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g\Documents\Visual Studio 2015\Projects\AFFEERCEWebSite\AFFEERCEWebSite\Version6.0\61Addendum\"/>
    </mc:Choice>
  </mc:AlternateContent>
  <xr:revisionPtr revIDLastSave="0" documentId="13_ncr:1_{170A6747-D253-4AA0-8291-847EA8389713}" xr6:coauthVersionLast="47" xr6:coauthVersionMax="47" xr10:uidLastSave="{00000000-0000-0000-0000-000000000000}"/>
  <bookViews>
    <workbookView xWindow="2730" yWindow="0" windowWidth="23400" windowHeight="15600" xr2:uid="{959DE577-5707-491F-991D-9D32DFCC8969}"/>
  </bookViews>
  <sheets>
    <sheet name="On Month $ Periods" sheetId="64" r:id="rId1"/>
  </sheets>
  <definedNames>
    <definedName name="ABC_Market_Maker">'On Month $ Periods'!#REF!</definedName>
    <definedName name="Average_Property_Price">!$C$5</definedName>
    <definedName name="below99">!$G$5</definedName>
    <definedName name="Buy_On_Revalue">'On Month $ Periods'!$J$3</definedName>
    <definedName name="Commons_Property_Appreciation">'On Month $ Periods'!#REF!</definedName>
    <definedName name="General_Inflation_Rate">'On Month $ Periods'!#REF!</definedName>
    <definedName name="incr">!$F$5</definedName>
    <definedName name="Inflation_Rate">'On Month $ Periods'!$L$2</definedName>
    <definedName name="Initial_Demand">!$C$2</definedName>
    <definedName name="Initial_Land_Fund">!$C$3</definedName>
    <definedName name="Investors_As_Market_Makers">!$C$6</definedName>
    <definedName name="LF_200__Destroyed">!$M$6</definedName>
    <definedName name="LF_64__destroyed">!$H$6</definedName>
    <definedName name="LF_destroyed">!$J$5</definedName>
    <definedName name="Loan_Criterion">'On Month $ Periods'!#REF!</definedName>
    <definedName name="Max_Parcels">'On Month $ Periods'!$L$5</definedName>
    <definedName name="MM_Bottom">'On Month $ Periods'!$J$6</definedName>
    <definedName name="MM_Percent_Purchases">'On Month $ Periods'!#REF!</definedName>
    <definedName name="MM_Top">'On Month $ Periods'!$L$6</definedName>
    <definedName name="Owners_Sell_Above">'On Month $ Periods'!#REF!</definedName>
    <definedName name="Percent_Dollars">'On Month $ Periods'!$N$6</definedName>
    <definedName name="Percent_Elsies">'On Month $ Periods'!$P$6</definedName>
    <definedName name="Percent_Rent_In_Elsies">'On Month $ Periods'!$J$4</definedName>
    <definedName name="Percent_To_Land_Fund">'On Month $ Periods'!$J$5</definedName>
    <definedName name="Period_Length">!$C$4</definedName>
    <definedName name="rate1">!$B$5</definedName>
    <definedName name="rate10">!$K$5</definedName>
    <definedName name="rate2">!$C$5</definedName>
    <definedName name="rate3">!$D$5</definedName>
    <definedName name="rate4">!$E$5</definedName>
    <definedName name="rate5">!$F$5</definedName>
    <definedName name="rate6">!$G$5</definedName>
    <definedName name="rate7">!$H$5</definedName>
    <definedName name="rate8">!$I$5</definedName>
    <definedName name="rate9">!$J$5</definedName>
    <definedName name="rateET1">#REF!</definedName>
    <definedName name="RateET10">#REF!</definedName>
    <definedName name="rateET2">#REF!</definedName>
    <definedName name="rateET3">#REF!</definedName>
    <definedName name="rateET4">#REF!</definedName>
    <definedName name="rateET5">#REF!</definedName>
    <definedName name="rateET6">#REF!</definedName>
    <definedName name="rateET7">#REF!</definedName>
    <definedName name="rateET8">#REF!</definedName>
    <definedName name="rateET9">#REF!</definedName>
    <definedName name="rateNO1">#REF!</definedName>
    <definedName name="RateNO2">!$C$5</definedName>
    <definedName name="reduce">!$G$5</definedName>
    <definedName name="Retail_Freeze_Above">'On Month $ Periods'!$J$5</definedName>
    <definedName name="Retail_Incr">#REF!</definedName>
    <definedName name="Secondary_Loan_Criterion">'On Month $ Periods'!#REF!</definedName>
    <definedName name="Secondary_Month">'On Month $ Periods'!#REF!</definedName>
    <definedName name="Secondary_Percent_To_Land_Fund">'On Month $ Periods'!$L$5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4095" i="64" l="1"/>
  <c r="AK4094" i="64"/>
  <c r="AK4092" i="64"/>
  <c r="AK4091" i="64"/>
  <c r="AK4090" i="64"/>
  <c r="AK4089" i="64"/>
  <c r="AK4087" i="64"/>
  <c r="AK4086" i="64"/>
  <c r="AK4085" i="64"/>
  <c r="AK4084" i="64"/>
  <c r="AK4082" i="64"/>
  <c r="AK4081" i="64"/>
  <c r="AK4080" i="64"/>
  <c r="AK4079" i="64"/>
  <c r="AK4077" i="64"/>
  <c r="AK4076" i="64"/>
  <c r="AK4075" i="64"/>
  <c r="AK4074" i="64"/>
  <c r="AK4072" i="64"/>
  <c r="AK4071" i="64"/>
  <c r="AK4070" i="64"/>
  <c r="AK4069" i="64"/>
  <c r="AK4067" i="64"/>
  <c r="AK4066" i="64"/>
  <c r="AK4065" i="64"/>
  <c r="AK4064" i="64"/>
  <c r="AK4062" i="64"/>
  <c r="AK4061" i="64"/>
  <c r="AK4060" i="64"/>
  <c r="AK4059" i="64"/>
  <c r="AK4057" i="64"/>
  <c r="AK4056" i="64"/>
  <c r="AK4055" i="64"/>
  <c r="AK4054" i="64"/>
  <c r="AK4052" i="64"/>
  <c r="AK4051" i="64"/>
  <c r="AK4050" i="64"/>
  <c r="AK4049" i="64"/>
  <c r="AK4047" i="64"/>
  <c r="AK4046" i="64"/>
  <c r="AK4045" i="64"/>
  <c r="AK4044" i="64"/>
  <c r="AK4042" i="64"/>
  <c r="AK4041" i="64"/>
  <c r="AK4040" i="64"/>
  <c r="AK4039" i="64"/>
  <c r="AK4037" i="64"/>
  <c r="AK4036" i="64"/>
  <c r="AK4035" i="64"/>
  <c r="AK4034" i="64"/>
  <c r="AK4032" i="64"/>
  <c r="AK4031" i="64"/>
  <c r="AK4030" i="64"/>
  <c r="AK4029" i="64"/>
  <c r="AK4027" i="64"/>
  <c r="AK4026" i="64"/>
  <c r="AK4025" i="64"/>
  <c r="AK4024" i="64"/>
  <c r="AK4022" i="64"/>
  <c r="AK4021" i="64"/>
  <c r="AK4020" i="64"/>
  <c r="AK4019" i="64"/>
  <c r="AK4017" i="64"/>
  <c r="AK4016" i="64"/>
  <c r="AK4015" i="64"/>
  <c r="AK4014" i="64"/>
  <c r="AK4012" i="64"/>
  <c r="AK4011" i="64"/>
  <c r="AK4010" i="64"/>
  <c r="AK4009" i="64"/>
  <c r="AK4007" i="64"/>
  <c r="AK4006" i="64"/>
  <c r="AK4005" i="64"/>
  <c r="AK4004" i="64"/>
  <c r="AK4002" i="64"/>
  <c r="AK4001" i="64"/>
  <c r="AK4000" i="64"/>
  <c r="AK3999" i="64"/>
  <c r="AK3997" i="64"/>
  <c r="AK3996" i="64"/>
  <c r="AK3995" i="64"/>
  <c r="AK3994" i="64"/>
  <c r="AK3992" i="64"/>
  <c r="AK3991" i="64"/>
  <c r="AK3990" i="64"/>
  <c r="AK3989" i="64"/>
  <c r="AK3987" i="64"/>
  <c r="AK3986" i="64"/>
  <c r="AK3985" i="64"/>
  <c r="AK3984" i="64"/>
  <c r="AK3982" i="64"/>
  <c r="AK3981" i="64"/>
  <c r="AK3980" i="64"/>
  <c r="AK3979" i="64"/>
  <c r="AK3977" i="64"/>
  <c r="AK3976" i="64"/>
  <c r="AK3975" i="64"/>
  <c r="AK3974" i="64"/>
  <c r="AK3972" i="64"/>
  <c r="AK3971" i="64"/>
  <c r="AK3970" i="64"/>
  <c r="AK3969" i="64"/>
  <c r="AK3967" i="64"/>
  <c r="AK3966" i="64"/>
  <c r="AK3965" i="64"/>
  <c r="AK3964" i="64"/>
  <c r="AK3962" i="64"/>
  <c r="AK3961" i="64"/>
  <c r="AK3960" i="64"/>
  <c r="AK3959" i="64"/>
  <c r="AK3957" i="64"/>
  <c r="AK3956" i="64"/>
  <c r="AK3955" i="64"/>
  <c r="AK3954" i="64"/>
  <c r="AK3952" i="64"/>
  <c r="AK3951" i="64"/>
  <c r="AK3950" i="64"/>
  <c r="AK3949" i="64"/>
  <c r="AK3947" i="64"/>
  <c r="AK3946" i="64"/>
  <c r="AK3945" i="64"/>
  <c r="AK3944" i="64"/>
  <c r="AK3942" i="64"/>
  <c r="AK3941" i="64"/>
  <c r="AK3940" i="64"/>
  <c r="AK3939" i="64"/>
  <c r="AK3937" i="64"/>
  <c r="AK3936" i="64"/>
  <c r="AK3935" i="64"/>
  <c r="AK3934" i="64"/>
  <c r="AK3932" i="64"/>
  <c r="AK3931" i="64"/>
  <c r="AK3930" i="64"/>
  <c r="AK3929" i="64"/>
  <c r="AK3927" i="64"/>
  <c r="AK3926" i="64"/>
  <c r="AK3925" i="64"/>
  <c r="AK3924" i="64"/>
  <c r="AK3922" i="64"/>
  <c r="AK3921" i="64"/>
  <c r="AK3920" i="64"/>
  <c r="AK3919" i="64"/>
  <c r="AK3917" i="64"/>
  <c r="AK3916" i="64"/>
  <c r="AK3915" i="64"/>
  <c r="AK3914" i="64"/>
  <c r="AK3912" i="64"/>
  <c r="AK3911" i="64"/>
  <c r="AK3910" i="64"/>
  <c r="AK3909" i="64"/>
  <c r="AK3907" i="64"/>
  <c r="AK3906" i="64"/>
  <c r="AK3905" i="64"/>
  <c r="AK3904" i="64"/>
  <c r="AK3902" i="64"/>
  <c r="AK3901" i="64"/>
  <c r="AK3900" i="64"/>
  <c r="AK3899" i="64"/>
  <c r="AK3897" i="64"/>
  <c r="AK3896" i="64"/>
  <c r="AK3895" i="64"/>
  <c r="AK3894" i="64"/>
  <c r="AK3892" i="64"/>
  <c r="AK3891" i="64"/>
  <c r="AK3890" i="64"/>
  <c r="AK3889" i="64"/>
  <c r="AK3887" i="64"/>
  <c r="AK3886" i="64"/>
  <c r="AK3885" i="64"/>
  <c r="AK3884" i="64"/>
  <c r="AK3882" i="64"/>
  <c r="AK3881" i="64"/>
  <c r="AK3880" i="64"/>
  <c r="AK3879" i="64"/>
  <c r="AK3877" i="64"/>
  <c r="AK3876" i="64"/>
  <c r="AK3875" i="64"/>
  <c r="AK3874" i="64"/>
  <c r="AK3872" i="64"/>
  <c r="AK3871" i="64"/>
  <c r="AK3870" i="64"/>
  <c r="AK3869" i="64"/>
  <c r="AK3867" i="64"/>
  <c r="AK3866" i="64"/>
  <c r="AK3865" i="64"/>
  <c r="AK3864" i="64"/>
  <c r="AK3862" i="64"/>
  <c r="AK3861" i="64"/>
  <c r="AK3860" i="64"/>
  <c r="AK3859" i="64"/>
  <c r="AK3857" i="64"/>
  <c r="AK3856" i="64"/>
  <c r="AK3855" i="64"/>
  <c r="AK3854" i="64"/>
  <c r="AK3852" i="64"/>
  <c r="AK3851" i="64"/>
  <c r="AK3850" i="64"/>
  <c r="AK3849" i="64"/>
  <c r="AK3847" i="64"/>
  <c r="AK3846" i="64"/>
  <c r="AK3845" i="64"/>
  <c r="AK3844" i="64"/>
  <c r="AK3842" i="64"/>
  <c r="AK3841" i="64"/>
  <c r="AK3840" i="64"/>
  <c r="AK3839" i="64"/>
  <c r="AK3837" i="64"/>
  <c r="AK3836" i="64"/>
  <c r="AK3835" i="64"/>
  <c r="AK3834" i="64"/>
  <c r="AK3832" i="64"/>
  <c r="AK3831" i="64"/>
  <c r="AK3830" i="64"/>
  <c r="AK3829" i="64"/>
  <c r="AK3827" i="64"/>
  <c r="AK3826" i="64"/>
  <c r="AK3825" i="64"/>
  <c r="AK3824" i="64"/>
  <c r="AK3822" i="64"/>
  <c r="AK3821" i="64"/>
  <c r="AK3820" i="64"/>
  <c r="AK3819" i="64"/>
  <c r="AK3817" i="64"/>
  <c r="AK3816" i="64"/>
  <c r="AK3815" i="64"/>
  <c r="AK3814" i="64"/>
  <c r="AK3812" i="64"/>
  <c r="AK3811" i="64"/>
  <c r="AK3810" i="64"/>
  <c r="AK3809" i="64"/>
  <c r="AK3807" i="64"/>
  <c r="AK3806" i="64"/>
  <c r="AK3805" i="64"/>
  <c r="AK3804" i="64"/>
  <c r="AK3802" i="64"/>
  <c r="AK3801" i="64"/>
  <c r="AK3800" i="64"/>
  <c r="AK3799" i="64"/>
  <c r="AK3797" i="64"/>
  <c r="AK3796" i="64"/>
  <c r="AK3795" i="64"/>
  <c r="AK3794" i="64"/>
  <c r="AK3792" i="64"/>
  <c r="AK3791" i="64"/>
  <c r="AK3790" i="64"/>
  <c r="AK3789" i="64"/>
  <c r="AK3787" i="64"/>
  <c r="AK3786" i="64"/>
  <c r="AK3785" i="64"/>
  <c r="AK3784" i="64"/>
  <c r="AK3782" i="64"/>
  <c r="AK3781" i="64"/>
  <c r="AK3780" i="64"/>
  <c r="AK3779" i="64"/>
  <c r="AK3777" i="64"/>
  <c r="AK3776" i="64"/>
  <c r="AK3775" i="64"/>
  <c r="AK3774" i="64"/>
  <c r="AK3772" i="64"/>
  <c r="AK3771" i="64"/>
  <c r="AK3770" i="64"/>
  <c r="AK3769" i="64"/>
  <c r="AK3767" i="64"/>
  <c r="AK3766" i="64"/>
  <c r="AK3765" i="64"/>
  <c r="AK3764" i="64"/>
  <c r="AK3762" i="64"/>
  <c r="AK3761" i="64"/>
  <c r="AK3760" i="64"/>
  <c r="AK3759" i="64"/>
  <c r="AK3757" i="64"/>
  <c r="AK3756" i="64"/>
  <c r="AK3755" i="64"/>
  <c r="AK3754" i="64"/>
  <c r="AK3752" i="64"/>
  <c r="AK3751" i="64"/>
  <c r="AK3750" i="64"/>
  <c r="AK3749" i="64"/>
  <c r="AK3747" i="64"/>
  <c r="AK3746" i="64"/>
  <c r="AK3745" i="64"/>
  <c r="AK3744" i="64"/>
  <c r="AK3742" i="64"/>
  <c r="AK3741" i="64"/>
  <c r="AK3740" i="64"/>
  <c r="AK3739" i="64"/>
  <c r="AK3737" i="64"/>
  <c r="AK3736" i="64"/>
  <c r="AK3735" i="64"/>
  <c r="AK3734" i="64"/>
  <c r="AK3732" i="64"/>
  <c r="AK3731" i="64"/>
  <c r="AK3730" i="64"/>
  <c r="AK3729" i="64"/>
  <c r="AK3727" i="64"/>
  <c r="AK3726" i="64"/>
  <c r="AK3725" i="64"/>
  <c r="AK3724" i="64"/>
  <c r="AK3722" i="64"/>
  <c r="AK3721" i="64"/>
  <c r="AK3720" i="64"/>
  <c r="AK3719" i="64"/>
  <c r="AK3717" i="64"/>
  <c r="AK3716" i="64"/>
  <c r="AK3715" i="64"/>
  <c r="AK3714" i="64"/>
  <c r="AK3712" i="64"/>
  <c r="AK3711" i="64"/>
  <c r="AK3710" i="64"/>
  <c r="AK3709" i="64"/>
  <c r="AK3707" i="64"/>
  <c r="AK3706" i="64"/>
  <c r="AK3705" i="64"/>
  <c r="AK3704" i="64"/>
  <c r="AK3702" i="64"/>
  <c r="AK3701" i="64"/>
  <c r="AK3700" i="64"/>
  <c r="AK3699" i="64"/>
  <c r="AK3697" i="64"/>
  <c r="AK3696" i="64"/>
  <c r="AK3695" i="64"/>
  <c r="AK3694" i="64"/>
  <c r="AK3692" i="64"/>
  <c r="AK3691" i="64"/>
  <c r="AK3690" i="64"/>
  <c r="AK3689" i="64"/>
  <c r="AK3687" i="64"/>
  <c r="AK3686" i="64"/>
  <c r="AK3685" i="64"/>
  <c r="AK3684" i="64"/>
  <c r="AK3682" i="64"/>
  <c r="AK3681" i="64"/>
  <c r="AK3680" i="64"/>
  <c r="AK3679" i="64"/>
  <c r="AK3677" i="64"/>
  <c r="AK3676" i="64"/>
  <c r="AK3675" i="64"/>
  <c r="AK3674" i="64"/>
  <c r="AK3672" i="64"/>
  <c r="AK3671" i="64"/>
  <c r="AK3670" i="64"/>
  <c r="AK3669" i="64"/>
  <c r="AK3667" i="64"/>
  <c r="AK3666" i="64"/>
  <c r="AK3665" i="64"/>
  <c r="AK3664" i="64"/>
  <c r="AK3662" i="64"/>
  <c r="AK3661" i="64"/>
  <c r="AK3660" i="64"/>
  <c r="AK3659" i="64"/>
  <c r="AK3657" i="64"/>
  <c r="AK3656" i="64"/>
  <c r="AK3655" i="64"/>
  <c r="AK3654" i="64"/>
  <c r="AK3652" i="64"/>
  <c r="AK3651" i="64"/>
  <c r="AK3650" i="64"/>
  <c r="AK3649" i="64"/>
  <c r="AK3647" i="64"/>
  <c r="AK3646" i="64"/>
  <c r="AK3645" i="64"/>
  <c r="AK3644" i="64"/>
  <c r="AK3642" i="64"/>
  <c r="AK3641" i="64"/>
  <c r="AK3640" i="64"/>
  <c r="AK3639" i="64"/>
  <c r="AK3637" i="64"/>
  <c r="AK3636" i="64"/>
  <c r="AK3635" i="64"/>
  <c r="AK3634" i="64"/>
  <c r="AK3632" i="64"/>
  <c r="AK3631" i="64"/>
  <c r="AK3630" i="64"/>
  <c r="AK3629" i="64"/>
  <c r="AK3627" i="64"/>
  <c r="AK3626" i="64"/>
  <c r="AK3625" i="64"/>
  <c r="AK3624" i="64"/>
  <c r="AK3622" i="64"/>
  <c r="AK3621" i="64"/>
  <c r="AK3620" i="64"/>
  <c r="AK3619" i="64"/>
  <c r="AK3617" i="64"/>
  <c r="AK3616" i="64"/>
  <c r="AK3615" i="64"/>
  <c r="AK3614" i="64"/>
  <c r="AK3612" i="64"/>
  <c r="AK3611" i="64"/>
  <c r="AK3610" i="64"/>
  <c r="AK3609" i="64"/>
  <c r="AK3607" i="64"/>
  <c r="AK3606" i="64"/>
  <c r="AK3605" i="64"/>
  <c r="AK3604" i="64"/>
  <c r="AK3602" i="64"/>
  <c r="AK3601" i="64"/>
  <c r="AK3600" i="64"/>
  <c r="AK3599" i="64"/>
  <c r="AK3597" i="64"/>
  <c r="AK3596" i="64"/>
  <c r="AK3595" i="64"/>
  <c r="AK3594" i="64"/>
  <c r="AK3592" i="64"/>
  <c r="AK3591" i="64"/>
  <c r="AK3590" i="64"/>
  <c r="AK3589" i="64"/>
  <c r="AK3587" i="64"/>
  <c r="AK3586" i="64"/>
  <c r="AK3585" i="64"/>
  <c r="AK3584" i="64"/>
  <c r="AK3582" i="64"/>
  <c r="AK3581" i="64"/>
  <c r="AK3580" i="64"/>
  <c r="AK3579" i="64"/>
  <c r="AK3577" i="64"/>
  <c r="AK3576" i="64"/>
  <c r="AK3575" i="64"/>
  <c r="AK3574" i="64"/>
  <c r="AK3572" i="64"/>
  <c r="AK3571" i="64"/>
  <c r="AK3570" i="64"/>
  <c r="AK3569" i="64"/>
  <c r="AK3567" i="64"/>
  <c r="AK3566" i="64"/>
  <c r="AK3565" i="64"/>
  <c r="AK3564" i="64"/>
  <c r="AK3562" i="64"/>
  <c r="AK3561" i="64"/>
  <c r="AK3560" i="64"/>
  <c r="AK3559" i="64"/>
  <c r="AK3557" i="64"/>
  <c r="AK3556" i="64"/>
  <c r="AK3555" i="64"/>
  <c r="AK3554" i="64"/>
  <c r="AK3552" i="64"/>
  <c r="AK3551" i="64"/>
  <c r="AK3550" i="64"/>
  <c r="AK3549" i="64"/>
  <c r="AK3547" i="64"/>
  <c r="AK3546" i="64"/>
  <c r="AK3545" i="64"/>
  <c r="AK3544" i="64"/>
  <c r="AK3542" i="64"/>
  <c r="AK3541" i="64"/>
  <c r="AK3540" i="64"/>
  <c r="AK3539" i="64"/>
  <c r="AK3537" i="64"/>
  <c r="AK3536" i="64"/>
  <c r="AK3535" i="64"/>
  <c r="AK3534" i="64"/>
  <c r="AK3532" i="64"/>
  <c r="AK3531" i="64"/>
  <c r="AK3530" i="64"/>
  <c r="AK3529" i="64"/>
  <c r="AK3527" i="64"/>
  <c r="AK3526" i="64"/>
  <c r="AK3525" i="64"/>
  <c r="AK3524" i="64"/>
  <c r="AK3522" i="64"/>
  <c r="AK3521" i="64"/>
  <c r="AK3520" i="64"/>
  <c r="AK3519" i="64"/>
  <c r="AK3517" i="64"/>
  <c r="AK3516" i="64"/>
  <c r="AK3515" i="64"/>
  <c r="AK3514" i="64"/>
  <c r="AK3512" i="64"/>
  <c r="AK3511" i="64"/>
  <c r="AK3510" i="64"/>
  <c r="AK3509" i="64"/>
  <c r="AK3507" i="64"/>
  <c r="AK3506" i="64"/>
  <c r="AK3505" i="64"/>
  <c r="AK3504" i="64"/>
  <c r="AK3502" i="64"/>
  <c r="AK3501" i="64"/>
  <c r="AK3500" i="64"/>
  <c r="AK3499" i="64"/>
  <c r="AK3497" i="64"/>
  <c r="AK3496" i="64"/>
  <c r="AK3495" i="64"/>
  <c r="AK3494" i="64"/>
  <c r="AK3492" i="64"/>
  <c r="AK3491" i="64"/>
  <c r="AK3490" i="64"/>
  <c r="AK3489" i="64"/>
  <c r="AK3487" i="64"/>
  <c r="AK3486" i="64"/>
  <c r="AK3485" i="64"/>
  <c r="AK3484" i="64"/>
  <c r="AK3482" i="64"/>
  <c r="AK3481" i="64"/>
  <c r="AK3480" i="64"/>
  <c r="AK3479" i="64"/>
  <c r="AK3477" i="64"/>
  <c r="AK3476" i="64"/>
  <c r="AK3475" i="64"/>
  <c r="AK3474" i="64"/>
  <c r="AK3472" i="64"/>
  <c r="AK3471" i="64"/>
  <c r="AK3470" i="64"/>
  <c r="AK3469" i="64"/>
  <c r="AK3467" i="64"/>
  <c r="AK3466" i="64"/>
  <c r="AK3465" i="64"/>
  <c r="AK3464" i="64"/>
  <c r="AK3462" i="64"/>
  <c r="AK3461" i="64"/>
  <c r="AK3460" i="64"/>
  <c r="AK3459" i="64"/>
  <c r="AK3457" i="64"/>
  <c r="AK3456" i="64"/>
  <c r="AK3455" i="64"/>
  <c r="AK3454" i="64"/>
  <c r="AK3452" i="64"/>
  <c r="AK3451" i="64"/>
  <c r="AK3450" i="64"/>
  <c r="AK3449" i="64"/>
  <c r="AK3447" i="64"/>
  <c r="AK3446" i="64"/>
  <c r="AK3445" i="64"/>
  <c r="AK3444" i="64"/>
  <c r="AK3442" i="64"/>
  <c r="AK3441" i="64"/>
  <c r="AK3440" i="64"/>
  <c r="AK3439" i="64"/>
  <c r="AK3437" i="64"/>
  <c r="AK3436" i="64"/>
  <c r="AK3435" i="64"/>
  <c r="AK3434" i="64"/>
  <c r="AK3432" i="64"/>
  <c r="AK3431" i="64"/>
  <c r="AK3430" i="64"/>
  <c r="AK3429" i="64"/>
  <c r="AK3427" i="64"/>
  <c r="AK3426" i="64"/>
  <c r="AK3425" i="64"/>
  <c r="AK3424" i="64"/>
  <c r="AK3422" i="64"/>
  <c r="AK3421" i="64"/>
  <c r="AK3420" i="64"/>
  <c r="AK3419" i="64"/>
  <c r="AK3417" i="64"/>
  <c r="AK3416" i="64"/>
  <c r="AK3415" i="64"/>
  <c r="AK3414" i="64"/>
  <c r="AK3412" i="64"/>
  <c r="AK3411" i="64"/>
  <c r="AK3410" i="64"/>
  <c r="AK3409" i="64"/>
  <c r="AK3407" i="64"/>
  <c r="AK3406" i="64"/>
  <c r="AK3405" i="64"/>
  <c r="AK3404" i="64"/>
  <c r="AK3402" i="64"/>
  <c r="AK3401" i="64"/>
  <c r="AK3400" i="64"/>
  <c r="AK3399" i="64"/>
  <c r="AK3397" i="64"/>
  <c r="AK3396" i="64"/>
  <c r="AK3395" i="64"/>
  <c r="AK3394" i="64"/>
  <c r="AK3392" i="64"/>
  <c r="AK3391" i="64"/>
  <c r="AK3390" i="64"/>
  <c r="AK3389" i="64"/>
  <c r="AK3387" i="64"/>
  <c r="AK3386" i="64"/>
  <c r="AK3385" i="64"/>
  <c r="AK3384" i="64"/>
  <c r="AK3382" i="64"/>
  <c r="AK3381" i="64"/>
  <c r="AK3380" i="64"/>
  <c r="AK3379" i="64"/>
  <c r="AK3377" i="64"/>
  <c r="AK3376" i="64"/>
  <c r="AK3375" i="64"/>
  <c r="AK3374" i="64"/>
  <c r="AK3372" i="64"/>
  <c r="AK3371" i="64"/>
  <c r="AK3370" i="64"/>
  <c r="AK3369" i="64"/>
  <c r="AK3367" i="64"/>
  <c r="AK3366" i="64"/>
  <c r="AK3365" i="64"/>
  <c r="AK3364" i="64"/>
  <c r="AK3362" i="64"/>
  <c r="AK3361" i="64"/>
  <c r="AK3360" i="64"/>
  <c r="AK3359" i="64"/>
  <c r="AK3357" i="64"/>
  <c r="AK3356" i="64"/>
  <c r="AK3355" i="64"/>
  <c r="AK3354" i="64"/>
  <c r="AK3352" i="64"/>
  <c r="AK3351" i="64"/>
  <c r="AK3350" i="64"/>
  <c r="AK3349" i="64"/>
  <c r="AK3347" i="64"/>
  <c r="AK3346" i="64"/>
  <c r="AK3345" i="64"/>
  <c r="AK3344" i="64"/>
  <c r="AK3342" i="64"/>
  <c r="AK3341" i="64"/>
  <c r="AK3340" i="64"/>
  <c r="AK3339" i="64"/>
  <c r="AK3337" i="64"/>
  <c r="AK3336" i="64"/>
  <c r="AK3335" i="64"/>
  <c r="AK3334" i="64"/>
  <c r="AK3332" i="64"/>
  <c r="AK3331" i="64"/>
  <c r="AK3330" i="64"/>
  <c r="AK3329" i="64"/>
  <c r="AK3327" i="64"/>
  <c r="AK3326" i="64"/>
  <c r="AK3325" i="64"/>
  <c r="AK3324" i="64"/>
  <c r="AK3322" i="64"/>
  <c r="AK3321" i="64"/>
  <c r="AK3320" i="64"/>
  <c r="AK3319" i="64"/>
  <c r="AK3317" i="64"/>
  <c r="AK3316" i="64"/>
  <c r="AK3315" i="64"/>
  <c r="AK3314" i="64"/>
  <c r="AK3312" i="64"/>
  <c r="AK3311" i="64"/>
  <c r="AK3310" i="64"/>
  <c r="AK3309" i="64"/>
  <c r="AK3307" i="64"/>
  <c r="AK3306" i="64"/>
  <c r="AK3305" i="64"/>
  <c r="AK3304" i="64"/>
  <c r="AK3302" i="64"/>
  <c r="AK3301" i="64"/>
  <c r="AK3300" i="64"/>
  <c r="AK3299" i="64"/>
  <c r="AK3297" i="64"/>
  <c r="AK3296" i="64"/>
  <c r="AK3295" i="64"/>
  <c r="AK3294" i="64"/>
  <c r="AK3292" i="64"/>
  <c r="AK3291" i="64"/>
  <c r="AK3290" i="64"/>
  <c r="AK3289" i="64"/>
  <c r="AK3287" i="64"/>
  <c r="AK3286" i="64"/>
  <c r="AK3285" i="64"/>
  <c r="AK3284" i="64"/>
  <c r="AK3282" i="64"/>
  <c r="AK3281" i="64"/>
  <c r="AK3280" i="64"/>
  <c r="AK3279" i="64"/>
  <c r="AK3277" i="64"/>
  <c r="AK3276" i="64"/>
  <c r="AK3275" i="64"/>
  <c r="AK3274" i="64"/>
  <c r="AK3272" i="64"/>
  <c r="AK3271" i="64"/>
  <c r="AK3270" i="64"/>
  <c r="AK3269" i="64"/>
  <c r="AK3267" i="64"/>
  <c r="AK3266" i="64"/>
  <c r="AK3265" i="64"/>
  <c r="AK3264" i="64"/>
  <c r="AK3262" i="64"/>
  <c r="AK3261" i="64"/>
  <c r="AK3260" i="64"/>
  <c r="AK3259" i="64"/>
  <c r="AK3257" i="64"/>
  <c r="AK3256" i="64"/>
  <c r="AK3255" i="64"/>
  <c r="AK3254" i="64"/>
  <c r="AK3252" i="64"/>
  <c r="AK3251" i="64"/>
  <c r="AK3250" i="64"/>
  <c r="AK3249" i="64"/>
  <c r="AK3247" i="64"/>
  <c r="AK3246" i="64"/>
  <c r="AK3245" i="64"/>
  <c r="AK3244" i="64"/>
  <c r="AK3242" i="64"/>
  <c r="AK3241" i="64"/>
  <c r="AK3240" i="64"/>
  <c r="AK3239" i="64"/>
  <c r="AK3237" i="64"/>
  <c r="AK3236" i="64"/>
  <c r="AK3235" i="64"/>
  <c r="AK3234" i="64"/>
  <c r="AK3232" i="64"/>
  <c r="AK3231" i="64"/>
  <c r="AK3230" i="64"/>
  <c r="AK3229" i="64"/>
  <c r="AK3227" i="64"/>
  <c r="AK3226" i="64"/>
  <c r="AK3225" i="64"/>
  <c r="AK3224" i="64"/>
  <c r="AK3222" i="64"/>
  <c r="AK3221" i="64"/>
  <c r="AK3220" i="64"/>
  <c r="AK3219" i="64"/>
  <c r="AK3217" i="64"/>
  <c r="AK3216" i="64"/>
  <c r="AK3215" i="64"/>
  <c r="AK3214" i="64"/>
  <c r="AK3212" i="64"/>
  <c r="AK3211" i="64"/>
  <c r="AK3210" i="64"/>
  <c r="AK3209" i="64"/>
  <c r="AK3207" i="64"/>
  <c r="AK3206" i="64"/>
  <c r="AK3205" i="64"/>
  <c r="AK3204" i="64"/>
  <c r="AK3202" i="64"/>
  <c r="AK3201" i="64"/>
  <c r="AK3200" i="64"/>
  <c r="AK3199" i="64"/>
  <c r="AK3197" i="64"/>
  <c r="AK3196" i="64"/>
  <c r="AK3195" i="64"/>
  <c r="AK3194" i="64"/>
  <c r="AK3192" i="64"/>
  <c r="AK3191" i="64"/>
  <c r="AK3190" i="64"/>
  <c r="AK3189" i="64"/>
  <c r="AK3187" i="64"/>
  <c r="AK3186" i="64"/>
  <c r="AK3185" i="64"/>
  <c r="AK3184" i="64"/>
  <c r="AK3182" i="64"/>
  <c r="AK3181" i="64"/>
  <c r="AK3180" i="64"/>
  <c r="AK3179" i="64"/>
  <c r="AK3177" i="64"/>
  <c r="AK3176" i="64"/>
  <c r="AK3175" i="64"/>
  <c r="AK3174" i="64"/>
  <c r="AK3172" i="64"/>
  <c r="AK3171" i="64"/>
  <c r="AK3170" i="64"/>
  <c r="AK3169" i="64"/>
  <c r="AK3167" i="64"/>
  <c r="AK3166" i="64"/>
  <c r="AK3165" i="64"/>
  <c r="AK3164" i="64"/>
  <c r="AK3162" i="64"/>
  <c r="AK3161" i="64"/>
  <c r="AK3160" i="64"/>
  <c r="AK3159" i="64"/>
  <c r="AK3157" i="64"/>
  <c r="AK3156" i="64"/>
  <c r="AK3155" i="64"/>
  <c r="AK3154" i="64"/>
  <c r="AK3152" i="64"/>
  <c r="AK3151" i="64"/>
  <c r="AK3150" i="64"/>
  <c r="AK3149" i="64"/>
  <c r="AK3147" i="64"/>
  <c r="AK3146" i="64"/>
  <c r="AK3145" i="64"/>
  <c r="AK3144" i="64"/>
  <c r="AK3142" i="64"/>
  <c r="AK3141" i="64"/>
  <c r="AK3140" i="64"/>
  <c r="AK3139" i="64"/>
  <c r="AK3137" i="64"/>
  <c r="AK3136" i="64"/>
  <c r="AK3135" i="64"/>
  <c r="AK3134" i="64"/>
  <c r="AK3132" i="64"/>
  <c r="AK3131" i="64"/>
  <c r="AK3130" i="64"/>
  <c r="AK3129" i="64"/>
  <c r="AK3127" i="64"/>
  <c r="AK3126" i="64"/>
  <c r="AK3125" i="64"/>
  <c r="AK3124" i="64"/>
  <c r="AK3122" i="64"/>
  <c r="AK3121" i="64"/>
  <c r="AK3120" i="64"/>
  <c r="AK3119" i="64"/>
  <c r="AK3117" i="64"/>
  <c r="AK3116" i="64"/>
  <c r="AK3115" i="64"/>
  <c r="AK3114" i="64"/>
  <c r="AK3112" i="64"/>
  <c r="AK3111" i="64"/>
  <c r="AK3110" i="64"/>
  <c r="AK3109" i="64"/>
  <c r="AK3107" i="64"/>
  <c r="AK3106" i="64"/>
  <c r="AK3105" i="64"/>
  <c r="AK3104" i="64"/>
  <c r="AK3102" i="64"/>
  <c r="AK3101" i="64"/>
  <c r="AK3100" i="64"/>
  <c r="AK3099" i="64"/>
  <c r="AK3097" i="64"/>
  <c r="AK3096" i="64"/>
  <c r="AK3095" i="64"/>
  <c r="AK3094" i="64"/>
  <c r="AK3092" i="64"/>
  <c r="AK3091" i="64"/>
  <c r="AK3090" i="64"/>
  <c r="AK3089" i="64"/>
  <c r="AK3087" i="64"/>
  <c r="AK3086" i="64"/>
  <c r="AK3085" i="64"/>
  <c r="AK3084" i="64"/>
  <c r="AK3082" i="64"/>
  <c r="AK3081" i="64"/>
  <c r="AK3080" i="64"/>
  <c r="AK3079" i="64"/>
  <c r="AK3077" i="64"/>
  <c r="AK3076" i="64"/>
  <c r="AK3075" i="64"/>
  <c r="AK3074" i="64"/>
  <c r="AK3072" i="64"/>
  <c r="AK3071" i="64"/>
  <c r="AK3070" i="64"/>
  <c r="AK3069" i="64"/>
  <c r="AK3067" i="64"/>
  <c r="AK3066" i="64"/>
  <c r="AK3065" i="64"/>
  <c r="AK3064" i="64"/>
  <c r="AK3062" i="64"/>
  <c r="AK3061" i="64"/>
  <c r="AK3060" i="64"/>
  <c r="AK3059" i="64"/>
  <c r="AK3057" i="64"/>
  <c r="AK3056" i="64"/>
  <c r="AK3055" i="64"/>
  <c r="AK3054" i="64"/>
  <c r="AK3052" i="64"/>
  <c r="AK3051" i="64"/>
  <c r="AK3050" i="64"/>
  <c r="AK3049" i="64"/>
  <c r="AK3047" i="64"/>
  <c r="AK3046" i="64"/>
  <c r="AK3045" i="64"/>
  <c r="AK3044" i="64"/>
  <c r="AK3042" i="64"/>
  <c r="AK3041" i="64"/>
  <c r="AK3040" i="64"/>
  <c r="AK3039" i="64"/>
  <c r="AK3037" i="64"/>
  <c r="AK3036" i="64"/>
  <c r="AK3035" i="64"/>
  <c r="AK3034" i="64"/>
  <c r="AK3032" i="64"/>
  <c r="AK3031" i="64"/>
  <c r="AK3030" i="64"/>
  <c r="AK3029" i="64"/>
  <c r="AK3027" i="64"/>
  <c r="AK3026" i="64"/>
  <c r="AK3025" i="64"/>
  <c r="AK3024" i="64"/>
  <c r="AK3022" i="64"/>
  <c r="AK3021" i="64"/>
  <c r="AK3020" i="64"/>
  <c r="AK3019" i="64"/>
  <c r="AK3017" i="64"/>
  <c r="AK3016" i="64"/>
  <c r="AK3015" i="64"/>
  <c r="AK3014" i="64"/>
  <c r="AK3012" i="64"/>
  <c r="AK3011" i="64"/>
  <c r="AK3010" i="64"/>
  <c r="AK3009" i="64"/>
  <c r="AK3007" i="64"/>
  <c r="AK3006" i="64"/>
  <c r="AK3005" i="64"/>
  <c r="AK3004" i="64"/>
  <c r="AK3002" i="64"/>
  <c r="AK3001" i="64"/>
  <c r="AK3000" i="64"/>
  <c r="AK2999" i="64"/>
  <c r="AK2997" i="64"/>
  <c r="AK2996" i="64"/>
  <c r="AK2995" i="64"/>
  <c r="AK2994" i="64"/>
  <c r="AK2992" i="64"/>
  <c r="AK2991" i="64"/>
  <c r="AK2990" i="64"/>
  <c r="AK2989" i="64"/>
  <c r="AK2987" i="64"/>
  <c r="AK2986" i="64"/>
  <c r="AK2985" i="64"/>
  <c r="AK2984" i="64"/>
  <c r="AK2982" i="64"/>
  <c r="AK2981" i="64"/>
  <c r="AK2980" i="64"/>
  <c r="AK2979" i="64"/>
  <c r="AK2977" i="64"/>
  <c r="AK2976" i="64"/>
  <c r="AK2975" i="64"/>
  <c r="AK2974" i="64"/>
  <c r="AK2972" i="64"/>
  <c r="AK2971" i="64"/>
  <c r="AK2970" i="64"/>
  <c r="AK2969" i="64"/>
  <c r="AK2967" i="64"/>
  <c r="AK2966" i="64"/>
  <c r="AK2965" i="64"/>
  <c r="AK2964" i="64"/>
  <c r="AK2962" i="64"/>
  <c r="AK2961" i="64"/>
  <c r="AK2960" i="64"/>
  <c r="AK2959" i="64"/>
  <c r="AK2957" i="64"/>
  <c r="AK2956" i="64"/>
  <c r="AK2955" i="64"/>
  <c r="AK2954" i="64"/>
  <c r="AK2952" i="64"/>
  <c r="AK2951" i="64"/>
  <c r="AK2950" i="64"/>
  <c r="AK2949" i="64"/>
  <c r="AK2947" i="64"/>
  <c r="AK2946" i="64"/>
  <c r="AK2945" i="64"/>
  <c r="AK2944" i="64"/>
  <c r="AK2942" i="64"/>
  <c r="AK2941" i="64"/>
  <c r="AK2940" i="64"/>
  <c r="AK2939" i="64"/>
  <c r="AK2937" i="64"/>
  <c r="AK2936" i="64"/>
  <c r="AK2935" i="64"/>
  <c r="AK2934" i="64"/>
  <c r="AK2932" i="64"/>
  <c r="AK2931" i="64"/>
  <c r="AK2930" i="64"/>
  <c r="AK2929" i="64"/>
  <c r="AK2927" i="64"/>
  <c r="AK2926" i="64"/>
  <c r="AK2925" i="64"/>
  <c r="AK2924" i="64"/>
  <c r="AK2922" i="64"/>
  <c r="AK2921" i="64"/>
  <c r="AK2920" i="64"/>
  <c r="AK2919" i="64"/>
  <c r="AK2917" i="64"/>
  <c r="AK2916" i="64"/>
  <c r="AK2915" i="64"/>
  <c r="AK2914" i="64"/>
  <c r="AK2912" i="64"/>
  <c r="AK2911" i="64"/>
  <c r="AK2910" i="64"/>
  <c r="AK2909" i="64"/>
  <c r="AK2907" i="64"/>
  <c r="AK2906" i="64"/>
  <c r="AK2905" i="64"/>
  <c r="AK2904" i="64"/>
  <c r="AK2902" i="64"/>
  <c r="AK2901" i="64"/>
  <c r="AK2900" i="64"/>
  <c r="AK2899" i="64"/>
  <c r="AK2897" i="64"/>
  <c r="AK2896" i="64"/>
  <c r="AK2895" i="64"/>
  <c r="AK2894" i="64"/>
  <c r="AK2892" i="64"/>
  <c r="AK2891" i="64"/>
  <c r="AK2890" i="64"/>
  <c r="AK2889" i="64"/>
  <c r="AK2887" i="64"/>
  <c r="AK2886" i="64"/>
  <c r="AK2885" i="64"/>
  <c r="AK2884" i="64"/>
  <c r="AK2882" i="64"/>
  <c r="AK2881" i="64"/>
  <c r="AK2880" i="64"/>
  <c r="AK2879" i="64"/>
  <c r="AK2877" i="64"/>
  <c r="AK2876" i="64"/>
  <c r="AK2875" i="64"/>
  <c r="AK2874" i="64"/>
  <c r="AK2872" i="64"/>
  <c r="AK2871" i="64"/>
  <c r="AK2870" i="64"/>
  <c r="AK2869" i="64"/>
  <c r="AK2867" i="64"/>
  <c r="AK2866" i="64"/>
  <c r="AK2865" i="64"/>
  <c r="AK2864" i="64"/>
  <c r="AK2862" i="64"/>
  <c r="AK2861" i="64"/>
  <c r="AK2860" i="64"/>
  <c r="AK2859" i="64"/>
  <c r="AK2857" i="64"/>
  <c r="AK2856" i="64"/>
  <c r="AK2855" i="64"/>
  <c r="AK2854" i="64"/>
  <c r="AK2852" i="64"/>
  <c r="AK2851" i="64"/>
  <c r="AK2850" i="64"/>
  <c r="AK2849" i="64"/>
  <c r="AK2847" i="64"/>
  <c r="AK2846" i="64"/>
  <c r="AK2845" i="64"/>
  <c r="AK2844" i="64"/>
  <c r="AK2842" i="64"/>
  <c r="AK2841" i="64"/>
  <c r="AK2840" i="64"/>
  <c r="AK2839" i="64"/>
  <c r="AK2837" i="64"/>
  <c r="AK2836" i="64"/>
  <c r="AK2835" i="64"/>
  <c r="AK2834" i="64"/>
  <c r="AK2832" i="64"/>
  <c r="AK2831" i="64"/>
  <c r="AK2830" i="64"/>
  <c r="AK2829" i="64"/>
  <c r="AK2827" i="64"/>
  <c r="AK2826" i="64"/>
  <c r="AK2825" i="64"/>
  <c r="AK2824" i="64"/>
  <c r="AK2822" i="64"/>
  <c r="AK2821" i="64"/>
  <c r="AK2820" i="64"/>
  <c r="AK2819" i="64"/>
  <c r="AK2817" i="64"/>
  <c r="AK2816" i="64"/>
  <c r="AK2815" i="64"/>
  <c r="AK2814" i="64"/>
  <c r="AK2812" i="64"/>
  <c r="AK2811" i="64"/>
  <c r="AK2810" i="64"/>
  <c r="AK2809" i="64"/>
  <c r="AK2807" i="64"/>
  <c r="AK2806" i="64"/>
  <c r="AK2805" i="64"/>
  <c r="AK2804" i="64"/>
  <c r="AK2802" i="64"/>
  <c r="AK2801" i="64"/>
  <c r="AK2800" i="64"/>
  <c r="AK2799" i="64"/>
  <c r="AK2797" i="64"/>
  <c r="AK2796" i="64"/>
  <c r="AK2795" i="64"/>
  <c r="AK2794" i="64"/>
  <c r="AK2792" i="64"/>
  <c r="AK2791" i="64"/>
  <c r="AK2790" i="64"/>
  <c r="AK2789" i="64"/>
  <c r="AK2787" i="64"/>
  <c r="AK2786" i="64"/>
  <c r="AK2785" i="64"/>
  <c r="AK2784" i="64"/>
  <c r="AK2782" i="64"/>
  <c r="AK2781" i="64"/>
  <c r="AK2780" i="64"/>
  <c r="AK2779" i="64"/>
  <c r="AK2777" i="64"/>
  <c r="AK2776" i="64"/>
  <c r="AK2775" i="64"/>
  <c r="AK2774" i="64"/>
  <c r="AK2772" i="64"/>
  <c r="AK2771" i="64"/>
  <c r="AK2770" i="64"/>
  <c r="AK2769" i="64"/>
  <c r="AK2767" i="64"/>
  <c r="AK2766" i="64"/>
  <c r="AK2765" i="64"/>
  <c r="AK2764" i="64"/>
  <c r="AK2762" i="64"/>
  <c r="AK2761" i="64"/>
  <c r="AK2760" i="64"/>
  <c r="AK2759" i="64"/>
  <c r="AK2757" i="64"/>
  <c r="AK2756" i="64"/>
  <c r="AK2755" i="64"/>
  <c r="AK2754" i="64"/>
  <c r="AK2752" i="64"/>
  <c r="AK2751" i="64"/>
  <c r="AK2750" i="64"/>
  <c r="AK2749" i="64"/>
  <c r="AK2747" i="64"/>
  <c r="AK2746" i="64"/>
  <c r="AK2745" i="64"/>
  <c r="AK2744" i="64"/>
  <c r="AK2742" i="64"/>
  <c r="AK2741" i="64"/>
  <c r="AK2740" i="64"/>
  <c r="AK2739" i="64"/>
  <c r="AK2737" i="64"/>
  <c r="AK2736" i="64"/>
  <c r="AK2735" i="64"/>
  <c r="AK2734" i="64"/>
  <c r="AK2732" i="64"/>
  <c r="AK2731" i="64"/>
  <c r="AK2730" i="64"/>
  <c r="AK2729" i="64"/>
  <c r="AK2727" i="64"/>
  <c r="AK2726" i="64"/>
  <c r="AK2725" i="64"/>
  <c r="AK2724" i="64"/>
  <c r="AK2722" i="64"/>
  <c r="AK2721" i="64"/>
  <c r="AK2720" i="64"/>
  <c r="AK2719" i="64"/>
  <c r="AK2717" i="64"/>
  <c r="AK2716" i="64"/>
  <c r="AK2715" i="64"/>
  <c r="AK2714" i="64"/>
  <c r="AK2712" i="64"/>
  <c r="AK2711" i="64"/>
  <c r="AK2710" i="64"/>
  <c r="AK2709" i="64"/>
  <c r="AK2707" i="64"/>
  <c r="AK2706" i="64"/>
  <c r="AK2705" i="64"/>
  <c r="AK2704" i="64"/>
  <c r="AK2702" i="64"/>
  <c r="AK2701" i="64"/>
  <c r="AK2700" i="64"/>
  <c r="AK2699" i="64"/>
  <c r="AK2697" i="64"/>
  <c r="AK2696" i="64"/>
  <c r="AK2695" i="64"/>
  <c r="AK2694" i="64"/>
  <c r="AK2692" i="64"/>
  <c r="AK2691" i="64"/>
  <c r="AK2690" i="64"/>
  <c r="AK2689" i="64"/>
  <c r="AK2687" i="64"/>
  <c r="AK2686" i="64"/>
  <c r="AK2685" i="64"/>
  <c r="AK2684" i="64"/>
  <c r="AK2682" i="64"/>
  <c r="AK2681" i="64"/>
  <c r="AK2680" i="64"/>
  <c r="AK2679" i="64"/>
  <c r="AK2677" i="64"/>
  <c r="AK2676" i="64"/>
  <c r="AK2675" i="64"/>
  <c r="AK2674" i="64"/>
  <c r="AK2672" i="64"/>
  <c r="AK2671" i="64"/>
  <c r="AK2670" i="64"/>
  <c r="AK2669" i="64"/>
  <c r="AK2667" i="64"/>
  <c r="AK2666" i="64"/>
  <c r="AK2665" i="64"/>
  <c r="AK2664" i="64"/>
  <c r="AK2662" i="64"/>
  <c r="AK2661" i="64"/>
  <c r="AK2660" i="64"/>
  <c r="AK2659" i="64"/>
  <c r="AK2657" i="64"/>
  <c r="AK2656" i="64"/>
  <c r="AK2655" i="64"/>
  <c r="AK2654" i="64"/>
  <c r="AK2652" i="64"/>
  <c r="AK2651" i="64"/>
  <c r="AK2650" i="64"/>
  <c r="AK2649" i="64"/>
  <c r="AK2647" i="64"/>
  <c r="AK2646" i="64"/>
  <c r="AK2645" i="64"/>
  <c r="AK2644" i="64"/>
  <c r="AK2642" i="64"/>
  <c r="AK2641" i="64"/>
  <c r="AK2640" i="64"/>
  <c r="AK2639" i="64"/>
  <c r="AK2637" i="64"/>
  <c r="AK2636" i="64"/>
  <c r="AK2635" i="64"/>
  <c r="AK2634" i="64"/>
  <c r="AK2632" i="64"/>
  <c r="AK2631" i="64"/>
  <c r="AK2630" i="64"/>
  <c r="AK2629" i="64"/>
  <c r="AK2627" i="64"/>
  <c r="AK2626" i="64"/>
  <c r="AK2625" i="64"/>
  <c r="AK2624" i="64"/>
  <c r="AK2622" i="64"/>
  <c r="AK2621" i="64"/>
  <c r="AK2620" i="64"/>
  <c r="AK2619" i="64"/>
  <c r="AK2617" i="64"/>
  <c r="AK2616" i="64"/>
  <c r="AK2615" i="64"/>
  <c r="AK2614" i="64"/>
  <c r="AK2612" i="64"/>
  <c r="AK2611" i="64"/>
  <c r="AK2610" i="64"/>
  <c r="AK2609" i="64"/>
  <c r="AK2607" i="64"/>
  <c r="AK2606" i="64"/>
  <c r="AK2605" i="64"/>
  <c r="AK2604" i="64"/>
  <c r="AK2602" i="64"/>
  <c r="AK2601" i="64"/>
  <c r="AK2600" i="64"/>
  <c r="AK2599" i="64"/>
  <c r="AK2597" i="64"/>
  <c r="AK2596" i="64"/>
  <c r="AK2595" i="64"/>
  <c r="AK2594" i="64"/>
  <c r="AK2592" i="64"/>
  <c r="AK2591" i="64"/>
  <c r="AK2590" i="64"/>
  <c r="AK2589" i="64"/>
  <c r="AK2587" i="64"/>
  <c r="AK2586" i="64"/>
  <c r="AK2585" i="64"/>
  <c r="AK2584" i="64"/>
  <c r="AK2582" i="64"/>
  <c r="AK2581" i="64"/>
  <c r="AK2580" i="64"/>
  <c r="AK2579" i="64"/>
  <c r="AK2577" i="64"/>
  <c r="AK2576" i="64"/>
  <c r="AK2575" i="64"/>
  <c r="AK2574" i="64"/>
  <c r="AK2572" i="64"/>
  <c r="AK2571" i="64"/>
  <c r="AK2570" i="64"/>
  <c r="AK2569" i="64"/>
  <c r="AK2567" i="64"/>
  <c r="AK2566" i="64"/>
  <c r="AK2565" i="64"/>
  <c r="AK2564" i="64"/>
  <c r="AK2562" i="64"/>
  <c r="AK2561" i="64"/>
  <c r="AK2560" i="64"/>
  <c r="AK2559" i="64"/>
  <c r="AK2557" i="64"/>
  <c r="AK2556" i="64"/>
  <c r="AK2555" i="64"/>
  <c r="AK2554" i="64"/>
  <c r="AK2552" i="64"/>
  <c r="AK2551" i="64"/>
  <c r="AK2550" i="64"/>
  <c r="AK2549" i="64"/>
  <c r="AK2547" i="64"/>
  <c r="AK2546" i="64"/>
  <c r="AK2545" i="64"/>
  <c r="AK2544" i="64"/>
  <c r="AK2542" i="64"/>
  <c r="AK2541" i="64"/>
  <c r="AK2540" i="64"/>
  <c r="AK2539" i="64"/>
  <c r="AK2537" i="64"/>
  <c r="AK2536" i="64"/>
  <c r="AK2535" i="64"/>
  <c r="AK2534" i="64"/>
  <c r="AK2532" i="64"/>
  <c r="AK2531" i="64"/>
  <c r="AK2530" i="64"/>
  <c r="AK2529" i="64"/>
  <c r="AK2527" i="64"/>
  <c r="AK2526" i="64"/>
  <c r="AK2525" i="64"/>
  <c r="AK2524" i="64"/>
  <c r="AK2522" i="64"/>
  <c r="AK2521" i="64"/>
  <c r="AK2520" i="64"/>
  <c r="AK2519" i="64"/>
  <c r="AK2517" i="64"/>
  <c r="AK2516" i="64"/>
  <c r="AK2515" i="64"/>
  <c r="AK2514" i="64"/>
  <c r="AK2512" i="64"/>
  <c r="AK2511" i="64"/>
  <c r="AK2510" i="64"/>
  <c r="AK2509" i="64"/>
  <c r="AK2507" i="64"/>
  <c r="AK2506" i="64"/>
  <c r="AK2505" i="64"/>
  <c r="AK2504" i="64"/>
  <c r="AK2502" i="64"/>
  <c r="AK2501" i="64"/>
  <c r="AK2500" i="64"/>
  <c r="AK2499" i="64"/>
  <c r="AK2497" i="64"/>
  <c r="AK2496" i="64"/>
  <c r="AK2495" i="64"/>
  <c r="AK2494" i="64"/>
  <c r="AK2492" i="64"/>
  <c r="AK2491" i="64"/>
  <c r="AK2490" i="64"/>
  <c r="AK2489" i="64"/>
  <c r="AK2487" i="64"/>
  <c r="AK2486" i="64"/>
  <c r="AK2485" i="64"/>
  <c r="AK2484" i="64"/>
  <c r="AK2482" i="64"/>
  <c r="AK2481" i="64"/>
  <c r="AK2480" i="64"/>
  <c r="AK2479" i="64"/>
  <c r="AK2477" i="64"/>
  <c r="AK2476" i="64"/>
  <c r="AK2475" i="64"/>
  <c r="AK2474" i="64"/>
  <c r="AK2472" i="64"/>
  <c r="AK2471" i="64"/>
  <c r="AK2470" i="64"/>
  <c r="AK2469" i="64"/>
  <c r="AK2467" i="64"/>
  <c r="AK2466" i="64"/>
  <c r="AK2465" i="64"/>
  <c r="AK2464" i="64"/>
  <c r="AK2462" i="64"/>
  <c r="AK2461" i="64"/>
  <c r="AK2460" i="64"/>
  <c r="AK2459" i="64"/>
  <c r="AK2457" i="64"/>
  <c r="AK2456" i="64"/>
  <c r="AK2455" i="64"/>
  <c r="AK2454" i="64"/>
  <c r="AK2452" i="64"/>
  <c r="AK2451" i="64"/>
  <c r="AK2450" i="64"/>
  <c r="AK2449" i="64"/>
  <c r="AK2447" i="64"/>
  <c r="AK2446" i="64"/>
  <c r="AK2445" i="64"/>
  <c r="AK2444" i="64"/>
  <c r="AK2442" i="64"/>
  <c r="AK2441" i="64"/>
  <c r="AK2440" i="64"/>
  <c r="AK2439" i="64"/>
  <c r="AK2437" i="64"/>
  <c r="AK2436" i="64"/>
  <c r="AK2435" i="64"/>
  <c r="AK2434" i="64"/>
  <c r="AK2432" i="64"/>
  <c r="AK2431" i="64"/>
  <c r="AK2430" i="64"/>
  <c r="AK2429" i="64"/>
  <c r="AK2427" i="64"/>
  <c r="AK2426" i="64"/>
  <c r="AK2425" i="64"/>
  <c r="AK2424" i="64"/>
  <c r="AK2422" i="64"/>
  <c r="AK2421" i="64"/>
  <c r="AK2420" i="64"/>
  <c r="AK2419" i="64"/>
  <c r="AK2417" i="64"/>
  <c r="AK2416" i="64"/>
  <c r="AK2415" i="64"/>
  <c r="AK2414" i="64"/>
  <c r="AK2412" i="64"/>
  <c r="AK2411" i="64"/>
  <c r="AK2410" i="64"/>
  <c r="AK2409" i="64"/>
  <c r="AK2407" i="64"/>
  <c r="AK2406" i="64"/>
  <c r="AK2405" i="64"/>
  <c r="AK2404" i="64"/>
  <c r="AK2402" i="64"/>
  <c r="AK2401" i="64"/>
  <c r="AK2400" i="64"/>
  <c r="AK2399" i="64"/>
  <c r="AK2397" i="64"/>
  <c r="AK2396" i="64"/>
  <c r="AK2395" i="64"/>
  <c r="AK2394" i="64"/>
  <c r="AK2392" i="64"/>
  <c r="AK2391" i="64"/>
  <c r="AK2390" i="64"/>
  <c r="AK2389" i="64"/>
  <c r="AK2387" i="64"/>
  <c r="AK2386" i="64"/>
  <c r="AK2385" i="64"/>
  <c r="AK2384" i="64"/>
  <c r="AK2382" i="64"/>
  <c r="AK2381" i="64"/>
  <c r="AK2380" i="64"/>
  <c r="AK2379" i="64"/>
  <c r="AK2377" i="64"/>
  <c r="AK2376" i="64"/>
  <c r="AK2375" i="64"/>
  <c r="AK2374" i="64"/>
  <c r="AK2372" i="64"/>
  <c r="AK2371" i="64"/>
  <c r="AK2370" i="64"/>
  <c r="AK2369" i="64"/>
  <c r="AK2367" i="64"/>
  <c r="AK2366" i="64"/>
  <c r="AK2365" i="64"/>
  <c r="AK2364" i="64"/>
  <c r="AK2362" i="64"/>
  <c r="AK2361" i="64"/>
  <c r="AK2360" i="64"/>
  <c r="AK2359" i="64"/>
  <c r="AK2357" i="64"/>
  <c r="AK2356" i="64"/>
  <c r="AK2355" i="64"/>
  <c r="AK2354" i="64"/>
  <c r="AK2352" i="64"/>
  <c r="AK2351" i="64"/>
  <c r="AK2350" i="64"/>
  <c r="AK2349" i="64"/>
  <c r="AK2347" i="64"/>
  <c r="AK2346" i="64"/>
  <c r="AK2345" i="64"/>
  <c r="AK2344" i="64"/>
  <c r="AK2342" i="64"/>
  <c r="AK2341" i="64"/>
  <c r="AK2340" i="64"/>
  <c r="AK2339" i="64"/>
  <c r="AK2337" i="64"/>
  <c r="AK2336" i="64"/>
  <c r="AK2335" i="64"/>
  <c r="AK2334" i="64"/>
  <c r="AK2332" i="64"/>
  <c r="AK2331" i="64"/>
  <c r="AK2330" i="64"/>
  <c r="AK2329" i="64"/>
  <c r="AK2327" i="64"/>
  <c r="AK2326" i="64"/>
  <c r="AK2325" i="64"/>
  <c r="AK2324" i="64"/>
  <c r="AK2322" i="64"/>
  <c r="AK2321" i="64"/>
  <c r="AK2320" i="64"/>
  <c r="AK2319" i="64"/>
  <c r="AK2317" i="64"/>
  <c r="AK2316" i="64"/>
  <c r="AK2315" i="64"/>
  <c r="AK2314" i="64"/>
  <c r="AK2312" i="64"/>
  <c r="AK2311" i="64"/>
  <c r="AK2310" i="64"/>
  <c r="AK2309" i="64"/>
  <c r="AK2307" i="64"/>
  <c r="AK2306" i="64"/>
  <c r="AK2305" i="64"/>
  <c r="AK2304" i="64"/>
  <c r="AK2302" i="64"/>
  <c r="AK2301" i="64"/>
  <c r="AK2300" i="64"/>
  <c r="AK2299" i="64"/>
  <c r="AK2297" i="64"/>
  <c r="AK2296" i="64"/>
  <c r="AK2295" i="64"/>
  <c r="AK2294" i="64"/>
  <c r="AK2292" i="64"/>
  <c r="AK2291" i="64"/>
  <c r="AK2290" i="64"/>
  <c r="AK2289" i="64"/>
  <c r="AK2287" i="64"/>
  <c r="AK2286" i="64"/>
  <c r="AK2285" i="64"/>
  <c r="AK2284" i="64"/>
  <c r="AK2282" i="64"/>
  <c r="AK2281" i="64"/>
  <c r="AK2280" i="64"/>
  <c r="AK2279" i="64"/>
  <c r="AK2277" i="64"/>
  <c r="AK2276" i="64"/>
  <c r="AK2275" i="64"/>
  <c r="AK2274" i="64"/>
  <c r="AK2272" i="64"/>
  <c r="AK2271" i="64"/>
  <c r="AK2270" i="64"/>
  <c r="AK2269" i="64"/>
  <c r="AK2267" i="64"/>
  <c r="AK2266" i="64"/>
  <c r="AK2265" i="64"/>
  <c r="AK2264" i="64"/>
  <c r="AK2262" i="64"/>
  <c r="AK2261" i="64"/>
  <c r="AK2260" i="64"/>
  <c r="AK2259" i="64"/>
  <c r="AK2257" i="64"/>
  <c r="AK2256" i="64"/>
  <c r="AK2255" i="64"/>
  <c r="AK2254" i="64"/>
  <c r="AK2252" i="64"/>
  <c r="AK2251" i="64"/>
  <c r="AK2250" i="64"/>
  <c r="AK2249" i="64"/>
  <c r="AK2247" i="64"/>
  <c r="AK2246" i="64"/>
  <c r="AK2245" i="64"/>
  <c r="AK2244" i="64"/>
  <c r="AK2242" i="64"/>
  <c r="AK2241" i="64"/>
  <c r="AK2240" i="64"/>
  <c r="AK2239" i="64"/>
  <c r="AK2237" i="64"/>
  <c r="AK2236" i="64"/>
  <c r="AK2235" i="64"/>
  <c r="AK2234" i="64"/>
  <c r="AK2232" i="64"/>
  <c r="AK2231" i="64"/>
  <c r="AK2230" i="64"/>
  <c r="AK2229" i="64"/>
  <c r="AK2227" i="64"/>
  <c r="AK2226" i="64"/>
  <c r="AK2225" i="64"/>
  <c r="AK2224" i="64"/>
  <c r="AK2222" i="64"/>
  <c r="AK2221" i="64"/>
  <c r="AK2220" i="64"/>
  <c r="AK2219" i="64"/>
  <c r="AK2217" i="64"/>
  <c r="AK2216" i="64"/>
  <c r="AK2215" i="64"/>
  <c r="AK2214" i="64"/>
  <c r="AK2212" i="64"/>
  <c r="AK2211" i="64"/>
  <c r="AK2210" i="64"/>
  <c r="AK2209" i="64"/>
  <c r="AK2207" i="64"/>
  <c r="AK2206" i="64"/>
  <c r="AK2205" i="64"/>
  <c r="AK2204" i="64"/>
  <c r="AK2202" i="64"/>
  <c r="AK2201" i="64"/>
  <c r="AK2200" i="64"/>
  <c r="AK2199" i="64"/>
  <c r="AK2197" i="64"/>
  <c r="AK2196" i="64"/>
  <c r="AK2195" i="64"/>
  <c r="AK2194" i="64"/>
  <c r="AK2192" i="64"/>
  <c r="AK2191" i="64"/>
  <c r="AK2190" i="64"/>
  <c r="AK2189" i="64"/>
  <c r="AK2187" i="64"/>
  <c r="AK2186" i="64"/>
  <c r="AK2185" i="64"/>
  <c r="AK2184" i="64"/>
  <c r="AK2182" i="64"/>
  <c r="AK2181" i="64"/>
  <c r="AK2180" i="64"/>
  <c r="AK2179" i="64"/>
  <c r="AK2177" i="64"/>
  <c r="AK2176" i="64"/>
  <c r="AK2175" i="64"/>
  <c r="AK2174" i="64"/>
  <c r="AK2172" i="64"/>
  <c r="AK2171" i="64"/>
  <c r="AK2170" i="64"/>
  <c r="AK2169" i="64"/>
  <c r="AK2167" i="64"/>
  <c r="AK2166" i="64"/>
  <c r="AK2165" i="64"/>
  <c r="AK2164" i="64"/>
  <c r="AK2162" i="64"/>
  <c r="AK2161" i="64"/>
  <c r="AK2160" i="64"/>
  <c r="AK2159" i="64"/>
  <c r="AK2157" i="64"/>
  <c r="AK2156" i="64"/>
  <c r="AK2155" i="64"/>
  <c r="AK2154" i="64"/>
  <c r="AK2152" i="64"/>
  <c r="AK2151" i="64"/>
  <c r="AK2150" i="64"/>
  <c r="AK2149" i="64"/>
  <c r="AK2147" i="64"/>
  <c r="AK2146" i="64"/>
  <c r="AK2145" i="64"/>
  <c r="AK2144" i="64"/>
  <c r="AK2142" i="64"/>
  <c r="AK2141" i="64"/>
  <c r="AK2140" i="64"/>
  <c r="AK2139" i="64"/>
  <c r="AK2137" i="64"/>
  <c r="AK2136" i="64"/>
  <c r="AK2135" i="64"/>
  <c r="AK2134" i="64"/>
  <c r="AK2132" i="64"/>
  <c r="AK2131" i="64"/>
  <c r="AK2130" i="64"/>
  <c r="AK2129" i="64"/>
  <c r="AK2127" i="64"/>
  <c r="AK2126" i="64"/>
  <c r="AK2125" i="64"/>
  <c r="AK2124" i="64"/>
  <c r="AK2122" i="64"/>
  <c r="AK2121" i="64"/>
  <c r="AK2120" i="64"/>
  <c r="AK2119" i="64"/>
  <c r="AK2117" i="64"/>
  <c r="AK2116" i="64"/>
  <c r="AK2115" i="64"/>
  <c r="AK2114" i="64"/>
  <c r="AK2112" i="64"/>
  <c r="AK2111" i="64"/>
  <c r="AK2110" i="64"/>
  <c r="AK2109" i="64"/>
  <c r="AK2107" i="64"/>
  <c r="AK2106" i="64"/>
  <c r="AK2105" i="64"/>
  <c r="AK2104" i="64"/>
  <c r="AK2102" i="64"/>
  <c r="AK2101" i="64"/>
  <c r="AK2100" i="64"/>
  <c r="AK2099" i="64"/>
  <c r="AK2097" i="64"/>
  <c r="AK2096" i="64"/>
  <c r="AK2095" i="64"/>
  <c r="AK2094" i="64"/>
  <c r="AK2092" i="64"/>
  <c r="AK2091" i="64"/>
  <c r="AK2090" i="64"/>
  <c r="AK2089" i="64"/>
  <c r="AK2087" i="64"/>
  <c r="AK2086" i="64"/>
  <c r="AK2085" i="64"/>
  <c r="AK2084" i="64"/>
  <c r="AK2082" i="64"/>
  <c r="AK2081" i="64"/>
  <c r="AK2080" i="64"/>
  <c r="AK2079" i="64"/>
  <c r="AK2077" i="64"/>
  <c r="AK2076" i="64"/>
  <c r="AK2075" i="64"/>
  <c r="AK2074" i="64"/>
  <c r="AK2072" i="64"/>
  <c r="AK2071" i="64"/>
  <c r="AK2070" i="64"/>
  <c r="AK2069" i="64"/>
  <c r="AK2067" i="64"/>
  <c r="AK2066" i="64"/>
  <c r="AK2065" i="64"/>
  <c r="AK2064" i="64"/>
  <c r="AK2062" i="64"/>
  <c r="AK2061" i="64"/>
  <c r="AK2060" i="64"/>
  <c r="AK2059" i="64"/>
  <c r="AK2057" i="64"/>
  <c r="AK2056" i="64"/>
  <c r="AK2055" i="64"/>
  <c r="AK2054" i="64"/>
  <c r="AK2052" i="64"/>
  <c r="AK2051" i="64"/>
  <c r="AK2050" i="64"/>
  <c r="AK2049" i="64"/>
  <c r="AK2047" i="64"/>
  <c r="AK2046" i="64"/>
  <c r="AK2045" i="64"/>
  <c r="AK2044" i="64"/>
  <c r="AK2042" i="64"/>
  <c r="AK2041" i="64"/>
  <c r="AK2040" i="64"/>
  <c r="AK2039" i="64"/>
  <c r="AK2037" i="64"/>
  <c r="AK2036" i="64"/>
  <c r="AK2035" i="64"/>
  <c r="AK2034" i="64"/>
  <c r="AK2032" i="64"/>
  <c r="AK2031" i="64"/>
  <c r="AK2030" i="64"/>
  <c r="AK2029" i="64"/>
  <c r="AK2027" i="64"/>
  <c r="AK2026" i="64"/>
  <c r="AK2025" i="64"/>
  <c r="AK2024" i="64"/>
  <c r="AK2022" i="64"/>
  <c r="AK2021" i="64"/>
  <c r="AK2020" i="64"/>
  <c r="AK2019" i="64"/>
  <c r="AK2017" i="64"/>
  <c r="AK2016" i="64"/>
  <c r="AK2015" i="64"/>
  <c r="AK2014" i="64"/>
  <c r="AK2012" i="64"/>
  <c r="AK2011" i="64"/>
  <c r="AK2010" i="64"/>
  <c r="AK2009" i="64"/>
  <c r="AK2007" i="64"/>
  <c r="AK2006" i="64"/>
  <c r="AK2005" i="64"/>
  <c r="AK2004" i="64"/>
  <c r="AK2002" i="64"/>
  <c r="AK2001" i="64"/>
  <c r="AK2000" i="64"/>
  <c r="AK1999" i="64"/>
  <c r="AK1997" i="64"/>
  <c r="AK1996" i="64"/>
  <c r="AK1995" i="64"/>
  <c r="AK1994" i="64"/>
  <c r="AK1992" i="64"/>
  <c r="AK1991" i="64"/>
  <c r="AK1990" i="64"/>
  <c r="AK1989" i="64"/>
  <c r="AK1987" i="64"/>
  <c r="AK1986" i="64"/>
  <c r="AK1985" i="64"/>
  <c r="AK1984" i="64"/>
  <c r="AK1982" i="64"/>
  <c r="AK1981" i="64"/>
  <c r="AK1980" i="64"/>
  <c r="AK1979" i="64"/>
  <c r="AK1977" i="64"/>
  <c r="AK1976" i="64"/>
  <c r="AK1975" i="64"/>
  <c r="AK1974" i="64"/>
  <c r="AK1972" i="64"/>
  <c r="AK1971" i="64"/>
  <c r="AK1970" i="64"/>
  <c r="AK1969" i="64"/>
  <c r="AK1967" i="64"/>
  <c r="AK1966" i="64"/>
  <c r="AK1965" i="64"/>
  <c r="AK1964" i="64"/>
  <c r="AK1962" i="64"/>
  <c r="AK1961" i="64"/>
  <c r="AK1960" i="64"/>
  <c r="AK1959" i="64"/>
  <c r="AK1957" i="64"/>
  <c r="AK1956" i="64"/>
  <c r="AK1955" i="64"/>
  <c r="AK1954" i="64"/>
  <c r="AK1952" i="64"/>
  <c r="AK1951" i="64"/>
  <c r="AK1950" i="64"/>
  <c r="AK1949" i="64"/>
  <c r="AK1947" i="64"/>
  <c r="AK1946" i="64"/>
  <c r="AK1945" i="64"/>
  <c r="AK1944" i="64"/>
  <c r="AK1942" i="64"/>
  <c r="AK1941" i="64"/>
  <c r="AK1940" i="64"/>
  <c r="AK1939" i="64"/>
  <c r="AK1937" i="64"/>
  <c r="AK1936" i="64"/>
  <c r="AK1935" i="64"/>
  <c r="AK1934" i="64"/>
  <c r="AK1932" i="64"/>
  <c r="AK1931" i="64"/>
  <c r="AK1930" i="64"/>
  <c r="AK1929" i="64"/>
  <c r="AK1927" i="64"/>
  <c r="AK1926" i="64"/>
  <c r="AK1925" i="64"/>
  <c r="AK1924" i="64"/>
  <c r="AK1922" i="64"/>
  <c r="AK1921" i="64"/>
  <c r="AK1920" i="64"/>
  <c r="AK1919" i="64"/>
  <c r="AK1917" i="64"/>
  <c r="AK1916" i="64"/>
  <c r="AK1915" i="64"/>
  <c r="AK1914" i="64"/>
  <c r="AK1912" i="64"/>
  <c r="AK1911" i="64"/>
  <c r="AK1910" i="64"/>
  <c r="AK1909" i="64"/>
  <c r="AK1907" i="64"/>
  <c r="AK1906" i="64"/>
  <c r="AK1905" i="64"/>
  <c r="AK1904" i="64"/>
  <c r="AK1902" i="64"/>
  <c r="AK1901" i="64"/>
  <c r="AK1900" i="64"/>
  <c r="AK1899" i="64"/>
  <c r="AK1897" i="64"/>
  <c r="AK1896" i="64"/>
  <c r="AK1895" i="64"/>
  <c r="AK1894" i="64"/>
  <c r="AK1892" i="64"/>
  <c r="AK1891" i="64"/>
  <c r="AK1890" i="64"/>
  <c r="AK1889" i="64"/>
  <c r="AK1887" i="64"/>
  <c r="AK1886" i="64"/>
  <c r="AK1885" i="64"/>
  <c r="AK1884" i="64"/>
  <c r="AK1882" i="64"/>
  <c r="AK1881" i="64"/>
  <c r="AK1880" i="64"/>
  <c r="AK1879" i="64"/>
  <c r="AK1877" i="64"/>
  <c r="AK1876" i="64"/>
  <c r="AK1875" i="64"/>
  <c r="AK1874" i="64"/>
  <c r="AK1872" i="64"/>
  <c r="AK1871" i="64"/>
  <c r="AK1870" i="64"/>
  <c r="AK1869" i="64"/>
  <c r="AK1867" i="64"/>
  <c r="AK1866" i="64"/>
  <c r="AK1865" i="64"/>
  <c r="AK1864" i="64"/>
  <c r="AK1862" i="64"/>
  <c r="AK1861" i="64"/>
  <c r="AK1860" i="64"/>
  <c r="AK1859" i="64"/>
  <c r="AK1857" i="64"/>
  <c r="AK1856" i="64"/>
  <c r="AK1855" i="64"/>
  <c r="AK1854" i="64"/>
  <c r="AK1852" i="64"/>
  <c r="AK1851" i="64"/>
  <c r="AK1850" i="64"/>
  <c r="AK1849" i="64"/>
  <c r="AK1847" i="64"/>
  <c r="AK1846" i="64"/>
  <c r="AK1845" i="64"/>
  <c r="AK1844" i="64"/>
  <c r="AK1842" i="64"/>
  <c r="AK1841" i="64"/>
  <c r="AK1840" i="64"/>
  <c r="AK1839" i="64"/>
  <c r="AK1837" i="64"/>
  <c r="AK1836" i="64"/>
  <c r="AK1835" i="64"/>
  <c r="AK1834" i="64"/>
  <c r="AK1832" i="64"/>
  <c r="AK1831" i="64"/>
  <c r="AK1830" i="64"/>
  <c r="AK1829" i="64"/>
  <c r="AK1827" i="64"/>
  <c r="AK1826" i="64"/>
  <c r="AK1825" i="64"/>
  <c r="AK1824" i="64"/>
  <c r="AK1822" i="64"/>
  <c r="AK1821" i="64"/>
  <c r="AK1820" i="64"/>
  <c r="AK1819" i="64"/>
  <c r="AK1817" i="64"/>
  <c r="AK1816" i="64"/>
  <c r="AK1815" i="64"/>
  <c r="AK1814" i="64"/>
  <c r="AK1812" i="64"/>
  <c r="AK1811" i="64"/>
  <c r="AK1810" i="64"/>
  <c r="AK1809" i="64"/>
  <c r="AK1807" i="64"/>
  <c r="AK1806" i="64"/>
  <c r="AK1805" i="64"/>
  <c r="AK1804" i="64"/>
  <c r="AK1802" i="64"/>
  <c r="AK1801" i="64"/>
  <c r="AK1800" i="64"/>
  <c r="AK1799" i="64"/>
  <c r="AK1797" i="64"/>
  <c r="AK1796" i="64"/>
  <c r="AK1795" i="64"/>
  <c r="AK1794" i="64"/>
  <c r="AK1792" i="64"/>
  <c r="AK1791" i="64"/>
  <c r="AK1790" i="64"/>
  <c r="AK1789" i="64"/>
  <c r="AK1787" i="64"/>
  <c r="AK1786" i="64"/>
  <c r="AK1785" i="64"/>
  <c r="AK1784" i="64"/>
  <c r="AK1782" i="64"/>
  <c r="AK1781" i="64"/>
  <c r="AK1780" i="64"/>
  <c r="AK1779" i="64"/>
  <c r="AK1777" i="64"/>
  <c r="AK1776" i="64"/>
  <c r="AK1775" i="64"/>
  <c r="AK1774" i="64"/>
  <c r="AK1772" i="64"/>
  <c r="AK1771" i="64"/>
  <c r="AK1770" i="64"/>
  <c r="AK1769" i="64"/>
  <c r="AK1767" i="64"/>
  <c r="AK1766" i="64"/>
  <c r="AK1765" i="64"/>
  <c r="AK1764" i="64"/>
  <c r="AK1762" i="64"/>
  <c r="AK1761" i="64"/>
  <c r="AK1760" i="64"/>
  <c r="AK1759" i="64"/>
  <c r="AK1757" i="64"/>
  <c r="AK1756" i="64"/>
  <c r="AK1755" i="64"/>
  <c r="AK1754" i="64"/>
  <c r="AK1752" i="64"/>
  <c r="AK1751" i="64"/>
  <c r="AK1750" i="64"/>
  <c r="AK1749" i="64"/>
  <c r="AK1747" i="64"/>
  <c r="AK1746" i="64"/>
  <c r="AK1745" i="64"/>
  <c r="AK1744" i="64"/>
  <c r="AK1742" i="64"/>
  <c r="AK1741" i="64"/>
  <c r="AK1740" i="64"/>
  <c r="AK1739" i="64"/>
  <c r="AK1737" i="64"/>
  <c r="AK1736" i="64"/>
  <c r="AK1735" i="64"/>
  <c r="AK1734" i="64"/>
  <c r="AK1732" i="64"/>
  <c r="AK1731" i="64"/>
  <c r="AK1730" i="64"/>
  <c r="AK1729" i="64"/>
  <c r="AK1727" i="64"/>
  <c r="AK1726" i="64"/>
  <c r="AK1725" i="64"/>
  <c r="AK1724" i="64"/>
  <c r="AK1722" i="64"/>
  <c r="AK1721" i="64"/>
  <c r="AK1720" i="64"/>
  <c r="AK1719" i="64"/>
  <c r="AK1717" i="64"/>
  <c r="AK1716" i="64"/>
  <c r="AK1715" i="64"/>
  <c r="AK1714" i="64"/>
  <c r="AK1712" i="64"/>
  <c r="AK1711" i="64"/>
  <c r="AK1710" i="64"/>
  <c r="AK1709" i="64"/>
  <c r="AK1707" i="64"/>
  <c r="AK1706" i="64"/>
  <c r="AK1705" i="64"/>
  <c r="AK1704" i="64"/>
  <c r="AK1702" i="64"/>
  <c r="AK1701" i="64"/>
  <c r="AK1700" i="64"/>
  <c r="AK1699" i="64"/>
  <c r="AK1697" i="64"/>
  <c r="AK1696" i="64"/>
  <c r="AK1695" i="64"/>
  <c r="AK1694" i="64"/>
  <c r="AK1692" i="64"/>
  <c r="AK1691" i="64"/>
  <c r="AK1690" i="64"/>
  <c r="AK1689" i="64"/>
  <c r="AK1687" i="64"/>
  <c r="AK1686" i="64"/>
  <c r="AK1685" i="64"/>
  <c r="AK1684" i="64"/>
  <c r="AK1682" i="64"/>
  <c r="AK1681" i="64"/>
  <c r="AK1680" i="64"/>
  <c r="AK1679" i="64"/>
  <c r="AK1677" i="64"/>
  <c r="AK1676" i="64"/>
  <c r="AK1675" i="64"/>
  <c r="AK1674" i="64"/>
  <c r="AK1672" i="64"/>
  <c r="AK1671" i="64"/>
  <c r="AK1670" i="64"/>
  <c r="AK1669" i="64"/>
  <c r="AK1667" i="64"/>
  <c r="AK1666" i="64"/>
  <c r="AK1665" i="64"/>
  <c r="AK1664" i="64"/>
  <c r="AK1662" i="64"/>
  <c r="AK1661" i="64"/>
  <c r="AK1660" i="64"/>
  <c r="AK1659" i="64"/>
  <c r="AK1657" i="64"/>
  <c r="AK1656" i="64"/>
  <c r="AK1655" i="64"/>
  <c r="AK1654" i="64"/>
  <c r="AK1652" i="64"/>
  <c r="AK1651" i="64"/>
  <c r="AK1650" i="64"/>
  <c r="AK1649" i="64"/>
  <c r="AK1647" i="64"/>
  <c r="AK1646" i="64"/>
  <c r="AK1645" i="64"/>
  <c r="AK1644" i="64"/>
  <c r="AK1642" i="64"/>
  <c r="AK1641" i="64"/>
  <c r="AK1640" i="64"/>
  <c r="AK1639" i="64"/>
  <c r="AK1637" i="64"/>
  <c r="AK1636" i="64"/>
  <c r="AK1635" i="64"/>
  <c r="AK1634" i="64"/>
  <c r="AK1632" i="64"/>
  <c r="AK1631" i="64"/>
  <c r="AK1630" i="64"/>
  <c r="AK1629" i="64"/>
  <c r="AK1627" i="64"/>
  <c r="AK1626" i="64"/>
  <c r="AK1625" i="64"/>
  <c r="AK1624" i="64"/>
  <c r="AK1622" i="64"/>
  <c r="AK1621" i="64"/>
  <c r="AK1620" i="64"/>
  <c r="AK1619" i="64"/>
  <c r="AK1617" i="64"/>
  <c r="AK1616" i="64"/>
  <c r="AK1615" i="64"/>
  <c r="AK1614" i="64"/>
  <c r="AK1612" i="64"/>
  <c r="AK1611" i="64"/>
  <c r="AK1610" i="64"/>
  <c r="AK1609" i="64"/>
  <c r="AK1607" i="64"/>
  <c r="AK1606" i="64"/>
  <c r="AK1605" i="64"/>
  <c r="AK1604" i="64"/>
  <c r="AK1602" i="64"/>
  <c r="AK1601" i="64"/>
  <c r="AK1600" i="64"/>
  <c r="AK1599" i="64"/>
  <c r="AK1597" i="64"/>
  <c r="AK1596" i="64"/>
  <c r="AK1595" i="64"/>
  <c r="AK1594" i="64"/>
  <c r="AK1592" i="64"/>
  <c r="AK1591" i="64"/>
  <c r="AK1590" i="64"/>
  <c r="AK1589" i="64"/>
  <c r="AK1587" i="64"/>
  <c r="AK1586" i="64"/>
  <c r="AK1585" i="64"/>
  <c r="AK1584" i="64"/>
  <c r="AK1582" i="64"/>
  <c r="AK1581" i="64"/>
  <c r="AK1580" i="64"/>
  <c r="AK1579" i="64"/>
  <c r="AK1577" i="64"/>
  <c r="AK1576" i="64"/>
  <c r="AK1575" i="64"/>
  <c r="AK1574" i="64"/>
  <c r="AK1572" i="64"/>
  <c r="AK1571" i="64"/>
  <c r="AK1570" i="64"/>
  <c r="AK1569" i="64"/>
  <c r="AK1567" i="64"/>
  <c r="AK1566" i="64"/>
  <c r="AK1565" i="64"/>
  <c r="AK1564" i="64"/>
  <c r="AK1562" i="64"/>
  <c r="AK1561" i="64"/>
  <c r="AK1560" i="64"/>
  <c r="AK1559" i="64"/>
  <c r="AK1557" i="64"/>
  <c r="AK1556" i="64"/>
  <c r="AK1555" i="64"/>
  <c r="AK1554" i="64"/>
  <c r="AK1552" i="64"/>
  <c r="AK1551" i="64"/>
  <c r="AK1550" i="64"/>
  <c r="AK1549" i="64"/>
  <c r="AK1547" i="64"/>
  <c r="AK1546" i="64"/>
  <c r="AK1545" i="64"/>
  <c r="AK1544" i="64"/>
  <c r="AK1542" i="64"/>
  <c r="AK1541" i="64"/>
  <c r="AK1540" i="64"/>
  <c r="AK1539" i="64"/>
  <c r="AK1537" i="64"/>
  <c r="AK1536" i="64"/>
  <c r="AK1535" i="64"/>
  <c r="AK1534" i="64"/>
  <c r="AK1532" i="64"/>
  <c r="AK1531" i="64"/>
  <c r="AK1530" i="64"/>
  <c r="AK1529" i="64"/>
  <c r="AK1527" i="64"/>
  <c r="AK1526" i="64"/>
  <c r="AK1525" i="64"/>
  <c r="AK1524" i="64"/>
  <c r="AK1522" i="64"/>
  <c r="AK1521" i="64"/>
  <c r="AK1520" i="64"/>
  <c r="AK1519" i="64"/>
  <c r="AK1517" i="64"/>
  <c r="AK1516" i="64"/>
  <c r="AK1515" i="64"/>
  <c r="AK1514" i="64"/>
  <c r="AK1512" i="64"/>
  <c r="AK1511" i="64"/>
  <c r="AK1510" i="64"/>
  <c r="AK1509" i="64"/>
  <c r="AK1507" i="64"/>
  <c r="AK1506" i="64"/>
  <c r="AK1505" i="64"/>
  <c r="AK1504" i="64"/>
  <c r="AK1502" i="64"/>
  <c r="AK1501" i="64"/>
  <c r="AK1500" i="64"/>
  <c r="AK1499" i="64"/>
  <c r="AK1497" i="64"/>
  <c r="AK1496" i="64"/>
  <c r="AK1495" i="64"/>
  <c r="AK1494" i="64"/>
  <c r="AK1492" i="64"/>
  <c r="AK1491" i="64"/>
  <c r="AK1490" i="64"/>
  <c r="AK1489" i="64"/>
  <c r="AK1487" i="64"/>
  <c r="AK1486" i="64"/>
  <c r="AK1485" i="64"/>
  <c r="AK1484" i="64"/>
  <c r="AK1482" i="64"/>
  <c r="AK1481" i="64"/>
  <c r="AK1480" i="64"/>
  <c r="AK1479" i="64"/>
  <c r="AK1477" i="64"/>
  <c r="AK1476" i="64"/>
  <c r="AK1475" i="64"/>
  <c r="AK1474" i="64"/>
  <c r="AK1472" i="64"/>
  <c r="AK1471" i="64"/>
  <c r="AK1470" i="64"/>
  <c r="AK1469" i="64"/>
  <c r="AK1467" i="64"/>
  <c r="AK1466" i="64"/>
  <c r="AK1465" i="64"/>
  <c r="AK1464" i="64"/>
  <c r="AK1462" i="64"/>
  <c r="AK1461" i="64"/>
  <c r="AK1460" i="64"/>
  <c r="AK1459" i="64"/>
  <c r="AK1457" i="64"/>
  <c r="AK1456" i="64"/>
  <c r="AK1455" i="64"/>
  <c r="AK1454" i="64"/>
  <c r="AK1452" i="64"/>
  <c r="AK1451" i="64"/>
  <c r="AK1450" i="64"/>
  <c r="AK1449" i="64"/>
  <c r="AK1447" i="64"/>
  <c r="AK1446" i="64"/>
  <c r="AK1445" i="64"/>
  <c r="AK1444" i="64"/>
  <c r="AK1442" i="64"/>
  <c r="AK1441" i="64"/>
  <c r="AK1440" i="64"/>
  <c r="AK1439" i="64"/>
  <c r="AK1437" i="64"/>
  <c r="AK1436" i="64"/>
  <c r="AK1435" i="64"/>
  <c r="AK1434" i="64"/>
  <c r="AK1432" i="64"/>
  <c r="AK1431" i="64"/>
  <c r="AK1430" i="64"/>
  <c r="AK1429" i="64"/>
  <c r="AK1427" i="64"/>
  <c r="AK1426" i="64"/>
  <c r="AK1425" i="64"/>
  <c r="AK1424" i="64"/>
  <c r="AK1422" i="64"/>
  <c r="AK1421" i="64"/>
  <c r="AK1420" i="64"/>
  <c r="AK1419" i="64"/>
  <c r="AK1417" i="64"/>
  <c r="AK1416" i="64"/>
  <c r="AK1415" i="64"/>
  <c r="AK1414" i="64"/>
  <c r="AK1412" i="64"/>
  <c r="AK1411" i="64"/>
  <c r="AK1410" i="64"/>
  <c r="AK1409" i="64"/>
  <c r="AK1407" i="64"/>
  <c r="AK1406" i="64"/>
  <c r="AK1405" i="64"/>
  <c r="AK1404" i="64"/>
  <c r="AK1402" i="64"/>
  <c r="AK1401" i="64"/>
  <c r="AK1400" i="64"/>
  <c r="AK1399" i="64"/>
  <c r="AK1397" i="64"/>
  <c r="AK1396" i="64"/>
  <c r="AK1395" i="64"/>
  <c r="AK1394" i="64"/>
  <c r="AK1392" i="64"/>
  <c r="AK1391" i="64"/>
  <c r="AK1390" i="64"/>
  <c r="AK1389" i="64"/>
  <c r="AK1387" i="64"/>
  <c r="AK1386" i="64"/>
  <c r="AK1385" i="64"/>
  <c r="AK1384" i="64"/>
  <c r="AK1382" i="64"/>
  <c r="AK1381" i="64"/>
  <c r="AK1380" i="64"/>
  <c r="AK1379" i="64"/>
  <c r="AK1377" i="64"/>
  <c r="AK1376" i="64"/>
  <c r="AK1375" i="64"/>
  <c r="AK1374" i="64"/>
  <c r="AK1372" i="64"/>
  <c r="AK1371" i="64"/>
  <c r="AK1370" i="64"/>
  <c r="AK1369" i="64"/>
  <c r="AK1367" i="64"/>
  <c r="AK1366" i="64"/>
  <c r="AK1365" i="64"/>
  <c r="AK1364" i="64"/>
  <c r="AK1362" i="64"/>
  <c r="AK1361" i="64"/>
  <c r="AK1360" i="64"/>
  <c r="AK1359" i="64"/>
  <c r="AK1357" i="64"/>
  <c r="AK1356" i="64"/>
  <c r="AK1355" i="64"/>
  <c r="AK1354" i="64"/>
  <c r="AK1352" i="64"/>
  <c r="AK1351" i="64"/>
  <c r="AK1350" i="64"/>
  <c r="AK1349" i="64"/>
  <c r="AK1347" i="64"/>
  <c r="AK1346" i="64"/>
  <c r="AK1345" i="64"/>
  <c r="AK1344" i="64"/>
  <c r="AK1342" i="64"/>
  <c r="AK1341" i="64"/>
  <c r="AK1340" i="64"/>
  <c r="AK1339" i="64"/>
  <c r="AK1337" i="64"/>
  <c r="AK1336" i="64"/>
  <c r="AK1335" i="64"/>
  <c r="AK1334" i="64"/>
  <c r="AK1332" i="64"/>
  <c r="AK1331" i="64"/>
  <c r="AK1330" i="64"/>
  <c r="AK1329" i="64"/>
  <c r="AK1327" i="64"/>
  <c r="AK1326" i="64"/>
  <c r="AK1325" i="64"/>
  <c r="AK1324" i="64"/>
  <c r="AK1322" i="64"/>
  <c r="AK1321" i="64"/>
  <c r="AK1320" i="64"/>
  <c r="AK1319" i="64"/>
  <c r="AK1317" i="64"/>
  <c r="AK1316" i="64"/>
  <c r="AK1315" i="64"/>
  <c r="AK1314" i="64"/>
  <c r="AK1312" i="64"/>
  <c r="AK1311" i="64"/>
  <c r="AK1310" i="64"/>
  <c r="AK1309" i="64"/>
  <c r="AK1307" i="64"/>
  <c r="AK1306" i="64"/>
  <c r="AK1305" i="64"/>
  <c r="AK1304" i="64"/>
  <c r="AK1302" i="64"/>
  <c r="AK1301" i="64"/>
  <c r="AK1300" i="64"/>
  <c r="AK1299" i="64"/>
  <c r="AK1297" i="64"/>
  <c r="AK1296" i="64"/>
  <c r="AK1295" i="64"/>
  <c r="AK1294" i="64"/>
  <c r="AK1292" i="64"/>
  <c r="AK1291" i="64"/>
  <c r="AK1290" i="64"/>
  <c r="AK1289" i="64"/>
  <c r="AK1287" i="64"/>
  <c r="AK1286" i="64"/>
  <c r="AK1285" i="64"/>
  <c r="AK1284" i="64"/>
  <c r="AK1282" i="64"/>
  <c r="AK1281" i="64"/>
  <c r="AK1280" i="64"/>
  <c r="AK1279" i="64"/>
  <c r="AK1277" i="64"/>
  <c r="AK1276" i="64"/>
  <c r="AK1275" i="64"/>
  <c r="AK1274" i="64"/>
  <c r="AK1272" i="64"/>
  <c r="AK1271" i="64"/>
  <c r="AK1270" i="64"/>
  <c r="AK1269" i="64"/>
  <c r="AK1267" i="64"/>
  <c r="AK1266" i="64"/>
  <c r="AK1265" i="64"/>
  <c r="AK1264" i="64"/>
  <c r="AK1262" i="64"/>
  <c r="AK1261" i="64"/>
  <c r="AK1260" i="64"/>
  <c r="AK1259" i="64"/>
  <c r="AK1257" i="64"/>
  <c r="AK1256" i="64"/>
  <c r="AK1255" i="64"/>
  <c r="AK1254" i="64"/>
  <c r="AK1252" i="64"/>
  <c r="AK1251" i="64"/>
  <c r="AK1250" i="64"/>
  <c r="AK1249" i="64"/>
  <c r="AK1247" i="64"/>
  <c r="AK1246" i="64"/>
  <c r="AK1245" i="64"/>
  <c r="AK1244" i="64"/>
  <c r="AK1242" i="64"/>
  <c r="AK1241" i="64"/>
  <c r="AK1240" i="64"/>
  <c r="AK1239" i="64"/>
  <c r="AK1237" i="64"/>
  <c r="AK1236" i="64"/>
  <c r="AK1235" i="64"/>
  <c r="AK1234" i="64"/>
  <c r="AK1232" i="64"/>
  <c r="AK1231" i="64"/>
  <c r="AK1230" i="64"/>
  <c r="AK1229" i="64"/>
  <c r="AK1227" i="64"/>
  <c r="AK1226" i="64"/>
  <c r="AK1225" i="64"/>
  <c r="AK1224" i="64"/>
  <c r="AK1222" i="64"/>
  <c r="AK1221" i="64"/>
  <c r="AK1220" i="64"/>
  <c r="AK1219" i="64"/>
  <c r="AK1217" i="64"/>
  <c r="AK1216" i="64"/>
  <c r="AK1215" i="64"/>
  <c r="AK1214" i="64"/>
  <c r="AK1212" i="64"/>
  <c r="AK1211" i="64"/>
  <c r="AK1210" i="64"/>
  <c r="AK1209" i="64"/>
  <c r="AK1207" i="64"/>
  <c r="AK1206" i="64"/>
  <c r="AK1205" i="64"/>
  <c r="AK1204" i="64"/>
  <c r="AK1202" i="64"/>
  <c r="AK1201" i="64"/>
  <c r="AK1200" i="64"/>
  <c r="AK1199" i="64"/>
  <c r="AK1197" i="64"/>
  <c r="AK1196" i="64"/>
  <c r="AK1195" i="64"/>
  <c r="AK1194" i="64"/>
  <c r="AK1192" i="64"/>
  <c r="AK1191" i="64"/>
  <c r="AK1190" i="64"/>
  <c r="AK1189" i="64"/>
  <c r="AK1187" i="64"/>
  <c r="AK1186" i="64"/>
  <c r="AK1185" i="64"/>
  <c r="AK1184" i="64"/>
  <c r="AK1182" i="64"/>
  <c r="AK1181" i="64"/>
  <c r="AK1180" i="64"/>
  <c r="AK1179" i="64"/>
  <c r="AK1177" i="64"/>
  <c r="AK1176" i="64"/>
  <c r="AK1175" i="64"/>
  <c r="AK1174" i="64"/>
  <c r="AK1172" i="64"/>
  <c r="AK1171" i="64"/>
  <c r="AK1170" i="64"/>
  <c r="AK1169" i="64"/>
  <c r="AK1167" i="64"/>
  <c r="AK1166" i="64"/>
  <c r="AK1165" i="64"/>
  <c r="AK1164" i="64"/>
  <c r="AK1162" i="64"/>
  <c r="AK1161" i="64"/>
  <c r="AK1160" i="64"/>
  <c r="AK1159" i="64"/>
  <c r="AK1157" i="64"/>
  <c r="AK1156" i="64"/>
  <c r="AK1155" i="64"/>
  <c r="AK1154" i="64"/>
  <c r="AK1152" i="64"/>
  <c r="AK1151" i="64"/>
  <c r="AK1150" i="64"/>
  <c r="AK1149" i="64"/>
  <c r="AK1147" i="64"/>
  <c r="AK1146" i="64"/>
  <c r="AK1145" i="64"/>
  <c r="AK1144" i="64"/>
  <c r="AK1142" i="64"/>
  <c r="AK1141" i="64"/>
  <c r="AK1140" i="64"/>
  <c r="AK1139" i="64"/>
  <c r="AK1137" i="64"/>
  <c r="AK1136" i="64"/>
  <c r="AK1135" i="64"/>
  <c r="AK1134" i="64"/>
  <c r="AK1132" i="64"/>
  <c r="AK1131" i="64"/>
  <c r="AK1130" i="64"/>
  <c r="AK1129" i="64"/>
  <c r="AK1127" i="64"/>
  <c r="AK1126" i="64"/>
  <c r="AK1125" i="64"/>
  <c r="AK1124" i="64"/>
  <c r="AK1122" i="64"/>
  <c r="AK1121" i="64"/>
  <c r="AK1120" i="64"/>
  <c r="AK1119" i="64"/>
  <c r="AK1117" i="64"/>
  <c r="AK1116" i="64"/>
  <c r="AK1115" i="64"/>
  <c r="AK1114" i="64"/>
  <c r="AK1112" i="64"/>
  <c r="AK1111" i="64"/>
  <c r="AK1110" i="64"/>
  <c r="AK1109" i="64"/>
  <c r="AK1107" i="64"/>
  <c r="AK1106" i="64"/>
  <c r="AK1105" i="64"/>
  <c r="AK1104" i="64"/>
  <c r="AK1102" i="64"/>
  <c r="AK1101" i="64"/>
  <c r="AK1100" i="64"/>
  <c r="AK1099" i="64"/>
  <c r="AK1097" i="64"/>
  <c r="AK1096" i="64"/>
  <c r="AK1095" i="64"/>
  <c r="AK1094" i="64"/>
  <c r="AK1092" i="64"/>
  <c r="AK1091" i="64"/>
  <c r="AK1090" i="64"/>
  <c r="AK1089" i="64"/>
  <c r="AK1087" i="64"/>
  <c r="AK1086" i="64"/>
  <c r="AK1085" i="64"/>
  <c r="AK1084" i="64"/>
  <c r="AK1082" i="64"/>
  <c r="AK1081" i="64"/>
  <c r="AK1080" i="64"/>
  <c r="AK1079" i="64"/>
  <c r="AK1077" i="64"/>
  <c r="AK1076" i="64"/>
  <c r="AK1075" i="64"/>
  <c r="AK1074" i="64"/>
  <c r="AK1072" i="64"/>
  <c r="AK1071" i="64"/>
  <c r="AK1070" i="64"/>
  <c r="AK1069" i="64"/>
  <c r="AK1067" i="64"/>
  <c r="AK1066" i="64"/>
  <c r="AK1065" i="64"/>
  <c r="AK1064" i="64"/>
  <c r="AK1062" i="64"/>
  <c r="AK1061" i="64"/>
  <c r="AK1060" i="64"/>
  <c r="AK1059" i="64"/>
  <c r="AK1057" i="64"/>
  <c r="AK1056" i="64"/>
  <c r="AK1055" i="64"/>
  <c r="AK1054" i="64"/>
  <c r="AK1052" i="64"/>
  <c r="AK1051" i="64"/>
  <c r="AK1050" i="64"/>
  <c r="AK1049" i="64"/>
  <c r="AK1047" i="64"/>
  <c r="AK1046" i="64"/>
  <c r="AK1045" i="64"/>
  <c r="AK1044" i="64"/>
  <c r="AK1042" i="64"/>
  <c r="AK1041" i="64"/>
  <c r="AK1040" i="64"/>
  <c r="AK1039" i="64"/>
  <c r="AK1037" i="64"/>
  <c r="AK1036" i="64"/>
  <c r="AK1035" i="64"/>
  <c r="AK1034" i="64"/>
  <c r="AK1032" i="64"/>
  <c r="AK1031" i="64"/>
  <c r="AK1030" i="64"/>
  <c r="AK1029" i="64"/>
  <c r="AK1027" i="64"/>
  <c r="AK1026" i="64"/>
  <c r="AK1025" i="64"/>
  <c r="AK1024" i="64"/>
  <c r="AK1022" i="64"/>
  <c r="AK1021" i="64"/>
  <c r="AK1020" i="64"/>
  <c r="AK1019" i="64"/>
  <c r="AK1017" i="64"/>
  <c r="AK1016" i="64"/>
  <c r="AK1015" i="64"/>
  <c r="AK1014" i="64"/>
  <c r="AK1012" i="64"/>
  <c r="AK1011" i="64"/>
  <c r="AK1010" i="64"/>
  <c r="AK1009" i="64"/>
  <c r="AK1007" i="64"/>
  <c r="AK1006" i="64"/>
  <c r="AK1005" i="64"/>
  <c r="AK1004" i="64"/>
  <c r="AK1002" i="64"/>
  <c r="AK1001" i="64"/>
  <c r="AK1000" i="64"/>
  <c r="AK999" i="64"/>
  <c r="AK997" i="64"/>
  <c r="AK996" i="64"/>
  <c r="AK995" i="64"/>
  <c r="AK994" i="64"/>
  <c r="AK992" i="64"/>
  <c r="AK991" i="64"/>
  <c r="AK990" i="64"/>
  <c r="AK989" i="64"/>
  <c r="AK987" i="64"/>
  <c r="AK986" i="64"/>
  <c r="AK985" i="64"/>
  <c r="AK984" i="64"/>
  <c r="AK982" i="64"/>
  <c r="AK981" i="64"/>
  <c r="AK980" i="64"/>
  <c r="AK979" i="64"/>
  <c r="AK977" i="64"/>
  <c r="AK976" i="64"/>
  <c r="AK975" i="64"/>
  <c r="AK974" i="64"/>
  <c r="AK972" i="64"/>
  <c r="AK971" i="64"/>
  <c r="AK970" i="64"/>
  <c r="AK969" i="64"/>
  <c r="AK967" i="64"/>
  <c r="AK966" i="64"/>
  <c r="AK965" i="64"/>
  <c r="AK964" i="64"/>
  <c r="AK962" i="64"/>
  <c r="AK961" i="64"/>
  <c r="AK960" i="64"/>
  <c r="AK959" i="64"/>
  <c r="AK957" i="64"/>
  <c r="AK956" i="64"/>
  <c r="AK955" i="64"/>
  <c r="AK954" i="64"/>
  <c r="AK952" i="64"/>
  <c r="AK951" i="64"/>
  <c r="AK950" i="64"/>
  <c r="AK949" i="64"/>
  <c r="AK947" i="64"/>
  <c r="AK946" i="64"/>
  <c r="AK945" i="64"/>
  <c r="AK944" i="64"/>
  <c r="AK942" i="64"/>
  <c r="AK941" i="64"/>
  <c r="AK940" i="64"/>
  <c r="AK939" i="64"/>
  <c r="AK937" i="64"/>
  <c r="AK936" i="64"/>
  <c r="AK935" i="64"/>
  <c r="AK934" i="64"/>
  <c r="AK932" i="64"/>
  <c r="AK931" i="64"/>
  <c r="AK930" i="64"/>
  <c r="AK929" i="64"/>
  <c r="AK927" i="64"/>
  <c r="AK926" i="64"/>
  <c r="AK925" i="64"/>
  <c r="AK924" i="64"/>
  <c r="AK922" i="64"/>
  <c r="AK921" i="64"/>
  <c r="AK920" i="64"/>
  <c r="AK919" i="64"/>
  <c r="AK917" i="64"/>
  <c r="AK916" i="64"/>
  <c r="AK915" i="64"/>
  <c r="AK914" i="64"/>
  <c r="AK912" i="64"/>
  <c r="AK911" i="64"/>
  <c r="AK910" i="64"/>
  <c r="AK909" i="64"/>
  <c r="AK907" i="64"/>
  <c r="AK906" i="64"/>
  <c r="AK905" i="64"/>
  <c r="AK904" i="64"/>
  <c r="AK902" i="64"/>
  <c r="AK901" i="64"/>
  <c r="AK900" i="64"/>
  <c r="AK899" i="64"/>
  <c r="AK897" i="64"/>
  <c r="AK896" i="64"/>
  <c r="AK895" i="64"/>
  <c r="AK894" i="64"/>
  <c r="AK892" i="64"/>
  <c r="AK891" i="64"/>
  <c r="AK890" i="64"/>
  <c r="AK889" i="64"/>
  <c r="AK887" i="64"/>
  <c r="AK886" i="64"/>
  <c r="AK885" i="64"/>
  <c r="AK884" i="64"/>
  <c r="AK882" i="64"/>
  <c r="AK881" i="64"/>
  <c r="AK880" i="64"/>
  <c r="AK879" i="64"/>
  <c r="AK877" i="64"/>
  <c r="AK876" i="64"/>
  <c r="AK875" i="64"/>
  <c r="AK874" i="64"/>
  <c r="AK872" i="64"/>
  <c r="AK871" i="64"/>
  <c r="AK870" i="64"/>
  <c r="AK869" i="64"/>
  <c r="AK867" i="64"/>
  <c r="AK866" i="64"/>
  <c r="AK865" i="64"/>
  <c r="AK864" i="64"/>
  <c r="AK862" i="64"/>
  <c r="AK861" i="64"/>
  <c r="AK860" i="64"/>
  <c r="AK859" i="64"/>
  <c r="AK857" i="64"/>
  <c r="AK856" i="64"/>
  <c r="AK855" i="64"/>
  <c r="AK854" i="64"/>
  <c r="AK852" i="64"/>
  <c r="AK851" i="64"/>
  <c r="AK850" i="64"/>
  <c r="AK849" i="64"/>
  <c r="AK847" i="64"/>
  <c r="AK846" i="64"/>
  <c r="AK845" i="64"/>
  <c r="AK844" i="64"/>
  <c r="AK842" i="64"/>
  <c r="AK841" i="64"/>
  <c r="AK840" i="64"/>
  <c r="AK839" i="64"/>
  <c r="AK837" i="64"/>
  <c r="AK836" i="64"/>
  <c r="AK835" i="64"/>
  <c r="AK834" i="64"/>
  <c r="AK832" i="64"/>
  <c r="AK831" i="64"/>
  <c r="AK830" i="64"/>
  <c r="AK829" i="64"/>
  <c r="AK827" i="64"/>
  <c r="AK826" i="64"/>
  <c r="AK825" i="64"/>
  <c r="AK824" i="64"/>
  <c r="AK822" i="64"/>
  <c r="AK821" i="64"/>
  <c r="AK820" i="64"/>
  <c r="AK819" i="64"/>
  <c r="AK817" i="64"/>
  <c r="AK816" i="64"/>
  <c r="AK815" i="64"/>
  <c r="AK814" i="64"/>
  <c r="AK812" i="64"/>
  <c r="AK811" i="64"/>
  <c r="AK810" i="64"/>
  <c r="AK809" i="64"/>
  <c r="AK807" i="64"/>
  <c r="AK806" i="64"/>
  <c r="AK805" i="64"/>
  <c r="AK804" i="64"/>
  <c r="AK802" i="64"/>
  <c r="AK801" i="64"/>
  <c r="AK800" i="64"/>
  <c r="AK799" i="64"/>
  <c r="AK797" i="64"/>
  <c r="AK796" i="64"/>
  <c r="AK795" i="64"/>
  <c r="AK794" i="64"/>
  <c r="AK792" i="64"/>
  <c r="AK791" i="64"/>
  <c r="AK790" i="64"/>
  <c r="AK789" i="64"/>
  <c r="AK787" i="64"/>
  <c r="AK786" i="64"/>
  <c r="AK785" i="64"/>
  <c r="AK784" i="64"/>
  <c r="AK782" i="64"/>
  <c r="AK781" i="64"/>
  <c r="AK780" i="64"/>
  <c r="AK779" i="64"/>
  <c r="AK777" i="64"/>
  <c r="AK776" i="64"/>
  <c r="AK775" i="64"/>
  <c r="AK774" i="64"/>
  <c r="AK772" i="64"/>
  <c r="AK771" i="64"/>
  <c r="AK770" i="64"/>
  <c r="AK769" i="64"/>
  <c r="AK767" i="64"/>
  <c r="AK766" i="64"/>
  <c r="AK765" i="64"/>
  <c r="AK764" i="64"/>
  <c r="AK762" i="64"/>
  <c r="AK761" i="64"/>
  <c r="AK760" i="64"/>
  <c r="AK759" i="64"/>
  <c r="AK757" i="64"/>
  <c r="AK756" i="64"/>
  <c r="AK755" i="64"/>
  <c r="AK754" i="64"/>
  <c r="AK752" i="64"/>
  <c r="AK751" i="64"/>
  <c r="AK750" i="64"/>
  <c r="AK749" i="64"/>
  <c r="AK747" i="64"/>
  <c r="AK746" i="64"/>
  <c r="AK745" i="64"/>
  <c r="AK744" i="64"/>
  <c r="AK742" i="64"/>
  <c r="AK741" i="64"/>
  <c r="AK740" i="64"/>
  <c r="AK739" i="64"/>
  <c r="AK737" i="64"/>
  <c r="AK736" i="64"/>
  <c r="AK735" i="64"/>
  <c r="AK734" i="64"/>
  <c r="AK732" i="64"/>
  <c r="AK731" i="64"/>
  <c r="AK730" i="64"/>
  <c r="AK729" i="64"/>
  <c r="AK727" i="64"/>
  <c r="AK726" i="64"/>
  <c r="AK725" i="64"/>
  <c r="AK724" i="64"/>
  <c r="AK722" i="64"/>
  <c r="AK721" i="64"/>
  <c r="AK720" i="64"/>
  <c r="AK719" i="64"/>
  <c r="AK717" i="64"/>
  <c r="AK716" i="64"/>
  <c r="AK715" i="64"/>
  <c r="AK714" i="64"/>
  <c r="AK712" i="64"/>
  <c r="AK711" i="64"/>
  <c r="AK710" i="64"/>
  <c r="AK709" i="64"/>
  <c r="AK707" i="64"/>
  <c r="AK706" i="64"/>
  <c r="AK705" i="64"/>
  <c r="AK704" i="64"/>
  <c r="AK702" i="64"/>
  <c r="AK701" i="64"/>
  <c r="AK700" i="64"/>
  <c r="AK699" i="64"/>
  <c r="AK697" i="64"/>
  <c r="AK696" i="64"/>
  <c r="AK695" i="64"/>
  <c r="AK694" i="64"/>
  <c r="AK692" i="64"/>
  <c r="AK691" i="64"/>
  <c r="AK690" i="64"/>
  <c r="AK689" i="64"/>
  <c r="AK687" i="64"/>
  <c r="AK686" i="64"/>
  <c r="AK685" i="64"/>
  <c r="AK684" i="64"/>
  <c r="AK682" i="64"/>
  <c r="AK681" i="64"/>
  <c r="AK680" i="64"/>
  <c r="AK679" i="64"/>
  <c r="AK677" i="64"/>
  <c r="AK676" i="64"/>
  <c r="AK675" i="64"/>
  <c r="AK674" i="64"/>
  <c r="AK672" i="64"/>
  <c r="AK671" i="64"/>
  <c r="AK670" i="64"/>
  <c r="AK669" i="64"/>
  <c r="AK667" i="64"/>
  <c r="AK666" i="64"/>
  <c r="AK665" i="64"/>
  <c r="AK664" i="64"/>
  <c r="AK662" i="64"/>
  <c r="AK661" i="64"/>
  <c r="AK660" i="64"/>
  <c r="AK659" i="64"/>
  <c r="AK657" i="64"/>
  <c r="AK656" i="64"/>
  <c r="AK655" i="64"/>
  <c r="AK654" i="64"/>
  <c r="AK652" i="64"/>
  <c r="AK651" i="64"/>
  <c r="AK650" i="64"/>
  <c r="AK649" i="64"/>
  <c r="AK647" i="64"/>
  <c r="AK646" i="64"/>
  <c r="AK645" i="64"/>
  <c r="AK644" i="64"/>
  <c r="AK642" i="64"/>
  <c r="AK641" i="64"/>
  <c r="AK640" i="64"/>
  <c r="AK639" i="64"/>
  <c r="AK637" i="64"/>
  <c r="AK636" i="64"/>
  <c r="AK635" i="64"/>
  <c r="AK634" i="64"/>
  <c r="AK632" i="64"/>
  <c r="AK631" i="64"/>
  <c r="AK630" i="64"/>
  <c r="AK629" i="64"/>
  <c r="AK627" i="64"/>
  <c r="AK626" i="64"/>
  <c r="AK625" i="64"/>
  <c r="AK624" i="64"/>
  <c r="AK622" i="64"/>
  <c r="AK621" i="64"/>
  <c r="AK620" i="64"/>
  <c r="AK619" i="64"/>
  <c r="AK617" i="64"/>
  <c r="AK616" i="64"/>
  <c r="AK615" i="64"/>
  <c r="AK614" i="64"/>
  <c r="AK612" i="64"/>
  <c r="AK611" i="64"/>
  <c r="AK610" i="64"/>
  <c r="AK609" i="64"/>
  <c r="AK607" i="64"/>
  <c r="AK606" i="64"/>
  <c r="AK605" i="64"/>
  <c r="AK604" i="64"/>
  <c r="AK602" i="64"/>
  <c r="AK601" i="64"/>
  <c r="AK600" i="64"/>
  <c r="AK599" i="64"/>
  <c r="AK597" i="64"/>
  <c r="AK596" i="64"/>
  <c r="AK595" i="64"/>
  <c r="AK594" i="64"/>
  <c r="AK592" i="64"/>
  <c r="AK591" i="64"/>
  <c r="AK590" i="64"/>
  <c r="AK589" i="64"/>
  <c r="AK587" i="64"/>
  <c r="AK586" i="64"/>
  <c r="AK585" i="64"/>
  <c r="AK584" i="64"/>
  <c r="AK582" i="64"/>
  <c r="AK581" i="64"/>
  <c r="AK580" i="64"/>
  <c r="AK579" i="64"/>
  <c r="AK577" i="64"/>
  <c r="AK576" i="64"/>
  <c r="AK575" i="64"/>
  <c r="AK574" i="64"/>
  <c r="AK572" i="64"/>
  <c r="AK571" i="64"/>
  <c r="AK570" i="64"/>
  <c r="AK569" i="64"/>
  <c r="AK567" i="64"/>
  <c r="AK566" i="64"/>
  <c r="AK565" i="64"/>
  <c r="AK564" i="64"/>
  <c r="AK562" i="64"/>
  <c r="AK561" i="64"/>
  <c r="AK560" i="64"/>
  <c r="AK559" i="64"/>
  <c r="AK557" i="64"/>
  <c r="AK556" i="64"/>
  <c r="AK555" i="64"/>
  <c r="AK554" i="64"/>
  <c r="AK552" i="64"/>
  <c r="AK551" i="64"/>
  <c r="AK550" i="64"/>
  <c r="AK549" i="64"/>
  <c r="AK547" i="64"/>
  <c r="AK546" i="64"/>
  <c r="AK545" i="64"/>
  <c r="AK544" i="64"/>
  <c r="AK542" i="64"/>
  <c r="AK541" i="64"/>
  <c r="AK540" i="64"/>
  <c r="AK539" i="64"/>
  <c r="AK537" i="64"/>
  <c r="AK536" i="64"/>
  <c r="AK535" i="64"/>
  <c r="AK534" i="64"/>
  <c r="AK532" i="64"/>
  <c r="AK531" i="64"/>
  <c r="AK530" i="64"/>
  <c r="AK529" i="64"/>
  <c r="AK527" i="64"/>
  <c r="AK526" i="64"/>
  <c r="AK525" i="64"/>
  <c r="AK524" i="64"/>
  <c r="AK522" i="64"/>
  <c r="AK521" i="64"/>
  <c r="AK520" i="64"/>
  <c r="AK519" i="64"/>
  <c r="AK517" i="64"/>
  <c r="AK516" i="64"/>
  <c r="AK515" i="64"/>
  <c r="AK514" i="64"/>
  <c r="AK512" i="64"/>
  <c r="AK511" i="64"/>
  <c r="AK510" i="64"/>
  <c r="AK509" i="64"/>
  <c r="AK507" i="64"/>
  <c r="AK506" i="64"/>
  <c r="AK505" i="64"/>
  <c r="AK504" i="64"/>
  <c r="AK502" i="64"/>
  <c r="AK501" i="64"/>
  <c r="AK500" i="64"/>
  <c r="AK499" i="64"/>
  <c r="AK497" i="64"/>
  <c r="AK496" i="64"/>
  <c r="AK495" i="64"/>
  <c r="AK494" i="64"/>
  <c r="AK492" i="64"/>
  <c r="AK491" i="64"/>
  <c r="AK490" i="64"/>
  <c r="AK489" i="64"/>
  <c r="AK487" i="64"/>
  <c r="AK486" i="64"/>
  <c r="AK485" i="64"/>
  <c r="AK484" i="64"/>
  <c r="AK482" i="64"/>
  <c r="AK481" i="64"/>
  <c r="AK480" i="64"/>
  <c r="AK479" i="64"/>
  <c r="AK477" i="64"/>
  <c r="AK476" i="64"/>
  <c r="AK475" i="64"/>
  <c r="AK474" i="64"/>
  <c r="AK472" i="64"/>
  <c r="AK471" i="64"/>
  <c r="AK470" i="64"/>
  <c r="AK469" i="64"/>
  <c r="AK467" i="64"/>
  <c r="AK466" i="64"/>
  <c r="AK465" i="64"/>
  <c r="AK464" i="64"/>
  <c r="AK462" i="64"/>
  <c r="AK461" i="64"/>
  <c r="AK460" i="64"/>
  <c r="AK459" i="64"/>
  <c r="AK457" i="64"/>
  <c r="AK456" i="64"/>
  <c r="AK455" i="64"/>
  <c r="AK454" i="64"/>
  <c r="AK452" i="64"/>
  <c r="AK451" i="64"/>
  <c r="AK450" i="64"/>
  <c r="AK449" i="64"/>
  <c r="AK447" i="64"/>
  <c r="AK446" i="64"/>
  <c r="AK445" i="64"/>
  <c r="AK444" i="64"/>
  <c r="AK442" i="64"/>
  <c r="AK441" i="64"/>
  <c r="AK440" i="64"/>
  <c r="AK439" i="64"/>
  <c r="AK437" i="64"/>
  <c r="AK436" i="64"/>
  <c r="AK435" i="64"/>
  <c r="AK434" i="64"/>
  <c r="AK432" i="64"/>
  <c r="AK431" i="64"/>
  <c r="AK430" i="64"/>
  <c r="AK429" i="64"/>
  <c r="AK427" i="64"/>
  <c r="AK426" i="64"/>
  <c r="AK425" i="64"/>
  <c r="AK424" i="64"/>
  <c r="AK422" i="64"/>
  <c r="AK421" i="64"/>
  <c r="AK420" i="64"/>
  <c r="AK419" i="64"/>
  <c r="AK417" i="64"/>
  <c r="AK416" i="64"/>
  <c r="AK415" i="64"/>
  <c r="AK414" i="64"/>
  <c r="AK412" i="64"/>
  <c r="AK411" i="64"/>
  <c r="AK410" i="64"/>
  <c r="AK409" i="64"/>
  <c r="AK407" i="64"/>
  <c r="AK406" i="64"/>
  <c r="AK405" i="64"/>
  <c r="AK404" i="64"/>
  <c r="AK402" i="64"/>
  <c r="AK401" i="64"/>
  <c r="AK400" i="64"/>
  <c r="AK399" i="64"/>
  <c r="AK397" i="64"/>
  <c r="AK396" i="64"/>
  <c r="AK395" i="64"/>
  <c r="AK394" i="64"/>
  <c r="AK392" i="64"/>
  <c r="AK391" i="64"/>
  <c r="AK390" i="64"/>
  <c r="AK389" i="64"/>
  <c r="AK387" i="64"/>
  <c r="AK386" i="64"/>
  <c r="AK385" i="64"/>
  <c r="AK384" i="64"/>
  <c r="AK382" i="64"/>
  <c r="AK381" i="64"/>
  <c r="AK380" i="64"/>
  <c r="AK379" i="64"/>
  <c r="AK377" i="64"/>
  <c r="AK376" i="64"/>
  <c r="AK375" i="64"/>
  <c r="AK374" i="64"/>
  <c r="AK372" i="64"/>
  <c r="AK371" i="64"/>
  <c r="AK370" i="64"/>
  <c r="AK369" i="64"/>
  <c r="AK367" i="64"/>
  <c r="AK366" i="64"/>
  <c r="AK365" i="64"/>
  <c r="AK364" i="64"/>
  <c r="AK362" i="64"/>
  <c r="AK361" i="64"/>
  <c r="AK360" i="64"/>
  <c r="AK359" i="64"/>
  <c r="AK357" i="64"/>
  <c r="AK356" i="64"/>
  <c r="AK355" i="64"/>
  <c r="AK354" i="64"/>
  <c r="AK352" i="64"/>
  <c r="AK351" i="64"/>
  <c r="AK350" i="64"/>
  <c r="AK349" i="64"/>
  <c r="AK347" i="64"/>
  <c r="AK346" i="64"/>
  <c r="AK345" i="64"/>
  <c r="AK344" i="64"/>
  <c r="AK342" i="64"/>
  <c r="AK341" i="64"/>
  <c r="AK340" i="64"/>
  <c r="AK339" i="64"/>
  <c r="AK337" i="64"/>
  <c r="AK336" i="64"/>
  <c r="AK335" i="64"/>
  <c r="AK334" i="64"/>
  <c r="AK332" i="64"/>
  <c r="AK331" i="64"/>
  <c r="AK330" i="64"/>
  <c r="AK329" i="64"/>
  <c r="AK327" i="64"/>
  <c r="AK326" i="64"/>
  <c r="AK325" i="64"/>
  <c r="AK324" i="64"/>
  <c r="AK322" i="64"/>
  <c r="AK321" i="64"/>
  <c r="AK320" i="64"/>
  <c r="AK319" i="64"/>
  <c r="AK317" i="64"/>
  <c r="AK316" i="64"/>
  <c r="AK315" i="64"/>
  <c r="AK314" i="64"/>
  <c r="AK312" i="64"/>
  <c r="AK311" i="64"/>
  <c r="AK310" i="64"/>
  <c r="AK309" i="64"/>
  <c r="AK307" i="64"/>
  <c r="AK306" i="64"/>
  <c r="AK305" i="64"/>
  <c r="AK304" i="64"/>
  <c r="AK302" i="64"/>
  <c r="AK301" i="64"/>
  <c r="AK300" i="64"/>
  <c r="AK299" i="64"/>
  <c r="AK297" i="64"/>
  <c r="AK296" i="64"/>
  <c r="AK295" i="64"/>
  <c r="AK294" i="64"/>
  <c r="AK292" i="64"/>
  <c r="AK291" i="64"/>
  <c r="AK290" i="64"/>
  <c r="AK289" i="64"/>
  <c r="AK287" i="64"/>
  <c r="AK286" i="64"/>
  <c r="AK285" i="64"/>
  <c r="AK284" i="64"/>
  <c r="AK282" i="64"/>
  <c r="AK281" i="64"/>
  <c r="AK280" i="64"/>
  <c r="AK279" i="64"/>
  <c r="AK277" i="64"/>
  <c r="AK276" i="64"/>
  <c r="AK275" i="64"/>
  <c r="AK274" i="64"/>
  <c r="AK272" i="64"/>
  <c r="AK271" i="64"/>
  <c r="AK270" i="64"/>
  <c r="AK269" i="64"/>
  <c r="AK267" i="64"/>
  <c r="AK266" i="64"/>
  <c r="AK265" i="64"/>
  <c r="AK264" i="64"/>
  <c r="AK262" i="64"/>
  <c r="AK261" i="64"/>
  <c r="AK260" i="64"/>
  <c r="AK259" i="64"/>
  <c r="AK257" i="64"/>
  <c r="AK256" i="64"/>
  <c r="AK255" i="64"/>
  <c r="AK254" i="64"/>
  <c r="AK252" i="64"/>
  <c r="AK251" i="64"/>
  <c r="AK250" i="64"/>
  <c r="AK249" i="64"/>
  <c r="AK247" i="64"/>
  <c r="AK246" i="64"/>
  <c r="AK245" i="64"/>
  <c r="AK244" i="64"/>
  <c r="AK242" i="64"/>
  <c r="AK241" i="64"/>
  <c r="AK240" i="64"/>
  <c r="AK239" i="64"/>
  <c r="AK237" i="64"/>
  <c r="AK236" i="64"/>
  <c r="AK235" i="64"/>
  <c r="AK234" i="64"/>
  <c r="AK232" i="64"/>
  <c r="AK231" i="64"/>
  <c r="AK230" i="64"/>
  <c r="AK229" i="64"/>
  <c r="AK227" i="64"/>
  <c r="AK226" i="64"/>
  <c r="AK225" i="64"/>
  <c r="AK224" i="64"/>
  <c r="AK222" i="64"/>
  <c r="AK221" i="64"/>
  <c r="AK220" i="64"/>
  <c r="AK219" i="64"/>
  <c r="AK217" i="64"/>
  <c r="AK216" i="64"/>
  <c r="AK215" i="64"/>
  <c r="AK214" i="64"/>
  <c r="AK212" i="64"/>
  <c r="AK211" i="64"/>
  <c r="AK210" i="64"/>
  <c r="AK209" i="64"/>
  <c r="AK207" i="64"/>
  <c r="AK206" i="64"/>
  <c r="AK205" i="64"/>
  <c r="AK204" i="64"/>
  <c r="AK202" i="64"/>
  <c r="AK201" i="64"/>
  <c r="AK200" i="64"/>
  <c r="AK199" i="64"/>
  <c r="AK197" i="64"/>
  <c r="AK196" i="64"/>
  <c r="AK195" i="64"/>
  <c r="AK194" i="64"/>
  <c r="AK192" i="64"/>
  <c r="AK191" i="64"/>
  <c r="AK190" i="64"/>
  <c r="AK189" i="64"/>
  <c r="AK187" i="64"/>
  <c r="AK186" i="64"/>
  <c r="AK185" i="64"/>
  <c r="AK184" i="64"/>
  <c r="AK182" i="64"/>
  <c r="AK181" i="64"/>
  <c r="AK180" i="64"/>
  <c r="AK179" i="64"/>
  <c r="AK177" i="64"/>
  <c r="AK176" i="64"/>
  <c r="AK175" i="64"/>
  <c r="AK174" i="64"/>
  <c r="AK172" i="64"/>
  <c r="AK171" i="64"/>
  <c r="AK170" i="64"/>
  <c r="AK169" i="64"/>
  <c r="AK167" i="64"/>
  <c r="AK166" i="64"/>
  <c r="AK165" i="64"/>
  <c r="AK164" i="64"/>
  <c r="AK162" i="64"/>
  <c r="AK161" i="64"/>
  <c r="AK160" i="64"/>
  <c r="AK159" i="64"/>
  <c r="AK157" i="64"/>
  <c r="AK156" i="64"/>
  <c r="AK155" i="64"/>
  <c r="AK154" i="64"/>
  <c r="AK152" i="64"/>
  <c r="AK151" i="64"/>
  <c r="AK150" i="64"/>
  <c r="AK149" i="64"/>
  <c r="AK147" i="64"/>
  <c r="AK146" i="64"/>
  <c r="AK145" i="64"/>
  <c r="AK144" i="64"/>
  <c r="AK142" i="64"/>
  <c r="AK141" i="64"/>
  <c r="AK140" i="64"/>
  <c r="AK139" i="64"/>
  <c r="AK137" i="64"/>
  <c r="AK136" i="64"/>
  <c r="AK135" i="64"/>
  <c r="AK134" i="64"/>
  <c r="AK132" i="64"/>
  <c r="AK131" i="64"/>
  <c r="AK130" i="64"/>
  <c r="AK129" i="64"/>
  <c r="AK127" i="64"/>
  <c r="AK126" i="64"/>
  <c r="AK125" i="64"/>
  <c r="AK124" i="64"/>
  <c r="AK122" i="64"/>
  <c r="AK121" i="64"/>
  <c r="AK120" i="64"/>
  <c r="AK119" i="64"/>
  <c r="AK117" i="64"/>
  <c r="AK116" i="64"/>
  <c r="AK115" i="64"/>
  <c r="AK114" i="64"/>
  <c r="AK112" i="64"/>
  <c r="AK111" i="64"/>
  <c r="AK110" i="64"/>
  <c r="AK109" i="64"/>
  <c r="AK107" i="64"/>
  <c r="AK106" i="64"/>
  <c r="AK105" i="64"/>
  <c r="AK104" i="64"/>
  <c r="AK102" i="64"/>
  <c r="AK101" i="64"/>
  <c r="AK100" i="64"/>
  <c r="AK99" i="64"/>
  <c r="AK97" i="64"/>
  <c r="AK96" i="64"/>
  <c r="AK95" i="64"/>
  <c r="AK94" i="64"/>
  <c r="AK92" i="64"/>
  <c r="AK91" i="64"/>
  <c r="AK90" i="64"/>
  <c r="AK89" i="64"/>
  <c r="AK87" i="64"/>
  <c r="AK86" i="64"/>
  <c r="AK85" i="64"/>
  <c r="AK84" i="64"/>
  <c r="AK82" i="64"/>
  <c r="AK81" i="64"/>
  <c r="AK80" i="64"/>
  <c r="AK79" i="64"/>
  <c r="AK77" i="64"/>
  <c r="AK76" i="64"/>
  <c r="AK75" i="64"/>
  <c r="AK74" i="64"/>
  <c r="AK72" i="64"/>
  <c r="AK71" i="64"/>
  <c r="AK70" i="64"/>
  <c r="AK69" i="64"/>
  <c r="AK67" i="64"/>
  <c r="AK66" i="64"/>
  <c r="AK65" i="64"/>
  <c r="AK64" i="64"/>
  <c r="AK62" i="64"/>
  <c r="AK61" i="64"/>
  <c r="AK60" i="64"/>
  <c r="AK59" i="64"/>
  <c r="AK57" i="64"/>
  <c r="AK56" i="64"/>
  <c r="AK55" i="64"/>
  <c r="AK54" i="64"/>
  <c r="AK52" i="64"/>
  <c r="AK51" i="64"/>
  <c r="AK50" i="64"/>
  <c r="AK49" i="64"/>
  <c r="AK47" i="64"/>
  <c r="AK46" i="64"/>
  <c r="AK45" i="64"/>
  <c r="AK44" i="64"/>
  <c r="AK42" i="64"/>
  <c r="AK41" i="64"/>
  <c r="AK40" i="64"/>
  <c r="AK39" i="64"/>
  <c r="AK37" i="64"/>
  <c r="AK36" i="64"/>
  <c r="AK35" i="64"/>
  <c r="AK34" i="64"/>
  <c r="AK32" i="64"/>
  <c r="AK31" i="64"/>
  <c r="AK30" i="64"/>
  <c r="AK29" i="64"/>
  <c r="AK27" i="64"/>
  <c r="AK26" i="64"/>
  <c r="AK25" i="64"/>
  <c r="AK24" i="64"/>
  <c r="AK22" i="64"/>
  <c r="AK21" i="64"/>
  <c r="AK20" i="64"/>
  <c r="AK19" i="64"/>
  <c r="AK17" i="64"/>
  <c r="AK16" i="64"/>
  <c r="AK15" i="64"/>
  <c r="AK14" i="64"/>
  <c r="AK12" i="64"/>
  <c r="AK11" i="64"/>
  <c r="AK10" i="64"/>
  <c r="U11" i="64"/>
  <c r="U12" i="64" s="1"/>
  <c r="AQ11" i="64" l="1"/>
  <c r="AR11" i="64"/>
  <c r="X11" i="64"/>
  <c r="W4095" i="64"/>
  <c r="W4090" i="64"/>
  <c r="W4085" i="64"/>
  <c r="W4080" i="64"/>
  <c r="W4075" i="64"/>
  <c r="W4070" i="64"/>
  <c r="W4065" i="64"/>
  <c r="W4060" i="64"/>
  <c r="W4055" i="64"/>
  <c r="W4050" i="64"/>
  <c r="W4045" i="64"/>
  <c r="W4040" i="64"/>
  <c r="W4035" i="64"/>
  <c r="W4030" i="64"/>
  <c r="W4025" i="64"/>
  <c r="W4020" i="64"/>
  <c r="W4015" i="64"/>
  <c r="W4010" i="64"/>
  <c r="W4005" i="64"/>
  <c r="W4000" i="64"/>
  <c r="W3995" i="64"/>
  <c r="W3990" i="64"/>
  <c r="W3985" i="64"/>
  <c r="W3980" i="64"/>
  <c r="W3975" i="64"/>
  <c r="W3970" i="64"/>
  <c r="W3965" i="64"/>
  <c r="W3960" i="64"/>
  <c r="W3955" i="64"/>
  <c r="W3950" i="64"/>
  <c r="W3945" i="64"/>
  <c r="W3940" i="64"/>
  <c r="W3935" i="64"/>
  <c r="W3930" i="64"/>
  <c r="W3925" i="64"/>
  <c r="W3920" i="64"/>
  <c r="W3915" i="64"/>
  <c r="W3910" i="64"/>
  <c r="W3905" i="64"/>
  <c r="W3900" i="64"/>
  <c r="W3895" i="64"/>
  <c r="W3890" i="64"/>
  <c r="W3885" i="64"/>
  <c r="W3880" i="64"/>
  <c r="W3875" i="64"/>
  <c r="W3870" i="64"/>
  <c r="W3865" i="64"/>
  <c r="W3860" i="64"/>
  <c r="W3855" i="64"/>
  <c r="W3850" i="64"/>
  <c r="W3845" i="64"/>
  <c r="W3840" i="64"/>
  <c r="W3835" i="64"/>
  <c r="W3830" i="64"/>
  <c r="W3825" i="64"/>
  <c r="W3820" i="64"/>
  <c r="W3815" i="64"/>
  <c r="W3810" i="64"/>
  <c r="W3805" i="64"/>
  <c r="W3800" i="64"/>
  <c r="W3795" i="64"/>
  <c r="W3790" i="64"/>
  <c r="W3785" i="64"/>
  <c r="W3780" i="64"/>
  <c r="W3775" i="64"/>
  <c r="W3770" i="64"/>
  <c r="W3765" i="64"/>
  <c r="W3760" i="64"/>
  <c r="W3755" i="64"/>
  <c r="W3750" i="64"/>
  <c r="W3745" i="64"/>
  <c r="W3740" i="64"/>
  <c r="W3735" i="64"/>
  <c r="W3730" i="64"/>
  <c r="W3725" i="64"/>
  <c r="W3720" i="64"/>
  <c r="W3715" i="64"/>
  <c r="W3710" i="64"/>
  <c r="W3705" i="64"/>
  <c r="W3700" i="64"/>
  <c r="W3695" i="64"/>
  <c r="W3690" i="64"/>
  <c r="W3685" i="64"/>
  <c r="W3680" i="64"/>
  <c r="W3675" i="64"/>
  <c r="W3670" i="64"/>
  <c r="W3665" i="64"/>
  <c r="W3660" i="64"/>
  <c r="W3655" i="64"/>
  <c r="W3650" i="64"/>
  <c r="W3645" i="64"/>
  <c r="W3640" i="64"/>
  <c r="W3635" i="64"/>
  <c r="W3630" i="64"/>
  <c r="W3625" i="64"/>
  <c r="W3620" i="64"/>
  <c r="W3615" i="64"/>
  <c r="W3610" i="64"/>
  <c r="W3605" i="64"/>
  <c r="W3600" i="64"/>
  <c r="W3595" i="64"/>
  <c r="W3590" i="64"/>
  <c r="W3585" i="64"/>
  <c r="W3580" i="64"/>
  <c r="W3575" i="64"/>
  <c r="W3570" i="64"/>
  <c r="W3565" i="64"/>
  <c r="W3560" i="64"/>
  <c r="W3555" i="64"/>
  <c r="W3550" i="64"/>
  <c r="W3545" i="64"/>
  <c r="W3540" i="64"/>
  <c r="W3535" i="64"/>
  <c r="W3530" i="64"/>
  <c r="W3525" i="64"/>
  <c r="W3520" i="64"/>
  <c r="W3515" i="64"/>
  <c r="W3510" i="64"/>
  <c r="W3505" i="64"/>
  <c r="W3500" i="64"/>
  <c r="W3495" i="64"/>
  <c r="W3490" i="64"/>
  <c r="W3485" i="64"/>
  <c r="W3480" i="64"/>
  <c r="W3475" i="64"/>
  <c r="W3470" i="64"/>
  <c r="W3465" i="64"/>
  <c r="W3460" i="64"/>
  <c r="W3455" i="64"/>
  <c r="W3450" i="64"/>
  <c r="W3445" i="64"/>
  <c r="W3440" i="64"/>
  <c r="W3435" i="64"/>
  <c r="W3430" i="64"/>
  <c r="W3425" i="64"/>
  <c r="W3420" i="64"/>
  <c r="W3415" i="64"/>
  <c r="W3410" i="64"/>
  <c r="W3405" i="64"/>
  <c r="W3400" i="64"/>
  <c r="W3395" i="64"/>
  <c r="W3390" i="64"/>
  <c r="W3385" i="64"/>
  <c r="W3380" i="64"/>
  <c r="W3375" i="64"/>
  <c r="W3370" i="64"/>
  <c r="W3365" i="64"/>
  <c r="W3360" i="64"/>
  <c r="W3355" i="64"/>
  <c r="W3350" i="64"/>
  <c r="W3345" i="64"/>
  <c r="W3340" i="64"/>
  <c r="W3335" i="64"/>
  <c r="W3330" i="64"/>
  <c r="W3325" i="64"/>
  <c r="W3320" i="64"/>
  <c r="W3315" i="64"/>
  <c r="W3310" i="64"/>
  <c r="W3305" i="64"/>
  <c r="W3300" i="64"/>
  <c r="W3295" i="64"/>
  <c r="W3290" i="64"/>
  <c r="W3285" i="64"/>
  <c r="W3280" i="64"/>
  <c r="W3275" i="64"/>
  <c r="W3270" i="64"/>
  <c r="W3265" i="64"/>
  <c r="W3260" i="64"/>
  <c r="W3255" i="64"/>
  <c r="W3250" i="64"/>
  <c r="W3245" i="64"/>
  <c r="W3240" i="64"/>
  <c r="W3235" i="64"/>
  <c r="W3230" i="64"/>
  <c r="W3225" i="64"/>
  <c r="W3220" i="64"/>
  <c r="W3215" i="64"/>
  <c r="W3210" i="64"/>
  <c r="W3205" i="64"/>
  <c r="W3200" i="64"/>
  <c r="W3195" i="64"/>
  <c r="W3190" i="64"/>
  <c r="W3185" i="64"/>
  <c r="W3180" i="64"/>
  <c r="W3175" i="64"/>
  <c r="W3170" i="64"/>
  <c r="W3165" i="64"/>
  <c r="W3160" i="64"/>
  <c r="W3155" i="64"/>
  <c r="W3150" i="64"/>
  <c r="W3145" i="64"/>
  <c r="W3140" i="64"/>
  <c r="W3135" i="64"/>
  <c r="W3130" i="64"/>
  <c r="W3125" i="64"/>
  <c r="W3120" i="64"/>
  <c r="W3115" i="64"/>
  <c r="W3110" i="64"/>
  <c r="W3105" i="64"/>
  <c r="W3100" i="64"/>
  <c r="W3095" i="64"/>
  <c r="W3090" i="64"/>
  <c r="W3085" i="64"/>
  <c r="W3080" i="64"/>
  <c r="W3075" i="64"/>
  <c r="W3070" i="64"/>
  <c r="W3065" i="64"/>
  <c r="W3060" i="64"/>
  <c r="W3055" i="64"/>
  <c r="W3050" i="64"/>
  <c r="W3045" i="64"/>
  <c r="W3040" i="64"/>
  <c r="W3035" i="64"/>
  <c r="W3030" i="64"/>
  <c r="W3025" i="64"/>
  <c r="W3020" i="64"/>
  <c r="W3015" i="64"/>
  <c r="W3010" i="64"/>
  <c r="W3005" i="64"/>
  <c r="W3000" i="64"/>
  <c r="W2995" i="64"/>
  <c r="W2990" i="64"/>
  <c r="W2985" i="64"/>
  <c r="W2980" i="64"/>
  <c r="W2975" i="64"/>
  <c r="W2970" i="64"/>
  <c r="W2965" i="64"/>
  <c r="W2960" i="64"/>
  <c r="W2955" i="64"/>
  <c r="W2950" i="64"/>
  <c r="W2945" i="64"/>
  <c r="W2940" i="64"/>
  <c r="W2935" i="64"/>
  <c r="W2930" i="64"/>
  <c r="W2925" i="64"/>
  <c r="W2920" i="64"/>
  <c r="W2915" i="64"/>
  <c r="W2910" i="64"/>
  <c r="W2905" i="64"/>
  <c r="W2900" i="64"/>
  <c r="W2895" i="64"/>
  <c r="W2890" i="64"/>
  <c r="W2885" i="64"/>
  <c r="W2880" i="64"/>
  <c r="W2875" i="64"/>
  <c r="W2870" i="64"/>
  <c r="W2865" i="64"/>
  <c r="W2860" i="64"/>
  <c r="W2855" i="64"/>
  <c r="W2850" i="64"/>
  <c r="W2845" i="64"/>
  <c r="W2840" i="64"/>
  <c r="W2835" i="64"/>
  <c r="W2830" i="64"/>
  <c r="W2825" i="64"/>
  <c r="W2820" i="64"/>
  <c r="W2815" i="64"/>
  <c r="W2810" i="64"/>
  <c r="W2805" i="64"/>
  <c r="W2800" i="64"/>
  <c r="W2795" i="64"/>
  <c r="W2790" i="64"/>
  <c r="W2785" i="64"/>
  <c r="W2780" i="64"/>
  <c r="W2775" i="64"/>
  <c r="W2770" i="64"/>
  <c r="W2765" i="64"/>
  <c r="W2760" i="64"/>
  <c r="W2755" i="64"/>
  <c r="W2750" i="64"/>
  <c r="W2745" i="64"/>
  <c r="W2740" i="64"/>
  <c r="W2735" i="64"/>
  <c r="W2730" i="64"/>
  <c r="W2725" i="64"/>
  <c r="W2720" i="64"/>
  <c r="W2715" i="64"/>
  <c r="W2710" i="64"/>
  <c r="W2705" i="64"/>
  <c r="W2700" i="64"/>
  <c r="W2695" i="64"/>
  <c r="W2690" i="64"/>
  <c r="W2685" i="64"/>
  <c r="W2680" i="64"/>
  <c r="W2675" i="64"/>
  <c r="W2670" i="64"/>
  <c r="W2665" i="64"/>
  <c r="W2660" i="64"/>
  <c r="W2655" i="64"/>
  <c r="W2650" i="64"/>
  <c r="W2645" i="64"/>
  <c r="W2640" i="64"/>
  <c r="W2635" i="64"/>
  <c r="W2630" i="64"/>
  <c r="W2625" i="64"/>
  <c r="W2620" i="64"/>
  <c r="W2615" i="64"/>
  <c r="W2610" i="64"/>
  <c r="W2605" i="64"/>
  <c r="W2600" i="64"/>
  <c r="W2595" i="64"/>
  <c r="W2590" i="64"/>
  <c r="W2585" i="64"/>
  <c r="W2580" i="64"/>
  <c r="W2575" i="64"/>
  <c r="W2570" i="64"/>
  <c r="W2565" i="64"/>
  <c r="W2560" i="64"/>
  <c r="W2555" i="64"/>
  <c r="W2550" i="64"/>
  <c r="W2545" i="64"/>
  <c r="W2540" i="64"/>
  <c r="W2535" i="64"/>
  <c r="W2530" i="64"/>
  <c r="W2525" i="64"/>
  <c r="W2520" i="64"/>
  <c r="W2515" i="64"/>
  <c r="W2510" i="64"/>
  <c r="W2505" i="64"/>
  <c r="W2500" i="64"/>
  <c r="W2495" i="64"/>
  <c r="W2490" i="64"/>
  <c r="W2485" i="64"/>
  <c r="W2480" i="64"/>
  <c r="W2475" i="64"/>
  <c r="W2470" i="64"/>
  <c r="W2465" i="64"/>
  <c r="W2460" i="64"/>
  <c r="W2455" i="64"/>
  <c r="W2450" i="64"/>
  <c r="W2445" i="64"/>
  <c r="W2440" i="64"/>
  <c r="W2435" i="64"/>
  <c r="W2430" i="64"/>
  <c r="W2425" i="64"/>
  <c r="W2420" i="64"/>
  <c r="W2415" i="64"/>
  <c r="W2410" i="64"/>
  <c r="W2405" i="64"/>
  <c r="W2400" i="64"/>
  <c r="W2395" i="64"/>
  <c r="W2390" i="64"/>
  <c r="W2385" i="64"/>
  <c r="W2380" i="64"/>
  <c r="W2375" i="64"/>
  <c r="W2370" i="64"/>
  <c r="W2365" i="64"/>
  <c r="W2360" i="64"/>
  <c r="W2355" i="64"/>
  <c r="W2350" i="64"/>
  <c r="W2345" i="64"/>
  <c r="W2340" i="64"/>
  <c r="W2335" i="64"/>
  <c r="W2330" i="64"/>
  <c r="W2325" i="64"/>
  <c r="W2320" i="64"/>
  <c r="W2315" i="64"/>
  <c r="W2310" i="64"/>
  <c r="W2305" i="64"/>
  <c r="W2300" i="64"/>
  <c r="W2295" i="64"/>
  <c r="W2290" i="64"/>
  <c r="W2285" i="64"/>
  <c r="W2280" i="64"/>
  <c r="W2275" i="64"/>
  <c r="W2270" i="64"/>
  <c r="W2265" i="64"/>
  <c r="W2260" i="64"/>
  <c r="W2255" i="64"/>
  <c r="W2250" i="64"/>
  <c r="W2245" i="64"/>
  <c r="W2240" i="64"/>
  <c r="W2235" i="64"/>
  <c r="W2230" i="64"/>
  <c r="W2225" i="64"/>
  <c r="W2220" i="64"/>
  <c r="W2215" i="64"/>
  <c r="W2210" i="64"/>
  <c r="W2205" i="64"/>
  <c r="W2200" i="64"/>
  <c r="W2195" i="64"/>
  <c r="W2190" i="64"/>
  <c r="W2185" i="64"/>
  <c r="W2180" i="64"/>
  <c r="W2175" i="64"/>
  <c r="W2170" i="64"/>
  <c r="W2165" i="64"/>
  <c r="W2160" i="64"/>
  <c r="W2155" i="64"/>
  <c r="W2150" i="64"/>
  <c r="W2145" i="64"/>
  <c r="W2140" i="64"/>
  <c r="W2135" i="64"/>
  <c r="W2130" i="64"/>
  <c r="W2125" i="64"/>
  <c r="W2120" i="64"/>
  <c r="W2115" i="64"/>
  <c r="W2110" i="64"/>
  <c r="W2105" i="64"/>
  <c r="W2100" i="64"/>
  <c r="W2095" i="64"/>
  <c r="W2090" i="64"/>
  <c r="W2085" i="64"/>
  <c r="W2080" i="64"/>
  <c r="W2075" i="64"/>
  <c r="W2070" i="64"/>
  <c r="W2065" i="64"/>
  <c r="W2060" i="64"/>
  <c r="W2055" i="64"/>
  <c r="W2050" i="64"/>
  <c r="W2045" i="64"/>
  <c r="W2040" i="64"/>
  <c r="W2035" i="64"/>
  <c r="W2030" i="64"/>
  <c r="W2025" i="64"/>
  <c r="W2020" i="64"/>
  <c r="W2015" i="64"/>
  <c r="W2010" i="64"/>
  <c r="W2005" i="64"/>
  <c r="W2000" i="64"/>
  <c r="W1995" i="64"/>
  <c r="W1990" i="64"/>
  <c r="W1985" i="64"/>
  <c r="W1980" i="64"/>
  <c r="W1975" i="64"/>
  <c r="W1970" i="64"/>
  <c r="W1965" i="64"/>
  <c r="W1960" i="64"/>
  <c r="W1955" i="64"/>
  <c r="W1950" i="64"/>
  <c r="W1945" i="64"/>
  <c r="W1940" i="64"/>
  <c r="W1935" i="64"/>
  <c r="W1930" i="64"/>
  <c r="W1925" i="64"/>
  <c r="W1920" i="64"/>
  <c r="W1915" i="64"/>
  <c r="W1910" i="64"/>
  <c r="W1905" i="64"/>
  <c r="W1900" i="64"/>
  <c r="W1895" i="64"/>
  <c r="W1890" i="64"/>
  <c r="W1885" i="64"/>
  <c r="W1880" i="64"/>
  <c r="W1875" i="64"/>
  <c r="W1870" i="64"/>
  <c r="W1865" i="64"/>
  <c r="W1860" i="64"/>
  <c r="W1855" i="64"/>
  <c r="W1850" i="64"/>
  <c r="W1845" i="64"/>
  <c r="W1840" i="64"/>
  <c r="W1835" i="64"/>
  <c r="W1830" i="64"/>
  <c r="W1825" i="64"/>
  <c r="W1820" i="64"/>
  <c r="W1815" i="64"/>
  <c r="W1810" i="64"/>
  <c r="W1805" i="64"/>
  <c r="W1800" i="64"/>
  <c r="W1795" i="64"/>
  <c r="W1790" i="64"/>
  <c r="W1785" i="64"/>
  <c r="W1780" i="64"/>
  <c r="W1775" i="64"/>
  <c r="W1770" i="64"/>
  <c r="W1765" i="64"/>
  <c r="W1760" i="64"/>
  <c r="W1755" i="64"/>
  <c r="W1750" i="64"/>
  <c r="W1745" i="64"/>
  <c r="W1740" i="64"/>
  <c r="W1735" i="64"/>
  <c r="W1730" i="64"/>
  <c r="W1725" i="64"/>
  <c r="W1720" i="64"/>
  <c r="W1715" i="64"/>
  <c r="W1710" i="64"/>
  <c r="W1705" i="64"/>
  <c r="W1700" i="64"/>
  <c r="W1695" i="64"/>
  <c r="W1690" i="64"/>
  <c r="W1685" i="64"/>
  <c r="W1680" i="64"/>
  <c r="W1675" i="64"/>
  <c r="W1670" i="64"/>
  <c r="W1665" i="64"/>
  <c r="W1660" i="64"/>
  <c r="W1655" i="64"/>
  <c r="W1650" i="64"/>
  <c r="W1645" i="64"/>
  <c r="W1640" i="64"/>
  <c r="W1635" i="64"/>
  <c r="W1630" i="64"/>
  <c r="W1625" i="64"/>
  <c r="W1620" i="64"/>
  <c r="W1615" i="64"/>
  <c r="W1610" i="64"/>
  <c r="W1605" i="64"/>
  <c r="W1600" i="64"/>
  <c r="W1595" i="64"/>
  <c r="W1590" i="64"/>
  <c r="W1585" i="64"/>
  <c r="W1580" i="64"/>
  <c r="W1575" i="64"/>
  <c r="W1570" i="64"/>
  <c r="W1565" i="64"/>
  <c r="W1560" i="64"/>
  <c r="W1555" i="64"/>
  <c r="W1550" i="64"/>
  <c r="W1545" i="64"/>
  <c r="W1540" i="64"/>
  <c r="W1535" i="64"/>
  <c r="W1530" i="64"/>
  <c r="W1525" i="64"/>
  <c r="W1520" i="64"/>
  <c r="W1515" i="64"/>
  <c r="W1510" i="64"/>
  <c r="W1505" i="64"/>
  <c r="W1500" i="64"/>
  <c r="W1495" i="64"/>
  <c r="W1490" i="64"/>
  <c r="W1485" i="64"/>
  <c r="W1480" i="64"/>
  <c r="W1475" i="64"/>
  <c r="W1470" i="64"/>
  <c r="W1465" i="64"/>
  <c r="W1460" i="64"/>
  <c r="W1455" i="64"/>
  <c r="W1450" i="64"/>
  <c r="W1445" i="64"/>
  <c r="W1440" i="64"/>
  <c r="W1435" i="64"/>
  <c r="W1430" i="64"/>
  <c r="W1425" i="64"/>
  <c r="W1420" i="64"/>
  <c r="W1415" i="64"/>
  <c r="W1410" i="64"/>
  <c r="W1405" i="64"/>
  <c r="W1400" i="64"/>
  <c r="W1395" i="64"/>
  <c r="W1390" i="64"/>
  <c r="W1385" i="64"/>
  <c r="W1380" i="64"/>
  <c r="W1375" i="64"/>
  <c r="W1370" i="64"/>
  <c r="W1365" i="64"/>
  <c r="W1360" i="64"/>
  <c r="W1355" i="64"/>
  <c r="W1350" i="64"/>
  <c r="W1345" i="64"/>
  <c r="W1340" i="64"/>
  <c r="W1335" i="64"/>
  <c r="W1330" i="64"/>
  <c r="W1325" i="64"/>
  <c r="W1320" i="64"/>
  <c r="W1315" i="64"/>
  <c r="W1310" i="64"/>
  <c r="W1305" i="64"/>
  <c r="W1300" i="64"/>
  <c r="W1295" i="64"/>
  <c r="W1290" i="64"/>
  <c r="W1285" i="64"/>
  <c r="W1280" i="64"/>
  <c r="W1275" i="64"/>
  <c r="W1270" i="64"/>
  <c r="W1265" i="64"/>
  <c r="W1260" i="64"/>
  <c r="W1255" i="64"/>
  <c r="W1250" i="64"/>
  <c r="W1245" i="64"/>
  <c r="W1240" i="64"/>
  <c r="W1235" i="64"/>
  <c r="W1230" i="64"/>
  <c r="W1225" i="64"/>
  <c r="W1220" i="64"/>
  <c r="W1215" i="64"/>
  <c r="W1210" i="64"/>
  <c r="W1205" i="64"/>
  <c r="W1200" i="64"/>
  <c r="W1195" i="64"/>
  <c r="W1190" i="64"/>
  <c r="W1185" i="64"/>
  <c r="W1180" i="64"/>
  <c r="W1175" i="64"/>
  <c r="W1170" i="64"/>
  <c r="W1165" i="64"/>
  <c r="W1160" i="64"/>
  <c r="W1155" i="64"/>
  <c r="W1150" i="64"/>
  <c r="W1145" i="64"/>
  <c r="W1140" i="64"/>
  <c r="W1135" i="64"/>
  <c r="W1130" i="64"/>
  <c r="W1125" i="64"/>
  <c r="W1120" i="64"/>
  <c r="W1115" i="64"/>
  <c r="W1110" i="64"/>
  <c r="W1105" i="64"/>
  <c r="W1100" i="64"/>
  <c r="W1095" i="64"/>
  <c r="W1090" i="64"/>
  <c r="W1085" i="64"/>
  <c r="W1080" i="64"/>
  <c r="W1075" i="64"/>
  <c r="W1070" i="64"/>
  <c r="W1065" i="64"/>
  <c r="W1060" i="64"/>
  <c r="W1055" i="64"/>
  <c r="W1050" i="64"/>
  <c r="W1045" i="64"/>
  <c r="W1040" i="64"/>
  <c r="W1035" i="64"/>
  <c r="W1030" i="64"/>
  <c r="W1025" i="64"/>
  <c r="W1020" i="64"/>
  <c r="W1015" i="64"/>
  <c r="W1010" i="64"/>
  <c r="W1005" i="64"/>
  <c r="W1000" i="64"/>
  <c r="W995" i="64"/>
  <c r="W990" i="64"/>
  <c r="W985" i="64"/>
  <c r="W980" i="64"/>
  <c r="W975" i="64"/>
  <c r="W970" i="64"/>
  <c r="W965" i="64"/>
  <c r="W960" i="64"/>
  <c r="W955" i="64"/>
  <c r="W950" i="64"/>
  <c r="W945" i="64"/>
  <c r="W940" i="64"/>
  <c r="W935" i="64"/>
  <c r="W930" i="64"/>
  <c r="W925" i="64"/>
  <c r="W920" i="64"/>
  <c r="W915" i="64"/>
  <c r="W910" i="64"/>
  <c r="W905" i="64"/>
  <c r="W900" i="64"/>
  <c r="W895" i="64"/>
  <c r="W890" i="64"/>
  <c r="W885" i="64"/>
  <c r="W880" i="64"/>
  <c r="W875" i="64"/>
  <c r="W870" i="64"/>
  <c r="W865" i="64"/>
  <c r="W860" i="64"/>
  <c r="W855" i="64"/>
  <c r="W850" i="64"/>
  <c r="W845" i="64"/>
  <c r="W840" i="64"/>
  <c r="W835" i="64"/>
  <c r="W830" i="64"/>
  <c r="W825" i="64"/>
  <c r="W820" i="64"/>
  <c r="W815" i="64"/>
  <c r="W810" i="64"/>
  <c r="W805" i="64"/>
  <c r="W800" i="64"/>
  <c r="W795" i="64"/>
  <c r="W790" i="64"/>
  <c r="W785" i="64"/>
  <c r="W780" i="64"/>
  <c r="W775" i="64"/>
  <c r="W770" i="64"/>
  <c r="W765" i="64"/>
  <c r="W760" i="64"/>
  <c r="W755" i="64"/>
  <c r="W750" i="64"/>
  <c r="W745" i="64"/>
  <c r="W740" i="64"/>
  <c r="W735" i="64"/>
  <c r="W730" i="64"/>
  <c r="W725" i="64"/>
  <c r="W720" i="64"/>
  <c r="W715" i="64"/>
  <c r="W710" i="64"/>
  <c r="W705" i="64"/>
  <c r="W700" i="64"/>
  <c r="W695" i="64"/>
  <c r="W690" i="64"/>
  <c r="W685" i="64"/>
  <c r="W680" i="64"/>
  <c r="W675" i="64"/>
  <c r="W670" i="64"/>
  <c r="W665" i="64"/>
  <c r="W660" i="64"/>
  <c r="W655" i="64"/>
  <c r="W650" i="64"/>
  <c r="W645" i="64"/>
  <c r="W640" i="64"/>
  <c r="W635" i="64"/>
  <c r="W630" i="64"/>
  <c r="W625" i="64"/>
  <c r="W620" i="64"/>
  <c r="W615" i="64"/>
  <c r="W610" i="64"/>
  <c r="W605" i="64"/>
  <c r="W600" i="64"/>
  <c r="W595" i="64"/>
  <c r="W590" i="64"/>
  <c r="W585" i="64"/>
  <c r="W580" i="64"/>
  <c r="W575" i="64"/>
  <c r="W570" i="64"/>
  <c r="W565" i="64"/>
  <c r="W560" i="64"/>
  <c r="W555" i="64"/>
  <c r="W550" i="64"/>
  <c r="W545" i="64"/>
  <c r="W540" i="64"/>
  <c r="W535" i="64"/>
  <c r="W530" i="64"/>
  <c r="W525" i="64"/>
  <c r="W520" i="64"/>
  <c r="W515" i="64"/>
  <c r="W510" i="64"/>
  <c r="W505" i="64"/>
  <c r="W500" i="64"/>
  <c r="W495" i="64"/>
  <c r="W490" i="64"/>
  <c r="W485" i="64"/>
  <c r="W480" i="64"/>
  <c r="W475" i="64"/>
  <c r="W470" i="64"/>
  <c r="W465" i="64"/>
  <c r="W460" i="64"/>
  <c r="W455" i="64"/>
  <c r="W450" i="64"/>
  <c r="W445" i="64"/>
  <c r="W440" i="64"/>
  <c r="W435" i="64"/>
  <c r="W430" i="64"/>
  <c r="W425" i="64"/>
  <c r="W420" i="64"/>
  <c r="W415" i="64"/>
  <c r="W410" i="64"/>
  <c r="W405" i="64"/>
  <c r="W400" i="64"/>
  <c r="W395" i="64"/>
  <c r="W390" i="64"/>
  <c r="W385" i="64"/>
  <c r="W380" i="64"/>
  <c r="W375" i="64"/>
  <c r="W370" i="64"/>
  <c r="W365" i="64"/>
  <c r="W360" i="64"/>
  <c r="W355" i="64"/>
  <c r="W350" i="64"/>
  <c r="W345" i="64"/>
  <c r="W340" i="64"/>
  <c r="W335" i="64"/>
  <c r="W330" i="64"/>
  <c r="W325" i="64"/>
  <c r="W320" i="64"/>
  <c r="W315" i="64"/>
  <c r="W310" i="64"/>
  <c r="W305" i="64"/>
  <c r="W300" i="64"/>
  <c r="W295" i="64"/>
  <c r="W290" i="64"/>
  <c r="W285" i="64"/>
  <c r="W280" i="64"/>
  <c r="W275" i="64"/>
  <c r="W270" i="64"/>
  <c r="W265" i="64"/>
  <c r="W260" i="64"/>
  <c r="W255" i="64"/>
  <c r="W250" i="64"/>
  <c r="W245" i="64"/>
  <c r="W240" i="64"/>
  <c r="W235" i="64"/>
  <c r="W230" i="64"/>
  <c r="W225" i="64"/>
  <c r="W220" i="64"/>
  <c r="W215" i="64"/>
  <c r="W210" i="64"/>
  <c r="W205" i="64"/>
  <c r="W200" i="64"/>
  <c r="W195" i="64"/>
  <c r="W190" i="64"/>
  <c r="W185" i="64"/>
  <c r="W180" i="64"/>
  <c r="W175" i="64"/>
  <c r="W170" i="64"/>
  <c r="W165" i="64"/>
  <c r="W160" i="64"/>
  <c r="W155" i="64"/>
  <c r="W150" i="64"/>
  <c r="W145" i="64"/>
  <c r="W140" i="64"/>
  <c r="W135" i="64"/>
  <c r="W130" i="64"/>
  <c r="W125" i="64"/>
  <c r="W120" i="64"/>
  <c r="W115" i="64"/>
  <c r="W110" i="64"/>
  <c r="W105" i="64"/>
  <c r="W100" i="64"/>
  <c r="W95" i="64"/>
  <c r="W90" i="64"/>
  <c r="W85" i="64"/>
  <c r="W80" i="64"/>
  <c r="W75" i="64"/>
  <c r="W70" i="64"/>
  <c r="W65" i="64"/>
  <c r="W60" i="64"/>
  <c r="W55" i="64"/>
  <c r="W50" i="64"/>
  <c r="W45" i="64"/>
  <c r="W40" i="64"/>
  <c r="W35" i="64"/>
  <c r="W30" i="64"/>
  <c r="W25" i="64"/>
  <c r="W20" i="64"/>
  <c r="W15" i="64"/>
  <c r="AO4095" i="64"/>
  <c r="AO4094" i="64"/>
  <c r="AO4093" i="64"/>
  <c r="AO4091" i="64"/>
  <c r="AO4090" i="64"/>
  <c r="AO4089" i="64"/>
  <c r="AO4088" i="64"/>
  <c r="AO4086" i="64"/>
  <c r="AO4085" i="64"/>
  <c r="AO4084" i="64"/>
  <c r="AO4083" i="64"/>
  <c r="AO4081" i="64"/>
  <c r="AO4080" i="64"/>
  <c r="AO4079" i="64"/>
  <c r="AO4078" i="64"/>
  <c r="AO4076" i="64"/>
  <c r="AO4075" i="64"/>
  <c r="AO4074" i="64"/>
  <c r="AO4073" i="64"/>
  <c r="AO4071" i="64"/>
  <c r="AO4070" i="64"/>
  <c r="AO4069" i="64"/>
  <c r="AO4068" i="64"/>
  <c r="AO4066" i="64"/>
  <c r="AO4065" i="64"/>
  <c r="AO4064" i="64"/>
  <c r="AO4063" i="64"/>
  <c r="AO4061" i="64"/>
  <c r="AO4060" i="64"/>
  <c r="AO4059" i="64"/>
  <c r="AO4058" i="64"/>
  <c r="AO4056" i="64"/>
  <c r="AO4055" i="64"/>
  <c r="AO4054" i="64"/>
  <c r="AO4053" i="64"/>
  <c r="AO4051" i="64"/>
  <c r="AO4050" i="64"/>
  <c r="AO4049" i="64"/>
  <c r="AO4048" i="64"/>
  <c r="AO4046" i="64"/>
  <c r="AO4045" i="64"/>
  <c r="AO4044" i="64"/>
  <c r="AO4043" i="64"/>
  <c r="AO4041" i="64"/>
  <c r="AO4040" i="64"/>
  <c r="AO4039" i="64"/>
  <c r="AO4038" i="64"/>
  <c r="AO4036" i="64"/>
  <c r="AO4035" i="64"/>
  <c r="AO4034" i="64"/>
  <c r="AO4033" i="64"/>
  <c r="AO4031" i="64"/>
  <c r="AO4030" i="64"/>
  <c r="AO4029" i="64"/>
  <c r="AO4028" i="64"/>
  <c r="AO4026" i="64"/>
  <c r="AO4025" i="64"/>
  <c r="AO4024" i="64"/>
  <c r="AO4023" i="64"/>
  <c r="AO4021" i="64"/>
  <c r="AO4020" i="64"/>
  <c r="AO4019" i="64"/>
  <c r="AO4018" i="64"/>
  <c r="AO4016" i="64"/>
  <c r="AO4015" i="64"/>
  <c r="AO4014" i="64"/>
  <c r="AO4013" i="64"/>
  <c r="AO4011" i="64"/>
  <c r="AO4010" i="64"/>
  <c r="AO4009" i="64"/>
  <c r="AO4008" i="64"/>
  <c r="AO4006" i="64"/>
  <c r="AO4005" i="64"/>
  <c r="AO4004" i="64"/>
  <c r="AO4003" i="64"/>
  <c r="AO4001" i="64"/>
  <c r="AO4000" i="64"/>
  <c r="AO3999" i="64"/>
  <c r="AO3998" i="64"/>
  <c r="AO3996" i="64"/>
  <c r="AO3995" i="64"/>
  <c r="AO3994" i="64"/>
  <c r="AO3993" i="64"/>
  <c r="AO3991" i="64"/>
  <c r="AO3990" i="64"/>
  <c r="AO3989" i="64"/>
  <c r="AO3988" i="64"/>
  <c r="AO3986" i="64"/>
  <c r="AO3985" i="64"/>
  <c r="AO3984" i="64"/>
  <c r="AO3983" i="64"/>
  <c r="AO3981" i="64"/>
  <c r="AO3980" i="64"/>
  <c r="AO3979" i="64"/>
  <c r="AO3978" i="64"/>
  <c r="AO3976" i="64"/>
  <c r="AO3975" i="64"/>
  <c r="AO3974" i="64"/>
  <c r="AO3973" i="64"/>
  <c r="AO3971" i="64"/>
  <c r="AO3970" i="64"/>
  <c r="AO3969" i="64"/>
  <c r="AO3968" i="64"/>
  <c r="AO3966" i="64"/>
  <c r="AO3965" i="64"/>
  <c r="AO3964" i="64"/>
  <c r="AO3963" i="64"/>
  <c r="AO3961" i="64"/>
  <c r="AO3960" i="64"/>
  <c r="AO3959" i="64"/>
  <c r="AO3958" i="64"/>
  <c r="AO3956" i="64"/>
  <c r="AO3955" i="64"/>
  <c r="AO3954" i="64"/>
  <c r="AO3953" i="64"/>
  <c r="AO3951" i="64"/>
  <c r="AO3950" i="64"/>
  <c r="AO3949" i="64"/>
  <c r="AO3948" i="64"/>
  <c r="AO3946" i="64"/>
  <c r="AO3945" i="64"/>
  <c r="AO3944" i="64"/>
  <c r="AO3943" i="64"/>
  <c r="AO3941" i="64"/>
  <c r="AO3940" i="64"/>
  <c r="AO3939" i="64"/>
  <c r="AO3938" i="64"/>
  <c r="AO3936" i="64"/>
  <c r="AO3935" i="64"/>
  <c r="AO3934" i="64"/>
  <c r="AO3933" i="64"/>
  <c r="AO3931" i="64"/>
  <c r="AO3930" i="64"/>
  <c r="AO3929" i="64"/>
  <c r="AO3928" i="64"/>
  <c r="AO3926" i="64"/>
  <c r="AO3925" i="64"/>
  <c r="AO3924" i="64"/>
  <c r="AO3923" i="64"/>
  <c r="AO3921" i="64"/>
  <c r="AO3920" i="64"/>
  <c r="AO3919" i="64"/>
  <c r="AO3918" i="64"/>
  <c r="AO3916" i="64"/>
  <c r="AO3915" i="64"/>
  <c r="AO3914" i="64"/>
  <c r="AO3913" i="64"/>
  <c r="AO3911" i="64"/>
  <c r="AO3910" i="64"/>
  <c r="AO3909" i="64"/>
  <c r="AO3908" i="64"/>
  <c r="AO3906" i="64"/>
  <c r="AO3905" i="64"/>
  <c r="AO3904" i="64"/>
  <c r="AO3903" i="64"/>
  <c r="AO3901" i="64"/>
  <c r="AO3900" i="64"/>
  <c r="AO3899" i="64"/>
  <c r="AO3898" i="64"/>
  <c r="AO3896" i="64"/>
  <c r="AO3895" i="64"/>
  <c r="AO3894" i="64"/>
  <c r="AO3893" i="64"/>
  <c r="AO3891" i="64"/>
  <c r="AO3890" i="64"/>
  <c r="AO3889" i="64"/>
  <c r="AO3888" i="64"/>
  <c r="AO3886" i="64"/>
  <c r="AO3885" i="64"/>
  <c r="AO3884" i="64"/>
  <c r="AO3883" i="64"/>
  <c r="AO3881" i="64"/>
  <c r="AO3880" i="64"/>
  <c r="AO3879" i="64"/>
  <c r="AO3878" i="64"/>
  <c r="AO3876" i="64"/>
  <c r="AO3875" i="64"/>
  <c r="AO3874" i="64"/>
  <c r="AO3873" i="64"/>
  <c r="AO3871" i="64"/>
  <c r="AO3870" i="64"/>
  <c r="AO3869" i="64"/>
  <c r="AO3868" i="64"/>
  <c r="AO3866" i="64"/>
  <c r="AO3865" i="64"/>
  <c r="AO3864" i="64"/>
  <c r="AO3863" i="64"/>
  <c r="AO3861" i="64"/>
  <c r="AO3860" i="64"/>
  <c r="AO3859" i="64"/>
  <c r="AO3858" i="64"/>
  <c r="AO3856" i="64"/>
  <c r="AO3855" i="64"/>
  <c r="AO3854" i="64"/>
  <c r="AO3853" i="64"/>
  <c r="AO3851" i="64"/>
  <c r="AO3850" i="64"/>
  <c r="AO3849" i="64"/>
  <c r="AO3848" i="64"/>
  <c r="AO3846" i="64"/>
  <c r="AO3845" i="64"/>
  <c r="AO3844" i="64"/>
  <c r="AO3843" i="64"/>
  <c r="AO3841" i="64"/>
  <c r="AO3840" i="64"/>
  <c r="AO3839" i="64"/>
  <c r="AO3838" i="64"/>
  <c r="AO3836" i="64"/>
  <c r="AO3835" i="64"/>
  <c r="AO3834" i="64"/>
  <c r="AO3833" i="64"/>
  <c r="AO3831" i="64"/>
  <c r="AO3830" i="64"/>
  <c r="AO3829" i="64"/>
  <c r="AO3828" i="64"/>
  <c r="AO3826" i="64"/>
  <c r="AO3825" i="64"/>
  <c r="AO3824" i="64"/>
  <c r="AO3823" i="64"/>
  <c r="AO3821" i="64"/>
  <c r="AO3820" i="64"/>
  <c r="AO3819" i="64"/>
  <c r="AO3818" i="64"/>
  <c r="AO3816" i="64"/>
  <c r="AO3815" i="64"/>
  <c r="AO3814" i="64"/>
  <c r="AO3813" i="64"/>
  <c r="AO3811" i="64"/>
  <c r="AO3810" i="64"/>
  <c r="AO3809" i="64"/>
  <c r="AO3808" i="64"/>
  <c r="AO3806" i="64"/>
  <c r="AO3805" i="64"/>
  <c r="AO3804" i="64"/>
  <c r="AO3803" i="64"/>
  <c r="AO3801" i="64"/>
  <c r="AO3800" i="64"/>
  <c r="AO3799" i="64"/>
  <c r="AO3798" i="64"/>
  <c r="AO3796" i="64"/>
  <c r="AO3795" i="64"/>
  <c r="AO3794" i="64"/>
  <c r="AO3793" i="64"/>
  <c r="AO3791" i="64"/>
  <c r="AO3790" i="64"/>
  <c r="AO3789" i="64"/>
  <c r="AO3788" i="64"/>
  <c r="AO3786" i="64"/>
  <c r="AO3785" i="64"/>
  <c r="AO3784" i="64"/>
  <c r="AO3783" i="64"/>
  <c r="AO3781" i="64"/>
  <c r="AO3780" i="64"/>
  <c r="AO3779" i="64"/>
  <c r="AO3778" i="64"/>
  <c r="AO3776" i="64"/>
  <c r="AO3775" i="64"/>
  <c r="AO3774" i="64"/>
  <c r="AO3773" i="64"/>
  <c r="AO3771" i="64"/>
  <c r="AO3770" i="64"/>
  <c r="AO3769" i="64"/>
  <c r="AO3768" i="64"/>
  <c r="AO3766" i="64"/>
  <c r="AO3765" i="64"/>
  <c r="AO3764" i="64"/>
  <c r="AO3763" i="64"/>
  <c r="AO3761" i="64"/>
  <c r="AO3760" i="64"/>
  <c r="AO3759" i="64"/>
  <c r="AO3758" i="64"/>
  <c r="AO3756" i="64"/>
  <c r="AO3755" i="64"/>
  <c r="AO3754" i="64"/>
  <c r="AO3753" i="64"/>
  <c r="AO3751" i="64"/>
  <c r="AO3750" i="64"/>
  <c r="AO3749" i="64"/>
  <c r="AO3748" i="64"/>
  <c r="AO3746" i="64"/>
  <c r="AO3745" i="64"/>
  <c r="AO3744" i="64"/>
  <c r="AO3743" i="64"/>
  <c r="AO3741" i="64"/>
  <c r="AO3740" i="64"/>
  <c r="AO3739" i="64"/>
  <c r="AO3738" i="64"/>
  <c r="AO3736" i="64"/>
  <c r="AO3735" i="64"/>
  <c r="AO3734" i="64"/>
  <c r="AO3733" i="64"/>
  <c r="AO3731" i="64"/>
  <c r="AO3730" i="64"/>
  <c r="AO3729" i="64"/>
  <c r="AO3728" i="64"/>
  <c r="AO3726" i="64"/>
  <c r="AO3725" i="64"/>
  <c r="AO3724" i="64"/>
  <c r="AO3723" i="64"/>
  <c r="AO3721" i="64"/>
  <c r="AO3720" i="64"/>
  <c r="AO3719" i="64"/>
  <c r="AO3718" i="64"/>
  <c r="AO3716" i="64"/>
  <c r="AO3715" i="64"/>
  <c r="AO3714" i="64"/>
  <c r="AO3713" i="64"/>
  <c r="AO3711" i="64"/>
  <c r="AO3710" i="64"/>
  <c r="AO3709" i="64"/>
  <c r="AO3708" i="64"/>
  <c r="AO3706" i="64"/>
  <c r="AO3705" i="64"/>
  <c r="AO3704" i="64"/>
  <c r="AO3703" i="64"/>
  <c r="AO3701" i="64"/>
  <c r="AO3700" i="64"/>
  <c r="AO3699" i="64"/>
  <c r="AO3698" i="64"/>
  <c r="AO3696" i="64"/>
  <c r="AO3695" i="64"/>
  <c r="AO3694" i="64"/>
  <c r="AO3693" i="64"/>
  <c r="AO3691" i="64"/>
  <c r="AO3690" i="64"/>
  <c r="AO3689" i="64"/>
  <c r="AO3688" i="64"/>
  <c r="AO3686" i="64"/>
  <c r="AO3685" i="64"/>
  <c r="AO3684" i="64"/>
  <c r="AO3683" i="64"/>
  <c r="AO3681" i="64"/>
  <c r="AO3680" i="64"/>
  <c r="AO3679" i="64"/>
  <c r="AO3678" i="64"/>
  <c r="AO3676" i="64"/>
  <c r="AO3675" i="64"/>
  <c r="AO3674" i="64"/>
  <c r="AO3673" i="64"/>
  <c r="AO3671" i="64"/>
  <c r="AO3670" i="64"/>
  <c r="AO3669" i="64"/>
  <c r="AO3668" i="64"/>
  <c r="AO3666" i="64"/>
  <c r="AO3665" i="64"/>
  <c r="AO3664" i="64"/>
  <c r="AO3663" i="64"/>
  <c r="AO3661" i="64"/>
  <c r="AO3660" i="64"/>
  <c r="AO3659" i="64"/>
  <c r="AO3658" i="64"/>
  <c r="AO3656" i="64"/>
  <c r="AO3655" i="64"/>
  <c r="AO3654" i="64"/>
  <c r="AO3653" i="64"/>
  <c r="AO3651" i="64"/>
  <c r="AO3650" i="64"/>
  <c r="AO3649" i="64"/>
  <c r="AO3648" i="64"/>
  <c r="AO3646" i="64"/>
  <c r="AO3645" i="64"/>
  <c r="AO3644" i="64"/>
  <c r="AO3643" i="64"/>
  <c r="AO3641" i="64"/>
  <c r="AO3640" i="64"/>
  <c r="AO3639" i="64"/>
  <c r="AO3638" i="64"/>
  <c r="AO3636" i="64"/>
  <c r="AO3635" i="64"/>
  <c r="AO3634" i="64"/>
  <c r="AO3633" i="64"/>
  <c r="AO3631" i="64"/>
  <c r="AO3630" i="64"/>
  <c r="AO3629" i="64"/>
  <c r="AO3628" i="64"/>
  <c r="AO3626" i="64"/>
  <c r="AO3625" i="64"/>
  <c r="AO3624" i="64"/>
  <c r="AO3623" i="64"/>
  <c r="AO3621" i="64"/>
  <c r="AO3620" i="64"/>
  <c r="AO3619" i="64"/>
  <c r="AO3618" i="64"/>
  <c r="AO3616" i="64"/>
  <c r="AO3615" i="64"/>
  <c r="AO3614" i="64"/>
  <c r="AO3613" i="64"/>
  <c r="AO3611" i="64"/>
  <c r="AO3610" i="64"/>
  <c r="AO3609" i="64"/>
  <c r="AO3608" i="64"/>
  <c r="AO3606" i="64"/>
  <c r="AO3605" i="64"/>
  <c r="AO3604" i="64"/>
  <c r="AO3603" i="64"/>
  <c r="AO3601" i="64"/>
  <c r="AO3600" i="64"/>
  <c r="AO3599" i="64"/>
  <c r="AO3598" i="64"/>
  <c r="AO3596" i="64"/>
  <c r="AO3595" i="64"/>
  <c r="AO3594" i="64"/>
  <c r="AO3593" i="64"/>
  <c r="AO3591" i="64"/>
  <c r="AO3590" i="64"/>
  <c r="AO3589" i="64"/>
  <c r="AO3588" i="64"/>
  <c r="AO3586" i="64"/>
  <c r="AO3585" i="64"/>
  <c r="AO3584" i="64"/>
  <c r="AO3583" i="64"/>
  <c r="AO3581" i="64"/>
  <c r="AO3580" i="64"/>
  <c r="AO3579" i="64"/>
  <c r="AO3578" i="64"/>
  <c r="AO3576" i="64"/>
  <c r="AO3575" i="64"/>
  <c r="AO3574" i="64"/>
  <c r="AO3573" i="64"/>
  <c r="AO3571" i="64"/>
  <c r="AO3570" i="64"/>
  <c r="AO3569" i="64"/>
  <c r="AO3568" i="64"/>
  <c r="AO3566" i="64"/>
  <c r="AO3565" i="64"/>
  <c r="AO3564" i="64"/>
  <c r="AO3563" i="64"/>
  <c r="AO3561" i="64"/>
  <c r="AO3560" i="64"/>
  <c r="AO3559" i="64"/>
  <c r="AO3558" i="64"/>
  <c r="AO3556" i="64"/>
  <c r="AO3555" i="64"/>
  <c r="AO3554" i="64"/>
  <c r="AO3553" i="64"/>
  <c r="AO3551" i="64"/>
  <c r="AO3550" i="64"/>
  <c r="AO3549" i="64"/>
  <c r="AO3548" i="64"/>
  <c r="AO3546" i="64"/>
  <c r="AO3545" i="64"/>
  <c r="AO3544" i="64"/>
  <c r="AO3543" i="64"/>
  <c r="AO3541" i="64"/>
  <c r="AO3540" i="64"/>
  <c r="AO3539" i="64"/>
  <c r="AO3538" i="64"/>
  <c r="AO3536" i="64"/>
  <c r="AO3535" i="64"/>
  <c r="AO3534" i="64"/>
  <c r="AO3533" i="64"/>
  <c r="AO3531" i="64"/>
  <c r="AO3530" i="64"/>
  <c r="AO3529" i="64"/>
  <c r="AO3528" i="64"/>
  <c r="AO3526" i="64"/>
  <c r="AO3525" i="64"/>
  <c r="AO3524" i="64"/>
  <c r="AO3523" i="64"/>
  <c r="AO3521" i="64"/>
  <c r="AO3520" i="64"/>
  <c r="AO3519" i="64"/>
  <c r="AO3518" i="64"/>
  <c r="AO3516" i="64"/>
  <c r="AO3515" i="64"/>
  <c r="AO3514" i="64"/>
  <c r="AO3513" i="64"/>
  <c r="AO3511" i="64"/>
  <c r="AO3510" i="64"/>
  <c r="AO3509" i="64"/>
  <c r="AO3508" i="64"/>
  <c r="AO3506" i="64"/>
  <c r="AO3505" i="64"/>
  <c r="AO3504" i="64"/>
  <c r="AO3503" i="64"/>
  <c r="AO3501" i="64"/>
  <c r="AO3500" i="64"/>
  <c r="AO3499" i="64"/>
  <c r="AO3498" i="64"/>
  <c r="AO3496" i="64"/>
  <c r="AO3495" i="64"/>
  <c r="AO3494" i="64"/>
  <c r="AO3493" i="64"/>
  <c r="AO3491" i="64"/>
  <c r="AO3490" i="64"/>
  <c r="AO3489" i="64"/>
  <c r="AO3488" i="64"/>
  <c r="AO3486" i="64"/>
  <c r="AO3485" i="64"/>
  <c r="AO3484" i="64"/>
  <c r="AO3483" i="64"/>
  <c r="AO3481" i="64"/>
  <c r="AO3480" i="64"/>
  <c r="AO3479" i="64"/>
  <c r="AO3478" i="64"/>
  <c r="AO3476" i="64"/>
  <c r="AO3475" i="64"/>
  <c r="AO3474" i="64"/>
  <c r="AO3473" i="64"/>
  <c r="AO3471" i="64"/>
  <c r="AO3470" i="64"/>
  <c r="AO3469" i="64"/>
  <c r="AO3468" i="64"/>
  <c r="AO3466" i="64"/>
  <c r="AO3465" i="64"/>
  <c r="AO3464" i="64"/>
  <c r="AO3463" i="64"/>
  <c r="AO3461" i="64"/>
  <c r="AO3460" i="64"/>
  <c r="AO3459" i="64"/>
  <c r="AO3458" i="64"/>
  <c r="AO3456" i="64"/>
  <c r="AO3455" i="64"/>
  <c r="AO3454" i="64"/>
  <c r="AO3453" i="64"/>
  <c r="AO3451" i="64"/>
  <c r="AO3450" i="64"/>
  <c r="AO3449" i="64"/>
  <c r="AO3448" i="64"/>
  <c r="AO3446" i="64"/>
  <c r="AO3445" i="64"/>
  <c r="AO3444" i="64"/>
  <c r="AO3443" i="64"/>
  <c r="AO3441" i="64"/>
  <c r="AO3440" i="64"/>
  <c r="AO3439" i="64"/>
  <c r="AO3438" i="64"/>
  <c r="AO3436" i="64"/>
  <c r="AO3435" i="64"/>
  <c r="AO3434" i="64"/>
  <c r="AO3433" i="64"/>
  <c r="AO3431" i="64"/>
  <c r="AO3430" i="64"/>
  <c r="AO3429" i="64"/>
  <c r="AO3428" i="64"/>
  <c r="AO3426" i="64"/>
  <c r="AO3425" i="64"/>
  <c r="AO3424" i="64"/>
  <c r="AO3423" i="64"/>
  <c r="AO3421" i="64"/>
  <c r="AO3420" i="64"/>
  <c r="AO3419" i="64"/>
  <c r="AO3418" i="64"/>
  <c r="AO3416" i="64"/>
  <c r="AO3415" i="64"/>
  <c r="AO3414" i="64"/>
  <c r="AO3413" i="64"/>
  <c r="AO3411" i="64"/>
  <c r="AO3410" i="64"/>
  <c r="AO3409" i="64"/>
  <c r="AO3408" i="64"/>
  <c r="AO3406" i="64"/>
  <c r="AO3405" i="64"/>
  <c r="AO3404" i="64"/>
  <c r="AO3403" i="64"/>
  <c r="AO3401" i="64"/>
  <c r="AO3400" i="64"/>
  <c r="AO3399" i="64"/>
  <c r="AO3398" i="64"/>
  <c r="AO3396" i="64"/>
  <c r="AO3395" i="64"/>
  <c r="AO3394" i="64"/>
  <c r="AO3393" i="64"/>
  <c r="AO3391" i="64"/>
  <c r="AO3390" i="64"/>
  <c r="AO3389" i="64"/>
  <c r="AO3388" i="64"/>
  <c r="AO3386" i="64"/>
  <c r="AO3385" i="64"/>
  <c r="AO3384" i="64"/>
  <c r="AO3383" i="64"/>
  <c r="AO3381" i="64"/>
  <c r="AO3380" i="64"/>
  <c r="AO3379" i="64"/>
  <c r="AO3378" i="64"/>
  <c r="AO3376" i="64"/>
  <c r="AO3375" i="64"/>
  <c r="AO3374" i="64"/>
  <c r="AO3373" i="64"/>
  <c r="AO3371" i="64"/>
  <c r="AO3370" i="64"/>
  <c r="AO3369" i="64"/>
  <c r="AO3368" i="64"/>
  <c r="AO3366" i="64"/>
  <c r="AO3365" i="64"/>
  <c r="AO3364" i="64"/>
  <c r="AO3363" i="64"/>
  <c r="AO3361" i="64"/>
  <c r="AO3360" i="64"/>
  <c r="AO3359" i="64"/>
  <c r="AO3358" i="64"/>
  <c r="AO3356" i="64"/>
  <c r="AO3355" i="64"/>
  <c r="AO3354" i="64"/>
  <c r="AO3353" i="64"/>
  <c r="AO3351" i="64"/>
  <c r="AO3350" i="64"/>
  <c r="AO3349" i="64"/>
  <c r="AO3348" i="64"/>
  <c r="AO3346" i="64"/>
  <c r="AO3345" i="64"/>
  <c r="AO3344" i="64"/>
  <c r="AO3343" i="64"/>
  <c r="AO3341" i="64"/>
  <c r="AO3340" i="64"/>
  <c r="AO3339" i="64"/>
  <c r="AO3338" i="64"/>
  <c r="AO3336" i="64"/>
  <c r="AO3335" i="64"/>
  <c r="AO3334" i="64"/>
  <c r="AO3333" i="64"/>
  <c r="AO3331" i="64"/>
  <c r="AO3330" i="64"/>
  <c r="AO3329" i="64"/>
  <c r="AO3328" i="64"/>
  <c r="AO3326" i="64"/>
  <c r="AO3325" i="64"/>
  <c r="AO3324" i="64"/>
  <c r="AO3323" i="64"/>
  <c r="AO3321" i="64"/>
  <c r="AO3320" i="64"/>
  <c r="AO3319" i="64"/>
  <c r="AO3318" i="64"/>
  <c r="AO3316" i="64"/>
  <c r="AO3315" i="64"/>
  <c r="AO3314" i="64"/>
  <c r="AO3313" i="64"/>
  <c r="AO3311" i="64"/>
  <c r="AO3310" i="64"/>
  <c r="AO3309" i="64"/>
  <c r="AO3308" i="64"/>
  <c r="AO3306" i="64"/>
  <c r="AO3305" i="64"/>
  <c r="AO3304" i="64"/>
  <c r="AO3303" i="64"/>
  <c r="AO3301" i="64"/>
  <c r="AO3300" i="64"/>
  <c r="AO3299" i="64"/>
  <c r="AO3298" i="64"/>
  <c r="AO3296" i="64"/>
  <c r="AO3295" i="64"/>
  <c r="AO3294" i="64"/>
  <c r="AO3293" i="64"/>
  <c r="AO3291" i="64"/>
  <c r="AO3290" i="64"/>
  <c r="AO3289" i="64"/>
  <c r="AO3288" i="64"/>
  <c r="AO3286" i="64"/>
  <c r="AO3285" i="64"/>
  <c r="AO3284" i="64"/>
  <c r="AO3283" i="64"/>
  <c r="AO3281" i="64"/>
  <c r="AO3280" i="64"/>
  <c r="AO3279" i="64"/>
  <c r="AO3278" i="64"/>
  <c r="AO3276" i="64"/>
  <c r="AO3275" i="64"/>
  <c r="AO3274" i="64"/>
  <c r="AO3273" i="64"/>
  <c r="AO3271" i="64"/>
  <c r="AO3270" i="64"/>
  <c r="AO3269" i="64"/>
  <c r="AO3268" i="64"/>
  <c r="AO3266" i="64"/>
  <c r="AO3265" i="64"/>
  <c r="AO3264" i="64"/>
  <c r="AO3263" i="64"/>
  <c r="AO3261" i="64"/>
  <c r="AO3260" i="64"/>
  <c r="AO3259" i="64"/>
  <c r="AO3258" i="64"/>
  <c r="AO3256" i="64"/>
  <c r="AO3255" i="64"/>
  <c r="AO3254" i="64"/>
  <c r="AO3253" i="64"/>
  <c r="AO3251" i="64"/>
  <c r="AO3250" i="64"/>
  <c r="AO3249" i="64"/>
  <c r="AO3248" i="64"/>
  <c r="AO3246" i="64"/>
  <c r="AO3245" i="64"/>
  <c r="AO3244" i="64"/>
  <c r="AO3243" i="64"/>
  <c r="AO3241" i="64"/>
  <c r="AO3240" i="64"/>
  <c r="AO3239" i="64"/>
  <c r="AO3238" i="64"/>
  <c r="AO3236" i="64"/>
  <c r="AO3235" i="64"/>
  <c r="AO3234" i="64"/>
  <c r="AO3233" i="64"/>
  <c r="AO3231" i="64"/>
  <c r="AO3230" i="64"/>
  <c r="AO3229" i="64"/>
  <c r="AO3228" i="64"/>
  <c r="AO3226" i="64"/>
  <c r="AO3225" i="64"/>
  <c r="AO3224" i="64"/>
  <c r="AO3223" i="64"/>
  <c r="AO3221" i="64"/>
  <c r="AO3220" i="64"/>
  <c r="AO3219" i="64"/>
  <c r="AO3218" i="64"/>
  <c r="AO3216" i="64"/>
  <c r="AO3215" i="64"/>
  <c r="AO3214" i="64"/>
  <c r="AO3213" i="64"/>
  <c r="AO3211" i="64"/>
  <c r="AO3210" i="64"/>
  <c r="AO3209" i="64"/>
  <c r="AO3208" i="64"/>
  <c r="AO3206" i="64"/>
  <c r="AO3205" i="64"/>
  <c r="AO3204" i="64"/>
  <c r="AO3203" i="64"/>
  <c r="AO3201" i="64"/>
  <c r="AO3200" i="64"/>
  <c r="AO3199" i="64"/>
  <c r="AO3198" i="64"/>
  <c r="AO3196" i="64"/>
  <c r="AO3195" i="64"/>
  <c r="AO3194" i="64"/>
  <c r="AO3193" i="64"/>
  <c r="AO3191" i="64"/>
  <c r="AO3190" i="64"/>
  <c r="AO3189" i="64"/>
  <c r="AO3188" i="64"/>
  <c r="AO3186" i="64"/>
  <c r="AO3185" i="64"/>
  <c r="AO3184" i="64"/>
  <c r="AO3183" i="64"/>
  <c r="AO3181" i="64"/>
  <c r="AO3180" i="64"/>
  <c r="AO3179" i="64"/>
  <c r="AO3178" i="64"/>
  <c r="AO3176" i="64"/>
  <c r="AO3175" i="64"/>
  <c r="AO3174" i="64"/>
  <c r="AO3173" i="64"/>
  <c r="AO3171" i="64"/>
  <c r="AO3170" i="64"/>
  <c r="AO3169" i="64"/>
  <c r="AO3168" i="64"/>
  <c r="AO3166" i="64"/>
  <c r="AO3165" i="64"/>
  <c r="AO3164" i="64"/>
  <c r="AO3163" i="64"/>
  <c r="AO3161" i="64"/>
  <c r="AO3160" i="64"/>
  <c r="AO3159" i="64"/>
  <c r="AO3158" i="64"/>
  <c r="AO3156" i="64"/>
  <c r="AO3155" i="64"/>
  <c r="AO3154" i="64"/>
  <c r="AO3153" i="64"/>
  <c r="AO3151" i="64"/>
  <c r="AO3150" i="64"/>
  <c r="AO3149" i="64"/>
  <c r="AO3148" i="64"/>
  <c r="AO3146" i="64"/>
  <c r="AO3145" i="64"/>
  <c r="AO3144" i="64"/>
  <c r="AO3143" i="64"/>
  <c r="AO3141" i="64"/>
  <c r="AO3140" i="64"/>
  <c r="AO3139" i="64"/>
  <c r="AO3138" i="64"/>
  <c r="AO3136" i="64"/>
  <c r="AO3135" i="64"/>
  <c r="AO3134" i="64"/>
  <c r="AO3133" i="64"/>
  <c r="AO3131" i="64"/>
  <c r="AO3130" i="64"/>
  <c r="AO3129" i="64"/>
  <c r="AO3128" i="64"/>
  <c r="AO3126" i="64"/>
  <c r="AO3125" i="64"/>
  <c r="AO3124" i="64"/>
  <c r="AO3123" i="64"/>
  <c r="AO3121" i="64"/>
  <c r="AO3120" i="64"/>
  <c r="AO3119" i="64"/>
  <c r="AO3118" i="64"/>
  <c r="AO3116" i="64"/>
  <c r="AO3115" i="64"/>
  <c r="AO3114" i="64"/>
  <c r="AO3113" i="64"/>
  <c r="AO3111" i="64"/>
  <c r="AO3110" i="64"/>
  <c r="AO3109" i="64"/>
  <c r="AO3108" i="64"/>
  <c r="AO3106" i="64"/>
  <c r="AO3105" i="64"/>
  <c r="AO3104" i="64"/>
  <c r="AO3103" i="64"/>
  <c r="AO3101" i="64"/>
  <c r="AO3100" i="64"/>
  <c r="AO3099" i="64"/>
  <c r="AO3098" i="64"/>
  <c r="AO3096" i="64"/>
  <c r="AO3095" i="64"/>
  <c r="AO3094" i="64"/>
  <c r="AO3093" i="64"/>
  <c r="AO3091" i="64"/>
  <c r="AO3090" i="64"/>
  <c r="AO3089" i="64"/>
  <c r="AO3088" i="64"/>
  <c r="AO3086" i="64"/>
  <c r="AO3085" i="64"/>
  <c r="AO3084" i="64"/>
  <c r="AO3083" i="64"/>
  <c r="AO3081" i="64"/>
  <c r="AO3080" i="64"/>
  <c r="AO3079" i="64"/>
  <c r="AO3078" i="64"/>
  <c r="AO3076" i="64"/>
  <c r="AO3075" i="64"/>
  <c r="AO3074" i="64"/>
  <c r="AO3073" i="64"/>
  <c r="AO3071" i="64"/>
  <c r="AO3070" i="64"/>
  <c r="AO3069" i="64"/>
  <c r="AO3068" i="64"/>
  <c r="AO3066" i="64"/>
  <c r="AO3065" i="64"/>
  <c r="AO3064" i="64"/>
  <c r="AO3063" i="64"/>
  <c r="AO3061" i="64"/>
  <c r="AO3060" i="64"/>
  <c r="AO3059" i="64"/>
  <c r="AO3058" i="64"/>
  <c r="AO3056" i="64"/>
  <c r="AO3055" i="64"/>
  <c r="AO3054" i="64"/>
  <c r="AO3053" i="64"/>
  <c r="AO3051" i="64"/>
  <c r="AO3050" i="64"/>
  <c r="AO3049" i="64"/>
  <c r="AO3048" i="64"/>
  <c r="AO3046" i="64"/>
  <c r="AO3045" i="64"/>
  <c r="AO3044" i="64"/>
  <c r="AO3043" i="64"/>
  <c r="AO3041" i="64"/>
  <c r="AO3040" i="64"/>
  <c r="AO3039" i="64"/>
  <c r="AO3038" i="64"/>
  <c r="AO3036" i="64"/>
  <c r="AO3035" i="64"/>
  <c r="AO3034" i="64"/>
  <c r="AO3033" i="64"/>
  <c r="AO3031" i="64"/>
  <c r="AO3030" i="64"/>
  <c r="AO3029" i="64"/>
  <c r="AO3028" i="64"/>
  <c r="AO3026" i="64"/>
  <c r="AO3025" i="64"/>
  <c r="AO3024" i="64"/>
  <c r="AO3023" i="64"/>
  <c r="AO3021" i="64"/>
  <c r="AO3020" i="64"/>
  <c r="AO3019" i="64"/>
  <c r="AO3018" i="64"/>
  <c r="AO3016" i="64"/>
  <c r="AO3015" i="64"/>
  <c r="AO3014" i="64"/>
  <c r="AO3013" i="64"/>
  <c r="AO3011" i="64"/>
  <c r="AO3010" i="64"/>
  <c r="AO3009" i="64"/>
  <c r="AO3008" i="64"/>
  <c r="AO3006" i="64"/>
  <c r="AO3005" i="64"/>
  <c r="AO3004" i="64"/>
  <c r="AO3003" i="64"/>
  <c r="AO3001" i="64"/>
  <c r="AO3000" i="64"/>
  <c r="AO2999" i="64"/>
  <c r="AO2998" i="64"/>
  <c r="AO2996" i="64"/>
  <c r="AO2995" i="64"/>
  <c r="AO2994" i="64"/>
  <c r="AO2993" i="64"/>
  <c r="AO2991" i="64"/>
  <c r="AO2990" i="64"/>
  <c r="AO2989" i="64"/>
  <c r="AO2988" i="64"/>
  <c r="AO2986" i="64"/>
  <c r="AO2985" i="64"/>
  <c r="AO2984" i="64"/>
  <c r="AO2983" i="64"/>
  <c r="AO2981" i="64"/>
  <c r="AO2980" i="64"/>
  <c r="AO2979" i="64"/>
  <c r="AO2978" i="64"/>
  <c r="AO2976" i="64"/>
  <c r="AO2975" i="64"/>
  <c r="AO2974" i="64"/>
  <c r="AO2973" i="64"/>
  <c r="AO2971" i="64"/>
  <c r="AO2970" i="64"/>
  <c r="AO2969" i="64"/>
  <c r="AO2968" i="64"/>
  <c r="AO2966" i="64"/>
  <c r="AO2965" i="64"/>
  <c r="AO2964" i="64"/>
  <c r="AO2963" i="64"/>
  <c r="AO2961" i="64"/>
  <c r="AO2960" i="64"/>
  <c r="AO2959" i="64"/>
  <c r="AO2958" i="64"/>
  <c r="AO2956" i="64"/>
  <c r="AO2955" i="64"/>
  <c r="AO2954" i="64"/>
  <c r="AO2953" i="64"/>
  <c r="AO2951" i="64"/>
  <c r="AO2950" i="64"/>
  <c r="AO2949" i="64"/>
  <c r="AO2948" i="64"/>
  <c r="AO2946" i="64"/>
  <c r="AO2945" i="64"/>
  <c r="AO2944" i="64"/>
  <c r="AO2943" i="64"/>
  <c r="AO2941" i="64"/>
  <c r="AO2940" i="64"/>
  <c r="AO2939" i="64"/>
  <c r="AO2938" i="64"/>
  <c r="AO2936" i="64"/>
  <c r="AO2935" i="64"/>
  <c r="AO2934" i="64"/>
  <c r="AO2933" i="64"/>
  <c r="AO2931" i="64"/>
  <c r="AO2930" i="64"/>
  <c r="AO2929" i="64"/>
  <c r="AO2928" i="64"/>
  <c r="AO2926" i="64"/>
  <c r="AO2925" i="64"/>
  <c r="AO2924" i="64"/>
  <c r="AO2923" i="64"/>
  <c r="AO2921" i="64"/>
  <c r="AO2920" i="64"/>
  <c r="AO2919" i="64"/>
  <c r="AO2918" i="64"/>
  <c r="AO2916" i="64"/>
  <c r="AO2915" i="64"/>
  <c r="AO2914" i="64"/>
  <c r="AO2913" i="64"/>
  <c r="AO2911" i="64"/>
  <c r="AO2910" i="64"/>
  <c r="AO2909" i="64"/>
  <c r="AO2908" i="64"/>
  <c r="AO2906" i="64"/>
  <c r="AO2905" i="64"/>
  <c r="AO2904" i="64"/>
  <c r="AO2903" i="64"/>
  <c r="AO2901" i="64"/>
  <c r="AO2900" i="64"/>
  <c r="AO2899" i="64"/>
  <c r="AO2898" i="64"/>
  <c r="AO2896" i="64"/>
  <c r="AO2895" i="64"/>
  <c r="AO2894" i="64"/>
  <c r="AO2893" i="64"/>
  <c r="AO2891" i="64"/>
  <c r="AO2890" i="64"/>
  <c r="AO2889" i="64"/>
  <c r="AO2888" i="64"/>
  <c r="AO2886" i="64"/>
  <c r="AO2885" i="64"/>
  <c r="AO2884" i="64"/>
  <c r="AO2883" i="64"/>
  <c r="AO2881" i="64"/>
  <c r="AO2880" i="64"/>
  <c r="AO2879" i="64"/>
  <c r="AO2878" i="64"/>
  <c r="AO2876" i="64"/>
  <c r="AO2875" i="64"/>
  <c r="AO2874" i="64"/>
  <c r="AO2873" i="64"/>
  <c r="AO2871" i="64"/>
  <c r="AO2870" i="64"/>
  <c r="AO2869" i="64"/>
  <c r="AO2868" i="64"/>
  <c r="AO2866" i="64"/>
  <c r="AO2865" i="64"/>
  <c r="AO2864" i="64"/>
  <c r="AO2863" i="64"/>
  <c r="AO2861" i="64"/>
  <c r="AO2860" i="64"/>
  <c r="AO2859" i="64"/>
  <c r="AO2858" i="64"/>
  <c r="AO2856" i="64"/>
  <c r="AO2855" i="64"/>
  <c r="AO2854" i="64"/>
  <c r="AO2853" i="64"/>
  <c r="AO2851" i="64"/>
  <c r="AO2850" i="64"/>
  <c r="AO2849" i="64"/>
  <c r="AO2848" i="64"/>
  <c r="AO2846" i="64"/>
  <c r="AO2845" i="64"/>
  <c r="AO2844" i="64"/>
  <c r="AO2843" i="64"/>
  <c r="AO2841" i="64"/>
  <c r="AO2840" i="64"/>
  <c r="AO2839" i="64"/>
  <c r="AO2838" i="64"/>
  <c r="AO2836" i="64"/>
  <c r="AO2835" i="64"/>
  <c r="AO2834" i="64"/>
  <c r="AO2833" i="64"/>
  <c r="AO2831" i="64"/>
  <c r="AO2830" i="64"/>
  <c r="AO2829" i="64"/>
  <c r="AO2828" i="64"/>
  <c r="AO2826" i="64"/>
  <c r="AO2825" i="64"/>
  <c r="AO2824" i="64"/>
  <c r="AO2823" i="64"/>
  <c r="AO2821" i="64"/>
  <c r="AO2820" i="64"/>
  <c r="AO2819" i="64"/>
  <c r="AO2818" i="64"/>
  <c r="AO2816" i="64"/>
  <c r="AO2815" i="64"/>
  <c r="AO2814" i="64"/>
  <c r="AO2813" i="64"/>
  <c r="AO2811" i="64"/>
  <c r="AO2810" i="64"/>
  <c r="AO2809" i="64"/>
  <c r="AO2808" i="64"/>
  <c r="AO2806" i="64"/>
  <c r="AO2805" i="64"/>
  <c r="AO2804" i="64"/>
  <c r="AO2803" i="64"/>
  <c r="AO2801" i="64"/>
  <c r="AO2800" i="64"/>
  <c r="AO2799" i="64"/>
  <c r="AO2798" i="64"/>
  <c r="AO2796" i="64"/>
  <c r="AO2795" i="64"/>
  <c r="AO2794" i="64"/>
  <c r="AO2793" i="64"/>
  <c r="AO2791" i="64"/>
  <c r="AO2790" i="64"/>
  <c r="AO2789" i="64"/>
  <c r="AO2788" i="64"/>
  <c r="AO2786" i="64"/>
  <c r="AO2785" i="64"/>
  <c r="AO2784" i="64"/>
  <c r="AO2783" i="64"/>
  <c r="AO2781" i="64"/>
  <c r="AO2780" i="64"/>
  <c r="AO2779" i="64"/>
  <c r="AO2778" i="64"/>
  <c r="AO2776" i="64"/>
  <c r="AO2775" i="64"/>
  <c r="AO2774" i="64"/>
  <c r="AO2773" i="64"/>
  <c r="AO2771" i="64"/>
  <c r="AO2770" i="64"/>
  <c r="AO2769" i="64"/>
  <c r="AO2768" i="64"/>
  <c r="AO2766" i="64"/>
  <c r="AO2765" i="64"/>
  <c r="AO2764" i="64"/>
  <c r="AO2763" i="64"/>
  <c r="AO2761" i="64"/>
  <c r="AO2760" i="64"/>
  <c r="AO2759" i="64"/>
  <c r="AO2758" i="64"/>
  <c r="AO2756" i="64"/>
  <c r="AO2755" i="64"/>
  <c r="AO2754" i="64"/>
  <c r="AO2753" i="64"/>
  <c r="AO2751" i="64"/>
  <c r="AO2750" i="64"/>
  <c r="AO2749" i="64"/>
  <c r="AO2748" i="64"/>
  <c r="AO2746" i="64"/>
  <c r="AO2745" i="64"/>
  <c r="AO2744" i="64"/>
  <c r="AO2743" i="64"/>
  <c r="AO2741" i="64"/>
  <c r="AO2740" i="64"/>
  <c r="AO2739" i="64"/>
  <c r="AO2738" i="64"/>
  <c r="AO2736" i="64"/>
  <c r="AO2735" i="64"/>
  <c r="AO2734" i="64"/>
  <c r="AO2733" i="64"/>
  <c r="AO2731" i="64"/>
  <c r="AO2730" i="64"/>
  <c r="AO2729" i="64"/>
  <c r="AO2728" i="64"/>
  <c r="AO2726" i="64"/>
  <c r="AO2725" i="64"/>
  <c r="AO2724" i="64"/>
  <c r="AO2723" i="64"/>
  <c r="AO2721" i="64"/>
  <c r="AO2720" i="64"/>
  <c r="AO2719" i="64"/>
  <c r="AO2718" i="64"/>
  <c r="AO2716" i="64"/>
  <c r="AO2715" i="64"/>
  <c r="AO2714" i="64"/>
  <c r="AO2713" i="64"/>
  <c r="AO2711" i="64"/>
  <c r="AO2710" i="64"/>
  <c r="AO2709" i="64"/>
  <c r="AO2708" i="64"/>
  <c r="AO2706" i="64"/>
  <c r="AO2705" i="64"/>
  <c r="AO2704" i="64"/>
  <c r="AO2703" i="64"/>
  <c r="AO2701" i="64"/>
  <c r="AO2700" i="64"/>
  <c r="AO2699" i="64"/>
  <c r="AO2698" i="64"/>
  <c r="AO2696" i="64"/>
  <c r="AO2695" i="64"/>
  <c r="AO2694" i="64"/>
  <c r="AO2693" i="64"/>
  <c r="AO2691" i="64"/>
  <c r="AO2690" i="64"/>
  <c r="AO2689" i="64"/>
  <c r="AO2688" i="64"/>
  <c r="AO2686" i="64"/>
  <c r="AO2685" i="64"/>
  <c r="AO2684" i="64"/>
  <c r="AO2683" i="64"/>
  <c r="AO2681" i="64"/>
  <c r="AO2680" i="64"/>
  <c r="AO2679" i="64"/>
  <c r="AO2678" i="64"/>
  <c r="AO2676" i="64"/>
  <c r="AO2675" i="64"/>
  <c r="AO2674" i="64"/>
  <c r="AO2673" i="64"/>
  <c r="AO2671" i="64"/>
  <c r="AO2670" i="64"/>
  <c r="AO2669" i="64"/>
  <c r="AO2668" i="64"/>
  <c r="AO2666" i="64"/>
  <c r="AO2665" i="64"/>
  <c r="AO2664" i="64"/>
  <c r="AO2663" i="64"/>
  <c r="AO2661" i="64"/>
  <c r="AO2660" i="64"/>
  <c r="AO2659" i="64"/>
  <c r="AO2658" i="64"/>
  <c r="AO2656" i="64"/>
  <c r="AO2655" i="64"/>
  <c r="AO2654" i="64"/>
  <c r="AO2653" i="64"/>
  <c r="AO2651" i="64"/>
  <c r="AO2650" i="64"/>
  <c r="AO2649" i="64"/>
  <c r="AO2648" i="64"/>
  <c r="AO2646" i="64"/>
  <c r="AO2645" i="64"/>
  <c r="AO2644" i="64"/>
  <c r="AO2643" i="64"/>
  <c r="AO2641" i="64"/>
  <c r="AO2640" i="64"/>
  <c r="AO2639" i="64"/>
  <c r="AO2638" i="64"/>
  <c r="AO2636" i="64"/>
  <c r="AO2635" i="64"/>
  <c r="AO2634" i="64"/>
  <c r="AO2633" i="64"/>
  <c r="AO2631" i="64"/>
  <c r="AO2630" i="64"/>
  <c r="AO2629" i="64"/>
  <c r="AO2628" i="64"/>
  <c r="AO2626" i="64"/>
  <c r="AO2625" i="64"/>
  <c r="AO2624" i="64"/>
  <c r="AO2623" i="64"/>
  <c r="AO2621" i="64"/>
  <c r="AO2620" i="64"/>
  <c r="AO2619" i="64"/>
  <c r="AO2618" i="64"/>
  <c r="AO2616" i="64"/>
  <c r="AO2615" i="64"/>
  <c r="AO2614" i="64"/>
  <c r="AO2613" i="64"/>
  <c r="AO2611" i="64"/>
  <c r="AO2610" i="64"/>
  <c r="AO2609" i="64"/>
  <c r="AO2608" i="64"/>
  <c r="AO2606" i="64"/>
  <c r="AO2605" i="64"/>
  <c r="AO2604" i="64"/>
  <c r="AO2603" i="64"/>
  <c r="AO2601" i="64"/>
  <c r="AO2600" i="64"/>
  <c r="AO2599" i="64"/>
  <c r="AO2598" i="64"/>
  <c r="AO2596" i="64"/>
  <c r="AO2595" i="64"/>
  <c r="AO2594" i="64"/>
  <c r="AO2593" i="64"/>
  <c r="AO2591" i="64"/>
  <c r="AO2590" i="64"/>
  <c r="AO2589" i="64"/>
  <c r="AO2588" i="64"/>
  <c r="AO2586" i="64"/>
  <c r="AO2585" i="64"/>
  <c r="AO2584" i="64"/>
  <c r="AO2583" i="64"/>
  <c r="AO2581" i="64"/>
  <c r="AO2580" i="64"/>
  <c r="AO2579" i="64"/>
  <c r="AO2578" i="64"/>
  <c r="AO2576" i="64"/>
  <c r="AO2575" i="64"/>
  <c r="AO2574" i="64"/>
  <c r="AO2573" i="64"/>
  <c r="AO2571" i="64"/>
  <c r="AO2570" i="64"/>
  <c r="AO2569" i="64"/>
  <c r="AO2568" i="64"/>
  <c r="AO2566" i="64"/>
  <c r="AO2565" i="64"/>
  <c r="AO2564" i="64"/>
  <c r="AO2563" i="64"/>
  <c r="AO2561" i="64"/>
  <c r="AO2560" i="64"/>
  <c r="AO2559" i="64"/>
  <c r="AO2558" i="64"/>
  <c r="AO2556" i="64"/>
  <c r="AO2555" i="64"/>
  <c r="AO2554" i="64"/>
  <c r="AO2553" i="64"/>
  <c r="AO2551" i="64"/>
  <c r="AO2550" i="64"/>
  <c r="AO2549" i="64"/>
  <c r="AO2548" i="64"/>
  <c r="AO2546" i="64"/>
  <c r="AO2545" i="64"/>
  <c r="AO2544" i="64"/>
  <c r="AO2543" i="64"/>
  <c r="AO2541" i="64"/>
  <c r="AO2540" i="64"/>
  <c r="AO2539" i="64"/>
  <c r="AO2538" i="64"/>
  <c r="AO2536" i="64"/>
  <c r="AO2535" i="64"/>
  <c r="AO2534" i="64"/>
  <c r="AO2533" i="64"/>
  <c r="AO2531" i="64"/>
  <c r="AO2530" i="64"/>
  <c r="AO2529" i="64"/>
  <c r="AO2528" i="64"/>
  <c r="AO2526" i="64"/>
  <c r="AO2525" i="64"/>
  <c r="AO2524" i="64"/>
  <c r="AO2523" i="64"/>
  <c r="AO2521" i="64"/>
  <c r="AO2520" i="64"/>
  <c r="AO2519" i="64"/>
  <c r="AO2518" i="64"/>
  <c r="AO2516" i="64"/>
  <c r="AO2515" i="64"/>
  <c r="AO2514" i="64"/>
  <c r="AO2513" i="64"/>
  <c r="AO2511" i="64"/>
  <c r="AO2510" i="64"/>
  <c r="AO2509" i="64"/>
  <c r="AO2508" i="64"/>
  <c r="AO2506" i="64"/>
  <c r="AO2505" i="64"/>
  <c r="AO2504" i="64"/>
  <c r="AO2503" i="64"/>
  <c r="AO2501" i="64"/>
  <c r="AO2500" i="64"/>
  <c r="AO2499" i="64"/>
  <c r="AO2498" i="64"/>
  <c r="AO2496" i="64"/>
  <c r="AO2495" i="64"/>
  <c r="AO2494" i="64"/>
  <c r="AO2493" i="64"/>
  <c r="AO2491" i="64"/>
  <c r="AO2490" i="64"/>
  <c r="AO2489" i="64"/>
  <c r="AO2488" i="64"/>
  <c r="AO2486" i="64"/>
  <c r="AO2485" i="64"/>
  <c r="AO2484" i="64"/>
  <c r="AO2483" i="64"/>
  <c r="AO2481" i="64"/>
  <c r="AO2480" i="64"/>
  <c r="AO2479" i="64"/>
  <c r="AO2478" i="64"/>
  <c r="AO2476" i="64"/>
  <c r="AO2475" i="64"/>
  <c r="AO2474" i="64"/>
  <c r="AO2473" i="64"/>
  <c r="AO2471" i="64"/>
  <c r="AO2470" i="64"/>
  <c r="AO2469" i="64"/>
  <c r="AO2468" i="64"/>
  <c r="AO2466" i="64"/>
  <c r="AO2465" i="64"/>
  <c r="AO2464" i="64"/>
  <c r="AO2463" i="64"/>
  <c r="AO2461" i="64"/>
  <c r="AO2460" i="64"/>
  <c r="AO2459" i="64"/>
  <c r="AO2458" i="64"/>
  <c r="AO2456" i="64"/>
  <c r="AO2455" i="64"/>
  <c r="AO2454" i="64"/>
  <c r="AO2453" i="64"/>
  <c r="AO2451" i="64"/>
  <c r="AO2450" i="64"/>
  <c r="AO2449" i="64"/>
  <c r="AO2448" i="64"/>
  <c r="AO2446" i="64"/>
  <c r="AO2445" i="64"/>
  <c r="AO2444" i="64"/>
  <c r="AO2443" i="64"/>
  <c r="AO2441" i="64"/>
  <c r="AO2440" i="64"/>
  <c r="AO2439" i="64"/>
  <c r="AO2438" i="64"/>
  <c r="AO2436" i="64"/>
  <c r="AO2435" i="64"/>
  <c r="AO2434" i="64"/>
  <c r="AO2433" i="64"/>
  <c r="AO2431" i="64"/>
  <c r="AO2430" i="64"/>
  <c r="AO2429" i="64"/>
  <c r="AO2428" i="64"/>
  <c r="AO2426" i="64"/>
  <c r="AO2425" i="64"/>
  <c r="AO2424" i="64"/>
  <c r="AO2423" i="64"/>
  <c r="AO2421" i="64"/>
  <c r="AO2420" i="64"/>
  <c r="AO2419" i="64"/>
  <c r="AO2418" i="64"/>
  <c r="AO2416" i="64"/>
  <c r="AO2415" i="64"/>
  <c r="AO2414" i="64"/>
  <c r="AO2413" i="64"/>
  <c r="AO2411" i="64"/>
  <c r="AO2410" i="64"/>
  <c r="AO2409" i="64"/>
  <c r="AO2408" i="64"/>
  <c r="AO2406" i="64"/>
  <c r="AO2405" i="64"/>
  <c r="AO2404" i="64"/>
  <c r="AO2403" i="64"/>
  <c r="AO2401" i="64"/>
  <c r="AO2400" i="64"/>
  <c r="AO2399" i="64"/>
  <c r="AO2398" i="64"/>
  <c r="AO2396" i="64"/>
  <c r="AO2395" i="64"/>
  <c r="AO2394" i="64"/>
  <c r="AO2393" i="64"/>
  <c r="AO2391" i="64"/>
  <c r="AO2390" i="64"/>
  <c r="AO2389" i="64"/>
  <c r="AO2388" i="64"/>
  <c r="AO2386" i="64"/>
  <c r="AO2385" i="64"/>
  <c r="AO2384" i="64"/>
  <c r="AO2383" i="64"/>
  <c r="AO2381" i="64"/>
  <c r="AO2380" i="64"/>
  <c r="AO2379" i="64"/>
  <c r="AO2378" i="64"/>
  <c r="AO2376" i="64"/>
  <c r="AO2375" i="64"/>
  <c r="AO2374" i="64"/>
  <c r="AO2373" i="64"/>
  <c r="AO2371" i="64"/>
  <c r="AO2370" i="64"/>
  <c r="AO2369" i="64"/>
  <c r="AO2368" i="64"/>
  <c r="AO2366" i="64"/>
  <c r="AO2365" i="64"/>
  <c r="AO2364" i="64"/>
  <c r="AO2363" i="64"/>
  <c r="AO2361" i="64"/>
  <c r="AO2360" i="64"/>
  <c r="AO2359" i="64"/>
  <c r="AO2358" i="64"/>
  <c r="AO2356" i="64"/>
  <c r="AO2355" i="64"/>
  <c r="AO2354" i="64"/>
  <c r="AO2353" i="64"/>
  <c r="AO2351" i="64"/>
  <c r="AO2350" i="64"/>
  <c r="AO2349" i="64"/>
  <c r="AO2348" i="64"/>
  <c r="AO2346" i="64"/>
  <c r="AO2345" i="64"/>
  <c r="AO2344" i="64"/>
  <c r="AO2343" i="64"/>
  <c r="AO2341" i="64"/>
  <c r="AO2340" i="64"/>
  <c r="AO2339" i="64"/>
  <c r="AO2338" i="64"/>
  <c r="AO2336" i="64"/>
  <c r="AO2335" i="64"/>
  <c r="AO2334" i="64"/>
  <c r="AO2333" i="64"/>
  <c r="AO2331" i="64"/>
  <c r="AO2330" i="64"/>
  <c r="AO2329" i="64"/>
  <c r="AO2328" i="64"/>
  <c r="AO2326" i="64"/>
  <c r="AO2325" i="64"/>
  <c r="AO2324" i="64"/>
  <c r="AO2323" i="64"/>
  <c r="AO2321" i="64"/>
  <c r="AO2320" i="64"/>
  <c r="AO2319" i="64"/>
  <c r="AO2318" i="64"/>
  <c r="AO2316" i="64"/>
  <c r="AO2315" i="64"/>
  <c r="AO2314" i="64"/>
  <c r="AO2313" i="64"/>
  <c r="AO2311" i="64"/>
  <c r="AO2310" i="64"/>
  <c r="AO2309" i="64"/>
  <c r="AO2308" i="64"/>
  <c r="AO2306" i="64"/>
  <c r="AO2305" i="64"/>
  <c r="AO2304" i="64"/>
  <c r="AO2303" i="64"/>
  <c r="AO2301" i="64"/>
  <c r="AO2300" i="64"/>
  <c r="AO2299" i="64"/>
  <c r="AO2298" i="64"/>
  <c r="AO2296" i="64"/>
  <c r="AO2295" i="64"/>
  <c r="AO2294" i="64"/>
  <c r="AO2293" i="64"/>
  <c r="AO2291" i="64"/>
  <c r="AO2290" i="64"/>
  <c r="AO2289" i="64"/>
  <c r="AO2288" i="64"/>
  <c r="AO2286" i="64"/>
  <c r="AO2285" i="64"/>
  <c r="AO2284" i="64"/>
  <c r="AO2283" i="64"/>
  <c r="AO2281" i="64"/>
  <c r="AO2280" i="64"/>
  <c r="AO2279" i="64"/>
  <c r="AO2278" i="64"/>
  <c r="AO2276" i="64"/>
  <c r="AO2275" i="64"/>
  <c r="AO2274" i="64"/>
  <c r="AO2273" i="64"/>
  <c r="AO2271" i="64"/>
  <c r="AO2270" i="64"/>
  <c r="AO2269" i="64"/>
  <c r="AO2268" i="64"/>
  <c r="AO2266" i="64"/>
  <c r="AO2265" i="64"/>
  <c r="AO2264" i="64"/>
  <c r="AO2263" i="64"/>
  <c r="AO2261" i="64"/>
  <c r="AO2260" i="64"/>
  <c r="AO2259" i="64"/>
  <c r="AO2258" i="64"/>
  <c r="AO2256" i="64"/>
  <c r="AO2255" i="64"/>
  <c r="AO2254" i="64"/>
  <c r="AO2253" i="64"/>
  <c r="AO2251" i="64"/>
  <c r="AO2250" i="64"/>
  <c r="AO2249" i="64"/>
  <c r="AO2248" i="64"/>
  <c r="AO2246" i="64"/>
  <c r="AO2245" i="64"/>
  <c r="AO2244" i="64"/>
  <c r="AO2243" i="64"/>
  <c r="AO2241" i="64"/>
  <c r="AO2240" i="64"/>
  <c r="AO2239" i="64"/>
  <c r="AO2238" i="64"/>
  <c r="AO2236" i="64"/>
  <c r="AO2235" i="64"/>
  <c r="AO2234" i="64"/>
  <c r="AO2233" i="64"/>
  <c r="AO2231" i="64"/>
  <c r="AO2230" i="64"/>
  <c r="AO2229" i="64"/>
  <c r="AO2228" i="64"/>
  <c r="AO2226" i="64"/>
  <c r="AO2225" i="64"/>
  <c r="AO2224" i="64"/>
  <c r="AO2223" i="64"/>
  <c r="AO2221" i="64"/>
  <c r="AO2220" i="64"/>
  <c r="AO2219" i="64"/>
  <c r="AO2218" i="64"/>
  <c r="AO2216" i="64"/>
  <c r="AO2215" i="64"/>
  <c r="AO2214" i="64"/>
  <c r="AO2213" i="64"/>
  <c r="AO2211" i="64"/>
  <c r="AO2210" i="64"/>
  <c r="AO2209" i="64"/>
  <c r="AO2208" i="64"/>
  <c r="AO2206" i="64"/>
  <c r="AO2205" i="64"/>
  <c r="AO2204" i="64"/>
  <c r="AO2203" i="64"/>
  <c r="AO2201" i="64"/>
  <c r="AO2200" i="64"/>
  <c r="AO2199" i="64"/>
  <c r="AO2198" i="64"/>
  <c r="AO2196" i="64"/>
  <c r="AO2195" i="64"/>
  <c r="AO2194" i="64"/>
  <c r="AO2193" i="64"/>
  <c r="AO2191" i="64"/>
  <c r="AO2190" i="64"/>
  <c r="AO2189" i="64"/>
  <c r="AO2188" i="64"/>
  <c r="AO2186" i="64"/>
  <c r="AO2185" i="64"/>
  <c r="AO2184" i="64"/>
  <c r="AO2183" i="64"/>
  <c r="AO2181" i="64"/>
  <c r="AO2180" i="64"/>
  <c r="AO2179" i="64"/>
  <c r="AO2178" i="64"/>
  <c r="AO2176" i="64"/>
  <c r="AO2175" i="64"/>
  <c r="AO2174" i="64"/>
  <c r="AO2173" i="64"/>
  <c r="AO2171" i="64"/>
  <c r="AO2170" i="64"/>
  <c r="AO2169" i="64"/>
  <c r="AO2168" i="64"/>
  <c r="AO2166" i="64"/>
  <c r="AO2165" i="64"/>
  <c r="AO2164" i="64"/>
  <c r="AO2163" i="64"/>
  <c r="AO2161" i="64"/>
  <c r="AO2160" i="64"/>
  <c r="AO2159" i="64"/>
  <c r="AO2158" i="64"/>
  <c r="AO2156" i="64"/>
  <c r="AO2155" i="64"/>
  <c r="AO2154" i="64"/>
  <c r="AO2153" i="64"/>
  <c r="AO2151" i="64"/>
  <c r="AO2150" i="64"/>
  <c r="AO2149" i="64"/>
  <c r="AO2148" i="64"/>
  <c r="AO2146" i="64"/>
  <c r="AO2145" i="64"/>
  <c r="AO2144" i="64"/>
  <c r="AO2143" i="64"/>
  <c r="AO2141" i="64"/>
  <c r="AO2140" i="64"/>
  <c r="AO2139" i="64"/>
  <c r="AO2138" i="64"/>
  <c r="AO2136" i="64"/>
  <c r="AO2135" i="64"/>
  <c r="AO2134" i="64"/>
  <c r="AO2133" i="64"/>
  <c r="AO2131" i="64"/>
  <c r="AO2130" i="64"/>
  <c r="AO2129" i="64"/>
  <c r="AO2128" i="64"/>
  <c r="AO2126" i="64"/>
  <c r="AO2125" i="64"/>
  <c r="AO2124" i="64"/>
  <c r="AO2123" i="64"/>
  <c r="AO2121" i="64"/>
  <c r="AO2120" i="64"/>
  <c r="AO2119" i="64"/>
  <c r="AO2118" i="64"/>
  <c r="AO2116" i="64"/>
  <c r="AO2115" i="64"/>
  <c r="AO2114" i="64"/>
  <c r="AO2113" i="64"/>
  <c r="AO2111" i="64"/>
  <c r="AO2110" i="64"/>
  <c r="AO2109" i="64"/>
  <c r="AO2108" i="64"/>
  <c r="AO2106" i="64"/>
  <c r="AO2105" i="64"/>
  <c r="AO2104" i="64"/>
  <c r="AO2103" i="64"/>
  <c r="AO2101" i="64"/>
  <c r="AO2100" i="64"/>
  <c r="AO2099" i="64"/>
  <c r="AO2098" i="64"/>
  <c r="AO2096" i="64"/>
  <c r="AO2095" i="64"/>
  <c r="AO2094" i="64"/>
  <c r="AO2093" i="64"/>
  <c r="AO2091" i="64"/>
  <c r="AO2090" i="64"/>
  <c r="AO2089" i="64"/>
  <c r="AO2088" i="64"/>
  <c r="AO2086" i="64"/>
  <c r="AO2085" i="64"/>
  <c r="AO2084" i="64"/>
  <c r="AO2083" i="64"/>
  <c r="AO2081" i="64"/>
  <c r="AO2080" i="64"/>
  <c r="AO2079" i="64"/>
  <c r="AO2078" i="64"/>
  <c r="AO2076" i="64"/>
  <c r="AO2075" i="64"/>
  <c r="AO2074" i="64"/>
  <c r="AO2073" i="64"/>
  <c r="AO2071" i="64"/>
  <c r="AO2070" i="64"/>
  <c r="AO2069" i="64"/>
  <c r="AO2068" i="64"/>
  <c r="AO2066" i="64"/>
  <c r="AO2065" i="64"/>
  <c r="AO2064" i="64"/>
  <c r="AO2063" i="64"/>
  <c r="AO2061" i="64"/>
  <c r="AO2060" i="64"/>
  <c r="AO2059" i="64"/>
  <c r="AO2058" i="64"/>
  <c r="AO2056" i="64"/>
  <c r="AO2055" i="64"/>
  <c r="AO2054" i="64"/>
  <c r="AO2053" i="64"/>
  <c r="AO2051" i="64"/>
  <c r="AO2050" i="64"/>
  <c r="AO2049" i="64"/>
  <c r="AO2048" i="64"/>
  <c r="AO2046" i="64"/>
  <c r="AO2045" i="64"/>
  <c r="AO2044" i="64"/>
  <c r="AO2043" i="64"/>
  <c r="AO2041" i="64"/>
  <c r="AO2040" i="64"/>
  <c r="AO2039" i="64"/>
  <c r="AO2038" i="64"/>
  <c r="AO2036" i="64"/>
  <c r="AO2035" i="64"/>
  <c r="AO2034" i="64"/>
  <c r="AO2033" i="64"/>
  <c r="AO2031" i="64"/>
  <c r="AO2030" i="64"/>
  <c r="AO2029" i="64"/>
  <c r="AO2028" i="64"/>
  <c r="AO2026" i="64"/>
  <c r="AO2025" i="64"/>
  <c r="AO2024" i="64"/>
  <c r="AO2023" i="64"/>
  <c r="AO2021" i="64"/>
  <c r="AO2020" i="64"/>
  <c r="AO2019" i="64"/>
  <c r="AO2018" i="64"/>
  <c r="AO2016" i="64"/>
  <c r="AO2015" i="64"/>
  <c r="AO2014" i="64"/>
  <c r="AO2013" i="64"/>
  <c r="AO2011" i="64"/>
  <c r="AO2010" i="64"/>
  <c r="AO2009" i="64"/>
  <c r="AO2008" i="64"/>
  <c r="AO2006" i="64"/>
  <c r="AO2005" i="64"/>
  <c r="AO2004" i="64"/>
  <c r="AO2003" i="64"/>
  <c r="AO2001" i="64"/>
  <c r="AO2000" i="64"/>
  <c r="AO1999" i="64"/>
  <c r="AO1998" i="64"/>
  <c r="AO1996" i="64"/>
  <c r="AO1995" i="64"/>
  <c r="AO1994" i="64"/>
  <c r="AO1993" i="64"/>
  <c r="AO1991" i="64"/>
  <c r="AO1990" i="64"/>
  <c r="AO1989" i="64"/>
  <c r="AO1988" i="64"/>
  <c r="AO1986" i="64"/>
  <c r="AO1985" i="64"/>
  <c r="AO1984" i="64"/>
  <c r="AO1983" i="64"/>
  <c r="AO1981" i="64"/>
  <c r="AO1980" i="64"/>
  <c r="AO1979" i="64"/>
  <c r="AO1978" i="64"/>
  <c r="AO1976" i="64"/>
  <c r="AO1975" i="64"/>
  <c r="AO1974" i="64"/>
  <c r="AO1973" i="64"/>
  <c r="AO1971" i="64"/>
  <c r="AO1970" i="64"/>
  <c r="AO1969" i="64"/>
  <c r="AO1968" i="64"/>
  <c r="AO1966" i="64"/>
  <c r="AO1965" i="64"/>
  <c r="AO1964" i="64"/>
  <c r="AO1963" i="64"/>
  <c r="AO1961" i="64"/>
  <c r="AO1960" i="64"/>
  <c r="AO1959" i="64"/>
  <c r="AO1958" i="64"/>
  <c r="AO1956" i="64"/>
  <c r="AO1955" i="64"/>
  <c r="AO1954" i="64"/>
  <c r="AO1953" i="64"/>
  <c r="AO1951" i="64"/>
  <c r="AO1950" i="64"/>
  <c r="AO1949" i="64"/>
  <c r="AO1948" i="64"/>
  <c r="AO1946" i="64"/>
  <c r="AO1945" i="64"/>
  <c r="AO1944" i="64"/>
  <c r="AO1943" i="64"/>
  <c r="AO1941" i="64"/>
  <c r="AO1940" i="64"/>
  <c r="AO1939" i="64"/>
  <c r="AO1938" i="64"/>
  <c r="AO1936" i="64"/>
  <c r="AO1935" i="64"/>
  <c r="AO1934" i="64"/>
  <c r="AO1933" i="64"/>
  <c r="AO1931" i="64"/>
  <c r="AO1930" i="64"/>
  <c r="AO1929" i="64"/>
  <c r="AO1928" i="64"/>
  <c r="AO1926" i="64"/>
  <c r="AO1925" i="64"/>
  <c r="AO1924" i="64"/>
  <c r="AO1923" i="64"/>
  <c r="AO1921" i="64"/>
  <c r="AO1920" i="64"/>
  <c r="AO1919" i="64"/>
  <c r="AO1918" i="64"/>
  <c r="AO1916" i="64"/>
  <c r="AO1915" i="64"/>
  <c r="AO1914" i="64"/>
  <c r="AO1913" i="64"/>
  <c r="AO1911" i="64"/>
  <c r="AO1910" i="64"/>
  <c r="AO1909" i="64"/>
  <c r="AO1908" i="64"/>
  <c r="AO1906" i="64"/>
  <c r="AO1905" i="64"/>
  <c r="AO1904" i="64"/>
  <c r="AO1903" i="64"/>
  <c r="AO1901" i="64"/>
  <c r="AO1900" i="64"/>
  <c r="AO1899" i="64"/>
  <c r="AO1898" i="64"/>
  <c r="AO1896" i="64"/>
  <c r="AO1895" i="64"/>
  <c r="AO1894" i="64"/>
  <c r="AO1893" i="64"/>
  <c r="AO1891" i="64"/>
  <c r="AO1890" i="64"/>
  <c r="AO1889" i="64"/>
  <c r="AO1888" i="64"/>
  <c r="AO1886" i="64"/>
  <c r="AO1885" i="64"/>
  <c r="AO1884" i="64"/>
  <c r="AO1883" i="64"/>
  <c r="AO1881" i="64"/>
  <c r="AO1880" i="64"/>
  <c r="AO1879" i="64"/>
  <c r="AO1878" i="64"/>
  <c r="AO1876" i="64"/>
  <c r="AO1875" i="64"/>
  <c r="AO1874" i="64"/>
  <c r="AO1873" i="64"/>
  <c r="AO1871" i="64"/>
  <c r="AO1870" i="64"/>
  <c r="AO1869" i="64"/>
  <c r="AO1868" i="64"/>
  <c r="AO1866" i="64"/>
  <c r="AO1865" i="64"/>
  <c r="AO1864" i="64"/>
  <c r="AO1863" i="64"/>
  <c r="AO1861" i="64"/>
  <c r="AO1860" i="64"/>
  <c r="AO1859" i="64"/>
  <c r="AO1858" i="64"/>
  <c r="AO1856" i="64"/>
  <c r="AO1855" i="64"/>
  <c r="AO1854" i="64"/>
  <c r="AO1853" i="64"/>
  <c r="AO1851" i="64"/>
  <c r="AO1850" i="64"/>
  <c r="AO1849" i="64"/>
  <c r="AO1848" i="64"/>
  <c r="AO1846" i="64"/>
  <c r="AO1845" i="64"/>
  <c r="AO1844" i="64"/>
  <c r="AO1843" i="64"/>
  <c r="AO1841" i="64"/>
  <c r="AO1840" i="64"/>
  <c r="AO1839" i="64"/>
  <c r="AO1838" i="64"/>
  <c r="AO1836" i="64"/>
  <c r="AO1835" i="64"/>
  <c r="AO1834" i="64"/>
  <c r="AO1833" i="64"/>
  <c r="AO1831" i="64"/>
  <c r="AO1830" i="64"/>
  <c r="AO1829" i="64"/>
  <c r="AO1828" i="64"/>
  <c r="AO1826" i="64"/>
  <c r="AO1825" i="64"/>
  <c r="AO1824" i="64"/>
  <c r="AO1823" i="64"/>
  <c r="AO1821" i="64"/>
  <c r="AO1820" i="64"/>
  <c r="AO1819" i="64"/>
  <c r="AO1818" i="64"/>
  <c r="AO1816" i="64"/>
  <c r="AO1815" i="64"/>
  <c r="AO1814" i="64"/>
  <c r="AO1813" i="64"/>
  <c r="AO1811" i="64"/>
  <c r="AO1810" i="64"/>
  <c r="AO1809" i="64"/>
  <c r="AO1808" i="64"/>
  <c r="AO1806" i="64"/>
  <c r="AO1805" i="64"/>
  <c r="AO1804" i="64"/>
  <c r="AO1803" i="64"/>
  <c r="AO1801" i="64"/>
  <c r="AO1800" i="64"/>
  <c r="AO1799" i="64"/>
  <c r="AO1798" i="64"/>
  <c r="AO1796" i="64"/>
  <c r="AO1795" i="64"/>
  <c r="AO1794" i="64"/>
  <c r="AO1793" i="64"/>
  <c r="AO1791" i="64"/>
  <c r="AO1790" i="64"/>
  <c r="AO1789" i="64"/>
  <c r="AO1788" i="64"/>
  <c r="AO1786" i="64"/>
  <c r="AO1785" i="64"/>
  <c r="AO1784" i="64"/>
  <c r="AO1783" i="64"/>
  <c r="AO1781" i="64"/>
  <c r="AO1780" i="64"/>
  <c r="AO1779" i="64"/>
  <c r="AO1778" i="64"/>
  <c r="AO1776" i="64"/>
  <c r="AO1775" i="64"/>
  <c r="AO1774" i="64"/>
  <c r="AO1773" i="64"/>
  <c r="AO1771" i="64"/>
  <c r="AO1770" i="64"/>
  <c r="AO1769" i="64"/>
  <c r="AO1768" i="64"/>
  <c r="AO1766" i="64"/>
  <c r="AO1765" i="64"/>
  <c r="AO1764" i="64"/>
  <c r="AO1763" i="64"/>
  <c r="AO1761" i="64"/>
  <c r="AO1760" i="64"/>
  <c r="AO1759" i="64"/>
  <c r="AO1758" i="64"/>
  <c r="AO1756" i="64"/>
  <c r="AO1755" i="64"/>
  <c r="AO1754" i="64"/>
  <c r="AO1753" i="64"/>
  <c r="AO1751" i="64"/>
  <c r="AO1750" i="64"/>
  <c r="AO1749" i="64"/>
  <c r="AO1748" i="64"/>
  <c r="AO1746" i="64"/>
  <c r="AO1745" i="64"/>
  <c r="AO1744" i="64"/>
  <c r="AO1743" i="64"/>
  <c r="AO1741" i="64"/>
  <c r="AO1740" i="64"/>
  <c r="AO1739" i="64"/>
  <c r="AO1738" i="64"/>
  <c r="AO1736" i="64"/>
  <c r="AO1735" i="64"/>
  <c r="AO1734" i="64"/>
  <c r="AO1733" i="64"/>
  <c r="AO1731" i="64"/>
  <c r="AO1730" i="64"/>
  <c r="AO1729" i="64"/>
  <c r="AO1728" i="64"/>
  <c r="AO1726" i="64"/>
  <c r="AO1725" i="64"/>
  <c r="AO1724" i="64"/>
  <c r="AO1723" i="64"/>
  <c r="AO1721" i="64"/>
  <c r="AO1720" i="64"/>
  <c r="AO1719" i="64"/>
  <c r="AO1718" i="64"/>
  <c r="AO1716" i="64"/>
  <c r="AO1715" i="64"/>
  <c r="AO1714" i="64"/>
  <c r="AO1713" i="64"/>
  <c r="AO1711" i="64"/>
  <c r="AO1710" i="64"/>
  <c r="AO1709" i="64"/>
  <c r="AO1708" i="64"/>
  <c r="AO1706" i="64"/>
  <c r="AO1705" i="64"/>
  <c r="AO1704" i="64"/>
  <c r="AO1703" i="64"/>
  <c r="AO1701" i="64"/>
  <c r="AO1700" i="64"/>
  <c r="AO1699" i="64"/>
  <c r="AO1698" i="64"/>
  <c r="AO1696" i="64"/>
  <c r="AO1695" i="64"/>
  <c r="AO1694" i="64"/>
  <c r="AO1693" i="64"/>
  <c r="AO1691" i="64"/>
  <c r="AO1690" i="64"/>
  <c r="AO1689" i="64"/>
  <c r="AO1688" i="64"/>
  <c r="AO1686" i="64"/>
  <c r="AO1685" i="64"/>
  <c r="AO1684" i="64"/>
  <c r="AO1683" i="64"/>
  <c r="AO1681" i="64"/>
  <c r="AO1680" i="64"/>
  <c r="AO1679" i="64"/>
  <c r="AO1678" i="64"/>
  <c r="AO1676" i="64"/>
  <c r="AO1675" i="64"/>
  <c r="AO1674" i="64"/>
  <c r="AO1673" i="64"/>
  <c r="AO1671" i="64"/>
  <c r="AO1670" i="64"/>
  <c r="AO1669" i="64"/>
  <c r="AO1668" i="64"/>
  <c r="AO1666" i="64"/>
  <c r="AO1665" i="64"/>
  <c r="AO1664" i="64"/>
  <c r="AO1663" i="64"/>
  <c r="AO1661" i="64"/>
  <c r="AO1660" i="64"/>
  <c r="AO1659" i="64"/>
  <c r="AO1658" i="64"/>
  <c r="AO1656" i="64"/>
  <c r="AO1655" i="64"/>
  <c r="AO1654" i="64"/>
  <c r="AO1653" i="64"/>
  <c r="AO1651" i="64"/>
  <c r="AO1650" i="64"/>
  <c r="AO1649" i="64"/>
  <c r="AO1648" i="64"/>
  <c r="AO1646" i="64"/>
  <c r="AO1645" i="64"/>
  <c r="AO1644" i="64"/>
  <c r="AO1643" i="64"/>
  <c r="AO1641" i="64"/>
  <c r="AO1640" i="64"/>
  <c r="AO1639" i="64"/>
  <c r="AO1638" i="64"/>
  <c r="AO1636" i="64"/>
  <c r="AO1635" i="64"/>
  <c r="AO1634" i="64"/>
  <c r="AO1633" i="64"/>
  <c r="AO1631" i="64"/>
  <c r="AO1630" i="64"/>
  <c r="AO1629" i="64"/>
  <c r="AO1628" i="64"/>
  <c r="AO1626" i="64"/>
  <c r="AO1625" i="64"/>
  <c r="AO1624" i="64"/>
  <c r="AO1623" i="64"/>
  <c r="AO1621" i="64"/>
  <c r="AO1620" i="64"/>
  <c r="AO1619" i="64"/>
  <c r="AO1618" i="64"/>
  <c r="AO1616" i="64"/>
  <c r="AO1615" i="64"/>
  <c r="AO1614" i="64"/>
  <c r="AO1613" i="64"/>
  <c r="AO1611" i="64"/>
  <c r="AO1610" i="64"/>
  <c r="AO1609" i="64"/>
  <c r="AO1608" i="64"/>
  <c r="AO1606" i="64"/>
  <c r="AO1605" i="64"/>
  <c r="AO1604" i="64"/>
  <c r="AO1603" i="64"/>
  <c r="AO1601" i="64"/>
  <c r="AO1600" i="64"/>
  <c r="AO1599" i="64"/>
  <c r="AO1598" i="64"/>
  <c r="AO1596" i="64"/>
  <c r="AO1595" i="64"/>
  <c r="AO1594" i="64"/>
  <c r="AO1593" i="64"/>
  <c r="AO1591" i="64"/>
  <c r="AO1590" i="64"/>
  <c r="AO1589" i="64"/>
  <c r="AO1588" i="64"/>
  <c r="AO1586" i="64"/>
  <c r="AO1585" i="64"/>
  <c r="AO1584" i="64"/>
  <c r="AO1583" i="64"/>
  <c r="AO1581" i="64"/>
  <c r="AO1580" i="64"/>
  <c r="AO1579" i="64"/>
  <c r="AO1578" i="64"/>
  <c r="AO1576" i="64"/>
  <c r="AO1575" i="64"/>
  <c r="AO1574" i="64"/>
  <c r="AO1573" i="64"/>
  <c r="AO1571" i="64"/>
  <c r="AO1570" i="64"/>
  <c r="AO1569" i="64"/>
  <c r="AO1568" i="64"/>
  <c r="AO1566" i="64"/>
  <c r="AO1565" i="64"/>
  <c r="AO1564" i="64"/>
  <c r="AO1563" i="64"/>
  <c r="AO1561" i="64"/>
  <c r="AO1560" i="64"/>
  <c r="AO1559" i="64"/>
  <c r="AO1558" i="64"/>
  <c r="AO1556" i="64"/>
  <c r="AO1555" i="64"/>
  <c r="AO1554" i="64"/>
  <c r="AO1553" i="64"/>
  <c r="AO1551" i="64"/>
  <c r="AO1550" i="64"/>
  <c r="AO1549" i="64"/>
  <c r="AO1548" i="64"/>
  <c r="AO1546" i="64"/>
  <c r="AO1545" i="64"/>
  <c r="AO1544" i="64"/>
  <c r="AO1543" i="64"/>
  <c r="AO1541" i="64"/>
  <c r="AO1540" i="64"/>
  <c r="AO1539" i="64"/>
  <c r="AO1538" i="64"/>
  <c r="AO1536" i="64"/>
  <c r="AO1535" i="64"/>
  <c r="AO1534" i="64"/>
  <c r="AO1533" i="64"/>
  <c r="AO1531" i="64"/>
  <c r="AO1530" i="64"/>
  <c r="AO1529" i="64"/>
  <c r="AO1528" i="64"/>
  <c r="AO1526" i="64"/>
  <c r="AO1525" i="64"/>
  <c r="AO1524" i="64"/>
  <c r="AO1523" i="64"/>
  <c r="AO1521" i="64"/>
  <c r="AO1520" i="64"/>
  <c r="AO1519" i="64"/>
  <c r="AO1518" i="64"/>
  <c r="AO1516" i="64"/>
  <c r="AO1515" i="64"/>
  <c r="AO1514" i="64"/>
  <c r="AO1513" i="64"/>
  <c r="AO1511" i="64"/>
  <c r="AO1510" i="64"/>
  <c r="AO1509" i="64"/>
  <c r="AO1508" i="64"/>
  <c r="AO1506" i="64"/>
  <c r="AO1505" i="64"/>
  <c r="AO1504" i="64"/>
  <c r="AO1503" i="64"/>
  <c r="AO1501" i="64"/>
  <c r="AO1500" i="64"/>
  <c r="AO1499" i="64"/>
  <c r="AO1498" i="64"/>
  <c r="AO1496" i="64"/>
  <c r="AO1495" i="64"/>
  <c r="AO1494" i="64"/>
  <c r="AO1493" i="64"/>
  <c r="AO1491" i="64"/>
  <c r="AO1490" i="64"/>
  <c r="AO1489" i="64"/>
  <c r="AO1488" i="64"/>
  <c r="AO1486" i="64"/>
  <c r="AO1485" i="64"/>
  <c r="AO1484" i="64"/>
  <c r="AO1483" i="64"/>
  <c r="AO1481" i="64"/>
  <c r="AO1480" i="64"/>
  <c r="AO1479" i="64"/>
  <c r="AO1478" i="64"/>
  <c r="AO1476" i="64"/>
  <c r="AO1475" i="64"/>
  <c r="AO1474" i="64"/>
  <c r="AO1473" i="64"/>
  <c r="AO1471" i="64"/>
  <c r="AO1470" i="64"/>
  <c r="AO1469" i="64"/>
  <c r="AO1468" i="64"/>
  <c r="AO1466" i="64"/>
  <c r="AO1465" i="64"/>
  <c r="AO1464" i="64"/>
  <c r="AO1463" i="64"/>
  <c r="AO1461" i="64"/>
  <c r="AO1460" i="64"/>
  <c r="AO1459" i="64"/>
  <c r="AO1458" i="64"/>
  <c r="AO1456" i="64"/>
  <c r="AO1455" i="64"/>
  <c r="AO1454" i="64"/>
  <c r="AO1453" i="64"/>
  <c r="AO1451" i="64"/>
  <c r="AO1450" i="64"/>
  <c r="AO1449" i="64"/>
  <c r="AO1448" i="64"/>
  <c r="AO1446" i="64"/>
  <c r="AO1445" i="64"/>
  <c r="AO1444" i="64"/>
  <c r="AO1443" i="64"/>
  <c r="AO1441" i="64"/>
  <c r="AO1440" i="64"/>
  <c r="AO1439" i="64"/>
  <c r="AO1438" i="64"/>
  <c r="AO1436" i="64"/>
  <c r="AO1435" i="64"/>
  <c r="AO1434" i="64"/>
  <c r="AO1433" i="64"/>
  <c r="AO1431" i="64"/>
  <c r="AO1430" i="64"/>
  <c r="AO1429" i="64"/>
  <c r="AO1428" i="64"/>
  <c r="AO1426" i="64"/>
  <c r="AO1425" i="64"/>
  <c r="AO1424" i="64"/>
  <c r="AO1423" i="64"/>
  <c r="AO1421" i="64"/>
  <c r="AO1420" i="64"/>
  <c r="AO1419" i="64"/>
  <c r="AO1418" i="64"/>
  <c r="AO1416" i="64"/>
  <c r="AO1415" i="64"/>
  <c r="AO1414" i="64"/>
  <c r="AO1413" i="64"/>
  <c r="AO1411" i="64"/>
  <c r="AO1410" i="64"/>
  <c r="AO1409" i="64"/>
  <c r="AO1408" i="64"/>
  <c r="AO1406" i="64"/>
  <c r="AO1405" i="64"/>
  <c r="AO1404" i="64"/>
  <c r="AO1403" i="64"/>
  <c r="AO1401" i="64"/>
  <c r="AO1400" i="64"/>
  <c r="AO1399" i="64"/>
  <c r="AO1398" i="64"/>
  <c r="AO1396" i="64"/>
  <c r="AO1395" i="64"/>
  <c r="AO1394" i="64"/>
  <c r="AO1393" i="64"/>
  <c r="AO1391" i="64"/>
  <c r="AO1390" i="64"/>
  <c r="AO1389" i="64"/>
  <c r="AO1388" i="64"/>
  <c r="AO1386" i="64"/>
  <c r="AO1385" i="64"/>
  <c r="AO1384" i="64"/>
  <c r="AO1383" i="64"/>
  <c r="AO1381" i="64"/>
  <c r="AO1380" i="64"/>
  <c r="AO1379" i="64"/>
  <c r="AO1378" i="64"/>
  <c r="AO1376" i="64"/>
  <c r="AO1375" i="64"/>
  <c r="AO1374" i="64"/>
  <c r="AO1373" i="64"/>
  <c r="AO1371" i="64"/>
  <c r="AO1370" i="64"/>
  <c r="AO1369" i="64"/>
  <c r="AO1368" i="64"/>
  <c r="AO1366" i="64"/>
  <c r="AO1365" i="64"/>
  <c r="AO1364" i="64"/>
  <c r="AO1363" i="64"/>
  <c r="AO1361" i="64"/>
  <c r="AO1360" i="64"/>
  <c r="AO1359" i="64"/>
  <c r="AO1358" i="64"/>
  <c r="AO1356" i="64"/>
  <c r="AO1355" i="64"/>
  <c r="AO1354" i="64"/>
  <c r="AO1353" i="64"/>
  <c r="AO1351" i="64"/>
  <c r="AO1350" i="64"/>
  <c r="AO1349" i="64"/>
  <c r="AO1348" i="64"/>
  <c r="AO1346" i="64"/>
  <c r="AO1345" i="64"/>
  <c r="AO1344" i="64"/>
  <c r="AO1343" i="64"/>
  <c r="AO1341" i="64"/>
  <c r="AO1340" i="64"/>
  <c r="AO1339" i="64"/>
  <c r="AO1338" i="64"/>
  <c r="AO1336" i="64"/>
  <c r="AO1335" i="64"/>
  <c r="AO1334" i="64"/>
  <c r="AO1333" i="64"/>
  <c r="AO1331" i="64"/>
  <c r="AO1330" i="64"/>
  <c r="AO1329" i="64"/>
  <c r="AO1328" i="64"/>
  <c r="AO1326" i="64"/>
  <c r="AO1325" i="64"/>
  <c r="AO1324" i="64"/>
  <c r="AO1323" i="64"/>
  <c r="AO1321" i="64"/>
  <c r="AO1320" i="64"/>
  <c r="AO1319" i="64"/>
  <c r="AO1318" i="64"/>
  <c r="AO1316" i="64"/>
  <c r="AO1315" i="64"/>
  <c r="AO1314" i="64"/>
  <c r="AO1313" i="64"/>
  <c r="AO1311" i="64"/>
  <c r="AO1310" i="64"/>
  <c r="AO1309" i="64"/>
  <c r="AO1308" i="64"/>
  <c r="AO1306" i="64"/>
  <c r="AO1305" i="64"/>
  <c r="AO1304" i="64"/>
  <c r="AO1303" i="64"/>
  <c r="AO1301" i="64"/>
  <c r="AO1300" i="64"/>
  <c r="AO1299" i="64"/>
  <c r="AO1298" i="64"/>
  <c r="AO1296" i="64"/>
  <c r="AO1295" i="64"/>
  <c r="AO1294" i="64"/>
  <c r="AO1293" i="64"/>
  <c r="AO1291" i="64"/>
  <c r="AO1290" i="64"/>
  <c r="AO1289" i="64"/>
  <c r="AO1288" i="64"/>
  <c r="AO1286" i="64"/>
  <c r="AO1285" i="64"/>
  <c r="AO1284" i="64"/>
  <c r="AO1283" i="64"/>
  <c r="AO1281" i="64"/>
  <c r="AO1280" i="64"/>
  <c r="AO1279" i="64"/>
  <c r="AO1278" i="64"/>
  <c r="AO1276" i="64"/>
  <c r="AO1275" i="64"/>
  <c r="AO1274" i="64"/>
  <c r="AO1273" i="64"/>
  <c r="AO1271" i="64"/>
  <c r="AO1270" i="64"/>
  <c r="AO1269" i="64"/>
  <c r="AO1268" i="64"/>
  <c r="AO1266" i="64"/>
  <c r="AO1265" i="64"/>
  <c r="AO1264" i="64"/>
  <c r="AO1263" i="64"/>
  <c r="AO1261" i="64"/>
  <c r="AO1260" i="64"/>
  <c r="AO1259" i="64"/>
  <c r="AO1258" i="64"/>
  <c r="AO1256" i="64"/>
  <c r="AO1255" i="64"/>
  <c r="AO1254" i="64"/>
  <c r="AO1253" i="64"/>
  <c r="AO1251" i="64"/>
  <c r="AO1250" i="64"/>
  <c r="AO1249" i="64"/>
  <c r="AO1248" i="64"/>
  <c r="AO1246" i="64"/>
  <c r="AO1245" i="64"/>
  <c r="AO1244" i="64"/>
  <c r="AO1243" i="64"/>
  <c r="AO1241" i="64"/>
  <c r="AO1240" i="64"/>
  <c r="AO1239" i="64"/>
  <c r="AO1238" i="64"/>
  <c r="AO1236" i="64"/>
  <c r="AO1235" i="64"/>
  <c r="AO1234" i="64"/>
  <c r="AO1233" i="64"/>
  <c r="AO1231" i="64"/>
  <c r="AO1230" i="64"/>
  <c r="AO1229" i="64"/>
  <c r="AO1228" i="64"/>
  <c r="AO1226" i="64"/>
  <c r="AO1225" i="64"/>
  <c r="AO1224" i="64"/>
  <c r="AO1223" i="64"/>
  <c r="AO1221" i="64"/>
  <c r="AO1220" i="64"/>
  <c r="AO1219" i="64"/>
  <c r="AO1218" i="64"/>
  <c r="AO1216" i="64"/>
  <c r="AO1215" i="64"/>
  <c r="AO1214" i="64"/>
  <c r="AO1213" i="64"/>
  <c r="AO1211" i="64"/>
  <c r="AO1210" i="64"/>
  <c r="AO1209" i="64"/>
  <c r="AO1208" i="64"/>
  <c r="AO1206" i="64"/>
  <c r="AO1205" i="64"/>
  <c r="AO1204" i="64"/>
  <c r="AO1203" i="64"/>
  <c r="AO1201" i="64"/>
  <c r="AO1200" i="64"/>
  <c r="AO1199" i="64"/>
  <c r="AO1198" i="64"/>
  <c r="AO1196" i="64"/>
  <c r="AO1195" i="64"/>
  <c r="AO1194" i="64"/>
  <c r="AO1193" i="64"/>
  <c r="AO1191" i="64"/>
  <c r="AO1190" i="64"/>
  <c r="AO1189" i="64"/>
  <c r="AO1188" i="64"/>
  <c r="AO1186" i="64"/>
  <c r="AO1185" i="64"/>
  <c r="AO1184" i="64"/>
  <c r="AO1183" i="64"/>
  <c r="AO1181" i="64"/>
  <c r="AO1180" i="64"/>
  <c r="AO1179" i="64"/>
  <c r="AO1178" i="64"/>
  <c r="AO1176" i="64"/>
  <c r="AO1175" i="64"/>
  <c r="AO1174" i="64"/>
  <c r="AO1173" i="64"/>
  <c r="AO1171" i="64"/>
  <c r="AO1170" i="64"/>
  <c r="AO1169" i="64"/>
  <c r="AO1168" i="64"/>
  <c r="AO1166" i="64"/>
  <c r="AO1165" i="64"/>
  <c r="AO1164" i="64"/>
  <c r="AO1163" i="64"/>
  <c r="AO1161" i="64"/>
  <c r="AO1160" i="64"/>
  <c r="AO1159" i="64"/>
  <c r="AO1158" i="64"/>
  <c r="AO1156" i="64"/>
  <c r="AO1155" i="64"/>
  <c r="AO1154" i="64"/>
  <c r="AO1153" i="64"/>
  <c r="AO1151" i="64"/>
  <c r="AO1150" i="64"/>
  <c r="AO1149" i="64"/>
  <c r="AO1148" i="64"/>
  <c r="AO1146" i="64"/>
  <c r="AO1145" i="64"/>
  <c r="AO1144" i="64"/>
  <c r="AO1143" i="64"/>
  <c r="AO1141" i="64"/>
  <c r="AO1140" i="64"/>
  <c r="AO1139" i="64"/>
  <c r="AO1138" i="64"/>
  <c r="AO1136" i="64"/>
  <c r="AO1135" i="64"/>
  <c r="AO1134" i="64"/>
  <c r="AO1133" i="64"/>
  <c r="AO1131" i="64"/>
  <c r="AO1130" i="64"/>
  <c r="AO1129" i="64"/>
  <c r="AO1128" i="64"/>
  <c r="AO1126" i="64"/>
  <c r="AO1125" i="64"/>
  <c r="AO1124" i="64"/>
  <c r="AO1123" i="64"/>
  <c r="AO1121" i="64"/>
  <c r="AO1120" i="64"/>
  <c r="AO1119" i="64"/>
  <c r="AO1118" i="64"/>
  <c r="AO1116" i="64"/>
  <c r="AO1115" i="64"/>
  <c r="AO1114" i="64"/>
  <c r="AO1113" i="64"/>
  <c r="AO1111" i="64"/>
  <c r="AO1110" i="64"/>
  <c r="AO1109" i="64"/>
  <c r="AO1108" i="64"/>
  <c r="AO1106" i="64"/>
  <c r="AO1105" i="64"/>
  <c r="AO1104" i="64"/>
  <c r="AO1103" i="64"/>
  <c r="AO1101" i="64"/>
  <c r="AO1100" i="64"/>
  <c r="AO1099" i="64"/>
  <c r="AO1098" i="64"/>
  <c r="AO1096" i="64"/>
  <c r="AO1095" i="64"/>
  <c r="AO1094" i="64"/>
  <c r="AO1093" i="64"/>
  <c r="AO1091" i="64"/>
  <c r="AO1090" i="64"/>
  <c r="AO1089" i="64"/>
  <c r="AO1088" i="64"/>
  <c r="AO1086" i="64"/>
  <c r="AO1085" i="64"/>
  <c r="AO1084" i="64"/>
  <c r="AO1083" i="64"/>
  <c r="AO1081" i="64"/>
  <c r="AO1080" i="64"/>
  <c r="AO1079" i="64"/>
  <c r="AO1078" i="64"/>
  <c r="AO1076" i="64"/>
  <c r="AO1075" i="64"/>
  <c r="AO1074" i="64"/>
  <c r="AO1073" i="64"/>
  <c r="AO1071" i="64"/>
  <c r="AO1070" i="64"/>
  <c r="AO1069" i="64"/>
  <c r="AO1068" i="64"/>
  <c r="AO1066" i="64"/>
  <c r="AO1065" i="64"/>
  <c r="AO1064" i="64"/>
  <c r="AO1063" i="64"/>
  <c r="AO1061" i="64"/>
  <c r="AO1060" i="64"/>
  <c r="AO1059" i="64"/>
  <c r="AO1058" i="64"/>
  <c r="AO1056" i="64"/>
  <c r="AO1055" i="64"/>
  <c r="AO1054" i="64"/>
  <c r="AO1053" i="64"/>
  <c r="AO1051" i="64"/>
  <c r="AO1050" i="64"/>
  <c r="AO1049" i="64"/>
  <c r="AO1048" i="64"/>
  <c r="AO1046" i="64"/>
  <c r="AO1045" i="64"/>
  <c r="AO1044" i="64"/>
  <c r="AO1043" i="64"/>
  <c r="AO1041" i="64"/>
  <c r="AO1040" i="64"/>
  <c r="AO1039" i="64"/>
  <c r="AO1038" i="64"/>
  <c r="AO1036" i="64"/>
  <c r="AO1035" i="64"/>
  <c r="AO1034" i="64"/>
  <c r="AO1033" i="64"/>
  <c r="AO1031" i="64"/>
  <c r="AO1030" i="64"/>
  <c r="AO1029" i="64"/>
  <c r="AO1028" i="64"/>
  <c r="AO1026" i="64"/>
  <c r="AO1025" i="64"/>
  <c r="AO1024" i="64"/>
  <c r="AO1023" i="64"/>
  <c r="AO1021" i="64"/>
  <c r="AO1020" i="64"/>
  <c r="AO1019" i="64"/>
  <c r="AO1018" i="64"/>
  <c r="AO1016" i="64"/>
  <c r="AO1015" i="64"/>
  <c r="AO1014" i="64"/>
  <c r="AO1013" i="64"/>
  <c r="AO1011" i="64"/>
  <c r="AO1010" i="64"/>
  <c r="AO1009" i="64"/>
  <c r="AO1008" i="64"/>
  <c r="AO1006" i="64"/>
  <c r="AO1005" i="64"/>
  <c r="AO1004" i="64"/>
  <c r="AO1003" i="64"/>
  <c r="AO1001" i="64"/>
  <c r="AO1000" i="64"/>
  <c r="AO999" i="64"/>
  <c r="AO998" i="64"/>
  <c r="AO996" i="64"/>
  <c r="AO995" i="64"/>
  <c r="AO994" i="64"/>
  <c r="AO993" i="64"/>
  <c r="AO991" i="64"/>
  <c r="AO990" i="64"/>
  <c r="AO989" i="64"/>
  <c r="AO988" i="64"/>
  <c r="AO986" i="64"/>
  <c r="AO985" i="64"/>
  <c r="AO984" i="64"/>
  <c r="AO983" i="64"/>
  <c r="AO981" i="64"/>
  <c r="AO980" i="64"/>
  <c r="AO979" i="64"/>
  <c r="AO978" i="64"/>
  <c r="AO976" i="64"/>
  <c r="AO975" i="64"/>
  <c r="AO974" i="64"/>
  <c r="AO973" i="64"/>
  <c r="AO971" i="64"/>
  <c r="AO970" i="64"/>
  <c r="AO969" i="64"/>
  <c r="AO968" i="64"/>
  <c r="AO966" i="64"/>
  <c r="AO965" i="64"/>
  <c r="AO964" i="64"/>
  <c r="AO963" i="64"/>
  <c r="AO961" i="64"/>
  <c r="AO960" i="64"/>
  <c r="AO959" i="64"/>
  <c r="AO958" i="64"/>
  <c r="AO956" i="64"/>
  <c r="AO955" i="64"/>
  <c r="AO954" i="64"/>
  <c r="AO953" i="64"/>
  <c r="AO951" i="64"/>
  <c r="AO950" i="64"/>
  <c r="AO949" i="64"/>
  <c r="AO948" i="64"/>
  <c r="AO946" i="64"/>
  <c r="AO945" i="64"/>
  <c r="AO944" i="64"/>
  <c r="AO943" i="64"/>
  <c r="AO941" i="64"/>
  <c r="AO940" i="64"/>
  <c r="AO939" i="64"/>
  <c r="AO938" i="64"/>
  <c r="AO936" i="64"/>
  <c r="AO935" i="64"/>
  <c r="AO934" i="64"/>
  <c r="AO933" i="64"/>
  <c r="AO931" i="64"/>
  <c r="AO930" i="64"/>
  <c r="AO929" i="64"/>
  <c r="AO928" i="64"/>
  <c r="AO926" i="64"/>
  <c r="AO925" i="64"/>
  <c r="AO924" i="64"/>
  <c r="AO923" i="64"/>
  <c r="AO921" i="64"/>
  <c r="AO920" i="64"/>
  <c r="AO919" i="64"/>
  <c r="AO918" i="64"/>
  <c r="AO916" i="64"/>
  <c r="AO915" i="64"/>
  <c r="AO914" i="64"/>
  <c r="AO913" i="64"/>
  <c r="AO911" i="64"/>
  <c r="AO910" i="64"/>
  <c r="AO909" i="64"/>
  <c r="AO908" i="64"/>
  <c r="AO906" i="64"/>
  <c r="AO905" i="64"/>
  <c r="AO904" i="64"/>
  <c r="AO903" i="64"/>
  <c r="AO901" i="64"/>
  <c r="AO900" i="64"/>
  <c r="AO899" i="64"/>
  <c r="AO898" i="64"/>
  <c r="AO896" i="64"/>
  <c r="AO895" i="64"/>
  <c r="AO894" i="64"/>
  <c r="AO893" i="64"/>
  <c r="AO891" i="64"/>
  <c r="AO890" i="64"/>
  <c r="AO889" i="64"/>
  <c r="AO888" i="64"/>
  <c r="AO886" i="64"/>
  <c r="AO885" i="64"/>
  <c r="AO884" i="64"/>
  <c r="AO883" i="64"/>
  <c r="AO881" i="64"/>
  <c r="AO880" i="64"/>
  <c r="AO879" i="64"/>
  <c r="AO878" i="64"/>
  <c r="AO876" i="64"/>
  <c r="AO875" i="64"/>
  <c r="AO874" i="64"/>
  <c r="AO873" i="64"/>
  <c r="AO871" i="64"/>
  <c r="AO870" i="64"/>
  <c r="AO869" i="64"/>
  <c r="AO868" i="64"/>
  <c r="AO866" i="64"/>
  <c r="AO865" i="64"/>
  <c r="AO864" i="64"/>
  <c r="AO863" i="64"/>
  <c r="AO861" i="64"/>
  <c r="AO860" i="64"/>
  <c r="AO859" i="64"/>
  <c r="AO858" i="64"/>
  <c r="AO856" i="64"/>
  <c r="AO855" i="64"/>
  <c r="AO854" i="64"/>
  <c r="AO853" i="64"/>
  <c r="AO851" i="64"/>
  <c r="AO850" i="64"/>
  <c r="AO849" i="64"/>
  <c r="AO848" i="64"/>
  <c r="AO846" i="64"/>
  <c r="AO845" i="64"/>
  <c r="AO844" i="64"/>
  <c r="AO843" i="64"/>
  <c r="AO841" i="64"/>
  <c r="AO840" i="64"/>
  <c r="AO839" i="64"/>
  <c r="AO838" i="64"/>
  <c r="AO836" i="64"/>
  <c r="AO835" i="64"/>
  <c r="AO834" i="64"/>
  <c r="AO833" i="64"/>
  <c r="AO831" i="64"/>
  <c r="AO830" i="64"/>
  <c r="AO829" i="64"/>
  <c r="AO828" i="64"/>
  <c r="AO826" i="64"/>
  <c r="AO825" i="64"/>
  <c r="AO824" i="64"/>
  <c r="AO823" i="64"/>
  <c r="AO821" i="64"/>
  <c r="AO820" i="64"/>
  <c r="AO819" i="64"/>
  <c r="AO818" i="64"/>
  <c r="AO816" i="64"/>
  <c r="AO815" i="64"/>
  <c r="AO814" i="64"/>
  <c r="AO813" i="64"/>
  <c r="AO811" i="64"/>
  <c r="AO810" i="64"/>
  <c r="AO809" i="64"/>
  <c r="AO808" i="64"/>
  <c r="AO806" i="64"/>
  <c r="AO805" i="64"/>
  <c r="AO804" i="64"/>
  <c r="AO803" i="64"/>
  <c r="AO801" i="64"/>
  <c r="AO800" i="64"/>
  <c r="AO799" i="64"/>
  <c r="AO798" i="64"/>
  <c r="AO796" i="64"/>
  <c r="AO795" i="64"/>
  <c r="AO794" i="64"/>
  <c r="AO793" i="64"/>
  <c r="AO791" i="64"/>
  <c r="AO790" i="64"/>
  <c r="AO789" i="64"/>
  <c r="AO788" i="64"/>
  <c r="AO786" i="64"/>
  <c r="AO785" i="64"/>
  <c r="AO784" i="64"/>
  <c r="AO783" i="64"/>
  <c r="AO781" i="64"/>
  <c r="AO780" i="64"/>
  <c r="AO779" i="64"/>
  <c r="AO778" i="64"/>
  <c r="AO776" i="64"/>
  <c r="AO775" i="64"/>
  <c r="AO774" i="64"/>
  <c r="AO773" i="64"/>
  <c r="AO771" i="64"/>
  <c r="AO770" i="64"/>
  <c r="AO769" i="64"/>
  <c r="AO768" i="64"/>
  <c r="AO766" i="64"/>
  <c r="AO765" i="64"/>
  <c r="AO764" i="64"/>
  <c r="AO763" i="64"/>
  <c r="AO761" i="64"/>
  <c r="AO760" i="64"/>
  <c r="AO759" i="64"/>
  <c r="AO758" i="64"/>
  <c r="AO756" i="64"/>
  <c r="AO755" i="64"/>
  <c r="AO754" i="64"/>
  <c r="AO753" i="64"/>
  <c r="AO751" i="64"/>
  <c r="AO750" i="64"/>
  <c r="AO749" i="64"/>
  <c r="AO748" i="64"/>
  <c r="AO746" i="64"/>
  <c r="AO745" i="64"/>
  <c r="AO744" i="64"/>
  <c r="AO743" i="64"/>
  <c r="AO741" i="64"/>
  <c r="AO740" i="64"/>
  <c r="AO739" i="64"/>
  <c r="AO738" i="64"/>
  <c r="AO736" i="64"/>
  <c r="AO735" i="64"/>
  <c r="AO734" i="64"/>
  <c r="AO733" i="64"/>
  <c r="AO731" i="64"/>
  <c r="AO730" i="64"/>
  <c r="AO729" i="64"/>
  <c r="AO728" i="64"/>
  <c r="AO726" i="64"/>
  <c r="AO725" i="64"/>
  <c r="AO724" i="64"/>
  <c r="AO723" i="64"/>
  <c r="AO721" i="64"/>
  <c r="AO720" i="64"/>
  <c r="AO719" i="64"/>
  <c r="AO718" i="64"/>
  <c r="AO716" i="64"/>
  <c r="AO715" i="64"/>
  <c r="AO714" i="64"/>
  <c r="AO713" i="64"/>
  <c r="AO711" i="64"/>
  <c r="AO710" i="64"/>
  <c r="AO709" i="64"/>
  <c r="AO708" i="64"/>
  <c r="AO706" i="64"/>
  <c r="AO705" i="64"/>
  <c r="AO704" i="64"/>
  <c r="AO703" i="64"/>
  <c r="AO701" i="64"/>
  <c r="AO700" i="64"/>
  <c r="AO699" i="64"/>
  <c r="AO698" i="64"/>
  <c r="AO696" i="64"/>
  <c r="AO695" i="64"/>
  <c r="AO694" i="64"/>
  <c r="AO693" i="64"/>
  <c r="AO691" i="64"/>
  <c r="AO690" i="64"/>
  <c r="AO689" i="64"/>
  <c r="AO688" i="64"/>
  <c r="AO686" i="64"/>
  <c r="AO685" i="64"/>
  <c r="AO684" i="64"/>
  <c r="AO683" i="64"/>
  <c r="AO681" i="64"/>
  <c r="AO680" i="64"/>
  <c r="AO679" i="64"/>
  <c r="AO678" i="64"/>
  <c r="AO676" i="64"/>
  <c r="AO675" i="64"/>
  <c r="AO674" i="64"/>
  <c r="AO673" i="64"/>
  <c r="AO671" i="64"/>
  <c r="AO670" i="64"/>
  <c r="AO669" i="64"/>
  <c r="AO668" i="64"/>
  <c r="AO666" i="64"/>
  <c r="AO665" i="64"/>
  <c r="AO664" i="64"/>
  <c r="AO663" i="64"/>
  <c r="AO661" i="64"/>
  <c r="AO660" i="64"/>
  <c r="AO659" i="64"/>
  <c r="AO658" i="64"/>
  <c r="AO656" i="64"/>
  <c r="AO655" i="64"/>
  <c r="AO654" i="64"/>
  <c r="AO653" i="64"/>
  <c r="AO651" i="64"/>
  <c r="AO650" i="64"/>
  <c r="AO649" i="64"/>
  <c r="AO648" i="64"/>
  <c r="AO646" i="64"/>
  <c r="AO645" i="64"/>
  <c r="AO644" i="64"/>
  <c r="AO643" i="64"/>
  <c r="AO641" i="64"/>
  <c r="AO640" i="64"/>
  <c r="AO639" i="64"/>
  <c r="AO638" i="64"/>
  <c r="AO636" i="64"/>
  <c r="AO635" i="64"/>
  <c r="AO634" i="64"/>
  <c r="AO633" i="64"/>
  <c r="AO631" i="64"/>
  <c r="AO630" i="64"/>
  <c r="AO629" i="64"/>
  <c r="AO628" i="64"/>
  <c r="AO626" i="64"/>
  <c r="AO625" i="64"/>
  <c r="AO624" i="64"/>
  <c r="AO623" i="64"/>
  <c r="AO621" i="64"/>
  <c r="AO620" i="64"/>
  <c r="AO619" i="64"/>
  <c r="AO618" i="64"/>
  <c r="AO616" i="64"/>
  <c r="AO615" i="64"/>
  <c r="AO614" i="64"/>
  <c r="AO613" i="64"/>
  <c r="AO611" i="64"/>
  <c r="AO610" i="64"/>
  <c r="AO609" i="64"/>
  <c r="AO608" i="64"/>
  <c r="AO606" i="64"/>
  <c r="AO605" i="64"/>
  <c r="AO604" i="64"/>
  <c r="AO603" i="64"/>
  <c r="AO601" i="64"/>
  <c r="AO600" i="64"/>
  <c r="AO599" i="64"/>
  <c r="AO598" i="64"/>
  <c r="AO596" i="64"/>
  <c r="AO595" i="64"/>
  <c r="AO594" i="64"/>
  <c r="AO593" i="64"/>
  <c r="AO591" i="64"/>
  <c r="AO590" i="64"/>
  <c r="AO589" i="64"/>
  <c r="AO588" i="64"/>
  <c r="AO586" i="64"/>
  <c r="AO585" i="64"/>
  <c r="AO584" i="64"/>
  <c r="AO583" i="64"/>
  <c r="AO581" i="64"/>
  <c r="AO580" i="64"/>
  <c r="AO579" i="64"/>
  <c r="AO578" i="64"/>
  <c r="AO576" i="64"/>
  <c r="AO575" i="64"/>
  <c r="AO574" i="64"/>
  <c r="AO573" i="64"/>
  <c r="AO571" i="64"/>
  <c r="AO570" i="64"/>
  <c r="AO569" i="64"/>
  <c r="AO568" i="64"/>
  <c r="AO566" i="64"/>
  <c r="AO565" i="64"/>
  <c r="AO564" i="64"/>
  <c r="AO563" i="64"/>
  <c r="AO561" i="64"/>
  <c r="AO560" i="64"/>
  <c r="AO559" i="64"/>
  <c r="AO558" i="64"/>
  <c r="AO556" i="64"/>
  <c r="AO555" i="64"/>
  <c r="AO554" i="64"/>
  <c r="AO553" i="64"/>
  <c r="AO551" i="64"/>
  <c r="AO550" i="64"/>
  <c r="AO549" i="64"/>
  <c r="AO548" i="64"/>
  <c r="AO546" i="64"/>
  <c r="AO545" i="64"/>
  <c r="AO544" i="64"/>
  <c r="AO543" i="64"/>
  <c r="AO541" i="64"/>
  <c r="AO540" i="64"/>
  <c r="AO539" i="64"/>
  <c r="AO538" i="64"/>
  <c r="AO536" i="64"/>
  <c r="AO535" i="64"/>
  <c r="AO534" i="64"/>
  <c r="AO533" i="64"/>
  <c r="AO531" i="64"/>
  <c r="AO530" i="64"/>
  <c r="AO529" i="64"/>
  <c r="AO528" i="64"/>
  <c r="AO526" i="64"/>
  <c r="AO525" i="64"/>
  <c r="AO524" i="64"/>
  <c r="AO523" i="64"/>
  <c r="AO521" i="64"/>
  <c r="AO520" i="64"/>
  <c r="AO519" i="64"/>
  <c r="AO518" i="64"/>
  <c r="AO516" i="64"/>
  <c r="AO515" i="64"/>
  <c r="AO514" i="64"/>
  <c r="AO513" i="64"/>
  <c r="AO511" i="64"/>
  <c r="AO510" i="64"/>
  <c r="AO509" i="64"/>
  <c r="AO508" i="64"/>
  <c r="AO506" i="64"/>
  <c r="AO505" i="64"/>
  <c r="AO504" i="64"/>
  <c r="AO503" i="64"/>
  <c r="AO501" i="64"/>
  <c r="AO500" i="64"/>
  <c r="AO499" i="64"/>
  <c r="AO498" i="64"/>
  <c r="AO496" i="64"/>
  <c r="AO495" i="64"/>
  <c r="AO494" i="64"/>
  <c r="AO493" i="64"/>
  <c r="AO491" i="64"/>
  <c r="AO490" i="64"/>
  <c r="AO489" i="64"/>
  <c r="AO488" i="64"/>
  <c r="AO486" i="64"/>
  <c r="AO485" i="64"/>
  <c r="AO484" i="64"/>
  <c r="AO483" i="64"/>
  <c r="AO481" i="64"/>
  <c r="AO480" i="64"/>
  <c r="AO479" i="64"/>
  <c r="AO478" i="64"/>
  <c r="AO476" i="64"/>
  <c r="AO475" i="64"/>
  <c r="AO474" i="64"/>
  <c r="AO473" i="64"/>
  <c r="AO471" i="64"/>
  <c r="AO470" i="64"/>
  <c r="AO469" i="64"/>
  <c r="AO468" i="64"/>
  <c r="AO466" i="64"/>
  <c r="AO465" i="64"/>
  <c r="AO464" i="64"/>
  <c r="AO463" i="64"/>
  <c r="AO461" i="64"/>
  <c r="AO460" i="64"/>
  <c r="AO459" i="64"/>
  <c r="AO458" i="64"/>
  <c r="AO456" i="64"/>
  <c r="AO455" i="64"/>
  <c r="AO454" i="64"/>
  <c r="AO453" i="64"/>
  <c r="AO451" i="64"/>
  <c r="AO450" i="64"/>
  <c r="AO449" i="64"/>
  <c r="AO448" i="64"/>
  <c r="AO446" i="64"/>
  <c r="AO445" i="64"/>
  <c r="AO444" i="64"/>
  <c r="AO443" i="64"/>
  <c r="AO441" i="64"/>
  <c r="AO440" i="64"/>
  <c r="AO439" i="64"/>
  <c r="AO438" i="64"/>
  <c r="AO436" i="64"/>
  <c r="AO435" i="64"/>
  <c r="AO434" i="64"/>
  <c r="AO433" i="64"/>
  <c r="AO431" i="64"/>
  <c r="AO430" i="64"/>
  <c r="AO429" i="64"/>
  <c r="AO428" i="64"/>
  <c r="AO426" i="64"/>
  <c r="AO425" i="64"/>
  <c r="AO424" i="64"/>
  <c r="AO423" i="64"/>
  <c r="AO421" i="64"/>
  <c r="AO420" i="64"/>
  <c r="AO419" i="64"/>
  <c r="AO418" i="64"/>
  <c r="AO416" i="64"/>
  <c r="AO415" i="64"/>
  <c r="AO414" i="64"/>
  <c r="AO413" i="64"/>
  <c r="AO411" i="64"/>
  <c r="AO410" i="64"/>
  <c r="AO409" i="64"/>
  <c r="AO408" i="64"/>
  <c r="AO406" i="64"/>
  <c r="AO405" i="64"/>
  <c r="AO404" i="64"/>
  <c r="AO403" i="64"/>
  <c r="AO401" i="64"/>
  <c r="AO400" i="64"/>
  <c r="AO399" i="64"/>
  <c r="AO398" i="64"/>
  <c r="AO396" i="64"/>
  <c r="AO395" i="64"/>
  <c r="AO394" i="64"/>
  <c r="AO393" i="64"/>
  <c r="AO391" i="64"/>
  <c r="AO390" i="64"/>
  <c r="AO389" i="64"/>
  <c r="AO388" i="64"/>
  <c r="AO386" i="64"/>
  <c r="AO385" i="64"/>
  <c r="AO384" i="64"/>
  <c r="AO383" i="64"/>
  <c r="AO381" i="64"/>
  <c r="AO380" i="64"/>
  <c r="AO379" i="64"/>
  <c r="AO378" i="64"/>
  <c r="AO376" i="64"/>
  <c r="AO375" i="64"/>
  <c r="AO374" i="64"/>
  <c r="AO373" i="64"/>
  <c r="AO371" i="64"/>
  <c r="AO370" i="64"/>
  <c r="AO369" i="64"/>
  <c r="AO368" i="64"/>
  <c r="AO366" i="64"/>
  <c r="AO365" i="64"/>
  <c r="AO364" i="64"/>
  <c r="AO363" i="64"/>
  <c r="AO361" i="64"/>
  <c r="AO360" i="64"/>
  <c r="AO359" i="64"/>
  <c r="AO358" i="64"/>
  <c r="AO356" i="64"/>
  <c r="AO355" i="64"/>
  <c r="AO354" i="64"/>
  <c r="AO353" i="64"/>
  <c r="AO351" i="64"/>
  <c r="AO350" i="64"/>
  <c r="AO349" i="64"/>
  <c r="AO348" i="64"/>
  <c r="AO346" i="64"/>
  <c r="AO345" i="64"/>
  <c r="AO344" i="64"/>
  <c r="AO343" i="64"/>
  <c r="AO341" i="64"/>
  <c r="AO340" i="64"/>
  <c r="AO339" i="64"/>
  <c r="AO338" i="64"/>
  <c r="AO336" i="64"/>
  <c r="AO335" i="64"/>
  <c r="AO334" i="64"/>
  <c r="AO333" i="64"/>
  <c r="AO331" i="64"/>
  <c r="AO330" i="64"/>
  <c r="AO329" i="64"/>
  <c r="AO328" i="64"/>
  <c r="AO326" i="64"/>
  <c r="AO325" i="64"/>
  <c r="AO324" i="64"/>
  <c r="AO323" i="64"/>
  <c r="AO321" i="64"/>
  <c r="AO320" i="64"/>
  <c r="AO319" i="64"/>
  <c r="AO318" i="64"/>
  <c r="AO316" i="64"/>
  <c r="AO315" i="64"/>
  <c r="AO314" i="64"/>
  <c r="AO313" i="64"/>
  <c r="AO311" i="64"/>
  <c r="AO310" i="64"/>
  <c r="AO309" i="64"/>
  <c r="AO308" i="64"/>
  <c r="AO306" i="64"/>
  <c r="AO305" i="64"/>
  <c r="AO304" i="64"/>
  <c r="AO303" i="64"/>
  <c r="AO301" i="64"/>
  <c r="AO300" i="64"/>
  <c r="AO299" i="64"/>
  <c r="AO298" i="64"/>
  <c r="AO296" i="64"/>
  <c r="AO295" i="64"/>
  <c r="AO294" i="64"/>
  <c r="AO293" i="64"/>
  <c r="AO291" i="64"/>
  <c r="AO290" i="64"/>
  <c r="AO289" i="64"/>
  <c r="AO288" i="64"/>
  <c r="AO286" i="64"/>
  <c r="AO285" i="64"/>
  <c r="AO284" i="64"/>
  <c r="AO283" i="64"/>
  <c r="AO281" i="64"/>
  <c r="AO280" i="64"/>
  <c r="AO279" i="64"/>
  <c r="AO278" i="64"/>
  <c r="AO276" i="64"/>
  <c r="AO275" i="64"/>
  <c r="AO274" i="64"/>
  <c r="AO273" i="64"/>
  <c r="AO271" i="64"/>
  <c r="AO270" i="64"/>
  <c r="AO269" i="64"/>
  <c r="AO268" i="64"/>
  <c r="AO266" i="64"/>
  <c r="AO265" i="64"/>
  <c r="AO264" i="64"/>
  <c r="AO263" i="64"/>
  <c r="AO261" i="64"/>
  <c r="AO260" i="64"/>
  <c r="AO259" i="64"/>
  <c r="AO258" i="64"/>
  <c r="AO256" i="64"/>
  <c r="AO255" i="64"/>
  <c r="AO254" i="64"/>
  <c r="AO253" i="64"/>
  <c r="AO251" i="64"/>
  <c r="AO250" i="64"/>
  <c r="AO249" i="64"/>
  <c r="AO248" i="64"/>
  <c r="AO246" i="64"/>
  <c r="AO245" i="64"/>
  <c r="AO244" i="64"/>
  <c r="AO243" i="64"/>
  <c r="AO241" i="64"/>
  <c r="AO240" i="64"/>
  <c r="AO239" i="64"/>
  <c r="AO238" i="64"/>
  <c r="AO236" i="64"/>
  <c r="AO235" i="64"/>
  <c r="AO234" i="64"/>
  <c r="AO233" i="64"/>
  <c r="AO231" i="64"/>
  <c r="AO230" i="64"/>
  <c r="AO229" i="64"/>
  <c r="AO228" i="64"/>
  <c r="AO226" i="64"/>
  <c r="AO225" i="64"/>
  <c r="AO224" i="64"/>
  <c r="AO223" i="64"/>
  <c r="AO221" i="64"/>
  <c r="AO220" i="64"/>
  <c r="AO219" i="64"/>
  <c r="AO218" i="64"/>
  <c r="AO216" i="64"/>
  <c r="AO215" i="64"/>
  <c r="AO214" i="64"/>
  <c r="AO213" i="64"/>
  <c r="AO211" i="64"/>
  <c r="AO210" i="64"/>
  <c r="AO209" i="64"/>
  <c r="AO208" i="64"/>
  <c r="AO206" i="64"/>
  <c r="AO205" i="64"/>
  <c r="AO204" i="64"/>
  <c r="AO203" i="64"/>
  <c r="AO201" i="64"/>
  <c r="AO200" i="64"/>
  <c r="AO199" i="64"/>
  <c r="AO198" i="64"/>
  <c r="AO196" i="64"/>
  <c r="AO195" i="64"/>
  <c r="AO194" i="64"/>
  <c r="AO193" i="64"/>
  <c r="AO191" i="64"/>
  <c r="AO190" i="64"/>
  <c r="AO189" i="64"/>
  <c r="AO188" i="64"/>
  <c r="AO186" i="64"/>
  <c r="AO185" i="64"/>
  <c r="AO184" i="64"/>
  <c r="AO183" i="64"/>
  <c r="AO181" i="64"/>
  <c r="AO180" i="64"/>
  <c r="AO179" i="64"/>
  <c r="AO178" i="64"/>
  <c r="AO176" i="64"/>
  <c r="AO175" i="64"/>
  <c r="AO174" i="64"/>
  <c r="AO173" i="64"/>
  <c r="AO171" i="64"/>
  <c r="AO170" i="64"/>
  <c r="AO169" i="64"/>
  <c r="AO168" i="64"/>
  <c r="AO166" i="64"/>
  <c r="AO165" i="64"/>
  <c r="AO164" i="64"/>
  <c r="AO163" i="64"/>
  <c r="AO161" i="64"/>
  <c r="AO160" i="64"/>
  <c r="AO159" i="64"/>
  <c r="AO158" i="64"/>
  <c r="AO156" i="64"/>
  <c r="AO155" i="64"/>
  <c r="AO154" i="64"/>
  <c r="AO153" i="64"/>
  <c r="AO151" i="64"/>
  <c r="AO150" i="64"/>
  <c r="AO149" i="64"/>
  <c r="AO148" i="64"/>
  <c r="AO146" i="64"/>
  <c r="AO145" i="64"/>
  <c r="AO144" i="64"/>
  <c r="AO143" i="64"/>
  <c r="AO141" i="64"/>
  <c r="AO140" i="64"/>
  <c r="AO139" i="64"/>
  <c r="AO138" i="64"/>
  <c r="AO136" i="64"/>
  <c r="AO135" i="64"/>
  <c r="AO134" i="64"/>
  <c r="AO133" i="64"/>
  <c r="AO131" i="64"/>
  <c r="AO130" i="64"/>
  <c r="AO129" i="64"/>
  <c r="AO128" i="64"/>
  <c r="AO126" i="64"/>
  <c r="AO125" i="64"/>
  <c r="AO124" i="64"/>
  <c r="AO123" i="64"/>
  <c r="AO121" i="64"/>
  <c r="AO120" i="64"/>
  <c r="AO119" i="64"/>
  <c r="AO118" i="64"/>
  <c r="AO116" i="64"/>
  <c r="AO115" i="64"/>
  <c r="AO114" i="64"/>
  <c r="AO113" i="64"/>
  <c r="AO111" i="64"/>
  <c r="AO110" i="64"/>
  <c r="AO109" i="64"/>
  <c r="AO108" i="64"/>
  <c r="AO106" i="64"/>
  <c r="AO105" i="64"/>
  <c r="AO104" i="64"/>
  <c r="AO103" i="64"/>
  <c r="AO101" i="64"/>
  <c r="AO100" i="64"/>
  <c r="AO99" i="64"/>
  <c r="AO98" i="64"/>
  <c r="AO96" i="64"/>
  <c r="AO95" i="64"/>
  <c r="AO94" i="64"/>
  <c r="AO93" i="64"/>
  <c r="AO91" i="64"/>
  <c r="AO90" i="64"/>
  <c r="AO89" i="64"/>
  <c r="AO88" i="64"/>
  <c r="AO86" i="64"/>
  <c r="AO85" i="64"/>
  <c r="AO84" i="64"/>
  <c r="AO83" i="64"/>
  <c r="AO81" i="64"/>
  <c r="AO80" i="64"/>
  <c r="AO79" i="64"/>
  <c r="AO78" i="64"/>
  <c r="AO76" i="64"/>
  <c r="AO75" i="64"/>
  <c r="AO74" i="64"/>
  <c r="AO73" i="64"/>
  <c r="AO71" i="64"/>
  <c r="AO70" i="64"/>
  <c r="AO69" i="64"/>
  <c r="AO68" i="64"/>
  <c r="AO66" i="64"/>
  <c r="AO65" i="64"/>
  <c r="AO64" i="64"/>
  <c r="AO63" i="64"/>
  <c r="AO61" i="64"/>
  <c r="AO60" i="64"/>
  <c r="AO59" i="64"/>
  <c r="AO58" i="64"/>
  <c r="AO56" i="64"/>
  <c r="AO55" i="64"/>
  <c r="AO54" i="64"/>
  <c r="AO53" i="64"/>
  <c r="AO51" i="64"/>
  <c r="AO50" i="64"/>
  <c r="AO49" i="64"/>
  <c r="AO48" i="64"/>
  <c r="AO46" i="64"/>
  <c r="AO45" i="64"/>
  <c r="AO44" i="64"/>
  <c r="AO43" i="64"/>
  <c r="AO41" i="64"/>
  <c r="AO40" i="64"/>
  <c r="AO39" i="64"/>
  <c r="AO38" i="64"/>
  <c r="AO36" i="64"/>
  <c r="AO35" i="64"/>
  <c r="AO34" i="64"/>
  <c r="AO33" i="64"/>
  <c r="AO31" i="64"/>
  <c r="AO30" i="64"/>
  <c r="AO29" i="64"/>
  <c r="AO28" i="64"/>
  <c r="AO26" i="64"/>
  <c r="AO25" i="64"/>
  <c r="AO24" i="64"/>
  <c r="AO23" i="64"/>
  <c r="AO21" i="64"/>
  <c r="AO20" i="64"/>
  <c r="AO19" i="64"/>
  <c r="AO18" i="64"/>
  <c r="AO16" i="64"/>
  <c r="AO15" i="64"/>
  <c r="AO14" i="64"/>
  <c r="AO13" i="64"/>
  <c r="T4095" i="64"/>
  <c r="T4090" i="64"/>
  <c r="T4091" i="64" s="1"/>
  <c r="T4085" i="64"/>
  <c r="T4086" i="64" s="1"/>
  <c r="T4080" i="64"/>
  <c r="T4081" i="64" s="1"/>
  <c r="T4075" i="64"/>
  <c r="T4076" i="64" s="1"/>
  <c r="T4070" i="64"/>
  <c r="T4071" i="64" s="1"/>
  <c r="T4065" i="64"/>
  <c r="T4066" i="64" s="1"/>
  <c r="T4060" i="64"/>
  <c r="T4061" i="64" s="1"/>
  <c r="T4055" i="64"/>
  <c r="T4056" i="64" s="1"/>
  <c r="T4050" i="64"/>
  <c r="T4051" i="64" s="1"/>
  <c r="T4045" i="64"/>
  <c r="T4046" i="64" s="1"/>
  <c r="T4040" i="64"/>
  <c r="T4041" i="64" s="1"/>
  <c r="T4035" i="64"/>
  <c r="T4036" i="64" s="1"/>
  <c r="T4030" i="64"/>
  <c r="T4031" i="64" s="1"/>
  <c r="T4025" i="64"/>
  <c r="T4026" i="64" s="1"/>
  <c r="T4020" i="64"/>
  <c r="T4021" i="64" s="1"/>
  <c r="T4015" i="64"/>
  <c r="T4016" i="64" s="1"/>
  <c r="T4010" i="64"/>
  <c r="T4011" i="64" s="1"/>
  <c r="T4005" i="64"/>
  <c r="T4006" i="64" s="1"/>
  <c r="T4000" i="64"/>
  <c r="T4001" i="64" s="1"/>
  <c r="T3995" i="64"/>
  <c r="T3996" i="64" s="1"/>
  <c r="T3990" i="64"/>
  <c r="T3991" i="64" s="1"/>
  <c r="T3985" i="64"/>
  <c r="T3986" i="64" s="1"/>
  <c r="T3980" i="64"/>
  <c r="T3981" i="64" s="1"/>
  <c r="T3975" i="64"/>
  <c r="T3976" i="64" s="1"/>
  <c r="T3970" i="64"/>
  <c r="T3971" i="64" s="1"/>
  <c r="T3965" i="64"/>
  <c r="T3966" i="64" s="1"/>
  <c r="T3960" i="64"/>
  <c r="T3961" i="64" s="1"/>
  <c r="T3955" i="64"/>
  <c r="T3956" i="64" s="1"/>
  <c r="T3950" i="64"/>
  <c r="T3951" i="64" s="1"/>
  <c r="T3945" i="64"/>
  <c r="T3946" i="64" s="1"/>
  <c r="T3940" i="64"/>
  <c r="T3941" i="64" s="1"/>
  <c r="T3935" i="64"/>
  <c r="T3936" i="64" s="1"/>
  <c r="T3930" i="64"/>
  <c r="T3931" i="64" s="1"/>
  <c r="T3925" i="64"/>
  <c r="T3926" i="64" s="1"/>
  <c r="T3920" i="64"/>
  <c r="T3921" i="64" s="1"/>
  <c r="T3915" i="64"/>
  <c r="T3916" i="64" s="1"/>
  <c r="T3910" i="64"/>
  <c r="T3911" i="64" s="1"/>
  <c r="T3905" i="64"/>
  <c r="T3906" i="64" s="1"/>
  <c r="T3900" i="64"/>
  <c r="T3901" i="64" s="1"/>
  <c r="T3895" i="64"/>
  <c r="T3896" i="64" s="1"/>
  <c r="T3890" i="64"/>
  <c r="T3891" i="64" s="1"/>
  <c r="T3885" i="64"/>
  <c r="T3886" i="64" s="1"/>
  <c r="T3880" i="64"/>
  <c r="T3881" i="64" s="1"/>
  <c r="T3875" i="64"/>
  <c r="T3876" i="64" s="1"/>
  <c r="T3870" i="64"/>
  <c r="T3871" i="64" s="1"/>
  <c r="T3865" i="64"/>
  <c r="T3866" i="64" s="1"/>
  <c r="T3860" i="64"/>
  <c r="T3861" i="64" s="1"/>
  <c r="T3855" i="64"/>
  <c r="T3856" i="64" s="1"/>
  <c r="T3850" i="64"/>
  <c r="T3851" i="64" s="1"/>
  <c r="T3845" i="64"/>
  <c r="T3846" i="64" s="1"/>
  <c r="T3840" i="64"/>
  <c r="T3841" i="64" s="1"/>
  <c r="T3835" i="64"/>
  <c r="T3836" i="64" s="1"/>
  <c r="T3830" i="64"/>
  <c r="T3831" i="64" s="1"/>
  <c r="T3825" i="64"/>
  <c r="T3826" i="64" s="1"/>
  <c r="T3820" i="64"/>
  <c r="T3821" i="64" s="1"/>
  <c r="T3815" i="64"/>
  <c r="T3816" i="64" s="1"/>
  <c r="T3810" i="64"/>
  <c r="T3811" i="64" s="1"/>
  <c r="T3805" i="64"/>
  <c r="T3806" i="64" s="1"/>
  <c r="T3800" i="64"/>
  <c r="T3801" i="64" s="1"/>
  <c r="T3795" i="64"/>
  <c r="T3796" i="64" s="1"/>
  <c r="T3790" i="64"/>
  <c r="T3791" i="64" s="1"/>
  <c r="T3785" i="64"/>
  <c r="T3786" i="64" s="1"/>
  <c r="T3780" i="64"/>
  <c r="T3781" i="64" s="1"/>
  <c r="T3775" i="64"/>
  <c r="T3776" i="64" s="1"/>
  <c r="T3770" i="64"/>
  <c r="T3771" i="64" s="1"/>
  <c r="T3765" i="64"/>
  <c r="T3766" i="64" s="1"/>
  <c r="T3760" i="64"/>
  <c r="T3761" i="64" s="1"/>
  <c r="T3755" i="64"/>
  <c r="T3756" i="64" s="1"/>
  <c r="T3750" i="64"/>
  <c r="T3751" i="64" s="1"/>
  <c r="T3745" i="64"/>
  <c r="T3746" i="64" s="1"/>
  <c r="T3740" i="64"/>
  <c r="T3741" i="64" s="1"/>
  <c r="T3735" i="64"/>
  <c r="T3736" i="64" s="1"/>
  <c r="T3730" i="64"/>
  <c r="T3731" i="64" s="1"/>
  <c r="T3725" i="64"/>
  <c r="T3726" i="64" s="1"/>
  <c r="T3720" i="64"/>
  <c r="T3721" i="64" s="1"/>
  <c r="T3715" i="64"/>
  <c r="T3716" i="64" s="1"/>
  <c r="T3710" i="64"/>
  <c r="T3711" i="64" s="1"/>
  <c r="T3705" i="64"/>
  <c r="T3706" i="64" s="1"/>
  <c r="T3700" i="64"/>
  <c r="T3701" i="64" s="1"/>
  <c r="T3695" i="64"/>
  <c r="T3696" i="64" s="1"/>
  <c r="T3690" i="64"/>
  <c r="T3691" i="64" s="1"/>
  <c r="T3685" i="64"/>
  <c r="T3686" i="64" s="1"/>
  <c r="T3680" i="64"/>
  <c r="T3681" i="64" s="1"/>
  <c r="T3675" i="64"/>
  <c r="T3676" i="64" s="1"/>
  <c r="T3670" i="64"/>
  <c r="T3671" i="64" s="1"/>
  <c r="T3665" i="64"/>
  <c r="T3666" i="64" s="1"/>
  <c r="T3660" i="64"/>
  <c r="T3661" i="64" s="1"/>
  <c r="T3655" i="64"/>
  <c r="T3656" i="64" s="1"/>
  <c r="T3650" i="64"/>
  <c r="T3651" i="64" s="1"/>
  <c r="T3645" i="64"/>
  <c r="T3646" i="64" s="1"/>
  <c r="T3640" i="64"/>
  <c r="T3641" i="64" s="1"/>
  <c r="T3635" i="64"/>
  <c r="T3636" i="64" s="1"/>
  <c r="T3630" i="64"/>
  <c r="T3631" i="64" s="1"/>
  <c r="T3625" i="64"/>
  <c r="T3626" i="64" s="1"/>
  <c r="T3620" i="64"/>
  <c r="T3621" i="64" s="1"/>
  <c r="T3615" i="64"/>
  <c r="T3616" i="64" s="1"/>
  <c r="T3610" i="64"/>
  <c r="T3611" i="64" s="1"/>
  <c r="T3605" i="64"/>
  <c r="T3606" i="64" s="1"/>
  <c r="T3600" i="64"/>
  <c r="T3601" i="64" s="1"/>
  <c r="T3595" i="64"/>
  <c r="T3596" i="64" s="1"/>
  <c r="T3590" i="64"/>
  <c r="T3591" i="64" s="1"/>
  <c r="T3585" i="64"/>
  <c r="T3586" i="64" s="1"/>
  <c r="T3580" i="64"/>
  <c r="T3581" i="64" s="1"/>
  <c r="T3575" i="64"/>
  <c r="T3576" i="64" s="1"/>
  <c r="T3570" i="64"/>
  <c r="T3571" i="64" s="1"/>
  <c r="T3565" i="64"/>
  <c r="T3566" i="64" s="1"/>
  <c r="T3560" i="64"/>
  <c r="T3561" i="64" s="1"/>
  <c r="T3555" i="64"/>
  <c r="T3556" i="64" s="1"/>
  <c r="T3550" i="64"/>
  <c r="T3551" i="64" s="1"/>
  <c r="T3545" i="64"/>
  <c r="T3546" i="64" s="1"/>
  <c r="T3540" i="64"/>
  <c r="T3541" i="64" s="1"/>
  <c r="T3535" i="64"/>
  <c r="T3536" i="64" s="1"/>
  <c r="T3530" i="64"/>
  <c r="T3531" i="64" s="1"/>
  <c r="T3525" i="64"/>
  <c r="T3526" i="64" s="1"/>
  <c r="T3520" i="64"/>
  <c r="T3521" i="64" s="1"/>
  <c r="T3515" i="64"/>
  <c r="T3516" i="64" s="1"/>
  <c r="T3510" i="64"/>
  <c r="T3511" i="64" s="1"/>
  <c r="T3505" i="64"/>
  <c r="T3506" i="64" s="1"/>
  <c r="T3500" i="64"/>
  <c r="T3501" i="64" s="1"/>
  <c r="T3495" i="64"/>
  <c r="T3496" i="64" s="1"/>
  <c r="T3490" i="64"/>
  <c r="T3491" i="64" s="1"/>
  <c r="T3485" i="64"/>
  <c r="T3486" i="64" s="1"/>
  <c r="T3480" i="64"/>
  <c r="T3481" i="64" s="1"/>
  <c r="T3475" i="64"/>
  <c r="T3476" i="64" s="1"/>
  <c r="T3470" i="64"/>
  <c r="T3471" i="64" s="1"/>
  <c r="T3465" i="64"/>
  <c r="T3466" i="64" s="1"/>
  <c r="T3460" i="64"/>
  <c r="T3461" i="64" s="1"/>
  <c r="T3455" i="64"/>
  <c r="T3456" i="64" s="1"/>
  <c r="T3450" i="64"/>
  <c r="T3451" i="64" s="1"/>
  <c r="T3445" i="64"/>
  <c r="T3446" i="64" s="1"/>
  <c r="T3440" i="64"/>
  <c r="T3441" i="64" s="1"/>
  <c r="T3435" i="64"/>
  <c r="T3436" i="64" s="1"/>
  <c r="T3430" i="64"/>
  <c r="T3431" i="64" s="1"/>
  <c r="T3425" i="64"/>
  <c r="T3426" i="64" s="1"/>
  <c r="T3420" i="64"/>
  <c r="T3421" i="64" s="1"/>
  <c r="T3415" i="64"/>
  <c r="T3416" i="64" s="1"/>
  <c r="T3410" i="64"/>
  <c r="T3411" i="64" s="1"/>
  <c r="T3405" i="64"/>
  <c r="T3406" i="64" s="1"/>
  <c r="T3400" i="64"/>
  <c r="T3401" i="64" s="1"/>
  <c r="T3395" i="64"/>
  <c r="T3396" i="64" s="1"/>
  <c r="T3390" i="64"/>
  <c r="T3391" i="64" s="1"/>
  <c r="T3385" i="64"/>
  <c r="T3386" i="64" s="1"/>
  <c r="T3380" i="64"/>
  <c r="T3381" i="64" s="1"/>
  <c r="T3375" i="64"/>
  <c r="T3376" i="64" s="1"/>
  <c r="T3370" i="64"/>
  <c r="T3371" i="64" s="1"/>
  <c r="T3365" i="64"/>
  <c r="T3366" i="64" s="1"/>
  <c r="T3360" i="64"/>
  <c r="T3361" i="64" s="1"/>
  <c r="T3355" i="64"/>
  <c r="T3356" i="64" s="1"/>
  <c r="T3350" i="64"/>
  <c r="T3351" i="64" s="1"/>
  <c r="T3345" i="64"/>
  <c r="T3346" i="64" s="1"/>
  <c r="T3340" i="64"/>
  <c r="T3341" i="64" s="1"/>
  <c r="T3335" i="64"/>
  <c r="T3336" i="64" s="1"/>
  <c r="T3330" i="64"/>
  <c r="T3331" i="64" s="1"/>
  <c r="T3325" i="64"/>
  <c r="T3326" i="64" s="1"/>
  <c r="T3320" i="64"/>
  <c r="T3321" i="64" s="1"/>
  <c r="T3315" i="64"/>
  <c r="T3316" i="64" s="1"/>
  <c r="T3310" i="64"/>
  <c r="T3311" i="64" s="1"/>
  <c r="T3305" i="64"/>
  <c r="T3306" i="64" s="1"/>
  <c r="T3300" i="64"/>
  <c r="T3301" i="64" s="1"/>
  <c r="T3295" i="64"/>
  <c r="T3296" i="64" s="1"/>
  <c r="T3290" i="64"/>
  <c r="T3291" i="64" s="1"/>
  <c r="T3285" i="64"/>
  <c r="T3286" i="64" s="1"/>
  <c r="T3280" i="64"/>
  <c r="T3281" i="64" s="1"/>
  <c r="T3275" i="64"/>
  <c r="T3276" i="64" s="1"/>
  <c r="T3270" i="64"/>
  <c r="T3271" i="64" s="1"/>
  <c r="T3265" i="64"/>
  <c r="T3266" i="64" s="1"/>
  <c r="T3260" i="64"/>
  <c r="T3261" i="64" s="1"/>
  <c r="T3255" i="64"/>
  <c r="T3256" i="64" s="1"/>
  <c r="T3250" i="64"/>
  <c r="T3251" i="64" s="1"/>
  <c r="T3245" i="64"/>
  <c r="T3246" i="64" s="1"/>
  <c r="T3240" i="64"/>
  <c r="T3241" i="64" s="1"/>
  <c r="T3235" i="64"/>
  <c r="T3236" i="64" s="1"/>
  <c r="T3230" i="64"/>
  <c r="T3231" i="64" s="1"/>
  <c r="T3225" i="64"/>
  <c r="T3226" i="64" s="1"/>
  <c r="T3220" i="64"/>
  <c r="T3221" i="64" s="1"/>
  <c r="T3215" i="64"/>
  <c r="T3216" i="64" s="1"/>
  <c r="T3210" i="64"/>
  <c r="T3211" i="64" s="1"/>
  <c r="T3205" i="64"/>
  <c r="T3206" i="64" s="1"/>
  <c r="T3200" i="64"/>
  <c r="T3201" i="64" s="1"/>
  <c r="T3195" i="64"/>
  <c r="T3196" i="64" s="1"/>
  <c r="T3190" i="64"/>
  <c r="T3191" i="64" s="1"/>
  <c r="T3185" i="64"/>
  <c r="T3186" i="64" s="1"/>
  <c r="T3180" i="64"/>
  <c r="T3181" i="64" s="1"/>
  <c r="T3175" i="64"/>
  <c r="T3176" i="64" s="1"/>
  <c r="T3170" i="64"/>
  <c r="T3171" i="64" s="1"/>
  <c r="T3165" i="64"/>
  <c r="T3166" i="64" s="1"/>
  <c r="T3160" i="64"/>
  <c r="T3161" i="64" s="1"/>
  <c r="T3155" i="64"/>
  <c r="T3156" i="64" s="1"/>
  <c r="T3150" i="64"/>
  <c r="T3151" i="64" s="1"/>
  <c r="T3145" i="64"/>
  <c r="T3146" i="64" s="1"/>
  <c r="T3140" i="64"/>
  <c r="T3141" i="64" s="1"/>
  <c r="T3135" i="64"/>
  <c r="T3136" i="64" s="1"/>
  <c r="T3130" i="64"/>
  <c r="T3131" i="64" s="1"/>
  <c r="T3125" i="64"/>
  <c r="T3126" i="64" s="1"/>
  <c r="T3120" i="64"/>
  <c r="T3121" i="64" s="1"/>
  <c r="T3115" i="64"/>
  <c r="T3116" i="64" s="1"/>
  <c r="T3110" i="64"/>
  <c r="T3111" i="64" s="1"/>
  <c r="T3105" i="64"/>
  <c r="T3106" i="64" s="1"/>
  <c r="T3100" i="64"/>
  <c r="T3101" i="64" s="1"/>
  <c r="T3095" i="64"/>
  <c r="T3096" i="64" s="1"/>
  <c r="T3090" i="64"/>
  <c r="T3091" i="64" s="1"/>
  <c r="T3085" i="64"/>
  <c r="T3086" i="64" s="1"/>
  <c r="T3080" i="64"/>
  <c r="T3081" i="64" s="1"/>
  <c r="T3075" i="64"/>
  <c r="T3076" i="64" s="1"/>
  <c r="T3070" i="64"/>
  <c r="T3071" i="64" s="1"/>
  <c r="T3065" i="64"/>
  <c r="T3066" i="64" s="1"/>
  <c r="T3060" i="64"/>
  <c r="T3061" i="64" s="1"/>
  <c r="T3055" i="64"/>
  <c r="T3056" i="64" s="1"/>
  <c r="T3050" i="64"/>
  <c r="T3051" i="64" s="1"/>
  <c r="T3045" i="64"/>
  <c r="T3046" i="64" s="1"/>
  <c r="T3040" i="64"/>
  <c r="T3041" i="64" s="1"/>
  <c r="T3035" i="64"/>
  <c r="T3036" i="64" s="1"/>
  <c r="T3030" i="64"/>
  <c r="T3031" i="64" s="1"/>
  <c r="T3025" i="64"/>
  <c r="T3026" i="64" s="1"/>
  <c r="T3020" i="64"/>
  <c r="T3021" i="64" s="1"/>
  <c r="T3015" i="64"/>
  <c r="T3016" i="64" s="1"/>
  <c r="T3010" i="64"/>
  <c r="T3011" i="64" s="1"/>
  <c r="T3005" i="64"/>
  <c r="T3006" i="64" s="1"/>
  <c r="T3000" i="64"/>
  <c r="T3001" i="64" s="1"/>
  <c r="T2995" i="64"/>
  <c r="T2996" i="64" s="1"/>
  <c r="T2990" i="64"/>
  <c r="T2991" i="64" s="1"/>
  <c r="T2985" i="64"/>
  <c r="T2986" i="64" s="1"/>
  <c r="T2980" i="64"/>
  <c r="T2981" i="64" s="1"/>
  <c r="T2975" i="64"/>
  <c r="T2976" i="64" s="1"/>
  <c r="T2970" i="64"/>
  <c r="T2971" i="64" s="1"/>
  <c r="T2965" i="64"/>
  <c r="T2966" i="64" s="1"/>
  <c r="T2960" i="64"/>
  <c r="T2961" i="64" s="1"/>
  <c r="T2955" i="64"/>
  <c r="T2956" i="64" s="1"/>
  <c r="T2950" i="64"/>
  <c r="T2951" i="64" s="1"/>
  <c r="T2945" i="64"/>
  <c r="T2946" i="64" s="1"/>
  <c r="T2940" i="64"/>
  <c r="T2941" i="64" s="1"/>
  <c r="T2935" i="64"/>
  <c r="T2936" i="64" s="1"/>
  <c r="T2930" i="64"/>
  <c r="T2931" i="64" s="1"/>
  <c r="T2925" i="64"/>
  <c r="T2926" i="64" s="1"/>
  <c r="T2920" i="64"/>
  <c r="T2921" i="64" s="1"/>
  <c r="T2915" i="64"/>
  <c r="T2916" i="64" s="1"/>
  <c r="T2910" i="64"/>
  <c r="T2911" i="64" s="1"/>
  <c r="T2905" i="64"/>
  <c r="T2906" i="64" s="1"/>
  <c r="T2900" i="64"/>
  <c r="T2901" i="64" s="1"/>
  <c r="T2895" i="64"/>
  <c r="T2896" i="64" s="1"/>
  <c r="T2890" i="64"/>
  <c r="T2891" i="64" s="1"/>
  <c r="T2885" i="64"/>
  <c r="T2886" i="64" s="1"/>
  <c r="T2880" i="64"/>
  <c r="T2881" i="64" s="1"/>
  <c r="T2875" i="64"/>
  <c r="T2876" i="64" s="1"/>
  <c r="T2870" i="64"/>
  <c r="T2871" i="64" s="1"/>
  <c r="T2865" i="64"/>
  <c r="T2866" i="64" s="1"/>
  <c r="T2860" i="64"/>
  <c r="T2861" i="64" s="1"/>
  <c r="T2855" i="64"/>
  <c r="T2856" i="64" s="1"/>
  <c r="T2850" i="64"/>
  <c r="T2851" i="64" s="1"/>
  <c r="T2845" i="64"/>
  <c r="T2846" i="64" s="1"/>
  <c r="T2840" i="64"/>
  <c r="T2841" i="64" s="1"/>
  <c r="T2835" i="64"/>
  <c r="T2836" i="64" s="1"/>
  <c r="T2830" i="64"/>
  <c r="T2831" i="64" s="1"/>
  <c r="T2825" i="64"/>
  <c r="T2826" i="64" s="1"/>
  <c r="T2820" i="64"/>
  <c r="T2821" i="64" s="1"/>
  <c r="T2815" i="64"/>
  <c r="T2816" i="64" s="1"/>
  <c r="T2810" i="64"/>
  <c r="T2811" i="64" s="1"/>
  <c r="T2805" i="64"/>
  <c r="T2806" i="64" s="1"/>
  <c r="T2800" i="64"/>
  <c r="T2801" i="64" s="1"/>
  <c r="T2795" i="64"/>
  <c r="T2796" i="64" s="1"/>
  <c r="T2790" i="64"/>
  <c r="T2791" i="64" s="1"/>
  <c r="T2785" i="64"/>
  <c r="T2786" i="64" s="1"/>
  <c r="T2780" i="64"/>
  <c r="T2781" i="64" s="1"/>
  <c r="T2775" i="64"/>
  <c r="T2776" i="64" s="1"/>
  <c r="T2770" i="64"/>
  <c r="T2771" i="64" s="1"/>
  <c r="T2765" i="64"/>
  <c r="T2766" i="64" s="1"/>
  <c r="T2760" i="64"/>
  <c r="T2761" i="64" s="1"/>
  <c r="T2755" i="64"/>
  <c r="T2756" i="64" s="1"/>
  <c r="T2750" i="64"/>
  <c r="T2751" i="64" s="1"/>
  <c r="T2745" i="64"/>
  <c r="T2746" i="64" s="1"/>
  <c r="T2740" i="64"/>
  <c r="T2741" i="64" s="1"/>
  <c r="T2735" i="64"/>
  <c r="T2736" i="64" s="1"/>
  <c r="T2730" i="64"/>
  <c r="T2731" i="64" s="1"/>
  <c r="T2725" i="64"/>
  <c r="T2726" i="64" s="1"/>
  <c r="T2720" i="64"/>
  <c r="T2721" i="64" s="1"/>
  <c r="T2715" i="64"/>
  <c r="T2716" i="64" s="1"/>
  <c r="T2710" i="64"/>
  <c r="T2711" i="64" s="1"/>
  <c r="T2705" i="64"/>
  <c r="T2706" i="64" s="1"/>
  <c r="T2700" i="64"/>
  <c r="T2701" i="64" s="1"/>
  <c r="T2695" i="64"/>
  <c r="T2696" i="64" s="1"/>
  <c r="T2690" i="64"/>
  <c r="T2691" i="64" s="1"/>
  <c r="T2685" i="64"/>
  <c r="T2686" i="64" s="1"/>
  <c r="T2680" i="64"/>
  <c r="T2681" i="64" s="1"/>
  <c r="T2675" i="64"/>
  <c r="T2676" i="64" s="1"/>
  <c r="T2670" i="64"/>
  <c r="T2671" i="64" s="1"/>
  <c r="T2665" i="64"/>
  <c r="T2666" i="64" s="1"/>
  <c r="T2660" i="64"/>
  <c r="T2661" i="64" s="1"/>
  <c r="T2655" i="64"/>
  <c r="T2656" i="64" s="1"/>
  <c r="T2650" i="64"/>
  <c r="T2651" i="64" s="1"/>
  <c r="T2645" i="64"/>
  <c r="T2646" i="64" s="1"/>
  <c r="T2640" i="64"/>
  <c r="T2641" i="64" s="1"/>
  <c r="T2635" i="64"/>
  <c r="T2636" i="64" s="1"/>
  <c r="T2630" i="64"/>
  <c r="T2631" i="64" s="1"/>
  <c r="T2625" i="64"/>
  <c r="T2626" i="64" s="1"/>
  <c r="T2620" i="64"/>
  <c r="T2621" i="64" s="1"/>
  <c r="T2615" i="64"/>
  <c r="T2616" i="64" s="1"/>
  <c r="T2610" i="64"/>
  <c r="T2611" i="64" s="1"/>
  <c r="T2605" i="64"/>
  <c r="T2606" i="64" s="1"/>
  <c r="T2600" i="64"/>
  <c r="T2601" i="64" s="1"/>
  <c r="T2595" i="64"/>
  <c r="T2596" i="64" s="1"/>
  <c r="T2590" i="64"/>
  <c r="T2591" i="64" s="1"/>
  <c r="T2585" i="64"/>
  <c r="T2586" i="64" s="1"/>
  <c r="T2580" i="64"/>
  <c r="T2581" i="64" s="1"/>
  <c r="T2575" i="64"/>
  <c r="T2576" i="64" s="1"/>
  <c r="T2570" i="64"/>
  <c r="T2571" i="64" s="1"/>
  <c r="T2565" i="64"/>
  <c r="T2566" i="64" s="1"/>
  <c r="T2560" i="64"/>
  <c r="T2561" i="64" s="1"/>
  <c r="T2555" i="64"/>
  <c r="T2556" i="64" s="1"/>
  <c r="T2550" i="64"/>
  <c r="T2551" i="64" s="1"/>
  <c r="T2545" i="64"/>
  <c r="T2546" i="64" s="1"/>
  <c r="T2540" i="64"/>
  <c r="T2541" i="64" s="1"/>
  <c r="T2535" i="64"/>
  <c r="T2536" i="64" s="1"/>
  <c r="T2530" i="64"/>
  <c r="T2531" i="64" s="1"/>
  <c r="T2525" i="64"/>
  <c r="T2526" i="64" s="1"/>
  <c r="T2520" i="64"/>
  <c r="T2521" i="64" s="1"/>
  <c r="T2515" i="64"/>
  <c r="T2516" i="64" s="1"/>
  <c r="T2510" i="64"/>
  <c r="T2511" i="64" s="1"/>
  <c r="T2505" i="64"/>
  <c r="T2506" i="64" s="1"/>
  <c r="T2500" i="64"/>
  <c r="T2501" i="64" s="1"/>
  <c r="T2495" i="64"/>
  <c r="T2496" i="64" s="1"/>
  <c r="T2490" i="64"/>
  <c r="T2491" i="64" s="1"/>
  <c r="T2485" i="64"/>
  <c r="T2486" i="64" s="1"/>
  <c r="T2480" i="64"/>
  <c r="T2481" i="64" s="1"/>
  <c r="T2475" i="64"/>
  <c r="T2476" i="64" s="1"/>
  <c r="T2470" i="64"/>
  <c r="T2471" i="64" s="1"/>
  <c r="T2465" i="64"/>
  <c r="T2466" i="64" s="1"/>
  <c r="T2460" i="64"/>
  <c r="T2461" i="64" s="1"/>
  <c r="T2455" i="64"/>
  <c r="T2456" i="64" s="1"/>
  <c r="T2450" i="64"/>
  <c r="T2451" i="64" s="1"/>
  <c r="T2445" i="64"/>
  <c r="T2446" i="64" s="1"/>
  <c r="T2440" i="64"/>
  <c r="T2441" i="64" s="1"/>
  <c r="T2435" i="64"/>
  <c r="T2436" i="64" s="1"/>
  <c r="T2430" i="64"/>
  <c r="T2431" i="64" s="1"/>
  <c r="T2425" i="64"/>
  <c r="T2426" i="64" s="1"/>
  <c r="T2420" i="64"/>
  <c r="T2421" i="64" s="1"/>
  <c r="T2415" i="64"/>
  <c r="T2416" i="64" s="1"/>
  <c r="T2410" i="64"/>
  <c r="T2411" i="64" s="1"/>
  <c r="T2405" i="64"/>
  <c r="T2406" i="64" s="1"/>
  <c r="T2400" i="64"/>
  <c r="T2401" i="64" s="1"/>
  <c r="T2395" i="64"/>
  <c r="T2396" i="64" s="1"/>
  <c r="T2390" i="64"/>
  <c r="T2391" i="64" s="1"/>
  <c r="T2385" i="64"/>
  <c r="T2386" i="64" s="1"/>
  <c r="T2380" i="64"/>
  <c r="T2381" i="64" s="1"/>
  <c r="T2375" i="64"/>
  <c r="T2376" i="64" s="1"/>
  <c r="T2370" i="64"/>
  <c r="T2371" i="64" s="1"/>
  <c r="T2365" i="64"/>
  <c r="T2366" i="64" s="1"/>
  <c r="T2360" i="64"/>
  <c r="T2361" i="64" s="1"/>
  <c r="T2355" i="64"/>
  <c r="T2356" i="64" s="1"/>
  <c r="T2350" i="64"/>
  <c r="T2351" i="64" s="1"/>
  <c r="T2345" i="64"/>
  <c r="T2346" i="64" s="1"/>
  <c r="T2340" i="64"/>
  <c r="T2341" i="64" s="1"/>
  <c r="T2335" i="64"/>
  <c r="T2336" i="64" s="1"/>
  <c r="T2330" i="64"/>
  <c r="T2331" i="64" s="1"/>
  <c r="T2325" i="64"/>
  <c r="T2326" i="64" s="1"/>
  <c r="T2320" i="64"/>
  <c r="T2321" i="64" s="1"/>
  <c r="T2315" i="64"/>
  <c r="T2316" i="64" s="1"/>
  <c r="T2310" i="64"/>
  <c r="T2311" i="64" s="1"/>
  <c r="T2305" i="64"/>
  <c r="T2306" i="64" s="1"/>
  <c r="T2300" i="64"/>
  <c r="T2301" i="64" s="1"/>
  <c r="T2295" i="64"/>
  <c r="T2296" i="64" s="1"/>
  <c r="T2290" i="64"/>
  <c r="T2291" i="64" s="1"/>
  <c r="T2285" i="64"/>
  <c r="T2286" i="64" s="1"/>
  <c r="T2280" i="64"/>
  <c r="T2281" i="64" s="1"/>
  <c r="T2275" i="64"/>
  <c r="T2276" i="64" s="1"/>
  <c r="T2270" i="64"/>
  <c r="T2271" i="64" s="1"/>
  <c r="T2265" i="64"/>
  <c r="T2266" i="64" s="1"/>
  <c r="T2260" i="64"/>
  <c r="T2261" i="64" s="1"/>
  <c r="T2255" i="64"/>
  <c r="T2256" i="64" s="1"/>
  <c r="T2250" i="64"/>
  <c r="T2251" i="64" s="1"/>
  <c r="T2245" i="64"/>
  <c r="T2246" i="64" s="1"/>
  <c r="T2240" i="64"/>
  <c r="T2241" i="64" s="1"/>
  <c r="T2235" i="64"/>
  <c r="T2236" i="64" s="1"/>
  <c r="T2230" i="64"/>
  <c r="T2231" i="64" s="1"/>
  <c r="T2225" i="64"/>
  <c r="T2226" i="64" s="1"/>
  <c r="T2220" i="64"/>
  <c r="T2221" i="64" s="1"/>
  <c r="T2215" i="64"/>
  <c r="T2216" i="64" s="1"/>
  <c r="T2210" i="64"/>
  <c r="T2211" i="64" s="1"/>
  <c r="T2205" i="64"/>
  <c r="T2206" i="64" s="1"/>
  <c r="T2200" i="64"/>
  <c r="T2201" i="64" s="1"/>
  <c r="T2195" i="64"/>
  <c r="T2196" i="64" s="1"/>
  <c r="T2190" i="64"/>
  <c r="T2191" i="64" s="1"/>
  <c r="T2185" i="64"/>
  <c r="T2186" i="64" s="1"/>
  <c r="T2180" i="64"/>
  <c r="T2181" i="64" s="1"/>
  <c r="T2175" i="64"/>
  <c r="T2176" i="64" s="1"/>
  <c r="T2170" i="64"/>
  <c r="T2171" i="64" s="1"/>
  <c r="T2165" i="64"/>
  <c r="T2166" i="64" s="1"/>
  <c r="T2160" i="64"/>
  <c r="T2161" i="64" s="1"/>
  <c r="T2155" i="64"/>
  <c r="T2156" i="64" s="1"/>
  <c r="T2150" i="64"/>
  <c r="T2151" i="64" s="1"/>
  <c r="T2145" i="64"/>
  <c r="T2146" i="64" s="1"/>
  <c r="T2140" i="64"/>
  <c r="T2141" i="64" s="1"/>
  <c r="T2135" i="64"/>
  <c r="T2136" i="64" s="1"/>
  <c r="T2130" i="64"/>
  <c r="T2131" i="64" s="1"/>
  <c r="T2125" i="64"/>
  <c r="T2126" i="64" s="1"/>
  <c r="T2120" i="64"/>
  <c r="T2121" i="64" s="1"/>
  <c r="T2115" i="64"/>
  <c r="T2116" i="64" s="1"/>
  <c r="T2110" i="64"/>
  <c r="T2111" i="64" s="1"/>
  <c r="T2105" i="64"/>
  <c r="T2106" i="64" s="1"/>
  <c r="T2100" i="64"/>
  <c r="T2101" i="64" s="1"/>
  <c r="T2095" i="64"/>
  <c r="T2096" i="64" s="1"/>
  <c r="T2090" i="64"/>
  <c r="T2091" i="64" s="1"/>
  <c r="T2085" i="64"/>
  <c r="T2086" i="64" s="1"/>
  <c r="T2080" i="64"/>
  <c r="T2081" i="64" s="1"/>
  <c r="T2075" i="64"/>
  <c r="T2076" i="64" s="1"/>
  <c r="T2070" i="64"/>
  <c r="T2071" i="64" s="1"/>
  <c r="T2065" i="64"/>
  <c r="T2066" i="64" s="1"/>
  <c r="T2060" i="64"/>
  <c r="T2061" i="64" s="1"/>
  <c r="T2055" i="64"/>
  <c r="T2056" i="64" s="1"/>
  <c r="T2050" i="64"/>
  <c r="T2051" i="64" s="1"/>
  <c r="T2045" i="64"/>
  <c r="T2046" i="64" s="1"/>
  <c r="T2040" i="64"/>
  <c r="T2041" i="64" s="1"/>
  <c r="T2035" i="64"/>
  <c r="T2036" i="64" s="1"/>
  <c r="T2030" i="64"/>
  <c r="T2031" i="64" s="1"/>
  <c r="T2025" i="64"/>
  <c r="T2026" i="64" s="1"/>
  <c r="T2020" i="64"/>
  <c r="T2021" i="64" s="1"/>
  <c r="T2015" i="64"/>
  <c r="T2016" i="64" s="1"/>
  <c r="T2010" i="64"/>
  <c r="T2011" i="64" s="1"/>
  <c r="T2005" i="64"/>
  <c r="T2006" i="64" s="1"/>
  <c r="T2000" i="64"/>
  <c r="T2001" i="64" s="1"/>
  <c r="T1995" i="64"/>
  <c r="T1996" i="64" s="1"/>
  <c r="T1990" i="64"/>
  <c r="T1991" i="64" s="1"/>
  <c r="T1985" i="64"/>
  <c r="T1986" i="64" s="1"/>
  <c r="T1980" i="64"/>
  <c r="T1981" i="64" s="1"/>
  <c r="T1975" i="64"/>
  <c r="T1976" i="64" s="1"/>
  <c r="T1970" i="64"/>
  <c r="T1971" i="64" s="1"/>
  <c r="T1965" i="64"/>
  <c r="T1966" i="64" s="1"/>
  <c r="T1960" i="64"/>
  <c r="T1961" i="64" s="1"/>
  <c r="T1955" i="64"/>
  <c r="T1956" i="64" s="1"/>
  <c r="T1950" i="64"/>
  <c r="T1951" i="64" s="1"/>
  <c r="T1945" i="64"/>
  <c r="T1946" i="64" s="1"/>
  <c r="T1940" i="64"/>
  <c r="T1941" i="64" s="1"/>
  <c r="T1935" i="64"/>
  <c r="T1936" i="64" s="1"/>
  <c r="T1930" i="64"/>
  <c r="T1931" i="64" s="1"/>
  <c r="T1925" i="64"/>
  <c r="T1926" i="64" s="1"/>
  <c r="T1920" i="64"/>
  <c r="T1921" i="64" s="1"/>
  <c r="T1915" i="64"/>
  <c r="T1916" i="64" s="1"/>
  <c r="T1910" i="64"/>
  <c r="T1911" i="64" s="1"/>
  <c r="T1905" i="64"/>
  <c r="T1906" i="64" s="1"/>
  <c r="T1900" i="64"/>
  <c r="T1901" i="64" s="1"/>
  <c r="T1895" i="64"/>
  <c r="T1896" i="64" s="1"/>
  <c r="T1890" i="64"/>
  <c r="T1891" i="64" s="1"/>
  <c r="T1885" i="64"/>
  <c r="T1886" i="64" s="1"/>
  <c r="T1880" i="64"/>
  <c r="T1881" i="64" s="1"/>
  <c r="T1875" i="64"/>
  <c r="T1876" i="64" s="1"/>
  <c r="T1870" i="64"/>
  <c r="T1871" i="64" s="1"/>
  <c r="T1865" i="64"/>
  <c r="T1866" i="64" s="1"/>
  <c r="T1860" i="64"/>
  <c r="T1861" i="64" s="1"/>
  <c r="T1855" i="64"/>
  <c r="T1856" i="64" s="1"/>
  <c r="T1850" i="64"/>
  <c r="T1851" i="64" s="1"/>
  <c r="T1845" i="64"/>
  <c r="T1846" i="64" s="1"/>
  <c r="T1840" i="64"/>
  <c r="T1841" i="64" s="1"/>
  <c r="T1835" i="64"/>
  <c r="T1836" i="64" s="1"/>
  <c r="T1830" i="64"/>
  <c r="T1831" i="64" s="1"/>
  <c r="T1825" i="64"/>
  <c r="T1826" i="64" s="1"/>
  <c r="T1820" i="64"/>
  <c r="T1821" i="64" s="1"/>
  <c r="T1815" i="64"/>
  <c r="T1816" i="64" s="1"/>
  <c r="T1810" i="64"/>
  <c r="T1811" i="64" s="1"/>
  <c r="T1805" i="64"/>
  <c r="T1806" i="64" s="1"/>
  <c r="T1800" i="64"/>
  <c r="T1801" i="64" s="1"/>
  <c r="T1795" i="64"/>
  <c r="T1796" i="64" s="1"/>
  <c r="T1790" i="64"/>
  <c r="T1791" i="64" s="1"/>
  <c r="T1785" i="64"/>
  <c r="T1786" i="64" s="1"/>
  <c r="T1780" i="64"/>
  <c r="T1781" i="64" s="1"/>
  <c r="T1775" i="64"/>
  <c r="T1776" i="64" s="1"/>
  <c r="T1770" i="64"/>
  <c r="T1771" i="64" s="1"/>
  <c r="T1765" i="64"/>
  <c r="T1766" i="64" s="1"/>
  <c r="T1760" i="64"/>
  <c r="T1761" i="64" s="1"/>
  <c r="T1755" i="64"/>
  <c r="T1756" i="64" s="1"/>
  <c r="T1750" i="64"/>
  <c r="T1751" i="64" s="1"/>
  <c r="T1745" i="64"/>
  <c r="T1746" i="64" s="1"/>
  <c r="T1740" i="64"/>
  <c r="T1741" i="64" s="1"/>
  <c r="T1735" i="64"/>
  <c r="T1736" i="64" s="1"/>
  <c r="T1730" i="64"/>
  <c r="T1731" i="64" s="1"/>
  <c r="T1725" i="64"/>
  <c r="T1726" i="64" s="1"/>
  <c r="T1720" i="64"/>
  <c r="T1721" i="64" s="1"/>
  <c r="T1715" i="64"/>
  <c r="T1716" i="64" s="1"/>
  <c r="T1710" i="64"/>
  <c r="T1711" i="64" s="1"/>
  <c r="T1705" i="64"/>
  <c r="T1706" i="64" s="1"/>
  <c r="T1700" i="64"/>
  <c r="T1701" i="64" s="1"/>
  <c r="T1695" i="64"/>
  <c r="T1696" i="64" s="1"/>
  <c r="T1690" i="64"/>
  <c r="T1691" i="64" s="1"/>
  <c r="T1685" i="64"/>
  <c r="T1686" i="64" s="1"/>
  <c r="T1680" i="64"/>
  <c r="T1681" i="64" s="1"/>
  <c r="T1675" i="64"/>
  <c r="T1676" i="64" s="1"/>
  <c r="T1670" i="64"/>
  <c r="T1671" i="64" s="1"/>
  <c r="T1665" i="64"/>
  <c r="T1666" i="64" s="1"/>
  <c r="T1660" i="64"/>
  <c r="T1661" i="64" s="1"/>
  <c r="T1655" i="64"/>
  <c r="T1656" i="64" s="1"/>
  <c r="T1650" i="64"/>
  <c r="T1651" i="64" s="1"/>
  <c r="T1645" i="64"/>
  <c r="T1646" i="64" s="1"/>
  <c r="T1640" i="64"/>
  <c r="T1641" i="64" s="1"/>
  <c r="T1635" i="64"/>
  <c r="T1636" i="64" s="1"/>
  <c r="T1630" i="64"/>
  <c r="T1631" i="64" s="1"/>
  <c r="T1625" i="64"/>
  <c r="T1626" i="64" s="1"/>
  <c r="T1620" i="64"/>
  <c r="T1621" i="64" s="1"/>
  <c r="T1615" i="64"/>
  <c r="T1616" i="64" s="1"/>
  <c r="T1610" i="64"/>
  <c r="T1611" i="64" s="1"/>
  <c r="T1605" i="64"/>
  <c r="T1606" i="64" s="1"/>
  <c r="T1600" i="64"/>
  <c r="T1601" i="64" s="1"/>
  <c r="T1595" i="64"/>
  <c r="T1596" i="64" s="1"/>
  <c r="T1590" i="64"/>
  <c r="T1591" i="64" s="1"/>
  <c r="T1585" i="64"/>
  <c r="T1586" i="64" s="1"/>
  <c r="T1580" i="64"/>
  <c r="T1581" i="64" s="1"/>
  <c r="T1575" i="64"/>
  <c r="T1576" i="64" s="1"/>
  <c r="T1570" i="64"/>
  <c r="T1571" i="64" s="1"/>
  <c r="T1565" i="64"/>
  <c r="T1566" i="64" s="1"/>
  <c r="T1560" i="64"/>
  <c r="T1561" i="64" s="1"/>
  <c r="T1555" i="64"/>
  <c r="T1556" i="64" s="1"/>
  <c r="T1550" i="64"/>
  <c r="T1551" i="64" s="1"/>
  <c r="T1545" i="64"/>
  <c r="T1546" i="64" s="1"/>
  <c r="T1540" i="64"/>
  <c r="T1541" i="64" s="1"/>
  <c r="T1535" i="64"/>
  <c r="T1536" i="64" s="1"/>
  <c r="T1530" i="64"/>
  <c r="T1531" i="64" s="1"/>
  <c r="T1525" i="64"/>
  <c r="T1526" i="64" s="1"/>
  <c r="T1520" i="64"/>
  <c r="T1521" i="64" s="1"/>
  <c r="T1515" i="64"/>
  <c r="T1516" i="64" s="1"/>
  <c r="T1510" i="64"/>
  <c r="T1511" i="64" s="1"/>
  <c r="T1505" i="64"/>
  <c r="T1506" i="64" s="1"/>
  <c r="T1500" i="64"/>
  <c r="T1501" i="64" s="1"/>
  <c r="T1495" i="64"/>
  <c r="T1496" i="64" s="1"/>
  <c r="T1490" i="64"/>
  <c r="T1491" i="64" s="1"/>
  <c r="T1485" i="64"/>
  <c r="T1486" i="64" s="1"/>
  <c r="T1480" i="64"/>
  <c r="T1481" i="64" s="1"/>
  <c r="T1475" i="64"/>
  <c r="T1476" i="64" s="1"/>
  <c r="T1470" i="64"/>
  <c r="T1471" i="64" s="1"/>
  <c r="T1465" i="64"/>
  <c r="T1466" i="64" s="1"/>
  <c r="T1460" i="64"/>
  <c r="T1461" i="64" s="1"/>
  <c r="T1455" i="64"/>
  <c r="T1456" i="64" s="1"/>
  <c r="T1450" i="64"/>
  <c r="T1451" i="64" s="1"/>
  <c r="T1445" i="64"/>
  <c r="T1446" i="64" s="1"/>
  <c r="T1440" i="64"/>
  <c r="T1441" i="64" s="1"/>
  <c r="T1435" i="64"/>
  <c r="T1436" i="64" s="1"/>
  <c r="T1430" i="64"/>
  <c r="T1431" i="64" s="1"/>
  <c r="T1425" i="64"/>
  <c r="T1426" i="64" s="1"/>
  <c r="T1420" i="64"/>
  <c r="T1421" i="64" s="1"/>
  <c r="T1415" i="64"/>
  <c r="T1416" i="64" s="1"/>
  <c r="T1410" i="64"/>
  <c r="T1411" i="64" s="1"/>
  <c r="T1405" i="64"/>
  <c r="T1406" i="64" s="1"/>
  <c r="T1400" i="64"/>
  <c r="T1401" i="64" s="1"/>
  <c r="T1395" i="64"/>
  <c r="T1396" i="64" s="1"/>
  <c r="T1390" i="64"/>
  <c r="T1391" i="64" s="1"/>
  <c r="T1385" i="64"/>
  <c r="T1386" i="64" s="1"/>
  <c r="T1380" i="64"/>
  <c r="T1381" i="64" s="1"/>
  <c r="T1375" i="64"/>
  <c r="T1376" i="64" s="1"/>
  <c r="T1370" i="64"/>
  <c r="T1371" i="64" s="1"/>
  <c r="T1365" i="64"/>
  <c r="T1366" i="64" s="1"/>
  <c r="T1360" i="64"/>
  <c r="T1361" i="64" s="1"/>
  <c r="T1355" i="64"/>
  <c r="T1356" i="64" s="1"/>
  <c r="T1350" i="64"/>
  <c r="T1351" i="64" s="1"/>
  <c r="T1345" i="64"/>
  <c r="T1346" i="64" s="1"/>
  <c r="T1340" i="64"/>
  <c r="T1341" i="64" s="1"/>
  <c r="T1335" i="64"/>
  <c r="T1336" i="64" s="1"/>
  <c r="T1330" i="64"/>
  <c r="T1331" i="64" s="1"/>
  <c r="T1325" i="64"/>
  <c r="T1326" i="64" s="1"/>
  <c r="T1320" i="64"/>
  <c r="T1321" i="64" s="1"/>
  <c r="T1315" i="64"/>
  <c r="T1316" i="64" s="1"/>
  <c r="T1310" i="64"/>
  <c r="T1311" i="64" s="1"/>
  <c r="T1305" i="64"/>
  <c r="T1306" i="64" s="1"/>
  <c r="T1300" i="64"/>
  <c r="T1301" i="64" s="1"/>
  <c r="T1295" i="64"/>
  <c r="T1296" i="64" s="1"/>
  <c r="T1290" i="64"/>
  <c r="T1291" i="64" s="1"/>
  <c r="T1285" i="64"/>
  <c r="T1286" i="64" s="1"/>
  <c r="T1280" i="64"/>
  <c r="T1281" i="64" s="1"/>
  <c r="T1275" i="64"/>
  <c r="T1276" i="64" s="1"/>
  <c r="T1270" i="64"/>
  <c r="T1271" i="64" s="1"/>
  <c r="T1265" i="64"/>
  <c r="T1266" i="64" s="1"/>
  <c r="T1260" i="64"/>
  <c r="T1261" i="64" s="1"/>
  <c r="T1255" i="64"/>
  <c r="T1256" i="64" s="1"/>
  <c r="T1250" i="64"/>
  <c r="T1251" i="64" s="1"/>
  <c r="T1245" i="64"/>
  <c r="T1246" i="64" s="1"/>
  <c r="T1240" i="64"/>
  <c r="T1241" i="64" s="1"/>
  <c r="T1235" i="64"/>
  <c r="T1236" i="64" s="1"/>
  <c r="T1230" i="64"/>
  <c r="T1231" i="64" s="1"/>
  <c r="T1225" i="64"/>
  <c r="T1226" i="64" s="1"/>
  <c r="T1220" i="64"/>
  <c r="T1221" i="64" s="1"/>
  <c r="T1215" i="64"/>
  <c r="T1216" i="64" s="1"/>
  <c r="T1210" i="64"/>
  <c r="T1211" i="64" s="1"/>
  <c r="T1205" i="64"/>
  <c r="T1206" i="64" s="1"/>
  <c r="T1200" i="64"/>
  <c r="T1201" i="64" s="1"/>
  <c r="T1195" i="64"/>
  <c r="T1196" i="64" s="1"/>
  <c r="T1190" i="64"/>
  <c r="T1191" i="64" s="1"/>
  <c r="T1185" i="64"/>
  <c r="T1186" i="64" s="1"/>
  <c r="T1180" i="64"/>
  <c r="T1181" i="64" s="1"/>
  <c r="T1175" i="64"/>
  <c r="T1176" i="64" s="1"/>
  <c r="T1170" i="64"/>
  <c r="T1171" i="64" s="1"/>
  <c r="T1165" i="64"/>
  <c r="T1166" i="64" s="1"/>
  <c r="T1160" i="64"/>
  <c r="T1161" i="64" s="1"/>
  <c r="T1155" i="64"/>
  <c r="T1156" i="64" s="1"/>
  <c r="T1150" i="64"/>
  <c r="T1151" i="64" s="1"/>
  <c r="T1145" i="64"/>
  <c r="T1146" i="64" s="1"/>
  <c r="T1140" i="64"/>
  <c r="T1141" i="64" s="1"/>
  <c r="T1135" i="64"/>
  <c r="T1136" i="64" s="1"/>
  <c r="T1130" i="64"/>
  <c r="T1131" i="64" s="1"/>
  <c r="T1125" i="64"/>
  <c r="T1126" i="64" s="1"/>
  <c r="T1120" i="64"/>
  <c r="T1121" i="64" s="1"/>
  <c r="T1115" i="64"/>
  <c r="T1116" i="64" s="1"/>
  <c r="T1110" i="64"/>
  <c r="T1111" i="64" s="1"/>
  <c r="T1105" i="64"/>
  <c r="T1106" i="64" s="1"/>
  <c r="T1100" i="64"/>
  <c r="T1101" i="64" s="1"/>
  <c r="T1095" i="64"/>
  <c r="T1096" i="64" s="1"/>
  <c r="T1090" i="64"/>
  <c r="T1091" i="64" s="1"/>
  <c r="T1085" i="64"/>
  <c r="T1086" i="64" s="1"/>
  <c r="T1080" i="64"/>
  <c r="T1081" i="64" s="1"/>
  <c r="T1075" i="64"/>
  <c r="T1076" i="64" s="1"/>
  <c r="T1070" i="64"/>
  <c r="T1071" i="64" s="1"/>
  <c r="T1065" i="64"/>
  <c r="T1066" i="64" s="1"/>
  <c r="T1060" i="64"/>
  <c r="T1061" i="64" s="1"/>
  <c r="T1055" i="64"/>
  <c r="T1056" i="64" s="1"/>
  <c r="T1050" i="64"/>
  <c r="T1051" i="64" s="1"/>
  <c r="T1045" i="64"/>
  <c r="T1046" i="64" s="1"/>
  <c r="T1040" i="64"/>
  <c r="T1041" i="64" s="1"/>
  <c r="T1035" i="64"/>
  <c r="T1036" i="64" s="1"/>
  <c r="T1030" i="64"/>
  <c r="T1031" i="64" s="1"/>
  <c r="T1025" i="64"/>
  <c r="T1026" i="64" s="1"/>
  <c r="T1020" i="64"/>
  <c r="T1021" i="64" s="1"/>
  <c r="T1015" i="64"/>
  <c r="T1016" i="64" s="1"/>
  <c r="T1010" i="64"/>
  <c r="T1011" i="64" s="1"/>
  <c r="T1005" i="64"/>
  <c r="T1006" i="64" s="1"/>
  <c r="T1000" i="64"/>
  <c r="T1001" i="64" s="1"/>
  <c r="T995" i="64"/>
  <c r="T996" i="64" s="1"/>
  <c r="T990" i="64"/>
  <c r="T991" i="64" s="1"/>
  <c r="T985" i="64"/>
  <c r="T986" i="64" s="1"/>
  <c r="T980" i="64"/>
  <c r="T981" i="64" s="1"/>
  <c r="T975" i="64"/>
  <c r="T976" i="64" s="1"/>
  <c r="T970" i="64"/>
  <c r="T971" i="64" s="1"/>
  <c r="T965" i="64"/>
  <c r="T966" i="64" s="1"/>
  <c r="T960" i="64"/>
  <c r="T961" i="64" s="1"/>
  <c r="T955" i="64"/>
  <c r="T956" i="64" s="1"/>
  <c r="T950" i="64"/>
  <c r="T951" i="64" s="1"/>
  <c r="T945" i="64"/>
  <c r="T946" i="64" s="1"/>
  <c r="T940" i="64"/>
  <c r="T941" i="64" s="1"/>
  <c r="T935" i="64"/>
  <c r="T936" i="64" s="1"/>
  <c r="T930" i="64"/>
  <c r="T931" i="64" s="1"/>
  <c r="T925" i="64"/>
  <c r="T926" i="64" s="1"/>
  <c r="T920" i="64"/>
  <c r="T921" i="64" s="1"/>
  <c r="T915" i="64"/>
  <c r="T916" i="64" s="1"/>
  <c r="T910" i="64"/>
  <c r="T911" i="64" s="1"/>
  <c r="T905" i="64"/>
  <c r="T906" i="64" s="1"/>
  <c r="T900" i="64"/>
  <c r="T901" i="64" s="1"/>
  <c r="T895" i="64"/>
  <c r="T896" i="64" s="1"/>
  <c r="T890" i="64"/>
  <c r="T891" i="64" s="1"/>
  <c r="T885" i="64"/>
  <c r="T886" i="64" s="1"/>
  <c r="T880" i="64"/>
  <c r="T881" i="64" s="1"/>
  <c r="T875" i="64"/>
  <c r="T876" i="64" s="1"/>
  <c r="T870" i="64"/>
  <c r="T871" i="64" s="1"/>
  <c r="T865" i="64"/>
  <c r="T866" i="64" s="1"/>
  <c r="T860" i="64"/>
  <c r="T861" i="64" s="1"/>
  <c r="T855" i="64"/>
  <c r="T856" i="64" s="1"/>
  <c r="T850" i="64"/>
  <c r="T851" i="64" s="1"/>
  <c r="T845" i="64"/>
  <c r="T846" i="64" s="1"/>
  <c r="T840" i="64"/>
  <c r="T841" i="64" s="1"/>
  <c r="T835" i="64"/>
  <c r="T836" i="64" s="1"/>
  <c r="T830" i="64"/>
  <c r="T831" i="64" s="1"/>
  <c r="T825" i="64"/>
  <c r="T826" i="64" s="1"/>
  <c r="T820" i="64"/>
  <c r="T821" i="64" s="1"/>
  <c r="T815" i="64"/>
  <c r="T816" i="64" s="1"/>
  <c r="T810" i="64"/>
  <c r="T811" i="64" s="1"/>
  <c r="T805" i="64"/>
  <c r="T806" i="64" s="1"/>
  <c r="T800" i="64"/>
  <c r="T801" i="64" s="1"/>
  <c r="T795" i="64"/>
  <c r="T796" i="64" s="1"/>
  <c r="T790" i="64"/>
  <c r="T791" i="64" s="1"/>
  <c r="T785" i="64"/>
  <c r="T786" i="64" s="1"/>
  <c r="T780" i="64"/>
  <c r="T781" i="64" s="1"/>
  <c r="T775" i="64"/>
  <c r="T776" i="64" s="1"/>
  <c r="T770" i="64"/>
  <c r="T771" i="64" s="1"/>
  <c r="T765" i="64"/>
  <c r="T766" i="64" s="1"/>
  <c r="T760" i="64"/>
  <c r="T761" i="64" s="1"/>
  <c r="T755" i="64"/>
  <c r="T756" i="64" s="1"/>
  <c r="T750" i="64"/>
  <c r="T751" i="64" s="1"/>
  <c r="T745" i="64"/>
  <c r="T746" i="64" s="1"/>
  <c r="T740" i="64"/>
  <c r="T741" i="64" s="1"/>
  <c r="T735" i="64"/>
  <c r="T736" i="64" s="1"/>
  <c r="T730" i="64"/>
  <c r="T731" i="64" s="1"/>
  <c r="T725" i="64"/>
  <c r="T726" i="64" s="1"/>
  <c r="T720" i="64"/>
  <c r="T721" i="64" s="1"/>
  <c r="T715" i="64"/>
  <c r="T716" i="64" s="1"/>
  <c r="T710" i="64"/>
  <c r="T711" i="64" s="1"/>
  <c r="T705" i="64"/>
  <c r="T706" i="64" s="1"/>
  <c r="T700" i="64"/>
  <c r="T701" i="64" s="1"/>
  <c r="T695" i="64"/>
  <c r="T696" i="64" s="1"/>
  <c r="T690" i="64"/>
  <c r="T691" i="64" s="1"/>
  <c r="T685" i="64"/>
  <c r="T686" i="64" s="1"/>
  <c r="T680" i="64"/>
  <c r="T681" i="64" s="1"/>
  <c r="T675" i="64"/>
  <c r="T676" i="64" s="1"/>
  <c r="T670" i="64"/>
  <c r="T671" i="64" s="1"/>
  <c r="T665" i="64"/>
  <c r="T666" i="64" s="1"/>
  <c r="T660" i="64"/>
  <c r="T661" i="64" s="1"/>
  <c r="T655" i="64"/>
  <c r="T656" i="64" s="1"/>
  <c r="T650" i="64"/>
  <c r="T651" i="64" s="1"/>
  <c r="T645" i="64"/>
  <c r="T646" i="64" s="1"/>
  <c r="T640" i="64"/>
  <c r="T641" i="64" s="1"/>
  <c r="T635" i="64"/>
  <c r="T636" i="64" s="1"/>
  <c r="T630" i="64"/>
  <c r="T631" i="64" s="1"/>
  <c r="T625" i="64"/>
  <c r="T626" i="64" s="1"/>
  <c r="T620" i="64"/>
  <c r="T621" i="64" s="1"/>
  <c r="T615" i="64"/>
  <c r="T616" i="64" s="1"/>
  <c r="T610" i="64"/>
  <c r="T611" i="64" s="1"/>
  <c r="T605" i="64"/>
  <c r="T606" i="64" s="1"/>
  <c r="T600" i="64"/>
  <c r="T601" i="64" s="1"/>
  <c r="T595" i="64"/>
  <c r="T596" i="64" s="1"/>
  <c r="T590" i="64"/>
  <c r="T591" i="64" s="1"/>
  <c r="T585" i="64"/>
  <c r="T586" i="64" s="1"/>
  <c r="T580" i="64"/>
  <c r="T581" i="64" s="1"/>
  <c r="T575" i="64"/>
  <c r="T576" i="64" s="1"/>
  <c r="T570" i="64"/>
  <c r="T571" i="64" s="1"/>
  <c r="T565" i="64"/>
  <c r="T566" i="64" s="1"/>
  <c r="T560" i="64"/>
  <c r="T561" i="64" s="1"/>
  <c r="T555" i="64"/>
  <c r="T556" i="64" s="1"/>
  <c r="T550" i="64"/>
  <c r="T551" i="64" s="1"/>
  <c r="T545" i="64"/>
  <c r="T546" i="64" s="1"/>
  <c r="T540" i="64"/>
  <c r="T541" i="64" s="1"/>
  <c r="T535" i="64"/>
  <c r="T536" i="64" s="1"/>
  <c r="T530" i="64"/>
  <c r="T531" i="64" s="1"/>
  <c r="T525" i="64"/>
  <c r="T526" i="64" s="1"/>
  <c r="T520" i="64"/>
  <c r="T521" i="64" s="1"/>
  <c r="T515" i="64"/>
  <c r="T516" i="64" s="1"/>
  <c r="T510" i="64"/>
  <c r="T511" i="64" s="1"/>
  <c r="T505" i="64"/>
  <c r="T506" i="64" s="1"/>
  <c r="T500" i="64"/>
  <c r="T501" i="64" s="1"/>
  <c r="T495" i="64"/>
  <c r="T496" i="64" s="1"/>
  <c r="T490" i="64"/>
  <c r="T491" i="64" s="1"/>
  <c r="T485" i="64"/>
  <c r="T486" i="64" s="1"/>
  <c r="T480" i="64"/>
  <c r="T481" i="64" s="1"/>
  <c r="T475" i="64"/>
  <c r="T476" i="64" s="1"/>
  <c r="T470" i="64"/>
  <c r="T471" i="64" s="1"/>
  <c r="T465" i="64"/>
  <c r="T466" i="64" s="1"/>
  <c r="T460" i="64"/>
  <c r="T461" i="64" s="1"/>
  <c r="T455" i="64"/>
  <c r="T456" i="64" s="1"/>
  <c r="T450" i="64"/>
  <c r="T451" i="64" s="1"/>
  <c r="T445" i="64"/>
  <c r="T446" i="64" s="1"/>
  <c r="T440" i="64"/>
  <c r="T441" i="64" s="1"/>
  <c r="T435" i="64"/>
  <c r="T436" i="64" s="1"/>
  <c r="T430" i="64"/>
  <c r="T431" i="64" s="1"/>
  <c r="T425" i="64"/>
  <c r="T426" i="64" s="1"/>
  <c r="T420" i="64"/>
  <c r="T421" i="64" s="1"/>
  <c r="T415" i="64"/>
  <c r="T416" i="64" s="1"/>
  <c r="T410" i="64"/>
  <c r="T411" i="64" s="1"/>
  <c r="T405" i="64"/>
  <c r="T406" i="64" s="1"/>
  <c r="T400" i="64"/>
  <c r="T401" i="64" s="1"/>
  <c r="T395" i="64"/>
  <c r="T396" i="64" s="1"/>
  <c r="T390" i="64"/>
  <c r="T391" i="64" s="1"/>
  <c r="T385" i="64"/>
  <c r="T386" i="64" s="1"/>
  <c r="T380" i="64"/>
  <c r="T381" i="64" s="1"/>
  <c r="T375" i="64"/>
  <c r="T376" i="64" s="1"/>
  <c r="T370" i="64"/>
  <c r="T371" i="64" s="1"/>
  <c r="T365" i="64"/>
  <c r="T366" i="64" s="1"/>
  <c r="T360" i="64"/>
  <c r="T361" i="64" s="1"/>
  <c r="T355" i="64"/>
  <c r="T356" i="64" s="1"/>
  <c r="T350" i="64"/>
  <c r="T351" i="64" s="1"/>
  <c r="T345" i="64"/>
  <c r="T346" i="64" s="1"/>
  <c r="T340" i="64"/>
  <c r="T341" i="64" s="1"/>
  <c r="T335" i="64"/>
  <c r="T336" i="64" s="1"/>
  <c r="T330" i="64"/>
  <c r="T331" i="64" s="1"/>
  <c r="T325" i="64"/>
  <c r="T326" i="64" s="1"/>
  <c r="T320" i="64"/>
  <c r="T321" i="64" s="1"/>
  <c r="T315" i="64"/>
  <c r="T316" i="64" s="1"/>
  <c r="T310" i="64"/>
  <c r="T311" i="64" s="1"/>
  <c r="T305" i="64"/>
  <c r="T306" i="64" s="1"/>
  <c r="T300" i="64"/>
  <c r="T301" i="64" s="1"/>
  <c r="T295" i="64"/>
  <c r="T296" i="64" s="1"/>
  <c r="T290" i="64"/>
  <c r="T291" i="64" s="1"/>
  <c r="T285" i="64"/>
  <c r="T286" i="64" s="1"/>
  <c r="T280" i="64"/>
  <c r="T281" i="64" s="1"/>
  <c r="T275" i="64"/>
  <c r="T276" i="64" s="1"/>
  <c r="T270" i="64"/>
  <c r="T271" i="64" s="1"/>
  <c r="T265" i="64"/>
  <c r="T266" i="64" s="1"/>
  <c r="T260" i="64"/>
  <c r="T261" i="64" s="1"/>
  <c r="T255" i="64"/>
  <c r="T256" i="64" s="1"/>
  <c r="T250" i="64"/>
  <c r="T251" i="64" s="1"/>
  <c r="T245" i="64"/>
  <c r="T246" i="64" s="1"/>
  <c r="T240" i="64"/>
  <c r="T241" i="64" s="1"/>
  <c r="T235" i="64"/>
  <c r="T236" i="64" s="1"/>
  <c r="T230" i="64"/>
  <c r="T231" i="64" s="1"/>
  <c r="T225" i="64"/>
  <c r="T226" i="64" s="1"/>
  <c r="T220" i="64"/>
  <c r="T221" i="64" s="1"/>
  <c r="T215" i="64"/>
  <c r="T216" i="64" s="1"/>
  <c r="T210" i="64"/>
  <c r="T211" i="64" s="1"/>
  <c r="T205" i="64"/>
  <c r="T206" i="64" s="1"/>
  <c r="T200" i="64"/>
  <c r="T201" i="64" s="1"/>
  <c r="T195" i="64"/>
  <c r="T196" i="64" s="1"/>
  <c r="T190" i="64"/>
  <c r="T191" i="64" s="1"/>
  <c r="T185" i="64"/>
  <c r="T186" i="64" s="1"/>
  <c r="T180" i="64"/>
  <c r="T181" i="64" s="1"/>
  <c r="T175" i="64"/>
  <c r="T176" i="64" s="1"/>
  <c r="T170" i="64"/>
  <c r="T171" i="64" s="1"/>
  <c r="T165" i="64"/>
  <c r="T166" i="64" s="1"/>
  <c r="T160" i="64"/>
  <c r="T161" i="64" s="1"/>
  <c r="T155" i="64"/>
  <c r="T156" i="64" s="1"/>
  <c r="T150" i="64"/>
  <c r="T151" i="64" s="1"/>
  <c r="T145" i="64"/>
  <c r="T146" i="64" s="1"/>
  <c r="T140" i="64"/>
  <c r="T141" i="64" s="1"/>
  <c r="T135" i="64"/>
  <c r="T136" i="64" s="1"/>
  <c r="T130" i="64"/>
  <c r="T131" i="64" s="1"/>
  <c r="T125" i="64"/>
  <c r="T126" i="64" s="1"/>
  <c r="T120" i="64"/>
  <c r="T121" i="64" s="1"/>
  <c r="T115" i="64"/>
  <c r="T116" i="64" s="1"/>
  <c r="T110" i="64"/>
  <c r="T111" i="64" s="1"/>
  <c r="T105" i="64"/>
  <c r="T106" i="64" s="1"/>
  <c r="T100" i="64"/>
  <c r="T101" i="64" s="1"/>
  <c r="T95" i="64"/>
  <c r="T96" i="64" s="1"/>
  <c r="T90" i="64"/>
  <c r="T91" i="64" s="1"/>
  <c r="T85" i="64"/>
  <c r="T86" i="64" s="1"/>
  <c r="T80" i="64"/>
  <c r="T81" i="64" s="1"/>
  <c r="T75" i="64"/>
  <c r="T76" i="64" s="1"/>
  <c r="T70" i="64"/>
  <c r="T71" i="64" s="1"/>
  <c r="T65" i="64"/>
  <c r="T66" i="64" s="1"/>
  <c r="T60" i="64"/>
  <c r="T61" i="64" s="1"/>
  <c r="T55" i="64"/>
  <c r="T56" i="64" s="1"/>
  <c r="T50" i="64"/>
  <c r="T51" i="64" s="1"/>
  <c r="T45" i="64"/>
  <c r="T46" i="64" s="1"/>
  <c r="T40" i="64"/>
  <c r="T41" i="64" s="1"/>
  <c r="T35" i="64"/>
  <c r="T36" i="64" s="1"/>
  <c r="T30" i="64"/>
  <c r="T31" i="64" s="1"/>
  <c r="T25" i="64"/>
  <c r="T26" i="64" s="1"/>
  <c r="T20" i="64"/>
  <c r="T21" i="64" s="1"/>
  <c r="T15" i="64"/>
  <c r="T16" i="64" s="1"/>
  <c r="T11" i="64"/>
  <c r="AI10" i="64"/>
  <c r="AF4095" i="64" l="1"/>
  <c r="AF4094" i="64"/>
  <c r="AF4092" i="64"/>
  <c r="AF4091" i="64"/>
  <c r="AF4090" i="64"/>
  <c r="AF4089" i="64"/>
  <c r="AF4087" i="64"/>
  <c r="AF4086" i="64"/>
  <c r="AF4085" i="64"/>
  <c r="AF4084" i="64"/>
  <c r="AF4082" i="64"/>
  <c r="AF4081" i="64"/>
  <c r="AF4080" i="64"/>
  <c r="AF4079" i="64"/>
  <c r="AF4077" i="64"/>
  <c r="AF4076" i="64"/>
  <c r="AF4075" i="64"/>
  <c r="AF4074" i="64"/>
  <c r="AF4072" i="64"/>
  <c r="AF4071" i="64"/>
  <c r="AF4070" i="64"/>
  <c r="AF4069" i="64"/>
  <c r="AF4067" i="64"/>
  <c r="AF4066" i="64"/>
  <c r="AF4065" i="64"/>
  <c r="AF4064" i="64"/>
  <c r="AF4062" i="64"/>
  <c r="AF4061" i="64"/>
  <c r="AF4060" i="64"/>
  <c r="AF4059" i="64"/>
  <c r="AF4057" i="64"/>
  <c r="AF4056" i="64"/>
  <c r="AF4055" i="64"/>
  <c r="AF4054" i="64"/>
  <c r="AF4052" i="64"/>
  <c r="AF4051" i="64"/>
  <c r="AF4050" i="64"/>
  <c r="AF4049" i="64"/>
  <c r="AF4047" i="64"/>
  <c r="AF4046" i="64"/>
  <c r="AF4045" i="64"/>
  <c r="AF4044" i="64"/>
  <c r="AF4042" i="64"/>
  <c r="AF4041" i="64"/>
  <c r="AF4040" i="64"/>
  <c r="AF4039" i="64"/>
  <c r="AF4037" i="64"/>
  <c r="AF4036" i="64"/>
  <c r="AF4035" i="64"/>
  <c r="AF4034" i="64"/>
  <c r="AF4032" i="64"/>
  <c r="AF4031" i="64"/>
  <c r="AF4030" i="64"/>
  <c r="AF4029" i="64"/>
  <c r="AF4027" i="64"/>
  <c r="AF4026" i="64"/>
  <c r="AF4025" i="64"/>
  <c r="AF4024" i="64"/>
  <c r="AF4022" i="64"/>
  <c r="AF4021" i="64"/>
  <c r="AF4020" i="64"/>
  <c r="AF4019" i="64"/>
  <c r="AF4017" i="64"/>
  <c r="AF4016" i="64"/>
  <c r="AF4015" i="64"/>
  <c r="AF4014" i="64"/>
  <c r="AF4012" i="64"/>
  <c r="AF4011" i="64"/>
  <c r="AF4010" i="64"/>
  <c r="AF4009" i="64"/>
  <c r="AF4007" i="64"/>
  <c r="AF4006" i="64"/>
  <c r="AF4005" i="64"/>
  <c r="AF4004" i="64"/>
  <c r="AF4002" i="64"/>
  <c r="AF4001" i="64"/>
  <c r="AF4000" i="64"/>
  <c r="AF3999" i="64"/>
  <c r="AF3997" i="64"/>
  <c r="AF3996" i="64"/>
  <c r="AF3995" i="64"/>
  <c r="AF3994" i="64"/>
  <c r="AF3992" i="64"/>
  <c r="AF3991" i="64"/>
  <c r="AF3990" i="64"/>
  <c r="AF3989" i="64"/>
  <c r="AF3987" i="64"/>
  <c r="AF3986" i="64"/>
  <c r="AF3985" i="64"/>
  <c r="AF3984" i="64"/>
  <c r="AF3982" i="64"/>
  <c r="AF3981" i="64"/>
  <c r="AF3980" i="64"/>
  <c r="AF3979" i="64"/>
  <c r="AF3977" i="64"/>
  <c r="AF3976" i="64"/>
  <c r="AF3975" i="64"/>
  <c r="AF3974" i="64"/>
  <c r="AF3972" i="64"/>
  <c r="AF3971" i="64"/>
  <c r="AF3970" i="64"/>
  <c r="AF3969" i="64"/>
  <c r="AF3967" i="64"/>
  <c r="AF3966" i="64"/>
  <c r="AF3965" i="64"/>
  <c r="AF3964" i="64"/>
  <c r="AF3962" i="64"/>
  <c r="AF3961" i="64"/>
  <c r="AF3960" i="64"/>
  <c r="AF3959" i="64"/>
  <c r="AF3957" i="64"/>
  <c r="AF3956" i="64"/>
  <c r="AF3955" i="64"/>
  <c r="AF3954" i="64"/>
  <c r="AF3952" i="64"/>
  <c r="AF3951" i="64"/>
  <c r="AF3950" i="64"/>
  <c r="AF3949" i="64"/>
  <c r="AF3947" i="64"/>
  <c r="AF3946" i="64"/>
  <c r="AF3945" i="64"/>
  <c r="AF3944" i="64"/>
  <c r="AF3942" i="64"/>
  <c r="AF3941" i="64"/>
  <c r="AF3940" i="64"/>
  <c r="AF3939" i="64"/>
  <c r="AF3937" i="64"/>
  <c r="AF3936" i="64"/>
  <c r="AF3935" i="64"/>
  <c r="AF3934" i="64"/>
  <c r="AF3932" i="64"/>
  <c r="AF3931" i="64"/>
  <c r="AF3930" i="64"/>
  <c r="AF3929" i="64"/>
  <c r="AF3927" i="64"/>
  <c r="AF3926" i="64"/>
  <c r="AF3925" i="64"/>
  <c r="AF3924" i="64"/>
  <c r="AF3922" i="64"/>
  <c r="AF3921" i="64"/>
  <c r="AF3920" i="64"/>
  <c r="AF3919" i="64"/>
  <c r="AF3917" i="64"/>
  <c r="AF3916" i="64"/>
  <c r="AF3915" i="64"/>
  <c r="AF3914" i="64"/>
  <c r="AF3912" i="64"/>
  <c r="AF3911" i="64"/>
  <c r="AF3910" i="64"/>
  <c r="AF3909" i="64"/>
  <c r="AF3907" i="64"/>
  <c r="AF3906" i="64"/>
  <c r="AF3905" i="64"/>
  <c r="AF3904" i="64"/>
  <c r="AF3902" i="64"/>
  <c r="AF3901" i="64"/>
  <c r="AF3900" i="64"/>
  <c r="AF3899" i="64"/>
  <c r="AF3897" i="64"/>
  <c r="AF3896" i="64"/>
  <c r="AF3895" i="64"/>
  <c r="AF3894" i="64"/>
  <c r="AF3892" i="64"/>
  <c r="AF3891" i="64"/>
  <c r="AF3890" i="64"/>
  <c r="AF3889" i="64"/>
  <c r="AF3887" i="64"/>
  <c r="AF3886" i="64"/>
  <c r="AF3885" i="64"/>
  <c r="AF3884" i="64"/>
  <c r="AF3882" i="64"/>
  <c r="AF3881" i="64"/>
  <c r="AF3880" i="64"/>
  <c r="AF3879" i="64"/>
  <c r="AF3877" i="64"/>
  <c r="AF3876" i="64"/>
  <c r="AF3875" i="64"/>
  <c r="AF3874" i="64"/>
  <c r="AF3872" i="64"/>
  <c r="AF3871" i="64"/>
  <c r="AF3870" i="64"/>
  <c r="AF3869" i="64"/>
  <c r="AF3867" i="64"/>
  <c r="AF3866" i="64"/>
  <c r="AF3865" i="64"/>
  <c r="AF3864" i="64"/>
  <c r="AF3862" i="64"/>
  <c r="AF3861" i="64"/>
  <c r="AF3860" i="64"/>
  <c r="AF3859" i="64"/>
  <c r="AF3857" i="64"/>
  <c r="AF3856" i="64"/>
  <c r="AF3855" i="64"/>
  <c r="AF3854" i="64"/>
  <c r="AF3852" i="64"/>
  <c r="AF3851" i="64"/>
  <c r="AF3850" i="64"/>
  <c r="AF3849" i="64"/>
  <c r="AF3847" i="64"/>
  <c r="AF3846" i="64"/>
  <c r="AF3845" i="64"/>
  <c r="AF3844" i="64"/>
  <c r="AF3842" i="64"/>
  <c r="AF3841" i="64"/>
  <c r="AF3840" i="64"/>
  <c r="AF3839" i="64"/>
  <c r="AF3837" i="64"/>
  <c r="AF3836" i="64"/>
  <c r="AF3835" i="64"/>
  <c r="AF3834" i="64"/>
  <c r="AF3832" i="64"/>
  <c r="AF3831" i="64"/>
  <c r="AF3830" i="64"/>
  <c r="AF3829" i="64"/>
  <c r="AF3827" i="64"/>
  <c r="AF3826" i="64"/>
  <c r="AF3825" i="64"/>
  <c r="AF3824" i="64"/>
  <c r="AF3822" i="64"/>
  <c r="AF3821" i="64"/>
  <c r="AF3820" i="64"/>
  <c r="AF3819" i="64"/>
  <c r="AF3817" i="64"/>
  <c r="AF3816" i="64"/>
  <c r="AF3815" i="64"/>
  <c r="AF3814" i="64"/>
  <c r="AF3812" i="64"/>
  <c r="AF3811" i="64"/>
  <c r="AF3810" i="64"/>
  <c r="AF3809" i="64"/>
  <c r="AF3807" i="64"/>
  <c r="AF3806" i="64"/>
  <c r="AF3805" i="64"/>
  <c r="AF3804" i="64"/>
  <c r="AF3802" i="64"/>
  <c r="AF3801" i="64"/>
  <c r="AF3800" i="64"/>
  <c r="AF3799" i="64"/>
  <c r="AF3797" i="64"/>
  <c r="AF3796" i="64"/>
  <c r="AF3795" i="64"/>
  <c r="AF3794" i="64"/>
  <c r="AF3792" i="64"/>
  <c r="AF3791" i="64"/>
  <c r="AF3790" i="64"/>
  <c r="AF3789" i="64"/>
  <c r="AF3787" i="64"/>
  <c r="AF3786" i="64"/>
  <c r="AF3785" i="64"/>
  <c r="AF3784" i="64"/>
  <c r="AF3782" i="64"/>
  <c r="AF3781" i="64"/>
  <c r="AF3780" i="64"/>
  <c r="AF3779" i="64"/>
  <c r="AF3777" i="64"/>
  <c r="AF3776" i="64"/>
  <c r="AF3775" i="64"/>
  <c r="AF3774" i="64"/>
  <c r="AF3772" i="64"/>
  <c r="AF3771" i="64"/>
  <c r="AF3770" i="64"/>
  <c r="AF3769" i="64"/>
  <c r="AF3767" i="64"/>
  <c r="AF3766" i="64"/>
  <c r="AF3765" i="64"/>
  <c r="AF3764" i="64"/>
  <c r="AF3762" i="64"/>
  <c r="AF3761" i="64"/>
  <c r="AF3760" i="64"/>
  <c r="AF3759" i="64"/>
  <c r="AF3757" i="64"/>
  <c r="AF3756" i="64"/>
  <c r="AF3755" i="64"/>
  <c r="AF3754" i="64"/>
  <c r="AF3752" i="64"/>
  <c r="AF3751" i="64"/>
  <c r="AF3750" i="64"/>
  <c r="AF3749" i="64"/>
  <c r="AF3747" i="64"/>
  <c r="AF3746" i="64"/>
  <c r="AF3745" i="64"/>
  <c r="AF3744" i="64"/>
  <c r="AF3742" i="64"/>
  <c r="AF3741" i="64"/>
  <c r="AF3740" i="64"/>
  <c r="AF3739" i="64"/>
  <c r="AF3737" i="64"/>
  <c r="AF3736" i="64"/>
  <c r="AF3735" i="64"/>
  <c r="AF3734" i="64"/>
  <c r="AF3732" i="64"/>
  <c r="AF3731" i="64"/>
  <c r="AF3730" i="64"/>
  <c r="AF3729" i="64"/>
  <c r="AF3727" i="64"/>
  <c r="AF3726" i="64"/>
  <c r="AF3725" i="64"/>
  <c r="AF3724" i="64"/>
  <c r="AF3722" i="64"/>
  <c r="AF3721" i="64"/>
  <c r="AF3720" i="64"/>
  <c r="AF3719" i="64"/>
  <c r="AF3717" i="64"/>
  <c r="AF3716" i="64"/>
  <c r="AF3715" i="64"/>
  <c r="AF3714" i="64"/>
  <c r="AF3712" i="64"/>
  <c r="AF3711" i="64"/>
  <c r="AF3710" i="64"/>
  <c r="AF3709" i="64"/>
  <c r="AF3707" i="64"/>
  <c r="AF3706" i="64"/>
  <c r="AF3705" i="64"/>
  <c r="AF3704" i="64"/>
  <c r="AF3702" i="64"/>
  <c r="AF3701" i="64"/>
  <c r="AF3700" i="64"/>
  <c r="AF3699" i="64"/>
  <c r="AF3697" i="64"/>
  <c r="AF3696" i="64"/>
  <c r="AF3695" i="64"/>
  <c r="AF3694" i="64"/>
  <c r="AF3692" i="64"/>
  <c r="AF3691" i="64"/>
  <c r="AF3690" i="64"/>
  <c r="AF3689" i="64"/>
  <c r="AF3687" i="64"/>
  <c r="AF3686" i="64"/>
  <c r="AF3685" i="64"/>
  <c r="AF3684" i="64"/>
  <c r="AF3682" i="64"/>
  <c r="AF3681" i="64"/>
  <c r="AF3680" i="64"/>
  <c r="AF3679" i="64"/>
  <c r="AF3677" i="64"/>
  <c r="AF3676" i="64"/>
  <c r="AF3675" i="64"/>
  <c r="AF3674" i="64"/>
  <c r="AF3672" i="64"/>
  <c r="AF3671" i="64"/>
  <c r="AF3670" i="64"/>
  <c r="AF3669" i="64"/>
  <c r="AF3667" i="64"/>
  <c r="AF3666" i="64"/>
  <c r="AF3665" i="64"/>
  <c r="AF3664" i="64"/>
  <c r="AF3662" i="64"/>
  <c r="AF3661" i="64"/>
  <c r="AF3660" i="64"/>
  <c r="AF3659" i="64"/>
  <c r="AF3657" i="64"/>
  <c r="AF3656" i="64"/>
  <c r="AF3655" i="64"/>
  <c r="AF3654" i="64"/>
  <c r="AF3652" i="64"/>
  <c r="AF3651" i="64"/>
  <c r="AF3650" i="64"/>
  <c r="AF3649" i="64"/>
  <c r="AF3647" i="64"/>
  <c r="AF3646" i="64"/>
  <c r="AF3645" i="64"/>
  <c r="AF3644" i="64"/>
  <c r="AF3642" i="64"/>
  <c r="AF3641" i="64"/>
  <c r="AF3640" i="64"/>
  <c r="AF3639" i="64"/>
  <c r="AF3637" i="64"/>
  <c r="AF3636" i="64"/>
  <c r="AF3635" i="64"/>
  <c r="AF3634" i="64"/>
  <c r="AF3632" i="64"/>
  <c r="AF3631" i="64"/>
  <c r="AF3630" i="64"/>
  <c r="AF3629" i="64"/>
  <c r="AF3627" i="64"/>
  <c r="AF3626" i="64"/>
  <c r="AF3625" i="64"/>
  <c r="AF3624" i="64"/>
  <c r="AF3622" i="64"/>
  <c r="AF3621" i="64"/>
  <c r="AF3620" i="64"/>
  <c r="AF3619" i="64"/>
  <c r="AF3617" i="64"/>
  <c r="AF3616" i="64"/>
  <c r="AF3615" i="64"/>
  <c r="AF3614" i="64"/>
  <c r="AF3612" i="64"/>
  <c r="AF3611" i="64"/>
  <c r="AF3610" i="64"/>
  <c r="AF3609" i="64"/>
  <c r="AF3607" i="64"/>
  <c r="AF3606" i="64"/>
  <c r="AF3605" i="64"/>
  <c r="AF3604" i="64"/>
  <c r="AF3602" i="64"/>
  <c r="AF3601" i="64"/>
  <c r="AF3600" i="64"/>
  <c r="AF3599" i="64"/>
  <c r="AF3597" i="64"/>
  <c r="AF3596" i="64"/>
  <c r="AF3595" i="64"/>
  <c r="AF3594" i="64"/>
  <c r="AF3592" i="64"/>
  <c r="AF3591" i="64"/>
  <c r="AF3590" i="64"/>
  <c r="AF3589" i="64"/>
  <c r="AF3587" i="64"/>
  <c r="AF3586" i="64"/>
  <c r="AF3585" i="64"/>
  <c r="AF3584" i="64"/>
  <c r="AF3582" i="64"/>
  <c r="AF3581" i="64"/>
  <c r="AF3580" i="64"/>
  <c r="AF3579" i="64"/>
  <c r="AF3577" i="64"/>
  <c r="AF3576" i="64"/>
  <c r="AF3575" i="64"/>
  <c r="AF3574" i="64"/>
  <c r="AF3572" i="64"/>
  <c r="AF3571" i="64"/>
  <c r="AF3570" i="64"/>
  <c r="AF3569" i="64"/>
  <c r="AF3567" i="64"/>
  <c r="AF3566" i="64"/>
  <c r="AF3565" i="64"/>
  <c r="AF3564" i="64"/>
  <c r="AF3562" i="64"/>
  <c r="AF3561" i="64"/>
  <c r="AF3560" i="64"/>
  <c r="AF3559" i="64"/>
  <c r="AF3557" i="64"/>
  <c r="AF3556" i="64"/>
  <c r="AF3555" i="64"/>
  <c r="AF3554" i="64"/>
  <c r="AF3552" i="64"/>
  <c r="AF3551" i="64"/>
  <c r="AF3550" i="64"/>
  <c r="AF3549" i="64"/>
  <c r="AF3547" i="64"/>
  <c r="AF3546" i="64"/>
  <c r="AF3545" i="64"/>
  <c r="AF3544" i="64"/>
  <c r="AF3542" i="64"/>
  <c r="AF3541" i="64"/>
  <c r="AF3540" i="64"/>
  <c r="AF3539" i="64"/>
  <c r="AF3537" i="64"/>
  <c r="AF3536" i="64"/>
  <c r="AF3535" i="64"/>
  <c r="AF3534" i="64"/>
  <c r="AF3532" i="64"/>
  <c r="AF3531" i="64"/>
  <c r="AF3530" i="64"/>
  <c r="AF3529" i="64"/>
  <c r="AF3527" i="64"/>
  <c r="AF3526" i="64"/>
  <c r="AF3525" i="64"/>
  <c r="AF3524" i="64"/>
  <c r="AF3522" i="64"/>
  <c r="AF3521" i="64"/>
  <c r="AF3520" i="64"/>
  <c r="AF3519" i="64"/>
  <c r="AF3517" i="64"/>
  <c r="AF3516" i="64"/>
  <c r="AF3515" i="64"/>
  <c r="AF3514" i="64"/>
  <c r="AF3512" i="64"/>
  <c r="AF3511" i="64"/>
  <c r="AF3510" i="64"/>
  <c r="AF3509" i="64"/>
  <c r="AF3507" i="64"/>
  <c r="AF3506" i="64"/>
  <c r="AF3505" i="64"/>
  <c r="AF3504" i="64"/>
  <c r="AF3502" i="64"/>
  <c r="AF3501" i="64"/>
  <c r="AF3500" i="64"/>
  <c r="AF3499" i="64"/>
  <c r="AF3497" i="64"/>
  <c r="AF3496" i="64"/>
  <c r="AF3495" i="64"/>
  <c r="AF3494" i="64"/>
  <c r="AF3492" i="64"/>
  <c r="AF3491" i="64"/>
  <c r="AF3490" i="64"/>
  <c r="AF3489" i="64"/>
  <c r="AF3487" i="64"/>
  <c r="AF3486" i="64"/>
  <c r="AF3485" i="64"/>
  <c r="AF3484" i="64"/>
  <c r="AF3482" i="64"/>
  <c r="AF3481" i="64"/>
  <c r="AF3480" i="64"/>
  <c r="AF3479" i="64"/>
  <c r="AF3477" i="64"/>
  <c r="AF3476" i="64"/>
  <c r="AF3475" i="64"/>
  <c r="AF3474" i="64"/>
  <c r="AF3472" i="64"/>
  <c r="AF3471" i="64"/>
  <c r="AF3470" i="64"/>
  <c r="AF3469" i="64"/>
  <c r="AF3467" i="64"/>
  <c r="AF3466" i="64"/>
  <c r="AF3465" i="64"/>
  <c r="AF3464" i="64"/>
  <c r="AF3462" i="64"/>
  <c r="AF3461" i="64"/>
  <c r="AF3460" i="64"/>
  <c r="AF3459" i="64"/>
  <c r="AF3457" i="64"/>
  <c r="AF3456" i="64"/>
  <c r="AF3455" i="64"/>
  <c r="AF3454" i="64"/>
  <c r="AF3452" i="64"/>
  <c r="AF3451" i="64"/>
  <c r="AF3450" i="64"/>
  <c r="AF3449" i="64"/>
  <c r="AF3447" i="64"/>
  <c r="AF3446" i="64"/>
  <c r="AF3445" i="64"/>
  <c r="AF3444" i="64"/>
  <c r="AF3442" i="64"/>
  <c r="AF3441" i="64"/>
  <c r="AF3440" i="64"/>
  <c r="AF3439" i="64"/>
  <c r="AF3437" i="64"/>
  <c r="AF3436" i="64"/>
  <c r="AF3435" i="64"/>
  <c r="AF3434" i="64"/>
  <c r="AF3432" i="64"/>
  <c r="AF3431" i="64"/>
  <c r="AF3430" i="64"/>
  <c r="AF3429" i="64"/>
  <c r="AF3427" i="64"/>
  <c r="AF3426" i="64"/>
  <c r="AF3425" i="64"/>
  <c r="AF3424" i="64"/>
  <c r="AF3422" i="64"/>
  <c r="AF3421" i="64"/>
  <c r="AF3420" i="64"/>
  <c r="AF3419" i="64"/>
  <c r="AF3417" i="64"/>
  <c r="AF3416" i="64"/>
  <c r="AF3415" i="64"/>
  <c r="AF3414" i="64"/>
  <c r="AF3412" i="64"/>
  <c r="AF3411" i="64"/>
  <c r="AF3410" i="64"/>
  <c r="AF3409" i="64"/>
  <c r="AF3407" i="64"/>
  <c r="AF3406" i="64"/>
  <c r="AF3405" i="64"/>
  <c r="AF3404" i="64"/>
  <c r="AF3402" i="64"/>
  <c r="AF3401" i="64"/>
  <c r="AF3400" i="64"/>
  <c r="AF3399" i="64"/>
  <c r="AF3397" i="64"/>
  <c r="AF3396" i="64"/>
  <c r="AF3395" i="64"/>
  <c r="AF3394" i="64"/>
  <c r="AF3392" i="64"/>
  <c r="AF3391" i="64"/>
  <c r="AF3390" i="64"/>
  <c r="AF3389" i="64"/>
  <c r="AF3387" i="64"/>
  <c r="AF3386" i="64"/>
  <c r="AF3385" i="64"/>
  <c r="AF3384" i="64"/>
  <c r="AF3382" i="64"/>
  <c r="AF3381" i="64"/>
  <c r="AF3380" i="64"/>
  <c r="AF3379" i="64"/>
  <c r="AF3377" i="64"/>
  <c r="AF3376" i="64"/>
  <c r="AF3375" i="64"/>
  <c r="AF3374" i="64"/>
  <c r="AF3372" i="64"/>
  <c r="AF3371" i="64"/>
  <c r="AF3370" i="64"/>
  <c r="AF3369" i="64"/>
  <c r="AF3367" i="64"/>
  <c r="AF3366" i="64"/>
  <c r="AF3365" i="64"/>
  <c r="AF3364" i="64"/>
  <c r="AF3362" i="64"/>
  <c r="AF3361" i="64"/>
  <c r="AF3360" i="64"/>
  <c r="AF3359" i="64"/>
  <c r="AF3357" i="64"/>
  <c r="AF3356" i="64"/>
  <c r="AF3355" i="64"/>
  <c r="AF3354" i="64"/>
  <c r="AF3352" i="64"/>
  <c r="AF3351" i="64"/>
  <c r="AF3350" i="64"/>
  <c r="AF3349" i="64"/>
  <c r="AF3347" i="64"/>
  <c r="AF3346" i="64"/>
  <c r="AF3345" i="64"/>
  <c r="AF3344" i="64"/>
  <c r="AF3342" i="64"/>
  <c r="AF3341" i="64"/>
  <c r="AF3340" i="64"/>
  <c r="AF3339" i="64"/>
  <c r="AF3337" i="64"/>
  <c r="AF3336" i="64"/>
  <c r="AF3335" i="64"/>
  <c r="AF3334" i="64"/>
  <c r="AF3332" i="64"/>
  <c r="AF3331" i="64"/>
  <c r="AF3330" i="64"/>
  <c r="AF3329" i="64"/>
  <c r="AF3327" i="64"/>
  <c r="AF3326" i="64"/>
  <c r="AF3325" i="64"/>
  <c r="AF3324" i="64"/>
  <c r="AF3322" i="64"/>
  <c r="AF3321" i="64"/>
  <c r="AF3320" i="64"/>
  <c r="AF3319" i="64"/>
  <c r="AF3317" i="64"/>
  <c r="AF3316" i="64"/>
  <c r="AF3315" i="64"/>
  <c r="AF3314" i="64"/>
  <c r="AF3312" i="64"/>
  <c r="AF3311" i="64"/>
  <c r="AF3310" i="64"/>
  <c r="AF3309" i="64"/>
  <c r="AF3307" i="64"/>
  <c r="AF3306" i="64"/>
  <c r="AF3305" i="64"/>
  <c r="AF3304" i="64"/>
  <c r="AF3302" i="64"/>
  <c r="AF3301" i="64"/>
  <c r="AF3300" i="64"/>
  <c r="AF3299" i="64"/>
  <c r="AF3297" i="64"/>
  <c r="AF3296" i="64"/>
  <c r="AF3295" i="64"/>
  <c r="AF3294" i="64"/>
  <c r="AF3292" i="64"/>
  <c r="AF3291" i="64"/>
  <c r="AF3290" i="64"/>
  <c r="AF3289" i="64"/>
  <c r="AF3287" i="64"/>
  <c r="AF3286" i="64"/>
  <c r="AF3285" i="64"/>
  <c r="AF3284" i="64"/>
  <c r="AF3282" i="64"/>
  <c r="AF3281" i="64"/>
  <c r="AF3280" i="64"/>
  <c r="AF3279" i="64"/>
  <c r="AF3277" i="64"/>
  <c r="AF3276" i="64"/>
  <c r="AF3275" i="64"/>
  <c r="AF3274" i="64"/>
  <c r="AF3272" i="64"/>
  <c r="AF3271" i="64"/>
  <c r="AF3270" i="64"/>
  <c r="AF3269" i="64"/>
  <c r="AF3267" i="64"/>
  <c r="AF3266" i="64"/>
  <c r="AF3265" i="64"/>
  <c r="AF3264" i="64"/>
  <c r="AF3262" i="64"/>
  <c r="AF3261" i="64"/>
  <c r="AF3260" i="64"/>
  <c r="AF3259" i="64"/>
  <c r="AF3257" i="64"/>
  <c r="AF3256" i="64"/>
  <c r="AF3255" i="64"/>
  <c r="AF3254" i="64"/>
  <c r="AF3252" i="64"/>
  <c r="AF3251" i="64"/>
  <c r="AF3250" i="64"/>
  <c r="AF3249" i="64"/>
  <c r="AF3247" i="64"/>
  <c r="AF3246" i="64"/>
  <c r="AF3245" i="64"/>
  <c r="AF3244" i="64"/>
  <c r="AF3242" i="64"/>
  <c r="AF3241" i="64"/>
  <c r="AF3240" i="64"/>
  <c r="AF3239" i="64"/>
  <c r="AF3237" i="64"/>
  <c r="AF3236" i="64"/>
  <c r="AF3235" i="64"/>
  <c r="AF3234" i="64"/>
  <c r="AF3232" i="64"/>
  <c r="AF3231" i="64"/>
  <c r="AF3230" i="64"/>
  <c r="AF3229" i="64"/>
  <c r="AF3227" i="64"/>
  <c r="AF3226" i="64"/>
  <c r="AF3225" i="64"/>
  <c r="AF3224" i="64"/>
  <c r="AF3222" i="64"/>
  <c r="AF3221" i="64"/>
  <c r="AF3220" i="64"/>
  <c r="AF3219" i="64"/>
  <c r="AF3217" i="64"/>
  <c r="AF3216" i="64"/>
  <c r="AF3215" i="64"/>
  <c r="AF3214" i="64"/>
  <c r="AF3212" i="64"/>
  <c r="AF3211" i="64"/>
  <c r="AF3210" i="64"/>
  <c r="AF3209" i="64"/>
  <c r="AF3207" i="64"/>
  <c r="AF3206" i="64"/>
  <c r="AF3205" i="64"/>
  <c r="AF3204" i="64"/>
  <c r="AF3202" i="64"/>
  <c r="AF3201" i="64"/>
  <c r="AF3200" i="64"/>
  <c r="AF3199" i="64"/>
  <c r="AF3197" i="64"/>
  <c r="AF3196" i="64"/>
  <c r="AF3195" i="64"/>
  <c r="AF3194" i="64"/>
  <c r="AF3192" i="64"/>
  <c r="AF3191" i="64"/>
  <c r="AF3190" i="64"/>
  <c r="AF3189" i="64"/>
  <c r="AF3187" i="64"/>
  <c r="AF3186" i="64"/>
  <c r="AF3185" i="64"/>
  <c r="AF3184" i="64"/>
  <c r="AF3182" i="64"/>
  <c r="AF3181" i="64"/>
  <c r="AF3180" i="64"/>
  <c r="AF3179" i="64"/>
  <c r="AF3177" i="64"/>
  <c r="AF3176" i="64"/>
  <c r="AF3175" i="64"/>
  <c r="AF3174" i="64"/>
  <c r="AF3172" i="64"/>
  <c r="AF3171" i="64"/>
  <c r="AF3170" i="64"/>
  <c r="AF3169" i="64"/>
  <c r="AF3167" i="64"/>
  <c r="AF3166" i="64"/>
  <c r="AF3165" i="64"/>
  <c r="AF3164" i="64"/>
  <c r="AF3162" i="64"/>
  <c r="AF3161" i="64"/>
  <c r="AF3160" i="64"/>
  <c r="AF3159" i="64"/>
  <c r="AF3157" i="64"/>
  <c r="AF3156" i="64"/>
  <c r="AF3155" i="64"/>
  <c r="AF3154" i="64"/>
  <c r="AF3152" i="64"/>
  <c r="AF3151" i="64"/>
  <c r="AF3150" i="64"/>
  <c r="AF3149" i="64"/>
  <c r="AF3147" i="64"/>
  <c r="AF3146" i="64"/>
  <c r="AF3145" i="64"/>
  <c r="AF3144" i="64"/>
  <c r="AF3142" i="64"/>
  <c r="AF3141" i="64"/>
  <c r="AF3140" i="64"/>
  <c r="AF3139" i="64"/>
  <c r="AF3137" i="64"/>
  <c r="AF3136" i="64"/>
  <c r="AF3135" i="64"/>
  <c r="AF3134" i="64"/>
  <c r="AF3132" i="64"/>
  <c r="AF3131" i="64"/>
  <c r="AF3130" i="64"/>
  <c r="AF3129" i="64"/>
  <c r="AF3127" i="64"/>
  <c r="AF3126" i="64"/>
  <c r="AF3125" i="64"/>
  <c r="AF3124" i="64"/>
  <c r="AF3122" i="64"/>
  <c r="AF3121" i="64"/>
  <c r="AF3120" i="64"/>
  <c r="AF3119" i="64"/>
  <c r="AF3117" i="64"/>
  <c r="AF3116" i="64"/>
  <c r="AF3115" i="64"/>
  <c r="AF3114" i="64"/>
  <c r="AF3112" i="64"/>
  <c r="AF3111" i="64"/>
  <c r="AF3110" i="64"/>
  <c r="AF3109" i="64"/>
  <c r="AF3107" i="64"/>
  <c r="AF3106" i="64"/>
  <c r="AF3105" i="64"/>
  <c r="AF3104" i="64"/>
  <c r="AF3102" i="64"/>
  <c r="AF3101" i="64"/>
  <c r="AF3100" i="64"/>
  <c r="AF3099" i="64"/>
  <c r="AF3097" i="64"/>
  <c r="AF3096" i="64"/>
  <c r="AF3095" i="64"/>
  <c r="AF3094" i="64"/>
  <c r="AF3092" i="64"/>
  <c r="AF3091" i="64"/>
  <c r="AF3090" i="64"/>
  <c r="AF3089" i="64"/>
  <c r="AF3087" i="64"/>
  <c r="AF3086" i="64"/>
  <c r="AF3085" i="64"/>
  <c r="AF3084" i="64"/>
  <c r="AF3082" i="64"/>
  <c r="AF3081" i="64"/>
  <c r="AF3080" i="64"/>
  <c r="AF3079" i="64"/>
  <c r="AF3077" i="64"/>
  <c r="AF3076" i="64"/>
  <c r="AF3075" i="64"/>
  <c r="AF3074" i="64"/>
  <c r="AF3072" i="64"/>
  <c r="AF3071" i="64"/>
  <c r="AF3070" i="64"/>
  <c r="AF3069" i="64"/>
  <c r="AF3067" i="64"/>
  <c r="AF3066" i="64"/>
  <c r="AF3065" i="64"/>
  <c r="AF3064" i="64"/>
  <c r="AF3062" i="64"/>
  <c r="AF3061" i="64"/>
  <c r="AF3060" i="64"/>
  <c r="AF3059" i="64"/>
  <c r="AF3057" i="64"/>
  <c r="AF3056" i="64"/>
  <c r="AF3055" i="64"/>
  <c r="AF3054" i="64"/>
  <c r="AF3052" i="64"/>
  <c r="AF3051" i="64"/>
  <c r="AF3050" i="64"/>
  <c r="AF3049" i="64"/>
  <c r="AF3047" i="64"/>
  <c r="AF3046" i="64"/>
  <c r="AF3045" i="64"/>
  <c r="AF3044" i="64"/>
  <c r="AF3042" i="64"/>
  <c r="AF3041" i="64"/>
  <c r="AF3040" i="64"/>
  <c r="AF3039" i="64"/>
  <c r="AF3037" i="64"/>
  <c r="AF3036" i="64"/>
  <c r="AF3035" i="64"/>
  <c r="AF3034" i="64"/>
  <c r="AF3032" i="64"/>
  <c r="AF3031" i="64"/>
  <c r="AF3030" i="64"/>
  <c r="AF3029" i="64"/>
  <c r="AF3027" i="64"/>
  <c r="AF3026" i="64"/>
  <c r="AF3025" i="64"/>
  <c r="AF3024" i="64"/>
  <c r="AF3022" i="64"/>
  <c r="AF3021" i="64"/>
  <c r="AF3020" i="64"/>
  <c r="AF3019" i="64"/>
  <c r="AF3017" i="64"/>
  <c r="AF3016" i="64"/>
  <c r="AF3015" i="64"/>
  <c r="AF3014" i="64"/>
  <c r="AF3012" i="64"/>
  <c r="AF3011" i="64"/>
  <c r="AF3010" i="64"/>
  <c r="AF3009" i="64"/>
  <c r="AF3007" i="64"/>
  <c r="AF3006" i="64"/>
  <c r="AF3005" i="64"/>
  <c r="AF3004" i="64"/>
  <c r="AF3002" i="64"/>
  <c r="AF3001" i="64"/>
  <c r="AF3000" i="64"/>
  <c r="AF2999" i="64"/>
  <c r="AF2997" i="64"/>
  <c r="AF2996" i="64"/>
  <c r="AF2995" i="64"/>
  <c r="AF2994" i="64"/>
  <c r="AF2992" i="64"/>
  <c r="AF2991" i="64"/>
  <c r="AF2990" i="64"/>
  <c r="AF2989" i="64"/>
  <c r="AF2987" i="64"/>
  <c r="AF2986" i="64"/>
  <c r="AF2985" i="64"/>
  <c r="AF2984" i="64"/>
  <c r="AF2982" i="64"/>
  <c r="AF2981" i="64"/>
  <c r="AF2980" i="64"/>
  <c r="AF2979" i="64"/>
  <c r="AF2977" i="64"/>
  <c r="AF2976" i="64"/>
  <c r="AF2975" i="64"/>
  <c r="AF2974" i="64"/>
  <c r="AF2972" i="64"/>
  <c r="AF2971" i="64"/>
  <c r="AF2970" i="64"/>
  <c r="AF2969" i="64"/>
  <c r="AF2967" i="64"/>
  <c r="AF2966" i="64"/>
  <c r="AF2965" i="64"/>
  <c r="AF2964" i="64"/>
  <c r="AF2962" i="64"/>
  <c r="AF2961" i="64"/>
  <c r="AF2960" i="64"/>
  <c r="AF2959" i="64"/>
  <c r="AF2957" i="64"/>
  <c r="AF2956" i="64"/>
  <c r="AF2955" i="64"/>
  <c r="AF2954" i="64"/>
  <c r="AF2952" i="64"/>
  <c r="AF2951" i="64"/>
  <c r="AF2950" i="64"/>
  <c r="AF2949" i="64"/>
  <c r="AF2947" i="64"/>
  <c r="AF2946" i="64"/>
  <c r="AF2945" i="64"/>
  <c r="AF2944" i="64"/>
  <c r="AF2942" i="64"/>
  <c r="AF2941" i="64"/>
  <c r="AF2940" i="64"/>
  <c r="AF2939" i="64"/>
  <c r="AF2937" i="64"/>
  <c r="AF2936" i="64"/>
  <c r="AF2935" i="64"/>
  <c r="AF2934" i="64"/>
  <c r="AF2932" i="64"/>
  <c r="AF2931" i="64"/>
  <c r="AF2930" i="64"/>
  <c r="AF2929" i="64"/>
  <c r="AF2927" i="64"/>
  <c r="AF2926" i="64"/>
  <c r="AF2925" i="64"/>
  <c r="AF2924" i="64"/>
  <c r="AF2922" i="64"/>
  <c r="AF2921" i="64"/>
  <c r="AF2920" i="64"/>
  <c r="AF2919" i="64"/>
  <c r="AF2917" i="64"/>
  <c r="AF2916" i="64"/>
  <c r="AF2915" i="64"/>
  <c r="AF2914" i="64"/>
  <c r="AF2912" i="64"/>
  <c r="AF2911" i="64"/>
  <c r="AF2910" i="64"/>
  <c r="AF2909" i="64"/>
  <c r="AF2907" i="64"/>
  <c r="AF2906" i="64"/>
  <c r="AF2905" i="64"/>
  <c r="AF2904" i="64"/>
  <c r="AF2902" i="64"/>
  <c r="AF2901" i="64"/>
  <c r="AF2900" i="64"/>
  <c r="AF2899" i="64"/>
  <c r="AF2897" i="64"/>
  <c r="AF2896" i="64"/>
  <c r="AF2895" i="64"/>
  <c r="AF2894" i="64"/>
  <c r="AF2892" i="64"/>
  <c r="AF2891" i="64"/>
  <c r="AF2890" i="64"/>
  <c r="AF2889" i="64"/>
  <c r="AF2887" i="64"/>
  <c r="AF2886" i="64"/>
  <c r="AF2885" i="64"/>
  <c r="AF2884" i="64"/>
  <c r="AF2882" i="64"/>
  <c r="AF2881" i="64"/>
  <c r="AF2880" i="64"/>
  <c r="AF2879" i="64"/>
  <c r="AF2877" i="64"/>
  <c r="AF2876" i="64"/>
  <c r="AF2875" i="64"/>
  <c r="AF2874" i="64"/>
  <c r="AF2872" i="64"/>
  <c r="AF2871" i="64"/>
  <c r="AF2870" i="64"/>
  <c r="AF2869" i="64"/>
  <c r="AF2867" i="64"/>
  <c r="AF2866" i="64"/>
  <c r="AF2865" i="64"/>
  <c r="AF2864" i="64"/>
  <c r="AF2862" i="64"/>
  <c r="AF2861" i="64"/>
  <c r="AF2860" i="64"/>
  <c r="AF2859" i="64"/>
  <c r="AF2857" i="64"/>
  <c r="AF2856" i="64"/>
  <c r="AF2855" i="64"/>
  <c r="AF2854" i="64"/>
  <c r="AF2852" i="64"/>
  <c r="AF2851" i="64"/>
  <c r="AF2850" i="64"/>
  <c r="AF2849" i="64"/>
  <c r="AF2847" i="64"/>
  <c r="AF2846" i="64"/>
  <c r="AF2845" i="64"/>
  <c r="AF2844" i="64"/>
  <c r="AF2842" i="64"/>
  <c r="AF2841" i="64"/>
  <c r="AF2840" i="64"/>
  <c r="AF2839" i="64"/>
  <c r="AF2837" i="64"/>
  <c r="AF2836" i="64"/>
  <c r="AF2835" i="64"/>
  <c r="AF2834" i="64"/>
  <c r="AF2832" i="64"/>
  <c r="AF2831" i="64"/>
  <c r="AF2830" i="64"/>
  <c r="AF2829" i="64"/>
  <c r="AF2827" i="64"/>
  <c r="AF2826" i="64"/>
  <c r="AF2825" i="64"/>
  <c r="AF2824" i="64"/>
  <c r="AF2822" i="64"/>
  <c r="AF2821" i="64"/>
  <c r="AF2820" i="64"/>
  <c r="AF2819" i="64"/>
  <c r="AF2817" i="64"/>
  <c r="AF2816" i="64"/>
  <c r="AF2815" i="64"/>
  <c r="AF2814" i="64"/>
  <c r="AF2812" i="64"/>
  <c r="AF2811" i="64"/>
  <c r="AF2810" i="64"/>
  <c r="AF2809" i="64"/>
  <c r="AF2807" i="64"/>
  <c r="AF2806" i="64"/>
  <c r="AF2805" i="64"/>
  <c r="AF2804" i="64"/>
  <c r="AF2802" i="64"/>
  <c r="AF2801" i="64"/>
  <c r="AF2800" i="64"/>
  <c r="AF2799" i="64"/>
  <c r="AF2797" i="64"/>
  <c r="AF2796" i="64"/>
  <c r="AF2795" i="64"/>
  <c r="AF2794" i="64"/>
  <c r="AF2792" i="64"/>
  <c r="AF2791" i="64"/>
  <c r="AF2790" i="64"/>
  <c r="AF2789" i="64"/>
  <c r="AF2787" i="64"/>
  <c r="AF2786" i="64"/>
  <c r="AF2785" i="64"/>
  <c r="AF2784" i="64"/>
  <c r="AF2782" i="64"/>
  <c r="AF2781" i="64"/>
  <c r="AF2780" i="64"/>
  <c r="AF2779" i="64"/>
  <c r="AF2777" i="64"/>
  <c r="AF2776" i="64"/>
  <c r="AF2775" i="64"/>
  <c r="AF2774" i="64"/>
  <c r="AF2772" i="64"/>
  <c r="AF2771" i="64"/>
  <c r="AF2770" i="64"/>
  <c r="AF2769" i="64"/>
  <c r="AF2767" i="64"/>
  <c r="AF2766" i="64"/>
  <c r="AF2765" i="64"/>
  <c r="AF2764" i="64"/>
  <c r="AF2762" i="64"/>
  <c r="AF2761" i="64"/>
  <c r="AF2760" i="64"/>
  <c r="AF2759" i="64"/>
  <c r="AF2757" i="64"/>
  <c r="AF2756" i="64"/>
  <c r="AF2755" i="64"/>
  <c r="AF2754" i="64"/>
  <c r="AF2752" i="64"/>
  <c r="AF2751" i="64"/>
  <c r="AF2750" i="64"/>
  <c r="AF2749" i="64"/>
  <c r="AF2747" i="64"/>
  <c r="AF2746" i="64"/>
  <c r="AF2745" i="64"/>
  <c r="AF2744" i="64"/>
  <c r="AF2742" i="64"/>
  <c r="AF2741" i="64"/>
  <c r="AF2740" i="64"/>
  <c r="AF2739" i="64"/>
  <c r="AF2737" i="64"/>
  <c r="AF2736" i="64"/>
  <c r="AF2735" i="64"/>
  <c r="AF2734" i="64"/>
  <c r="AF2732" i="64"/>
  <c r="AF2731" i="64"/>
  <c r="AF2730" i="64"/>
  <c r="AF2729" i="64"/>
  <c r="AF2727" i="64"/>
  <c r="AF2726" i="64"/>
  <c r="AF2725" i="64"/>
  <c r="AF2724" i="64"/>
  <c r="AF2722" i="64"/>
  <c r="AF2721" i="64"/>
  <c r="AF2720" i="64"/>
  <c r="AF2719" i="64"/>
  <c r="AF2717" i="64"/>
  <c r="AF2716" i="64"/>
  <c r="AF2715" i="64"/>
  <c r="AF2714" i="64"/>
  <c r="AF2712" i="64"/>
  <c r="AF2711" i="64"/>
  <c r="AF2710" i="64"/>
  <c r="AF2709" i="64"/>
  <c r="AF2707" i="64"/>
  <c r="AF2706" i="64"/>
  <c r="AF2705" i="64"/>
  <c r="AF2704" i="64"/>
  <c r="AF2702" i="64"/>
  <c r="AF2701" i="64"/>
  <c r="AF2700" i="64"/>
  <c r="AF2699" i="64"/>
  <c r="AF2697" i="64"/>
  <c r="AF2696" i="64"/>
  <c r="AF2695" i="64"/>
  <c r="AF2694" i="64"/>
  <c r="AF2692" i="64"/>
  <c r="AF2691" i="64"/>
  <c r="AF2690" i="64"/>
  <c r="AF2689" i="64"/>
  <c r="AF2687" i="64"/>
  <c r="AF2686" i="64"/>
  <c r="AF2685" i="64"/>
  <c r="AF2684" i="64"/>
  <c r="AF2682" i="64"/>
  <c r="AF2681" i="64"/>
  <c r="AF2680" i="64"/>
  <c r="AF2679" i="64"/>
  <c r="AF2677" i="64"/>
  <c r="AF2676" i="64"/>
  <c r="AF2675" i="64"/>
  <c r="AF2674" i="64"/>
  <c r="AF2672" i="64"/>
  <c r="AF2671" i="64"/>
  <c r="AF2670" i="64"/>
  <c r="AF2669" i="64"/>
  <c r="AF2667" i="64"/>
  <c r="AF2666" i="64"/>
  <c r="AF2665" i="64"/>
  <c r="AF2664" i="64"/>
  <c r="AF2662" i="64"/>
  <c r="AF2661" i="64"/>
  <c r="AF2660" i="64"/>
  <c r="AF2659" i="64"/>
  <c r="AF2657" i="64"/>
  <c r="AF2656" i="64"/>
  <c r="AF2655" i="64"/>
  <c r="AF2654" i="64"/>
  <c r="AF2652" i="64"/>
  <c r="AF2651" i="64"/>
  <c r="AF2650" i="64"/>
  <c r="AF2649" i="64"/>
  <c r="AF2647" i="64"/>
  <c r="AF2646" i="64"/>
  <c r="AF2645" i="64"/>
  <c r="AF2644" i="64"/>
  <c r="AF2642" i="64"/>
  <c r="AF2641" i="64"/>
  <c r="AF2640" i="64"/>
  <c r="AF2639" i="64"/>
  <c r="AF2637" i="64"/>
  <c r="AF2636" i="64"/>
  <c r="AF2635" i="64"/>
  <c r="AF2634" i="64"/>
  <c r="AF2632" i="64"/>
  <c r="AF2631" i="64"/>
  <c r="AF2630" i="64"/>
  <c r="AF2629" i="64"/>
  <c r="AF2627" i="64"/>
  <c r="AF2626" i="64"/>
  <c r="AF2625" i="64"/>
  <c r="AF2624" i="64"/>
  <c r="AF2622" i="64"/>
  <c r="AF2621" i="64"/>
  <c r="AF2620" i="64"/>
  <c r="AF2619" i="64"/>
  <c r="AF2617" i="64"/>
  <c r="AF2616" i="64"/>
  <c r="AF2615" i="64"/>
  <c r="AF2614" i="64"/>
  <c r="AF2612" i="64"/>
  <c r="AF2611" i="64"/>
  <c r="AF2610" i="64"/>
  <c r="AF2609" i="64"/>
  <c r="AF2607" i="64"/>
  <c r="AF2606" i="64"/>
  <c r="AF2605" i="64"/>
  <c r="AF2604" i="64"/>
  <c r="AF2602" i="64"/>
  <c r="AF2601" i="64"/>
  <c r="AF2600" i="64"/>
  <c r="AF2599" i="64"/>
  <c r="AF2597" i="64"/>
  <c r="AF2596" i="64"/>
  <c r="AF2595" i="64"/>
  <c r="AF2594" i="64"/>
  <c r="AF2592" i="64"/>
  <c r="AF2591" i="64"/>
  <c r="AF2590" i="64"/>
  <c r="AF2589" i="64"/>
  <c r="AF2587" i="64"/>
  <c r="AF2586" i="64"/>
  <c r="AF2585" i="64"/>
  <c r="AF2584" i="64"/>
  <c r="AF2582" i="64"/>
  <c r="AF2581" i="64"/>
  <c r="AF2580" i="64"/>
  <c r="AF2579" i="64"/>
  <c r="AF2577" i="64"/>
  <c r="AF2576" i="64"/>
  <c r="AF2575" i="64"/>
  <c r="AF2574" i="64"/>
  <c r="AF2572" i="64"/>
  <c r="AF2571" i="64"/>
  <c r="AF2570" i="64"/>
  <c r="AF2569" i="64"/>
  <c r="AF2567" i="64"/>
  <c r="AF2566" i="64"/>
  <c r="AF2565" i="64"/>
  <c r="AF2564" i="64"/>
  <c r="AF2562" i="64"/>
  <c r="AF2561" i="64"/>
  <c r="AF2560" i="64"/>
  <c r="AF2559" i="64"/>
  <c r="AF2557" i="64"/>
  <c r="AF2556" i="64"/>
  <c r="AF2555" i="64"/>
  <c r="AF2554" i="64"/>
  <c r="AF2552" i="64"/>
  <c r="AF2551" i="64"/>
  <c r="AF2550" i="64"/>
  <c r="AF2549" i="64"/>
  <c r="AF2547" i="64"/>
  <c r="AF2546" i="64"/>
  <c r="AF2545" i="64"/>
  <c r="AF2544" i="64"/>
  <c r="AF2542" i="64"/>
  <c r="AF2541" i="64"/>
  <c r="AF2540" i="64"/>
  <c r="AF2539" i="64"/>
  <c r="AF2537" i="64"/>
  <c r="AF2536" i="64"/>
  <c r="AF2535" i="64"/>
  <c r="AF2534" i="64"/>
  <c r="AF2532" i="64"/>
  <c r="AF2531" i="64"/>
  <c r="AF2530" i="64"/>
  <c r="AF2529" i="64"/>
  <c r="AF2527" i="64"/>
  <c r="AF2526" i="64"/>
  <c r="AF2525" i="64"/>
  <c r="AF2524" i="64"/>
  <c r="AF2522" i="64"/>
  <c r="AF2521" i="64"/>
  <c r="AF2520" i="64"/>
  <c r="AF2519" i="64"/>
  <c r="AF2517" i="64"/>
  <c r="AF2516" i="64"/>
  <c r="AF2515" i="64"/>
  <c r="AF2514" i="64"/>
  <c r="AF2512" i="64"/>
  <c r="AF2511" i="64"/>
  <c r="AF2510" i="64"/>
  <c r="AF2509" i="64"/>
  <c r="AF2507" i="64"/>
  <c r="AF2506" i="64"/>
  <c r="AF2505" i="64"/>
  <c r="AF2504" i="64"/>
  <c r="AF2502" i="64"/>
  <c r="AF2501" i="64"/>
  <c r="AF2500" i="64"/>
  <c r="AF2499" i="64"/>
  <c r="AF2497" i="64"/>
  <c r="AF2496" i="64"/>
  <c r="AF2495" i="64"/>
  <c r="AF2494" i="64"/>
  <c r="AF2492" i="64"/>
  <c r="AF2491" i="64"/>
  <c r="AF2490" i="64"/>
  <c r="AF2489" i="64"/>
  <c r="AF2487" i="64"/>
  <c r="AF2486" i="64"/>
  <c r="AF2485" i="64"/>
  <c r="AF2484" i="64"/>
  <c r="AF2482" i="64"/>
  <c r="AF2481" i="64"/>
  <c r="AF2480" i="64"/>
  <c r="AF2479" i="64"/>
  <c r="AF2477" i="64"/>
  <c r="AF2476" i="64"/>
  <c r="AF2475" i="64"/>
  <c r="AF2474" i="64"/>
  <c r="AF2472" i="64"/>
  <c r="AF2471" i="64"/>
  <c r="AF2470" i="64"/>
  <c r="AF2469" i="64"/>
  <c r="AF2467" i="64"/>
  <c r="AF2466" i="64"/>
  <c r="AF2465" i="64"/>
  <c r="AF2464" i="64"/>
  <c r="AF2462" i="64"/>
  <c r="AF2461" i="64"/>
  <c r="AF2460" i="64"/>
  <c r="AF2459" i="64"/>
  <c r="AF2457" i="64"/>
  <c r="AF2456" i="64"/>
  <c r="AF2455" i="64"/>
  <c r="AF2454" i="64"/>
  <c r="AF2452" i="64"/>
  <c r="AF2451" i="64"/>
  <c r="AF2450" i="64"/>
  <c r="AF2449" i="64"/>
  <c r="AF2447" i="64"/>
  <c r="AF2446" i="64"/>
  <c r="AF2445" i="64"/>
  <c r="AF2444" i="64"/>
  <c r="AF2442" i="64"/>
  <c r="AF2441" i="64"/>
  <c r="AF2440" i="64"/>
  <c r="AF2439" i="64"/>
  <c r="AF2437" i="64"/>
  <c r="AF2436" i="64"/>
  <c r="AF2435" i="64"/>
  <c r="AF2434" i="64"/>
  <c r="AF2432" i="64"/>
  <c r="AF2431" i="64"/>
  <c r="AF2430" i="64"/>
  <c r="AF2429" i="64"/>
  <c r="AF2427" i="64"/>
  <c r="AF2426" i="64"/>
  <c r="AF2425" i="64"/>
  <c r="AF2424" i="64"/>
  <c r="AF2422" i="64"/>
  <c r="AF2421" i="64"/>
  <c r="AF2420" i="64"/>
  <c r="AF2419" i="64"/>
  <c r="AF2417" i="64"/>
  <c r="AF2416" i="64"/>
  <c r="AF2415" i="64"/>
  <c r="AF2414" i="64"/>
  <c r="AF2412" i="64"/>
  <c r="AF2411" i="64"/>
  <c r="AF2410" i="64"/>
  <c r="AF2409" i="64"/>
  <c r="AF2407" i="64"/>
  <c r="AF2406" i="64"/>
  <c r="AF2405" i="64"/>
  <c r="AF2404" i="64"/>
  <c r="AF2402" i="64"/>
  <c r="AF2401" i="64"/>
  <c r="AF2400" i="64"/>
  <c r="AF2399" i="64"/>
  <c r="AF2397" i="64"/>
  <c r="AF2396" i="64"/>
  <c r="AF2395" i="64"/>
  <c r="AF2394" i="64"/>
  <c r="AF2392" i="64"/>
  <c r="AF2391" i="64"/>
  <c r="AF2390" i="64"/>
  <c r="AF2389" i="64"/>
  <c r="AF2387" i="64"/>
  <c r="AF2386" i="64"/>
  <c r="AF2385" i="64"/>
  <c r="AF2384" i="64"/>
  <c r="AF2382" i="64"/>
  <c r="AF2381" i="64"/>
  <c r="AF2380" i="64"/>
  <c r="AF2379" i="64"/>
  <c r="AF2377" i="64"/>
  <c r="AF2376" i="64"/>
  <c r="AF2375" i="64"/>
  <c r="AF2374" i="64"/>
  <c r="AF2372" i="64"/>
  <c r="AF2371" i="64"/>
  <c r="AF2370" i="64"/>
  <c r="AF2369" i="64"/>
  <c r="AF2367" i="64"/>
  <c r="AF2366" i="64"/>
  <c r="AF2365" i="64"/>
  <c r="AF2364" i="64"/>
  <c r="AF2362" i="64"/>
  <c r="AF2361" i="64"/>
  <c r="AF2360" i="64"/>
  <c r="AF2359" i="64"/>
  <c r="AF2357" i="64"/>
  <c r="AF2356" i="64"/>
  <c r="AF2355" i="64"/>
  <c r="AF2354" i="64"/>
  <c r="AF2352" i="64"/>
  <c r="AF2351" i="64"/>
  <c r="AF2350" i="64"/>
  <c r="AF2349" i="64"/>
  <c r="AF2347" i="64"/>
  <c r="AF2346" i="64"/>
  <c r="AF2345" i="64"/>
  <c r="AF2344" i="64"/>
  <c r="AF2342" i="64"/>
  <c r="AF2341" i="64"/>
  <c r="AF2340" i="64"/>
  <c r="AF2339" i="64"/>
  <c r="AF2337" i="64"/>
  <c r="AF2336" i="64"/>
  <c r="AF2335" i="64"/>
  <c r="AF2334" i="64"/>
  <c r="AF2332" i="64"/>
  <c r="AF2331" i="64"/>
  <c r="AF2330" i="64"/>
  <c r="AF2329" i="64"/>
  <c r="AF2327" i="64"/>
  <c r="AF2326" i="64"/>
  <c r="AF2325" i="64"/>
  <c r="AF2324" i="64"/>
  <c r="AF2322" i="64"/>
  <c r="AF2321" i="64"/>
  <c r="AF2320" i="64"/>
  <c r="AF2319" i="64"/>
  <c r="AF2317" i="64"/>
  <c r="AF2316" i="64"/>
  <c r="AF2315" i="64"/>
  <c r="AF2314" i="64"/>
  <c r="AF2312" i="64"/>
  <c r="AF2311" i="64"/>
  <c r="AF2310" i="64"/>
  <c r="AF2309" i="64"/>
  <c r="AF2307" i="64"/>
  <c r="AF2306" i="64"/>
  <c r="AF2305" i="64"/>
  <c r="AF2304" i="64"/>
  <c r="AF2302" i="64"/>
  <c r="AF2301" i="64"/>
  <c r="AF2300" i="64"/>
  <c r="AF2299" i="64"/>
  <c r="AF2297" i="64"/>
  <c r="AF2296" i="64"/>
  <c r="AF2295" i="64"/>
  <c r="AF2294" i="64"/>
  <c r="AF2292" i="64"/>
  <c r="AF2291" i="64"/>
  <c r="AF2290" i="64"/>
  <c r="AF2289" i="64"/>
  <c r="AF2287" i="64"/>
  <c r="AF2286" i="64"/>
  <c r="AF2285" i="64"/>
  <c r="AF2284" i="64"/>
  <c r="AF2282" i="64"/>
  <c r="AF2281" i="64"/>
  <c r="AF2280" i="64"/>
  <c r="AF2279" i="64"/>
  <c r="AF2277" i="64"/>
  <c r="AF2276" i="64"/>
  <c r="AF2275" i="64"/>
  <c r="AF2274" i="64"/>
  <c r="AF2272" i="64"/>
  <c r="AF2271" i="64"/>
  <c r="AF2270" i="64"/>
  <c r="AF2269" i="64"/>
  <c r="AF2267" i="64"/>
  <c r="AF2266" i="64"/>
  <c r="AF2265" i="64"/>
  <c r="AF2264" i="64"/>
  <c r="AF2262" i="64"/>
  <c r="AF2261" i="64"/>
  <c r="AF2260" i="64"/>
  <c r="AF2259" i="64"/>
  <c r="AF2257" i="64"/>
  <c r="AF2256" i="64"/>
  <c r="AF2255" i="64"/>
  <c r="AF2254" i="64"/>
  <c r="AF2252" i="64"/>
  <c r="AF2251" i="64"/>
  <c r="AF2250" i="64"/>
  <c r="AF2249" i="64"/>
  <c r="AF2247" i="64"/>
  <c r="AF2246" i="64"/>
  <c r="AF2245" i="64"/>
  <c r="AF2244" i="64"/>
  <c r="AF2242" i="64"/>
  <c r="AF2241" i="64"/>
  <c r="AF2240" i="64"/>
  <c r="AF2239" i="64"/>
  <c r="AF2237" i="64"/>
  <c r="AF2236" i="64"/>
  <c r="AF2235" i="64"/>
  <c r="AF2234" i="64"/>
  <c r="AF2232" i="64"/>
  <c r="AF2231" i="64"/>
  <c r="AF2230" i="64"/>
  <c r="AF2229" i="64"/>
  <c r="AF2227" i="64"/>
  <c r="AF2226" i="64"/>
  <c r="AF2225" i="64"/>
  <c r="AF2224" i="64"/>
  <c r="AF2222" i="64"/>
  <c r="AF2221" i="64"/>
  <c r="AF2220" i="64"/>
  <c r="AF2219" i="64"/>
  <c r="AF2217" i="64"/>
  <c r="AF2216" i="64"/>
  <c r="AF2215" i="64"/>
  <c r="AF2214" i="64"/>
  <c r="AF2212" i="64"/>
  <c r="AF2211" i="64"/>
  <c r="AF2210" i="64"/>
  <c r="AF2209" i="64"/>
  <c r="AF2207" i="64"/>
  <c r="AF2206" i="64"/>
  <c r="AF2205" i="64"/>
  <c r="AF2204" i="64"/>
  <c r="AF2202" i="64"/>
  <c r="AF2201" i="64"/>
  <c r="AF2200" i="64"/>
  <c r="AF2199" i="64"/>
  <c r="AF2197" i="64"/>
  <c r="AF2196" i="64"/>
  <c r="AF2195" i="64"/>
  <c r="AF2194" i="64"/>
  <c r="AF2192" i="64"/>
  <c r="AF2191" i="64"/>
  <c r="AF2190" i="64"/>
  <c r="AF2189" i="64"/>
  <c r="AF2187" i="64"/>
  <c r="AF2186" i="64"/>
  <c r="AF2185" i="64"/>
  <c r="AF2184" i="64"/>
  <c r="AF2182" i="64"/>
  <c r="AF2181" i="64"/>
  <c r="AF2180" i="64"/>
  <c r="AF2179" i="64"/>
  <c r="AF2177" i="64"/>
  <c r="AF2176" i="64"/>
  <c r="AF2175" i="64"/>
  <c r="AF2174" i="64"/>
  <c r="AF2172" i="64"/>
  <c r="AF2171" i="64"/>
  <c r="AF2170" i="64"/>
  <c r="AF2169" i="64"/>
  <c r="AF2167" i="64"/>
  <c r="AF2166" i="64"/>
  <c r="AF2165" i="64"/>
  <c r="AF2164" i="64"/>
  <c r="AF2162" i="64"/>
  <c r="AF2161" i="64"/>
  <c r="AF2160" i="64"/>
  <c r="AF2159" i="64"/>
  <c r="AF2157" i="64"/>
  <c r="AF2156" i="64"/>
  <c r="AF2155" i="64"/>
  <c r="AF2154" i="64"/>
  <c r="AF2152" i="64"/>
  <c r="AF2151" i="64"/>
  <c r="AF2150" i="64"/>
  <c r="AF2149" i="64"/>
  <c r="AF2147" i="64"/>
  <c r="AF2146" i="64"/>
  <c r="AF2145" i="64"/>
  <c r="AF2144" i="64"/>
  <c r="AF2142" i="64"/>
  <c r="AF2141" i="64"/>
  <c r="AF2140" i="64"/>
  <c r="AF2139" i="64"/>
  <c r="AF2137" i="64"/>
  <c r="AF2136" i="64"/>
  <c r="AF2135" i="64"/>
  <c r="AF2134" i="64"/>
  <c r="AF2132" i="64"/>
  <c r="AF2131" i="64"/>
  <c r="AF2130" i="64"/>
  <c r="AF2129" i="64"/>
  <c r="AF2127" i="64"/>
  <c r="AF2126" i="64"/>
  <c r="AF2125" i="64"/>
  <c r="AF2124" i="64"/>
  <c r="AF2122" i="64"/>
  <c r="AF2121" i="64"/>
  <c r="AF2120" i="64"/>
  <c r="AF2119" i="64"/>
  <c r="AF2117" i="64"/>
  <c r="AF2116" i="64"/>
  <c r="AF2115" i="64"/>
  <c r="AF2114" i="64"/>
  <c r="AF2112" i="64"/>
  <c r="AF2111" i="64"/>
  <c r="AF2110" i="64"/>
  <c r="AF2109" i="64"/>
  <c r="AF2107" i="64"/>
  <c r="AF2106" i="64"/>
  <c r="AF2105" i="64"/>
  <c r="AF2104" i="64"/>
  <c r="AF2102" i="64"/>
  <c r="AF2101" i="64"/>
  <c r="AF2100" i="64"/>
  <c r="AF2099" i="64"/>
  <c r="AF2097" i="64"/>
  <c r="AF2096" i="64"/>
  <c r="AF2095" i="64"/>
  <c r="AF2094" i="64"/>
  <c r="AF2092" i="64"/>
  <c r="AF2091" i="64"/>
  <c r="AF2090" i="64"/>
  <c r="AF2089" i="64"/>
  <c r="AF2087" i="64"/>
  <c r="AF2086" i="64"/>
  <c r="AF2085" i="64"/>
  <c r="AF2084" i="64"/>
  <c r="AF2082" i="64"/>
  <c r="AF2081" i="64"/>
  <c r="AF2080" i="64"/>
  <c r="AF2079" i="64"/>
  <c r="AF2077" i="64"/>
  <c r="AF2076" i="64"/>
  <c r="AF2075" i="64"/>
  <c r="AF2074" i="64"/>
  <c r="AF2072" i="64"/>
  <c r="AF2071" i="64"/>
  <c r="AF2070" i="64"/>
  <c r="AF2069" i="64"/>
  <c r="AF2067" i="64"/>
  <c r="AF2066" i="64"/>
  <c r="AF2065" i="64"/>
  <c r="AF2064" i="64"/>
  <c r="AF2062" i="64"/>
  <c r="AF2061" i="64"/>
  <c r="AF2060" i="64"/>
  <c r="AF2059" i="64"/>
  <c r="AF2057" i="64"/>
  <c r="AF2056" i="64"/>
  <c r="AF2055" i="64"/>
  <c r="AF2054" i="64"/>
  <c r="AF2052" i="64"/>
  <c r="AF2051" i="64"/>
  <c r="AF2050" i="64"/>
  <c r="AF2049" i="64"/>
  <c r="AF2047" i="64"/>
  <c r="AF2046" i="64"/>
  <c r="AF2045" i="64"/>
  <c r="AF2044" i="64"/>
  <c r="AF2042" i="64"/>
  <c r="AF2041" i="64"/>
  <c r="AF2040" i="64"/>
  <c r="AF2039" i="64"/>
  <c r="AF2037" i="64"/>
  <c r="AF2036" i="64"/>
  <c r="AF2035" i="64"/>
  <c r="AF2034" i="64"/>
  <c r="AF2032" i="64"/>
  <c r="AF2031" i="64"/>
  <c r="AF2030" i="64"/>
  <c r="AF2029" i="64"/>
  <c r="AF2027" i="64"/>
  <c r="AF2026" i="64"/>
  <c r="AF2025" i="64"/>
  <c r="AF2024" i="64"/>
  <c r="AF2022" i="64"/>
  <c r="AF2021" i="64"/>
  <c r="AF2020" i="64"/>
  <c r="AF2019" i="64"/>
  <c r="AF2017" i="64"/>
  <c r="AF2016" i="64"/>
  <c r="AF2015" i="64"/>
  <c r="AF2014" i="64"/>
  <c r="AF2012" i="64"/>
  <c r="AF2011" i="64"/>
  <c r="AF2010" i="64"/>
  <c r="AF2009" i="64"/>
  <c r="AF2007" i="64"/>
  <c r="AF2006" i="64"/>
  <c r="AF2005" i="64"/>
  <c r="AF2004" i="64"/>
  <c r="AF2002" i="64"/>
  <c r="AF2001" i="64"/>
  <c r="AF2000" i="64"/>
  <c r="AF1999" i="64"/>
  <c r="AF1997" i="64"/>
  <c r="AF1996" i="64"/>
  <c r="AF1995" i="64"/>
  <c r="AF1994" i="64"/>
  <c r="AF1992" i="64"/>
  <c r="AF1991" i="64"/>
  <c r="AF1990" i="64"/>
  <c r="AF1989" i="64"/>
  <c r="AF1987" i="64"/>
  <c r="AF1986" i="64"/>
  <c r="AF1985" i="64"/>
  <c r="AF1984" i="64"/>
  <c r="AF1982" i="64"/>
  <c r="AF1981" i="64"/>
  <c r="AF1980" i="64"/>
  <c r="AF1979" i="64"/>
  <c r="AF1977" i="64"/>
  <c r="AF1976" i="64"/>
  <c r="AF1975" i="64"/>
  <c r="AF1974" i="64"/>
  <c r="AF1972" i="64"/>
  <c r="AF1971" i="64"/>
  <c r="AF1970" i="64"/>
  <c r="AF1969" i="64"/>
  <c r="AF1967" i="64"/>
  <c r="AF1966" i="64"/>
  <c r="AF1965" i="64"/>
  <c r="AF1964" i="64"/>
  <c r="AF1962" i="64"/>
  <c r="AF1961" i="64"/>
  <c r="AF1960" i="64"/>
  <c r="AF1959" i="64"/>
  <c r="AF1957" i="64"/>
  <c r="AF1956" i="64"/>
  <c r="AF1955" i="64"/>
  <c r="AF1954" i="64"/>
  <c r="AF1952" i="64"/>
  <c r="AF1951" i="64"/>
  <c r="AF1950" i="64"/>
  <c r="AF1949" i="64"/>
  <c r="AF1947" i="64"/>
  <c r="AF1946" i="64"/>
  <c r="AF1945" i="64"/>
  <c r="AF1944" i="64"/>
  <c r="AF1942" i="64"/>
  <c r="AF1941" i="64"/>
  <c r="AF1940" i="64"/>
  <c r="AF1939" i="64"/>
  <c r="AF1937" i="64"/>
  <c r="AF1936" i="64"/>
  <c r="AF1935" i="64"/>
  <c r="AF1934" i="64"/>
  <c r="AF1932" i="64"/>
  <c r="AF1931" i="64"/>
  <c r="AF1930" i="64"/>
  <c r="AF1929" i="64"/>
  <c r="AF1927" i="64"/>
  <c r="AF1926" i="64"/>
  <c r="AF1925" i="64"/>
  <c r="AF1924" i="64"/>
  <c r="AF1922" i="64"/>
  <c r="AF1921" i="64"/>
  <c r="AF1920" i="64"/>
  <c r="AF1919" i="64"/>
  <c r="AF1917" i="64"/>
  <c r="AF1916" i="64"/>
  <c r="AF1915" i="64"/>
  <c r="AF1914" i="64"/>
  <c r="AF1912" i="64"/>
  <c r="AF1911" i="64"/>
  <c r="AF1910" i="64"/>
  <c r="AF1909" i="64"/>
  <c r="AF1907" i="64"/>
  <c r="AF1906" i="64"/>
  <c r="AF1905" i="64"/>
  <c r="AF1904" i="64"/>
  <c r="AF1902" i="64"/>
  <c r="AF1901" i="64"/>
  <c r="AF1900" i="64"/>
  <c r="AF1899" i="64"/>
  <c r="AF1897" i="64"/>
  <c r="AF1896" i="64"/>
  <c r="AF1895" i="64"/>
  <c r="AF1894" i="64"/>
  <c r="AF1892" i="64"/>
  <c r="AF1891" i="64"/>
  <c r="AF1890" i="64"/>
  <c r="AF1889" i="64"/>
  <c r="AF1887" i="64"/>
  <c r="AF1886" i="64"/>
  <c r="AF1885" i="64"/>
  <c r="AF1884" i="64"/>
  <c r="AF1882" i="64"/>
  <c r="AF1881" i="64"/>
  <c r="AF1880" i="64"/>
  <c r="AF1879" i="64"/>
  <c r="AF1877" i="64"/>
  <c r="AF1876" i="64"/>
  <c r="AF1875" i="64"/>
  <c r="AF1874" i="64"/>
  <c r="AF1872" i="64"/>
  <c r="AF1871" i="64"/>
  <c r="AF1870" i="64"/>
  <c r="AF1869" i="64"/>
  <c r="AF1867" i="64"/>
  <c r="AF1866" i="64"/>
  <c r="AF1865" i="64"/>
  <c r="AF1864" i="64"/>
  <c r="AF1862" i="64"/>
  <c r="AF1861" i="64"/>
  <c r="AF1860" i="64"/>
  <c r="AF1859" i="64"/>
  <c r="AF1857" i="64"/>
  <c r="AF1856" i="64"/>
  <c r="AF1855" i="64"/>
  <c r="AF1854" i="64"/>
  <c r="AF1852" i="64"/>
  <c r="AF1851" i="64"/>
  <c r="AF1850" i="64"/>
  <c r="AF1849" i="64"/>
  <c r="AF1847" i="64"/>
  <c r="AF1846" i="64"/>
  <c r="AF1845" i="64"/>
  <c r="AF1844" i="64"/>
  <c r="AF1842" i="64"/>
  <c r="AF1841" i="64"/>
  <c r="AF1840" i="64"/>
  <c r="AF1839" i="64"/>
  <c r="AF1837" i="64"/>
  <c r="AF1836" i="64"/>
  <c r="AF1835" i="64"/>
  <c r="AF1834" i="64"/>
  <c r="AF1832" i="64"/>
  <c r="AF1831" i="64"/>
  <c r="AF1830" i="64"/>
  <c r="AF1829" i="64"/>
  <c r="AF1827" i="64"/>
  <c r="AF1826" i="64"/>
  <c r="AF1825" i="64"/>
  <c r="AF1824" i="64"/>
  <c r="AF1822" i="64"/>
  <c r="AF1821" i="64"/>
  <c r="AF1820" i="64"/>
  <c r="AF1819" i="64"/>
  <c r="AF1817" i="64"/>
  <c r="AF1816" i="64"/>
  <c r="AF1815" i="64"/>
  <c r="AF1814" i="64"/>
  <c r="AF1812" i="64"/>
  <c r="AF1811" i="64"/>
  <c r="AF1810" i="64"/>
  <c r="AF1809" i="64"/>
  <c r="AF1807" i="64"/>
  <c r="AF1806" i="64"/>
  <c r="AF1805" i="64"/>
  <c r="AF1804" i="64"/>
  <c r="AF1802" i="64"/>
  <c r="AF1801" i="64"/>
  <c r="AF1800" i="64"/>
  <c r="AF1799" i="64"/>
  <c r="AF1797" i="64"/>
  <c r="AF1796" i="64"/>
  <c r="AF1795" i="64"/>
  <c r="AF1794" i="64"/>
  <c r="AF1792" i="64"/>
  <c r="AF1791" i="64"/>
  <c r="AF1790" i="64"/>
  <c r="AF1789" i="64"/>
  <c r="AF1787" i="64"/>
  <c r="AF1786" i="64"/>
  <c r="AF1785" i="64"/>
  <c r="AF1784" i="64"/>
  <c r="AF1782" i="64"/>
  <c r="AF1781" i="64"/>
  <c r="AF1780" i="64"/>
  <c r="AF1779" i="64"/>
  <c r="AF1777" i="64"/>
  <c r="AF1776" i="64"/>
  <c r="AF1775" i="64"/>
  <c r="AF1774" i="64"/>
  <c r="AF1772" i="64"/>
  <c r="AF1771" i="64"/>
  <c r="AF1770" i="64"/>
  <c r="AF1769" i="64"/>
  <c r="AF1767" i="64"/>
  <c r="AF1766" i="64"/>
  <c r="AF1765" i="64"/>
  <c r="AF1764" i="64"/>
  <c r="AF1762" i="64"/>
  <c r="AF1761" i="64"/>
  <c r="AF1760" i="64"/>
  <c r="AF1759" i="64"/>
  <c r="AF1757" i="64"/>
  <c r="AF1756" i="64"/>
  <c r="AF1755" i="64"/>
  <c r="AF1754" i="64"/>
  <c r="AF1752" i="64"/>
  <c r="AF1751" i="64"/>
  <c r="AF1750" i="64"/>
  <c r="AF1749" i="64"/>
  <c r="AF1747" i="64"/>
  <c r="AF1746" i="64"/>
  <c r="AF1745" i="64"/>
  <c r="AF1744" i="64"/>
  <c r="AF1742" i="64"/>
  <c r="AF1741" i="64"/>
  <c r="AF1740" i="64"/>
  <c r="AF1739" i="64"/>
  <c r="AF1737" i="64"/>
  <c r="AF1736" i="64"/>
  <c r="AF1735" i="64"/>
  <c r="AF1734" i="64"/>
  <c r="AF1732" i="64"/>
  <c r="AF1731" i="64"/>
  <c r="AF1730" i="64"/>
  <c r="AF1729" i="64"/>
  <c r="AF1727" i="64"/>
  <c r="AF1726" i="64"/>
  <c r="AF1725" i="64"/>
  <c r="AF1724" i="64"/>
  <c r="AF1722" i="64"/>
  <c r="AF1721" i="64"/>
  <c r="AF1720" i="64"/>
  <c r="AF1719" i="64"/>
  <c r="AF1717" i="64"/>
  <c r="AF1716" i="64"/>
  <c r="AF1715" i="64"/>
  <c r="AF1714" i="64"/>
  <c r="AF1712" i="64"/>
  <c r="AF1711" i="64"/>
  <c r="AF1710" i="64"/>
  <c r="AF1709" i="64"/>
  <c r="AF1707" i="64"/>
  <c r="AF1706" i="64"/>
  <c r="AF1705" i="64"/>
  <c r="AF1704" i="64"/>
  <c r="AF1702" i="64"/>
  <c r="AF1701" i="64"/>
  <c r="AF1700" i="64"/>
  <c r="AF1699" i="64"/>
  <c r="AF1697" i="64"/>
  <c r="AF1696" i="64"/>
  <c r="AF1695" i="64"/>
  <c r="AF1694" i="64"/>
  <c r="AF1692" i="64"/>
  <c r="AF1691" i="64"/>
  <c r="AF1690" i="64"/>
  <c r="AF1689" i="64"/>
  <c r="AF1687" i="64"/>
  <c r="AF1686" i="64"/>
  <c r="AF1685" i="64"/>
  <c r="AF1684" i="64"/>
  <c r="AF1682" i="64"/>
  <c r="AF1681" i="64"/>
  <c r="AF1680" i="64"/>
  <c r="AF1679" i="64"/>
  <c r="AF1677" i="64"/>
  <c r="AF1676" i="64"/>
  <c r="AF1675" i="64"/>
  <c r="AF1674" i="64"/>
  <c r="AF1672" i="64"/>
  <c r="AF1671" i="64"/>
  <c r="AF1670" i="64"/>
  <c r="AF1669" i="64"/>
  <c r="AF1667" i="64"/>
  <c r="AF1666" i="64"/>
  <c r="AF1665" i="64"/>
  <c r="AF1664" i="64"/>
  <c r="AF1662" i="64"/>
  <c r="AF1661" i="64"/>
  <c r="AF1660" i="64"/>
  <c r="AF1659" i="64"/>
  <c r="AF1657" i="64"/>
  <c r="AF1656" i="64"/>
  <c r="AF1655" i="64"/>
  <c r="AF1654" i="64"/>
  <c r="AF1652" i="64"/>
  <c r="AF1651" i="64"/>
  <c r="AF1650" i="64"/>
  <c r="AF1649" i="64"/>
  <c r="AF1647" i="64"/>
  <c r="AF1646" i="64"/>
  <c r="AF1645" i="64"/>
  <c r="AF1644" i="64"/>
  <c r="AF1642" i="64"/>
  <c r="AF1641" i="64"/>
  <c r="AF1640" i="64"/>
  <c r="AF1639" i="64"/>
  <c r="AF1637" i="64"/>
  <c r="AF1636" i="64"/>
  <c r="AF1635" i="64"/>
  <c r="AF1634" i="64"/>
  <c r="AF1632" i="64"/>
  <c r="AF1631" i="64"/>
  <c r="AF1630" i="64"/>
  <c r="AF1629" i="64"/>
  <c r="AF1627" i="64"/>
  <c r="AF1626" i="64"/>
  <c r="AF1625" i="64"/>
  <c r="AF1624" i="64"/>
  <c r="AF1622" i="64"/>
  <c r="AF1621" i="64"/>
  <c r="AF1620" i="64"/>
  <c r="AF1619" i="64"/>
  <c r="AF1617" i="64"/>
  <c r="AF1616" i="64"/>
  <c r="AF1615" i="64"/>
  <c r="AF1614" i="64"/>
  <c r="AF1612" i="64"/>
  <c r="AF1611" i="64"/>
  <c r="AF1610" i="64"/>
  <c r="AF1609" i="64"/>
  <c r="AF1607" i="64"/>
  <c r="AF1606" i="64"/>
  <c r="AF1605" i="64"/>
  <c r="AF1604" i="64"/>
  <c r="AF1602" i="64"/>
  <c r="AF1601" i="64"/>
  <c r="AF1600" i="64"/>
  <c r="AF1599" i="64"/>
  <c r="AF1597" i="64"/>
  <c r="AF1596" i="64"/>
  <c r="AF1595" i="64"/>
  <c r="AF1594" i="64"/>
  <c r="AF1592" i="64"/>
  <c r="AF1591" i="64"/>
  <c r="AF1590" i="64"/>
  <c r="AF1589" i="64"/>
  <c r="AF1587" i="64"/>
  <c r="AF1586" i="64"/>
  <c r="AF1585" i="64"/>
  <c r="AF1584" i="64"/>
  <c r="AF1582" i="64"/>
  <c r="AF1581" i="64"/>
  <c r="AF1580" i="64"/>
  <c r="AF1579" i="64"/>
  <c r="AF1577" i="64"/>
  <c r="AF1576" i="64"/>
  <c r="AF1575" i="64"/>
  <c r="AF1574" i="64"/>
  <c r="AF1572" i="64"/>
  <c r="AF1571" i="64"/>
  <c r="AF1570" i="64"/>
  <c r="AF1569" i="64"/>
  <c r="AF1567" i="64"/>
  <c r="AF1566" i="64"/>
  <c r="AF1565" i="64"/>
  <c r="AF1564" i="64"/>
  <c r="AF1562" i="64"/>
  <c r="AF1561" i="64"/>
  <c r="AF1560" i="64"/>
  <c r="AF1559" i="64"/>
  <c r="AF1557" i="64"/>
  <c r="AF1556" i="64"/>
  <c r="AF1555" i="64"/>
  <c r="AF1554" i="64"/>
  <c r="AF1552" i="64"/>
  <c r="AF1551" i="64"/>
  <c r="AF1550" i="64"/>
  <c r="AF1549" i="64"/>
  <c r="AF1547" i="64"/>
  <c r="AF1546" i="64"/>
  <c r="AF1545" i="64"/>
  <c r="AF1544" i="64"/>
  <c r="AF1542" i="64"/>
  <c r="AF1541" i="64"/>
  <c r="AF1540" i="64"/>
  <c r="AF1539" i="64"/>
  <c r="AF1537" i="64"/>
  <c r="AF1536" i="64"/>
  <c r="AF1535" i="64"/>
  <c r="AF1534" i="64"/>
  <c r="AF1532" i="64"/>
  <c r="AF1531" i="64"/>
  <c r="AF1530" i="64"/>
  <c r="AF1529" i="64"/>
  <c r="AF1527" i="64"/>
  <c r="AF1526" i="64"/>
  <c r="AF1525" i="64"/>
  <c r="AF1524" i="64"/>
  <c r="AF1522" i="64"/>
  <c r="AF1521" i="64"/>
  <c r="AF1520" i="64"/>
  <c r="AF1519" i="64"/>
  <c r="AF1517" i="64"/>
  <c r="AF1516" i="64"/>
  <c r="AF1515" i="64"/>
  <c r="AF1514" i="64"/>
  <c r="AF1512" i="64"/>
  <c r="AF1511" i="64"/>
  <c r="AF1510" i="64"/>
  <c r="AF1509" i="64"/>
  <c r="AF1507" i="64"/>
  <c r="AF1506" i="64"/>
  <c r="AF1505" i="64"/>
  <c r="AF1504" i="64"/>
  <c r="AF1502" i="64"/>
  <c r="AF1501" i="64"/>
  <c r="AF1500" i="64"/>
  <c r="AF1499" i="64"/>
  <c r="AF1497" i="64"/>
  <c r="AF1496" i="64"/>
  <c r="AF1495" i="64"/>
  <c r="AF1494" i="64"/>
  <c r="AF1492" i="64"/>
  <c r="AF1491" i="64"/>
  <c r="AF1490" i="64"/>
  <c r="AF1489" i="64"/>
  <c r="AF1487" i="64"/>
  <c r="AF1486" i="64"/>
  <c r="AF1485" i="64"/>
  <c r="AF1484" i="64"/>
  <c r="AF1482" i="64"/>
  <c r="AF1481" i="64"/>
  <c r="AF1480" i="64"/>
  <c r="AF1479" i="64"/>
  <c r="AF1477" i="64"/>
  <c r="AF1476" i="64"/>
  <c r="AF1475" i="64"/>
  <c r="AF1474" i="64"/>
  <c r="AF1472" i="64"/>
  <c r="AF1471" i="64"/>
  <c r="AF1470" i="64"/>
  <c r="AF1469" i="64"/>
  <c r="AF1467" i="64"/>
  <c r="AF1466" i="64"/>
  <c r="AF1465" i="64"/>
  <c r="AF1464" i="64"/>
  <c r="AF1462" i="64"/>
  <c r="AF1461" i="64"/>
  <c r="AF1460" i="64"/>
  <c r="AF1459" i="64"/>
  <c r="AF1457" i="64"/>
  <c r="AF1456" i="64"/>
  <c r="AF1455" i="64"/>
  <c r="AF1454" i="64"/>
  <c r="AF1452" i="64"/>
  <c r="AF1451" i="64"/>
  <c r="AF1450" i="64"/>
  <c r="AF1449" i="64"/>
  <c r="AF1447" i="64"/>
  <c r="AF1446" i="64"/>
  <c r="AF1445" i="64"/>
  <c r="AF1444" i="64"/>
  <c r="AF1442" i="64"/>
  <c r="AF1441" i="64"/>
  <c r="AF1440" i="64"/>
  <c r="AF1439" i="64"/>
  <c r="AF1437" i="64"/>
  <c r="AF1436" i="64"/>
  <c r="AF1435" i="64"/>
  <c r="AF1434" i="64"/>
  <c r="AF1432" i="64"/>
  <c r="AF1431" i="64"/>
  <c r="AF1430" i="64"/>
  <c r="AF1429" i="64"/>
  <c r="AF1427" i="64"/>
  <c r="AF1426" i="64"/>
  <c r="AF1425" i="64"/>
  <c r="AF1424" i="64"/>
  <c r="AF1422" i="64"/>
  <c r="AF1421" i="64"/>
  <c r="AF1420" i="64"/>
  <c r="AF1419" i="64"/>
  <c r="AF1417" i="64"/>
  <c r="AF1416" i="64"/>
  <c r="AF1415" i="64"/>
  <c r="AF1414" i="64"/>
  <c r="AF1412" i="64"/>
  <c r="AF1411" i="64"/>
  <c r="AF1410" i="64"/>
  <c r="AF1409" i="64"/>
  <c r="AF1407" i="64"/>
  <c r="AF1406" i="64"/>
  <c r="AF1405" i="64"/>
  <c r="AF1404" i="64"/>
  <c r="AF1402" i="64"/>
  <c r="AF1401" i="64"/>
  <c r="AF1400" i="64"/>
  <c r="AF1399" i="64"/>
  <c r="AF1397" i="64"/>
  <c r="AF1396" i="64"/>
  <c r="AF1395" i="64"/>
  <c r="AF1394" i="64"/>
  <c r="AF1392" i="64"/>
  <c r="AF1391" i="64"/>
  <c r="AF1390" i="64"/>
  <c r="AF1389" i="64"/>
  <c r="AF1387" i="64"/>
  <c r="AF1386" i="64"/>
  <c r="AF1385" i="64"/>
  <c r="AF1384" i="64"/>
  <c r="AF1382" i="64"/>
  <c r="AF1381" i="64"/>
  <c r="AF1380" i="64"/>
  <c r="AF1379" i="64"/>
  <c r="AF1377" i="64"/>
  <c r="AF1376" i="64"/>
  <c r="AF1375" i="64"/>
  <c r="AF1374" i="64"/>
  <c r="AF1372" i="64"/>
  <c r="AF1371" i="64"/>
  <c r="AF1370" i="64"/>
  <c r="AF1369" i="64"/>
  <c r="AF1367" i="64"/>
  <c r="AF1366" i="64"/>
  <c r="AF1365" i="64"/>
  <c r="AF1364" i="64"/>
  <c r="AF1362" i="64"/>
  <c r="AF1361" i="64"/>
  <c r="AF1360" i="64"/>
  <c r="AF1359" i="64"/>
  <c r="AF1357" i="64"/>
  <c r="AF1356" i="64"/>
  <c r="AF1355" i="64"/>
  <c r="AF1354" i="64"/>
  <c r="AF1352" i="64"/>
  <c r="AF1351" i="64"/>
  <c r="AF1350" i="64"/>
  <c r="AF1349" i="64"/>
  <c r="AF1347" i="64"/>
  <c r="AF1346" i="64"/>
  <c r="AF1345" i="64"/>
  <c r="AF1344" i="64"/>
  <c r="AF1342" i="64"/>
  <c r="AF1341" i="64"/>
  <c r="AF1340" i="64"/>
  <c r="AF1339" i="64"/>
  <c r="AF1337" i="64"/>
  <c r="AF1336" i="64"/>
  <c r="AF1335" i="64"/>
  <c r="AF1334" i="64"/>
  <c r="AF1332" i="64"/>
  <c r="AF1331" i="64"/>
  <c r="AF1330" i="64"/>
  <c r="AF1329" i="64"/>
  <c r="AF1327" i="64"/>
  <c r="AF1326" i="64"/>
  <c r="AF1325" i="64"/>
  <c r="AF1324" i="64"/>
  <c r="AF1322" i="64"/>
  <c r="AF1321" i="64"/>
  <c r="AF1320" i="64"/>
  <c r="AF1319" i="64"/>
  <c r="AF1317" i="64"/>
  <c r="AF1316" i="64"/>
  <c r="AF1315" i="64"/>
  <c r="AF1314" i="64"/>
  <c r="AF1312" i="64"/>
  <c r="AF1311" i="64"/>
  <c r="AF1310" i="64"/>
  <c r="AF1309" i="64"/>
  <c r="AF1307" i="64"/>
  <c r="AF1306" i="64"/>
  <c r="AF1305" i="64"/>
  <c r="AF1304" i="64"/>
  <c r="AF1302" i="64"/>
  <c r="AF1301" i="64"/>
  <c r="AF1300" i="64"/>
  <c r="AF1299" i="64"/>
  <c r="AF1297" i="64"/>
  <c r="AF1296" i="64"/>
  <c r="AF1295" i="64"/>
  <c r="AF1294" i="64"/>
  <c r="AF1292" i="64"/>
  <c r="AF1291" i="64"/>
  <c r="AF1290" i="64"/>
  <c r="AF1289" i="64"/>
  <c r="AF1287" i="64"/>
  <c r="AF1286" i="64"/>
  <c r="AF1285" i="64"/>
  <c r="AF1284" i="64"/>
  <c r="AF1282" i="64"/>
  <c r="AF1281" i="64"/>
  <c r="AF1280" i="64"/>
  <c r="AF1279" i="64"/>
  <c r="AF1277" i="64"/>
  <c r="AF1276" i="64"/>
  <c r="AF1275" i="64"/>
  <c r="AF1274" i="64"/>
  <c r="AF1272" i="64"/>
  <c r="AF1271" i="64"/>
  <c r="AF1270" i="64"/>
  <c r="AF1269" i="64"/>
  <c r="AF1267" i="64"/>
  <c r="AF1266" i="64"/>
  <c r="AF1265" i="64"/>
  <c r="AF1264" i="64"/>
  <c r="AF1262" i="64"/>
  <c r="AF1261" i="64"/>
  <c r="AF1260" i="64"/>
  <c r="AF1259" i="64"/>
  <c r="AF1257" i="64"/>
  <c r="AF1256" i="64"/>
  <c r="AF1255" i="64"/>
  <c r="AF1254" i="64"/>
  <c r="AF1252" i="64"/>
  <c r="AF1251" i="64"/>
  <c r="AF1250" i="64"/>
  <c r="AF1249" i="64"/>
  <c r="AF1247" i="64"/>
  <c r="AF1246" i="64"/>
  <c r="AF1245" i="64"/>
  <c r="AF1244" i="64"/>
  <c r="AF1242" i="64"/>
  <c r="AF1241" i="64"/>
  <c r="AF1240" i="64"/>
  <c r="AF1239" i="64"/>
  <c r="AF1237" i="64"/>
  <c r="AF1236" i="64"/>
  <c r="AF1235" i="64"/>
  <c r="AF1234" i="64"/>
  <c r="AF1232" i="64"/>
  <c r="AF1231" i="64"/>
  <c r="AF1230" i="64"/>
  <c r="AF1229" i="64"/>
  <c r="AF1227" i="64"/>
  <c r="AF1226" i="64"/>
  <c r="AF1225" i="64"/>
  <c r="AF1224" i="64"/>
  <c r="AF1222" i="64"/>
  <c r="AF1221" i="64"/>
  <c r="AF1220" i="64"/>
  <c r="AF1219" i="64"/>
  <c r="AF1217" i="64"/>
  <c r="AF1216" i="64"/>
  <c r="AF1215" i="64"/>
  <c r="AF1214" i="64"/>
  <c r="AF1212" i="64"/>
  <c r="AF1211" i="64"/>
  <c r="AF1210" i="64"/>
  <c r="AF1209" i="64"/>
  <c r="AF1207" i="64"/>
  <c r="AF1206" i="64"/>
  <c r="AF1205" i="64"/>
  <c r="AF1204" i="64"/>
  <c r="AF1202" i="64"/>
  <c r="AF1201" i="64"/>
  <c r="AF1200" i="64"/>
  <c r="AF1199" i="64"/>
  <c r="AF1197" i="64"/>
  <c r="AF1196" i="64"/>
  <c r="AF1195" i="64"/>
  <c r="AF1194" i="64"/>
  <c r="AF1192" i="64"/>
  <c r="AF1191" i="64"/>
  <c r="AF1190" i="64"/>
  <c r="AF1189" i="64"/>
  <c r="AF1187" i="64"/>
  <c r="AF1186" i="64"/>
  <c r="AF1185" i="64"/>
  <c r="AF1184" i="64"/>
  <c r="AF1182" i="64"/>
  <c r="AF1181" i="64"/>
  <c r="AF1180" i="64"/>
  <c r="AF1179" i="64"/>
  <c r="AF1177" i="64"/>
  <c r="AF1176" i="64"/>
  <c r="AF1175" i="64"/>
  <c r="AF1174" i="64"/>
  <c r="AF1172" i="64"/>
  <c r="AF1171" i="64"/>
  <c r="AF1170" i="64"/>
  <c r="AF1169" i="64"/>
  <c r="AF1167" i="64"/>
  <c r="AF1166" i="64"/>
  <c r="AF1165" i="64"/>
  <c r="AF1164" i="64"/>
  <c r="AF1162" i="64"/>
  <c r="AF1161" i="64"/>
  <c r="AF1160" i="64"/>
  <c r="AF1159" i="64"/>
  <c r="AF1157" i="64"/>
  <c r="AF1156" i="64"/>
  <c r="AF1155" i="64"/>
  <c r="AF1154" i="64"/>
  <c r="AF1152" i="64"/>
  <c r="AF1151" i="64"/>
  <c r="AF1150" i="64"/>
  <c r="AF1149" i="64"/>
  <c r="AF1147" i="64"/>
  <c r="AF1146" i="64"/>
  <c r="AF1145" i="64"/>
  <c r="AF1144" i="64"/>
  <c r="AF1142" i="64"/>
  <c r="AF1141" i="64"/>
  <c r="AF1140" i="64"/>
  <c r="AF1139" i="64"/>
  <c r="AF1137" i="64"/>
  <c r="AF1136" i="64"/>
  <c r="AF1135" i="64"/>
  <c r="AF1134" i="64"/>
  <c r="AF1132" i="64"/>
  <c r="AF1131" i="64"/>
  <c r="AF1130" i="64"/>
  <c r="AF1129" i="64"/>
  <c r="AF1127" i="64"/>
  <c r="AF1126" i="64"/>
  <c r="AF1125" i="64"/>
  <c r="AF1124" i="64"/>
  <c r="AF1122" i="64"/>
  <c r="AF1121" i="64"/>
  <c r="AF1120" i="64"/>
  <c r="AF1119" i="64"/>
  <c r="AF1117" i="64"/>
  <c r="AF1116" i="64"/>
  <c r="AF1115" i="64"/>
  <c r="AF1114" i="64"/>
  <c r="AF1112" i="64"/>
  <c r="AF1111" i="64"/>
  <c r="AF1110" i="64"/>
  <c r="AF1109" i="64"/>
  <c r="AF1107" i="64"/>
  <c r="AF1106" i="64"/>
  <c r="AF1105" i="64"/>
  <c r="AF1104" i="64"/>
  <c r="AF1102" i="64"/>
  <c r="AF1101" i="64"/>
  <c r="AF1100" i="64"/>
  <c r="AF1099" i="64"/>
  <c r="AF1097" i="64"/>
  <c r="AF1096" i="64"/>
  <c r="AF1095" i="64"/>
  <c r="AF1094" i="64"/>
  <c r="AF1092" i="64"/>
  <c r="AF1091" i="64"/>
  <c r="AF1090" i="64"/>
  <c r="AF1089" i="64"/>
  <c r="AF1087" i="64"/>
  <c r="AF1086" i="64"/>
  <c r="AF1085" i="64"/>
  <c r="AF1084" i="64"/>
  <c r="AF1082" i="64"/>
  <c r="AF1081" i="64"/>
  <c r="AF1080" i="64"/>
  <c r="AF1079" i="64"/>
  <c r="AF1077" i="64"/>
  <c r="AF1076" i="64"/>
  <c r="AF1075" i="64"/>
  <c r="AF1074" i="64"/>
  <c r="AF1072" i="64"/>
  <c r="AF1071" i="64"/>
  <c r="AF1070" i="64"/>
  <c r="AF1069" i="64"/>
  <c r="AF1067" i="64"/>
  <c r="AF1066" i="64"/>
  <c r="AF1065" i="64"/>
  <c r="AF1064" i="64"/>
  <c r="AF1062" i="64"/>
  <c r="AF1061" i="64"/>
  <c r="AF1060" i="64"/>
  <c r="AF1059" i="64"/>
  <c r="AF1057" i="64"/>
  <c r="AF1056" i="64"/>
  <c r="AF1055" i="64"/>
  <c r="AF1054" i="64"/>
  <c r="AF1052" i="64"/>
  <c r="AF1051" i="64"/>
  <c r="AF1050" i="64"/>
  <c r="AF1049" i="64"/>
  <c r="AF1047" i="64"/>
  <c r="AF1046" i="64"/>
  <c r="AF1045" i="64"/>
  <c r="AF1044" i="64"/>
  <c r="AF1042" i="64"/>
  <c r="AF1041" i="64"/>
  <c r="AF1040" i="64"/>
  <c r="AF1039" i="64"/>
  <c r="AF1037" i="64"/>
  <c r="AF1036" i="64"/>
  <c r="AF1035" i="64"/>
  <c r="AF1034" i="64"/>
  <c r="AF1032" i="64"/>
  <c r="AF1031" i="64"/>
  <c r="AF1030" i="64"/>
  <c r="AF1029" i="64"/>
  <c r="AF1027" i="64"/>
  <c r="AF1026" i="64"/>
  <c r="AF1025" i="64"/>
  <c r="AF1024" i="64"/>
  <c r="AF1022" i="64"/>
  <c r="AF1021" i="64"/>
  <c r="AF1020" i="64"/>
  <c r="AF1019" i="64"/>
  <c r="AF1017" i="64"/>
  <c r="AF1016" i="64"/>
  <c r="AF1015" i="64"/>
  <c r="AF1014" i="64"/>
  <c r="AF1012" i="64"/>
  <c r="AF1011" i="64"/>
  <c r="AF1010" i="64"/>
  <c r="AF1009" i="64"/>
  <c r="AF1007" i="64"/>
  <c r="AF1006" i="64"/>
  <c r="AF1005" i="64"/>
  <c r="AF1004" i="64"/>
  <c r="AF1002" i="64"/>
  <c r="AF1001" i="64"/>
  <c r="AF1000" i="64"/>
  <c r="AF999" i="64"/>
  <c r="AF997" i="64"/>
  <c r="AF996" i="64"/>
  <c r="AF995" i="64"/>
  <c r="AF994" i="64"/>
  <c r="AF992" i="64"/>
  <c r="AF991" i="64"/>
  <c r="AF990" i="64"/>
  <c r="AF989" i="64"/>
  <c r="AF987" i="64"/>
  <c r="AF986" i="64"/>
  <c r="AF985" i="64"/>
  <c r="AF984" i="64"/>
  <c r="AF982" i="64"/>
  <c r="AF981" i="64"/>
  <c r="AF980" i="64"/>
  <c r="AF979" i="64"/>
  <c r="AF977" i="64"/>
  <c r="AF976" i="64"/>
  <c r="AF975" i="64"/>
  <c r="AF974" i="64"/>
  <c r="AF972" i="64"/>
  <c r="AF971" i="64"/>
  <c r="AF970" i="64"/>
  <c r="AF969" i="64"/>
  <c r="AF967" i="64"/>
  <c r="AF966" i="64"/>
  <c r="AF965" i="64"/>
  <c r="AF964" i="64"/>
  <c r="AF962" i="64"/>
  <c r="AF961" i="64"/>
  <c r="AF960" i="64"/>
  <c r="AF959" i="64"/>
  <c r="AF957" i="64"/>
  <c r="AF956" i="64"/>
  <c r="AF955" i="64"/>
  <c r="AF954" i="64"/>
  <c r="AF952" i="64"/>
  <c r="AF951" i="64"/>
  <c r="AF950" i="64"/>
  <c r="AF949" i="64"/>
  <c r="AF947" i="64"/>
  <c r="AF946" i="64"/>
  <c r="AF945" i="64"/>
  <c r="AF944" i="64"/>
  <c r="AF942" i="64"/>
  <c r="AF941" i="64"/>
  <c r="AF940" i="64"/>
  <c r="AF939" i="64"/>
  <c r="AF937" i="64"/>
  <c r="AF936" i="64"/>
  <c r="AF935" i="64"/>
  <c r="AF934" i="64"/>
  <c r="AF932" i="64"/>
  <c r="AF931" i="64"/>
  <c r="AF930" i="64"/>
  <c r="AF929" i="64"/>
  <c r="AF927" i="64"/>
  <c r="AF926" i="64"/>
  <c r="AF925" i="64"/>
  <c r="AF924" i="64"/>
  <c r="AF922" i="64"/>
  <c r="AF921" i="64"/>
  <c r="AF920" i="64"/>
  <c r="AF919" i="64"/>
  <c r="AF917" i="64"/>
  <c r="AF916" i="64"/>
  <c r="AF915" i="64"/>
  <c r="AF914" i="64"/>
  <c r="AF912" i="64"/>
  <c r="AF911" i="64"/>
  <c r="AF910" i="64"/>
  <c r="AF909" i="64"/>
  <c r="AF907" i="64"/>
  <c r="AF906" i="64"/>
  <c r="AF905" i="64"/>
  <c r="AF904" i="64"/>
  <c r="AF902" i="64"/>
  <c r="AF901" i="64"/>
  <c r="AF900" i="64"/>
  <c r="AF899" i="64"/>
  <c r="AF897" i="64"/>
  <c r="AF896" i="64"/>
  <c r="AF895" i="64"/>
  <c r="AF894" i="64"/>
  <c r="AF892" i="64"/>
  <c r="AF891" i="64"/>
  <c r="AF890" i="64"/>
  <c r="AF889" i="64"/>
  <c r="AF887" i="64"/>
  <c r="AF886" i="64"/>
  <c r="AF885" i="64"/>
  <c r="AF884" i="64"/>
  <c r="AF882" i="64"/>
  <c r="AF881" i="64"/>
  <c r="AF880" i="64"/>
  <c r="AF879" i="64"/>
  <c r="AF877" i="64"/>
  <c r="AF876" i="64"/>
  <c r="AF875" i="64"/>
  <c r="AF874" i="64"/>
  <c r="AF872" i="64"/>
  <c r="AF871" i="64"/>
  <c r="AF870" i="64"/>
  <c r="AF869" i="64"/>
  <c r="AF867" i="64"/>
  <c r="AF866" i="64"/>
  <c r="AF865" i="64"/>
  <c r="AF864" i="64"/>
  <c r="AF862" i="64"/>
  <c r="AF861" i="64"/>
  <c r="AF860" i="64"/>
  <c r="AF859" i="64"/>
  <c r="AF857" i="64"/>
  <c r="AF856" i="64"/>
  <c r="AF855" i="64"/>
  <c r="AF854" i="64"/>
  <c r="AF852" i="64"/>
  <c r="AF851" i="64"/>
  <c r="AF850" i="64"/>
  <c r="AF849" i="64"/>
  <c r="AF847" i="64"/>
  <c r="AF846" i="64"/>
  <c r="AF845" i="64"/>
  <c r="AF844" i="64"/>
  <c r="AF842" i="64"/>
  <c r="AF841" i="64"/>
  <c r="AF840" i="64"/>
  <c r="AF839" i="64"/>
  <c r="AF837" i="64"/>
  <c r="AF836" i="64"/>
  <c r="AF835" i="64"/>
  <c r="AF834" i="64"/>
  <c r="AF832" i="64"/>
  <c r="AF831" i="64"/>
  <c r="AF830" i="64"/>
  <c r="AF829" i="64"/>
  <c r="AF827" i="64"/>
  <c r="AF826" i="64"/>
  <c r="AF825" i="64"/>
  <c r="AF824" i="64"/>
  <c r="AF822" i="64"/>
  <c r="AF821" i="64"/>
  <c r="AF820" i="64"/>
  <c r="AF819" i="64"/>
  <c r="AF817" i="64"/>
  <c r="AF816" i="64"/>
  <c r="AF815" i="64"/>
  <c r="AF814" i="64"/>
  <c r="AF812" i="64"/>
  <c r="AF811" i="64"/>
  <c r="AF810" i="64"/>
  <c r="AF809" i="64"/>
  <c r="AF807" i="64"/>
  <c r="AF806" i="64"/>
  <c r="AF805" i="64"/>
  <c r="AF804" i="64"/>
  <c r="AF802" i="64"/>
  <c r="AF801" i="64"/>
  <c r="AF800" i="64"/>
  <c r="AF799" i="64"/>
  <c r="AF797" i="64"/>
  <c r="AF796" i="64"/>
  <c r="AF795" i="64"/>
  <c r="AF794" i="64"/>
  <c r="AF792" i="64"/>
  <c r="AF791" i="64"/>
  <c r="AF790" i="64"/>
  <c r="AF789" i="64"/>
  <c r="AF787" i="64"/>
  <c r="AF786" i="64"/>
  <c r="AF785" i="64"/>
  <c r="AF784" i="64"/>
  <c r="AF782" i="64"/>
  <c r="AF781" i="64"/>
  <c r="AF780" i="64"/>
  <c r="AF779" i="64"/>
  <c r="AF777" i="64"/>
  <c r="AF776" i="64"/>
  <c r="AF775" i="64"/>
  <c r="AF774" i="64"/>
  <c r="AF772" i="64"/>
  <c r="AF771" i="64"/>
  <c r="AF770" i="64"/>
  <c r="AF769" i="64"/>
  <c r="AF767" i="64"/>
  <c r="AF766" i="64"/>
  <c r="AF765" i="64"/>
  <c r="AF764" i="64"/>
  <c r="AF762" i="64"/>
  <c r="AF761" i="64"/>
  <c r="AF760" i="64"/>
  <c r="AF759" i="64"/>
  <c r="AF757" i="64"/>
  <c r="AF756" i="64"/>
  <c r="AF755" i="64"/>
  <c r="AF754" i="64"/>
  <c r="AF752" i="64"/>
  <c r="AF751" i="64"/>
  <c r="AF750" i="64"/>
  <c r="AF749" i="64"/>
  <c r="AF747" i="64"/>
  <c r="AF746" i="64"/>
  <c r="AF745" i="64"/>
  <c r="AF744" i="64"/>
  <c r="AF742" i="64"/>
  <c r="AF741" i="64"/>
  <c r="AF740" i="64"/>
  <c r="AF739" i="64"/>
  <c r="AF737" i="64"/>
  <c r="AF736" i="64"/>
  <c r="AF735" i="64"/>
  <c r="AF734" i="64"/>
  <c r="AF732" i="64"/>
  <c r="AF731" i="64"/>
  <c r="AF730" i="64"/>
  <c r="AF729" i="64"/>
  <c r="AF727" i="64"/>
  <c r="AF726" i="64"/>
  <c r="AF725" i="64"/>
  <c r="AF724" i="64"/>
  <c r="AF722" i="64"/>
  <c r="AF721" i="64"/>
  <c r="AF720" i="64"/>
  <c r="AF719" i="64"/>
  <c r="AF717" i="64"/>
  <c r="AF716" i="64"/>
  <c r="AF715" i="64"/>
  <c r="AF714" i="64"/>
  <c r="AF712" i="64"/>
  <c r="AF711" i="64"/>
  <c r="AF710" i="64"/>
  <c r="AF709" i="64"/>
  <c r="AF707" i="64"/>
  <c r="AF706" i="64"/>
  <c r="AF705" i="64"/>
  <c r="AF704" i="64"/>
  <c r="AF702" i="64"/>
  <c r="AF701" i="64"/>
  <c r="AF700" i="64"/>
  <c r="AF699" i="64"/>
  <c r="AF697" i="64"/>
  <c r="AF696" i="64"/>
  <c r="AF695" i="64"/>
  <c r="AF694" i="64"/>
  <c r="AF692" i="64"/>
  <c r="AF691" i="64"/>
  <c r="AF690" i="64"/>
  <c r="AF689" i="64"/>
  <c r="AF687" i="64"/>
  <c r="AF686" i="64"/>
  <c r="AF685" i="64"/>
  <c r="AF684" i="64"/>
  <c r="AF682" i="64"/>
  <c r="AF681" i="64"/>
  <c r="AF680" i="64"/>
  <c r="AF679" i="64"/>
  <c r="AF677" i="64"/>
  <c r="AF676" i="64"/>
  <c r="AF675" i="64"/>
  <c r="AF674" i="64"/>
  <c r="AF672" i="64"/>
  <c r="AF671" i="64"/>
  <c r="AF670" i="64"/>
  <c r="AF669" i="64"/>
  <c r="AF667" i="64"/>
  <c r="AF666" i="64"/>
  <c r="AF665" i="64"/>
  <c r="AF664" i="64"/>
  <c r="AF662" i="64"/>
  <c r="AF661" i="64"/>
  <c r="AF660" i="64"/>
  <c r="AF659" i="64"/>
  <c r="AF657" i="64"/>
  <c r="AF656" i="64"/>
  <c r="AF655" i="64"/>
  <c r="AF654" i="64"/>
  <c r="AF652" i="64"/>
  <c r="AF651" i="64"/>
  <c r="AF650" i="64"/>
  <c r="AF649" i="64"/>
  <c r="AF647" i="64"/>
  <c r="AF646" i="64"/>
  <c r="AF645" i="64"/>
  <c r="AF644" i="64"/>
  <c r="AF642" i="64"/>
  <c r="AF641" i="64"/>
  <c r="AF640" i="64"/>
  <c r="AF639" i="64"/>
  <c r="AF637" i="64"/>
  <c r="AF636" i="64"/>
  <c r="AF635" i="64"/>
  <c r="AF634" i="64"/>
  <c r="AF632" i="64"/>
  <c r="AF631" i="64"/>
  <c r="AF630" i="64"/>
  <c r="AF629" i="64"/>
  <c r="AF627" i="64"/>
  <c r="AF626" i="64"/>
  <c r="AF625" i="64"/>
  <c r="AF624" i="64"/>
  <c r="AF622" i="64"/>
  <c r="AF621" i="64"/>
  <c r="AF620" i="64"/>
  <c r="AF619" i="64"/>
  <c r="AF617" i="64"/>
  <c r="AF616" i="64"/>
  <c r="AF615" i="64"/>
  <c r="AF614" i="64"/>
  <c r="AF612" i="64"/>
  <c r="AF611" i="64"/>
  <c r="AF610" i="64"/>
  <c r="AF609" i="64"/>
  <c r="AF607" i="64"/>
  <c r="AF606" i="64"/>
  <c r="AF605" i="64"/>
  <c r="AF604" i="64"/>
  <c r="AF602" i="64"/>
  <c r="AF601" i="64"/>
  <c r="AF600" i="64"/>
  <c r="AF599" i="64"/>
  <c r="AF597" i="64"/>
  <c r="AF596" i="64"/>
  <c r="AF595" i="64"/>
  <c r="AF594" i="64"/>
  <c r="AF592" i="64"/>
  <c r="AF591" i="64"/>
  <c r="AF590" i="64"/>
  <c r="AF589" i="64"/>
  <c r="AF587" i="64"/>
  <c r="AF586" i="64"/>
  <c r="AF585" i="64"/>
  <c r="AF584" i="64"/>
  <c r="AF582" i="64"/>
  <c r="AF581" i="64"/>
  <c r="AF580" i="64"/>
  <c r="AF579" i="64"/>
  <c r="AF577" i="64"/>
  <c r="AF576" i="64"/>
  <c r="AF575" i="64"/>
  <c r="AF574" i="64"/>
  <c r="AF572" i="64"/>
  <c r="AF571" i="64"/>
  <c r="AF570" i="64"/>
  <c r="AF569" i="64"/>
  <c r="AF567" i="64"/>
  <c r="AF566" i="64"/>
  <c r="AF565" i="64"/>
  <c r="AF564" i="64"/>
  <c r="AF562" i="64"/>
  <c r="AF561" i="64"/>
  <c r="AF560" i="64"/>
  <c r="AF559" i="64"/>
  <c r="AF557" i="64"/>
  <c r="AF556" i="64"/>
  <c r="AF555" i="64"/>
  <c r="AF554" i="64"/>
  <c r="AF552" i="64"/>
  <c r="AF551" i="64"/>
  <c r="AF550" i="64"/>
  <c r="AF549" i="64"/>
  <c r="AF547" i="64"/>
  <c r="AF546" i="64"/>
  <c r="AF545" i="64"/>
  <c r="AF544" i="64"/>
  <c r="AF542" i="64"/>
  <c r="AF541" i="64"/>
  <c r="AF540" i="64"/>
  <c r="AF539" i="64"/>
  <c r="AF537" i="64"/>
  <c r="AF536" i="64"/>
  <c r="AF535" i="64"/>
  <c r="AF534" i="64"/>
  <c r="AF532" i="64"/>
  <c r="AF531" i="64"/>
  <c r="AF530" i="64"/>
  <c r="AF529" i="64"/>
  <c r="AF527" i="64"/>
  <c r="AF526" i="64"/>
  <c r="AF525" i="64"/>
  <c r="AF524" i="64"/>
  <c r="AF522" i="64"/>
  <c r="AF521" i="64"/>
  <c r="AF520" i="64"/>
  <c r="AF519" i="64"/>
  <c r="AF517" i="64"/>
  <c r="AF516" i="64"/>
  <c r="AF515" i="64"/>
  <c r="AF514" i="64"/>
  <c r="AF512" i="64"/>
  <c r="AF511" i="64"/>
  <c r="AF510" i="64"/>
  <c r="AF509" i="64"/>
  <c r="AF507" i="64"/>
  <c r="AF506" i="64"/>
  <c r="AF505" i="64"/>
  <c r="AF504" i="64"/>
  <c r="AF502" i="64"/>
  <c r="AF501" i="64"/>
  <c r="AF500" i="64"/>
  <c r="AF499" i="64"/>
  <c r="AF497" i="64"/>
  <c r="AF496" i="64"/>
  <c r="AF495" i="64"/>
  <c r="AF494" i="64"/>
  <c r="AF492" i="64"/>
  <c r="AF491" i="64"/>
  <c r="AF490" i="64"/>
  <c r="AF489" i="64"/>
  <c r="AF487" i="64"/>
  <c r="AF486" i="64"/>
  <c r="AF485" i="64"/>
  <c r="AF484" i="64"/>
  <c r="AF482" i="64"/>
  <c r="AF481" i="64"/>
  <c r="AF480" i="64"/>
  <c r="AF479" i="64"/>
  <c r="AF477" i="64"/>
  <c r="AF476" i="64"/>
  <c r="AF475" i="64"/>
  <c r="AF474" i="64"/>
  <c r="AF472" i="64"/>
  <c r="AF471" i="64"/>
  <c r="AF470" i="64"/>
  <c r="AF469" i="64"/>
  <c r="AF467" i="64"/>
  <c r="AF466" i="64"/>
  <c r="AF465" i="64"/>
  <c r="AF464" i="64"/>
  <c r="AF462" i="64"/>
  <c r="AF461" i="64"/>
  <c r="AF460" i="64"/>
  <c r="AF459" i="64"/>
  <c r="AF457" i="64"/>
  <c r="AF456" i="64"/>
  <c r="AF455" i="64"/>
  <c r="AF454" i="64"/>
  <c r="AF452" i="64"/>
  <c r="AF451" i="64"/>
  <c r="AF450" i="64"/>
  <c r="AF449" i="64"/>
  <c r="AF447" i="64"/>
  <c r="AF446" i="64"/>
  <c r="AF445" i="64"/>
  <c r="AF444" i="64"/>
  <c r="AF442" i="64"/>
  <c r="AF441" i="64"/>
  <c r="AF440" i="64"/>
  <c r="AF439" i="64"/>
  <c r="AF437" i="64"/>
  <c r="AF436" i="64"/>
  <c r="AF435" i="64"/>
  <c r="AF434" i="64"/>
  <c r="AF432" i="64"/>
  <c r="AF431" i="64"/>
  <c r="AF430" i="64"/>
  <c r="AF429" i="64"/>
  <c r="AF427" i="64"/>
  <c r="AF426" i="64"/>
  <c r="AF425" i="64"/>
  <c r="AF424" i="64"/>
  <c r="AF422" i="64"/>
  <c r="AF421" i="64"/>
  <c r="AF420" i="64"/>
  <c r="AF419" i="64"/>
  <c r="AF417" i="64"/>
  <c r="AF416" i="64"/>
  <c r="AF415" i="64"/>
  <c r="AF414" i="64"/>
  <c r="AF412" i="64"/>
  <c r="AF411" i="64"/>
  <c r="AF410" i="64"/>
  <c r="AF409" i="64"/>
  <c r="AF407" i="64"/>
  <c r="AF406" i="64"/>
  <c r="AF405" i="64"/>
  <c r="AF404" i="64"/>
  <c r="AF402" i="64"/>
  <c r="AF401" i="64"/>
  <c r="AF400" i="64"/>
  <c r="AF399" i="64"/>
  <c r="AF397" i="64"/>
  <c r="AF396" i="64"/>
  <c r="AF395" i="64"/>
  <c r="AF394" i="64"/>
  <c r="AF392" i="64"/>
  <c r="AF391" i="64"/>
  <c r="AF390" i="64"/>
  <c r="AF389" i="64"/>
  <c r="AF387" i="64"/>
  <c r="AF386" i="64"/>
  <c r="AF385" i="64"/>
  <c r="AF384" i="64"/>
  <c r="AF382" i="64"/>
  <c r="AF381" i="64"/>
  <c r="AF380" i="64"/>
  <c r="AF379" i="64"/>
  <c r="AF377" i="64"/>
  <c r="AF376" i="64"/>
  <c r="AF375" i="64"/>
  <c r="AF374" i="64"/>
  <c r="AF372" i="64"/>
  <c r="AF371" i="64"/>
  <c r="AF370" i="64"/>
  <c r="AF369" i="64"/>
  <c r="AF367" i="64"/>
  <c r="AF366" i="64"/>
  <c r="AF365" i="64"/>
  <c r="AF364" i="64"/>
  <c r="AF362" i="64"/>
  <c r="AF361" i="64"/>
  <c r="AF360" i="64"/>
  <c r="AF359" i="64"/>
  <c r="AF357" i="64"/>
  <c r="AF356" i="64"/>
  <c r="AF355" i="64"/>
  <c r="AF354" i="64"/>
  <c r="AF352" i="64"/>
  <c r="AF351" i="64"/>
  <c r="AF350" i="64"/>
  <c r="AF349" i="64"/>
  <c r="AF347" i="64"/>
  <c r="AF346" i="64"/>
  <c r="AF345" i="64"/>
  <c r="AF344" i="64"/>
  <c r="AF342" i="64"/>
  <c r="AF341" i="64"/>
  <c r="AF340" i="64"/>
  <c r="AF339" i="64"/>
  <c r="AF337" i="64"/>
  <c r="AF336" i="64"/>
  <c r="AF335" i="64"/>
  <c r="AF334" i="64"/>
  <c r="AF332" i="64"/>
  <c r="AF331" i="64"/>
  <c r="AF330" i="64"/>
  <c r="AF329" i="64"/>
  <c r="AF327" i="64"/>
  <c r="AF326" i="64"/>
  <c r="AF325" i="64"/>
  <c r="AF324" i="64"/>
  <c r="AF322" i="64"/>
  <c r="AF321" i="64"/>
  <c r="AF320" i="64"/>
  <c r="AF319" i="64"/>
  <c r="AF317" i="64"/>
  <c r="AF316" i="64"/>
  <c r="AF315" i="64"/>
  <c r="AF314" i="64"/>
  <c r="AF312" i="64"/>
  <c r="AF311" i="64"/>
  <c r="AF310" i="64"/>
  <c r="AF309" i="64"/>
  <c r="AF307" i="64"/>
  <c r="AF306" i="64"/>
  <c r="AF305" i="64"/>
  <c r="AF304" i="64"/>
  <c r="AF302" i="64"/>
  <c r="AF301" i="64"/>
  <c r="AF300" i="64"/>
  <c r="AF299" i="64"/>
  <c r="AF297" i="64"/>
  <c r="AF296" i="64"/>
  <c r="AF295" i="64"/>
  <c r="AF294" i="64"/>
  <c r="AF292" i="64"/>
  <c r="AF291" i="64"/>
  <c r="AF290" i="64"/>
  <c r="AF289" i="64"/>
  <c r="AF287" i="64"/>
  <c r="AF286" i="64"/>
  <c r="AF285" i="64"/>
  <c r="AF284" i="64"/>
  <c r="AF282" i="64"/>
  <c r="AF281" i="64"/>
  <c r="AF280" i="64"/>
  <c r="AF279" i="64"/>
  <c r="AF277" i="64"/>
  <c r="AF276" i="64"/>
  <c r="AF275" i="64"/>
  <c r="AF274" i="64"/>
  <c r="AF272" i="64"/>
  <c r="AF271" i="64"/>
  <c r="AF270" i="64"/>
  <c r="AF269" i="64"/>
  <c r="AF267" i="64"/>
  <c r="AF266" i="64"/>
  <c r="AF265" i="64"/>
  <c r="AF264" i="64"/>
  <c r="AF262" i="64"/>
  <c r="AF261" i="64"/>
  <c r="AF260" i="64"/>
  <c r="AF259" i="64"/>
  <c r="AF257" i="64"/>
  <c r="AF256" i="64"/>
  <c r="AF255" i="64"/>
  <c r="AF254" i="64"/>
  <c r="AF252" i="64"/>
  <c r="AF251" i="64"/>
  <c r="AF250" i="64"/>
  <c r="AF249" i="64"/>
  <c r="AF247" i="64"/>
  <c r="AF246" i="64"/>
  <c r="AF245" i="64"/>
  <c r="AF244" i="64"/>
  <c r="AF242" i="64"/>
  <c r="AF241" i="64"/>
  <c r="AF240" i="64"/>
  <c r="AF239" i="64"/>
  <c r="AF237" i="64"/>
  <c r="AF236" i="64"/>
  <c r="AF235" i="64"/>
  <c r="AF234" i="64"/>
  <c r="AF232" i="64"/>
  <c r="AF231" i="64"/>
  <c r="AF230" i="64"/>
  <c r="AF229" i="64"/>
  <c r="AF227" i="64"/>
  <c r="AF226" i="64"/>
  <c r="AF225" i="64"/>
  <c r="AF224" i="64"/>
  <c r="AF222" i="64"/>
  <c r="AF221" i="64"/>
  <c r="AF220" i="64"/>
  <c r="AF219" i="64"/>
  <c r="AF217" i="64"/>
  <c r="AF216" i="64"/>
  <c r="AF215" i="64"/>
  <c r="AF214" i="64"/>
  <c r="AF212" i="64"/>
  <c r="AF211" i="64"/>
  <c r="AF210" i="64"/>
  <c r="AF209" i="64"/>
  <c r="AF207" i="64"/>
  <c r="AF206" i="64"/>
  <c r="AF205" i="64"/>
  <c r="AF204" i="64"/>
  <c r="AF202" i="64"/>
  <c r="AF201" i="64"/>
  <c r="AF200" i="64"/>
  <c r="AF199" i="64"/>
  <c r="AF197" i="64"/>
  <c r="AF196" i="64"/>
  <c r="AF195" i="64"/>
  <c r="AF194" i="64"/>
  <c r="AF192" i="64"/>
  <c r="AF191" i="64"/>
  <c r="AF190" i="64"/>
  <c r="AF189" i="64"/>
  <c r="AF187" i="64"/>
  <c r="AF186" i="64"/>
  <c r="AF185" i="64"/>
  <c r="AF184" i="64"/>
  <c r="AF182" i="64"/>
  <c r="AF181" i="64"/>
  <c r="AF180" i="64"/>
  <c r="AF179" i="64"/>
  <c r="AF177" i="64"/>
  <c r="AF176" i="64"/>
  <c r="AF175" i="64"/>
  <c r="AF174" i="64"/>
  <c r="AF172" i="64"/>
  <c r="AF171" i="64"/>
  <c r="AF170" i="64"/>
  <c r="AF169" i="64"/>
  <c r="AF167" i="64"/>
  <c r="AF166" i="64"/>
  <c r="AF165" i="64"/>
  <c r="AF164" i="64"/>
  <c r="AF162" i="64"/>
  <c r="AF161" i="64"/>
  <c r="AF160" i="64"/>
  <c r="AF159" i="64"/>
  <c r="AF157" i="64"/>
  <c r="AF156" i="64"/>
  <c r="AF155" i="64"/>
  <c r="AF154" i="64"/>
  <c r="AF152" i="64"/>
  <c r="AF151" i="64"/>
  <c r="AF150" i="64"/>
  <c r="AF149" i="64"/>
  <c r="AF147" i="64"/>
  <c r="AF146" i="64"/>
  <c r="AF145" i="64"/>
  <c r="AF144" i="64"/>
  <c r="AF142" i="64"/>
  <c r="AF141" i="64"/>
  <c r="AF140" i="64"/>
  <c r="AF139" i="64"/>
  <c r="AF137" i="64"/>
  <c r="AF136" i="64"/>
  <c r="AF135" i="64"/>
  <c r="AF134" i="64"/>
  <c r="AF132" i="64"/>
  <c r="AF131" i="64"/>
  <c r="AF130" i="64"/>
  <c r="AF129" i="64"/>
  <c r="AF127" i="64"/>
  <c r="AF126" i="64"/>
  <c r="AF125" i="64"/>
  <c r="AF124" i="64"/>
  <c r="AF122" i="64"/>
  <c r="AF121" i="64"/>
  <c r="AF120" i="64"/>
  <c r="AF119" i="64"/>
  <c r="AF117" i="64"/>
  <c r="AF116" i="64"/>
  <c r="AF115" i="64"/>
  <c r="AF114" i="64"/>
  <c r="AF112" i="64"/>
  <c r="AF111" i="64"/>
  <c r="AF110" i="64"/>
  <c r="AF109" i="64"/>
  <c r="AF107" i="64"/>
  <c r="AF106" i="64"/>
  <c r="AF105" i="64"/>
  <c r="AF104" i="64"/>
  <c r="AF102" i="64"/>
  <c r="AF101" i="64"/>
  <c r="AF100" i="64"/>
  <c r="AF99" i="64"/>
  <c r="AF97" i="64"/>
  <c r="AF96" i="64"/>
  <c r="AF95" i="64"/>
  <c r="AF94" i="64"/>
  <c r="AF92" i="64"/>
  <c r="AF91" i="64"/>
  <c r="AF90" i="64"/>
  <c r="AF89" i="64"/>
  <c r="AF87" i="64"/>
  <c r="AF86" i="64"/>
  <c r="AF85" i="64"/>
  <c r="AF84" i="64"/>
  <c r="AF82" i="64"/>
  <c r="AF81" i="64"/>
  <c r="AF80" i="64"/>
  <c r="AF79" i="64"/>
  <c r="AF77" i="64"/>
  <c r="AF76" i="64"/>
  <c r="AF75" i="64"/>
  <c r="AF74" i="64"/>
  <c r="AF72" i="64"/>
  <c r="AF71" i="64"/>
  <c r="AF70" i="64"/>
  <c r="AF69" i="64"/>
  <c r="AF67" i="64"/>
  <c r="AF66" i="64"/>
  <c r="AF65" i="64"/>
  <c r="AF64" i="64"/>
  <c r="AF62" i="64"/>
  <c r="AF61" i="64"/>
  <c r="AF60" i="64"/>
  <c r="AF59" i="64"/>
  <c r="AF57" i="64"/>
  <c r="AF56" i="64"/>
  <c r="AF55" i="64"/>
  <c r="AF54" i="64"/>
  <c r="AF52" i="64"/>
  <c r="AF51" i="64"/>
  <c r="AF50" i="64"/>
  <c r="AF49" i="64"/>
  <c r="AF47" i="64"/>
  <c r="AF46" i="64"/>
  <c r="AF45" i="64"/>
  <c r="AF44" i="64"/>
  <c r="AF42" i="64"/>
  <c r="AF41" i="64"/>
  <c r="AF40" i="64"/>
  <c r="AF39" i="64"/>
  <c r="AF37" i="64"/>
  <c r="AF36" i="64"/>
  <c r="AF35" i="64"/>
  <c r="AF34" i="64"/>
  <c r="AF32" i="64"/>
  <c r="AF31" i="64"/>
  <c r="AF30" i="64"/>
  <c r="AF29" i="64"/>
  <c r="AF27" i="64"/>
  <c r="AF26" i="64"/>
  <c r="AF25" i="64"/>
  <c r="AF24" i="64"/>
  <c r="AF22" i="64"/>
  <c r="AF21" i="64"/>
  <c r="AF20" i="64"/>
  <c r="AF19" i="64"/>
  <c r="AF17" i="64"/>
  <c r="AF16" i="64"/>
  <c r="AF15" i="64"/>
  <c r="AF14" i="64"/>
  <c r="AF12" i="64"/>
  <c r="AF11" i="64"/>
  <c r="S4094" i="64"/>
  <c r="S4095" i="64" s="1"/>
  <c r="S4089" i="64"/>
  <c r="S4090" i="64" s="1"/>
  <c r="S4091" i="64" s="1"/>
  <c r="S4084" i="64"/>
  <c r="S4085" i="64" s="1"/>
  <c r="S4086" i="64" s="1"/>
  <c r="S4079" i="64"/>
  <c r="S4080" i="64" s="1"/>
  <c r="S4081" i="64" s="1"/>
  <c r="S4074" i="64"/>
  <c r="S4075" i="64" s="1"/>
  <c r="S4076" i="64" s="1"/>
  <c r="S4069" i="64"/>
  <c r="S4070" i="64" s="1"/>
  <c r="S4071" i="64" s="1"/>
  <c r="S4064" i="64"/>
  <c r="S4065" i="64" s="1"/>
  <c r="S4066" i="64" s="1"/>
  <c r="S4059" i="64"/>
  <c r="S4060" i="64" s="1"/>
  <c r="S4061" i="64" s="1"/>
  <c r="S4054" i="64"/>
  <c r="S4055" i="64" s="1"/>
  <c r="S4056" i="64" s="1"/>
  <c r="S4049" i="64"/>
  <c r="S4050" i="64" s="1"/>
  <c r="S4051" i="64" s="1"/>
  <c r="S4044" i="64"/>
  <c r="S4045" i="64" s="1"/>
  <c r="S4046" i="64" s="1"/>
  <c r="S4039" i="64"/>
  <c r="S4040" i="64" s="1"/>
  <c r="S4041" i="64" s="1"/>
  <c r="S4034" i="64"/>
  <c r="S4035" i="64" s="1"/>
  <c r="S4036" i="64" s="1"/>
  <c r="S4029" i="64"/>
  <c r="S4030" i="64" s="1"/>
  <c r="S4031" i="64" s="1"/>
  <c r="S4024" i="64"/>
  <c r="S4025" i="64" s="1"/>
  <c r="S4026" i="64" s="1"/>
  <c r="S4019" i="64"/>
  <c r="S4020" i="64" s="1"/>
  <c r="S4021" i="64" s="1"/>
  <c r="S4014" i="64"/>
  <c r="S4015" i="64" s="1"/>
  <c r="S4016" i="64" s="1"/>
  <c r="S4009" i="64"/>
  <c r="S4010" i="64" s="1"/>
  <c r="S4011" i="64" s="1"/>
  <c r="S4004" i="64"/>
  <c r="S4005" i="64" s="1"/>
  <c r="S4006" i="64" s="1"/>
  <c r="S3999" i="64"/>
  <c r="S4000" i="64" s="1"/>
  <c r="S4001" i="64" s="1"/>
  <c r="S3994" i="64"/>
  <c r="S3995" i="64" s="1"/>
  <c r="S3996" i="64" s="1"/>
  <c r="S3989" i="64"/>
  <c r="S3990" i="64" s="1"/>
  <c r="S3991" i="64" s="1"/>
  <c r="S3984" i="64"/>
  <c r="S3985" i="64" s="1"/>
  <c r="S3986" i="64" s="1"/>
  <c r="S3979" i="64"/>
  <c r="S3980" i="64" s="1"/>
  <c r="S3981" i="64" s="1"/>
  <c r="S3974" i="64"/>
  <c r="S3975" i="64" s="1"/>
  <c r="S3976" i="64" s="1"/>
  <c r="S3969" i="64"/>
  <c r="S3970" i="64" s="1"/>
  <c r="S3971" i="64" s="1"/>
  <c r="S3964" i="64"/>
  <c r="S3965" i="64" s="1"/>
  <c r="S3966" i="64" s="1"/>
  <c r="S3959" i="64"/>
  <c r="S3960" i="64" s="1"/>
  <c r="S3961" i="64" s="1"/>
  <c r="S3954" i="64"/>
  <c r="S3955" i="64" s="1"/>
  <c r="S3956" i="64" s="1"/>
  <c r="S3949" i="64"/>
  <c r="S3950" i="64" s="1"/>
  <c r="S3951" i="64" s="1"/>
  <c r="S3944" i="64"/>
  <c r="S3945" i="64" s="1"/>
  <c r="S3946" i="64" s="1"/>
  <c r="S3939" i="64"/>
  <c r="S3940" i="64" s="1"/>
  <c r="S3941" i="64" s="1"/>
  <c r="S3934" i="64"/>
  <c r="S3935" i="64" s="1"/>
  <c r="S3936" i="64" s="1"/>
  <c r="S3929" i="64"/>
  <c r="S3930" i="64" s="1"/>
  <c r="S3931" i="64" s="1"/>
  <c r="S3924" i="64"/>
  <c r="S3925" i="64" s="1"/>
  <c r="S3926" i="64" s="1"/>
  <c r="S3919" i="64"/>
  <c r="S3920" i="64" s="1"/>
  <c r="S3921" i="64" s="1"/>
  <c r="S3914" i="64"/>
  <c r="S3915" i="64" s="1"/>
  <c r="S3916" i="64" s="1"/>
  <c r="S3909" i="64"/>
  <c r="S3910" i="64" s="1"/>
  <c r="S3911" i="64" s="1"/>
  <c r="S3904" i="64"/>
  <c r="S3905" i="64" s="1"/>
  <c r="S3906" i="64" s="1"/>
  <c r="S3899" i="64"/>
  <c r="S3900" i="64" s="1"/>
  <c r="S3901" i="64" s="1"/>
  <c r="S3894" i="64"/>
  <c r="S3895" i="64" s="1"/>
  <c r="S3896" i="64" s="1"/>
  <c r="S3889" i="64"/>
  <c r="S3890" i="64" s="1"/>
  <c r="S3891" i="64" s="1"/>
  <c r="S3884" i="64"/>
  <c r="S3885" i="64" s="1"/>
  <c r="S3886" i="64" s="1"/>
  <c r="S3879" i="64"/>
  <c r="S3880" i="64" s="1"/>
  <c r="S3881" i="64" s="1"/>
  <c r="S3874" i="64"/>
  <c r="S3875" i="64" s="1"/>
  <c r="S3876" i="64" s="1"/>
  <c r="S3869" i="64"/>
  <c r="S3870" i="64" s="1"/>
  <c r="S3871" i="64" s="1"/>
  <c r="S3864" i="64"/>
  <c r="S3865" i="64" s="1"/>
  <c r="S3866" i="64" s="1"/>
  <c r="S3859" i="64"/>
  <c r="S3860" i="64" s="1"/>
  <c r="S3861" i="64" s="1"/>
  <c r="S3854" i="64"/>
  <c r="S3855" i="64" s="1"/>
  <c r="S3856" i="64" s="1"/>
  <c r="S3849" i="64"/>
  <c r="S3850" i="64" s="1"/>
  <c r="S3851" i="64" s="1"/>
  <c r="S3844" i="64"/>
  <c r="S3845" i="64" s="1"/>
  <c r="S3846" i="64" s="1"/>
  <c r="S3839" i="64"/>
  <c r="S3840" i="64" s="1"/>
  <c r="S3841" i="64" s="1"/>
  <c r="S3834" i="64"/>
  <c r="S3835" i="64" s="1"/>
  <c r="S3836" i="64" s="1"/>
  <c r="S3829" i="64"/>
  <c r="S3830" i="64" s="1"/>
  <c r="S3831" i="64" s="1"/>
  <c r="S3824" i="64"/>
  <c r="S3825" i="64" s="1"/>
  <c r="S3826" i="64" s="1"/>
  <c r="S3819" i="64"/>
  <c r="S3820" i="64" s="1"/>
  <c r="S3821" i="64" s="1"/>
  <c r="S3814" i="64"/>
  <c r="S3815" i="64" s="1"/>
  <c r="S3816" i="64" s="1"/>
  <c r="S3809" i="64"/>
  <c r="S3810" i="64" s="1"/>
  <c r="S3811" i="64" s="1"/>
  <c r="S3804" i="64"/>
  <c r="S3805" i="64" s="1"/>
  <c r="S3806" i="64" s="1"/>
  <c r="S3799" i="64"/>
  <c r="S3800" i="64" s="1"/>
  <c r="S3801" i="64" s="1"/>
  <c r="S3794" i="64"/>
  <c r="S3795" i="64" s="1"/>
  <c r="S3796" i="64" s="1"/>
  <c r="S3789" i="64"/>
  <c r="S3790" i="64" s="1"/>
  <c r="S3791" i="64" s="1"/>
  <c r="S3784" i="64"/>
  <c r="S3785" i="64" s="1"/>
  <c r="S3786" i="64" s="1"/>
  <c r="S3779" i="64"/>
  <c r="S3780" i="64" s="1"/>
  <c r="S3781" i="64" s="1"/>
  <c r="S3774" i="64"/>
  <c r="S3775" i="64" s="1"/>
  <c r="S3776" i="64" s="1"/>
  <c r="S3769" i="64"/>
  <c r="S3770" i="64" s="1"/>
  <c r="S3771" i="64" s="1"/>
  <c r="S3764" i="64"/>
  <c r="S3765" i="64" s="1"/>
  <c r="S3766" i="64" s="1"/>
  <c r="S3759" i="64"/>
  <c r="S3760" i="64" s="1"/>
  <c r="S3761" i="64" s="1"/>
  <c r="S3754" i="64"/>
  <c r="S3755" i="64" s="1"/>
  <c r="S3756" i="64" s="1"/>
  <c r="S3749" i="64"/>
  <c r="S3750" i="64" s="1"/>
  <c r="S3751" i="64" s="1"/>
  <c r="S3744" i="64"/>
  <c r="S3745" i="64" s="1"/>
  <c r="S3746" i="64" s="1"/>
  <c r="S3739" i="64"/>
  <c r="S3740" i="64" s="1"/>
  <c r="S3741" i="64" s="1"/>
  <c r="S3734" i="64"/>
  <c r="S3735" i="64" s="1"/>
  <c r="S3736" i="64" s="1"/>
  <c r="S3729" i="64"/>
  <c r="S3730" i="64" s="1"/>
  <c r="S3731" i="64" s="1"/>
  <c r="S3724" i="64"/>
  <c r="S3725" i="64" s="1"/>
  <c r="S3726" i="64" s="1"/>
  <c r="S3719" i="64"/>
  <c r="S3720" i="64" s="1"/>
  <c r="S3721" i="64" s="1"/>
  <c r="S3714" i="64"/>
  <c r="S3715" i="64" s="1"/>
  <c r="S3716" i="64" s="1"/>
  <c r="S3709" i="64"/>
  <c r="S3710" i="64" s="1"/>
  <c r="S3711" i="64" s="1"/>
  <c r="S3704" i="64"/>
  <c r="S3705" i="64" s="1"/>
  <c r="S3706" i="64" s="1"/>
  <c r="S3699" i="64"/>
  <c r="S3700" i="64" s="1"/>
  <c r="S3701" i="64" s="1"/>
  <c r="S3694" i="64"/>
  <c r="S3695" i="64" s="1"/>
  <c r="S3696" i="64" s="1"/>
  <c r="S3689" i="64"/>
  <c r="S3690" i="64" s="1"/>
  <c r="S3691" i="64" s="1"/>
  <c r="S3684" i="64"/>
  <c r="S3685" i="64" s="1"/>
  <c r="S3686" i="64" s="1"/>
  <c r="S3679" i="64"/>
  <c r="S3680" i="64" s="1"/>
  <c r="S3681" i="64" s="1"/>
  <c r="S3674" i="64"/>
  <c r="S3675" i="64" s="1"/>
  <c r="S3676" i="64" s="1"/>
  <c r="S3669" i="64"/>
  <c r="S3670" i="64" s="1"/>
  <c r="S3671" i="64" s="1"/>
  <c r="S3664" i="64"/>
  <c r="S3665" i="64" s="1"/>
  <c r="S3666" i="64" s="1"/>
  <c r="S3659" i="64"/>
  <c r="S3660" i="64" s="1"/>
  <c r="S3661" i="64" s="1"/>
  <c r="S3654" i="64"/>
  <c r="S3655" i="64" s="1"/>
  <c r="S3656" i="64" s="1"/>
  <c r="S3649" i="64"/>
  <c r="S3650" i="64" s="1"/>
  <c r="S3651" i="64" s="1"/>
  <c r="S3644" i="64"/>
  <c r="S3645" i="64" s="1"/>
  <c r="S3646" i="64" s="1"/>
  <c r="S3639" i="64"/>
  <c r="S3640" i="64" s="1"/>
  <c r="S3641" i="64" s="1"/>
  <c r="S3634" i="64"/>
  <c r="S3635" i="64" s="1"/>
  <c r="S3636" i="64" s="1"/>
  <c r="S3629" i="64"/>
  <c r="S3630" i="64" s="1"/>
  <c r="S3631" i="64" s="1"/>
  <c r="S3624" i="64"/>
  <c r="S3625" i="64" s="1"/>
  <c r="S3626" i="64" s="1"/>
  <c r="S3619" i="64"/>
  <c r="S3620" i="64" s="1"/>
  <c r="S3621" i="64" s="1"/>
  <c r="S3614" i="64"/>
  <c r="S3615" i="64" s="1"/>
  <c r="S3616" i="64" s="1"/>
  <c r="S3609" i="64"/>
  <c r="S3610" i="64" s="1"/>
  <c r="S3611" i="64" s="1"/>
  <c r="S3604" i="64"/>
  <c r="S3605" i="64" s="1"/>
  <c r="S3606" i="64" s="1"/>
  <c r="S3599" i="64"/>
  <c r="S3600" i="64" s="1"/>
  <c r="S3601" i="64" s="1"/>
  <c r="S3594" i="64"/>
  <c r="S3595" i="64" s="1"/>
  <c r="S3596" i="64" s="1"/>
  <c r="S3589" i="64"/>
  <c r="S3590" i="64" s="1"/>
  <c r="S3591" i="64" s="1"/>
  <c r="S3584" i="64"/>
  <c r="S3585" i="64" s="1"/>
  <c r="S3586" i="64" s="1"/>
  <c r="S3579" i="64"/>
  <c r="S3580" i="64" s="1"/>
  <c r="S3581" i="64" s="1"/>
  <c r="S3574" i="64"/>
  <c r="S3575" i="64" s="1"/>
  <c r="S3576" i="64" s="1"/>
  <c r="S3569" i="64"/>
  <c r="S3570" i="64" s="1"/>
  <c r="S3571" i="64" s="1"/>
  <c r="S3564" i="64"/>
  <c r="S3565" i="64" s="1"/>
  <c r="S3566" i="64" s="1"/>
  <c r="S3559" i="64"/>
  <c r="S3560" i="64" s="1"/>
  <c r="S3561" i="64" s="1"/>
  <c r="S3554" i="64"/>
  <c r="S3555" i="64" s="1"/>
  <c r="S3556" i="64" s="1"/>
  <c r="S3549" i="64"/>
  <c r="S3550" i="64" s="1"/>
  <c r="S3551" i="64" s="1"/>
  <c r="S3544" i="64"/>
  <c r="S3545" i="64" s="1"/>
  <c r="S3546" i="64" s="1"/>
  <c r="S3539" i="64"/>
  <c r="S3540" i="64" s="1"/>
  <c r="S3541" i="64" s="1"/>
  <c r="S3534" i="64"/>
  <c r="S3535" i="64" s="1"/>
  <c r="S3536" i="64" s="1"/>
  <c r="S3529" i="64"/>
  <c r="S3530" i="64" s="1"/>
  <c r="S3531" i="64" s="1"/>
  <c r="S3524" i="64"/>
  <c r="S3525" i="64" s="1"/>
  <c r="S3526" i="64" s="1"/>
  <c r="S3519" i="64"/>
  <c r="S3520" i="64" s="1"/>
  <c r="S3521" i="64" s="1"/>
  <c r="S3514" i="64"/>
  <c r="S3515" i="64" s="1"/>
  <c r="S3516" i="64" s="1"/>
  <c r="S3509" i="64"/>
  <c r="S3510" i="64" s="1"/>
  <c r="S3511" i="64" s="1"/>
  <c r="S3504" i="64"/>
  <c r="S3505" i="64" s="1"/>
  <c r="S3506" i="64" s="1"/>
  <c r="S3499" i="64"/>
  <c r="S3500" i="64" s="1"/>
  <c r="S3501" i="64" s="1"/>
  <c r="S3494" i="64"/>
  <c r="S3495" i="64" s="1"/>
  <c r="S3496" i="64" s="1"/>
  <c r="S3489" i="64"/>
  <c r="S3490" i="64" s="1"/>
  <c r="S3491" i="64" s="1"/>
  <c r="S3484" i="64"/>
  <c r="S3485" i="64" s="1"/>
  <c r="S3486" i="64" s="1"/>
  <c r="S3479" i="64"/>
  <c r="S3480" i="64" s="1"/>
  <c r="S3481" i="64" s="1"/>
  <c r="S3474" i="64"/>
  <c r="S3475" i="64" s="1"/>
  <c r="S3476" i="64" s="1"/>
  <c r="S3469" i="64"/>
  <c r="S3470" i="64" s="1"/>
  <c r="S3471" i="64" s="1"/>
  <c r="S3464" i="64"/>
  <c r="S3465" i="64" s="1"/>
  <c r="S3466" i="64" s="1"/>
  <c r="S3459" i="64"/>
  <c r="S3460" i="64" s="1"/>
  <c r="S3461" i="64" s="1"/>
  <c r="S3454" i="64"/>
  <c r="S3455" i="64" s="1"/>
  <c r="S3456" i="64" s="1"/>
  <c r="S3449" i="64"/>
  <c r="S3450" i="64" s="1"/>
  <c r="S3451" i="64" s="1"/>
  <c r="S3444" i="64"/>
  <c r="S3445" i="64" s="1"/>
  <c r="S3446" i="64" s="1"/>
  <c r="S3439" i="64"/>
  <c r="S3440" i="64" s="1"/>
  <c r="S3441" i="64" s="1"/>
  <c r="S3434" i="64"/>
  <c r="S3435" i="64" s="1"/>
  <c r="S3436" i="64" s="1"/>
  <c r="S3429" i="64"/>
  <c r="S3430" i="64" s="1"/>
  <c r="S3431" i="64" s="1"/>
  <c r="S3424" i="64"/>
  <c r="S3425" i="64" s="1"/>
  <c r="S3426" i="64" s="1"/>
  <c r="S3419" i="64"/>
  <c r="S3420" i="64" s="1"/>
  <c r="S3421" i="64" s="1"/>
  <c r="S3414" i="64"/>
  <c r="S3415" i="64" s="1"/>
  <c r="S3416" i="64" s="1"/>
  <c r="S3409" i="64"/>
  <c r="S3410" i="64" s="1"/>
  <c r="S3411" i="64" s="1"/>
  <c r="S3404" i="64"/>
  <c r="S3405" i="64" s="1"/>
  <c r="S3406" i="64" s="1"/>
  <c r="S3399" i="64"/>
  <c r="S3400" i="64" s="1"/>
  <c r="S3401" i="64" s="1"/>
  <c r="S3394" i="64"/>
  <c r="S3395" i="64" s="1"/>
  <c r="S3396" i="64" s="1"/>
  <c r="S3389" i="64"/>
  <c r="S3390" i="64" s="1"/>
  <c r="S3391" i="64" s="1"/>
  <c r="S3384" i="64"/>
  <c r="S3385" i="64" s="1"/>
  <c r="S3386" i="64" s="1"/>
  <c r="S3379" i="64"/>
  <c r="S3380" i="64" s="1"/>
  <c r="S3381" i="64" s="1"/>
  <c r="S3374" i="64"/>
  <c r="S3375" i="64" s="1"/>
  <c r="S3376" i="64" s="1"/>
  <c r="S3369" i="64"/>
  <c r="S3370" i="64" s="1"/>
  <c r="S3371" i="64" s="1"/>
  <c r="S3364" i="64"/>
  <c r="S3365" i="64" s="1"/>
  <c r="S3366" i="64" s="1"/>
  <c r="S3359" i="64"/>
  <c r="S3360" i="64" s="1"/>
  <c r="S3361" i="64" s="1"/>
  <c r="S3354" i="64"/>
  <c r="S3355" i="64" s="1"/>
  <c r="S3356" i="64" s="1"/>
  <c r="S3349" i="64"/>
  <c r="S3350" i="64" s="1"/>
  <c r="S3351" i="64" s="1"/>
  <c r="S3344" i="64"/>
  <c r="S3345" i="64" s="1"/>
  <c r="S3346" i="64" s="1"/>
  <c r="S3339" i="64"/>
  <c r="S3340" i="64" s="1"/>
  <c r="S3341" i="64" s="1"/>
  <c r="S3334" i="64"/>
  <c r="S3335" i="64" s="1"/>
  <c r="S3336" i="64" s="1"/>
  <c r="S3329" i="64"/>
  <c r="S3330" i="64" s="1"/>
  <c r="S3331" i="64" s="1"/>
  <c r="S3324" i="64"/>
  <c r="S3325" i="64" s="1"/>
  <c r="S3326" i="64" s="1"/>
  <c r="S3319" i="64"/>
  <c r="S3320" i="64" s="1"/>
  <c r="S3321" i="64" s="1"/>
  <c r="S3314" i="64"/>
  <c r="S3315" i="64" s="1"/>
  <c r="S3316" i="64" s="1"/>
  <c r="S3309" i="64"/>
  <c r="S3310" i="64" s="1"/>
  <c r="S3311" i="64" s="1"/>
  <c r="S3304" i="64"/>
  <c r="S3305" i="64" s="1"/>
  <c r="S3306" i="64" s="1"/>
  <c r="S3299" i="64"/>
  <c r="S3300" i="64" s="1"/>
  <c r="S3301" i="64" s="1"/>
  <c r="S3294" i="64"/>
  <c r="S3295" i="64" s="1"/>
  <c r="S3296" i="64" s="1"/>
  <c r="S3289" i="64"/>
  <c r="S3290" i="64" s="1"/>
  <c r="S3291" i="64" s="1"/>
  <c r="S3284" i="64"/>
  <c r="S3285" i="64" s="1"/>
  <c r="S3286" i="64" s="1"/>
  <c r="S3279" i="64"/>
  <c r="S3280" i="64" s="1"/>
  <c r="S3281" i="64" s="1"/>
  <c r="S3274" i="64"/>
  <c r="S3275" i="64" s="1"/>
  <c r="S3276" i="64" s="1"/>
  <c r="S3269" i="64"/>
  <c r="S3270" i="64" s="1"/>
  <c r="S3271" i="64" s="1"/>
  <c r="S3264" i="64"/>
  <c r="S3265" i="64" s="1"/>
  <c r="S3266" i="64" s="1"/>
  <c r="S3259" i="64"/>
  <c r="S3260" i="64" s="1"/>
  <c r="S3261" i="64" s="1"/>
  <c r="S3254" i="64"/>
  <c r="S3255" i="64" s="1"/>
  <c r="S3256" i="64" s="1"/>
  <c r="S3249" i="64"/>
  <c r="S3250" i="64" s="1"/>
  <c r="S3251" i="64" s="1"/>
  <c r="S3244" i="64"/>
  <c r="S3245" i="64" s="1"/>
  <c r="S3246" i="64" s="1"/>
  <c r="S3239" i="64"/>
  <c r="S3240" i="64" s="1"/>
  <c r="S3241" i="64" s="1"/>
  <c r="S3234" i="64"/>
  <c r="S3235" i="64" s="1"/>
  <c r="S3236" i="64" s="1"/>
  <c r="S3229" i="64"/>
  <c r="S3230" i="64" s="1"/>
  <c r="S3231" i="64" s="1"/>
  <c r="S3224" i="64"/>
  <c r="S3225" i="64" s="1"/>
  <c r="S3226" i="64" s="1"/>
  <c r="S3219" i="64"/>
  <c r="S3220" i="64" s="1"/>
  <c r="S3221" i="64" s="1"/>
  <c r="S3214" i="64"/>
  <c r="S3215" i="64" s="1"/>
  <c r="S3216" i="64" s="1"/>
  <c r="S3209" i="64"/>
  <c r="S3210" i="64" s="1"/>
  <c r="S3211" i="64" s="1"/>
  <c r="S3204" i="64"/>
  <c r="S3205" i="64" s="1"/>
  <c r="S3206" i="64" s="1"/>
  <c r="S3199" i="64"/>
  <c r="S3200" i="64" s="1"/>
  <c r="S3201" i="64" s="1"/>
  <c r="S3194" i="64"/>
  <c r="S3195" i="64" s="1"/>
  <c r="S3196" i="64" s="1"/>
  <c r="S3189" i="64"/>
  <c r="S3190" i="64" s="1"/>
  <c r="S3191" i="64" s="1"/>
  <c r="S3184" i="64"/>
  <c r="S3185" i="64" s="1"/>
  <c r="S3186" i="64" s="1"/>
  <c r="S3179" i="64"/>
  <c r="S3180" i="64" s="1"/>
  <c r="S3181" i="64" s="1"/>
  <c r="S3174" i="64"/>
  <c r="S3175" i="64" s="1"/>
  <c r="S3176" i="64" s="1"/>
  <c r="S3169" i="64"/>
  <c r="S3170" i="64" s="1"/>
  <c r="S3171" i="64" s="1"/>
  <c r="S3164" i="64"/>
  <c r="S3165" i="64" s="1"/>
  <c r="S3166" i="64" s="1"/>
  <c r="S3159" i="64"/>
  <c r="S3160" i="64" s="1"/>
  <c r="S3161" i="64" s="1"/>
  <c r="S3154" i="64"/>
  <c r="S3155" i="64" s="1"/>
  <c r="S3156" i="64" s="1"/>
  <c r="S3149" i="64"/>
  <c r="S3150" i="64" s="1"/>
  <c r="S3151" i="64" s="1"/>
  <c r="S3144" i="64"/>
  <c r="S3145" i="64" s="1"/>
  <c r="S3146" i="64" s="1"/>
  <c r="S3139" i="64"/>
  <c r="S3140" i="64" s="1"/>
  <c r="S3141" i="64" s="1"/>
  <c r="S3134" i="64"/>
  <c r="S3135" i="64" s="1"/>
  <c r="S3136" i="64" s="1"/>
  <c r="S3129" i="64"/>
  <c r="S3130" i="64" s="1"/>
  <c r="S3131" i="64" s="1"/>
  <c r="S3124" i="64"/>
  <c r="S3125" i="64" s="1"/>
  <c r="S3126" i="64" s="1"/>
  <c r="S3119" i="64"/>
  <c r="S3120" i="64" s="1"/>
  <c r="S3121" i="64" s="1"/>
  <c r="S3114" i="64"/>
  <c r="S3115" i="64" s="1"/>
  <c r="S3116" i="64" s="1"/>
  <c r="S3109" i="64"/>
  <c r="S3110" i="64" s="1"/>
  <c r="S3111" i="64" s="1"/>
  <c r="S3104" i="64"/>
  <c r="S3105" i="64" s="1"/>
  <c r="S3106" i="64" s="1"/>
  <c r="S3099" i="64"/>
  <c r="S3100" i="64" s="1"/>
  <c r="S3101" i="64" s="1"/>
  <c r="S3094" i="64"/>
  <c r="S3095" i="64" s="1"/>
  <c r="S3096" i="64" s="1"/>
  <c r="S3089" i="64"/>
  <c r="S3090" i="64" s="1"/>
  <c r="S3091" i="64" s="1"/>
  <c r="S3084" i="64"/>
  <c r="S3085" i="64" s="1"/>
  <c r="S3086" i="64" s="1"/>
  <c r="S3079" i="64"/>
  <c r="S3080" i="64" s="1"/>
  <c r="S3081" i="64" s="1"/>
  <c r="S3074" i="64"/>
  <c r="S3075" i="64" s="1"/>
  <c r="S3076" i="64" s="1"/>
  <c r="S3069" i="64"/>
  <c r="S3070" i="64" s="1"/>
  <c r="S3071" i="64" s="1"/>
  <c r="S3064" i="64"/>
  <c r="S3065" i="64" s="1"/>
  <c r="S3066" i="64" s="1"/>
  <c r="S3059" i="64"/>
  <c r="S3060" i="64" s="1"/>
  <c r="S3061" i="64" s="1"/>
  <c r="S3054" i="64"/>
  <c r="S3055" i="64" s="1"/>
  <c r="S3056" i="64" s="1"/>
  <c r="S3049" i="64"/>
  <c r="S3050" i="64" s="1"/>
  <c r="S3051" i="64" s="1"/>
  <c r="S3044" i="64"/>
  <c r="S3045" i="64" s="1"/>
  <c r="S3046" i="64" s="1"/>
  <c r="S3039" i="64"/>
  <c r="S3040" i="64" s="1"/>
  <c r="S3041" i="64" s="1"/>
  <c r="S3034" i="64"/>
  <c r="S3035" i="64" s="1"/>
  <c r="S3036" i="64" s="1"/>
  <c r="S3029" i="64"/>
  <c r="S3030" i="64" s="1"/>
  <c r="S3031" i="64" s="1"/>
  <c r="S3024" i="64"/>
  <c r="S3025" i="64" s="1"/>
  <c r="S3026" i="64" s="1"/>
  <c r="S3019" i="64"/>
  <c r="S3020" i="64" s="1"/>
  <c r="S3021" i="64" s="1"/>
  <c r="S3014" i="64"/>
  <c r="S3015" i="64" s="1"/>
  <c r="S3016" i="64" s="1"/>
  <c r="S3009" i="64"/>
  <c r="S3010" i="64" s="1"/>
  <c r="S3011" i="64" s="1"/>
  <c r="S3004" i="64"/>
  <c r="S3005" i="64" s="1"/>
  <c r="S3006" i="64" s="1"/>
  <c r="S2999" i="64"/>
  <c r="S3000" i="64" s="1"/>
  <c r="S3001" i="64" s="1"/>
  <c r="S2994" i="64"/>
  <c r="S2995" i="64" s="1"/>
  <c r="S2996" i="64" s="1"/>
  <c r="S2989" i="64"/>
  <c r="S2990" i="64" s="1"/>
  <c r="S2991" i="64" s="1"/>
  <c r="S2984" i="64"/>
  <c r="S2985" i="64" s="1"/>
  <c r="S2986" i="64" s="1"/>
  <c r="S2979" i="64"/>
  <c r="S2980" i="64" s="1"/>
  <c r="S2981" i="64" s="1"/>
  <c r="S2974" i="64"/>
  <c r="S2975" i="64" s="1"/>
  <c r="S2976" i="64" s="1"/>
  <c r="S2969" i="64"/>
  <c r="S2970" i="64" s="1"/>
  <c r="S2971" i="64" s="1"/>
  <c r="S2964" i="64"/>
  <c r="S2965" i="64" s="1"/>
  <c r="S2966" i="64" s="1"/>
  <c r="S2959" i="64"/>
  <c r="S2960" i="64" s="1"/>
  <c r="S2961" i="64" s="1"/>
  <c r="S2954" i="64"/>
  <c r="S2955" i="64" s="1"/>
  <c r="S2956" i="64" s="1"/>
  <c r="S2949" i="64"/>
  <c r="S2950" i="64" s="1"/>
  <c r="S2951" i="64" s="1"/>
  <c r="S2944" i="64"/>
  <c r="S2945" i="64" s="1"/>
  <c r="S2946" i="64" s="1"/>
  <c r="S2939" i="64"/>
  <c r="S2940" i="64" s="1"/>
  <c r="S2941" i="64" s="1"/>
  <c r="S2934" i="64"/>
  <c r="S2935" i="64" s="1"/>
  <c r="S2936" i="64" s="1"/>
  <c r="S2929" i="64"/>
  <c r="S2930" i="64" s="1"/>
  <c r="S2931" i="64" s="1"/>
  <c r="S2924" i="64"/>
  <c r="S2925" i="64" s="1"/>
  <c r="S2926" i="64" s="1"/>
  <c r="S2919" i="64"/>
  <c r="S2920" i="64" s="1"/>
  <c r="S2921" i="64" s="1"/>
  <c r="S2914" i="64"/>
  <c r="S2915" i="64" s="1"/>
  <c r="S2916" i="64" s="1"/>
  <c r="S2909" i="64"/>
  <c r="S2910" i="64" s="1"/>
  <c r="S2911" i="64" s="1"/>
  <c r="S2904" i="64"/>
  <c r="S2905" i="64" s="1"/>
  <c r="S2906" i="64" s="1"/>
  <c r="S2899" i="64"/>
  <c r="S2900" i="64" s="1"/>
  <c r="S2901" i="64" s="1"/>
  <c r="S2894" i="64"/>
  <c r="S2895" i="64" s="1"/>
  <c r="S2896" i="64" s="1"/>
  <c r="S2889" i="64"/>
  <c r="S2890" i="64" s="1"/>
  <c r="S2891" i="64" s="1"/>
  <c r="S2884" i="64"/>
  <c r="S2885" i="64" s="1"/>
  <c r="S2886" i="64" s="1"/>
  <c r="S2879" i="64"/>
  <c r="S2880" i="64" s="1"/>
  <c r="S2881" i="64" s="1"/>
  <c r="S2874" i="64"/>
  <c r="S2875" i="64" s="1"/>
  <c r="S2876" i="64" s="1"/>
  <c r="S2869" i="64"/>
  <c r="S2870" i="64" s="1"/>
  <c r="S2871" i="64" s="1"/>
  <c r="S2864" i="64"/>
  <c r="S2865" i="64" s="1"/>
  <c r="S2866" i="64" s="1"/>
  <c r="S2859" i="64"/>
  <c r="S2860" i="64" s="1"/>
  <c r="S2861" i="64" s="1"/>
  <c r="S2854" i="64"/>
  <c r="S2855" i="64" s="1"/>
  <c r="S2856" i="64" s="1"/>
  <c r="S2849" i="64"/>
  <c r="S2850" i="64" s="1"/>
  <c r="S2851" i="64" s="1"/>
  <c r="S2844" i="64"/>
  <c r="S2845" i="64" s="1"/>
  <c r="S2846" i="64" s="1"/>
  <c r="S2839" i="64"/>
  <c r="S2840" i="64" s="1"/>
  <c r="S2841" i="64" s="1"/>
  <c r="S2834" i="64"/>
  <c r="S2835" i="64" s="1"/>
  <c r="S2836" i="64" s="1"/>
  <c r="S2829" i="64"/>
  <c r="S2830" i="64" s="1"/>
  <c r="S2831" i="64" s="1"/>
  <c r="S2824" i="64"/>
  <c r="S2825" i="64" s="1"/>
  <c r="S2826" i="64" s="1"/>
  <c r="S2819" i="64"/>
  <c r="S2820" i="64" s="1"/>
  <c r="S2821" i="64" s="1"/>
  <c r="S2814" i="64"/>
  <c r="S2815" i="64" s="1"/>
  <c r="S2816" i="64" s="1"/>
  <c r="S2809" i="64"/>
  <c r="S2810" i="64" s="1"/>
  <c r="S2811" i="64" s="1"/>
  <c r="S2804" i="64"/>
  <c r="S2805" i="64" s="1"/>
  <c r="S2806" i="64" s="1"/>
  <c r="S2799" i="64"/>
  <c r="S2800" i="64" s="1"/>
  <c r="S2801" i="64" s="1"/>
  <c r="S2794" i="64"/>
  <c r="S2795" i="64" s="1"/>
  <c r="S2796" i="64" s="1"/>
  <c r="S2789" i="64"/>
  <c r="S2790" i="64" s="1"/>
  <c r="S2791" i="64" s="1"/>
  <c r="S2784" i="64"/>
  <c r="S2785" i="64" s="1"/>
  <c r="S2786" i="64" s="1"/>
  <c r="S2779" i="64"/>
  <c r="S2780" i="64" s="1"/>
  <c r="S2781" i="64" s="1"/>
  <c r="S2774" i="64"/>
  <c r="S2775" i="64" s="1"/>
  <c r="S2776" i="64" s="1"/>
  <c r="S2769" i="64"/>
  <c r="S2770" i="64" s="1"/>
  <c r="S2771" i="64" s="1"/>
  <c r="S2764" i="64"/>
  <c r="S2765" i="64" s="1"/>
  <c r="S2766" i="64" s="1"/>
  <c r="S2759" i="64"/>
  <c r="S2760" i="64" s="1"/>
  <c r="S2761" i="64" s="1"/>
  <c r="S2754" i="64"/>
  <c r="S2755" i="64" s="1"/>
  <c r="S2756" i="64" s="1"/>
  <c r="S2749" i="64"/>
  <c r="S2750" i="64" s="1"/>
  <c r="S2751" i="64" s="1"/>
  <c r="S2744" i="64"/>
  <c r="S2745" i="64" s="1"/>
  <c r="S2746" i="64" s="1"/>
  <c r="S2739" i="64"/>
  <c r="S2740" i="64" s="1"/>
  <c r="S2741" i="64" s="1"/>
  <c r="S2734" i="64"/>
  <c r="S2735" i="64" s="1"/>
  <c r="S2736" i="64" s="1"/>
  <c r="S2729" i="64"/>
  <c r="S2730" i="64" s="1"/>
  <c r="S2731" i="64" s="1"/>
  <c r="S2724" i="64"/>
  <c r="S2725" i="64" s="1"/>
  <c r="S2726" i="64" s="1"/>
  <c r="S2719" i="64"/>
  <c r="S2720" i="64" s="1"/>
  <c r="S2721" i="64" s="1"/>
  <c r="S2714" i="64"/>
  <c r="S2715" i="64" s="1"/>
  <c r="S2716" i="64" s="1"/>
  <c r="S2709" i="64"/>
  <c r="S2710" i="64" s="1"/>
  <c r="S2711" i="64" s="1"/>
  <c r="S2704" i="64"/>
  <c r="S2705" i="64" s="1"/>
  <c r="S2706" i="64" s="1"/>
  <c r="S2699" i="64"/>
  <c r="S2700" i="64" s="1"/>
  <c r="S2701" i="64" s="1"/>
  <c r="S2694" i="64"/>
  <c r="S2695" i="64" s="1"/>
  <c r="S2696" i="64" s="1"/>
  <c r="S2689" i="64"/>
  <c r="S2690" i="64" s="1"/>
  <c r="S2691" i="64" s="1"/>
  <c r="S2684" i="64"/>
  <c r="S2685" i="64" s="1"/>
  <c r="S2686" i="64" s="1"/>
  <c r="S2679" i="64"/>
  <c r="S2680" i="64" s="1"/>
  <c r="S2681" i="64" s="1"/>
  <c r="S2674" i="64"/>
  <c r="S2675" i="64" s="1"/>
  <c r="S2676" i="64" s="1"/>
  <c r="S2669" i="64"/>
  <c r="S2670" i="64" s="1"/>
  <c r="S2671" i="64" s="1"/>
  <c r="S2664" i="64"/>
  <c r="S2665" i="64" s="1"/>
  <c r="S2666" i="64" s="1"/>
  <c r="S2659" i="64"/>
  <c r="S2660" i="64" s="1"/>
  <c r="S2661" i="64" s="1"/>
  <c r="S2654" i="64"/>
  <c r="S2655" i="64" s="1"/>
  <c r="S2656" i="64" s="1"/>
  <c r="S2649" i="64"/>
  <c r="S2650" i="64" s="1"/>
  <c r="S2651" i="64" s="1"/>
  <c r="S2644" i="64"/>
  <c r="S2645" i="64" s="1"/>
  <c r="S2646" i="64" s="1"/>
  <c r="S2639" i="64"/>
  <c r="S2640" i="64" s="1"/>
  <c r="S2641" i="64" s="1"/>
  <c r="S2634" i="64"/>
  <c r="S2635" i="64" s="1"/>
  <c r="S2636" i="64" s="1"/>
  <c r="S2629" i="64"/>
  <c r="S2630" i="64" s="1"/>
  <c r="S2631" i="64" s="1"/>
  <c r="S2624" i="64"/>
  <c r="S2625" i="64" s="1"/>
  <c r="S2626" i="64" s="1"/>
  <c r="S2619" i="64"/>
  <c r="S2620" i="64" s="1"/>
  <c r="S2621" i="64" s="1"/>
  <c r="S2614" i="64"/>
  <c r="S2615" i="64" s="1"/>
  <c r="S2616" i="64" s="1"/>
  <c r="S2609" i="64"/>
  <c r="S2610" i="64" s="1"/>
  <c r="S2611" i="64" s="1"/>
  <c r="S2604" i="64"/>
  <c r="S2605" i="64" s="1"/>
  <c r="S2606" i="64" s="1"/>
  <c r="S2599" i="64"/>
  <c r="S2600" i="64" s="1"/>
  <c r="S2601" i="64" s="1"/>
  <c r="S2594" i="64"/>
  <c r="S2595" i="64" s="1"/>
  <c r="S2596" i="64" s="1"/>
  <c r="S2589" i="64"/>
  <c r="S2590" i="64" s="1"/>
  <c r="S2591" i="64" s="1"/>
  <c r="S2584" i="64"/>
  <c r="S2585" i="64" s="1"/>
  <c r="S2586" i="64" s="1"/>
  <c r="S2579" i="64"/>
  <c r="S2580" i="64" s="1"/>
  <c r="S2581" i="64" s="1"/>
  <c r="S2574" i="64"/>
  <c r="S2575" i="64" s="1"/>
  <c r="S2576" i="64" s="1"/>
  <c r="S2569" i="64"/>
  <c r="S2570" i="64" s="1"/>
  <c r="S2571" i="64" s="1"/>
  <c r="S2564" i="64"/>
  <c r="S2565" i="64" s="1"/>
  <c r="S2566" i="64" s="1"/>
  <c r="S2559" i="64"/>
  <c r="S2560" i="64" s="1"/>
  <c r="S2561" i="64" s="1"/>
  <c r="S2554" i="64"/>
  <c r="S2555" i="64" s="1"/>
  <c r="S2556" i="64" s="1"/>
  <c r="S2549" i="64"/>
  <c r="S2550" i="64" s="1"/>
  <c r="S2551" i="64" s="1"/>
  <c r="S2544" i="64"/>
  <c r="S2545" i="64" s="1"/>
  <c r="S2546" i="64" s="1"/>
  <c r="S2539" i="64"/>
  <c r="S2540" i="64" s="1"/>
  <c r="S2541" i="64" s="1"/>
  <c r="S2534" i="64"/>
  <c r="S2535" i="64" s="1"/>
  <c r="S2536" i="64" s="1"/>
  <c r="S2529" i="64"/>
  <c r="S2530" i="64" s="1"/>
  <c r="S2531" i="64" s="1"/>
  <c r="S2524" i="64"/>
  <c r="S2525" i="64" s="1"/>
  <c r="S2526" i="64" s="1"/>
  <c r="S2519" i="64"/>
  <c r="S2520" i="64" s="1"/>
  <c r="S2521" i="64" s="1"/>
  <c r="S2514" i="64"/>
  <c r="S2515" i="64" s="1"/>
  <c r="S2516" i="64" s="1"/>
  <c r="S2509" i="64"/>
  <c r="S2510" i="64" s="1"/>
  <c r="S2511" i="64" s="1"/>
  <c r="S2504" i="64"/>
  <c r="S2505" i="64" s="1"/>
  <c r="S2506" i="64" s="1"/>
  <c r="S2499" i="64"/>
  <c r="S2500" i="64" s="1"/>
  <c r="S2501" i="64" s="1"/>
  <c r="S2494" i="64"/>
  <c r="S2495" i="64" s="1"/>
  <c r="S2496" i="64" s="1"/>
  <c r="S2489" i="64"/>
  <c r="S2490" i="64" s="1"/>
  <c r="S2491" i="64" s="1"/>
  <c r="S2484" i="64"/>
  <c r="S2485" i="64" s="1"/>
  <c r="S2486" i="64" s="1"/>
  <c r="S2479" i="64"/>
  <c r="S2480" i="64" s="1"/>
  <c r="S2481" i="64" s="1"/>
  <c r="S2474" i="64"/>
  <c r="S2475" i="64" s="1"/>
  <c r="S2476" i="64" s="1"/>
  <c r="S2469" i="64"/>
  <c r="S2470" i="64" s="1"/>
  <c r="S2471" i="64" s="1"/>
  <c r="S2464" i="64"/>
  <c r="S2465" i="64" s="1"/>
  <c r="S2466" i="64" s="1"/>
  <c r="S2459" i="64"/>
  <c r="S2460" i="64" s="1"/>
  <c r="S2461" i="64" s="1"/>
  <c r="S2454" i="64"/>
  <c r="S2455" i="64" s="1"/>
  <c r="S2456" i="64" s="1"/>
  <c r="S2449" i="64"/>
  <c r="S2450" i="64" s="1"/>
  <c r="S2451" i="64" s="1"/>
  <c r="S2444" i="64"/>
  <c r="S2445" i="64" s="1"/>
  <c r="S2446" i="64" s="1"/>
  <c r="S2439" i="64"/>
  <c r="S2440" i="64" s="1"/>
  <c r="S2441" i="64" s="1"/>
  <c r="S2434" i="64"/>
  <c r="S2435" i="64" s="1"/>
  <c r="S2436" i="64" s="1"/>
  <c r="S2429" i="64"/>
  <c r="S2430" i="64" s="1"/>
  <c r="S2431" i="64" s="1"/>
  <c r="S2424" i="64"/>
  <c r="S2425" i="64" s="1"/>
  <c r="S2426" i="64" s="1"/>
  <c r="S2419" i="64"/>
  <c r="S2420" i="64" s="1"/>
  <c r="S2421" i="64" s="1"/>
  <c r="S2414" i="64"/>
  <c r="S2415" i="64" s="1"/>
  <c r="S2416" i="64" s="1"/>
  <c r="S2409" i="64"/>
  <c r="S2410" i="64" s="1"/>
  <c r="S2411" i="64" s="1"/>
  <c r="S2404" i="64"/>
  <c r="S2405" i="64" s="1"/>
  <c r="S2406" i="64" s="1"/>
  <c r="S2399" i="64"/>
  <c r="S2400" i="64" s="1"/>
  <c r="S2401" i="64" s="1"/>
  <c r="S2394" i="64"/>
  <c r="S2395" i="64" s="1"/>
  <c r="S2396" i="64" s="1"/>
  <c r="S2389" i="64"/>
  <c r="S2390" i="64" s="1"/>
  <c r="S2391" i="64" s="1"/>
  <c r="S2384" i="64"/>
  <c r="S2385" i="64" s="1"/>
  <c r="S2386" i="64" s="1"/>
  <c r="S2379" i="64"/>
  <c r="S2380" i="64" s="1"/>
  <c r="S2381" i="64" s="1"/>
  <c r="S2374" i="64"/>
  <c r="S2375" i="64" s="1"/>
  <c r="S2376" i="64" s="1"/>
  <c r="S2369" i="64"/>
  <c r="S2370" i="64" s="1"/>
  <c r="S2371" i="64" s="1"/>
  <c r="S2364" i="64"/>
  <c r="S2365" i="64" s="1"/>
  <c r="S2366" i="64" s="1"/>
  <c r="S2359" i="64"/>
  <c r="S2360" i="64" s="1"/>
  <c r="S2361" i="64" s="1"/>
  <c r="S2354" i="64"/>
  <c r="S2355" i="64" s="1"/>
  <c r="S2356" i="64" s="1"/>
  <c r="S2349" i="64"/>
  <c r="S2350" i="64" s="1"/>
  <c r="S2351" i="64" s="1"/>
  <c r="S2344" i="64"/>
  <c r="S2345" i="64" s="1"/>
  <c r="S2346" i="64" s="1"/>
  <c r="S2339" i="64"/>
  <c r="S2340" i="64" s="1"/>
  <c r="S2341" i="64" s="1"/>
  <c r="S2334" i="64"/>
  <c r="S2335" i="64" s="1"/>
  <c r="S2336" i="64" s="1"/>
  <c r="S2329" i="64"/>
  <c r="S2330" i="64" s="1"/>
  <c r="S2331" i="64" s="1"/>
  <c r="S2324" i="64"/>
  <c r="S2325" i="64" s="1"/>
  <c r="S2326" i="64" s="1"/>
  <c r="S2319" i="64"/>
  <c r="S2320" i="64" s="1"/>
  <c r="S2321" i="64" s="1"/>
  <c r="S2314" i="64"/>
  <c r="S2315" i="64" s="1"/>
  <c r="S2316" i="64" s="1"/>
  <c r="S2309" i="64"/>
  <c r="S2310" i="64" s="1"/>
  <c r="S2311" i="64" s="1"/>
  <c r="S2304" i="64"/>
  <c r="S2305" i="64" s="1"/>
  <c r="S2306" i="64" s="1"/>
  <c r="S2299" i="64"/>
  <c r="S2300" i="64" s="1"/>
  <c r="S2301" i="64" s="1"/>
  <c r="S2294" i="64"/>
  <c r="S2295" i="64" s="1"/>
  <c r="S2296" i="64" s="1"/>
  <c r="S2289" i="64"/>
  <c r="S2290" i="64" s="1"/>
  <c r="S2291" i="64" s="1"/>
  <c r="S2284" i="64"/>
  <c r="S2285" i="64" s="1"/>
  <c r="S2286" i="64" s="1"/>
  <c r="S2279" i="64"/>
  <c r="S2280" i="64" s="1"/>
  <c r="S2281" i="64" s="1"/>
  <c r="S2274" i="64"/>
  <c r="S2275" i="64" s="1"/>
  <c r="S2276" i="64" s="1"/>
  <c r="S2269" i="64"/>
  <c r="S2270" i="64" s="1"/>
  <c r="S2271" i="64" s="1"/>
  <c r="S2264" i="64"/>
  <c r="S2265" i="64" s="1"/>
  <c r="S2266" i="64" s="1"/>
  <c r="S2259" i="64"/>
  <c r="S2260" i="64" s="1"/>
  <c r="S2261" i="64" s="1"/>
  <c r="S2254" i="64"/>
  <c r="S2255" i="64" s="1"/>
  <c r="S2256" i="64" s="1"/>
  <c r="S2249" i="64"/>
  <c r="S2250" i="64" s="1"/>
  <c r="S2251" i="64" s="1"/>
  <c r="S2244" i="64"/>
  <c r="S2245" i="64" s="1"/>
  <c r="S2246" i="64" s="1"/>
  <c r="S2239" i="64"/>
  <c r="S2240" i="64" s="1"/>
  <c r="S2241" i="64" s="1"/>
  <c r="S2234" i="64"/>
  <c r="S2235" i="64" s="1"/>
  <c r="S2236" i="64" s="1"/>
  <c r="S2229" i="64"/>
  <c r="S2230" i="64" s="1"/>
  <c r="S2231" i="64" s="1"/>
  <c r="S2224" i="64"/>
  <c r="S2225" i="64" s="1"/>
  <c r="S2226" i="64" s="1"/>
  <c r="S2219" i="64"/>
  <c r="S2220" i="64" s="1"/>
  <c r="S2221" i="64" s="1"/>
  <c r="S2214" i="64"/>
  <c r="S2215" i="64" s="1"/>
  <c r="S2216" i="64" s="1"/>
  <c r="S2209" i="64"/>
  <c r="S2210" i="64" s="1"/>
  <c r="S2211" i="64" s="1"/>
  <c r="S2204" i="64"/>
  <c r="S2205" i="64" s="1"/>
  <c r="S2206" i="64" s="1"/>
  <c r="S2199" i="64"/>
  <c r="S2200" i="64" s="1"/>
  <c r="S2201" i="64" s="1"/>
  <c r="S2194" i="64"/>
  <c r="S2195" i="64" s="1"/>
  <c r="S2196" i="64" s="1"/>
  <c r="S2189" i="64"/>
  <c r="S2190" i="64" s="1"/>
  <c r="S2191" i="64" s="1"/>
  <c r="S2184" i="64"/>
  <c r="S2185" i="64" s="1"/>
  <c r="S2186" i="64" s="1"/>
  <c r="S2179" i="64"/>
  <c r="S2180" i="64" s="1"/>
  <c r="S2181" i="64" s="1"/>
  <c r="S2174" i="64"/>
  <c r="S2175" i="64" s="1"/>
  <c r="S2176" i="64" s="1"/>
  <c r="S2169" i="64"/>
  <c r="S2170" i="64" s="1"/>
  <c r="S2171" i="64" s="1"/>
  <c r="S2164" i="64"/>
  <c r="S2165" i="64" s="1"/>
  <c r="S2166" i="64" s="1"/>
  <c r="S2159" i="64"/>
  <c r="S2160" i="64" s="1"/>
  <c r="S2161" i="64" s="1"/>
  <c r="S2154" i="64"/>
  <c r="S2155" i="64" s="1"/>
  <c r="S2156" i="64" s="1"/>
  <c r="S2149" i="64"/>
  <c r="S2150" i="64" s="1"/>
  <c r="S2151" i="64" s="1"/>
  <c r="S2144" i="64"/>
  <c r="S2145" i="64" s="1"/>
  <c r="S2146" i="64" s="1"/>
  <c r="S2139" i="64"/>
  <c r="S2140" i="64" s="1"/>
  <c r="S2141" i="64" s="1"/>
  <c r="S2134" i="64"/>
  <c r="S2135" i="64" s="1"/>
  <c r="S2136" i="64" s="1"/>
  <c r="S2129" i="64"/>
  <c r="S2130" i="64" s="1"/>
  <c r="S2131" i="64" s="1"/>
  <c r="S2124" i="64"/>
  <c r="S2125" i="64" s="1"/>
  <c r="S2126" i="64" s="1"/>
  <c r="S2119" i="64"/>
  <c r="S2120" i="64" s="1"/>
  <c r="S2121" i="64" s="1"/>
  <c r="S2114" i="64"/>
  <c r="S2115" i="64" s="1"/>
  <c r="S2116" i="64" s="1"/>
  <c r="S2109" i="64"/>
  <c r="S2110" i="64" s="1"/>
  <c r="S2111" i="64" s="1"/>
  <c r="S2104" i="64"/>
  <c r="S2105" i="64" s="1"/>
  <c r="S2106" i="64" s="1"/>
  <c r="S2099" i="64"/>
  <c r="S2100" i="64" s="1"/>
  <c r="S2101" i="64" s="1"/>
  <c r="S2094" i="64"/>
  <c r="S2095" i="64" s="1"/>
  <c r="S2096" i="64" s="1"/>
  <c r="S2089" i="64"/>
  <c r="S2090" i="64" s="1"/>
  <c r="S2091" i="64" s="1"/>
  <c r="S2084" i="64"/>
  <c r="S2085" i="64" s="1"/>
  <c r="S2086" i="64" s="1"/>
  <c r="S2079" i="64"/>
  <c r="S2080" i="64" s="1"/>
  <c r="S2081" i="64" s="1"/>
  <c r="S2074" i="64"/>
  <c r="S2075" i="64" s="1"/>
  <c r="S2076" i="64" s="1"/>
  <c r="S2069" i="64"/>
  <c r="S2070" i="64" s="1"/>
  <c r="S2071" i="64" s="1"/>
  <c r="S2064" i="64"/>
  <c r="S2065" i="64" s="1"/>
  <c r="S2066" i="64" s="1"/>
  <c r="S2059" i="64"/>
  <c r="S2060" i="64" s="1"/>
  <c r="S2061" i="64" s="1"/>
  <c r="S2054" i="64"/>
  <c r="S2055" i="64" s="1"/>
  <c r="S2056" i="64" s="1"/>
  <c r="S2049" i="64"/>
  <c r="S2050" i="64" s="1"/>
  <c r="S2051" i="64" s="1"/>
  <c r="S2044" i="64"/>
  <c r="S2045" i="64" s="1"/>
  <c r="S2046" i="64" s="1"/>
  <c r="S2039" i="64"/>
  <c r="S2040" i="64" s="1"/>
  <c r="S2041" i="64" s="1"/>
  <c r="S2034" i="64"/>
  <c r="S2035" i="64" s="1"/>
  <c r="S2036" i="64" s="1"/>
  <c r="S2029" i="64"/>
  <c r="S2030" i="64" s="1"/>
  <c r="S2031" i="64" s="1"/>
  <c r="S2024" i="64"/>
  <c r="S2025" i="64" s="1"/>
  <c r="S2026" i="64" s="1"/>
  <c r="S2019" i="64"/>
  <c r="S2020" i="64" s="1"/>
  <c r="S2021" i="64" s="1"/>
  <c r="S2014" i="64"/>
  <c r="S2015" i="64" s="1"/>
  <c r="S2016" i="64" s="1"/>
  <c r="S2009" i="64"/>
  <c r="S2010" i="64" s="1"/>
  <c r="S2011" i="64" s="1"/>
  <c r="S2004" i="64"/>
  <c r="S2005" i="64" s="1"/>
  <c r="S2006" i="64" s="1"/>
  <c r="S1999" i="64"/>
  <c r="S2000" i="64" s="1"/>
  <c r="S2001" i="64" s="1"/>
  <c r="S1994" i="64"/>
  <c r="S1995" i="64" s="1"/>
  <c r="S1996" i="64" s="1"/>
  <c r="S1989" i="64"/>
  <c r="S1990" i="64" s="1"/>
  <c r="S1991" i="64" s="1"/>
  <c r="S1984" i="64"/>
  <c r="S1985" i="64" s="1"/>
  <c r="S1986" i="64" s="1"/>
  <c r="S1979" i="64"/>
  <c r="S1980" i="64" s="1"/>
  <c r="S1981" i="64" s="1"/>
  <c r="S1974" i="64"/>
  <c r="S1975" i="64" s="1"/>
  <c r="S1976" i="64" s="1"/>
  <c r="S1969" i="64"/>
  <c r="S1970" i="64" s="1"/>
  <c r="S1971" i="64" s="1"/>
  <c r="S1964" i="64"/>
  <c r="S1965" i="64" s="1"/>
  <c r="S1966" i="64" s="1"/>
  <c r="S1959" i="64"/>
  <c r="S1960" i="64" s="1"/>
  <c r="S1961" i="64" s="1"/>
  <c r="S1954" i="64"/>
  <c r="S1955" i="64" s="1"/>
  <c r="S1956" i="64" s="1"/>
  <c r="S1949" i="64"/>
  <c r="S1950" i="64" s="1"/>
  <c r="S1951" i="64" s="1"/>
  <c r="S1944" i="64"/>
  <c r="S1945" i="64" s="1"/>
  <c r="S1946" i="64" s="1"/>
  <c r="S1939" i="64"/>
  <c r="S1940" i="64" s="1"/>
  <c r="S1941" i="64" s="1"/>
  <c r="S1934" i="64"/>
  <c r="S1935" i="64" s="1"/>
  <c r="S1936" i="64" s="1"/>
  <c r="S1929" i="64"/>
  <c r="S1930" i="64" s="1"/>
  <c r="S1931" i="64" s="1"/>
  <c r="S1924" i="64"/>
  <c r="S1925" i="64" s="1"/>
  <c r="S1926" i="64" s="1"/>
  <c r="S1919" i="64"/>
  <c r="S1920" i="64" s="1"/>
  <c r="S1921" i="64" s="1"/>
  <c r="S1914" i="64"/>
  <c r="S1915" i="64" s="1"/>
  <c r="S1916" i="64" s="1"/>
  <c r="S1909" i="64"/>
  <c r="S1910" i="64" s="1"/>
  <c r="S1911" i="64" s="1"/>
  <c r="S1904" i="64"/>
  <c r="S1905" i="64" s="1"/>
  <c r="S1906" i="64" s="1"/>
  <c r="S1899" i="64"/>
  <c r="S1900" i="64" s="1"/>
  <c r="S1901" i="64" s="1"/>
  <c r="S1894" i="64"/>
  <c r="S1895" i="64" s="1"/>
  <c r="S1896" i="64" s="1"/>
  <c r="S1889" i="64"/>
  <c r="S1890" i="64" s="1"/>
  <c r="S1891" i="64" s="1"/>
  <c r="S1884" i="64"/>
  <c r="S1885" i="64" s="1"/>
  <c r="S1886" i="64" s="1"/>
  <c r="S1879" i="64"/>
  <c r="S1880" i="64" s="1"/>
  <c r="S1881" i="64" s="1"/>
  <c r="S1874" i="64"/>
  <c r="S1875" i="64" s="1"/>
  <c r="S1876" i="64" s="1"/>
  <c r="S1869" i="64"/>
  <c r="S1870" i="64" s="1"/>
  <c r="S1871" i="64" s="1"/>
  <c r="S1864" i="64"/>
  <c r="S1865" i="64" s="1"/>
  <c r="S1866" i="64" s="1"/>
  <c r="S1859" i="64"/>
  <c r="S1860" i="64" s="1"/>
  <c r="S1861" i="64" s="1"/>
  <c r="S1854" i="64"/>
  <c r="S1855" i="64" s="1"/>
  <c r="S1856" i="64" s="1"/>
  <c r="S1849" i="64"/>
  <c r="S1850" i="64" s="1"/>
  <c r="S1851" i="64" s="1"/>
  <c r="S1844" i="64"/>
  <c r="S1845" i="64" s="1"/>
  <c r="S1846" i="64" s="1"/>
  <c r="S1839" i="64"/>
  <c r="S1840" i="64" s="1"/>
  <c r="S1841" i="64" s="1"/>
  <c r="S1834" i="64"/>
  <c r="S1835" i="64" s="1"/>
  <c r="S1836" i="64" s="1"/>
  <c r="S1829" i="64"/>
  <c r="S1830" i="64" s="1"/>
  <c r="S1831" i="64" s="1"/>
  <c r="S1824" i="64"/>
  <c r="S1825" i="64" s="1"/>
  <c r="S1826" i="64" s="1"/>
  <c r="S1819" i="64"/>
  <c r="S1820" i="64" s="1"/>
  <c r="S1821" i="64" s="1"/>
  <c r="S1814" i="64"/>
  <c r="S1815" i="64" s="1"/>
  <c r="S1816" i="64" s="1"/>
  <c r="S1809" i="64"/>
  <c r="S1810" i="64" s="1"/>
  <c r="S1811" i="64" s="1"/>
  <c r="S1804" i="64"/>
  <c r="S1805" i="64" s="1"/>
  <c r="S1806" i="64" s="1"/>
  <c r="S1799" i="64"/>
  <c r="S1800" i="64" s="1"/>
  <c r="S1801" i="64" s="1"/>
  <c r="S1794" i="64"/>
  <c r="S1795" i="64" s="1"/>
  <c r="S1796" i="64" s="1"/>
  <c r="S1789" i="64"/>
  <c r="S1790" i="64" s="1"/>
  <c r="S1791" i="64" s="1"/>
  <c r="S1784" i="64"/>
  <c r="S1785" i="64" s="1"/>
  <c r="S1786" i="64" s="1"/>
  <c r="S1779" i="64"/>
  <c r="S1780" i="64" s="1"/>
  <c r="S1781" i="64" s="1"/>
  <c r="S1774" i="64"/>
  <c r="S1775" i="64" s="1"/>
  <c r="S1776" i="64" s="1"/>
  <c r="S1769" i="64"/>
  <c r="S1770" i="64" s="1"/>
  <c r="S1771" i="64" s="1"/>
  <c r="S1764" i="64"/>
  <c r="S1765" i="64" s="1"/>
  <c r="S1766" i="64" s="1"/>
  <c r="S1759" i="64"/>
  <c r="S1760" i="64" s="1"/>
  <c r="S1761" i="64" s="1"/>
  <c r="S1754" i="64"/>
  <c r="S1755" i="64" s="1"/>
  <c r="S1756" i="64" s="1"/>
  <c r="S1749" i="64"/>
  <c r="S1750" i="64" s="1"/>
  <c r="S1751" i="64" s="1"/>
  <c r="S1744" i="64"/>
  <c r="S1745" i="64" s="1"/>
  <c r="S1746" i="64" s="1"/>
  <c r="S1739" i="64"/>
  <c r="S1740" i="64" s="1"/>
  <c r="S1741" i="64" s="1"/>
  <c r="S1734" i="64"/>
  <c r="S1735" i="64" s="1"/>
  <c r="S1736" i="64" s="1"/>
  <c r="S1729" i="64"/>
  <c r="S1730" i="64" s="1"/>
  <c r="S1731" i="64" s="1"/>
  <c r="S1724" i="64"/>
  <c r="S1725" i="64" s="1"/>
  <c r="S1726" i="64" s="1"/>
  <c r="S1719" i="64"/>
  <c r="S1720" i="64" s="1"/>
  <c r="S1721" i="64" s="1"/>
  <c r="S1714" i="64"/>
  <c r="S1715" i="64" s="1"/>
  <c r="S1716" i="64" s="1"/>
  <c r="S1709" i="64"/>
  <c r="S1710" i="64" s="1"/>
  <c r="S1711" i="64" s="1"/>
  <c r="S1704" i="64"/>
  <c r="S1705" i="64" s="1"/>
  <c r="S1706" i="64" s="1"/>
  <c r="S1699" i="64"/>
  <c r="S1700" i="64" s="1"/>
  <c r="S1701" i="64" s="1"/>
  <c r="S1694" i="64"/>
  <c r="S1695" i="64" s="1"/>
  <c r="S1696" i="64" s="1"/>
  <c r="S1689" i="64"/>
  <c r="S1690" i="64" s="1"/>
  <c r="S1691" i="64" s="1"/>
  <c r="S1684" i="64"/>
  <c r="S1685" i="64" s="1"/>
  <c r="S1686" i="64" s="1"/>
  <c r="S1679" i="64"/>
  <c r="S1680" i="64" s="1"/>
  <c r="S1681" i="64" s="1"/>
  <c r="S1674" i="64"/>
  <c r="S1675" i="64" s="1"/>
  <c r="S1676" i="64" s="1"/>
  <c r="S1669" i="64"/>
  <c r="S1670" i="64" s="1"/>
  <c r="S1671" i="64" s="1"/>
  <c r="S1664" i="64"/>
  <c r="S1665" i="64" s="1"/>
  <c r="S1666" i="64" s="1"/>
  <c r="S1659" i="64"/>
  <c r="S1660" i="64" s="1"/>
  <c r="S1661" i="64" s="1"/>
  <c r="S1654" i="64"/>
  <c r="S1655" i="64" s="1"/>
  <c r="S1656" i="64" s="1"/>
  <c r="S1649" i="64"/>
  <c r="S1650" i="64" s="1"/>
  <c r="S1651" i="64" s="1"/>
  <c r="S1644" i="64"/>
  <c r="S1645" i="64" s="1"/>
  <c r="S1646" i="64" s="1"/>
  <c r="S1639" i="64"/>
  <c r="S1640" i="64" s="1"/>
  <c r="S1641" i="64" s="1"/>
  <c r="S1634" i="64"/>
  <c r="S1635" i="64" s="1"/>
  <c r="S1636" i="64" s="1"/>
  <c r="S1629" i="64"/>
  <c r="S1630" i="64" s="1"/>
  <c r="S1631" i="64" s="1"/>
  <c r="S1624" i="64"/>
  <c r="S1625" i="64" s="1"/>
  <c r="S1626" i="64" s="1"/>
  <c r="S1619" i="64"/>
  <c r="S1620" i="64" s="1"/>
  <c r="S1621" i="64" s="1"/>
  <c r="S1614" i="64"/>
  <c r="S1615" i="64" s="1"/>
  <c r="S1616" i="64" s="1"/>
  <c r="S1609" i="64"/>
  <c r="S1610" i="64" s="1"/>
  <c r="S1611" i="64" s="1"/>
  <c r="S1604" i="64"/>
  <c r="S1605" i="64" s="1"/>
  <c r="S1606" i="64" s="1"/>
  <c r="S1599" i="64"/>
  <c r="S1600" i="64" s="1"/>
  <c r="S1601" i="64" s="1"/>
  <c r="S1594" i="64"/>
  <c r="S1595" i="64" s="1"/>
  <c r="S1596" i="64" s="1"/>
  <c r="S1589" i="64"/>
  <c r="S1590" i="64" s="1"/>
  <c r="S1591" i="64" s="1"/>
  <c r="S1584" i="64"/>
  <c r="S1585" i="64" s="1"/>
  <c r="S1586" i="64" s="1"/>
  <c r="S1579" i="64"/>
  <c r="S1580" i="64" s="1"/>
  <c r="S1581" i="64" s="1"/>
  <c r="S1574" i="64"/>
  <c r="S1575" i="64" s="1"/>
  <c r="S1576" i="64" s="1"/>
  <c r="S1569" i="64"/>
  <c r="S1570" i="64" s="1"/>
  <c r="S1571" i="64" s="1"/>
  <c r="S1564" i="64"/>
  <c r="S1565" i="64" s="1"/>
  <c r="S1566" i="64" s="1"/>
  <c r="S1559" i="64"/>
  <c r="S1560" i="64" s="1"/>
  <c r="S1561" i="64" s="1"/>
  <c r="S1554" i="64"/>
  <c r="S1555" i="64" s="1"/>
  <c r="S1556" i="64" s="1"/>
  <c r="S1549" i="64"/>
  <c r="S1550" i="64" s="1"/>
  <c r="S1551" i="64" s="1"/>
  <c r="S1544" i="64"/>
  <c r="S1545" i="64" s="1"/>
  <c r="S1546" i="64" s="1"/>
  <c r="S1539" i="64"/>
  <c r="S1540" i="64" s="1"/>
  <c r="S1541" i="64" s="1"/>
  <c r="S1534" i="64"/>
  <c r="S1535" i="64" s="1"/>
  <c r="S1536" i="64" s="1"/>
  <c r="S1529" i="64"/>
  <c r="S1530" i="64" s="1"/>
  <c r="S1531" i="64" s="1"/>
  <c r="S1524" i="64"/>
  <c r="S1525" i="64" s="1"/>
  <c r="S1526" i="64" s="1"/>
  <c r="S1519" i="64"/>
  <c r="S1520" i="64" s="1"/>
  <c r="S1521" i="64" s="1"/>
  <c r="S1514" i="64"/>
  <c r="S1515" i="64" s="1"/>
  <c r="S1516" i="64" s="1"/>
  <c r="S1509" i="64"/>
  <c r="S1510" i="64" s="1"/>
  <c r="S1511" i="64" s="1"/>
  <c r="S1504" i="64"/>
  <c r="S1505" i="64" s="1"/>
  <c r="S1506" i="64" s="1"/>
  <c r="S1499" i="64"/>
  <c r="S1500" i="64" s="1"/>
  <c r="S1501" i="64" s="1"/>
  <c r="S1494" i="64"/>
  <c r="S1495" i="64" s="1"/>
  <c r="S1496" i="64" s="1"/>
  <c r="S1489" i="64"/>
  <c r="S1490" i="64" s="1"/>
  <c r="S1491" i="64" s="1"/>
  <c r="S1484" i="64"/>
  <c r="S1485" i="64" s="1"/>
  <c r="S1486" i="64" s="1"/>
  <c r="S1479" i="64"/>
  <c r="S1480" i="64" s="1"/>
  <c r="S1481" i="64" s="1"/>
  <c r="S1474" i="64"/>
  <c r="S1475" i="64" s="1"/>
  <c r="S1476" i="64" s="1"/>
  <c r="S1469" i="64"/>
  <c r="S1470" i="64" s="1"/>
  <c r="S1471" i="64" s="1"/>
  <c r="S1464" i="64"/>
  <c r="S1465" i="64" s="1"/>
  <c r="S1466" i="64" s="1"/>
  <c r="S1459" i="64"/>
  <c r="S1460" i="64" s="1"/>
  <c r="S1461" i="64" s="1"/>
  <c r="S1454" i="64"/>
  <c r="S1455" i="64" s="1"/>
  <c r="S1456" i="64" s="1"/>
  <c r="S1449" i="64"/>
  <c r="S1450" i="64" s="1"/>
  <c r="S1451" i="64" s="1"/>
  <c r="S1444" i="64"/>
  <c r="S1445" i="64" s="1"/>
  <c r="S1446" i="64" s="1"/>
  <c r="S1439" i="64"/>
  <c r="S1440" i="64" s="1"/>
  <c r="S1441" i="64" s="1"/>
  <c r="S1434" i="64"/>
  <c r="S1435" i="64" s="1"/>
  <c r="S1436" i="64" s="1"/>
  <c r="S1429" i="64"/>
  <c r="S1430" i="64" s="1"/>
  <c r="S1431" i="64" s="1"/>
  <c r="S1424" i="64"/>
  <c r="S1425" i="64" s="1"/>
  <c r="S1426" i="64" s="1"/>
  <c r="S1419" i="64"/>
  <c r="S1420" i="64" s="1"/>
  <c r="S1421" i="64" s="1"/>
  <c r="S1414" i="64"/>
  <c r="S1415" i="64" s="1"/>
  <c r="S1416" i="64" s="1"/>
  <c r="S1409" i="64"/>
  <c r="S1410" i="64" s="1"/>
  <c r="S1411" i="64" s="1"/>
  <c r="S1404" i="64"/>
  <c r="S1405" i="64" s="1"/>
  <c r="S1406" i="64" s="1"/>
  <c r="S1399" i="64"/>
  <c r="S1400" i="64" s="1"/>
  <c r="S1401" i="64" s="1"/>
  <c r="S1394" i="64"/>
  <c r="S1395" i="64" s="1"/>
  <c r="S1396" i="64" s="1"/>
  <c r="S1389" i="64"/>
  <c r="S1390" i="64" s="1"/>
  <c r="S1391" i="64" s="1"/>
  <c r="S1384" i="64"/>
  <c r="S1385" i="64" s="1"/>
  <c r="S1386" i="64" s="1"/>
  <c r="S1379" i="64"/>
  <c r="S1380" i="64" s="1"/>
  <c r="S1381" i="64" s="1"/>
  <c r="S1374" i="64"/>
  <c r="S1375" i="64" s="1"/>
  <c r="S1376" i="64" s="1"/>
  <c r="S1369" i="64"/>
  <c r="S1370" i="64" s="1"/>
  <c r="S1371" i="64" s="1"/>
  <c r="S1364" i="64"/>
  <c r="S1365" i="64" s="1"/>
  <c r="S1366" i="64" s="1"/>
  <c r="S1359" i="64"/>
  <c r="S1360" i="64" s="1"/>
  <c r="S1361" i="64" s="1"/>
  <c r="S1354" i="64"/>
  <c r="S1355" i="64" s="1"/>
  <c r="S1356" i="64" s="1"/>
  <c r="S1349" i="64"/>
  <c r="S1350" i="64" s="1"/>
  <c r="S1351" i="64" s="1"/>
  <c r="S1344" i="64"/>
  <c r="S1345" i="64" s="1"/>
  <c r="S1346" i="64" s="1"/>
  <c r="S1339" i="64"/>
  <c r="S1340" i="64" s="1"/>
  <c r="S1341" i="64" s="1"/>
  <c r="S1334" i="64"/>
  <c r="S1335" i="64" s="1"/>
  <c r="S1336" i="64" s="1"/>
  <c r="S1329" i="64"/>
  <c r="S1330" i="64" s="1"/>
  <c r="S1331" i="64" s="1"/>
  <c r="S1324" i="64"/>
  <c r="S1325" i="64" s="1"/>
  <c r="S1326" i="64" s="1"/>
  <c r="S1319" i="64"/>
  <c r="S1320" i="64" s="1"/>
  <c r="S1321" i="64" s="1"/>
  <c r="S1314" i="64"/>
  <c r="S1315" i="64" s="1"/>
  <c r="S1316" i="64" s="1"/>
  <c r="S1309" i="64"/>
  <c r="S1310" i="64" s="1"/>
  <c r="S1311" i="64" s="1"/>
  <c r="S1304" i="64"/>
  <c r="S1305" i="64" s="1"/>
  <c r="S1306" i="64" s="1"/>
  <c r="S1299" i="64"/>
  <c r="S1300" i="64" s="1"/>
  <c r="S1301" i="64" s="1"/>
  <c r="S1294" i="64"/>
  <c r="S1295" i="64" s="1"/>
  <c r="S1296" i="64" s="1"/>
  <c r="S1289" i="64"/>
  <c r="S1290" i="64" s="1"/>
  <c r="S1291" i="64" s="1"/>
  <c r="S1284" i="64"/>
  <c r="S1285" i="64" s="1"/>
  <c r="S1286" i="64" s="1"/>
  <c r="S1279" i="64"/>
  <c r="S1280" i="64" s="1"/>
  <c r="S1281" i="64" s="1"/>
  <c r="S1274" i="64"/>
  <c r="S1275" i="64" s="1"/>
  <c r="S1276" i="64" s="1"/>
  <c r="S1269" i="64"/>
  <c r="S1270" i="64" s="1"/>
  <c r="S1271" i="64" s="1"/>
  <c r="S1264" i="64"/>
  <c r="S1265" i="64" s="1"/>
  <c r="S1266" i="64" s="1"/>
  <c r="S1259" i="64"/>
  <c r="S1260" i="64" s="1"/>
  <c r="S1261" i="64" s="1"/>
  <c r="S1254" i="64"/>
  <c r="S1255" i="64" s="1"/>
  <c r="S1256" i="64" s="1"/>
  <c r="S1249" i="64"/>
  <c r="S1250" i="64" s="1"/>
  <c r="S1251" i="64" s="1"/>
  <c r="S1244" i="64"/>
  <c r="S1245" i="64" s="1"/>
  <c r="S1246" i="64" s="1"/>
  <c r="S1239" i="64"/>
  <c r="S1240" i="64" s="1"/>
  <c r="S1241" i="64" s="1"/>
  <c r="S1234" i="64"/>
  <c r="S1235" i="64" s="1"/>
  <c r="S1236" i="64" s="1"/>
  <c r="S1229" i="64"/>
  <c r="S1230" i="64" s="1"/>
  <c r="S1231" i="64" s="1"/>
  <c r="S1224" i="64"/>
  <c r="S1225" i="64" s="1"/>
  <c r="S1226" i="64" s="1"/>
  <c r="S1219" i="64"/>
  <c r="S1220" i="64" s="1"/>
  <c r="S1221" i="64" s="1"/>
  <c r="S1214" i="64"/>
  <c r="S1215" i="64" s="1"/>
  <c r="S1216" i="64" s="1"/>
  <c r="S1209" i="64"/>
  <c r="S1210" i="64" s="1"/>
  <c r="S1211" i="64" s="1"/>
  <c r="S1204" i="64"/>
  <c r="S1205" i="64" s="1"/>
  <c r="S1206" i="64" s="1"/>
  <c r="S1199" i="64"/>
  <c r="S1200" i="64" s="1"/>
  <c r="S1201" i="64" s="1"/>
  <c r="S1194" i="64"/>
  <c r="S1195" i="64" s="1"/>
  <c r="S1196" i="64" s="1"/>
  <c r="S1189" i="64"/>
  <c r="S1190" i="64" s="1"/>
  <c r="S1191" i="64" s="1"/>
  <c r="S1184" i="64"/>
  <c r="S1185" i="64" s="1"/>
  <c r="S1186" i="64" s="1"/>
  <c r="S1179" i="64"/>
  <c r="S1180" i="64" s="1"/>
  <c r="S1181" i="64" s="1"/>
  <c r="S1174" i="64"/>
  <c r="S1175" i="64" s="1"/>
  <c r="S1176" i="64" s="1"/>
  <c r="S1169" i="64"/>
  <c r="S1170" i="64" s="1"/>
  <c r="S1171" i="64" s="1"/>
  <c r="S1164" i="64"/>
  <c r="S1165" i="64" s="1"/>
  <c r="S1166" i="64" s="1"/>
  <c r="S1159" i="64"/>
  <c r="S1160" i="64" s="1"/>
  <c r="S1161" i="64" s="1"/>
  <c r="S1154" i="64"/>
  <c r="S1155" i="64" s="1"/>
  <c r="S1156" i="64" s="1"/>
  <c r="S1149" i="64"/>
  <c r="S1150" i="64" s="1"/>
  <c r="S1151" i="64" s="1"/>
  <c r="S1144" i="64"/>
  <c r="S1145" i="64" s="1"/>
  <c r="S1146" i="64" s="1"/>
  <c r="S1139" i="64"/>
  <c r="S1140" i="64" s="1"/>
  <c r="S1141" i="64" s="1"/>
  <c r="S1134" i="64"/>
  <c r="S1135" i="64" s="1"/>
  <c r="S1136" i="64" s="1"/>
  <c r="S1129" i="64"/>
  <c r="S1130" i="64" s="1"/>
  <c r="S1131" i="64" s="1"/>
  <c r="S1124" i="64"/>
  <c r="S1125" i="64" s="1"/>
  <c r="S1126" i="64" s="1"/>
  <c r="S1119" i="64"/>
  <c r="S1120" i="64" s="1"/>
  <c r="S1121" i="64" s="1"/>
  <c r="S1114" i="64"/>
  <c r="S1115" i="64" s="1"/>
  <c r="S1116" i="64" s="1"/>
  <c r="S1109" i="64"/>
  <c r="S1110" i="64" s="1"/>
  <c r="S1111" i="64" s="1"/>
  <c r="S1104" i="64"/>
  <c r="S1105" i="64" s="1"/>
  <c r="S1106" i="64" s="1"/>
  <c r="S1099" i="64"/>
  <c r="S1100" i="64" s="1"/>
  <c r="S1101" i="64" s="1"/>
  <c r="S1094" i="64"/>
  <c r="S1095" i="64" s="1"/>
  <c r="S1096" i="64" s="1"/>
  <c r="S1089" i="64"/>
  <c r="S1090" i="64" s="1"/>
  <c r="S1091" i="64" s="1"/>
  <c r="S1084" i="64"/>
  <c r="S1085" i="64" s="1"/>
  <c r="S1086" i="64" s="1"/>
  <c r="S1079" i="64"/>
  <c r="S1080" i="64" s="1"/>
  <c r="S1081" i="64" s="1"/>
  <c r="S1074" i="64"/>
  <c r="S1075" i="64" s="1"/>
  <c r="S1076" i="64" s="1"/>
  <c r="S1069" i="64"/>
  <c r="S1070" i="64" s="1"/>
  <c r="S1071" i="64" s="1"/>
  <c r="S1064" i="64"/>
  <c r="S1065" i="64" s="1"/>
  <c r="S1066" i="64" s="1"/>
  <c r="S1059" i="64"/>
  <c r="S1060" i="64" s="1"/>
  <c r="S1061" i="64" s="1"/>
  <c r="S1054" i="64"/>
  <c r="S1055" i="64" s="1"/>
  <c r="S1056" i="64" s="1"/>
  <c r="S1049" i="64"/>
  <c r="S1050" i="64" s="1"/>
  <c r="S1051" i="64" s="1"/>
  <c r="S1044" i="64"/>
  <c r="S1045" i="64" s="1"/>
  <c r="S1046" i="64" s="1"/>
  <c r="S1039" i="64"/>
  <c r="S1040" i="64" s="1"/>
  <c r="S1041" i="64" s="1"/>
  <c r="S1034" i="64"/>
  <c r="S1035" i="64" s="1"/>
  <c r="S1036" i="64" s="1"/>
  <c r="S1029" i="64"/>
  <c r="S1030" i="64" s="1"/>
  <c r="S1031" i="64" s="1"/>
  <c r="S1024" i="64"/>
  <c r="S1025" i="64" s="1"/>
  <c r="S1026" i="64" s="1"/>
  <c r="S1019" i="64"/>
  <c r="S1020" i="64" s="1"/>
  <c r="S1021" i="64" s="1"/>
  <c r="S1014" i="64"/>
  <c r="S1015" i="64" s="1"/>
  <c r="S1016" i="64" s="1"/>
  <c r="S1009" i="64"/>
  <c r="S1010" i="64" s="1"/>
  <c r="S1011" i="64" s="1"/>
  <c r="S1004" i="64"/>
  <c r="S1005" i="64" s="1"/>
  <c r="S1006" i="64" s="1"/>
  <c r="S999" i="64"/>
  <c r="S1000" i="64" s="1"/>
  <c r="S1001" i="64" s="1"/>
  <c r="S994" i="64"/>
  <c r="S995" i="64" s="1"/>
  <c r="S996" i="64" s="1"/>
  <c r="S989" i="64"/>
  <c r="S990" i="64" s="1"/>
  <c r="S991" i="64" s="1"/>
  <c r="S984" i="64"/>
  <c r="S985" i="64" s="1"/>
  <c r="S986" i="64" s="1"/>
  <c r="S979" i="64"/>
  <c r="S980" i="64" s="1"/>
  <c r="S981" i="64" s="1"/>
  <c r="S974" i="64"/>
  <c r="S975" i="64" s="1"/>
  <c r="S976" i="64" s="1"/>
  <c r="S969" i="64"/>
  <c r="S970" i="64" s="1"/>
  <c r="S971" i="64" s="1"/>
  <c r="S964" i="64"/>
  <c r="S965" i="64" s="1"/>
  <c r="S966" i="64" s="1"/>
  <c r="S959" i="64"/>
  <c r="S960" i="64" s="1"/>
  <c r="S961" i="64" s="1"/>
  <c r="S954" i="64"/>
  <c r="S955" i="64" s="1"/>
  <c r="S956" i="64" s="1"/>
  <c r="S949" i="64"/>
  <c r="S950" i="64" s="1"/>
  <c r="S951" i="64" s="1"/>
  <c r="S944" i="64"/>
  <c r="S945" i="64" s="1"/>
  <c r="S946" i="64" s="1"/>
  <c r="S939" i="64"/>
  <c r="S940" i="64" s="1"/>
  <c r="S941" i="64" s="1"/>
  <c r="S934" i="64"/>
  <c r="S935" i="64" s="1"/>
  <c r="S936" i="64" s="1"/>
  <c r="S929" i="64"/>
  <c r="S930" i="64" s="1"/>
  <c r="S931" i="64" s="1"/>
  <c r="S924" i="64"/>
  <c r="S925" i="64" s="1"/>
  <c r="S926" i="64" s="1"/>
  <c r="S919" i="64"/>
  <c r="S920" i="64" s="1"/>
  <c r="S921" i="64" s="1"/>
  <c r="S914" i="64"/>
  <c r="S915" i="64" s="1"/>
  <c r="S916" i="64" s="1"/>
  <c r="S909" i="64"/>
  <c r="S910" i="64" s="1"/>
  <c r="S911" i="64" s="1"/>
  <c r="S904" i="64"/>
  <c r="S905" i="64" s="1"/>
  <c r="S906" i="64" s="1"/>
  <c r="S899" i="64"/>
  <c r="S900" i="64" s="1"/>
  <c r="S901" i="64" s="1"/>
  <c r="S894" i="64"/>
  <c r="S895" i="64" s="1"/>
  <c r="S896" i="64" s="1"/>
  <c r="S889" i="64"/>
  <c r="S890" i="64" s="1"/>
  <c r="S891" i="64" s="1"/>
  <c r="S884" i="64"/>
  <c r="S885" i="64" s="1"/>
  <c r="S886" i="64" s="1"/>
  <c r="S879" i="64"/>
  <c r="S880" i="64" s="1"/>
  <c r="S881" i="64" s="1"/>
  <c r="S874" i="64"/>
  <c r="S875" i="64" s="1"/>
  <c r="S876" i="64" s="1"/>
  <c r="S869" i="64"/>
  <c r="S870" i="64" s="1"/>
  <c r="S871" i="64" s="1"/>
  <c r="S864" i="64"/>
  <c r="S865" i="64" s="1"/>
  <c r="S866" i="64" s="1"/>
  <c r="S859" i="64"/>
  <c r="S860" i="64" s="1"/>
  <c r="S861" i="64" s="1"/>
  <c r="S854" i="64"/>
  <c r="S855" i="64" s="1"/>
  <c r="S856" i="64" s="1"/>
  <c r="S849" i="64"/>
  <c r="S850" i="64" s="1"/>
  <c r="S851" i="64" s="1"/>
  <c r="S844" i="64"/>
  <c r="S845" i="64" s="1"/>
  <c r="S846" i="64" s="1"/>
  <c r="S839" i="64"/>
  <c r="S840" i="64" s="1"/>
  <c r="S841" i="64" s="1"/>
  <c r="S834" i="64"/>
  <c r="S835" i="64" s="1"/>
  <c r="S836" i="64" s="1"/>
  <c r="S829" i="64"/>
  <c r="S830" i="64" s="1"/>
  <c r="S831" i="64" s="1"/>
  <c r="S824" i="64"/>
  <c r="S825" i="64" s="1"/>
  <c r="S826" i="64" s="1"/>
  <c r="S819" i="64"/>
  <c r="S820" i="64" s="1"/>
  <c r="S821" i="64" s="1"/>
  <c r="S814" i="64"/>
  <c r="S815" i="64" s="1"/>
  <c r="S816" i="64" s="1"/>
  <c r="S809" i="64"/>
  <c r="S810" i="64" s="1"/>
  <c r="S811" i="64" s="1"/>
  <c r="S804" i="64"/>
  <c r="S805" i="64" s="1"/>
  <c r="S806" i="64" s="1"/>
  <c r="S799" i="64"/>
  <c r="S800" i="64" s="1"/>
  <c r="S801" i="64" s="1"/>
  <c r="S794" i="64"/>
  <c r="S795" i="64" s="1"/>
  <c r="S796" i="64" s="1"/>
  <c r="S789" i="64"/>
  <c r="S790" i="64" s="1"/>
  <c r="S791" i="64" s="1"/>
  <c r="S784" i="64"/>
  <c r="S785" i="64" s="1"/>
  <c r="S786" i="64" s="1"/>
  <c r="S779" i="64"/>
  <c r="S780" i="64" s="1"/>
  <c r="S781" i="64" s="1"/>
  <c r="S774" i="64"/>
  <c r="S775" i="64" s="1"/>
  <c r="S776" i="64" s="1"/>
  <c r="S769" i="64"/>
  <c r="S770" i="64" s="1"/>
  <c r="S771" i="64" s="1"/>
  <c r="S764" i="64"/>
  <c r="S765" i="64" s="1"/>
  <c r="S766" i="64" s="1"/>
  <c r="S759" i="64"/>
  <c r="S760" i="64" s="1"/>
  <c r="S761" i="64" s="1"/>
  <c r="S754" i="64"/>
  <c r="S755" i="64" s="1"/>
  <c r="S756" i="64" s="1"/>
  <c r="S749" i="64"/>
  <c r="S750" i="64" s="1"/>
  <c r="S751" i="64" s="1"/>
  <c r="S744" i="64"/>
  <c r="S745" i="64" s="1"/>
  <c r="S746" i="64" s="1"/>
  <c r="S739" i="64"/>
  <c r="S740" i="64" s="1"/>
  <c r="S741" i="64" s="1"/>
  <c r="S734" i="64"/>
  <c r="S735" i="64" s="1"/>
  <c r="S736" i="64" s="1"/>
  <c r="S729" i="64"/>
  <c r="S730" i="64" s="1"/>
  <c r="S731" i="64" s="1"/>
  <c r="S724" i="64"/>
  <c r="S725" i="64" s="1"/>
  <c r="S726" i="64" s="1"/>
  <c r="S719" i="64"/>
  <c r="S720" i="64" s="1"/>
  <c r="S721" i="64" s="1"/>
  <c r="S714" i="64"/>
  <c r="S715" i="64" s="1"/>
  <c r="S716" i="64" s="1"/>
  <c r="S709" i="64"/>
  <c r="S710" i="64" s="1"/>
  <c r="S711" i="64" s="1"/>
  <c r="S704" i="64"/>
  <c r="S705" i="64" s="1"/>
  <c r="S706" i="64" s="1"/>
  <c r="S699" i="64"/>
  <c r="S700" i="64" s="1"/>
  <c r="S701" i="64" s="1"/>
  <c r="S694" i="64"/>
  <c r="S695" i="64" s="1"/>
  <c r="S696" i="64" s="1"/>
  <c r="S689" i="64"/>
  <c r="S690" i="64" s="1"/>
  <c r="S691" i="64" s="1"/>
  <c r="S684" i="64"/>
  <c r="S685" i="64" s="1"/>
  <c r="S686" i="64" s="1"/>
  <c r="S679" i="64"/>
  <c r="S680" i="64" s="1"/>
  <c r="S681" i="64" s="1"/>
  <c r="S674" i="64"/>
  <c r="S675" i="64" s="1"/>
  <c r="S676" i="64" s="1"/>
  <c r="S669" i="64"/>
  <c r="S670" i="64" s="1"/>
  <c r="S671" i="64" s="1"/>
  <c r="S664" i="64"/>
  <c r="S665" i="64" s="1"/>
  <c r="S666" i="64" s="1"/>
  <c r="S659" i="64"/>
  <c r="S660" i="64" s="1"/>
  <c r="S661" i="64" s="1"/>
  <c r="S654" i="64"/>
  <c r="S655" i="64" s="1"/>
  <c r="S656" i="64" s="1"/>
  <c r="S649" i="64"/>
  <c r="S650" i="64" s="1"/>
  <c r="S651" i="64" s="1"/>
  <c r="S644" i="64"/>
  <c r="S645" i="64" s="1"/>
  <c r="S646" i="64" s="1"/>
  <c r="S639" i="64"/>
  <c r="S640" i="64" s="1"/>
  <c r="S641" i="64" s="1"/>
  <c r="S634" i="64"/>
  <c r="S635" i="64" s="1"/>
  <c r="S636" i="64" s="1"/>
  <c r="S629" i="64"/>
  <c r="S630" i="64" s="1"/>
  <c r="S631" i="64" s="1"/>
  <c r="S624" i="64"/>
  <c r="S625" i="64" s="1"/>
  <c r="S626" i="64" s="1"/>
  <c r="S619" i="64"/>
  <c r="S620" i="64" s="1"/>
  <c r="S621" i="64" s="1"/>
  <c r="S614" i="64"/>
  <c r="S615" i="64" s="1"/>
  <c r="S616" i="64" s="1"/>
  <c r="S609" i="64"/>
  <c r="S610" i="64" s="1"/>
  <c r="S611" i="64" s="1"/>
  <c r="S604" i="64"/>
  <c r="S605" i="64" s="1"/>
  <c r="S606" i="64" s="1"/>
  <c r="S599" i="64"/>
  <c r="S600" i="64" s="1"/>
  <c r="S601" i="64" s="1"/>
  <c r="S594" i="64"/>
  <c r="S595" i="64" s="1"/>
  <c r="S596" i="64" s="1"/>
  <c r="S589" i="64"/>
  <c r="S590" i="64" s="1"/>
  <c r="S591" i="64" s="1"/>
  <c r="S584" i="64"/>
  <c r="S585" i="64" s="1"/>
  <c r="S586" i="64" s="1"/>
  <c r="S579" i="64"/>
  <c r="S580" i="64" s="1"/>
  <c r="S581" i="64" s="1"/>
  <c r="S574" i="64"/>
  <c r="S575" i="64" s="1"/>
  <c r="S576" i="64" s="1"/>
  <c r="S569" i="64"/>
  <c r="S570" i="64" s="1"/>
  <c r="S571" i="64" s="1"/>
  <c r="S564" i="64"/>
  <c r="S565" i="64" s="1"/>
  <c r="S566" i="64" s="1"/>
  <c r="S559" i="64"/>
  <c r="S560" i="64" s="1"/>
  <c r="S561" i="64" s="1"/>
  <c r="S554" i="64"/>
  <c r="S555" i="64" s="1"/>
  <c r="S556" i="64" s="1"/>
  <c r="S549" i="64"/>
  <c r="S550" i="64" s="1"/>
  <c r="S551" i="64" s="1"/>
  <c r="S544" i="64"/>
  <c r="S545" i="64" s="1"/>
  <c r="S546" i="64" s="1"/>
  <c r="S539" i="64"/>
  <c r="S540" i="64" s="1"/>
  <c r="S541" i="64" s="1"/>
  <c r="S534" i="64"/>
  <c r="S535" i="64" s="1"/>
  <c r="S536" i="64" s="1"/>
  <c r="S529" i="64"/>
  <c r="S530" i="64" s="1"/>
  <c r="S531" i="64" s="1"/>
  <c r="S524" i="64"/>
  <c r="S525" i="64" s="1"/>
  <c r="S526" i="64" s="1"/>
  <c r="S519" i="64"/>
  <c r="S520" i="64" s="1"/>
  <c r="S521" i="64" s="1"/>
  <c r="S514" i="64"/>
  <c r="S515" i="64" s="1"/>
  <c r="S516" i="64" s="1"/>
  <c r="S509" i="64"/>
  <c r="S510" i="64" s="1"/>
  <c r="S511" i="64" s="1"/>
  <c r="S504" i="64"/>
  <c r="S505" i="64" s="1"/>
  <c r="S506" i="64" s="1"/>
  <c r="S499" i="64"/>
  <c r="S500" i="64" s="1"/>
  <c r="S501" i="64" s="1"/>
  <c r="S494" i="64"/>
  <c r="S495" i="64" s="1"/>
  <c r="S496" i="64" s="1"/>
  <c r="S489" i="64"/>
  <c r="S490" i="64" s="1"/>
  <c r="S491" i="64" s="1"/>
  <c r="S484" i="64"/>
  <c r="S485" i="64" s="1"/>
  <c r="S486" i="64" s="1"/>
  <c r="S479" i="64"/>
  <c r="S480" i="64" s="1"/>
  <c r="S481" i="64" s="1"/>
  <c r="S474" i="64"/>
  <c r="S475" i="64" s="1"/>
  <c r="S476" i="64" s="1"/>
  <c r="S469" i="64"/>
  <c r="S470" i="64" s="1"/>
  <c r="S471" i="64" s="1"/>
  <c r="S464" i="64"/>
  <c r="S465" i="64" s="1"/>
  <c r="S466" i="64" s="1"/>
  <c r="S459" i="64"/>
  <c r="S460" i="64" s="1"/>
  <c r="S461" i="64" s="1"/>
  <c r="S454" i="64"/>
  <c r="S455" i="64" s="1"/>
  <c r="S456" i="64" s="1"/>
  <c r="S449" i="64"/>
  <c r="S450" i="64" s="1"/>
  <c r="S451" i="64" s="1"/>
  <c r="S444" i="64"/>
  <c r="S445" i="64" s="1"/>
  <c r="S446" i="64" s="1"/>
  <c r="S439" i="64"/>
  <c r="S440" i="64" s="1"/>
  <c r="S441" i="64" s="1"/>
  <c r="S434" i="64"/>
  <c r="S435" i="64" s="1"/>
  <c r="S436" i="64" s="1"/>
  <c r="S429" i="64"/>
  <c r="S430" i="64" s="1"/>
  <c r="S431" i="64" s="1"/>
  <c r="S424" i="64"/>
  <c r="S425" i="64" s="1"/>
  <c r="S426" i="64" s="1"/>
  <c r="S419" i="64"/>
  <c r="S420" i="64" s="1"/>
  <c r="S421" i="64" s="1"/>
  <c r="S414" i="64"/>
  <c r="S415" i="64" s="1"/>
  <c r="S416" i="64" s="1"/>
  <c r="S409" i="64"/>
  <c r="S410" i="64" s="1"/>
  <c r="S411" i="64" s="1"/>
  <c r="S404" i="64"/>
  <c r="S405" i="64" s="1"/>
  <c r="S406" i="64" s="1"/>
  <c r="S399" i="64"/>
  <c r="S400" i="64" s="1"/>
  <c r="S401" i="64" s="1"/>
  <c r="S394" i="64"/>
  <c r="S395" i="64" s="1"/>
  <c r="S396" i="64" s="1"/>
  <c r="S389" i="64"/>
  <c r="S390" i="64" s="1"/>
  <c r="S391" i="64" s="1"/>
  <c r="S384" i="64"/>
  <c r="S385" i="64" s="1"/>
  <c r="S386" i="64" s="1"/>
  <c r="S379" i="64"/>
  <c r="S380" i="64" s="1"/>
  <c r="S381" i="64" s="1"/>
  <c r="S374" i="64"/>
  <c r="S375" i="64" s="1"/>
  <c r="S376" i="64" s="1"/>
  <c r="AU4094" i="64"/>
  <c r="AU4093" i="64"/>
  <c r="AU4092" i="64"/>
  <c r="AU4091" i="64"/>
  <c r="AU4089" i="64"/>
  <c r="AU4088" i="64"/>
  <c r="AU4087" i="64"/>
  <c r="AU4086" i="64"/>
  <c r="AU4084" i="64"/>
  <c r="AU4083" i="64"/>
  <c r="AU4082" i="64"/>
  <c r="AU4081" i="64"/>
  <c r="AU4079" i="64"/>
  <c r="AU4078" i="64"/>
  <c r="AU4077" i="64"/>
  <c r="AU4076" i="64"/>
  <c r="AU4074" i="64"/>
  <c r="AU4073" i="64"/>
  <c r="AU4072" i="64"/>
  <c r="AU4071" i="64"/>
  <c r="AU4069" i="64"/>
  <c r="AU4068" i="64"/>
  <c r="AU4067" i="64"/>
  <c r="AU4066" i="64"/>
  <c r="AU4064" i="64"/>
  <c r="AU4063" i="64"/>
  <c r="AU4062" i="64"/>
  <c r="AU4061" i="64"/>
  <c r="AU4059" i="64"/>
  <c r="AU4058" i="64"/>
  <c r="AU4057" i="64"/>
  <c r="AU4056" i="64"/>
  <c r="AU4054" i="64"/>
  <c r="AU4053" i="64"/>
  <c r="AU4052" i="64"/>
  <c r="AU4051" i="64"/>
  <c r="AU4049" i="64"/>
  <c r="AU4048" i="64"/>
  <c r="AU4047" i="64"/>
  <c r="AU4046" i="64"/>
  <c r="AU4044" i="64"/>
  <c r="AU4043" i="64"/>
  <c r="AU4042" i="64"/>
  <c r="AU4041" i="64"/>
  <c r="AU4039" i="64"/>
  <c r="AU4038" i="64"/>
  <c r="AU4037" i="64"/>
  <c r="AU4036" i="64"/>
  <c r="AU4034" i="64"/>
  <c r="AU4033" i="64"/>
  <c r="AU4032" i="64"/>
  <c r="AU4031" i="64"/>
  <c r="AU4029" i="64"/>
  <c r="AU4028" i="64"/>
  <c r="AU4027" i="64"/>
  <c r="AU4026" i="64"/>
  <c r="AU4024" i="64"/>
  <c r="AU4023" i="64"/>
  <c r="AU4022" i="64"/>
  <c r="AU4021" i="64"/>
  <c r="AU4019" i="64"/>
  <c r="AU4018" i="64"/>
  <c r="AU4017" i="64"/>
  <c r="AU4016" i="64"/>
  <c r="AU4014" i="64"/>
  <c r="AU4013" i="64"/>
  <c r="AU4012" i="64"/>
  <c r="AU4011" i="64"/>
  <c r="AU4009" i="64"/>
  <c r="AU4008" i="64"/>
  <c r="AU4007" i="64"/>
  <c r="AU4006" i="64"/>
  <c r="AU4004" i="64"/>
  <c r="AU4003" i="64"/>
  <c r="AU4002" i="64"/>
  <c r="AU4001" i="64"/>
  <c r="AU3999" i="64"/>
  <c r="AU3998" i="64"/>
  <c r="AU3997" i="64"/>
  <c r="AU3996" i="64"/>
  <c r="AU3994" i="64"/>
  <c r="AU3993" i="64"/>
  <c r="AU3992" i="64"/>
  <c r="AU3991" i="64"/>
  <c r="AU3989" i="64"/>
  <c r="AU3988" i="64"/>
  <c r="AU3987" i="64"/>
  <c r="AU3986" i="64"/>
  <c r="AU3984" i="64"/>
  <c r="AU3983" i="64"/>
  <c r="AU3982" i="64"/>
  <c r="AU3981" i="64"/>
  <c r="AU3979" i="64"/>
  <c r="AU3978" i="64"/>
  <c r="AU3977" i="64"/>
  <c r="AU3976" i="64"/>
  <c r="AU3974" i="64"/>
  <c r="AU3973" i="64"/>
  <c r="AU3972" i="64"/>
  <c r="AU3971" i="64"/>
  <c r="AU3969" i="64"/>
  <c r="AU3968" i="64"/>
  <c r="AU3967" i="64"/>
  <c r="AU3966" i="64"/>
  <c r="AU3964" i="64"/>
  <c r="AU3963" i="64"/>
  <c r="AU3962" i="64"/>
  <c r="AU3961" i="64"/>
  <c r="AU3959" i="64"/>
  <c r="AU3958" i="64"/>
  <c r="AU3957" i="64"/>
  <c r="AU3956" i="64"/>
  <c r="AU3954" i="64"/>
  <c r="AU3953" i="64"/>
  <c r="AU3952" i="64"/>
  <c r="AU3951" i="64"/>
  <c r="AU3949" i="64"/>
  <c r="AU3948" i="64"/>
  <c r="AU3947" i="64"/>
  <c r="AU3946" i="64"/>
  <c r="AU3944" i="64"/>
  <c r="AU3943" i="64"/>
  <c r="AU3942" i="64"/>
  <c r="AU3941" i="64"/>
  <c r="AU3939" i="64"/>
  <c r="AU3938" i="64"/>
  <c r="AU3937" i="64"/>
  <c r="AU3936" i="64"/>
  <c r="AU3934" i="64"/>
  <c r="AU3933" i="64"/>
  <c r="AU3932" i="64"/>
  <c r="AU3931" i="64"/>
  <c r="AU3929" i="64"/>
  <c r="AU3928" i="64"/>
  <c r="AU3927" i="64"/>
  <c r="AU3926" i="64"/>
  <c r="AU3924" i="64"/>
  <c r="AU3923" i="64"/>
  <c r="AU3922" i="64"/>
  <c r="AU3921" i="64"/>
  <c r="AU3919" i="64"/>
  <c r="AU3918" i="64"/>
  <c r="AU3917" i="64"/>
  <c r="AU3916" i="64"/>
  <c r="AU3914" i="64"/>
  <c r="AU3913" i="64"/>
  <c r="AU3912" i="64"/>
  <c r="AU3911" i="64"/>
  <c r="AU3909" i="64"/>
  <c r="AU3908" i="64"/>
  <c r="AU3907" i="64"/>
  <c r="AU3906" i="64"/>
  <c r="AU3904" i="64"/>
  <c r="AU3903" i="64"/>
  <c r="AU3902" i="64"/>
  <c r="AU3901" i="64"/>
  <c r="AU3899" i="64"/>
  <c r="AU3898" i="64"/>
  <c r="AU3897" i="64"/>
  <c r="AU3896" i="64"/>
  <c r="AU3894" i="64"/>
  <c r="AU3893" i="64"/>
  <c r="AU3892" i="64"/>
  <c r="AU3891" i="64"/>
  <c r="AU3889" i="64"/>
  <c r="AU3888" i="64"/>
  <c r="AU3887" i="64"/>
  <c r="AU3886" i="64"/>
  <c r="AU3884" i="64"/>
  <c r="AU3883" i="64"/>
  <c r="AU3882" i="64"/>
  <c r="AU3881" i="64"/>
  <c r="AU3879" i="64"/>
  <c r="AU3878" i="64"/>
  <c r="AU3877" i="64"/>
  <c r="AU3876" i="64"/>
  <c r="AU3874" i="64"/>
  <c r="AU3873" i="64"/>
  <c r="AU3872" i="64"/>
  <c r="AU3871" i="64"/>
  <c r="AU3869" i="64"/>
  <c r="AU3868" i="64"/>
  <c r="AU3867" i="64"/>
  <c r="AU3866" i="64"/>
  <c r="AU3864" i="64"/>
  <c r="AU3863" i="64"/>
  <c r="AU3862" i="64"/>
  <c r="AU3861" i="64"/>
  <c r="AU3859" i="64"/>
  <c r="AU3858" i="64"/>
  <c r="AU3857" i="64"/>
  <c r="AU3856" i="64"/>
  <c r="AU3854" i="64"/>
  <c r="AU3853" i="64"/>
  <c r="AU3852" i="64"/>
  <c r="AU3851" i="64"/>
  <c r="AU3849" i="64"/>
  <c r="AU3848" i="64"/>
  <c r="AU3847" i="64"/>
  <c r="AU3846" i="64"/>
  <c r="AU3844" i="64"/>
  <c r="AU3843" i="64"/>
  <c r="AU3842" i="64"/>
  <c r="AU3841" i="64"/>
  <c r="AU3839" i="64"/>
  <c r="AU3838" i="64"/>
  <c r="AU3837" i="64"/>
  <c r="AU3836" i="64"/>
  <c r="AU3834" i="64"/>
  <c r="AU3833" i="64"/>
  <c r="AU3832" i="64"/>
  <c r="AU3831" i="64"/>
  <c r="AU3829" i="64"/>
  <c r="AU3828" i="64"/>
  <c r="AU3827" i="64"/>
  <c r="AU3826" i="64"/>
  <c r="AU3824" i="64"/>
  <c r="AU3823" i="64"/>
  <c r="AU3822" i="64"/>
  <c r="AU3821" i="64"/>
  <c r="AU3819" i="64"/>
  <c r="AU3818" i="64"/>
  <c r="AU3817" i="64"/>
  <c r="AU3816" i="64"/>
  <c r="AU3814" i="64"/>
  <c r="AU3813" i="64"/>
  <c r="AU3812" i="64"/>
  <c r="AU3811" i="64"/>
  <c r="AU3809" i="64"/>
  <c r="AU3808" i="64"/>
  <c r="AU3807" i="64"/>
  <c r="AU3806" i="64"/>
  <c r="AU3804" i="64"/>
  <c r="AU3803" i="64"/>
  <c r="AU3802" i="64"/>
  <c r="AU3801" i="64"/>
  <c r="AU3799" i="64"/>
  <c r="AU3798" i="64"/>
  <c r="AU3797" i="64"/>
  <c r="AU3796" i="64"/>
  <c r="AU3794" i="64"/>
  <c r="AU3793" i="64"/>
  <c r="AU3792" i="64"/>
  <c r="AU3791" i="64"/>
  <c r="AU3789" i="64"/>
  <c r="AU3788" i="64"/>
  <c r="AU3787" i="64"/>
  <c r="AU3786" i="64"/>
  <c r="AU3784" i="64"/>
  <c r="AU3783" i="64"/>
  <c r="AU3782" i="64"/>
  <c r="AU3781" i="64"/>
  <c r="AU3779" i="64"/>
  <c r="AU3778" i="64"/>
  <c r="AU3777" i="64"/>
  <c r="AU3776" i="64"/>
  <c r="AU3774" i="64"/>
  <c r="AU3773" i="64"/>
  <c r="AU3772" i="64"/>
  <c r="AU3771" i="64"/>
  <c r="AU3769" i="64"/>
  <c r="AU3768" i="64"/>
  <c r="AU3767" i="64"/>
  <c r="AU3766" i="64"/>
  <c r="AU3764" i="64"/>
  <c r="AU3763" i="64"/>
  <c r="AU3762" i="64"/>
  <c r="AU3761" i="64"/>
  <c r="AU3759" i="64"/>
  <c r="AU3758" i="64"/>
  <c r="AU3757" i="64"/>
  <c r="AU3756" i="64"/>
  <c r="AU3754" i="64"/>
  <c r="AU3753" i="64"/>
  <c r="AU3752" i="64"/>
  <c r="AU3751" i="64"/>
  <c r="AU3749" i="64"/>
  <c r="AU3748" i="64"/>
  <c r="AU3747" i="64"/>
  <c r="AU3746" i="64"/>
  <c r="AU3744" i="64"/>
  <c r="AU3743" i="64"/>
  <c r="AU3742" i="64"/>
  <c r="AU3741" i="64"/>
  <c r="AU3739" i="64"/>
  <c r="AU3738" i="64"/>
  <c r="AU3737" i="64"/>
  <c r="AU3736" i="64"/>
  <c r="AU3734" i="64"/>
  <c r="AU3733" i="64"/>
  <c r="AU3732" i="64"/>
  <c r="AU3731" i="64"/>
  <c r="AU3729" i="64"/>
  <c r="AU3728" i="64"/>
  <c r="AU3727" i="64"/>
  <c r="AU3726" i="64"/>
  <c r="AU3724" i="64"/>
  <c r="AU3723" i="64"/>
  <c r="AU3722" i="64"/>
  <c r="AU3721" i="64"/>
  <c r="AU3719" i="64"/>
  <c r="AU3718" i="64"/>
  <c r="AU3717" i="64"/>
  <c r="AU3716" i="64"/>
  <c r="AU3714" i="64"/>
  <c r="AU3713" i="64"/>
  <c r="AU3712" i="64"/>
  <c r="AU3711" i="64"/>
  <c r="AU3709" i="64"/>
  <c r="AU3708" i="64"/>
  <c r="AU3707" i="64"/>
  <c r="AU3706" i="64"/>
  <c r="AU3704" i="64"/>
  <c r="AU3703" i="64"/>
  <c r="AU3702" i="64"/>
  <c r="AU3701" i="64"/>
  <c r="AU3699" i="64"/>
  <c r="AU3698" i="64"/>
  <c r="AU3697" i="64"/>
  <c r="AU3696" i="64"/>
  <c r="AU3694" i="64"/>
  <c r="AU3693" i="64"/>
  <c r="AU3692" i="64"/>
  <c r="AU3691" i="64"/>
  <c r="AU3689" i="64"/>
  <c r="AU3688" i="64"/>
  <c r="AU3687" i="64"/>
  <c r="AU3686" i="64"/>
  <c r="AU3684" i="64"/>
  <c r="AU3683" i="64"/>
  <c r="AU3682" i="64"/>
  <c r="AU3681" i="64"/>
  <c r="AU3679" i="64"/>
  <c r="AU3678" i="64"/>
  <c r="AU3677" i="64"/>
  <c r="AU3676" i="64"/>
  <c r="AU3674" i="64"/>
  <c r="AU3673" i="64"/>
  <c r="AU3672" i="64"/>
  <c r="AU3671" i="64"/>
  <c r="AU3669" i="64"/>
  <c r="AU3668" i="64"/>
  <c r="AU3667" i="64"/>
  <c r="AU3666" i="64"/>
  <c r="AU3664" i="64"/>
  <c r="AU3663" i="64"/>
  <c r="AU3662" i="64"/>
  <c r="AU3661" i="64"/>
  <c r="AU3659" i="64"/>
  <c r="AU3658" i="64"/>
  <c r="AU3657" i="64"/>
  <c r="AU3656" i="64"/>
  <c r="AU3654" i="64"/>
  <c r="AU3653" i="64"/>
  <c r="AU3652" i="64"/>
  <c r="AU3651" i="64"/>
  <c r="AU3649" i="64"/>
  <c r="AU3648" i="64"/>
  <c r="AU3647" i="64"/>
  <c r="AU3646" i="64"/>
  <c r="AU3644" i="64"/>
  <c r="AU3643" i="64"/>
  <c r="AU3642" i="64"/>
  <c r="AU3641" i="64"/>
  <c r="AU3639" i="64"/>
  <c r="AU3638" i="64"/>
  <c r="AU3637" i="64"/>
  <c r="AU3636" i="64"/>
  <c r="AU3634" i="64"/>
  <c r="AU3633" i="64"/>
  <c r="AU3632" i="64"/>
  <c r="AU3631" i="64"/>
  <c r="AU3629" i="64"/>
  <c r="AU3628" i="64"/>
  <c r="AU3627" i="64"/>
  <c r="AU3626" i="64"/>
  <c r="AU3624" i="64"/>
  <c r="AU3623" i="64"/>
  <c r="AU3622" i="64"/>
  <c r="AU3621" i="64"/>
  <c r="AU3619" i="64"/>
  <c r="AU3618" i="64"/>
  <c r="AU3617" i="64"/>
  <c r="AU3616" i="64"/>
  <c r="AU3614" i="64"/>
  <c r="AU3613" i="64"/>
  <c r="AU3612" i="64"/>
  <c r="AU3611" i="64"/>
  <c r="AU3609" i="64"/>
  <c r="AU3608" i="64"/>
  <c r="AU3607" i="64"/>
  <c r="AU3606" i="64"/>
  <c r="AU3604" i="64"/>
  <c r="AU3603" i="64"/>
  <c r="AU3602" i="64"/>
  <c r="AU3601" i="64"/>
  <c r="AU3599" i="64"/>
  <c r="AU3598" i="64"/>
  <c r="AU3597" i="64"/>
  <c r="AU3596" i="64"/>
  <c r="AU3594" i="64"/>
  <c r="AU3593" i="64"/>
  <c r="AU3592" i="64"/>
  <c r="AU3591" i="64"/>
  <c r="AU3589" i="64"/>
  <c r="AU3588" i="64"/>
  <c r="AU3587" i="64"/>
  <c r="AU3586" i="64"/>
  <c r="AU3584" i="64"/>
  <c r="AU3583" i="64"/>
  <c r="AU3582" i="64"/>
  <c r="AU3581" i="64"/>
  <c r="AU3579" i="64"/>
  <c r="AU3578" i="64"/>
  <c r="AU3577" i="64"/>
  <c r="AU3576" i="64"/>
  <c r="AU3574" i="64"/>
  <c r="AU3573" i="64"/>
  <c r="AU3572" i="64"/>
  <c r="AU3571" i="64"/>
  <c r="AU3569" i="64"/>
  <c r="AU3568" i="64"/>
  <c r="AU3567" i="64"/>
  <c r="AU3566" i="64"/>
  <c r="AU3564" i="64"/>
  <c r="AU3563" i="64"/>
  <c r="AU3562" i="64"/>
  <c r="AU3561" i="64"/>
  <c r="AU3559" i="64"/>
  <c r="AU3558" i="64"/>
  <c r="AU3557" i="64"/>
  <c r="AU3556" i="64"/>
  <c r="AU3554" i="64"/>
  <c r="AU3553" i="64"/>
  <c r="AU3552" i="64"/>
  <c r="AU3551" i="64"/>
  <c r="AU3549" i="64"/>
  <c r="AU3548" i="64"/>
  <c r="AU3547" i="64"/>
  <c r="AU3546" i="64"/>
  <c r="AU3544" i="64"/>
  <c r="AU3543" i="64"/>
  <c r="AU3542" i="64"/>
  <c r="AU3541" i="64"/>
  <c r="AU3539" i="64"/>
  <c r="AU3538" i="64"/>
  <c r="AU3537" i="64"/>
  <c r="AU3536" i="64"/>
  <c r="AU3534" i="64"/>
  <c r="AU3533" i="64"/>
  <c r="AU3532" i="64"/>
  <c r="AU3531" i="64"/>
  <c r="AU3529" i="64"/>
  <c r="AU3528" i="64"/>
  <c r="AU3527" i="64"/>
  <c r="AU3526" i="64"/>
  <c r="AU3524" i="64"/>
  <c r="AU3523" i="64"/>
  <c r="AU3522" i="64"/>
  <c r="AU3521" i="64"/>
  <c r="AU3519" i="64"/>
  <c r="AU3518" i="64"/>
  <c r="AU3517" i="64"/>
  <c r="AU3516" i="64"/>
  <c r="AU3514" i="64"/>
  <c r="AU3513" i="64"/>
  <c r="AU3512" i="64"/>
  <c r="AU3511" i="64"/>
  <c r="AU3509" i="64"/>
  <c r="AU3508" i="64"/>
  <c r="AU3507" i="64"/>
  <c r="AU3506" i="64"/>
  <c r="AU3504" i="64"/>
  <c r="AU3503" i="64"/>
  <c r="AU3502" i="64"/>
  <c r="AU3501" i="64"/>
  <c r="AU3499" i="64"/>
  <c r="AU3498" i="64"/>
  <c r="AU3497" i="64"/>
  <c r="AU3496" i="64"/>
  <c r="AU3494" i="64"/>
  <c r="AU3493" i="64"/>
  <c r="AU3492" i="64"/>
  <c r="AU3491" i="64"/>
  <c r="AU3489" i="64"/>
  <c r="AU3488" i="64"/>
  <c r="AU3487" i="64"/>
  <c r="AU3486" i="64"/>
  <c r="AU3484" i="64"/>
  <c r="AU3483" i="64"/>
  <c r="AU3482" i="64"/>
  <c r="AU3481" i="64"/>
  <c r="AU3479" i="64"/>
  <c r="AU3478" i="64"/>
  <c r="AU3477" i="64"/>
  <c r="AU3476" i="64"/>
  <c r="AU3474" i="64"/>
  <c r="AU3473" i="64"/>
  <c r="AU3472" i="64"/>
  <c r="AU3471" i="64"/>
  <c r="AU3469" i="64"/>
  <c r="AU3468" i="64"/>
  <c r="AU3467" i="64"/>
  <c r="AU3466" i="64"/>
  <c r="AU3464" i="64"/>
  <c r="AU3463" i="64"/>
  <c r="AU3462" i="64"/>
  <c r="AU3461" i="64"/>
  <c r="AU3459" i="64"/>
  <c r="AU3458" i="64"/>
  <c r="AU3457" i="64"/>
  <c r="AU3456" i="64"/>
  <c r="AU3454" i="64"/>
  <c r="AU3453" i="64"/>
  <c r="AU3452" i="64"/>
  <c r="AU3451" i="64"/>
  <c r="AU3449" i="64"/>
  <c r="AU3448" i="64"/>
  <c r="AU3447" i="64"/>
  <c r="AU3446" i="64"/>
  <c r="AU3444" i="64"/>
  <c r="AU3443" i="64"/>
  <c r="AU3442" i="64"/>
  <c r="AU3441" i="64"/>
  <c r="AU3439" i="64"/>
  <c r="AU3438" i="64"/>
  <c r="AU3437" i="64"/>
  <c r="AU3436" i="64"/>
  <c r="AU3434" i="64"/>
  <c r="AU3433" i="64"/>
  <c r="AU3432" i="64"/>
  <c r="AU3431" i="64"/>
  <c r="AU3429" i="64"/>
  <c r="AU3428" i="64"/>
  <c r="AU3427" i="64"/>
  <c r="AU3426" i="64"/>
  <c r="AU3424" i="64"/>
  <c r="AU3423" i="64"/>
  <c r="AU3422" i="64"/>
  <c r="AU3421" i="64"/>
  <c r="AU3419" i="64"/>
  <c r="AU3418" i="64"/>
  <c r="AU3417" i="64"/>
  <c r="AU3416" i="64"/>
  <c r="AU3414" i="64"/>
  <c r="AU3413" i="64"/>
  <c r="AU3412" i="64"/>
  <c r="AU3411" i="64"/>
  <c r="AU3409" i="64"/>
  <c r="AU3408" i="64"/>
  <c r="AU3407" i="64"/>
  <c r="AU3406" i="64"/>
  <c r="AU3404" i="64"/>
  <c r="AU3403" i="64"/>
  <c r="AU3402" i="64"/>
  <c r="AU3401" i="64"/>
  <c r="AU3399" i="64"/>
  <c r="AU3398" i="64"/>
  <c r="AU3397" i="64"/>
  <c r="AU3396" i="64"/>
  <c r="AU3394" i="64"/>
  <c r="AU3393" i="64"/>
  <c r="AU3392" i="64"/>
  <c r="AU3391" i="64"/>
  <c r="AU3389" i="64"/>
  <c r="AU3388" i="64"/>
  <c r="AU3387" i="64"/>
  <c r="AU3386" i="64"/>
  <c r="AU3384" i="64"/>
  <c r="AU3383" i="64"/>
  <c r="AU3382" i="64"/>
  <c r="AU3381" i="64"/>
  <c r="AU3379" i="64"/>
  <c r="AU3378" i="64"/>
  <c r="AU3377" i="64"/>
  <c r="AU3376" i="64"/>
  <c r="AU3374" i="64"/>
  <c r="AU3373" i="64"/>
  <c r="AU3372" i="64"/>
  <c r="AU3371" i="64"/>
  <c r="AU3369" i="64"/>
  <c r="AU3368" i="64"/>
  <c r="AU3367" i="64"/>
  <c r="AU3366" i="64"/>
  <c r="AU3364" i="64"/>
  <c r="AU3363" i="64"/>
  <c r="AU3362" i="64"/>
  <c r="AU3361" i="64"/>
  <c r="AU3359" i="64"/>
  <c r="AU3358" i="64"/>
  <c r="AU3357" i="64"/>
  <c r="AU3356" i="64"/>
  <c r="AU3354" i="64"/>
  <c r="AU3353" i="64"/>
  <c r="AU3352" i="64"/>
  <c r="AU3351" i="64"/>
  <c r="AU3349" i="64"/>
  <c r="AU3348" i="64"/>
  <c r="AU3347" i="64"/>
  <c r="AU3346" i="64"/>
  <c r="AU3344" i="64"/>
  <c r="AU3343" i="64"/>
  <c r="AU3342" i="64"/>
  <c r="AU3341" i="64"/>
  <c r="AU3339" i="64"/>
  <c r="AU3338" i="64"/>
  <c r="AU3337" i="64"/>
  <c r="AU3336" i="64"/>
  <c r="AU3334" i="64"/>
  <c r="AU3333" i="64"/>
  <c r="AU3332" i="64"/>
  <c r="AU3331" i="64"/>
  <c r="AU3329" i="64"/>
  <c r="AU3328" i="64"/>
  <c r="AU3327" i="64"/>
  <c r="AU3326" i="64"/>
  <c r="AU3324" i="64"/>
  <c r="AU3323" i="64"/>
  <c r="AU3322" i="64"/>
  <c r="AU3321" i="64"/>
  <c r="AU3319" i="64"/>
  <c r="AU3318" i="64"/>
  <c r="AU3317" i="64"/>
  <c r="AU3316" i="64"/>
  <c r="AU3314" i="64"/>
  <c r="AU3313" i="64"/>
  <c r="AU3312" i="64"/>
  <c r="AU3311" i="64"/>
  <c r="AU3309" i="64"/>
  <c r="AU3308" i="64"/>
  <c r="AU3307" i="64"/>
  <c r="AU3306" i="64"/>
  <c r="AU3304" i="64"/>
  <c r="AU3303" i="64"/>
  <c r="AU3302" i="64"/>
  <c r="AU3301" i="64"/>
  <c r="AU3299" i="64"/>
  <c r="AU3298" i="64"/>
  <c r="AU3297" i="64"/>
  <c r="AU3296" i="64"/>
  <c r="AU3294" i="64"/>
  <c r="AU3293" i="64"/>
  <c r="AU3292" i="64"/>
  <c r="AU3291" i="64"/>
  <c r="AU3289" i="64"/>
  <c r="AU3288" i="64"/>
  <c r="AU3287" i="64"/>
  <c r="AU3286" i="64"/>
  <c r="AU3284" i="64"/>
  <c r="AU3283" i="64"/>
  <c r="AU3282" i="64"/>
  <c r="AU3281" i="64"/>
  <c r="AU3279" i="64"/>
  <c r="AU3278" i="64"/>
  <c r="AU3277" i="64"/>
  <c r="AU3276" i="64"/>
  <c r="AU3274" i="64"/>
  <c r="AU3273" i="64"/>
  <c r="AU3272" i="64"/>
  <c r="AU3271" i="64"/>
  <c r="AU3269" i="64"/>
  <c r="AU3268" i="64"/>
  <c r="AU3267" i="64"/>
  <c r="AU3266" i="64"/>
  <c r="AU3264" i="64"/>
  <c r="AU3263" i="64"/>
  <c r="AU3262" i="64"/>
  <c r="AU3261" i="64"/>
  <c r="AU3259" i="64"/>
  <c r="AU3258" i="64"/>
  <c r="AU3257" i="64"/>
  <c r="AU3256" i="64"/>
  <c r="AU3254" i="64"/>
  <c r="AU3253" i="64"/>
  <c r="AU3252" i="64"/>
  <c r="AU3251" i="64"/>
  <c r="AU3249" i="64"/>
  <c r="AU3248" i="64"/>
  <c r="AU3247" i="64"/>
  <c r="AU3246" i="64"/>
  <c r="AU3244" i="64"/>
  <c r="AU3243" i="64"/>
  <c r="AU3242" i="64"/>
  <c r="AU3241" i="64"/>
  <c r="AU3239" i="64"/>
  <c r="AU3238" i="64"/>
  <c r="AU3237" i="64"/>
  <c r="AU3236" i="64"/>
  <c r="AU3234" i="64"/>
  <c r="AU3233" i="64"/>
  <c r="AU3232" i="64"/>
  <c r="AU3231" i="64"/>
  <c r="AU3229" i="64"/>
  <c r="AU3228" i="64"/>
  <c r="AU3227" i="64"/>
  <c r="AU3226" i="64"/>
  <c r="AU3224" i="64"/>
  <c r="AU3223" i="64"/>
  <c r="AU3222" i="64"/>
  <c r="AU3221" i="64"/>
  <c r="AU3219" i="64"/>
  <c r="AU3218" i="64"/>
  <c r="AU3217" i="64"/>
  <c r="AU3216" i="64"/>
  <c r="AU3214" i="64"/>
  <c r="AU3213" i="64"/>
  <c r="AU3212" i="64"/>
  <c r="AU3211" i="64"/>
  <c r="AU3209" i="64"/>
  <c r="AU3208" i="64"/>
  <c r="AU3207" i="64"/>
  <c r="AU3206" i="64"/>
  <c r="AU3204" i="64"/>
  <c r="AU3203" i="64"/>
  <c r="AU3202" i="64"/>
  <c r="AU3201" i="64"/>
  <c r="AU3199" i="64"/>
  <c r="AU3198" i="64"/>
  <c r="AU3197" i="64"/>
  <c r="AU3196" i="64"/>
  <c r="AU3194" i="64"/>
  <c r="AU3193" i="64"/>
  <c r="AU3192" i="64"/>
  <c r="AU3191" i="64"/>
  <c r="AU3189" i="64"/>
  <c r="AU3188" i="64"/>
  <c r="AU3187" i="64"/>
  <c r="AU3186" i="64"/>
  <c r="AU3184" i="64"/>
  <c r="AU3183" i="64"/>
  <c r="AU3182" i="64"/>
  <c r="AU3181" i="64"/>
  <c r="AU3179" i="64"/>
  <c r="AU3178" i="64"/>
  <c r="AU3177" i="64"/>
  <c r="AU3176" i="64"/>
  <c r="AU3174" i="64"/>
  <c r="AU3173" i="64"/>
  <c r="AU3172" i="64"/>
  <c r="AU3171" i="64"/>
  <c r="AU3169" i="64"/>
  <c r="AU3168" i="64"/>
  <c r="AU3167" i="64"/>
  <c r="AU3166" i="64"/>
  <c r="AU3164" i="64"/>
  <c r="AU3163" i="64"/>
  <c r="AU3162" i="64"/>
  <c r="AU3161" i="64"/>
  <c r="AU3159" i="64"/>
  <c r="AU3158" i="64"/>
  <c r="AU3157" i="64"/>
  <c r="AU3156" i="64"/>
  <c r="AU3154" i="64"/>
  <c r="AU3153" i="64"/>
  <c r="AU3152" i="64"/>
  <c r="AU3151" i="64"/>
  <c r="AU3149" i="64"/>
  <c r="AU3148" i="64"/>
  <c r="AU3147" i="64"/>
  <c r="AU3146" i="64"/>
  <c r="AU3144" i="64"/>
  <c r="AU3143" i="64"/>
  <c r="AU3142" i="64"/>
  <c r="AU3141" i="64"/>
  <c r="AU3139" i="64"/>
  <c r="AU3138" i="64"/>
  <c r="AU3137" i="64"/>
  <c r="AU3136" i="64"/>
  <c r="AU3134" i="64"/>
  <c r="AU3133" i="64"/>
  <c r="AU3132" i="64"/>
  <c r="AU3131" i="64"/>
  <c r="AU3129" i="64"/>
  <c r="AU3128" i="64"/>
  <c r="AU3127" i="64"/>
  <c r="AU3126" i="64"/>
  <c r="AU3124" i="64"/>
  <c r="AU3123" i="64"/>
  <c r="AU3122" i="64"/>
  <c r="AU3121" i="64"/>
  <c r="AU3119" i="64"/>
  <c r="AU3118" i="64"/>
  <c r="AU3117" i="64"/>
  <c r="AU3116" i="64"/>
  <c r="AU3114" i="64"/>
  <c r="AU3113" i="64"/>
  <c r="AU3112" i="64"/>
  <c r="AU3111" i="64"/>
  <c r="AU3109" i="64"/>
  <c r="AU3108" i="64"/>
  <c r="AU3107" i="64"/>
  <c r="AU3106" i="64"/>
  <c r="AU3104" i="64"/>
  <c r="AU3103" i="64"/>
  <c r="AU3102" i="64"/>
  <c r="AU3101" i="64"/>
  <c r="AU3099" i="64"/>
  <c r="AU3098" i="64"/>
  <c r="AU3097" i="64"/>
  <c r="AU3096" i="64"/>
  <c r="AU3094" i="64"/>
  <c r="AU3093" i="64"/>
  <c r="AU3092" i="64"/>
  <c r="AU3091" i="64"/>
  <c r="AU3089" i="64"/>
  <c r="AU3088" i="64"/>
  <c r="AU3087" i="64"/>
  <c r="AU3086" i="64"/>
  <c r="AU3084" i="64"/>
  <c r="AU3083" i="64"/>
  <c r="AU3082" i="64"/>
  <c r="AU3081" i="64"/>
  <c r="AU3079" i="64"/>
  <c r="AU3078" i="64"/>
  <c r="AU3077" i="64"/>
  <c r="AU3076" i="64"/>
  <c r="AU3074" i="64"/>
  <c r="AU3073" i="64"/>
  <c r="AU3072" i="64"/>
  <c r="AU3071" i="64"/>
  <c r="AU3069" i="64"/>
  <c r="AU3068" i="64"/>
  <c r="AU3067" i="64"/>
  <c r="AU3066" i="64"/>
  <c r="AU3064" i="64"/>
  <c r="AU3063" i="64"/>
  <c r="AU3062" i="64"/>
  <c r="AU3061" i="64"/>
  <c r="AU3059" i="64"/>
  <c r="AU3058" i="64"/>
  <c r="AU3057" i="64"/>
  <c r="AU3056" i="64"/>
  <c r="AU3054" i="64"/>
  <c r="AU3053" i="64"/>
  <c r="AU3052" i="64"/>
  <c r="AU3051" i="64"/>
  <c r="AU3049" i="64"/>
  <c r="AU3048" i="64"/>
  <c r="AU3047" i="64"/>
  <c r="AU3046" i="64"/>
  <c r="AU3044" i="64"/>
  <c r="AU3043" i="64"/>
  <c r="AU3042" i="64"/>
  <c r="AU3041" i="64"/>
  <c r="AU3039" i="64"/>
  <c r="AU3038" i="64"/>
  <c r="AU3037" i="64"/>
  <c r="AU3036" i="64"/>
  <c r="AU3034" i="64"/>
  <c r="AU3033" i="64"/>
  <c r="AU3032" i="64"/>
  <c r="AU3031" i="64"/>
  <c r="AU3029" i="64"/>
  <c r="AU3028" i="64"/>
  <c r="AU3027" i="64"/>
  <c r="AU3026" i="64"/>
  <c r="AU3024" i="64"/>
  <c r="AU3023" i="64"/>
  <c r="AU3022" i="64"/>
  <c r="AU3021" i="64"/>
  <c r="AU3019" i="64"/>
  <c r="AU3018" i="64"/>
  <c r="AU3017" i="64"/>
  <c r="AU3016" i="64"/>
  <c r="AU3014" i="64"/>
  <c r="AU3013" i="64"/>
  <c r="AU3012" i="64"/>
  <c r="AU3011" i="64"/>
  <c r="AU3009" i="64"/>
  <c r="AU3008" i="64"/>
  <c r="AU3007" i="64"/>
  <c r="AU3006" i="64"/>
  <c r="AU3004" i="64"/>
  <c r="AU3003" i="64"/>
  <c r="AU3002" i="64"/>
  <c r="AU3001" i="64"/>
  <c r="AU2999" i="64"/>
  <c r="AU2998" i="64"/>
  <c r="AU2997" i="64"/>
  <c r="AU2996" i="64"/>
  <c r="AU2994" i="64"/>
  <c r="AU2993" i="64"/>
  <c r="AU2992" i="64"/>
  <c r="AU2991" i="64"/>
  <c r="AU2989" i="64"/>
  <c r="AU2988" i="64"/>
  <c r="AU2987" i="64"/>
  <c r="AU2986" i="64"/>
  <c r="AU2984" i="64"/>
  <c r="AU2983" i="64"/>
  <c r="AU2982" i="64"/>
  <c r="AU2981" i="64"/>
  <c r="AU2979" i="64"/>
  <c r="AU2978" i="64"/>
  <c r="AU2977" i="64"/>
  <c r="AU2976" i="64"/>
  <c r="AU2974" i="64"/>
  <c r="AU2973" i="64"/>
  <c r="AU2972" i="64"/>
  <c r="AU2971" i="64"/>
  <c r="AU2969" i="64"/>
  <c r="AU2968" i="64"/>
  <c r="AU2967" i="64"/>
  <c r="AU2966" i="64"/>
  <c r="AU2964" i="64"/>
  <c r="AU2963" i="64"/>
  <c r="AU2962" i="64"/>
  <c r="AU2961" i="64"/>
  <c r="AU2959" i="64"/>
  <c r="AU2958" i="64"/>
  <c r="AU2957" i="64"/>
  <c r="AU2956" i="64"/>
  <c r="AU2954" i="64"/>
  <c r="AU2953" i="64"/>
  <c r="AU2952" i="64"/>
  <c r="AU2951" i="64"/>
  <c r="AU2949" i="64"/>
  <c r="AU2948" i="64"/>
  <c r="AU2947" i="64"/>
  <c r="AU2946" i="64"/>
  <c r="AU2944" i="64"/>
  <c r="AU2943" i="64"/>
  <c r="AU2942" i="64"/>
  <c r="AU2941" i="64"/>
  <c r="AU2939" i="64"/>
  <c r="AU2938" i="64"/>
  <c r="AU2937" i="64"/>
  <c r="AU2936" i="64"/>
  <c r="AU2934" i="64"/>
  <c r="AU2933" i="64"/>
  <c r="AU2932" i="64"/>
  <c r="AU2931" i="64"/>
  <c r="AU2929" i="64"/>
  <c r="AU2928" i="64"/>
  <c r="AU2927" i="64"/>
  <c r="AU2926" i="64"/>
  <c r="AU2924" i="64"/>
  <c r="AU2923" i="64"/>
  <c r="AU2922" i="64"/>
  <c r="AU2921" i="64"/>
  <c r="AU2919" i="64"/>
  <c r="AU2918" i="64"/>
  <c r="AU2917" i="64"/>
  <c r="AU2916" i="64"/>
  <c r="AU2914" i="64"/>
  <c r="AU2913" i="64"/>
  <c r="AU2912" i="64"/>
  <c r="AU2911" i="64"/>
  <c r="AU2909" i="64"/>
  <c r="AU2908" i="64"/>
  <c r="AU2907" i="64"/>
  <c r="AU2906" i="64"/>
  <c r="AU2904" i="64"/>
  <c r="AU2903" i="64"/>
  <c r="AU2902" i="64"/>
  <c r="AU2901" i="64"/>
  <c r="AU2899" i="64"/>
  <c r="AU2898" i="64"/>
  <c r="AU2897" i="64"/>
  <c r="AU2896" i="64"/>
  <c r="AU2894" i="64"/>
  <c r="AU2893" i="64"/>
  <c r="AU2892" i="64"/>
  <c r="AU2891" i="64"/>
  <c r="AU2889" i="64"/>
  <c r="AU2888" i="64"/>
  <c r="AU2887" i="64"/>
  <c r="AU2886" i="64"/>
  <c r="AU2884" i="64"/>
  <c r="AU2883" i="64"/>
  <c r="AU2882" i="64"/>
  <c r="AU2881" i="64"/>
  <c r="AU2879" i="64"/>
  <c r="AU2878" i="64"/>
  <c r="AU2877" i="64"/>
  <c r="AU2876" i="64"/>
  <c r="AU2874" i="64"/>
  <c r="AU2873" i="64"/>
  <c r="AU2872" i="64"/>
  <c r="AU2871" i="64"/>
  <c r="AU2869" i="64"/>
  <c r="AU2868" i="64"/>
  <c r="AU2867" i="64"/>
  <c r="AU2866" i="64"/>
  <c r="AU2864" i="64"/>
  <c r="AU2863" i="64"/>
  <c r="AU2862" i="64"/>
  <c r="AU2861" i="64"/>
  <c r="AU2859" i="64"/>
  <c r="AU2858" i="64"/>
  <c r="AU2857" i="64"/>
  <c r="AU2856" i="64"/>
  <c r="AU2854" i="64"/>
  <c r="AU2853" i="64"/>
  <c r="AU2852" i="64"/>
  <c r="AU2851" i="64"/>
  <c r="AU2849" i="64"/>
  <c r="AU2848" i="64"/>
  <c r="AU2847" i="64"/>
  <c r="AU2846" i="64"/>
  <c r="AU2844" i="64"/>
  <c r="AU2843" i="64"/>
  <c r="AU2842" i="64"/>
  <c r="AU2841" i="64"/>
  <c r="AU2839" i="64"/>
  <c r="AU2838" i="64"/>
  <c r="AU2837" i="64"/>
  <c r="AU2836" i="64"/>
  <c r="AU2834" i="64"/>
  <c r="AU2833" i="64"/>
  <c r="AU2832" i="64"/>
  <c r="AU2831" i="64"/>
  <c r="AU2829" i="64"/>
  <c r="AU2828" i="64"/>
  <c r="AU2827" i="64"/>
  <c r="AU2826" i="64"/>
  <c r="AU2824" i="64"/>
  <c r="AU2823" i="64"/>
  <c r="AU2822" i="64"/>
  <c r="AU2821" i="64"/>
  <c r="AU2819" i="64"/>
  <c r="AU2818" i="64"/>
  <c r="AU2817" i="64"/>
  <c r="AU2816" i="64"/>
  <c r="AU2814" i="64"/>
  <c r="AU2813" i="64"/>
  <c r="AU2812" i="64"/>
  <c r="AU2811" i="64"/>
  <c r="AU2809" i="64"/>
  <c r="AU2808" i="64"/>
  <c r="AU2807" i="64"/>
  <c r="AU2806" i="64"/>
  <c r="AU2804" i="64"/>
  <c r="AU2803" i="64"/>
  <c r="AU2802" i="64"/>
  <c r="AU2801" i="64"/>
  <c r="AU2799" i="64"/>
  <c r="AU2798" i="64"/>
  <c r="AU2797" i="64"/>
  <c r="AU2796" i="64"/>
  <c r="AU2794" i="64"/>
  <c r="AU2793" i="64"/>
  <c r="AU2792" i="64"/>
  <c r="AU2791" i="64"/>
  <c r="AU2789" i="64"/>
  <c r="AU2788" i="64"/>
  <c r="AU2787" i="64"/>
  <c r="AU2786" i="64"/>
  <c r="AU2784" i="64"/>
  <c r="AU2783" i="64"/>
  <c r="AU2782" i="64"/>
  <c r="AU2781" i="64"/>
  <c r="AU2779" i="64"/>
  <c r="AU2778" i="64"/>
  <c r="AU2777" i="64"/>
  <c r="AU2776" i="64"/>
  <c r="AU2774" i="64"/>
  <c r="AU2773" i="64"/>
  <c r="AU2772" i="64"/>
  <c r="AU2771" i="64"/>
  <c r="AU2769" i="64"/>
  <c r="AU2768" i="64"/>
  <c r="AU2767" i="64"/>
  <c r="AU2766" i="64"/>
  <c r="AU2764" i="64"/>
  <c r="AU2763" i="64"/>
  <c r="AU2762" i="64"/>
  <c r="AU2761" i="64"/>
  <c r="AU2759" i="64"/>
  <c r="AU2758" i="64"/>
  <c r="AU2757" i="64"/>
  <c r="AU2756" i="64"/>
  <c r="AU2754" i="64"/>
  <c r="AU2753" i="64"/>
  <c r="AU2752" i="64"/>
  <c r="AU2751" i="64"/>
  <c r="AU2749" i="64"/>
  <c r="AU2748" i="64"/>
  <c r="AU2747" i="64"/>
  <c r="AU2746" i="64"/>
  <c r="AU2744" i="64"/>
  <c r="AU2743" i="64"/>
  <c r="AU2742" i="64"/>
  <c r="AU2741" i="64"/>
  <c r="AU2739" i="64"/>
  <c r="AU2738" i="64"/>
  <c r="AU2737" i="64"/>
  <c r="AU2736" i="64"/>
  <c r="AU2734" i="64"/>
  <c r="AU2733" i="64"/>
  <c r="AU2732" i="64"/>
  <c r="AU2731" i="64"/>
  <c r="AU2729" i="64"/>
  <c r="AU2728" i="64"/>
  <c r="AU2727" i="64"/>
  <c r="AU2726" i="64"/>
  <c r="AU2724" i="64"/>
  <c r="AU2723" i="64"/>
  <c r="AU2722" i="64"/>
  <c r="AU2721" i="64"/>
  <c r="AU2719" i="64"/>
  <c r="AU2718" i="64"/>
  <c r="AU2717" i="64"/>
  <c r="AU2716" i="64"/>
  <c r="AU2714" i="64"/>
  <c r="AU2713" i="64"/>
  <c r="AU2712" i="64"/>
  <c r="AU2711" i="64"/>
  <c r="AU2709" i="64"/>
  <c r="AU2708" i="64"/>
  <c r="AU2707" i="64"/>
  <c r="AU2706" i="64"/>
  <c r="AU2704" i="64"/>
  <c r="AU2703" i="64"/>
  <c r="AU2702" i="64"/>
  <c r="AU2701" i="64"/>
  <c r="AU2699" i="64"/>
  <c r="AU2698" i="64"/>
  <c r="AU2697" i="64"/>
  <c r="AU2696" i="64"/>
  <c r="AU2694" i="64"/>
  <c r="AU2693" i="64"/>
  <c r="AU2692" i="64"/>
  <c r="AU2691" i="64"/>
  <c r="AU2689" i="64"/>
  <c r="AU2688" i="64"/>
  <c r="AU2687" i="64"/>
  <c r="AU2686" i="64"/>
  <c r="AU2684" i="64"/>
  <c r="AU2683" i="64"/>
  <c r="AU2682" i="64"/>
  <c r="AU2681" i="64"/>
  <c r="AU2679" i="64"/>
  <c r="AU2678" i="64"/>
  <c r="AU2677" i="64"/>
  <c r="AU2676" i="64"/>
  <c r="AU2674" i="64"/>
  <c r="AU2673" i="64"/>
  <c r="AU2672" i="64"/>
  <c r="AU2671" i="64"/>
  <c r="AU2669" i="64"/>
  <c r="AU2668" i="64"/>
  <c r="AU2667" i="64"/>
  <c r="AU2666" i="64"/>
  <c r="AU2664" i="64"/>
  <c r="AU2663" i="64"/>
  <c r="AU2662" i="64"/>
  <c r="AU2661" i="64"/>
  <c r="AU2659" i="64"/>
  <c r="AU2658" i="64"/>
  <c r="AU2657" i="64"/>
  <c r="AU2656" i="64"/>
  <c r="AU2654" i="64"/>
  <c r="AU2653" i="64"/>
  <c r="AU2652" i="64"/>
  <c r="AU2651" i="64"/>
  <c r="AU2649" i="64"/>
  <c r="AU2648" i="64"/>
  <c r="AU2647" i="64"/>
  <c r="AU2646" i="64"/>
  <c r="AU2644" i="64"/>
  <c r="AU2643" i="64"/>
  <c r="AU2642" i="64"/>
  <c r="AU2641" i="64"/>
  <c r="AU2639" i="64"/>
  <c r="AU2638" i="64"/>
  <c r="AU2637" i="64"/>
  <c r="AU2636" i="64"/>
  <c r="AU2634" i="64"/>
  <c r="AU2633" i="64"/>
  <c r="AU2632" i="64"/>
  <c r="AU2631" i="64"/>
  <c r="AU2629" i="64"/>
  <c r="AU2628" i="64"/>
  <c r="AU2627" i="64"/>
  <c r="AU2626" i="64"/>
  <c r="AU2624" i="64"/>
  <c r="AU2623" i="64"/>
  <c r="AU2622" i="64"/>
  <c r="AU2621" i="64"/>
  <c r="AU2619" i="64"/>
  <c r="AU2618" i="64"/>
  <c r="AU2617" i="64"/>
  <c r="AU2616" i="64"/>
  <c r="AU2614" i="64"/>
  <c r="AU2613" i="64"/>
  <c r="AU2612" i="64"/>
  <c r="AU2611" i="64"/>
  <c r="AU2609" i="64"/>
  <c r="AU2608" i="64"/>
  <c r="AU2607" i="64"/>
  <c r="AU2606" i="64"/>
  <c r="AU2604" i="64"/>
  <c r="AU2603" i="64"/>
  <c r="AU2602" i="64"/>
  <c r="AU2601" i="64"/>
  <c r="AU2599" i="64"/>
  <c r="AU2598" i="64"/>
  <c r="AU2597" i="64"/>
  <c r="AU2596" i="64"/>
  <c r="AU2594" i="64"/>
  <c r="AU2593" i="64"/>
  <c r="AU2592" i="64"/>
  <c r="AU2591" i="64"/>
  <c r="AU2589" i="64"/>
  <c r="AU2588" i="64"/>
  <c r="AU2587" i="64"/>
  <c r="AU2586" i="64"/>
  <c r="AU2584" i="64"/>
  <c r="AU2583" i="64"/>
  <c r="AU2582" i="64"/>
  <c r="AU2581" i="64"/>
  <c r="AU2579" i="64"/>
  <c r="AU2578" i="64"/>
  <c r="AU2577" i="64"/>
  <c r="AU2576" i="64"/>
  <c r="AU2574" i="64"/>
  <c r="AU2573" i="64"/>
  <c r="AU2572" i="64"/>
  <c r="AU2571" i="64"/>
  <c r="AU2569" i="64"/>
  <c r="AU2568" i="64"/>
  <c r="AU2567" i="64"/>
  <c r="AU2566" i="64"/>
  <c r="AU2564" i="64"/>
  <c r="AU2563" i="64"/>
  <c r="AU2562" i="64"/>
  <c r="AU2561" i="64"/>
  <c r="AU2559" i="64"/>
  <c r="AU2558" i="64"/>
  <c r="AU2557" i="64"/>
  <c r="AU2556" i="64"/>
  <c r="AU2554" i="64"/>
  <c r="AU2553" i="64"/>
  <c r="AU2552" i="64"/>
  <c r="AU2551" i="64"/>
  <c r="AU2549" i="64"/>
  <c r="AU2548" i="64"/>
  <c r="AU2547" i="64"/>
  <c r="AU2546" i="64"/>
  <c r="AU2544" i="64"/>
  <c r="AU2543" i="64"/>
  <c r="AU2542" i="64"/>
  <c r="AU2541" i="64"/>
  <c r="AU2539" i="64"/>
  <c r="AU2538" i="64"/>
  <c r="AU2537" i="64"/>
  <c r="AU2536" i="64"/>
  <c r="AU2534" i="64"/>
  <c r="AU2533" i="64"/>
  <c r="AU2532" i="64"/>
  <c r="AU2531" i="64"/>
  <c r="AU2529" i="64"/>
  <c r="AU2528" i="64"/>
  <c r="AU2527" i="64"/>
  <c r="AU2526" i="64"/>
  <c r="AU2524" i="64"/>
  <c r="AU2523" i="64"/>
  <c r="AU2522" i="64"/>
  <c r="AU2521" i="64"/>
  <c r="AU2519" i="64"/>
  <c r="AU2518" i="64"/>
  <c r="AU2517" i="64"/>
  <c r="AU2516" i="64"/>
  <c r="AU2514" i="64"/>
  <c r="AU2513" i="64"/>
  <c r="AU2512" i="64"/>
  <c r="AU2511" i="64"/>
  <c r="AU2509" i="64"/>
  <c r="AU2508" i="64"/>
  <c r="AU2507" i="64"/>
  <c r="AU2506" i="64"/>
  <c r="AU2504" i="64"/>
  <c r="AU2503" i="64"/>
  <c r="AU2502" i="64"/>
  <c r="AU2501" i="64"/>
  <c r="AU2499" i="64"/>
  <c r="AU2498" i="64"/>
  <c r="AU2497" i="64"/>
  <c r="AU2496" i="64"/>
  <c r="AU2494" i="64"/>
  <c r="AU2493" i="64"/>
  <c r="AU2492" i="64"/>
  <c r="AU2491" i="64"/>
  <c r="AU2489" i="64"/>
  <c r="AU2488" i="64"/>
  <c r="AU2487" i="64"/>
  <c r="AU2486" i="64"/>
  <c r="AU2484" i="64"/>
  <c r="AU2483" i="64"/>
  <c r="AU2482" i="64"/>
  <c r="AU2481" i="64"/>
  <c r="AU2479" i="64"/>
  <c r="AU2478" i="64"/>
  <c r="AU2477" i="64"/>
  <c r="AU2476" i="64"/>
  <c r="AU2474" i="64"/>
  <c r="AU2473" i="64"/>
  <c r="AU2472" i="64"/>
  <c r="AU2471" i="64"/>
  <c r="AU2469" i="64"/>
  <c r="AU2468" i="64"/>
  <c r="AU2467" i="64"/>
  <c r="AU2466" i="64"/>
  <c r="AU2464" i="64"/>
  <c r="AU2463" i="64"/>
  <c r="AU2462" i="64"/>
  <c r="AU2461" i="64"/>
  <c r="AU2459" i="64"/>
  <c r="AU2458" i="64"/>
  <c r="AU2457" i="64"/>
  <c r="AU2456" i="64"/>
  <c r="AU2454" i="64"/>
  <c r="AU2453" i="64"/>
  <c r="AU2452" i="64"/>
  <c r="AU2451" i="64"/>
  <c r="AU2449" i="64"/>
  <c r="AU2448" i="64"/>
  <c r="AU2447" i="64"/>
  <c r="AU2446" i="64"/>
  <c r="AU2444" i="64"/>
  <c r="AU2443" i="64"/>
  <c r="AU2442" i="64"/>
  <c r="AU2441" i="64"/>
  <c r="AU2439" i="64"/>
  <c r="AU2438" i="64"/>
  <c r="AU2437" i="64"/>
  <c r="AU2436" i="64"/>
  <c r="AU2434" i="64"/>
  <c r="AU2433" i="64"/>
  <c r="AU2432" i="64"/>
  <c r="AU2431" i="64"/>
  <c r="AU2429" i="64"/>
  <c r="AU2428" i="64"/>
  <c r="AU2427" i="64"/>
  <c r="AU2426" i="64"/>
  <c r="AU2424" i="64"/>
  <c r="AU2423" i="64"/>
  <c r="AU2422" i="64"/>
  <c r="AU2421" i="64"/>
  <c r="AU2419" i="64"/>
  <c r="AU2418" i="64"/>
  <c r="AU2417" i="64"/>
  <c r="AU2416" i="64"/>
  <c r="AU2414" i="64"/>
  <c r="AU2413" i="64"/>
  <c r="AU2412" i="64"/>
  <c r="AU2411" i="64"/>
  <c r="AU2409" i="64"/>
  <c r="AU2408" i="64"/>
  <c r="AU2407" i="64"/>
  <c r="AU2406" i="64"/>
  <c r="AU2404" i="64"/>
  <c r="AU2403" i="64"/>
  <c r="AU2402" i="64"/>
  <c r="AU2401" i="64"/>
  <c r="AU2399" i="64"/>
  <c r="AU2398" i="64"/>
  <c r="AU2397" i="64"/>
  <c r="AU2396" i="64"/>
  <c r="AU2394" i="64"/>
  <c r="AU2393" i="64"/>
  <c r="AU2392" i="64"/>
  <c r="AU2391" i="64"/>
  <c r="AU2389" i="64"/>
  <c r="AU2388" i="64"/>
  <c r="AU2387" i="64"/>
  <c r="AU2386" i="64"/>
  <c r="AU2384" i="64"/>
  <c r="AU2383" i="64"/>
  <c r="AU2382" i="64"/>
  <c r="AU2381" i="64"/>
  <c r="AU2379" i="64"/>
  <c r="AU2378" i="64"/>
  <c r="AU2377" i="64"/>
  <c r="AU2376" i="64"/>
  <c r="AU2374" i="64"/>
  <c r="AU2373" i="64"/>
  <c r="AU2372" i="64"/>
  <c r="AU2371" i="64"/>
  <c r="AU2369" i="64"/>
  <c r="AU2368" i="64"/>
  <c r="AU2367" i="64"/>
  <c r="AU2366" i="64"/>
  <c r="AU2364" i="64"/>
  <c r="AU2363" i="64"/>
  <c r="AU2362" i="64"/>
  <c r="AU2361" i="64"/>
  <c r="AU2359" i="64"/>
  <c r="AU2358" i="64"/>
  <c r="AU2357" i="64"/>
  <c r="AU2356" i="64"/>
  <c r="AU2354" i="64"/>
  <c r="AU2353" i="64"/>
  <c r="AU2352" i="64"/>
  <c r="AU2351" i="64"/>
  <c r="AU2349" i="64"/>
  <c r="AU2348" i="64"/>
  <c r="AU2347" i="64"/>
  <c r="AU2346" i="64"/>
  <c r="AU2344" i="64"/>
  <c r="AU2343" i="64"/>
  <c r="AU2342" i="64"/>
  <c r="AU2341" i="64"/>
  <c r="AU2339" i="64"/>
  <c r="AU2338" i="64"/>
  <c r="AU2337" i="64"/>
  <c r="AU2336" i="64"/>
  <c r="AU2334" i="64"/>
  <c r="AU2333" i="64"/>
  <c r="AU2332" i="64"/>
  <c r="AU2331" i="64"/>
  <c r="AU2329" i="64"/>
  <c r="AU2328" i="64"/>
  <c r="AU2327" i="64"/>
  <c r="AU2326" i="64"/>
  <c r="AU2324" i="64"/>
  <c r="AU2323" i="64"/>
  <c r="AU2322" i="64"/>
  <c r="AU2321" i="64"/>
  <c r="AU2319" i="64"/>
  <c r="AU2318" i="64"/>
  <c r="AU2317" i="64"/>
  <c r="AU2316" i="64"/>
  <c r="AU2314" i="64"/>
  <c r="AU2313" i="64"/>
  <c r="AU2312" i="64"/>
  <c r="AU2311" i="64"/>
  <c r="AU2309" i="64"/>
  <c r="AU2308" i="64"/>
  <c r="AU2307" i="64"/>
  <c r="AU2306" i="64"/>
  <c r="AU2304" i="64"/>
  <c r="AU2303" i="64"/>
  <c r="AU2302" i="64"/>
  <c r="AU2301" i="64"/>
  <c r="AU2299" i="64"/>
  <c r="AU2298" i="64"/>
  <c r="AU2297" i="64"/>
  <c r="AU2296" i="64"/>
  <c r="AU2294" i="64"/>
  <c r="AU2293" i="64"/>
  <c r="AU2292" i="64"/>
  <c r="AU2291" i="64"/>
  <c r="AU2289" i="64"/>
  <c r="AU2288" i="64"/>
  <c r="AU2287" i="64"/>
  <c r="AU2286" i="64"/>
  <c r="AU2284" i="64"/>
  <c r="AU2283" i="64"/>
  <c r="AU2282" i="64"/>
  <c r="AU2281" i="64"/>
  <c r="AU2279" i="64"/>
  <c r="AU2278" i="64"/>
  <c r="AU2277" i="64"/>
  <c r="AU2276" i="64"/>
  <c r="AU2274" i="64"/>
  <c r="AU2273" i="64"/>
  <c r="AU2272" i="64"/>
  <c r="AU2271" i="64"/>
  <c r="AU2269" i="64"/>
  <c r="AU2268" i="64"/>
  <c r="AU2267" i="64"/>
  <c r="AU2266" i="64"/>
  <c r="AU2264" i="64"/>
  <c r="AU2263" i="64"/>
  <c r="AU2262" i="64"/>
  <c r="AU2261" i="64"/>
  <c r="AU2259" i="64"/>
  <c r="AU2258" i="64"/>
  <c r="AU2257" i="64"/>
  <c r="AU2256" i="64"/>
  <c r="AU2254" i="64"/>
  <c r="AU2253" i="64"/>
  <c r="AU2252" i="64"/>
  <c r="AU2251" i="64"/>
  <c r="AU2249" i="64"/>
  <c r="AU2248" i="64"/>
  <c r="AU2247" i="64"/>
  <c r="AU2246" i="64"/>
  <c r="AU2244" i="64"/>
  <c r="AU2243" i="64"/>
  <c r="AU2242" i="64"/>
  <c r="AU2241" i="64"/>
  <c r="AU2239" i="64"/>
  <c r="AU2238" i="64"/>
  <c r="AU2237" i="64"/>
  <c r="AU2236" i="64"/>
  <c r="AU2234" i="64"/>
  <c r="AU2233" i="64"/>
  <c r="AU2232" i="64"/>
  <c r="AU2231" i="64"/>
  <c r="AU2229" i="64"/>
  <c r="AU2228" i="64"/>
  <c r="AU2227" i="64"/>
  <c r="AU2226" i="64"/>
  <c r="AU2224" i="64"/>
  <c r="AU2223" i="64"/>
  <c r="AU2222" i="64"/>
  <c r="AU2221" i="64"/>
  <c r="AU2219" i="64"/>
  <c r="AU2218" i="64"/>
  <c r="AU2217" i="64"/>
  <c r="AU2216" i="64"/>
  <c r="AU2214" i="64"/>
  <c r="AU2213" i="64"/>
  <c r="AU2212" i="64"/>
  <c r="AU2211" i="64"/>
  <c r="AU2209" i="64"/>
  <c r="AU2208" i="64"/>
  <c r="AU2207" i="64"/>
  <c r="AU2206" i="64"/>
  <c r="AU2204" i="64"/>
  <c r="AU2203" i="64"/>
  <c r="AU2202" i="64"/>
  <c r="AU2201" i="64"/>
  <c r="AU2199" i="64"/>
  <c r="AU2198" i="64"/>
  <c r="AU2197" i="64"/>
  <c r="AU2196" i="64"/>
  <c r="AU2194" i="64"/>
  <c r="AU2193" i="64"/>
  <c r="AU2192" i="64"/>
  <c r="AU2191" i="64"/>
  <c r="AU2189" i="64"/>
  <c r="AU2188" i="64"/>
  <c r="AU2187" i="64"/>
  <c r="AU2186" i="64"/>
  <c r="AU2184" i="64"/>
  <c r="AU2183" i="64"/>
  <c r="AU2182" i="64"/>
  <c r="AU2181" i="64"/>
  <c r="AU2179" i="64"/>
  <c r="AU2178" i="64"/>
  <c r="AU2177" i="64"/>
  <c r="AU2176" i="64"/>
  <c r="AU2174" i="64"/>
  <c r="AU2173" i="64"/>
  <c r="AU2172" i="64"/>
  <c r="AU2171" i="64"/>
  <c r="AU2169" i="64"/>
  <c r="AU2168" i="64"/>
  <c r="AU2167" i="64"/>
  <c r="AU2166" i="64"/>
  <c r="AU2164" i="64"/>
  <c r="AU2163" i="64"/>
  <c r="AU2162" i="64"/>
  <c r="AU2161" i="64"/>
  <c r="AU2159" i="64"/>
  <c r="AU2158" i="64"/>
  <c r="AU2157" i="64"/>
  <c r="AU2156" i="64"/>
  <c r="AU2154" i="64"/>
  <c r="AU2153" i="64"/>
  <c r="AU2152" i="64"/>
  <c r="AU2151" i="64"/>
  <c r="AU2149" i="64"/>
  <c r="AU2148" i="64"/>
  <c r="AU2147" i="64"/>
  <c r="AU2146" i="64"/>
  <c r="AU2144" i="64"/>
  <c r="AU2143" i="64"/>
  <c r="AU2142" i="64"/>
  <c r="AU2141" i="64"/>
  <c r="AU2139" i="64"/>
  <c r="AU2138" i="64"/>
  <c r="AU2137" i="64"/>
  <c r="AU2136" i="64"/>
  <c r="AU2134" i="64"/>
  <c r="AU2133" i="64"/>
  <c r="AU2132" i="64"/>
  <c r="AU2131" i="64"/>
  <c r="AU2129" i="64"/>
  <c r="AU2128" i="64"/>
  <c r="AU2127" i="64"/>
  <c r="AU2126" i="64"/>
  <c r="AU2124" i="64"/>
  <c r="AU2123" i="64"/>
  <c r="AU2122" i="64"/>
  <c r="AU2121" i="64"/>
  <c r="AU2119" i="64"/>
  <c r="AU2118" i="64"/>
  <c r="AU2117" i="64"/>
  <c r="AU2116" i="64"/>
  <c r="AU2114" i="64"/>
  <c r="AU2113" i="64"/>
  <c r="AU2112" i="64"/>
  <c r="AU2111" i="64"/>
  <c r="AU2109" i="64"/>
  <c r="AU2108" i="64"/>
  <c r="AU2107" i="64"/>
  <c r="AU2106" i="64"/>
  <c r="AU2104" i="64"/>
  <c r="AU2103" i="64"/>
  <c r="AU2102" i="64"/>
  <c r="AU2101" i="64"/>
  <c r="AU2099" i="64"/>
  <c r="AU2098" i="64"/>
  <c r="AU2097" i="64"/>
  <c r="AU2096" i="64"/>
  <c r="AU2094" i="64"/>
  <c r="AU2093" i="64"/>
  <c r="AU2092" i="64"/>
  <c r="AU2091" i="64"/>
  <c r="AU2089" i="64"/>
  <c r="AU2088" i="64"/>
  <c r="AU2087" i="64"/>
  <c r="AU2086" i="64"/>
  <c r="AU2084" i="64"/>
  <c r="AU2083" i="64"/>
  <c r="AU2082" i="64"/>
  <c r="AU2081" i="64"/>
  <c r="AU2079" i="64"/>
  <c r="AU2078" i="64"/>
  <c r="AU2077" i="64"/>
  <c r="AU2076" i="64"/>
  <c r="AU2074" i="64"/>
  <c r="AU2073" i="64"/>
  <c r="AU2072" i="64"/>
  <c r="AU2071" i="64"/>
  <c r="AU2069" i="64"/>
  <c r="AU2068" i="64"/>
  <c r="AU2067" i="64"/>
  <c r="AU2066" i="64"/>
  <c r="AU2064" i="64"/>
  <c r="AU2063" i="64"/>
  <c r="AU2062" i="64"/>
  <c r="AU2061" i="64"/>
  <c r="AU2059" i="64"/>
  <c r="AU2058" i="64"/>
  <c r="AU2057" i="64"/>
  <c r="AU2056" i="64"/>
  <c r="AU2054" i="64"/>
  <c r="AU2053" i="64"/>
  <c r="AU2052" i="64"/>
  <c r="AU2051" i="64"/>
  <c r="AU2049" i="64"/>
  <c r="AU2048" i="64"/>
  <c r="AU2047" i="64"/>
  <c r="AU2046" i="64"/>
  <c r="AU2044" i="64"/>
  <c r="AU2043" i="64"/>
  <c r="AU2042" i="64"/>
  <c r="AU2041" i="64"/>
  <c r="AU2039" i="64"/>
  <c r="AU2038" i="64"/>
  <c r="AU2037" i="64"/>
  <c r="AU2036" i="64"/>
  <c r="AU2034" i="64"/>
  <c r="AU2033" i="64"/>
  <c r="AU2032" i="64"/>
  <c r="AU2031" i="64"/>
  <c r="AU2029" i="64"/>
  <c r="AU2028" i="64"/>
  <c r="AU2027" i="64"/>
  <c r="AU2026" i="64"/>
  <c r="AU2024" i="64"/>
  <c r="AU2023" i="64"/>
  <c r="AU2022" i="64"/>
  <c r="AU2021" i="64"/>
  <c r="AU2019" i="64"/>
  <c r="AU2018" i="64"/>
  <c r="AU2017" i="64"/>
  <c r="AU2016" i="64"/>
  <c r="AU2014" i="64"/>
  <c r="AU2013" i="64"/>
  <c r="AU2012" i="64"/>
  <c r="AU2011" i="64"/>
  <c r="AU2009" i="64"/>
  <c r="AU2008" i="64"/>
  <c r="AU2007" i="64"/>
  <c r="AU2006" i="64"/>
  <c r="AU2004" i="64"/>
  <c r="AU2003" i="64"/>
  <c r="AU2002" i="64"/>
  <c r="AU2001" i="64"/>
  <c r="AU1999" i="64"/>
  <c r="AU1998" i="64"/>
  <c r="AU1997" i="64"/>
  <c r="AU1996" i="64"/>
  <c r="AU1994" i="64"/>
  <c r="AU1993" i="64"/>
  <c r="AU1992" i="64"/>
  <c r="AU1991" i="64"/>
  <c r="AU1989" i="64"/>
  <c r="AU1988" i="64"/>
  <c r="AU1987" i="64"/>
  <c r="AU1986" i="64"/>
  <c r="AU1984" i="64"/>
  <c r="AU1983" i="64"/>
  <c r="AU1982" i="64"/>
  <c r="AU1981" i="64"/>
  <c r="AU1979" i="64"/>
  <c r="AU1978" i="64"/>
  <c r="AU1977" i="64"/>
  <c r="AU1976" i="64"/>
  <c r="AU1974" i="64"/>
  <c r="AU1973" i="64"/>
  <c r="AU1972" i="64"/>
  <c r="AU1971" i="64"/>
  <c r="AU1969" i="64"/>
  <c r="AU1968" i="64"/>
  <c r="AU1967" i="64"/>
  <c r="AU1966" i="64"/>
  <c r="AU1964" i="64"/>
  <c r="AU1963" i="64"/>
  <c r="AU1962" i="64"/>
  <c r="AU1961" i="64"/>
  <c r="AU1959" i="64"/>
  <c r="AU1958" i="64"/>
  <c r="AU1957" i="64"/>
  <c r="AU1956" i="64"/>
  <c r="AU1954" i="64"/>
  <c r="AU1953" i="64"/>
  <c r="AU1952" i="64"/>
  <c r="AU1951" i="64"/>
  <c r="AU1949" i="64"/>
  <c r="AU1948" i="64"/>
  <c r="AU1947" i="64"/>
  <c r="AU1946" i="64"/>
  <c r="AU1944" i="64"/>
  <c r="AU1943" i="64"/>
  <c r="AU1942" i="64"/>
  <c r="AU1941" i="64"/>
  <c r="AU1939" i="64"/>
  <c r="AU1938" i="64"/>
  <c r="AU1937" i="64"/>
  <c r="AU1936" i="64"/>
  <c r="AU1934" i="64"/>
  <c r="AU1933" i="64"/>
  <c r="AU1932" i="64"/>
  <c r="AU1931" i="64"/>
  <c r="AU1929" i="64"/>
  <c r="AU1928" i="64"/>
  <c r="AU1927" i="64"/>
  <c r="AU1926" i="64"/>
  <c r="AU1924" i="64"/>
  <c r="AU1923" i="64"/>
  <c r="AU1922" i="64"/>
  <c r="AU1921" i="64"/>
  <c r="AU1919" i="64"/>
  <c r="AU1918" i="64"/>
  <c r="AU1917" i="64"/>
  <c r="AU1916" i="64"/>
  <c r="AU1914" i="64"/>
  <c r="AU1913" i="64"/>
  <c r="AU1912" i="64"/>
  <c r="AU1911" i="64"/>
  <c r="AU1909" i="64"/>
  <c r="AU1908" i="64"/>
  <c r="AU1907" i="64"/>
  <c r="AU1906" i="64"/>
  <c r="AU1904" i="64"/>
  <c r="AU1903" i="64"/>
  <c r="AU1902" i="64"/>
  <c r="AU1901" i="64"/>
  <c r="AU1899" i="64"/>
  <c r="AU1898" i="64"/>
  <c r="AU1897" i="64"/>
  <c r="AU1896" i="64"/>
  <c r="AU1894" i="64"/>
  <c r="AU1893" i="64"/>
  <c r="AU1892" i="64"/>
  <c r="AU1891" i="64"/>
  <c r="AU1889" i="64"/>
  <c r="AU1888" i="64"/>
  <c r="AU1887" i="64"/>
  <c r="AU1886" i="64"/>
  <c r="AU1884" i="64"/>
  <c r="AU1883" i="64"/>
  <c r="AU1882" i="64"/>
  <c r="AU1881" i="64"/>
  <c r="AU1879" i="64"/>
  <c r="AU1878" i="64"/>
  <c r="AU1877" i="64"/>
  <c r="AU1876" i="64"/>
  <c r="AU1874" i="64"/>
  <c r="AU1873" i="64"/>
  <c r="AU1872" i="64"/>
  <c r="AU1871" i="64"/>
  <c r="AU1869" i="64"/>
  <c r="AU1868" i="64"/>
  <c r="AU1867" i="64"/>
  <c r="AU1866" i="64"/>
  <c r="AU1864" i="64"/>
  <c r="AU1863" i="64"/>
  <c r="AU1862" i="64"/>
  <c r="AU1861" i="64"/>
  <c r="AU1859" i="64"/>
  <c r="AU1858" i="64"/>
  <c r="AU1857" i="64"/>
  <c r="AU1856" i="64"/>
  <c r="AU1854" i="64"/>
  <c r="AU1853" i="64"/>
  <c r="AU1852" i="64"/>
  <c r="AU1851" i="64"/>
  <c r="AU1849" i="64"/>
  <c r="AU1848" i="64"/>
  <c r="AU1847" i="64"/>
  <c r="AU1846" i="64"/>
  <c r="AU1844" i="64"/>
  <c r="AU1843" i="64"/>
  <c r="AU1842" i="64"/>
  <c r="AU1841" i="64"/>
  <c r="AU1839" i="64"/>
  <c r="AU1838" i="64"/>
  <c r="AU1837" i="64"/>
  <c r="AU1836" i="64"/>
  <c r="AU1834" i="64"/>
  <c r="AU1833" i="64"/>
  <c r="AU1832" i="64"/>
  <c r="AU1831" i="64"/>
  <c r="AU1829" i="64"/>
  <c r="AU1828" i="64"/>
  <c r="AU1827" i="64"/>
  <c r="AU1826" i="64"/>
  <c r="AU1824" i="64"/>
  <c r="AU1823" i="64"/>
  <c r="AU1822" i="64"/>
  <c r="AU1821" i="64"/>
  <c r="AU1819" i="64"/>
  <c r="AU1818" i="64"/>
  <c r="AU1817" i="64"/>
  <c r="AU1816" i="64"/>
  <c r="AU1814" i="64"/>
  <c r="AU1813" i="64"/>
  <c r="AU1812" i="64"/>
  <c r="AU1811" i="64"/>
  <c r="AU1809" i="64"/>
  <c r="AU1808" i="64"/>
  <c r="AU1807" i="64"/>
  <c r="AU1806" i="64"/>
  <c r="AU1804" i="64"/>
  <c r="AU1803" i="64"/>
  <c r="AU1802" i="64"/>
  <c r="AU1801" i="64"/>
  <c r="AU1799" i="64"/>
  <c r="AU1798" i="64"/>
  <c r="AU1797" i="64"/>
  <c r="AU1796" i="64"/>
  <c r="AU1794" i="64"/>
  <c r="AU1793" i="64"/>
  <c r="AU1792" i="64"/>
  <c r="AU1791" i="64"/>
  <c r="AU1789" i="64"/>
  <c r="AU1788" i="64"/>
  <c r="AU1787" i="64"/>
  <c r="AU1786" i="64"/>
  <c r="AU1784" i="64"/>
  <c r="AU1783" i="64"/>
  <c r="AU1782" i="64"/>
  <c r="AU1781" i="64"/>
  <c r="AU1779" i="64"/>
  <c r="AU1778" i="64"/>
  <c r="AU1777" i="64"/>
  <c r="AU1776" i="64"/>
  <c r="AU1774" i="64"/>
  <c r="AU1773" i="64"/>
  <c r="AU1772" i="64"/>
  <c r="AU1771" i="64"/>
  <c r="AU1769" i="64"/>
  <c r="AU1768" i="64"/>
  <c r="AU1767" i="64"/>
  <c r="AU1766" i="64"/>
  <c r="AU1764" i="64"/>
  <c r="AU1763" i="64"/>
  <c r="AU1762" i="64"/>
  <c r="AU1761" i="64"/>
  <c r="AU1759" i="64"/>
  <c r="AU1758" i="64"/>
  <c r="AU1757" i="64"/>
  <c r="AU1756" i="64"/>
  <c r="AU1754" i="64"/>
  <c r="AU1753" i="64"/>
  <c r="AU1752" i="64"/>
  <c r="AU1751" i="64"/>
  <c r="AU1749" i="64"/>
  <c r="AU1748" i="64"/>
  <c r="AU1747" i="64"/>
  <c r="AU1746" i="64"/>
  <c r="AU1744" i="64"/>
  <c r="AU1743" i="64"/>
  <c r="AU1742" i="64"/>
  <c r="AU1741" i="64"/>
  <c r="AU1739" i="64"/>
  <c r="AU1738" i="64"/>
  <c r="AU1737" i="64"/>
  <c r="AU1736" i="64"/>
  <c r="AU1734" i="64"/>
  <c r="AU1733" i="64"/>
  <c r="AU1732" i="64"/>
  <c r="AU1731" i="64"/>
  <c r="AU1729" i="64"/>
  <c r="AU1728" i="64"/>
  <c r="AU1727" i="64"/>
  <c r="AU1726" i="64"/>
  <c r="AU1724" i="64"/>
  <c r="AU1723" i="64"/>
  <c r="AU1722" i="64"/>
  <c r="AU1721" i="64"/>
  <c r="AU1719" i="64"/>
  <c r="AU1718" i="64"/>
  <c r="AU1717" i="64"/>
  <c r="AU1716" i="64"/>
  <c r="AU1714" i="64"/>
  <c r="AU1713" i="64"/>
  <c r="AU1712" i="64"/>
  <c r="AU1711" i="64"/>
  <c r="AU1709" i="64"/>
  <c r="AU1708" i="64"/>
  <c r="AU1707" i="64"/>
  <c r="AU1706" i="64"/>
  <c r="AU1704" i="64"/>
  <c r="AU1703" i="64"/>
  <c r="AU1702" i="64"/>
  <c r="AU1701" i="64"/>
  <c r="AU1699" i="64"/>
  <c r="AU1698" i="64"/>
  <c r="AU1697" i="64"/>
  <c r="AU1696" i="64"/>
  <c r="AU1694" i="64"/>
  <c r="AU1693" i="64"/>
  <c r="AU1692" i="64"/>
  <c r="AU1691" i="64"/>
  <c r="AU1689" i="64"/>
  <c r="AU1688" i="64"/>
  <c r="AU1687" i="64"/>
  <c r="AU1686" i="64"/>
  <c r="AU1684" i="64"/>
  <c r="AU1683" i="64"/>
  <c r="AU1682" i="64"/>
  <c r="AU1681" i="64"/>
  <c r="AU1679" i="64"/>
  <c r="AU1678" i="64"/>
  <c r="AU1677" i="64"/>
  <c r="AU1676" i="64"/>
  <c r="AU1674" i="64"/>
  <c r="AU1673" i="64"/>
  <c r="AU1672" i="64"/>
  <c r="AU1671" i="64"/>
  <c r="AU1669" i="64"/>
  <c r="AU1668" i="64"/>
  <c r="AU1667" i="64"/>
  <c r="AU1666" i="64"/>
  <c r="AU1664" i="64"/>
  <c r="AU1663" i="64"/>
  <c r="AU1662" i="64"/>
  <c r="AU1661" i="64"/>
  <c r="AU1659" i="64"/>
  <c r="AU1658" i="64"/>
  <c r="AU1657" i="64"/>
  <c r="AU1656" i="64"/>
  <c r="AU1654" i="64"/>
  <c r="AU1653" i="64"/>
  <c r="AU1652" i="64"/>
  <c r="AU1651" i="64"/>
  <c r="AU1649" i="64"/>
  <c r="AU1648" i="64"/>
  <c r="AU1647" i="64"/>
  <c r="AU1646" i="64"/>
  <c r="AU1644" i="64"/>
  <c r="AU1643" i="64"/>
  <c r="AU1642" i="64"/>
  <c r="AU1641" i="64"/>
  <c r="AU1639" i="64"/>
  <c r="AU1638" i="64"/>
  <c r="AU1637" i="64"/>
  <c r="AU1636" i="64"/>
  <c r="AU1634" i="64"/>
  <c r="AU1633" i="64"/>
  <c r="AU1632" i="64"/>
  <c r="AU1631" i="64"/>
  <c r="AU1629" i="64"/>
  <c r="AU1628" i="64"/>
  <c r="AU1627" i="64"/>
  <c r="AU1626" i="64"/>
  <c r="AU1624" i="64"/>
  <c r="AU1623" i="64"/>
  <c r="AU1622" i="64"/>
  <c r="AU1621" i="64"/>
  <c r="AU1619" i="64"/>
  <c r="AU1618" i="64"/>
  <c r="AU1617" i="64"/>
  <c r="AU1616" i="64"/>
  <c r="AU1614" i="64"/>
  <c r="AU1613" i="64"/>
  <c r="AU1612" i="64"/>
  <c r="AU1611" i="64"/>
  <c r="AU1609" i="64"/>
  <c r="AU1608" i="64"/>
  <c r="AU1607" i="64"/>
  <c r="AU1606" i="64"/>
  <c r="AU1604" i="64"/>
  <c r="AU1603" i="64"/>
  <c r="AU1602" i="64"/>
  <c r="AU1601" i="64"/>
  <c r="AU1599" i="64"/>
  <c r="AU1598" i="64"/>
  <c r="AU1597" i="64"/>
  <c r="AU1596" i="64"/>
  <c r="AU1594" i="64"/>
  <c r="AU1593" i="64"/>
  <c r="AU1592" i="64"/>
  <c r="AU1591" i="64"/>
  <c r="AU1589" i="64"/>
  <c r="AU1588" i="64"/>
  <c r="AU1587" i="64"/>
  <c r="AU1586" i="64"/>
  <c r="AU1584" i="64"/>
  <c r="AU1583" i="64"/>
  <c r="AU1582" i="64"/>
  <c r="AU1581" i="64"/>
  <c r="AU1579" i="64"/>
  <c r="AU1578" i="64"/>
  <c r="AU1577" i="64"/>
  <c r="AU1576" i="64"/>
  <c r="AU1574" i="64"/>
  <c r="AU1573" i="64"/>
  <c r="AU1572" i="64"/>
  <c r="AU1571" i="64"/>
  <c r="AU1569" i="64"/>
  <c r="AU1568" i="64"/>
  <c r="AU1567" i="64"/>
  <c r="AU1566" i="64"/>
  <c r="AU1564" i="64"/>
  <c r="AU1563" i="64"/>
  <c r="AU1562" i="64"/>
  <c r="AU1561" i="64"/>
  <c r="AU1559" i="64"/>
  <c r="AU1558" i="64"/>
  <c r="AU1557" i="64"/>
  <c r="AU1556" i="64"/>
  <c r="AU1554" i="64"/>
  <c r="AU1553" i="64"/>
  <c r="AU1552" i="64"/>
  <c r="AU1551" i="64"/>
  <c r="AU1549" i="64"/>
  <c r="AU1548" i="64"/>
  <c r="AU1547" i="64"/>
  <c r="AU1546" i="64"/>
  <c r="AU1544" i="64"/>
  <c r="AU1543" i="64"/>
  <c r="AU1542" i="64"/>
  <c r="AU1541" i="64"/>
  <c r="AU1539" i="64"/>
  <c r="AU1538" i="64"/>
  <c r="AU1537" i="64"/>
  <c r="AU1536" i="64"/>
  <c r="AU1534" i="64"/>
  <c r="AU1533" i="64"/>
  <c r="AU1532" i="64"/>
  <c r="AU1531" i="64"/>
  <c r="AU1529" i="64"/>
  <c r="AU1528" i="64"/>
  <c r="AU1527" i="64"/>
  <c r="AU1526" i="64"/>
  <c r="AU1524" i="64"/>
  <c r="AU1523" i="64"/>
  <c r="AU1522" i="64"/>
  <c r="AU1521" i="64"/>
  <c r="AU1519" i="64"/>
  <c r="AU1518" i="64"/>
  <c r="AU1517" i="64"/>
  <c r="AU1516" i="64"/>
  <c r="AU1514" i="64"/>
  <c r="AU1513" i="64"/>
  <c r="AU1512" i="64"/>
  <c r="AU1511" i="64"/>
  <c r="AU1509" i="64"/>
  <c r="AU1508" i="64"/>
  <c r="AU1507" i="64"/>
  <c r="AU1506" i="64"/>
  <c r="AU1504" i="64"/>
  <c r="AU1503" i="64"/>
  <c r="AU1502" i="64"/>
  <c r="AU1501" i="64"/>
  <c r="AU1499" i="64"/>
  <c r="AU1498" i="64"/>
  <c r="AU1497" i="64"/>
  <c r="AU1496" i="64"/>
  <c r="AU1494" i="64"/>
  <c r="AU1493" i="64"/>
  <c r="AU1492" i="64"/>
  <c r="AU1491" i="64"/>
  <c r="AU1489" i="64"/>
  <c r="AU1488" i="64"/>
  <c r="AU1487" i="64"/>
  <c r="AU1486" i="64"/>
  <c r="AU1484" i="64"/>
  <c r="AU1483" i="64"/>
  <c r="AU1482" i="64"/>
  <c r="AU1481" i="64"/>
  <c r="AU1479" i="64"/>
  <c r="AU1478" i="64"/>
  <c r="AU1477" i="64"/>
  <c r="AU1476" i="64"/>
  <c r="AU1474" i="64"/>
  <c r="AU1473" i="64"/>
  <c r="AU1472" i="64"/>
  <c r="AU1471" i="64"/>
  <c r="AU1469" i="64"/>
  <c r="AU1468" i="64"/>
  <c r="AU1467" i="64"/>
  <c r="AU1466" i="64"/>
  <c r="AU1464" i="64"/>
  <c r="AU1463" i="64"/>
  <c r="AU1462" i="64"/>
  <c r="AU1461" i="64"/>
  <c r="AU1459" i="64"/>
  <c r="AU1458" i="64"/>
  <c r="AU1457" i="64"/>
  <c r="AU1456" i="64"/>
  <c r="AU1454" i="64"/>
  <c r="AU1453" i="64"/>
  <c r="AU1452" i="64"/>
  <c r="AU1451" i="64"/>
  <c r="AU1449" i="64"/>
  <c r="AU1448" i="64"/>
  <c r="AU1447" i="64"/>
  <c r="AU1446" i="64"/>
  <c r="AU1444" i="64"/>
  <c r="AU1443" i="64"/>
  <c r="AU1442" i="64"/>
  <c r="AU1441" i="64"/>
  <c r="AU1439" i="64"/>
  <c r="AU1438" i="64"/>
  <c r="AU1437" i="64"/>
  <c r="AU1436" i="64"/>
  <c r="AU1434" i="64"/>
  <c r="AU1433" i="64"/>
  <c r="AU1432" i="64"/>
  <c r="AU1431" i="64"/>
  <c r="AU1429" i="64"/>
  <c r="AU1428" i="64"/>
  <c r="AU1427" i="64"/>
  <c r="AU1426" i="64"/>
  <c r="AU1424" i="64"/>
  <c r="AU1423" i="64"/>
  <c r="AU1422" i="64"/>
  <c r="AU1421" i="64"/>
  <c r="AU1419" i="64"/>
  <c r="AU1418" i="64"/>
  <c r="AU1417" i="64"/>
  <c r="AU1416" i="64"/>
  <c r="AU1414" i="64"/>
  <c r="AU1413" i="64"/>
  <c r="AU1412" i="64"/>
  <c r="AU1411" i="64"/>
  <c r="AU1409" i="64"/>
  <c r="AU1408" i="64"/>
  <c r="AU1407" i="64"/>
  <c r="AU1406" i="64"/>
  <c r="AU1404" i="64"/>
  <c r="AU1403" i="64"/>
  <c r="AU1402" i="64"/>
  <c r="AU1401" i="64"/>
  <c r="AU1399" i="64"/>
  <c r="AU1398" i="64"/>
  <c r="AU1397" i="64"/>
  <c r="AU1396" i="64"/>
  <c r="AU1394" i="64"/>
  <c r="AU1393" i="64"/>
  <c r="AU1392" i="64"/>
  <c r="AU1391" i="64"/>
  <c r="AU1389" i="64"/>
  <c r="AU1388" i="64"/>
  <c r="AU1387" i="64"/>
  <c r="AU1386" i="64"/>
  <c r="AU1384" i="64"/>
  <c r="AU1383" i="64"/>
  <c r="AU1382" i="64"/>
  <c r="AU1381" i="64"/>
  <c r="AU1379" i="64"/>
  <c r="AU1378" i="64"/>
  <c r="AU1377" i="64"/>
  <c r="AU1376" i="64"/>
  <c r="AU1374" i="64"/>
  <c r="AU1373" i="64"/>
  <c r="AU1372" i="64"/>
  <c r="AU1371" i="64"/>
  <c r="AU1369" i="64"/>
  <c r="AU1368" i="64"/>
  <c r="AU1367" i="64"/>
  <c r="AU1366" i="64"/>
  <c r="AU1364" i="64"/>
  <c r="AU1363" i="64"/>
  <c r="AU1362" i="64"/>
  <c r="AU1361" i="64"/>
  <c r="AU1359" i="64"/>
  <c r="AU1358" i="64"/>
  <c r="AU1357" i="64"/>
  <c r="AU1356" i="64"/>
  <c r="AU1354" i="64"/>
  <c r="AU1353" i="64"/>
  <c r="AU1352" i="64"/>
  <c r="AU1351" i="64"/>
  <c r="AU1349" i="64"/>
  <c r="AU1348" i="64"/>
  <c r="AU1347" i="64"/>
  <c r="AU1346" i="64"/>
  <c r="AU1344" i="64"/>
  <c r="AU1343" i="64"/>
  <c r="AU1342" i="64"/>
  <c r="AU1341" i="64"/>
  <c r="AU1339" i="64"/>
  <c r="AU1338" i="64"/>
  <c r="AU1337" i="64"/>
  <c r="AU1336" i="64"/>
  <c r="AU1334" i="64"/>
  <c r="AU1333" i="64"/>
  <c r="AU1332" i="64"/>
  <c r="AU1331" i="64"/>
  <c r="AU1329" i="64"/>
  <c r="AU1328" i="64"/>
  <c r="AU1327" i="64"/>
  <c r="AU1326" i="64"/>
  <c r="AU1324" i="64"/>
  <c r="AU1323" i="64"/>
  <c r="AU1322" i="64"/>
  <c r="AU1321" i="64"/>
  <c r="AU1319" i="64"/>
  <c r="AU1318" i="64"/>
  <c r="AU1317" i="64"/>
  <c r="AU1316" i="64"/>
  <c r="AU1314" i="64"/>
  <c r="AU1313" i="64"/>
  <c r="AU1312" i="64"/>
  <c r="AU1311" i="64"/>
  <c r="AU1309" i="64"/>
  <c r="AU1308" i="64"/>
  <c r="AU1307" i="64"/>
  <c r="AU1306" i="64"/>
  <c r="AU1304" i="64"/>
  <c r="AU1303" i="64"/>
  <c r="AU1302" i="64"/>
  <c r="AU1301" i="64"/>
  <c r="AU1299" i="64"/>
  <c r="AU1298" i="64"/>
  <c r="AU1297" i="64"/>
  <c r="AU1296" i="64"/>
  <c r="AU1294" i="64"/>
  <c r="AU1293" i="64"/>
  <c r="AU1292" i="64"/>
  <c r="AU1291" i="64"/>
  <c r="AU1289" i="64"/>
  <c r="AU1288" i="64"/>
  <c r="AU1287" i="64"/>
  <c r="AU1286" i="64"/>
  <c r="AU1284" i="64"/>
  <c r="AU1283" i="64"/>
  <c r="AU1282" i="64"/>
  <c r="AU1281" i="64"/>
  <c r="AU1279" i="64"/>
  <c r="AU1278" i="64"/>
  <c r="AU1277" i="64"/>
  <c r="AU1276" i="64"/>
  <c r="AU1274" i="64"/>
  <c r="AU1273" i="64"/>
  <c r="AU1272" i="64"/>
  <c r="AU1271" i="64"/>
  <c r="AU1269" i="64"/>
  <c r="AU1268" i="64"/>
  <c r="AU1267" i="64"/>
  <c r="AU1266" i="64"/>
  <c r="AU1264" i="64"/>
  <c r="AU1263" i="64"/>
  <c r="AU1262" i="64"/>
  <c r="AU1261" i="64"/>
  <c r="AU1259" i="64"/>
  <c r="AU1258" i="64"/>
  <c r="AU1257" i="64"/>
  <c r="AU1256" i="64"/>
  <c r="AU1254" i="64"/>
  <c r="AU1253" i="64"/>
  <c r="AU1252" i="64"/>
  <c r="AU1251" i="64"/>
  <c r="AU1249" i="64"/>
  <c r="AU1248" i="64"/>
  <c r="AU1247" i="64"/>
  <c r="AU1246" i="64"/>
  <c r="AU1244" i="64"/>
  <c r="AU1243" i="64"/>
  <c r="AU1242" i="64"/>
  <c r="AU1241" i="64"/>
  <c r="AU1239" i="64"/>
  <c r="AU1238" i="64"/>
  <c r="AU1237" i="64"/>
  <c r="AU1236" i="64"/>
  <c r="AU1234" i="64"/>
  <c r="AU1233" i="64"/>
  <c r="AU1232" i="64"/>
  <c r="AU1231" i="64"/>
  <c r="AU1229" i="64"/>
  <c r="AU1228" i="64"/>
  <c r="AU1227" i="64"/>
  <c r="AU1226" i="64"/>
  <c r="AU1224" i="64"/>
  <c r="AU1223" i="64"/>
  <c r="AU1222" i="64"/>
  <c r="AU1221" i="64"/>
  <c r="AU1219" i="64"/>
  <c r="AU1218" i="64"/>
  <c r="AU1217" i="64"/>
  <c r="AU1216" i="64"/>
  <c r="AU1214" i="64"/>
  <c r="AU1213" i="64"/>
  <c r="AU1212" i="64"/>
  <c r="AU1211" i="64"/>
  <c r="AU1209" i="64"/>
  <c r="AU1208" i="64"/>
  <c r="AU1207" i="64"/>
  <c r="AU1206" i="64"/>
  <c r="AU1204" i="64"/>
  <c r="AU1203" i="64"/>
  <c r="AU1202" i="64"/>
  <c r="AU1201" i="64"/>
  <c r="AU1199" i="64"/>
  <c r="AU1198" i="64"/>
  <c r="AU1197" i="64"/>
  <c r="AU1196" i="64"/>
  <c r="AU1194" i="64"/>
  <c r="AU1193" i="64"/>
  <c r="AU1192" i="64"/>
  <c r="AU1191" i="64"/>
  <c r="AU1189" i="64"/>
  <c r="AU1188" i="64"/>
  <c r="AU1187" i="64"/>
  <c r="AU1186" i="64"/>
  <c r="AU1184" i="64"/>
  <c r="AU1183" i="64"/>
  <c r="AU1182" i="64"/>
  <c r="AU1181" i="64"/>
  <c r="AU1179" i="64"/>
  <c r="AU1178" i="64"/>
  <c r="AU1177" i="64"/>
  <c r="AU1176" i="64"/>
  <c r="AU1174" i="64"/>
  <c r="AU1173" i="64"/>
  <c r="AU1172" i="64"/>
  <c r="AU1171" i="64"/>
  <c r="AU1169" i="64"/>
  <c r="AU1168" i="64"/>
  <c r="AU1167" i="64"/>
  <c r="AU1166" i="64"/>
  <c r="AU1164" i="64"/>
  <c r="AU1163" i="64"/>
  <c r="AU1162" i="64"/>
  <c r="AU1161" i="64"/>
  <c r="AU1159" i="64"/>
  <c r="AU1158" i="64"/>
  <c r="AU1157" i="64"/>
  <c r="AU1156" i="64"/>
  <c r="AU1154" i="64"/>
  <c r="AU1153" i="64"/>
  <c r="AU1152" i="64"/>
  <c r="AU1151" i="64"/>
  <c r="AU1149" i="64"/>
  <c r="AU1148" i="64"/>
  <c r="AU1147" i="64"/>
  <c r="AU1146" i="64"/>
  <c r="AU1144" i="64"/>
  <c r="AU1143" i="64"/>
  <c r="AU1142" i="64"/>
  <c r="AU1141" i="64"/>
  <c r="AU1139" i="64"/>
  <c r="AU1138" i="64"/>
  <c r="AU1137" i="64"/>
  <c r="AU1136" i="64"/>
  <c r="AU1134" i="64"/>
  <c r="AU1133" i="64"/>
  <c r="AU1132" i="64"/>
  <c r="AU1131" i="64"/>
  <c r="AU1129" i="64"/>
  <c r="AU1128" i="64"/>
  <c r="AU1127" i="64"/>
  <c r="AU1126" i="64"/>
  <c r="AU1124" i="64"/>
  <c r="AU1123" i="64"/>
  <c r="AU1122" i="64"/>
  <c r="AU1121" i="64"/>
  <c r="AU1119" i="64"/>
  <c r="AU1118" i="64"/>
  <c r="AU1117" i="64"/>
  <c r="AU1116" i="64"/>
  <c r="AU1114" i="64"/>
  <c r="AU1113" i="64"/>
  <c r="AU1112" i="64"/>
  <c r="AU1111" i="64"/>
  <c r="AU1109" i="64"/>
  <c r="AU1108" i="64"/>
  <c r="AU1107" i="64"/>
  <c r="AU1106" i="64"/>
  <c r="AU1104" i="64"/>
  <c r="AU1103" i="64"/>
  <c r="AU1102" i="64"/>
  <c r="AU1101" i="64"/>
  <c r="AU1099" i="64"/>
  <c r="AU1098" i="64"/>
  <c r="AU1097" i="64"/>
  <c r="AU1096" i="64"/>
  <c r="AU1094" i="64"/>
  <c r="AU1093" i="64"/>
  <c r="AU1092" i="64"/>
  <c r="AU1091" i="64"/>
  <c r="AU1089" i="64"/>
  <c r="AU1088" i="64"/>
  <c r="AU1087" i="64"/>
  <c r="AU1086" i="64"/>
  <c r="AU1084" i="64"/>
  <c r="AU1083" i="64"/>
  <c r="AU1082" i="64"/>
  <c r="AU1081" i="64"/>
  <c r="AU1079" i="64"/>
  <c r="AU1078" i="64"/>
  <c r="AU1077" i="64"/>
  <c r="AU1076" i="64"/>
  <c r="AU1074" i="64"/>
  <c r="AU1073" i="64"/>
  <c r="AU1072" i="64"/>
  <c r="AU1071" i="64"/>
  <c r="AU1069" i="64"/>
  <c r="AU1068" i="64"/>
  <c r="AU1067" i="64"/>
  <c r="AU1066" i="64"/>
  <c r="AU1064" i="64"/>
  <c r="AU1063" i="64"/>
  <c r="AU1062" i="64"/>
  <c r="AU1061" i="64"/>
  <c r="AU1059" i="64"/>
  <c r="AU1058" i="64"/>
  <c r="AU1057" i="64"/>
  <c r="AU1056" i="64"/>
  <c r="AU1054" i="64"/>
  <c r="AU1053" i="64"/>
  <c r="AU1052" i="64"/>
  <c r="AU1051" i="64"/>
  <c r="AU1049" i="64"/>
  <c r="AU1048" i="64"/>
  <c r="AU1047" i="64"/>
  <c r="AU1046" i="64"/>
  <c r="AU1044" i="64"/>
  <c r="AU1043" i="64"/>
  <c r="AU1042" i="64"/>
  <c r="AU1041" i="64"/>
  <c r="AU1039" i="64"/>
  <c r="AU1038" i="64"/>
  <c r="AU1037" i="64"/>
  <c r="AU1036" i="64"/>
  <c r="AU1034" i="64"/>
  <c r="AU1033" i="64"/>
  <c r="AU1032" i="64"/>
  <c r="AU1031" i="64"/>
  <c r="AU1029" i="64"/>
  <c r="AU1028" i="64"/>
  <c r="AU1027" i="64"/>
  <c r="AU1026" i="64"/>
  <c r="AU1024" i="64"/>
  <c r="AU1023" i="64"/>
  <c r="AU1022" i="64"/>
  <c r="AU1021" i="64"/>
  <c r="AU1019" i="64"/>
  <c r="AU1018" i="64"/>
  <c r="AU1017" i="64"/>
  <c r="AU1016" i="64"/>
  <c r="AU1014" i="64"/>
  <c r="AU1013" i="64"/>
  <c r="AU1012" i="64"/>
  <c r="AU1011" i="64"/>
  <c r="AU1009" i="64"/>
  <c r="AU1008" i="64"/>
  <c r="AU1007" i="64"/>
  <c r="AU1006" i="64"/>
  <c r="AU1004" i="64"/>
  <c r="AU1003" i="64"/>
  <c r="AU1002" i="64"/>
  <c r="AU1001" i="64"/>
  <c r="AU999" i="64"/>
  <c r="AU998" i="64"/>
  <c r="AU997" i="64"/>
  <c r="AU996" i="64"/>
  <c r="AU994" i="64"/>
  <c r="AU993" i="64"/>
  <c r="AU992" i="64"/>
  <c r="AU991" i="64"/>
  <c r="AU989" i="64"/>
  <c r="AU988" i="64"/>
  <c r="AU987" i="64"/>
  <c r="AU986" i="64"/>
  <c r="AU984" i="64"/>
  <c r="AU983" i="64"/>
  <c r="AU982" i="64"/>
  <c r="AU981" i="64"/>
  <c r="AU979" i="64"/>
  <c r="AU978" i="64"/>
  <c r="AU977" i="64"/>
  <c r="AU976" i="64"/>
  <c r="AU974" i="64"/>
  <c r="AU973" i="64"/>
  <c r="AU972" i="64"/>
  <c r="AU971" i="64"/>
  <c r="AU969" i="64"/>
  <c r="AU968" i="64"/>
  <c r="AU967" i="64"/>
  <c r="AU966" i="64"/>
  <c r="AU964" i="64"/>
  <c r="AU963" i="64"/>
  <c r="AU962" i="64"/>
  <c r="AU961" i="64"/>
  <c r="AU959" i="64"/>
  <c r="AU958" i="64"/>
  <c r="AU957" i="64"/>
  <c r="AU956" i="64"/>
  <c r="AU954" i="64"/>
  <c r="AU953" i="64"/>
  <c r="AU952" i="64"/>
  <c r="AU951" i="64"/>
  <c r="AU949" i="64"/>
  <c r="AU948" i="64"/>
  <c r="AU947" i="64"/>
  <c r="AU946" i="64"/>
  <c r="AU944" i="64"/>
  <c r="AU943" i="64"/>
  <c r="AU942" i="64"/>
  <c r="AU941" i="64"/>
  <c r="AU939" i="64"/>
  <c r="AU938" i="64"/>
  <c r="AU937" i="64"/>
  <c r="AU936" i="64"/>
  <c r="AU934" i="64"/>
  <c r="AU933" i="64"/>
  <c r="AU932" i="64"/>
  <c r="AU931" i="64"/>
  <c r="AU929" i="64"/>
  <c r="AU928" i="64"/>
  <c r="AU927" i="64"/>
  <c r="AU926" i="64"/>
  <c r="AU924" i="64"/>
  <c r="AU923" i="64"/>
  <c r="AU922" i="64"/>
  <c r="AU921" i="64"/>
  <c r="AU919" i="64"/>
  <c r="AU918" i="64"/>
  <c r="AU917" i="64"/>
  <c r="AU916" i="64"/>
  <c r="AU914" i="64"/>
  <c r="AU913" i="64"/>
  <c r="AU912" i="64"/>
  <c r="AU911" i="64"/>
  <c r="AU909" i="64"/>
  <c r="AU908" i="64"/>
  <c r="AU907" i="64"/>
  <c r="AU906" i="64"/>
  <c r="AU904" i="64"/>
  <c r="AU903" i="64"/>
  <c r="AU902" i="64"/>
  <c r="AU901" i="64"/>
  <c r="AU899" i="64"/>
  <c r="AU898" i="64"/>
  <c r="AU897" i="64"/>
  <c r="AU896" i="64"/>
  <c r="AU894" i="64"/>
  <c r="AU893" i="64"/>
  <c r="AU892" i="64"/>
  <c r="AU891" i="64"/>
  <c r="AU889" i="64"/>
  <c r="AU888" i="64"/>
  <c r="AU887" i="64"/>
  <c r="AU886" i="64"/>
  <c r="AU884" i="64"/>
  <c r="AU883" i="64"/>
  <c r="AU882" i="64"/>
  <c r="AU881" i="64"/>
  <c r="AU879" i="64"/>
  <c r="AU878" i="64"/>
  <c r="AU877" i="64"/>
  <c r="AU876" i="64"/>
  <c r="AU874" i="64"/>
  <c r="AU873" i="64"/>
  <c r="AU872" i="64"/>
  <c r="AU871" i="64"/>
  <c r="AU869" i="64"/>
  <c r="AU868" i="64"/>
  <c r="AU867" i="64"/>
  <c r="AU866" i="64"/>
  <c r="AU864" i="64"/>
  <c r="AU863" i="64"/>
  <c r="AU862" i="64"/>
  <c r="AU861" i="64"/>
  <c r="AU859" i="64"/>
  <c r="AU858" i="64"/>
  <c r="AU857" i="64"/>
  <c r="AU856" i="64"/>
  <c r="AU854" i="64"/>
  <c r="AU853" i="64"/>
  <c r="AU852" i="64"/>
  <c r="AU851" i="64"/>
  <c r="AU849" i="64"/>
  <c r="AU848" i="64"/>
  <c r="AU847" i="64"/>
  <c r="AU846" i="64"/>
  <c r="AU844" i="64"/>
  <c r="AU843" i="64"/>
  <c r="AU842" i="64"/>
  <c r="AU841" i="64"/>
  <c r="AU839" i="64"/>
  <c r="AU838" i="64"/>
  <c r="AU837" i="64"/>
  <c r="AU836" i="64"/>
  <c r="AU834" i="64"/>
  <c r="AU833" i="64"/>
  <c r="AU832" i="64"/>
  <c r="AU831" i="64"/>
  <c r="AU829" i="64"/>
  <c r="AU828" i="64"/>
  <c r="AU827" i="64"/>
  <c r="AU826" i="64"/>
  <c r="AU824" i="64"/>
  <c r="AU823" i="64"/>
  <c r="AU822" i="64"/>
  <c r="AU821" i="64"/>
  <c r="AU819" i="64"/>
  <c r="AU818" i="64"/>
  <c r="AU817" i="64"/>
  <c r="AU816" i="64"/>
  <c r="AU814" i="64"/>
  <c r="AU813" i="64"/>
  <c r="AU812" i="64"/>
  <c r="AU811" i="64"/>
  <c r="AU809" i="64"/>
  <c r="AU808" i="64"/>
  <c r="AU807" i="64"/>
  <c r="AU806" i="64"/>
  <c r="AU804" i="64"/>
  <c r="AU803" i="64"/>
  <c r="AU802" i="64"/>
  <c r="AU801" i="64"/>
  <c r="AU799" i="64"/>
  <c r="AU798" i="64"/>
  <c r="AU797" i="64"/>
  <c r="AU796" i="64"/>
  <c r="AU794" i="64"/>
  <c r="AU793" i="64"/>
  <c r="AU792" i="64"/>
  <c r="AU791" i="64"/>
  <c r="AU789" i="64"/>
  <c r="AU788" i="64"/>
  <c r="AU787" i="64"/>
  <c r="AU786" i="64"/>
  <c r="AU784" i="64"/>
  <c r="AU783" i="64"/>
  <c r="AU782" i="64"/>
  <c r="AU781" i="64"/>
  <c r="AU779" i="64"/>
  <c r="AU778" i="64"/>
  <c r="AU777" i="64"/>
  <c r="AU776" i="64"/>
  <c r="AU774" i="64"/>
  <c r="AU773" i="64"/>
  <c r="AU772" i="64"/>
  <c r="AU771" i="64"/>
  <c r="AU769" i="64"/>
  <c r="AU768" i="64"/>
  <c r="AU767" i="64"/>
  <c r="AU766" i="64"/>
  <c r="AU764" i="64"/>
  <c r="AU763" i="64"/>
  <c r="AU762" i="64"/>
  <c r="AU761" i="64"/>
  <c r="AU759" i="64"/>
  <c r="AU758" i="64"/>
  <c r="AU757" i="64"/>
  <c r="AU756" i="64"/>
  <c r="AU754" i="64"/>
  <c r="AU753" i="64"/>
  <c r="AU752" i="64"/>
  <c r="AU751" i="64"/>
  <c r="AU749" i="64"/>
  <c r="AU748" i="64"/>
  <c r="AU747" i="64"/>
  <c r="AU746" i="64"/>
  <c r="AU744" i="64"/>
  <c r="AU743" i="64"/>
  <c r="AU742" i="64"/>
  <c r="AU741" i="64"/>
  <c r="AU739" i="64"/>
  <c r="AU738" i="64"/>
  <c r="AU737" i="64"/>
  <c r="AU736" i="64"/>
  <c r="AU734" i="64"/>
  <c r="AU733" i="64"/>
  <c r="AU732" i="64"/>
  <c r="AU731" i="64"/>
  <c r="AU729" i="64"/>
  <c r="AU728" i="64"/>
  <c r="AU727" i="64"/>
  <c r="AU726" i="64"/>
  <c r="AU724" i="64"/>
  <c r="AU723" i="64"/>
  <c r="AU722" i="64"/>
  <c r="AU721" i="64"/>
  <c r="AU719" i="64"/>
  <c r="AU718" i="64"/>
  <c r="AU717" i="64"/>
  <c r="AU716" i="64"/>
  <c r="AU714" i="64"/>
  <c r="AU713" i="64"/>
  <c r="AU712" i="64"/>
  <c r="AU711" i="64"/>
  <c r="AU709" i="64"/>
  <c r="AU708" i="64"/>
  <c r="AU707" i="64"/>
  <c r="AU706" i="64"/>
  <c r="AU704" i="64"/>
  <c r="AU703" i="64"/>
  <c r="AU702" i="64"/>
  <c r="AU701" i="64"/>
  <c r="AU699" i="64"/>
  <c r="AU698" i="64"/>
  <c r="AU697" i="64"/>
  <c r="AU696" i="64"/>
  <c r="AU694" i="64"/>
  <c r="AU693" i="64"/>
  <c r="AU692" i="64"/>
  <c r="AU691" i="64"/>
  <c r="AU689" i="64"/>
  <c r="AU688" i="64"/>
  <c r="AU687" i="64"/>
  <c r="AU686" i="64"/>
  <c r="AU684" i="64"/>
  <c r="AU683" i="64"/>
  <c r="AU682" i="64"/>
  <c r="AU681" i="64"/>
  <c r="AU679" i="64"/>
  <c r="AU678" i="64"/>
  <c r="AU677" i="64"/>
  <c r="AU676" i="64"/>
  <c r="AU674" i="64"/>
  <c r="AU673" i="64"/>
  <c r="AU672" i="64"/>
  <c r="AU671" i="64"/>
  <c r="AU669" i="64"/>
  <c r="AU668" i="64"/>
  <c r="AU667" i="64"/>
  <c r="AU666" i="64"/>
  <c r="AU664" i="64"/>
  <c r="AU663" i="64"/>
  <c r="AU662" i="64"/>
  <c r="AU661" i="64"/>
  <c r="AU659" i="64"/>
  <c r="AU658" i="64"/>
  <c r="AU657" i="64"/>
  <c r="AU656" i="64"/>
  <c r="AU654" i="64"/>
  <c r="AU653" i="64"/>
  <c r="AU652" i="64"/>
  <c r="AU651" i="64"/>
  <c r="AU649" i="64"/>
  <c r="AU648" i="64"/>
  <c r="AU647" i="64"/>
  <c r="AU646" i="64"/>
  <c r="AU644" i="64"/>
  <c r="AU643" i="64"/>
  <c r="AU642" i="64"/>
  <c r="AU641" i="64"/>
  <c r="AU639" i="64"/>
  <c r="AU638" i="64"/>
  <c r="AU637" i="64"/>
  <c r="AU636" i="64"/>
  <c r="AU634" i="64"/>
  <c r="AU633" i="64"/>
  <c r="AU632" i="64"/>
  <c r="AU631" i="64"/>
  <c r="AU629" i="64"/>
  <c r="AU628" i="64"/>
  <c r="AU627" i="64"/>
  <c r="AU626" i="64"/>
  <c r="AU624" i="64"/>
  <c r="AU623" i="64"/>
  <c r="AU622" i="64"/>
  <c r="AU621" i="64"/>
  <c r="AU619" i="64"/>
  <c r="AU618" i="64"/>
  <c r="AU617" i="64"/>
  <c r="AU616" i="64"/>
  <c r="AU614" i="64"/>
  <c r="AU613" i="64"/>
  <c r="AU612" i="64"/>
  <c r="AU611" i="64"/>
  <c r="AU609" i="64"/>
  <c r="AU608" i="64"/>
  <c r="AU607" i="64"/>
  <c r="AU606" i="64"/>
  <c r="AU604" i="64"/>
  <c r="AU603" i="64"/>
  <c r="AU602" i="64"/>
  <c r="AU601" i="64"/>
  <c r="AU599" i="64"/>
  <c r="AU598" i="64"/>
  <c r="AU597" i="64"/>
  <c r="AU596" i="64"/>
  <c r="AU594" i="64"/>
  <c r="AU593" i="64"/>
  <c r="AU592" i="64"/>
  <c r="AU591" i="64"/>
  <c r="AU589" i="64"/>
  <c r="AU588" i="64"/>
  <c r="AU587" i="64"/>
  <c r="AU586" i="64"/>
  <c r="AU584" i="64"/>
  <c r="AU583" i="64"/>
  <c r="AU582" i="64"/>
  <c r="AU581" i="64"/>
  <c r="AU579" i="64"/>
  <c r="AU578" i="64"/>
  <c r="AU577" i="64"/>
  <c r="AU576" i="64"/>
  <c r="AU574" i="64"/>
  <c r="AU573" i="64"/>
  <c r="AU572" i="64"/>
  <c r="AU571" i="64"/>
  <c r="AU569" i="64"/>
  <c r="AU568" i="64"/>
  <c r="AU567" i="64"/>
  <c r="AU566" i="64"/>
  <c r="AU564" i="64"/>
  <c r="AU563" i="64"/>
  <c r="AU562" i="64"/>
  <c r="AU561" i="64"/>
  <c r="AU559" i="64"/>
  <c r="AU558" i="64"/>
  <c r="AU557" i="64"/>
  <c r="AU556" i="64"/>
  <c r="AU554" i="64"/>
  <c r="AU553" i="64"/>
  <c r="AU552" i="64"/>
  <c r="AU551" i="64"/>
  <c r="AU549" i="64"/>
  <c r="AU548" i="64"/>
  <c r="AU547" i="64"/>
  <c r="AU546" i="64"/>
  <c r="AU544" i="64"/>
  <c r="AU543" i="64"/>
  <c r="AU542" i="64"/>
  <c r="AU541" i="64"/>
  <c r="AU539" i="64"/>
  <c r="AU538" i="64"/>
  <c r="AU537" i="64"/>
  <c r="AU536" i="64"/>
  <c r="AU534" i="64"/>
  <c r="AU533" i="64"/>
  <c r="AU532" i="64"/>
  <c r="AU531" i="64"/>
  <c r="AU529" i="64"/>
  <c r="AU528" i="64"/>
  <c r="AU527" i="64"/>
  <c r="AU526" i="64"/>
  <c r="AU524" i="64"/>
  <c r="AU523" i="64"/>
  <c r="AU522" i="64"/>
  <c r="AU521" i="64"/>
  <c r="AU519" i="64"/>
  <c r="AU518" i="64"/>
  <c r="AU517" i="64"/>
  <c r="AU516" i="64"/>
  <c r="AU514" i="64"/>
  <c r="AU513" i="64"/>
  <c r="AU512" i="64"/>
  <c r="AU511" i="64"/>
  <c r="AU509" i="64"/>
  <c r="AU508" i="64"/>
  <c r="AU507" i="64"/>
  <c r="AU506" i="64"/>
  <c r="AU504" i="64"/>
  <c r="AU503" i="64"/>
  <c r="AU502" i="64"/>
  <c r="AU501" i="64"/>
  <c r="AU499" i="64"/>
  <c r="AU498" i="64"/>
  <c r="AU497" i="64"/>
  <c r="AU496" i="64"/>
  <c r="AU494" i="64"/>
  <c r="AU493" i="64"/>
  <c r="AU492" i="64"/>
  <c r="AU491" i="64"/>
  <c r="AU489" i="64"/>
  <c r="AU488" i="64"/>
  <c r="AU487" i="64"/>
  <c r="AU486" i="64"/>
  <c r="AU484" i="64"/>
  <c r="AU483" i="64"/>
  <c r="AU482" i="64"/>
  <c r="AU481" i="64"/>
  <c r="AU479" i="64"/>
  <c r="AU478" i="64"/>
  <c r="AU477" i="64"/>
  <c r="AU476" i="64"/>
  <c r="AU474" i="64"/>
  <c r="AU473" i="64"/>
  <c r="AU472" i="64"/>
  <c r="AU471" i="64"/>
  <c r="AU469" i="64"/>
  <c r="AU468" i="64"/>
  <c r="AU467" i="64"/>
  <c r="AU466" i="64"/>
  <c r="AU464" i="64"/>
  <c r="AU463" i="64"/>
  <c r="AU462" i="64"/>
  <c r="AU461" i="64"/>
  <c r="AU459" i="64"/>
  <c r="AU458" i="64"/>
  <c r="AU457" i="64"/>
  <c r="AU456" i="64"/>
  <c r="AU454" i="64"/>
  <c r="AU453" i="64"/>
  <c r="AU452" i="64"/>
  <c r="AU451" i="64"/>
  <c r="AU449" i="64"/>
  <c r="AU448" i="64"/>
  <c r="AU447" i="64"/>
  <c r="AU446" i="64"/>
  <c r="AU444" i="64"/>
  <c r="AU443" i="64"/>
  <c r="AU442" i="64"/>
  <c r="AU441" i="64"/>
  <c r="AU439" i="64"/>
  <c r="AU438" i="64"/>
  <c r="AU437" i="64"/>
  <c r="AU436" i="64"/>
  <c r="AU434" i="64"/>
  <c r="AU433" i="64"/>
  <c r="AU432" i="64"/>
  <c r="AU431" i="64"/>
  <c r="AU429" i="64"/>
  <c r="AU428" i="64"/>
  <c r="AU427" i="64"/>
  <c r="AU426" i="64"/>
  <c r="AU424" i="64"/>
  <c r="AU423" i="64"/>
  <c r="AU422" i="64"/>
  <c r="AU421" i="64"/>
  <c r="AU419" i="64"/>
  <c r="AU418" i="64"/>
  <c r="AU417" i="64"/>
  <c r="AU416" i="64"/>
  <c r="AU414" i="64"/>
  <c r="AU413" i="64"/>
  <c r="AU412" i="64"/>
  <c r="AU411" i="64"/>
  <c r="AU409" i="64"/>
  <c r="AU408" i="64"/>
  <c r="AU407" i="64"/>
  <c r="AU406" i="64"/>
  <c r="AU404" i="64"/>
  <c r="AU403" i="64"/>
  <c r="AU402" i="64"/>
  <c r="AU401" i="64"/>
  <c r="AU399" i="64"/>
  <c r="AU398" i="64"/>
  <c r="AU397" i="64"/>
  <c r="AU396" i="64"/>
  <c r="AU394" i="64"/>
  <c r="AU393" i="64"/>
  <c r="AU392" i="64"/>
  <c r="AU391" i="64"/>
  <c r="AU389" i="64"/>
  <c r="AU388" i="64"/>
  <c r="AU387" i="64"/>
  <c r="AU386" i="64"/>
  <c r="AU384" i="64"/>
  <c r="AU383" i="64"/>
  <c r="AU382" i="64"/>
  <c r="AU381" i="64"/>
  <c r="AU379" i="64"/>
  <c r="AU378" i="64"/>
  <c r="AU377" i="64"/>
  <c r="AU376" i="64"/>
  <c r="AU374" i="64"/>
  <c r="AU373" i="64"/>
  <c r="AU372" i="64"/>
  <c r="AU371" i="64"/>
  <c r="AU369" i="64"/>
  <c r="AU368" i="64"/>
  <c r="AU367" i="64"/>
  <c r="AU366" i="64"/>
  <c r="AU364" i="64"/>
  <c r="AU363" i="64"/>
  <c r="AU362" i="64"/>
  <c r="AU361" i="64"/>
  <c r="AU359" i="64"/>
  <c r="AU358" i="64"/>
  <c r="AU357" i="64"/>
  <c r="AU356" i="64"/>
  <c r="AU354" i="64"/>
  <c r="AU353" i="64"/>
  <c r="AU352" i="64"/>
  <c r="AU351" i="64"/>
  <c r="AU349" i="64"/>
  <c r="AU348" i="64"/>
  <c r="AU347" i="64"/>
  <c r="AU346" i="64"/>
  <c r="AU344" i="64"/>
  <c r="AU343" i="64"/>
  <c r="AU342" i="64"/>
  <c r="AU341" i="64"/>
  <c r="AU339" i="64"/>
  <c r="AU338" i="64"/>
  <c r="AU337" i="64"/>
  <c r="AU336" i="64"/>
  <c r="AU334" i="64"/>
  <c r="AU333" i="64"/>
  <c r="AU332" i="64"/>
  <c r="AU331" i="64"/>
  <c r="AU329" i="64"/>
  <c r="AU328" i="64"/>
  <c r="AU327" i="64"/>
  <c r="AU326" i="64"/>
  <c r="AU324" i="64"/>
  <c r="AU323" i="64"/>
  <c r="AU322" i="64"/>
  <c r="AU321" i="64"/>
  <c r="AU319" i="64"/>
  <c r="AU318" i="64"/>
  <c r="AU317" i="64"/>
  <c r="AU316" i="64"/>
  <c r="AU314" i="64"/>
  <c r="AU313" i="64"/>
  <c r="AU312" i="64"/>
  <c r="AU311" i="64"/>
  <c r="AU309" i="64"/>
  <c r="AU308" i="64"/>
  <c r="AU307" i="64"/>
  <c r="AU306" i="64"/>
  <c r="AU304" i="64"/>
  <c r="AU303" i="64"/>
  <c r="AU302" i="64"/>
  <c r="AU301" i="64"/>
  <c r="AU299" i="64"/>
  <c r="AU298" i="64"/>
  <c r="AU297" i="64"/>
  <c r="AU296" i="64"/>
  <c r="AU294" i="64"/>
  <c r="AU293" i="64"/>
  <c r="AU292" i="64"/>
  <c r="AU291" i="64"/>
  <c r="AU289" i="64"/>
  <c r="AU288" i="64"/>
  <c r="AU287" i="64"/>
  <c r="AU286" i="64"/>
  <c r="AU284" i="64"/>
  <c r="AU283" i="64"/>
  <c r="AU282" i="64"/>
  <c r="AU281" i="64"/>
  <c r="AU279" i="64"/>
  <c r="AU278" i="64"/>
  <c r="AU277" i="64"/>
  <c r="AU276" i="64"/>
  <c r="AU274" i="64"/>
  <c r="AU273" i="64"/>
  <c r="AU272" i="64"/>
  <c r="AU271" i="64"/>
  <c r="AU269" i="64"/>
  <c r="AU268" i="64"/>
  <c r="AU267" i="64"/>
  <c r="AU266" i="64"/>
  <c r="AU264" i="64"/>
  <c r="AU263" i="64"/>
  <c r="AU262" i="64"/>
  <c r="AU261" i="64"/>
  <c r="AU259" i="64"/>
  <c r="AU258" i="64"/>
  <c r="AU257" i="64"/>
  <c r="AU256" i="64"/>
  <c r="AU254" i="64"/>
  <c r="AU253" i="64"/>
  <c r="AU252" i="64"/>
  <c r="AU251" i="64"/>
  <c r="AU249" i="64"/>
  <c r="AU248" i="64"/>
  <c r="AU247" i="64"/>
  <c r="AU246" i="64"/>
  <c r="AU244" i="64"/>
  <c r="AU243" i="64"/>
  <c r="AU242" i="64"/>
  <c r="AU241" i="64"/>
  <c r="AU239" i="64"/>
  <c r="AU238" i="64"/>
  <c r="AU237" i="64"/>
  <c r="AU236" i="64"/>
  <c r="AU234" i="64"/>
  <c r="AU233" i="64"/>
  <c r="AU232" i="64"/>
  <c r="AU231" i="64"/>
  <c r="AU229" i="64"/>
  <c r="AU228" i="64"/>
  <c r="AU227" i="64"/>
  <c r="AU226" i="64"/>
  <c r="AU224" i="64"/>
  <c r="AU223" i="64"/>
  <c r="AU222" i="64"/>
  <c r="AU221" i="64"/>
  <c r="AU219" i="64"/>
  <c r="AU218" i="64"/>
  <c r="AU217" i="64"/>
  <c r="AU216" i="64"/>
  <c r="AU214" i="64"/>
  <c r="AU213" i="64"/>
  <c r="AU212" i="64"/>
  <c r="AU211" i="64"/>
  <c r="AU209" i="64"/>
  <c r="AU208" i="64"/>
  <c r="AU207" i="64"/>
  <c r="AU206" i="64"/>
  <c r="AU204" i="64"/>
  <c r="AU203" i="64"/>
  <c r="AU202" i="64"/>
  <c r="AU201" i="64"/>
  <c r="AU199" i="64"/>
  <c r="AU198" i="64"/>
  <c r="AU197" i="64"/>
  <c r="AU196" i="64"/>
  <c r="AU194" i="64"/>
  <c r="AU193" i="64"/>
  <c r="AU192" i="64"/>
  <c r="AU191" i="64"/>
  <c r="AU189" i="64"/>
  <c r="AU188" i="64"/>
  <c r="AU187" i="64"/>
  <c r="AU186" i="64"/>
  <c r="AU184" i="64"/>
  <c r="AU183" i="64"/>
  <c r="AU182" i="64"/>
  <c r="AU181" i="64"/>
  <c r="AU179" i="64"/>
  <c r="AU178" i="64"/>
  <c r="AU177" i="64"/>
  <c r="AU176" i="64"/>
  <c r="AU174" i="64"/>
  <c r="AU173" i="64"/>
  <c r="AU172" i="64"/>
  <c r="AU171" i="64"/>
  <c r="AU169" i="64"/>
  <c r="AU168" i="64"/>
  <c r="AU167" i="64"/>
  <c r="AU166" i="64"/>
  <c r="AU164" i="64"/>
  <c r="AU163" i="64"/>
  <c r="AU162" i="64"/>
  <c r="AU161" i="64"/>
  <c r="AU159" i="64"/>
  <c r="AU158" i="64"/>
  <c r="AU157" i="64"/>
  <c r="AU156" i="64"/>
  <c r="AU154" i="64"/>
  <c r="AU153" i="64"/>
  <c r="AU152" i="64"/>
  <c r="AU151" i="64"/>
  <c r="AU149" i="64"/>
  <c r="AU148" i="64"/>
  <c r="AU147" i="64"/>
  <c r="AU146" i="64"/>
  <c r="AU144" i="64"/>
  <c r="AU143" i="64"/>
  <c r="AU142" i="64"/>
  <c r="AU141" i="64"/>
  <c r="AU139" i="64"/>
  <c r="AU138" i="64"/>
  <c r="AU137" i="64"/>
  <c r="AU136" i="64"/>
  <c r="AU134" i="64"/>
  <c r="AU133" i="64"/>
  <c r="AU132" i="64"/>
  <c r="AU131" i="64"/>
  <c r="AU129" i="64"/>
  <c r="AU128" i="64"/>
  <c r="AU127" i="64"/>
  <c r="AU126" i="64"/>
  <c r="AU124" i="64"/>
  <c r="AU123" i="64"/>
  <c r="AU122" i="64"/>
  <c r="AU121" i="64"/>
  <c r="AU119" i="64"/>
  <c r="AU118" i="64"/>
  <c r="AU117" i="64"/>
  <c r="AU116" i="64"/>
  <c r="AU114" i="64"/>
  <c r="AU113" i="64"/>
  <c r="AU112" i="64"/>
  <c r="AU111" i="64"/>
  <c r="AU109" i="64"/>
  <c r="AU108" i="64"/>
  <c r="AU107" i="64"/>
  <c r="AU106" i="64"/>
  <c r="AU104" i="64"/>
  <c r="AU103" i="64"/>
  <c r="AU102" i="64"/>
  <c r="AU101" i="64"/>
  <c r="AU99" i="64"/>
  <c r="AU98" i="64"/>
  <c r="AU97" i="64"/>
  <c r="AU96" i="64"/>
  <c r="AU94" i="64"/>
  <c r="AU93" i="64"/>
  <c r="AU92" i="64"/>
  <c r="AU91" i="64"/>
  <c r="AU89" i="64"/>
  <c r="AU88" i="64"/>
  <c r="AU87" i="64"/>
  <c r="AU86" i="64"/>
  <c r="AU84" i="64"/>
  <c r="AU83" i="64"/>
  <c r="AU82" i="64"/>
  <c r="AU81" i="64"/>
  <c r="AU79" i="64"/>
  <c r="AU78" i="64"/>
  <c r="AU77" i="64"/>
  <c r="AU76" i="64"/>
  <c r="AU74" i="64"/>
  <c r="AU73" i="64"/>
  <c r="AU72" i="64"/>
  <c r="AU71" i="64"/>
  <c r="AU69" i="64"/>
  <c r="AU68" i="64"/>
  <c r="AU67" i="64"/>
  <c r="AU66" i="64"/>
  <c r="AU64" i="64"/>
  <c r="AU63" i="64"/>
  <c r="AU62" i="64"/>
  <c r="AU61" i="64"/>
  <c r="AU59" i="64"/>
  <c r="AU58" i="64"/>
  <c r="AU57" i="64"/>
  <c r="AU56" i="64"/>
  <c r="AU54" i="64"/>
  <c r="AU53" i="64"/>
  <c r="AU52" i="64"/>
  <c r="AU51" i="64"/>
  <c r="AU49" i="64"/>
  <c r="AU48" i="64"/>
  <c r="AU47" i="64"/>
  <c r="AU46" i="64"/>
  <c r="AU44" i="64"/>
  <c r="AU43" i="64"/>
  <c r="AU42" i="64"/>
  <c r="AU41" i="64"/>
  <c r="AU39" i="64"/>
  <c r="AU38" i="64"/>
  <c r="AU37" i="64"/>
  <c r="AU36" i="64"/>
  <c r="AU34" i="64"/>
  <c r="AU33" i="64"/>
  <c r="AU32" i="64"/>
  <c r="AU31" i="64"/>
  <c r="AU29" i="64"/>
  <c r="AU28" i="64"/>
  <c r="AU27" i="64"/>
  <c r="AU26" i="64"/>
  <c r="AU24" i="64"/>
  <c r="AU23" i="64"/>
  <c r="AU22" i="64"/>
  <c r="AU21" i="64"/>
  <c r="AU19" i="64"/>
  <c r="AU18" i="64"/>
  <c r="AU17" i="64"/>
  <c r="AU16" i="64"/>
  <c r="AU14" i="64"/>
  <c r="AU13" i="64"/>
  <c r="AU12" i="64"/>
  <c r="AU11" i="64"/>
  <c r="AT4094" i="64"/>
  <c r="AT4093" i="64"/>
  <c r="AT4092" i="64"/>
  <c r="AT4091" i="64"/>
  <c r="AT4089" i="64"/>
  <c r="AT4088" i="64"/>
  <c r="AT4087" i="64"/>
  <c r="AT4086" i="64"/>
  <c r="AT4084" i="64"/>
  <c r="AT4083" i="64"/>
  <c r="AT4082" i="64"/>
  <c r="AT4081" i="64"/>
  <c r="AT4079" i="64"/>
  <c r="AT4078" i="64"/>
  <c r="AT4077" i="64"/>
  <c r="AT4076" i="64"/>
  <c r="AT4074" i="64"/>
  <c r="AT4073" i="64"/>
  <c r="AT4072" i="64"/>
  <c r="AT4071" i="64"/>
  <c r="AT4069" i="64"/>
  <c r="AT4068" i="64"/>
  <c r="AT4067" i="64"/>
  <c r="AT4066" i="64"/>
  <c r="AT4064" i="64"/>
  <c r="AT4063" i="64"/>
  <c r="AT4062" i="64"/>
  <c r="AT4061" i="64"/>
  <c r="AT4059" i="64"/>
  <c r="AT4058" i="64"/>
  <c r="AT4057" i="64"/>
  <c r="AT4056" i="64"/>
  <c r="AT4054" i="64"/>
  <c r="AT4053" i="64"/>
  <c r="AT4052" i="64"/>
  <c r="AT4051" i="64"/>
  <c r="AT4049" i="64"/>
  <c r="AT4048" i="64"/>
  <c r="AT4047" i="64"/>
  <c r="AT4046" i="64"/>
  <c r="AT4044" i="64"/>
  <c r="AT4043" i="64"/>
  <c r="AT4042" i="64"/>
  <c r="AT4041" i="64"/>
  <c r="AT4039" i="64"/>
  <c r="AT4038" i="64"/>
  <c r="AT4037" i="64"/>
  <c r="AT4036" i="64"/>
  <c r="AT4034" i="64"/>
  <c r="AT4033" i="64"/>
  <c r="AT4032" i="64"/>
  <c r="AT4031" i="64"/>
  <c r="AT4029" i="64"/>
  <c r="AT4028" i="64"/>
  <c r="AT4027" i="64"/>
  <c r="AT4026" i="64"/>
  <c r="AT4024" i="64"/>
  <c r="AT4023" i="64"/>
  <c r="AT4022" i="64"/>
  <c r="AT4021" i="64"/>
  <c r="AT4019" i="64"/>
  <c r="AT4018" i="64"/>
  <c r="AT4017" i="64"/>
  <c r="AT4016" i="64"/>
  <c r="AT4014" i="64"/>
  <c r="AT4013" i="64"/>
  <c r="AT4012" i="64"/>
  <c r="AT4011" i="64"/>
  <c r="AT4009" i="64"/>
  <c r="AT4008" i="64"/>
  <c r="AT4007" i="64"/>
  <c r="AT4006" i="64"/>
  <c r="AT4004" i="64"/>
  <c r="AT4003" i="64"/>
  <c r="AT4002" i="64"/>
  <c r="AT4001" i="64"/>
  <c r="AT3999" i="64"/>
  <c r="AT3998" i="64"/>
  <c r="AT3997" i="64"/>
  <c r="AT3996" i="64"/>
  <c r="AT3994" i="64"/>
  <c r="AT3993" i="64"/>
  <c r="AT3992" i="64"/>
  <c r="AT3991" i="64"/>
  <c r="AT3989" i="64"/>
  <c r="AT3988" i="64"/>
  <c r="AT3987" i="64"/>
  <c r="AT3986" i="64"/>
  <c r="AT3984" i="64"/>
  <c r="AT3983" i="64"/>
  <c r="AT3982" i="64"/>
  <c r="AT3981" i="64"/>
  <c r="AT3979" i="64"/>
  <c r="AT3978" i="64"/>
  <c r="AT3977" i="64"/>
  <c r="AT3976" i="64"/>
  <c r="AT3974" i="64"/>
  <c r="AT3973" i="64"/>
  <c r="AT3972" i="64"/>
  <c r="AT3971" i="64"/>
  <c r="AT3969" i="64"/>
  <c r="AT3968" i="64"/>
  <c r="AT3967" i="64"/>
  <c r="AT3966" i="64"/>
  <c r="AT3964" i="64"/>
  <c r="AT3963" i="64"/>
  <c r="AT3962" i="64"/>
  <c r="AT3961" i="64"/>
  <c r="AT3959" i="64"/>
  <c r="AT3958" i="64"/>
  <c r="AT3957" i="64"/>
  <c r="AT3956" i="64"/>
  <c r="AT3954" i="64"/>
  <c r="AT3953" i="64"/>
  <c r="AT3952" i="64"/>
  <c r="AT3951" i="64"/>
  <c r="AT3949" i="64"/>
  <c r="AT3948" i="64"/>
  <c r="AT3947" i="64"/>
  <c r="AT3946" i="64"/>
  <c r="AT3944" i="64"/>
  <c r="AT3943" i="64"/>
  <c r="AT3942" i="64"/>
  <c r="AT3941" i="64"/>
  <c r="AT3939" i="64"/>
  <c r="AT3938" i="64"/>
  <c r="AT3937" i="64"/>
  <c r="AT3936" i="64"/>
  <c r="AT3934" i="64"/>
  <c r="AT3933" i="64"/>
  <c r="AT3932" i="64"/>
  <c r="AT3931" i="64"/>
  <c r="AT3929" i="64"/>
  <c r="AT3928" i="64"/>
  <c r="AT3927" i="64"/>
  <c r="AT3926" i="64"/>
  <c r="AT3924" i="64"/>
  <c r="AT3923" i="64"/>
  <c r="AT3922" i="64"/>
  <c r="AT3921" i="64"/>
  <c r="AT3919" i="64"/>
  <c r="AT3918" i="64"/>
  <c r="AT3917" i="64"/>
  <c r="AT3916" i="64"/>
  <c r="AT3914" i="64"/>
  <c r="AT3913" i="64"/>
  <c r="AT3912" i="64"/>
  <c r="AT3911" i="64"/>
  <c r="AT3909" i="64"/>
  <c r="AT3908" i="64"/>
  <c r="AT3907" i="64"/>
  <c r="AT3906" i="64"/>
  <c r="AT3904" i="64"/>
  <c r="AT3903" i="64"/>
  <c r="AT3902" i="64"/>
  <c r="AT3901" i="64"/>
  <c r="AT3899" i="64"/>
  <c r="AT3898" i="64"/>
  <c r="AT3897" i="64"/>
  <c r="AT3896" i="64"/>
  <c r="AT3894" i="64"/>
  <c r="AT3893" i="64"/>
  <c r="AT3892" i="64"/>
  <c r="AT3891" i="64"/>
  <c r="AT3889" i="64"/>
  <c r="AT3888" i="64"/>
  <c r="AT3887" i="64"/>
  <c r="AT3886" i="64"/>
  <c r="AT3884" i="64"/>
  <c r="AT3883" i="64"/>
  <c r="AT3882" i="64"/>
  <c r="AT3881" i="64"/>
  <c r="AT3879" i="64"/>
  <c r="AT3878" i="64"/>
  <c r="AT3877" i="64"/>
  <c r="AT3876" i="64"/>
  <c r="AT3874" i="64"/>
  <c r="AT3873" i="64"/>
  <c r="AT3872" i="64"/>
  <c r="AT3871" i="64"/>
  <c r="AT3869" i="64"/>
  <c r="AT3868" i="64"/>
  <c r="AT3867" i="64"/>
  <c r="AT3866" i="64"/>
  <c r="AT3864" i="64"/>
  <c r="AT3863" i="64"/>
  <c r="AT3862" i="64"/>
  <c r="AT3861" i="64"/>
  <c r="AT3859" i="64"/>
  <c r="AT3858" i="64"/>
  <c r="AT3857" i="64"/>
  <c r="AT3856" i="64"/>
  <c r="AT3854" i="64"/>
  <c r="AT3853" i="64"/>
  <c r="AT3852" i="64"/>
  <c r="AT3851" i="64"/>
  <c r="AT3849" i="64"/>
  <c r="AT3848" i="64"/>
  <c r="AT3847" i="64"/>
  <c r="AT3846" i="64"/>
  <c r="AT3844" i="64"/>
  <c r="AT3843" i="64"/>
  <c r="AT3842" i="64"/>
  <c r="AT3841" i="64"/>
  <c r="AT3839" i="64"/>
  <c r="AT3838" i="64"/>
  <c r="AT3837" i="64"/>
  <c r="AT3836" i="64"/>
  <c r="AT3834" i="64"/>
  <c r="AT3833" i="64"/>
  <c r="AT3832" i="64"/>
  <c r="AT3831" i="64"/>
  <c r="AT3829" i="64"/>
  <c r="AT3828" i="64"/>
  <c r="AT3827" i="64"/>
  <c r="AT3826" i="64"/>
  <c r="AT3824" i="64"/>
  <c r="AT3823" i="64"/>
  <c r="AT3822" i="64"/>
  <c r="AT3821" i="64"/>
  <c r="AT3819" i="64"/>
  <c r="AT3818" i="64"/>
  <c r="AT3817" i="64"/>
  <c r="AT3816" i="64"/>
  <c r="AT3814" i="64"/>
  <c r="AT3813" i="64"/>
  <c r="AT3812" i="64"/>
  <c r="AT3811" i="64"/>
  <c r="AT3809" i="64"/>
  <c r="AT3808" i="64"/>
  <c r="AT3807" i="64"/>
  <c r="AT3806" i="64"/>
  <c r="AT3804" i="64"/>
  <c r="AT3803" i="64"/>
  <c r="AT3802" i="64"/>
  <c r="AT3801" i="64"/>
  <c r="AT3799" i="64"/>
  <c r="AT3798" i="64"/>
  <c r="AT3797" i="64"/>
  <c r="AT3796" i="64"/>
  <c r="AT3794" i="64"/>
  <c r="AT3793" i="64"/>
  <c r="AT3792" i="64"/>
  <c r="AT3791" i="64"/>
  <c r="AT3789" i="64"/>
  <c r="AT3788" i="64"/>
  <c r="AT3787" i="64"/>
  <c r="AT3786" i="64"/>
  <c r="AT3784" i="64"/>
  <c r="AT3783" i="64"/>
  <c r="AT3782" i="64"/>
  <c r="AT3781" i="64"/>
  <c r="AT3779" i="64"/>
  <c r="AT3778" i="64"/>
  <c r="AT3777" i="64"/>
  <c r="AT3776" i="64"/>
  <c r="AT3774" i="64"/>
  <c r="AT3773" i="64"/>
  <c r="AT3772" i="64"/>
  <c r="AT3771" i="64"/>
  <c r="AT3769" i="64"/>
  <c r="AT3768" i="64"/>
  <c r="AT3767" i="64"/>
  <c r="AT3766" i="64"/>
  <c r="AT3764" i="64"/>
  <c r="AT3763" i="64"/>
  <c r="AT3762" i="64"/>
  <c r="AT3761" i="64"/>
  <c r="AT3759" i="64"/>
  <c r="AT3758" i="64"/>
  <c r="AT3757" i="64"/>
  <c r="AT3756" i="64"/>
  <c r="AT3754" i="64"/>
  <c r="AT3753" i="64"/>
  <c r="AT3752" i="64"/>
  <c r="AT3751" i="64"/>
  <c r="AT3749" i="64"/>
  <c r="AT3748" i="64"/>
  <c r="AT3747" i="64"/>
  <c r="AT3746" i="64"/>
  <c r="AT3744" i="64"/>
  <c r="AT3743" i="64"/>
  <c r="AT3742" i="64"/>
  <c r="AT3741" i="64"/>
  <c r="AT3739" i="64"/>
  <c r="AT3738" i="64"/>
  <c r="AT3737" i="64"/>
  <c r="AT3736" i="64"/>
  <c r="AT3734" i="64"/>
  <c r="AT3733" i="64"/>
  <c r="AT3732" i="64"/>
  <c r="AT3731" i="64"/>
  <c r="AT3729" i="64"/>
  <c r="AT3728" i="64"/>
  <c r="AT3727" i="64"/>
  <c r="AT3726" i="64"/>
  <c r="AT3724" i="64"/>
  <c r="AT3723" i="64"/>
  <c r="AT3722" i="64"/>
  <c r="AT3721" i="64"/>
  <c r="AT3719" i="64"/>
  <c r="AT3718" i="64"/>
  <c r="AT3717" i="64"/>
  <c r="AT3716" i="64"/>
  <c r="AT3714" i="64"/>
  <c r="AT3713" i="64"/>
  <c r="AT3712" i="64"/>
  <c r="AT3711" i="64"/>
  <c r="AT3709" i="64"/>
  <c r="AT3708" i="64"/>
  <c r="AT3707" i="64"/>
  <c r="AT3706" i="64"/>
  <c r="AT3704" i="64"/>
  <c r="AT3703" i="64"/>
  <c r="AT3702" i="64"/>
  <c r="AT3701" i="64"/>
  <c r="AT3699" i="64"/>
  <c r="AT3698" i="64"/>
  <c r="AT3697" i="64"/>
  <c r="AT3696" i="64"/>
  <c r="AT3694" i="64"/>
  <c r="AT3693" i="64"/>
  <c r="AT3692" i="64"/>
  <c r="AT3691" i="64"/>
  <c r="AT3689" i="64"/>
  <c r="AT3688" i="64"/>
  <c r="AT3687" i="64"/>
  <c r="AT3686" i="64"/>
  <c r="AT3684" i="64"/>
  <c r="AT3683" i="64"/>
  <c r="AT3682" i="64"/>
  <c r="AT3681" i="64"/>
  <c r="AT3679" i="64"/>
  <c r="AT3678" i="64"/>
  <c r="AT3677" i="64"/>
  <c r="AT3676" i="64"/>
  <c r="AT3674" i="64"/>
  <c r="AT3673" i="64"/>
  <c r="AT3672" i="64"/>
  <c r="AT3671" i="64"/>
  <c r="AT3669" i="64"/>
  <c r="AT3668" i="64"/>
  <c r="AT3667" i="64"/>
  <c r="AT3666" i="64"/>
  <c r="AT3664" i="64"/>
  <c r="AT3663" i="64"/>
  <c r="AT3662" i="64"/>
  <c r="AT3661" i="64"/>
  <c r="AT3659" i="64"/>
  <c r="AT3658" i="64"/>
  <c r="AT3657" i="64"/>
  <c r="AT3656" i="64"/>
  <c r="AT3654" i="64"/>
  <c r="AT3653" i="64"/>
  <c r="AT3652" i="64"/>
  <c r="AT3651" i="64"/>
  <c r="AT3649" i="64"/>
  <c r="AT3648" i="64"/>
  <c r="AT3647" i="64"/>
  <c r="AT3646" i="64"/>
  <c r="AT3644" i="64"/>
  <c r="AT3643" i="64"/>
  <c r="AT3642" i="64"/>
  <c r="AT3641" i="64"/>
  <c r="AT3639" i="64"/>
  <c r="AT3638" i="64"/>
  <c r="AT3637" i="64"/>
  <c r="AT3636" i="64"/>
  <c r="AT3634" i="64"/>
  <c r="AT3633" i="64"/>
  <c r="AT3632" i="64"/>
  <c r="AT3631" i="64"/>
  <c r="AT3629" i="64"/>
  <c r="AT3628" i="64"/>
  <c r="AT3627" i="64"/>
  <c r="AT3626" i="64"/>
  <c r="AT3624" i="64"/>
  <c r="AT3623" i="64"/>
  <c r="AT3622" i="64"/>
  <c r="AT3621" i="64"/>
  <c r="AT3619" i="64"/>
  <c r="AT3618" i="64"/>
  <c r="AT3617" i="64"/>
  <c r="AT3616" i="64"/>
  <c r="AT3614" i="64"/>
  <c r="AT3613" i="64"/>
  <c r="AT3612" i="64"/>
  <c r="AT3611" i="64"/>
  <c r="AT3609" i="64"/>
  <c r="AT3608" i="64"/>
  <c r="AT3607" i="64"/>
  <c r="AT3606" i="64"/>
  <c r="AT3604" i="64"/>
  <c r="AT3603" i="64"/>
  <c r="AT3602" i="64"/>
  <c r="AT3601" i="64"/>
  <c r="AT3599" i="64"/>
  <c r="AT3598" i="64"/>
  <c r="AT3597" i="64"/>
  <c r="AT3596" i="64"/>
  <c r="AT3594" i="64"/>
  <c r="AT3593" i="64"/>
  <c r="AT3592" i="64"/>
  <c r="AT3591" i="64"/>
  <c r="AT3589" i="64"/>
  <c r="AT3588" i="64"/>
  <c r="AT3587" i="64"/>
  <c r="AT3586" i="64"/>
  <c r="AT3584" i="64"/>
  <c r="AT3583" i="64"/>
  <c r="AT3582" i="64"/>
  <c r="AT3581" i="64"/>
  <c r="AT3579" i="64"/>
  <c r="AT3578" i="64"/>
  <c r="AT3577" i="64"/>
  <c r="AT3576" i="64"/>
  <c r="AT3574" i="64"/>
  <c r="AT3573" i="64"/>
  <c r="AT3572" i="64"/>
  <c r="AT3571" i="64"/>
  <c r="AT3569" i="64"/>
  <c r="AT3568" i="64"/>
  <c r="AT3567" i="64"/>
  <c r="AT3566" i="64"/>
  <c r="AT3564" i="64"/>
  <c r="AT3563" i="64"/>
  <c r="AT3562" i="64"/>
  <c r="AT3561" i="64"/>
  <c r="AT3559" i="64"/>
  <c r="AT3558" i="64"/>
  <c r="AT3557" i="64"/>
  <c r="AT3556" i="64"/>
  <c r="AT3554" i="64"/>
  <c r="AT3553" i="64"/>
  <c r="AT3552" i="64"/>
  <c r="AT3551" i="64"/>
  <c r="AT3549" i="64"/>
  <c r="AT3548" i="64"/>
  <c r="AT3547" i="64"/>
  <c r="AT3546" i="64"/>
  <c r="AT3544" i="64"/>
  <c r="AT3543" i="64"/>
  <c r="AT3542" i="64"/>
  <c r="AT3541" i="64"/>
  <c r="AT3539" i="64"/>
  <c r="AT3538" i="64"/>
  <c r="AT3537" i="64"/>
  <c r="AT3536" i="64"/>
  <c r="AT3534" i="64"/>
  <c r="AT3533" i="64"/>
  <c r="AT3532" i="64"/>
  <c r="AT3531" i="64"/>
  <c r="AT3529" i="64"/>
  <c r="AT3528" i="64"/>
  <c r="AT3527" i="64"/>
  <c r="AT3526" i="64"/>
  <c r="AT3524" i="64"/>
  <c r="AT3523" i="64"/>
  <c r="AT3522" i="64"/>
  <c r="AT3521" i="64"/>
  <c r="AT3519" i="64"/>
  <c r="AT3518" i="64"/>
  <c r="AT3517" i="64"/>
  <c r="AT3516" i="64"/>
  <c r="AT3514" i="64"/>
  <c r="AT3513" i="64"/>
  <c r="AT3512" i="64"/>
  <c r="AT3511" i="64"/>
  <c r="AT3509" i="64"/>
  <c r="AT3508" i="64"/>
  <c r="AT3507" i="64"/>
  <c r="AT3506" i="64"/>
  <c r="AT3504" i="64"/>
  <c r="AT3503" i="64"/>
  <c r="AT3502" i="64"/>
  <c r="AT3501" i="64"/>
  <c r="AT3499" i="64"/>
  <c r="AT3498" i="64"/>
  <c r="AT3497" i="64"/>
  <c r="AT3496" i="64"/>
  <c r="AT3494" i="64"/>
  <c r="AT3493" i="64"/>
  <c r="AT3492" i="64"/>
  <c r="AT3491" i="64"/>
  <c r="AT3489" i="64"/>
  <c r="AT3488" i="64"/>
  <c r="AT3487" i="64"/>
  <c r="AT3486" i="64"/>
  <c r="AT3484" i="64"/>
  <c r="AT3483" i="64"/>
  <c r="AT3482" i="64"/>
  <c r="AT3481" i="64"/>
  <c r="AT3479" i="64"/>
  <c r="AT3478" i="64"/>
  <c r="AT3477" i="64"/>
  <c r="AT3476" i="64"/>
  <c r="AT3474" i="64"/>
  <c r="AT3473" i="64"/>
  <c r="AT3472" i="64"/>
  <c r="AT3471" i="64"/>
  <c r="AT3469" i="64"/>
  <c r="AT3468" i="64"/>
  <c r="AT3467" i="64"/>
  <c r="AT3466" i="64"/>
  <c r="AT3464" i="64"/>
  <c r="AT3463" i="64"/>
  <c r="AT3462" i="64"/>
  <c r="AT3461" i="64"/>
  <c r="AT3459" i="64"/>
  <c r="AT3458" i="64"/>
  <c r="AT3457" i="64"/>
  <c r="AT3456" i="64"/>
  <c r="AT3454" i="64"/>
  <c r="AT3453" i="64"/>
  <c r="AT3452" i="64"/>
  <c r="AT3451" i="64"/>
  <c r="AT3449" i="64"/>
  <c r="AT3448" i="64"/>
  <c r="AT3447" i="64"/>
  <c r="AT3446" i="64"/>
  <c r="AT3444" i="64"/>
  <c r="AT3443" i="64"/>
  <c r="AT3442" i="64"/>
  <c r="AT3441" i="64"/>
  <c r="AT3439" i="64"/>
  <c r="AT3438" i="64"/>
  <c r="AT3437" i="64"/>
  <c r="AT3436" i="64"/>
  <c r="AT3434" i="64"/>
  <c r="AT3433" i="64"/>
  <c r="AT3432" i="64"/>
  <c r="AT3431" i="64"/>
  <c r="AT3429" i="64"/>
  <c r="AT3428" i="64"/>
  <c r="AT3427" i="64"/>
  <c r="AT3426" i="64"/>
  <c r="AT3424" i="64"/>
  <c r="AT3423" i="64"/>
  <c r="AT3422" i="64"/>
  <c r="AT3421" i="64"/>
  <c r="AT3419" i="64"/>
  <c r="AT3418" i="64"/>
  <c r="AT3417" i="64"/>
  <c r="AT3416" i="64"/>
  <c r="AT3414" i="64"/>
  <c r="AT3413" i="64"/>
  <c r="AT3412" i="64"/>
  <c r="AT3411" i="64"/>
  <c r="AT3409" i="64"/>
  <c r="AT3408" i="64"/>
  <c r="AT3407" i="64"/>
  <c r="AT3406" i="64"/>
  <c r="AT3404" i="64"/>
  <c r="AT3403" i="64"/>
  <c r="AT3402" i="64"/>
  <c r="AT3401" i="64"/>
  <c r="AT3399" i="64"/>
  <c r="AT3398" i="64"/>
  <c r="AT3397" i="64"/>
  <c r="AT3396" i="64"/>
  <c r="AT3394" i="64"/>
  <c r="AT3393" i="64"/>
  <c r="AT3392" i="64"/>
  <c r="AT3391" i="64"/>
  <c r="AT3389" i="64"/>
  <c r="AT3388" i="64"/>
  <c r="AT3387" i="64"/>
  <c r="AT3386" i="64"/>
  <c r="AT3384" i="64"/>
  <c r="AT3383" i="64"/>
  <c r="AT3382" i="64"/>
  <c r="AT3381" i="64"/>
  <c r="AT3379" i="64"/>
  <c r="AT3378" i="64"/>
  <c r="AT3377" i="64"/>
  <c r="AT3376" i="64"/>
  <c r="AT3374" i="64"/>
  <c r="AT3373" i="64"/>
  <c r="AT3372" i="64"/>
  <c r="AT3371" i="64"/>
  <c r="AT3369" i="64"/>
  <c r="AT3368" i="64"/>
  <c r="AT3367" i="64"/>
  <c r="AT3366" i="64"/>
  <c r="AT3364" i="64"/>
  <c r="AT3363" i="64"/>
  <c r="AT3362" i="64"/>
  <c r="AT3361" i="64"/>
  <c r="AT3359" i="64"/>
  <c r="AT3358" i="64"/>
  <c r="AT3357" i="64"/>
  <c r="AT3356" i="64"/>
  <c r="AT3354" i="64"/>
  <c r="AT3353" i="64"/>
  <c r="AT3352" i="64"/>
  <c r="AT3351" i="64"/>
  <c r="AT3349" i="64"/>
  <c r="AT3348" i="64"/>
  <c r="AT3347" i="64"/>
  <c r="AT3346" i="64"/>
  <c r="AT3344" i="64"/>
  <c r="AT3343" i="64"/>
  <c r="AT3342" i="64"/>
  <c r="AT3341" i="64"/>
  <c r="AT3339" i="64"/>
  <c r="AT3338" i="64"/>
  <c r="AT3337" i="64"/>
  <c r="AT3336" i="64"/>
  <c r="AT3334" i="64"/>
  <c r="AT3333" i="64"/>
  <c r="AT3332" i="64"/>
  <c r="AT3331" i="64"/>
  <c r="AT3329" i="64"/>
  <c r="AT3328" i="64"/>
  <c r="AT3327" i="64"/>
  <c r="AT3326" i="64"/>
  <c r="AT3324" i="64"/>
  <c r="AT3323" i="64"/>
  <c r="AT3322" i="64"/>
  <c r="AT3321" i="64"/>
  <c r="AT3319" i="64"/>
  <c r="AT3318" i="64"/>
  <c r="AT3317" i="64"/>
  <c r="AT3316" i="64"/>
  <c r="AT3314" i="64"/>
  <c r="AT3313" i="64"/>
  <c r="AT3312" i="64"/>
  <c r="AT3311" i="64"/>
  <c r="AT3309" i="64"/>
  <c r="AT3308" i="64"/>
  <c r="AT3307" i="64"/>
  <c r="AT3306" i="64"/>
  <c r="AT3304" i="64"/>
  <c r="AT3303" i="64"/>
  <c r="AT3302" i="64"/>
  <c r="AT3301" i="64"/>
  <c r="AT3299" i="64"/>
  <c r="AT3298" i="64"/>
  <c r="AT3297" i="64"/>
  <c r="AT3296" i="64"/>
  <c r="AT3294" i="64"/>
  <c r="AT3293" i="64"/>
  <c r="AT3292" i="64"/>
  <c r="AT3291" i="64"/>
  <c r="AT3289" i="64"/>
  <c r="AT3288" i="64"/>
  <c r="AT3287" i="64"/>
  <c r="AT3286" i="64"/>
  <c r="AT3284" i="64"/>
  <c r="AT3283" i="64"/>
  <c r="AT3282" i="64"/>
  <c r="AT3281" i="64"/>
  <c r="AT3279" i="64"/>
  <c r="AT3278" i="64"/>
  <c r="AT3277" i="64"/>
  <c r="AT3276" i="64"/>
  <c r="AT3274" i="64"/>
  <c r="AT3273" i="64"/>
  <c r="AT3272" i="64"/>
  <c r="AT3271" i="64"/>
  <c r="AT3269" i="64"/>
  <c r="AT3268" i="64"/>
  <c r="AT3267" i="64"/>
  <c r="AT3266" i="64"/>
  <c r="AT3264" i="64"/>
  <c r="AT3263" i="64"/>
  <c r="AT3262" i="64"/>
  <c r="AT3261" i="64"/>
  <c r="AT3259" i="64"/>
  <c r="AT3258" i="64"/>
  <c r="AT3257" i="64"/>
  <c r="AT3256" i="64"/>
  <c r="AT3254" i="64"/>
  <c r="AT3253" i="64"/>
  <c r="AT3252" i="64"/>
  <c r="AT3251" i="64"/>
  <c r="AT3249" i="64"/>
  <c r="AT3248" i="64"/>
  <c r="AT3247" i="64"/>
  <c r="AT3246" i="64"/>
  <c r="AT3244" i="64"/>
  <c r="AT3243" i="64"/>
  <c r="AT3242" i="64"/>
  <c r="AT3241" i="64"/>
  <c r="AT3239" i="64"/>
  <c r="AT3238" i="64"/>
  <c r="AT3237" i="64"/>
  <c r="AT3236" i="64"/>
  <c r="AT3234" i="64"/>
  <c r="AT3233" i="64"/>
  <c r="AT3232" i="64"/>
  <c r="AT3231" i="64"/>
  <c r="AT3229" i="64"/>
  <c r="AT3228" i="64"/>
  <c r="AT3227" i="64"/>
  <c r="AT3226" i="64"/>
  <c r="AT3224" i="64"/>
  <c r="AT3223" i="64"/>
  <c r="AT3222" i="64"/>
  <c r="AT3221" i="64"/>
  <c r="AT3219" i="64"/>
  <c r="AT3218" i="64"/>
  <c r="AT3217" i="64"/>
  <c r="AT3216" i="64"/>
  <c r="AT3214" i="64"/>
  <c r="AT3213" i="64"/>
  <c r="AT3212" i="64"/>
  <c r="AT3211" i="64"/>
  <c r="AT3209" i="64"/>
  <c r="AT3208" i="64"/>
  <c r="AT3207" i="64"/>
  <c r="AT3206" i="64"/>
  <c r="AT3204" i="64"/>
  <c r="AT3203" i="64"/>
  <c r="AT3202" i="64"/>
  <c r="AT3201" i="64"/>
  <c r="AT3199" i="64"/>
  <c r="AT3198" i="64"/>
  <c r="AT3197" i="64"/>
  <c r="AT3196" i="64"/>
  <c r="AT3194" i="64"/>
  <c r="AT3193" i="64"/>
  <c r="AT3192" i="64"/>
  <c r="AT3191" i="64"/>
  <c r="AT3189" i="64"/>
  <c r="AT3188" i="64"/>
  <c r="AT3187" i="64"/>
  <c r="AT3186" i="64"/>
  <c r="AT3184" i="64"/>
  <c r="AT3183" i="64"/>
  <c r="AT3182" i="64"/>
  <c r="AT3181" i="64"/>
  <c r="AT3179" i="64"/>
  <c r="AT3178" i="64"/>
  <c r="AT3177" i="64"/>
  <c r="AT3176" i="64"/>
  <c r="AT3174" i="64"/>
  <c r="AT3173" i="64"/>
  <c r="AT3172" i="64"/>
  <c r="AT3171" i="64"/>
  <c r="AT3169" i="64"/>
  <c r="AT3168" i="64"/>
  <c r="AT3167" i="64"/>
  <c r="AT3166" i="64"/>
  <c r="AT3164" i="64"/>
  <c r="AT3163" i="64"/>
  <c r="AT3162" i="64"/>
  <c r="AT3161" i="64"/>
  <c r="AT3159" i="64"/>
  <c r="AT3158" i="64"/>
  <c r="AT3157" i="64"/>
  <c r="AT3156" i="64"/>
  <c r="AT3154" i="64"/>
  <c r="AT3153" i="64"/>
  <c r="AT3152" i="64"/>
  <c r="AT3151" i="64"/>
  <c r="AT3149" i="64"/>
  <c r="AT3148" i="64"/>
  <c r="AT3147" i="64"/>
  <c r="AT3146" i="64"/>
  <c r="AT3144" i="64"/>
  <c r="AT3143" i="64"/>
  <c r="AT3142" i="64"/>
  <c r="AT3141" i="64"/>
  <c r="AT3139" i="64"/>
  <c r="AT3138" i="64"/>
  <c r="AT3137" i="64"/>
  <c r="AT3136" i="64"/>
  <c r="AT3134" i="64"/>
  <c r="AT3133" i="64"/>
  <c r="AT3132" i="64"/>
  <c r="AT3131" i="64"/>
  <c r="AT3129" i="64"/>
  <c r="AT3128" i="64"/>
  <c r="AT3127" i="64"/>
  <c r="AT3126" i="64"/>
  <c r="AT3124" i="64"/>
  <c r="AT3123" i="64"/>
  <c r="AT3122" i="64"/>
  <c r="AT3121" i="64"/>
  <c r="AT3119" i="64"/>
  <c r="AT3118" i="64"/>
  <c r="AT3117" i="64"/>
  <c r="AT3116" i="64"/>
  <c r="AT3114" i="64"/>
  <c r="AT3113" i="64"/>
  <c r="AT3112" i="64"/>
  <c r="AT3111" i="64"/>
  <c r="AT3109" i="64"/>
  <c r="AT3108" i="64"/>
  <c r="AT3107" i="64"/>
  <c r="AT3106" i="64"/>
  <c r="AT3104" i="64"/>
  <c r="AT3103" i="64"/>
  <c r="AT3102" i="64"/>
  <c r="AT3101" i="64"/>
  <c r="AT3099" i="64"/>
  <c r="AT3098" i="64"/>
  <c r="AT3097" i="64"/>
  <c r="AT3096" i="64"/>
  <c r="AT3094" i="64"/>
  <c r="AT3093" i="64"/>
  <c r="AT3092" i="64"/>
  <c r="AT3091" i="64"/>
  <c r="AT3089" i="64"/>
  <c r="AT3088" i="64"/>
  <c r="AT3087" i="64"/>
  <c r="AT3086" i="64"/>
  <c r="AT3084" i="64"/>
  <c r="AT3083" i="64"/>
  <c r="AT3082" i="64"/>
  <c r="AT3081" i="64"/>
  <c r="AT3079" i="64"/>
  <c r="AT3078" i="64"/>
  <c r="AT3077" i="64"/>
  <c r="AT3076" i="64"/>
  <c r="AT3074" i="64"/>
  <c r="AT3073" i="64"/>
  <c r="AT3072" i="64"/>
  <c r="AT3071" i="64"/>
  <c r="AT3069" i="64"/>
  <c r="AT3068" i="64"/>
  <c r="AT3067" i="64"/>
  <c r="AT3066" i="64"/>
  <c r="AT3064" i="64"/>
  <c r="AT3063" i="64"/>
  <c r="AT3062" i="64"/>
  <c r="AT3061" i="64"/>
  <c r="AT3059" i="64"/>
  <c r="AT3058" i="64"/>
  <c r="AT3057" i="64"/>
  <c r="AT3056" i="64"/>
  <c r="AT3054" i="64"/>
  <c r="AT3053" i="64"/>
  <c r="AT3052" i="64"/>
  <c r="AT3051" i="64"/>
  <c r="AT3049" i="64"/>
  <c r="AT3048" i="64"/>
  <c r="AT3047" i="64"/>
  <c r="AT3046" i="64"/>
  <c r="AT3044" i="64"/>
  <c r="AT3043" i="64"/>
  <c r="AT3042" i="64"/>
  <c r="AT3041" i="64"/>
  <c r="AT3039" i="64"/>
  <c r="AT3038" i="64"/>
  <c r="AT3037" i="64"/>
  <c r="AT3036" i="64"/>
  <c r="AT3034" i="64"/>
  <c r="AT3033" i="64"/>
  <c r="AT3032" i="64"/>
  <c r="AT3031" i="64"/>
  <c r="AT3029" i="64"/>
  <c r="AT3028" i="64"/>
  <c r="AT3027" i="64"/>
  <c r="AT3026" i="64"/>
  <c r="AT3024" i="64"/>
  <c r="AT3023" i="64"/>
  <c r="AT3022" i="64"/>
  <c r="AT3021" i="64"/>
  <c r="AT3019" i="64"/>
  <c r="AT3018" i="64"/>
  <c r="AT3017" i="64"/>
  <c r="AT3016" i="64"/>
  <c r="AT3014" i="64"/>
  <c r="AT3013" i="64"/>
  <c r="AT3012" i="64"/>
  <c r="AT3011" i="64"/>
  <c r="AT3009" i="64"/>
  <c r="AT3008" i="64"/>
  <c r="AT3007" i="64"/>
  <c r="AT3006" i="64"/>
  <c r="AT3004" i="64"/>
  <c r="AT3003" i="64"/>
  <c r="AT3002" i="64"/>
  <c r="AT3001" i="64"/>
  <c r="AT2999" i="64"/>
  <c r="AT2998" i="64"/>
  <c r="AT2997" i="64"/>
  <c r="AT2996" i="64"/>
  <c r="AT2994" i="64"/>
  <c r="AT2993" i="64"/>
  <c r="AT2992" i="64"/>
  <c r="AT2991" i="64"/>
  <c r="AT2989" i="64"/>
  <c r="AT2988" i="64"/>
  <c r="AT2987" i="64"/>
  <c r="AT2986" i="64"/>
  <c r="AT2984" i="64"/>
  <c r="AT2983" i="64"/>
  <c r="AT2982" i="64"/>
  <c r="AT2981" i="64"/>
  <c r="AT2979" i="64"/>
  <c r="AT2978" i="64"/>
  <c r="AT2977" i="64"/>
  <c r="AT2976" i="64"/>
  <c r="AT2974" i="64"/>
  <c r="AT2973" i="64"/>
  <c r="AT2972" i="64"/>
  <c r="AT2971" i="64"/>
  <c r="AT2969" i="64"/>
  <c r="AT2968" i="64"/>
  <c r="AT2967" i="64"/>
  <c r="AT2966" i="64"/>
  <c r="AT2964" i="64"/>
  <c r="AT2963" i="64"/>
  <c r="AT2962" i="64"/>
  <c r="AT2961" i="64"/>
  <c r="AT2959" i="64"/>
  <c r="AT2958" i="64"/>
  <c r="AT2957" i="64"/>
  <c r="AT2956" i="64"/>
  <c r="AT2954" i="64"/>
  <c r="AT2953" i="64"/>
  <c r="AT2952" i="64"/>
  <c r="AT2951" i="64"/>
  <c r="AT2949" i="64"/>
  <c r="AT2948" i="64"/>
  <c r="AT2947" i="64"/>
  <c r="AT2946" i="64"/>
  <c r="AT2944" i="64"/>
  <c r="AT2943" i="64"/>
  <c r="AT2942" i="64"/>
  <c r="AT2941" i="64"/>
  <c r="AT2939" i="64"/>
  <c r="AT2938" i="64"/>
  <c r="AT2937" i="64"/>
  <c r="AT2936" i="64"/>
  <c r="AT2934" i="64"/>
  <c r="AT2933" i="64"/>
  <c r="AT2932" i="64"/>
  <c r="AT2931" i="64"/>
  <c r="AT2929" i="64"/>
  <c r="AT2928" i="64"/>
  <c r="AT2927" i="64"/>
  <c r="AT2926" i="64"/>
  <c r="AT2924" i="64"/>
  <c r="AT2923" i="64"/>
  <c r="AT2922" i="64"/>
  <c r="AT2921" i="64"/>
  <c r="AT2919" i="64"/>
  <c r="AT2918" i="64"/>
  <c r="AT2917" i="64"/>
  <c r="AT2916" i="64"/>
  <c r="AT2914" i="64"/>
  <c r="AT2913" i="64"/>
  <c r="AT2912" i="64"/>
  <c r="AT2911" i="64"/>
  <c r="AT2909" i="64"/>
  <c r="AT2908" i="64"/>
  <c r="AT2907" i="64"/>
  <c r="AT2906" i="64"/>
  <c r="AT2904" i="64"/>
  <c r="AT2903" i="64"/>
  <c r="AT2902" i="64"/>
  <c r="AT2901" i="64"/>
  <c r="AT2899" i="64"/>
  <c r="AT2898" i="64"/>
  <c r="AT2897" i="64"/>
  <c r="AT2896" i="64"/>
  <c r="AT2894" i="64"/>
  <c r="AT2893" i="64"/>
  <c r="AT2892" i="64"/>
  <c r="AT2891" i="64"/>
  <c r="AT2889" i="64"/>
  <c r="AT2888" i="64"/>
  <c r="AT2887" i="64"/>
  <c r="AT2886" i="64"/>
  <c r="AT2884" i="64"/>
  <c r="AT2883" i="64"/>
  <c r="AT2882" i="64"/>
  <c r="AT2881" i="64"/>
  <c r="AT2879" i="64"/>
  <c r="AT2878" i="64"/>
  <c r="AT2877" i="64"/>
  <c r="AT2876" i="64"/>
  <c r="AT2874" i="64"/>
  <c r="AT2873" i="64"/>
  <c r="AT2872" i="64"/>
  <c r="AT2871" i="64"/>
  <c r="AT2869" i="64"/>
  <c r="AT2868" i="64"/>
  <c r="AT2867" i="64"/>
  <c r="AT2866" i="64"/>
  <c r="AT2864" i="64"/>
  <c r="AT2863" i="64"/>
  <c r="AT2862" i="64"/>
  <c r="AT2861" i="64"/>
  <c r="AT2859" i="64"/>
  <c r="AT2858" i="64"/>
  <c r="AT2857" i="64"/>
  <c r="AT2856" i="64"/>
  <c r="AT2854" i="64"/>
  <c r="AT2853" i="64"/>
  <c r="AT2852" i="64"/>
  <c r="AT2851" i="64"/>
  <c r="AT2849" i="64"/>
  <c r="AT2848" i="64"/>
  <c r="AT2847" i="64"/>
  <c r="AT2846" i="64"/>
  <c r="AT2844" i="64"/>
  <c r="AT2843" i="64"/>
  <c r="AT2842" i="64"/>
  <c r="AT2841" i="64"/>
  <c r="AT2839" i="64"/>
  <c r="AT2838" i="64"/>
  <c r="AT2837" i="64"/>
  <c r="AT2836" i="64"/>
  <c r="AT2834" i="64"/>
  <c r="AT2833" i="64"/>
  <c r="AT2832" i="64"/>
  <c r="AT2831" i="64"/>
  <c r="AT2829" i="64"/>
  <c r="AT2828" i="64"/>
  <c r="AT2827" i="64"/>
  <c r="AT2826" i="64"/>
  <c r="AT2824" i="64"/>
  <c r="AT2823" i="64"/>
  <c r="AT2822" i="64"/>
  <c r="AT2821" i="64"/>
  <c r="AT2819" i="64"/>
  <c r="AT2818" i="64"/>
  <c r="AT2817" i="64"/>
  <c r="AT2816" i="64"/>
  <c r="AT2814" i="64"/>
  <c r="AT2813" i="64"/>
  <c r="AT2812" i="64"/>
  <c r="AT2811" i="64"/>
  <c r="AT2809" i="64"/>
  <c r="AT2808" i="64"/>
  <c r="AT2807" i="64"/>
  <c r="AT2806" i="64"/>
  <c r="AT2804" i="64"/>
  <c r="AT2803" i="64"/>
  <c r="AT2802" i="64"/>
  <c r="AT2801" i="64"/>
  <c r="AT2799" i="64"/>
  <c r="AT2798" i="64"/>
  <c r="AT2797" i="64"/>
  <c r="AT2796" i="64"/>
  <c r="AT2794" i="64"/>
  <c r="AT2793" i="64"/>
  <c r="AT2792" i="64"/>
  <c r="AT2791" i="64"/>
  <c r="AT2789" i="64"/>
  <c r="AT2788" i="64"/>
  <c r="AT2787" i="64"/>
  <c r="AT2786" i="64"/>
  <c r="AT2784" i="64"/>
  <c r="AT2783" i="64"/>
  <c r="AT2782" i="64"/>
  <c r="AT2781" i="64"/>
  <c r="AT2779" i="64"/>
  <c r="AT2778" i="64"/>
  <c r="AT2777" i="64"/>
  <c r="AT2776" i="64"/>
  <c r="AT2774" i="64"/>
  <c r="AT2773" i="64"/>
  <c r="AT2772" i="64"/>
  <c r="AT2771" i="64"/>
  <c r="AT2769" i="64"/>
  <c r="AT2768" i="64"/>
  <c r="AT2767" i="64"/>
  <c r="AT2766" i="64"/>
  <c r="AT2764" i="64"/>
  <c r="AT2763" i="64"/>
  <c r="AT2762" i="64"/>
  <c r="AT2761" i="64"/>
  <c r="AT2759" i="64"/>
  <c r="AT2758" i="64"/>
  <c r="AT2757" i="64"/>
  <c r="AT2756" i="64"/>
  <c r="AT2754" i="64"/>
  <c r="AT2753" i="64"/>
  <c r="AT2752" i="64"/>
  <c r="AT2751" i="64"/>
  <c r="AT2749" i="64"/>
  <c r="AT2748" i="64"/>
  <c r="AT2747" i="64"/>
  <c r="AT2746" i="64"/>
  <c r="AT2744" i="64"/>
  <c r="AT2743" i="64"/>
  <c r="AT2742" i="64"/>
  <c r="AT2741" i="64"/>
  <c r="AT2739" i="64"/>
  <c r="AT2738" i="64"/>
  <c r="AT2737" i="64"/>
  <c r="AT2736" i="64"/>
  <c r="AT2734" i="64"/>
  <c r="AT2733" i="64"/>
  <c r="AT2732" i="64"/>
  <c r="AT2731" i="64"/>
  <c r="AT2729" i="64"/>
  <c r="AT2728" i="64"/>
  <c r="AT2727" i="64"/>
  <c r="AT2726" i="64"/>
  <c r="AT2724" i="64"/>
  <c r="AT2723" i="64"/>
  <c r="AT2722" i="64"/>
  <c r="AT2721" i="64"/>
  <c r="AT2719" i="64"/>
  <c r="AT2718" i="64"/>
  <c r="AT2717" i="64"/>
  <c r="AT2716" i="64"/>
  <c r="AT2714" i="64"/>
  <c r="AT2713" i="64"/>
  <c r="AT2712" i="64"/>
  <c r="AT2711" i="64"/>
  <c r="AT2709" i="64"/>
  <c r="AT2708" i="64"/>
  <c r="AT2707" i="64"/>
  <c r="AT2706" i="64"/>
  <c r="AT2704" i="64"/>
  <c r="AT2703" i="64"/>
  <c r="AT2702" i="64"/>
  <c r="AT2701" i="64"/>
  <c r="AT2699" i="64"/>
  <c r="AT2698" i="64"/>
  <c r="AT2697" i="64"/>
  <c r="AT2696" i="64"/>
  <c r="AT2694" i="64"/>
  <c r="AT2693" i="64"/>
  <c r="AT2692" i="64"/>
  <c r="AT2691" i="64"/>
  <c r="AT2689" i="64"/>
  <c r="AT2688" i="64"/>
  <c r="AT2687" i="64"/>
  <c r="AT2686" i="64"/>
  <c r="AT2684" i="64"/>
  <c r="AT2683" i="64"/>
  <c r="AT2682" i="64"/>
  <c r="AT2681" i="64"/>
  <c r="AT2679" i="64"/>
  <c r="AT2678" i="64"/>
  <c r="AT2677" i="64"/>
  <c r="AT2676" i="64"/>
  <c r="AT2674" i="64"/>
  <c r="AT2673" i="64"/>
  <c r="AT2672" i="64"/>
  <c r="AT2671" i="64"/>
  <c r="AT2669" i="64"/>
  <c r="AT2668" i="64"/>
  <c r="AT2667" i="64"/>
  <c r="AT2666" i="64"/>
  <c r="AT2664" i="64"/>
  <c r="AT2663" i="64"/>
  <c r="AT2662" i="64"/>
  <c r="AT2661" i="64"/>
  <c r="AT2659" i="64"/>
  <c r="AT2658" i="64"/>
  <c r="AT2657" i="64"/>
  <c r="AT2656" i="64"/>
  <c r="AT2654" i="64"/>
  <c r="AT2653" i="64"/>
  <c r="AT2652" i="64"/>
  <c r="AT2651" i="64"/>
  <c r="AT2649" i="64"/>
  <c r="AT2648" i="64"/>
  <c r="AT2647" i="64"/>
  <c r="AT2646" i="64"/>
  <c r="AT2644" i="64"/>
  <c r="AT2643" i="64"/>
  <c r="AT2642" i="64"/>
  <c r="AT2641" i="64"/>
  <c r="AT2639" i="64"/>
  <c r="AT2638" i="64"/>
  <c r="AT2637" i="64"/>
  <c r="AT2636" i="64"/>
  <c r="AT2634" i="64"/>
  <c r="AT2633" i="64"/>
  <c r="AT2632" i="64"/>
  <c r="AT2631" i="64"/>
  <c r="AT2629" i="64"/>
  <c r="AT2628" i="64"/>
  <c r="AT2627" i="64"/>
  <c r="AT2626" i="64"/>
  <c r="AT2624" i="64"/>
  <c r="AT2623" i="64"/>
  <c r="AT2622" i="64"/>
  <c r="AT2621" i="64"/>
  <c r="AT2619" i="64"/>
  <c r="AT2618" i="64"/>
  <c r="AT2617" i="64"/>
  <c r="AT2616" i="64"/>
  <c r="AT2614" i="64"/>
  <c r="AT2613" i="64"/>
  <c r="AT2612" i="64"/>
  <c r="AT2611" i="64"/>
  <c r="AT2609" i="64"/>
  <c r="AT2608" i="64"/>
  <c r="AT2607" i="64"/>
  <c r="AT2606" i="64"/>
  <c r="AT2604" i="64"/>
  <c r="AT2603" i="64"/>
  <c r="AT2602" i="64"/>
  <c r="AT2601" i="64"/>
  <c r="AT2599" i="64"/>
  <c r="AT2598" i="64"/>
  <c r="AT2597" i="64"/>
  <c r="AT2596" i="64"/>
  <c r="AT2594" i="64"/>
  <c r="AT2593" i="64"/>
  <c r="AT2592" i="64"/>
  <c r="AT2591" i="64"/>
  <c r="AT2589" i="64"/>
  <c r="AT2588" i="64"/>
  <c r="AT2587" i="64"/>
  <c r="AT2586" i="64"/>
  <c r="AT2584" i="64"/>
  <c r="AT2583" i="64"/>
  <c r="AT2582" i="64"/>
  <c r="AT2581" i="64"/>
  <c r="AT2579" i="64"/>
  <c r="AT2578" i="64"/>
  <c r="AT2577" i="64"/>
  <c r="AT2576" i="64"/>
  <c r="AT2574" i="64"/>
  <c r="AT2573" i="64"/>
  <c r="AT2572" i="64"/>
  <c r="AT2571" i="64"/>
  <c r="AT2569" i="64"/>
  <c r="AT2568" i="64"/>
  <c r="AT2567" i="64"/>
  <c r="AT2566" i="64"/>
  <c r="AT2564" i="64"/>
  <c r="AT2563" i="64"/>
  <c r="AT2562" i="64"/>
  <c r="AT2561" i="64"/>
  <c r="AT2559" i="64"/>
  <c r="AT2558" i="64"/>
  <c r="AT2557" i="64"/>
  <c r="AT2556" i="64"/>
  <c r="AT2554" i="64"/>
  <c r="AT2553" i="64"/>
  <c r="AT2552" i="64"/>
  <c r="AT2551" i="64"/>
  <c r="AT2549" i="64"/>
  <c r="AT2548" i="64"/>
  <c r="AT2547" i="64"/>
  <c r="AT2546" i="64"/>
  <c r="AT2544" i="64"/>
  <c r="AT2543" i="64"/>
  <c r="AT2542" i="64"/>
  <c r="AT2541" i="64"/>
  <c r="AT2539" i="64"/>
  <c r="AT2538" i="64"/>
  <c r="AT2537" i="64"/>
  <c r="AT2536" i="64"/>
  <c r="AT2534" i="64"/>
  <c r="AT2533" i="64"/>
  <c r="AT2532" i="64"/>
  <c r="AT2531" i="64"/>
  <c r="AT2529" i="64"/>
  <c r="AT2528" i="64"/>
  <c r="AT2527" i="64"/>
  <c r="AT2526" i="64"/>
  <c r="AT2524" i="64"/>
  <c r="AT2523" i="64"/>
  <c r="AT2522" i="64"/>
  <c r="AT2521" i="64"/>
  <c r="AT2519" i="64"/>
  <c r="AT2518" i="64"/>
  <c r="AT2517" i="64"/>
  <c r="AT2516" i="64"/>
  <c r="AT2514" i="64"/>
  <c r="AT2513" i="64"/>
  <c r="AT2512" i="64"/>
  <c r="AT2511" i="64"/>
  <c r="AT2509" i="64"/>
  <c r="AT2508" i="64"/>
  <c r="AT2507" i="64"/>
  <c r="AT2506" i="64"/>
  <c r="AT2504" i="64"/>
  <c r="AT2503" i="64"/>
  <c r="AT2502" i="64"/>
  <c r="AT2501" i="64"/>
  <c r="AT2499" i="64"/>
  <c r="AT2498" i="64"/>
  <c r="AT2497" i="64"/>
  <c r="AT2496" i="64"/>
  <c r="AT2494" i="64"/>
  <c r="AT2493" i="64"/>
  <c r="AT2492" i="64"/>
  <c r="AT2491" i="64"/>
  <c r="AT2489" i="64"/>
  <c r="AT2488" i="64"/>
  <c r="AT2487" i="64"/>
  <c r="AT2486" i="64"/>
  <c r="AT2484" i="64"/>
  <c r="AT2483" i="64"/>
  <c r="AT2482" i="64"/>
  <c r="AT2481" i="64"/>
  <c r="AT2479" i="64"/>
  <c r="AT2478" i="64"/>
  <c r="AT2477" i="64"/>
  <c r="AT2476" i="64"/>
  <c r="AT2474" i="64"/>
  <c r="AT2473" i="64"/>
  <c r="AT2472" i="64"/>
  <c r="AT2471" i="64"/>
  <c r="AT2469" i="64"/>
  <c r="AT2468" i="64"/>
  <c r="AT2467" i="64"/>
  <c r="AT2466" i="64"/>
  <c r="AT2464" i="64"/>
  <c r="AT2463" i="64"/>
  <c r="AT2462" i="64"/>
  <c r="AT2461" i="64"/>
  <c r="AT2459" i="64"/>
  <c r="AT2458" i="64"/>
  <c r="AT2457" i="64"/>
  <c r="AT2456" i="64"/>
  <c r="AT2454" i="64"/>
  <c r="AT2453" i="64"/>
  <c r="AT2452" i="64"/>
  <c r="AT2451" i="64"/>
  <c r="AT2449" i="64"/>
  <c r="AT2448" i="64"/>
  <c r="AT2447" i="64"/>
  <c r="AT2446" i="64"/>
  <c r="AT2444" i="64"/>
  <c r="AT2443" i="64"/>
  <c r="AT2442" i="64"/>
  <c r="AT2441" i="64"/>
  <c r="AT2439" i="64"/>
  <c r="AT2438" i="64"/>
  <c r="AT2437" i="64"/>
  <c r="AT2436" i="64"/>
  <c r="AT2434" i="64"/>
  <c r="AT2433" i="64"/>
  <c r="AT2432" i="64"/>
  <c r="AT2431" i="64"/>
  <c r="AT2429" i="64"/>
  <c r="AT2428" i="64"/>
  <c r="AT2427" i="64"/>
  <c r="AT2426" i="64"/>
  <c r="AT2424" i="64"/>
  <c r="AT2423" i="64"/>
  <c r="AT2422" i="64"/>
  <c r="AT2421" i="64"/>
  <c r="AT2419" i="64"/>
  <c r="AT2418" i="64"/>
  <c r="AT2417" i="64"/>
  <c r="AT2416" i="64"/>
  <c r="AT2414" i="64"/>
  <c r="AT2413" i="64"/>
  <c r="AT2412" i="64"/>
  <c r="AT2411" i="64"/>
  <c r="AT2409" i="64"/>
  <c r="AT2408" i="64"/>
  <c r="AT2407" i="64"/>
  <c r="AT2406" i="64"/>
  <c r="AT2404" i="64"/>
  <c r="AT2403" i="64"/>
  <c r="AT2402" i="64"/>
  <c r="AT2401" i="64"/>
  <c r="AT2399" i="64"/>
  <c r="AT2398" i="64"/>
  <c r="AT2397" i="64"/>
  <c r="AT2396" i="64"/>
  <c r="AT2394" i="64"/>
  <c r="AT2393" i="64"/>
  <c r="AT2392" i="64"/>
  <c r="AT2391" i="64"/>
  <c r="AT2389" i="64"/>
  <c r="AT2388" i="64"/>
  <c r="AT2387" i="64"/>
  <c r="AT2386" i="64"/>
  <c r="AT2384" i="64"/>
  <c r="AT2383" i="64"/>
  <c r="AT2382" i="64"/>
  <c r="AT2381" i="64"/>
  <c r="AT2379" i="64"/>
  <c r="AT2378" i="64"/>
  <c r="AT2377" i="64"/>
  <c r="AT2376" i="64"/>
  <c r="AT2374" i="64"/>
  <c r="AT2373" i="64"/>
  <c r="AT2372" i="64"/>
  <c r="AT2371" i="64"/>
  <c r="AT2369" i="64"/>
  <c r="AT2368" i="64"/>
  <c r="AT2367" i="64"/>
  <c r="AT2366" i="64"/>
  <c r="AT2364" i="64"/>
  <c r="AT2363" i="64"/>
  <c r="AT2362" i="64"/>
  <c r="AT2361" i="64"/>
  <c r="AT2359" i="64"/>
  <c r="AT2358" i="64"/>
  <c r="AT2357" i="64"/>
  <c r="AT2356" i="64"/>
  <c r="AT2354" i="64"/>
  <c r="AT2353" i="64"/>
  <c r="AT2352" i="64"/>
  <c r="AT2351" i="64"/>
  <c r="AT2349" i="64"/>
  <c r="AT2348" i="64"/>
  <c r="AT2347" i="64"/>
  <c r="AT2346" i="64"/>
  <c r="AT2344" i="64"/>
  <c r="AT2343" i="64"/>
  <c r="AT2342" i="64"/>
  <c r="AT2341" i="64"/>
  <c r="AT2339" i="64"/>
  <c r="AT2338" i="64"/>
  <c r="AT2337" i="64"/>
  <c r="AT2336" i="64"/>
  <c r="AT2334" i="64"/>
  <c r="AT2333" i="64"/>
  <c r="AT2332" i="64"/>
  <c r="AT2331" i="64"/>
  <c r="AT2329" i="64"/>
  <c r="AT2328" i="64"/>
  <c r="AT2327" i="64"/>
  <c r="AT2326" i="64"/>
  <c r="AT2324" i="64"/>
  <c r="AT2323" i="64"/>
  <c r="AT2322" i="64"/>
  <c r="AT2321" i="64"/>
  <c r="AT2319" i="64"/>
  <c r="AT2318" i="64"/>
  <c r="AT2317" i="64"/>
  <c r="AT2316" i="64"/>
  <c r="AT2314" i="64"/>
  <c r="AT2313" i="64"/>
  <c r="AT2312" i="64"/>
  <c r="AT2311" i="64"/>
  <c r="AT2309" i="64"/>
  <c r="AT2308" i="64"/>
  <c r="AT2307" i="64"/>
  <c r="AT2306" i="64"/>
  <c r="AT2304" i="64"/>
  <c r="AT2303" i="64"/>
  <c r="AT2302" i="64"/>
  <c r="AT2301" i="64"/>
  <c r="AT2299" i="64"/>
  <c r="AT2298" i="64"/>
  <c r="AT2297" i="64"/>
  <c r="AT2296" i="64"/>
  <c r="AT2294" i="64"/>
  <c r="AT2293" i="64"/>
  <c r="AT2292" i="64"/>
  <c r="AT2291" i="64"/>
  <c r="AT2289" i="64"/>
  <c r="AT2288" i="64"/>
  <c r="AT2287" i="64"/>
  <c r="AT2286" i="64"/>
  <c r="AT2284" i="64"/>
  <c r="AT2283" i="64"/>
  <c r="AT2282" i="64"/>
  <c r="AT2281" i="64"/>
  <c r="AT2279" i="64"/>
  <c r="AT2278" i="64"/>
  <c r="AT2277" i="64"/>
  <c r="AT2276" i="64"/>
  <c r="AT2274" i="64"/>
  <c r="AT2273" i="64"/>
  <c r="AT2272" i="64"/>
  <c r="AT2271" i="64"/>
  <c r="AT2269" i="64"/>
  <c r="AT2268" i="64"/>
  <c r="AT2267" i="64"/>
  <c r="AT2266" i="64"/>
  <c r="AT2264" i="64"/>
  <c r="AT2263" i="64"/>
  <c r="AT2262" i="64"/>
  <c r="AT2261" i="64"/>
  <c r="AT2259" i="64"/>
  <c r="AT2258" i="64"/>
  <c r="AT2257" i="64"/>
  <c r="AT2256" i="64"/>
  <c r="AT2254" i="64"/>
  <c r="AT2253" i="64"/>
  <c r="AT2252" i="64"/>
  <c r="AT2251" i="64"/>
  <c r="AT2249" i="64"/>
  <c r="AT2248" i="64"/>
  <c r="AT2247" i="64"/>
  <c r="AT2246" i="64"/>
  <c r="AT2244" i="64"/>
  <c r="AT2243" i="64"/>
  <c r="AT2242" i="64"/>
  <c r="AT2241" i="64"/>
  <c r="AT2239" i="64"/>
  <c r="AT2238" i="64"/>
  <c r="AT2237" i="64"/>
  <c r="AT2236" i="64"/>
  <c r="AT2234" i="64"/>
  <c r="AT2233" i="64"/>
  <c r="AT2232" i="64"/>
  <c r="AT2231" i="64"/>
  <c r="AT2229" i="64"/>
  <c r="AT2228" i="64"/>
  <c r="AT2227" i="64"/>
  <c r="AT2226" i="64"/>
  <c r="AT2224" i="64"/>
  <c r="AT2223" i="64"/>
  <c r="AT2222" i="64"/>
  <c r="AT2221" i="64"/>
  <c r="AT2219" i="64"/>
  <c r="AT2218" i="64"/>
  <c r="AT2217" i="64"/>
  <c r="AT2216" i="64"/>
  <c r="AT2214" i="64"/>
  <c r="AT2213" i="64"/>
  <c r="AT2212" i="64"/>
  <c r="AT2211" i="64"/>
  <c r="AT2209" i="64"/>
  <c r="AT2208" i="64"/>
  <c r="AT2207" i="64"/>
  <c r="AT2206" i="64"/>
  <c r="AT2204" i="64"/>
  <c r="AT2203" i="64"/>
  <c r="AT2202" i="64"/>
  <c r="AT2201" i="64"/>
  <c r="AT2199" i="64"/>
  <c r="AT2198" i="64"/>
  <c r="AT2197" i="64"/>
  <c r="AT2196" i="64"/>
  <c r="AT2194" i="64"/>
  <c r="AT2193" i="64"/>
  <c r="AT2192" i="64"/>
  <c r="AT2191" i="64"/>
  <c r="AT2189" i="64"/>
  <c r="AT2188" i="64"/>
  <c r="AT2187" i="64"/>
  <c r="AT2186" i="64"/>
  <c r="AT2184" i="64"/>
  <c r="AT2183" i="64"/>
  <c r="AT2182" i="64"/>
  <c r="AT2181" i="64"/>
  <c r="AT2179" i="64"/>
  <c r="AT2178" i="64"/>
  <c r="AT2177" i="64"/>
  <c r="AT2176" i="64"/>
  <c r="AT2174" i="64"/>
  <c r="AT2173" i="64"/>
  <c r="AT2172" i="64"/>
  <c r="AT2171" i="64"/>
  <c r="AT2169" i="64"/>
  <c r="AT2168" i="64"/>
  <c r="AT2167" i="64"/>
  <c r="AT2166" i="64"/>
  <c r="AT2164" i="64"/>
  <c r="AT2163" i="64"/>
  <c r="AT2162" i="64"/>
  <c r="AT2161" i="64"/>
  <c r="AT2159" i="64"/>
  <c r="AT2158" i="64"/>
  <c r="AT2157" i="64"/>
  <c r="AT2156" i="64"/>
  <c r="AT2154" i="64"/>
  <c r="AT2153" i="64"/>
  <c r="AT2152" i="64"/>
  <c r="AT2151" i="64"/>
  <c r="AT2149" i="64"/>
  <c r="AT2148" i="64"/>
  <c r="AT2147" i="64"/>
  <c r="AT2146" i="64"/>
  <c r="AT2144" i="64"/>
  <c r="AT2143" i="64"/>
  <c r="AT2142" i="64"/>
  <c r="AT2141" i="64"/>
  <c r="AT2139" i="64"/>
  <c r="AT2138" i="64"/>
  <c r="AT2137" i="64"/>
  <c r="AT2136" i="64"/>
  <c r="AT2134" i="64"/>
  <c r="AT2133" i="64"/>
  <c r="AT2132" i="64"/>
  <c r="AT2131" i="64"/>
  <c r="AT2129" i="64"/>
  <c r="AT2128" i="64"/>
  <c r="AT2127" i="64"/>
  <c r="AT2126" i="64"/>
  <c r="AT2124" i="64"/>
  <c r="AT2123" i="64"/>
  <c r="AT2122" i="64"/>
  <c r="AT2121" i="64"/>
  <c r="AT2119" i="64"/>
  <c r="AT2118" i="64"/>
  <c r="AT2117" i="64"/>
  <c r="AT2116" i="64"/>
  <c r="AT2114" i="64"/>
  <c r="AT2113" i="64"/>
  <c r="AT2112" i="64"/>
  <c r="AT2111" i="64"/>
  <c r="AT2109" i="64"/>
  <c r="AT2108" i="64"/>
  <c r="AT2107" i="64"/>
  <c r="AT2106" i="64"/>
  <c r="AT2104" i="64"/>
  <c r="AT2103" i="64"/>
  <c r="AT2102" i="64"/>
  <c r="AT2101" i="64"/>
  <c r="AT2099" i="64"/>
  <c r="AT2098" i="64"/>
  <c r="AT2097" i="64"/>
  <c r="AT2096" i="64"/>
  <c r="AT2094" i="64"/>
  <c r="AT2093" i="64"/>
  <c r="AT2092" i="64"/>
  <c r="AT2091" i="64"/>
  <c r="AT2089" i="64"/>
  <c r="AT2088" i="64"/>
  <c r="AT2087" i="64"/>
  <c r="AT2086" i="64"/>
  <c r="AT2084" i="64"/>
  <c r="AT2083" i="64"/>
  <c r="AT2082" i="64"/>
  <c r="AT2081" i="64"/>
  <c r="AT2079" i="64"/>
  <c r="AT2078" i="64"/>
  <c r="AT2077" i="64"/>
  <c r="AT2076" i="64"/>
  <c r="AT2074" i="64"/>
  <c r="AT2073" i="64"/>
  <c r="AT2072" i="64"/>
  <c r="AT2071" i="64"/>
  <c r="AT2069" i="64"/>
  <c r="AT2068" i="64"/>
  <c r="AT2067" i="64"/>
  <c r="AT2066" i="64"/>
  <c r="AT2064" i="64"/>
  <c r="AT2063" i="64"/>
  <c r="AT2062" i="64"/>
  <c r="AT2061" i="64"/>
  <c r="AT2059" i="64"/>
  <c r="AT2058" i="64"/>
  <c r="AT2057" i="64"/>
  <c r="AT2056" i="64"/>
  <c r="AT2054" i="64"/>
  <c r="AT2053" i="64"/>
  <c r="AT2052" i="64"/>
  <c r="AT2051" i="64"/>
  <c r="AT2049" i="64"/>
  <c r="AT2048" i="64"/>
  <c r="AT2047" i="64"/>
  <c r="AT2046" i="64"/>
  <c r="AT2044" i="64"/>
  <c r="AT2043" i="64"/>
  <c r="AT2042" i="64"/>
  <c r="AT2041" i="64"/>
  <c r="AT2039" i="64"/>
  <c r="AT2038" i="64"/>
  <c r="AT2037" i="64"/>
  <c r="AT2036" i="64"/>
  <c r="AT2034" i="64"/>
  <c r="AT2033" i="64"/>
  <c r="AT2032" i="64"/>
  <c r="AT2031" i="64"/>
  <c r="AT2029" i="64"/>
  <c r="AT2028" i="64"/>
  <c r="AT2027" i="64"/>
  <c r="AT2026" i="64"/>
  <c r="AT2024" i="64"/>
  <c r="AT2023" i="64"/>
  <c r="AT2022" i="64"/>
  <c r="AT2021" i="64"/>
  <c r="AT2019" i="64"/>
  <c r="AT2018" i="64"/>
  <c r="AT2017" i="64"/>
  <c r="AT2016" i="64"/>
  <c r="AT2014" i="64"/>
  <c r="AT2013" i="64"/>
  <c r="AT2012" i="64"/>
  <c r="AT2011" i="64"/>
  <c r="AT2009" i="64"/>
  <c r="AT2008" i="64"/>
  <c r="AT2007" i="64"/>
  <c r="AT2006" i="64"/>
  <c r="AT2004" i="64"/>
  <c r="AT2003" i="64"/>
  <c r="AT2002" i="64"/>
  <c r="AT2001" i="64"/>
  <c r="AT1999" i="64"/>
  <c r="AT1998" i="64"/>
  <c r="AT1997" i="64"/>
  <c r="AT1996" i="64"/>
  <c r="AT1994" i="64"/>
  <c r="AT1993" i="64"/>
  <c r="AT1992" i="64"/>
  <c r="AT1991" i="64"/>
  <c r="AT1989" i="64"/>
  <c r="AT1988" i="64"/>
  <c r="AT1987" i="64"/>
  <c r="AT1986" i="64"/>
  <c r="AT1984" i="64"/>
  <c r="AT1983" i="64"/>
  <c r="AT1982" i="64"/>
  <c r="AT1981" i="64"/>
  <c r="AT1979" i="64"/>
  <c r="AT1978" i="64"/>
  <c r="AT1977" i="64"/>
  <c r="AT1976" i="64"/>
  <c r="AT1974" i="64"/>
  <c r="AT1973" i="64"/>
  <c r="AT1972" i="64"/>
  <c r="AT1971" i="64"/>
  <c r="AT1969" i="64"/>
  <c r="AT1968" i="64"/>
  <c r="AT1967" i="64"/>
  <c r="AT1966" i="64"/>
  <c r="AT1964" i="64"/>
  <c r="AT1963" i="64"/>
  <c r="AT1962" i="64"/>
  <c r="AT1961" i="64"/>
  <c r="AT1959" i="64"/>
  <c r="AT1958" i="64"/>
  <c r="AT1957" i="64"/>
  <c r="AT1956" i="64"/>
  <c r="AT1954" i="64"/>
  <c r="AT1953" i="64"/>
  <c r="AT1952" i="64"/>
  <c r="AT1951" i="64"/>
  <c r="AT1949" i="64"/>
  <c r="AT1948" i="64"/>
  <c r="AT1947" i="64"/>
  <c r="AT1946" i="64"/>
  <c r="AT1944" i="64"/>
  <c r="AT1943" i="64"/>
  <c r="AT1942" i="64"/>
  <c r="AT1941" i="64"/>
  <c r="AT1939" i="64"/>
  <c r="AT1938" i="64"/>
  <c r="AT1937" i="64"/>
  <c r="AT1936" i="64"/>
  <c r="AT1934" i="64"/>
  <c r="AT1933" i="64"/>
  <c r="AT1932" i="64"/>
  <c r="AT1931" i="64"/>
  <c r="AT1929" i="64"/>
  <c r="AT1928" i="64"/>
  <c r="AT1927" i="64"/>
  <c r="AT1926" i="64"/>
  <c r="AT1924" i="64"/>
  <c r="AT1923" i="64"/>
  <c r="AT1922" i="64"/>
  <c r="AT1921" i="64"/>
  <c r="AT1919" i="64"/>
  <c r="AT1918" i="64"/>
  <c r="AT1917" i="64"/>
  <c r="AT1916" i="64"/>
  <c r="AT1914" i="64"/>
  <c r="AT1913" i="64"/>
  <c r="AT1912" i="64"/>
  <c r="AT1911" i="64"/>
  <c r="AT1909" i="64"/>
  <c r="AT1908" i="64"/>
  <c r="AT1907" i="64"/>
  <c r="AT1906" i="64"/>
  <c r="AT1904" i="64"/>
  <c r="AT1903" i="64"/>
  <c r="AT1902" i="64"/>
  <c r="AT1901" i="64"/>
  <c r="AT1899" i="64"/>
  <c r="AT1898" i="64"/>
  <c r="AT1897" i="64"/>
  <c r="AT1896" i="64"/>
  <c r="AT1894" i="64"/>
  <c r="AT1893" i="64"/>
  <c r="AT1892" i="64"/>
  <c r="AT1891" i="64"/>
  <c r="AT1889" i="64"/>
  <c r="AT1888" i="64"/>
  <c r="AT1887" i="64"/>
  <c r="AT1886" i="64"/>
  <c r="AT1884" i="64"/>
  <c r="AT1883" i="64"/>
  <c r="AT1882" i="64"/>
  <c r="AT1881" i="64"/>
  <c r="AT1879" i="64"/>
  <c r="AT1878" i="64"/>
  <c r="AT1877" i="64"/>
  <c r="AT1876" i="64"/>
  <c r="AT1874" i="64"/>
  <c r="AT1873" i="64"/>
  <c r="AT1872" i="64"/>
  <c r="AT1871" i="64"/>
  <c r="AT1869" i="64"/>
  <c r="AT1868" i="64"/>
  <c r="AT1867" i="64"/>
  <c r="AT1866" i="64"/>
  <c r="AT1864" i="64"/>
  <c r="AT1863" i="64"/>
  <c r="AT1862" i="64"/>
  <c r="AT1861" i="64"/>
  <c r="AT1859" i="64"/>
  <c r="AT1858" i="64"/>
  <c r="AT1857" i="64"/>
  <c r="AT1856" i="64"/>
  <c r="AT1854" i="64"/>
  <c r="AT1853" i="64"/>
  <c r="AT1852" i="64"/>
  <c r="AT1851" i="64"/>
  <c r="AT1849" i="64"/>
  <c r="AT1848" i="64"/>
  <c r="AT1847" i="64"/>
  <c r="AT1846" i="64"/>
  <c r="AT1844" i="64"/>
  <c r="AT1843" i="64"/>
  <c r="AT1842" i="64"/>
  <c r="AT1841" i="64"/>
  <c r="AT1839" i="64"/>
  <c r="AT1838" i="64"/>
  <c r="AT1837" i="64"/>
  <c r="AT1836" i="64"/>
  <c r="AT1834" i="64"/>
  <c r="AT1833" i="64"/>
  <c r="AT1832" i="64"/>
  <c r="AT1831" i="64"/>
  <c r="AT1829" i="64"/>
  <c r="AT1828" i="64"/>
  <c r="AT1827" i="64"/>
  <c r="AT1826" i="64"/>
  <c r="AT1824" i="64"/>
  <c r="AT1823" i="64"/>
  <c r="AT1822" i="64"/>
  <c r="AT1821" i="64"/>
  <c r="AT1819" i="64"/>
  <c r="AT1818" i="64"/>
  <c r="AT1817" i="64"/>
  <c r="AT1816" i="64"/>
  <c r="AT1814" i="64"/>
  <c r="AT1813" i="64"/>
  <c r="AT1812" i="64"/>
  <c r="AT1811" i="64"/>
  <c r="AT1809" i="64"/>
  <c r="AT1808" i="64"/>
  <c r="AT1807" i="64"/>
  <c r="AT1806" i="64"/>
  <c r="AT1804" i="64"/>
  <c r="AT1803" i="64"/>
  <c r="AT1802" i="64"/>
  <c r="AT1801" i="64"/>
  <c r="AT1799" i="64"/>
  <c r="AT1798" i="64"/>
  <c r="AT1797" i="64"/>
  <c r="AT1796" i="64"/>
  <c r="AT1794" i="64"/>
  <c r="AT1793" i="64"/>
  <c r="AT1792" i="64"/>
  <c r="AT1791" i="64"/>
  <c r="AT1789" i="64"/>
  <c r="AT1788" i="64"/>
  <c r="AT1787" i="64"/>
  <c r="AT1786" i="64"/>
  <c r="AT1784" i="64"/>
  <c r="AT1783" i="64"/>
  <c r="AT1782" i="64"/>
  <c r="AT1781" i="64"/>
  <c r="AT1779" i="64"/>
  <c r="AT1778" i="64"/>
  <c r="AT1777" i="64"/>
  <c r="AT1776" i="64"/>
  <c r="AT1774" i="64"/>
  <c r="AT1773" i="64"/>
  <c r="AT1772" i="64"/>
  <c r="AT1771" i="64"/>
  <c r="AT1769" i="64"/>
  <c r="AT1768" i="64"/>
  <c r="AT1767" i="64"/>
  <c r="AT1766" i="64"/>
  <c r="AT1764" i="64"/>
  <c r="AT1763" i="64"/>
  <c r="AT1762" i="64"/>
  <c r="AT1761" i="64"/>
  <c r="AT1759" i="64"/>
  <c r="AT1758" i="64"/>
  <c r="AT1757" i="64"/>
  <c r="AT1756" i="64"/>
  <c r="AT1754" i="64"/>
  <c r="AT1753" i="64"/>
  <c r="AT1752" i="64"/>
  <c r="AT1751" i="64"/>
  <c r="AT1749" i="64"/>
  <c r="AT1748" i="64"/>
  <c r="AT1747" i="64"/>
  <c r="AT1746" i="64"/>
  <c r="AT1744" i="64"/>
  <c r="AT1743" i="64"/>
  <c r="AT1742" i="64"/>
  <c r="AT1741" i="64"/>
  <c r="AT1739" i="64"/>
  <c r="AT1738" i="64"/>
  <c r="AT1737" i="64"/>
  <c r="AT1736" i="64"/>
  <c r="AT1734" i="64"/>
  <c r="AT1733" i="64"/>
  <c r="AT1732" i="64"/>
  <c r="AT1731" i="64"/>
  <c r="AT1729" i="64"/>
  <c r="AT1728" i="64"/>
  <c r="AT1727" i="64"/>
  <c r="AT1726" i="64"/>
  <c r="AT1724" i="64"/>
  <c r="AT1723" i="64"/>
  <c r="AT1722" i="64"/>
  <c r="AT1721" i="64"/>
  <c r="AT1719" i="64"/>
  <c r="AT1718" i="64"/>
  <c r="AT1717" i="64"/>
  <c r="AT1716" i="64"/>
  <c r="AT1714" i="64"/>
  <c r="AT1713" i="64"/>
  <c r="AT1712" i="64"/>
  <c r="AT1711" i="64"/>
  <c r="AT1709" i="64"/>
  <c r="AT1708" i="64"/>
  <c r="AT1707" i="64"/>
  <c r="AT1706" i="64"/>
  <c r="AT1704" i="64"/>
  <c r="AT1703" i="64"/>
  <c r="AT1702" i="64"/>
  <c r="AT1701" i="64"/>
  <c r="AT1699" i="64"/>
  <c r="AT1698" i="64"/>
  <c r="AT1697" i="64"/>
  <c r="AT1696" i="64"/>
  <c r="AT1694" i="64"/>
  <c r="AT1693" i="64"/>
  <c r="AT1692" i="64"/>
  <c r="AT1691" i="64"/>
  <c r="AT1689" i="64"/>
  <c r="AT1688" i="64"/>
  <c r="AT1687" i="64"/>
  <c r="AT1686" i="64"/>
  <c r="AT1684" i="64"/>
  <c r="AT1683" i="64"/>
  <c r="AT1682" i="64"/>
  <c r="AT1681" i="64"/>
  <c r="AT1679" i="64"/>
  <c r="AT1678" i="64"/>
  <c r="AT1677" i="64"/>
  <c r="AT1676" i="64"/>
  <c r="AT1674" i="64"/>
  <c r="AT1673" i="64"/>
  <c r="AT1672" i="64"/>
  <c r="AT1671" i="64"/>
  <c r="AT1669" i="64"/>
  <c r="AT1668" i="64"/>
  <c r="AT1667" i="64"/>
  <c r="AT1666" i="64"/>
  <c r="AT1664" i="64"/>
  <c r="AT1663" i="64"/>
  <c r="AT1662" i="64"/>
  <c r="AT1661" i="64"/>
  <c r="AT1659" i="64"/>
  <c r="AT1658" i="64"/>
  <c r="AT1657" i="64"/>
  <c r="AT1656" i="64"/>
  <c r="AT1654" i="64"/>
  <c r="AT1653" i="64"/>
  <c r="AT1652" i="64"/>
  <c r="AT1651" i="64"/>
  <c r="AT1649" i="64"/>
  <c r="AT1648" i="64"/>
  <c r="AT1647" i="64"/>
  <c r="AT1646" i="64"/>
  <c r="AT1644" i="64"/>
  <c r="AT1643" i="64"/>
  <c r="AT1642" i="64"/>
  <c r="AT1641" i="64"/>
  <c r="AT1639" i="64"/>
  <c r="AT1638" i="64"/>
  <c r="AT1637" i="64"/>
  <c r="AT1636" i="64"/>
  <c r="AT1634" i="64"/>
  <c r="AT1633" i="64"/>
  <c r="AT1632" i="64"/>
  <c r="AT1631" i="64"/>
  <c r="AT1629" i="64"/>
  <c r="AT1628" i="64"/>
  <c r="AT1627" i="64"/>
  <c r="AT1626" i="64"/>
  <c r="AT1624" i="64"/>
  <c r="AT1623" i="64"/>
  <c r="AT1622" i="64"/>
  <c r="AT1621" i="64"/>
  <c r="AT1619" i="64"/>
  <c r="AT1618" i="64"/>
  <c r="AT1617" i="64"/>
  <c r="AT1616" i="64"/>
  <c r="AT1614" i="64"/>
  <c r="AT1613" i="64"/>
  <c r="AT1612" i="64"/>
  <c r="AT1611" i="64"/>
  <c r="AT1609" i="64"/>
  <c r="AT1608" i="64"/>
  <c r="AT1607" i="64"/>
  <c r="AT1606" i="64"/>
  <c r="AT1604" i="64"/>
  <c r="AT1603" i="64"/>
  <c r="AT1602" i="64"/>
  <c r="AT1601" i="64"/>
  <c r="AT1599" i="64"/>
  <c r="AT1598" i="64"/>
  <c r="AT1597" i="64"/>
  <c r="AT1596" i="64"/>
  <c r="AT1594" i="64"/>
  <c r="AT1593" i="64"/>
  <c r="AT1592" i="64"/>
  <c r="AT1591" i="64"/>
  <c r="AT1589" i="64"/>
  <c r="AT1588" i="64"/>
  <c r="AT1587" i="64"/>
  <c r="AT1586" i="64"/>
  <c r="AT1584" i="64"/>
  <c r="AT1583" i="64"/>
  <c r="AT1582" i="64"/>
  <c r="AT1581" i="64"/>
  <c r="AT1579" i="64"/>
  <c r="AT1578" i="64"/>
  <c r="AT1577" i="64"/>
  <c r="AT1576" i="64"/>
  <c r="AT1574" i="64"/>
  <c r="AT1573" i="64"/>
  <c r="AT1572" i="64"/>
  <c r="AT1571" i="64"/>
  <c r="AT1569" i="64"/>
  <c r="AT1568" i="64"/>
  <c r="AT1567" i="64"/>
  <c r="AT1566" i="64"/>
  <c r="AT1564" i="64"/>
  <c r="AT1563" i="64"/>
  <c r="AT1562" i="64"/>
  <c r="AT1561" i="64"/>
  <c r="AT1559" i="64"/>
  <c r="AT1558" i="64"/>
  <c r="AT1557" i="64"/>
  <c r="AT1556" i="64"/>
  <c r="AT1554" i="64"/>
  <c r="AT1553" i="64"/>
  <c r="AT1552" i="64"/>
  <c r="AT1551" i="64"/>
  <c r="AT1549" i="64"/>
  <c r="AT1548" i="64"/>
  <c r="AT1547" i="64"/>
  <c r="AT1546" i="64"/>
  <c r="AT1544" i="64"/>
  <c r="AT1543" i="64"/>
  <c r="AT1542" i="64"/>
  <c r="AT1541" i="64"/>
  <c r="AT1539" i="64"/>
  <c r="AT1538" i="64"/>
  <c r="AT1537" i="64"/>
  <c r="AT1536" i="64"/>
  <c r="AT1534" i="64"/>
  <c r="AT1533" i="64"/>
  <c r="AT1532" i="64"/>
  <c r="AT1531" i="64"/>
  <c r="AT1529" i="64"/>
  <c r="AT1528" i="64"/>
  <c r="AT1527" i="64"/>
  <c r="AT1526" i="64"/>
  <c r="AT1524" i="64"/>
  <c r="AT1523" i="64"/>
  <c r="AT1522" i="64"/>
  <c r="AT1521" i="64"/>
  <c r="AT1519" i="64"/>
  <c r="AT1518" i="64"/>
  <c r="AT1517" i="64"/>
  <c r="AT1516" i="64"/>
  <c r="AT1514" i="64"/>
  <c r="AT1513" i="64"/>
  <c r="AT1512" i="64"/>
  <c r="AT1511" i="64"/>
  <c r="AT1509" i="64"/>
  <c r="AT1508" i="64"/>
  <c r="AT1507" i="64"/>
  <c r="AT1506" i="64"/>
  <c r="AT1504" i="64"/>
  <c r="AT1503" i="64"/>
  <c r="AT1502" i="64"/>
  <c r="AT1501" i="64"/>
  <c r="AT1499" i="64"/>
  <c r="AT1498" i="64"/>
  <c r="AT1497" i="64"/>
  <c r="AT1496" i="64"/>
  <c r="AT1494" i="64"/>
  <c r="AT1493" i="64"/>
  <c r="AT1492" i="64"/>
  <c r="AT1491" i="64"/>
  <c r="AT1489" i="64"/>
  <c r="AT1488" i="64"/>
  <c r="AT1487" i="64"/>
  <c r="AT1486" i="64"/>
  <c r="AT1484" i="64"/>
  <c r="AT1483" i="64"/>
  <c r="AT1482" i="64"/>
  <c r="AT1481" i="64"/>
  <c r="AT1479" i="64"/>
  <c r="AT1478" i="64"/>
  <c r="AT1477" i="64"/>
  <c r="AT1476" i="64"/>
  <c r="AT1474" i="64"/>
  <c r="AT1473" i="64"/>
  <c r="AT1472" i="64"/>
  <c r="AT1471" i="64"/>
  <c r="AT1469" i="64"/>
  <c r="AT1468" i="64"/>
  <c r="AT1467" i="64"/>
  <c r="AT1466" i="64"/>
  <c r="AT1464" i="64"/>
  <c r="AT1463" i="64"/>
  <c r="AT1462" i="64"/>
  <c r="AT1461" i="64"/>
  <c r="AT1459" i="64"/>
  <c r="AT1458" i="64"/>
  <c r="AT1457" i="64"/>
  <c r="AT1456" i="64"/>
  <c r="AT1454" i="64"/>
  <c r="AT1453" i="64"/>
  <c r="AT1452" i="64"/>
  <c r="AT1451" i="64"/>
  <c r="AT1449" i="64"/>
  <c r="AT1448" i="64"/>
  <c r="AT1447" i="64"/>
  <c r="AT1446" i="64"/>
  <c r="AT1444" i="64"/>
  <c r="AT1443" i="64"/>
  <c r="AT1442" i="64"/>
  <c r="AT1441" i="64"/>
  <c r="AT1439" i="64"/>
  <c r="AT1438" i="64"/>
  <c r="AT1437" i="64"/>
  <c r="AT1436" i="64"/>
  <c r="AT1434" i="64"/>
  <c r="AT1433" i="64"/>
  <c r="AT1432" i="64"/>
  <c r="AT1431" i="64"/>
  <c r="AT1429" i="64"/>
  <c r="AT1428" i="64"/>
  <c r="AT1427" i="64"/>
  <c r="AT1426" i="64"/>
  <c r="AT1424" i="64"/>
  <c r="AT1423" i="64"/>
  <c r="AT1422" i="64"/>
  <c r="AT1421" i="64"/>
  <c r="AT1419" i="64"/>
  <c r="AT1418" i="64"/>
  <c r="AT1417" i="64"/>
  <c r="AT1416" i="64"/>
  <c r="AT1414" i="64"/>
  <c r="AT1413" i="64"/>
  <c r="AT1412" i="64"/>
  <c r="AT1411" i="64"/>
  <c r="AT1409" i="64"/>
  <c r="AT1408" i="64"/>
  <c r="AT1407" i="64"/>
  <c r="AT1406" i="64"/>
  <c r="AT1404" i="64"/>
  <c r="AT1403" i="64"/>
  <c r="AT1402" i="64"/>
  <c r="AT1401" i="64"/>
  <c r="AT1399" i="64"/>
  <c r="AT1398" i="64"/>
  <c r="AT1397" i="64"/>
  <c r="AT1396" i="64"/>
  <c r="AT1394" i="64"/>
  <c r="AT1393" i="64"/>
  <c r="AT1392" i="64"/>
  <c r="AT1391" i="64"/>
  <c r="AT1389" i="64"/>
  <c r="AT1388" i="64"/>
  <c r="AT1387" i="64"/>
  <c r="AT1386" i="64"/>
  <c r="AT1384" i="64"/>
  <c r="AT1383" i="64"/>
  <c r="AT1382" i="64"/>
  <c r="AT1381" i="64"/>
  <c r="AT1379" i="64"/>
  <c r="AT1378" i="64"/>
  <c r="AT1377" i="64"/>
  <c r="AT1376" i="64"/>
  <c r="AT1374" i="64"/>
  <c r="AT1373" i="64"/>
  <c r="AT1372" i="64"/>
  <c r="AT1371" i="64"/>
  <c r="AT1369" i="64"/>
  <c r="AT1368" i="64"/>
  <c r="AT1367" i="64"/>
  <c r="AT1366" i="64"/>
  <c r="AT1364" i="64"/>
  <c r="AT1363" i="64"/>
  <c r="AT1362" i="64"/>
  <c r="AT1361" i="64"/>
  <c r="AT1359" i="64"/>
  <c r="AT1358" i="64"/>
  <c r="AT1357" i="64"/>
  <c r="AT1356" i="64"/>
  <c r="AT1354" i="64"/>
  <c r="AT1353" i="64"/>
  <c r="AT1352" i="64"/>
  <c r="AT1351" i="64"/>
  <c r="AT1349" i="64"/>
  <c r="AT1348" i="64"/>
  <c r="AT1347" i="64"/>
  <c r="AT1346" i="64"/>
  <c r="AT1344" i="64"/>
  <c r="AT1343" i="64"/>
  <c r="AT1342" i="64"/>
  <c r="AT1341" i="64"/>
  <c r="AT1339" i="64"/>
  <c r="AT1338" i="64"/>
  <c r="AT1337" i="64"/>
  <c r="AT1336" i="64"/>
  <c r="AT1334" i="64"/>
  <c r="AT1333" i="64"/>
  <c r="AT1332" i="64"/>
  <c r="AT1331" i="64"/>
  <c r="AT1329" i="64"/>
  <c r="AT1328" i="64"/>
  <c r="AT1327" i="64"/>
  <c r="AT1326" i="64"/>
  <c r="AT1324" i="64"/>
  <c r="AT1323" i="64"/>
  <c r="AT1322" i="64"/>
  <c r="AT1321" i="64"/>
  <c r="AT1319" i="64"/>
  <c r="AT1318" i="64"/>
  <c r="AT1317" i="64"/>
  <c r="AT1316" i="64"/>
  <c r="AT1314" i="64"/>
  <c r="AT1313" i="64"/>
  <c r="AT1312" i="64"/>
  <c r="AT1311" i="64"/>
  <c r="AT1309" i="64"/>
  <c r="AT1308" i="64"/>
  <c r="AT1307" i="64"/>
  <c r="AT1306" i="64"/>
  <c r="AT1304" i="64"/>
  <c r="AT1303" i="64"/>
  <c r="AT1302" i="64"/>
  <c r="AT1301" i="64"/>
  <c r="AT1299" i="64"/>
  <c r="AT1298" i="64"/>
  <c r="AT1297" i="64"/>
  <c r="AT1296" i="64"/>
  <c r="AT1294" i="64"/>
  <c r="AT1293" i="64"/>
  <c r="AT1292" i="64"/>
  <c r="AT1291" i="64"/>
  <c r="AT1289" i="64"/>
  <c r="AT1288" i="64"/>
  <c r="AT1287" i="64"/>
  <c r="AT1286" i="64"/>
  <c r="AT1284" i="64"/>
  <c r="AT1283" i="64"/>
  <c r="AT1282" i="64"/>
  <c r="AT1281" i="64"/>
  <c r="AT1279" i="64"/>
  <c r="AT1278" i="64"/>
  <c r="AT1277" i="64"/>
  <c r="AT1276" i="64"/>
  <c r="AT1274" i="64"/>
  <c r="AT1273" i="64"/>
  <c r="AT1272" i="64"/>
  <c r="AT1271" i="64"/>
  <c r="AT1269" i="64"/>
  <c r="AT1268" i="64"/>
  <c r="AT1267" i="64"/>
  <c r="AT1266" i="64"/>
  <c r="AT1264" i="64"/>
  <c r="AT1263" i="64"/>
  <c r="AT1262" i="64"/>
  <c r="AT1261" i="64"/>
  <c r="AT1259" i="64"/>
  <c r="AT1258" i="64"/>
  <c r="AT1257" i="64"/>
  <c r="AT1256" i="64"/>
  <c r="AT1254" i="64"/>
  <c r="AT1253" i="64"/>
  <c r="AT1252" i="64"/>
  <c r="AT1251" i="64"/>
  <c r="AT1249" i="64"/>
  <c r="AT1248" i="64"/>
  <c r="AT1247" i="64"/>
  <c r="AT1246" i="64"/>
  <c r="AT1244" i="64"/>
  <c r="AT1243" i="64"/>
  <c r="AT1242" i="64"/>
  <c r="AT1241" i="64"/>
  <c r="AT1239" i="64"/>
  <c r="AT1238" i="64"/>
  <c r="AT1237" i="64"/>
  <c r="AT1236" i="64"/>
  <c r="AT1234" i="64"/>
  <c r="AT1233" i="64"/>
  <c r="AT1232" i="64"/>
  <c r="AT1231" i="64"/>
  <c r="AT1229" i="64"/>
  <c r="AT1228" i="64"/>
  <c r="AT1227" i="64"/>
  <c r="AT1226" i="64"/>
  <c r="AT1224" i="64"/>
  <c r="AT1223" i="64"/>
  <c r="AT1222" i="64"/>
  <c r="AT1221" i="64"/>
  <c r="AT1219" i="64"/>
  <c r="AT1218" i="64"/>
  <c r="AT1217" i="64"/>
  <c r="AT1216" i="64"/>
  <c r="AT1214" i="64"/>
  <c r="AT1213" i="64"/>
  <c r="AT1212" i="64"/>
  <c r="AT1211" i="64"/>
  <c r="AT1209" i="64"/>
  <c r="AT1208" i="64"/>
  <c r="AT1207" i="64"/>
  <c r="AT1206" i="64"/>
  <c r="AT1204" i="64"/>
  <c r="AT1203" i="64"/>
  <c r="AT1202" i="64"/>
  <c r="AT1201" i="64"/>
  <c r="AT1199" i="64"/>
  <c r="AT1198" i="64"/>
  <c r="AT1197" i="64"/>
  <c r="AT1196" i="64"/>
  <c r="AT1194" i="64"/>
  <c r="AT1193" i="64"/>
  <c r="AT1192" i="64"/>
  <c r="AT1191" i="64"/>
  <c r="AT1189" i="64"/>
  <c r="AT1188" i="64"/>
  <c r="AT1187" i="64"/>
  <c r="AT1186" i="64"/>
  <c r="AT1184" i="64"/>
  <c r="AT1183" i="64"/>
  <c r="AT1182" i="64"/>
  <c r="AT1181" i="64"/>
  <c r="AT1179" i="64"/>
  <c r="AT1178" i="64"/>
  <c r="AT1177" i="64"/>
  <c r="AT1176" i="64"/>
  <c r="AT1174" i="64"/>
  <c r="AT1173" i="64"/>
  <c r="AT1172" i="64"/>
  <c r="AT1171" i="64"/>
  <c r="AT1169" i="64"/>
  <c r="AT1168" i="64"/>
  <c r="AT1167" i="64"/>
  <c r="AT1166" i="64"/>
  <c r="AT1164" i="64"/>
  <c r="AT1163" i="64"/>
  <c r="AT1162" i="64"/>
  <c r="AT1161" i="64"/>
  <c r="AT1159" i="64"/>
  <c r="AT1158" i="64"/>
  <c r="AT1157" i="64"/>
  <c r="AT1156" i="64"/>
  <c r="AT1154" i="64"/>
  <c r="AT1153" i="64"/>
  <c r="AT1152" i="64"/>
  <c r="AT1151" i="64"/>
  <c r="AT1149" i="64"/>
  <c r="AT1148" i="64"/>
  <c r="AT1147" i="64"/>
  <c r="AT1146" i="64"/>
  <c r="AT1144" i="64"/>
  <c r="AT1143" i="64"/>
  <c r="AT1142" i="64"/>
  <c r="AT1141" i="64"/>
  <c r="AT1139" i="64"/>
  <c r="AT1138" i="64"/>
  <c r="AT1137" i="64"/>
  <c r="AT1136" i="64"/>
  <c r="AT1134" i="64"/>
  <c r="AT1133" i="64"/>
  <c r="AT1132" i="64"/>
  <c r="AT1131" i="64"/>
  <c r="AT1129" i="64"/>
  <c r="AT1128" i="64"/>
  <c r="AT1127" i="64"/>
  <c r="AT1126" i="64"/>
  <c r="AT1124" i="64"/>
  <c r="AT1123" i="64"/>
  <c r="AT1122" i="64"/>
  <c r="AT1121" i="64"/>
  <c r="AT1119" i="64"/>
  <c r="AT1118" i="64"/>
  <c r="AT1117" i="64"/>
  <c r="AT1116" i="64"/>
  <c r="AT1114" i="64"/>
  <c r="AT1113" i="64"/>
  <c r="AT1112" i="64"/>
  <c r="AT1111" i="64"/>
  <c r="AT1109" i="64"/>
  <c r="AT1108" i="64"/>
  <c r="AT1107" i="64"/>
  <c r="AT1106" i="64"/>
  <c r="AT1104" i="64"/>
  <c r="AT1103" i="64"/>
  <c r="AT1102" i="64"/>
  <c r="AT1101" i="64"/>
  <c r="AT1099" i="64"/>
  <c r="AT1098" i="64"/>
  <c r="AT1097" i="64"/>
  <c r="AT1096" i="64"/>
  <c r="AT1094" i="64"/>
  <c r="AT1093" i="64"/>
  <c r="AT1092" i="64"/>
  <c r="AT1091" i="64"/>
  <c r="AT1089" i="64"/>
  <c r="AT1088" i="64"/>
  <c r="AT1087" i="64"/>
  <c r="AT1086" i="64"/>
  <c r="AT1084" i="64"/>
  <c r="AT1083" i="64"/>
  <c r="AT1082" i="64"/>
  <c r="AT1081" i="64"/>
  <c r="AT1079" i="64"/>
  <c r="AT1078" i="64"/>
  <c r="AT1077" i="64"/>
  <c r="AT1076" i="64"/>
  <c r="AT1074" i="64"/>
  <c r="AT1073" i="64"/>
  <c r="AT1072" i="64"/>
  <c r="AT1071" i="64"/>
  <c r="AT1069" i="64"/>
  <c r="AT1068" i="64"/>
  <c r="AT1067" i="64"/>
  <c r="AT1066" i="64"/>
  <c r="AT1064" i="64"/>
  <c r="AT1063" i="64"/>
  <c r="AT1062" i="64"/>
  <c r="AT1061" i="64"/>
  <c r="AT1059" i="64"/>
  <c r="AT1058" i="64"/>
  <c r="AT1057" i="64"/>
  <c r="AT1056" i="64"/>
  <c r="AT1054" i="64"/>
  <c r="AT1053" i="64"/>
  <c r="AT1052" i="64"/>
  <c r="AT1051" i="64"/>
  <c r="AT1049" i="64"/>
  <c r="AT1048" i="64"/>
  <c r="AT1047" i="64"/>
  <c r="AT1046" i="64"/>
  <c r="AT1044" i="64"/>
  <c r="AT1043" i="64"/>
  <c r="AT1042" i="64"/>
  <c r="AT1041" i="64"/>
  <c r="AT1039" i="64"/>
  <c r="AT1038" i="64"/>
  <c r="AT1037" i="64"/>
  <c r="AT1036" i="64"/>
  <c r="AT1034" i="64"/>
  <c r="AT1033" i="64"/>
  <c r="AT1032" i="64"/>
  <c r="AT1031" i="64"/>
  <c r="AT1029" i="64"/>
  <c r="AT1028" i="64"/>
  <c r="AT1027" i="64"/>
  <c r="AT1026" i="64"/>
  <c r="AT1024" i="64"/>
  <c r="AT1023" i="64"/>
  <c r="AT1022" i="64"/>
  <c r="AT1021" i="64"/>
  <c r="AT1019" i="64"/>
  <c r="AT1018" i="64"/>
  <c r="AT1017" i="64"/>
  <c r="AT1016" i="64"/>
  <c r="AT1014" i="64"/>
  <c r="AT1013" i="64"/>
  <c r="AT1012" i="64"/>
  <c r="AT1011" i="64"/>
  <c r="AT1009" i="64"/>
  <c r="AT1008" i="64"/>
  <c r="AT1007" i="64"/>
  <c r="AT1006" i="64"/>
  <c r="AT1004" i="64"/>
  <c r="AT1003" i="64"/>
  <c r="AT1002" i="64"/>
  <c r="AT1001" i="64"/>
  <c r="AT999" i="64"/>
  <c r="AT998" i="64"/>
  <c r="AT997" i="64"/>
  <c r="AT996" i="64"/>
  <c r="AT994" i="64"/>
  <c r="AT993" i="64"/>
  <c r="AT992" i="64"/>
  <c r="AT991" i="64"/>
  <c r="AT989" i="64"/>
  <c r="AT988" i="64"/>
  <c r="AT987" i="64"/>
  <c r="AT986" i="64"/>
  <c r="AT984" i="64"/>
  <c r="AT983" i="64"/>
  <c r="AT982" i="64"/>
  <c r="AT981" i="64"/>
  <c r="AT979" i="64"/>
  <c r="AT978" i="64"/>
  <c r="AT977" i="64"/>
  <c r="AT976" i="64"/>
  <c r="AT974" i="64"/>
  <c r="AT973" i="64"/>
  <c r="AT972" i="64"/>
  <c r="AT971" i="64"/>
  <c r="AT969" i="64"/>
  <c r="AT968" i="64"/>
  <c r="AT967" i="64"/>
  <c r="AT966" i="64"/>
  <c r="AT964" i="64"/>
  <c r="AT963" i="64"/>
  <c r="AT962" i="64"/>
  <c r="AT961" i="64"/>
  <c r="AT959" i="64"/>
  <c r="AT958" i="64"/>
  <c r="AT957" i="64"/>
  <c r="AT956" i="64"/>
  <c r="AT954" i="64"/>
  <c r="AT953" i="64"/>
  <c r="AT952" i="64"/>
  <c r="AT951" i="64"/>
  <c r="AT949" i="64"/>
  <c r="AT948" i="64"/>
  <c r="AT947" i="64"/>
  <c r="AT946" i="64"/>
  <c r="AT944" i="64"/>
  <c r="AT943" i="64"/>
  <c r="AT942" i="64"/>
  <c r="AT941" i="64"/>
  <c r="AT939" i="64"/>
  <c r="AT938" i="64"/>
  <c r="AT937" i="64"/>
  <c r="AT936" i="64"/>
  <c r="AT934" i="64"/>
  <c r="AT933" i="64"/>
  <c r="AT932" i="64"/>
  <c r="AT931" i="64"/>
  <c r="AT929" i="64"/>
  <c r="AT928" i="64"/>
  <c r="AT927" i="64"/>
  <c r="AT926" i="64"/>
  <c r="AT924" i="64"/>
  <c r="AT923" i="64"/>
  <c r="AT922" i="64"/>
  <c r="AT921" i="64"/>
  <c r="AT919" i="64"/>
  <c r="AT918" i="64"/>
  <c r="AT917" i="64"/>
  <c r="AT916" i="64"/>
  <c r="AT914" i="64"/>
  <c r="AT913" i="64"/>
  <c r="AT912" i="64"/>
  <c r="AT911" i="64"/>
  <c r="AT909" i="64"/>
  <c r="AT908" i="64"/>
  <c r="AT907" i="64"/>
  <c r="AT906" i="64"/>
  <c r="AT904" i="64"/>
  <c r="AT903" i="64"/>
  <c r="AT902" i="64"/>
  <c r="AT901" i="64"/>
  <c r="AT899" i="64"/>
  <c r="AT898" i="64"/>
  <c r="AT897" i="64"/>
  <c r="AT896" i="64"/>
  <c r="AT894" i="64"/>
  <c r="AT893" i="64"/>
  <c r="AT892" i="64"/>
  <c r="AT891" i="64"/>
  <c r="AT889" i="64"/>
  <c r="AT888" i="64"/>
  <c r="AT887" i="64"/>
  <c r="AT886" i="64"/>
  <c r="AT884" i="64"/>
  <c r="AT883" i="64"/>
  <c r="AT882" i="64"/>
  <c r="AT881" i="64"/>
  <c r="AT879" i="64"/>
  <c r="AT878" i="64"/>
  <c r="AT877" i="64"/>
  <c r="AT876" i="64"/>
  <c r="AT874" i="64"/>
  <c r="AT873" i="64"/>
  <c r="AT872" i="64"/>
  <c r="AT871" i="64"/>
  <c r="AT869" i="64"/>
  <c r="AT868" i="64"/>
  <c r="AT867" i="64"/>
  <c r="AT866" i="64"/>
  <c r="AT864" i="64"/>
  <c r="AT863" i="64"/>
  <c r="AT862" i="64"/>
  <c r="AT861" i="64"/>
  <c r="AT859" i="64"/>
  <c r="AT858" i="64"/>
  <c r="AT857" i="64"/>
  <c r="AT856" i="64"/>
  <c r="AT854" i="64"/>
  <c r="AT853" i="64"/>
  <c r="AT852" i="64"/>
  <c r="AT851" i="64"/>
  <c r="AT849" i="64"/>
  <c r="AT848" i="64"/>
  <c r="AT847" i="64"/>
  <c r="AT846" i="64"/>
  <c r="AT844" i="64"/>
  <c r="AT843" i="64"/>
  <c r="AT842" i="64"/>
  <c r="AT841" i="64"/>
  <c r="AT839" i="64"/>
  <c r="AT838" i="64"/>
  <c r="AT837" i="64"/>
  <c r="AT836" i="64"/>
  <c r="AT834" i="64"/>
  <c r="AT833" i="64"/>
  <c r="AT832" i="64"/>
  <c r="AT831" i="64"/>
  <c r="AT829" i="64"/>
  <c r="AT828" i="64"/>
  <c r="AT827" i="64"/>
  <c r="AT826" i="64"/>
  <c r="AT824" i="64"/>
  <c r="AT823" i="64"/>
  <c r="AT822" i="64"/>
  <c r="AT821" i="64"/>
  <c r="AT819" i="64"/>
  <c r="AT818" i="64"/>
  <c r="AT817" i="64"/>
  <c r="AT816" i="64"/>
  <c r="AT814" i="64"/>
  <c r="AT813" i="64"/>
  <c r="AT812" i="64"/>
  <c r="AT811" i="64"/>
  <c r="AT809" i="64"/>
  <c r="AT808" i="64"/>
  <c r="AT807" i="64"/>
  <c r="AT806" i="64"/>
  <c r="AT804" i="64"/>
  <c r="AT803" i="64"/>
  <c r="AT802" i="64"/>
  <c r="AT801" i="64"/>
  <c r="AT799" i="64"/>
  <c r="AT798" i="64"/>
  <c r="AT797" i="64"/>
  <c r="AT796" i="64"/>
  <c r="AT794" i="64"/>
  <c r="AT793" i="64"/>
  <c r="AT792" i="64"/>
  <c r="AT791" i="64"/>
  <c r="AT789" i="64"/>
  <c r="AT788" i="64"/>
  <c r="AT787" i="64"/>
  <c r="AT786" i="64"/>
  <c r="AT784" i="64"/>
  <c r="AT783" i="64"/>
  <c r="AT782" i="64"/>
  <c r="AT781" i="64"/>
  <c r="AT779" i="64"/>
  <c r="AT778" i="64"/>
  <c r="AT777" i="64"/>
  <c r="AT776" i="64"/>
  <c r="AT774" i="64"/>
  <c r="AT773" i="64"/>
  <c r="AT772" i="64"/>
  <c r="AT771" i="64"/>
  <c r="AT769" i="64"/>
  <c r="AT768" i="64"/>
  <c r="AT767" i="64"/>
  <c r="AT766" i="64"/>
  <c r="AT764" i="64"/>
  <c r="AT763" i="64"/>
  <c r="AT762" i="64"/>
  <c r="AT761" i="64"/>
  <c r="AT759" i="64"/>
  <c r="AT758" i="64"/>
  <c r="AT757" i="64"/>
  <c r="AT756" i="64"/>
  <c r="AT754" i="64"/>
  <c r="AT753" i="64"/>
  <c r="AT752" i="64"/>
  <c r="AT751" i="64"/>
  <c r="AT749" i="64"/>
  <c r="AT748" i="64"/>
  <c r="AT747" i="64"/>
  <c r="AT746" i="64"/>
  <c r="AT744" i="64"/>
  <c r="AT743" i="64"/>
  <c r="AT742" i="64"/>
  <c r="AT741" i="64"/>
  <c r="AT739" i="64"/>
  <c r="AT738" i="64"/>
  <c r="AT737" i="64"/>
  <c r="AT736" i="64"/>
  <c r="AT734" i="64"/>
  <c r="AT733" i="64"/>
  <c r="AT732" i="64"/>
  <c r="AT731" i="64"/>
  <c r="AT729" i="64"/>
  <c r="AT728" i="64"/>
  <c r="AT727" i="64"/>
  <c r="AT726" i="64"/>
  <c r="AT724" i="64"/>
  <c r="AT723" i="64"/>
  <c r="AT722" i="64"/>
  <c r="AT721" i="64"/>
  <c r="AT719" i="64"/>
  <c r="AT718" i="64"/>
  <c r="AT717" i="64"/>
  <c r="AT716" i="64"/>
  <c r="AT714" i="64"/>
  <c r="AT713" i="64"/>
  <c r="AT712" i="64"/>
  <c r="AT711" i="64"/>
  <c r="AT709" i="64"/>
  <c r="AT708" i="64"/>
  <c r="AT707" i="64"/>
  <c r="AT706" i="64"/>
  <c r="AT704" i="64"/>
  <c r="AT703" i="64"/>
  <c r="AT702" i="64"/>
  <c r="AT701" i="64"/>
  <c r="AT699" i="64"/>
  <c r="AT698" i="64"/>
  <c r="AT697" i="64"/>
  <c r="AT696" i="64"/>
  <c r="AT694" i="64"/>
  <c r="AT693" i="64"/>
  <c r="AT692" i="64"/>
  <c r="AT691" i="64"/>
  <c r="AT689" i="64"/>
  <c r="AT688" i="64"/>
  <c r="AT687" i="64"/>
  <c r="AT686" i="64"/>
  <c r="AT684" i="64"/>
  <c r="AT683" i="64"/>
  <c r="AT682" i="64"/>
  <c r="AT681" i="64"/>
  <c r="AT679" i="64"/>
  <c r="AT678" i="64"/>
  <c r="AT677" i="64"/>
  <c r="AT676" i="64"/>
  <c r="AT674" i="64"/>
  <c r="AT673" i="64"/>
  <c r="AT672" i="64"/>
  <c r="AT671" i="64"/>
  <c r="AT669" i="64"/>
  <c r="AT668" i="64"/>
  <c r="AT667" i="64"/>
  <c r="AT666" i="64"/>
  <c r="AT664" i="64"/>
  <c r="AT663" i="64"/>
  <c r="AT662" i="64"/>
  <c r="AT661" i="64"/>
  <c r="AT659" i="64"/>
  <c r="AT658" i="64"/>
  <c r="AT657" i="64"/>
  <c r="AT656" i="64"/>
  <c r="AT654" i="64"/>
  <c r="AT653" i="64"/>
  <c r="AT652" i="64"/>
  <c r="AT651" i="64"/>
  <c r="AT649" i="64"/>
  <c r="AT648" i="64"/>
  <c r="AT647" i="64"/>
  <c r="AT646" i="64"/>
  <c r="AT644" i="64"/>
  <c r="AT643" i="64"/>
  <c r="AT642" i="64"/>
  <c r="AT641" i="64"/>
  <c r="AT639" i="64"/>
  <c r="AT638" i="64"/>
  <c r="AT637" i="64"/>
  <c r="AT636" i="64"/>
  <c r="AT634" i="64"/>
  <c r="AT633" i="64"/>
  <c r="AT632" i="64"/>
  <c r="AT631" i="64"/>
  <c r="AT629" i="64"/>
  <c r="AT628" i="64"/>
  <c r="AT627" i="64"/>
  <c r="AT626" i="64"/>
  <c r="AT624" i="64"/>
  <c r="AT623" i="64"/>
  <c r="AT622" i="64"/>
  <c r="AT621" i="64"/>
  <c r="AT619" i="64"/>
  <c r="AT618" i="64"/>
  <c r="AT617" i="64"/>
  <c r="AT616" i="64"/>
  <c r="AT614" i="64"/>
  <c r="AT613" i="64"/>
  <c r="AT612" i="64"/>
  <c r="AT611" i="64"/>
  <c r="AT609" i="64"/>
  <c r="AT608" i="64"/>
  <c r="AT607" i="64"/>
  <c r="AT606" i="64"/>
  <c r="AT604" i="64"/>
  <c r="AT603" i="64"/>
  <c r="AT602" i="64"/>
  <c r="AT601" i="64"/>
  <c r="AT599" i="64"/>
  <c r="AT598" i="64"/>
  <c r="AT597" i="64"/>
  <c r="AT596" i="64"/>
  <c r="AT594" i="64"/>
  <c r="AT593" i="64"/>
  <c r="AT592" i="64"/>
  <c r="AT591" i="64"/>
  <c r="AT589" i="64"/>
  <c r="AT588" i="64"/>
  <c r="AT587" i="64"/>
  <c r="AT586" i="64"/>
  <c r="AT584" i="64"/>
  <c r="AT583" i="64"/>
  <c r="AT582" i="64"/>
  <c r="AT581" i="64"/>
  <c r="AT579" i="64"/>
  <c r="AT578" i="64"/>
  <c r="AT577" i="64"/>
  <c r="AT576" i="64"/>
  <c r="AT574" i="64"/>
  <c r="AT573" i="64"/>
  <c r="AT572" i="64"/>
  <c r="AT571" i="64"/>
  <c r="AT569" i="64"/>
  <c r="AT568" i="64"/>
  <c r="AT567" i="64"/>
  <c r="AT566" i="64"/>
  <c r="AT564" i="64"/>
  <c r="AT563" i="64"/>
  <c r="AT562" i="64"/>
  <c r="AT561" i="64"/>
  <c r="AT559" i="64"/>
  <c r="AT558" i="64"/>
  <c r="AT557" i="64"/>
  <c r="AT556" i="64"/>
  <c r="AT554" i="64"/>
  <c r="AT553" i="64"/>
  <c r="AT552" i="64"/>
  <c r="AT551" i="64"/>
  <c r="AT549" i="64"/>
  <c r="AT548" i="64"/>
  <c r="AT547" i="64"/>
  <c r="AT546" i="64"/>
  <c r="AT544" i="64"/>
  <c r="AT543" i="64"/>
  <c r="AT542" i="64"/>
  <c r="AT541" i="64"/>
  <c r="AT539" i="64"/>
  <c r="AT538" i="64"/>
  <c r="AT537" i="64"/>
  <c r="AT536" i="64"/>
  <c r="AT534" i="64"/>
  <c r="AT533" i="64"/>
  <c r="AT532" i="64"/>
  <c r="AT531" i="64"/>
  <c r="AT529" i="64"/>
  <c r="AT528" i="64"/>
  <c r="AT527" i="64"/>
  <c r="AT526" i="64"/>
  <c r="AT524" i="64"/>
  <c r="AT523" i="64"/>
  <c r="AT522" i="64"/>
  <c r="AT521" i="64"/>
  <c r="AT519" i="64"/>
  <c r="AT518" i="64"/>
  <c r="AT517" i="64"/>
  <c r="AT516" i="64"/>
  <c r="AT514" i="64"/>
  <c r="AT513" i="64"/>
  <c r="AT512" i="64"/>
  <c r="AT511" i="64"/>
  <c r="AT509" i="64"/>
  <c r="AT508" i="64"/>
  <c r="AT507" i="64"/>
  <c r="AT506" i="64"/>
  <c r="AT504" i="64"/>
  <c r="AT503" i="64"/>
  <c r="AT502" i="64"/>
  <c r="AT501" i="64"/>
  <c r="AT499" i="64"/>
  <c r="AT498" i="64"/>
  <c r="AT497" i="64"/>
  <c r="AT496" i="64"/>
  <c r="AT494" i="64"/>
  <c r="AT493" i="64"/>
  <c r="AT492" i="64"/>
  <c r="AT491" i="64"/>
  <c r="AT489" i="64"/>
  <c r="AT488" i="64"/>
  <c r="AT487" i="64"/>
  <c r="AT486" i="64"/>
  <c r="AT484" i="64"/>
  <c r="AT483" i="64"/>
  <c r="AT482" i="64"/>
  <c r="AT481" i="64"/>
  <c r="AT479" i="64"/>
  <c r="AT478" i="64"/>
  <c r="AT477" i="64"/>
  <c r="AT476" i="64"/>
  <c r="AT474" i="64"/>
  <c r="AT473" i="64"/>
  <c r="AT472" i="64"/>
  <c r="AT471" i="64"/>
  <c r="AT469" i="64"/>
  <c r="AT468" i="64"/>
  <c r="AT467" i="64"/>
  <c r="AT466" i="64"/>
  <c r="AT464" i="64"/>
  <c r="AT463" i="64"/>
  <c r="AT462" i="64"/>
  <c r="AT461" i="64"/>
  <c r="AT459" i="64"/>
  <c r="AT458" i="64"/>
  <c r="AT457" i="64"/>
  <c r="AT456" i="64"/>
  <c r="AT454" i="64"/>
  <c r="AT453" i="64"/>
  <c r="AT452" i="64"/>
  <c r="AT451" i="64"/>
  <c r="AT449" i="64"/>
  <c r="AT448" i="64"/>
  <c r="AT447" i="64"/>
  <c r="AT446" i="64"/>
  <c r="AT444" i="64"/>
  <c r="AT443" i="64"/>
  <c r="AT442" i="64"/>
  <c r="AT441" i="64"/>
  <c r="AT439" i="64"/>
  <c r="AT438" i="64"/>
  <c r="AT437" i="64"/>
  <c r="AT436" i="64"/>
  <c r="AT434" i="64"/>
  <c r="AT433" i="64"/>
  <c r="AT432" i="64"/>
  <c r="AT431" i="64"/>
  <c r="AT429" i="64"/>
  <c r="AT428" i="64"/>
  <c r="AT427" i="64"/>
  <c r="AT426" i="64"/>
  <c r="AT424" i="64"/>
  <c r="AT423" i="64"/>
  <c r="AT422" i="64"/>
  <c r="AT421" i="64"/>
  <c r="AT419" i="64"/>
  <c r="AT418" i="64"/>
  <c r="AT417" i="64"/>
  <c r="AT416" i="64"/>
  <c r="AT414" i="64"/>
  <c r="AT413" i="64"/>
  <c r="AT412" i="64"/>
  <c r="AT411" i="64"/>
  <c r="AT409" i="64"/>
  <c r="AT408" i="64"/>
  <c r="AT407" i="64"/>
  <c r="AT406" i="64"/>
  <c r="AT404" i="64"/>
  <c r="AT403" i="64"/>
  <c r="AT402" i="64"/>
  <c r="AT401" i="64"/>
  <c r="AT399" i="64"/>
  <c r="AT398" i="64"/>
  <c r="AT397" i="64"/>
  <c r="AT396" i="64"/>
  <c r="AT394" i="64"/>
  <c r="AT393" i="64"/>
  <c r="AT392" i="64"/>
  <c r="AT391" i="64"/>
  <c r="AT389" i="64"/>
  <c r="AT388" i="64"/>
  <c r="AT387" i="64"/>
  <c r="AT386" i="64"/>
  <c r="AT384" i="64"/>
  <c r="AT383" i="64"/>
  <c r="AT382" i="64"/>
  <c r="AT381" i="64"/>
  <c r="AT379" i="64"/>
  <c r="AT378" i="64"/>
  <c r="AT377" i="64"/>
  <c r="AT376" i="64"/>
  <c r="AT374" i="64"/>
  <c r="AT373" i="64"/>
  <c r="AT372" i="64"/>
  <c r="AT371" i="64"/>
  <c r="AT369" i="64"/>
  <c r="AT368" i="64"/>
  <c r="AT367" i="64"/>
  <c r="AT366" i="64"/>
  <c r="AT364" i="64"/>
  <c r="AT363" i="64"/>
  <c r="AT362" i="64"/>
  <c r="AT361" i="64"/>
  <c r="AT359" i="64"/>
  <c r="AT358" i="64"/>
  <c r="AT357" i="64"/>
  <c r="AT356" i="64"/>
  <c r="AT354" i="64"/>
  <c r="AT353" i="64"/>
  <c r="AT352" i="64"/>
  <c r="AT351" i="64"/>
  <c r="AT349" i="64"/>
  <c r="AT348" i="64"/>
  <c r="AT347" i="64"/>
  <c r="AT346" i="64"/>
  <c r="AT344" i="64"/>
  <c r="AT343" i="64"/>
  <c r="AT342" i="64"/>
  <c r="AT341" i="64"/>
  <c r="AT339" i="64"/>
  <c r="AT338" i="64"/>
  <c r="AT337" i="64"/>
  <c r="AT336" i="64"/>
  <c r="AT334" i="64"/>
  <c r="AT333" i="64"/>
  <c r="AT332" i="64"/>
  <c r="AT331" i="64"/>
  <c r="AT329" i="64"/>
  <c r="AT328" i="64"/>
  <c r="AT327" i="64"/>
  <c r="AT326" i="64"/>
  <c r="AT324" i="64"/>
  <c r="AT323" i="64"/>
  <c r="AT322" i="64"/>
  <c r="AT321" i="64"/>
  <c r="AT319" i="64"/>
  <c r="AT318" i="64"/>
  <c r="AT317" i="64"/>
  <c r="AT316" i="64"/>
  <c r="AT314" i="64"/>
  <c r="AT313" i="64"/>
  <c r="AT312" i="64"/>
  <c r="AT311" i="64"/>
  <c r="AT309" i="64"/>
  <c r="AT308" i="64"/>
  <c r="AT307" i="64"/>
  <c r="AT306" i="64"/>
  <c r="AT304" i="64"/>
  <c r="AT303" i="64"/>
  <c r="AT302" i="64"/>
  <c r="AT301" i="64"/>
  <c r="AT299" i="64"/>
  <c r="AT298" i="64"/>
  <c r="AT297" i="64"/>
  <c r="AT296" i="64"/>
  <c r="AT294" i="64"/>
  <c r="AT293" i="64"/>
  <c r="AT292" i="64"/>
  <c r="AT291" i="64"/>
  <c r="AT289" i="64"/>
  <c r="AT288" i="64"/>
  <c r="AT287" i="64"/>
  <c r="AT286" i="64"/>
  <c r="AT284" i="64"/>
  <c r="AT283" i="64"/>
  <c r="AT282" i="64"/>
  <c r="AT281" i="64"/>
  <c r="AT279" i="64"/>
  <c r="AT278" i="64"/>
  <c r="AT277" i="64"/>
  <c r="AT276" i="64"/>
  <c r="AT274" i="64"/>
  <c r="AT273" i="64"/>
  <c r="AT272" i="64"/>
  <c r="AT271" i="64"/>
  <c r="AT269" i="64"/>
  <c r="AT268" i="64"/>
  <c r="AT267" i="64"/>
  <c r="AT266" i="64"/>
  <c r="AT264" i="64"/>
  <c r="AT263" i="64"/>
  <c r="AT262" i="64"/>
  <c r="AT261" i="64"/>
  <c r="AT259" i="64"/>
  <c r="AT258" i="64"/>
  <c r="AT257" i="64"/>
  <c r="AT256" i="64"/>
  <c r="AT254" i="64"/>
  <c r="AT253" i="64"/>
  <c r="AT252" i="64"/>
  <c r="AT251" i="64"/>
  <c r="AT249" i="64"/>
  <c r="AT248" i="64"/>
  <c r="AT247" i="64"/>
  <c r="AT246" i="64"/>
  <c r="AT244" i="64"/>
  <c r="AT243" i="64"/>
  <c r="AT242" i="64"/>
  <c r="AT241" i="64"/>
  <c r="AT239" i="64"/>
  <c r="AT238" i="64"/>
  <c r="AT237" i="64"/>
  <c r="AT236" i="64"/>
  <c r="AT234" i="64"/>
  <c r="AT233" i="64"/>
  <c r="AT232" i="64"/>
  <c r="AT231" i="64"/>
  <c r="AT229" i="64"/>
  <c r="AT228" i="64"/>
  <c r="AT227" i="64"/>
  <c r="AT226" i="64"/>
  <c r="AT224" i="64"/>
  <c r="AT223" i="64"/>
  <c r="AT222" i="64"/>
  <c r="AT221" i="64"/>
  <c r="AT219" i="64"/>
  <c r="AT218" i="64"/>
  <c r="AT217" i="64"/>
  <c r="AT216" i="64"/>
  <c r="AT214" i="64"/>
  <c r="AT213" i="64"/>
  <c r="AT212" i="64"/>
  <c r="AT211" i="64"/>
  <c r="AT209" i="64"/>
  <c r="AT208" i="64"/>
  <c r="AT207" i="64"/>
  <c r="AT206" i="64"/>
  <c r="AT204" i="64"/>
  <c r="AT203" i="64"/>
  <c r="AT202" i="64"/>
  <c r="AT201" i="64"/>
  <c r="AT199" i="64"/>
  <c r="AT198" i="64"/>
  <c r="AT197" i="64"/>
  <c r="AT196" i="64"/>
  <c r="AT194" i="64"/>
  <c r="AT193" i="64"/>
  <c r="AT192" i="64"/>
  <c r="AT191" i="64"/>
  <c r="AT189" i="64"/>
  <c r="AT188" i="64"/>
  <c r="AT187" i="64"/>
  <c r="AT186" i="64"/>
  <c r="AT184" i="64"/>
  <c r="AT183" i="64"/>
  <c r="AT182" i="64"/>
  <c r="AT181" i="64"/>
  <c r="AT179" i="64"/>
  <c r="AT178" i="64"/>
  <c r="AT177" i="64"/>
  <c r="AT176" i="64"/>
  <c r="AT174" i="64"/>
  <c r="AT173" i="64"/>
  <c r="AT172" i="64"/>
  <c r="AT171" i="64"/>
  <c r="AT169" i="64"/>
  <c r="AT168" i="64"/>
  <c r="AT167" i="64"/>
  <c r="AT166" i="64"/>
  <c r="AT164" i="64"/>
  <c r="AT163" i="64"/>
  <c r="AT162" i="64"/>
  <c r="AT161" i="64"/>
  <c r="AT159" i="64"/>
  <c r="AT158" i="64"/>
  <c r="AT157" i="64"/>
  <c r="AT156" i="64"/>
  <c r="AT154" i="64"/>
  <c r="AT153" i="64"/>
  <c r="AT152" i="64"/>
  <c r="AT151" i="64"/>
  <c r="AT149" i="64"/>
  <c r="AT148" i="64"/>
  <c r="AT147" i="64"/>
  <c r="AT146" i="64"/>
  <c r="AT144" i="64"/>
  <c r="AT143" i="64"/>
  <c r="AT142" i="64"/>
  <c r="AT141" i="64"/>
  <c r="AT139" i="64"/>
  <c r="AT138" i="64"/>
  <c r="AT137" i="64"/>
  <c r="AT136" i="64"/>
  <c r="AT134" i="64"/>
  <c r="AT133" i="64"/>
  <c r="AT132" i="64"/>
  <c r="AT131" i="64"/>
  <c r="AT129" i="64"/>
  <c r="AT128" i="64"/>
  <c r="AT127" i="64"/>
  <c r="AT126" i="64"/>
  <c r="AT124" i="64"/>
  <c r="AT123" i="64"/>
  <c r="AT122" i="64"/>
  <c r="AT121" i="64"/>
  <c r="AT119" i="64"/>
  <c r="AT118" i="64"/>
  <c r="AT117" i="64"/>
  <c r="AT116" i="64"/>
  <c r="AT114" i="64"/>
  <c r="AT113" i="64"/>
  <c r="AT112" i="64"/>
  <c r="AT111" i="64"/>
  <c r="AT109" i="64"/>
  <c r="AT108" i="64"/>
  <c r="AT107" i="64"/>
  <c r="AT106" i="64"/>
  <c r="AT104" i="64"/>
  <c r="AT103" i="64"/>
  <c r="AT102" i="64"/>
  <c r="AT101" i="64"/>
  <c r="AT99" i="64"/>
  <c r="AT98" i="64"/>
  <c r="AT97" i="64"/>
  <c r="AT96" i="64"/>
  <c r="AT94" i="64"/>
  <c r="AT93" i="64"/>
  <c r="AT92" i="64"/>
  <c r="AT91" i="64"/>
  <c r="AT89" i="64"/>
  <c r="AT88" i="64"/>
  <c r="AT87" i="64"/>
  <c r="AT86" i="64"/>
  <c r="AT84" i="64"/>
  <c r="AT83" i="64"/>
  <c r="AT82" i="64"/>
  <c r="AT81" i="64"/>
  <c r="AT79" i="64"/>
  <c r="AT78" i="64"/>
  <c r="AT77" i="64"/>
  <c r="AT76" i="64"/>
  <c r="AT74" i="64"/>
  <c r="AT73" i="64"/>
  <c r="AT72" i="64"/>
  <c r="AT71" i="64"/>
  <c r="AT69" i="64"/>
  <c r="AT68" i="64"/>
  <c r="AT67" i="64"/>
  <c r="AT66" i="64"/>
  <c r="AT64" i="64"/>
  <c r="AT63" i="64"/>
  <c r="AT62" i="64"/>
  <c r="AT61" i="64"/>
  <c r="AT59" i="64"/>
  <c r="AT58" i="64"/>
  <c r="AT57" i="64"/>
  <c r="AT56" i="64"/>
  <c r="AT54" i="64"/>
  <c r="AT53" i="64"/>
  <c r="AT52" i="64"/>
  <c r="AT51" i="64"/>
  <c r="AT49" i="64"/>
  <c r="AT48" i="64"/>
  <c r="AT47" i="64"/>
  <c r="AT46" i="64"/>
  <c r="AT44" i="64"/>
  <c r="AT43" i="64"/>
  <c r="AT42" i="64"/>
  <c r="AT41" i="64"/>
  <c r="AT39" i="64"/>
  <c r="AT38" i="64"/>
  <c r="AT37" i="64"/>
  <c r="AT36" i="64"/>
  <c r="AT34" i="64"/>
  <c r="AT33" i="64"/>
  <c r="AT32" i="64"/>
  <c r="AT31" i="64"/>
  <c r="AT29" i="64"/>
  <c r="AT28" i="64"/>
  <c r="AT27" i="64"/>
  <c r="AT26" i="64"/>
  <c r="AT24" i="64"/>
  <c r="AT23" i="64"/>
  <c r="AT22" i="64"/>
  <c r="AT21" i="64"/>
  <c r="AT19" i="64"/>
  <c r="AT18" i="64"/>
  <c r="AT17" i="64"/>
  <c r="AT16" i="64"/>
  <c r="AT14" i="64"/>
  <c r="AT13" i="64"/>
  <c r="AT12" i="64"/>
  <c r="AT11" i="64"/>
  <c r="X12" i="64" s="1"/>
  <c r="X13" i="64" l="1"/>
  <c r="X14" i="64" s="1"/>
  <c r="X15" i="64" s="1"/>
  <c r="AB10" i="64"/>
  <c r="AW10" i="64"/>
  <c r="AV11" i="64"/>
  <c r="AV12" i="64" s="1"/>
  <c r="AV13" i="64" s="1"/>
  <c r="AV14" i="64" s="1"/>
  <c r="AA11" i="64"/>
  <c r="Z4094" i="64"/>
  <c r="Z4093" i="64"/>
  <c r="Z4092" i="64"/>
  <c r="Z4091" i="64"/>
  <c r="Z4089" i="64"/>
  <c r="Z4088" i="64"/>
  <c r="Z4087" i="64"/>
  <c r="Z4086" i="64"/>
  <c r="Z4084" i="64"/>
  <c r="Z4083" i="64"/>
  <c r="Z4082" i="64"/>
  <c r="Z4081" i="64"/>
  <c r="Z4079" i="64"/>
  <c r="Z4078" i="64"/>
  <c r="Z4077" i="64"/>
  <c r="Z4076" i="64"/>
  <c r="Z4074" i="64"/>
  <c r="Z4073" i="64"/>
  <c r="Z4072" i="64"/>
  <c r="Z4071" i="64"/>
  <c r="Z4069" i="64"/>
  <c r="Z4068" i="64"/>
  <c r="Z4067" i="64"/>
  <c r="Z4066" i="64"/>
  <c r="Z4064" i="64"/>
  <c r="Z4063" i="64"/>
  <c r="Z4062" i="64"/>
  <c r="Z4061" i="64"/>
  <c r="Z4059" i="64"/>
  <c r="Z4058" i="64"/>
  <c r="Z4057" i="64"/>
  <c r="Z4056" i="64"/>
  <c r="Z4054" i="64"/>
  <c r="Z4053" i="64"/>
  <c r="Z4052" i="64"/>
  <c r="Z4051" i="64"/>
  <c r="Z4049" i="64"/>
  <c r="Z4048" i="64"/>
  <c r="Z4047" i="64"/>
  <c r="Z4046" i="64"/>
  <c r="Z4044" i="64"/>
  <c r="Z4043" i="64"/>
  <c r="Z4042" i="64"/>
  <c r="Z4041" i="64"/>
  <c r="Z4039" i="64"/>
  <c r="Z4038" i="64"/>
  <c r="Z4037" i="64"/>
  <c r="Z4036" i="64"/>
  <c r="Z4034" i="64"/>
  <c r="Z4033" i="64"/>
  <c r="Z4032" i="64"/>
  <c r="Z4031" i="64"/>
  <c r="Z4029" i="64"/>
  <c r="Z4028" i="64"/>
  <c r="Z4027" i="64"/>
  <c r="Z4026" i="64"/>
  <c r="Z4024" i="64"/>
  <c r="Z4023" i="64"/>
  <c r="Z4022" i="64"/>
  <c r="Z4021" i="64"/>
  <c r="Z4019" i="64"/>
  <c r="Z4018" i="64"/>
  <c r="Z4017" i="64"/>
  <c r="Z4016" i="64"/>
  <c r="Z4014" i="64"/>
  <c r="Z4013" i="64"/>
  <c r="Z4012" i="64"/>
  <c r="Z4011" i="64"/>
  <c r="Z4009" i="64"/>
  <c r="Z4008" i="64"/>
  <c r="Z4007" i="64"/>
  <c r="Z4006" i="64"/>
  <c r="Z4004" i="64"/>
  <c r="Z4003" i="64"/>
  <c r="Z4002" i="64"/>
  <c r="Z4001" i="64"/>
  <c r="Z3999" i="64"/>
  <c r="Z3998" i="64"/>
  <c r="Z3997" i="64"/>
  <c r="Z3996" i="64"/>
  <c r="Z3994" i="64"/>
  <c r="Z3993" i="64"/>
  <c r="Z3992" i="64"/>
  <c r="Z3991" i="64"/>
  <c r="Z3989" i="64"/>
  <c r="Z3988" i="64"/>
  <c r="Z3987" i="64"/>
  <c r="Z3986" i="64"/>
  <c r="Z3984" i="64"/>
  <c r="Z3983" i="64"/>
  <c r="Z3982" i="64"/>
  <c r="Z3981" i="64"/>
  <c r="Z3979" i="64"/>
  <c r="Z3978" i="64"/>
  <c r="Z3977" i="64"/>
  <c r="Z3976" i="64"/>
  <c r="Z3974" i="64"/>
  <c r="Z3973" i="64"/>
  <c r="Z3972" i="64"/>
  <c r="Z3971" i="64"/>
  <c r="Z3969" i="64"/>
  <c r="Z3968" i="64"/>
  <c r="Z3967" i="64"/>
  <c r="Z3966" i="64"/>
  <c r="Z3964" i="64"/>
  <c r="Z3963" i="64"/>
  <c r="Z3962" i="64"/>
  <c r="Z3961" i="64"/>
  <c r="Z3959" i="64"/>
  <c r="Z3958" i="64"/>
  <c r="Z3957" i="64"/>
  <c r="Z3956" i="64"/>
  <c r="Z3954" i="64"/>
  <c r="Z3953" i="64"/>
  <c r="Z3952" i="64"/>
  <c r="Z3951" i="64"/>
  <c r="Z3949" i="64"/>
  <c r="Z3948" i="64"/>
  <c r="Z3947" i="64"/>
  <c r="Z3946" i="64"/>
  <c r="Z3944" i="64"/>
  <c r="Z3943" i="64"/>
  <c r="Z3942" i="64"/>
  <c r="Z3941" i="64"/>
  <c r="Z3939" i="64"/>
  <c r="Z3938" i="64"/>
  <c r="Z3937" i="64"/>
  <c r="Z3936" i="64"/>
  <c r="Z3934" i="64"/>
  <c r="Z3933" i="64"/>
  <c r="Z3932" i="64"/>
  <c r="Z3931" i="64"/>
  <c r="Z3929" i="64"/>
  <c r="Z3928" i="64"/>
  <c r="Z3927" i="64"/>
  <c r="Z3926" i="64"/>
  <c r="Z3924" i="64"/>
  <c r="Z3923" i="64"/>
  <c r="Z3922" i="64"/>
  <c r="Z3921" i="64"/>
  <c r="Z3919" i="64"/>
  <c r="Z3918" i="64"/>
  <c r="Z3917" i="64"/>
  <c r="Z3916" i="64"/>
  <c r="Z3914" i="64"/>
  <c r="Z3913" i="64"/>
  <c r="Z3912" i="64"/>
  <c r="Z3911" i="64"/>
  <c r="Z3909" i="64"/>
  <c r="Z3908" i="64"/>
  <c r="Z3907" i="64"/>
  <c r="Z3906" i="64"/>
  <c r="Z3904" i="64"/>
  <c r="Z3903" i="64"/>
  <c r="Z3902" i="64"/>
  <c r="Z3901" i="64"/>
  <c r="Z3899" i="64"/>
  <c r="Z3898" i="64"/>
  <c r="Z3897" i="64"/>
  <c r="Z3896" i="64"/>
  <c r="Z3894" i="64"/>
  <c r="Z3893" i="64"/>
  <c r="Z3892" i="64"/>
  <c r="Z3891" i="64"/>
  <c r="Z3889" i="64"/>
  <c r="Z3888" i="64"/>
  <c r="Z3887" i="64"/>
  <c r="Z3886" i="64"/>
  <c r="Z3884" i="64"/>
  <c r="Z3883" i="64"/>
  <c r="Z3882" i="64"/>
  <c r="Z3881" i="64"/>
  <c r="Z3879" i="64"/>
  <c r="Z3878" i="64"/>
  <c r="Z3877" i="64"/>
  <c r="Z3876" i="64"/>
  <c r="Z3874" i="64"/>
  <c r="Z3873" i="64"/>
  <c r="Z3872" i="64"/>
  <c r="Z3871" i="64"/>
  <c r="Z3869" i="64"/>
  <c r="Z3868" i="64"/>
  <c r="Z3867" i="64"/>
  <c r="Z3866" i="64"/>
  <c r="Z3864" i="64"/>
  <c r="Z3863" i="64"/>
  <c r="Z3862" i="64"/>
  <c r="Z3861" i="64"/>
  <c r="Z3859" i="64"/>
  <c r="Z3858" i="64"/>
  <c r="Z3857" i="64"/>
  <c r="Z3856" i="64"/>
  <c r="Z3854" i="64"/>
  <c r="Z3853" i="64"/>
  <c r="Z3852" i="64"/>
  <c r="Z3851" i="64"/>
  <c r="Z3849" i="64"/>
  <c r="Z3848" i="64"/>
  <c r="Z3847" i="64"/>
  <c r="Z3846" i="64"/>
  <c r="Z3844" i="64"/>
  <c r="Z3843" i="64"/>
  <c r="Z3842" i="64"/>
  <c r="Z3841" i="64"/>
  <c r="Z3839" i="64"/>
  <c r="Z3838" i="64"/>
  <c r="Z3837" i="64"/>
  <c r="Z3836" i="64"/>
  <c r="Z3834" i="64"/>
  <c r="Z3833" i="64"/>
  <c r="Z3832" i="64"/>
  <c r="Z3831" i="64"/>
  <c r="Z3829" i="64"/>
  <c r="Z3828" i="64"/>
  <c r="Z3827" i="64"/>
  <c r="Z3826" i="64"/>
  <c r="Z3824" i="64"/>
  <c r="Z3823" i="64"/>
  <c r="Z3822" i="64"/>
  <c r="Z3821" i="64"/>
  <c r="Z3819" i="64"/>
  <c r="Z3818" i="64"/>
  <c r="Z3817" i="64"/>
  <c r="Z3816" i="64"/>
  <c r="Z3814" i="64"/>
  <c r="Z3813" i="64"/>
  <c r="Z3812" i="64"/>
  <c r="Z3811" i="64"/>
  <c r="Z3809" i="64"/>
  <c r="Z3808" i="64"/>
  <c r="Z3807" i="64"/>
  <c r="Z3806" i="64"/>
  <c r="Z3804" i="64"/>
  <c r="Z3803" i="64"/>
  <c r="Z3802" i="64"/>
  <c r="Z3801" i="64"/>
  <c r="Z3799" i="64"/>
  <c r="Z3798" i="64"/>
  <c r="Z3797" i="64"/>
  <c r="Z3796" i="64"/>
  <c r="Z3794" i="64"/>
  <c r="Z3793" i="64"/>
  <c r="Z3792" i="64"/>
  <c r="Z3791" i="64"/>
  <c r="Z3789" i="64"/>
  <c r="Z3788" i="64"/>
  <c r="Z3787" i="64"/>
  <c r="Z3786" i="64"/>
  <c r="Z3784" i="64"/>
  <c r="Z3783" i="64"/>
  <c r="Z3782" i="64"/>
  <c r="Z3781" i="64"/>
  <c r="Z3779" i="64"/>
  <c r="Z3778" i="64"/>
  <c r="Z3777" i="64"/>
  <c r="Z3776" i="64"/>
  <c r="Z3774" i="64"/>
  <c r="Z3773" i="64"/>
  <c r="Z3772" i="64"/>
  <c r="Z3771" i="64"/>
  <c r="Z3769" i="64"/>
  <c r="Z3768" i="64"/>
  <c r="Z3767" i="64"/>
  <c r="Z3766" i="64"/>
  <c r="Z3764" i="64"/>
  <c r="Z3763" i="64"/>
  <c r="Z3762" i="64"/>
  <c r="Z3761" i="64"/>
  <c r="Z3759" i="64"/>
  <c r="Z3758" i="64"/>
  <c r="Z3757" i="64"/>
  <c r="Z3756" i="64"/>
  <c r="Z3754" i="64"/>
  <c r="Z3753" i="64"/>
  <c r="Z3752" i="64"/>
  <c r="Z3751" i="64"/>
  <c r="Z3749" i="64"/>
  <c r="Z3748" i="64"/>
  <c r="Z3747" i="64"/>
  <c r="Z3746" i="64"/>
  <c r="Z3744" i="64"/>
  <c r="Z3743" i="64"/>
  <c r="Z3742" i="64"/>
  <c r="Z3741" i="64"/>
  <c r="Z3739" i="64"/>
  <c r="Z3738" i="64"/>
  <c r="Z3737" i="64"/>
  <c r="Z3736" i="64"/>
  <c r="Z3734" i="64"/>
  <c r="Z3733" i="64"/>
  <c r="Z3732" i="64"/>
  <c r="Z3731" i="64"/>
  <c r="Z3729" i="64"/>
  <c r="Z3728" i="64"/>
  <c r="Z3727" i="64"/>
  <c r="Z3726" i="64"/>
  <c r="Z3724" i="64"/>
  <c r="Z3723" i="64"/>
  <c r="Z3722" i="64"/>
  <c r="Z3721" i="64"/>
  <c r="Z3719" i="64"/>
  <c r="Z3718" i="64"/>
  <c r="Z3717" i="64"/>
  <c r="Z3716" i="64"/>
  <c r="Z3714" i="64"/>
  <c r="Z3713" i="64"/>
  <c r="Z3712" i="64"/>
  <c r="Z3711" i="64"/>
  <c r="Z3709" i="64"/>
  <c r="Z3708" i="64"/>
  <c r="Z3707" i="64"/>
  <c r="Z3706" i="64"/>
  <c r="Z3704" i="64"/>
  <c r="Z3703" i="64"/>
  <c r="Z3702" i="64"/>
  <c r="Z3701" i="64"/>
  <c r="Z3699" i="64"/>
  <c r="Z3698" i="64"/>
  <c r="Z3697" i="64"/>
  <c r="Z3696" i="64"/>
  <c r="Z3694" i="64"/>
  <c r="Z3693" i="64"/>
  <c r="Z3692" i="64"/>
  <c r="Z3691" i="64"/>
  <c r="Z3689" i="64"/>
  <c r="Z3688" i="64"/>
  <c r="Z3687" i="64"/>
  <c r="Z3686" i="64"/>
  <c r="Z3684" i="64"/>
  <c r="Z3683" i="64"/>
  <c r="Z3682" i="64"/>
  <c r="Z3681" i="64"/>
  <c r="Z3679" i="64"/>
  <c r="Z3678" i="64"/>
  <c r="Z3677" i="64"/>
  <c r="Z3676" i="64"/>
  <c r="Z3674" i="64"/>
  <c r="Z3673" i="64"/>
  <c r="Z3672" i="64"/>
  <c r="Z3671" i="64"/>
  <c r="Z3669" i="64"/>
  <c r="Z3668" i="64"/>
  <c r="Z3667" i="64"/>
  <c r="Z3666" i="64"/>
  <c r="Z3664" i="64"/>
  <c r="Z3663" i="64"/>
  <c r="Z3662" i="64"/>
  <c r="Z3661" i="64"/>
  <c r="Z3659" i="64"/>
  <c r="Z3658" i="64"/>
  <c r="Z3657" i="64"/>
  <c r="Z3656" i="64"/>
  <c r="Z3654" i="64"/>
  <c r="Z3653" i="64"/>
  <c r="Z3652" i="64"/>
  <c r="Z3651" i="64"/>
  <c r="Z3649" i="64"/>
  <c r="Z3648" i="64"/>
  <c r="Z3647" i="64"/>
  <c r="Z3646" i="64"/>
  <c r="Z3644" i="64"/>
  <c r="Z3643" i="64"/>
  <c r="Z3642" i="64"/>
  <c r="Z3641" i="64"/>
  <c r="Z3639" i="64"/>
  <c r="Z3638" i="64"/>
  <c r="Z3637" i="64"/>
  <c r="Z3636" i="64"/>
  <c r="Z3634" i="64"/>
  <c r="Z3633" i="64"/>
  <c r="Z3632" i="64"/>
  <c r="Z3631" i="64"/>
  <c r="Z3629" i="64"/>
  <c r="Z3628" i="64"/>
  <c r="Z3627" i="64"/>
  <c r="Z3626" i="64"/>
  <c r="Z3624" i="64"/>
  <c r="Z3623" i="64"/>
  <c r="Z3622" i="64"/>
  <c r="Z3621" i="64"/>
  <c r="Z3619" i="64"/>
  <c r="Z3618" i="64"/>
  <c r="Z3617" i="64"/>
  <c r="Z3616" i="64"/>
  <c r="Z3614" i="64"/>
  <c r="Z3613" i="64"/>
  <c r="Z3612" i="64"/>
  <c r="Z3611" i="64"/>
  <c r="Z3609" i="64"/>
  <c r="Z3608" i="64"/>
  <c r="Z3607" i="64"/>
  <c r="Z3606" i="64"/>
  <c r="Z3604" i="64"/>
  <c r="Z3603" i="64"/>
  <c r="Z3602" i="64"/>
  <c r="Z3601" i="64"/>
  <c r="Z3599" i="64"/>
  <c r="Z3598" i="64"/>
  <c r="Z3597" i="64"/>
  <c r="Z3596" i="64"/>
  <c r="Z3594" i="64"/>
  <c r="Z3593" i="64"/>
  <c r="Z3592" i="64"/>
  <c r="Z3591" i="64"/>
  <c r="Z3589" i="64"/>
  <c r="Z3588" i="64"/>
  <c r="Z3587" i="64"/>
  <c r="Z3586" i="64"/>
  <c r="Z3584" i="64"/>
  <c r="Z3583" i="64"/>
  <c r="Z3582" i="64"/>
  <c r="Z3581" i="64"/>
  <c r="Z3579" i="64"/>
  <c r="Z3578" i="64"/>
  <c r="Z3577" i="64"/>
  <c r="Z3576" i="64"/>
  <c r="Z3574" i="64"/>
  <c r="Z3573" i="64"/>
  <c r="Z3572" i="64"/>
  <c r="Z3571" i="64"/>
  <c r="Z3569" i="64"/>
  <c r="Z3568" i="64"/>
  <c r="Z3567" i="64"/>
  <c r="Z3566" i="64"/>
  <c r="Z3564" i="64"/>
  <c r="Z3563" i="64"/>
  <c r="Z3562" i="64"/>
  <c r="Z3561" i="64"/>
  <c r="Z3559" i="64"/>
  <c r="Z3558" i="64"/>
  <c r="Z3557" i="64"/>
  <c r="Z3556" i="64"/>
  <c r="Z3554" i="64"/>
  <c r="Z3553" i="64"/>
  <c r="Z3552" i="64"/>
  <c r="Z3551" i="64"/>
  <c r="Z3549" i="64"/>
  <c r="Z3548" i="64"/>
  <c r="Z3547" i="64"/>
  <c r="Z3546" i="64"/>
  <c r="Z3544" i="64"/>
  <c r="Z3543" i="64"/>
  <c r="Z3542" i="64"/>
  <c r="Z3541" i="64"/>
  <c r="Z3539" i="64"/>
  <c r="Z3538" i="64"/>
  <c r="Z3537" i="64"/>
  <c r="Z3536" i="64"/>
  <c r="Z3534" i="64"/>
  <c r="Z3533" i="64"/>
  <c r="Z3532" i="64"/>
  <c r="Z3531" i="64"/>
  <c r="Z3529" i="64"/>
  <c r="Z3528" i="64"/>
  <c r="Z3527" i="64"/>
  <c r="Z3526" i="64"/>
  <c r="Z3524" i="64"/>
  <c r="Z3523" i="64"/>
  <c r="Z3522" i="64"/>
  <c r="Z3521" i="64"/>
  <c r="Z3519" i="64"/>
  <c r="Z3518" i="64"/>
  <c r="Z3517" i="64"/>
  <c r="Z3516" i="64"/>
  <c r="Z3514" i="64"/>
  <c r="Z3513" i="64"/>
  <c r="Z3512" i="64"/>
  <c r="Z3511" i="64"/>
  <c r="Z3509" i="64"/>
  <c r="Z3508" i="64"/>
  <c r="Z3507" i="64"/>
  <c r="Z3506" i="64"/>
  <c r="Z3504" i="64"/>
  <c r="Z3503" i="64"/>
  <c r="Z3502" i="64"/>
  <c r="Z3501" i="64"/>
  <c r="Z3499" i="64"/>
  <c r="Z3498" i="64"/>
  <c r="Z3497" i="64"/>
  <c r="Z3496" i="64"/>
  <c r="Z3494" i="64"/>
  <c r="Z3493" i="64"/>
  <c r="Z3492" i="64"/>
  <c r="Z3491" i="64"/>
  <c r="Z3489" i="64"/>
  <c r="Z3488" i="64"/>
  <c r="Z3487" i="64"/>
  <c r="Z3486" i="64"/>
  <c r="Z3484" i="64"/>
  <c r="Z3483" i="64"/>
  <c r="Z3482" i="64"/>
  <c r="Z3481" i="64"/>
  <c r="Z3479" i="64"/>
  <c r="Z3478" i="64"/>
  <c r="Z3477" i="64"/>
  <c r="Z3476" i="64"/>
  <c r="Z3474" i="64"/>
  <c r="Z3473" i="64"/>
  <c r="Z3472" i="64"/>
  <c r="Z3471" i="64"/>
  <c r="Z3469" i="64"/>
  <c r="Z3468" i="64"/>
  <c r="Z3467" i="64"/>
  <c r="Z3466" i="64"/>
  <c r="Z3464" i="64"/>
  <c r="Z3463" i="64"/>
  <c r="Z3462" i="64"/>
  <c r="Z3461" i="64"/>
  <c r="Z3459" i="64"/>
  <c r="Z3458" i="64"/>
  <c r="Z3457" i="64"/>
  <c r="Z3456" i="64"/>
  <c r="Z3454" i="64"/>
  <c r="Z3453" i="64"/>
  <c r="Z3452" i="64"/>
  <c r="Z3451" i="64"/>
  <c r="Z3449" i="64"/>
  <c r="Z3448" i="64"/>
  <c r="Z3447" i="64"/>
  <c r="Z3446" i="64"/>
  <c r="Z3444" i="64"/>
  <c r="Z3443" i="64"/>
  <c r="Z3442" i="64"/>
  <c r="Z3441" i="64"/>
  <c r="Z3439" i="64"/>
  <c r="Z3438" i="64"/>
  <c r="Z3437" i="64"/>
  <c r="Z3436" i="64"/>
  <c r="Z3434" i="64"/>
  <c r="Z3433" i="64"/>
  <c r="Z3432" i="64"/>
  <c r="Z3431" i="64"/>
  <c r="Z3429" i="64"/>
  <c r="Z3428" i="64"/>
  <c r="Z3427" i="64"/>
  <c r="Z3426" i="64"/>
  <c r="Z3424" i="64"/>
  <c r="Z3423" i="64"/>
  <c r="Z3422" i="64"/>
  <c r="Z3421" i="64"/>
  <c r="Z3419" i="64"/>
  <c r="Z3418" i="64"/>
  <c r="Z3417" i="64"/>
  <c r="Z3416" i="64"/>
  <c r="Z3414" i="64"/>
  <c r="Z3413" i="64"/>
  <c r="Z3412" i="64"/>
  <c r="Z3411" i="64"/>
  <c r="Z3409" i="64"/>
  <c r="Z3408" i="64"/>
  <c r="Z3407" i="64"/>
  <c r="Z3406" i="64"/>
  <c r="Z3404" i="64"/>
  <c r="Z3403" i="64"/>
  <c r="Z3402" i="64"/>
  <c r="Z3401" i="64"/>
  <c r="Z3399" i="64"/>
  <c r="Z3398" i="64"/>
  <c r="Z3397" i="64"/>
  <c r="Z3396" i="64"/>
  <c r="Z3394" i="64"/>
  <c r="Z3393" i="64"/>
  <c r="Z3392" i="64"/>
  <c r="Z3391" i="64"/>
  <c r="Z3389" i="64"/>
  <c r="Z3388" i="64"/>
  <c r="Z3387" i="64"/>
  <c r="Z3386" i="64"/>
  <c r="Z3384" i="64"/>
  <c r="Z3383" i="64"/>
  <c r="Z3382" i="64"/>
  <c r="Z3381" i="64"/>
  <c r="Z3379" i="64"/>
  <c r="Z3378" i="64"/>
  <c r="Z3377" i="64"/>
  <c r="Z3376" i="64"/>
  <c r="Z3374" i="64"/>
  <c r="Z3373" i="64"/>
  <c r="Z3372" i="64"/>
  <c r="Z3371" i="64"/>
  <c r="Z3369" i="64"/>
  <c r="Z3368" i="64"/>
  <c r="Z3367" i="64"/>
  <c r="Z3366" i="64"/>
  <c r="Z3364" i="64"/>
  <c r="Z3363" i="64"/>
  <c r="Z3362" i="64"/>
  <c r="Z3361" i="64"/>
  <c r="Z3359" i="64"/>
  <c r="Z3358" i="64"/>
  <c r="Z3357" i="64"/>
  <c r="Z3356" i="64"/>
  <c r="Z3354" i="64"/>
  <c r="Z3353" i="64"/>
  <c r="Z3352" i="64"/>
  <c r="Z3351" i="64"/>
  <c r="Z3349" i="64"/>
  <c r="Z3348" i="64"/>
  <c r="Z3347" i="64"/>
  <c r="Z3346" i="64"/>
  <c r="Z3344" i="64"/>
  <c r="Z3343" i="64"/>
  <c r="Z3342" i="64"/>
  <c r="Z3341" i="64"/>
  <c r="Z3339" i="64"/>
  <c r="Z3338" i="64"/>
  <c r="Z3337" i="64"/>
  <c r="Z3336" i="64"/>
  <c r="Z3334" i="64"/>
  <c r="Z3333" i="64"/>
  <c r="Z3332" i="64"/>
  <c r="Z3331" i="64"/>
  <c r="Z3329" i="64"/>
  <c r="Z3328" i="64"/>
  <c r="Z3327" i="64"/>
  <c r="Z3326" i="64"/>
  <c r="Z3324" i="64"/>
  <c r="Z3323" i="64"/>
  <c r="Z3322" i="64"/>
  <c r="Z3321" i="64"/>
  <c r="Z3319" i="64"/>
  <c r="Z3318" i="64"/>
  <c r="Z3317" i="64"/>
  <c r="Z3316" i="64"/>
  <c r="Z3314" i="64"/>
  <c r="Z3313" i="64"/>
  <c r="Z3312" i="64"/>
  <c r="Z3311" i="64"/>
  <c r="Z3309" i="64"/>
  <c r="Z3308" i="64"/>
  <c r="Z3307" i="64"/>
  <c r="Z3306" i="64"/>
  <c r="Z3304" i="64"/>
  <c r="Z3303" i="64"/>
  <c r="Z3302" i="64"/>
  <c r="Z3301" i="64"/>
  <c r="Z3299" i="64"/>
  <c r="Z3298" i="64"/>
  <c r="Z3297" i="64"/>
  <c r="Z3296" i="64"/>
  <c r="Z3294" i="64"/>
  <c r="Z3293" i="64"/>
  <c r="Z3292" i="64"/>
  <c r="Z3291" i="64"/>
  <c r="Z3289" i="64"/>
  <c r="Z3288" i="64"/>
  <c r="Z3287" i="64"/>
  <c r="Z3286" i="64"/>
  <c r="Z3284" i="64"/>
  <c r="Z3283" i="64"/>
  <c r="Z3282" i="64"/>
  <c r="Z3281" i="64"/>
  <c r="Z3279" i="64"/>
  <c r="Z3278" i="64"/>
  <c r="Z3277" i="64"/>
  <c r="Z3276" i="64"/>
  <c r="Z3274" i="64"/>
  <c r="Z3273" i="64"/>
  <c r="Z3272" i="64"/>
  <c r="Z3271" i="64"/>
  <c r="Z3269" i="64"/>
  <c r="Z3268" i="64"/>
  <c r="Z3267" i="64"/>
  <c r="Z3266" i="64"/>
  <c r="Z3264" i="64"/>
  <c r="Z3263" i="64"/>
  <c r="Z3262" i="64"/>
  <c r="Z3261" i="64"/>
  <c r="Z3259" i="64"/>
  <c r="Z3258" i="64"/>
  <c r="Z3257" i="64"/>
  <c r="Z3256" i="64"/>
  <c r="Z3254" i="64"/>
  <c r="Z3253" i="64"/>
  <c r="Z3252" i="64"/>
  <c r="Z3251" i="64"/>
  <c r="Z3249" i="64"/>
  <c r="Z3248" i="64"/>
  <c r="Z3247" i="64"/>
  <c r="Z3246" i="64"/>
  <c r="Z3244" i="64"/>
  <c r="Z3243" i="64"/>
  <c r="Z3242" i="64"/>
  <c r="Z3241" i="64"/>
  <c r="Z3239" i="64"/>
  <c r="Z3238" i="64"/>
  <c r="Z3237" i="64"/>
  <c r="Z3236" i="64"/>
  <c r="Z3234" i="64"/>
  <c r="Z3233" i="64"/>
  <c r="Z3232" i="64"/>
  <c r="Z3231" i="64"/>
  <c r="Z3229" i="64"/>
  <c r="Z3228" i="64"/>
  <c r="Z3227" i="64"/>
  <c r="Z3226" i="64"/>
  <c r="Z3224" i="64"/>
  <c r="Z3223" i="64"/>
  <c r="Z3222" i="64"/>
  <c r="Z3221" i="64"/>
  <c r="Z3219" i="64"/>
  <c r="Z3218" i="64"/>
  <c r="Z3217" i="64"/>
  <c r="Z3216" i="64"/>
  <c r="Z3214" i="64"/>
  <c r="Z3213" i="64"/>
  <c r="Z3212" i="64"/>
  <c r="Z3211" i="64"/>
  <c r="Z3209" i="64"/>
  <c r="Z3208" i="64"/>
  <c r="Z3207" i="64"/>
  <c r="Z3206" i="64"/>
  <c r="Z3204" i="64"/>
  <c r="Z3203" i="64"/>
  <c r="Z3202" i="64"/>
  <c r="Z3201" i="64"/>
  <c r="Z3199" i="64"/>
  <c r="Z3198" i="64"/>
  <c r="Z3197" i="64"/>
  <c r="Z3196" i="64"/>
  <c r="Z3194" i="64"/>
  <c r="Z3193" i="64"/>
  <c r="Z3192" i="64"/>
  <c r="Z3191" i="64"/>
  <c r="Z3189" i="64"/>
  <c r="Z3188" i="64"/>
  <c r="Z3187" i="64"/>
  <c r="Z3186" i="64"/>
  <c r="Z3184" i="64"/>
  <c r="Z3183" i="64"/>
  <c r="Z3182" i="64"/>
  <c r="Z3181" i="64"/>
  <c r="Z3179" i="64"/>
  <c r="Z3178" i="64"/>
  <c r="Z3177" i="64"/>
  <c r="Z3176" i="64"/>
  <c r="Z3174" i="64"/>
  <c r="Z3173" i="64"/>
  <c r="Z3172" i="64"/>
  <c r="Z3171" i="64"/>
  <c r="Z3169" i="64"/>
  <c r="Z3168" i="64"/>
  <c r="Z3167" i="64"/>
  <c r="Z3166" i="64"/>
  <c r="Z3164" i="64"/>
  <c r="Z3163" i="64"/>
  <c r="Z3162" i="64"/>
  <c r="Z3161" i="64"/>
  <c r="Z3159" i="64"/>
  <c r="Z3158" i="64"/>
  <c r="Z3157" i="64"/>
  <c r="Z3156" i="64"/>
  <c r="Z3154" i="64"/>
  <c r="Z3153" i="64"/>
  <c r="Z3152" i="64"/>
  <c r="Z3151" i="64"/>
  <c r="Z3149" i="64"/>
  <c r="Z3148" i="64"/>
  <c r="Z3147" i="64"/>
  <c r="Z3146" i="64"/>
  <c r="Z3144" i="64"/>
  <c r="Z3143" i="64"/>
  <c r="Z3142" i="64"/>
  <c r="Z3141" i="64"/>
  <c r="Z3139" i="64"/>
  <c r="Z3138" i="64"/>
  <c r="Z3137" i="64"/>
  <c r="Z3136" i="64"/>
  <c r="Z3134" i="64"/>
  <c r="Z3133" i="64"/>
  <c r="Z3132" i="64"/>
  <c r="Z3131" i="64"/>
  <c r="Z3129" i="64"/>
  <c r="Z3128" i="64"/>
  <c r="Z3127" i="64"/>
  <c r="Z3126" i="64"/>
  <c r="Z3124" i="64"/>
  <c r="Z3123" i="64"/>
  <c r="Z3122" i="64"/>
  <c r="Z3121" i="64"/>
  <c r="Z3119" i="64"/>
  <c r="Z3118" i="64"/>
  <c r="Z3117" i="64"/>
  <c r="Z3116" i="64"/>
  <c r="Z3114" i="64"/>
  <c r="Z3113" i="64"/>
  <c r="Z3112" i="64"/>
  <c r="Z3111" i="64"/>
  <c r="Z3109" i="64"/>
  <c r="Z3108" i="64"/>
  <c r="Z3107" i="64"/>
  <c r="Z3106" i="64"/>
  <c r="Z3104" i="64"/>
  <c r="Z3103" i="64"/>
  <c r="Z3102" i="64"/>
  <c r="Z3101" i="64"/>
  <c r="Z3099" i="64"/>
  <c r="Z3098" i="64"/>
  <c r="Z3097" i="64"/>
  <c r="Z3096" i="64"/>
  <c r="Z3094" i="64"/>
  <c r="Z3093" i="64"/>
  <c r="Z3092" i="64"/>
  <c r="Z3091" i="64"/>
  <c r="Z3089" i="64"/>
  <c r="Z3088" i="64"/>
  <c r="Z3087" i="64"/>
  <c r="Z3086" i="64"/>
  <c r="Z3084" i="64"/>
  <c r="Z3083" i="64"/>
  <c r="Z3082" i="64"/>
  <c r="Z3081" i="64"/>
  <c r="Z3079" i="64"/>
  <c r="Z3078" i="64"/>
  <c r="Z3077" i="64"/>
  <c r="Z3076" i="64"/>
  <c r="Z3074" i="64"/>
  <c r="Z3073" i="64"/>
  <c r="Z3072" i="64"/>
  <c r="Z3071" i="64"/>
  <c r="Z3069" i="64"/>
  <c r="Z3068" i="64"/>
  <c r="Z3067" i="64"/>
  <c r="Z3066" i="64"/>
  <c r="Z3064" i="64"/>
  <c r="Z3063" i="64"/>
  <c r="Z3062" i="64"/>
  <c r="Z3061" i="64"/>
  <c r="Z3059" i="64"/>
  <c r="Z3058" i="64"/>
  <c r="Z3057" i="64"/>
  <c r="Z3056" i="64"/>
  <c r="Z3054" i="64"/>
  <c r="Z3053" i="64"/>
  <c r="Z3052" i="64"/>
  <c r="Z3051" i="64"/>
  <c r="Z3049" i="64"/>
  <c r="Z3048" i="64"/>
  <c r="Z3047" i="64"/>
  <c r="Z3046" i="64"/>
  <c r="Z3044" i="64"/>
  <c r="Z3043" i="64"/>
  <c r="Z3042" i="64"/>
  <c r="Z3041" i="64"/>
  <c r="Z3039" i="64"/>
  <c r="Z3038" i="64"/>
  <c r="Z3037" i="64"/>
  <c r="Z3036" i="64"/>
  <c r="Z3034" i="64"/>
  <c r="Z3033" i="64"/>
  <c r="Z3032" i="64"/>
  <c r="Z3031" i="64"/>
  <c r="Z3029" i="64"/>
  <c r="Z3028" i="64"/>
  <c r="Z3027" i="64"/>
  <c r="Z3026" i="64"/>
  <c r="Z3024" i="64"/>
  <c r="Z3023" i="64"/>
  <c r="Z3022" i="64"/>
  <c r="Z3021" i="64"/>
  <c r="Z3019" i="64"/>
  <c r="Z3018" i="64"/>
  <c r="Z3017" i="64"/>
  <c r="Z3016" i="64"/>
  <c r="Z3014" i="64"/>
  <c r="Z3013" i="64"/>
  <c r="Z3012" i="64"/>
  <c r="Z3011" i="64"/>
  <c r="Z3009" i="64"/>
  <c r="Z3008" i="64"/>
  <c r="Z3007" i="64"/>
  <c r="Z3006" i="64"/>
  <c r="Z3004" i="64"/>
  <c r="Z3003" i="64"/>
  <c r="Z3002" i="64"/>
  <c r="Z3001" i="64"/>
  <c r="Z2999" i="64"/>
  <c r="Z2998" i="64"/>
  <c r="Z2997" i="64"/>
  <c r="Z2996" i="64"/>
  <c r="Z2994" i="64"/>
  <c r="Z2993" i="64"/>
  <c r="Z2992" i="64"/>
  <c r="Z2991" i="64"/>
  <c r="Z2989" i="64"/>
  <c r="Z2988" i="64"/>
  <c r="Z2987" i="64"/>
  <c r="Z2986" i="64"/>
  <c r="Z2984" i="64"/>
  <c r="Z2983" i="64"/>
  <c r="Z2982" i="64"/>
  <c r="Z2981" i="64"/>
  <c r="Z2979" i="64"/>
  <c r="Z2978" i="64"/>
  <c r="Z2977" i="64"/>
  <c r="Z2976" i="64"/>
  <c r="Z2974" i="64"/>
  <c r="Z2973" i="64"/>
  <c r="Z2972" i="64"/>
  <c r="Z2971" i="64"/>
  <c r="Z2969" i="64"/>
  <c r="Z2968" i="64"/>
  <c r="Z2967" i="64"/>
  <c r="Z2966" i="64"/>
  <c r="Z2964" i="64"/>
  <c r="Z2963" i="64"/>
  <c r="Z2962" i="64"/>
  <c r="Z2961" i="64"/>
  <c r="Z2959" i="64"/>
  <c r="Z2958" i="64"/>
  <c r="Z2957" i="64"/>
  <c r="Z2956" i="64"/>
  <c r="Z2954" i="64"/>
  <c r="Z2953" i="64"/>
  <c r="Z2952" i="64"/>
  <c r="Z2951" i="64"/>
  <c r="Z2949" i="64"/>
  <c r="Z2948" i="64"/>
  <c r="Z2947" i="64"/>
  <c r="Z2946" i="64"/>
  <c r="Z2944" i="64"/>
  <c r="Z2943" i="64"/>
  <c r="Z2942" i="64"/>
  <c r="Z2941" i="64"/>
  <c r="Z2939" i="64"/>
  <c r="Z2938" i="64"/>
  <c r="Z2937" i="64"/>
  <c r="Z2936" i="64"/>
  <c r="Z2934" i="64"/>
  <c r="Z2933" i="64"/>
  <c r="Z2932" i="64"/>
  <c r="Z2931" i="64"/>
  <c r="Z2929" i="64"/>
  <c r="Z2928" i="64"/>
  <c r="Z2927" i="64"/>
  <c r="Z2926" i="64"/>
  <c r="Z2924" i="64"/>
  <c r="Z2923" i="64"/>
  <c r="Z2922" i="64"/>
  <c r="Z2921" i="64"/>
  <c r="Z2919" i="64"/>
  <c r="Z2918" i="64"/>
  <c r="Z2917" i="64"/>
  <c r="Z2916" i="64"/>
  <c r="Z2914" i="64"/>
  <c r="Z2913" i="64"/>
  <c r="Z2912" i="64"/>
  <c r="Z2911" i="64"/>
  <c r="Z2909" i="64"/>
  <c r="Z2908" i="64"/>
  <c r="Z2907" i="64"/>
  <c r="Z2906" i="64"/>
  <c r="Z2904" i="64"/>
  <c r="Z2903" i="64"/>
  <c r="Z2902" i="64"/>
  <c r="Z2901" i="64"/>
  <c r="Z2899" i="64"/>
  <c r="Z2898" i="64"/>
  <c r="Z2897" i="64"/>
  <c r="Z2896" i="64"/>
  <c r="Z2894" i="64"/>
  <c r="Z2893" i="64"/>
  <c r="Z2892" i="64"/>
  <c r="Z2891" i="64"/>
  <c r="Z2889" i="64"/>
  <c r="Z2888" i="64"/>
  <c r="Z2887" i="64"/>
  <c r="Z2886" i="64"/>
  <c r="Z2884" i="64"/>
  <c r="Z2883" i="64"/>
  <c r="Z2882" i="64"/>
  <c r="Z2881" i="64"/>
  <c r="Z2879" i="64"/>
  <c r="Z2878" i="64"/>
  <c r="Z2877" i="64"/>
  <c r="Z2876" i="64"/>
  <c r="Z2874" i="64"/>
  <c r="Z2873" i="64"/>
  <c r="Z2872" i="64"/>
  <c r="Z2871" i="64"/>
  <c r="Z2869" i="64"/>
  <c r="Z2868" i="64"/>
  <c r="Z2867" i="64"/>
  <c r="Z2866" i="64"/>
  <c r="Z2864" i="64"/>
  <c r="Z2863" i="64"/>
  <c r="Z2862" i="64"/>
  <c r="Z2861" i="64"/>
  <c r="Z2859" i="64"/>
  <c r="Z2858" i="64"/>
  <c r="Z2857" i="64"/>
  <c r="Z2856" i="64"/>
  <c r="Z2854" i="64"/>
  <c r="Z2853" i="64"/>
  <c r="Z2852" i="64"/>
  <c r="Z2851" i="64"/>
  <c r="Z2849" i="64"/>
  <c r="Z2848" i="64"/>
  <c r="Z2847" i="64"/>
  <c r="Z2846" i="64"/>
  <c r="Z2844" i="64"/>
  <c r="Z2843" i="64"/>
  <c r="Z2842" i="64"/>
  <c r="Z2841" i="64"/>
  <c r="Z2839" i="64"/>
  <c r="Z2838" i="64"/>
  <c r="Z2837" i="64"/>
  <c r="Z2836" i="64"/>
  <c r="Z2834" i="64"/>
  <c r="Z2833" i="64"/>
  <c r="Z2832" i="64"/>
  <c r="Z2831" i="64"/>
  <c r="Z2829" i="64"/>
  <c r="Z2828" i="64"/>
  <c r="Z2827" i="64"/>
  <c r="Z2826" i="64"/>
  <c r="Z2824" i="64"/>
  <c r="Z2823" i="64"/>
  <c r="Z2822" i="64"/>
  <c r="Z2821" i="64"/>
  <c r="Z2819" i="64"/>
  <c r="Z2818" i="64"/>
  <c r="Z2817" i="64"/>
  <c r="Z2816" i="64"/>
  <c r="Z2814" i="64"/>
  <c r="Z2813" i="64"/>
  <c r="Z2812" i="64"/>
  <c r="Z2811" i="64"/>
  <c r="Z2809" i="64"/>
  <c r="Z2808" i="64"/>
  <c r="Z2807" i="64"/>
  <c r="Z2806" i="64"/>
  <c r="Z2804" i="64"/>
  <c r="Z2803" i="64"/>
  <c r="Z2802" i="64"/>
  <c r="Z2801" i="64"/>
  <c r="Z2799" i="64"/>
  <c r="Z2798" i="64"/>
  <c r="Z2797" i="64"/>
  <c r="Z2796" i="64"/>
  <c r="Z2794" i="64"/>
  <c r="Z2793" i="64"/>
  <c r="Z2792" i="64"/>
  <c r="Z2791" i="64"/>
  <c r="Z2789" i="64"/>
  <c r="Z2788" i="64"/>
  <c r="Z2787" i="64"/>
  <c r="Z2786" i="64"/>
  <c r="Z2784" i="64"/>
  <c r="Z2783" i="64"/>
  <c r="Z2782" i="64"/>
  <c r="Z2781" i="64"/>
  <c r="Z2779" i="64"/>
  <c r="Z2778" i="64"/>
  <c r="Z2777" i="64"/>
  <c r="Z2776" i="64"/>
  <c r="Z2774" i="64"/>
  <c r="Z2773" i="64"/>
  <c r="Z2772" i="64"/>
  <c r="Z2771" i="64"/>
  <c r="Z2769" i="64"/>
  <c r="Z2768" i="64"/>
  <c r="Z2767" i="64"/>
  <c r="Z2766" i="64"/>
  <c r="Z2764" i="64"/>
  <c r="Z2763" i="64"/>
  <c r="Z2762" i="64"/>
  <c r="Z2761" i="64"/>
  <c r="Z2759" i="64"/>
  <c r="Z2758" i="64"/>
  <c r="Z2757" i="64"/>
  <c r="Z2756" i="64"/>
  <c r="Z2754" i="64"/>
  <c r="Z2753" i="64"/>
  <c r="Z2752" i="64"/>
  <c r="Z2751" i="64"/>
  <c r="Z2749" i="64"/>
  <c r="Z2748" i="64"/>
  <c r="Z2747" i="64"/>
  <c r="Z2746" i="64"/>
  <c r="Z2744" i="64"/>
  <c r="Z2743" i="64"/>
  <c r="Z2742" i="64"/>
  <c r="Z2741" i="64"/>
  <c r="Z2739" i="64"/>
  <c r="Z2738" i="64"/>
  <c r="Z2737" i="64"/>
  <c r="Z2736" i="64"/>
  <c r="Z2734" i="64"/>
  <c r="Z2733" i="64"/>
  <c r="Z2732" i="64"/>
  <c r="Z2731" i="64"/>
  <c r="Z2729" i="64"/>
  <c r="Z2728" i="64"/>
  <c r="Z2727" i="64"/>
  <c r="Z2726" i="64"/>
  <c r="Z2724" i="64"/>
  <c r="Z2723" i="64"/>
  <c r="Z2722" i="64"/>
  <c r="Z2721" i="64"/>
  <c r="Z2719" i="64"/>
  <c r="Z2718" i="64"/>
  <c r="Z2717" i="64"/>
  <c r="Z2716" i="64"/>
  <c r="Z2714" i="64"/>
  <c r="Z2713" i="64"/>
  <c r="Z2712" i="64"/>
  <c r="Z2711" i="64"/>
  <c r="Z2709" i="64"/>
  <c r="Z2708" i="64"/>
  <c r="Z2707" i="64"/>
  <c r="Z2706" i="64"/>
  <c r="Z2704" i="64"/>
  <c r="Z2703" i="64"/>
  <c r="Z2702" i="64"/>
  <c r="Z2701" i="64"/>
  <c r="Z2699" i="64"/>
  <c r="Z2698" i="64"/>
  <c r="Z2697" i="64"/>
  <c r="Z2696" i="64"/>
  <c r="Z2694" i="64"/>
  <c r="Z2693" i="64"/>
  <c r="Z2692" i="64"/>
  <c r="Z2691" i="64"/>
  <c r="Z2689" i="64"/>
  <c r="Z2688" i="64"/>
  <c r="Z2687" i="64"/>
  <c r="Z2686" i="64"/>
  <c r="Z2684" i="64"/>
  <c r="Z2683" i="64"/>
  <c r="Z2682" i="64"/>
  <c r="Z2681" i="64"/>
  <c r="Z2679" i="64"/>
  <c r="Z2678" i="64"/>
  <c r="Z2677" i="64"/>
  <c r="Z2676" i="64"/>
  <c r="Z2674" i="64"/>
  <c r="Z2673" i="64"/>
  <c r="Z2672" i="64"/>
  <c r="Z2671" i="64"/>
  <c r="Z2669" i="64"/>
  <c r="Z2668" i="64"/>
  <c r="Z2667" i="64"/>
  <c r="Z2666" i="64"/>
  <c r="Z2664" i="64"/>
  <c r="Z2663" i="64"/>
  <c r="Z2662" i="64"/>
  <c r="Z2661" i="64"/>
  <c r="Z2659" i="64"/>
  <c r="Z2658" i="64"/>
  <c r="Z2657" i="64"/>
  <c r="Z2656" i="64"/>
  <c r="Z2654" i="64"/>
  <c r="Z2653" i="64"/>
  <c r="Z2652" i="64"/>
  <c r="Z2651" i="64"/>
  <c r="Z2649" i="64"/>
  <c r="Z2648" i="64"/>
  <c r="Z2647" i="64"/>
  <c r="Z2646" i="64"/>
  <c r="Z2644" i="64"/>
  <c r="Z2643" i="64"/>
  <c r="Z2642" i="64"/>
  <c r="Z2641" i="64"/>
  <c r="Z2639" i="64"/>
  <c r="Z2638" i="64"/>
  <c r="Z2637" i="64"/>
  <c r="Z2636" i="64"/>
  <c r="Z2634" i="64"/>
  <c r="Z2633" i="64"/>
  <c r="Z2632" i="64"/>
  <c r="Z2631" i="64"/>
  <c r="Z2629" i="64"/>
  <c r="Z2628" i="64"/>
  <c r="Z2627" i="64"/>
  <c r="Z2626" i="64"/>
  <c r="Z2624" i="64"/>
  <c r="Z2623" i="64"/>
  <c r="Z2622" i="64"/>
  <c r="Z2621" i="64"/>
  <c r="Z2619" i="64"/>
  <c r="Z2618" i="64"/>
  <c r="Z2617" i="64"/>
  <c r="Z2616" i="64"/>
  <c r="Z2614" i="64"/>
  <c r="Z2613" i="64"/>
  <c r="Z2612" i="64"/>
  <c r="Z2611" i="64"/>
  <c r="Z2609" i="64"/>
  <c r="Z2608" i="64"/>
  <c r="Z2607" i="64"/>
  <c r="Z2606" i="64"/>
  <c r="Z2604" i="64"/>
  <c r="Z2603" i="64"/>
  <c r="Z2602" i="64"/>
  <c r="Z2601" i="64"/>
  <c r="Z2599" i="64"/>
  <c r="Z2598" i="64"/>
  <c r="Z2597" i="64"/>
  <c r="Z2596" i="64"/>
  <c r="Z2594" i="64"/>
  <c r="Z2593" i="64"/>
  <c r="Z2592" i="64"/>
  <c r="Z2591" i="64"/>
  <c r="Z2589" i="64"/>
  <c r="Z2588" i="64"/>
  <c r="Z2587" i="64"/>
  <c r="Z2586" i="64"/>
  <c r="Z2584" i="64"/>
  <c r="Z2583" i="64"/>
  <c r="Z2582" i="64"/>
  <c r="Z2581" i="64"/>
  <c r="Z2579" i="64"/>
  <c r="Z2578" i="64"/>
  <c r="Z2577" i="64"/>
  <c r="Z2576" i="64"/>
  <c r="Z2574" i="64"/>
  <c r="Z2573" i="64"/>
  <c r="Z2572" i="64"/>
  <c r="Z2571" i="64"/>
  <c r="Z2569" i="64"/>
  <c r="Z2568" i="64"/>
  <c r="Z2567" i="64"/>
  <c r="Z2566" i="64"/>
  <c r="Z2564" i="64"/>
  <c r="Z2563" i="64"/>
  <c r="Z2562" i="64"/>
  <c r="Z2561" i="64"/>
  <c r="Z2559" i="64"/>
  <c r="Z2558" i="64"/>
  <c r="Z2557" i="64"/>
  <c r="Z2556" i="64"/>
  <c r="Z2554" i="64"/>
  <c r="Z2553" i="64"/>
  <c r="Z2552" i="64"/>
  <c r="Z2551" i="64"/>
  <c r="Z2549" i="64"/>
  <c r="Z2548" i="64"/>
  <c r="Z2547" i="64"/>
  <c r="Z2546" i="64"/>
  <c r="Z2544" i="64"/>
  <c r="Z2543" i="64"/>
  <c r="Z2542" i="64"/>
  <c r="Z2541" i="64"/>
  <c r="Z2539" i="64"/>
  <c r="Z2538" i="64"/>
  <c r="Z2537" i="64"/>
  <c r="Z2536" i="64"/>
  <c r="Z2534" i="64"/>
  <c r="Z2533" i="64"/>
  <c r="Z2532" i="64"/>
  <c r="Z2531" i="64"/>
  <c r="Z2529" i="64"/>
  <c r="Z2528" i="64"/>
  <c r="Z2527" i="64"/>
  <c r="Z2526" i="64"/>
  <c r="Z2524" i="64"/>
  <c r="Z2523" i="64"/>
  <c r="Z2522" i="64"/>
  <c r="Z2521" i="64"/>
  <c r="Z2519" i="64"/>
  <c r="Z2518" i="64"/>
  <c r="Z2517" i="64"/>
  <c r="Z2516" i="64"/>
  <c r="Z2514" i="64"/>
  <c r="Z2513" i="64"/>
  <c r="Z2512" i="64"/>
  <c r="Z2511" i="64"/>
  <c r="Z2509" i="64"/>
  <c r="Z2508" i="64"/>
  <c r="Z2507" i="64"/>
  <c r="Z2506" i="64"/>
  <c r="Z2504" i="64"/>
  <c r="Z2503" i="64"/>
  <c r="Z2502" i="64"/>
  <c r="Z2501" i="64"/>
  <c r="Z2499" i="64"/>
  <c r="Z2498" i="64"/>
  <c r="Z2497" i="64"/>
  <c r="Z2496" i="64"/>
  <c r="Z2494" i="64"/>
  <c r="Z2493" i="64"/>
  <c r="Z2492" i="64"/>
  <c r="Z2491" i="64"/>
  <c r="Z2489" i="64"/>
  <c r="Z2488" i="64"/>
  <c r="Z2487" i="64"/>
  <c r="Z2486" i="64"/>
  <c r="Z2484" i="64"/>
  <c r="Z2483" i="64"/>
  <c r="Z2482" i="64"/>
  <c r="Z2481" i="64"/>
  <c r="Z2479" i="64"/>
  <c r="Z2478" i="64"/>
  <c r="Z2477" i="64"/>
  <c r="Z2476" i="64"/>
  <c r="Z2474" i="64"/>
  <c r="Z2473" i="64"/>
  <c r="Z2472" i="64"/>
  <c r="Z2471" i="64"/>
  <c r="Z2469" i="64"/>
  <c r="Z2468" i="64"/>
  <c r="Z2467" i="64"/>
  <c r="Z2466" i="64"/>
  <c r="Z2464" i="64"/>
  <c r="Z2463" i="64"/>
  <c r="Z2462" i="64"/>
  <c r="Z2461" i="64"/>
  <c r="Z2459" i="64"/>
  <c r="Z2458" i="64"/>
  <c r="Z2457" i="64"/>
  <c r="Z2456" i="64"/>
  <c r="Z2454" i="64"/>
  <c r="Z2453" i="64"/>
  <c r="Z2452" i="64"/>
  <c r="Z2451" i="64"/>
  <c r="Z2449" i="64"/>
  <c r="Z2448" i="64"/>
  <c r="Z2447" i="64"/>
  <c r="Z2446" i="64"/>
  <c r="Z2444" i="64"/>
  <c r="Z2443" i="64"/>
  <c r="Z2442" i="64"/>
  <c r="Z2441" i="64"/>
  <c r="Z2439" i="64"/>
  <c r="Z2438" i="64"/>
  <c r="Z2437" i="64"/>
  <c r="Z2436" i="64"/>
  <c r="Z2434" i="64"/>
  <c r="Z2433" i="64"/>
  <c r="Z2432" i="64"/>
  <c r="Z2431" i="64"/>
  <c r="Z2429" i="64"/>
  <c r="Z2428" i="64"/>
  <c r="Z2427" i="64"/>
  <c r="Z2426" i="64"/>
  <c r="Z2424" i="64"/>
  <c r="Z2423" i="64"/>
  <c r="Z2422" i="64"/>
  <c r="Z2421" i="64"/>
  <c r="Z2419" i="64"/>
  <c r="Z2418" i="64"/>
  <c r="Z2417" i="64"/>
  <c r="Z2416" i="64"/>
  <c r="Z2414" i="64"/>
  <c r="Z2413" i="64"/>
  <c r="Z2412" i="64"/>
  <c r="Z2411" i="64"/>
  <c r="Z2409" i="64"/>
  <c r="Z2408" i="64"/>
  <c r="Z2407" i="64"/>
  <c r="Z2406" i="64"/>
  <c r="Z2404" i="64"/>
  <c r="Z2403" i="64"/>
  <c r="Z2402" i="64"/>
  <c r="Z2401" i="64"/>
  <c r="Z2399" i="64"/>
  <c r="Z2398" i="64"/>
  <c r="Z2397" i="64"/>
  <c r="Z2396" i="64"/>
  <c r="Z2394" i="64"/>
  <c r="Z2393" i="64"/>
  <c r="Z2392" i="64"/>
  <c r="Z2391" i="64"/>
  <c r="Z2389" i="64"/>
  <c r="Z2388" i="64"/>
  <c r="Z2387" i="64"/>
  <c r="Z2386" i="64"/>
  <c r="Z2384" i="64"/>
  <c r="Z2383" i="64"/>
  <c r="Z2382" i="64"/>
  <c r="Z2381" i="64"/>
  <c r="Z2379" i="64"/>
  <c r="Z2378" i="64"/>
  <c r="Z2377" i="64"/>
  <c r="Z2376" i="64"/>
  <c r="Z2374" i="64"/>
  <c r="Z2373" i="64"/>
  <c r="Z2372" i="64"/>
  <c r="Z2371" i="64"/>
  <c r="Z2369" i="64"/>
  <c r="Z2368" i="64"/>
  <c r="Z2367" i="64"/>
  <c r="Z2366" i="64"/>
  <c r="Z2364" i="64"/>
  <c r="Z2363" i="64"/>
  <c r="Z2362" i="64"/>
  <c r="Z2361" i="64"/>
  <c r="Z2359" i="64"/>
  <c r="Z2358" i="64"/>
  <c r="Z2357" i="64"/>
  <c r="Z2356" i="64"/>
  <c r="Z2354" i="64"/>
  <c r="Z2353" i="64"/>
  <c r="Z2352" i="64"/>
  <c r="Z2351" i="64"/>
  <c r="Z2349" i="64"/>
  <c r="Z2348" i="64"/>
  <c r="Z2347" i="64"/>
  <c r="Z2346" i="64"/>
  <c r="Z2344" i="64"/>
  <c r="Z2343" i="64"/>
  <c r="Z2342" i="64"/>
  <c r="Z2341" i="64"/>
  <c r="Z2339" i="64"/>
  <c r="Z2338" i="64"/>
  <c r="Z2337" i="64"/>
  <c r="Z2336" i="64"/>
  <c r="Z2334" i="64"/>
  <c r="Z2333" i="64"/>
  <c r="Z2332" i="64"/>
  <c r="Z2331" i="64"/>
  <c r="Z2329" i="64"/>
  <c r="Z2328" i="64"/>
  <c r="Z2327" i="64"/>
  <c r="Z2326" i="64"/>
  <c r="Z2324" i="64"/>
  <c r="Z2323" i="64"/>
  <c r="Z2322" i="64"/>
  <c r="Z2321" i="64"/>
  <c r="Z2319" i="64"/>
  <c r="Z2318" i="64"/>
  <c r="Z2317" i="64"/>
  <c r="Z2316" i="64"/>
  <c r="Z2314" i="64"/>
  <c r="Z2313" i="64"/>
  <c r="Z2312" i="64"/>
  <c r="Z2311" i="64"/>
  <c r="Z2309" i="64"/>
  <c r="Z2308" i="64"/>
  <c r="Z2307" i="64"/>
  <c r="Z2306" i="64"/>
  <c r="Z2304" i="64"/>
  <c r="Z2303" i="64"/>
  <c r="Z2302" i="64"/>
  <c r="Z2301" i="64"/>
  <c r="Z2299" i="64"/>
  <c r="Z2298" i="64"/>
  <c r="Z2297" i="64"/>
  <c r="Z2296" i="64"/>
  <c r="Z2294" i="64"/>
  <c r="Z2293" i="64"/>
  <c r="Z2292" i="64"/>
  <c r="Z2291" i="64"/>
  <c r="Z2289" i="64"/>
  <c r="Z2288" i="64"/>
  <c r="Z2287" i="64"/>
  <c r="Z2286" i="64"/>
  <c r="Z2284" i="64"/>
  <c r="Z2283" i="64"/>
  <c r="Z2282" i="64"/>
  <c r="Z2281" i="64"/>
  <c r="Z2279" i="64"/>
  <c r="Z2278" i="64"/>
  <c r="Z2277" i="64"/>
  <c r="Z2276" i="64"/>
  <c r="Z2274" i="64"/>
  <c r="Z2273" i="64"/>
  <c r="Z2272" i="64"/>
  <c r="Z2271" i="64"/>
  <c r="Z2269" i="64"/>
  <c r="Z2268" i="64"/>
  <c r="Z2267" i="64"/>
  <c r="Z2266" i="64"/>
  <c r="Z2264" i="64"/>
  <c r="Z2263" i="64"/>
  <c r="Z2262" i="64"/>
  <c r="Z2261" i="64"/>
  <c r="Z2259" i="64"/>
  <c r="Z2258" i="64"/>
  <c r="Z2257" i="64"/>
  <c r="Z2256" i="64"/>
  <c r="Z2254" i="64"/>
  <c r="Z2253" i="64"/>
  <c r="Z2252" i="64"/>
  <c r="Z2251" i="64"/>
  <c r="Z2249" i="64"/>
  <c r="Z2248" i="64"/>
  <c r="Z2247" i="64"/>
  <c r="Z2246" i="64"/>
  <c r="Z2244" i="64"/>
  <c r="Z2243" i="64"/>
  <c r="Z2242" i="64"/>
  <c r="Z2241" i="64"/>
  <c r="Z2239" i="64"/>
  <c r="Z2238" i="64"/>
  <c r="Z2237" i="64"/>
  <c r="Z2236" i="64"/>
  <c r="Z2234" i="64"/>
  <c r="Z2233" i="64"/>
  <c r="Z2232" i="64"/>
  <c r="Z2231" i="64"/>
  <c r="Z2229" i="64"/>
  <c r="Z2228" i="64"/>
  <c r="Z2227" i="64"/>
  <c r="Z2226" i="64"/>
  <c r="Z2224" i="64"/>
  <c r="Z2223" i="64"/>
  <c r="Z2222" i="64"/>
  <c r="Z2221" i="64"/>
  <c r="Z2219" i="64"/>
  <c r="Z2218" i="64"/>
  <c r="Z2217" i="64"/>
  <c r="Z2216" i="64"/>
  <c r="Z2214" i="64"/>
  <c r="Z2213" i="64"/>
  <c r="Z2212" i="64"/>
  <c r="Z2211" i="64"/>
  <c r="Z2209" i="64"/>
  <c r="Z2208" i="64"/>
  <c r="Z2207" i="64"/>
  <c r="Z2206" i="64"/>
  <c r="Z2204" i="64"/>
  <c r="Z2203" i="64"/>
  <c r="Z2202" i="64"/>
  <c r="Z2201" i="64"/>
  <c r="Z2199" i="64"/>
  <c r="Z2198" i="64"/>
  <c r="Z2197" i="64"/>
  <c r="Z2196" i="64"/>
  <c r="Z2194" i="64"/>
  <c r="Z2193" i="64"/>
  <c r="Z2192" i="64"/>
  <c r="Z2191" i="64"/>
  <c r="Z2189" i="64"/>
  <c r="Z2188" i="64"/>
  <c r="Z2187" i="64"/>
  <c r="Z2186" i="64"/>
  <c r="Z2184" i="64"/>
  <c r="Z2183" i="64"/>
  <c r="Z2182" i="64"/>
  <c r="Z2181" i="64"/>
  <c r="Z2179" i="64"/>
  <c r="Z2178" i="64"/>
  <c r="Z2177" i="64"/>
  <c r="Z2176" i="64"/>
  <c r="Z2174" i="64"/>
  <c r="Z2173" i="64"/>
  <c r="Z2172" i="64"/>
  <c r="Z2171" i="64"/>
  <c r="Z2169" i="64"/>
  <c r="Z2168" i="64"/>
  <c r="Z2167" i="64"/>
  <c r="Z2166" i="64"/>
  <c r="Z2164" i="64"/>
  <c r="Z2163" i="64"/>
  <c r="Z2162" i="64"/>
  <c r="Z2161" i="64"/>
  <c r="Z2159" i="64"/>
  <c r="Z2158" i="64"/>
  <c r="Z2157" i="64"/>
  <c r="Z2156" i="64"/>
  <c r="Z2154" i="64"/>
  <c r="Z2153" i="64"/>
  <c r="Z2152" i="64"/>
  <c r="Z2151" i="64"/>
  <c r="Z2149" i="64"/>
  <c r="Z2148" i="64"/>
  <c r="Z2147" i="64"/>
  <c r="Z2146" i="64"/>
  <c r="Z2144" i="64"/>
  <c r="Z2143" i="64"/>
  <c r="Z2142" i="64"/>
  <c r="Z2141" i="64"/>
  <c r="Z2139" i="64"/>
  <c r="Z2138" i="64"/>
  <c r="Z2137" i="64"/>
  <c r="Z2136" i="64"/>
  <c r="Z2134" i="64"/>
  <c r="Z2133" i="64"/>
  <c r="Z2132" i="64"/>
  <c r="Z2131" i="64"/>
  <c r="Z2129" i="64"/>
  <c r="Z2128" i="64"/>
  <c r="Z2127" i="64"/>
  <c r="Z2126" i="64"/>
  <c r="Z2124" i="64"/>
  <c r="Z2123" i="64"/>
  <c r="Z2122" i="64"/>
  <c r="Z2121" i="64"/>
  <c r="Z2119" i="64"/>
  <c r="Z2118" i="64"/>
  <c r="Z2117" i="64"/>
  <c r="Z2116" i="64"/>
  <c r="Z2114" i="64"/>
  <c r="Z2113" i="64"/>
  <c r="Z2112" i="64"/>
  <c r="Z2111" i="64"/>
  <c r="Z2109" i="64"/>
  <c r="Z2108" i="64"/>
  <c r="Z2107" i="64"/>
  <c r="Z2106" i="64"/>
  <c r="Z2104" i="64"/>
  <c r="Z2103" i="64"/>
  <c r="Z2102" i="64"/>
  <c r="Z2101" i="64"/>
  <c r="Z2099" i="64"/>
  <c r="Z2098" i="64"/>
  <c r="Z2097" i="64"/>
  <c r="Z2096" i="64"/>
  <c r="Z2094" i="64"/>
  <c r="Z2093" i="64"/>
  <c r="Z2092" i="64"/>
  <c r="Z2091" i="64"/>
  <c r="Z2089" i="64"/>
  <c r="Z2088" i="64"/>
  <c r="Z2087" i="64"/>
  <c r="Z2086" i="64"/>
  <c r="Z2084" i="64"/>
  <c r="Z2083" i="64"/>
  <c r="Z2082" i="64"/>
  <c r="Z2081" i="64"/>
  <c r="Z2079" i="64"/>
  <c r="Z2078" i="64"/>
  <c r="Z2077" i="64"/>
  <c r="Z2076" i="64"/>
  <c r="Z2074" i="64"/>
  <c r="Z2073" i="64"/>
  <c r="Z2072" i="64"/>
  <c r="Z2071" i="64"/>
  <c r="Z2069" i="64"/>
  <c r="Z2068" i="64"/>
  <c r="Z2067" i="64"/>
  <c r="Z2066" i="64"/>
  <c r="Z2064" i="64"/>
  <c r="Z2063" i="64"/>
  <c r="Z2062" i="64"/>
  <c r="Z2061" i="64"/>
  <c r="Z2059" i="64"/>
  <c r="Z2058" i="64"/>
  <c r="Z2057" i="64"/>
  <c r="Z2056" i="64"/>
  <c r="Z2054" i="64"/>
  <c r="Z2053" i="64"/>
  <c r="Z2052" i="64"/>
  <c r="Z2051" i="64"/>
  <c r="Z2049" i="64"/>
  <c r="Z2048" i="64"/>
  <c r="Z2047" i="64"/>
  <c r="Z2046" i="64"/>
  <c r="Z2044" i="64"/>
  <c r="Z2043" i="64"/>
  <c r="Z2042" i="64"/>
  <c r="Z2041" i="64"/>
  <c r="Z2039" i="64"/>
  <c r="Z2038" i="64"/>
  <c r="Z2037" i="64"/>
  <c r="Z2036" i="64"/>
  <c r="Z2034" i="64"/>
  <c r="Z2033" i="64"/>
  <c r="Z2032" i="64"/>
  <c r="Z2031" i="64"/>
  <c r="Z2029" i="64"/>
  <c r="Z2028" i="64"/>
  <c r="Z2027" i="64"/>
  <c r="Z2026" i="64"/>
  <c r="Z2024" i="64"/>
  <c r="Z2023" i="64"/>
  <c r="Z2022" i="64"/>
  <c r="Z2021" i="64"/>
  <c r="Z2019" i="64"/>
  <c r="Z2018" i="64"/>
  <c r="Z2017" i="64"/>
  <c r="Z2016" i="64"/>
  <c r="Z2014" i="64"/>
  <c r="Z2013" i="64"/>
  <c r="Z2012" i="64"/>
  <c r="Z2011" i="64"/>
  <c r="Z2009" i="64"/>
  <c r="Z2008" i="64"/>
  <c r="Z2007" i="64"/>
  <c r="Z2006" i="64"/>
  <c r="Z2004" i="64"/>
  <c r="Z2003" i="64"/>
  <c r="Z2002" i="64"/>
  <c r="Z2001" i="64"/>
  <c r="Z1999" i="64"/>
  <c r="Z1998" i="64"/>
  <c r="Z1997" i="64"/>
  <c r="Z1996" i="64"/>
  <c r="Z1994" i="64"/>
  <c r="Z1993" i="64"/>
  <c r="Z1992" i="64"/>
  <c r="Z1991" i="64"/>
  <c r="Z1989" i="64"/>
  <c r="Z1988" i="64"/>
  <c r="Z1987" i="64"/>
  <c r="Z1986" i="64"/>
  <c r="Z1984" i="64"/>
  <c r="Z1983" i="64"/>
  <c r="Z1982" i="64"/>
  <c r="Z1981" i="64"/>
  <c r="Z1979" i="64"/>
  <c r="Z1978" i="64"/>
  <c r="Z1977" i="64"/>
  <c r="Z1976" i="64"/>
  <c r="Z1974" i="64"/>
  <c r="Z1973" i="64"/>
  <c r="Z1972" i="64"/>
  <c r="Z1971" i="64"/>
  <c r="Z1969" i="64"/>
  <c r="Z1968" i="64"/>
  <c r="Z1967" i="64"/>
  <c r="Z1966" i="64"/>
  <c r="Z1964" i="64"/>
  <c r="Z1963" i="64"/>
  <c r="Z1962" i="64"/>
  <c r="Z1961" i="64"/>
  <c r="Z1959" i="64"/>
  <c r="Z1958" i="64"/>
  <c r="Z1957" i="64"/>
  <c r="Z1956" i="64"/>
  <c r="Z1954" i="64"/>
  <c r="Z1953" i="64"/>
  <c r="Z1952" i="64"/>
  <c r="Z1951" i="64"/>
  <c r="Z1949" i="64"/>
  <c r="Z1948" i="64"/>
  <c r="Z1947" i="64"/>
  <c r="Z1946" i="64"/>
  <c r="Z1944" i="64"/>
  <c r="Z1943" i="64"/>
  <c r="Z1942" i="64"/>
  <c r="Z1941" i="64"/>
  <c r="Z1939" i="64"/>
  <c r="Z1938" i="64"/>
  <c r="Z1937" i="64"/>
  <c r="Z1936" i="64"/>
  <c r="Z1934" i="64"/>
  <c r="Z1933" i="64"/>
  <c r="Z1932" i="64"/>
  <c r="Z1931" i="64"/>
  <c r="Z1929" i="64"/>
  <c r="Z1928" i="64"/>
  <c r="Z1927" i="64"/>
  <c r="Z1926" i="64"/>
  <c r="Z1924" i="64"/>
  <c r="Z1923" i="64"/>
  <c r="Z1922" i="64"/>
  <c r="Z1921" i="64"/>
  <c r="Z1919" i="64"/>
  <c r="Z1918" i="64"/>
  <c r="Z1917" i="64"/>
  <c r="Z1916" i="64"/>
  <c r="Z1914" i="64"/>
  <c r="Z1913" i="64"/>
  <c r="Z1912" i="64"/>
  <c r="Z1911" i="64"/>
  <c r="Z1909" i="64"/>
  <c r="Z1908" i="64"/>
  <c r="Z1907" i="64"/>
  <c r="Z1906" i="64"/>
  <c r="Z1904" i="64"/>
  <c r="Z1903" i="64"/>
  <c r="Z1902" i="64"/>
  <c r="Z1901" i="64"/>
  <c r="Z1899" i="64"/>
  <c r="Z1898" i="64"/>
  <c r="Z1897" i="64"/>
  <c r="Z1896" i="64"/>
  <c r="Z1894" i="64"/>
  <c r="Z1893" i="64"/>
  <c r="Z1892" i="64"/>
  <c r="Z1891" i="64"/>
  <c r="Z1889" i="64"/>
  <c r="Z1888" i="64"/>
  <c r="Z1887" i="64"/>
  <c r="Z1886" i="64"/>
  <c r="Z1884" i="64"/>
  <c r="Z1883" i="64"/>
  <c r="Z1882" i="64"/>
  <c r="Z1881" i="64"/>
  <c r="Z1879" i="64"/>
  <c r="Z1878" i="64"/>
  <c r="Z1877" i="64"/>
  <c r="Z1876" i="64"/>
  <c r="Z1874" i="64"/>
  <c r="Z1873" i="64"/>
  <c r="Z1872" i="64"/>
  <c r="Z1871" i="64"/>
  <c r="Z1869" i="64"/>
  <c r="Z1868" i="64"/>
  <c r="Z1867" i="64"/>
  <c r="Z1866" i="64"/>
  <c r="Z1864" i="64"/>
  <c r="Z1863" i="64"/>
  <c r="Z1862" i="64"/>
  <c r="Z1861" i="64"/>
  <c r="Z1859" i="64"/>
  <c r="Z1858" i="64"/>
  <c r="Z1857" i="64"/>
  <c r="Z1856" i="64"/>
  <c r="Z1854" i="64"/>
  <c r="Z1853" i="64"/>
  <c r="Z1852" i="64"/>
  <c r="Z1851" i="64"/>
  <c r="Z1849" i="64"/>
  <c r="Z1848" i="64"/>
  <c r="Z1847" i="64"/>
  <c r="Z1846" i="64"/>
  <c r="Z1844" i="64"/>
  <c r="Z1843" i="64"/>
  <c r="Z1842" i="64"/>
  <c r="Z1841" i="64"/>
  <c r="Z1839" i="64"/>
  <c r="Z1838" i="64"/>
  <c r="Z1837" i="64"/>
  <c r="Z1836" i="64"/>
  <c r="Z1834" i="64"/>
  <c r="Z1833" i="64"/>
  <c r="Z1832" i="64"/>
  <c r="Z1831" i="64"/>
  <c r="Z1829" i="64"/>
  <c r="Z1828" i="64"/>
  <c r="Z1827" i="64"/>
  <c r="Z1826" i="64"/>
  <c r="Z1824" i="64"/>
  <c r="Z1823" i="64"/>
  <c r="Z1822" i="64"/>
  <c r="Z1821" i="64"/>
  <c r="Z1819" i="64"/>
  <c r="Z1818" i="64"/>
  <c r="Z1817" i="64"/>
  <c r="Z1816" i="64"/>
  <c r="Z1814" i="64"/>
  <c r="Z1813" i="64"/>
  <c r="Z1812" i="64"/>
  <c r="Z1811" i="64"/>
  <c r="Z1809" i="64"/>
  <c r="Z1808" i="64"/>
  <c r="Z1807" i="64"/>
  <c r="Z1806" i="64"/>
  <c r="Z1804" i="64"/>
  <c r="Z1803" i="64"/>
  <c r="Z1802" i="64"/>
  <c r="Z1801" i="64"/>
  <c r="Z1799" i="64"/>
  <c r="Z1798" i="64"/>
  <c r="Z1797" i="64"/>
  <c r="Z1796" i="64"/>
  <c r="Z1794" i="64"/>
  <c r="Z1793" i="64"/>
  <c r="Z1792" i="64"/>
  <c r="Z1791" i="64"/>
  <c r="Z1789" i="64"/>
  <c r="Z1788" i="64"/>
  <c r="Z1787" i="64"/>
  <c r="Z1786" i="64"/>
  <c r="Z1784" i="64"/>
  <c r="Z1783" i="64"/>
  <c r="Z1782" i="64"/>
  <c r="Z1781" i="64"/>
  <c r="Z1779" i="64"/>
  <c r="Z1778" i="64"/>
  <c r="Z1777" i="64"/>
  <c r="Z1776" i="64"/>
  <c r="Z1774" i="64"/>
  <c r="Z1773" i="64"/>
  <c r="Z1772" i="64"/>
  <c r="Z1771" i="64"/>
  <c r="Z1769" i="64"/>
  <c r="Z1768" i="64"/>
  <c r="Z1767" i="64"/>
  <c r="Z1766" i="64"/>
  <c r="Z1764" i="64"/>
  <c r="Z1763" i="64"/>
  <c r="Z1762" i="64"/>
  <c r="Z1761" i="64"/>
  <c r="Z1759" i="64"/>
  <c r="Z1758" i="64"/>
  <c r="Z1757" i="64"/>
  <c r="Z1756" i="64"/>
  <c r="Z1754" i="64"/>
  <c r="Z1753" i="64"/>
  <c r="Z1752" i="64"/>
  <c r="Z1751" i="64"/>
  <c r="Z1749" i="64"/>
  <c r="Z1748" i="64"/>
  <c r="Z1747" i="64"/>
  <c r="Z1746" i="64"/>
  <c r="Z1744" i="64"/>
  <c r="Z1743" i="64"/>
  <c r="Z1742" i="64"/>
  <c r="Z1741" i="64"/>
  <c r="Z1739" i="64"/>
  <c r="Z1738" i="64"/>
  <c r="Z1737" i="64"/>
  <c r="Z1736" i="64"/>
  <c r="Z1734" i="64"/>
  <c r="Z1733" i="64"/>
  <c r="Z1732" i="64"/>
  <c r="Z1731" i="64"/>
  <c r="Z1729" i="64"/>
  <c r="Z1728" i="64"/>
  <c r="Z1727" i="64"/>
  <c r="Z1726" i="64"/>
  <c r="Z1724" i="64"/>
  <c r="Z1723" i="64"/>
  <c r="Z1722" i="64"/>
  <c r="Z1721" i="64"/>
  <c r="Z1719" i="64"/>
  <c r="Z1718" i="64"/>
  <c r="Z1717" i="64"/>
  <c r="Z1716" i="64"/>
  <c r="Z1714" i="64"/>
  <c r="Z1713" i="64"/>
  <c r="Z1712" i="64"/>
  <c r="Z1711" i="64"/>
  <c r="Z1709" i="64"/>
  <c r="Z1708" i="64"/>
  <c r="Z1707" i="64"/>
  <c r="Z1706" i="64"/>
  <c r="Z1704" i="64"/>
  <c r="Z1703" i="64"/>
  <c r="Z1702" i="64"/>
  <c r="Z1701" i="64"/>
  <c r="Z1699" i="64"/>
  <c r="Z1698" i="64"/>
  <c r="Z1697" i="64"/>
  <c r="Z1696" i="64"/>
  <c r="Z1694" i="64"/>
  <c r="Z1693" i="64"/>
  <c r="Z1692" i="64"/>
  <c r="Z1691" i="64"/>
  <c r="Z1689" i="64"/>
  <c r="Z1688" i="64"/>
  <c r="Z1687" i="64"/>
  <c r="Z1686" i="64"/>
  <c r="Z1684" i="64"/>
  <c r="Z1683" i="64"/>
  <c r="Z1682" i="64"/>
  <c r="Z1681" i="64"/>
  <c r="Z1679" i="64"/>
  <c r="Z1678" i="64"/>
  <c r="Z1677" i="64"/>
  <c r="Z1676" i="64"/>
  <c r="Z1674" i="64"/>
  <c r="Z1673" i="64"/>
  <c r="Z1672" i="64"/>
  <c r="Z1671" i="64"/>
  <c r="Z1669" i="64"/>
  <c r="Z1668" i="64"/>
  <c r="Z1667" i="64"/>
  <c r="Z1666" i="64"/>
  <c r="Z1664" i="64"/>
  <c r="Z1663" i="64"/>
  <c r="Z1662" i="64"/>
  <c r="Z1661" i="64"/>
  <c r="Z1659" i="64"/>
  <c r="Z1658" i="64"/>
  <c r="Z1657" i="64"/>
  <c r="Z1656" i="64"/>
  <c r="Z1654" i="64"/>
  <c r="Z1653" i="64"/>
  <c r="Z1652" i="64"/>
  <c r="Z1651" i="64"/>
  <c r="Z1649" i="64"/>
  <c r="Z1648" i="64"/>
  <c r="Z1647" i="64"/>
  <c r="Z1646" i="64"/>
  <c r="Z1644" i="64"/>
  <c r="Z1643" i="64"/>
  <c r="Z1642" i="64"/>
  <c r="Z1641" i="64"/>
  <c r="Z1639" i="64"/>
  <c r="Z1638" i="64"/>
  <c r="Z1637" i="64"/>
  <c r="Z1636" i="64"/>
  <c r="Z1634" i="64"/>
  <c r="Z1633" i="64"/>
  <c r="Z1632" i="64"/>
  <c r="Z1631" i="64"/>
  <c r="Z1629" i="64"/>
  <c r="Z1628" i="64"/>
  <c r="Z1627" i="64"/>
  <c r="Z1626" i="64"/>
  <c r="Z1624" i="64"/>
  <c r="Z1623" i="64"/>
  <c r="Z1622" i="64"/>
  <c r="Z1621" i="64"/>
  <c r="Z1619" i="64"/>
  <c r="Z1618" i="64"/>
  <c r="Z1617" i="64"/>
  <c r="Z1616" i="64"/>
  <c r="Z1614" i="64"/>
  <c r="Z1613" i="64"/>
  <c r="Z1612" i="64"/>
  <c r="Z1611" i="64"/>
  <c r="Z1609" i="64"/>
  <c r="Z1608" i="64"/>
  <c r="Z1607" i="64"/>
  <c r="Z1606" i="64"/>
  <c r="Z1604" i="64"/>
  <c r="Z1603" i="64"/>
  <c r="Z1602" i="64"/>
  <c r="Z1601" i="64"/>
  <c r="Z1599" i="64"/>
  <c r="Z1598" i="64"/>
  <c r="Z1597" i="64"/>
  <c r="Z1596" i="64"/>
  <c r="Z1594" i="64"/>
  <c r="Z1593" i="64"/>
  <c r="Z1592" i="64"/>
  <c r="Z1591" i="64"/>
  <c r="Z1589" i="64"/>
  <c r="Z1588" i="64"/>
  <c r="Z1587" i="64"/>
  <c r="Z1586" i="64"/>
  <c r="Z1584" i="64"/>
  <c r="Z1583" i="64"/>
  <c r="Z1582" i="64"/>
  <c r="Z1581" i="64"/>
  <c r="Z1579" i="64"/>
  <c r="Z1578" i="64"/>
  <c r="Z1577" i="64"/>
  <c r="Z1576" i="64"/>
  <c r="Z1574" i="64"/>
  <c r="Z1573" i="64"/>
  <c r="Z1572" i="64"/>
  <c r="Z1571" i="64"/>
  <c r="Z1569" i="64"/>
  <c r="Z1568" i="64"/>
  <c r="Z1567" i="64"/>
  <c r="Z1566" i="64"/>
  <c r="Z1564" i="64"/>
  <c r="Z1563" i="64"/>
  <c r="Z1562" i="64"/>
  <c r="Z1561" i="64"/>
  <c r="Z1559" i="64"/>
  <c r="Z1558" i="64"/>
  <c r="Z1557" i="64"/>
  <c r="Z1556" i="64"/>
  <c r="Z1554" i="64"/>
  <c r="Z1553" i="64"/>
  <c r="Z1552" i="64"/>
  <c r="Z1551" i="64"/>
  <c r="Z1549" i="64"/>
  <c r="Z1548" i="64"/>
  <c r="Z1547" i="64"/>
  <c r="Z1546" i="64"/>
  <c r="Z1544" i="64"/>
  <c r="Z1543" i="64"/>
  <c r="Z1542" i="64"/>
  <c r="Z1541" i="64"/>
  <c r="Z1539" i="64"/>
  <c r="Z1538" i="64"/>
  <c r="Z1537" i="64"/>
  <c r="Z1536" i="64"/>
  <c r="Z1534" i="64"/>
  <c r="Z1533" i="64"/>
  <c r="Z1532" i="64"/>
  <c r="Z1531" i="64"/>
  <c r="Z1529" i="64"/>
  <c r="Z1528" i="64"/>
  <c r="Z1527" i="64"/>
  <c r="Z1526" i="64"/>
  <c r="Z1524" i="64"/>
  <c r="Z1523" i="64"/>
  <c r="Z1522" i="64"/>
  <c r="Z1521" i="64"/>
  <c r="Z1519" i="64"/>
  <c r="Z1518" i="64"/>
  <c r="Z1517" i="64"/>
  <c r="Z1516" i="64"/>
  <c r="Z1514" i="64"/>
  <c r="Z1513" i="64"/>
  <c r="Z1512" i="64"/>
  <c r="Z1511" i="64"/>
  <c r="Z1509" i="64"/>
  <c r="Z1508" i="64"/>
  <c r="Z1507" i="64"/>
  <c r="Z1506" i="64"/>
  <c r="Z1504" i="64"/>
  <c r="Z1503" i="64"/>
  <c r="Z1502" i="64"/>
  <c r="Z1501" i="64"/>
  <c r="Z1499" i="64"/>
  <c r="Z1498" i="64"/>
  <c r="Z1497" i="64"/>
  <c r="Z1496" i="64"/>
  <c r="Z1494" i="64"/>
  <c r="Z1493" i="64"/>
  <c r="Z1492" i="64"/>
  <c r="Z1491" i="64"/>
  <c r="Z1489" i="64"/>
  <c r="Z1488" i="64"/>
  <c r="Z1487" i="64"/>
  <c r="Z1486" i="64"/>
  <c r="Z1484" i="64"/>
  <c r="Z1483" i="64"/>
  <c r="Z1482" i="64"/>
  <c r="Z1481" i="64"/>
  <c r="Z1479" i="64"/>
  <c r="Z1478" i="64"/>
  <c r="Z1477" i="64"/>
  <c r="Z1476" i="64"/>
  <c r="Z1474" i="64"/>
  <c r="Z1473" i="64"/>
  <c r="Z1472" i="64"/>
  <c r="Z1471" i="64"/>
  <c r="Z1469" i="64"/>
  <c r="Z1468" i="64"/>
  <c r="Z1467" i="64"/>
  <c r="Z1466" i="64"/>
  <c r="Z1464" i="64"/>
  <c r="Z1463" i="64"/>
  <c r="Z1462" i="64"/>
  <c r="Z1461" i="64"/>
  <c r="Z1459" i="64"/>
  <c r="Z1458" i="64"/>
  <c r="Z1457" i="64"/>
  <c r="Z1456" i="64"/>
  <c r="Z1454" i="64"/>
  <c r="Z1453" i="64"/>
  <c r="Z1452" i="64"/>
  <c r="Z1451" i="64"/>
  <c r="Z1449" i="64"/>
  <c r="Z1448" i="64"/>
  <c r="Z1447" i="64"/>
  <c r="Z1446" i="64"/>
  <c r="Z1444" i="64"/>
  <c r="Z1443" i="64"/>
  <c r="Z1442" i="64"/>
  <c r="Z1441" i="64"/>
  <c r="Z1439" i="64"/>
  <c r="Z1438" i="64"/>
  <c r="Z1437" i="64"/>
  <c r="Z1436" i="64"/>
  <c r="Z1434" i="64"/>
  <c r="Z1433" i="64"/>
  <c r="Z1432" i="64"/>
  <c r="Z1431" i="64"/>
  <c r="Z1429" i="64"/>
  <c r="Z1428" i="64"/>
  <c r="Z1427" i="64"/>
  <c r="Z1426" i="64"/>
  <c r="Z1424" i="64"/>
  <c r="Z1423" i="64"/>
  <c r="Z1422" i="64"/>
  <c r="Z1421" i="64"/>
  <c r="Z1419" i="64"/>
  <c r="Z1418" i="64"/>
  <c r="Z1417" i="64"/>
  <c r="Z1416" i="64"/>
  <c r="Z1414" i="64"/>
  <c r="Z1413" i="64"/>
  <c r="Z1412" i="64"/>
  <c r="Z1411" i="64"/>
  <c r="Z1409" i="64"/>
  <c r="Z1408" i="64"/>
  <c r="Z1407" i="64"/>
  <c r="Z1406" i="64"/>
  <c r="Z1404" i="64"/>
  <c r="Z1403" i="64"/>
  <c r="Z1402" i="64"/>
  <c r="Z1401" i="64"/>
  <c r="Z1399" i="64"/>
  <c r="Z1398" i="64"/>
  <c r="Z1397" i="64"/>
  <c r="Z1396" i="64"/>
  <c r="Z1394" i="64"/>
  <c r="Z1393" i="64"/>
  <c r="Z1392" i="64"/>
  <c r="Z1391" i="64"/>
  <c r="Z1389" i="64"/>
  <c r="Z1388" i="64"/>
  <c r="Z1387" i="64"/>
  <c r="Z1386" i="64"/>
  <c r="Z1384" i="64"/>
  <c r="Z1383" i="64"/>
  <c r="Z1382" i="64"/>
  <c r="Z1381" i="64"/>
  <c r="Z1379" i="64"/>
  <c r="Z1378" i="64"/>
  <c r="Z1377" i="64"/>
  <c r="Z1376" i="64"/>
  <c r="Z1374" i="64"/>
  <c r="Z1373" i="64"/>
  <c r="Z1372" i="64"/>
  <c r="Z1371" i="64"/>
  <c r="Z1369" i="64"/>
  <c r="Z1368" i="64"/>
  <c r="Z1367" i="64"/>
  <c r="Z1366" i="64"/>
  <c r="Z1364" i="64"/>
  <c r="Z1363" i="64"/>
  <c r="Z1362" i="64"/>
  <c r="Z1361" i="64"/>
  <c r="Z1359" i="64"/>
  <c r="Z1358" i="64"/>
  <c r="Z1357" i="64"/>
  <c r="Z1356" i="64"/>
  <c r="Z1354" i="64"/>
  <c r="Z1353" i="64"/>
  <c r="Z1352" i="64"/>
  <c r="Z1351" i="64"/>
  <c r="Z1349" i="64"/>
  <c r="Z1348" i="64"/>
  <c r="Z1347" i="64"/>
  <c r="Z1346" i="64"/>
  <c r="Z1344" i="64"/>
  <c r="Z1343" i="64"/>
  <c r="Z1342" i="64"/>
  <c r="Z1341" i="64"/>
  <c r="Z1339" i="64"/>
  <c r="Z1338" i="64"/>
  <c r="Z1337" i="64"/>
  <c r="Z1336" i="64"/>
  <c r="Z1334" i="64"/>
  <c r="Z1333" i="64"/>
  <c r="Z1332" i="64"/>
  <c r="Z1331" i="64"/>
  <c r="Z1329" i="64"/>
  <c r="Z1328" i="64"/>
  <c r="Z1327" i="64"/>
  <c r="Z1326" i="64"/>
  <c r="Z1324" i="64"/>
  <c r="Z1323" i="64"/>
  <c r="Z1322" i="64"/>
  <c r="Z1321" i="64"/>
  <c r="Z1319" i="64"/>
  <c r="Z1318" i="64"/>
  <c r="Z1317" i="64"/>
  <c r="Z1316" i="64"/>
  <c r="Z1314" i="64"/>
  <c r="Z1313" i="64"/>
  <c r="Z1312" i="64"/>
  <c r="Z1311" i="64"/>
  <c r="Z1309" i="64"/>
  <c r="Z1308" i="64"/>
  <c r="Z1307" i="64"/>
  <c r="Z1306" i="64"/>
  <c r="Z1304" i="64"/>
  <c r="Z1303" i="64"/>
  <c r="Z1302" i="64"/>
  <c r="Z1301" i="64"/>
  <c r="Z1299" i="64"/>
  <c r="Z1298" i="64"/>
  <c r="Z1297" i="64"/>
  <c r="Z1296" i="64"/>
  <c r="Z1294" i="64"/>
  <c r="Z1293" i="64"/>
  <c r="Z1292" i="64"/>
  <c r="Z1291" i="64"/>
  <c r="Z1289" i="64"/>
  <c r="Z1288" i="64"/>
  <c r="Z1287" i="64"/>
  <c r="Z1286" i="64"/>
  <c r="Z1284" i="64"/>
  <c r="Z1283" i="64"/>
  <c r="Z1282" i="64"/>
  <c r="Z1281" i="64"/>
  <c r="Z1279" i="64"/>
  <c r="Z1278" i="64"/>
  <c r="Z1277" i="64"/>
  <c r="Z1276" i="64"/>
  <c r="Z1274" i="64"/>
  <c r="Z1273" i="64"/>
  <c r="Z1272" i="64"/>
  <c r="Z1271" i="64"/>
  <c r="Z1269" i="64"/>
  <c r="Z1268" i="64"/>
  <c r="Z1267" i="64"/>
  <c r="Z1266" i="64"/>
  <c r="Z1264" i="64"/>
  <c r="Z1263" i="64"/>
  <c r="Z1262" i="64"/>
  <c r="Z1261" i="64"/>
  <c r="Z1259" i="64"/>
  <c r="Z1258" i="64"/>
  <c r="Z1257" i="64"/>
  <c r="Z1256" i="64"/>
  <c r="Z1254" i="64"/>
  <c r="Z1253" i="64"/>
  <c r="Z1252" i="64"/>
  <c r="Z1251" i="64"/>
  <c r="Z1249" i="64"/>
  <c r="Z1248" i="64"/>
  <c r="Z1247" i="64"/>
  <c r="Z1246" i="64"/>
  <c r="Z1244" i="64"/>
  <c r="Z1243" i="64"/>
  <c r="Z1242" i="64"/>
  <c r="Z1241" i="64"/>
  <c r="Z1239" i="64"/>
  <c r="Z1238" i="64"/>
  <c r="Z1237" i="64"/>
  <c r="Z1236" i="64"/>
  <c r="Z1234" i="64"/>
  <c r="Z1233" i="64"/>
  <c r="Z1232" i="64"/>
  <c r="Z1231" i="64"/>
  <c r="Z1229" i="64"/>
  <c r="Z1228" i="64"/>
  <c r="Z1227" i="64"/>
  <c r="Z1226" i="64"/>
  <c r="Z1224" i="64"/>
  <c r="Z1223" i="64"/>
  <c r="Z1222" i="64"/>
  <c r="Z1221" i="64"/>
  <c r="Z1219" i="64"/>
  <c r="Z1218" i="64"/>
  <c r="Z1217" i="64"/>
  <c r="Z1216" i="64"/>
  <c r="Z1214" i="64"/>
  <c r="Z1213" i="64"/>
  <c r="Z1212" i="64"/>
  <c r="Z1211" i="64"/>
  <c r="Z1209" i="64"/>
  <c r="Z1208" i="64"/>
  <c r="Z1207" i="64"/>
  <c r="Z1206" i="64"/>
  <c r="Z1204" i="64"/>
  <c r="Z1203" i="64"/>
  <c r="Z1202" i="64"/>
  <c r="Z1201" i="64"/>
  <c r="Z1199" i="64"/>
  <c r="Z1198" i="64"/>
  <c r="Z1197" i="64"/>
  <c r="Z1196" i="64"/>
  <c r="Z1194" i="64"/>
  <c r="Z1193" i="64"/>
  <c r="Z1192" i="64"/>
  <c r="Z1191" i="64"/>
  <c r="Z1189" i="64"/>
  <c r="Z1188" i="64"/>
  <c r="Z1187" i="64"/>
  <c r="Z1186" i="64"/>
  <c r="Z1184" i="64"/>
  <c r="Z1183" i="64"/>
  <c r="Z1182" i="64"/>
  <c r="Z1181" i="64"/>
  <c r="Z1179" i="64"/>
  <c r="Z1178" i="64"/>
  <c r="Z1177" i="64"/>
  <c r="Z1176" i="64"/>
  <c r="Z1174" i="64"/>
  <c r="Z1173" i="64"/>
  <c r="Z1172" i="64"/>
  <c r="Z1171" i="64"/>
  <c r="Z1169" i="64"/>
  <c r="Z1168" i="64"/>
  <c r="Z1167" i="64"/>
  <c r="Z1166" i="64"/>
  <c r="Z1164" i="64"/>
  <c r="Z1163" i="64"/>
  <c r="Z1162" i="64"/>
  <c r="Z1161" i="64"/>
  <c r="Z1159" i="64"/>
  <c r="Z1158" i="64"/>
  <c r="Z1157" i="64"/>
  <c r="Z1156" i="64"/>
  <c r="Z1154" i="64"/>
  <c r="Z1153" i="64"/>
  <c r="Z1152" i="64"/>
  <c r="Z1151" i="64"/>
  <c r="Z1149" i="64"/>
  <c r="Z1148" i="64"/>
  <c r="Z1147" i="64"/>
  <c r="Z1146" i="64"/>
  <c r="Z1144" i="64"/>
  <c r="Z1143" i="64"/>
  <c r="Z1142" i="64"/>
  <c r="Z1141" i="64"/>
  <c r="Z1139" i="64"/>
  <c r="Z1138" i="64"/>
  <c r="Z1137" i="64"/>
  <c r="Z1136" i="64"/>
  <c r="Z1134" i="64"/>
  <c r="Z1133" i="64"/>
  <c r="Z1132" i="64"/>
  <c r="Z1131" i="64"/>
  <c r="Z1129" i="64"/>
  <c r="Z1128" i="64"/>
  <c r="Z1127" i="64"/>
  <c r="Z1126" i="64"/>
  <c r="Z1124" i="64"/>
  <c r="Z1123" i="64"/>
  <c r="Z1122" i="64"/>
  <c r="Z1121" i="64"/>
  <c r="Z1119" i="64"/>
  <c r="Z1118" i="64"/>
  <c r="Z1117" i="64"/>
  <c r="Z1116" i="64"/>
  <c r="Z1114" i="64"/>
  <c r="Z1113" i="64"/>
  <c r="Z1112" i="64"/>
  <c r="Z1111" i="64"/>
  <c r="Z1109" i="64"/>
  <c r="Z1108" i="64"/>
  <c r="Z1107" i="64"/>
  <c r="Z1106" i="64"/>
  <c r="Z1104" i="64"/>
  <c r="Z1103" i="64"/>
  <c r="Z1102" i="64"/>
  <c r="Z1101" i="64"/>
  <c r="Z1099" i="64"/>
  <c r="Z1098" i="64"/>
  <c r="Z1097" i="64"/>
  <c r="Z1096" i="64"/>
  <c r="Z1094" i="64"/>
  <c r="Z1093" i="64"/>
  <c r="Z1092" i="64"/>
  <c r="Z1091" i="64"/>
  <c r="Z1089" i="64"/>
  <c r="Z1088" i="64"/>
  <c r="Z1087" i="64"/>
  <c r="Z1086" i="64"/>
  <c r="Z1084" i="64"/>
  <c r="Z1083" i="64"/>
  <c r="Z1082" i="64"/>
  <c r="Z1081" i="64"/>
  <c r="Z1079" i="64"/>
  <c r="Z1078" i="64"/>
  <c r="Z1077" i="64"/>
  <c r="Z1076" i="64"/>
  <c r="Z1074" i="64"/>
  <c r="Z1073" i="64"/>
  <c r="Z1072" i="64"/>
  <c r="Z1071" i="64"/>
  <c r="Z1069" i="64"/>
  <c r="Z1068" i="64"/>
  <c r="Z1067" i="64"/>
  <c r="Z1066" i="64"/>
  <c r="Z1064" i="64"/>
  <c r="Z1063" i="64"/>
  <c r="Z1062" i="64"/>
  <c r="Z1061" i="64"/>
  <c r="Z1059" i="64"/>
  <c r="Z1058" i="64"/>
  <c r="Z1057" i="64"/>
  <c r="Z1056" i="64"/>
  <c r="Z1054" i="64"/>
  <c r="Z1053" i="64"/>
  <c r="Z1052" i="64"/>
  <c r="Z1051" i="64"/>
  <c r="Z1049" i="64"/>
  <c r="Z1048" i="64"/>
  <c r="Z1047" i="64"/>
  <c r="Z1046" i="64"/>
  <c r="Z1044" i="64"/>
  <c r="Z1043" i="64"/>
  <c r="Z1042" i="64"/>
  <c r="Z1041" i="64"/>
  <c r="Z1039" i="64"/>
  <c r="Z1038" i="64"/>
  <c r="Z1037" i="64"/>
  <c r="Z1036" i="64"/>
  <c r="Z1034" i="64"/>
  <c r="Z1033" i="64"/>
  <c r="Z1032" i="64"/>
  <c r="Z1031" i="64"/>
  <c r="Z1029" i="64"/>
  <c r="Z1028" i="64"/>
  <c r="Z1027" i="64"/>
  <c r="Z1026" i="64"/>
  <c r="Z1024" i="64"/>
  <c r="Z1023" i="64"/>
  <c r="Z1022" i="64"/>
  <c r="Z1021" i="64"/>
  <c r="Z1019" i="64"/>
  <c r="Z1018" i="64"/>
  <c r="Z1017" i="64"/>
  <c r="Z1016" i="64"/>
  <c r="Z1014" i="64"/>
  <c r="Z1013" i="64"/>
  <c r="Z1012" i="64"/>
  <c r="Z1011" i="64"/>
  <c r="Z1009" i="64"/>
  <c r="Z1008" i="64"/>
  <c r="Z1007" i="64"/>
  <c r="Z1006" i="64"/>
  <c r="Z1004" i="64"/>
  <c r="Z1003" i="64"/>
  <c r="Z1002" i="64"/>
  <c r="Z1001" i="64"/>
  <c r="Z999" i="64"/>
  <c r="Z998" i="64"/>
  <c r="Z997" i="64"/>
  <c r="Z996" i="64"/>
  <c r="Z994" i="64"/>
  <c r="Z993" i="64"/>
  <c r="Z992" i="64"/>
  <c r="Z991" i="64"/>
  <c r="Z989" i="64"/>
  <c r="Z988" i="64"/>
  <c r="Z987" i="64"/>
  <c r="Z986" i="64"/>
  <c r="Z984" i="64"/>
  <c r="Z983" i="64"/>
  <c r="Z982" i="64"/>
  <c r="Z981" i="64"/>
  <c r="Z979" i="64"/>
  <c r="Z978" i="64"/>
  <c r="Z977" i="64"/>
  <c r="Z976" i="64"/>
  <c r="Z974" i="64"/>
  <c r="Z973" i="64"/>
  <c r="Z972" i="64"/>
  <c r="Z971" i="64"/>
  <c r="Z969" i="64"/>
  <c r="Z968" i="64"/>
  <c r="Z967" i="64"/>
  <c r="Z966" i="64"/>
  <c r="Z964" i="64"/>
  <c r="Z963" i="64"/>
  <c r="Z962" i="64"/>
  <c r="Z961" i="64"/>
  <c r="Z959" i="64"/>
  <c r="Z958" i="64"/>
  <c r="Z957" i="64"/>
  <c r="Z956" i="64"/>
  <c r="Z954" i="64"/>
  <c r="Z953" i="64"/>
  <c r="Z952" i="64"/>
  <c r="Z951" i="64"/>
  <c r="Z949" i="64"/>
  <c r="Z948" i="64"/>
  <c r="Z947" i="64"/>
  <c r="Z946" i="64"/>
  <c r="Z944" i="64"/>
  <c r="Z943" i="64"/>
  <c r="Z942" i="64"/>
  <c r="Z941" i="64"/>
  <c r="Z939" i="64"/>
  <c r="Z938" i="64"/>
  <c r="Z937" i="64"/>
  <c r="Z936" i="64"/>
  <c r="Z934" i="64"/>
  <c r="Z933" i="64"/>
  <c r="Z932" i="64"/>
  <c r="Z931" i="64"/>
  <c r="Z929" i="64"/>
  <c r="Z928" i="64"/>
  <c r="Z927" i="64"/>
  <c r="Z926" i="64"/>
  <c r="Z924" i="64"/>
  <c r="Z923" i="64"/>
  <c r="Z922" i="64"/>
  <c r="Z921" i="64"/>
  <c r="Z919" i="64"/>
  <c r="Z918" i="64"/>
  <c r="Z917" i="64"/>
  <c r="Z916" i="64"/>
  <c r="Z914" i="64"/>
  <c r="Z913" i="64"/>
  <c r="Z912" i="64"/>
  <c r="Z911" i="64"/>
  <c r="Z909" i="64"/>
  <c r="Z908" i="64"/>
  <c r="Z907" i="64"/>
  <c r="Z906" i="64"/>
  <c r="Z904" i="64"/>
  <c r="Z903" i="64"/>
  <c r="Z902" i="64"/>
  <c r="Z901" i="64"/>
  <c r="Z899" i="64"/>
  <c r="Z898" i="64"/>
  <c r="Z897" i="64"/>
  <c r="Z896" i="64"/>
  <c r="Z894" i="64"/>
  <c r="Z893" i="64"/>
  <c r="Z892" i="64"/>
  <c r="Z891" i="64"/>
  <c r="Z889" i="64"/>
  <c r="Z888" i="64"/>
  <c r="Z887" i="64"/>
  <c r="Z886" i="64"/>
  <c r="Z884" i="64"/>
  <c r="Z883" i="64"/>
  <c r="Z882" i="64"/>
  <c r="Z881" i="64"/>
  <c r="Z879" i="64"/>
  <c r="Z878" i="64"/>
  <c r="Z877" i="64"/>
  <c r="Z876" i="64"/>
  <c r="Z874" i="64"/>
  <c r="Z873" i="64"/>
  <c r="Z872" i="64"/>
  <c r="Z871" i="64"/>
  <c r="Z869" i="64"/>
  <c r="Z868" i="64"/>
  <c r="Z867" i="64"/>
  <c r="Z866" i="64"/>
  <c r="Z864" i="64"/>
  <c r="Z863" i="64"/>
  <c r="Z862" i="64"/>
  <c r="Z861" i="64"/>
  <c r="Z859" i="64"/>
  <c r="Z858" i="64"/>
  <c r="Z857" i="64"/>
  <c r="Z856" i="64"/>
  <c r="Z854" i="64"/>
  <c r="Z853" i="64"/>
  <c r="Z852" i="64"/>
  <c r="Z851" i="64"/>
  <c r="Z849" i="64"/>
  <c r="Z848" i="64"/>
  <c r="Z847" i="64"/>
  <c r="Z846" i="64"/>
  <c r="Z844" i="64"/>
  <c r="Z843" i="64"/>
  <c r="Z842" i="64"/>
  <c r="Z841" i="64"/>
  <c r="Z839" i="64"/>
  <c r="Z838" i="64"/>
  <c r="Z837" i="64"/>
  <c r="Z836" i="64"/>
  <c r="Z834" i="64"/>
  <c r="Z833" i="64"/>
  <c r="Z832" i="64"/>
  <c r="Z831" i="64"/>
  <c r="Z829" i="64"/>
  <c r="Z828" i="64"/>
  <c r="Z827" i="64"/>
  <c r="Z826" i="64"/>
  <c r="Z824" i="64"/>
  <c r="Z823" i="64"/>
  <c r="Z822" i="64"/>
  <c r="Z821" i="64"/>
  <c r="Z819" i="64"/>
  <c r="Z818" i="64"/>
  <c r="Z817" i="64"/>
  <c r="Z816" i="64"/>
  <c r="Z814" i="64"/>
  <c r="Z813" i="64"/>
  <c r="Z812" i="64"/>
  <c r="Z811" i="64"/>
  <c r="Z809" i="64"/>
  <c r="Z808" i="64"/>
  <c r="Z807" i="64"/>
  <c r="Z806" i="64"/>
  <c r="Z804" i="64"/>
  <c r="Z803" i="64"/>
  <c r="Z802" i="64"/>
  <c r="Z801" i="64"/>
  <c r="Z799" i="64"/>
  <c r="Z798" i="64"/>
  <c r="Z797" i="64"/>
  <c r="Z796" i="64"/>
  <c r="Z794" i="64"/>
  <c r="Z793" i="64"/>
  <c r="Z792" i="64"/>
  <c r="Z791" i="64"/>
  <c r="Z789" i="64"/>
  <c r="Z788" i="64"/>
  <c r="Z787" i="64"/>
  <c r="Z786" i="64"/>
  <c r="Z784" i="64"/>
  <c r="Z783" i="64"/>
  <c r="Z782" i="64"/>
  <c r="Z781" i="64"/>
  <c r="Z779" i="64"/>
  <c r="Z778" i="64"/>
  <c r="Z777" i="64"/>
  <c r="Z776" i="64"/>
  <c r="Z774" i="64"/>
  <c r="Z773" i="64"/>
  <c r="Z772" i="64"/>
  <c r="Z771" i="64"/>
  <c r="Z769" i="64"/>
  <c r="Z768" i="64"/>
  <c r="Z767" i="64"/>
  <c r="Z766" i="64"/>
  <c r="Z764" i="64"/>
  <c r="Z763" i="64"/>
  <c r="Z762" i="64"/>
  <c r="Z761" i="64"/>
  <c r="Z759" i="64"/>
  <c r="Z758" i="64"/>
  <c r="Z757" i="64"/>
  <c r="Z756" i="64"/>
  <c r="Z754" i="64"/>
  <c r="Z753" i="64"/>
  <c r="Z752" i="64"/>
  <c r="Z751" i="64"/>
  <c r="Z749" i="64"/>
  <c r="Z748" i="64"/>
  <c r="Z747" i="64"/>
  <c r="Z746" i="64"/>
  <c r="Z744" i="64"/>
  <c r="Z743" i="64"/>
  <c r="Z742" i="64"/>
  <c r="Z741" i="64"/>
  <c r="Z739" i="64"/>
  <c r="Z738" i="64"/>
  <c r="Z737" i="64"/>
  <c r="Z736" i="64"/>
  <c r="Z734" i="64"/>
  <c r="Z733" i="64"/>
  <c r="Z732" i="64"/>
  <c r="Z731" i="64"/>
  <c r="Z729" i="64"/>
  <c r="Z728" i="64"/>
  <c r="Z727" i="64"/>
  <c r="Z726" i="64"/>
  <c r="Z724" i="64"/>
  <c r="Z723" i="64"/>
  <c r="Z722" i="64"/>
  <c r="Z721" i="64"/>
  <c r="Z719" i="64"/>
  <c r="Z718" i="64"/>
  <c r="Z717" i="64"/>
  <c r="Z716" i="64"/>
  <c r="Z714" i="64"/>
  <c r="Z713" i="64"/>
  <c r="Z712" i="64"/>
  <c r="Z711" i="64"/>
  <c r="Z709" i="64"/>
  <c r="Z708" i="64"/>
  <c r="Z707" i="64"/>
  <c r="Z706" i="64"/>
  <c r="Z704" i="64"/>
  <c r="Z703" i="64"/>
  <c r="Z702" i="64"/>
  <c r="Z701" i="64"/>
  <c r="Z699" i="64"/>
  <c r="Z698" i="64"/>
  <c r="Z697" i="64"/>
  <c r="Z696" i="64"/>
  <c r="Z694" i="64"/>
  <c r="Z693" i="64"/>
  <c r="Z692" i="64"/>
  <c r="Z691" i="64"/>
  <c r="Z689" i="64"/>
  <c r="Z688" i="64"/>
  <c r="Z687" i="64"/>
  <c r="Z686" i="64"/>
  <c r="Z684" i="64"/>
  <c r="Z683" i="64"/>
  <c r="Z682" i="64"/>
  <c r="Z681" i="64"/>
  <c r="Z679" i="64"/>
  <c r="Z678" i="64"/>
  <c r="Z677" i="64"/>
  <c r="Z676" i="64"/>
  <c r="Z674" i="64"/>
  <c r="Z673" i="64"/>
  <c r="Z672" i="64"/>
  <c r="Z671" i="64"/>
  <c r="Z669" i="64"/>
  <c r="Z668" i="64"/>
  <c r="Z667" i="64"/>
  <c r="Z666" i="64"/>
  <c r="Z664" i="64"/>
  <c r="Z663" i="64"/>
  <c r="Z662" i="64"/>
  <c r="Z661" i="64"/>
  <c r="Z659" i="64"/>
  <c r="Z658" i="64"/>
  <c r="Z657" i="64"/>
  <c r="Z656" i="64"/>
  <c r="Z654" i="64"/>
  <c r="Z653" i="64"/>
  <c r="Z652" i="64"/>
  <c r="Z651" i="64"/>
  <c r="Z649" i="64"/>
  <c r="Z648" i="64"/>
  <c r="Z647" i="64"/>
  <c r="Z646" i="64"/>
  <c r="Z644" i="64"/>
  <c r="Z643" i="64"/>
  <c r="Z642" i="64"/>
  <c r="Z641" i="64"/>
  <c r="Z639" i="64"/>
  <c r="Z638" i="64"/>
  <c r="Z637" i="64"/>
  <c r="Z636" i="64"/>
  <c r="Z634" i="64"/>
  <c r="Z633" i="64"/>
  <c r="Z632" i="64"/>
  <c r="Z631" i="64"/>
  <c r="Z629" i="64"/>
  <c r="Z628" i="64"/>
  <c r="Z627" i="64"/>
  <c r="Z626" i="64"/>
  <c r="Z624" i="64"/>
  <c r="Z623" i="64"/>
  <c r="Z622" i="64"/>
  <c r="Z621" i="64"/>
  <c r="Z619" i="64"/>
  <c r="Z618" i="64"/>
  <c r="Z617" i="64"/>
  <c r="Z616" i="64"/>
  <c r="Z614" i="64"/>
  <c r="Z613" i="64"/>
  <c r="Z612" i="64"/>
  <c r="Z611" i="64"/>
  <c r="Z609" i="64"/>
  <c r="Z608" i="64"/>
  <c r="Z607" i="64"/>
  <c r="Z606" i="64"/>
  <c r="Z604" i="64"/>
  <c r="Z603" i="64"/>
  <c r="Z602" i="64"/>
  <c r="Z601" i="64"/>
  <c r="Z599" i="64"/>
  <c r="Z598" i="64"/>
  <c r="Z597" i="64"/>
  <c r="Z596" i="64"/>
  <c r="Z594" i="64"/>
  <c r="Z593" i="64"/>
  <c r="Z592" i="64"/>
  <c r="Z591" i="64"/>
  <c r="Z589" i="64"/>
  <c r="Z588" i="64"/>
  <c r="Z587" i="64"/>
  <c r="Z586" i="64"/>
  <c r="Z584" i="64"/>
  <c r="Z583" i="64"/>
  <c r="Z582" i="64"/>
  <c r="Z581" i="64"/>
  <c r="Z579" i="64"/>
  <c r="Z578" i="64"/>
  <c r="Z577" i="64"/>
  <c r="Z576" i="64"/>
  <c r="Z574" i="64"/>
  <c r="Z573" i="64"/>
  <c r="Z572" i="64"/>
  <c r="Z571" i="64"/>
  <c r="Z569" i="64"/>
  <c r="Z568" i="64"/>
  <c r="Z567" i="64"/>
  <c r="Z566" i="64"/>
  <c r="Z564" i="64"/>
  <c r="Z563" i="64"/>
  <c r="Z562" i="64"/>
  <c r="Z561" i="64"/>
  <c r="Z559" i="64"/>
  <c r="Z558" i="64"/>
  <c r="Z557" i="64"/>
  <c r="Z556" i="64"/>
  <c r="Z554" i="64"/>
  <c r="Z553" i="64"/>
  <c r="Z552" i="64"/>
  <c r="Z551" i="64"/>
  <c r="Z549" i="64"/>
  <c r="Z548" i="64"/>
  <c r="Z547" i="64"/>
  <c r="Z546" i="64"/>
  <c r="Z544" i="64"/>
  <c r="Z543" i="64"/>
  <c r="Z542" i="64"/>
  <c r="Z541" i="64"/>
  <c r="Z539" i="64"/>
  <c r="Z538" i="64"/>
  <c r="Z537" i="64"/>
  <c r="Z536" i="64"/>
  <c r="Z534" i="64"/>
  <c r="Z533" i="64"/>
  <c r="Z532" i="64"/>
  <c r="Z531" i="64"/>
  <c r="Z529" i="64"/>
  <c r="Z528" i="64"/>
  <c r="Z527" i="64"/>
  <c r="Z526" i="64"/>
  <c r="Z524" i="64"/>
  <c r="Z523" i="64"/>
  <c r="Z522" i="64"/>
  <c r="Z521" i="64"/>
  <c r="Z519" i="64"/>
  <c r="Z518" i="64"/>
  <c r="Z517" i="64"/>
  <c r="Z516" i="64"/>
  <c r="Z514" i="64"/>
  <c r="Z513" i="64"/>
  <c r="Z512" i="64"/>
  <c r="Z511" i="64"/>
  <c r="Z509" i="64"/>
  <c r="Z508" i="64"/>
  <c r="Z507" i="64"/>
  <c r="Z506" i="64"/>
  <c r="Z504" i="64"/>
  <c r="Z503" i="64"/>
  <c r="Z502" i="64"/>
  <c r="Z501" i="64"/>
  <c r="Z499" i="64"/>
  <c r="Z498" i="64"/>
  <c r="Z497" i="64"/>
  <c r="Z496" i="64"/>
  <c r="Z494" i="64"/>
  <c r="Z493" i="64"/>
  <c r="Z492" i="64"/>
  <c r="Z491" i="64"/>
  <c r="Z489" i="64"/>
  <c r="Z488" i="64"/>
  <c r="Z487" i="64"/>
  <c r="Z486" i="64"/>
  <c r="Z484" i="64"/>
  <c r="Z483" i="64"/>
  <c r="Z482" i="64"/>
  <c r="Z481" i="64"/>
  <c r="Z479" i="64"/>
  <c r="Z478" i="64"/>
  <c r="Z477" i="64"/>
  <c r="Z476" i="64"/>
  <c r="Z474" i="64"/>
  <c r="Z473" i="64"/>
  <c r="Z472" i="64"/>
  <c r="Z471" i="64"/>
  <c r="Z469" i="64"/>
  <c r="Z468" i="64"/>
  <c r="Z467" i="64"/>
  <c r="Z466" i="64"/>
  <c r="Z464" i="64"/>
  <c r="Z463" i="64"/>
  <c r="Z462" i="64"/>
  <c r="Z461" i="64"/>
  <c r="Z459" i="64"/>
  <c r="Z458" i="64"/>
  <c r="Z457" i="64"/>
  <c r="Z456" i="64"/>
  <c r="Z454" i="64"/>
  <c r="Z453" i="64"/>
  <c r="Z452" i="64"/>
  <c r="Z451" i="64"/>
  <c r="Z449" i="64"/>
  <c r="Z448" i="64"/>
  <c r="Z447" i="64"/>
  <c r="Z446" i="64"/>
  <c r="Z444" i="64"/>
  <c r="Z443" i="64"/>
  <c r="Z442" i="64"/>
  <c r="Z441" i="64"/>
  <c r="Z439" i="64"/>
  <c r="Z438" i="64"/>
  <c r="Z437" i="64"/>
  <c r="Z436" i="64"/>
  <c r="Z434" i="64"/>
  <c r="Z433" i="64"/>
  <c r="Z432" i="64"/>
  <c r="Z431" i="64"/>
  <c r="Z429" i="64"/>
  <c r="Z428" i="64"/>
  <c r="Z427" i="64"/>
  <c r="Z426" i="64"/>
  <c r="Z424" i="64"/>
  <c r="Z423" i="64"/>
  <c r="Z422" i="64"/>
  <c r="Z421" i="64"/>
  <c r="Z419" i="64"/>
  <c r="Z418" i="64"/>
  <c r="Z417" i="64"/>
  <c r="Z416" i="64"/>
  <c r="Z414" i="64"/>
  <c r="Z413" i="64"/>
  <c r="Z412" i="64"/>
  <c r="Z411" i="64"/>
  <c r="Z409" i="64"/>
  <c r="Z408" i="64"/>
  <c r="Z407" i="64"/>
  <c r="Z406" i="64"/>
  <c r="Z404" i="64"/>
  <c r="Z403" i="64"/>
  <c r="Z402" i="64"/>
  <c r="Z401" i="64"/>
  <c r="Z399" i="64"/>
  <c r="Z398" i="64"/>
  <c r="Z397" i="64"/>
  <c r="Z396" i="64"/>
  <c r="Z394" i="64"/>
  <c r="Z393" i="64"/>
  <c r="Z392" i="64"/>
  <c r="Z391" i="64"/>
  <c r="Z389" i="64"/>
  <c r="Z388" i="64"/>
  <c r="Z387" i="64"/>
  <c r="Z386" i="64"/>
  <c r="Z384" i="64"/>
  <c r="Z383" i="64"/>
  <c r="Z382" i="64"/>
  <c r="Z381" i="64"/>
  <c r="Z379" i="64"/>
  <c r="Z378" i="64"/>
  <c r="Z377" i="64"/>
  <c r="Z376" i="64"/>
  <c r="Z374" i="64"/>
  <c r="Z373" i="64"/>
  <c r="Z372" i="64"/>
  <c r="Z371" i="64"/>
  <c r="Z369" i="64"/>
  <c r="Z368" i="64"/>
  <c r="Z367" i="64"/>
  <c r="Z366" i="64"/>
  <c r="Z364" i="64"/>
  <c r="Z363" i="64"/>
  <c r="Z362" i="64"/>
  <c r="Z361" i="64"/>
  <c r="Z359" i="64"/>
  <c r="Z358" i="64"/>
  <c r="Z357" i="64"/>
  <c r="Z356" i="64"/>
  <c r="Z354" i="64"/>
  <c r="Z353" i="64"/>
  <c r="Z352" i="64"/>
  <c r="Z351" i="64"/>
  <c r="Z349" i="64"/>
  <c r="Z348" i="64"/>
  <c r="Z347" i="64"/>
  <c r="Z346" i="64"/>
  <c r="Z344" i="64"/>
  <c r="Z343" i="64"/>
  <c r="Z342" i="64"/>
  <c r="Z341" i="64"/>
  <c r="Z339" i="64"/>
  <c r="Z338" i="64"/>
  <c r="Z337" i="64"/>
  <c r="Z336" i="64"/>
  <c r="Z334" i="64"/>
  <c r="Z333" i="64"/>
  <c r="Z332" i="64"/>
  <c r="Z331" i="64"/>
  <c r="Z329" i="64"/>
  <c r="Z328" i="64"/>
  <c r="Z327" i="64"/>
  <c r="Z326" i="64"/>
  <c r="Z324" i="64"/>
  <c r="Z323" i="64"/>
  <c r="Z322" i="64"/>
  <c r="Z321" i="64"/>
  <c r="Z319" i="64"/>
  <c r="Z318" i="64"/>
  <c r="Z317" i="64"/>
  <c r="Z316" i="64"/>
  <c r="Z314" i="64"/>
  <c r="Z313" i="64"/>
  <c r="Z312" i="64"/>
  <c r="Z311" i="64"/>
  <c r="Z309" i="64"/>
  <c r="Z308" i="64"/>
  <c r="Z307" i="64"/>
  <c r="Z306" i="64"/>
  <c r="Z304" i="64"/>
  <c r="Z303" i="64"/>
  <c r="Z302" i="64"/>
  <c r="Z301" i="64"/>
  <c r="Z299" i="64"/>
  <c r="Z298" i="64"/>
  <c r="Z297" i="64"/>
  <c r="Z296" i="64"/>
  <c r="Z294" i="64"/>
  <c r="Z293" i="64"/>
  <c r="Z292" i="64"/>
  <c r="Z291" i="64"/>
  <c r="Z289" i="64"/>
  <c r="Z288" i="64"/>
  <c r="Z287" i="64"/>
  <c r="Z286" i="64"/>
  <c r="Z284" i="64"/>
  <c r="Z283" i="64"/>
  <c r="Z282" i="64"/>
  <c r="Z281" i="64"/>
  <c r="Z279" i="64"/>
  <c r="Z278" i="64"/>
  <c r="Z277" i="64"/>
  <c r="Z276" i="64"/>
  <c r="Z274" i="64"/>
  <c r="Z273" i="64"/>
  <c r="Z272" i="64"/>
  <c r="Z271" i="64"/>
  <c r="Z269" i="64"/>
  <c r="Z268" i="64"/>
  <c r="Z267" i="64"/>
  <c r="Z266" i="64"/>
  <c r="Z264" i="64"/>
  <c r="Z263" i="64"/>
  <c r="Z262" i="64"/>
  <c r="Z261" i="64"/>
  <c r="Z259" i="64"/>
  <c r="Z258" i="64"/>
  <c r="Z257" i="64"/>
  <c r="Z256" i="64"/>
  <c r="Z254" i="64"/>
  <c r="Z253" i="64"/>
  <c r="Z252" i="64"/>
  <c r="Z251" i="64"/>
  <c r="Z249" i="64"/>
  <c r="Z248" i="64"/>
  <c r="Z247" i="64"/>
  <c r="Z246" i="64"/>
  <c r="Z244" i="64"/>
  <c r="Z243" i="64"/>
  <c r="Z242" i="64"/>
  <c r="Z241" i="64"/>
  <c r="Z239" i="64"/>
  <c r="Z238" i="64"/>
  <c r="Z237" i="64"/>
  <c r="Z236" i="64"/>
  <c r="Z234" i="64"/>
  <c r="Z233" i="64"/>
  <c r="Z232" i="64"/>
  <c r="Z231" i="64"/>
  <c r="Z229" i="64"/>
  <c r="Z228" i="64"/>
  <c r="Z227" i="64"/>
  <c r="Z226" i="64"/>
  <c r="Z224" i="64"/>
  <c r="Z223" i="64"/>
  <c r="Z222" i="64"/>
  <c r="Z221" i="64"/>
  <c r="Z219" i="64"/>
  <c r="Z218" i="64"/>
  <c r="Z217" i="64"/>
  <c r="Z216" i="64"/>
  <c r="Z214" i="64"/>
  <c r="Z213" i="64"/>
  <c r="Z212" i="64"/>
  <c r="Z211" i="64"/>
  <c r="Z209" i="64"/>
  <c r="Z208" i="64"/>
  <c r="Z207" i="64"/>
  <c r="Z206" i="64"/>
  <c r="Z204" i="64"/>
  <c r="Z203" i="64"/>
  <c r="Z202" i="64"/>
  <c r="Z201" i="64"/>
  <c r="Z199" i="64"/>
  <c r="Z198" i="64"/>
  <c r="Z197" i="64"/>
  <c r="Z196" i="64"/>
  <c r="Z194" i="64"/>
  <c r="Z193" i="64"/>
  <c r="Z192" i="64"/>
  <c r="Z191" i="64"/>
  <c r="Z189" i="64"/>
  <c r="Z188" i="64"/>
  <c r="Z187" i="64"/>
  <c r="Z186" i="64"/>
  <c r="Z184" i="64"/>
  <c r="Z183" i="64"/>
  <c r="Z182" i="64"/>
  <c r="Z181" i="64"/>
  <c r="Z179" i="64"/>
  <c r="Z178" i="64"/>
  <c r="Z177" i="64"/>
  <c r="Z176" i="64"/>
  <c r="Z174" i="64"/>
  <c r="Z173" i="64"/>
  <c r="Z172" i="64"/>
  <c r="Z171" i="64"/>
  <c r="Z169" i="64"/>
  <c r="Z168" i="64"/>
  <c r="Z167" i="64"/>
  <c r="Z166" i="64"/>
  <c r="Z164" i="64"/>
  <c r="Z163" i="64"/>
  <c r="Z162" i="64"/>
  <c r="Z161" i="64"/>
  <c r="Z159" i="64"/>
  <c r="Z158" i="64"/>
  <c r="Z157" i="64"/>
  <c r="Z156" i="64"/>
  <c r="Z154" i="64"/>
  <c r="Z153" i="64"/>
  <c r="Z152" i="64"/>
  <c r="Z151" i="64"/>
  <c r="Z149" i="64"/>
  <c r="Z148" i="64"/>
  <c r="Z147" i="64"/>
  <c r="Z146" i="64"/>
  <c r="Z144" i="64"/>
  <c r="Z143" i="64"/>
  <c r="Z142" i="64"/>
  <c r="Z141" i="64"/>
  <c r="Z139" i="64"/>
  <c r="Z138" i="64"/>
  <c r="Z137" i="64"/>
  <c r="Z136" i="64"/>
  <c r="Z134" i="64"/>
  <c r="Z133" i="64"/>
  <c r="Z132" i="64"/>
  <c r="Z131" i="64"/>
  <c r="Z129" i="64"/>
  <c r="Z128" i="64"/>
  <c r="Z127" i="64"/>
  <c r="Z126" i="64"/>
  <c r="Z124" i="64"/>
  <c r="Z123" i="64"/>
  <c r="Z122" i="64"/>
  <c r="Z121" i="64"/>
  <c r="Z119" i="64"/>
  <c r="Z118" i="64"/>
  <c r="Z117" i="64"/>
  <c r="Z116" i="64"/>
  <c r="Z114" i="64"/>
  <c r="Z113" i="64"/>
  <c r="Z112" i="64"/>
  <c r="Z111" i="64"/>
  <c r="Z109" i="64"/>
  <c r="Z108" i="64"/>
  <c r="Z107" i="64"/>
  <c r="Z106" i="64"/>
  <c r="Z104" i="64"/>
  <c r="Z103" i="64"/>
  <c r="Z102" i="64"/>
  <c r="Z101" i="64"/>
  <c r="Z99" i="64"/>
  <c r="Z98" i="64"/>
  <c r="Z97" i="64"/>
  <c r="Z96" i="64"/>
  <c r="Z94" i="64"/>
  <c r="Z93" i="64"/>
  <c r="Z92" i="64"/>
  <c r="Z91" i="64"/>
  <c r="Z89" i="64"/>
  <c r="Z88" i="64"/>
  <c r="Z87" i="64"/>
  <c r="Z86" i="64"/>
  <c r="Z84" i="64"/>
  <c r="Z83" i="64"/>
  <c r="Z82" i="64"/>
  <c r="Z81" i="64"/>
  <c r="Z79" i="64"/>
  <c r="Z78" i="64"/>
  <c r="Z77" i="64"/>
  <c r="Z76" i="64"/>
  <c r="Z74" i="64"/>
  <c r="Z73" i="64"/>
  <c r="Z72" i="64"/>
  <c r="Z71" i="64"/>
  <c r="Z69" i="64"/>
  <c r="Z68" i="64"/>
  <c r="Z67" i="64"/>
  <c r="Z66" i="64"/>
  <c r="Z64" i="64"/>
  <c r="Z63" i="64"/>
  <c r="Z62" i="64"/>
  <c r="Z61" i="64"/>
  <c r="Z59" i="64"/>
  <c r="Z58" i="64"/>
  <c r="Z57" i="64"/>
  <c r="Z56" i="64"/>
  <c r="Z54" i="64"/>
  <c r="Z53" i="64"/>
  <c r="Z52" i="64"/>
  <c r="Z51" i="64"/>
  <c r="Z49" i="64"/>
  <c r="Z48" i="64"/>
  <c r="Z47" i="64"/>
  <c r="Z46" i="64"/>
  <c r="Z44" i="64"/>
  <c r="Z43" i="64"/>
  <c r="Z42" i="64"/>
  <c r="Z41" i="64"/>
  <c r="Z39" i="64"/>
  <c r="Z38" i="64"/>
  <c r="Z37" i="64"/>
  <c r="Z36" i="64"/>
  <c r="Z34" i="64"/>
  <c r="Z33" i="64"/>
  <c r="Z32" i="64"/>
  <c r="Z31" i="64"/>
  <c r="Z29" i="64"/>
  <c r="Z28" i="64"/>
  <c r="Z27" i="64"/>
  <c r="Z26" i="64"/>
  <c r="Z24" i="64"/>
  <c r="Z23" i="64"/>
  <c r="Z22" i="64"/>
  <c r="Z21" i="64"/>
  <c r="Z19" i="64"/>
  <c r="Z18" i="64"/>
  <c r="Z17" i="64"/>
  <c r="Z16" i="64"/>
  <c r="Z14" i="64"/>
  <c r="Z13" i="64"/>
  <c r="Z12" i="64"/>
  <c r="Z11" i="64"/>
  <c r="O4095" i="64"/>
  <c r="O4093" i="64"/>
  <c r="O4092" i="64"/>
  <c r="O4091" i="64"/>
  <c r="O4090" i="64"/>
  <c r="O4088" i="64"/>
  <c r="O4087" i="64"/>
  <c r="O4086" i="64"/>
  <c r="O4085" i="64"/>
  <c r="O4083" i="64"/>
  <c r="O4082" i="64"/>
  <c r="O4081" i="64"/>
  <c r="O4080" i="64"/>
  <c r="O4078" i="64"/>
  <c r="O4077" i="64"/>
  <c r="O4076" i="64"/>
  <c r="O4075" i="64"/>
  <c r="O4073" i="64"/>
  <c r="O4072" i="64"/>
  <c r="O4071" i="64"/>
  <c r="O4070" i="64"/>
  <c r="O4068" i="64"/>
  <c r="O4067" i="64"/>
  <c r="O4066" i="64"/>
  <c r="O4065" i="64"/>
  <c r="O4063" i="64"/>
  <c r="O4062" i="64"/>
  <c r="O4061" i="64"/>
  <c r="O4060" i="64"/>
  <c r="O4058" i="64"/>
  <c r="O4057" i="64"/>
  <c r="O4056" i="64"/>
  <c r="O4055" i="64"/>
  <c r="O4053" i="64"/>
  <c r="O4052" i="64"/>
  <c r="O4051" i="64"/>
  <c r="O4050" i="64"/>
  <c r="O4048" i="64"/>
  <c r="O4047" i="64"/>
  <c r="O4046" i="64"/>
  <c r="O4045" i="64"/>
  <c r="O4043" i="64"/>
  <c r="O4042" i="64"/>
  <c r="O4041" i="64"/>
  <c r="O4040" i="64"/>
  <c r="O4038" i="64"/>
  <c r="O4037" i="64"/>
  <c r="O4036" i="64"/>
  <c r="O4035" i="64"/>
  <c r="O4033" i="64"/>
  <c r="O4032" i="64"/>
  <c r="O4031" i="64"/>
  <c r="O4030" i="64"/>
  <c r="O4028" i="64"/>
  <c r="O4027" i="64"/>
  <c r="O4026" i="64"/>
  <c r="O4025" i="64"/>
  <c r="O4023" i="64"/>
  <c r="O4022" i="64"/>
  <c r="O4021" i="64"/>
  <c r="O4020" i="64"/>
  <c r="O4018" i="64"/>
  <c r="O4017" i="64"/>
  <c r="O4016" i="64"/>
  <c r="O4015" i="64"/>
  <c r="O4013" i="64"/>
  <c r="O4012" i="64"/>
  <c r="O4011" i="64"/>
  <c r="O4010" i="64"/>
  <c r="O4008" i="64"/>
  <c r="O4007" i="64"/>
  <c r="O4006" i="64"/>
  <c r="O4005" i="64"/>
  <c r="O4003" i="64"/>
  <c r="O4002" i="64"/>
  <c r="O4001" i="64"/>
  <c r="O4000" i="64"/>
  <c r="O3998" i="64"/>
  <c r="O3997" i="64"/>
  <c r="O3996" i="64"/>
  <c r="O3995" i="64"/>
  <c r="O3993" i="64"/>
  <c r="O3992" i="64"/>
  <c r="O3991" i="64"/>
  <c r="O3990" i="64"/>
  <c r="O3988" i="64"/>
  <c r="O3987" i="64"/>
  <c r="O3986" i="64"/>
  <c r="O3985" i="64"/>
  <c r="O3983" i="64"/>
  <c r="O3982" i="64"/>
  <c r="O3981" i="64"/>
  <c r="O3980" i="64"/>
  <c r="O3978" i="64"/>
  <c r="O3977" i="64"/>
  <c r="O3976" i="64"/>
  <c r="O3975" i="64"/>
  <c r="O3973" i="64"/>
  <c r="O3972" i="64"/>
  <c r="O3971" i="64"/>
  <c r="O3970" i="64"/>
  <c r="O3968" i="64"/>
  <c r="O3967" i="64"/>
  <c r="O3966" i="64"/>
  <c r="O3965" i="64"/>
  <c r="O3963" i="64"/>
  <c r="O3962" i="64"/>
  <c r="O3961" i="64"/>
  <c r="O3960" i="64"/>
  <c r="O3958" i="64"/>
  <c r="O3957" i="64"/>
  <c r="O3956" i="64"/>
  <c r="O3955" i="64"/>
  <c r="O3953" i="64"/>
  <c r="O3952" i="64"/>
  <c r="O3951" i="64"/>
  <c r="O3950" i="64"/>
  <c r="O3948" i="64"/>
  <c r="O3947" i="64"/>
  <c r="O3946" i="64"/>
  <c r="O3945" i="64"/>
  <c r="O3943" i="64"/>
  <c r="O3942" i="64"/>
  <c r="O3941" i="64"/>
  <c r="O3940" i="64"/>
  <c r="O3938" i="64"/>
  <c r="O3937" i="64"/>
  <c r="O3936" i="64"/>
  <c r="O3935" i="64"/>
  <c r="O3933" i="64"/>
  <c r="O3932" i="64"/>
  <c r="O3931" i="64"/>
  <c r="O3930" i="64"/>
  <c r="O3928" i="64"/>
  <c r="O3927" i="64"/>
  <c r="O3926" i="64"/>
  <c r="O3925" i="64"/>
  <c r="O3923" i="64"/>
  <c r="O3922" i="64"/>
  <c r="O3921" i="64"/>
  <c r="O3920" i="64"/>
  <c r="O3918" i="64"/>
  <c r="O3917" i="64"/>
  <c r="O3916" i="64"/>
  <c r="O3915" i="64"/>
  <c r="O3913" i="64"/>
  <c r="O3912" i="64"/>
  <c r="O3911" i="64"/>
  <c r="O3910" i="64"/>
  <c r="O3908" i="64"/>
  <c r="O3907" i="64"/>
  <c r="O3906" i="64"/>
  <c r="O3905" i="64"/>
  <c r="O3903" i="64"/>
  <c r="O3902" i="64"/>
  <c r="O3901" i="64"/>
  <c r="O3900" i="64"/>
  <c r="O3898" i="64"/>
  <c r="O3897" i="64"/>
  <c r="O3896" i="64"/>
  <c r="O3895" i="64"/>
  <c r="O3893" i="64"/>
  <c r="O3892" i="64"/>
  <c r="O3891" i="64"/>
  <c r="O3890" i="64"/>
  <c r="O3888" i="64"/>
  <c r="O3887" i="64"/>
  <c r="O3886" i="64"/>
  <c r="O3885" i="64"/>
  <c r="O3883" i="64"/>
  <c r="O3882" i="64"/>
  <c r="O3881" i="64"/>
  <c r="O3880" i="64"/>
  <c r="O3878" i="64"/>
  <c r="O3877" i="64"/>
  <c r="O3876" i="64"/>
  <c r="O3875" i="64"/>
  <c r="O3873" i="64"/>
  <c r="O3872" i="64"/>
  <c r="O3871" i="64"/>
  <c r="O3870" i="64"/>
  <c r="O3868" i="64"/>
  <c r="O3867" i="64"/>
  <c r="O3866" i="64"/>
  <c r="O3865" i="64"/>
  <c r="O3863" i="64"/>
  <c r="O3862" i="64"/>
  <c r="O3861" i="64"/>
  <c r="O3860" i="64"/>
  <c r="O3858" i="64"/>
  <c r="O3857" i="64"/>
  <c r="O3856" i="64"/>
  <c r="O3855" i="64"/>
  <c r="O3853" i="64"/>
  <c r="O3852" i="64"/>
  <c r="O3851" i="64"/>
  <c r="O3850" i="64"/>
  <c r="O3848" i="64"/>
  <c r="O3847" i="64"/>
  <c r="O3846" i="64"/>
  <c r="O3845" i="64"/>
  <c r="O3843" i="64"/>
  <c r="O3842" i="64"/>
  <c r="O3841" i="64"/>
  <c r="O3840" i="64"/>
  <c r="O3838" i="64"/>
  <c r="O3837" i="64"/>
  <c r="O3836" i="64"/>
  <c r="O3835" i="64"/>
  <c r="O3833" i="64"/>
  <c r="O3832" i="64"/>
  <c r="O3831" i="64"/>
  <c r="O3830" i="64"/>
  <c r="O3828" i="64"/>
  <c r="O3827" i="64"/>
  <c r="O3826" i="64"/>
  <c r="O3825" i="64"/>
  <c r="O3823" i="64"/>
  <c r="O3822" i="64"/>
  <c r="O3821" i="64"/>
  <c r="O3820" i="64"/>
  <c r="O3818" i="64"/>
  <c r="O3817" i="64"/>
  <c r="O3816" i="64"/>
  <c r="O3815" i="64"/>
  <c r="O3813" i="64"/>
  <c r="O3812" i="64"/>
  <c r="O3811" i="64"/>
  <c r="O3810" i="64"/>
  <c r="O3808" i="64"/>
  <c r="O3807" i="64"/>
  <c r="O3806" i="64"/>
  <c r="O3805" i="64"/>
  <c r="O3803" i="64"/>
  <c r="O3802" i="64"/>
  <c r="O3801" i="64"/>
  <c r="O3800" i="64"/>
  <c r="O3798" i="64"/>
  <c r="O3797" i="64"/>
  <c r="O3796" i="64"/>
  <c r="O3795" i="64"/>
  <c r="O3793" i="64"/>
  <c r="O3792" i="64"/>
  <c r="O3791" i="64"/>
  <c r="O3790" i="64"/>
  <c r="O3788" i="64"/>
  <c r="O3787" i="64"/>
  <c r="O3786" i="64"/>
  <c r="O3785" i="64"/>
  <c r="O3783" i="64"/>
  <c r="O3782" i="64"/>
  <c r="O3781" i="64"/>
  <c r="O3780" i="64"/>
  <c r="O3778" i="64"/>
  <c r="O3777" i="64"/>
  <c r="O3776" i="64"/>
  <c r="O3775" i="64"/>
  <c r="O3773" i="64"/>
  <c r="O3772" i="64"/>
  <c r="O3771" i="64"/>
  <c r="O3770" i="64"/>
  <c r="O3768" i="64"/>
  <c r="O3767" i="64"/>
  <c r="O3766" i="64"/>
  <c r="O3765" i="64"/>
  <c r="O3763" i="64"/>
  <c r="O3762" i="64"/>
  <c r="O3761" i="64"/>
  <c r="O3760" i="64"/>
  <c r="O3758" i="64"/>
  <c r="O3757" i="64"/>
  <c r="O3756" i="64"/>
  <c r="O3755" i="64"/>
  <c r="O3753" i="64"/>
  <c r="O3752" i="64"/>
  <c r="O3751" i="64"/>
  <c r="O3750" i="64"/>
  <c r="O3748" i="64"/>
  <c r="O3747" i="64"/>
  <c r="O3746" i="64"/>
  <c r="O3745" i="64"/>
  <c r="O3743" i="64"/>
  <c r="O3742" i="64"/>
  <c r="O3741" i="64"/>
  <c r="O3740" i="64"/>
  <c r="O3738" i="64"/>
  <c r="O3737" i="64"/>
  <c r="O3736" i="64"/>
  <c r="O3735" i="64"/>
  <c r="O3733" i="64"/>
  <c r="O3732" i="64"/>
  <c r="O3731" i="64"/>
  <c r="O3730" i="64"/>
  <c r="O3728" i="64"/>
  <c r="O3727" i="64"/>
  <c r="O3726" i="64"/>
  <c r="O3725" i="64"/>
  <c r="O3723" i="64"/>
  <c r="O3722" i="64"/>
  <c r="O3721" i="64"/>
  <c r="O3720" i="64"/>
  <c r="O3718" i="64"/>
  <c r="O3717" i="64"/>
  <c r="O3716" i="64"/>
  <c r="O3715" i="64"/>
  <c r="O3713" i="64"/>
  <c r="O3712" i="64"/>
  <c r="O3711" i="64"/>
  <c r="O3710" i="64"/>
  <c r="O3708" i="64"/>
  <c r="O3707" i="64"/>
  <c r="O3706" i="64"/>
  <c r="O3705" i="64"/>
  <c r="O3703" i="64"/>
  <c r="O3702" i="64"/>
  <c r="O3701" i="64"/>
  <c r="O3700" i="64"/>
  <c r="O3698" i="64"/>
  <c r="O3697" i="64"/>
  <c r="O3696" i="64"/>
  <c r="O3695" i="64"/>
  <c r="O3693" i="64"/>
  <c r="O3692" i="64"/>
  <c r="O3691" i="64"/>
  <c r="O3690" i="64"/>
  <c r="O3688" i="64"/>
  <c r="O3687" i="64"/>
  <c r="O3686" i="64"/>
  <c r="O3685" i="64"/>
  <c r="O3683" i="64"/>
  <c r="O3682" i="64"/>
  <c r="O3681" i="64"/>
  <c r="O3680" i="64"/>
  <c r="O3678" i="64"/>
  <c r="O3677" i="64"/>
  <c r="O3676" i="64"/>
  <c r="O3675" i="64"/>
  <c r="O3673" i="64"/>
  <c r="O3672" i="64"/>
  <c r="O3671" i="64"/>
  <c r="O3670" i="64"/>
  <c r="O3668" i="64"/>
  <c r="O3667" i="64"/>
  <c r="O3666" i="64"/>
  <c r="O3665" i="64"/>
  <c r="O3663" i="64"/>
  <c r="O3662" i="64"/>
  <c r="O3661" i="64"/>
  <c r="O3660" i="64"/>
  <c r="O3658" i="64"/>
  <c r="O3657" i="64"/>
  <c r="O3656" i="64"/>
  <c r="O3655" i="64"/>
  <c r="O3653" i="64"/>
  <c r="O3652" i="64"/>
  <c r="O3651" i="64"/>
  <c r="O3650" i="64"/>
  <c r="O3648" i="64"/>
  <c r="O3647" i="64"/>
  <c r="O3646" i="64"/>
  <c r="O3645" i="64"/>
  <c r="O3643" i="64"/>
  <c r="O3642" i="64"/>
  <c r="O3641" i="64"/>
  <c r="O3640" i="64"/>
  <c r="O3638" i="64"/>
  <c r="O3637" i="64"/>
  <c r="O3636" i="64"/>
  <c r="O3635" i="64"/>
  <c r="O3633" i="64"/>
  <c r="O3632" i="64"/>
  <c r="O3631" i="64"/>
  <c r="O3630" i="64"/>
  <c r="O3628" i="64"/>
  <c r="O3627" i="64"/>
  <c r="O3626" i="64"/>
  <c r="O3625" i="64"/>
  <c r="O3623" i="64"/>
  <c r="O3622" i="64"/>
  <c r="O3621" i="64"/>
  <c r="O3620" i="64"/>
  <c r="O3618" i="64"/>
  <c r="O3617" i="64"/>
  <c r="O3616" i="64"/>
  <c r="O3615" i="64"/>
  <c r="O3613" i="64"/>
  <c r="O3612" i="64"/>
  <c r="O3611" i="64"/>
  <c r="O3610" i="64"/>
  <c r="O3608" i="64"/>
  <c r="O3607" i="64"/>
  <c r="O3606" i="64"/>
  <c r="O3605" i="64"/>
  <c r="O3603" i="64"/>
  <c r="O3602" i="64"/>
  <c r="O3601" i="64"/>
  <c r="O3600" i="64"/>
  <c r="O3598" i="64"/>
  <c r="O3597" i="64"/>
  <c r="O3596" i="64"/>
  <c r="O3595" i="64"/>
  <c r="O3593" i="64"/>
  <c r="O3592" i="64"/>
  <c r="O3591" i="64"/>
  <c r="O3590" i="64"/>
  <c r="O3588" i="64"/>
  <c r="O3587" i="64"/>
  <c r="O3586" i="64"/>
  <c r="O3585" i="64"/>
  <c r="O3583" i="64"/>
  <c r="O3582" i="64"/>
  <c r="O3581" i="64"/>
  <c r="O3580" i="64"/>
  <c r="O3578" i="64"/>
  <c r="O3577" i="64"/>
  <c r="O3576" i="64"/>
  <c r="O3575" i="64"/>
  <c r="O3573" i="64"/>
  <c r="O3572" i="64"/>
  <c r="O3571" i="64"/>
  <c r="O3570" i="64"/>
  <c r="O3568" i="64"/>
  <c r="O3567" i="64"/>
  <c r="O3566" i="64"/>
  <c r="O3565" i="64"/>
  <c r="O3563" i="64"/>
  <c r="O3562" i="64"/>
  <c r="O3561" i="64"/>
  <c r="O3560" i="64"/>
  <c r="O3558" i="64"/>
  <c r="O3557" i="64"/>
  <c r="O3556" i="64"/>
  <c r="O3555" i="64"/>
  <c r="O3553" i="64"/>
  <c r="O3552" i="64"/>
  <c r="O3551" i="64"/>
  <c r="O3550" i="64"/>
  <c r="O3548" i="64"/>
  <c r="O3547" i="64"/>
  <c r="O3546" i="64"/>
  <c r="O3545" i="64"/>
  <c r="O3543" i="64"/>
  <c r="O3542" i="64"/>
  <c r="O3541" i="64"/>
  <c r="O3540" i="64"/>
  <c r="O3538" i="64"/>
  <c r="O3537" i="64"/>
  <c r="O3536" i="64"/>
  <c r="O3535" i="64"/>
  <c r="O3533" i="64"/>
  <c r="O3532" i="64"/>
  <c r="O3531" i="64"/>
  <c r="O3530" i="64"/>
  <c r="O3528" i="64"/>
  <c r="O3527" i="64"/>
  <c r="O3526" i="64"/>
  <c r="O3525" i="64"/>
  <c r="O3523" i="64"/>
  <c r="O3522" i="64"/>
  <c r="O3521" i="64"/>
  <c r="O3520" i="64"/>
  <c r="O3518" i="64"/>
  <c r="O3517" i="64"/>
  <c r="O3516" i="64"/>
  <c r="O3515" i="64"/>
  <c r="O3513" i="64"/>
  <c r="O3512" i="64"/>
  <c r="O3511" i="64"/>
  <c r="O3510" i="64"/>
  <c r="O3508" i="64"/>
  <c r="O3507" i="64"/>
  <c r="O3506" i="64"/>
  <c r="O3505" i="64"/>
  <c r="O3503" i="64"/>
  <c r="O3502" i="64"/>
  <c r="O3501" i="64"/>
  <c r="O3500" i="64"/>
  <c r="O3498" i="64"/>
  <c r="O3497" i="64"/>
  <c r="O3496" i="64"/>
  <c r="O3495" i="64"/>
  <c r="O3493" i="64"/>
  <c r="O3492" i="64"/>
  <c r="O3491" i="64"/>
  <c r="O3490" i="64"/>
  <c r="O3488" i="64"/>
  <c r="O3487" i="64"/>
  <c r="O3486" i="64"/>
  <c r="O3485" i="64"/>
  <c r="O3483" i="64"/>
  <c r="O3482" i="64"/>
  <c r="O3481" i="64"/>
  <c r="O3480" i="64"/>
  <c r="O3478" i="64"/>
  <c r="O3477" i="64"/>
  <c r="O3476" i="64"/>
  <c r="O3475" i="64"/>
  <c r="O3473" i="64"/>
  <c r="O3472" i="64"/>
  <c r="O3471" i="64"/>
  <c r="O3470" i="64"/>
  <c r="O3468" i="64"/>
  <c r="O3467" i="64"/>
  <c r="O3466" i="64"/>
  <c r="O3465" i="64"/>
  <c r="O3463" i="64"/>
  <c r="O3462" i="64"/>
  <c r="O3461" i="64"/>
  <c r="O3460" i="64"/>
  <c r="O3458" i="64"/>
  <c r="O3457" i="64"/>
  <c r="O3456" i="64"/>
  <c r="O3455" i="64"/>
  <c r="O3453" i="64"/>
  <c r="O3452" i="64"/>
  <c r="O3451" i="64"/>
  <c r="O3450" i="64"/>
  <c r="O3448" i="64"/>
  <c r="O3447" i="64"/>
  <c r="O3446" i="64"/>
  <c r="O3445" i="64"/>
  <c r="O3443" i="64"/>
  <c r="O3442" i="64"/>
  <c r="O3441" i="64"/>
  <c r="O3440" i="64"/>
  <c r="O3438" i="64"/>
  <c r="O3437" i="64"/>
  <c r="O3436" i="64"/>
  <c r="O3435" i="64"/>
  <c r="O3433" i="64"/>
  <c r="O3432" i="64"/>
  <c r="O3431" i="64"/>
  <c r="O3430" i="64"/>
  <c r="O3428" i="64"/>
  <c r="O3427" i="64"/>
  <c r="O3426" i="64"/>
  <c r="O3425" i="64"/>
  <c r="O3423" i="64"/>
  <c r="O3422" i="64"/>
  <c r="O3421" i="64"/>
  <c r="O3420" i="64"/>
  <c r="O3418" i="64"/>
  <c r="O3417" i="64"/>
  <c r="O3416" i="64"/>
  <c r="O3415" i="64"/>
  <c r="O3413" i="64"/>
  <c r="O3412" i="64"/>
  <c r="O3411" i="64"/>
  <c r="O3410" i="64"/>
  <c r="O3408" i="64"/>
  <c r="O3407" i="64"/>
  <c r="O3406" i="64"/>
  <c r="O3405" i="64"/>
  <c r="O3403" i="64"/>
  <c r="O3402" i="64"/>
  <c r="O3401" i="64"/>
  <c r="O3400" i="64"/>
  <c r="O3398" i="64"/>
  <c r="O3397" i="64"/>
  <c r="O3396" i="64"/>
  <c r="O3395" i="64"/>
  <c r="O3393" i="64"/>
  <c r="O3392" i="64"/>
  <c r="O3391" i="64"/>
  <c r="O3390" i="64"/>
  <c r="O3388" i="64"/>
  <c r="O3387" i="64"/>
  <c r="O3386" i="64"/>
  <c r="O3385" i="64"/>
  <c r="O3383" i="64"/>
  <c r="O3382" i="64"/>
  <c r="O3381" i="64"/>
  <c r="O3380" i="64"/>
  <c r="O3378" i="64"/>
  <c r="O3377" i="64"/>
  <c r="O3376" i="64"/>
  <c r="O3375" i="64"/>
  <c r="O3373" i="64"/>
  <c r="O3372" i="64"/>
  <c r="O3371" i="64"/>
  <c r="O3370" i="64"/>
  <c r="O3368" i="64"/>
  <c r="O3367" i="64"/>
  <c r="O3366" i="64"/>
  <c r="O3365" i="64"/>
  <c r="O3363" i="64"/>
  <c r="O3362" i="64"/>
  <c r="O3361" i="64"/>
  <c r="O3360" i="64"/>
  <c r="O3358" i="64"/>
  <c r="O3357" i="64"/>
  <c r="O3356" i="64"/>
  <c r="O3355" i="64"/>
  <c r="O3353" i="64"/>
  <c r="O3352" i="64"/>
  <c r="O3351" i="64"/>
  <c r="O3350" i="64"/>
  <c r="O3348" i="64"/>
  <c r="O3347" i="64"/>
  <c r="O3346" i="64"/>
  <c r="O3345" i="64"/>
  <c r="O3343" i="64"/>
  <c r="O3342" i="64"/>
  <c r="O3341" i="64"/>
  <c r="O3340" i="64"/>
  <c r="O3338" i="64"/>
  <c r="O3337" i="64"/>
  <c r="O3336" i="64"/>
  <c r="O3335" i="64"/>
  <c r="O3333" i="64"/>
  <c r="O3332" i="64"/>
  <c r="O3331" i="64"/>
  <c r="O3330" i="64"/>
  <c r="O3328" i="64"/>
  <c r="O3327" i="64"/>
  <c r="O3326" i="64"/>
  <c r="O3325" i="64"/>
  <c r="O3323" i="64"/>
  <c r="O3322" i="64"/>
  <c r="O3321" i="64"/>
  <c r="O3320" i="64"/>
  <c r="O3318" i="64"/>
  <c r="O3317" i="64"/>
  <c r="O3316" i="64"/>
  <c r="O3315" i="64"/>
  <c r="O3313" i="64"/>
  <c r="O3312" i="64"/>
  <c r="O3311" i="64"/>
  <c r="O3310" i="64"/>
  <c r="O3308" i="64"/>
  <c r="O3307" i="64"/>
  <c r="O3306" i="64"/>
  <c r="O3305" i="64"/>
  <c r="O3303" i="64"/>
  <c r="O3302" i="64"/>
  <c r="O3301" i="64"/>
  <c r="O3300" i="64"/>
  <c r="O3298" i="64"/>
  <c r="O3297" i="64"/>
  <c r="O3296" i="64"/>
  <c r="O3295" i="64"/>
  <c r="O3293" i="64"/>
  <c r="O3292" i="64"/>
  <c r="O3291" i="64"/>
  <c r="O3290" i="64"/>
  <c r="O3288" i="64"/>
  <c r="O3287" i="64"/>
  <c r="O3286" i="64"/>
  <c r="O3285" i="64"/>
  <c r="O3283" i="64"/>
  <c r="O3282" i="64"/>
  <c r="O3281" i="64"/>
  <c r="O3280" i="64"/>
  <c r="O3278" i="64"/>
  <c r="O3277" i="64"/>
  <c r="O3276" i="64"/>
  <c r="O3275" i="64"/>
  <c r="O3273" i="64"/>
  <c r="O3272" i="64"/>
  <c r="O3271" i="64"/>
  <c r="O3270" i="64"/>
  <c r="O3268" i="64"/>
  <c r="O3267" i="64"/>
  <c r="O3266" i="64"/>
  <c r="O3265" i="64"/>
  <c r="O3263" i="64"/>
  <c r="O3262" i="64"/>
  <c r="O3261" i="64"/>
  <c r="O3260" i="64"/>
  <c r="O3258" i="64"/>
  <c r="O3257" i="64"/>
  <c r="O3256" i="64"/>
  <c r="O3255" i="64"/>
  <c r="O3253" i="64"/>
  <c r="O3252" i="64"/>
  <c r="O3251" i="64"/>
  <c r="O3250" i="64"/>
  <c r="O3248" i="64"/>
  <c r="O3247" i="64"/>
  <c r="O3246" i="64"/>
  <c r="O3245" i="64"/>
  <c r="O3243" i="64"/>
  <c r="O3242" i="64"/>
  <c r="O3241" i="64"/>
  <c r="O3240" i="64"/>
  <c r="O3238" i="64"/>
  <c r="O3237" i="64"/>
  <c r="O3236" i="64"/>
  <c r="O3235" i="64"/>
  <c r="O3233" i="64"/>
  <c r="O3232" i="64"/>
  <c r="O3231" i="64"/>
  <c r="O3230" i="64"/>
  <c r="O3228" i="64"/>
  <c r="O3227" i="64"/>
  <c r="O3226" i="64"/>
  <c r="O3225" i="64"/>
  <c r="O3223" i="64"/>
  <c r="O3222" i="64"/>
  <c r="O3221" i="64"/>
  <c r="O3220" i="64"/>
  <c r="O3218" i="64"/>
  <c r="O3217" i="64"/>
  <c r="O3216" i="64"/>
  <c r="O3215" i="64"/>
  <c r="O3213" i="64"/>
  <c r="O3212" i="64"/>
  <c r="O3211" i="64"/>
  <c r="O3210" i="64"/>
  <c r="O3208" i="64"/>
  <c r="O3207" i="64"/>
  <c r="O3206" i="64"/>
  <c r="O3205" i="64"/>
  <c r="O3203" i="64"/>
  <c r="O3202" i="64"/>
  <c r="O3201" i="64"/>
  <c r="O3200" i="64"/>
  <c r="O3198" i="64"/>
  <c r="O3197" i="64"/>
  <c r="O3196" i="64"/>
  <c r="O3195" i="64"/>
  <c r="O3193" i="64"/>
  <c r="O3192" i="64"/>
  <c r="O3191" i="64"/>
  <c r="O3190" i="64"/>
  <c r="O3188" i="64"/>
  <c r="O3187" i="64"/>
  <c r="O3186" i="64"/>
  <c r="O3185" i="64"/>
  <c r="O3183" i="64"/>
  <c r="O3182" i="64"/>
  <c r="O3181" i="64"/>
  <c r="O3180" i="64"/>
  <c r="O3178" i="64"/>
  <c r="O3177" i="64"/>
  <c r="O3176" i="64"/>
  <c r="O3175" i="64"/>
  <c r="O3173" i="64"/>
  <c r="O3172" i="64"/>
  <c r="O3171" i="64"/>
  <c r="O3170" i="64"/>
  <c r="O3168" i="64"/>
  <c r="O3167" i="64"/>
  <c r="O3166" i="64"/>
  <c r="O3165" i="64"/>
  <c r="O3163" i="64"/>
  <c r="O3162" i="64"/>
  <c r="O3161" i="64"/>
  <c r="O3160" i="64"/>
  <c r="O3158" i="64"/>
  <c r="O3157" i="64"/>
  <c r="O3156" i="64"/>
  <c r="O3155" i="64"/>
  <c r="O3153" i="64"/>
  <c r="O3152" i="64"/>
  <c r="O3151" i="64"/>
  <c r="O3150" i="64"/>
  <c r="O3148" i="64"/>
  <c r="O3147" i="64"/>
  <c r="O3146" i="64"/>
  <c r="O3145" i="64"/>
  <c r="O3143" i="64"/>
  <c r="O3142" i="64"/>
  <c r="O3141" i="64"/>
  <c r="O3140" i="64"/>
  <c r="O3138" i="64"/>
  <c r="O3137" i="64"/>
  <c r="O3136" i="64"/>
  <c r="O3135" i="64"/>
  <c r="O3133" i="64"/>
  <c r="O3132" i="64"/>
  <c r="O3131" i="64"/>
  <c r="O3130" i="64"/>
  <c r="O3128" i="64"/>
  <c r="O3127" i="64"/>
  <c r="O3126" i="64"/>
  <c r="O3125" i="64"/>
  <c r="O3123" i="64"/>
  <c r="O3122" i="64"/>
  <c r="O3121" i="64"/>
  <c r="O3120" i="64"/>
  <c r="O3118" i="64"/>
  <c r="O3117" i="64"/>
  <c r="O3116" i="64"/>
  <c r="O3115" i="64"/>
  <c r="O3113" i="64"/>
  <c r="O3112" i="64"/>
  <c r="O3111" i="64"/>
  <c r="O3110" i="64"/>
  <c r="O3108" i="64"/>
  <c r="O3107" i="64"/>
  <c r="O3106" i="64"/>
  <c r="O3105" i="64"/>
  <c r="O3103" i="64"/>
  <c r="O3102" i="64"/>
  <c r="O3101" i="64"/>
  <c r="O3100" i="64"/>
  <c r="O3098" i="64"/>
  <c r="O3097" i="64"/>
  <c r="O3096" i="64"/>
  <c r="O3095" i="64"/>
  <c r="O3093" i="64"/>
  <c r="O3092" i="64"/>
  <c r="O3091" i="64"/>
  <c r="O3090" i="64"/>
  <c r="O3088" i="64"/>
  <c r="O3087" i="64"/>
  <c r="O3086" i="64"/>
  <c r="O3085" i="64"/>
  <c r="O3083" i="64"/>
  <c r="O3082" i="64"/>
  <c r="O3081" i="64"/>
  <c r="O3080" i="64"/>
  <c r="O3078" i="64"/>
  <c r="O3077" i="64"/>
  <c r="O3076" i="64"/>
  <c r="O3075" i="64"/>
  <c r="O3073" i="64"/>
  <c r="O3072" i="64"/>
  <c r="O3071" i="64"/>
  <c r="O3070" i="64"/>
  <c r="O3068" i="64"/>
  <c r="O3067" i="64"/>
  <c r="O3066" i="64"/>
  <c r="O3065" i="64"/>
  <c r="O3063" i="64"/>
  <c r="O3062" i="64"/>
  <c r="O3061" i="64"/>
  <c r="O3060" i="64"/>
  <c r="O3058" i="64"/>
  <c r="O3057" i="64"/>
  <c r="O3056" i="64"/>
  <c r="O3055" i="64"/>
  <c r="O3053" i="64"/>
  <c r="O3052" i="64"/>
  <c r="O3051" i="64"/>
  <c r="O3050" i="64"/>
  <c r="O3048" i="64"/>
  <c r="O3047" i="64"/>
  <c r="O3046" i="64"/>
  <c r="O3045" i="64"/>
  <c r="O3043" i="64"/>
  <c r="O3042" i="64"/>
  <c r="O3041" i="64"/>
  <c r="O3040" i="64"/>
  <c r="O3038" i="64"/>
  <c r="O3037" i="64"/>
  <c r="O3036" i="64"/>
  <c r="O3035" i="64"/>
  <c r="O3033" i="64"/>
  <c r="O3032" i="64"/>
  <c r="O3031" i="64"/>
  <c r="O3030" i="64"/>
  <c r="O3028" i="64"/>
  <c r="O3027" i="64"/>
  <c r="O3026" i="64"/>
  <c r="O3025" i="64"/>
  <c r="O3023" i="64"/>
  <c r="O3022" i="64"/>
  <c r="O3021" i="64"/>
  <c r="O3020" i="64"/>
  <c r="O3018" i="64"/>
  <c r="O3017" i="64"/>
  <c r="O3016" i="64"/>
  <c r="O3015" i="64"/>
  <c r="O3013" i="64"/>
  <c r="O3012" i="64"/>
  <c r="O3011" i="64"/>
  <c r="O3010" i="64"/>
  <c r="O3008" i="64"/>
  <c r="O3007" i="64"/>
  <c r="O3006" i="64"/>
  <c r="O3005" i="64"/>
  <c r="O3003" i="64"/>
  <c r="O3002" i="64"/>
  <c r="O3001" i="64"/>
  <c r="O3000" i="64"/>
  <c r="O2998" i="64"/>
  <c r="O2997" i="64"/>
  <c r="O2996" i="64"/>
  <c r="O2995" i="64"/>
  <c r="O2993" i="64"/>
  <c r="O2992" i="64"/>
  <c r="O2991" i="64"/>
  <c r="O2990" i="64"/>
  <c r="O2988" i="64"/>
  <c r="O2987" i="64"/>
  <c r="O2986" i="64"/>
  <c r="O2985" i="64"/>
  <c r="O2983" i="64"/>
  <c r="O2982" i="64"/>
  <c r="O2981" i="64"/>
  <c r="O2980" i="64"/>
  <c r="O2978" i="64"/>
  <c r="O2977" i="64"/>
  <c r="O2976" i="64"/>
  <c r="O2975" i="64"/>
  <c r="O2973" i="64"/>
  <c r="O2972" i="64"/>
  <c r="O2971" i="64"/>
  <c r="O2970" i="64"/>
  <c r="O2968" i="64"/>
  <c r="O2967" i="64"/>
  <c r="O2966" i="64"/>
  <c r="O2965" i="64"/>
  <c r="O2963" i="64"/>
  <c r="O2962" i="64"/>
  <c r="O2961" i="64"/>
  <c r="O2960" i="64"/>
  <c r="O2958" i="64"/>
  <c r="O2957" i="64"/>
  <c r="O2956" i="64"/>
  <c r="O2955" i="64"/>
  <c r="O2953" i="64"/>
  <c r="O2952" i="64"/>
  <c r="O2951" i="64"/>
  <c r="O2950" i="64"/>
  <c r="O2948" i="64"/>
  <c r="O2947" i="64"/>
  <c r="O2946" i="64"/>
  <c r="O2945" i="64"/>
  <c r="O2943" i="64"/>
  <c r="O2942" i="64"/>
  <c r="O2941" i="64"/>
  <c r="O2940" i="64"/>
  <c r="O2938" i="64"/>
  <c r="O2937" i="64"/>
  <c r="O2936" i="64"/>
  <c r="O2935" i="64"/>
  <c r="O2933" i="64"/>
  <c r="O2932" i="64"/>
  <c r="O2931" i="64"/>
  <c r="O2930" i="64"/>
  <c r="O2928" i="64"/>
  <c r="O2927" i="64"/>
  <c r="O2926" i="64"/>
  <c r="O2925" i="64"/>
  <c r="O2923" i="64"/>
  <c r="O2922" i="64"/>
  <c r="O2921" i="64"/>
  <c r="O2920" i="64"/>
  <c r="O2918" i="64"/>
  <c r="O2917" i="64"/>
  <c r="O2916" i="64"/>
  <c r="O2915" i="64"/>
  <c r="O2913" i="64"/>
  <c r="O2912" i="64"/>
  <c r="O2911" i="64"/>
  <c r="O2910" i="64"/>
  <c r="O2908" i="64"/>
  <c r="O2907" i="64"/>
  <c r="O2906" i="64"/>
  <c r="O2905" i="64"/>
  <c r="O2903" i="64"/>
  <c r="O2902" i="64"/>
  <c r="O2901" i="64"/>
  <c r="O2900" i="64"/>
  <c r="O2898" i="64"/>
  <c r="O2897" i="64"/>
  <c r="O2896" i="64"/>
  <c r="O2895" i="64"/>
  <c r="O2893" i="64"/>
  <c r="O2892" i="64"/>
  <c r="O2891" i="64"/>
  <c r="O2890" i="64"/>
  <c r="O2888" i="64"/>
  <c r="O2887" i="64"/>
  <c r="O2886" i="64"/>
  <c r="O2885" i="64"/>
  <c r="O2883" i="64"/>
  <c r="O2882" i="64"/>
  <c r="O2881" i="64"/>
  <c r="O2880" i="64"/>
  <c r="O2878" i="64"/>
  <c r="O2877" i="64"/>
  <c r="O2876" i="64"/>
  <c r="O2875" i="64"/>
  <c r="O2873" i="64"/>
  <c r="O2872" i="64"/>
  <c r="O2871" i="64"/>
  <c r="O2870" i="64"/>
  <c r="O2868" i="64"/>
  <c r="O2867" i="64"/>
  <c r="O2866" i="64"/>
  <c r="O2865" i="64"/>
  <c r="O2863" i="64"/>
  <c r="O2862" i="64"/>
  <c r="O2861" i="64"/>
  <c r="O2860" i="64"/>
  <c r="O2858" i="64"/>
  <c r="O2857" i="64"/>
  <c r="O2856" i="64"/>
  <c r="O2855" i="64"/>
  <c r="O2853" i="64"/>
  <c r="O2852" i="64"/>
  <c r="O2851" i="64"/>
  <c r="O2850" i="64"/>
  <c r="O2848" i="64"/>
  <c r="O2847" i="64"/>
  <c r="O2846" i="64"/>
  <c r="O2845" i="64"/>
  <c r="O2843" i="64"/>
  <c r="O2842" i="64"/>
  <c r="O2841" i="64"/>
  <c r="O2840" i="64"/>
  <c r="O2838" i="64"/>
  <c r="O2837" i="64"/>
  <c r="O2836" i="64"/>
  <c r="O2835" i="64"/>
  <c r="O2833" i="64"/>
  <c r="O2832" i="64"/>
  <c r="O2831" i="64"/>
  <c r="O2830" i="64"/>
  <c r="O2828" i="64"/>
  <c r="O2827" i="64"/>
  <c r="O2826" i="64"/>
  <c r="O2825" i="64"/>
  <c r="O2823" i="64"/>
  <c r="O2822" i="64"/>
  <c r="O2821" i="64"/>
  <c r="O2820" i="64"/>
  <c r="O2818" i="64"/>
  <c r="O2817" i="64"/>
  <c r="O2816" i="64"/>
  <c r="O2815" i="64"/>
  <c r="O2813" i="64"/>
  <c r="O2812" i="64"/>
  <c r="O2811" i="64"/>
  <c r="O2810" i="64"/>
  <c r="O2808" i="64"/>
  <c r="O2807" i="64"/>
  <c r="O2806" i="64"/>
  <c r="O2805" i="64"/>
  <c r="O2803" i="64"/>
  <c r="O2802" i="64"/>
  <c r="O2801" i="64"/>
  <c r="O2800" i="64"/>
  <c r="O2798" i="64"/>
  <c r="O2797" i="64"/>
  <c r="O2796" i="64"/>
  <c r="O2795" i="64"/>
  <c r="O2793" i="64"/>
  <c r="O2792" i="64"/>
  <c r="O2791" i="64"/>
  <c r="O2790" i="64"/>
  <c r="O2788" i="64"/>
  <c r="O2787" i="64"/>
  <c r="O2786" i="64"/>
  <c r="O2785" i="64"/>
  <c r="O2783" i="64"/>
  <c r="O2782" i="64"/>
  <c r="O2781" i="64"/>
  <c r="O2780" i="64"/>
  <c r="O2778" i="64"/>
  <c r="O2777" i="64"/>
  <c r="O2776" i="64"/>
  <c r="O2775" i="64"/>
  <c r="O2773" i="64"/>
  <c r="O2772" i="64"/>
  <c r="O2771" i="64"/>
  <c r="O2770" i="64"/>
  <c r="O2768" i="64"/>
  <c r="O2767" i="64"/>
  <c r="O2766" i="64"/>
  <c r="O2765" i="64"/>
  <c r="O2763" i="64"/>
  <c r="O2762" i="64"/>
  <c r="O2761" i="64"/>
  <c r="O2760" i="64"/>
  <c r="O2758" i="64"/>
  <c r="O2757" i="64"/>
  <c r="O2756" i="64"/>
  <c r="O2755" i="64"/>
  <c r="O2753" i="64"/>
  <c r="O2752" i="64"/>
  <c r="O2751" i="64"/>
  <c r="O2750" i="64"/>
  <c r="O2748" i="64"/>
  <c r="O2747" i="64"/>
  <c r="O2746" i="64"/>
  <c r="O2745" i="64"/>
  <c r="O2743" i="64"/>
  <c r="O2742" i="64"/>
  <c r="O2741" i="64"/>
  <c r="O2740" i="64"/>
  <c r="O2738" i="64"/>
  <c r="O2737" i="64"/>
  <c r="O2736" i="64"/>
  <c r="O2735" i="64"/>
  <c r="O2733" i="64"/>
  <c r="O2732" i="64"/>
  <c r="O2731" i="64"/>
  <c r="O2730" i="64"/>
  <c r="O2728" i="64"/>
  <c r="O2727" i="64"/>
  <c r="O2726" i="64"/>
  <c r="O2725" i="64"/>
  <c r="O2723" i="64"/>
  <c r="O2722" i="64"/>
  <c r="O2721" i="64"/>
  <c r="O2720" i="64"/>
  <c r="O2718" i="64"/>
  <c r="O2717" i="64"/>
  <c r="O2716" i="64"/>
  <c r="O2715" i="64"/>
  <c r="O2713" i="64"/>
  <c r="O2712" i="64"/>
  <c r="O2711" i="64"/>
  <c r="O2710" i="64"/>
  <c r="O2708" i="64"/>
  <c r="O2707" i="64"/>
  <c r="O2706" i="64"/>
  <c r="O2705" i="64"/>
  <c r="O2703" i="64"/>
  <c r="O2702" i="64"/>
  <c r="O2701" i="64"/>
  <c r="O2700" i="64"/>
  <c r="O2698" i="64"/>
  <c r="O2697" i="64"/>
  <c r="O2696" i="64"/>
  <c r="O2695" i="64"/>
  <c r="O2693" i="64"/>
  <c r="O2692" i="64"/>
  <c r="O2691" i="64"/>
  <c r="O2690" i="64"/>
  <c r="O2688" i="64"/>
  <c r="O2687" i="64"/>
  <c r="O2686" i="64"/>
  <c r="O2685" i="64"/>
  <c r="O2683" i="64"/>
  <c r="O2682" i="64"/>
  <c r="O2681" i="64"/>
  <c r="O2680" i="64"/>
  <c r="O2678" i="64"/>
  <c r="O2677" i="64"/>
  <c r="O2676" i="64"/>
  <c r="O2675" i="64"/>
  <c r="O2673" i="64"/>
  <c r="O2672" i="64"/>
  <c r="O2671" i="64"/>
  <c r="O2670" i="64"/>
  <c r="O2668" i="64"/>
  <c r="O2667" i="64"/>
  <c r="O2666" i="64"/>
  <c r="O2665" i="64"/>
  <c r="O2663" i="64"/>
  <c r="O2662" i="64"/>
  <c r="O2661" i="64"/>
  <c r="O2660" i="64"/>
  <c r="O2658" i="64"/>
  <c r="O2657" i="64"/>
  <c r="O2656" i="64"/>
  <c r="O2655" i="64"/>
  <c r="O2653" i="64"/>
  <c r="O2652" i="64"/>
  <c r="O2651" i="64"/>
  <c r="O2650" i="64"/>
  <c r="O2648" i="64"/>
  <c r="O2647" i="64"/>
  <c r="O2646" i="64"/>
  <c r="O2645" i="64"/>
  <c r="O2643" i="64"/>
  <c r="O2642" i="64"/>
  <c r="O2641" i="64"/>
  <c r="O2640" i="64"/>
  <c r="O2638" i="64"/>
  <c r="O2637" i="64"/>
  <c r="O2636" i="64"/>
  <c r="O2635" i="64"/>
  <c r="O2633" i="64"/>
  <c r="O2632" i="64"/>
  <c r="O2631" i="64"/>
  <c r="O2630" i="64"/>
  <c r="O2628" i="64"/>
  <c r="O2627" i="64"/>
  <c r="O2626" i="64"/>
  <c r="O2625" i="64"/>
  <c r="O2623" i="64"/>
  <c r="O2622" i="64"/>
  <c r="O2621" i="64"/>
  <c r="O2620" i="64"/>
  <c r="O2618" i="64"/>
  <c r="O2617" i="64"/>
  <c r="O2616" i="64"/>
  <c r="O2615" i="64"/>
  <c r="O2613" i="64"/>
  <c r="O2612" i="64"/>
  <c r="O2611" i="64"/>
  <c r="O2610" i="64"/>
  <c r="O2608" i="64"/>
  <c r="O2607" i="64"/>
  <c r="O2606" i="64"/>
  <c r="O2605" i="64"/>
  <c r="O2603" i="64"/>
  <c r="O2602" i="64"/>
  <c r="O2601" i="64"/>
  <c r="O2600" i="64"/>
  <c r="O2598" i="64"/>
  <c r="O2597" i="64"/>
  <c r="O2596" i="64"/>
  <c r="O2595" i="64"/>
  <c r="O2593" i="64"/>
  <c r="O2592" i="64"/>
  <c r="O2591" i="64"/>
  <c r="O2590" i="64"/>
  <c r="O2588" i="64"/>
  <c r="O2587" i="64"/>
  <c r="O2586" i="64"/>
  <c r="O2585" i="64"/>
  <c r="O2583" i="64"/>
  <c r="O2582" i="64"/>
  <c r="O2581" i="64"/>
  <c r="O2580" i="64"/>
  <c r="O2578" i="64"/>
  <c r="O2577" i="64"/>
  <c r="O2576" i="64"/>
  <c r="O2575" i="64"/>
  <c r="O2573" i="64"/>
  <c r="O2572" i="64"/>
  <c r="O2571" i="64"/>
  <c r="O2570" i="64"/>
  <c r="O2568" i="64"/>
  <c r="O2567" i="64"/>
  <c r="O2566" i="64"/>
  <c r="O2565" i="64"/>
  <c r="O2563" i="64"/>
  <c r="O2562" i="64"/>
  <c r="O2561" i="64"/>
  <c r="O2560" i="64"/>
  <c r="O2558" i="64"/>
  <c r="O2557" i="64"/>
  <c r="O2556" i="64"/>
  <c r="O2555" i="64"/>
  <c r="O2553" i="64"/>
  <c r="O2552" i="64"/>
  <c r="O2551" i="64"/>
  <c r="O2550" i="64"/>
  <c r="O2548" i="64"/>
  <c r="O2547" i="64"/>
  <c r="O2546" i="64"/>
  <c r="O2545" i="64"/>
  <c r="O2543" i="64"/>
  <c r="O2542" i="64"/>
  <c r="O2541" i="64"/>
  <c r="O2540" i="64"/>
  <c r="O2538" i="64"/>
  <c r="O2537" i="64"/>
  <c r="O2536" i="64"/>
  <c r="O2535" i="64"/>
  <c r="O2533" i="64"/>
  <c r="O2532" i="64"/>
  <c r="O2531" i="64"/>
  <c r="O2530" i="64"/>
  <c r="O2528" i="64"/>
  <c r="O2527" i="64"/>
  <c r="O2526" i="64"/>
  <c r="O2525" i="64"/>
  <c r="O2523" i="64"/>
  <c r="O2522" i="64"/>
  <c r="O2521" i="64"/>
  <c r="O2520" i="64"/>
  <c r="O2518" i="64"/>
  <c r="O2517" i="64"/>
  <c r="O2516" i="64"/>
  <c r="O2515" i="64"/>
  <c r="O2513" i="64"/>
  <c r="O2512" i="64"/>
  <c r="O2511" i="64"/>
  <c r="O2510" i="64"/>
  <c r="O2508" i="64"/>
  <c r="O2507" i="64"/>
  <c r="O2506" i="64"/>
  <c r="O2505" i="64"/>
  <c r="O2503" i="64"/>
  <c r="O2502" i="64"/>
  <c r="O2501" i="64"/>
  <c r="O2500" i="64"/>
  <c r="O2498" i="64"/>
  <c r="O2497" i="64"/>
  <c r="O2496" i="64"/>
  <c r="O2495" i="64"/>
  <c r="O2493" i="64"/>
  <c r="O2492" i="64"/>
  <c r="O2491" i="64"/>
  <c r="O2490" i="64"/>
  <c r="O2488" i="64"/>
  <c r="O2487" i="64"/>
  <c r="O2486" i="64"/>
  <c r="O2485" i="64"/>
  <c r="O2483" i="64"/>
  <c r="O2482" i="64"/>
  <c r="O2481" i="64"/>
  <c r="O2480" i="64"/>
  <c r="O2478" i="64"/>
  <c r="O2477" i="64"/>
  <c r="O2476" i="64"/>
  <c r="O2475" i="64"/>
  <c r="O2473" i="64"/>
  <c r="O2472" i="64"/>
  <c r="O2471" i="64"/>
  <c r="O2470" i="64"/>
  <c r="O2468" i="64"/>
  <c r="O2467" i="64"/>
  <c r="O2466" i="64"/>
  <c r="O2465" i="64"/>
  <c r="O2463" i="64"/>
  <c r="O2462" i="64"/>
  <c r="O2461" i="64"/>
  <c r="O2460" i="64"/>
  <c r="O2458" i="64"/>
  <c r="O2457" i="64"/>
  <c r="O2456" i="64"/>
  <c r="O2455" i="64"/>
  <c r="O2453" i="64"/>
  <c r="O2452" i="64"/>
  <c r="O2451" i="64"/>
  <c r="O2450" i="64"/>
  <c r="O2448" i="64"/>
  <c r="O2447" i="64"/>
  <c r="O2446" i="64"/>
  <c r="O2445" i="64"/>
  <c r="O2443" i="64"/>
  <c r="O2442" i="64"/>
  <c r="O2441" i="64"/>
  <c r="O2440" i="64"/>
  <c r="O2438" i="64"/>
  <c r="O2437" i="64"/>
  <c r="O2436" i="64"/>
  <c r="O2435" i="64"/>
  <c r="O2433" i="64"/>
  <c r="O2432" i="64"/>
  <c r="O2431" i="64"/>
  <c r="O2430" i="64"/>
  <c r="O2428" i="64"/>
  <c r="O2427" i="64"/>
  <c r="O2426" i="64"/>
  <c r="O2425" i="64"/>
  <c r="O2423" i="64"/>
  <c r="O2422" i="64"/>
  <c r="O2421" i="64"/>
  <c r="O2420" i="64"/>
  <c r="O2418" i="64"/>
  <c r="O2417" i="64"/>
  <c r="O2416" i="64"/>
  <c r="O2415" i="64"/>
  <c r="O2413" i="64"/>
  <c r="O2412" i="64"/>
  <c r="O2411" i="64"/>
  <c r="O2410" i="64"/>
  <c r="O2408" i="64"/>
  <c r="O2407" i="64"/>
  <c r="O2406" i="64"/>
  <c r="O2405" i="64"/>
  <c r="O2403" i="64"/>
  <c r="O2402" i="64"/>
  <c r="O2401" i="64"/>
  <c r="O2400" i="64"/>
  <c r="O2398" i="64"/>
  <c r="O2397" i="64"/>
  <c r="O2396" i="64"/>
  <c r="O2395" i="64"/>
  <c r="O2393" i="64"/>
  <c r="O2392" i="64"/>
  <c r="O2391" i="64"/>
  <c r="O2390" i="64"/>
  <c r="O2388" i="64"/>
  <c r="O2387" i="64"/>
  <c r="O2386" i="64"/>
  <c r="O2385" i="64"/>
  <c r="O2383" i="64"/>
  <c r="O2382" i="64"/>
  <c r="O2381" i="64"/>
  <c r="O2380" i="64"/>
  <c r="O2378" i="64"/>
  <c r="O2377" i="64"/>
  <c r="O2376" i="64"/>
  <c r="O2375" i="64"/>
  <c r="O2373" i="64"/>
  <c r="O2372" i="64"/>
  <c r="O2371" i="64"/>
  <c r="O2370" i="64"/>
  <c r="O2368" i="64"/>
  <c r="O2367" i="64"/>
  <c r="O2366" i="64"/>
  <c r="O2365" i="64"/>
  <c r="O2363" i="64"/>
  <c r="O2362" i="64"/>
  <c r="O2361" i="64"/>
  <c r="O2360" i="64"/>
  <c r="O2358" i="64"/>
  <c r="O2357" i="64"/>
  <c r="O2356" i="64"/>
  <c r="O2355" i="64"/>
  <c r="O2353" i="64"/>
  <c r="O2352" i="64"/>
  <c r="O2351" i="64"/>
  <c r="O2350" i="64"/>
  <c r="O2348" i="64"/>
  <c r="O2347" i="64"/>
  <c r="O2346" i="64"/>
  <c r="O2345" i="64"/>
  <c r="O2343" i="64"/>
  <c r="O2342" i="64"/>
  <c r="O2341" i="64"/>
  <c r="O2340" i="64"/>
  <c r="O2338" i="64"/>
  <c r="O2337" i="64"/>
  <c r="O2336" i="64"/>
  <c r="O2335" i="64"/>
  <c r="O2333" i="64"/>
  <c r="O2332" i="64"/>
  <c r="O2331" i="64"/>
  <c r="O2330" i="64"/>
  <c r="O2328" i="64"/>
  <c r="O2327" i="64"/>
  <c r="O2326" i="64"/>
  <c r="O2325" i="64"/>
  <c r="O2323" i="64"/>
  <c r="O2322" i="64"/>
  <c r="O2321" i="64"/>
  <c r="O2320" i="64"/>
  <c r="O2318" i="64"/>
  <c r="O2317" i="64"/>
  <c r="O2316" i="64"/>
  <c r="O2315" i="64"/>
  <c r="O2313" i="64"/>
  <c r="O2312" i="64"/>
  <c r="O2311" i="64"/>
  <c r="O2310" i="64"/>
  <c r="O2308" i="64"/>
  <c r="O2307" i="64"/>
  <c r="O2306" i="64"/>
  <c r="O2305" i="64"/>
  <c r="O2303" i="64"/>
  <c r="O2302" i="64"/>
  <c r="O2301" i="64"/>
  <c r="O2300" i="64"/>
  <c r="O2298" i="64"/>
  <c r="O2297" i="64"/>
  <c r="O2296" i="64"/>
  <c r="O2295" i="64"/>
  <c r="O2293" i="64"/>
  <c r="O2292" i="64"/>
  <c r="O2291" i="64"/>
  <c r="O2290" i="64"/>
  <c r="O2288" i="64"/>
  <c r="O2287" i="64"/>
  <c r="O2286" i="64"/>
  <c r="O2285" i="64"/>
  <c r="O2283" i="64"/>
  <c r="O2282" i="64"/>
  <c r="O2281" i="64"/>
  <c r="O2280" i="64"/>
  <c r="O2278" i="64"/>
  <c r="O2277" i="64"/>
  <c r="O2276" i="64"/>
  <c r="O2275" i="64"/>
  <c r="O2273" i="64"/>
  <c r="O2272" i="64"/>
  <c r="O2271" i="64"/>
  <c r="O2270" i="64"/>
  <c r="O2268" i="64"/>
  <c r="O2267" i="64"/>
  <c r="O2266" i="64"/>
  <c r="O2265" i="64"/>
  <c r="O2263" i="64"/>
  <c r="O2262" i="64"/>
  <c r="O2261" i="64"/>
  <c r="O2260" i="64"/>
  <c r="O2258" i="64"/>
  <c r="O2257" i="64"/>
  <c r="O2256" i="64"/>
  <c r="O2255" i="64"/>
  <c r="O2253" i="64"/>
  <c r="O2252" i="64"/>
  <c r="O2251" i="64"/>
  <c r="O2250" i="64"/>
  <c r="O2248" i="64"/>
  <c r="O2247" i="64"/>
  <c r="O2246" i="64"/>
  <c r="O2245" i="64"/>
  <c r="O2243" i="64"/>
  <c r="O2242" i="64"/>
  <c r="O2241" i="64"/>
  <c r="O2240" i="64"/>
  <c r="O2238" i="64"/>
  <c r="O2237" i="64"/>
  <c r="O2236" i="64"/>
  <c r="O2235" i="64"/>
  <c r="O2233" i="64"/>
  <c r="O2232" i="64"/>
  <c r="O2231" i="64"/>
  <c r="O2230" i="64"/>
  <c r="O2228" i="64"/>
  <c r="O2227" i="64"/>
  <c r="O2226" i="64"/>
  <c r="O2225" i="64"/>
  <c r="O2223" i="64"/>
  <c r="O2222" i="64"/>
  <c r="O2221" i="64"/>
  <c r="O2220" i="64"/>
  <c r="O2218" i="64"/>
  <c r="O2217" i="64"/>
  <c r="O2216" i="64"/>
  <c r="O2215" i="64"/>
  <c r="O2213" i="64"/>
  <c r="O2212" i="64"/>
  <c r="O2211" i="64"/>
  <c r="O2210" i="64"/>
  <c r="O2208" i="64"/>
  <c r="O2207" i="64"/>
  <c r="O2206" i="64"/>
  <c r="O2205" i="64"/>
  <c r="O2203" i="64"/>
  <c r="O2202" i="64"/>
  <c r="O2201" i="64"/>
  <c r="O2200" i="64"/>
  <c r="O2198" i="64"/>
  <c r="O2197" i="64"/>
  <c r="O2196" i="64"/>
  <c r="O2195" i="64"/>
  <c r="O2193" i="64"/>
  <c r="O2192" i="64"/>
  <c r="O2191" i="64"/>
  <c r="O2190" i="64"/>
  <c r="O2188" i="64"/>
  <c r="O2187" i="64"/>
  <c r="O2186" i="64"/>
  <c r="O2185" i="64"/>
  <c r="O2183" i="64"/>
  <c r="O2182" i="64"/>
  <c r="O2181" i="64"/>
  <c r="O2180" i="64"/>
  <c r="O2178" i="64"/>
  <c r="O2177" i="64"/>
  <c r="O2176" i="64"/>
  <c r="O2175" i="64"/>
  <c r="O2173" i="64"/>
  <c r="O2172" i="64"/>
  <c r="O2171" i="64"/>
  <c r="O2170" i="64"/>
  <c r="O2168" i="64"/>
  <c r="O2167" i="64"/>
  <c r="O2166" i="64"/>
  <c r="O2165" i="64"/>
  <c r="O2163" i="64"/>
  <c r="O2162" i="64"/>
  <c r="O2161" i="64"/>
  <c r="O2160" i="64"/>
  <c r="O2158" i="64"/>
  <c r="O2157" i="64"/>
  <c r="O2156" i="64"/>
  <c r="O2155" i="64"/>
  <c r="O2153" i="64"/>
  <c r="O2152" i="64"/>
  <c r="O2151" i="64"/>
  <c r="O2150" i="64"/>
  <c r="O2148" i="64"/>
  <c r="O2147" i="64"/>
  <c r="O2146" i="64"/>
  <c r="O2145" i="64"/>
  <c r="O2143" i="64"/>
  <c r="O2142" i="64"/>
  <c r="O2141" i="64"/>
  <c r="O2140" i="64"/>
  <c r="O2138" i="64"/>
  <c r="O2137" i="64"/>
  <c r="O2136" i="64"/>
  <c r="O2135" i="64"/>
  <c r="O2133" i="64"/>
  <c r="O2132" i="64"/>
  <c r="O2131" i="64"/>
  <c r="O2130" i="64"/>
  <c r="O2128" i="64"/>
  <c r="O2127" i="64"/>
  <c r="O2126" i="64"/>
  <c r="O2125" i="64"/>
  <c r="O2123" i="64"/>
  <c r="O2122" i="64"/>
  <c r="O2121" i="64"/>
  <c r="O2120" i="64"/>
  <c r="O2118" i="64"/>
  <c r="O2117" i="64"/>
  <c r="O2116" i="64"/>
  <c r="O2115" i="64"/>
  <c r="O2113" i="64"/>
  <c r="O2112" i="64"/>
  <c r="O2111" i="64"/>
  <c r="O2110" i="64"/>
  <c r="O2108" i="64"/>
  <c r="O2107" i="64"/>
  <c r="O2106" i="64"/>
  <c r="O2105" i="64"/>
  <c r="O2103" i="64"/>
  <c r="O2102" i="64"/>
  <c r="O2101" i="64"/>
  <c r="O2100" i="64"/>
  <c r="O2098" i="64"/>
  <c r="O2097" i="64"/>
  <c r="O2096" i="64"/>
  <c r="O2095" i="64"/>
  <c r="O2093" i="64"/>
  <c r="O2092" i="64"/>
  <c r="O2091" i="64"/>
  <c r="O2090" i="64"/>
  <c r="O2088" i="64"/>
  <c r="O2087" i="64"/>
  <c r="O2086" i="64"/>
  <c r="O2085" i="64"/>
  <c r="O2083" i="64"/>
  <c r="O2082" i="64"/>
  <c r="O2081" i="64"/>
  <c r="O2080" i="64"/>
  <c r="O2078" i="64"/>
  <c r="O2077" i="64"/>
  <c r="O2076" i="64"/>
  <c r="O2075" i="64"/>
  <c r="O2073" i="64"/>
  <c r="O2072" i="64"/>
  <c r="O2071" i="64"/>
  <c r="O2070" i="64"/>
  <c r="O2068" i="64"/>
  <c r="O2067" i="64"/>
  <c r="O2066" i="64"/>
  <c r="O2065" i="64"/>
  <c r="O2063" i="64"/>
  <c r="O2062" i="64"/>
  <c r="O2061" i="64"/>
  <c r="O2060" i="64"/>
  <c r="O2058" i="64"/>
  <c r="O2057" i="64"/>
  <c r="O2056" i="64"/>
  <c r="O2055" i="64"/>
  <c r="O2053" i="64"/>
  <c r="O2052" i="64"/>
  <c r="O2051" i="64"/>
  <c r="O2050" i="64"/>
  <c r="O2048" i="64"/>
  <c r="O2047" i="64"/>
  <c r="O2046" i="64"/>
  <c r="O2045" i="64"/>
  <c r="O2043" i="64"/>
  <c r="O2042" i="64"/>
  <c r="O2041" i="64"/>
  <c r="O2040" i="64"/>
  <c r="O2038" i="64"/>
  <c r="O2037" i="64"/>
  <c r="O2036" i="64"/>
  <c r="O2035" i="64"/>
  <c r="O2033" i="64"/>
  <c r="O2032" i="64"/>
  <c r="O2031" i="64"/>
  <c r="O2030" i="64"/>
  <c r="O2028" i="64"/>
  <c r="O2027" i="64"/>
  <c r="O2026" i="64"/>
  <c r="O2025" i="64"/>
  <c r="O2023" i="64"/>
  <c r="O2022" i="64"/>
  <c r="O2021" i="64"/>
  <c r="O2020" i="64"/>
  <c r="O2018" i="64"/>
  <c r="O2017" i="64"/>
  <c r="O2016" i="64"/>
  <c r="O2015" i="64"/>
  <c r="O2013" i="64"/>
  <c r="O2012" i="64"/>
  <c r="O2011" i="64"/>
  <c r="O2010" i="64"/>
  <c r="O2008" i="64"/>
  <c r="O2007" i="64"/>
  <c r="O2006" i="64"/>
  <c r="O2005" i="64"/>
  <c r="O2003" i="64"/>
  <c r="O2002" i="64"/>
  <c r="O2001" i="64"/>
  <c r="O2000" i="64"/>
  <c r="O1998" i="64"/>
  <c r="O1997" i="64"/>
  <c r="O1996" i="64"/>
  <c r="O1995" i="64"/>
  <c r="O1993" i="64"/>
  <c r="O1992" i="64"/>
  <c r="O1991" i="64"/>
  <c r="O1990" i="64"/>
  <c r="O1988" i="64"/>
  <c r="O1987" i="64"/>
  <c r="O1986" i="64"/>
  <c r="O1985" i="64"/>
  <c r="O1983" i="64"/>
  <c r="O1982" i="64"/>
  <c r="O1981" i="64"/>
  <c r="O1980" i="64"/>
  <c r="O1978" i="64"/>
  <c r="O1977" i="64"/>
  <c r="O1976" i="64"/>
  <c r="O1975" i="64"/>
  <c r="O1973" i="64"/>
  <c r="O1972" i="64"/>
  <c r="O1971" i="64"/>
  <c r="O1970" i="64"/>
  <c r="O1968" i="64"/>
  <c r="O1967" i="64"/>
  <c r="O1966" i="64"/>
  <c r="O1965" i="64"/>
  <c r="O1963" i="64"/>
  <c r="O1962" i="64"/>
  <c r="O1961" i="64"/>
  <c r="O1960" i="64"/>
  <c r="O1958" i="64"/>
  <c r="O1957" i="64"/>
  <c r="O1956" i="64"/>
  <c r="O1955" i="64"/>
  <c r="O1953" i="64"/>
  <c r="O1952" i="64"/>
  <c r="O1951" i="64"/>
  <c r="O1950" i="64"/>
  <c r="O1948" i="64"/>
  <c r="O1947" i="64"/>
  <c r="O1946" i="64"/>
  <c r="O1945" i="64"/>
  <c r="O1943" i="64"/>
  <c r="O1942" i="64"/>
  <c r="O1941" i="64"/>
  <c r="O1940" i="64"/>
  <c r="O1938" i="64"/>
  <c r="O1937" i="64"/>
  <c r="O1936" i="64"/>
  <c r="O1935" i="64"/>
  <c r="O1933" i="64"/>
  <c r="O1932" i="64"/>
  <c r="O1931" i="64"/>
  <c r="O1930" i="64"/>
  <c r="O1928" i="64"/>
  <c r="O1927" i="64"/>
  <c r="O1926" i="64"/>
  <c r="O1925" i="64"/>
  <c r="O1923" i="64"/>
  <c r="O1922" i="64"/>
  <c r="O1921" i="64"/>
  <c r="O1920" i="64"/>
  <c r="O1918" i="64"/>
  <c r="O1917" i="64"/>
  <c r="O1916" i="64"/>
  <c r="O1915" i="64"/>
  <c r="O1913" i="64"/>
  <c r="O1912" i="64"/>
  <c r="O1911" i="64"/>
  <c r="O1910" i="64"/>
  <c r="O1908" i="64"/>
  <c r="O1907" i="64"/>
  <c r="O1906" i="64"/>
  <c r="O1905" i="64"/>
  <c r="O1903" i="64"/>
  <c r="O1902" i="64"/>
  <c r="O1901" i="64"/>
  <c r="O1900" i="64"/>
  <c r="O1898" i="64"/>
  <c r="O1897" i="64"/>
  <c r="O1896" i="64"/>
  <c r="O1895" i="64"/>
  <c r="O1893" i="64"/>
  <c r="O1892" i="64"/>
  <c r="O1891" i="64"/>
  <c r="O1890" i="64"/>
  <c r="O1888" i="64"/>
  <c r="O1887" i="64"/>
  <c r="O1886" i="64"/>
  <c r="O1885" i="64"/>
  <c r="O1883" i="64"/>
  <c r="O1882" i="64"/>
  <c r="O1881" i="64"/>
  <c r="O1880" i="64"/>
  <c r="O1878" i="64"/>
  <c r="O1877" i="64"/>
  <c r="O1876" i="64"/>
  <c r="O1875" i="64"/>
  <c r="O1873" i="64"/>
  <c r="O1872" i="64"/>
  <c r="O1871" i="64"/>
  <c r="O1870" i="64"/>
  <c r="O1868" i="64"/>
  <c r="O1867" i="64"/>
  <c r="O1866" i="64"/>
  <c r="O1865" i="64"/>
  <c r="O1863" i="64"/>
  <c r="O1862" i="64"/>
  <c r="O1861" i="64"/>
  <c r="O1860" i="64"/>
  <c r="O1858" i="64"/>
  <c r="O1857" i="64"/>
  <c r="O1856" i="64"/>
  <c r="O1855" i="64"/>
  <c r="O1853" i="64"/>
  <c r="O1852" i="64"/>
  <c r="O1851" i="64"/>
  <c r="O1850" i="64"/>
  <c r="O1848" i="64"/>
  <c r="O1847" i="64"/>
  <c r="O1846" i="64"/>
  <c r="O1845" i="64"/>
  <c r="O1843" i="64"/>
  <c r="O1842" i="64"/>
  <c r="O1841" i="64"/>
  <c r="O1840" i="64"/>
  <c r="O1838" i="64"/>
  <c r="O1837" i="64"/>
  <c r="O1836" i="64"/>
  <c r="O1835" i="64"/>
  <c r="O1833" i="64"/>
  <c r="O1832" i="64"/>
  <c r="O1831" i="64"/>
  <c r="O1830" i="64"/>
  <c r="O1828" i="64"/>
  <c r="O1827" i="64"/>
  <c r="O1826" i="64"/>
  <c r="O1825" i="64"/>
  <c r="O1823" i="64"/>
  <c r="O1822" i="64"/>
  <c r="O1821" i="64"/>
  <c r="O1820" i="64"/>
  <c r="O1818" i="64"/>
  <c r="O1817" i="64"/>
  <c r="O1816" i="64"/>
  <c r="O1815" i="64"/>
  <c r="O1813" i="64"/>
  <c r="O1812" i="64"/>
  <c r="O1811" i="64"/>
  <c r="O1810" i="64"/>
  <c r="O1808" i="64"/>
  <c r="O1807" i="64"/>
  <c r="O1806" i="64"/>
  <c r="O1805" i="64"/>
  <c r="O1803" i="64"/>
  <c r="O1802" i="64"/>
  <c r="O1801" i="64"/>
  <c r="O1800" i="64"/>
  <c r="O1798" i="64"/>
  <c r="O1797" i="64"/>
  <c r="O1796" i="64"/>
  <c r="O1795" i="64"/>
  <c r="O1793" i="64"/>
  <c r="O1792" i="64"/>
  <c r="O1791" i="64"/>
  <c r="O1790" i="64"/>
  <c r="O1788" i="64"/>
  <c r="O1787" i="64"/>
  <c r="O1786" i="64"/>
  <c r="O1785" i="64"/>
  <c r="O1783" i="64"/>
  <c r="O1782" i="64"/>
  <c r="O1781" i="64"/>
  <c r="O1780" i="64"/>
  <c r="O1778" i="64"/>
  <c r="O1777" i="64"/>
  <c r="O1776" i="64"/>
  <c r="O1775" i="64"/>
  <c r="O1773" i="64"/>
  <c r="O1772" i="64"/>
  <c r="O1771" i="64"/>
  <c r="O1770" i="64"/>
  <c r="O1768" i="64"/>
  <c r="O1767" i="64"/>
  <c r="O1766" i="64"/>
  <c r="O1765" i="64"/>
  <c r="O1763" i="64"/>
  <c r="O1762" i="64"/>
  <c r="O1761" i="64"/>
  <c r="O1760" i="64"/>
  <c r="O1758" i="64"/>
  <c r="O1757" i="64"/>
  <c r="O1756" i="64"/>
  <c r="O1755" i="64"/>
  <c r="O1753" i="64"/>
  <c r="O1752" i="64"/>
  <c r="O1751" i="64"/>
  <c r="O1750" i="64"/>
  <c r="O1748" i="64"/>
  <c r="O1747" i="64"/>
  <c r="O1746" i="64"/>
  <c r="O1745" i="64"/>
  <c r="O1743" i="64"/>
  <c r="O1742" i="64"/>
  <c r="O1741" i="64"/>
  <c r="O1740" i="64"/>
  <c r="O1738" i="64"/>
  <c r="O1737" i="64"/>
  <c r="O1736" i="64"/>
  <c r="O1735" i="64"/>
  <c r="O1733" i="64"/>
  <c r="O1732" i="64"/>
  <c r="O1731" i="64"/>
  <c r="O1730" i="64"/>
  <c r="O1728" i="64"/>
  <c r="O1727" i="64"/>
  <c r="O1726" i="64"/>
  <c r="O1725" i="64"/>
  <c r="O1723" i="64"/>
  <c r="O1722" i="64"/>
  <c r="O1721" i="64"/>
  <c r="O1720" i="64"/>
  <c r="O1718" i="64"/>
  <c r="O1717" i="64"/>
  <c r="O1716" i="64"/>
  <c r="O1715" i="64"/>
  <c r="O1713" i="64"/>
  <c r="O1712" i="64"/>
  <c r="O1711" i="64"/>
  <c r="O1710" i="64"/>
  <c r="O1708" i="64"/>
  <c r="O1707" i="64"/>
  <c r="O1706" i="64"/>
  <c r="O1705" i="64"/>
  <c r="O1703" i="64"/>
  <c r="O1702" i="64"/>
  <c r="O1701" i="64"/>
  <c r="O1700" i="64"/>
  <c r="O1698" i="64"/>
  <c r="O1697" i="64"/>
  <c r="O1696" i="64"/>
  <c r="O1695" i="64"/>
  <c r="O1693" i="64"/>
  <c r="O1692" i="64"/>
  <c r="O1691" i="64"/>
  <c r="O1690" i="64"/>
  <c r="O1688" i="64"/>
  <c r="O1687" i="64"/>
  <c r="O1686" i="64"/>
  <c r="O1685" i="64"/>
  <c r="O1683" i="64"/>
  <c r="O1682" i="64"/>
  <c r="O1681" i="64"/>
  <c r="O1680" i="64"/>
  <c r="O1678" i="64"/>
  <c r="O1677" i="64"/>
  <c r="O1676" i="64"/>
  <c r="O1675" i="64"/>
  <c r="O1673" i="64"/>
  <c r="O1672" i="64"/>
  <c r="O1671" i="64"/>
  <c r="O1670" i="64"/>
  <c r="O1668" i="64"/>
  <c r="O1667" i="64"/>
  <c r="O1666" i="64"/>
  <c r="O1665" i="64"/>
  <c r="O1663" i="64"/>
  <c r="O1662" i="64"/>
  <c r="O1661" i="64"/>
  <c r="O1660" i="64"/>
  <c r="O1658" i="64"/>
  <c r="O1657" i="64"/>
  <c r="O1656" i="64"/>
  <c r="O1655" i="64"/>
  <c r="O1653" i="64"/>
  <c r="O1652" i="64"/>
  <c r="O1651" i="64"/>
  <c r="O1650" i="64"/>
  <c r="O1648" i="64"/>
  <c r="O1647" i="64"/>
  <c r="O1646" i="64"/>
  <c r="O1645" i="64"/>
  <c r="O1643" i="64"/>
  <c r="O1642" i="64"/>
  <c r="O1641" i="64"/>
  <c r="O1640" i="64"/>
  <c r="O1638" i="64"/>
  <c r="O1637" i="64"/>
  <c r="O1636" i="64"/>
  <c r="O1635" i="64"/>
  <c r="O1633" i="64"/>
  <c r="O1632" i="64"/>
  <c r="O1631" i="64"/>
  <c r="O1630" i="64"/>
  <c r="O1628" i="64"/>
  <c r="O1627" i="64"/>
  <c r="O1626" i="64"/>
  <c r="O1625" i="64"/>
  <c r="O1623" i="64"/>
  <c r="O1622" i="64"/>
  <c r="O1621" i="64"/>
  <c r="O1620" i="64"/>
  <c r="O1618" i="64"/>
  <c r="O1617" i="64"/>
  <c r="O1616" i="64"/>
  <c r="O1615" i="64"/>
  <c r="O1613" i="64"/>
  <c r="O1612" i="64"/>
  <c r="O1611" i="64"/>
  <c r="O1610" i="64"/>
  <c r="O1608" i="64"/>
  <c r="O1607" i="64"/>
  <c r="O1606" i="64"/>
  <c r="O1605" i="64"/>
  <c r="O1603" i="64"/>
  <c r="O1602" i="64"/>
  <c r="O1601" i="64"/>
  <c r="O1600" i="64"/>
  <c r="O1598" i="64"/>
  <c r="O1597" i="64"/>
  <c r="O1596" i="64"/>
  <c r="O1595" i="64"/>
  <c r="O1593" i="64"/>
  <c r="O1592" i="64"/>
  <c r="O1591" i="64"/>
  <c r="O1590" i="64"/>
  <c r="O1588" i="64"/>
  <c r="O1587" i="64"/>
  <c r="O1586" i="64"/>
  <c r="O1585" i="64"/>
  <c r="O1583" i="64"/>
  <c r="O1582" i="64"/>
  <c r="O1581" i="64"/>
  <c r="O1580" i="64"/>
  <c r="O1578" i="64"/>
  <c r="O1577" i="64"/>
  <c r="O1576" i="64"/>
  <c r="O1575" i="64"/>
  <c r="O1573" i="64"/>
  <c r="O1572" i="64"/>
  <c r="O1571" i="64"/>
  <c r="O1570" i="64"/>
  <c r="O1568" i="64"/>
  <c r="O1567" i="64"/>
  <c r="O1566" i="64"/>
  <c r="O1565" i="64"/>
  <c r="O1563" i="64"/>
  <c r="O1562" i="64"/>
  <c r="O1561" i="64"/>
  <c r="O1560" i="64"/>
  <c r="O1558" i="64"/>
  <c r="O1557" i="64"/>
  <c r="O1556" i="64"/>
  <c r="O1555" i="64"/>
  <c r="O1553" i="64"/>
  <c r="O1552" i="64"/>
  <c r="O1551" i="64"/>
  <c r="O1550" i="64"/>
  <c r="O1548" i="64"/>
  <c r="O1547" i="64"/>
  <c r="O1546" i="64"/>
  <c r="O1545" i="64"/>
  <c r="O1543" i="64"/>
  <c r="O1542" i="64"/>
  <c r="O1541" i="64"/>
  <c r="O1540" i="64"/>
  <c r="O1538" i="64"/>
  <c r="O1537" i="64"/>
  <c r="O1536" i="64"/>
  <c r="O1535" i="64"/>
  <c r="O1533" i="64"/>
  <c r="O1532" i="64"/>
  <c r="O1531" i="64"/>
  <c r="O1530" i="64"/>
  <c r="O1528" i="64"/>
  <c r="O1527" i="64"/>
  <c r="O1526" i="64"/>
  <c r="O1525" i="64"/>
  <c r="O1523" i="64"/>
  <c r="O1522" i="64"/>
  <c r="O1521" i="64"/>
  <c r="O1520" i="64"/>
  <c r="O1518" i="64"/>
  <c r="O1517" i="64"/>
  <c r="O1516" i="64"/>
  <c r="O1515" i="64"/>
  <c r="O1513" i="64"/>
  <c r="O1512" i="64"/>
  <c r="O1511" i="64"/>
  <c r="O1510" i="64"/>
  <c r="O1508" i="64"/>
  <c r="O1507" i="64"/>
  <c r="O1506" i="64"/>
  <c r="O1505" i="64"/>
  <c r="O1503" i="64"/>
  <c r="O1502" i="64"/>
  <c r="O1501" i="64"/>
  <c r="O1500" i="64"/>
  <c r="O1498" i="64"/>
  <c r="O1497" i="64"/>
  <c r="O1496" i="64"/>
  <c r="O1495" i="64"/>
  <c r="O1493" i="64"/>
  <c r="O1492" i="64"/>
  <c r="O1491" i="64"/>
  <c r="O1490" i="64"/>
  <c r="O1488" i="64"/>
  <c r="O1487" i="64"/>
  <c r="O1486" i="64"/>
  <c r="O1485" i="64"/>
  <c r="O1483" i="64"/>
  <c r="O1482" i="64"/>
  <c r="O1481" i="64"/>
  <c r="O1480" i="64"/>
  <c r="O1478" i="64"/>
  <c r="O1477" i="64"/>
  <c r="O1476" i="64"/>
  <c r="O1475" i="64"/>
  <c r="O1473" i="64"/>
  <c r="O1472" i="64"/>
  <c r="O1471" i="64"/>
  <c r="O1470" i="64"/>
  <c r="O1468" i="64"/>
  <c r="O1467" i="64"/>
  <c r="O1466" i="64"/>
  <c r="O1465" i="64"/>
  <c r="O1463" i="64"/>
  <c r="O1462" i="64"/>
  <c r="O1461" i="64"/>
  <c r="O1460" i="64"/>
  <c r="O1458" i="64"/>
  <c r="O1457" i="64"/>
  <c r="O1456" i="64"/>
  <c r="O1455" i="64"/>
  <c r="O1453" i="64"/>
  <c r="O1452" i="64"/>
  <c r="O1451" i="64"/>
  <c r="O1450" i="64"/>
  <c r="O1448" i="64"/>
  <c r="O1447" i="64"/>
  <c r="O1446" i="64"/>
  <c r="O1445" i="64"/>
  <c r="O1443" i="64"/>
  <c r="O1442" i="64"/>
  <c r="O1441" i="64"/>
  <c r="O1440" i="64"/>
  <c r="O1438" i="64"/>
  <c r="O1437" i="64"/>
  <c r="O1436" i="64"/>
  <c r="O1435" i="64"/>
  <c r="O1433" i="64"/>
  <c r="O1432" i="64"/>
  <c r="O1431" i="64"/>
  <c r="O1430" i="64"/>
  <c r="O1428" i="64"/>
  <c r="O1427" i="64"/>
  <c r="O1426" i="64"/>
  <c r="O1425" i="64"/>
  <c r="O1423" i="64"/>
  <c r="O1422" i="64"/>
  <c r="O1421" i="64"/>
  <c r="O1420" i="64"/>
  <c r="O1418" i="64"/>
  <c r="O1417" i="64"/>
  <c r="O1416" i="64"/>
  <c r="O1415" i="64"/>
  <c r="O1413" i="64"/>
  <c r="O1412" i="64"/>
  <c r="O1411" i="64"/>
  <c r="O1410" i="64"/>
  <c r="O1408" i="64"/>
  <c r="O1407" i="64"/>
  <c r="O1406" i="64"/>
  <c r="O1405" i="64"/>
  <c r="O1403" i="64"/>
  <c r="O1402" i="64"/>
  <c r="O1401" i="64"/>
  <c r="O1400" i="64"/>
  <c r="O1398" i="64"/>
  <c r="O1397" i="64"/>
  <c r="O1396" i="64"/>
  <c r="O1395" i="64"/>
  <c r="O1393" i="64"/>
  <c r="O1392" i="64"/>
  <c r="O1391" i="64"/>
  <c r="O1390" i="64"/>
  <c r="O1388" i="64"/>
  <c r="O1387" i="64"/>
  <c r="O1386" i="64"/>
  <c r="O1385" i="64"/>
  <c r="O1383" i="64"/>
  <c r="O1382" i="64"/>
  <c r="O1381" i="64"/>
  <c r="O1380" i="64"/>
  <c r="O1378" i="64"/>
  <c r="O1377" i="64"/>
  <c r="O1376" i="64"/>
  <c r="O1375" i="64"/>
  <c r="O1373" i="64"/>
  <c r="O1372" i="64"/>
  <c r="O1371" i="64"/>
  <c r="O1370" i="64"/>
  <c r="O1368" i="64"/>
  <c r="O1367" i="64"/>
  <c r="O1366" i="64"/>
  <c r="O1365" i="64"/>
  <c r="O1363" i="64"/>
  <c r="O1362" i="64"/>
  <c r="O1361" i="64"/>
  <c r="O1360" i="64"/>
  <c r="O1358" i="64"/>
  <c r="O1357" i="64"/>
  <c r="O1356" i="64"/>
  <c r="O1355" i="64"/>
  <c r="O1353" i="64"/>
  <c r="O1352" i="64"/>
  <c r="O1351" i="64"/>
  <c r="O1350" i="64"/>
  <c r="O1348" i="64"/>
  <c r="O1347" i="64"/>
  <c r="O1346" i="64"/>
  <c r="O1345" i="64"/>
  <c r="O1343" i="64"/>
  <c r="O1342" i="64"/>
  <c r="O1341" i="64"/>
  <c r="O1340" i="64"/>
  <c r="O1338" i="64"/>
  <c r="O1337" i="64"/>
  <c r="O1336" i="64"/>
  <c r="O1335" i="64"/>
  <c r="O1333" i="64"/>
  <c r="O1332" i="64"/>
  <c r="O1331" i="64"/>
  <c r="O1330" i="64"/>
  <c r="O1328" i="64"/>
  <c r="O1327" i="64"/>
  <c r="O1326" i="64"/>
  <c r="O1325" i="64"/>
  <c r="O1323" i="64"/>
  <c r="O1322" i="64"/>
  <c r="O1321" i="64"/>
  <c r="O1320" i="64"/>
  <c r="O1318" i="64"/>
  <c r="O1317" i="64"/>
  <c r="O1316" i="64"/>
  <c r="O1315" i="64"/>
  <c r="O1313" i="64"/>
  <c r="O1312" i="64"/>
  <c r="O1311" i="64"/>
  <c r="O1310" i="64"/>
  <c r="O1308" i="64"/>
  <c r="O1307" i="64"/>
  <c r="O1306" i="64"/>
  <c r="O1305" i="64"/>
  <c r="O1303" i="64"/>
  <c r="O1302" i="64"/>
  <c r="O1301" i="64"/>
  <c r="O1300" i="64"/>
  <c r="O1298" i="64"/>
  <c r="O1297" i="64"/>
  <c r="O1296" i="64"/>
  <c r="O1295" i="64"/>
  <c r="O1293" i="64"/>
  <c r="O1292" i="64"/>
  <c r="O1291" i="64"/>
  <c r="O1290" i="64"/>
  <c r="O1288" i="64"/>
  <c r="O1287" i="64"/>
  <c r="O1286" i="64"/>
  <c r="O1285" i="64"/>
  <c r="O1283" i="64"/>
  <c r="O1282" i="64"/>
  <c r="O1281" i="64"/>
  <c r="O1280" i="64"/>
  <c r="O1278" i="64"/>
  <c r="O1277" i="64"/>
  <c r="O1276" i="64"/>
  <c r="O1275" i="64"/>
  <c r="O1273" i="64"/>
  <c r="O1272" i="64"/>
  <c r="O1271" i="64"/>
  <c r="O1270" i="64"/>
  <c r="O1268" i="64"/>
  <c r="O1267" i="64"/>
  <c r="O1266" i="64"/>
  <c r="O1265" i="64"/>
  <c r="O1263" i="64"/>
  <c r="O1262" i="64"/>
  <c r="O1261" i="64"/>
  <c r="O1260" i="64"/>
  <c r="O1258" i="64"/>
  <c r="O1257" i="64"/>
  <c r="O1256" i="64"/>
  <c r="O1255" i="64"/>
  <c r="O1253" i="64"/>
  <c r="O1252" i="64"/>
  <c r="O1251" i="64"/>
  <c r="O1250" i="64"/>
  <c r="O1248" i="64"/>
  <c r="O1247" i="64"/>
  <c r="O1246" i="64"/>
  <c r="O1245" i="64"/>
  <c r="O1243" i="64"/>
  <c r="O1242" i="64"/>
  <c r="O1241" i="64"/>
  <c r="O1240" i="64"/>
  <c r="O1238" i="64"/>
  <c r="O1237" i="64"/>
  <c r="O1236" i="64"/>
  <c r="O1235" i="64"/>
  <c r="O1233" i="64"/>
  <c r="O1232" i="64"/>
  <c r="O1231" i="64"/>
  <c r="O1230" i="64"/>
  <c r="O1228" i="64"/>
  <c r="O1227" i="64"/>
  <c r="O1226" i="64"/>
  <c r="O1225" i="64"/>
  <c r="O1223" i="64"/>
  <c r="O1222" i="64"/>
  <c r="O1221" i="64"/>
  <c r="O1220" i="64"/>
  <c r="O1218" i="64"/>
  <c r="O1217" i="64"/>
  <c r="O1216" i="64"/>
  <c r="O1215" i="64"/>
  <c r="O1213" i="64"/>
  <c r="O1212" i="64"/>
  <c r="O1211" i="64"/>
  <c r="O1210" i="64"/>
  <c r="O1208" i="64"/>
  <c r="O1207" i="64"/>
  <c r="O1206" i="64"/>
  <c r="O1205" i="64"/>
  <c r="O1203" i="64"/>
  <c r="O1202" i="64"/>
  <c r="O1201" i="64"/>
  <c r="O1200" i="64"/>
  <c r="O1198" i="64"/>
  <c r="O1197" i="64"/>
  <c r="O1196" i="64"/>
  <c r="O1195" i="64"/>
  <c r="O1193" i="64"/>
  <c r="O1192" i="64"/>
  <c r="O1191" i="64"/>
  <c r="O1190" i="64"/>
  <c r="O1188" i="64"/>
  <c r="O1187" i="64"/>
  <c r="O1186" i="64"/>
  <c r="O1185" i="64"/>
  <c r="O1183" i="64"/>
  <c r="O1182" i="64"/>
  <c r="O1181" i="64"/>
  <c r="O1180" i="64"/>
  <c r="O1178" i="64"/>
  <c r="O1177" i="64"/>
  <c r="O1176" i="64"/>
  <c r="O1175" i="64"/>
  <c r="O1173" i="64"/>
  <c r="O1172" i="64"/>
  <c r="O1171" i="64"/>
  <c r="O1170" i="64"/>
  <c r="O1168" i="64"/>
  <c r="O1167" i="64"/>
  <c r="O1166" i="64"/>
  <c r="O1165" i="64"/>
  <c r="O1163" i="64"/>
  <c r="O1162" i="64"/>
  <c r="O1161" i="64"/>
  <c r="O1160" i="64"/>
  <c r="O1158" i="64"/>
  <c r="O1157" i="64"/>
  <c r="O1156" i="64"/>
  <c r="O1155" i="64"/>
  <c r="O1153" i="64"/>
  <c r="O1152" i="64"/>
  <c r="O1151" i="64"/>
  <c r="O1150" i="64"/>
  <c r="O1148" i="64"/>
  <c r="O1147" i="64"/>
  <c r="O1146" i="64"/>
  <c r="O1145" i="64"/>
  <c r="O1143" i="64"/>
  <c r="O1142" i="64"/>
  <c r="O1141" i="64"/>
  <c r="O1140" i="64"/>
  <c r="O1138" i="64"/>
  <c r="O1137" i="64"/>
  <c r="O1136" i="64"/>
  <c r="O1135" i="64"/>
  <c r="O1133" i="64"/>
  <c r="O1132" i="64"/>
  <c r="O1131" i="64"/>
  <c r="O1130" i="64"/>
  <c r="O1128" i="64"/>
  <c r="O1127" i="64"/>
  <c r="O1126" i="64"/>
  <c r="O1125" i="64"/>
  <c r="O1123" i="64"/>
  <c r="O1122" i="64"/>
  <c r="O1121" i="64"/>
  <c r="O1120" i="64"/>
  <c r="O1118" i="64"/>
  <c r="O1117" i="64"/>
  <c r="O1116" i="64"/>
  <c r="O1115" i="64"/>
  <c r="O1113" i="64"/>
  <c r="O1112" i="64"/>
  <c r="O1111" i="64"/>
  <c r="O1110" i="64"/>
  <c r="O1108" i="64"/>
  <c r="O1107" i="64"/>
  <c r="O1106" i="64"/>
  <c r="O1105" i="64"/>
  <c r="O1103" i="64"/>
  <c r="O1102" i="64"/>
  <c r="O1101" i="64"/>
  <c r="O1100" i="64"/>
  <c r="O1098" i="64"/>
  <c r="O1097" i="64"/>
  <c r="O1096" i="64"/>
  <c r="O1095" i="64"/>
  <c r="O1093" i="64"/>
  <c r="O1092" i="64"/>
  <c r="O1091" i="64"/>
  <c r="O1090" i="64"/>
  <c r="O1088" i="64"/>
  <c r="O1087" i="64"/>
  <c r="O1086" i="64"/>
  <c r="O1085" i="64"/>
  <c r="O1083" i="64"/>
  <c r="O1082" i="64"/>
  <c r="O1081" i="64"/>
  <c r="O1080" i="64"/>
  <c r="O1078" i="64"/>
  <c r="O1077" i="64"/>
  <c r="O1076" i="64"/>
  <c r="O1075" i="64"/>
  <c r="O1073" i="64"/>
  <c r="O1072" i="64"/>
  <c r="O1071" i="64"/>
  <c r="O1070" i="64"/>
  <c r="O1068" i="64"/>
  <c r="O1067" i="64"/>
  <c r="O1066" i="64"/>
  <c r="O1065" i="64"/>
  <c r="O1063" i="64"/>
  <c r="O1062" i="64"/>
  <c r="O1061" i="64"/>
  <c r="O1060" i="64"/>
  <c r="O1058" i="64"/>
  <c r="O1057" i="64"/>
  <c r="O1056" i="64"/>
  <c r="O1055" i="64"/>
  <c r="O1053" i="64"/>
  <c r="O1052" i="64"/>
  <c r="O1051" i="64"/>
  <c r="O1050" i="64"/>
  <c r="O1048" i="64"/>
  <c r="O1047" i="64"/>
  <c r="O1046" i="64"/>
  <c r="O1045" i="64"/>
  <c r="O1043" i="64"/>
  <c r="O1042" i="64"/>
  <c r="O1041" i="64"/>
  <c r="O1040" i="64"/>
  <c r="O1038" i="64"/>
  <c r="O1037" i="64"/>
  <c r="O1036" i="64"/>
  <c r="O1035" i="64"/>
  <c r="O1033" i="64"/>
  <c r="O1032" i="64"/>
  <c r="O1031" i="64"/>
  <c r="O1030" i="64"/>
  <c r="O1028" i="64"/>
  <c r="O1027" i="64"/>
  <c r="O1026" i="64"/>
  <c r="O1025" i="64"/>
  <c r="O1023" i="64"/>
  <c r="O1022" i="64"/>
  <c r="O1021" i="64"/>
  <c r="O1020" i="64"/>
  <c r="O1018" i="64"/>
  <c r="O1017" i="64"/>
  <c r="O1016" i="64"/>
  <c r="O1015" i="64"/>
  <c r="O1013" i="64"/>
  <c r="O1012" i="64"/>
  <c r="O1011" i="64"/>
  <c r="O1010" i="64"/>
  <c r="O1008" i="64"/>
  <c r="O1007" i="64"/>
  <c r="O1006" i="64"/>
  <c r="O1005" i="64"/>
  <c r="O1003" i="64"/>
  <c r="O1002" i="64"/>
  <c r="O1001" i="64"/>
  <c r="O1000" i="64"/>
  <c r="O998" i="64"/>
  <c r="O997" i="64"/>
  <c r="O996" i="64"/>
  <c r="O995" i="64"/>
  <c r="O993" i="64"/>
  <c r="O992" i="64"/>
  <c r="O991" i="64"/>
  <c r="O990" i="64"/>
  <c r="O988" i="64"/>
  <c r="O987" i="64"/>
  <c r="O986" i="64"/>
  <c r="O985" i="64"/>
  <c r="O983" i="64"/>
  <c r="O982" i="64"/>
  <c r="O981" i="64"/>
  <c r="O980" i="64"/>
  <c r="O978" i="64"/>
  <c r="O977" i="64"/>
  <c r="O976" i="64"/>
  <c r="O975" i="64"/>
  <c r="O973" i="64"/>
  <c r="O972" i="64"/>
  <c r="O971" i="64"/>
  <c r="O970" i="64"/>
  <c r="O968" i="64"/>
  <c r="O967" i="64"/>
  <c r="O966" i="64"/>
  <c r="O965" i="64"/>
  <c r="O963" i="64"/>
  <c r="O962" i="64"/>
  <c r="O961" i="64"/>
  <c r="O960" i="64"/>
  <c r="O958" i="64"/>
  <c r="O957" i="64"/>
  <c r="O956" i="64"/>
  <c r="O955" i="64"/>
  <c r="O953" i="64"/>
  <c r="O952" i="64"/>
  <c r="O951" i="64"/>
  <c r="O950" i="64"/>
  <c r="O948" i="64"/>
  <c r="O947" i="64"/>
  <c r="O946" i="64"/>
  <c r="O945" i="64"/>
  <c r="O943" i="64"/>
  <c r="O942" i="64"/>
  <c r="O941" i="64"/>
  <c r="O940" i="64"/>
  <c r="O938" i="64"/>
  <c r="O937" i="64"/>
  <c r="O936" i="64"/>
  <c r="O935" i="64"/>
  <c r="O933" i="64"/>
  <c r="O932" i="64"/>
  <c r="O931" i="64"/>
  <c r="O930" i="64"/>
  <c r="O928" i="64"/>
  <c r="O927" i="64"/>
  <c r="O926" i="64"/>
  <c r="O925" i="64"/>
  <c r="O923" i="64"/>
  <c r="O922" i="64"/>
  <c r="O921" i="64"/>
  <c r="O920" i="64"/>
  <c r="O918" i="64"/>
  <c r="O917" i="64"/>
  <c r="O916" i="64"/>
  <c r="O915" i="64"/>
  <c r="O913" i="64"/>
  <c r="O912" i="64"/>
  <c r="O911" i="64"/>
  <c r="O910" i="64"/>
  <c r="O908" i="64"/>
  <c r="O907" i="64"/>
  <c r="O906" i="64"/>
  <c r="O905" i="64"/>
  <c r="O903" i="64"/>
  <c r="O902" i="64"/>
  <c r="O901" i="64"/>
  <c r="O900" i="64"/>
  <c r="O898" i="64"/>
  <c r="O897" i="64"/>
  <c r="O896" i="64"/>
  <c r="O895" i="64"/>
  <c r="O893" i="64"/>
  <c r="O892" i="64"/>
  <c r="O891" i="64"/>
  <c r="O890" i="64"/>
  <c r="O888" i="64"/>
  <c r="O887" i="64"/>
  <c r="O886" i="64"/>
  <c r="O885" i="64"/>
  <c r="O883" i="64"/>
  <c r="O882" i="64"/>
  <c r="O881" i="64"/>
  <c r="O880" i="64"/>
  <c r="O878" i="64"/>
  <c r="O877" i="64"/>
  <c r="O876" i="64"/>
  <c r="O875" i="64"/>
  <c r="O873" i="64"/>
  <c r="O872" i="64"/>
  <c r="O871" i="64"/>
  <c r="O870" i="64"/>
  <c r="O868" i="64"/>
  <c r="O867" i="64"/>
  <c r="O866" i="64"/>
  <c r="O865" i="64"/>
  <c r="O863" i="64"/>
  <c r="O862" i="64"/>
  <c r="O861" i="64"/>
  <c r="O860" i="64"/>
  <c r="O858" i="64"/>
  <c r="O857" i="64"/>
  <c r="O856" i="64"/>
  <c r="O855" i="64"/>
  <c r="O853" i="64"/>
  <c r="O852" i="64"/>
  <c r="O851" i="64"/>
  <c r="O850" i="64"/>
  <c r="O848" i="64"/>
  <c r="O847" i="64"/>
  <c r="O846" i="64"/>
  <c r="O845" i="64"/>
  <c r="O843" i="64"/>
  <c r="O842" i="64"/>
  <c r="O841" i="64"/>
  <c r="O840" i="64"/>
  <c r="O838" i="64"/>
  <c r="O837" i="64"/>
  <c r="O836" i="64"/>
  <c r="O835" i="64"/>
  <c r="O833" i="64"/>
  <c r="O832" i="64"/>
  <c r="O831" i="64"/>
  <c r="O830" i="64"/>
  <c r="O828" i="64"/>
  <c r="O827" i="64"/>
  <c r="O826" i="64"/>
  <c r="O825" i="64"/>
  <c r="O823" i="64"/>
  <c r="O822" i="64"/>
  <c r="O821" i="64"/>
  <c r="O820" i="64"/>
  <c r="O818" i="64"/>
  <c r="O817" i="64"/>
  <c r="O816" i="64"/>
  <c r="O815" i="64"/>
  <c r="O813" i="64"/>
  <c r="O812" i="64"/>
  <c r="O811" i="64"/>
  <c r="O810" i="64"/>
  <c r="O808" i="64"/>
  <c r="O807" i="64"/>
  <c r="O806" i="64"/>
  <c r="O805" i="64"/>
  <c r="O803" i="64"/>
  <c r="O802" i="64"/>
  <c r="O801" i="64"/>
  <c r="O800" i="64"/>
  <c r="O798" i="64"/>
  <c r="O797" i="64"/>
  <c r="O796" i="64"/>
  <c r="O795" i="64"/>
  <c r="O793" i="64"/>
  <c r="O792" i="64"/>
  <c r="O791" i="64"/>
  <c r="O790" i="64"/>
  <c r="O788" i="64"/>
  <c r="O787" i="64"/>
  <c r="O786" i="64"/>
  <c r="O785" i="64"/>
  <c r="O783" i="64"/>
  <c r="O782" i="64"/>
  <c r="O781" i="64"/>
  <c r="O780" i="64"/>
  <c r="O778" i="64"/>
  <c r="O777" i="64"/>
  <c r="O776" i="64"/>
  <c r="O775" i="64"/>
  <c r="O773" i="64"/>
  <c r="O772" i="64"/>
  <c r="O771" i="64"/>
  <c r="O770" i="64"/>
  <c r="O768" i="64"/>
  <c r="O767" i="64"/>
  <c r="O766" i="64"/>
  <c r="O765" i="64"/>
  <c r="O763" i="64"/>
  <c r="O762" i="64"/>
  <c r="O761" i="64"/>
  <c r="O760" i="64"/>
  <c r="O758" i="64"/>
  <c r="O757" i="64"/>
  <c r="O756" i="64"/>
  <c r="O755" i="64"/>
  <c r="O753" i="64"/>
  <c r="O752" i="64"/>
  <c r="O751" i="64"/>
  <c r="O750" i="64"/>
  <c r="O748" i="64"/>
  <c r="O747" i="64"/>
  <c r="O746" i="64"/>
  <c r="O745" i="64"/>
  <c r="O743" i="64"/>
  <c r="O742" i="64"/>
  <c r="O741" i="64"/>
  <c r="O740" i="64"/>
  <c r="O738" i="64"/>
  <c r="O737" i="64"/>
  <c r="O736" i="64"/>
  <c r="O735" i="64"/>
  <c r="O733" i="64"/>
  <c r="O732" i="64"/>
  <c r="O731" i="64"/>
  <c r="O730" i="64"/>
  <c r="O728" i="64"/>
  <c r="O727" i="64"/>
  <c r="O726" i="64"/>
  <c r="O725" i="64"/>
  <c r="O723" i="64"/>
  <c r="O722" i="64"/>
  <c r="O721" i="64"/>
  <c r="O720" i="64"/>
  <c r="O718" i="64"/>
  <c r="O717" i="64"/>
  <c r="O716" i="64"/>
  <c r="O715" i="64"/>
  <c r="O713" i="64"/>
  <c r="O712" i="64"/>
  <c r="O711" i="64"/>
  <c r="O710" i="64"/>
  <c r="O708" i="64"/>
  <c r="O707" i="64"/>
  <c r="O706" i="64"/>
  <c r="O705" i="64"/>
  <c r="O703" i="64"/>
  <c r="O702" i="64"/>
  <c r="O701" i="64"/>
  <c r="O700" i="64"/>
  <c r="O698" i="64"/>
  <c r="O697" i="64"/>
  <c r="O696" i="64"/>
  <c r="O695" i="64"/>
  <c r="O693" i="64"/>
  <c r="O692" i="64"/>
  <c r="O691" i="64"/>
  <c r="O690" i="64"/>
  <c r="O688" i="64"/>
  <c r="O687" i="64"/>
  <c r="O686" i="64"/>
  <c r="O685" i="64"/>
  <c r="O683" i="64"/>
  <c r="O682" i="64"/>
  <c r="O681" i="64"/>
  <c r="O680" i="64"/>
  <c r="O678" i="64"/>
  <c r="O677" i="64"/>
  <c r="O676" i="64"/>
  <c r="O675" i="64"/>
  <c r="O673" i="64"/>
  <c r="O672" i="64"/>
  <c r="O671" i="64"/>
  <c r="O670" i="64"/>
  <c r="O668" i="64"/>
  <c r="O667" i="64"/>
  <c r="O666" i="64"/>
  <c r="O665" i="64"/>
  <c r="O663" i="64"/>
  <c r="O662" i="64"/>
  <c r="O661" i="64"/>
  <c r="O660" i="64"/>
  <c r="O658" i="64"/>
  <c r="O657" i="64"/>
  <c r="O656" i="64"/>
  <c r="O655" i="64"/>
  <c r="O653" i="64"/>
  <c r="O652" i="64"/>
  <c r="O651" i="64"/>
  <c r="O650" i="64"/>
  <c r="O648" i="64"/>
  <c r="O647" i="64"/>
  <c r="O646" i="64"/>
  <c r="O645" i="64"/>
  <c r="O643" i="64"/>
  <c r="O642" i="64"/>
  <c r="O641" i="64"/>
  <c r="O640" i="64"/>
  <c r="O638" i="64"/>
  <c r="O637" i="64"/>
  <c r="O636" i="64"/>
  <c r="O635" i="64"/>
  <c r="O633" i="64"/>
  <c r="O632" i="64"/>
  <c r="O631" i="64"/>
  <c r="O630" i="64"/>
  <c r="O628" i="64"/>
  <c r="O627" i="64"/>
  <c r="O626" i="64"/>
  <c r="O625" i="64"/>
  <c r="O623" i="64"/>
  <c r="O622" i="64"/>
  <c r="O621" i="64"/>
  <c r="O620" i="64"/>
  <c r="O618" i="64"/>
  <c r="O617" i="64"/>
  <c r="O616" i="64"/>
  <c r="O615" i="64"/>
  <c r="O613" i="64"/>
  <c r="O612" i="64"/>
  <c r="O611" i="64"/>
  <c r="O610" i="64"/>
  <c r="O608" i="64"/>
  <c r="O607" i="64"/>
  <c r="O606" i="64"/>
  <c r="O605" i="64"/>
  <c r="O603" i="64"/>
  <c r="O602" i="64"/>
  <c r="O601" i="64"/>
  <c r="O600" i="64"/>
  <c r="O598" i="64"/>
  <c r="O597" i="64"/>
  <c r="O596" i="64"/>
  <c r="O595" i="64"/>
  <c r="O593" i="64"/>
  <c r="O592" i="64"/>
  <c r="O591" i="64"/>
  <c r="O590" i="64"/>
  <c r="O588" i="64"/>
  <c r="O587" i="64"/>
  <c r="O586" i="64"/>
  <c r="O585" i="64"/>
  <c r="O583" i="64"/>
  <c r="O582" i="64"/>
  <c r="O581" i="64"/>
  <c r="O580" i="64"/>
  <c r="O578" i="64"/>
  <c r="O577" i="64"/>
  <c r="O576" i="64"/>
  <c r="O575" i="64"/>
  <c r="O573" i="64"/>
  <c r="O572" i="64"/>
  <c r="O571" i="64"/>
  <c r="O570" i="64"/>
  <c r="O568" i="64"/>
  <c r="O567" i="64"/>
  <c r="O566" i="64"/>
  <c r="O565" i="64"/>
  <c r="O563" i="64"/>
  <c r="O562" i="64"/>
  <c r="O561" i="64"/>
  <c r="O560" i="64"/>
  <c r="O558" i="64"/>
  <c r="O557" i="64"/>
  <c r="O556" i="64"/>
  <c r="O555" i="64"/>
  <c r="O553" i="64"/>
  <c r="O552" i="64"/>
  <c r="O551" i="64"/>
  <c r="O550" i="64"/>
  <c r="O548" i="64"/>
  <c r="O547" i="64"/>
  <c r="O546" i="64"/>
  <c r="O545" i="64"/>
  <c r="O543" i="64"/>
  <c r="O542" i="64"/>
  <c r="O541" i="64"/>
  <c r="O540" i="64"/>
  <c r="O538" i="64"/>
  <c r="O537" i="64"/>
  <c r="O536" i="64"/>
  <c r="O535" i="64"/>
  <c r="O533" i="64"/>
  <c r="O532" i="64"/>
  <c r="O531" i="64"/>
  <c r="O530" i="64"/>
  <c r="O528" i="64"/>
  <c r="O527" i="64"/>
  <c r="O526" i="64"/>
  <c r="O525" i="64"/>
  <c r="O523" i="64"/>
  <c r="O522" i="64"/>
  <c r="O521" i="64"/>
  <c r="O520" i="64"/>
  <c r="O518" i="64"/>
  <c r="O517" i="64"/>
  <c r="O516" i="64"/>
  <c r="O515" i="64"/>
  <c r="O513" i="64"/>
  <c r="O512" i="64"/>
  <c r="O511" i="64"/>
  <c r="O510" i="64"/>
  <c r="O508" i="64"/>
  <c r="O507" i="64"/>
  <c r="O506" i="64"/>
  <c r="O505" i="64"/>
  <c r="O503" i="64"/>
  <c r="O502" i="64"/>
  <c r="O501" i="64"/>
  <c r="O500" i="64"/>
  <c r="O498" i="64"/>
  <c r="O497" i="64"/>
  <c r="O496" i="64"/>
  <c r="O495" i="64"/>
  <c r="O493" i="64"/>
  <c r="O492" i="64"/>
  <c r="O491" i="64"/>
  <c r="O490" i="64"/>
  <c r="O488" i="64"/>
  <c r="O487" i="64"/>
  <c r="O486" i="64"/>
  <c r="O485" i="64"/>
  <c r="O483" i="64"/>
  <c r="O482" i="64"/>
  <c r="O481" i="64"/>
  <c r="O480" i="64"/>
  <c r="O478" i="64"/>
  <c r="O477" i="64"/>
  <c r="O476" i="64"/>
  <c r="O475" i="64"/>
  <c r="O473" i="64"/>
  <c r="O472" i="64"/>
  <c r="O471" i="64"/>
  <c r="O470" i="64"/>
  <c r="O468" i="64"/>
  <c r="O467" i="64"/>
  <c r="O466" i="64"/>
  <c r="O465" i="64"/>
  <c r="O463" i="64"/>
  <c r="O462" i="64"/>
  <c r="O461" i="64"/>
  <c r="O460" i="64"/>
  <c r="O458" i="64"/>
  <c r="O457" i="64"/>
  <c r="O456" i="64"/>
  <c r="O455" i="64"/>
  <c r="O453" i="64"/>
  <c r="O452" i="64"/>
  <c r="O451" i="64"/>
  <c r="O450" i="64"/>
  <c r="O448" i="64"/>
  <c r="O447" i="64"/>
  <c r="O446" i="64"/>
  <c r="O445" i="64"/>
  <c r="O443" i="64"/>
  <c r="O442" i="64"/>
  <c r="O441" i="64"/>
  <c r="O440" i="64"/>
  <c r="O438" i="64"/>
  <c r="O437" i="64"/>
  <c r="O436" i="64"/>
  <c r="O435" i="64"/>
  <c r="O433" i="64"/>
  <c r="O432" i="64"/>
  <c r="O431" i="64"/>
  <c r="O430" i="64"/>
  <c r="O428" i="64"/>
  <c r="O427" i="64"/>
  <c r="O426" i="64"/>
  <c r="O425" i="64"/>
  <c r="O423" i="64"/>
  <c r="O422" i="64"/>
  <c r="O421" i="64"/>
  <c r="O420" i="64"/>
  <c r="O418" i="64"/>
  <c r="O417" i="64"/>
  <c r="O416" i="64"/>
  <c r="O415" i="64"/>
  <c r="O413" i="64"/>
  <c r="O412" i="64"/>
  <c r="O411" i="64"/>
  <c r="O410" i="64"/>
  <c r="O408" i="64"/>
  <c r="O407" i="64"/>
  <c r="O406" i="64"/>
  <c r="O405" i="64"/>
  <c r="O403" i="64"/>
  <c r="O402" i="64"/>
  <c r="O401" i="64"/>
  <c r="O400" i="64"/>
  <c r="O398" i="64"/>
  <c r="O397" i="64"/>
  <c r="O396" i="64"/>
  <c r="O395" i="64"/>
  <c r="O393" i="64"/>
  <c r="O392" i="64"/>
  <c r="O391" i="64"/>
  <c r="O390" i="64"/>
  <c r="O388" i="64"/>
  <c r="O387" i="64"/>
  <c r="O386" i="64"/>
  <c r="O385" i="64"/>
  <c r="O383" i="64"/>
  <c r="O382" i="64"/>
  <c r="O381" i="64"/>
  <c r="O380" i="64"/>
  <c r="O378" i="64"/>
  <c r="O377" i="64"/>
  <c r="O376" i="64"/>
  <c r="O375" i="64"/>
  <c r="O373" i="64"/>
  <c r="O372" i="64"/>
  <c r="O371" i="64"/>
  <c r="O370" i="64"/>
  <c r="O368" i="64"/>
  <c r="O367" i="64"/>
  <c r="O366" i="64"/>
  <c r="O365" i="64"/>
  <c r="O363" i="64"/>
  <c r="O362" i="64"/>
  <c r="O361" i="64"/>
  <c r="O360" i="64"/>
  <c r="O358" i="64"/>
  <c r="O357" i="64"/>
  <c r="O356" i="64"/>
  <c r="O355" i="64"/>
  <c r="O353" i="64"/>
  <c r="O352" i="64"/>
  <c r="O351" i="64"/>
  <c r="O350" i="64"/>
  <c r="O348" i="64"/>
  <c r="O347" i="64"/>
  <c r="O346" i="64"/>
  <c r="O345" i="64"/>
  <c r="O343" i="64"/>
  <c r="O342" i="64"/>
  <c r="O341" i="64"/>
  <c r="O340" i="64"/>
  <c r="O338" i="64"/>
  <c r="O337" i="64"/>
  <c r="O336" i="64"/>
  <c r="O335" i="64"/>
  <c r="O333" i="64"/>
  <c r="O332" i="64"/>
  <c r="O331" i="64"/>
  <c r="O330" i="64"/>
  <c r="O328" i="64"/>
  <c r="O327" i="64"/>
  <c r="O326" i="64"/>
  <c r="O325" i="64"/>
  <c r="O323" i="64"/>
  <c r="O322" i="64"/>
  <c r="O321" i="64"/>
  <c r="O320" i="64"/>
  <c r="O318" i="64"/>
  <c r="O317" i="64"/>
  <c r="O316" i="64"/>
  <c r="O315" i="64"/>
  <c r="O313" i="64"/>
  <c r="O312" i="64"/>
  <c r="O311" i="64"/>
  <c r="O310" i="64"/>
  <c r="O308" i="64"/>
  <c r="O307" i="64"/>
  <c r="O306" i="64"/>
  <c r="O305" i="64"/>
  <c r="O303" i="64"/>
  <c r="O302" i="64"/>
  <c r="O301" i="64"/>
  <c r="O300" i="64"/>
  <c r="O298" i="64"/>
  <c r="O297" i="64"/>
  <c r="O296" i="64"/>
  <c r="O295" i="64"/>
  <c r="O293" i="64"/>
  <c r="O292" i="64"/>
  <c r="O291" i="64"/>
  <c r="O290" i="64"/>
  <c r="O288" i="64"/>
  <c r="O287" i="64"/>
  <c r="O286" i="64"/>
  <c r="O285" i="64"/>
  <c r="O283" i="64"/>
  <c r="O282" i="64"/>
  <c r="O281" i="64"/>
  <c r="O280" i="64"/>
  <c r="O278" i="64"/>
  <c r="O277" i="64"/>
  <c r="O276" i="64"/>
  <c r="O275" i="64"/>
  <c r="O273" i="64"/>
  <c r="O272" i="64"/>
  <c r="O271" i="64"/>
  <c r="O270" i="64"/>
  <c r="O268" i="64"/>
  <c r="O267" i="64"/>
  <c r="O266" i="64"/>
  <c r="O265" i="64"/>
  <c r="O263" i="64"/>
  <c r="O262" i="64"/>
  <c r="O261" i="64"/>
  <c r="O260" i="64"/>
  <c r="O258" i="64"/>
  <c r="O257" i="64"/>
  <c r="O256" i="64"/>
  <c r="O255" i="64"/>
  <c r="O253" i="64"/>
  <c r="O252" i="64"/>
  <c r="O251" i="64"/>
  <c r="O250" i="64"/>
  <c r="O248" i="64"/>
  <c r="O247" i="64"/>
  <c r="O246" i="64"/>
  <c r="O245" i="64"/>
  <c r="O243" i="64"/>
  <c r="O242" i="64"/>
  <c r="O241" i="64"/>
  <c r="O240" i="64"/>
  <c r="O238" i="64"/>
  <c r="O237" i="64"/>
  <c r="O236" i="64"/>
  <c r="O235" i="64"/>
  <c r="O233" i="64"/>
  <c r="O232" i="64"/>
  <c r="O231" i="64"/>
  <c r="O230" i="64"/>
  <c r="O228" i="64"/>
  <c r="O227" i="64"/>
  <c r="O226" i="64"/>
  <c r="O225" i="64"/>
  <c r="O223" i="64"/>
  <c r="O222" i="64"/>
  <c r="O221" i="64"/>
  <c r="O220" i="64"/>
  <c r="O218" i="64"/>
  <c r="O217" i="64"/>
  <c r="O216" i="64"/>
  <c r="O215" i="64"/>
  <c r="O213" i="64"/>
  <c r="O212" i="64"/>
  <c r="O211" i="64"/>
  <c r="O210" i="64"/>
  <c r="O208" i="64"/>
  <c r="O207" i="64"/>
  <c r="O206" i="64"/>
  <c r="O205" i="64"/>
  <c r="O203" i="64"/>
  <c r="O202" i="64"/>
  <c r="O201" i="64"/>
  <c r="O200" i="64"/>
  <c r="O198" i="64"/>
  <c r="O197" i="64"/>
  <c r="O196" i="64"/>
  <c r="O195" i="64"/>
  <c r="O193" i="64"/>
  <c r="O192" i="64"/>
  <c r="O191" i="64"/>
  <c r="O190" i="64"/>
  <c r="O188" i="64"/>
  <c r="O187" i="64"/>
  <c r="O186" i="64"/>
  <c r="O185" i="64"/>
  <c r="O183" i="64"/>
  <c r="O182" i="64"/>
  <c r="O181" i="64"/>
  <c r="O180" i="64"/>
  <c r="O178" i="64"/>
  <c r="O177" i="64"/>
  <c r="O176" i="64"/>
  <c r="O175" i="64"/>
  <c r="O173" i="64"/>
  <c r="O172" i="64"/>
  <c r="O171" i="64"/>
  <c r="O170" i="64"/>
  <c r="O168" i="64"/>
  <c r="O167" i="64"/>
  <c r="O166" i="64"/>
  <c r="O165" i="64"/>
  <c r="O163" i="64"/>
  <c r="O162" i="64"/>
  <c r="O161" i="64"/>
  <c r="O160" i="64"/>
  <c r="O158" i="64"/>
  <c r="O157" i="64"/>
  <c r="O156" i="64"/>
  <c r="O155" i="64"/>
  <c r="O153" i="64"/>
  <c r="O152" i="64"/>
  <c r="O151" i="64"/>
  <c r="O150" i="64"/>
  <c r="O148" i="64"/>
  <c r="O147" i="64"/>
  <c r="O146" i="64"/>
  <c r="O145" i="64"/>
  <c r="O143" i="64"/>
  <c r="O142" i="64"/>
  <c r="O141" i="64"/>
  <c r="O140" i="64"/>
  <c r="O138" i="64"/>
  <c r="O137" i="64"/>
  <c r="O136" i="64"/>
  <c r="O135" i="64"/>
  <c r="O133" i="64"/>
  <c r="O132" i="64"/>
  <c r="O131" i="64"/>
  <c r="O130" i="64"/>
  <c r="O128" i="64"/>
  <c r="O127" i="64"/>
  <c r="O126" i="64"/>
  <c r="O125" i="64"/>
  <c r="O123" i="64"/>
  <c r="O122" i="64"/>
  <c r="O121" i="64"/>
  <c r="O120" i="64"/>
  <c r="O118" i="64"/>
  <c r="O117" i="64"/>
  <c r="O116" i="64"/>
  <c r="O115" i="64"/>
  <c r="O113" i="64"/>
  <c r="O112" i="64"/>
  <c r="O111" i="64"/>
  <c r="O110" i="64"/>
  <c r="O108" i="64"/>
  <c r="O107" i="64"/>
  <c r="O106" i="64"/>
  <c r="O105" i="64"/>
  <c r="O103" i="64"/>
  <c r="O102" i="64"/>
  <c r="O101" i="64"/>
  <c r="O100" i="64"/>
  <c r="O98" i="64"/>
  <c r="O97" i="64"/>
  <c r="O96" i="64"/>
  <c r="O95" i="64"/>
  <c r="O93" i="64"/>
  <c r="O92" i="64"/>
  <c r="O91" i="64"/>
  <c r="O90" i="64"/>
  <c r="O88" i="64"/>
  <c r="O87" i="64"/>
  <c r="O86" i="64"/>
  <c r="O85" i="64"/>
  <c r="O83" i="64"/>
  <c r="O82" i="64"/>
  <c r="O81" i="64"/>
  <c r="O80" i="64"/>
  <c r="O78" i="64"/>
  <c r="O77" i="64"/>
  <c r="O76" i="64"/>
  <c r="O75" i="64"/>
  <c r="O73" i="64"/>
  <c r="O72" i="64"/>
  <c r="O71" i="64"/>
  <c r="O70" i="64"/>
  <c r="O68" i="64"/>
  <c r="O67" i="64"/>
  <c r="O66" i="64"/>
  <c r="O65" i="64"/>
  <c r="O63" i="64"/>
  <c r="O62" i="64"/>
  <c r="O61" i="64"/>
  <c r="O60" i="64"/>
  <c r="O58" i="64"/>
  <c r="O57" i="64"/>
  <c r="O56" i="64"/>
  <c r="O55" i="64"/>
  <c r="O53" i="64"/>
  <c r="O52" i="64"/>
  <c r="O51" i="64"/>
  <c r="O50" i="64"/>
  <c r="O48" i="64"/>
  <c r="O47" i="64"/>
  <c r="O46" i="64"/>
  <c r="O45" i="64"/>
  <c r="O43" i="64"/>
  <c r="O42" i="64"/>
  <c r="O41" i="64"/>
  <c r="O40" i="64"/>
  <c r="O38" i="64"/>
  <c r="O37" i="64"/>
  <c r="O36" i="64"/>
  <c r="O35" i="64"/>
  <c r="O33" i="64"/>
  <c r="O32" i="64"/>
  <c r="O31" i="64"/>
  <c r="O30" i="64"/>
  <c r="O28" i="64"/>
  <c r="O27" i="64"/>
  <c r="O26" i="64"/>
  <c r="O25" i="64"/>
  <c r="O23" i="64"/>
  <c r="O22" i="64"/>
  <c r="O21" i="64"/>
  <c r="O20" i="64"/>
  <c r="O18" i="64"/>
  <c r="O17" i="64"/>
  <c r="O16" i="64"/>
  <c r="O15" i="64"/>
  <c r="O13" i="64"/>
  <c r="O12" i="64"/>
  <c r="O11" i="64"/>
  <c r="N4095" i="64"/>
  <c r="N4093" i="64"/>
  <c r="N4092" i="64"/>
  <c r="N4091" i="64"/>
  <c r="N4090" i="64"/>
  <c r="N4088" i="64"/>
  <c r="N4087" i="64"/>
  <c r="N4086" i="64"/>
  <c r="N4085" i="64"/>
  <c r="N4083" i="64"/>
  <c r="N4082" i="64"/>
  <c r="N4081" i="64"/>
  <c r="N4080" i="64"/>
  <c r="N4078" i="64"/>
  <c r="N4077" i="64"/>
  <c r="N4076" i="64"/>
  <c r="N4075" i="64"/>
  <c r="N4073" i="64"/>
  <c r="N4072" i="64"/>
  <c r="N4071" i="64"/>
  <c r="N4070" i="64"/>
  <c r="N4068" i="64"/>
  <c r="N4067" i="64"/>
  <c r="N4066" i="64"/>
  <c r="N4065" i="64"/>
  <c r="N4063" i="64"/>
  <c r="N4062" i="64"/>
  <c r="N4061" i="64"/>
  <c r="N4060" i="64"/>
  <c r="N4058" i="64"/>
  <c r="N4057" i="64"/>
  <c r="N4056" i="64"/>
  <c r="N4055" i="64"/>
  <c r="N4053" i="64"/>
  <c r="N4052" i="64"/>
  <c r="N4051" i="64"/>
  <c r="N4050" i="64"/>
  <c r="N4048" i="64"/>
  <c r="N4047" i="64"/>
  <c r="N4046" i="64"/>
  <c r="N4045" i="64"/>
  <c r="N4043" i="64"/>
  <c r="N4042" i="64"/>
  <c r="N4041" i="64"/>
  <c r="N4040" i="64"/>
  <c r="N4038" i="64"/>
  <c r="N4037" i="64"/>
  <c r="N4036" i="64"/>
  <c r="N4035" i="64"/>
  <c r="N4033" i="64"/>
  <c r="N4032" i="64"/>
  <c r="N4031" i="64"/>
  <c r="N4030" i="64"/>
  <c r="N4028" i="64"/>
  <c r="N4027" i="64"/>
  <c r="N4026" i="64"/>
  <c r="N4025" i="64"/>
  <c r="N4023" i="64"/>
  <c r="N4022" i="64"/>
  <c r="N4021" i="64"/>
  <c r="N4020" i="64"/>
  <c r="N4018" i="64"/>
  <c r="N4017" i="64"/>
  <c r="N4016" i="64"/>
  <c r="N4015" i="64"/>
  <c r="N4013" i="64"/>
  <c r="N4012" i="64"/>
  <c r="N4011" i="64"/>
  <c r="N4010" i="64"/>
  <c r="N4008" i="64"/>
  <c r="N4007" i="64"/>
  <c r="N4006" i="64"/>
  <c r="N4005" i="64"/>
  <c r="N4003" i="64"/>
  <c r="N4002" i="64"/>
  <c r="N4001" i="64"/>
  <c r="N4000" i="64"/>
  <c r="N3998" i="64"/>
  <c r="N3997" i="64"/>
  <c r="N3996" i="64"/>
  <c r="N3995" i="64"/>
  <c r="N3993" i="64"/>
  <c r="N3992" i="64"/>
  <c r="N3991" i="64"/>
  <c r="N3990" i="64"/>
  <c r="N3988" i="64"/>
  <c r="N3987" i="64"/>
  <c r="N3986" i="64"/>
  <c r="N3985" i="64"/>
  <c r="N3983" i="64"/>
  <c r="N3982" i="64"/>
  <c r="N3981" i="64"/>
  <c r="N3980" i="64"/>
  <c r="N3978" i="64"/>
  <c r="N3977" i="64"/>
  <c r="N3976" i="64"/>
  <c r="N3975" i="64"/>
  <c r="N3973" i="64"/>
  <c r="N3972" i="64"/>
  <c r="N3971" i="64"/>
  <c r="N3970" i="64"/>
  <c r="N3968" i="64"/>
  <c r="N3967" i="64"/>
  <c r="N3966" i="64"/>
  <c r="N3965" i="64"/>
  <c r="N3963" i="64"/>
  <c r="N3962" i="64"/>
  <c r="N3961" i="64"/>
  <c r="N3960" i="64"/>
  <c r="N3958" i="64"/>
  <c r="N3957" i="64"/>
  <c r="N3956" i="64"/>
  <c r="N3955" i="64"/>
  <c r="N3953" i="64"/>
  <c r="N3952" i="64"/>
  <c r="N3951" i="64"/>
  <c r="N3950" i="64"/>
  <c r="N3948" i="64"/>
  <c r="N3947" i="64"/>
  <c r="N3946" i="64"/>
  <c r="N3945" i="64"/>
  <c r="N3943" i="64"/>
  <c r="N3942" i="64"/>
  <c r="N3941" i="64"/>
  <c r="N3940" i="64"/>
  <c r="N3938" i="64"/>
  <c r="N3937" i="64"/>
  <c r="N3936" i="64"/>
  <c r="N3935" i="64"/>
  <c r="N3933" i="64"/>
  <c r="N3932" i="64"/>
  <c r="N3931" i="64"/>
  <c r="N3930" i="64"/>
  <c r="N3928" i="64"/>
  <c r="N3927" i="64"/>
  <c r="N3926" i="64"/>
  <c r="N3925" i="64"/>
  <c r="N3923" i="64"/>
  <c r="N3922" i="64"/>
  <c r="N3921" i="64"/>
  <c r="N3920" i="64"/>
  <c r="N3918" i="64"/>
  <c r="N3917" i="64"/>
  <c r="N3916" i="64"/>
  <c r="N3915" i="64"/>
  <c r="N3913" i="64"/>
  <c r="N3912" i="64"/>
  <c r="N3911" i="64"/>
  <c r="N3910" i="64"/>
  <c r="N3908" i="64"/>
  <c r="N3907" i="64"/>
  <c r="N3906" i="64"/>
  <c r="N3905" i="64"/>
  <c r="N3903" i="64"/>
  <c r="N3902" i="64"/>
  <c r="N3901" i="64"/>
  <c r="N3900" i="64"/>
  <c r="N3898" i="64"/>
  <c r="N3897" i="64"/>
  <c r="N3896" i="64"/>
  <c r="N3895" i="64"/>
  <c r="N3893" i="64"/>
  <c r="N3892" i="64"/>
  <c r="N3891" i="64"/>
  <c r="N3890" i="64"/>
  <c r="N3888" i="64"/>
  <c r="N3887" i="64"/>
  <c r="N3886" i="64"/>
  <c r="N3885" i="64"/>
  <c r="N3883" i="64"/>
  <c r="N3882" i="64"/>
  <c r="N3881" i="64"/>
  <c r="N3880" i="64"/>
  <c r="N3878" i="64"/>
  <c r="N3877" i="64"/>
  <c r="N3876" i="64"/>
  <c r="N3875" i="64"/>
  <c r="N3873" i="64"/>
  <c r="N3872" i="64"/>
  <c r="N3871" i="64"/>
  <c r="N3870" i="64"/>
  <c r="N3868" i="64"/>
  <c r="N3867" i="64"/>
  <c r="N3866" i="64"/>
  <c r="N3865" i="64"/>
  <c r="N3863" i="64"/>
  <c r="N3862" i="64"/>
  <c r="N3861" i="64"/>
  <c r="N3860" i="64"/>
  <c r="N3858" i="64"/>
  <c r="N3857" i="64"/>
  <c r="N3856" i="64"/>
  <c r="N3855" i="64"/>
  <c r="N3853" i="64"/>
  <c r="N3852" i="64"/>
  <c r="N3851" i="64"/>
  <c r="N3850" i="64"/>
  <c r="N3848" i="64"/>
  <c r="N3847" i="64"/>
  <c r="N3846" i="64"/>
  <c r="N3845" i="64"/>
  <c r="N3843" i="64"/>
  <c r="N3842" i="64"/>
  <c r="N3841" i="64"/>
  <c r="N3840" i="64"/>
  <c r="N3838" i="64"/>
  <c r="N3837" i="64"/>
  <c r="N3836" i="64"/>
  <c r="N3835" i="64"/>
  <c r="N3833" i="64"/>
  <c r="N3832" i="64"/>
  <c r="N3831" i="64"/>
  <c r="N3830" i="64"/>
  <c r="N3828" i="64"/>
  <c r="N3827" i="64"/>
  <c r="N3826" i="64"/>
  <c r="N3825" i="64"/>
  <c r="N3823" i="64"/>
  <c r="N3822" i="64"/>
  <c r="N3821" i="64"/>
  <c r="N3820" i="64"/>
  <c r="N3818" i="64"/>
  <c r="N3817" i="64"/>
  <c r="N3816" i="64"/>
  <c r="N3815" i="64"/>
  <c r="N3813" i="64"/>
  <c r="N3812" i="64"/>
  <c r="N3811" i="64"/>
  <c r="N3810" i="64"/>
  <c r="N3808" i="64"/>
  <c r="N3807" i="64"/>
  <c r="N3806" i="64"/>
  <c r="N3805" i="64"/>
  <c r="N3803" i="64"/>
  <c r="N3802" i="64"/>
  <c r="N3801" i="64"/>
  <c r="N3800" i="64"/>
  <c r="N3798" i="64"/>
  <c r="N3797" i="64"/>
  <c r="N3796" i="64"/>
  <c r="N3795" i="64"/>
  <c r="N3793" i="64"/>
  <c r="N3792" i="64"/>
  <c r="N3791" i="64"/>
  <c r="N3790" i="64"/>
  <c r="N3788" i="64"/>
  <c r="N3787" i="64"/>
  <c r="N3786" i="64"/>
  <c r="N3785" i="64"/>
  <c r="N3783" i="64"/>
  <c r="N3782" i="64"/>
  <c r="N3781" i="64"/>
  <c r="N3780" i="64"/>
  <c r="N3778" i="64"/>
  <c r="N3777" i="64"/>
  <c r="N3776" i="64"/>
  <c r="N3775" i="64"/>
  <c r="N3773" i="64"/>
  <c r="N3772" i="64"/>
  <c r="N3771" i="64"/>
  <c r="N3770" i="64"/>
  <c r="N3768" i="64"/>
  <c r="N3767" i="64"/>
  <c r="N3766" i="64"/>
  <c r="N3765" i="64"/>
  <c r="N3763" i="64"/>
  <c r="N3762" i="64"/>
  <c r="N3761" i="64"/>
  <c r="N3760" i="64"/>
  <c r="N3758" i="64"/>
  <c r="N3757" i="64"/>
  <c r="N3756" i="64"/>
  <c r="N3755" i="64"/>
  <c r="N3753" i="64"/>
  <c r="N3752" i="64"/>
  <c r="N3751" i="64"/>
  <c r="N3750" i="64"/>
  <c r="N3748" i="64"/>
  <c r="N3747" i="64"/>
  <c r="N3746" i="64"/>
  <c r="N3745" i="64"/>
  <c r="N3743" i="64"/>
  <c r="N3742" i="64"/>
  <c r="N3741" i="64"/>
  <c r="N3740" i="64"/>
  <c r="N3738" i="64"/>
  <c r="N3737" i="64"/>
  <c r="N3736" i="64"/>
  <c r="N3735" i="64"/>
  <c r="N3733" i="64"/>
  <c r="N3732" i="64"/>
  <c r="N3731" i="64"/>
  <c r="N3730" i="64"/>
  <c r="N3728" i="64"/>
  <c r="N3727" i="64"/>
  <c r="N3726" i="64"/>
  <c r="N3725" i="64"/>
  <c r="N3723" i="64"/>
  <c r="N3722" i="64"/>
  <c r="N3721" i="64"/>
  <c r="N3720" i="64"/>
  <c r="N3718" i="64"/>
  <c r="N3717" i="64"/>
  <c r="N3716" i="64"/>
  <c r="N3715" i="64"/>
  <c r="N3713" i="64"/>
  <c r="N3712" i="64"/>
  <c r="N3711" i="64"/>
  <c r="N3710" i="64"/>
  <c r="N3708" i="64"/>
  <c r="N3707" i="64"/>
  <c r="N3706" i="64"/>
  <c r="N3705" i="64"/>
  <c r="N3703" i="64"/>
  <c r="N3702" i="64"/>
  <c r="N3701" i="64"/>
  <c r="N3700" i="64"/>
  <c r="N3698" i="64"/>
  <c r="N3697" i="64"/>
  <c r="N3696" i="64"/>
  <c r="N3695" i="64"/>
  <c r="N3693" i="64"/>
  <c r="N3692" i="64"/>
  <c r="N3691" i="64"/>
  <c r="N3690" i="64"/>
  <c r="N3688" i="64"/>
  <c r="N3687" i="64"/>
  <c r="N3686" i="64"/>
  <c r="N3685" i="64"/>
  <c r="N3683" i="64"/>
  <c r="N3682" i="64"/>
  <c r="N3681" i="64"/>
  <c r="N3680" i="64"/>
  <c r="N3678" i="64"/>
  <c r="N3677" i="64"/>
  <c r="N3676" i="64"/>
  <c r="N3675" i="64"/>
  <c r="N3673" i="64"/>
  <c r="N3672" i="64"/>
  <c r="N3671" i="64"/>
  <c r="N3670" i="64"/>
  <c r="N3668" i="64"/>
  <c r="N3667" i="64"/>
  <c r="N3666" i="64"/>
  <c r="N3665" i="64"/>
  <c r="N3663" i="64"/>
  <c r="N3662" i="64"/>
  <c r="N3661" i="64"/>
  <c r="N3660" i="64"/>
  <c r="N3658" i="64"/>
  <c r="N3657" i="64"/>
  <c r="N3656" i="64"/>
  <c r="N3655" i="64"/>
  <c r="N3653" i="64"/>
  <c r="N3652" i="64"/>
  <c r="N3651" i="64"/>
  <c r="N3650" i="64"/>
  <c r="N3648" i="64"/>
  <c r="N3647" i="64"/>
  <c r="N3646" i="64"/>
  <c r="N3645" i="64"/>
  <c r="N3643" i="64"/>
  <c r="N3642" i="64"/>
  <c r="N3641" i="64"/>
  <c r="N3640" i="64"/>
  <c r="N3638" i="64"/>
  <c r="N3637" i="64"/>
  <c r="N3636" i="64"/>
  <c r="N3635" i="64"/>
  <c r="N3633" i="64"/>
  <c r="N3632" i="64"/>
  <c r="N3631" i="64"/>
  <c r="N3630" i="64"/>
  <c r="N3628" i="64"/>
  <c r="N3627" i="64"/>
  <c r="N3626" i="64"/>
  <c r="N3625" i="64"/>
  <c r="N3623" i="64"/>
  <c r="N3622" i="64"/>
  <c r="N3621" i="64"/>
  <c r="N3620" i="64"/>
  <c r="N3618" i="64"/>
  <c r="N3617" i="64"/>
  <c r="N3616" i="64"/>
  <c r="N3615" i="64"/>
  <c r="N3613" i="64"/>
  <c r="N3612" i="64"/>
  <c r="N3611" i="64"/>
  <c r="N3610" i="64"/>
  <c r="N3608" i="64"/>
  <c r="N3607" i="64"/>
  <c r="N3606" i="64"/>
  <c r="N3605" i="64"/>
  <c r="N3603" i="64"/>
  <c r="N3602" i="64"/>
  <c r="N3601" i="64"/>
  <c r="N3600" i="64"/>
  <c r="N3598" i="64"/>
  <c r="N3597" i="64"/>
  <c r="N3596" i="64"/>
  <c r="N3595" i="64"/>
  <c r="N3593" i="64"/>
  <c r="N3592" i="64"/>
  <c r="N3591" i="64"/>
  <c r="N3590" i="64"/>
  <c r="N3588" i="64"/>
  <c r="N3587" i="64"/>
  <c r="N3586" i="64"/>
  <c r="N3585" i="64"/>
  <c r="N3583" i="64"/>
  <c r="N3582" i="64"/>
  <c r="N3581" i="64"/>
  <c r="N3580" i="64"/>
  <c r="N3578" i="64"/>
  <c r="N3577" i="64"/>
  <c r="N3576" i="64"/>
  <c r="N3575" i="64"/>
  <c r="N3573" i="64"/>
  <c r="N3572" i="64"/>
  <c r="N3571" i="64"/>
  <c r="N3570" i="64"/>
  <c r="N3568" i="64"/>
  <c r="N3567" i="64"/>
  <c r="N3566" i="64"/>
  <c r="N3565" i="64"/>
  <c r="N3563" i="64"/>
  <c r="N3562" i="64"/>
  <c r="N3561" i="64"/>
  <c r="N3560" i="64"/>
  <c r="N3558" i="64"/>
  <c r="N3557" i="64"/>
  <c r="N3556" i="64"/>
  <c r="N3555" i="64"/>
  <c r="N3553" i="64"/>
  <c r="N3552" i="64"/>
  <c r="N3551" i="64"/>
  <c r="N3550" i="64"/>
  <c r="N3548" i="64"/>
  <c r="N3547" i="64"/>
  <c r="N3546" i="64"/>
  <c r="N3545" i="64"/>
  <c r="N3543" i="64"/>
  <c r="N3542" i="64"/>
  <c r="N3541" i="64"/>
  <c r="N3540" i="64"/>
  <c r="N3538" i="64"/>
  <c r="N3537" i="64"/>
  <c r="N3536" i="64"/>
  <c r="N3535" i="64"/>
  <c r="N3533" i="64"/>
  <c r="N3532" i="64"/>
  <c r="N3531" i="64"/>
  <c r="N3530" i="64"/>
  <c r="N3528" i="64"/>
  <c r="N3527" i="64"/>
  <c r="N3526" i="64"/>
  <c r="N3525" i="64"/>
  <c r="N3523" i="64"/>
  <c r="N3522" i="64"/>
  <c r="N3521" i="64"/>
  <c r="N3520" i="64"/>
  <c r="N3518" i="64"/>
  <c r="N3517" i="64"/>
  <c r="N3516" i="64"/>
  <c r="N3515" i="64"/>
  <c r="N3513" i="64"/>
  <c r="N3512" i="64"/>
  <c r="N3511" i="64"/>
  <c r="N3510" i="64"/>
  <c r="N3508" i="64"/>
  <c r="N3507" i="64"/>
  <c r="N3506" i="64"/>
  <c r="N3505" i="64"/>
  <c r="N3503" i="64"/>
  <c r="N3502" i="64"/>
  <c r="N3501" i="64"/>
  <c r="N3500" i="64"/>
  <c r="N3498" i="64"/>
  <c r="N3497" i="64"/>
  <c r="N3496" i="64"/>
  <c r="N3495" i="64"/>
  <c r="N3493" i="64"/>
  <c r="N3492" i="64"/>
  <c r="N3491" i="64"/>
  <c r="N3490" i="64"/>
  <c r="N3488" i="64"/>
  <c r="N3487" i="64"/>
  <c r="N3486" i="64"/>
  <c r="N3485" i="64"/>
  <c r="N3483" i="64"/>
  <c r="N3482" i="64"/>
  <c r="N3481" i="64"/>
  <c r="N3480" i="64"/>
  <c r="N3478" i="64"/>
  <c r="N3477" i="64"/>
  <c r="N3476" i="64"/>
  <c r="N3475" i="64"/>
  <c r="N3473" i="64"/>
  <c r="N3472" i="64"/>
  <c r="N3471" i="64"/>
  <c r="N3470" i="64"/>
  <c r="N3468" i="64"/>
  <c r="N3467" i="64"/>
  <c r="N3466" i="64"/>
  <c r="N3465" i="64"/>
  <c r="N3463" i="64"/>
  <c r="N3462" i="64"/>
  <c r="N3461" i="64"/>
  <c r="N3460" i="64"/>
  <c r="N3458" i="64"/>
  <c r="N3457" i="64"/>
  <c r="N3456" i="64"/>
  <c r="N3455" i="64"/>
  <c r="N3453" i="64"/>
  <c r="N3452" i="64"/>
  <c r="N3451" i="64"/>
  <c r="N3450" i="64"/>
  <c r="N3448" i="64"/>
  <c r="N3447" i="64"/>
  <c r="N3446" i="64"/>
  <c r="N3445" i="64"/>
  <c r="N3443" i="64"/>
  <c r="N3442" i="64"/>
  <c r="N3441" i="64"/>
  <c r="N3440" i="64"/>
  <c r="N3438" i="64"/>
  <c r="N3437" i="64"/>
  <c r="N3436" i="64"/>
  <c r="N3435" i="64"/>
  <c r="N3433" i="64"/>
  <c r="N3432" i="64"/>
  <c r="N3431" i="64"/>
  <c r="N3430" i="64"/>
  <c r="N3428" i="64"/>
  <c r="N3427" i="64"/>
  <c r="N3426" i="64"/>
  <c r="N3425" i="64"/>
  <c r="N3423" i="64"/>
  <c r="N3422" i="64"/>
  <c r="N3421" i="64"/>
  <c r="N3420" i="64"/>
  <c r="N3418" i="64"/>
  <c r="N3417" i="64"/>
  <c r="N3416" i="64"/>
  <c r="N3415" i="64"/>
  <c r="N3413" i="64"/>
  <c r="N3412" i="64"/>
  <c r="N3411" i="64"/>
  <c r="N3410" i="64"/>
  <c r="N3408" i="64"/>
  <c r="N3407" i="64"/>
  <c r="N3406" i="64"/>
  <c r="N3405" i="64"/>
  <c r="N3403" i="64"/>
  <c r="N3402" i="64"/>
  <c r="N3401" i="64"/>
  <c r="N3400" i="64"/>
  <c r="N3398" i="64"/>
  <c r="N3397" i="64"/>
  <c r="N3396" i="64"/>
  <c r="N3395" i="64"/>
  <c r="N3393" i="64"/>
  <c r="N3392" i="64"/>
  <c r="N3391" i="64"/>
  <c r="N3390" i="64"/>
  <c r="N3388" i="64"/>
  <c r="N3387" i="64"/>
  <c r="N3386" i="64"/>
  <c r="N3385" i="64"/>
  <c r="N3383" i="64"/>
  <c r="N3382" i="64"/>
  <c r="N3381" i="64"/>
  <c r="N3380" i="64"/>
  <c r="N3378" i="64"/>
  <c r="N3377" i="64"/>
  <c r="N3376" i="64"/>
  <c r="N3375" i="64"/>
  <c r="N3373" i="64"/>
  <c r="N3372" i="64"/>
  <c r="N3371" i="64"/>
  <c r="N3370" i="64"/>
  <c r="N3368" i="64"/>
  <c r="N3367" i="64"/>
  <c r="N3366" i="64"/>
  <c r="N3365" i="64"/>
  <c r="N3363" i="64"/>
  <c r="N3362" i="64"/>
  <c r="N3361" i="64"/>
  <c r="N3360" i="64"/>
  <c r="N3358" i="64"/>
  <c r="N3357" i="64"/>
  <c r="N3356" i="64"/>
  <c r="N3355" i="64"/>
  <c r="N3353" i="64"/>
  <c r="N3352" i="64"/>
  <c r="N3351" i="64"/>
  <c r="N3350" i="64"/>
  <c r="N3348" i="64"/>
  <c r="N3347" i="64"/>
  <c r="N3346" i="64"/>
  <c r="N3345" i="64"/>
  <c r="N3343" i="64"/>
  <c r="N3342" i="64"/>
  <c r="N3341" i="64"/>
  <c r="N3340" i="64"/>
  <c r="N3338" i="64"/>
  <c r="N3337" i="64"/>
  <c r="N3336" i="64"/>
  <c r="N3335" i="64"/>
  <c r="N3333" i="64"/>
  <c r="N3332" i="64"/>
  <c r="N3331" i="64"/>
  <c r="N3330" i="64"/>
  <c r="N3328" i="64"/>
  <c r="N3327" i="64"/>
  <c r="N3326" i="64"/>
  <c r="N3325" i="64"/>
  <c r="N3323" i="64"/>
  <c r="N3322" i="64"/>
  <c r="N3321" i="64"/>
  <c r="N3320" i="64"/>
  <c r="N3318" i="64"/>
  <c r="N3317" i="64"/>
  <c r="N3316" i="64"/>
  <c r="N3315" i="64"/>
  <c r="N3313" i="64"/>
  <c r="N3312" i="64"/>
  <c r="N3311" i="64"/>
  <c r="N3310" i="64"/>
  <c r="N3308" i="64"/>
  <c r="N3307" i="64"/>
  <c r="N3306" i="64"/>
  <c r="N3305" i="64"/>
  <c r="N3303" i="64"/>
  <c r="N3302" i="64"/>
  <c r="N3301" i="64"/>
  <c r="N3300" i="64"/>
  <c r="N3298" i="64"/>
  <c r="N3297" i="64"/>
  <c r="N3296" i="64"/>
  <c r="N3295" i="64"/>
  <c r="N3293" i="64"/>
  <c r="N3292" i="64"/>
  <c r="N3291" i="64"/>
  <c r="N3290" i="64"/>
  <c r="N3288" i="64"/>
  <c r="N3287" i="64"/>
  <c r="N3286" i="64"/>
  <c r="N3285" i="64"/>
  <c r="N3283" i="64"/>
  <c r="N3282" i="64"/>
  <c r="N3281" i="64"/>
  <c r="N3280" i="64"/>
  <c r="N3278" i="64"/>
  <c r="N3277" i="64"/>
  <c r="N3276" i="64"/>
  <c r="N3275" i="64"/>
  <c r="N3273" i="64"/>
  <c r="N3272" i="64"/>
  <c r="N3271" i="64"/>
  <c r="N3270" i="64"/>
  <c r="N3268" i="64"/>
  <c r="N3267" i="64"/>
  <c r="N3266" i="64"/>
  <c r="N3265" i="64"/>
  <c r="N3263" i="64"/>
  <c r="N3262" i="64"/>
  <c r="N3261" i="64"/>
  <c r="N3260" i="64"/>
  <c r="N3258" i="64"/>
  <c r="N3257" i="64"/>
  <c r="N3256" i="64"/>
  <c r="N3255" i="64"/>
  <c r="N3253" i="64"/>
  <c r="N3252" i="64"/>
  <c r="N3251" i="64"/>
  <c r="N3250" i="64"/>
  <c r="N3248" i="64"/>
  <c r="N3247" i="64"/>
  <c r="N3246" i="64"/>
  <c r="N3245" i="64"/>
  <c r="N3243" i="64"/>
  <c r="N3242" i="64"/>
  <c r="N3241" i="64"/>
  <c r="N3240" i="64"/>
  <c r="N3238" i="64"/>
  <c r="N3237" i="64"/>
  <c r="N3236" i="64"/>
  <c r="N3235" i="64"/>
  <c r="N3233" i="64"/>
  <c r="N3232" i="64"/>
  <c r="N3231" i="64"/>
  <c r="N3230" i="64"/>
  <c r="N3228" i="64"/>
  <c r="N3227" i="64"/>
  <c r="N3226" i="64"/>
  <c r="N3225" i="64"/>
  <c r="N3223" i="64"/>
  <c r="N3222" i="64"/>
  <c r="N3221" i="64"/>
  <c r="N3220" i="64"/>
  <c r="N3218" i="64"/>
  <c r="N3217" i="64"/>
  <c r="N3216" i="64"/>
  <c r="N3215" i="64"/>
  <c r="N3213" i="64"/>
  <c r="N3212" i="64"/>
  <c r="N3211" i="64"/>
  <c r="N3210" i="64"/>
  <c r="N3208" i="64"/>
  <c r="N3207" i="64"/>
  <c r="N3206" i="64"/>
  <c r="N3205" i="64"/>
  <c r="N3203" i="64"/>
  <c r="N3202" i="64"/>
  <c r="N3201" i="64"/>
  <c r="N3200" i="64"/>
  <c r="N3198" i="64"/>
  <c r="N3197" i="64"/>
  <c r="N3196" i="64"/>
  <c r="N3195" i="64"/>
  <c r="N3193" i="64"/>
  <c r="N3192" i="64"/>
  <c r="N3191" i="64"/>
  <c r="N3190" i="64"/>
  <c r="N3188" i="64"/>
  <c r="N3187" i="64"/>
  <c r="N3186" i="64"/>
  <c r="N3185" i="64"/>
  <c r="N3183" i="64"/>
  <c r="N3182" i="64"/>
  <c r="N3181" i="64"/>
  <c r="N3180" i="64"/>
  <c r="N3178" i="64"/>
  <c r="N3177" i="64"/>
  <c r="N3176" i="64"/>
  <c r="N3175" i="64"/>
  <c r="N3173" i="64"/>
  <c r="N3172" i="64"/>
  <c r="N3171" i="64"/>
  <c r="N3170" i="64"/>
  <c r="N3168" i="64"/>
  <c r="N3167" i="64"/>
  <c r="N3166" i="64"/>
  <c r="N3165" i="64"/>
  <c r="N3163" i="64"/>
  <c r="N3162" i="64"/>
  <c r="N3161" i="64"/>
  <c r="N3160" i="64"/>
  <c r="N3158" i="64"/>
  <c r="N3157" i="64"/>
  <c r="N3156" i="64"/>
  <c r="N3155" i="64"/>
  <c r="N3153" i="64"/>
  <c r="N3152" i="64"/>
  <c r="N3151" i="64"/>
  <c r="N3150" i="64"/>
  <c r="N3148" i="64"/>
  <c r="N3147" i="64"/>
  <c r="N3146" i="64"/>
  <c r="N3145" i="64"/>
  <c r="N3143" i="64"/>
  <c r="N3142" i="64"/>
  <c r="N3141" i="64"/>
  <c r="N3140" i="64"/>
  <c r="N3138" i="64"/>
  <c r="N3137" i="64"/>
  <c r="N3136" i="64"/>
  <c r="N3135" i="64"/>
  <c r="N3133" i="64"/>
  <c r="N3132" i="64"/>
  <c r="N3131" i="64"/>
  <c r="N3130" i="64"/>
  <c r="N3128" i="64"/>
  <c r="N3127" i="64"/>
  <c r="N3126" i="64"/>
  <c r="N3125" i="64"/>
  <c r="N3123" i="64"/>
  <c r="N3122" i="64"/>
  <c r="N3121" i="64"/>
  <c r="N3120" i="64"/>
  <c r="N3118" i="64"/>
  <c r="N3117" i="64"/>
  <c r="N3116" i="64"/>
  <c r="N3115" i="64"/>
  <c r="N3113" i="64"/>
  <c r="N3112" i="64"/>
  <c r="N3111" i="64"/>
  <c r="N3110" i="64"/>
  <c r="N3108" i="64"/>
  <c r="N3107" i="64"/>
  <c r="N3106" i="64"/>
  <c r="N3105" i="64"/>
  <c r="N3103" i="64"/>
  <c r="N3102" i="64"/>
  <c r="N3101" i="64"/>
  <c r="N3100" i="64"/>
  <c r="N3098" i="64"/>
  <c r="N3097" i="64"/>
  <c r="N3096" i="64"/>
  <c r="N3095" i="64"/>
  <c r="N3093" i="64"/>
  <c r="N3092" i="64"/>
  <c r="N3091" i="64"/>
  <c r="N3090" i="64"/>
  <c r="N3088" i="64"/>
  <c r="N3087" i="64"/>
  <c r="N3086" i="64"/>
  <c r="N3085" i="64"/>
  <c r="N3083" i="64"/>
  <c r="N3082" i="64"/>
  <c r="N3081" i="64"/>
  <c r="N3080" i="64"/>
  <c r="N3078" i="64"/>
  <c r="N3077" i="64"/>
  <c r="N3076" i="64"/>
  <c r="N3075" i="64"/>
  <c r="N3073" i="64"/>
  <c r="N3072" i="64"/>
  <c r="N3071" i="64"/>
  <c r="N3070" i="64"/>
  <c r="N3068" i="64"/>
  <c r="N3067" i="64"/>
  <c r="N3066" i="64"/>
  <c r="N3065" i="64"/>
  <c r="N3063" i="64"/>
  <c r="N3062" i="64"/>
  <c r="N3061" i="64"/>
  <c r="N3060" i="64"/>
  <c r="N3058" i="64"/>
  <c r="N3057" i="64"/>
  <c r="N3056" i="64"/>
  <c r="N3055" i="64"/>
  <c r="N3053" i="64"/>
  <c r="N3052" i="64"/>
  <c r="N3051" i="64"/>
  <c r="N3050" i="64"/>
  <c r="N3048" i="64"/>
  <c r="N3047" i="64"/>
  <c r="N3046" i="64"/>
  <c r="N3045" i="64"/>
  <c r="N3043" i="64"/>
  <c r="N3042" i="64"/>
  <c r="N3041" i="64"/>
  <c r="N3040" i="64"/>
  <c r="N3038" i="64"/>
  <c r="N3037" i="64"/>
  <c r="N3036" i="64"/>
  <c r="N3035" i="64"/>
  <c r="N3033" i="64"/>
  <c r="N3032" i="64"/>
  <c r="N3031" i="64"/>
  <c r="N3030" i="64"/>
  <c r="N3028" i="64"/>
  <c r="N3027" i="64"/>
  <c r="N3026" i="64"/>
  <c r="N3025" i="64"/>
  <c r="N3023" i="64"/>
  <c r="N3022" i="64"/>
  <c r="N3021" i="64"/>
  <c r="N3020" i="64"/>
  <c r="N3018" i="64"/>
  <c r="N3017" i="64"/>
  <c r="N3016" i="64"/>
  <c r="N3015" i="64"/>
  <c r="N3013" i="64"/>
  <c r="N3012" i="64"/>
  <c r="N3011" i="64"/>
  <c r="N3010" i="64"/>
  <c r="N3008" i="64"/>
  <c r="N3007" i="64"/>
  <c r="N3006" i="64"/>
  <c r="N3005" i="64"/>
  <c r="N3003" i="64"/>
  <c r="N3002" i="64"/>
  <c r="N3001" i="64"/>
  <c r="N3000" i="64"/>
  <c r="N2998" i="64"/>
  <c r="N2997" i="64"/>
  <c r="N2996" i="64"/>
  <c r="N2995" i="64"/>
  <c r="N2993" i="64"/>
  <c r="N2992" i="64"/>
  <c r="N2991" i="64"/>
  <c r="N2990" i="64"/>
  <c r="N2988" i="64"/>
  <c r="N2987" i="64"/>
  <c r="N2986" i="64"/>
  <c r="N2985" i="64"/>
  <c r="N2983" i="64"/>
  <c r="N2982" i="64"/>
  <c r="N2981" i="64"/>
  <c r="N2980" i="64"/>
  <c r="N2978" i="64"/>
  <c r="N2977" i="64"/>
  <c r="N2976" i="64"/>
  <c r="N2975" i="64"/>
  <c r="N2973" i="64"/>
  <c r="N2972" i="64"/>
  <c r="N2971" i="64"/>
  <c r="N2970" i="64"/>
  <c r="N2968" i="64"/>
  <c r="N2967" i="64"/>
  <c r="N2966" i="64"/>
  <c r="N2965" i="64"/>
  <c r="N2963" i="64"/>
  <c r="N2962" i="64"/>
  <c r="N2961" i="64"/>
  <c r="N2960" i="64"/>
  <c r="N2958" i="64"/>
  <c r="N2957" i="64"/>
  <c r="N2956" i="64"/>
  <c r="N2955" i="64"/>
  <c r="N2953" i="64"/>
  <c r="N2952" i="64"/>
  <c r="N2951" i="64"/>
  <c r="N2950" i="64"/>
  <c r="N2948" i="64"/>
  <c r="N2947" i="64"/>
  <c r="N2946" i="64"/>
  <c r="N2945" i="64"/>
  <c r="N2943" i="64"/>
  <c r="N2942" i="64"/>
  <c r="N2941" i="64"/>
  <c r="N2940" i="64"/>
  <c r="N2938" i="64"/>
  <c r="N2937" i="64"/>
  <c r="N2936" i="64"/>
  <c r="N2935" i="64"/>
  <c r="N2933" i="64"/>
  <c r="N2932" i="64"/>
  <c r="N2931" i="64"/>
  <c r="N2930" i="64"/>
  <c r="N2928" i="64"/>
  <c r="N2927" i="64"/>
  <c r="N2926" i="64"/>
  <c r="N2925" i="64"/>
  <c r="N2923" i="64"/>
  <c r="N2922" i="64"/>
  <c r="N2921" i="64"/>
  <c r="N2920" i="64"/>
  <c r="N2918" i="64"/>
  <c r="N2917" i="64"/>
  <c r="N2916" i="64"/>
  <c r="N2915" i="64"/>
  <c r="N2913" i="64"/>
  <c r="N2912" i="64"/>
  <c r="N2911" i="64"/>
  <c r="N2910" i="64"/>
  <c r="N2908" i="64"/>
  <c r="N2907" i="64"/>
  <c r="N2906" i="64"/>
  <c r="N2905" i="64"/>
  <c r="N2903" i="64"/>
  <c r="N2902" i="64"/>
  <c r="N2901" i="64"/>
  <c r="N2900" i="64"/>
  <c r="N2898" i="64"/>
  <c r="N2897" i="64"/>
  <c r="N2896" i="64"/>
  <c r="N2895" i="64"/>
  <c r="N2893" i="64"/>
  <c r="N2892" i="64"/>
  <c r="N2891" i="64"/>
  <c r="N2890" i="64"/>
  <c r="N2888" i="64"/>
  <c r="N2887" i="64"/>
  <c r="N2886" i="64"/>
  <c r="N2885" i="64"/>
  <c r="N2883" i="64"/>
  <c r="N2882" i="64"/>
  <c r="N2881" i="64"/>
  <c r="N2880" i="64"/>
  <c r="N2878" i="64"/>
  <c r="N2877" i="64"/>
  <c r="N2876" i="64"/>
  <c r="N2875" i="64"/>
  <c r="N2873" i="64"/>
  <c r="N2872" i="64"/>
  <c r="N2871" i="64"/>
  <c r="N2870" i="64"/>
  <c r="N2868" i="64"/>
  <c r="N2867" i="64"/>
  <c r="N2866" i="64"/>
  <c r="N2865" i="64"/>
  <c r="N2863" i="64"/>
  <c r="N2862" i="64"/>
  <c r="N2861" i="64"/>
  <c r="N2860" i="64"/>
  <c r="N2858" i="64"/>
  <c r="N2857" i="64"/>
  <c r="N2856" i="64"/>
  <c r="N2855" i="64"/>
  <c r="N2853" i="64"/>
  <c r="N2852" i="64"/>
  <c r="N2851" i="64"/>
  <c r="N2850" i="64"/>
  <c r="N2848" i="64"/>
  <c r="N2847" i="64"/>
  <c r="N2846" i="64"/>
  <c r="N2845" i="64"/>
  <c r="N2843" i="64"/>
  <c r="N2842" i="64"/>
  <c r="N2841" i="64"/>
  <c r="N2840" i="64"/>
  <c r="N2838" i="64"/>
  <c r="N2837" i="64"/>
  <c r="N2836" i="64"/>
  <c r="N2835" i="64"/>
  <c r="N2833" i="64"/>
  <c r="N2832" i="64"/>
  <c r="N2831" i="64"/>
  <c r="N2830" i="64"/>
  <c r="N2828" i="64"/>
  <c r="N2827" i="64"/>
  <c r="N2826" i="64"/>
  <c r="N2825" i="64"/>
  <c r="N2823" i="64"/>
  <c r="N2822" i="64"/>
  <c r="N2821" i="64"/>
  <c r="N2820" i="64"/>
  <c r="N2818" i="64"/>
  <c r="N2817" i="64"/>
  <c r="N2816" i="64"/>
  <c r="N2815" i="64"/>
  <c r="N2813" i="64"/>
  <c r="N2812" i="64"/>
  <c r="N2811" i="64"/>
  <c r="N2810" i="64"/>
  <c r="N2808" i="64"/>
  <c r="N2807" i="64"/>
  <c r="N2806" i="64"/>
  <c r="N2805" i="64"/>
  <c r="N2803" i="64"/>
  <c r="N2802" i="64"/>
  <c r="N2801" i="64"/>
  <c r="N2800" i="64"/>
  <c r="N2798" i="64"/>
  <c r="N2797" i="64"/>
  <c r="N2796" i="64"/>
  <c r="N2795" i="64"/>
  <c r="N2793" i="64"/>
  <c r="N2792" i="64"/>
  <c r="N2791" i="64"/>
  <c r="N2790" i="64"/>
  <c r="N2788" i="64"/>
  <c r="N2787" i="64"/>
  <c r="N2786" i="64"/>
  <c r="N2785" i="64"/>
  <c r="N2783" i="64"/>
  <c r="N2782" i="64"/>
  <c r="N2781" i="64"/>
  <c r="N2780" i="64"/>
  <c r="N2778" i="64"/>
  <c r="N2777" i="64"/>
  <c r="N2776" i="64"/>
  <c r="N2775" i="64"/>
  <c r="N2773" i="64"/>
  <c r="N2772" i="64"/>
  <c r="N2771" i="64"/>
  <c r="N2770" i="64"/>
  <c r="N2768" i="64"/>
  <c r="N2767" i="64"/>
  <c r="N2766" i="64"/>
  <c r="N2765" i="64"/>
  <c r="N2763" i="64"/>
  <c r="N2762" i="64"/>
  <c r="N2761" i="64"/>
  <c r="N2760" i="64"/>
  <c r="N2758" i="64"/>
  <c r="N2757" i="64"/>
  <c r="N2756" i="64"/>
  <c r="N2755" i="64"/>
  <c r="N2753" i="64"/>
  <c r="N2752" i="64"/>
  <c r="N2751" i="64"/>
  <c r="N2750" i="64"/>
  <c r="N2748" i="64"/>
  <c r="N2747" i="64"/>
  <c r="N2746" i="64"/>
  <c r="N2745" i="64"/>
  <c r="N2743" i="64"/>
  <c r="N2742" i="64"/>
  <c r="N2741" i="64"/>
  <c r="N2740" i="64"/>
  <c r="N2738" i="64"/>
  <c r="N2737" i="64"/>
  <c r="N2736" i="64"/>
  <c r="N2735" i="64"/>
  <c r="N2733" i="64"/>
  <c r="N2732" i="64"/>
  <c r="N2731" i="64"/>
  <c r="N2730" i="64"/>
  <c r="N2728" i="64"/>
  <c r="N2727" i="64"/>
  <c r="N2726" i="64"/>
  <c r="N2725" i="64"/>
  <c r="N2723" i="64"/>
  <c r="N2722" i="64"/>
  <c r="N2721" i="64"/>
  <c r="N2720" i="64"/>
  <c r="N2718" i="64"/>
  <c r="N2717" i="64"/>
  <c r="N2716" i="64"/>
  <c r="N2715" i="64"/>
  <c r="N2713" i="64"/>
  <c r="N2712" i="64"/>
  <c r="N2711" i="64"/>
  <c r="N2710" i="64"/>
  <c r="N2708" i="64"/>
  <c r="N2707" i="64"/>
  <c r="N2706" i="64"/>
  <c r="N2705" i="64"/>
  <c r="N2703" i="64"/>
  <c r="N2702" i="64"/>
  <c r="N2701" i="64"/>
  <c r="N2700" i="64"/>
  <c r="N2698" i="64"/>
  <c r="N2697" i="64"/>
  <c r="N2696" i="64"/>
  <c r="N2695" i="64"/>
  <c r="N2693" i="64"/>
  <c r="N2692" i="64"/>
  <c r="N2691" i="64"/>
  <c r="N2690" i="64"/>
  <c r="N2688" i="64"/>
  <c r="N2687" i="64"/>
  <c r="N2686" i="64"/>
  <c r="N2685" i="64"/>
  <c r="N2683" i="64"/>
  <c r="N2682" i="64"/>
  <c r="N2681" i="64"/>
  <c r="N2680" i="64"/>
  <c r="N2678" i="64"/>
  <c r="N2677" i="64"/>
  <c r="N2676" i="64"/>
  <c r="N2675" i="64"/>
  <c r="N2673" i="64"/>
  <c r="N2672" i="64"/>
  <c r="N2671" i="64"/>
  <c r="N2670" i="64"/>
  <c r="N2668" i="64"/>
  <c r="N2667" i="64"/>
  <c r="N2666" i="64"/>
  <c r="N2665" i="64"/>
  <c r="N2663" i="64"/>
  <c r="N2662" i="64"/>
  <c r="N2661" i="64"/>
  <c r="N2660" i="64"/>
  <c r="N2658" i="64"/>
  <c r="N2657" i="64"/>
  <c r="N2656" i="64"/>
  <c r="N2655" i="64"/>
  <c r="N2653" i="64"/>
  <c r="N2652" i="64"/>
  <c r="N2651" i="64"/>
  <c r="N2650" i="64"/>
  <c r="N2648" i="64"/>
  <c r="N2647" i="64"/>
  <c r="N2646" i="64"/>
  <c r="N2645" i="64"/>
  <c r="N2643" i="64"/>
  <c r="N2642" i="64"/>
  <c r="N2641" i="64"/>
  <c r="N2640" i="64"/>
  <c r="N2638" i="64"/>
  <c r="N2637" i="64"/>
  <c r="N2636" i="64"/>
  <c r="N2635" i="64"/>
  <c r="N2633" i="64"/>
  <c r="N2632" i="64"/>
  <c r="N2631" i="64"/>
  <c r="N2630" i="64"/>
  <c r="N2628" i="64"/>
  <c r="N2627" i="64"/>
  <c r="N2626" i="64"/>
  <c r="N2625" i="64"/>
  <c r="N2623" i="64"/>
  <c r="N2622" i="64"/>
  <c r="N2621" i="64"/>
  <c r="N2620" i="64"/>
  <c r="N2618" i="64"/>
  <c r="N2617" i="64"/>
  <c r="N2616" i="64"/>
  <c r="N2615" i="64"/>
  <c r="N2613" i="64"/>
  <c r="N2612" i="64"/>
  <c r="N2611" i="64"/>
  <c r="N2610" i="64"/>
  <c r="N2608" i="64"/>
  <c r="N2607" i="64"/>
  <c r="N2606" i="64"/>
  <c r="N2605" i="64"/>
  <c r="N2603" i="64"/>
  <c r="N2602" i="64"/>
  <c r="N2601" i="64"/>
  <c r="N2600" i="64"/>
  <c r="N2598" i="64"/>
  <c r="N2597" i="64"/>
  <c r="N2596" i="64"/>
  <c r="N2595" i="64"/>
  <c r="N2593" i="64"/>
  <c r="N2592" i="64"/>
  <c r="N2591" i="64"/>
  <c r="N2590" i="64"/>
  <c r="N2588" i="64"/>
  <c r="N2587" i="64"/>
  <c r="N2586" i="64"/>
  <c r="N2585" i="64"/>
  <c r="N2583" i="64"/>
  <c r="N2582" i="64"/>
  <c r="N2581" i="64"/>
  <c r="N2580" i="64"/>
  <c r="N2578" i="64"/>
  <c r="N2577" i="64"/>
  <c r="N2576" i="64"/>
  <c r="N2575" i="64"/>
  <c r="N2573" i="64"/>
  <c r="N2572" i="64"/>
  <c r="N2571" i="64"/>
  <c r="N2570" i="64"/>
  <c r="N2568" i="64"/>
  <c r="N2567" i="64"/>
  <c r="N2566" i="64"/>
  <c r="N2565" i="64"/>
  <c r="N2563" i="64"/>
  <c r="N2562" i="64"/>
  <c r="N2561" i="64"/>
  <c r="N2560" i="64"/>
  <c r="N2558" i="64"/>
  <c r="N2557" i="64"/>
  <c r="N2556" i="64"/>
  <c r="N2555" i="64"/>
  <c r="N2553" i="64"/>
  <c r="N2552" i="64"/>
  <c r="N2551" i="64"/>
  <c r="N2550" i="64"/>
  <c r="N2548" i="64"/>
  <c r="N2547" i="64"/>
  <c r="N2546" i="64"/>
  <c r="N2545" i="64"/>
  <c r="N2543" i="64"/>
  <c r="N2542" i="64"/>
  <c r="N2541" i="64"/>
  <c r="N2540" i="64"/>
  <c r="N2538" i="64"/>
  <c r="N2537" i="64"/>
  <c r="N2536" i="64"/>
  <c r="N2535" i="64"/>
  <c r="N2533" i="64"/>
  <c r="N2532" i="64"/>
  <c r="N2531" i="64"/>
  <c r="N2530" i="64"/>
  <c r="N2528" i="64"/>
  <c r="N2527" i="64"/>
  <c r="N2526" i="64"/>
  <c r="N2525" i="64"/>
  <c r="N2523" i="64"/>
  <c r="N2522" i="64"/>
  <c r="N2521" i="64"/>
  <c r="N2520" i="64"/>
  <c r="N2518" i="64"/>
  <c r="N2517" i="64"/>
  <c r="N2516" i="64"/>
  <c r="N2515" i="64"/>
  <c r="N2513" i="64"/>
  <c r="N2512" i="64"/>
  <c r="N2511" i="64"/>
  <c r="N2510" i="64"/>
  <c r="N2508" i="64"/>
  <c r="N2507" i="64"/>
  <c r="N2506" i="64"/>
  <c r="N2505" i="64"/>
  <c r="N2503" i="64"/>
  <c r="N2502" i="64"/>
  <c r="N2501" i="64"/>
  <c r="N2500" i="64"/>
  <c r="N2498" i="64"/>
  <c r="N2497" i="64"/>
  <c r="N2496" i="64"/>
  <c r="N2495" i="64"/>
  <c r="N2493" i="64"/>
  <c r="N2492" i="64"/>
  <c r="N2491" i="64"/>
  <c r="N2490" i="64"/>
  <c r="N2488" i="64"/>
  <c r="N2487" i="64"/>
  <c r="N2486" i="64"/>
  <c r="N2485" i="64"/>
  <c r="N2483" i="64"/>
  <c r="N2482" i="64"/>
  <c r="N2481" i="64"/>
  <c r="N2480" i="64"/>
  <c r="N2478" i="64"/>
  <c r="N2477" i="64"/>
  <c r="N2476" i="64"/>
  <c r="N2475" i="64"/>
  <c r="N2473" i="64"/>
  <c r="N2472" i="64"/>
  <c r="N2471" i="64"/>
  <c r="N2470" i="64"/>
  <c r="N2468" i="64"/>
  <c r="N2467" i="64"/>
  <c r="N2466" i="64"/>
  <c r="N2465" i="64"/>
  <c r="N2463" i="64"/>
  <c r="N2462" i="64"/>
  <c r="N2461" i="64"/>
  <c r="N2460" i="64"/>
  <c r="N2458" i="64"/>
  <c r="N2457" i="64"/>
  <c r="N2456" i="64"/>
  <c r="N2455" i="64"/>
  <c r="N2453" i="64"/>
  <c r="N2452" i="64"/>
  <c r="N2451" i="64"/>
  <c r="N2450" i="64"/>
  <c r="N2448" i="64"/>
  <c r="N2447" i="64"/>
  <c r="N2446" i="64"/>
  <c r="N2445" i="64"/>
  <c r="N2443" i="64"/>
  <c r="N2442" i="64"/>
  <c r="N2441" i="64"/>
  <c r="N2440" i="64"/>
  <c r="N2438" i="64"/>
  <c r="N2437" i="64"/>
  <c r="N2436" i="64"/>
  <c r="N2435" i="64"/>
  <c r="N2433" i="64"/>
  <c r="N2432" i="64"/>
  <c r="N2431" i="64"/>
  <c r="N2430" i="64"/>
  <c r="N2428" i="64"/>
  <c r="N2427" i="64"/>
  <c r="N2426" i="64"/>
  <c r="N2425" i="64"/>
  <c r="N2423" i="64"/>
  <c r="N2422" i="64"/>
  <c r="N2421" i="64"/>
  <c r="N2420" i="64"/>
  <c r="N2418" i="64"/>
  <c r="N2417" i="64"/>
  <c r="N2416" i="64"/>
  <c r="N2415" i="64"/>
  <c r="N2413" i="64"/>
  <c r="N2412" i="64"/>
  <c r="N2411" i="64"/>
  <c r="N2410" i="64"/>
  <c r="N2408" i="64"/>
  <c r="N2407" i="64"/>
  <c r="N2406" i="64"/>
  <c r="N2405" i="64"/>
  <c r="N2403" i="64"/>
  <c r="N2402" i="64"/>
  <c r="N2401" i="64"/>
  <c r="N2400" i="64"/>
  <c r="N2398" i="64"/>
  <c r="N2397" i="64"/>
  <c r="N2396" i="64"/>
  <c r="N2395" i="64"/>
  <c r="N2393" i="64"/>
  <c r="N2392" i="64"/>
  <c r="N2391" i="64"/>
  <c r="N2390" i="64"/>
  <c r="N2388" i="64"/>
  <c r="N2387" i="64"/>
  <c r="N2386" i="64"/>
  <c r="N2385" i="64"/>
  <c r="N2383" i="64"/>
  <c r="N2382" i="64"/>
  <c r="N2381" i="64"/>
  <c r="N2380" i="64"/>
  <c r="N2378" i="64"/>
  <c r="N2377" i="64"/>
  <c r="N2376" i="64"/>
  <c r="N2375" i="64"/>
  <c r="N2373" i="64"/>
  <c r="N2372" i="64"/>
  <c r="N2371" i="64"/>
  <c r="N2370" i="64"/>
  <c r="N2368" i="64"/>
  <c r="N2367" i="64"/>
  <c r="N2366" i="64"/>
  <c r="N2365" i="64"/>
  <c r="N2363" i="64"/>
  <c r="N2362" i="64"/>
  <c r="N2361" i="64"/>
  <c r="N2360" i="64"/>
  <c r="N2358" i="64"/>
  <c r="N2357" i="64"/>
  <c r="N2356" i="64"/>
  <c r="N2355" i="64"/>
  <c r="N2353" i="64"/>
  <c r="N2352" i="64"/>
  <c r="N2351" i="64"/>
  <c r="N2350" i="64"/>
  <c r="N2348" i="64"/>
  <c r="N2347" i="64"/>
  <c r="N2346" i="64"/>
  <c r="N2345" i="64"/>
  <c r="N2343" i="64"/>
  <c r="N2342" i="64"/>
  <c r="N2341" i="64"/>
  <c r="N2340" i="64"/>
  <c r="N2338" i="64"/>
  <c r="N2337" i="64"/>
  <c r="N2336" i="64"/>
  <c r="N2335" i="64"/>
  <c r="N2333" i="64"/>
  <c r="N2332" i="64"/>
  <c r="N2331" i="64"/>
  <c r="N2330" i="64"/>
  <c r="N2328" i="64"/>
  <c r="N2327" i="64"/>
  <c r="N2326" i="64"/>
  <c r="N2325" i="64"/>
  <c r="N2323" i="64"/>
  <c r="N2322" i="64"/>
  <c r="N2321" i="64"/>
  <c r="N2320" i="64"/>
  <c r="N2318" i="64"/>
  <c r="N2317" i="64"/>
  <c r="N2316" i="64"/>
  <c r="N2315" i="64"/>
  <c r="N2313" i="64"/>
  <c r="N2312" i="64"/>
  <c r="N2311" i="64"/>
  <c r="N2310" i="64"/>
  <c r="N2308" i="64"/>
  <c r="N2307" i="64"/>
  <c r="N2306" i="64"/>
  <c r="N2305" i="64"/>
  <c r="N2303" i="64"/>
  <c r="N2302" i="64"/>
  <c r="N2301" i="64"/>
  <c r="N2300" i="64"/>
  <c r="N2298" i="64"/>
  <c r="N2297" i="64"/>
  <c r="N2296" i="64"/>
  <c r="N2295" i="64"/>
  <c r="N2293" i="64"/>
  <c r="N2292" i="64"/>
  <c r="N2291" i="64"/>
  <c r="N2290" i="64"/>
  <c r="N2288" i="64"/>
  <c r="N2287" i="64"/>
  <c r="N2286" i="64"/>
  <c r="N2285" i="64"/>
  <c r="N2283" i="64"/>
  <c r="N2282" i="64"/>
  <c r="N2281" i="64"/>
  <c r="N2280" i="64"/>
  <c r="N2278" i="64"/>
  <c r="N2277" i="64"/>
  <c r="N2276" i="64"/>
  <c r="N2275" i="64"/>
  <c r="N2273" i="64"/>
  <c r="N2272" i="64"/>
  <c r="N2271" i="64"/>
  <c r="N2270" i="64"/>
  <c r="N2268" i="64"/>
  <c r="N2267" i="64"/>
  <c r="N2266" i="64"/>
  <c r="N2265" i="64"/>
  <c r="N2263" i="64"/>
  <c r="N2262" i="64"/>
  <c r="N2261" i="64"/>
  <c r="N2260" i="64"/>
  <c r="N2258" i="64"/>
  <c r="N2257" i="64"/>
  <c r="N2256" i="64"/>
  <c r="N2255" i="64"/>
  <c r="N2253" i="64"/>
  <c r="N2252" i="64"/>
  <c r="N2251" i="64"/>
  <c r="N2250" i="64"/>
  <c r="N2248" i="64"/>
  <c r="N2247" i="64"/>
  <c r="N2246" i="64"/>
  <c r="N2245" i="64"/>
  <c r="N2243" i="64"/>
  <c r="N2242" i="64"/>
  <c r="N2241" i="64"/>
  <c r="N2240" i="64"/>
  <c r="N2238" i="64"/>
  <c r="N2237" i="64"/>
  <c r="N2236" i="64"/>
  <c r="N2235" i="64"/>
  <c r="N2233" i="64"/>
  <c r="N2232" i="64"/>
  <c r="N2231" i="64"/>
  <c r="N2230" i="64"/>
  <c r="N2228" i="64"/>
  <c r="N2227" i="64"/>
  <c r="N2226" i="64"/>
  <c r="N2225" i="64"/>
  <c r="N2223" i="64"/>
  <c r="N2222" i="64"/>
  <c r="N2221" i="64"/>
  <c r="N2220" i="64"/>
  <c r="N2218" i="64"/>
  <c r="N2217" i="64"/>
  <c r="N2216" i="64"/>
  <c r="N2215" i="64"/>
  <c r="N2213" i="64"/>
  <c r="N2212" i="64"/>
  <c r="N2211" i="64"/>
  <c r="N2210" i="64"/>
  <c r="N2208" i="64"/>
  <c r="N2207" i="64"/>
  <c r="N2206" i="64"/>
  <c r="N2205" i="64"/>
  <c r="N2203" i="64"/>
  <c r="N2202" i="64"/>
  <c r="N2201" i="64"/>
  <c r="N2200" i="64"/>
  <c r="N2198" i="64"/>
  <c r="N2197" i="64"/>
  <c r="N2196" i="64"/>
  <c r="N2195" i="64"/>
  <c r="N2193" i="64"/>
  <c r="N2192" i="64"/>
  <c r="N2191" i="64"/>
  <c r="N2190" i="64"/>
  <c r="N2188" i="64"/>
  <c r="N2187" i="64"/>
  <c r="N2186" i="64"/>
  <c r="N2185" i="64"/>
  <c r="N2183" i="64"/>
  <c r="N2182" i="64"/>
  <c r="N2181" i="64"/>
  <c r="N2180" i="64"/>
  <c r="N2178" i="64"/>
  <c r="N2177" i="64"/>
  <c r="N2176" i="64"/>
  <c r="N2175" i="64"/>
  <c r="N2173" i="64"/>
  <c r="N2172" i="64"/>
  <c r="N2171" i="64"/>
  <c r="N2170" i="64"/>
  <c r="N2168" i="64"/>
  <c r="N2167" i="64"/>
  <c r="N2166" i="64"/>
  <c r="N2165" i="64"/>
  <c r="N2163" i="64"/>
  <c r="N2162" i="64"/>
  <c r="N2161" i="64"/>
  <c r="N2160" i="64"/>
  <c r="N2158" i="64"/>
  <c r="N2157" i="64"/>
  <c r="N2156" i="64"/>
  <c r="N2155" i="64"/>
  <c r="N2153" i="64"/>
  <c r="N2152" i="64"/>
  <c r="N2151" i="64"/>
  <c r="N2150" i="64"/>
  <c r="N2148" i="64"/>
  <c r="N2147" i="64"/>
  <c r="N2146" i="64"/>
  <c r="N2145" i="64"/>
  <c r="N2143" i="64"/>
  <c r="N2142" i="64"/>
  <c r="N2141" i="64"/>
  <c r="N2140" i="64"/>
  <c r="N2138" i="64"/>
  <c r="N2137" i="64"/>
  <c r="N2136" i="64"/>
  <c r="N2135" i="64"/>
  <c r="N2133" i="64"/>
  <c r="N2132" i="64"/>
  <c r="N2131" i="64"/>
  <c r="N2130" i="64"/>
  <c r="N2128" i="64"/>
  <c r="N2127" i="64"/>
  <c r="N2126" i="64"/>
  <c r="N2125" i="64"/>
  <c r="N2123" i="64"/>
  <c r="N2122" i="64"/>
  <c r="N2121" i="64"/>
  <c r="N2120" i="64"/>
  <c r="N2118" i="64"/>
  <c r="N2117" i="64"/>
  <c r="N2116" i="64"/>
  <c r="N2115" i="64"/>
  <c r="N2113" i="64"/>
  <c r="N2112" i="64"/>
  <c r="N2111" i="64"/>
  <c r="N2110" i="64"/>
  <c r="N2108" i="64"/>
  <c r="N2107" i="64"/>
  <c r="N2106" i="64"/>
  <c r="N2105" i="64"/>
  <c r="N2103" i="64"/>
  <c r="N2102" i="64"/>
  <c r="N2101" i="64"/>
  <c r="N2100" i="64"/>
  <c r="N2098" i="64"/>
  <c r="N2097" i="64"/>
  <c r="N2096" i="64"/>
  <c r="N2095" i="64"/>
  <c r="N2093" i="64"/>
  <c r="N2092" i="64"/>
  <c r="N2091" i="64"/>
  <c r="N2090" i="64"/>
  <c r="N2088" i="64"/>
  <c r="N2087" i="64"/>
  <c r="N2086" i="64"/>
  <c r="N2085" i="64"/>
  <c r="N2083" i="64"/>
  <c r="N2082" i="64"/>
  <c r="N2081" i="64"/>
  <c r="N2080" i="64"/>
  <c r="N2078" i="64"/>
  <c r="N2077" i="64"/>
  <c r="N2076" i="64"/>
  <c r="N2075" i="64"/>
  <c r="N2073" i="64"/>
  <c r="N2072" i="64"/>
  <c r="N2071" i="64"/>
  <c r="N2070" i="64"/>
  <c r="N2068" i="64"/>
  <c r="N2067" i="64"/>
  <c r="N2066" i="64"/>
  <c r="N2065" i="64"/>
  <c r="N2063" i="64"/>
  <c r="N2062" i="64"/>
  <c r="N2061" i="64"/>
  <c r="N2060" i="64"/>
  <c r="N2058" i="64"/>
  <c r="N2057" i="64"/>
  <c r="N2056" i="64"/>
  <c r="N2055" i="64"/>
  <c r="N2053" i="64"/>
  <c r="N2052" i="64"/>
  <c r="N2051" i="64"/>
  <c r="N2050" i="64"/>
  <c r="N2048" i="64"/>
  <c r="N2047" i="64"/>
  <c r="N2046" i="64"/>
  <c r="N2045" i="64"/>
  <c r="N2043" i="64"/>
  <c r="N2042" i="64"/>
  <c r="N2041" i="64"/>
  <c r="N2040" i="64"/>
  <c r="N2038" i="64"/>
  <c r="N2037" i="64"/>
  <c r="N2036" i="64"/>
  <c r="N2035" i="64"/>
  <c r="N2033" i="64"/>
  <c r="N2032" i="64"/>
  <c r="N2031" i="64"/>
  <c r="N2030" i="64"/>
  <c r="N2028" i="64"/>
  <c r="N2027" i="64"/>
  <c r="N2026" i="64"/>
  <c r="N2025" i="64"/>
  <c r="N2023" i="64"/>
  <c r="N2022" i="64"/>
  <c r="N2021" i="64"/>
  <c r="N2020" i="64"/>
  <c r="N2018" i="64"/>
  <c r="N2017" i="64"/>
  <c r="N2016" i="64"/>
  <c r="N2015" i="64"/>
  <c r="N2013" i="64"/>
  <c r="N2012" i="64"/>
  <c r="N2011" i="64"/>
  <c r="N2010" i="64"/>
  <c r="N2008" i="64"/>
  <c r="N2007" i="64"/>
  <c r="N2006" i="64"/>
  <c r="N2005" i="64"/>
  <c r="N2003" i="64"/>
  <c r="N2002" i="64"/>
  <c r="N2001" i="64"/>
  <c r="N2000" i="64"/>
  <c r="N1998" i="64"/>
  <c r="N1997" i="64"/>
  <c r="N1996" i="64"/>
  <c r="N1995" i="64"/>
  <c r="N1993" i="64"/>
  <c r="N1992" i="64"/>
  <c r="N1991" i="64"/>
  <c r="N1990" i="64"/>
  <c r="N1988" i="64"/>
  <c r="N1987" i="64"/>
  <c r="N1986" i="64"/>
  <c r="N1985" i="64"/>
  <c r="N1983" i="64"/>
  <c r="N1982" i="64"/>
  <c r="N1981" i="64"/>
  <c r="N1980" i="64"/>
  <c r="N1978" i="64"/>
  <c r="N1977" i="64"/>
  <c r="N1976" i="64"/>
  <c r="N1975" i="64"/>
  <c r="N1973" i="64"/>
  <c r="N1972" i="64"/>
  <c r="N1971" i="64"/>
  <c r="N1970" i="64"/>
  <c r="N1968" i="64"/>
  <c r="N1967" i="64"/>
  <c r="N1966" i="64"/>
  <c r="N1965" i="64"/>
  <c r="N1963" i="64"/>
  <c r="N1962" i="64"/>
  <c r="N1961" i="64"/>
  <c r="N1960" i="64"/>
  <c r="N1958" i="64"/>
  <c r="N1957" i="64"/>
  <c r="N1956" i="64"/>
  <c r="N1955" i="64"/>
  <c r="N1953" i="64"/>
  <c r="N1952" i="64"/>
  <c r="N1951" i="64"/>
  <c r="N1950" i="64"/>
  <c r="N1948" i="64"/>
  <c r="N1947" i="64"/>
  <c r="N1946" i="64"/>
  <c r="N1945" i="64"/>
  <c r="N1943" i="64"/>
  <c r="N1942" i="64"/>
  <c r="N1941" i="64"/>
  <c r="N1940" i="64"/>
  <c r="N1938" i="64"/>
  <c r="N1937" i="64"/>
  <c r="N1936" i="64"/>
  <c r="N1935" i="64"/>
  <c r="N1933" i="64"/>
  <c r="N1932" i="64"/>
  <c r="N1931" i="64"/>
  <c r="N1930" i="64"/>
  <c r="N1928" i="64"/>
  <c r="N1927" i="64"/>
  <c r="N1926" i="64"/>
  <c r="N1925" i="64"/>
  <c r="N1923" i="64"/>
  <c r="N1922" i="64"/>
  <c r="N1921" i="64"/>
  <c r="N1920" i="64"/>
  <c r="N1918" i="64"/>
  <c r="N1917" i="64"/>
  <c r="N1916" i="64"/>
  <c r="N1915" i="64"/>
  <c r="N1913" i="64"/>
  <c r="N1912" i="64"/>
  <c r="N1911" i="64"/>
  <c r="N1910" i="64"/>
  <c r="N1908" i="64"/>
  <c r="N1907" i="64"/>
  <c r="N1906" i="64"/>
  <c r="N1905" i="64"/>
  <c r="N1903" i="64"/>
  <c r="N1902" i="64"/>
  <c r="N1901" i="64"/>
  <c r="N1900" i="64"/>
  <c r="N1898" i="64"/>
  <c r="N1897" i="64"/>
  <c r="N1896" i="64"/>
  <c r="N1895" i="64"/>
  <c r="N1893" i="64"/>
  <c r="N1892" i="64"/>
  <c r="N1891" i="64"/>
  <c r="N1890" i="64"/>
  <c r="N1888" i="64"/>
  <c r="N1887" i="64"/>
  <c r="N1886" i="64"/>
  <c r="N1885" i="64"/>
  <c r="N1883" i="64"/>
  <c r="N1882" i="64"/>
  <c r="N1881" i="64"/>
  <c r="N1880" i="64"/>
  <c r="N1878" i="64"/>
  <c r="N1877" i="64"/>
  <c r="N1876" i="64"/>
  <c r="N1875" i="64"/>
  <c r="N1873" i="64"/>
  <c r="N1872" i="64"/>
  <c r="N1871" i="64"/>
  <c r="N1870" i="64"/>
  <c r="N1868" i="64"/>
  <c r="N1867" i="64"/>
  <c r="N1866" i="64"/>
  <c r="N1865" i="64"/>
  <c r="N1863" i="64"/>
  <c r="N1862" i="64"/>
  <c r="N1861" i="64"/>
  <c r="N1860" i="64"/>
  <c r="N1858" i="64"/>
  <c r="N1857" i="64"/>
  <c r="N1856" i="64"/>
  <c r="N1855" i="64"/>
  <c r="N1853" i="64"/>
  <c r="N1852" i="64"/>
  <c r="N1851" i="64"/>
  <c r="N1850" i="64"/>
  <c r="N1848" i="64"/>
  <c r="N1847" i="64"/>
  <c r="N1846" i="64"/>
  <c r="N1845" i="64"/>
  <c r="N1843" i="64"/>
  <c r="N1842" i="64"/>
  <c r="N1841" i="64"/>
  <c r="N1840" i="64"/>
  <c r="N1838" i="64"/>
  <c r="N1837" i="64"/>
  <c r="N1836" i="64"/>
  <c r="N1835" i="64"/>
  <c r="N1833" i="64"/>
  <c r="N1832" i="64"/>
  <c r="N1831" i="64"/>
  <c r="N1830" i="64"/>
  <c r="N1828" i="64"/>
  <c r="N1827" i="64"/>
  <c r="N1826" i="64"/>
  <c r="N1825" i="64"/>
  <c r="N1823" i="64"/>
  <c r="N1822" i="64"/>
  <c r="N1821" i="64"/>
  <c r="N1820" i="64"/>
  <c r="N1818" i="64"/>
  <c r="N1817" i="64"/>
  <c r="N1816" i="64"/>
  <c r="N1815" i="64"/>
  <c r="N1813" i="64"/>
  <c r="N1812" i="64"/>
  <c r="N1811" i="64"/>
  <c r="N1810" i="64"/>
  <c r="N1808" i="64"/>
  <c r="N1807" i="64"/>
  <c r="N1806" i="64"/>
  <c r="N1805" i="64"/>
  <c r="N1803" i="64"/>
  <c r="N1802" i="64"/>
  <c r="N1801" i="64"/>
  <c r="N1800" i="64"/>
  <c r="N1798" i="64"/>
  <c r="N1797" i="64"/>
  <c r="N1796" i="64"/>
  <c r="N1795" i="64"/>
  <c r="N1793" i="64"/>
  <c r="N1792" i="64"/>
  <c r="N1791" i="64"/>
  <c r="N1790" i="64"/>
  <c r="N1788" i="64"/>
  <c r="N1787" i="64"/>
  <c r="N1786" i="64"/>
  <c r="N1785" i="64"/>
  <c r="N1783" i="64"/>
  <c r="N1782" i="64"/>
  <c r="N1781" i="64"/>
  <c r="N1780" i="64"/>
  <c r="N1778" i="64"/>
  <c r="N1777" i="64"/>
  <c r="N1776" i="64"/>
  <c r="N1775" i="64"/>
  <c r="N1773" i="64"/>
  <c r="N1772" i="64"/>
  <c r="N1771" i="64"/>
  <c r="N1770" i="64"/>
  <c r="N1768" i="64"/>
  <c r="N1767" i="64"/>
  <c r="N1766" i="64"/>
  <c r="N1765" i="64"/>
  <c r="N1763" i="64"/>
  <c r="N1762" i="64"/>
  <c r="N1761" i="64"/>
  <c r="N1760" i="64"/>
  <c r="N1758" i="64"/>
  <c r="N1757" i="64"/>
  <c r="N1756" i="64"/>
  <c r="N1755" i="64"/>
  <c r="N1753" i="64"/>
  <c r="N1752" i="64"/>
  <c r="N1751" i="64"/>
  <c r="N1750" i="64"/>
  <c r="N1748" i="64"/>
  <c r="N1747" i="64"/>
  <c r="N1746" i="64"/>
  <c r="N1745" i="64"/>
  <c r="N1743" i="64"/>
  <c r="N1742" i="64"/>
  <c r="N1741" i="64"/>
  <c r="N1740" i="64"/>
  <c r="N1738" i="64"/>
  <c r="N1737" i="64"/>
  <c r="N1736" i="64"/>
  <c r="N1735" i="64"/>
  <c r="N1733" i="64"/>
  <c r="N1732" i="64"/>
  <c r="N1731" i="64"/>
  <c r="N1730" i="64"/>
  <c r="N1728" i="64"/>
  <c r="N1727" i="64"/>
  <c r="N1726" i="64"/>
  <c r="N1725" i="64"/>
  <c r="N1723" i="64"/>
  <c r="N1722" i="64"/>
  <c r="N1721" i="64"/>
  <c r="N1720" i="64"/>
  <c r="N1718" i="64"/>
  <c r="N1717" i="64"/>
  <c r="N1716" i="64"/>
  <c r="N1715" i="64"/>
  <c r="N1713" i="64"/>
  <c r="N1712" i="64"/>
  <c r="N1711" i="64"/>
  <c r="N1710" i="64"/>
  <c r="N1708" i="64"/>
  <c r="N1707" i="64"/>
  <c r="N1706" i="64"/>
  <c r="N1705" i="64"/>
  <c r="N1703" i="64"/>
  <c r="N1702" i="64"/>
  <c r="N1701" i="64"/>
  <c r="N1700" i="64"/>
  <c r="N1698" i="64"/>
  <c r="N1697" i="64"/>
  <c r="N1696" i="64"/>
  <c r="N1695" i="64"/>
  <c r="N1693" i="64"/>
  <c r="N1692" i="64"/>
  <c r="N1691" i="64"/>
  <c r="N1690" i="64"/>
  <c r="N1688" i="64"/>
  <c r="N1687" i="64"/>
  <c r="N1686" i="64"/>
  <c r="N1685" i="64"/>
  <c r="N1683" i="64"/>
  <c r="N1682" i="64"/>
  <c r="N1681" i="64"/>
  <c r="N1680" i="64"/>
  <c r="N1678" i="64"/>
  <c r="N1677" i="64"/>
  <c r="N1676" i="64"/>
  <c r="N1675" i="64"/>
  <c r="N1673" i="64"/>
  <c r="N1672" i="64"/>
  <c r="N1671" i="64"/>
  <c r="N1670" i="64"/>
  <c r="N1668" i="64"/>
  <c r="N1667" i="64"/>
  <c r="N1666" i="64"/>
  <c r="N1665" i="64"/>
  <c r="N1663" i="64"/>
  <c r="N1662" i="64"/>
  <c r="N1661" i="64"/>
  <c r="N1660" i="64"/>
  <c r="N1658" i="64"/>
  <c r="N1657" i="64"/>
  <c r="N1656" i="64"/>
  <c r="N1655" i="64"/>
  <c r="N1653" i="64"/>
  <c r="N1652" i="64"/>
  <c r="N1651" i="64"/>
  <c r="N1650" i="64"/>
  <c r="N1648" i="64"/>
  <c r="N1647" i="64"/>
  <c r="N1646" i="64"/>
  <c r="N1645" i="64"/>
  <c r="N1643" i="64"/>
  <c r="N1642" i="64"/>
  <c r="N1641" i="64"/>
  <c r="N1640" i="64"/>
  <c r="N1638" i="64"/>
  <c r="N1637" i="64"/>
  <c r="N1636" i="64"/>
  <c r="N1635" i="64"/>
  <c r="N1633" i="64"/>
  <c r="N1632" i="64"/>
  <c r="N1631" i="64"/>
  <c r="N1630" i="64"/>
  <c r="N1628" i="64"/>
  <c r="N1627" i="64"/>
  <c r="N1626" i="64"/>
  <c r="N1625" i="64"/>
  <c r="N1623" i="64"/>
  <c r="N1622" i="64"/>
  <c r="N1621" i="64"/>
  <c r="N1620" i="64"/>
  <c r="N1618" i="64"/>
  <c r="N1617" i="64"/>
  <c r="N1616" i="64"/>
  <c r="N1615" i="64"/>
  <c r="N1613" i="64"/>
  <c r="N1612" i="64"/>
  <c r="N1611" i="64"/>
  <c r="N1610" i="64"/>
  <c r="N1608" i="64"/>
  <c r="N1607" i="64"/>
  <c r="N1606" i="64"/>
  <c r="N1605" i="64"/>
  <c r="N1603" i="64"/>
  <c r="N1602" i="64"/>
  <c r="N1601" i="64"/>
  <c r="N1600" i="64"/>
  <c r="N1598" i="64"/>
  <c r="N1597" i="64"/>
  <c r="N1596" i="64"/>
  <c r="N1595" i="64"/>
  <c r="N1593" i="64"/>
  <c r="N1592" i="64"/>
  <c r="N1591" i="64"/>
  <c r="N1590" i="64"/>
  <c r="N1588" i="64"/>
  <c r="N1587" i="64"/>
  <c r="N1586" i="64"/>
  <c r="N1585" i="64"/>
  <c r="N1583" i="64"/>
  <c r="N1582" i="64"/>
  <c r="N1581" i="64"/>
  <c r="N1580" i="64"/>
  <c r="N1578" i="64"/>
  <c r="N1577" i="64"/>
  <c r="N1576" i="64"/>
  <c r="N1575" i="64"/>
  <c r="N1573" i="64"/>
  <c r="N1572" i="64"/>
  <c r="N1571" i="64"/>
  <c r="N1570" i="64"/>
  <c r="N1568" i="64"/>
  <c r="N1567" i="64"/>
  <c r="N1566" i="64"/>
  <c r="N1565" i="64"/>
  <c r="N1563" i="64"/>
  <c r="N1562" i="64"/>
  <c r="N1561" i="64"/>
  <c r="N1560" i="64"/>
  <c r="N1558" i="64"/>
  <c r="N1557" i="64"/>
  <c r="N1556" i="64"/>
  <c r="N1555" i="64"/>
  <c r="N1553" i="64"/>
  <c r="N1552" i="64"/>
  <c r="N1551" i="64"/>
  <c r="N1550" i="64"/>
  <c r="N1548" i="64"/>
  <c r="N1547" i="64"/>
  <c r="N1546" i="64"/>
  <c r="N1545" i="64"/>
  <c r="N1543" i="64"/>
  <c r="N1542" i="64"/>
  <c r="N1541" i="64"/>
  <c r="N1540" i="64"/>
  <c r="N1538" i="64"/>
  <c r="N1537" i="64"/>
  <c r="N1536" i="64"/>
  <c r="N1535" i="64"/>
  <c r="N1533" i="64"/>
  <c r="N1532" i="64"/>
  <c r="N1531" i="64"/>
  <c r="N1530" i="64"/>
  <c r="N1528" i="64"/>
  <c r="N1527" i="64"/>
  <c r="N1526" i="64"/>
  <c r="N1525" i="64"/>
  <c r="N1523" i="64"/>
  <c r="N1522" i="64"/>
  <c r="N1521" i="64"/>
  <c r="N1520" i="64"/>
  <c r="N1518" i="64"/>
  <c r="N1517" i="64"/>
  <c r="N1516" i="64"/>
  <c r="N1515" i="64"/>
  <c r="N1513" i="64"/>
  <c r="N1512" i="64"/>
  <c r="N1511" i="64"/>
  <c r="N1510" i="64"/>
  <c r="N1508" i="64"/>
  <c r="N1507" i="64"/>
  <c r="N1506" i="64"/>
  <c r="N1505" i="64"/>
  <c r="N1503" i="64"/>
  <c r="N1502" i="64"/>
  <c r="N1501" i="64"/>
  <c r="N1500" i="64"/>
  <c r="N1498" i="64"/>
  <c r="N1497" i="64"/>
  <c r="N1496" i="64"/>
  <c r="N1495" i="64"/>
  <c r="N1493" i="64"/>
  <c r="N1492" i="64"/>
  <c r="N1491" i="64"/>
  <c r="N1490" i="64"/>
  <c r="N1488" i="64"/>
  <c r="N1487" i="64"/>
  <c r="N1486" i="64"/>
  <c r="N1485" i="64"/>
  <c r="N1483" i="64"/>
  <c r="N1482" i="64"/>
  <c r="N1481" i="64"/>
  <c r="N1480" i="64"/>
  <c r="N1478" i="64"/>
  <c r="N1477" i="64"/>
  <c r="N1476" i="64"/>
  <c r="N1475" i="64"/>
  <c r="N1473" i="64"/>
  <c r="N1472" i="64"/>
  <c r="N1471" i="64"/>
  <c r="N1470" i="64"/>
  <c r="N1468" i="64"/>
  <c r="N1467" i="64"/>
  <c r="N1466" i="64"/>
  <c r="N1465" i="64"/>
  <c r="N1463" i="64"/>
  <c r="N1462" i="64"/>
  <c r="N1461" i="64"/>
  <c r="N1460" i="64"/>
  <c r="N1458" i="64"/>
  <c r="N1457" i="64"/>
  <c r="N1456" i="64"/>
  <c r="N1455" i="64"/>
  <c r="N1453" i="64"/>
  <c r="N1452" i="64"/>
  <c r="N1451" i="64"/>
  <c r="N1450" i="64"/>
  <c r="N1448" i="64"/>
  <c r="N1447" i="64"/>
  <c r="N1446" i="64"/>
  <c r="N1445" i="64"/>
  <c r="N1443" i="64"/>
  <c r="N1442" i="64"/>
  <c r="N1441" i="64"/>
  <c r="N1440" i="64"/>
  <c r="N1438" i="64"/>
  <c r="N1437" i="64"/>
  <c r="N1436" i="64"/>
  <c r="N1435" i="64"/>
  <c r="N1433" i="64"/>
  <c r="N1432" i="64"/>
  <c r="N1431" i="64"/>
  <c r="N1430" i="64"/>
  <c r="N1428" i="64"/>
  <c r="N1427" i="64"/>
  <c r="N1426" i="64"/>
  <c r="N1425" i="64"/>
  <c r="N1423" i="64"/>
  <c r="N1422" i="64"/>
  <c r="N1421" i="64"/>
  <c r="N1420" i="64"/>
  <c r="N1418" i="64"/>
  <c r="N1417" i="64"/>
  <c r="N1416" i="64"/>
  <c r="N1415" i="64"/>
  <c r="N1413" i="64"/>
  <c r="N1412" i="64"/>
  <c r="N1411" i="64"/>
  <c r="N1410" i="64"/>
  <c r="N1408" i="64"/>
  <c r="N1407" i="64"/>
  <c r="N1406" i="64"/>
  <c r="N1405" i="64"/>
  <c r="N1403" i="64"/>
  <c r="N1402" i="64"/>
  <c r="N1401" i="64"/>
  <c r="N1400" i="64"/>
  <c r="N1398" i="64"/>
  <c r="N1397" i="64"/>
  <c r="N1396" i="64"/>
  <c r="N1395" i="64"/>
  <c r="N1393" i="64"/>
  <c r="N1392" i="64"/>
  <c r="N1391" i="64"/>
  <c r="N1390" i="64"/>
  <c r="N1388" i="64"/>
  <c r="N1387" i="64"/>
  <c r="N1386" i="64"/>
  <c r="N1385" i="64"/>
  <c r="N1383" i="64"/>
  <c r="N1382" i="64"/>
  <c r="N1381" i="64"/>
  <c r="N1380" i="64"/>
  <c r="N1378" i="64"/>
  <c r="N1377" i="64"/>
  <c r="N1376" i="64"/>
  <c r="N1375" i="64"/>
  <c r="N1373" i="64"/>
  <c r="N1372" i="64"/>
  <c r="N1371" i="64"/>
  <c r="N1370" i="64"/>
  <c r="N1368" i="64"/>
  <c r="N1367" i="64"/>
  <c r="N1366" i="64"/>
  <c r="N1365" i="64"/>
  <c r="N1363" i="64"/>
  <c r="N1362" i="64"/>
  <c r="N1361" i="64"/>
  <c r="N1360" i="64"/>
  <c r="N1358" i="64"/>
  <c r="N1357" i="64"/>
  <c r="N1356" i="64"/>
  <c r="N1355" i="64"/>
  <c r="N1353" i="64"/>
  <c r="N1352" i="64"/>
  <c r="N1351" i="64"/>
  <c r="N1350" i="64"/>
  <c r="N1348" i="64"/>
  <c r="N1347" i="64"/>
  <c r="N1346" i="64"/>
  <c r="N1345" i="64"/>
  <c r="N1343" i="64"/>
  <c r="N1342" i="64"/>
  <c r="N1341" i="64"/>
  <c r="N1340" i="64"/>
  <c r="N1338" i="64"/>
  <c r="N1337" i="64"/>
  <c r="N1336" i="64"/>
  <c r="N1335" i="64"/>
  <c r="N1333" i="64"/>
  <c r="N1332" i="64"/>
  <c r="N1331" i="64"/>
  <c r="N1330" i="64"/>
  <c r="N1328" i="64"/>
  <c r="N1327" i="64"/>
  <c r="N1326" i="64"/>
  <c r="N1325" i="64"/>
  <c r="N1323" i="64"/>
  <c r="N1322" i="64"/>
  <c r="N1321" i="64"/>
  <c r="N1320" i="64"/>
  <c r="N1318" i="64"/>
  <c r="N1317" i="64"/>
  <c r="N1316" i="64"/>
  <c r="N1315" i="64"/>
  <c r="N1313" i="64"/>
  <c r="N1312" i="64"/>
  <c r="N1311" i="64"/>
  <c r="N1310" i="64"/>
  <c r="N1308" i="64"/>
  <c r="N1307" i="64"/>
  <c r="N1306" i="64"/>
  <c r="N1305" i="64"/>
  <c r="N1303" i="64"/>
  <c r="N1302" i="64"/>
  <c r="N1301" i="64"/>
  <c r="N1300" i="64"/>
  <c r="N1298" i="64"/>
  <c r="N1297" i="64"/>
  <c r="N1296" i="64"/>
  <c r="N1295" i="64"/>
  <c r="N1293" i="64"/>
  <c r="N1292" i="64"/>
  <c r="N1291" i="64"/>
  <c r="N1290" i="64"/>
  <c r="N1288" i="64"/>
  <c r="N1287" i="64"/>
  <c r="N1286" i="64"/>
  <c r="N1285" i="64"/>
  <c r="N1283" i="64"/>
  <c r="N1282" i="64"/>
  <c r="N1281" i="64"/>
  <c r="N1280" i="64"/>
  <c r="N1278" i="64"/>
  <c r="N1277" i="64"/>
  <c r="N1276" i="64"/>
  <c r="N1275" i="64"/>
  <c r="N1273" i="64"/>
  <c r="N1272" i="64"/>
  <c r="N1271" i="64"/>
  <c r="N1270" i="64"/>
  <c r="N1268" i="64"/>
  <c r="N1267" i="64"/>
  <c r="N1266" i="64"/>
  <c r="N1265" i="64"/>
  <c r="N1263" i="64"/>
  <c r="N1262" i="64"/>
  <c r="N1261" i="64"/>
  <c r="N1260" i="64"/>
  <c r="N1258" i="64"/>
  <c r="N1257" i="64"/>
  <c r="N1256" i="64"/>
  <c r="N1255" i="64"/>
  <c r="N1253" i="64"/>
  <c r="N1252" i="64"/>
  <c r="N1251" i="64"/>
  <c r="N1250" i="64"/>
  <c r="N1248" i="64"/>
  <c r="N1247" i="64"/>
  <c r="N1246" i="64"/>
  <c r="N1245" i="64"/>
  <c r="N1243" i="64"/>
  <c r="N1242" i="64"/>
  <c r="N1241" i="64"/>
  <c r="N1240" i="64"/>
  <c r="N1238" i="64"/>
  <c r="N1237" i="64"/>
  <c r="N1236" i="64"/>
  <c r="N1235" i="64"/>
  <c r="N1233" i="64"/>
  <c r="N1232" i="64"/>
  <c r="N1231" i="64"/>
  <c r="N1230" i="64"/>
  <c r="N1228" i="64"/>
  <c r="N1227" i="64"/>
  <c r="N1226" i="64"/>
  <c r="N1225" i="64"/>
  <c r="N1223" i="64"/>
  <c r="N1222" i="64"/>
  <c r="N1221" i="64"/>
  <c r="N1220" i="64"/>
  <c r="N1218" i="64"/>
  <c r="N1217" i="64"/>
  <c r="N1216" i="64"/>
  <c r="N1215" i="64"/>
  <c r="N1213" i="64"/>
  <c r="N1212" i="64"/>
  <c r="N1211" i="64"/>
  <c r="N1210" i="64"/>
  <c r="N1208" i="64"/>
  <c r="N1207" i="64"/>
  <c r="N1206" i="64"/>
  <c r="N1205" i="64"/>
  <c r="N1203" i="64"/>
  <c r="N1202" i="64"/>
  <c r="N1201" i="64"/>
  <c r="N1200" i="64"/>
  <c r="N1198" i="64"/>
  <c r="N1197" i="64"/>
  <c r="N1196" i="64"/>
  <c r="N1195" i="64"/>
  <c r="N1193" i="64"/>
  <c r="N1192" i="64"/>
  <c r="N1191" i="64"/>
  <c r="N1190" i="64"/>
  <c r="N1188" i="64"/>
  <c r="N1187" i="64"/>
  <c r="N1186" i="64"/>
  <c r="N1185" i="64"/>
  <c r="N1183" i="64"/>
  <c r="N1182" i="64"/>
  <c r="N1181" i="64"/>
  <c r="N1180" i="64"/>
  <c r="N1178" i="64"/>
  <c r="N1177" i="64"/>
  <c r="N1176" i="64"/>
  <c r="N1175" i="64"/>
  <c r="N1173" i="64"/>
  <c r="N1172" i="64"/>
  <c r="N1171" i="64"/>
  <c r="N1170" i="64"/>
  <c r="N1168" i="64"/>
  <c r="N1167" i="64"/>
  <c r="N1166" i="64"/>
  <c r="N1165" i="64"/>
  <c r="N1163" i="64"/>
  <c r="N1162" i="64"/>
  <c r="N1161" i="64"/>
  <c r="N1160" i="64"/>
  <c r="N1158" i="64"/>
  <c r="N1157" i="64"/>
  <c r="N1156" i="64"/>
  <c r="N1155" i="64"/>
  <c r="N1153" i="64"/>
  <c r="N1152" i="64"/>
  <c r="N1151" i="64"/>
  <c r="N1150" i="64"/>
  <c r="N1148" i="64"/>
  <c r="N1147" i="64"/>
  <c r="N1146" i="64"/>
  <c r="N1145" i="64"/>
  <c r="N1143" i="64"/>
  <c r="N1142" i="64"/>
  <c r="N1141" i="64"/>
  <c r="N1140" i="64"/>
  <c r="N1138" i="64"/>
  <c r="N1137" i="64"/>
  <c r="N1136" i="64"/>
  <c r="N1135" i="64"/>
  <c r="N1133" i="64"/>
  <c r="N1132" i="64"/>
  <c r="N1131" i="64"/>
  <c r="N1130" i="64"/>
  <c r="N1128" i="64"/>
  <c r="N1127" i="64"/>
  <c r="N1126" i="64"/>
  <c r="N1125" i="64"/>
  <c r="N1123" i="64"/>
  <c r="N1122" i="64"/>
  <c r="N1121" i="64"/>
  <c r="N1120" i="64"/>
  <c r="N1118" i="64"/>
  <c r="N1117" i="64"/>
  <c r="N1116" i="64"/>
  <c r="N1115" i="64"/>
  <c r="N1113" i="64"/>
  <c r="N1112" i="64"/>
  <c r="N1111" i="64"/>
  <c r="N1110" i="64"/>
  <c r="N1108" i="64"/>
  <c r="N1107" i="64"/>
  <c r="N1106" i="64"/>
  <c r="N1105" i="64"/>
  <c r="N1103" i="64"/>
  <c r="N1102" i="64"/>
  <c r="N1101" i="64"/>
  <c r="N1100" i="64"/>
  <c r="N1098" i="64"/>
  <c r="N1097" i="64"/>
  <c r="N1096" i="64"/>
  <c r="N1095" i="64"/>
  <c r="N1093" i="64"/>
  <c r="N1092" i="64"/>
  <c r="N1091" i="64"/>
  <c r="N1090" i="64"/>
  <c r="N1088" i="64"/>
  <c r="N1087" i="64"/>
  <c r="N1086" i="64"/>
  <c r="N1085" i="64"/>
  <c r="N1083" i="64"/>
  <c r="N1082" i="64"/>
  <c r="N1081" i="64"/>
  <c r="N1080" i="64"/>
  <c r="N1078" i="64"/>
  <c r="N1077" i="64"/>
  <c r="N1076" i="64"/>
  <c r="N1075" i="64"/>
  <c r="N1073" i="64"/>
  <c r="N1072" i="64"/>
  <c r="N1071" i="64"/>
  <c r="N1070" i="64"/>
  <c r="N1068" i="64"/>
  <c r="N1067" i="64"/>
  <c r="N1066" i="64"/>
  <c r="N1065" i="64"/>
  <c r="N1063" i="64"/>
  <c r="N1062" i="64"/>
  <c r="N1061" i="64"/>
  <c r="N1060" i="64"/>
  <c r="N1058" i="64"/>
  <c r="N1057" i="64"/>
  <c r="N1056" i="64"/>
  <c r="N1055" i="64"/>
  <c r="N1053" i="64"/>
  <c r="N1052" i="64"/>
  <c r="N1051" i="64"/>
  <c r="N1050" i="64"/>
  <c r="N1048" i="64"/>
  <c r="N1047" i="64"/>
  <c r="N1046" i="64"/>
  <c r="N1045" i="64"/>
  <c r="N1043" i="64"/>
  <c r="N1042" i="64"/>
  <c r="N1041" i="64"/>
  <c r="N1040" i="64"/>
  <c r="N1038" i="64"/>
  <c r="N1037" i="64"/>
  <c r="N1036" i="64"/>
  <c r="N1035" i="64"/>
  <c r="N1033" i="64"/>
  <c r="N1032" i="64"/>
  <c r="N1031" i="64"/>
  <c r="N1030" i="64"/>
  <c r="N1028" i="64"/>
  <c r="N1027" i="64"/>
  <c r="N1026" i="64"/>
  <c r="N1025" i="64"/>
  <c r="N1023" i="64"/>
  <c r="N1022" i="64"/>
  <c r="N1021" i="64"/>
  <c r="N1020" i="64"/>
  <c r="N1018" i="64"/>
  <c r="N1017" i="64"/>
  <c r="N1016" i="64"/>
  <c r="N1015" i="64"/>
  <c r="N1013" i="64"/>
  <c r="N1012" i="64"/>
  <c r="N1011" i="64"/>
  <c r="N1010" i="64"/>
  <c r="N1008" i="64"/>
  <c r="N1007" i="64"/>
  <c r="N1006" i="64"/>
  <c r="N1005" i="64"/>
  <c r="N1003" i="64"/>
  <c r="N1002" i="64"/>
  <c r="N1001" i="64"/>
  <c r="N1000" i="64"/>
  <c r="N998" i="64"/>
  <c r="N997" i="64"/>
  <c r="N996" i="64"/>
  <c r="N995" i="64"/>
  <c r="N993" i="64"/>
  <c r="N992" i="64"/>
  <c r="N991" i="64"/>
  <c r="N990" i="64"/>
  <c r="N988" i="64"/>
  <c r="N987" i="64"/>
  <c r="N986" i="64"/>
  <c r="N985" i="64"/>
  <c r="N983" i="64"/>
  <c r="N982" i="64"/>
  <c r="N981" i="64"/>
  <c r="N980" i="64"/>
  <c r="N978" i="64"/>
  <c r="N977" i="64"/>
  <c r="N976" i="64"/>
  <c r="N975" i="64"/>
  <c r="N973" i="64"/>
  <c r="N972" i="64"/>
  <c r="N971" i="64"/>
  <c r="N970" i="64"/>
  <c r="N968" i="64"/>
  <c r="N967" i="64"/>
  <c r="N966" i="64"/>
  <c r="N965" i="64"/>
  <c r="N963" i="64"/>
  <c r="N962" i="64"/>
  <c r="N961" i="64"/>
  <c r="N960" i="64"/>
  <c r="N958" i="64"/>
  <c r="N957" i="64"/>
  <c r="N956" i="64"/>
  <c r="N955" i="64"/>
  <c r="N953" i="64"/>
  <c r="N952" i="64"/>
  <c r="N951" i="64"/>
  <c r="N950" i="64"/>
  <c r="N948" i="64"/>
  <c r="N947" i="64"/>
  <c r="N946" i="64"/>
  <c r="N945" i="64"/>
  <c r="N943" i="64"/>
  <c r="N942" i="64"/>
  <c r="N941" i="64"/>
  <c r="N940" i="64"/>
  <c r="N938" i="64"/>
  <c r="N937" i="64"/>
  <c r="N936" i="64"/>
  <c r="N935" i="64"/>
  <c r="N933" i="64"/>
  <c r="N932" i="64"/>
  <c r="N931" i="64"/>
  <c r="N930" i="64"/>
  <c r="N928" i="64"/>
  <c r="N927" i="64"/>
  <c r="N926" i="64"/>
  <c r="N925" i="64"/>
  <c r="N923" i="64"/>
  <c r="N922" i="64"/>
  <c r="N921" i="64"/>
  <c r="N920" i="64"/>
  <c r="N918" i="64"/>
  <c r="N917" i="64"/>
  <c r="N916" i="64"/>
  <c r="N915" i="64"/>
  <c r="N913" i="64"/>
  <c r="N912" i="64"/>
  <c r="N911" i="64"/>
  <c r="N910" i="64"/>
  <c r="N908" i="64"/>
  <c r="N907" i="64"/>
  <c r="N906" i="64"/>
  <c r="N905" i="64"/>
  <c r="N903" i="64"/>
  <c r="N902" i="64"/>
  <c r="N901" i="64"/>
  <c r="N900" i="64"/>
  <c r="N898" i="64"/>
  <c r="N897" i="64"/>
  <c r="N896" i="64"/>
  <c r="N895" i="64"/>
  <c r="N893" i="64"/>
  <c r="N892" i="64"/>
  <c r="N891" i="64"/>
  <c r="N890" i="64"/>
  <c r="N888" i="64"/>
  <c r="N887" i="64"/>
  <c r="N886" i="64"/>
  <c r="N885" i="64"/>
  <c r="N883" i="64"/>
  <c r="N882" i="64"/>
  <c r="N881" i="64"/>
  <c r="N880" i="64"/>
  <c r="N878" i="64"/>
  <c r="N877" i="64"/>
  <c r="N876" i="64"/>
  <c r="N875" i="64"/>
  <c r="N873" i="64"/>
  <c r="N872" i="64"/>
  <c r="N871" i="64"/>
  <c r="N870" i="64"/>
  <c r="N868" i="64"/>
  <c r="N867" i="64"/>
  <c r="N866" i="64"/>
  <c r="N865" i="64"/>
  <c r="N863" i="64"/>
  <c r="N862" i="64"/>
  <c r="N861" i="64"/>
  <c r="N860" i="64"/>
  <c r="N858" i="64"/>
  <c r="N857" i="64"/>
  <c r="N856" i="64"/>
  <c r="N855" i="64"/>
  <c r="N853" i="64"/>
  <c r="N852" i="64"/>
  <c r="N851" i="64"/>
  <c r="N850" i="64"/>
  <c r="N848" i="64"/>
  <c r="N847" i="64"/>
  <c r="N846" i="64"/>
  <c r="N845" i="64"/>
  <c r="N843" i="64"/>
  <c r="N842" i="64"/>
  <c r="N841" i="64"/>
  <c r="N840" i="64"/>
  <c r="N838" i="64"/>
  <c r="N837" i="64"/>
  <c r="N836" i="64"/>
  <c r="N835" i="64"/>
  <c r="N833" i="64"/>
  <c r="N832" i="64"/>
  <c r="N831" i="64"/>
  <c r="N830" i="64"/>
  <c r="N828" i="64"/>
  <c r="N827" i="64"/>
  <c r="N826" i="64"/>
  <c r="N825" i="64"/>
  <c r="N823" i="64"/>
  <c r="N822" i="64"/>
  <c r="N821" i="64"/>
  <c r="N820" i="64"/>
  <c r="N818" i="64"/>
  <c r="N817" i="64"/>
  <c r="N816" i="64"/>
  <c r="N815" i="64"/>
  <c r="N813" i="64"/>
  <c r="N812" i="64"/>
  <c r="N811" i="64"/>
  <c r="N810" i="64"/>
  <c r="N808" i="64"/>
  <c r="N807" i="64"/>
  <c r="N806" i="64"/>
  <c r="N805" i="64"/>
  <c r="N803" i="64"/>
  <c r="N802" i="64"/>
  <c r="N801" i="64"/>
  <c r="N800" i="64"/>
  <c r="N798" i="64"/>
  <c r="N797" i="64"/>
  <c r="N796" i="64"/>
  <c r="N795" i="64"/>
  <c r="N793" i="64"/>
  <c r="N792" i="64"/>
  <c r="N791" i="64"/>
  <c r="N790" i="64"/>
  <c r="N788" i="64"/>
  <c r="N787" i="64"/>
  <c r="N786" i="64"/>
  <c r="N785" i="64"/>
  <c r="N783" i="64"/>
  <c r="N782" i="64"/>
  <c r="N781" i="64"/>
  <c r="N780" i="64"/>
  <c r="N778" i="64"/>
  <c r="N777" i="64"/>
  <c r="N776" i="64"/>
  <c r="N775" i="64"/>
  <c r="N773" i="64"/>
  <c r="N772" i="64"/>
  <c r="N771" i="64"/>
  <c r="N770" i="64"/>
  <c r="N768" i="64"/>
  <c r="N767" i="64"/>
  <c r="N766" i="64"/>
  <c r="N765" i="64"/>
  <c r="N763" i="64"/>
  <c r="N762" i="64"/>
  <c r="N761" i="64"/>
  <c r="N760" i="64"/>
  <c r="N758" i="64"/>
  <c r="N757" i="64"/>
  <c r="N756" i="64"/>
  <c r="N755" i="64"/>
  <c r="N753" i="64"/>
  <c r="N752" i="64"/>
  <c r="N751" i="64"/>
  <c r="N750" i="64"/>
  <c r="N748" i="64"/>
  <c r="N747" i="64"/>
  <c r="N746" i="64"/>
  <c r="N745" i="64"/>
  <c r="N743" i="64"/>
  <c r="N742" i="64"/>
  <c r="N741" i="64"/>
  <c r="N740" i="64"/>
  <c r="N738" i="64"/>
  <c r="N737" i="64"/>
  <c r="N736" i="64"/>
  <c r="N735" i="64"/>
  <c r="N733" i="64"/>
  <c r="N732" i="64"/>
  <c r="N731" i="64"/>
  <c r="N730" i="64"/>
  <c r="N728" i="64"/>
  <c r="N727" i="64"/>
  <c r="N726" i="64"/>
  <c r="N725" i="64"/>
  <c r="N723" i="64"/>
  <c r="N722" i="64"/>
  <c r="N721" i="64"/>
  <c r="N720" i="64"/>
  <c r="N718" i="64"/>
  <c r="N717" i="64"/>
  <c r="N716" i="64"/>
  <c r="N715" i="64"/>
  <c r="N713" i="64"/>
  <c r="N712" i="64"/>
  <c r="N711" i="64"/>
  <c r="N710" i="64"/>
  <c r="N708" i="64"/>
  <c r="N707" i="64"/>
  <c r="N706" i="64"/>
  <c r="N705" i="64"/>
  <c r="N703" i="64"/>
  <c r="N702" i="64"/>
  <c r="N701" i="64"/>
  <c r="N700" i="64"/>
  <c r="N698" i="64"/>
  <c r="N697" i="64"/>
  <c r="N696" i="64"/>
  <c r="N695" i="64"/>
  <c r="N693" i="64"/>
  <c r="N692" i="64"/>
  <c r="N691" i="64"/>
  <c r="N690" i="64"/>
  <c r="N688" i="64"/>
  <c r="N687" i="64"/>
  <c r="N686" i="64"/>
  <c r="N685" i="64"/>
  <c r="N683" i="64"/>
  <c r="N682" i="64"/>
  <c r="N681" i="64"/>
  <c r="N680" i="64"/>
  <c r="N678" i="64"/>
  <c r="N677" i="64"/>
  <c r="N676" i="64"/>
  <c r="N675" i="64"/>
  <c r="N673" i="64"/>
  <c r="N672" i="64"/>
  <c r="N671" i="64"/>
  <c r="N670" i="64"/>
  <c r="N668" i="64"/>
  <c r="N667" i="64"/>
  <c r="N666" i="64"/>
  <c r="N665" i="64"/>
  <c r="N663" i="64"/>
  <c r="N662" i="64"/>
  <c r="N661" i="64"/>
  <c r="N660" i="64"/>
  <c r="N658" i="64"/>
  <c r="N657" i="64"/>
  <c r="N656" i="64"/>
  <c r="N655" i="64"/>
  <c r="N653" i="64"/>
  <c r="N652" i="64"/>
  <c r="N651" i="64"/>
  <c r="N650" i="64"/>
  <c r="N648" i="64"/>
  <c r="N647" i="64"/>
  <c r="N646" i="64"/>
  <c r="N645" i="64"/>
  <c r="N643" i="64"/>
  <c r="N642" i="64"/>
  <c r="N641" i="64"/>
  <c r="N640" i="64"/>
  <c r="N638" i="64"/>
  <c r="N637" i="64"/>
  <c r="N636" i="64"/>
  <c r="N635" i="64"/>
  <c r="N633" i="64"/>
  <c r="N632" i="64"/>
  <c r="N631" i="64"/>
  <c r="N630" i="64"/>
  <c r="N628" i="64"/>
  <c r="N627" i="64"/>
  <c r="N626" i="64"/>
  <c r="N625" i="64"/>
  <c r="N623" i="64"/>
  <c r="N622" i="64"/>
  <c r="N621" i="64"/>
  <c r="N620" i="64"/>
  <c r="N618" i="64"/>
  <c r="N617" i="64"/>
  <c r="N616" i="64"/>
  <c r="N615" i="64"/>
  <c r="N613" i="64"/>
  <c r="N612" i="64"/>
  <c r="N611" i="64"/>
  <c r="N610" i="64"/>
  <c r="N608" i="64"/>
  <c r="N607" i="64"/>
  <c r="N606" i="64"/>
  <c r="N605" i="64"/>
  <c r="N603" i="64"/>
  <c r="N602" i="64"/>
  <c r="N601" i="64"/>
  <c r="N600" i="64"/>
  <c r="N598" i="64"/>
  <c r="N597" i="64"/>
  <c r="N596" i="64"/>
  <c r="N595" i="64"/>
  <c r="N593" i="64"/>
  <c r="N592" i="64"/>
  <c r="N591" i="64"/>
  <c r="N590" i="64"/>
  <c r="N588" i="64"/>
  <c r="N587" i="64"/>
  <c r="N586" i="64"/>
  <c r="N585" i="64"/>
  <c r="N583" i="64"/>
  <c r="N582" i="64"/>
  <c r="N581" i="64"/>
  <c r="N580" i="64"/>
  <c r="N578" i="64"/>
  <c r="N577" i="64"/>
  <c r="N576" i="64"/>
  <c r="N575" i="64"/>
  <c r="N573" i="64"/>
  <c r="N572" i="64"/>
  <c r="N571" i="64"/>
  <c r="N570" i="64"/>
  <c r="N568" i="64"/>
  <c r="N567" i="64"/>
  <c r="N566" i="64"/>
  <c r="N565" i="64"/>
  <c r="N563" i="64"/>
  <c r="N562" i="64"/>
  <c r="N561" i="64"/>
  <c r="N560" i="64"/>
  <c r="N558" i="64"/>
  <c r="N557" i="64"/>
  <c r="N556" i="64"/>
  <c r="N555" i="64"/>
  <c r="N553" i="64"/>
  <c r="N552" i="64"/>
  <c r="N551" i="64"/>
  <c r="N550" i="64"/>
  <c r="N548" i="64"/>
  <c r="N547" i="64"/>
  <c r="N546" i="64"/>
  <c r="N545" i="64"/>
  <c r="N543" i="64"/>
  <c r="N542" i="64"/>
  <c r="N541" i="64"/>
  <c r="N540" i="64"/>
  <c r="N538" i="64"/>
  <c r="N537" i="64"/>
  <c r="N536" i="64"/>
  <c r="N535" i="64"/>
  <c r="N533" i="64"/>
  <c r="N532" i="64"/>
  <c r="N531" i="64"/>
  <c r="N530" i="64"/>
  <c r="N528" i="64"/>
  <c r="N527" i="64"/>
  <c r="N526" i="64"/>
  <c r="N525" i="64"/>
  <c r="N523" i="64"/>
  <c r="N522" i="64"/>
  <c r="N521" i="64"/>
  <c r="N520" i="64"/>
  <c r="N518" i="64"/>
  <c r="N517" i="64"/>
  <c r="N516" i="64"/>
  <c r="N515" i="64"/>
  <c r="N513" i="64"/>
  <c r="N512" i="64"/>
  <c r="N511" i="64"/>
  <c r="N510" i="64"/>
  <c r="N508" i="64"/>
  <c r="N507" i="64"/>
  <c r="N506" i="64"/>
  <c r="N505" i="64"/>
  <c r="N503" i="64"/>
  <c r="N502" i="64"/>
  <c r="N501" i="64"/>
  <c r="N500" i="64"/>
  <c r="N498" i="64"/>
  <c r="N497" i="64"/>
  <c r="N496" i="64"/>
  <c r="N495" i="64"/>
  <c r="N493" i="64"/>
  <c r="N492" i="64"/>
  <c r="N491" i="64"/>
  <c r="N490" i="64"/>
  <c r="N488" i="64"/>
  <c r="N487" i="64"/>
  <c r="N486" i="64"/>
  <c r="N485" i="64"/>
  <c r="N483" i="64"/>
  <c r="N482" i="64"/>
  <c r="N481" i="64"/>
  <c r="N480" i="64"/>
  <c r="N478" i="64"/>
  <c r="N477" i="64"/>
  <c r="N476" i="64"/>
  <c r="N475" i="64"/>
  <c r="N473" i="64"/>
  <c r="N472" i="64"/>
  <c r="N471" i="64"/>
  <c r="N470" i="64"/>
  <c r="N468" i="64"/>
  <c r="N467" i="64"/>
  <c r="N466" i="64"/>
  <c r="N465" i="64"/>
  <c r="N463" i="64"/>
  <c r="N462" i="64"/>
  <c r="N461" i="64"/>
  <c r="N460" i="64"/>
  <c r="N458" i="64"/>
  <c r="N457" i="64"/>
  <c r="N456" i="64"/>
  <c r="N455" i="64"/>
  <c r="N453" i="64"/>
  <c r="N452" i="64"/>
  <c r="N451" i="64"/>
  <c r="N450" i="64"/>
  <c r="N448" i="64"/>
  <c r="N447" i="64"/>
  <c r="N446" i="64"/>
  <c r="N445" i="64"/>
  <c r="N443" i="64"/>
  <c r="N442" i="64"/>
  <c r="N441" i="64"/>
  <c r="N440" i="64"/>
  <c r="N438" i="64"/>
  <c r="N437" i="64"/>
  <c r="N436" i="64"/>
  <c r="N435" i="64"/>
  <c r="N433" i="64"/>
  <c r="N432" i="64"/>
  <c r="N431" i="64"/>
  <c r="N430" i="64"/>
  <c r="N428" i="64"/>
  <c r="N427" i="64"/>
  <c r="N426" i="64"/>
  <c r="N425" i="64"/>
  <c r="N423" i="64"/>
  <c r="N422" i="64"/>
  <c r="N421" i="64"/>
  <c r="N420" i="64"/>
  <c r="N418" i="64"/>
  <c r="N417" i="64"/>
  <c r="N416" i="64"/>
  <c r="N415" i="64"/>
  <c r="N413" i="64"/>
  <c r="N412" i="64"/>
  <c r="N411" i="64"/>
  <c r="N410" i="64"/>
  <c r="N408" i="64"/>
  <c r="N407" i="64"/>
  <c r="N406" i="64"/>
  <c r="N405" i="64"/>
  <c r="N403" i="64"/>
  <c r="N402" i="64"/>
  <c r="N401" i="64"/>
  <c r="N400" i="64"/>
  <c r="N398" i="64"/>
  <c r="N397" i="64"/>
  <c r="N396" i="64"/>
  <c r="N395" i="64"/>
  <c r="N393" i="64"/>
  <c r="N392" i="64"/>
  <c r="N391" i="64"/>
  <c r="N390" i="64"/>
  <c r="N388" i="64"/>
  <c r="N387" i="64"/>
  <c r="N386" i="64"/>
  <c r="N385" i="64"/>
  <c r="N383" i="64"/>
  <c r="N382" i="64"/>
  <c r="N381" i="64"/>
  <c r="N380" i="64"/>
  <c r="N378" i="64"/>
  <c r="N377" i="64"/>
  <c r="N376" i="64"/>
  <c r="N375" i="64"/>
  <c r="N373" i="64"/>
  <c r="N372" i="64"/>
  <c r="N371" i="64"/>
  <c r="N370" i="64"/>
  <c r="N368" i="64"/>
  <c r="N367" i="64"/>
  <c r="N366" i="64"/>
  <c r="N365" i="64"/>
  <c r="N363" i="64"/>
  <c r="N362" i="64"/>
  <c r="N361" i="64"/>
  <c r="N360" i="64"/>
  <c r="N358" i="64"/>
  <c r="N357" i="64"/>
  <c r="N356" i="64"/>
  <c r="N355" i="64"/>
  <c r="N353" i="64"/>
  <c r="N352" i="64"/>
  <c r="N351" i="64"/>
  <c r="N350" i="64"/>
  <c r="N348" i="64"/>
  <c r="N347" i="64"/>
  <c r="N346" i="64"/>
  <c r="N345" i="64"/>
  <c r="N343" i="64"/>
  <c r="N342" i="64"/>
  <c r="N341" i="64"/>
  <c r="N340" i="64"/>
  <c r="N338" i="64"/>
  <c r="N337" i="64"/>
  <c r="N336" i="64"/>
  <c r="N335" i="64"/>
  <c r="N333" i="64"/>
  <c r="N332" i="64"/>
  <c r="N331" i="64"/>
  <c r="N330" i="64"/>
  <c r="N328" i="64"/>
  <c r="N327" i="64"/>
  <c r="N326" i="64"/>
  <c r="N325" i="64"/>
  <c r="N323" i="64"/>
  <c r="N322" i="64"/>
  <c r="N321" i="64"/>
  <c r="N320" i="64"/>
  <c r="N318" i="64"/>
  <c r="N317" i="64"/>
  <c r="N316" i="64"/>
  <c r="N315" i="64"/>
  <c r="N313" i="64"/>
  <c r="N312" i="64"/>
  <c r="N311" i="64"/>
  <c r="N310" i="64"/>
  <c r="N308" i="64"/>
  <c r="N307" i="64"/>
  <c r="N306" i="64"/>
  <c r="N305" i="64"/>
  <c r="N303" i="64"/>
  <c r="N302" i="64"/>
  <c r="N301" i="64"/>
  <c r="N300" i="64"/>
  <c r="N298" i="64"/>
  <c r="N297" i="64"/>
  <c r="N296" i="64"/>
  <c r="N295" i="64"/>
  <c r="N293" i="64"/>
  <c r="N292" i="64"/>
  <c r="N291" i="64"/>
  <c r="N290" i="64"/>
  <c r="N288" i="64"/>
  <c r="N287" i="64"/>
  <c r="N286" i="64"/>
  <c r="N285" i="64"/>
  <c r="N283" i="64"/>
  <c r="N282" i="64"/>
  <c r="N281" i="64"/>
  <c r="N280" i="64"/>
  <c r="N278" i="64"/>
  <c r="N277" i="64"/>
  <c r="N276" i="64"/>
  <c r="N275" i="64"/>
  <c r="N273" i="64"/>
  <c r="N272" i="64"/>
  <c r="N271" i="64"/>
  <c r="N270" i="64"/>
  <c r="N268" i="64"/>
  <c r="N267" i="64"/>
  <c r="N266" i="64"/>
  <c r="N265" i="64"/>
  <c r="N263" i="64"/>
  <c r="N262" i="64"/>
  <c r="N261" i="64"/>
  <c r="N260" i="64"/>
  <c r="N258" i="64"/>
  <c r="N257" i="64"/>
  <c r="N256" i="64"/>
  <c r="N255" i="64"/>
  <c r="N253" i="64"/>
  <c r="N252" i="64"/>
  <c r="N251" i="64"/>
  <c r="N250" i="64"/>
  <c r="N248" i="64"/>
  <c r="N247" i="64"/>
  <c r="N246" i="64"/>
  <c r="N245" i="64"/>
  <c r="N243" i="64"/>
  <c r="N242" i="64"/>
  <c r="N241" i="64"/>
  <c r="N240" i="64"/>
  <c r="N238" i="64"/>
  <c r="N237" i="64"/>
  <c r="N236" i="64"/>
  <c r="N235" i="64"/>
  <c r="N233" i="64"/>
  <c r="N232" i="64"/>
  <c r="N231" i="64"/>
  <c r="N230" i="64"/>
  <c r="N228" i="64"/>
  <c r="N227" i="64"/>
  <c r="N226" i="64"/>
  <c r="N225" i="64"/>
  <c r="N223" i="64"/>
  <c r="N222" i="64"/>
  <c r="N221" i="64"/>
  <c r="N220" i="64"/>
  <c r="N218" i="64"/>
  <c r="N217" i="64"/>
  <c r="N216" i="64"/>
  <c r="N215" i="64"/>
  <c r="N213" i="64"/>
  <c r="N212" i="64"/>
  <c r="N211" i="64"/>
  <c r="N210" i="64"/>
  <c r="N208" i="64"/>
  <c r="N207" i="64"/>
  <c r="N206" i="64"/>
  <c r="N205" i="64"/>
  <c r="N203" i="64"/>
  <c r="N202" i="64"/>
  <c r="N201" i="64"/>
  <c r="N200" i="64"/>
  <c r="N198" i="64"/>
  <c r="N197" i="64"/>
  <c r="N196" i="64"/>
  <c r="N195" i="64"/>
  <c r="N193" i="64"/>
  <c r="N192" i="64"/>
  <c r="N191" i="64"/>
  <c r="N190" i="64"/>
  <c r="N188" i="64"/>
  <c r="N187" i="64"/>
  <c r="N186" i="64"/>
  <c r="N185" i="64"/>
  <c r="N183" i="64"/>
  <c r="N182" i="64"/>
  <c r="N181" i="64"/>
  <c r="N180" i="64"/>
  <c r="N178" i="64"/>
  <c r="N177" i="64"/>
  <c r="N176" i="64"/>
  <c r="N175" i="64"/>
  <c r="N173" i="64"/>
  <c r="N172" i="64"/>
  <c r="N171" i="64"/>
  <c r="N170" i="64"/>
  <c r="N168" i="64"/>
  <c r="N167" i="64"/>
  <c r="N166" i="64"/>
  <c r="N165" i="64"/>
  <c r="N163" i="64"/>
  <c r="N162" i="64"/>
  <c r="N161" i="64"/>
  <c r="N160" i="64"/>
  <c r="N158" i="64"/>
  <c r="N157" i="64"/>
  <c r="N156" i="64"/>
  <c r="N155" i="64"/>
  <c r="N153" i="64"/>
  <c r="N152" i="64"/>
  <c r="N151" i="64"/>
  <c r="N150" i="64"/>
  <c r="N148" i="64"/>
  <c r="N147" i="64"/>
  <c r="N146" i="64"/>
  <c r="N145" i="64"/>
  <c r="N143" i="64"/>
  <c r="N142" i="64"/>
  <c r="N141" i="64"/>
  <c r="N140" i="64"/>
  <c r="N138" i="64"/>
  <c r="N137" i="64"/>
  <c r="N136" i="64"/>
  <c r="N135" i="64"/>
  <c r="N133" i="64"/>
  <c r="N132" i="64"/>
  <c r="N131" i="64"/>
  <c r="N130" i="64"/>
  <c r="N128" i="64"/>
  <c r="N127" i="64"/>
  <c r="N126" i="64"/>
  <c r="N125" i="64"/>
  <c r="N123" i="64"/>
  <c r="N122" i="64"/>
  <c r="N121" i="64"/>
  <c r="N120" i="64"/>
  <c r="N118" i="64"/>
  <c r="N117" i="64"/>
  <c r="N116" i="64"/>
  <c r="N115" i="64"/>
  <c r="N113" i="64"/>
  <c r="N112" i="64"/>
  <c r="N111" i="64"/>
  <c r="N110" i="64"/>
  <c r="N108" i="64"/>
  <c r="N107" i="64"/>
  <c r="N106" i="64"/>
  <c r="N105" i="64"/>
  <c r="N103" i="64"/>
  <c r="N102" i="64"/>
  <c r="N101" i="64"/>
  <c r="N100" i="64"/>
  <c r="N98" i="64"/>
  <c r="N97" i="64"/>
  <c r="N96" i="64"/>
  <c r="N95" i="64"/>
  <c r="N93" i="64"/>
  <c r="N92" i="64"/>
  <c r="N91" i="64"/>
  <c r="N90" i="64"/>
  <c r="N88" i="64"/>
  <c r="N87" i="64"/>
  <c r="N86" i="64"/>
  <c r="N85" i="64"/>
  <c r="N83" i="64"/>
  <c r="N82" i="64"/>
  <c r="N81" i="64"/>
  <c r="N80" i="64"/>
  <c r="N78" i="64"/>
  <c r="N77" i="64"/>
  <c r="N76" i="64"/>
  <c r="N75" i="64"/>
  <c r="N73" i="64"/>
  <c r="N72" i="64"/>
  <c r="N71" i="64"/>
  <c r="N70" i="64"/>
  <c r="N68" i="64"/>
  <c r="N67" i="64"/>
  <c r="N66" i="64"/>
  <c r="N65" i="64"/>
  <c r="N63" i="64"/>
  <c r="N62" i="64"/>
  <c r="N61" i="64"/>
  <c r="N60" i="64"/>
  <c r="N58" i="64"/>
  <c r="N57" i="64"/>
  <c r="N56" i="64"/>
  <c r="N55" i="64"/>
  <c r="N53" i="64"/>
  <c r="N52" i="64"/>
  <c r="N51" i="64"/>
  <c r="N50" i="64"/>
  <c r="N48" i="64"/>
  <c r="N47" i="64"/>
  <c r="N46" i="64"/>
  <c r="N45" i="64"/>
  <c r="N43" i="64"/>
  <c r="N42" i="64"/>
  <c r="N41" i="64"/>
  <c r="N40" i="64"/>
  <c r="N38" i="64"/>
  <c r="N37" i="64"/>
  <c r="N36" i="64"/>
  <c r="N35" i="64"/>
  <c r="N33" i="64"/>
  <c r="N32" i="64"/>
  <c r="N31" i="64"/>
  <c r="N30" i="64"/>
  <c r="N28" i="64"/>
  <c r="N27" i="64"/>
  <c r="N26" i="64"/>
  <c r="N25" i="64"/>
  <c r="N23" i="64"/>
  <c r="N22" i="64"/>
  <c r="N21" i="64"/>
  <c r="N20" i="64"/>
  <c r="N18" i="64"/>
  <c r="N17" i="64"/>
  <c r="N16" i="64"/>
  <c r="N15" i="64"/>
  <c r="N13" i="64"/>
  <c r="N12" i="64"/>
  <c r="N11" i="64"/>
  <c r="AL14" i="64"/>
  <c r="AL13" i="64"/>
  <c r="AL4095" i="64"/>
  <c r="AL4094" i="64"/>
  <c r="AL4093" i="64"/>
  <c r="AL4091" i="64"/>
  <c r="AL4090" i="64"/>
  <c r="AL4089" i="64"/>
  <c r="AL4088" i="64"/>
  <c r="AL4086" i="64"/>
  <c r="AL4085" i="64"/>
  <c r="AL4084" i="64"/>
  <c r="AL4083" i="64"/>
  <c r="AL4081" i="64"/>
  <c r="AL4080" i="64"/>
  <c r="AL4079" i="64"/>
  <c r="AL4078" i="64"/>
  <c r="AL4076" i="64"/>
  <c r="AL4075" i="64"/>
  <c r="AL4074" i="64"/>
  <c r="AL4073" i="64"/>
  <c r="AL4071" i="64"/>
  <c r="AL4070" i="64"/>
  <c r="AL4069" i="64"/>
  <c r="AL4068" i="64"/>
  <c r="AL4066" i="64"/>
  <c r="AL4065" i="64"/>
  <c r="AL4064" i="64"/>
  <c r="AL4063" i="64"/>
  <c r="AL4061" i="64"/>
  <c r="AL4060" i="64"/>
  <c r="AL4059" i="64"/>
  <c r="AL4058" i="64"/>
  <c r="AL4056" i="64"/>
  <c r="AL4055" i="64"/>
  <c r="AL4054" i="64"/>
  <c r="AL4053" i="64"/>
  <c r="AL4051" i="64"/>
  <c r="AL4050" i="64"/>
  <c r="AL4049" i="64"/>
  <c r="AL4048" i="64"/>
  <c r="AL4046" i="64"/>
  <c r="AL4045" i="64"/>
  <c r="AL4044" i="64"/>
  <c r="AL4043" i="64"/>
  <c r="AL4041" i="64"/>
  <c r="AL4040" i="64"/>
  <c r="AL4039" i="64"/>
  <c r="AL4038" i="64"/>
  <c r="AL4036" i="64"/>
  <c r="AL4035" i="64"/>
  <c r="AL4034" i="64"/>
  <c r="AL4033" i="64"/>
  <c r="AL4031" i="64"/>
  <c r="AL4030" i="64"/>
  <c r="AL4029" i="64"/>
  <c r="AL4028" i="64"/>
  <c r="AL4026" i="64"/>
  <c r="AL4025" i="64"/>
  <c r="AL4024" i="64"/>
  <c r="AL4023" i="64"/>
  <c r="AL4021" i="64"/>
  <c r="AL4020" i="64"/>
  <c r="AL4019" i="64"/>
  <c r="AL4018" i="64"/>
  <c r="AL4016" i="64"/>
  <c r="AL4015" i="64"/>
  <c r="AL4014" i="64"/>
  <c r="AL4013" i="64"/>
  <c r="AL4011" i="64"/>
  <c r="AL4010" i="64"/>
  <c r="AL4009" i="64"/>
  <c r="AL4008" i="64"/>
  <c r="AL4006" i="64"/>
  <c r="AL4005" i="64"/>
  <c r="AL4004" i="64"/>
  <c r="AL4003" i="64"/>
  <c r="AL4001" i="64"/>
  <c r="AL4000" i="64"/>
  <c r="AL3999" i="64"/>
  <c r="AL3998" i="64"/>
  <c r="AL3996" i="64"/>
  <c r="AL3995" i="64"/>
  <c r="AL3994" i="64"/>
  <c r="AL3993" i="64"/>
  <c r="AL3991" i="64"/>
  <c r="AL3990" i="64"/>
  <c r="AL3989" i="64"/>
  <c r="AL3988" i="64"/>
  <c r="AL3986" i="64"/>
  <c r="AL3985" i="64"/>
  <c r="AL3984" i="64"/>
  <c r="AL3983" i="64"/>
  <c r="AL3981" i="64"/>
  <c r="AL3980" i="64"/>
  <c r="AL3979" i="64"/>
  <c r="AL3978" i="64"/>
  <c r="AL3976" i="64"/>
  <c r="AL3975" i="64"/>
  <c r="AL3974" i="64"/>
  <c r="AL3973" i="64"/>
  <c r="AL3971" i="64"/>
  <c r="AL3970" i="64"/>
  <c r="AL3969" i="64"/>
  <c r="AL3968" i="64"/>
  <c r="AL3966" i="64"/>
  <c r="AL3965" i="64"/>
  <c r="AL3964" i="64"/>
  <c r="AL3963" i="64"/>
  <c r="AL3961" i="64"/>
  <c r="AL3960" i="64"/>
  <c r="AL3959" i="64"/>
  <c r="AL3958" i="64"/>
  <c r="AL3956" i="64"/>
  <c r="AL3955" i="64"/>
  <c r="AL3954" i="64"/>
  <c r="AL3953" i="64"/>
  <c r="AL3951" i="64"/>
  <c r="AL3950" i="64"/>
  <c r="AL3949" i="64"/>
  <c r="AL3948" i="64"/>
  <c r="AL3946" i="64"/>
  <c r="AL3945" i="64"/>
  <c r="AL3944" i="64"/>
  <c r="AL3943" i="64"/>
  <c r="AL3941" i="64"/>
  <c r="AL3940" i="64"/>
  <c r="AL3939" i="64"/>
  <c r="AL3938" i="64"/>
  <c r="AL3936" i="64"/>
  <c r="AL3935" i="64"/>
  <c r="AL3934" i="64"/>
  <c r="AL3933" i="64"/>
  <c r="AL3931" i="64"/>
  <c r="AL3930" i="64"/>
  <c r="AL3929" i="64"/>
  <c r="AL3928" i="64"/>
  <c r="AL3926" i="64"/>
  <c r="AL3925" i="64"/>
  <c r="AL3924" i="64"/>
  <c r="AL3923" i="64"/>
  <c r="AL3921" i="64"/>
  <c r="AL3920" i="64"/>
  <c r="AL3919" i="64"/>
  <c r="AL3918" i="64"/>
  <c r="AL3916" i="64"/>
  <c r="AL3915" i="64"/>
  <c r="AL3914" i="64"/>
  <c r="AL3913" i="64"/>
  <c r="AL3911" i="64"/>
  <c r="AL3910" i="64"/>
  <c r="AL3909" i="64"/>
  <c r="AL3908" i="64"/>
  <c r="AL3906" i="64"/>
  <c r="AL3905" i="64"/>
  <c r="AL3904" i="64"/>
  <c r="AL3903" i="64"/>
  <c r="AL3901" i="64"/>
  <c r="AL3900" i="64"/>
  <c r="AL3899" i="64"/>
  <c r="AL3898" i="64"/>
  <c r="AL3896" i="64"/>
  <c r="AL3895" i="64"/>
  <c r="AL3894" i="64"/>
  <c r="AL3893" i="64"/>
  <c r="AL3891" i="64"/>
  <c r="AL3890" i="64"/>
  <c r="AL3889" i="64"/>
  <c r="AL3888" i="64"/>
  <c r="AL3886" i="64"/>
  <c r="AL3885" i="64"/>
  <c r="AL3884" i="64"/>
  <c r="AL3883" i="64"/>
  <c r="AL3881" i="64"/>
  <c r="AL3880" i="64"/>
  <c r="AL3879" i="64"/>
  <c r="AL3878" i="64"/>
  <c r="AL3876" i="64"/>
  <c r="AL3875" i="64"/>
  <c r="AL3874" i="64"/>
  <c r="AL3873" i="64"/>
  <c r="AL3871" i="64"/>
  <c r="AL3870" i="64"/>
  <c r="AL3869" i="64"/>
  <c r="AL3868" i="64"/>
  <c r="AL3866" i="64"/>
  <c r="AL3865" i="64"/>
  <c r="AL3864" i="64"/>
  <c r="AL3863" i="64"/>
  <c r="AL3861" i="64"/>
  <c r="AL3860" i="64"/>
  <c r="AL3859" i="64"/>
  <c r="AL3858" i="64"/>
  <c r="AL3856" i="64"/>
  <c r="AL3855" i="64"/>
  <c r="AL3854" i="64"/>
  <c r="AL3853" i="64"/>
  <c r="AL3851" i="64"/>
  <c r="AL3850" i="64"/>
  <c r="AL3849" i="64"/>
  <c r="AL3848" i="64"/>
  <c r="AL3846" i="64"/>
  <c r="AL3845" i="64"/>
  <c r="AL3844" i="64"/>
  <c r="AL3843" i="64"/>
  <c r="AL3841" i="64"/>
  <c r="AL3840" i="64"/>
  <c r="AL3839" i="64"/>
  <c r="AL3838" i="64"/>
  <c r="AL3836" i="64"/>
  <c r="AL3835" i="64"/>
  <c r="AL3834" i="64"/>
  <c r="AL3833" i="64"/>
  <c r="AL3831" i="64"/>
  <c r="AL3830" i="64"/>
  <c r="AL3829" i="64"/>
  <c r="AL3828" i="64"/>
  <c r="AL3826" i="64"/>
  <c r="AL3825" i="64"/>
  <c r="AL3824" i="64"/>
  <c r="AL3823" i="64"/>
  <c r="AL3821" i="64"/>
  <c r="AL3820" i="64"/>
  <c r="AL3819" i="64"/>
  <c r="AL3818" i="64"/>
  <c r="AL3816" i="64"/>
  <c r="AL3815" i="64"/>
  <c r="AL3814" i="64"/>
  <c r="AL3813" i="64"/>
  <c r="AL3811" i="64"/>
  <c r="AL3810" i="64"/>
  <c r="AL3809" i="64"/>
  <c r="AL3808" i="64"/>
  <c r="AL3806" i="64"/>
  <c r="AL3805" i="64"/>
  <c r="AL3804" i="64"/>
  <c r="AL3803" i="64"/>
  <c r="AL3801" i="64"/>
  <c r="AL3800" i="64"/>
  <c r="AL3799" i="64"/>
  <c r="AL3798" i="64"/>
  <c r="AL3796" i="64"/>
  <c r="AL3795" i="64"/>
  <c r="AL3794" i="64"/>
  <c r="AL3793" i="64"/>
  <c r="AL3791" i="64"/>
  <c r="AL3790" i="64"/>
  <c r="AL3789" i="64"/>
  <c r="AL3788" i="64"/>
  <c r="AL3786" i="64"/>
  <c r="AL3785" i="64"/>
  <c r="AL3784" i="64"/>
  <c r="AL3783" i="64"/>
  <c r="AL3781" i="64"/>
  <c r="AL3780" i="64"/>
  <c r="AL3779" i="64"/>
  <c r="AL3778" i="64"/>
  <c r="AL3776" i="64"/>
  <c r="AL3775" i="64"/>
  <c r="AL3774" i="64"/>
  <c r="AL3773" i="64"/>
  <c r="AL3771" i="64"/>
  <c r="AL3770" i="64"/>
  <c r="AL3769" i="64"/>
  <c r="AL3768" i="64"/>
  <c r="AL3766" i="64"/>
  <c r="AL3765" i="64"/>
  <c r="AL3764" i="64"/>
  <c r="AL3763" i="64"/>
  <c r="AL3761" i="64"/>
  <c r="AL3760" i="64"/>
  <c r="AL3759" i="64"/>
  <c r="AL3758" i="64"/>
  <c r="AL3756" i="64"/>
  <c r="AL3755" i="64"/>
  <c r="AL3754" i="64"/>
  <c r="AL3753" i="64"/>
  <c r="AL3751" i="64"/>
  <c r="AL3750" i="64"/>
  <c r="AL3749" i="64"/>
  <c r="AL3748" i="64"/>
  <c r="AL3746" i="64"/>
  <c r="AL3745" i="64"/>
  <c r="AL3744" i="64"/>
  <c r="AL3743" i="64"/>
  <c r="AL3741" i="64"/>
  <c r="AL3740" i="64"/>
  <c r="AL3739" i="64"/>
  <c r="AL3738" i="64"/>
  <c r="AL3736" i="64"/>
  <c r="AL3735" i="64"/>
  <c r="AL3734" i="64"/>
  <c r="AL3733" i="64"/>
  <c r="AL3731" i="64"/>
  <c r="AL3730" i="64"/>
  <c r="AL3729" i="64"/>
  <c r="AL3728" i="64"/>
  <c r="AL3726" i="64"/>
  <c r="AL3725" i="64"/>
  <c r="AL3724" i="64"/>
  <c r="AL3723" i="64"/>
  <c r="AL3721" i="64"/>
  <c r="AL3720" i="64"/>
  <c r="AL3719" i="64"/>
  <c r="AL3718" i="64"/>
  <c r="AL3716" i="64"/>
  <c r="AL3715" i="64"/>
  <c r="AL3714" i="64"/>
  <c r="AL3713" i="64"/>
  <c r="AL3711" i="64"/>
  <c r="AL3710" i="64"/>
  <c r="AL3709" i="64"/>
  <c r="AL3708" i="64"/>
  <c r="AL3706" i="64"/>
  <c r="AL3705" i="64"/>
  <c r="AL3704" i="64"/>
  <c r="AL3703" i="64"/>
  <c r="AL3701" i="64"/>
  <c r="AL3700" i="64"/>
  <c r="AL3699" i="64"/>
  <c r="AL3698" i="64"/>
  <c r="AL3696" i="64"/>
  <c r="AL3695" i="64"/>
  <c r="AL3694" i="64"/>
  <c r="AL3693" i="64"/>
  <c r="AL3691" i="64"/>
  <c r="AL3690" i="64"/>
  <c r="AL3689" i="64"/>
  <c r="AL3688" i="64"/>
  <c r="AL3686" i="64"/>
  <c r="AL3685" i="64"/>
  <c r="AL3684" i="64"/>
  <c r="AL3683" i="64"/>
  <c r="AL3681" i="64"/>
  <c r="AL3680" i="64"/>
  <c r="AL3679" i="64"/>
  <c r="AL3678" i="64"/>
  <c r="AL3676" i="64"/>
  <c r="AL3675" i="64"/>
  <c r="AL3674" i="64"/>
  <c r="AL3673" i="64"/>
  <c r="AL3671" i="64"/>
  <c r="AL3670" i="64"/>
  <c r="AL3669" i="64"/>
  <c r="AL3668" i="64"/>
  <c r="AL3666" i="64"/>
  <c r="AL3665" i="64"/>
  <c r="AL3664" i="64"/>
  <c r="AL3663" i="64"/>
  <c r="AL3661" i="64"/>
  <c r="AL3660" i="64"/>
  <c r="AL3659" i="64"/>
  <c r="AL3658" i="64"/>
  <c r="AL3656" i="64"/>
  <c r="AL3655" i="64"/>
  <c r="AL3654" i="64"/>
  <c r="AL3653" i="64"/>
  <c r="AL3651" i="64"/>
  <c r="AL3650" i="64"/>
  <c r="AL3649" i="64"/>
  <c r="AL3648" i="64"/>
  <c r="AL3646" i="64"/>
  <c r="AL3645" i="64"/>
  <c r="AL3644" i="64"/>
  <c r="AL3643" i="64"/>
  <c r="AL3641" i="64"/>
  <c r="AL3640" i="64"/>
  <c r="AL3639" i="64"/>
  <c r="AL3638" i="64"/>
  <c r="AL3636" i="64"/>
  <c r="AL3635" i="64"/>
  <c r="AL3634" i="64"/>
  <c r="AL3633" i="64"/>
  <c r="AL3631" i="64"/>
  <c r="AL3630" i="64"/>
  <c r="AL3629" i="64"/>
  <c r="AL3628" i="64"/>
  <c r="AL3626" i="64"/>
  <c r="AL3625" i="64"/>
  <c r="AL3624" i="64"/>
  <c r="AL3623" i="64"/>
  <c r="AL3621" i="64"/>
  <c r="AL3620" i="64"/>
  <c r="AL3619" i="64"/>
  <c r="AL3618" i="64"/>
  <c r="AL3616" i="64"/>
  <c r="AL3615" i="64"/>
  <c r="AL3614" i="64"/>
  <c r="AL3613" i="64"/>
  <c r="AL3611" i="64"/>
  <c r="AL3610" i="64"/>
  <c r="AL3609" i="64"/>
  <c r="AL3608" i="64"/>
  <c r="AL3606" i="64"/>
  <c r="AL3605" i="64"/>
  <c r="AL3604" i="64"/>
  <c r="AL3603" i="64"/>
  <c r="AL3601" i="64"/>
  <c r="AL3600" i="64"/>
  <c r="AL3599" i="64"/>
  <c r="AL3598" i="64"/>
  <c r="AL3596" i="64"/>
  <c r="AL3595" i="64"/>
  <c r="AL3594" i="64"/>
  <c r="AL3593" i="64"/>
  <c r="AL3591" i="64"/>
  <c r="AL3590" i="64"/>
  <c r="AL3589" i="64"/>
  <c r="AL3588" i="64"/>
  <c r="AL3586" i="64"/>
  <c r="AL3585" i="64"/>
  <c r="AL3584" i="64"/>
  <c r="AL3583" i="64"/>
  <c r="AL3581" i="64"/>
  <c r="AL3580" i="64"/>
  <c r="AL3579" i="64"/>
  <c r="AL3578" i="64"/>
  <c r="AL3576" i="64"/>
  <c r="AL3575" i="64"/>
  <c r="AL3574" i="64"/>
  <c r="AL3573" i="64"/>
  <c r="AL3571" i="64"/>
  <c r="AL3570" i="64"/>
  <c r="AL3569" i="64"/>
  <c r="AL3568" i="64"/>
  <c r="AL3566" i="64"/>
  <c r="AL3565" i="64"/>
  <c r="AL3564" i="64"/>
  <c r="AL3563" i="64"/>
  <c r="AL3561" i="64"/>
  <c r="AL3560" i="64"/>
  <c r="AL3559" i="64"/>
  <c r="AL3558" i="64"/>
  <c r="AL3556" i="64"/>
  <c r="AL3555" i="64"/>
  <c r="AL3554" i="64"/>
  <c r="AL3553" i="64"/>
  <c r="AL3551" i="64"/>
  <c r="AL3550" i="64"/>
  <c r="AL3549" i="64"/>
  <c r="AL3548" i="64"/>
  <c r="AL3546" i="64"/>
  <c r="AL3545" i="64"/>
  <c r="AL3544" i="64"/>
  <c r="AL3543" i="64"/>
  <c r="AL3541" i="64"/>
  <c r="AL3540" i="64"/>
  <c r="AL3539" i="64"/>
  <c r="AL3538" i="64"/>
  <c r="AL3536" i="64"/>
  <c r="AL3535" i="64"/>
  <c r="AL3534" i="64"/>
  <c r="AL3533" i="64"/>
  <c r="AL3531" i="64"/>
  <c r="AL3530" i="64"/>
  <c r="AL3529" i="64"/>
  <c r="AL3528" i="64"/>
  <c r="AL3526" i="64"/>
  <c r="AL3525" i="64"/>
  <c r="AL3524" i="64"/>
  <c r="AL3523" i="64"/>
  <c r="AL3521" i="64"/>
  <c r="AL3520" i="64"/>
  <c r="AL3519" i="64"/>
  <c r="AL3518" i="64"/>
  <c r="AL3516" i="64"/>
  <c r="AL3515" i="64"/>
  <c r="AL3514" i="64"/>
  <c r="AL3513" i="64"/>
  <c r="AL3511" i="64"/>
  <c r="AL3510" i="64"/>
  <c r="AL3509" i="64"/>
  <c r="AL3508" i="64"/>
  <c r="AL3506" i="64"/>
  <c r="AL3505" i="64"/>
  <c r="AL3504" i="64"/>
  <c r="AL3503" i="64"/>
  <c r="AL3501" i="64"/>
  <c r="AL3500" i="64"/>
  <c r="AL3499" i="64"/>
  <c r="AL3498" i="64"/>
  <c r="AL3496" i="64"/>
  <c r="AL3495" i="64"/>
  <c r="AL3494" i="64"/>
  <c r="AL3493" i="64"/>
  <c r="AL3491" i="64"/>
  <c r="AL3490" i="64"/>
  <c r="AL3489" i="64"/>
  <c r="AL3488" i="64"/>
  <c r="AL3486" i="64"/>
  <c r="AL3485" i="64"/>
  <c r="AL3484" i="64"/>
  <c r="AL3483" i="64"/>
  <c r="AL3481" i="64"/>
  <c r="AL3480" i="64"/>
  <c r="AL3479" i="64"/>
  <c r="AL3478" i="64"/>
  <c r="AL3476" i="64"/>
  <c r="AL3475" i="64"/>
  <c r="AL3474" i="64"/>
  <c r="AL3473" i="64"/>
  <c r="AL3471" i="64"/>
  <c r="AL3470" i="64"/>
  <c r="AL3469" i="64"/>
  <c r="AL3468" i="64"/>
  <c r="AL3466" i="64"/>
  <c r="AL3465" i="64"/>
  <c r="AL3464" i="64"/>
  <c r="AL3463" i="64"/>
  <c r="AL3461" i="64"/>
  <c r="AL3460" i="64"/>
  <c r="AL3459" i="64"/>
  <c r="AL3458" i="64"/>
  <c r="AL3456" i="64"/>
  <c r="AL3455" i="64"/>
  <c r="AL3454" i="64"/>
  <c r="AL3453" i="64"/>
  <c r="AL3451" i="64"/>
  <c r="AL3450" i="64"/>
  <c r="AL3449" i="64"/>
  <c r="AL3448" i="64"/>
  <c r="AL3446" i="64"/>
  <c r="AL3445" i="64"/>
  <c r="AL3444" i="64"/>
  <c r="AL3443" i="64"/>
  <c r="AL3441" i="64"/>
  <c r="AL3440" i="64"/>
  <c r="AL3439" i="64"/>
  <c r="AL3438" i="64"/>
  <c r="AL3436" i="64"/>
  <c r="AL3435" i="64"/>
  <c r="AL3434" i="64"/>
  <c r="AL3433" i="64"/>
  <c r="AL3431" i="64"/>
  <c r="AL3430" i="64"/>
  <c r="AL3429" i="64"/>
  <c r="AL3428" i="64"/>
  <c r="AL3426" i="64"/>
  <c r="AL3425" i="64"/>
  <c r="AL3424" i="64"/>
  <c r="AL3423" i="64"/>
  <c r="AL3421" i="64"/>
  <c r="AL3420" i="64"/>
  <c r="AL3419" i="64"/>
  <c r="AL3418" i="64"/>
  <c r="AL3416" i="64"/>
  <c r="AL3415" i="64"/>
  <c r="AL3414" i="64"/>
  <c r="AL3413" i="64"/>
  <c r="AL3411" i="64"/>
  <c r="AL3410" i="64"/>
  <c r="AL3409" i="64"/>
  <c r="AL3408" i="64"/>
  <c r="AL3406" i="64"/>
  <c r="AL3405" i="64"/>
  <c r="AL3404" i="64"/>
  <c r="AL3403" i="64"/>
  <c r="AL3401" i="64"/>
  <c r="AL3400" i="64"/>
  <c r="AL3399" i="64"/>
  <c r="AL3398" i="64"/>
  <c r="AL3396" i="64"/>
  <c r="AL3395" i="64"/>
  <c r="AL3394" i="64"/>
  <c r="AL3393" i="64"/>
  <c r="AL3391" i="64"/>
  <c r="AL3390" i="64"/>
  <c r="AL3389" i="64"/>
  <c r="AL3388" i="64"/>
  <c r="AL3386" i="64"/>
  <c r="AL3385" i="64"/>
  <c r="AL3384" i="64"/>
  <c r="AL3383" i="64"/>
  <c r="AL3381" i="64"/>
  <c r="AL3380" i="64"/>
  <c r="AL3379" i="64"/>
  <c r="AL3378" i="64"/>
  <c r="AL3376" i="64"/>
  <c r="AL3375" i="64"/>
  <c r="AL3374" i="64"/>
  <c r="AL3373" i="64"/>
  <c r="AL3371" i="64"/>
  <c r="AL3370" i="64"/>
  <c r="AL3369" i="64"/>
  <c r="AL3368" i="64"/>
  <c r="AL3366" i="64"/>
  <c r="AL3365" i="64"/>
  <c r="AL3364" i="64"/>
  <c r="AL3363" i="64"/>
  <c r="AL3361" i="64"/>
  <c r="AL3360" i="64"/>
  <c r="AL3359" i="64"/>
  <c r="AL3358" i="64"/>
  <c r="AL3356" i="64"/>
  <c r="AL3355" i="64"/>
  <c r="AL3354" i="64"/>
  <c r="AL3353" i="64"/>
  <c r="AL3351" i="64"/>
  <c r="AL3350" i="64"/>
  <c r="AL3349" i="64"/>
  <c r="AL3348" i="64"/>
  <c r="AL3346" i="64"/>
  <c r="AL3345" i="64"/>
  <c r="AL3344" i="64"/>
  <c r="AL3343" i="64"/>
  <c r="AL3341" i="64"/>
  <c r="AL3340" i="64"/>
  <c r="AL3339" i="64"/>
  <c r="AL3338" i="64"/>
  <c r="AL3336" i="64"/>
  <c r="AL3335" i="64"/>
  <c r="AL3334" i="64"/>
  <c r="AL3333" i="64"/>
  <c r="AL3331" i="64"/>
  <c r="AL3330" i="64"/>
  <c r="AL3329" i="64"/>
  <c r="AL3328" i="64"/>
  <c r="AL3326" i="64"/>
  <c r="AL3325" i="64"/>
  <c r="AL3324" i="64"/>
  <c r="AL3323" i="64"/>
  <c r="AL3321" i="64"/>
  <c r="AL3320" i="64"/>
  <c r="AL3319" i="64"/>
  <c r="AL3318" i="64"/>
  <c r="AL3316" i="64"/>
  <c r="AL3315" i="64"/>
  <c r="AL3314" i="64"/>
  <c r="AL3313" i="64"/>
  <c r="AL3311" i="64"/>
  <c r="AL3310" i="64"/>
  <c r="AL3309" i="64"/>
  <c r="AL3308" i="64"/>
  <c r="AL3306" i="64"/>
  <c r="AL3305" i="64"/>
  <c r="AL3304" i="64"/>
  <c r="AL3303" i="64"/>
  <c r="AL3301" i="64"/>
  <c r="AL3300" i="64"/>
  <c r="AL3299" i="64"/>
  <c r="AL3298" i="64"/>
  <c r="AL3296" i="64"/>
  <c r="AL3295" i="64"/>
  <c r="AL3294" i="64"/>
  <c r="AL3293" i="64"/>
  <c r="AL3291" i="64"/>
  <c r="AL3290" i="64"/>
  <c r="AL3289" i="64"/>
  <c r="AL3288" i="64"/>
  <c r="AL3286" i="64"/>
  <c r="AL3285" i="64"/>
  <c r="AL3284" i="64"/>
  <c r="AL3283" i="64"/>
  <c r="AL3281" i="64"/>
  <c r="AL3280" i="64"/>
  <c r="AL3279" i="64"/>
  <c r="AL3278" i="64"/>
  <c r="AL3276" i="64"/>
  <c r="AL3275" i="64"/>
  <c r="AL3274" i="64"/>
  <c r="AL3273" i="64"/>
  <c r="AL3271" i="64"/>
  <c r="AL3270" i="64"/>
  <c r="AL3269" i="64"/>
  <c r="AL3268" i="64"/>
  <c r="AL3266" i="64"/>
  <c r="AL3265" i="64"/>
  <c r="AL3264" i="64"/>
  <c r="AL3263" i="64"/>
  <c r="AL3261" i="64"/>
  <c r="AL3260" i="64"/>
  <c r="AL3259" i="64"/>
  <c r="AL3258" i="64"/>
  <c r="AL3256" i="64"/>
  <c r="AL3255" i="64"/>
  <c r="AL3254" i="64"/>
  <c r="AL3253" i="64"/>
  <c r="AL3251" i="64"/>
  <c r="AL3250" i="64"/>
  <c r="AL3249" i="64"/>
  <c r="AL3248" i="64"/>
  <c r="AL3246" i="64"/>
  <c r="AL3245" i="64"/>
  <c r="AL3244" i="64"/>
  <c r="AL3243" i="64"/>
  <c r="AL3241" i="64"/>
  <c r="AL3240" i="64"/>
  <c r="AL3239" i="64"/>
  <c r="AL3238" i="64"/>
  <c r="AL3236" i="64"/>
  <c r="AL3235" i="64"/>
  <c r="AL3234" i="64"/>
  <c r="AL3233" i="64"/>
  <c r="AL3231" i="64"/>
  <c r="AL3230" i="64"/>
  <c r="AL3229" i="64"/>
  <c r="AL3228" i="64"/>
  <c r="AL3226" i="64"/>
  <c r="AL3225" i="64"/>
  <c r="AL3224" i="64"/>
  <c r="AL3223" i="64"/>
  <c r="AL3221" i="64"/>
  <c r="AL3220" i="64"/>
  <c r="AL3219" i="64"/>
  <c r="AL3218" i="64"/>
  <c r="AL3216" i="64"/>
  <c r="AL3215" i="64"/>
  <c r="AL3214" i="64"/>
  <c r="AL3213" i="64"/>
  <c r="AL3211" i="64"/>
  <c r="AL3210" i="64"/>
  <c r="AL3209" i="64"/>
  <c r="AL3208" i="64"/>
  <c r="AL3206" i="64"/>
  <c r="AL3205" i="64"/>
  <c r="AL3204" i="64"/>
  <c r="AL3203" i="64"/>
  <c r="AL3201" i="64"/>
  <c r="AL3200" i="64"/>
  <c r="AL3199" i="64"/>
  <c r="AL3198" i="64"/>
  <c r="AL3196" i="64"/>
  <c r="AL3195" i="64"/>
  <c r="AL3194" i="64"/>
  <c r="AL3193" i="64"/>
  <c r="AL3191" i="64"/>
  <c r="AL3190" i="64"/>
  <c r="AL3189" i="64"/>
  <c r="AL3188" i="64"/>
  <c r="AL3186" i="64"/>
  <c r="AL3185" i="64"/>
  <c r="AL3184" i="64"/>
  <c r="AL3183" i="64"/>
  <c r="AL3181" i="64"/>
  <c r="AL3180" i="64"/>
  <c r="AL3179" i="64"/>
  <c r="AL3178" i="64"/>
  <c r="AL3176" i="64"/>
  <c r="AL3175" i="64"/>
  <c r="AL3174" i="64"/>
  <c r="AL3173" i="64"/>
  <c r="AL3171" i="64"/>
  <c r="AL3170" i="64"/>
  <c r="AL3169" i="64"/>
  <c r="AL3168" i="64"/>
  <c r="AL3166" i="64"/>
  <c r="AL3165" i="64"/>
  <c r="AL3164" i="64"/>
  <c r="AL3163" i="64"/>
  <c r="AL3161" i="64"/>
  <c r="AL3160" i="64"/>
  <c r="AL3159" i="64"/>
  <c r="AL3158" i="64"/>
  <c r="AL3156" i="64"/>
  <c r="AL3155" i="64"/>
  <c r="AL3154" i="64"/>
  <c r="AL3153" i="64"/>
  <c r="AL3151" i="64"/>
  <c r="AL3150" i="64"/>
  <c r="AL3149" i="64"/>
  <c r="AL3148" i="64"/>
  <c r="AL3146" i="64"/>
  <c r="AL3145" i="64"/>
  <c r="AL3144" i="64"/>
  <c r="AL3143" i="64"/>
  <c r="AL3141" i="64"/>
  <c r="AL3140" i="64"/>
  <c r="AL3139" i="64"/>
  <c r="AL3138" i="64"/>
  <c r="AL3136" i="64"/>
  <c r="AL3135" i="64"/>
  <c r="AL3134" i="64"/>
  <c r="AL3133" i="64"/>
  <c r="AL3131" i="64"/>
  <c r="AL3130" i="64"/>
  <c r="AL3129" i="64"/>
  <c r="AL3128" i="64"/>
  <c r="AL3126" i="64"/>
  <c r="AL3125" i="64"/>
  <c r="AL3124" i="64"/>
  <c r="AL3123" i="64"/>
  <c r="AL3121" i="64"/>
  <c r="AL3120" i="64"/>
  <c r="AL3119" i="64"/>
  <c r="AL3118" i="64"/>
  <c r="AL3116" i="64"/>
  <c r="AL3115" i="64"/>
  <c r="AL3114" i="64"/>
  <c r="AL3113" i="64"/>
  <c r="AL3111" i="64"/>
  <c r="AL3110" i="64"/>
  <c r="AL3109" i="64"/>
  <c r="AL3108" i="64"/>
  <c r="AL3106" i="64"/>
  <c r="AL3105" i="64"/>
  <c r="AL3104" i="64"/>
  <c r="AL3103" i="64"/>
  <c r="AL3101" i="64"/>
  <c r="AL3100" i="64"/>
  <c r="AL3099" i="64"/>
  <c r="AL3098" i="64"/>
  <c r="AL3096" i="64"/>
  <c r="AL3095" i="64"/>
  <c r="AL3094" i="64"/>
  <c r="AL3093" i="64"/>
  <c r="AL3091" i="64"/>
  <c r="AL3090" i="64"/>
  <c r="AL3089" i="64"/>
  <c r="AL3088" i="64"/>
  <c r="AL3086" i="64"/>
  <c r="AL3085" i="64"/>
  <c r="AL3084" i="64"/>
  <c r="AL3083" i="64"/>
  <c r="AL3081" i="64"/>
  <c r="AL3080" i="64"/>
  <c r="AL3079" i="64"/>
  <c r="AL3078" i="64"/>
  <c r="AL3076" i="64"/>
  <c r="AL3075" i="64"/>
  <c r="AL3074" i="64"/>
  <c r="AL3073" i="64"/>
  <c r="AL3071" i="64"/>
  <c r="AL3070" i="64"/>
  <c r="AL3069" i="64"/>
  <c r="AL3068" i="64"/>
  <c r="AL3066" i="64"/>
  <c r="AL3065" i="64"/>
  <c r="AL3064" i="64"/>
  <c r="AL3063" i="64"/>
  <c r="AL3061" i="64"/>
  <c r="AL3060" i="64"/>
  <c r="AL3059" i="64"/>
  <c r="AL3058" i="64"/>
  <c r="AL3056" i="64"/>
  <c r="AL3055" i="64"/>
  <c r="AL3054" i="64"/>
  <c r="AL3053" i="64"/>
  <c r="AL3051" i="64"/>
  <c r="AL3050" i="64"/>
  <c r="AL3049" i="64"/>
  <c r="AL3048" i="64"/>
  <c r="AL3046" i="64"/>
  <c r="AL3045" i="64"/>
  <c r="AL3044" i="64"/>
  <c r="AL3043" i="64"/>
  <c r="AL3041" i="64"/>
  <c r="AL3040" i="64"/>
  <c r="AL3039" i="64"/>
  <c r="AL3038" i="64"/>
  <c r="AL3036" i="64"/>
  <c r="AL3035" i="64"/>
  <c r="AL3034" i="64"/>
  <c r="AL3033" i="64"/>
  <c r="AL3031" i="64"/>
  <c r="AL3030" i="64"/>
  <c r="AL3029" i="64"/>
  <c r="AL3028" i="64"/>
  <c r="AL3026" i="64"/>
  <c r="AL3025" i="64"/>
  <c r="AL3024" i="64"/>
  <c r="AL3023" i="64"/>
  <c r="AL3021" i="64"/>
  <c r="AL3020" i="64"/>
  <c r="AL3019" i="64"/>
  <c r="AL3018" i="64"/>
  <c r="AL3016" i="64"/>
  <c r="AL3015" i="64"/>
  <c r="AL3014" i="64"/>
  <c r="AL3013" i="64"/>
  <c r="AL3011" i="64"/>
  <c r="AL3010" i="64"/>
  <c r="AL3009" i="64"/>
  <c r="AL3008" i="64"/>
  <c r="AL3006" i="64"/>
  <c r="AL3005" i="64"/>
  <c r="AL3004" i="64"/>
  <c r="AL3003" i="64"/>
  <c r="AL3001" i="64"/>
  <c r="AL3000" i="64"/>
  <c r="AL2999" i="64"/>
  <c r="AL2998" i="64"/>
  <c r="AL2996" i="64"/>
  <c r="AL2995" i="64"/>
  <c r="AL2994" i="64"/>
  <c r="AL2993" i="64"/>
  <c r="AL2991" i="64"/>
  <c r="AL2990" i="64"/>
  <c r="AL2989" i="64"/>
  <c r="AL2988" i="64"/>
  <c r="AL2986" i="64"/>
  <c r="AL2985" i="64"/>
  <c r="AL2984" i="64"/>
  <c r="AL2983" i="64"/>
  <c r="AL2981" i="64"/>
  <c r="AL2980" i="64"/>
  <c r="AL2979" i="64"/>
  <c r="AL2978" i="64"/>
  <c r="AL2976" i="64"/>
  <c r="AL2975" i="64"/>
  <c r="AL2974" i="64"/>
  <c r="AL2973" i="64"/>
  <c r="AL2971" i="64"/>
  <c r="AL2970" i="64"/>
  <c r="AL2969" i="64"/>
  <c r="AL2968" i="64"/>
  <c r="AL2966" i="64"/>
  <c r="AL2965" i="64"/>
  <c r="AL2964" i="64"/>
  <c r="AL2963" i="64"/>
  <c r="AL2961" i="64"/>
  <c r="AL2960" i="64"/>
  <c r="AL2959" i="64"/>
  <c r="AL2958" i="64"/>
  <c r="AL2956" i="64"/>
  <c r="AL2955" i="64"/>
  <c r="AL2954" i="64"/>
  <c r="AL2953" i="64"/>
  <c r="AL2951" i="64"/>
  <c r="AL2950" i="64"/>
  <c r="AL2949" i="64"/>
  <c r="AL2948" i="64"/>
  <c r="AL2946" i="64"/>
  <c r="AL2945" i="64"/>
  <c r="AL2944" i="64"/>
  <c r="AL2943" i="64"/>
  <c r="AL2941" i="64"/>
  <c r="AL2940" i="64"/>
  <c r="AL2939" i="64"/>
  <c r="AL2938" i="64"/>
  <c r="AL2936" i="64"/>
  <c r="AL2935" i="64"/>
  <c r="AL2934" i="64"/>
  <c r="AL2933" i="64"/>
  <c r="AL2931" i="64"/>
  <c r="AL2930" i="64"/>
  <c r="AL2929" i="64"/>
  <c r="AL2928" i="64"/>
  <c r="AL2926" i="64"/>
  <c r="AL2925" i="64"/>
  <c r="AL2924" i="64"/>
  <c r="AL2923" i="64"/>
  <c r="AL2921" i="64"/>
  <c r="AL2920" i="64"/>
  <c r="AL2919" i="64"/>
  <c r="AL2918" i="64"/>
  <c r="AL2916" i="64"/>
  <c r="AL2915" i="64"/>
  <c r="AL2914" i="64"/>
  <c r="AL2913" i="64"/>
  <c r="AL2911" i="64"/>
  <c r="AL2910" i="64"/>
  <c r="AL2909" i="64"/>
  <c r="AL2908" i="64"/>
  <c r="AL2906" i="64"/>
  <c r="AL2905" i="64"/>
  <c r="AL2904" i="64"/>
  <c r="AL2903" i="64"/>
  <c r="AL2901" i="64"/>
  <c r="AL2900" i="64"/>
  <c r="AL2899" i="64"/>
  <c r="AL2898" i="64"/>
  <c r="AL2896" i="64"/>
  <c r="AL2895" i="64"/>
  <c r="AL2894" i="64"/>
  <c r="AL2893" i="64"/>
  <c r="AL2891" i="64"/>
  <c r="AL2890" i="64"/>
  <c r="AL2889" i="64"/>
  <c r="AL2888" i="64"/>
  <c r="AL2886" i="64"/>
  <c r="AL2885" i="64"/>
  <c r="AL2884" i="64"/>
  <c r="AL2883" i="64"/>
  <c r="AL2881" i="64"/>
  <c r="AL2880" i="64"/>
  <c r="AL2879" i="64"/>
  <c r="AL2878" i="64"/>
  <c r="AL2876" i="64"/>
  <c r="AL2875" i="64"/>
  <c r="AL2874" i="64"/>
  <c r="AL2873" i="64"/>
  <c r="AL2871" i="64"/>
  <c r="AL2870" i="64"/>
  <c r="AL2869" i="64"/>
  <c r="AL2868" i="64"/>
  <c r="AL2866" i="64"/>
  <c r="AL2865" i="64"/>
  <c r="AL2864" i="64"/>
  <c r="AL2863" i="64"/>
  <c r="AL2861" i="64"/>
  <c r="AL2860" i="64"/>
  <c r="AL2859" i="64"/>
  <c r="AL2858" i="64"/>
  <c r="AL2856" i="64"/>
  <c r="AL2855" i="64"/>
  <c r="AL2854" i="64"/>
  <c r="AL2853" i="64"/>
  <c r="AL2851" i="64"/>
  <c r="AL2850" i="64"/>
  <c r="AL2849" i="64"/>
  <c r="AL2848" i="64"/>
  <c r="AL2846" i="64"/>
  <c r="AL2845" i="64"/>
  <c r="AL2844" i="64"/>
  <c r="AL2843" i="64"/>
  <c r="AL2841" i="64"/>
  <c r="AL2840" i="64"/>
  <c r="AL2839" i="64"/>
  <c r="AL2838" i="64"/>
  <c r="AL2836" i="64"/>
  <c r="AL2835" i="64"/>
  <c r="AL2834" i="64"/>
  <c r="AL2833" i="64"/>
  <c r="AL2831" i="64"/>
  <c r="AL2830" i="64"/>
  <c r="AL2829" i="64"/>
  <c r="AL2828" i="64"/>
  <c r="AL2826" i="64"/>
  <c r="AL2825" i="64"/>
  <c r="AL2824" i="64"/>
  <c r="AL2823" i="64"/>
  <c r="AL2821" i="64"/>
  <c r="AL2820" i="64"/>
  <c r="AL2819" i="64"/>
  <c r="AL2818" i="64"/>
  <c r="AL2816" i="64"/>
  <c r="AL2815" i="64"/>
  <c r="AL2814" i="64"/>
  <c r="AL2813" i="64"/>
  <c r="AL2811" i="64"/>
  <c r="AL2810" i="64"/>
  <c r="AL2809" i="64"/>
  <c r="AL2808" i="64"/>
  <c r="AL2806" i="64"/>
  <c r="AL2805" i="64"/>
  <c r="AL2804" i="64"/>
  <c r="AL2803" i="64"/>
  <c r="AL2801" i="64"/>
  <c r="AL2800" i="64"/>
  <c r="AL2799" i="64"/>
  <c r="AL2798" i="64"/>
  <c r="AL2796" i="64"/>
  <c r="AL2795" i="64"/>
  <c r="AL2794" i="64"/>
  <c r="AL2793" i="64"/>
  <c r="AL2791" i="64"/>
  <c r="AL2790" i="64"/>
  <c r="AL2789" i="64"/>
  <c r="AL2788" i="64"/>
  <c r="AL2786" i="64"/>
  <c r="AL2785" i="64"/>
  <c r="AL2784" i="64"/>
  <c r="AL2783" i="64"/>
  <c r="AL2781" i="64"/>
  <c r="AL2780" i="64"/>
  <c r="AL2779" i="64"/>
  <c r="AL2778" i="64"/>
  <c r="AL2776" i="64"/>
  <c r="AL2775" i="64"/>
  <c r="AL2774" i="64"/>
  <c r="AL2773" i="64"/>
  <c r="AL2771" i="64"/>
  <c r="AL2770" i="64"/>
  <c r="AL2769" i="64"/>
  <c r="AL2768" i="64"/>
  <c r="AL2766" i="64"/>
  <c r="AL2765" i="64"/>
  <c r="AL2764" i="64"/>
  <c r="AL2763" i="64"/>
  <c r="AL2761" i="64"/>
  <c r="AL2760" i="64"/>
  <c r="AL2759" i="64"/>
  <c r="AL2758" i="64"/>
  <c r="AL2756" i="64"/>
  <c r="AL2755" i="64"/>
  <c r="AL2754" i="64"/>
  <c r="AL2753" i="64"/>
  <c r="AL2751" i="64"/>
  <c r="AL2750" i="64"/>
  <c r="AL2749" i="64"/>
  <c r="AL2748" i="64"/>
  <c r="AL2746" i="64"/>
  <c r="AL2745" i="64"/>
  <c r="AL2744" i="64"/>
  <c r="AL2743" i="64"/>
  <c r="AL2741" i="64"/>
  <c r="AL2740" i="64"/>
  <c r="AL2739" i="64"/>
  <c r="AL2738" i="64"/>
  <c r="AL2736" i="64"/>
  <c r="AL2735" i="64"/>
  <c r="AL2734" i="64"/>
  <c r="AL2733" i="64"/>
  <c r="AL2731" i="64"/>
  <c r="AL2730" i="64"/>
  <c r="AL2729" i="64"/>
  <c r="AL2728" i="64"/>
  <c r="AL2726" i="64"/>
  <c r="AL2725" i="64"/>
  <c r="AL2724" i="64"/>
  <c r="AL2723" i="64"/>
  <c r="AL2721" i="64"/>
  <c r="AL2720" i="64"/>
  <c r="AL2719" i="64"/>
  <c r="AL2718" i="64"/>
  <c r="AL2716" i="64"/>
  <c r="AL2715" i="64"/>
  <c r="AL2714" i="64"/>
  <c r="AL2713" i="64"/>
  <c r="AL2711" i="64"/>
  <c r="AL2710" i="64"/>
  <c r="AL2709" i="64"/>
  <c r="AL2708" i="64"/>
  <c r="AL2706" i="64"/>
  <c r="AL2705" i="64"/>
  <c r="AL2704" i="64"/>
  <c r="AL2703" i="64"/>
  <c r="AL2701" i="64"/>
  <c r="AL2700" i="64"/>
  <c r="AL2699" i="64"/>
  <c r="AL2698" i="64"/>
  <c r="AL2696" i="64"/>
  <c r="AL2695" i="64"/>
  <c r="AL2694" i="64"/>
  <c r="AL2693" i="64"/>
  <c r="AL2691" i="64"/>
  <c r="AL2690" i="64"/>
  <c r="AL2689" i="64"/>
  <c r="AL2688" i="64"/>
  <c r="AL2686" i="64"/>
  <c r="AL2685" i="64"/>
  <c r="AL2684" i="64"/>
  <c r="AL2683" i="64"/>
  <c r="AL2681" i="64"/>
  <c r="AL2680" i="64"/>
  <c r="AL2679" i="64"/>
  <c r="AL2678" i="64"/>
  <c r="AL2676" i="64"/>
  <c r="AL2675" i="64"/>
  <c r="AL2674" i="64"/>
  <c r="AL2673" i="64"/>
  <c r="AL2671" i="64"/>
  <c r="AL2670" i="64"/>
  <c r="AL2669" i="64"/>
  <c r="AL2668" i="64"/>
  <c r="AL2666" i="64"/>
  <c r="AL2665" i="64"/>
  <c r="AL2664" i="64"/>
  <c r="AL2663" i="64"/>
  <c r="AL2661" i="64"/>
  <c r="AL2660" i="64"/>
  <c r="AL2659" i="64"/>
  <c r="AL2658" i="64"/>
  <c r="AL2656" i="64"/>
  <c r="AL2655" i="64"/>
  <c r="AL2654" i="64"/>
  <c r="AL2653" i="64"/>
  <c r="AL2651" i="64"/>
  <c r="AL2650" i="64"/>
  <c r="AL2649" i="64"/>
  <c r="AL2648" i="64"/>
  <c r="AL2646" i="64"/>
  <c r="AL2645" i="64"/>
  <c r="AL2644" i="64"/>
  <c r="AL2643" i="64"/>
  <c r="AL2641" i="64"/>
  <c r="AL2640" i="64"/>
  <c r="AL2639" i="64"/>
  <c r="AL2638" i="64"/>
  <c r="AL2636" i="64"/>
  <c r="AL2635" i="64"/>
  <c r="AL2634" i="64"/>
  <c r="AL2633" i="64"/>
  <c r="AL2631" i="64"/>
  <c r="AL2630" i="64"/>
  <c r="AL2629" i="64"/>
  <c r="AL2628" i="64"/>
  <c r="AL2626" i="64"/>
  <c r="AL2625" i="64"/>
  <c r="AL2624" i="64"/>
  <c r="AL2623" i="64"/>
  <c r="AL2621" i="64"/>
  <c r="AL2620" i="64"/>
  <c r="AL2619" i="64"/>
  <c r="AL2618" i="64"/>
  <c r="AL2616" i="64"/>
  <c r="AL2615" i="64"/>
  <c r="AL2614" i="64"/>
  <c r="AL2613" i="64"/>
  <c r="AL2611" i="64"/>
  <c r="AL2610" i="64"/>
  <c r="AL2609" i="64"/>
  <c r="AL2608" i="64"/>
  <c r="AL2606" i="64"/>
  <c r="AL2605" i="64"/>
  <c r="AL2604" i="64"/>
  <c r="AL2603" i="64"/>
  <c r="AL2601" i="64"/>
  <c r="AL2600" i="64"/>
  <c r="AL2599" i="64"/>
  <c r="AL2598" i="64"/>
  <c r="AL2596" i="64"/>
  <c r="AL2595" i="64"/>
  <c r="AL2594" i="64"/>
  <c r="AL2593" i="64"/>
  <c r="AL2591" i="64"/>
  <c r="AL2590" i="64"/>
  <c r="AL2589" i="64"/>
  <c r="AL2588" i="64"/>
  <c r="AL2586" i="64"/>
  <c r="AL2585" i="64"/>
  <c r="AL2584" i="64"/>
  <c r="AL2583" i="64"/>
  <c r="AL2581" i="64"/>
  <c r="AL2580" i="64"/>
  <c r="AL2579" i="64"/>
  <c r="AL2578" i="64"/>
  <c r="AL2576" i="64"/>
  <c r="AL2575" i="64"/>
  <c r="AL2574" i="64"/>
  <c r="AL2573" i="64"/>
  <c r="AL2571" i="64"/>
  <c r="AL2570" i="64"/>
  <c r="AL2569" i="64"/>
  <c r="AL2568" i="64"/>
  <c r="AL2566" i="64"/>
  <c r="AL2565" i="64"/>
  <c r="AL2564" i="64"/>
  <c r="AL2563" i="64"/>
  <c r="AL2561" i="64"/>
  <c r="AL2560" i="64"/>
  <c r="AL2559" i="64"/>
  <c r="AL2558" i="64"/>
  <c r="AL2556" i="64"/>
  <c r="AL2555" i="64"/>
  <c r="AL2554" i="64"/>
  <c r="AL2553" i="64"/>
  <c r="AL2551" i="64"/>
  <c r="AL2550" i="64"/>
  <c r="AL2549" i="64"/>
  <c r="AL2548" i="64"/>
  <c r="AL2546" i="64"/>
  <c r="AL2545" i="64"/>
  <c r="AL2544" i="64"/>
  <c r="AL2543" i="64"/>
  <c r="AL2541" i="64"/>
  <c r="AL2540" i="64"/>
  <c r="AL2539" i="64"/>
  <c r="AL2538" i="64"/>
  <c r="AL2536" i="64"/>
  <c r="AL2535" i="64"/>
  <c r="AL2534" i="64"/>
  <c r="AL2533" i="64"/>
  <c r="AL2531" i="64"/>
  <c r="AL2530" i="64"/>
  <c r="AL2529" i="64"/>
  <c r="AL2528" i="64"/>
  <c r="AL2526" i="64"/>
  <c r="AL2525" i="64"/>
  <c r="AL2524" i="64"/>
  <c r="AL2523" i="64"/>
  <c r="AL2521" i="64"/>
  <c r="AL2520" i="64"/>
  <c r="AL2519" i="64"/>
  <c r="AL2518" i="64"/>
  <c r="AL2516" i="64"/>
  <c r="AL2515" i="64"/>
  <c r="AL2514" i="64"/>
  <c r="AL2513" i="64"/>
  <c r="AL2511" i="64"/>
  <c r="AL2510" i="64"/>
  <c r="AL2509" i="64"/>
  <c r="AL2508" i="64"/>
  <c r="AL2506" i="64"/>
  <c r="AL2505" i="64"/>
  <c r="AL2504" i="64"/>
  <c r="AL2503" i="64"/>
  <c r="AL2501" i="64"/>
  <c r="AL2500" i="64"/>
  <c r="AL2499" i="64"/>
  <c r="AL2498" i="64"/>
  <c r="AL2496" i="64"/>
  <c r="AL2495" i="64"/>
  <c r="AL2494" i="64"/>
  <c r="AL2493" i="64"/>
  <c r="AL2491" i="64"/>
  <c r="AL2490" i="64"/>
  <c r="AL2489" i="64"/>
  <c r="AL2488" i="64"/>
  <c r="AL2486" i="64"/>
  <c r="AL2485" i="64"/>
  <c r="AL2484" i="64"/>
  <c r="AL2483" i="64"/>
  <c r="AL2481" i="64"/>
  <c r="AL2480" i="64"/>
  <c r="AL2479" i="64"/>
  <c r="AL2478" i="64"/>
  <c r="AL2476" i="64"/>
  <c r="AL2475" i="64"/>
  <c r="AL2474" i="64"/>
  <c r="AL2473" i="64"/>
  <c r="AL2471" i="64"/>
  <c r="AL2470" i="64"/>
  <c r="AL2469" i="64"/>
  <c r="AL2468" i="64"/>
  <c r="AL2466" i="64"/>
  <c r="AL2465" i="64"/>
  <c r="AL2464" i="64"/>
  <c r="AL2463" i="64"/>
  <c r="AL2461" i="64"/>
  <c r="AL2460" i="64"/>
  <c r="AL2459" i="64"/>
  <c r="AL2458" i="64"/>
  <c r="AL2456" i="64"/>
  <c r="AL2455" i="64"/>
  <c r="AL2454" i="64"/>
  <c r="AL2453" i="64"/>
  <c r="AL2451" i="64"/>
  <c r="AL2450" i="64"/>
  <c r="AL2449" i="64"/>
  <c r="AL2448" i="64"/>
  <c r="AL2446" i="64"/>
  <c r="AL2445" i="64"/>
  <c r="AL2444" i="64"/>
  <c r="AL2443" i="64"/>
  <c r="AL2441" i="64"/>
  <c r="AL2440" i="64"/>
  <c r="AL2439" i="64"/>
  <c r="AL2438" i="64"/>
  <c r="AL2436" i="64"/>
  <c r="AL2435" i="64"/>
  <c r="AL2434" i="64"/>
  <c r="AL2433" i="64"/>
  <c r="AL2431" i="64"/>
  <c r="AL2430" i="64"/>
  <c r="AL2429" i="64"/>
  <c r="AL2428" i="64"/>
  <c r="AL2426" i="64"/>
  <c r="AL2425" i="64"/>
  <c r="AL2424" i="64"/>
  <c r="AL2423" i="64"/>
  <c r="AL2421" i="64"/>
  <c r="AL2420" i="64"/>
  <c r="AL2419" i="64"/>
  <c r="AL2418" i="64"/>
  <c r="AL2416" i="64"/>
  <c r="AL2415" i="64"/>
  <c r="AL2414" i="64"/>
  <c r="AL2413" i="64"/>
  <c r="AL2411" i="64"/>
  <c r="AL2410" i="64"/>
  <c r="AL2409" i="64"/>
  <c r="AL2408" i="64"/>
  <c r="AL2406" i="64"/>
  <c r="AL2405" i="64"/>
  <c r="AL2404" i="64"/>
  <c r="AL2403" i="64"/>
  <c r="AL2401" i="64"/>
  <c r="AL2400" i="64"/>
  <c r="AL2399" i="64"/>
  <c r="AL2398" i="64"/>
  <c r="AL2396" i="64"/>
  <c r="AL2395" i="64"/>
  <c r="AL2394" i="64"/>
  <c r="AL2393" i="64"/>
  <c r="AL2391" i="64"/>
  <c r="AL2390" i="64"/>
  <c r="AL2389" i="64"/>
  <c r="AL2388" i="64"/>
  <c r="AL2386" i="64"/>
  <c r="AL2385" i="64"/>
  <c r="AL2384" i="64"/>
  <c r="AL2383" i="64"/>
  <c r="AL2381" i="64"/>
  <c r="AL2380" i="64"/>
  <c r="AL2379" i="64"/>
  <c r="AL2378" i="64"/>
  <c r="AL2376" i="64"/>
  <c r="AL2375" i="64"/>
  <c r="AL2374" i="64"/>
  <c r="AL2373" i="64"/>
  <c r="AL2371" i="64"/>
  <c r="AL2370" i="64"/>
  <c r="AL2369" i="64"/>
  <c r="AL2368" i="64"/>
  <c r="AL2366" i="64"/>
  <c r="AL2365" i="64"/>
  <c r="AL2364" i="64"/>
  <c r="AL2363" i="64"/>
  <c r="AL2361" i="64"/>
  <c r="AL2360" i="64"/>
  <c r="AL2359" i="64"/>
  <c r="AL2358" i="64"/>
  <c r="AL2356" i="64"/>
  <c r="AL2355" i="64"/>
  <c r="AL2354" i="64"/>
  <c r="AL2353" i="64"/>
  <c r="AL2351" i="64"/>
  <c r="AL2350" i="64"/>
  <c r="AL2349" i="64"/>
  <c r="AL2348" i="64"/>
  <c r="AL2346" i="64"/>
  <c r="AL2345" i="64"/>
  <c r="AL2344" i="64"/>
  <c r="AL2343" i="64"/>
  <c r="AL2341" i="64"/>
  <c r="AL2340" i="64"/>
  <c r="AL2339" i="64"/>
  <c r="AL2338" i="64"/>
  <c r="AL2336" i="64"/>
  <c r="AL2335" i="64"/>
  <c r="AL2334" i="64"/>
  <c r="AL2333" i="64"/>
  <c r="AL2331" i="64"/>
  <c r="AL2330" i="64"/>
  <c r="AL2329" i="64"/>
  <c r="AL2328" i="64"/>
  <c r="AL2326" i="64"/>
  <c r="AL2325" i="64"/>
  <c r="AL2324" i="64"/>
  <c r="AL2323" i="64"/>
  <c r="AL2321" i="64"/>
  <c r="AL2320" i="64"/>
  <c r="AL2319" i="64"/>
  <c r="AL2318" i="64"/>
  <c r="AL2316" i="64"/>
  <c r="AL2315" i="64"/>
  <c r="AL2314" i="64"/>
  <c r="AL2313" i="64"/>
  <c r="AL2311" i="64"/>
  <c r="AL2310" i="64"/>
  <c r="AL2309" i="64"/>
  <c r="AL2308" i="64"/>
  <c r="AL2306" i="64"/>
  <c r="AL2305" i="64"/>
  <c r="AL2304" i="64"/>
  <c r="AL2303" i="64"/>
  <c r="AL2301" i="64"/>
  <c r="AL2300" i="64"/>
  <c r="AL2299" i="64"/>
  <c r="AL2298" i="64"/>
  <c r="AL2296" i="64"/>
  <c r="AL2295" i="64"/>
  <c r="AL2294" i="64"/>
  <c r="AL2293" i="64"/>
  <c r="AL2291" i="64"/>
  <c r="AL2290" i="64"/>
  <c r="AL2289" i="64"/>
  <c r="AL2288" i="64"/>
  <c r="AL2286" i="64"/>
  <c r="AL2285" i="64"/>
  <c r="AL2284" i="64"/>
  <c r="AL2283" i="64"/>
  <c r="AL2281" i="64"/>
  <c r="AL2280" i="64"/>
  <c r="AL2279" i="64"/>
  <c r="AL2278" i="64"/>
  <c r="AL2276" i="64"/>
  <c r="AL2275" i="64"/>
  <c r="AL2274" i="64"/>
  <c r="AL2273" i="64"/>
  <c r="AL2271" i="64"/>
  <c r="AL2270" i="64"/>
  <c r="AL2269" i="64"/>
  <c r="AL2268" i="64"/>
  <c r="AL2266" i="64"/>
  <c r="AL2265" i="64"/>
  <c r="AL2264" i="64"/>
  <c r="AL2263" i="64"/>
  <c r="AL2261" i="64"/>
  <c r="AL2260" i="64"/>
  <c r="AL2259" i="64"/>
  <c r="AL2258" i="64"/>
  <c r="AL2256" i="64"/>
  <c r="AL2255" i="64"/>
  <c r="AL2254" i="64"/>
  <c r="AL2253" i="64"/>
  <c r="AL2251" i="64"/>
  <c r="AL2250" i="64"/>
  <c r="AL2249" i="64"/>
  <c r="AL2248" i="64"/>
  <c r="AL2246" i="64"/>
  <c r="AL2245" i="64"/>
  <c r="AL2244" i="64"/>
  <c r="AL2243" i="64"/>
  <c r="AL2241" i="64"/>
  <c r="AL2240" i="64"/>
  <c r="AL2239" i="64"/>
  <c r="AL2238" i="64"/>
  <c r="AL2236" i="64"/>
  <c r="AL2235" i="64"/>
  <c r="AL2234" i="64"/>
  <c r="AL2233" i="64"/>
  <c r="AL2231" i="64"/>
  <c r="AL2230" i="64"/>
  <c r="AL2229" i="64"/>
  <c r="AL2228" i="64"/>
  <c r="AL2226" i="64"/>
  <c r="AL2225" i="64"/>
  <c r="AL2224" i="64"/>
  <c r="AL2223" i="64"/>
  <c r="AL2221" i="64"/>
  <c r="AL2220" i="64"/>
  <c r="AL2219" i="64"/>
  <c r="AL2218" i="64"/>
  <c r="AL2216" i="64"/>
  <c r="AL2215" i="64"/>
  <c r="AL2214" i="64"/>
  <c r="AL2213" i="64"/>
  <c r="AL2211" i="64"/>
  <c r="AL2210" i="64"/>
  <c r="AL2209" i="64"/>
  <c r="AL2208" i="64"/>
  <c r="AL2206" i="64"/>
  <c r="AL2205" i="64"/>
  <c r="AL2204" i="64"/>
  <c r="AL2203" i="64"/>
  <c r="AL2201" i="64"/>
  <c r="AL2200" i="64"/>
  <c r="AL2199" i="64"/>
  <c r="AL2198" i="64"/>
  <c r="AL2196" i="64"/>
  <c r="AL2195" i="64"/>
  <c r="AL2194" i="64"/>
  <c r="AL2193" i="64"/>
  <c r="AL2191" i="64"/>
  <c r="AL2190" i="64"/>
  <c r="AL2189" i="64"/>
  <c r="AL2188" i="64"/>
  <c r="AL2186" i="64"/>
  <c r="AL2185" i="64"/>
  <c r="AL2184" i="64"/>
  <c r="AL2183" i="64"/>
  <c r="AL2181" i="64"/>
  <c r="AL2180" i="64"/>
  <c r="AL2179" i="64"/>
  <c r="AL2178" i="64"/>
  <c r="AL2176" i="64"/>
  <c r="AL2175" i="64"/>
  <c r="AL2174" i="64"/>
  <c r="AL2173" i="64"/>
  <c r="AL2171" i="64"/>
  <c r="AL2170" i="64"/>
  <c r="AL2169" i="64"/>
  <c r="AL2168" i="64"/>
  <c r="AL2166" i="64"/>
  <c r="AL2165" i="64"/>
  <c r="AL2164" i="64"/>
  <c r="AL2163" i="64"/>
  <c r="AL2161" i="64"/>
  <c r="AL2160" i="64"/>
  <c r="AL2159" i="64"/>
  <c r="AL2158" i="64"/>
  <c r="AL2156" i="64"/>
  <c r="AL2155" i="64"/>
  <c r="AL2154" i="64"/>
  <c r="AL2153" i="64"/>
  <c r="AL2151" i="64"/>
  <c r="AL2150" i="64"/>
  <c r="AL2149" i="64"/>
  <c r="AL2148" i="64"/>
  <c r="AL2146" i="64"/>
  <c r="AL2145" i="64"/>
  <c r="AL2144" i="64"/>
  <c r="AL2143" i="64"/>
  <c r="AL2141" i="64"/>
  <c r="AL2140" i="64"/>
  <c r="AL2139" i="64"/>
  <c r="AL2138" i="64"/>
  <c r="AL2136" i="64"/>
  <c r="AL2135" i="64"/>
  <c r="AL2134" i="64"/>
  <c r="AL2133" i="64"/>
  <c r="AL2131" i="64"/>
  <c r="AL2130" i="64"/>
  <c r="AL2129" i="64"/>
  <c r="AL2128" i="64"/>
  <c r="AL2126" i="64"/>
  <c r="AL2125" i="64"/>
  <c r="AL2124" i="64"/>
  <c r="AL2123" i="64"/>
  <c r="AL2121" i="64"/>
  <c r="AL2120" i="64"/>
  <c r="AL2119" i="64"/>
  <c r="AL2118" i="64"/>
  <c r="AL2116" i="64"/>
  <c r="AL2115" i="64"/>
  <c r="AL2114" i="64"/>
  <c r="AL2113" i="64"/>
  <c r="AL2111" i="64"/>
  <c r="AL2110" i="64"/>
  <c r="AL2109" i="64"/>
  <c r="AL2108" i="64"/>
  <c r="AL2106" i="64"/>
  <c r="AL2105" i="64"/>
  <c r="AL2104" i="64"/>
  <c r="AL2103" i="64"/>
  <c r="AL2101" i="64"/>
  <c r="AL2100" i="64"/>
  <c r="AL2099" i="64"/>
  <c r="AL2098" i="64"/>
  <c r="AL2096" i="64"/>
  <c r="AL2095" i="64"/>
  <c r="AL2094" i="64"/>
  <c r="AL2093" i="64"/>
  <c r="AL2091" i="64"/>
  <c r="AL2090" i="64"/>
  <c r="AL2089" i="64"/>
  <c r="AL2088" i="64"/>
  <c r="AL2086" i="64"/>
  <c r="AL2085" i="64"/>
  <c r="AL2084" i="64"/>
  <c r="AL2083" i="64"/>
  <c r="AL2081" i="64"/>
  <c r="AL2080" i="64"/>
  <c r="AL2079" i="64"/>
  <c r="AL2078" i="64"/>
  <c r="AL2076" i="64"/>
  <c r="AL2075" i="64"/>
  <c r="AL2074" i="64"/>
  <c r="AL2073" i="64"/>
  <c r="AL2071" i="64"/>
  <c r="AL2070" i="64"/>
  <c r="AL2069" i="64"/>
  <c r="AL2068" i="64"/>
  <c r="AL2066" i="64"/>
  <c r="AL2065" i="64"/>
  <c r="AL2064" i="64"/>
  <c r="AL2063" i="64"/>
  <c r="AL2061" i="64"/>
  <c r="AL2060" i="64"/>
  <c r="AL2059" i="64"/>
  <c r="AL2058" i="64"/>
  <c r="AL2056" i="64"/>
  <c r="AL2055" i="64"/>
  <c r="AL2054" i="64"/>
  <c r="AL2053" i="64"/>
  <c r="AL2051" i="64"/>
  <c r="AL2050" i="64"/>
  <c r="AL2049" i="64"/>
  <c r="AL2048" i="64"/>
  <c r="AL2046" i="64"/>
  <c r="AL2045" i="64"/>
  <c r="AL2044" i="64"/>
  <c r="AL2043" i="64"/>
  <c r="AL2041" i="64"/>
  <c r="AL2040" i="64"/>
  <c r="AL2039" i="64"/>
  <c r="AL2038" i="64"/>
  <c r="AL2036" i="64"/>
  <c r="AL2035" i="64"/>
  <c r="AL2034" i="64"/>
  <c r="AL2033" i="64"/>
  <c r="AL2031" i="64"/>
  <c r="AL2030" i="64"/>
  <c r="AL2029" i="64"/>
  <c r="AL2028" i="64"/>
  <c r="AL2026" i="64"/>
  <c r="AL2025" i="64"/>
  <c r="AL2024" i="64"/>
  <c r="AL2023" i="64"/>
  <c r="AL2021" i="64"/>
  <c r="AL2020" i="64"/>
  <c r="AL2019" i="64"/>
  <c r="AL2018" i="64"/>
  <c r="AL2016" i="64"/>
  <c r="AL2015" i="64"/>
  <c r="AL2014" i="64"/>
  <c r="AL2013" i="64"/>
  <c r="AL2011" i="64"/>
  <c r="AL2010" i="64"/>
  <c r="AL2009" i="64"/>
  <c r="AL2008" i="64"/>
  <c r="AL2006" i="64"/>
  <c r="AL2005" i="64"/>
  <c r="AL2004" i="64"/>
  <c r="AL2003" i="64"/>
  <c r="AL2001" i="64"/>
  <c r="AL2000" i="64"/>
  <c r="AL1999" i="64"/>
  <c r="AL1998" i="64"/>
  <c r="AL1996" i="64"/>
  <c r="AL1995" i="64"/>
  <c r="AL1994" i="64"/>
  <c r="AL1993" i="64"/>
  <c r="AL1991" i="64"/>
  <c r="AL1990" i="64"/>
  <c r="AL1989" i="64"/>
  <c r="AL1988" i="64"/>
  <c r="AL1986" i="64"/>
  <c r="AL1985" i="64"/>
  <c r="AL1984" i="64"/>
  <c r="AL1983" i="64"/>
  <c r="AL1981" i="64"/>
  <c r="AL1980" i="64"/>
  <c r="AL1979" i="64"/>
  <c r="AL1978" i="64"/>
  <c r="AL1976" i="64"/>
  <c r="AL1975" i="64"/>
  <c r="AL1974" i="64"/>
  <c r="AL1973" i="64"/>
  <c r="AL1971" i="64"/>
  <c r="AL1970" i="64"/>
  <c r="AL1969" i="64"/>
  <c r="AL1968" i="64"/>
  <c r="AL1966" i="64"/>
  <c r="AL1965" i="64"/>
  <c r="AL1964" i="64"/>
  <c r="AL1963" i="64"/>
  <c r="AL1961" i="64"/>
  <c r="AL1960" i="64"/>
  <c r="AL1959" i="64"/>
  <c r="AL1958" i="64"/>
  <c r="AL1956" i="64"/>
  <c r="AL1955" i="64"/>
  <c r="AL1954" i="64"/>
  <c r="AL1953" i="64"/>
  <c r="AL1951" i="64"/>
  <c r="AL1950" i="64"/>
  <c r="AL1949" i="64"/>
  <c r="AL1948" i="64"/>
  <c r="AL1946" i="64"/>
  <c r="AL1945" i="64"/>
  <c r="AL1944" i="64"/>
  <c r="AL1943" i="64"/>
  <c r="AL1941" i="64"/>
  <c r="AL1940" i="64"/>
  <c r="AL1939" i="64"/>
  <c r="AL1938" i="64"/>
  <c r="AL1936" i="64"/>
  <c r="AL1935" i="64"/>
  <c r="AL1934" i="64"/>
  <c r="AL1933" i="64"/>
  <c r="AL1931" i="64"/>
  <c r="AL1930" i="64"/>
  <c r="AL1929" i="64"/>
  <c r="AL1928" i="64"/>
  <c r="AL1926" i="64"/>
  <c r="AL1925" i="64"/>
  <c r="AL1924" i="64"/>
  <c r="AL1923" i="64"/>
  <c r="AL1921" i="64"/>
  <c r="AL1920" i="64"/>
  <c r="AL1919" i="64"/>
  <c r="AL1918" i="64"/>
  <c r="AL1916" i="64"/>
  <c r="AL1915" i="64"/>
  <c r="AL1914" i="64"/>
  <c r="AL1913" i="64"/>
  <c r="AL1911" i="64"/>
  <c r="AL1910" i="64"/>
  <c r="AL1909" i="64"/>
  <c r="AL1908" i="64"/>
  <c r="AL1906" i="64"/>
  <c r="AL1905" i="64"/>
  <c r="AL1904" i="64"/>
  <c r="AL1903" i="64"/>
  <c r="AL1901" i="64"/>
  <c r="AL1900" i="64"/>
  <c r="AL1899" i="64"/>
  <c r="AL1898" i="64"/>
  <c r="AL1896" i="64"/>
  <c r="AL1895" i="64"/>
  <c r="AL1894" i="64"/>
  <c r="AL1893" i="64"/>
  <c r="AL1891" i="64"/>
  <c r="AL1890" i="64"/>
  <c r="AL1889" i="64"/>
  <c r="AL1888" i="64"/>
  <c r="AL1886" i="64"/>
  <c r="AL1885" i="64"/>
  <c r="AL1884" i="64"/>
  <c r="AL1883" i="64"/>
  <c r="AL1881" i="64"/>
  <c r="AL1880" i="64"/>
  <c r="AL1879" i="64"/>
  <c r="AL1878" i="64"/>
  <c r="AL1876" i="64"/>
  <c r="AL1875" i="64"/>
  <c r="AL1874" i="64"/>
  <c r="AL1873" i="64"/>
  <c r="AL1871" i="64"/>
  <c r="AL1870" i="64"/>
  <c r="AL1869" i="64"/>
  <c r="AL1868" i="64"/>
  <c r="AL1866" i="64"/>
  <c r="AL1865" i="64"/>
  <c r="AL1864" i="64"/>
  <c r="AL1863" i="64"/>
  <c r="AL1861" i="64"/>
  <c r="AL1860" i="64"/>
  <c r="AL1859" i="64"/>
  <c r="AL1858" i="64"/>
  <c r="AL1856" i="64"/>
  <c r="AL1855" i="64"/>
  <c r="AL1854" i="64"/>
  <c r="AL1853" i="64"/>
  <c r="AL1851" i="64"/>
  <c r="AL1850" i="64"/>
  <c r="AL1849" i="64"/>
  <c r="AL1848" i="64"/>
  <c r="AL1846" i="64"/>
  <c r="AL1845" i="64"/>
  <c r="AL1844" i="64"/>
  <c r="AL1843" i="64"/>
  <c r="AL1841" i="64"/>
  <c r="AL1840" i="64"/>
  <c r="AL1839" i="64"/>
  <c r="AL1838" i="64"/>
  <c r="AL1836" i="64"/>
  <c r="AL1835" i="64"/>
  <c r="AL1834" i="64"/>
  <c r="AL1833" i="64"/>
  <c r="AL1831" i="64"/>
  <c r="AL1830" i="64"/>
  <c r="AL1829" i="64"/>
  <c r="AL1828" i="64"/>
  <c r="AL1826" i="64"/>
  <c r="AL1825" i="64"/>
  <c r="AL1824" i="64"/>
  <c r="AL1823" i="64"/>
  <c r="AL1821" i="64"/>
  <c r="AL1820" i="64"/>
  <c r="AL1819" i="64"/>
  <c r="AL1818" i="64"/>
  <c r="AL1816" i="64"/>
  <c r="AL1815" i="64"/>
  <c r="AL1814" i="64"/>
  <c r="AL1813" i="64"/>
  <c r="AL1811" i="64"/>
  <c r="AL1810" i="64"/>
  <c r="AL1809" i="64"/>
  <c r="AL1808" i="64"/>
  <c r="AL1806" i="64"/>
  <c r="AL1805" i="64"/>
  <c r="AL1804" i="64"/>
  <c r="AL1803" i="64"/>
  <c r="AL1801" i="64"/>
  <c r="AL1800" i="64"/>
  <c r="AL1799" i="64"/>
  <c r="AL1798" i="64"/>
  <c r="AL1796" i="64"/>
  <c r="AL1795" i="64"/>
  <c r="AL1794" i="64"/>
  <c r="AL1793" i="64"/>
  <c r="AL1791" i="64"/>
  <c r="AL1790" i="64"/>
  <c r="AL1789" i="64"/>
  <c r="AL1788" i="64"/>
  <c r="AL1786" i="64"/>
  <c r="AL1785" i="64"/>
  <c r="AL1784" i="64"/>
  <c r="AL1783" i="64"/>
  <c r="AL1781" i="64"/>
  <c r="AL1780" i="64"/>
  <c r="AL1779" i="64"/>
  <c r="AL1778" i="64"/>
  <c r="AL1776" i="64"/>
  <c r="AL1775" i="64"/>
  <c r="AL1774" i="64"/>
  <c r="AL1773" i="64"/>
  <c r="AL1771" i="64"/>
  <c r="AL1770" i="64"/>
  <c r="AL1769" i="64"/>
  <c r="AL1768" i="64"/>
  <c r="AL1766" i="64"/>
  <c r="AL1765" i="64"/>
  <c r="AL1764" i="64"/>
  <c r="AL1763" i="64"/>
  <c r="AL1761" i="64"/>
  <c r="AL1760" i="64"/>
  <c r="AL1759" i="64"/>
  <c r="AL1758" i="64"/>
  <c r="AL1756" i="64"/>
  <c r="AL1755" i="64"/>
  <c r="AL1754" i="64"/>
  <c r="AL1753" i="64"/>
  <c r="AL1751" i="64"/>
  <c r="AL1750" i="64"/>
  <c r="AL1749" i="64"/>
  <c r="AL1748" i="64"/>
  <c r="AL1746" i="64"/>
  <c r="AL1745" i="64"/>
  <c r="AL1744" i="64"/>
  <c r="AL1743" i="64"/>
  <c r="AL1741" i="64"/>
  <c r="AL1740" i="64"/>
  <c r="AL1739" i="64"/>
  <c r="AL1738" i="64"/>
  <c r="AL1736" i="64"/>
  <c r="AL1735" i="64"/>
  <c r="AL1734" i="64"/>
  <c r="AL1733" i="64"/>
  <c r="AL1731" i="64"/>
  <c r="AL1730" i="64"/>
  <c r="AL1729" i="64"/>
  <c r="AL1728" i="64"/>
  <c r="AL1726" i="64"/>
  <c r="AL1725" i="64"/>
  <c r="AL1724" i="64"/>
  <c r="AL1723" i="64"/>
  <c r="AL1721" i="64"/>
  <c r="AL1720" i="64"/>
  <c r="AL1719" i="64"/>
  <c r="AL1718" i="64"/>
  <c r="AL1716" i="64"/>
  <c r="AL1715" i="64"/>
  <c r="AL1714" i="64"/>
  <c r="AL1713" i="64"/>
  <c r="AL1711" i="64"/>
  <c r="AL1710" i="64"/>
  <c r="AL1709" i="64"/>
  <c r="AL1708" i="64"/>
  <c r="AL1706" i="64"/>
  <c r="AL1705" i="64"/>
  <c r="AL1704" i="64"/>
  <c r="AL1703" i="64"/>
  <c r="AL1701" i="64"/>
  <c r="AL1700" i="64"/>
  <c r="AL1699" i="64"/>
  <c r="AL1698" i="64"/>
  <c r="AL1696" i="64"/>
  <c r="AL1695" i="64"/>
  <c r="AL1694" i="64"/>
  <c r="AL1693" i="64"/>
  <c r="AL1691" i="64"/>
  <c r="AL1690" i="64"/>
  <c r="AL1689" i="64"/>
  <c r="AL1688" i="64"/>
  <c r="AL1686" i="64"/>
  <c r="AL1685" i="64"/>
  <c r="AL1684" i="64"/>
  <c r="AL1683" i="64"/>
  <c r="AL1681" i="64"/>
  <c r="AL1680" i="64"/>
  <c r="AL1679" i="64"/>
  <c r="AL1678" i="64"/>
  <c r="AL1676" i="64"/>
  <c r="AL1675" i="64"/>
  <c r="AL1674" i="64"/>
  <c r="AL1673" i="64"/>
  <c r="AL1671" i="64"/>
  <c r="AL1670" i="64"/>
  <c r="AL1669" i="64"/>
  <c r="AL1668" i="64"/>
  <c r="AL1666" i="64"/>
  <c r="AL1665" i="64"/>
  <c r="AL1664" i="64"/>
  <c r="AL1663" i="64"/>
  <c r="AL1661" i="64"/>
  <c r="AL1660" i="64"/>
  <c r="AL1659" i="64"/>
  <c r="AL1658" i="64"/>
  <c r="AL1656" i="64"/>
  <c r="AL1655" i="64"/>
  <c r="AL1654" i="64"/>
  <c r="AL1653" i="64"/>
  <c r="AL1651" i="64"/>
  <c r="AL1650" i="64"/>
  <c r="AL1649" i="64"/>
  <c r="AL1648" i="64"/>
  <c r="AL1646" i="64"/>
  <c r="AL1645" i="64"/>
  <c r="AL1644" i="64"/>
  <c r="AL1643" i="64"/>
  <c r="AL1641" i="64"/>
  <c r="AL1640" i="64"/>
  <c r="AL1639" i="64"/>
  <c r="AL1638" i="64"/>
  <c r="AL1636" i="64"/>
  <c r="AL1635" i="64"/>
  <c r="AL1634" i="64"/>
  <c r="AL1633" i="64"/>
  <c r="AL1631" i="64"/>
  <c r="AL1630" i="64"/>
  <c r="AL1629" i="64"/>
  <c r="AL1628" i="64"/>
  <c r="AL1626" i="64"/>
  <c r="AL1625" i="64"/>
  <c r="AL1624" i="64"/>
  <c r="AL1623" i="64"/>
  <c r="AL1621" i="64"/>
  <c r="AL1620" i="64"/>
  <c r="AL1619" i="64"/>
  <c r="AL1618" i="64"/>
  <c r="AL1616" i="64"/>
  <c r="AL1615" i="64"/>
  <c r="AL1614" i="64"/>
  <c r="AL1613" i="64"/>
  <c r="AL1611" i="64"/>
  <c r="AL1610" i="64"/>
  <c r="AL1609" i="64"/>
  <c r="AL1608" i="64"/>
  <c r="AL1606" i="64"/>
  <c r="AL1605" i="64"/>
  <c r="AL1604" i="64"/>
  <c r="AL1603" i="64"/>
  <c r="AL1601" i="64"/>
  <c r="AL1600" i="64"/>
  <c r="AL1599" i="64"/>
  <c r="AL1598" i="64"/>
  <c r="AL1596" i="64"/>
  <c r="AL1595" i="64"/>
  <c r="AL1594" i="64"/>
  <c r="AL1593" i="64"/>
  <c r="AL1591" i="64"/>
  <c r="AL1590" i="64"/>
  <c r="AL1589" i="64"/>
  <c r="AL1588" i="64"/>
  <c r="AL1586" i="64"/>
  <c r="AL1585" i="64"/>
  <c r="AL1584" i="64"/>
  <c r="AL1583" i="64"/>
  <c r="AL1581" i="64"/>
  <c r="AL1580" i="64"/>
  <c r="AL1579" i="64"/>
  <c r="AL1578" i="64"/>
  <c r="AL1576" i="64"/>
  <c r="AL1575" i="64"/>
  <c r="AL1574" i="64"/>
  <c r="AL1573" i="64"/>
  <c r="AL1571" i="64"/>
  <c r="AL1570" i="64"/>
  <c r="AL1569" i="64"/>
  <c r="AL1568" i="64"/>
  <c r="AL1566" i="64"/>
  <c r="AL1565" i="64"/>
  <c r="AL1564" i="64"/>
  <c r="AL1563" i="64"/>
  <c r="AL1561" i="64"/>
  <c r="AL1560" i="64"/>
  <c r="AL1559" i="64"/>
  <c r="AL1558" i="64"/>
  <c r="AL1556" i="64"/>
  <c r="AL1555" i="64"/>
  <c r="AL1554" i="64"/>
  <c r="AL1553" i="64"/>
  <c r="AL1551" i="64"/>
  <c r="AL1550" i="64"/>
  <c r="AL1549" i="64"/>
  <c r="AL1548" i="64"/>
  <c r="AL1546" i="64"/>
  <c r="AL1545" i="64"/>
  <c r="AL1544" i="64"/>
  <c r="AL1543" i="64"/>
  <c r="AL1541" i="64"/>
  <c r="AL1540" i="64"/>
  <c r="AL1539" i="64"/>
  <c r="AL1538" i="64"/>
  <c r="AL1536" i="64"/>
  <c r="AL1535" i="64"/>
  <c r="AL1534" i="64"/>
  <c r="AL1533" i="64"/>
  <c r="AL1531" i="64"/>
  <c r="AL1530" i="64"/>
  <c r="AL1529" i="64"/>
  <c r="AL1528" i="64"/>
  <c r="AL1526" i="64"/>
  <c r="AL1525" i="64"/>
  <c r="AL1524" i="64"/>
  <c r="AL1523" i="64"/>
  <c r="AL1521" i="64"/>
  <c r="AL1520" i="64"/>
  <c r="AL1519" i="64"/>
  <c r="AL1518" i="64"/>
  <c r="AL1516" i="64"/>
  <c r="AL1515" i="64"/>
  <c r="AL1514" i="64"/>
  <c r="AL1513" i="64"/>
  <c r="AL1511" i="64"/>
  <c r="AL1510" i="64"/>
  <c r="AL1509" i="64"/>
  <c r="AL1508" i="64"/>
  <c r="AL1506" i="64"/>
  <c r="AL1505" i="64"/>
  <c r="AL1504" i="64"/>
  <c r="AL1503" i="64"/>
  <c r="AL1501" i="64"/>
  <c r="AL1500" i="64"/>
  <c r="AL1499" i="64"/>
  <c r="AL1498" i="64"/>
  <c r="AL1496" i="64"/>
  <c r="AL1495" i="64"/>
  <c r="AL1494" i="64"/>
  <c r="AL1493" i="64"/>
  <c r="AL1491" i="64"/>
  <c r="AL1490" i="64"/>
  <c r="AL1489" i="64"/>
  <c r="AL1488" i="64"/>
  <c r="AL1486" i="64"/>
  <c r="AL1485" i="64"/>
  <c r="AL1484" i="64"/>
  <c r="AL1483" i="64"/>
  <c r="AL1481" i="64"/>
  <c r="AL1480" i="64"/>
  <c r="AL1479" i="64"/>
  <c r="AL1478" i="64"/>
  <c r="AL1476" i="64"/>
  <c r="AL1475" i="64"/>
  <c r="AL1474" i="64"/>
  <c r="AL1473" i="64"/>
  <c r="AL1471" i="64"/>
  <c r="AL1470" i="64"/>
  <c r="AL1469" i="64"/>
  <c r="AL1468" i="64"/>
  <c r="AL1466" i="64"/>
  <c r="AL1465" i="64"/>
  <c r="AL1464" i="64"/>
  <c r="AL1463" i="64"/>
  <c r="AL1461" i="64"/>
  <c r="AL1460" i="64"/>
  <c r="AL1459" i="64"/>
  <c r="AL1458" i="64"/>
  <c r="AL1456" i="64"/>
  <c r="AL1455" i="64"/>
  <c r="AL1454" i="64"/>
  <c r="AL1453" i="64"/>
  <c r="AL1451" i="64"/>
  <c r="AL1450" i="64"/>
  <c r="AL1449" i="64"/>
  <c r="AL1448" i="64"/>
  <c r="AL1446" i="64"/>
  <c r="AL1445" i="64"/>
  <c r="AL1444" i="64"/>
  <c r="AL1443" i="64"/>
  <c r="AL1441" i="64"/>
  <c r="AL1440" i="64"/>
  <c r="AL1439" i="64"/>
  <c r="AL1438" i="64"/>
  <c r="AL1436" i="64"/>
  <c r="AL1435" i="64"/>
  <c r="AL1434" i="64"/>
  <c r="AL1433" i="64"/>
  <c r="AL1431" i="64"/>
  <c r="AL1430" i="64"/>
  <c r="AL1429" i="64"/>
  <c r="AL1428" i="64"/>
  <c r="AL1426" i="64"/>
  <c r="AL1425" i="64"/>
  <c r="AL1424" i="64"/>
  <c r="AL1423" i="64"/>
  <c r="AL1421" i="64"/>
  <c r="AL1420" i="64"/>
  <c r="AL1419" i="64"/>
  <c r="AL1418" i="64"/>
  <c r="AL1416" i="64"/>
  <c r="AL1415" i="64"/>
  <c r="AL1414" i="64"/>
  <c r="AL1413" i="64"/>
  <c r="AL1411" i="64"/>
  <c r="AL1410" i="64"/>
  <c r="AL1409" i="64"/>
  <c r="AL1408" i="64"/>
  <c r="AL1406" i="64"/>
  <c r="AL1405" i="64"/>
  <c r="AL1404" i="64"/>
  <c r="AL1403" i="64"/>
  <c r="AL1401" i="64"/>
  <c r="AL1400" i="64"/>
  <c r="AL1399" i="64"/>
  <c r="AL1398" i="64"/>
  <c r="AL1396" i="64"/>
  <c r="AL1395" i="64"/>
  <c r="AL1394" i="64"/>
  <c r="AL1393" i="64"/>
  <c r="AL1391" i="64"/>
  <c r="AL1390" i="64"/>
  <c r="AL1389" i="64"/>
  <c r="AL1388" i="64"/>
  <c r="AL1386" i="64"/>
  <c r="AL1385" i="64"/>
  <c r="AL1384" i="64"/>
  <c r="AL1383" i="64"/>
  <c r="AL1381" i="64"/>
  <c r="AL1380" i="64"/>
  <c r="AL1379" i="64"/>
  <c r="AL1378" i="64"/>
  <c r="AL1376" i="64"/>
  <c r="AL1375" i="64"/>
  <c r="AL1374" i="64"/>
  <c r="AL1373" i="64"/>
  <c r="AL1371" i="64"/>
  <c r="AL1370" i="64"/>
  <c r="AL1369" i="64"/>
  <c r="AL1368" i="64"/>
  <c r="AL1366" i="64"/>
  <c r="AL1365" i="64"/>
  <c r="AL1364" i="64"/>
  <c r="AL1363" i="64"/>
  <c r="AL1361" i="64"/>
  <c r="AL1360" i="64"/>
  <c r="AL1359" i="64"/>
  <c r="AL1358" i="64"/>
  <c r="AL1356" i="64"/>
  <c r="AL1355" i="64"/>
  <c r="AL1354" i="64"/>
  <c r="AL1353" i="64"/>
  <c r="AL1351" i="64"/>
  <c r="AL1350" i="64"/>
  <c r="AL1349" i="64"/>
  <c r="AL1348" i="64"/>
  <c r="AL1346" i="64"/>
  <c r="AL1345" i="64"/>
  <c r="AL1344" i="64"/>
  <c r="AL1343" i="64"/>
  <c r="AL1341" i="64"/>
  <c r="AL1340" i="64"/>
  <c r="AL1339" i="64"/>
  <c r="AL1338" i="64"/>
  <c r="AL1336" i="64"/>
  <c r="AL1335" i="64"/>
  <c r="AL1334" i="64"/>
  <c r="AL1333" i="64"/>
  <c r="AL1331" i="64"/>
  <c r="AL1330" i="64"/>
  <c r="AL1329" i="64"/>
  <c r="AL1328" i="64"/>
  <c r="AL1326" i="64"/>
  <c r="AL1325" i="64"/>
  <c r="AL1324" i="64"/>
  <c r="AL1323" i="64"/>
  <c r="AL1321" i="64"/>
  <c r="AL1320" i="64"/>
  <c r="AL1319" i="64"/>
  <c r="AL1318" i="64"/>
  <c r="AL1316" i="64"/>
  <c r="AL1315" i="64"/>
  <c r="AL1314" i="64"/>
  <c r="AL1313" i="64"/>
  <c r="AL1311" i="64"/>
  <c r="AL1310" i="64"/>
  <c r="AL1309" i="64"/>
  <c r="AL1308" i="64"/>
  <c r="AL1306" i="64"/>
  <c r="AL1305" i="64"/>
  <c r="AL1304" i="64"/>
  <c r="AL1303" i="64"/>
  <c r="AL1301" i="64"/>
  <c r="AL1300" i="64"/>
  <c r="AL1299" i="64"/>
  <c r="AL1298" i="64"/>
  <c r="AL1296" i="64"/>
  <c r="AL1295" i="64"/>
  <c r="AL1294" i="64"/>
  <c r="AL1293" i="64"/>
  <c r="AL1291" i="64"/>
  <c r="AL1290" i="64"/>
  <c r="AL1289" i="64"/>
  <c r="AL1288" i="64"/>
  <c r="AL1286" i="64"/>
  <c r="AL1285" i="64"/>
  <c r="AL1284" i="64"/>
  <c r="AL1283" i="64"/>
  <c r="AL1281" i="64"/>
  <c r="AL1280" i="64"/>
  <c r="AL1279" i="64"/>
  <c r="AL1278" i="64"/>
  <c r="AL1276" i="64"/>
  <c r="AL1275" i="64"/>
  <c r="AL1274" i="64"/>
  <c r="AL1273" i="64"/>
  <c r="AL1271" i="64"/>
  <c r="AL1270" i="64"/>
  <c r="AL1269" i="64"/>
  <c r="AL1268" i="64"/>
  <c r="AL1266" i="64"/>
  <c r="AL1265" i="64"/>
  <c r="AL1264" i="64"/>
  <c r="AL1263" i="64"/>
  <c r="AL1261" i="64"/>
  <c r="AL1260" i="64"/>
  <c r="AL1259" i="64"/>
  <c r="AL1258" i="64"/>
  <c r="AL1256" i="64"/>
  <c r="AL1255" i="64"/>
  <c r="AL1254" i="64"/>
  <c r="AL1253" i="64"/>
  <c r="AL1251" i="64"/>
  <c r="AL1250" i="64"/>
  <c r="AL1249" i="64"/>
  <c r="AL1248" i="64"/>
  <c r="AL1246" i="64"/>
  <c r="AL1245" i="64"/>
  <c r="AL1244" i="64"/>
  <c r="AL1243" i="64"/>
  <c r="AL1241" i="64"/>
  <c r="AL1240" i="64"/>
  <c r="AL1239" i="64"/>
  <c r="AL1238" i="64"/>
  <c r="AL1236" i="64"/>
  <c r="AL1235" i="64"/>
  <c r="AL1234" i="64"/>
  <c r="AL1233" i="64"/>
  <c r="AL1231" i="64"/>
  <c r="AL1230" i="64"/>
  <c r="AL1229" i="64"/>
  <c r="AL1228" i="64"/>
  <c r="AL1226" i="64"/>
  <c r="AL1225" i="64"/>
  <c r="AL1224" i="64"/>
  <c r="AL1223" i="64"/>
  <c r="AL1221" i="64"/>
  <c r="AL1220" i="64"/>
  <c r="AL1219" i="64"/>
  <c r="AL1218" i="64"/>
  <c r="AL1216" i="64"/>
  <c r="AL1215" i="64"/>
  <c r="AL1214" i="64"/>
  <c r="AL1213" i="64"/>
  <c r="AL1211" i="64"/>
  <c r="AL1210" i="64"/>
  <c r="AL1209" i="64"/>
  <c r="AL1208" i="64"/>
  <c r="AL1206" i="64"/>
  <c r="AL1205" i="64"/>
  <c r="AL1204" i="64"/>
  <c r="AL1203" i="64"/>
  <c r="AL1201" i="64"/>
  <c r="AL1200" i="64"/>
  <c r="AL1199" i="64"/>
  <c r="AL1198" i="64"/>
  <c r="AL1196" i="64"/>
  <c r="AL1195" i="64"/>
  <c r="AL1194" i="64"/>
  <c r="AL1193" i="64"/>
  <c r="AL1191" i="64"/>
  <c r="AL1190" i="64"/>
  <c r="AL1189" i="64"/>
  <c r="AL1188" i="64"/>
  <c r="AL1186" i="64"/>
  <c r="AL1185" i="64"/>
  <c r="AL1184" i="64"/>
  <c r="AL1183" i="64"/>
  <c r="AL1181" i="64"/>
  <c r="AL1180" i="64"/>
  <c r="AL1179" i="64"/>
  <c r="AL1178" i="64"/>
  <c r="AL1176" i="64"/>
  <c r="AL1175" i="64"/>
  <c r="AL1174" i="64"/>
  <c r="AL1173" i="64"/>
  <c r="AL1171" i="64"/>
  <c r="AL1170" i="64"/>
  <c r="AL1169" i="64"/>
  <c r="AL1168" i="64"/>
  <c r="AL1166" i="64"/>
  <c r="AL1165" i="64"/>
  <c r="AL1164" i="64"/>
  <c r="AL1163" i="64"/>
  <c r="AL1161" i="64"/>
  <c r="AL1160" i="64"/>
  <c r="AL1159" i="64"/>
  <c r="AL1158" i="64"/>
  <c r="AL1156" i="64"/>
  <c r="AL1155" i="64"/>
  <c r="AL1154" i="64"/>
  <c r="AL1153" i="64"/>
  <c r="AL1151" i="64"/>
  <c r="AL1150" i="64"/>
  <c r="AL1149" i="64"/>
  <c r="AL1148" i="64"/>
  <c r="AL1146" i="64"/>
  <c r="AL1145" i="64"/>
  <c r="AL1144" i="64"/>
  <c r="AL1143" i="64"/>
  <c r="AL1141" i="64"/>
  <c r="AL1140" i="64"/>
  <c r="AL1139" i="64"/>
  <c r="AL1138" i="64"/>
  <c r="AL1136" i="64"/>
  <c r="AL1135" i="64"/>
  <c r="AL1134" i="64"/>
  <c r="AL1133" i="64"/>
  <c r="AL1131" i="64"/>
  <c r="AL1130" i="64"/>
  <c r="AL1129" i="64"/>
  <c r="AL1128" i="64"/>
  <c r="AL1126" i="64"/>
  <c r="AL1125" i="64"/>
  <c r="AL1124" i="64"/>
  <c r="AL1123" i="64"/>
  <c r="AL1121" i="64"/>
  <c r="AL1120" i="64"/>
  <c r="AL1119" i="64"/>
  <c r="AL1118" i="64"/>
  <c r="AL1116" i="64"/>
  <c r="AL1115" i="64"/>
  <c r="AL1114" i="64"/>
  <c r="AL1113" i="64"/>
  <c r="AL1111" i="64"/>
  <c r="AL1110" i="64"/>
  <c r="AL1109" i="64"/>
  <c r="AL1108" i="64"/>
  <c r="AL1106" i="64"/>
  <c r="AL1105" i="64"/>
  <c r="AL1104" i="64"/>
  <c r="AL1103" i="64"/>
  <c r="AL1101" i="64"/>
  <c r="AL1100" i="64"/>
  <c r="AL1099" i="64"/>
  <c r="AL1098" i="64"/>
  <c r="AL1096" i="64"/>
  <c r="AL1095" i="64"/>
  <c r="AL1094" i="64"/>
  <c r="AL1093" i="64"/>
  <c r="AL1091" i="64"/>
  <c r="AL1090" i="64"/>
  <c r="AL1089" i="64"/>
  <c r="AL1088" i="64"/>
  <c r="AL1086" i="64"/>
  <c r="AL1085" i="64"/>
  <c r="AL1084" i="64"/>
  <c r="AL1083" i="64"/>
  <c r="AL1081" i="64"/>
  <c r="AL1080" i="64"/>
  <c r="AL1079" i="64"/>
  <c r="AL1078" i="64"/>
  <c r="AL1076" i="64"/>
  <c r="AL1075" i="64"/>
  <c r="AL1074" i="64"/>
  <c r="AL1073" i="64"/>
  <c r="AL1071" i="64"/>
  <c r="AL1070" i="64"/>
  <c r="AL1069" i="64"/>
  <c r="AL1068" i="64"/>
  <c r="AL1066" i="64"/>
  <c r="AL1065" i="64"/>
  <c r="AL1064" i="64"/>
  <c r="AL1063" i="64"/>
  <c r="AL1061" i="64"/>
  <c r="AL1060" i="64"/>
  <c r="AL1059" i="64"/>
  <c r="AL1058" i="64"/>
  <c r="AL1056" i="64"/>
  <c r="AL1055" i="64"/>
  <c r="AL1054" i="64"/>
  <c r="AL1053" i="64"/>
  <c r="AL1051" i="64"/>
  <c r="AL1050" i="64"/>
  <c r="AL1049" i="64"/>
  <c r="AL1048" i="64"/>
  <c r="AL1046" i="64"/>
  <c r="AL1045" i="64"/>
  <c r="AL1044" i="64"/>
  <c r="AL1043" i="64"/>
  <c r="AL1041" i="64"/>
  <c r="AL1040" i="64"/>
  <c r="AL1039" i="64"/>
  <c r="AL1038" i="64"/>
  <c r="AL1036" i="64"/>
  <c r="AL1035" i="64"/>
  <c r="AL1034" i="64"/>
  <c r="AL1033" i="64"/>
  <c r="AL1031" i="64"/>
  <c r="AL1030" i="64"/>
  <c r="AL1029" i="64"/>
  <c r="AL1028" i="64"/>
  <c r="AL1026" i="64"/>
  <c r="AL1025" i="64"/>
  <c r="AL1024" i="64"/>
  <c r="AL1023" i="64"/>
  <c r="AL1021" i="64"/>
  <c r="AL1020" i="64"/>
  <c r="AL1019" i="64"/>
  <c r="AL1018" i="64"/>
  <c r="AL1016" i="64"/>
  <c r="AL1015" i="64"/>
  <c r="AL1014" i="64"/>
  <c r="AL1013" i="64"/>
  <c r="AL1011" i="64"/>
  <c r="AL1010" i="64"/>
  <c r="AL1009" i="64"/>
  <c r="AL1008" i="64"/>
  <c r="AL1006" i="64"/>
  <c r="AL1005" i="64"/>
  <c r="AL1004" i="64"/>
  <c r="AL1003" i="64"/>
  <c r="AL1001" i="64"/>
  <c r="AL1000" i="64"/>
  <c r="AL999" i="64"/>
  <c r="AL998" i="64"/>
  <c r="AL996" i="64"/>
  <c r="AL995" i="64"/>
  <c r="AL994" i="64"/>
  <c r="AL993" i="64"/>
  <c r="AL991" i="64"/>
  <c r="AL990" i="64"/>
  <c r="AL989" i="64"/>
  <c r="AL988" i="64"/>
  <c r="AL986" i="64"/>
  <c r="AL985" i="64"/>
  <c r="AL984" i="64"/>
  <c r="AL983" i="64"/>
  <c r="AL981" i="64"/>
  <c r="AL980" i="64"/>
  <c r="AL979" i="64"/>
  <c r="AL978" i="64"/>
  <c r="AL976" i="64"/>
  <c r="AL975" i="64"/>
  <c r="AL974" i="64"/>
  <c r="AL973" i="64"/>
  <c r="AL971" i="64"/>
  <c r="AL970" i="64"/>
  <c r="AL969" i="64"/>
  <c r="AL968" i="64"/>
  <c r="AL966" i="64"/>
  <c r="AL965" i="64"/>
  <c r="AL964" i="64"/>
  <c r="AL963" i="64"/>
  <c r="AL961" i="64"/>
  <c r="AL960" i="64"/>
  <c r="AL959" i="64"/>
  <c r="AL958" i="64"/>
  <c r="AL956" i="64"/>
  <c r="AL955" i="64"/>
  <c r="AL954" i="64"/>
  <c r="AL953" i="64"/>
  <c r="AL951" i="64"/>
  <c r="AL950" i="64"/>
  <c r="AL949" i="64"/>
  <c r="AL948" i="64"/>
  <c r="AL946" i="64"/>
  <c r="AL945" i="64"/>
  <c r="AL944" i="64"/>
  <c r="AL943" i="64"/>
  <c r="AL941" i="64"/>
  <c r="AL940" i="64"/>
  <c r="AL939" i="64"/>
  <c r="AL938" i="64"/>
  <c r="AL936" i="64"/>
  <c r="AL935" i="64"/>
  <c r="AL934" i="64"/>
  <c r="AL933" i="64"/>
  <c r="AL931" i="64"/>
  <c r="AL930" i="64"/>
  <c r="AL929" i="64"/>
  <c r="AL928" i="64"/>
  <c r="AL926" i="64"/>
  <c r="AL925" i="64"/>
  <c r="AL924" i="64"/>
  <c r="AL923" i="64"/>
  <c r="AL921" i="64"/>
  <c r="AL920" i="64"/>
  <c r="AL919" i="64"/>
  <c r="AL918" i="64"/>
  <c r="AL916" i="64"/>
  <c r="AL915" i="64"/>
  <c r="AL914" i="64"/>
  <c r="AL913" i="64"/>
  <c r="AL911" i="64"/>
  <c r="AL910" i="64"/>
  <c r="AL909" i="64"/>
  <c r="AL908" i="64"/>
  <c r="AL906" i="64"/>
  <c r="AL905" i="64"/>
  <c r="AL904" i="64"/>
  <c r="AL903" i="64"/>
  <c r="AL901" i="64"/>
  <c r="AL900" i="64"/>
  <c r="AL899" i="64"/>
  <c r="AL898" i="64"/>
  <c r="AL896" i="64"/>
  <c r="AL895" i="64"/>
  <c r="AL894" i="64"/>
  <c r="AL893" i="64"/>
  <c r="AL891" i="64"/>
  <c r="AL890" i="64"/>
  <c r="AL889" i="64"/>
  <c r="AL888" i="64"/>
  <c r="AL886" i="64"/>
  <c r="AL885" i="64"/>
  <c r="AL884" i="64"/>
  <c r="AL883" i="64"/>
  <c r="AL881" i="64"/>
  <c r="AL880" i="64"/>
  <c r="AL879" i="64"/>
  <c r="AL878" i="64"/>
  <c r="AL876" i="64"/>
  <c r="AL875" i="64"/>
  <c r="AL874" i="64"/>
  <c r="AL873" i="64"/>
  <c r="AL871" i="64"/>
  <c r="AL870" i="64"/>
  <c r="AL869" i="64"/>
  <c r="AL868" i="64"/>
  <c r="AL866" i="64"/>
  <c r="AL865" i="64"/>
  <c r="AL864" i="64"/>
  <c r="AL863" i="64"/>
  <c r="AL861" i="64"/>
  <c r="AL860" i="64"/>
  <c r="AL859" i="64"/>
  <c r="AL858" i="64"/>
  <c r="AL856" i="64"/>
  <c r="AL855" i="64"/>
  <c r="AL854" i="64"/>
  <c r="AL853" i="64"/>
  <c r="AL851" i="64"/>
  <c r="AL850" i="64"/>
  <c r="AL849" i="64"/>
  <c r="AL848" i="64"/>
  <c r="AL846" i="64"/>
  <c r="AL845" i="64"/>
  <c r="AL844" i="64"/>
  <c r="AL843" i="64"/>
  <c r="AL841" i="64"/>
  <c r="AL840" i="64"/>
  <c r="AL839" i="64"/>
  <c r="AL838" i="64"/>
  <c r="AL836" i="64"/>
  <c r="AL835" i="64"/>
  <c r="AL834" i="64"/>
  <c r="AL833" i="64"/>
  <c r="AL831" i="64"/>
  <c r="AL830" i="64"/>
  <c r="AL829" i="64"/>
  <c r="AL828" i="64"/>
  <c r="AL826" i="64"/>
  <c r="AL825" i="64"/>
  <c r="AL824" i="64"/>
  <c r="AL823" i="64"/>
  <c r="AL821" i="64"/>
  <c r="AL820" i="64"/>
  <c r="AL819" i="64"/>
  <c r="AL818" i="64"/>
  <c r="AL816" i="64"/>
  <c r="AL815" i="64"/>
  <c r="AL814" i="64"/>
  <c r="AL813" i="64"/>
  <c r="AL811" i="64"/>
  <c r="AL810" i="64"/>
  <c r="AL809" i="64"/>
  <c r="AL808" i="64"/>
  <c r="AL806" i="64"/>
  <c r="AL805" i="64"/>
  <c r="AL804" i="64"/>
  <c r="AL803" i="64"/>
  <c r="AL801" i="64"/>
  <c r="AL800" i="64"/>
  <c r="AL799" i="64"/>
  <c r="AL798" i="64"/>
  <c r="AL796" i="64"/>
  <c r="AL795" i="64"/>
  <c r="AL794" i="64"/>
  <c r="AL793" i="64"/>
  <c r="AL791" i="64"/>
  <c r="AL790" i="64"/>
  <c r="AL789" i="64"/>
  <c r="AL788" i="64"/>
  <c r="AL786" i="64"/>
  <c r="AL785" i="64"/>
  <c r="AL784" i="64"/>
  <c r="AL783" i="64"/>
  <c r="AL781" i="64"/>
  <c r="AL780" i="64"/>
  <c r="AL779" i="64"/>
  <c r="AL778" i="64"/>
  <c r="AL776" i="64"/>
  <c r="AL775" i="64"/>
  <c r="AL774" i="64"/>
  <c r="AL773" i="64"/>
  <c r="AL771" i="64"/>
  <c r="AL770" i="64"/>
  <c r="AL769" i="64"/>
  <c r="AL768" i="64"/>
  <c r="AL766" i="64"/>
  <c r="AL765" i="64"/>
  <c r="AL764" i="64"/>
  <c r="AL763" i="64"/>
  <c r="AL761" i="64"/>
  <c r="AL760" i="64"/>
  <c r="AL759" i="64"/>
  <c r="AL758" i="64"/>
  <c r="AL756" i="64"/>
  <c r="AL755" i="64"/>
  <c r="AL754" i="64"/>
  <c r="AL753" i="64"/>
  <c r="AL751" i="64"/>
  <c r="AL750" i="64"/>
  <c r="AL749" i="64"/>
  <c r="AL748" i="64"/>
  <c r="AL746" i="64"/>
  <c r="AL745" i="64"/>
  <c r="AL744" i="64"/>
  <c r="AL743" i="64"/>
  <c r="AL741" i="64"/>
  <c r="AL740" i="64"/>
  <c r="AL739" i="64"/>
  <c r="AL738" i="64"/>
  <c r="AL736" i="64"/>
  <c r="AL735" i="64"/>
  <c r="AL734" i="64"/>
  <c r="AL733" i="64"/>
  <c r="AL731" i="64"/>
  <c r="AL730" i="64"/>
  <c r="AL729" i="64"/>
  <c r="AL728" i="64"/>
  <c r="AL726" i="64"/>
  <c r="AL725" i="64"/>
  <c r="AL724" i="64"/>
  <c r="AL723" i="64"/>
  <c r="AL721" i="64"/>
  <c r="AL720" i="64"/>
  <c r="AL719" i="64"/>
  <c r="AL718" i="64"/>
  <c r="AL716" i="64"/>
  <c r="AL715" i="64"/>
  <c r="AL714" i="64"/>
  <c r="AL713" i="64"/>
  <c r="AL711" i="64"/>
  <c r="AL710" i="64"/>
  <c r="AL709" i="64"/>
  <c r="AL708" i="64"/>
  <c r="AL706" i="64"/>
  <c r="AL705" i="64"/>
  <c r="AL704" i="64"/>
  <c r="AL703" i="64"/>
  <c r="AL701" i="64"/>
  <c r="AL700" i="64"/>
  <c r="AL699" i="64"/>
  <c r="AL698" i="64"/>
  <c r="AL696" i="64"/>
  <c r="AL695" i="64"/>
  <c r="AL694" i="64"/>
  <c r="AL693" i="64"/>
  <c r="AL691" i="64"/>
  <c r="AL690" i="64"/>
  <c r="AL689" i="64"/>
  <c r="AL688" i="64"/>
  <c r="AL686" i="64"/>
  <c r="AL685" i="64"/>
  <c r="AL684" i="64"/>
  <c r="AL683" i="64"/>
  <c r="AL681" i="64"/>
  <c r="AL680" i="64"/>
  <c r="AL679" i="64"/>
  <c r="AL678" i="64"/>
  <c r="AL676" i="64"/>
  <c r="AL675" i="64"/>
  <c r="AL674" i="64"/>
  <c r="AL673" i="64"/>
  <c r="AL671" i="64"/>
  <c r="AL670" i="64"/>
  <c r="AL669" i="64"/>
  <c r="AL668" i="64"/>
  <c r="AL666" i="64"/>
  <c r="AL665" i="64"/>
  <c r="AL664" i="64"/>
  <c r="AL663" i="64"/>
  <c r="AL661" i="64"/>
  <c r="AL660" i="64"/>
  <c r="AL659" i="64"/>
  <c r="AL658" i="64"/>
  <c r="AL656" i="64"/>
  <c r="AL655" i="64"/>
  <c r="AL654" i="64"/>
  <c r="AL653" i="64"/>
  <c r="AL651" i="64"/>
  <c r="AL650" i="64"/>
  <c r="AL649" i="64"/>
  <c r="AL648" i="64"/>
  <c r="AL646" i="64"/>
  <c r="AL645" i="64"/>
  <c r="AL644" i="64"/>
  <c r="AL643" i="64"/>
  <c r="AL641" i="64"/>
  <c r="AL640" i="64"/>
  <c r="AL639" i="64"/>
  <c r="AL638" i="64"/>
  <c r="AL636" i="64"/>
  <c r="AL635" i="64"/>
  <c r="AL634" i="64"/>
  <c r="AL633" i="64"/>
  <c r="AL631" i="64"/>
  <c r="AL630" i="64"/>
  <c r="AL629" i="64"/>
  <c r="AL628" i="64"/>
  <c r="AL626" i="64"/>
  <c r="AL625" i="64"/>
  <c r="AL624" i="64"/>
  <c r="AL623" i="64"/>
  <c r="AL621" i="64"/>
  <c r="AL620" i="64"/>
  <c r="AL619" i="64"/>
  <c r="AL618" i="64"/>
  <c r="AL616" i="64"/>
  <c r="AL615" i="64"/>
  <c r="AL614" i="64"/>
  <c r="AL613" i="64"/>
  <c r="AL611" i="64"/>
  <c r="AL610" i="64"/>
  <c r="AL609" i="64"/>
  <c r="AL608" i="64"/>
  <c r="AL606" i="64"/>
  <c r="AL605" i="64"/>
  <c r="AL604" i="64"/>
  <c r="AL603" i="64"/>
  <c r="AL601" i="64"/>
  <c r="AL600" i="64"/>
  <c r="AL599" i="64"/>
  <c r="AL598" i="64"/>
  <c r="AL596" i="64"/>
  <c r="AL595" i="64"/>
  <c r="AL594" i="64"/>
  <c r="AL593" i="64"/>
  <c r="AL591" i="64"/>
  <c r="AL590" i="64"/>
  <c r="AL589" i="64"/>
  <c r="AL588" i="64"/>
  <c r="AL586" i="64"/>
  <c r="AL585" i="64"/>
  <c r="AL584" i="64"/>
  <c r="AL583" i="64"/>
  <c r="AL581" i="64"/>
  <c r="AL580" i="64"/>
  <c r="AL579" i="64"/>
  <c r="AL578" i="64"/>
  <c r="AL576" i="64"/>
  <c r="AL575" i="64"/>
  <c r="AL574" i="64"/>
  <c r="AL573" i="64"/>
  <c r="AL571" i="64"/>
  <c r="AL570" i="64"/>
  <c r="AL569" i="64"/>
  <c r="AL568" i="64"/>
  <c r="AL566" i="64"/>
  <c r="AL565" i="64"/>
  <c r="AL564" i="64"/>
  <c r="AL563" i="64"/>
  <c r="AL561" i="64"/>
  <c r="AL560" i="64"/>
  <c r="AL559" i="64"/>
  <c r="AL558" i="64"/>
  <c r="AL556" i="64"/>
  <c r="AL555" i="64"/>
  <c r="AL554" i="64"/>
  <c r="AL553" i="64"/>
  <c r="AL551" i="64"/>
  <c r="AL550" i="64"/>
  <c r="AL549" i="64"/>
  <c r="AL548" i="64"/>
  <c r="AL546" i="64"/>
  <c r="AL545" i="64"/>
  <c r="AL544" i="64"/>
  <c r="AL543" i="64"/>
  <c r="AL541" i="64"/>
  <c r="AL540" i="64"/>
  <c r="AL539" i="64"/>
  <c r="AL538" i="64"/>
  <c r="AL536" i="64"/>
  <c r="AL535" i="64"/>
  <c r="AL534" i="64"/>
  <c r="AL533" i="64"/>
  <c r="AL531" i="64"/>
  <c r="AL530" i="64"/>
  <c r="AL529" i="64"/>
  <c r="AL528" i="64"/>
  <c r="AL526" i="64"/>
  <c r="AL525" i="64"/>
  <c r="AL524" i="64"/>
  <c r="AL523" i="64"/>
  <c r="AL521" i="64"/>
  <c r="AL520" i="64"/>
  <c r="AL519" i="64"/>
  <c r="AL518" i="64"/>
  <c r="AL516" i="64"/>
  <c r="AL515" i="64"/>
  <c r="AL514" i="64"/>
  <c r="AL513" i="64"/>
  <c r="AL511" i="64"/>
  <c r="AL510" i="64"/>
  <c r="AL509" i="64"/>
  <c r="AL508" i="64"/>
  <c r="AL506" i="64"/>
  <c r="AL505" i="64"/>
  <c r="AL504" i="64"/>
  <c r="AL503" i="64"/>
  <c r="AL501" i="64"/>
  <c r="AL500" i="64"/>
  <c r="AL499" i="64"/>
  <c r="AL498" i="64"/>
  <c r="AL496" i="64"/>
  <c r="AL495" i="64"/>
  <c r="AL494" i="64"/>
  <c r="AL493" i="64"/>
  <c r="AL491" i="64"/>
  <c r="AL490" i="64"/>
  <c r="AL489" i="64"/>
  <c r="AL488" i="64"/>
  <c r="AL486" i="64"/>
  <c r="AL485" i="64"/>
  <c r="AL484" i="64"/>
  <c r="AL483" i="64"/>
  <c r="AL481" i="64"/>
  <c r="AL480" i="64"/>
  <c r="AL479" i="64"/>
  <c r="AL478" i="64"/>
  <c r="AL476" i="64"/>
  <c r="AL475" i="64"/>
  <c r="AL474" i="64"/>
  <c r="AL473" i="64"/>
  <c r="AL471" i="64"/>
  <c r="AL470" i="64"/>
  <c r="AL469" i="64"/>
  <c r="AL468" i="64"/>
  <c r="AL466" i="64"/>
  <c r="AL465" i="64"/>
  <c r="AL464" i="64"/>
  <c r="AL463" i="64"/>
  <c r="AL461" i="64"/>
  <c r="AL460" i="64"/>
  <c r="AL459" i="64"/>
  <c r="AL458" i="64"/>
  <c r="AL456" i="64"/>
  <c r="AL455" i="64"/>
  <c r="AL454" i="64"/>
  <c r="AL453" i="64"/>
  <c r="AL451" i="64"/>
  <c r="AL450" i="64"/>
  <c r="AL449" i="64"/>
  <c r="AL448" i="64"/>
  <c r="AL446" i="64"/>
  <c r="AL445" i="64"/>
  <c r="AL444" i="64"/>
  <c r="AL443" i="64"/>
  <c r="AL441" i="64"/>
  <c r="AL440" i="64"/>
  <c r="AL439" i="64"/>
  <c r="AL438" i="64"/>
  <c r="AL436" i="64"/>
  <c r="AL435" i="64"/>
  <c r="AL434" i="64"/>
  <c r="AL433" i="64"/>
  <c r="AL431" i="64"/>
  <c r="AL430" i="64"/>
  <c r="AL429" i="64"/>
  <c r="AL428" i="64"/>
  <c r="AL426" i="64"/>
  <c r="AL425" i="64"/>
  <c r="AL424" i="64"/>
  <c r="AL423" i="64"/>
  <c r="AL421" i="64"/>
  <c r="AL420" i="64"/>
  <c r="AL419" i="64"/>
  <c r="AL418" i="64"/>
  <c r="AL416" i="64"/>
  <c r="AL415" i="64"/>
  <c r="AL414" i="64"/>
  <c r="AL413" i="64"/>
  <c r="AL411" i="64"/>
  <c r="AL410" i="64"/>
  <c r="AL409" i="64"/>
  <c r="AL408" i="64"/>
  <c r="AL406" i="64"/>
  <c r="AL405" i="64"/>
  <c r="AL404" i="64"/>
  <c r="AL403" i="64"/>
  <c r="AL401" i="64"/>
  <c r="AL400" i="64"/>
  <c r="AL399" i="64"/>
  <c r="AL398" i="64"/>
  <c r="AL396" i="64"/>
  <c r="AL395" i="64"/>
  <c r="AL394" i="64"/>
  <c r="AL393" i="64"/>
  <c r="AL391" i="64"/>
  <c r="AL390" i="64"/>
  <c r="AL389" i="64"/>
  <c r="AL388" i="64"/>
  <c r="AL386" i="64"/>
  <c r="AL385" i="64"/>
  <c r="AL384" i="64"/>
  <c r="AL383" i="64"/>
  <c r="AL381" i="64"/>
  <c r="AL380" i="64"/>
  <c r="AL379" i="64"/>
  <c r="AL378" i="64"/>
  <c r="AL376" i="64"/>
  <c r="AL375" i="64"/>
  <c r="AL374" i="64"/>
  <c r="AL373" i="64"/>
  <c r="AL371" i="64"/>
  <c r="AL370" i="64"/>
  <c r="AL369" i="64"/>
  <c r="AL368" i="64"/>
  <c r="AL366" i="64"/>
  <c r="AL365" i="64"/>
  <c r="AL364" i="64"/>
  <c r="AL363" i="64"/>
  <c r="AL361" i="64"/>
  <c r="AL360" i="64"/>
  <c r="AL359" i="64"/>
  <c r="AL358" i="64"/>
  <c r="AL356" i="64"/>
  <c r="AL355" i="64"/>
  <c r="AL354" i="64"/>
  <c r="AL353" i="64"/>
  <c r="AL351" i="64"/>
  <c r="AL350" i="64"/>
  <c r="AL349" i="64"/>
  <c r="AL348" i="64"/>
  <c r="AL346" i="64"/>
  <c r="AL345" i="64"/>
  <c r="AL344" i="64"/>
  <c r="AL343" i="64"/>
  <c r="AL341" i="64"/>
  <c r="AL340" i="64"/>
  <c r="AL339" i="64"/>
  <c r="AL338" i="64"/>
  <c r="AL336" i="64"/>
  <c r="AL335" i="64"/>
  <c r="AL334" i="64"/>
  <c r="AL333" i="64"/>
  <c r="AL331" i="64"/>
  <c r="AL330" i="64"/>
  <c r="AL329" i="64"/>
  <c r="AL328" i="64"/>
  <c r="AL326" i="64"/>
  <c r="AL325" i="64"/>
  <c r="AL324" i="64"/>
  <c r="AL323" i="64"/>
  <c r="AL321" i="64"/>
  <c r="AL320" i="64"/>
  <c r="AL319" i="64"/>
  <c r="AL318" i="64"/>
  <c r="AL316" i="64"/>
  <c r="AL315" i="64"/>
  <c r="AL314" i="64"/>
  <c r="AL313" i="64"/>
  <c r="AL311" i="64"/>
  <c r="AL310" i="64"/>
  <c r="AL309" i="64"/>
  <c r="AL308" i="64"/>
  <c r="AL306" i="64"/>
  <c r="AL305" i="64"/>
  <c r="AL304" i="64"/>
  <c r="AL303" i="64"/>
  <c r="AL301" i="64"/>
  <c r="AL300" i="64"/>
  <c r="AL299" i="64"/>
  <c r="AL298" i="64"/>
  <c r="AL296" i="64"/>
  <c r="AL295" i="64"/>
  <c r="AL294" i="64"/>
  <c r="AL293" i="64"/>
  <c r="AL291" i="64"/>
  <c r="AL290" i="64"/>
  <c r="AL289" i="64"/>
  <c r="AL288" i="64"/>
  <c r="AL286" i="64"/>
  <c r="AL285" i="64"/>
  <c r="AL284" i="64"/>
  <c r="AL283" i="64"/>
  <c r="AL281" i="64"/>
  <c r="AL280" i="64"/>
  <c r="AL279" i="64"/>
  <c r="AL278" i="64"/>
  <c r="AL276" i="64"/>
  <c r="AL275" i="64"/>
  <c r="AL274" i="64"/>
  <c r="AL273" i="64"/>
  <c r="AL271" i="64"/>
  <c r="AL270" i="64"/>
  <c r="AL269" i="64"/>
  <c r="AL268" i="64"/>
  <c r="AL266" i="64"/>
  <c r="AL265" i="64"/>
  <c r="AL264" i="64"/>
  <c r="AL263" i="64"/>
  <c r="AL261" i="64"/>
  <c r="AL260" i="64"/>
  <c r="AL259" i="64"/>
  <c r="AL258" i="64"/>
  <c r="AL256" i="64"/>
  <c r="AL255" i="64"/>
  <c r="AL254" i="64"/>
  <c r="AL253" i="64"/>
  <c r="AL251" i="64"/>
  <c r="AL250" i="64"/>
  <c r="AL249" i="64"/>
  <c r="AL248" i="64"/>
  <c r="AL246" i="64"/>
  <c r="AL245" i="64"/>
  <c r="AL244" i="64"/>
  <c r="AL243" i="64"/>
  <c r="AL241" i="64"/>
  <c r="AL240" i="64"/>
  <c r="AL239" i="64"/>
  <c r="AL238" i="64"/>
  <c r="AL236" i="64"/>
  <c r="AL235" i="64"/>
  <c r="AL234" i="64"/>
  <c r="AL233" i="64"/>
  <c r="AL231" i="64"/>
  <c r="AL230" i="64"/>
  <c r="AL229" i="64"/>
  <c r="AL228" i="64"/>
  <c r="AL226" i="64"/>
  <c r="AL225" i="64"/>
  <c r="AL224" i="64"/>
  <c r="AL223" i="64"/>
  <c r="AL221" i="64"/>
  <c r="AL220" i="64"/>
  <c r="AL219" i="64"/>
  <c r="AL218" i="64"/>
  <c r="AL216" i="64"/>
  <c r="AL215" i="64"/>
  <c r="AL214" i="64"/>
  <c r="AL213" i="64"/>
  <c r="AL211" i="64"/>
  <c r="AL210" i="64"/>
  <c r="AL209" i="64"/>
  <c r="AL208" i="64"/>
  <c r="AL206" i="64"/>
  <c r="AL205" i="64"/>
  <c r="AL204" i="64"/>
  <c r="AL203" i="64"/>
  <c r="AL201" i="64"/>
  <c r="AL200" i="64"/>
  <c r="AL199" i="64"/>
  <c r="AL198" i="64"/>
  <c r="AL196" i="64"/>
  <c r="AL195" i="64"/>
  <c r="AL194" i="64"/>
  <c r="AL193" i="64"/>
  <c r="AL191" i="64"/>
  <c r="AL190" i="64"/>
  <c r="AL189" i="64"/>
  <c r="AL188" i="64"/>
  <c r="AL186" i="64"/>
  <c r="AL185" i="64"/>
  <c r="AL184" i="64"/>
  <c r="AL183" i="64"/>
  <c r="AL181" i="64"/>
  <c r="AL180" i="64"/>
  <c r="AL179" i="64"/>
  <c r="AL178" i="64"/>
  <c r="AL176" i="64"/>
  <c r="AL175" i="64"/>
  <c r="AL174" i="64"/>
  <c r="AL173" i="64"/>
  <c r="AL171" i="64"/>
  <c r="AL170" i="64"/>
  <c r="AL169" i="64"/>
  <c r="AL168" i="64"/>
  <c r="AL166" i="64"/>
  <c r="AL165" i="64"/>
  <c r="AL164" i="64"/>
  <c r="AL163" i="64"/>
  <c r="AL161" i="64"/>
  <c r="AL160" i="64"/>
  <c r="AL159" i="64"/>
  <c r="AL158" i="64"/>
  <c r="AL156" i="64"/>
  <c r="AL155" i="64"/>
  <c r="AL154" i="64"/>
  <c r="AL153" i="64"/>
  <c r="AL151" i="64"/>
  <c r="AL150" i="64"/>
  <c r="AL149" i="64"/>
  <c r="AL148" i="64"/>
  <c r="AL146" i="64"/>
  <c r="AL145" i="64"/>
  <c r="AL144" i="64"/>
  <c r="AL143" i="64"/>
  <c r="AL141" i="64"/>
  <c r="AL140" i="64"/>
  <c r="AL139" i="64"/>
  <c r="AL138" i="64"/>
  <c r="AL136" i="64"/>
  <c r="AL135" i="64"/>
  <c r="AL134" i="64"/>
  <c r="AL133" i="64"/>
  <c r="AL131" i="64"/>
  <c r="AL130" i="64"/>
  <c r="AL129" i="64"/>
  <c r="AL128" i="64"/>
  <c r="AL126" i="64"/>
  <c r="AL125" i="64"/>
  <c r="AL124" i="64"/>
  <c r="AL123" i="64"/>
  <c r="AL121" i="64"/>
  <c r="AL120" i="64"/>
  <c r="AL119" i="64"/>
  <c r="AL118" i="64"/>
  <c r="AL116" i="64"/>
  <c r="AL115" i="64"/>
  <c r="AL114" i="64"/>
  <c r="AL113" i="64"/>
  <c r="AL111" i="64"/>
  <c r="AL110" i="64"/>
  <c r="AL109" i="64"/>
  <c r="AL108" i="64"/>
  <c r="AL106" i="64"/>
  <c r="AL105" i="64"/>
  <c r="AL104" i="64"/>
  <c r="AL103" i="64"/>
  <c r="AL101" i="64"/>
  <c r="AL100" i="64"/>
  <c r="AL99" i="64"/>
  <c r="AL98" i="64"/>
  <c r="AL96" i="64"/>
  <c r="AL95" i="64"/>
  <c r="AL94" i="64"/>
  <c r="AL93" i="64"/>
  <c r="AL91" i="64"/>
  <c r="AL90" i="64"/>
  <c r="AL89" i="64"/>
  <c r="AL88" i="64"/>
  <c r="AL86" i="64"/>
  <c r="AL85" i="64"/>
  <c r="AL84" i="64"/>
  <c r="AL83" i="64"/>
  <c r="AL81" i="64"/>
  <c r="AL80" i="64"/>
  <c r="AL79" i="64"/>
  <c r="AL78" i="64"/>
  <c r="AL76" i="64"/>
  <c r="AL75" i="64"/>
  <c r="AL74" i="64"/>
  <c r="AL73" i="64"/>
  <c r="AL71" i="64"/>
  <c r="AL70" i="64"/>
  <c r="AL69" i="64"/>
  <c r="AL68" i="64"/>
  <c r="AL66" i="64"/>
  <c r="AL65" i="64"/>
  <c r="AL64" i="64"/>
  <c r="AL63" i="64"/>
  <c r="AL61" i="64"/>
  <c r="AL60" i="64"/>
  <c r="AL59" i="64"/>
  <c r="AL58" i="64"/>
  <c r="AL56" i="64"/>
  <c r="AL55" i="64"/>
  <c r="AL54" i="64"/>
  <c r="AL53" i="64"/>
  <c r="AL51" i="64"/>
  <c r="AL50" i="64"/>
  <c r="AL49" i="64"/>
  <c r="AL48" i="64"/>
  <c r="AL46" i="64"/>
  <c r="AL45" i="64"/>
  <c r="AL44" i="64"/>
  <c r="AL43" i="64"/>
  <c r="AL41" i="64"/>
  <c r="AL40" i="64"/>
  <c r="AL39" i="64"/>
  <c r="AL38" i="64"/>
  <c r="AL36" i="64"/>
  <c r="AL35" i="64"/>
  <c r="AL34" i="64"/>
  <c r="AL33" i="64"/>
  <c r="AL31" i="64"/>
  <c r="AL30" i="64"/>
  <c r="AL29" i="64"/>
  <c r="AL28" i="64"/>
  <c r="AL26" i="64"/>
  <c r="AL25" i="64"/>
  <c r="AL24" i="64"/>
  <c r="AL23" i="64"/>
  <c r="AL21" i="64"/>
  <c r="AL20" i="64"/>
  <c r="AL19" i="64"/>
  <c r="AL18" i="64"/>
  <c r="AL16" i="64"/>
  <c r="AL15" i="64"/>
  <c r="AM4095" i="64"/>
  <c r="AM4094" i="64"/>
  <c r="AM4093" i="64"/>
  <c r="AM4091" i="64"/>
  <c r="AM4090" i="64"/>
  <c r="AM4089" i="64"/>
  <c r="AM4088" i="64"/>
  <c r="AM4086" i="64"/>
  <c r="AM4085" i="64"/>
  <c r="AM4084" i="64"/>
  <c r="AM4083" i="64"/>
  <c r="AM4081" i="64"/>
  <c r="AM4080" i="64"/>
  <c r="AM4079" i="64"/>
  <c r="AM4078" i="64"/>
  <c r="AM4076" i="64"/>
  <c r="AM4075" i="64"/>
  <c r="AM4074" i="64"/>
  <c r="AM4073" i="64"/>
  <c r="AM4071" i="64"/>
  <c r="AM4070" i="64"/>
  <c r="AM4069" i="64"/>
  <c r="AM4068" i="64"/>
  <c r="AM4066" i="64"/>
  <c r="AM4065" i="64"/>
  <c r="AM4064" i="64"/>
  <c r="AM4063" i="64"/>
  <c r="AM4061" i="64"/>
  <c r="AM4060" i="64"/>
  <c r="AM4059" i="64"/>
  <c r="AM4058" i="64"/>
  <c r="AM4056" i="64"/>
  <c r="AM4055" i="64"/>
  <c r="AM4054" i="64"/>
  <c r="AM4053" i="64"/>
  <c r="AM4051" i="64"/>
  <c r="AM4050" i="64"/>
  <c r="AM4049" i="64"/>
  <c r="AM4048" i="64"/>
  <c r="AM4046" i="64"/>
  <c r="AM4045" i="64"/>
  <c r="AM4044" i="64"/>
  <c r="AM4043" i="64"/>
  <c r="AM4041" i="64"/>
  <c r="AM4040" i="64"/>
  <c r="AM4039" i="64"/>
  <c r="AM4038" i="64"/>
  <c r="AM4036" i="64"/>
  <c r="AM4035" i="64"/>
  <c r="AM4034" i="64"/>
  <c r="AM4033" i="64"/>
  <c r="AM4031" i="64"/>
  <c r="AM4030" i="64"/>
  <c r="AM4029" i="64"/>
  <c r="AM4028" i="64"/>
  <c r="AM4026" i="64"/>
  <c r="AM4025" i="64"/>
  <c r="AM4024" i="64"/>
  <c r="AM4023" i="64"/>
  <c r="AM4021" i="64"/>
  <c r="AM4020" i="64"/>
  <c r="AM4019" i="64"/>
  <c r="AM4018" i="64"/>
  <c r="AM4016" i="64"/>
  <c r="AM4015" i="64"/>
  <c r="AM4014" i="64"/>
  <c r="AM4013" i="64"/>
  <c r="AM4011" i="64"/>
  <c r="AM4010" i="64"/>
  <c r="AM4009" i="64"/>
  <c r="AM4008" i="64"/>
  <c r="AM4006" i="64"/>
  <c r="AM4005" i="64"/>
  <c r="AM4004" i="64"/>
  <c r="AM4003" i="64"/>
  <c r="AM4001" i="64"/>
  <c r="AM4000" i="64"/>
  <c r="AM3999" i="64"/>
  <c r="AM3998" i="64"/>
  <c r="AM3996" i="64"/>
  <c r="AM3995" i="64"/>
  <c r="AM3994" i="64"/>
  <c r="AM3993" i="64"/>
  <c r="AM3991" i="64"/>
  <c r="AM3990" i="64"/>
  <c r="AM3989" i="64"/>
  <c r="AM3988" i="64"/>
  <c r="AM3986" i="64"/>
  <c r="AM3985" i="64"/>
  <c r="AM3984" i="64"/>
  <c r="AM3983" i="64"/>
  <c r="AM3981" i="64"/>
  <c r="AM3980" i="64"/>
  <c r="AM3979" i="64"/>
  <c r="AM3978" i="64"/>
  <c r="AM3976" i="64"/>
  <c r="AM3975" i="64"/>
  <c r="AM3974" i="64"/>
  <c r="AM3973" i="64"/>
  <c r="AM3971" i="64"/>
  <c r="AM3970" i="64"/>
  <c r="AM3969" i="64"/>
  <c r="AM3968" i="64"/>
  <c r="AM3966" i="64"/>
  <c r="AM3965" i="64"/>
  <c r="AM3964" i="64"/>
  <c r="AM3963" i="64"/>
  <c r="AM3961" i="64"/>
  <c r="AM3960" i="64"/>
  <c r="AM3959" i="64"/>
  <c r="AM3958" i="64"/>
  <c r="AM3956" i="64"/>
  <c r="AM3955" i="64"/>
  <c r="AM3954" i="64"/>
  <c r="AM3953" i="64"/>
  <c r="AM3951" i="64"/>
  <c r="AM3950" i="64"/>
  <c r="AM3949" i="64"/>
  <c r="AM3948" i="64"/>
  <c r="AM3946" i="64"/>
  <c r="AM3945" i="64"/>
  <c r="AM3944" i="64"/>
  <c r="AM3943" i="64"/>
  <c r="AM3941" i="64"/>
  <c r="AM3940" i="64"/>
  <c r="AM3939" i="64"/>
  <c r="AM3938" i="64"/>
  <c r="AM3936" i="64"/>
  <c r="AM3935" i="64"/>
  <c r="AM3934" i="64"/>
  <c r="AM3933" i="64"/>
  <c r="AM3931" i="64"/>
  <c r="AM3930" i="64"/>
  <c r="AM3929" i="64"/>
  <c r="AM3928" i="64"/>
  <c r="AM3926" i="64"/>
  <c r="AM3925" i="64"/>
  <c r="AM3924" i="64"/>
  <c r="AM3923" i="64"/>
  <c r="AM3921" i="64"/>
  <c r="AM3920" i="64"/>
  <c r="AM3919" i="64"/>
  <c r="AM3918" i="64"/>
  <c r="AM3916" i="64"/>
  <c r="AM3915" i="64"/>
  <c r="AM3914" i="64"/>
  <c r="AM3913" i="64"/>
  <c r="AM3911" i="64"/>
  <c r="AM3910" i="64"/>
  <c r="AM3909" i="64"/>
  <c r="AM3908" i="64"/>
  <c r="AM3906" i="64"/>
  <c r="AM3905" i="64"/>
  <c r="AM3904" i="64"/>
  <c r="AM3903" i="64"/>
  <c r="AM3901" i="64"/>
  <c r="AM3900" i="64"/>
  <c r="AM3899" i="64"/>
  <c r="AM3898" i="64"/>
  <c r="AM3896" i="64"/>
  <c r="AM3895" i="64"/>
  <c r="AM3894" i="64"/>
  <c r="AM3893" i="64"/>
  <c r="AM3891" i="64"/>
  <c r="AM3890" i="64"/>
  <c r="AM3889" i="64"/>
  <c r="AM3888" i="64"/>
  <c r="AM3886" i="64"/>
  <c r="AM3885" i="64"/>
  <c r="AM3884" i="64"/>
  <c r="AM3883" i="64"/>
  <c r="AM3881" i="64"/>
  <c r="AM3880" i="64"/>
  <c r="AM3879" i="64"/>
  <c r="AM3878" i="64"/>
  <c r="AM3876" i="64"/>
  <c r="AM3875" i="64"/>
  <c r="AM3874" i="64"/>
  <c r="AM3873" i="64"/>
  <c r="AM3871" i="64"/>
  <c r="AM3870" i="64"/>
  <c r="AM3869" i="64"/>
  <c r="AM3868" i="64"/>
  <c r="AM3866" i="64"/>
  <c r="AM3865" i="64"/>
  <c r="AM3864" i="64"/>
  <c r="AM3863" i="64"/>
  <c r="AM3861" i="64"/>
  <c r="AM3860" i="64"/>
  <c r="AM3859" i="64"/>
  <c r="AM3858" i="64"/>
  <c r="AM3856" i="64"/>
  <c r="AM3855" i="64"/>
  <c r="AM3854" i="64"/>
  <c r="AM3853" i="64"/>
  <c r="AM3851" i="64"/>
  <c r="AM3850" i="64"/>
  <c r="AM3849" i="64"/>
  <c r="AM3848" i="64"/>
  <c r="AM3846" i="64"/>
  <c r="AM3845" i="64"/>
  <c r="AM3844" i="64"/>
  <c r="AM3843" i="64"/>
  <c r="AM3841" i="64"/>
  <c r="AM3840" i="64"/>
  <c r="AM3839" i="64"/>
  <c r="AM3838" i="64"/>
  <c r="AM3836" i="64"/>
  <c r="AM3835" i="64"/>
  <c r="AM3834" i="64"/>
  <c r="AM3833" i="64"/>
  <c r="AM3831" i="64"/>
  <c r="AM3830" i="64"/>
  <c r="AM3829" i="64"/>
  <c r="AM3828" i="64"/>
  <c r="AM3826" i="64"/>
  <c r="AM3825" i="64"/>
  <c r="AM3824" i="64"/>
  <c r="AM3823" i="64"/>
  <c r="AM3821" i="64"/>
  <c r="AM3820" i="64"/>
  <c r="AM3819" i="64"/>
  <c r="AM3818" i="64"/>
  <c r="AM3816" i="64"/>
  <c r="AM3815" i="64"/>
  <c r="AM3814" i="64"/>
  <c r="AM3813" i="64"/>
  <c r="AM3811" i="64"/>
  <c r="AM3810" i="64"/>
  <c r="AM3809" i="64"/>
  <c r="AM3808" i="64"/>
  <c r="AM3806" i="64"/>
  <c r="AM3805" i="64"/>
  <c r="AM3804" i="64"/>
  <c r="AM3803" i="64"/>
  <c r="AM3801" i="64"/>
  <c r="AM3800" i="64"/>
  <c r="AM3799" i="64"/>
  <c r="AM3798" i="64"/>
  <c r="AM3796" i="64"/>
  <c r="AM3795" i="64"/>
  <c r="AM3794" i="64"/>
  <c r="AM3793" i="64"/>
  <c r="AM3791" i="64"/>
  <c r="AM3790" i="64"/>
  <c r="AM3789" i="64"/>
  <c r="AM3788" i="64"/>
  <c r="AM3786" i="64"/>
  <c r="AM3785" i="64"/>
  <c r="AM3784" i="64"/>
  <c r="AM3783" i="64"/>
  <c r="AM3781" i="64"/>
  <c r="AM3780" i="64"/>
  <c r="AM3779" i="64"/>
  <c r="AM3778" i="64"/>
  <c r="AM3776" i="64"/>
  <c r="AM3775" i="64"/>
  <c r="AM3774" i="64"/>
  <c r="AM3773" i="64"/>
  <c r="AM3771" i="64"/>
  <c r="AM3770" i="64"/>
  <c r="AM3769" i="64"/>
  <c r="AM3768" i="64"/>
  <c r="AM3766" i="64"/>
  <c r="AM3765" i="64"/>
  <c r="AM3764" i="64"/>
  <c r="AM3763" i="64"/>
  <c r="AM3761" i="64"/>
  <c r="AM3760" i="64"/>
  <c r="AM3759" i="64"/>
  <c r="AM3758" i="64"/>
  <c r="AM3756" i="64"/>
  <c r="AM3755" i="64"/>
  <c r="AM3754" i="64"/>
  <c r="AM3753" i="64"/>
  <c r="AM3751" i="64"/>
  <c r="AM3750" i="64"/>
  <c r="AM3749" i="64"/>
  <c r="AM3748" i="64"/>
  <c r="AM3746" i="64"/>
  <c r="AM3745" i="64"/>
  <c r="AM3744" i="64"/>
  <c r="AM3743" i="64"/>
  <c r="AM3741" i="64"/>
  <c r="AM3740" i="64"/>
  <c r="AM3739" i="64"/>
  <c r="AM3738" i="64"/>
  <c r="AM3736" i="64"/>
  <c r="AM3735" i="64"/>
  <c r="AM3734" i="64"/>
  <c r="AM3733" i="64"/>
  <c r="AM3731" i="64"/>
  <c r="AM3730" i="64"/>
  <c r="AM3729" i="64"/>
  <c r="AM3728" i="64"/>
  <c r="AM3726" i="64"/>
  <c r="AM3725" i="64"/>
  <c r="AM3724" i="64"/>
  <c r="AM3723" i="64"/>
  <c r="AM3721" i="64"/>
  <c r="AM3720" i="64"/>
  <c r="AM3719" i="64"/>
  <c r="AM3718" i="64"/>
  <c r="AM3716" i="64"/>
  <c r="AM3715" i="64"/>
  <c r="AM3714" i="64"/>
  <c r="AM3713" i="64"/>
  <c r="AM3711" i="64"/>
  <c r="AM3710" i="64"/>
  <c r="AM3709" i="64"/>
  <c r="AM3708" i="64"/>
  <c r="AM3706" i="64"/>
  <c r="AM3705" i="64"/>
  <c r="AM3704" i="64"/>
  <c r="AM3703" i="64"/>
  <c r="AM3701" i="64"/>
  <c r="AM3700" i="64"/>
  <c r="AM3699" i="64"/>
  <c r="AM3698" i="64"/>
  <c r="AM3696" i="64"/>
  <c r="AM3695" i="64"/>
  <c r="AM3694" i="64"/>
  <c r="AM3693" i="64"/>
  <c r="AM3691" i="64"/>
  <c r="AM3690" i="64"/>
  <c r="AM3689" i="64"/>
  <c r="AM3688" i="64"/>
  <c r="AM3686" i="64"/>
  <c r="AM3685" i="64"/>
  <c r="AM3684" i="64"/>
  <c r="AM3683" i="64"/>
  <c r="AM3681" i="64"/>
  <c r="AM3680" i="64"/>
  <c r="AM3679" i="64"/>
  <c r="AM3678" i="64"/>
  <c r="AM3676" i="64"/>
  <c r="AM3675" i="64"/>
  <c r="AM3674" i="64"/>
  <c r="AM3673" i="64"/>
  <c r="AM3671" i="64"/>
  <c r="AM3670" i="64"/>
  <c r="AM3669" i="64"/>
  <c r="AM3668" i="64"/>
  <c r="AM3666" i="64"/>
  <c r="AM3665" i="64"/>
  <c r="AM3664" i="64"/>
  <c r="AM3663" i="64"/>
  <c r="AM3661" i="64"/>
  <c r="AM3660" i="64"/>
  <c r="AM3659" i="64"/>
  <c r="AM3658" i="64"/>
  <c r="AM3656" i="64"/>
  <c r="AM3655" i="64"/>
  <c r="AM3654" i="64"/>
  <c r="AM3653" i="64"/>
  <c r="AM3651" i="64"/>
  <c r="AM3650" i="64"/>
  <c r="AM3649" i="64"/>
  <c r="AM3648" i="64"/>
  <c r="AM3646" i="64"/>
  <c r="AM3645" i="64"/>
  <c r="AM3644" i="64"/>
  <c r="AM3643" i="64"/>
  <c r="AM3641" i="64"/>
  <c r="AM3640" i="64"/>
  <c r="AM3639" i="64"/>
  <c r="AM3638" i="64"/>
  <c r="AM3636" i="64"/>
  <c r="AM3635" i="64"/>
  <c r="AM3634" i="64"/>
  <c r="AM3633" i="64"/>
  <c r="AM3631" i="64"/>
  <c r="AM3630" i="64"/>
  <c r="AM3629" i="64"/>
  <c r="AM3628" i="64"/>
  <c r="AM3626" i="64"/>
  <c r="AM3625" i="64"/>
  <c r="AM3624" i="64"/>
  <c r="AM3623" i="64"/>
  <c r="AM3621" i="64"/>
  <c r="AM3620" i="64"/>
  <c r="AM3619" i="64"/>
  <c r="AM3618" i="64"/>
  <c r="AM3616" i="64"/>
  <c r="AM3615" i="64"/>
  <c r="AM3614" i="64"/>
  <c r="AM3613" i="64"/>
  <c r="AM3611" i="64"/>
  <c r="AM3610" i="64"/>
  <c r="AM3609" i="64"/>
  <c r="AM3608" i="64"/>
  <c r="AM3606" i="64"/>
  <c r="AM3605" i="64"/>
  <c r="AM3604" i="64"/>
  <c r="AM3603" i="64"/>
  <c r="AM3601" i="64"/>
  <c r="AM3600" i="64"/>
  <c r="AM3599" i="64"/>
  <c r="AM3598" i="64"/>
  <c r="AM3596" i="64"/>
  <c r="AM3595" i="64"/>
  <c r="AM3594" i="64"/>
  <c r="AM3593" i="64"/>
  <c r="AM3591" i="64"/>
  <c r="AM3590" i="64"/>
  <c r="AM3589" i="64"/>
  <c r="AM3588" i="64"/>
  <c r="AM3586" i="64"/>
  <c r="AM3585" i="64"/>
  <c r="AM3584" i="64"/>
  <c r="AM3583" i="64"/>
  <c r="AM3581" i="64"/>
  <c r="AM3580" i="64"/>
  <c r="AM3579" i="64"/>
  <c r="AM3578" i="64"/>
  <c r="AM3576" i="64"/>
  <c r="AM3575" i="64"/>
  <c r="AM3574" i="64"/>
  <c r="AM3573" i="64"/>
  <c r="AM3571" i="64"/>
  <c r="AM3570" i="64"/>
  <c r="AM3569" i="64"/>
  <c r="AM3568" i="64"/>
  <c r="AM3566" i="64"/>
  <c r="AM3565" i="64"/>
  <c r="AM3564" i="64"/>
  <c r="AM3563" i="64"/>
  <c r="AM3561" i="64"/>
  <c r="AM3560" i="64"/>
  <c r="AM3559" i="64"/>
  <c r="AM3558" i="64"/>
  <c r="AM3556" i="64"/>
  <c r="AM3555" i="64"/>
  <c r="AM3554" i="64"/>
  <c r="AM3553" i="64"/>
  <c r="AM3551" i="64"/>
  <c r="AM3550" i="64"/>
  <c r="AM3549" i="64"/>
  <c r="AM3548" i="64"/>
  <c r="AM3546" i="64"/>
  <c r="AM3545" i="64"/>
  <c r="AM3544" i="64"/>
  <c r="AM3543" i="64"/>
  <c r="AM3541" i="64"/>
  <c r="AM3540" i="64"/>
  <c r="AM3539" i="64"/>
  <c r="AM3538" i="64"/>
  <c r="AM3536" i="64"/>
  <c r="AM3535" i="64"/>
  <c r="AM3534" i="64"/>
  <c r="AM3533" i="64"/>
  <c r="AM3531" i="64"/>
  <c r="AM3530" i="64"/>
  <c r="AM3529" i="64"/>
  <c r="AM3528" i="64"/>
  <c r="AM3526" i="64"/>
  <c r="AM3525" i="64"/>
  <c r="AM3524" i="64"/>
  <c r="AM3523" i="64"/>
  <c r="AM3521" i="64"/>
  <c r="AM3520" i="64"/>
  <c r="AM3519" i="64"/>
  <c r="AM3518" i="64"/>
  <c r="AM3516" i="64"/>
  <c r="AM3515" i="64"/>
  <c r="AM3514" i="64"/>
  <c r="AM3513" i="64"/>
  <c r="AM3511" i="64"/>
  <c r="AM3510" i="64"/>
  <c r="AM3509" i="64"/>
  <c r="AM3508" i="64"/>
  <c r="AM3506" i="64"/>
  <c r="AM3505" i="64"/>
  <c r="AM3504" i="64"/>
  <c r="AM3503" i="64"/>
  <c r="AM3501" i="64"/>
  <c r="AM3500" i="64"/>
  <c r="AM3499" i="64"/>
  <c r="AM3498" i="64"/>
  <c r="AM3496" i="64"/>
  <c r="AM3495" i="64"/>
  <c r="AM3494" i="64"/>
  <c r="AM3493" i="64"/>
  <c r="AM3491" i="64"/>
  <c r="AM3490" i="64"/>
  <c r="AM3489" i="64"/>
  <c r="AM3488" i="64"/>
  <c r="AM3486" i="64"/>
  <c r="AM3485" i="64"/>
  <c r="AM3484" i="64"/>
  <c r="AM3483" i="64"/>
  <c r="AM3481" i="64"/>
  <c r="AM3480" i="64"/>
  <c r="AM3479" i="64"/>
  <c r="AM3478" i="64"/>
  <c r="AM3476" i="64"/>
  <c r="AM3475" i="64"/>
  <c r="AM3474" i="64"/>
  <c r="AM3473" i="64"/>
  <c r="AM3471" i="64"/>
  <c r="AM3470" i="64"/>
  <c r="AM3469" i="64"/>
  <c r="AM3468" i="64"/>
  <c r="AM3466" i="64"/>
  <c r="AM3465" i="64"/>
  <c r="AM3464" i="64"/>
  <c r="AM3463" i="64"/>
  <c r="AM3461" i="64"/>
  <c r="AM3460" i="64"/>
  <c r="AM3459" i="64"/>
  <c r="AM3458" i="64"/>
  <c r="AM3456" i="64"/>
  <c r="AM3455" i="64"/>
  <c r="AM3454" i="64"/>
  <c r="AM3453" i="64"/>
  <c r="AM3451" i="64"/>
  <c r="AM3450" i="64"/>
  <c r="AM3449" i="64"/>
  <c r="AM3448" i="64"/>
  <c r="AM3446" i="64"/>
  <c r="AM3445" i="64"/>
  <c r="AM3444" i="64"/>
  <c r="AM3443" i="64"/>
  <c r="AM3441" i="64"/>
  <c r="AM3440" i="64"/>
  <c r="AM3439" i="64"/>
  <c r="AM3438" i="64"/>
  <c r="AM3436" i="64"/>
  <c r="AM3435" i="64"/>
  <c r="AM3434" i="64"/>
  <c r="AM3433" i="64"/>
  <c r="AM3431" i="64"/>
  <c r="AM3430" i="64"/>
  <c r="AM3429" i="64"/>
  <c r="AM3428" i="64"/>
  <c r="AM3426" i="64"/>
  <c r="AM3425" i="64"/>
  <c r="AM3424" i="64"/>
  <c r="AM3423" i="64"/>
  <c r="AM3421" i="64"/>
  <c r="AM3420" i="64"/>
  <c r="AM3419" i="64"/>
  <c r="AM3418" i="64"/>
  <c r="AM3416" i="64"/>
  <c r="AM3415" i="64"/>
  <c r="AM3414" i="64"/>
  <c r="AM3413" i="64"/>
  <c r="AM3411" i="64"/>
  <c r="AM3410" i="64"/>
  <c r="AM3409" i="64"/>
  <c r="AM3408" i="64"/>
  <c r="AM3406" i="64"/>
  <c r="AM3405" i="64"/>
  <c r="AM3404" i="64"/>
  <c r="AM3403" i="64"/>
  <c r="AM3401" i="64"/>
  <c r="AM3400" i="64"/>
  <c r="AM3399" i="64"/>
  <c r="AM3398" i="64"/>
  <c r="AM3396" i="64"/>
  <c r="AM3395" i="64"/>
  <c r="AM3394" i="64"/>
  <c r="AM3393" i="64"/>
  <c r="AM3391" i="64"/>
  <c r="AM3390" i="64"/>
  <c r="AM3389" i="64"/>
  <c r="AM3388" i="64"/>
  <c r="AM3386" i="64"/>
  <c r="AM3385" i="64"/>
  <c r="AM3384" i="64"/>
  <c r="AM3383" i="64"/>
  <c r="AM3381" i="64"/>
  <c r="AM3380" i="64"/>
  <c r="AM3379" i="64"/>
  <c r="AM3378" i="64"/>
  <c r="AM3376" i="64"/>
  <c r="AM3375" i="64"/>
  <c r="AM3374" i="64"/>
  <c r="AM3373" i="64"/>
  <c r="AM3371" i="64"/>
  <c r="AM3370" i="64"/>
  <c r="AM3369" i="64"/>
  <c r="AM3368" i="64"/>
  <c r="AM3366" i="64"/>
  <c r="AM3365" i="64"/>
  <c r="AM3364" i="64"/>
  <c r="AM3363" i="64"/>
  <c r="AM3361" i="64"/>
  <c r="AM3360" i="64"/>
  <c r="AM3359" i="64"/>
  <c r="AM3358" i="64"/>
  <c r="AM3356" i="64"/>
  <c r="AM3355" i="64"/>
  <c r="AM3354" i="64"/>
  <c r="AM3353" i="64"/>
  <c r="AM3351" i="64"/>
  <c r="AM3350" i="64"/>
  <c r="AM3349" i="64"/>
  <c r="AM3348" i="64"/>
  <c r="AM3346" i="64"/>
  <c r="AM3345" i="64"/>
  <c r="AM3344" i="64"/>
  <c r="AM3343" i="64"/>
  <c r="AM3341" i="64"/>
  <c r="AM3340" i="64"/>
  <c r="AM3339" i="64"/>
  <c r="AM3338" i="64"/>
  <c r="AM3336" i="64"/>
  <c r="AM3335" i="64"/>
  <c r="AM3334" i="64"/>
  <c r="AM3333" i="64"/>
  <c r="AM3331" i="64"/>
  <c r="AM3330" i="64"/>
  <c r="AM3329" i="64"/>
  <c r="AM3328" i="64"/>
  <c r="AM3326" i="64"/>
  <c r="AM3325" i="64"/>
  <c r="AM3324" i="64"/>
  <c r="AM3323" i="64"/>
  <c r="AM3321" i="64"/>
  <c r="AM3320" i="64"/>
  <c r="AM3319" i="64"/>
  <c r="AM3318" i="64"/>
  <c r="AM3316" i="64"/>
  <c r="AM3315" i="64"/>
  <c r="AM3314" i="64"/>
  <c r="AM3313" i="64"/>
  <c r="AM3311" i="64"/>
  <c r="AM3310" i="64"/>
  <c r="AM3309" i="64"/>
  <c r="AM3308" i="64"/>
  <c r="AM3306" i="64"/>
  <c r="AM3305" i="64"/>
  <c r="AM3304" i="64"/>
  <c r="AM3303" i="64"/>
  <c r="AM3301" i="64"/>
  <c r="AM3300" i="64"/>
  <c r="AM3299" i="64"/>
  <c r="AM3298" i="64"/>
  <c r="AM3296" i="64"/>
  <c r="AM3295" i="64"/>
  <c r="AM3294" i="64"/>
  <c r="AM3293" i="64"/>
  <c r="AM3291" i="64"/>
  <c r="AM3290" i="64"/>
  <c r="AM3289" i="64"/>
  <c r="AM3288" i="64"/>
  <c r="AM3286" i="64"/>
  <c r="AM3285" i="64"/>
  <c r="AM3284" i="64"/>
  <c r="AM3283" i="64"/>
  <c r="AM3281" i="64"/>
  <c r="AM3280" i="64"/>
  <c r="AM3279" i="64"/>
  <c r="AM3278" i="64"/>
  <c r="AM3276" i="64"/>
  <c r="AM3275" i="64"/>
  <c r="AM3274" i="64"/>
  <c r="AM3273" i="64"/>
  <c r="AM3271" i="64"/>
  <c r="AM3270" i="64"/>
  <c r="AM3269" i="64"/>
  <c r="AM3268" i="64"/>
  <c r="AM3266" i="64"/>
  <c r="AM3265" i="64"/>
  <c r="AM3264" i="64"/>
  <c r="AM3263" i="64"/>
  <c r="AM3261" i="64"/>
  <c r="AM3260" i="64"/>
  <c r="AM3259" i="64"/>
  <c r="AM3258" i="64"/>
  <c r="AM3256" i="64"/>
  <c r="AM3255" i="64"/>
  <c r="AM3254" i="64"/>
  <c r="AM3253" i="64"/>
  <c r="AM3251" i="64"/>
  <c r="AM3250" i="64"/>
  <c r="AM3249" i="64"/>
  <c r="AM3248" i="64"/>
  <c r="AM3246" i="64"/>
  <c r="AM3245" i="64"/>
  <c r="AM3244" i="64"/>
  <c r="AM3243" i="64"/>
  <c r="AM3241" i="64"/>
  <c r="AM3240" i="64"/>
  <c r="AM3239" i="64"/>
  <c r="AM3238" i="64"/>
  <c r="AM3236" i="64"/>
  <c r="AM3235" i="64"/>
  <c r="AM3234" i="64"/>
  <c r="AM3233" i="64"/>
  <c r="AM3231" i="64"/>
  <c r="AM3230" i="64"/>
  <c r="AM3229" i="64"/>
  <c r="AM3228" i="64"/>
  <c r="AM3226" i="64"/>
  <c r="AM3225" i="64"/>
  <c r="AM3224" i="64"/>
  <c r="AM3223" i="64"/>
  <c r="AM3221" i="64"/>
  <c r="AM3220" i="64"/>
  <c r="AM3219" i="64"/>
  <c r="AM3218" i="64"/>
  <c r="AM3216" i="64"/>
  <c r="AM3215" i="64"/>
  <c r="AM3214" i="64"/>
  <c r="AM3213" i="64"/>
  <c r="AM3211" i="64"/>
  <c r="AM3210" i="64"/>
  <c r="AM3209" i="64"/>
  <c r="AM3208" i="64"/>
  <c r="AM3206" i="64"/>
  <c r="AM3205" i="64"/>
  <c r="AM3204" i="64"/>
  <c r="AM3203" i="64"/>
  <c r="AM3201" i="64"/>
  <c r="AM3200" i="64"/>
  <c r="AM3199" i="64"/>
  <c r="AM3198" i="64"/>
  <c r="AM3196" i="64"/>
  <c r="AM3195" i="64"/>
  <c r="AM3194" i="64"/>
  <c r="AM3193" i="64"/>
  <c r="AM3191" i="64"/>
  <c r="AM3190" i="64"/>
  <c r="AM3189" i="64"/>
  <c r="AM3188" i="64"/>
  <c r="AM3186" i="64"/>
  <c r="AM3185" i="64"/>
  <c r="AM3184" i="64"/>
  <c r="AM3183" i="64"/>
  <c r="AM3181" i="64"/>
  <c r="AM3180" i="64"/>
  <c r="AM3179" i="64"/>
  <c r="AM3178" i="64"/>
  <c r="AM3176" i="64"/>
  <c r="AM3175" i="64"/>
  <c r="AM3174" i="64"/>
  <c r="AM3173" i="64"/>
  <c r="AM3171" i="64"/>
  <c r="AM3170" i="64"/>
  <c r="AM3169" i="64"/>
  <c r="AM3168" i="64"/>
  <c r="AM3166" i="64"/>
  <c r="AM3165" i="64"/>
  <c r="AM3164" i="64"/>
  <c r="AM3163" i="64"/>
  <c r="AM3161" i="64"/>
  <c r="AM3160" i="64"/>
  <c r="AM3159" i="64"/>
  <c r="AM3158" i="64"/>
  <c r="AM3156" i="64"/>
  <c r="AM3155" i="64"/>
  <c r="AM3154" i="64"/>
  <c r="AM3153" i="64"/>
  <c r="AM3151" i="64"/>
  <c r="AM3150" i="64"/>
  <c r="AM3149" i="64"/>
  <c r="AM3148" i="64"/>
  <c r="AM3146" i="64"/>
  <c r="AM3145" i="64"/>
  <c r="AM3144" i="64"/>
  <c r="AM3143" i="64"/>
  <c r="AM3141" i="64"/>
  <c r="AM3140" i="64"/>
  <c r="AM3139" i="64"/>
  <c r="AM3138" i="64"/>
  <c r="AM3136" i="64"/>
  <c r="AM3135" i="64"/>
  <c r="AM3134" i="64"/>
  <c r="AM3133" i="64"/>
  <c r="AM3131" i="64"/>
  <c r="AM3130" i="64"/>
  <c r="AM3129" i="64"/>
  <c r="AM3128" i="64"/>
  <c r="AM3126" i="64"/>
  <c r="AM3125" i="64"/>
  <c r="AM3124" i="64"/>
  <c r="AM3123" i="64"/>
  <c r="AM3121" i="64"/>
  <c r="AM3120" i="64"/>
  <c r="AM3119" i="64"/>
  <c r="AM3118" i="64"/>
  <c r="AM3116" i="64"/>
  <c r="AM3115" i="64"/>
  <c r="AM3114" i="64"/>
  <c r="AM3113" i="64"/>
  <c r="AM3111" i="64"/>
  <c r="AM3110" i="64"/>
  <c r="AM3109" i="64"/>
  <c r="AM3108" i="64"/>
  <c r="AM3106" i="64"/>
  <c r="AM3105" i="64"/>
  <c r="AM3104" i="64"/>
  <c r="AM3103" i="64"/>
  <c r="AM3101" i="64"/>
  <c r="AM3100" i="64"/>
  <c r="AM3099" i="64"/>
  <c r="AM3098" i="64"/>
  <c r="AM3096" i="64"/>
  <c r="AM3095" i="64"/>
  <c r="AM3094" i="64"/>
  <c r="AM3093" i="64"/>
  <c r="AM3091" i="64"/>
  <c r="AM3090" i="64"/>
  <c r="AM3089" i="64"/>
  <c r="AM3088" i="64"/>
  <c r="AM3086" i="64"/>
  <c r="AM3085" i="64"/>
  <c r="AM3084" i="64"/>
  <c r="AM3083" i="64"/>
  <c r="AM3081" i="64"/>
  <c r="AM3080" i="64"/>
  <c r="AM3079" i="64"/>
  <c r="AM3078" i="64"/>
  <c r="AM3076" i="64"/>
  <c r="AM3075" i="64"/>
  <c r="AM3074" i="64"/>
  <c r="AM3073" i="64"/>
  <c r="AM3071" i="64"/>
  <c r="AM3070" i="64"/>
  <c r="AM3069" i="64"/>
  <c r="AM3068" i="64"/>
  <c r="AM3066" i="64"/>
  <c r="AM3065" i="64"/>
  <c r="AM3064" i="64"/>
  <c r="AM3063" i="64"/>
  <c r="AM3061" i="64"/>
  <c r="AM3060" i="64"/>
  <c r="AM3059" i="64"/>
  <c r="AM3058" i="64"/>
  <c r="AM3056" i="64"/>
  <c r="AM3055" i="64"/>
  <c r="AM3054" i="64"/>
  <c r="AM3053" i="64"/>
  <c r="AM3051" i="64"/>
  <c r="AM3050" i="64"/>
  <c r="AM3049" i="64"/>
  <c r="AM3048" i="64"/>
  <c r="AM3046" i="64"/>
  <c r="AM3045" i="64"/>
  <c r="AM3044" i="64"/>
  <c r="AM3043" i="64"/>
  <c r="AM3041" i="64"/>
  <c r="AM3040" i="64"/>
  <c r="AM3039" i="64"/>
  <c r="AM3038" i="64"/>
  <c r="AM3036" i="64"/>
  <c r="AM3035" i="64"/>
  <c r="AM3034" i="64"/>
  <c r="AM3033" i="64"/>
  <c r="AM3031" i="64"/>
  <c r="AM3030" i="64"/>
  <c r="AM3029" i="64"/>
  <c r="AM3028" i="64"/>
  <c r="AM3026" i="64"/>
  <c r="AM3025" i="64"/>
  <c r="AM3024" i="64"/>
  <c r="AM3023" i="64"/>
  <c r="AM3021" i="64"/>
  <c r="AM3020" i="64"/>
  <c r="AM3019" i="64"/>
  <c r="AM3018" i="64"/>
  <c r="AM3016" i="64"/>
  <c r="AM3015" i="64"/>
  <c r="AM3014" i="64"/>
  <c r="AM3013" i="64"/>
  <c r="AM3011" i="64"/>
  <c r="AM3010" i="64"/>
  <c r="AM3009" i="64"/>
  <c r="AM3008" i="64"/>
  <c r="AM3006" i="64"/>
  <c r="AM3005" i="64"/>
  <c r="AM3004" i="64"/>
  <c r="AM3003" i="64"/>
  <c r="AM3001" i="64"/>
  <c r="AM3000" i="64"/>
  <c r="AM2999" i="64"/>
  <c r="AM2998" i="64"/>
  <c r="AM2996" i="64"/>
  <c r="AM2995" i="64"/>
  <c r="AM2994" i="64"/>
  <c r="AM2993" i="64"/>
  <c r="AM2991" i="64"/>
  <c r="AM2990" i="64"/>
  <c r="AM2989" i="64"/>
  <c r="AM2988" i="64"/>
  <c r="AM2986" i="64"/>
  <c r="AM2985" i="64"/>
  <c r="AM2984" i="64"/>
  <c r="AM2983" i="64"/>
  <c r="AM2981" i="64"/>
  <c r="AM2980" i="64"/>
  <c r="AM2979" i="64"/>
  <c r="AM2978" i="64"/>
  <c r="AM2976" i="64"/>
  <c r="AM2975" i="64"/>
  <c r="AM2974" i="64"/>
  <c r="AM2973" i="64"/>
  <c r="AM2971" i="64"/>
  <c r="AM2970" i="64"/>
  <c r="AM2969" i="64"/>
  <c r="AM2968" i="64"/>
  <c r="AM2966" i="64"/>
  <c r="AM2965" i="64"/>
  <c r="AM2964" i="64"/>
  <c r="AM2963" i="64"/>
  <c r="AM2961" i="64"/>
  <c r="AM2960" i="64"/>
  <c r="AM2959" i="64"/>
  <c r="AM2958" i="64"/>
  <c r="AM2956" i="64"/>
  <c r="AM2955" i="64"/>
  <c r="AM2954" i="64"/>
  <c r="AM2953" i="64"/>
  <c r="AM2951" i="64"/>
  <c r="AM2950" i="64"/>
  <c r="AM2949" i="64"/>
  <c r="AM2948" i="64"/>
  <c r="AM2946" i="64"/>
  <c r="AM2945" i="64"/>
  <c r="AM2944" i="64"/>
  <c r="AM2943" i="64"/>
  <c r="AM2941" i="64"/>
  <c r="AM2940" i="64"/>
  <c r="AM2939" i="64"/>
  <c r="AM2938" i="64"/>
  <c r="AM2936" i="64"/>
  <c r="AM2935" i="64"/>
  <c r="AM2934" i="64"/>
  <c r="AM2933" i="64"/>
  <c r="AM2931" i="64"/>
  <c r="AM2930" i="64"/>
  <c r="AM2929" i="64"/>
  <c r="AM2928" i="64"/>
  <c r="AM2926" i="64"/>
  <c r="AM2925" i="64"/>
  <c r="AM2924" i="64"/>
  <c r="AM2923" i="64"/>
  <c r="AM2921" i="64"/>
  <c r="AM2920" i="64"/>
  <c r="AM2919" i="64"/>
  <c r="AM2918" i="64"/>
  <c r="AM2916" i="64"/>
  <c r="AM2915" i="64"/>
  <c r="AM2914" i="64"/>
  <c r="AM2913" i="64"/>
  <c r="AM2911" i="64"/>
  <c r="AM2910" i="64"/>
  <c r="AM2909" i="64"/>
  <c r="AM2908" i="64"/>
  <c r="AM2906" i="64"/>
  <c r="AM2905" i="64"/>
  <c r="AM2904" i="64"/>
  <c r="AM2903" i="64"/>
  <c r="AM2901" i="64"/>
  <c r="AM2900" i="64"/>
  <c r="AM2899" i="64"/>
  <c r="AM2898" i="64"/>
  <c r="AM2896" i="64"/>
  <c r="AM2895" i="64"/>
  <c r="AM2894" i="64"/>
  <c r="AM2893" i="64"/>
  <c r="AM2891" i="64"/>
  <c r="AM2890" i="64"/>
  <c r="AM2889" i="64"/>
  <c r="AM2888" i="64"/>
  <c r="AM2886" i="64"/>
  <c r="AM2885" i="64"/>
  <c r="AM2884" i="64"/>
  <c r="AM2883" i="64"/>
  <c r="AM2881" i="64"/>
  <c r="AM2880" i="64"/>
  <c r="AM2879" i="64"/>
  <c r="AM2878" i="64"/>
  <c r="AM2876" i="64"/>
  <c r="AM2875" i="64"/>
  <c r="AM2874" i="64"/>
  <c r="AM2873" i="64"/>
  <c r="AM2871" i="64"/>
  <c r="AM2870" i="64"/>
  <c r="AM2869" i="64"/>
  <c r="AM2868" i="64"/>
  <c r="AM2866" i="64"/>
  <c r="AM2865" i="64"/>
  <c r="AM2864" i="64"/>
  <c r="AM2863" i="64"/>
  <c r="AM2861" i="64"/>
  <c r="AM2860" i="64"/>
  <c r="AM2859" i="64"/>
  <c r="AM2858" i="64"/>
  <c r="AM2856" i="64"/>
  <c r="AM2855" i="64"/>
  <c r="AM2854" i="64"/>
  <c r="AM2853" i="64"/>
  <c r="AM2851" i="64"/>
  <c r="AM2850" i="64"/>
  <c r="AM2849" i="64"/>
  <c r="AM2848" i="64"/>
  <c r="AM2846" i="64"/>
  <c r="AM2845" i="64"/>
  <c r="AM2844" i="64"/>
  <c r="AM2843" i="64"/>
  <c r="AM2841" i="64"/>
  <c r="AM2840" i="64"/>
  <c r="AM2839" i="64"/>
  <c r="AM2838" i="64"/>
  <c r="AM2836" i="64"/>
  <c r="AM2835" i="64"/>
  <c r="AM2834" i="64"/>
  <c r="AM2833" i="64"/>
  <c r="AM2831" i="64"/>
  <c r="AM2830" i="64"/>
  <c r="AM2829" i="64"/>
  <c r="AM2828" i="64"/>
  <c r="AM2826" i="64"/>
  <c r="AM2825" i="64"/>
  <c r="AM2824" i="64"/>
  <c r="AM2823" i="64"/>
  <c r="AM2821" i="64"/>
  <c r="AM2820" i="64"/>
  <c r="AM2819" i="64"/>
  <c r="AM2818" i="64"/>
  <c r="AM2816" i="64"/>
  <c r="AM2815" i="64"/>
  <c r="AM2814" i="64"/>
  <c r="AM2813" i="64"/>
  <c r="AM2811" i="64"/>
  <c r="AM2810" i="64"/>
  <c r="AM2809" i="64"/>
  <c r="AM2808" i="64"/>
  <c r="AM2806" i="64"/>
  <c r="AM2805" i="64"/>
  <c r="AM2804" i="64"/>
  <c r="AM2803" i="64"/>
  <c r="AM2801" i="64"/>
  <c r="AM2800" i="64"/>
  <c r="AM2799" i="64"/>
  <c r="AM2798" i="64"/>
  <c r="AM2796" i="64"/>
  <c r="AM2795" i="64"/>
  <c r="AM2794" i="64"/>
  <c r="AM2793" i="64"/>
  <c r="AM2791" i="64"/>
  <c r="AM2790" i="64"/>
  <c r="AM2789" i="64"/>
  <c r="AM2788" i="64"/>
  <c r="AM2786" i="64"/>
  <c r="AM2785" i="64"/>
  <c r="AM2784" i="64"/>
  <c r="AM2783" i="64"/>
  <c r="AM2781" i="64"/>
  <c r="AM2780" i="64"/>
  <c r="AM2779" i="64"/>
  <c r="AM2778" i="64"/>
  <c r="AM2776" i="64"/>
  <c r="AM2775" i="64"/>
  <c r="AM2774" i="64"/>
  <c r="AM2773" i="64"/>
  <c r="AM2771" i="64"/>
  <c r="AM2770" i="64"/>
  <c r="AM2769" i="64"/>
  <c r="AM2768" i="64"/>
  <c r="AM2766" i="64"/>
  <c r="AM2765" i="64"/>
  <c r="AM2764" i="64"/>
  <c r="AM2763" i="64"/>
  <c r="AM2761" i="64"/>
  <c r="AM2760" i="64"/>
  <c r="AM2759" i="64"/>
  <c r="AM2758" i="64"/>
  <c r="AM2756" i="64"/>
  <c r="AM2755" i="64"/>
  <c r="AM2754" i="64"/>
  <c r="AM2753" i="64"/>
  <c r="AM2751" i="64"/>
  <c r="AM2750" i="64"/>
  <c r="AM2749" i="64"/>
  <c r="AM2748" i="64"/>
  <c r="AM2746" i="64"/>
  <c r="AM2745" i="64"/>
  <c r="AM2744" i="64"/>
  <c r="AM2743" i="64"/>
  <c r="AM2741" i="64"/>
  <c r="AM2740" i="64"/>
  <c r="AM2739" i="64"/>
  <c r="AM2738" i="64"/>
  <c r="AM2736" i="64"/>
  <c r="AM2735" i="64"/>
  <c r="AM2734" i="64"/>
  <c r="AM2733" i="64"/>
  <c r="AM2731" i="64"/>
  <c r="AM2730" i="64"/>
  <c r="AM2729" i="64"/>
  <c r="AM2728" i="64"/>
  <c r="AM2726" i="64"/>
  <c r="AM2725" i="64"/>
  <c r="AM2724" i="64"/>
  <c r="AM2723" i="64"/>
  <c r="AM2721" i="64"/>
  <c r="AM2720" i="64"/>
  <c r="AM2719" i="64"/>
  <c r="AM2718" i="64"/>
  <c r="AM2716" i="64"/>
  <c r="AM2715" i="64"/>
  <c r="AM2714" i="64"/>
  <c r="AM2713" i="64"/>
  <c r="AM2711" i="64"/>
  <c r="AM2710" i="64"/>
  <c r="AM2709" i="64"/>
  <c r="AM2708" i="64"/>
  <c r="AM2706" i="64"/>
  <c r="AM2705" i="64"/>
  <c r="AM2704" i="64"/>
  <c r="AM2703" i="64"/>
  <c r="AM2701" i="64"/>
  <c r="AM2700" i="64"/>
  <c r="AM2699" i="64"/>
  <c r="AM2698" i="64"/>
  <c r="AM2696" i="64"/>
  <c r="AM2695" i="64"/>
  <c r="AM2694" i="64"/>
  <c r="AM2693" i="64"/>
  <c r="AM2691" i="64"/>
  <c r="AM2690" i="64"/>
  <c r="AM2689" i="64"/>
  <c r="AM2688" i="64"/>
  <c r="AM2686" i="64"/>
  <c r="AM2685" i="64"/>
  <c r="AM2684" i="64"/>
  <c r="AM2683" i="64"/>
  <c r="AM2681" i="64"/>
  <c r="AM2680" i="64"/>
  <c r="AM2679" i="64"/>
  <c r="AM2678" i="64"/>
  <c r="AM2676" i="64"/>
  <c r="AM2675" i="64"/>
  <c r="AM2674" i="64"/>
  <c r="AM2673" i="64"/>
  <c r="AM2671" i="64"/>
  <c r="AM2670" i="64"/>
  <c r="AM2669" i="64"/>
  <c r="AM2668" i="64"/>
  <c r="AM2666" i="64"/>
  <c r="AM2665" i="64"/>
  <c r="AM2664" i="64"/>
  <c r="AM2663" i="64"/>
  <c r="AM2661" i="64"/>
  <c r="AM2660" i="64"/>
  <c r="AM2659" i="64"/>
  <c r="AM2658" i="64"/>
  <c r="AM2656" i="64"/>
  <c r="AM2655" i="64"/>
  <c r="AM2654" i="64"/>
  <c r="AM2653" i="64"/>
  <c r="AM2651" i="64"/>
  <c r="AM2650" i="64"/>
  <c r="AM2649" i="64"/>
  <c r="AM2648" i="64"/>
  <c r="AM2646" i="64"/>
  <c r="AM2645" i="64"/>
  <c r="AM2644" i="64"/>
  <c r="AM2643" i="64"/>
  <c r="AM2641" i="64"/>
  <c r="AM2640" i="64"/>
  <c r="AM2639" i="64"/>
  <c r="AM2638" i="64"/>
  <c r="AM2636" i="64"/>
  <c r="AM2635" i="64"/>
  <c r="AM2634" i="64"/>
  <c r="AM2633" i="64"/>
  <c r="AM2631" i="64"/>
  <c r="AM2630" i="64"/>
  <c r="AM2629" i="64"/>
  <c r="AM2628" i="64"/>
  <c r="AM2626" i="64"/>
  <c r="AM2625" i="64"/>
  <c r="AM2624" i="64"/>
  <c r="AM2623" i="64"/>
  <c r="AM2621" i="64"/>
  <c r="AM2620" i="64"/>
  <c r="AM2619" i="64"/>
  <c r="AM2618" i="64"/>
  <c r="AM2616" i="64"/>
  <c r="AM2615" i="64"/>
  <c r="AM2614" i="64"/>
  <c r="AM2613" i="64"/>
  <c r="AM2611" i="64"/>
  <c r="AM2610" i="64"/>
  <c r="AM2609" i="64"/>
  <c r="AM2608" i="64"/>
  <c r="AM2606" i="64"/>
  <c r="AM2605" i="64"/>
  <c r="AM2604" i="64"/>
  <c r="AM2603" i="64"/>
  <c r="AM2601" i="64"/>
  <c r="AM2600" i="64"/>
  <c r="AM2599" i="64"/>
  <c r="AM2598" i="64"/>
  <c r="AM2596" i="64"/>
  <c r="AM2595" i="64"/>
  <c r="AM2594" i="64"/>
  <c r="AM2593" i="64"/>
  <c r="AM2591" i="64"/>
  <c r="AM2590" i="64"/>
  <c r="AM2589" i="64"/>
  <c r="AM2588" i="64"/>
  <c r="AM2586" i="64"/>
  <c r="AM2585" i="64"/>
  <c r="AM2584" i="64"/>
  <c r="AM2583" i="64"/>
  <c r="AM2581" i="64"/>
  <c r="AM2580" i="64"/>
  <c r="AM2579" i="64"/>
  <c r="AM2578" i="64"/>
  <c r="AM2576" i="64"/>
  <c r="AM2575" i="64"/>
  <c r="AM2574" i="64"/>
  <c r="AM2573" i="64"/>
  <c r="AM2571" i="64"/>
  <c r="AM2570" i="64"/>
  <c r="AM2569" i="64"/>
  <c r="AM2568" i="64"/>
  <c r="AM2566" i="64"/>
  <c r="AM2565" i="64"/>
  <c r="AM2564" i="64"/>
  <c r="AM2563" i="64"/>
  <c r="AM2561" i="64"/>
  <c r="AM2560" i="64"/>
  <c r="AM2559" i="64"/>
  <c r="AM2558" i="64"/>
  <c r="AM2556" i="64"/>
  <c r="AM2555" i="64"/>
  <c r="AM2554" i="64"/>
  <c r="AM2553" i="64"/>
  <c r="AM2551" i="64"/>
  <c r="AM2550" i="64"/>
  <c r="AM2549" i="64"/>
  <c r="AM2548" i="64"/>
  <c r="AM2546" i="64"/>
  <c r="AM2545" i="64"/>
  <c r="AM2544" i="64"/>
  <c r="AM2543" i="64"/>
  <c r="AM2541" i="64"/>
  <c r="AM2540" i="64"/>
  <c r="AM2539" i="64"/>
  <c r="AM2538" i="64"/>
  <c r="AM2536" i="64"/>
  <c r="AM2535" i="64"/>
  <c r="AM2534" i="64"/>
  <c r="AM2533" i="64"/>
  <c r="AM2531" i="64"/>
  <c r="AM2530" i="64"/>
  <c r="AM2529" i="64"/>
  <c r="AM2528" i="64"/>
  <c r="AM2526" i="64"/>
  <c r="AM2525" i="64"/>
  <c r="AM2524" i="64"/>
  <c r="AM2523" i="64"/>
  <c r="AM2521" i="64"/>
  <c r="AM2520" i="64"/>
  <c r="AM2519" i="64"/>
  <c r="AM2518" i="64"/>
  <c r="AM2516" i="64"/>
  <c r="AM2515" i="64"/>
  <c r="AM2514" i="64"/>
  <c r="AM2513" i="64"/>
  <c r="AM2511" i="64"/>
  <c r="AM2510" i="64"/>
  <c r="AM2509" i="64"/>
  <c r="AM2508" i="64"/>
  <c r="AM2506" i="64"/>
  <c r="AM2505" i="64"/>
  <c r="AM2504" i="64"/>
  <c r="AM2503" i="64"/>
  <c r="AM2501" i="64"/>
  <c r="AM2500" i="64"/>
  <c r="AM2499" i="64"/>
  <c r="AM2498" i="64"/>
  <c r="AM2496" i="64"/>
  <c r="AM2495" i="64"/>
  <c r="AM2494" i="64"/>
  <c r="AM2493" i="64"/>
  <c r="AM2491" i="64"/>
  <c r="AM2490" i="64"/>
  <c r="AM2489" i="64"/>
  <c r="AM2488" i="64"/>
  <c r="AM2486" i="64"/>
  <c r="AM2485" i="64"/>
  <c r="AM2484" i="64"/>
  <c r="AM2483" i="64"/>
  <c r="AM2481" i="64"/>
  <c r="AM2480" i="64"/>
  <c r="AM2479" i="64"/>
  <c r="AM2478" i="64"/>
  <c r="AM2476" i="64"/>
  <c r="AM2475" i="64"/>
  <c r="AM2474" i="64"/>
  <c r="AM2473" i="64"/>
  <c r="AM2471" i="64"/>
  <c r="AM2470" i="64"/>
  <c r="AM2469" i="64"/>
  <c r="AM2468" i="64"/>
  <c r="AM2466" i="64"/>
  <c r="AM2465" i="64"/>
  <c r="AM2464" i="64"/>
  <c r="AM2463" i="64"/>
  <c r="AM2461" i="64"/>
  <c r="AM2460" i="64"/>
  <c r="AM2459" i="64"/>
  <c r="AM2458" i="64"/>
  <c r="AM2456" i="64"/>
  <c r="AM2455" i="64"/>
  <c r="AM2454" i="64"/>
  <c r="AM2453" i="64"/>
  <c r="AM2451" i="64"/>
  <c r="AM2450" i="64"/>
  <c r="AM2449" i="64"/>
  <c r="AM2448" i="64"/>
  <c r="AM2446" i="64"/>
  <c r="AM2445" i="64"/>
  <c r="AM2444" i="64"/>
  <c r="AM2443" i="64"/>
  <c r="AM2441" i="64"/>
  <c r="AM2440" i="64"/>
  <c r="AM2439" i="64"/>
  <c r="AM2438" i="64"/>
  <c r="AM2436" i="64"/>
  <c r="AM2435" i="64"/>
  <c r="AM2434" i="64"/>
  <c r="AM2433" i="64"/>
  <c r="AM2431" i="64"/>
  <c r="AM2430" i="64"/>
  <c r="AM2429" i="64"/>
  <c r="AM2428" i="64"/>
  <c r="AM2426" i="64"/>
  <c r="AM2425" i="64"/>
  <c r="AM2424" i="64"/>
  <c r="AM2423" i="64"/>
  <c r="AM2421" i="64"/>
  <c r="AM2420" i="64"/>
  <c r="AM2419" i="64"/>
  <c r="AM2418" i="64"/>
  <c r="AM2416" i="64"/>
  <c r="AM2415" i="64"/>
  <c r="AM2414" i="64"/>
  <c r="AM2413" i="64"/>
  <c r="AM2411" i="64"/>
  <c r="AM2410" i="64"/>
  <c r="AM2409" i="64"/>
  <c r="AM2408" i="64"/>
  <c r="AM2406" i="64"/>
  <c r="AM2405" i="64"/>
  <c r="AM2404" i="64"/>
  <c r="AM2403" i="64"/>
  <c r="AM2401" i="64"/>
  <c r="AM2400" i="64"/>
  <c r="AM2399" i="64"/>
  <c r="AM2398" i="64"/>
  <c r="AM2396" i="64"/>
  <c r="AM2395" i="64"/>
  <c r="AM2394" i="64"/>
  <c r="AM2393" i="64"/>
  <c r="AM2391" i="64"/>
  <c r="AM2390" i="64"/>
  <c r="AM2389" i="64"/>
  <c r="AM2388" i="64"/>
  <c r="AM2386" i="64"/>
  <c r="AM2385" i="64"/>
  <c r="AM2384" i="64"/>
  <c r="AM2383" i="64"/>
  <c r="AM2381" i="64"/>
  <c r="AM2380" i="64"/>
  <c r="AM2379" i="64"/>
  <c r="AM2378" i="64"/>
  <c r="AM2376" i="64"/>
  <c r="AM2375" i="64"/>
  <c r="AM2374" i="64"/>
  <c r="AM2373" i="64"/>
  <c r="AM2371" i="64"/>
  <c r="AM2370" i="64"/>
  <c r="AM2369" i="64"/>
  <c r="AM2368" i="64"/>
  <c r="AM2366" i="64"/>
  <c r="AM2365" i="64"/>
  <c r="AM2364" i="64"/>
  <c r="AM2363" i="64"/>
  <c r="AM2361" i="64"/>
  <c r="AM2360" i="64"/>
  <c r="AM2359" i="64"/>
  <c r="AM2358" i="64"/>
  <c r="AM2356" i="64"/>
  <c r="AM2355" i="64"/>
  <c r="AM2354" i="64"/>
  <c r="AM2353" i="64"/>
  <c r="AM2351" i="64"/>
  <c r="AM2350" i="64"/>
  <c r="AM2349" i="64"/>
  <c r="AM2348" i="64"/>
  <c r="AM2346" i="64"/>
  <c r="AM2345" i="64"/>
  <c r="AM2344" i="64"/>
  <c r="AM2343" i="64"/>
  <c r="AM2341" i="64"/>
  <c r="AM2340" i="64"/>
  <c r="AM2339" i="64"/>
  <c r="AM2338" i="64"/>
  <c r="AM2336" i="64"/>
  <c r="AM2335" i="64"/>
  <c r="AM2334" i="64"/>
  <c r="AM2333" i="64"/>
  <c r="AM2331" i="64"/>
  <c r="AM2330" i="64"/>
  <c r="AM2329" i="64"/>
  <c r="AM2328" i="64"/>
  <c r="AM2326" i="64"/>
  <c r="AM2325" i="64"/>
  <c r="AM2324" i="64"/>
  <c r="AM2323" i="64"/>
  <c r="AM2321" i="64"/>
  <c r="AM2320" i="64"/>
  <c r="AM2319" i="64"/>
  <c r="AM2318" i="64"/>
  <c r="AM2316" i="64"/>
  <c r="AM2315" i="64"/>
  <c r="AM2314" i="64"/>
  <c r="AM2313" i="64"/>
  <c r="AM2311" i="64"/>
  <c r="AM2310" i="64"/>
  <c r="AM2309" i="64"/>
  <c r="AM2308" i="64"/>
  <c r="AM2306" i="64"/>
  <c r="AM2305" i="64"/>
  <c r="AM2304" i="64"/>
  <c r="AM2303" i="64"/>
  <c r="AM2301" i="64"/>
  <c r="AM2300" i="64"/>
  <c r="AM2299" i="64"/>
  <c r="AM2298" i="64"/>
  <c r="AM2296" i="64"/>
  <c r="AM2295" i="64"/>
  <c r="AM2294" i="64"/>
  <c r="AM2293" i="64"/>
  <c r="AM2291" i="64"/>
  <c r="AM2290" i="64"/>
  <c r="AM2289" i="64"/>
  <c r="AM2288" i="64"/>
  <c r="AM2286" i="64"/>
  <c r="AM2285" i="64"/>
  <c r="AM2284" i="64"/>
  <c r="AM2283" i="64"/>
  <c r="AM2281" i="64"/>
  <c r="AM2280" i="64"/>
  <c r="AM2279" i="64"/>
  <c r="AM2278" i="64"/>
  <c r="AM2276" i="64"/>
  <c r="AM2275" i="64"/>
  <c r="AM2274" i="64"/>
  <c r="AM2273" i="64"/>
  <c r="AM2271" i="64"/>
  <c r="AM2270" i="64"/>
  <c r="AM2269" i="64"/>
  <c r="AM2268" i="64"/>
  <c r="AM2266" i="64"/>
  <c r="AM2265" i="64"/>
  <c r="AM2264" i="64"/>
  <c r="AM2263" i="64"/>
  <c r="AM2261" i="64"/>
  <c r="AM2260" i="64"/>
  <c r="AM2259" i="64"/>
  <c r="AM2258" i="64"/>
  <c r="AM2256" i="64"/>
  <c r="AM2255" i="64"/>
  <c r="AM2254" i="64"/>
  <c r="AM2253" i="64"/>
  <c r="AM2251" i="64"/>
  <c r="AM2250" i="64"/>
  <c r="AM2249" i="64"/>
  <c r="AM2248" i="64"/>
  <c r="AM2246" i="64"/>
  <c r="AM2245" i="64"/>
  <c r="AM2244" i="64"/>
  <c r="AM2243" i="64"/>
  <c r="AM2241" i="64"/>
  <c r="AM2240" i="64"/>
  <c r="AM2239" i="64"/>
  <c r="AM2238" i="64"/>
  <c r="AM2236" i="64"/>
  <c r="AM2235" i="64"/>
  <c r="AM2234" i="64"/>
  <c r="AM2233" i="64"/>
  <c r="AM2231" i="64"/>
  <c r="AM2230" i="64"/>
  <c r="AM2229" i="64"/>
  <c r="AM2228" i="64"/>
  <c r="AM2226" i="64"/>
  <c r="AM2225" i="64"/>
  <c r="AM2224" i="64"/>
  <c r="AM2223" i="64"/>
  <c r="AM2221" i="64"/>
  <c r="AM2220" i="64"/>
  <c r="AM2219" i="64"/>
  <c r="AM2218" i="64"/>
  <c r="AM2216" i="64"/>
  <c r="AM2215" i="64"/>
  <c r="AM2214" i="64"/>
  <c r="AM2213" i="64"/>
  <c r="AM2211" i="64"/>
  <c r="AM2210" i="64"/>
  <c r="AM2209" i="64"/>
  <c r="AM2208" i="64"/>
  <c r="AM2206" i="64"/>
  <c r="AM2205" i="64"/>
  <c r="AM2204" i="64"/>
  <c r="AM2203" i="64"/>
  <c r="AM2201" i="64"/>
  <c r="AM2200" i="64"/>
  <c r="AM2199" i="64"/>
  <c r="AM2198" i="64"/>
  <c r="AM2196" i="64"/>
  <c r="AM2195" i="64"/>
  <c r="AM2194" i="64"/>
  <c r="AM2193" i="64"/>
  <c r="AM2191" i="64"/>
  <c r="AM2190" i="64"/>
  <c r="AM2189" i="64"/>
  <c r="AM2188" i="64"/>
  <c r="AM2186" i="64"/>
  <c r="AM2185" i="64"/>
  <c r="AM2184" i="64"/>
  <c r="AM2183" i="64"/>
  <c r="AM2181" i="64"/>
  <c r="AM2180" i="64"/>
  <c r="AM2179" i="64"/>
  <c r="AM2178" i="64"/>
  <c r="AM2176" i="64"/>
  <c r="AM2175" i="64"/>
  <c r="AM2174" i="64"/>
  <c r="AM2173" i="64"/>
  <c r="AM2171" i="64"/>
  <c r="AM2170" i="64"/>
  <c r="AM2169" i="64"/>
  <c r="AM2168" i="64"/>
  <c r="AM2166" i="64"/>
  <c r="AM2165" i="64"/>
  <c r="AM2164" i="64"/>
  <c r="AM2163" i="64"/>
  <c r="AM2161" i="64"/>
  <c r="AM2160" i="64"/>
  <c r="AM2159" i="64"/>
  <c r="AM2158" i="64"/>
  <c r="AM2156" i="64"/>
  <c r="AM2155" i="64"/>
  <c r="AM2154" i="64"/>
  <c r="AM2153" i="64"/>
  <c r="AM2151" i="64"/>
  <c r="AM2150" i="64"/>
  <c r="AM2149" i="64"/>
  <c r="AM2148" i="64"/>
  <c r="AM2146" i="64"/>
  <c r="AM2145" i="64"/>
  <c r="AM2144" i="64"/>
  <c r="AM2143" i="64"/>
  <c r="AM2141" i="64"/>
  <c r="AM2140" i="64"/>
  <c r="AM2139" i="64"/>
  <c r="AM2138" i="64"/>
  <c r="AM2136" i="64"/>
  <c r="AM2135" i="64"/>
  <c r="AM2134" i="64"/>
  <c r="AM2133" i="64"/>
  <c r="AM2131" i="64"/>
  <c r="AM2130" i="64"/>
  <c r="AM2129" i="64"/>
  <c r="AM2128" i="64"/>
  <c r="AM2126" i="64"/>
  <c r="AM2125" i="64"/>
  <c r="AM2124" i="64"/>
  <c r="AM2123" i="64"/>
  <c r="AM2121" i="64"/>
  <c r="AM2120" i="64"/>
  <c r="AM2119" i="64"/>
  <c r="AM2118" i="64"/>
  <c r="AM2116" i="64"/>
  <c r="AM2115" i="64"/>
  <c r="AM2114" i="64"/>
  <c r="AM2113" i="64"/>
  <c r="AM2111" i="64"/>
  <c r="AM2110" i="64"/>
  <c r="AM2109" i="64"/>
  <c r="AM2108" i="64"/>
  <c r="AM2106" i="64"/>
  <c r="AM2105" i="64"/>
  <c r="AM2104" i="64"/>
  <c r="AM2103" i="64"/>
  <c r="AM2101" i="64"/>
  <c r="AM2100" i="64"/>
  <c r="AM2099" i="64"/>
  <c r="AM2098" i="64"/>
  <c r="AM2096" i="64"/>
  <c r="AM2095" i="64"/>
  <c r="AM2094" i="64"/>
  <c r="AM2093" i="64"/>
  <c r="AM2091" i="64"/>
  <c r="AM2090" i="64"/>
  <c r="AM2089" i="64"/>
  <c r="AM2088" i="64"/>
  <c r="AM2086" i="64"/>
  <c r="AM2085" i="64"/>
  <c r="AM2084" i="64"/>
  <c r="AM2083" i="64"/>
  <c r="AM2081" i="64"/>
  <c r="AM2080" i="64"/>
  <c r="AM2079" i="64"/>
  <c r="AM2078" i="64"/>
  <c r="AM2076" i="64"/>
  <c r="AM2075" i="64"/>
  <c r="AM2074" i="64"/>
  <c r="AM2073" i="64"/>
  <c r="AM2071" i="64"/>
  <c r="AM2070" i="64"/>
  <c r="AM2069" i="64"/>
  <c r="AM2068" i="64"/>
  <c r="AM2066" i="64"/>
  <c r="AM2065" i="64"/>
  <c r="AM2064" i="64"/>
  <c r="AM2063" i="64"/>
  <c r="AM2061" i="64"/>
  <c r="AM2060" i="64"/>
  <c r="AM2059" i="64"/>
  <c r="AM2058" i="64"/>
  <c r="AM2056" i="64"/>
  <c r="AM2055" i="64"/>
  <c r="AM2054" i="64"/>
  <c r="AM2053" i="64"/>
  <c r="AM2051" i="64"/>
  <c r="AM2050" i="64"/>
  <c r="AM2049" i="64"/>
  <c r="AM2048" i="64"/>
  <c r="AM2046" i="64"/>
  <c r="AM2045" i="64"/>
  <c r="AM2044" i="64"/>
  <c r="AM2043" i="64"/>
  <c r="AM2041" i="64"/>
  <c r="AM2040" i="64"/>
  <c r="AM2039" i="64"/>
  <c r="AM2038" i="64"/>
  <c r="AM2036" i="64"/>
  <c r="AM2035" i="64"/>
  <c r="AM2034" i="64"/>
  <c r="AM2033" i="64"/>
  <c r="AM2031" i="64"/>
  <c r="AM2030" i="64"/>
  <c r="AM2029" i="64"/>
  <c r="AM2028" i="64"/>
  <c r="AM2026" i="64"/>
  <c r="AM2025" i="64"/>
  <c r="AM2024" i="64"/>
  <c r="AM2023" i="64"/>
  <c r="AM2021" i="64"/>
  <c r="AM2020" i="64"/>
  <c r="AM2019" i="64"/>
  <c r="AM2018" i="64"/>
  <c r="AM2016" i="64"/>
  <c r="AM2015" i="64"/>
  <c r="AM2014" i="64"/>
  <c r="AM2013" i="64"/>
  <c r="AM2011" i="64"/>
  <c r="AM2010" i="64"/>
  <c r="AM2009" i="64"/>
  <c r="AM2008" i="64"/>
  <c r="AM2006" i="64"/>
  <c r="AM2005" i="64"/>
  <c r="AM2004" i="64"/>
  <c r="AM2003" i="64"/>
  <c r="AM2001" i="64"/>
  <c r="AM2000" i="64"/>
  <c r="AM1999" i="64"/>
  <c r="AM1998" i="64"/>
  <c r="AM1996" i="64"/>
  <c r="AM1995" i="64"/>
  <c r="AM1994" i="64"/>
  <c r="AM1993" i="64"/>
  <c r="AM1991" i="64"/>
  <c r="AM1990" i="64"/>
  <c r="AM1989" i="64"/>
  <c r="AM1988" i="64"/>
  <c r="AM1986" i="64"/>
  <c r="AM1985" i="64"/>
  <c r="AM1984" i="64"/>
  <c r="AM1983" i="64"/>
  <c r="AM1981" i="64"/>
  <c r="AM1980" i="64"/>
  <c r="AM1979" i="64"/>
  <c r="AM1978" i="64"/>
  <c r="AM1976" i="64"/>
  <c r="AM1975" i="64"/>
  <c r="AM1974" i="64"/>
  <c r="AM1973" i="64"/>
  <c r="AM1971" i="64"/>
  <c r="AM1970" i="64"/>
  <c r="AM1969" i="64"/>
  <c r="AM1968" i="64"/>
  <c r="AM1966" i="64"/>
  <c r="AM1965" i="64"/>
  <c r="AM1964" i="64"/>
  <c r="AM1963" i="64"/>
  <c r="AM1961" i="64"/>
  <c r="AM1960" i="64"/>
  <c r="AM1959" i="64"/>
  <c r="AM1958" i="64"/>
  <c r="AM1956" i="64"/>
  <c r="AM1955" i="64"/>
  <c r="AM1954" i="64"/>
  <c r="AM1953" i="64"/>
  <c r="AM1951" i="64"/>
  <c r="AM1950" i="64"/>
  <c r="AM1949" i="64"/>
  <c r="AM1948" i="64"/>
  <c r="AM1946" i="64"/>
  <c r="AM1945" i="64"/>
  <c r="AM1944" i="64"/>
  <c r="AM1943" i="64"/>
  <c r="AM1941" i="64"/>
  <c r="AM1940" i="64"/>
  <c r="AM1939" i="64"/>
  <c r="AM1938" i="64"/>
  <c r="AM1936" i="64"/>
  <c r="AM1935" i="64"/>
  <c r="AM1934" i="64"/>
  <c r="AM1933" i="64"/>
  <c r="AM1931" i="64"/>
  <c r="AM1930" i="64"/>
  <c r="AM1929" i="64"/>
  <c r="AM1928" i="64"/>
  <c r="AM1926" i="64"/>
  <c r="AM1925" i="64"/>
  <c r="AM1924" i="64"/>
  <c r="AM1923" i="64"/>
  <c r="AM1921" i="64"/>
  <c r="AM1920" i="64"/>
  <c r="AM1919" i="64"/>
  <c r="AM1918" i="64"/>
  <c r="AM1916" i="64"/>
  <c r="AM1915" i="64"/>
  <c r="AM1914" i="64"/>
  <c r="AM1913" i="64"/>
  <c r="AM1911" i="64"/>
  <c r="AM1910" i="64"/>
  <c r="AM1909" i="64"/>
  <c r="AM1908" i="64"/>
  <c r="AM1906" i="64"/>
  <c r="AM1905" i="64"/>
  <c r="AM1904" i="64"/>
  <c r="AM1903" i="64"/>
  <c r="AM1901" i="64"/>
  <c r="AM1900" i="64"/>
  <c r="AM1899" i="64"/>
  <c r="AM1898" i="64"/>
  <c r="AM1896" i="64"/>
  <c r="AM1895" i="64"/>
  <c r="AM1894" i="64"/>
  <c r="AM1893" i="64"/>
  <c r="AM1891" i="64"/>
  <c r="AM1890" i="64"/>
  <c r="AM1889" i="64"/>
  <c r="AM1888" i="64"/>
  <c r="AM1886" i="64"/>
  <c r="AM1885" i="64"/>
  <c r="AM1884" i="64"/>
  <c r="AM1883" i="64"/>
  <c r="AM1881" i="64"/>
  <c r="AM1880" i="64"/>
  <c r="AM1879" i="64"/>
  <c r="AM1878" i="64"/>
  <c r="AM1876" i="64"/>
  <c r="AM1875" i="64"/>
  <c r="AM1874" i="64"/>
  <c r="AM1873" i="64"/>
  <c r="AM1871" i="64"/>
  <c r="AM1870" i="64"/>
  <c r="AM1869" i="64"/>
  <c r="AM1868" i="64"/>
  <c r="AM1866" i="64"/>
  <c r="AM1865" i="64"/>
  <c r="AM1864" i="64"/>
  <c r="AM1863" i="64"/>
  <c r="AM1861" i="64"/>
  <c r="AM1860" i="64"/>
  <c r="AM1859" i="64"/>
  <c r="AM1858" i="64"/>
  <c r="AM1856" i="64"/>
  <c r="AM1855" i="64"/>
  <c r="AM1854" i="64"/>
  <c r="AM1853" i="64"/>
  <c r="AM1851" i="64"/>
  <c r="AM1850" i="64"/>
  <c r="AM1849" i="64"/>
  <c r="AM1848" i="64"/>
  <c r="AM1846" i="64"/>
  <c r="AM1845" i="64"/>
  <c r="AM1844" i="64"/>
  <c r="AM1843" i="64"/>
  <c r="AM1841" i="64"/>
  <c r="AM1840" i="64"/>
  <c r="AM1839" i="64"/>
  <c r="AM1838" i="64"/>
  <c r="AM1836" i="64"/>
  <c r="AM1835" i="64"/>
  <c r="AM1834" i="64"/>
  <c r="AM1833" i="64"/>
  <c r="AM1831" i="64"/>
  <c r="AM1830" i="64"/>
  <c r="AM1829" i="64"/>
  <c r="AM1828" i="64"/>
  <c r="AM1826" i="64"/>
  <c r="AM1825" i="64"/>
  <c r="AM1824" i="64"/>
  <c r="AM1823" i="64"/>
  <c r="AM1821" i="64"/>
  <c r="AM1820" i="64"/>
  <c r="AM1819" i="64"/>
  <c r="AM1818" i="64"/>
  <c r="AM1816" i="64"/>
  <c r="AM1815" i="64"/>
  <c r="AM1814" i="64"/>
  <c r="AM1813" i="64"/>
  <c r="AM1811" i="64"/>
  <c r="AM1810" i="64"/>
  <c r="AM1809" i="64"/>
  <c r="AM1808" i="64"/>
  <c r="AM1806" i="64"/>
  <c r="AM1805" i="64"/>
  <c r="AM1804" i="64"/>
  <c r="AM1803" i="64"/>
  <c r="AM1801" i="64"/>
  <c r="AM1800" i="64"/>
  <c r="AM1799" i="64"/>
  <c r="AM1798" i="64"/>
  <c r="AM1796" i="64"/>
  <c r="AM1795" i="64"/>
  <c r="AM1794" i="64"/>
  <c r="AM1793" i="64"/>
  <c r="AM1791" i="64"/>
  <c r="AM1790" i="64"/>
  <c r="AM1789" i="64"/>
  <c r="AM1788" i="64"/>
  <c r="AM1786" i="64"/>
  <c r="AM1785" i="64"/>
  <c r="AM1784" i="64"/>
  <c r="AM1783" i="64"/>
  <c r="AM1781" i="64"/>
  <c r="AM1780" i="64"/>
  <c r="AM1779" i="64"/>
  <c r="AM1778" i="64"/>
  <c r="AM1776" i="64"/>
  <c r="AM1775" i="64"/>
  <c r="AM1774" i="64"/>
  <c r="AM1773" i="64"/>
  <c r="AM1771" i="64"/>
  <c r="AM1770" i="64"/>
  <c r="AM1769" i="64"/>
  <c r="AM1768" i="64"/>
  <c r="AM1766" i="64"/>
  <c r="AM1765" i="64"/>
  <c r="AM1764" i="64"/>
  <c r="AM1763" i="64"/>
  <c r="AM1761" i="64"/>
  <c r="AM1760" i="64"/>
  <c r="AM1759" i="64"/>
  <c r="AM1758" i="64"/>
  <c r="AM1756" i="64"/>
  <c r="AM1755" i="64"/>
  <c r="AM1754" i="64"/>
  <c r="AM1753" i="64"/>
  <c r="AM1751" i="64"/>
  <c r="AM1750" i="64"/>
  <c r="AM1749" i="64"/>
  <c r="AM1748" i="64"/>
  <c r="AM1746" i="64"/>
  <c r="AM1745" i="64"/>
  <c r="AM1744" i="64"/>
  <c r="AM1743" i="64"/>
  <c r="AM1741" i="64"/>
  <c r="AM1740" i="64"/>
  <c r="AM1739" i="64"/>
  <c r="AM1738" i="64"/>
  <c r="AM1736" i="64"/>
  <c r="AM1735" i="64"/>
  <c r="AM1734" i="64"/>
  <c r="AM1733" i="64"/>
  <c r="AM1731" i="64"/>
  <c r="AM1730" i="64"/>
  <c r="AM1729" i="64"/>
  <c r="AM1728" i="64"/>
  <c r="AM1726" i="64"/>
  <c r="AM1725" i="64"/>
  <c r="AM1724" i="64"/>
  <c r="AM1723" i="64"/>
  <c r="AM1721" i="64"/>
  <c r="AM1720" i="64"/>
  <c r="AM1719" i="64"/>
  <c r="AM1718" i="64"/>
  <c r="AM1716" i="64"/>
  <c r="AM1715" i="64"/>
  <c r="AM1714" i="64"/>
  <c r="AM1713" i="64"/>
  <c r="AM1711" i="64"/>
  <c r="AM1710" i="64"/>
  <c r="AM1709" i="64"/>
  <c r="AM1708" i="64"/>
  <c r="AM1706" i="64"/>
  <c r="AM1705" i="64"/>
  <c r="AM1704" i="64"/>
  <c r="AM1703" i="64"/>
  <c r="AM1701" i="64"/>
  <c r="AM1700" i="64"/>
  <c r="AM1699" i="64"/>
  <c r="AM1698" i="64"/>
  <c r="AM1696" i="64"/>
  <c r="AM1695" i="64"/>
  <c r="AM1694" i="64"/>
  <c r="AM1693" i="64"/>
  <c r="AM1691" i="64"/>
  <c r="AM1690" i="64"/>
  <c r="AM1689" i="64"/>
  <c r="AM1688" i="64"/>
  <c r="AM1686" i="64"/>
  <c r="AM1685" i="64"/>
  <c r="AM1684" i="64"/>
  <c r="AM1683" i="64"/>
  <c r="AM1681" i="64"/>
  <c r="AM1680" i="64"/>
  <c r="AM1679" i="64"/>
  <c r="AM1678" i="64"/>
  <c r="AM1676" i="64"/>
  <c r="AM1675" i="64"/>
  <c r="AM1674" i="64"/>
  <c r="AM1673" i="64"/>
  <c r="AM1671" i="64"/>
  <c r="AM1670" i="64"/>
  <c r="AM1669" i="64"/>
  <c r="AM1668" i="64"/>
  <c r="AM1666" i="64"/>
  <c r="AM1665" i="64"/>
  <c r="AM1664" i="64"/>
  <c r="AM1663" i="64"/>
  <c r="AM1661" i="64"/>
  <c r="AM1660" i="64"/>
  <c r="AM1659" i="64"/>
  <c r="AM1658" i="64"/>
  <c r="AM1656" i="64"/>
  <c r="AM1655" i="64"/>
  <c r="AM1654" i="64"/>
  <c r="AM1653" i="64"/>
  <c r="AM1651" i="64"/>
  <c r="AM1650" i="64"/>
  <c r="AM1649" i="64"/>
  <c r="AM1648" i="64"/>
  <c r="AM1646" i="64"/>
  <c r="AM1645" i="64"/>
  <c r="AM1644" i="64"/>
  <c r="AM1643" i="64"/>
  <c r="AM1641" i="64"/>
  <c r="AM1640" i="64"/>
  <c r="AM1639" i="64"/>
  <c r="AM1638" i="64"/>
  <c r="AM1636" i="64"/>
  <c r="AM1635" i="64"/>
  <c r="AM1634" i="64"/>
  <c r="AM1633" i="64"/>
  <c r="AM1631" i="64"/>
  <c r="AM1630" i="64"/>
  <c r="AM1629" i="64"/>
  <c r="AM1628" i="64"/>
  <c r="AM1626" i="64"/>
  <c r="AM1625" i="64"/>
  <c r="AM1624" i="64"/>
  <c r="AM1623" i="64"/>
  <c r="AM1621" i="64"/>
  <c r="AM1620" i="64"/>
  <c r="AM1619" i="64"/>
  <c r="AM1618" i="64"/>
  <c r="AM1616" i="64"/>
  <c r="AM1615" i="64"/>
  <c r="AM1614" i="64"/>
  <c r="AM1613" i="64"/>
  <c r="AM1611" i="64"/>
  <c r="AM1610" i="64"/>
  <c r="AM1609" i="64"/>
  <c r="AM1608" i="64"/>
  <c r="AM1606" i="64"/>
  <c r="AM1605" i="64"/>
  <c r="AM1604" i="64"/>
  <c r="AM1603" i="64"/>
  <c r="AM1601" i="64"/>
  <c r="AM1600" i="64"/>
  <c r="AM1599" i="64"/>
  <c r="AM1598" i="64"/>
  <c r="AM1596" i="64"/>
  <c r="AM1595" i="64"/>
  <c r="AM1594" i="64"/>
  <c r="AM1593" i="64"/>
  <c r="AM1591" i="64"/>
  <c r="AM1590" i="64"/>
  <c r="AM1589" i="64"/>
  <c r="AM1588" i="64"/>
  <c r="AM1586" i="64"/>
  <c r="AM1585" i="64"/>
  <c r="AM1584" i="64"/>
  <c r="AM1583" i="64"/>
  <c r="AM1581" i="64"/>
  <c r="AM1580" i="64"/>
  <c r="AM1579" i="64"/>
  <c r="AM1578" i="64"/>
  <c r="AM1576" i="64"/>
  <c r="AM1575" i="64"/>
  <c r="AM1574" i="64"/>
  <c r="AM1573" i="64"/>
  <c r="AM1571" i="64"/>
  <c r="AM1570" i="64"/>
  <c r="AM1569" i="64"/>
  <c r="AM1568" i="64"/>
  <c r="AM1566" i="64"/>
  <c r="AM1565" i="64"/>
  <c r="AM1564" i="64"/>
  <c r="AM1563" i="64"/>
  <c r="AM1561" i="64"/>
  <c r="AM1560" i="64"/>
  <c r="AM1559" i="64"/>
  <c r="AM1558" i="64"/>
  <c r="AM1556" i="64"/>
  <c r="AM1555" i="64"/>
  <c r="AM1554" i="64"/>
  <c r="AM1553" i="64"/>
  <c r="AM1551" i="64"/>
  <c r="AM1550" i="64"/>
  <c r="AM1549" i="64"/>
  <c r="AM1548" i="64"/>
  <c r="AM1546" i="64"/>
  <c r="AM1545" i="64"/>
  <c r="AM1544" i="64"/>
  <c r="AM1543" i="64"/>
  <c r="AM1541" i="64"/>
  <c r="AM1540" i="64"/>
  <c r="AM1539" i="64"/>
  <c r="AM1538" i="64"/>
  <c r="AM1536" i="64"/>
  <c r="AM1535" i="64"/>
  <c r="AM1534" i="64"/>
  <c r="AM1533" i="64"/>
  <c r="AM1531" i="64"/>
  <c r="AM1530" i="64"/>
  <c r="AM1529" i="64"/>
  <c r="AM1528" i="64"/>
  <c r="AM1526" i="64"/>
  <c r="AM1525" i="64"/>
  <c r="AM1524" i="64"/>
  <c r="AM1523" i="64"/>
  <c r="AM1521" i="64"/>
  <c r="AM1520" i="64"/>
  <c r="AM1519" i="64"/>
  <c r="AM1518" i="64"/>
  <c r="AM1516" i="64"/>
  <c r="AM1515" i="64"/>
  <c r="AM1514" i="64"/>
  <c r="AM1513" i="64"/>
  <c r="AM1511" i="64"/>
  <c r="AM1510" i="64"/>
  <c r="AM1509" i="64"/>
  <c r="AM1508" i="64"/>
  <c r="AM1506" i="64"/>
  <c r="AM1505" i="64"/>
  <c r="AM1504" i="64"/>
  <c r="AM1503" i="64"/>
  <c r="AM1501" i="64"/>
  <c r="AM1500" i="64"/>
  <c r="AM1499" i="64"/>
  <c r="AM1498" i="64"/>
  <c r="AM1496" i="64"/>
  <c r="AM1495" i="64"/>
  <c r="AM1494" i="64"/>
  <c r="AM1493" i="64"/>
  <c r="AM1491" i="64"/>
  <c r="AM1490" i="64"/>
  <c r="AM1489" i="64"/>
  <c r="AM1488" i="64"/>
  <c r="AM1486" i="64"/>
  <c r="AM1485" i="64"/>
  <c r="AM1484" i="64"/>
  <c r="AM1483" i="64"/>
  <c r="AM1481" i="64"/>
  <c r="AM1480" i="64"/>
  <c r="AM1479" i="64"/>
  <c r="AM1478" i="64"/>
  <c r="AM1476" i="64"/>
  <c r="AM1475" i="64"/>
  <c r="AM1474" i="64"/>
  <c r="AM1473" i="64"/>
  <c r="AM1471" i="64"/>
  <c r="AM1470" i="64"/>
  <c r="AM1469" i="64"/>
  <c r="AM1468" i="64"/>
  <c r="AM1466" i="64"/>
  <c r="AM1465" i="64"/>
  <c r="AM1464" i="64"/>
  <c r="AM1463" i="64"/>
  <c r="AM1461" i="64"/>
  <c r="AM1460" i="64"/>
  <c r="AM1459" i="64"/>
  <c r="AM1458" i="64"/>
  <c r="AM1456" i="64"/>
  <c r="AM1455" i="64"/>
  <c r="AM1454" i="64"/>
  <c r="AM1453" i="64"/>
  <c r="AM1451" i="64"/>
  <c r="AM1450" i="64"/>
  <c r="AM1449" i="64"/>
  <c r="AM1448" i="64"/>
  <c r="AM1446" i="64"/>
  <c r="AM1445" i="64"/>
  <c r="AM1444" i="64"/>
  <c r="AM1443" i="64"/>
  <c r="AM1441" i="64"/>
  <c r="AM1440" i="64"/>
  <c r="AM1439" i="64"/>
  <c r="AM1438" i="64"/>
  <c r="AM1436" i="64"/>
  <c r="AM1435" i="64"/>
  <c r="AM1434" i="64"/>
  <c r="AM1433" i="64"/>
  <c r="AM1431" i="64"/>
  <c r="AM1430" i="64"/>
  <c r="AM1429" i="64"/>
  <c r="AM1428" i="64"/>
  <c r="AM1426" i="64"/>
  <c r="AM1425" i="64"/>
  <c r="AM1424" i="64"/>
  <c r="AM1423" i="64"/>
  <c r="AM1421" i="64"/>
  <c r="AM1420" i="64"/>
  <c r="AM1419" i="64"/>
  <c r="AM1418" i="64"/>
  <c r="AM1416" i="64"/>
  <c r="AM1415" i="64"/>
  <c r="AM1414" i="64"/>
  <c r="AM1413" i="64"/>
  <c r="AM1411" i="64"/>
  <c r="AM1410" i="64"/>
  <c r="AM1409" i="64"/>
  <c r="AM1408" i="64"/>
  <c r="AM1406" i="64"/>
  <c r="AM1405" i="64"/>
  <c r="AM1404" i="64"/>
  <c r="AM1403" i="64"/>
  <c r="AM1401" i="64"/>
  <c r="AM1400" i="64"/>
  <c r="AM1399" i="64"/>
  <c r="AM1398" i="64"/>
  <c r="AM1396" i="64"/>
  <c r="AM1395" i="64"/>
  <c r="AM1394" i="64"/>
  <c r="AM1393" i="64"/>
  <c r="AM1391" i="64"/>
  <c r="AM1390" i="64"/>
  <c r="AM1389" i="64"/>
  <c r="AM1388" i="64"/>
  <c r="AM1386" i="64"/>
  <c r="AM1385" i="64"/>
  <c r="AM1384" i="64"/>
  <c r="AM1383" i="64"/>
  <c r="AM1381" i="64"/>
  <c r="AM1380" i="64"/>
  <c r="AM1379" i="64"/>
  <c r="AM1378" i="64"/>
  <c r="AM1376" i="64"/>
  <c r="AM1375" i="64"/>
  <c r="AM1374" i="64"/>
  <c r="AM1373" i="64"/>
  <c r="AM1371" i="64"/>
  <c r="AM1370" i="64"/>
  <c r="AM1369" i="64"/>
  <c r="AM1368" i="64"/>
  <c r="AM1366" i="64"/>
  <c r="AM1365" i="64"/>
  <c r="AM1364" i="64"/>
  <c r="AM1363" i="64"/>
  <c r="AM1361" i="64"/>
  <c r="AM1360" i="64"/>
  <c r="AM1359" i="64"/>
  <c r="AM1358" i="64"/>
  <c r="AM1356" i="64"/>
  <c r="AM1355" i="64"/>
  <c r="AM1354" i="64"/>
  <c r="AM1353" i="64"/>
  <c r="AM1351" i="64"/>
  <c r="AM1350" i="64"/>
  <c r="AM1349" i="64"/>
  <c r="AM1348" i="64"/>
  <c r="AM1346" i="64"/>
  <c r="AM1345" i="64"/>
  <c r="AM1344" i="64"/>
  <c r="AM1343" i="64"/>
  <c r="AM1341" i="64"/>
  <c r="AM1340" i="64"/>
  <c r="AM1339" i="64"/>
  <c r="AM1338" i="64"/>
  <c r="AM1336" i="64"/>
  <c r="AM1335" i="64"/>
  <c r="AM1334" i="64"/>
  <c r="AM1333" i="64"/>
  <c r="AM1331" i="64"/>
  <c r="AM1330" i="64"/>
  <c r="AM1329" i="64"/>
  <c r="AM1328" i="64"/>
  <c r="AM1326" i="64"/>
  <c r="AM1325" i="64"/>
  <c r="AM1324" i="64"/>
  <c r="AM1323" i="64"/>
  <c r="AM1321" i="64"/>
  <c r="AM1320" i="64"/>
  <c r="AM1319" i="64"/>
  <c r="AM1318" i="64"/>
  <c r="AM1316" i="64"/>
  <c r="AM1315" i="64"/>
  <c r="AM1314" i="64"/>
  <c r="AM1313" i="64"/>
  <c r="AM1311" i="64"/>
  <c r="AM1310" i="64"/>
  <c r="AM1309" i="64"/>
  <c r="AM1308" i="64"/>
  <c r="AM1306" i="64"/>
  <c r="AM1305" i="64"/>
  <c r="AM1304" i="64"/>
  <c r="AM1303" i="64"/>
  <c r="AM1301" i="64"/>
  <c r="AM1300" i="64"/>
  <c r="AM1299" i="64"/>
  <c r="AM1298" i="64"/>
  <c r="AM1296" i="64"/>
  <c r="AM1295" i="64"/>
  <c r="AM1294" i="64"/>
  <c r="AM1293" i="64"/>
  <c r="AM1291" i="64"/>
  <c r="AM1290" i="64"/>
  <c r="AM1289" i="64"/>
  <c r="AM1288" i="64"/>
  <c r="AM1286" i="64"/>
  <c r="AM1285" i="64"/>
  <c r="AM1284" i="64"/>
  <c r="AM1283" i="64"/>
  <c r="AM1281" i="64"/>
  <c r="AM1280" i="64"/>
  <c r="AM1279" i="64"/>
  <c r="AM1278" i="64"/>
  <c r="AM1276" i="64"/>
  <c r="AM1275" i="64"/>
  <c r="AM1274" i="64"/>
  <c r="AM1273" i="64"/>
  <c r="AM1271" i="64"/>
  <c r="AM1270" i="64"/>
  <c r="AM1269" i="64"/>
  <c r="AM1268" i="64"/>
  <c r="AM1266" i="64"/>
  <c r="AM1265" i="64"/>
  <c r="AM1264" i="64"/>
  <c r="AM1263" i="64"/>
  <c r="AM1261" i="64"/>
  <c r="AM1260" i="64"/>
  <c r="AM1259" i="64"/>
  <c r="AM1258" i="64"/>
  <c r="AM1256" i="64"/>
  <c r="AM1255" i="64"/>
  <c r="AM1254" i="64"/>
  <c r="AM1253" i="64"/>
  <c r="AM1251" i="64"/>
  <c r="AM1250" i="64"/>
  <c r="AM1249" i="64"/>
  <c r="AM1248" i="64"/>
  <c r="AM1246" i="64"/>
  <c r="AM1245" i="64"/>
  <c r="AM1244" i="64"/>
  <c r="AM1243" i="64"/>
  <c r="AM1241" i="64"/>
  <c r="AM1240" i="64"/>
  <c r="AM1239" i="64"/>
  <c r="AM1238" i="64"/>
  <c r="AM1236" i="64"/>
  <c r="AM1235" i="64"/>
  <c r="AM1234" i="64"/>
  <c r="AM1233" i="64"/>
  <c r="AM1231" i="64"/>
  <c r="AM1230" i="64"/>
  <c r="AM1229" i="64"/>
  <c r="AM1228" i="64"/>
  <c r="AM1226" i="64"/>
  <c r="AM1225" i="64"/>
  <c r="AM1224" i="64"/>
  <c r="AM1223" i="64"/>
  <c r="AM1221" i="64"/>
  <c r="AM1220" i="64"/>
  <c r="AM1219" i="64"/>
  <c r="AM1218" i="64"/>
  <c r="AM1216" i="64"/>
  <c r="AM1215" i="64"/>
  <c r="AM1214" i="64"/>
  <c r="AM1213" i="64"/>
  <c r="AM1211" i="64"/>
  <c r="AM1210" i="64"/>
  <c r="AM1209" i="64"/>
  <c r="AM1208" i="64"/>
  <c r="AM1206" i="64"/>
  <c r="AM1205" i="64"/>
  <c r="AM1204" i="64"/>
  <c r="AM1203" i="64"/>
  <c r="AM1201" i="64"/>
  <c r="AM1200" i="64"/>
  <c r="AM1199" i="64"/>
  <c r="AM1198" i="64"/>
  <c r="AM1196" i="64"/>
  <c r="AM1195" i="64"/>
  <c r="AM1194" i="64"/>
  <c r="AM1193" i="64"/>
  <c r="AM1191" i="64"/>
  <c r="AM1190" i="64"/>
  <c r="AM1189" i="64"/>
  <c r="AM1188" i="64"/>
  <c r="AM1186" i="64"/>
  <c r="AM1185" i="64"/>
  <c r="AM1184" i="64"/>
  <c r="AM1183" i="64"/>
  <c r="AM1181" i="64"/>
  <c r="AM1180" i="64"/>
  <c r="AM1179" i="64"/>
  <c r="AM1178" i="64"/>
  <c r="AM1176" i="64"/>
  <c r="AM1175" i="64"/>
  <c r="AM1174" i="64"/>
  <c r="AM1173" i="64"/>
  <c r="AM1171" i="64"/>
  <c r="AM1170" i="64"/>
  <c r="AM1169" i="64"/>
  <c r="AM1168" i="64"/>
  <c r="AM1166" i="64"/>
  <c r="AM1165" i="64"/>
  <c r="AM1164" i="64"/>
  <c r="AM1163" i="64"/>
  <c r="AM1161" i="64"/>
  <c r="AM1160" i="64"/>
  <c r="AM1159" i="64"/>
  <c r="AM1158" i="64"/>
  <c r="AM1156" i="64"/>
  <c r="AM1155" i="64"/>
  <c r="AM1154" i="64"/>
  <c r="AM1153" i="64"/>
  <c r="AM1151" i="64"/>
  <c r="AM1150" i="64"/>
  <c r="AM1149" i="64"/>
  <c r="AM1148" i="64"/>
  <c r="AM1146" i="64"/>
  <c r="AM1145" i="64"/>
  <c r="AM1144" i="64"/>
  <c r="AM1143" i="64"/>
  <c r="AM1141" i="64"/>
  <c r="AM1140" i="64"/>
  <c r="AM1139" i="64"/>
  <c r="AM1138" i="64"/>
  <c r="AM1136" i="64"/>
  <c r="AM1135" i="64"/>
  <c r="AM1134" i="64"/>
  <c r="AM1133" i="64"/>
  <c r="AM1131" i="64"/>
  <c r="AM1130" i="64"/>
  <c r="AM1129" i="64"/>
  <c r="AM1128" i="64"/>
  <c r="AM1126" i="64"/>
  <c r="AM1125" i="64"/>
  <c r="AM1124" i="64"/>
  <c r="AM1123" i="64"/>
  <c r="AM1121" i="64"/>
  <c r="AM1120" i="64"/>
  <c r="AM1119" i="64"/>
  <c r="AM1118" i="64"/>
  <c r="AM1116" i="64"/>
  <c r="AM1115" i="64"/>
  <c r="AM1114" i="64"/>
  <c r="AM1113" i="64"/>
  <c r="AM1111" i="64"/>
  <c r="AM1110" i="64"/>
  <c r="AM1109" i="64"/>
  <c r="AM1108" i="64"/>
  <c r="AM1106" i="64"/>
  <c r="AM1105" i="64"/>
  <c r="AM1104" i="64"/>
  <c r="AM1103" i="64"/>
  <c r="AM1101" i="64"/>
  <c r="AM1100" i="64"/>
  <c r="AM1099" i="64"/>
  <c r="AM1098" i="64"/>
  <c r="AM1096" i="64"/>
  <c r="AM1095" i="64"/>
  <c r="AM1094" i="64"/>
  <c r="AM1093" i="64"/>
  <c r="AM1091" i="64"/>
  <c r="AM1090" i="64"/>
  <c r="AM1089" i="64"/>
  <c r="AM1088" i="64"/>
  <c r="AM1086" i="64"/>
  <c r="AM1085" i="64"/>
  <c r="AM1084" i="64"/>
  <c r="AM1083" i="64"/>
  <c r="AM1081" i="64"/>
  <c r="AM1080" i="64"/>
  <c r="AM1079" i="64"/>
  <c r="AM1078" i="64"/>
  <c r="AM1076" i="64"/>
  <c r="AM1075" i="64"/>
  <c r="AM1074" i="64"/>
  <c r="AM1073" i="64"/>
  <c r="AM1071" i="64"/>
  <c r="AM1070" i="64"/>
  <c r="AM1069" i="64"/>
  <c r="AM1068" i="64"/>
  <c r="AM1066" i="64"/>
  <c r="AM1065" i="64"/>
  <c r="AM1064" i="64"/>
  <c r="AM1063" i="64"/>
  <c r="AM1061" i="64"/>
  <c r="AM1060" i="64"/>
  <c r="AM1059" i="64"/>
  <c r="AM1058" i="64"/>
  <c r="AM1056" i="64"/>
  <c r="AM1055" i="64"/>
  <c r="AM1054" i="64"/>
  <c r="AM1053" i="64"/>
  <c r="AM1051" i="64"/>
  <c r="AM1050" i="64"/>
  <c r="AM1049" i="64"/>
  <c r="AM1048" i="64"/>
  <c r="AM1046" i="64"/>
  <c r="AM1045" i="64"/>
  <c r="AM1044" i="64"/>
  <c r="AM1043" i="64"/>
  <c r="AM1041" i="64"/>
  <c r="AM1040" i="64"/>
  <c r="AM1039" i="64"/>
  <c r="AM1038" i="64"/>
  <c r="AM1036" i="64"/>
  <c r="AM1035" i="64"/>
  <c r="AM1034" i="64"/>
  <c r="AM1033" i="64"/>
  <c r="AM1031" i="64"/>
  <c r="AM1030" i="64"/>
  <c r="AM1029" i="64"/>
  <c r="AM1028" i="64"/>
  <c r="AM1026" i="64"/>
  <c r="AM1025" i="64"/>
  <c r="AM1024" i="64"/>
  <c r="AM1023" i="64"/>
  <c r="AM1021" i="64"/>
  <c r="AM1020" i="64"/>
  <c r="AM1019" i="64"/>
  <c r="AM1018" i="64"/>
  <c r="AM1016" i="64"/>
  <c r="AM1015" i="64"/>
  <c r="AM1014" i="64"/>
  <c r="AM1013" i="64"/>
  <c r="AM1011" i="64"/>
  <c r="AM1010" i="64"/>
  <c r="AM1009" i="64"/>
  <c r="AM1008" i="64"/>
  <c r="AM1006" i="64"/>
  <c r="AM1005" i="64"/>
  <c r="AM1004" i="64"/>
  <c r="AM1003" i="64"/>
  <c r="AM1001" i="64"/>
  <c r="AM1000" i="64"/>
  <c r="AM999" i="64"/>
  <c r="AM998" i="64"/>
  <c r="AM996" i="64"/>
  <c r="AM995" i="64"/>
  <c r="AM994" i="64"/>
  <c r="AM993" i="64"/>
  <c r="AM991" i="64"/>
  <c r="AM990" i="64"/>
  <c r="AM989" i="64"/>
  <c r="AM988" i="64"/>
  <c r="AM986" i="64"/>
  <c r="AM985" i="64"/>
  <c r="AM984" i="64"/>
  <c r="AM983" i="64"/>
  <c r="AM981" i="64"/>
  <c r="AM980" i="64"/>
  <c r="AM979" i="64"/>
  <c r="AM978" i="64"/>
  <c r="AM976" i="64"/>
  <c r="AM975" i="64"/>
  <c r="AM974" i="64"/>
  <c r="AM973" i="64"/>
  <c r="AM971" i="64"/>
  <c r="AM970" i="64"/>
  <c r="AM969" i="64"/>
  <c r="AM968" i="64"/>
  <c r="AM966" i="64"/>
  <c r="AM965" i="64"/>
  <c r="AM964" i="64"/>
  <c r="AM963" i="64"/>
  <c r="AM961" i="64"/>
  <c r="AM960" i="64"/>
  <c r="AM959" i="64"/>
  <c r="AM958" i="64"/>
  <c r="AM956" i="64"/>
  <c r="AM955" i="64"/>
  <c r="AM954" i="64"/>
  <c r="AM953" i="64"/>
  <c r="AM951" i="64"/>
  <c r="AM950" i="64"/>
  <c r="AM949" i="64"/>
  <c r="AM948" i="64"/>
  <c r="AM946" i="64"/>
  <c r="AM945" i="64"/>
  <c r="AM944" i="64"/>
  <c r="AM943" i="64"/>
  <c r="AM941" i="64"/>
  <c r="AM940" i="64"/>
  <c r="AM939" i="64"/>
  <c r="AM938" i="64"/>
  <c r="AM936" i="64"/>
  <c r="AM935" i="64"/>
  <c r="AM934" i="64"/>
  <c r="AM933" i="64"/>
  <c r="AM931" i="64"/>
  <c r="AM930" i="64"/>
  <c r="AM929" i="64"/>
  <c r="AM928" i="64"/>
  <c r="AM926" i="64"/>
  <c r="AM925" i="64"/>
  <c r="AM924" i="64"/>
  <c r="AM923" i="64"/>
  <c r="AM921" i="64"/>
  <c r="AM920" i="64"/>
  <c r="AM919" i="64"/>
  <c r="AM918" i="64"/>
  <c r="AM916" i="64"/>
  <c r="AM915" i="64"/>
  <c r="AM914" i="64"/>
  <c r="AM913" i="64"/>
  <c r="AM911" i="64"/>
  <c r="AM910" i="64"/>
  <c r="AM909" i="64"/>
  <c r="AM908" i="64"/>
  <c r="AM906" i="64"/>
  <c r="AM905" i="64"/>
  <c r="AM904" i="64"/>
  <c r="AM903" i="64"/>
  <c r="AM901" i="64"/>
  <c r="AM900" i="64"/>
  <c r="AM899" i="64"/>
  <c r="AM898" i="64"/>
  <c r="AM896" i="64"/>
  <c r="AM895" i="64"/>
  <c r="AM894" i="64"/>
  <c r="AM893" i="64"/>
  <c r="AM891" i="64"/>
  <c r="AM890" i="64"/>
  <c r="AM889" i="64"/>
  <c r="AM888" i="64"/>
  <c r="AM886" i="64"/>
  <c r="AM885" i="64"/>
  <c r="AM884" i="64"/>
  <c r="AM883" i="64"/>
  <c r="AM881" i="64"/>
  <c r="AM880" i="64"/>
  <c r="AM879" i="64"/>
  <c r="AM878" i="64"/>
  <c r="AM876" i="64"/>
  <c r="AM875" i="64"/>
  <c r="AM874" i="64"/>
  <c r="AM873" i="64"/>
  <c r="AM871" i="64"/>
  <c r="AM870" i="64"/>
  <c r="AM869" i="64"/>
  <c r="AM868" i="64"/>
  <c r="AM866" i="64"/>
  <c r="AM865" i="64"/>
  <c r="AM864" i="64"/>
  <c r="AM863" i="64"/>
  <c r="AM861" i="64"/>
  <c r="AM860" i="64"/>
  <c r="AM859" i="64"/>
  <c r="AM858" i="64"/>
  <c r="AM856" i="64"/>
  <c r="AM855" i="64"/>
  <c r="AM854" i="64"/>
  <c r="AM853" i="64"/>
  <c r="AM851" i="64"/>
  <c r="AM850" i="64"/>
  <c r="AM849" i="64"/>
  <c r="AM848" i="64"/>
  <c r="AM846" i="64"/>
  <c r="AM845" i="64"/>
  <c r="AM844" i="64"/>
  <c r="AM843" i="64"/>
  <c r="AM841" i="64"/>
  <c r="AM840" i="64"/>
  <c r="AM839" i="64"/>
  <c r="AM838" i="64"/>
  <c r="AM836" i="64"/>
  <c r="AM835" i="64"/>
  <c r="AM834" i="64"/>
  <c r="AM833" i="64"/>
  <c r="AM831" i="64"/>
  <c r="AM830" i="64"/>
  <c r="AM829" i="64"/>
  <c r="AM828" i="64"/>
  <c r="AM826" i="64"/>
  <c r="AM825" i="64"/>
  <c r="AM824" i="64"/>
  <c r="AM823" i="64"/>
  <c r="AM821" i="64"/>
  <c r="AM820" i="64"/>
  <c r="AM819" i="64"/>
  <c r="AM818" i="64"/>
  <c r="AM816" i="64"/>
  <c r="AM815" i="64"/>
  <c r="AM814" i="64"/>
  <c r="AM813" i="64"/>
  <c r="AM811" i="64"/>
  <c r="AM810" i="64"/>
  <c r="AM809" i="64"/>
  <c r="AM808" i="64"/>
  <c r="AM806" i="64"/>
  <c r="AM805" i="64"/>
  <c r="AM804" i="64"/>
  <c r="AM803" i="64"/>
  <c r="AM801" i="64"/>
  <c r="AM800" i="64"/>
  <c r="AM799" i="64"/>
  <c r="AM798" i="64"/>
  <c r="AM796" i="64"/>
  <c r="AM795" i="64"/>
  <c r="AM794" i="64"/>
  <c r="AM793" i="64"/>
  <c r="AM791" i="64"/>
  <c r="AM790" i="64"/>
  <c r="AM789" i="64"/>
  <c r="AM788" i="64"/>
  <c r="AM786" i="64"/>
  <c r="AM785" i="64"/>
  <c r="AM784" i="64"/>
  <c r="AM783" i="64"/>
  <c r="AM781" i="64"/>
  <c r="AM780" i="64"/>
  <c r="AM779" i="64"/>
  <c r="AM778" i="64"/>
  <c r="AM776" i="64"/>
  <c r="AM775" i="64"/>
  <c r="AM774" i="64"/>
  <c r="AM773" i="64"/>
  <c r="AM771" i="64"/>
  <c r="AM770" i="64"/>
  <c r="AM769" i="64"/>
  <c r="AM768" i="64"/>
  <c r="AM766" i="64"/>
  <c r="AM765" i="64"/>
  <c r="AM764" i="64"/>
  <c r="AM763" i="64"/>
  <c r="AM761" i="64"/>
  <c r="AM760" i="64"/>
  <c r="AM759" i="64"/>
  <c r="AM758" i="64"/>
  <c r="AM756" i="64"/>
  <c r="AM755" i="64"/>
  <c r="AM754" i="64"/>
  <c r="AM753" i="64"/>
  <c r="AM751" i="64"/>
  <c r="AM750" i="64"/>
  <c r="AM749" i="64"/>
  <c r="AM748" i="64"/>
  <c r="AM746" i="64"/>
  <c r="AM745" i="64"/>
  <c r="AM744" i="64"/>
  <c r="AM743" i="64"/>
  <c r="AM741" i="64"/>
  <c r="AM740" i="64"/>
  <c r="AM739" i="64"/>
  <c r="AM738" i="64"/>
  <c r="AM736" i="64"/>
  <c r="AM735" i="64"/>
  <c r="AM734" i="64"/>
  <c r="AM733" i="64"/>
  <c r="AM731" i="64"/>
  <c r="AM730" i="64"/>
  <c r="AM729" i="64"/>
  <c r="AM728" i="64"/>
  <c r="AM726" i="64"/>
  <c r="AM725" i="64"/>
  <c r="AM724" i="64"/>
  <c r="AM723" i="64"/>
  <c r="AM721" i="64"/>
  <c r="AM720" i="64"/>
  <c r="AM719" i="64"/>
  <c r="AM718" i="64"/>
  <c r="AM716" i="64"/>
  <c r="AM715" i="64"/>
  <c r="AM714" i="64"/>
  <c r="AM713" i="64"/>
  <c r="AM711" i="64"/>
  <c r="AM710" i="64"/>
  <c r="AM709" i="64"/>
  <c r="AM708" i="64"/>
  <c r="AM706" i="64"/>
  <c r="AM705" i="64"/>
  <c r="AM704" i="64"/>
  <c r="AM703" i="64"/>
  <c r="AM701" i="64"/>
  <c r="AM700" i="64"/>
  <c r="AM699" i="64"/>
  <c r="AM698" i="64"/>
  <c r="AM696" i="64"/>
  <c r="AM695" i="64"/>
  <c r="AM694" i="64"/>
  <c r="AM693" i="64"/>
  <c r="AM691" i="64"/>
  <c r="AM690" i="64"/>
  <c r="AM689" i="64"/>
  <c r="AM688" i="64"/>
  <c r="AM686" i="64"/>
  <c r="AM685" i="64"/>
  <c r="AM684" i="64"/>
  <c r="AM683" i="64"/>
  <c r="AM681" i="64"/>
  <c r="AM680" i="64"/>
  <c r="AM679" i="64"/>
  <c r="AM678" i="64"/>
  <c r="AM676" i="64"/>
  <c r="AM675" i="64"/>
  <c r="AM674" i="64"/>
  <c r="AM673" i="64"/>
  <c r="AM671" i="64"/>
  <c r="AM670" i="64"/>
  <c r="AM669" i="64"/>
  <c r="AM668" i="64"/>
  <c r="AM666" i="64"/>
  <c r="AM665" i="64"/>
  <c r="AM664" i="64"/>
  <c r="AM663" i="64"/>
  <c r="AM661" i="64"/>
  <c r="AM660" i="64"/>
  <c r="AM659" i="64"/>
  <c r="AM658" i="64"/>
  <c r="AM656" i="64"/>
  <c r="AM655" i="64"/>
  <c r="AM654" i="64"/>
  <c r="AM653" i="64"/>
  <c r="AM651" i="64"/>
  <c r="AM650" i="64"/>
  <c r="AM649" i="64"/>
  <c r="AM648" i="64"/>
  <c r="AM646" i="64"/>
  <c r="AM645" i="64"/>
  <c r="AM644" i="64"/>
  <c r="AM643" i="64"/>
  <c r="AM641" i="64"/>
  <c r="AM640" i="64"/>
  <c r="AM639" i="64"/>
  <c r="AM638" i="64"/>
  <c r="AM636" i="64"/>
  <c r="AM635" i="64"/>
  <c r="AM634" i="64"/>
  <c r="AM633" i="64"/>
  <c r="AM631" i="64"/>
  <c r="AM630" i="64"/>
  <c r="AM629" i="64"/>
  <c r="AM628" i="64"/>
  <c r="AM626" i="64"/>
  <c r="AM625" i="64"/>
  <c r="AM624" i="64"/>
  <c r="AM623" i="64"/>
  <c r="AM621" i="64"/>
  <c r="AM620" i="64"/>
  <c r="AM619" i="64"/>
  <c r="AM618" i="64"/>
  <c r="AM616" i="64"/>
  <c r="AM615" i="64"/>
  <c r="AM614" i="64"/>
  <c r="AM613" i="64"/>
  <c r="AM611" i="64"/>
  <c r="AM610" i="64"/>
  <c r="AM609" i="64"/>
  <c r="AM608" i="64"/>
  <c r="AM606" i="64"/>
  <c r="AM605" i="64"/>
  <c r="AM604" i="64"/>
  <c r="AM603" i="64"/>
  <c r="AM601" i="64"/>
  <c r="AM600" i="64"/>
  <c r="AM599" i="64"/>
  <c r="AM598" i="64"/>
  <c r="AM596" i="64"/>
  <c r="AM595" i="64"/>
  <c r="AM594" i="64"/>
  <c r="AM593" i="64"/>
  <c r="AM591" i="64"/>
  <c r="AM590" i="64"/>
  <c r="AM589" i="64"/>
  <c r="AM588" i="64"/>
  <c r="AM586" i="64"/>
  <c r="AM585" i="64"/>
  <c r="AM584" i="64"/>
  <c r="AM583" i="64"/>
  <c r="AM581" i="64"/>
  <c r="AM580" i="64"/>
  <c r="AM579" i="64"/>
  <c r="AM578" i="64"/>
  <c r="AM576" i="64"/>
  <c r="AM575" i="64"/>
  <c r="AM574" i="64"/>
  <c r="AM573" i="64"/>
  <c r="AM571" i="64"/>
  <c r="AM570" i="64"/>
  <c r="AM569" i="64"/>
  <c r="AM568" i="64"/>
  <c r="AM566" i="64"/>
  <c r="AM565" i="64"/>
  <c r="AM564" i="64"/>
  <c r="AM563" i="64"/>
  <c r="AM561" i="64"/>
  <c r="AM560" i="64"/>
  <c r="AM559" i="64"/>
  <c r="AM558" i="64"/>
  <c r="AM556" i="64"/>
  <c r="AM555" i="64"/>
  <c r="AM554" i="64"/>
  <c r="AM553" i="64"/>
  <c r="AM551" i="64"/>
  <c r="AM550" i="64"/>
  <c r="AM549" i="64"/>
  <c r="AM548" i="64"/>
  <c r="AM546" i="64"/>
  <c r="AM545" i="64"/>
  <c r="AM544" i="64"/>
  <c r="AM543" i="64"/>
  <c r="AM541" i="64"/>
  <c r="AM540" i="64"/>
  <c r="AM539" i="64"/>
  <c r="AM538" i="64"/>
  <c r="AM536" i="64"/>
  <c r="AM535" i="64"/>
  <c r="AM534" i="64"/>
  <c r="AM533" i="64"/>
  <c r="AM531" i="64"/>
  <c r="AM530" i="64"/>
  <c r="AM529" i="64"/>
  <c r="AM528" i="64"/>
  <c r="AM526" i="64"/>
  <c r="AM525" i="64"/>
  <c r="AM524" i="64"/>
  <c r="AM523" i="64"/>
  <c r="AM521" i="64"/>
  <c r="AM520" i="64"/>
  <c r="AM519" i="64"/>
  <c r="AM518" i="64"/>
  <c r="AM516" i="64"/>
  <c r="AM515" i="64"/>
  <c r="AM514" i="64"/>
  <c r="AM513" i="64"/>
  <c r="AM511" i="64"/>
  <c r="AM510" i="64"/>
  <c r="AM509" i="64"/>
  <c r="AM508" i="64"/>
  <c r="AM506" i="64"/>
  <c r="AM505" i="64"/>
  <c r="AM504" i="64"/>
  <c r="AM503" i="64"/>
  <c r="AM501" i="64"/>
  <c r="AM500" i="64"/>
  <c r="AM499" i="64"/>
  <c r="AM498" i="64"/>
  <c r="AM496" i="64"/>
  <c r="AM495" i="64"/>
  <c r="AM494" i="64"/>
  <c r="AM493" i="64"/>
  <c r="AM491" i="64"/>
  <c r="AM490" i="64"/>
  <c r="AM489" i="64"/>
  <c r="AM488" i="64"/>
  <c r="AM486" i="64"/>
  <c r="AM485" i="64"/>
  <c r="AM484" i="64"/>
  <c r="AM483" i="64"/>
  <c r="AM481" i="64"/>
  <c r="AM480" i="64"/>
  <c r="AM479" i="64"/>
  <c r="AM478" i="64"/>
  <c r="AM476" i="64"/>
  <c r="AM475" i="64"/>
  <c r="AM474" i="64"/>
  <c r="AM473" i="64"/>
  <c r="AM471" i="64"/>
  <c r="AM470" i="64"/>
  <c r="AM469" i="64"/>
  <c r="AM468" i="64"/>
  <c r="AM466" i="64"/>
  <c r="AM465" i="64"/>
  <c r="AM464" i="64"/>
  <c r="AM463" i="64"/>
  <c r="AM461" i="64"/>
  <c r="AM460" i="64"/>
  <c r="AM459" i="64"/>
  <c r="AM458" i="64"/>
  <c r="AM456" i="64"/>
  <c r="AM455" i="64"/>
  <c r="AM454" i="64"/>
  <c r="AM453" i="64"/>
  <c r="AM451" i="64"/>
  <c r="AM450" i="64"/>
  <c r="AM449" i="64"/>
  <c r="AM448" i="64"/>
  <c r="AM446" i="64"/>
  <c r="AM445" i="64"/>
  <c r="AM444" i="64"/>
  <c r="AM443" i="64"/>
  <c r="AM441" i="64"/>
  <c r="AM440" i="64"/>
  <c r="AM439" i="64"/>
  <c r="AM438" i="64"/>
  <c r="AM436" i="64"/>
  <c r="AM435" i="64"/>
  <c r="AM434" i="64"/>
  <c r="AM433" i="64"/>
  <c r="AM431" i="64"/>
  <c r="AM430" i="64"/>
  <c r="AM429" i="64"/>
  <c r="AM428" i="64"/>
  <c r="AM426" i="64"/>
  <c r="AM425" i="64"/>
  <c r="AM424" i="64"/>
  <c r="AM423" i="64"/>
  <c r="AM421" i="64"/>
  <c r="AM420" i="64"/>
  <c r="AM419" i="64"/>
  <c r="AM418" i="64"/>
  <c r="AM416" i="64"/>
  <c r="AM415" i="64"/>
  <c r="AM414" i="64"/>
  <c r="AM413" i="64"/>
  <c r="AM411" i="64"/>
  <c r="AM410" i="64"/>
  <c r="AM409" i="64"/>
  <c r="AM408" i="64"/>
  <c r="AM406" i="64"/>
  <c r="AM405" i="64"/>
  <c r="AM404" i="64"/>
  <c r="AM403" i="64"/>
  <c r="AM401" i="64"/>
  <c r="AM400" i="64"/>
  <c r="AM399" i="64"/>
  <c r="AM398" i="64"/>
  <c r="AM396" i="64"/>
  <c r="AM395" i="64"/>
  <c r="AM394" i="64"/>
  <c r="AM393" i="64"/>
  <c r="AM391" i="64"/>
  <c r="AM390" i="64"/>
  <c r="AM389" i="64"/>
  <c r="AM388" i="64"/>
  <c r="AM386" i="64"/>
  <c r="AM385" i="64"/>
  <c r="AM384" i="64"/>
  <c r="AM383" i="64"/>
  <c r="AM381" i="64"/>
  <c r="AM380" i="64"/>
  <c r="AM379" i="64"/>
  <c r="AM378" i="64"/>
  <c r="AM376" i="64"/>
  <c r="AM375" i="64"/>
  <c r="AM374" i="64"/>
  <c r="AM373" i="64"/>
  <c r="AM371" i="64"/>
  <c r="AM370" i="64"/>
  <c r="AM369" i="64"/>
  <c r="AM368" i="64"/>
  <c r="AM366" i="64"/>
  <c r="AM365" i="64"/>
  <c r="AM364" i="64"/>
  <c r="AM363" i="64"/>
  <c r="AM361" i="64"/>
  <c r="AM360" i="64"/>
  <c r="AM359" i="64"/>
  <c r="AM358" i="64"/>
  <c r="AM356" i="64"/>
  <c r="AM355" i="64"/>
  <c r="AM354" i="64"/>
  <c r="AM353" i="64"/>
  <c r="AM351" i="64"/>
  <c r="AM350" i="64"/>
  <c r="AM349" i="64"/>
  <c r="AM348" i="64"/>
  <c r="AM346" i="64"/>
  <c r="AM345" i="64"/>
  <c r="AM344" i="64"/>
  <c r="AM343" i="64"/>
  <c r="AM341" i="64"/>
  <c r="AM340" i="64"/>
  <c r="AM339" i="64"/>
  <c r="AM338" i="64"/>
  <c r="AM336" i="64"/>
  <c r="AM335" i="64"/>
  <c r="AM334" i="64"/>
  <c r="AM333" i="64"/>
  <c r="AM331" i="64"/>
  <c r="AM330" i="64"/>
  <c r="AM329" i="64"/>
  <c r="AM328" i="64"/>
  <c r="AM326" i="64"/>
  <c r="AM325" i="64"/>
  <c r="AM324" i="64"/>
  <c r="AM323" i="64"/>
  <c r="AM321" i="64"/>
  <c r="AM320" i="64"/>
  <c r="AM319" i="64"/>
  <c r="AM318" i="64"/>
  <c r="AM316" i="64"/>
  <c r="AM315" i="64"/>
  <c r="AM314" i="64"/>
  <c r="AM313" i="64"/>
  <c r="AM311" i="64"/>
  <c r="AM310" i="64"/>
  <c r="AM309" i="64"/>
  <c r="AM308" i="64"/>
  <c r="AM306" i="64"/>
  <c r="AM305" i="64"/>
  <c r="AM304" i="64"/>
  <c r="AM303" i="64"/>
  <c r="AM301" i="64"/>
  <c r="AM300" i="64"/>
  <c r="AM299" i="64"/>
  <c r="AM298" i="64"/>
  <c r="AM296" i="64"/>
  <c r="AM295" i="64"/>
  <c r="AM294" i="64"/>
  <c r="AM293" i="64"/>
  <c r="AM291" i="64"/>
  <c r="AM290" i="64"/>
  <c r="AM289" i="64"/>
  <c r="AM288" i="64"/>
  <c r="AM286" i="64"/>
  <c r="AM285" i="64"/>
  <c r="AM284" i="64"/>
  <c r="AM283" i="64"/>
  <c r="AM281" i="64"/>
  <c r="AM280" i="64"/>
  <c r="AM279" i="64"/>
  <c r="AM278" i="64"/>
  <c r="AM276" i="64"/>
  <c r="AM275" i="64"/>
  <c r="AM274" i="64"/>
  <c r="AM273" i="64"/>
  <c r="AM271" i="64"/>
  <c r="AM270" i="64"/>
  <c r="AM269" i="64"/>
  <c r="AM268" i="64"/>
  <c r="AM266" i="64"/>
  <c r="AM265" i="64"/>
  <c r="AM264" i="64"/>
  <c r="AM263" i="64"/>
  <c r="AM261" i="64"/>
  <c r="AM260" i="64"/>
  <c r="AM259" i="64"/>
  <c r="AM258" i="64"/>
  <c r="AM256" i="64"/>
  <c r="AM255" i="64"/>
  <c r="AM254" i="64"/>
  <c r="AM253" i="64"/>
  <c r="AM251" i="64"/>
  <c r="AM250" i="64"/>
  <c r="AM249" i="64"/>
  <c r="AM248" i="64"/>
  <c r="AM246" i="64"/>
  <c r="AM245" i="64"/>
  <c r="AM244" i="64"/>
  <c r="AM243" i="64"/>
  <c r="AM241" i="64"/>
  <c r="AM240" i="64"/>
  <c r="AM239" i="64"/>
  <c r="AM238" i="64"/>
  <c r="AM236" i="64"/>
  <c r="AM235" i="64"/>
  <c r="AM234" i="64"/>
  <c r="AM233" i="64"/>
  <c r="AM231" i="64"/>
  <c r="AM230" i="64"/>
  <c r="AM229" i="64"/>
  <c r="AM228" i="64"/>
  <c r="AM226" i="64"/>
  <c r="AM225" i="64"/>
  <c r="AM224" i="64"/>
  <c r="AM223" i="64"/>
  <c r="AM221" i="64"/>
  <c r="AM220" i="64"/>
  <c r="AM219" i="64"/>
  <c r="AM218" i="64"/>
  <c r="AM216" i="64"/>
  <c r="AM215" i="64"/>
  <c r="AM214" i="64"/>
  <c r="AM213" i="64"/>
  <c r="AM211" i="64"/>
  <c r="AM210" i="64"/>
  <c r="AM209" i="64"/>
  <c r="AM208" i="64"/>
  <c r="AM206" i="64"/>
  <c r="AM205" i="64"/>
  <c r="AM204" i="64"/>
  <c r="AM203" i="64"/>
  <c r="AM201" i="64"/>
  <c r="AM200" i="64"/>
  <c r="AM199" i="64"/>
  <c r="AM198" i="64"/>
  <c r="AM196" i="64"/>
  <c r="AM195" i="64"/>
  <c r="AM194" i="64"/>
  <c r="AM193" i="64"/>
  <c r="AM191" i="64"/>
  <c r="AM190" i="64"/>
  <c r="AM189" i="64"/>
  <c r="AM188" i="64"/>
  <c r="AM186" i="64"/>
  <c r="AM185" i="64"/>
  <c r="AM184" i="64"/>
  <c r="AM183" i="64"/>
  <c r="AM181" i="64"/>
  <c r="AM180" i="64"/>
  <c r="AM179" i="64"/>
  <c r="AM178" i="64"/>
  <c r="AM176" i="64"/>
  <c r="AM175" i="64"/>
  <c r="AM174" i="64"/>
  <c r="AM173" i="64"/>
  <c r="AM171" i="64"/>
  <c r="AM170" i="64"/>
  <c r="AM169" i="64"/>
  <c r="AM168" i="64"/>
  <c r="AM166" i="64"/>
  <c r="AM165" i="64"/>
  <c r="AM164" i="64"/>
  <c r="AM163" i="64"/>
  <c r="AM161" i="64"/>
  <c r="AM160" i="64"/>
  <c r="AM159" i="64"/>
  <c r="AM158" i="64"/>
  <c r="AM156" i="64"/>
  <c r="AM155" i="64"/>
  <c r="AM154" i="64"/>
  <c r="AM153" i="64"/>
  <c r="AM151" i="64"/>
  <c r="AM150" i="64"/>
  <c r="AM149" i="64"/>
  <c r="AM148" i="64"/>
  <c r="AM146" i="64"/>
  <c r="AM145" i="64"/>
  <c r="AM144" i="64"/>
  <c r="AM143" i="64"/>
  <c r="AM141" i="64"/>
  <c r="AM140" i="64"/>
  <c r="AM139" i="64"/>
  <c r="AM138" i="64"/>
  <c r="AM136" i="64"/>
  <c r="AM135" i="64"/>
  <c r="AM134" i="64"/>
  <c r="AM133" i="64"/>
  <c r="AM131" i="64"/>
  <c r="AM130" i="64"/>
  <c r="AM129" i="64"/>
  <c r="AM128" i="64"/>
  <c r="AM126" i="64"/>
  <c r="AM125" i="64"/>
  <c r="AM124" i="64"/>
  <c r="AM123" i="64"/>
  <c r="AM121" i="64"/>
  <c r="AM120" i="64"/>
  <c r="AM119" i="64"/>
  <c r="AM118" i="64"/>
  <c r="AM116" i="64"/>
  <c r="AM115" i="64"/>
  <c r="AM114" i="64"/>
  <c r="AM113" i="64"/>
  <c r="AM111" i="64"/>
  <c r="AM110" i="64"/>
  <c r="AM109" i="64"/>
  <c r="AM108" i="64"/>
  <c r="AM106" i="64"/>
  <c r="AM105" i="64"/>
  <c r="AM104" i="64"/>
  <c r="AM103" i="64"/>
  <c r="AM101" i="64"/>
  <c r="AM100" i="64"/>
  <c r="AM99" i="64"/>
  <c r="AM98" i="64"/>
  <c r="AM96" i="64"/>
  <c r="AM95" i="64"/>
  <c r="AM94" i="64"/>
  <c r="AM93" i="64"/>
  <c r="AM91" i="64"/>
  <c r="AM90" i="64"/>
  <c r="AM89" i="64"/>
  <c r="AM88" i="64"/>
  <c r="AM86" i="64"/>
  <c r="AM85" i="64"/>
  <c r="AM84" i="64"/>
  <c r="AM83" i="64"/>
  <c r="AM81" i="64"/>
  <c r="AM80" i="64"/>
  <c r="AM79" i="64"/>
  <c r="AM78" i="64"/>
  <c r="AM76" i="64"/>
  <c r="AM75" i="64"/>
  <c r="AM74" i="64"/>
  <c r="AM73" i="64"/>
  <c r="AM71" i="64"/>
  <c r="AM70" i="64"/>
  <c r="AM69" i="64"/>
  <c r="AM68" i="64"/>
  <c r="AM66" i="64"/>
  <c r="AM65" i="64"/>
  <c r="AM64" i="64"/>
  <c r="AM63" i="64"/>
  <c r="AM61" i="64"/>
  <c r="AM60" i="64"/>
  <c r="AM59" i="64"/>
  <c r="AM58" i="64"/>
  <c r="AM56" i="64"/>
  <c r="AM55" i="64"/>
  <c r="AM54" i="64"/>
  <c r="AM53" i="64"/>
  <c r="AM51" i="64"/>
  <c r="AM50" i="64"/>
  <c r="AM49" i="64"/>
  <c r="AM48" i="64"/>
  <c r="AM46" i="64"/>
  <c r="AM45" i="64"/>
  <c r="AM44" i="64"/>
  <c r="AM43" i="64"/>
  <c r="AM41" i="64"/>
  <c r="AM40" i="64"/>
  <c r="AM39" i="64"/>
  <c r="AM38" i="64"/>
  <c r="AM36" i="64"/>
  <c r="AM35" i="64"/>
  <c r="AM34" i="64"/>
  <c r="AM33" i="64"/>
  <c r="AM31" i="64"/>
  <c r="AM30" i="64"/>
  <c r="AM29" i="64"/>
  <c r="AM28" i="64"/>
  <c r="AM26" i="64"/>
  <c r="AM25" i="64"/>
  <c r="AM24" i="64"/>
  <c r="AM23" i="64"/>
  <c r="AM21" i="64"/>
  <c r="AM20" i="64"/>
  <c r="AM19" i="64"/>
  <c r="AM18" i="64"/>
  <c r="AM15" i="64"/>
  <c r="AM14" i="64"/>
  <c r="AM13" i="64"/>
  <c r="AM16" i="64"/>
  <c r="F10" i="64"/>
  <c r="Y11" i="64"/>
  <c r="M11" i="64" s="1"/>
  <c r="AA12" i="64" l="1"/>
  <c r="AA13" i="64" s="1"/>
  <c r="AO11" i="64"/>
  <c r="L10" i="64"/>
  <c r="E10" i="64"/>
  <c r="C11" i="64" s="1"/>
  <c r="V4094" i="64"/>
  <c r="V4095" i="64" s="1"/>
  <c r="V4089" i="64"/>
  <c r="V4090" i="64" s="1"/>
  <c r="V4091" i="64" s="1"/>
  <c r="V4084" i="64"/>
  <c r="V4085" i="64" s="1"/>
  <c r="V4086" i="64" s="1"/>
  <c r="V4079" i="64"/>
  <c r="V4080" i="64" s="1"/>
  <c r="V4081" i="64" s="1"/>
  <c r="V4074" i="64"/>
  <c r="V4075" i="64" s="1"/>
  <c r="V4076" i="64" s="1"/>
  <c r="V4069" i="64"/>
  <c r="V4070" i="64" s="1"/>
  <c r="V4071" i="64" s="1"/>
  <c r="V4064" i="64"/>
  <c r="V4065" i="64" s="1"/>
  <c r="V4066" i="64" s="1"/>
  <c r="V4059" i="64"/>
  <c r="V4060" i="64" s="1"/>
  <c r="V4061" i="64" s="1"/>
  <c r="V4054" i="64"/>
  <c r="V4055" i="64" s="1"/>
  <c r="V4056" i="64" s="1"/>
  <c r="V4049" i="64"/>
  <c r="V4050" i="64" s="1"/>
  <c r="V4051" i="64" s="1"/>
  <c r="V4044" i="64"/>
  <c r="V4045" i="64" s="1"/>
  <c r="V4046" i="64" s="1"/>
  <c r="V4039" i="64"/>
  <c r="V4040" i="64" s="1"/>
  <c r="V4041" i="64" s="1"/>
  <c r="V4034" i="64"/>
  <c r="V4035" i="64" s="1"/>
  <c r="V4036" i="64" s="1"/>
  <c r="V4029" i="64"/>
  <c r="V4030" i="64" s="1"/>
  <c r="V4031" i="64" s="1"/>
  <c r="V4024" i="64"/>
  <c r="V4025" i="64" s="1"/>
  <c r="V4026" i="64" s="1"/>
  <c r="V4019" i="64"/>
  <c r="V4020" i="64" s="1"/>
  <c r="V4021" i="64" s="1"/>
  <c r="V4014" i="64"/>
  <c r="V4015" i="64" s="1"/>
  <c r="V4016" i="64" s="1"/>
  <c r="V4009" i="64"/>
  <c r="V4010" i="64" s="1"/>
  <c r="V4011" i="64" s="1"/>
  <c r="V4004" i="64"/>
  <c r="V4005" i="64" s="1"/>
  <c r="V4006" i="64" s="1"/>
  <c r="V3999" i="64"/>
  <c r="V4000" i="64" s="1"/>
  <c r="V4001" i="64" s="1"/>
  <c r="V3994" i="64"/>
  <c r="V3995" i="64" s="1"/>
  <c r="V3996" i="64" s="1"/>
  <c r="V3989" i="64"/>
  <c r="V3990" i="64" s="1"/>
  <c r="V3991" i="64" s="1"/>
  <c r="V3984" i="64"/>
  <c r="V3985" i="64" s="1"/>
  <c r="V3986" i="64" s="1"/>
  <c r="V3979" i="64"/>
  <c r="V3980" i="64" s="1"/>
  <c r="V3981" i="64" s="1"/>
  <c r="V3974" i="64"/>
  <c r="V3975" i="64" s="1"/>
  <c r="V3976" i="64" s="1"/>
  <c r="V3969" i="64"/>
  <c r="V3970" i="64" s="1"/>
  <c r="V3971" i="64" s="1"/>
  <c r="V3964" i="64"/>
  <c r="V3965" i="64" s="1"/>
  <c r="V3966" i="64" s="1"/>
  <c r="V3959" i="64"/>
  <c r="V3960" i="64" s="1"/>
  <c r="V3961" i="64" s="1"/>
  <c r="V3954" i="64"/>
  <c r="V3955" i="64" s="1"/>
  <c r="V3956" i="64" s="1"/>
  <c r="V3949" i="64"/>
  <c r="V3950" i="64" s="1"/>
  <c r="V3951" i="64" s="1"/>
  <c r="V3944" i="64"/>
  <c r="V3945" i="64" s="1"/>
  <c r="V3946" i="64" s="1"/>
  <c r="V3939" i="64"/>
  <c r="V3940" i="64" s="1"/>
  <c r="V3941" i="64" s="1"/>
  <c r="V3934" i="64"/>
  <c r="V3935" i="64" s="1"/>
  <c r="V3936" i="64" s="1"/>
  <c r="V3929" i="64"/>
  <c r="V3930" i="64" s="1"/>
  <c r="V3931" i="64" s="1"/>
  <c r="V3924" i="64"/>
  <c r="V3925" i="64" s="1"/>
  <c r="V3926" i="64" s="1"/>
  <c r="V3919" i="64"/>
  <c r="V3920" i="64" s="1"/>
  <c r="V3921" i="64" s="1"/>
  <c r="V3914" i="64"/>
  <c r="V3915" i="64" s="1"/>
  <c r="V3916" i="64" s="1"/>
  <c r="V3909" i="64"/>
  <c r="V3910" i="64" s="1"/>
  <c r="V3911" i="64" s="1"/>
  <c r="V3904" i="64"/>
  <c r="V3905" i="64" s="1"/>
  <c r="V3906" i="64" s="1"/>
  <c r="V3899" i="64"/>
  <c r="V3900" i="64" s="1"/>
  <c r="V3901" i="64" s="1"/>
  <c r="V3894" i="64"/>
  <c r="V3895" i="64" s="1"/>
  <c r="V3896" i="64" s="1"/>
  <c r="V3889" i="64"/>
  <c r="V3890" i="64" s="1"/>
  <c r="V3891" i="64" s="1"/>
  <c r="V3884" i="64"/>
  <c r="V3885" i="64" s="1"/>
  <c r="V3886" i="64" s="1"/>
  <c r="V3879" i="64"/>
  <c r="V3880" i="64" s="1"/>
  <c r="V3881" i="64" s="1"/>
  <c r="V3874" i="64"/>
  <c r="V3875" i="64" s="1"/>
  <c r="V3876" i="64" s="1"/>
  <c r="V3869" i="64"/>
  <c r="V3870" i="64" s="1"/>
  <c r="V3871" i="64" s="1"/>
  <c r="V3864" i="64"/>
  <c r="V3865" i="64" s="1"/>
  <c r="V3866" i="64" s="1"/>
  <c r="V3859" i="64"/>
  <c r="V3860" i="64" s="1"/>
  <c r="V3861" i="64" s="1"/>
  <c r="V3854" i="64"/>
  <c r="V3855" i="64" s="1"/>
  <c r="V3856" i="64" s="1"/>
  <c r="V3849" i="64"/>
  <c r="V3850" i="64" s="1"/>
  <c r="V3851" i="64" s="1"/>
  <c r="V3844" i="64"/>
  <c r="V3845" i="64" s="1"/>
  <c r="V3846" i="64" s="1"/>
  <c r="V3839" i="64"/>
  <c r="V3840" i="64" s="1"/>
  <c r="V3841" i="64" s="1"/>
  <c r="V3834" i="64"/>
  <c r="V3835" i="64" s="1"/>
  <c r="V3836" i="64" s="1"/>
  <c r="V3829" i="64"/>
  <c r="V3830" i="64" s="1"/>
  <c r="V3831" i="64" s="1"/>
  <c r="V3824" i="64"/>
  <c r="V3825" i="64" s="1"/>
  <c r="V3826" i="64" s="1"/>
  <c r="V3819" i="64"/>
  <c r="V3820" i="64" s="1"/>
  <c r="V3821" i="64" s="1"/>
  <c r="V3814" i="64"/>
  <c r="V3815" i="64" s="1"/>
  <c r="V3816" i="64" s="1"/>
  <c r="V3809" i="64"/>
  <c r="V3810" i="64" s="1"/>
  <c r="V3811" i="64" s="1"/>
  <c r="V3804" i="64"/>
  <c r="V3805" i="64" s="1"/>
  <c r="V3806" i="64" s="1"/>
  <c r="V3799" i="64"/>
  <c r="V3800" i="64" s="1"/>
  <c r="V3801" i="64" s="1"/>
  <c r="V3794" i="64"/>
  <c r="V3795" i="64" s="1"/>
  <c r="V3796" i="64" s="1"/>
  <c r="V3789" i="64"/>
  <c r="V3790" i="64" s="1"/>
  <c r="V3791" i="64" s="1"/>
  <c r="V3784" i="64"/>
  <c r="V3785" i="64" s="1"/>
  <c r="V3786" i="64" s="1"/>
  <c r="V3779" i="64"/>
  <c r="V3780" i="64" s="1"/>
  <c r="V3781" i="64" s="1"/>
  <c r="V3774" i="64"/>
  <c r="V3775" i="64" s="1"/>
  <c r="V3776" i="64" s="1"/>
  <c r="V3769" i="64"/>
  <c r="V3770" i="64" s="1"/>
  <c r="V3771" i="64" s="1"/>
  <c r="V3764" i="64"/>
  <c r="V3765" i="64" s="1"/>
  <c r="V3766" i="64" s="1"/>
  <c r="V3759" i="64"/>
  <c r="V3760" i="64" s="1"/>
  <c r="V3761" i="64" s="1"/>
  <c r="V3754" i="64"/>
  <c r="V3755" i="64" s="1"/>
  <c r="V3756" i="64" s="1"/>
  <c r="V3749" i="64"/>
  <c r="V3750" i="64" s="1"/>
  <c r="V3751" i="64" s="1"/>
  <c r="V3744" i="64"/>
  <c r="V3745" i="64" s="1"/>
  <c r="V3746" i="64" s="1"/>
  <c r="V3739" i="64"/>
  <c r="V3740" i="64" s="1"/>
  <c r="V3741" i="64" s="1"/>
  <c r="V3734" i="64"/>
  <c r="V3735" i="64" s="1"/>
  <c r="V3736" i="64" s="1"/>
  <c r="V3729" i="64"/>
  <c r="V3730" i="64" s="1"/>
  <c r="V3731" i="64" s="1"/>
  <c r="V3724" i="64"/>
  <c r="V3725" i="64" s="1"/>
  <c r="V3726" i="64" s="1"/>
  <c r="V3719" i="64"/>
  <c r="V3720" i="64" s="1"/>
  <c r="V3721" i="64" s="1"/>
  <c r="V3714" i="64"/>
  <c r="V3715" i="64" s="1"/>
  <c r="V3716" i="64" s="1"/>
  <c r="V3709" i="64"/>
  <c r="V3710" i="64" s="1"/>
  <c r="V3711" i="64" s="1"/>
  <c r="V3704" i="64"/>
  <c r="V3705" i="64" s="1"/>
  <c r="V3706" i="64" s="1"/>
  <c r="V3699" i="64"/>
  <c r="V3700" i="64" s="1"/>
  <c r="V3701" i="64" s="1"/>
  <c r="V3694" i="64"/>
  <c r="V3695" i="64" s="1"/>
  <c r="V3696" i="64" s="1"/>
  <c r="V3689" i="64"/>
  <c r="V3690" i="64" s="1"/>
  <c r="V3691" i="64" s="1"/>
  <c r="V3684" i="64"/>
  <c r="V3685" i="64" s="1"/>
  <c r="V3686" i="64" s="1"/>
  <c r="V3679" i="64"/>
  <c r="V3680" i="64" s="1"/>
  <c r="V3681" i="64" s="1"/>
  <c r="V3674" i="64"/>
  <c r="V3675" i="64" s="1"/>
  <c r="V3676" i="64" s="1"/>
  <c r="V3669" i="64"/>
  <c r="V3670" i="64" s="1"/>
  <c r="V3671" i="64" s="1"/>
  <c r="V3664" i="64"/>
  <c r="V3665" i="64" s="1"/>
  <c r="V3666" i="64" s="1"/>
  <c r="V3659" i="64"/>
  <c r="V3660" i="64" s="1"/>
  <c r="V3661" i="64" s="1"/>
  <c r="V3654" i="64"/>
  <c r="V3655" i="64" s="1"/>
  <c r="V3656" i="64" s="1"/>
  <c r="V3649" i="64"/>
  <c r="V3650" i="64" s="1"/>
  <c r="V3651" i="64" s="1"/>
  <c r="V3644" i="64"/>
  <c r="V3645" i="64" s="1"/>
  <c r="V3646" i="64" s="1"/>
  <c r="V3639" i="64"/>
  <c r="V3640" i="64" s="1"/>
  <c r="V3641" i="64" s="1"/>
  <c r="V3634" i="64"/>
  <c r="V3635" i="64" s="1"/>
  <c r="V3636" i="64" s="1"/>
  <c r="V3629" i="64"/>
  <c r="V3630" i="64" s="1"/>
  <c r="V3631" i="64" s="1"/>
  <c r="V3624" i="64"/>
  <c r="V3625" i="64" s="1"/>
  <c r="V3626" i="64" s="1"/>
  <c r="V3619" i="64"/>
  <c r="V3620" i="64" s="1"/>
  <c r="V3621" i="64" s="1"/>
  <c r="V3614" i="64"/>
  <c r="V3615" i="64" s="1"/>
  <c r="V3616" i="64" s="1"/>
  <c r="V3609" i="64"/>
  <c r="V3610" i="64" s="1"/>
  <c r="V3611" i="64" s="1"/>
  <c r="V3604" i="64"/>
  <c r="V3605" i="64" s="1"/>
  <c r="V3606" i="64" s="1"/>
  <c r="V3599" i="64"/>
  <c r="V3600" i="64" s="1"/>
  <c r="V3601" i="64" s="1"/>
  <c r="V3594" i="64"/>
  <c r="V3595" i="64" s="1"/>
  <c r="V3596" i="64" s="1"/>
  <c r="V3589" i="64"/>
  <c r="V3590" i="64" s="1"/>
  <c r="V3591" i="64" s="1"/>
  <c r="V3584" i="64"/>
  <c r="V3585" i="64" s="1"/>
  <c r="V3586" i="64" s="1"/>
  <c r="V3579" i="64"/>
  <c r="V3580" i="64" s="1"/>
  <c r="V3581" i="64" s="1"/>
  <c r="V3574" i="64"/>
  <c r="V3575" i="64" s="1"/>
  <c r="V3576" i="64" s="1"/>
  <c r="V3569" i="64"/>
  <c r="V3570" i="64" s="1"/>
  <c r="V3571" i="64" s="1"/>
  <c r="V3564" i="64"/>
  <c r="V3565" i="64" s="1"/>
  <c r="V3566" i="64" s="1"/>
  <c r="V3559" i="64"/>
  <c r="V3560" i="64" s="1"/>
  <c r="V3561" i="64" s="1"/>
  <c r="V3554" i="64"/>
  <c r="V3555" i="64" s="1"/>
  <c r="V3556" i="64" s="1"/>
  <c r="V3549" i="64"/>
  <c r="V3550" i="64" s="1"/>
  <c r="V3551" i="64" s="1"/>
  <c r="V3544" i="64"/>
  <c r="V3545" i="64" s="1"/>
  <c r="V3546" i="64" s="1"/>
  <c r="V3539" i="64"/>
  <c r="V3540" i="64" s="1"/>
  <c r="V3541" i="64" s="1"/>
  <c r="V3534" i="64"/>
  <c r="V3535" i="64" s="1"/>
  <c r="V3536" i="64" s="1"/>
  <c r="V3529" i="64"/>
  <c r="V3530" i="64" s="1"/>
  <c r="V3531" i="64" s="1"/>
  <c r="V3524" i="64"/>
  <c r="V3525" i="64" s="1"/>
  <c r="V3526" i="64" s="1"/>
  <c r="V3519" i="64"/>
  <c r="V3520" i="64" s="1"/>
  <c r="V3521" i="64" s="1"/>
  <c r="V3514" i="64"/>
  <c r="V3515" i="64" s="1"/>
  <c r="V3516" i="64" s="1"/>
  <c r="V3509" i="64"/>
  <c r="V3510" i="64" s="1"/>
  <c r="V3511" i="64" s="1"/>
  <c r="V3504" i="64"/>
  <c r="V3505" i="64" s="1"/>
  <c r="V3506" i="64" s="1"/>
  <c r="V3499" i="64"/>
  <c r="V3500" i="64" s="1"/>
  <c r="V3501" i="64" s="1"/>
  <c r="V3494" i="64"/>
  <c r="V3495" i="64" s="1"/>
  <c r="V3496" i="64" s="1"/>
  <c r="V3489" i="64"/>
  <c r="V3490" i="64" s="1"/>
  <c r="V3491" i="64" s="1"/>
  <c r="V3484" i="64"/>
  <c r="V3485" i="64" s="1"/>
  <c r="V3486" i="64" s="1"/>
  <c r="V3479" i="64"/>
  <c r="V3480" i="64" s="1"/>
  <c r="V3481" i="64" s="1"/>
  <c r="V3474" i="64"/>
  <c r="V3475" i="64" s="1"/>
  <c r="V3476" i="64" s="1"/>
  <c r="V3469" i="64"/>
  <c r="V3470" i="64" s="1"/>
  <c r="V3471" i="64" s="1"/>
  <c r="V3464" i="64"/>
  <c r="V3465" i="64" s="1"/>
  <c r="V3466" i="64" s="1"/>
  <c r="V3459" i="64"/>
  <c r="V3460" i="64" s="1"/>
  <c r="V3461" i="64" s="1"/>
  <c r="V3454" i="64"/>
  <c r="V3455" i="64" s="1"/>
  <c r="V3456" i="64" s="1"/>
  <c r="V3449" i="64"/>
  <c r="V3450" i="64" s="1"/>
  <c r="V3451" i="64" s="1"/>
  <c r="V3444" i="64"/>
  <c r="V3445" i="64" s="1"/>
  <c r="V3446" i="64" s="1"/>
  <c r="V3439" i="64"/>
  <c r="V3440" i="64" s="1"/>
  <c r="V3441" i="64" s="1"/>
  <c r="V3434" i="64"/>
  <c r="V3435" i="64" s="1"/>
  <c r="V3436" i="64" s="1"/>
  <c r="V3429" i="64"/>
  <c r="V3430" i="64" s="1"/>
  <c r="V3431" i="64" s="1"/>
  <c r="V3424" i="64"/>
  <c r="V3425" i="64" s="1"/>
  <c r="V3426" i="64" s="1"/>
  <c r="V3419" i="64"/>
  <c r="V3420" i="64" s="1"/>
  <c r="V3421" i="64" s="1"/>
  <c r="V3414" i="64"/>
  <c r="V3415" i="64" s="1"/>
  <c r="V3416" i="64" s="1"/>
  <c r="V3409" i="64"/>
  <c r="V3410" i="64" s="1"/>
  <c r="V3411" i="64" s="1"/>
  <c r="V3404" i="64"/>
  <c r="V3405" i="64" s="1"/>
  <c r="V3406" i="64" s="1"/>
  <c r="V3399" i="64"/>
  <c r="V3400" i="64" s="1"/>
  <c r="V3401" i="64" s="1"/>
  <c r="V3394" i="64"/>
  <c r="V3395" i="64" s="1"/>
  <c r="V3396" i="64" s="1"/>
  <c r="V3389" i="64"/>
  <c r="V3390" i="64" s="1"/>
  <c r="V3391" i="64" s="1"/>
  <c r="V3384" i="64"/>
  <c r="V3385" i="64" s="1"/>
  <c r="V3386" i="64" s="1"/>
  <c r="V3379" i="64"/>
  <c r="V3380" i="64" s="1"/>
  <c r="V3381" i="64" s="1"/>
  <c r="V3374" i="64"/>
  <c r="V3375" i="64" s="1"/>
  <c r="V3376" i="64" s="1"/>
  <c r="V3369" i="64"/>
  <c r="V3370" i="64" s="1"/>
  <c r="V3371" i="64" s="1"/>
  <c r="V3364" i="64"/>
  <c r="V3365" i="64" s="1"/>
  <c r="V3366" i="64" s="1"/>
  <c r="V3359" i="64"/>
  <c r="V3360" i="64" s="1"/>
  <c r="V3361" i="64" s="1"/>
  <c r="V3354" i="64"/>
  <c r="V3355" i="64" s="1"/>
  <c r="V3356" i="64" s="1"/>
  <c r="V3349" i="64"/>
  <c r="V3350" i="64" s="1"/>
  <c r="V3351" i="64" s="1"/>
  <c r="V3344" i="64"/>
  <c r="V3345" i="64" s="1"/>
  <c r="V3346" i="64" s="1"/>
  <c r="V3339" i="64"/>
  <c r="V3340" i="64" s="1"/>
  <c r="V3341" i="64" s="1"/>
  <c r="V3334" i="64"/>
  <c r="V3335" i="64" s="1"/>
  <c r="V3336" i="64" s="1"/>
  <c r="V3329" i="64"/>
  <c r="V3330" i="64" s="1"/>
  <c r="V3331" i="64" s="1"/>
  <c r="V3324" i="64"/>
  <c r="V3325" i="64" s="1"/>
  <c r="V3326" i="64" s="1"/>
  <c r="V3319" i="64"/>
  <c r="V3320" i="64" s="1"/>
  <c r="V3321" i="64" s="1"/>
  <c r="V3314" i="64"/>
  <c r="V3315" i="64" s="1"/>
  <c r="V3316" i="64" s="1"/>
  <c r="V3309" i="64"/>
  <c r="V3310" i="64" s="1"/>
  <c r="V3311" i="64" s="1"/>
  <c r="V3304" i="64"/>
  <c r="V3305" i="64" s="1"/>
  <c r="V3306" i="64" s="1"/>
  <c r="V3299" i="64"/>
  <c r="V3300" i="64" s="1"/>
  <c r="V3301" i="64" s="1"/>
  <c r="V3294" i="64"/>
  <c r="V3295" i="64" s="1"/>
  <c r="V3296" i="64" s="1"/>
  <c r="V3289" i="64"/>
  <c r="V3290" i="64" s="1"/>
  <c r="V3291" i="64" s="1"/>
  <c r="V3284" i="64"/>
  <c r="V3285" i="64" s="1"/>
  <c r="V3286" i="64" s="1"/>
  <c r="V3279" i="64"/>
  <c r="V3280" i="64" s="1"/>
  <c r="V3281" i="64" s="1"/>
  <c r="V3274" i="64"/>
  <c r="V3275" i="64" s="1"/>
  <c r="V3276" i="64" s="1"/>
  <c r="V3269" i="64"/>
  <c r="V3270" i="64" s="1"/>
  <c r="V3271" i="64" s="1"/>
  <c r="V3264" i="64"/>
  <c r="V3265" i="64" s="1"/>
  <c r="V3266" i="64" s="1"/>
  <c r="V3259" i="64"/>
  <c r="V3260" i="64" s="1"/>
  <c r="V3261" i="64" s="1"/>
  <c r="V3254" i="64"/>
  <c r="V3255" i="64" s="1"/>
  <c r="V3256" i="64" s="1"/>
  <c r="V3249" i="64"/>
  <c r="V3250" i="64" s="1"/>
  <c r="V3251" i="64" s="1"/>
  <c r="V3244" i="64"/>
  <c r="V3245" i="64" s="1"/>
  <c r="V3246" i="64" s="1"/>
  <c r="V3239" i="64"/>
  <c r="V3240" i="64" s="1"/>
  <c r="V3241" i="64" s="1"/>
  <c r="V3234" i="64"/>
  <c r="V3235" i="64" s="1"/>
  <c r="V3236" i="64" s="1"/>
  <c r="V3229" i="64"/>
  <c r="V3230" i="64" s="1"/>
  <c r="V3231" i="64" s="1"/>
  <c r="V3224" i="64"/>
  <c r="V3225" i="64" s="1"/>
  <c r="V3226" i="64" s="1"/>
  <c r="V3219" i="64"/>
  <c r="V3220" i="64" s="1"/>
  <c r="V3221" i="64" s="1"/>
  <c r="V3214" i="64"/>
  <c r="V3215" i="64" s="1"/>
  <c r="V3216" i="64" s="1"/>
  <c r="V3209" i="64"/>
  <c r="V3210" i="64" s="1"/>
  <c r="V3211" i="64" s="1"/>
  <c r="V3204" i="64"/>
  <c r="V3205" i="64" s="1"/>
  <c r="V3206" i="64" s="1"/>
  <c r="V3199" i="64"/>
  <c r="V3200" i="64" s="1"/>
  <c r="V3201" i="64" s="1"/>
  <c r="V3194" i="64"/>
  <c r="V3195" i="64" s="1"/>
  <c r="V3196" i="64" s="1"/>
  <c r="V3189" i="64"/>
  <c r="V3190" i="64" s="1"/>
  <c r="V3191" i="64" s="1"/>
  <c r="V3184" i="64"/>
  <c r="V3185" i="64" s="1"/>
  <c r="V3186" i="64" s="1"/>
  <c r="V3179" i="64"/>
  <c r="V3180" i="64" s="1"/>
  <c r="V3181" i="64" s="1"/>
  <c r="V3174" i="64"/>
  <c r="V3175" i="64" s="1"/>
  <c r="V3176" i="64" s="1"/>
  <c r="V3169" i="64"/>
  <c r="V3170" i="64" s="1"/>
  <c r="V3171" i="64" s="1"/>
  <c r="V3164" i="64"/>
  <c r="V3165" i="64" s="1"/>
  <c r="V3166" i="64" s="1"/>
  <c r="V3159" i="64"/>
  <c r="V3160" i="64" s="1"/>
  <c r="V3161" i="64" s="1"/>
  <c r="V3154" i="64"/>
  <c r="V3155" i="64" s="1"/>
  <c r="V3156" i="64" s="1"/>
  <c r="V3149" i="64"/>
  <c r="V3150" i="64" s="1"/>
  <c r="V3151" i="64" s="1"/>
  <c r="V3144" i="64"/>
  <c r="V3145" i="64" s="1"/>
  <c r="V3146" i="64" s="1"/>
  <c r="V3139" i="64"/>
  <c r="V3140" i="64" s="1"/>
  <c r="V3141" i="64" s="1"/>
  <c r="V3134" i="64"/>
  <c r="V3135" i="64" s="1"/>
  <c r="V3136" i="64" s="1"/>
  <c r="V3129" i="64"/>
  <c r="V3130" i="64" s="1"/>
  <c r="V3131" i="64" s="1"/>
  <c r="V3124" i="64"/>
  <c r="V3125" i="64" s="1"/>
  <c r="V3126" i="64" s="1"/>
  <c r="V3119" i="64"/>
  <c r="V3120" i="64" s="1"/>
  <c r="V3121" i="64" s="1"/>
  <c r="V3114" i="64"/>
  <c r="V3115" i="64" s="1"/>
  <c r="V3116" i="64" s="1"/>
  <c r="V3109" i="64"/>
  <c r="V3110" i="64" s="1"/>
  <c r="V3111" i="64" s="1"/>
  <c r="V3104" i="64"/>
  <c r="V3105" i="64" s="1"/>
  <c r="V3106" i="64" s="1"/>
  <c r="V3099" i="64"/>
  <c r="V3100" i="64" s="1"/>
  <c r="V3101" i="64" s="1"/>
  <c r="V3094" i="64"/>
  <c r="V3095" i="64" s="1"/>
  <c r="V3096" i="64" s="1"/>
  <c r="V3089" i="64"/>
  <c r="V3090" i="64" s="1"/>
  <c r="V3091" i="64" s="1"/>
  <c r="V3084" i="64"/>
  <c r="V3085" i="64" s="1"/>
  <c r="V3086" i="64" s="1"/>
  <c r="V3079" i="64"/>
  <c r="V3080" i="64" s="1"/>
  <c r="V3081" i="64" s="1"/>
  <c r="V3074" i="64"/>
  <c r="V3075" i="64" s="1"/>
  <c r="V3076" i="64" s="1"/>
  <c r="V3069" i="64"/>
  <c r="V3070" i="64" s="1"/>
  <c r="V3071" i="64" s="1"/>
  <c r="V3064" i="64"/>
  <c r="V3065" i="64" s="1"/>
  <c r="V3066" i="64" s="1"/>
  <c r="V3059" i="64"/>
  <c r="V3060" i="64" s="1"/>
  <c r="V3061" i="64" s="1"/>
  <c r="V3054" i="64"/>
  <c r="V3055" i="64" s="1"/>
  <c r="V3056" i="64" s="1"/>
  <c r="V3049" i="64"/>
  <c r="V3050" i="64" s="1"/>
  <c r="V3051" i="64" s="1"/>
  <c r="V3044" i="64"/>
  <c r="V3045" i="64" s="1"/>
  <c r="V3046" i="64" s="1"/>
  <c r="V3039" i="64"/>
  <c r="V3040" i="64" s="1"/>
  <c r="V3041" i="64" s="1"/>
  <c r="V3034" i="64"/>
  <c r="V3035" i="64" s="1"/>
  <c r="V3036" i="64" s="1"/>
  <c r="V3029" i="64"/>
  <c r="V3030" i="64" s="1"/>
  <c r="V3031" i="64" s="1"/>
  <c r="V3024" i="64"/>
  <c r="V3025" i="64" s="1"/>
  <c r="V3026" i="64" s="1"/>
  <c r="V3019" i="64"/>
  <c r="V3020" i="64" s="1"/>
  <c r="V3021" i="64" s="1"/>
  <c r="V3014" i="64"/>
  <c r="V3015" i="64" s="1"/>
  <c r="V3016" i="64" s="1"/>
  <c r="V3009" i="64"/>
  <c r="V3010" i="64" s="1"/>
  <c r="V3011" i="64" s="1"/>
  <c r="V3004" i="64"/>
  <c r="V3005" i="64" s="1"/>
  <c r="V3006" i="64" s="1"/>
  <c r="V2999" i="64"/>
  <c r="V3000" i="64" s="1"/>
  <c r="V3001" i="64" s="1"/>
  <c r="V2994" i="64"/>
  <c r="V2995" i="64" s="1"/>
  <c r="V2996" i="64" s="1"/>
  <c r="V2989" i="64"/>
  <c r="V2990" i="64" s="1"/>
  <c r="V2991" i="64" s="1"/>
  <c r="V2984" i="64"/>
  <c r="V2985" i="64" s="1"/>
  <c r="V2986" i="64" s="1"/>
  <c r="V2979" i="64"/>
  <c r="V2980" i="64" s="1"/>
  <c r="V2981" i="64" s="1"/>
  <c r="V2974" i="64"/>
  <c r="V2975" i="64" s="1"/>
  <c r="V2976" i="64" s="1"/>
  <c r="V2969" i="64"/>
  <c r="V2970" i="64" s="1"/>
  <c r="V2971" i="64" s="1"/>
  <c r="V2964" i="64"/>
  <c r="V2965" i="64" s="1"/>
  <c r="V2966" i="64" s="1"/>
  <c r="V2959" i="64"/>
  <c r="V2960" i="64" s="1"/>
  <c r="V2961" i="64" s="1"/>
  <c r="V2954" i="64"/>
  <c r="V2955" i="64" s="1"/>
  <c r="V2956" i="64" s="1"/>
  <c r="V2949" i="64"/>
  <c r="V2950" i="64" s="1"/>
  <c r="V2951" i="64" s="1"/>
  <c r="V2944" i="64"/>
  <c r="V2945" i="64" s="1"/>
  <c r="V2946" i="64" s="1"/>
  <c r="V2939" i="64"/>
  <c r="V2940" i="64" s="1"/>
  <c r="V2941" i="64" s="1"/>
  <c r="V2934" i="64"/>
  <c r="V2935" i="64" s="1"/>
  <c r="V2936" i="64" s="1"/>
  <c r="V2929" i="64"/>
  <c r="V2930" i="64" s="1"/>
  <c r="V2931" i="64" s="1"/>
  <c r="V2924" i="64"/>
  <c r="V2925" i="64" s="1"/>
  <c r="V2926" i="64" s="1"/>
  <c r="V2919" i="64"/>
  <c r="V2920" i="64" s="1"/>
  <c r="V2921" i="64" s="1"/>
  <c r="V2914" i="64"/>
  <c r="V2915" i="64" s="1"/>
  <c r="V2916" i="64" s="1"/>
  <c r="V2909" i="64"/>
  <c r="V2910" i="64" s="1"/>
  <c r="V2911" i="64" s="1"/>
  <c r="V2904" i="64"/>
  <c r="V2905" i="64" s="1"/>
  <c r="V2906" i="64" s="1"/>
  <c r="V2899" i="64"/>
  <c r="V2900" i="64" s="1"/>
  <c r="V2901" i="64" s="1"/>
  <c r="V2894" i="64"/>
  <c r="V2895" i="64" s="1"/>
  <c r="V2896" i="64" s="1"/>
  <c r="V2889" i="64"/>
  <c r="V2890" i="64" s="1"/>
  <c r="V2891" i="64" s="1"/>
  <c r="V2884" i="64"/>
  <c r="V2885" i="64" s="1"/>
  <c r="V2886" i="64" s="1"/>
  <c r="V2879" i="64"/>
  <c r="V2880" i="64" s="1"/>
  <c r="V2881" i="64" s="1"/>
  <c r="V2874" i="64"/>
  <c r="V2875" i="64" s="1"/>
  <c r="V2876" i="64" s="1"/>
  <c r="V2869" i="64"/>
  <c r="V2870" i="64" s="1"/>
  <c r="V2871" i="64" s="1"/>
  <c r="V2864" i="64"/>
  <c r="V2865" i="64" s="1"/>
  <c r="V2866" i="64" s="1"/>
  <c r="V2859" i="64"/>
  <c r="V2860" i="64" s="1"/>
  <c r="V2861" i="64" s="1"/>
  <c r="V2854" i="64"/>
  <c r="V2855" i="64" s="1"/>
  <c r="V2856" i="64" s="1"/>
  <c r="V2849" i="64"/>
  <c r="V2850" i="64" s="1"/>
  <c r="V2851" i="64" s="1"/>
  <c r="V2844" i="64"/>
  <c r="V2845" i="64" s="1"/>
  <c r="V2846" i="64" s="1"/>
  <c r="V2839" i="64"/>
  <c r="V2840" i="64" s="1"/>
  <c r="V2841" i="64" s="1"/>
  <c r="V2834" i="64"/>
  <c r="V2835" i="64" s="1"/>
  <c r="V2836" i="64" s="1"/>
  <c r="V2829" i="64"/>
  <c r="V2830" i="64" s="1"/>
  <c r="V2831" i="64" s="1"/>
  <c r="V2824" i="64"/>
  <c r="V2825" i="64" s="1"/>
  <c r="V2826" i="64" s="1"/>
  <c r="V2819" i="64"/>
  <c r="V2820" i="64" s="1"/>
  <c r="V2821" i="64" s="1"/>
  <c r="V2814" i="64"/>
  <c r="V2815" i="64" s="1"/>
  <c r="V2816" i="64" s="1"/>
  <c r="V2809" i="64"/>
  <c r="V2810" i="64" s="1"/>
  <c r="V2811" i="64" s="1"/>
  <c r="V2804" i="64"/>
  <c r="V2805" i="64" s="1"/>
  <c r="V2806" i="64" s="1"/>
  <c r="V2799" i="64"/>
  <c r="V2800" i="64" s="1"/>
  <c r="V2801" i="64" s="1"/>
  <c r="V2794" i="64"/>
  <c r="V2795" i="64" s="1"/>
  <c r="V2796" i="64" s="1"/>
  <c r="V2789" i="64"/>
  <c r="V2790" i="64" s="1"/>
  <c r="V2791" i="64" s="1"/>
  <c r="V2784" i="64"/>
  <c r="V2785" i="64" s="1"/>
  <c r="V2786" i="64" s="1"/>
  <c r="V2779" i="64"/>
  <c r="V2780" i="64" s="1"/>
  <c r="V2781" i="64" s="1"/>
  <c r="V2774" i="64"/>
  <c r="V2775" i="64" s="1"/>
  <c r="V2776" i="64" s="1"/>
  <c r="V2769" i="64"/>
  <c r="V2770" i="64" s="1"/>
  <c r="V2771" i="64" s="1"/>
  <c r="V2764" i="64"/>
  <c r="V2765" i="64" s="1"/>
  <c r="V2766" i="64" s="1"/>
  <c r="V2759" i="64"/>
  <c r="V2760" i="64" s="1"/>
  <c r="V2761" i="64" s="1"/>
  <c r="V2754" i="64"/>
  <c r="V2755" i="64" s="1"/>
  <c r="V2756" i="64" s="1"/>
  <c r="V2749" i="64"/>
  <c r="V2750" i="64" s="1"/>
  <c r="V2751" i="64" s="1"/>
  <c r="V2744" i="64"/>
  <c r="V2745" i="64" s="1"/>
  <c r="V2746" i="64" s="1"/>
  <c r="V2739" i="64"/>
  <c r="V2740" i="64" s="1"/>
  <c r="V2741" i="64" s="1"/>
  <c r="V2734" i="64"/>
  <c r="V2735" i="64" s="1"/>
  <c r="V2736" i="64" s="1"/>
  <c r="V2729" i="64"/>
  <c r="V2730" i="64" s="1"/>
  <c r="V2731" i="64" s="1"/>
  <c r="V2724" i="64"/>
  <c r="V2725" i="64" s="1"/>
  <c r="V2726" i="64" s="1"/>
  <c r="V2719" i="64"/>
  <c r="V2720" i="64" s="1"/>
  <c r="V2721" i="64" s="1"/>
  <c r="V2714" i="64"/>
  <c r="V2715" i="64" s="1"/>
  <c r="V2716" i="64" s="1"/>
  <c r="V2709" i="64"/>
  <c r="V2710" i="64" s="1"/>
  <c r="V2711" i="64" s="1"/>
  <c r="V2704" i="64"/>
  <c r="V2705" i="64" s="1"/>
  <c r="V2706" i="64" s="1"/>
  <c r="V2699" i="64"/>
  <c r="V2700" i="64" s="1"/>
  <c r="V2701" i="64" s="1"/>
  <c r="V2694" i="64"/>
  <c r="V2695" i="64" s="1"/>
  <c r="V2696" i="64" s="1"/>
  <c r="V2689" i="64"/>
  <c r="V2690" i="64" s="1"/>
  <c r="V2691" i="64" s="1"/>
  <c r="V2684" i="64"/>
  <c r="V2685" i="64" s="1"/>
  <c r="V2686" i="64" s="1"/>
  <c r="V2679" i="64"/>
  <c r="V2680" i="64" s="1"/>
  <c r="V2681" i="64" s="1"/>
  <c r="V2674" i="64"/>
  <c r="V2675" i="64" s="1"/>
  <c r="V2676" i="64" s="1"/>
  <c r="V2669" i="64"/>
  <c r="V2670" i="64" s="1"/>
  <c r="V2671" i="64" s="1"/>
  <c r="V2664" i="64"/>
  <c r="V2665" i="64" s="1"/>
  <c r="V2666" i="64" s="1"/>
  <c r="V2659" i="64"/>
  <c r="V2660" i="64" s="1"/>
  <c r="V2661" i="64" s="1"/>
  <c r="V2654" i="64"/>
  <c r="V2655" i="64" s="1"/>
  <c r="V2656" i="64" s="1"/>
  <c r="V2649" i="64"/>
  <c r="V2650" i="64" s="1"/>
  <c r="V2651" i="64" s="1"/>
  <c r="V2644" i="64"/>
  <c r="V2645" i="64" s="1"/>
  <c r="V2646" i="64" s="1"/>
  <c r="V2639" i="64"/>
  <c r="V2640" i="64" s="1"/>
  <c r="V2641" i="64" s="1"/>
  <c r="V2634" i="64"/>
  <c r="V2635" i="64" s="1"/>
  <c r="V2636" i="64" s="1"/>
  <c r="V2629" i="64"/>
  <c r="V2630" i="64" s="1"/>
  <c r="V2631" i="64" s="1"/>
  <c r="V2624" i="64"/>
  <c r="V2625" i="64" s="1"/>
  <c r="V2626" i="64" s="1"/>
  <c r="V2619" i="64"/>
  <c r="V2620" i="64" s="1"/>
  <c r="V2621" i="64" s="1"/>
  <c r="V2614" i="64"/>
  <c r="V2615" i="64" s="1"/>
  <c r="V2616" i="64" s="1"/>
  <c r="V2609" i="64"/>
  <c r="V2610" i="64" s="1"/>
  <c r="V2611" i="64" s="1"/>
  <c r="V2604" i="64"/>
  <c r="V2605" i="64" s="1"/>
  <c r="V2606" i="64" s="1"/>
  <c r="V2599" i="64"/>
  <c r="V2600" i="64" s="1"/>
  <c r="V2601" i="64" s="1"/>
  <c r="V2594" i="64"/>
  <c r="V2595" i="64" s="1"/>
  <c r="V2596" i="64" s="1"/>
  <c r="V2589" i="64"/>
  <c r="V2590" i="64" s="1"/>
  <c r="V2591" i="64" s="1"/>
  <c r="V2584" i="64"/>
  <c r="V2585" i="64" s="1"/>
  <c r="V2586" i="64" s="1"/>
  <c r="V2579" i="64"/>
  <c r="V2580" i="64" s="1"/>
  <c r="V2581" i="64" s="1"/>
  <c r="V2574" i="64"/>
  <c r="V2575" i="64" s="1"/>
  <c r="V2576" i="64" s="1"/>
  <c r="V2569" i="64"/>
  <c r="V2570" i="64" s="1"/>
  <c r="V2571" i="64" s="1"/>
  <c r="V2564" i="64"/>
  <c r="V2565" i="64" s="1"/>
  <c r="V2566" i="64" s="1"/>
  <c r="V2559" i="64"/>
  <c r="V2560" i="64" s="1"/>
  <c r="V2561" i="64" s="1"/>
  <c r="V2554" i="64"/>
  <c r="V2555" i="64" s="1"/>
  <c r="V2556" i="64" s="1"/>
  <c r="V2549" i="64"/>
  <c r="V2550" i="64" s="1"/>
  <c r="V2551" i="64" s="1"/>
  <c r="V2544" i="64"/>
  <c r="V2545" i="64" s="1"/>
  <c r="V2546" i="64" s="1"/>
  <c r="V2539" i="64"/>
  <c r="V2540" i="64" s="1"/>
  <c r="V2541" i="64" s="1"/>
  <c r="V2534" i="64"/>
  <c r="V2535" i="64" s="1"/>
  <c r="V2536" i="64" s="1"/>
  <c r="V2529" i="64"/>
  <c r="V2530" i="64" s="1"/>
  <c r="V2531" i="64" s="1"/>
  <c r="V2524" i="64"/>
  <c r="V2525" i="64" s="1"/>
  <c r="V2526" i="64" s="1"/>
  <c r="V2519" i="64"/>
  <c r="V2520" i="64" s="1"/>
  <c r="V2521" i="64" s="1"/>
  <c r="V2514" i="64"/>
  <c r="V2515" i="64" s="1"/>
  <c r="V2516" i="64" s="1"/>
  <c r="V2509" i="64"/>
  <c r="V2510" i="64" s="1"/>
  <c r="V2511" i="64" s="1"/>
  <c r="V2504" i="64"/>
  <c r="V2505" i="64" s="1"/>
  <c r="V2506" i="64" s="1"/>
  <c r="V2499" i="64"/>
  <c r="V2500" i="64" s="1"/>
  <c r="V2501" i="64" s="1"/>
  <c r="V2494" i="64"/>
  <c r="V2495" i="64" s="1"/>
  <c r="V2496" i="64" s="1"/>
  <c r="V2489" i="64"/>
  <c r="V2490" i="64" s="1"/>
  <c r="V2491" i="64" s="1"/>
  <c r="V2484" i="64"/>
  <c r="V2485" i="64" s="1"/>
  <c r="V2486" i="64" s="1"/>
  <c r="V2479" i="64"/>
  <c r="V2480" i="64" s="1"/>
  <c r="V2481" i="64" s="1"/>
  <c r="V2474" i="64"/>
  <c r="V2475" i="64" s="1"/>
  <c r="V2476" i="64" s="1"/>
  <c r="V2469" i="64"/>
  <c r="V2470" i="64" s="1"/>
  <c r="V2471" i="64" s="1"/>
  <c r="V2464" i="64"/>
  <c r="V2465" i="64" s="1"/>
  <c r="V2466" i="64" s="1"/>
  <c r="V2459" i="64"/>
  <c r="V2460" i="64" s="1"/>
  <c r="V2461" i="64" s="1"/>
  <c r="V2454" i="64"/>
  <c r="V2455" i="64" s="1"/>
  <c r="V2456" i="64" s="1"/>
  <c r="V2449" i="64"/>
  <c r="V2450" i="64" s="1"/>
  <c r="V2451" i="64" s="1"/>
  <c r="V2444" i="64"/>
  <c r="V2445" i="64" s="1"/>
  <c r="V2446" i="64" s="1"/>
  <c r="V2439" i="64"/>
  <c r="V2440" i="64" s="1"/>
  <c r="V2441" i="64" s="1"/>
  <c r="V2434" i="64"/>
  <c r="V2435" i="64" s="1"/>
  <c r="V2436" i="64" s="1"/>
  <c r="V2429" i="64"/>
  <c r="V2430" i="64" s="1"/>
  <c r="V2431" i="64" s="1"/>
  <c r="V2424" i="64"/>
  <c r="V2425" i="64" s="1"/>
  <c r="V2426" i="64" s="1"/>
  <c r="V2419" i="64"/>
  <c r="V2420" i="64" s="1"/>
  <c r="V2421" i="64" s="1"/>
  <c r="V2414" i="64"/>
  <c r="V2415" i="64" s="1"/>
  <c r="V2416" i="64" s="1"/>
  <c r="V2409" i="64"/>
  <c r="V2410" i="64" s="1"/>
  <c r="V2411" i="64" s="1"/>
  <c r="V2404" i="64"/>
  <c r="V2405" i="64" s="1"/>
  <c r="V2406" i="64" s="1"/>
  <c r="V2399" i="64"/>
  <c r="V2400" i="64" s="1"/>
  <c r="V2401" i="64" s="1"/>
  <c r="V2394" i="64"/>
  <c r="V2395" i="64" s="1"/>
  <c r="V2396" i="64" s="1"/>
  <c r="V2389" i="64"/>
  <c r="V2390" i="64" s="1"/>
  <c r="V2391" i="64" s="1"/>
  <c r="V2384" i="64"/>
  <c r="V2385" i="64" s="1"/>
  <c r="V2386" i="64" s="1"/>
  <c r="V2379" i="64"/>
  <c r="V2380" i="64" s="1"/>
  <c r="V2381" i="64" s="1"/>
  <c r="V2374" i="64"/>
  <c r="V2375" i="64" s="1"/>
  <c r="V2376" i="64" s="1"/>
  <c r="V2369" i="64"/>
  <c r="V2370" i="64" s="1"/>
  <c r="V2371" i="64" s="1"/>
  <c r="V2364" i="64"/>
  <c r="V2365" i="64" s="1"/>
  <c r="V2366" i="64" s="1"/>
  <c r="V2359" i="64"/>
  <c r="V2360" i="64" s="1"/>
  <c r="V2361" i="64" s="1"/>
  <c r="V2354" i="64"/>
  <c r="V2355" i="64" s="1"/>
  <c r="V2356" i="64" s="1"/>
  <c r="V2349" i="64"/>
  <c r="V2350" i="64" s="1"/>
  <c r="V2351" i="64" s="1"/>
  <c r="V2344" i="64"/>
  <c r="V2345" i="64" s="1"/>
  <c r="V2346" i="64" s="1"/>
  <c r="V2339" i="64"/>
  <c r="V2340" i="64" s="1"/>
  <c r="V2341" i="64" s="1"/>
  <c r="V2334" i="64"/>
  <c r="V2335" i="64" s="1"/>
  <c r="V2336" i="64" s="1"/>
  <c r="V2329" i="64"/>
  <c r="V2330" i="64" s="1"/>
  <c r="V2331" i="64" s="1"/>
  <c r="V2324" i="64"/>
  <c r="V2325" i="64" s="1"/>
  <c r="V2326" i="64" s="1"/>
  <c r="V2319" i="64"/>
  <c r="V2320" i="64" s="1"/>
  <c r="V2321" i="64" s="1"/>
  <c r="V2314" i="64"/>
  <c r="V2315" i="64" s="1"/>
  <c r="V2316" i="64" s="1"/>
  <c r="V2309" i="64"/>
  <c r="V2310" i="64" s="1"/>
  <c r="V2311" i="64" s="1"/>
  <c r="V2304" i="64"/>
  <c r="V2305" i="64" s="1"/>
  <c r="V2306" i="64" s="1"/>
  <c r="V2299" i="64"/>
  <c r="V2300" i="64" s="1"/>
  <c r="V2301" i="64" s="1"/>
  <c r="V2294" i="64"/>
  <c r="V2295" i="64" s="1"/>
  <c r="V2296" i="64" s="1"/>
  <c r="V2289" i="64"/>
  <c r="V2290" i="64" s="1"/>
  <c r="V2291" i="64" s="1"/>
  <c r="V2284" i="64"/>
  <c r="V2285" i="64" s="1"/>
  <c r="V2286" i="64" s="1"/>
  <c r="V2279" i="64"/>
  <c r="V2280" i="64" s="1"/>
  <c r="V2281" i="64" s="1"/>
  <c r="V2274" i="64"/>
  <c r="V2275" i="64" s="1"/>
  <c r="V2276" i="64" s="1"/>
  <c r="V2269" i="64"/>
  <c r="V2270" i="64" s="1"/>
  <c r="V2271" i="64" s="1"/>
  <c r="V2264" i="64"/>
  <c r="V2265" i="64" s="1"/>
  <c r="V2266" i="64" s="1"/>
  <c r="V2259" i="64"/>
  <c r="V2260" i="64" s="1"/>
  <c r="V2261" i="64" s="1"/>
  <c r="V2254" i="64"/>
  <c r="V2255" i="64" s="1"/>
  <c r="V2256" i="64" s="1"/>
  <c r="V2249" i="64"/>
  <c r="V2250" i="64" s="1"/>
  <c r="V2251" i="64" s="1"/>
  <c r="V2244" i="64"/>
  <c r="V2245" i="64" s="1"/>
  <c r="V2246" i="64" s="1"/>
  <c r="V2239" i="64"/>
  <c r="V2240" i="64" s="1"/>
  <c r="V2241" i="64" s="1"/>
  <c r="V2234" i="64"/>
  <c r="V2235" i="64" s="1"/>
  <c r="V2236" i="64" s="1"/>
  <c r="V2229" i="64"/>
  <c r="V2230" i="64" s="1"/>
  <c r="V2231" i="64" s="1"/>
  <c r="V2224" i="64"/>
  <c r="V2225" i="64" s="1"/>
  <c r="V2226" i="64" s="1"/>
  <c r="V2219" i="64"/>
  <c r="V2220" i="64" s="1"/>
  <c r="V2221" i="64" s="1"/>
  <c r="V2214" i="64"/>
  <c r="V2215" i="64" s="1"/>
  <c r="V2216" i="64" s="1"/>
  <c r="V2209" i="64"/>
  <c r="V2210" i="64" s="1"/>
  <c r="V2211" i="64" s="1"/>
  <c r="V2204" i="64"/>
  <c r="V2205" i="64" s="1"/>
  <c r="V2206" i="64" s="1"/>
  <c r="V2199" i="64"/>
  <c r="V2200" i="64" s="1"/>
  <c r="V2201" i="64" s="1"/>
  <c r="V2194" i="64"/>
  <c r="V2195" i="64" s="1"/>
  <c r="V2196" i="64" s="1"/>
  <c r="V2189" i="64"/>
  <c r="V2190" i="64" s="1"/>
  <c r="V2191" i="64" s="1"/>
  <c r="V2184" i="64"/>
  <c r="V2185" i="64" s="1"/>
  <c r="V2186" i="64" s="1"/>
  <c r="V2179" i="64"/>
  <c r="V2180" i="64" s="1"/>
  <c r="V2181" i="64" s="1"/>
  <c r="V2174" i="64"/>
  <c r="V2175" i="64" s="1"/>
  <c r="V2176" i="64" s="1"/>
  <c r="V2169" i="64"/>
  <c r="V2170" i="64" s="1"/>
  <c r="V2171" i="64" s="1"/>
  <c r="V2164" i="64"/>
  <c r="V2165" i="64" s="1"/>
  <c r="V2166" i="64" s="1"/>
  <c r="V2159" i="64"/>
  <c r="V2160" i="64" s="1"/>
  <c r="V2161" i="64" s="1"/>
  <c r="V2154" i="64"/>
  <c r="V2155" i="64" s="1"/>
  <c r="V2156" i="64" s="1"/>
  <c r="V2149" i="64"/>
  <c r="V2150" i="64" s="1"/>
  <c r="V2151" i="64" s="1"/>
  <c r="V2144" i="64"/>
  <c r="V2145" i="64" s="1"/>
  <c r="V2146" i="64" s="1"/>
  <c r="V2139" i="64"/>
  <c r="V2140" i="64" s="1"/>
  <c r="V2141" i="64" s="1"/>
  <c r="V2134" i="64"/>
  <c r="V2135" i="64" s="1"/>
  <c r="V2136" i="64" s="1"/>
  <c r="V2129" i="64"/>
  <c r="V2130" i="64" s="1"/>
  <c r="V2131" i="64" s="1"/>
  <c r="V2124" i="64"/>
  <c r="V2125" i="64" s="1"/>
  <c r="V2126" i="64" s="1"/>
  <c r="V2119" i="64"/>
  <c r="V2120" i="64" s="1"/>
  <c r="V2121" i="64" s="1"/>
  <c r="V2114" i="64"/>
  <c r="V2115" i="64" s="1"/>
  <c r="V2116" i="64" s="1"/>
  <c r="V2109" i="64"/>
  <c r="V2110" i="64" s="1"/>
  <c r="V2111" i="64" s="1"/>
  <c r="V2104" i="64"/>
  <c r="V2105" i="64" s="1"/>
  <c r="V2106" i="64" s="1"/>
  <c r="V2099" i="64"/>
  <c r="V2100" i="64" s="1"/>
  <c r="V2101" i="64" s="1"/>
  <c r="V2094" i="64"/>
  <c r="V2095" i="64" s="1"/>
  <c r="V2096" i="64" s="1"/>
  <c r="V2089" i="64"/>
  <c r="V2090" i="64" s="1"/>
  <c r="V2091" i="64" s="1"/>
  <c r="V2084" i="64"/>
  <c r="V2085" i="64" s="1"/>
  <c r="V2086" i="64" s="1"/>
  <c r="V2079" i="64"/>
  <c r="V2080" i="64" s="1"/>
  <c r="V2081" i="64" s="1"/>
  <c r="V2074" i="64"/>
  <c r="V2075" i="64" s="1"/>
  <c r="V2076" i="64" s="1"/>
  <c r="V2069" i="64"/>
  <c r="V2070" i="64" s="1"/>
  <c r="V2071" i="64" s="1"/>
  <c r="V2064" i="64"/>
  <c r="V2065" i="64" s="1"/>
  <c r="V2066" i="64" s="1"/>
  <c r="V2059" i="64"/>
  <c r="V2060" i="64" s="1"/>
  <c r="V2061" i="64" s="1"/>
  <c r="V2054" i="64"/>
  <c r="V2055" i="64" s="1"/>
  <c r="V2056" i="64" s="1"/>
  <c r="V2049" i="64"/>
  <c r="V2050" i="64" s="1"/>
  <c r="V2051" i="64" s="1"/>
  <c r="V2044" i="64"/>
  <c r="V2045" i="64" s="1"/>
  <c r="V2046" i="64" s="1"/>
  <c r="V2039" i="64"/>
  <c r="V2040" i="64" s="1"/>
  <c r="V2041" i="64" s="1"/>
  <c r="V2034" i="64"/>
  <c r="V2035" i="64" s="1"/>
  <c r="V2036" i="64" s="1"/>
  <c r="V2029" i="64"/>
  <c r="V2030" i="64" s="1"/>
  <c r="V2031" i="64" s="1"/>
  <c r="V2024" i="64"/>
  <c r="V2025" i="64" s="1"/>
  <c r="V2026" i="64" s="1"/>
  <c r="V2019" i="64"/>
  <c r="V2020" i="64" s="1"/>
  <c r="V2021" i="64" s="1"/>
  <c r="V2014" i="64"/>
  <c r="V2015" i="64" s="1"/>
  <c r="V2016" i="64" s="1"/>
  <c r="V2009" i="64"/>
  <c r="V2010" i="64" s="1"/>
  <c r="V2011" i="64" s="1"/>
  <c r="V2004" i="64"/>
  <c r="V2005" i="64" s="1"/>
  <c r="V2006" i="64" s="1"/>
  <c r="V1999" i="64"/>
  <c r="V2000" i="64" s="1"/>
  <c r="V2001" i="64" s="1"/>
  <c r="V1994" i="64"/>
  <c r="V1995" i="64" s="1"/>
  <c r="V1996" i="64" s="1"/>
  <c r="V1989" i="64"/>
  <c r="V1990" i="64" s="1"/>
  <c r="V1991" i="64" s="1"/>
  <c r="V1984" i="64"/>
  <c r="V1985" i="64" s="1"/>
  <c r="V1986" i="64" s="1"/>
  <c r="V1979" i="64"/>
  <c r="V1980" i="64" s="1"/>
  <c r="V1981" i="64" s="1"/>
  <c r="V1974" i="64"/>
  <c r="V1975" i="64" s="1"/>
  <c r="V1976" i="64" s="1"/>
  <c r="V1969" i="64"/>
  <c r="V1970" i="64" s="1"/>
  <c r="V1971" i="64" s="1"/>
  <c r="V1964" i="64"/>
  <c r="V1965" i="64" s="1"/>
  <c r="V1966" i="64" s="1"/>
  <c r="V1959" i="64"/>
  <c r="V1960" i="64" s="1"/>
  <c r="V1961" i="64" s="1"/>
  <c r="V1954" i="64"/>
  <c r="V1955" i="64" s="1"/>
  <c r="V1956" i="64" s="1"/>
  <c r="V1949" i="64"/>
  <c r="V1950" i="64" s="1"/>
  <c r="V1951" i="64" s="1"/>
  <c r="V1944" i="64"/>
  <c r="V1945" i="64" s="1"/>
  <c r="V1946" i="64" s="1"/>
  <c r="V1939" i="64"/>
  <c r="V1940" i="64" s="1"/>
  <c r="V1941" i="64" s="1"/>
  <c r="V1934" i="64"/>
  <c r="V1935" i="64" s="1"/>
  <c r="V1936" i="64" s="1"/>
  <c r="V1929" i="64"/>
  <c r="V1930" i="64" s="1"/>
  <c r="V1931" i="64" s="1"/>
  <c r="V1924" i="64"/>
  <c r="V1925" i="64" s="1"/>
  <c r="V1926" i="64" s="1"/>
  <c r="V1919" i="64"/>
  <c r="V1920" i="64" s="1"/>
  <c r="V1921" i="64" s="1"/>
  <c r="V1914" i="64"/>
  <c r="V1915" i="64" s="1"/>
  <c r="V1916" i="64" s="1"/>
  <c r="V1909" i="64"/>
  <c r="V1910" i="64" s="1"/>
  <c r="V1911" i="64" s="1"/>
  <c r="V1904" i="64"/>
  <c r="V1905" i="64" s="1"/>
  <c r="V1906" i="64" s="1"/>
  <c r="V1899" i="64"/>
  <c r="V1900" i="64" s="1"/>
  <c r="V1901" i="64" s="1"/>
  <c r="V1894" i="64"/>
  <c r="V1895" i="64" s="1"/>
  <c r="V1896" i="64" s="1"/>
  <c r="V1889" i="64"/>
  <c r="V1890" i="64" s="1"/>
  <c r="V1891" i="64" s="1"/>
  <c r="V1884" i="64"/>
  <c r="V1885" i="64" s="1"/>
  <c r="V1886" i="64" s="1"/>
  <c r="V1879" i="64"/>
  <c r="V1880" i="64" s="1"/>
  <c r="V1881" i="64" s="1"/>
  <c r="V1874" i="64"/>
  <c r="V1875" i="64" s="1"/>
  <c r="V1876" i="64" s="1"/>
  <c r="V1869" i="64"/>
  <c r="V1870" i="64" s="1"/>
  <c r="V1871" i="64" s="1"/>
  <c r="V1864" i="64"/>
  <c r="V1865" i="64" s="1"/>
  <c r="V1866" i="64" s="1"/>
  <c r="V1859" i="64"/>
  <c r="V1860" i="64" s="1"/>
  <c r="V1861" i="64" s="1"/>
  <c r="V1854" i="64"/>
  <c r="V1855" i="64" s="1"/>
  <c r="V1856" i="64" s="1"/>
  <c r="V1849" i="64"/>
  <c r="V1850" i="64" s="1"/>
  <c r="V1851" i="64" s="1"/>
  <c r="V1844" i="64"/>
  <c r="V1845" i="64" s="1"/>
  <c r="V1846" i="64" s="1"/>
  <c r="V1839" i="64"/>
  <c r="V1840" i="64" s="1"/>
  <c r="V1841" i="64" s="1"/>
  <c r="V1834" i="64"/>
  <c r="V1835" i="64" s="1"/>
  <c r="V1836" i="64" s="1"/>
  <c r="V1829" i="64"/>
  <c r="V1830" i="64" s="1"/>
  <c r="V1831" i="64" s="1"/>
  <c r="V1824" i="64"/>
  <c r="V1825" i="64" s="1"/>
  <c r="V1826" i="64" s="1"/>
  <c r="V1819" i="64"/>
  <c r="V1820" i="64" s="1"/>
  <c r="V1821" i="64" s="1"/>
  <c r="V1814" i="64"/>
  <c r="V1815" i="64" s="1"/>
  <c r="V1816" i="64" s="1"/>
  <c r="V1809" i="64"/>
  <c r="V1810" i="64" s="1"/>
  <c r="V1811" i="64" s="1"/>
  <c r="V1804" i="64"/>
  <c r="V1805" i="64" s="1"/>
  <c r="V1806" i="64" s="1"/>
  <c r="V1799" i="64"/>
  <c r="V1800" i="64" s="1"/>
  <c r="V1801" i="64" s="1"/>
  <c r="V1794" i="64"/>
  <c r="V1795" i="64" s="1"/>
  <c r="V1796" i="64" s="1"/>
  <c r="V1789" i="64"/>
  <c r="V1790" i="64" s="1"/>
  <c r="V1791" i="64" s="1"/>
  <c r="V1784" i="64"/>
  <c r="V1785" i="64" s="1"/>
  <c r="V1786" i="64" s="1"/>
  <c r="V1779" i="64"/>
  <c r="V1780" i="64" s="1"/>
  <c r="V1781" i="64" s="1"/>
  <c r="V1774" i="64"/>
  <c r="V1775" i="64" s="1"/>
  <c r="V1776" i="64" s="1"/>
  <c r="V1769" i="64"/>
  <c r="V1770" i="64" s="1"/>
  <c r="V1771" i="64" s="1"/>
  <c r="V1764" i="64"/>
  <c r="V1765" i="64" s="1"/>
  <c r="V1766" i="64" s="1"/>
  <c r="V1759" i="64"/>
  <c r="V1760" i="64" s="1"/>
  <c r="V1761" i="64" s="1"/>
  <c r="V1754" i="64"/>
  <c r="V1755" i="64" s="1"/>
  <c r="V1756" i="64" s="1"/>
  <c r="V1749" i="64"/>
  <c r="V1750" i="64" s="1"/>
  <c r="V1751" i="64" s="1"/>
  <c r="V1744" i="64"/>
  <c r="V1745" i="64" s="1"/>
  <c r="V1746" i="64" s="1"/>
  <c r="V1739" i="64"/>
  <c r="V1740" i="64" s="1"/>
  <c r="V1741" i="64" s="1"/>
  <c r="V1734" i="64"/>
  <c r="V1735" i="64" s="1"/>
  <c r="V1736" i="64" s="1"/>
  <c r="V1729" i="64"/>
  <c r="V1730" i="64" s="1"/>
  <c r="V1731" i="64" s="1"/>
  <c r="V1724" i="64"/>
  <c r="V1725" i="64" s="1"/>
  <c r="V1726" i="64" s="1"/>
  <c r="V1719" i="64"/>
  <c r="V1720" i="64" s="1"/>
  <c r="V1721" i="64" s="1"/>
  <c r="V1714" i="64"/>
  <c r="V1715" i="64" s="1"/>
  <c r="V1716" i="64" s="1"/>
  <c r="V1709" i="64"/>
  <c r="V1710" i="64" s="1"/>
  <c r="V1711" i="64" s="1"/>
  <c r="V1704" i="64"/>
  <c r="V1705" i="64" s="1"/>
  <c r="V1706" i="64" s="1"/>
  <c r="V1699" i="64"/>
  <c r="V1700" i="64" s="1"/>
  <c r="V1701" i="64" s="1"/>
  <c r="V1694" i="64"/>
  <c r="V1695" i="64" s="1"/>
  <c r="V1696" i="64" s="1"/>
  <c r="V1689" i="64"/>
  <c r="V1690" i="64" s="1"/>
  <c r="V1691" i="64" s="1"/>
  <c r="V1684" i="64"/>
  <c r="V1685" i="64" s="1"/>
  <c r="V1686" i="64" s="1"/>
  <c r="V1679" i="64"/>
  <c r="V1680" i="64" s="1"/>
  <c r="V1681" i="64" s="1"/>
  <c r="V1674" i="64"/>
  <c r="V1675" i="64" s="1"/>
  <c r="V1676" i="64" s="1"/>
  <c r="V1669" i="64"/>
  <c r="V1670" i="64" s="1"/>
  <c r="V1671" i="64" s="1"/>
  <c r="V1664" i="64"/>
  <c r="V1665" i="64" s="1"/>
  <c r="V1666" i="64" s="1"/>
  <c r="V1659" i="64"/>
  <c r="V1660" i="64" s="1"/>
  <c r="V1661" i="64" s="1"/>
  <c r="V1654" i="64"/>
  <c r="V1655" i="64" s="1"/>
  <c r="V1656" i="64" s="1"/>
  <c r="V1649" i="64"/>
  <c r="V1650" i="64" s="1"/>
  <c r="V1651" i="64" s="1"/>
  <c r="V1644" i="64"/>
  <c r="V1645" i="64" s="1"/>
  <c r="V1646" i="64" s="1"/>
  <c r="V1639" i="64"/>
  <c r="V1640" i="64" s="1"/>
  <c r="V1641" i="64" s="1"/>
  <c r="V1634" i="64"/>
  <c r="V1635" i="64" s="1"/>
  <c r="V1636" i="64" s="1"/>
  <c r="V1629" i="64"/>
  <c r="V1630" i="64" s="1"/>
  <c r="V1631" i="64" s="1"/>
  <c r="V1624" i="64"/>
  <c r="V1625" i="64" s="1"/>
  <c r="V1626" i="64" s="1"/>
  <c r="V1619" i="64"/>
  <c r="V1620" i="64" s="1"/>
  <c r="V1621" i="64" s="1"/>
  <c r="V1614" i="64"/>
  <c r="V1615" i="64" s="1"/>
  <c r="V1616" i="64" s="1"/>
  <c r="V1609" i="64"/>
  <c r="V1610" i="64" s="1"/>
  <c r="V1611" i="64" s="1"/>
  <c r="V1604" i="64"/>
  <c r="V1605" i="64" s="1"/>
  <c r="V1606" i="64" s="1"/>
  <c r="V1599" i="64"/>
  <c r="V1600" i="64" s="1"/>
  <c r="V1601" i="64" s="1"/>
  <c r="V1594" i="64"/>
  <c r="V1595" i="64" s="1"/>
  <c r="V1596" i="64" s="1"/>
  <c r="V1589" i="64"/>
  <c r="V1590" i="64" s="1"/>
  <c r="V1591" i="64" s="1"/>
  <c r="V1584" i="64"/>
  <c r="V1585" i="64" s="1"/>
  <c r="V1586" i="64" s="1"/>
  <c r="V1579" i="64"/>
  <c r="V1580" i="64" s="1"/>
  <c r="V1581" i="64" s="1"/>
  <c r="V1574" i="64"/>
  <c r="V1575" i="64" s="1"/>
  <c r="V1576" i="64" s="1"/>
  <c r="V1569" i="64"/>
  <c r="V1570" i="64" s="1"/>
  <c r="V1571" i="64" s="1"/>
  <c r="V1564" i="64"/>
  <c r="V1565" i="64" s="1"/>
  <c r="V1566" i="64" s="1"/>
  <c r="V1559" i="64"/>
  <c r="V1560" i="64" s="1"/>
  <c r="V1561" i="64" s="1"/>
  <c r="V1554" i="64"/>
  <c r="V1555" i="64" s="1"/>
  <c r="V1556" i="64" s="1"/>
  <c r="V1549" i="64"/>
  <c r="V1550" i="64" s="1"/>
  <c r="V1551" i="64" s="1"/>
  <c r="V1544" i="64"/>
  <c r="V1545" i="64" s="1"/>
  <c r="V1546" i="64" s="1"/>
  <c r="V1539" i="64"/>
  <c r="V1540" i="64" s="1"/>
  <c r="V1541" i="64" s="1"/>
  <c r="V1534" i="64"/>
  <c r="V1535" i="64" s="1"/>
  <c r="V1536" i="64" s="1"/>
  <c r="V1529" i="64"/>
  <c r="V1530" i="64" s="1"/>
  <c r="V1531" i="64" s="1"/>
  <c r="V1524" i="64"/>
  <c r="V1525" i="64" s="1"/>
  <c r="V1526" i="64" s="1"/>
  <c r="V1519" i="64"/>
  <c r="V1520" i="64" s="1"/>
  <c r="V1521" i="64" s="1"/>
  <c r="V1514" i="64"/>
  <c r="V1515" i="64" s="1"/>
  <c r="V1516" i="64" s="1"/>
  <c r="V1509" i="64"/>
  <c r="V1510" i="64" s="1"/>
  <c r="V1511" i="64" s="1"/>
  <c r="V1504" i="64"/>
  <c r="V1505" i="64" s="1"/>
  <c r="V1506" i="64" s="1"/>
  <c r="V1499" i="64"/>
  <c r="V1500" i="64" s="1"/>
  <c r="V1501" i="64" s="1"/>
  <c r="V1494" i="64"/>
  <c r="V1495" i="64" s="1"/>
  <c r="V1496" i="64" s="1"/>
  <c r="V1489" i="64"/>
  <c r="V1490" i="64" s="1"/>
  <c r="V1491" i="64" s="1"/>
  <c r="V1484" i="64"/>
  <c r="V1485" i="64" s="1"/>
  <c r="V1486" i="64" s="1"/>
  <c r="V1479" i="64"/>
  <c r="V1480" i="64" s="1"/>
  <c r="V1481" i="64" s="1"/>
  <c r="V1474" i="64"/>
  <c r="V1475" i="64" s="1"/>
  <c r="V1476" i="64" s="1"/>
  <c r="V1469" i="64"/>
  <c r="V1470" i="64" s="1"/>
  <c r="V1471" i="64" s="1"/>
  <c r="V1464" i="64"/>
  <c r="V1465" i="64" s="1"/>
  <c r="V1466" i="64" s="1"/>
  <c r="V1459" i="64"/>
  <c r="V1460" i="64" s="1"/>
  <c r="V1461" i="64" s="1"/>
  <c r="V1454" i="64"/>
  <c r="V1455" i="64" s="1"/>
  <c r="V1456" i="64" s="1"/>
  <c r="V1449" i="64"/>
  <c r="V1450" i="64" s="1"/>
  <c r="V1451" i="64" s="1"/>
  <c r="V1444" i="64"/>
  <c r="V1445" i="64" s="1"/>
  <c r="V1446" i="64" s="1"/>
  <c r="V1439" i="64"/>
  <c r="V1440" i="64" s="1"/>
  <c r="V1441" i="64" s="1"/>
  <c r="V1434" i="64"/>
  <c r="V1435" i="64" s="1"/>
  <c r="V1436" i="64" s="1"/>
  <c r="V1429" i="64"/>
  <c r="V1430" i="64" s="1"/>
  <c r="V1431" i="64" s="1"/>
  <c r="V1424" i="64"/>
  <c r="V1425" i="64" s="1"/>
  <c r="V1426" i="64" s="1"/>
  <c r="V1419" i="64"/>
  <c r="V1420" i="64" s="1"/>
  <c r="V1421" i="64" s="1"/>
  <c r="V1414" i="64"/>
  <c r="V1415" i="64" s="1"/>
  <c r="V1416" i="64" s="1"/>
  <c r="V1409" i="64"/>
  <c r="V1410" i="64" s="1"/>
  <c r="V1411" i="64" s="1"/>
  <c r="V1404" i="64"/>
  <c r="V1405" i="64" s="1"/>
  <c r="V1406" i="64" s="1"/>
  <c r="V1399" i="64"/>
  <c r="V1400" i="64" s="1"/>
  <c r="V1401" i="64" s="1"/>
  <c r="V1394" i="64"/>
  <c r="V1395" i="64" s="1"/>
  <c r="V1396" i="64" s="1"/>
  <c r="V1389" i="64"/>
  <c r="V1390" i="64" s="1"/>
  <c r="V1391" i="64" s="1"/>
  <c r="V1384" i="64"/>
  <c r="V1385" i="64" s="1"/>
  <c r="V1386" i="64" s="1"/>
  <c r="V1379" i="64"/>
  <c r="V1380" i="64" s="1"/>
  <c r="V1381" i="64" s="1"/>
  <c r="V1374" i="64"/>
  <c r="V1375" i="64" s="1"/>
  <c r="V1376" i="64" s="1"/>
  <c r="V1369" i="64"/>
  <c r="V1370" i="64" s="1"/>
  <c r="V1371" i="64" s="1"/>
  <c r="V1364" i="64"/>
  <c r="V1365" i="64" s="1"/>
  <c r="V1366" i="64" s="1"/>
  <c r="V1359" i="64"/>
  <c r="V1360" i="64" s="1"/>
  <c r="V1361" i="64" s="1"/>
  <c r="V1354" i="64"/>
  <c r="V1355" i="64" s="1"/>
  <c r="V1356" i="64" s="1"/>
  <c r="V1349" i="64"/>
  <c r="V1350" i="64" s="1"/>
  <c r="V1351" i="64" s="1"/>
  <c r="V1344" i="64"/>
  <c r="V1345" i="64" s="1"/>
  <c r="V1346" i="64" s="1"/>
  <c r="V1339" i="64"/>
  <c r="V1340" i="64" s="1"/>
  <c r="V1341" i="64" s="1"/>
  <c r="V1334" i="64"/>
  <c r="V1335" i="64" s="1"/>
  <c r="V1336" i="64" s="1"/>
  <c r="V1329" i="64"/>
  <c r="V1330" i="64" s="1"/>
  <c r="V1331" i="64" s="1"/>
  <c r="V1324" i="64"/>
  <c r="V1325" i="64" s="1"/>
  <c r="V1326" i="64" s="1"/>
  <c r="V1319" i="64"/>
  <c r="V1320" i="64" s="1"/>
  <c r="V1321" i="64" s="1"/>
  <c r="V1314" i="64"/>
  <c r="V1315" i="64" s="1"/>
  <c r="V1316" i="64" s="1"/>
  <c r="V1309" i="64"/>
  <c r="V1310" i="64" s="1"/>
  <c r="V1311" i="64" s="1"/>
  <c r="V1304" i="64"/>
  <c r="V1305" i="64" s="1"/>
  <c r="V1306" i="64" s="1"/>
  <c r="V1299" i="64"/>
  <c r="V1300" i="64" s="1"/>
  <c r="V1301" i="64" s="1"/>
  <c r="V1294" i="64"/>
  <c r="V1295" i="64" s="1"/>
  <c r="V1296" i="64" s="1"/>
  <c r="V1289" i="64"/>
  <c r="V1290" i="64" s="1"/>
  <c r="V1291" i="64" s="1"/>
  <c r="V1284" i="64"/>
  <c r="V1285" i="64" s="1"/>
  <c r="V1286" i="64" s="1"/>
  <c r="V1279" i="64"/>
  <c r="V1280" i="64" s="1"/>
  <c r="V1281" i="64" s="1"/>
  <c r="V1274" i="64"/>
  <c r="V1275" i="64" s="1"/>
  <c r="V1276" i="64" s="1"/>
  <c r="V1269" i="64"/>
  <c r="V1270" i="64" s="1"/>
  <c r="V1271" i="64" s="1"/>
  <c r="V1264" i="64"/>
  <c r="V1265" i="64" s="1"/>
  <c r="V1266" i="64" s="1"/>
  <c r="V1259" i="64"/>
  <c r="V1260" i="64" s="1"/>
  <c r="V1261" i="64" s="1"/>
  <c r="V1254" i="64"/>
  <c r="V1255" i="64" s="1"/>
  <c r="V1256" i="64" s="1"/>
  <c r="V1249" i="64"/>
  <c r="V1250" i="64" s="1"/>
  <c r="V1251" i="64" s="1"/>
  <c r="V1244" i="64"/>
  <c r="V1245" i="64" s="1"/>
  <c r="V1246" i="64" s="1"/>
  <c r="V1239" i="64"/>
  <c r="V1240" i="64" s="1"/>
  <c r="V1241" i="64" s="1"/>
  <c r="V1234" i="64"/>
  <c r="V1235" i="64" s="1"/>
  <c r="V1236" i="64" s="1"/>
  <c r="V1229" i="64"/>
  <c r="V1230" i="64" s="1"/>
  <c r="V1231" i="64" s="1"/>
  <c r="V1224" i="64"/>
  <c r="V1225" i="64" s="1"/>
  <c r="V1226" i="64" s="1"/>
  <c r="V1219" i="64"/>
  <c r="V1220" i="64" s="1"/>
  <c r="V1221" i="64" s="1"/>
  <c r="V1214" i="64"/>
  <c r="V1215" i="64" s="1"/>
  <c r="V1216" i="64" s="1"/>
  <c r="V1209" i="64"/>
  <c r="V1210" i="64" s="1"/>
  <c r="V1211" i="64" s="1"/>
  <c r="V1204" i="64"/>
  <c r="V1205" i="64" s="1"/>
  <c r="V1206" i="64" s="1"/>
  <c r="V1199" i="64"/>
  <c r="V1200" i="64" s="1"/>
  <c r="V1201" i="64" s="1"/>
  <c r="V1194" i="64"/>
  <c r="V1195" i="64" s="1"/>
  <c r="V1196" i="64" s="1"/>
  <c r="V1189" i="64"/>
  <c r="V1190" i="64" s="1"/>
  <c r="V1191" i="64" s="1"/>
  <c r="V1184" i="64"/>
  <c r="V1185" i="64" s="1"/>
  <c r="V1186" i="64" s="1"/>
  <c r="V1179" i="64"/>
  <c r="V1180" i="64" s="1"/>
  <c r="V1181" i="64" s="1"/>
  <c r="V1174" i="64"/>
  <c r="V1175" i="64" s="1"/>
  <c r="V1176" i="64" s="1"/>
  <c r="V1169" i="64"/>
  <c r="V1170" i="64" s="1"/>
  <c r="V1171" i="64" s="1"/>
  <c r="V1164" i="64"/>
  <c r="V1165" i="64" s="1"/>
  <c r="V1166" i="64" s="1"/>
  <c r="V1159" i="64"/>
  <c r="V1160" i="64" s="1"/>
  <c r="V1161" i="64" s="1"/>
  <c r="V1154" i="64"/>
  <c r="V1155" i="64" s="1"/>
  <c r="V1156" i="64" s="1"/>
  <c r="V1149" i="64"/>
  <c r="V1150" i="64" s="1"/>
  <c r="V1151" i="64" s="1"/>
  <c r="V1144" i="64"/>
  <c r="V1145" i="64" s="1"/>
  <c r="V1146" i="64" s="1"/>
  <c r="V1139" i="64"/>
  <c r="V1140" i="64" s="1"/>
  <c r="V1141" i="64" s="1"/>
  <c r="V1134" i="64"/>
  <c r="V1135" i="64" s="1"/>
  <c r="V1136" i="64" s="1"/>
  <c r="V1129" i="64"/>
  <c r="V1130" i="64" s="1"/>
  <c r="V1131" i="64" s="1"/>
  <c r="V1124" i="64"/>
  <c r="V1125" i="64" s="1"/>
  <c r="V1126" i="64" s="1"/>
  <c r="V1119" i="64"/>
  <c r="V1120" i="64" s="1"/>
  <c r="V1121" i="64" s="1"/>
  <c r="V1114" i="64"/>
  <c r="V1115" i="64" s="1"/>
  <c r="V1116" i="64" s="1"/>
  <c r="V1109" i="64"/>
  <c r="V1110" i="64" s="1"/>
  <c r="V1111" i="64" s="1"/>
  <c r="V1104" i="64"/>
  <c r="V1105" i="64" s="1"/>
  <c r="V1106" i="64" s="1"/>
  <c r="V1099" i="64"/>
  <c r="V1100" i="64" s="1"/>
  <c r="V1101" i="64" s="1"/>
  <c r="V1094" i="64"/>
  <c r="V1095" i="64" s="1"/>
  <c r="V1096" i="64" s="1"/>
  <c r="V1089" i="64"/>
  <c r="V1090" i="64" s="1"/>
  <c r="V1091" i="64" s="1"/>
  <c r="V1084" i="64"/>
  <c r="V1085" i="64" s="1"/>
  <c r="V1086" i="64" s="1"/>
  <c r="V1079" i="64"/>
  <c r="V1080" i="64" s="1"/>
  <c r="V1081" i="64" s="1"/>
  <c r="V1074" i="64"/>
  <c r="V1075" i="64" s="1"/>
  <c r="V1076" i="64" s="1"/>
  <c r="V1069" i="64"/>
  <c r="V1070" i="64" s="1"/>
  <c r="V1071" i="64" s="1"/>
  <c r="V1064" i="64"/>
  <c r="V1065" i="64" s="1"/>
  <c r="V1066" i="64" s="1"/>
  <c r="V1059" i="64"/>
  <c r="V1060" i="64" s="1"/>
  <c r="V1061" i="64" s="1"/>
  <c r="V1054" i="64"/>
  <c r="V1055" i="64" s="1"/>
  <c r="V1056" i="64" s="1"/>
  <c r="V1049" i="64"/>
  <c r="V1050" i="64" s="1"/>
  <c r="V1051" i="64" s="1"/>
  <c r="V1044" i="64"/>
  <c r="V1045" i="64" s="1"/>
  <c r="V1046" i="64" s="1"/>
  <c r="V1039" i="64"/>
  <c r="V1040" i="64" s="1"/>
  <c r="V1041" i="64" s="1"/>
  <c r="V1034" i="64"/>
  <c r="V1035" i="64" s="1"/>
  <c r="V1036" i="64" s="1"/>
  <c r="V1029" i="64"/>
  <c r="V1030" i="64" s="1"/>
  <c r="V1031" i="64" s="1"/>
  <c r="V1024" i="64"/>
  <c r="V1025" i="64" s="1"/>
  <c r="V1026" i="64" s="1"/>
  <c r="V1019" i="64"/>
  <c r="V1020" i="64" s="1"/>
  <c r="V1021" i="64" s="1"/>
  <c r="V1014" i="64"/>
  <c r="V1015" i="64" s="1"/>
  <c r="V1016" i="64" s="1"/>
  <c r="V1009" i="64"/>
  <c r="V1010" i="64" s="1"/>
  <c r="V1011" i="64" s="1"/>
  <c r="V1004" i="64"/>
  <c r="V1005" i="64" s="1"/>
  <c r="V1006" i="64" s="1"/>
  <c r="V999" i="64"/>
  <c r="V1000" i="64" s="1"/>
  <c r="V1001" i="64" s="1"/>
  <c r="V994" i="64"/>
  <c r="V995" i="64" s="1"/>
  <c r="V996" i="64" s="1"/>
  <c r="V989" i="64"/>
  <c r="V990" i="64" s="1"/>
  <c r="V991" i="64" s="1"/>
  <c r="V984" i="64"/>
  <c r="V985" i="64" s="1"/>
  <c r="V986" i="64" s="1"/>
  <c r="V979" i="64"/>
  <c r="V980" i="64" s="1"/>
  <c r="V981" i="64" s="1"/>
  <c r="V974" i="64"/>
  <c r="V975" i="64" s="1"/>
  <c r="V976" i="64" s="1"/>
  <c r="V969" i="64"/>
  <c r="V970" i="64" s="1"/>
  <c r="V971" i="64" s="1"/>
  <c r="V964" i="64"/>
  <c r="V965" i="64" s="1"/>
  <c r="V966" i="64" s="1"/>
  <c r="V959" i="64"/>
  <c r="V960" i="64" s="1"/>
  <c r="V961" i="64" s="1"/>
  <c r="V954" i="64"/>
  <c r="V955" i="64" s="1"/>
  <c r="V956" i="64" s="1"/>
  <c r="V949" i="64"/>
  <c r="V950" i="64" s="1"/>
  <c r="V951" i="64" s="1"/>
  <c r="V944" i="64"/>
  <c r="V945" i="64" s="1"/>
  <c r="V946" i="64" s="1"/>
  <c r="V939" i="64"/>
  <c r="V940" i="64" s="1"/>
  <c r="V941" i="64" s="1"/>
  <c r="V934" i="64"/>
  <c r="V935" i="64" s="1"/>
  <c r="V936" i="64" s="1"/>
  <c r="V929" i="64"/>
  <c r="V930" i="64" s="1"/>
  <c r="V931" i="64" s="1"/>
  <c r="V924" i="64"/>
  <c r="V925" i="64" s="1"/>
  <c r="V926" i="64" s="1"/>
  <c r="V919" i="64"/>
  <c r="V920" i="64" s="1"/>
  <c r="V921" i="64" s="1"/>
  <c r="V914" i="64"/>
  <c r="V915" i="64" s="1"/>
  <c r="V916" i="64" s="1"/>
  <c r="V909" i="64"/>
  <c r="V910" i="64" s="1"/>
  <c r="V911" i="64" s="1"/>
  <c r="V904" i="64"/>
  <c r="V905" i="64" s="1"/>
  <c r="V906" i="64" s="1"/>
  <c r="V899" i="64"/>
  <c r="V900" i="64" s="1"/>
  <c r="V901" i="64" s="1"/>
  <c r="V894" i="64"/>
  <c r="V895" i="64" s="1"/>
  <c r="V896" i="64" s="1"/>
  <c r="V889" i="64"/>
  <c r="V890" i="64" s="1"/>
  <c r="V891" i="64" s="1"/>
  <c r="V884" i="64"/>
  <c r="V885" i="64" s="1"/>
  <c r="V886" i="64" s="1"/>
  <c r="V879" i="64"/>
  <c r="V880" i="64" s="1"/>
  <c r="V881" i="64" s="1"/>
  <c r="V874" i="64"/>
  <c r="V875" i="64" s="1"/>
  <c r="V876" i="64" s="1"/>
  <c r="V869" i="64"/>
  <c r="V870" i="64" s="1"/>
  <c r="V871" i="64" s="1"/>
  <c r="V864" i="64"/>
  <c r="V865" i="64" s="1"/>
  <c r="V866" i="64" s="1"/>
  <c r="V859" i="64"/>
  <c r="V860" i="64" s="1"/>
  <c r="V861" i="64" s="1"/>
  <c r="V854" i="64"/>
  <c r="V855" i="64" s="1"/>
  <c r="V856" i="64" s="1"/>
  <c r="V849" i="64"/>
  <c r="V850" i="64" s="1"/>
  <c r="V851" i="64" s="1"/>
  <c r="V844" i="64"/>
  <c r="V845" i="64" s="1"/>
  <c r="V846" i="64" s="1"/>
  <c r="V839" i="64"/>
  <c r="V840" i="64" s="1"/>
  <c r="V841" i="64" s="1"/>
  <c r="V834" i="64"/>
  <c r="V835" i="64" s="1"/>
  <c r="V836" i="64" s="1"/>
  <c r="V829" i="64"/>
  <c r="V830" i="64" s="1"/>
  <c r="V831" i="64" s="1"/>
  <c r="V824" i="64"/>
  <c r="V825" i="64" s="1"/>
  <c r="V826" i="64" s="1"/>
  <c r="V819" i="64"/>
  <c r="V820" i="64" s="1"/>
  <c r="V821" i="64" s="1"/>
  <c r="V814" i="64"/>
  <c r="V815" i="64" s="1"/>
  <c r="V816" i="64" s="1"/>
  <c r="V809" i="64"/>
  <c r="V810" i="64" s="1"/>
  <c r="V811" i="64" s="1"/>
  <c r="V804" i="64"/>
  <c r="V805" i="64" s="1"/>
  <c r="V806" i="64" s="1"/>
  <c r="V799" i="64"/>
  <c r="V800" i="64" s="1"/>
  <c r="V801" i="64" s="1"/>
  <c r="V794" i="64"/>
  <c r="V795" i="64" s="1"/>
  <c r="V796" i="64" s="1"/>
  <c r="V789" i="64"/>
  <c r="V790" i="64" s="1"/>
  <c r="V791" i="64" s="1"/>
  <c r="V784" i="64"/>
  <c r="V785" i="64" s="1"/>
  <c r="V786" i="64" s="1"/>
  <c r="V779" i="64"/>
  <c r="V780" i="64" s="1"/>
  <c r="V781" i="64" s="1"/>
  <c r="V774" i="64"/>
  <c r="V775" i="64" s="1"/>
  <c r="V776" i="64" s="1"/>
  <c r="V769" i="64"/>
  <c r="V770" i="64" s="1"/>
  <c r="V771" i="64" s="1"/>
  <c r="V764" i="64"/>
  <c r="V765" i="64" s="1"/>
  <c r="V766" i="64" s="1"/>
  <c r="V759" i="64"/>
  <c r="V760" i="64" s="1"/>
  <c r="V761" i="64" s="1"/>
  <c r="V754" i="64"/>
  <c r="V755" i="64" s="1"/>
  <c r="V756" i="64" s="1"/>
  <c r="V749" i="64"/>
  <c r="V750" i="64" s="1"/>
  <c r="V751" i="64" s="1"/>
  <c r="V744" i="64"/>
  <c r="V745" i="64" s="1"/>
  <c r="V746" i="64" s="1"/>
  <c r="V739" i="64"/>
  <c r="V740" i="64" s="1"/>
  <c r="V741" i="64" s="1"/>
  <c r="V734" i="64"/>
  <c r="V735" i="64" s="1"/>
  <c r="V736" i="64" s="1"/>
  <c r="V729" i="64"/>
  <c r="V730" i="64" s="1"/>
  <c r="V731" i="64" s="1"/>
  <c r="V724" i="64"/>
  <c r="V725" i="64" s="1"/>
  <c r="V726" i="64" s="1"/>
  <c r="V719" i="64"/>
  <c r="V720" i="64" s="1"/>
  <c r="V721" i="64" s="1"/>
  <c r="V714" i="64"/>
  <c r="V715" i="64" s="1"/>
  <c r="V716" i="64" s="1"/>
  <c r="V709" i="64"/>
  <c r="V710" i="64" s="1"/>
  <c r="V711" i="64" s="1"/>
  <c r="V704" i="64"/>
  <c r="V705" i="64" s="1"/>
  <c r="V706" i="64" s="1"/>
  <c r="V699" i="64"/>
  <c r="V700" i="64" s="1"/>
  <c r="V701" i="64" s="1"/>
  <c r="V694" i="64"/>
  <c r="V695" i="64" s="1"/>
  <c r="V696" i="64" s="1"/>
  <c r="V689" i="64"/>
  <c r="V690" i="64" s="1"/>
  <c r="V691" i="64" s="1"/>
  <c r="V684" i="64"/>
  <c r="V685" i="64" s="1"/>
  <c r="V686" i="64" s="1"/>
  <c r="V679" i="64"/>
  <c r="V680" i="64" s="1"/>
  <c r="V681" i="64" s="1"/>
  <c r="V674" i="64"/>
  <c r="V675" i="64" s="1"/>
  <c r="V676" i="64" s="1"/>
  <c r="V669" i="64"/>
  <c r="V670" i="64" s="1"/>
  <c r="V671" i="64" s="1"/>
  <c r="V664" i="64"/>
  <c r="V665" i="64" s="1"/>
  <c r="V666" i="64" s="1"/>
  <c r="V659" i="64"/>
  <c r="V660" i="64" s="1"/>
  <c r="V661" i="64" s="1"/>
  <c r="V654" i="64"/>
  <c r="V655" i="64" s="1"/>
  <c r="V656" i="64" s="1"/>
  <c r="V649" i="64"/>
  <c r="V650" i="64" s="1"/>
  <c r="V651" i="64" s="1"/>
  <c r="V644" i="64"/>
  <c r="V645" i="64" s="1"/>
  <c r="V646" i="64" s="1"/>
  <c r="V639" i="64"/>
  <c r="V640" i="64" s="1"/>
  <c r="V641" i="64" s="1"/>
  <c r="V634" i="64"/>
  <c r="V635" i="64" s="1"/>
  <c r="V636" i="64" s="1"/>
  <c r="V629" i="64"/>
  <c r="V630" i="64" s="1"/>
  <c r="V631" i="64" s="1"/>
  <c r="V624" i="64"/>
  <c r="V625" i="64" s="1"/>
  <c r="V626" i="64" s="1"/>
  <c r="V619" i="64"/>
  <c r="V620" i="64" s="1"/>
  <c r="V621" i="64" s="1"/>
  <c r="V614" i="64"/>
  <c r="V615" i="64" s="1"/>
  <c r="V616" i="64" s="1"/>
  <c r="V609" i="64"/>
  <c r="V610" i="64" s="1"/>
  <c r="V611" i="64" s="1"/>
  <c r="V604" i="64"/>
  <c r="V605" i="64" s="1"/>
  <c r="V606" i="64" s="1"/>
  <c r="V599" i="64"/>
  <c r="V600" i="64" s="1"/>
  <c r="V601" i="64" s="1"/>
  <c r="V594" i="64"/>
  <c r="V595" i="64" s="1"/>
  <c r="V596" i="64" s="1"/>
  <c r="V589" i="64"/>
  <c r="V590" i="64" s="1"/>
  <c r="V591" i="64" s="1"/>
  <c r="V584" i="64"/>
  <c r="V585" i="64" s="1"/>
  <c r="V586" i="64" s="1"/>
  <c r="V579" i="64"/>
  <c r="V580" i="64" s="1"/>
  <c r="V581" i="64" s="1"/>
  <c r="V574" i="64"/>
  <c r="V575" i="64" s="1"/>
  <c r="V576" i="64" s="1"/>
  <c r="V569" i="64"/>
  <c r="V570" i="64" s="1"/>
  <c r="V571" i="64" s="1"/>
  <c r="V564" i="64"/>
  <c r="V565" i="64" s="1"/>
  <c r="V566" i="64" s="1"/>
  <c r="V559" i="64"/>
  <c r="V560" i="64" s="1"/>
  <c r="V561" i="64" s="1"/>
  <c r="V554" i="64"/>
  <c r="V555" i="64" s="1"/>
  <c r="V556" i="64" s="1"/>
  <c r="V549" i="64"/>
  <c r="V550" i="64" s="1"/>
  <c r="V551" i="64" s="1"/>
  <c r="V544" i="64"/>
  <c r="V545" i="64" s="1"/>
  <c r="V546" i="64" s="1"/>
  <c r="V539" i="64"/>
  <c r="V540" i="64" s="1"/>
  <c r="V541" i="64" s="1"/>
  <c r="V534" i="64"/>
  <c r="V535" i="64" s="1"/>
  <c r="V536" i="64" s="1"/>
  <c r="V529" i="64"/>
  <c r="V530" i="64" s="1"/>
  <c r="V531" i="64" s="1"/>
  <c r="V524" i="64"/>
  <c r="V525" i="64" s="1"/>
  <c r="V526" i="64" s="1"/>
  <c r="V519" i="64"/>
  <c r="V520" i="64" s="1"/>
  <c r="V521" i="64" s="1"/>
  <c r="V514" i="64"/>
  <c r="V515" i="64" s="1"/>
  <c r="V516" i="64" s="1"/>
  <c r="V509" i="64"/>
  <c r="V510" i="64" s="1"/>
  <c r="V511" i="64" s="1"/>
  <c r="V504" i="64"/>
  <c r="V505" i="64" s="1"/>
  <c r="V506" i="64" s="1"/>
  <c r="V499" i="64"/>
  <c r="V500" i="64" s="1"/>
  <c r="V501" i="64" s="1"/>
  <c r="V494" i="64"/>
  <c r="V495" i="64" s="1"/>
  <c r="V496" i="64" s="1"/>
  <c r="V489" i="64"/>
  <c r="V490" i="64" s="1"/>
  <c r="V491" i="64" s="1"/>
  <c r="V484" i="64"/>
  <c r="V485" i="64" s="1"/>
  <c r="V486" i="64" s="1"/>
  <c r="V479" i="64"/>
  <c r="V480" i="64" s="1"/>
  <c r="V481" i="64" s="1"/>
  <c r="V474" i="64"/>
  <c r="V475" i="64" s="1"/>
  <c r="V476" i="64" s="1"/>
  <c r="V469" i="64"/>
  <c r="V470" i="64" s="1"/>
  <c r="V471" i="64" s="1"/>
  <c r="V464" i="64"/>
  <c r="V465" i="64" s="1"/>
  <c r="V466" i="64" s="1"/>
  <c r="V459" i="64"/>
  <c r="V460" i="64" s="1"/>
  <c r="V461" i="64" s="1"/>
  <c r="V454" i="64"/>
  <c r="V455" i="64" s="1"/>
  <c r="V456" i="64" s="1"/>
  <c r="V449" i="64"/>
  <c r="V450" i="64" s="1"/>
  <c r="V451" i="64" s="1"/>
  <c r="V444" i="64"/>
  <c r="V445" i="64" s="1"/>
  <c r="V446" i="64" s="1"/>
  <c r="V439" i="64"/>
  <c r="V440" i="64" s="1"/>
  <c r="V441" i="64" s="1"/>
  <c r="V434" i="64"/>
  <c r="V435" i="64" s="1"/>
  <c r="V436" i="64" s="1"/>
  <c r="V429" i="64"/>
  <c r="V430" i="64" s="1"/>
  <c r="V431" i="64" s="1"/>
  <c r="V424" i="64"/>
  <c r="V425" i="64" s="1"/>
  <c r="V426" i="64" s="1"/>
  <c r="V419" i="64"/>
  <c r="V420" i="64" s="1"/>
  <c r="V421" i="64" s="1"/>
  <c r="V414" i="64"/>
  <c r="V415" i="64" s="1"/>
  <c r="V416" i="64" s="1"/>
  <c r="V409" i="64"/>
  <c r="V410" i="64" s="1"/>
  <c r="V411" i="64" s="1"/>
  <c r="V404" i="64"/>
  <c r="V405" i="64" s="1"/>
  <c r="V406" i="64" s="1"/>
  <c r="V399" i="64"/>
  <c r="V400" i="64" s="1"/>
  <c r="V401" i="64" s="1"/>
  <c r="V394" i="64"/>
  <c r="V395" i="64" s="1"/>
  <c r="V396" i="64" s="1"/>
  <c r="V389" i="64"/>
  <c r="V390" i="64" s="1"/>
  <c r="V391" i="64" s="1"/>
  <c r="V384" i="64"/>
  <c r="V385" i="64" s="1"/>
  <c r="V386" i="64" s="1"/>
  <c r="V379" i="64"/>
  <c r="V380" i="64" s="1"/>
  <c r="V381" i="64" s="1"/>
  <c r="V374" i="64"/>
  <c r="V375" i="64" s="1"/>
  <c r="V376" i="64" s="1"/>
  <c r="V369" i="64"/>
  <c r="V370" i="64" s="1"/>
  <c r="V371" i="64" s="1"/>
  <c r="V364" i="64"/>
  <c r="V365" i="64" s="1"/>
  <c r="V366" i="64" s="1"/>
  <c r="V359" i="64"/>
  <c r="V360" i="64" s="1"/>
  <c r="V361" i="64" s="1"/>
  <c r="V354" i="64"/>
  <c r="V355" i="64" s="1"/>
  <c r="V356" i="64" s="1"/>
  <c r="V349" i="64"/>
  <c r="V350" i="64" s="1"/>
  <c r="V351" i="64" s="1"/>
  <c r="V344" i="64"/>
  <c r="V345" i="64" s="1"/>
  <c r="V346" i="64" s="1"/>
  <c r="V339" i="64"/>
  <c r="V340" i="64" s="1"/>
  <c r="V341" i="64" s="1"/>
  <c r="V334" i="64"/>
  <c r="V335" i="64" s="1"/>
  <c r="V336" i="64" s="1"/>
  <c r="V329" i="64"/>
  <c r="V330" i="64" s="1"/>
  <c r="V331" i="64" s="1"/>
  <c r="V324" i="64"/>
  <c r="V325" i="64" s="1"/>
  <c r="V326" i="64" s="1"/>
  <c r="V319" i="64"/>
  <c r="V320" i="64" s="1"/>
  <c r="V321" i="64" s="1"/>
  <c r="V314" i="64"/>
  <c r="V315" i="64" s="1"/>
  <c r="V316" i="64" s="1"/>
  <c r="V309" i="64"/>
  <c r="V310" i="64" s="1"/>
  <c r="V311" i="64" s="1"/>
  <c r="V304" i="64"/>
  <c r="V305" i="64" s="1"/>
  <c r="V306" i="64" s="1"/>
  <c r="V299" i="64"/>
  <c r="V300" i="64" s="1"/>
  <c r="V301" i="64" s="1"/>
  <c r="V294" i="64"/>
  <c r="V295" i="64" s="1"/>
  <c r="V296" i="64" s="1"/>
  <c r="V289" i="64"/>
  <c r="V290" i="64" s="1"/>
  <c r="V291" i="64" s="1"/>
  <c r="V284" i="64"/>
  <c r="V285" i="64" s="1"/>
  <c r="V286" i="64" s="1"/>
  <c r="V279" i="64"/>
  <c r="V280" i="64" s="1"/>
  <c r="V281" i="64" s="1"/>
  <c r="V274" i="64"/>
  <c r="V275" i="64" s="1"/>
  <c r="V276" i="64" s="1"/>
  <c r="V269" i="64"/>
  <c r="V270" i="64" s="1"/>
  <c r="V271" i="64" s="1"/>
  <c r="V264" i="64"/>
  <c r="V265" i="64" s="1"/>
  <c r="V266" i="64" s="1"/>
  <c r="V259" i="64"/>
  <c r="V260" i="64" s="1"/>
  <c r="V261" i="64" s="1"/>
  <c r="V254" i="64"/>
  <c r="V255" i="64" s="1"/>
  <c r="V256" i="64" s="1"/>
  <c r="V249" i="64"/>
  <c r="V250" i="64" s="1"/>
  <c r="V251" i="64" s="1"/>
  <c r="V244" i="64"/>
  <c r="V245" i="64" s="1"/>
  <c r="V246" i="64" s="1"/>
  <c r="V239" i="64"/>
  <c r="V240" i="64" s="1"/>
  <c r="V241" i="64" s="1"/>
  <c r="V234" i="64"/>
  <c r="V235" i="64" s="1"/>
  <c r="V236" i="64" s="1"/>
  <c r="V229" i="64"/>
  <c r="V230" i="64" s="1"/>
  <c r="V231" i="64" s="1"/>
  <c r="V224" i="64"/>
  <c r="V225" i="64" s="1"/>
  <c r="V226" i="64" s="1"/>
  <c r="V219" i="64"/>
  <c r="V220" i="64" s="1"/>
  <c r="V221" i="64" s="1"/>
  <c r="V214" i="64"/>
  <c r="V215" i="64" s="1"/>
  <c r="V216" i="64" s="1"/>
  <c r="V209" i="64"/>
  <c r="V210" i="64" s="1"/>
  <c r="V211" i="64" s="1"/>
  <c r="V204" i="64"/>
  <c r="V205" i="64" s="1"/>
  <c r="V206" i="64" s="1"/>
  <c r="V199" i="64"/>
  <c r="V200" i="64" s="1"/>
  <c r="V201" i="64" s="1"/>
  <c r="V194" i="64"/>
  <c r="V195" i="64" s="1"/>
  <c r="V196" i="64" s="1"/>
  <c r="V189" i="64"/>
  <c r="V190" i="64" s="1"/>
  <c r="V191" i="64" s="1"/>
  <c r="V184" i="64"/>
  <c r="V185" i="64" s="1"/>
  <c r="V186" i="64" s="1"/>
  <c r="V179" i="64"/>
  <c r="V180" i="64" s="1"/>
  <c r="V181" i="64" s="1"/>
  <c r="V174" i="64"/>
  <c r="V175" i="64" s="1"/>
  <c r="V176" i="64" s="1"/>
  <c r="V169" i="64"/>
  <c r="V170" i="64" s="1"/>
  <c r="V171" i="64" s="1"/>
  <c r="V164" i="64"/>
  <c r="V165" i="64" s="1"/>
  <c r="V166" i="64" s="1"/>
  <c r="V159" i="64"/>
  <c r="V160" i="64" s="1"/>
  <c r="V161" i="64" s="1"/>
  <c r="V154" i="64"/>
  <c r="V155" i="64" s="1"/>
  <c r="V156" i="64" s="1"/>
  <c r="V149" i="64"/>
  <c r="V150" i="64" s="1"/>
  <c r="V151" i="64" s="1"/>
  <c r="V144" i="64"/>
  <c r="V145" i="64" s="1"/>
  <c r="V146" i="64" s="1"/>
  <c r="V139" i="64"/>
  <c r="V140" i="64" s="1"/>
  <c r="V141" i="64" s="1"/>
  <c r="V134" i="64"/>
  <c r="V135" i="64" s="1"/>
  <c r="V136" i="64" s="1"/>
  <c r="V129" i="64"/>
  <c r="V130" i="64" s="1"/>
  <c r="V131" i="64" s="1"/>
  <c r="V124" i="64"/>
  <c r="V125" i="64" s="1"/>
  <c r="V126" i="64" s="1"/>
  <c r="V119" i="64"/>
  <c r="V120" i="64" s="1"/>
  <c r="V121" i="64" s="1"/>
  <c r="V114" i="64"/>
  <c r="V115" i="64" s="1"/>
  <c r="V116" i="64" s="1"/>
  <c r="V109" i="64"/>
  <c r="V110" i="64" s="1"/>
  <c r="V111" i="64" s="1"/>
  <c r="V104" i="64"/>
  <c r="V105" i="64" s="1"/>
  <c r="V106" i="64" s="1"/>
  <c r="V99" i="64"/>
  <c r="V100" i="64" s="1"/>
  <c r="V101" i="64" s="1"/>
  <c r="V94" i="64"/>
  <c r="V95" i="64" s="1"/>
  <c r="V96" i="64" s="1"/>
  <c r="V89" i="64"/>
  <c r="V90" i="64" s="1"/>
  <c r="V91" i="64" s="1"/>
  <c r="V84" i="64"/>
  <c r="V85" i="64" s="1"/>
  <c r="V86" i="64" s="1"/>
  <c r="V79" i="64"/>
  <c r="V80" i="64" s="1"/>
  <c r="V81" i="64" s="1"/>
  <c r="V74" i="64"/>
  <c r="V75" i="64" s="1"/>
  <c r="V76" i="64" s="1"/>
  <c r="V69" i="64"/>
  <c r="V70" i="64" s="1"/>
  <c r="V71" i="64" s="1"/>
  <c r="V64" i="64"/>
  <c r="V65" i="64" s="1"/>
  <c r="V66" i="64" s="1"/>
  <c r="V59" i="64"/>
  <c r="V60" i="64" s="1"/>
  <c r="V61" i="64" s="1"/>
  <c r="V54" i="64"/>
  <c r="V55" i="64" s="1"/>
  <c r="V56" i="64" s="1"/>
  <c r="V49" i="64"/>
  <c r="V50" i="64" s="1"/>
  <c r="V51" i="64" s="1"/>
  <c r="V44" i="64"/>
  <c r="V45" i="64" s="1"/>
  <c r="V46" i="64" s="1"/>
  <c r="V39" i="64"/>
  <c r="V40" i="64" s="1"/>
  <c r="V41" i="64" s="1"/>
  <c r="V34" i="64"/>
  <c r="V35" i="64" s="1"/>
  <c r="V36" i="64" s="1"/>
  <c r="V29" i="64"/>
  <c r="V30" i="64" s="1"/>
  <c r="V31" i="64" s="1"/>
  <c r="V24" i="64"/>
  <c r="V25" i="64" s="1"/>
  <c r="V26" i="64" s="1"/>
  <c r="V19" i="64"/>
  <c r="V20" i="64" s="1"/>
  <c r="V21" i="64" s="1"/>
  <c r="V14" i="64"/>
  <c r="V11" i="64"/>
  <c r="AB11" i="64" l="1"/>
  <c r="J11" i="64"/>
  <c r="K11" i="64" s="1"/>
  <c r="L11" i="64" s="1"/>
  <c r="V15" i="64"/>
  <c r="V16" i="64" s="1"/>
  <c r="AP4095" i="64"/>
  <c r="AP4094" i="64"/>
  <c r="AP4093" i="64"/>
  <c r="AP4091" i="64"/>
  <c r="AP4090" i="64"/>
  <c r="AP4089" i="64"/>
  <c r="AP4088" i="64"/>
  <c r="AP4086" i="64"/>
  <c r="AP4085" i="64"/>
  <c r="AP4084" i="64"/>
  <c r="AP4083" i="64"/>
  <c r="AP4081" i="64"/>
  <c r="AP4080" i="64"/>
  <c r="AP4079" i="64"/>
  <c r="AP4078" i="64"/>
  <c r="AP4076" i="64"/>
  <c r="AP4075" i="64"/>
  <c r="AP4074" i="64"/>
  <c r="AP4073" i="64"/>
  <c r="AP4071" i="64"/>
  <c r="AP4070" i="64"/>
  <c r="AP4069" i="64"/>
  <c r="AP4068" i="64"/>
  <c r="AP4066" i="64"/>
  <c r="AP4065" i="64"/>
  <c r="AP4064" i="64"/>
  <c r="AP4063" i="64"/>
  <c r="AP4061" i="64"/>
  <c r="AP4060" i="64"/>
  <c r="AP4059" i="64"/>
  <c r="AP4058" i="64"/>
  <c r="AP4056" i="64"/>
  <c r="AP4055" i="64"/>
  <c r="AP4054" i="64"/>
  <c r="AP4053" i="64"/>
  <c r="AP4051" i="64"/>
  <c r="AP4050" i="64"/>
  <c r="AP4049" i="64"/>
  <c r="AP4048" i="64"/>
  <c r="AP4046" i="64"/>
  <c r="AP4045" i="64"/>
  <c r="AP4044" i="64"/>
  <c r="AP4043" i="64"/>
  <c r="AP4041" i="64"/>
  <c r="AP4040" i="64"/>
  <c r="AP4039" i="64"/>
  <c r="AP4038" i="64"/>
  <c r="AP4036" i="64"/>
  <c r="AP4035" i="64"/>
  <c r="AP4034" i="64"/>
  <c r="AP4033" i="64"/>
  <c r="AP4031" i="64"/>
  <c r="AP4030" i="64"/>
  <c r="AP4029" i="64"/>
  <c r="AP4028" i="64"/>
  <c r="AP4026" i="64"/>
  <c r="AP4025" i="64"/>
  <c r="AP4024" i="64"/>
  <c r="AP4023" i="64"/>
  <c r="AP4021" i="64"/>
  <c r="AP4020" i="64"/>
  <c r="AP4019" i="64"/>
  <c r="AP4018" i="64"/>
  <c r="AP4016" i="64"/>
  <c r="AP4015" i="64"/>
  <c r="AP4014" i="64"/>
  <c r="AP4013" i="64"/>
  <c r="AP4011" i="64"/>
  <c r="AP4010" i="64"/>
  <c r="AP4009" i="64"/>
  <c r="AP4008" i="64"/>
  <c r="AP4006" i="64"/>
  <c r="AP4005" i="64"/>
  <c r="AP4004" i="64"/>
  <c r="AP4003" i="64"/>
  <c r="AP4001" i="64"/>
  <c r="AP4000" i="64"/>
  <c r="AP3999" i="64"/>
  <c r="AP3998" i="64"/>
  <c r="AP3996" i="64"/>
  <c r="AP3995" i="64"/>
  <c r="AP3994" i="64"/>
  <c r="AP3993" i="64"/>
  <c r="AP3991" i="64"/>
  <c r="AP3990" i="64"/>
  <c r="AP3989" i="64"/>
  <c r="AP3988" i="64"/>
  <c r="AP3986" i="64"/>
  <c r="AP3985" i="64"/>
  <c r="AP3984" i="64"/>
  <c r="AP3983" i="64"/>
  <c r="AP3981" i="64"/>
  <c r="AP3980" i="64"/>
  <c r="AP3979" i="64"/>
  <c r="AP3978" i="64"/>
  <c r="AP3976" i="64"/>
  <c r="AP3975" i="64"/>
  <c r="AP3974" i="64"/>
  <c r="AP3973" i="64"/>
  <c r="AP3971" i="64"/>
  <c r="AP3970" i="64"/>
  <c r="AP3969" i="64"/>
  <c r="AP3968" i="64"/>
  <c r="AP3966" i="64"/>
  <c r="AP3965" i="64"/>
  <c r="AP3964" i="64"/>
  <c r="AP3963" i="64"/>
  <c r="AP3961" i="64"/>
  <c r="AP3960" i="64"/>
  <c r="AP3959" i="64"/>
  <c r="AP3958" i="64"/>
  <c r="AP3956" i="64"/>
  <c r="AP3955" i="64"/>
  <c r="AP3954" i="64"/>
  <c r="AP3953" i="64"/>
  <c r="AP3951" i="64"/>
  <c r="AP3950" i="64"/>
  <c r="AP3949" i="64"/>
  <c r="AP3948" i="64"/>
  <c r="AP3946" i="64"/>
  <c r="AP3945" i="64"/>
  <c r="AP3944" i="64"/>
  <c r="AP3943" i="64"/>
  <c r="AP3941" i="64"/>
  <c r="AP3940" i="64"/>
  <c r="AP3939" i="64"/>
  <c r="AP3938" i="64"/>
  <c r="AP3936" i="64"/>
  <c r="AP3935" i="64"/>
  <c r="AP3934" i="64"/>
  <c r="AP3933" i="64"/>
  <c r="AP3931" i="64"/>
  <c r="AP3930" i="64"/>
  <c r="AP3929" i="64"/>
  <c r="AP3928" i="64"/>
  <c r="AP3926" i="64"/>
  <c r="AP3925" i="64"/>
  <c r="AP3924" i="64"/>
  <c r="AP3923" i="64"/>
  <c r="AP3921" i="64"/>
  <c r="AP3920" i="64"/>
  <c r="AP3919" i="64"/>
  <c r="AP3918" i="64"/>
  <c r="AP3916" i="64"/>
  <c r="AP3915" i="64"/>
  <c r="AP3914" i="64"/>
  <c r="AP3913" i="64"/>
  <c r="AP3911" i="64"/>
  <c r="AP3910" i="64"/>
  <c r="AP3909" i="64"/>
  <c r="AP3908" i="64"/>
  <c r="AP3906" i="64"/>
  <c r="AP3905" i="64"/>
  <c r="AP3904" i="64"/>
  <c r="AP3903" i="64"/>
  <c r="AP3901" i="64"/>
  <c r="AP3900" i="64"/>
  <c r="AP3899" i="64"/>
  <c r="AP3898" i="64"/>
  <c r="AP3896" i="64"/>
  <c r="AP3895" i="64"/>
  <c r="AP3894" i="64"/>
  <c r="AP3893" i="64"/>
  <c r="AP3891" i="64"/>
  <c r="AP3890" i="64"/>
  <c r="AP3889" i="64"/>
  <c r="AP3888" i="64"/>
  <c r="AP3886" i="64"/>
  <c r="AP3885" i="64"/>
  <c r="AP3884" i="64"/>
  <c r="AP3883" i="64"/>
  <c r="AP3881" i="64"/>
  <c r="AP3880" i="64"/>
  <c r="AP3879" i="64"/>
  <c r="AP3878" i="64"/>
  <c r="AP3876" i="64"/>
  <c r="AP3875" i="64"/>
  <c r="AP3874" i="64"/>
  <c r="AP3873" i="64"/>
  <c r="AP3871" i="64"/>
  <c r="AP3870" i="64"/>
  <c r="AP3869" i="64"/>
  <c r="AP3868" i="64"/>
  <c r="AP3866" i="64"/>
  <c r="AP3865" i="64"/>
  <c r="AP3864" i="64"/>
  <c r="AP3863" i="64"/>
  <c r="AP3861" i="64"/>
  <c r="AP3860" i="64"/>
  <c r="AP3859" i="64"/>
  <c r="AP3858" i="64"/>
  <c r="AP3856" i="64"/>
  <c r="AP3855" i="64"/>
  <c r="AP3854" i="64"/>
  <c r="AP3853" i="64"/>
  <c r="AP3851" i="64"/>
  <c r="AP3850" i="64"/>
  <c r="AP3849" i="64"/>
  <c r="AP3848" i="64"/>
  <c r="AP3846" i="64"/>
  <c r="AP3845" i="64"/>
  <c r="AP3844" i="64"/>
  <c r="AP3843" i="64"/>
  <c r="AP3841" i="64"/>
  <c r="AP3840" i="64"/>
  <c r="AP3839" i="64"/>
  <c r="AP3838" i="64"/>
  <c r="AP3836" i="64"/>
  <c r="AP3835" i="64"/>
  <c r="AP3834" i="64"/>
  <c r="AP3833" i="64"/>
  <c r="AP3831" i="64"/>
  <c r="AP3830" i="64"/>
  <c r="AP3829" i="64"/>
  <c r="AP3828" i="64"/>
  <c r="AP3826" i="64"/>
  <c r="AP3825" i="64"/>
  <c r="AP3824" i="64"/>
  <c r="AP3823" i="64"/>
  <c r="AP3821" i="64"/>
  <c r="AP3820" i="64"/>
  <c r="AP3819" i="64"/>
  <c r="AP3818" i="64"/>
  <c r="AP3816" i="64"/>
  <c r="AP3815" i="64"/>
  <c r="AP3814" i="64"/>
  <c r="AP3813" i="64"/>
  <c r="AP3811" i="64"/>
  <c r="AP3810" i="64"/>
  <c r="AP3809" i="64"/>
  <c r="AP3808" i="64"/>
  <c r="AP3806" i="64"/>
  <c r="AP3805" i="64"/>
  <c r="AP3804" i="64"/>
  <c r="AP3803" i="64"/>
  <c r="AP3801" i="64"/>
  <c r="AP3800" i="64"/>
  <c r="AP3799" i="64"/>
  <c r="AP3798" i="64"/>
  <c r="AP3796" i="64"/>
  <c r="AP3795" i="64"/>
  <c r="AP3794" i="64"/>
  <c r="AP3793" i="64"/>
  <c r="AP3791" i="64"/>
  <c r="AP3790" i="64"/>
  <c r="AP3789" i="64"/>
  <c r="AP3788" i="64"/>
  <c r="AP3786" i="64"/>
  <c r="AP3785" i="64"/>
  <c r="AP3784" i="64"/>
  <c r="AP3783" i="64"/>
  <c r="AP3781" i="64"/>
  <c r="AP3780" i="64"/>
  <c r="AP3779" i="64"/>
  <c r="AP3778" i="64"/>
  <c r="AP3776" i="64"/>
  <c r="AP3775" i="64"/>
  <c r="AP3774" i="64"/>
  <c r="AP3773" i="64"/>
  <c r="AP3771" i="64"/>
  <c r="AP3770" i="64"/>
  <c r="AP3769" i="64"/>
  <c r="AP3768" i="64"/>
  <c r="AP3766" i="64"/>
  <c r="AP3765" i="64"/>
  <c r="AP3764" i="64"/>
  <c r="AP3763" i="64"/>
  <c r="AP3761" i="64"/>
  <c r="AP3760" i="64"/>
  <c r="AP3759" i="64"/>
  <c r="AP3758" i="64"/>
  <c r="AP3756" i="64"/>
  <c r="AP3755" i="64"/>
  <c r="AP3754" i="64"/>
  <c r="AP3753" i="64"/>
  <c r="AP3751" i="64"/>
  <c r="AP3750" i="64"/>
  <c r="AP3749" i="64"/>
  <c r="AP3748" i="64"/>
  <c r="AP3746" i="64"/>
  <c r="AP3745" i="64"/>
  <c r="AP3744" i="64"/>
  <c r="AP3743" i="64"/>
  <c r="AP3741" i="64"/>
  <c r="AP3740" i="64"/>
  <c r="AP3739" i="64"/>
  <c r="AP3738" i="64"/>
  <c r="AP3736" i="64"/>
  <c r="AP3735" i="64"/>
  <c r="AP3734" i="64"/>
  <c r="AP3733" i="64"/>
  <c r="AP3731" i="64"/>
  <c r="AP3730" i="64"/>
  <c r="AP3729" i="64"/>
  <c r="AP3728" i="64"/>
  <c r="AP3726" i="64"/>
  <c r="AP3725" i="64"/>
  <c r="AP3724" i="64"/>
  <c r="AP3723" i="64"/>
  <c r="AP3721" i="64"/>
  <c r="AP3720" i="64"/>
  <c r="AP3719" i="64"/>
  <c r="AP3718" i="64"/>
  <c r="AP3716" i="64"/>
  <c r="AP3715" i="64"/>
  <c r="AP3714" i="64"/>
  <c r="AP3713" i="64"/>
  <c r="AP3711" i="64"/>
  <c r="AP3710" i="64"/>
  <c r="AP3709" i="64"/>
  <c r="AP3708" i="64"/>
  <c r="AP3706" i="64"/>
  <c r="AP3705" i="64"/>
  <c r="AP3704" i="64"/>
  <c r="AP3703" i="64"/>
  <c r="AP3701" i="64"/>
  <c r="AP3700" i="64"/>
  <c r="AP3699" i="64"/>
  <c r="AP3698" i="64"/>
  <c r="AP3696" i="64"/>
  <c r="AP3695" i="64"/>
  <c r="AP3694" i="64"/>
  <c r="AP3693" i="64"/>
  <c r="AP3691" i="64"/>
  <c r="AP3690" i="64"/>
  <c r="AP3689" i="64"/>
  <c r="AP3688" i="64"/>
  <c r="AP3686" i="64"/>
  <c r="AP3685" i="64"/>
  <c r="AP3684" i="64"/>
  <c r="AP3683" i="64"/>
  <c r="AP3681" i="64"/>
  <c r="AP3680" i="64"/>
  <c r="AP3679" i="64"/>
  <c r="AP3678" i="64"/>
  <c r="AP3676" i="64"/>
  <c r="AP3675" i="64"/>
  <c r="AP3674" i="64"/>
  <c r="AP3673" i="64"/>
  <c r="AP3671" i="64"/>
  <c r="AP3670" i="64"/>
  <c r="AP3669" i="64"/>
  <c r="AP3668" i="64"/>
  <c r="AP3666" i="64"/>
  <c r="AP3665" i="64"/>
  <c r="AP3664" i="64"/>
  <c r="AP3663" i="64"/>
  <c r="AP3661" i="64"/>
  <c r="AP3660" i="64"/>
  <c r="AP3659" i="64"/>
  <c r="AP3658" i="64"/>
  <c r="AP3656" i="64"/>
  <c r="AP3655" i="64"/>
  <c r="AP3654" i="64"/>
  <c r="AP3653" i="64"/>
  <c r="AP3651" i="64"/>
  <c r="AP3650" i="64"/>
  <c r="AP3649" i="64"/>
  <c r="AP3648" i="64"/>
  <c r="AP3646" i="64"/>
  <c r="AP3645" i="64"/>
  <c r="AP3644" i="64"/>
  <c r="AP3643" i="64"/>
  <c r="AP3641" i="64"/>
  <c r="AP3640" i="64"/>
  <c r="AP3639" i="64"/>
  <c r="AP3638" i="64"/>
  <c r="AP3636" i="64"/>
  <c r="AP3635" i="64"/>
  <c r="AP3634" i="64"/>
  <c r="AP3633" i="64"/>
  <c r="AP3631" i="64"/>
  <c r="AP3630" i="64"/>
  <c r="AP3629" i="64"/>
  <c r="AP3628" i="64"/>
  <c r="AP3626" i="64"/>
  <c r="AP3625" i="64"/>
  <c r="AP3624" i="64"/>
  <c r="AP3623" i="64"/>
  <c r="AP3621" i="64"/>
  <c r="AP3620" i="64"/>
  <c r="AP3619" i="64"/>
  <c r="AP3618" i="64"/>
  <c r="AP3616" i="64"/>
  <c r="AP3615" i="64"/>
  <c r="AP3614" i="64"/>
  <c r="AP3613" i="64"/>
  <c r="AP3611" i="64"/>
  <c r="AP3610" i="64"/>
  <c r="AP3609" i="64"/>
  <c r="AP3608" i="64"/>
  <c r="AP3606" i="64"/>
  <c r="AP3605" i="64"/>
  <c r="AP3604" i="64"/>
  <c r="AP3603" i="64"/>
  <c r="AP3601" i="64"/>
  <c r="AP3600" i="64"/>
  <c r="AP3599" i="64"/>
  <c r="AP3598" i="64"/>
  <c r="AP3596" i="64"/>
  <c r="AP3595" i="64"/>
  <c r="AP3594" i="64"/>
  <c r="AP3593" i="64"/>
  <c r="AP3591" i="64"/>
  <c r="AP3590" i="64"/>
  <c r="AP3589" i="64"/>
  <c r="AP3588" i="64"/>
  <c r="AP3586" i="64"/>
  <c r="AP3585" i="64"/>
  <c r="AP3584" i="64"/>
  <c r="AP3583" i="64"/>
  <c r="AP3581" i="64"/>
  <c r="AP3580" i="64"/>
  <c r="AP3579" i="64"/>
  <c r="AP3578" i="64"/>
  <c r="AP3576" i="64"/>
  <c r="AP3575" i="64"/>
  <c r="AP3574" i="64"/>
  <c r="AP3573" i="64"/>
  <c r="AP3571" i="64"/>
  <c r="AP3570" i="64"/>
  <c r="AP3569" i="64"/>
  <c r="AP3568" i="64"/>
  <c r="AP3566" i="64"/>
  <c r="AP3565" i="64"/>
  <c r="AP3564" i="64"/>
  <c r="AP3563" i="64"/>
  <c r="AP3561" i="64"/>
  <c r="AP3560" i="64"/>
  <c r="AP3559" i="64"/>
  <c r="AP3558" i="64"/>
  <c r="AP3556" i="64"/>
  <c r="AP3555" i="64"/>
  <c r="AP3554" i="64"/>
  <c r="AP3553" i="64"/>
  <c r="AP3551" i="64"/>
  <c r="AP3550" i="64"/>
  <c r="AP3549" i="64"/>
  <c r="AP3548" i="64"/>
  <c r="AP3546" i="64"/>
  <c r="AP3545" i="64"/>
  <c r="AP3544" i="64"/>
  <c r="AP3543" i="64"/>
  <c r="AP3541" i="64"/>
  <c r="AP3540" i="64"/>
  <c r="AP3539" i="64"/>
  <c r="AP3538" i="64"/>
  <c r="AP3536" i="64"/>
  <c r="AP3535" i="64"/>
  <c r="AP3534" i="64"/>
  <c r="AP3533" i="64"/>
  <c r="AP3531" i="64"/>
  <c r="AP3530" i="64"/>
  <c r="AP3529" i="64"/>
  <c r="AP3528" i="64"/>
  <c r="AP3526" i="64"/>
  <c r="AP3525" i="64"/>
  <c r="AP3524" i="64"/>
  <c r="AP3523" i="64"/>
  <c r="AP3521" i="64"/>
  <c r="AP3520" i="64"/>
  <c r="AP3519" i="64"/>
  <c r="AP3518" i="64"/>
  <c r="AP3516" i="64"/>
  <c r="AP3515" i="64"/>
  <c r="AP3514" i="64"/>
  <c r="AP3513" i="64"/>
  <c r="AP3511" i="64"/>
  <c r="AP3510" i="64"/>
  <c r="AP3509" i="64"/>
  <c r="AP3508" i="64"/>
  <c r="AP3506" i="64"/>
  <c r="AP3505" i="64"/>
  <c r="AP3504" i="64"/>
  <c r="AP3503" i="64"/>
  <c r="AP3501" i="64"/>
  <c r="AP3500" i="64"/>
  <c r="AP3499" i="64"/>
  <c r="AP3498" i="64"/>
  <c r="AP3496" i="64"/>
  <c r="AP3495" i="64"/>
  <c r="AP3494" i="64"/>
  <c r="AP3493" i="64"/>
  <c r="AP3491" i="64"/>
  <c r="AP3490" i="64"/>
  <c r="AP3489" i="64"/>
  <c r="AP3488" i="64"/>
  <c r="AP3486" i="64"/>
  <c r="AP3485" i="64"/>
  <c r="AP3484" i="64"/>
  <c r="AP3483" i="64"/>
  <c r="AP3481" i="64"/>
  <c r="AP3480" i="64"/>
  <c r="AP3479" i="64"/>
  <c r="AP3478" i="64"/>
  <c r="AP3476" i="64"/>
  <c r="AP3475" i="64"/>
  <c r="AP3474" i="64"/>
  <c r="AP3473" i="64"/>
  <c r="AP3471" i="64"/>
  <c r="AP3470" i="64"/>
  <c r="AP3469" i="64"/>
  <c r="AP3468" i="64"/>
  <c r="AP3466" i="64"/>
  <c r="AP3465" i="64"/>
  <c r="AP3464" i="64"/>
  <c r="AP3463" i="64"/>
  <c r="AP3461" i="64"/>
  <c r="AP3460" i="64"/>
  <c r="AP3459" i="64"/>
  <c r="AP3458" i="64"/>
  <c r="AP3456" i="64"/>
  <c r="AP3455" i="64"/>
  <c r="AP3454" i="64"/>
  <c r="AP3453" i="64"/>
  <c r="AP3451" i="64"/>
  <c r="AP3450" i="64"/>
  <c r="AP3449" i="64"/>
  <c r="AP3448" i="64"/>
  <c r="AP3446" i="64"/>
  <c r="AP3445" i="64"/>
  <c r="AP3444" i="64"/>
  <c r="AP3443" i="64"/>
  <c r="AP3441" i="64"/>
  <c r="AP3440" i="64"/>
  <c r="AP3439" i="64"/>
  <c r="AP3438" i="64"/>
  <c r="AP3436" i="64"/>
  <c r="AP3435" i="64"/>
  <c r="AP3434" i="64"/>
  <c r="AP3433" i="64"/>
  <c r="AP3431" i="64"/>
  <c r="AP3430" i="64"/>
  <c r="AP3429" i="64"/>
  <c r="AP3428" i="64"/>
  <c r="AP3426" i="64"/>
  <c r="AP3425" i="64"/>
  <c r="AP3424" i="64"/>
  <c r="AP3423" i="64"/>
  <c r="AP3421" i="64"/>
  <c r="AP3420" i="64"/>
  <c r="AP3419" i="64"/>
  <c r="AP3418" i="64"/>
  <c r="AP3416" i="64"/>
  <c r="AP3415" i="64"/>
  <c r="AP3414" i="64"/>
  <c r="AP3413" i="64"/>
  <c r="AP3411" i="64"/>
  <c r="AP3410" i="64"/>
  <c r="AP3409" i="64"/>
  <c r="AP3408" i="64"/>
  <c r="AP3406" i="64"/>
  <c r="AP3405" i="64"/>
  <c r="AP3404" i="64"/>
  <c r="AP3403" i="64"/>
  <c r="AP3401" i="64"/>
  <c r="AP3400" i="64"/>
  <c r="AP3399" i="64"/>
  <c r="AP3398" i="64"/>
  <c r="AP3396" i="64"/>
  <c r="AP3395" i="64"/>
  <c r="AP3394" i="64"/>
  <c r="AP3393" i="64"/>
  <c r="AP3391" i="64"/>
  <c r="AP3390" i="64"/>
  <c r="AP3389" i="64"/>
  <c r="AP3388" i="64"/>
  <c r="AP3386" i="64"/>
  <c r="AP3385" i="64"/>
  <c r="AP3384" i="64"/>
  <c r="AP3383" i="64"/>
  <c r="AP3381" i="64"/>
  <c r="AP3380" i="64"/>
  <c r="AP3379" i="64"/>
  <c r="AP3378" i="64"/>
  <c r="AP3376" i="64"/>
  <c r="AP3375" i="64"/>
  <c r="AP3374" i="64"/>
  <c r="AP3373" i="64"/>
  <c r="AP3371" i="64"/>
  <c r="AP3370" i="64"/>
  <c r="AP3369" i="64"/>
  <c r="AP3368" i="64"/>
  <c r="AP3366" i="64"/>
  <c r="AP3365" i="64"/>
  <c r="AP3364" i="64"/>
  <c r="AP3363" i="64"/>
  <c r="AP3361" i="64"/>
  <c r="AP3360" i="64"/>
  <c r="AP3359" i="64"/>
  <c r="AP3358" i="64"/>
  <c r="AP3356" i="64"/>
  <c r="AP3355" i="64"/>
  <c r="AP3354" i="64"/>
  <c r="AP3353" i="64"/>
  <c r="AP3351" i="64"/>
  <c r="AP3350" i="64"/>
  <c r="AP3349" i="64"/>
  <c r="AP3348" i="64"/>
  <c r="AP3346" i="64"/>
  <c r="AP3345" i="64"/>
  <c r="AP3344" i="64"/>
  <c r="AP3343" i="64"/>
  <c r="AP3341" i="64"/>
  <c r="AP3340" i="64"/>
  <c r="AP3339" i="64"/>
  <c r="AP3338" i="64"/>
  <c r="AP3336" i="64"/>
  <c r="AP3335" i="64"/>
  <c r="AP3334" i="64"/>
  <c r="AP3333" i="64"/>
  <c r="AP3331" i="64"/>
  <c r="AP3330" i="64"/>
  <c r="AP3329" i="64"/>
  <c r="AP3328" i="64"/>
  <c r="AP3326" i="64"/>
  <c r="AP3325" i="64"/>
  <c r="AP3324" i="64"/>
  <c r="AP3323" i="64"/>
  <c r="AP3321" i="64"/>
  <c r="AP3320" i="64"/>
  <c r="AP3319" i="64"/>
  <c r="AP3318" i="64"/>
  <c r="AP3316" i="64"/>
  <c r="AP3315" i="64"/>
  <c r="AP3314" i="64"/>
  <c r="AP3313" i="64"/>
  <c r="AP3311" i="64"/>
  <c r="AP3310" i="64"/>
  <c r="AP3309" i="64"/>
  <c r="AP3308" i="64"/>
  <c r="AP3306" i="64"/>
  <c r="AP3305" i="64"/>
  <c r="AP3304" i="64"/>
  <c r="AP3303" i="64"/>
  <c r="AP3301" i="64"/>
  <c r="AP3300" i="64"/>
  <c r="AP3299" i="64"/>
  <c r="AP3298" i="64"/>
  <c r="AP3296" i="64"/>
  <c r="AP3295" i="64"/>
  <c r="AP3294" i="64"/>
  <c r="AP3293" i="64"/>
  <c r="AP3291" i="64"/>
  <c r="AP3290" i="64"/>
  <c r="AP3289" i="64"/>
  <c r="AP3288" i="64"/>
  <c r="AP3286" i="64"/>
  <c r="AP3285" i="64"/>
  <c r="AP3284" i="64"/>
  <c r="AP3283" i="64"/>
  <c r="AP3281" i="64"/>
  <c r="AP3280" i="64"/>
  <c r="AP3279" i="64"/>
  <c r="AP3278" i="64"/>
  <c r="AP3276" i="64"/>
  <c r="AP3275" i="64"/>
  <c r="AP3274" i="64"/>
  <c r="AP3273" i="64"/>
  <c r="AP3271" i="64"/>
  <c r="AP3270" i="64"/>
  <c r="AP3269" i="64"/>
  <c r="AP3268" i="64"/>
  <c r="AP3266" i="64"/>
  <c r="AP3265" i="64"/>
  <c r="AP3264" i="64"/>
  <c r="AP3263" i="64"/>
  <c r="AP3261" i="64"/>
  <c r="AP3260" i="64"/>
  <c r="AP3259" i="64"/>
  <c r="AP3258" i="64"/>
  <c r="AP3256" i="64"/>
  <c r="AP3255" i="64"/>
  <c r="AP3254" i="64"/>
  <c r="AP3253" i="64"/>
  <c r="AP3251" i="64"/>
  <c r="AP3250" i="64"/>
  <c r="AP3249" i="64"/>
  <c r="AP3248" i="64"/>
  <c r="AP3246" i="64"/>
  <c r="AP3245" i="64"/>
  <c r="AP3244" i="64"/>
  <c r="AP3243" i="64"/>
  <c r="AP3241" i="64"/>
  <c r="AP3240" i="64"/>
  <c r="AP3239" i="64"/>
  <c r="AP3238" i="64"/>
  <c r="AP3236" i="64"/>
  <c r="AP3235" i="64"/>
  <c r="AP3234" i="64"/>
  <c r="AP3233" i="64"/>
  <c r="AP3231" i="64"/>
  <c r="AP3230" i="64"/>
  <c r="AP3229" i="64"/>
  <c r="AP3228" i="64"/>
  <c r="AP3226" i="64"/>
  <c r="AP3225" i="64"/>
  <c r="AP3224" i="64"/>
  <c r="AP3223" i="64"/>
  <c r="AP3221" i="64"/>
  <c r="AP3220" i="64"/>
  <c r="AP3219" i="64"/>
  <c r="AP3218" i="64"/>
  <c r="AP3216" i="64"/>
  <c r="AP3215" i="64"/>
  <c r="AP3214" i="64"/>
  <c r="AP3213" i="64"/>
  <c r="AP3211" i="64"/>
  <c r="AP3210" i="64"/>
  <c r="AP3209" i="64"/>
  <c r="AP3208" i="64"/>
  <c r="AP3206" i="64"/>
  <c r="AP3205" i="64"/>
  <c r="AP3204" i="64"/>
  <c r="AP3203" i="64"/>
  <c r="AP3201" i="64"/>
  <c r="AP3200" i="64"/>
  <c r="AP3199" i="64"/>
  <c r="AP3198" i="64"/>
  <c r="AP3196" i="64"/>
  <c r="AP3195" i="64"/>
  <c r="AP3194" i="64"/>
  <c r="AP3193" i="64"/>
  <c r="AP3191" i="64"/>
  <c r="AP3190" i="64"/>
  <c r="AP3189" i="64"/>
  <c r="AP3188" i="64"/>
  <c r="AP3186" i="64"/>
  <c r="AP3185" i="64"/>
  <c r="AP3184" i="64"/>
  <c r="AP3183" i="64"/>
  <c r="AP3181" i="64"/>
  <c r="AP3180" i="64"/>
  <c r="AP3179" i="64"/>
  <c r="AP3178" i="64"/>
  <c r="AP3176" i="64"/>
  <c r="AP3175" i="64"/>
  <c r="AP3174" i="64"/>
  <c r="AP3173" i="64"/>
  <c r="AP3171" i="64"/>
  <c r="AP3170" i="64"/>
  <c r="AP3169" i="64"/>
  <c r="AP3168" i="64"/>
  <c r="AP3166" i="64"/>
  <c r="AP3165" i="64"/>
  <c r="AP3164" i="64"/>
  <c r="AP3163" i="64"/>
  <c r="AP3161" i="64"/>
  <c r="AP3160" i="64"/>
  <c r="AP3159" i="64"/>
  <c r="AP3158" i="64"/>
  <c r="AP3156" i="64"/>
  <c r="AP3155" i="64"/>
  <c r="AP3154" i="64"/>
  <c r="AP3153" i="64"/>
  <c r="AP3151" i="64"/>
  <c r="AP3150" i="64"/>
  <c r="AP3149" i="64"/>
  <c r="AP3148" i="64"/>
  <c r="AP3146" i="64"/>
  <c r="AP3145" i="64"/>
  <c r="AP3144" i="64"/>
  <c r="AP3143" i="64"/>
  <c r="AP3141" i="64"/>
  <c r="AP3140" i="64"/>
  <c r="AP3139" i="64"/>
  <c r="AP3138" i="64"/>
  <c r="AP3136" i="64"/>
  <c r="AP3135" i="64"/>
  <c r="AP3134" i="64"/>
  <c r="AP3133" i="64"/>
  <c r="AP3131" i="64"/>
  <c r="AP3130" i="64"/>
  <c r="AP3129" i="64"/>
  <c r="AP3128" i="64"/>
  <c r="AP3126" i="64"/>
  <c r="AP3125" i="64"/>
  <c r="AP3124" i="64"/>
  <c r="AP3123" i="64"/>
  <c r="AP3121" i="64"/>
  <c r="AP3120" i="64"/>
  <c r="AP3119" i="64"/>
  <c r="AP3118" i="64"/>
  <c r="AP3116" i="64"/>
  <c r="AP3115" i="64"/>
  <c r="AP3114" i="64"/>
  <c r="AP3113" i="64"/>
  <c r="AP3111" i="64"/>
  <c r="AP3110" i="64"/>
  <c r="AP3109" i="64"/>
  <c r="AP3108" i="64"/>
  <c r="AP3106" i="64"/>
  <c r="AP3105" i="64"/>
  <c r="AP3104" i="64"/>
  <c r="AP3103" i="64"/>
  <c r="AP3101" i="64"/>
  <c r="AP3100" i="64"/>
  <c r="AP3099" i="64"/>
  <c r="AP3098" i="64"/>
  <c r="AP3096" i="64"/>
  <c r="AP3095" i="64"/>
  <c r="AP3094" i="64"/>
  <c r="AP3093" i="64"/>
  <c r="AP3091" i="64"/>
  <c r="AP3090" i="64"/>
  <c r="AP3089" i="64"/>
  <c r="AP3088" i="64"/>
  <c r="AP3086" i="64"/>
  <c r="AP3085" i="64"/>
  <c r="AP3084" i="64"/>
  <c r="AP3083" i="64"/>
  <c r="AP3081" i="64"/>
  <c r="AP3080" i="64"/>
  <c r="AP3079" i="64"/>
  <c r="AP3078" i="64"/>
  <c r="AP3076" i="64"/>
  <c r="AP3075" i="64"/>
  <c r="AP3074" i="64"/>
  <c r="AP3073" i="64"/>
  <c r="AP3071" i="64"/>
  <c r="AP3070" i="64"/>
  <c r="AP3069" i="64"/>
  <c r="AP3068" i="64"/>
  <c r="AP3066" i="64"/>
  <c r="AP3065" i="64"/>
  <c r="AP3064" i="64"/>
  <c r="AP3063" i="64"/>
  <c r="AP3061" i="64"/>
  <c r="AP3060" i="64"/>
  <c r="AP3059" i="64"/>
  <c r="AP3058" i="64"/>
  <c r="AP3056" i="64"/>
  <c r="AP3055" i="64"/>
  <c r="AP3054" i="64"/>
  <c r="AP3053" i="64"/>
  <c r="AP3051" i="64"/>
  <c r="AP3050" i="64"/>
  <c r="AP3049" i="64"/>
  <c r="AP3048" i="64"/>
  <c r="AP3046" i="64"/>
  <c r="AP3045" i="64"/>
  <c r="AP3044" i="64"/>
  <c r="AP3043" i="64"/>
  <c r="AP3041" i="64"/>
  <c r="AP3040" i="64"/>
  <c r="AP3039" i="64"/>
  <c r="AP3038" i="64"/>
  <c r="AP3036" i="64"/>
  <c r="AP3035" i="64"/>
  <c r="AP3034" i="64"/>
  <c r="AP3033" i="64"/>
  <c r="AP3031" i="64"/>
  <c r="AP3030" i="64"/>
  <c r="AP3029" i="64"/>
  <c r="AP3028" i="64"/>
  <c r="AP3026" i="64"/>
  <c r="AP3025" i="64"/>
  <c r="AP3024" i="64"/>
  <c r="AP3023" i="64"/>
  <c r="AP3021" i="64"/>
  <c r="AP3020" i="64"/>
  <c r="AP3019" i="64"/>
  <c r="AP3018" i="64"/>
  <c r="AP3016" i="64"/>
  <c r="AP3015" i="64"/>
  <c r="AP3014" i="64"/>
  <c r="AP3013" i="64"/>
  <c r="AP3011" i="64"/>
  <c r="AP3010" i="64"/>
  <c r="AP3009" i="64"/>
  <c r="AP3008" i="64"/>
  <c r="AP3006" i="64"/>
  <c r="AP3005" i="64"/>
  <c r="AP3004" i="64"/>
  <c r="AP3003" i="64"/>
  <c r="AP3001" i="64"/>
  <c r="AP3000" i="64"/>
  <c r="AP2999" i="64"/>
  <c r="AP2998" i="64"/>
  <c r="AP2996" i="64"/>
  <c r="AP2995" i="64"/>
  <c r="AP2994" i="64"/>
  <c r="AP2993" i="64"/>
  <c r="AP2991" i="64"/>
  <c r="AP2990" i="64"/>
  <c r="AP2989" i="64"/>
  <c r="AP2988" i="64"/>
  <c r="AP2986" i="64"/>
  <c r="AP2985" i="64"/>
  <c r="AP2984" i="64"/>
  <c r="AP2983" i="64"/>
  <c r="AP2981" i="64"/>
  <c r="AP2980" i="64"/>
  <c r="AP2979" i="64"/>
  <c r="AP2978" i="64"/>
  <c r="AP2976" i="64"/>
  <c r="AP2975" i="64"/>
  <c r="AP2974" i="64"/>
  <c r="AP2973" i="64"/>
  <c r="AP2971" i="64"/>
  <c r="AP2970" i="64"/>
  <c r="AP2969" i="64"/>
  <c r="AP2968" i="64"/>
  <c r="AP2966" i="64"/>
  <c r="AP2965" i="64"/>
  <c r="AP2964" i="64"/>
  <c r="AP2963" i="64"/>
  <c r="AP2961" i="64"/>
  <c r="AP2960" i="64"/>
  <c r="AP2959" i="64"/>
  <c r="AP2958" i="64"/>
  <c r="AP2956" i="64"/>
  <c r="AP2955" i="64"/>
  <c r="AP2954" i="64"/>
  <c r="AP2953" i="64"/>
  <c r="AP2951" i="64"/>
  <c r="AP2950" i="64"/>
  <c r="AP2949" i="64"/>
  <c r="AP2948" i="64"/>
  <c r="AP2946" i="64"/>
  <c r="AP2945" i="64"/>
  <c r="AP2944" i="64"/>
  <c r="AP2943" i="64"/>
  <c r="AP2941" i="64"/>
  <c r="AP2940" i="64"/>
  <c r="AP2939" i="64"/>
  <c r="AP2938" i="64"/>
  <c r="AP2936" i="64"/>
  <c r="AP2935" i="64"/>
  <c r="AP2934" i="64"/>
  <c r="AP2933" i="64"/>
  <c r="AP2931" i="64"/>
  <c r="AP2930" i="64"/>
  <c r="AP2929" i="64"/>
  <c r="AP2928" i="64"/>
  <c r="AP2926" i="64"/>
  <c r="AP2925" i="64"/>
  <c r="AP2924" i="64"/>
  <c r="AP2923" i="64"/>
  <c r="AP2921" i="64"/>
  <c r="AP2920" i="64"/>
  <c r="AP2919" i="64"/>
  <c r="AP2918" i="64"/>
  <c r="AP2916" i="64"/>
  <c r="AP2915" i="64"/>
  <c r="AP2914" i="64"/>
  <c r="AP2913" i="64"/>
  <c r="AP2911" i="64"/>
  <c r="AP2910" i="64"/>
  <c r="AP2909" i="64"/>
  <c r="AP2908" i="64"/>
  <c r="AP2906" i="64"/>
  <c r="AP2905" i="64"/>
  <c r="AP2904" i="64"/>
  <c r="AP2903" i="64"/>
  <c r="AP2901" i="64"/>
  <c r="AP2900" i="64"/>
  <c r="AP2899" i="64"/>
  <c r="AP2898" i="64"/>
  <c r="AP2896" i="64"/>
  <c r="AP2895" i="64"/>
  <c r="AP2894" i="64"/>
  <c r="AP2893" i="64"/>
  <c r="AP2891" i="64"/>
  <c r="AP2890" i="64"/>
  <c r="AP2889" i="64"/>
  <c r="AP2888" i="64"/>
  <c r="AP2886" i="64"/>
  <c r="AP2885" i="64"/>
  <c r="AP2884" i="64"/>
  <c r="AP2883" i="64"/>
  <c r="AP2881" i="64"/>
  <c r="AP2880" i="64"/>
  <c r="AP2879" i="64"/>
  <c r="AP2878" i="64"/>
  <c r="AP2876" i="64"/>
  <c r="AP2875" i="64"/>
  <c r="AP2874" i="64"/>
  <c r="AP2873" i="64"/>
  <c r="AP2871" i="64"/>
  <c r="AP2870" i="64"/>
  <c r="AP2869" i="64"/>
  <c r="AP2868" i="64"/>
  <c r="AP2866" i="64"/>
  <c r="AP2865" i="64"/>
  <c r="AP2864" i="64"/>
  <c r="AP2863" i="64"/>
  <c r="AP2861" i="64"/>
  <c r="AP2860" i="64"/>
  <c r="AP2859" i="64"/>
  <c r="AP2858" i="64"/>
  <c r="AP2856" i="64"/>
  <c r="AP2855" i="64"/>
  <c r="AP2854" i="64"/>
  <c r="AP2853" i="64"/>
  <c r="AP2851" i="64"/>
  <c r="AP2850" i="64"/>
  <c r="AP2849" i="64"/>
  <c r="AP2848" i="64"/>
  <c r="AP2846" i="64"/>
  <c r="AP2845" i="64"/>
  <c r="AP2844" i="64"/>
  <c r="AP2843" i="64"/>
  <c r="AP2841" i="64"/>
  <c r="AP2840" i="64"/>
  <c r="AP2839" i="64"/>
  <c r="AP2838" i="64"/>
  <c r="AP2836" i="64"/>
  <c r="AP2835" i="64"/>
  <c r="AP2834" i="64"/>
  <c r="AP2833" i="64"/>
  <c r="AP2831" i="64"/>
  <c r="AP2830" i="64"/>
  <c r="AP2829" i="64"/>
  <c r="AP2828" i="64"/>
  <c r="AP2826" i="64"/>
  <c r="AP2825" i="64"/>
  <c r="AP2824" i="64"/>
  <c r="AP2823" i="64"/>
  <c r="AP2821" i="64"/>
  <c r="AP2820" i="64"/>
  <c r="AP2819" i="64"/>
  <c r="AP2818" i="64"/>
  <c r="AP2816" i="64"/>
  <c r="AP2815" i="64"/>
  <c r="AP2814" i="64"/>
  <c r="AP2813" i="64"/>
  <c r="AP2811" i="64"/>
  <c r="AP2810" i="64"/>
  <c r="AP2809" i="64"/>
  <c r="AP2808" i="64"/>
  <c r="AP2806" i="64"/>
  <c r="AP2805" i="64"/>
  <c r="AP2804" i="64"/>
  <c r="AP2803" i="64"/>
  <c r="AP2801" i="64"/>
  <c r="AP2800" i="64"/>
  <c r="AP2799" i="64"/>
  <c r="AP2798" i="64"/>
  <c r="AP2796" i="64"/>
  <c r="AP2795" i="64"/>
  <c r="AP2794" i="64"/>
  <c r="AP2793" i="64"/>
  <c r="AP2791" i="64"/>
  <c r="AP2790" i="64"/>
  <c r="AP2789" i="64"/>
  <c r="AP2788" i="64"/>
  <c r="AP2786" i="64"/>
  <c r="AP2785" i="64"/>
  <c r="AP2784" i="64"/>
  <c r="AP2783" i="64"/>
  <c r="AP2781" i="64"/>
  <c r="AP2780" i="64"/>
  <c r="AP2779" i="64"/>
  <c r="AP2778" i="64"/>
  <c r="AP2776" i="64"/>
  <c r="AP2775" i="64"/>
  <c r="AP2774" i="64"/>
  <c r="AP2773" i="64"/>
  <c r="AP2771" i="64"/>
  <c r="AP2770" i="64"/>
  <c r="AP2769" i="64"/>
  <c r="AP2768" i="64"/>
  <c r="AP2766" i="64"/>
  <c r="AP2765" i="64"/>
  <c r="AP2764" i="64"/>
  <c r="AP2763" i="64"/>
  <c r="AP2761" i="64"/>
  <c r="AP2760" i="64"/>
  <c r="AP2759" i="64"/>
  <c r="AP2758" i="64"/>
  <c r="AP2756" i="64"/>
  <c r="AP2755" i="64"/>
  <c r="AP2754" i="64"/>
  <c r="AP2753" i="64"/>
  <c r="AP2751" i="64"/>
  <c r="AP2750" i="64"/>
  <c r="AP2749" i="64"/>
  <c r="AP2748" i="64"/>
  <c r="AP2746" i="64"/>
  <c r="AP2745" i="64"/>
  <c r="AP2744" i="64"/>
  <c r="AP2743" i="64"/>
  <c r="AP2741" i="64"/>
  <c r="AP2740" i="64"/>
  <c r="AP2739" i="64"/>
  <c r="AP2738" i="64"/>
  <c r="AP2736" i="64"/>
  <c r="AP2735" i="64"/>
  <c r="AP2734" i="64"/>
  <c r="AP2733" i="64"/>
  <c r="AP2731" i="64"/>
  <c r="AP2730" i="64"/>
  <c r="AP2729" i="64"/>
  <c r="AP2728" i="64"/>
  <c r="AP2726" i="64"/>
  <c r="AP2725" i="64"/>
  <c r="AP2724" i="64"/>
  <c r="AP2723" i="64"/>
  <c r="AP2721" i="64"/>
  <c r="AP2720" i="64"/>
  <c r="AP2719" i="64"/>
  <c r="AP2718" i="64"/>
  <c r="AP2716" i="64"/>
  <c r="AP2715" i="64"/>
  <c r="AP2714" i="64"/>
  <c r="AP2713" i="64"/>
  <c r="AP2711" i="64"/>
  <c r="AP2710" i="64"/>
  <c r="AP2709" i="64"/>
  <c r="AP2708" i="64"/>
  <c r="AP2706" i="64"/>
  <c r="AP2705" i="64"/>
  <c r="AP2704" i="64"/>
  <c r="AP2703" i="64"/>
  <c r="AP2701" i="64"/>
  <c r="AP2700" i="64"/>
  <c r="AP2699" i="64"/>
  <c r="AP2698" i="64"/>
  <c r="AP2696" i="64"/>
  <c r="AP2695" i="64"/>
  <c r="AP2694" i="64"/>
  <c r="AP2693" i="64"/>
  <c r="AP2691" i="64"/>
  <c r="AP2690" i="64"/>
  <c r="AP2689" i="64"/>
  <c r="AP2688" i="64"/>
  <c r="AP2686" i="64"/>
  <c r="AP2685" i="64"/>
  <c r="AP2684" i="64"/>
  <c r="AP2683" i="64"/>
  <c r="AP2681" i="64"/>
  <c r="AP2680" i="64"/>
  <c r="AP2679" i="64"/>
  <c r="AP2678" i="64"/>
  <c r="AP2676" i="64"/>
  <c r="AP2675" i="64"/>
  <c r="AP2674" i="64"/>
  <c r="AP2673" i="64"/>
  <c r="AP2671" i="64"/>
  <c r="AP2670" i="64"/>
  <c r="AP2669" i="64"/>
  <c r="AP2668" i="64"/>
  <c r="AP2666" i="64"/>
  <c r="AP2665" i="64"/>
  <c r="AP2664" i="64"/>
  <c r="AP2663" i="64"/>
  <c r="AP2661" i="64"/>
  <c r="AP2660" i="64"/>
  <c r="AP2659" i="64"/>
  <c r="AP2658" i="64"/>
  <c r="AP2656" i="64"/>
  <c r="AP2655" i="64"/>
  <c r="AP2654" i="64"/>
  <c r="AP2653" i="64"/>
  <c r="AP2651" i="64"/>
  <c r="AP2650" i="64"/>
  <c r="AP2649" i="64"/>
  <c r="AP2648" i="64"/>
  <c r="AP2646" i="64"/>
  <c r="AP2645" i="64"/>
  <c r="AP2644" i="64"/>
  <c r="AP2643" i="64"/>
  <c r="AP2641" i="64"/>
  <c r="AP2640" i="64"/>
  <c r="AP2639" i="64"/>
  <c r="AP2638" i="64"/>
  <c r="AP2636" i="64"/>
  <c r="AP2635" i="64"/>
  <c r="AP2634" i="64"/>
  <c r="AP2633" i="64"/>
  <c r="AP2631" i="64"/>
  <c r="AP2630" i="64"/>
  <c r="AP2629" i="64"/>
  <c r="AP2628" i="64"/>
  <c r="AP2626" i="64"/>
  <c r="AP2625" i="64"/>
  <c r="AP2624" i="64"/>
  <c r="AP2623" i="64"/>
  <c r="AP2621" i="64"/>
  <c r="AP2620" i="64"/>
  <c r="AP2619" i="64"/>
  <c r="AP2618" i="64"/>
  <c r="AP2616" i="64"/>
  <c r="AP2615" i="64"/>
  <c r="AP2614" i="64"/>
  <c r="AP2613" i="64"/>
  <c r="AP2611" i="64"/>
  <c r="AP2610" i="64"/>
  <c r="AP2609" i="64"/>
  <c r="AP2608" i="64"/>
  <c r="AP2606" i="64"/>
  <c r="AP2605" i="64"/>
  <c r="AP2604" i="64"/>
  <c r="AP2603" i="64"/>
  <c r="AP2601" i="64"/>
  <c r="AP2600" i="64"/>
  <c r="AP2599" i="64"/>
  <c r="AP2598" i="64"/>
  <c r="AP2596" i="64"/>
  <c r="AP2595" i="64"/>
  <c r="AP2594" i="64"/>
  <c r="AP2593" i="64"/>
  <c r="AP2591" i="64"/>
  <c r="AP2590" i="64"/>
  <c r="AP2589" i="64"/>
  <c r="AP2588" i="64"/>
  <c r="AP2586" i="64"/>
  <c r="AP2585" i="64"/>
  <c r="AP2584" i="64"/>
  <c r="AP2583" i="64"/>
  <c r="AP2581" i="64"/>
  <c r="AP2580" i="64"/>
  <c r="AP2579" i="64"/>
  <c r="AP2578" i="64"/>
  <c r="AP2576" i="64"/>
  <c r="AP2575" i="64"/>
  <c r="AP2574" i="64"/>
  <c r="AP2573" i="64"/>
  <c r="AP2571" i="64"/>
  <c r="AP2570" i="64"/>
  <c r="AP2569" i="64"/>
  <c r="AP2568" i="64"/>
  <c r="AP2566" i="64"/>
  <c r="AP2565" i="64"/>
  <c r="AP2564" i="64"/>
  <c r="AP2563" i="64"/>
  <c r="AP2561" i="64"/>
  <c r="AP2560" i="64"/>
  <c r="AP2559" i="64"/>
  <c r="AP2558" i="64"/>
  <c r="AP2556" i="64"/>
  <c r="AP2555" i="64"/>
  <c r="AP2554" i="64"/>
  <c r="AP2553" i="64"/>
  <c r="AP2551" i="64"/>
  <c r="AP2550" i="64"/>
  <c r="AP2549" i="64"/>
  <c r="AP2548" i="64"/>
  <c r="AP2546" i="64"/>
  <c r="AP2545" i="64"/>
  <c r="AP2544" i="64"/>
  <c r="AP2543" i="64"/>
  <c r="AP2541" i="64"/>
  <c r="AP2540" i="64"/>
  <c r="AP2539" i="64"/>
  <c r="AP2538" i="64"/>
  <c r="AP2536" i="64"/>
  <c r="AP2535" i="64"/>
  <c r="AP2534" i="64"/>
  <c r="AP2533" i="64"/>
  <c r="AP2531" i="64"/>
  <c r="AP2530" i="64"/>
  <c r="AP2529" i="64"/>
  <c r="AP2528" i="64"/>
  <c r="AP2526" i="64"/>
  <c r="AP2525" i="64"/>
  <c r="AP2524" i="64"/>
  <c r="AP2523" i="64"/>
  <c r="AP2521" i="64"/>
  <c r="AP2520" i="64"/>
  <c r="AP2519" i="64"/>
  <c r="AP2518" i="64"/>
  <c r="AP2516" i="64"/>
  <c r="AP2515" i="64"/>
  <c r="AP2514" i="64"/>
  <c r="AP2513" i="64"/>
  <c r="AP2511" i="64"/>
  <c r="AP2510" i="64"/>
  <c r="AP2509" i="64"/>
  <c r="AP2508" i="64"/>
  <c r="AP2506" i="64"/>
  <c r="AP2505" i="64"/>
  <c r="AP2504" i="64"/>
  <c r="AP2503" i="64"/>
  <c r="AP2501" i="64"/>
  <c r="AP2500" i="64"/>
  <c r="AP2499" i="64"/>
  <c r="AP2498" i="64"/>
  <c r="AP2496" i="64"/>
  <c r="AP2495" i="64"/>
  <c r="AP2494" i="64"/>
  <c r="AP2493" i="64"/>
  <c r="AP2491" i="64"/>
  <c r="AP2490" i="64"/>
  <c r="AP2489" i="64"/>
  <c r="AP2488" i="64"/>
  <c r="AP2486" i="64"/>
  <c r="AP2485" i="64"/>
  <c r="AP2484" i="64"/>
  <c r="AP2483" i="64"/>
  <c r="AP2481" i="64"/>
  <c r="AP2480" i="64"/>
  <c r="AP2479" i="64"/>
  <c r="AP2478" i="64"/>
  <c r="AP2476" i="64"/>
  <c r="AP2475" i="64"/>
  <c r="AP2474" i="64"/>
  <c r="AP2473" i="64"/>
  <c r="AP2471" i="64"/>
  <c r="AP2470" i="64"/>
  <c r="AP2469" i="64"/>
  <c r="AP2468" i="64"/>
  <c r="AP2466" i="64"/>
  <c r="AP2465" i="64"/>
  <c r="AP2464" i="64"/>
  <c r="AP2463" i="64"/>
  <c r="AP2461" i="64"/>
  <c r="AP2460" i="64"/>
  <c r="AP2459" i="64"/>
  <c r="AP2458" i="64"/>
  <c r="AP2456" i="64"/>
  <c r="AP2455" i="64"/>
  <c r="AP2454" i="64"/>
  <c r="AP2453" i="64"/>
  <c r="AP2451" i="64"/>
  <c r="AP2450" i="64"/>
  <c r="AP2449" i="64"/>
  <c r="AP2448" i="64"/>
  <c r="AP2446" i="64"/>
  <c r="AP2445" i="64"/>
  <c r="AP2444" i="64"/>
  <c r="AP2443" i="64"/>
  <c r="AP2441" i="64"/>
  <c r="AP2440" i="64"/>
  <c r="AP2439" i="64"/>
  <c r="AP2438" i="64"/>
  <c r="AP2436" i="64"/>
  <c r="AP2435" i="64"/>
  <c r="AP2434" i="64"/>
  <c r="AP2433" i="64"/>
  <c r="AP2431" i="64"/>
  <c r="AP2430" i="64"/>
  <c r="AP2429" i="64"/>
  <c r="AP2428" i="64"/>
  <c r="AP2426" i="64"/>
  <c r="AP2425" i="64"/>
  <c r="AP2424" i="64"/>
  <c r="AP2423" i="64"/>
  <c r="AP2421" i="64"/>
  <c r="AP2420" i="64"/>
  <c r="AP2419" i="64"/>
  <c r="AP2418" i="64"/>
  <c r="AP2416" i="64"/>
  <c r="AP2415" i="64"/>
  <c r="AP2414" i="64"/>
  <c r="AP2413" i="64"/>
  <c r="AP2411" i="64"/>
  <c r="AP2410" i="64"/>
  <c r="AP2409" i="64"/>
  <c r="AP2408" i="64"/>
  <c r="AP2406" i="64"/>
  <c r="AP2405" i="64"/>
  <c r="AP2404" i="64"/>
  <c r="AP2403" i="64"/>
  <c r="AP2401" i="64"/>
  <c r="AP2400" i="64"/>
  <c r="AP2399" i="64"/>
  <c r="AP2398" i="64"/>
  <c r="AP2396" i="64"/>
  <c r="AP2395" i="64"/>
  <c r="AP2394" i="64"/>
  <c r="AP2393" i="64"/>
  <c r="AP2391" i="64"/>
  <c r="AP2390" i="64"/>
  <c r="AP2389" i="64"/>
  <c r="AP2388" i="64"/>
  <c r="AP2386" i="64"/>
  <c r="AP2385" i="64"/>
  <c r="AP2384" i="64"/>
  <c r="AP2383" i="64"/>
  <c r="AP2381" i="64"/>
  <c r="AP2380" i="64"/>
  <c r="AP2379" i="64"/>
  <c r="AP2378" i="64"/>
  <c r="AP2376" i="64"/>
  <c r="AP2375" i="64"/>
  <c r="AP2374" i="64"/>
  <c r="AP2373" i="64"/>
  <c r="AP2371" i="64"/>
  <c r="AP2370" i="64"/>
  <c r="AP2369" i="64"/>
  <c r="AP2368" i="64"/>
  <c r="AP2366" i="64"/>
  <c r="AP2365" i="64"/>
  <c r="AP2364" i="64"/>
  <c r="AP2363" i="64"/>
  <c r="AP2361" i="64"/>
  <c r="AP2360" i="64"/>
  <c r="AP2359" i="64"/>
  <c r="AP2358" i="64"/>
  <c r="AP2356" i="64"/>
  <c r="AP2355" i="64"/>
  <c r="AP2354" i="64"/>
  <c r="AP2353" i="64"/>
  <c r="AP2351" i="64"/>
  <c r="AP2350" i="64"/>
  <c r="AP2349" i="64"/>
  <c r="AP2348" i="64"/>
  <c r="AP2346" i="64"/>
  <c r="AP2345" i="64"/>
  <c r="AP2344" i="64"/>
  <c r="AP2343" i="64"/>
  <c r="AP2341" i="64"/>
  <c r="AP2340" i="64"/>
  <c r="AP2339" i="64"/>
  <c r="AP2338" i="64"/>
  <c r="AP2336" i="64"/>
  <c r="AP2335" i="64"/>
  <c r="AP2334" i="64"/>
  <c r="AP2333" i="64"/>
  <c r="AP2331" i="64"/>
  <c r="AP2330" i="64"/>
  <c r="AP2329" i="64"/>
  <c r="AP2328" i="64"/>
  <c r="AP2326" i="64"/>
  <c r="AP2325" i="64"/>
  <c r="AP2324" i="64"/>
  <c r="AP2323" i="64"/>
  <c r="AP2321" i="64"/>
  <c r="AP2320" i="64"/>
  <c r="AP2319" i="64"/>
  <c r="AP2318" i="64"/>
  <c r="AP2316" i="64"/>
  <c r="AP2315" i="64"/>
  <c r="AP2314" i="64"/>
  <c r="AP2313" i="64"/>
  <c r="AP2311" i="64"/>
  <c r="AP2310" i="64"/>
  <c r="AP2309" i="64"/>
  <c r="AP2308" i="64"/>
  <c r="AP2306" i="64"/>
  <c r="AP2305" i="64"/>
  <c r="AP2304" i="64"/>
  <c r="AP2303" i="64"/>
  <c r="AP2301" i="64"/>
  <c r="AP2300" i="64"/>
  <c r="AP2299" i="64"/>
  <c r="AP2298" i="64"/>
  <c r="AP2296" i="64"/>
  <c r="AP2295" i="64"/>
  <c r="AP2294" i="64"/>
  <c r="AP2293" i="64"/>
  <c r="AP2291" i="64"/>
  <c r="AP2290" i="64"/>
  <c r="AP2289" i="64"/>
  <c r="AP2288" i="64"/>
  <c r="AP2286" i="64"/>
  <c r="AP2285" i="64"/>
  <c r="AP2284" i="64"/>
  <c r="AP2283" i="64"/>
  <c r="AP2281" i="64"/>
  <c r="AP2280" i="64"/>
  <c r="AP2279" i="64"/>
  <c r="AP2278" i="64"/>
  <c r="AP2276" i="64"/>
  <c r="AP2275" i="64"/>
  <c r="AP2274" i="64"/>
  <c r="AP2273" i="64"/>
  <c r="AP2271" i="64"/>
  <c r="AP2270" i="64"/>
  <c r="AP2269" i="64"/>
  <c r="AP2268" i="64"/>
  <c r="AP2266" i="64"/>
  <c r="AP2265" i="64"/>
  <c r="AP2264" i="64"/>
  <c r="AP2263" i="64"/>
  <c r="AP2261" i="64"/>
  <c r="AP2260" i="64"/>
  <c r="AP2259" i="64"/>
  <c r="AP2258" i="64"/>
  <c r="AP2256" i="64"/>
  <c r="AP2255" i="64"/>
  <c r="AP2254" i="64"/>
  <c r="AP2253" i="64"/>
  <c r="AP2251" i="64"/>
  <c r="AP2250" i="64"/>
  <c r="AP2249" i="64"/>
  <c r="AP2248" i="64"/>
  <c r="AP2246" i="64"/>
  <c r="AP2245" i="64"/>
  <c r="AP2244" i="64"/>
  <c r="AP2243" i="64"/>
  <c r="AP2241" i="64"/>
  <c r="AP2240" i="64"/>
  <c r="AP2239" i="64"/>
  <c r="AP2238" i="64"/>
  <c r="AP2236" i="64"/>
  <c r="AP2235" i="64"/>
  <c r="AP2234" i="64"/>
  <c r="AP2233" i="64"/>
  <c r="AP2231" i="64"/>
  <c r="AP2230" i="64"/>
  <c r="AP2229" i="64"/>
  <c r="AP2228" i="64"/>
  <c r="AP2226" i="64"/>
  <c r="AP2225" i="64"/>
  <c r="AP2224" i="64"/>
  <c r="AP2223" i="64"/>
  <c r="AP2221" i="64"/>
  <c r="AP2220" i="64"/>
  <c r="AP2219" i="64"/>
  <c r="AP2218" i="64"/>
  <c r="AP2216" i="64"/>
  <c r="AP2215" i="64"/>
  <c r="AP2214" i="64"/>
  <c r="AP2213" i="64"/>
  <c r="AP2211" i="64"/>
  <c r="AP2210" i="64"/>
  <c r="AP2209" i="64"/>
  <c r="AP2208" i="64"/>
  <c r="AP2206" i="64"/>
  <c r="AP2205" i="64"/>
  <c r="AP2204" i="64"/>
  <c r="AP2203" i="64"/>
  <c r="AP2201" i="64"/>
  <c r="AP2200" i="64"/>
  <c r="AP2199" i="64"/>
  <c r="AP2198" i="64"/>
  <c r="AP2196" i="64"/>
  <c r="AP2195" i="64"/>
  <c r="AP2194" i="64"/>
  <c r="AP2193" i="64"/>
  <c r="AP2191" i="64"/>
  <c r="AP2190" i="64"/>
  <c r="AP2189" i="64"/>
  <c r="AP2188" i="64"/>
  <c r="AP2186" i="64"/>
  <c r="AP2185" i="64"/>
  <c r="AP2184" i="64"/>
  <c r="AP2183" i="64"/>
  <c r="AP2181" i="64"/>
  <c r="AP2180" i="64"/>
  <c r="AP2179" i="64"/>
  <c r="AP2178" i="64"/>
  <c r="AP2176" i="64"/>
  <c r="AP2175" i="64"/>
  <c r="AP2174" i="64"/>
  <c r="AP2173" i="64"/>
  <c r="AP2171" i="64"/>
  <c r="AP2170" i="64"/>
  <c r="AP2169" i="64"/>
  <c r="AP2168" i="64"/>
  <c r="AP2166" i="64"/>
  <c r="AP2165" i="64"/>
  <c r="AP2164" i="64"/>
  <c r="AP2163" i="64"/>
  <c r="AP2161" i="64"/>
  <c r="AP2160" i="64"/>
  <c r="AP2159" i="64"/>
  <c r="AP2158" i="64"/>
  <c r="AP2156" i="64"/>
  <c r="AP2155" i="64"/>
  <c r="AP2154" i="64"/>
  <c r="AP2153" i="64"/>
  <c r="AP2151" i="64"/>
  <c r="AP2150" i="64"/>
  <c r="AP2149" i="64"/>
  <c r="AP2148" i="64"/>
  <c r="AP2146" i="64"/>
  <c r="AP2145" i="64"/>
  <c r="AP2144" i="64"/>
  <c r="AP2143" i="64"/>
  <c r="AP2141" i="64"/>
  <c r="AP2140" i="64"/>
  <c r="AP2139" i="64"/>
  <c r="AP2138" i="64"/>
  <c r="AP2136" i="64"/>
  <c r="AP2135" i="64"/>
  <c r="AP2134" i="64"/>
  <c r="AP2133" i="64"/>
  <c r="AP2131" i="64"/>
  <c r="AP2130" i="64"/>
  <c r="AP2129" i="64"/>
  <c r="AP2128" i="64"/>
  <c r="AP2126" i="64"/>
  <c r="AP2125" i="64"/>
  <c r="AP2124" i="64"/>
  <c r="AP2123" i="64"/>
  <c r="AP2121" i="64"/>
  <c r="AP2120" i="64"/>
  <c r="AP2119" i="64"/>
  <c r="AP2118" i="64"/>
  <c r="AP2116" i="64"/>
  <c r="AP2115" i="64"/>
  <c r="AP2114" i="64"/>
  <c r="AP2113" i="64"/>
  <c r="AP2111" i="64"/>
  <c r="AP2110" i="64"/>
  <c r="AP2109" i="64"/>
  <c r="AP2108" i="64"/>
  <c r="AP2106" i="64"/>
  <c r="AP2105" i="64"/>
  <c r="AP2104" i="64"/>
  <c r="AP2103" i="64"/>
  <c r="AP2101" i="64"/>
  <c r="AP2100" i="64"/>
  <c r="AP2099" i="64"/>
  <c r="AP2098" i="64"/>
  <c r="AP2096" i="64"/>
  <c r="AP2095" i="64"/>
  <c r="AP2094" i="64"/>
  <c r="AP2093" i="64"/>
  <c r="AP2091" i="64"/>
  <c r="AP2090" i="64"/>
  <c r="AP2089" i="64"/>
  <c r="AP2088" i="64"/>
  <c r="AP2086" i="64"/>
  <c r="AP2085" i="64"/>
  <c r="AP2084" i="64"/>
  <c r="AP2083" i="64"/>
  <c r="AP2081" i="64"/>
  <c r="AP2080" i="64"/>
  <c r="AP2079" i="64"/>
  <c r="AP2078" i="64"/>
  <c r="AP2076" i="64"/>
  <c r="AP2075" i="64"/>
  <c r="AP2074" i="64"/>
  <c r="AP2073" i="64"/>
  <c r="AP2071" i="64"/>
  <c r="AP2070" i="64"/>
  <c r="AP2069" i="64"/>
  <c r="AP2068" i="64"/>
  <c r="AP2066" i="64"/>
  <c r="AP2065" i="64"/>
  <c r="AP2064" i="64"/>
  <c r="AP2063" i="64"/>
  <c r="AP2061" i="64"/>
  <c r="AP2060" i="64"/>
  <c r="AP2059" i="64"/>
  <c r="AP2058" i="64"/>
  <c r="AP2056" i="64"/>
  <c r="AP2055" i="64"/>
  <c r="AP2054" i="64"/>
  <c r="AP2053" i="64"/>
  <c r="AP2051" i="64"/>
  <c r="AP2050" i="64"/>
  <c r="AP2049" i="64"/>
  <c r="AP2048" i="64"/>
  <c r="AP2046" i="64"/>
  <c r="AP2045" i="64"/>
  <c r="AP2044" i="64"/>
  <c r="AP2043" i="64"/>
  <c r="AP2041" i="64"/>
  <c r="AP2040" i="64"/>
  <c r="AP2039" i="64"/>
  <c r="AP2038" i="64"/>
  <c r="AP2036" i="64"/>
  <c r="AP2035" i="64"/>
  <c r="AP2034" i="64"/>
  <c r="AP2033" i="64"/>
  <c r="AP2031" i="64"/>
  <c r="AP2030" i="64"/>
  <c r="AP2029" i="64"/>
  <c r="AP2028" i="64"/>
  <c r="AP2026" i="64"/>
  <c r="AP2025" i="64"/>
  <c r="AP2024" i="64"/>
  <c r="AP2023" i="64"/>
  <c r="AP2021" i="64"/>
  <c r="AP2020" i="64"/>
  <c r="AP2019" i="64"/>
  <c r="AP2018" i="64"/>
  <c r="AP2016" i="64"/>
  <c r="AP2015" i="64"/>
  <c r="AP2014" i="64"/>
  <c r="AP2013" i="64"/>
  <c r="AP2011" i="64"/>
  <c r="AP2010" i="64"/>
  <c r="AP2009" i="64"/>
  <c r="AP2008" i="64"/>
  <c r="AP2006" i="64"/>
  <c r="AP2005" i="64"/>
  <c r="AP2004" i="64"/>
  <c r="AP2003" i="64"/>
  <c r="AP2001" i="64"/>
  <c r="AP2000" i="64"/>
  <c r="AP1999" i="64"/>
  <c r="AP1998" i="64"/>
  <c r="AP1996" i="64"/>
  <c r="AP1995" i="64"/>
  <c r="AP1994" i="64"/>
  <c r="AP1993" i="64"/>
  <c r="AP1991" i="64"/>
  <c r="AP1990" i="64"/>
  <c r="AP1989" i="64"/>
  <c r="AP1988" i="64"/>
  <c r="AP1986" i="64"/>
  <c r="AP1985" i="64"/>
  <c r="AP1984" i="64"/>
  <c r="AP1983" i="64"/>
  <c r="AP1981" i="64"/>
  <c r="AP1980" i="64"/>
  <c r="AP1979" i="64"/>
  <c r="AP1978" i="64"/>
  <c r="AP1976" i="64"/>
  <c r="AP1975" i="64"/>
  <c r="AP1974" i="64"/>
  <c r="AP1973" i="64"/>
  <c r="AP1971" i="64"/>
  <c r="AP1970" i="64"/>
  <c r="AP1969" i="64"/>
  <c r="AP1968" i="64"/>
  <c r="AP1966" i="64"/>
  <c r="AP1965" i="64"/>
  <c r="AP1964" i="64"/>
  <c r="AP1963" i="64"/>
  <c r="AP1961" i="64"/>
  <c r="AP1960" i="64"/>
  <c r="AP1959" i="64"/>
  <c r="AP1958" i="64"/>
  <c r="AP1956" i="64"/>
  <c r="AP1955" i="64"/>
  <c r="AP1954" i="64"/>
  <c r="AP1953" i="64"/>
  <c r="AP1951" i="64"/>
  <c r="AP1950" i="64"/>
  <c r="AP1949" i="64"/>
  <c r="AP1948" i="64"/>
  <c r="AP1946" i="64"/>
  <c r="AP1945" i="64"/>
  <c r="AP1944" i="64"/>
  <c r="AP1943" i="64"/>
  <c r="AP1941" i="64"/>
  <c r="AP1940" i="64"/>
  <c r="AP1939" i="64"/>
  <c r="AP1938" i="64"/>
  <c r="AP1936" i="64"/>
  <c r="AP1935" i="64"/>
  <c r="AP1934" i="64"/>
  <c r="AP1933" i="64"/>
  <c r="AP1931" i="64"/>
  <c r="AP1930" i="64"/>
  <c r="AP1929" i="64"/>
  <c r="AP1928" i="64"/>
  <c r="AP1926" i="64"/>
  <c r="AP1925" i="64"/>
  <c r="AP1924" i="64"/>
  <c r="AP1923" i="64"/>
  <c r="AP1921" i="64"/>
  <c r="AP1920" i="64"/>
  <c r="AP1919" i="64"/>
  <c r="AP1918" i="64"/>
  <c r="AP1916" i="64"/>
  <c r="AP1915" i="64"/>
  <c r="AP1914" i="64"/>
  <c r="AP1913" i="64"/>
  <c r="AP1911" i="64"/>
  <c r="AP1910" i="64"/>
  <c r="AP1909" i="64"/>
  <c r="AP1908" i="64"/>
  <c r="AP1906" i="64"/>
  <c r="AP1905" i="64"/>
  <c r="AP1904" i="64"/>
  <c r="AP1903" i="64"/>
  <c r="AP1901" i="64"/>
  <c r="AP1900" i="64"/>
  <c r="AP1899" i="64"/>
  <c r="AP1898" i="64"/>
  <c r="AP1896" i="64"/>
  <c r="AP1895" i="64"/>
  <c r="AP1894" i="64"/>
  <c r="AP1893" i="64"/>
  <c r="AP1891" i="64"/>
  <c r="AP1890" i="64"/>
  <c r="AP1889" i="64"/>
  <c r="AP1888" i="64"/>
  <c r="AP1886" i="64"/>
  <c r="AP1885" i="64"/>
  <c r="AP1884" i="64"/>
  <c r="AP1883" i="64"/>
  <c r="AP1881" i="64"/>
  <c r="AP1880" i="64"/>
  <c r="AP1879" i="64"/>
  <c r="AP1878" i="64"/>
  <c r="AP1876" i="64"/>
  <c r="AP1875" i="64"/>
  <c r="AP1874" i="64"/>
  <c r="AP1873" i="64"/>
  <c r="AP1871" i="64"/>
  <c r="AP1870" i="64"/>
  <c r="AP1869" i="64"/>
  <c r="AP1868" i="64"/>
  <c r="AP1866" i="64"/>
  <c r="AP1865" i="64"/>
  <c r="AP1864" i="64"/>
  <c r="AP1863" i="64"/>
  <c r="AP1861" i="64"/>
  <c r="AP1860" i="64"/>
  <c r="AP1859" i="64"/>
  <c r="AP1858" i="64"/>
  <c r="AP1856" i="64"/>
  <c r="AP1855" i="64"/>
  <c r="AP1854" i="64"/>
  <c r="AP1853" i="64"/>
  <c r="AP1851" i="64"/>
  <c r="AP1850" i="64"/>
  <c r="AP1849" i="64"/>
  <c r="AP1848" i="64"/>
  <c r="AP1846" i="64"/>
  <c r="AP1845" i="64"/>
  <c r="AP1844" i="64"/>
  <c r="AP1843" i="64"/>
  <c r="AP1841" i="64"/>
  <c r="AP1840" i="64"/>
  <c r="AP1839" i="64"/>
  <c r="AP1838" i="64"/>
  <c r="AP1836" i="64"/>
  <c r="AP1835" i="64"/>
  <c r="AP1834" i="64"/>
  <c r="AP1833" i="64"/>
  <c r="AP1831" i="64"/>
  <c r="AP1830" i="64"/>
  <c r="AP1829" i="64"/>
  <c r="AP1828" i="64"/>
  <c r="AP1826" i="64"/>
  <c r="AP1825" i="64"/>
  <c r="AP1824" i="64"/>
  <c r="AP1823" i="64"/>
  <c r="AP1821" i="64"/>
  <c r="AP1820" i="64"/>
  <c r="AP1819" i="64"/>
  <c r="AP1818" i="64"/>
  <c r="AP1816" i="64"/>
  <c r="AP1815" i="64"/>
  <c r="AP1814" i="64"/>
  <c r="AP1813" i="64"/>
  <c r="AP1811" i="64"/>
  <c r="AP1810" i="64"/>
  <c r="AP1809" i="64"/>
  <c r="AP1808" i="64"/>
  <c r="AP1806" i="64"/>
  <c r="AP1805" i="64"/>
  <c r="AP1804" i="64"/>
  <c r="AP1803" i="64"/>
  <c r="AP1801" i="64"/>
  <c r="AP1800" i="64"/>
  <c r="AP1799" i="64"/>
  <c r="AP1798" i="64"/>
  <c r="AP1796" i="64"/>
  <c r="AP1795" i="64"/>
  <c r="AP1794" i="64"/>
  <c r="AP1793" i="64"/>
  <c r="AP1791" i="64"/>
  <c r="AP1790" i="64"/>
  <c r="AP1789" i="64"/>
  <c r="AP1788" i="64"/>
  <c r="AP1786" i="64"/>
  <c r="AP1785" i="64"/>
  <c r="AP1784" i="64"/>
  <c r="AP1783" i="64"/>
  <c r="AP1781" i="64"/>
  <c r="AP1780" i="64"/>
  <c r="AP1779" i="64"/>
  <c r="AP1778" i="64"/>
  <c r="AP1776" i="64"/>
  <c r="AP1775" i="64"/>
  <c r="AP1774" i="64"/>
  <c r="AP1773" i="64"/>
  <c r="AP1771" i="64"/>
  <c r="AP1770" i="64"/>
  <c r="AP1769" i="64"/>
  <c r="AP1768" i="64"/>
  <c r="AP1766" i="64"/>
  <c r="AP1765" i="64"/>
  <c r="AP1764" i="64"/>
  <c r="AP1763" i="64"/>
  <c r="AP1761" i="64"/>
  <c r="AP1760" i="64"/>
  <c r="AP1759" i="64"/>
  <c r="AP1758" i="64"/>
  <c r="AP1756" i="64"/>
  <c r="AP1755" i="64"/>
  <c r="AP1754" i="64"/>
  <c r="AP1753" i="64"/>
  <c r="AP1751" i="64"/>
  <c r="AP1750" i="64"/>
  <c r="AP1749" i="64"/>
  <c r="AP1748" i="64"/>
  <c r="AP1746" i="64"/>
  <c r="AP1745" i="64"/>
  <c r="AP1744" i="64"/>
  <c r="AP1743" i="64"/>
  <c r="AP1741" i="64"/>
  <c r="AP1740" i="64"/>
  <c r="AP1739" i="64"/>
  <c r="AP1738" i="64"/>
  <c r="AP1736" i="64"/>
  <c r="AP1735" i="64"/>
  <c r="AP1734" i="64"/>
  <c r="AP1733" i="64"/>
  <c r="AP1731" i="64"/>
  <c r="AP1730" i="64"/>
  <c r="AP1729" i="64"/>
  <c r="AP1728" i="64"/>
  <c r="AP1726" i="64"/>
  <c r="AP1725" i="64"/>
  <c r="AP1724" i="64"/>
  <c r="AP1723" i="64"/>
  <c r="AP1721" i="64"/>
  <c r="AP1720" i="64"/>
  <c r="AP1719" i="64"/>
  <c r="AP1718" i="64"/>
  <c r="AP1716" i="64"/>
  <c r="AP1715" i="64"/>
  <c r="AP1714" i="64"/>
  <c r="AP1713" i="64"/>
  <c r="AP1711" i="64"/>
  <c r="AP1710" i="64"/>
  <c r="AP1709" i="64"/>
  <c r="AP1708" i="64"/>
  <c r="AP1706" i="64"/>
  <c r="AP1705" i="64"/>
  <c r="AP1704" i="64"/>
  <c r="AP1703" i="64"/>
  <c r="AP1701" i="64"/>
  <c r="AP1700" i="64"/>
  <c r="AP1699" i="64"/>
  <c r="AP1698" i="64"/>
  <c r="AP1696" i="64"/>
  <c r="AP1695" i="64"/>
  <c r="AP1694" i="64"/>
  <c r="AP1693" i="64"/>
  <c r="AP1691" i="64"/>
  <c r="AP1690" i="64"/>
  <c r="AP1689" i="64"/>
  <c r="AP1688" i="64"/>
  <c r="AP1686" i="64"/>
  <c r="AP1685" i="64"/>
  <c r="AP1684" i="64"/>
  <c r="AP1683" i="64"/>
  <c r="AP1681" i="64"/>
  <c r="AP1680" i="64"/>
  <c r="AP1679" i="64"/>
  <c r="AP1678" i="64"/>
  <c r="AP1676" i="64"/>
  <c r="AP1675" i="64"/>
  <c r="AP1674" i="64"/>
  <c r="AP1673" i="64"/>
  <c r="AP1671" i="64"/>
  <c r="AP1670" i="64"/>
  <c r="AP1669" i="64"/>
  <c r="AP1668" i="64"/>
  <c r="AP1666" i="64"/>
  <c r="AP1665" i="64"/>
  <c r="AP1664" i="64"/>
  <c r="AP1663" i="64"/>
  <c r="AP1661" i="64"/>
  <c r="AP1660" i="64"/>
  <c r="AP1659" i="64"/>
  <c r="AP1658" i="64"/>
  <c r="AP1656" i="64"/>
  <c r="AP1655" i="64"/>
  <c r="AP1654" i="64"/>
  <c r="AP1653" i="64"/>
  <c r="AP1651" i="64"/>
  <c r="AP1650" i="64"/>
  <c r="AP1649" i="64"/>
  <c r="AP1648" i="64"/>
  <c r="AP1646" i="64"/>
  <c r="AP1645" i="64"/>
  <c r="AP1644" i="64"/>
  <c r="AP1643" i="64"/>
  <c r="AP1641" i="64"/>
  <c r="AP1640" i="64"/>
  <c r="AP1639" i="64"/>
  <c r="AP1638" i="64"/>
  <c r="AP1636" i="64"/>
  <c r="AP1635" i="64"/>
  <c r="AP1634" i="64"/>
  <c r="AP1633" i="64"/>
  <c r="AP1631" i="64"/>
  <c r="AP1630" i="64"/>
  <c r="AP1629" i="64"/>
  <c r="AP1628" i="64"/>
  <c r="AP1626" i="64"/>
  <c r="AP1625" i="64"/>
  <c r="AP1624" i="64"/>
  <c r="AP1623" i="64"/>
  <c r="AP1621" i="64"/>
  <c r="AP1620" i="64"/>
  <c r="AP1619" i="64"/>
  <c r="AP1618" i="64"/>
  <c r="AP1616" i="64"/>
  <c r="AP1615" i="64"/>
  <c r="AP1614" i="64"/>
  <c r="AP1613" i="64"/>
  <c r="AP1611" i="64"/>
  <c r="AP1610" i="64"/>
  <c r="AP1609" i="64"/>
  <c r="AP1608" i="64"/>
  <c r="AP1606" i="64"/>
  <c r="AP1605" i="64"/>
  <c r="AP1604" i="64"/>
  <c r="AP1603" i="64"/>
  <c r="AP1601" i="64"/>
  <c r="AP1600" i="64"/>
  <c r="AP1599" i="64"/>
  <c r="AP1598" i="64"/>
  <c r="AP1596" i="64"/>
  <c r="AP1595" i="64"/>
  <c r="AP1594" i="64"/>
  <c r="AP1593" i="64"/>
  <c r="AP1591" i="64"/>
  <c r="AP1590" i="64"/>
  <c r="AP1589" i="64"/>
  <c r="AP1588" i="64"/>
  <c r="AP1586" i="64"/>
  <c r="AP1585" i="64"/>
  <c r="AP1584" i="64"/>
  <c r="AP1583" i="64"/>
  <c r="AP1581" i="64"/>
  <c r="AP1580" i="64"/>
  <c r="AP1579" i="64"/>
  <c r="AP1578" i="64"/>
  <c r="AP1576" i="64"/>
  <c r="AP1575" i="64"/>
  <c r="AP1574" i="64"/>
  <c r="AP1573" i="64"/>
  <c r="AP1571" i="64"/>
  <c r="AP1570" i="64"/>
  <c r="AP1569" i="64"/>
  <c r="AP1568" i="64"/>
  <c r="AP1566" i="64"/>
  <c r="AP1565" i="64"/>
  <c r="AP1564" i="64"/>
  <c r="AP1563" i="64"/>
  <c r="AP1561" i="64"/>
  <c r="AP1560" i="64"/>
  <c r="AP1559" i="64"/>
  <c r="AP1558" i="64"/>
  <c r="AP1556" i="64"/>
  <c r="AP1555" i="64"/>
  <c r="AP1554" i="64"/>
  <c r="AP1553" i="64"/>
  <c r="AP1551" i="64"/>
  <c r="AP1550" i="64"/>
  <c r="AP1549" i="64"/>
  <c r="AP1548" i="64"/>
  <c r="AP1546" i="64"/>
  <c r="AP1545" i="64"/>
  <c r="AP1544" i="64"/>
  <c r="AP1543" i="64"/>
  <c r="AP1541" i="64"/>
  <c r="AP1540" i="64"/>
  <c r="AP1539" i="64"/>
  <c r="AP1538" i="64"/>
  <c r="AP1536" i="64"/>
  <c r="AP1535" i="64"/>
  <c r="AP1534" i="64"/>
  <c r="AP1533" i="64"/>
  <c r="AP1531" i="64"/>
  <c r="AP1530" i="64"/>
  <c r="AP1529" i="64"/>
  <c r="AP1528" i="64"/>
  <c r="AP1526" i="64"/>
  <c r="AP1525" i="64"/>
  <c r="AP1524" i="64"/>
  <c r="AP1523" i="64"/>
  <c r="AP1521" i="64"/>
  <c r="AP1520" i="64"/>
  <c r="AP1519" i="64"/>
  <c r="AP1518" i="64"/>
  <c r="AP1516" i="64"/>
  <c r="AP1515" i="64"/>
  <c r="AP1514" i="64"/>
  <c r="AP1513" i="64"/>
  <c r="AP1511" i="64"/>
  <c r="AP1510" i="64"/>
  <c r="AP1509" i="64"/>
  <c r="AP1508" i="64"/>
  <c r="AP1506" i="64"/>
  <c r="AP1505" i="64"/>
  <c r="AP1504" i="64"/>
  <c r="AP1503" i="64"/>
  <c r="AP1501" i="64"/>
  <c r="AP1500" i="64"/>
  <c r="AP1499" i="64"/>
  <c r="AP1498" i="64"/>
  <c r="AP1496" i="64"/>
  <c r="AP1495" i="64"/>
  <c r="AP1494" i="64"/>
  <c r="AP1493" i="64"/>
  <c r="AP1491" i="64"/>
  <c r="AP1490" i="64"/>
  <c r="AP1489" i="64"/>
  <c r="AP1488" i="64"/>
  <c r="AP1486" i="64"/>
  <c r="AP1485" i="64"/>
  <c r="AP1484" i="64"/>
  <c r="AP1483" i="64"/>
  <c r="AP1481" i="64"/>
  <c r="AP1480" i="64"/>
  <c r="AP1479" i="64"/>
  <c r="AP1478" i="64"/>
  <c r="AP1476" i="64"/>
  <c r="AP1475" i="64"/>
  <c r="AP1474" i="64"/>
  <c r="AP1473" i="64"/>
  <c r="AP1471" i="64"/>
  <c r="AP1470" i="64"/>
  <c r="AP1469" i="64"/>
  <c r="AP1468" i="64"/>
  <c r="AP1466" i="64"/>
  <c r="AP1465" i="64"/>
  <c r="AP1464" i="64"/>
  <c r="AP1463" i="64"/>
  <c r="AP1461" i="64"/>
  <c r="AP1460" i="64"/>
  <c r="AP1459" i="64"/>
  <c r="AP1458" i="64"/>
  <c r="AP1456" i="64"/>
  <c r="AP1455" i="64"/>
  <c r="AP1454" i="64"/>
  <c r="AP1453" i="64"/>
  <c r="AP1451" i="64"/>
  <c r="AP1450" i="64"/>
  <c r="AP1449" i="64"/>
  <c r="AP1448" i="64"/>
  <c r="AP1446" i="64"/>
  <c r="AP1445" i="64"/>
  <c r="AP1444" i="64"/>
  <c r="AP1443" i="64"/>
  <c r="AP1441" i="64"/>
  <c r="AP1440" i="64"/>
  <c r="AP1439" i="64"/>
  <c r="AP1438" i="64"/>
  <c r="AP1436" i="64"/>
  <c r="AP1435" i="64"/>
  <c r="AP1434" i="64"/>
  <c r="AP1433" i="64"/>
  <c r="AP1431" i="64"/>
  <c r="AP1430" i="64"/>
  <c r="AP1429" i="64"/>
  <c r="AP1428" i="64"/>
  <c r="AP1426" i="64"/>
  <c r="AP1425" i="64"/>
  <c r="AP1424" i="64"/>
  <c r="AP1423" i="64"/>
  <c r="AP1421" i="64"/>
  <c r="AP1420" i="64"/>
  <c r="AP1419" i="64"/>
  <c r="AP1418" i="64"/>
  <c r="AP1416" i="64"/>
  <c r="AP1415" i="64"/>
  <c r="AP1414" i="64"/>
  <c r="AP1413" i="64"/>
  <c r="AP1411" i="64"/>
  <c r="AP1410" i="64"/>
  <c r="AP1409" i="64"/>
  <c r="AP1408" i="64"/>
  <c r="AP1406" i="64"/>
  <c r="AP1405" i="64"/>
  <c r="AP1404" i="64"/>
  <c r="AP1403" i="64"/>
  <c r="AP1401" i="64"/>
  <c r="AP1400" i="64"/>
  <c r="AP1399" i="64"/>
  <c r="AP1398" i="64"/>
  <c r="AP1396" i="64"/>
  <c r="AP1395" i="64"/>
  <c r="AP1394" i="64"/>
  <c r="AP1393" i="64"/>
  <c r="AP1391" i="64"/>
  <c r="AP1390" i="64"/>
  <c r="AP1389" i="64"/>
  <c r="AP1388" i="64"/>
  <c r="AP1386" i="64"/>
  <c r="AP1385" i="64"/>
  <c r="AP1384" i="64"/>
  <c r="AP1383" i="64"/>
  <c r="AP1381" i="64"/>
  <c r="AP1380" i="64"/>
  <c r="AP1379" i="64"/>
  <c r="AP1378" i="64"/>
  <c r="AP1376" i="64"/>
  <c r="AP1375" i="64"/>
  <c r="AP1374" i="64"/>
  <c r="AP1373" i="64"/>
  <c r="AP1371" i="64"/>
  <c r="AP1370" i="64"/>
  <c r="AP1369" i="64"/>
  <c r="AP1368" i="64"/>
  <c r="AP1366" i="64"/>
  <c r="AP1365" i="64"/>
  <c r="AP1364" i="64"/>
  <c r="AP1363" i="64"/>
  <c r="AP1361" i="64"/>
  <c r="AP1360" i="64"/>
  <c r="AP1359" i="64"/>
  <c r="AP1358" i="64"/>
  <c r="AP1356" i="64"/>
  <c r="AP1355" i="64"/>
  <c r="AP1354" i="64"/>
  <c r="AP1353" i="64"/>
  <c r="AP1351" i="64"/>
  <c r="AP1350" i="64"/>
  <c r="AP1349" i="64"/>
  <c r="AP1348" i="64"/>
  <c r="AP1346" i="64"/>
  <c r="AP1345" i="64"/>
  <c r="AP1344" i="64"/>
  <c r="AP1343" i="64"/>
  <c r="AP1341" i="64"/>
  <c r="AP1340" i="64"/>
  <c r="AP1339" i="64"/>
  <c r="AP1338" i="64"/>
  <c r="AP1336" i="64"/>
  <c r="AP1335" i="64"/>
  <c r="AP1334" i="64"/>
  <c r="AP1333" i="64"/>
  <c r="AP1331" i="64"/>
  <c r="AP1330" i="64"/>
  <c r="AP1329" i="64"/>
  <c r="AP1328" i="64"/>
  <c r="AP1326" i="64"/>
  <c r="AP1325" i="64"/>
  <c r="AP1324" i="64"/>
  <c r="AP1323" i="64"/>
  <c r="AP1321" i="64"/>
  <c r="AP1320" i="64"/>
  <c r="AP1319" i="64"/>
  <c r="AP1318" i="64"/>
  <c r="AP1316" i="64"/>
  <c r="AP1315" i="64"/>
  <c r="AP1314" i="64"/>
  <c r="AP1313" i="64"/>
  <c r="AP1311" i="64"/>
  <c r="AP1310" i="64"/>
  <c r="AP1309" i="64"/>
  <c r="AP1308" i="64"/>
  <c r="AP1306" i="64"/>
  <c r="AP1305" i="64"/>
  <c r="AP1304" i="64"/>
  <c r="AP1303" i="64"/>
  <c r="AP1301" i="64"/>
  <c r="AP1300" i="64"/>
  <c r="AP1299" i="64"/>
  <c r="AP1298" i="64"/>
  <c r="AP1296" i="64"/>
  <c r="AP1295" i="64"/>
  <c r="AP1294" i="64"/>
  <c r="AP1293" i="64"/>
  <c r="AP1291" i="64"/>
  <c r="AP1290" i="64"/>
  <c r="AP1289" i="64"/>
  <c r="AP1288" i="64"/>
  <c r="AP1286" i="64"/>
  <c r="AP1285" i="64"/>
  <c r="AP1284" i="64"/>
  <c r="AP1283" i="64"/>
  <c r="AP1281" i="64"/>
  <c r="AP1280" i="64"/>
  <c r="AP1279" i="64"/>
  <c r="AP1278" i="64"/>
  <c r="AP1276" i="64"/>
  <c r="AP1275" i="64"/>
  <c r="AP1274" i="64"/>
  <c r="AP1273" i="64"/>
  <c r="AP1271" i="64"/>
  <c r="AP1270" i="64"/>
  <c r="AP1269" i="64"/>
  <c r="AP1268" i="64"/>
  <c r="AP1266" i="64"/>
  <c r="AP1265" i="64"/>
  <c r="AP1264" i="64"/>
  <c r="AP1263" i="64"/>
  <c r="AP1261" i="64"/>
  <c r="AP1260" i="64"/>
  <c r="AP1259" i="64"/>
  <c r="AP1258" i="64"/>
  <c r="AP1256" i="64"/>
  <c r="AP1255" i="64"/>
  <c r="AP1254" i="64"/>
  <c r="AP1253" i="64"/>
  <c r="AP1251" i="64"/>
  <c r="AP1250" i="64"/>
  <c r="AP1249" i="64"/>
  <c r="AP1248" i="64"/>
  <c r="AP1246" i="64"/>
  <c r="AP1245" i="64"/>
  <c r="AP1244" i="64"/>
  <c r="AP1243" i="64"/>
  <c r="AP1241" i="64"/>
  <c r="AP1240" i="64"/>
  <c r="AP1239" i="64"/>
  <c r="AP1238" i="64"/>
  <c r="AP1236" i="64"/>
  <c r="AP1235" i="64"/>
  <c r="AP1234" i="64"/>
  <c r="AP1233" i="64"/>
  <c r="AP1231" i="64"/>
  <c r="AP1230" i="64"/>
  <c r="AP1229" i="64"/>
  <c r="AP1228" i="64"/>
  <c r="AP1226" i="64"/>
  <c r="AP1225" i="64"/>
  <c r="AP1224" i="64"/>
  <c r="AP1223" i="64"/>
  <c r="AP1221" i="64"/>
  <c r="AP1220" i="64"/>
  <c r="AP1219" i="64"/>
  <c r="AP1218" i="64"/>
  <c r="AP1216" i="64"/>
  <c r="AP1215" i="64"/>
  <c r="AP1214" i="64"/>
  <c r="AP1213" i="64"/>
  <c r="AP1211" i="64"/>
  <c r="AP1210" i="64"/>
  <c r="AP1209" i="64"/>
  <c r="AP1208" i="64"/>
  <c r="AP1206" i="64"/>
  <c r="AP1205" i="64"/>
  <c r="AP1204" i="64"/>
  <c r="AP1203" i="64"/>
  <c r="AP1201" i="64"/>
  <c r="AP1200" i="64"/>
  <c r="AP1199" i="64"/>
  <c r="AP1198" i="64"/>
  <c r="AP1196" i="64"/>
  <c r="AP1195" i="64"/>
  <c r="AP1194" i="64"/>
  <c r="AP1193" i="64"/>
  <c r="AP1191" i="64"/>
  <c r="AP1190" i="64"/>
  <c r="AP1189" i="64"/>
  <c r="AP1188" i="64"/>
  <c r="AP1186" i="64"/>
  <c r="AP1185" i="64"/>
  <c r="AP1184" i="64"/>
  <c r="AP1183" i="64"/>
  <c r="AP1181" i="64"/>
  <c r="AP1180" i="64"/>
  <c r="AP1179" i="64"/>
  <c r="AP1178" i="64"/>
  <c r="AP1176" i="64"/>
  <c r="AP1175" i="64"/>
  <c r="AP1174" i="64"/>
  <c r="AP1173" i="64"/>
  <c r="AP1171" i="64"/>
  <c r="AP1170" i="64"/>
  <c r="AP1169" i="64"/>
  <c r="AP1168" i="64"/>
  <c r="AP1166" i="64"/>
  <c r="AP1165" i="64"/>
  <c r="AP1164" i="64"/>
  <c r="AP1163" i="64"/>
  <c r="AP1161" i="64"/>
  <c r="AP1160" i="64"/>
  <c r="AP1159" i="64"/>
  <c r="AP1158" i="64"/>
  <c r="AP1156" i="64"/>
  <c r="AP1155" i="64"/>
  <c r="AP1154" i="64"/>
  <c r="AP1153" i="64"/>
  <c r="AP1151" i="64"/>
  <c r="AP1150" i="64"/>
  <c r="AP1149" i="64"/>
  <c r="AP1148" i="64"/>
  <c r="AP1146" i="64"/>
  <c r="AP1145" i="64"/>
  <c r="AP1144" i="64"/>
  <c r="AP1143" i="64"/>
  <c r="AP1141" i="64"/>
  <c r="AP1140" i="64"/>
  <c r="AP1139" i="64"/>
  <c r="AP1138" i="64"/>
  <c r="AP1136" i="64"/>
  <c r="AP1135" i="64"/>
  <c r="AP1134" i="64"/>
  <c r="AP1133" i="64"/>
  <c r="AP1131" i="64"/>
  <c r="AP1130" i="64"/>
  <c r="AP1129" i="64"/>
  <c r="AP1128" i="64"/>
  <c r="AP1126" i="64"/>
  <c r="AP1125" i="64"/>
  <c r="AP1124" i="64"/>
  <c r="AP1123" i="64"/>
  <c r="AP1121" i="64"/>
  <c r="AP1120" i="64"/>
  <c r="AP1119" i="64"/>
  <c r="AP1118" i="64"/>
  <c r="AP1116" i="64"/>
  <c r="AP1115" i="64"/>
  <c r="AP1114" i="64"/>
  <c r="AP1113" i="64"/>
  <c r="AP1111" i="64"/>
  <c r="AP1110" i="64"/>
  <c r="AP1109" i="64"/>
  <c r="AP1108" i="64"/>
  <c r="AP1106" i="64"/>
  <c r="AP1105" i="64"/>
  <c r="AP1104" i="64"/>
  <c r="AP1103" i="64"/>
  <c r="AP1101" i="64"/>
  <c r="AP1100" i="64"/>
  <c r="AP1099" i="64"/>
  <c r="AP1098" i="64"/>
  <c r="AP1096" i="64"/>
  <c r="AP1095" i="64"/>
  <c r="AP1094" i="64"/>
  <c r="AP1093" i="64"/>
  <c r="AP1091" i="64"/>
  <c r="AP1090" i="64"/>
  <c r="AP1089" i="64"/>
  <c r="AP1088" i="64"/>
  <c r="AP1086" i="64"/>
  <c r="AP1085" i="64"/>
  <c r="AP1084" i="64"/>
  <c r="AP1083" i="64"/>
  <c r="AP1081" i="64"/>
  <c r="AP1080" i="64"/>
  <c r="AP1079" i="64"/>
  <c r="AP1078" i="64"/>
  <c r="AP1076" i="64"/>
  <c r="AP1075" i="64"/>
  <c r="AP1074" i="64"/>
  <c r="AP1073" i="64"/>
  <c r="AP1071" i="64"/>
  <c r="AP1070" i="64"/>
  <c r="AP1069" i="64"/>
  <c r="AP1068" i="64"/>
  <c r="AP1066" i="64"/>
  <c r="AP1065" i="64"/>
  <c r="AP1064" i="64"/>
  <c r="AP1063" i="64"/>
  <c r="AP1061" i="64"/>
  <c r="AP1060" i="64"/>
  <c r="AP1059" i="64"/>
  <c r="AP1058" i="64"/>
  <c r="AP1056" i="64"/>
  <c r="AP1055" i="64"/>
  <c r="AP1054" i="64"/>
  <c r="AP1053" i="64"/>
  <c r="AP1051" i="64"/>
  <c r="AP1050" i="64"/>
  <c r="AP1049" i="64"/>
  <c r="AP1048" i="64"/>
  <c r="AP1046" i="64"/>
  <c r="AP1045" i="64"/>
  <c r="AP1044" i="64"/>
  <c r="AP1043" i="64"/>
  <c r="AP1041" i="64"/>
  <c r="AP1040" i="64"/>
  <c r="AP1039" i="64"/>
  <c r="AP1038" i="64"/>
  <c r="AP1036" i="64"/>
  <c r="AP1035" i="64"/>
  <c r="AP1034" i="64"/>
  <c r="AP1033" i="64"/>
  <c r="AP1031" i="64"/>
  <c r="AP1030" i="64"/>
  <c r="AP1029" i="64"/>
  <c r="AP1028" i="64"/>
  <c r="AP1026" i="64"/>
  <c r="AP1025" i="64"/>
  <c r="AP1024" i="64"/>
  <c r="AP1023" i="64"/>
  <c r="AP1021" i="64"/>
  <c r="AP1020" i="64"/>
  <c r="AP1019" i="64"/>
  <c r="AP1018" i="64"/>
  <c r="AP1016" i="64"/>
  <c r="AP1015" i="64"/>
  <c r="AP1014" i="64"/>
  <c r="AP1013" i="64"/>
  <c r="AP1011" i="64"/>
  <c r="AP1010" i="64"/>
  <c r="AP1009" i="64"/>
  <c r="AP1008" i="64"/>
  <c r="AP1006" i="64"/>
  <c r="AP1005" i="64"/>
  <c r="AP1004" i="64"/>
  <c r="AP1003" i="64"/>
  <c r="AP1001" i="64"/>
  <c r="AP1000" i="64"/>
  <c r="AP999" i="64"/>
  <c r="AP998" i="64"/>
  <c r="AP996" i="64"/>
  <c r="AP995" i="64"/>
  <c r="AP994" i="64"/>
  <c r="AP993" i="64"/>
  <c r="AP991" i="64"/>
  <c r="AP990" i="64"/>
  <c r="AP989" i="64"/>
  <c r="AP988" i="64"/>
  <c r="AP986" i="64"/>
  <c r="AP985" i="64"/>
  <c r="AP984" i="64"/>
  <c r="AP983" i="64"/>
  <c r="AP981" i="64"/>
  <c r="AP980" i="64"/>
  <c r="AP979" i="64"/>
  <c r="AP978" i="64"/>
  <c r="AP976" i="64"/>
  <c r="AP975" i="64"/>
  <c r="AP974" i="64"/>
  <c r="AP973" i="64"/>
  <c r="AP971" i="64"/>
  <c r="AP970" i="64"/>
  <c r="AP969" i="64"/>
  <c r="AP968" i="64"/>
  <c r="AP966" i="64"/>
  <c r="AP965" i="64"/>
  <c r="AP964" i="64"/>
  <c r="AP963" i="64"/>
  <c r="AP961" i="64"/>
  <c r="AP960" i="64"/>
  <c r="AP959" i="64"/>
  <c r="AP958" i="64"/>
  <c r="AP956" i="64"/>
  <c r="AP955" i="64"/>
  <c r="AP954" i="64"/>
  <c r="AP953" i="64"/>
  <c r="AP951" i="64"/>
  <c r="AP950" i="64"/>
  <c r="AP949" i="64"/>
  <c r="AP948" i="64"/>
  <c r="AP946" i="64"/>
  <c r="AP945" i="64"/>
  <c r="AP944" i="64"/>
  <c r="AP943" i="64"/>
  <c r="AP941" i="64"/>
  <c r="AP940" i="64"/>
  <c r="AP939" i="64"/>
  <c r="AP938" i="64"/>
  <c r="AP936" i="64"/>
  <c r="AP935" i="64"/>
  <c r="AP934" i="64"/>
  <c r="AP933" i="64"/>
  <c r="AP931" i="64"/>
  <c r="AP930" i="64"/>
  <c r="AP929" i="64"/>
  <c r="AP928" i="64"/>
  <c r="AP926" i="64"/>
  <c r="AP925" i="64"/>
  <c r="AP924" i="64"/>
  <c r="AP923" i="64"/>
  <c r="AP921" i="64"/>
  <c r="AP920" i="64"/>
  <c r="AP919" i="64"/>
  <c r="AP918" i="64"/>
  <c r="AP916" i="64"/>
  <c r="AP915" i="64"/>
  <c r="AP914" i="64"/>
  <c r="AP913" i="64"/>
  <c r="AP911" i="64"/>
  <c r="AP910" i="64"/>
  <c r="AP909" i="64"/>
  <c r="AP908" i="64"/>
  <c r="AP906" i="64"/>
  <c r="AP905" i="64"/>
  <c r="AP904" i="64"/>
  <c r="AP903" i="64"/>
  <c r="AP901" i="64"/>
  <c r="AP900" i="64"/>
  <c r="AP899" i="64"/>
  <c r="AP898" i="64"/>
  <c r="AP896" i="64"/>
  <c r="AP895" i="64"/>
  <c r="AP894" i="64"/>
  <c r="AP893" i="64"/>
  <c r="AP891" i="64"/>
  <c r="AP890" i="64"/>
  <c r="AP889" i="64"/>
  <c r="AP888" i="64"/>
  <c r="AP886" i="64"/>
  <c r="AP885" i="64"/>
  <c r="AP884" i="64"/>
  <c r="AP883" i="64"/>
  <c r="AP881" i="64"/>
  <c r="AP880" i="64"/>
  <c r="AP879" i="64"/>
  <c r="AP878" i="64"/>
  <c r="AP876" i="64"/>
  <c r="AP875" i="64"/>
  <c r="AP874" i="64"/>
  <c r="AP873" i="64"/>
  <c r="AP871" i="64"/>
  <c r="AP870" i="64"/>
  <c r="AP869" i="64"/>
  <c r="AP868" i="64"/>
  <c r="AP866" i="64"/>
  <c r="AP865" i="64"/>
  <c r="AP864" i="64"/>
  <c r="AP863" i="64"/>
  <c r="AP861" i="64"/>
  <c r="AP860" i="64"/>
  <c r="AP859" i="64"/>
  <c r="AP858" i="64"/>
  <c r="AP856" i="64"/>
  <c r="AP855" i="64"/>
  <c r="AP854" i="64"/>
  <c r="AP853" i="64"/>
  <c r="AP851" i="64"/>
  <c r="AP850" i="64"/>
  <c r="AP849" i="64"/>
  <c r="AP848" i="64"/>
  <c r="AP846" i="64"/>
  <c r="AP845" i="64"/>
  <c r="AP844" i="64"/>
  <c r="AP843" i="64"/>
  <c r="AP841" i="64"/>
  <c r="AP840" i="64"/>
  <c r="AP839" i="64"/>
  <c r="AP838" i="64"/>
  <c r="AP836" i="64"/>
  <c r="AP835" i="64"/>
  <c r="AP834" i="64"/>
  <c r="AP833" i="64"/>
  <c r="AP831" i="64"/>
  <c r="AP830" i="64"/>
  <c r="AP829" i="64"/>
  <c r="AP828" i="64"/>
  <c r="AP826" i="64"/>
  <c r="AP825" i="64"/>
  <c r="AP824" i="64"/>
  <c r="AP823" i="64"/>
  <c r="AP821" i="64"/>
  <c r="AP820" i="64"/>
  <c r="AP819" i="64"/>
  <c r="AP818" i="64"/>
  <c r="AP816" i="64"/>
  <c r="AP815" i="64"/>
  <c r="AP814" i="64"/>
  <c r="AP813" i="64"/>
  <c r="AP811" i="64"/>
  <c r="AP810" i="64"/>
  <c r="AP809" i="64"/>
  <c r="AP808" i="64"/>
  <c r="AP806" i="64"/>
  <c r="AP805" i="64"/>
  <c r="AP804" i="64"/>
  <c r="AP803" i="64"/>
  <c r="AP801" i="64"/>
  <c r="AP800" i="64"/>
  <c r="AP799" i="64"/>
  <c r="AP798" i="64"/>
  <c r="AP796" i="64"/>
  <c r="AP795" i="64"/>
  <c r="AP794" i="64"/>
  <c r="AP793" i="64"/>
  <c r="AP791" i="64"/>
  <c r="AP790" i="64"/>
  <c r="AP789" i="64"/>
  <c r="AP788" i="64"/>
  <c r="AP786" i="64"/>
  <c r="AP785" i="64"/>
  <c r="AP784" i="64"/>
  <c r="AP783" i="64"/>
  <c r="AP781" i="64"/>
  <c r="AP780" i="64"/>
  <c r="AP779" i="64"/>
  <c r="AP778" i="64"/>
  <c r="AP776" i="64"/>
  <c r="AP775" i="64"/>
  <c r="AP774" i="64"/>
  <c r="AP773" i="64"/>
  <c r="AP771" i="64"/>
  <c r="AP770" i="64"/>
  <c r="AP769" i="64"/>
  <c r="AP768" i="64"/>
  <c r="AP766" i="64"/>
  <c r="AP765" i="64"/>
  <c r="AP764" i="64"/>
  <c r="AP763" i="64"/>
  <c r="AP761" i="64"/>
  <c r="AP760" i="64"/>
  <c r="AP759" i="64"/>
  <c r="AP758" i="64"/>
  <c r="AP756" i="64"/>
  <c r="AP755" i="64"/>
  <c r="AP754" i="64"/>
  <c r="AP753" i="64"/>
  <c r="AP751" i="64"/>
  <c r="AP750" i="64"/>
  <c r="AP749" i="64"/>
  <c r="AP748" i="64"/>
  <c r="AP746" i="64"/>
  <c r="AP745" i="64"/>
  <c r="AP744" i="64"/>
  <c r="AP743" i="64"/>
  <c r="AP741" i="64"/>
  <c r="AP740" i="64"/>
  <c r="AP739" i="64"/>
  <c r="AP738" i="64"/>
  <c r="AP736" i="64"/>
  <c r="AP735" i="64"/>
  <c r="AP734" i="64"/>
  <c r="AP733" i="64"/>
  <c r="AP731" i="64"/>
  <c r="AP730" i="64"/>
  <c r="AP729" i="64"/>
  <c r="AP728" i="64"/>
  <c r="AP726" i="64"/>
  <c r="AP725" i="64"/>
  <c r="AP724" i="64"/>
  <c r="AP723" i="64"/>
  <c r="AP721" i="64"/>
  <c r="AP720" i="64"/>
  <c r="AP719" i="64"/>
  <c r="AP718" i="64"/>
  <c r="AP716" i="64"/>
  <c r="AP715" i="64"/>
  <c r="AP714" i="64"/>
  <c r="AP713" i="64"/>
  <c r="AP711" i="64"/>
  <c r="AP710" i="64"/>
  <c r="AP709" i="64"/>
  <c r="AP708" i="64"/>
  <c r="AP706" i="64"/>
  <c r="AP705" i="64"/>
  <c r="AP704" i="64"/>
  <c r="AP703" i="64"/>
  <c r="AP701" i="64"/>
  <c r="AP700" i="64"/>
  <c r="AP699" i="64"/>
  <c r="AP698" i="64"/>
  <c r="AP696" i="64"/>
  <c r="AP695" i="64"/>
  <c r="AP694" i="64"/>
  <c r="AP693" i="64"/>
  <c r="AP691" i="64"/>
  <c r="AP690" i="64"/>
  <c r="AP689" i="64"/>
  <c r="AP688" i="64"/>
  <c r="AP686" i="64"/>
  <c r="AP685" i="64"/>
  <c r="AP684" i="64"/>
  <c r="AP683" i="64"/>
  <c r="AP681" i="64"/>
  <c r="AP680" i="64"/>
  <c r="AP679" i="64"/>
  <c r="AP678" i="64"/>
  <c r="AP676" i="64"/>
  <c r="AP675" i="64"/>
  <c r="AP674" i="64"/>
  <c r="AP673" i="64"/>
  <c r="AP671" i="64"/>
  <c r="AP670" i="64"/>
  <c r="AP669" i="64"/>
  <c r="AP668" i="64"/>
  <c r="AP666" i="64"/>
  <c r="AP665" i="64"/>
  <c r="AP664" i="64"/>
  <c r="AP663" i="64"/>
  <c r="AP661" i="64"/>
  <c r="AP660" i="64"/>
  <c r="AP659" i="64"/>
  <c r="AP658" i="64"/>
  <c r="AP656" i="64"/>
  <c r="AP655" i="64"/>
  <c r="AP654" i="64"/>
  <c r="AP653" i="64"/>
  <c r="AP651" i="64"/>
  <c r="AP650" i="64"/>
  <c r="AP649" i="64"/>
  <c r="AP648" i="64"/>
  <c r="AP646" i="64"/>
  <c r="AP645" i="64"/>
  <c r="AP644" i="64"/>
  <c r="AP643" i="64"/>
  <c r="AP641" i="64"/>
  <c r="AP640" i="64"/>
  <c r="AP639" i="64"/>
  <c r="AP638" i="64"/>
  <c r="AP636" i="64"/>
  <c r="AP635" i="64"/>
  <c r="AP634" i="64"/>
  <c r="AP633" i="64"/>
  <c r="AP631" i="64"/>
  <c r="AP630" i="64"/>
  <c r="AP629" i="64"/>
  <c r="AP628" i="64"/>
  <c r="AP626" i="64"/>
  <c r="AP625" i="64"/>
  <c r="AP624" i="64"/>
  <c r="AP623" i="64"/>
  <c r="AP621" i="64"/>
  <c r="AP620" i="64"/>
  <c r="AP619" i="64"/>
  <c r="AP618" i="64"/>
  <c r="AP616" i="64"/>
  <c r="AP615" i="64"/>
  <c r="AP614" i="64"/>
  <c r="AP613" i="64"/>
  <c r="AP611" i="64"/>
  <c r="AP610" i="64"/>
  <c r="AP609" i="64"/>
  <c r="AP608" i="64"/>
  <c r="AP606" i="64"/>
  <c r="AP605" i="64"/>
  <c r="AP604" i="64"/>
  <c r="AP603" i="64"/>
  <c r="AP601" i="64"/>
  <c r="AP600" i="64"/>
  <c r="AP599" i="64"/>
  <c r="AP598" i="64"/>
  <c r="AP596" i="64"/>
  <c r="AP595" i="64"/>
  <c r="AP594" i="64"/>
  <c r="AP593" i="64"/>
  <c r="AP591" i="64"/>
  <c r="AP590" i="64"/>
  <c r="AP589" i="64"/>
  <c r="AP588" i="64"/>
  <c r="AP586" i="64"/>
  <c r="AP585" i="64"/>
  <c r="AP584" i="64"/>
  <c r="AP583" i="64"/>
  <c r="AP581" i="64"/>
  <c r="AP580" i="64"/>
  <c r="AP579" i="64"/>
  <c r="AP578" i="64"/>
  <c r="AP576" i="64"/>
  <c r="AP575" i="64"/>
  <c r="AP574" i="64"/>
  <c r="AP573" i="64"/>
  <c r="AP571" i="64"/>
  <c r="AP570" i="64"/>
  <c r="AP569" i="64"/>
  <c r="AP568" i="64"/>
  <c r="AP566" i="64"/>
  <c r="AP565" i="64"/>
  <c r="AP564" i="64"/>
  <c r="AP563" i="64"/>
  <c r="AP561" i="64"/>
  <c r="AP560" i="64"/>
  <c r="AP559" i="64"/>
  <c r="AP558" i="64"/>
  <c r="AP556" i="64"/>
  <c r="AP555" i="64"/>
  <c r="AP554" i="64"/>
  <c r="AP553" i="64"/>
  <c r="AP551" i="64"/>
  <c r="AP550" i="64"/>
  <c r="AP549" i="64"/>
  <c r="AP548" i="64"/>
  <c r="AP546" i="64"/>
  <c r="AP545" i="64"/>
  <c r="AP544" i="64"/>
  <c r="AP543" i="64"/>
  <c r="AP541" i="64"/>
  <c r="AP540" i="64"/>
  <c r="AP539" i="64"/>
  <c r="AP538" i="64"/>
  <c r="AP536" i="64"/>
  <c r="AP535" i="64"/>
  <c r="AP534" i="64"/>
  <c r="AP533" i="64"/>
  <c r="AP531" i="64"/>
  <c r="AP530" i="64"/>
  <c r="AP529" i="64"/>
  <c r="AP528" i="64"/>
  <c r="AP526" i="64"/>
  <c r="AP525" i="64"/>
  <c r="AP524" i="64"/>
  <c r="AP523" i="64"/>
  <c r="AP521" i="64"/>
  <c r="AP520" i="64"/>
  <c r="AP519" i="64"/>
  <c r="AP518" i="64"/>
  <c r="AP516" i="64"/>
  <c r="AP515" i="64"/>
  <c r="AP514" i="64"/>
  <c r="AP513" i="64"/>
  <c r="AP511" i="64"/>
  <c r="AP510" i="64"/>
  <c r="AP509" i="64"/>
  <c r="AP508" i="64"/>
  <c r="AP506" i="64"/>
  <c r="AP505" i="64"/>
  <c r="AP504" i="64"/>
  <c r="AP503" i="64"/>
  <c r="AP501" i="64"/>
  <c r="AP500" i="64"/>
  <c r="AP499" i="64"/>
  <c r="AP498" i="64"/>
  <c r="AP496" i="64"/>
  <c r="AP495" i="64"/>
  <c r="AP494" i="64"/>
  <c r="AP493" i="64"/>
  <c r="AP491" i="64"/>
  <c r="AP490" i="64"/>
  <c r="AP489" i="64"/>
  <c r="AP488" i="64"/>
  <c r="AP486" i="64"/>
  <c r="AP485" i="64"/>
  <c r="AP484" i="64"/>
  <c r="AP483" i="64"/>
  <c r="AP481" i="64"/>
  <c r="AP480" i="64"/>
  <c r="AP479" i="64"/>
  <c r="AP478" i="64"/>
  <c r="AP476" i="64"/>
  <c r="AP475" i="64"/>
  <c r="AP474" i="64"/>
  <c r="AP473" i="64"/>
  <c r="AP471" i="64"/>
  <c r="AP470" i="64"/>
  <c r="AP469" i="64"/>
  <c r="AP468" i="64"/>
  <c r="AP466" i="64"/>
  <c r="AP465" i="64"/>
  <c r="AP464" i="64"/>
  <c r="AP463" i="64"/>
  <c r="AP461" i="64"/>
  <c r="AP460" i="64"/>
  <c r="AP459" i="64"/>
  <c r="AP458" i="64"/>
  <c r="AP456" i="64"/>
  <c r="AP455" i="64"/>
  <c r="AP454" i="64"/>
  <c r="AP453" i="64"/>
  <c r="AP451" i="64"/>
  <c r="AP450" i="64"/>
  <c r="AP449" i="64"/>
  <c r="AP448" i="64"/>
  <c r="AP446" i="64"/>
  <c r="AP445" i="64"/>
  <c r="AP444" i="64"/>
  <c r="AP443" i="64"/>
  <c r="AP441" i="64"/>
  <c r="AP440" i="64"/>
  <c r="AP439" i="64"/>
  <c r="AP438" i="64"/>
  <c r="AP436" i="64"/>
  <c r="AP435" i="64"/>
  <c r="AP434" i="64"/>
  <c r="AP433" i="64"/>
  <c r="AP431" i="64"/>
  <c r="AP430" i="64"/>
  <c r="AP429" i="64"/>
  <c r="AP428" i="64"/>
  <c r="AP426" i="64"/>
  <c r="AP425" i="64"/>
  <c r="AP424" i="64"/>
  <c r="AP423" i="64"/>
  <c r="AP421" i="64"/>
  <c r="AP420" i="64"/>
  <c r="AP419" i="64"/>
  <c r="AP418" i="64"/>
  <c r="AP416" i="64"/>
  <c r="AP415" i="64"/>
  <c r="AP414" i="64"/>
  <c r="AP413" i="64"/>
  <c r="AP411" i="64"/>
  <c r="AP410" i="64"/>
  <c r="AP409" i="64"/>
  <c r="AP408" i="64"/>
  <c r="AP406" i="64"/>
  <c r="AP405" i="64"/>
  <c r="AP404" i="64"/>
  <c r="AP403" i="64"/>
  <c r="AP401" i="64"/>
  <c r="AP400" i="64"/>
  <c r="AP399" i="64"/>
  <c r="AP398" i="64"/>
  <c r="AP396" i="64"/>
  <c r="AP395" i="64"/>
  <c r="AP394" i="64"/>
  <c r="AP393" i="64"/>
  <c r="AP391" i="64"/>
  <c r="AP390" i="64"/>
  <c r="AP389" i="64"/>
  <c r="AP388" i="64"/>
  <c r="AP386" i="64"/>
  <c r="AP385" i="64"/>
  <c r="AP384" i="64"/>
  <c r="AP383" i="64"/>
  <c r="AP381" i="64"/>
  <c r="AP380" i="64"/>
  <c r="AP379" i="64"/>
  <c r="AP378" i="64"/>
  <c r="AP376" i="64"/>
  <c r="AP375" i="64"/>
  <c r="AP374" i="64"/>
  <c r="AP373" i="64"/>
  <c r="AP371" i="64"/>
  <c r="AP370" i="64"/>
  <c r="AP369" i="64"/>
  <c r="AP368" i="64"/>
  <c r="AP366" i="64"/>
  <c r="AP365" i="64"/>
  <c r="AP364" i="64"/>
  <c r="AP363" i="64"/>
  <c r="AP361" i="64"/>
  <c r="AP360" i="64"/>
  <c r="AP359" i="64"/>
  <c r="AP358" i="64"/>
  <c r="AP356" i="64"/>
  <c r="AP355" i="64"/>
  <c r="AP354" i="64"/>
  <c r="AP353" i="64"/>
  <c r="AP351" i="64"/>
  <c r="AP350" i="64"/>
  <c r="AP349" i="64"/>
  <c r="AP348" i="64"/>
  <c r="AP346" i="64"/>
  <c r="AP345" i="64"/>
  <c r="AP344" i="64"/>
  <c r="AP343" i="64"/>
  <c r="AP341" i="64"/>
  <c r="AP340" i="64"/>
  <c r="AP339" i="64"/>
  <c r="AP338" i="64"/>
  <c r="AP336" i="64"/>
  <c r="AP335" i="64"/>
  <c r="AP334" i="64"/>
  <c r="AP333" i="64"/>
  <c r="AP331" i="64"/>
  <c r="AP330" i="64"/>
  <c r="AP329" i="64"/>
  <c r="AP328" i="64"/>
  <c r="AP326" i="64"/>
  <c r="AP325" i="64"/>
  <c r="AP324" i="64"/>
  <c r="AP323" i="64"/>
  <c r="AP321" i="64"/>
  <c r="AP320" i="64"/>
  <c r="AP319" i="64"/>
  <c r="AP318" i="64"/>
  <c r="AP316" i="64"/>
  <c r="AP315" i="64"/>
  <c r="AP314" i="64"/>
  <c r="AP313" i="64"/>
  <c r="AP311" i="64"/>
  <c r="AP310" i="64"/>
  <c r="AP309" i="64"/>
  <c r="AP308" i="64"/>
  <c r="AP306" i="64"/>
  <c r="AP305" i="64"/>
  <c r="AP304" i="64"/>
  <c r="AP303" i="64"/>
  <c r="AP301" i="64"/>
  <c r="AP300" i="64"/>
  <c r="AP299" i="64"/>
  <c r="AP298" i="64"/>
  <c r="AP296" i="64"/>
  <c r="AP295" i="64"/>
  <c r="AP294" i="64"/>
  <c r="AP293" i="64"/>
  <c r="AP291" i="64"/>
  <c r="AP290" i="64"/>
  <c r="AP289" i="64"/>
  <c r="AP288" i="64"/>
  <c r="AP286" i="64"/>
  <c r="AP285" i="64"/>
  <c r="AP284" i="64"/>
  <c r="AP283" i="64"/>
  <c r="AP281" i="64"/>
  <c r="AP280" i="64"/>
  <c r="AP279" i="64"/>
  <c r="AP278" i="64"/>
  <c r="AP276" i="64"/>
  <c r="AP275" i="64"/>
  <c r="AP274" i="64"/>
  <c r="AP273" i="64"/>
  <c r="AP271" i="64"/>
  <c r="AP270" i="64"/>
  <c r="AP269" i="64"/>
  <c r="AP268" i="64"/>
  <c r="AP266" i="64"/>
  <c r="AP265" i="64"/>
  <c r="AP264" i="64"/>
  <c r="AP263" i="64"/>
  <c r="AP261" i="64"/>
  <c r="AP260" i="64"/>
  <c r="AP259" i="64"/>
  <c r="AP258" i="64"/>
  <c r="AP256" i="64"/>
  <c r="AP255" i="64"/>
  <c r="AP254" i="64"/>
  <c r="AP253" i="64"/>
  <c r="AP251" i="64"/>
  <c r="AP250" i="64"/>
  <c r="AP249" i="64"/>
  <c r="AP248" i="64"/>
  <c r="AP246" i="64"/>
  <c r="AP245" i="64"/>
  <c r="AP244" i="64"/>
  <c r="AP243" i="64"/>
  <c r="AP241" i="64"/>
  <c r="AP240" i="64"/>
  <c r="AP239" i="64"/>
  <c r="AP238" i="64"/>
  <c r="AP236" i="64"/>
  <c r="AP235" i="64"/>
  <c r="AP234" i="64"/>
  <c r="AP233" i="64"/>
  <c r="AP231" i="64"/>
  <c r="AP230" i="64"/>
  <c r="AP229" i="64"/>
  <c r="AP228" i="64"/>
  <c r="AP226" i="64"/>
  <c r="AP225" i="64"/>
  <c r="AP224" i="64"/>
  <c r="AP223" i="64"/>
  <c r="AP221" i="64"/>
  <c r="AP220" i="64"/>
  <c r="AP219" i="64"/>
  <c r="AP218" i="64"/>
  <c r="AP216" i="64"/>
  <c r="AP215" i="64"/>
  <c r="AP214" i="64"/>
  <c r="AP213" i="64"/>
  <c r="AP211" i="64"/>
  <c r="AP210" i="64"/>
  <c r="AP209" i="64"/>
  <c r="AP208" i="64"/>
  <c r="AP206" i="64"/>
  <c r="AP205" i="64"/>
  <c r="AP204" i="64"/>
  <c r="AP203" i="64"/>
  <c r="AP201" i="64"/>
  <c r="AP200" i="64"/>
  <c r="AP199" i="64"/>
  <c r="AP198" i="64"/>
  <c r="AP196" i="64"/>
  <c r="AP195" i="64"/>
  <c r="AP194" i="64"/>
  <c r="AP193" i="64"/>
  <c r="AP191" i="64"/>
  <c r="AP190" i="64"/>
  <c r="AP189" i="64"/>
  <c r="AP188" i="64"/>
  <c r="AP186" i="64"/>
  <c r="AP185" i="64"/>
  <c r="AP184" i="64"/>
  <c r="AP183" i="64"/>
  <c r="AP181" i="64"/>
  <c r="AP180" i="64"/>
  <c r="AP179" i="64"/>
  <c r="AP178" i="64"/>
  <c r="AP176" i="64"/>
  <c r="AP175" i="64"/>
  <c r="AP174" i="64"/>
  <c r="AP173" i="64"/>
  <c r="AP171" i="64"/>
  <c r="AP170" i="64"/>
  <c r="AP169" i="64"/>
  <c r="AP168" i="64"/>
  <c r="AP166" i="64"/>
  <c r="AP165" i="64"/>
  <c r="AP164" i="64"/>
  <c r="AP163" i="64"/>
  <c r="AP161" i="64"/>
  <c r="AP160" i="64"/>
  <c r="AP159" i="64"/>
  <c r="AP158" i="64"/>
  <c r="AP156" i="64"/>
  <c r="AP155" i="64"/>
  <c r="AP154" i="64"/>
  <c r="AP153" i="64"/>
  <c r="AP151" i="64"/>
  <c r="AP150" i="64"/>
  <c r="AP149" i="64"/>
  <c r="AP148" i="64"/>
  <c r="AP146" i="64"/>
  <c r="AP145" i="64"/>
  <c r="AP144" i="64"/>
  <c r="AP143" i="64"/>
  <c r="AP141" i="64"/>
  <c r="AP140" i="64"/>
  <c r="AP139" i="64"/>
  <c r="AP138" i="64"/>
  <c r="AP136" i="64"/>
  <c r="AP135" i="64"/>
  <c r="AP134" i="64"/>
  <c r="AP133" i="64"/>
  <c r="AP131" i="64"/>
  <c r="AP130" i="64"/>
  <c r="AP129" i="64"/>
  <c r="AP128" i="64"/>
  <c r="AP126" i="64"/>
  <c r="AP125" i="64"/>
  <c r="AP124" i="64"/>
  <c r="AP123" i="64"/>
  <c r="AP121" i="64"/>
  <c r="AP120" i="64"/>
  <c r="AP119" i="64"/>
  <c r="AP118" i="64"/>
  <c r="AP116" i="64"/>
  <c r="AP115" i="64"/>
  <c r="AP114" i="64"/>
  <c r="AP113" i="64"/>
  <c r="AP111" i="64"/>
  <c r="AP110" i="64"/>
  <c r="AP109" i="64"/>
  <c r="AP108" i="64"/>
  <c r="AP106" i="64"/>
  <c r="AP105" i="64"/>
  <c r="AP104" i="64"/>
  <c r="AP103" i="64"/>
  <c r="AP101" i="64"/>
  <c r="AP100" i="64"/>
  <c r="AP99" i="64"/>
  <c r="AP98" i="64"/>
  <c r="AP96" i="64"/>
  <c r="AP95" i="64"/>
  <c r="AP94" i="64"/>
  <c r="AP93" i="64"/>
  <c r="AP91" i="64"/>
  <c r="AP90" i="64"/>
  <c r="AP89" i="64"/>
  <c r="AP88" i="64"/>
  <c r="AP86" i="64"/>
  <c r="AP85" i="64"/>
  <c r="AP84" i="64"/>
  <c r="AP83" i="64"/>
  <c r="AP81" i="64"/>
  <c r="AP80" i="64"/>
  <c r="AP79" i="64"/>
  <c r="AP78" i="64"/>
  <c r="AP76" i="64"/>
  <c r="AP75" i="64"/>
  <c r="AP74" i="64"/>
  <c r="AP73" i="64"/>
  <c r="AP71" i="64"/>
  <c r="AP70" i="64"/>
  <c r="AP69" i="64"/>
  <c r="AP68" i="64"/>
  <c r="AP66" i="64"/>
  <c r="AP65" i="64"/>
  <c r="AP64" i="64"/>
  <c r="AP63" i="64"/>
  <c r="AP61" i="64"/>
  <c r="AP60" i="64"/>
  <c r="AP59" i="64"/>
  <c r="AP58" i="64"/>
  <c r="AP56" i="64"/>
  <c r="AP55" i="64"/>
  <c r="AP54" i="64"/>
  <c r="AP53" i="64"/>
  <c r="AP51" i="64"/>
  <c r="AP50" i="64"/>
  <c r="AP49" i="64"/>
  <c r="AP48" i="64"/>
  <c r="AP46" i="64"/>
  <c r="AP45" i="64"/>
  <c r="AP44" i="64"/>
  <c r="AP43" i="64"/>
  <c r="AP41" i="64"/>
  <c r="AP40" i="64"/>
  <c r="AP39" i="64"/>
  <c r="AP38" i="64"/>
  <c r="AP36" i="64"/>
  <c r="AP35" i="64"/>
  <c r="AP34" i="64"/>
  <c r="AP33" i="64"/>
  <c r="AP31" i="64"/>
  <c r="AP30" i="64"/>
  <c r="AP29" i="64"/>
  <c r="AP28" i="64"/>
  <c r="AP26" i="64"/>
  <c r="AP25" i="64"/>
  <c r="AP24" i="64"/>
  <c r="AP23" i="64"/>
  <c r="AP21" i="64"/>
  <c r="AP20" i="64"/>
  <c r="AP19" i="64"/>
  <c r="AP18" i="64"/>
  <c r="AP16" i="64"/>
  <c r="AP15" i="64"/>
  <c r="AP14" i="64"/>
  <c r="AP13" i="64"/>
  <c r="V12" i="64"/>
  <c r="V13" i="64" l="1"/>
  <c r="AN4095" i="64"/>
  <c r="AN4094" i="64"/>
  <c r="AG4094" i="64"/>
  <c r="P4094" i="64" s="1"/>
  <c r="AN4093" i="64"/>
  <c r="AG4093" i="64"/>
  <c r="AG4092" i="64"/>
  <c r="AN4091" i="64"/>
  <c r="AG4091" i="64"/>
  <c r="AN4090" i="64"/>
  <c r="AN4089" i="64"/>
  <c r="AG4089" i="64"/>
  <c r="AN4088" i="64"/>
  <c r="AG4088" i="64"/>
  <c r="AG4087" i="64"/>
  <c r="AN4086" i="64"/>
  <c r="AG4086" i="64"/>
  <c r="AN4085" i="64"/>
  <c r="AN4084" i="64"/>
  <c r="AG4084" i="64"/>
  <c r="AN4083" i="64"/>
  <c r="AG4083" i="64"/>
  <c r="AG4082" i="64"/>
  <c r="AN4081" i="64"/>
  <c r="AG4081" i="64"/>
  <c r="AN4080" i="64"/>
  <c r="AN4079" i="64"/>
  <c r="AG4079" i="64"/>
  <c r="AN4078" i="64"/>
  <c r="AG4078" i="64"/>
  <c r="AG4077" i="64"/>
  <c r="AN4076" i="64"/>
  <c r="AG4076" i="64"/>
  <c r="AN4075" i="64"/>
  <c r="AN4074" i="64"/>
  <c r="AG4074" i="64"/>
  <c r="AN4073" i="64"/>
  <c r="AG4073" i="64"/>
  <c r="AG4072" i="64"/>
  <c r="AN4071" i="64"/>
  <c r="AG4071" i="64"/>
  <c r="AN4070" i="64"/>
  <c r="AN4069" i="64"/>
  <c r="AG4069" i="64"/>
  <c r="AN4068" i="64"/>
  <c r="AG4068" i="64"/>
  <c r="AG4067" i="64"/>
  <c r="AN4066" i="64"/>
  <c r="AG4066" i="64"/>
  <c r="AN4065" i="64"/>
  <c r="AN4064" i="64"/>
  <c r="AG4064" i="64"/>
  <c r="AN4063" i="64"/>
  <c r="AG4063" i="64"/>
  <c r="AG4062" i="64"/>
  <c r="AN4061" i="64"/>
  <c r="AG4061" i="64"/>
  <c r="AN4060" i="64"/>
  <c r="AN4059" i="64"/>
  <c r="AG4059" i="64"/>
  <c r="AN4058" i="64"/>
  <c r="AG4058" i="64"/>
  <c r="AG4057" i="64"/>
  <c r="AN4056" i="64"/>
  <c r="AG4056" i="64"/>
  <c r="AN4055" i="64"/>
  <c r="AN4054" i="64"/>
  <c r="AG4054" i="64"/>
  <c r="AN4053" i="64"/>
  <c r="AG4053" i="64"/>
  <c r="AG4052" i="64"/>
  <c r="AN4051" i="64"/>
  <c r="AG4051" i="64"/>
  <c r="AN4050" i="64"/>
  <c r="AN4049" i="64"/>
  <c r="AG4049" i="64"/>
  <c r="AN4048" i="64"/>
  <c r="AG4048" i="64"/>
  <c r="AG4047" i="64"/>
  <c r="AN4046" i="64"/>
  <c r="AG4046" i="64"/>
  <c r="AN4045" i="64"/>
  <c r="AN4044" i="64"/>
  <c r="AG4044" i="64"/>
  <c r="AN4043" i="64"/>
  <c r="AG4043" i="64"/>
  <c r="AG4042" i="64"/>
  <c r="AN4041" i="64"/>
  <c r="AG4041" i="64"/>
  <c r="AN4040" i="64"/>
  <c r="AN4039" i="64"/>
  <c r="AG4039" i="64"/>
  <c r="AN4038" i="64"/>
  <c r="AG4038" i="64"/>
  <c r="AG4037" i="64"/>
  <c r="AN4036" i="64"/>
  <c r="AG4036" i="64"/>
  <c r="AN4035" i="64"/>
  <c r="AN4034" i="64"/>
  <c r="AG4034" i="64"/>
  <c r="AN4033" i="64"/>
  <c r="AG4033" i="64"/>
  <c r="AG4032" i="64"/>
  <c r="AN4031" i="64"/>
  <c r="AG4031" i="64"/>
  <c r="AN4030" i="64"/>
  <c r="AN4029" i="64"/>
  <c r="AG4029" i="64"/>
  <c r="AN4028" i="64"/>
  <c r="AG4028" i="64"/>
  <c r="AG4027" i="64"/>
  <c r="AN4026" i="64"/>
  <c r="AG4026" i="64"/>
  <c r="AN4025" i="64"/>
  <c r="AN4024" i="64"/>
  <c r="AG4024" i="64"/>
  <c r="AN4023" i="64"/>
  <c r="AG4023" i="64"/>
  <c r="AG4022" i="64"/>
  <c r="AN4021" i="64"/>
  <c r="AG4021" i="64"/>
  <c r="AN4020" i="64"/>
  <c r="AN4019" i="64"/>
  <c r="AG4019" i="64"/>
  <c r="AN4018" i="64"/>
  <c r="AG4018" i="64"/>
  <c r="AG4017" i="64"/>
  <c r="AN4016" i="64"/>
  <c r="AG4016" i="64"/>
  <c r="AN4015" i="64"/>
  <c r="AN4014" i="64"/>
  <c r="AG4014" i="64"/>
  <c r="AN4013" i="64"/>
  <c r="AG4013" i="64"/>
  <c r="AG4012" i="64"/>
  <c r="AN4011" i="64"/>
  <c r="AG4011" i="64"/>
  <c r="AN4010" i="64"/>
  <c r="AN4009" i="64"/>
  <c r="AG4009" i="64"/>
  <c r="AN4008" i="64"/>
  <c r="AG4008" i="64"/>
  <c r="AG4007" i="64"/>
  <c r="AN4006" i="64"/>
  <c r="AG4006" i="64"/>
  <c r="AN4005" i="64"/>
  <c r="AN4004" i="64"/>
  <c r="AG4004" i="64"/>
  <c r="AN4003" i="64"/>
  <c r="AG4003" i="64"/>
  <c r="AG4002" i="64"/>
  <c r="AN4001" i="64"/>
  <c r="AG4001" i="64"/>
  <c r="AN4000" i="64"/>
  <c r="AN3999" i="64"/>
  <c r="AG3999" i="64"/>
  <c r="AN3998" i="64"/>
  <c r="AG3998" i="64"/>
  <c r="AG3997" i="64"/>
  <c r="AN3996" i="64"/>
  <c r="AG3996" i="64"/>
  <c r="AN3995" i="64"/>
  <c r="AN3994" i="64"/>
  <c r="AG3994" i="64"/>
  <c r="AN3993" i="64"/>
  <c r="AG3993" i="64"/>
  <c r="AG3992" i="64"/>
  <c r="AN3991" i="64"/>
  <c r="AG3991" i="64"/>
  <c r="AN3990" i="64"/>
  <c r="AN3989" i="64"/>
  <c r="AG3989" i="64"/>
  <c r="AN3988" i="64"/>
  <c r="AG3988" i="64"/>
  <c r="AG3987" i="64"/>
  <c r="AN3986" i="64"/>
  <c r="AG3986" i="64"/>
  <c r="AN3985" i="64"/>
  <c r="AN3984" i="64"/>
  <c r="AG3984" i="64"/>
  <c r="AN3983" i="64"/>
  <c r="AG3983" i="64"/>
  <c r="AG3982" i="64"/>
  <c r="AN3981" i="64"/>
  <c r="AG3981" i="64"/>
  <c r="AN3980" i="64"/>
  <c r="AN3979" i="64"/>
  <c r="AG3979" i="64"/>
  <c r="AN3978" i="64"/>
  <c r="AG3978" i="64"/>
  <c r="AG3977" i="64"/>
  <c r="AN3976" i="64"/>
  <c r="AG3976" i="64"/>
  <c r="AN3975" i="64"/>
  <c r="AN3974" i="64"/>
  <c r="AG3974" i="64"/>
  <c r="AN3973" i="64"/>
  <c r="AG3973" i="64"/>
  <c r="AG3972" i="64"/>
  <c r="AN3971" i="64"/>
  <c r="AG3971" i="64"/>
  <c r="AN3970" i="64"/>
  <c r="AN3969" i="64"/>
  <c r="AG3969" i="64"/>
  <c r="AN3968" i="64"/>
  <c r="AG3968" i="64"/>
  <c r="AG3967" i="64"/>
  <c r="AN3966" i="64"/>
  <c r="AG3966" i="64"/>
  <c r="AN3965" i="64"/>
  <c r="AN3964" i="64"/>
  <c r="AG3964" i="64"/>
  <c r="AN3963" i="64"/>
  <c r="AG3963" i="64"/>
  <c r="AG3962" i="64"/>
  <c r="AN3961" i="64"/>
  <c r="AG3961" i="64"/>
  <c r="AN3960" i="64"/>
  <c r="AN3959" i="64"/>
  <c r="AG3959" i="64"/>
  <c r="AN3958" i="64"/>
  <c r="AG3958" i="64"/>
  <c r="AG3957" i="64"/>
  <c r="AN3956" i="64"/>
  <c r="AG3956" i="64"/>
  <c r="AN3955" i="64"/>
  <c r="AN3954" i="64"/>
  <c r="AG3954" i="64"/>
  <c r="AN3953" i="64"/>
  <c r="AG3953" i="64"/>
  <c r="AG3952" i="64"/>
  <c r="AN3951" i="64"/>
  <c r="AG3951" i="64"/>
  <c r="AN3950" i="64"/>
  <c r="AN3949" i="64"/>
  <c r="AG3949" i="64"/>
  <c r="AN3948" i="64"/>
  <c r="AG3948" i="64"/>
  <c r="AG3947" i="64"/>
  <c r="AN3946" i="64"/>
  <c r="AG3946" i="64"/>
  <c r="AN3945" i="64"/>
  <c r="AN3944" i="64"/>
  <c r="AG3944" i="64"/>
  <c r="AN3943" i="64"/>
  <c r="AG3943" i="64"/>
  <c r="AG3942" i="64"/>
  <c r="AN3941" i="64"/>
  <c r="AG3941" i="64"/>
  <c r="AN3940" i="64"/>
  <c r="AN3939" i="64"/>
  <c r="AG3939" i="64"/>
  <c r="AN3938" i="64"/>
  <c r="AG3938" i="64"/>
  <c r="AG3937" i="64"/>
  <c r="AN3936" i="64"/>
  <c r="AG3936" i="64"/>
  <c r="AN3935" i="64"/>
  <c r="AN3934" i="64"/>
  <c r="AG3934" i="64"/>
  <c r="AN3933" i="64"/>
  <c r="AG3933" i="64"/>
  <c r="AG3932" i="64"/>
  <c r="AN3931" i="64"/>
  <c r="AG3931" i="64"/>
  <c r="AN3930" i="64"/>
  <c r="AN3929" i="64"/>
  <c r="AG3929" i="64"/>
  <c r="AN3928" i="64"/>
  <c r="AG3928" i="64"/>
  <c r="AG3927" i="64"/>
  <c r="AN3926" i="64"/>
  <c r="AG3926" i="64"/>
  <c r="AN3925" i="64"/>
  <c r="AN3924" i="64"/>
  <c r="AG3924" i="64"/>
  <c r="AN3923" i="64"/>
  <c r="AG3923" i="64"/>
  <c r="AG3922" i="64"/>
  <c r="AN3921" i="64"/>
  <c r="AG3921" i="64"/>
  <c r="AN3920" i="64"/>
  <c r="AN3919" i="64"/>
  <c r="AG3919" i="64"/>
  <c r="AN3918" i="64"/>
  <c r="AG3918" i="64"/>
  <c r="AG3917" i="64"/>
  <c r="AN3916" i="64"/>
  <c r="AG3916" i="64"/>
  <c r="AN3915" i="64"/>
  <c r="AN3914" i="64"/>
  <c r="AG3914" i="64"/>
  <c r="AN3913" i="64"/>
  <c r="AG3913" i="64"/>
  <c r="AG3912" i="64"/>
  <c r="AN3911" i="64"/>
  <c r="AG3911" i="64"/>
  <c r="AN3910" i="64"/>
  <c r="AN3909" i="64"/>
  <c r="AG3909" i="64"/>
  <c r="AN3908" i="64"/>
  <c r="AG3908" i="64"/>
  <c r="AG3907" i="64"/>
  <c r="AN3906" i="64"/>
  <c r="AG3906" i="64"/>
  <c r="AN3905" i="64"/>
  <c r="AN3904" i="64"/>
  <c r="AG3904" i="64"/>
  <c r="AN3903" i="64"/>
  <c r="AG3903" i="64"/>
  <c r="AG3902" i="64"/>
  <c r="AN3901" i="64"/>
  <c r="AG3901" i="64"/>
  <c r="AN3900" i="64"/>
  <c r="AN3899" i="64"/>
  <c r="AG3899" i="64"/>
  <c r="AN3898" i="64"/>
  <c r="AG3898" i="64"/>
  <c r="AG3897" i="64"/>
  <c r="AN3896" i="64"/>
  <c r="AG3896" i="64"/>
  <c r="AN3895" i="64"/>
  <c r="AN3894" i="64"/>
  <c r="AG3894" i="64"/>
  <c r="AN3893" i="64"/>
  <c r="AG3893" i="64"/>
  <c r="AG3892" i="64"/>
  <c r="AN3891" i="64"/>
  <c r="AG3891" i="64"/>
  <c r="AN3890" i="64"/>
  <c r="AN3889" i="64"/>
  <c r="AG3889" i="64"/>
  <c r="AN3888" i="64"/>
  <c r="AG3888" i="64"/>
  <c r="AG3887" i="64"/>
  <c r="AN3886" i="64"/>
  <c r="AG3886" i="64"/>
  <c r="AN3885" i="64"/>
  <c r="AN3884" i="64"/>
  <c r="AG3884" i="64"/>
  <c r="AN3883" i="64"/>
  <c r="AG3883" i="64"/>
  <c r="AG3882" i="64"/>
  <c r="AN3881" i="64"/>
  <c r="AG3881" i="64"/>
  <c r="AN3880" i="64"/>
  <c r="AN3879" i="64"/>
  <c r="AG3879" i="64"/>
  <c r="AN3878" i="64"/>
  <c r="AG3878" i="64"/>
  <c r="AG3877" i="64"/>
  <c r="AN3876" i="64"/>
  <c r="AG3876" i="64"/>
  <c r="AN3875" i="64"/>
  <c r="AN3874" i="64"/>
  <c r="AG3874" i="64"/>
  <c r="AN3873" i="64"/>
  <c r="AG3873" i="64"/>
  <c r="AG3872" i="64"/>
  <c r="AN3871" i="64"/>
  <c r="AG3871" i="64"/>
  <c r="AN3870" i="64"/>
  <c r="AN3869" i="64"/>
  <c r="AG3869" i="64"/>
  <c r="AN3868" i="64"/>
  <c r="AG3868" i="64"/>
  <c r="AG3867" i="64"/>
  <c r="AN3866" i="64"/>
  <c r="AG3866" i="64"/>
  <c r="AN3865" i="64"/>
  <c r="AN3864" i="64"/>
  <c r="AG3864" i="64"/>
  <c r="AN3863" i="64"/>
  <c r="AG3863" i="64"/>
  <c r="AG3862" i="64"/>
  <c r="AN3861" i="64"/>
  <c r="AG3861" i="64"/>
  <c r="AN3860" i="64"/>
  <c r="AN3859" i="64"/>
  <c r="AG3859" i="64"/>
  <c r="AN3858" i="64"/>
  <c r="AG3858" i="64"/>
  <c r="AG3857" i="64"/>
  <c r="AN3856" i="64"/>
  <c r="AG3856" i="64"/>
  <c r="AN3855" i="64"/>
  <c r="AN3854" i="64"/>
  <c r="AG3854" i="64"/>
  <c r="AN3853" i="64"/>
  <c r="AG3853" i="64"/>
  <c r="AG3852" i="64"/>
  <c r="AN3851" i="64"/>
  <c r="AG3851" i="64"/>
  <c r="AN3850" i="64"/>
  <c r="AN3849" i="64"/>
  <c r="AG3849" i="64"/>
  <c r="AN3848" i="64"/>
  <c r="AG3848" i="64"/>
  <c r="AG3847" i="64"/>
  <c r="AN3846" i="64"/>
  <c r="AG3846" i="64"/>
  <c r="AN3845" i="64"/>
  <c r="AN3844" i="64"/>
  <c r="AG3844" i="64"/>
  <c r="AN3843" i="64"/>
  <c r="AG3843" i="64"/>
  <c r="AG3842" i="64"/>
  <c r="AN3841" i="64"/>
  <c r="AG3841" i="64"/>
  <c r="AN3840" i="64"/>
  <c r="AN3839" i="64"/>
  <c r="AG3839" i="64"/>
  <c r="AN3838" i="64"/>
  <c r="AG3838" i="64"/>
  <c r="AG3837" i="64"/>
  <c r="AN3836" i="64"/>
  <c r="AG3836" i="64"/>
  <c r="AN3835" i="64"/>
  <c r="AN3834" i="64"/>
  <c r="AG3834" i="64"/>
  <c r="AN3833" i="64"/>
  <c r="AG3833" i="64"/>
  <c r="AG3832" i="64"/>
  <c r="AN3831" i="64"/>
  <c r="AG3831" i="64"/>
  <c r="AN3830" i="64"/>
  <c r="AN3829" i="64"/>
  <c r="AG3829" i="64"/>
  <c r="AN3828" i="64"/>
  <c r="AG3828" i="64"/>
  <c r="AG3827" i="64"/>
  <c r="AN3826" i="64"/>
  <c r="AG3826" i="64"/>
  <c r="AN3825" i="64"/>
  <c r="AN3824" i="64"/>
  <c r="AG3824" i="64"/>
  <c r="AN3823" i="64"/>
  <c r="AG3823" i="64"/>
  <c r="AG3822" i="64"/>
  <c r="AN3821" i="64"/>
  <c r="AG3821" i="64"/>
  <c r="AN3820" i="64"/>
  <c r="AN3819" i="64"/>
  <c r="AG3819" i="64"/>
  <c r="AN3818" i="64"/>
  <c r="AG3818" i="64"/>
  <c r="AG3817" i="64"/>
  <c r="AN3816" i="64"/>
  <c r="AG3816" i="64"/>
  <c r="AN3815" i="64"/>
  <c r="AN3814" i="64"/>
  <c r="AG3814" i="64"/>
  <c r="AN3813" i="64"/>
  <c r="AG3813" i="64"/>
  <c r="AG3812" i="64"/>
  <c r="AN3811" i="64"/>
  <c r="AG3811" i="64"/>
  <c r="AN3810" i="64"/>
  <c r="AN3809" i="64"/>
  <c r="AG3809" i="64"/>
  <c r="AN3808" i="64"/>
  <c r="AG3808" i="64"/>
  <c r="AG3807" i="64"/>
  <c r="AN3806" i="64"/>
  <c r="AG3806" i="64"/>
  <c r="AN3805" i="64"/>
  <c r="AN3804" i="64"/>
  <c r="AG3804" i="64"/>
  <c r="AN3803" i="64"/>
  <c r="AG3803" i="64"/>
  <c r="AG3802" i="64"/>
  <c r="AN3801" i="64"/>
  <c r="AG3801" i="64"/>
  <c r="AN3800" i="64"/>
  <c r="AN3799" i="64"/>
  <c r="AG3799" i="64"/>
  <c r="AN3798" i="64"/>
  <c r="AG3798" i="64"/>
  <c r="AG3797" i="64"/>
  <c r="AN3796" i="64"/>
  <c r="AG3796" i="64"/>
  <c r="AN3795" i="64"/>
  <c r="AN3794" i="64"/>
  <c r="AG3794" i="64"/>
  <c r="AN3793" i="64"/>
  <c r="AG3793" i="64"/>
  <c r="AG3792" i="64"/>
  <c r="AN3791" i="64"/>
  <c r="AG3791" i="64"/>
  <c r="AN3790" i="64"/>
  <c r="AN3789" i="64"/>
  <c r="AG3789" i="64"/>
  <c r="AN3788" i="64"/>
  <c r="AG3788" i="64"/>
  <c r="AG3787" i="64"/>
  <c r="AN3786" i="64"/>
  <c r="AG3786" i="64"/>
  <c r="AN3785" i="64"/>
  <c r="AN3784" i="64"/>
  <c r="AG3784" i="64"/>
  <c r="AN3783" i="64"/>
  <c r="AG3783" i="64"/>
  <c r="AG3782" i="64"/>
  <c r="AN3781" i="64"/>
  <c r="AG3781" i="64"/>
  <c r="AN3780" i="64"/>
  <c r="AN3779" i="64"/>
  <c r="AG3779" i="64"/>
  <c r="AN3778" i="64"/>
  <c r="AG3778" i="64"/>
  <c r="AG3777" i="64"/>
  <c r="AN3776" i="64"/>
  <c r="AG3776" i="64"/>
  <c r="AN3775" i="64"/>
  <c r="AN3774" i="64"/>
  <c r="AG3774" i="64"/>
  <c r="AN3773" i="64"/>
  <c r="AG3773" i="64"/>
  <c r="AG3772" i="64"/>
  <c r="AN3771" i="64"/>
  <c r="AG3771" i="64"/>
  <c r="AN3770" i="64"/>
  <c r="AN3769" i="64"/>
  <c r="AG3769" i="64"/>
  <c r="AN3768" i="64"/>
  <c r="AG3768" i="64"/>
  <c r="AG3767" i="64"/>
  <c r="AN3766" i="64"/>
  <c r="AG3766" i="64"/>
  <c r="AN3765" i="64"/>
  <c r="AN3764" i="64"/>
  <c r="AG3764" i="64"/>
  <c r="AN3763" i="64"/>
  <c r="AG3763" i="64"/>
  <c r="AG3762" i="64"/>
  <c r="AN3761" i="64"/>
  <c r="AG3761" i="64"/>
  <c r="AN3760" i="64"/>
  <c r="AN3759" i="64"/>
  <c r="AG3759" i="64"/>
  <c r="AN3758" i="64"/>
  <c r="AG3758" i="64"/>
  <c r="AG3757" i="64"/>
  <c r="AN3756" i="64"/>
  <c r="AG3756" i="64"/>
  <c r="AN3755" i="64"/>
  <c r="AN3754" i="64"/>
  <c r="AG3754" i="64"/>
  <c r="AN3753" i="64"/>
  <c r="AG3753" i="64"/>
  <c r="AG3752" i="64"/>
  <c r="AN3751" i="64"/>
  <c r="AG3751" i="64"/>
  <c r="AN3750" i="64"/>
  <c r="AN3749" i="64"/>
  <c r="AG3749" i="64"/>
  <c r="AN3748" i="64"/>
  <c r="AG3748" i="64"/>
  <c r="AG3747" i="64"/>
  <c r="AN3746" i="64"/>
  <c r="AG3746" i="64"/>
  <c r="AN3745" i="64"/>
  <c r="AN3744" i="64"/>
  <c r="AG3744" i="64"/>
  <c r="AN3743" i="64"/>
  <c r="AG3743" i="64"/>
  <c r="AG3742" i="64"/>
  <c r="AN3741" i="64"/>
  <c r="AG3741" i="64"/>
  <c r="AN3740" i="64"/>
  <c r="AN3739" i="64"/>
  <c r="AG3739" i="64"/>
  <c r="AN3738" i="64"/>
  <c r="AG3738" i="64"/>
  <c r="AG3737" i="64"/>
  <c r="AN3736" i="64"/>
  <c r="AG3736" i="64"/>
  <c r="AN3735" i="64"/>
  <c r="AN3734" i="64"/>
  <c r="AG3734" i="64"/>
  <c r="AN3733" i="64"/>
  <c r="AG3733" i="64"/>
  <c r="AG3732" i="64"/>
  <c r="AN3731" i="64"/>
  <c r="AG3731" i="64"/>
  <c r="AN3730" i="64"/>
  <c r="AN3729" i="64"/>
  <c r="AG3729" i="64"/>
  <c r="AN3728" i="64"/>
  <c r="AG3728" i="64"/>
  <c r="AG3727" i="64"/>
  <c r="AN3726" i="64"/>
  <c r="AG3726" i="64"/>
  <c r="AN3725" i="64"/>
  <c r="AN3724" i="64"/>
  <c r="AG3724" i="64"/>
  <c r="AN3723" i="64"/>
  <c r="AG3723" i="64"/>
  <c r="AG3722" i="64"/>
  <c r="AN3721" i="64"/>
  <c r="AG3721" i="64"/>
  <c r="AN3720" i="64"/>
  <c r="AN3719" i="64"/>
  <c r="AG3719" i="64"/>
  <c r="AN3718" i="64"/>
  <c r="AG3718" i="64"/>
  <c r="AG3717" i="64"/>
  <c r="AN3716" i="64"/>
  <c r="AG3716" i="64"/>
  <c r="AN3715" i="64"/>
  <c r="AN3714" i="64"/>
  <c r="AG3714" i="64"/>
  <c r="AN3713" i="64"/>
  <c r="AG3713" i="64"/>
  <c r="AG3712" i="64"/>
  <c r="AN3711" i="64"/>
  <c r="AG3711" i="64"/>
  <c r="AN3710" i="64"/>
  <c r="AN3709" i="64"/>
  <c r="AG3709" i="64"/>
  <c r="AN3708" i="64"/>
  <c r="AG3708" i="64"/>
  <c r="AG3707" i="64"/>
  <c r="AN3706" i="64"/>
  <c r="AG3706" i="64"/>
  <c r="AN3705" i="64"/>
  <c r="AN3704" i="64"/>
  <c r="AG3704" i="64"/>
  <c r="AN3703" i="64"/>
  <c r="AG3703" i="64"/>
  <c r="AG3702" i="64"/>
  <c r="AN3701" i="64"/>
  <c r="AG3701" i="64"/>
  <c r="AN3700" i="64"/>
  <c r="AN3699" i="64"/>
  <c r="AG3699" i="64"/>
  <c r="AN3698" i="64"/>
  <c r="AG3698" i="64"/>
  <c r="AG3697" i="64"/>
  <c r="AN3696" i="64"/>
  <c r="AG3696" i="64"/>
  <c r="AN3695" i="64"/>
  <c r="AN3694" i="64"/>
  <c r="AG3694" i="64"/>
  <c r="AN3693" i="64"/>
  <c r="AG3693" i="64"/>
  <c r="AG3692" i="64"/>
  <c r="AN3691" i="64"/>
  <c r="AG3691" i="64"/>
  <c r="AN3690" i="64"/>
  <c r="AN3689" i="64"/>
  <c r="AG3689" i="64"/>
  <c r="AN3688" i="64"/>
  <c r="AG3688" i="64"/>
  <c r="AG3687" i="64"/>
  <c r="AN3686" i="64"/>
  <c r="AG3686" i="64"/>
  <c r="AN3685" i="64"/>
  <c r="AN3684" i="64"/>
  <c r="AG3684" i="64"/>
  <c r="AN3683" i="64"/>
  <c r="AG3683" i="64"/>
  <c r="AG3682" i="64"/>
  <c r="AN3681" i="64"/>
  <c r="AG3681" i="64"/>
  <c r="AN3680" i="64"/>
  <c r="AN3679" i="64"/>
  <c r="AG3679" i="64"/>
  <c r="AN3678" i="64"/>
  <c r="AG3678" i="64"/>
  <c r="AG3677" i="64"/>
  <c r="AN3676" i="64"/>
  <c r="AG3676" i="64"/>
  <c r="AN3675" i="64"/>
  <c r="AN3674" i="64"/>
  <c r="AG3674" i="64"/>
  <c r="AN3673" i="64"/>
  <c r="AG3673" i="64"/>
  <c r="AG3672" i="64"/>
  <c r="AN3671" i="64"/>
  <c r="AG3671" i="64"/>
  <c r="AN3670" i="64"/>
  <c r="AN3669" i="64"/>
  <c r="AG3669" i="64"/>
  <c r="AN3668" i="64"/>
  <c r="AG3668" i="64"/>
  <c r="AG3667" i="64"/>
  <c r="AN3666" i="64"/>
  <c r="AG3666" i="64"/>
  <c r="AN3665" i="64"/>
  <c r="AN3664" i="64"/>
  <c r="AG3664" i="64"/>
  <c r="AN3663" i="64"/>
  <c r="AG3663" i="64"/>
  <c r="AG3662" i="64"/>
  <c r="AN3661" i="64"/>
  <c r="AG3661" i="64"/>
  <c r="AN3660" i="64"/>
  <c r="AN3659" i="64"/>
  <c r="AG3659" i="64"/>
  <c r="AN3658" i="64"/>
  <c r="AG3658" i="64"/>
  <c r="AG3657" i="64"/>
  <c r="AN3656" i="64"/>
  <c r="AG3656" i="64"/>
  <c r="AN3655" i="64"/>
  <c r="AN3654" i="64"/>
  <c r="AG3654" i="64"/>
  <c r="AN3653" i="64"/>
  <c r="AG3653" i="64"/>
  <c r="AG3652" i="64"/>
  <c r="AN3651" i="64"/>
  <c r="AG3651" i="64"/>
  <c r="AN3650" i="64"/>
  <c r="AN3649" i="64"/>
  <c r="AG3649" i="64"/>
  <c r="AN3648" i="64"/>
  <c r="AG3648" i="64"/>
  <c r="AG3647" i="64"/>
  <c r="AN3646" i="64"/>
  <c r="AG3646" i="64"/>
  <c r="AN3645" i="64"/>
  <c r="AN3644" i="64"/>
  <c r="AG3644" i="64"/>
  <c r="AN3643" i="64"/>
  <c r="AG3643" i="64"/>
  <c r="AG3642" i="64"/>
  <c r="AN3641" i="64"/>
  <c r="AG3641" i="64"/>
  <c r="AN3640" i="64"/>
  <c r="AN3639" i="64"/>
  <c r="AG3639" i="64"/>
  <c r="AN3638" i="64"/>
  <c r="AG3638" i="64"/>
  <c r="AG3637" i="64"/>
  <c r="AN3636" i="64"/>
  <c r="AG3636" i="64"/>
  <c r="AN3635" i="64"/>
  <c r="AN3634" i="64"/>
  <c r="AG3634" i="64"/>
  <c r="AN3633" i="64"/>
  <c r="AG3633" i="64"/>
  <c r="AG3632" i="64"/>
  <c r="AN3631" i="64"/>
  <c r="AG3631" i="64"/>
  <c r="AN3630" i="64"/>
  <c r="AN3629" i="64"/>
  <c r="AG3629" i="64"/>
  <c r="AN3628" i="64"/>
  <c r="AG3628" i="64"/>
  <c r="AG3627" i="64"/>
  <c r="AN3626" i="64"/>
  <c r="AG3626" i="64"/>
  <c r="AN3625" i="64"/>
  <c r="AN3624" i="64"/>
  <c r="AG3624" i="64"/>
  <c r="AN3623" i="64"/>
  <c r="AG3623" i="64"/>
  <c r="AG3622" i="64"/>
  <c r="AN3621" i="64"/>
  <c r="AG3621" i="64"/>
  <c r="AN3620" i="64"/>
  <c r="AN3619" i="64"/>
  <c r="AG3619" i="64"/>
  <c r="AN3618" i="64"/>
  <c r="AG3618" i="64"/>
  <c r="AG3617" i="64"/>
  <c r="AN3616" i="64"/>
  <c r="AG3616" i="64"/>
  <c r="AN3615" i="64"/>
  <c r="AN3614" i="64"/>
  <c r="AG3614" i="64"/>
  <c r="AN3613" i="64"/>
  <c r="AG3613" i="64"/>
  <c r="AG3612" i="64"/>
  <c r="AN3611" i="64"/>
  <c r="AG3611" i="64"/>
  <c r="AN3610" i="64"/>
  <c r="AN3609" i="64"/>
  <c r="AG3609" i="64"/>
  <c r="AN3608" i="64"/>
  <c r="AG3608" i="64"/>
  <c r="AG3607" i="64"/>
  <c r="AN3606" i="64"/>
  <c r="AG3606" i="64"/>
  <c r="AN3605" i="64"/>
  <c r="AN3604" i="64"/>
  <c r="AG3604" i="64"/>
  <c r="AN3603" i="64"/>
  <c r="AG3603" i="64"/>
  <c r="AG3602" i="64"/>
  <c r="AN3601" i="64"/>
  <c r="AG3601" i="64"/>
  <c r="AN3600" i="64"/>
  <c r="AN3599" i="64"/>
  <c r="AG3599" i="64"/>
  <c r="AN3598" i="64"/>
  <c r="AG3598" i="64"/>
  <c r="P3598" i="64" s="1"/>
  <c r="AG3597" i="64"/>
  <c r="AN3596" i="64"/>
  <c r="AG3596" i="64"/>
  <c r="AN3595" i="64"/>
  <c r="AN3594" i="64"/>
  <c r="AG3594" i="64"/>
  <c r="AN3593" i="64"/>
  <c r="AG3593" i="64"/>
  <c r="AG3592" i="64"/>
  <c r="AN3591" i="64"/>
  <c r="AG3591" i="64"/>
  <c r="AN3590" i="64"/>
  <c r="AN3589" i="64"/>
  <c r="AG3589" i="64"/>
  <c r="AN3588" i="64"/>
  <c r="AG3588" i="64"/>
  <c r="AG3587" i="64"/>
  <c r="AN3586" i="64"/>
  <c r="AG3586" i="64"/>
  <c r="AN3585" i="64"/>
  <c r="AN3584" i="64"/>
  <c r="AG3584" i="64"/>
  <c r="AN3583" i="64"/>
  <c r="AG3583" i="64"/>
  <c r="AG3582" i="64"/>
  <c r="P3582" i="64" s="1"/>
  <c r="AN3581" i="64"/>
  <c r="AG3581" i="64"/>
  <c r="AN3580" i="64"/>
  <c r="AN3579" i="64"/>
  <c r="AG3579" i="64"/>
  <c r="AN3578" i="64"/>
  <c r="AG3578" i="64"/>
  <c r="AG3577" i="64"/>
  <c r="AN3576" i="64"/>
  <c r="AG3576" i="64"/>
  <c r="AN3575" i="64"/>
  <c r="AN3574" i="64"/>
  <c r="AG3574" i="64"/>
  <c r="AN3573" i="64"/>
  <c r="AG3573" i="64"/>
  <c r="AG3572" i="64"/>
  <c r="AN3571" i="64"/>
  <c r="AG3571" i="64"/>
  <c r="AN3570" i="64"/>
  <c r="AN3569" i="64"/>
  <c r="AG3569" i="64"/>
  <c r="AN3568" i="64"/>
  <c r="AG3568" i="64"/>
  <c r="AG3567" i="64"/>
  <c r="AN3566" i="64"/>
  <c r="AG3566" i="64"/>
  <c r="AN3565" i="64"/>
  <c r="AN3564" i="64"/>
  <c r="AG3564" i="64"/>
  <c r="AN3563" i="64"/>
  <c r="AG3563" i="64"/>
  <c r="AG3562" i="64"/>
  <c r="AN3561" i="64"/>
  <c r="AG3561" i="64"/>
  <c r="AN3560" i="64"/>
  <c r="AN3559" i="64"/>
  <c r="AG3559" i="64"/>
  <c r="AN3558" i="64"/>
  <c r="AG3558" i="64"/>
  <c r="AG3557" i="64"/>
  <c r="AN3556" i="64"/>
  <c r="AG3556" i="64"/>
  <c r="AN3555" i="64"/>
  <c r="AN3554" i="64"/>
  <c r="AG3554" i="64"/>
  <c r="AN3553" i="64"/>
  <c r="AG3553" i="64"/>
  <c r="AG3552" i="64"/>
  <c r="AN3551" i="64"/>
  <c r="AG3551" i="64"/>
  <c r="AN3550" i="64"/>
  <c r="AN3549" i="64"/>
  <c r="AG3549" i="64"/>
  <c r="AN3548" i="64"/>
  <c r="AG3548" i="64"/>
  <c r="AG3547" i="64"/>
  <c r="AN3546" i="64"/>
  <c r="AG3546" i="64"/>
  <c r="AN3545" i="64"/>
  <c r="AN3544" i="64"/>
  <c r="AG3544" i="64"/>
  <c r="AN3543" i="64"/>
  <c r="AG3543" i="64"/>
  <c r="AG3542" i="64"/>
  <c r="AN3541" i="64"/>
  <c r="AG3541" i="64"/>
  <c r="AN3540" i="64"/>
  <c r="AN3539" i="64"/>
  <c r="AG3539" i="64"/>
  <c r="AN3538" i="64"/>
  <c r="AG3538" i="64"/>
  <c r="AG3537" i="64"/>
  <c r="AN3536" i="64"/>
  <c r="AG3536" i="64"/>
  <c r="AN3535" i="64"/>
  <c r="AN3534" i="64"/>
  <c r="AG3534" i="64"/>
  <c r="AN3533" i="64"/>
  <c r="AG3533" i="64"/>
  <c r="AG3532" i="64"/>
  <c r="AN3531" i="64"/>
  <c r="AG3531" i="64"/>
  <c r="AN3530" i="64"/>
  <c r="AN3529" i="64"/>
  <c r="AG3529" i="64"/>
  <c r="AN3528" i="64"/>
  <c r="AG3528" i="64"/>
  <c r="AG3527" i="64"/>
  <c r="AN3526" i="64"/>
  <c r="AG3526" i="64"/>
  <c r="AN3525" i="64"/>
  <c r="AN3524" i="64"/>
  <c r="AG3524" i="64"/>
  <c r="AN3523" i="64"/>
  <c r="AG3523" i="64"/>
  <c r="AG3522" i="64"/>
  <c r="AN3521" i="64"/>
  <c r="AG3521" i="64"/>
  <c r="AN3520" i="64"/>
  <c r="AN3519" i="64"/>
  <c r="AG3519" i="64"/>
  <c r="AN3518" i="64"/>
  <c r="AG3518" i="64"/>
  <c r="AG3517" i="64"/>
  <c r="AN3516" i="64"/>
  <c r="AG3516" i="64"/>
  <c r="AN3515" i="64"/>
  <c r="AN3514" i="64"/>
  <c r="AG3514" i="64"/>
  <c r="AN3513" i="64"/>
  <c r="AG3513" i="64"/>
  <c r="AG3512" i="64"/>
  <c r="AN3511" i="64"/>
  <c r="AG3511" i="64"/>
  <c r="AN3510" i="64"/>
  <c r="AN3509" i="64"/>
  <c r="AG3509" i="64"/>
  <c r="AN3508" i="64"/>
  <c r="AG3508" i="64"/>
  <c r="AG3507" i="64"/>
  <c r="AN3506" i="64"/>
  <c r="AG3506" i="64"/>
  <c r="AN3505" i="64"/>
  <c r="AN3504" i="64"/>
  <c r="AG3504" i="64"/>
  <c r="AN3503" i="64"/>
  <c r="AG3503" i="64"/>
  <c r="AG3502" i="64"/>
  <c r="AN3501" i="64"/>
  <c r="AG3501" i="64"/>
  <c r="AN3500" i="64"/>
  <c r="AN3499" i="64"/>
  <c r="AG3499" i="64"/>
  <c r="AN3498" i="64"/>
  <c r="AG3498" i="64"/>
  <c r="AG3497" i="64"/>
  <c r="AN3496" i="64"/>
  <c r="AG3496" i="64"/>
  <c r="AN3495" i="64"/>
  <c r="AN3494" i="64"/>
  <c r="AG3494" i="64"/>
  <c r="AN3493" i="64"/>
  <c r="AG3493" i="64"/>
  <c r="AG3492" i="64"/>
  <c r="AN3491" i="64"/>
  <c r="AG3491" i="64"/>
  <c r="AN3490" i="64"/>
  <c r="AN3489" i="64"/>
  <c r="AG3489" i="64"/>
  <c r="AN3488" i="64"/>
  <c r="AG3488" i="64"/>
  <c r="AG3487" i="64"/>
  <c r="AN3486" i="64"/>
  <c r="AG3486" i="64"/>
  <c r="AN3485" i="64"/>
  <c r="AN3484" i="64"/>
  <c r="AG3484" i="64"/>
  <c r="AN3483" i="64"/>
  <c r="AG3483" i="64"/>
  <c r="AG3482" i="64"/>
  <c r="AN3481" i="64"/>
  <c r="AG3481" i="64"/>
  <c r="AN3480" i="64"/>
  <c r="AN3479" i="64"/>
  <c r="AG3479" i="64"/>
  <c r="AN3478" i="64"/>
  <c r="AG3478" i="64"/>
  <c r="AG3477" i="64"/>
  <c r="AN3476" i="64"/>
  <c r="AG3476" i="64"/>
  <c r="AN3475" i="64"/>
  <c r="AN3474" i="64"/>
  <c r="AG3474" i="64"/>
  <c r="AN3473" i="64"/>
  <c r="AG3473" i="64"/>
  <c r="AG3472" i="64"/>
  <c r="AN3471" i="64"/>
  <c r="AG3471" i="64"/>
  <c r="AN3470" i="64"/>
  <c r="AN3469" i="64"/>
  <c r="AG3469" i="64"/>
  <c r="AN3468" i="64"/>
  <c r="AG3468" i="64"/>
  <c r="AG3467" i="64"/>
  <c r="AN3466" i="64"/>
  <c r="AG3466" i="64"/>
  <c r="AN3465" i="64"/>
  <c r="AN3464" i="64"/>
  <c r="AG3464" i="64"/>
  <c r="AN3463" i="64"/>
  <c r="AG3463" i="64"/>
  <c r="AG3462" i="64"/>
  <c r="AN3461" i="64"/>
  <c r="AG3461" i="64"/>
  <c r="AN3460" i="64"/>
  <c r="AN3459" i="64"/>
  <c r="AG3459" i="64"/>
  <c r="AN3458" i="64"/>
  <c r="AG3458" i="64"/>
  <c r="AG3457" i="64"/>
  <c r="AN3456" i="64"/>
  <c r="AG3456" i="64"/>
  <c r="AN3455" i="64"/>
  <c r="AN3454" i="64"/>
  <c r="AG3454" i="64"/>
  <c r="AN3453" i="64"/>
  <c r="AG3453" i="64"/>
  <c r="AG3452" i="64"/>
  <c r="AN3451" i="64"/>
  <c r="AG3451" i="64"/>
  <c r="AN3450" i="64"/>
  <c r="AN3449" i="64"/>
  <c r="AG3449" i="64"/>
  <c r="AN3448" i="64"/>
  <c r="AG3448" i="64"/>
  <c r="AG3447" i="64"/>
  <c r="AN3446" i="64"/>
  <c r="AG3446" i="64"/>
  <c r="AN3445" i="64"/>
  <c r="AN3444" i="64"/>
  <c r="AG3444" i="64"/>
  <c r="AN3443" i="64"/>
  <c r="AG3443" i="64"/>
  <c r="AG3442" i="64"/>
  <c r="AN3441" i="64"/>
  <c r="AG3441" i="64"/>
  <c r="AN3440" i="64"/>
  <c r="AN3439" i="64"/>
  <c r="AG3439" i="64"/>
  <c r="AN3438" i="64"/>
  <c r="AG3438" i="64"/>
  <c r="AG3437" i="64"/>
  <c r="AN3436" i="64"/>
  <c r="AG3436" i="64"/>
  <c r="AN3435" i="64"/>
  <c r="AN3434" i="64"/>
  <c r="AG3434" i="64"/>
  <c r="AN3433" i="64"/>
  <c r="AG3433" i="64"/>
  <c r="AG3432" i="64"/>
  <c r="AN3431" i="64"/>
  <c r="AG3431" i="64"/>
  <c r="AN3430" i="64"/>
  <c r="AN3429" i="64"/>
  <c r="AG3429" i="64"/>
  <c r="AN3428" i="64"/>
  <c r="AG3428" i="64"/>
  <c r="AG3427" i="64"/>
  <c r="AN3426" i="64"/>
  <c r="AG3426" i="64"/>
  <c r="AN3425" i="64"/>
  <c r="AN3424" i="64"/>
  <c r="AG3424" i="64"/>
  <c r="AN3423" i="64"/>
  <c r="AG3423" i="64"/>
  <c r="AG3422" i="64"/>
  <c r="AN3421" i="64"/>
  <c r="AG3421" i="64"/>
  <c r="AN3420" i="64"/>
  <c r="AN3419" i="64"/>
  <c r="AG3419" i="64"/>
  <c r="AN3418" i="64"/>
  <c r="AG3418" i="64"/>
  <c r="AG3417" i="64"/>
  <c r="AN3416" i="64"/>
  <c r="AG3416" i="64"/>
  <c r="AN3415" i="64"/>
  <c r="AN3414" i="64"/>
  <c r="AG3414" i="64"/>
  <c r="AN3413" i="64"/>
  <c r="AG3413" i="64"/>
  <c r="AG3412" i="64"/>
  <c r="AN3411" i="64"/>
  <c r="AG3411" i="64"/>
  <c r="AN3410" i="64"/>
  <c r="AN3409" i="64"/>
  <c r="AG3409" i="64"/>
  <c r="AN3408" i="64"/>
  <c r="AG3408" i="64"/>
  <c r="AG3407" i="64"/>
  <c r="AN3406" i="64"/>
  <c r="AG3406" i="64"/>
  <c r="AN3405" i="64"/>
  <c r="AN3404" i="64"/>
  <c r="AG3404" i="64"/>
  <c r="AN3403" i="64"/>
  <c r="AG3403" i="64"/>
  <c r="AG3402" i="64"/>
  <c r="AN3401" i="64"/>
  <c r="AG3401" i="64"/>
  <c r="AN3400" i="64"/>
  <c r="AN3399" i="64"/>
  <c r="AG3399" i="64"/>
  <c r="AN3398" i="64"/>
  <c r="AG3398" i="64"/>
  <c r="AG3397" i="64"/>
  <c r="AN3396" i="64"/>
  <c r="AG3396" i="64"/>
  <c r="AN3395" i="64"/>
  <c r="AN3394" i="64"/>
  <c r="AG3394" i="64"/>
  <c r="AN3393" i="64"/>
  <c r="AG3393" i="64"/>
  <c r="AG3392" i="64"/>
  <c r="AN3391" i="64"/>
  <c r="AG3391" i="64"/>
  <c r="AN3390" i="64"/>
  <c r="AN3389" i="64"/>
  <c r="AG3389" i="64"/>
  <c r="AN3388" i="64"/>
  <c r="AG3388" i="64"/>
  <c r="AG3387" i="64"/>
  <c r="AN3386" i="64"/>
  <c r="AG3386" i="64"/>
  <c r="AN3385" i="64"/>
  <c r="AN3384" i="64"/>
  <c r="AG3384" i="64"/>
  <c r="AN3383" i="64"/>
  <c r="AG3383" i="64"/>
  <c r="AG3382" i="64"/>
  <c r="AN3381" i="64"/>
  <c r="AG3381" i="64"/>
  <c r="AN3380" i="64"/>
  <c r="AN3379" i="64"/>
  <c r="AG3379" i="64"/>
  <c r="AN3378" i="64"/>
  <c r="AG3378" i="64"/>
  <c r="AG3377" i="64"/>
  <c r="AN3376" i="64"/>
  <c r="AG3376" i="64"/>
  <c r="AN3375" i="64"/>
  <c r="AN3374" i="64"/>
  <c r="AG3374" i="64"/>
  <c r="AN3373" i="64"/>
  <c r="AG3373" i="64"/>
  <c r="P3373" i="64" s="1"/>
  <c r="AG3372" i="64"/>
  <c r="AN3371" i="64"/>
  <c r="AG3371" i="64"/>
  <c r="AN3370" i="64"/>
  <c r="AN3369" i="64"/>
  <c r="AG3369" i="64"/>
  <c r="AN3368" i="64"/>
  <c r="AG3368" i="64"/>
  <c r="AG3367" i="64"/>
  <c r="AN3366" i="64"/>
  <c r="AG3366" i="64"/>
  <c r="AN3365" i="64"/>
  <c r="AN3364" i="64"/>
  <c r="AG3364" i="64"/>
  <c r="AN3363" i="64"/>
  <c r="AG3363" i="64"/>
  <c r="AG3362" i="64"/>
  <c r="AN3361" i="64"/>
  <c r="AG3361" i="64"/>
  <c r="AN3360" i="64"/>
  <c r="AN3359" i="64"/>
  <c r="AG3359" i="64"/>
  <c r="AN3358" i="64"/>
  <c r="AG3358" i="64"/>
  <c r="AG3357" i="64"/>
  <c r="AN3356" i="64"/>
  <c r="AG3356" i="64"/>
  <c r="AN3355" i="64"/>
  <c r="AN3354" i="64"/>
  <c r="AG3354" i="64"/>
  <c r="AN3353" i="64"/>
  <c r="AG3353" i="64"/>
  <c r="AG3352" i="64"/>
  <c r="AN3351" i="64"/>
  <c r="AG3351" i="64"/>
  <c r="AN3350" i="64"/>
  <c r="AN3349" i="64"/>
  <c r="AG3349" i="64"/>
  <c r="AN3348" i="64"/>
  <c r="AG3348" i="64"/>
  <c r="AG3347" i="64"/>
  <c r="AN3346" i="64"/>
  <c r="AG3346" i="64"/>
  <c r="AN3345" i="64"/>
  <c r="AN3344" i="64"/>
  <c r="AG3344" i="64"/>
  <c r="AN3343" i="64"/>
  <c r="AG3343" i="64"/>
  <c r="AG3342" i="64"/>
  <c r="AN3341" i="64"/>
  <c r="AG3341" i="64"/>
  <c r="AN3340" i="64"/>
  <c r="AN3339" i="64"/>
  <c r="AG3339" i="64"/>
  <c r="AN3338" i="64"/>
  <c r="AG3338" i="64"/>
  <c r="AG3337" i="64"/>
  <c r="AN3336" i="64"/>
  <c r="AG3336" i="64"/>
  <c r="AN3335" i="64"/>
  <c r="AN3334" i="64"/>
  <c r="AG3334" i="64"/>
  <c r="AN3333" i="64"/>
  <c r="AG3333" i="64"/>
  <c r="AG3332" i="64"/>
  <c r="AN3331" i="64"/>
  <c r="AG3331" i="64"/>
  <c r="AN3330" i="64"/>
  <c r="AN3329" i="64"/>
  <c r="AG3329" i="64"/>
  <c r="AN3328" i="64"/>
  <c r="AG3328" i="64"/>
  <c r="AG3327" i="64"/>
  <c r="AN3326" i="64"/>
  <c r="AG3326" i="64"/>
  <c r="AN3325" i="64"/>
  <c r="AN3324" i="64"/>
  <c r="AG3324" i="64"/>
  <c r="AN3323" i="64"/>
  <c r="AG3323" i="64"/>
  <c r="AG3322" i="64"/>
  <c r="AN3321" i="64"/>
  <c r="AG3321" i="64"/>
  <c r="AN3320" i="64"/>
  <c r="AN3319" i="64"/>
  <c r="AG3319" i="64"/>
  <c r="AN3318" i="64"/>
  <c r="AG3318" i="64"/>
  <c r="AG3317" i="64"/>
  <c r="AN3316" i="64"/>
  <c r="AG3316" i="64"/>
  <c r="AN3315" i="64"/>
  <c r="AN3314" i="64"/>
  <c r="AG3314" i="64"/>
  <c r="AN3313" i="64"/>
  <c r="AG3313" i="64"/>
  <c r="AG3312" i="64"/>
  <c r="AN3311" i="64"/>
  <c r="AG3311" i="64"/>
  <c r="AN3310" i="64"/>
  <c r="AN3309" i="64"/>
  <c r="AG3309" i="64"/>
  <c r="P3309" i="64" s="1"/>
  <c r="AN3308" i="64"/>
  <c r="AG3308" i="64"/>
  <c r="AG3307" i="64"/>
  <c r="AN3306" i="64"/>
  <c r="AG3306" i="64"/>
  <c r="AN3305" i="64"/>
  <c r="AN3304" i="64"/>
  <c r="AG3304" i="64"/>
  <c r="AN3303" i="64"/>
  <c r="AG3303" i="64"/>
  <c r="AG3302" i="64"/>
  <c r="AN3301" i="64"/>
  <c r="AG3301" i="64"/>
  <c r="AN3300" i="64"/>
  <c r="AN3299" i="64"/>
  <c r="AG3299" i="64"/>
  <c r="AN3298" i="64"/>
  <c r="AG3298" i="64"/>
  <c r="AG3297" i="64"/>
  <c r="AN3296" i="64"/>
  <c r="AG3296" i="64"/>
  <c r="AN3295" i="64"/>
  <c r="AN3294" i="64"/>
  <c r="AG3294" i="64"/>
  <c r="AN3293" i="64"/>
  <c r="AG3293" i="64"/>
  <c r="AG3292" i="64"/>
  <c r="AN3291" i="64"/>
  <c r="AG3291" i="64"/>
  <c r="AN3290" i="64"/>
  <c r="AN3289" i="64"/>
  <c r="AG3289" i="64"/>
  <c r="AN3288" i="64"/>
  <c r="AG3288" i="64"/>
  <c r="AG3287" i="64"/>
  <c r="AN3286" i="64"/>
  <c r="AG3286" i="64"/>
  <c r="AN3285" i="64"/>
  <c r="AN3284" i="64"/>
  <c r="AG3284" i="64"/>
  <c r="AN3283" i="64"/>
  <c r="AG3283" i="64"/>
  <c r="AG3282" i="64"/>
  <c r="AN3281" i="64"/>
  <c r="AG3281" i="64"/>
  <c r="AN3280" i="64"/>
  <c r="AN3279" i="64"/>
  <c r="AG3279" i="64"/>
  <c r="AN3278" i="64"/>
  <c r="AG3278" i="64"/>
  <c r="AG3277" i="64"/>
  <c r="P3277" i="64" s="1"/>
  <c r="AN3276" i="64"/>
  <c r="AG3276" i="64"/>
  <c r="AN3275" i="64"/>
  <c r="AN3274" i="64"/>
  <c r="AG3274" i="64"/>
  <c r="AN3273" i="64"/>
  <c r="AG3273" i="64"/>
  <c r="AG3272" i="64"/>
  <c r="AN3271" i="64"/>
  <c r="AG3271" i="64"/>
  <c r="AN3270" i="64"/>
  <c r="AN3269" i="64"/>
  <c r="AG3269" i="64"/>
  <c r="AN3268" i="64"/>
  <c r="AG3268" i="64"/>
  <c r="AG3267" i="64"/>
  <c r="AN3266" i="64"/>
  <c r="AG3266" i="64"/>
  <c r="AN3265" i="64"/>
  <c r="AN3264" i="64"/>
  <c r="AG3264" i="64"/>
  <c r="AN3263" i="64"/>
  <c r="AG3263" i="64"/>
  <c r="AG3262" i="64"/>
  <c r="AN3261" i="64"/>
  <c r="AG3261" i="64"/>
  <c r="AN3260" i="64"/>
  <c r="AN3259" i="64"/>
  <c r="AG3259" i="64"/>
  <c r="AN3258" i="64"/>
  <c r="AG3258" i="64"/>
  <c r="AG3257" i="64"/>
  <c r="AN3256" i="64"/>
  <c r="AG3256" i="64"/>
  <c r="AN3255" i="64"/>
  <c r="AN3254" i="64"/>
  <c r="AG3254" i="64"/>
  <c r="AN3253" i="64"/>
  <c r="AG3253" i="64"/>
  <c r="AG3252" i="64"/>
  <c r="AN3251" i="64"/>
  <c r="AG3251" i="64"/>
  <c r="AN3250" i="64"/>
  <c r="AN3249" i="64"/>
  <c r="AG3249" i="64"/>
  <c r="AN3248" i="64"/>
  <c r="AG3248" i="64"/>
  <c r="AG3247" i="64"/>
  <c r="AN3246" i="64"/>
  <c r="AG3246" i="64"/>
  <c r="AN3245" i="64"/>
  <c r="AN3244" i="64"/>
  <c r="AG3244" i="64"/>
  <c r="AN3243" i="64"/>
  <c r="AG3243" i="64"/>
  <c r="AG3242" i="64"/>
  <c r="AN3241" i="64"/>
  <c r="AG3241" i="64"/>
  <c r="AN3240" i="64"/>
  <c r="AN3239" i="64"/>
  <c r="AG3239" i="64"/>
  <c r="AN3238" i="64"/>
  <c r="AG3238" i="64"/>
  <c r="AG3237" i="64"/>
  <c r="AN3236" i="64"/>
  <c r="AG3236" i="64"/>
  <c r="AN3235" i="64"/>
  <c r="AN3234" i="64"/>
  <c r="AG3234" i="64"/>
  <c r="AN3233" i="64"/>
  <c r="AG3233" i="64"/>
  <c r="AG3232" i="64"/>
  <c r="AN3231" i="64"/>
  <c r="AG3231" i="64"/>
  <c r="AN3230" i="64"/>
  <c r="AN3229" i="64"/>
  <c r="AG3229" i="64"/>
  <c r="AN3228" i="64"/>
  <c r="AG3228" i="64"/>
  <c r="P3228" i="64" s="1"/>
  <c r="AG3227" i="64"/>
  <c r="AN3226" i="64"/>
  <c r="AG3226" i="64"/>
  <c r="AN3225" i="64"/>
  <c r="AN3224" i="64"/>
  <c r="AG3224" i="64"/>
  <c r="AN3223" i="64"/>
  <c r="AG3223" i="64"/>
  <c r="AG3222" i="64"/>
  <c r="AN3221" i="64"/>
  <c r="AG3221" i="64"/>
  <c r="AN3220" i="64"/>
  <c r="AN3219" i="64"/>
  <c r="AG3219" i="64"/>
  <c r="AN3218" i="64"/>
  <c r="AG3218" i="64"/>
  <c r="AG3217" i="64"/>
  <c r="AN3216" i="64"/>
  <c r="AG3216" i="64"/>
  <c r="AN3215" i="64"/>
  <c r="AN3214" i="64"/>
  <c r="AG3214" i="64"/>
  <c r="AN3213" i="64"/>
  <c r="AG3213" i="64"/>
  <c r="AG3212" i="64"/>
  <c r="AN3211" i="64"/>
  <c r="AG3211" i="64"/>
  <c r="AN3210" i="64"/>
  <c r="AN3209" i="64"/>
  <c r="AG3209" i="64"/>
  <c r="AN3208" i="64"/>
  <c r="AG3208" i="64"/>
  <c r="AG3207" i="64"/>
  <c r="AN3206" i="64"/>
  <c r="AG3206" i="64"/>
  <c r="AN3205" i="64"/>
  <c r="AN3204" i="64"/>
  <c r="AG3204" i="64"/>
  <c r="AN3203" i="64"/>
  <c r="AG3203" i="64"/>
  <c r="AG3202" i="64"/>
  <c r="AN3201" i="64"/>
  <c r="AG3201" i="64"/>
  <c r="AN3200" i="64"/>
  <c r="AN3199" i="64"/>
  <c r="AG3199" i="64"/>
  <c r="AN3198" i="64"/>
  <c r="AG3198" i="64"/>
  <c r="AG3197" i="64"/>
  <c r="AN3196" i="64"/>
  <c r="AG3196" i="64"/>
  <c r="AN3195" i="64"/>
  <c r="AN3194" i="64"/>
  <c r="AG3194" i="64"/>
  <c r="AN3193" i="64"/>
  <c r="AG3193" i="64"/>
  <c r="AG3192" i="64"/>
  <c r="AN3191" i="64"/>
  <c r="AG3191" i="64"/>
  <c r="AN3190" i="64"/>
  <c r="AN3189" i="64"/>
  <c r="AG3189" i="64"/>
  <c r="AN3188" i="64"/>
  <c r="AG3188" i="64"/>
  <c r="AG3187" i="64"/>
  <c r="AN3186" i="64"/>
  <c r="AG3186" i="64"/>
  <c r="AN3185" i="64"/>
  <c r="AN3184" i="64"/>
  <c r="AG3184" i="64"/>
  <c r="AN3183" i="64"/>
  <c r="AG3183" i="64"/>
  <c r="AG3182" i="64"/>
  <c r="AN3181" i="64"/>
  <c r="AG3181" i="64"/>
  <c r="AN3180" i="64"/>
  <c r="AN3179" i="64"/>
  <c r="AG3179" i="64"/>
  <c r="AN3178" i="64"/>
  <c r="AG3178" i="64"/>
  <c r="AG3177" i="64"/>
  <c r="AN3176" i="64"/>
  <c r="AG3176" i="64"/>
  <c r="AN3175" i="64"/>
  <c r="AN3174" i="64"/>
  <c r="AG3174" i="64"/>
  <c r="AN3173" i="64"/>
  <c r="AG3173" i="64"/>
  <c r="AG3172" i="64"/>
  <c r="AN3171" i="64"/>
  <c r="AG3171" i="64"/>
  <c r="AN3170" i="64"/>
  <c r="AN3169" i="64"/>
  <c r="AG3169" i="64"/>
  <c r="AN3168" i="64"/>
  <c r="AG3168" i="64"/>
  <c r="AG3167" i="64"/>
  <c r="AN3166" i="64"/>
  <c r="AG3166" i="64"/>
  <c r="AN3165" i="64"/>
  <c r="AN3164" i="64"/>
  <c r="AG3164" i="64"/>
  <c r="AN3163" i="64"/>
  <c r="AG3163" i="64"/>
  <c r="AG3162" i="64"/>
  <c r="AN3161" i="64"/>
  <c r="AG3161" i="64"/>
  <c r="AN3160" i="64"/>
  <c r="AN3159" i="64"/>
  <c r="AG3159" i="64"/>
  <c r="AN3158" i="64"/>
  <c r="AG3158" i="64"/>
  <c r="AG3157" i="64"/>
  <c r="AN3156" i="64"/>
  <c r="AG3156" i="64"/>
  <c r="AN3155" i="64"/>
  <c r="AN3154" i="64"/>
  <c r="AG3154" i="64"/>
  <c r="AN3153" i="64"/>
  <c r="AG3153" i="64"/>
  <c r="AG3152" i="64"/>
  <c r="AN3151" i="64"/>
  <c r="AG3151" i="64"/>
  <c r="AN3150" i="64"/>
  <c r="AN3149" i="64"/>
  <c r="AG3149" i="64"/>
  <c r="AN3148" i="64"/>
  <c r="AG3148" i="64"/>
  <c r="AG3147" i="64"/>
  <c r="AN3146" i="64"/>
  <c r="AG3146" i="64"/>
  <c r="AN3145" i="64"/>
  <c r="AN3144" i="64"/>
  <c r="AG3144" i="64"/>
  <c r="AN3143" i="64"/>
  <c r="AG3143" i="64"/>
  <c r="AG3142" i="64"/>
  <c r="AN3141" i="64"/>
  <c r="AG3141" i="64"/>
  <c r="AN3140" i="64"/>
  <c r="AN3139" i="64"/>
  <c r="AG3139" i="64"/>
  <c r="AN3138" i="64"/>
  <c r="AG3138" i="64"/>
  <c r="AG3137" i="64"/>
  <c r="AN3136" i="64"/>
  <c r="AG3136" i="64"/>
  <c r="AN3135" i="64"/>
  <c r="AN3134" i="64"/>
  <c r="AG3134" i="64"/>
  <c r="AN3133" i="64"/>
  <c r="AG3133" i="64"/>
  <c r="AG3132" i="64"/>
  <c r="AN3131" i="64"/>
  <c r="AG3131" i="64"/>
  <c r="AN3130" i="64"/>
  <c r="AN3129" i="64"/>
  <c r="AG3129" i="64"/>
  <c r="AN3128" i="64"/>
  <c r="AG3128" i="64"/>
  <c r="AG3127" i="64"/>
  <c r="AN3126" i="64"/>
  <c r="AG3126" i="64"/>
  <c r="AN3125" i="64"/>
  <c r="AN3124" i="64"/>
  <c r="AG3124" i="64"/>
  <c r="AN3123" i="64"/>
  <c r="AG3123" i="64"/>
  <c r="AG3122" i="64"/>
  <c r="AN3121" i="64"/>
  <c r="AG3121" i="64"/>
  <c r="AN3120" i="64"/>
  <c r="AN3119" i="64"/>
  <c r="AG3119" i="64"/>
  <c r="AN3118" i="64"/>
  <c r="AG3118" i="64"/>
  <c r="AG3117" i="64"/>
  <c r="AN3116" i="64"/>
  <c r="AG3116" i="64"/>
  <c r="AN3115" i="64"/>
  <c r="AN3114" i="64"/>
  <c r="AG3114" i="64"/>
  <c r="AN3113" i="64"/>
  <c r="AG3113" i="64"/>
  <c r="AG3112" i="64"/>
  <c r="AN3111" i="64"/>
  <c r="AG3111" i="64"/>
  <c r="AN3110" i="64"/>
  <c r="AN3109" i="64"/>
  <c r="AG3109" i="64"/>
  <c r="AN3108" i="64"/>
  <c r="AG3108" i="64"/>
  <c r="AG3107" i="64"/>
  <c r="AN3106" i="64"/>
  <c r="AG3106" i="64"/>
  <c r="AN3105" i="64"/>
  <c r="AN3104" i="64"/>
  <c r="AG3104" i="64"/>
  <c r="AN3103" i="64"/>
  <c r="AG3103" i="64"/>
  <c r="AG3102" i="64"/>
  <c r="AN3101" i="64"/>
  <c r="AG3101" i="64"/>
  <c r="AN3100" i="64"/>
  <c r="AN3099" i="64"/>
  <c r="AG3099" i="64"/>
  <c r="AN3098" i="64"/>
  <c r="AG3098" i="64"/>
  <c r="AG3097" i="64"/>
  <c r="AN3096" i="64"/>
  <c r="AG3096" i="64"/>
  <c r="AN3095" i="64"/>
  <c r="AN3094" i="64"/>
  <c r="AG3094" i="64"/>
  <c r="AN3093" i="64"/>
  <c r="AG3093" i="64"/>
  <c r="AG3092" i="64"/>
  <c r="AN3091" i="64"/>
  <c r="AG3091" i="64"/>
  <c r="AN3090" i="64"/>
  <c r="AN3089" i="64"/>
  <c r="AG3089" i="64"/>
  <c r="AN3088" i="64"/>
  <c r="AG3088" i="64"/>
  <c r="AG3087" i="64"/>
  <c r="AN3086" i="64"/>
  <c r="AG3086" i="64"/>
  <c r="AN3085" i="64"/>
  <c r="AN3084" i="64"/>
  <c r="AG3084" i="64"/>
  <c r="AN3083" i="64"/>
  <c r="AG3083" i="64"/>
  <c r="AG3082" i="64"/>
  <c r="AN3081" i="64"/>
  <c r="AG3081" i="64"/>
  <c r="AN3080" i="64"/>
  <c r="AN3079" i="64"/>
  <c r="AG3079" i="64"/>
  <c r="AN3078" i="64"/>
  <c r="AG3078" i="64"/>
  <c r="AG3077" i="64"/>
  <c r="AN3076" i="64"/>
  <c r="AG3076" i="64"/>
  <c r="AN3075" i="64"/>
  <c r="AN3074" i="64"/>
  <c r="AG3074" i="64"/>
  <c r="AN3073" i="64"/>
  <c r="AG3073" i="64"/>
  <c r="AG3072" i="64"/>
  <c r="AN3071" i="64"/>
  <c r="AG3071" i="64"/>
  <c r="AN3070" i="64"/>
  <c r="AN3069" i="64"/>
  <c r="AG3069" i="64"/>
  <c r="AN3068" i="64"/>
  <c r="AG3068" i="64"/>
  <c r="AG3067" i="64"/>
  <c r="AN3066" i="64"/>
  <c r="AG3066" i="64"/>
  <c r="AN3065" i="64"/>
  <c r="AN3064" i="64"/>
  <c r="AG3064" i="64"/>
  <c r="AN3063" i="64"/>
  <c r="AG3063" i="64"/>
  <c r="AG3062" i="64"/>
  <c r="AN3061" i="64"/>
  <c r="AG3061" i="64"/>
  <c r="AN3060" i="64"/>
  <c r="AN3059" i="64"/>
  <c r="AG3059" i="64"/>
  <c r="AN3058" i="64"/>
  <c r="AG3058" i="64"/>
  <c r="AG3057" i="64"/>
  <c r="AN3056" i="64"/>
  <c r="AG3056" i="64"/>
  <c r="AN3055" i="64"/>
  <c r="AN3054" i="64"/>
  <c r="AG3054" i="64"/>
  <c r="AN3053" i="64"/>
  <c r="AG3053" i="64"/>
  <c r="AG3052" i="64"/>
  <c r="AN3051" i="64"/>
  <c r="AG3051" i="64"/>
  <c r="AN3050" i="64"/>
  <c r="AN3049" i="64"/>
  <c r="AG3049" i="64"/>
  <c r="AN3048" i="64"/>
  <c r="AG3048" i="64"/>
  <c r="AG3047" i="64"/>
  <c r="AN3046" i="64"/>
  <c r="AG3046" i="64"/>
  <c r="AN3045" i="64"/>
  <c r="AN3044" i="64"/>
  <c r="AG3044" i="64"/>
  <c r="AN3043" i="64"/>
  <c r="AG3043" i="64"/>
  <c r="AG3042" i="64"/>
  <c r="AN3041" i="64"/>
  <c r="AG3041" i="64"/>
  <c r="AN3040" i="64"/>
  <c r="AN3039" i="64"/>
  <c r="AG3039" i="64"/>
  <c r="AN3038" i="64"/>
  <c r="AG3038" i="64"/>
  <c r="AG3037" i="64"/>
  <c r="AN3036" i="64"/>
  <c r="AG3036" i="64"/>
  <c r="AN3035" i="64"/>
  <c r="AN3034" i="64"/>
  <c r="AG3034" i="64"/>
  <c r="AN3033" i="64"/>
  <c r="AG3033" i="64"/>
  <c r="AG3032" i="64"/>
  <c r="AN3031" i="64"/>
  <c r="AG3031" i="64"/>
  <c r="AN3030" i="64"/>
  <c r="AN3029" i="64"/>
  <c r="AG3029" i="64"/>
  <c r="AN3028" i="64"/>
  <c r="AG3028" i="64"/>
  <c r="AG3027" i="64"/>
  <c r="AN3026" i="64"/>
  <c r="AG3026" i="64"/>
  <c r="AN3025" i="64"/>
  <c r="AN3024" i="64"/>
  <c r="AG3024" i="64"/>
  <c r="AN3023" i="64"/>
  <c r="AG3023" i="64"/>
  <c r="AG3022" i="64"/>
  <c r="AN3021" i="64"/>
  <c r="AG3021" i="64"/>
  <c r="AN3020" i="64"/>
  <c r="AN3019" i="64"/>
  <c r="AG3019" i="64"/>
  <c r="AN3018" i="64"/>
  <c r="AG3018" i="64"/>
  <c r="AG3017" i="64"/>
  <c r="AN3016" i="64"/>
  <c r="AG3016" i="64"/>
  <c r="AN3015" i="64"/>
  <c r="AN3014" i="64"/>
  <c r="AG3014" i="64"/>
  <c r="AN3013" i="64"/>
  <c r="AG3013" i="64"/>
  <c r="AG3012" i="64"/>
  <c r="AN3011" i="64"/>
  <c r="AG3011" i="64"/>
  <c r="AN3010" i="64"/>
  <c r="AN3009" i="64"/>
  <c r="AG3009" i="64"/>
  <c r="AN3008" i="64"/>
  <c r="AG3008" i="64"/>
  <c r="AG3007" i="64"/>
  <c r="AN3006" i="64"/>
  <c r="AG3006" i="64"/>
  <c r="AN3005" i="64"/>
  <c r="AN3004" i="64"/>
  <c r="AG3004" i="64"/>
  <c r="AN3003" i="64"/>
  <c r="AG3003" i="64"/>
  <c r="AG3002" i="64"/>
  <c r="AN3001" i="64"/>
  <c r="AG3001" i="64"/>
  <c r="AN3000" i="64"/>
  <c r="AN2999" i="64"/>
  <c r="AG2999" i="64"/>
  <c r="AN2998" i="64"/>
  <c r="AG2998" i="64"/>
  <c r="AG2997" i="64"/>
  <c r="AN2996" i="64"/>
  <c r="AG2996" i="64"/>
  <c r="AN2995" i="64"/>
  <c r="AN2994" i="64"/>
  <c r="AG2994" i="64"/>
  <c r="AN2993" i="64"/>
  <c r="AG2993" i="64"/>
  <c r="AG2992" i="64"/>
  <c r="AN2991" i="64"/>
  <c r="AG2991" i="64"/>
  <c r="AN2990" i="64"/>
  <c r="AN2989" i="64"/>
  <c r="AG2989" i="64"/>
  <c r="AN2988" i="64"/>
  <c r="AG2988" i="64"/>
  <c r="AG2987" i="64"/>
  <c r="AN2986" i="64"/>
  <c r="AG2986" i="64"/>
  <c r="AN2985" i="64"/>
  <c r="AN2984" i="64"/>
  <c r="AG2984" i="64"/>
  <c r="AN2983" i="64"/>
  <c r="AG2983" i="64"/>
  <c r="AG2982" i="64"/>
  <c r="AN2981" i="64"/>
  <c r="AG2981" i="64"/>
  <c r="AN2980" i="64"/>
  <c r="AN2979" i="64"/>
  <c r="AG2979" i="64"/>
  <c r="AN2978" i="64"/>
  <c r="AG2978" i="64"/>
  <c r="AG2977" i="64"/>
  <c r="AN2976" i="64"/>
  <c r="AG2976" i="64"/>
  <c r="AN2975" i="64"/>
  <c r="AN2974" i="64"/>
  <c r="AG2974" i="64"/>
  <c r="AN2973" i="64"/>
  <c r="AG2973" i="64"/>
  <c r="AG2972" i="64"/>
  <c r="AN2971" i="64"/>
  <c r="AG2971" i="64"/>
  <c r="AN2970" i="64"/>
  <c r="AN2969" i="64"/>
  <c r="AG2969" i="64"/>
  <c r="AN2968" i="64"/>
  <c r="AG2968" i="64"/>
  <c r="AG2967" i="64"/>
  <c r="AN2966" i="64"/>
  <c r="AG2966" i="64"/>
  <c r="AN2965" i="64"/>
  <c r="AN2964" i="64"/>
  <c r="AG2964" i="64"/>
  <c r="AN2963" i="64"/>
  <c r="AG2963" i="64"/>
  <c r="AG2962" i="64"/>
  <c r="AN2961" i="64"/>
  <c r="AG2961" i="64"/>
  <c r="AN2960" i="64"/>
  <c r="AN2959" i="64"/>
  <c r="AG2959" i="64"/>
  <c r="AN2958" i="64"/>
  <c r="AG2958" i="64"/>
  <c r="AG2957" i="64"/>
  <c r="AN2956" i="64"/>
  <c r="AG2956" i="64"/>
  <c r="AN2955" i="64"/>
  <c r="AN2954" i="64"/>
  <c r="AG2954" i="64"/>
  <c r="AN2953" i="64"/>
  <c r="AG2953" i="64"/>
  <c r="AG2952" i="64"/>
  <c r="AN2951" i="64"/>
  <c r="AG2951" i="64"/>
  <c r="AN2950" i="64"/>
  <c r="AN2949" i="64"/>
  <c r="AG2949" i="64"/>
  <c r="AN2948" i="64"/>
  <c r="AG2948" i="64"/>
  <c r="AG2947" i="64"/>
  <c r="AN2946" i="64"/>
  <c r="AG2946" i="64"/>
  <c r="AN2945" i="64"/>
  <c r="AN2944" i="64"/>
  <c r="AG2944" i="64"/>
  <c r="AN2943" i="64"/>
  <c r="AG2943" i="64"/>
  <c r="AG2942" i="64"/>
  <c r="AN2941" i="64"/>
  <c r="AG2941" i="64"/>
  <c r="AN2940" i="64"/>
  <c r="AN2939" i="64"/>
  <c r="AG2939" i="64"/>
  <c r="AN2938" i="64"/>
  <c r="AG2938" i="64"/>
  <c r="AG2937" i="64"/>
  <c r="AN2936" i="64"/>
  <c r="AG2936" i="64"/>
  <c r="AN2935" i="64"/>
  <c r="AN2934" i="64"/>
  <c r="AG2934" i="64"/>
  <c r="AN2933" i="64"/>
  <c r="AG2933" i="64"/>
  <c r="AG2932" i="64"/>
  <c r="AN2931" i="64"/>
  <c r="AG2931" i="64"/>
  <c r="AN2930" i="64"/>
  <c r="AN2929" i="64"/>
  <c r="AG2929" i="64"/>
  <c r="AN2928" i="64"/>
  <c r="AG2928" i="64"/>
  <c r="AG2927" i="64"/>
  <c r="AN2926" i="64"/>
  <c r="AG2926" i="64"/>
  <c r="AN2925" i="64"/>
  <c r="AN2924" i="64"/>
  <c r="AG2924" i="64"/>
  <c r="AN2923" i="64"/>
  <c r="AG2923" i="64"/>
  <c r="AG2922" i="64"/>
  <c r="AN2921" i="64"/>
  <c r="AG2921" i="64"/>
  <c r="AN2920" i="64"/>
  <c r="AN2919" i="64"/>
  <c r="AG2919" i="64"/>
  <c r="AN2918" i="64"/>
  <c r="AG2918" i="64"/>
  <c r="AG2917" i="64"/>
  <c r="AN2916" i="64"/>
  <c r="AG2916" i="64"/>
  <c r="AN2915" i="64"/>
  <c r="AN2914" i="64"/>
  <c r="AG2914" i="64"/>
  <c r="AN2913" i="64"/>
  <c r="AG2913" i="64"/>
  <c r="AG2912" i="64"/>
  <c r="AN2911" i="64"/>
  <c r="AG2911" i="64"/>
  <c r="AN2910" i="64"/>
  <c r="AN2909" i="64"/>
  <c r="AG2909" i="64"/>
  <c r="AN2908" i="64"/>
  <c r="AG2908" i="64"/>
  <c r="AG2907" i="64"/>
  <c r="AN2906" i="64"/>
  <c r="AG2906" i="64"/>
  <c r="AN2905" i="64"/>
  <c r="AN2904" i="64"/>
  <c r="AG2904" i="64"/>
  <c r="AN2903" i="64"/>
  <c r="AG2903" i="64"/>
  <c r="AG2902" i="64"/>
  <c r="AN2901" i="64"/>
  <c r="AG2901" i="64"/>
  <c r="AN2900" i="64"/>
  <c r="AN2899" i="64"/>
  <c r="AG2899" i="64"/>
  <c r="AN2898" i="64"/>
  <c r="AG2898" i="64"/>
  <c r="AG2897" i="64"/>
  <c r="AN2896" i="64"/>
  <c r="AG2896" i="64"/>
  <c r="AN2895" i="64"/>
  <c r="AN2894" i="64"/>
  <c r="AG2894" i="64"/>
  <c r="AN2893" i="64"/>
  <c r="AG2893" i="64"/>
  <c r="AG2892" i="64"/>
  <c r="AN2891" i="64"/>
  <c r="AG2891" i="64"/>
  <c r="AN2890" i="64"/>
  <c r="AN2889" i="64"/>
  <c r="AG2889" i="64"/>
  <c r="AN2888" i="64"/>
  <c r="AG2888" i="64"/>
  <c r="AG2887" i="64"/>
  <c r="AN2886" i="64"/>
  <c r="AG2886" i="64"/>
  <c r="AN2885" i="64"/>
  <c r="AN2884" i="64"/>
  <c r="AG2884" i="64"/>
  <c r="AN2883" i="64"/>
  <c r="AG2883" i="64"/>
  <c r="AG2882" i="64"/>
  <c r="AN2881" i="64"/>
  <c r="AG2881" i="64"/>
  <c r="AN2880" i="64"/>
  <c r="AN2879" i="64"/>
  <c r="AG2879" i="64"/>
  <c r="AN2878" i="64"/>
  <c r="AG2878" i="64"/>
  <c r="AG2877" i="64"/>
  <c r="AN2876" i="64"/>
  <c r="AG2876" i="64"/>
  <c r="AN2875" i="64"/>
  <c r="AN2874" i="64"/>
  <c r="AG2874" i="64"/>
  <c r="AN2873" i="64"/>
  <c r="AG2873" i="64"/>
  <c r="AG2872" i="64"/>
  <c r="AN2871" i="64"/>
  <c r="AG2871" i="64"/>
  <c r="AN2870" i="64"/>
  <c r="AN2869" i="64"/>
  <c r="AG2869" i="64"/>
  <c r="AN2868" i="64"/>
  <c r="AG2868" i="64"/>
  <c r="AG2867" i="64"/>
  <c r="AN2866" i="64"/>
  <c r="AG2866" i="64"/>
  <c r="AN2865" i="64"/>
  <c r="AN2864" i="64"/>
  <c r="AG2864" i="64"/>
  <c r="AN2863" i="64"/>
  <c r="AG2863" i="64"/>
  <c r="AG2862" i="64"/>
  <c r="AN2861" i="64"/>
  <c r="AG2861" i="64"/>
  <c r="AN2860" i="64"/>
  <c r="AN2859" i="64"/>
  <c r="AG2859" i="64"/>
  <c r="AN2858" i="64"/>
  <c r="AG2858" i="64"/>
  <c r="AG2857" i="64"/>
  <c r="AN2856" i="64"/>
  <c r="AG2856" i="64"/>
  <c r="AN2855" i="64"/>
  <c r="AN2854" i="64"/>
  <c r="AG2854" i="64"/>
  <c r="AN2853" i="64"/>
  <c r="AG2853" i="64"/>
  <c r="AG2852" i="64"/>
  <c r="AN2851" i="64"/>
  <c r="AG2851" i="64"/>
  <c r="AN2850" i="64"/>
  <c r="AN2849" i="64"/>
  <c r="AG2849" i="64"/>
  <c r="AN2848" i="64"/>
  <c r="AG2848" i="64"/>
  <c r="AG2847" i="64"/>
  <c r="AN2846" i="64"/>
  <c r="AG2846" i="64"/>
  <c r="AN2845" i="64"/>
  <c r="AN2844" i="64"/>
  <c r="AG2844" i="64"/>
  <c r="AN2843" i="64"/>
  <c r="AG2843" i="64"/>
  <c r="AG2842" i="64"/>
  <c r="AN2841" i="64"/>
  <c r="AG2841" i="64"/>
  <c r="AN2840" i="64"/>
  <c r="AN2839" i="64"/>
  <c r="AG2839" i="64"/>
  <c r="AN2838" i="64"/>
  <c r="AG2838" i="64"/>
  <c r="AG2837" i="64"/>
  <c r="AN2836" i="64"/>
  <c r="AG2836" i="64"/>
  <c r="AN2835" i="64"/>
  <c r="AN2834" i="64"/>
  <c r="AG2834" i="64"/>
  <c r="AN2833" i="64"/>
  <c r="AG2833" i="64"/>
  <c r="AG2832" i="64"/>
  <c r="AN2831" i="64"/>
  <c r="AG2831" i="64"/>
  <c r="AN2830" i="64"/>
  <c r="AN2829" i="64"/>
  <c r="AG2829" i="64"/>
  <c r="AN2828" i="64"/>
  <c r="AG2828" i="64"/>
  <c r="AG2827" i="64"/>
  <c r="P2827" i="64" s="1"/>
  <c r="AN2826" i="64"/>
  <c r="AG2826" i="64"/>
  <c r="AN2825" i="64"/>
  <c r="AN2824" i="64"/>
  <c r="AG2824" i="64"/>
  <c r="AN2823" i="64"/>
  <c r="AG2823" i="64"/>
  <c r="AG2822" i="64"/>
  <c r="AN2821" i="64"/>
  <c r="AG2821" i="64"/>
  <c r="AN2820" i="64"/>
  <c r="AN2819" i="64"/>
  <c r="AG2819" i="64"/>
  <c r="AN2818" i="64"/>
  <c r="AG2818" i="64"/>
  <c r="AG2817" i="64"/>
  <c r="AN2816" i="64"/>
  <c r="AG2816" i="64"/>
  <c r="AN2815" i="64"/>
  <c r="AN2814" i="64"/>
  <c r="AG2814" i="64"/>
  <c r="AN2813" i="64"/>
  <c r="AG2813" i="64"/>
  <c r="AG2812" i="64"/>
  <c r="AN2811" i="64"/>
  <c r="AG2811" i="64"/>
  <c r="AN2810" i="64"/>
  <c r="AN2809" i="64"/>
  <c r="AG2809" i="64"/>
  <c r="AN2808" i="64"/>
  <c r="AG2808" i="64"/>
  <c r="AG2807" i="64"/>
  <c r="AN2806" i="64"/>
  <c r="AG2806" i="64"/>
  <c r="AN2805" i="64"/>
  <c r="AN2804" i="64"/>
  <c r="AG2804" i="64"/>
  <c r="AN2803" i="64"/>
  <c r="AG2803" i="64"/>
  <c r="AG2802" i="64"/>
  <c r="AN2801" i="64"/>
  <c r="AG2801" i="64"/>
  <c r="AN2800" i="64"/>
  <c r="AN2799" i="64"/>
  <c r="AG2799" i="64"/>
  <c r="AN2798" i="64"/>
  <c r="AG2798" i="64"/>
  <c r="AG2797" i="64"/>
  <c r="AN2796" i="64"/>
  <c r="AG2796" i="64"/>
  <c r="AN2795" i="64"/>
  <c r="AN2794" i="64"/>
  <c r="AG2794" i="64"/>
  <c r="P2794" i="64" s="1"/>
  <c r="AN2793" i="64"/>
  <c r="AG2793" i="64"/>
  <c r="AG2792" i="64"/>
  <c r="AN2791" i="64"/>
  <c r="AG2791" i="64"/>
  <c r="AN2790" i="64"/>
  <c r="AN2789" i="64"/>
  <c r="AG2789" i="64"/>
  <c r="AN2788" i="64"/>
  <c r="AG2788" i="64"/>
  <c r="AG2787" i="64"/>
  <c r="AN2786" i="64"/>
  <c r="AG2786" i="64"/>
  <c r="AN2785" i="64"/>
  <c r="AN2784" i="64"/>
  <c r="AG2784" i="64"/>
  <c r="AN2783" i="64"/>
  <c r="AG2783" i="64"/>
  <c r="AG2782" i="64"/>
  <c r="AN2781" i="64"/>
  <c r="AG2781" i="64"/>
  <c r="AN2780" i="64"/>
  <c r="AN2779" i="64"/>
  <c r="AG2779" i="64"/>
  <c r="AN2778" i="64"/>
  <c r="AG2778" i="64"/>
  <c r="AG2777" i="64"/>
  <c r="AN2776" i="64"/>
  <c r="AG2776" i="64"/>
  <c r="AN2775" i="64"/>
  <c r="AN2774" i="64"/>
  <c r="AG2774" i="64"/>
  <c r="AN2773" i="64"/>
  <c r="AG2773" i="64"/>
  <c r="AG2772" i="64"/>
  <c r="AN2771" i="64"/>
  <c r="AG2771" i="64"/>
  <c r="AN2770" i="64"/>
  <c r="AN2769" i="64"/>
  <c r="AG2769" i="64"/>
  <c r="AN2768" i="64"/>
  <c r="AG2768" i="64"/>
  <c r="AG2767" i="64"/>
  <c r="AN2766" i="64"/>
  <c r="AG2766" i="64"/>
  <c r="AN2765" i="64"/>
  <c r="AN2764" i="64"/>
  <c r="AG2764" i="64"/>
  <c r="AN2763" i="64"/>
  <c r="AG2763" i="64"/>
  <c r="AG2762" i="64"/>
  <c r="AN2761" i="64"/>
  <c r="AG2761" i="64"/>
  <c r="AN2760" i="64"/>
  <c r="AN2759" i="64"/>
  <c r="AG2759" i="64"/>
  <c r="AN2758" i="64"/>
  <c r="AG2758" i="64"/>
  <c r="AG2757" i="64"/>
  <c r="AN2756" i="64"/>
  <c r="AG2756" i="64"/>
  <c r="AN2755" i="64"/>
  <c r="AN2754" i="64"/>
  <c r="AG2754" i="64"/>
  <c r="AN2753" i="64"/>
  <c r="AG2753" i="64"/>
  <c r="AG2752" i="64"/>
  <c r="AN2751" i="64"/>
  <c r="AG2751" i="64"/>
  <c r="AN2750" i="64"/>
  <c r="AN2749" i="64"/>
  <c r="AG2749" i="64"/>
  <c r="AN2748" i="64"/>
  <c r="AG2748" i="64"/>
  <c r="AG2747" i="64"/>
  <c r="AN2746" i="64"/>
  <c r="AG2746" i="64"/>
  <c r="AN2745" i="64"/>
  <c r="AN2744" i="64"/>
  <c r="AG2744" i="64"/>
  <c r="AN2743" i="64"/>
  <c r="AG2743" i="64"/>
  <c r="AG2742" i="64"/>
  <c r="AN2741" i="64"/>
  <c r="AG2741" i="64"/>
  <c r="AN2740" i="64"/>
  <c r="AN2739" i="64"/>
  <c r="AG2739" i="64"/>
  <c r="AN2738" i="64"/>
  <c r="AG2738" i="64"/>
  <c r="AG2737" i="64"/>
  <c r="AN2736" i="64"/>
  <c r="AG2736" i="64"/>
  <c r="AN2735" i="64"/>
  <c r="AN2734" i="64"/>
  <c r="AG2734" i="64"/>
  <c r="AN2733" i="64"/>
  <c r="AG2733" i="64"/>
  <c r="AG2732" i="64"/>
  <c r="AN2731" i="64"/>
  <c r="AG2731" i="64"/>
  <c r="AN2730" i="64"/>
  <c r="AN2729" i="64"/>
  <c r="AG2729" i="64"/>
  <c r="AN2728" i="64"/>
  <c r="AG2728" i="64"/>
  <c r="AG2727" i="64"/>
  <c r="AN2726" i="64"/>
  <c r="AG2726" i="64"/>
  <c r="AN2725" i="64"/>
  <c r="AN2724" i="64"/>
  <c r="AG2724" i="64"/>
  <c r="AN2723" i="64"/>
  <c r="AG2723" i="64"/>
  <c r="AG2722" i="64"/>
  <c r="AN2721" i="64"/>
  <c r="AG2721" i="64"/>
  <c r="AN2720" i="64"/>
  <c r="AN2719" i="64"/>
  <c r="AG2719" i="64"/>
  <c r="AN2718" i="64"/>
  <c r="AG2718" i="64"/>
  <c r="AG2717" i="64"/>
  <c r="AN2716" i="64"/>
  <c r="AG2716" i="64"/>
  <c r="AN2715" i="64"/>
  <c r="AN2714" i="64"/>
  <c r="AG2714" i="64"/>
  <c r="AN2713" i="64"/>
  <c r="AG2713" i="64"/>
  <c r="AG2712" i="64"/>
  <c r="AN2711" i="64"/>
  <c r="AG2711" i="64"/>
  <c r="AN2710" i="64"/>
  <c r="AN2709" i="64"/>
  <c r="AG2709" i="64"/>
  <c r="AN2708" i="64"/>
  <c r="AG2708" i="64"/>
  <c r="AG2707" i="64"/>
  <c r="AN2706" i="64"/>
  <c r="AG2706" i="64"/>
  <c r="AN2705" i="64"/>
  <c r="AN2704" i="64"/>
  <c r="AG2704" i="64"/>
  <c r="AN2703" i="64"/>
  <c r="AG2703" i="64"/>
  <c r="AG2702" i="64"/>
  <c r="AN2701" i="64"/>
  <c r="AG2701" i="64"/>
  <c r="AN2700" i="64"/>
  <c r="AN2699" i="64"/>
  <c r="AG2699" i="64"/>
  <c r="AN2698" i="64"/>
  <c r="AG2698" i="64"/>
  <c r="AG2697" i="64"/>
  <c r="AN2696" i="64"/>
  <c r="AG2696" i="64"/>
  <c r="AN2695" i="64"/>
  <c r="AN2694" i="64"/>
  <c r="AG2694" i="64"/>
  <c r="AN2693" i="64"/>
  <c r="AG2693" i="64"/>
  <c r="AG2692" i="64"/>
  <c r="AN2691" i="64"/>
  <c r="AG2691" i="64"/>
  <c r="AN2690" i="64"/>
  <c r="AN2689" i="64"/>
  <c r="AG2689" i="64"/>
  <c r="AN2688" i="64"/>
  <c r="AG2688" i="64"/>
  <c r="AG2687" i="64"/>
  <c r="AN2686" i="64"/>
  <c r="AG2686" i="64"/>
  <c r="AN2685" i="64"/>
  <c r="AN2684" i="64"/>
  <c r="AG2684" i="64"/>
  <c r="AN2683" i="64"/>
  <c r="AG2683" i="64"/>
  <c r="AG2682" i="64"/>
  <c r="AN2681" i="64"/>
  <c r="AG2681" i="64"/>
  <c r="AN2680" i="64"/>
  <c r="AN2679" i="64"/>
  <c r="AG2679" i="64"/>
  <c r="AN2678" i="64"/>
  <c r="AG2678" i="64"/>
  <c r="AG2677" i="64"/>
  <c r="AN2676" i="64"/>
  <c r="AG2676" i="64"/>
  <c r="AN2675" i="64"/>
  <c r="AN2674" i="64"/>
  <c r="AG2674" i="64"/>
  <c r="AN2673" i="64"/>
  <c r="AG2673" i="64"/>
  <c r="AG2672" i="64"/>
  <c r="AN2671" i="64"/>
  <c r="AG2671" i="64"/>
  <c r="AN2670" i="64"/>
  <c r="AN2669" i="64"/>
  <c r="AG2669" i="64"/>
  <c r="AN2668" i="64"/>
  <c r="AG2668" i="64"/>
  <c r="AG2667" i="64"/>
  <c r="AN2666" i="64"/>
  <c r="AG2666" i="64"/>
  <c r="AN2665" i="64"/>
  <c r="AN2664" i="64"/>
  <c r="AG2664" i="64"/>
  <c r="AN2663" i="64"/>
  <c r="AG2663" i="64"/>
  <c r="AG2662" i="64"/>
  <c r="AN2661" i="64"/>
  <c r="AG2661" i="64"/>
  <c r="AN2660" i="64"/>
  <c r="AN2659" i="64"/>
  <c r="AG2659" i="64"/>
  <c r="AN2658" i="64"/>
  <c r="AG2658" i="64"/>
  <c r="AG2657" i="64"/>
  <c r="AN2656" i="64"/>
  <c r="AG2656" i="64"/>
  <c r="AN2655" i="64"/>
  <c r="AN2654" i="64"/>
  <c r="AG2654" i="64"/>
  <c r="AN2653" i="64"/>
  <c r="AG2653" i="64"/>
  <c r="AG2652" i="64"/>
  <c r="AN2651" i="64"/>
  <c r="AG2651" i="64"/>
  <c r="AN2650" i="64"/>
  <c r="AN2649" i="64"/>
  <c r="AG2649" i="64"/>
  <c r="AN2648" i="64"/>
  <c r="AG2648" i="64"/>
  <c r="AG2647" i="64"/>
  <c r="AN2646" i="64"/>
  <c r="AG2646" i="64"/>
  <c r="AN2645" i="64"/>
  <c r="AN2644" i="64"/>
  <c r="AG2644" i="64"/>
  <c r="AN2643" i="64"/>
  <c r="AG2643" i="64"/>
  <c r="AG2642" i="64"/>
  <c r="AN2641" i="64"/>
  <c r="AG2641" i="64"/>
  <c r="AN2640" i="64"/>
  <c r="AN2639" i="64"/>
  <c r="AG2639" i="64"/>
  <c r="AN2638" i="64"/>
  <c r="AG2638" i="64"/>
  <c r="AG2637" i="64"/>
  <c r="AN2636" i="64"/>
  <c r="AG2636" i="64"/>
  <c r="AN2635" i="64"/>
  <c r="AN2634" i="64"/>
  <c r="AG2634" i="64"/>
  <c r="AN2633" i="64"/>
  <c r="AG2633" i="64"/>
  <c r="AG2632" i="64"/>
  <c r="AN2631" i="64"/>
  <c r="AG2631" i="64"/>
  <c r="AN2630" i="64"/>
  <c r="AN2629" i="64"/>
  <c r="AG2629" i="64"/>
  <c r="AN2628" i="64"/>
  <c r="AG2628" i="64"/>
  <c r="AG2627" i="64"/>
  <c r="AN2626" i="64"/>
  <c r="AG2626" i="64"/>
  <c r="AN2625" i="64"/>
  <c r="AN2624" i="64"/>
  <c r="AG2624" i="64"/>
  <c r="AN2623" i="64"/>
  <c r="AG2623" i="64"/>
  <c r="AG2622" i="64"/>
  <c r="AN2621" i="64"/>
  <c r="AG2621" i="64"/>
  <c r="AN2620" i="64"/>
  <c r="AN2619" i="64"/>
  <c r="AG2619" i="64"/>
  <c r="AN2618" i="64"/>
  <c r="AG2618" i="64"/>
  <c r="AG2617" i="64"/>
  <c r="AN2616" i="64"/>
  <c r="AG2616" i="64"/>
  <c r="AN2615" i="64"/>
  <c r="AN2614" i="64"/>
  <c r="AG2614" i="64"/>
  <c r="AN2613" i="64"/>
  <c r="AG2613" i="64"/>
  <c r="AG2612" i="64"/>
  <c r="AN2611" i="64"/>
  <c r="AG2611" i="64"/>
  <c r="AN2610" i="64"/>
  <c r="AN2609" i="64"/>
  <c r="AG2609" i="64"/>
  <c r="AN2608" i="64"/>
  <c r="AG2608" i="64"/>
  <c r="AG2607" i="64"/>
  <c r="AN2606" i="64"/>
  <c r="AG2606" i="64"/>
  <c r="AN2605" i="64"/>
  <c r="AN2604" i="64"/>
  <c r="AG2604" i="64"/>
  <c r="AN2603" i="64"/>
  <c r="AG2603" i="64"/>
  <c r="AG2602" i="64"/>
  <c r="AN2601" i="64"/>
  <c r="AG2601" i="64"/>
  <c r="AN2600" i="64"/>
  <c r="AN2599" i="64"/>
  <c r="AG2599" i="64"/>
  <c r="AN2598" i="64"/>
  <c r="AG2598" i="64"/>
  <c r="AG2597" i="64"/>
  <c r="AN2596" i="64"/>
  <c r="AG2596" i="64"/>
  <c r="AN2595" i="64"/>
  <c r="AN2594" i="64"/>
  <c r="AG2594" i="64"/>
  <c r="AN2593" i="64"/>
  <c r="AG2593" i="64"/>
  <c r="AG2592" i="64"/>
  <c r="AN2591" i="64"/>
  <c r="AG2591" i="64"/>
  <c r="AN2590" i="64"/>
  <c r="AN2589" i="64"/>
  <c r="AG2589" i="64"/>
  <c r="AN2588" i="64"/>
  <c r="AG2588" i="64"/>
  <c r="AG2587" i="64"/>
  <c r="AN2586" i="64"/>
  <c r="AG2586" i="64"/>
  <c r="AN2585" i="64"/>
  <c r="AN2584" i="64"/>
  <c r="AG2584" i="64"/>
  <c r="AN2583" i="64"/>
  <c r="AG2583" i="64"/>
  <c r="AG2582" i="64"/>
  <c r="AN2581" i="64"/>
  <c r="AG2581" i="64"/>
  <c r="AN2580" i="64"/>
  <c r="AN2579" i="64"/>
  <c r="AG2579" i="64"/>
  <c r="AN2578" i="64"/>
  <c r="AG2578" i="64"/>
  <c r="AG2577" i="64"/>
  <c r="AN2576" i="64"/>
  <c r="AG2576" i="64"/>
  <c r="AN2575" i="64"/>
  <c r="AN2574" i="64"/>
  <c r="AG2574" i="64"/>
  <c r="AN2573" i="64"/>
  <c r="AG2573" i="64"/>
  <c r="AG2572" i="64"/>
  <c r="AN2571" i="64"/>
  <c r="AG2571" i="64"/>
  <c r="AN2570" i="64"/>
  <c r="AN2569" i="64"/>
  <c r="AG2569" i="64"/>
  <c r="AN2568" i="64"/>
  <c r="AG2568" i="64"/>
  <c r="AG2567" i="64"/>
  <c r="AN2566" i="64"/>
  <c r="AG2566" i="64"/>
  <c r="AN2565" i="64"/>
  <c r="AN2564" i="64"/>
  <c r="AG2564" i="64"/>
  <c r="AN2563" i="64"/>
  <c r="AG2563" i="64"/>
  <c r="AG2562" i="64"/>
  <c r="AN2561" i="64"/>
  <c r="AG2561" i="64"/>
  <c r="AN2560" i="64"/>
  <c r="AN2559" i="64"/>
  <c r="AG2559" i="64"/>
  <c r="AN2558" i="64"/>
  <c r="AG2558" i="64"/>
  <c r="AG2557" i="64"/>
  <c r="AN2556" i="64"/>
  <c r="AG2556" i="64"/>
  <c r="AN2555" i="64"/>
  <c r="AN2554" i="64"/>
  <c r="AG2554" i="64"/>
  <c r="AN2553" i="64"/>
  <c r="AG2553" i="64"/>
  <c r="AG2552" i="64"/>
  <c r="AN2551" i="64"/>
  <c r="AG2551" i="64"/>
  <c r="AN2550" i="64"/>
  <c r="AN2549" i="64"/>
  <c r="AG2549" i="64"/>
  <c r="AN2548" i="64"/>
  <c r="AG2548" i="64"/>
  <c r="AG2547" i="64"/>
  <c r="AN2546" i="64"/>
  <c r="AG2546" i="64"/>
  <c r="AN2545" i="64"/>
  <c r="AN2544" i="64"/>
  <c r="AG2544" i="64"/>
  <c r="AN2543" i="64"/>
  <c r="AG2543" i="64"/>
  <c r="AG2542" i="64"/>
  <c r="AN2541" i="64"/>
  <c r="AG2541" i="64"/>
  <c r="AN2540" i="64"/>
  <c r="AN2539" i="64"/>
  <c r="AG2539" i="64"/>
  <c r="AN2538" i="64"/>
  <c r="AG2538" i="64"/>
  <c r="AG2537" i="64"/>
  <c r="AN2536" i="64"/>
  <c r="AG2536" i="64"/>
  <c r="AN2535" i="64"/>
  <c r="AN2534" i="64"/>
  <c r="AG2534" i="64"/>
  <c r="AN2533" i="64"/>
  <c r="AG2533" i="64"/>
  <c r="AG2532" i="64"/>
  <c r="AN2531" i="64"/>
  <c r="AG2531" i="64"/>
  <c r="AN2530" i="64"/>
  <c r="AN2529" i="64"/>
  <c r="AG2529" i="64"/>
  <c r="AN2528" i="64"/>
  <c r="AG2528" i="64"/>
  <c r="AG2527" i="64"/>
  <c r="AN2526" i="64"/>
  <c r="AG2526" i="64"/>
  <c r="AN2525" i="64"/>
  <c r="AN2524" i="64"/>
  <c r="AG2524" i="64"/>
  <c r="AN2523" i="64"/>
  <c r="AG2523" i="64"/>
  <c r="AG2522" i="64"/>
  <c r="AN2521" i="64"/>
  <c r="AG2521" i="64"/>
  <c r="AN2520" i="64"/>
  <c r="AN2519" i="64"/>
  <c r="AG2519" i="64"/>
  <c r="AN2518" i="64"/>
  <c r="AG2518" i="64"/>
  <c r="AG2517" i="64"/>
  <c r="AN2516" i="64"/>
  <c r="AG2516" i="64"/>
  <c r="AN2515" i="64"/>
  <c r="AN2514" i="64"/>
  <c r="AG2514" i="64"/>
  <c r="AN2513" i="64"/>
  <c r="AG2513" i="64"/>
  <c r="AG2512" i="64"/>
  <c r="AN2511" i="64"/>
  <c r="AG2511" i="64"/>
  <c r="AN2510" i="64"/>
  <c r="AN2509" i="64"/>
  <c r="AG2509" i="64"/>
  <c r="AN2508" i="64"/>
  <c r="AG2508" i="64"/>
  <c r="AG2507" i="64"/>
  <c r="AN2506" i="64"/>
  <c r="AG2506" i="64"/>
  <c r="AN2505" i="64"/>
  <c r="AN2504" i="64"/>
  <c r="AG2504" i="64"/>
  <c r="AN2503" i="64"/>
  <c r="AG2503" i="64"/>
  <c r="AG2502" i="64"/>
  <c r="AN2501" i="64"/>
  <c r="AG2501" i="64"/>
  <c r="AN2500" i="64"/>
  <c r="AN2499" i="64"/>
  <c r="AG2499" i="64"/>
  <c r="AN2498" i="64"/>
  <c r="AG2498" i="64"/>
  <c r="AG2497" i="64"/>
  <c r="AN2496" i="64"/>
  <c r="AG2496" i="64"/>
  <c r="AN2495" i="64"/>
  <c r="AN2494" i="64"/>
  <c r="AG2494" i="64"/>
  <c r="AN2493" i="64"/>
  <c r="AG2493" i="64"/>
  <c r="AG2492" i="64"/>
  <c r="AN2491" i="64"/>
  <c r="AG2491" i="64"/>
  <c r="AN2490" i="64"/>
  <c r="AN2489" i="64"/>
  <c r="AG2489" i="64"/>
  <c r="AN2488" i="64"/>
  <c r="AG2488" i="64"/>
  <c r="AG2487" i="64"/>
  <c r="AN2486" i="64"/>
  <c r="AG2486" i="64"/>
  <c r="AN2485" i="64"/>
  <c r="AN2484" i="64"/>
  <c r="AG2484" i="64"/>
  <c r="AN2483" i="64"/>
  <c r="AG2483" i="64"/>
  <c r="AG2482" i="64"/>
  <c r="AN2481" i="64"/>
  <c r="AG2481" i="64"/>
  <c r="AN2480" i="64"/>
  <c r="AN2479" i="64"/>
  <c r="AG2479" i="64"/>
  <c r="AN2478" i="64"/>
  <c r="AG2478" i="64"/>
  <c r="AG2477" i="64"/>
  <c r="AN2476" i="64"/>
  <c r="AG2476" i="64"/>
  <c r="AN2475" i="64"/>
  <c r="AN2474" i="64"/>
  <c r="AG2474" i="64"/>
  <c r="AN2473" i="64"/>
  <c r="AG2473" i="64"/>
  <c r="AG2472" i="64"/>
  <c r="AN2471" i="64"/>
  <c r="AG2471" i="64"/>
  <c r="AN2470" i="64"/>
  <c r="AN2469" i="64"/>
  <c r="AG2469" i="64"/>
  <c r="AN2468" i="64"/>
  <c r="AG2468" i="64"/>
  <c r="AG2467" i="64"/>
  <c r="AN2466" i="64"/>
  <c r="AG2466" i="64"/>
  <c r="AN2465" i="64"/>
  <c r="AN2464" i="64"/>
  <c r="AG2464" i="64"/>
  <c r="AN2463" i="64"/>
  <c r="AG2463" i="64"/>
  <c r="AG2462" i="64"/>
  <c r="AN2461" i="64"/>
  <c r="AG2461" i="64"/>
  <c r="AN2460" i="64"/>
  <c r="AN2459" i="64"/>
  <c r="AG2459" i="64"/>
  <c r="AN2458" i="64"/>
  <c r="AG2458" i="64"/>
  <c r="AG2457" i="64"/>
  <c r="AN2456" i="64"/>
  <c r="AG2456" i="64"/>
  <c r="AN2455" i="64"/>
  <c r="AN2454" i="64"/>
  <c r="AG2454" i="64"/>
  <c r="AN2453" i="64"/>
  <c r="AG2453" i="64"/>
  <c r="AG2452" i="64"/>
  <c r="AN2451" i="64"/>
  <c r="AG2451" i="64"/>
  <c r="AN2450" i="64"/>
  <c r="AN2449" i="64"/>
  <c r="AG2449" i="64"/>
  <c r="AN2448" i="64"/>
  <c r="AG2448" i="64"/>
  <c r="AG2447" i="64"/>
  <c r="AN2446" i="64"/>
  <c r="AG2446" i="64"/>
  <c r="AN2445" i="64"/>
  <c r="AN2444" i="64"/>
  <c r="AG2444" i="64"/>
  <c r="AN2443" i="64"/>
  <c r="AG2443" i="64"/>
  <c r="AG2442" i="64"/>
  <c r="AN2441" i="64"/>
  <c r="AG2441" i="64"/>
  <c r="AN2440" i="64"/>
  <c r="AN2439" i="64"/>
  <c r="AG2439" i="64"/>
  <c r="AN2438" i="64"/>
  <c r="AG2438" i="64"/>
  <c r="AG2437" i="64"/>
  <c r="AN2436" i="64"/>
  <c r="AG2436" i="64"/>
  <c r="AN2435" i="64"/>
  <c r="AN2434" i="64"/>
  <c r="AG2434" i="64"/>
  <c r="AN2433" i="64"/>
  <c r="AG2433" i="64"/>
  <c r="AG2432" i="64"/>
  <c r="AN2431" i="64"/>
  <c r="AG2431" i="64"/>
  <c r="AN2430" i="64"/>
  <c r="AN2429" i="64"/>
  <c r="AG2429" i="64"/>
  <c r="AN2428" i="64"/>
  <c r="AG2428" i="64"/>
  <c r="AG2427" i="64"/>
  <c r="AN2426" i="64"/>
  <c r="AG2426" i="64"/>
  <c r="AN2425" i="64"/>
  <c r="AN2424" i="64"/>
  <c r="AG2424" i="64"/>
  <c r="AN2423" i="64"/>
  <c r="AG2423" i="64"/>
  <c r="AG2422" i="64"/>
  <c r="AN2421" i="64"/>
  <c r="AG2421" i="64"/>
  <c r="AN2420" i="64"/>
  <c r="AN2419" i="64"/>
  <c r="AG2419" i="64"/>
  <c r="AN2418" i="64"/>
  <c r="AG2418" i="64"/>
  <c r="AG2417" i="64"/>
  <c r="AN2416" i="64"/>
  <c r="AG2416" i="64"/>
  <c r="AN2415" i="64"/>
  <c r="AN2414" i="64"/>
  <c r="AG2414" i="64"/>
  <c r="AN2413" i="64"/>
  <c r="AG2413" i="64"/>
  <c r="AG2412" i="64"/>
  <c r="AN2411" i="64"/>
  <c r="AG2411" i="64"/>
  <c r="AN2410" i="64"/>
  <c r="AN2409" i="64"/>
  <c r="AG2409" i="64"/>
  <c r="AN2408" i="64"/>
  <c r="AG2408" i="64"/>
  <c r="AG2407" i="64"/>
  <c r="AN2406" i="64"/>
  <c r="AG2406" i="64"/>
  <c r="AN2405" i="64"/>
  <c r="AN2404" i="64"/>
  <c r="AG2404" i="64"/>
  <c r="AN2403" i="64"/>
  <c r="AG2403" i="64"/>
  <c r="AG2402" i="64"/>
  <c r="AN2401" i="64"/>
  <c r="AG2401" i="64"/>
  <c r="AN2400" i="64"/>
  <c r="AN2399" i="64"/>
  <c r="AG2399" i="64"/>
  <c r="AN2398" i="64"/>
  <c r="AG2398" i="64"/>
  <c r="AG2397" i="64"/>
  <c r="AN2396" i="64"/>
  <c r="AG2396" i="64"/>
  <c r="AN2395" i="64"/>
  <c r="AN2394" i="64"/>
  <c r="AG2394" i="64"/>
  <c r="AN2393" i="64"/>
  <c r="AG2393" i="64"/>
  <c r="AG2392" i="64"/>
  <c r="AN2391" i="64"/>
  <c r="AG2391" i="64"/>
  <c r="AN2390" i="64"/>
  <c r="AN2389" i="64"/>
  <c r="AG2389" i="64"/>
  <c r="AN2388" i="64"/>
  <c r="AG2388" i="64"/>
  <c r="AG2387" i="64"/>
  <c r="AN2386" i="64"/>
  <c r="AG2386" i="64"/>
  <c r="AN2385" i="64"/>
  <c r="AN2384" i="64"/>
  <c r="AG2384" i="64"/>
  <c r="AN2383" i="64"/>
  <c r="AG2383" i="64"/>
  <c r="AG2382" i="64"/>
  <c r="AN2381" i="64"/>
  <c r="AG2381" i="64"/>
  <c r="AN2380" i="64"/>
  <c r="AN2379" i="64"/>
  <c r="AG2379" i="64"/>
  <c r="AN2378" i="64"/>
  <c r="AG2378" i="64"/>
  <c r="AG2377" i="64"/>
  <c r="AN2376" i="64"/>
  <c r="AG2376" i="64"/>
  <c r="AN2375" i="64"/>
  <c r="AN2374" i="64"/>
  <c r="AG2374" i="64"/>
  <c r="AN2373" i="64"/>
  <c r="AG2373" i="64"/>
  <c r="AG2372" i="64"/>
  <c r="AN2371" i="64"/>
  <c r="AG2371" i="64"/>
  <c r="AN2370" i="64"/>
  <c r="AN2369" i="64"/>
  <c r="AG2369" i="64"/>
  <c r="AN2368" i="64"/>
  <c r="AG2368" i="64"/>
  <c r="AG2367" i="64"/>
  <c r="AN2366" i="64"/>
  <c r="AG2366" i="64"/>
  <c r="AN2365" i="64"/>
  <c r="AN2364" i="64"/>
  <c r="AG2364" i="64"/>
  <c r="AN2363" i="64"/>
  <c r="AG2363" i="64"/>
  <c r="AG2362" i="64"/>
  <c r="AN2361" i="64"/>
  <c r="AG2361" i="64"/>
  <c r="AN2360" i="64"/>
  <c r="AN2359" i="64"/>
  <c r="AG2359" i="64"/>
  <c r="AN2358" i="64"/>
  <c r="AG2358" i="64"/>
  <c r="AG2357" i="64"/>
  <c r="AN2356" i="64"/>
  <c r="AG2356" i="64"/>
  <c r="AN2355" i="64"/>
  <c r="AN2354" i="64"/>
  <c r="AG2354" i="64"/>
  <c r="AN2353" i="64"/>
  <c r="AG2353" i="64"/>
  <c r="AG2352" i="64"/>
  <c r="AN2351" i="64"/>
  <c r="AG2351" i="64"/>
  <c r="AN2350" i="64"/>
  <c r="AN2349" i="64"/>
  <c r="AG2349" i="64"/>
  <c r="AN2348" i="64"/>
  <c r="AG2348" i="64"/>
  <c r="AG2347" i="64"/>
  <c r="AN2346" i="64"/>
  <c r="AG2346" i="64"/>
  <c r="AN2345" i="64"/>
  <c r="AN2344" i="64"/>
  <c r="AG2344" i="64"/>
  <c r="AN2343" i="64"/>
  <c r="AG2343" i="64"/>
  <c r="AG2342" i="64"/>
  <c r="AN2341" i="64"/>
  <c r="AG2341" i="64"/>
  <c r="AN2340" i="64"/>
  <c r="AN2339" i="64"/>
  <c r="AG2339" i="64"/>
  <c r="AN2338" i="64"/>
  <c r="AG2338" i="64"/>
  <c r="AG2337" i="64"/>
  <c r="AN2336" i="64"/>
  <c r="AG2336" i="64"/>
  <c r="AN2335" i="64"/>
  <c r="AN2334" i="64"/>
  <c r="AG2334" i="64"/>
  <c r="AN2333" i="64"/>
  <c r="AG2333" i="64"/>
  <c r="AG2332" i="64"/>
  <c r="AN2331" i="64"/>
  <c r="AG2331" i="64"/>
  <c r="AN2330" i="64"/>
  <c r="AN2329" i="64"/>
  <c r="AG2329" i="64"/>
  <c r="AN2328" i="64"/>
  <c r="AG2328" i="64"/>
  <c r="AG2327" i="64"/>
  <c r="AN2326" i="64"/>
  <c r="AG2326" i="64"/>
  <c r="AN2325" i="64"/>
  <c r="AN2324" i="64"/>
  <c r="AG2324" i="64"/>
  <c r="AN2323" i="64"/>
  <c r="AG2323" i="64"/>
  <c r="AG2322" i="64"/>
  <c r="AN2321" i="64"/>
  <c r="AG2321" i="64"/>
  <c r="AN2320" i="64"/>
  <c r="AN2319" i="64"/>
  <c r="AG2319" i="64"/>
  <c r="AN2318" i="64"/>
  <c r="AG2318" i="64"/>
  <c r="AG2317" i="64"/>
  <c r="AN2316" i="64"/>
  <c r="AG2316" i="64"/>
  <c r="AN2315" i="64"/>
  <c r="AN2314" i="64"/>
  <c r="AG2314" i="64"/>
  <c r="AN2313" i="64"/>
  <c r="AG2313" i="64"/>
  <c r="AG2312" i="64"/>
  <c r="AN2311" i="64"/>
  <c r="AG2311" i="64"/>
  <c r="AN2310" i="64"/>
  <c r="AN2309" i="64"/>
  <c r="AG2309" i="64"/>
  <c r="AN2308" i="64"/>
  <c r="AG2308" i="64"/>
  <c r="AG2307" i="64"/>
  <c r="AN2306" i="64"/>
  <c r="AG2306" i="64"/>
  <c r="AN2305" i="64"/>
  <c r="AN2304" i="64"/>
  <c r="AG2304" i="64"/>
  <c r="AN2303" i="64"/>
  <c r="AG2303" i="64"/>
  <c r="AG2302" i="64"/>
  <c r="AN2301" i="64"/>
  <c r="AG2301" i="64"/>
  <c r="AN2300" i="64"/>
  <c r="AN2299" i="64"/>
  <c r="AG2299" i="64"/>
  <c r="AN2298" i="64"/>
  <c r="AG2298" i="64"/>
  <c r="AG2297" i="64"/>
  <c r="AN2296" i="64"/>
  <c r="AG2296" i="64"/>
  <c r="AN2295" i="64"/>
  <c r="AN2294" i="64"/>
  <c r="AG2294" i="64"/>
  <c r="AN2293" i="64"/>
  <c r="AG2293" i="64"/>
  <c r="AG2292" i="64"/>
  <c r="AN2291" i="64"/>
  <c r="AG2291" i="64"/>
  <c r="AN2290" i="64"/>
  <c r="AN2289" i="64"/>
  <c r="AG2289" i="64"/>
  <c r="AN2288" i="64"/>
  <c r="AG2288" i="64"/>
  <c r="AG2287" i="64"/>
  <c r="AN2286" i="64"/>
  <c r="AG2286" i="64"/>
  <c r="AN2285" i="64"/>
  <c r="AN2284" i="64"/>
  <c r="AG2284" i="64"/>
  <c r="AN2283" i="64"/>
  <c r="AG2283" i="64"/>
  <c r="AG2282" i="64"/>
  <c r="AN2281" i="64"/>
  <c r="AG2281" i="64"/>
  <c r="AN2280" i="64"/>
  <c r="AN2279" i="64"/>
  <c r="AG2279" i="64"/>
  <c r="AN2278" i="64"/>
  <c r="AG2278" i="64"/>
  <c r="AG2277" i="64"/>
  <c r="AN2276" i="64"/>
  <c r="AG2276" i="64"/>
  <c r="AN2275" i="64"/>
  <c r="AN2274" i="64"/>
  <c r="AG2274" i="64"/>
  <c r="AN2273" i="64"/>
  <c r="AG2273" i="64"/>
  <c r="AG2272" i="64"/>
  <c r="AN2271" i="64"/>
  <c r="AG2271" i="64"/>
  <c r="AN2270" i="64"/>
  <c r="AN2269" i="64"/>
  <c r="AG2269" i="64"/>
  <c r="AN2268" i="64"/>
  <c r="AG2268" i="64"/>
  <c r="AG2267" i="64"/>
  <c r="AN2266" i="64"/>
  <c r="AG2266" i="64"/>
  <c r="AN2265" i="64"/>
  <c r="AN2264" i="64"/>
  <c r="AG2264" i="64"/>
  <c r="AN2263" i="64"/>
  <c r="AG2263" i="64"/>
  <c r="AG2262" i="64"/>
  <c r="AN2261" i="64"/>
  <c r="AG2261" i="64"/>
  <c r="AN2260" i="64"/>
  <c r="AN2259" i="64"/>
  <c r="AG2259" i="64"/>
  <c r="AN2258" i="64"/>
  <c r="AG2258" i="64"/>
  <c r="AG2257" i="64"/>
  <c r="AN2256" i="64"/>
  <c r="AG2256" i="64"/>
  <c r="AN2255" i="64"/>
  <c r="AN2254" i="64"/>
  <c r="AG2254" i="64"/>
  <c r="AN2253" i="64"/>
  <c r="AG2253" i="64"/>
  <c r="AG2252" i="64"/>
  <c r="AN2251" i="64"/>
  <c r="AG2251" i="64"/>
  <c r="AN2250" i="64"/>
  <c r="AN2249" i="64"/>
  <c r="AG2249" i="64"/>
  <c r="AN2248" i="64"/>
  <c r="AG2248" i="64"/>
  <c r="AG2247" i="64"/>
  <c r="AN2246" i="64"/>
  <c r="AG2246" i="64"/>
  <c r="AN2245" i="64"/>
  <c r="AN2244" i="64"/>
  <c r="AG2244" i="64"/>
  <c r="AN2243" i="64"/>
  <c r="AG2243" i="64"/>
  <c r="AG2242" i="64"/>
  <c r="AN2241" i="64"/>
  <c r="AG2241" i="64"/>
  <c r="AN2240" i="64"/>
  <c r="AN2239" i="64"/>
  <c r="AG2239" i="64"/>
  <c r="AN2238" i="64"/>
  <c r="AG2238" i="64"/>
  <c r="AG2237" i="64"/>
  <c r="AN2236" i="64"/>
  <c r="AG2236" i="64"/>
  <c r="AN2235" i="64"/>
  <c r="AN2234" i="64"/>
  <c r="AG2234" i="64"/>
  <c r="AN2233" i="64"/>
  <c r="AG2233" i="64"/>
  <c r="AG2232" i="64"/>
  <c r="AN2231" i="64"/>
  <c r="AG2231" i="64"/>
  <c r="AN2230" i="64"/>
  <c r="AN2229" i="64"/>
  <c r="AG2229" i="64"/>
  <c r="AN2228" i="64"/>
  <c r="AG2228" i="64"/>
  <c r="AG2227" i="64"/>
  <c r="AN2226" i="64"/>
  <c r="AG2226" i="64"/>
  <c r="AN2225" i="64"/>
  <c r="AN2224" i="64"/>
  <c r="AG2224" i="64"/>
  <c r="AN2223" i="64"/>
  <c r="AG2223" i="64"/>
  <c r="AG2222" i="64"/>
  <c r="AN2221" i="64"/>
  <c r="AG2221" i="64"/>
  <c r="AN2220" i="64"/>
  <c r="AN2219" i="64"/>
  <c r="AG2219" i="64"/>
  <c r="AN2218" i="64"/>
  <c r="AG2218" i="64"/>
  <c r="AG2217" i="64"/>
  <c r="AN2216" i="64"/>
  <c r="AG2216" i="64"/>
  <c r="AN2215" i="64"/>
  <c r="AN2214" i="64"/>
  <c r="AG2214" i="64"/>
  <c r="AN2213" i="64"/>
  <c r="AG2213" i="64"/>
  <c r="AG2212" i="64"/>
  <c r="AN2211" i="64"/>
  <c r="AG2211" i="64"/>
  <c r="AN2210" i="64"/>
  <c r="AN2209" i="64"/>
  <c r="AG2209" i="64"/>
  <c r="AN2208" i="64"/>
  <c r="AG2208" i="64"/>
  <c r="AG2207" i="64"/>
  <c r="AN2206" i="64"/>
  <c r="AG2206" i="64"/>
  <c r="AN2205" i="64"/>
  <c r="AN2204" i="64"/>
  <c r="AG2204" i="64"/>
  <c r="AN2203" i="64"/>
  <c r="AG2203" i="64"/>
  <c r="AG2202" i="64"/>
  <c r="AN2201" i="64"/>
  <c r="AG2201" i="64"/>
  <c r="AN2200" i="64"/>
  <c r="AN2199" i="64"/>
  <c r="AG2199" i="64"/>
  <c r="AN2198" i="64"/>
  <c r="AG2198" i="64"/>
  <c r="AG2197" i="64"/>
  <c r="AN2196" i="64"/>
  <c r="AG2196" i="64"/>
  <c r="AN2195" i="64"/>
  <c r="AN2194" i="64"/>
  <c r="AG2194" i="64"/>
  <c r="AN2193" i="64"/>
  <c r="AG2193" i="64"/>
  <c r="AG2192" i="64"/>
  <c r="AN2191" i="64"/>
  <c r="AG2191" i="64"/>
  <c r="AN2190" i="64"/>
  <c r="AN2189" i="64"/>
  <c r="AG2189" i="64"/>
  <c r="AN2188" i="64"/>
  <c r="AG2188" i="64"/>
  <c r="AG2187" i="64"/>
  <c r="AN2186" i="64"/>
  <c r="AG2186" i="64"/>
  <c r="AN2185" i="64"/>
  <c r="AN2184" i="64"/>
  <c r="AG2184" i="64"/>
  <c r="AN2183" i="64"/>
  <c r="AG2183" i="64"/>
  <c r="AG2182" i="64"/>
  <c r="AN2181" i="64"/>
  <c r="AG2181" i="64"/>
  <c r="AN2180" i="64"/>
  <c r="AN2179" i="64"/>
  <c r="AG2179" i="64"/>
  <c r="AN2178" i="64"/>
  <c r="AG2178" i="64"/>
  <c r="AG2177" i="64"/>
  <c r="AN2176" i="64"/>
  <c r="AG2176" i="64"/>
  <c r="AN2175" i="64"/>
  <c r="AN2174" i="64"/>
  <c r="AG2174" i="64"/>
  <c r="AN2173" i="64"/>
  <c r="AG2173" i="64"/>
  <c r="AG2172" i="64"/>
  <c r="AN2171" i="64"/>
  <c r="AG2171" i="64"/>
  <c r="AN2170" i="64"/>
  <c r="AN2169" i="64"/>
  <c r="AG2169" i="64"/>
  <c r="AN2168" i="64"/>
  <c r="AG2168" i="64"/>
  <c r="AG2167" i="64"/>
  <c r="AN2166" i="64"/>
  <c r="AG2166" i="64"/>
  <c r="AN2165" i="64"/>
  <c r="AN2164" i="64"/>
  <c r="AG2164" i="64"/>
  <c r="AN2163" i="64"/>
  <c r="AG2163" i="64"/>
  <c r="AG2162" i="64"/>
  <c r="AN2161" i="64"/>
  <c r="AG2161" i="64"/>
  <c r="AN2160" i="64"/>
  <c r="AN2159" i="64"/>
  <c r="AG2159" i="64"/>
  <c r="AN2158" i="64"/>
  <c r="AG2158" i="64"/>
  <c r="AG2157" i="64"/>
  <c r="AN2156" i="64"/>
  <c r="AG2156" i="64"/>
  <c r="AN2155" i="64"/>
  <c r="AN2154" i="64"/>
  <c r="AG2154" i="64"/>
  <c r="AN2153" i="64"/>
  <c r="AG2153" i="64"/>
  <c r="AG2152" i="64"/>
  <c r="AN2151" i="64"/>
  <c r="AG2151" i="64"/>
  <c r="AN2150" i="64"/>
  <c r="AN2149" i="64"/>
  <c r="AG2149" i="64"/>
  <c r="AN2148" i="64"/>
  <c r="AG2148" i="64"/>
  <c r="AG2147" i="64"/>
  <c r="AN2146" i="64"/>
  <c r="AG2146" i="64"/>
  <c r="AN2145" i="64"/>
  <c r="AN2144" i="64"/>
  <c r="AG2144" i="64"/>
  <c r="AN2143" i="64"/>
  <c r="AG2143" i="64"/>
  <c r="AG2142" i="64"/>
  <c r="AN2141" i="64"/>
  <c r="AG2141" i="64"/>
  <c r="AN2140" i="64"/>
  <c r="AN2139" i="64"/>
  <c r="AG2139" i="64"/>
  <c r="AN2138" i="64"/>
  <c r="AG2138" i="64"/>
  <c r="AG2137" i="64"/>
  <c r="AN2136" i="64"/>
  <c r="AG2136" i="64"/>
  <c r="AN2135" i="64"/>
  <c r="AN2134" i="64"/>
  <c r="AG2134" i="64"/>
  <c r="AN2133" i="64"/>
  <c r="AG2133" i="64"/>
  <c r="AG2132" i="64"/>
  <c r="AN2131" i="64"/>
  <c r="AG2131" i="64"/>
  <c r="AN2130" i="64"/>
  <c r="AN2129" i="64"/>
  <c r="AG2129" i="64"/>
  <c r="AN2128" i="64"/>
  <c r="AG2128" i="64"/>
  <c r="AG2127" i="64"/>
  <c r="AN2126" i="64"/>
  <c r="AG2126" i="64"/>
  <c r="AN2125" i="64"/>
  <c r="AN2124" i="64"/>
  <c r="AG2124" i="64"/>
  <c r="AN2123" i="64"/>
  <c r="AG2123" i="64"/>
  <c r="AG2122" i="64"/>
  <c r="AN2121" i="64"/>
  <c r="AG2121" i="64"/>
  <c r="AN2120" i="64"/>
  <c r="AN2119" i="64"/>
  <c r="AG2119" i="64"/>
  <c r="AN2118" i="64"/>
  <c r="AG2118" i="64"/>
  <c r="AG2117" i="64"/>
  <c r="AN2116" i="64"/>
  <c r="AG2116" i="64"/>
  <c r="AN2115" i="64"/>
  <c r="AN2114" i="64"/>
  <c r="AG2114" i="64"/>
  <c r="AN2113" i="64"/>
  <c r="AG2113" i="64"/>
  <c r="AG2112" i="64"/>
  <c r="AN2111" i="64"/>
  <c r="AG2111" i="64"/>
  <c r="AN2110" i="64"/>
  <c r="AN2109" i="64"/>
  <c r="AG2109" i="64"/>
  <c r="AN2108" i="64"/>
  <c r="AG2108" i="64"/>
  <c r="AG2107" i="64"/>
  <c r="AN2106" i="64"/>
  <c r="AG2106" i="64"/>
  <c r="AN2105" i="64"/>
  <c r="AN2104" i="64"/>
  <c r="AG2104" i="64"/>
  <c r="AN2103" i="64"/>
  <c r="AG2103" i="64"/>
  <c r="AG2102" i="64"/>
  <c r="AN2101" i="64"/>
  <c r="AG2101" i="64"/>
  <c r="AN2100" i="64"/>
  <c r="AN2099" i="64"/>
  <c r="AG2099" i="64"/>
  <c r="AN2098" i="64"/>
  <c r="AG2098" i="64"/>
  <c r="AG2097" i="64"/>
  <c r="AN2096" i="64"/>
  <c r="AG2096" i="64"/>
  <c r="AN2095" i="64"/>
  <c r="AN2094" i="64"/>
  <c r="AG2094" i="64"/>
  <c r="AN2093" i="64"/>
  <c r="AG2093" i="64"/>
  <c r="AG2092" i="64"/>
  <c r="AN2091" i="64"/>
  <c r="AG2091" i="64"/>
  <c r="AN2090" i="64"/>
  <c r="AN2089" i="64"/>
  <c r="AG2089" i="64"/>
  <c r="AN2088" i="64"/>
  <c r="AG2088" i="64"/>
  <c r="AG2087" i="64"/>
  <c r="AN2086" i="64"/>
  <c r="AG2086" i="64"/>
  <c r="AN2085" i="64"/>
  <c r="AN2084" i="64"/>
  <c r="AG2084" i="64"/>
  <c r="AN2083" i="64"/>
  <c r="AG2083" i="64"/>
  <c r="AG2082" i="64"/>
  <c r="AN2081" i="64"/>
  <c r="AG2081" i="64"/>
  <c r="AN2080" i="64"/>
  <c r="AN2079" i="64"/>
  <c r="AG2079" i="64"/>
  <c r="AN2078" i="64"/>
  <c r="AG2078" i="64"/>
  <c r="AG2077" i="64"/>
  <c r="AN2076" i="64"/>
  <c r="AG2076" i="64"/>
  <c r="AN2075" i="64"/>
  <c r="AN2074" i="64"/>
  <c r="AG2074" i="64"/>
  <c r="AN2073" i="64"/>
  <c r="AG2073" i="64"/>
  <c r="AG2072" i="64"/>
  <c r="AN2071" i="64"/>
  <c r="AG2071" i="64"/>
  <c r="AN2070" i="64"/>
  <c r="AN2069" i="64"/>
  <c r="AG2069" i="64"/>
  <c r="AN2068" i="64"/>
  <c r="AG2068" i="64"/>
  <c r="AG2067" i="64"/>
  <c r="AN2066" i="64"/>
  <c r="AG2066" i="64"/>
  <c r="AN2065" i="64"/>
  <c r="AN2064" i="64"/>
  <c r="AG2064" i="64"/>
  <c r="AN2063" i="64"/>
  <c r="AG2063" i="64"/>
  <c r="AG2062" i="64"/>
  <c r="AN2061" i="64"/>
  <c r="AG2061" i="64"/>
  <c r="AN2060" i="64"/>
  <c r="AN2059" i="64"/>
  <c r="AG2059" i="64"/>
  <c r="AN2058" i="64"/>
  <c r="AG2058" i="64"/>
  <c r="AG2057" i="64"/>
  <c r="AN2056" i="64"/>
  <c r="AG2056" i="64"/>
  <c r="AN2055" i="64"/>
  <c r="AN2054" i="64"/>
  <c r="AG2054" i="64"/>
  <c r="AN2053" i="64"/>
  <c r="AG2053" i="64"/>
  <c r="AG2052" i="64"/>
  <c r="AN2051" i="64"/>
  <c r="AG2051" i="64"/>
  <c r="AN2050" i="64"/>
  <c r="AN2049" i="64"/>
  <c r="AG2049" i="64"/>
  <c r="AN2048" i="64"/>
  <c r="AG2048" i="64"/>
  <c r="AG2047" i="64"/>
  <c r="AN2046" i="64"/>
  <c r="AG2046" i="64"/>
  <c r="AN2045" i="64"/>
  <c r="AN2044" i="64"/>
  <c r="AG2044" i="64"/>
  <c r="AN2043" i="64"/>
  <c r="AG2043" i="64"/>
  <c r="AG2042" i="64"/>
  <c r="AN2041" i="64"/>
  <c r="AG2041" i="64"/>
  <c r="AN2040" i="64"/>
  <c r="AN2039" i="64"/>
  <c r="AG2039" i="64"/>
  <c r="AN2038" i="64"/>
  <c r="AG2038" i="64"/>
  <c r="AG2037" i="64"/>
  <c r="AN2036" i="64"/>
  <c r="AG2036" i="64"/>
  <c r="AN2035" i="64"/>
  <c r="AN2034" i="64"/>
  <c r="AG2034" i="64"/>
  <c r="AN2033" i="64"/>
  <c r="AG2033" i="64"/>
  <c r="AG2032" i="64"/>
  <c r="AN2031" i="64"/>
  <c r="AG2031" i="64"/>
  <c r="AN2030" i="64"/>
  <c r="AN2029" i="64"/>
  <c r="AG2029" i="64"/>
  <c r="AN2028" i="64"/>
  <c r="AG2028" i="64"/>
  <c r="AG2027" i="64"/>
  <c r="AN2026" i="64"/>
  <c r="AG2026" i="64"/>
  <c r="AN2025" i="64"/>
  <c r="AN2024" i="64"/>
  <c r="AG2024" i="64"/>
  <c r="AN2023" i="64"/>
  <c r="AG2023" i="64"/>
  <c r="AG2022" i="64"/>
  <c r="AN2021" i="64"/>
  <c r="AG2021" i="64"/>
  <c r="AN2020" i="64"/>
  <c r="AN2019" i="64"/>
  <c r="AG2019" i="64"/>
  <c r="AN2018" i="64"/>
  <c r="AG2018" i="64"/>
  <c r="AG2017" i="64"/>
  <c r="AN2016" i="64"/>
  <c r="AG2016" i="64"/>
  <c r="AN2015" i="64"/>
  <c r="AN2014" i="64"/>
  <c r="AG2014" i="64"/>
  <c r="AN2013" i="64"/>
  <c r="AG2013" i="64"/>
  <c r="AG2012" i="64"/>
  <c r="AN2011" i="64"/>
  <c r="AG2011" i="64"/>
  <c r="AN2010" i="64"/>
  <c r="AN2009" i="64"/>
  <c r="AG2009" i="64"/>
  <c r="AN2008" i="64"/>
  <c r="AG2008" i="64"/>
  <c r="AG2007" i="64"/>
  <c r="AN2006" i="64"/>
  <c r="AG2006" i="64"/>
  <c r="AN2005" i="64"/>
  <c r="AN2004" i="64"/>
  <c r="AG2004" i="64"/>
  <c r="AN2003" i="64"/>
  <c r="AG2003" i="64"/>
  <c r="AG2002" i="64"/>
  <c r="AN2001" i="64"/>
  <c r="AG2001" i="64"/>
  <c r="AN2000" i="64"/>
  <c r="AN1999" i="64"/>
  <c r="AG1999" i="64"/>
  <c r="AN1998" i="64"/>
  <c r="AG1998" i="64"/>
  <c r="AG1997" i="64"/>
  <c r="AN1996" i="64"/>
  <c r="AG1996" i="64"/>
  <c r="AN1995" i="64"/>
  <c r="AN1994" i="64"/>
  <c r="AG1994" i="64"/>
  <c r="AN1993" i="64"/>
  <c r="AG1993" i="64"/>
  <c r="AG1992" i="64"/>
  <c r="AN1991" i="64"/>
  <c r="AG1991" i="64"/>
  <c r="AN1990" i="64"/>
  <c r="AN1989" i="64"/>
  <c r="AG1989" i="64"/>
  <c r="AN1988" i="64"/>
  <c r="AG1988" i="64"/>
  <c r="AG1987" i="64"/>
  <c r="AN1986" i="64"/>
  <c r="AG1986" i="64"/>
  <c r="AN1985" i="64"/>
  <c r="AN1984" i="64"/>
  <c r="AG1984" i="64"/>
  <c r="AN1983" i="64"/>
  <c r="AG1983" i="64"/>
  <c r="AG1982" i="64"/>
  <c r="AN1981" i="64"/>
  <c r="AG1981" i="64"/>
  <c r="AN1980" i="64"/>
  <c r="AN1979" i="64"/>
  <c r="AG1979" i="64"/>
  <c r="AN1978" i="64"/>
  <c r="AG1978" i="64"/>
  <c r="AG1977" i="64"/>
  <c r="AN1976" i="64"/>
  <c r="AG1976" i="64"/>
  <c r="AN1975" i="64"/>
  <c r="AN1974" i="64"/>
  <c r="AG1974" i="64"/>
  <c r="AN1973" i="64"/>
  <c r="AG1973" i="64"/>
  <c r="AG1972" i="64"/>
  <c r="AN1971" i="64"/>
  <c r="AG1971" i="64"/>
  <c r="AN1970" i="64"/>
  <c r="AN1969" i="64"/>
  <c r="AG1969" i="64"/>
  <c r="AN1968" i="64"/>
  <c r="AG1968" i="64"/>
  <c r="AG1967" i="64"/>
  <c r="AN1966" i="64"/>
  <c r="AG1966" i="64"/>
  <c r="AN1965" i="64"/>
  <c r="AN1964" i="64"/>
  <c r="AG1964" i="64"/>
  <c r="AN1963" i="64"/>
  <c r="AG1963" i="64"/>
  <c r="AG1962" i="64"/>
  <c r="AN1961" i="64"/>
  <c r="AG1961" i="64"/>
  <c r="AN1960" i="64"/>
  <c r="AN1959" i="64"/>
  <c r="AG1959" i="64"/>
  <c r="AN1958" i="64"/>
  <c r="AG1958" i="64"/>
  <c r="AG1957" i="64"/>
  <c r="AN1956" i="64"/>
  <c r="AG1956" i="64"/>
  <c r="AN1955" i="64"/>
  <c r="AN1954" i="64"/>
  <c r="AG1954" i="64"/>
  <c r="AN1953" i="64"/>
  <c r="AG1953" i="64"/>
  <c r="AG1952" i="64"/>
  <c r="AN1951" i="64"/>
  <c r="AG1951" i="64"/>
  <c r="AN1950" i="64"/>
  <c r="AN1949" i="64"/>
  <c r="AG1949" i="64"/>
  <c r="AN1948" i="64"/>
  <c r="AG1948" i="64"/>
  <c r="AG1947" i="64"/>
  <c r="AN1946" i="64"/>
  <c r="AG1946" i="64"/>
  <c r="AN1945" i="64"/>
  <c r="AN1944" i="64"/>
  <c r="AG1944" i="64"/>
  <c r="AN1943" i="64"/>
  <c r="AG1943" i="64"/>
  <c r="AG1942" i="64"/>
  <c r="AN1941" i="64"/>
  <c r="AG1941" i="64"/>
  <c r="AN1940" i="64"/>
  <c r="AN1939" i="64"/>
  <c r="AG1939" i="64"/>
  <c r="AN1938" i="64"/>
  <c r="AG1938" i="64"/>
  <c r="AG1937" i="64"/>
  <c r="AN1936" i="64"/>
  <c r="AG1936" i="64"/>
  <c r="AN1935" i="64"/>
  <c r="AN1934" i="64"/>
  <c r="AG1934" i="64"/>
  <c r="AN1933" i="64"/>
  <c r="AG1933" i="64"/>
  <c r="AG1932" i="64"/>
  <c r="AN1931" i="64"/>
  <c r="AG1931" i="64"/>
  <c r="AN1930" i="64"/>
  <c r="AN1929" i="64"/>
  <c r="AG1929" i="64"/>
  <c r="AN1928" i="64"/>
  <c r="AG1928" i="64"/>
  <c r="AG1927" i="64"/>
  <c r="AN1926" i="64"/>
  <c r="AG1926" i="64"/>
  <c r="AN1925" i="64"/>
  <c r="AN1924" i="64"/>
  <c r="AG1924" i="64"/>
  <c r="AN1923" i="64"/>
  <c r="AG1923" i="64"/>
  <c r="AG1922" i="64"/>
  <c r="AN1921" i="64"/>
  <c r="AG1921" i="64"/>
  <c r="AN1920" i="64"/>
  <c r="AN1919" i="64"/>
  <c r="AG1919" i="64"/>
  <c r="AN1918" i="64"/>
  <c r="AG1918" i="64"/>
  <c r="AG1917" i="64"/>
  <c r="AN1916" i="64"/>
  <c r="AG1916" i="64"/>
  <c r="AN1915" i="64"/>
  <c r="AN1914" i="64"/>
  <c r="AG1914" i="64"/>
  <c r="AN1913" i="64"/>
  <c r="AG1913" i="64"/>
  <c r="AG1912" i="64"/>
  <c r="AN1911" i="64"/>
  <c r="AG1911" i="64"/>
  <c r="AN1910" i="64"/>
  <c r="AN1909" i="64"/>
  <c r="AG1909" i="64"/>
  <c r="AN1908" i="64"/>
  <c r="AG1908" i="64"/>
  <c r="AG1907" i="64"/>
  <c r="AN1906" i="64"/>
  <c r="AG1906" i="64"/>
  <c r="AN1905" i="64"/>
  <c r="AN1904" i="64"/>
  <c r="AG1904" i="64"/>
  <c r="AN1903" i="64"/>
  <c r="AG1903" i="64"/>
  <c r="P1903" i="64" s="1"/>
  <c r="AG1902" i="64"/>
  <c r="AN1901" i="64"/>
  <c r="AG1901" i="64"/>
  <c r="AN1900" i="64"/>
  <c r="AN1899" i="64"/>
  <c r="AG1899" i="64"/>
  <c r="AN1898" i="64"/>
  <c r="AG1898" i="64"/>
  <c r="AG1897" i="64"/>
  <c r="AN1896" i="64"/>
  <c r="AG1896" i="64"/>
  <c r="AN1895" i="64"/>
  <c r="AN1894" i="64"/>
  <c r="AG1894" i="64"/>
  <c r="AN1893" i="64"/>
  <c r="AG1893" i="64"/>
  <c r="AG1892" i="64"/>
  <c r="AN1891" i="64"/>
  <c r="AG1891" i="64"/>
  <c r="AN1890" i="64"/>
  <c r="AN1889" i="64"/>
  <c r="AG1889" i="64"/>
  <c r="AN1888" i="64"/>
  <c r="AG1888" i="64"/>
  <c r="AG1887" i="64"/>
  <c r="AN1886" i="64"/>
  <c r="AG1886" i="64"/>
  <c r="AN1885" i="64"/>
  <c r="AN1884" i="64"/>
  <c r="AG1884" i="64"/>
  <c r="AN1883" i="64"/>
  <c r="AG1883" i="64"/>
  <c r="AG1882" i="64"/>
  <c r="AN1881" i="64"/>
  <c r="AG1881" i="64"/>
  <c r="AN1880" i="64"/>
  <c r="AN1879" i="64"/>
  <c r="AG1879" i="64"/>
  <c r="AN1878" i="64"/>
  <c r="AG1878" i="64"/>
  <c r="AG1877" i="64"/>
  <c r="AN1876" i="64"/>
  <c r="AG1876" i="64"/>
  <c r="AN1875" i="64"/>
  <c r="AN1874" i="64"/>
  <c r="AG1874" i="64"/>
  <c r="AN1873" i="64"/>
  <c r="AG1873" i="64"/>
  <c r="AG1872" i="64"/>
  <c r="AN1871" i="64"/>
  <c r="AG1871" i="64"/>
  <c r="AN1870" i="64"/>
  <c r="AN1869" i="64"/>
  <c r="AG1869" i="64"/>
  <c r="AN1868" i="64"/>
  <c r="AG1868" i="64"/>
  <c r="AG1867" i="64"/>
  <c r="AN1866" i="64"/>
  <c r="AG1866" i="64"/>
  <c r="AN1865" i="64"/>
  <c r="AN1864" i="64"/>
  <c r="AG1864" i="64"/>
  <c r="AN1863" i="64"/>
  <c r="AG1863" i="64"/>
  <c r="AG1862" i="64"/>
  <c r="AN1861" i="64"/>
  <c r="AG1861" i="64"/>
  <c r="AN1860" i="64"/>
  <c r="AN1859" i="64"/>
  <c r="AG1859" i="64"/>
  <c r="AN1858" i="64"/>
  <c r="AG1858" i="64"/>
  <c r="AG1857" i="64"/>
  <c r="AN1856" i="64"/>
  <c r="AG1856" i="64"/>
  <c r="AN1855" i="64"/>
  <c r="AN1854" i="64"/>
  <c r="AG1854" i="64"/>
  <c r="AN1853" i="64"/>
  <c r="AG1853" i="64"/>
  <c r="AG1852" i="64"/>
  <c r="AN1851" i="64"/>
  <c r="AG1851" i="64"/>
  <c r="AN1850" i="64"/>
  <c r="AN1849" i="64"/>
  <c r="AG1849" i="64"/>
  <c r="AN1848" i="64"/>
  <c r="AG1848" i="64"/>
  <c r="AG1847" i="64"/>
  <c r="AN1846" i="64"/>
  <c r="AG1846" i="64"/>
  <c r="AN1845" i="64"/>
  <c r="AN1844" i="64"/>
  <c r="AG1844" i="64"/>
  <c r="AN1843" i="64"/>
  <c r="AG1843" i="64"/>
  <c r="AG1842" i="64"/>
  <c r="AN1841" i="64"/>
  <c r="AG1841" i="64"/>
  <c r="AN1840" i="64"/>
  <c r="AN1839" i="64"/>
  <c r="AG1839" i="64"/>
  <c r="AN1838" i="64"/>
  <c r="AG1838" i="64"/>
  <c r="AG1837" i="64"/>
  <c r="AN1836" i="64"/>
  <c r="AG1836" i="64"/>
  <c r="AN1835" i="64"/>
  <c r="AN1834" i="64"/>
  <c r="AG1834" i="64"/>
  <c r="AN1833" i="64"/>
  <c r="AG1833" i="64"/>
  <c r="AG1832" i="64"/>
  <c r="AN1831" i="64"/>
  <c r="AG1831" i="64"/>
  <c r="AN1830" i="64"/>
  <c r="AN1829" i="64"/>
  <c r="AG1829" i="64"/>
  <c r="AN1828" i="64"/>
  <c r="AG1828" i="64"/>
  <c r="AG1827" i="64"/>
  <c r="AN1826" i="64"/>
  <c r="AG1826" i="64"/>
  <c r="AN1825" i="64"/>
  <c r="AN1824" i="64"/>
  <c r="AG1824" i="64"/>
  <c r="AN1823" i="64"/>
  <c r="AG1823" i="64"/>
  <c r="AG1822" i="64"/>
  <c r="AN1821" i="64"/>
  <c r="AG1821" i="64"/>
  <c r="AN1820" i="64"/>
  <c r="AN1819" i="64"/>
  <c r="AG1819" i="64"/>
  <c r="AN1818" i="64"/>
  <c r="AG1818" i="64"/>
  <c r="AG1817" i="64"/>
  <c r="AN1816" i="64"/>
  <c r="AG1816" i="64"/>
  <c r="AN1815" i="64"/>
  <c r="AN1814" i="64"/>
  <c r="AG1814" i="64"/>
  <c r="AN1813" i="64"/>
  <c r="AG1813" i="64"/>
  <c r="AG1812" i="64"/>
  <c r="AN1811" i="64"/>
  <c r="AG1811" i="64"/>
  <c r="AN1810" i="64"/>
  <c r="AN1809" i="64"/>
  <c r="AG1809" i="64"/>
  <c r="AN1808" i="64"/>
  <c r="AG1808" i="64"/>
  <c r="AG1807" i="64"/>
  <c r="AN1806" i="64"/>
  <c r="AG1806" i="64"/>
  <c r="AN1805" i="64"/>
  <c r="AN1804" i="64"/>
  <c r="AG1804" i="64"/>
  <c r="AN1803" i="64"/>
  <c r="AG1803" i="64"/>
  <c r="AG1802" i="64"/>
  <c r="AN1801" i="64"/>
  <c r="AG1801" i="64"/>
  <c r="AN1800" i="64"/>
  <c r="AN1799" i="64"/>
  <c r="AG1799" i="64"/>
  <c r="AN1798" i="64"/>
  <c r="AG1798" i="64"/>
  <c r="AG1797" i="64"/>
  <c r="AN1796" i="64"/>
  <c r="AG1796" i="64"/>
  <c r="AN1795" i="64"/>
  <c r="AN1794" i="64"/>
  <c r="AG1794" i="64"/>
  <c r="AN1793" i="64"/>
  <c r="AG1793" i="64"/>
  <c r="AG1792" i="64"/>
  <c r="AN1791" i="64"/>
  <c r="AG1791" i="64"/>
  <c r="AN1790" i="64"/>
  <c r="AN1789" i="64"/>
  <c r="AG1789" i="64"/>
  <c r="AN1788" i="64"/>
  <c r="AG1788" i="64"/>
  <c r="AG1787" i="64"/>
  <c r="AN1786" i="64"/>
  <c r="AG1786" i="64"/>
  <c r="AN1785" i="64"/>
  <c r="AN1784" i="64"/>
  <c r="AG1784" i="64"/>
  <c r="AN1783" i="64"/>
  <c r="AG1783" i="64"/>
  <c r="AG1782" i="64"/>
  <c r="AN1781" i="64"/>
  <c r="AG1781" i="64"/>
  <c r="AN1780" i="64"/>
  <c r="AN1779" i="64"/>
  <c r="AG1779" i="64"/>
  <c r="AN1778" i="64"/>
  <c r="AG1778" i="64"/>
  <c r="AG1777" i="64"/>
  <c r="AN1776" i="64"/>
  <c r="AG1776" i="64"/>
  <c r="AN1775" i="64"/>
  <c r="AN1774" i="64"/>
  <c r="AG1774" i="64"/>
  <c r="AN1773" i="64"/>
  <c r="AG1773" i="64"/>
  <c r="AG1772" i="64"/>
  <c r="AN1771" i="64"/>
  <c r="AG1771" i="64"/>
  <c r="AN1770" i="64"/>
  <c r="AN1769" i="64"/>
  <c r="AG1769" i="64"/>
  <c r="AN1768" i="64"/>
  <c r="AG1768" i="64"/>
  <c r="AG1767" i="64"/>
  <c r="AN1766" i="64"/>
  <c r="AG1766" i="64"/>
  <c r="AN1765" i="64"/>
  <c r="AN1764" i="64"/>
  <c r="AG1764" i="64"/>
  <c r="AN1763" i="64"/>
  <c r="AG1763" i="64"/>
  <c r="AG1762" i="64"/>
  <c r="AN1761" i="64"/>
  <c r="AG1761" i="64"/>
  <c r="AN1760" i="64"/>
  <c r="AN1759" i="64"/>
  <c r="AG1759" i="64"/>
  <c r="AN1758" i="64"/>
  <c r="AG1758" i="64"/>
  <c r="AG1757" i="64"/>
  <c r="AN1756" i="64"/>
  <c r="AG1756" i="64"/>
  <c r="AN1755" i="64"/>
  <c r="AN1754" i="64"/>
  <c r="AG1754" i="64"/>
  <c r="AN1753" i="64"/>
  <c r="AG1753" i="64"/>
  <c r="AG1752" i="64"/>
  <c r="AN1751" i="64"/>
  <c r="AG1751" i="64"/>
  <c r="AN1750" i="64"/>
  <c r="AN1749" i="64"/>
  <c r="AG1749" i="64"/>
  <c r="AN1748" i="64"/>
  <c r="AG1748" i="64"/>
  <c r="AG1747" i="64"/>
  <c r="AN1746" i="64"/>
  <c r="AG1746" i="64"/>
  <c r="AN1745" i="64"/>
  <c r="AN1744" i="64"/>
  <c r="AG1744" i="64"/>
  <c r="AN1743" i="64"/>
  <c r="AG1743" i="64"/>
  <c r="AG1742" i="64"/>
  <c r="AN1741" i="64"/>
  <c r="AG1741" i="64"/>
  <c r="AN1740" i="64"/>
  <c r="AN1739" i="64"/>
  <c r="AG1739" i="64"/>
  <c r="AN1738" i="64"/>
  <c r="AG1738" i="64"/>
  <c r="AG1737" i="64"/>
  <c r="AN1736" i="64"/>
  <c r="AG1736" i="64"/>
  <c r="AN1735" i="64"/>
  <c r="AN1734" i="64"/>
  <c r="AG1734" i="64"/>
  <c r="AN1733" i="64"/>
  <c r="AG1733" i="64"/>
  <c r="AG1732" i="64"/>
  <c r="AN1731" i="64"/>
  <c r="AG1731" i="64"/>
  <c r="AN1730" i="64"/>
  <c r="AN1729" i="64"/>
  <c r="AG1729" i="64"/>
  <c r="AN1728" i="64"/>
  <c r="AG1728" i="64"/>
  <c r="AG1727" i="64"/>
  <c r="AN1726" i="64"/>
  <c r="AG1726" i="64"/>
  <c r="AN1725" i="64"/>
  <c r="AN1724" i="64"/>
  <c r="AG1724" i="64"/>
  <c r="AN1723" i="64"/>
  <c r="AG1723" i="64"/>
  <c r="AG1722" i="64"/>
  <c r="AN1721" i="64"/>
  <c r="AG1721" i="64"/>
  <c r="AN1720" i="64"/>
  <c r="AN1719" i="64"/>
  <c r="AG1719" i="64"/>
  <c r="AN1718" i="64"/>
  <c r="AG1718" i="64"/>
  <c r="AG1717" i="64"/>
  <c r="AN1716" i="64"/>
  <c r="AG1716" i="64"/>
  <c r="AN1715" i="64"/>
  <c r="AN1714" i="64"/>
  <c r="AG1714" i="64"/>
  <c r="AN1713" i="64"/>
  <c r="AG1713" i="64"/>
  <c r="AG1712" i="64"/>
  <c r="AN1711" i="64"/>
  <c r="AG1711" i="64"/>
  <c r="AN1710" i="64"/>
  <c r="AN1709" i="64"/>
  <c r="AG1709" i="64"/>
  <c r="AN1708" i="64"/>
  <c r="AG1708" i="64"/>
  <c r="AG1707" i="64"/>
  <c r="AN1706" i="64"/>
  <c r="AG1706" i="64"/>
  <c r="AN1705" i="64"/>
  <c r="AN1704" i="64"/>
  <c r="AG1704" i="64"/>
  <c r="AN1703" i="64"/>
  <c r="AG1703" i="64"/>
  <c r="AG1702" i="64"/>
  <c r="AN1701" i="64"/>
  <c r="AG1701" i="64"/>
  <c r="AN1700" i="64"/>
  <c r="AN1699" i="64"/>
  <c r="AG1699" i="64"/>
  <c r="AN1698" i="64"/>
  <c r="AG1698" i="64"/>
  <c r="AG1697" i="64"/>
  <c r="AN1696" i="64"/>
  <c r="AG1696" i="64"/>
  <c r="AN1695" i="64"/>
  <c r="AN1694" i="64"/>
  <c r="AG1694" i="64"/>
  <c r="AN1693" i="64"/>
  <c r="AG1693" i="64"/>
  <c r="AG1692" i="64"/>
  <c r="AN1691" i="64"/>
  <c r="AG1691" i="64"/>
  <c r="AN1690" i="64"/>
  <c r="AN1689" i="64"/>
  <c r="AG1689" i="64"/>
  <c r="AN1688" i="64"/>
  <c r="AG1688" i="64"/>
  <c r="AG1687" i="64"/>
  <c r="AN1686" i="64"/>
  <c r="AG1686" i="64"/>
  <c r="AN1685" i="64"/>
  <c r="AN1684" i="64"/>
  <c r="AG1684" i="64"/>
  <c r="AN1683" i="64"/>
  <c r="AG1683" i="64"/>
  <c r="AG1682" i="64"/>
  <c r="AN1681" i="64"/>
  <c r="AG1681" i="64"/>
  <c r="AN1680" i="64"/>
  <c r="AN1679" i="64"/>
  <c r="AG1679" i="64"/>
  <c r="P1679" i="64" s="1"/>
  <c r="AN1678" i="64"/>
  <c r="AG1678" i="64"/>
  <c r="AG1677" i="64"/>
  <c r="AN1676" i="64"/>
  <c r="AG1676" i="64"/>
  <c r="AN1675" i="64"/>
  <c r="AN1674" i="64"/>
  <c r="AG1674" i="64"/>
  <c r="AN1673" i="64"/>
  <c r="AG1673" i="64"/>
  <c r="AG1672" i="64"/>
  <c r="AN1671" i="64"/>
  <c r="AG1671" i="64"/>
  <c r="AN1670" i="64"/>
  <c r="AN1669" i="64"/>
  <c r="AG1669" i="64"/>
  <c r="AN1668" i="64"/>
  <c r="AG1668" i="64"/>
  <c r="AG1667" i="64"/>
  <c r="AN1666" i="64"/>
  <c r="AG1666" i="64"/>
  <c r="AN1665" i="64"/>
  <c r="AN1664" i="64"/>
  <c r="AG1664" i="64"/>
  <c r="AN1663" i="64"/>
  <c r="AG1663" i="64"/>
  <c r="AG1662" i="64"/>
  <c r="AN1661" i="64"/>
  <c r="AG1661" i="64"/>
  <c r="AN1660" i="64"/>
  <c r="AN1659" i="64"/>
  <c r="AG1659" i="64"/>
  <c r="AN1658" i="64"/>
  <c r="AG1658" i="64"/>
  <c r="AG1657" i="64"/>
  <c r="AN1656" i="64"/>
  <c r="AG1656" i="64"/>
  <c r="AN1655" i="64"/>
  <c r="AN1654" i="64"/>
  <c r="AG1654" i="64"/>
  <c r="AN1653" i="64"/>
  <c r="AG1653" i="64"/>
  <c r="AG1652" i="64"/>
  <c r="AN1651" i="64"/>
  <c r="AG1651" i="64"/>
  <c r="AN1650" i="64"/>
  <c r="AN1649" i="64"/>
  <c r="AG1649" i="64"/>
  <c r="AN1648" i="64"/>
  <c r="AG1648" i="64"/>
  <c r="AG1647" i="64"/>
  <c r="P1647" i="64" s="1"/>
  <c r="AN1646" i="64"/>
  <c r="AG1646" i="64"/>
  <c r="AN1645" i="64"/>
  <c r="AN1644" i="64"/>
  <c r="AG1644" i="64"/>
  <c r="AN1643" i="64"/>
  <c r="AG1643" i="64"/>
  <c r="AG1642" i="64"/>
  <c r="AN1641" i="64"/>
  <c r="AG1641" i="64"/>
  <c r="AN1640" i="64"/>
  <c r="AN1639" i="64"/>
  <c r="AG1639" i="64"/>
  <c r="AN1638" i="64"/>
  <c r="AG1638" i="64"/>
  <c r="AG1637" i="64"/>
  <c r="AN1636" i="64"/>
  <c r="AG1636" i="64"/>
  <c r="AN1635" i="64"/>
  <c r="AN1634" i="64"/>
  <c r="AG1634" i="64"/>
  <c r="AN1633" i="64"/>
  <c r="AG1633" i="64"/>
  <c r="AG1632" i="64"/>
  <c r="AN1631" i="64"/>
  <c r="AG1631" i="64"/>
  <c r="AN1630" i="64"/>
  <c r="AN1629" i="64"/>
  <c r="AG1629" i="64"/>
  <c r="AN1628" i="64"/>
  <c r="AG1628" i="64"/>
  <c r="AG1627" i="64"/>
  <c r="AN1626" i="64"/>
  <c r="AG1626" i="64"/>
  <c r="AN1625" i="64"/>
  <c r="AN1624" i="64"/>
  <c r="AG1624" i="64"/>
  <c r="AN1623" i="64"/>
  <c r="AG1623" i="64"/>
  <c r="AG1622" i="64"/>
  <c r="AN1621" i="64"/>
  <c r="AG1621" i="64"/>
  <c r="AN1620" i="64"/>
  <c r="AN1619" i="64"/>
  <c r="AG1619" i="64"/>
  <c r="AN1618" i="64"/>
  <c r="AG1618" i="64"/>
  <c r="AG1617" i="64"/>
  <c r="AN1616" i="64"/>
  <c r="AG1616" i="64"/>
  <c r="AN1615" i="64"/>
  <c r="AN1614" i="64"/>
  <c r="AG1614" i="64"/>
  <c r="AN1613" i="64"/>
  <c r="AG1613" i="64"/>
  <c r="AG1612" i="64"/>
  <c r="AN1611" i="64"/>
  <c r="AG1611" i="64"/>
  <c r="AN1610" i="64"/>
  <c r="AN1609" i="64"/>
  <c r="AG1609" i="64"/>
  <c r="AN1608" i="64"/>
  <c r="AG1608" i="64"/>
  <c r="AG1607" i="64"/>
  <c r="AN1606" i="64"/>
  <c r="AG1606" i="64"/>
  <c r="AN1605" i="64"/>
  <c r="AN1604" i="64"/>
  <c r="AG1604" i="64"/>
  <c r="AN1603" i="64"/>
  <c r="AG1603" i="64"/>
  <c r="AG1602" i="64"/>
  <c r="AN1601" i="64"/>
  <c r="AG1601" i="64"/>
  <c r="AN1600" i="64"/>
  <c r="AN1599" i="64"/>
  <c r="AG1599" i="64"/>
  <c r="AN1598" i="64"/>
  <c r="AG1598" i="64"/>
  <c r="AG1597" i="64"/>
  <c r="AN1596" i="64"/>
  <c r="AG1596" i="64"/>
  <c r="AN1595" i="64"/>
  <c r="AN1594" i="64"/>
  <c r="AG1594" i="64"/>
  <c r="AN1593" i="64"/>
  <c r="AG1593" i="64"/>
  <c r="AG1592" i="64"/>
  <c r="AN1591" i="64"/>
  <c r="AG1591" i="64"/>
  <c r="AN1590" i="64"/>
  <c r="AN1589" i="64"/>
  <c r="AG1589" i="64"/>
  <c r="AN1588" i="64"/>
  <c r="AG1588" i="64"/>
  <c r="AG1587" i="64"/>
  <c r="AN1586" i="64"/>
  <c r="AG1586" i="64"/>
  <c r="AN1585" i="64"/>
  <c r="AN1584" i="64"/>
  <c r="AG1584" i="64"/>
  <c r="AN1583" i="64"/>
  <c r="AG1583" i="64"/>
  <c r="P1583" i="64" s="1"/>
  <c r="AG1582" i="64"/>
  <c r="AN1581" i="64"/>
  <c r="AG1581" i="64"/>
  <c r="AN1580" i="64"/>
  <c r="AN1579" i="64"/>
  <c r="AG1579" i="64"/>
  <c r="AN1578" i="64"/>
  <c r="AG1578" i="64"/>
  <c r="AG1577" i="64"/>
  <c r="AN1576" i="64"/>
  <c r="AG1576" i="64"/>
  <c r="AN1575" i="64"/>
  <c r="AN1574" i="64"/>
  <c r="AG1574" i="64"/>
  <c r="AN1573" i="64"/>
  <c r="AG1573" i="64"/>
  <c r="AG1572" i="64"/>
  <c r="AN1571" i="64"/>
  <c r="AG1571" i="64"/>
  <c r="AN1570" i="64"/>
  <c r="AN1569" i="64"/>
  <c r="AG1569" i="64"/>
  <c r="AN1568" i="64"/>
  <c r="AG1568" i="64"/>
  <c r="AG1567" i="64"/>
  <c r="AN1566" i="64"/>
  <c r="AG1566" i="64"/>
  <c r="AN1565" i="64"/>
  <c r="AN1564" i="64"/>
  <c r="AG1564" i="64"/>
  <c r="AN1563" i="64"/>
  <c r="AG1563" i="64"/>
  <c r="AG1562" i="64"/>
  <c r="AN1561" i="64"/>
  <c r="AG1561" i="64"/>
  <c r="AN1560" i="64"/>
  <c r="AN1559" i="64"/>
  <c r="AG1559" i="64"/>
  <c r="AN1558" i="64"/>
  <c r="AG1558" i="64"/>
  <c r="AG1557" i="64"/>
  <c r="AN1556" i="64"/>
  <c r="AG1556" i="64"/>
  <c r="AN1555" i="64"/>
  <c r="AN1554" i="64"/>
  <c r="AG1554" i="64"/>
  <c r="AN1553" i="64"/>
  <c r="AG1553" i="64"/>
  <c r="AG1552" i="64"/>
  <c r="AN1551" i="64"/>
  <c r="AG1551" i="64"/>
  <c r="AN1550" i="64"/>
  <c r="AN1549" i="64"/>
  <c r="AG1549" i="64"/>
  <c r="AN1548" i="64"/>
  <c r="AG1548" i="64"/>
  <c r="AG1547" i="64"/>
  <c r="AN1546" i="64"/>
  <c r="AG1546" i="64"/>
  <c r="AN1545" i="64"/>
  <c r="AN1544" i="64"/>
  <c r="AG1544" i="64"/>
  <c r="AN1543" i="64"/>
  <c r="AG1543" i="64"/>
  <c r="AG1542" i="64"/>
  <c r="AN1541" i="64"/>
  <c r="AG1541" i="64"/>
  <c r="AN1540" i="64"/>
  <c r="AN1539" i="64"/>
  <c r="AG1539" i="64"/>
  <c r="AN1538" i="64"/>
  <c r="AG1538" i="64"/>
  <c r="AG1537" i="64"/>
  <c r="AN1536" i="64"/>
  <c r="AG1536" i="64"/>
  <c r="AN1535" i="64"/>
  <c r="AN1534" i="64"/>
  <c r="AG1534" i="64"/>
  <c r="AN1533" i="64"/>
  <c r="AG1533" i="64"/>
  <c r="AG1532" i="64"/>
  <c r="AN1531" i="64"/>
  <c r="AG1531" i="64"/>
  <c r="AN1530" i="64"/>
  <c r="AN1529" i="64"/>
  <c r="AG1529" i="64"/>
  <c r="AN1528" i="64"/>
  <c r="AG1528" i="64"/>
  <c r="AG1527" i="64"/>
  <c r="AN1526" i="64"/>
  <c r="AG1526" i="64"/>
  <c r="AN1525" i="64"/>
  <c r="AN1524" i="64"/>
  <c r="AG1524" i="64"/>
  <c r="AN1523" i="64"/>
  <c r="AG1523" i="64"/>
  <c r="AG1522" i="64"/>
  <c r="AN1521" i="64"/>
  <c r="AG1521" i="64"/>
  <c r="AN1520" i="64"/>
  <c r="AN1519" i="64"/>
  <c r="AG1519" i="64"/>
  <c r="AN1518" i="64"/>
  <c r="AG1518" i="64"/>
  <c r="AG1517" i="64"/>
  <c r="AN1516" i="64"/>
  <c r="AG1516" i="64"/>
  <c r="AN1515" i="64"/>
  <c r="AN1514" i="64"/>
  <c r="AG1514" i="64"/>
  <c r="AN1513" i="64"/>
  <c r="AG1513" i="64"/>
  <c r="AG1512" i="64"/>
  <c r="AN1511" i="64"/>
  <c r="AG1511" i="64"/>
  <c r="Q1974" i="64" l="1"/>
  <c r="Q2338" i="64"/>
  <c r="Q3228" i="64"/>
  <c r="Q3903" i="64"/>
  <c r="Q3594" i="64"/>
  <c r="P1596" i="64"/>
  <c r="P1601" i="64"/>
  <c r="P1686" i="64"/>
  <c r="P1706" i="64"/>
  <c r="P1816" i="64"/>
  <c r="P2051" i="64"/>
  <c r="P2207" i="64"/>
  <c r="P2357" i="64"/>
  <c r="P2367" i="64"/>
  <c r="P2432" i="64"/>
  <c r="P2801" i="64"/>
  <c r="P2841" i="64"/>
  <c r="P2896" i="64"/>
  <c r="P2956" i="64"/>
  <c r="P2976" i="64"/>
  <c r="P3146" i="64"/>
  <c r="P1511" i="64"/>
  <c r="P1556" i="64"/>
  <c r="P1676" i="64"/>
  <c r="P1527" i="64"/>
  <c r="P1532" i="64"/>
  <c r="P1537" i="64"/>
  <c r="P1557" i="64"/>
  <c r="P1607" i="64"/>
  <c r="P1612" i="64"/>
  <c r="P1617" i="64"/>
  <c r="Q1637" i="64"/>
  <c r="P1652" i="64"/>
  <c r="P1677" i="64"/>
  <c r="P1682" i="64"/>
  <c r="P1687" i="64"/>
  <c r="P1692" i="64"/>
  <c r="Q1697" i="64"/>
  <c r="P1702" i="64"/>
  <c r="P1717" i="64"/>
  <c r="P1722" i="64"/>
  <c r="P1732" i="64"/>
  <c r="P1757" i="64"/>
  <c r="P1762" i="64"/>
  <c r="P1797" i="64"/>
  <c r="P1817" i="64"/>
  <c r="P1832" i="64"/>
  <c r="P1847" i="64"/>
  <c r="P1857" i="64"/>
  <c r="P1887" i="64"/>
  <c r="P1892" i="64"/>
  <c r="P1897" i="64"/>
  <c r="P1927" i="64"/>
  <c r="P1937" i="64"/>
  <c r="P1952" i="64"/>
  <c r="P1982" i="64"/>
  <c r="P1987" i="64"/>
  <c r="P2022" i="64"/>
  <c r="P2067" i="64"/>
  <c r="P1586" i="64"/>
  <c r="P1626" i="64"/>
  <c r="P1661" i="64"/>
  <c r="P1721" i="64"/>
  <c r="P1851" i="64"/>
  <c r="P1856" i="64"/>
  <c r="P1921" i="64"/>
  <c r="Q2021" i="64"/>
  <c r="P2327" i="64"/>
  <c r="P2332" i="64"/>
  <c r="P2447" i="64"/>
  <c r="P3126" i="64"/>
  <c r="P2131" i="64"/>
  <c r="P2136" i="64"/>
  <c r="P2141" i="64"/>
  <c r="P2311" i="64"/>
  <c r="P2351" i="64"/>
  <c r="P2396" i="64"/>
  <c r="P2436" i="64"/>
  <c r="P2441" i="64"/>
  <c r="P2467" i="64"/>
  <c r="P2472" i="64"/>
  <c r="P2582" i="64"/>
  <c r="P2592" i="64"/>
  <c r="P2647" i="64"/>
  <c r="P2672" i="64"/>
  <c r="P2687" i="64"/>
  <c r="P2692" i="64"/>
  <c r="P2702" i="64"/>
  <c r="P2712" i="64"/>
  <c r="P2727" i="64"/>
  <c r="P2737" i="64"/>
  <c r="P2757" i="64"/>
  <c r="P2772" i="64"/>
  <c r="P2777" i="64"/>
  <c r="P2787" i="64"/>
  <c r="P3232" i="64"/>
  <c r="P3252" i="64"/>
  <c r="P1516" i="64"/>
  <c r="P1831" i="64"/>
  <c r="P2362" i="64"/>
  <c r="P2876" i="64"/>
  <c r="P3071" i="64"/>
  <c r="P1529" i="64"/>
  <c r="P1549" i="64"/>
  <c r="P1569" i="64"/>
  <c r="P1599" i="64"/>
  <c r="P1604" i="64"/>
  <c r="P1609" i="64"/>
  <c r="P1634" i="64"/>
  <c r="P1639" i="64"/>
  <c r="P1644" i="64"/>
  <c r="P1654" i="64"/>
  <c r="P1674" i="64"/>
  <c r="P1684" i="64"/>
  <c r="P1694" i="64"/>
  <c r="P1794" i="64"/>
  <c r="P1829" i="64"/>
  <c r="P1849" i="64"/>
  <c r="P1889" i="64"/>
  <c r="P1929" i="64"/>
  <c r="P1974" i="64"/>
  <c r="P1979" i="64"/>
  <c r="P1994" i="64"/>
  <c r="P2019" i="64"/>
  <c r="P2069" i="64"/>
  <c r="P2074" i="64"/>
  <c r="P2456" i="64"/>
  <c r="P2471" i="64"/>
  <c r="P2491" i="64"/>
  <c r="P2496" i="64"/>
  <c r="P2516" i="64"/>
  <c r="P2521" i="64"/>
  <c r="P2536" i="64"/>
  <c r="P2551" i="64"/>
  <c r="P2556" i="64"/>
  <c r="P2561" i="64"/>
  <c r="P2596" i="64"/>
  <c r="P2601" i="64"/>
  <c r="P2611" i="64"/>
  <c r="P2616" i="64"/>
  <c r="P2641" i="64"/>
  <c r="P2656" i="64"/>
  <c r="P2681" i="64"/>
  <c r="P2686" i="64"/>
  <c r="P2701" i="64"/>
  <c r="P2819" i="64"/>
  <c r="P2829" i="64"/>
  <c r="P2849" i="64"/>
  <c r="P2854" i="64"/>
  <c r="P2864" i="64"/>
  <c r="P2884" i="64"/>
  <c r="P2904" i="64"/>
  <c r="P2924" i="64"/>
  <c r="P2929" i="64"/>
  <c r="P2944" i="64"/>
  <c r="P2964" i="64"/>
  <c r="P2984" i="64"/>
  <c r="P2989" i="64"/>
  <c r="P3004" i="64"/>
  <c r="P3014" i="64"/>
  <c r="P3019" i="64"/>
  <c r="P3034" i="64"/>
  <c r="P3059" i="64"/>
  <c r="P3074" i="64"/>
  <c r="P1631" i="64"/>
  <c r="P1881" i="64"/>
  <c r="P1911" i="64"/>
  <c r="P2941" i="64"/>
  <c r="P3011" i="64"/>
  <c r="P1568" i="64"/>
  <c r="P1578" i="64"/>
  <c r="P1588" i="64"/>
  <c r="P1593" i="64"/>
  <c r="P1618" i="64"/>
  <c r="P1623" i="64"/>
  <c r="P1628" i="64"/>
  <c r="P1663" i="64"/>
  <c r="P1668" i="64"/>
  <c r="P1678" i="64"/>
  <c r="P1688" i="64"/>
  <c r="P1813" i="64"/>
  <c r="P1828" i="64"/>
  <c r="P1833" i="64"/>
  <c r="P1848" i="64"/>
  <c r="P1873" i="64"/>
  <c r="P1928" i="64"/>
  <c r="P1943" i="64"/>
  <c r="P1993" i="64"/>
  <c r="P2038" i="64"/>
  <c r="P2043" i="64"/>
  <c r="P2078" i="64"/>
  <c r="P2104" i="64"/>
  <c r="P2109" i="64"/>
  <c r="P2199" i="64"/>
  <c r="P2204" i="64"/>
  <c r="P2224" i="64"/>
  <c r="P2324" i="64"/>
  <c r="P2349" i="64"/>
  <c r="P2404" i="64"/>
  <c r="P2424" i="64"/>
  <c r="P2449" i="64"/>
  <c r="P1513" i="64"/>
  <c r="P1521" i="64"/>
  <c r="P1636" i="64"/>
  <c r="P1646" i="64"/>
  <c r="P2803" i="64"/>
  <c r="P2851" i="64"/>
  <c r="P3026" i="64"/>
  <c r="P3066" i="64"/>
  <c r="P3201" i="64"/>
  <c r="P1553" i="64"/>
  <c r="P2128" i="64"/>
  <c r="P2138" i="64"/>
  <c r="P2168" i="64"/>
  <c r="P2173" i="64"/>
  <c r="P2183" i="64"/>
  <c r="P2203" i="64"/>
  <c r="P2223" i="64"/>
  <c r="P2268" i="64"/>
  <c r="P2343" i="64"/>
  <c r="P2393" i="64"/>
  <c r="P2408" i="64"/>
  <c r="P2423" i="64"/>
  <c r="P2464" i="64"/>
  <c r="P2509" i="64"/>
  <c r="P2529" i="64"/>
  <c r="P2554" i="64"/>
  <c r="P2564" i="64"/>
  <c r="P2569" i="64"/>
  <c r="P2579" i="64"/>
  <c r="P2604" i="64"/>
  <c r="P2624" i="64"/>
  <c r="P2649" i="64"/>
  <c r="P2669" i="64"/>
  <c r="P2689" i="64"/>
  <c r="P2704" i="64"/>
  <c r="P2709" i="64"/>
  <c r="P1561" i="64"/>
  <c r="P1591" i="64"/>
  <c r="P1781" i="64"/>
  <c r="P1841" i="64"/>
  <c r="P1936" i="64"/>
  <c r="P1966" i="64"/>
  <c r="P2091" i="64"/>
  <c r="P2107" i="64"/>
  <c r="P2112" i="64"/>
  <c r="P2412" i="64"/>
  <c r="P2811" i="64"/>
  <c r="P2821" i="64"/>
  <c r="P1533" i="64"/>
  <c r="P2463" i="64"/>
  <c r="P2488" i="64"/>
  <c r="P2513" i="64"/>
  <c r="P2553" i="64"/>
  <c r="P2558" i="64"/>
  <c r="P2588" i="64"/>
  <c r="P2593" i="64"/>
  <c r="P2598" i="64"/>
  <c r="P2623" i="64"/>
  <c r="P2648" i="64"/>
  <c r="P3297" i="64"/>
  <c r="P3312" i="64"/>
  <c r="P3377" i="64"/>
  <c r="P3397" i="64"/>
  <c r="P3457" i="64"/>
  <c r="P3497" i="64"/>
  <c r="P3507" i="64"/>
  <c r="P3512" i="64"/>
  <c r="P3547" i="64"/>
  <c r="P3552" i="64"/>
  <c r="P3602" i="64"/>
  <c r="P3607" i="64"/>
  <c r="P3622" i="64"/>
  <c r="P3119" i="64"/>
  <c r="P3134" i="64"/>
  <c r="P3154" i="64"/>
  <c r="P3199" i="64"/>
  <c r="P3209" i="64"/>
  <c r="P3231" i="64"/>
  <c r="P3246" i="64"/>
  <c r="P3276" i="64"/>
  <c r="P3296" i="64"/>
  <c r="P3326" i="64"/>
  <c r="P3331" i="64"/>
  <c r="P3361" i="64"/>
  <c r="P3381" i="64"/>
  <c r="P3406" i="64"/>
  <c r="P3421" i="64"/>
  <c r="P3461" i="64"/>
  <c r="P3501" i="64"/>
  <c r="P3516" i="64"/>
  <c r="P3531" i="64"/>
  <c r="P3556" i="64"/>
  <c r="P3566" i="64"/>
  <c r="P3571" i="64"/>
  <c r="P3586" i="64"/>
  <c r="P3606" i="64"/>
  <c r="P3611" i="64"/>
  <c r="P3642" i="64"/>
  <c r="P3647" i="64"/>
  <c r="P3667" i="64"/>
  <c r="P3677" i="64"/>
  <c r="P3742" i="64"/>
  <c r="Q3752" i="64"/>
  <c r="P3787" i="64"/>
  <c r="P3797" i="64"/>
  <c r="P3807" i="64"/>
  <c r="P3827" i="64"/>
  <c r="P3832" i="64"/>
  <c r="P3842" i="64"/>
  <c r="P3857" i="64"/>
  <c r="P3867" i="64"/>
  <c r="P3872" i="64"/>
  <c r="P3902" i="64"/>
  <c r="P3907" i="64"/>
  <c r="P3927" i="64"/>
  <c r="P3937" i="64"/>
  <c r="P3977" i="64"/>
  <c r="P3987" i="64"/>
  <c r="P3997" i="64"/>
  <c r="P4037" i="64"/>
  <c r="P4047" i="64"/>
  <c r="P4062" i="64"/>
  <c r="P4067" i="64"/>
  <c r="P4072" i="64"/>
  <c r="P4092" i="64"/>
  <c r="P2813" i="64"/>
  <c r="P2843" i="64"/>
  <c r="P2853" i="64"/>
  <c r="P2858" i="64"/>
  <c r="P2868" i="64"/>
  <c r="P2888" i="64"/>
  <c r="P2908" i="64"/>
  <c r="P2928" i="64"/>
  <c r="P2948" i="64"/>
  <c r="P2953" i="64"/>
  <c r="P2968" i="64"/>
  <c r="P2973" i="64"/>
  <c r="P2988" i="64"/>
  <c r="P2993" i="64"/>
  <c r="P3008" i="64"/>
  <c r="P3018" i="64"/>
  <c r="P3038" i="64"/>
  <c r="P3043" i="64"/>
  <c r="P3058" i="64"/>
  <c r="P3063" i="64"/>
  <c r="P3078" i="64"/>
  <c r="P3118" i="64"/>
  <c r="P3158" i="64"/>
  <c r="P3193" i="64"/>
  <c r="P3223" i="64"/>
  <c r="P3661" i="64"/>
  <c r="P3666" i="64"/>
  <c r="P3691" i="64"/>
  <c r="P3716" i="64"/>
  <c r="P3726" i="64"/>
  <c r="P3756" i="64"/>
  <c r="P3766" i="64"/>
  <c r="P3781" i="64"/>
  <c r="P3786" i="64"/>
  <c r="P3791" i="64"/>
  <c r="P3811" i="64"/>
  <c r="P3816" i="64"/>
  <c r="P3826" i="64"/>
  <c r="P3831" i="64"/>
  <c r="P3866" i="64"/>
  <c r="P3881" i="64"/>
  <c r="P3916" i="64"/>
  <c r="P3951" i="64"/>
  <c r="P3961" i="64"/>
  <c r="P3991" i="64"/>
  <c r="P4061" i="64"/>
  <c r="P4076" i="64"/>
  <c r="P3239" i="64"/>
  <c r="P3264" i="64"/>
  <c r="P3289" i="64"/>
  <c r="P3304" i="64"/>
  <c r="P3329" i="64"/>
  <c r="P3349" i="64"/>
  <c r="P3369" i="64"/>
  <c r="P3389" i="64"/>
  <c r="P3409" i="64"/>
  <c r="P3419" i="64"/>
  <c r="P3449" i="64"/>
  <c r="P3499" i="64"/>
  <c r="P3524" i="64"/>
  <c r="P3539" i="64"/>
  <c r="P3564" i="64"/>
  <c r="P3574" i="64"/>
  <c r="P3594" i="64"/>
  <c r="P3614" i="64"/>
  <c r="P3619" i="64"/>
  <c r="P2678" i="64"/>
  <c r="P2683" i="64"/>
  <c r="P2693" i="64"/>
  <c r="P2708" i="64"/>
  <c r="P2723" i="64"/>
  <c r="P2758" i="64"/>
  <c r="P3233" i="64"/>
  <c r="P3238" i="64"/>
  <c r="P3248" i="64"/>
  <c r="P3253" i="64"/>
  <c r="P3268" i="64"/>
  <c r="P3273" i="64"/>
  <c r="P3288" i="64"/>
  <c r="P3313" i="64"/>
  <c r="P3333" i="64"/>
  <c r="P3353" i="64"/>
  <c r="P3358" i="64"/>
  <c r="P3378" i="64"/>
  <c r="P3393" i="64"/>
  <c r="P3413" i="64"/>
  <c r="P3453" i="64"/>
  <c r="P3458" i="64"/>
  <c r="P3493" i="64"/>
  <c r="P3503" i="64"/>
  <c r="P3523" i="64"/>
  <c r="P3563" i="64"/>
  <c r="P3568" i="64"/>
  <c r="P3623" i="64"/>
  <c r="P3669" i="64"/>
  <c r="P3699" i="64"/>
  <c r="P3734" i="64"/>
  <c r="P3789" i="64"/>
  <c r="P3794" i="64"/>
  <c r="P3799" i="64"/>
  <c r="P3809" i="64"/>
  <c r="P3824" i="64"/>
  <c r="P3834" i="64"/>
  <c r="P3859" i="64"/>
  <c r="P3874" i="64"/>
  <c r="P3889" i="64"/>
  <c r="P3944" i="64"/>
  <c r="P3949" i="64"/>
  <c r="P3969" i="64"/>
  <c r="P3974" i="64"/>
  <c r="P4004" i="64"/>
  <c r="P4029" i="64"/>
  <c r="P4034" i="64"/>
  <c r="P4064" i="64"/>
  <c r="P4084" i="64"/>
  <c r="P3643" i="64"/>
  <c r="P3653" i="64"/>
  <c r="P3658" i="64"/>
  <c r="P3678" i="64"/>
  <c r="P3683" i="64"/>
  <c r="P3693" i="64"/>
  <c r="P3723" i="64"/>
  <c r="P3783" i="64"/>
  <c r="P3798" i="64"/>
  <c r="P3818" i="64"/>
  <c r="P3823" i="64"/>
  <c r="P3843" i="64"/>
  <c r="P3848" i="64"/>
  <c r="P3873" i="64"/>
  <c r="P3883" i="64"/>
  <c r="P3888" i="64"/>
  <c r="P3908" i="64"/>
  <c r="P3918" i="64"/>
  <c r="P3933" i="64"/>
  <c r="P3938" i="64"/>
  <c r="P3943" i="64"/>
  <c r="P3953" i="64"/>
  <c r="P3958" i="64"/>
  <c r="P3963" i="64"/>
  <c r="P3983" i="64"/>
  <c r="P3998" i="64"/>
  <c r="P4018" i="64"/>
  <c r="P4023" i="64"/>
  <c r="P4053" i="64"/>
  <c r="P4073" i="64"/>
  <c r="P2837" i="64"/>
  <c r="P2857" i="64"/>
  <c r="P2872" i="64"/>
  <c r="P2892" i="64"/>
  <c r="P2912" i="64"/>
  <c r="P2932" i="64"/>
  <c r="P2952" i="64"/>
  <c r="P2972" i="64"/>
  <c r="P2992" i="64"/>
  <c r="P3022" i="64"/>
  <c r="P3042" i="64"/>
  <c r="P3062" i="64"/>
  <c r="P3082" i="64"/>
  <c r="P3102" i="64"/>
  <c r="Q3112" i="64"/>
  <c r="P3122" i="64"/>
  <c r="P3142" i="64"/>
  <c r="P3162" i="64"/>
  <c r="P3167" i="64"/>
  <c r="P3207" i="64"/>
  <c r="P3217" i="64"/>
  <c r="P3903" i="64"/>
  <c r="Q3548" i="64"/>
  <c r="Q3623" i="64"/>
  <c r="Q3628" i="64"/>
  <c r="Q2797" i="64"/>
  <c r="Q2127" i="64"/>
  <c r="Q1713" i="64"/>
  <c r="Q1728" i="64"/>
  <c r="Q1748" i="64"/>
  <c r="Q1758" i="64"/>
  <c r="Q1768" i="64"/>
  <c r="Q1778" i="64"/>
  <c r="Q1818" i="64"/>
  <c r="Q1863" i="64"/>
  <c r="Q3323" i="64"/>
  <c r="Q3328" i="64"/>
  <c r="Q3654" i="64"/>
  <c r="Q3704" i="64"/>
  <c r="Q3719" i="64"/>
  <c r="P1574" i="64"/>
  <c r="Q1978" i="64"/>
  <c r="P2338" i="64"/>
  <c r="Q2374" i="64"/>
  <c r="P1864" i="64"/>
  <c r="Q3698" i="64"/>
  <c r="Q3753" i="64"/>
  <c r="Q3778" i="64"/>
  <c r="Q3798" i="64"/>
  <c r="Q1574" i="64"/>
  <c r="Q2833" i="64"/>
  <c r="P1573" i="64"/>
  <c r="Q2718" i="64"/>
  <c r="Q1553" i="64"/>
  <c r="Q2578" i="64"/>
  <c r="Q2794" i="64"/>
  <c r="Q3014" i="64"/>
  <c r="Q3039" i="64"/>
  <c r="Q3739" i="64"/>
  <c r="Q4018" i="64"/>
  <c r="Q3874" i="64"/>
  <c r="Q1623" i="64"/>
  <c r="Q2883" i="64"/>
  <c r="P1978" i="64"/>
  <c r="Q2623" i="64"/>
  <c r="Q2763" i="64"/>
  <c r="Q3294" i="64"/>
  <c r="Q1524" i="64"/>
  <c r="Q1551" i="64"/>
  <c r="Q1606" i="64"/>
  <c r="Q1948" i="64"/>
  <c r="Q1963" i="64"/>
  <c r="P3719" i="64"/>
  <c r="Q3919" i="64"/>
  <c r="Q3971" i="64"/>
  <c r="Q3423" i="64"/>
  <c r="P3548" i="64"/>
  <c r="Q3687" i="64"/>
  <c r="Q1771" i="64"/>
  <c r="Q2068" i="64"/>
  <c r="Q2579" i="64"/>
  <c r="Q2646" i="64"/>
  <c r="Q2854" i="64"/>
  <c r="Q2859" i="64"/>
  <c r="Q2869" i="64"/>
  <c r="Q2879" i="64"/>
  <c r="Q3046" i="64"/>
  <c r="Q3056" i="64"/>
  <c r="Q2067" i="64"/>
  <c r="Q2108" i="64"/>
  <c r="Q2223" i="64"/>
  <c r="Q2263" i="64"/>
  <c r="Q2283" i="64"/>
  <c r="Q2323" i="64"/>
  <c r="P2398" i="64"/>
  <c r="P2634" i="64"/>
  <c r="Q2953" i="64"/>
  <c r="Q3468" i="64"/>
  <c r="P4054" i="64"/>
  <c r="Q1561" i="64"/>
  <c r="P1809" i="64"/>
  <c r="Q1959" i="64"/>
  <c r="Q2992" i="64"/>
  <c r="P3089" i="64"/>
  <c r="P3323" i="64"/>
  <c r="P3546" i="64"/>
  <c r="Q2448" i="64"/>
  <c r="P3901" i="64"/>
  <c r="P1606" i="64"/>
  <c r="Q1837" i="64"/>
  <c r="P1884" i="64"/>
  <c r="Q2111" i="64"/>
  <c r="Q2473" i="64"/>
  <c r="Q2483" i="64"/>
  <c r="Q2508" i="64"/>
  <c r="Q2558" i="64"/>
  <c r="Q3288" i="64"/>
  <c r="Q3293" i="64"/>
  <c r="Q3313" i="64"/>
  <c r="Q3339" i="64"/>
  <c r="Q4049" i="64"/>
  <c r="Q1621" i="64"/>
  <c r="P1621" i="64"/>
  <c r="P1622" i="64"/>
  <c r="Q1829" i="64"/>
  <c r="Q2999" i="64"/>
  <c r="Q3089" i="64"/>
  <c r="Q3096" i="64"/>
  <c r="P3858" i="64"/>
  <c r="P2559" i="64"/>
  <c r="Q3321" i="64"/>
  <c r="Q3793" i="64"/>
  <c r="Q3803" i="64"/>
  <c r="Q1792" i="64"/>
  <c r="P1792" i="64"/>
  <c r="Q1808" i="64"/>
  <c r="P4009" i="64"/>
  <c r="Q1518" i="64"/>
  <c r="Q1596" i="64"/>
  <c r="Q1787" i="64"/>
  <c r="Q1922" i="64"/>
  <c r="P2804" i="64"/>
  <c r="P2828" i="64"/>
  <c r="Q3003" i="64"/>
  <c r="Q3204" i="64"/>
  <c r="Q3291" i="64"/>
  <c r="Q3374" i="64"/>
  <c r="Q3409" i="64"/>
  <c r="Q3833" i="64"/>
  <c r="Q1786" i="64"/>
  <c r="Q1791" i="64"/>
  <c r="Q1911" i="64"/>
  <c r="P1971" i="64"/>
  <c r="P2137" i="64"/>
  <c r="Q2226" i="64"/>
  <c r="Q2317" i="64"/>
  <c r="P2317" i="64"/>
  <c r="Q2059" i="64"/>
  <c r="Q2311" i="64"/>
  <c r="Q2322" i="64"/>
  <c r="P2322" i="64"/>
  <c r="Q2328" i="64"/>
  <c r="Q2516" i="64"/>
  <c r="Q2536" i="64"/>
  <c r="Q2563" i="64"/>
  <c r="Q2671" i="64"/>
  <c r="Q2681" i="64"/>
  <c r="P2711" i="64"/>
  <c r="Q2959" i="64"/>
  <c r="Q2969" i="64"/>
  <c r="P3039" i="64"/>
  <c r="Q3143" i="64"/>
  <c r="Q3153" i="64"/>
  <c r="Q3163" i="64"/>
  <c r="Q3168" i="64"/>
  <c r="Q3193" i="64"/>
  <c r="Q3563" i="64"/>
  <c r="Q3568" i="64"/>
  <c r="Q3573" i="64"/>
  <c r="Q3588" i="64"/>
  <c r="Q3878" i="64"/>
  <c r="Q3968" i="64"/>
  <c r="Q1547" i="64"/>
  <c r="Q1624" i="64"/>
  <c r="Q1731" i="64"/>
  <c r="P1814" i="64"/>
  <c r="P2139" i="64"/>
  <c r="Q2604" i="64"/>
  <c r="Q2918" i="64"/>
  <c r="Q3117" i="64"/>
  <c r="Q3322" i="64"/>
  <c r="Q3333" i="64"/>
  <c r="Q3338" i="64"/>
  <c r="Q3592" i="64"/>
  <c r="P1559" i="64"/>
  <c r="Q2028" i="64"/>
  <c r="Q3091" i="64"/>
  <c r="P3194" i="64"/>
  <c r="Q3254" i="64"/>
  <c r="P3293" i="64"/>
  <c r="P3468" i="64"/>
  <c r="Q3586" i="64"/>
  <c r="Q3638" i="64"/>
  <c r="P3884" i="64"/>
  <c r="Q4006" i="64"/>
  <c r="P4006" i="64"/>
  <c r="P4007" i="64"/>
  <c r="Q1652" i="64"/>
  <c r="Q2172" i="64"/>
  <c r="Q2198" i="64"/>
  <c r="Q2203" i="64"/>
  <c r="Q2378" i="64"/>
  <c r="Q2474" i="64"/>
  <c r="P2483" i="64"/>
  <c r="Q4063" i="64"/>
  <c r="Q1827" i="64"/>
  <c r="Q2062" i="64"/>
  <c r="P2062" i="64"/>
  <c r="Q2139" i="64"/>
  <c r="P2174" i="64"/>
  <c r="Q2494" i="64"/>
  <c r="Q2583" i="64"/>
  <c r="Q2679" i="64"/>
  <c r="Q2764" i="64"/>
  <c r="Q2988" i="64"/>
  <c r="P3714" i="64"/>
  <c r="Q1712" i="64"/>
  <c r="P1712" i="64"/>
  <c r="Q1984" i="64"/>
  <c r="P2222" i="64"/>
  <c r="Q2668" i="64"/>
  <c r="P2763" i="64"/>
  <c r="Q3211" i="64"/>
  <c r="Q3478" i="64"/>
  <c r="Q3533" i="64"/>
  <c r="Q3994" i="64"/>
  <c r="Q2601" i="64"/>
  <c r="Q2664" i="64"/>
  <c r="Q2669" i="64"/>
  <c r="Q2736" i="64"/>
  <c r="Q2748" i="64"/>
  <c r="Q2836" i="64"/>
  <c r="P2869" i="64"/>
  <c r="Q2923" i="64"/>
  <c r="Q2928" i="64"/>
  <c r="Q3127" i="64"/>
  <c r="P3214" i="64"/>
  <c r="Q3217" i="64"/>
  <c r="Q3243" i="64"/>
  <c r="Q3279" i="64"/>
  <c r="Q3521" i="64"/>
  <c r="Q3591" i="64"/>
  <c r="P3591" i="64"/>
  <c r="Q3996" i="64"/>
  <c r="Q4087" i="64"/>
  <c r="P1614" i="64"/>
  <c r="Q1891" i="64"/>
  <c r="P1924" i="64"/>
  <c r="Q2148" i="64"/>
  <c r="Q2183" i="64"/>
  <c r="Q2256" i="64"/>
  <c r="P2256" i="64"/>
  <c r="Q2267" i="64"/>
  <c r="P2267" i="64"/>
  <c r="Q2327" i="64"/>
  <c r="P2378" i="64"/>
  <c r="Q2399" i="64"/>
  <c r="Q2426" i="64"/>
  <c r="P2426" i="64"/>
  <c r="Q2463" i="64"/>
  <c r="P2736" i="64"/>
  <c r="Q2737" i="64"/>
  <c r="Q2862" i="64"/>
  <c r="Q2907" i="64"/>
  <c r="Q2943" i="64"/>
  <c r="Q2991" i="64"/>
  <c r="Q3024" i="64"/>
  <c r="Q3126" i="64"/>
  <c r="Q3416" i="64"/>
  <c r="Q3618" i="64"/>
  <c r="Q3659" i="64"/>
  <c r="Q3737" i="64"/>
  <c r="Q3743" i="64"/>
  <c r="P3778" i="64"/>
  <c r="Q3784" i="64"/>
  <c r="Q3849" i="64"/>
  <c r="P3968" i="64"/>
  <c r="Q3974" i="64"/>
  <c r="Q4013" i="64"/>
  <c r="Q1663" i="64"/>
  <c r="Q1684" i="64"/>
  <c r="P1716" i="64"/>
  <c r="Q1722" i="64"/>
  <c r="P2118" i="64"/>
  <c r="Q2931" i="64"/>
  <c r="Q2957" i="64"/>
  <c r="Q3007" i="64"/>
  <c r="P3444" i="64"/>
  <c r="Q3448" i="64"/>
  <c r="P3573" i="64"/>
  <c r="Q3611" i="64"/>
  <c r="Q3614" i="64"/>
  <c r="Q3627" i="64"/>
  <c r="P3739" i="64"/>
  <c r="P1656" i="64"/>
  <c r="Q1683" i="64"/>
  <c r="P1778" i="64"/>
  <c r="P1818" i="64"/>
  <c r="Q2006" i="64"/>
  <c r="P2006" i="64"/>
  <c r="P2097" i="64"/>
  <c r="Q2178" i="64"/>
  <c r="Q2277" i="64"/>
  <c r="Q2287" i="64"/>
  <c r="P2287" i="64"/>
  <c r="Q2294" i="64"/>
  <c r="Q2348" i="64"/>
  <c r="Q2368" i="64"/>
  <c r="Q2653" i="64"/>
  <c r="Q2658" i="64"/>
  <c r="Q2663" i="64"/>
  <c r="Q2683" i="64"/>
  <c r="Q2724" i="64"/>
  <c r="Q2729" i="64"/>
  <c r="Q2756" i="64"/>
  <c r="Q2778" i="64"/>
  <c r="Q2956" i="64"/>
  <c r="P2957" i="64"/>
  <c r="Q2958" i="64"/>
  <c r="Q3246" i="64"/>
  <c r="P3251" i="64"/>
  <c r="Q3268" i="64"/>
  <c r="Q3283" i="64"/>
  <c r="Q3308" i="64"/>
  <c r="Q3331" i="64"/>
  <c r="Q3332" i="64"/>
  <c r="P3332" i="64"/>
  <c r="Q3462" i="64"/>
  <c r="P3462" i="64"/>
  <c r="P3749" i="64"/>
  <c r="P3819" i="64"/>
  <c r="P3954" i="64"/>
  <c r="Q4016" i="64"/>
  <c r="P4016" i="64"/>
  <c r="Q4033" i="64"/>
  <c r="Q4038" i="64"/>
  <c r="P1708" i="64"/>
  <c r="Q1924" i="64"/>
  <c r="P2068" i="64"/>
  <c r="Q2488" i="64"/>
  <c r="Q2511" i="64"/>
  <c r="Q2682" i="64"/>
  <c r="Q2762" i="64"/>
  <c r="Q2806" i="64"/>
  <c r="P2806" i="64"/>
  <c r="Q3063" i="64"/>
  <c r="P3186" i="64"/>
  <c r="Q3192" i="64"/>
  <c r="P3192" i="64"/>
  <c r="Q3229" i="64"/>
  <c r="Q3431" i="64"/>
  <c r="Q3456" i="64"/>
  <c r="Q3509" i="64"/>
  <c r="Q3646" i="64"/>
  <c r="Q3656" i="64"/>
  <c r="Q3658" i="64"/>
  <c r="Q3663" i="64"/>
  <c r="Q3771" i="64"/>
  <c r="P3771" i="64"/>
  <c r="Q3956" i="64"/>
  <c r="Q4012" i="64"/>
  <c r="Q4053" i="64"/>
  <c r="Q1583" i="64"/>
  <c r="Q1619" i="64"/>
  <c r="Q1632" i="64"/>
  <c r="P1632" i="64"/>
  <c r="Q1676" i="64"/>
  <c r="P1756" i="64"/>
  <c r="Q1871" i="64"/>
  <c r="P1871" i="64"/>
  <c r="Q1903" i="64"/>
  <c r="Q1991" i="64"/>
  <c r="Q2033" i="64"/>
  <c r="Q2106" i="64"/>
  <c r="P2106" i="64"/>
  <c r="Q2112" i="64"/>
  <c r="Q2291" i="64"/>
  <c r="P2291" i="64"/>
  <c r="P2292" i="64"/>
  <c r="Q2298" i="64"/>
  <c r="Q2492" i="64"/>
  <c r="P2508" i="64"/>
  <c r="Q2514" i="64"/>
  <c r="Q2534" i="64"/>
  <c r="Q2544" i="64"/>
  <c r="Q2728" i="64"/>
  <c r="P2784" i="64"/>
  <c r="Q2934" i="64"/>
  <c r="P2977" i="64"/>
  <c r="Q3159" i="64"/>
  <c r="Q3466" i="64"/>
  <c r="P3538" i="64"/>
  <c r="Q3583" i="64"/>
  <c r="P3656" i="64"/>
  <c r="Q3692" i="64"/>
  <c r="Q3809" i="64"/>
  <c r="P3839" i="64"/>
  <c r="Q3894" i="64"/>
  <c r="Q3923" i="64"/>
  <c r="Q3954" i="64"/>
  <c r="Q3972" i="64"/>
  <c r="Q3978" i="64"/>
  <c r="Q4046" i="64"/>
  <c r="P4046" i="64"/>
  <c r="P4088" i="64"/>
  <c r="Q1532" i="64"/>
  <c r="Q1887" i="64"/>
  <c r="Q1912" i="64"/>
  <c r="Q1933" i="64"/>
  <c r="Q2047" i="64"/>
  <c r="Q2391" i="64"/>
  <c r="P2933" i="64"/>
  <c r="Q2976" i="64"/>
  <c r="P3168" i="64"/>
  <c r="P3366" i="64"/>
  <c r="Q3393" i="64"/>
  <c r="P3496" i="64"/>
  <c r="Q3497" i="64"/>
  <c r="Q3587" i="64"/>
  <c r="P3587" i="64"/>
  <c r="Q3691" i="64"/>
  <c r="Q3744" i="64"/>
  <c r="Q3819" i="64"/>
  <c r="P3919" i="64"/>
  <c r="Q3953" i="64"/>
  <c r="Q1536" i="64"/>
  <c r="Q1537" i="64"/>
  <c r="Q1559" i="64"/>
  <c r="Q1648" i="64"/>
  <c r="Q1664" i="64"/>
  <c r="Q1767" i="64"/>
  <c r="Q1793" i="64"/>
  <c r="P1808" i="64"/>
  <c r="Q1918" i="64"/>
  <c r="Q1939" i="64"/>
  <c r="P1948" i="64"/>
  <c r="Q1964" i="64"/>
  <c r="Q2228" i="64"/>
  <c r="Q2243" i="64"/>
  <c r="Q2253" i="64"/>
  <c r="Q2274" i="64"/>
  <c r="Q2406" i="64"/>
  <c r="P2406" i="64"/>
  <c r="Q2418" i="64"/>
  <c r="Q2423" i="64"/>
  <c r="Q2443" i="64"/>
  <c r="P2501" i="64"/>
  <c r="Q2502" i="64"/>
  <c r="Q2548" i="64"/>
  <c r="P2734" i="64"/>
  <c r="Q2796" i="64"/>
  <c r="Q2837" i="64"/>
  <c r="Q2842" i="64"/>
  <c r="Q2852" i="64"/>
  <c r="Q3081" i="64"/>
  <c r="Q3123" i="64"/>
  <c r="Q3218" i="64"/>
  <c r="Q3318" i="64"/>
  <c r="Q3376" i="64"/>
  <c r="P3376" i="64"/>
  <c r="Q3397" i="64"/>
  <c r="P3704" i="64"/>
  <c r="P1548" i="64"/>
  <c r="Q1563" i="64"/>
  <c r="Q1612" i="64"/>
  <c r="Q1656" i="64"/>
  <c r="Q1689" i="64"/>
  <c r="P1738" i="64"/>
  <c r="Q1747" i="64"/>
  <c r="Q1779" i="64"/>
  <c r="P1786" i="64"/>
  <c r="Q1819" i="64"/>
  <c r="Q1859" i="64"/>
  <c r="Q1864" i="64"/>
  <c r="P1874" i="64"/>
  <c r="Q2039" i="64"/>
  <c r="Q2141" i="64"/>
  <c r="P2283" i="64"/>
  <c r="P2301" i="64"/>
  <c r="P2344" i="64"/>
  <c r="P2354" i="64"/>
  <c r="P2191" i="64"/>
  <c r="P2284" i="64"/>
  <c r="Q1739" i="64"/>
  <c r="P2216" i="64"/>
  <c r="Q1579" i="64"/>
  <c r="P1834" i="64"/>
  <c r="Q1896" i="64"/>
  <c r="Q1908" i="64"/>
  <c r="Q1962" i="64"/>
  <c r="P1962" i="64"/>
  <c r="Q2014" i="64"/>
  <c r="Q2041" i="64"/>
  <c r="P2057" i="64"/>
  <c r="P2094" i="64"/>
  <c r="Q2128" i="64"/>
  <c r="P2226" i="64"/>
  <c r="Q2246" i="64"/>
  <c r="Q2343" i="64"/>
  <c r="Q1674" i="64"/>
  <c r="Q1692" i="64"/>
  <c r="Q1702" i="64"/>
  <c r="Q1814" i="64"/>
  <c r="Q1874" i="64"/>
  <c r="P1906" i="64"/>
  <c r="P1912" i="64"/>
  <c r="Q2008" i="64"/>
  <c r="Q2019" i="64"/>
  <c r="P2029" i="64"/>
  <c r="P2033" i="64"/>
  <c r="P2162" i="64"/>
  <c r="P2172" i="64"/>
  <c r="P2261" i="64"/>
  <c r="Q1614" i="64"/>
  <c r="Q1666" i="64"/>
  <c r="P1666" i="64"/>
  <c r="Q1667" i="64"/>
  <c r="Q1696" i="64"/>
  <c r="P1742" i="64"/>
  <c r="P1758" i="64"/>
  <c r="P1824" i="64"/>
  <c r="Q1834" i="64"/>
  <c r="P1839" i="64"/>
  <c r="P1934" i="64"/>
  <c r="P2001" i="64"/>
  <c r="Q2029" i="64"/>
  <c r="Q2073" i="64"/>
  <c r="Q2161" i="64"/>
  <c r="P2302" i="64"/>
  <c r="Q2302" i="64"/>
  <c r="Q1529" i="64"/>
  <c r="Q1533" i="64"/>
  <c r="Q1564" i="64"/>
  <c r="Q1603" i="64"/>
  <c r="Q1629" i="64"/>
  <c r="Q1679" i="64"/>
  <c r="Q1681" i="64"/>
  <c r="Q1741" i="64"/>
  <c r="P1768" i="64"/>
  <c r="Q1772" i="64"/>
  <c r="Q1806" i="64"/>
  <c r="Q1851" i="64"/>
  <c r="Q2066" i="64"/>
  <c r="Q2094" i="64"/>
  <c r="P2176" i="64"/>
  <c r="Q2196" i="64"/>
  <c r="P2264" i="64"/>
  <c r="P2342" i="64"/>
  <c r="Q1531" i="64"/>
  <c r="P1531" i="64"/>
  <c r="P1551" i="64"/>
  <c r="Q1586" i="64"/>
  <c r="Q1597" i="64"/>
  <c r="P1597" i="64"/>
  <c r="P1898" i="64"/>
  <c r="Q1904" i="64"/>
  <c r="Q1934" i="64"/>
  <c r="P1946" i="64"/>
  <c r="P1969" i="64"/>
  <c r="Q2018" i="64"/>
  <c r="Q2031" i="64"/>
  <c r="Q2038" i="64"/>
  <c r="Q2049" i="64"/>
  <c r="Q2071" i="64"/>
  <c r="Q2126" i="64"/>
  <c r="P2192" i="64"/>
  <c r="P2202" i="64"/>
  <c r="P2263" i="64"/>
  <c r="Q2344" i="64"/>
  <c r="Q2371" i="64"/>
  <c r="Q2499" i="64"/>
  <c r="Q2612" i="64"/>
  <c r="P2618" i="64"/>
  <c r="Q2626" i="64"/>
  <c r="Q2676" i="64"/>
  <c r="Q2677" i="64"/>
  <c r="Q2909" i="64"/>
  <c r="P2943" i="64"/>
  <c r="Q2981" i="64"/>
  <c r="P2981" i="64"/>
  <c r="P3091" i="64"/>
  <c r="P3127" i="64"/>
  <c r="Q3232" i="64"/>
  <c r="Q3289" i="64"/>
  <c r="P3414" i="64"/>
  <c r="P3456" i="64"/>
  <c r="Q3457" i="64"/>
  <c r="Q3482" i="64"/>
  <c r="Q3492" i="64"/>
  <c r="Q3534" i="64"/>
  <c r="Q3541" i="64"/>
  <c r="Q3682" i="64"/>
  <c r="Q3881" i="64"/>
  <c r="P3882" i="64"/>
  <c r="Q3941" i="64"/>
  <c r="Q3947" i="64"/>
  <c r="Q3964" i="64"/>
  <c r="Q3982" i="64"/>
  <c r="Q3999" i="64"/>
  <c r="Q4036" i="64"/>
  <c r="Q4042" i="64"/>
  <c r="Q4047" i="64"/>
  <c r="Q2168" i="64"/>
  <c r="Q2202" i="64"/>
  <c r="Q2242" i="64"/>
  <c r="Q2247" i="64"/>
  <c r="Q2257" i="64"/>
  <c r="Q2276" i="64"/>
  <c r="P2276" i="64"/>
  <c r="P2277" i="64"/>
  <c r="Q2278" i="64"/>
  <c r="Q2336" i="64"/>
  <c r="Q2349" i="64"/>
  <c r="Q2388" i="64"/>
  <c r="Q2393" i="64"/>
  <c r="Q2411" i="64"/>
  <c r="Q2421" i="64"/>
  <c r="Q2422" i="64"/>
  <c r="P2422" i="64"/>
  <c r="P2448" i="64"/>
  <c r="Q2462" i="64"/>
  <c r="P2506" i="64"/>
  <c r="P2526" i="64"/>
  <c r="Q2543" i="64"/>
  <c r="Q2553" i="64"/>
  <c r="Q2559" i="64"/>
  <c r="Q2569" i="64"/>
  <c r="Q2573" i="64"/>
  <c r="P2614" i="64"/>
  <c r="Q2618" i="64"/>
  <c r="P2676" i="64"/>
  <c r="P2677" i="64"/>
  <c r="Q2716" i="64"/>
  <c r="Q2727" i="64"/>
  <c r="Q2766" i="64"/>
  <c r="Q2777" i="64"/>
  <c r="Q2861" i="64"/>
  <c r="Q2868" i="64"/>
  <c r="Q2903" i="64"/>
  <c r="P2921" i="64"/>
  <c r="Q2927" i="64"/>
  <c r="Q2932" i="64"/>
  <c r="Q2938" i="64"/>
  <c r="Q2963" i="64"/>
  <c r="Q3154" i="64"/>
  <c r="Q3166" i="64"/>
  <c r="P3166" i="64"/>
  <c r="P3249" i="64"/>
  <c r="Q3304" i="64"/>
  <c r="P3364" i="64"/>
  <c r="Q3463" i="64"/>
  <c r="Q3486" i="64"/>
  <c r="Q3491" i="64"/>
  <c r="P3491" i="64"/>
  <c r="P3492" i="64"/>
  <c r="P3522" i="64"/>
  <c r="Q3542" i="64"/>
  <c r="P3542" i="64"/>
  <c r="P3569" i="64"/>
  <c r="Q3612" i="64"/>
  <c r="Q3689" i="64"/>
  <c r="P3692" i="64"/>
  <c r="Q3703" i="64"/>
  <c r="P3753" i="64"/>
  <c r="Q3788" i="64"/>
  <c r="Q3799" i="64"/>
  <c r="Q3853" i="64"/>
  <c r="P3909" i="64"/>
  <c r="P3984" i="64"/>
  <c r="Q2674" i="64"/>
  <c r="Q2694" i="64"/>
  <c r="Q2717" i="64"/>
  <c r="Q2731" i="64"/>
  <c r="P2738" i="64"/>
  <c r="Q2776" i="64"/>
  <c r="Q2781" i="64"/>
  <c r="Q3336" i="64"/>
  <c r="Q4051" i="64"/>
  <c r="P4051" i="64"/>
  <c r="Q4058" i="64"/>
  <c r="Q2224" i="64"/>
  <c r="Q2261" i="64"/>
  <c r="Q2269" i="64"/>
  <c r="Q2289" i="64"/>
  <c r="Q2337" i="64"/>
  <c r="Q2342" i="64"/>
  <c r="Q2428" i="64"/>
  <c r="Q2459" i="64"/>
  <c r="Q2498" i="64"/>
  <c r="Q2509" i="64"/>
  <c r="Q2519" i="64"/>
  <c r="Q2527" i="64"/>
  <c r="P2544" i="64"/>
  <c r="Q2594" i="64"/>
  <c r="Q2629" i="64"/>
  <c r="Q2647" i="64"/>
  <c r="Q2813" i="64"/>
  <c r="Q2818" i="64"/>
  <c r="Q2906" i="64"/>
  <c r="P2907" i="64"/>
  <c r="P2939" i="64"/>
  <c r="P2969" i="64"/>
  <c r="Q3041" i="64"/>
  <c r="P3041" i="64"/>
  <c r="Q3047" i="64"/>
  <c r="Q3057" i="64"/>
  <c r="Q3083" i="64"/>
  <c r="Q3102" i="64"/>
  <c r="P3139" i="64"/>
  <c r="Q3188" i="64"/>
  <c r="Q3267" i="64"/>
  <c r="Q3277" i="64"/>
  <c r="Q3287" i="64"/>
  <c r="P3287" i="64"/>
  <c r="Q3311" i="64"/>
  <c r="P3311" i="64"/>
  <c r="Q3342" i="64"/>
  <c r="P3342" i="64"/>
  <c r="Q3353" i="64"/>
  <c r="P3374" i="64"/>
  <c r="Q3414" i="64"/>
  <c r="Q3454" i="64"/>
  <c r="Q3527" i="64"/>
  <c r="Q3648" i="64"/>
  <c r="Q3653" i="64"/>
  <c r="Q3671" i="64"/>
  <c r="Q3708" i="64"/>
  <c r="Q3787" i="64"/>
  <c r="P3833" i="64"/>
  <c r="Q3893" i="64"/>
  <c r="Q3912" i="64"/>
  <c r="Q3926" i="64"/>
  <c r="P3926" i="64"/>
  <c r="Q3997" i="64"/>
  <c r="Q4003" i="64"/>
  <c r="Q4023" i="64"/>
  <c r="Q2312" i="64"/>
  <c r="P2418" i="64"/>
  <c r="Q2491" i="64"/>
  <c r="Q2497" i="64"/>
  <c r="P2503" i="64"/>
  <c r="Q2628" i="64"/>
  <c r="P2822" i="64"/>
  <c r="Q2871" i="64"/>
  <c r="P2871" i="64"/>
  <c r="Q2872" i="64"/>
  <c r="Q2977" i="64"/>
  <c r="Q2984" i="64"/>
  <c r="Q2989" i="64"/>
  <c r="P2999" i="64"/>
  <c r="P3023" i="64"/>
  <c r="Q3029" i="64"/>
  <c r="Q3077" i="64"/>
  <c r="P3123" i="64"/>
  <c r="P3163" i="64"/>
  <c r="Q3249" i="64"/>
  <c r="Q3286" i="64"/>
  <c r="Q3306" i="64"/>
  <c r="Q3317" i="64"/>
  <c r="P3317" i="64"/>
  <c r="Q3329" i="64"/>
  <c r="Q3352" i="64"/>
  <c r="P3432" i="64"/>
  <c r="P3478" i="64"/>
  <c r="Q3531" i="64"/>
  <c r="Q3569" i="64"/>
  <c r="P3639" i="64"/>
  <c r="Q3652" i="64"/>
  <c r="Q3862" i="64"/>
  <c r="Q3892" i="64"/>
  <c r="Q3909" i="64"/>
  <c r="P3929" i="64"/>
  <c r="P3978" i="64"/>
  <c r="P3996" i="64"/>
  <c r="Q4008" i="64"/>
  <c r="P4013" i="64"/>
  <c r="P4038" i="64"/>
  <c r="P4059" i="64"/>
  <c r="Q4067" i="64"/>
  <c r="Q4073" i="64"/>
  <c r="Q2176" i="64"/>
  <c r="Q2234" i="64"/>
  <c r="Q2239" i="64"/>
  <c r="Q2316" i="64"/>
  <c r="Q2363" i="64"/>
  <c r="Q2453" i="64"/>
  <c r="P2473" i="64"/>
  <c r="Q2484" i="64"/>
  <c r="P2499" i="64"/>
  <c r="P2511" i="64"/>
  <c r="P2512" i="64"/>
  <c r="Q2531" i="64"/>
  <c r="Q2582" i="64"/>
  <c r="Q2587" i="64"/>
  <c r="P2587" i="64"/>
  <c r="Q2598" i="64"/>
  <c r="P2619" i="64"/>
  <c r="Q2627" i="64"/>
  <c r="P2627" i="64"/>
  <c r="P2638" i="64"/>
  <c r="Q2662" i="64"/>
  <c r="P2662" i="64"/>
  <c r="Q2708" i="64"/>
  <c r="Q2734" i="64"/>
  <c r="Q2758" i="64"/>
  <c r="Q2768" i="64"/>
  <c r="Q2774" i="64"/>
  <c r="Q2821" i="64"/>
  <c r="Q2853" i="64"/>
  <c r="P2863" i="64"/>
  <c r="Q2877" i="64"/>
  <c r="Q2888" i="64"/>
  <c r="P2909" i="64"/>
  <c r="Q2912" i="64"/>
  <c r="Q2944" i="64"/>
  <c r="Q3116" i="64"/>
  <c r="P3117" i="64"/>
  <c r="P3151" i="64"/>
  <c r="Q3158" i="64"/>
  <c r="Q3171" i="64"/>
  <c r="Q3309" i="64"/>
  <c r="Q3388" i="64"/>
  <c r="Q3459" i="64"/>
  <c r="P3466" i="64"/>
  <c r="P3534" i="64"/>
  <c r="Q3604" i="64"/>
  <c r="Q3751" i="64"/>
  <c r="Q3762" i="64"/>
  <c r="P3803" i="64"/>
  <c r="Q3821" i="64"/>
  <c r="Q3828" i="64"/>
  <c r="Q3866" i="64"/>
  <c r="Q3867" i="64"/>
  <c r="Q2672" i="64"/>
  <c r="Q2757" i="64"/>
  <c r="Q3502" i="64"/>
  <c r="Q3662" i="64"/>
  <c r="Q4027" i="64"/>
  <c r="Q2169" i="64"/>
  <c r="Q2192" i="64"/>
  <c r="Q2264" i="64"/>
  <c r="Q2272" i="64"/>
  <c r="Q2284" i="64"/>
  <c r="Q2321" i="64"/>
  <c r="Q2372" i="64"/>
  <c r="P2372" i="64"/>
  <c r="Q2456" i="64"/>
  <c r="Q2468" i="64"/>
  <c r="Q2521" i="64"/>
  <c r="P2522" i="64"/>
  <c r="Q2539" i="64"/>
  <c r="Q2619" i="64"/>
  <c r="P2674" i="64"/>
  <c r="Q2689" i="64"/>
  <c r="Q2712" i="64"/>
  <c r="P2879" i="64"/>
  <c r="P2919" i="64"/>
  <c r="Q2982" i="64"/>
  <c r="Q3022" i="64"/>
  <c r="Q3028" i="64"/>
  <c r="Q3049" i="64"/>
  <c r="Q3069" i="64"/>
  <c r="P3159" i="64"/>
  <c r="P3204" i="64"/>
  <c r="Q3207" i="64"/>
  <c r="P3218" i="64"/>
  <c r="Q3363" i="64"/>
  <c r="Q3464" i="64"/>
  <c r="Q3501" i="64"/>
  <c r="P3502" i="64"/>
  <c r="Q3539" i="64"/>
  <c r="Q3543" i="64"/>
  <c r="Q3567" i="64"/>
  <c r="P3567" i="64"/>
  <c r="Q3639" i="64"/>
  <c r="P3662" i="64"/>
  <c r="Q3668" i="64"/>
  <c r="Q3774" i="64"/>
  <c r="Q3802" i="64"/>
  <c r="P3802" i="64"/>
  <c r="Q3861" i="64"/>
  <c r="Q3882" i="64"/>
  <c r="Q3929" i="64"/>
  <c r="Q3946" i="64"/>
  <c r="Q3976" i="64"/>
  <c r="Q4043" i="64"/>
  <c r="Q4082" i="64"/>
  <c r="P4087" i="64"/>
  <c r="P1718" i="64"/>
  <c r="P1524" i="64"/>
  <c r="Q1878" i="64"/>
  <c r="P1914" i="64"/>
  <c r="Q2123" i="64"/>
  <c r="P2289" i="64"/>
  <c r="P1662" i="64"/>
  <c r="Q1737" i="64"/>
  <c r="P1737" i="64"/>
  <c r="P1523" i="64"/>
  <c r="P1563" i="64"/>
  <c r="Q1577" i="64"/>
  <c r="P1589" i="64"/>
  <c r="Q1659" i="64"/>
  <c r="Q1669" i="64"/>
  <c r="Q1752" i="64"/>
  <c r="P1752" i="64"/>
  <c r="P1844" i="64"/>
  <c r="P2083" i="64"/>
  <c r="P2098" i="64"/>
  <c r="P2288" i="64"/>
  <c r="Q2698" i="64"/>
  <c r="P2887" i="64"/>
  <c r="P2987" i="64"/>
  <c r="P3027" i="64"/>
  <c r="P1878" i="64"/>
  <c r="P2123" i="64"/>
  <c r="P2567" i="64"/>
  <c r="P1534" i="64"/>
  <c r="Q1616" i="64"/>
  <c r="P1658" i="64"/>
  <c r="P1843" i="64"/>
  <c r="P1879" i="64"/>
  <c r="P1926" i="64"/>
  <c r="P1996" i="64"/>
  <c r="P2004" i="64"/>
  <c r="Q2089" i="64"/>
  <c r="P2259" i="64"/>
  <c r="P2273" i="64"/>
  <c r="P2663" i="64"/>
  <c r="Q1527" i="64"/>
  <c r="Q1528" i="64"/>
  <c r="P1541" i="64"/>
  <c r="Q1554" i="64"/>
  <c r="Q1588" i="64"/>
  <c r="Q1658" i="64"/>
  <c r="P1863" i="64"/>
  <c r="Q1914" i="64"/>
  <c r="P1964" i="64"/>
  <c r="Q1993" i="64"/>
  <c r="Q2076" i="64"/>
  <c r="Q2173" i="64"/>
  <c r="P2187" i="64"/>
  <c r="P2213" i="64"/>
  <c r="Q2248" i="64"/>
  <c r="P2272" i="64"/>
  <c r="Q2347" i="64"/>
  <c r="Q2367" i="64"/>
  <c r="P2388" i="64"/>
  <c r="P2479" i="64"/>
  <c r="P1518" i="64"/>
  <c r="Q1571" i="64"/>
  <c r="P1571" i="64"/>
  <c r="P1582" i="64"/>
  <c r="P1648" i="64"/>
  <c r="Q1651" i="64"/>
  <c r="P1744" i="64"/>
  <c r="P1772" i="64"/>
  <c r="P1776" i="64"/>
  <c r="P1852" i="64"/>
  <c r="Q1869" i="64"/>
  <c r="Q1886" i="64"/>
  <c r="P1886" i="64"/>
  <c r="P1908" i="64"/>
  <c r="P2052" i="64"/>
  <c r="P2113" i="64"/>
  <c r="Q2147" i="64"/>
  <c r="P2152" i="64"/>
  <c r="P2157" i="64"/>
  <c r="P2219" i="64"/>
  <c r="Q2219" i="64"/>
  <c r="P2239" i="64"/>
  <c r="P2279" i="64"/>
  <c r="P2446" i="64"/>
  <c r="P2574" i="64"/>
  <c r="P1564" i="64"/>
  <c r="Q1517" i="64"/>
  <c r="P1517" i="64"/>
  <c r="P1581" i="64"/>
  <c r="P1594" i="64"/>
  <c r="P1602" i="64"/>
  <c r="P1637" i="64"/>
  <c r="Q1643" i="64"/>
  <c r="P1713" i="64"/>
  <c r="Q1766" i="64"/>
  <c r="P1766" i="64"/>
  <c r="P1789" i="64"/>
  <c r="Q1789" i="64"/>
  <c r="Q1879" i="64"/>
  <c r="Q1902" i="64"/>
  <c r="P1902" i="64"/>
  <c r="P1916" i="64"/>
  <c r="Q1917" i="64"/>
  <c r="P1944" i="64"/>
  <c r="Q1949" i="64"/>
  <c r="Q2009" i="64"/>
  <c r="P2018" i="64"/>
  <c r="P2046" i="64"/>
  <c r="P2058" i="64"/>
  <c r="P2543" i="64"/>
  <c r="Q1661" i="64"/>
  <c r="P1729" i="64"/>
  <c r="P1753" i="64"/>
  <c r="P1598" i="64"/>
  <c r="P1802" i="64"/>
  <c r="Q1996" i="64"/>
  <c r="P2126" i="64"/>
  <c r="Q2271" i="64"/>
  <c r="P2271" i="64"/>
  <c r="P3053" i="64"/>
  <c r="P3086" i="64"/>
  <c r="Q3086" i="64"/>
  <c r="Q1798" i="64"/>
  <c r="Q1852" i="64"/>
  <c r="Q1868" i="64"/>
  <c r="Q2024" i="64"/>
  <c r="Q2043" i="64"/>
  <c r="Q2052" i="64"/>
  <c r="Q2088" i="64"/>
  <c r="Q2144" i="64"/>
  <c r="Q2244" i="64"/>
  <c r="P2346" i="64"/>
  <c r="P2481" i="64"/>
  <c r="P2549" i="64"/>
  <c r="P3003" i="64"/>
  <c r="Q3053" i="64"/>
  <c r="P3109" i="64"/>
  <c r="Q1541" i="64"/>
  <c r="Q1567" i="64"/>
  <c r="P1567" i="64"/>
  <c r="Q1582" i="64"/>
  <c r="Q1617" i="64"/>
  <c r="Q1626" i="64"/>
  <c r="Q1647" i="64"/>
  <c r="Q1657" i="64"/>
  <c r="Q1726" i="64"/>
  <c r="P1726" i="64"/>
  <c r="P1761" i="64"/>
  <c r="Q1794" i="64"/>
  <c r="Q1809" i="64"/>
  <c r="Q1811" i="64"/>
  <c r="Q1832" i="64"/>
  <c r="Q1872" i="64"/>
  <c r="Q1944" i="64"/>
  <c r="Q1997" i="64"/>
  <c r="Q2004" i="64"/>
  <c r="P2044" i="64"/>
  <c r="P2066" i="64"/>
  <c r="Q2074" i="64"/>
  <c r="Q2096" i="64"/>
  <c r="Q2103" i="64"/>
  <c r="Q2162" i="64"/>
  <c r="Q2214" i="64"/>
  <c r="Q2262" i="64"/>
  <c r="P2333" i="64"/>
  <c r="Q2341" i="64"/>
  <c r="P2341" i="64"/>
  <c r="P2407" i="64"/>
  <c r="Q2486" i="64"/>
  <c r="Q2503" i="64"/>
  <c r="P2504" i="64"/>
  <c r="P2532" i="64"/>
  <c r="P2537" i="64"/>
  <c r="P2566" i="64"/>
  <c r="P2584" i="64"/>
  <c r="Q2584" i="64"/>
  <c r="P2652" i="64"/>
  <c r="P2936" i="64"/>
  <c r="Q2936" i="64"/>
  <c r="P2997" i="64"/>
  <c r="P3097" i="64"/>
  <c r="Q1556" i="64"/>
  <c r="Q1581" i="64"/>
  <c r="Q1591" i="64"/>
  <c r="Q1627" i="64"/>
  <c r="Q1636" i="64"/>
  <c r="Q1646" i="64"/>
  <c r="Q1662" i="64"/>
  <c r="Q1694" i="64"/>
  <c r="P1696" i="64"/>
  <c r="Q1717" i="64"/>
  <c r="Q1718" i="64"/>
  <c r="Q1721" i="64"/>
  <c r="Q1753" i="64"/>
  <c r="Q1761" i="64"/>
  <c r="Q1776" i="64"/>
  <c r="Q1784" i="64"/>
  <c r="Q1847" i="64"/>
  <c r="P1854" i="64"/>
  <c r="Q1867" i="64"/>
  <c r="Q1884" i="64"/>
  <c r="P1894" i="64"/>
  <c r="Q1981" i="64"/>
  <c r="Q2002" i="64"/>
  <c r="P2028" i="64"/>
  <c r="Q2044" i="64"/>
  <c r="Q2048" i="64"/>
  <c r="Q2058" i="64"/>
  <c r="P2073" i="64"/>
  <c r="Q2079" i="64"/>
  <c r="Q2092" i="64"/>
  <c r="Q2107" i="64"/>
  <c r="P2129" i="64"/>
  <c r="P2194" i="64"/>
  <c r="Q2201" i="64"/>
  <c r="P2229" i="64"/>
  <c r="P2253" i="64"/>
  <c r="Q2273" i="64"/>
  <c r="Q2339" i="64"/>
  <c r="P2348" i="64"/>
  <c r="P2607" i="64"/>
  <c r="P2651" i="64"/>
  <c r="P2996" i="64"/>
  <c r="Q2996" i="64"/>
  <c r="P2433" i="64"/>
  <c r="Q2433" i="64"/>
  <c r="P2606" i="64"/>
  <c r="Q2606" i="64"/>
  <c r="P2666" i="64"/>
  <c r="P2742" i="64"/>
  <c r="P2893" i="64"/>
  <c r="Q1526" i="64"/>
  <c r="Q1534" i="64"/>
  <c r="Q1539" i="64"/>
  <c r="Q1589" i="64"/>
  <c r="Q1598" i="64"/>
  <c r="Q1644" i="64"/>
  <c r="Q1673" i="64"/>
  <c r="Q1687" i="64"/>
  <c r="Q1706" i="64"/>
  <c r="Q1707" i="64"/>
  <c r="Q1738" i="64"/>
  <c r="Q1744" i="64"/>
  <c r="Q1901" i="64"/>
  <c r="Q1927" i="64"/>
  <c r="Q1943" i="64"/>
  <c r="Q2001" i="64"/>
  <c r="P2002" i="64"/>
  <c r="Q2046" i="64"/>
  <c r="Q2081" i="64"/>
  <c r="P2082" i="64"/>
  <c r="Q2121" i="64"/>
  <c r="P2121" i="64"/>
  <c r="Q2146" i="64"/>
  <c r="P2146" i="64"/>
  <c r="Q2152" i="64"/>
  <c r="Q2171" i="64"/>
  <c r="P2171" i="64"/>
  <c r="Q2187" i="64"/>
  <c r="P2196" i="64"/>
  <c r="Q2204" i="64"/>
  <c r="Q2229" i="64"/>
  <c r="Q2241" i="64"/>
  <c r="P2247" i="64"/>
  <c r="Q2259" i="64"/>
  <c r="Q2296" i="64"/>
  <c r="P2296" i="64"/>
  <c r="Q2304" i="64"/>
  <c r="Q2331" i="64"/>
  <c r="Q2419" i="64"/>
  <c r="P2454" i="64"/>
  <c r="Q2454" i="64"/>
  <c r="P2466" i="64"/>
  <c r="Q2466" i="64"/>
  <c r="P2603" i="64"/>
  <c r="P2741" i="64"/>
  <c r="P2832" i="64"/>
  <c r="Q2847" i="64"/>
  <c r="Q2893" i="64"/>
  <c r="P2917" i="64"/>
  <c r="Q1634" i="64"/>
  <c r="Q1678" i="64"/>
  <c r="Q1686" i="64"/>
  <c r="Q1729" i="64"/>
  <c r="Q1774" i="64"/>
  <c r="Q1782" i="64"/>
  <c r="Q1799" i="64"/>
  <c r="Q1849" i="64"/>
  <c r="Q1854" i="64"/>
  <c r="Q1876" i="64"/>
  <c r="P1904" i="64"/>
  <c r="Q1909" i="64"/>
  <c r="Q1926" i="64"/>
  <c r="Q1936" i="64"/>
  <c r="Q1967" i="64"/>
  <c r="Q1971" i="64"/>
  <c r="Q1983" i="64"/>
  <c r="P2014" i="64"/>
  <c r="Q2101" i="64"/>
  <c r="P2178" i="64"/>
  <c r="Q2194" i="64"/>
  <c r="Q2199" i="64"/>
  <c r="Q2212" i="64"/>
  <c r="P2228" i="64"/>
  <c r="Q2252" i="64"/>
  <c r="Q2288" i="64"/>
  <c r="Q2301" i="64"/>
  <c r="Q2346" i="64"/>
  <c r="P2453" i="64"/>
  <c r="P2538" i="64"/>
  <c r="P2573" i="64"/>
  <c r="Q2603" i="64"/>
  <c r="P2846" i="64"/>
  <c r="P2916" i="64"/>
  <c r="P3087" i="64"/>
  <c r="Q2351" i="64"/>
  <c r="Q2352" i="64"/>
  <c r="P2352" i="64"/>
  <c r="Q2359" i="64"/>
  <c r="P2502" i="64"/>
  <c r="Q2522" i="64"/>
  <c r="P2589" i="64"/>
  <c r="P2639" i="64"/>
  <c r="P2764" i="64"/>
  <c r="Q2849" i="64"/>
  <c r="P2891" i="64"/>
  <c r="P2903" i="64"/>
  <c r="Q2974" i="64"/>
  <c r="P3029" i="64"/>
  <c r="P3051" i="64"/>
  <c r="Q3066" i="64"/>
  <c r="Q3067" i="64"/>
  <c r="P3067" i="64"/>
  <c r="P3079" i="64"/>
  <c r="P3121" i="64"/>
  <c r="Q3122" i="64"/>
  <c r="P3129" i="64"/>
  <c r="P3143" i="64"/>
  <c r="Q2942" i="64"/>
  <c r="Q2442" i="64"/>
  <c r="Q2496" i="64"/>
  <c r="P2497" i="64"/>
  <c r="Q2547" i="64"/>
  <c r="P2552" i="64"/>
  <c r="Q2589" i="64"/>
  <c r="Q2593" i="64"/>
  <c r="Q2602" i="64"/>
  <c r="Q2649" i="64"/>
  <c r="Q2659" i="64"/>
  <c r="Q2733" i="64"/>
  <c r="Q2744" i="64"/>
  <c r="P2766" i="64"/>
  <c r="Q2786" i="64"/>
  <c r="P2818" i="64"/>
  <c r="P2852" i="64"/>
  <c r="P2861" i="64"/>
  <c r="Q2911" i="64"/>
  <c r="Q2919" i="64"/>
  <c r="Q2929" i="64"/>
  <c r="Q2947" i="64"/>
  <c r="P3007" i="64"/>
  <c r="P3031" i="64"/>
  <c r="P3081" i="64"/>
  <c r="Q2356" i="64"/>
  <c r="Q2379" i="64"/>
  <c r="Q2392" i="64"/>
  <c r="P2392" i="64"/>
  <c r="Q2431" i="64"/>
  <c r="Q2436" i="64"/>
  <c r="Q2451" i="64"/>
  <c r="P2462" i="64"/>
  <c r="Q2567" i="64"/>
  <c r="Q2568" i="64"/>
  <c r="P2568" i="64"/>
  <c r="Q2591" i="64"/>
  <c r="Q2648" i="64"/>
  <c r="Q2652" i="64"/>
  <c r="P2664" i="64"/>
  <c r="P2684" i="64"/>
  <c r="Q2688" i="64"/>
  <c r="Q2723" i="64"/>
  <c r="Q2742" i="64"/>
  <c r="Q2779" i="64"/>
  <c r="Q2787" i="64"/>
  <c r="P2814" i="64"/>
  <c r="Q2826" i="64"/>
  <c r="Q2846" i="64"/>
  <c r="Q2848" i="64"/>
  <c r="P2848" i="64"/>
  <c r="Q2874" i="64"/>
  <c r="Q2884" i="64"/>
  <c r="Q2901" i="64"/>
  <c r="P2901" i="64"/>
  <c r="Q2924" i="64"/>
  <c r="P2949" i="64"/>
  <c r="P2963" i="64"/>
  <c r="Q2997" i="64"/>
  <c r="P3057" i="64"/>
  <c r="Q3079" i="64"/>
  <c r="Q3129" i="64"/>
  <c r="Q2407" i="64"/>
  <c r="Q2408" i="64"/>
  <c r="Q2566" i="64"/>
  <c r="Q2588" i="64"/>
  <c r="Q2704" i="64"/>
  <c r="Q2741" i="64"/>
  <c r="Q2754" i="64"/>
  <c r="Q2769" i="64"/>
  <c r="Q2773" i="64"/>
  <c r="P2778" i="64"/>
  <c r="Q2784" i="64"/>
  <c r="Q2831" i="64"/>
  <c r="Q2832" i="64"/>
  <c r="Q2887" i="64"/>
  <c r="Q2917" i="64"/>
  <c r="P2959" i="64"/>
  <c r="Q2987" i="64"/>
  <c r="Q2998" i="64"/>
  <c r="Q3018" i="64"/>
  <c r="Q3032" i="64"/>
  <c r="Q3044" i="64"/>
  <c r="Q3048" i="64"/>
  <c r="Q3071" i="64"/>
  <c r="Q3104" i="64"/>
  <c r="Q3139" i="64"/>
  <c r="Q2479" i="64"/>
  <c r="Q2532" i="64"/>
  <c r="Q2596" i="64"/>
  <c r="Q2637" i="64"/>
  <c r="Q2666" i="64"/>
  <c r="P2791" i="64"/>
  <c r="Q2816" i="64"/>
  <c r="Q2824" i="64"/>
  <c r="Q2839" i="64"/>
  <c r="Q2856" i="64"/>
  <c r="Q2857" i="64"/>
  <c r="Q2876" i="64"/>
  <c r="P2877" i="64"/>
  <c r="Q2878" i="64"/>
  <c r="Q2904" i="64"/>
  <c r="P2927" i="64"/>
  <c r="Q2951" i="64"/>
  <c r="Q2986" i="64"/>
  <c r="Q3027" i="64"/>
  <c r="Q3037" i="64"/>
  <c r="Q3061" i="64"/>
  <c r="Q3109" i="64"/>
  <c r="Q2413" i="64"/>
  <c r="Q2449" i="64"/>
  <c r="Q2504" i="64"/>
  <c r="Q2517" i="64"/>
  <c r="Q2538" i="64"/>
  <c r="Q2554" i="64"/>
  <c r="Q2574" i="64"/>
  <c r="Q2611" i="64"/>
  <c r="Q2644" i="64"/>
  <c r="Q2691" i="64"/>
  <c r="Q2692" i="64"/>
  <c r="P2728" i="64"/>
  <c r="Q2739" i="64"/>
  <c r="P2749" i="64"/>
  <c r="P2771" i="64"/>
  <c r="Q2791" i="64"/>
  <c r="Q2807" i="64"/>
  <c r="Q2814" i="64"/>
  <c r="Q2823" i="64"/>
  <c r="P2838" i="64"/>
  <c r="P2883" i="64"/>
  <c r="Q2894" i="64"/>
  <c r="P2923" i="64"/>
  <c r="Q2949" i="64"/>
  <c r="P2951" i="64"/>
  <c r="P2961" i="64"/>
  <c r="Q3017" i="64"/>
  <c r="P3017" i="64"/>
  <c r="P3061" i="64"/>
  <c r="Q3062" i="64"/>
  <c r="Q3072" i="64"/>
  <c r="Q3074" i="64"/>
  <c r="Q3084" i="64"/>
  <c r="Q3101" i="64"/>
  <c r="P3138" i="64"/>
  <c r="Q3138" i="64"/>
  <c r="Q3157" i="64"/>
  <c r="Q3206" i="64"/>
  <c r="Q3266" i="64"/>
  <c r="P3269" i="64"/>
  <c r="Q3284" i="64"/>
  <c r="Q3301" i="64"/>
  <c r="Q3303" i="64"/>
  <c r="P3303" i="64"/>
  <c r="Q3327" i="64"/>
  <c r="P3327" i="64"/>
  <c r="P3464" i="64"/>
  <c r="Q3474" i="64"/>
  <c r="Q3523" i="64"/>
  <c r="Q3538" i="64"/>
  <c r="Q3561" i="64"/>
  <c r="P3562" i="64"/>
  <c r="Q3579" i="64"/>
  <c r="Q3621" i="64"/>
  <c r="Q3666" i="64"/>
  <c r="P3698" i="64"/>
  <c r="Q3723" i="64"/>
  <c r="Q3736" i="64"/>
  <c r="Q3747" i="64"/>
  <c r="Q3756" i="64"/>
  <c r="P3757" i="64"/>
  <c r="Q3769" i="64"/>
  <c r="Q3808" i="64"/>
  <c r="P3821" i="64"/>
  <c r="Q3836" i="64"/>
  <c r="Q3856" i="64"/>
  <c r="P3856" i="64"/>
  <c r="Q3876" i="64"/>
  <c r="P3878" i="64"/>
  <c r="Q3921" i="64"/>
  <c r="P3942" i="64"/>
  <c r="Q3989" i="64"/>
  <c r="Q4011" i="64"/>
  <c r="P4028" i="64"/>
  <c r="Q4064" i="64"/>
  <c r="Q4079" i="64"/>
  <c r="Q4088" i="64"/>
  <c r="Q4091" i="64"/>
  <c r="Q4092" i="64"/>
  <c r="Q3212" i="64"/>
  <c r="P3301" i="64"/>
  <c r="Q3302" i="64"/>
  <c r="Q3326" i="64"/>
  <c r="P3338" i="64"/>
  <c r="Q3362" i="64"/>
  <c r="P3386" i="64"/>
  <c r="Q3403" i="64"/>
  <c r="Q3418" i="64"/>
  <c r="Q3426" i="64"/>
  <c r="P3484" i="64"/>
  <c r="Q3519" i="64"/>
  <c r="Q3529" i="64"/>
  <c r="P3536" i="64"/>
  <c r="P3621" i="64"/>
  <c r="Q3679" i="64"/>
  <c r="P3684" i="64"/>
  <c r="P3694" i="64"/>
  <c r="Q3754" i="64"/>
  <c r="P3762" i="64"/>
  <c r="Q3804" i="64"/>
  <c r="Q3824" i="64"/>
  <c r="Q3891" i="64"/>
  <c r="P3892" i="64"/>
  <c r="P3924" i="64"/>
  <c r="Q3927" i="64"/>
  <c r="Q3933" i="64"/>
  <c r="Q3949" i="64"/>
  <c r="P4003" i="64"/>
  <c r="Q4014" i="64"/>
  <c r="P4027" i="64"/>
  <c r="Q4034" i="64"/>
  <c r="P4044" i="64"/>
  <c r="Q4084" i="64"/>
  <c r="P3174" i="64"/>
  <c r="P3344" i="64"/>
  <c r="Q3378" i="64"/>
  <c r="P3506" i="64"/>
  <c r="P3876" i="64"/>
  <c r="Q4002" i="64"/>
  <c r="Q3146" i="64"/>
  <c r="Q3148" i="64"/>
  <c r="Q3161" i="64"/>
  <c r="Q3183" i="64"/>
  <c r="Q3196" i="64"/>
  <c r="Q3209" i="64"/>
  <c r="Q3216" i="64"/>
  <c r="Q3239" i="64"/>
  <c r="Q3257" i="64"/>
  <c r="P3257" i="64"/>
  <c r="P3283" i="64"/>
  <c r="Q3389" i="64"/>
  <c r="P3404" i="64"/>
  <c r="Q3419" i="64"/>
  <c r="Q3432" i="64"/>
  <c r="Q3447" i="64"/>
  <c r="Q3449" i="64"/>
  <c r="P3486" i="64"/>
  <c r="Q3507" i="64"/>
  <c r="P3532" i="64"/>
  <c r="Q3577" i="64"/>
  <c r="P3577" i="64"/>
  <c r="Q3631" i="64"/>
  <c r="P3631" i="64"/>
  <c r="P3646" i="64"/>
  <c r="P3672" i="64"/>
  <c r="Q3678" i="64"/>
  <c r="Q3686" i="64"/>
  <c r="P3686" i="64"/>
  <c r="Q3727" i="64"/>
  <c r="Q3728" i="64"/>
  <c r="Q3768" i="64"/>
  <c r="P3779" i="64"/>
  <c r="Q3816" i="64"/>
  <c r="Q3897" i="64"/>
  <c r="P3897" i="64"/>
  <c r="Q3913" i="64"/>
  <c r="Q3924" i="64"/>
  <c r="Q4001" i="64"/>
  <c r="P4002" i="64"/>
  <c r="Q4009" i="64"/>
  <c r="Q4044" i="64"/>
  <c r="Q4054" i="64"/>
  <c r="Q4062" i="64"/>
  <c r="P4083" i="64"/>
  <c r="P3161" i="64"/>
  <c r="Q3174" i="64"/>
  <c r="Q3181" i="64"/>
  <c r="P3182" i="64"/>
  <c r="P3196" i="64"/>
  <c r="Q3197" i="64"/>
  <c r="P3216" i="64"/>
  <c r="Q3226" i="64"/>
  <c r="Q3391" i="64"/>
  <c r="Q3439" i="64"/>
  <c r="Q3452" i="64"/>
  <c r="Q3484" i="64"/>
  <c r="P3528" i="64"/>
  <c r="P3583" i="64"/>
  <c r="Q3684" i="64"/>
  <c r="Q3694" i="64"/>
  <c r="Q3714" i="64"/>
  <c r="Q3717" i="64"/>
  <c r="Q3726" i="64"/>
  <c r="P3727" i="64"/>
  <c r="Q3738" i="64"/>
  <c r="P3743" i="64"/>
  <c r="P3751" i="64"/>
  <c r="P3862" i="64"/>
  <c r="P3923" i="64"/>
  <c r="Q3931" i="64"/>
  <c r="P3946" i="64"/>
  <c r="Q3984" i="64"/>
  <c r="Q3993" i="64"/>
  <c r="P4008" i="64"/>
  <c r="Q4019" i="64"/>
  <c r="Q4032" i="64"/>
  <c r="P4032" i="64"/>
  <c r="P4043" i="64"/>
  <c r="Q4059" i="64"/>
  <c r="Q4069" i="64"/>
  <c r="Q4083" i="64"/>
  <c r="P4089" i="64"/>
  <c r="P3149" i="64"/>
  <c r="Q3173" i="64"/>
  <c r="Q3214" i="64"/>
  <c r="Q3223" i="64"/>
  <c r="Q3234" i="64"/>
  <c r="P3259" i="64"/>
  <c r="P3291" i="64"/>
  <c r="Q3316" i="64"/>
  <c r="Q3351" i="64"/>
  <c r="P3354" i="64"/>
  <c r="Q3383" i="64"/>
  <c r="P3392" i="64"/>
  <c r="Q3422" i="64"/>
  <c r="Q3451" i="64"/>
  <c r="P3452" i="64"/>
  <c r="P3474" i="64"/>
  <c r="P3579" i="64"/>
  <c r="Q3584" i="64"/>
  <c r="Q3593" i="64"/>
  <c r="P3593" i="64"/>
  <c r="P3599" i="64"/>
  <c r="Q3632" i="64"/>
  <c r="P3668" i="64"/>
  <c r="Q3693" i="64"/>
  <c r="Q3699" i="64"/>
  <c r="Q3713" i="64"/>
  <c r="Q3724" i="64"/>
  <c r="Q3748" i="64"/>
  <c r="P3769" i="64"/>
  <c r="Q3772" i="64"/>
  <c r="Q3773" i="64"/>
  <c r="Q3783" i="64"/>
  <c r="P3849" i="64"/>
  <c r="Q3889" i="64"/>
  <c r="Q3914" i="64"/>
  <c r="Q3917" i="64"/>
  <c r="Q3959" i="64"/>
  <c r="Q3992" i="64"/>
  <c r="Q4007" i="64"/>
  <c r="Q4031" i="64"/>
  <c r="Q4057" i="64"/>
  <c r="P4058" i="64"/>
  <c r="P4079" i="64"/>
  <c r="Q3186" i="64"/>
  <c r="P3321" i="64"/>
  <c r="Q3367" i="64"/>
  <c r="Q3369" i="64"/>
  <c r="Q3381" i="64"/>
  <c r="P3388" i="64"/>
  <c r="P3398" i="64"/>
  <c r="P3422" i="64"/>
  <c r="P3428" i="64"/>
  <c r="Q3443" i="64"/>
  <c r="P3448" i="64"/>
  <c r="P3936" i="64"/>
  <c r="P3957" i="64"/>
  <c r="Q4056" i="64"/>
  <c r="Q3281" i="64"/>
  <c r="Q3343" i="64"/>
  <c r="Q3372" i="64"/>
  <c r="Q3379" i="64"/>
  <c r="P3384" i="64"/>
  <c r="Q3407" i="64"/>
  <c r="Q3412" i="64"/>
  <c r="P3454" i="64"/>
  <c r="Q3481" i="64"/>
  <c r="P3482" i="64"/>
  <c r="Q3559" i="64"/>
  <c r="P3581" i="64"/>
  <c r="Q3642" i="64"/>
  <c r="P3654" i="64"/>
  <c r="Q3667" i="64"/>
  <c r="Q3681" i="64"/>
  <c r="P3682" i="64"/>
  <c r="Q3741" i="64"/>
  <c r="Q3757" i="64"/>
  <c r="P3804" i="64"/>
  <c r="Q3823" i="64"/>
  <c r="Q3848" i="64"/>
  <c r="Q3851" i="64"/>
  <c r="P3851" i="64"/>
  <c r="Q3937" i="64"/>
  <c r="Q3957" i="64"/>
  <c r="Q3981" i="64"/>
  <c r="P3982" i="64"/>
  <c r="P4057" i="64"/>
  <c r="P4066" i="64"/>
  <c r="P4091" i="64"/>
  <c r="P3702" i="64"/>
  <c r="Q1512" i="64"/>
  <c r="Q1516" i="64"/>
  <c r="Q1538" i="64"/>
  <c r="P1542" i="64"/>
  <c r="P1543" i="64"/>
  <c r="Q1546" i="64"/>
  <c r="Q1548" i="64"/>
  <c r="Q1562" i="64"/>
  <c r="P1566" i="64"/>
  <c r="Q1568" i="64"/>
  <c r="Q1607" i="64"/>
  <c r="P1608" i="64"/>
  <c r="P1616" i="64"/>
  <c r="Q1622" i="64"/>
  <c r="P1653" i="64"/>
  <c r="P1671" i="64"/>
  <c r="Q1688" i="64"/>
  <c r="P1698" i="64"/>
  <c r="Q1708" i="64"/>
  <c r="P1709" i="64"/>
  <c r="Q1709" i="64"/>
  <c r="P1749" i="64"/>
  <c r="Q1749" i="64"/>
  <c r="Q1764" i="64"/>
  <c r="P1764" i="64"/>
  <c r="P1774" i="64"/>
  <c r="P1913" i="64"/>
  <c r="P2026" i="64"/>
  <c r="P2979" i="64"/>
  <c r="Q3006" i="64"/>
  <c r="P3006" i="64"/>
  <c r="P3763" i="64"/>
  <c r="Q1542" i="64"/>
  <c r="P1547" i="64"/>
  <c r="Q1604" i="64"/>
  <c r="Q1608" i="64"/>
  <c r="Q1631" i="64"/>
  <c r="Q1638" i="64"/>
  <c r="Q1639" i="64"/>
  <c r="Q1653" i="64"/>
  <c r="Q1699" i="64"/>
  <c r="P1733" i="64"/>
  <c r="Q1733" i="64"/>
  <c r="P1773" i="64"/>
  <c r="Q1773" i="64"/>
  <c r="Q1801" i="64"/>
  <c r="P1801" i="64"/>
  <c r="Q1954" i="64"/>
  <c r="P1954" i="64"/>
  <c r="P2053" i="64"/>
  <c r="P1519" i="64"/>
  <c r="Q1543" i="64"/>
  <c r="Q1557" i="64"/>
  <c r="Q1566" i="64"/>
  <c r="Q1519" i="64"/>
  <c r="Q1594" i="64"/>
  <c r="Q1599" i="64"/>
  <c r="Q1618" i="64"/>
  <c r="Q1628" i="64"/>
  <c r="P1638" i="64"/>
  <c r="Q1677" i="64"/>
  <c r="Q1693" i="64"/>
  <c r="P1693" i="64"/>
  <c r="Q1704" i="64"/>
  <c r="P1821" i="64"/>
  <c r="Q1821" i="64"/>
  <c r="P2003" i="64"/>
  <c r="Q2087" i="64"/>
  <c r="P1592" i="64"/>
  <c r="Q1602" i="64"/>
  <c r="P1704" i="64"/>
  <c r="P1714" i="64"/>
  <c r="P1736" i="64"/>
  <c r="P1746" i="64"/>
  <c r="P1754" i="64"/>
  <c r="Q1769" i="64"/>
  <c r="P1769" i="64"/>
  <c r="P2086" i="64"/>
  <c r="P1558" i="64"/>
  <c r="Q1592" i="64"/>
  <c r="P1613" i="64"/>
  <c r="P1642" i="64"/>
  <c r="Q1691" i="64"/>
  <c r="P1888" i="64"/>
  <c r="Q2158" i="64"/>
  <c r="P2158" i="64"/>
  <c r="Q1523" i="64"/>
  <c r="P1526" i="64"/>
  <c r="P1539" i="64"/>
  <c r="Q1552" i="64"/>
  <c r="Q1558" i="64"/>
  <c r="P1576" i="64"/>
  <c r="Q1613" i="64"/>
  <c r="Q1668" i="64"/>
  <c r="Q1682" i="64"/>
  <c r="P1701" i="64"/>
  <c r="P1734" i="64"/>
  <c r="P1836" i="64"/>
  <c r="P1951" i="64"/>
  <c r="Q1957" i="64"/>
  <c r="P2142" i="64"/>
  <c r="Q2142" i="64"/>
  <c r="Q1672" i="64"/>
  <c r="P1672" i="64"/>
  <c r="Q1842" i="64"/>
  <c r="P1842" i="64"/>
  <c r="P1998" i="64"/>
  <c r="P2011" i="64"/>
  <c r="P2027" i="64"/>
  <c r="Q1514" i="64"/>
  <c r="Q1522" i="64"/>
  <c r="Q1544" i="64"/>
  <c r="Q1549" i="64"/>
  <c r="Q1573" i="64"/>
  <c r="Q1578" i="64"/>
  <c r="P1624" i="64"/>
  <c r="P1629" i="64"/>
  <c r="Q1701" i="64"/>
  <c r="P1741" i="64"/>
  <c r="P1748" i="64"/>
  <c r="Q1899" i="64"/>
  <c r="P1956" i="64"/>
  <c r="Q1999" i="64"/>
  <c r="P2054" i="64"/>
  <c r="P2036" i="64"/>
  <c r="Q2209" i="64"/>
  <c r="Q2266" i="64"/>
  <c r="P2299" i="64"/>
  <c r="P2307" i="64"/>
  <c r="P2414" i="64"/>
  <c r="P2783" i="64"/>
  <c r="P1728" i="64"/>
  <c r="Q1734" i="64"/>
  <c r="P1777" i="64"/>
  <c r="Q1781" i="64"/>
  <c r="Q1802" i="64"/>
  <c r="P1806" i="64"/>
  <c r="Q1826" i="64"/>
  <c r="Q1833" i="64"/>
  <c r="Q1839" i="64"/>
  <c r="Q1862" i="64"/>
  <c r="P1872" i="64"/>
  <c r="P1876" i="64"/>
  <c r="Q1881" i="64"/>
  <c r="P1882" i="64"/>
  <c r="Q1894" i="64"/>
  <c r="P1896" i="64"/>
  <c r="Q1897" i="64"/>
  <c r="Q1898" i="64"/>
  <c r="Q1906" i="64"/>
  <c r="Q1932" i="64"/>
  <c r="P1932" i="64"/>
  <c r="Q1961" i="64"/>
  <c r="P1961" i="64"/>
  <c r="P1963" i="64"/>
  <c r="Q1987" i="64"/>
  <c r="P1988" i="64"/>
  <c r="Q2011" i="64"/>
  <c r="Q2042" i="64"/>
  <c r="Q2063" i="64"/>
  <c r="P2306" i="64"/>
  <c r="Q1642" i="64"/>
  <c r="Q1714" i="64"/>
  <c r="Q1736" i="64"/>
  <c r="Q1746" i="64"/>
  <c r="Q1754" i="64"/>
  <c r="Q1777" i="64"/>
  <c r="P1782" i="64"/>
  <c r="P1788" i="64"/>
  <c r="P1793" i="64"/>
  <c r="P1838" i="64"/>
  <c r="Q1844" i="64"/>
  <c r="Q1846" i="64"/>
  <c r="P1846" i="64"/>
  <c r="Q1848" i="64"/>
  <c r="Q1856" i="64"/>
  <c r="P1858" i="64"/>
  <c r="Q1861" i="64"/>
  <c r="P1862" i="64"/>
  <c r="P1866" i="64"/>
  <c r="P1868" i="64"/>
  <c r="Q1877" i="64"/>
  <c r="Q1882" i="64"/>
  <c r="Q1893" i="64"/>
  <c r="Q1928" i="64"/>
  <c r="Q1952" i="64"/>
  <c r="Q1986" i="64"/>
  <c r="P1986" i="64"/>
  <c r="Q1988" i="64"/>
  <c r="Q2007" i="64"/>
  <c r="Q2026" i="64"/>
  <c r="Q2027" i="64"/>
  <c r="P2077" i="64"/>
  <c r="Q2181" i="64"/>
  <c r="P2528" i="64"/>
  <c r="Q1654" i="64"/>
  <c r="P1664" i="64"/>
  <c r="P1669" i="64"/>
  <c r="Q1742" i="64"/>
  <c r="Q1762" i="64"/>
  <c r="Q1788" i="64"/>
  <c r="P1798" i="64"/>
  <c r="Q1813" i="64"/>
  <c r="Q1816" i="64"/>
  <c r="Q1822" i="64"/>
  <c r="Q1824" i="64"/>
  <c r="P1826" i="64"/>
  <c r="Q1836" i="64"/>
  <c r="Q1838" i="64"/>
  <c r="Q1841" i="64"/>
  <c r="Q1843" i="64"/>
  <c r="Q1857" i="64"/>
  <c r="Q1858" i="64"/>
  <c r="Q1866" i="64"/>
  <c r="P1919" i="64"/>
  <c r="Q1951" i="64"/>
  <c r="Q1956" i="64"/>
  <c r="Q1958" i="64"/>
  <c r="P1958" i="64"/>
  <c r="Q1966" i="64"/>
  <c r="Q1969" i="64"/>
  <c r="Q1979" i="64"/>
  <c r="Q1982" i="64"/>
  <c r="Q2023" i="64"/>
  <c r="P2034" i="64"/>
  <c r="Q2086" i="64"/>
  <c r="P2134" i="64"/>
  <c r="Q2163" i="64"/>
  <c r="P2163" i="64"/>
  <c r="Q2179" i="64"/>
  <c r="P2179" i="64"/>
  <c r="P2232" i="64"/>
  <c r="P2376" i="64"/>
  <c r="P1796" i="64"/>
  <c r="P1812" i="64"/>
  <c r="Q1828" i="64"/>
  <c r="Q1892" i="64"/>
  <c r="Q1942" i="64"/>
  <c r="P1972" i="64"/>
  <c r="P1977" i="64"/>
  <c r="P2012" i="64"/>
  <c r="P2017" i="64"/>
  <c r="Q2022" i="64"/>
  <c r="Q2034" i="64"/>
  <c r="P2042" i="64"/>
  <c r="Q2054" i="64"/>
  <c r="P2117" i="64"/>
  <c r="P2148" i="64"/>
  <c r="P2231" i="64"/>
  <c r="Q2303" i="64"/>
  <c r="P2303" i="64"/>
  <c r="P2368" i="64"/>
  <c r="Q1797" i="64"/>
  <c r="Q1812" i="64"/>
  <c r="Q1817" i="64"/>
  <c r="P1822" i="64"/>
  <c r="Q1888" i="64"/>
  <c r="Q1919" i="64"/>
  <c r="P1938" i="64"/>
  <c r="Q1941" i="64"/>
  <c r="P1942" i="64"/>
  <c r="Q1968" i="64"/>
  <c r="Q1972" i="64"/>
  <c r="Q1977" i="64"/>
  <c r="Q2012" i="64"/>
  <c r="Q2017" i="64"/>
  <c r="Q2036" i="64"/>
  <c r="P2099" i="64"/>
  <c r="P2184" i="64"/>
  <c r="P2221" i="64"/>
  <c r="Q2221" i="64"/>
  <c r="Q2258" i="64"/>
  <c r="P2319" i="64"/>
  <c r="Q1671" i="64"/>
  <c r="Q1698" i="64"/>
  <c r="Q1757" i="64"/>
  <c r="P1784" i="64"/>
  <c r="Q1916" i="64"/>
  <c r="P1918" i="64"/>
  <c r="P1922" i="64"/>
  <c r="Q1923" i="64"/>
  <c r="Q1938" i="64"/>
  <c r="Q1946" i="64"/>
  <c r="Q1994" i="64"/>
  <c r="Q1998" i="64"/>
  <c r="Q2003" i="64"/>
  <c r="P2009" i="64"/>
  <c r="P2049" i="64"/>
  <c r="P2059" i="64"/>
  <c r="P2061" i="64"/>
  <c r="P2122" i="64"/>
  <c r="Q2134" i="64"/>
  <c r="P2318" i="64"/>
  <c r="P2076" i="64"/>
  <c r="Q2082" i="64"/>
  <c r="P2084" i="64"/>
  <c r="Q2104" i="64"/>
  <c r="P2108" i="64"/>
  <c r="Q2113" i="64"/>
  <c r="P2116" i="64"/>
  <c r="Q2118" i="64"/>
  <c r="Q2129" i="64"/>
  <c r="Q2136" i="64"/>
  <c r="Q2154" i="64"/>
  <c r="Q2164" i="64"/>
  <c r="P2164" i="64"/>
  <c r="Q2177" i="64"/>
  <c r="P2188" i="64"/>
  <c r="Q2193" i="64"/>
  <c r="P2206" i="64"/>
  <c r="Q2208" i="64"/>
  <c r="P2208" i="64"/>
  <c r="P2211" i="64"/>
  <c r="Q2213" i="64"/>
  <c r="P2218" i="64"/>
  <c r="Q2237" i="64"/>
  <c r="P2244" i="64"/>
  <c r="Q2249" i="64"/>
  <c r="Q2251" i="64"/>
  <c r="P2251" i="64"/>
  <c r="P2269" i="64"/>
  <c r="Q2281" i="64"/>
  <c r="Q2282" i="64"/>
  <c r="P2293" i="64"/>
  <c r="P2297" i="64"/>
  <c r="P2309" i="64"/>
  <c r="Q2314" i="64"/>
  <c r="Q2326" i="64"/>
  <c r="P2326" i="64"/>
  <c r="Q2333" i="64"/>
  <c r="P2356" i="64"/>
  <c r="Q2358" i="64"/>
  <c r="P2358" i="64"/>
  <c r="P2364" i="64"/>
  <c r="P2374" i="64"/>
  <c r="P2384" i="64"/>
  <c r="Q2398" i="64"/>
  <c r="P2434" i="64"/>
  <c r="P2439" i="64"/>
  <c r="Q2439" i="64"/>
  <c r="Q2444" i="64"/>
  <c r="Q2489" i="64"/>
  <c r="P2489" i="64"/>
  <c r="P2557" i="64"/>
  <c r="Q2783" i="64"/>
  <c r="Q2051" i="64"/>
  <c r="P2081" i="64"/>
  <c r="Q2084" i="64"/>
  <c r="P2092" i="64"/>
  <c r="Q2098" i="64"/>
  <c r="Q2099" i="64"/>
  <c r="Q2116" i="64"/>
  <c r="Q2131" i="64"/>
  <c r="Q2138" i="64"/>
  <c r="Q2156" i="64"/>
  <c r="Q2207" i="64"/>
  <c r="Q2211" i="64"/>
  <c r="P2212" i="64"/>
  <c r="Q2216" i="64"/>
  <c r="Q2218" i="64"/>
  <c r="Q2236" i="64"/>
  <c r="P2236" i="64"/>
  <c r="P2237" i="64"/>
  <c r="P2248" i="64"/>
  <c r="P2252" i="64"/>
  <c r="Q2254" i="64"/>
  <c r="Q2279" i="64"/>
  <c r="P2281" i="64"/>
  <c r="Q2292" i="64"/>
  <c r="Q2293" i="64"/>
  <c r="Q2309" i="64"/>
  <c r="Q2354" i="64"/>
  <c r="Q2357" i="64"/>
  <c r="Q2366" i="64"/>
  <c r="P2373" i="64"/>
  <c r="Q2373" i="64"/>
  <c r="P2381" i="64"/>
  <c r="Q2381" i="64"/>
  <c r="Q2394" i="64"/>
  <c r="P2401" i="64"/>
  <c r="Q2401" i="64"/>
  <c r="P2438" i="64"/>
  <c r="P2444" i="64"/>
  <c r="P2608" i="64"/>
  <c r="Q2608" i="64"/>
  <c r="P2156" i="64"/>
  <c r="Q2157" i="64"/>
  <c r="Q2232" i="64"/>
  <c r="Q2307" i="64"/>
  <c r="Q2313" i="64"/>
  <c r="Q2324" i="64"/>
  <c r="Q2332" i="64"/>
  <c r="P2359" i="64"/>
  <c r="Q2364" i="64"/>
  <c r="Q2478" i="64"/>
  <c r="P2478" i="64"/>
  <c r="P2487" i="64"/>
  <c r="P2493" i="64"/>
  <c r="P2518" i="64"/>
  <c r="P2542" i="64"/>
  <c r="Q2078" i="64"/>
  <c r="Q2083" i="64"/>
  <c r="P2089" i="64"/>
  <c r="Q2097" i="64"/>
  <c r="P2132" i="64"/>
  <c r="Q2137" i="64"/>
  <c r="Q2153" i="64"/>
  <c r="Q2184" i="64"/>
  <c r="Q2231" i="64"/>
  <c r="Q2233" i="64"/>
  <c r="P2233" i="64"/>
  <c r="P2243" i="64"/>
  <c r="Q2268" i="64"/>
  <c r="Q2306" i="64"/>
  <c r="Q2308" i="64"/>
  <c r="P2308" i="64"/>
  <c r="P2323" i="64"/>
  <c r="P2366" i="64"/>
  <c r="P2409" i="64"/>
  <c r="Q2533" i="64"/>
  <c r="Q2541" i="64"/>
  <c r="Q2319" i="64"/>
  <c r="Q2376" i="64"/>
  <c r="P2431" i="64"/>
  <c r="P2632" i="64"/>
  <c r="P2726" i="64"/>
  <c r="Q2751" i="64"/>
  <c r="P2114" i="64"/>
  <c r="Q2186" i="64"/>
  <c r="Q2299" i="64"/>
  <c r="P2314" i="64"/>
  <c r="Q2318" i="64"/>
  <c r="P2386" i="64"/>
  <c r="P2417" i="64"/>
  <c r="Q2417" i="64"/>
  <c r="Q2429" i="64"/>
  <c r="P2524" i="64"/>
  <c r="Q2799" i="64"/>
  <c r="P2799" i="64"/>
  <c r="P2041" i="64"/>
  <c r="Q2057" i="64"/>
  <c r="Q2091" i="64"/>
  <c r="Q2114" i="64"/>
  <c r="Q2119" i="64"/>
  <c r="Q2122" i="64"/>
  <c r="Q2124" i="64"/>
  <c r="P2186" i="64"/>
  <c r="Q2188" i="64"/>
  <c r="P2198" i="64"/>
  <c r="P2241" i="64"/>
  <c r="P2249" i="64"/>
  <c r="P2257" i="64"/>
  <c r="Q2297" i="64"/>
  <c r="P2316" i="64"/>
  <c r="Q2334" i="64"/>
  <c r="P2334" i="64"/>
  <c r="P2394" i="64"/>
  <c r="P2402" i="64"/>
  <c r="Q2409" i="64"/>
  <c r="P2416" i="64"/>
  <c r="P2428" i="64"/>
  <c r="Q2576" i="64"/>
  <c r="P2576" i="64"/>
  <c r="P2597" i="64"/>
  <c r="Q2622" i="64"/>
  <c r="P2622" i="64"/>
  <c r="Q2386" i="64"/>
  <c r="Q2414" i="64"/>
  <c r="Q2416" i="64"/>
  <c r="Q2597" i="64"/>
  <c r="P2691" i="64"/>
  <c r="Q2721" i="64"/>
  <c r="P2802" i="64"/>
  <c r="P2899" i="64"/>
  <c r="P2937" i="64"/>
  <c r="P2459" i="64"/>
  <c r="Q2464" i="64"/>
  <c r="P2469" i="64"/>
  <c r="Q2487" i="64"/>
  <c r="Q2572" i="64"/>
  <c r="P2572" i="64"/>
  <c r="Q2636" i="64"/>
  <c r="P2644" i="64"/>
  <c r="Q2697" i="64"/>
  <c r="P2697" i="64"/>
  <c r="Q2711" i="64"/>
  <c r="P2721" i="64"/>
  <c r="P2812" i="64"/>
  <c r="P2873" i="64"/>
  <c r="Q2898" i="64"/>
  <c r="Q2994" i="64"/>
  <c r="Q3411" i="64"/>
  <c r="Q2384" i="64"/>
  <c r="Q2402" i="64"/>
  <c r="Q2404" i="64"/>
  <c r="Q2412" i="64"/>
  <c r="Q2469" i="64"/>
  <c r="Q2471" i="64"/>
  <c r="Q2477" i="64"/>
  <c r="P2486" i="64"/>
  <c r="P2494" i="64"/>
  <c r="P2507" i="64"/>
  <c r="P2519" i="64"/>
  <c r="Q2551" i="64"/>
  <c r="Q2564" i="64"/>
  <c r="P2599" i="64"/>
  <c r="Q2607" i="64"/>
  <c r="P2617" i="64"/>
  <c r="Q2624" i="64"/>
  <c r="P2636" i="64"/>
  <c r="Q2643" i="64"/>
  <c r="P2643" i="64"/>
  <c r="Q2656" i="64"/>
  <c r="P2718" i="64"/>
  <c r="P2719" i="64"/>
  <c r="P2788" i="64"/>
  <c r="P2834" i="64"/>
  <c r="P3341" i="64"/>
  <c r="Q3341" i="64"/>
  <c r="P3356" i="64"/>
  <c r="Q2396" i="64"/>
  <c r="Q2432" i="64"/>
  <c r="Q2434" i="64"/>
  <c r="Q2446" i="64"/>
  <c r="Q2467" i="64"/>
  <c r="Q2472" i="64"/>
  <c r="Q2476" i="64"/>
  <c r="P2477" i="64"/>
  <c r="Q2507" i="64"/>
  <c r="Q2512" i="64"/>
  <c r="P2514" i="64"/>
  <c r="Q2526" i="64"/>
  <c r="Q2529" i="64"/>
  <c r="P2534" i="64"/>
  <c r="Q2542" i="64"/>
  <c r="Q2549" i="64"/>
  <c r="Q2556" i="64"/>
  <c r="Q2557" i="64"/>
  <c r="P2591" i="64"/>
  <c r="Q2599" i="64"/>
  <c r="Q2609" i="64"/>
  <c r="Q2614" i="64"/>
  <c r="Q2617" i="64"/>
  <c r="Q2632" i="64"/>
  <c r="P2671" i="64"/>
  <c r="P2747" i="64"/>
  <c r="P2809" i="64"/>
  <c r="Q2809" i="64"/>
  <c r="P2833" i="64"/>
  <c r="P3009" i="64"/>
  <c r="P3113" i="64"/>
  <c r="Q3124" i="64"/>
  <c r="P3299" i="64"/>
  <c r="Q2528" i="64"/>
  <c r="Q2687" i="64"/>
  <c r="P2722" i="64"/>
  <c r="P2746" i="64"/>
  <c r="Q2761" i="64"/>
  <c r="P2761" i="64"/>
  <c r="P2817" i="64"/>
  <c r="Q2817" i="64"/>
  <c r="Q2882" i="64"/>
  <c r="Q3002" i="64"/>
  <c r="Q3052" i="64"/>
  <c r="P3236" i="64"/>
  <c r="P3272" i="64"/>
  <c r="Q3272" i="64"/>
  <c r="Q2362" i="64"/>
  <c r="Q2389" i="64"/>
  <c r="Q2397" i="64"/>
  <c r="Q2424" i="64"/>
  <c r="Q2438" i="64"/>
  <c r="Q2441" i="64"/>
  <c r="Q2447" i="64"/>
  <c r="Q2481" i="64"/>
  <c r="Q2493" i="64"/>
  <c r="Q2501" i="64"/>
  <c r="Q2518" i="64"/>
  <c r="Q2524" i="64"/>
  <c r="P2527" i="64"/>
  <c r="Q2537" i="64"/>
  <c r="P2546" i="64"/>
  <c r="Q2552" i="64"/>
  <c r="Q2562" i="64"/>
  <c r="Q2581" i="64"/>
  <c r="Q2592" i="64"/>
  <c r="Q2616" i="64"/>
  <c r="P2637" i="64"/>
  <c r="Q2639" i="64"/>
  <c r="P2679" i="64"/>
  <c r="P2699" i="64"/>
  <c r="Q2703" i="64"/>
  <c r="P2703" i="64"/>
  <c r="Q2713" i="64"/>
  <c r="Q2719" i="64"/>
  <c r="P2729" i="64"/>
  <c r="Q2802" i="64"/>
  <c r="P2816" i="64"/>
  <c r="P2881" i="64"/>
  <c r="P3001" i="64"/>
  <c r="Q2437" i="64"/>
  <c r="P2442" i="64"/>
  <c r="P2654" i="64"/>
  <c r="Q2693" i="64"/>
  <c r="Q2752" i="64"/>
  <c r="Q2793" i="64"/>
  <c r="Q2661" i="64"/>
  <c r="Q2684" i="64"/>
  <c r="P2716" i="64"/>
  <c r="Q2738" i="64"/>
  <c r="P2769" i="64"/>
  <c r="P2776" i="64"/>
  <c r="P2782" i="64"/>
  <c r="P2786" i="64"/>
  <c r="Q2788" i="64"/>
  <c r="P2792" i="64"/>
  <c r="P2796" i="64"/>
  <c r="Q2819" i="64"/>
  <c r="P2824" i="64"/>
  <c r="P2836" i="64"/>
  <c r="Q2838" i="64"/>
  <c r="Q2841" i="64"/>
  <c r="P2842" i="64"/>
  <c r="Q2867" i="64"/>
  <c r="P2867" i="64"/>
  <c r="Q2892" i="64"/>
  <c r="Q2908" i="64"/>
  <c r="P2911" i="64"/>
  <c r="Q2913" i="64"/>
  <c r="P2913" i="64"/>
  <c r="Q2916" i="64"/>
  <c r="Q2922" i="64"/>
  <c r="Q2948" i="64"/>
  <c r="Q2962" i="64"/>
  <c r="Q3004" i="64"/>
  <c r="Q3019" i="64"/>
  <c r="Q3021" i="64"/>
  <c r="Q3031" i="64"/>
  <c r="Q3038" i="64"/>
  <c r="P3099" i="64"/>
  <c r="Q3132" i="64"/>
  <c r="P3172" i="64"/>
  <c r="P3256" i="64"/>
  <c r="Q3256" i="64"/>
  <c r="P3271" i="64"/>
  <c r="Q3347" i="64"/>
  <c r="P3633" i="64"/>
  <c r="Q3033" i="64"/>
  <c r="P3033" i="64"/>
  <c r="Q3043" i="64"/>
  <c r="P3098" i="64"/>
  <c r="Q3098" i="64"/>
  <c r="P3107" i="64"/>
  <c r="P3131" i="64"/>
  <c r="Q3136" i="64"/>
  <c r="P3184" i="64"/>
  <c r="P3191" i="64"/>
  <c r="Q3191" i="64"/>
  <c r="P3224" i="64"/>
  <c r="P3242" i="64"/>
  <c r="P3247" i="64"/>
  <c r="Q3262" i="64"/>
  <c r="P3346" i="64"/>
  <c r="P3402" i="64"/>
  <c r="Q2699" i="64"/>
  <c r="Q2701" i="64"/>
  <c r="Q2722" i="64"/>
  <c r="P2756" i="64"/>
  <c r="Q2801" i="64"/>
  <c r="Q2804" i="64"/>
  <c r="Q2822" i="64"/>
  <c r="P2826" i="64"/>
  <c r="Q2828" i="64"/>
  <c r="Q2863" i="64"/>
  <c r="Q2881" i="64"/>
  <c r="Q2937" i="64"/>
  <c r="Q2939" i="64"/>
  <c r="Q2941" i="64"/>
  <c r="Q2946" i="64"/>
  <c r="P2947" i="64"/>
  <c r="Q2952" i="64"/>
  <c r="Q3001" i="64"/>
  <c r="P3021" i="64"/>
  <c r="Q3023" i="64"/>
  <c r="Q3026" i="64"/>
  <c r="Q3036" i="64"/>
  <c r="P3037" i="64"/>
  <c r="Q3042" i="64"/>
  <c r="P3047" i="64"/>
  <c r="P3106" i="64"/>
  <c r="Q3106" i="64"/>
  <c r="P3177" i="64"/>
  <c r="Q3177" i="64"/>
  <c r="P3183" i="64"/>
  <c r="P3241" i="64"/>
  <c r="Q3241" i="64"/>
  <c r="P3261" i="64"/>
  <c r="P3334" i="64"/>
  <c r="Q2866" i="64"/>
  <c r="Q2971" i="64"/>
  <c r="Q2979" i="64"/>
  <c r="Q3009" i="64"/>
  <c r="P3054" i="64"/>
  <c r="Q3054" i="64"/>
  <c r="P3169" i="64"/>
  <c r="Q3169" i="64"/>
  <c r="P3176" i="64"/>
  <c r="Q3189" i="64"/>
  <c r="Q2641" i="64"/>
  <c r="Q2654" i="64"/>
  <c r="Q2726" i="64"/>
  <c r="Q2749" i="64"/>
  <c r="P2753" i="64"/>
  <c r="Q2808" i="64"/>
  <c r="P2808" i="64"/>
  <c r="Q2812" i="64"/>
  <c r="P2844" i="64"/>
  <c r="P2856" i="64"/>
  <c r="Q2858" i="64"/>
  <c r="Q2886" i="64"/>
  <c r="P2889" i="64"/>
  <c r="Q2899" i="64"/>
  <c r="P2931" i="64"/>
  <c r="Q2933" i="64"/>
  <c r="Q2964" i="64"/>
  <c r="Q2968" i="64"/>
  <c r="Q2978" i="64"/>
  <c r="Q2983" i="64"/>
  <c r="P2983" i="64"/>
  <c r="P2991" i="64"/>
  <c r="Q2993" i="64"/>
  <c r="Q3008" i="64"/>
  <c r="Q3011" i="64"/>
  <c r="P3013" i="64"/>
  <c r="Q3051" i="64"/>
  <c r="P3093" i="64"/>
  <c r="P3103" i="64"/>
  <c r="P3111" i="64"/>
  <c r="P3188" i="64"/>
  <c r="Q3483" i="64"/>
  <c r="Q2702" i="64"/>
  <c r="Q2747" i="64"/>
  <c r="Q2753" i="64"/>
  <c r="Q2792" i="64"/>
  <c r="Q2897" i="64"/>
  <c r="P2971" i="64"/>
  <c r="Q2973" i="64"/>
  <c r="Q3013" i="64"/>
  <c r="P3046" i="64"/>
  <c r="Q3093" i="64"/>
  <c r="P3094" i="64"/>
  <c r="Q3094" i="64"/>
  <c r="Q3108" i="64"/>
  <c r="Q2746" i="64"/>
  <c r="Q2782" i="64"/>
  <c r="Q2789" i="64"/>
  <c r="Q2829" i="64"/>
  <c r="Q2834" i="64"/>
  <c r="Q2844" i="64"/>
  <c r="Q2864" i="64"/>
  <c r="Q2873" i="64"/>
  <c r="Q2889" i="64"/>
  <c r="Q2891" i="64"/>
  <c r="Q2896" i="64"/>
  <c r="P2897" i="64"/>
  <c r="Q2914" i="64"/>
  <c r="Q2921" i="64"/>
  <c r="Q2954" i="64"/>
  <c r="Q2961" i="64"/>
  <c r="Q2967" i="64"/>
  <c r="P2967" i="64"/>
  <c r="Q2972" i="64"/>
  <c r="Q3034" i="64"/>
  <c r="P3114" i="64"/>
  <c r="Q3114" i="64"/>
  <c r="Q3164" i="64"/>
  <c r="Q3237" i="64"/>
  <c r="P3357" i="64"/>
  <c r="Q3357" i="64"/>
  <c r="P3436" i="64"/>
  <c r="P3442" i="64"/>
  <c r="P3469" i="64"/>
  <c r="Q3469" i="64"/>
  <c r="P3476" i="64"/>
  <c r="P3069" i="64"/>
  <c r="Q3078" i="64"/>
  <c r="P3083" i="64"/>
  <c r="Q3087" i="64"/>
  <c r="Q3092" i="64"/>
  <c r="Q3134" i="64"/>
  <c r="Q3141" i="64"/>
  <c r="Q3147" i="64"/>
  <c r="Q3149" i="64"/>
  <c r="Q3151" i="64"/>
  <c r="P3153" i="64"/>
  <c r="Q3156" i="64"/>
  <c r="P3157" i="64"/>
  <c r="Q3162" i="64"/>
  <c r="Q3182" i="64"/>
  <c r="Q3199" i="64"/>
  <c r="P3206" i="64"/>
  <c r="Q3208" i="64"/>
  <c r="P3208" i="64"/>
  <c r="Q3213" i="64"/>
  <c r="P3234" i="64"/>
  <c r="P3244" i="64"/>
  <c r="Q3251" i="64"/>
  <c r="Q3264" i="64"/>
  <c r="Q3269" i="64"/>
  <c r="P3279" i="64"/>
  <c r="Q3292" i="64"/>
  <c r="Q3349" i="64"/>
  <c r="Q3354" i="64"/>
  <c r="Q3364" i="64"/>
  <c r="Q3366" i="64"/>
  <c r="Q3373" i="64"/>
  <c r="Q3382" i="64"/>
  <c r="Q3384" i="64"/>
  <c r="Q3386" i="64"/>
  <c r="Q3392" i="64"/>
  <c r="P3396" i="64"/>
  <c r="Q3398" i="64"/>
  <c r="P3401" i="64"/>
  <c r="Q3401" i="64"/>
  <c r="P3408" i="64"/>
  <c r="P3416" i="64"/>
  <c r="P3434" i="64"/>
  <c r="P3441" i="64"/>
  <c r="Q3441" i="64"/>
  <c r="P3504" i="64"/>
  <c r="Q3649" i="64"/>
  <c r="P3674" i="64"/>
  <c r="P3701" i="64"/>
  <c r="Q3701" i="64"/>
  <c r="P3707" i="64"/>
  <c r="Q3707" i="64"/>
  <c r="Q3271" i="64"/>
  <c r="Q3356" i="64"/>
  <c r="P3433" i="64"/>
  <c r="Q3433" i="64"/>
  <c r="Q3489" i="64"/>
  <c r="Q3673" i="64"/>
  <c r="P3706" i="64"/>
  <c r="P3712" i="64"/>
  <c r="P3729" i="64"/>
  <c r="Q3059" i="64"/>
  <c r="Q3068" i="64"/>
  <c r="Q3073" i="64"/>
  <c r="P3073" i="64"/>
  <c r="Q3076" i="64"/>
  <c r="P3077" i="64"/>
  <c r="Q3082" i="64"/>
  <c r="Q3119" i="64"/>
  <c r="Q3121" i="64"/>
  <c r="Q3131" i="64"/>
  <c r="Q3137" i="64"/>
  <c r="P3141" i="64"/>
  <c r="P3147" i="64"/>
  <c r="Q3176" i="64"/>
  <c r="P3178" i="64"/>
  <c r="Q3202" i="64"/>
  <c r="P3212" i="64"/>
  <c r="Q3233" i="64"/>
  <c r="Q3236" i="64"/>
  <c r="Q3242" i="64"/>
  <c r="Q3244" i="64"/>
  <c r="Q3247" i="64"/>
  <c r="Q3248" i="64"/>
  <c r="Q3253" i="64"/>
  <c r="Q3261" i="64"/>
  <c r="Q3276" i="64"/>
  <c r="Q3278" i="64"/>
  <c r="P3281" i="64"/>
  <c r="Q3312" i="64"/>
  <c r="Q3346" i="64"/>
  <c r="Q3361" i="64"/>
  <c r="P3362" i="64"/>
  <c r="Q3368" i="64"/>
  <c r="P3368" i="64"/>
  <c r="Q3371" i="64"/>
  <c r="P3372" i="64"/>
  <c r="Q3377" i="64"/>
  <c r="P3382" i="64"/>
  <c r="Q3387" i="64"/>
  <c r="Q3417" i="64"/>
  <c r="P3446" i="64"/>
  <c r="P3488" i="64"/>
  <c r="P3498" i="64"/>
  <c r="P3603" i="64"/>
  <c r="P3049" i="64"/>
  <c r="Q3058" i="64"/>
  <c r="Q3118" i="64"/>
  <c r="Q3133" i="64"/>
  <c r="P3133" i="64"/>
  <c r="P3137" i="64"/>
  <c r="Q3142" i="64"/>
  <c r="Q3178" i="64"/>
  <c r="Q3194" i="64"/>
  <c r="P3198" i="64"/>
  <c r="Q3201" i="64"/>
  <c r="P3202" i="64"/>
  <c r="Q3203" i="64"/>
  <c r="Q3224" i="64"/>
  <c r="Q3231" i="64"/>
  <c r="Q3238" i="64"/>
  <c r="Q3252" i="64"/>
  <c r="Q3259" i="64"/>
  <c r="Q3263" i="64"/>
  <c r="P3263" i="64"/>
  <c r="P3267" i="64"/>
  <c r="Q3273" i="64"/>
  <c r="Q3307" i="64"/>
  <c r="P3307" i="64"/>
  <c r="Q3324" i="64"/>
  <c r="Q3334" i="64"/>
  <c r="Q3344" i="64"/>
  <c r="Q3348" i="64"/>
  <c r="P3348" i="64"/>
  <c r="P3352" i="64"/>
  <c r="Q3358" i="64"/>
  <c r="Q3488" i="64"/>
  <c r="Q3511" i="64"/>
  <c r="P3609" i="64"/>
  <c r="P3709" i="64"/>
  <c r="Q3709" i="64"/>
  <c r="Q3099" i="64"/>
  <c r="Q3111" i="64"/>
  <c r="Q3172" i="64"/>
  <c r="Q3198" i="64"/>
  <c r="Q3299" i="64"/>
  <c r="P3319" i="64"/>
  <c r="P3394" i="64"/>
  <c r="P3508" i="64"/>
  <c r="P3637" i="64"/>
  <c r="Q3697" i="64"/>
  <c r="Q3107" i="64"/>
  <c r="Q3113" i="64"/>
  <c r="Q3222" i="64"/>
  <c r="Q3297" i="64"/>
  <c r="Q3319" i="64"/>
  <c r="Q3402" i="64"/>
  <c r="P3429" i="64"/>
  <c r="Q3429" i="64"/>
  <c r="P3472" i="64"/>
  <c r="P3554" i="64"/>
  <c r="Q3636" i="64"/>
  <c r="P3696" i="64"/>
  <c r="Q3097" i="64"/>
  <c r="P3101" i="64"/>
  <c r="Q3103" i="64"/>
  <c r="Q3184" i="64"/>
  <c r="Q3221" i="64"/>
  <c r="P3222" i="64"/>
  <c r="P3226" i="64"/>
  <c r="Q3296" i="64"/>
  <c r="Q3298" i="64"/>
  <c r="P3336" i="64"/>
  <c r="Q3394" i="64"/>
  <c r="Q3396" i="64"/>
  <c r="P3412" i="64"/>
  <c r="P3437" i="64"/>
  <c r="Q3437" i="64"/>
  <c r="P3477" i="64"/>
  <c r="Q3477" i="64"/>
  <c r="P3494" i="64"/>
  <c r="P3514" i="64"/>
  <c r="P3578" i="64"/>
  <c r="Q3578" i="64"/>
  <c r="Q3634" i="64"/>
  <c r="Q3424" i="64"/>
  <c r="P3426" i="64"/>
  <c r="Q3428" i="64"/>
  <c r="Q3453" i="64"/>
  <c r="Q3458" i="64"/>
  <c r="Q3461" i="64"/>
  <c r="Q3467" i="64"/>
  <c r="Q3524" i="64"/>
  <c r="Q3526" i="64"/>
  <c r="Q3532" i="64"/>
  <c r="Q3536" i="64"/>
  <c r="Q3547" i="64"/>
  <c r="Q3564" i="64"/>
  <c r="Q3566" i="64"/>
  <c r="Q3582" i="64"/>
  <c r="Q3619" i="64"/>
  <c r="Q3626" i="64"/>
  <c r="P3627" i="64"/>
  <c r="Q3647" i="64"/>
  <c r="P3648" i="64"/>
  <c r="Q3651" i="64"/>
  <c r="P3652" i="64"/>
  <c r="Q3657" i="64"/>
  <c r="Q3716" i="64"/>
  <c r="Q3721" i="64"/>
  <c r="Q3696" i="64"/>
  <c r="Q3404" i="64"/>
  <c r="Q3406" i="64"/>
  <c r="Q3413" i="64"/>
  <c r="P3418" i="64"/>
  <c r="Q3421" i="64"/>
  <c r="Q3444" i="64"/>
  <c r="Q3446" i="64"/>
  <c r="Q3476" i="64"/>
  <c r="Q3522" i="64"/>
  <c r="P3526" i="64"/>
  <c r="Q3528" i="64"/>
  <c r="Q3537" i="64"/>
  <c r="Q3562" i="64"/>
  <c r="Q3571" i="64"/>
  <c r="Q3622" i="64"/>
  <c r="Q3702" i="64"/>
  <c r="Q3706" i="64"/>
  <c r="P3724" i="64"/>
  <c r="Q3442" i="64"/>
  <c r="Q3494" i="64"/>
  <c r="Q3504" i="64"/>
  <c r="Q3514" i="64"/>
  <c r="Q3516" i="64"/>
  <c r="Q3554" i="64"/>
  <c r="Q3556" i="64"/>
  <c r="Q3599" i="64"/>
  <c r="Q3601" i="64"/>
  <c r="Q3617" i="64"/>
  <c r="P3617" i="64"/>
  <c r="Q3637" i="64"/>
  <c r="Q3676" i="64"/>
  <c r="Q3683" i="64"/>
  <c r="Q3718" i="64"/>
  <c r="Q3408" i="64"/>
  <c r="Q3434" i="64"/>
  <c r="Q3436" i="64"/>
  <c r="P3438" i="64"/>
  <c r="Q3473" i="64"/>
  <c r="Q3493" i="64"/>
  <c r="Q3496" i="64"/>
  <c r="Q3503" i="64"/>
  <c r="Q3506" i="64"/>
  <c r="Q3513" i="64"/>
  <c r="P3518" i="64"/>
  <c r="P3544" i="64"/>
  <c r="Q3553" i="64"/>
  <c r="P3558" i="64"/>
  <c r="P3589" i="64"/>
  <c r="Q3598" i="64"/>
  <c r="Q3609" i="64"/>
  <c r="Q3613" i="64"/>
  <c r="P3613" i="64"/>
  <c r="P3629" i="64"/>
  <c r="P3644" i="64"/>
  <c r="P3664" i="64"/>
  <c r="Q3669" i="64"/>
  <c r="Q3674" i="64"/>
  <c r="Q3688" i="64"/>
  <c r="P3688" i="64"/>
  <c r="P3708" i="64"/>
  <c r="Q3712" i="64"/>
  <c r="P3722" i="64"/>
  <c r="Q3722" i="64"/>
  <c r="Q3732" i="64"/>
  <c r="P3759" i="64"/>
  <c r="Q3438" i="64"/>
  <c r="Q3512" i="64"/>
  <c r="Q3518" i="64"/>
  <c r="Q3546" i="64"/>
  <c r="Q3552" i="64"/>
  <c r="Q3558" i="64"/>
  <c r="Q3581" i="64"/>
  <c r="Q3589" i="64"/>
  <c r="Q3597" i="64"/>
  <c r="P3601" i="64"/>
  <c r="Q3603" i="64"/>
  <c r="Q3607" i="64"/>
  <c r="Q3629" i="64"/>
  <c r="Q3664" i="64"/>
  <c r="P3676" i="64"/>
  <c r="P3721" i="64"/>
  <c r="P3731" i="64"/>
  <c r="P3758" i="64"/>
  <c r="Q3758" i="64"/>
  <c r="P3424" i="64"/>
  <c r="Q3472" i="64"/>
  <c r="Q3498" i="64"/>
  <c r="Q3508" i="64"/>
  <c r="Q3544" i="64"/>
  <c r="Q3551" i="64"/>
  <c r="Q3596" i="64"/>
  <c r="P3597" i="64"/>
  <c r="Q3602" i="64"/>
  <c r="Q3606" i="64"/>
  <c r="Q3633" i="64"/>
  <c r="Q3644" i="64"/>
  <c r="Q3661" i="64"/>
  <c r="Q3672" i="64"/>
  <c r="Q3677" i="64"/>
  <c r="P3966" i="64"/>
  <c r="Q3969" i="64"/>
  <c r="P3976" i="64"/>
  <c r="P3986" i="64"/>
  <c r="P4024" i="64"/>
  <c r="P4036" i="64"/>
  <c r="Q4041" i="64"/>
  <c r="Q4048" i="64"/>
  <c r="Q4074" i="64"/>
  <c r="Q4081" i="64"/>
  <c r="Q3986" i="64"/>
  <c r="Q4021" i="64"/>
  <c r="Q4022" i="64"/>
  <c r="P4081" i="64"/>
  <c r="Q3734" i="64"/>
  <c r="P3741" i="64"/>
  <c r="Q3746" i="64"/>
  <c r="P3747" i="64"/>
  <c r="Q3766" i="64"/>
  <c r="Q3777" i="64"/>
  <c r="P3777" i="64"/>
  <c r="Q3781" i="64"/>
  <c r="Q3794" i="64"/>
  <c r="P3806" i="64"/>
  <c r="Q3812" i="64"/>
  <c r="Q3817" i="64"/>
  <c r="Q3841" i="64"/>
  <c r="Q3847" i="64"/>
  <c r="P3853" i="64"/>
  <c r="Q3858" i="64"/>
  <c r="Q3879" i="64"/>
  <c r="Q3884" i="64"/>
  <c r="Q3916" i="64"/>
  <c r="Q3918" i="64"/>
  <c r="P3921" i="64"/>
  <c r="Q3951" i="64"/>
  <c r="P3967" i="64"/>
  <c r="Q3977" i="64"/>
  <c r="Q3987" i="64"/>
  <c r="P4017" i="64"/>
  <c r="P4021" i="64"/>
  <c r="Q4024" i="64"/>
  <c r="Q4026" i="64"/>
  <c r="Q4037" i="64"/>
  <c r="P4052" i="64"/>
  <c r="Q3742" i="64"/>
  <c r="P3773" i="64"/>
  <c r="Q3776" i="64"/>
  <c r="Q3782" i="64"/>
  <c r="P3793" i="64"/>
  <c r="Q3797" i="64"/>
  <c r="Q3806" i="64"/>
  <c r="P3829" i="64"/>
  <c r="Q3834" i="64"/>
  <c r="Q3839" i="64"/>
  <c r="Q3846" i="64"/>
  <c r="P3847" i="64"/>
  <c r="Q3883" i="64"/>
  <c r="Q3886" i="64"/>
  <c r="P3899" i="64"/>
  <c r="Q3908" i="64"/>
  <c r="P3913" i="64"/>
  <c r="P3917" i="64"/>
  <c r="Q3922" i="64"/>
  <c r="Q3934" i="64"/>
  <c r="P3934" i="64"/>
  <c r="P3956" i="64"/>
  <c r="Q3962" i="64"/>
  <c r="P4022" i="64"/>
  <c r="P4026" i="64"/>
  <c r="P4068" i="64"/>
  <c r="Q4072" i="64"/>
  <c r="Q4077" i="64"/>
  <c r="Q3729" i="64"/>
  <c r="Q3731" i="64"/>
  <c r="P3737" i="64"/>
  <c r="Q3789" i="64"/>
  <c r="Q3801" i="64"/>
  <c r="Q3807" i="64"/>
  <c r="Q3818" i="64"/>
  <c r="Q3829" i="64"/>
  <c r="Q3831" i="64"/>
  <c r="Q3838" i="64"/>
  <c r="P3841" i="64"/>
  <c r="Q3843" i="64"/>
  <c r="P3864" i="64"/>
  <c r="Q3873" i="64"/>
  <c r="P3886" i="64"/>
  <c r="Q3888" i="64"/>
  <c r="Q3901" i="64"/>
  <c r="Q3907" i="64"/>
  <c r="Q3911" i="64"/>
  <c r="Q3942" i="64"/>
  <c r="Q3958" i="64"/>
  <c r="Q3961" i="64"/>
  <c r="P3962" i="64"/>
  <c r="P3989" i="64"/>
  <c r="P3994" i="64"/>
  <c r="Q4028" i="64"/>
  <c r="Q4029" i="64"/>
  <c r="P4056" i="64"/>
  <c r="Q4061" i="64"/>
  <c r="Q4066" i="64"/>
  <c r="Q4068" i="64"/>
  <c r="Q4071" i="64"/>
  <c r="Q4076" i="64"/>
  <c r="P4082" i="64"/>
  <c r="Q4089" i="64"/>
  <c r="Q4093" i="64"/>
  <c r="Q3733" i="64"/>
  <c r="P3733" i="64"/>
  <c r="Q3791" i="64"/>
  <c r="Q3792" i="64"/>
  <c r="P3817" i="64"/>
  <c r="Q3827" i="64"/>
  <c r="Q3837" i="64"/>
  <c r="Q3842" i="64"/>
  <c r="Q3872" i="64"/>
  <c r="Q3887" i="64"/>
  <c r="Q3906" i="64"/>
  <c r="P3911" i="64"/>
  <c r="P3941" i="64"/>
  <c r="Q3759" i="64"/>
  <c r="Q3786" i="64"/>
  <c r="Q3826" i="64"/>
  <c r="Q3832" i="64"/>
  <c r="P3837" i="64"/>
  <c r="Q3864" i="64"/>
  <c r="Q3871" i="64"/>
  <c r="Q3899" i="64"/>
  <c r="Q3943" i="64"/>
  <c r="Q3749" i="64"/>
  <c r="Q3763" i="64"/>
  <c r="Q3779" i="64"/>
  <c r="Q3811" i="64"/>
  <c r="P3812" i="64"/>
  <c r="Q3854" i="64"/>
  <c r="Q3863" i="64"/>
  <c r="Q3868" i="64"/>
  <c r="P3868" i="64"/>
  <c r="P3894" i="64"/>
  <c r="Q3902" i="64"/>
  <c r="Q3928" i="64"/>
  <c r="Q3938" i="64"/>
  <c r="Q3948" i="64"/>
  <c r="P3948" i="64"/>
  <c r="Q3966" i="64"/>
  <c r="Q3967" i="64"/>
  <c r="Q3973" i="64"/>
  <c r="Q3983" i="64"/>
  <c r="Q3998" i="64"/>
  <c r="Q4017" i="64"/>
  <c r="Q4052" i="64"/>
  <c r="P4074" i="64"/>
  <c r="Q2843" i="64"/>
  <c r="Q2803" i="64"/>
  <c r="P2902" i="64"/>
  <c r="P2966" i="64"/>
  <c r="P2807" i="64"/>
  <c r="P2823" i="64"/>
  <c r="P2831" i="64"/>
  <c r="P2839" i="64"/>
  <c r="P2847" i="64"/>
  <c r="P2918" i="64"/>
  <c r="P2926" i="64"/>
  <c r="P2974" i="64"/>
  <c r="P3128" i="64"/>
  <c r="Q3128" i="64"/>
  <c r="Q2811" i="64"/>
  <c r="Q2902" i="64"/>
  <c r="Q2966" i="64"/>
  <c r="P2998" i="64"/>
  <c r="Q2851" i="64"/>
  <c r="P2942" i="64"/>
  <c r="P2878" i="64"/>
  <c r="P2886" i="64"/>
  <c r="Q2827" i="64"/>
  <c r="P2862" i="64"/>
  <c r="P2934" i="64"/>
  <c r="P2958" i="64"/>
  <c r="P2982" i="64"/>
  <c r="P3016" i="64"/>
  <c r="Q3016" i="64"/>
  <c r="P2866" i="64"/>
  <c r="P2859" i="64"/>
  <c r="P2894" i="64"/>
  <c r="Q2926" i="64"/>
  <c r="P3152" i="64"/>
  <c r="Q3152" i="64"/>
  <c r="P3064" i="64"/>
  <c r="P3088" i="64"/>
  <c r="P3112" i="64"/>
  <c r="P3136" i="64"/>
  <c r="P3219" i="64"/>
  <c r="Q3219" i="64"/>
  <c r="P2874" i="64"/>
  <c r="P2882" i="64"/>
  <c r="P2898" i="64"/>
  <c r="P2906" i="64"/>
  <c r="P2914" i="64"/>
  <c r="P2922" i="64"/>
  <c r="P2938" i="64"/>
  <c r="P2946" i="64"/>
  <c r="P2954" i="64"/>
  <c r="P2962" i="64"/>
  <c r="P2978" i="64"/>
  <c r="P2986" i="64"/>
  <c r="P2994" i="64"/>
  <c r="P3002" i="64"/>
  <c r="P3024" i="64"/>
  <c r="Q3064" i="64"/>
  <c r="P3179" i="64"/>
  <c r="Q3179" i="64"/>
  <c r="P3048" i="64"/>
  <c r="P3072" i="64"/>
  <c r="P3096" i="64"/>
  <c r="P3012" i="64"/>
  <c r="P3144" i="64"/>
  <c r="P3032" i="64"/>
  <c r="P3056" i="64"/>
  <c r="Q3012" i="64"/>
  <c r="Q3088" i="64"/>
  <c r="P3104" i="64"/>
  <c r="Q3144" i="64"/>
  <c r="P3187" i="64"/>
  <c r="Q3167" i="64"/>
  <c r="P3227" i="64"/>
  <c r="P3282" i="64"/>
  <c r="Q3282" i="64"/>
  <c r="P3028" i="64"/>
  <c r="P3036" i="64"/>
  <c r="P3044" i="64"/>
  <c r="P3052" i="64"/>
  <c r="P3068" i="64"/>
  <c r="P3076" i="64"/>
  <c r="P3084" i="64"/>
  <c r="P3092" i="64"/>
  <c r="P3108" i="64"/>
  <c r="P3116" i="64"/>
  <c r="P3124" i="64"/>
  <c r="P3132" i="64"/>
  <c r="P3148" i="64"/>
  <c r="P3156" i="64"/>
  <c r="P3164" i="64"/>
  <c r="P3203" i="64"/>
  <c r="P3314" i="64"/>
  <c r="Q3314" i="64"/>
  <c r="Q3187" i="64"/>
  <c r="P3258" i="64"/>
  <c r="Q3258" i="64"/>
  <c r="P3211" i="64"/>
  <c r="Q3227" i="64"/>
  <c r="P3171" i="64"/>
  <c r="P3243" i="64"/>
  <c r="P3173" i="64"/>
  <c r="P3181" i="64"/>
  <c r="P3189" i="64"/>
  <c r="P3197" i="64"/>
  <c r="P3213" i="64"/>
  <c r="P3221" i="64"/>
  <c r="P3229" i="64"/>
  <c r="P3237" i="64"/>
  <c r="P3266" i="64"/>
  <c r="P3322" i="64"/>
  <c r="P3337" i="64"/>
  <c r="Q3337" i="64"/>
  <c r="P3254" i="64"/>
  <c r="P3298" i="64"/>
  <c r="P3274" i="64"/>
  <c r="P3306" i="64"/>
  <c r="P3399" i="64"/>
  <c r="Q3399" i="64"/>
  <c r="Q3274" i="64"/>
  <c r="P3284" i="64"/>
  <c r="P3292" i="64"/>
  <c r="P3308" i="64"/>
  <c r="P3316" i="64"/>
  <c r="P3324" i="64"/>
  <c r="P3359" i="64"/>
  <c r="P3262" i="64"/>
  <c r="P3278" i="64"/>
  <c r="P3286" i="64"/>
  <c r="P3294" i="64"/>
  <c r="P3302" i="64"/>
  <c r="P3318" i="64"/>
  <c r="P3339" i="64"/>
  <c r="P3383" i="64"/>
  <c r="P3407" i="64"/>
  <c r="Q3359" i="64"/>
  <c r="P3328" i="64"/>
  <c r="P3367" i="64"/>
  <c r="P3391" i="64"/>
  <c r="P3343" i="64"/>
  <c r="P3351" i="64"/>
  <c r="P3471" i="64"/>
  <c r="Q3471" i="64"/>
  <c r="P3417" i="64"/>
  <c r="P3427" i="64"/>
  <c r="P3431" i="64"/>
  <c r="P3479" i="64"/>
  <c r="P3487" i="64"/>
  <c r="P3347" i="64"/>
  <c r="P3363" i="64"/>
  <c r="P3371" i="64"/>
  <c r="P3379" i="64"/>
  <c r="P3387" i="64"/>
  <c r="P3403" i="64"/>
  <c r="P3411" i="64"/>
  <c r="Q3427" i="64"/>
  <c r="P3439" i="64"/>
  <c r="Q3479" i="64"/>
  <c r="P3447" i="64"/>
  <c r="Q3487" i="64"/>
  <c r="P3423" i="64"/>
  <c r="P3572" i="64"/>
  <c r="Q3572" i="64"/>
  <c r="P3463" i="64"/>
  <c r="P3473" i="64"/>
  <c r="P3481" i="64"/>
  <c r="P3489" i="64"/>
  <c r="P3517" i="64"/>
  <c r="P3549" i="64"/>
  <c r="P3443" i="64"/>
  <c r="P3451" i="64"/>
  <c r="P3459" i="64"/>
  <c r="P3467" i="64"/>
  <c r="P3483" i="64"/>
  <c r="Q3549" i="64"/>
  <c r="P3557" i="64"/>
  <c r="P3608" i="64"/>
  <c r="Q3608" i="64"/>
  <c r="Q3517" i="64"/>
  <c r="P3533" i="64"/>
  <c r="Q3499" i="64"/>
  <c r="P3509" i="64"/>
  <c r="P3541" i="64"/>
  <c r="Q3557" i="64"/>
  <c r="P3511" i="64"/>
  <c r="P3519" i="64"/>
  <c r="P3527" i="64"/>
  <c r="P3543" i="64"/>
  <c r="P3551" i="64"/>
  <c r="P3559" i="64"/>
  <c r="Q3574" i="64"/>
  <c r="P3576" i="64"/>
  <c r="P3592" i="64"/>
  <c r="P3616" i="64"/>
  <c r="P3513" i="64"/>
  <c r="P3521" i="64"/>
  <c r="P3529" i="64"/>
  <c r="P3537" i="64"/>
  <c r="P3553" i="64"/>
  <c r="P3561" i="64"/>
  <c r="Q3576" i="64"/>
  <c r="Q3641" i="64"/>
  <c r="P3641" i="64"/>
  <c r="P3624" i="64"/>
  <c r="Q3616" i="64"/>
  <c r="Q3624" i="64"/>
  <c r="P3632" i="64"/>
  <c r="P3584" i="64"/>
  <c r="P3618" i="64"/>
  <c r="P3626" i="64"/>
  <c r="P3634" i="64"/>
  <c r="Q3643" i="64"/>
  <c r="P3663" i="64"/>
  <c r="P3687" i="64"/>
  <c r="P3711" i="64"/>
  <c r="P3588" i="64"/>
  <c r="P3596" i="64"/>
  <c r="P3604" i="64"/>
  <c r="P3612" i="64"/>
  <c r="P3628" i="64"/>
  <c r="P3636" i="64"/>
  <c r="P3671" i="64"/>
  <c r="P3638" i="64"/>
  <c r="P3679" i="64"/>
  <c r="Q3711" i="64"/>
  <c r="P3649" i="64"/>
  <c r="P3703" i="64"/>
  <c r="P3657" i="64"/>
  <c r="P3673" i="64"/>
  <c r="P3681" i="64"/>
  <c r="P3689" i="64"/>
  <c r="P3697" i="64"/>
  <c r="P3713" i="64"/>
  <c r="P3752" i="64"/>
  <c r="Q3761" i="64"/>
  <c r="P3761" i="64"/>
  <c r="P3651" i="64"/>
  <c r="P3659" i="64"/>
  <c r="P3728" i="64"/>
  <c r="P3718" i="64"/>
  <c r="P3767" i="64"/>
  <c r="Q3767" i="64"/>
  <c r="P3717" i="64"/>
  <c r="P3736" i="64"/>
  <c r="Q3764" i="64"/>
  <c r="P3764" i="64"/>
  <c r="P3744" i="64"/>
  <c r="P3738" i="64"/>
  <c r="P3746" i="64"/>
  <c r="P3754" i="64"/>
  <c r="P3732" i="64"/>
  <c r="P3748" i="64"/>
  <c r="P3788" i="64"/>
  <c r="P3796" i="64"/>
  <c r="P3772" i="64"/>
  <c r="Q3796" i="64"/>
  <c r="P3822" i="64"/>
  <c r="Q3822" i="64"/>
  <c r="P3774" i="64"/>
  <c r="P3782" i="64"/>
  <c r="P3768" i="64"/>
  <c r="P3776" i="64"/>
  <c r="P3784" i="64"/>
  <c r="P3792" i="64"/>
  <c r="P3844" i="64"/>
  <c r="Q3844" i="64"/>
  <c r="P3801" i="64"/>
  <c r="Q3814" i="64"/>
  <c r="P3814" i="64"/>
  <c r="P3808" i="64"/>
  <c r="P3828" i="64"/>
  <c r="P3852" i="64"/>
  <c r="P3869" i="64"/>
  <c r="Q3869" i="64"/>
  <c r="P3813" i="64"/>
  <c r="P3861" i="64"/>
  <c r="Q3813" i="64"/>
  <c r="P3836" i="64"/>
  <c r="Q3852" i="64"/>
  <c r="P3838" i="64"/>
  <c r="P3846" i="64"/>
  <c r="P3854" i="64"/>
  <c r="Q3859" i="64"/>
  <c r="P3896" i="64"/>
  <c r="Q3896" i="64"/>
  <c r="P3877" i="64"/>
  <c r="Q3857" i="64"/>
  <c r="Q3877" i="64"/>
  <c r="P3863" i="64"/>
  <c r="P3871" i="64"/>
  <c r="P3879" i="64"/>
  <c r="P3887" i="64"/>
  <c r="Q3932" i="64"/>
  <c r="P3932" i="64"/>
  <c r="P3904" i="64"/>
  <c r="P3891" i="64"/>
  <c r="P3893" i="64"/>
  <c r="Q3904" i="64"/>
  <c r="Q3944" i="64"/>
  <c r="P3898" i="64"/>
  <c r="P3912" i="64"/>
  <c r="Q3898" i="64"/>
  <c r="P3906" i="64"/>
  <c r="P3914" i="64"/>
  <c r="P3922" i="64"/>
  <c r="Q3936" i="64"/>
  <c r="P3947" i="64"/>
  <c r="P3939" i="64"/>
  <c r="P3952" i="64"/>
  <c r="P3931" i="64"/>
  <c r="Q3939" i="64"/>
  <c r="Q3952" i="64"/>
  <c r="P3928" i="64"/>
  <c r="Q3963" i="64"/>
  <c r="P3979" i="64"/>
  <c r="P3959" i="64"/>
  <c r="Q3979" i="64"/>
  <c r="P3971" i="64"/>
  <c r="P3973" i="64"/>
  <c r="P3981" i="64"/>
  <c r="P3993" i="64"/>
  <c r="P3964" i="64"/>
  <c r="P3972" i="64"/>
  <c r="Q3991" i="64"/>
  <c r="P3988" i="64"/>
  <c r="Q3988" i="64"/>
  <c r="P3999" i="64"/>
  <c r="P4011" i="64"/>
  <c r="P4001" i="64"/>
  <c r="P4012" i="64"/>
  <c r="Q4004" i="64"/>
  <c r="P3992" i="64"/>
  <c r="P4014" i="64"/>
  <c r="P4019" i="64"/>
  <c r="P4039" i="64"/>
  <c r="P4031" i="64"/>
  <c r="Q4039" i="64"/>
  <c r="P4033" i="64"/>
  <c r="P4042" i="64"/>
  <c r="P4041" i="64"/>
  <c r="P4049" i="64"/>
  <c r="P4048" i="64"/>
  <c r="P4063" i="64"/>
  <c r="P4086" i="64"/>
  <c r="Q4086" i="64"/>
  <c r="P4069" i="64"/>
  <c r="P4071" i="64"/>
  <c r="P4078" i="64"/>
  <c r="P4077" i="64"/>
  <c r="Q4078" i="64"/>
  <c r="Q4094" i="64"/>
  <c r="P4093" i="64"/>
  <c r="Q1569" i="64"/>
  <c r="P1633" i="64"/>
  <c r="Q1601" i="64"/>
  <c r="P1641" i="64"/>
  <c r="P1697" i="64"/>
  <c r="P1703" i="64"/>
  <c r="Q1703" i="64"/>
  <c r="P1719" i="64"/>
  <c r="Q1719" i="64"/>
  <c r="P1611" i="64"/>
  <c r="P1512" i="64"/>
  <c r="P1528" i="64"/>
  <c r="P1536" i="64"/>
  <c r="P1544" i="64"/>
  <c r="P1552" i="64"/>
  <c r="P1584" i="64"/>
  <c r="Q1611" i="64"/>
  <c r="Q1584" i="64"/>
  <c r="P1587" i="64"/>
  <c r="P1603" i="64"/>
  <c r="P1649" i="64"/>
  <c r="P1823" i="64"/>
  <c r="Q1823" i="64"/>
  <c r="Q1513" i="64"/>
  <c r="Q1521" i="64"/>
  <c r="P1514" i="64"/>
  <c r="P1522" i="64"/>
  <c r="P1538" i="64"/>
  <c r="P1546" i="64"/>
  <c r="P1554" i="64"/>
  <c r="P1562" i="64"/>
  <c r="P1577" i="64"/>
  <c r="Q1587" i="64"/>
  <c r="Q1593" i="64"/>
  <c r="Q1641" i="64"/>
  <c r="P1673" i="64"/>
  <c r="P1579" i="64"/>
  <c r="Q1633" i="64"/>
  <c r="Q1649" i="64"/>
  <c r="P1681" i="64"/>
  <c r="P1759" i="64"/>
  <c r="Q1759" i="64"/>
  <c r="P1572" i="64"/>
  <c r="Q1609" i="64"/>
  <c r="P1657" i="64"/>
  <c r="Q1732" i="64"/>
  <c r="Q1572" i="64"/>
  <c r="Q1576" i="64"/>
  <c r="P1689" i="64"/>
  <c r="P1619" i="64"/>
  <c r="P1627" i="64"/>
  <c r="P1643" i="64"/>
  <c r="P1651" i="64"/>
  <c r="P1659" i="64"/>
  <c r="P1667" i="64"/>
  <c r="P1683" i="64"/>
  <c r="P1691" i="64"/>
  <c r="P1699" i="64"/>
  <c r="P1767" i="64"/>
  <c r="Q1831" i="64"/>
  <c r="P1853" i="64"/>
  <c r="Q1853" i="64"/>
  <c r="P1947" i="64"/>
  <c r="Q1947" i="64"/>
  <c r="P1727" i="64"/>
  <c r="P1743" i="64"/>
  <c r="P1763" i="64"/>
  <c r="P1783" i="64"/>
  <c r="P1799" i="64"/>
  <c r="Q1716" i="64"/>
  <c r="P1723" i="64"/>
  <c r="Q1727" i="64"/>
  <c r="P1739" i="64"/>
  <c r="Q1756" i="64"/>
  <c r="Q1763" i="64"/>
  <c r="P1779" i="64"/>
  <c r="P1807" i="64"/>
  <c r="P1711" i="64"/>
  <c r="Q1723" i="64"/>
  <c r="P1724" i="64"/>
  <c r="Q1743" i="64"/>
  <c r="P1751" i="64"/>
  <c r="P1771" i="64"/>
  <c r="Q1783" i="64"/>
  <c r="P1803" i="64"/>
  <c r="Q1807" i="64"/>
  <c r="P1827" i="64"/>
  <c r="P1953" i="64"/>
  <c r="Q1953" i="64"/>
  <c r="P2032" i="64"/>
  <c r="Q2032" i="64"/>
  <c r="P1707" i="64"/>
  <c r="Q1711" i="64"/>
  <c r="Q1724" i="64"/>
  <c r="P1731" i="64"/>
  <c r="P1747" i="64"/>
  <c r="Q1751" i="64"/>
  <c r="P1791" i="64"/>
  <c r="Q1796" i="64"/>
  <c r="Q1803" i="64"/>
  <c r="P1804" i="64"/>
  <c r="P1939" i="64"/>
  <c r="P1787" i="64"/>
  <c r="Q1804" i="64"/>
  <c r="P1811" i="64"/>
  <c r="P1819" i="64"/>
  <c r="Q1873" i="64"/>
  <c r="P1976" i="64"/>
  <c r="Q1976" i="64"/>
  <c r="Q2069" i="64"/>
  <c r="P1883" i="64"/>
  <c r="P1931" i="64"/>
  <c r="P1989" i="64"/>
  <c r="Q2013" i="64"/>
  <c r="P2013" i="64"/>
  <c r="Q1889" i="64"/>
  <c r="P1899" i="64"/>
  <c r="P1907" i="64"/>
  <c r="Q1921" i="64"/>
  <c r="Q1931" i="64"/>
  <c r="Q1937" i="64"/>
  <c r="P2133" i="64"/>
  <c r="Q2133" i="64"/>
  <c r="Q1883" i="64"/>
  <c r="Q1907" i="64"/>
  <c r="Q1913" i="64"/>
  <c r="Q1989" i="64"/>
  <c r="P1991" i="64"/>
  <c r="P2021" i="64"/>
  <c r="P1837" i="64"/>
  <c r="P1891" i="64"/>
  <c r="P1923" i="64"/>
  <c r="Q1973" i="64"/>
  <c r="P1973" i="64"/>
  <c r="P1981" i="64"/>
  <c r="Q2037" i="64"/>
  <c r="P2037" i="64"/>
  <c r="P1859" i="64"/>
  <c r="P1867" i="64"/>
  <c r="Q1929" i="64"/>
  <c r="P1968" i="64"/>
  <c r="Q2117" i="64"/>
  <c r="P2149" i="64"/>
  <c r="Q2149" i="64"/>
  <c r="P1861" i="64"/>
  <c r="P1869" i="64"/>
  <c r="P1877" i="64"/>
  <c r="P1893" i="64"/>
  <c r="P1901" i="64"/>
  <c r="P1909" i="64"/>
  <c r="P1917" i="64"/>
  <c r="P1933" i="64"/>
  <c r="P1941" i="64"/>
  <c r="P1949" i="64"/>
  <c r="P1957" i="64"/>
  <c r="P1959" i="64"/>
  <c r="P1983" i="64"/>
  <c r="P1997" i="64"/>
  <c r="P2024" i="64"/>
  <c r="Q2061" i="64"/>
  <c r="P2072" i="64"/>
  <c r="Q2102" i="64"/>
  <c r="P2102" i="64"/>
  <c r="P2103" i="64"/>
  <c r="P1967" i="64"/>
  <c r="P1992" i="64"/>
  <c r="P2008" i="64"/>
  <c r="P2016" i="64"/>
  <c r="P2064" i="64"/>
  <c r="P1984" i="64"/>
  <c r="Q1992" i="64"/>
  <c r="P2048" i="64"/>
  <c r="P2056" i="64"/>
  <c r="Q2064" i="64"/>
  <c r="Q2016" i="64"/>
  <c r="Q2053" i="64"/>
  <c r="Q2072" i="64"/>
  <c r="Q2077" i="64"/>
  <c r="P2088" i="64"/>
  <c r="P2093" i="64"/>
  <c r="P2096" i="64"/>
  <c r="Q2132" i="64"/>
  <c r="Q2056" i="64"/>
  <c r="Q2093" i="64"/>
  <c r="P2143" i="64"/>
  <c r="Q2143" i="64"/>
  <c r="P1999" i="64"/>
  <c r="P2007" i="64"/>
  <c r="P2023" i="64"/>
  <c r="P2031" i="64"/>
  <c r="P2039" i="64"/>
  <c r="P2047" i="64"/>
  <c r="P2063" i="64"/>
  <c r="P2071" i="64"/>
  <c r="P2079" i="64"/>
  <c r="P2087" i="64"/>
  <c r="Q2109" i="64"/>
  <c r="P2111" i="64"/>
  <c r="P2124" i="64"/>
  <c r="P2127" i="64"/>
  <c r="P2238" i="64"/>
  <c r="Q2238" i="64"/>
  <c r="Q2159" i="64"/>
  <c r="P2159" i="64"/>
  <c r="Q2182" i="64"/>
  <c r="P2182" i="64"/>
  <c r="P2197" i="64"/>
  <c r="P2119" i="64"/>
  <c r="Q2151" i="64"/>
  <c r="P2151" i="64"/>
  <c r="Q2227" i="64"/>
  <c r="P2227" i="64"/>
  <c r="P2101" i="64"/>
  <c r="P2147" i="64"/>
  <c r="Q2167" i="64"/>
  <c r="P2167" i="64"/>
  <c r="P2181" i="64"/>
  <c r="P2193" i="64"/>
  <c r="Q2197" i="64"/>
  <c r="P2161" i="64"/>
  <c r="Q2166" i="64"/>
  <c r="P2166" i="64"/>
  <c r="P2189" i="64"/>
  <c r="Q2189" i="64"/>
  <c r="P2286" i="64"/>
  <c r="Q2286" i="64"/>
  <c r="P2153" i="64"/>
  <c r="P2169" i="64"/>
  <c r="P2217" i="64"/>
  <c r="Q2174" i="64"/>
  <c r="Q2191" i="64"/>
  <c r="Q2206" i="64"/>
  <c r="P2214" i="64"/>
  <c r="Q2217" i="64"/>
  <c r="P2144" i="64"/>
  <c r="P2201" i="64"/>
  <c r="P2154" i="64"/>
  <c r="P2177" i="64"/>
  <c r="P2209" i="64"/>
  <c r="Q2222" i="64"/>
  <c r="P2294" i="64"/>
  <c r="P2361" i="64"/>
  <c r="Q2361" i="64"/>
  <c r="P2278" i="64"/>
  <c r="P2329" i="64"/>
  <c r="Q2329" i="64"/>
  <c r="P2246" i="64"/>
  <c r="P2254" i="64"/>
  <c r="P2262" i="64"/>
  <c r="P2353" i="64"/>
  <c r="Q2353" i="64"/>
  <c r="P2369" i="64"/>
  <c r="Q2369" i="64"/>
  <c r="P2377" i="64"/>
  <c r="P2427" i="64"/>
  <c r="Q2427" i="64"/>
  <c r="P2234" i="64"/>
  <c r="P2242" i="64"/>
  <c r="P2258" i="64"/>
  <c r="P2266" i="64"/>
  <c r="P2274" i="64"/>
  <c r="P2282" i="64"/>
  <c r="P2298" i="64"/>
  <c r="P2304" i="64"/>
  <c r="P2321" i="64"/>
  <c r="P2452" i="64"/>
  <c r="Q2452" i="64"/>
  <c r="Q2458" i="64"/>
  <c r="P2458" i="64"/>
  <c r="Q2377" i="64"/>
  <c r="P2383" i="64"/>
  <c r="Q2383" i="64"/>
  <c r="P2313" i="64"/>
  <c r="P2337" i="64"/>
  <c r="P2331" i="64"/>
  <c r="P2339" i="64"/>
  <c r="P2347" i="64"/>
  <c r="P2363" i="64"/>
  <c r="P2371" i="64"/>
  <c r="P2379" i="64"/>
  <c r="P2387" i="64"/>
  <c r="P2312" i="64"/>
  <c r="P2328" i="64"/>
  <c r="P2336" i="64"/>
  <c r="P2403" i="64"/>
  <c r="P2382" i="64"/>
  <c r="P2411" i="64"/>
  <c r="Q2382" i="64"/>
  <c r="Q2387" i="64"/>
  <c r="P2443" i="64"/>
  <c r="P2419" i="64"/>
  <c r="P2451" i="64"/>
  <c r="Q2403" i="64"/>
  <c r="P2389" i="64"/>
  <c r="P2397" i="64"/>
  <c r="P2413" i="64"/>
  <c r="P2421" i="64"/>
  <c r="P2429" i="64"/>
  <c r="P2437" i="64"/>
  <c r="P2482" i="64"/>
  <c r="P2391" i="64"/>
  <c r="P2399" i="64"/>
  <c r="P2457" i="64"/>
  <c r="P2461" i="64"/>
  <c r="P2498" i="64"/>
  <c r="Q2457" i="64"/>
  <c r="Q2461" i="64"/>
  <c r="P2523" i="64"/>
  <c r="Q2523" i="64"/>
  <c r="P2474" i="64"/>
  <c r="Q2482" i="64"/>
  <c r="P2468" i="64"/>
  <c r="P2476" i="64"/>
  <c r="P2484" i="64"/>
  <c r="P2492" i="64"/>
  <c r="Q2506" i="64"/>
  <c r="Q2513" i="64"/>
  <c r="P2531" i="64"/>
  <c r="P2517" i="64"/>
  <c r="P2539" i="64"/>
  <c r="P2571" i="64"/>
  <c r="Q2571" i="64"/>
  <c r="P2533" i="64"/>
  <c r="P2541" i="64"/>
  <c r="Q2546" i="64"/>
  <c r="P2547" i="64"/>
  <c r="P2548" i="64"/>
  <c r="P2577" i="64"/>
  <c r="Q2561" i="64"/>
  <c r="P2563" i="64"/>
  <c r="Q2577" i="64"/>
  <c r="P2586" i="64"/>
  <c r="Q2586" i="64"/>
  <c r="P2621" i="64"/>
  <c r="Q2621" i="64"/>
  <c r="P2657" i="64"/>
  <c r="Q2657" i="64"/>
  <c r="P2562" i="64"/>
  <c r="P2578" i="64"/>
  <c r="P2594" i="64"/>
  <c r="Q2631" i="64"/>
  <c r="P2631" i="64"/>
  <c r="P2581" i="64"/>
  <c r="P2613" i="64"/>
  <c r="Q2613" i="64"/>
  <c r="P2626" i="64"/>
  <c r="P2583" i="64"/>
  <c r="P2602" i="64"/>
  <c r="P2642" i="64"/>
  <c r="Q2642" i="64"/>
  <c r="P2609" i="64"/>
  <c r="P2628" i="64"/>
  <c r="P2612" i="64"/>
  <c r="P2629" i="64"/>
  <c r="P2633" i="64"/>
  <c r="Q2633" i="64"/>
  <c r="P2646" i="64"/>
  <c r="Q2667" i="64"/>
  <c r="P2667" i="64"/>
  <c r="Q2634" i="64"/>
  <c r="P2668" i="64"/>
  <c r="Q2638" i="64"/>
  <c r="Q2651" i="64"/>
  <c r="P2659" i="64"/>
  <c r="Q2714" i="64"/>
  <c r="P2714" i="64"/>
  <c r="Q2673" i="64"/>
  <c r="P2673" i="64"/>
  <c r="P2653" i="64"/>
  <c r="P2661" i="64"/>
  <c r="P2658" i="64"/>
  <c r="P2682" i="64"/>
  <c r="P2696" i="64"/>
  <c r="Q2696" i="64"/>
  <c r="P2694" i="64"/>
  <c r="Q2686" i="64"/>
  <c r="P2688" i="64"/>
  <c r="Q2707" i="64"/>
  <c r="P2707" i="64"/>
  <c r="Q2678" i="64"/>
  <c r="P2698" i="64"/>
  <c r="P2732" i="64"/>
  <c r="Q2732" i="64"/>
  <c r="P2717" i="64"/>
  <c r="P2706" i="64"/>
  <c r="Q2709" i="64"/>
  <c r="Q2706" i="64"/>
  <c r="P2713" i="64"/>
  <c r="P2724" i="64"/>
  <c r="P2748" i="64"/>
  <c r="P2743" i="64"/>
  <c r="Q2743" i="64"/>
  <c r="P2731" i="64"/>
  <c r="P2739" i="64"/>
  <c r="P2733" i="64"/>
  <c r="Q2759" i="64"/>
  <c r="P2759" i="64"/>
  <c r="Q2767" i="64"/>
  <c r="P2744" i="64"/>
  <c r="P2767" i="64"/>
  <c r="P2752" i="64"/>
  <c r="P2762" i="64"/>
  <c r="P2754" i="64"/>
  <c r="P2751" i="64"/>
  <c r="Q2771" i="64"/>
  <c r="P2779" i="64"/>
  <c r="P2768" i="64"/>
  <c r="Q2798" i="64"/>
  <c r="P2798" i="64"/>
  <c r="Q2772" i="64"/>
  <c r="P2774" i="64"/>
  <c r="P2773" i="64"/>
  <c r="P2781" i="64"/>
  <c r="P2789" i="64"/>
  <c r="P2793" i="64"/>
  <c r="P2797" i="64"/>
  <c r="AN1510" i="64"/>
  <c r="Q1511" i="64"/>
  <c r="AN1509" i="64"/>
  <c r="AG1509" i="64"/>
  <c r="AN1508" i="64"/>
  <c r="AG1508" i="64"/>
  <c r="AG1507" i="64"/>
  <c r="AN1506" i="64"/>
  <c r="AG1506" i="64"/>
  <c r="AN1505" i="64"/>
  <c r="AN1504" i="64"/>
  <c r="AG1504" i="64"/>
  <c r="AN1503" i="64"/>
  <c r="AG1503" i="64"/>
  <c r="AG1502" i="64"/>
  <c r="AN1501" i="64"/>
  <c r="AG1501" i="64"/>
  <c r="AN1500" i="64"/>
  <c r="AN1499" i="64"/>
  <c r="AG1499" i="64"/>
  <c r="AN1498" i="64"/>
  <c r="AG1498" i="64"/>
  <c r="AG1497" i="64"/>
  <c r="AN1496" i="64"/>
  <c r="AG1496" i="64"/>
  <c r="AN1495" i="64"/>
  <c r="AN1494" i="64"/>
  <c r="AG1494" i="64"/>
  <c r="AN1493" i="64"/>
  <c r="AG1493" i="64"/>
  <c r="AG1492" i="64"/>
  <c r="AN1491" i="64"/>
  <c r="AG1491" i="64"/>
  <c r="AN1490" i="64"/>
  <c r="AN1489" i="64"/>
  <c r="AG1489" i="64"/>
  <c r="AN1488" i="64"/>
  <c r="AG1488" i="64"/>
  <c r="AG1487" i="64"/>
  <c r="AN1486" i="64"/>
  <c r="AG1486" i="64"/>
  <c r="AN1485" i="64"/>
  <c r="AN1484" i="64"/>
  <c r="AG1484" i="64"/>
  <c r="AN1483" i="64"/>
  <c r="AG1483" i="64"/>
  <c r="AG1482" i="64"/>
  <c r="AN1481" i="64"/>
  <c r="AG1481" i="64"/>
  <c r="AN1480" i="64"/>
  <c r="AN1479" i="64"/>
  <c r="AG1479" i="64"/>
  <c r="AN1478" i="64"/>
  <c r="AG1478" i="64"/>
  <c r="AG1477" i="64"/>
  <c r="AN1476" i="64"/>
  <c r="AG1476" i="64"/>
  <c r="AN1475" i="64"/>
  <c r="AN1474" i="64"/>
  <c r="AG1474" i="64"/>
  <c r="AN1473" i="64"/>
  <c r="AG1473" i="64"/>
  <c r="AG1472" i="64"/>
  <c r="AN1471" i="64"/>
  <c r="AG1471" i="64"/>
  <c r="AN1470" i="64"/>
  <c r="AN1469" i="64"/>
  <c r="AG1469" i="64"/>
  <c r="AN1468" i="64"/>
  <c r="AG1468" i="64"/>
  <c r="AG1467" i="64"/>
  <c r="AN1466" i="64"/>
  <c r="AG1466" i="64"/>
  <c r="AN1465" i="64"/>
  <c r="AN1464" i="64"/>
  <c r="AG1464" i="64"/>
  <c r="AN1463" i="64"/>
  <c r="AG1463" i="64"/>
  <c r="AG1462" i="64"/>
  <c r="AN1461" i="64"/>
  <c r="AG1461" i="64"/>
  <c r="AN1460" i="64"/>
  <c r="AN1459" i="64"/>
  <c r="AG1459" i="64"/>
  <c r="AN1458" i="64"/>
  <c r="AG1458" i="64"/>
  <c r="AG1457" i="64"/>
  <c r="AN1456" i="64"/>
  <c r="AG1456" i="64"/>
  <c r="AN1455" i="64"/>
  <c r="AN1454" i="64"/>
  <c r="AG1454" i="64"/>
  <c r="AN1453" i="64"/>
  <c r="AG1453" i="64"/>
  <c r="AG1452" i="64"/>
  <c r="AN1451" i="64"/>
  <c r="AG1451" i="64"/>
  <c r="AN1450" i="64"/>
  <c r="AN1449" i="64"/>
  <c r="AG1449" i="64"/>
  <c r="AN1448" i="64"/>
  <c r="AG1448" i="64"/>
  <c r="AG1447" i="64"/>
  <c r="AN1446" i="64"/>
  <c r="AG1446" i="64"/>
  <c r="AN1445" i="64"/>
  <c r="AN1444" i="64"/>
  <c r="AG1444" i="64"/>
  <c r="AN1443" i="64"/>
  <c r="AG1443" i="64"/>
  <c r="AG1442" i="64"/>
  <c r="AN1441" i="64"/>
  <c r="AG1441" i="64"/>
  <c r="AN1440" i="64"/>
  <c r="AN1439" i="64"/>
  <c r="AG1439" i="64"/>
  <c r="AN1438" i="64"/>
  <c r="AG1438" i="64"/>
  <c r="AG1437" i="64"/>
  <c r="AN1436" i="64"/>
  <c r="AG1436" i="64"/>
  <c r="AN1435" i="64"/>
  <c r="AN1434" i="64"/>
  <c r="AG1434" i="64"/>
  <c r="AN1433" i="64"/>
  <c r="AG1433" i="64"/>
  <c r="AG1432" i="64"/>
  <c r="AN1431" i="64"/>
  <c r="AG1431" i="64"/>
  <c r="AN1430" i="64"/>
  <c r="AN1429" i="64"/>
  <c r="AG1429" i="64"/>
  <c r="AN1428" i="64"/>
  <c r="AG1428" i="64"/>
  <c r="AG1427" i="64"/>
  <c r="AN1426" i="64"/>
  <c r="AG1426" i="64"/>
  <c r="AN1425" i="64"/>
  <c r="AN1424" i="64"/>
  <c r="AG1424" i="64"/>
  <c r="AN1423" i="64"/>
  <c r="AG1423" i="64"/>
  <c r="AG1422" i="64"/>
  <c r="AN1421" i="64"/>
  <c r="AG1421" i="64"/>
  <c r="AN1420" i="64"/>
  <c r="AN1419" i="64"/>
  <c r="AG1419" i="64"/>
  <c r="AN1418" i="64"/>
  <c r="AG1418" i="64"/>
  <c r="AG1417" i="64"/>
  <c r="AN1416" i="64"/>
  <c r="AG1416" i="64"/>
  <c r="AN1415" i="64"/>
  <c r="AN1414" i="64"/>
  <c r="AG1414" i="64"/>
  <c r="AN1413" i="64"/>
  <c r="AG1413" i="64"/>
  <c r="AG1412" i="64"/>
  <c r="AN1411" i="64"/>
  <c r="AG1411" i="64"/>
  <c r="AN1410" i="64"/>
  <c r="AN1409" i="64"/>
  <c r="AG1409" i="64"/>
  <c r="AN1408" i="64"/>
  <c r="AG1408" i="64"/>
  <c r="AG1407" i="64"/>
  <c r="AN1406" i="64"/>
  <c r="AG1406" i="64"/>
  <c r="AN1405" i="64"/>
  <c r="AN1404" i="64"/>
  <c r="AG1404" i="64"/>
  <c r="AN1403" i="64"/>
  <c r="AG1403" i="64"/>
  <c r="AG1402" i="64"/>
  <c r="AN1401" i="64"/>
  <c r="AG1401" i="64"/>
  <c r="AN1400" i="64"/>
  <c r="AN1399" i="64"/>
  <c r="AG1399" i="64"/>
  <c r="AN1398" i="64"/>
  <c r="AG1398" i="64"/>
  <c r="AG1397" i="64"/>
  <c r="AN1396" i="64"/>
  <c r="AG1396" i="64"/>
  <c r="AN1395" i="64"/>
  <c r="AN1394" i="64"/>
  <c r="AG1394" i="64"/>
  <c r="AN1393" i="64"/>
  <c r="AG1393" i="64"/>
  <c r="AG1392" i="64"/>
  <c r="AN1391" i="64"/>
  <c r="AG1391" i="64"/>
  <c r="AN1390" i="64"/>
  <c r="AN1389" i="64"/>
  <c r="AG1389" i="64"/>
  <c r="AN1388" i="64"/>
  <c r="AG1388" i="64"/>
  <c r="AG1387" i="64"/>
  <c r="AN1386" i="64"/>
  <c r="AG1386" i="64"/>
  <c r="AN1385" i="64"/>
  <c r="AN1384" i="64"/>
  <c r="AG1384" i="64"/>
  <c r="AN1383" i="64"/>
  <c r="AG1383" i="64"/>
  <c r="AG1382" i="64"/>
  <c r="AN1381" i="64"/>
  <c r="AG1381" i="64"/>
  <c r="AN1380" i="64"/>
  <c r="AN1379" i="64"/>
  <c r="AG1379" i="64"/>
  <c r="AN1378" i="64"/>
  <c r="AG1378" i="64"/>
  <c r="AG1377" i="64"/>
  <c r="AN1376" i="64"/>
  <c r="AG1376" i="64"/>
  <c r="AN1375" i="64"/>
  <c r="AN1374" i="64"/>
  <c r="AG1374" i="64"/>
  <c r="AN1373" i="64"/>
  <c r="AG1373" i="64"/>
  <c r="AG1372" i="64"/>
  <c r="AN1371" i="64"/>
  <c r="AG1371" i="64"/>
  <c r="AN1370" i="64"/>
  <c r="AN1369" i="64"/>
  <c r="AG1369" i="64"/>
  <c r="AN1368" i="64"/>
  <c r="AG1368" i="64"/>
  <c r="AG1367" i="64"/>
  <c r="AN1366" i="64"/>
  <c r="AG1366" i="64"/>
  <c r="AN1365" i="64"/>
  <c r="AN1364" i="64"/>
  <c r="AG1364" i="64"/>
  <c r="AN1363" i="64"/>
  <c r="AG1363" i="64"/>
  <c r="AG1362" i="64"/>
  <c r="AN1361" i="64"/>
  <c r="AG1361" i="64"/>
  <c r="AN1360" i="64"/>
  <c r="AN1359" i="64"/>
  <c r="AG1359" i="64"/>
  <c r="AN1358" i="64"/>
  <c r="AG1358" i="64"/>
  <c r="AG1357" i="64"/>
  <c r="AN1356" i="64"/>
  <c r="AG1356" i="64"/>
  <c r="AN1355" i="64"/>
  <c r="AN1354" i="64"/>
  <c r="AG1354" i="64"/>
  <c r="AN1353" i="64"/>
  <c r="AG1353" i="64"/>
  <c r="AG1352" i="64"/>
  <c r="AN1351" i="64"/>
  <c r="AG1351" i="64"/>
  <c r="AN1350" i="64"/>
  <c r="AN1349" i="64"/>
  <c r="AG1349" i="64"/>
  <c r="AN1348" i="64"/>
  <c r="AG1348" i="64"/>
  <c r="AG1347" i="64"/>
  <c r="AN1346" i="64"/>
  <c r="AG1346" i="64"/>
  <c r="AN1345" i="64"/>
  <c r="AN1344" i="64"/>
  <c r="AG1344" i="64"/>
  <c r="AN1343" i="64"/>
  <c r="AG1343" i="64"/>
  <c r="AG1342" i="64"/>
  <c r="AN1341" i="64"/>
  <c r="AG1341" i="64"/>
  <c r="AN1340" i="64"/>
  <c r="AN1339" i="64"/>
  <c r="AG1339" i="64"/>
  <c r="AN1338" i="64"/>
  <c r="AG1338" i="64"/>
  <c r="AG1337" i="64"/>
  <c r="AN1336" i="64"/>
  <c r="AG1336" i="64"/>
  <c r="AN1335" i="64"/>
  <c r="AN1334" i="64"/>
  <c r="AG1334" i="64"/>
  <c r="AN1333" i="64"/>
  <c r="AG1333" i="64"/>
  <c r="AG1332" i="64"/>
  <c r="AN1331" i="64"/>
  <c r="AG1331" i="64"/>
  <c r="AN1330" i="64"/>
  <c r="AN1329" i="64"/>
  <c r="AG1329" i="64"/>
  <c r="AN1328" i="64"/>
  <c r="AG1328" i="64"/>
  <c r="AG1327" i="64"/>
  <c r="AN1326" i="64"/>
  <c r="AG1326" i="64"/>
  <c r="AN1325" i="64"/>
  <c r="AN1324" i="64"/>
  <c r="AG1324" i="64"/>
  <c r="AN1323" i="64"/>
  <c r="AG1323" i="64"/>
  <c r="AG1322" i="64"/>
  <c r="AN1321" i="64"/>
  <c r="AG1321" i="64"/>
  <c r="AN1320" i="64"/>
  <c r="AN1319" i="64"/>
  <c r="AG1319" i="64"/>
  <c r="AN1318" i="64"/>
  <c r="AG1318" i="64"/>
  <c r="AG1317" i="64"/>
  <c r="AN1316" i="64"/>
  <c r="AG1316" i="64"/>
  <c r="AN1315" i="64"/>
  <c r="AN1314" i="64"/>
  <c r="AG1314" i="64"/>
  <c r="AN1313" i="64"/>
  <c r="AG1313" i="64"/>
  <c r="AG1312" i="64"/>
  <c r="AN1311" i="64"/>
  <c r="AG1311" i="64"/>
  <c r="AN1310" i="64"/>
  <c r="AN1309" i="64"/>
  <c r="AG1309" i="64"/>
  <c r="AN1308" i="64"/>
  <c r="AG1308" i="64"/>
  <c r="AG1307" i="64"/>
  <c r="AN1306" i="64"/>
  <c r="AG1306" i="64"/>
  <c r="AN1305" i="64"/>
  <c r="AN1304" i="64"/>
  <c r="AG1304" i="64"/>
  <c r="AN1303" i="64"/>
  <c r="AG1303" i="64"/>
  <c r="AG1302" i="64"/>
  <c r="AN1301" i="64"/>
  <c r="AG1301" i="64"/>
  <c r="AN1300" i="64"/>
  <c r="AN1299" i="64"/>
  <c r="AG1299" i="64"/>
  <c r="AN1298" i="64"/>
  <c r="AG1298" i="64"/>
  <c r="AG1297" i="64"/>
  <c r="AN1296" i="64"/>
  <c r="AG1296" i="64"/>
  <c r="AN1295" i="64"/>
  <c r="AN1294" i="64"/>
  <c r="AG1294" i="64"/>
  <c r="AN1293" i="64"/>
  <c r="AG1293" i="64"/>
  <c r="AG1292" i="64"/>
  <c r="AN1291" i="64"/>
  <c r="AG1291" i="64"/>
  <c r="AN1290" i="64"/>
  <c r="AN1289" i="64"/>
  <c r="AG1289" i="64"/>
  <c r="AN1288" i="64"/>
  <c r="AG1288" i="64"/>
  <c r="AG1287" i="64"/>
  <c r="AN1286" i="64"/>
  <c r="AG1286" i="64"/>
  <c r="AN1285" i="64"/>
  <c r="AN1284" i="64"/>
  <c r="AG1284" i="64"/>
  <c r="AN1283" i="64"/>
  <c r="AG1283" i="64"/>
  <c r="AG1282" i="64"/>
  <c r="AN1281" i="64"/>
  <c r="AG1281" i="64"/>
  <c r="AN1280" i="64"/>
  <c r="AN1279" i="64"/>
  <c r="AG1279" i="64"/>
  <c r="AN1278" i="64"/>
  <c r="AG1278" i="64"/>
  <c r="AG1277" i="64"/>
  <c r="AN1276" i="64"/>
  <c r="AG1276" i="64"/>
  <c r="AN1275" i="64"/>
  <c r="AN1274" i="64"/>
  <c r="AG1274" i="64"/>
  <c r="AN1273" i="64"/>
  <c r="AG1273" i="64"/>
  <c r="AG1272" i="64"/>
  <c r="AN1271" i="64"/>
  <c r="AG1271" i="64"/>
  <c r="AN1270" i="64"/>
  <c r="AN1269" i="64"/>
  <c r="AG1269" i="64"/>
  <c r="AN1268" i="64"/>
  <c r="AG1268" i="64"/>
  <c r="AG1267" i="64"/>
  <c r="AN1266" i="64"/>
  <c r="AG1266" i="64"/>
  <c r="AN1265" i="64"/>
  <c r="AN1264" i="64"/>
  <c r="AG1264" i="64"/>
  <c r="AN1263" i="64"/>
  <c r="AG1263" i="64"/>
  <c r="AG1262" i="64"/>
  <c r="AN1261" i="64"/>
  <c r="AG1261" i="64"/>
  <c r="AN1260" i="64"/>
  <c r="AN1259" i="64"/>
  <c r="AG1259" i="64"/>
  <c r="AN1258" i="64"/>
  <c r="AG1258" i="64"/>
  <c r="AG1257" i="64"/>
  <c r="AN1256" i="64"/>
  <c r="AG1256" i="64"/>
  <c r="AN1255" i="64"/>
  <c r="AN1254" i="64"/>
  <c r="AG1254" i="64"/>
  <c r="AN1253" i="64"/>
  <c r="AG1253" i="64"/>
  <c r="AG1252" i="64"/>
  <c r="AN1251" i="64"/>
  <c r="AG1251" i="64"/>
  <c r="AN1250" i="64"/>
  <c r="AN1249" i="64"/>
  <c r="AG1249" i="64"/>
  <c r="AN1248" i="64"/>
  <c r="AG1248" i="64"/>
  <c r="AG1247" i="64"/>
  <c r="AN1246" i="64"/>
  <c r="AG1246" i="64"/>
  <c r="AN1245" i="64"/>
  <c r="AN1244" i="64"/>
  <c r="AG1244" i="64"/>
  <c r="AN1243" i="64"/>
  <c r="AG1243" i="64"/>
  <c r="AG1242" i="64"/>
  <c r="AN1241" i="64"/>
  <c r="AG1241" i="64"/>
  <c r="AN1240" i="64"/>
  <c r="AN1239" i="64"/>
  <c r="AG1239" i="64"/>
  <c r="AN1238" i="64"/>
  <c r="AG1238" i="64"/>
  <c r="AG1237" i="64"/>
  <c r="AN1236" i="64"/>
  <c r="AG1236" i="64"/>
  <c r="AN1235" i="64"/>
  <c r="AN1234" i="64"/>
  <c r="AG1234" i="64"/>
  <c r="AN1233" i="64"/>
  <c r="AG1233" i="64"/>
  <c r="AG1232" i="64"/>
  <c r="AN1231" i="64"/>
  <c r="AG1231" i="64"/>
  <c r="AN1230" i="64"/>
  <c r="AN1229" i="64"/>
  <c r="AG1229" i="64"/>
  <c r="AN1228" i="64"/>
  <c r="AG1228" i="64"/>
  <c r="AG1227" i="64"/>
  <c r="AN1226" i="64"/>
  <c r="AG1226" i="64"/>
  <c r="AN1225" i="64"/>
  <c r="AN1224" i="64"/>
  <c r="AG1224" i="64"/>
  <c r="AN1223" i="64"/>
  <c r="AG1223" i="64"/>
  <c r="AG1222" i="64"/>
  <c r="AN1221" i="64"/>
  <c r="AG1221" i="64"/>
  <c r="AN1220" i="64"/>
  <c r="AN1219" i="64"/>
  <c r="AG1219" i="64"/>
  <c r="AN1218" i="64"/>
  <c r="AG1218" i="64"/>
  <c r="AG1217" i="64"/>
  <c r="AN1216" i="64"/>
  <c r="AG1216" i="64"/>
  <c r="AN1215" i="64"/>
  <c r="AN1214" i="64"/>
  <c r="AG1214" i="64"/>
  <c r="AN1213" i="64"/>
  <c r="AG1213" i="64"/>
  <c r="AG1212" i="64"/>
  <c r="AN1211" i="64"/>
  <c r="AG1211" i="64"/>
  <c r="AN1210" i="64"/>
  <c r="AN1209" i="64"/>
  <c r="AG1209" i="64"/>
  <c r="AN1208" i="64"/>
  <c r="AG1208" i="64"/>
  <c r="AG1207" i="64"/>
  <c r="AN1206" i="64"/>
  <c r="AG1206" i="64"/>
  <c r="AN1205" i="64"/>
  <c r="AN1204" i="64"/>
  <c r="AG1204" i="64"/>
  <c r="AN1203" i="64"/>
  <c r="AG1203" i="64"/>
  <c r="AG1202" i="64"/>
  <c r="AN1201" i="64"/>
  <c r="AG1201" i="64"/>
  <c r="AN1200" i="64"/>
  <c r="AN1199" i="64"/>
  <c r="AG1199" i="64"/>
  <c r="AN1198" i="64"/>
  <c r="AG1198" i="64"/>
  <c r="AG1197" i="64"/>
  <c r="AN1196" i="64"/>
  <c r="AG1196" i="64"/>
  <c r="AN1195" i="64"/>
  <c r="AN1194" i="64"/>
  <c r="AG1194" i="64"/>
  <c r="AN1193" i="64"/>
  <c r="AG1193" i="64"/>
  <c r="AG1192" i="64"/>
  <c r="AN1191" i="64"/>
  <c r="AG1191" i="64"/>
  <c r="AN1190" i="64"/>
  <c r="AN1189" i="64"/>
  <c r="AG1189" i="64"/>
  <c r="AN1188" i="64"/>
  <c r="AG1188" i="64"/>
  <c r="AG1187" i="64"/>
  <c r="AN1186" i="64"/>
  <c r="AG1186" i="64"/>
  <c r="AN1185" i="64"/>
  <c r="AN1184" i="64"/>
  <c r="AG1184" i="64"/>
  <c r="AN1183" i="64"/>
  <c r="AG1183" i="64"/>
  <c r="AG1182" i="64"/>
  <c r="AN1181" i="64"/>
  <c r="AG1181" i="64"/>
  <c r="AN1180" i="64"/>
  <c r="AN1179" i="64"/>
  <c r="AG1179" i="64"/>
  <c r="AN1178" i="64"/>
  <c r="AG1178" i="64"/>
  <c r="AG1177" i="64"/>
  <c r="AN1176" i="64"/>
  <c r="AG1176" i="64"/>
  <c r="AN1175" i="64"/>
  <c r="AN1174" i="64"/>
  <c r="AG1174" i="64"/>
  <c r="AN1173" i="64"/>
  <c r="AG1173" i="64"/>
  <c r="AG1172" i="64"/>
  <c r="AN1171" i="64"/>
  <c r="AG1171" i="64"/>
  <c r="AN1170" i="64"/>
  <c r="AN1169" i="64"/>
  <c r="AG1169" i="64"/>
  <c r="AN1168" i="64"/>
  <c r="AG1168" i="64"/>
  <c r="AG1167" i="64"/>
  <c r="AN1166" i="64"/>
  <c r="AG1166" i="64"/>
  <c r="AN1165" i="64"/>
  <c r="AN1164" i="64"/>
  <c r="AG1164" i="64"/>
  <c r="AN1163" i="64"/>
  <c r="AG1163" i="64"/>
  <c r="AG1162" i="64"/>
  <c r="AN1161" i="64"/>
  <c r="AG1161" i="64"/>
  <c r="AN1160" i="64"/>
  <c r="AN1159" i="64"/>
  <c r="AG1159" i="64"/>
  <c r="AN1158" i="64"/>
  <c r="AG1158" i="64"/>
  <c r="AG1157" i="64"/>
  <c r="AN1156" i="64"/>
  <c r="AG1156" i="64"/>
  <c r="AN1155" i="64"/>
  <c r="AN1154" i="64"/>
  <c r="AG1154" i="64"/>
  <c r="AN1153" i="64"/>
  <c r="AG1153" i="64"/>
  <c r="AG1152" i="64"/>
  <c r="AN1151" i="64"/>
  <c r="AG1151" i="64"/>
  <c r="AN1150" i="64"/>
  <c r="AN1149" i="64"/>
  <c r="AG1149" i="64"/>
  <c r="AN1148" i="64"/>
  <c r="AG1148" i="64"/>
  <c r="AG1147" i="64"/>
  <c r="AN1146" i="64"/>
  <c r="AG1146" i="64"/>
  <c r="AN1145" i="64"/>
  <c r="AN1144" i="64"/>
  <c r="AG1144" i="64"/>
  <c r="AN1143" i="64"/>
  <c r="AG1143" i="64"/>
  <c r="AG1142" i="64"/>
  <c r="AN1141" i="64"/>
  <c r="AG1141" i="64"/>
  <c r="AN1140" i="64"/>
  <c r="AN1139" i="64"/>
  <c r="AG1139" i="64"/>
  <c r="AN1138" i="64"/>
  <c r="AG1138" i="64"/>
  <c r="AG1137" i="64"/>
  <c r="AN1136" i="64"/>
  <c r="AG1136" i="64"/>
  <c r="AN1135" i="64"/>
  <c r="AN1134" i="64"/>
  <c r="AG1134" i="64"/>
  <c r="AN1133" i="64"/>
  <c r="AG1133" i="64"/>
  <c r="AG1132" i="64"/>
  <c r="AN1131" i="64"/>
  <c r="AG1131" i="64"/>
  <c r="AN1130" i="64"/>
  <c r="AN1129" i="64"/>
  <c r="AG1129" i="64"/>
  <c r="AN1128" i="64"/>
  <c r="AG1128" i="64"/>
  <c r="AG1127" i="64"/>
  <c r="AN1126" i="64"/>
  <c r="AG1126" i="64"/>
  <c r="AN1125" i="64"/>
  <c r="AN1124" i="64"/>
  <c r="AG1124" i="64"/>
  <c r="AN1123" i="64"/>
  <c r="AG1123" i="64"/>
  <c r="AG1122" i="64"/>
  <c r="AN1121" i="64"/>
  <c r="AG1121" i="64"/>
  <c r="AN1120" i="64"/>
  <c r="AN1119" i="64"/>
  <c r="AG1119" i="64"/>
  <c r="AN1118" i="64"/>
  <c r="AG1118" i="64"/>
  <c r="AG1117" i="64"/>
  <c r="AN1116" i="64"/>
  <c r="AG1116" i="64"/>
  <c r="AN1115" i="64"/>
  <c r="AN1114" i="64"/>
  <c r="AG1114" i="64"/>
  <c r="AN1113" i="64"/>
  <c r="AG1113" i="64"/>
  <c r="AG1112" i="64"/>
  <c r="AN1111" i="64"/>
  <c r="AG1111" i="64"/>
  <c r="AN1110" i="64"/>
  <c r="AN1109" i="64"/>
  <c r="AG1109" i="64"/>
  <c r="AN1108" i="64"/>
  <c r="AG1108" i="64"/>
  <c r="AG1107" i="64"/>
  <c r="AN1106" i="64"/>
  <c r="AG1106" i="64"/>
  <c r="AN1105" i="64"/>
  <c r="AN1104" i="64"/>
  <c r="AG1104" i="64"/>
  <c r="AN1103" i="64"/>
  <c r="AG1103" i="64"/>
  <c r="AG1102" i="64"/>
  <c r="AN1101" i="64"/>
  <c r="AG1101" i="64"/>
  <c r="AN1100" i="64"/>
  <c r="AN1099" i="64"/>
  <c r="AG1099" i="64"/>
  <c r="AN1098" i="64"/>
  <c r="AG1098" i="64"/>
  <c r="AG1097" i="64"/>
  <c r="AN1096" i="64"/>
  <c r="AG1096" i="64"/>
  <c r="AN1095" i="64"/>
  <c r="AN1094" i="64"/>
  <c r="AG1094" i="64"/>
  <c r="AN1093" i="64"/>
  <c r="AG1093" i="64"/>
  <c r="AG1092" i="64"/>
  <c r="AN1091" i="64"/>
  <c r="AG1091" i="64"/>
  <c r="AN1090" i="64"/>
  <c r="AN1089" i="64"/>
  <c r="AG1089" i="64"/>
  <c r="AN1088" i="64"/>
  <c r="AG1088" i="64"/>
  <c r="AG1087" i="64"/>
  <c r="AN1086" i="64"/>
  <c r="AG1086" i="64"/>
  <c r="AN1085" i="64"/>
  <c r="AN1084" i="64"/>
  <c r="AG1084" i="64"/>
  <c r="AN1083" i="64"/>
  <c r="AG1083" i="64"/>
  <c r="AG1082" i="64"/>
  <c r="AN1081" i="64"/>
  <c r="AG1081" i="64"/>
  <c r="AN1080" i="64"/>
  <c r="AN1079" i="64"/>
  <c r="AG1079" i="64"/>
  <c r="AN1078" i="64"/>
  <c r="AG1078" i="64"/>
  <c r="AG1077" i="64"/>
  <c r="AN1076" i="64"/>
  <c r="AG1076" i="64"/>
  <c r="AN1075" i="64"/>
  <c r="AN1074" i="64"/>
  <c r="AG1074" i="64"/>
  <c r="AN1073" i="64"/>
  <c r="AG1073" i="64"/>
  <c r="AG1072" i="64"/>
  <c r="AN1071" i="64"/>
  <c r="AG1071" i="64"/>
  <c r="AN1070" i="64"/>
  <c r="AN1069" i="64"/>
  <c r="AG1069" i="64"/>
  <c r="AN1068" i="64"/>
  <c r="AG1068" i="64"/>
  <c r="AG1067" i="64"/>
  <c r="AN1066" i="64"/>
  <c r="AG1066" i="64"/>
  <c r="AN1065" i="64"/>
  <c r="AN1064" i="64"/>
  <c r="AG1064" i="64"/>
  <c r="AN1063" i="64"/>
  <c r="AG1063" i="64"/>
  <c r="AG1062" i="64"/>
  <c r="AN1061" i="64"/>
  <c r="AG1061" i="64"/>
  <c r="AN1060" i="64"/>
  <c r="AN1059" i="64"/>
  <c r="AG1059" i="64"/>
  <c r="AN1058" i="64"/>
  <c r="AG1058" i="64"/>
  <c r="AG1057" i="64"/>
  <c r="AN1056" i="64"/>
  <c r="AG1056" i="64"/>
  <c r="AN1055" i="64"/>
  <c r="AN1054" i="64"/>
  <c r="AG1054" i="64"/>
  <c r="AN1053" i="64"/>
  <c r="AG1053" i="64"/>
  <c r="AG1052" i="64"/>
  <c r="AN1051" i="64"/>
  <c r="AG1051" i="64"/>
  <c r="AN1050" i="64"/>
  <c r="AN1049" i="64"/>
  <c r="AG1049" i="64"/>
  <c r="AN1048" i="64"/>
  <c r="AG1048" i="64"/>
  <c r="AG1047" i="64"/>
  <c r="AN1046" i="64"/>
  <c r="AG1046" i="64"/>
  <c r="AN1045" i="64"/>
  <c r="AN1044" i="64"/>
  <c r="AG1044" i="64"/>
  <c r="AN1043" i="64"/>
  <c r="AG1043" i="64"/>
  <c r="AG1042" i="64"/>
  <c r="AN1041" i="64"/>
  <c r="AG1041" i="64"/>
  <c r="AN1040" i="64"/>
  <c r="AN1039" i="64"/>
  <c r="AG1039" i="64"/>
  <c r="AN1038" i="64"/>
  <c r="AG1038" i="64"/>
  <c r="AG1037" i="64"/>
  <c r="AN1036" i="64"/>
  <c r="AG1036" i="64"/>
  <c r="AN1035" i="64"/>
  <c r="AN1034" i="64"/>
  <c r="AG1034" i="64"/>
  <c r="AN1033" i="64"/>
  <c r="AG1033" i="64"/>
  <c r="AG1032" i="64"/>
  <c r="AN1031" i="64"/>
  <c r="AG1031" i="64"/>
  <c r="AN1030" i="64"/>
  <c r="AN1029" i="64"/>
  <c r="AG1029" i="64"/>
  <c r="AN1028" i="64"/>
  <c r="AG1028" i="64"/>
  <c r="AG1027" i="64"/>
  <c r="AN1026" i="64"/>
  <c r="AG1026" i="64"/>
  <c r="AN1025" i="64"/>
  <c r="AN1024" i="64"/>
  <c r="AG1024" i="64"/>
  <c r="AN1023" i="64"/>
  <c r="AG1023" i="64"/>
  <c r="AG1022" i="64"/>
  <c r="AN1021" i="64"/>
  <c r="AG1021" i="64"/>
  <c r="AN1020" i="64"/>
  <c r="AN1019" i="64"/>
  <c r="AG1019" i="64"/>
  <c r="AN1018" i="64"/>
  <c r="AG1018" i="64"/>
  <c r="AG1017" i="64"/>
  <c r="AN1016" i="64"/>
  <c r="AG1016" i="64"/>
  <c r="AN1015" i="64"/>
  <c r="AN1014" i="64"/>
  <c r="AG1014" i="64"/>
  <c r="AN1013" i="64"/>
  <c r="AG1013" i="64"/>
  <c r="AG1012" i="64"/>
  <c r="AN1011" i="64"/>
  <c r="AG1011" i="64"/>
  <c r="AN1010" i="64"/>
  <c r="AN1009" i="64"/>
  <c r="AG1009" i="64"/>
  <c r="AN1008" i="64"/>
  <c r="AG1008" i="64"/>
  <c r="AG1007" i="64"/>
  <c r="AN1006" i="64"/>
  <c r="AG1006" i="64"/>
  <c r="AN1005" i="64"/>
  <c r="AN1004" i="64"/>
  <c r="AG1004" i="64"/>
  <c r="AN1003" i="64"/>
  <c r="AG1003" i="64"/>
  <c r="AG1002" i="64"/>
  <c r="AN1001" i="64"/>
  <c r="AG1001" i="64"/>
  <c r="AN1000" i="64"/>
  <c r="AN999" i="64"/>
  <c r="AG999" i="64"/>
  <c r="AN998" i="64"/>
  <c r="AG998" i="64"/>
  <c r="AG997" i="64"/>
  <c r="AN996" i="64"/>
  <c r="AG996" i="64"/>
  <c r="AN995" i="64"/>
  <c r="AN994" i="64"/>
  <c r="AG994" i="64"/>
  <c r="AN993" i="64"/>
  <c r="AG993" i="64"/>
  <c r="AG992" i="64"/>
  <c r="AN991" i="64"/>
  <c r="AG991" i="64"/>
  <c r="AN990" i="64"/>
  <c r="AN989" i="64"/>
  <c r="AG989" i="64"/>
  <c r="AN988" i="64"/>
  <c r="AG988" i="64"/>
  <c r="AG987" i="64"/>
  <c r="AN986" i="64"/>
  <c r="AG986" i="64"/>
  <c r="AN985" i="64"/>
  <c r="AN984" i="64"/>
  <c r="AG984" i="64"/>
  <c r="AN983" i="64"/>
  <c r="AG983" i="64"/>
  <c r="AG982" i="64"/>
  <c r="AN981" i="64"/>
  <c r="AG981" i="64"/>
  <c r="AN980" i="64"/>
  <c r="AN979" i="64"/>
  <c r="AG979" i="64"/>
  <c r="AN978" i="64"/>
  <c r="AG978" i="64"/>
  <c r="AG977" i="64"/>
  <c r="AN976" i="64"/>
  <c r="AG976" i="64"/>
  <c r="AN975" i="64"/>
  <c r="AN974" i="64"/>
  <c r="AG974" i="64"/>
  <c r="AN973" i="64"/>
  <c r="AG973" i="64"/>
  <c r="AG972" i="64"/>
  <c r="AN971" i="64"/>
  <c r="AG971" i="64"/>
  <c r="AN970" i="64"/>
  <c r="AN969" i="64"/>
  <c r="AG969" i="64"/>
  <c r="AN968" i="64"/>
  <c r="AG968" i="64"/>
  <c r="AG967" i="64"/>
  <c r="AN966" i="64"/>
  <c r="AG966" i="64"/>
  <c r="AN965" i="64"/>
  <c r="AN964" i="64"/>
  <c r="AG964" i="64"/>
  <c r="AN963" i="64"/>
  <c r="AG963" i="64"/>
  <c r="AG962" i="64"/>
  <c r="AN961" i="64"/>
  <c r="AG961" i="64"/>
  <c r="AN960" i="64"/>
  <c r="AN959" i="64"/>
  <c r="AG959" i="64"/>
  <c r="AN958" i="64"/>
  <c r="AG958" i="64"/>
  <c r="AG957" i="64"/>
  <c r="AN956" i="64"/>
  <c r="AG956" i="64"/>
  <c r="AN955" i="64"/>
  <c r="AN954" i="64"/>
  <c r="AG954" i="64"/>
  <c r="AN953" i="64"/>
  <c r="AG953" i="64"/>
  <c r="AG952" i="64"/>
  <c r="AN951" i="64"/>
  <c r="AG951" i="64"/>
  <c r="AN950" i="64"/>
  <c r="AN949" i="64"/>
  <c r="AG949" i="64"/>
  <c r="AN948" i="64"/>
  <c r="AG948" i="64"/>
  <c r="AG947" i="64"/>
  <c r="AN946" i="64"/>
  <c r="AG946" i="64"/>
  <c r="AN945" i="64"/>
  <c r="AN944" i="64"/>
  <c r="AG944" i="64"/>
  <c r="AN943" i="64"/>
  <c r="AG943" i="64"/>
  <c r="AG942" i="64"/>
  <c r="AN941" i="64"/>
  <c r="AG941" i="64"/>
  <c r="AN940" i="64"/>
  <c r="AN939" i="64"/>
  <c r="AG939" i="64"/>
  <c r="AN938" i="64"/>
  <c r="AG938" i="64"/>
  <c r="AG937" i="64"/>
  <c r="AN936" i="64"/>
  <c r="AG936" i="64"/>
  <c r="AN935" i="64"/>
  <c r="AN934" i="64"/>
  <c r="AG934" i="64"/>
  <c r="AN933" i="64"/>
  <c r="AG933" i="64"/>
  <c r="AG932" i="64"/>
  <c r="AN931" i="64"/>
  <c r="AG931" i="64"/>
  <c r="AN930" i="64"/>
  <c r="AN929" i="64"/>
  <c r="AG929" i="64"/>
  <c r="AN928" i="64"/>
  <c r="AG928" i="64"/>
  <c r="AG927" i="64"/>
  <c r="AN926" i="64"/>
  <c r="AG926" i="64"/>
  <c r="AN925" i="64"/>
  <c r="AN924" i="64"/>
  <c r="AG924" i="64"/>
  <c r="AN923" i="64"/>
  <c r="AG923" i="64"/>
  <c r="AG922" i="64"/>
  <c r="AN921" i="64"/>
  <c r="AG921" i="64"/>
  <c r="AN920" i="64"/>
  <c r="AN919" i="64"/>
  <c r="AG919" i="64"/>
  <c r="AN918" i="64"/>
  <c r="AG918" i="64"/>
  <c r="AG917" i="64"/>
  <c r="AN916" i="64"/>
  <c r="AG916" i="64"/>
  <c r="AN915" i="64"/>
  <c r="AN914" i="64"/>
  <c r="AG914" i="64"/>
  <c r="AN913" i="64"/>
  <c r="AG913" i="64"/>
  <c r="AG912" i="64"/>
  <c r="AN911" i="64"/>
  <c r="AG911" i="64"/>
  <c r="AN910" i="64"/>
  <c r="AN909" i="64"/>
  <c r="AG909" i="64"/>
  <c r="AN908" i="64"/>
  <c r="AG908" i="64"/>
  <c r="AG907" i="64"/>
  <c r="AN906" i="64"/>
  <c r="AG906" i="64"/>
  <c r="AN905" i="64"/>
  <c r="AN904" i="64"/>
  <c r="AG904" i="64"/>
  <c r="AN903" i="64"/>
  <c r="AG903" i="64"/>
  <c r="AG902" i="64"/>
  <c r="AN901" i="64"/>
  <c r="AG901" i="64"/>
  <c r="AN900" i="64"/>
  <c r="AN899" i="64"/>
  <c r="AG899" i="64"/>
  <c r="AN898" i="64"/>
  <c r="AG898" i="64"/>
  <c r="AG897" i="64"/>
  <c r="AN896" i="64"/>
  <c r="AG896" i="64"/>
  <c r="AN895" i="64"/>
  <c r="AN894" i="64"/>
  <c r="AG894" i="64"/>
  <c r="AN893" i="64"/>
  <c r="AG893" i="64"/>
  <c r="AG892" i="64"/>
  <c r="AN891" i="64"/>
  <c r="AG891" i="64"/>
  <c r="AN890" i="64"/>
  <c r="AN889" i="64"/>
  <c r="AG889" i="64"/>
  <c r="AN888" i="64"/>
  <c r="AG888" i="64"/>
  <c r="AG887" i="64"/>
  <c r="AN886" i="64"/>
  <c r="AG886" i="64"/>
  <c r="AN885" i="64"/>
  <c r="AN884" i="64"/>
  <c r="AG884" i="64"/>
  <c r="AN883" i="64"/>
  <c r="AG883" i="64"/>
  <c r="AG882" i="64"/>
  <c r="AN881" i="64"/>
  <c r="AG881" i="64"/>
  <c r="AN880" i="64"/>
  <c r="AN879" i="64"/>
  <c r="AG879" i="64"/>
  <c r="AN878" i="64"/>
  <c r="AG878" i="64"/>
  <c r="AG877" i="64"/>
  <c r="AN876" i="64"/>
  <c r="AG876" i="64"/>
  <c r="AN875" i="64"/>
  <c r="AN874" i="64"/>
  <c r="AG874" i="64"/>
  <c r="AN873" i="64"/>
  <c r="AG873" i="64"/>
  <c r="AG872" i="64"/>
  <c r="AN871" i="64"/>
  <c r="AG871" i="64"/>
  <c r="AN870" i="64"/>
  <c r="AN869" i="64"/>
  <c r="AG869" i="64"/>
  <c r="AN868" i="64"/>
  <c r="AG868" i="64"/>
  <c r="AG867" i="64"/>
  <c r="AN866" i="64"/>
  <c r="AG866" i="64"/>
  <c r="AN865" i="64"/>
  <c r="AN864" i="64"/>
  <c r="AG864" i="64"/>
  <c r="AN863" i="64"/>
  <c r="AG863" i="64"/>
  <c r="AG862" i="64"/>
  <c r="AN861" i="64"/>
  <c r="AG861" i="64"/>
  <c r="AN860" i="64"/>
  <c r="AN859" i="64"/>
  <c r="AG859" i="64"/>
  <c r="AN858" i="64"/>
  <c r="AG858" i="64"/>
  <c r="AG857" i="64"/>
  <c r="AN856" i="64"/>
  <c r="AG856" i="64"/>
  <c r="AN855" i="64"/>
  <c r="AN854" i="64"/>
  <c r="AG854" i="64"/>
  <c r="AN853" i="64"/>
  <c r="AG853" i="64"/>
  <c r="AG852" i="64"/>
  <c r="AN851" i="64"/>
  <c r="AG851" i="64"/>
  <c r="AN850" i="64"/>
  <c r="AN849" i="64"/>
  <c r="AG849" i="64"/>
  <c r="AN848" i="64"/>
  <c r="AG848" i="64"/>
  <c r="AG847" i="64"/>
  <c r="AN846" i="64"/>
  <c r="AG846" i="64"/>
  <c r="AN845" i="64"/>
  <c r="AN844" i="64"/>
  <c r="AG844" i="64"/>
  <c r="AN843" i="64"/>
  <c r="AG843" i="64"/>
  <c r="AG842" i="64"/>
  <c r="AN841" i="64"/>
  <c r="AG841" i="64"/>
  <c r="AN840" i="64"/>
  <c r="AN839" i="64"/>
  <c r="AG839" i="64"/>
  <c r="AN838" i="64"/>
  <c r="AG838" i="64"/>
  <c r="AG837" i="64"/>
  <c r="AN836" i="64"/>
  <c r="AG836" i="64"/>
  <c r="AN835" i="64"/>
  <c r="AN834" i="64"/>
  <c r="AG834" i="64"/>
  <c r="AN833" i="64"/>
  <c r="AG833" i="64"/>
  <c r="AG832" i="64"/>
  <c r="AN831" i="64"/>
  <c r="AG831" i="64"/>
  <c r="AN830" i="64"/>
  <c r="AN829" i="64"/>
  <c r="AG829" i="64"/>
  <c r="AN828" i="64"/>
  <c r="AG828" i="64"/>
  <c r="AG827" i="64"/>
  <c r="AN826" i="64"/>
  <c r="AG826" i="64"/>
  <c r="AN825" i="64"/>
  <c r="AN824" i="64"/>
  <c r="AG824" i="64"/>
  <c r="AN823" i="64"/>
  <c r="AG823" i="64"/>
  <c r="AG822" i="64"/>
  <c r="AN821" i="64"/>
  <c r="AG821" i="64"/>
  <c r="AN820" i="64"/>
  <c r="AN819" i="64"/>
  <c r="AG819" i="64"/>
  <c r="AN818" i="64"/>
  <c r="AG818" i="64"/>
  <c r="AG817" i="64"/>
  <c r="AN816" i="64"/>
  <c r="AG816" i="64"/>
  <c r="AN815" i="64"/>
  <c r="AN814" i="64"/>
  <c r="AG814" i="64"/>
  <c r="AN813" i="64"/>
  <c r="AG813" i="64"/>
  <c r="AG812" i="64"/>
  <c r="AN811" i="64"/>
  <c r="AG811" i="64"/>
  <c r="AN810" i="64"/>
  <c r="AN809" i="64"/>
  <c r="AG809" i="64"/>
  <c r="AN808" i="64"/>
  <c r="AG808" i="64"/>
  <c r="AG807" i="64"/>
  <c r="AN806" i="64"/>
  <c r="AG806" i="64"/>
  <c r="AN805" i="64"/>
  <c r="AN804" i="64"/>
  <c r="AG804" i="64"/>
  <c r="AN803" i="64"/>
  <c r="AG803" i="64"/>
  <c r="AG802" i="64"/>
  <c r="AN801" i="64"/>
  <c r="AG801" i="64"/>
  <c r="AN800" i="64"/>
  <c r="AN799" i="64"/>
  <c r="AG799" i="64"/>
  <c r="AN798" i="64"/>
  <c r="AG798" i="64"/>
  <c r="AG797" i="64"/>
  <c r="AN796" i="64"/>
  <c r="AG796" i="64"/>
  <c r="AN795" i="64"/>
  <c r="AN794" i="64"/>
  <c r="AG794" i="64"/>
  <c r="AN793" i="64"/>
  <c r="AG793" i="64"/>
  <c r="AG792" i="64"/>
  <c r="AN791" i="64"/>
  <c r="AG791" i="64"/>
  <c r="AN790" i="64"/>
  <c r="AN789" i="64"/>
  <c r="AG789" i="64"/>
  <c r="AN788" i="64"/>
  <c r="AG788" i="64"/>
  <c r="AG787" i="64"/>
  <c r="AN786" i="64"/>
  <c r="AG786" i="64"/>
  <c r="AN785" i="64"/>
  <c r="AN784" i="64"/>
  <c r="AG784" i="64"/>
  <c r="AN783" i="64"/>
  <c r="AG783" i="64"/>
  <c r="AG782" i="64"/>
  <c r="AN781" i="64"/>
  <c r="AG781" i="64"/>
  <c r="AN780" i="64"/>
  <c r="AN779" i="64"/>
  <c r="AG779" i="64"/>
  <c r="AN778" i="64"/>
  <c r="AG778" i="64"/>
  <c r="AG777" i="64"/>
  <c r="AN776" i="64"/>
  <c r="AG776" i="64"/>
  <c r="AN775" i="64"/>
  <c r="AN774" i="64"/>
  <c r="AG774" i="64"/>
  <c r="AN773" i="64"/>
  <c r="AG773" i="64"/>
  <c r="AG772" i="64"/>
  <c r="AN771" i="64"/>
  <c r="AG771" i="64"/>
  <c r="AN770" i="64"/>
  <c r="AN769" i="64"/>
  <c r="AG769" i="64"/>
  <c r="AN768" i="64"/>
  <c r="AG768" i="64"/>
  <c r="AG767" i="64"/>
  <c r="AN766" i="64"/>
  <c r="AG766" i="64"/>
  <c r="AN765" i="64"/>
  <c r="AN764" i="64"/>
  <c r="AG764" i="64"/>
  <c r="AN763" i="64"/>
  <c r="AG763" i="64"/>
  <c r="AG762" i="64"/>
  <c r="AN761" i="64"/>
  <c r="AG761" i="64"/>
  <c r="AN760" i="64"/>
  <c r="AN759" i="64"/>
  <c r="AG759" i="64"/>
  <c r="AN758" i="64"/>
  <c r="AG758" i="64"/>
  <c r="AG757" i="64"/>
  <c r="AN756" i="64"/>
  <c r="AG756" i="64"/>
  <c r="AN755" i="64"/>
  <c r="AN754" i="64"/>
  <c r="AG754" i="64"/>
  <c r="AN753" i="64"/>
  <c r="AG753" i="64"/>
  <c r="AG752" i="64"/>
  <c r="AN751" i="64"/>
  <c r="AG751" i="64"/>
  <c r="AN750" i="64"/>
  <c r="AN749" i="64"/>
  <c r="AG749" i="64"/>
  <c r="AN748" i="64"/>
  <c r="AG748" i="64"/>
  <c r="AG747" i="64"/>
  <c r="AN746" i="64"/>
  <c r="AG746" i="64"/>
  <c r="AN745" i="64"/>
  <c r="AN744" i="64"/>
  <c r="AG744" i="64"/>
  <c r="AN743" i="64"/>
  <c r="AG743" i="64"/>
  <c r="AG742" i="64"/>
  <c r="AN741" i="64"/>
  <c r="AG741" i="64"/>
  <c r="AN740" i="64"/>
  <c r="AN739" i="64"/>
  <c r="AG739" i="64"/>
  <c r="AN738" i="64"/>
  <c r="AG738" i="64"/>
  <c r="AG737" i="64"/>
  <c r="AN736" i="64"/>
  <c r="AG736" i="64"/>
  <c r="AN735" i="64"/>
  <c r="AN734" i="64"/>
  <c r="AG734" i="64"/>
  <c r="AN733" i="64"/>
  <c r="AG733" i="64"/>
  <c r="AG732" i="64"/>
  <c r="AN731" i="64"/>
  <c r="AG731" i="64"/>
  <c r="AN730" i="64"/>
  <c r="AN729" i="64"/>
  <c r="AG729" i="64"/>
  <c r="AN728" i="64"/>
  <c r="AG728" i="64"/>
  <c r="AG727" i="64"/>
  <c r="AN726" i="64"/>
  <c r="AG726" i="64"/>
  <c r="AN725" i="64"/>
  <c r="AN724" i="64"/>
  <c r="AG724" i="64"/>
  <c r="AN723" i="64"/>
  <c r="AG723" i="64"/>
  <c r="AG722" i="64"/>
  <c r="AN721" i="64"/>
  <c r="AG721" i="64"/>
  <c r="AN720" i="64"/>
  <c r="AN719" i="64"/>
  <c r="AG719" i="64"/>
  <c r="AN718" i="64"/>
  <c r="AG718" i="64"/>
  <c r="AG717" i="64"/>
  <c r="AN716" i="64"/>
  <c r="AG716" i="64"/>
  <c r="AN715" i="64"/>
  <c r="AN714" i="64"/>
  <c r="AG714" i="64"/>
  <c r="AN713" i="64"/>
  <c r="AG713" i="64"/>
  <c r="AG712" i="64"/>
  <c r="AN711" i="64"/>
  <c r="AG711" i="64"/>
  <c r="AN710" i="64"/>
  <c r="AN709" i="64"/>
  <c r="AG709" i="64"/>
  <c r="AN708" i="64"/>
  <c r="AG708" i="64"/>
  <c r="AG707" i="64"/>
  <c r="AN706" i="64"/>
  <c r="AG706" i="64"/>
  <c r="AN705" i="64"/>
  <c r="AN704" i="64"/>
  <c r="AG704" i="64"/>
  <c r="AN703" i="64"/>
  <c r="AG703" i="64"/>
  <c r="AG702" i="64"/>
  <c r="AN701" i="64"/>
  <c r="AG701" i="64"/>
  <c r="AN700" i="64"/>
  <c r="AN699" i="64"/>
  <c r="AG699" i="64"/>
  <c r="AN698" i="64"/>
  <c r="AG698" i="64"/>
  <c r="AG697" i="64"/>
  <c r="AN696" i="64"/>
  <c r="AG696" i="64"/>
  <c r="AN695" i="64"/>
  <c r="AN694" i="64"/>
  <c r="AG694" i="64"/>
  <c r="AN693" i="64"/>
  <c r="AG693" i="64"/>
  <c r="AG692" i="64"/>
  <c r="AN691" i="64"/>
  <c r="AG691" i="64"/>
  <c r="AN690" i="64"/>
  <c r="AN689" i="64"/>
  <c r="AG689" i="64"/>
  <c r="AN688" i="64"/>
  <c r="AG688" i="64"/>
  <c r="AG687" i="64"/>
  <c r="AN686" i="64"/>
  <c r="AG686" i="64"/>
  <c r="AN685" i="64"/>
  <c r="AN684" i="64"/>
  <c r="AG684" i="64"/>
  <c r="AN683" i="64"/>
  <c r="AG683" i="64"/>
  <c r="AG682" i="64"/>
  <c r="AN681" i="64"/>
  <c r="AG681" i="64"/>
  <c r="AN680" i="64"/>
  <c r="AN679" i="64"/>
  <c r="AG679" i="64"/>
  <c r="AN678" i="64"/>
  <c r="AG678" i="64"/>
  <c r="AG677" i="64"/>
  <c r="AN676" i="64"/>
  <c r="AG676" i="64"/>
  <c r="AN675" i="64"/>
  <c r="AN674" i="64"/>
  <c r="AG674" i="64"/>
  <c r="AN673" i="64"/>
  <c r="AG673" i="64"/>
  <c r="AG672" i="64"/>
  <c r="AN671" i="64"/>
  <c r="AG671" i="64"/>
  <c r="AN670" i="64"/>
  <c r="AN669" i="64"/>
  <c r="AG669" i="64"/>
  <c r="AN668" i="64"/>
  <c r="AG668" i="64"/>
  <c r="AG667" i="64"/>
  <c r="AN666" i="64"/>
  <c r="AG666" i="64"/>
  <c r="AN665" i="64"/>
  <c r="AN664" i="64"/>
  <c r="AG664" i="64"/>
  <c r="AN663" i="64"/>
  <c r="AG663" i="64"/>
  <c r="AG662" i="64"/>
  <c r="AN661" i="64"/>
  <c r="AG661" i="64"/>
  <c r="AN660" i="64"/>
  <c r="AN659" i="64"/>
  <c r="AG659" i="64"/>
  <c r="AN658" i="64"/>
  <c r="AG658" i="64"/>
  <c r="AG657" i="64"/>
  <c r="AN656" i="64"/>
  <c r="AG656" i="64"/>
  <c r="AN655" i="64"/>
  <c r="AN654" i="64"/>
  <c r="AG654" i="64"/>
  <c r="AN653" i="64"/>
  <c r="AG653" i="64"/>
  <c r="AG652" i="64"/>
  <c r="AN651" i="64"/>
  <c r="AG651" i="64"/>
  <c r="AN650" i="64"/>
  <c r="AN649" i="64"/>
  <c r="AG649" i="64"/>
  <c r="AN648" i="64"/>
  <c r="AG648" i="64"/>
  <c r="AG647" i="64"/>
  <c r="AN646" i="64"/>
  <c r="AG646" i="64"/>
  <c r="AN645" i="64"/>
  <c r="AN644" i="64"/>
  <c r="AG644" i="64"/>
  <c r="AN643" i="64"/>
  <c r="AG643" i="64"/>
  <c r="AG642" i="64"/>
  <c r="AN641" i="64"/>
  <c r="AG641" i="64"/>
  <c r="AN640" i="64"/>
  <c r="AN639" i="64"/>
  <c r="AG639" i="64"/>
  <c r="AN638" i="64"/>
  <c r="AG638" i="64"/>
  <c r="AG637" i="64"/>
  <c r="AN636" i="64"/>
  <c r="AG636" i="64"/>
  <c r="AN635" i="64"/>
  <c r="AN634" i="64"/>
  <c r="AG634" i="64"/>
  <c r="AN633" i="64"/>
  <c r="AG633" i="64"/>
  <c r="AG632" i="64"/>
  <c r="AN631" i="64"/>
  <c r="AG631" i="64"/>
  <c r="AN630" i="64"/>
  <c r="AN629" i="64"/>
  <c r="AG629" i="64"/>
  <c r="AN628" i="64"/>
  <c r="AG628" i="64"/>
  <c r="AG627" i="64"/>
  <c r="AN626" i="64"/>
  <c r="AG626" i="64"/>
  <c r="AN625" i="64"/>
  <c r="AN624" i="64"/>
  <c r="AG624" i="64"/>
  <c r="AN623" i="64"/>
  <c r="AG623" i="64"/>
  <c r="AG622" i="64"/>
  <c r="AN621" i="64"/>
  <c r="AG621" i="64"/>
  <c r="AN620" i="64"/>
  <c r="AN619" i="64"/>
  <c r="AG619" i="64"/>
  <c r="AN618" i="64"/>
  <c r="AG618" i="64"/>
  <c r="AG617" i="64"/>
  <c r="AN616" i="64"/>
  <c r="AG616" i="64"/>
  <c r="AN615" i="64"/>
  <c r="AN614" i="64"/>
  <c r="AG614" i="64"/>
  <c r="AN613" i="64"/>
  <c r="AG613" i="64"/>
  <c r="AG612" i="64"/>
  <c r="AN611" i="64"/>
  <c r="AG611" i="64"/>
  <c r="AN610" i="64"/>
  <c r="AN609" i="64"/>
  <c r="AG609" i="64"/>
  <c r="AN608" i="64"/>
  <c r="AG608" i="64"/>
  <c r="AG607" i="64"/>
  <c r="AN606" i="64"/>
  <c r="AG606" i="64"/>
  <c r="AN605" i="64"/>
  <c r="AN604" i="64"/>
  <c r="AG604" i="64"/>
  <c r="AN603" i="64"/>
  <c r="AG603" i="64"/>
  <c r="AG602" i="64"/>
  <c r="AN601" i="64"/>
  <c r="AG601" i="64"/>
  <c r="AN600" i="64"/>
  <c r="AN599" i="64"/>
  <c r="AG599" i="64"/>
  <c r="AN598" i="64"/>
  <c r="AG598" i="64"/>
  <c r="AG597" i="64"/>
  <c r="AN596" i="64"/>
  <c r="AG596" i="64"/>
  <c r="AN595" i="64"/>
  <c r="AN594" i="64"/>
  <c r="AG594" i="64"/>
  <c r="AN593" i="64"/>
  <c r="AG593" i="64"/>
  <c r="AG592" i="64"/>
  <c r="AN591" i="64"/>
  <c r="AG591" i="64"/>
  <c r="AN590" i="64"/>
  <c r="AN589" i="64"/>
  <c r="AG589" i="64"/>
  <c r="AN588" i="64"/>
  <c r="AG588" i="64"/>
  <c r="AG587" i="64"/>
  <c r="AN586" i="64"/>
  <c r="AG586" i="64"/>
  <c r="AN585" i="64"/>
  <c r="AN584" i="64"/>
  <c r="AG584" i="64"/>
  <c r="AN583" i="64"/>
  <c r="AG583" i="64"/>
  <c r="AG582" i="64"/>
  <c r="AN581" i="64"/>
  <c r="AG581" i="64"/>
  <c r="AN580" i="64"/>
  <c r="AN579" i="64"/>
  <c r="AG579" i="64"/>
  <c r="AN578" i="64"/>
  <c r="AG578" i="64"/>
  <c r="AG577" i="64"/>
  <c r="AN576" i="64"/>
  <c r="AG576" i="64"/>
  <c r="AN575" i="64"/>
  <c r="AN574" i="64"/>
  <c r="AG574" i="64"/>
  <c r="AN573" i="64"/>
  <c r="AG573" i="64"/>
  <c r="AG572" i="64"/>
  <c r="AN571" i="64"/>
  <c r="AG571" i="64"/>
  <c r="AN570" i="64"/>
  <c r="AN569" i="64"/>
  <c r="AG569" i="64"/>
  <c r="AN568" i="64"/>
  <c r="AG568" i="64"/>
  <c r="AG567" i="64"/>
  <c r="AN566" i="64"/>
  <c r="AG566" i="64"/>
  <c r="AN565" i="64"/>
  <c r="AN564" i="64"/>
  <c r="AG564" i="64"/>
  <c r="AN563" i="64"/>
  <c r="AG563" i="64"/>
  <c r="AG562" i="64"/>
  <c r="AN561" i="64"/>
  <c r="AG561" i="64"/>
  <c r="AN560" i="64"/>
  <c r="AN559" i="64"/>
  <c r="AG559" i="64"/>
  <c r="AN558" i="64"/>
  <c r="AG558" i="64"/>
  <c r="AG557" i="64"/>
  <c r="AN556" i="64"/>
  <c r="AG556" i="64"/>
  <c r="AN555" i="64"/>
  <c r="AN554" i="64"/>
  <c r="AG554" i="64"/>
  <c r="AN553" i="64"/>
  <c r="AG553" i="64"/>
  <c r="AG552" i="64"/>
  <c r="AN551" i="64"/>
  <c r="AG551" i="64"/>
  <c r="AN550" i="64"/>
  <c r="AN549" i="64"/>
  <c r="AG549" i="64"/>
  <c r="AN548" i="64"/>
  <c r="AG548" i="64"/>
  <c r="AG547" i="64"/>
  <c r="AN546" i="64"/>
  <c r="AG546" i="64"/>
  <c r="AN545" i="64"/>
  <c r="AN544" i="64"/>
  <c r="AG544" i="64"/>
  <c r="AN543" i="64"/>
  <c r="AG543" i="64"/>
  <c r="AG542" i="64"/>
  <c r="AN541" i="64"/>
  <c r="AG541" i="64"/>
  <c r="AN540" i="64"/>
  <c r="AN539" i="64"/>
  <c r="AG539" i="64"/>
  <c r="AN538" i="64"/>
  <c r="AG538" i="64"/>
  <c r="AG537" i="64"/>
  <c r="AN536" i="64"/>
  <c r="AG536" i="64"/>
  <c r="AN535" i="64"/>
  <c r="AN534" i="64"/>
  <c r="AG534" i="64"/>
  <c r="AN533" i="64"/>
  <c r="AG533" i="64"/>
  <c r="AG532" i="64"/>
  <c r="AN531" i="64"/>
  <c r="AG531" i="64"/>
  <c r="AN530" i="64"/>
  <c r="AN529" i="64"/>
  <c r="AG529" i="64"/>
  <c r="AN528" i="64"/>
  <c r="AG528" i="64"/>
  <c r="AG527" i="64"/>
  <c r="AN526" i="64"/>
  <c r="AG526" i="64"/>
  <c r="AN525" i="64"/>
  <c r="AN524" i="64"/>
  <c r="AG524" i="64"/>
  <c r="AN523" i="64"/>
  <c r="AG523" i="64"/>
  <c r="AG522" i="64"/>
  <c r="AN521" i="64"/>
  <c r="AG521" i="64"/>
  <c r="AN520" i="64"/>
  <c r="AN519" i="64"/>
  <c r="AG519" i="64"/>
  <c r="AN518" i="64"/>
  <c r="AG518" i="64"/>
  <c r="AG517" i="64"/>
  <c r="AN516" i="64"/>
  <c r="AG516" i="64"/>
  <c r="AN515" i="64"/>
  <c r="AN514" i="64"/>
  <c r="AG514" i="64"/>
  <c r="AN513" i="64"/>
  <c r="AG513" i="64"/>
  <c r="AG512" i="64"/>
  <c r="AN511" i="64"/>
  <c r="AG511" i="64"/>
  <c r="AN510" i="64"/>
  <c r="AN509" i="64"/>
  <c r="AG509" i="64"/>
  <c r="AN508" i="64"/>
  <c r="AG508" i="64"/>
  <c r="AG507" i="64"/>
  <c r="AN506" i="64"/>
  <c r="AG506" i="64"/>
  <c r="AN505" i="64"/>
  <c r="AN504" i="64"/>
  <c r="AG504" i="64"/>
  <c r="AN503" i="64"/>
  <c r="AG503" i="64"/>
  <c r="AG502" i="64"/>
  <c r="AN501" i="64"/>
  <c r="AG501" i="64"/>
  <c r="AN500" i="64"/>
  <c r="AN499" i="64"/>
  <c r="AG499" i="64"/>
  <c r="AN498" i="64"/>
  <c r="AG498" i="64"/>
  <c r="AG497" i="64"/>
  <c r="AN496" i="64"/>
  <c r="AG496" i="64"/>
  <c r="AN495" i="64"/>
  <c r="AN494" i="64"/>
  <c r="AG494" i="64"/>
  <c r="AN493" i="64"/>
  <c r="AG493" i="64"/>
  <c r="AG492" i="64"/>
  <c r="AN491" i="64"/>
  <c r="AG491" i="64"/>
  <c r="AN490" i="64"/>
  <c r="AN489" i="64"/>
  <c r="AG489" i="64"/>
  <c r="AN488" i="64"/>
  <c r="AG488" i="64"/>
  <c r="AG487" i="64"/>
  <c r="AN486" i="64"/>
  <c r="AG486" i="64"/>
  <c r="AN485" i="64"/>
  <c r="AN484" i="64"/>
  <c r="AG484" i="64"/>
  <c r="AN483" i="64"/>
  <c r="AG483" i="64"/>
  <c r="AG482" i="64"/>
  <c r="AN481" i="64"/>
  <c r="AG481" i="64"/>
  <c r="AN480" i="64"/>
  <c r="AN479" i="64"/>
  <c r="AG479" i="64"/>
  <c r="AN478" i="64"/>
  <c r="AG478" i="64"/>
  <c r="AG477" i="64"/>
  <c r="AN476" i="64"/>
  <c r="AG476" i="64"/>
  <c r="AN475" i="64"/>
  <c r="AN474" i="64"/>
  <c r="AG474" i="64"/>
  <c r="AN473" i="64"/>
  <c r="AG473" i="64"/>
  <c r="AG472" i="64"/>
  <c r="AN471" i="64"/>
  <c r="AG471" i="64"/>
  <c r="AN470" i="64"/>
  <c r="AN469" i="64"/>
  <c r="AG469" i="64"/>
  <c r="AN468" i="64"/>
  <c r="AG468" i="64"/>
  <c r="AG467" i="64"/>
  <c r="AN466" i="64"/>
  <c r="AG466" i="64"/>
  <c r="AN465" i="64"/>
  <c r="AN464" i="64"/>
  <c r="AG464" i="64"/>
  <c r="AN463" i="64"/>
  <c r="AG463" i="64"/>
  <c r="AG462" i="64"/>
  <c r="AN461" i="64"/>
  <c r="AG461" i="64"/>
  <c r="AN460" i="64"/>
  <c r="AN459" i="64"/>
  <c r="AG459" i="64"/>
  <c r="AN458" i="64"/>
  <c r="AG458" i="64"/>
  <c r="AG457" i="64"/>
  <c r="AN456" i="64"/>
  <c r="AG456" i="64"/>
  <c r="AN455" i="64"/>
  <c r="AN454" i="64"/>
  <c r="AG454" i="64"/>
  <c r="AN453" i="64"/>
  <c r="AG453" i="64"/>
  <c r="AG452" i="64"/>
  <c r="AN451" i="64"/>
  <c r="AG451" i="64"/>
  <c r="AN450" i="64"/>
  <c r="AN449" i="64"/>
  <c r="AG449" i="64"/>
  <c r="AN448" i="64"/>
  <c r="AG448" i="64"/>
  <c r="AG447" i="64"/>
  <c r="AN446" i="64"/>
  <c r="AG446" i="64"/>
  <c r="AN445" i="64"/>
  <c r="AN444" i="64"/>
  <c r="AG444" i="64"/>
  <c r="AN443" i="64"/>
  <c r="AG443" i="64"/>
  <c r="AG442" i="64"/>
  <c r="AN441" i="64"/>
  <c r="AG441" i="64"/>
  <c r="AN440" i="64"/>
  <c r="AN439" i="64"/>
  <c r="AG439" i="64"/>
  <c r="AN438" i="64"/>
  <c r="AG438" i="64"/>
  <c r="AG437" i="64"/>
  <c r="AN436" i="64"/>
  <c r="AG436" i="64"/>
  <c r="AN435" i="64"/>
  <c r="AN434" i="64"/>
  <c r="AG434" i="64"/>
  <c r="AN433" i="64"/>
  <c r="AG433" i="64"/>
  <c r="AG432" i="64"/>
  <c r="AN431" i="64"/>
  <c r="AG431" i="64"/>
  <c r="AN430" i="64"/>
  <c r="AN429" i="64"/>
  <c r="AG429" i="64"/>
  <c r="AN428" i="64"/>
  <c r="AG428" i="64"/>
  <c r="AG427" i="64"/>
  <c r="AN426" i="64"/>
  <c r="AG426" i="64"/>
  <c r="AN425" i="64"/>
  <c r="AN424" i="64"/>
  <c r="AG424" i="64"/>
  <c r="AN423" i="64"/>
  <c r="AG423" i="64"/>
  <c r="AG422" i="64"/>
  <c r="AN421" i="64"/>
  <c r="AG421" i="64"/>
  <c r="AN420" i="64"/>
  <c r="AN419" i="64"/>
  <c r="AG419" i="64"/>
  <c r="AN418" i="64"/>
  <c r="AG418" i="64"/>
  <c r="AG417" i="64"/>
  <c r="AN416" i="64"/>
  <c r="AG416" i="64"/>
  <c r="AN415" i="64"/>
  <c r="AN414" i="64"/>
  <c r="AG414" i="64"/>
  <c r="AN413" i="64"/>
  <c r="AG413" i="64"/>
  <c r="AG412" i="64"/>
  <c r="AN411" i="64"/>
  <c r="AG411" i="64"/>
  <c r="AN410" i="64"/>
  <c r="AN409" i="64"/>
  <c r="AG409" i="64"/>
  <c r="AN408" i="64"/>
  <c r="AG408" i="64"/>
  <c r="AG407" i="64"/>
  <c r="AN406" i="64"/>
  <c r="AG406" i="64"/>
  <c r="AN405" i="64"/>
  <c r="AN404" i="64"/>
  <c r="AG404" i="64"/>
  <c r="AN403" i="64"/>
  <c r="AG403" i="64"/>
  <c r="AG402" i="64"/>
  <c r="AN401" i="64"/>
  <c r="AG401" i="64"/>
  <c r="AN400" i="64"/>
  <c r="AN399" i="64"/>
  <c r="AG399" i="64"/>
  <c r="AN398" i="64"/>
  <c r="AG398" i="64"/>
  <c r="AG397" i="64"/>
  <c r="AN396" i="64"/>
  <c r="AG396" i="64"/>
  <c r="AN395" i="64"/>
  <c r="AN394" i="64"/>
  <c r="AG394" i="64"/>
  <c r="AN393" i="64"/>
  <c r="AG393" i="64"/>
  <c r="AG392" i="64"/>
  <c r="AN391" i="64"/>
  <c r="AG391" i="64"/>
  <c r="AN390" i="64"/>
  <c r="AN389" i="64"/>
  <c r="AG389" i="64"/>
  <c r="AN388" i="64"/>
  <c r="AG388" i="64"/>
  <c r="AG387" i="64"/>
  <c r="AN386" i="64"/>
  <c r="AG386" i="64"/>
  <c r="AN385" i="64"/>
  <c r="AN384" i="64"/>
  <c r="AG384" i="64"/>
  <c r="AN383" i="64"/>
  <c r="AG383" i="64"/>
  <c r="AG382" i="64"/>
  <c r="AN381" i="64"/>
  <c r="AG381" i="64"/>
  <c r="AN380" i="64"/>
  <c r="AN379" i="64"/>
  <c r="AG379" i="64"/>
  <c r="AN378" i="64"/>
  <c r="AG378" i="64"/>
  <c r="AG377" i="64"/>
  <c r="AN376" i="64"/>
  <c r="AG376" i="64"/>
  <c r="AN375" i="64"/>
  <c r="AN374" i="64"/>
  <c r="AG374" i="64"/>
  <c r="AN373" i="64"/>
  <c r="AG373" i="64"/>
  <c r="AG372" i="64"/>
  <c r="AN371" i="64"/>
  <c r="AG371" i="64"/>
  <c r="AN370" i="64"/>
  <c r="AN369" i="64"/>
  <c r="AG369" i="64"/>
  <c r="S369" i="64"/>
  <c r="S370" i="64" s="1"/>
  <c r="S371" i="64" s="1"/>
  <c r="AN368" i="64"/>
  <c r="AG368" i="64"/>
  <c r="AG367" i="64"/>
  <c r="AN366" i="64"/>
  <c r="AG366" i="64"/>
  <c r="AN365" i="64"/>
  <c r="AN364" i="64"/>
  <c r="AG364" i="64"/>
  <c r="S364" i="64"/>
  <c r="S365" i="64" s="1"/>
  <c r="S366" i="64" s="1"/>
  <c r="AN363" i="64"/>
  <c r="AG363" i="64"/>
  <c r="AG362" i="64"/>
  <c r="AN361" i="64"/>
  <c r="AG361" i="64"/>
  <c r="AN360" i="64"/>
  <c r="AN359" i="64"/>
  <c r="AG359" i="64"/>
  <c r="S359" i="64"/>
  <c r="S360" i="64" s="1"/>
  <c r="S361" i="64" s="1"/>
  <c r="AN358" i="64"/>
  <c r="AG358" i="64"/>
  <c r="AG357" i="64"/>
  <c r="AN356" i="64"/>
  <c r="AG356" i="64"/>
  <c r="AN355" i="64"/>
  <c r="AN354" i="64"/>
  <c r="AG354" i="64"/>
  <c r="S354" i="64"/>
  <c r="S355" i="64" s="1"/>
  <c r="S356" i="64" s="1"/>
  <c r="AN353" i="64"/>
  <c r="AG353" i="64"/>
  <c r="AG352" i="64"/>
  <c r="AN351" i="64"/>
  <c r="AG351" i="64"/>
  <c r="AN350" i="64"/>
  <c r="AN349" i="64"/>
  <c r="AG349" i="64"/>
  <c r="S349" i="64"/>
  <c r="S350" i="64" s="1"/>
  <c r="S351" i="64" s="1"/>
  <c r="AN348" i="64"/>
  <c r="AG348" i="64"/>
  <c r="AG347" i="64"/>
  <c r="AN346" i="64"/>
  <c r="AG346" i="64"/>
  <c r="AN345" i="64"/>
  <c r="AN344" i="64"/>
  <c r="AG344" i="64"/>
  <c r="S344" i="64"/>
  <c r="S345" i="64" s="1"/>
  <c r="S346" i="64" s="1"/>
  <c r="AN343" i="64"/>
  <c r="AG343" i="64"/>
  <c r="AG342" i="64"/>
  <c r="AN341" i="64"/>
  <c r="AG341" i="64"/>
  <c r="AN340" i="64"/>
  <c r="AN339" i="64"/>
  <c r="AG339" i="64"/>
  <c r="S339" i="64"/>
  <c r="S340" i="64" s="1"/>
  <c r="S341" i="64" s="1"/>
  <c r="AN338" i="64"/>
  <c r="AG338" i="64"/>
  <c r="AG337" i="64"/>
  <c r="AN336" i="64"/>
  <c r="AG336" i="64"/>
  <c r="AN335" i="64"/>
  <c r="AN334" i="64"/>
  <c r="AG334" i="64"/>
  <c r="S334" i="64"/>
  <c r="S335" i="64" s="1"/>
  <c r="S336" i="64" s="1"/>
  <c r="AN333" i="64"/>
  <c r="AG333" i="64"/>
  <c r="AG332" i="64"/>
  <c r="AN331" i="64"/>
  <c r="AG331" i="64"/>
  <c r="AN330" i="64"/>
  <c r="AN329" i="64"/>
  <c r="AG329" i="64"/>
  <c r="S329" i="64"/>
  <c r="S330" i="64" s="1"/>
  <c r="S331" i="64" s="1"/>
  <c r="AN328" i="64"/>
  <c r="AG328" i="64"/>
  <c r="AG327" i="64"/>
  <c r="AN326" i="64"/>
  <c r="AG326" i="64"/>
  <c r="AN325" i="64"/>
  <c r="AN324" i="64"/>
  <c r="AG324" i="64"/>
  <c r="S324" i="64"/>
  <c r="S325" i="64" s="1"/>
  <c r="S326" i="64" s="1"/>
  <c r="AN323" i="64"/>
  <c r="AG323" i="64"/>
  <c r="AG322" i="64"/>
  <c r="AN321" i="64"/>
  <c r="AG321" i="64"/>
  <c r="AN320" i="64"/>
  <c r="AN319" i="64"/>
  <c r="AG319" i="64"/>
  <c r="S319" i="64"/>
  <c r="S320" i="64" s="1"/>
  <c r="S321" i="64" s="1"/>
  <c r="AN318" i="64"/>
  <c r="AG318" i="64"/>
  <c r="AG317" i="64"/>
  <c r="AN316" i="64"/>
  <c r="AG316" i="64"/>
  <c r="AN315" i="64"/>
  <c r="AN314" i="64"/>
  <c r="AG314" i="64"/>
  <c r="S314" i="64"/>
  <c r="S315" i="64" s="1"/>
  <c r="S316" i="64" s="1"/>
  <c r="AN313" i="64"/>
  <c r="AG313" i="64"/>
  <c r="AG312" i="64"/>
  <c r="AN311" i="64"/>
  <c r="AG311" i="64"/>
  <c r="AN310" i="64"/>
  <c r="AN309" i="64"/>
  <c r="AG309" i="64"/>
  <c r="S309" i="64"/>
  <c r="S310" i="64" s="1"/>
  <c r="S311" i="64" s="1"/>
  <c r="AN308" i="64"/>
  <c r="AG308" i="64"/>
  <c r="AG307" i="64"/>
  <c r="AN306" i="64"/>
  <c r="AG306" i="64"/>
  <c r="AN305" i="64"/>
  <c r="AN304" i="64"/>
  <c r="AG304" i="64"/>
  <c r="S304" i="64"/>
  <c r="S305" i="64" s="1"/>
  <c r="S306" i="64" s="1"/>
  <c r="AN303" i="64"/>
  <c r="AG303" i="64"/>
  <c r="AG302" i="64"/>
  <c r="AN301" i="64"/>
  <c r="AG301" i="64"/>
  <c r="AN300" i="64"/>
  <c r="AN299" i="64"/>
  <c r="AG299" i="64"/>
  <c r="S299" i="64"/>
  <c r="S300" i="64" s="1"/>
  <c r="S301" i="64" s="1"/>
  <c r="AN298" i="64"/>
  <c r="AG298" i="64"/>
  <c r="AG297" i="64"/>
  <c r="AN296" i="64"/>
  <c r="AG296" i="64"/>
  <c r="AN295" i="64"/>
  <c r="AN294" i="64"/>
  <c r="AG294" i="64"/>
  <c r="S294" i="64"/>
  <c r="S295" i="64" s="1"/>
  <c r="S296" i="64" s="1"/>
  <c r="AN293" i="64"/>
  <c r="AG293" i="64"/>
  <c r="AG292" i="64"/>
  <c r="AN291" i="64"/>
  <c r="AG291" i="64"/>
  <c r="AN290" i="64"/>
  <c r="AN289" i="64"/>
  <c r="AG289" i="64"/>
  <c r="S289" i="64"/>
  <c r="S290" i="64" s="1"/>
  <c r="S291" i="64" s="1"/>
  <c r="AN288" i="64"/>
  <c r="AG288" i="64"/>
  <c r="AG287" i="64"/>
  <c r="AN286" i="64"/>
  <c r="AG286" i="64"/>
  <c r="AN285" i="64"/>
  <c r="AN284" i="64"/>
  <c r="AG284" i="64"/>
  <c r="S284" i="64"/>
  <c r="S285" i="64" s="1"/>
  <c r="S286" i="64" s="1"/>
  <c r="AN283" i="64"/>
  <c r="AG283" i="64"/>
  <c r="AG282" i="64"/>
  <c r="AN281" i="64"/>
  <c r="AG281" i="64"/>
  <c r="AN280" i="64"/>
  <c r="AN279" i="64"/>
  <c r="AG279" i="64"/>
  <c r="S279" i="64"/>
  <c r="S280" i="64" s="1"/>
  <c r="S281" i="64" s="1"/>
  <c r="AN278" i="64"/>
  <c r="AG278" i="64"/>
  <c r="AG277" i="64"/>
  <c r="AN276" i="64"/>
  <c r="AG276" i="64"/>
  <c r="AN275" i="64"/>
  <c r="AN274" i="64"/>
  <c r="AG274" i="64"/>
  <c r="S274" i="64"/>
  <c r="S275" i="64" s="1"/>
  <c r="S276" i="64" s="1"/>
  <c r="AN273" i="64"/>
  <c r="AG273" i="64"/>
  <c r="AG272" i="64"/>
  <c r="AN271" i="64"/>
  <c r="AG271" i="64"/>
  <c r="AN270" i="64"/>
  <c r="AN269" i="64"/>
  <c r="AG269" i="64"/>
  <c r="S269" i="64"/>
  <c r="S270" i="64" s="1"/>
  <c r="S271" i="64" s="1"/>
  <c r="AN268" i="64"/>
  <c r="AG268" i="64"/>
  <c r="AG267" i="64"/>
  <c r="AN266" i="64"/>
  <c r="AG266" i="64"/>
  <c r="AN265" i="64"/>
  <c r="AN264" i="64"/>
  <c r="AG264" i="64"/>
  <c r="S264" i="64"/>
  <c r="S265" i="64" s="1"/>
  <c r="S266" i="64" s="1"/>
  <c r="AN263" i="64"/>
  <c r="AG263" i="64"/>
  <c r="AG262" i="64"/>
  <c r="AN261" i="64"/>
  <c r="AG261" i="64"/>
  <c r="AN260" i="64"/>
  <c r="AN259" i="64"/>
  <c r="AG259" i="64"/>
  <c r="S259" i="64"/>
  <c r="S260" i="64" s="1"/>
  <c r="S261" i="64" s="1"/>
  <c r="AN258" i="64"/>
  <c r="AG258" i="64"/>
  <c r="AG257" i="64"/>
  <c r="AN256" i="64"/>
  <c r="AG256" i="64"/>
  <c r="AN255" i="64"/>
  <c r="AN254" i="64"/>
  <c r="AG254" i="64"/>
  <c r="S254" i="64"/>
  <c r="S255" i="64" s="1"/>
  <c r="S256" i="64" s="1"/>
  <c r="AN253" i="64"/>
  <c r="AG253" i="64"/>
  <c r="AG252" i="64"/>
  <c r="AN251" i="64"/>
  <c r="AG251" i="64"/>
  <c r="AN250" i="64"/>
  <c r="AN249" i="64"/>
  <c r="AG249" i="64"/>
  <c r="S249" i="64"/>
  <c r="S250" i="64" s="1"/>
  <c r="S251" i="64" s="1"/>
  <c r="AN248" i="64"/>
  <c r="AG248" i="64"/>
  <c r="AG247" i="64"/>
  <c r="AN246" i="64"/>
  <c r="AG246" i="64"/>
  <c r="R11" i="64"/>
  <c r="S244" i="64"/>
  <c r="S245" i="64" s="1"/>
  <c r="S246" i="64" s="1"/>
  <c r="S239" i="64"/>
  <c r="S240" i="64" s="1"/>
  <c r="S241" i="64" s="1"/>
  <c r="S234" i="64"/>
  <c r="S235" i="64" s="1"/>
  <c r="S236" i="64" s="1"/>
  <c r="S229" i="64"/>
  <c r="S230" i="64" s="1"/>
  <c r="S231" i="64" s="1"/>
  <c r="S224" i="64"/>
  <c r="S225" i="64" s="1"/>
  <c r="S226" i="64" s="1"/>
  <c r="S219" i="64"/>
  <c r="S220" i="64" s="1"/>
  <c r="S221" i="64" s="1"/>
  <c r="S214" i="64"/>
  <c r="S215" i="64" s="1"/>
  <c r="S216" i="64" s="1"/>
  <c r="S209" i="64"/>
  <c r="S210" i="64" s="1"/>
  <c r="S211" i="64" s="1"/>
  <c r="S204" i="64"/>
  <c r="S205" i="64" s="1"/>
  <c r="S206" i="64" s="1"/>
  <c r="S199" i="64"/>
  <c r="S200" i="64" s="1"/>
  <c r="S201" i="64" s="1"/>
  <c r="S194" i="64"/>
  <c r="S195" i="64" s="1"/>
  <c r="S196" i="64" s="1"/>
  <c r="S189" i="64"/>
  <c r="S190" i="64" s="1"/>
  <c r="S191" i="64" s="1"/>
  <c r="S184" i="64"/>
  <c r="S185" i="64" s="1"/>
  <c r="S186" i="64" s="1"/>
  <c r="S179" i="64"/>
  <c r="S180" i="64" s="1"/>
  <c r="S181" i="64" s="1"/>
  <c r="S174" i="64"/>
  <c r="S175" i="64" s="1"/>
  <c r="S176" i="64" s="1"/>
  <c r="S169" i="64"/>
  <c r="S170" i="64" s="1"/>
  <c r="S171" i="64" s="1"/>
  <c r="S164" i="64"/>
  <c r="S165" i="64" s="1"/>
  <c r="S166" i="64" s="1"/>
  <c r="S159" i="64"/>
  <c r="S160" i="64" s="1"/>
  <c r="S161" i="64" s="1"/>
  <c r="S154" i="64"/>
  <c r="S155" i="64" s="1"/>
  <c r="S156" i="64" s="1"/>
  <c r="S149" i="64"/>
  <c r="S150" i="64" s="1"/>
  <c r="S151" i="64" s="1"/>
  <c r="S144" i="64"/>
  <c r="S145" i="64" s="1"/>
  <c r="S146" i="64" s="1"/>
  <c r="S139" i="64"/>
  <c r="S140" i="64" s="1"/>
  <c r="S141" i="64" s="1"/>
  <c r="S134" i="64"/>
  <c r="S135" i="64" s="1"/>
  <c r="S136" i="64" s="1"/>
  <c r="S129" i="64"/>
  <c r="S130" i="64" s="1"/>
  <c r="S131" i="64" s="1"/>
  <c r="S124" i="64"/>
  <c r="S125" i="64" s="1"/>
  <c r="S126" i="64" s="1"/>
  <c r="S119" i="64"/>
  <c r="S120" i="64" s="1"/>
  <c r="S121" i="64" s="1"/>
  <c r="S114" i="64"/>
  <c r="S115" i="64" s="1"/>
  <c r="S116" i="64" s="1"/>
  <c r="S109" i="64"/>
  <c r="S110" i="64" s="1"/>
  <c r="S111" i="64" s="1"/>
  <c r="S104" i="64"/>
  <c r="S105" i="64" s="1"/>
  <c r="S106" i="64" s="1"/>
  <c r="S99" i="64"/>
  <c r="S100" i="64" s="1"/>
  <c r="S101" i="64" s="1"/>
  <c r="S94" i="64"/>
  <c r="S95" i="64" s="1"/>
  <c r="S96" i="64" s="1"/>
  <c r="S89" i="64"/>
  <c r="S90" i="64" s="1"/>
  <c r="S91" i="64" s="1"/>
  <c r="S84" i="64"/>
  <c r="S85" i="64" s="1"/>
  <c r="S86" i="64" s="1"/>
  <c r="S79" i="64"/>
  <c r="S80" i="64" s="1"/>
  <c r="S81" i="64" s="1"/>
  <c r="S74" i="64"/>
  <c r="S75" i="64" s="1"/>
  <c r="S76" i="64" s="1"/>
  <c r="S69" i="64"/>
  <c r="S70" i="64" s="1"/>
  <c r="S71" i="64" s="1"/>
  <c r="S64" i="64"/>
  <c r="S65" i="64" s="1"/>
  <c r="S66" i="64" s="1"/>
  <c r="S59" i="64"/>
  <c r="S60" i="64" s="1"/>
  <c r="S61" i="64" s="1"/>
  <c r="S54" i="64"/>
  <c r="S55" i="64" s="1"/>
  <c r="S56" i="64" s="1"/>
  <c r="S49" i="64"/>
  <c r="S50" i="64" s="1"/>
  <c r="S51" i="64" s="1"/>
  <c r="S44" i="64"/>
  <c r="S45" i="64" s="1"/>
  <c r="S46" i="64" s="1"/>
  <c r="S39" i="64"/>
  <c r="S40" i="64" s="1"/>
  <c r="S41" i="64" s="1"/>
  <c r="S34" i="64"/>
  <c r="S35" i="64" s="1"/>
  <c r="S36" i="64" s="1"/>
  <c r="S29" i="64"/>
  <c r="S30" i="64" s="1"/>
  <c r="S31" i="64" s="1"/>
  <c r="S24" i="64"/>
  <c r="S25" i="64" s="1"/>
  <c r="S26" i="64" s="1"/>
  <c r="S19" i="64"/>
  <c r="S20" i="64" s="1"/>
  <c r="S21" i="64" s="1"/>
  <c r="S14" i="64"/>
  <c r="S15" i="64" s="1"/>
  <c r="S16" i="64" s="1"/>
  <c r="AD11" i="64"/>
  <c r="AD12" i="64" s="1"/>
  <c r="AD13" i="64" s="1"/>
  <c r="AD14" i="64" s="1"/>
  <c r="AD15" i="64" s="1"/>
  <c r="AD16" i="64" s="1"/>
  <c r="AD17" i="64" s="1"/>
  <c r="AD18" i="64" s="1"/>
  <c r="AD19" i="64" s="1"/>
  <c r="AD20" i="64" s="1"/>
  <c r="AD21" i="64" s="1"/>
  <c r="AD22" i="64" s="1"/>
  <c r="AD23" i="64" s="1"/>
  <c r="AD24" i="64" s="1"/>
  <c r="AD25" i="64" s="1"/>
  <c r="AD26" i="64" s="1"/>
  <c r="AD27" i="64" s="1"/>
  <c r="AD28" i="64" s="1"/>
  <c r="AD29" i="64" s="1"/>
  <c r="AD30" i="64" s="1"/>
  <c r="AD31" i="64" s="1"/>
  <c r="AD32" i="64" s="1"/>
  <c r="AD33" i="64" s="1"/>
  <c r="AD34" i="64" s="1"/>
  <c r="AD35" i="64" s="1"/>
  <c r="AD36" i="64" s="1"/>
  <c r="AD37" i="64" s="1"/>
  <c r="AD38" i="64" s="1"/>
  <c r="AD39" i="64" s="1"/>
  <c r="AD40" i="64" s="1"/>
  <c r="AD41" i="64" s="1"/>
  <c r="AD42" i="64" s="1"/>
  <c r="AD43" i="64" s="1"/>
  <c r="AD44" i="64" s="1"/>
  <c r="AD45" i="64" s="1"/>
  <c r="AD46" i="64" s="1"/>
  <c r="AD47" i="64" s="1"/>
  <c r="AD48" i="64" s="1"/>
  <c r="AD49" i="64" s="1"/>
  <c r="AD50" i="64" s="1"/>
  <c r="AD51" i="64" s="1"/>
  <c r="AD52" i="64" s="1"/>
  <c r="AD53" i="64" s="1"/>
  <c r="AD54" i="64" s="1"/>
  <c r="AD55" i="64" s="1"/>
  <c r="AD56" i="64" s="1"/>
  <c r="AD57" i="64" s="1"/>
  <c r="AD58" i="64" s="1"/>
  <c r="AD59" i="64" s="1"/>
  <c r="AD60" i="64" s="1"/>
  <c r="AD61" i="64" s="1"/>
  <c r="AD62" i="64" s="1"/>
  <c r="AD63" i="64" s="1"/>
  <c r="AD64" i="64" s="1"/>
  <c r="AD65" i="64" s="1"/>
  <c r="AD66" i="64" s="1"/>
  <c r="AD67" i="64" s="1"/>
  <c r="AD68" i="64" s="1"/>
  <c r="AD69" i="64" s="1"/>
  <c r="AD70" i="64" s="1"/>
  <c r="AD71" i="64" s="1"/>
  <c r="AD72" i="64" s="1"/>
  <c r="AD73" i="64" s="1"/>
  <c r="AD74" i="64" s="1"/>
  <c r="AD75" i="64" s="1"/>
  <c r="AD76" i="64" s="1"/>
  <c r="AD77" i="64" s="1"/>
  <c r="AD78" i="64" s="1"/>
  <c r="AD79" i="64" s="1"/>
  <c r="AD80" i="64" s="1"/>
  <c r="AD81" i="64" s="1"/>
  <c r="AD82" i="64" s="1"/>
  <c r="AD83" i="64" s="1"/>
  <c r="AD84" i="64" s="1"/>
  <c r="AD85" i="64" s="1"/>
  <c r="AD86" i="64" s="1"/>
  <c r="AD87" i="64" s="1"/>
  <c r="AD88" i="64" s="1"/>
  <c r="AD89" i="64" s="1"/>
  <c r="AD90" i="64" s="1"/>
  <c r="AD91" i="64" s="1"/>
  <c r="AD92" i="64" s="1"/>
  <c r="AD93" i="64" s="1"/>
  <c r="AD94" i="64" s="1"/>
  <c r="AD95" i="64" s="1"/>
  <c r="AD96" i="64" s="1"/>
  <c r="AD97" i="64" s="1"/>
  <c r="AD98" i="64" s="1"/>
  <c r="AD99" i="64" s="1"/>
  <c r="AD100" i="64" s="1"/>
  <c r="AD101" i="64" s="1"/>
  <c r="AD102" i="64" s="1"/>
  <c r="AD103" i="64" s="1"/>
  <c r="AD104" i="64" s="1"/>
  <c r="AD105" i="64" s="1"/>
  <c r="AD106" i="64" s="1"/>
  <c r="AD107" i="64" s="1"/>
  <c r="AD108" i="64" s="1"/>
  <c r="AD109" i="64" s="1"/>
  <c r="AD110" i="64" s="1"/>
  <c r="AD111" i="64" s="1"/>
  <c r="AD112" i="64" s="1"/>
  <c r="AD113" i="64" s="1"/>
  <c r="AD114" i="64" s="1"/>
  <c r="AD115" i="64" s="1"/>
  <c r="AD116" i="64" s="1"/>
  <c r="AD117" i="64" s="1"/>
  <c r="AD118" i="64" s="1"/>
  <c r="AD119" i="64" s="1"/>
  <c r="AD120" i="64" s="1"/>
  <c r="AD121" i="64" s="1"/>
  <c r="AD122" i="64" s="1"/>
  <c r="AD123" i="64" s="1"/>
  <c r="AD124" i="64" s="1"/>
  <c r="AD125" i="64" s="1"/>
  <c r="AD126" i="64" s="1"/>
  <c r="AD127" i="64" s="1"/>
  <c r="AD128" i="64" s="1"/>
  <c r="AD129" i="64" s="1"/>
  <c r="AD130" i="64" s="1"/>
  <c r="AD131" i="64" s="1"/>
  <c r="AD132" i="64" s="1"/>
  <c r="AD133" i="64" s="1"/>
  <c r="AD134" i="64" s="1"/>
  <c r="AD135" i="64" s="1"/>
  <c r="AD136" i="64" s="1"/>
  <c r="AD137" i="64" s="1"/>
  <c r="AD138" i="64" s="1"/>
  <c r="AD139" i="64" s="1"/>
  <c r="AD140" i="64" s="1"/>
  <c r="AD141" i="64" s="1"/>
  <c r="AD142" i="64" s="1"/>
  <c r="AD143" i="64" s="1"/>
  <c r="AD144" i="64" s="1"/>
  <c r="AD145" i="64" s="1"/>
  <c r="AD146" i="64" s="1"/>
  <c r="AD147" i="64" s="1"/>
  <c r="AD148" i="64" s="1"/>
  <c r="AD149" i="64" s="1"/>
  <c r="AD150" i="64" s="1"/>
  <c r="AD151" i="64" s="1"/>
  <c r="AD152" i="64" s="1"/>
  <c r="AD153" i="64" s="1"/>
  <c r="AD154" i="64" s="1"/>
  <c r="AD155" i="64" s="1"/>
  <c r="AD156" i="64" s="1"/>
  <c r="AD157" i="64" s="1"/>
  <c r="AD158" i="64" s="1"/>
  <c r="AD159" i="64" s="1"/>
  <c r="AD160" i="64" s="1"/>
  <c r="AD161" i="64" s="1"/>
  <c r="AD162" i="64" s="1"/>
  <c r="AD163" i="64" s="1"/>
  <c r="AD164" i="64" s="1"/>
  <c r="AD165" i="64" s="1"/>
  <c r="AD166" i="64" s="1"/>
  <c r="AD167" i="64" s="1"/>
  <c r="AD168" i="64" s="1"/>
  <c r="AD169" i="64" s="1"/>
  <c r="AD170" i="64" s="1"/>
  <c r="AD171" i="64" s="1"/>
  <c r="AD172" i="64" s="1"/>
  <c r="AD173" i="64" s="1"/>
  <c r="AD174" i="64" s="1"/>
  <c r="AD175" i="64" s="1"/>
  <c r="AD176" i="64" s="1"/>
  <c r="AD177" i="64" s="1"/>
  <c r="AD178" i="64" s="1"/>
  <c r="AD179" i="64" s="1"/>
  <c r="AD180" i="64" s="1"/>
  <c r="AD181" i="64" s="1"/>
  <c r="AD182" i="64" s="1"/>
  <c r="AD183" i="64" s="1"/>
  <c r="AD184" i="64" s="1"/>
  <c r="AD185" i="64" s="1"/>
  <c r="AD186" i="64" s="1"/>
  <c r="AD187" i="64" s="1"/>
  <c r="AD188" i="64" s="1"/>
  <c r="AD189" i="64" s="1"/>
  <c r="AD190" i="64" s="1"/>
  <c r="AD191" i="64" s="1"/>
  <c r="AD192" i="64" s="1"/>
  <c r="AD193" i="64" s="1"/>
  <c r="AD194" i="64" s="1"/>
  <c r="AD195" i="64" s="1"/>
  <c r="AD196" i="64" s="1"/>
  <c r="AD197" i="64" s="1"/>
  <c r="AD198" i="64" s="1"/>
  <c r="AD199" i="64" s="1"/>
  <c r="AD200" i="64" s="1"/>
  <c r="AD201" i="64" s="1"/>
  <c r="AD202" i="64" s="1"/>
  <c r="AD203" i="64" s="1"/>
  <c r="AD204" i="64" s="1"/>
  <c r="AD205" i="64" s="1"/>
  <c r="AD206" i="64" s="1"/>
  <c r="AD207" i="64" s="1"/>
  <c r="AD208" i="64" s="1"/>
  <c r="AD209" i="64" s="1"/>
  <c r="AD210" i="64" s="1"/>
  <c r="AD211" i="64" s="1"/>
  <c r="AD212" i="64" s="1"/>
  <c r="AD213" i="64" s="1"/>
  <c r="AD214" i="64" s="1"/>
  <c r="AD215" i="64" s="1"/>
  <c r="AD216" i="64" s="1"/>
  <c r="AD217" i="64" s="1"/>
  <c r="AD218" i="64" s="1"/>
  <c r="AD219" i="64" s="1"/>
  <c r="AD220" i="64" s="1"/>
  <c r="AD221" i="64" s="1"/>
  <c r="AD222" i="64" s="1"/>
  <c r="AD223" i="64" s="1"/>
  <c r="AD224" i="64" s="1"/>
  <c r="AD225" i="64" s="1"/>
  <c r="AD226" i="64" s="1"/>
  <c r="AD227" i="64" s="1"/>
  <c r="AD228" i="64" s="1"/>
  <c r="AD229" i="64" s="1"/>
  <c r="AD230" i="64" s="1"/>
  <c r="AD231" i="64" s="1"/>
  <c r="AD232" i="64" s="1"/>
  <c r="AD233" i="64" s="1"/>
  <c r="AD234" i="64" s="1"/>
  <c r="AD235" i="64" s="1"/>
  <c r="AD236" i="64" s="1"/>
  <c r="AD237" i="64" s="1"/>
  <c r="AD238" i="64" s="1"/>
  <c r="AD239" i="64" s="1"/>
  <c r="AD240" i="64" s="1"/>
  <c r="AD241" i="64" s="1"/>
  <c r="AD242" i="64" s="1"/>
  <c r="AD243" i="64" s="1"/>
  <c r="AD244" i="64" s="1"/>
  <c r="AD245" i="64" s="1"/>
  <c r="AD246" i="64" s="1"/>
  <c r="AD247" i="64" s="1"/>
  <c r="AD248" i="64" s="1"/>
  <c r="AD249" i="64" s="1"/>
  <c r="AD250" i="64" s="1"/>
  <c r="AD251" i="64" s="1"/>
  <c r="AD252" i="64" s="1"/>
  <c r="AD253" i="64" s="1"/>
  <c r="AD254" i="64" s="1"/>
  <c r="AD255" i="64" s="1"/>
  <c r="AD256" i="64" s="1"/>
  <c r="AD257" i="64" s="1"/>
  <c r="AD258" i="64" s="1"/>
  <c r="AD259" i="64" s="1"/>
  <c r="AD260" i="64" s="1"/>
  <c r="AD261" i="64" s="1"/>
  <c r="AD262" i="64" s="1"/>
  <c r="AD263" i="64" s="1"/>
  <c r="AD264" i="64" s="1"/>
  <c r="AD265" i="64" s="1"/>
  <c r="AD266" i="64" s="1"/>
  <c r="AD267" i="64" s="1"/>
  <c r="AD268" i="64" s="1"/>
  <c r="AD269" i="64" s="1"/>
  <c r="AD270" i="64" s="1"/>
  <c r="AD271" i="64" s="1"/>
  <c r="AD272" i="64" s="1"/>
  <c r="AD273" i="64" s="1"/>
  <c r="AD274" i="64" s="1"/>
  <c r="AD275" i="64" s="1"/>
  <c r="AD276" i="64" s="1"/>
  <c r="AD277" i="64" s="1"/>
  <c r="AD278" i="64" s="1"/>
  <c r="AD279" i="64" s="1"/>
  <c r="AD280" i="64" s="1"/>
  <c r="AD281" i="64" s="1"/>
  <c r="AD282" i="64" s="1"/>
  <c r="AD283" i="64" s="1"/>
  <c r="AD284" i="64" s="1"/>
  <c r="AD285" i="64" s="1"/>
  <c r="AD286" i="64" s="1"/>
  <c r="AD287" i="64" s="1"/>
  <c r="AD288" i="64" s="1"/>
  <c r="AD289" i="64" s="1"/>
  <c r="AD290" i="64" s="1"/>
  <c r="AD291" i="64" s="1"/>
  <c r="AD292" i="64" s="1"/>
  <c r="AD293" i="64" s="1"/>
  <c r="AD294" i="64" s="1"/>
  <c r="AD295" i="64" s="1"/>
  <c r="AD296" i="64" s="1"/>
  <c r="AD297" i="64" s="1"/>
  <c r="AD298" i="64" s="1"/>
  <c r="AD299" i="64" s="1"/>
  <c r="AD300" i="64" s="1"/>
  <c r="AD301" i="64" s="1"/>
  <c r="AD302" i="64" s="1"/>
  <c r="AD303" i="64" s="1"/>
  <c r="AD304" i="64" s="1"/>
  <c r="AD305" i="64" s="1"/>
  <c r="AD306" i="64" s="1"/>
  <c r="AD307" i="64" s="1"/>
  <c r="AD308" i="64" s="1"/>
  <c r="AD309" i="64" s="1"/>
  <c r="AD310" i="64" s="1"/>
  <c r="AD311" i="64" s="1"/>
  <c r="AD312" i="64" s="1"/>
  <c r="AD313" i="64" s="1"/>
  <c r="AD314" i="64" s="1"/>
  <c r="AD315" i="64" s="1"/>
  <c r="AD316" i="64" s="1"/>
  <c r="AD317" i="64" s="1"/>
  <c r="AD318" i="64" s="1"/>
  <c r="AD319" i="64" s="1"/>
  <c r="AD320" i="64" s="1"/>
  <c r="AD321" i="64" s="1"/>
  <c r="AD322" i="64" s="1"/>
  <c r="AD323" i="64" s="1"/>
  <c r="AD324" i="64" s="1"/>
  <c r="AD325" i="64" s="1"/>
  <c r="AD326" i="64" s="1"/>
  <c r="AD327" i="64" s="1"/>
  <c r="AD328" i="64" s="1"/>
  <c r="AD329" i="64" s="1"/>
  <c r="AD330" i="64" s="1"/>
  <c r="AD331" i="64" s="1"/>
  <c r="AD332" i="64" s="1"/>
  <c r="AD333" i="64" s="1"/>
  <c r="AD334" i="64" s="1"/>
  <c r="AD335" i="64" s="1"/>
  <c r="AD336" i="64" s="1"/>
  <c r="AD337" i="64" s="1"/>
  <c r="AD338" i="64" s="1"/>
  <c r="AD339" i="64" s="1"/>
  <c r="AD340" i="64" s="1"/>
  <c r="AD341" i="64" s="1"/>
  <c r="AD342" i="64" s="1"/>
  <c r="AD343" i="64" s="1"/>
  <c r="AD344" i="64" s="1"/>
  <c r="AD345" i="64" s="1"/>
  <c r="AD346" i="64" s="1"/>
  <c r="AD347" i="64" s="1"/>
  <c r="AD348" i="64" s="1"/>
  <c r="AD349" i="64" s="1"/>
  <c r="AD350" i="64" s="1"/>
  <c r="AD351" i="64" s="1"/>
  <c r="AD352" i="64" s="1"/>
  <c r="AD353" i="64" s="1"/>
  <c r="AD354" i="64" s="1"/>
  <c r="AD355" i="64" s="1"/>
  <c r="AD356" i="64" s="1"/>
  <c r="AD357" i="64" s="1"/>
  <c r="AD358" i="64" s="1"/>
  <c r="AD359" i="64" s="1"/>
  <c r="AD360" i="64" s="1"/>
  <c r="AD361" i="64" s="1"/>
  <c r="AD362" i="64" s="1"/>
  <c r="AD363" i="64" s="1"/>
  <c r="AD364" i="64" s="1"/>
  <c r="AD365" i="64" s="1"/>
  <c r="AD366" i="64" s="1"/>
  <c r="AD367" i="64" s="1"/>
  <c r="AD368" i="64" s="1"/>
  <c r="AD369" i="64" s="1"/>
  <c r="AD370" i="64" s="1"/>
  <c r="AD371" i="64" s="1"/>
  <c r="AD372" i="64" s="1"/>
  <c r="AD373" i="64" s="1"/>
  <c r="AD374" i="64" s="1"/>
  <c r="AD375" i="64" s="1"/>
  <c r="AD376" i="64" s="1"/>
  <c r="AD377" i="64" s="1"/>
  <c r="AD378" i="64" s="1"/>
  <c r="AD379" i="64" s="1"/>
  <c r="AD380" i="64" s="1"/>
  <c r="AD381" i="64" s="1"/>
  <c r="AD382" i="64" s="1"/>
  <c r="AD383" i="64" s="1"/>
  <c r="AD384" i="64" s="1"/>
  <c r="AD385" i="64" s="1"/>
  <c r="AD386" i="64" s="1"/>
  <c r="AD387" i="64" s="1"/>
  <c r="AD388" i="64" s="1"/>
  <c r="AD389" i="64" s="1"/>
  <c r="AD390" i="64" s="1"/>
  <c r="AD391" i="64" s="1"/>
  <c r="AD392" i="64" s="1"/>
  <c r="AD393" i="64" s="1"/>
  <c r="AD394" i="64" s="1"/>
  <c r="AD395" i="64" s="1"/>
  <c r="AD396" i="64" s="1"/>
  <c r="AD397" i="64" s="1"/>
  <c r="AD398" i="64" s="1"/>
  <c r="AD399" i="64" s="1"/>
  <c r="AD400" i="64" s="1"/>
  <c r="AD401" i="64" s="1"/>
  <c r="AD402" i="64" s="1"/>
  <c r="AD403" i="64" s="1"/>
  <c r="AD404" i="64" s="1"/>
  <c r="AD405" i="64" s="1"/>
  <c r="AD406" i="64" s="1"/>
  <c r="AD407" i="64" s="1"/>
  <c r="AD408" i="64" s="1"/>
  <c r="AD409" i="64" s="1"/>
  <c r="AD410" i="64" s="1"/>
  <c r="AD411" i="64" s="1"/>
  <c r="AD412" i="64" s="1"/>
  <c r="AD413" i="64" s="1"/>
  <c r="AD414" i="64" s="1"/>
  <c r="AD415" i="64" s="1"/>
  <c r="AD416" i="64" s="1"/>
  <c r="AD417" i="64" s="1"/>
  <c r="AD418" i="64" s="1"/>
  <c r="AD419" i="64" s="1"/>
  <c r="AD420" i="64" s="1"/>
  <c r="AD421" i="64" s="1"/>
  <c r="AD422" i="64" s="1"/>
  <c r="AD423" i="64" s="1"/>
  <c r="AD424" i="64" s="1"/>
  <c r="AD425" i="64" s="1"/>
  <c r="AD426" i="64" s="1"/>
  <c r="AD427" i="64" s="1"/>
  <c r="AD428" i="64" s="1"/>
  <c r="AD429" i="64" s="1"/>
  <c r="AD430" i="64" s="1"/>
  <c r="AD431" i="64" s="1"/>
  <c r="AD432" i="64" s="1"/>
  <c r="AD433" i="64" s="1"/>
  <c r="AD434" i="64" s="1"/>
  <c r="AD435" i="64" s="1"/>
  <c r="AD436" i="64" s="1"/>
  <c r="AD437" i="64" s="1"/>
  <c r="AD438" i="64" s="1"/>
  <c r="AD439" i="64" s="1"/>
  <c r="AD440" i="64" s="1"/>
  <c r="AD441" i="64" s="1"/>
  <c r="AD442" i="64" s="1"/>
  <c r="AD443" i="64" s="1"/>
  <c r="AD444" i="64" s="1"/>
  <c r="AD445" i="64" s="1"/>
  <c r="AD446" i="64" s="1"/>
  <c r="AD447" i="64" s="1"/>
  <c r="AD448" i="64" s="1"/>
  <c r="AD449" i="64" s="1"/>
  <c r="AD450" i="64" s="1"/>
  <c r="AD451" i="64" s="1"/>
  <c r="AD452" i="64" s="1"/>
  <c r="AD453" i="64" s="1"/>
  <c r="AD454" i="64" s="1"/>
  <c r="AD455" i="64" s="1"/>
  <c r="AD456" i="64" s="1"/>
  <c r="AD457" i="64" s="1"/>
  <c r="AD458" i="64" s="1"/>
  <c r="AD459" i="64" s="1"/>
  <c r="AD460" i="64" s="1"/>
  <c r="AD461" i="64" s="1"/>
  <c r="AD462" i="64" s="1"/>
  <c r="AD463" i="64" s="1"/>
  <c r="AD464" i="64" s="1"/>
  <c r="AD465" i="64" s="1"/>
  <c r="AD466" i="64" s="1"/>
  <c r="AD467" i="64" s="1"/>
  <c r="AD468" i="64" s="1"/>
  <c r="AD469" i="64" s="1"/>
  <c r="AD470" i="64" s="1"/>
  <c r="AD471" i="64" s="1"/>
  <c r="AD472" i="64" s="1"/>
  <c r="AD473" i="64" s="1"/>
  <c r="AD474" i="64" s="1"/>
  <c r="AD475" i="64" s="1"/>
  <c r="AD476" i="64" s="1"/>
  <c r="AD477" i="64" s="1"/>
  <c r="AD478" i="64" s="1"/>
  <c r="AD479" i="64" s="1"/>
  <c r="AD480" i="64" s="1"/>
  <c r="AD481" i="64" s="1"/>
  <c r="AD482" i="64" s="1"/>
  <c r="AD483" i="64" s="1"/>
  <c r="AD484" i="64" s="1"/>
  <c r="AD485" i="64" s="1"/>
  <c r="AD486" i="64" s="1"/>
  <c r="AD487" i="64" s="1"/>
  <c r="AD488" i="64" s="1"/>
  <c r="AD489" i="64" s="1"/>
  <c r="AD490" i="64" s="1"/>
  <c r="AD491" i="64" s="1"/>
  <c r="AD492" i="64" s="1"/>
  <c r="AD493" i="64" s="1"/>
  <c r="AD494" i="64" s="1"/>
  <c r="AD495" i="64" s="1"/>
  <c r="AD496" i="64" s="1"/>
  <c r="AD497" i="64" s="1"/>
  <c r="AD498" i="64" s="1"/>
  <c r="AD499" i="64" s="1"/>
  <c r="AD500" i="64" s="1"/>
  <c r="AD501" i="64" s="1"/>
  <c r="AD502" i="64" s="1"/>
  <c r="AD503" i="64" s="1"/>
  <c r="AD504" i="64" s="1"/>
  <c r="AD505" i="64" s="1"/>
  <c r="AD506" i="64" s="1"/>
  <c r="AD507" i="64" s="1"/>
  <c r="AD508" i="64" s="1"/>
  <c r="AD509" i="64" s="1"/>
  <c r="AD510" i="64" s="1"/>
  <c r="AD511" i="64" s="1"/>
  <c r="AD512" i="64" s="1"/>
  <c r="AD513" i="64" s="1"/>
  <c r="AD514" i="64" s="1"/>
  <c r="AD515" i="64" s="1"/>
  <c r="AD516" i="64" s="1"/>
  <c r="AD517" i="64" s="1"/>
  <c r="AD518" i="64" s="1"/>
  <c r="AD519" i="64" s="1"/>
  <c r="AD520" i="64" s="1"/>
  <c r="AD521" i="64" s="1"/>
  <c r="AD522" i="64" s="1"/>
  <c r="AD523" i="64" s="1"/>
  <c r="AD524" i="64" s="1"/>
  <c r="AD525" i="64" s="1"/>
  <c r="AD526" i="64" s="1"/>
  <c r="AD527" i="64" s="1"/>
  <c r="AD528" i="64" s="1"/>
  <c r="AD529" i="64" s="1"/>
  <c r="AD530" i="64" s="1"/>
  <c r="AD531" i="64" s="1"/>
  <c r="AD532" i="64" s="1"/>
  <c r="AD533" i="64" s="1"/>
  <c r="AD534" i="64" s="1"/>
  <c r="AD535" i="64" s="1"/>
  <c r="AD536" i="64" s="1"/>
  <c r="AD537" i="64" s="1"/>
  <c r="AD538" i="64" s="1"/>
  <c r="AD539" i="64" s="1"/>
  <c r="AD540" i="64" s="1"/>
  <c r="AD541" i="64" s="1"/>
  <c r="AD542" i="64" s="1"/>
  <c r="AD543" i="64" s="1"/>
  <c r="AD544" i="64" s="1"/>
  <c r="AD545" i="64" s="1"/>
  <c r="AD546" i="64" s="1"/>
  <c r="AD547" i="64" s="1"/>
  <c r="AD548" i="64" s="1"/>
  <c r="AD549" i="64" s="1"/>
  <c r="AD550" i="64" s="1"/>
  <c r="AD551" i="64" s="1"/>
  <c r="AD552" i="64" s="1"/>
  <c r="AD553" i="64" s="1"/>
  <c r="AD554" i="64" s="1"/>
  <c r="AD555" i="64" s="1"/>
  <c r="AD556" i="64" s="1"/>
  <c r="AD557" i="64" s="1"/>
  <c r="AD558" i="64" s="1"/>
  <c r="AD559" i="64" s="1"/>
  <c r="AD560" i="64" s="1"/>
  <c r="AD561" i="64" s="1"/>
  <c r="AD562" i="64" s="1"/>
  <c r="AD563" i="64" s="1"/>
  <c r="AD564" i="64" s="1"/>
  <c r="AD565" i="64" s="1"/>
  <c r="AD566" i="64" s="1"/>
  <c r="AD567" i="64" s="1"/>
  <c r="AD568" i="64" s="1"/>
  <c r="AD569" i="64" s="1"/>
  <c r="AD570" i="64" s="1"/>
  <c r="AD571" i="64" s="1"/>
  <c r="AD572" i="64" s="1"/>
  <c r="AD573" i="64" s="1"/>
  <c r="AD574" i="64" s="1"/>
  <c r="AD575" i="64" s="1"/>
  <c r="AD576" i="64" s="1"/>
  <c r="AD577" i="64" s="1"/>
  <c r="AD578" i="64" s="1"/>
  <c r="AD579" i="64" s="1"/>
  <c r="AD580" i="64" s="1"/>
  <c r="AD581" i="64" s="1"/>
  <c r="AD582" i="64" s="1"/>
  <c r="AD583" i="64" s="1"/>
  <c r="AD584" i="64" s="1"/>
  <c r="AD585" i="64" s="1"/>
  <c r="AD586" i="64" s="1"/>
  <c r="AD587" i="64" s="1"/>
  <c r="AD588" i="64" s="1"/>
  <c r="AD589" i="64" s="1"/>
  <c r="AD590" i="64" s="1"/>
  <c r="AD591" i="64" s="1"/>
  <c r="AD592" i="64" s="1"/>
  <c r="AD593" i="64" s="1"/>
  <c r="AD594" i="64" s="1"/>
  <c r="AD595" i="64" s="1"/>
  <c r="AD596" i="64" s="1"/>
  <c r="AD597" i="64" s="1"/>
  <c r="AD598" i="64" s="1"/>
  <c r="AD599" i="64" s="1"/>
  <c r="AD600" i="64" s="1"/>
  <c r="AD601" i="64" s="1"/>
  <c r="AD602" i="64" s="1"/>
  <c r="AD603" i="64" s="1"/>
  <c r="AD604" i="64" s="1"/>
  <c r="AD605" i="64" s="1"/>
  <c r="AD606" i="64" s="1"/>
  <c r="AD607" i="64" s="1"/>
  <c r="AD608" i="64" s="1"/>
  <c r="AD609" i="64" s="1"/>
  <c r="AD610" i="64" s="1"/>
  <c r="AD611" i="64" s="1"/>
  <c r="AD612" i="64" s="1"/>
  <c r="AD613" i="64" s="1"/>
  <c r="AD614" i="64" s="1"/>
  <c r="AD615" i="64" s="1"/>
  <c r="AD616" i="64" s="1"/>
  <c r="AD617" i="64" s="1"/>
  <c r="AD618" i="64" s="1"/>
  <c r="AD619" i="64" s="1"/>
  <c r="AD620" i="64" s="1"/>
  <c r="AD621" i="64" s="1"/>
  <c r="AD622" i="64" s="1"/>
  <c r="AD623" i="64" s="1"/>
  <c r="AD624" i="64" s="1"/>
  <c r="AD625" i="64" s="1"/>
  <c r="AD626" i="64" s="1"/>
  <c r="AD627" i="64" s="1"/>
  <c r="AD628" i="64" s="1"/>
  <c r="AD629" i="64" s="1"/>
  <c r="AD630" i="64" s="1"/>
  <c r="AD631" i="64" s="1"/>
  <c r="AD632" i="64" s="1"/>
  <c r="AD633" i="64" s="1"/>
  <c r="AD634" i="64" s="1"/>
  <c r="AD635" i="64" s="1"/>
  <c r="AD636" i="64" s="1"/>
  <c r="AD637" i="64" s="1"/>
  <c r="AD638" i="64" s="1"/>
  <c r="AD639" i="64" s="1"/>
  <c r="AD640" i="64" s="1"/>
  <c r="AD641" i="64" s="1"/>
  <c r="AD642" i="64" s="1"/>
  <c r="AD643" i="64" s="1"/>
  <c r="AD644" i="64" s="1"/>
  <c r="AD645" i="64" s="1"/>
  <c r="AD646" i="64" s="1"/>
  <c r="AD647" i="64" s="1"/>
  <c r="AD648" i="64" s="1"/>
  <c r="AD649" i="64" s="1"/>
  <c r="AD650" i="64" s="1"/>
  <c r="AD651" i="64" s="1"/>
  <c r="AD652" i="64" s="1"/>
  <c r="AD653" i="64" s="1"/>
  <c r="AD654" i="64" s="1"/>
  <c r="AD655" i="64" s="1"/>
  <c r="AD656" i="64" s="1"/>
  <c r="AD657" i="64" s="1"/>
  <c r="AD658" i="64" s="1"/>
  <c r="AD659" i="64" s="1"/>
  <c r="AD660" i="64" s="1"/>
  <c r="AD661" i="64" s="1"/>
  <c r="AD662" i="64" s="1"/>
  <c r="AD663" i="64" s="1"/>
  <c r="AD664" i="64" s="1"/>
  <c r="AD665" i="64" s="1"/>
  <c r="AD666" i="64" s="1"/>
  <c r="AD667" i="64" s="1"/>
  <c r="AD668" i="64" s="1"/>
  <c r="AD669" i="64" s="1"/>
  <c r="AD670" i="64" s="1"/>
  <c r="AD671" i="64" s="1"/>
  <c r="AD672" i="64" s="1"/>
  <c r="AD673" i="64" s="1"/>
  <c r="AD674" i="64" s="1"/>
  <c r="AD675" i="64" s="1"/>
  <c r="AD676" i="64" s="1"/>
  <c r="AD677" i="64" s="1"/>
  <c r="AD678" i="64" s="1"/>
  <c r="AD679" i="64" s="1"/>
  <c r="AD680" i="64" s="1"/>
  <c r="AD681" i="64" s="1"/>
  <c r="AD682" i="64" s="1"/>
  <c r="AD683" i="64" s="1"/>
  <c r="AD684" i="64" s="1"/>
  <c r="AD685" i="64" s="1"/>
  <c r="AD686" i="64" s="1"/>
  <c r="AD687" i="64" s="1"/>
  <c r="AD688" i="64" s="1"/>
  <c r="AD689" i="64" s="1"/>
  <c r="AD690" i="64" s="1"/>
  <c r="AD691" i="64" s="1"/>
  <c r="AD692" i="64" s="1"/>
  <c r="AD693" i="64" s="1"/>
  <c r="AD694" i="64" s="1"/>
  <c r="AD695" i="64" s="1"/>
  <c r="AD696" i="64" s="1"/>
  <c r="AD697" i="64" s="1"/>
  <c r="AD698" i="64" s="1"/>
  <c r="AD699" i="64" s="1"/>
  <c r="AD700" i="64" s="1"/>
  <c r="AD701" i="64" s="1"/>
  <c r="AD702" i="64" s="1"/>
  <c r="AD703" i="64" s="1"/>
  <c r="AD704" i="64" s="1"/>
  <c r="AD705" i="64" s="1"/>
  <c r="AD706" i="64" s="1"/>
  <c r="AD707" i="64" s="1"/>
  <c r="AD708" i="64" s="1"/>
  <c r="AD709" i="64" s="1"/>
  <c r="AD710" i="64" s="1"/>
  <c r="AD711" i="64" s="1"/>
  <c r="AD712" i="64" s="1"/>
  <c r="AD713" i="64" s="1"/>
  <c r="AD714" i="64" s="1"/>
  <c r="AD715" i="64" s="1"/>
  <c r="AD716" i="64" s="1"/>
  <c r="AD717" i="64" s="1"/>
  <c r="AD718" i="64" s="1"/>
  <c r="AD719" i="64" s="1"/>
  <c r="AD720" i="64" s="1"/>
  <c r="AD721" i="64" s="1"/>
  <c r="AD722" i="64" s="1"/>
  <c r="AD723" i="64" s="1"/>
  <c r="AD724" i="64" s="1"/>
  <c r="AD725" i="64" s="1"/>
  <c r="AD726" i="64" s="1"/>
  <c r="AD727" i="64" s="1"/>
  <c r="AD728" i="64" s="1"/>
  <c r="AD729" i="64" s="1"/>
  <c r="AD730" i="64" s="1"/>
  <c r="AD731" i="64" s="1"/>
  <c r="AD732" i="64" s="1"/>
  <c r="AD733" i="64" s="1"/>
  <c r="AD734" i="64" s="1"/>
  <c r="AD735" i="64" s="1"/>
  <c r="AD736" i="64" s="1"/>
  <c r="AD737" i="64" s="1"/>
  <c r="AD738" i="64" s="1"/>
  <c r="AD739" i="64" s="1"/>
  <c r="AD740" i="64" s="1"/>
  <c r="AD741" i="64" s="1"/>
  <c r="AD742" i="64" s="1"/>
  <c r="AD743" i="64" s="1"/>
  <c r="AD744" i="64" s="1"/>
  <c r="AD745" i="64" s="1"/>
  <c r="AD746" i="64" s="1"/>
  <c r="AD747" i="64" s="1"/>
  <c r="AD748" i="64" s="1"/>
  <c r="AD749" i="64" s="1"/>
  <c r="AD750" i="64" s="1"/>
  <c r="AD751" i="64" s="1"/>
  <c r="AD752" i="64" s="1"/>
  <c r="AD753" i="64" s="1"/>
  <c r="AD754" i="64" s="1"/>
  <c r="AD755" i="64" s="1"/>
  <c r="AD756" i="64" s="1"/>
  <c r="AD757" i="64" s="1"/>
  <c r="AD758" i="64" s="1"/>
  <c r="AD759" i="64" s="1"/>
  <c r="AD760" i="64" s="1"/>
  <c r="AD761" i="64" s="1"/>
  <c r="AD762" i="64" s="1"/>
  <c r="AD763" i="64" s="1"/>
  <c r="AD764" i="64" s="1"/>
  <c r="AD765" i="64" s="1"/>
  <c r="AD766" i="64" s="1"/>
  <c r="AD767" i="64" s="1"/>
  <c r="AD768" i="64" s="1"/>
  <c r="AD769" i="64" s="1"/>
  <c r="AD770" i="64" s="1"/>
  <c r="AD771" i="64" s="1"/>
  <c r="AD772" i="64" s="1"/>
  <c r="AD773" i="64" s="1"/>
  <c r="AD774" i="64" s="1"/>
  <c r="AD775" i="64" s="1"/>
  <c r="AD776" i="64" s="1"/>
  <c r="AD777" i="64" s="1"/>
  <c r="AD778" i="64" s="1"/>
  <c r="AD779" i="64" s="1"/>
  <c r="AD780" i="64" s="1"/>
  <c r="AD781" i="64" s="1"/>
  <c r="AD782" i="64" s="1"/>
  <c r="AD783" i="64" s="1"/>
  <c r="AD784" i="64" s="1"/>
  <c r="AD785" i="64" s="1"/>
  <c r="AD786" i="64" s="1"/>
  <c r="AD787" i="64" s="1"/>
  <c r="AD788" i="64" s="1"/>
  <c r="AD789" i="64" s="1"/>
  <c r="AD790" i="64" s="1"/>
  <c r="AD791" i="64" s="1"/>
  <c r="AD792" i="64" s="1"/>
  <c r="AD793" i="64" s="1"/>
  <c r="AD794" i="64" s="1"/>
  <c r="AD795" i="64" s="1"/>
  <c r="AD796" i="64" s="1"/>
  <c r="AD797" i="64" s="1"/>
  <c r="AD798" i="64" s="1"/>
  <c r="AD799" i="64" s="1"/>
  <c r="AD800" i="64" s="1"/>
  <c r="AD801" i="64" s="1"/>
  <c r="AD802" i="64" s="1"/>
  <c r="AD803" i="64" s="1"/>
  <c r="AD804" i="64" s="1"/>
  <c r="AD805" i="64" s="1"/>
  <c r="AD806" i="64" s="1"/>
  <c r="AD807" i="64" s="1"/>
  <c r="AD808" i="64" s="1"/>
  <c r="AD809" i="64" s="1"/>
  <c r="AD810" i="64" s="1"/>
  <c r="AD811" i="64" s="1"/>
  <c r="AD812" i="64" s="1"/>
  <c r="AD813" i="64" s="1"/>
  <c r="AD814" i="64" s="1"/>
  <c r="AD815" i="64" s="1"/>
  <c r="AD816" i="64" s="1"/>
  <c r="AD817" i="64" s="1"/>
  <c r="AD818" i="64" s="1"/>
  <c r="AD819" i="64" s="1"/>
  <c r="AD820" i="64" s="1"/>
  <c r="AD821" i="64" s="1"/>
  <c r="AD822" i="64" s="1"/>
  <c r="AD823" i="64" s="1"/>
  <c r="AD824" i="64" s="1"/>
  <c r="AD825" i="64" s="1"/>
  <c r="AD826" i="64" s="1"/>
  <c r="AD827" i="64" s="1"/>
  <c r="AD828" i="64" s="1"/>
  <c r="AD829" i="64" s="1"/>
  <c r="AD830" i="64" s="1"/>
  <c r="AD831" i="64" s="1"/>
  <c r="AD832" i="64" s="1"/>
  <c r="AD833" i="64" s="1"/>
  <c r="AD834" i="64" s="1"/>
  <c r="AD835" i="64" s="1"/>
  <c r="AD836" i="64" s="1"/>
  <c r="AD837" i="64" s="1"/>
  <c r="AD838" i="64" s="1"/>
  <c r="AD839" i="64" s="1"/>
  <c r="AD840" i="64" s="1"/>
  <c r="AD841" i="64" s="1"/>
  <c r="AD842" i="64" s="1"/>
  <c r="AD843" i="64" s="1"/>
  <c r="AD844" i="64" s="1"/>
  <c r="AD845" i="64" s="1"/>
  <c r="AD846" i="64" s="1"/>
  <c r="AD847" i="64" s="1"/>
  <c r="AD848" i="64" s="1"/>
  <c r="AD849" i="64" s="1"/>
  <c r="AD850" i="64" s="1"/>
  <c r="AD851" i="64" s="1"/>
  <c r="AD852" i="64" s="1"/>
  <c r="AD853" i="64" s="1"/>
  <c r="AD854" i="64" s="1"/>
  <c r="AD855" i="64" s="1"/>
  <c r="AD856" i="64" s="1"/>
  <c r="AD857" i="64" s="1"/>
  <c r="AD858" i="64" s="1"/>
  <c r="AD859" i="64" s="1"/>
  <c r="AD860" i="64" s="1"/>
  <c r="AD861" i="64" s="1"/>
  <c r="AD862" i="64" s="1"/>
  <c r="AD863" i="64" s="1"/>
  <c r="AD864" i="64" s="1"/>
  <c r="AD865" i="64" s="1"/>
  <c r="AD866" i="64" s="1"/>
  <c r="AD867" i="64" s="1"/>
  <c r="AD868" i="64" s="1"/>
  <c r="AD869" i="64" s="1"/>
  <c r="AD870" i="64" s="1"/>
  <c r="AD871" i="64" s="1"/>
  <c r="AD872" i="64" s="1"/>
  <c r="AD873" i="64" s="1"/>
  <c r="AD874" i="64" s="1"/>
  <c r="AD875" i="64" s="1"/>
  <c r="AD876" i="64" s="1"/>
  <c r="AD877" i="64" s="1"/>
  <c r="AD878" i="64" s="1"/>
  <c r="AD879" i="64" s="1"/>
  <c r="AD880" i="64" s="1"/>
  <c r="AD881" i="64" s="1"/>
  <c r="AD882" i="64" s="1"/>
  <c r="AD883" i="64" s="1"/>
  <c r="AD884" i="64" s="1"/>
  <c r="AD885" i="64" s="1"/>
  <c r="AD886" i="64" s="1"/>
  <c r="AD887" i="64" s="1"/>
  <c r="AD888" i="64" s="1"/>
  <c r="AD889" i="64" s="1"/>
  <c r="AD890" i="64" s="1"/>
  <c r="AD891" i="64" s="1"/>
  <c r="AD892" i="64" s="1"/>
  <c r="AD893" i="64" s="1"/>
  <c r="AD894" i="64" s="1"/>
  <c r="AD895" i="64" s="1"/>
  <c r="AD896" i="64" s="1"/>
  <c r="AD897" i="64" s="1"/>
  <c r="AD898" i="64" s="1"/>
  <c r="AD899" i="64" s="1"/>
  <c r="AD900" i="64" s="1"/>
  <c r="AD901" i="64" s="1"/>
  <c r="AD902" i="64" s="1"/>
  <c r="AD903" i="64" s="1"/>
  <c r="AD904" i="64" s="1"/>
  <c r="AD905" i="64" s="1"/>
  <c r="AD906" i="64" s="1"/>
  <c r="AD907" i="64" s="1"/>
  <c r="AD908" i="64" s="1"/>
  <c r="AD909" i="64" s="1"/>
  <c r="AD910" i="64" s="1"/>
  <c r="AD911" i="64" s="1"/>
  <c r="AD912" i="64" s="1"/>
  <c r="AD913" i="64" s="1"/>
  <c r="AD914" i="64" s="1"/>
  <c r="AD915" i="64" s="1"/>
  <c r="AD916" i="64" s="1"/>
  <c r="AD917" i="64" s="1"/>
  <c r="AD918" i="64" s="1"/>
  <c r="AD919" i="64" s="1"/>
  <c r="AD920" i="64" s="1"/>
  <c r="AD921" i="64" s="1"/>
  <c r="AD922" i="64" s="1"/>
  <c r="AD923" i="64" s="1"/>
  <c r="AD924" i="64" s="1"/>
  <c r="AD925" i="64" s="1"/>
  <c r="AD926" i="64" s="1"/>
  <c r="AD927" i="64" s="1"/>
  <c r="AD928" i="64" s="1"/>
  <c r="AD929" i="64" s="1"/>
  <c r="AD930" i="64" s="1"/>
  <c r="AD931" i="64" s="1"/>
  <c r="AD932" i="64" s="1"/>
  <c r="AD933" i="64" s="1"/>
  <c r="AD934" i="64" s="1"/>
  <c r="AD935" i="64" s="1"/>
  <c r="AD936" i="64" s="1"/>
  <c r="AD937" i="64" s="1"/>
  <c r="AD938" i="64" s="1"/>
  <c r="AD939" i="64" s="1"/>
  <c r="AD940" i="64" s="1"/>
  <c r="AD941" i="64" s="1"/>
  <c r="AD942" i="64" s="1"/>
  <c r="AD943" i="64" s="1"/>
  <c r="AD944" i="64" s="1"/>
  <c r="AD945" i="64" s="1"/>
  <c r="AD946" i="64" s="1"/>
  <c r="AD947" i="64" s="1"/>
  <c r="AD948" i="64" s="1"/>
  <c r="AD949" i="64" s="1"/>
  <c r="AD950" i="64" s="1"/>
  <c r="AD951" i="64" s="1"/>
  <c r="AD952" i="64" s="1"/>
  <c r="AD953" i="64" s="1"/>
  <c r="AD954" i="64" s="1"/>
  <c r="AD955" i="64" s="1"/>
  <c r="AD956" i="64" s="1"/>
  <c r="AD957" i="64" s="1"/>
  <c r="AD958" i="64" s="1"/>
  <c r="AD959" i="64" s="1"/>
  <c r="AD960" i="64" s="1"/>
  <c r="AD961" i="64" s="1"/>
  <c r="AD962" i="64" s="1"/>
  <c r="AD963" i="64" s="1"/>
  <c r="AD964" i="64" s="1"/>
  <c r="AD965" i="64" s="1"/>
  <c r="AD966" i="64" s="1"/>
  <c r="AD967" i="64" s="1"/>
  <c r="AD968" i="64" s="1"/>
  <c r="AD969" i="64" s="1"/>
  <c r="AD970" i="64" s="1"/>
  <c r="AD971" i="64" s="1"/>
  <c r="AD972" i="64" s="1"/>
  <c r="AD973" i="64" s="1"/>
  <c r="AD974" i="64" s="1"/>
  <c r="AD975" i="64" s="1"/>
  <c r="AD976" i="64" s="1"/>
  <c r="AD977" i="64" s="1"/>
  <c r="AD978" i="64" s="1"/>
  <c r="AD979" i="64" s="1"/>
  <c r="AD980" i="64" s="1"/>
  <c r="AD981" i="64" s="1"/>
  <c r="AD982" i="64" s="1"/>
  <c r="AD983" i="64" s="1"/>
  <c r="AD984" i="64" s="1"/>
  <c r="AD985" i="64" s="1"/>
  <c r="AD986" i="64" s="1"/>
  <c r="AD987" i="64" s="1"/>
  <c r="AD988" i="64" s="1"/>
  <c r="AD989" i="64" s="1"/>
  <c r="AD990" i="64" s="1"/>
  <c r="AD991" i="64" s="1"/>
  <c r="AD992" i="64" s="1"/>
  <c r="AD993" i="64" s="1"/>
  <c r="AD994" i="64" s="1"/>
  <c r="AD995" i="64" s="1"/>
  <c r="AD996" i="64" s="1"/>
  <c r="AD997" i="64" s="1"/>
  <c r="AD998" i="64" s="1"/>
  <c r="AD999" i="64" s="1"/>
  <c r="AD1000" i="64" s="1"/>
  <c r="AD1001" i="64" s="1"/>
  <c r="AD1002" i="64" s="1"/>
  <c r="AD1003" i="64" s="1"/>
  <c r="AD1004" i="64" s="1"/>
  <c r="AD1005" i="64" s="1"/>
  <c r="AD1006" i="64" s="1"/>
  <c r="AD1007" i="64" s="1"/>
  <c r="AD1008" i="64" s="1"/>
  <c r="AD1009" i="64" s="1"/>
  <c r="AD1010" i="64" s="1"/>
  <c r="AD1011" i="64" s="1"/>
  <c r="AD1012" i="64" s="1"/>
  <c r="AD1013" i="64" s="1"/>
  <c r="AD1014" i="64" s="1"/>
  <c r="AD1015" i="64" s="1"/>
  <c r="AD1016" i="64" s="1"/>
  <c r="AD1017" i="64" s="1"/>
  <c r="AD1018" i="64" s="1"/>
  <c r="AD1019" i="64" s="1"/>
  <c r="AD1020" i="64" s="1"/>
  <c r="AD1021" i="64" s="1"/>
  <c r="AD1022" i="64" s="1"/>
  <c r="AD1023" i="64" s="1"/>
  <c r="AD1024" i="64" s="1"/>
  <c r="AD1025" i="64" s="1"/>
  <c r="AD1026" i="64" s="1"/>
  <c r="AD1027" i="64" s="1"/>
  <c r="AD1028" i="64" s="1"/>
  <c r="AD1029" i="64" s="1"/>
  <c r="AD1030" i="64" s="1"/>
  <c r="AD1031" i="64" s="1"/>
  <c r="AD1032" i="64" s="1"/>
  <c r="AD1033" i="64" s="1"/>
  <c r="AD1034" i="64" s="1"/>
  <c r="AD1035" i="64" s="1"/>
  <c r="AD1036" i="64" s="1"/>
  <c r="AD1037" i="64" s="1"/>
  <c r="AD1038" i="64" s="1"/>
  <c r="AD1039" i="64" s="1"/>
  <c r="AD1040" i="64" s="1"/>
  <c r="AD1041" i="64" s="1"/>
  <c r="AD1042" i="64" s="1"/>
  <c r="AD1043" i="64" s="1"/>
  <c r="AD1044" i="64" s="1"/>
  <c r="AD1045" i="64" s="1"/>
  <c r="AD1046" i="64" s="1"/>
  <c r="AD1047" i="64" s="1"/>
  <c r="AD1048" i="64" s="1"/>
  <c r="AD1049" i="64" s="1"/>
  <c r="AD1050" i="64" s="1"/>
  <c r="AD1051" i="64" s="1"/>
  <c r="AD1052" i="64" s="1"/>
  <c r="AD1053" i="64" s="1"/>
  <c r="AD1054" i="64" s="1"/>
  <c r="AD1055" i="64" s="1"/>
  <c r="AD1056" i="64" s="1"/>
  <c r="AD1057" i="64" s="1"/>
  <c r="AD1058" i="64" s="1"/>
  <c r="AD1059" i="64" s="1"/>
  <c r="AD1060" i="64" s="1"/>
  <c r="AD1061" i="64" s="1"/>
  <c r="AD1062" i="64" s="1"/>
  <c r="AD1063" i="64" s="1"/>
  <c r="AD1064" i="64" s="1"/>
  <c r="AD1065" i="64" s="1"/>
  <c r="AD1066" i="64" s="1"/>
  <c r="AD1067" i="64" s="1"/>
  <c r="AD1068" i="64" s="1"/>
  <c r="AD1069" i="64" s="1"/>
  <c r="AD1070" i="64" s="1"/>
  <c r="AD1071" i="64" s="1"/>
  <c r="AD1072" i="64" s="1"/>
  <c r="AD1073" i="64" s="1"/>
  <c r="AD1074" i="64" s="1"/>
  <c r="AD1075" i="64" s="1"/>
  <c r="AD1076" i="64" s="1"/>
  <c r="AD1077" i="64" s="1"/>
  <c r="AD1078" i="64" s="1"/>
  <c r="AD1079" i="64" s="1"/>
  <c r="AD1080" i="64" s="1"/>
  <c r="AD1081" i="64" s="1"/>
  <c r="AD1082" i="64" s="1"/>
  <c r="AD1083" i="64" s="1"/>
  <c r="AD1084" i="64" s="1"/>
  <c r="AD1085" i="64" s="1"/>
  <c r="AD1086" i="64" s="1"/>
  <c r="AD1087" i="64" s="1"/>
  <c r="AD1088" i="64" s="1"/>
  <c r="AD1089" i="64" s="1"/>
  <c r="AD1090" i="64" s="1"/>
  <c r="AD1091" i="64" s="1"/>
  <c r="AD1092" i="64" s="1"/>
  <c r="AD1093" i="64" s="1"/>
  <c r="AD1094" i="64" s="1"/>
  <c r="AD1095" i="64" s="1"/>
  <c r="AD1096" i="64" s="1"/>
  <c r="AD1097" i="64" s="1"/>
  <c r="AD1098" i="64" s="1"/>
  <c r="AD1099" i="64" s="1"/>
  <c r="AD1100" i="64" s="1"/>
  <c r="AD1101" i="64" s="1"/>
  <c r="AD1102" i="64" s="1"/>
  <c r="AD1103" i="64" s="1"/>
  <c r="AD1104" i="64" s="1"/>
  <c r="AD1105" i="64" s="1"/>
  <c r="AD1106" i="64" s="1"/>
  <c r="AD1107" i="64" s="1"/>
  <c r="AD1108" i="64" s="1"/>
  <c r="AD1109" i="64" s="1"/>
  <c r="AD1110" i="64" s="1"/>
  <c r="AD1111" i="64" s="1"/>
  <c r="AD1112" i="64" s="1"/>
  <c r="AD1113" i="64" s="1"/>
  <c r="AD1114" i="64" s="1"/>
  <c r="AD1115" i="64" s="1"/>
  <c r="AD1116" i="64" s="1"/>
  <c r="AD1117" i="64" s="1"/>
  <c r="AD1118" i="64" s="1"/>
  <c r="AD1119" i="64" s="1"/>
  <c r="AD1120" i="64" s="1"/>
  <c r="AD1121" i="64" s="1"/>
  <c r="AD1122" i="64" s="1"/>
  <c r="AD1123" i="64" s="1"/>
  <c r="AD1124" i="64" s="1"/>
  <c r="AD1125" i="64" s="1"/>
  <c r="AD1126" i="64" s="1"/>
  <c r="AD1127" i="64" s="1"/>
  <c r="AD1128" i="64" s="1"/>
  <c r="AD1129" i="64" s="1"/>
  <c r="AD1130" i="64" s="1"/>
  <c r="AD1131" i="64" s="1"/>
  <c r="AD1132" i="64" s="1"/>
  <c r="AD1133" i="64" s="1"/>
  <c r="AD1134" i="64" s="1"/>
  <c r="AD1135" i="64" s="1"/>
  <c r="AD1136" i="64" s="1"/>
  <c r="AD1137" i="64" s="1"/>
  <c r="AD1138" i="64" s="1"/>
  <c r="AD1139" i="64" s="1"/>
  <c r="AD1140" i="64" s="1"/>
  <c r="AD1141" i="64" s="1"/>
  <c r="AD1142" i="64" s="1"/>
  <c r="AD1143" i="64" s="1"/>
  <c r="AD1144" i="64" s="1"/>
  <c r="AD1145" i="64" s="1"/>
  <c r="AD1146" i="64" s="1"/>
  <c r="AD1147" i="64" s="1"/>
  <c r="AD1148" i="64" s="1"/>
  <c r="AD1149" i="64" s="1"/>
  <c r="AD1150" i="64" s="1"/>
  <c r="AD1151" i="64" s="1"/>
  <c r="AD1152" i="64" s="1"/>
  <c r="AD1153" i="64" s="1"/>
  <c r="AD1154" i="64" s="1"/>
  <c r="AD1155" i="64" s="1"/>
  <c r="AD1156" i="64" s="1"/>
  <c r="AD1157" i="64" s="1"/>
  <c r="AD1158" i="64" s="1"/>
  <c r="AD1159" i="64" s="1"/>
  <c r="AD1160" i="64" s="1"/>
  <c r="AD1161" i="64" s="1"/>
  <c r="AD1162" i="64" s="1"/>
  <c r="AD1163" i="64" s="1"/>
  <c r="AD1164" i="64" s="1"/>
  <c r="AD1165" i="64" s="1"/>
  <c r="AD1166" i="64" s="1"/>
  <c r="AD1167" i="64" s="1"/>
  <c r="AD1168" i="64" s="1"/>
  <c r="AD1169" i="64" s="1"/>
  <c r="AD1170" i="64" s="1"/>
  <c r="AD1171" i="64" s="1"/>
  <c r="AD1172" i="64" s="1"/>
  <c r="AD1173" i="64" s="1"/>
  <c r="AD1174" i="64" s="1"/>
  <c r="AD1175" i="64" s="1"/>
  <c r="AD1176" i="64" s="1"/>
  <c r="AD1177" i="64" s="1"/>
  <c r="AD1178" i="64" s="1"/>
  <c r="AD1179" i="64" s="1"/>
  <c r="AD1180" i="64" s="1"/>
  <c r="AD1181" i="64" s="1"/>
  <c r="AD1182" i="64" s="1"/>
  <c r="AD1183" i="64" s="1"/>
  <c r="AD1184" i="64" s="1"/>
  <c r="AD1185" i="64" s="1"/>
  <c r="AD1186" i="64" s="1"/>
  <c r="AD1187" i="64" s="1"/>
  <c r="AD1188" i="64" s="1"/>
  <c r="AD1189" i="64" s="1"/>
  <c r="AD1190" i="64" s="1"/>
  <c r="AD1191" i="64" s="1"/>
  <c r="AD1192" i="64" s="1"/>
  <c r="AD1193" i="64" s="1"/>
  <c r="AD1194" i="64" s="1"/>
  <c r="AD1195" i="64" s="1"/>
  <c r="AD1196" i="64" s="1"/>
  <c r="AD1197" i="64" s="1"/>
  <c r="AD1198" i="64" s="1"/>
  <c r="AD1199" i="64" s="1"/>
  <c r="AD1200" i="64" s="1"/>
  <c r="AD1201" i="64" s="1"/>
  <c r="AD1202" i="64" s="1"/>
  <c r="AD1203" i="64" s="1"/>
  <c r="AD1204" i="64" s="1"/>
  <c r="AD1205" i="64" s="1"/>
  <c r="AD1206" i="64" s="1"/>
  <c r="AD1207" i="64" s="1"/>
  <c r="AD1208" i="64" s="1"/>
  <c r="AD1209" i="64" s="1"/>
  <c r="AD1210" i="64" s="1"/>
  <c r="AD1211" i="64" s="1"/>
  <c r="AD1212" i="64" s="1"/>
  <c r="AD1213" i="64" s="1"/>
  <c r="AD1214" i="64" s="1"/>
  <c r="AD1215" i="64" s="1"/>
  <c r="AD1216" i="64" s="1"/>
  <c r="AD1217" i="64" s="1"/>
  <c r="AD1218" i="64" s="1"/>
  <c r="AD1219" i="64" s="1"/>
  <c r="AD1220" i="64" s="1"/>
  <c r="AD1221" i="64" s="1"/>
  <c r="AD1222" i="64" s="1"/>
  <c r="AD1223" i="64" s="1"/>
  <c r="AD1224" i="64" s="1"/>
  <c r="AD1225" i="64" s="1"/>
  <c r="AD1226" i="64" s="1"/>
  <c r="AD1227" i="64" s="1"/>
  <c r="AD1228" i="64" s="1"/>
  <c r="AD1229" i="64" s="1"/>
  <c r="AD1230" i="64" s="1"/>
  <c r="AD1231" i="64" s="1"/>
  <c r="AD1232" i="64" s="1"/>
  <c r="AD1233" i="64" s="1"/>
  <c r="AD1234" i="64" s="1"/>
  <c r="AD1235" i="64" s="1"/>
  <c r="AD1236" i="64" s="1"/>
  <c r="AD1237" i="64" s="1"/>
  <c r="AD1238" i="64" s="1"/>
  <c r="AD1239" i="64" s="1"/>
  <c r="AD1240" i="64" s="1"/>
  <c r="AD1241" i="64" s="1"/>
  <c r="AD1242" i="64" s="1"/>
  <c r="AD1243" i="64" s="1"/>
  <c r="AD1244" i="64" s="1"/>
  <c r="AD1245" i="64" s="1"/>
  <c r="AD1246" i="64" s="1"/>
  <c r="AD1247" i="64" s="1"/>
  <c r="AD1248" i="64" s="1"/>
  <c r="AD1249" i="64" s="1"/>
  <c r="AD1250" i="64" s="1"/>
  <c r="AD1251" i="64" s="1"/>
  <c r="AD1252" i="64" s="1"/>
  <c r="AD1253" i="64" s="1"/>
  <c r="AD1254" i="64" s="1"/>
  <c r="AD1255" i="64" s="1"/>
  <c r="AD1256" i="64" s="1"/>
  <c r="AD1257" i="64" s="1"/>
  <c r="AD1258" i="64" s="1"/>
  <c r="AD1259" i="64" s="1"/>
  <c r="AD1260" i="64" s="1"/>
  <c r="AD1261" i="64" s="1"/>
  <c r="AD1262" i="64" s="1"/>
  <c r="AD1263" i="64" s="1"/>
  <c r="AD1264" i="64" s="1"/>
  <c r="AD1265" i="64" s="1"/>
  <c r="AD1266" i="64" s="1"/>
  <c r="AD1267" i="64" s="1"/>
  <c r="AD1268" i="64" s="1"/>
  <c r="AD1269" i="64" s="1"/>
  <c r="AD1270" i="64" s="1"/>
  <c r="AD1271" i="64" s="1"/>
  <c r="AD1272" i="64" s="1"/>
  <c r="AD1273" i="64" s="1"/>
  <c r="AD1274" i="64" s="1"/>
  <c r="AD1275" i="64" s="1"/>
  <c r="AD1276" i="64" s="1"/>
  <c r="AD1277" i="64" s="1"/>
  <c r="AD1278" i="64" s="1"/>
  <c r="AD1279" i="64" s="1"/>
  <c r="AD1280" i="64" s="1"/>
  <c r="AD1281" i="64" s="1"/>
  <c r="AD1282" i="64" s="1"/>
  <c r="AD1283" i="64" s="1"/>
  <c r="AD1284" i="64" s="1"/>
  <c r="AD1285" i="64" s="1"/>
  <c r="AD1286" i="64" s="1"/>
  <c r="AD1287" i="64" s="1"/>
  <c r="AD1288" i="64" s="1"/>
  <c r="AD1289" i="64" s="1"/>
  <c r="AD1290" i="64" s="1"/>
  <c r="AD1291" i="64" s="1"/>
  <c r="AD1292" i="64" s="1"/>
  <c r="AD1293" i="64" s="1"/>
  <c r="AD1294" i="64" s="1"/>
  <c r="AD1295" i="64" s="1"/>
  <c r="AD1296" i="64" s="1"/>
  <c r="AD1297" i="64" s="1"/>
  <c r="AD1298" i="64" s="1"/>
  <c r="AD1299" i="64" s="1"/>
  <c r="AD1300" i="64" s="1"/>
  <c r="AD1301" i="64" s="1"/>
  <c r="AD1302" i="64" s="1"/>
  <c r="AD1303" i="64" s="1"/>
  <c r="AD1304" i="64" s="1"/>
  <c r="AD1305" i="64" s="1"/>
  <c r="AD1306" i="64" s="1"/>
  <c r="AD1307" i="64" s="1"/>
  <c r="AD1308" i="64" s="1"/>
  <c r="AD1309" i="64" s="1"/>
  <c r="AD1310" i="64" s="1"/>
  <c r="AD1311" i="64" s="1"/>
  <c r="AD1312" i="64" s="1"/>
  <c r="AD1313" i="64" s="1"/>
  <c r="AD1314" i="64" s="1"/>
  <c r="AD1315" i="64" s="1"/>
  <c r="AD1316" i="64" s="1"/>
  <c r="AD1317" i="64" s="1"/>
  <c r="AD1318" i="64" s="1"/>
  <c r="AD1319" i="64" s="1"/>
  <c r="AD1320" i="64" s="1"/>
  <c r="AD1321" i="64" s="1"/>
  <c r="AD1322" i="64" s="1"/>
  <c r="AD1323" i="64" s="1"/>
  <c r="AD1324" i="64" s="1"/>
  <c r="AD1325" i="64" s="1"/>
  <c r="AD1326" i="64" s="1"/>
  <c r="AD1327" i="64" s="1"/>
  <c r="AD1328" i="64" s="1"/>
  <c r="AD1329" i="64" s="1"/>
  <c r="AD1330" i="64" s="1"/>
  <c r="AD1331" i="64" s="1"/>
  <c r="AD1332" i="64" s="1"/>
  <c r="AD1333" i="64" s="1"/>
  <c r="AD1334" i="64" s="1"/>
  <c r="AD1335" i="64" s="1"/>
  <c r="AD1336" i="64" s="1"/>
  <c r="AD1337" i="64" s="1"/>
  <c r="AD1338" i="64" s="1"/>
  <c r="AD1339" i="64" s="1"/>
  <c r="AD1340" i="64" s="1"/>
  <c r="AD1341" i="64" s="1"/>
  <c r="AD1342" i="64" s="1"/>
  <c r="AD1343" i="64" s="1"/>
  <c r="AD1344" i="64" s="1"/>
  <c r="AD1345" i="64" s="1"/>
  <c r="AD1346" i="64" s="1"/>
  <c r="AD1347" i="64" s="1"/>
  <c r="AD1348" i="64" s="1"/>
  <c r="AD1349" i="64" s="1"/>
  <c r="AD1350" i="64" s="1"/>
  <c r="AD1351" i="64" s="1"/>
  <c r="AD1352" i="64" s="1"/>
  <c r="AD1353" i="64" s="1"/>
  <c r="AD1354" i="64" s="1"/>
  <c r="AD1355" i="64" s="1"/>
  <c r="AD1356" i="64" s="1"/>
  <c r="AD1357" i="64" s="1"/>
  <c r="AD1358" i="64" s="1"/>
  <c r="AD1359" i="64" s="1"/>
  <c r="AD1360" i="64" s="1"/>
  <c r="AD1361" i="64" s="1"/>
  <c r="AD1362" i="64" s="1"/>
  <c r="AD1363" i="64" s="1"/>
  <c r="AD1364" i="64" s="1"/>
  <c r="AD1365" i="64" s="1"/>
  <c r="AD1366" i="64" s="1"/>
  <c r="AD1367" i="64" s="1"/>
  <c r="AD1368" i="64" s="1"/>
  <c r="AD1369" i="64" s="1"/>
  <c r="AD1370" i="64" s="1"/>
  <c r="AD1371" i="64" s="1"/>
  <c r="AD1372" i="64" s="1"/>
  <c r="AD1373" i="64" s="1"/>
  <c r="AD1374" i="64" s="1"/>
  <c r="AD1375" i="64" s="1"/>
  <c r="AD1376" i="64" s="1"/>
  <c r="AD1377" i="64" s="1"/>
  <c r="AD1378" i="64" s="1"/>
  <c r="AD1379" i="64" s="1"/>
  <c r="AD1380" i="64" s="1"/>
  <c r="AD1381" i="64" s="1"/>
  <c r="AD1382" i="64" s="1"/>
  <c r="AD1383" i="64" s="1"/>
  <c r="AD1384" i="64" s="1"/>
  <c r="AD1385" i="64" s="1"/>
  <c r="AD1386" i="64" s="1"/>
  <c r="AD1387" i="64" s="1"/>
  <c r="AD1388" i="64" s="1"/>
  <c r="AD1389" i="64" s="1"/>
  <c r="AD1390" i="64" s="1"/>
  <c r="AD1391" i="64" s="1"/>
  <c r="AD1392" i="64" s="1"/>
  <c r="AD1393" i="64" s="1"/>
  <c r="AD1394" i="64" s="1"/>
  <c r="AD1395" i="64" s="1"/>
  <c r="AD1396" i="64" s="1"/>
  <c r="AD1397" i="64" s="1"/>
  <c r="AD1398" i="64" s="1"/>
  <c r="AD1399" i="64" s="1"/>
  <c r="AD1400" i="64" s="1"/>
  <c r="AD1401" i="64" s="1"/>
  <c r="AD1402" i="64" s="1"/>
  <c r="AD1403" i="64" s="1"/>
  <c r="AD1404" i="64" s="1"/>
  <c r="AD1405" i="64" s="1"/>
  <c r="AD1406" i="64" s="1"/>
  <c r="AD1407" i="64" s="1"/>
  <c r="AD1408" i="64" s="1"/>
  <c r="AD1409" i="64" s="1"/>
  <c r="AD1410" i="64" s="1"/>
  <c r="AD1411" i="64" s="1"/>
  <c r="AD1412" i="64" s="1"/>
  <c r="AD1413" i="64" s="1"/>
  <c r="AD1414" i="64" s="1"/>
  <c r="AD1415" i="64" s="1"/>
  <c r="AD1416" i="64" s="1"/>
  <c r="AD1417" i="64" s="1"/>
  <c r="AD1418" i="64" s="1"/>
  <c r="AD1419" i="64" s="1"/>
  <c r="AD1420" i="64" s="1"/>
  <c r="AD1421" i="64" s="1"/>
  <c r="AD1422" i="64" s="1"/>
  <c r="AD1423" i="64" s="1"/>
  <c r="AD1424" i="64" s="1"/>
  <c r="AD1425" i="64" s="1"/>
  <c r="AD1426" i="64" s="1"/>
  <c r="AD1427" i="64" s="1"/>
  <c r="AD1428" i="64" s="1"/>
  <c r="AD1429" i="64" s="1"/>
  <c r="AD1430" i="64" s="1"/>
  <c r="AD1431" i="64" s="1"/>
  <c r="AD1432" i="64" s="1"/>
  <c r="AD1433" i="64" s="1"/>
  <c r="AD1434" i="64" s="1"/>
  <c r="AD1435" i="64" s="1"/>
  <c r="AD1436" i="64" s="1"/>
  <c r="AD1437" i="64" s="1"/>
  <c r="AD1438" i="64" s="1"/>
  <c r="AD1439" i="64" s="1"/>
  <c r="AD1440" i="64" s="1"/>
  <c r="AD1441" i="64" s="1"/>
  <c r="AD1442" i="64" s="1"/>
  <c r="AD1443" i="64" s="1"/>
  <c r="AD1444" i="64" s="1"/>
  <c r="AD1445" i="64" s="1"/>
  <c r="AD1446" i="64" s="1"/>
  <c r="AD1447" i="64" s="1"/>
  <c r="AD1448" i="64" s="1"/>
  <c r="AD1449" i="64" s="1"/>
  <c r="AD1450" i="64" s="1"/>
  <c r="AD1451" i="64" s="1"/>
  <c r="AD1452" i="64" s="1"/>
  <c r="AD1453" i="64" s="1"/>
  <c r="AD1454" i="64" s="1"/>
  <c r="AD1455" i="64" s="1"/>
  <c r="AD1456" i="64" s="1"/>
  <c r="AD1457" i="64" s="1"/>
  <c r="AD1458" i="64" s="1"/>
  <c r="AD1459" i="64" s="1"/>
  <c r="AD1460" i="64" s="1"/>
  <c r="AD1461" i="64" s="1"/>
  <c r="AD1462" i="64" s="1"/>
  <c r="AD1463" i="64" s="1"/>
  <c r="AD1464" i="64" s="1"/>
  <c r="AD1465" i="64" s="1"/>
  <c r="AD1466" i="64" s="1"/>
  <c r="AD1467" i="64" s="1"/>
  <c r="AD1468" i="64" s="1"/>
  <c r="AD1469" i="64" s="1"/>
  <c r="AD1470" i="64" s="1"/>
  <c r="AD1471" i="64" s="1"/>
  <c r="AD1472" i="64" s="1"/>
  <c r="AD1473" i="64" s="1"/>
  <c r="AD1474" i="64" s="1"/>
  <c r="AD1475" i="64" s="1"/>
  <c r="AD1476" i="64" s="1"/>
  <c r="AD1477" i="64" s="1"/>
  <c r="AD1478" i="64" s="1"/>
  <c r="AD1479" i="64" s="1"/>
  <c r="AD1480" i="64" s="1"/>
  <c r="AD1481" i="64" s="1"/>
  <c r="AD1482" i="64" s="1"/>
  <c r="AD1483" i="64" s="1"/>
  <c r="AD1484" i="64" s="1"/>
  <c r="AD1485" i="64" s="1"/>
  <c r="AD1486" i="64" s="1"/>
  <c r="AD1487" i="64" s="1"/>
  <c r="AD1488" i="64" s="1"/>
  <c r="AD1489" i="64" s="1"/>
  <c r="AD1490" i="64" s="1"/>
  <c r="AD1491" i="64" s="1"/>
  <c r="AD1492" i="64" s="1"/>
  <c r="AD1493" i="64" s="1"/>
  <c r="AD1494" i="64" s="1"/>
  <c r="AD1495" i="64" s="1"/>
  <c r="AD1496" i="64" s="1"/>
  <c r="AD1497" i="64" s="1"/>
  <c r="AD1498" i="64" s="1"/>
  <c r="AD1499" i="64" s="1"/>
  <c r="AD1500" i="64" s="1"/>
  <c r="AD1501" i="64" s="1"/>
  <c r="AD1502" i="64" s="1"/>
  <c r="AD1503" i="64" s="1"/>
  <c r="AD1504" i="64" s="1"/>
  <c r="AD1505" i="64" s="1"/>
  <c r="AD1506" i="64" s="1"/>
  <c r="AD1507" i="64" s="1"/>
  <c r="AD1508" i="64" s="1"/>
  <c r="AD1509" i="64" s="1"/>
  <c r="AD1510" i="64" s="1"/>
  <c r="AD1511" i="64" s="1"/>
  <c r="AD1512" i="64" s="1"/>
  <c r="AD1513" i="64" s="1"/>
  <c r="AD1514" i="64" s="1"/>
  <c r="AD1515" i="64" s="1"/>
  <c r="AD1516" i="64" s="1"/>
  <c r="AD1517" i="64" s="1"/>
  <c r="AD1518" i="64" s="1"/>
  <c r="AD1519" i="64" s="1"/>
  <c r="AD1520" i="64" s="1"/>
  <c r="AD1521" i="64" s="1"/>
  <c r="AD1522" i="64" s="1"/>
  <c r="AD1523" i="64" s="1"/>
  <c r="AD1524" i="64" s="1"/>
  <c r="AD1525" i="64" s="1"/>
  <c r="AD1526" i="64" s="1"/>
  <c r="AD1527" i="64" s="1"/>
  <c r="AD1528" i="64" s="1"/>
  <c r="AD1529" i="64" s="1"/>
  <c r="AD1530" i="64" s="1"/>
  <c r="AD1531" i="64" s="1"/>
  <c r="AD1532" i="64" s="1"/>
  <c r="AD1533" i="64" s="1"/>
  <c r="AD1534" i="64" s="1"/>
  <c r="AD1535" i="64" s="1"/>
  <c r="AD1536" i="64" s="1"/>
  <c r="AD1537" i="64" s="1"/>
  <c r="AD1538" i="64" s="1"/>
  <c r="AD1539" i="64" s="1"/>
  <c r="AD1540" i="64" s="1"/>
  <c r="AD1541" i="64" s="1"/>
  <c r="AD1542" i="64" s="1"/>
  <c r="AD1543" i="64" s="1"/>
  <c r="AD1544" i="64" s="1"/>
  <c r="AD1545" i="64" s="1"/>
  <c r="AD1546" i="64" s="1"/>
  <c r="AD1547" i="64" s="1"/>
  <c r="AD1548" i="64" s="1"/>
  <c r="AD1549" i="64" s="1"/>
  <c r="AD1550" i="64" s="1"/>
  <c r="AD1551" i="64" s="1"/>
  <c r="AD1552" i="64" s="1"/>
  <c r="AD1553" i="64" s="1"/>
  <c r="AD1554" i="64" s="1"/>
  <c r="AD1555" i="64" s="1"/>
  <c r="AD1556" i="64" s="1"/>
  <c r="AD1557" i="64" s="1"/>
  <c r="AD1558" i="64" s="1"/>
  <c r="AD1559" i="64" s="1"/>
  <c r="AD1560" i="64" s="1"/>
  <c r="AD1561" i="64" s="1"/>
  <c r="AD1562" i="64" s="1"/>
  <c r="AD1563" i="64" s="1"/>
  <c r="AD1564" i="64" s="1"/>
  <c r="AD1565" i="64" s="1"/>
  <c r="AD1566" i="64" s="1"/>
  <c r="AD1567" i="64" s="1"/>
  <c r="AD1568" i="64" s="1"/>
  <c r="AD1569" i="64" s="1"/>
  <c r="AD1570" i="64" s="1"/>
  <c r="AD1571" i="64" s="1"/>
  <c r="AD1572" i="64" s="1"/>
  <c r="AD1573" i="64" s="1"/>
  <c r="AD1574" i="64" s="1"/>
  <c r="AD1575" i="64" s="1"/>
  <c r="AD1576" i="64" s="1"/>
  <c r="AD1577" i="64" s="1"/>
  <c r="AD1578" i="64" s="1"/>
  <c r="AD1579" i="64" s="1"/>
  <c r="AD1580" i="64" s="1"/>
  <c r="AD1581" i="64" s="1"/>
  <c r="AD1582" i="64" s="1"/>
  <c r="AD1583" i="64" s="1"/>
  <c r="AD1584" i="64" s="1"/>
  <c r="AD1585" i="64" s="1"/>
  <c r="AD1586" i="64" s="1"/>
  <c r="AD1587" i="64" s="1"/>
  <c r="AD1588" i="64" s="1"/>
  <c r="AD1589" i="64" s="1"/>
  <c r="AD1590" i="64" s="1"/>
  <c r="AD1591" i="64" s="1"/>
  <c r="AD1592" i="64" s="1"/>
  <c r="AD1593" i="64" s="1"/>
  <c r="AD1594" i="64" s="1"/>
  <c r="AD1595" i="64" s="1"/>
  <c r="AD1596" i="64" s="1"/>
  <c r="AD1597" i="64" s="1"/>
  <c r="AD1598" i="64" s="1"/>
  <c r="AD1599" i="64" s="1"/>
  <c r="AD1600" i="64" s="1"/>
  <c r="AD1601" i="64" s="1"/>
  <c r="AD1602" i="64" s="1"/>
  <c r="AD1603" i="64" s="1"/>
  <c r="AD1604" i="64" s="1"/>
  <c r="AD1605" i="64" s="1"/>
  <c r="AD1606" i="64" s="1"/>
  <c r="AD1607" i="64" s="1"/>
  <c r="AD1608" i="64" s="1"/>
  <c r="AD1609" i="64" s="1"/>
  <c r="AD1610" i="64" s="1"/>
  <c r="AD1611" i="64" s="1"/>
  <c r="AD1612" i="64" s="1"/>
  <c r="AD1613" i="64" s="1"/>
  <c r="AD1614" i="64" s="1"/>
  <c r="AD1615" i="64" s="1"/>
  <c r="AD1616" i="64" s="1"/>
  <c r="AD1617" i="64" s="1"/>
  <c r="AD1618" i="64" s="1"/>
  <c r="AD1619" i="64" s="1"/>
  <c r="AD1620" i="64" s="1"/>
  <c r="AD1621" i="64" s="1"/>
  <c r="AD1622" i="64" s="1"/>
  <c r="AD1623" i="64" s="1"/>
  <c r="AD1624" i="64" s="1"/>
  <c r="AD1625" i="64" s="1"/>
  <c r="AD1626" i="64" s="1"/>
  <c r="AD1627" i="64" s="1"/>
  <c r="AD1628" i="64" s="1"/>
  <c r="AD1629" i="64" s="1"/>
  <c r="AD1630" i="64" s="1"/>
  <c r="AD1631" i="64" s="1"/>
  <c r="AD1632" i="64" s="1"/>
  <c r="AD1633" i="64" s="1"/>
  <c r="AD1634" i="64" s="1"/>
  <c r="AD1635" i="64" s="1"/>
  <c r="AD1636" i="64" s="1"/>
  <c r="AD1637" i="64" s="1"/>
  <c r="AD1638" i="64" s="1"/>
  <c r="AD1639" i="64" s="1"/>
  <c r="AD1640" i="64" s="1"/>
  <c r="AD1641" i="64" s="1"/>
  <c r="AD1642" i="64" s="1"/>
  <c r="AD1643" i="64" s="1"/>
  <c r="AD1644" i="64" s="1"/>
  <c r="AD1645" i="64" s="1"/>
  <c r="AD1646" i="64" s="1"/>
  <c r="AD1647" i="64" s="1"/>
  <c r="AD1648" i="64" s="1"/>
  <c r="AD1649" i="64" s="1"/>
  <c r="AD1650" i="64" s="1"/>
  <c r="AD1651" i="64" s="1"/>
  <c r="AD1652" i="64" s="1"/>
  <c r="AD1653" i="64" s="1"/>
  <c r="AD1654" i="64" s="1"/>
  <c r="AD1655" i="64" s="1"/>
  <c r="AD1656" i="64" s="1"/>
  <c r="AD1657" i="64" s="1"/>
  <c r="AD1658" i="64" s="1"/>
  <c r="AD1659" i="64" s="1"/>
  <c r="AD1660" i="64" s="1"/>
  <c r="AD1661" i="64" s="1"/>
  <c r="AD1662" i="64" s="1"/>
  <c r="AD1663" i="64" s="1"/>
  <c r="AD1664" i="64" s="1"/>
  <c r="AD1665" i="64" s="1"/>
  <c r="AD1666" i="64" s="1"/>
  <c r="AD1667" i="64" s="1"/>
  <c r="AD1668" i="64" s="1"/>
  <c r="AD1669" i="64" s="1"/>
  <c r="AD1670" i="64" s="1"/>
  <c r="AD1671" i="64" s="1"/>
  <c r="AD1672" i="64" s="1"/>
  <c r="AD1673" i="64" s="1"/>
  <c r="AD1674" i="64" s="1"/>
  <c r="AD1675" i="64" s="1"/>
  <c r="AD1676" i="64" s="1"/>
  <c r="AD1677" i="64" s="1"/>
  <c r="AD1678" i="64" s="1"/>
  <c r="AD1679" i="64" s="1"/>
  <c r="AD1680" i="64" s="1"/>
  <c r="AD1681" i="64" s="1"/>
  <c r="AD1682" i="64" s="1"/>
  <c r="AD1683" i="64" s="1"/>
  <c r="AD1684" i="64" s="1"/>
  <c r="AD1685" i="64" s="1"/>
  <c r="AD1686" i="64" s="1"/>
  <c r="AD1687" i="64" s="1"/>
  <c r="AD1688" i="64" s="1"/>
  <c r="AD1689" i="64" s="1"/>
  <c r="AD1690" i="64" s="1"/>
  <c r="AD1691" i="64" s="1"/>
  <c r="AD1692" i="64" s="1"/>
  <c r="AD1693" i="64" s="1"/>
  <c r="AD1694" i="64" s="1"/>
  <c r="AD1695" i="64" s="1"/>
  <c r="AD1696" i="64" s="1"/>
  <c r="AD1697" i="64" s="1"/>
  <c r="AD1698" i="64" s="1"/>
  <c r="AD1699" i="64" s="1"/>
  <c r="AD1700" i="64" s="1"/>
  <c r="AD1701" i="64" s="1"/>
  <c r="AD1702" i="64" s="1"/>
  <c r="AD1703" i="64" s="1"/>
  <c r="AD1704" i="64" s="1"/>
  <c r="AD1705" i="64" s="1"/>
  <c r="AD1706" i="64" s="1"/>
  <c r="AD1707" i="64" s="1"/>
  <c r="AD1708" i="64" s="1"/>
  <c r="AD1709" i="64" s="1"/>
  <c r="AD1710" i="64" s="1"/>
  <c r="AD1711" i="64" s="1"/>
  <c r="AD1712" i="64" s="1"/>
  <c r="AD1713" i="64" s="1"/>
  <c r="AD1714" i="64" s="1"/>
  <c r="AD1715" i="64" s="1"/>
  <c r="AD1716" i="64" s="1"/>
  <c r="AD1717" i="64" s="1"/>
  <c r="AD1718" i="64" s="1"/>
  <c r="AD1719" i="64" s="1"/>
  <c r="AD1720" i="64" s="1"/>
  <c r="AD1721" i="64" s="1"/>
  <c r="AD1722" i="64" s="1"/>
  <c r="AD1723" i="64" s="1"/>
  <c r="AD1724" i="64" s="1"/>
  <c r="AD1725" i="64" s="1"/>
  <c r="AD1726" i="64" s="1"/>
  <c r="AD1727" i="64" s="1"/>
  <c r="AD1728" i="64" s="1"/>
  <c r="AD1729" i="64" s="1"/>
  <c r="AD1730" i="64" s="1"/>
  <c r="AD1731" i="64" s="1"/>
  <c r="AD1732" i="64" s="1"/>
  <c r="AD1733" i="64" s="1"/>
  <c r="AD1734" i="64" s="1"/>
  <c r="AD1735" i="64" s="1"/>
  <c r="AD1736" i="64" s="1"/>
  <c r="AD1737" i="64" s="1"/>
  <c r="AD1738" i="64" s="1"/>
  <c r="AD1739" i="64" s="1"/>
  <c r="AD1740" i="64" s="1"/>
  <c r="AD1741" i="64" s="1"/>
  <c r="AD1742" i="64" s="1"/>
  <c r="AD1743" i="64" s="1"/>
  <c r="AD1744" i="64" s="1"/>
  <c r="AD1745" i="64" s="1"/>
  <c r="AD1746" i="64" s="1"/>
  <c r="AD1747" i="64" s="1"/>
  <c r="AD1748" i="64" s="1"/>
  <c r="AD1749" i="64" s="1"/>
  <c r="AD1750" i="64" s="1"/>
  <c r="AD1751" i="64" s="1"/>
  <c r="AD1752" i="64" s="1"/>
  <c r="AD1753" i="64" s="1"/>
  <c r="AD1754" i="64" s="1"/>
  <c r="AD1755" i="64" s="1"/>
  <c r="AD1756" i="64" s="1"/>
  <c r="AD1757" i="64" s="1"/>
  <c r="AD1758" i="64" s="1"/>
  <c r="AD1759" i="64" s="1"/>
  <c r="AD1760" i="64" s="1"/>
  <c r="AD1761" i="64" s="1"/>
  <c r="AD1762" i="64" s="1"/>
  <c r="AD1763" i="64" s="1"/>
  <c r="AD1764" i="64" s="1"/>
  <c r="AD1765" i="64" s="1"/>
  <c r="AD1766" i="64" s="1"/>
  <c r="AD1767" i="64" s="1"/>
  <c r="AD1768" i="64" s="1"/>
  <c r="AD1769" i="64" s="1"/>
  <c r="AD1770" i="64" s="1"/>
  <c r="AD1771" i="64" s="1"/>
  <c r="AD1772" i="64" s="1"/>
  <c r="AD1773" i="64" s="1"/>
  <c r="AD1774" i="64" s="1"/>
  <c r="AD1775" i="64" s="1"/>
  <c r="AD1776" i="64" s="1"/>
  <c r="AD1777" i="64" s="1"/>
  <c r="AD1778" i="64" s="1"/>
  <c r="AD1779" i="64" s="1"/>
  <c r="AD1780" i="64" s="1"/>
  <c r="AD1781" i="64" s="1"/>
  <c r="AD1782" i="64" s="1"/>
  <c r="AD1783" i="64" s="1"/>
  <c r="AD1784" i="64" s="1"/>
  <c r="AD1785" i="64" s="1"/>
  <c r="AD1786" i="64" s="1"/>
  <c r="AD1787" i="64" s="1"/>
  <c r="AD1788" i="64" s="1"/>
  <c r="AD1789" i="64" s="1"/>
  <c r="AD1790" i="64" s="1"/>
  <c r="AD1791" i="64" s="1"/>
  <c r="AD1792" i="64" s="1"/>
  <c r="AD1793" i="64" s="1"/>
  <c r="AD1794" i="64" s="1"/>
  <c r="AD1795" i="64" s="1"/>
  <c r="AD1796" i="64" s="1"/>
  <c r="AD1797" i="64" s="1"/>
  <c r="AD1798" i="64" s="1"/>
  <c r="AD1799" i="64" s="1"/>
  <c r="AD1800" i="64" s="1"/>
  <c r="AD1801" i="64" s="1"/>
  <c r="AD1802" i="64" s="1"/>
  <c r="AD1803" i="64" s="1"/>
  <c r="AD1804" i="64" s="1"/>
  <c r="AD1805" i="64" s="1"/>
  <c r="AD1806" i="64" s="1"/>
  <c r="AD1807" i="64" s="1"/>
  <c r="AD1808" i="64" s="1"/>
  <c r="AD1809" i="64" s="1"/>
  <c r="AD1810" i="64" s="1"/>
  <c r="AD1811" i="64" s="1"/>
  <c r="AD1812" i="64" s="1"/>
  <c r="AD1813" i="64" s="1"/>
  <c r="AD1814" i="64" s="1"/>
  <c r="AD1815" i="64" s="1"/>
  <c r="AD1816" i="64" s="1"/>
  <c r="AD1817" i="64" s="1"/>
  <c r="AD1818" i="64" s="1"/>
  <c r="AD1819" i="64" s="1"/>
  <c r="AD1820" i="64" s="1"/>
  <c r="AD1821" i="64" s="1"/>
  <c r="AD1822" i="64" s="1"/>
  <c r="AD1823" i="64" s="1"/>
  <c r="AD1824" i="64" s="1"/>
  <c r="AD1825" i="64" s="1"/>
  <c r="AD1826" i="64" s="1"/>
  <c r="AD1827" i="64" s="1"/>
  <c r="AD1828" i="64" s="1"/>
  <c r="AD1829" i="64" s="1"/>
  <c r="AD1830" i="64" s="1"/>
  <c r="AD1831" i="64" s="1"/>
  <c r="AD1832" i="64" s="1"/>
  <c r="AD1833" i="64" s="1"/>
  <c r="AD1834" i="64" s="1"/>
  <c r="AD1835" i="64" s="1"/>
  <c r="AD1836" i="64" s="1"/>
  <c r="AD1837" i="64" s="1"/>
  <c r="AD1838" i="64" s="1"/>
  <c r="AD1839" i="64" s="1"/>
  <c r="AD1840" i="64" s="1"/>
  <c r="AD1841" i="64" s="1"/>
  <c r="AD1842" i="64" s="1"/>
  <c r="AD1843" i="64" s="1"/>
  <c r="AD1844" i="64" s="1"/>
  <c r="AD1845" i="64" s="1"/>
  <c r="AD1846" i="64" s="1"/>
  <c r="AD1847" i="64" s="1"/>
  <c r="AD1848" i="64" s="1"/>
  <c r="AD1849" i="64" s="1"/>
  <c r="AD1850" i="64" s="1"/>
  <c r="AD1851" i="64" s="1"/>
  <c r="AD1852" i="64" s="1"/>
  <c r="AD1853" i="64" s="1"/>
  <c r="AD1854" i="64" s="1"/>
  <c r="AD1855" i="64" s="1"/>
  <c r="AD1856" i="64" s="1"/>
  <c r="AD1857" i="64" s="1"/>
  <c r="AD1858" i="64" s="1"/>
  <c r="AD1859" i="64" s="1"/>
  <c r="AD1860" i="64" s="1"/>
  <c r="AD1861" i="64" s="1"/>
  <c r="AD1862" i="64" s="1"/>
  <c r="AD1863" i="64" s="1"/>
  <c r="AD1864" i="64" s="1"/>
  <c r="AD1865" i="64" s="1"/>
  <c r="AD1866" i="64" s="1"/>
  <c r="AD1867" i="64" s="1"/>
  <c r="AD1868" i="64" s="1"/>
  <c r="AD1869" i="64" s="1"/>
  <c r="AD1870" i="64" s="1"/>
  <c r="AD1871" i="64" s="1"/>
  <c r="AD1872" i="64" s="1"/>
  <c r="AD1873" i="64" s="1"/>
  <c r="AD1874" i="64" s="1"/>
  <c r="AD1875" i="64" s="1"/>
  <c r="AD1876" i="64" s="1"/>
  <c r="AD1877" i="64" s="1"/>
  <c r="AD1878" i="64" s="1"/>
  <c r="AD1879" i="64" s="1"/>
  <c r="AD1880" i="64" s="1"/>
  <c r="AD1881" i="64" s="1"/>
  <c r="AD1882" i="64" s="1"/>
  <c r="AD1883" i="64" s="1"/>
  <c r="AD1884" i="64" s="1"/>
  <c r="AD1885" i="64" s="1"/>
  <c r="AD1886" i="64" s="1"/>
  <c r="AD1887" i="64" s="1"/>
  <c r="AD1888" i="64" s="1"/>
  <c r="AD1889" i="64" s="1"/>
  <c r="AD1890" i="64" s="1"/>
  <c r="AD1891" i="64" s="1"/>
  <c r="AD1892" i="64" s="1"/>
  <c r="AD1893" i="64" s="1"/>
  <c r="AD1894" i="64" s="1"/>
  <c r="AD1895" i="64" s="1"/>
  <c r="AD1896" i="64" s="1"/>
  <c r="AD1897" i="64" s="1"/>
  <c r="AD1898" i="64" s="1"/>
  <c r="AD1899" i="64" s="1"/>
  <c r="AD1900" i="64" s="1"/>
  <c r="AD1901" i="64" s="1"/>
  <c r="AD1902" i="64" s="1"/>
  <c r="AD1903" i="64" s="1"/>
  <c r="AD1904" i="64" s="1"/>
  <c r="AD1905" i="64" s="1"/>
  <c r="AD1906" i="64" s="1"/>
  <c r="AD1907" i="64" s="1"/>
  <c r="AD1908" i="64" s="1"/>
  <c r="AD1909" i="64" s="1"/>
  <c r="AD1910" i="64" s="1"/>
  <c r="AD1911" i="64" s="1"/>
  <c r="AD1912" i="64" s="1"/>
  <c r="AD1913" i="64" s="1"/>
  <c r="AD1914" i="64" s="1"/>
  <c r="AD1915" i="64" s="1"/>
  <c r="AD1916" i="64" s="1"/>
  <c r="AD1917" i="64" s="1"/>
  <c r="AD1918" i="64" s="1"/>
  <c r="AD1919" i="64" s="1"/>
  <c r="AD1920" i="64" s="1"/>
  <c r="AD1921" i="64" s="1"/>
  <c r="AD1922" i="64" s="1"/>
  <c r="AD1923" i="64" s="1"/>
  <c r="AD1924" i="64" s="1"/>
  <c r="AD1925" i="64" s="1"/>
  <c r="AD1926" i="64" s="1"/>
  <c r="AD1927" i="64" s="1"/>
  <c r="AD1928" i="64" s="1"/>
  <c r="AD1929" i="64" s="1"/>
  <c r="AD1930" i="64" s="1"/>
  <c r="AD1931" i="64" s="1"/>
  <c r="AD1932" i="64" s="1"/>
  <c r="AD1933" i="64" s="1"/>
  <c r="AD1934" i="64" s="1"/>
  <c r="AD1935" i="64" s="1"/>
  <c r="AD1936" i="64" s="1"/>
  <c r="AD1937" i="64" s="1"/>
  <c r="AD1938" i="64" s="1"/>
  <c r="AD1939" i="64" s="1"/>
  <c r="AD1940" i="64" s="1"/>
  <c r="AD1941" i="64" s="1"/>
  <c r="AD1942" i="64" s="1"/>
  <c r="AD1943" i="64" s="1"/>
  <c r="AD1944" i="64" s="1"/>
  <c r="AD1945" i="64" s="1"/>
  <c r="AD1946" i="64" s="1"/>
  <c r="AD1947" i="64" s="1"/>
  <c r="AD1948" i="64" s="1"/>
  <c r="AD1949" i="64" s="1"/>
  <c r="AD1950" i="64" s="1"/>
  <c r="AD1951" i="64" s="1"/>
  <c r="AD1952" i="64" s="1"/>
  <c r="AD1953" i="64" s="1"/>
  <c r="AD1954" i="64" s="1"/>
  <c r="AD1955" i="64" s="1"/>
  <c r="AD1956" i="64" s="1"/>
  <c r="AD1957" i="64" s="1"/>
  <c r="AD1958" i="64" s="1"/>
  <c r="AD1959" i="64" s="1"/>
  <c r="AD1960" i="64" s="1"/>
  <c r="AD1961" i="64" s="1"/>
  <c r="AD1962" i="64" s="1"/>
  <c r="AD1963" i="64" s="1"/>
  <c r="AD1964" i="64" s="1"/>
  <c r="AD1965" i="64" s="1"/>
  <c r="AD1966" i="64" s="1"/>
  <c r="AD1967" i="64" s="1"/>
  <c r="AD1968" i="64" s="1"/>
  <c r="AD1969" i="64" s="1"/>
  <c r="AD1970" i="64" s="1"/>
  <c r="AD1971" i="64" s="1"/>
  <c r="AD1972" i="64" s="1"/>
  <c r="AD1973" i="64" s="1"/>
  <c r="AD1974" i="64" s="1"/>
  <c r="AD1975" i="64" s="1"/>
  <c r="AD1976" i="64" s="1"/>
  <c r="AD1977" i="64" s="1"/>
  <c r="AD1978" i="64" s="1"/>
  <c r="AD1979" i="64" s="1"/>
  <c r="AD1980" i="64" s="1"/>
  <c r="AD1981" i="64" s="1"/>
  <c r="AD1982" i="64" s="1"/>
  <c r="AD1983" i="64" s="1"/>
  <c r="AD1984" i="64" s="1"/>
  <c r="AD1985" i="64" s="1"/>
  <c r="AD1986" i="64" s="1"/>
  <c r="AD1987" i="64" s="1"/>
  <c r="AD1988" i="64" s="1"/>
  <c r="AD1989" i="64" s="1"/>
  <c r="AD1990" i="64" s="1"/>
  <c r="AD1991" i="64" s="1"/>
  <c r="AD1992" i="64" s="1"/>
  <c r="AD1993" i="64" s="1"/>
  <c r="AD1994" i="64" s="1"/>
  <c r="AD1995" i="64" s="1"/>
  <c r="AD1996" i="64" s="1"/>
  <c r="AD1997" i="64" s="1"/>
  <c r="AD1998" i="64" s="1"/>
  <c r="AD1999" i="64" s="1"/>
  <c r="AD2000" i="64" s="1"/>
  <c r="AD2001" i="64" s="1"/>
  <c r="AD2002" i="64" s="1"/>
  <c r="AD2003" i="64" s="1"/>
  <c r="AD2004" i="64" s="1"/>
  <c r="AD2005" i="64" s="1"/>
  <c r="AD2006" i="64" s="1"/>
  <c r="AD2007" i="64" s="1"/>
  <c r="AD2008" i="64" s="1"/>
  <c r="AD2009" i="64" s="1"/>
  <c r="AD2010" i="64" s="1"/>
  <c r="AD2011" i="64" s="1"/>
  <c r="AD2012" i="64" s="1"/>
  <c r="AD2013" i="64" s="1"/>
  <c r="AD2014" i="64" s="1"/>
  <c r="AD2015" i="64" s="1"/>
  <c r="AD2016" i="64" s="1"/>
  <c r="AD2017" i="64" s="1"/>
  <c r="AD2018" i="64" s="1"/>
  <c r="AD2019" i="64" s="1"/>
  <c r="AD2020" i="64" s="1"/>
  <c r="AD2021" i="64" s="1"/>
  <c r="AD2022" i="64" s="1"/>
  <c r="AD2023" i="64" s="1"/>
  <c r="AD2024" i="64" s="1"/>
  <c r="AD2025" i="64" s="1"/>
  <c r="AD2026" i="64" s="1"/>
  <c r="AD2027" i="64" s="1"/>
  <c r="AD2028" i="64" s="1"/>
  <c r="AD2029" i="64" s="1"/>
  <c r="AD2030" i="64" s="1"/>
  <c r="AD2031" i="64" s="1"/>
  <c r="AD2032" i="64" s="1"/>
  <c r="AD2033" i="64" s="1"/>
  <c r="AD2034" i="64" s="1"/>
  <c r="AD2035" i="64" s="1"/>
  <c r="AD2036" i="64" s="1"/>
  <c r="AD2037" i="64" s="1"/>
  <c r="AD2038" i="64" s="1"/>
  <c r="AD2039" i="64" s="1"/>
  <c r="AD2040" i="64" s="1"/>
  <c r="AD2041" i="64" s="1"/>
  <c r="AD2042" i="64" s="1"/>
  <c r="AD2043" i="64" s="1"/>
  <c r="AD2044" i="64" s="1"/>
  <c r="AD2045" i="64" s="1"/>
  <c r="AD2046" i="64" s="1"/>
  <c r="AD2047" i="64" s="1"/>
  <c r="AD2048" i="64" s="1"/>
  <c r="AD2049" i="64" s="1"/>
  <c r="AD2050" i="64" s="1"/>
  <c r="AD2051" i="64" s="1"/>
  <c r="AD2052" i="64" s="1"/>
  <c r="AD2053" i="64" s="1"/>
  <c r="AD2054" i="64" s="1"/>
  <c r="AD2055" i="64" s="1"/>
  <c r="AD2056" i="64" s="1"/>
  <c r="AD2057" i="64" s="1"/>
  <c r="AD2058" i="64" s="1"/>
  <c r="AD2059" i="64" s="1"/>
  <c r="AD2060" i="64" s="1"/>
  <c r="AD2061" i="64" s="1"/>
  <c r="AD2062" i="64" s="1"/>
  <c r="AD2063" i="64" s="1"/>
  <c r="AD2064" i="64" s="1"/>
  <c r="AD2065" i="64" s="1"/>
  <c r="AD2066" i="64" s="1"/>
  <c r="AD2067" i="64" s="1"/>
  <c r="AD2068" i="64" s="1"/>
  <c r="AD2069" i="64" s="1"/>
  <c r="AD2070" i="64" s="1"/>
  <c r="AD2071" i="64" s="1"/>
  <c r="AD2072" i="64" s="1"/>
  <c r="AD2073" i="64" s="1"/>
  <c r="AD2074" i="64" s="1"/>
  <c r="AD2075" i="64" s="1"/>
  <c r="AD2076" i="64" s="1"/>
  <c r="AD2077" i="64" s="1"/>
  <c r="AD2078" i="64" s="1"/>
  <c r="AD2079" i="64" s="1"/>
  <c r="AD2080" i="64" s="1"/>
  <c r="AD2081" i="64" s="1"/>
  <c r="AD2082" i="64" s="1"/>
  <c r="AD2083" i="64" s="1"/>
  <c r="AD2084" i="64" s="1"/>
  <c r="AD2085" i="64" s="1"/>
  <c r="AD2086" i="64" s="1"/>
  <c r="AD2087" i="64" s="1"/>
  <c r="AD2088" i="64" s="1"/>
  <c r="AD2089" i="64" s="1"/>
  <c r="AD2090" i="64" s="1"/>
  <c r="AD2091" i="64" s="1"/>
  <c r="AD2092" i="64" s="1"/>
  <c r="AD2093" i="64" s="1"/>
  <c r="AD2094" i="64" s="1"/>
  <c r="AD2095" i="64" s="1"/>
  <c r="AD2096" i="64" s="1"/>
  <c r="AD2097" i="64" s="1"/>
  <c r="AD2098" i="64" s="1"/>
  <c r="AD2099" i="64" s="1"/>
  <c r="AD2100" i="64" s="1"/>
  <c r="AD2101" i="64" s="1"/>
  <c r="AD2102" i="64" s="1"/>
  <c r="AD2103" i="64" s="1"/>
  <c r="AD2104" i="64" s="1"/>
  <c r="AD2105" i="64" s="1"/>
  <c r="AD2106" i="64" s="1"/>
  <c r="AD2107" i="64" s="1"/>
  <c r="AD2108" i="64" s="1"/>
  <c r="AD2109" i="64" s="1"/>
  <c r="AD2110" i="64" s="1"/>
  <c r="AD2111" i="64" s="1"/>
  <c r="AD2112" i="64" s="1"/>
  <c r="AD2113" i="64" s="1"/>
  <c r="AD2114" i="64" s="1"/>
  <c r="AD2115" i="64" s="1"/>
  <c r="AD2116" i="64" s="1"/>
  <c r="AD2117" i="64" s="1"/>
  <c r="AD2118" i="64" s="1"/>
  <c r="AD2119" i="64" s="1"/>
  <c r="AD2120" i="64" s="1"/>
  <c r="AD2121" i="64" s="1"/>
  <c r="AD2122" i="64" s="1"/>
  <c r="AD2123" i="64" s="1"/>
  <c r="AD2124" i="64" s="1"/>
  <c r="AD2125" i="64" s="1"/>
  <c r="AD2126" i="64" s="1"/>
  <c r="AD2127" i="64" s="1"/>
  <c r="AD2128" i="64" s="1"/>
  <c r="AD2129" i="64" s="1"/>
  <c r="AD2130" i="64" s="1"/>
  <c r="AD2131" i="64" s="1"/>
  <c r="AD2132" i="64" s="1"/>
  <c r="AD2133" i="64" s="1"/>
  <c r="AD2134" i="64" s="1"/>
  <c r="AD2135" i="64" s="1"/>
  <c r="AD2136" i="64" s="1"/>
  <c r="AD2137" i="64" s="1"/>
  <c r="AD2138" i="64" s="1"/>
  <c r="AD2139" i="64" s="1"/>
  <c r="AD2140" i="64" s="1"/>
  <c r="AD2141" i="64" s="1"/>
  <c r="AD2142" i="64" s="1"/>
  <c r="AD2143" i="64" s="1"/>
  <c r="AD2144" i="64" s="1"/>
  <c r="AD2145" i="64" s="1"/>
  <c r="AD2146" i="64" s="1"/>
  <c r="AD2147" i="64" s="1"/>
  <c r="AD2148" i="64" s="1"/>
  <c r="AD2149" i="64" s="1"/>
  <c r="AD2150" i="64" s="1"/>
  <c r="AD2151" i="64" s="1"/>
  <c r="AD2152" i="64" s="1"/>
  <c r="AD2153" i="64" s="1"/>
  <c r="AD2154" i="64" s="1"/>
  <c r="AD2155" i="64" s="1"/>
  <c r="AD2156" i="64" s="1"/>
  <c r="AD2157" i="64" s="1"/>
  <c r="AD2158" i="64" s="1"/>
  <c r="AD2159" i="64" s="1"/>
  <c r="AD2160" i="64" s="1"/>
  <c r="AD2161" i="64" s="1"/>
  <c r="AD2162" i="64" s="1"/>
  <c r="AD2163" i="64" s="1"/>
  <c r="AD2164" i="64" s="1"/>
  <c r="AD2165" i="64" s="1"/>
  <c r="AD2166" i="64" s="1"/>
  <c r="AD2167" i="64" s="1"/>
  <c r="AD2168" i="64" s="1"/>
  <c r="AD2169" i="64" s="1"/>
  <c r="AD2170" i="64" s="1"/>
  <c r="AD2171" i="64" s="1"/>
  <c r="AD2172" i="64" s="1"/>
  <c r="AD2173" i="64" s="1"/>
  <c r="AD2174" i="64" s="1"/>
  <c r="AD2175" i="64" s="1"/>
  <c r="AD2176" i="64" s="1"/>
  <c r="AD2177" i="64" s="1"/>
  <c r="AD2178" i="64" s="1"/>
  <c r="AD2179" i="64" s="1"/>
  <c r="AD2180" i="64" s="1"/>
  <c r="AD2181" i="64" s="1"/>
  <c r="AD2182" i="64" s="1"/>
  <c r="AD2183" i="64" s="1"/>
  <c r="AD2184" i="64" s="1"/>
  <c r="AD2185" i="64" s="1"/>
  <c r="AD2186" i="64" s="1"/>
  <c r="AD2187" i="64" s="1"/>
  <c r="AD2188" i="64" s="1"/>
  <c r="AD2189" i="64" s="1"/>
  <c r="AD2190" i="64" s="1"/>
  <c r="AD2191" i="64" s="1"/>
  <c r="AD2192" i="64" s="1"/>
  <c r="AD2193" i="64" s="1"/>
  <c r="AD2194" i="64" s="1"/>
  <c r="AD2195" i="64" s="1"/>
  <c r="AD2196" i="64" s="1"/>
  <c r="AD2197" i="64" s="1"/>
  <c r="AD2198" i="64" s="1"/>
  <c r="AD2199" i="64" s="1"/>
  <c r="AD2200" i="64" s="1"/>
  <c r="AD2201" i="64" s="1"/>
  <c r="AD2202" i="64" s="1"/>
  <c r="AD2203" i="64" s="1"/>
  <c r="AD2204" i="64" s="1"/>
  <c r="AD2205" i="64" s="1"/>
  <c r="AD2206" i="64" s="1"/>
  <c r="AD2207" i="64" s="1"/>
  <c r="AD2208" i="64" s="1"/>
  <c r="AD2209" i="64" s="1"/>
  <c r="AD2210" i="64" s="1"/>
  <c r="AD2211" i="64" s="1"/>
  <c r="AD2212" i="64" s="1"/>
  <c r="AD2213" i="64" s="1"/>
  <c r="AD2214" i="64" s="1"/>
  <c r="AD2215" i="64" s="1"/>
  <c r="AD2216" i="64" s="1"/>
  <c r="AD2217" i="64" s="1"/>
  <c r="AD2218" i="64" s="1"/>
  <c r="AD2219" i="64" s="1"/>
  <c r="AD2220" i="64" s="1"/>
  <c r="AD2221" i="64" s="1"/>
  <c r="AD2222" i="64" s="1"/>
  <c r="AD2223" i="64" s="1"/>
  <c r="AD2224" i="64" s="1"/>
  <c r="AD2225" i="64" s="1"/>
  <c r="AD2226" i="64" s="1"/>
  <c r="AD2227" i="64" s="1"/>
  <c r="AD2228" i="64" s="1"/>
  <c r="AD2229" i="64" s="1"/>
  <c r="AD2230" i="64" s="1"/>
  <c r="AD2231" i="64" s="1"/>
  <c r="AD2232" i="64" s="1"/>
  <c r="AD2233" i="64" s="1"/>
  <c r="AD2234" i="64" s="1"/>
  <c r="AD2235" i="64" s="1"/>
  <c r="AD2236" i="64" s="1"/>
  <c r="AD2237" i="64" s="1"/>
  <c r="AD2238" i="64" s="1"/>
  <c r="AD2239" i="64" s="1"/>
  <c r="AD2240" i="64" s="1"/>
  <c r="AD2241" i="64" s="1"/>
  <c r="AD2242" i="64" s="1"/>
  <c r="AD2243" i="64" s="1"/>
  <c r="AD2244" i="64" s="1"/>
  <c r="AD2245" i="64" s="1"/>
  <c r="AD2246" i="64" s="1"/>
  <c r="AD2247" i="64" s="1"/>
  <c r="AD2248" i="64" s="1"/>
  <c r="AD2249" i="64" s="1"/>
  <c r="AD2250" i="64" s="1"/>
  <c r="AD2251" i="64" s="1"/>
  <c r="AD2252" i="64" s="1"/>
  <c r="AD2253" i="64" s="1"/>
  <c r="AD2254" i="64" s="1"/>
  <c r="AD2255" i="64" s="1"/>
  <c r="AD2256" i="64" s="1"/>
  <c r="AD2257" i="64" s="1"/>
  <c r="AD2258" i="64" s="1"/>
  <c r="AD2259" i="64" s="1"/>
  <c r="AD2260" i="64" s="1"/>
  <c r="AD2261" i="64" s="1"/>
  <c r="AD2262" i="64" s="1"/>
  <c r="AD2263" i="64" s="1"/>
  <c r="AD2264" i="64" s="1"/>
  <c r="AD2265" i="64" s="1"/>
  <c r="AD2266" i="64" s="1"/>
  <c r="AD2267" i="64" s="1"/>
  <c r="AD2268" i="64" s="1"/>
  <c r="AD2269" i="64" s="1"/>
  <c r="AD2270" i="64" s="1"/>
  <c r="AD2271" i="64" s="1"/>
  <c r="AD2272" i="64" s="1"/>
  <c r="AD2273" i="64" s="1"/>
  <c r="AD2274" i="64" s="1"/>
  <c r="AD2275" i="64" s="1"/>
  <c r="AD2276" i="64" s="1"/>
  <c r="AD2277" i="64" s="1"/>
  <c r="AD2278" i="64" s="1"/>
  <c r="AD2279" i="64" s="1"/>
  <c r="AD2280" i="64" s="1"/>
  <c r="AD2281" i="64" s="1"/>
  <c r="AD2282" i="64" s="1"/>
  <c r="AD2283" i="64" s="1"/>
  <c r="AD2284" i="64" s="1"/>
  <c r="AD2285" i="64" s="1"/>
  <c r="AD2286" i="64" s="1"/>
  <c r="AD2287" i="64" s="1"/>
  <c r="AD2288" i="64" s="1"/>
  <c r="AD2289" i="64" s="1"/>
  <c r="AD2290" i="64" s="1"/>
  <c r="AD2291" i="64" s="1"/>
  <c r="AD2292" i="64" s="1"/>
  <c r="AD2293" i="64" s="1"/>
  <c r="AD2294" i="64" s="1"/>
  <c r="AD2295" i="64" s="1"/>
  <c r="AD2296" i="64" s="1"/>
  <c r="AD2297" i="64" s="1"/>
  <c r="AD2298" i="64" s="1"/>
  <c r="AD2299" i="64" s="1"/>
  <c r="AD2300" i="64" s="1"/>
  <c r="AD2301" i="64" s="1"/>
  <c r="AD2302" i="64" s="1"/>
  <c r="AD2303" i="64" s="1"/>
  <c r="AD2304" i="64" s="1"/>
  <c r="AD2305" i="64" s="1"/>
  <c r="AD2306" i="64" s="1"/>
  <c r="AD2307" i="64" s="1"/>
  <c r="AD2308" i="64" s="1"/>
  <c r="AD2309" i="64" s="1"/>
  <c r="AD2310" i="64" s="1"/>
  <c r="AD2311" i="64" s="1"/>
  <c r="AD2312" i="64" s="1"/>
  <c r="AD2313" i="64" s="1"/>
  <c r="AD2314" i="64" s="1"/>
  <c r="AD2315" i="64" s="1"/>
  <c r="AD2316" i="64" s="1"/>
  <c r="AD2317" i="64" s="1"/>
  <c r="AD2318" i="64" s="1"/>
  <c r="AD2319" i="64" s="1"/>
  <c r="AD2320" i="64" s="1"/>
  <c r="AD2321" i="64" s="1"/>
  <c r="AD2322" i="64" s="1"/>
  <c r="AD2323" i="64" s="1"/>
  <c r="AD2324" i="64" s="1"/>
  <c r="AD2325" i="64" s="1"/>
  <c r="AD2326" i="64" s="1"/>
  <c r="AD2327" i="64" s="1"/>
  <c r="AD2328" i="64" s="1"/>
  <c r="AD2329" i="64" s="1"/>
  <c r="AD2330" i="64" s="1"/>
  <c r="AD2331" i="64" s="1"/>
  <c r="AD2332" i="64" s="1"/>
  <c r="AD2333" i="64" s="1"/>
  <c r="AD2334" i="64" s="1"/>
  <c r="AD2335" i="64" s="1"/>
  <c r="AD2336" i="64" s="1"/>
  <c r="AD2337" i="64" s="1"/>
  <c r="AD2338" i="64" s="1"/>
  <c r="AD2339" i="64" s="1"/>
  <c r="AD2340" i="64" s="1"/>
  <c r="AD2341" i="64" s="1"/>
  <c r="AD2342" i="64" s="1"/>
  <c r="AD2343" i="64" s="1"/>
  <c r="AD2344" i="64" s="1"/>
  <c r="AD2345" i="64" s="1"/>
  <c r="AD2346" i="64" s="1"/>
  <c r="AD2347" i="64" s="1"/>
  <c r="AD2348" i="64" s="1"/>
  <c r="AD2349" i="64" s="1"/>
  <c r="AD2350" i="64" s="1"/>
  <c r="AD2351" i="64" s="1"/>
  <c r="AD2352" i="64" s="1"/>
  <c r="AD2353" i="64" s="1"/>
  <c r="AD2354" i="64" s="1"/>
  <c r="AD2355" i="64" s="1"/>
  <c r="AD2356" i="64" s="1"/>
  <c r="AD2357" i="64" s="1"/>
  <c r="AD2358" i="64" s="1"/>
  <c r="AD2359" i="64" s="1"/>
  <c r="AD2360" i="64" s="1"/>
  <c r="AD2361" i="64" s="1"/>
  <c r="AD2362" i="64" s="1"/>
  <c r="AD2363" i="64" s="1"/>
  <c r="AD2364" i="64" s="1"/>
  <c r="AD2365" i="64" s="1"/>
  <c r="AD2366" i="64" s="1"/>
  <c r="AD2367" i="64" s="1"/>
  <c r="AD2368" i="64" s="1"/>
  <c r="AD2369" i="64" s="1"/>
  <c r="AD2370" i="64" s="1"/>
  <c r="AD2371" i="64" s="1"/>
  <c r="AD2372" i="64" s="1"/>
  <c r="AD2373" i="64" s="1"/>
  <c r="AD2374" i="64" s="1"/>
  <c r="AD2375" i="64" s="1"/>
  <c r="AD2376" i="64" s="1"/>
  <c r="AD2377" i="64" s="1"/>
  <c r="AD2378" i="64" s="1"/>
  <c r="AD2379" i="64" s="1"/>
  <c r="AD2380" i="64" s="1"/>
  <c r="AD2381" i="64" s="1"/>
  <c r="AD2382" i="64" s="1"/>
  <c r="AD2383" i="64" s="1"/>
  <c r="AD2384" i="64" s="1"/>
  <c r="AD2385" i="64" s="1"/>
  <c r="AD2386" i="64" s="1"/>
  <c r="AD2387" i="64" s="1"/>
  <c r="AD2388" i="64" s="1"/>
  <c r="AD2389" i="64" s="1"/>
  <c r="AD2390" i="64" s="1"/>
  <c r="AD2391" i="64" s="1"/>
  <c r="AD2392" i="64" s="1"/>
  <c r="AD2393" i="64" s="1"/>
  <c r="AD2394" i="64" s="1"/>
  <c r="AD2395" i="64" s="1"/>
  <c r="AD2396" i="64" s="1"/>
  <c r="AD2397" i="64" s="1"/>
  <c r="AD2398" i="64" s="1"/>
  <c r="AD2399" i="64" s="1"/>
  <c r="AD2400" i="64" s="1"/>
  <c r="AD2401" i="64" s="1"/>
  <c r="AD2402" i="64" s="1"/>
  <c r="AD2403" i="64" s="1"/>
  <c r="AD2404" i="64" s="1"/>
  <c r="AD2405" i="64" s="1"/>
  <c r="AD2406" i="64" s="1"/>
  <c r="AD2407" i="64" s="1"/>
  <c r="AD2408" i="64" s="1"/>
  <c r="AD2409" i="64" s="1"/>
  <c r="AD2410" i="64" s="1"/>
  <c r="AD2411" i="64" s="1"/>
  <c r="AD2412" i="64" s="1"/>
  <c r="AD2413" i="64" s="1"/>
  <c r="AD2414" i="64" s="1"/>
  <c r="AD2415" i="64" s="1"/>
  <c r="AD2416" i="64" s="1"/>
  <c r="AD2417" i="64" s="1"/>
  <c r="AD2418" i="64" s="1"/>
  <c r="AD2419" i="64" s="1"/>
  <c r="AD2420" i="64" s="1"/>
  <c r="AD2421" i="64" s="1"/>
  <c r="AD2422" i="64" s="1"/>
  <c r="AD2423" i="64" s="1"/>
  <c r="AD2424" i="64" s="1"/>
  <c r="AD2425" i="64" s="1"/>
  <c r="AD2426" i="64" s="1"/>
  <c r="AD2427" i="64" s="1"/>
  <c r="AD2428" i="64" s="1"/>
  <c r="AD2429" i="64" s="1"/>
  <c r="AD2430" i="64" s="1"/>
  <c r="AD2431" i="64" s="1"/>
  <c r="AD2432" i="64" s="1"/>
  <c r="AD2433" i="64" s="1"/>
  <c r="AD2434" i="64" s="1"/>
  <c r="AD2435" i="64" s="1"/>
  <c r="AD2436" i="64" s="1"/>
  <c r="AD2437" i="64" s="1"/>
  <c r="AD2438" i="64" s="1"/>
  <c r="AD2439" i="64" s="1"/>
  <c r="AD2440" i="64" s="1"/>
  <c r="AD2441" i="64" s="1"/>
  <c r="AD2442" i="64" s="1"/>
  <c r="AD2443" i="64" s="1"/>
  <c r="AD2444" i="64" s="1"/>
  <c r="AD2445" i="64" s="1"/>
  <c r="AD2446" i="64" s="1"/>
  <c r="AD2447" i="64" s="1"/>
  <c r="AD2448" i="64" s="1"/>
  <c r="AD2449" i="64" s="1"/>
  <c r="AD2450" i="64" s="1"/>
  <c r="AD2451" i="64" s="1"/>
  <c r="AD2452" i="64" s="1"/>
  <c r="AD2453" i="64" s="1"/>
  <c r="AD2454" i="64" s="1"/>
  <c r="AD2455" i="64" s="1"/>
  <c r="AD2456" i="64" s="1"/>
  <c r="AD2457" i="64" s="1"/>
  <c r="AD2458" i="64" s="1"/>
  <c r="AD2459" i="64" s="1"/>
  <c r="AD2460" i="64" s="1"/>
  <c r="AD2461" i="64" s="1"/>
  <c r="AD2462" i="64" s="1"/>
  <c r="AD2463" i="64" s="1"/>
  <c r="AD2464" i="64" s="1"/>
  <c r="AD2465" i="64" s="1"/>
  <c r="AD2466" i="64" s="1"/>
  <c r="AD2467" i="64" s="1"/>
  <c r="AD2468" i="64" s="1"/>
  <c r="AD2469" i="64" s="1"/>
  <c r="AD2470" i="64" s="1"/>
  <c r="AD2471" i="64" s="1"/>
  <c r="AD2472" i="64" s="1"/>
  <c r="AD2473" i="64" s="1"/>
  <c r="AD2474" i="64" s="1"/>
  <c r="AD2475" i="64" s="1"/>
  <c r="AD2476" i="64" s="1"/>
  <c r="AD2477" i="64" s="1"/>
  <c r="AD2478" i="64" s="1"/>
  <c r="AD2479" i="64" s="1"/>
  <c r="AD2480" i="64" s="1"/>
  <c r="AD2481" i="64" s="1"/>
  <c r="AD2482" i="64" s="1"/>
  <c r="AD2483" i="64" s="1"/>
  <c r="AD2484" i="64" s="1"/>
  <c r="AD2485" i="64" s="1"/>
  <c r="AD2486" i="64" s="1"/>
  <c r="AD2487" i="64" s="1"/>
  <c r="AD2488" i="64" s="1"/>
  <c r="AD2489" i="64" s="1"/>
  <c r="AD2490" i="64" s="1"/>
  <c r="AD2491" i="64" s="1"/>
  <c r="AD2492" i="64" s="1"/>
  <c r="AD2493" i="64" s="1"/>
  <c r="AD2494" i="64" s="1"/>
  <c r="AD2495" i="64" s="1"/>
  <c r="AD2496" i="64" s="1"/>
  <c r="AD2497" i="64" s="1"/>
  <c r="AD2498" i="64" s="1"/>
  <c r="AD2499" i="64" s="1"/>
  <c r="AD2500" i="64" s="1"/>
  <c r="AD2501" i="64" s="1"/>
  <c r="AD2502" i="64" s="1"/>
  <c r="AD2503" i="64" s="1"/>
  <c r="AD2504" i="64" s="1"/>
  <c r="AD2505" i="64" s="1"/>
  <c r="AD2506" i="64" s="1"/>
  <c r="AD2507" i="64" s="1"/>
  <c r="AD2508" i="64" s="1"/>
  <c r="AD2509" i="64" s="1"/>
  <c r="AD2510" i="64" s="1"/>
  <c r="AD2511" i="64" s="1"/>
  <c r="AD2512" i="64" s="1"/>
  <c r="AD2513" i="64" s="1"/>
  <c r="AD2514" i="64" s="1"/>
  <c r="AD2515" i="64" s="1"/>
  <c r="AD2516" i="64" s="1"/>
  <c r="AD2517" i="64" s="1"/>
  <c r="AD2518" i="64" s="1"/>
  <c r="AD2519" i="64" s="1"/>
  <c r="AD2520" i="64" s="1"/>
  <c r="AD2521" i="64" s="1"/>
  <c r="AD2522" i="64" s="1"/>
  <c r="AD2523" i="64" s="1"/>
  <c r="AD2524" i="64" s="1"/>
  <c r="AD2525" i="64" s="1"/>
  <c r="AD2526" i="64" s="1"/>
  <c r="AD2527" i="64" s="1"/>
  <c r="AD2528" i="64" s="1"/>
  <c r="AD2529" i="64" s="1"/>
  <c r="AD2530" i="64" s="1"/>
  <c r="AD2531" i="64" s="1"/>
  <c r="AD2532" i="64" s="1"/>
  <c r="AD2533" i="64" s="1"/>
  <c r="AD2534" i="64" s="1"/>
  <c r="AD2535" i="64" s="1"/>
  <c r="AD2536" i="64" s="1"/>
  <c r="AD2537" i="64" s="1"/>
  <c r="AD2538" i="64" s="1"/>
  <c r="AD2539" i="64" s="1"/>
  <c r="AD2540" i="64" s="1"/>
  <c r="AD2541" i="64" s="1"/>
  <c r="AD2542" i="64" s="1"/>
  <c r="AD2543" i="64" s="1"/>
  <c r="AD2544" i="64" s="1"/>
  <c r="AD2545" i="64" s="1"/>
  <c r="AD2546" i="64" s="1"/>
  <c r="AD2547" i="64" s="1"/>
  <c r="AD2548" i="64" s="1"/>
  <c r="AD2549" i="64" s="1"/>
  <c r="AD2550" i="64" s="1"/>
  <c r="AD2551" i="64" s="1"/>
  <c r="AD2552" i="64" s="1"/>
  <c r="AD2553" i="64" s="1"/>
  <c r="AD2554" i="64" s="1"/>
  <c r="AD2555" i="64" s="1"/>
  <c r="AD2556" i="64" s="1"/>
  <c r="AD2557" i="64" s="1"/>
  <c r="AD2558" i="64" s="1"/>
  <c r="AD2559" i="64" s="1"/>
  <c r="AD2560" i="64" s="1"/>
  <c r="AD2561" i="64" s="1"/>
  <c r="AD2562" i="64" s="1"/>
  <c r="AD2563" i="64" s="1"/>
  <c r="AD2564" i="64" s="1"/>
  <c r="AD2565" i="64" s="1"/>
  <c r="AD2566" i="64" s="1"/>
  <c r="AD2567" i="64" s="1"/>
  <c r="AD2568" i="64" s="1"/>
  <c r="AD2569" i="64" s="1"/>
  <c r="AD2570" i="64" s="1"/>
  <c r="AD2571" i="64" s="1"/>
  <c r="AD2572" i="64" s="1"/>
  <c r="AD2573" i="64" s="1"/>
  <c r="AD2574" i="64" s="1"/>
  <c r="AD2575" i="64" s="1"/>
  <c r="AD2576" i="64" s="1"/>
  <c r="AD2577" i="64" s="1"/>
  <c r="AD2578" i="64" s="1"/>
  <c r="AD2579" i="64" s="1"/>
  <c r="AD2580" i="64" s="1"/>
  <c r="AD2581" i="64" s="1"/>
  <c r="AD2582" i="64" s="1"/>
  <c r="AD2583" i="64" s="1"/>
  <c r="AD2584" i="64" s="1"/>
  <c r="AD2585" i="64" s="1"/>
  <c r="AD2586" i="64" s="1"/>
  <c r="AD2587" i="64" s="1"/>
  <c r="AD2588" i="64" s="1"/>
  <c r="AD2589" i="64" s="1"/>
  <c r="AD2590" i="64" s="1"/>
  <c r="AD2591" i="64" s="1"/>
  <c r="AD2592" i="64" s="1"/>
  <c r="AD2593" i="64" s="1"/>
  <c r="AD2594" i="64" s="1"/>
  <c r="AD2595" i="64" s="1"/>
  <c r="AD2596" i="64" s="1"/>
  <c r="AD2597" i="64" s="1"/>
  <c r="AD2598" i="64" s="1"/>
  <c r="AD2599" i="64" s="1"/>
  <c r="AD2600" i="64" s="1"/>
  <c r="AD2601" i="64" s="1"/>
  <c r="AD2602" i="64" s="1"/>
  <c r="AD2603" i="64" s="1"/>
  <c r="AD2604" i="64" s="1"/>
  <c r="AD2605" i="64" s="1"/>
  <c r="AD2606" i="64" s="1"/>
  <c r="AD2607" i="64" s="1"/>
  <c r="AD2608" i="64" s="1"/>
  <c r="AD2609" i="64" s="1"/>
  <c r="AD2610" i="64" s="1"/>
  <c r="AD2611" i="64" s="1"/>
  <c r="AD2612" i="64" s="1"/>
  <c r="AD2613" i="64" s="1"/>
  <c r="AD2614" i="64" s="1"/>
  <c r="AD2615" i="64" s="1"/>
  <c r="AD2616" i="64" s="1"/>
  <c r="AD2617" i="64" s="1"/>
  <c r="AD2618" i="64" s="1"/>
  <c r="AD2619" i="64" s="1"/>
  <c r="AD2620" i="64" s="1"/>
  <c r="AD2621" i="64" s="1"/>
  <c r="AD2622" i="64" s="1"/>
  <c r="AD2623" i="64" s="1"/>
  <c r="AD2624" i="64" s="1"/>
  <c r="AD2625" i="64" s="1"/>
  <c r="AD2626" i="64" s="1"/>
  <c r="AD2627" i="64" s="1"/>
  <c r="AD2628" i="64" s="1"/>
  <c r="AD2629" i="64" s="1"/>
  <c r="AD2630" i="64" s="1"/>
  <c r="AD2631" i="64" s="1"/>
  <c r="AD2632" i="64" s="1"/>
  <c r="AD2633" i="64" s="1"/>
  <c r="AD2634" i="64" s="1"/>
  <c r="AD2635" i="64" s="1"/>
  <c r="AD2636" i="64" s="1"/>
  <c r="AD2637" i="64" s="1"/>
  <c r="AD2638" i="64" s="1"/>
  <c r="AD2639" i="64" s="1"/>
  <c r="AD2640" i="64" s="1"/>
  <c r="AD2641" i="64" s="1"/>
  <c r="AD2642" i="64" s="1"/>
  <c r="AD2643" i="64" s="1"/>
  <c r="AD2644" i="64" s="1"/>
  <c r="AD2645" i="64" s="1"/>
  <c r="AD2646" i="64" s="1"/>
  <c r="AD2647" i="64" s="1"/>
  <c r="AD2648" i="64" s="1"/>
  <c r="AD2649" i="64" s="1"/>
  <c r="AD2650" i="64" s="1"/>
  <c r="AD2651" i="64" s="1"/>
  <c r="AD2652" i="64" s="1"/>
  <c r="AD2653" i="64" s="1"/>
  <c r="AD2654" i="64" s="1"/>
  <c r="AD2655" i="64" s="1"/>
  <c r="AD2656" i="64" s="1"/>
  <c r="AD2657" i="64" s="1"/>
  <c r="AD2658" i="64" s="1"/>
  <c r="AD2659" i="64" s="1"/>
  <c r="AD2660" i="64" s="1"/>
  <c r="AD2661" i="64" s="1"/>
  <c r="AD2662" i="64" s="1"/>
  <c r="AD2663" i="64" s="1"/>
  <c r="AD2664" i="64" s="1"/>
  <c r="AD2665" i="64" s="1"/>
  <c r="AD2666" i="64" s="1"/>
  <c r="AD2667" i="64" s="1"/>
  <c r="AD2668" i="64" s="1"/>
  <c r="AD2669" i="64" s="1"/>
  <c r="AD2670" i="64" s="1"/>
  <c r="AD2671" i="64" s="1"/>
  <c r="AD2672" i="64" s="1"/>
  <c r="AD2673" i="64" s="1"/>
  <c r="AD2674" i="64" s="1"/>
  <c r="AD2675" i="64" s="1"/>
  <c r="AD2676" i="64" s="1"/>
  <c r="AD2677" i="64" s="1"/>
  <c r="AD2678" i="64" s="1"/>
  <c r="AD2679" i="64" s="1"/>
  <c r="AD2680" i="64" s="1"/>
  <c r="AD2681" i="64" s="1"/>
  <c r="AD2682" i="64" s="1"/>
  <c r="AD2683" i="64" s="1"/>
  <c r="AD2684" i="64" s="1"/>
  <c r="AD2685" i="64" s="1"/>
  <c r="AD2686" i="64" s="1"/>
  <c r="AD2687" i="64" s="1"/>
  <c r="AD2688" i="64" s="1"/>
  <c r="AD2689" i="64" s="1"/>
  <c r="AD2690" i="64" s="1"/>
  <c r="AD2691" i="64" s="1"/>
  <c r="AD2692" i="64" s="1"/>
  <c r="AD2693" i="64" s="1"/>
  <c r="AD2694" i="64" s="1"/>
  <c r="AD2695" i="64" s="1"/>
  <c r="AD2696" i="64" s="1"/>
  <c r="AD2697" i="64" s="1"/>
  <c r="AD2698" i="64" s="1"/>
  <c r="AD2699" i="64" s="1"/>
  <c r="AD2700" i="64" s="1"/>
  <c r="AD2701" i="64" s="1"/>
  <c r="AD2702" i="64" s="1"/>
  <c r="AD2703" i="64" s="1"/>
  <c r="AD2704" i="64" s="1"/>
  <c r="AD2705" i="64" s="1"/>
  <c r="AD2706" i="64" s="1"/>
  <c r="AD2707" i="64" s="1"/>
  <c r="AD2708" i="64" s="1"/>
  <c r="AD2709" i="64" s="1"/>
  <c r="AD2710" i="64" s="1"/>
  <c r="AD2711" i="64" s="1"/>
  <c r="AD2712" i="64" s="1"/>
  <c r="AD2713" i="64" s="1"/>
  <c r="AD2714" i="64" s="1"/>
  <c r="AD2715" i="64" s="1"/>
  <c r="AD2716" i="64" s="1"/>
  <c r="AD2717" i="64" s="1"/>
  <c r="AD2718" i="64" s="1"/>
  <c r="AD2719" i="64" s="1"/>
  <c r="AD2720" i="64" s="1"/>
  <c r="AD2721" i="64" s="1"/>
  <c r="AD2722" i="64" s="1"/>
  <c r="AD2723" i="64" s="1"/>
  <c r="AD2724" i="64" s="1"/>
  <c r="AD2725" i="64" s="1"/>
  <c r="AD2726" i="64" s="1"/>
  <c r="AD2727" i="64" s="1"/>
  <c r="AD2728" i="64" s="1"/>
  <c r="AD2729" i="64" s="1"/>
  <c r="AD2730" i="64" s="1"/>
  <c r="AD2731" i="64" s="1"/>
  <c r="AD2732" i="64" s="1"/>
  <c r="AD2733" i="64" s="1"/>
  <c r="AD2734" i="64" s="1"/>
  <c r="AD2735" i="64" s="1"/>
  <c r="AD2736" i="64" s="1"/>
  <c r="AD2737" i="64" s="1"/>
  <c r="AD2738" i="64" s="1"/>
  <c r="AD2739" i="64" s="1"/>
  <c r="AD2740" i="64" s="1"/>
  <c r="AD2741" i="64" s="1"/>
  <c r="AD2742" i="64" s="1"/>
  <c r="AD2743" i="64" s="1"/>
  <c r="AD2744" i="64" s="1"/>
  <c r="AD2745" i="64" s="1"/>
  <c r="AD2746" i="64" s="1"/>
  <c r="AD2747" i="64" s="1"/>
  <c r="AD2748" i="64" s="1"/>
  <c r="AD2749" i="64" s="1"/>
  <c r="AD2750" i="64" s="1"/>
  <c r="AD2751" i="64" s="1"/>
  <c r="AD2752" i="64" s="1"/>
  <c r="AD2753" i="64" s="1"/>
  <c r="AD2754" i="64" s="1"/>
  <c r="AD2755" i="64" s="1"/>
  <c r="AD2756" i="64" s="1"/>
  <c r="AD2757" i="64" s="1"/>
  <c r="AD2758" i="64" s="1"/>
  <c r="AD2759" i="64" s="1"/>
  <c r="AD2760" i="64" s="1"/>
  <c r="AD2761" i="64" s="1"/>
  <c r="AD2762" i="64" s="1"/>
  <c r="AD2763" i="64" s="1"/>
  <c r="AD2764" i="64" s="1"/>
  <c r="AD2765" i="64" s="1"/>
  <c r="AD2766" i="64" s="1"/>
  <c r="AD2767" i="64" s="1"/>
  <c r="AD2768" i="64" s="1"/>
  <c r="AD2769" i="64" s="1"/>
  <c r="AD2770" i="64" s="1"/>
  <c r="AD2771" i="64" s="1"/>
  <c r="AD2772" i="64" s="1"/>
  <c r="AD2773" i="64" s="1"/>
  <c r="AD2774" i="64" s="1"/>
  <c r="AD2775" i="64" s="1"/>
  <c r="AD2776" i="64" s="1"/>
  <c r="AD2777" i="64" s="1"/>
  <c r="AD2778" i="64" s="1"/>
  <c r="AD2779" i="64" s="1"/>
  <c r="AD2780" i="64" s="1"/>
  <c r="AD2781" i="64" s="1"/>
  <c r="AD2782" i="64" s="1"/>
  <c r="AD2783" i="64" s="1"/>
  <c r="AD2784" i="64" s="1"/>
  <c r="AD2785" i="64" s="1"/>
  <c r="AD2786" i="64" s="1"/>
  <c r="AD2787" i="64" s="1"/>
  <c r="AD2788" i="64" s="1"/>
  <c r="AD2789" i="64" s="1"/>
  <c r="AD2790" i="64" s="1"/>
  <c r="AD2791" i="64" s="1"/>
  <c r="AD2792" i="64" s="1"/>
  <c r="AD2793" i="64" s="1"/>
  <c r="AD2794" i="64" s="1"/>
  <c r="AD2795" i="64" s="1"/>
  <c r="AD2796" i="64" s="1"/>
  <c r="AD2797" i="64" s="1"/>
  <c r="AD2798" i="64" s="1"/>
  <c r="AD2799" i="64" s="1"/>
  <c r="AD2800" i="64" s="1"/>
  <c r="AD2801" i="64" s="1"/>
  <c r="AD2802" i="64" s="1"/>
  <c r="AD2803" i="64" s="1"/>
  <c r="AD2804" i="64" s="1"/>
  <c r="AD2805" i="64" s="1"/>
  <c r="AD2806" i="64" s="1"/>
  <c r="AD2807" i="64" s="1"/>
  <c r="AD2808" i="64" s="1"/>
  <c r="AD2809" i="64" s="1"/>
  <c r="AD2810" i="64" s="1"/>
  <c r="AD2811" i="64" s="1"/>
  <c r="AD2812" i="64" s="1"/>
  <c r="AD2813" i="64" s="1"/>
  <c r="AD2814" i="64" s="1"/>
  <c r="AD2815" i="64" s="1"/>
  <c r="AD2816" i="64" s="1"/>
  <c r="AD2817" i="64" s="1"/>
  <c r="AD2818" i="64" s="1"/>
  <c r="AD2819" i="64" s="1"/>
  <c r="AD2820" i="64" s="1"/>
  <c r="AD2821" i="64" s="1"/>
  <c r="AD2822" i="64" s="1"/>
  <c r="AD2823" i="64" s="1"/>
  <c r="AD2824" i="64" s="1"/>
  <c r="AD2825" i="64" s="1"/>
  <c r="AD2826" i="64" s="1"/>
  <c r="AD2827" i="64" s="1"/>
  <c r="AD2828" i="64" s="1"/>
  <c r="AD2829" i="64" s="1"/>
  <c r="AD2830" i="64" s="1"/>
  <c r="AD2831" i="64" s="1"/>
  <c r="AD2832" i="64" s="1"/>
  <c r="AD2833" i="64" s="1"/>
  <c r="AD2834" i="64" s="1"/>
  <c r="AD2835" i="64" s="1"/>
  <c r="AD2836" i="64" s="1"/>
  <c r="AD2837" i="64" s="1"/>
  <c r="AD2838" i="64" s="1"/>
  <c r="AD2839" i="64" s="1"/>
  <c r="AD2840" i="64" s="1"/>
  <c r="AD2841" i="64" s="1"/>
  <c r="AD2842" i="64" s="1"/>
  <c r="AD2843" i="64" s="1"/>
  <c r="AD2844" i="64" s="1"/>
  <c r="AD2845" i="64" s="1"/>
  <c r="AD2846" i="64" s="1"/>
  <c r="AD2847" i="64" s="1"/>
  <c r="AD2848" i="64" s="1"/>
  <c r="AD2849" i="64" s="1"/>
  <c r="AD2850" i="64" s="1"/>
  <c r="AD2851" i="64" s="1"/>
  <c r="AD2852" i="64" s="1"/>
  <c r="AD2853" i="64" s="1"/>
  <c r="AD2854" i="64" s="1"/>
  <c r="AD2855" i="64" s="1"/>
  <c r="AD2856" i="64" s="1"/>
  <c r="AD2857" i="64" s="1"/>
  <c r="AD2858" i="64" s="1"/>
  <c r="AD2859" i="64" s="1"/>
  <c r="AD2860" i="64" s="1"/>
  <c r="AD2861" i="64" s="1"/>
  <c r="AD2862" i="64" s="1"/>
  <c r="AD2863" i="64" s="1"/>
  <c r="AD2864" i="64" s="1"/>
  <c r="AD2865" i="64" s="1"/>
  <c r="AD2866" i="64" s="1"/>
  <c r="AD2867" i="64" s="1"/>
  <c r="AD2868" i="64" s="1"/>
  <c r="AD2869" i="64" s="1"/>
  <c r="AD2870" i="64" s="1"/>
  <c r="AD2871" i="64" s="1"/>
  <c r="AD2872" i="64" s="1"/>
  <c r="AD2873" i="64" s="1"/>
  <c r="AD2874" i="64" s="1"/>
  <c r="AD2875" i="64" s="1"/>
  <c r="AD2876" i="64" s="1"/>
  <c r="AD2877" i="64" s="1"/>
  <c r="AD2878" i="64" s="1"/>
  <c r="AD2879" i="64" s="1"/>
  <c r="AD2880" i="64" s="1"/>
  <c r="AD2881" i="64" s="1"/>
  <c r="AD2882" i="64" s="1"/>
  <c r="AD2883" i="64" s="1"/>
  <c r="AD2884" i="64" s="1"/>
  <c r="AD2885" i="64" s="1"/>
  <c r="AD2886" i="64" s="1"/>
  <c r="AD2887" i="64" s="1"/>
  <c r="AD2888" i="64" s="1"/>
  <c r="AD2889" i="64" s="1"/>
  <c r="AD2890" i="64" s="1"/>
  <c r="AD2891" i="64" s="1"/>
  <c r="AD2892" i="64" s="1"/>
  <c r="AD2893" i="64" s="1"/>
  <c r="AD2894" i="64" s="1"/>
  <c r="AD2895" i="64" s="1"/>
  <c r="AD2896" i="64" s="1"/>
  <c r="AD2897" i="64" s="1"/>
  <c r="AD2898" i="64" s="1"/>
  <c r="AD2899" i="64" s="1"/>
  <c r="AD2900" i="64" s="1"/>
  <c r="AD2901" i="64" s="1"/>
  <c r="AD2902" i="64" s="1"/>
  <c r="AD2903" i="64" s="1"/>
  <c r="AD2904" i="64" s="1"/>
  <c r="AD2905" i="64" s="1"/>
  <c r="AD2906" i="64" s="1"/>
  <c r="AD2907" i="64" s="1"/>
  <c r="AD2908" i="64" s="1"/>
  <c r="AD2909" i="64" s="1"/>
  <c r="AD2910" i="64" s="1"/>
  <c r="AD2911" i="64" s="1"/>
  <c r="AD2912" i="64" s="1"/>
  <c r="AD2913" i="64" s="1"/>
  <c r="AD2914" i="64" s="1"/>
  <c r="AD2915" i="64" s="1"/>
  <c r="AD2916" i="64" s="1"/>
  <c r="AD2917" i="64" s="1"/>
  <c r="AD2918" i="64" s="1"/>
  <c r="AD2919" i="64" s="1"/>
  <c r="AD2920" i="64" s="1"/>
  <c r="AD2921" i="64" s="1"/>
  <c r="AD2922" i="64" s="1"/>
  <c r="AD2923" i="64" s="1"/>
  <c r="AD2924" i="64" s="1"/>
  <c r="AD2925" i="64" s="1"/>
  <c r="AD2926" i="64" s="1"/>
  <c r="AD2927" i="64" s="1"/>
  <c r="AD2928" i="64" s="1"/>
  <c r="AD2929" i="64" s="1"/>
  <c r="AD2930" i="64" s="1"/>
  <c r="AD2931" i="64" s="1"/>
  <c r="AD2932" i="64" s="1"/>
  <c r="AD2933" i="64" s="1"/>
  <c r="AD2934" i="64" s="1"/>
  <c r="AD2935" i="64" s="1"/>
  <c r="AD2936" i="64" s="1"/>
  <c r="AD2937" i="64" s="1"/>
  <c r="AD2938" i="64" s="1"/>
  <c r="AD2939" i="64" s="1"/>
  <c r="AD2940" i="64" s="1"/>
  <c r="AD2941" i="64" s="1"/>
  <c r="AD2942" i="64" s="1"/>
  <c r="AD2943" i="64" s="1"/>
  <c r="AD2944" i="64" s="1"/>
  <c r="AD2945" i="64" s="1"/>
  <c r="AD2946" i="64" s="1"/>
  <c r="AD2947" i="64" s="1"/>
  <c r="AD2948" i="64" s="1"/>
  <c r="AD2949" i="64" s="1"/>
  <c r="AD2950" i="64" s="1"/>
  <c r="AD2951" i="64" s="1"/>
  <c r="AD2952" i="64" s="1"/>
  <c r="AD2953" i="64" s="1"/>
  <c r="AD2954" i="64" s="1"/>
  <c r="AD2955" i="64" s="1"/>
  <c r="AD2956" i="64" s="1"/>
  <c r="AD2957" i="64" s="1"/>
  <c r="AD2958" i="64" s="1"/>
  <c r="AD2959" i="64" s="1"/>
  <c r="AD2960" i="64" s="1"/>
  <c r="AD2961" i="64" s="1"/>
  <c r="AD2962" i="64" s="1"/>
  <c r="AD2963" i="64" s="1"/>
  <c r="AD2964" i="64" s="1"/>
  <c r="AD2965" i="64" s="1"/>
  <c r="AD2966" i="64" s="1"/>
  <c r="AD2967" i="64" s="1"/>
  <c r="AD2968" i="64" s="1"/>
  <c r="AD2969" i="64" s="1"/>
  <c r="AD2970" i="64" s="1"/>
  <c r="AD2971" i="64" s="1"/>
  <c r="AD2972" i="64" s="1"/>
  <c r="AD2973" i="64" s="1"/>
  <c r="AD2974" i="64" s="1"/>
  <c r="AD2975" i="64" s="1"/>
  <c r="AD2976" i="64" s="1"/>
  <c r="AD2977" i="64" s="1"/>
  <c r="AD2978" i="64" s="1"/>
  <c r="AD2979" i="64" s="1"/>
  <c r="AD2980" i="64" s="1"/>
  <c r="AD2981" i="64" s="1"/>
  <c r="AD2982" i="64" s="1"/>
  <c r="AD2983" i="64" s="1"/>
  <c r="AD2984" i="64" s="1"/>
  <c r="AD2985" i="64" s="1"/>
  <c r="AD2986" i="64" s="1"/>
  <c r="AD2987" i="64" s="1"/>
  <c r="AD2988" i="64" s="1"/>
  <c r="AD2989" i="64" s="1"/>
  <c r="AD2990" i="64" s="1"/>
  <c r="AD2991" i="64" s="1"/>
  <c r="AD2992" i="64" s="1"/>
  <c r="AD2993" i="64" s="1"/>
  <c r="AD2994" i="64" s="1"/>
  <c r="AD2995" i="64" s="1"/>
  <c r="AD2996" i="64" s="1"/>
  <c r="AD2997" i="64" s="1"/>
  <c r="AD2998" i="64" s="1"/>
  <c r="AD2999" i="64" s="1"/>
  <c r="AD3000" i="64" s="1"/>
  <c r="AD3001" i="64" s="1"/>
  <c r="AD3002" i="64" s="1"/>
  <c r="AD3003" i="64" s="1"/>
  <c r="AD3004" i="64" s="1"/>
  <c r="AD3005" i="64" s="1"/>
  <c r="AD3006" i="64" s="1"/>
  <c r="AD3007" i="64" s="1"/>
  <c r="AD3008" i="64" s="1"/>
  <c r="AD3009" i="64" s="1"/>
  <c r="AD3010" i="64" s="1"/>
  <c r="AD3011" i="64" s="1"/>
  <c r="AD3012" i="64" s="1"/>
  <c r="AD3013" i="64" s="1"/>
  <c r="AD3014" i="64" s="1"/>
  <c r="AD3015" i="64" s="1"/>
  <c r="AD3016" i="64" s="1"/>
  <c r="AD3017" i="64" s="1"/>
  <c r="AD3018" i="64" s="1"/>
  <c r="AD3019" i="64" s="1"/>
  <c r="AD3020" i="64" s="1"/>
  <c r="AD3021" i="64" s="1"/>
  <c r="AD3022" i="64" s="1"/>
  <c r="AD3023" i="64" s="1"/>
  <c r="AD3024" i="64" s="1"/>
  <c r="AD3025" i="64" s="1"/>
  <c r="AD3026" i="64" s="1"/>
  <c r="AD3027" i="64" s="1"/>
  <c r="AD3028" i="64" s="1"/>
  <c r="AD3029" i="64" s="1"/>
  <c r="AD3030" i="64" s="1"/>
  <c r="AD3031" i="64" s="1"/>
  <c r="AD3032" i="64" s="1"/>
  <c r="AD3033" i="64" s="1"/>
  <c r="AD3034" i="64" s="1"/>
  <c r="AD3035" i="64" s="1"/>
  <c r="AD3036" i="64" s="1"/>
  <c r="AD3037" i="64" s="1"/>
  <c r="AD3038" i="64" s="1"/>
  <c r="AD3039" i="64" s="1"/>
  <c r="AD3040" i="64" s="1"/>
  <c r="AD3041" i="64" s="1"/>
  <c r="AD3042" i="64" s="1"/>
  <c r="AD3043" i="64" s="1"/>
  <c r="AD3044" i="64" s="1"/>
  <c r="AD3045" i="64" s="1"/>
  <c r="AD3046" i="64" s="1"/>
  <c r="AD3047" i="64" s="1"/>
  <c r="AD3048" i="64" s="1"/>
  <c r="AD3049" i="64" s="1"/>
  <c r="AD3050" i="64" s="1"/>
  <c r="AD3051" i="64" s="1"/>
  <c r="AD3052" i="64" s="1"/>
  <c r="AD3053" i="64" s="1"/>
  <c r="AD3054" i="64" s="1"/>
  <c r="AD3055" i="64" s="1"/>
  <c r="AD3056" i="64" s="1"/>
  <c r="AD3057" i="64" s="1"/>
  <c r="AD3058" i="64" s="1"/>
  <c r="AD3059" i="64" s="1"/>
  <c r="AD3060" i="64" s="1"/>
  <c r="AD3061" i="64" s="1"/>
  <c r="AD3062" i="64" s="1"/>
  <c r="AD3063" i="64" s="1"/>
  <c r="AD3064" i="64" s="1"/>
  <c r="AD3065" i="64" s="1"/>
  <c r="AD3066" i="64" s="1"/>
  <c r="AD3067" i="64" s="1"/>
  <c r="AD3068" i="64" s="1"/>
  <c r="AD3069" i="64" s="1"/>
  <c r="AD3070" i="64" s="1"/>
  <c r="AD3071" i="64" s="1"/>
  <c r="AD3072" i="64" s="1"/>
  <c r="AD3073" i="64" s="1"/>
  <c r="AD3074" i="64" s="1"/>
  <c r="AD3075" i="64" s="1"/>
  <c r="AD3076" i="64" s="1"/>
  <c r="AD3077" i="64" s="1"/>
  <c r="AD3078" i="64" s="1"/>
  <c r="AD3079" i="64" s="1"/>
  <c r="AD3080" i="64" s="1"/>
  <c r="AD3081" i="64" s="1"/>
  <c r="AD3082" i="64" s="1"/>
  <c r="AD3083" i="64" s="1"/>
  <c r="AD3084" i="64" s="1"/>
  <c r="AD3085" i="64" s="1"/>
  <c r="AD3086" i="64" s="1"/>
  <c r="AD3087" i="64" s="1"/>
  <c r="AD3088" i="64" s="1"/>
  <c r="AD3089" i="64" s="1"/>
  <c r="AD3090" i="64" s="1"/>
  <c r="AD3091" i="64" s="1"/>
  <c r="AD3092" i="64" s="1"/>
  <c r="AD3093" i="64" s="1"/>
  <c r="AD3094" i="64" s="1"/>
  <c r="AD3095" i="64" s="1"/>
  <c r="AD3096" i="64" s="1"/>
  <c r="AD3097" i="64" s="1"/>
  <c r="AD3098" i="64" s="1"/>
  <c r="AD3099" i="64" s="1"/>
  <c r="AD3100" i="64" s="1"/>
  <c r="AD3101" i="64" s="1"/>
  <c r="AD3102" i="64" s="1"/>
  <c r="AD3103" i="64" s="1"/>
  <c r="AD3104" i="64" s="1"/>
  <c r="AD3105" i="64" s="1"/>
  <c r="AD3106" i="64" s="1"/>
  <c r="AD3107" i="64" s="1"/>
  <c r="AD3108" i="64" s="1"/>
  <c r="AD3109" i="64" s="1"/>
  <c r="AD3110" i="64" s="1"/>
  <c r="AD3111" i="64" s="1"/>
  <c r="AD3112" i="64" s="1"/>
  <c r="AD3113" i="64" s="1"/>
  <c r="AD3114" i="64" s="1"/>
  <c r="AD3115" i="64" s="1"/>
  <c r="AD3116" i="64" s="1"/>
  <c r="AD3117" i="64" s="1"/>
  <c r="AD3118" i="64" s="1"/>
  <c r="AD3119" i="64" s="1"/>
  <c r="AD3120" i="64" s="1"/>
  <c r="AD3121" i="64" s="1"/>
  <c r="AD3122" i="64" s="1"/>
  <c r="AD3123" i="64" s="1"/>
  <c r="AD3124" i="64" s="1"/>
  <c r="AD3125" i="64" s="1"/>
  <c r="AD3126" i="64" s="1"/>
  <c r="AD3127" i="64" s="1"/>
  <c r="AD3128" i="64" s="1"/>
  <c r="AD3129" i="64" s="1"/>
  <c r="AD3130" i="64" s="1"/>
  <c r="AD3131" i="64" s="1"/>
  <c r="AD3132" i="64" s="1"/>
  <c r="AD3133" i="64" s="1"/>
  <c r="AD3134" i="64" s="1"/>
  <c r="AD3135" i="64" s="1"/>
  <c r="AD3136" i="64" s="1"/>
  <c r="AD3137" i="64" s="1"/>
  <c r="AD3138" i="64" s="1"/>
  <c r="AD3139" i="64" s="1"/>
  <c r="AD3140" i="64" s="1"/>
  <c r="AD3141" i="64" s="1"/>
  <c r="AD3142" i="64" s="1"/>
  <c r="AD3143" i="64" s="1"/>
  <c r="AD3144" i="64" s="1"/>
  <c r="AD3145" i="64" s="1"/>
  <c r="AD3146" i="64" s="1"/>
  <c r="AD3147" i="64" s="1"/>
  <c r="AD3148" i="64" s="1"/>
  <c r="AD3149" i="64" s="1"/>
  <c r="AD3150" i="64" s="1"/>
  <c r="AD3151" i="64" s="1"/>
  <c r="AD3152" i="64" s="1"/>
  <c r="AD3153" i="64" s="1"/>
  <c r="AD3154" i="64" s="1"/>
  <c r="AD3155" i="64" s="1"/>
  <c r="AD3156" i="64" s="1"/>
  <c r="AD3157" i="64" s="1"/>
  <c r="AD3158" i="64" s="1"/>
  <c r="AD3159" i="64" s="1"/>
  <c r="AD3160" i="64" s="1"/>
  <c r="AD3161" i="64" s="1"/>
  <c r="AD3162" i="64" s="1"/>
  <c r="AD3163" i="64" s="1"/>
  <c r="AD3164" i="64" s="1"/>
  <c r="AD3165" i="64" s="1"/>
  <c r="AD3166" i="64" s="1"/>
  <c r="AD3167" i="64" s="1"/>
  <c r="AD3168" i="64" s="1"/>
  <c r="AD3169" i="64" s="1"/>
  <c r="AD3170" i="64" s="1"/>
  <c r="AD3171" i="64" s="1"/>
  <c r="AD3172" i="64" s="1"/>
  <c r="AD3173" i="64" s="1"/>
  <c r="AD3174" i="64" s="1"/>
  <c r="AD3175" i="64" s="1"/>
  <c r="AD3176" i="64" s="1"/>
  <c r="AD3177" i="64" s="1"/>
  <c r="AD3178" i="64" s="1"/>
  <c r="AD3179" i="64" s="1"/>
  <c r="AD3180" i="64" s="1"/>
  <c r="AD3181" i="64" s="1"/>
  <c r="AD3182" i="64" s="1"/>
  <c r="AD3183" i="64" s="1"/>
  <c r="AD3184" i="64" s="1"/>
  <c r="AD3185" i="64" s="1"/>
  <c r="AD3186" i="64" s="1"/>
  <c r="AD3187" i="64" s="1"/>
  <c r="AD3188" i="64" s="1"/>
  <c r="AD3189" i="64" s="1"/>
  <c r="AD3190" i="64" s="1"/>
  <c r="AD3191" i="64" s="1"/>
  <c r="AD3192" i="64" s="1"/>
  <c r="AD3193" i="64" s="1"/>
  <c r="AD3194" i="64" s="1"/>
  <c r="AD3195" i="64" s="1"/>
  <c r="AD3196" i="64" s="1"/>
  <c r="AD3197" i="64" s="1"/>
  <c r="AD3198" i="64" s="1"/>
  <c r="AD3199" i="64" s="1"/>
  <c r="AD3200" i="64" s="1"/>
  <c r="AD3201" i="64" s="1"/>
  <c r="AD3202" i="64" s="1"/>
  <c r="AD3203" i="64" s="1"/>
  <c r="AD3204" i="64" s="1"/>
  <c r="AD3205" i="64" s="1"/>
  <c r="AD3206" i="64" s="1"/>
  <c r="AD3207" i="64" s="1"/>
  <c r="AD3208" i="64" s="1"/>
  <c r="AD3209" i="64" s="1"/>
  <c r="AD3210" i="64" s="1"/>
  <c r="AD3211" i="64" s="1"/>
  <c r="AD3212" i="64" s="1"/>
  <c r="AD3213" i="64" s="1"/>
  <c r="AD3214" i="64" s="1"/>
  <c r="AD3215" i="64" s="1"/>
  <c r="AD3216" i="64" s="1"/>
  <c r="AD3217" i="64" s="1"/>
  <c r="AD3218" i="64" s="1"/>
  <c r="AD3219" i="64" s="1"/>
  <c r="AD3220" i="64" s="1"/>
  <c r="AD3221" i="64" s="1"/>
  <c r="AD3222" i="64" s="1"/>
  <c r="AD3223" i="64" s="1"/>
  <c r="AD3224" i="64" s="1"/>
  <c r="AD3225" i="64" s="1"/>
  <c r="AD3226" i="64" s="1"/>
  <c r="AD3227" i="64" s="1"/>
  <c r="AD3228" i="64" s="1"/>
  <c r="AD3229" i="64" s="1"/>
  <c r="AD3230" i="64" s="1"/>
  <c r="AD3231" i="64" s="1"/>
  <c r="AD3232" i="64" s="1"/>
  <c r="AD3233" i="64" s="1"/>
  <c r="AD3234" i="64" s="1"/>
  <c r="AD3235" i="64" s="1"/>
  <c r="AD3236" i="64" s="1"/>
  <c r="AD3237" i="64" s="1"/>
  <c r="AD3238" i="64" s="1"/>
  <c r="AD3239" i="64" s="1"/>
  <c r="AD3240" i="64" s="1"/>
  <c r="AD3241" i="64" s="1"/>
  <c r="AD3242" i="64" s="1"/>
  <c r="AD3243" i="64" s="1"/>
  <c r="AD3244" i="64" s="1"/>
  <c r="AD3245" i="64" s="1"/>
  <c r="AD3246" i="64" s="1"/>
  <c r="AD3247" i="64" s="1"/>
  <c r="AD3248" i="64" s="1"/>
  <c r="AD3249" i="64" s="1"/>
  <c r="AD3250" i="64" s="1"/>
  <c r="AD3251" i="64" s="1"/>
  <c r="AD3252" i="64" s="1"/>
  <c r="AD3253" i="64" s="1"/>
  <c r="AD3254" i="64" s="1"/>
  <c r="AD3255" i="64" s="1"/>
  <c r="AD3256" i="64" s="1"/>
  <c r="AD3257" i="64" s="1"/>
  <c r="AD3258" i="64" s="1"/>
  <c r="AD3259" i="64" s="1"/>
  <c r="AD3260" i="64" s="1"/>
  <c r="AD3261" i="64" s="1"/>
  <c r="AD3262" i="64" s="1"/>
  <c r="AD3263" i="64" s="1"/>
  <c r="AD3264" i="64" s="1"/>
  <c r="AD3265" i="64" s="1"/>
  <c r="AD3266" i="64" s="1"/>
  <c r="AD3267" i="64" s="1"/>
  <c r="AD3268" i="64" s="1"/>
  <c r="AD3269" i="64" s="1"/>
  <c r="AD3270" i="64" s="1"/>
  <c r="AD3271" i="64" s="1"/>
  <c r="AD3272" i="64" s="1"/>
  <c r="AD3273" i="64" s="1"/>
  <c r="AD3274" i="64" s="1"/>
  <c r="AD3275" i="64" s="1"/>
  <c r="AD3276" i="64" s="1"/>
  <c r="AD3277" i="64" s="1"/>
  <c r="AD3278" i="64" s="1"/>
  <c r="AD3279" i="64" s="1"/>
  <c r="AD3280" i="64" s="1"/>
  <c r="AD3281" i="64" s="1"/>
  <c r="AD3282" i="64" s="1"/>
  <c r="AD3283" i="64" s="1"/>
  <c r="AD3284" i="64" s="1"/>
  <c r="AD3285" i="64" s="1"/>
  <c r="AD3286" i="64" s="1"/>
  <c r="AD3287" i="64" s="1"/>
  <c r="AD3288" i="64" s="1"/>
  <c r="AD3289" i="64" s="1"/>
  <c r="AD3290" i="64" s="1"/>
  <c r="AD3291" i="64" s="1"/>
  <c r="AD3292" i="64" s="1"/>
  <c r="AD3293" i="64" s="1"/>
  <c r="AD3294" i="64" s="1"/>
  <c r="AD3295" i="64" s="1"/>
  <c r="AD3296" i="64" s="1"/>
  <c r="AD3297" i="64" s="1"/>
  <c r="AD3298" i="64" s="1"/>
  <c r="AD3299" i="64" s="1"/>
  <c r="AD3300" i="64" s="1"/>
  <c r="AD3301" i="64" s="1"/>
  <c r="AD3302" i="64" s="1"/>
  <c r="AD3303" i="64" s="1"/>
  <c r="AD3304" i="64" s="1"/>
  <c r="AD3305" i="64" s="1"/>
  <c r="AD3306" i="64" s="1"/>
  <c r="AD3307" i="64" s="1"/>
  <c r="AD3308" i="64" s="1"/>
  <c r="AD3309" i="64" s="1"/>
  <c r="AD3310" i="64" s="1"/>
  <c r="AD3311" i="64" s="1"/>
  <c r="AD3312" i="64" s="1"/>
  <c r="AD3313" i="64" s="1"/>
  <c r="AD3314" i="64" s="1"/>
  <c r="AD3315" i="64" s="1"/>
  <c r="AD3316" i="64" s="1"/>
  <c r="AD3317" i="64" s="1"/>
  <c r="AD3318" i="64" s="1"/>
  <c r="AD3319" i="64" s="1"/>
  <c r="AD3320" i="64" s="1"/>
  <c r="AD3321" i="64" s="1"/>
  <c r="AD3322" i="64" s="1"/>
  <c r="AD3323" i="64" s="1"/>
  <c r="AD3324" i="64" s="1"/>
  <c r="AD3325" i="64" s="1"/>
  <c r="AD3326" i="64" s="1"/>
  <c r="AD3327" i="64" s="1"/>
  <c r="AD3328" i="64" s="1"/>
  <c r="AD3329" i="64" s="1"/>
  <c r="AD3330" i="64" s="1"/>
  <c r="AD3331" i="64" s="1"/>
  <c r="AD3332" i="64" s="1"/>
  <c r="AD3333" i="64" s="1"/>
  <c r="AD3334" i="64" s="1"/>
  <c r="AD3335" i="64" s="1"/>
  <c r="AD3336" i="64" s="1"/>
  <c r="AD3337" i="64" s="1"/>
  <c r="AD3338" i="64" s="1"/>
  <c r="AD3339" i="64" s="1"/>
  <c r="AD3340" i="64" s="1"/>
  <c r="AD3341" i="64" s="1"/>
  <c r="AD3342" i="64" s="1"/>
  <c r="AD3343" i="64" s="1"/>
  <c r="AD3344" i="64" s="1"/>
  <c r="AD3345" i="64" s="1"/>
  <c r="AD3346" i="64" s="1"/>
  <c r="AD3347" i="64" s="1"/>
  <c r="AD3348" i="64" s="1"/>
  <c r="AD3349" i="64" s="1"/>
  <c r="AD3350" i="64" s="1"/>
  <c r="AD3351" i="64" s="1"/>
  <c r="AD3352" i="64" s="1"/>
  <c r="AD3353" i="64" s="1"/>
  <c r="AD3354" i="64" s="1"/>
  <c r="AD3355" i="64" s="1"/>
  <c r="AD3356" i="64" s="1"/>
  <c r="AD3357" i="64" s="1"/>
  <c r="AD3358" i="64" s="1"/>
  <c r="AD3359" i="64" s="1"/>
  <c r="AD3360" i="64" s="1"/>
  <c r="AD3361" i="64" s="1"/>
  <c r="AD3362" i="64" s="1"/>
  <c r="AD3363" i="64" s="1"/>
  <c r="AD3364" i="64" s="1"/>
  <c r="AD3365" i="64" s="1"/>
  <c r="AD3366" i="64" s="1"/>
  <c r="AD3367" i="64" s="1"/>
  <c r="AD3368" i="64" s="1"/>
  <c r="AD3369" i="64" s="1"/>
  <c r="AD3370" i="64" s="1"/>
  <c r="AD3371" i="64" s="1"/>
  <c r="AD3372" i="64" s="1"/>
  <c r="AD3373" i="64" s="1"/>
  <c r="AD3374" i="64" s="1"/>
  <c r="AD3375" i="64" s="1"/>
  <c r="AD3376" i="64" s="1"/>
  <c r="AD3377" i="64" s="1"/>
  <c r="AD3378" i="64" s="1"/>
  <c r="AD3379" i="64" s="1"/>
  <c r="AD3380" i="64" s="1"/>
  <c r="AD3381" i="64" s="1"/>
  <c r="AD3382" i="64" s="1"/>
  <c r="AD3383" i="64" s="1"/>
  <c r="AD3384" i="64" s="1"/>
  <c r="AD3385" i="64" s="1"/>
  <c r="AD3386" i="64" s="1"/>
  <c r="AD3387" i="64" s="1"/>
  <c r="AD3388" i="64" s="1"/>
  <c r="AD3389" i="64" s="1"/>
  <c r="AD3390" i="64" s="1"/>
  <c r="AD3391" i="64" s="1"/>
  <c r="AD3392" i="64" s="1"/>
  <c r="AD3393" i="64" s="1"/>
  <c r="AD3394" i="64" s="1"/>
  <c r="AD3395" i="64" s="1"/>
  <c r="AD3396" i="64" s="1"/>
  <c r="AD3397" i="64" s="1"/>
  <c r="AD3398" i="64" s="1"/>
  <c r="AD3399" i="64" s="1"/>
  <c r="AD3400" i="64" s="1"/>
  <c r="AD3401" i="64" s="1"/>
  <c r="AD3402" i="64" s="1"/>
  <c r="AD3403" i="64" s="1"/>
  <c r="AD3404" i="64" s="1"/>
  <c r="AD3405" i="64" s="1"/>
  <c r="AD3406" i="64" s="1"/>
  <c r="AD3407" i="64" s="1"/>
  <c r="AD3408" i="64" s="1"/>
  <c r="AD3409" i="64" s="1"/>
  <c r="AD3410" i="64" s="1"/>
  <c r="AD3411" i="64" s="1"/>
  <c r="AD3412" i="64" s="1"/>
  <c r="AD3413" i="64" s="1"/>
  <c r="AD3414" i="64" s="1"/>
  <c r="AD3415" i="64" s="1"/>
  <c r="AD3416" i="64" s="1"/>
  <c r="AD3417" i="64" s="1"/>
  <c r="AD3418" i="64" s="1"/>
  <c r="AD3419" i="64" s="1"/>
  <c r="AD3420" i="64" s="1"/>
  <c r="AD3421" i="64" s="1"/>
  <c r="AD3422" i="64" s="1"/>
  <c r="AD3423" i="64" s="1"/>
  <c r="AD3424" i="64" s="1"/>
  <c r="AD3425" i="64" s="1"/>
  <c r="AD3426" i="64" s="1"/>
  <c r="AD3427" i="64" s="1"/>
  <c r="AD3428" i="64" s="1"/>
  <c r="AD3429" i="64" s="1"/>
  <c r="AD3430" i="64" s="1"/>
  <c r="AD3431" i="64" s="1"/>
  <c r="AD3432" i="64" s="1"/>
  <c r="AD3433" i="64" s="1"/>
  <c r="AD3434" i="64" s="1"/>
  <c r="AD3435" i="64" s="1"/>
  <c r="AD3436" i="64" s="1"/>
  <c r="AD3437" i="64" s="1"/>
  <c r="AD3438" i="64" s="1"/>
  <c r="AD3439" i="64" s="1"/>
  <c r="AD3440" i="64" s="1"/>
  <c r="AD3441" i="64" s="1"/>
  <c r="AD3442" i="64" s="1"/>
  <c r="AD3443" i="64" s="1"/>
  <c r="AD3444" i="64" s="1"/>
  <c r="AD3445" i="64" s="1"/>
  <c r="AD3446" i="64" s="1"/>
  <c r="AD3447" i="64" s="1"/>
  <c r="AD3448" i="64" s="1"/>
  <c r="AD3449" i="64" s="1"/>
  <c r="AD3450" i="64" s="1"/>
  <c r="AD3451" i="64" s="1"/>
  <c r="AD3452" i="64" s="1"/>
  <c r="AD3453" i="64" s="1"/>
  <c r="AD3454" i="64" s="1"/>
  <c r="AD3455" i="64" s="1"/>
  <c r="AD3456" i="64" s="1"/>
  <c r="AD3457" i="64" s="1"/>
  <c r="AD3458" i="64" s="1"/>
  <c r="AD3459" i="64" s="1"/>
  <c r="AD3460" i="64" s="1"/>
  <c r="AD3461" i="64" s="1"/>
  <c r="AD3462" i="64" s="1"/>
  <c r="AD3463" i="64" s="1"/>
  <c r="AD3464" i="64" s="1"/>
  <c r="AD3465" i="64" s="1"/>
  <c r="AD3466" i="64" s="1"/>
  <c r="AD3467" i="64" s="1"/>
  <c r="AD3468" i="64" s="1"/>
  <c r="AD3469" i="64" s="1"/>
  <c r="AD3470" i="64" s="1"/>
  <c r="AD3471" i="64" s="1"/>
  <c r="AD3472" i="64" s="1"/>
  <c r="AD3473" i="64" s="1"/>
  <c r="AD3474" i="64" s="1"/>
  <c r="AD3475" i="64" s="1"/>
  <c r="AD3476" i="64" s="1"/>
  <c r="AD3477" i="64" s="1"/>
  <c r="AD3478" i="64" s="1"/>
  <c r="AD3479" i="64" s="1"/>
  <c r="AD3480" i="64" s="1"/>
  <c r="AD3481" i="64" s="1"/>
  <c r="AD3482" i="64" s="1"/>
  <c r="AD3483" i="64" s="1"/>
  <c r="AD3484" i="64" s="1"/>
  <c r="AD3485" i="64" s="1"/>
  <c r="AD3486" i="64" s="1"/>
  <c r="AD3487" i="64" s="1"/>
  <c r="AD3488" i="64" s="1"/>
  <c r="AD3489" i="64" s="1"/>
  <c r="AD3490" i="64" s="1"/>
  <c r="AD3491" i="64" s="1"/>
  <c r="AD3492" i="64" s="1"/>
  <c r="AD3493" i="64" s="1"/>
  <c r="AD3494" i="64" s="1"/>
  <c r="AD3495" i="64" s="1"/>
  <c r="AD3496" i="64" s="1"/>
  <c r="AD3497" i="64" s="1"/>
  <c r="AD3498" i="64" s="1"/>
  <c r="AD3499" i="64" s="1"/>
  <c r="AD3500" i="64" s="1"/>
  <c r="AD3501" i="64" s="1"/>
  <c r="AD3502" i="64" s="1"/>
  <c r="AD3503" i="64" s="1"/>
  <c r="AD3504" i="64" s="1"/>
  <c r="AD3505" i="64" s="1"/>
  <c r="AD3506" i="64" s="1"/>
  <c r="AD3507" i="64" s="1"/>
  <c r="AD3508" i="64" s="1"/>
  <c r="AD3509" i="64" s="1"/>
  <c r="AD3510" i="64" s="1"/>
  <c r="AD3511" i="64" s="1"/>
  <c r="AD3512" i="64" s="1"/>
  <c r="AD3513" i="64" s="1"/>
  <c r="AD3514" i="64" s="1"/>
  <c r="AD3515" i="64" s="1"/>
  <c r="AD3516" i="64" s="1"/>
  <c r="AD3517" i="64" s="1"/>
  <c r="AD3518" i="64" s="1"/>
  <c r="AD3519" i="64" s="1"/>
  <c r="AD3520" i="64" s="1"/>
  <c r="AD3521" i="64" s="1"/>
  <c r="AD3522" i="64" s="1"/>
  <c r="AD3523" i="64" s="1"/>
  <c r="AD3524" i="64" s="1"/>
  <c r="AD3525" i="64" s="1"/>
  <c r="AD3526" i="64" s="1"/>
  <c r="AD3527" i="64" s="1"/>
  <c r="AD3528" i="64" s="1"/>
  <c r="AD3529" i="64" s="1"/>
  <c r="AD3530" i="64" s="1"/>
  <c r="AD3531" i="64" s="1"/>
  <c r="AD3532" i="64" s="1"/>
  <c r="AD3533" i="64" s="1"/>
  <c r="AD3534" i="64" s="1"/>
  <c r="AD3535" i="64" s="1"/>
  <c r="AD3536" i="64" s="1"/>
  <c r="AD3537" i="64" s="1"/>
  <c r="AD3538" i="64" s="1"/>
  <c r="AD3539" i="64" s="1"/>
  <c r="AD3540" i="64" s="1"/>
  <c r="AD3541" i="64" s="1"/>
  <c r="AD3542" i="64" s="1"/>
  <c r="AD3543" i="64" s="1"/>
  <c r="AD3544" i="64" s="1"/>
  <c r="AD3545" i="64" s="1"/>
  <c r="AD3546" i="64" s="1"/>
  <c r="AD3547" i="64" s="1"/>
  <c r="AD3548" i="64" s="1"/>
  <c r="AD3549" i="64" s="1"/>
  <c r="AD3550" i="64" s="1"/>
  <c r="AD3551" i="64" s="1"/>
  <c r="AD3552" i="64" s="1"/>
  <c r="AD3553" i="64" s="1"/>
  <c r="AD3554" i="64" s="1"/>
  <c r="AD3555" i="64" s="1"/>
  <c r="AD3556" i="64" s="1"/>
  <c r="AD3557" i="64" s="1"/>
  <c r="AD3558" i="64" s="1"/>
  <c r="AD3559" i="64" s="1"/>
  <c r="AD3560" i="64" s="1"/>
  <c r="AD3561" i="64" s="1"/>
  <c r="AD3562" i="64" s="1"/>
  <c r="AD3563" i="64" s="1"/>
  <c r="AD3564" i="64" s="1"/>
  <c r="AD3565" i="64" s="1"/>
  <c r="AD3566" i="64" s="1"/>
  <c r="AD3567" i="64" s="1"/>
  <c r="AD3568" i="64" s="1"/>
  <c r="AD3569" i="64" s="1"/>
  <c r="AD3570" i="64" s="1"/>
  <c r="AD3571" i="64" s="1"/>
  <c r="AD3572" i="64" s="1"/>
  <c r="AD3573" i="64" s="1"/>
  <c r="AD3574" i="64" s="1"/>
  <c r="AD3575" i="64" s="1"/>
  <c r="AD3576" i="64" s="1"/>
  <c r="AD3577" i="64" s="1"/>
  <c r="AD3578" i="64" s="1"/>
  <c r="AD3579" i="64" s="1"/>
  <c r="AD3580" i="64" s="1"/>
  <c r="AD3581" i="64" s="1"/>
  <c r="AD3582" i="64" s="1"/>
  <c r="AD3583" i="64" s="1"/>
  <c r="AD3584" i="64" s="1"/>
  <c r="AD3585" i="64" s="1"/>
  <c r="AD3586" i="64" s="1"/>
  <c r="AD3587" i="64" s="1"/>
  <c r="AD3588" i="64" s="1"/>
  <c r="AD3589" i="64" s="1"/>
  <c r="AD3590" i="64" s="1"/>
  <c r="AD3591" i="64" s="1"/>
  <c r="AD3592" i="64" s="1"/>
  <c r="AD3593" i="64" s="1"/>
  <c r="AD3594" i="64" s="1"/>
  <c r="AD3595" i="64" s="1"/>
  <c r="AD3596" i="64" s="1"/>
  <c r="AD3597" i="64" s="1"/>
  <c r="AD3598" i="64" s="1"/>
  <c r="AD3599" i="64" s="1"/>
  <c r="AD3600" i="64" s="1"/>
  <c r="AD3601" i="64" s="1"/>
  <c r="AD3602" i="64" s="1"/>
  <c r="AD3603" i="64" s="1"/>
  <c r="AD3604" i="64" s="1"/>
  <c r="AD3605" i="64" s="1"/>
  <c r="AD3606" i="64" s="1"/>
  <c r="AD3607" i="64" s="1"/>
  <c r="AD3608" i="64" s="1"/>
  <c r="AD3609" i="64" s="1"/>
  <c r="AD3610" i="64" s="1"/>
  <c r="AD3611" i="64" s="1"/>
  <c r="AD3612" i="64" s="1"/>
  <c r="AD3613" i="64" s="1"/>
  <c r="AD3614" i="64" s="1"/>
  <c r="AD3615" i="64" s="1"/>
  <c r="AD3616" i="64" s="1"/>
  <c r="AD3617" i="64" s="1"/>
  <c r="AD3618" i="64" s="1"/>
  <c r="AD3619" i="64" s="1"/>
  <c r="AD3620" i="64" s="1"/>
  <c r="AD3621" i="64" s="1"/>
  <c r="AD3622" i="64" s="1"/>
  <c r="AD3623" i="64" s="1"/>
  <c r="AD3624" i="64" s="1"/>
  <c r="AD3625" i="64" s="1"/>
  <c r="AD3626" i="64" s="1"/>
  <c r="AD3627" i="64" s="1"/>
  <c r="AD3628" i="64" s="1"/>
  <c r="AD3629" i="64" s="1"/>
  <c r="AD3630" i="64" s="1"/>
  <c r="AD3631" i="64" s="1"/>
  <c r="AD3632" i="64" s="1"/>
  <c r="AD3633" i="64" s="1"/>
  <c r="AD3634" i="64" s="1"/>
  <c r="AD3635" i="64" s="1"/>
  <c r="AD3636" i="64" s="1"/>
  <c r="AD3637" i="64" s="1"/>
  <c r="AD3638" i="64" s="1"/>
  <c r="AD3639" i="64" s="1"/>
  <c r="AD3640" i="64" s="1"/>
  <c r="AD3641" i="64" s="1"/>
  <c r="AD3642" i="64" s="1"/>
  <c r="AD3643" i="64" s="1"/>
  <c r="AD3644" i="64" s="1"/>
  <c r="AD3645" i="64" s="1"/>
  <c r="AD3646" i="64" s="1"/>
  <c r="AD3647" i="64" s="1"/>
  <c r="AD3648" i="64" s="1"/>
  <c r="AD3649" i="64" s="1"/>
  <c r="AD3650" i="64" s="1"/>
  <c r="AD3651" i="64" s="1"/>
  <c r="AD3652" i="64" s="1"/>
  <c r="AD3653" i="64" s="1"/>
  <c r="AD3654" i="64" s="1"/>
  <c r="AD3655" i="64" s="1"/>
  <c r="AD3656" i="64" s="1"/>
  <c r="AD3657" i="64" s="1"/>
  <c r="AD3658" i="64" s="1"/>
  <c r="AD3659" i="64" s="1"/>
  <c r="AD3660" i="64" s="1"/>
  <c r="AD3661" i="64" s="1"/>
  <c r="AD3662" i="64" s="1"/>
  <c r="AD3663" i="64" s="1"/>
  <c r="AD3664" i="64" s="1"/>
  <c r="AD3665" i="64" s="1"/>
  <c r="AD3666" i="64" s="1"/>
  <c r="AD3667" i="64" s="1"/>
  <c r="AD3668" i="64" s="1"/>
  <c r="AD3669" i="64" s="1"/>
  <c r="AD3670" i="64" s="1"/>
  <c r="AD3671" i="64" s="1"/>
  <c r="AD3672" i="64" s="1"/>
  <c r="AD3673" i="64" s="1"/>
  <c r="AD3674" i="64" s="1"/>
  <c r="AD3675" i="64" s="1"/>
  <c r="AD3676" i="64" s="1"/>
  <c r="AD3677" i="64" s="1"/>
  <c r="AD3678" i="64" s="1"/>
  <c r="AD3679" i="64" s="1"/>
  <c r="AD3680" i="64" s="1"/>
  <c r="AD3681" i="64" s="1"/>
  <c r="AD3682" i="64" s="1"/>
  <c r="AD3683" i="64" s="1"/>
  <c r="AD3684" i="64" s="1"/>
  <c r="AD3685" i="64" s="1"/>
  <c r="AD3686" i="64" s="1"/>
  <c r="AD3687" i="64" s="1"/>
  <c r="AD3688" i="64" s="1"/>
  <c r="AD3689" i="64" s="1"/>
  <c r="AD3690" i="64" s="1"/>
  <c r="AD3691" i="64" s="1"/>
  <c r="AD3692" i="64" s="1"/>
  <c r="AD3693" i="64" s="1"/>
  <c r="AD3694" i="64" s="1"/>
  <c r="AD3695" i="64" s="1"/>
  <c r="AD3696" i="64" s="1"/>
  <c r="AD3697" i="64" s="1"/>
  <c r="AD3698" i="64" s="1"/>
  <c r="AD3699" i="64" s="1"/>
  <c r="AD3700" i="64" s="1"/>
  <c r="AD3701" i="64" s="1"/>
  <c r="AD3702" i="64" s="1"/>
  <c r="AD3703" i="64" s="1"/>
  <c r="AD3704" i="64" s="1"/>
  <c r="AD3705" i="64" s="1"/>
  <c r="AD3706" i="64" s="1"/>
  <c r="AD3707" i="64" s="1"/>
  <c r="AD3708" i="64" s="1"/>
  <c r="AD3709" i="64" s="1"/>
  <c r="AD3710" i="64" s="1"/>
  <c r="AD3711" i="64" s="1"/>
  <c r="AD3712" i="64" s="1"/>
  <c r="AD3713" i="64" s="1"/>
  <c r="AD3714" i="64" s="1"/>
  <c r="AD3715" i="64" s="1"/>
  <c r="AD3716" i="64" s="1"/>
  <c r="AD3717" i="64" s="1"/>
  <c r="AD3718" i="64" s="1"/>
  <c r="AD3719" i="64" s="1"/>
  <c r="AD3720" i="64" s="1"/>
  <c r="AD3721" i="64" s="1"/>
  <c r="AD3722" i="64" s="1"/>
  <c r="AD3723" i="64" s="1"/>
  <c r="AD3724" i="64" s="1"/>
  <c r="AD3725" i="64" s="1"/>
  <c r="AD3726" i="64" s="1"/>
  <c r="AD3727" i="64" s="1"/>
  <c r="AD3728" i="64" s="1"/>
  <c r="AD3729" i="64" s="1"/>
  <c r="AD3730" i="64" s="1"/>
  <c r="AD3731" i="64" s="1"/>
  <c r="AD3732" i="64" s="1"/>
  <c r="AD3733" i="64" s="1"/>
  <c r="AD3734" i="64" s="1"/>
  <c r="AD3735" i="64" s="1"/>
  <c r="AD3736" i="64" s="1"/>
  <c r="AD3737" i="64" s="1"/>
  <c r="AD3738" i="64" s="1"/>
  <c r="AD3739" i="64" s="1"/>
  <c r="AD3740" i="64" s="1"/>
  <c r="AD3741" i="64" s="1"/>
  <c r="AD3742" i="64" s="1"/>
  <c r="AD3743" i="64" s="1"/>
  <c r="AD3744" i="64" s="1"/>
  <c r="AD3745" i="64" s="1"/>
  <c r="AD3746" i="64" s="1"/>
  <c r="AD3747" i="64" s="1"/>
  <c r="AD3748" i="64" s="1"/>
  <c r="AD3749" i="64" s="1"/>
  <c r="AD3750" i="64" s="1"/>
  <c r="AD3751" i="64" s="1"/>
  <c r="AD3752" i="64" s="1"/>
  <c r="AD3753" i="64" s="1"/>
  <c r="AD3754" i="64" s="1"/>
  <c r="AD3755" i="64" s="1"/>
  <c r="AD3756" i="64" s="1"/>
  <c r="AD3757" i="64" s="1"/>
  <c r="AD3758" i="64" s="1"/>
  <c r="AD3759" i="64" s="1"/>
  <c r="AD3760" i="64" s="1"/>
  <c r="AD3761" i="64" s="1"/>
  <c r="AD3762" i="64" s="1"/>
  <c r="AD3763" i="64" s="1"/>
  <c r="AD3764" i="64" s="1"/>
  <c r="AD3765" i="64" s="1"/>
  <c r="AD3766" i="64" s="1"/>
  <c r="AD3767" i="64" s="1"/>
  <c r="AD3768" i="64" s="1"/>
  <c r="AD3769" i="64" s="1"/>
  <c r="AD3770" i="64" s="1"/>
  <c r="AD3771" i="64" s="1"/>
  <c r="AD3772" i="64" s="1"/>
  <c r="AD3773" i="64" s="1"/>
  <c r="AD3774" i="64" s="1"/>
  <c r="AD3775" i="64" s="1"/>
  <c r="AD3776" i="64" s="1"/>
  <c r="AD3777" i="64" s="1"/>
  <c r="AD3778" i="64" s="1"/>
  <c r="AD3779" i="64" s="1"/>
  <c r="AD3780" i="64" s="1"/>
  <c r="AD3781" i="64" s="1"/>
  <c r="AD3782" i="64" s="1"/>
  <c r="AD3783" i="64" s="1"/>
  <c r="AD3784" i="64" s="1"/>
  <c r="AD3785" i="64" s="1"/>
  <c r="AD3786" i="64" s="1"/>
  <c r="AD3787" i="64" s="1"/>
  <c r="AD3788" i="64" s="1"/>
  <c r="AD3789" i="64" s="1"/>
  <c r="AD3790" i="64" s="1"/>
  <c r="AD3791" i="64" s="1"/>
  <c r="AD3792" i="64" s="1"/>
  <c r="AD3793" i="64" s="1"/>
  <c r="AD3794" i="64" s="1"/>
  <c r="AD3795" i="64" s="1"/>
  <c r="AD3796" i="64" s="1"/>
  <c r="AD3797" i="64" s="1"/>
  <c r="AD3798" i="64" s="1"/>
  <c r="AD3799" i="64" s="1"/>
  <c r="AD3800" i="64" s="1"/>
  <c r="AD3801" i="64" s="1"/>
  <c r="AD3802" i="64" s="1"/>
  <c r="AD3803" i="64" s="1"/>
  <c r="AD3804" i="64" s="1"/>
  <c r="AD3805" i="64" s="1"/>
  <c r="AD3806" i="64" s="1"/>
  <c r="AD3807" i="64" s="1"/>
  <c r="AD3808" i="64" s="1"/>
  <c r="AD3809" i="64" s="1"/>
  <c r="AD3810" i="64" s="1"/>
  <c r="AD3811" i="64" s="1"/>
  <c r="AD3812" i="64" s="1"/>
  <c r="AD3813" i="64" s="1"/>
  <c r="AD3814" i="64" s="1"/>
  <c r="AD3815" i="64" s="1"/>
  <c r="AD3816" i="64" s="1"/>
  <c r="AD3817" i="64" s="1"/>
  <c r="AD3818" i="64" s="1"/>
  <c r="AD3819" i="64" s="1"/>
  <c r="AD3820" i="64" s="1"/>
  <c r="AD3821" i="64" s="1"/>
  <c r="AD3822" i="64" s="1"/>
  <c r="AD3823" i="64" s="1"/>
  <c r="AD3824" i="64" s="1"/>
  <c r="AD3825" i="64" s="1"/>
  <c r="AD3826" i="64" s="1"/>
  <c r="AD3827" i="64" s="1"/>
  <c r="AD3828" i="64" s="1"/>
  <c r="AD3829" i="64" s="1"/>
  <c r="AD3830" i="64" s="1"/>
  <c r="AD3831" i="64" s="1"/>
  <c r="AD3832" i="64" s="1"/>
  <c r="AD3833" i="64" s="1"/>
  <c r="AD3834" i="64" s="1"/>
  <c r="AD3835" i="64" s="1"/>
  <c r="AD3836" i="64" s="1"/>
  <c r="AD3837" i="64" s="1"/>
  <c r="AD3838" i="64" s="1"/>
  <c r="AD3839" i="64" s="1"/>
  <c r="AD3840" i="64" s="1"/>
  <c r="AD3841" i="64" s="1"/>
  <c r="AD3842" i="64" s="1"/>
  <c r="AD3843" i="64" s="1"/>
  <c r="AD3844" i="64" s="1"/>
  <c r="AD3845" i="64" s="1"/>
  <c r="AD3846" i="64" s="1"/>
  <c r="AD3847" i="64" s="1"/>
  <c r="AD3848" i="64" s="1"/>
  <c r="AD3849" i="64" s="1"/>
  <c r="AD3850" i="64" s="1"/>
  <c r="AD3851" i="64" s="1"/>
  <c r="AD3852" i="64" s="1"/>
  <c r="AD3853" i="64" s="1"/>
  <c r="AD3854" i="64" s="1"/>
  <c r="AD3855" i="64" s="1"/>
  <c r="AD3856" i="64" s="1"/>
  <c r="AD3857" i="64" s="1"/>
  <c r="AD3858" i="64" s="1"/>
  <c r="AD3859" i="64" s="1"/>
  <c r="AD3860" i="64" s="1"/>
  <c r="AD3861" i="64" s="1"/>
  <c r="AD3862" i="64" s="1"/>
  <c r="AD3863" i="64" s="1"/>
  <c r="AD3864" i="64" s="1"/>
  <c r="AD3865" i="64" s="1"/>
  <c r="AD3866" i="64" s="1"/>
  <c r="AD3867" i="64" s="1"/>
  <c r="AD3868" i="64" s="1"/>
  <c r="AD3869" i="64" s="1"/>
  <c r="AD3870" i="64" s="1"/>
  <c r="AD3871" i="64" s="1"/>
  <c r="AD3872" i="64" s="1"/>
  <c r="AD3873" i="64" s="1"/>
  <c r="AD3874" i="64" s="1"/>
  <c r="AD3875" i="64" s="1"/>
  <c r="AD3876" i="64" s="1"/>
  <c r="AD3877" i="64" s="1"/>
  <c r="AD3878" i="64" s="1"/>
  <c r="AD3879" i="64" s="1"/>
  <c r="AD3880" i="64" s="1"/>
  <c r="AD3881" i="64" s="1"/>
  <c r="AD3882" i="64" s="1"/>
  <c r="AD3883" i="64" s="1"/>
  <c r="AD3884" i="64" s="1"/>
  <c r="AD3885" i="64" s="1"/>
  <c r="AD3886" i="64" s="1"/>
  <c r="AD3887" i="64" s="1"/>
  <c r="AD3888" i="64" s="1"/>
  <c r="AD3889" i="64" s="1"/>
  <c r="AD3890" i="64" s="1"/>
  <c r="AD3891" i="64" s="1"/>
  <c r="AD3892" i="64" s="1"/>
  <c r="AD3893" i="64" s="1"/>
  <c r="AD3894" i="64" s="1"/>
  <c r="AD3895" i="64" s="1"/>
  <c r="AD3896" i="64" s="1"/>
  <c r="AD3897" i="64" s="1"/>
  <c r="AD3898" i="64" s="1"/>
  <c r="AD3899" i="64" s="1"/>
  <c r="AD3900" i="64" s="1"/>
  <c r="AD3901" i="64" s="1"/>
  <c r="AD3902" i="64" s="1"/>
  <c r="AD3903" i="64" s="1"/>
  <c r="AD3904" i="64" s="1"/>
  <c r="AD3905" i="64" s="1"/>
  <c r="AD3906" i="64" s="1"/>
  <c r="AD3907" i="64" s="1"/>
  <c r="AD3908" i="64" s="1"/>
  <c r="AD3909" i="64" s="1"/>
  <c r="AD3910" i="64" s="1"/>
  <c r="AD3911" i="64" s="1"/>
  <c r="AD3912" i="64" s="1"/>
  <c r="AD3913" i="64" s="1"/>
  <c r="AD3914" i="64" s="1"/>
  <c r="AD3915" i="64" s="1"/>
  <c r="AD3916" i="64" s="1"/>
  <c r="AD3917" i="64" s="1"/>
  <c r="AD3918" i="64" s="1"/>
  <c r="AD3919" i="64" s="1"/>
  <c r="AD3920" i="64" s="1"/>
  <c r="AD3921" i="64" s="1"/>
  <c r="AD3922" i="64" s="1"/>
  <c r="AD3923" i="64" s="1"/>
  <c r="AD3924" i="64" s="1"/>
  <c r="AD3925" i="64" s="1"/>
  <c r="AD3926" i="64" s="1"/>
  <c r="AD3927" i="64" s="1"/>
  <c r="AD3928" i="64" s="1"/>
  <c r="AD3929" i="64" s="1"/>
  <c r="AD3930" i="64" s="1"/>
  <c r="AD3931" i="64" s="1"/>
  <c r="AD3932" i="64" s="1"/>
  <c r="AD3933" i="64" s="1"/>
  <c r="AD3934" i="64" s="1"/>
  <c r="AD3935" i="64" s="1"/>
  <c r="AD3936" i="64" s="1"/>
  <c r="AD3937" i="64" s="1"/>
  <c r="AD3938" i="64" s="1"/>
  <c r="AD3939" i="64" s="1"/>
  <c r="AD3940" i="64" s="1"/>
  <c r="AD3941" i="64" s="1"/>
  <c r="AD3942" i="64" s="1"/>
  <c r="AD3943" i="64" s="1"/>
  <c r="AD3944" i="64" s="1"/>
  <c r="AD3945" i="64" s="1"/>
  <c r="AD3946" i="64" s="1"/>
  <c r="AD3947" i="64" s="1"/>
  <c r="AD3948" i="64" s="1"/>
  <c r="AD3949" i="64" s="1"/>
  <c r="AD3950" i="64" s="1"/>
  <c r="AD3951" i="64" s="1"/>
  <c r="AD3952" i="64" s="1"/>
  <c r="AD3953" i="64" s="1"/>
  <c r="AD3954" i="64" s="1"/>
  <c r="AD3955" i="64" s="1"/>
  <c r="AD3956" i="64" s="1"/>
  <c r="AD3957" i="64" s="1"/>
  <c r="AD3958" i="64" s="1"/>
  <c r="AD3959" i="64" s="1"/>
  <c r="AD3960" i="64" s="1"/>
  <c r="AD3961" i="64" s="1"/>
  <c r="AD3962" i="64" s="1"/>
  <c r="AD3963" i="64" s="1"/>
  <c r="AD3964" i="64" s="1"/>
  <c r="AD3965" i="64" s="1"/>
  <c r="AD3966" i="64" s="1"/>
  <c r="AD3967" i="64" s="1"/>
  <c r="AD3968" i="64" s="1"/>
  <c r="AD3969" i="64" s="1"/>
  <c r="AD3970" i="64" s="1"/>
  <c r="AD3971" i="64" s="1"/>
  <c r="AD3972" i="64" s="1"/>
  <c r="AD3973" i="64" s="1"/>
  <c r="AD3974" i="64" s="1"/>
  <c r="AD3975" i="64" s="1"/>
  <c r="AD3976" i="64" s="1"/>
  <c r="AD3977" i="64" s="1"/>
  <c r="AD3978" i="64" s="1"/>
  <c r="AD3979" i="64" s="1"/>
  <c r="AD3980" i="64" s="1"/>
  <c r="AD3981" i="64" s="1"/>
  <c r="AD3982" i="64" s="1"/>
  <c r="AD3983" i="64" s="1"/>
  <c r="AD3984" i="64" s="1"/>
  <c r="AD3985" i="64" s="1"/>
  <c r="AD3986" i="64" s="1"/>
  <c r="AD3987" i="64" s="1"/>
  <c r="AD3988" i="64" s="1"/>
  <c r="AD3989" i="64" s="1"/>
  <c r="AD3990" i="64" s="1"/>
  <c r="AD3991" i="64" s="1"/>
  <c r="AD3992" i="64" s="1"/>
  <c r="AD3993" i="64" s="1"/>
  <c r="AD3994" i="64" s="1"/>
  <c r="AD3995" i="64" s="1"/>
  <c r="AD3996" i="64" s="1"/>
  <c r="AD3997" i="64" s="1"/>
  <c r="AD3998" i="64" s="1"/>
  <c r="AD3999" i="64" s="1"/>
  <c r="AD4000" i="64" s="1"/>
  <c r="AD4001" i="64" s="1"/>
  <c r="AD4002" i="64" s="1"/>
  <c r="AD4003" i="64" s="1"/>
  <c r="AD4004" i="64" s="1"/>
  <c r="AD4005" i="64" s="1"/>
  <c r="AD4006" i="64" s="1"/>
  <c r="AD4007" i="64" s="1"/>
  <c r="AD4008" i="64" s="1"/>
  <c r="AD4009" i="64" s="1"/>
  <c r="AD4010" i="64" s="1"/>
  <c r="AD4011" i="64" s="1"/>
  <c r="AD4012" i="64" s="1"/>
  <c r="AD4013" i="64" s="1"/>
  <c r="AD4014" i="64" s="1"/>
  <c r="AD4015" i="64" s="1"/>
  <c r="AD4016" i="64" s="1"/>
  <c r="AD4017" i="64" s="1"/>
  <c r="AD4018" i="64" s="1"/>
  <c r="AD4019" i="64" s="1"/>
  <c r="AD4020" i="64" s="1"/>
  <c r="AD4021" i="64" s="1"/>
  <c r="AD4022" i="64" s="1"/>
  <c r="AD4023" i="64" s="1"/>
  <c r="AD4024" i="64" s="1"/>
  <c r="AD4025" i="64" s="1"/>
  <c r="AD4026" i="64" s="1"/>
  <c r="AD4027" i="64" s="1"/>
  <c r="AD4028" i="64" s="1"/>
  <c r="AD4029" i="64" s="1"/>
  <c r="AD4030" i="64" s="1"/>
  <c r="AD4031" i="64" s="1"/>
  <c r="AD4032" i="64" s="1"/>
  <c r="AD4033" i="64" s="1"/>
  <c r="AD4034" i="64" s="1"/>
  <c r="AD4035" i="64" s="1"/>
  <c r="AD4036" i="64" s="1"/>
  <c r="AD4037" i="64" s="1"/>
  <c r="AD4038" i="64" s="1"/>
  <c r="AD4039" i="64" s="1"/>
  <c r="AD4040" i="64" s="1"/>
  <c r="AD4041" i="64" s="1"/>
  <c r="AD4042" i="64" s="1"/>
  <c r="AD4043" i="64" s="1"/>
  <c r="AD4044" i="64" s="1"/>
  <c r="AD4045" i="64" s="1"/>
  <c r="AD4046" i="64" s="1"/>
  <c r="AD4047" i="64" s="1"/>
  <c r="AD4048" i="64" s="1"/>
  <c r="AD4049" i="64" s="1"/>
  <c r="AD4050" i="64" s="1"/>
  <c r="AD4051" i="64" s="1"/>
  <c r="AD4052" i="64" s="1"/>
  <c r="AD4053" i="64" s="1"/>
  <c r="AD4054" i="64" s="1"/>
  <c r="AD4055" i="64" s="1"/>
  <c r="AD4056" i="64" s="1"/>
  <c r="AD4057" i="64" s="1"/>
  <c r="AD4058" i="64" s="1"/>
  <c r="AD4059" i="64" s="1"/>
  <c r="AD4060" i="64" s="1"/>
  <c r="AD4061" i="64" s="1"/>
  <c r="AD4062" i="64" s="1"/>
  <c r="AD4063" i="64" s="1"/>
  <c r="AD4064" i="64" s="1"/>
  <c r="AD4065" i="64" s="1"/>
  <c r="AD4066" i="64" s="1"/>
  <c r="AD4067" i="64" s="1"/>
  <c r="AD4068" i="64" s="1"/>
  <c r="AD4069" i="64" s="1"/>
  <c r="AD4070" i="64" s="1"/>
  <c r="AD4071" i="64" s="1"/>
  <c r="AD4072" i="64" s="1"/>
  <c r="AD4073" i="64" s="1"/>
  <c r="AD4074" i="64" s="1"/>
  <c r="AD4075" i="64" s="1"/>
  <c r="AD4076" i="64" s="1"/>
  <c r="AD4077" i="64" s="1"/>
  <c r="AD4078" i="64" s="1"/>
  <c r="AD4079" i="64" s="1"/>
  <c r="AD4080" i="64" s="1"/>
  <c r="AD4081" i="64" s="1"/>
  <c r="AD4082" i="64" s="1"/>
  <c r="AD4083" i="64" s="1"/>
  <c r="AD4084" i="64" s="1"/>
  <c r="AD4085" i="64" s="1"/>
  <c r="AD4086" i="64" s="1"/>
  <c r="AD4087" i="64" s="1"/>
  <c r="AD4088" i="64" s="1"/>
  <c r="AD4089" i="64" s="1"/>
  <c r="AD4090" i="64" s="1"/>
  <c r="AD4091" i="64" s="1"/>
  <c r="AD4092" i="64" s="1"/>
  <c r="AD4093" i="64" s="1"/>
  <c r="AD4094" i="64" s="1"/>
  <c r="AD4095" i="64" s="1"/>
  <c r="AE10" i="64"/>
  <c r="Q268" i="64" l="1"/>
  <c r="Q929" i="64"/>
  <c r="Q1284" i="64"/>
  <c r="Q1339" i="64"/>
  <c r="Q1374" i="64"/>
  <c r="Q1379" i="64"/>
  <c r="Q267" i="64"/>
  <c r="Q254" i="64"/>
  <c r="Q248" i="64"/>
  <c r="Q273" i="64"/>
  <c r="Q278" i="64"/>
  <c r="Q283" i="64"/>
  <c r="Q288" i="64"/>
  <c r="Q293" i="64"/>
  <c r="Q298" i="64"/>
  <c r="Q303" i="64"/>
  <c r="Q308" i="64"/>
  <c r="Q313" i="64"/>
  <c r="Q318" i="64"/>
  <c r="Q323" i="64"/>
  <c r="Q328" i="64"/>
  <c r="Q333" i="64"/>
  <c r="Q338" i="64"/>
  <c r="Q343" i="64"/>
  <c r="Q348" i="64"/>
  <c r="Q353" i="64"/>
  <c r="Q358" i="64"/>
  <c r="Q363" i="64"/>
  <c r="Q368" i="64"/>
  <c r="Q373" i="64"/>
  <c r="Q378" i="64"/>
  <c r="Q383" i="64"/>
  <c r="Q388" i="64"/>
  <c r="Q393" i="64"/>
  <c r="Q398" i="64"/>
  <c r="Q403" i="64"/>
  <c r="Q408" i="64"/>
  <c r="Q413" i="64"/>
  <c r="Q418" i="64"/>
  <c r="Q423" i="64"/>
  <c r="Q428" i="64"/>
  <c r="Q433" i="64"/>
  <c r="Q438" i="64"/>
  <c r="Q443" i="64"/>
  <c r="Q448" i="64"/>
  <c r="Q453" i="64"/>
  <c r="Q458" i="64"/>
  <c r="Q463" i="64"/>
  <c r="Q468" i="64"/>
  <c r="Q473" i="64"/>
  <c r="Q478" i="64"/>
  <c r="Q483" i="64"/>
  <c r="Q488" i="64"/>
  <c r="Q493" i="64"/>
  <c r="Q498" i="64"/>
  <c r="Q503" i="64"/>
  <c r="Q508" i="64"/>
  <c r="Q513" i="64"/>
  <c r="Q518" i="64"/>
  <c r="Q523" i="64"/>
  <c r="Q528" i="64"/>
  <c r="Q533" i="64"/>
  <c r="Q538" i="64"/>
  <c r="Q543" i="64"/>
  <c r="Q548" i="64"/>
  <c r="Q553" i="64"/>
  <c r="Q558" i="64"/>
  <c r="Q563" i="64"/>
  <c r="Q568" i="64"/>
  <c r="Q573" i="64"/>
  <c r="Q578" i="64"/>
  <c r="Q583" i="64"/>
  <c r="Q588" i="64"/>
  <c r="Q593" i="64"/>
  <c r="Q598" i="64"/>
  <c r="Q603" i="64"/>
  <c r="Q608" i="64"/>
  <c r="Q613" i="64"/>
  <c r="Q618" i="64"/>
  <c r="Q623" i="64"/>
  <c r="Q628" i="64"/>
  <c r="Q633" i="64"/>
  <c r="Q638" i="64"/>
  <c r="Q643" i="64"/>
  <c r="Q648" i="64"/>
  <c r="Q653" i="64"/>
  <c r="Q658" i="64"/>
  <c r="Q663" i="64"/>
  <c r="Q668" i="64"/>
  <c r="Q673" i="64"/>
  <c r="Q678" i="64"/>
  <c r="Q683" i="64"/>
  <c r="Q688" i="64"/>
  <c r="Q693" i="64"/>
  <c r="Q698" i="64"/>
  <c r="Q703" i="64"/>
  <c r="Q708" i="64"/>
  <c r="Q713" i="64"/>
  <c r="Q718" i="64"/>
  <c r="Q723" i="64"/>
  <c r="Q728" i="64"/>
  <c r="Q733" i="64"/>
  <c r="Q738" i="64"/>
  <c r="Q743" i="64"/>
  <c r="Q748" i="64"/>
  <c r="Q753" i="64"/>
  <c r="Q758" i="64"/>
  <c r="Q763" i="64"/>
  <c r="Q768" i="64"/>
  <c r="Q773" i="64"/>
  <c r="Q778" i="64"/>
  <c r="Q783" i="64"/>
  <c r="Q788" i="64"/>
  <c r="Q793" i="64"/>
  <c r="Q798" i="64"/>
  <c r="Q803" i="64"/>
  <c r="Q808" i="64"/>
  <c r="Q813" i="64"/>
  <c r="Q818" i="64"/>
  <c r="Q823" i="64"/>
  <c r="Q828" i="64"/>
  <c r="Q833" i="64"/>
  <c r="Q838" i="64"/>
  <c r="Q843" i="64"/>
  <c r="Q848" i="64"/>
  <c r="Q853" i="64"/>
  <c r="Q858" i="64"/>
  <c r="Q863" i="64"/>
  <c r="Q868" i="64"/>
  <c r="Q873" i="64"/>
  <c r="Q878" i="64"/>
  <c r="Q883" i="64"/>
  <c r="Q888" i="64"/>
  <c r="Q893" i="64"/>
  <c r="Q898" i="64"/>
  <c r="Q903" i="64"/>
  <c r="Q908" i="64"/>
  <c r="Q913" i="64"/>
  <c r="Q918" i="64"/>
  <c r="Q923" i="64"/>
  <c r="Q928" i="64"/>
  <c r="Q933" i="64"/>
  <c r="Q938" i="64"/>
  <c r="Q943" i="64"/>
  <c r="Q948" i="64"/>
  <c r="Q953" i="64"/>
  <c r="Q958" i="64"/>
  <c r="Q963" i="64"/>
  <c r="Q968" i="64"/>
  <c r="Q973" i="64"/>
  <c r="Q978" i="64"/>
  <c r="Q983" i="64"/>
  <c r="Q988" i="64"/>
  <c r="Q993" i="64"/>
  <c r="Q998" i="64"/>
  <c r="Q1003" i="64"/>
  <c r="Q1103" i="64"/>
  <c r="Q1363" i="64"/>
  <c r="Q1368" i="64"/>
  <c r="Q1378" i="64"/>
  <c r="Q1383" i="64"/>
  <c r="Q1393" i="64"/>
  <c r="Q1458" i="64"/>
  <c r="Q1463" i="64"/>
  <c r="Q1468" i="64"/>
  <c r="Q1478" i="64"/>
  <c r="Q1483" i="64"/>
  <c r="Q1488" i="64"/>
  <c r="Q1493" i="64"/>
  <c r="Q1498" i="64"/>
  <c r="Q1503" i="64"/>
  <c r="Q1508" i="64"/>
  <c r="Q899" i="64"/>
  <c r="Q829" i="64"/>
  <c r="Q1008" i="64"/>
  <c r="Q1013" i="64"/>
  <c r="Q1018" i="64"/>
  <c r="Q1023" i="64"/>
  <c r="Q1028" i="64"/>
  <c r="Q1033" i="64"/>
  <c r="Q1038" i="64"/>
  <c r="Q1043" i="64"/>
  <c r="Q1048" i="64"/>
  <c r="Q1053" i="64"/>
  <c r="Q1058" i="64"/>
  <c r="Q1063" i="64"/>
  <c r="Q1068" i="64"/>
  <c r="Q1073" i="64"/>
  <c r="Q1078" i="64"/>
  <c r="Q1083" i="64"/>
  <c r="Q1088" i="64"/>
  <c r="Q1093" i="64"/>
  <c r="Q1098" i="64"/>
  <c r="Q1108" i="64"/>
  <c r="Q1113" i="64"/>
  <c r="Q1118" i="64"/>
  <c r="Q1123" i="64"/>
  <c r="Q1128" i="64"/>
  <c r="Q1133" i="64"/>
  <c r="Q1138" i="64"/>
  <c r="Q1143" i="64"/>
  <c r="Q1148" i="64"/>
  <c r="Q1153" i="64"/>
  <c r="Q1158" i="64"/>
  <c r="Q1163" i="64"/>
  <c r="Q1168" i="64"/>
  <c r="Q1173" i="64"/>
  <c r="Q1178" i="64"/>
  <c r="Q1183" i="64"/>
  <c r="Q1188" i="64"/>
  <c r="Q1193" i="64"/>
  <c r="Q1198" i="64"/>
  <c r="Q1203" i="64"/>
  <c r="Q1208" i="64"/>
  <c r="Q1213" i="64"/>
  <c r="Q1218" i="64"/>
  <c r="Q1223" i="64"/>
  <c r="Q1228" i="64"/>
  <c r="Q1233" i="64"/>
  <c r="Q1238" i="64"/>
  <c r="Q1243" i="64"/>
  <c r="Q1248" i="64"/>
  <c r="Q1253" i="64"/>
  <c r="Q1258" i="64"/>
  <c r="Q1263" i="64"/>
  <c r="Q1268" i="64"/>
  <c r="Q1273" i="64"/>
  <c r="Q1278" i="64"/>
  <c r="Q1283" i="64"/>
  <c r="Q1288" i="64"/>
  <c r="Q1293" i="64"/>
  <c r="Q1298" i="64"/>
  <c r="Q1303" i="64"/>
  <c r="Q1308" i="64"/>
  <c r="Q1313" i="64"/>
  <c r="Q1318" i="64"/>
  <c r="Q1323" i="64"/>
  <c r="Q1328" i="64"/>
  <c r="Q1333" i="64"/>
  <c r="Q1338" i="64"/>
  <c r="Q1343" i="64"/>
  <c r="Q1348" i="64"/>
  <c r="Q1353" i="64"/>
  <c r="Q1358" i="64"/>
  <c r="Q1373" i="64"/>
  <c r="Q1388" i="64"/>
  <c r="Q1398" i="64"/>
  <c r="Q1403" i="64"/>
  <c r="Q1408" i="64"/>
  <c r="Q1413" i="64"/>
  <c r="Q1418" i="64"/>
  <c r="Q1423" i="64"/>
  <c r="Q1428" i="64"/>
  <c r="Q1433" i="64"/>
  <c r="Q1438" i="64"/>
  <c r="Q1443" i="64"/>
  <c r="Q1448" i="64"/>
  <c r="Q1453" i="64"/>
  <c r="Q1473" i="64"/>
  <c r="Q1234" i="64"/>
  <c r="Q1269" i="64"/>
  <c r="Q549" i="64"/>
  <c r="Q1184" i="64"/>
  <c r="Q1314" i="64"/>
  <c r="Q799" i="64"/>
  <c r="Q804" i="64"/>
  <c r="Q819" i="64"/>
  <c r="Q859" i="64"/>
  <c r="Q904" i="64"/>
  <c r="Q1029" i="64"/>
  <c r="Q1054" i="64"/>
  <c r="Q1214" i="64"/>
  <c r="Q251" i="64"/>
  <c r="Q264" i="64"/>
  <c r="Q489" i="64"/>
  <c r="Q814" i="64"/>
  <c r="Q824" i="64"/>
  <c r="Q834" i="64"/>
  <c r="Q839" i="64"/>
  <c r="Q844" i="64"/>
  <c r="Q849" i="64"/>
  <c r="Q854" i="64"/>
  <c r="Q864" i="64"/>
  <c r="Q869" i="64"/>
  <c r="Q874" i="64"/>
  <c r="Q879" i="64"/>
  <c r="Q884" i="64"/>
  <c r="Q889" i="64"/>
  <c r="Q894" i="64"/>
  <c r="Q954" i="64"/>
  <c r="Q1049" i="64"/>
  <c r="Q1104" i="64"/>
  <c r="Q1109" i="64"/>
  <c r="Q1119" i="64"/>
  <c r="Q1139" i="64"/>
  <c r="Q1204" i="64"/>
  <c r="Q1259" i="64"/>
  <c r="Q1279" i="64"/>
  <c r="Q1334" i="64"/>
  <c r="Q1364" i="64"/>
  <c r="Q261" i="64"/>
  <c r="Q252" i="64"/>
  <c r="Q249" i="64"/>
  <c r="Q274" i="64"/>
  <c r="Q279" i="64"/>
  <c r="Q284" i="64"/>
  <c r="Q289" i="64"/>
  <c r="Q294" i="64"/>
  <c r="Q299" i="64"/>
  <c r="Q304" i="64"/>
  <c r="Q309" i="64"/>
  <c r="Q314" i="64"/>
  <c r="Q319" i="64"/>
  <c r="Q324" i="64"/>
  <c r="Q329" i="64"/>
  <c r="Q334" i="64"/>
  <c r="Q339" i="64"/>
  <c r="Q344" i="64"/>
  <c r="Q349" i="64"/>
  <c r="Q354" i="64"/>
  <c r="Q359" i="64"/>
  <c r="Q364" i="64"/>
  <c r="Q369" i="64"/>
  <c r="Q374" i="64"/>
  <c r="Q379" i="64"/>
  <c r="Q384" i="64"/>
  <c r="Q389" i="64"/>
  <c r="Q394" i="64"/>
  <c r="Q399" i="64"/>
  <c r="Q404" i="64"/>
  <c r="Q409" i="64"/>
  <c r="Q414" i="64"/>
  <c r="Q419" i="64"/>
  <c r="Q424" i="64"/>
  <c r="Q429" i="64"/>
  <c r="Q434" i="64"/>
  <c r="Q439" i="64"/>
  <c r="Q444" i="64"/>
  <c r="Q449" i="64"/>
  <c r="Q454" i="64"/>
  <c r="Q459" i="64"/>
  <c r="Q464" i="64"/>
  <c r="Q469" i="64"/>
  <c r="Q474" i="64"/>
  <c r="Q479" i="64"/>
  <c r="Q484" i="64"/>
  <c r="Q494" i="64"/>
  <c r="Q499" i="64"/>
  <c r="Q504" i="64"/>
  <c r="Q509" i="64"/>
  <c r="Q514" i="64"/>
  <c r="Q519" i="64"/>
  <c r="Q524" i="64"/>
  <c r="Q529" i="64"/>
  <c r="Q534" i="64"/>
  <c r="Q539" i="64"/>
  <c r="Q544" i="64"/>
  <c r="Q554" i="64"/>
  <c r="Q559" i="64"/>
  <c r="Q564" i="64"/>
  <c r="Q569" i="64"/>
  <c r="Q574" i="64"/>
  <c r="Q579" i="64"/>
  <c r="Q584" i="64"/>
  <c r="Q589" i="64"/>
  <c r="Q594" i="64"/>
  <c r="Q599" i="64"/>
  <c r="Q604" i="64"/>
  <c r="Q609" i="64"/>
  <c r="Q614" i="64"/>
  <c r="Q619" i="64"/>
  <c r="Q624" i="64"/>
  <c r="Q629" i="64"/>
  <c r="Q634" i="64"/>
  <c r="Q639" i="64"/>
  <c r="Q644" i="64"/>
  <c r="Q649" i="64"/>
  <c r="Q654" i="64"/>
  <c r="Q659" i="64"/>
  <c r="Q664" i="64"/>
  <c r="Q669" i="64"/>
  <c r="Q674" i="64"/>
  <c r="Q679" i="64"/>
  <c r="Q684" i="64"/>
  <c r="Q689" i="64"/>
  <c r="Q694" i="64"/>
  <c r="Q699" i="64"/>
  <c r="Q704" i="64"/>
  <c r="Q709" i="64"/>
  <c r="Q714" i="64"/>
  <c r="Q719" i="64"/>
  <c r="Q724" i="64"/>
  <c r="Q729" i="64"/>
  <c r="Q734" i="64"/>
  <c r="Q739" i="64"/>
  <c r="Q744" i="64"/>
  <c r="Q749" i="64"/>
  <c r="Q754" i="64"/>
  <c r="Q759" i="64"/>
  <c r="Q764" i="64"/>
  <c r="Q769" i="64"/>
  <c r="Q774" i="64"/>
  <c r="Q779" i="64"/>
  <c r="Q784" i="64"/>
  <c r="Q789" i="64"/>
  <c r="Q794" i="64"/>
  <c r="Q809" i="64"/>
  <c r="Q909" i="64"/>
  <c r="Q914" i="64"/>
  <c r="Q919" i="64"/>
  <c r="Q924" i="64"/>
  <c r="Q934" i="64"/>
  <c r="Q939" i="64"/>
  <c r="Q944" i="64"/>
  <c r="Q949" i="64"/>
  <c r="Q959" i="64"/>
  <c r="Q964" i="64"/>
  <c r="Q969" i="64"/>
  <c r="Q974" i="64"/>
  <c r="Q979" i="64"/>
  <c r="Q984" i="64"/>
  <c r="Q989" i="64"/>
  <c r="Q994" i="64"/>
  <c r="Q999" i="64"/>
  <c r="Q1004" i="64"/>
  <c r="Q1009" i="64"/>
  <c r="Q1014" i="64"/>
  <c r="Q1019" i="64"/>
  <c r="Q1024" i="64"/>
  <c r="Q1034" i="64"/>
  <c r="Q1039" i="64"/>
  <c r="Q1044" i="64"/>
  <c r="Q1059" i="64"/>
  <c r="Q1064" i="64"/>
  <c r="Q1069" i="64"/>
  <c r="Q1074" i="64"/>
  <c r="Q1079" i="64"/>
  <c r="Q1084" i="64"/>
  <c r="Q1089" i="64"/>
  <c r="Q1094" i="64"/>
  <c r="Q1099" i="64"/>
  <c r="Q1114" i="64"/>
  <c r="Q1124" i="64"/>
  <c r="Q1129" i="64"/>
  <c r="Q1134" i="64"/>
  <c r="Q1144" i="64"/>
  <c r="Q1149" i="64"/>
  <c r="Q1154" i="64"/>
  <c r="Q1159" i="64"/>
  <c r="Q1164" i="64"/>
  <c r="Q1169" i="64"/>
  <c r="Q1174" i="64"/>
  <c r="Q1179" i="64"/>
  <c r="Q1189" i="64"/>
  <c r="Q1194" i="64"/>
  <c r="Q1199" i="64"/>
  <c r="Q1209" i="64"/>
  <c r="Q1219" i="64"/>
  <c r="Q1224" i="64"/>
  <c r="Q1229" i="64"/>
  <c r="Q1239" i="64"/>
  <c r="Q1244" i="64"/>
  <c r="Q1249" i="64"/>
  <c r="Q1254" i="64"/>
  <c r="Q1264" i="64"/>
  <c r="Q1274" i="64"/>
  <c r="Q1289" i="64"/>
  <c r="Q1294" i="64"/>
  <c r="Q1299" i="64"/>
  <c r="Q1304" i="64"/>
  <c r="Q1309" i="64"/>
  <c r="Q1319" i="64"/>
  <c r="Q1324" i="64"/>
  <c r="Q1329" i="64"/>
  <c r="Q1344" i="64"/>
  <c r="Q1349" i="64"/>
  <c r="Q1354" i="64"/>
  <c r="Q1359" i="64"/>
  <c r="Q1369" i="64"/>
  <c r="Q1384" i="64"/>
  <c r="Q1389" i="64"/>
  <c r="Q1439" i="64"/>
  <c r="Q1454" i="64"/>
  <c r="Q1469" i="64"/>
  <c r="Q1474" i="64"/>
  <c r="Q1479" i="64"/>
  <c r="Q1484" i="64"/>
  <c r="Q1494" i="64"/>
  <c r="Q1499" i="64"/>
  <c r="Q1504" i="64"/>
  <c r="Q1509" i="64"/>
  <c r="Q262" i="64"/>
  <c r="Q266" i="64"/>
  <c r="Q256" i="64"/>
  <c r="Q269" i="64"/>
  <c r="Q247" i="64"/>
  <c r="Q272" i="64"/>
  <c r="Q277" i="64"/>
  <c r="Q287" i="64"/>
  <c r="Q302" i="64"/>
  <c r="Q322" i="64"/>
  <c r="Q342" i="64"/>
  <c r="Q347" i="64"/>
  <c r="Q387" i="64"/>
  <c r="Q402" i="64"/>
  <c r="Q427" i="64"/>
  <c r="Q442" i="64"/>
  <c r="Q447" i="64"/>
  <c r="Q512" i="64"/>
  <c r="Q532" i="64"/>
  <c r="Q562" i="64"/>
  <c r="Q572" i="64"/>
  <c r="Q587" i="64"/>
  <c r="Q592" i="64"/>
  <c r="Q597" i="64"/>
  <c r="Q607" i="64"/>
  <c r="Q612" i="64"/>
  <c r="Q617" i="64"/>
  <c r="Q627" i="64"/>
  <c r="Q632" i="64"/>
  <c r="Q637" i="64"/>
  <c r="Q642" i="64"/>
  <c r="Q647" i="64"/>
  <c r="Q652" i="64"/>
  <c r="Q657" i="64"/>
  <c r="Q662" i="64"/>
  <c r="Q667" i="64"/>
  <c r="Q672" i="64"/>
  <c r="Q682" i="64"/>
  <c r="Q687" i="64"/>
  <c r="Q692" i="64"/>
  <c r="Q697" i="64"/>
  <c r="Q702" i="64"/>
  <c r="Q707" i="64"/>
  <c r="Q712" i="64"/>
  <c r="Q717" i="64"/>
  <c r="Q722" i="64"/>
  <c r="Q727" i="64"/>
  <c r="Q732" i="64"/>
  <c r="Q737" i="64"/>
  <c r="Q742" i="64"/>
  <c r="Q747" i="64"/>
  <c r="Q752" i="64"/>
  <c r="Q757" i="64"/>
  <c r="Q762" i="64"/>
  <c r="Q767" i="64"/>
  <c r="Q772" i="64"/>
  <c r="Q777" i="64"/>
  <c r="Q782" i="64"/>
  <c r="Q787" i="64"/>
  <c r="Q792" i="64"/>
  <c r="Q797" i="64"/>
  <c r="Q802" i="64"/>
  <c r="Q807" i="64"/>
  <c r="Q812" i="64"/>
  <c r="Q817" i="64"/>
  <c r="Q822" i="64"/>
  <c r="Q827" i="64"/>
  <c r="Q832" i="64"/>
  <c r="Q837" i="64"/>
  <c r="Q842" i="64"/>
  <c r="Q847" i="64"/>
  <c r="Q852" i="64"/>
  <c r="Q857" i="64"/>
  <c r="Q862" i="64"/>
  <c r="Q867" i="64"/>
  <c r="Q872" i="64"/>
  <c r="Q877" i="64"/>
  <c r="Q882" i="64"/>
  <c r="Q887" i="64"/>
  <c r="Q892" i="64"/>
  <c r="Q897" i="64"/>
  <c r="Q902" i="64"/>
  <c r="Q907" i="64"/>
  <c r="Q912" i="64"/>
  <c r="Q917" i="64"/>
  <c r="Q922" i="64"/>
  <c r="Q927" i="64"/>
  <c r="Q932" i="64"/>
  <c r="Q937" i="64"/>
  <c r="Q942" i="64"/>
  <c r="Q947" i="64"/>
  <c r="Q952" i="64"/>
  <c r="Q957" i="64"/>
  <c r="Q962" i="64"/>
  <c r="Q967" i="64"/>
  <c r="Q972" i="64"/>
  <c r="Q977" i="64"/>
  <c r="Q982" i="64"/>
  <c r="Q987" i="64"/>
  <c r="Q992" i="64"/>
  <c r="Q997" i="64"/>
  <c r="Q1002" i="64"/>
  <c r="Q1007" i="64"/>
  <c r="Q1012" i="64"/>
  <c r="Q1017" i="64"/>
  <c r="Q1022" i="64"/>
  <c r="Q1027" i="64"/>
  <c r="Q1032" i="64"/>
  <c r="Q1037" i="64"/>
  <c r="Q1042" i="64"/>
  <c r="Q1047" i="64"/>
  <c r="Q1052" i="64"/>
  <c r="Q1057" i="64"/>
  <c r="Q1062" i="64"/>
  <c r="Q1067" i="64"/>
  <c r="Q1072" i="64"/>
  <c r="Q1077" i="64"/>
  <c r="Q1082" i="64"/>
  <c r="Q1087" i="64"/>
  <c r="Q1092" i="64"/>
  <c r="Q1097" i="64"/>
  <c r="Q1102" i="64"/>
  <c r="Q257" i="64"/>
  <c r="Q292" i="64"/>
  <c r="Q307" i="64"/>
  <c r="Q332" i="64"/>
  <c r="Q352" i="64"/>
  <c r="Q407" i="64"/>
  <c r="Q422" i="64"/>
  <c r="Q472" i="64"/>
  <c r="Q507" i="64"/>
  <c r="Q527" i="64"/>
  <c r="Q557" i="64"/>
  <c r="Q582" i="64"/>
  <c r="Q602" i="64"/>
  <c r="Q622" i="64"/>
  <c r="Q677" i="64"/>
  <c r="Q246" i="64"/>
  <c r="Q259" i="64"/>
  <c r="Q263" i="64"/>
  <c r="Q271" i="64"/>
  <c r="Q276" i="64"/>
  <c r="Q281" i="64"/>
  <c r="Q286" i="64"/>
  <c r="Q291" i="64"/>
  <c r="Q296" i="64"/>
  <c r="Q301" i="64"/>
  <c r="Q306" i="64"/>
  <c r="Q311" i="64"/>
  <c r="Q316" i="64"/>
  <c r="Q321" i="64"/>
  <c r="Q326" i="64"/>
  <c r="Q331" i="64"/>
  <c r="Q336" i="64"/>
  <c r="Q341" i="64"/>
  <c r="Q346" i="64"/>
  <c r="Q351" i="64"/>
  <c r="Q356" i="64"/>
  <c r="Q361" i="64"/>
  <c r="Q366" i="64"/>
  <c r="Q371" i="64"/>
  <c r="Q376" i="64"/>
  <c r="Q381" i="64"/>
  <c r="Q386" i="64"/>
  <c r="Q391" i="64"/>
  <c r="Q396" i="64"/>
  <c r="Q401" i="64"/>
  <c r="Q406" i="64"/>
  <c r="Q411" i="64"/>
  <c r="Q416" i="64"/>
  <c r="Q421" i="64"/>
  <c r="Q426" i="64"/>
  <c r="Q431" i="64"/>
  <c r="Q436" i="64"/>
  <c r="Q441" i="64"/>
  <c r="Q446" i="64"/>
  <c r="Q451" i="64"/>
  <c r="Q456" i="64"/>
  <c r="Q461" i="64"/>
  <c r="Q466" i="64"/>
  <c r="Q471" i="64"/>
  <c r="Q476" i="64"/>
  <c r="Q481" i="64"/>
  <c r="Q486" i="64"/>
  <c r="Q491" i="64"/>
  <c r="Q496" i="64"/>
  <c r="Q501" i="64"/>
  <c r="Q506" i="64"/>
  <c r="Q511" i="64"/>
  <c r="Q516" i="64"/>
  <c r="Q521" i="64"/>
  <c r="Q526" i="64"/>
  <c r="Q531" i="64"/>
  <c r="Q536" i="64"/>
  <c r="Q541" i="64"/>
  <c r="Q546" i="64"/>
  <c r="Q551" i="64"/>
  <c r="Q556" i="64"/>
  <c r="Q561" i="64"/>
  <c r="Q566" i="64"/>
  <c r="Q571" i="64"/>
  <c r="Q576" i="64"/>
  <c r="Q581" i="64"/>
  <c r="Q586" i="64"/>
  <c r="Q591" i="64"/>
  <c r="Q596" i="64"/>
  <c r="Q601" i="64"/>
  <c r="Q606" i="64"/>
  <c r="Q611" i="64"/>
  <c r="Q616" i="64"/>
  <c r="Q621" i="64"/>
  <c r="Q626" i="64"/>
  <c r="Q631" i="64"/>
  <c r="Q636" i="64"/>
  <c r="Q641" i="64"/>
  <c r="Q646" i="64"/>
  <c r="Q651" i="64"/>
  <c r="Q656" i="64"/>
  <c r="Q661" i="64"/>
  <c r="Q282" i="64"/>
  <c r="Q297" i="64"/>
  <c r="Q312" i="64"/>
  <c r="Q317" i="64"/>
  <c r="Q327" i="64"/>
  <c r="Q337" i="64"/>
  <c r="Q357" i="64"/>
  <c r="Q362" i="64"/>
  <c r="Q367" i="64"/>
  <c r="Q372" i="64"/>
  <c r="Q377" i="64"/>
  <c r="Q382" i="64"/>
  <c r="Q392" i="64"/>
  <c r="Q397" i="64"/>
  <c r="Q412" i="64"/>
  <c r="Q417" i="64"/>
  <c r="Q432" i="64"/>
  <c r="Q437" i="64"/>
  <c r="Q452" i="64"/>
  <c r="Q457" i="64"/>
  <c r="Q462" i="64"/>
  <c r="Q467" i="64"/>
  <c r="Q477" i="64"/>
  <c r="Q482" i="64"/>
  <c r="Q487" i="64"/>
  <c r="Q492" i="64"/>
  <c r="Q497" i="64"/>
  <c r="Q502" i="64"/>
  <c r="Q517" i="64"/>
  <c r="Q522" i="64"/>
  <c r="Q537" i="64"/>
  <c r="Q542" i="64"/>
  <c r="Q547" i="64"/>
  <c r="Q552" i="64"/>
  <c r="Q567" i="64"/>
  <c r="Q577" i="64"/>
  <c r="Q258" i="64"/>
  <c r="Q253" i="64"/>
  <c r="Q1107" i="64"/>
  <c r="Q1112" i="64"/>
  <c r="Q1117" i="64"/>
  <c r="Q1122" i="64"/>
  <c r="Q1127" i="64"/>
  <c r="Q1132" i="64"/>
  <c r="Q1137" i="64"/>
  <c r="Q1142" i="64"/>
  <c r="Q1147" i="64"/>
  <c r="Q1152" i="64"/>
  <c r="Q1157" i="64"/>
  <c r="Q1162" i="64"/>
  <c r="Q1167" i="64"/>
  <c r="Q1172" i="64"/>
  <c r="Q1177" i="64"/>
  <c r="Q1182" i="64"/>
  <c r="Q1187" i="64"/>
  <c r="Q1192" i="64"/>
  <c r="Q1197" i="64"/>
  <c r="Q1202" i="64"/>
  <c r="Q1207" i="64"/>
  <c r="Q1212" i="64"/>
  <c r="Q1217" i="64"/>
  <c r="Q1222" i="64"/>
  <c r="Q1227" i="64"/>
  <c r="Q1232" i="64"/>
  <c r="Q1237" i="64"/>
  <c r="Q1242" i="64"/>
  <c r="Q1247" i="64"/>
  <c r="Q1252" i="64"/>
  <c r="Q1257" i="64"/>
  <c r="Q1262" i="64"/>
  <c r="Q1267" i="64"/>
  <c r="Q1272" i="64"/>
  <c r="Q1277" i="64"/>
  <c r="Q1282" i="64"/>
  <c r="Q1287" i="64"/>
  <c r="Q1292" i="64"/>
  <c r="Q1297" i="64"/>
  <c r="Q1302" i="64"/>
  <c r="Q1307" i="64"/>
  <c r="Q1312" i="64"/>
  <c r="Q1317" i="64"/>
  <c r="Q1322" i="64"/>
  <c r="Q1327" i="64"/>
  <c r="Q1332" i="64"/>
  <c r="Q1337" i="64"/>
  <c r="Q1342" i="64"/>
  <c r="Q1347" i="64"/>
  <c r="Q1352" i="64"/>
  <c r="Q1357" i="64"/>
  <c r="Q1362" i="64"/>
  <c r="Q1367" i="64"/>
  <c r="Q1372" i="64"/>
  <c r="Q1377" i="64"/>
  <c r="Q1382" i="64"/>
  <c r="Q1387" i="64"/>
  <c r="Q1392" i="64"/>
  <c r="Q1397" i="64"/>
  <c r="Q1402" i="64"/>
  <c r="Q1407" i="64"/>
  <c r="Q1412" i="64"/>
  <c r="Q1417" i="64"/>
  <c r="Q1422" i="64"/>
  <c r="Q1427" i="64"/>
  <c r="Q1432" i="64"/>
  <c r="Q1437" i="64"/>
  <c r="Q1442" i="64"/>
  <c r="Q1447" i="64"/>
  <c r="Q1452" i="64"/>
  <c r="Q1457" i="64"/>
  <c r="Q1462" i="64"/>
  <c r="Q1467" i="64"/>
  <c r="Q1472" i="64"/>
  <c r="Q1477" i="64"/>
  <c r="Q1482" i="64"/>
  <c r="Q1487" i="64"/>
  <c r="Q1492" i="64"/>
  <c r="Q1497" i="64"/>
  <c r="Q1502" i="64"/>
  <c r="Q1507" i="64"/>
  <c r="Q666" i="64"/>
  <c r="Q671" i="64"/>
  <c r="Q676" i="64"/>
  <c r="Q681" i="64"/>
  <c r="Q686" i="64"/>
  <c r="Q691" i="64"/>
  <c r="Q696" i="64"/>
  <c r="Q701" i="64"/>
  <c r="Q706" i="64"/>
  <c r="Q711" i="64"/>
  <c r="Q716" i="64"/>
  <c r="Q721" i="64"/>
  <c r="Q726" i="64"/>
  <c r="Q731" i="64"/>
  <c r="Q736" i="64"/>
  <c r="Q741" i="64"/>
  <c r="Q746" i="64"/>
  <c r="Q751" i="64"/>
  <c r="Q756" i="64"/>
  <c r="Q761" i="64"/>
  <c r="Q766" i="64"/>
  <c r="Q771" i="64"/>
  <c r="Q776" i="64"/>
  <c r="Q781" i="64"/>
  <c r="Q786" i="64"/>
  <c r="Q791" i="64"/>
  <c r="Q796" i="64"/>
  <c r="Q801" i="64"/>
  <c r="Q806" i="64"/>
  <c r="Q811" i="64"/>
  <c r="Q816" i="64"/>
  <c r="Q821" i="64"/>
  <c r="Q826" i="64"/>
  <c r="Q831" i="64"/>
  <c r="Q836" i="64"/>
  <c r="Q841" i="64"/>
  <c r="Q846" i="64"/>
  <c r="Q851" i="64"/>
  <c r="Q856" i="64"/>
  <c r="Q861" i="64"/>
  <c r="Q866" i="64"/>
  <c r="Q871" i="64"/>
  <c r="Q876" i="64"/>
  <c r="Q881" i="64"/>
  <c r="Q886" i="64"/>
  <c r="Q891" i="64"/>
  <c r="Q896" i="64"/>
  <c r="Q901" i="64"/>
  <c r="Q906" i="64"/>
  <c r="Q911" i="64"/>
  <c r="Q916" i="64"/>
  <c r="Q921" i="64"/>
  <c r="Q926" i="64"/>
  <c r="Q931" i="64"/>
  <c r="Q936" i="64"/>
  <c r="Q941" i="64"/>
  <c r="Q946" i="64"/>
  <c r="Q951" i="64"/>
  <c r="Q956" i="64"/>
  <c r="Q961" i="64"/>
  <c r="Q966" i="64"/>
  <c r="Q971" i="64"/>
  <c r="Q976" i="64"/>
  <c r="Q981" i="64"/>
  <c r="Q986" i="64"/>
  <c r="Q991" i="64"/>
  <c r="Q996" i="64"/>
  <c r="Q1001" i="64"/>
  <c r="Q1006" i="64"/>
  <c r="Q1011" i="64"/>
  <c r="Q1016" i="64"/>
  <c r="Q1021" i="64"/>
  <c r="Q1026" i="64"/>
  <c r="Q1031" i="64"/>
  <c r="Q1036" i="64"/>
  <c r="Q1041" i="64"/>
  <c r="Q1046" i="64"/>
  <c r="Q1051" i="64"/>
  <c r="Q1056" i="64"/>
  <c r="Q1061" i="64"/>
  <c r="Q1066" i="64"/>
  <c r="Q1071" i="64"/>
  <c r="Q1076" i="64"/>
  <c r="Q1081" i="64"/>
  <c r="Q1086" i="64"/>
  <c r="Q1091" i="64"/>
  <c r="Q1096" i="64"/>
  <c r="Q1101" i="64"/>
  <c r="Q1106" i="64"/>
  <c r="Q1111" i="64"/>
  <c r="Q1116" i="64"/>
  <c r="Q1121" i="64"/>
  <c r="Q1126" i="64"/>
  <c r="Q1131" i="64"/>
  <c r="Q1136" i="64"/>
  <c r="Q1141" i="64"/>
  <c r="Q1146" i="64"/>
  <c r="Q1151" i="64"/>
  <c r="Q1156" i="64"/>
  <c r="Q1161" i="64"/>
  <c r="Q1166" i="64"/>
  <c r="Q1171" i="64"/>
  <c r="Q1176" i="64"/>
  <c r="Q1181" i="64"/>
  <c r="Q1186" i="64"/>
  <c r="Q1191" i="64"/>
  <c r="Q1196" i="64"/>
  <c r="Q1201" i="64"/>
  <c r="Q1206" i="64"/>
  <c r="Q1211" i="64"/>
  <c r="Q1216" i="64"/>
  <c r="Q1221" i="64"/>
  <c r="Q1226" i="64"/>
  <c r="Q1231" i="64"/>
  <c r="Q1236" i="64"/>
  <c r="Q1241" i="64"/>
  <c r="Q1246" i="64"/>
  <c r="Q1251" i="64"/>
  <c r="Q1256" i="64"/>
  <c r="Q1261" i="64"/>
  <c r="Q1266" i="64"/>
  <c r="Q1271" i="64"/>
  <c r="Q1276" i="64"/>
  <c r="Q1281" i="64"/>
  <c r="Q1286" i="64"/>
  <c r="Q1291" i="64"/>
  <c r="Q1296" i="64"/>
  <c r="Q1301" i="64"/>
  <c r="Q1306" i="64"/>
  <c r="Q1311" i="64"/>
  <c r="Q1316" i="64"/>
  <c r="Q1321" i="64"/>
  <c r="Q1326" i="64"/>
  <c r="Q1331" i="64"/>
  <c r="Q1336" i="64"/>
  <c r="Q1341" i="64"/>
  <c r="Q1346" i="64"/>
  <c r="Q1351" i="64"/>
  <c r="Q1356" i="64"/>
  <c r="Q1361" i="64"/>
  <c r="Q1366" i="64"/>
  <c r="Q1371" i="64"/>
  <c r="Q1376" i="64"/>
  <c r="Q1381" i="64"/>
  <c r="Q1386" i="64"/>
  <c r="Q1391" i="64"/>
  <c r="Q1396" i="64"/>
  <c r="Q1401" i="64"/>
  <c r="Q1406" i="64"/>
  <c r="Q1411" i="64"/>
  <c r="Q1416" i="64"/>
  <c r="Q1421" i="64"/>
  <c r="Q1426" i="64"/>
  <c r="Q1431" i="64"/>
  <c r="Q1436" i="64"/>
  <c r="Q1441" i="64"/>
  <c r="Q1446" i="64"/>
  <c r="Q1451" i="64"/>
  <c r="Q1456" i="64"/>
  <c r="Q1461" i="64"/>
  <c r="Q1466" i="64"/>
  <c r="Q1471" i="64"/>
  <c r="Q1476" i="64"/>
  <c r="Q1481" i="64"/>
  <c r="Q1486" i="64"/>
  <c r="Q1491" i="64"/>
  <c r="Q1496" i="64"/>
  <c r="Q1501" i="64"/>
  <c r="Q1506" i="64"/>
  <c r="Q1394" i="64"/>
  <c r="Q1399" i="64"/>
  <c r="Q1404" i="64"/>
  <c r="Q1409" i="64"/>
  <c r="Q1414" i="64"/>
  <c r="Q1419" i="64"/>
  <c r="Q1424" i="64"/>
  <c r="Q1429" i="64"/>
  <c r="Q1434" i="64"/>
  <c r="Q1444" i="64"/>
  <c r="Q1449" i="64"/>
  <c r="Q1459" i="64"/>
  <c r="Q1464" i="64"/>
  <c r="Q1489" i="64"/>
  <c r="P248" i="64"/>
  <c r="P267" i="64"/>
  <c r="P288" i="64"/>
  <c r="P323" i="64"/>
  <c r="P338" i="64"/>
  <c r="P373" i="64"/>
  <c r="P388" i="64"/>
  <c r="P418" i="64"/>
  <c r="P423" i="64"/>
  <c r="P453" i="64"/>
  <c r="P463" i="64"/>
  <c r="P468" i="64"/>
  <c r="P473" i="64"/>
  <c r="P478" i="64"/>
  <c r="P483" i="64"/>
  <c r="P488" i="64"/>
  <c r="P493" i="64"/>
  <c r="P498" i="64"/>
  <c r="P503" i="64"/>
  <c r="P508" i="64"/>
  <c r="P518" i="64"/>
  <c r="P523" i="64"/>
  <c r="P528" i="64"/>
  <c r="P533" i="64"/>
  <c r="P538" i="64"/>
  <c r="P543" i="64"/>
  <c r="P548" i="64"/>
  <c r="P553" i="64"/>
  <c r="P558" i="64"/>
  <c r="P563" i="64"/>
  <c r="P568" i="64"/>
  <c r="P573" i="64"/>
  <c r="P578" i="64"/>
  <c r="P583" i="64"/>
  <c r="P588" i="64"/>
  <c r="P593" i="64"/>
  <c r="P598" i="64"/>
  <c r="P603" i="64"/>
  <c r="P608" i="64"/>
  <c r="P613" i="64"/>
  <c r="P618" i="64"/>
  <c r="P623" i="64"/>
  <c r="P628" i="64"/>
  <c r="P633" i="64"/>
  <c r="P638" i="64"/>
  <c r="P643" i="64"/>
  <c r="P648" i="64"/>
  <c r="P653" i="64"/>
  <c r="P658" i="64"/>
  <c r="P663" i="64"/>
  <c r="P668" i="64"/>
  <c r="P673" i="64"/>
  <c r="P678" i="64"/>
  <c r="P683" i="64"/>
  <c r="P688" i="64"/>
  <c r="P693" i="64"/>
  <c r="P698" i="64"/>
  <c r="P703" i="64"/>
  <c r="P708" i="64"/>
  <c r="P713" i="64"/>
  <c r="P718" i="64"/>
  <c r="P723" i="64"/>
  <c r="P728" i="64"/>
  <c r="P733" i="64"/>
  <c r="P738" i="64"/>
  <c r="P743" i="64"/>
  <c r="P748" i="64"/>
  <c r="P753" i="64"/>
  <c r="P758" i="64"/>
  <c r="P763" i="64"/>
  <c r="P768" i="64"/>
  <c r="P773" i="64"/>
  <c r="P778" i="64"/>
  <c r="P783" i="64"/>
  <c r="P788" i="64"/>
  <c r="P793" i="64"/>
  <c r="P798" i="64"/>
  <c r="P803" i="64"/>
  <c r="P808" i="64"/>
  <c r="P813" i="64"/>
  <c r="P818" i="64"/>
  <c r="P823" i="64"/>
  <c r="P828" i="64"/>
  <c r="P833" i="64"/>
  <c r="P838" i="64"/>
  <c r="P843" i="64"/>
  <c r="P848" i="64"/>
  <c r="P853" i="64"/>
  <c r="P858" i="64"/>
  <c r="P863" i="64"/>
  <c r="P868" i="64"/>
  <c r="P873" i="64"/>
  <c r="P878" i="64"/>
  <c r="P883" i="64"/>
  <c r="P888" i="64"/>
  <c r="P893" i="64"/>
  <c r="P898" i="64"/>
  <c r="P903" i="64"/>
  <c r="P908" i="64"/>
  <c r="P913" i="64"/>
  <c r="P918" i="64"/>
  <c r="P923" i="64"/>
  <c r="P928" i="64"/>
  <c r="P933" i="64"/>
  <c r="P938" i="64"/>
  <c r="P943" i="64"/>
  <c r="P948" i="64"/>
  <c r="P953" i="64"/>
  <c r="P958" i="64"/>
  <c r="P963" i="64"/>
  <c r="P968" i="64"/>
  <c r="P973" i="64"/>
  <c r="P978" i="64"/>
  <c r="P983" i="64"/>
  <c r="P988" i="64"/>
  <c r="P993" i="64"/>
  <c r="P998" i="64"/>
  <c r="P1003" i="64"/>
  <c r="P1008" i="64"/>
  <c r="P1013" i="64"/>
  <c r="P1018" i="64"/>
  <c r="P1023" i="64"/>
  <c r="P1028" i="64"/>
  <c r="P1033" i="64"/>
  <c r="P1038" i="64"/>
  <c r="P1043" i="64"/>
  <c r="P1048" i="64"/>
  <c r="P1053" i="64"/>
  <c r="P1058" i="64"/>
  <c r="P1063" i="64"/>
  <c r="P1068" i="64"/>
  <c r="P1073" i="64"/>
  <c r="P1078" i="64"/>
  <c r="P1083" i="64"/>
  <c r="P1088" i="64"/>
  <c r="P1093" i="64"/>
  <c r="P1098" i="64"/>
  <c r="P1103" i="64"/>
  <c r="P1108" i="64"/>
  <c r="P1113" i="64"/>
  <c r="P1118" i="64"/>
  <c r="P1123" i="64"/>
  <c r="P1128" i="64"/>
  <c r="P1133" i="64"/>
  <c r="P1138" i="64"/>
  <c r="P1143" i="64"/>
  <c r="P1148" i="64"/>
  <c r="P1153" i="64"/>
  <c r="P1158" i="64"/>
  <c r="P1163" i="64"/>
  <c r="P1168" i="64"/>
  <c r="P1173" i="64"/>
  <c r="P1178" i="64"/>
  <c r="P1183" i="64"/>
  <c r="P1188" i="64"/>
  <c r="P1193" i="64"/>
  <c r="P1198" i="64"/>
  <c r="P1203" i="64"/>
  <c r="P1208" i="64"/>
  <c r="P1213" i="64"/>
  <c r="P1218" i="64"/>
  <c r="P1223" i="64"/>
  <c r="P1228" i="64"/>
  <c r="P1233" i="64"/>
  <c r="P1238" i="64"/>
  <c r="P1243" i="64"/>
  <c r="P1248" i="64"/>
  <c r="P1253" i="64"/>
  <c r="P1258" i="64"/>
  <c r="P1263" i="64"/>
  <c r="P1268" i="64"/>
  <c r="P1273" i="64"/>
  <c r="P1278" i="64"/>
  <c r="P1283" i="64"/>
  <c r="P1288" i="64"/>
  <c r="P1293" i="64"/>
  <c r="P1298" i="64"/>
  <c r="P1303" i="64"/>
  <c r="P1308" i="64"/>
  <c r="P1313" i="64"/>
  <c r="P1318" i="64"/>
  <c r="P1323" i="64"/>
  <c r="P1328" i="64"/>
  <c r="P1333" i="64"/>
  <c r="P1338" i="64"/>
  <c r="P1343" i="64"/>
  <c r="P1348" i="64"/>
  <c r="P1353" i="64"/>
  <c r="P1358" i="64"/>
  <c r="P1363" i="64"/>
  <c r="P1368" i="64"/>
  <c r="P1373" i="64"/>
  <c r="P1378" i="64"/>
  <c r="P1383" i="64"/>
  <c r="P1388" i="64"/>
  <c r="P1393" i="64"/>
  <c r="P1398" i="64"/>
  <c r="P1403" i="64"/>
  <c r="P1408" i="64"/>
  <c r="P1413" i="64"/>
  <c r="P1418" i="64"/>
  <c r="P1423" i="64"/>
  <c r="P1428" i="64"/>
  <c r="P1433" i="64"/>
  <c r="P1438" i="64"/>
  <c r="P1443" i="64"/>
  <c r="P1448" i="64"/>
  <c r="P1453" i="64"/>
  <c r="P1458" i="64"/>
  <c r="P1463" i="64"/>
  <c r="P1468" i="64"/>
  <c r="P1473" i="64"/>
  <c r="P1478" i="64"/>
  <c r="P1483" i="64"/>
  <c r="P1488" i="64"/>
  <c r="P1493" i="64"/>
  <c r="P1498" i="64"/>
  <c r="P1503" i="64"/>
  <c r="P1508" i="64"/>
  <c r="P262" i="64"/>
  <c r="P266" i="64"/>
  <c r="P458" i="64"/>
  <c r="P513" i="64"/>
  <c r="P252" i="64"/>
  <c r="P256" i="64"/>
  <c r="P269" i="64"/>
  <c r="P273" i="64"/>
  <c r="P278" i="64"/>
  <c r="P283" i="64"/>
  <c r="P293" i="64"/>
  <c r="P298" i="64"/>
  <c r="P303" i="64"/>
  <c r="P368" i="64"/>
  <c r="P393" i="64"/>
  <c r="P428" i="64"/>
  <c r="P448" i="64"/>
  <c r="P251" i="64"/>
  <c r="P272" i="64"/>
  <c r="P277" i="64"/>
  <c r="P292" i="64"/>
  <c r="P322" i="64"/>
  <c r="P327" i="64"/>
  <c r="P367" i="64"/>
  <c r="P377" i="64"/>
  <c r="P392" i="64"/>
  <c r="P422" i="64"/>
  <c r="P442" i="64"/>
  <c r="P452" i="64"/>
  <c r="P462" i="64"/>
  <c r="P477" i="64"/>
  <c r="P482" i="64"/>
  <c r="P502" i="64"/>
  <c r="P512" i="64"/>
  <c r="P522" i="64"/>
  <c r="P532" i="64"/>
  <c r="P547" i="64"/>
  <c r="P552" i="64"/>
  <c r="P562" i="64"/>
  <c r="P577" i="64"/>
  <c r="P597" i="64"/>
  <c r="P617" i="64"/>
  <c r="P627" i="64"/>
  <c r="P642" i="64"/>
  <c r="P647" i="64"/>
  <c r="P652" i="64"/>
  <c r="P657" i="64"/>
  <c r="P662" i="64"/>
  <c r="P667" i="64"/>
  <c r="P672" i="64"/>
  <c r="P677" i="64"/>
  <c r="P682" i="64"/>
  <c r="P692" i="64"/>
  <c r="P697" i="64"/>
  <c r="P702" i="64"/>
  <c r="P707" i="64"/>
  <c r="P712" i="64"/>
  <c r="P717" i="64"/>
  <c r="P722" i="64"/>
  <c r="P727" i="64"/>
  <c r="P732" i="64"/>
  <c r="P737" i="64"/>
  <c r="P742" i="64"/>
  <c r="P747" i="64"/>
  <c r="P752" i="64"/>
  <c r="P757" i="64"/>
  <c r="P762" i="64"/>
  <c r="P767" i="64"/>
  <c r="P772" i="64"/>
  <c r="P777" i="64"/>
  <c r="P782" i="64"/>
  <c r="P787" i="64"/>
  <c r="P792" i="64"/>
  <c r="P797" i="64"/>
  <c r="P802" i="64"/>
  <c r="P807" i="64"/>
  <c r="P812" i="64"/>
  <c r="P817" i="64"/>
  <c r="P822" i="64"/>
  <c r="P827" i="64"/>
  <c r="P832" i="64"/>
  <c r="P837" i="64"/>
  <c r="P842" i="64"/>
  <c r="P847" i="64"/>
  <c r="P852" i="64"/>
  <c r="P857" i="64"/>
  <c r="P862" i="64"/>
  <c r="P867" i="64"/>
  <c r="P872" i="64"/>
  <c r="P877" i="64"/>
  <c r="P882" i="64"/>
  <c r="P887" i="64"/>
  <c r="P892" i="64"/>
  <c r="P897" i="64"/>
  <c r="P902" i="64"/>
  <c r="P907" i="64"/>
  <c r="P912" i="64"/>
  <c r="P917" i="64"/>
  <c r="P922" i="64"/>
  <c r="P927" i="64"/>
  <c r="P932" i="64"/>
  <c r="P937" i="64"/>
  <c r="P942" i="64"/>
  <c r="P947" i="64"/>
  <c r="P952" i="64"/>
  <c r="P957" i="64"/>
  <c r="P962" i="64"/>
  <c r="P967" i="64"/>
  <c r="P972" i="64"/>
  <c r="P977" i="64"/>
  <c r="P982" i="64"/>
  <c r="P987" i="64"/>
  <c r="P992" i="64"/>
  <c r="P997" i="64"/>
  <c r="P1002" i="64"/>
  <c r="P1007" i="64"/>
  <c r="P1012" i="64"/>
  <c r="P1017" i="64"/>
  <c r="P1022" i="64"/>
  <c r="P1027" i="64"/>
  <c r="P1032" i="64"/>
  <c r="P1037" i="64"/>
  <c r="P1042" i="64"/>
  <c r="P1047" i="64"/>
  <c r="P1052" i="64"/>
  <c r="P1057" i="64"/>
  <c r="P1062" i="64"/>
  <c r="P1067" i="64"/>
  <c r="P1072" i="64"/>
  <c r="P1077" i="64"/>
  <c r="P1082" i="64"/>
  <c r="P1087" i="64"/>
  <c r="P1092" i="64"/>
  <c r="P1097" i="64"/>
  <c r="P1102" i="64"/>
  <c r="P1107" i="64"/>
  <c r="P1112" i="64"/>
  <c r="P1117" i="64"/>
  <c r="P1122" i="64"/>
  <c r="P1127" i="64"/>
  <c r="P1132" i="64"/>
  <c r="P1137" i="64"/>
  <c r="P1142" i="64"/>
  <c r="P1147" i="64"/>
  <c r="P1152" i="64"/>
  <c r="P1157" i="64"/>
  <c r="P1162" i="64"/>
  <c r="P1167" i="64"/>
  <c r="P1172" i="64"/>
  <c r="P1177" i="64"/>
  <c r="P1182" i="64"/>
  <c r="P1187" i="64"/>
  <c r="P1192" i="64"/>
  <c r="P1197" i="64"/>
  <c r="P1202" i="64"/>
  <c r="P1207" i="64"/>
  <c r="P1212" i="64"/>
  <c r="P1217" i="64"/>
  <c r="P1222" i="64"/>
  <c r="P1227" i="64"/>
  <c r="P1232" i="64"/>
  <c r="P1237" i="64"/>
  <c r="P1242" i="64"/>
  <c r="P1247" i="64"/>
  <c r="P1252" i="64"/>
  <c r="P1257" i="64"/>
  <c r="P1262" i="64"/>
  <c r="P1267" i="64"/>
  <c r="P1272" i="64"/>
  <c r="P1277" i="64"/>
  <c r="P1282" i="64"/>
  <c r="P1287" i="64"/>
  <c r="P1292" i="64"/>
  <c r="P1297" i="64"/>
  <c r="P1302" i="64"/>
  <c r="P1307" i="64"/>
  <c r="P1312" i="64"/>
  <c r="P1317" i="64"/>
  <c r="P1322" i="64"/>
  <c r="P1327" i="64"/>
  <c r="P1332" i="64"/>
  <c r="P1337" i="64"/>
  <c r="P1342" i="64"/>
  <c r="P1347" i="64"/>
  <c r="P1352" i="64"/>
  <c r="P1357" i="64"/>
  <c r="P1362" i="64"/>
  <c r="P1367" i="64"/>
  <c r="P1372" i="64"/>
  <c r="P1377" i="64"/>
  <c r="P1382" i="64"/>
  <c r="P1387" i="64"/>
  <c r="P1392" i="64"/>
  <c r="P1397" i="64"/>
  <c r="P1402" i="64"/>
  <c r="P1407" i="64"/>
  <c r="P1412" i="64"/>
  <c r="P1417" i="64"/>
  <c r="P1422" i="64"/>
  <c r="P1427" i="64"/>
  <c r="P1432" i="64"/>
  <c r="P1437" i="64"/>
  <c r="P1442" i="64"/>
  <c r="P1447" i="64"/>
  <c r="P1452" i="64"/>
  <c r="P1457" i="64"/>
  <c r="P1462" i="64"/>
  <c r="P1467" i="64"/>
  <c r="P1472" i="64"/>
  <c r="P1477" i="64"/>
  <c r="P1482" i="64"/>
  <c r="P1487" i="64"/>
  <c r="P1492" i="64"/>
  <c r="P1497" i="64"/>
  <c r="P1502" i="64"/>
  <c r="P1507" i="64"/>
  <c r="P318" i="64"/>
  <c r="P343" i="64"/>
  <c r="P363" i="64"/>
  <c r="P383" i="64"/>
  <c r="P438" i="64"/>
  <c r="P257" i="64"/>
  <c r="P282" i="64"/>
  <c r="P297" i="64"/>
  <c r="P332" i="64"/>
  <c r="P342" i="64"/>
  <c r="P352" i="64"/>
  <c r="P357" i="64"/>
  <c r="P382" i="64"/>
  <c r="P402" i="64"/>
  <c r="P407" i="64"/>
  <c r="P412" i="64"/>
  <c r="P427" i="64"/>
  <c r="P432" i="64"/>
  <c r="P467" i="64"/>
  <c r="P472" i="64"/>
  <c r="P487" i="64"/>
  <c r="P492" i="64"/>
  <c r="P537" i="64"/>
  <c r="P542" i="64"/>
  <c r="P557" i="64"/>
  <c r="P587" i="64"/>
  <c r="P602" i="64"/>
  <c r="P607" i="64"/>
  <c r="P612" i="64"/>
  <c r="P246" i="64"/>
  <c r="P259" i="64"/>
  <c r="P263" i="64"/>
  <c r="P271" i="64"/>
  <c r="P276" i="64"/>
  <c r="P281" i="64"/>
  <c r="P286" i="64"/>
  <c r="P291" i="64"/>
  <c r="P296" i="64"/>
  <c r="P301" i="64"/>
  <c r="P306" i="64"/>
  <c r="P311" i="64"/>
  <c r="P316" i="64"/>
  <c r="P321" i="64"/>
  <c r="P326" i="64"/>
  <c r="P331" i="64"/>
  <c r="P336" i="64"/>
  <c r="P341" i="64"/>
  <c r="P346" i="64"/>
  <c r="P351" i="64"/>
  <c r="P356" i="64"/>
  <c r="P361" i="64"/>
  <c r="P366" i="64"/>
  <c r="P371" i="64"/>
  <c r="P376" i="64"/>
  <c r="P381" i="64"/>
  <c r="P386" i="64"/>
  <c r="P391" i="64"/>
  <c r="P396" i="64"/>
  <c r="P401" i="64"/>
  <c r="P406" i="64"/>
  <c r="P411" i="64"/>
  <c r="P416" i="64"/>
  <c r="P421" i="64"/>
  <c r="P426" i="64"/>
  <c r="P431" i="64"/>
  <c r="P436" i="64"/>
  <c r="P441" i="64"/>
  <c r="P446" i="64"/>
  <c r="P451" i="64"/>
  <c r="P456" i="64"/>
  <c r="P461" i="64"/>
  <c r="P466" i="64"/>
  <c r="P471" i="64"/>
  <c r="P476" i="64"/>
  <c r="P481" i="64"/>
  <c r="P486" i="64"/>
  <c r="P491" i="64"/>
  <c r="P496" i="64"/>
  <c r="P501" i="64"/>
  <c r="P506" i="64"/>
  <c r="P511" i="64"/>
  <c r="P516" i="64"/>
  <c r="P521" i="64"/>
  <c r="P526" i="64"/>
  <c r="P531" i="64"/>
  <c r="P536" i="64"/>
  <c r="P541" i="64"/>
  <c r="P546" i="64"/>
  <c r="P551" i="64"/>
  <c r="P556" i="64"/>
  <c r="P561" i="64"/>
  <c r="P566" i="64"/>
  <c r="P571" i="64"/>
  <c r="P576" i="64"/>
  <c r="P581" i="64"/>
  <c r="P586" i="64"/>
  <c r="P591" i="64"/>
  <c r="P596" i="64"/>
  <c r="P601" i="64"/>
  <c r="P606" i="64"/>
  <c r="P611" i="64"/>
  <c r="P616" i="64"/>
  <c r="P621" i="64"/>
  <c r="P626" i="64"/>
  <c r="P631" i="64"/>
  <c r="P636" i="64"/>
  <c r="P641" i="64"/>
  <c r="P646" i="64"/>
  <c r="P651" i="64"/>
  <c r="P656" i="64"/>
  <c r="P661" i="64"/>
  <c r="P666" i="64"/>
  <c r="P671" i="64"/>
  <c r="P676" i="64"/>
  <c r="P681" i="64"/>
  <c r="P686" i="64"/>
  <c r="P691" i="64"/>
  <c r="P696" i="64"/>
  <c r="P701" i="64"/>
  <c r="P706" i="64"/>
  <c r="P711" i="64"/>
  <c r="P716" i="64"/>
  <c r="P721" i="64"/>
  <c r="P726" i="64"/>
  <c r="P731" i="64"/>
  <c r="P736" i="64"/>
  <c r="P741" i="64"/>
  <c r="P746" i="64"/>
  <c r="P751" i="64"/>
  <c r="P756" i="64"/>
  <c r="P761" i="64"/>
  <c r="P766" i="64"/>
  <c r="P771" i="64"/>
  <c r="P776" i="64"/>
  <c r="P781" i="64"/>
  <c r="P786" i="64"/>
  <c r="P791" i="64"/>
  <c r="P796" i="64"/>
  <c r="P801" i="64"/>
  <c r="P806" i="64"/>
  <c r="P811" i="64"/>
  <c r="P816" i="64"/>
  <c r="P821" i="64"/>
  <c r="P826" i="64"/>
  <c r="P831" i="64"/>
  <c r="P836" i="64"/>
  <c r="P841" i="64"/>
  <c r="P846" i="64"/>
  <c r="P851" i="64"/>
  <c r="P856" i="64"/>
  <c r="P861" i="64"/>
  <c r="P866" i="64"/>
  <c r="P871" i="64"/>
  <c r="P876" i="64"/>
  <c r="P881" i="64"/>
  <c r="P886" i="64"/>
  <c r="P891" i="64"/>
  <c r="P896" i="64"/>
  <c r="P901" i="64"/>
  <c r="P906" i="64"/>
  <c r="P911" i="64"/>
  <c r="P916" i="64"/>
  <c r="P921" i="64"/>
  <c r="P926" i="64"/>
  <c r="P931" i="64"/>
  <c r="P936" i="64"/>
  <c r="P941" i="64"/>
  <c r="P946" i="64"/>
  <c r="P951" i="64"/>
  <c r="P956" i="64"/>
  <c r="P961" i="64"/>
  <c r="P966" i="64"/>
  <c r="P971" i="64"/>
  <c r="P976" i="64"/>
  <c r="P981" i="64"/>
  <c r="P986" i="64"/>
  <c r="P991" i="64"/>
  <c r="P996" i="64"/>
  <c r="P1001" i="64"/>
  <c r="P1006" i="64"/>
  <c r="P1011" i="64"/>
  <c r="P1016" i="64"/>
  <c r="P1021" i="64"/>
  <c r="P1026" i="64"/>
  <c r="P1031" i="64"/>
  <c r="P1036" i="64"/>
  <c r="P1041" i="64"/>
  <c r="P1046" i="64"/>
  <c r="P1051" i="64"/>
  <c r="P1056" i="64"/>
  <c r="P1061" i="64"/>
  <c r="P1066" i="64"/>
  <c r="P1071" i="64"/>
  <c r="P1076" i="64"/>
  <c r="P1081" i="64"/>
  <c r="P1086" i="64"/>
  <c r="P1091" i="64"/>
  <c r="P1096" i="64"/>
  <c r="P1101" i="64"/>
  <c r="P1106" i="64"/>
  <c r="P1111" i="64"/>
  <c r="P1116" i="64"/>
  <c r="P1121" i="64"/>
  <c r="P1126" i="64"/>
  <c r="P1131" i="64"/>
  <c r="P1136" i="64"/>
  <c r="P1141" i="64"/>
  <c r="P1146" i="64"/>
  <c r="P1151" i="64"/>
  <c r="P1156" i="64"/>
  <c r="P1161" i="64"/>
  <c r="P1166" i="64"/>
  <c r="P1171" i="64"/>
  <c r="P1176" i="64"/>
  <c r="P1181" i="64"/>
  <c r="P1186" i="64"/>
  <c r="P1191" i="64"/>
  <c r="P1196" i="64"/>
  <c r="P1201" i="64"/>
  <c r="P1206" i="64"/>
  <c r="P1211" i="64"/>
  <c r="P1216" i="64"/>
  <c r="P1221" i="64"/>
  <c r="P1226" i="64"/>
  <c r="P1231" i="64"/>
  <c r="P1236" i="64"/>
  <c r="P1241" i="64"/>
  <c r="P1246" i="64"/>
  <c r="P1251" i="64"/>
  <c r="P1256" i="64"/>
  <c r="P1261" i="64"/>
  <c r="P1266" i="64"/>
  <c r="P1271" i="64"/>
  <c r="P1276" i="64"/>
  <c r="P1281" i="64"/>
  <c r="P1286" i="64"/>
  <c r="P1291" i="64"/>
  <c r="P1296" i="64"/>
  <c r="P1301" i="64"/>
  <c r="P1306" i="64"/>
  <c r="P1311" i="64"/>
  <c r="P1316" i="64"/>
  <c r="P1321" i="64"/>
  <c r="P1326" i="64"/>
  <c r="P1331" i="64"/>
  <c r="P1336" i="64"/>
  <c r="P1341" i="64"/>
  <c r="P1346" i="64"/>
  <c r="P1351" i="64"/>
  <c r="P1356" i="64"/>
  <c r="P1361" i="64"/>
  <c r="P1366" i="64"/>
  <c r="P1371" i="64"/>
  <c r="P1376" i="64"/>
  <c r="P1381" i="64"/>
  <c r="P1386" i="64"/>
  <c r="P1391" i="64"/>
  <c r="P1396" i="64"/>
  <c r="P1401" i="64"/>
  <c r="P1406" i="64"/>
  <c r="P1411" i="64"/>
  <c r="P1416" i="64"/>
  <c r="P1421" i="64"/>
  <c r="P1426" i="64"/>
  <c r="P1431" i="64"/>
  <c r="P1436" i="64"/>
  <c r="P1441" i="64"/>
  <c r="P1446" i="64"/>
  <c r="P1451" i="64"/>
  <c r="P1456" i="64"/>
  <c r="P1461" i="64"/>
  <c r="P1466" i="64"/>
  <c r="P1471" i="64"/>
  <c r="P1476" i="64"/>
  <c r="P1481" i="64"/>
  <c r="P1486" i="64"/>
  <c r="P1491" i="64"/>
  <c r="P1496" i="64"/>
  <c r="P1501" i="64"/>
  <c r="P1506" i="64"/>
  <c r="P313" i="64"/>
  <c r="P328" i="64"/>
  <c r="P348" i="64"/>
  <c r="P358" i="64"/>
  <c r="P378" i="64"/>
  <c r="P413" i="64"/>
  <c r="P433" i="64"/>
  <c r="P443" i="64"/>
  <c r="P247" i="64"/>
  <c r="P268" i="64"/>
  <c r="P302" i="64"/>
  <c r="P312" i="64"/>
  <c r="P317" i="64"/>
  <c r="P337" i="64"/>
  <c r="P347" i="64"/>
  <c r="P362" i="64"/>
  <c r="P372" i="64"/>
  <c r="P387" i="64"/>
  <c r="P397" i="64"/>
  <c r="P417" i="64"/>
  <c r="P437" i="64"/>
  <c r="P447" i="64"/>
  <c r="P457" i="64"/>
  <c r="P497" i="64"/>
  <c r="P507" i="64"/>
  <c r="P517" i="64"/>
  <c r="P527" i="64"/>
  <c r="P567" i="64"/>
  <c r="P572" i="64"/>
  <c r="P582" i="64"/>
  <c r="P592" i="64"/>
  <c r="P622" i="64"/>
  <c r="P632" i="64"/>
  <c r="P637" i="64"/>
  <c r="P687" i="64"/>
  <c r="P254" i="64"/>
  <c r="P258" i="64"/>
  <c r="P308" i="64"/>
  <c r="P333" i="64"/>
  <c r="P353" i="64"/>
  <c r="P398" i="64"/>
  <c r="P403" i="64"/>
  <c r="P408" i="64"/>
  <c r="P261" i="64"/>
  <c r="P264" i="64"/>
  <c r="P287" i="64"/>
  <c r="P307" i="64"/>
  <c r="P249" i="64"/>
  <c r="P253" i="64"/>
  <c r="P274" i="64"/>
  <c r="P279" i="64"/>
  <c r="P284" i="64"/>
  <c r="P289" i="64"/>
  <c r="P294" i="64"/>
  <c r="P299" i="64"/>
  <c r="P304" i="64"/>
  <c r="P309" i="64"/>
  <c r="P314" i="64"/>
  <c r="P319" i="64"/>
  <c r="P324" i="64"/>
  <c r="P329" i="64"/>
  <c r="P334" i="64"/>
  <c r="P339" i="64"/>
  <c r="P344" i="64"/>
  <c r="P349" i="64"/>
  <c r="P354" i="64"/>
  <c r="P359" i="64"/>
  <c r="P364" i="64"/>
  <c r="P369" i="64"/>
  <c r="P374" i="64"/>
  <c r="P379" i="64"/>
  <c r="P384" i="64"/>
  <c r="P389" i="64"/>
  <c r="P394" i="64"/>
  <c r="P399" i="64"/>
  <c r="P404" i="64"/>
  <c r="P409" i="64"/>
  <c r="P414" i="64"/>
  <c r="P419" i="64"/>
  <c r="P424" i="64"/>
  <c r="P429" i="64"/>
  <c r="P434" i="64"/>
  <c r="P439" i="64"/>
  <c r="P444" i="64"/>
  <c r="P449" i="64"/>
  <c r="P454" i="64"/>
  <c r="P459" i="64"/>
  <c r="P464" i="64"/>
  <c r="P469" i="64"/>
  <c r="P474" i="64"/>
  <c r="P479" i="64"/>
  <c r="P484" i="64"/>
  <c r="P489" i="64"/>
  <c r="P494" i="64"/>
  <c r="P499" i="64"/>
  <c r="P504" i="64"/>
  <c r="P509" i="64"/>
  <c r="P514" i="64"/>
  <c r="P519" i="64"/>
  <c r="P524" i="64"/>
  <c r="P529" i="64"/>
  <c r="P534" i="64"/>
  <c r="P539" i="64"/>
  <c r="P544" i="64"/>
  <c r="P549" i="64"/>
  <c r="P554" i="64"/>
  <c r="P559" i="64"/>
  <c r="P564" i="64"/>
  <c r="P569" i="64"/>
  <c r="P574" i="64"/>
  <c r="P579" i="64"/>
  <c r="P584" i="64"/>
  <c r="P589" i="64"/>
  <c r="P594" i="64"/>
  <c r="P599" i="64"/>
  <c r="P604" i="64"/>
  <c r="P609" i="64"/>
  <c r="P614" i="64"/>
  <c r="P619" i="64"/>
  <c r="P624" i="64"/>
  <c r="P629" i="64"/>
  <c r="P634" i="64"/>
  <c r="P639" i="64"/>
  <c r="P644" i="64"/>
  <c r="P649" i="64"/>
  <c r="P654" i="64"/>
  <c r="P659" i="64"/>
  <c r="P664" i="64"/>
  <c r="P669" i="64"/>
  <c r="P674" i="64"/>
  <c r="P679" i="64"/>
  <c r="P684" i="64"/>
  <c r="P689" i="64"/>
  <c r="P694" i="64"/>
  <c r="P699" i="64"/>
  <c r="P704" i="64"/>
  <c r="P709" i="64"/>
  <c r="P714" i="64"/>
  <c r="P719" i="64"/>
  <c r="P724" i="64"/>
  <c r="P729" i="64"/>
  <c r="P734" i="64"/>
  <c r="P739" i="64"/>
  <c r="P744" i="64"/>
  <c r="P749" i="64"/>
  <c r="P754" i="64"/>
  <c r="P759" i="64"/>
  <c r="P764" i="64"/>
  <c r="P769" i="64"/>
  <c r="P774" i="64"/>
  <c r="P779" i="64"/>
  <c r="P784" i="64"/>
  <c r="P789" i="64"/>
  <c r="P794" i="64"/>
  <c r="P799" i="64"/>
  <c r="P804" i="64"/>
  <c r="P809" i="64"/>
  <c r="P814" i="64"/>
  <c r="P819" i="64"/>
  <c r="P824" i="64"/>
  <c r="P829" i="64"/>
  <c r="P834" i="64"/>
  <c r="P839" i="64"/>
  <c r="P844" i="64"/>
  <c r="P849" i="64"/>
  <c r="P854" i="64"/>
  <c r="P859" i="64"/>
  <c r="P864" i="64"/>
  <c r="P869" i="64"/>
  <c r="P874" i="64"/>
  <c r="P879" i="64"/>
  <c r="P884" i="64"/>
  <c r="P889" i="64"/>
  <c r="P894" i="64"/>
  <c r="P899" i="64"/>
  <c r="P904" i="64"/>
  <c r="P909" i="64"/>
  <c r="P914" i="64"/>
  <c r="P919" i="64"/>
  <c r="P924" i="64"/>
  <c r="P929" i="64"/>
  <c r="P934" i="64"/>
  <c r="P939" i="64"/>
  <c r="P944" i="64"/>
  <c r="P949" i="64"/>
  <c r="P954" i="64"/>
  <c r="P959" i="64"/>
  <c r="P964" i="64"/>
  <c r="P969" i="64"/>
  <c r="P974" i="64"/>
  <c r="P979" i="64"/>
  <c r="P984" i="64"/>
  <c r="P989" i="64"/>
  <c r="P994" i="64"/>
  <c r="P999" i="64"/>
  <c r="P1004" i="64"/>
  <c r="P1009" i="64"/>
  <c r="P1014" i="64"/>
  <c r="P1019" i="64"/>
  <c r="P1024" i="64"/>
  <c r="P1029" i="64"/>
  <c r="P1034" i="64"/>
  <c r="P1039" i="64"/>
  <c r="P1044" i="64"/>
  <c r="P1049" i="64"/>
  <c r="P1054" i="64"/>
  <c r="P1059" i="64"/>
  <c r="P1064" i="64"/>
  <c r="P1069" i="64"/>
  <c r="P1074" i="64"/>
  <c r="P1079" i="64"/>
  <c r="P1084" i="64"/>
  <c r="P1089" i="64"/>
  <c r="P1094" i="64"/>
  <c r="P1099" i="64"/>
  <c r="P1104" i="64"/>
  <c r="P1109" i="64"/>
  <c r="P1114" i="64"/>
  <c r="P1119" i="64"/>
  <c r="P1124" i="64"/>
  <c r="P1129" i="64"/>
  <c r="P1134" i="64"/>
  <c r="P1139" i="64"/>
  <c r="P1144" i="64"/>
  <c r="P1149" i="64"/>
  <c r="P1154" i="64"/>
  <c r="P1159" i="64"/>
  <c r="P1164" i="64"/>
  <c r="P1169" i="64"/>
  <c r="P1174" i="64"/>
  <c r="P1179" i="64"/>
  <c r="P1184" i="64"/>
  <c r="P1189" i="64"/>
  <c r="P1194" i="64"/>
  <c r="P1199" i="64"/>
  <c r="P1204" i="64"/>
  <c r="P1209" i="64"/>
  <c r="P1214" i="64"/>
  <c r="P1219" i="64"/>
  <c r="P1224" i="64"/>
  <c r="P1229" i="64"/>
  <c r="P1234" i="64"/>
  <c r="P1239" i="64"/>
  <c r="P1244" i="64"/>
  <c r="P1249" i="64"/>
  <c r="P1254" i="64"/>
  <c r="P1259" i="64"/>
  <c r="P1264" i="64"/>
  <c r="P1269" i="64"/>
  <c r="P1274" i="64"/>
  <c r="P1279" i="64"/>
  <c r="P1284" i="64"/>
  <c r="P1289" i="64"/>
  <c r="P1294" i="64"/>
  <c r="P1299" i="64"/>
  <c r="P1304" i="64"/>
  <c r="P1309" i="64"/>
  <c r="P1314" i="64"/>
  <c r="P1319" i="64"/>
  <c r="P1324" i="64"/>
  <c r="P1329" i="64"/>
  <c r="P1334" i="64"/>
  <c r="P1339" i="64"/>
  <c r="P1344" i="64"/>
  <c r="P1349" i="64"/>
  <c r="P1354" i="64"/>
  <c r="P1359" i="64"/>
  <c r="P1364" i="64"/>
  <c r="P1369" i="64"/>
  <c r="P1374" i="64"/>
  <c r="P1379" i="64"/>
  <c r="P1384" i="64"/>
  <c r="P1389" i="64"/>
  <c r="P1394" i="64"/>
  <c r="P1399" i="64"/>
  <c r="P1404" i="64"/>
  <c r="P1409" i="64"/>
  <c r="P1414" i="64"/>
  <c r="P1419" i="64"/>
  <c r="P1424" i="64"/>
  <c r="P1429" i="64"/>
  <c r="P1434" i="64"/>
  <c r="P1439" i="64"/>
  <c r="P1444" i="64"/>
  <c r="P1449" i="64"/>
  <c r="P1454" i="64"/>
  <c r="P1459" i="64"/>
  <c r="P1464" i="64"/>
  <c r="P1469" i="64"/>
  <c r="P1474" i="64"/>
  <c r="P1479" i="64"/>
  <c r="P1484" i="64"/>
  <c r="P1489" i="64"/>
  <c r="P1494" i="64"/>
  <c r="P1499" i="64"/>
  <c r="P1504" i="64"/>
  <c r="P1509" i="64"/>
  <c r="AG244" i="64"/>
  <c r="AG243" i="64"/>
  <c r="AG242" i="64"/>
  <c r="AG241" i="64"/>
  <c r="AG239" i="64"/>
  <c r="AG238" i="64"/>
  <c r="AG237" i="64"/>
  <c r="AG236" i="64"/>
  <c r="AG234" i="64"/>
  <c r="AG233" i="64"/>
  <c r="AG232" i="64"/>
  <c r="AG231" i="64"/>
  <c r="AG229" i="64"/>
  <c r="AG228" i="64"/>
  <c r="AG227" i="64"/>
  <c r="AG226" i="64"/>
  <c r="AG224" i="64"/>
  <c r="AG223" i="64"/>
  <c r="AG222" i="64"/>
  <c r="AG221" i="64"/>
  <c r="AG219" i="64"/>
  <c r="AG218" i="64"/>
  <c r="AG217" i="64"/>
  <c r="AG216" i="64"/>
  <c r="AG214" i="64"/>
  <c r="AG213" i="64"/>
  <c r="AG212" i="64"/>
  <c r="AG211" i="64"/>
  <c r="AG209" i="64"/>
  <c r="AG208" i="64"/>
  <c r="AG207" i="64"/>
  <c r="AG206" i="64"/>
  <c r="AG204" i="64"/>
  <c r="AG203" i="64"/>
  <c r="AG202" i="64"/>
  <c r="AG201" i="64"/>
  <c r="AG199" i="64"/>
  <c r="AG198" i="64"/>
  <c r="AG197" i="64"/>
  <c r="AG196" i="64"/>
  <c r="AG194" i="64"/>
  <c r="AG193" i="64"/>
  <c r="AG192" i="64"/>
  <c r="AG191" i="64"/>
  <c r="AG189" i="64"/>
  <c r="AG188" i="64"/>
  <c r="AG187" i="64"/>
  <c r="AG186" i="64"/>
  <c r="AG184" i="64"/>
  <c r="AG183" i="64"/>
  <c r="AG182" i="64"/>
  <c r="AG181" i="64"/>
  <c r="AG179" i="64"/>
  <c r="AG178" i="64"/>
  <c r="AG177" i="64"/>
  <c r="AG176" i="64"/>
  <c r="AG174" i="64"/>
  <c r="AG173" i="64"/>
  <c r="AG172" i="64"/>
  <c r="AG171" i="64"/>
  <c r="AG169" i="64"/>
  <c r="AG168" i="64"/>
  <c r="AG167" i="64"/>
  <c r="AG166" i="64"/>
  <c r="AG164" i="64"/>
  <c r="AG163" i="64"/>
  <c r="AG162" i="64"/>
  <c r="AG161" i="64"/>
  <c r="AG159" i="64"/>
  <c r="AG158" i="64"/>
  <c r="AG157" i="64"/>
  <c r="AG156" i="64"/>
  <c r="AG154" i="64"/>
  <c r="AG153" i="64"/>
  <c r="AG152" i="64"/>
  <c r="AG151" i="64"/>
  <c r="AG149" i="64"/>
  <c r="AG148" i="64"/>
  <c r="AG147" i="64"/>
  <c r="AG146" i="64"/>
  <c r="AG144" i="64"/>
  <c r="AG143" i="64"/>
  <c r="AG142" i="64"/>
  <c r="AG141" i="64"/>
  <c r="AG139" i="64"/>
  <c r="AG138" i="64"/>
  <c r="AG137" i="64"/>
  <c r="AG136" i="64"/>
  <c r="AG134" i="64"/>
  <c r="AG133" i="64"/>
  <c r="AG132" i="64"/>
  <c r="AG131" i="64"/>
  <c r="AG129" i="64"/>
  <c r="AG128" i="64"/>
  <c r="AG127" i="64"/>
  <c r="AG126" i="64"/>
  <c r="AG124" i="64"/>
  <c r="AG123" i="64"/>
  <c r="AG122" i="64"/>
  <c r="AG121" i="64"/>
  <c r="AG119" i="64"/>
  <c r="AG118" i="64"/>
  <c r="AG117" i="64"/>
  <c r="AG116" i="64"/>
  <c r="AG114" i="64"/>
  <c r="AG113" i="64"/>
  <c r="AG112" i="64"/>
  <c r="AG111" i="64"/>
  <c r="AG109" i="64"/>
  <c r="AG108" i="64"/>
  <c r="AG107" i="64"/>
  <c r="AG106" i="64"/>
  <c r="AG104" i="64"/>
  <c r="AG103" i="64"/>
  <c r="AG102" i="64"/>
  <c r="AG101" i="64"/>
  <c r="AG99" i="64"/>
  <c r="AG98" i="64"/>
  <c r="AG97" i="64"/>
  <c r="AG96" i="64"/>
  <c r="AG94" i="64"/>
  <c r="AG93" i="64"/>
  <c r="AG92" i="64"/>
  <c r="AG91" i="64"/>
  <c r="AG89" i="64"/>
  <c r="AG88" i="64"/>
  <c r="AG87" i="64"/>
  <c r="AG86" i="64"/>
  <c r="AG84" i="64"/>
  <c r="AG83" i="64"/>
  <c r="AG82" i="64"/>
  <c r="AG81" i="64"/>
  <c r="AG79" i="64"/>
  <c r="AG78" i="64"/>
  <c r="AG77" i="64"/>
  <c r="AG76" i="64"/>
  <c r="AG74" i="64"/>
  <c r="AG73" i="64"/>
  <c r="AG72" i="64"/>
  <c r="AG71" i="64"/>
  <c r="AG69" i="64"/>
  <c r="AG68" i="64"/>
  <c r="AG67" i="64"/>
  <c r="AG66" i="64"/>
  <c r="AG64" i="64"/>
  <c r="AG63" i="64"/>
  <c r="AG62" i="64"/>
  <c r="AG61" i="64"/>
  <c r="AG59" i="64"/>
  <c r="AG58" i="64"/>
  <c r="AG57" i="64"/>
  <c r="AG56" i="64"/>
  <c r="AG54" i="64"/>
  <c r="AG53" i="64"/>
  <c r="AG52" i="64"/>
  <c r="AG51" i="64"/>
  <c r="AG49" i="64"/>
  <c r="AG48" i="64"/>
  <c r="AG47" i="64"/>
  <c r="AG46" i="64"/>
  <c r="AG44" i="64"/>
  <c r="AG43" i="64"/>
  <c r="AG42" i="64"/>
  <c r="AG41" i="64"/>
  <c r="AG39" i="64"/>
  <c r="AG38" i="64"/>
  <c r="AG37" i="64"/>
  <c r="AG36" i="64"/>
  <c r="AG34" i="64"/>
  <c r="AG33" i="64"/>
  <c r="AG32" i="64"/>
  <c r="AG31" i="64"/>
  <c r="AG29" i="64"/>
  <c r="AG28" i="64"/>
  <c r="AG27" i="64"/>
  <c r="AG26" i="64"/>
  <c r="AG24" i="64"/>
  <c r="AG23" i="64"/>
  <c r="AG22" i="64"/>
  <c r="AG21" i="64"/>
  <c r="AG19" i="64"/>
  <c r="AG18" i="64"/>
  <c r="AG17" i="64"/>
  <c r="AG16" i="64"/>
  <c r="AG14" i="64"/>
  <c r="AG13" i="64"/>
  <c r="AG12" i="64"/>
  <c r="AG11" i="64"/>
  <c r="S11" i="64"/>
  <c r="S12" i="64" s="1"/>
  <c r="S13" i="64" s="1"/>
  <c r="AN245" i="64"/>
  <c r="AN244" i="64"/>
  <c r="AN243" i="64"/>
  <c r="AN241" i="64"/>
  <c r="AN240" i="64"/>
  <c r="AN239" i="64"/>
  <c r="AN238" i="64"/>
  <c r="AN236" i="64"/>
  <c r="AN235" i="64"/>
  <c r="AN234" i="64"/>
  <c r="AN233" i="64"/>
  <c r="AN231" i="64"/>
  <c r="AN230" i="64"/>
  <c r="AN229" i="64"/>
  <c r="AN228" i="64"/>
  <c r="AN226" i="64"/>
  <c r="AN225" i="64"/>
  <c r="AN224" i="64"/>
  <c r="AN223" i="64"/>
  <c r="AN221" i="64"/>
  <c r="AN220" i="64"/>
  <c r="AN219" i="64"/>
  <c r="AN218" i="64"/>
  <c r="AN216" i="64"/>
  <c r="AN215" i="64"/>
  <c r="AN214" i="64"/>
  <c r="AN213" i="64"/>
  <c r="AN211" i="64"/>
  <c r="AN210" i="64"/>
  <c r="AN209" i="64"/>
  <c r="AN208" i="64"/>
  <c r="AN206" i="64"/>
  <c r="AN205" i="64"/>
  <c r="AN204" i="64"/>
  <c r="AN203" i="64"/>
  <c r="AN201" i="64"/>
  <c r="AN200" i="64"/>
  <c r="AN199" i="64"/>
  <c r="AN198" i="64"/>
  <c r="AN196" i="64"/>
  <c r="AN195" i="64"/>
  <c r="AN194" i="64"/>
  <c r="AN193" i="64"/>
  <c r="AN191" i="64"/>
  <c r="AN190" i="64"/>
  <c r="AN189" i="64"/>
  <c r="AN188" i="64"/>
  <c r="AN186" i="64"/>
  <c r="AN185" i="64"/>
  <c r="AN184" i="64"/>
  <c r="AN183" i="64"/>
  <c r="AN181" i="64"/>
  <c r="AN180" i="64"/>
  <c r="AN179" i="64"/>
  <c r="AN178" i="64"/>
  <c r="AN176" i="64"/>
  <c r="AN175" i="64"/>
  <c r="AN174" i="64"/>
  <c r="AN173" i="64"/>
  <c r="AN171" i="64"/>
  <c r="AN170" i="64"/>
  <c r="AN169" i="64"/>
  <c r="AN168" i="64"/>
  <c r="AN166" i="64"/>
  <c r="AN165" i="64"/>
  <c r="AN164" i="64"/>
  <c r="AN163" i="64"/>
  <c r="AN161" i="64"/>
  <c r="AN160" i="64"/>
  <c r="AN159" i="64"/>
  <c r="AN158" i="64"/>
  <c r="AN156" i="64"/>
  <c r="AN155" i="64"/>
  <c r="AN154" i="64"/>
  <c r="AN153" i="64"/>
  <c r="AN151" i="64"/>
  <c r="AN150" i="64"/>
  <c r="AN149" i="64"/>
  <c r="AN148" i="64"/>
  <c r="AN146" i="64"/>
  <c r="AN145" i="64"/>
  <c r="AN144" i="64"/>
  <c r="AN143" i="64"/>
  <c r="AN141" i="64"/>
  <c r="AN140" i="64"/>
  <c r="AN139" i="64"/>
  <c r="AN138" i="64"/>
  <c r="AN136" i="64"/>
  <c r="AN135" i="64"/>
  <c r="AN134" i="64"/>
  <c r="AN133" i="64"/>
  <c r="AN131" i="64"/>
  <c r="AN130" i="64"/>
  <c r="AN129" i="64"/>
  <c r="AN128" i="64"/>
  <c r="AN126" i="64"/>
  <c r="AN125" i="64"/>
  <c r="AN124" i="64"/>
  <c r="AN123" i="64"/>
  <c r="AN121" i="64"/>
  <c r="AN120" i="64"/>
  <c r="AN119" i="64"/>
  <c r="AN118" i="64"/>
  <c r="AN116" i="64"/>
  <c r="AN115" i="64"/>
  <c r="AN114" i="64"/>
  <c r="AN113" i="64"/>
  <c r="AN111" i="64"/>
  <c r="AN110" i="64"/>
  <c r="AN109" i="64"/>
  <c r="AN108" i="64"/>
  <c r="AN106" i="64"/>
  <c r="AN105" i="64"/>
  <c r="AN104" i="64"/>
  <c r="AN103" i="64"/>
  <c r="AN101" i="64"/>
  <c r="AN100" i="64"/>
  <c r="AN99" i="64"/>
  <c r="AN98" i="64"/>
  <c r="AN96" i="64"/>
  <c r="AN95" i="64"/>
  <c r="AN94" i="64"/>
  <c r="AN93" i="64"/>
  <c r="AN91" i="64"/>
  <c r="AN90" i="64"/>
  <c r="AN89" i="64"/>
  <c r="AN88" i="64"/>
  <c r="AN86" i="64"/>
  <c r="AN85" i="64"/>
  <c r="AN84" i="64"/>
  <c r="AN83" i="64"/>
  <c r="AN81" i="64"/>
  <c r="AN80" i="64"/>
  <c r="AN79" i="64"/>
  <c r="AN78" i="64"/>
  <c r="AN76" i="64"/>
  <c r="AN75" i="64"/>
  <c r="AN74" i="64"/>
  <c r="AN73" i="64"/>
  <c r="AN71" i="64"/>
  <c r="AN70" i="64"/>
  <c r="AN69" i="64"/>
  <c r="AN68" i="64"/>
  <c r="AN66" i="64"/>
  <c r="AN65" i="64"/>
  <c r="AN64" i="64"/>
  <c r="AN63" i="64"/>
  <c r="AN61" i="64"/>
  <c r="AN60" i="64"/>
  <c r="AN59" i="64"/>
  <c r="AN58" i="64"/>
  <c r="AN56" i="64"/>
  <c r="AN55" i="64"/>
  <c r="AN54" i="64"/>
  <c r="AN53" i="64"/>
  <c r="AN51" i="64"/>
  <c r="AN50" i="64"/>
  <c r="AN49" i="64"/>
  <c r="AN48" i="64"/>
  <c r="AN46" i="64"/>
  <c r="AN45" i="64"/>
  <c r="AN44" i="64"/>
  <c r="AN43" i="64"/>
  <c r="AN41" i="64"/>
  <c r="AN40" i="64"/>
  <c r="AN39" i="64"/>
  <c r="AN38" i="64"/>
  <c r="AN36" i="64"/>
  <c r="AN35" i="64"/>
  <c r="AN34" i="64"/>
  <c r="AN33" i="64"/>
  <c r="AN31" i="64"/>
  <c r="AN30" i="64"/>
  <c r="AN29" i="64"/>
  <c r="AN28" i="64"/>
  <c r="AN26" i="64"/>
  <c r="AN25" i="64"/>
  <c r="AN24" i="64"/>
  <c r="AN23" i="64"/>
  <c r="AN21" i="64"/>
  <c r="AN20" i="64"/>
  <c r="AN19" i="64"/>
  <c r="AN18" i="64"/>
  <c r="AN16" i="64"/>
  <c r="AN15" i="64"/>
  <c r="AN14" i="64"/>
  <c r="AN13" i="64"/>
  <c r="AN12" i="64"/>
  <c r="T12" i="64" s="1"/>
  <c r="T13" i="64" s="1"/>
  <c r="AN11" i="64"/>
  <c r="N14" i="64" l="1"/>
  <c r="W14" i="64" s="1"/>
  <c r="O14" i="64"/>
  <c r="Q32" i="64"/>
  <c r="Q102" i="64"/>
  <c r="Q172" i="64"/>
  <c r="Q212" i="64"/>
  <c r="Q23" i="64"/>
  <c r="Q33" i="64"/>
  <c r="Q43" i="64"/>
  <c r="Q53" i="64"/>
  <c r="Q63" i="64"/>
  <c r="Q73" i="64"/>
  <c r="Q83" i="64"/>
  <c r="Q93" i="64"/>
  <c r="Q103" i="64"/>
  <c r="Q113" i="64"/>
  <c r="Q123" i="64"/>
  <c r="Q133" i="64"/>
  <c r="Q143" i="64"/>
  <c r="Q153" i="64"/>
  <c r="Q163" i="64"/>
  <c r="Q173" i="64"/>
  <c r="Q183" i="64"/>
  <c r="Q193" i="64"/>
  <c r="Q203" i="64"/>
  <c r="Q213" i="64"/>
  <c r="Q223" i="64"/>
  <c r="Q233" i="64"/>
  <c r="Q243" i="64"/>
  <c r="Q52" i="64"/>
  <c r="Q112" i="64"/>
  <c r="Q182" i="64"/>
  <c r="Q24" i="64"/>
  <c r="Q34" i="64"/>
  <c r="Q44" i="64"/>
  <c r="Q54" i="64"/>
  <c r="Q64" i="64"/>
  <c r="Q74" i="64"/>
  <c r="Q84" i="64"/>
  <c r="Q94" i="64"/>
  <c r="Q104" i="64"/>
  <c r="Q114" i="64"/>
  <c r="Q124" i="64"/>
  <c r="Q134" i="64"/>
  <c r="Q144" i="64"/>
  <c r="Q154" i="64"/>
  <c r="Q164" i="64"/>
  <c r="Q174" i="64"/>
  <c r="Q184" i="64"/>
  <c r="Q194" i="64"/>
  <c r="Q204" i="64"/>
  <c r="Q214" i="64"/>
  <c r="Q224" i="64"/>
  <c r="Q234" i="64"/>
  <c r="Q244" i="64"/>
  <c r="Q72" i="64"/>
  <c r="Q142" i="64"/>
  <c r="Q202" i="64"/>
  <c r="Q26" i="64"/>
  <c r="Q36" i="64"/>
  <c r="Q46" i="64"/>
  <c r="Q56" i="64"/>
  <c r="Q66" i="64"/>
  <c r="Q76" i="64"/>
  <c r="Q86" i="64"/>
  <c r="Q96" i="64"/>
  <c r="Q106" i="64"/>
  <c r="Q116" i="64"/>
  <c r="Q126" i="64"/>
  <c r="Q136" i="64"/>
  <c r="Q146" i="64"/>
  <c r="Q156" i="64"/>
  <c r="Q166" i="64"/>
  <c r="Q176" i="64"/>
  <c r="Q186" i="64"/>
  <c r="Q196" i="64"/>
  <c r="Q206" i="64"/>
  <c r="Q216" i="64"/>
  <c r="Q226" i="64"/>
  <c r="Q236" i="64"/>
  <c r="Q122" i="64"/>
  <c r="Q242" i="64"/>
  <c r="Q27" i="64"/>
  <c r="Q37" i="64"/>
  <c r="Q47" i="64"/>
  <c r="Q57" i="64"/>
  <c r="Q67" i="64"/>
  <c r="Q77" i="64"/>
  <c r="Q87" i="64"/>
  <c r="Q97" i="64"/>
  <c r="Q107" i="64"/>
  <c r="Q117" i="64"/>
  <c r="Q127" i="64"/>
  <c r="Q137" i="64"/>
  <c r="Q147" i="64"/>
  <c r="Q157" i="64"/>
  <c r="Q167" i="64"/>
  <c r="Q177" i="64"/>
  <c r="Q187" i="64"/>
  <c r="Q197" i="64"/>
  <c r="Q207" i="64"/>
  <c r="Q217" i="64"/>
  <c r="Q227" i="64"/>
  <c r="Q237" i="64"/>
  <c r="Q22" i="64"/>
  <c r="Q92" i="64"/>
  <c r="Q162" i="64"/>
  <c r="Q222" i="64"/>
  <c r="Q18" i="64"/>
  <c r="Q28" i="64"/>
  <c r="Q38" i="64"/>
  <c r="Q48" i="64"/>
  <c r="Q58" i="64"/>
  <c r="Q68" i="64"/>
  <c r="Q78" i="64"/>
  <c r="Q88" i="64"/>
  <c r="Q98" i="64"/>
  <c r="Q108" i="64"/>
  <c r="Q118" i="64"/>
  <c r="Q128" i="64"/>
  <c r="Q138" i="64"/>
  <c r="Q148" i="64"/>
  <c r="Q158" i="64"/>
  <c r="Q168" i="64"/>
  <c r="Q178" i="64"/>
  <c r="Q188" i="64"/>
  <c r="Q198" i="64"/>
  <c r="Q208" i="64"/>
  <c r="Q218" i="64"/>
  <c r="Q228" i="64"/>
  <c r="Q238" i="64"/>
  <c r="Q42" i="64"/>
  <c r="Q82" i="64"/>
  <c r="Q152" i="64"/>
  <c r="Q232" i="64"/>
  <c r="Q19" i="64"/>
  <c r="Q29" i="64"/>
  <c r="Q39" i="64"/>
  <c r="Q49" i="64"/>
  <c r="Q59" i="64"/>
  <c r="Q69" i="64"/>
  <c r="Q79" i="64"/>
  <c r="Q89" i="64"/>
  <c r="Q99" i="64"/>
  <c r="Q109" i="64"/>
  <c r="Q119" i="64"/>
  <c r="Q129" i="64"/>
  <c r="Q139" i="64"/>
  <c r="Q149" i="64"/>
  <c r="Q159" i="64"/>
  <c r="Q169" i="64"/>
  <c r="Q179" i="64"/>
  <c r="Q189" i="64"/>
  <c r="Q199" i="64"/>
  <c r="Q209" i="64"/>
  <c r="Q219" i="64"/>
  <c r="Q229" i="64"/>
  <c r="Q239" i="64"/>
  <c r="Q62" i="64"/>
  <c r="Q132" i="64"/>
  <c r="Q192" i="64"/>
  <c r="Q21" i="64"/>
  <c r="Q31" i="64"/>
  <c r="Q41" i="64"/>
  <c r="Q51" i="64"/>
  <c r="Q61" i="64"/>
  <c r="Q71" i="64"/>
  <c r="Q81" i="64"/>
  <c r="Q91" i="64"/>
  <c r="Q101" i="64"/>
  <c r="Q111" i="64"/>
  <c r="Q121" i="64"/>
  <c r="Q131" i="64"/>
  <c r="Q141" i="64"/>
  <c r="Q151" i="64"/>
  <c r="Q161" i="64"/>
  <c r="Q171" i="64"/>
  <c r="Q181" i="64"/>
  <c r="Q191" i="64"/>
  <c r="Q201" i="64"/>
  <c r="Q211" i="64"/>
  <c r="Q221" i="64"/>
  <c r="Q231" i="64"/>
  <c r="Q241" i="64"/>
  <c r="Q16" i="64"/>
  <c r="P16" i="64"/>
  <c r="Q17" i="64"/>
  <c r="P17" i="64"/>
  <c r="P77" i="64"/>
  <c r="P137" i="64"/>
  <c r="P207" i="64"/>
  <c r="P58" i="64"/>
  <c r="P118" i="64"/>
  <c r="P178" i="64"/>
  <c r="P228" i="64"/>
  <c r="P69" i="64"/>
  <c r="P129" i="64"/>
  <c r="P199" i="64"/>
  <c r="P37" i="64"/>
  <c r="P97" i="64"/>
  <c r="P167" i="64"/>
  <c r="P227" i="64"/>
  <c r="P28" i="64"/>
  <c r="P88" i="64"/>
  <c r="P148" i="64"/>
  <c r="P208" i="64"/>
  <c r="P59" i="64"/>
  <c r="P109" i="64"/>
  <c r="P169" i="64"/>
  <c r="P239" i="64"/>
  <c r="P81" i="64"/>
  <c r="P151" i="64"/>
  <c r="P211" i="64"/>
  <c r="P47" i="64"/>
  <c r="P87" i="64"/>
  <c r="P127" i="64"/>
  <c r="P177" i="64"/>
  <c r="P217" i="64"/>
  <c r="P48" i="64"/>
  <c r="P98" i="64"/>
  <c r="P138" i="64"/>
  <c r="P188" i="64"/>
  <c r="P238" i="64"/>
  <c r="P19" i="64"/>
  <c r="P49" i="64"/>
  <c r="P99" i="64"/>
  <c r="P139" i="64"/>
  <c r="P189" i="64"/>
  <c r="P229" i="64"/>
  <c r="P21" i="64"/>
  <c r="P51" i="64"/>
  <c r="P91" i="64"/>
  <c r="P121" i="64"/>
  <c r="P161" i="64"/>
  <c r="P191" i="64"/>
  <c r="P231" i="64"/>
  <c r="P22" i="64"/>
  <c r="P32" i="64"/>
  <c r="P42" i="64"/>
  <c r="P52" i="64"/>
  <c r="P62" i="64"/>
  <c r="P72" i="64"/>
  <c r="P82" i="64"/>
  <c r="P92" i="64"/>
  <c r="P102" i="64"/>
  <c r="P112" i="64"/>
  <c r="P122" i="64"/>
  <c r="P132" i="64"/>
  <c r="P142" i="64"/>
  <c r="P152" i="64"/>
  <c r="P162" i="64"/>
  <c r="P172" i="64"/>
  <c r="P182" i="64"/>
  <c r="P192" i="64"/>
  <c r="P202" i="64"/>
  <c r="P212" i="64"/>
  <c r="P222" i="64"/>
  <c r="P232" i="64"/>
  <c r="P242" i="64"/>
  <c r="P67" i="64"/>
  <c r="P107" i="64"/>
  <c r="P147" i="64"/>
  <c r="P197" i="64"/>
  <c r="P237" i="64"/>
  <c r="P38" i="64"/>
  <c r="P78" i="64"/>
  <c r="P128" i="64"/>
  <c r="P168" i="64"/>
  <c r="P218" i="64"/>
  <c r="P39" i="64"/>
  <c r="P79" i="64"/>
  <c r="P119" i="64"/>
  <c r="P179" i="64"/>
  <c r="P219" i="64"/>
  <c r="P31" i="64"/>
  <c r="P61" i="64"/>
  <c r="P101" i="64"/>
  <c r="P131" i="64"/>
  <c r="P171" i="64"/>
  <c r="P201" i="64"/>
  <c r="P241" i="64"/>
  <c r="P23" i="64"/>
  <c r="P33" i="64"/>
  <c r="P43" i="64"/>
  <c r="P53" i="64"/>
  <c r="P63" i="64"/>
  <c r="P73" i="64"/>
  <c r="P83" i="64"/>
  <c r="P93" i="64"/>
  <c r="P103" i="64"/>
  <c r="P113" i="64"/>
  <c r="P123" i="64"/>
  <c r="P133" i="64"/>
  <c r="P143" i="64"/>
  <c r="P153" i="64"/>
  <c r="P163" i="64"/>
  <c r="P173" i="64"/>
  <c r="P183" i="64"/>
  <c r="P193" i="64"/>
  <c r="P203" i="64"/>
  <c r="P213" i="64"/>
  <c r="P223" i="64"/>
  <c r="P233" i="64"/>
  <c r="P243" i="64"/>
  <c r="P57" i="64"/>
  <c r="P117" i="64"/>
  <c r="P187" i="64"/>
  <c r="P18" i="64"/>
  <c r="P108" i="64"/>
  <c r="P198" i="64"/>
  <c r="P89" i="64"/>
  <c r="P149" i="64"/>
  <c r="P209" i="64"/>
  <c r="P41" i="64"/>
  <c r="P71" i="64"/>
  <c r="P111" i="64"/>
  <c r="P141" i="64"/>
  <c r="P181" i="64"/>
  <c r="P221" i="64"/>
  <c r="P24" i="64"/>
  <c r="P34" i="64"/>
  <c r="P44" i="64"/>
  <c r="P54" i="64"/>
  <c r="P64" i="64"/>
  <c r="P74" i="64"/>
  <c r="P84" i="64"/>
  <c r="P94" i="64"/>
  <c r="P104" i="64"/>
  <c r="P114" i="64"/>
  <c r="P124" i="64"/>
  <c r="P134" i="64"/>
  <c r="P144" i="64"/>
  <c r="P154" i="64"/>
  <c r="P164" i="64"/>
  <c r="P174" i="64"/>
  <c r="P184" i="64"/>
  <c r="P194" i="64"/>
  <c r="P204" i="64"/>
  <c r="P214" i="64"/>
  <c r="P224" i="64"/>
  <c r="P234" i="64"/>
  <c r="P244" i="64"/>
  <c r="P27" i="64"/>
  <c r="P157" i="64"/>
  <c r="P68" i="64"/>
  <c r="P158" i="64"/>
  <c r="P29" i="64"/>
  <c r="P159" i="64"/>
  <c r="P26" i="64"/>
  <c r="P36" i="64"/>
  <c r="P46" i="64"/>
  <c r="P56" i="64"/>
  <c r="P66" i="64"/>
  <c r="P76" i="64"/>
  <c r="P86" i="64"/>
  <c r="P96" i="64"/>
  <c r="P106" i="64"/>
  <c r="P116" i="64"/>
  <c r="P126" i="64"/>
  <c r="P136" i="64"/>
  <c r="P146" i="64"/>
  <c r="P156" i="64"/>
  <c r="P166" i="64"/>
  <c r="P176" i="64"/>
  <c r="P186" i="64"/>
  <c r="P196" i="64"/>
  <c r="P206" i="64"/>
  <c r="P216" i="64"/>
  <c r="P226" i="64"/>
  <c r="P236" i="64"/>
  <c r="R12" i="64"/>
  <c r="A20" i="64"/>
  <c r="A25" i="64" s="1"/>
  <c r="A30" i="64" s="1"/>
  <c r="A35" i="64" s="1"/>
  <c r="A40" i="64" s="1"/>
  <c r="A45" i="64" s="1"/>
  <c r="A50" i="64" s="1"/>
  <c r="A55" i="64" s="1"/>
  <c r="A60" i="64" s="1"/>
  <c r="A65" i="64" s="1"/>
  <c r="A70" i="64" s="1"/>
  <c r="A75" i="64" s="1"/>
  <c r="A80" i="64" s="1"/>
  <c r="A85" i="64" s="1"/>
  <c r="A90" i="64" s="1"/>
  <c r="A95" i="64" s="1"/>
  <c r="A100" i="64" s="1"/>
  <c r="A105" i="64" s="1"/>
  <c r="A110" i="64" s="1"/>
  <c r="A115" i="64" s="1"/>
  <c r="A120" i="64" s="1"/>
  <c r="A125" i="64" s="1"/>
  <c r="A130" i="64" s="1"/>
  <c r="A135" i="64" s="1"/>
  <c r="A140" i="64" s="1"/>
  <c r="A145" i="64" s="1"/>
  <c r="A150" i="64" s="1"/>
  <c r="A155" i="64" s="1"/>
  <c r="A160" i="64" s="1"/>
  <c r="A165" i="64" s="1"/>
  <c r="A170" i="64" s="1"/>
  <c r="A175" i="64" s="1"/>
  <c r="A180" i="64" s="1"/>
  <c r="A185" i="64" s="1"/>
  <c r="A190" i="64" s="1"/>
  <c r="A195" i="64" s="1"/>
  <c r="A200" i="64" s="1"/>
  <c r="A205" i="64" s="1"/>
  <c r="A210" i="64" s="1"/>
  <c r="A215" i="64" s="1"/>
  <c r="A220" i="64" s="1"/>
  <c r="A225" i="64" s="1"/>
  <c r="A230" i="64" s="1"/>
  <c r="A235" i="64" s="1"/>
  <c r="A240" i="64" s="1"/>
  <c r="A245" i="64" s="1"/>
  <c r="A250" i="64" s="1"/>
  <c r="A255" i="64" s="1"/>
  <c r="A260" i="64" s="1"/>
  <c r="A265" i="64" s="1"/>
  <c r="A270" i="64" s="1"/>
  <c r="A275" i="64" s="1"/>
  <c r="A280" i="64" s="1"/>
  <c r="A285" i="64" s="1"/>
  <c r="A290" i="64" s="1"/>
  <c r="A295" i="64" s="1"/>
  <c r="A300" i="64" s="1"/>
  <c r="A305" i="64" s="1"/>
  <c r="A310" i="64" s="1"/>
  <c r="A315" i="64" s="1"/>
  <c r="A320" i="64" s="1"/>
  <c r="A325" i="64" s="1"/>
  <c r="A330" i="64" s="1"/>
  <c r="A335" i="64" s="1"/>
  <c r="A340" i="64" s="1"/>
  <c r="A345" i="64" s="1"/>
  <c r="A350" i="64" s="1"/>
  <c r="A355" i="64" s="1"/>
  <c r="A360" i="64" s="1"/>
  <c r="A365" i="64" s="1"/>
  <c r="A370" i="64" s="1"/>
  <c r="A375" i="64" s="1"/>
  <c r="A380" i="64" s="1"/>
  <c r="A385" i="64" s="1"/>
  <c r="A390" i="64" s="1"/>
  <c r="A395" i="64" s="1"/>
  <c r="A400" i="64" s="1"/>
  <c r="A405" i="64" s="1"/>
  <c r="A410" i="64" s="1"/>
  <c r="A415" i="64" s="1"/>
  <c r="A420" i="64" s="1"/>
  <c r="A425" i="64" s="1"/>
  <c r="A430" i="64" s="1"/>
  <c r="A435" i="64" s="1"/>
  <c r="A440" i="64" s="1"/>
  <c r="A445" i="64" s="1"/>
  <c r="A450" i="64" s="1"/>
  <c r="A455" i="64" s="1"/>
  <c r="A460" i="64" s="1"/>
  <c r="A465" i="64" s="1"/>
  <c r="A470" i="64" s="1"/>
  <c r="A475" i="64" s="1"/>
  <c r="A480" i="64" s="1"/>
  <c r="A485" i="64" s="1"/>
  <c r="A490" i="64" s="1"/>
  <c r="A495" i="64" s="1"/>
  <c r="A500" i="64" s="1"/>
  <c r="A505" i="64" s="1"/>
  <c r="A510" i="64" s="1"/>
  <c r="A515" i="64" s="1"/>
  <c r="A520" i="64" s="1"/>
  <c r="A525" i="64" s="1"/>
  <c r="A530" i="64" s="1"/>
  <c r="A535" i="64" s="1"/>
  <c r="A540" i="64" s="1"/>
  <c r="A545" i="64" s="1"/>
  <c r="A550" i="64" s="1"/>
  <c r="A555" i="64" s="1"/>
  <c r="A560" i="64" s="1"/>
  <c r="A565" i="64" s="1"/>
  <c r="A570" i="64" s="1"/>
  <c r="A575" i="64" s="1"/>
  <c r="A580" i="64" s="1"/>
  <c r="A585" i="64" s="1"/>
  <c r="A590" i="64" s="1"/>
  <c r="A595" i="64" s="1"/>
  <c r="A600" i="64" s="1"/>
  <c r="A605" i="64" s="1"/>
  <c r="A610" i="64" s="1"/>
  <c r="A615" i="64" s="1"/>
  <c r="A620" i="64" s="1"/>
  <c r="A625" i="64" s="1"/>
  <c r="A630" i="64" s="1"/>
  <c r="A635" i="64" s="1"/>
  <c r="A640" i="64" s="1"/>
  <c r="A645" i="64" s="1"/>
  <c r="A650" i="64" s="1"/>
  <c r="A655" i="64" s="1"/>
  <c r="A660" i="64" s="1"/>
  <c r="A665" i="64" s="1"/>
  <c r="A670" i="64" s="1"/>
  <c r="A675" i="64" s="1"/>
  <c r="A680" i="64" s="1"/>
  <c r="A685" i="64" s="1"/>
  <c r="A690" i="64" s="1"/>
  <c r="A695" i="64" s="1"/>
  <c r="A700" i="64" s="1"/>
  <c r="A705" i="64" s="1"/>
  <c r="A710" i="64" s="1"/>
  <c r="A715" i="64" s="1"/>
  <c r="A720" i="64" s="1"/>
  <c r="A725" i="64" s="1"/>
  <c r="A730" i="64" s="1"/>
  <c r="A735" i="64" s="1"/>
  <c r="A740" i="64" s="1"/>
  <c r="A745" i="64" s="1"/>
  <c r="A750" i="64" s="1"/>
  <c r="A755" i="64" s="1"/>
  <c r="A760" i="64" s="1"/>
  <c r="A765" i="64" s="1"/>
  <c r="A770" i="64" s="1"/>
  <c r="A775" i="64" s="1"/>
  <c r="A780" i="64" s="1"/>
  <c r="A785" i="64" s="1"/>
  <c r="A790" i="64" s="1"/>
  <c r="A795" i="64" s="1"/>
  <c r="A800" i="64" s="1"/>
  <c r="A805" i="64" s="1"/>
  <c r="A810" i="64" s="1"/>
  <c r="A815" i="64" s="1"/>
  <c r="A820" i="64" s="1"/>
  <c r="A825" i="64" s="1"/>
  <c r="A830" i="64" s="1"/>
  <c r="A835" i="64" s="1"/>
  <c r="A840" i="64" s="1"/>
  <c r="A845" i="64" s="1"/>
  <c r="A850" i="64" s="1"/>
  <c r="A855" i="64" s="1"/>
  <c r="A860" i="64" s="1"/>
  <c r="A865" i="64" s="1"/>
  <c r="A870" i="64" s="1"/>
  <c r="A875" i="64" s="1"/>
  <c r="A880" i="64" s="1"/>
  <c r="A885" i="64" s="1"/>
  <c r="A890" i="64" s="1"/>
  <c r="A895" i="64" s="1"/>
  <c r="A900" i="64" s="1"/>
  <c r="A905" i="64" s="1"/>
  <c r="A910" i="64" s="1"/>
  <c r="A915" i="64" s="1"/>
  <c r="A920" i="64" s="1"/>
  <c r="A925" i="64" s="1"/>
  <c r="A930" i="64" s="1"/>
  <c r="A935" i="64" s="1"/>
  <c r="A940" i="64" s="1"/>
  <c r="A945" i="64" s="1"/>
  <c r="A950" i="64" s="1"/>
  <c r="A955" i="64" s="1"/>
  <c r="A960" i="64" s="1"/>
  <c r="A965" i="64" s="1"/>
  <c r="A970" i="64" s="1"/>
  <c r="A975" i="64" s="1"/>
  <c r="A980" i="64" s="1"/>
  <c r="A985" i="64" s="1"/>
  <c r="A990" i="64" s="1"/>
  <c r="A995" i="64" s="1"/>
  <c r="A1000" i="64" s="1"/>
  <c r="A1005" i="64" s="1"/>
  <c r="A1010" i="64" s="1"/>
  <c r="A1015" i="64" s="1"/>
  <c r="A1020" i="64" s="1"/>
  <c r="A1025" i="64" s="1"/>
  <c r="A1030" i="64" s="1"/>
  <c r="A1035" i="64" s="1"/>
  <c r="A1040" i="64" s="1"/>
  <c r="A1045" i="64" s="1"/>
  <c r="A1050" i="64" s="1"/>
  <c r="A1055" i="64" s="1"/>
  <c r="A1060" i="64" s="1"/>
  <c r="A1065" i="64" s="1"/>
  <c r="A1070" i="64" s="1"/>
  <c r="A1075" i="64" s="1"/>
  <c r="A1080" i="64" s="1"/>
  <c r="A1085" i="64" s="1"/>
  <c r="A1090" i="64" s="1"/>
  <c r="A1095" i="64" s="1"/>
  <c r="A1100" i="64" s="1"/>
  <c r="A1105" i="64" s="1"/>
  <c r="A1110" i="64" s="1"/>
  <c r="A1115" i="64" s="1"/>
  <c r="A1120" i="64" s="1"/>
  <c r="A1125" i="64" s="1"/>
  <c r="A1130" i="64" s="1"/>
  <c r="A1135" i="64" s="1"/>
  <c r="A1140" i="64" s="1"/>
  <c r="A1145" i="64" s="1"/>
  <c r="A1150" i="64" s="1"/>
  <c r="A1155" i="64" s="1"/>
  <c r="A1160" i="64" s="1"/>
  <c r="A1165" i="64" s="1"/>
  <c r="A1170" i="64" s="1"/>
  <c r="A1175" i="64" s="1"/>
  <c r="A1180" i="64" s="1"/>
  <c r="A1185" i="64" s="1"/>
  <c r="A1190" i="64" s="1"/>
  <c r="A1195" i="64" s="1"/>
  <c r="A1200" i="64" s="1"/>
  <c r="A1205" i="64" s="1"/>
  <c r="A1210" i="64" s="1"/>
  <c r="A1215" i="64" s="1"/>
  <c r="A1220" i="64" s="1"/>
  <c r="A1225" i="64" s="1"/>
  <c r="A1230" i="64" s="1"/>
  <c r="A1235" i="64" s="1"/>
  <c r="A1240" i="64" s="1"/>
  <c r="A1245" i="64" s="1"/>
  <c r="A1250" i="64" s="1"/>
  <c r="A1255" i="64" s="1"/>
  <c r="A1260" i="64" s="1"/>
  <c r="A1265" i="64" s="1"/>
  <c r="A1270" i="64" s="1"/>
  <c r="A1275" i="64" s="1"/>
  <c r="A1280" i="64" s="1"/>
  <c r="A1285" i="64" s="1"/>
  <c r="A1290" i="64" s="1"/>
  <c r="A1295" i="64" s="1"/>
  <c r="A1300" i="64" s="1"/>
  <c r="A1305" i="64" s="1"/>
  <c r="A1310" i="64" s="1"/>
  <c r="A1315" i="64" s="1"/>
  <c r="A1320" i="64" s="1"/>
  <c r="A1325" i="64" s="1"/>
  <c r="A1330" i="64" s="1"/>
  <c r="A1335" i="64" s="1"/>
  <c r="A1340" i="64" s="1"/>
  <c r="A1345" i="64" s="1"/>
  <c r="A1350" i="64" s="1"/>
  <c r="A1355" i="64" s="1"/>
  <c r="A1360" i="64" s="1"/>
  <c r="A1365" i="64" s="1"/>
  <c r="A1370" i="64" s="1"/>
  <c r="A1375" i="64" s="1"/>
  <c r="A1380" i="64" s="1"/>
  <c r="A1385" i="64" s="1"/>
  <c r="A1390" i="64" s="1"/>
  <c r="A1395" i="64" s="1"/>
  <c r="A1400" i="64" s="1"/>
  <c r="A1405" i="64" s="1"/>
  <c r="A1410" i="64" s="1"/>
  <c r="A1415" i="64" s="1"/>
  <c r="A1420" i="64" s="1"/>
  <c r="A1425" i="64" s="1"/>
  <c r="A1430" i="64" s="1"/>
  <c r="A1435" i="64" s="1"/>
  <c r="A1440" i="64" s="1"/>
  <c r="A1445" i="64" s="1"/>
  <c r="A1450" i="64" s="1"/>
  <c r="A1455" i="64" s="1"/>
  <c r="A1460" i="64" s="1"/>
  <c r="A1465" i="64" s="1"/>
  <c r="A1470" i="64" s="1"/>
  <c r="A1475" i="64" s="1"/>
  <c r="A1480" i="64" s="1"/>
  <c r="A1485" i="64" s="1"/>
  <c r="A1490" i="64" s="1"/>
  <c r="A1495" i="64" s="1"/>
  <c r="A1500" i="64" s="1"/>
  <c r="A1505" i="64" s="1"/>
  <c r="A1510" i="64" s="1"/>
  <c r="A1515" i="64" s="1"/>
  <c r="A1520" i="64" s="1"/>
  <c r="A1525" i="64" s="1"/>
  <c r="A1530" i="64" s="1"/>
  <c r="A1535" i="64" s="1"/>
  <c r="A1540" i="64" s="1"/>
  <c r="A1545" i="64" s="1"/>
  <c r="A1550" i="64" s="1"/>
  <c r="A1555" i="64" s="1"/>
  <c r="A1560" i="64" s="1"/>
  <c r="A1565" i="64" s="1"/>
  <c r="A1570" i="64" s="1"/>
  <c r="A1575" i="64" s="1"/>
  <c r="A1580" i="64" s="1"/>
  <c r="A1585" i="64" s="1"/>
  <c r="A1590" i="64" s="1"/>
  <c r="A1595" i="64" s="1"/>
  <c r="A1600" i="64" s="1"/>
  <c r="A1605" i="64" s="1"/>
  <c r="A1610" i="64" s="1"/>
  <c r="A1615" i="64" s="1"/>
  <c r="A1620" i="64" s="1"/>
  <c r="A1625" i="64" s="1"/>
  <c r="A1630" i="64" s="1"/>
  <c r="A1635" i="64" s="1"/>
  <c r="A1640" i="64" s="1"/>
  <c r="A1645" i="64" s="1"/>
  <c r="A1650" i="64" s="1"/>
  <c r="A1655" i="64" s="1"/>
  <c r="A1660" i="64" s="1"/>
  <c r="A1665" i="64" s="1"/>
  <c r="A1670" i="64" s="1"/>
  <c r="A1675" i="64" s="1"/>
  <c r="A1680" i="64" s="1"/>
  <c r="A1685" i="64" s="1"/>
  <c r="A1690" i="64" s="1"/>
  <c r="A1695" i="64" s="1"/>
  <c r="A1700" i="64" s="1"/>
  <c r="A1705" i="64" s="1"/>
  <c r="A1710" i="64" s="1"/>
  <c r="A1715" i="64" s="1"/>
  <c r="A1720" i="64" s="1"/>
  <c r="A1725" i="64" s="1"/>
  <c r="A1730" i="64" s="1"/>
  <c r="A1735" i="64" s="1"/>
  <c r="A1740" i="64" s="1"/>
  <c r="A1745" i="64" s="1"/>
  <c r="A1750" i="64" s="1"/>
  <c r="A1755" i="64" s="1"/>
  <c r="A1760" i="64" s="1"/>
  <c r="A1765" i="64" s="1"/>
  <c r="A1770" i="64" s="1"/>
  <c r="A1775" i="64" s="1"/>
  <c r="A1780" i="64" s="1"/>
  <c r="A1785" i="64" s="1"/>
  <c r="A1790" i="64" s="1"/>
  <c r="A1795" i="64" s="1"/>
  <c r="A1800" i="64" s="1"/>
  <c r="A1805" i="64" s="1"/>
  <c r="A1810" i="64" s="1"/>
  <c r="A1815" i="64" s="1"/>
  <c r="A1820" i="64" s="1"/>
  <c r="A1825" i="64" s="1"/>
  <c r="A1830" i="64" s="1"/>
  <c r="A1835" i="64" s="1"/>
  <c r="A1840" i="64" s="1"/>
  <c r="A1845" i="64" s="1"/>
  <c r="A1850" i="64" s="1"/>
  <c r="A1855" i="64" s="1"/>
  <c r="A1860" i="64" s="1"/>
  <c r="A1865" i="64" s="1"/>
  <c r="A1870" i="64" s="1"/>
  <c r="A1875" i="64" s="1"/>
  <c r="A1880" i="64" s="1"/>
  <c r="A1885" i="64" s="1"/>
  <c r="A1890" i="64" s="1"/>
  <c r="A1895" i="64" s="1"/>
  <c r="A1900" i="64" s="1"/>
  <c r="A1905" i="64" s="1"/>
  <c r="A1910" i="64" s="1"/>
  <c r="A1915" i="64" s="1"/>
  <c r="A1920" i="64" s="1"/>
  <c r="A1925" i="64" s="1"/>
  <c r="A1930" i="64" s="1"/>
  <c r="A1935" i="64" s="1"/>
  <c r="A1940" i="64" s="1"/>
  <c r="A1945" i="64" s="1"/>
  <c r="A1950" i="64" s="1"/>
  <c r="A1955" i="64" s="1"/>
  <c r="A1960" i="64" s="1"/>
  <c r="A1965" i="64" s="1"/>
  <c r="A1970" i="64" s="1"/>
  <c r="A1975" i="64" s="1"/>
  <c r="A1980" i="64" s="1"/>
  <c r="A1985" i="64" s="1"/>
  <c r="A1990" i="64" s="1"/>
  <c r="A1995" i="64" s="1"/>
  <c r="A2000" i="64" s="1"/>
  <c r="A2005" i="64" s="1"/>
  <c r="A2010" i="64" s="1"/>
  <c r="A2015" i="64" s="1"/>
  <c r="A2020" i="64" s="1"/>
  <c r="A2025" i="64" s="1"/>
  <c r="A2030" i="64" s="1"/>
  <c r="A2035" i="64" s="1"/>
  <c r="A2040" i="64" s="1"/>
  <c r="A2045" i="64" s="1"/>
  <c r="A2050" i="64" s="1"/>
  <c r="A2055" i="64" s="1"/>
  <c r="A2060" i="64" s="1"/>
  <c r="A2065" i="64" s="1"/>
  <c r="A2070" i="64" s="1"/>
  <c r="A2075" i="64" s="1"/>
  <c r="A2080" i="64" s="1"/>
  <c r="A2085" i="64" s="1"/>
  <c r="A2090" i="64" s="1"/>
  <c r="A2095" i="64" s="1"/>
  <c r="A2100" i="64" s="1"/>
  <c r="A2105" i="64" s="1"/>
  <c r="A2110" i="64" s="1"/>
  <c r="A2115" i="64" s="1"/>
  <c r="A2120" i="64" s="1"/>
  <c r="A2125" i="64" s="1"/>
  <c r="A2130" i="64" s="1"/>
  <c r="A2135" i="64" s="1"/>
  <c r="A2140" i="64" s="1"/>
  <c r="A2145" i="64" s="1"/>
  <c r="A2150" i="64" s="1"/>
  <c r="A2155" i="64" s="1"/>
  <c r="A2160" i="64" s="1"/>
  <c r="A2165" i="64" s="1"/>
  <c r="A2170" i="64" s="1"/>
  <c r="A2175" i="64" s="1"/>
  <c r="A2180" i="64" s="1"/>
  <c r="A2185" i="64" s="1"/>
  <c r="A2190" i="64" s="1"/>
  <c r="A2195" i="64" s="1"/>
  <c r="A2200" i="64" s="1"/>
  <c r="A2205" i="64" s="1"/>
  <c r="A2210" i="64" s="1"/>
  <c r="A2215" i="64" s="1"/>
  <c r="A2220" i="64" s="1"/>
  <c r="A2225" i="64" s="1"/>
  <c r="A2230" i="64" s="1"/>
  <c r="A2235" i="64" s="1"/>
  <c r="A2240" i="64" s="1"/>
  <c r="A2245" i="64" s="1"/>
  <c r="A2250" i="64" s="1"/>
  <c r="A2255" i="64" s="1"/>
  <c r="A2260" i="64" s="1"/>
  <c r="A2265" i="64" s="1"/>
  <c r="A2270" i="64" s="1"/>
  <c r="A2275" i="64" s="1"/>
  <c r="A2280" i="64" s="1"/>
  <c r="A2285" i="64" s="1"/>
  <c r="A2290" i="64" s="1"/>
  <c r="A2295" i="64" s="1"/>
  <c r="A2300" i="64" s="1"/>
  <c r="A2305" i="64" s="1"/>
  <c r="A2310" i="64" s="1"/>
  <c r="A2315" i="64" s="1"/>
  <c r="A2320" i="64" s="1"/>
  <c r="A2325" i="64" s="1"/>
  <c r="A2330" i="64" s="1"/>
  <c r="A2335" i="64" s="1"/>
  <c r="A2340" i="64" s="1"/>
  <c r="A2345" i="64" s="1"/>
  <c r="A2350" i="64" s="1"/>
  <c r="A2355" i="64" s="1"/>
  <c r="A2360" i="64" s="1"/>
  <c r="A2365" i="64" s="1"/>
  <c r="A2370" i="64" s="1"/>
  <c r="A2375" i="64" s="1"/>
  <c r="A2380" i="64" s="1"/>
  <c r="A2385" i="64" s="1"/>
  <c r="A2390" i="64" s="1"/>
  <c r="A2395" i="64" s="1"/>
  <c r="A2400" i="64" s="1"/>
  <c r="A2405" i="64" s="1"/>
  <c r="A2410" i="64" s="1"/>
  <c r="A2415" i="64" s="1"/>
  <c r="A2420" i="64" s="1"/>
  <c r="A2425" i="64" s="1"/>
  <c r="A2430" i="64" s="1"/>
  <c r="A2435" i="64" s="1"/>
  <c r="A2440" i="64" s="1"/>
  <c r="A2445" i="64" s="1"/>
  <c r="A2450" i="64" s="1"/>
  <c r="A2455" i="64" s="1"/>
  <c r="A2460" i="64" s="1"/>
  <c r="A2465" i="64" s="1"/>
  <c r="A2470" i="64" s="1"/>
  <c r="A2475" i="64" s="1"/>
  <c r="A2480" i="64" s="1"/>
  <c r="A2485" i="64" s="1"/>
  <c r="A2490" i="64" s="1"/>
  <c r="A2495" i="64" s="1"/>
  <c r="A2500" i="64" s="1"/>
  <c r="A2505" i="64" s="1"/>
  <c r="A2510" i="64" s="1"/>
  <c r="A2515" i="64" s="1"/>
  <c r="A2520" i="64" s="1"/>
  <c r="A2525" i="64" s="1"/>
  <c r="A2530" i="64" s="1"/>
  <c r="A2535" i="64" s="1"/>
  <c r="A2540" i="64" s="1"/>
  <c r="A2545" i="64" s="1"/>
  <c r="A2550" i="64" s="1"/>
  <c r="A2555" i="64" s="1"/>
  <c r="A2560" i="64" s="1"/>
  <c r="A2565" i="64" s="1"/>
  <c r="A2570" i="64" s="1"/>
  <c r="A2575" i="64" s="1"/>
  <c r="A2580" i="64" s="1"/>
  <c r="A2585" i="64" s="1"/>
  <c r="A2590" i="64" s="1"/>
  <c r="A2595" i="64" s="1"/>
  <c r="A2600" i="64" s="1"/>
  <c r="A2605" i="64" s="1"/>
  <c r="A2610" i="64" s="1"/>
  <c r="A2615" i="64" s="1"/>
  <c r="A2620" i="64" s="1"/>
  <c r="A2625" i="64" s="1"/>
  <c r="A2630" i="64" s="1"/>
  <c r="A2635" i="64" s="1"/>
  <c r="A2640" i="64" s="1"/>
  <c r="A2645" i="64" s="1"/>
  <c r="A2650" i="64" s="1"/>
  <c r="A2655" i="64" s="1"/>
  <c r="A2660" i="64" s="1"/>
  <c r="A2665" i="64" s="1"/>
  <c r="A2670" i="64" s="1"/>
  <c r="A2675" i="64" s="1"/>
  <c r="A2680" i="64" s="1"/>
  <c r="A2685" i="64" s="1"/>
  <c r="A2690" i="64" s="1"/>
  <c r="A2695" i="64" s="1"/>
  <c r="A2700" i="64" s="1"/>
  <c r="A2705" i="64" s="1"/>
  <c r="A2710" i="64" s="1"/>
  <c r="A2715" i="64" s="1"/>
  <c r="A2720" i="64" s="1"/>
  <c r="A2725" i="64" s="1"/>
  <c r="A2730" i="64" s="1"/>
  <c r="A2735" i="64" s="1"/>
  <c r="A2740" i="64" s="1"/>
  <c r="A2745" i="64" s="1"/>
  <c r="A2750" i="64" s="1"/>
  <c r="A2755" i="64" s="1"/>
  <c r="A2760" i="64" s="1"/>
  <c r="A2765" i="64" s="1"/>
  <c r="A2770" i="64" s="1"/>
  <c r="A2775" i="64" s="1"/>
  <c r="A2780" i="64" s="1"/>
  <c r="A2785" i="64" s="1"/>
  <c r="A2790" i="64" s="1"/>
  <c r="A2795" i="64" s="1"/>
  <c r="A2800" i="64" s="1"/>
  <c r="A2805" i="64" s="1"/>
  <c r="A2810" i="64" s="1"/>
  <c r="A2815" i="64" s="1"/>
  <c r="A2820" i="64" s="1"/>
  <c r="A2825" i="64" s="1"/>
  <c r="A2830" i="64" s="1"/>
  <c r="A2835" i="64" s="1"/>
  <c r="A2840" i="64" s="1"/>
  <c r="A2845" i="64" s="1"/>
  <c r="A2850" i="64" s="1"/>
  <c r="A2855" i="64" s="1"/>
  <c r="A2860" i="64" s="1"/>
  <c r="A2865" i="64" s="1"/>
  <c r="A2870" i="64" s="1"/>
  <c r="A2875" i="64" s="1"/>
  <c r="A2880" i="64" s="1"/>
  <c r="A2885" i="64" s="1"/>
  <c r="A2890" i="64" s="1"/>
  <c r="A2895" i="64" s="1"/>
  <c r="A2900" i="64" s="1"/>
  <c r="A2905" i="64" s="1"/>
  <c r="A2910" i="64" s="1"/>
  <c r="A2915" i="64" s="1"/>
  <c r="A2920" i="64" s="1"/>
  <c r="A2925" i="64" s="1"/>
  <c r="A2930" i="64" s="1"/>
  <c r="A2935" i="64" s="1"/>
  <c r="A2940" i="64" s="1"/>
  <c r="A2945" i="64" s="1"/>
  <c r="A2950" i="64" s="1"/>
  <c r="A2955" i="64" s="1"/>
  <c r="A2960" i="64" s="1"/>
  <c r="A2965" i="64" s="1"/>
  <c r="A2970" i="64" s="1"/>
  <c r="A2975" i="64" s="1"/>
  <c r="A2980" i="64" s="1"/>
  <c r="A2985" i="64" s="1"/>
  <c r="A2990" i="64" s="1"/>
  <c r="A2995" i="64" s="1"/>
  <c r="A3000" i="64" s="1"/>
  <c r="A3005" i="64" s="1"/>
  <c r="A3010" i="64" s="1"/>
  <c r="A3015" i="64" s="1"/>
  <c r="A3020" i="64" s="1"/>
  <c r="A3025" i="64" s="1"/>
  <c r="A3030" i="64" s="1"/>
  <c r="A3035" i="64" s="1"/>
  <c r="A3040" i="64" s="1"/>
  <c r="A3045" i="64" s="1"/>
  <c r="A3050" i="64" s="1"/>
  <c r="A3055" i="64" s="1"/>
  <c r="A3060" i="64" s="1"/>
  <c r="A3065" i="64" s="1"/>
  <c r="A3070" i="64" s="1"/>
  <c r="A3075" i="64" s="1"/>
  <c r="A3080" i="64" s="1"/>
  <c r="A3085" i="64" s="1"/>
  <c r="A3090" i="64" s="1"/>
  <c r="A3095" i="64" s="1"/>
  <c r="A3100" i="64" s="1"/>
  <c r="A3105" i="64" s="1"/>
  <c r="A3110" i="64" s="1"/>
  <c r="A3115" i="64" s="1"/>
  <c r="A3120" i="64" s="1"/>
  <c r="A3125" i="64" s="1"/>
  <c r="A3130" i="64" s="1"/>
  <c r="A3135" i="64" s="1"/>
  <c r="A3140" i="64" s="1"/>
  <c r="A3145" i="64" s="1"/>
  <c r="A3150" i="64" s="1"/>
  <c r="A3155" i="64" s="1"/>
  <c r="A3160" i="64" s="1"/>
  <c r="A3165" i="64" s="1"/>
  <c r="A3170" i="64" s="1"/>
  <c r="A3175" i="64" s="1"/>
  <c r="A3180" i="64" s="1"/>
  <c r="A3185" i="64" s="1"/>
  <c r="A3190" i="64" s="1"/>
  <c r="A3195" i="64" s="1"/>
  <c r="A3200" i="64" s="1"/>
  <c r="A3205" i="64" s="1"/>
  <c r="A3210" i="64" s="1"/>
  <c r="A3215" i="64" s="1"/>
  <c r="A3220" i="64" s="1"/>
  <c r="A3225" i="64" s="1"/>
  <c r="A3230" i="64" s="1"/>
  <c r="A3235" i="64" s="1"/>
  <c r="A3240" i="64" s="1"/>
  <c r="A3245" i="64" s="1"/>
  <c r="A3250" i="64" s="1"/>
  <c r="A3255" i="64" s="1"/>
  <c r="A3260" i="64" s="1"/>
  <c r="A3265" i="64" s="1"/>
  <c r="A3270" i="64" s="1"/>
  <c r="A3275" i="64" s="1"/>
  <c r="A3280" i="64" s="1"/>
  <c r="A3285" i="64" s="1"/>
  <c r="A3290" i="64" s="1"/>
  <c r="A3295" i="64" s="1"/>
  <c r="A3300" i="64" s="1"/>
  <c r="A3305" i="64" s="1"/>
  <c r="A3310" i="64" s="1"/>
  <c r="A3315" i="64" s="1"/>
  <c r="A3320" i="64" s="1"/>
  <c r="A3325" i="64" s="1"/>
  <c r="A3330" i="64" s="1"/>
  <c r="A3335" i="64" s="1"/>
  <c r="A3340" i="64" s="1"/>
  <c r="A3345" i="64" s="1"/>
  <c r="A3350" i="64" s="1"/>
  <c r="A3355" i="64" s="1"/>
  <c r="A3360" i="64" s="1"/>
  <c r="A3365" i="64" s="1"/>
  <c r="A3370" i="64" s="1"/>
  <c r="A3375" i="64" s="1"/>
  <c r="A3380" i="64" s="1"/>
  <c r="A3385" i="64" s="1"/>
  <c r="A3390" i="64" s="1"/>
  <c r="A3395" i="64" s="1"/>
  <c r="A3400" i="64" s="1"/>
  <c r="A3405" i="64" s="1"/>
  <c r="A3410" i="64" s="1"/>
  <c r="A3415" i="64" s="1"/>
  <c r="A3420" i="64" s="1"/>
  <c r="A3425" i="64" s="1"/>
  <c r="A3430" i="64" s="1"/>
  <c r="A3435" i="64" s="1"/>
  <c r="A3440" i="64" s="1"/>
  <c r="A3445" i="64" s="1"/>
  <c r="A3450" i="64" s="1"/>
  <c r="A3455" i="64" s="1"/>
  <c r="A3460" i="64" s="1"/>
  <c r="A3465" i="64" s="1"/>
  <c r="A3470" i="64" s="1"/>
  <c r="A3475" i="64" s="1"/>
  <c r="A3480" i="64" s="1"/>
  <c r="A3485" i="64" s="1"/>
  <c r="A3490" i="64" s="1"/>
  <c r="A3495" i="64" s="1"/>
  <c r="A3500" i="64" s="1"/>
  <c r="A3505" i="64" s="1"/>
  <c r="A3510" i="64" s="1"/>
  <c r="A3515" i="64" s="1"/>
  <c r="A3520" i="64" s="1"/>
  <c r="A3525" i="64" s="1"/>
  <c r="A3530" i="64" s="1"/>
  <c r="A3535" i="64" s="1"/>
  <c r="A3540" i="64" s="1"/>
  <c r="A3545" i="64" s="1"/>
  <c r="A3550" i="64" s="1"/>
  <c r="A3555" i="64" s="1"/>
  <c r="A3560" i="64" s="1"/>
  <c r="A3565" i="64" s="1"/>
  <c r="A3570" i="64" s="1"/>
  <c r="A3575" i="64" s="1"/>
  <c r="A3580" i="64" s="1"/>
  <c r="A3585" i="64" s="1"/>
  <c r="A3590" i="64" s="1"/>
  <c r="A3595" i="64" s="1"/>
  <c r="A3600" i="64" s="1"/>
  <c r="A3605" i="64" s="1"/>
  <c r="A3610" i="64" s="1"/>
  <c r="A3615" i="64" s="1"/>
  <c r="A3620" i="64" s="1"/>
  <c r="A3625" i="64" s="1"/>
  <c r="A3630" i="64" s="1"/>
  <c r="A3635" i="64" s="1"/>
  <c r="A3640" i="64" s="1"/>
  <c r="A3645" i="64" s="1"/>
  <c r="A3650" i="64" s="1"/>
  <c r="A3655" i="64" s="1"/>
  <c r="A3660" i="64" s="1"/>
  <c r="A3665" i="64" s="1"/>
  <c r="A3670" i="64" s="1"/>
  <c r="A3675" i="64" s="1"/>
  <c r="A3680" i="64" s="1"/>
  <c r="A3685" i="64" s="1"/>
  <c r="A3690" i="64" s="1"/>
  <c r="A3695" i="64" s="1"/>
  <c r="A3700" i="64" s="1"/>
  <c r="A3705" i="64" s="1"/>
  <c r="A3710" i="64" s="1"/>
  <c r="A3715" i="64" s="1"/>
  <c r="A3720" i="64" s="1"/>
  <c r="A3725" i="64" s="1"/>
  <c r="A3730" i="64" s="1"/>
  <c r="A3735" i="64" s="1"/>
  <c r="A3740" i="64" s="1"/>
  <c r="A3745" i="64" s="1"/>
  <c r="A3750" i="64" s="1"/>
  <c r="A3755" i="64" s="1"/>
  <c r="A3760" i="64" s="1"/>
  <c r="A3765" i="64" s="1"/>
  <c r="A3770" i="64" s="1"/>
  <c r="A3775" i="64" s="1"/>
  <c r="A3780" i="64" s="1"/>
  <c r="A3785" i="64" s="1"/>
  <c r="A3790" i="64" s="1"/>
  <c r="A3795" i="64" s="1"/>
  <c r="A3800" i="64" s="1"/>
  <c r="A3805" i="64" s="1"/>
  <c r="A3810" i="64" s="1"/>
  <c r="A3815" i="64" s="1"/>
  <c r="A3820" i="64" s="1"/>
  <c r="A3825" i="64" s="1"/>
  <c r="A3830" i="64" s="1"/>
  <c r="A3835" i="64" s="1"/>
  <c r="A3840" i="64" s="1"/>
  <c r="A3845" i="64" s="1"/>
  <c r="A3850" i="64" s="1"/>
  <c r="A3855" i="64" s="1"/>
  <c r="A3860" i="64" s="1"/>
  <c r="A3865" i="64" s="1"/>
  <c r="A3870" i="64" s="1"/>
  <c r="A3875" i="64" s="1"/>
  <c r="A3880" i="64" s="1"/>
  <c r="A3885" i="64" s="1"/>
  <c r="A3890" i="64" s="1"/>
  <c r="A3895" i="64" s="1"/>
  <c r="A3900" i="64" s="1"/>
  <c r="A3905" i="64" s="1"/>
  <c r="A3910" i="64" s="1"/>
  <c r="A3915" i="64" s="1"/>
  <c r="A3920" i="64" s="1"/>
  <c r="A3925" i="64" s="1"/>
  <c r="A3930" i="64" s="1"/>
  <c r="A3935" i="64" s="1"/>
  <c r="A3940" i="64" s="1"/>
  <c r="A3945" i="64" s="1"/>
  <c r="A3950" i="64" s="1"/>
  <c r="A3955" i="64" s="1"/>
  <c r="A3960" i="64" s="1"/>
  <c r="A3965" i="64" s="1"/>
  <c r="A3970" i="64" s="1"/>
  <c r="A3975" i="64" s="1"/>
  <c r="A3980" i="64" s="1"/>
  <c r="A3985" i="64" s="1"/>
  <c r="A3990" i="64" s="1"/>
  <c r="A3995" i="64" s="1"/>
  <c r="A4000" i="64" s="1"/>
  <c r="A4005" i="64" s="1"/>
  <c r="A4010" i="64" s="1"/>
  <c r="A4015" i="64" s="1"/>
  <c r="A4020" i="64" s="1"/>
  <c r="A4025" i="64" s="1"/>
  <c r="A4030" i="64" s="1"/>
  <c r="A4035" i="64" s="1"/>
  <c r="A4040" i="64" s="1"/>
  <c r="A4045" i="64" s="1"/>
  <c r="A4050" i="64" s="1"/>
  <c r="A4055" i="64" s="1"/>
  <c r="A4060" i="64" s="1"/>
  <c r="A4065" i="64" s="1"/>
  <c r="A4070" i="64" s="1"/>
  <c r="A4075" i="64" s="1"/>
  <c r="A4080" i="64" s="1"/>
  <c r="A4085" i="64" s="1"/>
  <c r="A4090" i="64" s="1"/>
  <c r="A4095" i="64" s="1"/>
  <c r="A19" i="64"/>
  <c r="A24" i="64" s="1"/>
  <c r="A29" i="64" s="1"/>
  <c r="A34" i="64" s="1"/>
  <c r="A39" i="64" s="1"/>
  <c r="A44" i="64" s="1"/>
  <c r="A49" i="64" s="1"/>
  <c r="A54" i="64" s="1"/>
  <c r="A59" i="64" s="1"/>
  <c r="A64" i="64" s="1"/>
  <c r="A69" i="64" s="1"/>
  <c r="A74" i="64" s="1"/>
  <c r="A79" i="64" s="1"/>
  <c r="A84" i="64" s="1"/>
  <c r="A89" i="64" s="1"/>
  <c r="A94" i="64" s="1"/>
  <c r="A99" i="64" s="1"/>
  <c r="A104" i="64" s="1"/>
  <c r="A109" i="64" s="1"/>
  <c r="A114" i="64" s="1"/>
  <c r="A119" i="64" s="1"/>
  <c r="A124" i="64" s="1"/>
  <c r="A129" i="64" s="1"/>
  <c r="A134" i="64" s="1"/>
  <c r="A139" i="64" s="1"/>
  <c r="A144" i="64" s="1"/>
  <c r="A149" i="64" s="1"/>
  <c r="A154" i="64" s="1"/>
  <c r="A159" i="64" s="1"/>
  <c r="A164" i="64" s="1"/>
  <c r="A169" i="64" s="1"/>
  <c r="A174" i="64" s="1"/>
  <c r="A179" i="64" s="1"/>
  <c r="A184" i="64" s="1"/>
  <c r="A189" i="64" s="1"/>
  <c r="A194" i="64" s="1"/>
  <c r="A199" i="64" s="1"/>
  <c r="A204" i="64" s="1"/>
  <c r="A209" i="64" s="1"/>
  <c r="A214" i="64" s="1"/>
  <c r="A219" i="64" s="1"/>
  <c r="A224" i="64" s="1"/>
  <c r="A229" i="64" s="1"/>
  <c r="A234" i="64" s="1"/>
  <c r="A239" i="64" s="1"/>
  <c r="A244" i="64" s="1"/>
  <c r="A249" i="64" s="1"/>
  <c r="A254" i="64" s="1"/>
  <c r="A259" i="64" s="1"/>
  <c r="A264" i="64" s="1"/>
  <c r="A269" i="64" s="1"/>
  <c r="A274" i="64" s="1"/>
  <c r="A279" i="64" s="1"/>
  <c r="A284" i="64" s="1"/>
  <c r="A289" i="64" s="1"/>
  <c r="A294" i="64" s="1"/>
  <c r="A299" i="64" s="1"/>
  <c r="A304" i="64" s="1"/>
  <c r="A309" i="64" s="1"/>
  <c r="A314" i="64" s="1"/>
  <c r="A319" i="64" s="1"/>
  <c r="A324" i="64" s="1"/>
  <c r="A329" i="64" s="1"/>
  <c r="A334" i="64" s="1"/>
  <c r="A339" i="64" s="1"/>
  <c r="A344" i="64" s="1"/>
  <c r="A349" i="64" s="1"/>
  <c r="A354" i="64" s="1"/>
  <c r="A359" i="64" s="1"/>
  <c r="A364" i="64" s="1"/>
  <c r="A369" i="64" s="1"/>
  <c r="A374" i="64" s="1"/>
  <c r="A379" i="64" s="1"/>
  <c r="A384" i="64" s="1"/>
  <c r="A389" i="64" s="1"/>
  <c r="A394" i="64" s="1"/>
  <c r="A399" i="64" s="1"/>
  <c r="A404" i="64" s="1"/>
  <c r="A409" i="64" s="1"/>
  <c r="A414" i="64" s="1"/>
  <c r="A419" i="64" s="1"/>
  <c r="A424" i="64" s="1"/>
  <c r="A429" i="64" s="1"/>
  <c r="A434" i="64" s="1"/>
  <c r="A439" i="64" s="1"/>
  <c r="A444" i="64" s="1"/>
  <c r="A449" i="64" s="1"/>
  <c r="A454" i="64" s="1"/>
  <c r="A459" i="64" s="1"/>
  <c r="A464" i="64" s="1"/>
  <c r="A469" i="64" s="1"/>
  <c r="A474" i="64" s="1"/>
  <c r="A479" i="64" s="1"/>
  <c r="A484" i="64" s="1"/>
  <c r="A489" i="64" s="1"/>
  <c r="A494" i="64" s="1"/>
  <c r="A499" i="64" s="1"/>
  <c r="A504" i="64" s="1"/>
  <c r="A509" i="64" s="1"/>
  <c r="A514" i="64" s="1"/>
  <c r="A519" i="64" s="1"/>
  <c r="A524" i="64" s="1"/>
  <c r="A529" i="64" s="1"/>
  <c r="A534" i="64" s="1"/>
  <c r="A539" i="64" s="1"/>
  <c r="A544" i="64" s="1"/>
  <c r="A549" i="64" s="1"/>
  <c r="A554" i="64" s="1"/>
  <c r="A559" i="64" s="1"/>
  <c r="A564" i="64" s="1"/>
  <c r="A569" i="64" s="1"/>
  <c r="A574" i="64" s="1"/>
  <c r="A579" i="64" s="1"/>
  <c r="A584" i="64" s="1"/>
  <c r="A589" i="64" s="1"/>
  <c r="A594" i="64" s="1"/>
  <c r="A599" i="64" s="1"/>
  <c r="A604" i="64" s="1"/>
  <c r="A609" i="64" s="1"/>
  <c r="A614" i="64" s="1"/>
  <c r="A619" i="64" s="1"/>
  <c r="A624" i="64" s="1"/>
  <c r="A629" i="64" s="1"/>
  <c r="A634" i="64" s="1"/>
  <c r="A639" i="64" s="1"/>
  <c r="A644" i="64" s="1"/>
  <c r="A649" i="64" s="1"/>
  <c r="A654" i="64" s="1"/>
  <c r="A659" i="64" s="1"/>
  <c r="A664" i="64" s="1"/>
  <c r="A669" i="64" s="1"/>
  <c r="A674" i="64" s="1"/>
  <c r="A679" i="64" s="1"/>
  <c r="A684" i="64" s="1"/>
  <c r="A689" i="64" s="1"/>
  <c r="A694" i="64" s="1"/>
  <c r="A699" i="64" s="1"/>
  <c r="A704" i="64" s="1"/>
  <c r="A709" i="64" s="1"/>
  <c r="A714" i="64" s="1"/>
  <c r="A719" i="64" s="1"/>
  <c r="A724" i="64" s="1"/>
  <c r="A729" i="64" s="1"/>
  <c r="A734" i="64" s="1"/>
  <c r="A739" i="64" s="1"/>
  <c r="A744" i="64" s="1"/>
  <c r="A749" i="64" s="1"/>
  <c r="A754" i="64" s="1"/>
  <c r="A759" i="64" s="1"/>
  <c r="A764" i="64" s="1"/>
  <c r="A769" i="64" s="1"/>
  <c r="A774" i="64" s="1"/>
  <c r="A779" i="64" s="1"/>
  <c r="A784" i="64" s="1"/>
  <c r="A789" i="64" s="1"/>
  <c r="A794" i="64" s="1"/>
  <c r="A799" i="64" s="1"/>
  <c r="A804" i="64" s="1"/>
  <c r="A809" i="64" s="1"/>
  <c r="A814" i="64" s="1"/>
  <c r="A819" i="64" s="1"/>
  <c r="A824" i="64" s="1"/>
  <c r="A829" i="64" s="1"/>
  <c r="A834" i="64" s="1"/>
  <c r="A839" i="64" s="1"/>
  <c r="A844" i="64" s="1"/>
  <c r="A849" i="64" s="1"/>
  <c r="A854" i="64" s="1"/>
  <c r="A859" i="64" s="1"/>
  <c r="A864" i="64" s="1"/>
  <c r="A869" i="64" s="1"/>
  <c r="A874" i="64" s="1"/>
  <c r="A879" i="64" s="1"/>
  <c r="A884" i="64" s="1"/>
  <c r="A889" i="64" s="1"/>
  <c r="A894" i="64" s="1"/>
  <c r="A899" i="64" s="1"/>
  <c r="A904" i="64" s="1"/>
  <c r="A909" i="64" s="1"/>
  <c r="A914" i="64" s="1"/>
  <c r="A919" i="64" s="1"/>
  <c r="A924" i="64" s="1"/>
  <c r="A929" i="64" s="1"/>
  <c r="A934" i="64" s="1"/>
  <c r="A939" i="64" s="1"/>
  <c r="A944" i="64" s="1"/>
  <c r="A949" i="64" s="1"/>
  <c r="A954" i="64" s="1"/>
  <c r="A959" i="64" s="1"/>
  <c r="A964" i="64" s="1"/>
  <c r="A969" i="64" s="1"/>
  <c r="A974" i="64" s="1"/>
  <c r="A979" i="64" s="1"/>
  <c r="A984" i="64" s="1"/>
  <c r="A989" i="64" s="1"/>
  <c r="A994" i="64" s="1"/>
  <c r="A999" i="64" s="1"/>
  <c r="A1004" i="64" s="1"/>
  <c r="A1009" i="64" s="1"/>
  <c r="A1014" i="64" s="1"/>
  <c r="A1019" i="64" s="1"/>
  <c r="A1024" i="64" s="1"/>
  <c r="A1029" i="64" s="1"/>
  <c r="A1034" i="64" s="1"/>
  <c r="A1039" i="64" s="1"/>
  <c r="A1044" i="64" s="1"/>
  <c r="A1049" i="64" s="1"/>
  <c r="A1054" i="64" s="1"/>
  <c r="A1059" i="64" s="1"/>
  <c r="A1064" i="64" s="1"/>
  <c r="A1069" i="64" s="1"/>
  <c r="A1074" i="64" s="1"/>
  <c r="A1079" i="64" s="1"/>
  <c r="A1084" i="64" s="1"/>
  <c r="A1089" i="64" s="1"/>
  <c r="A1094" i="64" s="1"/>
  <c r="A1099" i="64" s="1"/>
  <c r="A1104" i="64" s="1"/>
  <c r="A1109" i="64" s="1"/>
  <c r="A1114" i="64" s="1"/>
  <c r="A1119" i="64" s="1"/>
  <c r="A1124" i="64" s="1"/>
  <c r="A1129" i="64" s="1"/>
  <c r="A1134" i="64" s="1"/>
  <c r="A1139" i="64" s="1"/>
  <c r="A1144" i="64" s="1"/>
  <c r="A1149" i="64" s="1"/>
  <c r="A1154" i="64" s="1"/>
  <c r="A1159" i="64" s="1"/>
  <c r="A1164" i="64" s="1"/>
  <c r="A1169" i="64" s="1"/>
  <c r="A1174" i="64" s="1"/>
  <c r="A1179" i="64" s="1"/>
  <c r="A1184" i="64" s="1"/>
  <c r="A1189" i="64" s="1"/>
  <c r="A1194" i="64" s="1"/>
  <c r="A1199" i="64" s="1"/>
  <c r="A1204" i="64" s="1"/>
  <c r="A1209" i="64" s="1"/>
  <c r="A1214" i="64" s="1"/>
  <c r="A1219" i="64" s="1"/>
  <c r="A1224" i="64" s="1"/>
  <c r="A1229" i="64" s="1"/>
  <c r="A1234" i="64" s="1"/>
  <c r="A1239" i="64" s="1"/>
  <c r="A1244" i="64" s="1"/>
  <c r="A1249" i="64" s="1"/>
  <c r="A1254" i="64" s="1"/>
  <c r="A1259" i="64" s="1"/>
  <c r="A1264" i="64" s="1"/>
  <c r="A1269" i="64" s="1"/>
  <c r="A1274" i="64" s="1"/>
  <c r="A1279" i="64" s="1"/>
  <c r="A1284" i="64" s="1"/>
  <c r="A1289" i="64" s="1"/>
  <c r="A1294" i="64" s="1"/>
  <c r="A1299" i="64" s="1"/>
  <c r="A1304" i="64" s="1"/>
  <c r="A1309" i="64" s="1"/>
  <c r="A1314" i="64" s="1"/>
  <c r="A1319" i="64" s="1"/>
  <c r="A1324" i="64" s="1"/>
  <c r="A1329" i="64" s="1"/>
  <c r="A1334" i="64" s="1"/>
  <c r="A1339" i="64" s="1"/>
  <c r="A1344" i="64" s="1"/>
  <c r="A1349" i="64" s="1"/>
  <c r="A1354" i="64" s="1"/>
  <c r="A1359" i="64" s="1"/>
  <c r="A1364" i="64" s="1"/>
  <c r="A1369" i="64" s="1"/>
  <c r="A1374" i="64" s="1"/>
  <c r="A1379" i="64" s="1"/>
  <c r="A1384" i="64" s="1"/>
  <c r="A1389" i="64" s="1"/>
  <c r="A1394" i="64" s="1"/>
  <c r="A1399" i="64" s="1"/>
  <c r="A1404" i="64" s="1"/>
  <c r="A1409" i="64" s="1"/>
  <c r="A1414" i="64" s="1"/>
  <c r="A1419" i="64" s="1"/>
  <c r="A1424" i="64" s="1"/>
  <c r="A1429" i="64" s="1"/>
  <c r="A1434" i="64" s="1"/>
  <c r="A1439" i="64" s="1"/>
  <c r="A1444" i="64" s="1"/>
  <c r="A1449" i="64" s="1"/>
  <c r="A1454" i="64" s="1"/>
  <c r="A1459" i="64" s="1"/>
  <c r="A1464" i="64" s="1"/>
  <c r="A1469" i="64" s="1"/>
  <c r="A1474" i="64" s="1"/>
  <c r="A1479" i="64" s="1"/>
  <c r="A1484" i="64" s="1"/>
  <c r="A1489" i="64" s="1"/>
  <c r="A1494" i="64" s="1"/>
  <c r="A1499" i="64" s="1"/>
  <c r="A1504" i="64" s="1"/>
  <c r="A1509" i="64" s="1"/>
  <c r="A1514" i="64" s="1"/>
  <c r="A1519" i="64" s="1"/>
  <c r="A1524" i="64" s="1"/>
  <c r="A1529" i="64" s="1"/>
  <c r="A1534" i="64" s="1"/>
  <c r="A1539" i="64" s="1"/>
  <c r="A1544" i="64" s="1"/>
  <c r="A1549" i="64" s="1"/>
  <c r="A1554" i="64" s="1"/>
  <c r="A1559" i="64" s="1"/>
  <c r="A1564" i="64" s="1"/>
  <c r="A1569" i="64" s="1"/>
  <c r="A1574" i="64" s="1"/>
  <c r="A1579" i="64" s="1"/>
  <c r="A1584" i="64" s="1"/>
  <c r="A1589" i="64" s="1"/>
  <c r="A1594" i="64" s="1"/>
  <c r="A1599" i="64" s="1"/>
  <c r="A1604" i="64" s="1"/>
  <c r="A1609" i="64" s="1"/>
  <c r="A1614" i="64" s="1"/>
  <c r="A1619" i="64" s="1"/>
  <c r="A1624" i="64" s="1"/>
  <c r="A1629" i="64" s="1"/>
  <c r="A1634" i="64" s="1"/>
  <c r="A1639" i="64" s="1"/>
  <c r="A1644" i="64" s="1"/>
  <c r="A1649" i="64" s="1"/>
  <c r="A1654" i="64" s="1"/>
  <c r="A1659" i="64" s="1"/>
  <c r="A1664" i="64" s="1"/>
  <c r="A1669" i="64" s="1"/>
  <c r="A1674" i="64" s="1"/>
  <c r="A1679" i="64" s="1"/>
  <c r="A1684" i="64" s="1"/>
  <c r="A1689" i="64" s="1"/>
  <c r="A1694" i="64" s="1"/>
  <c r="A1699" i="64" s="1"/>
  <c r="A1704" i="64" s="1"/>
  <c r="A1709" i="64" s="1"/>
  <c r="A1714" i="64" s="1"/>
  <c r="A1719" i="64" s="1"/>
  <c r="A1724" i="64" s="1"/>
  <c r="A1729" i="64" s="1"/>
  <c r="A1734" i="64" s="1"/>
  <c r="A1739" i="64" s="1"/>
  <c r="A1744" i="64" s="1"/>
  <c r="A1749" i="64" s="1"/>
  <c r="A1754" i="64" s="1"/>
  <c r="A1759" i="64" s="1"/>
  <c r="A1764" i="64" s="1"/>
  <c r="A1769" i="64" s="1"/>
  <c r="A1774" i="64" s="1"/>
  <c r="A1779" i="64" s="1"/>
  <c r="A1784" i="64" s="1"/>
  <c r="A1789" i="64" s="1"/>
  <c r="A1794" i="64" s="1"/>
  <c r="A1799" i="64" s="1"/>
  <c r="A1804" i="64" s="1"/>
  <c r="A1809" i="64" s="1"/>
  <c r="A1814" i="64" s="1"/>
  <c r="A1819" i="64" s="1"/>
  <c r="A1824" i="64" s="1"/>
  <c r="A1829" i="64" s="1"/>
  <c r="A1834" i="64" s="1"/>
  <c r="A1839" i="64" s="1"/>
  <c r="A1844" i="64" s="1"/>
  <c r="A1849" i="64" s="1"/>
  <c r="A1854" i="64" s="1"/>
  <c r="A1859" i="64" s="1"/>
  <c r="A1864" i="64" s="1"/>
  <c r="A1869" i="64" s="1"/>
  <c r="A1874" i="64" s="1"/>
  <c r="A1879" i="64" s="1"/>
  <c r="A1884" i="64" s="1"/>
  <c r="A1889" i="64" s="1"/>
  <c r="A1894" i="64" s="1"/>
  <c r="A1899" i="64" s="1"/>
  <c r="A1904" i="64" s="1"/>
  <c r="A1909" i="64" s="1"/>
  <c r="A1914" i="64" s="1"/>
  <c r="A1919" i="64" s="1"/>
  <c r="A1924" i="64" s="1"/>
  <c r="A1929" i="64" s="1"/>
  <c r="A1934" i="64" s="1"/>
  <c r="A1939" i="64" s="1"/>
  <c r="A1944" i="64" s="1"/>
  <c r="A1949" i="64" s="1"/>
  <c r="A1954" i="64" s="1"/>
  <c r="A1959" i="64" s="1"/>
  <c r="A1964" i="64" s="1"/>
  <c r="A1969" i="64" s="1"/>
  <c r="A1974" i="64" s="1"/>
  <c r="A1979" i="64" s="1"/>
  <c r="A1984" i="64" s="1"/>
  <c r="A1989" i="64" s="1"/>
  <c r="A1994" i="64" s="1"/>
  <c r="A1999" i="64" s="1"/>
  <c r="A2004" i="64" s="1"/>
  <c r="A2009" i="64" s="1"/>
  <c r="A2014" i="64" s="1"/>
  <c r="A2019" i="64" s="1"/>
  <c r="A2024" i="64" s="1"/>
  <c r="A2029" i="64" s="1"/>
  <c r="A2034" i="64" s="1"/>
  <c r="A2039" i="64" s="1"/>
  <c r="A2044" i="64" s="1"/>
  <c r="A2049" i="64" s="1"/>
  <c r="A2054" i="64" s="1"/>
  <c r="A2059" i="64" s="1"/>
  <c r="A2064" i="64" s="1"/>
  <c r="A2069" i="64" s="1"/>
  <c r="A2074" i="64" s="1"/>
  <c r="A2079" i="64" s="1"/>
  <c r="A2084" i="64" s="1"/>
  <c r="A2089" i="64" s="1"/>
  <c r="A2094" i="64" s="1"/>
  <c r="A2099" i="64" s="1"/>
  <c r="A2104" i="64" s="1"/>
  <c r="A2109" i="64" s="1"/>
  <c r="A2114" i="64" s="1"/>
  <c r="A2119" i="64" s="1"/>
  <c r="A2124" i="64" s="1"/>
  <c r="A2129" i="64" s="1"/>
  <c r="A2134" i="64" s="1"/>
  <c r="A2139" i="64" s="1"/>
  <c r="A2144" i="64" s="1"/>
  <c r="A2149" i="64" s="1"/>
  <c r="A2154" i="64" s="1"/>
  <c r="A2159" i="64" s="1"/>
  <c r="A2164" i="64" s="1"/>
  <c r="A2169" i="64" s="1"/>
  <c r="A2174" i="64" s="1"/>
  <c r="A2179" i="64" s="1"/>
  <c r="A2184" i="64" s="1"/>
  <c r="A2189" i="64" s="1"/>
  <c r="A2194" i="64" s="1"/>
  <c r="A2199" i="64" s="1"/>
  <c r="A2204" i="64" s="1"/>
  <c r="A2209" i="64" s="1"/>
  <c r="A2214" i="64" s="1"/>
  <c r="A2219" i="64" s="1"/>
  <c r="A2224" i="64" s="1"/>
  <c r="A2229" i="64" s="1"/>
  <c r="A2234" i="64" s="1"/>
  <c r="A2239" i="64" s="1"/>
  <c r="A2244" i="64" s="1"/>
  <c r="A2249" i="64" s="1"/>
  <c r="A2254" i="64" s="1"/>
  <c r="A2259" i="64" s="1"/>
  <c r="A2264" i="64" s="1"/>
  <c r="A2269" i="64" s="1"/>
  <c r="A2274" i="64" s="1"/>
  <c r="A2279" i="64" s="1"/>
  <c r="A2284" i="64" s="1"/>
  <c r="A2289" i="64" s="1"/>
  <c r="A2294" i="64" s="1"/>
  <c r="A2299" i="64" s="1"/>
  <c r="A2304" i="64" s="1"/>
  <c r="A2309" i="64" s="1"/>
  <c r="A2314" i="64" s="1"/>
  <c r="A2319" i="64" s="1"/>
  <c r="A2324" i="64" s="1"/>
  <c r="A2329" i="64" s="1"/>
  <c r="A2334" i="64" s="1"/>
  <c r="A2339" i="64" s="1"/>
  <c r="A2344" i="64" s="1"/>
  <c r="A2349" i="64" s="1"/>
  <c r="A2354" i="64" s="1"/>
  <c r="A2359" i="64" s="1"/>
  <c r="A2364" i="64" s="1"/>
  <c r="A2369" i="64" s="1"/>
  <c r="A2374" i="64" s="1"/>
  <c r="A2379" i="64" s="1"/>
  <c r="A2384" i="64" s="1"/>
  <c r="A2389" i="64" s="1"/>
  <c r="A2394" i="64" s="1"/>
  <c r="A2399" i="64" s="1"/>
  <c r="A2404" i="64" s="1"/>
  <c r="A2409" i="64" s="1"/>
  <c r="A2414" i="64" s="1"/>
  <c r="A2419" i="64" s="1"/>
  <c r="A2424" i="64" s="1"/>
  <c r="A2429" i="64" s="1"/>
  <c r="A2434" i="64" s="1"/>
  <c r="A2439" i="64" s="1"/>
  <c r="A2444" i="64" s="1"/>
  <c r="A2449" i="64" s="1"/>
  <c r="A2454" i="64" s="1"/>
  <c r="A2459" i="64" s="1"/>
  <c r="A2464" i="64" s="1"/>
  <c r="A2469" i="64" s="1"/>
  <c r="A2474" i="64" s="1"/>
  <c r="A2479" i="64" s="1"/>
  <c r="A2484" i="64" s="1"/>
  <c r="A2489" i="64" s="1"/>
  <c r="A2494" i="64" s="1"/>
  <c r="A2499" i="64" s="1"/>
  <c r="A2504" i="64" s="1"/>
  <c r="A2509" i="64" s="1"/>
  <c r="A2514" i="64" s="1"/>
  <c r="A2519" i="64" s="1"/>
  <c r="A2524" i="64" s="1"/>
  <c r="A2529" i="64" s="1"/>
  <c r="A2534" i="64" s="1"/>
  <c r="A2539" i="64" s="1"/>
  <c r="A2544" i="64" s="1"/>
  <c r="A2549" i="64" s="1"/>
  <c r="A2554" i="64" s="1"/>
  <c r="A2559" i="64" s="1"/>
  <c r="A2564" i="64" s="1"/>
  <c r="A2569" i="64" s="1"/>
  <c r="A2574" i="64" s="1"/>
  <c r="A2579" i="64" s="1"/>
  <c r="A2584" i="64" s="1"/>
  <c r="A2589" i="64" s="1"/>
  <c r="A2594" i="64" s="1"/>
  <c r="A2599" i="64" s="1"/>
  <c r="A2604" i="64" s="1"/>
  <c r="A2609" i="64" s="1"/>
  <c r="A2614" i="64" s="1"/>
  <c r="A2619" i="64" s="1"/>
  <c r="A2624" i="64" s="1"/>
  <c r="A2629" i="64" s="1"/>
  <c r="A2634" i="64" s="1"/>
  <c r="A2639" i="64" s="1"/>
  <c r="A2644" i="64" s="1"/>
  <c r="A2649" i="64" s="1"/>
  <c r="A2654" i="64" s="1"/>
  <c r="A2659" i="64" s="1"/>
  <c r="A2664" i="64" s="1"/>
  <c r="A2669" i="64" s="1"/>
  <c r="A2674" i="64" s="1"/>
  <c r="A2679" i="64" s="1"/>
  <c r="A2684" i="64" s="1"/>
  <c r="A2689" i="64" s="1"/>
  <c r="A2694" i="64" s="1"/>
  <c r="A2699" i="64" s="1"/>
  <c r="A2704" i="64" s="1"/>
  <c r="A2709" i="64" s="1"/>
  <c r="A2714" i="64" s="1"/>
  <c r="A2719" i="64" s="1"/>
  <c r="A2724" i="64" s="1"/>
  <c r="A2729" i="64" s="1"/>
  <c r="A2734" i="64" s="1"/>
  <c r="A2739" i="64" s="1"/>
  <c r="A2744" i="64" s="1"/>
  <c r="A2749" i="64" s="1"/>
  <c r="A2754" i="64" s="1"/>
  <c r="A2759" i="64" s="1"/>
  <c r="A2764" i="64" s="1"/>
  <c r="A2769" i="64" s="1"/>
  <c r="A2774" i="64" s="1"/>
  <c r="A2779" i="64" s="1"/>
  <c r="A2784" i="64" s="1"/>
  <c r="A2789" i="64" s="1"/>
  <c r="A2794" i="64" s="1"/>
  <c r="A2799" i="64" s="1"/>
  <c r="A2804" i="64" s="1"/>
  <c r="A2809" i="64" s="1"/>
  <c r="A2814" i="64" s="1"/>
  <c r="A2819" i="64" s="1"/>
  <c r="A2824" i="64" s="1"/>
  <c r="A2829" i="64" s="1"/>
  <c r="A2834" i="64" s="1"/>
  <c r="A2839" i="64" s="1"/>
  <c r="A2844" i="64" s="1"/>
  <c r="A2849" i="64" s="1"/>
  <c r="A2854" i="64" s="1"/>
  <c r="A2859" i="64" s="1"/>
  <c r="A2864" i="64" s="1"/>
  <c r="A2869" i="64" s="1"/>
  <c r="A2874" i="64" s="1"/>
  <c r="A2879" i="64" s="1"/>
  <c r="A2884" i="64" s="1"/>
  <c r="A2889" i="64" s="1"/>
  <c r="A2894" i="64" s="1"/>
  <c r="A2899" i="64" s="1"/>
  <c r="A2904" i="64" s="1"/>
  <c r="A2909" i="64" s="1"/>
  <c r="A2914" i="64" s="1"/>
  <c r="A2919" i="64" s="1"/>
  <c r="A2924" i="64" s="1"/>
  <c r="A2929" i="64" s="1"/>
  <c r="A2934" i="64" s="1"/>
  <c r="A2939" i="64" s="1"/>
  <c r="A2944" i="64" s="1"/>
  <c r="A2949" i="64" s="1"/>
  <c r="A2954" i="64" s="1"/>
  <c r="A2959" i="64" s="1"/>
  <c r="A2964" i="64" s="1"/>
  <c r="A2969" i="64" s="1"/>
  <c r="A2974" i="64" s="1"/>
  <c r="A2979" i="64" s="1"/>
  <c r="A2984" i="64" s="1"/>
  <c r="A2989" i="64" s="1"/>
  <c r="A2994" i="64" s="1"/>
  <c r="A2999" i="64" s="1"/>
  <c r="A3004" i="64" s="1"/>
  <c r="A3009" i="64" s="1"/>
  <c r="A3014" i="64" s="1"/>
  <c r="A3019" i="64" s="1"/>
  <c r="A3024" i="64" s="1"/>
  <c r="A3029" i="64" s="1"/>
  <c r="A3034" i="64" s="1"/>
  <c r="A3039" i="64" s="1"/>
  <c r="A3044" i="64" s="1"/>
  <c r="A3049" i="64" s="1"/>
  <c r="A3054" i="64" s="1"/>
  <c r="A3059" i="64" s="1"/>
  <c r="A3064" i="64" s="1"/>
  <c r="A3069" i="64" s="1"/>
  <c r="A3074" i="64" s="1"/>
  <c r="A3079" i="64" s="1"/>
  <c r="A3084" i="64" s="1"/>
  <c r="A3089" i="64" s="1"/>
  <c r="A3094" i="64" s="1"/>
  <c r="A3099" i="64" s="1"/>
  <c r="A3104" i="64" s="1"/>
  <c r="A3109" i="64" s="1"/>
  <c r="A3114" i="64" s="1"/>
  <c r="A3119" i="64" s="1"/>
  <c r="A3124" i="64" s="1"/>
  <c r="A3129" i="64" s="1"/>
  <c r="A3134" i="64" s="1"/>
  <c r="A3139" i="64" s="1"/>
  <c r="A3144" i="64" s="1"/>
  <c r="A3149" i="64" s="1"/>
  <c r="A3154" i="64" s="1"/>
  <c r="A3159" i="64" s="1"/>
  <c r="A3164" i="64" s="1"/>
  <c r="A3169" i="64" s="1"/>
  <c r="A3174" i="64" s="1"/>
  <c r="A3179" i="64" s="1"/>
  <c r="A3184" i="64" s="1"/>
  <c r="A3189" i="64" s="1"/>
  <c r="A3194" i="64" s="1"/>
  <c r="A3199" i="64" s="1"/>
  <c r="A3204" i="64" s="1"/>
  <c r="A3209" i="64" s="1"/>
  <c r="A3214" i="64" s="1"/>
  <c r="A3219" i="64" s="1"/>
  <c r="A3224" i="64" s="1"/>
  <c r="A3229" i="64" s="1"/>
  <c r="A3234" i="64" s="1"/>
  <c r="A3239" i="64" s="1"/>
  <c r="A3244" i="64" s="1"/>
  <c r="A3249" i="64" s="1"/>
  <c r="A3254" i="64" s="1"/>
  <c r="A3259" i="64" s="1"/>
  <c r="A3264" i="64" s="1"/>
  <c r="A3269" i="64" s="1"/>
  <c r="A3274" i="64" s="1"/>
  <c r="A3279" i="64" s="1"/>
  <c r="A3284" i="64" s="1"/>
  <c r="A3289" i="64" s="1"/>
  <c r="A3294" i="64" s="1"/>
  <c r="A3299" i="64" s="1"/>
  <c r="A3304" i="64" s="1"/>
  <c r="A3309" i="64" s="1"/>
  <c r="A3314" i="64" s="1"/>
  <c r="A3319" i="64" s="1"/>
  <c r="A3324" i="64" s="1"/>
  <c r="A3329" i="64" s="1"/>
  <c r="A3334" i="64" s="1"/>
  <c r="A3339" i="64" s="1"/>
  <c r="A3344" i="64" s="1"/>
  <c r="A3349" i="64" s="1"/>
  <c r="A3354" i="64" s="1"/>
  <c r="A3359" i="64" s="1"/>
  <c r="A3364" i="64" s="1"/>
  <c r="A3369" i="64" s="1"/>
  <c r="A3374" i="64" s="1"/>
  <c r="A3379" i="64" s="1"/>
  <c r="A3384" i="64" s="1"/>
  <c r="A3389" i="64" s="1"/>
  <c r="A3394" i="64" s="1"/>
  <c r="A3399" i="64" s="1"/>
  <c r="A3404" i="64" s="1"/>
  <c r="A3409" i="64" s="1"/>
  <c r="A3414" i="64" s="1"/>
  <c r="A3419" i="64" s="1"/>
  <c r="A3424" i="64" s="1"/>
  <c r="A3429" i="64" s="1"/>
  <c r="A3434" i="64" s="1"/>
  <c r="A3439" i="64" s="1"/>
  <c r="A3444" i="64" s="1"/>
  <c r="A3449" i="64" s="1"/>
  <c r="A3454" i="64" s="1"/>
  <c r="A3459" i="64" s="1"/>
  <c r="A3464" i="64" s="1"/>
  <c r="A3469" i="64" s="1"/>
  <c r="A3474" i="64" s="1"/>
  <c r="A3479" i="64" s="1"/>
  <c r="A3484" i="64" s="1"/>
  <c r="A3489" i="64" s="1"/>
  <c r="A3494" i="64" s="1"/>
  <c r="A3499" i="64" s="1"/>
  <c r="A3504" i="64" s="1"/>
  <c r="A3509" i="64" s="1"/>
  <c r="A3514" i="64" s="1"/>
  <c r="A3519" i="64" s="1"/>
  <c r="A3524" i="64" s="1"/>
  <c r="A3529" i="64" s="1"/>
  <c r="A3534" i="64" s="1"/>
  <c r="A3539" i="64" s="1"/>
  <c r="A3544" i="64" s="1"/>
  <c r="A3549" i="64" s="1"/>
  <c r="A3554" i="64" s="1"/>
  <c r="A3559" i="64" s="1"/>
  <c r="A3564" i="64" s="1"/>
  <c r="A3569" i="64" s="1"/>
  <c r="A3574" i="64" s="1"/>
  <c r="A3579" i="64" s="1"/>
  <c r="A3584" i="64" s="1"/>
  <c r="A3589" i="64" s="1"/>
  <c r="A3594" i="64" s="1"/>
  <c r="A3599" i="64" s="1"/>
  <c r="A3604" i="64" s="1"/>
  <c r="A3609" i="64" s="1"/>
  <c r="A3614" i="64" s="1"/>
  <c r="A3619" i="64" s="1"/>
  <c r="A3624" i="64" s="1"/>
  <c r="A3629" i="64" s="1"/>
  <c r="A3634" i="64" s="1"/>
  <c r="A3639" i="64" s="1"/>
  <c r="A3644" i="64" s="1"/>
  <c r="A3649" i="64" s="1"/>
  <c r="A3654" i="64" s="1"/>
  <c r="A3659" i="64" s="1"/>
  <c r="A3664" i="64" s="1"/>
  <c r="A3669" i="64" s="1"/>
  <c r="A3674" i="64" s="1"/>
  <c r="A3679" i="64" s="1"/>
  <c r="A3684" i="64" s="1"/>
  <c r="A3689" i="64" s="1"/>
  <c r="A3694" i="64" s="1"/>
  <c r="A3699" i="64" s="1"/>
  <c r="A3704" i="64" s="1"/>
  <c r="A3709" i="64" s="1"/>
  <c r="A3714" i="64" s="1"/>
  <c r="A3719" i="64" s="1"/>
  <c r="A3724" i="64" s="1"/>
  <c r="A3729" i="64" s="1"/>
  <c r="A3734" i="64" s="1"/>
  <c r="A3739" i="64" s="1"/>
  <c r="A3744" i="64" s="1"/>
  <c r="A3749" i="64" s="1"/>
  <c r="A3754" i="64" s="1"/>
  <c r="A3759" i="64" s="1"/>
  <c r="A3764" i="64" s="1"/>
  <c r="A3769" i="64" s="1"/>
  <c r="A3774" i="64" s="1"/>
  <c r="A3779" i="64" s="1"/>
  <c r="A3784" i="64" s="1"/>
  <c r="A3789" i="64" s="1"/>
  <c r="A3794" i="64" s="1"/>
  <c r="A3799" i="64" s="1"/>
  <c r="A3804" i="64" s="1"/>
  <c r="A3809" i="64" s="1"/>
  <c r="A3814" i="64" s="1"/>
  <c r="A3819" i="64" s="1"/>
  <c r="A3824" i="64" s="1"/>
  <c r="A3829" i="64" s="1"/>
  <c r="A3834" i="64" s="1"/>
  <c r="A3839" i="64" s="1"/>
  <c r="A3844" i="64" s="1"/>
  <c r="A3849" i="64" s="1"/>
  <c r="A3854" i="64" s="1"/>
  <c r="A3859" i="64" s="1"/>
  <c r="A3864" i="64" s="1"/>
  <c r="A3869" i="64" s="1"/>
  <c r="A3874" i="64" s="1"/>
  <c r="A3879" i="64" s="1"/>
  <c r="A3884" i="64" s="1"/>
  <c r="A3889" i="64" s="1"/>
  <c r="A3894" i="64" s="1"/>
  <c r="A3899" i="64" s="1"/>
  <c r="A3904" i="64" s="1"/>
  <c r="A3909" i="64" s="1"/>
  <c r="A3914" i="64" s="1"/>
  <c r="A3919" i="64" s="1"/>
  <c r="A3924" i="64" s="1"/>
  <c r="A3929" i="64" s="1"/>
  <c r="A3934" i="64" s="1"/>
  <c r="A3939" i="64" s="1"/>
  <c r="A3944" i="64" s="1"/>
  <c r="A3949" i="64" s="1"/>
  <c r="A3954" i="64" s="1"/>
  <c r="A3959" i="64" s="1"/>
  <c r="A3964" i="64" s="1"/>
  <c r="A3969" i="64" s="1"/>
  <c r="A3974" i="64" s="1"/>
  <c r="A3979" i="64" s="1"/>
  <c r="A3984" i="64" s="1"/>
  <c r="A3989" i="64" s="1"/>
  <c r="A3994" i="64" s="1"/>
  <c r="A3999" i="64" s="1"/>
  <c r="A4004" i="64" s="1"/>
  <c r="A4009" i="64" s="1"/>
  <c r="A4014" i="64" s="1"/>
  <c r="A4019" i="64" s="1"/>
  <c r="A4024" i="64" s="1"/>
  <c r="A4029" i="64" s="1"/>
  <c r="A4034" i="64" s="1"/>
  <c r="A4039" i="64" s="1"/>
  <c r="A4044" i="64" s="1"/>
  <c r="A4049" i="64" s="1"/>
  <c r="A4054" i="64" s="1"/>
  <c r="A4059" i="64" s="1"/>
  <c r="A4064" i="64" s="1"/>
  <c r="A4069" i="64" s="1"/>
  <c r="A4074" i="64" s="1"/>
  <c r="A4079" i="64" s="1"/>
  <c r="A4084" i="64" s="1"/>
  <c r="A4089" i="64" s="1"/>
  <c r="A4094" i="64" s="1"/>
  <c r="A18" i="64"/>
  <c r="A23" i="64" s="1"/>
  <c r="A28" i="64" s="1"/>
  <c r="A33" i="64" s="1"/>
  <c r="A38" i="64" s="1"/>
  <c r="A43" i="64" s="1"/>
  <c r="A48" i="64" s="1"/>
  <c r="A53" i="64" s="1"/>
  <c r="A58" i="64" s="1"/>
  <c r="A63" i="64" s="1"/>
  <c r="A68" i="64" s="1"/>
  <c r="A73" i="64" s="1"/>
  <c r="A78" i="64" s="1"/>
  <c r="A83" i="64" s="1"/>
  <c r="A88" i="64" s="1"/>
  <c r="A93" i="64" s="1"/>
  <c r="A98" i="64" s="1"/>
  <c r="A103" i="64" s="1"/>
  <c r="A108" i="64" s="1"/>
  <c r="A113" i="64" s="1"/>
  <c r="A118" i="64" s="1"/>
  <c r="A123" i="64" s="1"/>
  <c r="A128" i="64" s="1"/>
  <c r="A133" i="64" s="1"/>
  <c r="A138" i="64" s="1"/>
  <c r="A143" i="64" s="1"/>
  <c r="A148" i="64" s="1"/>
  <c r="A153" i="64" s="1"/>
  <c r="A158" i="64" s="1"/>
  <c r="A163" i="64" s="1"/>
  <c r="A168" i="64" s="1"/>
  <c r="A173" i="64" s="1"/>
  <c r="A178" i="64" s="1"/>
  <c r="A183" i="64" s="1"/>
  <c r="A188" i="64" s="1"/>
  <c r="A193" i="64" s="1"/>
  <c r="A198" i="64" s="1"/>
  <c r="A203" i="64" s="1"/>
  <c r="A208" i="64" s="1"/>
  <c r="A213" i="64" s="1"/>
  <c r="A218" i="64" s="1"/>
  <c r="A223" i="64" s="1"/>
  <c r="A228" i="64" s="1"/>
  <c r="A233" i="64" s="1"/>
  <c r="A238" i="64" s="1"/>
  <c r="A243" i="64" s="1"/>
  <c r="A248" i="64" s="1"/>
  <c r="A253" i="64" s="1"/>
  <c r="A258" i="64" s="1"/>
  <c r="A263" i="64" s="1"/>
  <c r="A268" i="64" s="1"/>
  <c r="A273" i="64" s="1"/>
  <c r="A278" i="64" s="1"/>
  <c r="A283" i="64" s="1"/>
  <c r="A288" i="64" s="1"/>
  <c r="A293" i="64" s="1"/>
  <c r="A298" i="64" s="1"/>
  <c r="A303" i="64" s="1"/>
  <c r="A308" i="64" s="1"/>
  <c r="A313" i="64" s="1"/>
  <c r="A318" i="64" s="1"/>
  <c r="A323" i="64" s="1"/>
  <c r="A328" i="64" s="1"/>
  <c r="A333" i="64" s="1"/>
  <c r="A338" i="64" s="1"/>
  <c r="A343" i="64" s="1"/>
  <c r="A348" i="64" s="1"/>
  <c r="A353" i="64" s="1"/>
  <c r="A358" i="64" s="1"/>
  <c r="A363" i="64" s="1"/>
  <c r="A368" i="64" s="1"/>
  <c r="A373" i="64" s="1"/>
  <c r="A378" i="64" s="1"/>
  <c r="A383" i="64" s="1"/>
  <c r="A388" i="64" s="1"/>
  <c r="A393" i="64" s="1"/>
  <c r="A398" i="64" s="1"/>
  <c r="A403" i="64" s="1"/>
  <c r="A408" i="64" s="1"/>
  <c r="A413" i="64" s="1"/>
  <c r="A418" i="64" s="1"/>
  <c r="A423" i="64" s="1"/>
  <c r="A428" i="64" s="1"/>
  <c r="A433" i="64" s="1"/>
  <c r="A438" i="64" s="1"/>
  <c r="A443" i="64" s="1"/>
  <c r="A448" i="64" s="1"/>
  <c r="A453" i="64" s="1"/>
  <c r="A458" i="64" s="1"/>
  <c r="A463" i="64" s="1"/>
  <c r="A468" i="64" s="1"/>
  <c r="A473" i="64" s="1"/>
  <c r="A478" i="64" s="1"/>
  <c r="A483" i="64" s="1"/>
  <c r="A488" i="64" s="1"/>
  <c r="A493" i="64" s="1"/>
  <c r="A498" i="64" s="1"/>
  <c r="A503" i="64" s="1"/>
  <c r="A508" i="64" s="1"/>
  <c r="A513" i="64" s="1"/>
  <c r="A518" i="64" s="1"/>
  <c r="A523" i="64" s="1"/>
  <c r="A528" i="64" s="1"/>
  <c r="A533" i="64" s="1"/>
  <c r="A538" i="64" s="1"/>
  <c r="A543" i="64" s="1"/>
  <c r="A548" i="64" s="1"/>
  <c r="A553" i="64" s="1"/>
  <c r="A558" i="64" s="1"/>
  <c r="A563" i="64" s="1"/>
  <c r="A568" i="64" s="1"/>
  <c r="A573" i="64" s="1"/>
  <c r="A578" i="64" s="1"/>
  <c r="A583" i="64" s="1"/>
  <c r="A588" i="64" s="1"/>
  <c r="A593" i="64" s="1"/>
  <c r="A598" i="64" s="1"/>
  <c r="A603" i="64" s="1"/>
  <c r="A608" i="64" s="1"/>
  <c r="A613" i="64" s="1"/>
  <c r="A618" i="64" s="1"/>
  <c r="A623" i="64" s="1"/>
  <c r="A628" i="64" s="1"/>
  <c r="A633" i="64" s="1"/>
  <c r="A638" i="64" s="1"/>
  <c r="A643" i="64" s="1"/>
  <c r="A648" i="64" s="1"/>
  <c r="A653" i="64" s="1"/>
  <c r="A658" i="64" s="1"/>
  <c r="A663" i="64" s="1"/>
  <c r="A668" i="64" s="1"/>
  <c r="A673" i="64" s="1"/>
  <c r="A678" i="64" s="1"/>
  <c r="A683" i="64" s="1"/>
  <c r="A688" i="64" s="1"/>
  <c r="A693" i="64" s="1"/>
  <c r="A698" i="64" s="1"/>
  <c r="A703" i="64" s="1"/>
  <c r="A708" i="64" s="1"/>
  <c r="A713" i="64" s="1"/>
  <c r="A718" i="64" s="1"/>
  <c r="A723" i="64" s="1"/>
  <c r="A728" i="64" s="1"/>
  <c r="A733" i="64" s="1"/>
  <c r="A738" i="64" s="1"/>
  <c r="A743" i="64" s="1"/>
  <c r="A748" i="64" s="1"/>
  <c r="A753" i="64" s="1"/>
  <c r="A758" i="64" s="1"/>
  <c r="A763" i="64" s="1"/>
  <c r="A768" i="64" s="1"/>
  <c r="A773" i="64" s="1"/>
  <c r="A778" i="64" s="1"/>
  <c r="A783" i="64" s="1"/>
  <c r="A788" i="64" s="1"/>
  <c r="A793" i="64" s="1"/>
  <c r="A798" i="64" s="1"/>
  <c r="A803" i="64" s="1"/>
  <c r="A808" i="64" s="1"/>
  <c r="A813" i="64" s="1"/>
  <c r="A818" i="64" s="1"/>
  <c r="A823" i="64" s="1"/>
  <c r="A828" i="64" s="1"/>
  <c r="A833" i="64" s="1"/>
  <c r="A838" i="64" s="1"/>
  <c r="A843" i="64" s="1"/>
  <c r="A848" i="64" s="1"/>
  <c r="A853" i="64" s="1"/>
  <c r="A858" i="64" s="1"/>
  <c r="A863" i="64" s="1"/>
  <c r="A868" i="64" s="1"/>
  <c r="A873" i="64" s="1"/>
  <c r="A878" i="64" s="1"/>
  <c r="A883" i="64" s="1"/>
  <c r="A888" i="64" s="1"/>
  <c r="A893" i="64" s="1"/>
  <c r="A898" i="64" s="1"/>
  <c r="A903" i="64" s="1"/>
  <c r="A908" i="64" s="1"/>
  <c r="A913" i="64" s="1"/>
  <c r="A918" i="64" s="1"/>
  <c r="A923" i="64" s="1"/>
  <c r="A928" i="64" s="1"/>
  <c r="A933" i="64" s="1"/>
  <c r="A938" i="64" s="1"/>
  <c r="A943" i="64" s="1"/>
  <c r="A948" i="64" s="1"/>
  <c r="A953" i="64" s="1"/>
  <c r="A958" i="64" s="1"/>
  <c r="A963" i="64" s="1"/>
  <c r="A968" i="64" s="1"/>
  <c r="A973" i="64" s="1"/>
  <c r="A978" i="64" s="1"/>
  <c r="A983" i="64" s="1"/>
  <c r="A988" i="64" s="1"/>
  <c r="A993" i="64" s="1"/>
  <c r="A998" i="64" s="1"/>
  <c r="A1003" i="64" s="1"/>
  <c r="A1008" i="64" s="1"/>
  <c r="A1013" i="64" s="1"/>
  <c r="A1018" i="64" s="1"/>
  <c r="A1023" i="64" s="1"/>
  <c r="A1028" i="64" s="1"/>
  <c r="A1033" i="64" s="1"/>
  <c r="A1038" i="64" s="1"/>
  <c r="A1043" i="64" s="1"/>
  <c r="A1048" i="64" s="1"/>
  <c r="A1053" i="64" s="1"/>
  <c r="A1058" i="64" s="1"/>
  <c r="A1063" i="64" s="1"/>
  <c r="A1068" i="64" s="1"/>
  <c r="A1073" i="64" s="1"/>
  <c r="A1078" i="64" s="1"/>
  <c r="A1083" i="64" s="1"/>
  <c r="A1088" i="64" s="1"/>
  <c r="A1093" i="64" s="1"/>
  <c r="A1098" i="64" s="1"/>
  <c r="A1103" i="64" s="1"/>
  <c r="A1108" i="64" s="1"/>
  <c r="A1113" i="64" s="1"/>
  <c r="A1118" i="64" s="1"/>
  <c r="A1123" i="64" s="1"/>
  <c r="A1128" i="64" s="1"/>
  <c r="A1133" i="64" s="1"/>
  <c r="A1138" i="64" s="1"/>
  <c r="A1143" i="64" s="1"/>
  <c r="A1148" i="64" s="1"/>
  <c r="A1153" i="64" s="1"/>
  <c r="A1158" i="64" s="1"/>
  <c r="A1163" i="64" s="1"/>
  <c r="A1168" i="64" s="1"/>
  <c r="A1173" i="64" s="1"/>
  <c r="A1178" i="64" s="1"/>
  <c r="A1183" i="64" s="1"/>
  <c r="A1188" i="64" s="1"/>
  <c r="A1193" i="64" s="1"/>
  <c r="A1198" i="64" s="1"/>
  <c r="A1203" i="64" s="1"/>
  <c r="A1208" i="64" s="1"/>
  <c r="A1213" i="64" s="1"/>
  <c r="A1218" i="64" s="1"/>
  <c r="A1223" i="64" s="1"/>
  <c r="A1228" i="64" s="1"/>
  <c r="A1233" i="64" s="1"/>
  <c r="A1238" i="64" s="1"/>
  <c r="A1243" i="64" s="1"/>
  <c r="A1248" i="64" s="1"/>
  <c r="A1253" i="64" s="1"/>
  <c r="A1258" i="64" s="1"/>
  <c r="A1263" i="64" s="1"/>
  <c r="A1268" i="64" s="1"/>
  <c r="A1273" i="64" s="1"/>
  <c r="A1278" i="64" s="1"/>
  <c r="A1283" i="64" s="1"/>
  <c r="A1288" i="64" s="1"/>
  <c r="A1293" i="64" s="1"/>
  <c r="A1298" i="64" s="1"/>
  <c r="A1303" i="64" s="1"/>
  <c r="A1308" i="64" s="1"/>
  <c r="A1313" i="64" s="1"/>
  <c r="A1318" i="64" s="1"/>
  <c r="A1323" i="64" s="1"/>
  <c r="A1328" i="64" s="1"/>
  <c r="A1333" i="64" s="1"/>
  <c r="A1338" i="64" s="1"/>
  <c r="A1343" i="64" s="1"/>
  <c r="A1348" i="64" s="1"/>
  <c r="A1353" i="64" s="1"/>
  <c r="A1358" i="64" s="1"/>
  <c r="A1363" i="64" s="1"/>
  <c r="A1368" i="64" s="1"/>
  <c r="A1373" i="64" s="1"/>
  <c r="A1378" i="64" s="1"/>
  <c r="A1383" i="64" s="1"/>
  <c r="A1388" i="64" s="1"/>
  <c r="A1393" i="64" s="1"/>
  <c r="A1398" i="64" s="1"/>
  <c r="A1403" i="64" s="1"/>
  <c r="A1408" i="64" s="1"/>
  <c r="A1413" i="64" s="1"/>
  <c r="A1418" i="64" s="1"/>
  <c r="A1423" i="64" s="1"/>
  <c r="A1428" i="64" s="1"/>
  <c r="A1433" i="64" s="1"/>
  <c r="A1438" i="64" s="1"/>
  <c r="A1443" i="64" s="1"/>
  <c r="A1448" i="64" s="1"/>
  <c r="A1453" i="64" s="1"/>
  <c r="A1458" i="64" s="1"/>
  <c r="A1463" i="64" s="1"/>
  <c r="A1468" i="64" s="1"/>
  <c r="A1473" i="64" s="1"/>
  <c r="A1478" i="64" s="1"/>
  <c r="A1483" i="64" s="1"/>
  <c r="A1488" i="64" s="1"/>
  <c r="A1493" i="64" s="1"/>
  <c r="A1498" i="64" s="1"/>
  <c r="A1503" i="64" s="1"/>
  <c r="A1508" i="64" s="1"/>
  <c r="A1513" i="64" s="1"/>
  <c r="A1518" i="64" s="1"/>
  <c r="A1523" i="64" s="1"/>
  <c r="A1528" i="64" s="1"/>
  <c r="A1533" i="64" s="1"/>
  <c r="A1538" i="64" s="1"/>
  <c r="A1543" i="64" s="1"/>
  <c r="A1548" i="64" s="1"/>
  <c r="A1553" i="64" s="1"/>
  <c r="A1558" i="64" s="1"/>
  <c r="A1563" i="64" s="1"/>
  <c r="A1568" i="64" s="1"/>
  <c r="A1573" i="64" s="1"/>
  <c r="A1578" i="64" s="1"/>
  <c r="A1583" i="64" s="1"/>
  <c r="A1588" i="64" s="1"/>
  <c r="A1593" i="64" s="1"/>
  <c r="A1598" i="64" s="1"/>
  <c r="A1603" i="64" s="1"/>
  <c r="A1608" i="64" s="1"/>
  <c r="A1613" i="64" s="1"/>
  <c r="A1618" i="64" s="1"/>
  <c r="A1623" i="64" s="1"/>
  <c r="A1628" i="64" s="1"/>
  <c r="A1633" i="64" s="1"/>
  <c r="A1638" i="64" s="1"/>
  <c r="A1643" i="64" s="1"/>
  <c r="A1648" i="64" s="1"/>
  <c r="A1653" i="64" s="1"/>
  <c r="A1658" i="64" s="1"/>
  <c r="A1663" i="64" s="1"/>
  <c r="A1668" i="64" s="1"/>
  <c r="A1673" i="64" s="1"/>
  <c r="A1678" i="64" s="1"/>
  <c r="A1683" i="64" s="1"/>
  <c r="A1688" i="64" s="1"/>
  <c r="A1693" i="64" s="1"/>
  <c r="A1698" i="64" s="1"/>
  <c r="A1703" i="64" s="1"/>
  <c r="A1708" i="64" s="1"/>
  <c r="A1713" i="64" s="1"/>
  <c r="A1718" i="64" s="1"/>
  <c r="A1723" i="64" s="1"/>
  <c r="A1728" i="64" s="1"/>
  <c r="A1733" i="64" s="1"/>
  <c r="A1738" i="64" s="1"/>
  <c r="A1743" i="64" s="1"/>
  <c r="A1748" i="64" s="1"/>
  <c r="A1753" i="64" s="1"/>
  <c r="A1758" i="64" s="1"/>
  <c r="A1763" i="64" s="1"/>
  <c r="A1768" i="64" s="1"/>
  <c r="A1773" i="64" s="1"/>
  <c r="A1778" i="64" s="1"/>
  <c r="A1783" i="64" s="1"/>
  <c r="A1788" i="64" s="1"/>
  <c r="A1793" i="64" s="1"/>
  <c r="A1798" i="64" s="1"/>
  <c r="A1803" i="64" s="1"/>
  <c r="A1808" i="64" s="1"/>
  <c r="A1813" i="64" s="1"/>
  <c r="A1818" i="64" s="1"/>
  <c r="A1823" i="64" s="1"/>
  <c r="A1828" i="64" s="1"/>
  <c r="A1833" i="64" s="1"/>
  <c r="A1838" i="64" s="1"/>
  <c r="A1843" i="64" s="1"/>
  <c r="A1848" i="64" s="1"/>
  <c r="A1853" i="64" s="1"/>
  <c r="A1858" i="64" s="1"/>
  <c r="A1863" i="64" s="1"/>
  <c r="A1868" i="64" s="1"/>
  <c r="A1873" i="64" s="1"/>
  <c r="A1878" i="64" s="1"/>
  <c r="A1883" i="64" s="1"/>
  <c r="A1888" i="64" s="1"/>
  <c r="A1893" i="64" s="1"/>
  <c r="A1898" i="64" s="1"/>
  <c r="A1903" i="64" s="1"/>
  <c r="A1908" i="64" s="1"/>
  <c r="A1913" i="64" s="1"/>
  <c r="A1918" i="64" s="1"/>
  <c r="A1923" i="64" s="1"/>
  <c r="A1928" i="64" s="1"/>
  <c r="A1933" i="64" s="1"/>
  <c r="A1938" i="64" s="1"/>
  <c r="A1943" i="64" s="1"/>
  <c r="A1948" i="64" s="1"/>
  <c r="A1953" i="64" s="1"/>
  <c r="A1958" i="64" s="1"/>
  <c r="A1963" i="64" s="1"/>
  <c r="A1968" i="64" s="1"/>
  <c r="A1973" i="64" s="1"/>
  <c r="A1978" i="64" s="1"/>
  <c r="A1983" i="64" s="1"/>
  <c r="A1988" i="64" s="1"/>
  <c r="A1993" i="64" s="1"/>
  <c r="A1998" i="64" s="1"/>
  <c r="A2003" i="64" s="1"/>
  <c r="A2008" i="64" s="1"/>
  <c r="A2013" i="64" s="1"/>
  <c r="A2018" i="64" s="1"/>
  <c r="A2023" i="64" s="1"/>
  <c r="A2028" i="64" s="1"/>
  <c r="A2033" i="64" s="1"/>
  <c r="A2038" i="64" s="1"/>
  <c r="A2043" i="64" s="1"/>
  <c r="A2048" i="64" s="1"/>
  <c r="A2053" i="64" s="1"/>
  <c r="A2058" i="64" s="1"/>
  <c r="A2063" i="64" s="1"/>
  <c r="A2068" i="64" s="1"/>
  <c r="A2073" i="64" s="1"/>
  <c r="A2078" i="64" s="1"/>
  <c r="A2083" i="64" s="1"/>
  <c r="A2088" i="64" s="1"/>
  <c r="A2093" i="64" s="1"/>
  <c r="A2098" i="64" s="1"/>
  <c r="A2103" i="64" s="1"/>
  <c r="A2108" i="64" s="1"/>
  <c r="A2113" i="64" s="1"/>
  <c r="A2118" i="64" s="1"/>
  <c r="A2123" i="64" s="1"/>
  <c r="A2128" i="64" s="1"/>
  <c r="A2133" i="64" s="1"/>
  <c r="A2138" i="64" s="1"/>
  <c r="A2143" i="64" s="1"/>
  <c r="A2148" i="64" s="1"/>
  <c r="A2153" i="64" s="1"/>
  <c r="A2158" i="64" s="1"/>
  <c r="A2163" i="64" s="1"/>
  <c r="A2168" i="64" s="1"/>
  <c r="A2173" i="64" s="1"/>
  <c r="A2178" i="64" s="1"/>
  <c r="A2183" i="64" s="1"/>
  <c r="A2188" i="64" s="1"/>
  <c r="A2193" i="64" s="1"/>
  <c r="A2198" i="64" s="1"/>
  <c r="A2203" i="64" s="1"/>
  <c r="A2208" i="64" s="1"/>
  <c r="A2213" i="64" s="1"/>
  <c r="A2218" i="64" s="1"/>
  <c r="A2223" i="64" s="1"/>
  <c r="A2228" i="64" s="1"/>
  <c r="A2233" i="64" s="1"/>
  <c r="A2238" i="64" s="1"/>
  <c r="A2243" i="64" s="1"/>
  <c r="A2248" i="64" s="1"/>
  <c r="A2253" i="64" s="1"/>
  <c r="A2258" i="64" s="1"/>
  <c r="A2263" i="64" s="1"/>
  <c r="A2268" i="64" s="1"/>
  <c r="A2273" i="64" s="1"/>
  <c r="A2278" i="64" s="1"/>
  <c r="A2283" i="64" s="1"/>
  <c r="A2288" i="64" s="1"/>
  <c r="A2293" i="64" s="1"/>
  <c r="A2298" i="64" s="1"/>
  <c r="A2303" i="64" s="1"/>
  <c r="A2308" i="64" s="1"/>
  <c r="A2313" i="64" s="1"/>
  <c r="A2318" i="64" s="1"/>
  <c r="A2323" i="64" s="1"/>
  <c r="A2328" i="64" s="1"/>
  <c r="A2333" i="64" s="1"/>
  <c r="A2338" i="64" s="1"/>
  <c r="A2343" i="64" s="1"/>
  <c r="A2348" i="64" s="1"/>
  <c r="A2353" i="64" s="1"/>
  <c r="A2358" i="64" s="1"/>
  <c r="A2363" i="64" s="1"/>
  <c r="A2368" i="64" s="1"/>
  <c r="A2373" i="64" s="1"/>
  <c r="A2378" i="64" s="1"/>
  <c r="A2383" i="64" s="1"/>
  <c r="A2388" i="64" s="1"/>
  <c r="A2393" i="64" s="1"/>
  <c r="A2398" i="64" s="1"/>
  <c r="A2403" i="64" s="1"/>
  <c r="A2408" i="64" s="1"/>
  <c r="A2413" i="64" s="1"/>
  <c r="A2418" i="64" s="1"/>
  <c r="A2423" i="64" s="1"/>
  <c r="A2428" i="64" s="1"/>
  <c r="A2433" i="64" s="1"/>
  <c r="A2438" i="64" s="1"/>
  <c r="A2443" i="64" s="1"/>
  <c r="A2448" i="64" s="1"/>
  <c r="A2453" i="64" s="1"/>
  <c r="A2458" i="64" s="1"/>
  <c r="A2463" i="64" s="1"/>
  <c r="A2468" i="64" s="1"/>
  <c r="A2473" i="64" s="1"/>
  <c r="A2478" i="64" s="1"/>
  <c r="A2483" i="64" s="1"/>
  <c r="A2488" i="64" s="1"/>
  <c r="A2493" i="64" s="1"/>
  <c r="A2498" i="64" s="1"/>
  <c r="A2503" i="64" s="1"/>
  <c r="A2508" i="64" s="1"/>
  <c r="A2513" i="64" s="1"/>
  <c r="A2518" i="64" s="1"/>
  <c r="A2523" i="64" s="1"/>
  <c r="A2528" i="64" s="1"/>
  <c r="A2533" i="64" s="1"/>
  <c r="A2538" i="64" s="1"/>
  <c r="A2543" i="64" s="1"/>
  <c r="A2548" i="64" s="1"/>
  <c r="A2553" i="64" s="1"/>
  <c r="A2558" i="64" s="1"/>
  <c r="A2563" i="64" s="1"/>
  <c r="A2568" i="64" s="1"/>
  <c r="A2573" i="64" s="1"/>
  <c r="A2578" i="64" s="1"/>
  <c r="A2583" i="64" s="1"/>
  <c r="A2588" i="64" s="1"/>
  <c r="A2593" i="64" s="1"/>
  <c r="A2598" i="64" s="1"/>
  <c r="A2603" i="64" s="1"/>
  <c r="A2608" i="64" s="1"/>
  <c r="A2613" i="64" s="1"/>
  <c r="A2618" i="64" s="1"/>
  <c r="A2623" i="64" s="1"/>
  <c r="A2628" i="64" s="1"/>
  <c r="A2633" i="64" s="1"/>
  <c r="A2638" i="64" s="1"/>
  <c r="A2643" i="64" s="1"/>
  <c r="A2648" i="64" s="1"/>
  <c r="A2653" i="64" s="1"/>
  <c r="A2658" i="64" s="1"/>
  <c r="A2663" i="64" s="1"/>
  <c r="A2668" i="64" s="1"/>
  <c r="A2673" i="64" s="1"/>
  <c r="A2678" i="64" s="1"/>
  <c r="A2683" i="64" s="1"/>
  <c r="A2688" i="64" s="1"/>
  <c r="A2693" i="64" s="1"/>
  <c r="A2698" i="64" s="1"/>
  <c r="A2703" i="64" s="1"/>
  <c r="A2708" i="64" s="1"/>
  <c r="A2713" i="64" s="1"/>
  <c r="A2718" i="64" s="1"/>
  <c r="A2723" i="64" s="1"/>
  <c r="A2728" i="64" s="1"/>
  <c r="A2733" i="64" s="1"/>
  <c r="A2738" i="64" s="1"/>
  <c r="A2743" i="64" s="1"/>
  <c r="A2748" i="64" s="1"/>
  <c r="A2753" i="64" s="1"/>
  <c r="A2758" i="64" s="1"/>
  <c r="A2763" i="64" s="1"/>
  <c r="A2768" i="64" s="1"/>
  <c r="A2773" i="64" s="1"/>
  <c r="A2778" i="64" s="1"/>
  <c r="A2783" i="64" s="1"/>
  <c r="A2788" i="64" s="1"/>
  <c r="A2793" i="64" s="1"/>
  <c r="A2798" i="64" s="1"/>
  <c r="A2803" i="64" s="1"/>
  <c r="A2808" i="64" s="1"/>
  <c r="A2813" i="64" s="1"/>
  <c r="A2818" i="64" s="1"/>
  <c r="A2823" i="64" s="1"/>
  <c r="A2828" i="64" s="1"/>
  <c r="A2833" i="64" s="1"/>
  <c r="A2838" i="64" s="1"/>
  <c r="A2843" i="64" s="1"/>
  <c r="A2848" i="64" s="1"/>
  <c r="A2853" i="64" s="1"/>
  <c r="A2858" i="64" s="1"/>
  <c r="A2863" i="64" s="1"/>
  <c r="A2868" i="64" s="1"/>
  <c r="A2873" i="64" s="1"/>
  <c r="A2878" i="64" s="1"/>
  <c r="A2883" i="64" s="1"/>
  <c r="A2888" i="64" s="1"/>
  <c r="A2893" i="64" s="1"/>
  <c r="A2898" i="64" s="1"/>
  <c r="A2903" i="64" s="1"/>
  <c r="A2908" i="64" s="1"/>
  <c r="A2913" i="64" s="1"/>
  <c r="A2918" i="64" s="1"/>
  <c r="A2923" i="64" s="1"/>
  <c r="A2928" i="64" s="1"/>
  <c r="A2933" i="64" s="1"/>
  <c r="A2938" i="64" s="1"/>
  <c r="A2943" i="64" s="1"/>
  <c r="A2948" i="64" s="1"/>
  <c r="A2953" i="64" s="1"/>
  <c r="A2958" i="64" s="1"/>
  <c r="A2963" i="64" s="1"/>
  <c r="A2968" i="64" s="1"/>
  <c r="A2973" i="64" s="1"/>
  <c r="A2978" i="64" s="1"/>
  <c r="A2983" i="64" s="1"/>
  <c r="A2988" i="64" s="1"/>
  <c r="A2993" i="64" s="1"/>
  <c r="A2998" i="64" s="1"/>
  <c r="A3003" i="64" s="1"/>
  <c r="A3008" i="64" s="1"/>
  <c r="A3013" i="64" s="1"/>
  <c r="A3018" i="64" s="1"/>
  <c r="A3023" i="64" s="1"/>
  <c r="A3028" i="64" s="1"/>
  <c r="A3033" i="64" s="1"/>
  <c r="A3038" i="64" s="1"/>
  <c r="A3043" i="64" s="1"/>
  <c r="A3048" i="64" s="1"/>
  <c r="A3053" i="64" s="1"/>
  <c r="A3058" i="64" s="1"/>
  <c r="A3063" i="64" s="1"/>
  <c r="A3068" i="64" s="1"/>
  <c r="A3073" i="64" s="1"/>
  <c r="A3078" i="64" s="1"/>
  <c r="A3083" i="64" s="1"/>
  <c r="A3088" i="64" s="1"/>
  <c r="A3093" i="64" s="1"/>
  <c r="A3098" i="64" s="1"/>
  <c r="A3103" i="64" s="1"/>
  <c r="A3108" i="64" s="1"/>
  <c r="A3113" i="64" s="1"/>
  <c r="A3118" i="64" s="1"/>
  <c r="A3123" i="64" s="1"/>
  <c r="A3128" i="64" s="1"/>
  <c r="A3133" i="64" s="1"/>
  <c r="A3138" i="64" s="1"/>
  <c r="A3143" i="64" s="1"/>
  <c r="A3148" i="64" s="1"/>
  <c r="A3153" i="64" s="1"/>
  <c r="A3158" i="64" s="1"/>
  <c r="A3163" i="64" s="1"/>
  <c r="A3168" i="64" s="1"/>
  <c r="A3173" i="64" s="1"/>
  <c r="A3178" i="64" s="1"/>
  <c r="A3183" i="64" s="1"/>
  <c r="A3188" i="64" s="1"/>
  <c r="A3193" i="64" s="1"/>
  <c r="A3198" i="64" s="1"/>
  <c r="A3203" i="64" s="1"/>
  <c r="A3208" i="64" s="1"/>
  <c r="A3213" i="64" s="1"/>
  <c r="A3218" i="64" s="1"/>
  <c r="A3223" i="64" s="1"/>
  <c r="A3228" i="64" s="1"/>
  <c r="A3233" i="64" s="1"/>
  <c r="A3238" i="64" s="1"/>
  <c r="A3243" i="64" s="1"/>
  <c r="A3248" i="64" s="1"/>
  <c r="A3253" i="64" s="1"/>
  <c r="A3258" i="64" s="1"/>
  <c r="A3263" i="64" s="1"/>
  <c r="A3268" i="64" s="1"/>
  <c r="A3273" i="64" s="1"/>
  <c r="A3278" i="64" s="1"/>
  <c r="A3283" i="64" s="1"/>
  <c r="A3288" i="64" s="1"/>
  <c r="A3293" i="64" s="1"/>
  <c r="A3298" i="64" s="1"/>
  <c r="A3303" i="64" s="1"/>
  <c r="A3308" i="64" s="1"/>
  <c r="A3313" i="64" s="1"/>
  <c r="A3318" i="64" s="1"/>
  <c r="A3323" i="64" s="1"/>
  <c r="A3328" i="64" s="1"/>
  <c r="A3333" i="64" s="1"/>
  <c r="A3338" i="64" s="1"/>
  <c r="A3343" i="64" s="1"/>
  <c r="A3348" i="64" s="1"/>
  <c r="A3353" i="64" s="1"/>
  <c r="A3358" i="64" s="1"/>
  <c r="A3363" i="64" s="1"/>
  <c r="A3368" i="64" s="1"/>
  <c r="A3373" i="64" s="1"/>
  <c r="A3378" i="64" s="1"/>
  <c r="A3383" i="64" s="1"/>
  <c r="A3388" i="64" s="1"/>
  <c r="A3393" i="64" s="1"/>
  <c r="A3398" i="64" s="1"/>
  <c r="A3403" i="64" s="1"/>
  <c r="A3408" i="64" s="1"/>
  <c r="A3413" i="64" s="1"/>
  <c r="A3418" i="64" s="1"/>
  <c r="A3423" i="64" s="1"/>
  <c r="A3428" i="64" s="1"/>
  <c r="A3433" i="64" s="1"/>
  <c r="A3438" i="64" s="1"/>
  <c r="A3443" i="64" s="1"/>
  <c r="A3448" i="64" s="1"/>
  <c r="A3453" i="64" s="1"/>
  <c r="A3458" i="64" s="1"/>
  <c r="A3463" i="64" s="1"/>
  <c r="A3468" i="64" s="1"/>
  <c r="A3473" i="64" s="1"/>
  <c r="A3478" i="64" s="1"/>
  <c r="A3483" i="64" s="1"/>
  <c r="A3488" i="64" s="1"/>
  <c r="A3493" i="64" s="1"/>
  <c r="A3498" i="64" s="1"/>
  <c r="A3503" i="64" s="1"/>
  <c r="A3508" i="64" s="1"/>
  <c r="A3513" i="64" s="1"/>
  <c r="A3518" i="64" s="1"/>
  <c r="A3523" i="64" s="1"/>
  <c r="A3528" i="64" s="1"/>
  <c r="A3533" i="64" s="1"/>
  <c r="A3538" i="64" s="1"/>
  <c r="A3543" i="64" s="1"/>
  <c r="A3548" i="64" s="1"/>
  <c r="A3553" i="64" s="1"/>
  <c r="A3558" i="64" s="1"/>
  <c r="A3563" i="64" s="1"/>
  <c r="A3568" i="64" s="1"/>
  <c r="A3573" i="64" s="1"/>
  <c r="A3578" i="64" s="1"/>
  <c r="A3583" i="64" s="1"/>
  <c r="A3588" i="64" s="1"/>
  <c r="A3593" i="64" s="1"/>
  <c r="A3598" i="64" s="1"/>
  <c r="A3603" i="64" s="1"/>
  <c r="A3608" i="64" s="1"/>
  <c r="A3613" i="64" s="1"/>
  <c r="A3618" i="64" s="1"/>
  <c r="A3623" i="64" s="1"/>
  <c r="A3628" i="64" s="1"/>
  <c r="A3633" i="64" s="1"/>
  <c r="A3638" i="64" s="1"/>
  <c r="A3643" i="64" s="1"/>
  <c r="A3648" i="64" s="1"/>
  <c r="A3653" i="64" s="1"/>
  <c r="A3658" i="64" s="1"/>
  <c r="A3663" i="64" s="1"/>
  <c r="A3668" i="64" s="1"/>
  <c r="A3673" i="64" s="1"/>
  <c r="A3678" i="64" s="1"/>
  <c r="A3683" i="64" s="1"/>
  <c r="A3688" i="64" s="1"/>
  <c r="A3693" i="64" s="1"/>
  <c r="A3698" i="64" s="1"/>
  <c r="A3703" i="64" s="1"/>
  <c r="A3708" i="64" s="1"/>
  <c r="A3713" i="64" s="1"/>
  <c r="A3718" i="64" s="1"/>
  <c r="A3723" i="64" s="1"/>
  <c r="A3728" i="64" s="1"/>
  <c r="A3733" i="64" s="1"/>
  <c r="A3738" i="64" s="1"/>
  <c r="A3743" i="64" s="1"/>
  <c r="A3748" i="64" s="1"/>
  <c r="A3753" i="64" s="1"/>
  <c r="A3758" i="64" s="1"/>
  <c r="A3763" i="64" s="1"/>
  <c r="A3768" i="64" s="1"/>
  <c r="A3773" i="64" s="1"/>
  <c r="A3778" i="64" s="1"/>
  <c r="A3783" i="64" s="1"/>
  <c r="A3788" i="64" s="1"/>
  <c r="A3793" i="64" s="1"/>
  <c r="A3798" i="64" s="1"/>
  <c r="A3803" i="64" s="1"/>
  <c r="A3808" i="64" s="1"/>
  <c r="A3813" i="64" s="1"/>
  <c r="A3818" i="64" s="1"/>
  <c r="A3823" i="64" s="1"/>
  <c r="A3828" i="64" s="1"/>
  <c r="A3833" i="64" s="1"/>
  <c r="A3838" i="64" s="1"/>
  <c r="A3843" i="64" s="1"/>
  <c r="A3848" i="64" s="1"/>
  <c r="A3853" i="64" s="1"/>
  <c r="A3858" i="64" s="1"/>
  <c r="A3863" i="64" s="1"/>
  <c r="A3868" i="64" s="1"/>
  <c r="A3873" i="64" s="1"/>
  <c r="A3878" i="64" s="1"/>
  <c r="A3883" i="64" s="1"/>
  <c r="A3888" i="64" s="1"/>
  <c r="A3893" i="64" s="1"/>
  <c r="A3898" i="64" s="1"/>
  <c r="A3903" i="64" s="1"/>
  <c r="A3908" i="64" s="1"/>
  <c r="A3913" i="64" s="1"/>
  <c r="A3918" i="64" s="1"/>
  <c r="A3923" i="64" s="1"/>
  <c r="A3928" i="64" s="1"/>
  <c r="A3933" i="64" s="1"/>
  <c r="A3938" i="64" s="1"/>
  <c r="A3943" i="64" s="1"/>
  <c r="A3948" i="64" s="1"/>
  <c r="A3953" i="64" s="1"/>
  <c r="A3958" i="64" s="1"/>
  <c r="A3963" i="64" s="1"/>
  <c r="A3968" i="64" s="1"/>
  <c r="A3973" i="64" s="1"/>
  <c r="A3978" i="64" s="1"/>
  <c r="A3983" i="64" s="1"/>
  <c r="A3988" i="64" s="1"/>
  <c r="A3993" i="64" s="1"/>
  <c r="A3998" i="64" s="1"/>
  <c r="A4003" i="64" s="1"/>
  <c r="A4008" i="64" s="1"/>
  <c r="A4013" i="64" s="1"/>
  <c r="A4018" i="64" s="1"/>
  <c r="A4023" i="64" s="1"/>
  <c r="A4028" i="64" s="1"/>
  <c r="A4033" i="64" s="1"/>
  <c r="A4038" i="64" s="1"/>
  <c r="A4043" i="64" s="1"/>
  <c r="A4048" i="64" s="1"/>
  <c r="A4053" i="64" s="1"/>
  <c r="A4058" i="64" s="1"/>
  <c r="A4063" i="64" s="1"/>
  <c r="A4068" i="64" s="1"/>
  <c r="A4073" i="64" s="1"/>
  <c r="A4078" i="64" s="1"/>
  <c r="A4083" i="64" s="1"/>
  <c r="A4088" i="64" s="1"/>
  <c r="A4093" i="64" s="1"/>
  <c r="A17" i="64"/>
  <c r="A22" i="64" s="1"/>
  <c r="A27" i="64" s="1"/>
  <c r="A32" i="64" s="1"/>
  <c r="A37" i="64" s="1"/>
  <c r="A42" i="64" s="1"/>
  <c r="A47" i="64" s="1"/>
  <c r="A52" i="64" s="1"/>
  <c r="A57" i="64" s="1"/>
  <c r="A62" i="64" s="1"/>
  <c r="A67" i="64" s="1"/>
  <c r="A72" i="64" s="1"/>
  <c r="A77" i="64" s="1"/>
  <c r="A82" i="64" s="1"/>
  <c r="A87" i="64" s="1"/>
  <c r="A92" i="64" s="1"/>
  <c r="A97" i="64" s="1"/>
  <c r="A102" i="64" s="1"/>
  <c r="A107" i="64" s="1"/>
  <c r="A112" i="64" s="1"/>
  <c r="A117" i="64" s="1"/>
  <c r="A122" i="64" s="1"/>
  <c r="A127" i="64" s="1"/>
  <c r="A132" i="64" s="1"/>
  <c r="A137" i="64" s="1"/>
  <c r="A142" i="64" s="1"/>
  <c r="A147" i="64" s="1"/>
  <c r="A152" i="64" s="1"/>
  <c r="A157" i="64" s="1"/>
  <c r="A162" i="64" s="1"/>
  <c r="A167" i="64" s="1"/>
  <c r="A172" i="64" s="1"/>
  <c r="A177" i="64" s="1"/>
  <c r="A182" i="64" s="1"/>
  <c r="A187" i="64" s="1"/>
  <c r="A192" i="64" s="1"/>
  <c r="A197" i="64" s="1"/>
  <c r="A202" i="64" s="1"/>
  <c r="A207" i="64" s="1"/>
  <c r="A212" i="64" s="1"/>
  <c r="A217" i="64" s="1"/>
  <c r="A222" i="64" s="1"/>
  <c r="A227" i="64" s="1"/>
  <c r="A232" i="64" s="1"/>
  <c r="A237" i="64" s="1"/>
  <c r="A242" i="64" s="1"/>
  <c r="A247" i="64" s="1"/>
  <c r="A252" i="64" s="1"/>
  <c r="A257" i="64" s="1"/>
  <c r="A262" i="64" s="1"/>
  <c r="A267" i="64" s="1"/>
  <c r="A272" i="64" s="1"/>
  <c r="A277" i="64" s="1"/>
  <c r="A282" i="64" s="1"/>
  <c r="A287" i="64" s="1"/>
  <c r="A292" i="64" s="1"/>
  <c r="A297" i="64" s="1"/>
  <c r="A302" i="64" s="1"/>
  <c r="A307" i="64" s="1"/>
  <c r="A312" i="64" s="1"/>
  <c r="A317" i="64" s="1"/>
  <c r="A322" i="64" s="1"/>
  <c r="A327" i="64" s="1"/>
  <c r="A332" i="64" s="1"/>
  <c r="A337" i="64" s="1"/>
  <c r="A342" i="64" s="1"/>
  <c r="A347" i="64" s="1"/>
  <c r="A352" i="64" s="1"/>
  <c r="A357" i="64" s="1"/>
  <c r="A362" i="64" s="1"/>
  <c r="A367" i="64" s="1"/>
  <c r="A372" i="64" s="1"/>
  <c r="A377" i="64" s="1"/>
  <c r="A382" i="64" s="1"/>
  <c r="A387" i="64" s="1"/>
  <c r="A392" i="64" s="1"/>
  <c r="A397" i="64" s="1"/>
  <c r="A402" i="64" s="1"/>
  <c r="A407" i="64" s="1"/>
  <c r="A412" i="64" s="1"/>
  <c r="A417" i="64" s="1"/>
  <c r="A422" i="64" s="1"/>
  <c r="A427" i="64" s="1"/>
  <c r="A432" i="64" s="1"/>
  <c r="A437" i="64" s="1"/>
  <c r="A442" i="64" s="1"/>
  <c r="A447" i="64" s="1"/>
  <c r="A452" i="64" s="1"/>
  <c r="A457" i="64" s="1"/>
  <c r="A462" i="64" s="1"/>
  <c r="A467" i="64" s="1"/>
  <c r="A472" i="64" s="1"/>
  <c r="A477" i="64" s="1"/>
  <c r="A482" i="64" s="1"/>
  <c r="A487" i="64" s="1"/>
  <c r="A492" i="64" s="1"/>
  <c r="A497" i="64" s="1"/>
  <c r="A502" i="64" s="1"/>
  <c r="A507" i="64" s="1"/>
  <c r="A512" i="64" s="1"/>
  <c r="A517" i="64" s="1"/>
  <c r="A522" i="64" s="1"/>
  <c r="A527" i="64" s="1"/>
  <c r="A532" i="64" s="1"/>
  <c r="A537" i="64" s="1"/>
  <c r="A542" i="64" s="1"/>
  <c r="A547" i="64" s="1"/>
  <c r="A552" i="64" s="1"/>
  <c r="A557" i="64" s="1"/>
  <c r="A562" i="64" s="1"/>
  <c r="A567" i="64" s="1"/>
  <c r="A572" i="64" s="1"/>
  <c r="A577" i="64" s="1"/>
  <c r="A582" i="64" s="1"/>
  <c r="A587" i="64" s="1"/>
  <c r="A592" i="64" s="1"/>
  <c r="A597" i="64" s="1"/>
  <c r="A602" i="64" s="1"/>
  <c r="A607" i="64" s="1"/>
  <c r="A612" i="64" s="1"/>
  <c r="A617" i="64" s="1"/>
  <c r="A622" i="64" s="1"/>
  <c r="A627" i="64" s="1"/>
  <c r="A632" i="64" s="1"/>
  <c r="A637" i="64" s="1"/>
  <c r="A642" i="64" s="1"/>
  <c r="A647" i="64" s="1"/>
  <c r="A652" i="64" s="1"/>
  <c r="A657" i="64" s="1"/>
  <c r="A662" i="64" s="1"/>
  <c r="A667" i="64" s="1"/>
  <c r="A672" i="64" s="1"/>
  <c r="A677" i="64" s="1"/>
  <c r="A682" i="64" s="1"/>
  <c r="A687" i="64" s="1"/>
  <c r="A692" i="64" s="1"/>
  <c r="A697" i="64" s="1"/>
  <c r="A702" i="64" s="1"/>
  <c r="A707" i="64" s="1"/>
  <c r="A712" i="64" s="1"/>
  <c r="A717" i="64" s="1"/>
  <c r="A722" i="64" s="1"/>
  <c r="A727" i="64" s="1"/>
  <c r="A732" i="64" s="1"/>
  <c r="A737" i="64" s="1"/>
  <c r="A742" i="64" s="1"/>
  <c r="A747" i="64" s="1"/>
  <c r="A752" i="64" s="1"/>
  <c r="A757" i="64" s="1"/>
  <c r="A762" i="64" s="1"/>
  <c r="A767" i="64" s="1"/>
  <c r="A772" i="64" s="1"/>
  <c r="A777" i="64" s="1"/>
  <c r="A782" i="64" s="1"/>
  <c r="A787" i="64" s="1"/>
  <c r="A792" i="64" s="1"/>
  <c r="A797" i="64" s="1"/>
  <c r="A802" i="64" s="1"/>
  <c r="A807" i="64" s="1"/>
  <c r="A812" i="64" s="1"/>
  <c r="A817" i="64" s="1"/>
  <c r="A822" i="64" s="1"/>
  <c r="A827" i="64" s="1"/>
  <c r="A832" i="64" s="1"/>
  <c r="A837" i="64" s="1"/>
  <c r="A842" i="64" s="1"/>
  <c r="A847" i="64" s="1"/>
  <c r="A852" i="64" s="1"/>
  <c r="A857" i="64" s="1"/>
  <c r="A862" i="64" s="1"/>
  <c r="A867" i="64" s="1"/>
  <c r="A872" i="64" s="1"/>
  <c r="A877" i="64" s="1"/>
  <c r="A882" i="64" s="1"/>
  <c r="A887" i="64" s="1"/>
  <c r="A892" i="64" s="1"/>
  <c r="A897" i="64" s="1"/>
  <c r="A902" i="64" s="1"/>
  <c r="A907" i="64" s="1"/>
  <c r="A912" i="64" s="1"/>
  <c r="A917" i="64" s="1"/>
  <c r="A922" i="64" s="1"/>
  <c r="A927" i="64" s="1"/>
  <c r="A932" i="64" s="1"/>
  <c r="A937" i="64" s="1"/>
  <c r="A942" i="64" s="1"/>
  <c r="A947" i="64" s="1"/>
  <c r="A952" i="64" s="1"/>
  <c r="A957" i="64" s="1"/>
  <c r="A962" i="64" s="1"/>
  <c r="A967" i="64" s="1"/>
  <c r="A972" i="64" s="1"/>
  <c r="A977" i="64" s="1"/>
  <c r="A982" i="64" s="1"/>
  <c r="A987" i="64" s="1"/>
  <c r="A992" i="64" s="1"/>
  <c r="A997" i="64" s="1"/>
  <c r="A1002" i="64" s="1"/>
  <c r="A1007" i="64" s="1"/>
  <c r="A1012" i="64" s="1"/>
  <c r="A1017" i="64" s="1"/>
  <c r="A1022" i="64" s="1"/>
  <c r="A1027" i="64" s="1"/>
  <c r="A1032" i="64" s="1"/>
  <c r="A1037" i="64" s="1"/>
  <c r="A1042" i="64" s="1"/>
  <c r="A1047" i="64" s="1"/>
  <c r="A1052" i="64" s="1"/>
  <c r="A1057" i="64" s="1"/>
  <c r="A1062" i="64" s="1"/>
  <c r="A1067" i="64" s="1"/>
  <c r="A1072" i="64" s="1"/>
  <c r="A1077" i="64" s="1"/>
  <c r="A1082" i="64" s="1"/>
  <c r="A1087" i="64" s="1"/>
  <c r="A1092" i="64" s="1"/>
  <c r="A1097" i="64" s="1"/>
  <c r="A1102" i="64" s="1"/>
  <c r="A1107" i="64" s="1"/>
  <c r="A1112" i="64" s="1"/>
  <c r="A1117" i="64" s="1"/>
  <c r="A1122" i="64" s="1"/>
  <c r="A1127" i="64" s="1"/>
  <c r="A1132" i="64" s="1"/>
  <c r="A1137" i="64" s="1"/>
  <c r="A1142" i="64" s="1"/>
  <c r="A1147" i="64" s="1"/>
  <c r="A1152" i="64" s="1"/>
  <c r="A1157" i="64" s="1"/>
  <c r="A1162" i="64" s="1"/>
  <c r="A1167" i="64" s="1"/>
  <c r="A1172" i="64" s="1"/>
  <c r="A1177" i="64" s="1"/>
  <c r="A1182" i="64" s="1"/>
  <c r="A1187" i="64" s="1"/>
  <c r="A1192" i="64" s="1"/>
  <c r="A1197" i="64" s="1"/>
  <c r="A1202" i="64" s="1"/>
  <c r="A1207" i="64" s="1"/>
  <c r="A1212" i="64" s="1"/>
  <c r="A1217" i="64" s="1"/>
  <c r="A1222" i="64" s="1"/>
  <c r="A1227" i="64" s="1"/>
  <c r="A1232" i="64" s="1"/>
  <c r="A1237" i="64" s="1"/>
  <c r="A1242" i="64" s="1"/>
  <c r="A1247" i="64" s="1"/>
  <c r="A1252" i="64" s="1"/>
  <c r="A1257" i="64" s="1"/>
  <c r="A1262" i="64" s="1"/>
  <c r="A1267" i="64" s="1"/>
  <c r="A1272" i="64" s="1"/>
  <c r="A1277" i="64" s="1"/>
  <c r="A1282" i="64" s="1"/>
  <c r="A1287" i="64" s="1"/>
  <c r="A1292" i="64" s="1"/>
  <c r="A1297" i="64" s="1"/>
  <c r="A1302" i="64" s="1"/>
  <c r="A1307" i="64" s="1"/>
  <c r="A1312" i="64" s="1"/>
  <c r="A1317" i="64" s="1"/>
  <c r="A1322" i="64" s="1"/>
  <c r="A1327" i="64" s="1"/>
  <c r="A1332" i="64" s="1"/>
  <c r="A1337" i="64" s="1"/>
  <c r="A1342" i="64" s="1"/>
  <c r="A1347" i="64" s="1"/>
  <c r="A1352" i="64" s="1"/>
  <c r="A1357" i="64" s="1"/>
  <c r="A1362" i="64" s="1"/>
  <c r="A1367" i="64" s="1"/>
  <c r="A1372" i="64" s="1"/>
  <c r="A1377" i="64" s="1"/>
  <c r="A1382" i="64" s="1"/>
  <c r="A1387" i="64" s="1"/>
  <c r="A1392" i="64" s="1"/>
  <c r="A1397" i="64" s="1"/>
  <c r="A1402" i="64" s="1"/>
  <c r="A1407" i="64" s="1"/>
  <c r="A1412" i="64" s="1"/>
  <c r="A1417" i="64" s="1"/>
  <c r="A1422" i="64" s="1"/>
  <c r="A1427" i="64" s="1"/>
  <c r="A1432" i="64" s="1"/>
  <c r="A1437" i="64" s="1"/>
  <c r="A1442" i="64" s="1"/>
  <c r="A1447" i="64" s="1"/>
  <c r="A1452" i="64" s="1"/>
  <c r="A1457" i="64" s="1"/>
  <c r="A1462" i="64" s="1"/>
  <c r="A1467" i="64" s="1"/>
  <c r="A1472" i="64" s="1"/>
  <c r="A1477" i="64" s="1"/>
  <c r="A1482" i="64" s="1"/>
  <c r="A1487" i="64" s="1"/>
  <c r="A1492" i="64" s="1"/>
  <c r="A1497" i="64" s="1"/>
  <c r="A1502" i="64" s="1"/>
  <c r="A1507" i="64" s="1"/>
  <c r="A1512" i="64" s="1"/>
  <c r="A1517" i="64" s="1"/>
  <c r="A1522" i="64" s="1"/>
  <c r="A1527" i="64" s="1"/>
  <c r="A1532" i="64" s="1"/>
  <c r="A1537" i="64" s="1"/>
  <c r="A1542" i="64" s="1"/>
  <c r="A1547" i="64" s="1"/>
  <c r="A1552" i="64" s="1"/>
  <c r="A1557" i="64" s="1"/>
  <c r="A1562" i="64" s="1"/>
  <c r="A1567" i="64" s="1"/>
  <c r="A1572" i="64" s="1"/>
  <c r="A1577" i="64" s="1"/>
  <c r="A1582" i="64" s="1"/>
  <c r="A1587" i="64" s="1"/>
  <c r="A1592" i="64" s="1"/>
  <c r="A1597" i="64" s="1"/>
  <c r="A1602" i="64" s="1"/>
  <c r="A1607" i="64" s="1"/>
  <c r="A1612" i="64" s="1"/>
  <c r="A1617" i="64" s="1"/>
  <c r="A1622" i="64" s="1"/>
  <c r="A1627" i="64" s="1"/>
  <c r="A1632" i="64" s="1"/>
  <c r="A1637" i="64" s="1"/>
  <c r="A1642" i="64" s="1"/>
  <c r="A1647" i="64" s="1"/>
  <c r="A1652" i="64" s="1"/>
  <c r="A1657" i="64" s="1"/>
  <c r="A1662" i="64" s="1"/>
  <c r="A1667" i="64" s="1"/>
  <c r="A1672" i="64" s="1"/>
  <c r="A1677" i="64" s="1"/>
  <c r="A1682" i="64" s="1"/>
  <c r="A1687" i="64" s="1"/>
  <c r="A1692" i="64" s="1"/>
  <c r="A1697" i="64" s="1"/>
  <c r="A1702" i="64" s="1"/>
  <c r="A1707" i="64" s="1"/>
  <c r="A1712" i="64" s="1"/>
  <c r="A1717" i="64" s="1"/>
  <c r="A1722" i="64" s="1"/>
  <c r="A1727" i="64" s="1"/>
  <c r="A1732" i="64" s="1"/>
  <c r="A1737" i="64" s="1"/>
  <c r="A1742" i="64" s="1"/>
  <c r="A1747" i="64" s="1"/>
  <c r="A1752" i="64" s="1"/>
  <c r="A1757" i="64" s="1"/>
  <c r="A1762" i="64" s="1"/>
  <c r="A1767" i="64" s="1"/>
  <c r="A1772" i="64" s="1"/>
  <c r="A1777" i="64" s="1"/>
  <c r="A1782" i="64" s="1"/>
  <c r="A1787" i="64" s="1"/>
  <c r="A1792" i="64" s="1"/>
  <c r="A1797" i="64" s="1"/>
  <c r="A1802" i="64" s="1"/>
  <c r="A1807" i="64" s="1"/>
  <c r="A1812" i="64" s="1"/>
  <c r="A1817" i="64" s="1"/>
  <c r="A1822" i="64" s="1"/>
  <c r="A1827" i="64" s="1"/>
  <c r="A1832" i="64" s="1"/>
  <c r="A1837" i="64" s="1"/>
  <c r="A1842" i="64" s="1"/>
  <c r="A1847" i="64" s="1"/>
  <c r="A1852" i="64" s="1"/>
  <c r="A1857" i="64" s="1"/>
  <c r="A1862" i="64" s="1"/>
  <c r="A1867" i="64" s="1"/>
  <c r="A1872" i="64" s="1"/>
  <c r="A1877" i="64" s="1"/>
  <c r="A1882" i="64" s="1"/>
  <c r="A1887" i="64" s="1"/>
  <c r="A1892" i="64" s="1"/>
  <c r="A1897" i="64" s="1"/>
  <c r="A1902" i="64" s="1"/>
  <c r="A1907" i="64" s="1"/>
  <c r="A1912" i="64" s="1"/>
  <c r="A1917" i="64" s="1"/>
  <c r="A1922" i="64" s="1"/>
  <c r="A1927" i="64" s="1"/>
  <c r="A1932" i="64" s="1"/>
  <c r="A1937" i="64" s="1"/>
  <c r="A1942" i="64" s="1"/>
  <c r="A1947" i="64" s="1"/>
  <c r="A1952" i="64" s="1"/>
  <c r="A1957" i="64" s="1"/>
  <c r="A1962" i="64" s="1"/>
  <c r="A1967" i="64" s="1"/>
  <c r="A1972" i="64" s="1"/>
  <c r="A1977" i="64" s="1"/>
  <c r="A1982" i="64" s="1"/>
  <c r="A1987" i="64" s="1"/>
  <c r="A1992" i="64" s="1"/>
  <c r="A1997" i="64" s="1"/>
  <c r="A2002" i="64" s="1"/>
  <c r="A2007" i="64" s="1"/>
  <c r="A2012" i="64" s="1"/>
  <c r="A2017" i="64" s="1"/>
  <c r="A2022" i="64" s="1"/>
  <c r="A2027" i="64" s="1"/>
  <c r="A2032" i="64" s="1"/>
  <c r="A2037" i="64" s="1"/>
  <c r="A2042" i="64" s="1"/>
  <c r="A2047" i="64" s="1"/>
  <c r="A2052" i="64" s="1"/>
  <c r="A2057" i="64" s="1"/>
  <c r="A2062" i="64" s="1"/>
  <c r="A2067" i="64" s="1"/>
  <c r="A2072" i="64" s="1"/>
  <c r="A2077" i="64" s="1"/>
  <c r="A2082" i="64" s="1"/>
  <c r="A2087" i="64" s="1"/>
  <c r="A2092" i="64" s="1"/>
  <c r="A2097" i="64" s="1"/>
  <c r="A2102" i="64" s="1"/>
  <c r="A2107" i="64" s="1"/>
  <c r="A2112" i="64" s="1"/>
  <c r="A2117" i="64" s="1"/>
  <c r="A2122" i="64" s="1"/>
  <c r="A2127" i="64" s="1"/>
  <c r="A2132" i="64" s="1"/>
  <c r="A2137" i="64" s="1"/>
  <c r="A2142" i="64" s="1"/>
  <c r="A2147" i="64" s="1"/>
  <c r="A2152" i="64" s="1"/>
  <c r="A2157" i="64" s="1"/>
  <c r="A2162" i="64" s="1"/>
  <c r="A2167" i="64" s="1"/>
  <c r="A2172" i="64" s="1"/>
  <c r="A2177" i="64" s="1"/>
  <c r="A2182" i="64" s="1"/>
  <c r="A2187" i="64" s="1"/>
  <c r="A2192" i="64" s="1"/>
  <c r="A2197" i="64" s="1"/>
  <c r="A2202" i="64" s="1"/>
  <c r="A2207" i="64" s="1"/>
  <c r="A2212" i="64" s="1"/>
  <c r="A2217" i="64" s="1"/>
  <c r="A2222" i="64" s="1"/>
  <c r="A2227" i="64" s="1"/>
  <c r="A2232" i="64" s="1"/>
  <c r="A2237" i="64" s="1"/>
  <c r="A2242" i="64" s="1"/>
  <c r="A2247" i="64" s="1"/>
  <c r="A2252" i="64" s="1"/>
  <c r="A2257" i="64" s="1"/>
  <c r="A2262" i="64" s="1"/>
  <c r="A2267" i="64" s="1"/>
  <c r="A2272" i="64" s="1"/>
  <c r="A2277" i="64" s="1"/>
  <c r="A2282" i="64" s="1"/>
  <c r="A2287" i="64" s="1"/>
  <c r="A2292" i="64" s="1"/>
  <c r="A2297" i="64" s="1"/>
  <c r="A2302" i="64" s="1"/>
  <c r="A2307" i="64" s="1"/>
  <c r="A2312" i="64" s="1"/>
  <c r="A2317" i="64" s="1"/>
  <c r="A2322" i="64" s="1"/>
  <c r="A2327" i="64" s="1"/>
  <c r="A2332" i="64" s="1"/>
  <c r="A2337" i="64" s="1"/>
  <c r="A2342" i="64" s="1"/>
  <c r="A2347" i="64" s="1"/>
  <c r="A2352" i="64" s="1"/>
  <c r="A2357" i="64" s="1"/>
  <c r="A2362" i="64" s="1"/>
  <c r="A2367" i="64" s="1"/>
  <c r="A2372" i="64" s="1"/>
  <c r="A2377" i="64" s="1"/>
  <c r="A2382" i="64" s="1"/>
  <c r="A2387" i="64" s="1"/>
  <c r="A2392" i="64" s="1"/>
  <c r="A2397" i="64" s="1"/>
  <c r="A2402" i="64" s="1"/>
  <c r="A2407" i="64" s="1"/>
  <c r="A2412" i="64" s="1"/>
  <c r="A2417" i="64" s="1"/>
  <c r="A2422" i="64" s="1"/>
  <c r="A2427" i="64" s="1"/>
  <c r="A2432" i="64" s="1"/>
  <c r="A2437" i="64" s="1"/>
  <c r="A2442" i="64" s="1"/>
  <c r="A2447" i="64" s="1"/>
  <c r="A2452" i="64" s="1"/>
  <c r="A2457" i="64" s="1"/>
  <c r="A2462" i="64" s="1"/>
  <c r="A2467" i="64" s="1"/>
  <c r="A2472" i="64" s="1"/>
  <c r="A2477" i="64" s="1"/>
  <c r="A2482" i="64" s="1"/>
  <c r="A2487" i="64" s="1"/>
  <c r="A2492" i="64" s="1"/>
  <c r="A2497" i="64" s="1"/>
  <c r="A2502" i="64" s="1"/>
  <c r="A2507" i="64" s="1"/>
  <c r="A2512" i="64" s="1"/>
  <c r="A2517" i="64" s="1"/>
  <c r="A2522" i="64" s="1"/>
  <c r="A2527" i="64" s="1"/>
  <c r="A2532" i="64" s="1"/>
  <c r="A2537" i="64" s="1"/>
  <c r="A2542" i="64" s="1"/>
  <c r="A2547" i="64" s="1"/>
  <c r="A2552" i="64" s="1"/>
  <c r="A2557" i="64" s="1"/>
  <c r="A2562" i="64" s="1"/>
  <c r="A2567" i="64" s="1"/>
  <c r="A2572" i="64" s="1"/>
  <c r="A2577" i="64" s="1"/>
  <c r="A2582" i="64" s="1"/>
  <c r="A2587" i="64" s="1"/>
  <c r="A2592" i="64" s="1"/>
  <c r="A2597" i="64" s="1"/>
  <c r="A2602" i="64" s="1"/>
  <c r="A2607" i="64" s="1"/>
  <c r="A2612" i="64" s="1"/>
  <c r="A2617" i="64" s="1"/>
  <c r="A2622" i="64" s="1"/>
  <c r="A2627" i="64" s="1"/>
  <c r="A2632" i="64" s="1"/>
  <c r="A2637" i="64" s="1"/>
  <c r="A2642" i="64" s="1"/>
  <c r="A2647" i="64" s="1"/>
  <c r="A2652" i="64" s="1"/>
  <c r="A2657" i="64" s="1"/>
  <c r="A2662" i="64" s="1"/>
  <c r="A2667" i="64" s="1"/>
  <c r="A2672" i="64" s="1"/>
  <c r="A2677" i="64" s="1"/>
  <c r="A2682" i="64" s="1"/>
  <c r="A2687" i="64" s="1"/>
  <c r="A2692" i="64" s="1"/>
  <c r="A2697" i="64" s="1"/>
  <c r="A2702" i="64" s="1"/>
  <c r="A2707" i="64" s="1"/>
  <c r="A2712" i="64" s="1"/>
  <c r="A2717" i="64" s="1"/>
  <c r="A2722" i="64" s="1"/>
  <c r="A2727" i="64" s="1"/>
  <c r="A2732" i="64" s="1"/>
  <c r="A2737" i="64" s="1"/>
  <c r="A2742" i="64" s="1"/>
  <c r="A2747" i="64" s="1"/>
  <c r="A2752" i="64" s="1"/>
  <c r="A2757" i="64" s="1"/>
  <c r="A2762" i="64" s="1"/>
  <c r="A2767" i="64" s="1"/>
  <c r="A2772" i="64" s="1"/>
  <c r="A2777" i="64" s="1"/>
  <c r="A2782" i="64" s="1"/>
  <c r="A2787" i="64" s="1"/>
  <c r="A2792" i="64" s="1"/>
  <c r="A2797" i="64" s="1"/>
  <c r="A2802" i="64" s="1"/>
  <c r="A2807" i="64" s="1"/>
  <c r="A2812" i="64" s="1"/>
  <c r="A2817" i="64" s="1"/>
  <c r="A2822" i="64" s="1"/>
  <c r="A2827" i="64" s="1"/>
  <c r="A2832" i="64" s="1"/>
  <c r="A2837" i="64" s="1"/>
  <c r="A2842" i="64" s="1"/>
  <c r="A2847" i="64" s="1"/>
  <c r="A2852" i="64" s="1"/>
  <c r="A2857" i="64" s="1"/>
  <c r="A2862" i="64" s="1"/>
  <c r="A2867" i="64" s="1"/>
  <c r="A2872" i="64" s="1"/>
  <c r="A2877" i="64" s="1"/>
  <c r="A2882" i="64" s="1"/>
  <c r="A2887" i="64" s="1"/>
  <c r="A2892" i="64" s="1"/>
  <c r="A2897" i="64" s="1"/>
  <c r="A2902" i="64" s="1"/>
  <c r="A2907" i="64" s="1"/>
  <c r="A2912" i="64" s="1"/>
  <c r="A2917" i="64" s="1"/>
  <c r="A2922" i="64" s="1"/>
  <c r="A2927" i="64" s="1"/>
  <c r="A2932" i="64" s="1"/>
  <c r="A2937" i="64" s="1"/>
  <c r="A2942" i="64" s="1"/>
  <c r="A2947" i="64" s="1"/>
  <c r="A2952" i="64" s="1"/>
  <c r="A2957" i="64" s="1"/>
  <c r="A2962" i="64" s="1"/>
  <c r="A2967" i="64" s="1"/>
  <c r="A2972" i="64" s="1"/>
  <c r="A2977" i="64" s="1"/>
  <c r="A2982" i="64" s="1"/>
  <c r="A2987" i="64" s="1"/>
  <c r="A2992" i="64" s="1"/>
  <c r="A2997" i="64" s="1"/>
  <c r="A3002" i="64" s="1"/>
  <c r="A3007" i="64" s="1"/>
  <c r="A3012" i="64" s="1"/>
  <c r="A3017" i="64" s="1"/>
  <c r="A3022" i="64" s="1"/>
  <c r="A3027" i="64" s="1"/>
  <c r="A3032" i="64" s="1"/>
  <c r="A3037" i="64" s="1"/>
  <c r="A3042" i="64" s="1"/>
  <c r="A3047" i="64" s="1"/>
  <c r="A3052" i="64" s="1"/>
  <c r="A3057" i="64" s="1"/>
  <c r="A3062" i="64" s="1"/>
  <c r="A3067" i="64" s="1"/>
  <c r="A3072" i="64" s="1"/>
  <c r="A3077" i="64" s="1"/>
  <c r="A3082" i="64" s="1"/>
  <c r="A3087" i="64" s="1"/>
  <c r="A3092" i="64" s="1"/>
  <c r="A3097" i="64" s="1"/>
  <c r="A3102" i="64" s="1"/>
  <c r="A3107" i="64" s="1"/>
  <c r="A3112" i="64" s="1"/>
  <c r="A3117" i="64" s="1"/>
  <c r="A3122" i="64" s="1"/>
  <c r="A3127" i="64" s="1"/>
  <c r="A3132" i="64" s="1"/>
  <c r="A3137" i="64" s="1"/>
  <c r="A3142" i="64" s="1"/>
  <c r="A3147" i="64" s="1"/>
  <c r="A3152" i="64" s="1"/>
  <c r="A3157" i="64" s="1"/>
  <c r="A3162" i="64" s="1"/>
  <c r="A3167" i="64" s="1"/>
  <c r="A3172" i="64" s="1"/>
  <c r="A3177" i="64" s="1"/>
  <c r="A3182" i="64" s="1"/>
  <c r="A3187" i="64" s="1"/>
  <c r="A3192" i="64" s="1"/>
  <c r="A3197" i="64" s="1"/>
  <c r="A3202" i="64" s="1"/>
  <c r="A3207" i="64" s="1"/>
  <c r="A3212" i="64" s="1"/>
  <c r="A3217" i="64" s="1"/>
  <c r="A3222" i="64" s="1"/>
  <c r="A3227" i="64" s="1"/>
  <c r="A3232" i="64" s="1"/>
  <c r="A3237" i="64" s="1"/>
  <c r="A3242" i="64" s="1"/>
  <c r="A3247" i="64" s="1"/>
  <c r="A3252" i="64" s="1"/>
  <c r="A3257" i="64" s="1"/>
  <c r="A3262" i="64" s="1"/>
  <c r="A3267" i="64" s="1"/>
  <c r="A3272" i="64" s="1"/>
  <c r="A3277" i="64" s="1"/>
  <c r="A3282" i="64" s="1"/>
  <c r="A3287" i="64" s="1"/>
  <c r="A3292" i="64" s="1"/>
  <c r="A3297" i="64" s="1"/>
  <c r="A3302" i="64" s="1"/>
  <c r="A3307" i="64" s="1"/>
  <c r="A3312" i="64" s="1"/>
  <c r="A3317" i="64" s="1"/>
  <c r="A3322" i="64" s="1"/>
  <c r="A3327" i="64" s="1"/>
  <c r="A3332" i="64" s="1"/>
  <c r="A3337" i="64" s="1"/>
  <c r="A3342" i="64" s="1"/>
  <c r="A3347" i="64" s="1"/>
  <c r="A3352" i="64" s="1"/>
  <c r="A3357" i="64" s="1"/>
  <c r="A3362" i="64" s="1"/>
  <c r="A3367" i="64" s="1"/>
  <c r="A3372" i="64" s="1"/>
  <c r="A3377" i="64" s="1"/>
  <c r="A3382" i="64" s="1"/>
  <c r="A3387" i="64" s="1"/>
  <c r="A3392" i="64" s="1"/>
  <c r="A3397" i="64" s="1"/>
  <c r="A3402" i="64" s="1"/>
  <c r="A3407" i="64" s="1"/>
  <c r="A3412" i="64" s="1"/>
  <c r="A3417" i="64" s="1"/>
  <c r="A3422" i="64" s="1"/>
  <c r="A3427" i="64" s="1"/>
  <c r="A3432" i="64" s="1"/>
  <c r="A3437" i="64" s="1"/>
  <c r="A3442" i="64" s="1"/>
  <c r="A3447" i="64" s="1"/>
  <c r="A3452" i="64" s="1"/>
  <c r="A3457" i="64" s="1"/>
  <c r="A3462" i="64" s="1"/>
  <c r="A3467" i="64" s="1"/>
  <c r="A3472" i="64" s="1"/>
  <c r="A3477" i="64" s="1"/>
  <c r="A3482" i="64" s="1"/>
  <c r="A3487" i="64" s="1"/>
  <c r="A3492" i="64" s="1"/>
  <c r="A3497" i="64" s="1"/>
  <c r="A3502" i="64" s="1"/>
  <c r="A3507" i="64" s="1"/>
  <c r="A3512" i="64" s="1"/>
  <c r="A3517" i="64" s="1"/>
  <c r="A3522" i="64" s="1"/>
  <c r="A3527" i="64" s="1"/>
  <c r="A3532" i="64" s="1"/>
  <c r="A3537" i="64" s="1"/>
  <c r="A3542" i="64" s="1"/>
  <c r="A3547" i="64" s="1"/>
  <c r="A3552" i="64" s="1"/>
  <c r="A3557" i="64" s="1"/>
  <c r="A3562" i="64" s="1"/>
  <c r="A3567" i="64" s="1"/>
  <c r="A3572" i="64" s="1"/>
  <c r="A3577" i="64" s="1"/>
  <c r="A3582" i="64" s="1"/>
  <c r="A3587" i="64" s="1"/>
  <c r="A3592" i="64" s="1"/>
  <c r="A3597" i="64" s="1"/>
  <c r="A3602" i="64" s="1"/>
  <c r="A3607" i="64" s="1"/>
  <c r="A3612" i="64" s="1"/>
  <c r="A3617" i="64" s="1"/>
  <c r="A3622" i="64" s="1"/>
  <c r="A3627" i="64" s="1"/>
  <c r="A3632" i="64" s="1"/>
  <c r="A3637" i="64" s="1"/>
  <c r="A3642" i="64" s="1"/>
  <c r="A3647" i="64" s="1"/>
  <c r="A3652" i="64" s="1"/>
  <c r="A3657" i="64" s="1"/>
  <c r="A3662" i="64" s="1"/>
  <c r="A3667" i="64" s="1"/>
  <c r="A3672" i="64" s="1"/>
  <c r="A3677" i="64" s="1"/>
  <c r="A3682" i="64" s="1"/>
  <c r="A3687" i="64" s="1"/>
  <c r="A3692" i="64" s="1"/>
  <c r="A3697" i="64" s="1"/>
  <c r="A3702" i="64" s="1"/>
  <c r="A3707" i="64" s="1"/>
  <c r="A3712" i="64" s="1"/>
  <c r="A3717" i="64" s="1"/>
  <c r="A3722" i="64" s="1"/>
  <c r="A3727" i="64" s="1"/>
  <c r="A3732" i="64" s="1"/>
  <c r="A3737" i="64" s="1"/>
  <c r="A3742" i="64" s="1"/>
  <c r="A3747" i="64" s="1"/>
  <c r="A3752" i="64" s="1"/>
  <c r="A3757" i="64" s="1"/>
  <c r="A3762" i="64" s="1"/>
  <c r="A3767" i="64" s="1"/>
  <c r="A3772" i="64" s="1"/>
  <c r="A3777" i="64" s="1"/>
  <c r="A3782" i="64" s="1"/>
  <c r="A3787" i="64" s="1"/>
  <c r="A3792" i="64" s="1"/>
  <c r="A3797" i="64" s="1"/>
  <c r="A3802" i="64" s="1"/>
  <c r="A3807" i="64" s="1"/>
  <c r="A3812" i="64" s="1"/>
  <c r="A3817" i="64" s="1"/>
  <c r="A3822" i="64" s="1"/>
  <c r="A3827" i="64" s="1"/>
  <c r="A3832" i="64" s="1"/>
  <c r="A3837" i="64" s="1"/>
  <c r="A3842" i="64" s="1"/>
  <c r="A3847" i="64" s="1"/>
  <c r="A3852" i="64" s="1"/>
  <c r="A3857" i="64" s="1"/>
  <c r="A3862" i="64" s="1"/>
  <c r="A3867" i="64" s="1"/>
  <c r="A3872" i="64" s="1"/>
  <c r="A3877" i="64" s="1"/>
  <c r="A3882" i="64" s="1"/>
  <c r="A3887" i="64" s="1"/>
  <c r="A3892" i="64" s="1"/>
  <c r="A3897" i="64" s="1"/>
  <c r="A3902" i="64" s="1"/>
  <c r="A3907" i="64" s="1"/>
  <c r="A3912" i="64" s="1"/>
  <c r="A3917" i="64" s="1"/>
  <c r="A3922" i="64" s="1"/>
  <c r="A3927" i="64" s="1"/>
  <c r="A3932" i="64" s="1"/>
  <c r="A3937" i="64" s="1"/>
  <c r="A3942" i="64" s="1"/>
  <c r="A3947" i="64" s="1"/>
  <c r="A3952" i="64" s="1"/>
  <c r="A3957" i="64" s="1"/>
  <c r="A3962" i="64" s="1"/>
  <c r="A3967" i="64" s="1"/>
  <c r="A3972" i="64" s="1"/>
  <c r="A3977" i="64" s="1"/>
  <c r="A3982" i="64" s="1"/>
  <c r="A3987" i="64" s="1"/>
  <c r="A3992" i="64" s="1"/>
  <c r="A3997" i="64" s="1"/>
  <c r="A4002" i="64" s="1"/>
  <c r="A4007" i="64" s="1"/>
  <c r="A4012" i="64" s="1"/>
  <c r="A4017" i="64" s="1"/>
  <c r="A4022" i="64" s="1"/>
  <c r="A4027" i="64" s="1"/>
  <c r="A4032" i="64" s="1"/>
  <c r="A4037" i="64" s="1"/>
  <c r="A4042" i="64" s="1"/>
  <c r="A4047" i="64" s="1"/>
  <c r="A4052" i="64" s="1"/>
  <c r="A4057" i="64" s="1"/>
  <c r="A4062" i="64" s="1"/>
  <c r="A4067" i="64" s="1"/>
  <c r="A4072" i="64" s="1"/>
  <c r="A4077" i="64" s="1"/>
  <c r="A4082" i="64" s="1"/>
  <c r="A4087" i="64" s="1"/>
  <c r="A4092" i="64" s="1"/>
  <c r="A16" i="64"/>
  <c r="A21" i="64" s="1"/>
  <c r="A26" i="64" s="1"/>
  <c r="A31" i="64" s="1"/>
  <c r="A36" i="64" s="1"/>
  <c r="A41" i="64" s="1"/>
  <c r="A46" i="64" s="1"/>
  <c r="A51" i="64" s="1"/>
  <c r="A56" i="64" s="1"/>
  <c r="A61" i="64" s="1"/>
  <c r="A66" i="64" s="1"/>
  <c r="A71" i="64" s="1"/>
  <c r="A76" i="64" s="1"/>
  <c r="A81" i="64" s="1"/>
  <c r="A86" i="64" s="1"/>
  <c r="A91" i="64" s="1"/>
  <c r="A96" i="64" s="1"/>
  <c r="A101" i="64" s="1"/>
  <c r="A106" i="64" s="1"/>
  <c r="A111" i="64" s="1"/>
  <c r="A116" i="64" s="1"/>
  <c r="A121" i="64" s="1"/>
  <c r="A126" i="64" s="1"/>
  <c r="A131" i="64" s="1"/>
  <c r="A136" i="64" s="1"/>
  <c r="A141" i="64" s="1"/>
  <c r="A146" i="64" s="1"/>
  <c r="A151" i="64" s="1"/>
  <c r="A156" i="64" s="1"/>
  <c r="A161" i="64" s="1"/>
  <c r="A166" i="64" s="1"/>
  <c r="A171" i="64" s="1"/>
  <c r="A176" i="64" s="1"/>
  <c r="A181" i="64" s="1"/>
  <c r="A186" i="64" s="1"/>
  <c r="A191" i="64" s="1"/>
  <c r="A196" i="64" s="1"/>
  <c r="A201" i="64" s="1"/>
  <c r="A206" i="64" s="1"/>
  <c r="A211" i="64" s="1"/>
  <c r="A216" i="64" s="1"/>
  <c r="A221" i="64" s="1"/>
  <c r="A226" i="64" s="1"/>
  <c r="A231" i="64" s="1"/>
  <c r="A236" i="64" s="1"/>
  <c r="A241" i="64" s="1"/>
  <c r="A246" i="64" s="1"/>
  <c r="A251" i="64" s="1"/>
  <c r="A256" i="64" s="1"/>
  <c r="A261" i="64" s="1"/>
  <c r="A266" i="64" s="1"/>
  <c r="A271" i="64" s="1"/>
  <c r="A276" i="64" s="1"/>
  <c r="A281" i="64" s="1"/>
  <c r="A286" i="64" s="1"/>
  <c r="A291" i="64" s="1"/>
  <c r="A296" i="64" s="1"/>
  <c r="A301" i="64" s="1"/>
  <c r="A306" i="64" s="1"/>
  <c r="A311" i="64" s="1"/>
  <c r="A316" i="64" s="1"/>
  <c r="A321" i="64" s="1"/>
  <c r="A326" i="64" s="1"/>
  <c r="A331" i="64" s="1"/>
  <c r="A336" i="64" s="1"/>
  <c r="A341" i="64" s="1"/>
  <c r="A346" i="64" s="1"/>
  <c r="A351" i="64" s="1"/>
  <c r="A356" i="64" s="1"/>
  <c r="A361" i="64" s="1"/>
  <c r="A366" i="64" s="1"/>
  <c r="A371" i="64" s="1"/>
  <c r="A376" i="64" s="1"/>
  <c r="A381" i="64" s="1"/>
  <c r="A386" i="64" s="1"/>
  <c r="A391" i="64" s="1"/>
  <c r="A396" i="64" s="1"/>
  <c r="A401" i="64" s="1"/>
  <c r="A406" i="64" s="1"/>
  <c r="A411" i="64" s="1"/>
  <c r="A416" i="64" s="1"/>
  <c r="A421" i="64" s="1"/>
  <c r="A426" i="64" s="1"/>
  <c r="A431" i="64" s="1"/>
  <c r="A436" i="64" s="1"/>
  <c r="A441" i="64" s="1"/>
  <c r="A446" i="64" s="1"/>
  <c r="A451" i="64" s="1"/>
  <c r="A456" i="64" s="1"/>
  <c r="A461" i="64" s="1"/>
  <c r="A466" i="64" s="1"/>
  <c r="A471" i="64" s="1"/>
  <c r="A476" i="64" s="1"/>
  <c r="A481" i="64" s="1"/>
  <c r="A486" i="64" s="1"/>
  <c r="A491" i="64" s="1"/>
  <c r="A496" i="64" s="1"/>
  <c r="A501" i="64" s="1"/>
  <c r="A506" i="64" s="1"/>
  <c r="A511" i="64" s="1"/>
  <c r="A516" i="64" s="1"/>
  <c r="A521" i="64" s="1"/>
  <c r="A526" i="64" s="1"/>
  <c r="A531" i="64" s="1"/>
  <c r="A536" i="64" s="1"/>
  <c r="A541" i="64" s="1"/>
  <c r="A546" i="64" s="1"/>
  <c r="A551" i="64" s="1"/>
  <c r="A556" i="64" s="1"/>
  <c r="A561" i="64" s="1"/>
  <c r="A566" i="64" s="1"/>
  <c r="A571" i="64" s="1"/>
  <c r="A576" i="64" s="1"/>
  <c r="A581" i="64" s="1"/>
  <c r="A586" i="64" s="1"/>
  <c r="A591" i="64" s="1"/>
  <c r="A596" i="64" s="1"/>
  <c r="A601" i="64" s="1"/>
  <c r="A606" i="64" s="1"/>
  <c r="A611" i="64" s="1"/>
  <c r="A616" i="64" s="1"/>
  <c r="A621" i="64" s="1"/>
  <c r="A626" i="64" s="1"/>
  <c r="A631" i="64" s="1"/>
  <c r="A636" i="64" s="1"/>
  <c r="A641" i="64" s="1"/>
  <c r="A646" i="64" s="1"/>
  <c r="A651" i="64" s="1"/>
  <c r="A656" i="64" s="1"/>
  <c r="A661" i="64" s="1"/>
  <c r="A666" i="64" s="1"/>
  <c r="A671" i="64" s="1"/>
  <c r="A676" i="64" s="1"/>
  <c r="A681" i="64" s="1"/>
  <c r="A686" i="64" s="1"/>
  <c r="A691" i="64" s="1"/>
  <c r="A696" i="64" s="1"/>
  <c r="A701" i="64" s="1"/>
  <c r="A706" i="64" s="1"/>
  <c r="A711" i="64" s="1"/>
  <c r="A716" i="64" s="1"/>
  <c r="A721" i="64" s="1"/>
  <c r="A726" i="64" s="1"/>
  <c r="A731" i="64" s="1"/>
  <c r="A736" i="64" s="1"/>
  <c r="A741" i="64" s="1"/>
  <c r="A746" i="64" s="1"/>
  <c r="A751" i="64" s="1"/>
  <c r="A756" i="64" s="1"/>
  <c r="A761" i="64" s="1"/>
  <c r="A766" i="64" s="1"/>
  <c r="A771" i="64" s="1"/>
  <c r="A776" i="64" s="1"/>
  <c r="A781" i="64" s="1"/>
  <c r="A786" i="64" s="1"/>
  <c r="A791" i="64" s="1"/>
  <c r="A796" i="64" s="1"/>
  <c r="A801" i="64" s="1"/>
  <c r="A806" i="64" s="1"/>
  <c r="A811" i="64" s="1"/>
  <c r="A816" i="64" s="1"/>
  <c r="A821" i="64" s="1"/>
  <c r="A826" i="64" s="1"/>
  <c r="A831" i="64" s="1"/>
  <c r="A836" i="64" s="1"/>
  <c r="A841" i="64" s="1"/>
  <c r="A846" i="64" s="1"/>
  <c r="A851" i="64" s="1"/>
  <c r="A856" i="64" s="1"/>
  <c r="A861" i="64" s="1"/>
  <c r="A866" i="64" s="1"/>
  <c r="A871" i="64" s="1"/>
  <c r="A876" i="64" s="1"/>
  <c r="A881" i="64" s="1"/>
  <c r="A886" i="64" s="1"/>
  <c r="A891" i="64" s="1"/>
  <c r="A896" i="64" s="1"/>
  <c r="A901" i="64" s="1"/>
  <c r="A906" i="64" s="1"/>
  <c r="A911" i="64" s="1"/>
  <c r="A916" i="64" s="1"/>
  <c r="A921" i="64" s="1"/>
  <c r="A926" i="64" s="1"/>
  <c r="A931" i="64" s="1"/>
  <c r="A936" i="64" s="1"/>
  <c r="A941" i="64" s="1"/>
  <c r="A946" i="64" s="1"/>
  <c r="A951" i="64" s="1"/>
  <c r="A956" i="64" s="1"/>
  <c r="A961" i="64" s="1"/>
  <c r="A966" i="64" s="1"/>
  <c r="A971" i="64" s="1"/>
  <c r="A976" i="64" s="1"/>
  <c r="A981" i="64" s="1"/>
  <c r="A986" i="64" s="1"/>
  <c r="A991" i="64" s="1"/>
  <c r="A996" i="64" s="1"/>
  <c r="A1001" i="64" s="1"/>
  <c r="A1006" i="64" s="1"/>
  <c r="A1011" i="64" s="1"/>
  <c r="A1016" i="64" s="1"/>
  <c r="A1021" i="64" s="1"/>
  <c r="A1026" i="64" s="1"/>
  <c r="A1031" i="64" s="1"/>
  <c r="A1036" i="64" s="1"/>
  <c r="A1041" i="64" s="1"/>
  <c r="A1046" i="64" s="1"/>
  <c r="A1051" i="64" s="1"/>
  <c r="A1056" i="64" s="1"/>
  <c r="A1061" i="64" s="1"/>
  <c r="A1066" i="64" s="1"/>
  <c r="A1071" i="64" s="1"/>
  <c r="A1076" i="64" s="1"/>
  <c r="A1081" i="64" s="1"/>
  <c r="A1086" i="64" s="1"/>
  <c r="A1091" i="64" s="1"/>
  <c r="A1096" i="64" s="1"/>
  <c r="A1101" i="64" s="1"/>
  <c r="A1106" i="64" s="1"/>
  <c r="A1111" i="64" s="1"/>
  <c r="A1116" i="64" s="1"/>
  <c r="A1121" i="64" s="1"/>
  <c r="A1126" i="64" s="1"/>
  <c r="A1131" i="64" s="1"/>
  <c r="A1136" i="64" s="1"/>
  <c r="A1141" i="64" s="1"/>
  <c r="A1146" i="64" s="1"/>
  <c r="A1151" i="64" s="1"/>
  <c r="A1156" i="64" s="1"/>
  <c r="A1161" i="64" s="1"/>
  <c r="A1166" i="64" s="1"/>
  <c r="A1171" i="64" s="1"/>
  <c r="A1176" i="64" s="1"/>
  <c r="A1181" i="64" s="1"/>
  <c r="A1186" i="64" s="1"/>
  <c r="A1191" i="64" s="1"/>
  <c r="A1196" i="64" s="1"/>
  <c r="A1201" i="64" s="1"/>
  <c r="A1206" i="64" s="1"/>
  <c r="A1211" i="64" s="1"/>
  <c r="A1216" i="64" s="1"/>
  <c r="A1221" i="64" s="1"/>
  <c r="A1226" i="64" s="1"/>
  <c r="A1231" i="64" s="1"/>
  <c r="A1236" i="64" s="1"/>
  <c r="A1241" i="64" s="1"/>
  <c r="A1246" i="64" s="1"/>
  <c r="A1251" i="64" s="1"/>
  <c r="A1256" i="64" s="1"/>
  <c r="A1261" i="64" s="1"/>
  <c r="A1266" i="64" s="1"/>
  <c r="A1271" i="64" s="1"/>
  <c r="A1276" i="64" s="1"/>
  <c r="A1281" i="64" s="1"/>
  <c r="A1286" i="64" s="1"/>
  <c r="A1291" i="64" s="1"/>
  <c r="A1296" i="64" s="1"/>
  <c r="A1301" i="64" s="1"/>
  <c r="A1306" i="64" s="1"/>
  <c r="A1311" i="64" s="1"/>
  <c r="A1316" i="64" s="1"/>
  <c r="A1321" i="64" s="1"/>
  <c r="A1326" i="64" s="1"/>
  <c r="A1331" i="64" s="1"/>
  <c r="A1336" i="64" s="1"/>
  <c r="A1341" i="64" s="1"/>
  <c r="A1346" i="64" s="1"/>
  <c r="A1351" i="64" s="1"/>
  <c r="A1356" i="64" s="1"/>
  <c r="A1361" i="64" s="1"/>
  <c r="A1366" i="64" s="1"/>
  <c r="A1371" i="64" s="1"/>
  <c r="A1376" i="64" s="1"/>
  <c r="A1381" i="64" s="1"/>
  <c r="A1386" i="64" s="1"/>
  <c r="A1391" i="64" s="1"/>
  <c r="A1396" i="64" s="1"/>
  <c r="A1401" i="64" s="1"/>
  <c r="A1406" i="64" s="1"/>
  <c r="A1411" i="64" s="1"/>
  <c r="A1416" i="64" s="1"/>
  <c r="A1421" i="64" s="1"/>
  <c r="A1426" i="64" s="1"/>
  <c r="A1431" i="64" s="1"/>
  <c r="A1436" i="64" s="1"/>
  <c r="A1441" i="64" s="1"/>
  <c r="A1446" i="64" s="1"/>
  <c r="A1451" i="64" s="1"/>
  <c r="A1456" i="64" s="1"/>
  <c r="A1461" i="64" s="1"/>
  <c r="A1466" i="64" s="1"/>
  <c r="A1471" i="64" s="1"/>
  <c r="A1476" i="64" s="1"/>
  <c r="A1481" i="64" s="1"/>
  <c r="A1486" i="64" s="1"/>
  <c r="A1491" i="64" s="1"/>
  <c r="A1496" i="64" s="1"/>
  <c r="A1501" i="64" s="1"/>
  <c r="A1506" i="64" s="1"/>
  <c r="A1511" i="64" s="1"/>
  <c r="A1516" i="64" s="1"/>
  <c r="A1521" i="64" s="1"/>
  <c r="A1526" i="64" s="1"/>
  <c r="A1531" i="64" s="1"/>
  <c r="A1536" i="64" s="1"/>
  <c r="A1541" i="64" s="1"/>
  <c r="A1546" i="64" s="1"/>
  <c r="A1551" i="64" s="1"/>
  <c r="A1556" i="64" s="1"/>
  <c r="A1561" i="64" s="1"/>
  <c r="A1566" i="64" s="1"/>
  <c r="A1571" i="64" s="1"/>
  <c r="A1576" i="64" s="1"/>
  <c r="A1581" i="64" s="1"/>
  <c r="A1586" i="64" s="1"/>
  <c r="A1591" i="64" s="1"/>
  <c r="A1596" i="64" s="1"/>
  <c r="A1601" i="64" s="1"/>
  <c r="A1606" i="64" s="1"/>
  <c r="A1611" i="64" s="1"/>
  <c r="A1616" i="64" s="1"/>
  <c r="A1621" i="64" s="1"/>
  <c r="A1626" i="64" s="1"/>
  <c r="A1631" i="64" s="1"/>
  <c r="A1636" i="64" s="1"/>
  <c r="A1641" i="64" s="1"/>
  <c r="A1646" i="64" s="1"/>
  <c r="A1651" i="64" s="1"/>
  <c r="A1656" i="64" s="1"/>
  <c r="A1661" i="64" s="1"/>
  <c r="A1666" i="64" s="1"/>
  <c r="A1671" i="64" s="1"/>
  <c r="A1676" i="64" s="1"/>
  <c r="A1681" i="64" s="1"/>
  <c r="A1686" i="64" s="1"/>
  <c r="A1691" i="64" s="1"/>
  <c r="A1696" i="64" s="1"/>
  <c r="A1701" i="64" s="1"/>
  <c r="A1706" i="64" s="1"/>
  <c r="A1711" i="64" s="1"/>
  <c r="A1716" i="64" s="1"/>
  <c r="A1721" i="64" s="1"/>
  <c r="A1726" i="64" s="1"/>
  <c r="A1731" i="64" s="1"/>
  <c r="A1736" i="64" s="1"/>
  <c r="A1741" i="64" s="1"/>
  <c r="A1746" i="64" s="1"/>
  <c r="A1751" i="64" s="1"/>
  <c r="A1756" i="64" s="1"/>
  <c r="A1761" i="64" s="1"/>
  <c r="A1766" i="64" s="1"/>
  <c r="A1771" i="64" s="1"/>
  <c r="A1776" i="64" s="1"/>
  <c r="A1781" i="64" s="1"/>
  <c r="A1786" i="64" s="1"/>
  <c r="A1791" i="64" s="1"/>
  <c r="A1796" i="64" s="1"/>
  <c r="A1801" i="64" s="1"/>
  <c r="A1806" i="64" s="1"/>
  <c r="A1811" i="64" s="1"/>
  <c r="A1816" i="64" s="1"/>
  <c r="A1821" i="64" s="1"/>
  <c r="A1826" i="64" s="1"/>
  <c r="A1831" i="64" s="1"/>
  <c r="A1836" i="64" s="1"/>
  <c r="A1841" i="64" s="1"/>
  <c r="A1846" i="64" s="1"/>
  <c r="A1851" i="64" s="1"/>
  <c r="A1856" i="64" s="1"/>
  <c r="A1861" i="64" s="1"/>
  <c r="A1866" i="64" s="1"/>
  <c r="A1871" i="64" s="1"/>
  <c r="A1876" i="64" s="1"/>
  <c r="A1881" i="64" s="1"/>
  <c r="A1886" i="64" s="1"/>
  <c r="A1891" i="64" s="1"/>
  <c r="A1896" i="64" s="1"/>
  <c r="A1901" i="64" s="1"/>
  <c r="A1906" i="64" s="1"/>
  <c r="A1911" i="64" s="1"/>
  <c r="A1916" i="64" s="1"/>
  <c r="A1921" i="64" s="1"/>
  <c r="A1926" i="64" s="1"/>
  <c r="A1931" i="64" s="1"/>
  <c r="A1936" i="64" s="1"/>
  <c r="A1941" i="64" s="1"/>
  <c r="A1946" i="64" s="1"/>
  <c r="A1951" i="64" s="1"/>
  <c r="A1956" i="64" s="1"/>
  <c r="A1961" i="64" s="1"/>
  <c r="A1966" i="64" s="1"/>
  <c r="A1971" i="64" s="1"/>
  <c r="A1976" i="64" s="1"/>
  <c r="A1981" i="64" s="1"/>
  <c r="A1986" i="64" s="1"/>
  <c r="A1991" i="64" s="1"/>
  <c r="A1996" i="64" s="1"/>
  <c r="A2001" i="64" s="1"/>
  <c r="A2006" i="64" s="1"/>
  <c r="A2011" i="64" s="1"/>
  <c r="A2016" i="64" s="1"/>
  <c r="A2021" i="64" s="1"/>
  <c r="A2026" i="64" s="1"/>
  <c r="A2031" i="64" s="1"/>
  <c r="A2036" i="64" s="1"/>
  <c r="A2041" i="64" s="1"/>
  <c r="A2046" i="64" s="1"/>
  <c r="A2051" i="64" s="1"/>
  <c r="A2056" i="64" s="1"/>
  <c r="A2061" i="64" s="1"/>
  <c r="A2066" i="64" s="1"/>
  <c r="A2071" i="64" s="1"/>
  <c r="A2076" i="64" s="1"/>
  <c r="A2081" i="64" s="1"/>
  <c r="A2086" i="64" s="1"/>
  <c r="A2091" i="64" s="1"/>
  <c r="A2096" i="64" s="1"/>
  <c r="A2101" i="64" s="1"/>
  <c r="A2106" i="64" s="1"/>
  <c r="A2111" i="64" s="1"/>
  <c r="A2116" i="64" s="1"/>
  <c r="A2121" i="64" s="1"/>
  <c r="A2126" i="64" s="1"/>
  <c r="A2131" i="64" s="1"/>
  <c r="A2136" i="64" s="1"/>
  <c r="A2141" i="64" s="1"/>
  <c r="A2146" i="64" s="1"/>
  <c r="A2151" i="64" s="1"/>
  <c r="A2156" i="64" s="1"/>
  <c r="A2161" i="64" s="1"/>
  <c r="A2166" i="64" s="1"/>
  <c r="A2171" i="64" s="1"/>
  <c r="A2176" i="64" s="1"/>
  <c r="A2181" i="64" s="1"/>
  <c r="A2186" i="64" s="1"/>
  <c r="A2191" i="64" s="1"/>
  <c r="A2196" i="64" s="1"/>
  <c r="A2201" i="64" s="1"/>
  <c r="A2206" i="64" s="1"/>
  <c r="A2211" i="64" s="1"/>
  <c r="A2216" i="64" s="1"/>
  <c r="A2221" i="64" s="1"/>
  <c r="A2226" i="64" s="1"/>
  <c r="A2231" i="64" s="1"/>
  <c r="A2236" i="64" s="1"/>
  <c r="A2241" i="64" s="1"/>
  <c r="A2246" i="64" s="1"/>
  <c r="A2251" i="64" s="1"/>
  <c r="A2256" i="64" s="1"/>
  <c r="A2261" i="64" s="1"/>
  <c r="A2266" i="64" s="1"/>
  <c r="A2271" i="64" s="1"/>
  <c r="A2276" i="64" s="1"/>
  <c r="A2281" i="64" s="1"/>
  <c r="A2286" i="64" s="1"/>
  <c r="A2291" i="64" s="1"/>
  <c r="A2296" i="64" s="1"/>
  <c r="A2301" i="64" s="1"/>
  <c r="A2306" i="64" s="1"/>
  <c r="A2311" i="64" s="1"/>
  <c r="A2316" i="64" s="1"/>
  <c r="A2321" i="64" s="1"/>
  <c r="A2326" i="64" s="1"/>
  <c r="A2331" i="64" s="1"/>
  <c r="A2336" i="64" s="1"/>
  <c r="A2341" i="64" s="1"/>
  <c r="A2346" i="64" s="1"/>
  <c r="A2351" i="64" s="1"/>
  <c r="A2356" i="64" s="1"/>
  <c r="A2361" i="64" s="1"/>
  <c r="A2366" i="64" s="1"/>
  <c r="A2371" i="64" s="1"/>
  <c r="A2376" i="64" s="1"/>
  <c r="A2381" i="64" s="1"/>
  <c r="A2386" i="64" s="1"/>
  <c r="A2391" i="64" s="1"/>
  <c r="A2396" i="64" s="1"/>
  <c r="A2401" i="64" s="1"/>
  <c r="A2406" i="64" s="1"/>
  <c r="A2411" i="64" s="1"/>
  <c r="A2416" i="64" s="1"/>
  <c r="A2421" i="64" s="1"/>
  <c r="A2426" i="64" s="1"/>
  <c r="A2431" i="64" s="1"/>
  <c r="A2436" i="64" s="1"/>
  <c r="A2441" i="64" s="1"/>
  <c r="A2446" i="64" s="1"/>
  <c r="A2451" i="64" s="1"/>
  <c r="A2456" i="64" s="1"/>
  <c r="A2461" i="64" s="1"/>
  <c r="A2466" i="64" s="1"/>
  <c r="A2471" i="64" s="1"/>
  <c r="A2476" i="64" s="1"/>
  <c r="A2481" i="64" s="1"/>
  <c r="A2486" i="64" s="1"/>
  <c r="A2491" i="64" s="1"/>
  <c r="A2496" i="64" s="1"/>
  <c r="A2501" i="64" s="1"/>
  <c r="A2506" i="64" s="1"/>
  <c r="A2511" i="64" s="1"/>
  <c r="A2516" i="64" s="1"/>
  <c r="A2521" i="64" s="1"/>
  <c r="A2526" i="64" s="1"/>
  <c r="A2531" i="64" s="1"/>
  <c r="A2536" i="64" s="1"/>
  <c r="A2541" i="64" s="1"/>
  <c r="A2546" i="64" s="1"/>
  <c r="A2551" i="64" s="1"/>
  <c r="A2556" i="64" s="1"/>
  <c r="A2561" i="64" s="1"/>
  <c r="A2566" i="64" s="1"/>
  <c r="A2571" i="64" s="1"/>
  <c r="A2576" i="64" s="1"/>
  <c r="A2581" i="64" s="1"/>
  <c r="A2586" i="64" s="1"/>
  <c r="A2591" i="64" s="1"/>
  <c r="A2596" i="64" s="1"/>
  <c r="A2601" i="64" s="1"/>
  <c r="A2606" i="64" s="1"/>
  <c r="A2611" i="64" s="1"/>
  <c r="A2616" i="64" s="1"/>
  <c r="A2621" i="64" s="1"/>
  <c r="A2626" i="64" s="1"/>
  <c r="A2631" i="64" s="1"/>
  <c r="A2636" i="64" s="1"/>
  <c r="A2641" i="64" s="1"/>
  <c r="A2646" i="64" s="1"/>
  <c r="A2651" i="64" s="1"/>
  <c r="A2656" i="64" s="1"/>
  <c r="A2661" i="64" s="1"/>
  <c r="A2666" i="64" s="1"/>
  <c r="A2671" i="64" s="1"/>
  <c r="A2676" i="64" s="1"/>
  <c r="A2681" i="64" s="1"/>
  <c r="A2686" i="64" s="1"/>
  <c r="A2691" i="64" s="1"/>
  <c r="A2696" i="64" s="1"/>
  <c r="A2701" i="64" s="1"/>
  <c r="A2706" i="64" s="1"/>
  <c r="A2711" i="64" s="1"/>
  <c r="A2716" i="64" s="1"/>
  <c r="A2721" i="64" s="1"/>
  <c r="A2726" i="64" s="1"/>
  <c r="A2731" i="64" s="1"/>
  <c r="A2736" i="64" s="1"/>
  <c r="A2741" i="64" s="1"/>
  <c r="A2746" i="64" s="1"/>
  <c r="A2751" i="64" s="1"/>
  <c r="A2756" i="64" s="1"/>
  <c r="A2761" i="64" s="1"/>
  <c r="A2766" i="64" s="1"/>
  <c r="A2771" i="64" s="1"/>
  <c r="A2776" i="64" s="1"/>
  <c r="A2781" i="64" s="1"/>
  <c r="A2786" i="64" s="1"/>
  <c r="A2791" i="64" s="1"/>
  <c r="A2796" i="64" s="1"/>
  <c r="A2801" i="64" s="1"/>
  <c r="A2806" i="64" s="1"/>
  <c r="A2811" i="64" s="1"/>
  <c r="A2816" i="64" s="1"/>
  <c r="A2821" i="64" s="1"/>
  <c r="A2826" i="64" s="1"/>
  <c r="A2831" i="64" s="1"/>
  <c r="A2836" i="64" s="1"/>
  <c r="A2841" i="64" s="1"/>
  <c r="A2846" i="64" s="1"/>
  <c r="A2851" i="64" s="1"/>
  <c r="A2856" i="64" s="1"/>
  <c r="A2861" i="64" s="1"/>
  <c r="A2866" i="64" s="1"/>
  <c r="A2871" i="64" s="1"/>
  <c r="A2876" i="64" s="1"/>
  <c r="A2881" i="64" s="1"/>
  <c r="A2886" i="64" s="1"/>
  <c r="A2891" i="64" s="1"/>
  <c r="A2896" i="64" s="1"/>
  <c r="A2901" i="64" s="1"/>
  <c r="A2906" i="64" s="1"/>
  <c r="A2911" i="64" s="1"/>
  <c r="A2916" i="64" s="1"/>
  <c r="A2921" i="64" s="1"/>
  <c r="A2926" i="64" s="1"/>
  <c r="A2931" i="64" s="1"/>
  <c r="A2936" i="64" s="1"/>
  <c r="A2941" i="64" s="1"/>
  <c r="A2946" i="64" s="1"/>
  <c r="A2951" i="64" s="1"/>
  <c r="A2956" i="64" s="1"/>
  <c r="A2961" i="64" s="1"/>
  <c r="A2966" i="64" s="1"/>
  <c r="A2971" i="64" s="1"/>
  <c r="A2976" i="64" s="1"/>
  <c r="A2981" i="64" s="1"/>
  <c r="A2986" i="64" s="1"/>
  <c r="A2991" i="64" s="1"/>
  <c r="A2996" i="64" s="1"/>
  <c r="A3001" i="64" s="1"/>
  <c r="A3006" i="64" s="1"/>
  <c r="A3011" i="64" s="1"/>
  <c r="A3016" i="64" s="1"/>
  <c r="A3021" i="64" s="1"/>
  <c r="A3026" i="64" s="1"/>
  <c r="A3031" i="64" s="1"/>
  <c r="A3036" i="64" s="1"/>
  <c r="A3041" i="64" s="1"/>
  <c r="A3046" i="64" s="1"/>
  <c r="A3051" i="64" s="1"/>
  <c r="A3056" i="64" s="1"/>
  <c r="A3061" i="64" s="1"/>
  <c r="A3066" i="64" s="1"/>
  <c r="A3071" i="64" s="1"/>
  <c r="A3076" i="64" s="1"/>
  <c r="A3081" i="64" s="1"/>
  <c r="A3086" i="64" s="1"/>
  <c r="A3091" i="64" s="1"/>
  <c r="A3096" i="64" s="1"/>
  <c r="A3101" i="64" s="1"/>
  <c r="A3106" i="64" s="1"/>
  <c r="A3111" i="64" s="1"/>
  <c r="A3116" i="64" s="1"/>
  <c r="A3121" i="64" s="1"/>
  <c r="A3126" i="64" s="1"/>
  <c r="A3131" i="64" s="1"/>
  <c r="A3136" i="64" s="1"/>
  <c r="A3141" i="64" s="1"/>
  <c r="A3146" i="64" s="1"/>
  <c r="A3151" i="64" s="1"/>
  <c r="A3156" i="64" s="1"/>
  <c r="A3161" i="64" s="1"/>
  <c r="A3166" i="64" s="1"/>
  <c r="A3171" i="64" s="1"/>
  <c r="A3176" i="64" s="1"/>
  <c r="A3181" i="64" s="1"/>
  <c r="A3186" i="64" s="1"/>
  <c r="A3191" i="64" s="1"/>
  <c r="A3196" i="64" s="1"/>
  <c r="A3201" i="64" s="1"/>
  <c r="A3206" i="64" s="1"/>
  <c r="A3211" i="64" s="1"/>
  <c r="A3216" i="64" s="1"/>
  <c r="A3221" i="64" s="1"/>
  <c r="A3226" i="64" s="1"/>
  <c r="A3231" i="64" s="1"/>
  <c r="A3236" i="64" s="1"/>
  <c r="A3241" i="64" s="1"/>
  <c r="A3246" i="64" s="1"/>
  <c r="A3251" i="64" s="1"/>
  <c r="A3256" i="64" s="1"/>
  <c r="A3261" i="64" s="1"/>
  <c r="A3266" i="64" s="1"/>
  <c r="A3271" i="64" s="1"/>
  <c r="A3276" i="64" s="1"/>
  <c r="A3281" i="64" s="1"/>
  <c r="A3286" i="64" s="1"/>
  <c r="A3291" i="64" s="1"/>
  <c r="A3296" i="64" s="1"/>
  <c r="A3301" i="64" s="1"/>
  <c r="A3306" i="64" s="1"/>
  <c r="A3311" i="64" s="1"/>
  <c r="A3316" i="64" s="1"/>
  <c r="A3321" i="64" s="1"/>
  <c r="A3326" i="64" s="1"/>
  <c r="A3331" i="64" s="1"/>
  <c r="A3336" i="64" s="1"/>
  <c r="A3341" i="64" s="1"/>
  <c r="A3346" i="64" s="1"/>
  <c r="A3351" i="64" s="1"/>
  <c r="A3356" i="64" s="1"/>
  <c r="A3361" i="64" s="1"/>
  <c r="A3366" i="64" s="1"/>
  <c r="A3371" i="64" s="1"/>
  <c r="A3376" i="64" s="1"/>
  <c r="A3381" i="64" s="1"/>
  <c r="A3386" i="64" s="1"/>
  <c r="A3391" i="64" s="1"/>
  <c r="A3396" i="64" s="1"/>
  <c r="A3401" i="64" s="1"/>
  <c r="A3406" i="64" s="1"/>
  <c r="A3411" i="64" s="1"/>
  <c r="A3416" i="64" s="1"/>
  <c r="A3421" i="64" s="1"/>
  <c r="A3426" i="64" s="1"/>
  <c r="A3431" i="64" s="1"/>
  <c r="A3436" i="64" s="1"/>
  <c r="A3441" i="64" s="1"/>
  <c r="A3446" i="64" s="1"/>
  <c r="A3451" i="64" s="1"/>
  <c r="A3456" i="64" s="1"/>
  <c r="A3461" i="64" s="1"/>
  <c r="A3466" i="64" s="1"/>
  <c r="A3471" i="64" s="1"/>
  <c r="A3476" i="64" s="1"/>
  <c r="A3481" i="64" s="1"/>
  <c r="A3486" i="64" s="1"/>
  <c r="A3491" i="64" s="1"/>
  <c r="A3496" i="64" s="1"/>
  <c r="A3501" i="64" s="1"/>
  <c r="A3506" i="64" s="1"/>
  <c r="A3511" i="64" s="1"/>
  <c r="A3516" i="64" s="1"/>
  <c r="A3521" i="64" s="1"/>
  <c r="A3526" i="64" s="1"/>
  <c r="A3531" i="64" s="1"/>
  <c r="A3536" i="64" s="1"/>
  <c r="A3541" i="64" s="1"/>
  <c r="A3546" i="64" s="1"/>
  <c r="A3551" i="64" s="1"/>
  <c r="A3556" i="64" s="1"/>
  <c r="A3561" i="64" s="1"/>
  <c r="A3566" i="64" s="1"/>
  <c r="A3571" i="64" s="1"/>
  <c r="A3576" i="64" s="1"/>
  <c r="A3581" i="64" s="1"/>
  <c r="A3586" i="64" s="1"/>
  <c r="A3591" i="64" s="1"/>
  <c r="A3596" i="64" s="1"/>
  <c r="A3601" i="64" s="1"/>
  <c r="A3606" i="64" s="1"/>
  <c r="A3611" i="64" s="1"/>
  <c r="A3616" i="64" s="1"/>
  <c r="A3621" i="64" s="1"/>
  <c r="A3626" i="64" s="1"/>
  <c r="A3631" i="64" s="1"/>
  <c r="A3636" i="64" s="1"/>
  <c r="A3641" i="64" s="1"/>
  <c r="A3646" i="64" s="1"/>
  <c r="A3651" i="64" s="1"/>
  <c r="A3656" i="64" s="1"/>
  <c r="A3661" i="64" s="1"/>
  <c r="A3666" i="64" s="1"/>
  <c r="A3671" i="64" s="1"/>
  <c r="A3676" i="64" s="1"/>
  <c r="A3681" i="64" s="1"/>
  <c r="A3686" i="64" s="1"/>
  <c r="A3691" i="64" s="1"/>
  <c r="A3696" i="64" s="1"/>
  <c r="A3701" i="64" s="1"/>
  <c r="A3706" i="64" s="1"/>
  <c r="A3711" i="64" s="1"/>
  <c r="A3716" i="64" s="1"/>
  <c r="A3721" i="64" s="1"/>
  <c r="A3726" i="64" s="1"/>
  <c r="A3731" i="64" s="1"/>
  <c r="A3736" i="64" s="1"/>
  <c r="A3741" i="64" s="1"/>
  <c r="A3746" i="64" s="1"/>
  <c r="A3751" i="64" s="1"/>
  <c r="A3756" i="64" s="1"/>
  <c r="A3761" i="64" s="1"/>
  <c r="A3766" i="64" s="1"/>
  <c r="A3771" i="64" s="1"/>
  <c r="A3776" i="64" s="1"/>
  <c r="A3781" i="64" s="1"/>
  <c r="A3786" i="64" s="1"/>
  <c r="A3791" i="64" s="1"/>
  <c r="A3796" i="64" s="1"/>
  <c r="A3801" i="64" s="1"/>
  <c r="A3806" i="64" s="1"/>
  <c r="A3811" i="64" s="1"/>
  <c r="A3816" i="64" s="1"/>
  <c r="A3821" i="64" s="1"/>
  <c r="A3826" i="64" s="1"/>
  <c r="A3831" i="64" s="1"/>
  <c r="A3836" i="64" s="1"/>
  <c r="A3841" i="64" s="1"/>
  <c r="A3846" i="64" s="1"/>
  <c r="A3851" i="64" s="1"/>
  <c r="A3856" i="64" s="1"/>
  <c r="A3861" i="64" s="1"/>
  <c r="A3866" i="64" s="1"/>
  <c r="A3871" i="64" s="1"/>
  <c r="A3876" i="64" s="1"/>
  <c r="A3881" i="64" s="1"/>
  <c r="A3886" i="64" s="1"/>
  <c r="A3891" i="64" s="1"/>
  <c r="A3896" i="64" s="1"/>
  <c r="A3901" i="64" s="1"/>
  <c r="A3906" i="64" s="1"/>
  <c r="A3911" i="64" s="1"/>
  <c r="A3916" i="64" s="1"/>
  <c r="A3921" i="64" s="1"/>
  <c r="A3926" i="64" s="1"/>
  <c r="A3931" i="64" s="1"/>
  <c r="A3936" i="64" s="1"/>
  <c r="A3941" i="64" s="1"/>
  <c r="A3946" i="64" s="1"/>
  <c r="A3951" i="64" s="1"/>
  <c r="A3956" i="64" s="1"/>
  <c r="A3961" i="64" s="1"/>
  <c r="A3966" i="64" s="1"/>
  <c r="A3971" i="64" s="1"/>
  <c r="A3976" i="64" s="1"/>
  <c r="A3981" i="64" s="1"/>
  <c r="A3986" i="64" s="1"/>
  <c r="A3991" i="64" s="1"/>
  <c r="A3996" i="64" s="1"/>
  <c r="A4001" i="64" s="1"/>
  <c r="A4006" i="64" s="1"/>
  <c r="A4011" i="64" s="1"/>
  <c r="A4016" i="64" s="1"/>
  <c r="A4021" i="64" s="1"/>
  <c r="A4026" i="64" s="1"/>
  <c r="A4031" i="64" s="1"/>
  <c r="A4036" i="64" s="1"/>
  <c r="A4041" i="64" s="1"/>
  <c r="A4046" i="64" s="1"/>
  <c r="A4051" i="64" s="1"/>
  <c r="A4056" i="64" s="1"/>
  <c r="A4061" i="64" s="1"/>
  <c r="A4066" i="64" s="1"/>
  <c r="A4071" i="64" s="1"/>
  <c r="A4076" i="64" s="1"/>
  <c r="A4081" i="64" s="1"/>
  <c r="A4086" i="64" s="1"/>
  <c r="A4091" i="64" s="1"/>
  <c r="AT15" i="64" l="1"/>
  <c r="AU15" i="64"/>
  <c r="Z15" i="64"/>
  <c r="AJ11" i="64" l="1"/>
  <c r="AI11" i="64" s="1"/>
  <c r="F11" i="64" l="1"/>
  <c r="G11" i="64" l="1"/>
  <c r="AN17" i="64" l="1"/>
  <c r="T17" i="64" s="1"/>
  <c r="T18" i="64" s="1"/>
  <c r="H11" i="64"/>
  <c r="I11" i="64"/>
  <c r="E11" i="64" s="1"/>
  <c r="AC11" i="64"/>
  <c r="AS11" i="64"/>
  <c r="AW11" i="64" s="1"/>
  <c r="AR12" i="64" l="1"/>
  <c r="AO12" i="64"/>
  <c r="C12" i="64"/>
  <c r="G12" i="64" s="1"/>
  <c r="AP12" i="64"/>
  <c r="Y12" i="64"/>
  <c r="M12" i="64" s="1"/>
  <c r="AE11" i="64"/>
  <c r="AH11" i="64" s="1"/>
  <c r="R13" i="64" l="1"/>
  <c r="R14" i="64" s="1"/>
  <c r="R15" i="64" s="1"/>
  <c r="R16" i="64" s="1"/>
  <c r="R17" i="64" s="1"/>
  <c r="AC12" i="64"/>
  <c r="AE12" i="64" s="1"/>
  <c r="S17" i="64" l="1"/>
  <c r="S18" i="64" s="1"/>
  <c r="D12" i="64"/>
  <c r="AQ12" i="64" s="1"/>
  <c r="AB12" i="64"/>
  <c r="J12" i="64"/>
  <c r="K12" i="64" s="1"/>
  <c r="L12" i="64" s="1"/>
  <c r="F12" i="64" l="1"/>
  <c r="U13" i="64" s="1"/>
  <c r="U14" i="64" s="1"/>
  <c r="U15" i="64" s="1"/>
  <c r="U16" i="64" s="1"/>
  <c r="U17" i="64" s="1"/>
  <c r="H12" i="64"/>
  <c r="AS12" i="64"/>
  <c r="AJ12" i="64"/>
  <c r="I12" i="64"/>
  <c r="AM12" i="64" l="1"/>
  <c r="AI12" i="64"/>
  <c r="E12" i="64" s="1"/>
  <c r="C13" i="64" s="1"/>
  <c r="G13" i="64" s="1"/>
  <c r="AC13" i="64" s="1"/>
  <c r="AW12" i="64"/>
  <c r="Y13" i="64"/>
  <c r="M13" i="64" s="1"/>
  <c r="AH12" i="64"/>
  <c r="V17" i="64"/>
  <c r="V18" i="64" s="1"/>
  <c r="D13" i="64" l="1"/>
  <c r="AS13" i="64" s="1"/>
  <c r="AB13" i="64"/>
  <c r="J13" i="64"/>
  <c r="O19" i="64"/>
  <c r="N19" i="64"/>
  <c r="AE13" i="64"/>
  <c r="AF13" i="64" s="1"/>
  <c r="AG15" i="64" s="1"/>
  <c r="Q15" i="64" l="1"/>
  <c r="P15" i="64"/>
  <c r="K13" i="64"/>
  <c r="Y14" i="64"/>
  <c r="AQ13" i="64" l="1"/>
  <c r="AQ14" i="64" s="1"/>
  <c r="AQ15" i="64" s="1"/>
  <c r="AQ16" i="64" s="1"/>
  <c r="AR13" i="64"/>
  <c r="F13" i="64"/>
  <c r="L13" i="64"/>
  <c r="AJ13" i="64"/>
  <c r="H13" i="64"/>
  <c r="AW13" i="64" l="1"/>
  <c r="AH13" i="64"/>
  <c r="AI13" i="64"/>
  <c r="I13" i="64"/>
  <c r="AK13" i="64" l="1"/>
  <c r="M14" i="64" s="1"/>
  <c r="E13" i="64"/>
  <c r="C14" i="64" s="1"/>
  <c r="G14" i="64" s="1"/>
  <c r="AA14" i="64" l="1"/>
  <c r="AB14" i="64" s="1"/>
  <c r="D14" i="64"/>
  <c r="J14" i="64"/>
  <c r="AC14" i="64"/>
  <c r="AA15" i="64" l="1"/>
  <c r="AA16" i="64" s="1"/>
  <c r="K14" i="64"/>
  <c r="AR14" i="64" s="1"/>
  <c r="AR15" i="64" s="1"/>
  <c r="AR16" i="64" s="1"/>
  <c r="AE14" i="64"/>
  <c r="AS14" i="64"/>
  <c r="F14" i="64" l="1"/>
  <c r="Y15" i="64"/>
  <c r="M15" i="64" s="1"/>
  <c r="AA17" i="64"/>
  <c r="T14" i="64"/>
  <c r="AV15" i="64" s="1"/>
  <c r="AV16" i="64" s="1"/>
  <c r="AV17" i="64" s="1"/>
  <c r="AV18" i="64" s="1"/>
  <c r="AV19" i="64" s="1"/>
  <c r="AJ14" i="64"/>
  <c r="L14" i="64"/>
  <c r="H14" i="64"/>
  <c r="AW14" i="64" l="1"/>
  <c r="I14" i="64"/>
  <c r="AI14" i="64"/>
  <c r="AB15" i="64"/>
  <c r="AA18" i="64"/>
  <c r="AH14" i="64"/>
  <c r="E14" i="64" l="1"/>
  <c r="C15" i="64" l="1"/>
  <c r="G15" i="64" s="1"/>
  <c r="D15" i="64"/>
  <c r="J15" i="64"/>
  <c r="K15" i="64" l="1"/>
  <c r="AC15" i="64"/>
  <c r="AS15" i="64"/>
  <c r="F15" i="64" l="1"/>
  <c r="X16" i="64"/>
  <c r="X17" i="64" s="1"/>
  <c r="X18" i="64" s="1"/>
  <c r="X19" i="64" s="1"/>
  <c r="X20" i="64" s="1"/>
  <c r="Y16" i="64"/>
  <c r="M16" i="64" s="1"/>
  <c r="AW15" i="64"/>
  <c r="AE15" i="64"/>
  <c r="AJ15" i="64"/>
  <c r="H15" i="64"/>
  <c r="L15" i="64"/>
  <c r="I15" i="64" l="1"/>
  <c r="AH15" i="64"/>
  <c r="AI15" i="64"/>
  <c r="E15" i="64" l="1"/>
  <c r="C16" i="64" l="1"/>
  <c r="G16" i="64" s="1"/>
  <c r="W16" i="64" s="1"/>
  <c r="W17" i="64" s="1"/>
  <c r="W18" i="64" s="1"/>
  <c r="W19" i="64" s="1"/>
  <c r="D16" i="64"/>
  <c r="J16" i="64"/>
  <c r="K16" i="64" l="1"/>
  <c r="AN22" i="64"/>
  <c r="T22" i="64" s="1"/>
  <c r="T23" i="64" s="1"/>
  <c r="AS16" i="64"/>
  <c r="AC16" i="64"/>
  <c r="AB16" i="64" l="1"/>
  <c r="AE16" i="64"/>
  <c r="Y17" i="64"/>
  <c r="AW16" i="64"/>
  <c r="L16" i="64"/>
  <c r="H16" i="64"/>
  <c r="AR17" i="64" s="1"/>
  <c r="AJ16" i="64"/>
  <c r="F16" i="64"/>
  <c r="M17" i="64" l="1"/>
  <c r="AO17" i="64"/>
  <c r="AI16" i="64"/>
  <c r="AP17" i="64"/>
  <c r="AH16" i="64"/>
  <c r="I16" i="64"/>
  <c r="Z20" i="64"/>
  <c r="AU20" i="64"/>
  <c r="AT20" i="64"/>
  <c r="R18" i="64" l="1"/>
  <c r="R19" i="64" s="1"/>
  <c r="R20" i="64" s="1"/>
  <c r="R21" i="64" s="1"/>
  <c r="S22" i="64" s="1"/>
  <c r="S23" i="64" s="1"/>
  <c r="E16" i="64"/>
  <c r="C17" i="64" s="1"/>
  <c r="G17" i="64" s="1"/>
  <c r="R22" i="64" l="1"/>
  <c r="AC17" i="64"/>
  <c r="AE17" i="64" l="1"/>
  <c r="AB17" i="64"/>
  <c r="D17" i="64"/>
  <c r="AQ17" i="64" s="1"/>
  <c r="J17" i="64"/>
  <c r="K17" i="64" l="1"/>
  <c r="AS17" i="64"/>
  <c r="L17" i="64" l="1"/>
  <c r="AJ17" i="64"/>
  <c r="H17" i="64"/>
  <c r="AW17" i="64"/>
  <c r="Y18" i="64"/>
  <c r="F17" i="64"/>
  <c r="U18" i="64" s="1"/>
  <c r="U19" i="64" s="1"/>
  <c r="U20" i="64" s="1"/>
  <c r="U21" i="64" s="1"/>
  <c r="U22" i="64" s="1"/>
  <c r="M18" i="64" l="1"/>
  <c r="AH17" i="64"/>
  <c r="AI17" i="64"/>
  <c r="AL17" i="64" s="1"/>
  <c r="AM17" i="64" s="1"/>
  <c r="I17" i="64"/>
  <c r="AB18" i="64" l="1"/>
  <c r="V22" i="64"/>
  <c r="V23" i="64" s="1"/>
  <c r="E17" i="64"/>
  <c r="C18" i="64" s="1"/>
  <c r="G18" i="64" s="1"/>
  <c r="D18" i="64" l="1"/>
  <c r="AS18" i="64" s="1"/>
  <c r="AC18" i="64"/>
  <c r="O24" i="64"/>
  <c r="N24" i="64"/>
  <c r="J18" i="64"/>
  <c r="Y19" i="64" l="1"/>
  <c r="AE18" i="64"/>
  <c r="AF18" i="64" s="1"/>
  <c r="AG20" i="64" s="1"/>
  <c r="K18" i="64"/>
  <c r="AQ18" i="64" l="1"/>
  <c r="AQ19" i="64" s="1"/>
  <c r="AQ20" i="64" s="1"/>
  <c r="AR18" i="64"/>
  <c r="Q20" i="64"/>
  <c r="P20" i="64"/>
  <c r="H18" i="64"/>
  <c r="AJ18" i="64"/>
  <c r="L18" i="64"/>
  <c r="F18" i="64"/>
  <c r="AQ21" i="64" l="1"/>
  <c r="I18" i="64"/>
  <c r="AW18" i="64"/>
  <c r="AI18" i="64"/>
  <c r="AH18" i="64"/>
  <c r="AK18" i="64" l="1"/>
  <c r="M19" i="64" s="1"/>
  <c r="E18" i="64"/>
  <c r="C19" i="64" s="1"/>
  <c r="G19" i="64" s="1"/>
  <c r="AA19" i="64" l="1"/>
  <c r="AB19" i="64" s="1"/>
  <c r="D19" i="64"/>
  <c r="J19" i="64"/>
  <c r="AC19" i="64"/>
  <c r="AA20" i="64" l="1"/>
  <c r="AA21" i="64" s="1"/>
  <c r="AE19" i="64"/>
  <c r="K19" i="64"/>
  <c r="AR19" i="64" s="1"/>
  <c r="AR20" i="64" s="1"/>
  <c r="AR21" i="64" s="1"/>
  <c r="AS19" i="64"/>
  <c r="T19" i="64" l="1"/>
  <c r="AV20" i="64" s="1"/>
  <c r="AV21" i="64" s="1"/>
  <c r="AV22" i="64" s="1"/>
  <c r="AV23" i="64" s="1"/>
  <c r="AV24" i="64" s="1"/>
  <c r="H19" i="64"/>
  <c r="L19" i="64"/>
  <c r="AJ19" i="64"/>
  <c r="F19" i="64"/>
  <c r="AA22" i="64"/>
  <c r="Y20" i="64"/>
  <c r="M20" i="64" s="1"/>
  <c r="AB20" i="64" l="1"/>
  <c r="AA23" i="64"/>
  <c r="AW19" i="64"/>
  <c r="I19" i="64"/>
  <c r="AI19" i="64"/>
  <c r="AH19" i="64"/>
  <c r="E19" i="64" l="1"/>
  <c r="C20" i="64" l="1"/>
  <c r="G20" i="64" s="1"/>
  <c r="D20" i="64"/>
  <c r="J20" i="64"/>
  <c r="K20" i="64" l="1"/>
  <c r="X21" i="64" s="1"/>
  <c r="X22" i="64" s="1"/>
  <c r="X23" i="64" s="1"/>
  <c r="X24" i="64" s="1"/>
  <c r="X25" i="64" s="1"/>
  <c r="AC20" i="64"/>
  <c r="AS20" i="64"/>
  <c r="Y21" i="64" l="1"/>
  <c r="M21" i="64" s="1"/>
  <c r="AW20" i="64"/>
  <c r="AE20" i="64"/>
  <c r="L20" i="64"/>
  <c r="AJ20" i="64"/>
  <c r="H20" i="64"/>
  <c r="F20" i="64"/>
  <c r="AI20" i="64" l="1"/>
  <c r="I20" i="64"/>
  <c r="AH20" i="64"/>
  <c r="E20" i="64" l="1"/>
  <c r="C21" i="64" l="1"/>
  <c r="G21" i="64" s="1"/>
  <c r="W21" i="64" s="1"/>
  <c r="W22" i="64" s="1"/>
  <c r="W23" i="64" s="1"/>
  <c r="W24" i="64" s="1"/>
  <c r="J21" i="64"/>
  <c r="D21" i="64"/>
  <c r="K21" i="64" l="1"/>
  <c r="AN27" i="64"/>
  <c r="T27" i="64" s="1"/>
  <c r="T28" i="64" s="1"/>
  <c r="AS21" i="64"/>
  <c r="AC21" i="64"/>
  <c r="Y22" i="64" l="1"/>
  <c r="AW21" i="64"/>
  <c r="AB21" i="64"/>
  <c r="AJ21" i="64"/>
  <c r="L21" i="64"/>
  <c r="H21" i="64"/>
  <c r="AR22" i="64" s="1"/>
  <c r="AE21" i="64"/>
  <c r="F21" i="64"/>
  <c r="M22" i="64" l="1"/>
  <c r="AO22" i="64"/>
  <c r="Z25" i="64"/>
  <c r="AU25" i="64"/>
  <c r="AT25" i="64"/>
  <c r="AH21" i="64"/>
  <c r="AP22" i="64"/>
  <c r="AI21" i="64"/>
  <c r="I21" i="64"/>
  <c r="R23" i="64" l="1"/>
  <c r="R24" i="64" s="1"/>
  <c r="R25" i="64" s="1"/>
  <c r="R26" i="64" s="1"/>
  <c r="S27" i="64" s="1"/>
  <c r="S28" i="64" s="1"/>
  <c r="AB22" i="64"/>
  <c r="E21" i="64"/>
  <c r="C22" i="64" s="1"/>
  <c r="G22" i="64" s="1"/>
  <c r="R27" i="64" l="1"/>
  <c r="AC22" i="64"/>
  <c r="J22" i="64"/>
  <c r="D22" i="64"/>
  <c r="AQ22" i="64" s="1"/>
  <c r="AE22" i="64" l="1"/>
  <c r="K22" i="64"/>
  <c r="F22" i="64" s="1"/>
  <c r="U23" i="64" s="1"/>
  <c r="U24" i="64" s="1"/>
  <c r="U25" i="64" s="1"/>
  <c r="U26" i="64" s="1"/>
  <c r="U27" i="64" s="1"/>
  <c r="AS22" i="64"/>
  <c r="Y23" i="64" l="1"/>
  <c r="M23" i="64" s="1"/>
  <c r="AW22" i="64"/>
  <c r="AJ22" i="64"/>
  <c r="L22" i="64"/>
  <c r="H22" i="64"/>
  <c r="AB23" i="64" l="1"/>
  <c r="AI22" i="64"/>
  <c r="AL22" i="64" s="1"/>
  <c r="AM22" i="64" s="1"/>
  <c r="I22" i="64"/>
  <c r="AH22" i="64"/>
  <c r="V27" i="64"/>
  <c r="V28" i="64" s="1"/>
  <c r="E22" i="64" l="1"/>
  <c r="N29" i="64"/>
  <c r="O29" i="64"/>
  <c r="C23" i="64" l="1"/>
  <c r="G23" i="64" s="1"/>
  <c r="D23" i="64"/>
  <c r="J23" i="64"/>
  <c r="K23" i="64" l="1"/>
  <c r="AC23" i="64"/>
  <c r="AS23" i="64"/>
  <c r="AQ23" i="64" l="1"/>
  <c r="AQ24" i="64" s="1"/>
  <c r="AQ25" i="64" s="1"/>
  <c r="AR23" i="64"/>
  <c r="F23" i="64"/>
  <c r="Y24" i="64"/>
  <c r="AE23" i="64"/>
  <c r="AF23" i="64" s="1"/>
  <c r="AG25" i="64" s="1"/>
  <c r="L23" i="64"/>
  <c r="H23" i="64"/>
  <c r="AJ23" i="64"/>
  <c r="I23" i="64" l="1"/>
  <c r="Q25" i="64"/>
  <c r="AQ26" i="64" s="1"/>
  <c r="P25" i="64"/>
  <c r="AW23" i="64"/>
  <c r="AI23" i="64"/>
  <c r="AH23" i="64"/>
  <c r="AK23" i="64" l="1"/>
  <c r="AA24" i="64" s="1"/>
  <c r="AA25" i="64" s="1"/>
  <c r="E23" i="64"/>
  <c r="C24" i="64" s="1"/>
  <c r="G24" i="64" s="1"/>
  <c r="M24" i="64" l="1"/>
  <c r="AB24" i="64" s="1"/>
  <c r="AC24" i="64"/>
  <c r="AA26" i="64"/>
  <c r="J24" i="64" l="1"/>
  <c r="K24" i="64" s="1"/>
  <c r="AR24" i="64" s="1"/>
  <c r="AR25" i="64" s="1"/>
  <c r="AR26" i="64" s="1"/>
  <c r="D24" i="64"/>
  <c r="AS24" i="64" s="1"/>
  <c r="Y25" i="64" s="1"/>
  <c r="M25" i="64" s="1"/>
  <c r="AE24" i="64"/>
  <c r="AA27" i="64"/>
  <c r="AA28" i="64" l="1"/>
  <c r="T24" i="64"/>
  <c r="AV25" i="64" s="1"/>
  <c r="AV26" i="64" s="1"/>
  <c r="AV27" i="64" s="1"/>
  <c r="AV28" i="64" s="1"/>
  <c r="AV29" i="64" s="1"/>
  <c r="L24" i="64"/>
  <c r="AJ24" i="64"/>
  <c r="H24" i="64"/>
  <c r="F24" i="64"/>
  <c r="AB25" i="64"/>
  <c r="AH24" i="64" l="1"/>
  <c r="AI24" i="64"/>
  <c r="I24" i="64"/>
  <c r="AW24" i="64"/>
  <c r="E24" i="64" l="1"/>
  <c r="C25" i="64" l="1"/>
  <c r="G25" i="64" s="1"/>
  <c r="J25" i="64"/>
  <c r="D25" i="64"/>
  <c r="AS25" i="64" l="1"/>
  <c r="AC25" i="64"/>
  <c r="K25" i="64"/>
  <c r="X26" i="64" s="1"/>
  <c r="X27" i="64" s="1"/>
  <c r="X28" i="64" s="1"/>
  <c r="X29" i="64" s="1"/>
  <c r="X30" i="64" s="1"/>
  <c r="AE25" i="64" l="1"/>
  <c r="H25" i="64"/>
  <c r="AJ25" i="64"/>
  <c r="L25" i="64"/>
  <c r="Y26" i="64"/>
  <c r="M26" i="64" s="1"/>
  <c r="AW25" i="64"/>
  <c r="F25" i="64"/>
  <c r="AH25" i="64" l="1"/>
  <c r="I25" i="64"/>
  <c r="AI25" i="64"/>
  <c r="E25" i="64" l="1"/>
  <c r="C26" i="64" l="1"/>
  <c r="G26" i="64" s="1"/>
  <c r="W26" i="64" s="1"/>
  <c r="W27" i="64" s="1"/>
  <c r="W28" i="64" s="1"/>
  <c r="W29" i="64" s="1"/>
  <c r="D26" i="64"/>
  <c r="J26" i="64"/>
  <c r="K26" i="64" l="1"/>
  <c r="F26" i="64" s="1"/>
  <c r="AN32" i="64"/>
  <c r="T32" i="64" s="1"/>
  <c r="T33" i="64" s="1"/>
  <c r="AC26" i="64"/>
  <c r="AS26" i="64"/>
  <c r="Y27" i="64" l="1"/>
  <c r="AW26" i="64"/>
  <c r="AE26" i="64"/>
  <c r="AB26" i="64"/>
  <c r="AJ26" i="64"/>
  <c r="L26" i="64"/>
  <c r="H26" i="64"/>
  <c r="AR27" i="64" s="1"/>
  <c r="M27" i="64" l="1"/>
  <c r="AO27" i="64"/>
  <c r="AP27" i="64"/>
  <c r="AH26" i="64"/>
  <c r="Z30" i="64"/>
  <c r="AU30" i="64"/>
  <c r="AT30" i="64"/>
  <c r="I26" i="64"/>
  <c r="AI26" i="64"/>
  <c r="R28" i="64" l="1"/>
  <c r="R29" i="64" s="1"/>
  <c r="R30" i="64" s="1"/>
  <c r="R31" i="64" s="1"/>
  <c r="S32" i="64" s="1"/>
  <c r="S33" i="64" s="1"/>
  <c r="AB27" i="64"/>
  <c r="E26" i="64"/>
  <c r="C27" i="64" s="1"/>
  <c r="G27" i="64" s="1"/>
  <c r="R32" i="64" l="1"/>
  <c r="J27" i="64"/>
  <c r="K27" i="64" s="1"/>
  <c r="D27" i="64"/>
  <c r="AQ27" i="64" s="1"/>
  <c r="AC27" i="64"/>
  <c r="AS27" i="64" l="1"/>
  <c r="Y28" i="64" s="1"/>
  <c r="AJ27" i="64"/>
  <c r="H27" i="64"/>
  <c r="L27" i="64"/>
  <c r="AE27" i="64"/>
  <c r="F27" i="64"/>
  <c r="U28" i="64" s="1"/>
  <c r="U29" i="64" s="1"/>
  <c r="U30" i="64" s="1"/>
  <c r="U31" i="64" s="1"/>
  <c r="U32" i="64" s="1"/>
  <c r="M28" i="64" l="1"/>
  <c r="AW27" i="64"/>
  <c r="AH27" i="64"/>
  <c r="I27" i="64"/>
  <c r="AI27" i="64"/>
  <c r="AL27" i="64" s="1"/>
  <c r="AM27" i="64" s="1"/>
  <c r="V32" i="64" l="1"/>
  <c r="V33" i="64" s="1"/>
  <c r="AB28" i="64"/>
  <c r="E27" i="64"/>
  <c r="C28" i="64" l="1"/>
  <c r="G28" i="64" s="1"/>
  <c r="J28" i="64"/>
  <c r="D28" i="64"/>
  <c r="N34" i="64"/>
  <c r="O34" i="64"/>
  <c r="K28" i="64" l="1"/>
  <c r="AC28" i="64"/>
  <c r="AS28" i="64"/>
  <c r="AQ28" i="64" l="1"/>
  <c r="AQ29" i="64" s="1"/>
  <c r="AQ30" i="64" s="1"/>
  <c r="AR28" i="64"/>
  <c r="H28" i="64"/>
  <c r="L28" i="64"/>
  <c r="AJ28" i="64"/>
  <c r="Y29" i="64"/>
  <c r="F28" i="64"/>
  <c r="AE28" i="64"/>
  <c r="AF28" i="64" s="1"/>
  <c r="AG30" i="64" s="1"/>
  <c r="AI28" i="64" l="1"/>
  <c r="AW28" i="64"/>
  <c r="I28" i="64"/>
  <c r="AH28" i="64"/>
  <c r="P30" i="64"/>
  <c r="Q30" i="64"/>
  <c r="AQ31" i="64" s="1"/>
  <c r="AK28" i="64" l="1"/>
  <c r="AA29" i="64" s="1"/>
  <c r="AA30" i="64" s="1"/>
  <c r="E28" i="64"/>
  <c r="C29" i="64" s="1"/>
  <c r="G29" i="64" s="1"/>
  <c r="M29" i="64" l="1"/>
  <c r="AB29" i="64" s="1"/>
  <c r="AA31" i="64"/>
  <c r="AC29" i="64"/>
  <c r="J29" i="64" l="1"/>
  <c r="K29" i="64" s="1"/>
  <c r="AR29" i="64" s="1"/>
  <c r="AR30" i="64" s="1"/>
  <c r="AR31" i="64" s="1"/>
  <c r="D29" i="64"/>
  <c r="AS29" i="64" s="1"/>
  <c r="Y30" i="64" s="1"/>
  <c r="M30" i="64" s="1"/>
  <c r="AA32" i="64"/>
  <c r="AE29" i="64"/>
  <c r="F29" i="64" l="1"/>
  <c r="AA33" i="64"/>
  <c r="T29" i="64"/>
  <c r="AV30" i="64" s="1"/>
  <c r="AV31" i="64" s="1"/>
  <c r="AV32" i="64" s="1"/>
  <c r="AV33" i="64" s="1"/>
  <c r="AV34" i="64" s="1"/>
  <c r="H29" i="64"/>
  <c r="L29" i="64"/>
  <c r="AJ29" i="64"/>
  <c r="AB30" i="64"/>
  <c r="AW29" i="64" l="1"/>
  <c r="I29" i="64"/>
  <c r="AH29" i="64"/>
  <c r="AI29" i="64"/>
  <c r="E29" i="64" l="1"/>
  <c r="C30" i="64" l="1"/>
  <c r="G30" i="64" s="1"/>
  <c r="J30" i="64"/>
  <c r="D30" i="64"/>
  <c r="K30" i="64" l="1"/>
  <c r="X31" i="64" s="1"/>
  <c r="X32" i="64" s="1"/>
  <c r="X33" i="64" s="1"/>
  <c r="X34" i="64" s="1"/>
  <c r="X35" i="64" s="1"/>
  <c r="AC30" i="64"/>
  <c r="AS30" i="64"/>
  <c r="F30" i="64" l="1"/>
  <c r="AE30" i="64"/>
  <c r="Y31" i="64"/>
  <c r="M31" i="64" s="1"/>
  <c r="AW30" i="64"/>
  <c r="AJ30" i="64"/>
  <c r="L30" i="64"/>
  <c r="H30" i="64"/>
  <c r="AH30" i="64" l="1"/>
  <c r="AI30" i="64"/>
  <c r="I30" i="64"/>
  <c r="E30" i="64" l="1"/>
  <c r="C31" i="64" l="1"/>
  <c r="G31" i="64" s="1"/>
  <c r="W31" i="64" s="1"/>
  <c r="W32" i="64" s="1"/>
  <c r="W33" i="64" s="1"/>
  <c r="W34" i="64" s="1"/>
  <c r="J31" i="64"/>
  <c r="D31" i="64"/>
  <c r="K31" i="64" l="1"/>
  <c r="F31" i="64" s="1"/>
  <c r="AN37" i="64"/>
  <c r="T37" i="64" s="1"/>
  <c r="T38" i="64" s="1"/>
  <c r="AC31" i="64"/>
  <c r="AS31" i="64"/>
  <c r="Y32" i="64" l="1"/>
  <c r="AW31" i="64"/>
  <c r="AE31" i="64"/>
  <c r="AB31" i="64"/>
  <c r="L31" i="64"/>
  <c r="H31" i="64"/>
  <c r="AR32" i="64" s="1"/>
  <c r="AJ31" i="64"/>
  <c r="M32" i="64" l="1"/>
  <c r="AO32" i="64"/>
  <c r="AT35" i="64"/>
  <c r="Z35" i="64"/>
  <c r="AU35" i="64"/>
  <c r="AI31" i="64"/>
  <c r="AP32" i="64"/>
  <c r="AH31" i="64"/>
  <c r="I31" i="64"/>
  <c r="R33" i="64" l="1"/>
  <c r="R34" i="64" s="1"/>
  <c r="R35" i="64" s="1"/>
  <c r="R36" i="64" s="1"/>
  <c r="S37" i="64" s="1"/>
  <c r="S38" i="64" s="1"/>
  <c r="E31" i="64"/>
  <c r="C32" i="64" s="1"/>
  <c r="G32" i="64" s="1"/>
  <c r="AB32" i="64"/>
  <c r="R37" i="64" l="1"/>
  <c r="J32" i="64"/>
  <c r="K32" i="64" s="1"/>
  <c r="D32" i="64"/>
  <c r="AQ32" i="64" s="1"/>
  <c r="AC32" i="64"/>
  <c r="AS32" i="64" l="1"/>
  <c r="Y33" i="64" s="1"/>
  <c r="F32" i="64"/>
  <c r="U33" i="64" s="1"/>
  <c r="U34" i="64" s="1"/>
  <c r="U35" i="64" s="1"/>
  <c r="U36" i="64" s="1"/>
  <c r="U37" i="64" s="1"/>
  <c r="AE32" i="64"/>
  <c r="L32" i="64"/>
  <c r="H32" i="64"/>
  <c r="AJ32" i="64"/>
  <c r="M33" i="64" l="1"/>
  <c r="AW32" i="64"/>
  <c r="AI32" i="64"/>
  <c r="AL32" i="64" s="1"/>
  <c r="AM32" i="64" s="1"/>
  <c r="AH32" i="64"/>
  <c r="I32" i="64"/>
  <c r="AB33" i="64" l="1"/>
  <c r="V37" i="64"/>
  <c r="V38" i="64" s="1"/>
  <c r="N39" i="64" s="1"/>
  <c r="E32" i="64"/>
  <c r="O39" i="64" l="1"/>
  <c r="C33" i="64"/>
  <c r="G33" i="64" s="1"/>
  <c r="D33" i="64"/>
  <c r="J33" i="64"/>
  <c r="K33" i="64" l="1"/>
  <c r="AC33" i="64"/>
  <c r="AS33" i="64"/>
  <c r="AQ33" i="64" l="1"/>
  <c r="AQ34" i="64" s="1"/>
  <c r="AQ35" i="64" s="1"/>
  <c r="AR33" i="64"/>
  <c r="F33" i="64"/>
  <c r="Y34" i="64"/>
  <c r="AE33" i="64"/>
  <c r="AF33" i="64" s="1"/>
  <c r="AG35" i="64" s="1"/>
  <c r="H33" i="64"/>
  <c r="L33" i="64"/>
  <c r="AJ33" i="64"/>
  <c r="Q35" i="64" l="1"/>
  <c r="AQ36" i="64" s="1"/>
  <c r="P35" i="64"/>
  <c r="AW33" i="64"/>
  <c r="AI33" i="64"/>
  <c r="AH33" i="64"/>
  <c r="I33" i="64"/>
  <c r="AK33" i="64" l="1"/>
  <c r="AA34" i="64" s="1"/>
  <c r="AA35" i="64" s="1"/>
  <c r="E33" i="64"/>
  <c r="C34" i="64" s="1"/>
  <c r="G34" i="64" s="1"/>
  <c r="M34" i="64" l="1"/>
  <c r="D34" i="64" s="1"/>
  <c r="AC34" i="64"/>
  <c r="AA36" i="64"/>
  <c r="J34" i="64" l="1"/>
  <c r="K34" i="64" s="1"/>
  <c r="AR34" i="64" s="1"/>
  <c r="AR35" i="64" s="1"/>
  <c r="AR36" i="64" s="1"/>
  <c r="AB34" i="64"/>
  <c r="AE34" i="64"/>
  <c r="AA37" i="64"/>
  <c r="AS34" i="64"/>
  <c r="AA38" i="64" l="1"/>
  <c r="T34" i="64"/>
  <c r="AV35" i="64" s="1"/>
  <c r="AV36" i="64" s="1"/>
  <c r="AV37" i="64" s="1"/>
  <c r="AV38" i="64" s="1"/>
  <c r="AV39" i="64" s="1"/>
  <c r="H34" i="64"/>
  <c r="AJ34" i="64"/>
  <c r="L34" i="64"/>
  <c r="F34" i="64"/>
  <c r="Y35" i="64"/>
  <c r="M35" i="64" s="1"/>
  <c r="AW34" i="64" l="1"/>
  <c r="I34" i="64"/>
  <c r="AH34" i="64"/>
  <c r="AI34" i="64"/>
  <c r="AB35" i="64"/>
  <c r="E34" i="64" l="1"/>
  <c r="C35" i="64" l="1"/>
  <c r="G35" i="64" s="1"/>
  <c r="D35" i="64"/>
  <c r="J35" i="64"/>
  <c r="K35" i="64" l="1"/>
  <c r="AC35" i="64"/>
  <c r="AS35" i="64"/>
  <c r="F35" i="64" l="1"/>
  <c r="X36" i="64"/>
  <c r="X37" i="64" s="1"/>
  <c r="X38" i="64" s="1"/>
  <c r="X39" i="64" s="1"/>
  <c r="X40" i="64" s="1"/>
  <c r="Y36" i="64"/>
  <c r="M36" i="64" s="1"/>
  <c r="AW35" i="64"/>
  <c r="AE35" i="64"/>
  <c r="L35" i="64"/>
  <c r="H35" i="64"/>
  <c r="AJ35" i="64"/>
  <c r="AH35" i="64" l="1"/>
  <c r="I35" i="64"/>
  <c r="AI35" i="64"/>
  <c r="E35" i="64" l="1"/>
  <c r="C36" i="64" l="1"/>
  <c r="G36" i="64" s="1"/>
  <c r="W36" i="64" s="1"/>
  <c r="W37" i="64" s="1"/>
  <c r="W38" i="64" s="1"/>
  <c r="W39" i="64" s="1"/>
  <c r="J36" i="64"/>
  <c r="D36" i="64"/>
  <c r="K36" i="64" l="1"/>
  <c r="AN42" i="64"/>
  <c r="T42" i="64" s="1"/>
  <c r="T43" i="64" s="1"/>
  <c r="AS36" i="64"/>
  <c r="AC36" i="64"/>
  <c r="Y37" i="64" l="1"/>
  <c r="AW36" i="64"/>
  <c r="AB36" i="64"/>
  <c r="H36" i="64"/>
  <c r="AR37" i="64" s="1"/>
  <c r="L36" i="64"/>
  <c r="AJ36" i="64"/>
  <c r="AE36" i="64"/>
  <c r="F36" i="64"/>
  <c r="M37" i="64" l="1"/>
  <c r="AO37" i="64"/>
  <c r="AU40" i="64"/>
  <c r="AT40" i="64"/>
  <c r="Z40" i="64"/>
  <c r="AP37" i="64"/>
  <c r="AH36" i="64"/>
  <c r="AI36" i="64"/>
  <c r="I36" i="64"/>
  <c r="R38" i="64" l="1"/>
  <c r="R39" i="64" s="1"/>
  <c r="R40" i="64" s="1"/>
  <c r="R41" i="64" s="1"/>
  <c r="R42" i="64" s="1"/>
  <c r="AB37" i="64"/>
  <c r="E36" i="64"/>
  <c r="C37" i="64" s="1"/>
  <c r="G37" i="64" s="1"/>
  <c r="S42" i="64" l="1"/>
  <c r="S43" i="64" s="1"/>
  <c r="J37" i="64"/>
  <c r="AC37" i="64"/>
  <c r="D37" i="64"/>
  <c r="AQ37" i="64" s="1"/>
  <c r="AE37" i="64" l="1"/>
  <c r="AS37" i="64"/>
  <c r="K37" i="64"/>
  <c r="AJ37" i="64" l="1"/>
  <c r="H37" i="64"/>
  <c r="L37" i="64"/>
  <c r="Y38" i="64"/>
  <c r="AW37" i="64"/>
  <c r="F37" i="64"/>
  <c r="U38" i="64" s="1"/>
  <c r="U39" i="64" s="1"/>
  <c r="U40" i="64" s="1"/>
  <c r="U41" i="64" s="1"/>
  <c r="U42" i="64" s="1"/>
  <c r="M38" i="64" l="1"/>
  <c r="I37" i="64"/>
  <c r="AH37" i="64"/>
  <c r="AI37" i="64"/>
  <c r="AL37" i="64" s="1"/>
  <c r="AM37" i="64" s="1"/>
  <c r="AB38" i="64" l="1"/>
  <c r="E37" i="64"/>
  <c r="V42" i="64"/>
  <c r="V43" i="64" s="1"/>
  <c r="N44" i="64" l="1"/>
  <c r="O44" i="64"/>
  <c r="C38" i="64"/>
  <c r="G38" i="64" s="1"/>
  <c r="D38" i="64"/>
  <c r="J38" i="64"/>
  <c r="K38" i="64" l="1"/>
  <c r="AC38" i="64"/>
  <c r="AS38" i="64"/>
  <c r="AQ38" i="64" l="1"/>
  <c r="AQ39" i="64" s="1"/>
  <c r="AQ40" i="64" s="1"/>
  <c r="AR38" i="64"/>
  <c r="Y39" i="64"/>
  <c r="AE38" i="64"/>
  <c r="AF38" i="64" s="1"/>
  <c r="AG40" i="64" s="1"/>
  <c r="H38" i="64"/>
  <c r="L38" i="64"/>
  <c r="AJ38" i="64"/>
  <c r="F38" i="64"/>
  <c r="AW38" i="64" l="1"/>
  <c r="AH38" i="64"/>
  <c r="Q40" i="64"/>
  <c r="AQ41" i="64" s="1"/>
  <c r="P40" i="64"/>
  <c r="AI38" i="64"/>
  <c r="I38" i="64"/>
  <c r="AK38" i="64" l="1"/>
  <c r="AA39" i="64" s="1"/>
  <c r="AA40" i="64" s="1"/>
  <c r="E38" i="64"/>
  <c r="C39" i="64" s="1"/>
  <c r="G39" i="64" s="1"/>
  <c r="M39" i="64" l="1"/>
  <c r="AB39" i="64" s="1"/>
  <c r="AA41" i="64"/>
  <c r="AC39" i="64"/>
  <c r="J39" i="64" l="1"/>
  <c r="K39" i="64" s="1"/>
  <c r="AR39" i="64" s="1"/>
  <c r="AR40" i="64" s="1"/>
  <c r="AR41" i="64" s="1"/>
  <c r="D39" i="64"/>
  <c r="AS39" i="64" s="1"/>
  <c r="Y40" i="64" s="1"/>
  <c r="M40" i="64" s="1"/>
  <c r="AA42" i="64"/>
  <c r="AE39" i="64"/>
  <c r="T39" i="64" l="1"/>
  <c r="AV40" i="64" s="1"/>
  <c r="AV41" i="64" s="1"/>
  <c r="AV42" i="64" s="1"/>
  <c r="AV43" i="64" s="1"/>
  <c r="AV44" i="64" s="1"/>
  <c r="L39" i="64"/>
  <c r="H39" i="64"/>
  <c r="AJ39" i="64"/>
  <c r="F39" i="64"/>
  <c r="AA43" i="64"/>
  <c r="AB40" i="64"/>
  <c r="AH39" i="64" l="1"/>
  <c r="I39" i="64"/>
  <c r="AW39" i="64"/>
  <c r="AI39" i="64"/>
  <c r="E39" i="64" l="1"/>
  <c r="C40" i="64" l="1"/>
  <c r="G40" i="64" s="1"/>
  <c r="D40" i="64"/>
  <c r="J40" i="64"/>
  <c r="K40" i="64" l="1"/>
  <c r="X41" i="64" s="1"/>
  <c r="X42" i="64" s="1"/>
  <c r="X43" i="64" s="1"/>
  <c r="X44" i="64" s="1"/>
  <c r="X45" i="64" s="1"/>
  <c r="AS40" i="64"/>
  <c r="AC40" i="64"/>
  <c r="AE40" i="64" l="1"/>
  <c r="Y41" i="64"/>
  <c r="M41" i="64" s="1"/>
  <c r="AW40" i="64"/>
  <c r="H40" i="64"/>
  <c r="L40" i="64"/>
  <c r="AJ40" i="64"/>
  <c r="F40" i="64"/>
  <c r="AH40" i="64" l="1"/>
  <c r="AI40" i="64"/>
  <c r="I40" i="64"/>
  <c r="E40" i="64" l="1"/>
  <c r="C41" i="64" l="1"/>
  <c r="G41" i="64" s="1"/>
  <c r="W41" i="64" s="1"/>
  <c r="W42" i="64" s="1"/>
  <c r="W43" i="64" s="1"/>
  <c r="W44" i="64" s="1"/>
  <c r="D41" i="64"/>
  <c r="J41" i="64"/>
  <c r="K41" i="64" l="1"/>
  <c r="F41" i="64" s="1"/>
  <c r="AN47" i="64"/>
  <c r="T47" i="64" s="1"/>
  <c r="T48" i="64" s="1"/>
  <c r="AC41" i="64"/>
  <c r="AS41" i="64"/>
  <c r="Y42" i="64" l="1"/>
  <c r="AW41" i="64"/>
  <c r="AE41" i="64"/>
  <c r="AB41" i="64"/>
  <c r="L41" i="64"/>
  <c r="H41" i="64"/>
  <c r="AR42" i="64" s="1"/>
  <c r="AJ41" i="64"/>
  <c r="M42" i="64" l="1"/>
  <c r="AO42" i="64"/>
  <c r="Z45" i="64"/>
  <c r="AU45" i="64"/>
  <c r="AT45" i="64"/>
  <c r="AI41" i="64"/>
  <c r="AP42" i="64"/>
  <c r="AH41" i="64"/>
  <c r="I41" i="64"/>
  <c r="R43" i="64" l="1"/>
  <c r="R44" i="64" s="1"/>
  <c r="R45" i="64" s="1"/>
  <c r="R46" i="64" s="1"/>
  <c r="S47" i="64" s="1"/>
  <c r="S48" i="64" s="1"/>
  <c r="AB42" i="64"/>
  <c r="E41" i="64"/>
  <c r="C42" i="64" s="1"/>
  <c r="G42" i="64" s="1"/>
  <c r="R47" i="64" l="1"/>
  <c r="AC42" i="64"/>
  <c r="J42" i="64"/>
  <c r="D42" i="64"/>
  <c r="AQ42" i="64" s="1"/>
  <c r="AE42" i="64" l="1"/>
  <c r="K42" i="64"/>
  <c r="AS42" i="64"/>
  <c r="Y43" i="64" l="1"/>
  <c r="AW42" i="64"/>
  <c r="L42" i="64"/>
  <c r="H42" i="64"/>
  <c r="AJ42" i="64"/>
  <c r="F42" i="64"/>
  <c r="U43" i="64" s="1"/>
  <c r="U44" i="64" s="1"/>
  <c r="U45" i="64" s="1"/>
  <c r="U46" i="64" s="1"/>
  <c r="U47" i="64" s="1"/>
  <c r="M43" i="64" l="1"/>
  <c r="AI42" i="64"/>
  <c r="AL42" i="64" s="1"/>
  <c r="AM42" i="64" s="1"/>
  <c r="AH42" i="64"/>
  <c r="I42" i="64"/>
  <c r="V47" i="64" l="1"/>
  <c r="V48" i="64" s="1"/>
  <c r="AB43" i="64"/>
  <c r="E42" i="64"/>
  <c r="C43" i="64" l="1"/>
  <c r="G43" i="64" s="1"/>
  <c r="J43" i="64"/>
  <c r="D43" i="64"/>
  <c r="N49" i="64"/>
  <c r="O49" i="64"/>
  <c r="K43" i="64" l="1"/>
  <c r="AC43" i="64"/>
  <c r="AS43" i="64"/>
  <c r="AQ43" i="64" l="1"/>
  <c r="AQ44" i="64" s="1"/>
  <c r="AQ45" i="64" s="1"/>
  <c r="AR43" i="64"/>
  <c r="F43" i="64"/>
  <c r="Y44" i="64"/>
  <c r="AE43" i="64"/>
  <c r="AF43" i="64" s="1"/>
  <c r="AG45" i="64" s="1"/>
  <c r="AJ43" i="64"/>
  <c r="L43" i="64"/>
  <c r="H43" i="64"/>
  <c r="I43" i="64" l="1"/>
  <c r="AI43" i="64"/>
  <c r="Q45" i="64"/>
  <c r="AQ46" i="64" s="1"/>
  <c r="P45" i="64"/>
  <c r="AW43" i="64"/>
  <c r="AH43" i="64"/>
  <c r="AK43" i="64" l="1"/>
  <c r="AA44" i="64" s="1"/>
  <c r="AA45" i="64" s="1"/>
  <c r="E43" i="64"/>
  <c r="C44" i="64" s="1"/>
  <c r="G44" i="64" s="1"/>
  <c r="M44" i="64" l="1"/>
  <c r="AB44" i="64" s="1"/>
  <c r="AA46" i="64"/>
  <c r="AC44" i="64"/>
  <c r="J44" i="64" l="1"/>
  <c r="K44" i="64" s="1"/>
  <c r="AR44" i="64" s="1"/>
  <c r="AR45" i="64" s="1"/>
  <c r="AR46" i="64" s="1"/>
  <c r="D44" i="64"/>
  <c r="AS44" i="64" s="1"/>
  <c r="Y45" i="64" s="1"/>
  <c r="M45" i="64" s="1"/>
  <c r="AE44" i="64"/>
  <c r="AA47" i="64"/>
  <c r="AB45" i="64" l="1"/>
  <c r="AA48" i="64"/>
  <c r="T44" i="64"/>
  <c r="AV45" i="64" s="1"/>
  <c r="AV46" i="64" s="1"/>
  <c r="AV47" i="64" s="1"/>
  <c r="AV48" i="64" s="1"/>
  <c r="AV49" i="64" s="1"/>
  <c r="L44" i="64"/>
  <c r="AJ44" i="64"/>
  <c r="H44" i="64"/>
  <c r="F44" i="64"/>
  <c r="AH44" i="64" l="1"/>
  <c r="I44" i="64"/>
  <c r="AI44" i="64"/>
  <c r="AW44" i="64"/>
  <c r="E44" i="64" l="1"/>
  <c r="C45" i="64" l="1"/>
  <c r="G45" i="64" s="1"/>
  <c r="D45" i="64"/>
  <c r="J45" i="64"/>
  <c r="K45" i="64" l="1"/>
  <c r="X46" i="64" s="1"/>
  <c r="X47" i="64" s="1"/>
  <c r="X48" i="64" s="1"/>
  <c r="X49" i="64" s="1"/>
  <c r="X50" i="64" s="1"/>
  <c r="AC45" i="64"/>
  <c r="AS45" i="64"/>
  <c r="F45" i="64" l="1"/>
  <c r="Y46" i="64"/>
  <c r="M46" i="64" s="1"/>
  <c r="AW45" i="64"/>
  <c r="AE45" i="64"/>
  <c r="AJ45" i="64"/>
  <c r="H45" i="64"/>
  <c r="L45" i="64"/>
  <c r="I45" i="64" l="1"/>
  <c r="AH45" i="64"/>
  <c r="AI45" i="64"/>
  <c r="E45" i="64" l="1"/>
  <c r="C46" i="64" l="1"/>
  <c r="G46" i="64" s="1"/>
  <c r="W46" i="64" s="1"/>
  <c r="W47" i="64" s="1"/>
  <c r="W48" i="64" s="1"/>
  <c r="W49" i="64" s="1"/>
  <c r="D46" i="64"/>
  <c r="J46" i="64"/>
  <c r="K46" i="64" l="1"/>
  <c r="F46" i="64" s="1"/>
  <c r="AN52" i="64"/>
  <c r="T52" i="64" s="1"/>
  <c r="T53" i="64" s="1"/>
  <c r="AS46" i="64"/>
  <c r="AC46" i="64"/>
  <c r="AE46" i="64" l="1"/>
  <c r="Y47" i="64"/>
  <c r="AW46" i="64"/>
  <c r="AB46" i="64"/>
  <c r="L46" i="64"/>
  <c r="H46" i="64"/>
  <c r="AR47" i="64" s="1"/>
  <c r="AJ46" i="64"/>
  <c r="M47" i="64" l="1"/>
  <c r="AO47" i="64"/>
  <c r="AH46" i="64"/>
  <c r="AP47" i="64"/>
  <c r="Z50" i="64"/>
  <c r="AT50" i="64"/>
  <c r="AU50" i="64"/>
  <c r="AI46" i="64"/>
  <c r="I46" i="64"/>
  <c r="R48" i="64" l="1"/>
  <c r="R49" i="64" s="1"/>
  <c r="R50" i="64" s="1"/>
  <c r="R51" i="64" s="1"/>
  <c r="S52" i="64" s="1"/>
  <c r="S53" i="64" s="1"/>
  <c r="AB47" i="64"/>
  <c r="E46" i="64"/>
  <c r="R52" i="64" l="1"/>
  <c r="C47" i="64"/>
  <c r="G47" i="64" s="1"/>
  <c r="D47" i="64"/>
  <c r="AQ47" i="64" s="1"/>
  <c r="J47" i="64"/>
  <c r="K47" i="64" l="1"/>
  <c r="F47" i="64" s="1"/>
  <c r="U48" i="64" s="1"/>
  <c r="U49" i="64" s="1"/>
  <c r="U50" i="64" s="1"/>
  <c r="U51" i="64" s="1"/>
  <c r="U52" i="64" s="1"/>
  <c r="AS47" i="64"/>
  <c r="AC47" i="64"/>
  <c r="AE47" i="64" l="1"/>
  <c r="Y48" i="64"/>
  <c r="M48" i="64" s="1"/>
  <c r="AW47" i="64"/>
  <c r="AJ47" i="64"/>
  <c r="L47" i="64"/>
  <c r="H47" i="64"/>
  <c r="AB48" i="64" l="1"/>
  <c r="I47" i="64"/>
  <c r="AH47" i="64"/>
  <c r="AI47" i="64"/>
  <c r="AL47" i="64" s="1"/>
  <c r="AM47" i="64" s="1"/>
  <c r="V52" i="64"/>
  <c r="V53" i="64" s="1"/>
  <c r="E47" i="64" l="1"/>
  <c r="N54" i="64"/>
  <c r="O54" i="64"/>
  <c r="C48" i="64" l="1"/>
  <c r="G48" i="64" s="1"/>
  <c r="D48" i="64"/>
  <c r="J48" i="64"/>
  <c r="K48" i="64" l="1"/>
  <c r="AC48" i="64"/>
  <c r="AS48" i="64"/>
  <c r="AQ48" i="64" l="1"/>
  <c r="AQ49" i="64" s="1"/>
  <c r="AQ50" i="64" s="1"/>
  <c r="AR48" i="64"/>
  <c r="F48" i="64"/>
  <c r="Y49" i="64"/>
  <c r="AE48" i="64"/>
  <c r="AF48" i="64" s="1"/>
  <c r="AG50" i="64" s="1"/>
  <c r="AJ48" i="64"/>
  <c r="H48" i="64"/>
  <c r="L48" i="64"/>
  <c r="AW48" i="64" l="1"/>
  <c r="P50" i="64"/>
  <c r="Q50" i="64"/>
  <c r="AQ51" i="64" s="1"/>
  <c r="AI48" i="64"/>
  <c r="I48" i="64"/>
  <c r="AH48" i="64"/>
  <c r="AK48" i="64" l="1"/>
  <c r="AA49" i="64" s="1"/>
  <c r="AA50" i="64" s="1"/>
  <c r="E48" i="64"/>
  <c r="C49" i="64" s="1"/>
  <c r="G49" i="64" s="1"/>
  <c r="M49" i="64" l="1"/>
  <c r="AB49" i="64" s="1"/>
  <c r="AC49" i="64"/>
  <c r="AA51" i="64"/>
  <c r="J49" i="64" l="1"/>
  <c r="K49" i="64" s="1"/>
  <c r="AR49" i="64" s="1"/>
  <c r="AR50" i="64" s="1"/>
  <c r="AR51" i="64" s="1"/>
  <c r="D49" i="64"/>
  <c r="AS49" i="64" s="1"/>
  <c r="AA52" i="64"/>
  <c r="AE49" i="64"/>
  <c r="T49" i="64" l="1"/>
  <c r="AV50" i="64" s="1"/>
  <c r="AV51" i="64" s="1"/>
  <c r="AV52" i="64" s="1"/>
  <c r="AV53" i="64" s="1"/>
  <c r="AV54" i="64" s="1"/>
  <c r="H49" i="64"/>
  <c r="AJ49" i="64"/>
  <c r="L49" i="64"/>
  <c r="Y50" i="64"/>
  <c r="M50" i="64" s="1"/>
  <c r="AA53" i="64"/>
  <c r="F49" i="64"/>
  <c r="AB50" i="64" l="1"/>
  <c r="I49" i="64"/>
  <c r="AW49" i="64"/>
  <c r="AI49" i="64"/>
  <c r="AH49" i="64"/>
  <c r="E49" i="64" l="1"/>
  <c r="C50" i="64" l="1"/>
  <c r="G50" i="64" s="1"/>
  <c r="D50" i="64"/>
  <c r="J50" i="64"/>
  <c r="K50" i="64" l="1"/>
  <c r="X51" i="64" s="1"/>
  <c r="X52" i="64" s="1"/>
  <c r="X53" i="64" s="1"/>
  <c r="X54" i="64" s="1"/>
  <c r="X55" i="64" s="1"/>
  <c r="AC50" i="64"/>
  <c r="AS50" i="64"/>
  <c r="F50" i="64" l="1"/>
  <c r="Y51" i="64"/>
  <c r="M51" i="64" s="1"/>
  <c r="AW50" i="64"/>
  <c r="AE50" i="64"/>
  <c r="AJ50" i="64"/>
  <c r="L50" i="64"/>
  <c r="H50" i="64"/>
  <c r="AH50" i="64" l="1"/>
  <c r="I50" i="64"/>
  <c r="AI50" i="64"/>
  <c r="E50" i="64" l="1"/>
  <c r="C51" i="64" l="1"/>
  <c r="G51" i="64" s="1"/>
  <c r="W51" i="64" s="1"/>
  <c r="W52" i="64" s="1"/>
  <c r="W53" i="64" s="1"/>
  <c r="W54" i="64" s="1"/>
  <c r="J51" i="64"/>
  <c r="D51" i="64"/>
  <c r="K51" i="64" l="1"/>
  <c r="AN57" i="64"/>
  <c r="T57" i="64" s="1"/>
  <c r="T58" i="64" s="1"/>
  <c r="AS51" i="64"/>
  <c r="AC51" i="64"/>
  <c r="AE51" i="64" l="1"/>
  <c r="Y52" i="64"/>
  <c r="AW51" i="64"/>
  <c r="AB51" i="64"/>
  <c r="AJ51" i="64"/>
  <c r="H51" i="64"/>
  <c r="AR52" i="64" s="1"/>
  <c r="L51" i="64"/>
  <c r="F51" i="64"/>
  <c r="M52" i="64" l="1"/>
  <c r="AO52" i="64"/>
  <c r="Z55" i="64"/>
  <c r="AT55" i="64"/>
  <c r="AU55" i="64"/>
  <c r="I51" i="64"/>
  <c r="AP52" i="64"/>
  <c r="AH51" i="64"/>
  <c r="AI51" i="64"/>
  <c r="AB52" i="64" l="1"/>
  <c r="R53" i="64"/>
  <c r="R54" i="64" s="1"/>
  <c r="R55" i="64" s="1"/>
  <c r="R56" i="64" s="1"/>
  <c r="S57" i="64" s="1"/>
  <c r="S58" i="64" s="1"/>
  <c r="E51" i="64"/>
  <c r="R57" i="64" l="1"/>
  <c r="C52" i="64"/>
  <c r="G52" i="64" s="1"/>
  <c r="D52" i="64"/>
  <c r="AQ52" i="64" s="1"/>
  <c r="J52" i="64"/>
  <c r="AC52" i="64" l="1"/>
  <c r="AS52" i="64"/>
  <c r="K52" i="64"/>
  <c r="H52" i="64" l="1"/>
  <c r="AJ52" i="64"/>
  <c r="L52" i="64"/>
  <c r="Y53" i="64"/>
  <c r="AW52" i="64"/>
  <c r="AE52" i="64"/>
  <c r="F52" i="64"/>
  <c r="U53" i="64" s="1"/>
  <c r="U54" i="64" s="1"/>
  <c r="U55" i="64" s="1"/>
  <c r="U56" i="64" s="1"/>
  <c r="U57" i="64" s="1"/>
  <c r="M53" i="64" l="1"/>
  <c r="I52" i="64"/>
  <c r="AI52" i="64"/>
  <c r="AL52" i="64" s="1"/>
  <c r="AM52" i="64" s="1"/>
  <c r="AH52" i="64"/>
  <c r="E52" i="64" l="1"/>
  <c r="V57" i="64"/>
  <c r="V58" i="64" s="1"/>
  <c r="AB53" i="64"/>
  <c r="N59" i="64" l="1"/>
  <c r="O59" i="64"/>
  <c r="C53" i="64"/>
  <c r="G53" i="64" s="1"/>
  <c r="D53" i="64"/>
  <c r="J53" i="64"/>
  <c r="K53" i="64" l="1"/>
  <c r="AC53" i="64"/>
  <c r="AS53" i="64"/>
  <c r="AQ53" i="64" l="1"/>
  <c r="AQ54" i="64" s="1"/>
  <c r="AQ55" i="64" s="1"/>
  <c r="F53" i="64"/>
  <c r="AR53" i="64"/>
  <c r="Y54" i="64"/>
  <c r="AE53" i="64"/>
  <c r="AF53" i="64" s="1"/>
  <c r="AG55" i="64" s="1"/>
  <c r="AJ53" i="64"/>
  <c r="H53" i="64"/>
  <c r="L53" i="64"/>
  <c r="P55" i="64" l="1"/>
  <c r="Q55" i="64"/>
  <c r="AQ56" i="64" s="1"/>
  <c r="AH53" i="64"/>
  <c r="AW53" i="64"/>
  <c r="AI53" i="64"/>
  <c r="I53" i="64"/>
  <c r="AK53" i="64" l="1"/>
  <c r="AA54" i="64" s="1"/>
  <c r="AA55" i="64" s="1"/>
  <c r="E53" i="64"/>
  <c r="C54" i="64" s="1"/>
  <c r="G54" i="64" s="1"/>
  <c r="M54" i="64" l="1"/>
  <c r="AB54" i="64" s="1"/>
  <c r="AC54" i="64"/>
  <c r="AA56" i="64"/>
  <c r="J54" i="64" l="1"/>
  <c r="K54" i="64" s="1"/>
  <c r="AR54" i="64" s="1"/>
  <c r="AR55" i="64" s="1"/>
  <c r="AR56" i="64" s="1"/>
  <c r="D54" i="64"/>
  <c r="AS54" i="64" s="1"/>
  <c r="AA57" i="64"/>
  <c r="AE54" i="64"/>
  <c r="T54" i="64" l="1"/>
  <c r="AV55" i="64" s="1"/>
  <c r="AV56" i="64" s="1"/>
  <c r="AV57" i="64" s="1"/>
  <c r="AV58" i="64" s="1"/>
  <c r="AV59" i="64" s="1"/>
  <c r="L54" i="64"/>
  <c r="AJ54" i="64"/>
  <c r="H54" i="64"/>
  <c r="AA58" i="64"/>
  <c r="Y55" i="64"/>
  <c r="M55" i="64" s="1"/>
  <c r="F54" i="64"/>
  <c r="AW54" i="64" l="1"/>
  <c r="AB55" i="64"/>
  <c r="AH54" i="64"/>
  <c r="AI54" i="64"/>
  <c r="I54" i="64"/>
  <c r="E54" i="64" l="1"/>
  <c r="C55" i="64" l="1"/>
  <c r="G55" i="64" s="1"/>
  <c r="J55" i="64"/>
  <c r="D55" i="64"/>
  <c r="K55" i="64" l="1"/>
  <c r="X56" i="64" s="1"/>
  <c r="X57" i="64" s="1"/>
  <c r="X58" i="64" s="1"/>
  <c r="X59" i="64" s="1"/>
  <c r="X60" i="64" s="1"/>
  <c r="AC55" i="64"/>
  <c r="AS55" i="64"/>
  <c r="Y56" i="64" l="1"/>
  <c r="M56" i="64" s="1"/>
  <c r="AW55" i="64"/>
  <c r="AE55" i="64"/>
  <c r="H55" i="64"/>
  <c r="AJ55" i="64"/>
  <c r="L55" i="64"/>
  <c r="F55" i="64"/>
  <c r="I55" i="64" l="1"/>
  <c r="AI55" i="64"/>
  <c r="AH55" i="64"/>
  <c r="E55" i="64" l="1"/>
  <c r="C56" i="64" l="1"/>
  <c r="G56" i="64" s="1"/>
  <c r="W56" i="64" s="1"/>
  <c r="W57" i="64" s="1"/>
  <c r="W58" i="64" s="1"/>
  <c r="W59" i="64" s="1"/>
  <c r="J56" i="64"/>
  <c r="D56" i="64"/>
  <c r="K56" i="64" l="1"/>
  <c r="AN62" i="64"/>
  <c r="T62" i="64" s="1"/>
  <c r="T63" i="64" s="1"/>
  <c r="AS56" i="64"/>
  <c r="AC56" i="64"/>
  <c r="Y57" i="64" l="1"/>
  <c r="AW56" i="64"/>
  <c r="AB56" i="64"/>
  <c r="L56" i="64"/>
  <c r="AJ56" i="64"/>
  <c r="H56" i="64"/>
  <c r="AR57" i="64" s="1"/>
  <c r="AE56" i="64"/>
  <c r="F56" i="64"/>
  <c r="M57" i="64" l="1"/>
  <c r="AO57" i="64"/>
  <c r="Z60" i="64"/>
  <c r="AU60" i="64"/>
  <c r="AT60" i="64"/>
  <c r="I56" i="64"/>
  <c r="AH56" i="64"/>
  <c r="AP57" i="64"/>
  <c r="AI56" i="64"/>
  <c r="R58" i="64" l="1"/>
  <c r="R59" i="64" s="1"/>
  <c r="R60" i="64" s="1"/>
  <c r="R61" i="64" s="1"/>
  <c r="S62" i="64" s="1"/>
  <c r="S63" i="64" s="1"/>
  <c r="AB57" i="64"/>
  <c r="E56" i="64"/>
  <c r="C57" i="64" s="1"/>
  <c r="G57" i="64" s="1"/>
  <c r="R62" i="64" l="1"/>
  <c r="J57" i="64"/>
  <c r="D57" i="64"/>
  <c r="AQ57" i="64" s="1"/>
  <c r="AC57" i="64"/>
  <c r="AE57" i="64" l="1"/>
  <c r="AS57" i="64"/>
  <c r="K57" i="64"/>
  <c r="H57" i="64" l="1"/>
  <c r="AJ57" i="64"/>
  <c r="L57" i="64"/>
  <c r="Y58" i="64"/>
  <c r="AW57" i="64"/>
  <c r="F57" i="64"/>
  <c r="U58" i="64" s="1"/>
  <c r="U59" i="64" s="1"/>
  <c r="U60" i="64" s="1"/>
  <c r="U61" i="64" s="1"/>
  <c r="U62" i="64" s="1"/>
  <c r="M58" i="64" l="1"/>
  <c r="AI57" i="64"/>
  <c r="AL57" i="64" s="1"/>
  <c r="AM57" i="64" s="1"/>
  <c r="I57" i="64"/>
  <c r="AH57" i="64"/>
  <c r="AB58" i="64" l="1"/>
  <c r="E57" i="64"/>
  <c r="V62" i="64"/>
  <c r="V63" i="64" s="1"/>
  <c r="N64" i="64" l="1"/>
  <c r="O64" i="64"/>
  <c r="C58" i="64"/>
  <c r="G58" i="64" s="1"/>
  <c r="D58" i="64"/>
  <c r="J58" i="64"/>
  <c r="K58" i="64" l="1"/>
  <c r="AC58" i="64"/>
  <c r="AS58" i="64"/>
  <c r="AQ58" i="64" l="1"/>
  <c r="AQ59" i="64" s="1"/>
  <c r="AQ60" i="64" s="1"/>
  <c r="AR58" i="64"/>
  <c r="AE58" i="64"/>
  <c r="AF58" i="64" s="1"/>
  <c r="AG60" i="64" s="1"/>
  <c r="L58" i="64"/>
  <c r="AJ58" i="64"/>
  <c r="H58" i="64"/>
  <c r="Y59" i="64"/>
  <c r="F58" i="64"/>
  <c r="AW58" i="64" l="1"/>
  <c r="I58" i="64"/>
  <c r="AH58" i="64"/>
  <c r="AI58" i="64"/>
  <c r="P60" i="64"/>
  <c r="Q60" i="64"/>
  <c r="AQ61" i="64" s="1"/>
  <c r="AK58" i="64" l="1"/>
  <c r="AA59" i="64" s="1"/>
  <c r="AA60" i="64" s="1"/>
  <c r="E58" i="64"/>
  <c r="C59" i="64" s="1"/>
  <c r="G59" i="64" s="1"/>
  <c r="M59" i="64" l="1"/>
  <c r="AB59" i="64" s="1"/>
  <c r="AA61" i="64"/>
  <c r="AC59" i="64"/>
  <c r="D59" i="64" l="1"/>
  <c r="AS59" i="64" s="1"/>
  <c r="Y60" i="64" s="1"/>
  <c r="M60" i="64" s="1"/>
  <c r="J59" i="64"/>
  <c r="K59" i="64" s="1"/>
  <c r="AR59" i="64" s="1"/>
  <c r="AR60" i="64" s="1"/>
  <c r="AR61" i="64" s="1"/>
  <c r="AA62" i="64"/>
  <c r="AE59" i="64"/>
  <c r="T59" i="64" l="1"/>
  <c r="AV60" i="64" s="1"/>
  <c r="AV61" i="64" s="1"/>
  <c r="AV62" i="64" s="1"/>
  <c r="AV63" i="64" s="1"/>
  <c r="AV64" i="64" s="1"/>
  <c r="AJ59" i="64"/>
  <c r="L59" i="64"/>
  <c r="H59" i="64"/>
  <c r="AA63" i="64"/>
  <c r="F59" i="64"/>
  <c r="AB60" i="64"/>
  <c r="AH59" i="64" l="1"/>
  <c r="I59" i="64"/>
  <c r="AI59" i="64"/>
  <c r="AW59" i="64"/>
  <c r="E59" i="64" l="1"/>
  <c r="C60" i="64" l="1"/>
  <c r="G60" i="64" s="1"/>
  <c r="D60" i="64"/>
  <c r="J60" i="64"/>
  <c r="K60" i="64" l="1"/>
  <c r="AS60" i="64"/>
  <c r="AC60" i="64"/>
  <c r="F60" i="64" l="1"/>
  <c r="X61" i="64"/>
  <c r="X62" i="64" s="1"/>
  <c r="X63" i="64" s="1"/>
  <c r="X64" i="64" s="1"/>
  <c r="X65" i="64" s="1"/>
  <c r="AE60" i="64"/>
  <c r="Y61" i="64"/>
  <c r="M61" i="64" s="1"/>
  <c r="AW60" i="64"/>
  <c r="H60" i="64"/>
  <c r="AJ60" i="64"/>
  <c r="L60" i="64"/>
  <c r="I60" i="64" l="1"/>
  <c r="AI60" i="64"/>
  <c r="AH60" i="64"/>
  <c r="E60" i="64" l="1"/>
  <c r="C61" i="64" l="1"/>
  <c r="G61" i="64" s="1"/>
  <c r="W61" i="64" s="1"/>
  <c r="W62" i="64" s="1"/>
  <c r="W63" i="64" s="1"/>
  <c r="W64" i="64" s="1"/>
  <c r="J61" i="64"/>
  <c r="D61" i="64"/>
  <c r="K61" i="64" l="1"/>
  <c r="AN67" i="64"/>
  <c r="T67" i="64" s="1"/>
  <c r="T68" i="64" s="1"/>
  <c r="AC61" i="64"/>
  <c r="AS61" i="64"/>
  <c r="Y62" i="64" l="1"/>
  <c r="AW61" i="64"/>
  <c r="AB61" i="64"/>
  <c r="L61" i="64"/>
  <c r="H61" i="64"/>
  <c r="AR62" i="64" s="1"/>
  <c r="AJ61" i="64"/>
  <c r="AE61" i="64"/>
  <c r="F61" i="64"/>
  <c r="M62" i="64" l="1"/>
  <c r="AO62" i="64"/>
  <c r="AT65" i="64"/>
  <c r="Z65" i="64"/>
  <c r="AU65" i="64"/>
  <c r="AI61" i="64"/>
  <c r="I61" i="64"/>
  <c r="AP62" i="64"/>
  <c r="AH61" i="64"/>
  <c r="R63" i="64" l="1"/>
  <c r="R64" i="64" s="1"/>
  <c r="R65" i="64" s="1"/>
  <c r="R66" i="64" s="1"/>
  <c r="R67" i="64" s="1"/>
  <c r="AB62" i="64"/>
  <c r="E61" i="64"/>
  <c r="C62" i="64" s="1"/>
  <c r="G62" i="64" s="1"/>
  <c r="S67" i="64" l="1"/>
  <c r="S68" i="64" s="1"/>
  <c r="D62" i="64"/>
  <c r="AQ62" i="64" s="1"/>
  <c r="J62" i="64"/>
  <c r="AC62" i="64"/>
  <c r="AS62" i="64" l="1"/>
  <c r="AW62" i="64" s="1"/>
  <c r="AE62" i="64"/>
  <c r="K62" i="64"/>
  <c r="F62" i="64" s="1"/>
  <c r="U63" i="64" s="1"/>
  <c r="U64" i="64" s="1"/>
  <c r="U65" i="64" s="1"/>
  <c r="U66" i="64" s="1"/>
  <c r="U67" i="64" s="1"/>
  <c r="Y63" i="64" l="1"/>
  <c r="M63" i="64" s="1"/>
  <c r="H62" i="64"/>
  <c r="L62" i="64"/>
  <c r="AJ62" i="64"/>
  <c r="AH62" i="64" l="1"/>
  <c r="V67" i="64"/>
  <c r="V68" i="64" s="1"/>
  <c r="AB63" i="64"/>
  <c r="I62" i="64"/>
  <c r="AI62" i="64"/>
  <c r="AL62" i="64" s="1"/>
  <c r="AM62" i="64" s="1"/>
  <c r="N69" i="64" l="1"/>
  <c r="O69" i="64"/>
  <c r="E62" i="64"/>
  <c r="C63" i="64" l="1"/>
  <c r="G63" i="64" s="1"/>
  <c r="D63" i="64"/>
  <c r="J63" i="64"/>
  <c r="K63" i="64" l="1"/>
  <c r="AC63" i="64"/>
  <c r="AS63" i="64"/>
  <c r="AQ63" i="64" l="1"/>
  <c r="AQ64" i="64" s="1"/>
  <c r="AQ65" i="64" s="1"/>
  <c r="F63" i="64"/>
  <c r="AR63" i="64"/>
  <c r="Y64" i="64"/>
  <c r="AE63" i="64"/>
  <c r="AF63" i="64" s="1"/>
  <c r="AG65" i="64" s="1"/>
  <c r="L63" i="64"/>
  <c r="H63" i="64"/>
  <c r="AJ63" i="64"/>
  <c r="AW63" i="64" l="1"/>
  <c r="Q65" i="64"/>
  <c r="AQ66" i="64" s="1"/>
  <c r="P65" i="64"/>
  <c r="I63" i="64"/>
  <c r="AI63" i="64"/>
  <c r="AH63" i="64"/>
  <c r="AK63" i="64" l="1"/>
  <c r="AA64" i="64" s="1"/>
  <c r="AA65" i="64" s="1"/>
  <c r="E63" i="64"/>
  <c r="C64" i="64" s="1"/>
  <c r="G64" i="64" s="1"/>
  <c r="M64" i="64" l="1"/>
  <c r="AB64" i="64" s="1"/>
  <c r="AA66" i="64"/>
  <c r="AC64" i="64"/>
  <c r="D64" i="64" l="1"/>
  <c r="AS64" i="64" s="1"/>
  <c r="J64" i="64"/>
  <c r="K64" i="64" s="1"/>
  <c r="AR64" i="64" s="1"/>
  <c r="AR65" i="64" s="1"/>
  <c r="AR66" i="64" s="1"/>
  <c r="AA67" i="64"/>
  <c r="AE64" i="64"/>
  <c r="F64" i="64" l="1"/>
  <c r="Y65" i="64"/>
  <c r="M65" i="64" s="1"/>
  <c r="AA68" i="64"/>
  <c r="T64" i="64"/>
  <c r="AV65" i="64" s="1"/>
  <c r="AV66" i="64" s="1"/>
  <c r="AV67" i="64" s="1"/>
  <c r="AV68" i="64" s="1"/>
  <c r="AV69" i="64" s="1"/>
  <c r="H64" i="64"/>
  <c r="AJ64" i="64"/>
  <c r="L64" i="64"/>
  <c r="AW64" i="64" l="1"/>
  <c r="AH64" i="64"/>
  <c r="AI64" i="64"/>
  <c r="I64" i="64"/>
  <c r="AB65" i="64"/>
  <c r="E64" i="64" l="1"/>
  <c r="C65" i="64" l="1"/>
  <c r="G65" i="64" s="1"/>
  <c r="D65" i="64"/>
  <c r="J65" i="64"/>
  <c r="K65" i="64" l="1"/>
  <c r="X66" i="64" s="1"/>
  <c r="X67" i="64" s="1"/>
  <c r="X68" i="64" s="1"/>
  <c r="X69" i="64" s="1"/>
  <c r="X70" i="64" s="1"/>
  <c r="AC65" i="64"/>
  <c r="AS65" i="64"/>
  <c r="Y66" i="64" l="1"/>
  <c r="M66" i="64" s="1"/>
  <c r="AW65" i="64"/>
  <c r="AE65" i="64"/>
  <c r="L65" i="64"/>
  <c r="AJ65" i="64"/>
  <c r="H65" i="64"/>
  <c r="F65" i="64"/>
  <c r="AI65" i="64" l="1"/>
  <c r="AH65" i="64"/>
  <c r="I65" i="64"/>
  <c r="E65" i="64" l="1"/>
  <c r="C66" i="64" l="1"/>
  <c r="G66" i="64" s="1"/>
  <c r="W66" i="64" s="1"/>
  <c r="W67" i="64" s="1"/>
  <c r="W68" i="64" s="1"/>
  <c r="W69" i="64" s="1"/>
  <c r="J66" i="64"/>
  <c r="D66" i="64"/>
  <c r="K66" i="64" l="1"/>
  <c r="F66" i="64" s="1"/>
  <c r="AN72" i="64"/>
  <c r="T72" i="64" s="1"/>
  <c r="T73" i="64" s="1"/>
  <c r="AS66" i="64"/>
  <c r="AC66" i="64"/>
  <c r="AE66" i="64" l="1"/>
  <c r="AB66" i="64"/>
  <c r="Y67" i="64"/>
  <c r="AW66" i="64"/>
  <c r="AJ66" i="64"/>
  <c r="H66" i="64"/>
  <c r="AR67" i="64" s="1"/>
  <c r="L66" i="64"/>
  <c r="M67" i="64" l="1"/>
  <c r="AO67" i="64"/>
  <c r="AH66" i="64"/>
  <c r="AP67" i="64"/>
  <c r="Z70" i="64"/>
  <c r="AU70" i="64"/>
  <c r="AT70" i="64"/>
  <c r="AI66" i="64"/>
  <c r="I66" i="64"/>
  <c r="R68" i="64" l="1"/>
  <c r="R69" i="64" s="1"/>
  <c r="R70" i="64" s="1"/>
  <c r="R71" i="64" s="1"/>
  <c r="R72" i="64" s="1"/>
  <c r="AB67" i="64"/>
  <c r="E66" i="64"/>
  <c r="S72" i="64" l="1"/>
  <c r="S73" i="64" s="1"/>
  <c r="C67" i="64"/>
  <c r="G67" i="64" s="1"/>
  <c r="J67" i="64"/>
  <c r="D67" i="64"/>
  <c r="AQ67" i="64" s="1"/>
  <c r="K67" i="64" l="1"/>
  <c r="AS67" i="64"/>
  <c r="AC67" i="64"/>
  <c r="Y68" i="64" l="1"/>
  <c r="AW67" i="64"/>
  <c r="AE67" i="64"/>
  <c r="L67" i="64"/>
  <c r="H67" i="64"/>
  <c r="AJ67" i="64"/>
  <c r="F67" i="64"/>
  <c r="U68" i="64" s="1"/>
  <c r="U69" i="64" s="1"/>
  <c r="U70" i="64" s="1"/>
  <c r="U71" i="64" s="1"/>
  <c r="U72" i="64" s="1"/>
  <c r="M68" i="64" l="1"/>
  <c r="AH67" i="64"/>
  <c r="I67" i="64"/>
  <c r="AI67" i="64"/>
  <c r="AL67" i="64" s="1"/>
  <c r="AM67" i="64" s="1"/>
  <c r="E67" i="64" l="1"/>
  <c r="AB68" i="64"/>
  <c r="V72" i="64"/>
  <c r="V73" i="64" s="1"/>
  <c r="N74" i="64" l="1"/>
  <c r="O74" i="64"/>
  <c r="C68" i="64"/>
  <c r="G68" i="64" s="1"/>
  <c r="D68" i="64"/>
  <c r="J68" i="64"/>
  <c r="K68" i="64" l="1"/>
  <c r="AS68" i="64"/>
  <c r="AC68" i="64"/>
  <c r="AR68" i="64" l="1"/>
  <c r="AQ68" i="64"/>
  <c r="AQ69" i="64" s="1"/>
  <c r="AQ70" i="64" s="1"/>
  <c r="F68" i="64"/>
  <c r="AE68" i="64"/>
  <c r="AF68" i="64" s="1"/>
  <c r="AG70" i="64" s="1"/>
  <c r="Y69" i="64"/>
  <c r="L68" i="64"/>
  <c r="H68" i="64"/>
  <c r="AJ68" i="64"/>
  <c r="AH68" i="64" l="1"/>
  <c r="I68" i="64"/>
  <c r="AW68" i="64"/>
  <c r="AI68" i="64"/>
  <c r="P70" i="64"/>
  <c r="Q70" i="64"/>
  <c r="AQ71" i="64" s="1"/>
  <c r="AK68" i="64" l="1"/>
  <c r="AA69" i="64" s="1"/>
  <c r="AA70" i="64" s="1"/>
  <c r="E68" i="64"/>
  <c r="C69" i="64" s="1"/>
  <c r="G69" i="64" s="1"/>
  <c r="M69" i="64" l="1"/>
  <c r="AB69" i="64" s="1"/>
  <c r="AC69" i="64"/>
  <c r="AA71" i="64"/>
  <c r="D69" i="64" l="1"/>
  <c r="AS69" i="64" s="1"/>
  <c r="J69" i="64"/>
  <c r="K69" i="64" s="1"/>
  <c r="AR69" i="64" s="1"/>
  <c r="AR70" i="64" s="1"/>
  <c r="AR71" i="64" s="1"/>
  <c r="AE69" i="64"/>
  <c r="AA72" i="64"/>
  <c r="T69" i="64" l="1"/>
  <c r="AV70" i="64" s="1"/>
  <c r="AV71" i="64" s="1"/>
  <c r="AV72" i="64" s="1"/>
  <c r="AV73" i="64" s="1"/>
  <c r="AV74" i="64" s="1"/>
  <c r="AJ69" i="64"/>
  <c r="H69" i="64"/>
  <c r="L69" i="64"/>
  <c r="Y70" i="64"/>
  <c r="M70" i="64" s="1"/>
  <c r="AA73" i="64"/>
  <c r="F69" i="64"/>
  <c r="AB70" i="64" l="1"/>
  <c r="I69" i="64"/>
  <c r="AW69" i="64"/>
  <c r="AH69" i="64"/>
  <c r="AI69" i="64"/>
  <c r="E69" i="64" l="1"/>
  <c r="C70" i="64" l="1"/>
  <c r="G70" i="64" s="1"/>
  <c r="D70" i="64"/>
  <c r="J70" i="64"/>
  <c r="K70" i="64" l="1"/>
  <c r="X71" i="64" s="1"/>
  <c r="X72" i="64" s="1"/>
  <c r="X73" i="64" s="1"/>
  <c r="X74" i="64" s="1"/>
  <c r="X75" i="64" s="1"/>
  <c r="AC70" i="64"/>
  <c r="AS70" i="64"/>
  <c r="Y71" i="64" l="1"/>
  <c r="M71" i="64" s="1"/>
  <c r="AW70" i="64"/>
  <c r="H70" i="64"/>
  <c r="L70" i="64"/>
  <c r="AJ70" i="64"/>
  <c r="AE70" i="64"/>
  <c r="F70" i="64"/>
  <c r="AI70" i="64" l="1"/>
  <c r="I70" i="64"/>
  <c r="AH70" i="64"/>
  <c r="E70" i="64" l="1"/>
  <c r="C71" i="64" l="1"/>
  <c r="G71" i="64" s="1"/>
  <c r="W71" i="64" s="1"/>
  <c r="W72" i="64" s="1"/>
  <c r="W73" i="64" s="1"/>
  <c r="W74" i="64" s="1"/>
  <c r="J71" i="64"/>
  <c r="D71" i="64"/>
  <c r="K71" i="64" l="1"/>
  <c r="AN77" i="64"/>
  <c r="T77" i="64" s="1"/>
  <c r="T78" i="64" s="1"/>
  <c r="AS71" i="64"/>
  <c r="AC71" i="64"/>
  <c r="AB71" i="64" l="1"/>
  <c r="AE71" i="64"/>
  <c r="Y72" i="64"/>
  <c r="AW71" i="64"/>
  <c r="AJ71" i="64"/>
  <c r="H71" i="64"/>
  <c r="AR72" i="64" s="1"/>
  <c r="L71" i="64"/>
  <c r="F71" i="64"/>
  <c r="M72" i="64" l="1"/>
  <c r="AO72" i="64"/>
  <c r="I71" i="64"/>
  <c r="AP72" i="64"/>
  <c r="AH71" i="64"/>
  <c r="AI71" i="64"/>
  <c r="Z75" i="64"/>
  <c r="AU75" i="64"/>
  <c r="AT75" i="64"/>
  <c r="R73" i="64" l="1"/>
  <c r="R74" i="64" s="1"/>
  <c r="R75" i="64" s="1"/>
  <c r="R76" i="64" s="1"/>
  <c r="S77" i="64" s="1"/>
  <c r="S78" i="64" s="1"/>
  <c r="AB72" i="64"/>
  <c r="E71" i="64"/>
  <c r="R77" i="64" l="1"/>
  <c r="C72" i="64"/>
  <c r="G72" i="64" s="1"/>
  <c r="J72" i="64"/>
  <c r="D72" i="64"/>
  <c r="AQ72" i="64" s="1"/>
  <c r="K72" i="64" l="1"/>
  <c r="AC72" i="64"/>
  <c r="AS72" i="64"/>
  <c r="Y73" i="64" l="1"/>
  <c r="AW72" i="64"/>
  <c r="AE72" i="64"/>
  <c r="H72" i="64"/>
  <c r="AJ72" i="64"/>
  <c r="L72" i="64"/>
  <c r="F72" i="64"/>
  <c r="U73" i="64" s="1"/>
  <c r="U74" i="64" s="1"/>
  <c r="U75" i="64" s="1"/>
  <c r="U76" i="64" s="1"/>
  <c r="U77" i="64" s="1"/>
  <c r="M73" i="64" l="1"/>
  <c r="AH72" i="64"/>
  <c r="AI72" i="64"/>
  <c r="AL72" i="64" s="1"/>
  <c r="AM72" i="64" s="1"/>
  <c r="I72" i="64"/>
  <c r="E72" i="64" l="1"/>
  <c r="V77" i="64"/>
  <c r="V78" i="64" s="1"/>
  <c r="AB73" i="64"/>
  <c r="N79" i="64" l="1"/>
  <c r="O79" i="64"/>
  <c r="C73" i="64"/>
  <c r="G73" i="64" s="1"/>
  <c r="D73" i="64"/>
  <c r="J73" i="64"/>
  <c r="K73" i="64" l="1"/>
  <c r="AS73" i="64"/>
  <c r="AC73" i="64"/>
  <c r="AQ73" i="64" l="1"/>
  <c r="AQ74" i="64" s="1"/>
  <c r="AQ75" i="64" s="1"/>
  <c r="AR73" i="64"/>
  <c r="F73" i="64"/>
  <c r="Y74" i="64"/>
  <c r="AE73" i="64"/>
  <c r="AF73" i="64" s="1"/>
  <c r="AG75" i="64" s="1"/>
  <c r="AJ73" i="64"/>
  <c r="L73" i="64"/>
  <c r="H73" i="64"/>
  <c r="I73" i="64" l="1"/>
  <c r="P75" i="64"/>
  <c r="Q75" i="64"/>
  <c r="AQ76" i="64" s="1"/>
  <c r="AI73" i="64"/>
  <c r="AW73" i="64"/>
  <c r="AH73" i="64"/>
  <c r="AK73" i="64" l="1"/>
  <c r="AA74" i="64" s="1"/>
  <c r="AA75" i="64" s="1"/>
  <c r="E73" i="64"/>
  <c r="C74" i="64" s="1"/>
  <c r="G74" i="64" s="1"/>
  <c r="M74" i="64" l="1"/>
  <c r="D74" i="64" s="1"/>
  <c r="AS74" i="64" s="1"/>
  <c r="AA76" i="64"/>
  <c r="AC74" i="64"/>
  <c r="AB74" i="64" l="1"/>
  <c r="J74" i="64"/>
  <c r="K74" i="64" s="1"/>
  <c r="AR74" i="64" s="1"/>
  <c r="AR75" i="64" s="1"/>
  <c r="AR76" i="64" s="1"/>
  <c r="Y75" i="64"/>
  <c r="M75" i="64" s="1"/>
  <c r="AE74" i="64"/>
  <c r="AA77" i="64"/>
  <c r="F74" i="64" l="1"/>
  <c r="AA78" i="64"/>
  <c r="T74" i="64"/>
  <c r="AV75" i="64" s="1"/>
  <c r="AV76" i="64" s="1"/>
  <c r="AV77" i="64" s="1"/>
  <c r="AV78" i="64" s="1"/>
  <c r="AV79" i="64" s="1"/>
  <c r="L74" i="64"/>
  <c r="H74" i="64"/>
  <c r="AJ74" i="64"/>
  <c r="AB75" i="64"/>
  <c r="AI74" i="64" l="1"/>
  <c r="AH74" i="64"/>
  <c r="I74" i="64"/>
  <c r="AW74" i="64"/>
  <c r="E74" i="64" l="1"/>
  <c r="C75" i="64" l="1"/>
  <c r="G75" i="64" s="1"/>
  <c r="D75" i="64"/>
  <c r="J75" i="64"/>
  <c r="K75" i="64" l="1"/>
  <c r="X76" i="64" s="1"/>
  <c r="X77" i="64" s="1"/>
  <c r="X78" i="64" s="1"/>
  <c r="X79" i="64" s="1"/>
  <c r="X80" i="64" s="1"/>
  <c r="AS75" i="64"/>
  <c r="AC75" i="64"/>
  <c r="Y76" i="64" l="1"/>
  <c r="M76" i="64" s="1"/>
  <c r="AW75" i="64"/>
  <c r="AJ75" i="64"/>
  <c r="H75" i="64"/>
  <c r="L75" i="64"/>
  <c r="AE75" i="64"/>
  <c r="F75" i="64"/>
  <c r="I75" i="64" l="1"/>
  <c r="AH75" i="64"/>
  <c r="AI75" i="64"/>
  <c r="E75" i="64" l="1"/>
  <c r="C76" i="64" l="1"/>
  <c r="G76" i="64" s="1"/>
  <c r="W76" i="64" s="1"/>
  <c r="W77" i="64" s="1"/>
  <c r="W78" i="64" s="1"/>
  <c r="W79" i="64" s="1"/>
  <c r="J76" i="64"/>
  <c r="D76" i="64"/>
  <c r="K76" i="64" l="1"/>
  <c r="AN82" i="64"/>
  <c r="T82" i="64" s="1"/>
  <c r="T83" i="64" s="1"/>
  <c r="AS76" i="64"/>
  <c r="AC76" i="64"/>
  <c r="AB76" i="64" l="1"/>
  <c r="AE76" i="64"/>
  <c r="Y77" i="64"/>
  <c r="AW76" i="64"/>
  <c r="L76" i="64"/>
  <c r="H76" i="64"/>
  <c r="AR77" i="64" s="1"/>
  <c r="AJ76" i="64"/>
  <c r="F76" i="64"/>
  <c r="M77" i="64" l="1"/>
  <c r="AO77" i="64"/>
  <c r="AI76" i="64"/>
  <c r="AH76" i="64"/>
  <c r="AP77" i="64"/>
  <c r="I76" i="64"/>
  <c r="Z80" i="64"/>
  <c r="AU80" i="64"/>
  <c r="AT80" i="64"/>
  <c r="R78" i="64" l="1"/>
  <c r="R79" i="64" s="1"/>
  <c r="R80" i="64" s="1"/>
  <c r="R81" i="64" s="1"/>
  <c r="S82" i="64" s="1"/>
  <c r="S83" i="64" s="1"/>
  <c r="AB77" i="64"/>
  <c r="E76" i="64"/>
  <c r="R82" i="64" l="1"/>
  <c r="C77" i="64"/>
  <c r="G77" i="64" s="1"/>
  <c r="J77" i="64"/>
  <c r="AC77" i="64" l="1"/>
  <c r="K77" i="64"/>
  <c r="AJ77" i="64" l="1"/>
  <c r="L77" i="64"/>
  <c r="D77" i="64"/>
  <c r="AQ77" i="64" s="1"/>
  <c r="AE77" i="64"/>
  <c r="F77" i="64" l="1"/>
  <c r="U78" i="64" s="1"/>
  <c r="U79" i="64" s="1"/>
  <c r="U80" i="64" s="1"/>
  <c r="U81" i="64" s="1"/>
  <c r="U82" i="64" s="1"/>
  <c r="I77" i="64"/>
  <c r="AS77" i="64"/>
  <c r="AI77" i="64"/>
  <c r="AL77" i="64" s="1"/>
  <c r="AM77" i="64" s="1"/>
  <c r="H77" i="64"/>
  <c r="Y78" i="64" l="1"/>
  <c r="M78" i="64" s="1"/>
  <c r="AW77" i="64"/>
  <c r="AH77" i="64"/>
  <c r="E77" i="64"/>
  <c r="C78" i="64" s="1"/>
  <c r="G78" i="64" s="1"/>
  <c r="AC78" i="64" s="1"/>
  <c r="AE78" i="64" l="1"/>
  <c r="AF78" i="64" s="1"/>
  <c r="AG80" i="64" s="1"/>
  <c r="V82" i="64"/>
  <c r="V83" i="64" s="1"/>
  <c r="D78" i="64"/>
  <c r="AS78" i="64" s="1"/>
  <c r="AB78" i="64"/>
  <c r="J78" i="64"/>
  <c r="Y79" i="64" l="1"/>
  <c r="N84" i="64"/>
  <c r="O84" i="64"/>
  <c r="Q80" i="64"/>
  <c r="P80" i="64"/>
  <c r="K78" i="64"/>
  <c r="AR78" i="64" l="1"/>
  <c r="AQ78" i="64"/>
  <c r="AQ79" i="64" s="1"/>
  <c r="AQ80" i="64" s="1"/>
  <c r="AQ81" i="64" s="1"/>
  <c r="F78" i="64"/>
  <c r="L78" i="64"/>
  <c r="AJ78" i="64"/>
  <c r="H78" i="64"/>
  <c r="AH78" i="64" l="1"/>
  <c r="I78" i="64"/>
  <c r="AI78" i="64"/>
  <c r="AW78" i="64"/>
  <c r="AK78" i="64" l="1"/>
  <c r="M79" i="64" s="1"/>
  <c r="E78" i="64"/>
  <c r="C79" i="64" s="1"/>
  <c r="G79" i="64" s="1"/>
  <c r="AA79" i="64" l="1"/>
  <c r="AB79" i="64" s="1"/>
  <c r="D79" i="64"/>
  <c r="AS79" i="64" s="1"/>
  <c r="J79" i="64"/>
  <c r="AC79" i="64"/>
  <c r="AA80" i="64" l="1"/>
  <c r="AA81" i="64" s="1"/>
  <c r="K79" i="64"/>
  <c r="AR79" i="64" s="1"/>
  <c r="AR80" i="64" s="1"/>
  <c r="AR81" i="64" s="1"/>
  <c r="Y80" i="64"/>
  <c r="M80" i="64" s="1"/>
  <c r="AE79" i="64"/>
  <c r="F79" i="64" l="1"/>
  <c r="AB80" i="64"/>
  <c r="AA82" i="64"/>
  <c r="T79" i="64"/>
  <c r="AV80" i="64" s="1"/>
  <c r="AV81" i="64" s="1"/>
  <c r="AV82" i="64" s="1"/>
  <c r="AV83" i="64" s="1"/>
  <c r="AV84" i="64" s="1"/>
  <c r="H79" i="64"/>
  <c r="L79" i="64"/>
  <c r="AJ79" i="64"/>
  <c r="AW79" i="64" l="1"/>
  <c r="AI79" i="64"/>
  <c r="AH79" i="64"/>
  <c r="AA83" i="64"/>
  <c r="I79" i="64"/>
  <c r="E79" i="64" l="1"/>
  <c r="C80" i="64" l="1"/>
  <c r="G80" i="64" s="1"/>
  <c r="D80" i="64"/>
  <c r="J80" i="64"/>
  <c r="K80" i="64" l="1"/>
  <c r="X81" i="64" s="1"/>
  <c r="X82" i="64" s="1"/>
  <c r="X83" i="64" s="1"/>
  <c r="X84" i="64" s="1"/>
  <c r="X85" i="64" s="1"/>
  <c r="AC80" i="64"/>
  <c r="AS80" i="64"/>
  <c r="F80" i="64" l="1"/>
  <c r="Y81" i="64"/>
  <c r="M81" i="64" s="1"/>
  <c r="AW80" i="64"/>
  <c r="AE80" i="64"/>
  <c r="H80" i="64"/>
  <c r="AJ80" i="64"/>
  <c r="L80" i="64"/>
  <c r="AH80" i="64" l="1"/>
  <c r="I80" i="64"/>
  <c r="AI80" i="64"/>
  <c r="E80" i="64" l="1"/>
  <c r="C81" i="64" l="1"/>
  <c r="G81" i="64" s="1"/>
  <c r="W81" i="64" s="1"/>
  <c r="W82" i="64" s="1"/>
  <c r="W83" i="64" s="1"/>
  <c r="W84" i="64" s="1"/>
  <c r="D81" i="64"/>
  <c r="J81" i="64"/>
  <c r="K81" i="64" l="1"/>
  <c r="F81" i="64" s="1"/>
  <c r="AN87" i="64"/>
  <c r="T87" i="64" s="1"/>
  <c r="T88" i="64" s="1"/>
  <c r="AS81" i="64"/>
  <c r="AC81" i="64"/>
  <c r="AE81" i="64" l="1"/>
  <c r="Y82" i="64"/>
  <c r="AW81" i="64"/>
  <c r="AB81" i="64"/>
  <c r="H81" i="64"/>
  <c r="AR82" i="64" s="1"/>
  <c r="L81" i="64"/>
  <c r="AJ81" i="64"/>
  <c r="M82" i="64" l="1"/>
  <c r="AO82" i="64"/>
  <c r="Z85" i="64"/>
  <c r="AT85" i="64"/>
  <c r="AU85" i="64"/>
  <c r="AH81" i="64"/>
  <c r="AP82" i="64"/>
  <c r="AI81" i="64"/>
  <c r="I81" i="64"/>
  <c r="R83" i="64" l="1"/>
  <c r="R84" i="64" s="1"/>
  <c r="R85" i="64" s="1"/>
  <c r="R86" i="64" s="1"/>
  <c r="S87" i="64" s="1"/>
  <c r="S88" i="64" s="1"/>
  <c r="AB82" i="64"/>
  <c r="E81" i="64"/>
  <c r="R87" i="64" l="1"/>
  <c r="C82" i="64"/>
  <c r="G82" i="64" s="1"/>
  <c r="J82" i="64"/>
  <c r="K82" i="64" l="1"/>
  <c r="AC82" i="64"/>
  <c r="AE82" i="64" l="1"/>
  <c r="AJ82" i="64"/>
  <c r="L82" i="64"/>
  <c r="D82" i="64"/>
  <c r="AQ82" i="64" s="1"/>
  <c r="F82" i="64" l="1"/>
  <c r="U83" i="64" s="1"/>
  <c r="U84" i="64" s="1"/>
  <c r="U85" i="64" s="1"/>
  <c r="U86" i="64" s="1"/>
  <c r="U87" i="64" s="1"/>
  <c r="AS82" i="64"/>
  <c r="I82" i="64"/>
  <c r="H82" i="64"/>
  <c r="AI82" i="64"/>
  <c r="AL82" i="64" s="1"/>
  <c r="AM82" i="64" s="1"/>
  <c r="AH82" i="64" l="1"/>
  <c r="E82" i="64"/>
  <c r="C83" i="64" s="1"/>
  <c r="G83" i="64" s="1"/>
  <c r="AC83" i="64" s="1"/>
  <c r="Y83" i="64"/>
  <c r="M83" i="64" s="1"/>
  <c r="AW82" i="64"/>
  <c r="AB83" i="64" l="1"/>
  <c r="D83" i="64"/>
  <c r="J83" i="64"/>
  <c r="AE83" i="64"/>
  <c r="AF83" i="64" s="1"/>
  <c r="AG85" i="64" s="1"/>
  <c r="V87" i="64"/>
  <c r="V88" i="64" s="1"/>
  <c r="Q85" i="64" l="1"/>
  <c r="P85" i="64"/>
  <c r="K83" i="64"/>
  <c r="N89" i="64"/>
  <c r="O89" i="64"/>
  <c r="AS83" i="64"/>
  <c r="AQ83" i="64" l="1"/>
  <c r="AQ84" i="64" s="1"/>
  <c r="AQ85" i="64" s="1"/>
  <c r="AQ86" i="64" s="1"/>
  <c r="AR83" i="64"/>
  <c r="L83" i="64"/>
  <c r="AJ83" i="64"/>
  <c r="H83" i="64"/>
  <c r="F83" i="64"/>
  <c r="Y84" i="64"/>
  <c r="AH83" i="64" l="1"/>
  <c r="AI83" i="64"/>
  <c r="I83" i="64"/>
  <c r="AW83" i="64"/>
  <c r="AK83" i="64" l="1"/>
  <c r="AA84" i="64" s="1"/>
  <c r="AA85" i="64" s="1"/>
  <c r="E83" i="64"/>
  <c r="C84" i="64" s="1"/>
  <c r="G84" i="64" s="1"/>
  <c r="M84" i="64" l="1"/>
  <c r="D84" i="64" s="1"/>
  <c r="AA86" i="64"/>
  <c r="AC84" i="64"/>
  <c r="J84" i="64" l="1"/>
  <c r="K84" i="64" s="1"/>
  <c r="AR84" i="64" s="1"/>
  <c r="AR85" i="64" s="1"/>
  <c r="AR86" i="64" s="1"/>
  <c r="AB84" i="64"/>
  <c r="AE84" i="64"/>
  <c r="AA87" i="64"/>
  <c r="AS84" i="64"/>
  <c r="F84" i="64" l="1"/>
  <c r="Y85" i="64"/>
  <c r="M85" i="64" s="1"/>
  <c r="T84" i="64"/>
  <c r="AV85" i="64" s="1"/>
  <c r="AV86" i="64" s="1"/>
  <c r="AV87" i="64" s="1"/>
  <c r="AV88" i="64" s="1"/>
  <c r="AV89" i="64" s="1"/>
  <c r="H84" i="64"/>
  <c r="L84" i="64"/>
  <c r="AJ84" i="64"/>
  <c r="AA88" i="64"/>
  <c r="AI84" i="64" l="1"/>
  <c r="I84" i="64"/>
  <c r="AH84" i="64"/>
  <c r="AW84" i="64"/>
  <c r="AB85" i="64"/>
  <c r="E84" i="64" l="1"/>
  <c r="C85" i="64" l="1"/>
  <c r="G85" i="64" s="1"/>
  <c r="J85" i="64"/>
  <c r="D85" i="64"/>
  <c r="K85" i="64" l="1"/>
  <c r="X86" i="64" s="1"/>
  <c r="X87" i="64" s="1"/>
  <c r="X88" i="64" s="1"/>
  <c r="X89" i="64" s="1"/>
  <c r="X90" i="64" s="1"/>
  <c r="AC85" i="64"/>
  <c r="AS85" i="64"/>
  <c r="F85" i="64" l="1"/>
  <c r="Y86" i="64"/>
  <c r="M86" i="64" s="1"/>
  <c r="AW85" i="64"/>
  <c r="AE85" i="64"/>
  <c r="AJ85" i="64"/>
  <c r="L85" i="64"/>
  <c r="H85" i="64"/>
  <c r="I85" i="64" l="1"/>
  <c r="AH85" i="64"/>
  <c r="AI85" i="64"/>
  <c r="E85" i="64" l="1"/>
  <c r="C86" i="64" l="1"/>
  <c r="G86" i="64" s="1"/>
  <c r="W86" i="64" s="1"/>
  <c r="W87" i="64" s="1"/>
  <c r="W88" i="64" s="1"/>
  <c r="W89" i="64" s="1"/>
  <c r="J86" i="64"/>
  <c r="D86" i="64"/>
  <c r="K86" i="64" l="1"/>
  <c r="AN92" i="64"/>
  <c r="T92" i="64" s="1"/>
  <c r="T93" i="64" s="1"/>
  <c r="AS86" i="64"/>
  <c r="AC86" i="64"/>
  <c r="AB86" i="64" l="1"/>
  <c r="AE86" i="64"/>
  <c r="Y87" i="64"/>
  <c r="AW86" i="64"/>
  <c r="L86" i="64"/>
  <c r="AJ86" i="64"/>
  <c r="H86" i="64"/>
  <c r="AR87" i="64" s="1"/>
  <c r="F86" i="64"/>
  <c r="M87" i="64" l="1"/>
  <c r="AO87" i="64"/>
  <c r="AP87" i="64"/>
  <c r="AH86" i="64"/>
  <c r="AI86" i="64"/>
  <c r="I86" i="64"/>
  <c r="AT90" i="64"/>
  <c r="AU90" i="64"/>
  <c r="Z90" i="64"/>
  <c r="AB87" i="64" l="1"/>
  <c r="R88" i="64"/>
  <c r="R89" i="64" s="1"/>
  <c r="R90" i="64" s="1"/>
  <c r="R91" i="64" s="1"/>
  <c r="R92" i="64" s="1"/>
  <c r="E86" i="64"/>
  <c r="S92" i="64" l="1"/>
  <c r="S93" i="64" s="1"/>
  <c r="C87" i="64"/>
  <c r="G87" i="64" s="1"/>
  <c r="J87" i="64"/>
  <c r="AC87" i="64" l="1"/>
  <c r="K87" i="64"/>
  <c r="AJ87" i="64" l="1"/>
  <c r="L87" i="64"/>
  <c r="D87" i="64"/>
  <c r="AQ87" i="64" s="1"/>
  <c r="AE87" i="64"/>
  <c r="F87" i="64" l="1"/>
  <c r="U88" i="64" s="1"/>
  <c r="U89" i="64" s="1"/>
  <c r="U90" i="64" s="1"/>
  <c r="U91" i="64" s="1"/>
  <c r="U92" i="64" s="1"/>
  <c r="I87" i="64"/>
  <c r="AS87" i="64"/>
  <c r="AI87" i="64"/>
  <c r="AL87" i="64" s="1"/>
  <c r="AM87" i="64" s="1"/>
  <c r="H87" i="64"/>
  <c r="AH87" i="64" l="1"/>
  <c r="Y88" i="64"/>
  <c r="M88" i="64" s="1"/>
  <c r="AW87" i="64"/>
  <c r="E87" i="64"/>
  <c r="C88" i="64" s="1"/>
  <c r="G88" i="64" s="1"/>
  <c r="AC88" i="64" s="1"/>
  <c r="AE88" i="64" l="1"/>
  <c r="AF88" i="64" s="1"/>
  <c r="AG90" i="64" s="1"/>
  <c r="D88" i="64"/>
  <c r="AS88" i="64" s="1"/>
  <c r="AB88" i="64"/>
  <c r="J88" i="64"/>
  <c r="V92" i="64"/>
  <c r="V93" i="64" s="1"/>
  <c r="K88" i="64" l="1"/>
  <c r="F88" i="64" s="1"/>
  <c r="Y89" i="64"/>
  <c r="N94" i="64"/>
  <c r="O94" i="64"/>
  <c r="P90" i="64"/>
  <c r="Q90" i="64"/>
  <c r="AQ88" i="64" l="1"/>
  <c r="AQ89" i="64" s="1"/>
  <c r="AQ90" i="64" s="1"/>
  <c r="AQ91" i="64" s="1"/>
  <c r="AR88" i="64"/>
  <c r="AJ88" i="64"/>
  <c r="L88" i="64"/>
  <c r="H88" i="64"/>
  <c r="I88" i="64" l="1"/>
  <c r="AW88" i="64"/>
  <c r="AH88" i="64"/>
  <c r="AI88" i="64"/>
  <c r="AK88" i="64" l="1"/>
  <c r="M89" i="64" s="1"/>
  <c r="E88" i="64"/>
  <c r="C89" i="64" s="1"/>
  <c r="G89" i="64" s="1"/>
  <c r="AA89" i="64" l="1"/>
  <c r="AB89" i="64" s="1"/>
  <c r="D89" i="64"/>
  <c r="AS89" i="64" s="1"/>
  <c r="J89" i="64"/>
  <c r="AC89" i="64"/>
  <c r="AA90" i="64" l="1"/>
  <c r="AA91" i="64" s="1"/>
  <c r="AE89" i="64"/>
  <c r="K89" i="64"/>
  <c r="AR89" i="64" s="1"/>
  <c r="AR90" i="64" s="1"/>
  <c r="AR91" i="64" s="1"/>
  <c r="Y90" i="64"/>
  <c r="M90" i="64" s="1"/>
  <c r="F89" i="64" l="1"/>
  <c r="AB90" i="64"/>
  <c r="T89" i="64"/>
  <c r="AV90" i="64" s="1"/>
  <c r="AV91" i="64" s="1"/>
  <c r="AV92" i="64" s="1"/>
  <c r="AV93" i="64" s="1"/>
  <c r="AV94" i="64" s="1"/>
  <c r="L89" i="64"/>
  <c r="H89" i="64"/>
  <c r="AJ89" i="64"/>
  <c r="AA92" i="64"/>
  <c r="AW89" i="64" l="1"/>
  <c r="AH89" i="64"/>
  <c r="I89" i="64"/>
  <c r="AA93" i="64"/>
  <c r="AI89" i="64"/>
  <c r="E89" i="64" l="1"/>
  <c r="C90" i="64" l="1"/>
  <c r="G90" i="64" s="1"/>
  <c r="D90" i="64"/>
  <c r="J90" i="64"/>
  <c r="K90" i="64" l="1"/>
  <c r="X91" i="64" s="1"/>
  <c r="X92" i="64" s="1"/>
  <c r="X93" i="64" s="1"/>
  <c r="X94" i="64" s="1"/>
  <c r="X95" i="64" s="1"/>
  <c r="AC90" i="64"/>
  <c r="AS90" i="64"/>
  <c r="Y91" i="64" l="1"/>
  <c r="M91" i="64" s="1"/>
  <c r="AW90" i="64"/>
  <c r="H90" i="64"/>
  <c r="L90" i="64"/>
  <c r="AJ90" i="64"/>
  <c r="AE90" i="64"/>
  <c r="F90" i="64"/>
  <c r="AI90" i="64" l="1"/>
  <c r="I90" i="64"/>
  <c r="AH90" i="64"/>
  <c r="E90" i="64" l="1"/>
  <c r="C91" i="64" l="1"/>
  <c r="G91" i="64" s="1"/>
  <c r="W91" i="64" s="1"/>
  <c r="W92" i="64" s="1"/>
  <c r="W93" i="64" s="1"/>
  <c r="W94" i="64" s="1"/>
  <c r="J91" i="64"/>
  <c r="D91" i="64"/>
  <c r="K91" i="64" l="1"/>
  <c r="AN97" i="64"/>
  <c r="T97" i="64" s="1"/>
  <c r="T98" i="64" s="1"/>
  <c r="AS91" i="64"/>
  <c r="AC91" i="64"/>
  <c r="AE91" i="64" l="1"/>
  <c r="Y92" i="64"/>
  <c r="AW91" i="64"/>
  <c r="AJ91" i="64"/>
  <c r="H91" i="64"/>
  <c r="AR92" i="64" s="1"/>
  <c r="L91" i="64"/>
  <c r="AB91" i="64"/>
  <c r="F91" i="64"/>
  <c r="M92" i="64" l="1"/>
  <c r="AO92" i="64"/>
  <c r="AI91" i="64"/>
  <c r="AT95" i="64"/>
  <c r="Z95" i="64"/>
  <c r="AU95" i="64"/>
  <c r="I91" i="64"/>
  <c r="AP92" i="64"/>
  <c r="AH91" i="64"/>
  <c r="R93" i="64" l="1"/>
  <c r="R94" i="64" s="1"/>
  <c r="R95" i="64" s="1"/>
  <c r="R96" i="64" s="1"/>
  <c r="S97" i="64" s="1"/>
  <c r="S98" i="64" s="1"/>
  <c r="AB92" i="64"/>
  <c r="E91" i="64"/>
  <c r="R97" i="64" l="1"/>
  <c r="C92" i="64"/>
  <c r="G92" i="64" s="1"/>
  <c r="J92" i="64"/>
  <c r="K92" i="64" l="1"/>
  <c r="AC92" i="64"/>
  <c r="D92" i="64" l="1"/>
  <c r="AE92" i="64"/>
  <c r="AJ92" i="64"/>
  <c r="L92" i="64"/>
  <c r="F92" i="64" l="1"/>
  <c r="U93" i="64" s="1"/>
  <c r="U94" i="64" s="1"/>
  <c r="U95" i="64" s="1"/>
  <c r="U96" i="64" s="1"/>
  <c r="U97" i="64" s="1"/>
  <c r="AQ92" i="64"/>
  <c r="H92" i="64"/>
  <c r="AH92" i="64" s="1"/>
  <c r="AS92" i="64"/>
  <c r="I92" i="64"/>
  <c r="AI92" i="64"/>
  <c r="AL92" i="64" s="1"/>
  <c r="AM92" i="64" s="1"/>
  <c r="V97" i="64" l="1"/>
  <c r="V98" i="64" s="1"/>
  <c r="N99" i="64" s="1"/>
  <c r="AW92" i="64"/>
  <c r="Y93" i="64"/>
  <c r="M93" i="64" s="1"/>
  <c r="E92" i="64"/>
  <c r="O99" i="64" l="1"/>
  <c r="D93" i="64"/>
  <c r="C93" i="64"/>
  <c r="G93" i="64" s="1"/>
  <c r="J93" i="64" l="1"/>
  <c r="K93" i="64" s="1"/>
  <c r="AB93" i="64"/>
  <c r="AS93" i="64"/>
  <c r="AC93" i="64"/>
  <c r="AQ93" i="64" l="1"/>
  <c r="AQ94" i="64" s="1"/>
  <c r="AQ95" i="64" s="1"/>
  <c r="AR93" i="64"/>
  <c r="F93" i="64"/>
  <c r="AE93" i="64"/>
  <c r="AF93" i="64" s="1"/>
  <c r="AG95" i="64" s="1"/>
  <c r="Y94" i="64"/>
  <c r="H93" i="64"/>
  <c r="AJ93" i="64"/>
  <c r="L93" i="64"/>
  <c r="AH93" i="64" l="1"/>
  <c r="I93" i="64"/>
  <c r="AW93" i="64"/>
  <c r="AI93" i="64"/>
  <c r="P95" i="64"/>
  <c r="Q95" i="64"/>
  <c r="AQ96" i="64" s="1"/>
  <c r="AK93" i="64" l="1"/>
  <c r="AA94" i="64" s="1"/>
  <c r="AA95" i="64" s="1"/>
  <c r="E93" i="64"/>
  <c r="C94" i="64" s="1"/>
  <c r="G94" i="64" s="1"/>
  <c r="M94" i="64" l="1"/>
  <c r="AB94" i="64" s="1"/>
  <c r="AA96" i="64"/>
  <c r="AC94" i="64"/>
  <c r="D94" i="64" l="1"/>
  <c r="AS94" i="64" s="1"/>
  <c r="Y95" i="64" s="1"/>
  <c r="M95" i="64" s="1"/>
  <c r="J94" i="64"/>
  <c r="K94" i="64" s="1"/>
  <c r="AR94" i="64" s="1"/>
  <c r="AR95" i="64" s="1"/>
  <c r="AR96" i="64" s="1"/>
  <c r="AE94" i="64"/>
  <c r="AA97" i="64"/>
  <c r="T94" i="64" l="1"/>
  <c r="AV95" i="64" s="1"/>
  <c r="AV96" i="64" s="1"/>
  <c r="AV97" i="64" s="1"/>
  <c r="AV98" i="64" s="1"/>
  <c r="AV99" i="64" s="1"/>
  <c r="AJ94" i="64"/>
  <c r="AI94" i="64" s="1"/>
  <c r="L94" i="64"/>
  <c r="H94" i="64"/>
  <c r="AH94" i="64" s="1"/>
  <c r="F94" i="64"/>
  <c r="I94" i="64"/>
  <c r="AB95" i="64"/>
  <c r="AA98" i="64"/>
  <c r="AW94" i="64" l="1"/>
  <c r="E94" i="64"/>
  <c r="C95" i="64" l="1"/>
  <c r="G95" i="64" s="1"/>
  <c r="J95" i="64"/>
  <c r="D95" i="64"/>
  <c r="K95" i="64" l="1"/>
  <c r="X96" i="64" s="1"/>
  <c r="X97" i="64" s="1"/>
  <c r="X98" i="64" s="1"/>
  <c r="X99" i="64" s="1"/>
  <c r="X100" i="64" s="1"/>
  <c r="AC95" i="64"/>
  <c r="AS95" i="64"/>
  <c r="F95" i="64" l="1"/>
  <c r="Y96" i="64"/>
  <c r="M96" i="64" s="1"/>
  <c r="AW95" i="64"/>
  <c r="AE95" i="64"/>
  <c r="H95" i="64"/>
  <c r="L95" i="64"/>
  <c r="AJ95" i="64"/>
  <c r="I95" i="64" l="1"/>
  <c r="AI95" i="64"/>
  <c r="AH95" i="64"/>
  <c r="E95" i="64" l="1"/>
  <c r="C96" i="64" l="1"/>
  <c r="G96" i="64" s="1"/>
  <c r="W96" i="64" s="1"/>
  <c r="W97" i="64" s="1"/>
  <c r="W98" i="64" s="1"/>
  <c r="W99" i="64" s="1"/>
  <c r="D96" i="64"/>
  <c r="J96" i="64"/>
  <c r="K96" i="64" l="1"/>
  <c r="F96" i="64" s="1"/>
  <c r="AN102" i="64"/>
  <c r="T102" i="64" s="1"/>
  <c r="T103" i="64" s="1"/>
  <c r="AS96" i="64"/>
  <c r="AC96" i="64"/>
  <c r="AB96" i="64" l="1"/>
  <c r="AE96" i="64"/>
  <c r="Y97" i="64"/>
  <c r="AW96" i="64"/>
  <c r="L96" i="64"/>
  <c r="H96" i="64"/>
  <c r="AR97" i="64" s="1"/>
  <c r="AJ96" i="64"/>
  <c r="M97" i="64" l="1"/>
  <c r="AO97" i="64"/>
  <c r="AI96" i="64"/>
  <c r="AP97" i="64"/>
  <c r="AH96" i="64"/>
  <c r="I96" i="64"/>
  <c r="Z100" i="64"/>
  <c r="AU100" i="64"/>
  <c r="AT100" i="64"/>
  <c r="R98" i="64" l="1"/>
  <c r="R99" i="64" s="1"/>
  <c r="R100" i="64" s="1"/>
  <c r="R101" i="64" s="1"/>
  <c r="R102" i="64" s="1"/>
  <c r="AB97" i="64"/>
  <c r="E96" i="64"/>
  <c r="S102" i="64" l="1"/>
  <c r="S103" i="64" s="1"/>
  <c r="C97" i="64"/>
  <c r="G97" i="64" s="1"/>
  <c r="J97" i="64"/>
  <c r="AC97" i="64" l="1"/>
  <c r="K97" i="64"/>
  <c r="D97" i="64" s="1"/>
  <c r="AQ97" i="64" s="1"/>
  <c r="AS97" i="64" l="1"/>
  <c r="Y98" i="64" s="1"/>
  <c r="H97" i="64"/>
  <c r="L97" i="64"/>
  <c r="AJ97" i="64"/>
  <c r="AE97" i="64"/>
  <c r="F97" i="64"/>
  <c r="U98" i="64" s="1"/>
  <c r="U99" i="64" s="1"/>
  <c r="U100" i="64" s="1"/>
  <c r="U101" i="64" s="1"/>
  <c r="U102" i="64" s="1"/>
  <c r="M98" i="64" l="1"/>
  <c r="AW97" i="64"/>
  <c r="I97" i="64"/>
  <c r="AI97" i="64"/>
  <c r="AL97" i="64" s="1"/>
  <c r="AM97" i="64" s="1"/>
  <c r="AH97" i="64"/>
  <c r="AB98" i="64" l="1"/>
  <c r="E97" i="64"/>
  <c r="V102" i="64"/>
  <c r="V103" i="64" s="1"/>
  <c r="N104" i="64" l="1"/>
  <c r="O104" i="64"/>
  <c r="C98" i="64"/>
  <c r="G98" i="64" s="1"/>
  <c r="J98" i="64"/>
  <c r="D98" i="64"/>
  <c r="K98" i="64" l="1"/>
  <c r="AC98" i="64"/>
  <c r="AS98" i="64"/>
  <c r="AQ98" i="64" l="1"/>
  <c r="AQ99" i="64" s="1"/>
  <c r="AQ100" i="64" s="1"/>
  <c r="AR98" i="64"/>
  <c r="AE98" i="64"/>
  <c r="AF98" i="64" s="1"/>
  <c r="AG100" i="64" s="1"/>
  <c r="Y99" i="64"/>
  <c r="L98" i="64"/>
  <c r="H98" i="64"/>
  <c r="AJ98" i="64"/>
  <c r="F98" i="64"/>
  <c r="AW98" i="64" l="1"/>
  <c r="I98" i="64"/>
  <c r="AI98" i="64"/>
  <c r="AH98" i="64"/>
  <c r="Q100" i="64"/>
  <c r="AQ101" i="64" s="1"/>
  <c r="P100" i="64"/>
  <c r="AK98" i="64" l="1"/>
  <c r="AA99" i="64" s="1"/>
  <c r="AA100" i="64" s="1"/>
  <c r="E98" i="64"/>
  <c r="C99" i="64" s="1"/>
  <c r="G99" i="64" s="1"/>
  <c r="M99" i="64" l="1"/>
  <c r="D99" i="64" s="1"/>
  <c r="AC99" i="64"/>
  <c r="AA101" i="64"/>
  <c r="J99" i="64" l="1"/>
  <c r="K99" i="64" s="1"/>
  <c r="AR99" i="64" s="1"/>
  <c r="AR100" i="64" s="1"/>
  <c r="AR101" i="64" s="1"/>
  <c r="AB99" i="64"/>
  <c r="AE99" i="64"/>
  <c r="AA102" i="64"/>
  <c r="AS99" i="64"/>
  <c r="T99" i="64" l="1"/>
  <c r="AV100" i="64" s="1"/>
  <c r="AV101" i="64" s="1"/>
  <c r="AV102" i="64" s="1"/>
  <c r="AV103" i="64" s="1"/>
  <c r="AV104" i="64" s="1"/>
  <c r="H99" i="64"/>
  <c r="L99" i="64"/>
  <c r="AJ99" i="64"/>
  <c r="Y100" i="64"/>
  <c r="M100" i="64" s="1"/>
  <c r="AA103" i="64"/>
  <c r="F99" i="64"/>
  <c r="AW99" i="64" l="1"/>
  <c r="AB100" i="64"/>
  <c r="AI99" i="64"/>
  <c r="I99" i="64"/>
  <c r="AH99" i="64"/>
  <c r="E99" i="64" l="1"/>
  <c r="C100" i="64" l="1"/>
  <c r="G100" i="64" s="1"/>
  <c r="D100" i="64"/>
  <c r="J100" i="64"/>
  <c r="K100" i="64" l="1"/>
  <c r="X101" i="64" s="1"/>
  <c r="X102" i="64" s="1"/>
  <c r="X103" i="64" s="1"/>
  <c r="X104" i="64" s="1"/>
  <c r="X105" i="64" s="1"/>
  <c r="AC100" i="64"/>
  <c r="AS100" i="64"/>
  <c r="Y101" i="64" l="1"/>
  <c r="M101" i="64" s="1"/>
  <c r="AW100" i="64"/>
  <c r="AJ100" i="64"/>
  <c r="L100" i="64"/>
  <c r="H100" i="64"/>
  <c r="AE100" i="64"/>
  <c r="F100" i="64"/>
  <c r="I100" i="64" l="1"/>
  <c r="AI100" i="64"/>
  <c r="AH100" i="64"/>
  <c r="E100" i="64" l="1"/>
  <c r="C101" i="64" l="1"/>
  <c r="G101" i="64" s="1"/>
  <c r="W101" i="64" s="1"/>
  <c r="W102" i="64" s="1"/>
  <c r="W103" i="64" s="1"/>
  <c r="W104" i="64" s="1"/>
  <c r="J101" i="64"/>
  <c r="D101" i="64"/>
  <c r="K101" i="64" l="1"/>
  <c r="AN107" i="64"/>
  <c r="T107" i="64" s="1"/>
  <c r="T108" i="64" s="1"/>
  <c r="AS101" i="64"/>
  <c r="AC101" i="64"/>
  <c r="AB101" i="64" l="1"/>
  <c r="AE101" i="64"/>
  <c r="Y102" i="64"/>
  <c r="AW101" i="64"/>
  <c r="L101" i="64"/>
  <c r="AJ101" i="64"/>
  <c r="H101" i="64"/>
  <c r="AR102" i="64" s="1"/>
  <c r="F101" i="64"/>
  <c r="M102" i="64" l="1"/>
  <c r="AO102" i="64"/>
  <c r="AP102" i="64"/>
  <c r="AH101" i="64"/>
  <c r="AI101" i="64"/>
  <c r="I101" i="64"/>
  <c r="AT105" i="64"/>
  <c r="AU105" i="64"/>
  <c r="Z105" i="64"/>
  <c r="AB102" i="64" l="1"/>
  <c r="R103" i="64"/>
  <c r="R104" i="64" s="1"/>
  <c r="R105" i="64" s="1"/>
  <c r="R106" i="64" s="1"/>
  <c r="R107" i="64" s="1"/>
  <c r="E101" i="64"/>
  <c r="S107" i="64" l="1"/>
  <c r="S108" i="64" s="1"/>
  <c r="C102" i="64"/>
  <c r="G102" i="64" s="1"/>
  <c r="J102" i="64"/>
  <c r="AC102" i="64" l="1"/>
  <c r="K102" i="64"/>
  <c r="D102" i="64" l="1"/>
  <c r="AJ102" i="64"/>
  <c r="L102" i="64"/>
  <c r="AE102" i="64"/>
  <c r="F102" i="64" l="1"/>
  <c r="U103" i="64" s="1"/>
  <c r="U104" i="64" s="1"/>
  <c r="U105" i="64" s="1"/>
  <c r="U106" i="64" s="1"/>
  <c r="U107" i="64" s="1"/>
  <c r="AQ102" i="64"/>
  <c r="H102" i="64"/>
  <c r="AH102" i="64" s="1"/>
  <c r="AS102" i="64"/>
  <c r="I102" i="64"/>
  <c r="AI102" i="64"/>
  <c r="AL102" i="64" s="1"/>
  <c r="AM102" i="64" s="1"/>
  <c r="V107" i="64" l="1"/>
  <c r="V108" i="64" s="1"/>
  <c r="N109" i="64" s="1"/>
  <c r="AW102" i="64"/>
  <c r="Y103" i="64"/>
  <c r="M103" i="64" s="1"/>
  <c r="E102" i="64"/>
  <c r="O109" i="64" l="1"/>
  <c r="D103" i="64"/>
  <c r="C103" i="64"/>
  <c r="G103" i="64" s="1"/>
  <c r="J103" i="64" l="1"/>
  <c r="K103" i="64" s="1"/>
  <c r="AB103" i="64"/>
  <c r="AC103" i="64"/>
  <c r="AS103" i="64"/>
  <c r="AR103" i="64" l="1"/>
  <c r="AQ103" i="64"/>
  <c r="AQ104" i="64" s="1"/>
  <c r="AQ105" i="64" s="1"/>
  <c r="F103" i="64"/>
  <c r="Y104" i="64"/>
  <c r="AE103" i="64"/>
  <c r="AF103" i="64" s="1"/>
  <c r="AG105" i="64" s="1"/>
  <c r="L103" i="64"/>
  <c r="AJ103" i="64"/>
  <c r="H103" i="64"/>
  <c r="AW103" i="64" l="1"/>
  <c r="I103" i="64"/>
  <c r="Q105" i="64"/>
  <c r="AQ106" i="64" s="1"/>
  <c r="P105" i="64"/>
  <c r="AH103" i="64"/>
  <c r="AI103" i="64"/>
  <c r="AK103" i="64" l="1"/>
  <c r="AA104" i="64" s="1"/>
  <c r="AA105" i="64" s="1"/>
  <c r="E103" i="64"/>
  <c r="C104" i="64" s="1"/>
  <c r="G104" i="64" s="1"/>
  <c r="M104" i="64" l="1"/>
  <c r="AB104" i="64" s="1"/>
  <c r="AC104" i="64"/>
  <c r="AA106" i="64"/>
  <c r="D104" i="64" l="1"/>
  <c r="AS104" i="64" s="1"/>
  <c r="J104" i="64"/>
  <c r="K104" i="64" s="1"/>
  <c r="AR104" i="64" s="1"/>
  <c r="AR105" i="64" s="1"/>
  <c r="AR106" i="64" s="1"/>
  <c r="AA107" i="64"/>
  <c r="AE104" i="64"/>
  <c r="T104" i="64" l="1"/>
  <c r="AV105" i="64" s="1"/>
  <c r="AV106" i="64" s="1"/>
  <c r="AV107" i="64" s="1"/>
  <c r="AV108" i="64" s="1"/>
  <c r="AV109" i="64" s="1"/>
  <c r="H104" i="64"/>
  <c r="AJ104" i="64"/>
  <c r="L104" i="64"/>
  <c r="AA108" i="64"/>
  <c r="Y105" i="64"/>
  <c r="M105" i="64" s="1"/>
  <c r="F104" i="64"/>
  <c r="AB105" i="64" l="1"/>
  <c r="I104" i="64"/>
  <c r="AI104" i="64"/>
  <c r="AW104" i="64"/>
  <c r="AH104" i="64"/>
  <c r="E104" i="64" l="1"/>
  <c r="C105" i="64" l="1"/>
  <c r="G105" i="64" s="1"/>
  <c r="D105" i="64"/>
  <c r="J105" i="64"/>
  <c r="K105" i="64" l="1"/>
  <c r="X106" i="64" s="1"/>
  <c r="X107" i="64" s="1"/>
  <c r="X108" i="64" s="1"/>
  <c r="X109" i="64" s="1"/>
  <c r="X110" i="64" s="1"/>
  <c r="AC105" i="64"/>
  <c r="AS105" i="64"/>
  <c r="Y106" i="64" l="1"/>
  <c r="M106" i="64" s="1"/>
  <c r="AW105" i="64"/>
  <c r="AJ105" i="64"/>
  <c r="H105" i="64"/>
  <c r="L105" i="64"/>
  <c r="AE105" i="64"/>
  <c r="F105" i="64"/>
  <c r="I105" i="64" l="1"/>
  <c r="AH105" i="64"/>
  <c r="AI105" i="64"/>
  <c r="E105" i="64" l="1"/>
  <c r="C106" i="64" l="1"/>
  <c r="G106" i="64" s="1"/>
  <c r="W106" i="64" s="1"/>
  <c r="W107" i="64" s="1"/>
  <c r="W108" i="64" s="1"/>
  <c r="W109" i="64" s="1"/>
  <c r="J106" i="64"/>
  <c r="D106" i="64"/>
  <c r="K106" i="64" l="1"/>
  <c r="AN112" i="64"/>
  <c r="T112" i="64" s="1"/>
  <c r="T113" i="64" s="1"/>
  <c r="AS106" i="64"/>
  <c r="AC106" i="64"/>
  <c r="AE106" i="64" l="1"/>
  <c r="Y107" i="64"/>
  <c r="AW106" i="64"/>
  <c r="L106" i="64"/>
  <c r="H106" i="64"/>
  <c r="AR107" i="64" s="1"/>
  <c r="AJ106" i="64"/>
  <c r="AB106" i="64"/>
  <c r="F106" i="64"/>
  <c r="M107" i="64" l="1"/>
  <c r="AO107" i="64"/>
  <c r="I106" i="64"/>
  <c r="AU110" i="64"/>
  <c r="AT110" i="64"/>
  <c r="Z110" i="64"/>
  <c r="AI106" i="64"/>
  <c r="AH106" i="64"/>
  <c r="AP107" i="64"/>
  <c r="AB107" i="64" l="1"/>
  <c r="R108" i="64"/>
  <c r="R109" i="64" s="1"/>
  <c r="R110" i="64" s="1"/>
  <c r="R111" i="64" s="1"/>
  <c r="S112" i="64" s="1"/>
  <c r="S113" i="64" s="1"/>
  <c r="E106" i="64"/>
  <c r="R112" i="64" l="1"/>
  <c r="C107" i="64"/>
  <c r="G107" i="64" s="1"/>
  <c r="J107" i="64"/>
  <c r="K107" i="64" l="1"/>
  <c r="AC107" i="64"/>
  <c r="AE107" i="64" l="1"/>
  <c r="L107" i="64"/>
  <c r="AJ107" i="64"/>
  <c r="D107" i="64"/>
  <c r="AQ107" i="64" s="1"/>
  <c r="F107" i="64" l="1"/>
  <c r="U108" i="64" s="1"/>
  <c r="U109" i="64" s="1"/>
  <c r="U110" i="64" s="1"/>
  <c r="U111" i="64" s="1"/>
  <c r="U112" i="64" s="1"/>
  <c r="AS107" i="64"/>
  <c r="I107" i="64"/>
  <c r="H107" i="64"/>
  <c r="AI107" i="64"/>
  <c r="AL107" i="64" s="1"/>
  <c r="AM107" i="64" s="1"/>
  <c r="AH107" i="64" l="1"/>
  <c r="E107" i="64"/>
  <c r="C108" i="64" s="1"/>
  <c r="G108" i="64" s="1"/>
  <c r="AC108" i="64" s="1"/>
  <c r="Y108" i="64"/>
  <c r="M108" i="64" s="1"/>
  <c r="AW107" i="64"/>
  <c r="D108" i="64" l="1"/>
  <c r="AB108" i="64"/>
  <c r="J108" i="64"/>
  <c r="AE108" i="64"/>
  <c r="AF108" i="64" s="1"/>
  <c r="AG110" i="64" s="1"/>
  <c r="V112" i="64"/>
  <c r="V113" i="64" s="1"/>
  <c r="Q110" i="64" l="1"/>
  <c r="P110" i="64"/>
  <c r="K108" i="64"/>
  <c r="N114" i="64"/>
  <c r="O114" i="64"/>
  <c r="AS108" i="64"/>
  <c r="AQ108" i="64" l="1"/>
  <c r="AQ109" i="64" s="1"/>
  <c r="AQ110" i="64" s="1"/>
  <c r="AQ111" i="64" s="1"/>
  <c r="AR108" i="64"/>
  <c r="Y109" i="64"/>
  <c r="AJ108" i="64"/>
  <c r="L108" i="64"/>
  <c r="H108" i="64"/>
  <c r="F108" i="64"/>
  <c r="AH108" i="64" l="1"/>
  <c r="AI108" i="64"/>
  <c r="AW108" i="64"/>
  <c r="I108" i="64"/>
  <c r="AK108" i="64" l="1"/>
  <c r="AA109" i="64" s="1"/>
  <c r="AA110" i="64" s="1"/>
  <c r="E108" i="64"/>
  <c r="C109" i="64" s="1"/>
  <c r="G109" i="64" s="1"/>
  <c r="M109" i="64" l="1"/>
  <c r="D109" i="64" s="1"/>
  <c r="AC109" i="64"/>
  <c r="AA111" i="64"/>
  <c r="J109" i="64" l="1"/>
  <c r="K109" i="64" s="1"/>
  <c r="AR109" i="64" s="1"/>
  <c r="AR110" i="64" s="1"/>
  <c r="AR111" i="64" s="1"/>
  <c r="AB109" i="64"/>
  <c r="AS109" i="64"/>
  <c r="AA112" i="64"/>
  <c r="AE109" i="64"/>
  <c r="AA113" i="64" l="1"/>
  <c r="T109" i="64"/>
  <c r="AV110" i="64" s="1"/>
  <c r="AV111" i="64" s="1"/>
  <c r="AV112" i="64" s="1"/>
  <c r="AV113" i="64" s="1"/>
  <c r="AV114" i="64" s="1"/>
  <c r="H109" i="64"/>
  <c r="AJ109" i="64"/>
  <c r="L109" i="64"/>
  <c r="F109" i="64"/>
  <c r="Y110" i="64"/>
  <c r="M110" i="64" s="1"/>
  <c r="I109" i="64" l="1"/>
  <c r="AW109" i="64"/>
  <c r="AI109" i="64"/>
  <c r="AH109" i="64"/>
  <c r="AB110" i="64"/>
  <c r="E109" i="64" l="1"/>
  <c r="C110" i="64" l="1"/>
  <c r="G110" i="64" s="1"/>
  <c r="J110" i="64"/>
  <c r="D110" i="64"/>
  <c r="AC110" i="64" l="1"/>
  <c r="AS110" i="64"/>
  <c r="K110" i="64"/>
  <c r="X111" i="64" s="1"/>
  <c r="X112" i="64" s="1"/>
  <c r="X113" i="64" s="1"/>
  <c r="X114" i="64" s="1"/>
  <c r="X115" i="64" s="1"/>
  <c r="L110" i="64" l="1"/>
  <c r="H110" i="64"/>
  <c r="AJ110" i="64"/>
  <c r="F110" i="64"/>
  <c r="Y111" i="64"/>
  <c r="M111" i="64" s="1"/>
  <c r="AW110" i="64"/>
  <c r="AE110" i="64"/>
  <c r="AI110" i="64" l="1"/>
  <c r="AH110" i="64"/>
  <c r="I110" i="64"/>
  <c r="E110" i="64" l="1"/>
  <c r="C111" i="64" l="1"/>
  <c r="G111" i="64" s="1"/>
  <c r="W111" i="64" s="1"/>
  <c r="W112" i="64" s="1"/>
  <c r="W113" i="64" s="1"/>
  <c r="W114" i="64" s="1"/>
  <c r="D111" i="64"/>
  <c r="J111" i="64"/>
  <c r="K111" i="64" l="1"/>
  <c r="F111" i="64" s="1"/>
  <c r="AN117" i="64"/>
  <c r="T117" i="64" s="1"/>
  <c r="T118" i="64" s="1"/>
  <c r="AC111" i="64"/>
  <c r="AS111" i="64"/>
  <c r="Y112" i="64" l="1"/>
  <c r="AW111" i="64"/>
  <c r="AE111" i="64"/>
  <c r="AB111" i="64"/>
  <c r="AJ111" i="64"/>
  <c r="L111" i="64"/>
  <c r="H111" i="64"/>
  <c r="AR112" i="64" s="1"/>
  <c r="M112" i="64" l="1"/>
  <c r="AO112" i="64"/>
  <c r="Z115" i="64"/>
  <c r="AT115" i="64"/>
  <c r="AU115" i="64"/>
  <c r="AP112" i="64"/>
  <c r="AH111" i="64"/>
  <c r="I111" i="64"/>
  <c r="AI111" i="64"/>
  <c r="R113" i="64" l="1"/>
  <c r="R114" i="64" s="1"/>
  <c r="R115" i="64" s="1"/>
  <c r="R116" i="64" s="1"/>
  <c r="S117" i="64" s="1"/>
  <c r="S118" i="64" s="1"/>
  <c r="AB112" i="64"/>
  <c r="E111" i="64"/>
  <c r="C112" i="64" s="1"/>
  <c r="G112" i="64" s="1"/>
  <c r="R117" i="64" l="1"/>
  <c r="J112" i="64"/>
  <c r="K112" i="64" s="1"/>
  <c r="AC112" i="64"/>
  <c r="AE112" i="64" l="1"/>
  <c r="AJ112" i="64"/>
  <c r="L112" i="64"/>
  <c r="D112" i="64"/>
  <c r="AQ112" i="64" s="1"/>
  <c r="F112" i="64" l="1"/>
  <c r="U113" i="64" s="1"/>
  <c r="U114" i="64" s="1"/>
  <c r="U115" i="64" s="1"/>
  <c r="U116" i="64" s="1"/>
  <c r="U117" i="64" s="1"/>
  <c r="I112" i="64"/>
  <c r="AS112" i="64"/>
  <c r="H112" i="64"/>
  <c r="AI112" i="64"/>
  <c r="AL112" i="64" s="1"/>
  <c r="AM112" i="64" s="1"/>
  <c r="AH112" i="64" l="1"/>
  <c r="Y113" i="64"/>
  <c r="M113" i="64" s="1"/>
  <c r="AW112" i="64"/>
  <c r="E112" i="64"/>
  <c r="C113" i="64" s="1"/>
  <c r="G113" i="64" s="1"/>
  <c r="AC113" i="64" s="1"/>
  <c r="D113" i="64" l="1"/>
  <c r="AB113" i="64"/>
  <c r="J113" i="64"/>
  <c r="AE113" i="64"/>
  <c r="AF113" i="64" s="1"/>
  <c r="AG115" i="64" s="1"/>
  <c r="V117" i="64"/>
  <c r="V118" i="64" s="1"/>
  <c r="P115" i="64" l="1"/>
  <c r="Q115" i="64"/>
  <c r="K113" i="64"/>
  <c r="N119" i="64"/>
  <c r="O119" i="64"/>
  <c r="AS113" i="64"/>
  <c r="AQ113" i="64" l="1"/>
  <c r="AQ114" i="64" s="1"/>
  <c r="AQ115" i="64" s="1"/>
  <c r="AQ116" i="64" s="1"/>
  <c r="AR113" i="64"/>
  <c r="AJ113" i="64"/>
  <c r="L113" i="64"/>
  <c r="H113" i="64"/>
  <c r="F113" i="64"/>
  <c r="Y114" i="64"/>
  <c r="AW113" i="64" l="1"/>
  <c r="I113" i="64"/>
  <c r="AI113" i="64"/>
  <c r="AH113" i="64"/>
  <c r="AK113" i="64" l="1"/>
  <c r="AA114" i="64" s="1"/>
  <c r="AA115" i="64" s="1"/>
  <c r="E113" i="64"/>
  <c r="C114" i="64" s="1"/>
  <c r="G114" i="64" s="1"/>
  <c r="M114" i="64" l="1"/>
  <c r="D114" i="64" s="1"/>
  <c r="AC114" i="64"/>
  <c r="AA116" i="64"/>
  <c r="J114" i="64" l="1"/>
  <c r="K114" i="64" s="1"/>
  <c r="AR114" i="64" s="1"/>
  <c r="AR115" i="64" s="1"/>
  <c r="AR116" i="64" s="1"/>
  <c r="AB114" i="64"/>
  <c r="AS114" i="64"/>
  <c r="AA117" i="64"/>
  <c r="AE114" i="64"/>
  <c r="T114" i="64" l="1"/>
  <c r="AV115" i="64" s="1"/>
  <c r="AV116" i="64" s="1"/>
  <c r="AV117" i="64" s="1"/>
  <c r="AV118" i="64" s="1"/>
  <c r="AV119" i="64" s="1"/>
  <c r="H114" i="64"/>
  <c r="L114" i="64"/>
  <c r="AJ114" i="64"/>
  <c r="AA118" i="64"/>
  <c r="Y115" i="64"/>
  <c r="M115" i="64" s="1"/>
  <c r="F114" i="64"/>
  <c r="AB115" i="64" l="1"/>
  <c r="AI114" i="64"/>
  <c r="I114" i="64"/>
  <c r="AW114" i="64"/>
  <c r="AH114" i="64"/>
  <c r="E114" i="64" l="1"/>
  <c r="C115" i="64" l="1"/>
  <c r="G115" i="64" s="1"/>
  <c r="J115" i="64"/>
  <c r="D115" i="64"/>
  <c r="K115" i="64" l="1"/>
  <c r="AC115" i="64"/>
  <c r="AS115" i="64"/>
  <c r="F115" i="64" l="1"/>
  <c r="X116" i="64"/>
  <c r="X117" i="64" s="1"/>
  <c r="X118" i="64" s="1"/>
  <c r="X119" i="64" s="1"/>
  <c r="X120" i="64" s="1"/>
  <c r="Y116" i="64"/>
  <c r="M116" i="64" s="1"/>
  <c r="AW115" i="64"/>
  <c r="AE115" i="64"/>
  <c r="L115" i="64"/>
  <c r="H115" i="64"/>
  <c r="AJ115" i="64"/>
  <c r="AH115" i="64" l="1"/>
  <c r="AI115" i="64"/>
  <c r="I115" i="64"/>
  <c r="E115" i="64" l="1"/>
  <c r="C116" i="64" l="1"/>
  <c r="G116" i="64" s="1"/>
  <c r="W116" i="64" s="1"/>
  <c r="W117" i="64" s="1"/>
  <c r="W118" i="64" s="1"/>
  <c r="W119" i="64" s="1"/>
  <c r="J116" i="64"/>
  <c r="D116" i="64"/>
  <c r="K116" i="64" l="1"/>
  <c r="AN122" i="64"/>
  <c r="T122" i="64" s="1"/>
  <c r="T123" i="64" s="1"/>
  <c r="AS116" i="64"/>
  <c r="AC116" i="64"/>
  <c r="AE116" i="64" l="1"/>
  <c r="Y117" i="64"/>
  <c r="AW116" i="64"/>
  <c r="AB116" i="64"/>
  <c r="H116" i="64"/>
  <c r="AR117" i="64" s="1"/>
  <c r="L116" i="64"/>
  <c r="AJ116" i="64"/>
  <c r="F116" i="64"/>
  <c r="M117" i="64" l="1"/>
  <c r="AO117" i="64"/>
  <c r="AI116" i="64"/>
  <c r="AT120" i="64"/>
  <c r="AU120" i="64"/>
  <c r="Z120" i="64"/>
  <c r="I116" i="64"/>
  <c r="AH116" i="64"/>
  <c r="AP117" i="64"/>
  <c r="R118" i="64" l="1"/>
  <c r="R119" i="64" s="1"/>
  <c r="R120" i="64" s="1"/>
  <c r="R121" i="64" s="1"/>
  <c r="R122" i="64" s="1"/>
  <c r="AB117" i="64"/>
  <c r="E116" i="64"/>
  <c r="S122" i="64" l="1"/>
  <c r="S123" i="64" s="1"/>
  <c r="C117" i="64"/>
  <c r="G117" i="64" s="1"/>
  <c r="J117" i="64"/>
  <c r="AC117" i="64" l="1"/>
  <c r="K117" i="64"/>
  <c r="D117" i="64" s="1"/>
  <c r="AQ117" i="64" s="1"/>
  <c r="AS117" i="64" l="1"/>
  <c r="Y118" i="64" s="1"/>
  <c r="L117" i="64"/>
  <c r="AJ117" i="64"/>
  <c r="H117" i="64"/>
  <c r="AE117" i="64"/>
  <c r="F117" i="64"/>
  <c r="U118" i="64" s="1"/>
  <c r="U119" i="64" s="1"/>
  <c r="U120" i="64" s="1"/>
  <c r="U121" i="64" s="1"/>
  <c r="U122" i="64" s="1"/>
  <c r="M118" i="64" l="1"/>
  <c r="AW117" i="64"/>
  <c r="AI117" i="64"/>
  <c r="AL117" i="64" s="1"/>
  <c r="AM117" i="64" s="1"/>
  <c r="AH117" i="64"/>
  <c r="I117" i="64"/>
  <c r="E117" i="64" l="1"/>
  <c r="AB118" i="64"/>
  <c r="V122" i="64"/>
  <c r="V123" i="64" s="1"/>
  <c r="N124" i="64" l="1"/>
  <c r="O124" i="64"/>
  <c r="C118" i="64"/>
  <c r="G118" i="64" s="1"/>
  <c r="D118" i="64"/>
  <c r="J118" i="64"/>
  <c r="K118" i="64" l="1"/>
  <c r="AC118" i="64"/>
  <c r="AS118" i="64"/>
  <c r="AQ118" i="64" l="1"/>
  <c r="AQ119" i="64" s="1"/>
  <c r="AQ120" i="64" s="1"/>
  <c r="AR118" i="64"/>
  <c r="Y119" i="64"/>
  <c r="H118" i="64"/>
  <c r="L118" i="64"/>
  <c r="AJ118" i="64"/>
  <c r="AE118" i="64"/>
  <c r="AF118" i="64" s="1"/>
  <c r="AG120" i="64" s="1"/>
  <c r="F118" i="64"/>
  <c r="I118" i="64" l="1"/>
  <c r="AI118" i="64"/>
  <c r="AH118" i="64"/>
  <c r="AW118" i="64"/>
  <c r="Q120" i="64"/>
  <c r="AQ121" i="64" s="1"/>
  <c r="P120" i="64"/>
  <c r="AK118" i="64" l="1"/>
  <c r="AA119" i="64" s="1"/>
  <c r="AA120" i="64" s="1"/>
  <c r="E118" i="64"/>
  <c r="C119" i="64" s="1"/>
  <c r="G119" i="64" s="1"/>
  <c r="M119" i="64" l="1"/>
  <c r="AB119" i="64" s="1"/>
  <c r="AC119" i="64"/>
  <c r="AA121" i="64"/>
  <c r="J119" i="64" l="1"/>
  <c r="K119" i="64" s="1"/>
  <c r="AR119" i="64" s="1"/>
  <c r="AR120" i="64" s="1"/>
  <c r="AR121" i="64" s="1"/>
  <c r="D119" i="64"/>
  <c r="AS119" i="64" s="1"/>
  <c r="Y120" i="64" s="1"/>
  <c r="M120" i="64" s="1"/>
  <c r="AE119" i="64"/>
  <c r="AA122" i="64"/>
  <c r="T119" i="64" l="1"/>
  <c r="AV120" i="64" s="1"/>
  <c r="AV121" i="64" s="1"/>
  <c r="AV122" i="64" s="1"/>
  <c r="AV123" i="64" s="1"/>
  <c r="AV124" i="64" s="1"/>
  <c r="L119" i="64"/>
  <c r="AJ119" i="64"/>
  <c r="H119" i="64"/>
  <c r="AA123" i="64"/>
  <c r="F119" i="64"/>
  <c r="AB120" i="64"/>
  <c r="AI119" i="64" l="1"/>
  <c r="AH119" i="64"/>
  <c r="I119" i="64"/>
  <c r="AW119" i="64"/>
  <c r="E119" i="64" l="1"/>
  <c r="C120" i="64" l="1"/>
  <c r="G120" i="64" s="1"/>
  <c r="D120" i="64"/>
  <c r="J120" i="64"/>
  <c r="K120" i="64" l="1"/>
  <c r="X121" i="64" s="1"/>
  <c r="X122" i="64" s="1"/>
  <c r="X123" i="64" s="1"/>
  <c r="X124" i="64" s="1"/>
  <c r="X125" i="64" s="1"/>
  <c r="AS120" i="64"/>
  <c r="AC120" i="64"/>
  <c r="AE120" i="64" l="1"/>
  <c r="AJ120" i="64"/>
  <c r="L120" i="64"/>
  <c r="H120" i="64"/>
  <c r="Y121" i="64"/>
  <c r="M121" i="64" s="1"/>
  <c r="AW120" i="64"/>
  <c r="F120" i="64"/>
  <c r="AH120" i="64" l="1"/>
  <c r="AI120" i="64"/>
  <c r="I120" i="64"/>
  <c r="E120" i="64" l="1"/>
  <c r="C121" i="64" l="1"/>
  <c r="G121" i="64" s="1"/>
  <c r="W121" i="64" s="1"/>
  <c r="W122" i="64" s="1"/>
  <c r="W123" i="64" s="1"/>
  <c r="W124" i="64" s="1"/>
  <c r="D121" i="64"/>
  <c r="J121" i="64"/>
  <c r="K121" i="64" l="1"/>
  <c r="F121" i="64" s="1"/>
  <c r="AN127" i="64"/>
  <c r="T127" i="64" s="1"/>
  <c r="T128" i="64" s="1"/>
  <c r="AC121" i="64"/>
  <c r="AS121" i="64"/>
  <c r="AB121" i="64" l="1"/>
  <c r="Y122" i="64"/>
  <c r="AW121" i="64"/>
  <c r="AE121" i="64"/>
  <c r="L121" i="64"/>
  <c r="H121" i="64"/>
  <c r="AR122" i="64" s="1"/>
  <c r="AJ121" i="64"/>
  <c r="M122" i="64" l="1"/>
  <c r="AO122" i="64"/>
  <c r="AI121" i="64"/>
  <c r="AH121" i="64"/>
  <c r="AP122" i="64"/>
  <c r="I121" i="64"/>
  <c r="AT125" i="64"/>
  <c r="AU125" i="64"/>
  <c r="Z125" i="64"/>
  <c r="R123" i="64" l="1"/>
  <c r="R124" i="64" s="1"/>
  <c r="R125" i="64" s="1"/>
  <c r="R126" i="64" s="1"/>
  <c r="S127" i="64" s="1"/>
  <c r="S128" i="64" s="1"/>
  <c r="AB122" i="64"/>
  <c r="E121" i="64"/>
  <c r="R127" i="64" l="1"/>
  <c r="C122" i="64"/>
  <c r="G122" i="64" s="1"/>
  <c r="J122" i="64"/>
  <c r="AC122" i="64" l="1"/>
  <c r="K122" i="64"/>
  <c r="D122" i="64" l="1"/>
  <c r="AJ122" i="64"/>
  <c r="L122" i="64"/>
  <c r="AE122" i="64"/>
  <c r="H122" i="64" l="1"/>
  <c r="AH122" i="64" s="1"/>
  <c r="AQ122" i="64"/>
  <c r="AS122" i="64"/>
  <c r="F122" i="64"/>
  <c r="U123" i="64" s="1"/>
  <c r="U124" i="64" s="1"/>
  <c r="U125" i="64" s="1"/>
  <c r="U126" i="64" s="1"/>
  <c r="U127" i="64" s="1"/>
  <c r="I122" i="64"/>
  <c r="AI122" i="64"/>
  <c r="AL122" i="64" s="1"/>
  <c r="AM122" i="64" s="1"/>
  <c r="AW122" i="64" l="1"/>
  <c r="Y123" i="64"/>
  <c r="M123" i="64" s="1"/>
  <c r="E122" i="64"/>
  <c r="V127" i="64" l="1"/>
  <c r="V128" i="64" s="1"/>
  <c r="D123" i="64"/>
  <c r="C123" i="64"/>
  <c r="G123" i="64" s="1"/>
  <c r="N129" i="64" l="1"/>
  <c r="O129" i="64"/>
  <c r="J123" i="64"/>
  <c r="K123" i="64" s="1"/>
  <c r="AB123" i="64"/>
  <c r="AS123" i="64"/>
  <c r="AC123" i="64"/>
  <c r="AQ123" i="64" l="1"/>
  <c r="AQ124" i="64" s="1"/>
  <c r="AQ125" i="64" s="1"/>
  <c r="AR123" i="64"/>
  <c r="F123" i="64"/>
  <c r="AE123" i="64"/>
  <c r="AF123" i="64" s="1"/>
  <c r="AG125" i="64" s="1"/>
  <c r="Y124" i="64"/>
  <c r="L123" i="64"/>
  <c r="H123" i="64"/>
  <c r="AJ123" i="64"/>
  <c r="I123" i="64" l="1"/>
  <c r="AW123" i="64"/>
  <c r="AI123" i="64"/>
  <c r="AH123" i="64"/>
  <c r="Q125" i="64"/>
  <c r="AQ126" i="64" s="1"/>
  <c r="P125" i="64"/>
  <c r="AK123" i="64" l="1"/>
  <c r="AA124" i="64" s="1"/>
  <c r="AA125" i="64" s="1"/>
  <c r="E123" i="64"/>
  <c r="C124" i="64" s="1"/>
  <c r="G124" i="64" s="1"/>
  <c r="M124" i="64" l="1"/>
  <c r="D124" i="64" s="1"/>
  <c r="AS124" i="64" s="1"/>
  <c r="AC124" i="64"/>
  <c r="AA126" i="64"/>
  <c r="J124" i="64" l="1"/>
  <c r="K124" i="64" s="1"/>
  <c r="AR124" i="64" s="1"/>
  <c r="AR125" i="64" s="1"/>
  <c r="AR126" i="64" s="1"/>
  <c r="AB124" i="64"/>
  <c r="AE124" i="64"/>
  <c r="Y125" i="64"/>
  <c r="M125" i="64" s="1"/>
  <c r="AA127" i="64"/>
  <c r="F124" i="64" l="1"/>
  <c r="AB125" i="64"/>
  <c r="T124" i="64"/>
  <c r="AV125" i="64" s="1"/>
  <c r="AV126" i="64" s="1"/>
  <c r="AV127" i="64" s="1"/>
  <c r="AV128" i="64" s="1"/>
  <c r="AV129" i="64" s="1"/>
  <c r="L124" i="64"/>
  <c r="H124" i="64"/>
  <c r="AJ124" i="64"/>
  <c r="AA128" i="64"/>
  <c r="AW124" i="64" l="1"/>
  <c r="AH124" i="64"/>
  <c r="I124" i="64"/>
  <c r="AI124" i="64"/>
  <c r="E124" i="64" l="1"/>
  <c r="C125" i="64" l="1"/>
  <c r="G125" i="64" s="1"/>
  <c r="D125" i="64"/>
  <c r="J125" i="64"/>
  <c r="K125" i="64" l="1"/>
  <c r="X126" i="64" s="1"/>
  <c r="X127" i="64" s="1"/>
  <c r="X128" i="64" s="1"/>
  <c r="X129" i="64" s="1"/>
  <c r="X130" i="64" s="1"/>
  <c r="AC125" i="64"/>
  <c r="AS125" i="64"/>
  <c r="Y126" i="64" l="1"/>
  <c r="M126" i="64" s="1"/>
  <c r="AW125" i="64"/>
  <c r="AJ125" i="64"/>
  <c r="H125" i="64"/>
  <c r="L125" i="64"/>
  <c r="AE125" i="64"/>
  <c r="F125" i="64"/>
  <c r="I125" i="64" l="1"/>
  <c r="AH125" i="64"/>
  <c r="AI125" i="64"/>
  <c r="E125" i="64" l="1"/>
  <c r="C126" i="64" l="1"/>
  <c r="G126" i="64" s="1"/>
  <c r="W126" i="64" s="1"/>
  <c r="W127" i="64" s="1"/>
  <c r="W128" i="64" s="1"/>
  <c r="W129" i="64" s="1"/>
  <c r="J126" i="64"/>
  <c r="D126" i="64"/>
  <c r="K126" i="64" l="1"/>
  <c r="AN132" i="64"/>
  <c r="T132" i="64" s="1"/>
  <c r="T133" i="64" s="1"/>
  <c r="AS126" i="64"/>
  <c r="AC126" i="64"/>
  <c r="AE126" i="64" l="1"/>
  <c r="Y127" i="64"/>
  <c r="AW126" i="64"/>
  <c r="L126" i="64"/>
  <c r="AJ126" i="64"/>
  <c r="H126" i="64"/>
  <c r="AR127" i="64" s="1"/>
  <c r="AB126" i="64"/>
  <c r="F126" i="64"/>
  <c r="M127" i="64" l="1"/>
  <c r="AO127" i="64"/>
  <c r="I126" i="64"/>
  <c r="AH126" i="64"/>
  <c r="AP127" i="64"/>
  <c r="AU130" i="64"/>
  <c r="AT130" i="64"/>
  <c r="Z130" i="64"/>
  <c r="AI126" i="64"/>
  <c r="AB127" i="64" l="1"/>
  <c r="R128" i="64"/>
  <c r="R129" i="64" s="1"/>
  <c r="R130" i="64" s="1"/>
  <c r="R131" i="64" s="1"/>
  <c r="R132" i="64" s="1"/>
  <c r="E126" i="64"/>
  <c r="S132" i="64" l="1"/>
  <c r="S133" i="64" s="1"/>
  <c r="C127" i="64"/>
  <c r="G127" i="64" s="1"/>
  <c r="J127" i="64"/>
  <c r="K127" i="64" l="1"/>
  <c r="AC127" i="64"/>
  <c r="D127" i="64" l="1"/>
  <c r="AE127" i="64"/>
  <c r="L127" i="64"/>
  <c r="AJ127" i="64"/>
  <c r="H127" i="64" l="1"/>
  <c r="AH127" i="64" s="1"/>
  <c r="AQ127" i="64"/>
  <c r="AS127" i="64"/>
  <c r="F127" i="64"/>
  <c r="U128" i="64" s="1"/>
  <c r="U129" i="64" s="1"/>
  <c r="U130" i="64" s="1"/>
  <c r="U131" i="64" s="1"/>
  <c r="U132" i="64" s="1"/>
  <c r="AI127" i="64"/>
  <c r="AL127" i="64" s="1"/>
  <c r="AM127" i="64" s="1"/>
  <c r="I127" i="64"/>
  <c r="Y128" i="64" l="1"/>
  <c r="M128" i="64" s="1"/>
  <c r="AW127" i="64"/>
  <c r="E127" i="64"/>
  <c r="V132" i="64" l="1"/>
  <c r="V133" i="64" s="1"/>
  <c r="J128" i="64"/>
  <c r="C128" i="64"/>
  <c r="G128" i="64" s="1"/>
  <c r="N134" i="64" l="1"/>
  <c r="O134" i="64"/>
  <c r="D128" i="64"/>
  <c r="AS128" i="64" s="1"/>
  <c r="AB128" i="64"/>
  <c r="K128" i="64"/>
  <c r="AC128" i="64"/>
  <c r="AQ128" i="64" l="1"/>
  <c r="AQ129" i="64" s="1"/>
  <c r="AQ130" i="64" s="1"/>
  <c r="AR128" i="64"/>
  <c r="F128" i="64"/>
  <c r="Y129" i="64"/>
  <c r="AE128" i="64"/>
  <c r="AF128" i="64" s="1"/>
  <c r="AG130" i="64" s="1"/>
  <c r="H128" i="64"/>
  <c r="L128" i="64"/>
  <c r="AJ128" i="64"/>
  <c r="AH128" i="64" l="1"/>
  <c r="AW128" i="64"/>
  <c r="I128" i="64"/>
  <c r="Q130" i="64"/>
  <c r="AQ131" i="64" s="1"/>
  <c r="P130" i="64"/>
  <c r="AI128" i="64"/>
  <c r="AK128" i="64" l="1"/>
  <c r="AA129" i="64" s="1"/>
  <c r="AA130" i="64" s="1"/>
  <c r="E128" i="64"/>
  <c r="C129" i="64" s="1"/>
  <c r="G129" i="64" s="1"/>
  <c r="M129" i="64" l="1"/>
  <c r="J129" i="64" s="1"/>
  <c r="AC129" i="64"/>
  <c r="AA131" i="64"/>
  <c r="AB129" i="64" l="1"/>
  <c r="D129" i="64"/>
  <c r="AS129" i="64" s="1"/>
  <c r="Y130" i="64" s="1"/>
  <c r="M130" i="64" s="1"/>
  <c r="AA132" i="64"/>
  <c r="K129" i="64"/>
  <c r="AR129" i="64" s="1"/>
  <c r="AR130" i="64" s="1"/>
  <c r="AR131" i="64" s="1"/>
  <c r="AE129" i="64"/>
  <c r="F129" i="64" l="1"/>
  <c r="T129" i="64"/>
  <c r="AV130" i="64" s="1"/>
  <c r="AV131" i="64" s="1"/>
  <c r="AV132" i="64" s="1"/>
  <c r="AV133" i="64" s="1"/>
  <c r="AV134" i="64" s="1"/>
  <c r="H129" i="64"/>
  <c r="AJ129" i="64"/>
  <c r="L129" i="64"/>
  <c r="AA133" i="64"/>
  <c r="AB130" i="64"/>
  <c r="AI129" i="64" l="1"/>
  <c r="AW129" i="64"/>
  <c r="AH129" i="64"/>
  <c r="I129" i="64"/>
  <c r="E129" i="64" l="1"/>
  <c r="C130" i="64" l="1"/>
  <c r="G130" i="64" s="1"/>
  <c r="D130" i="64"/>
  <c r="J130" i="64"/>
  <c r="K130" i="64" l="1"/>
  <c r="X131" i="64" s="1"/>
  <c r="X132" i="64" s="1"/>
  <c r="X133" i="64" s="1"/>
  <c r="X134" i="64" s="1"/>
  <c r="X135" i="64" s="1"/>
  <c r="AS130" i="64"/>
  <c r="AC130" i="64"/>
  <c r="Y131" i="64" l="1"/>
  <c r="M131" i="64" s="1"/>
  <c r="AW130" i="64"/>
  <c r="L130" i="64"/>
  <c r="AJ130" i="64"/>
  <c r="H130" i="64"/>
  <c r="AE130" i="64"/>
  <c r="F130" i="64"/>
  <c r="AH130" i="64" l="1"/>
  <c r="AI130" i="64"/>
  <c r="I130" i="64"/>
  <c r="E130" i="64" l="1"/>
  <c r="C131" i="64" l="1"/>
  <c r="G131" i="64" s="1"/>
  <c r="W131" i="64" s="1"/>
  <c r="W132" i="64" s="1"/>
  <c r="W133" i="64" s="1"/>
  <c r="W134" i="64" s="1"/>
  <c r="D131" i="64"/>
  <c r="J131" i="64"/>
  <c r="K131" i="64" l="1"/>
  <c r="F131" i="64" s="1"/>
  <c r="AN137" i="64"/>
  <c r="T137" i="64" s="1"/>
  <c r="T138" i="64" s="1"/>
  <c r="AS131" i="64"/>
  <c r="AC131" i="64"/>
  <c r="AB131" i="64" l="1"/>
  <c r="AE131" i="64"/>
  <c r="Y132" i="64"/>
  <c r="AW131" i="64"/>
  <c r="L131" i="64"/>
  <c r="H131" i="64"/>
  <c r="AR132" i="64" s="1"/>
  <c r="AJ131" i="64"/>
  <c r="M132" i="64" l="1"/>
  <c r="AO132" i="64"/>
  <c r="AI131" i="64"/>
  <c r="AP132" i="64"/>
  <c r="AH131" i="64"/>
  <c r="I131" i="64"/>
  <c r="Z135" i="64"/>
  <c r="AT135" i="64"/>
  <c r="AU135" i="64"/>
  <c r="R133" i="64" l="1"/>
  <c r="R134" i="64" s="1"/>
  <c r="R135" i="64" s="1"/>
  <c r="R136" i="64" s="1"/>
  <c r="S137" i="64" s="1"/>
  <c r="S138" i="64" s="1"/>
  <c r="AB132" i="64"/>
  <c r="E131" i="64"/>
  <c r="R137" i="64" l="1"/>
  <c r="C132" i="64"/>
  <c r="G132" i="64" s="1"/>
  <c r="J132" i="64"/>
  <c r="AC132" i="64" l="1"/>
  <c r="K132" i="64"/>
  <c r="AJ132" i="64" l="1"/>
  <c r="L132" i="64"/>
  <c r="D132" i="64"/>
  <c r="AQ132" i="64" s="1"/>
  <c r="AE132" i="64"/>
  <c r="F132" i="64" l="1"/>
  <c r="U133" i="64" s="1"/>
  <c r="U134" i="64" s="1"/>
  <c r="U135" i="64" s="1"/>
  <c r="U136" i="64" s="1"/>
  <c r="U137" i="64" s="1"/>
  <c r="I132" i="64"/>
  <c r="AS132" i="64"/>
  <c r="AI132" i="64"/>
  <c r="AL132" i="64" s="1"/>
  <c r="AM132" i="64" s="1"/>
  <c r="H132" i="64"/>
  <c r="AH132" i="64" l="1"/>
  <c r="Y133" i="64"/>
  <c r="M133" i="64" s="1"/>
  <c r="AW132" i="64"/>
  <c r="E132" i="64"/>
  <c r="C133" i="64" s="1"/>
  <c r="G133" i="64" s="1"/>
  <c r="AC133" i="64" s="1"/>
  <c r="AE133" i="64" l="1"/>
  <c r="AF133" i="64" s="1"/>
  <c r="AG135" i="64" s="1"/>
  <c r="AB133" i="64"/>
  <c r="D133" i="64"/>
  <c r="J133" i="64"/>
  <c r="V137" i="64"/>
  <c r="V138" i="64" s="1"/>
  <c r="K133" i="64" l="1"/>
  <c r="AS133" i="64"/>
  <c r="N139" i="64"/>
  <c r="O139" i="64"/>
  <c r="Q135" i="64"/>
  <c r="P135" i="64"/>
  <c r="AQ133" i="64" l="1"/>
  <c r="AQ134" i="64" s="1"/>
  <c r="AQ135" i="64" s="1"/>
  <c r="AQ136" i="64" s="1"/>
  <c r="AR133" i="64"/>
  <c r="Y134" i="64"/>
  <c r="AJ133" i="64"/>
  <c r="L133" i="64"/>
  <c r="H133" i="64"/>
  <c r="F133" i="64"/>
  <c r="AW133" i="64" l="1"/>
  <c r="I133" i="64"/>
  <c r="AI133" i="64"/>
  <c r="AH133" i="64"/>
  <c r="AK133" i="64" l="1"/>
  <c r="AA134" i="64" s="1"/>
  <c r="AA135" i="64" s="1"/>
  <c r="E133" i="64"/>
  <c r="C134" i="64" s="1"/>
  <c r="G134" i="64" s="1"/>
  <c r="M134" i="64" l="1"/>
  <c r="AB134" i="64" s="1"/>
  <c r="AA136" i="64"/>
  <c r="AC134" i="64"/>
  <c r="J134" i="64" l="1"/>
  <c r="K134" i="64" s="1"/>
  <c r="AR134" i="64" s="1"/>
  <c r="AR135" i="64" s="1"/>
  <c r="AR136" i="64" s="1"/>
  <c r="D134" i="64"/>
  <c r="AS134" i="64" s="1"/>
  <c r="Y135" i="64" s="1"/>
  <c r="M135" i="64" s="1"/>
  <c r="AA137" i="64"/>
  <c r="AE134" i="64"/>
  <c r="AJ134" i="64" l="1"/>
  <c r="L134" i="64"/>
  <c r="H134" i="64"/>
  <c r="AH134" i="64" s="1"/>
  <c r="T134" i="64"/>
  <c r="AV135" i="64" s="1"/>
  <c r="AV136" i="64" s="1"/>
  <c r="AV137" i="64" s="1"/>
  <c r="AV138" i="64" s="1"/>
  <c r="AV139" i="64" s="1"/>
  <c r="F134" i="64"/>
  <c r="AI134" i="64"/>
  <c r="I134" i="64"/>
  <c r="AA138" i="64"/>
  <c r="AB135" i="64"/>
  <c r="AW134" i="64" l="1"/>
  <c r="E134" i="64"/>
  <c r="C135" i="64" l="1"/>
  <c r="G135" i="64" s="1"/>
  <c r="J135" i="64"/>
  <c r="D135" i="64"/>
  <c r="K135" i="64" l="1"/>
  <c r="X136" i="64" s="1"/>
  <c r="X137" i="64" s="1"/>
  <c r="X138" i="64" s="1"/>
  <c r="X139" i="64" s="1"/>
  <c r="X140" i="64" s="1"/>
  <c r="AS135" i="64"/>
  <c r="AC135" i="64"/>
  <c r="Y136" i="64" l="1"/>
  <c r="M136" i="64" s="1"/>
  <c r="AW135" i="64"/>
  <c r="AJ135" i="64"/>
  <c r="H135" i="64"/>
  <c r="L135" i="64"/>
  <c r="AE135" i="64"/>
  <c r="F135" i="64"/>
  <c r="I135" i="64" l="1"/>
  <c r="AH135" i="64"/>
  <c r="AI135" i="64"/>
  <c r="E135" i="64" l="1"/>
  <c r="C136" i="64" l="1"/>
  <c r="G136" i="64" s="1"/>
  <c r="W136" i="64" s="1"/>
  <c r="W137" i="64" s="1"/>
  <c r="W138" i="64" s="1"/>
  <c r="W139" i="64" s="1"/>
  <c r="J136" i="64"/>
  <c r="D136" i="64"/>
  <c r="K136" i="64" l="1"/>
  <c r="F136" i="64" s="1"/>
  <c r="AN142" i="64"/>
  <c r="T142" i="64" s="1"/>
  <c r="T143" i="64" s="1"/>
  <c r="AS136" i="64"/>
  <c r="AC136" i="64"/>
  <c r="Y137" i="64" l="1"/>
  <c r="AW136" i="64"/>
  <c r="AE136" i="64"/>
  <c r="AB136" i="64"/>
  <c r="L136" i="64"/>
  <c r="H136" i="64"/>
  <c r="AR137" i="64" s="1"/>
  <c r="AJ136" i="64"/>
  <c r="M137" i="64" l="1"/>
  <c r="AO137" i="64"/>
  <c r="Z140" i="64"/>
  <c r="AT140" i="64"/>
  <c r="AU140" i="64"/>
  <c r="AI136" i="64"/>
  <c r="AP137" i="64"/>
  <c r="AH136" i="64"/>
  <c r="I136" i="64"/>
  <c r="R138" i="64" l="1"/>
  <c r="R139" i="64" s="1"/>
  <c r="R140" i="64" s="1"/>
  <c r="R141" i="64" s="1"/>
  <c r="S142" i="64" s="1"/>
  <c r="S143" i="64" s="1"/>
  <c r="AB137" i="64"/>
  <c r="E136" i="64"/>
  <c r="C137" i="64" s="1"/>
  <c r="G137" i="64" s="1"/>
  <c r="R142" i="64" l="1"/>
  <c r="AC137" i="64"/>
  <c r="J137" i="64"/>
  <c r="K137" i="64" l="1"/>
  <c r="AE137" i="64"/>
  <c r="L137" i="64" l="1"/>
  <c r="AJ137" i="64"/>
  <c r="D137" i="64"/>
  <c r="AQ137" i="64" s="1"/>
  <c r="F137" i="64" l="1"/>
  <c r="U138" i="64" s="1"/>
  <c r="U139" i="64" s="1"/>
  <c r="U140" i="64" s="1"/>
  <c r="U141" i="64" s="1"/>
  <c r="U142" i="64" s="1"/>
  <c r="AS137" i="64"/>
  <c r="I137" i="64"/>
  <c r="AI137" i="64"/>
  <c r="AL137" i="64" s="1"/>
  <c r="AM137" i="64" s="1"/>
  <c r="H137" i="64"/>
  <c r="AH137" i="64" l="1"/>
  <c r="E137" i="64"/>
  <c r="C138" i="64" s="1"/>
  <c r="G138" i="64" s="1"/>
  <c r="AC138" i="64" s="1"/>
  <c r="Y138" i="64"/>
  <c r="M138" i="64" s="1"/>
  <c r="AW137" i="64"/>
  <c r="V142" i="64" l="1"/>
  <c r="V143" i="64" s="1"/>
  <c r="AE138" i="64"/>
  <c r="AF138" i="64" s="1"/>
  <c r="AG140" i="64" s="1"/>
  <c r="D138" i="64"/>
  <c r="AB138" i="64"/>
  <c r="J138" i="64"/>
  <c r="P140" i="64" l="1"/>
  <c r="Q140" i="64"/>
  <c r="N144" i="64"/>
  <c r="O144" i="64"/>
  <c r="K138" i="64"/>
  <c r="AS138" i="64"/>
  <c r="AQ138" i="64" l="1"/>
  <c r="AQ139" i="64" s="1"/>
  <c r="AQ140" i="64" s="1"/>
  <c r="AQ141" i="64" s="1"/>
  <c r="AR138" i="64"/>
  <c r="L138" i="64"/>
  <c r="AJ138" i="64"/>
  <c r="H138" i="64"/>
  <c r="Y139" i="64"/>
  <c r="F138" i="64"/>
  <c r="AW138" i="64" l="1"/>
  <c r="AI138" i="64"/>
  <c r="AH138" i="64"/>
  <c r="I138" i="64"/>
  <c r="AK138" i="64" l="1"/>
  <c r="AA139" i="64" s="1"/>
  <c r="AA140" i="64" s="1"/>
  <c r="E138" i="64"/>
  <c r="C139" i="64" s="1"/>
  <c r="G139" i="64" s="1"/>
  <c r="M139" i="64" l="1"/>
  <c r="AB139" i="64" s="1"/>
  <c r="AC139" i="64"/>
  <c r="AA141" i="64"/>
  <c r="D139" i="64" l="1"/>
  <c r="AS139" i="64" s="1"/>
  <c r="J139" i="64"/>
  <c r="K139" i="64" s="1"/>
  <c r="AR139" i="64" s="1"/>
  <c r="AR140" i="64" s="1"/>
  <c r="AR141" i="64" s="1"/>
  <c r="AA142" i="64"/>
  <c r="AE139" i="64"/>
  <c r="T139" i="64" l="1"/>
  <c r="AV140" i="64" s="1"/>
  <c r="AV141" i="64" s="1"/>
  <c r="AV142" i="64" s="1"/>
  <c r="AV143" i="64" s="1"/>
  <c r="AV144" i="64" s="1"/>
  <c r="AJ139" i="64"/>
  <c r="L139" i="64"/>
  <c r="H139" i="64"/>
  <c r="Y140" i="64"/>
  <c r="M140" i="64" s="1"/>
  <c r="AA143" i="64"/>
  <c r="F139" i="64"/>
  <c r="AB140" i="64" l="1"/>
  <c r="AH139" i="64"/>
  <c r="I139" i="64"/>
  <c r="AI139" i="64"/>
  <c r="AW139" i="64"/>
  <c r="E139" i="64" l="1"/>
  <c r="C140" i="64" l="1"/>
  <c r="G140" i="64" s="1"/>
  <c r="D140" i="64"/>
  <c r="J140" i="64"/>
  <c r="K140" i="64" l="1"/>
  <c r="X141" i="64" s="1"/>
  <c r="X142" i="64" s="1"/>
  <c r="X143" i="64" s="1"/>
  <c r="X144" i="64" s="1"/>
  <c r="X145" i="64" s="1"/>
  <c r="AC140" i="64"/>
  <c r="AS140" i="64"/>
  <c r="F140" i="64" l="1"/>
  <c r="Y141" i="64"/>
  <c r="M141" i="64" s="1"/>
  <c r="AW140" i="64"/>
  <c r="AE140" i="64"/>
  <c r="L140" i="64"/>
  <c r="AJ140" i="64"/>
  <c r="H140" i="64"/>
  <c r="I140" i="64" l="1"/>
  <c r="AH140" i="64"/>
  <c r="AI140" i="64"/>
  <c r="E140" i="64" l="1"/>
  <c r="C141" i="64" l="1"/>
  <c r="G141" i="64" s="1"/>
  <c r="W141" i="64" s="1"/>
  <c r="W142" i="64" s="1"/>
  <c r="W143" i="64" s="1"/>
  <c r="W144" i="64" s="1"/>
  <c r="D141" i="64"/>
  <c r="J141" i="64"/>
  <c r="K141" i="64" l="1"/>
  <c r="AN147" i="64"/>
  <c r="T147" i="64" s="1"/>
  <c r="T148" i="64" s="1"/>
  <c r="AS141" i="64"/>
  <c r="AC141" i="64"/>
  <c r="AE141" i="64" l="1"/>
  <c r="Y142" i="64"/>
  <c r="AW141" i="64"/>
  <c r="L141" i="64"/>
  <c r="H141" i="64"/>
  <c r="AR142" i="64" s="1"/>
  <c r="AJ141" i="64"/>
  <c r="AB141" i="64"/>
  <c r="F141" i="64"/>
  <c r="M142" i="64" l="1"/>
  <c r="AO142" i="64"/>
  <c r="Z145" i="64"/>
  <c r="AT145" i="64"/>
  <c r="AU145" i="64"/>
  <c r="AI141" i="64"/>
  <c r="I141" i="64"/>
  <c r="AP142" i="64"/>
  <c r="AH141" i="64"/>
  <c r="AB142" i="64" l="1"/>
  <c r="R143" i="64"/>
  <c r="R144" i="64" s="1"/>
  <c r="R145" i="64" s="1"/>
  <c r="R146" i="64" s="1"/>
  <c r="R147" i="64" s="1"/>
  <c r="E141" i="64"/>
  <c r="S147" i="64" l="1"/>
  <c r="S148" i="64" s="1"/>
  <c r="C142" i="64"/>
  <c r="G142" i="64" s="1"/>
  <c r="J142" i="64"/>
  <c r="K142" i="64" l="1"/>
  <c r="AC142" i="64"/>
  <c r="D142" i="64" l="1"/>
  <c r="AE142" i="64"/>
  <c r="AJ142" i="64"/>
  <c r="L142" i="64"/>
  <c r="H142" i="64" l="1"/>
  <c r="AH142" i="64" s="1"/>
  <c r="AQ142" i="64"/>
  <c r="AS142" i="64"/>
  <c r="F142" i="64"/>
  <c r="U143" i="64" s="1"/>
  <c r="U144" i="64" s="1"/>
  <c r="U145" i="64" s="1"/>
  <c r="U146" i="64" s="1"/>
  <c r="U147" i="64" s="1"/>
  <c r="I142" i="64"/>
  <c r="AI142" i="64"/>
  <c r="AL142" i="64" s="1"/>
  <c r="AM142" i="64" s="1"/>
  <c r="Y143" i="64" l="1"/>
  <c r="M143" i="64" s="1"/>
  <c r="AW142" i="64"/>
  <c r="E142" i="64"/>
  <c r="V147" i="64" l="1"/>
  <c r="V148" i="64" s="1"/>
  <c r="D143" i="64"/>
  <c r="C143" i="64"/>
  <c r="G143" i="64" s="1"/>
  <c r="N149" i="64" l="1"/>
  <c r="O149" i="64"/>
  <c r="J143" i="64"/>
  <c r="K143" i="64" s="1"/>
  <c r="AB143" i="64"/>
  <c r="AS143" i="64"/>
  <c r="AC143" i="64"/>
  <c r="AQ143" i="64" l="1"/>
  <c r="AQ144" i="64" s="1"/>
  <c r="AQ145" i="64" s="1"/>
  <c r="AR143" i="64"/>
  <c r="L143" i="64"/>
  <c r="AJ143" i="64"/>
  <c r="H143" i="64"/>
  <c r="AE143" i="64"/>
  <c r="AF143" i="64" s="1"/>
  <c r="AG145" i="64" s="1"/>
  <c r="Y144" i="64"/>
  <c r="F143" i="64"/>
  <c r="P145" i="64" l="1"/>
  <c r="Q145" i="64"/>
  <c r="AQ146" i="64" s="1"/>
  <c r="AH143" i="64"/>
  <c r="AI143" i="64"/>
  <c r="I143" i="64"/>
  <c r="AW143" i="64"/>
  <c r="AK143" i="64" l="1"/>
  <c r="AA144" i="64" s="1"/>
  <c r="AA145" i="64" s="1"/>
  <c r="E143" i="64"/>
  <c r="C144" i="64" s="1"/>
  <c r="G144" i="64" s="1"/>
  <c r="M144" i="64" l="1"/>
  <c r="AB144" i="64" s="1"/>
  <c r="AC144" i="64"/>
  <c r="AA146" i="64"/>
  <c r="J144" i="64" l="1"/>
  <c r="K144" i="64" s="1"/>
  <c r="AR144" i="64" s="1"/>
  <c r="AR145" i="64" s="1"/>
  <c r="AR146" i="64" s="1"/>
  <c r="D144" i="64"/>
  <c r="AS144" i="64" s="1"/>
  <c r="AE144" i="64"/>
  <c r="AA147" i="64"/>
  <c r="AA148" i="64" l="1"/>
  <c r="T144" i="64"/>
  <c r="AV145" i="64" s="1"/>
  <c r="AV146" i="64" s="1"/>
  <c r="AV147" i="64" s="1"/>
  <c r="AV148" i="64" s="1"/>
  <c r="AV149" i="64" s="1"/>
  <c r="L144" i="64"/>
  <c r="H144" i="64"/>
  <c r="AJ144" i="64"/>
  <c r="Y145" i="64"/>
  <c r="M145" i="64" s="1"/>
  <c r="F144" i="64"/>
  <c r="AH144" i="64" l="1"/>
  <c r="I144" i="64"/>
  <c r="AB145" i="64"/>
  <c r="AI144" i="64"/>
  <c r="AW144" i="64"/>
  <c r="E144" i="64" l="1"/>
  <c r="C145" i="64" l="1"/>
  <c r="G145" i="64" s="1"/>
  <c r="D145" i="64"/>
  <c r="J145" i="64"/>
  <c r="K145" i="64" l="1"/>
  <c r="X146" i="64" s="1"/>
  <c r="X147" i="64" s="1"/>
  <c r="X148" i="64" s="1"/>
  <c r="X149" i="64" s="1"/>
  <c r="X150" i="64" s="1"/>
  <c r="AC145" i="64"/>
  <c r="AS145" i="64"/>
  <c r="AE145" i="64" l="1"/>
  <c r="H145" i="64"/>
  <c r="L145" i="64"/>
  <c r="AJ145" i="64"/>
  <c r="Y146" i="64"/>
  <c r="M146" i="64" s="1"/>
  <c r="AW145" i="64"/>
  <c r="F145" i="64"/>
  <c r="AI145" i="64" l="1"/>
  <c r="AH145" i="64"/>
  <c r="I145" i="64"/>
  <c r="E145" i="64" l="1"/>
  <c r="C146" i="64" l="1"/>
  <c r="G146" i="64" s="1"/>
  <c r="W146" i="64" s="1"/>
  <c r="W147" i="64" s="1"/>
  <c r="W148" i="64" s="1"/>
  <c r="W149" i="64" s="1"/>
  <c r="D146" i="64"/>
  <c r="J146" i="64"/>
  <c r="K146" i="64" l="1"/>
  <c r="F146" i="64" s="1"/>
  <c r="AN152" i="64"/>
  <c r="T152" i="64" s="1"/>
  <c r="T153" i="64" s="1"/>
  <c r="AC146" i="64"/>
  <c r="AS146" i="64"/>
  <c r="AB146" i="64" l="1"/>
  <c r="Y147" i="64"/>
  <c r="AW146" i="64"/>
  <c r="AE146" i="64"/>
  <c r="AJ146" i="64"/>
  <c r="L146" i="64"/>
  <c r="H146" i="64"/>
  <c r="AR147" i="64" s="1"/>
  <c r="M147" i="64" l="1"/>
  <c r="AO147" i="64"/>
  <c r="AP147" i="64"/>
  <c r="AH146" i="64"/>
  <c r="I146" i="64"/>
  <c r="AI146" i="64"/>
  <c r="AU150" i="64"/>
  <c r="AT150" i="64"/>
  <c r="Z150" i="64"/>
  <c r="AB147" i="64" l="1"/>
  <c r="R148" i="64"/>
  <c r="R149" i="64" s="1"/>
  <c r="R150" i="64" s="1"/>
  <c r="R151" i="64" s="1"/>
  <c r="R152" i="64" s="1"/>
  <c r="E146" i="64"/>
  <c r="S152" i="64" l="1"/>
  <c r="S153" i="64" s="1"/>
  <c r="C147" i="64"/>
  <c r="G147" i="64" s="1"/>
  <c r="J147" i="64"/>
  <c r="AC147" i="64" l="1"/>
  <c r="K147" i="64"/>
  <c r="D147" i="64" s="1"/>
  <c r="AQ147" i="64" s="1"/>
  <c r="AS147" i="64" l="1"/>
  <c r="AW147" i="64" s="1"/>
  <c r="L147" i="64"/>
  <c r="AJ147" i="64"/>
  <c r="H147" i="64"/>
  <c r="F147" i="64"/>
  <c r="U148" i="64" s="1"/>
  <c r="U149" i="64" s="1"/>
  <c r="U150" i="64" s="1"/>
  <c r="U151" i="64" s="1"/>
  <c r="U152" i="64" s="1"/>
  <c r="AE147" i="64"/>
  <c r="Y148" i="64" l="1"/>
  <c r="M148" i="64" s="1"/>
  <c r="AH147" i="64"/>
  <c r="AI147" i="64"/>
  <c r="AL147" i="64" s="1"/>
  <c r="AM147" i="64" s="1"/>
  <c r="I147" i="64"/>
  <c r="AB148" i="64" l="1"/>
  <c r="E147" i="64"/>
  <c r="V152" i="64"/>
  <c r="V153" i="64" s="1"/>
  <c r="N154" i="64" l="1"/>
  <c r="O154" i="64"/>
  <c r="C148" i="64"/>
  <c r="G148" i="64" s="1"/>
  <c r="J148" i="64"/>
  <c r="D148" i="64"/>
  <c r="K148" i="64" l="1"/>
  <c r="AS148" i="64"/>
  <c r="AC148" i="64"/>
  <c r="AQ148" i="64" l="1"/>
  <c r="AQ149" i="64" s="1"/>
  <c r="AQ150" i="64" s="1"/>
  <c r="AR148" i="64"/>
  <c r="Y149" i="64"/>
  <c r="AE148" i="64"/>
  <c r="AF148" i="64" s="1"/>
  <c r="AG150" i="64" s="1"/>
  <c r="H148" i="64"/>
  <c r="AJ148" i="64"/>
  <c r="L148" i="64"/>
  <c r="F148" i="64"/>
  <c r="AI148" i="64" l="1"/>
  <c r="AW148" i="64"/>
  <c r="AH148" i="64"/>
  <c r="P150" i="64"/>
  <c r="Q150" i="64"/>
  <c r="AQ151" i="64" s="1"/>
  <c r="I148" i="64"/>
  <c r="AK148" i="64" l="1"/>
  <c r="AA149" i="64" s="1"/>
  <c r="AA150" i="64" s="1"/>
  <c r="E148" i="64"/>
  <c r="C149" i="64" s="1"/>
  <c r="G149" i="64" s="1"/>
  <c r="M149" i="64" l="1"/>
  <c r="AB149" i="64" s="1"/>
  <c r="AC149" i="64"/>
  <c r="AA151" i="64"/>
  <c r="D149" i="64" l="1"/>
  <c r="AS149" i="64" s="1"/>
  <c r="J149" i="64"/>
  <c r="K149" i="64" s="1"/>
  <c r="AR149" i="64" s="1"/>
  <c r="AR150" i="64" s="1"/>
  <c r="AR151" i="64" s="1"/>
  <c r="AE149" i="64"/>
  <c r="AA152" i="64"/>
  <c r="AA153" i="64" l="1"/>
  <c r="T149" i="64"/>
  <c r="AV150" i="64" s="1"/>
  <c r="AV151" i="64" s="1"/>
  <c r="AV152" i="64" s="1"/>
  <c r="AV153" i="64" s="1"/>
  <c r="AV154" i="64" s="1"/>
  <c r="AJ149" i="64"/>
  <c r="L149" i="64"/>
  <c r="H149" i="64"/>
  <c r="Y150" i="64"/>
  <c r="M150" i="64" s="1"/>
  <c r="F149" i="64"/>
  <c r="AW149" i="64" l="1"/>
  <c r="AI149" i="64"/>
  <c r="AB150" i="64"/>
  <c r="AH149" i="64"/>
  <c r="I149" i="64"/>
  <c r="E149" i="64" l="1"/>
  <c r="C150" i="64" l="1"/>
  <c r="G150" i="64" s="1"/>
  <c r="J150" i="64"/>
  <c r="D150" i="64"/>
  <c r="K150" i="64" l="1"/>
  <c r="AC150" i="64"/>
  <c r="AS150" i="64"/>
  <c r="F150" i="64" l="1"/>
  <c r="X151" i="64"/>
  <c r="X152" i="64" s="1"/>
  <c r="X153" i="64" s="1"/>
  <c r="X154" i="64" s="1"/>
  <c r="X155" i="64" s="1"/>
  <c r="Y151" i="64"/>
  <c r="M151" i="64" s="1"/>
  <c r="AW150" i="64"/>
  <c r="AE150" i="64"/>
  <c r="H150" i="64"/>
  <c r="L150" i="64"/>
  <c r="AJ150" i="64"/>
  <c r="I150" i="64" l="1"/>
  <c r="AI150" i="64"/>
  <c r="AH150" i="64"/>
  <c r="E150" i="64" l="1"/>
  <c r="C151" i="64" l="1"/>
  <c r="G151" i="64" s="1"/>
  <c r="W151" i="64" s="1"/>
  <c r="W152" i="64" s="1"/>
  <c r="W153" i="64" s="1"/>
  <c r="W154" i="64" s="1"/>
  <c r="J151" i="64"/>
  <c r="D151" i="64"/>
  <c r="K151" i="64" l="1"/>
  <c r="AN157" i="64"/>
  <c r="T157" i="64" s="1"/>
  <c r="T158" i="64" s="1"/>
  <c r="AS151" i="64"/>
  <c r="AC151" i="64"/>
  <c r="AE151" i="64" l="1"/>
  <c r="Y152" i="64"/>
  <c r="AW151" i="64"/>
  <c r="L151" i="64"/>
  <c r="H151" i="64"/>
  <c r="AR152" i="64" s="1"/>
  <c r="AJ151" i="64"/>
  <c r="AB151" i="64"/>
  <c r="F151" i="64"/>
  <c r="M152" i="64" l="1"/>
  <c r="AO152" i="64"/>
  <c r="I151" i="64"/>
  <c r="Z155" i="64"/>
  <c r="AT155" i="64"/>
  <c r="AU155" i="64"/>
  <c r="AI151" i="64"/>
  <c r="AH151" i="64"/>
  <c r="AP152" i="64"/>
  <c r="AB152" i="64" l="1"/>
  <c r="R153" i="64"/>
  <c r="R154" i="64" s="1"/>
  <c r="R155" i="64" s="1"/>
  <c r="R156" i="64" s="1"/>
  <c r="S157" i="64" s="1"/>
  <c r="S158" i="64" s="1"/>
  <c r="E151" i="64"/>
  <c r="R157" i="64" l="1"/>
  <c r="C152" i="64"/>
  <c r="G152" i="64" s="1"/>
  <c r="J152" i="64"/>
  <c r="K152" i="64" l="1"/>
  <c r="D152" i="64" s="1"/>
  <c r="AQ152" i="64" s="1"/>
  <c r="AC152" i="64"/>
  <c r="AS152" i="64" l="1"/>
  <c r="Y153" i="64" s="1"/>
  <c r="F152" i="64"/>
  <c r="U153" i="64" s="1"/>
  <c r="U154" i="64" s="1"/>
  <c r="U155" i="64" s="1"/>
  <c r="U156" i="64" s="1"/>
  <c r="U157" i="64" s="1"/>
  <c r="AE152" i="64"/>
  <c r="L152" i="64"/>
  <c r="H152" i="64"/>
  <c r="AJ152" i="64"/>
  <c r="M153" i="64" l="1"/>
  <c r="AB153" i="64" s="1"/>
  <c r="AW152" i="64"/>
  <c r="I152" i="64"/>
  <c r="AI152" i="64"/>
  <c r="AL152" i="64" s="1"/>
  <c r="AM152" i="64" s="1"/>
  <c r="AH152" i="64"/>
  <c r="V157" i="64" l="1"/>
  <c r="V158" i="64" s="1"/>
  <c r="N159" i="64" s="1"/>
  <c r="E152" i="64"/>
  <c r="O159" i="64" l="1"/>
  <c r="C153" i="64"/>
  <c r="G153" i="64" s="1"/>
  <c r="D153" i="64"/>
  <c r="J153" i="64"/>
  <c r="K153" i="64" l="1"/>
  <c r="AS153" i="64"/>
  <c r="AC153" i="64"/>
  <c r="AQ153" i="64" l="1"/>
  <c r="AQ154" i="64" s="1"/>
  <c r="AQ155" i="64" s="1"/>
  <c r="AR153" i="64"/>
  <c r="F153" i="64"/>
  <c r="AE153" i="64"/>
  <c r="AF153" i="64" s="1"/>
  <c r="AG155" i="64" s="1"/>
  <c r="Y154" i="64"/>
  <c r="L153" i="64"/>
  <c r="AJ153" i="64"/>
  <c r="H153" i="64"/>
  <c r="I153" i="64" l="1"/>
  <c r="AH153" i="64"/>
  <c r="AW153" i="64"/>
  <c r="AI153" i="64"/>
  <c r="Q155" i="64"/>
  <c r="AQ156" i="64" s="1"/>
  <c r="P155" i="64"/>
  <c r="AK153" i="64" l="1"/>
  <c r="AA154" i="64" s="1"/>
  <c r="AA155" i="64" s="1"/>
  <c r="E153" i="64"/>
  <c r="C154" i="64" s="1"/>
  <c r="G154" i="64" s="1"/>
  <c r="M154" i="64" l="1"/>
  <c r="AB154" i="64" s="1"/>
  <c r="AC154" i="64"/>
  <c r="AA156" i="64"/>
  <c r="J154" i="64" l="1"/>
  <c r="K154" i="64" s="1"/>
  <c r="AR154" i="64" s="1"/>
  <c r="AR155" i="64" s="1"/>
  <c r="AR156" i="64" s="1"/>
  <c r="D154" i="64"/>
  <c r="AS154" i="64" s="1"/>
  <c r="AA157" i="64"/>
  <c r="AE154" i="64"/>
  <c r="Y155" i="64" l="1"/>
  <c r="M155" i="64" s="1"/>
  <c r="T154" i="64"/>
  <c r="AV155" i="64" s="1"/>
  <c r="AV156" i="64" s="1"/>
  <c r="AV157" i="64" s="1"/>
  <c r="AV158" i="64" s="1"/>
  <c r="AV159" i="64" s="1"/>
  <c r="L154" i="64"/>
  <c r="AJ154" i="64"/>
  <c r="H154" i="64"/>
  <c r="AA158" i="64"/>
  <c r="F154" i="64"/>
  <c r="AW154" i="64" l="1"/>
  <c r="AH154" i="64"/>
  <c r="AI154" i="64"/>
  <c r="I154" i="64"/>
  <c r="AB155" i="64"/>
  <c r="E154" i="64" l="1"/>
  <c r="C155" i="64" l="1"/>
  <c r="G155" i="64" s="1"/>
  <c r="D155" i="64"/>
  <c r="J155" i="64"/>
  <c r="K155" i="64" l="1"/>
  <c r="X156" i="64" s="1"/>
  <c r="X157" i="64" s="1"/>
  <c r="X158" i="64" s="1"/>
  <c r="X159" i="64" s="1"/>
  <c r="X160" i="64" s="1"/>
  <c r="AC155" i="64"/>
  <c r="AS155" i="64"/>
  <c r="Y156" i="64" l="1"/>
  <c r="M156" i="64" s="1"/>
  <c r="AW155" i="64"/>
  <c r="H155" i="64"/>
  <c r="AJ155" i="64"/>
  <c r="L155" i="64"/>
  <c r="AE155" i="64"/>
  <c r="F155" i="64"/>
  <c r="I155" i="64" l="1"/>
  <c r="AI155" i="64"/>
  <c r="AH155" i="64"/>
  <c r="E155" i="64" l="1"/>
  <c r="C156" i="64" l="1"/>
  <c r="G156" i="64" s="1"/>
  <c r="W156" i="64" s="1"/>
  <c r="W157" i="64" s="1"/>
  <c r="W158" i="64" s="1"/>
  <c r="W159" i="64" s="1"/>
  <c r="J156" i="64"/>
  <c r="D156" i="64"/>
  <c r="K156" i="64" l="1"/>
  <c r="AN162" i="64"/>
  <c r="T162" i="64" s="1"/>
  <c r="T163" i="64" s="1"/>
  <c r="AS156" i="64"/>
  <c r="AC156" i="64"/>
  <c r="AE156" i="64" l="1"/>
  <c r="Y157" i="64"/>
  <c r="AW156" i="64"/>
  <c r="L156" i="64"/>
  <c r="AJ156" i="64"/>
  <c r="H156" i="64"/>
  <c r="AR157" i="64" s="1"/>
  <c r="AB156" i="64"/>
  <c r="F156" i="64"/>
  <c r="M157" i="64" l="1"/>
  <c r="AO157" i="64"/>
  <c r="I156" i="64"/>
  <c r="AH156" i="64"/>
  <c r="AP157" i="64"/>
  <c r="AU160" i="64"/>
  <c r="AT160" i="64"/>
  <c r="Z160" i="64"/>
  <c r="AI156" i="64"/>
  <c r="AB157" i="64" l="1"/>
  <c r="R158" i="64"/>
  <c r="R159" i="64" s="1"/>
  <c r="R160" i="64" s="1"/>
  <c r="R161" i="64" s="1"/>
  <c r="S162" i="64" s="1"/>
  <c r="S163" i="64" s="1"/>
  <c r="E156" i="64"/>
  <c r="R162" i="64" l="1"/>
  <c r="C157" i="64"/>
  <c r="G157" i="64" s="1"/>
  <c r="J157" i="64"/>
  <c r="AC157" i="64" l="1"/>
  <c r="K157" i="64"/>
  <c r="L157" i="64" l="1"/>
  <c r="AJ157" i="64"/>
  <c r="D157" i="64"/>
  <c r="AQ157" i="64" s="1"/>
  <c r="AE157" i="64"/>
  <c r="F157" i="64" l="1"/>
  <c r="U158" i="64" s="1"/>
  <c r="U159" i="64" s="1"/>
  <c r="U160" i="64" s="1"/>
  <c r="U161" i="64" s="1"/>
  <c r="U162" i="64" s="1"/>
  <c r="I157" i="64"/>
  <c r="AS157" i="64"/>
  <c r="AI157" i="64"/>
  <c r="AL157" i="64" s="1"/>
  <c r="AM157" i="64" s="1"/>
  <c r="H157" i="64"/>
  <c r="Y158" i="64" l="1"/>
  <c r="M158" i="64" s="1"/>
  <c r="AW157" i="64"/>
  <c r="AH157" i="64"/>
  <c r="E157" i="64"/>
  <c r="C158" i="64" s="1"/>
  <c r="G158" i="64" s="1"/>
  <c r="AC158" i="64" s="1"/>
  <c r="V162" i="64" l="1"/>
  <c r="V163" i="64" s="1"/>
  <c r="AE158" i="64"/>
  <c r="AF158" i="64" s="1"/>
  <c r="AG160" i="64" s="1"/>
  <c r="D158" i="64"/>
  <c r="AB158" i="64"/>
  <c r="J158" i="64"/>
  <c r="AS158" i="64" l="1"/>
  <c r="Q160" i="64"/>
  <c r="P160" i="64"/>
  <c r="N164" i="64"/>
  <c r="O164" i="64"/>
  <c r="K158" i="64"/>
  <c r="AQ158" i="64" l="1"/>
  <c r="AQ159" i="64" s="1"/>
  <c r="AQ160" i="64" s="1"/>
  <c r="AQ161" i="64" s="1"/>
  <c r="AR158" i="64"/>
  <c r="L158" i="64"/>
  <c r="AJ158" i="64"/>
  <c r="H158" i="64"/>
  <c r="Y159" i="64"/>
  <c r="F158" i="64"/>
  <c r="AW158" i="64" l="1"/>
  <c r="AH158" i="64"/>
  <c r="AI158" i="64"/>
  <c r="I158" i="64"/>
  <c r="AK158" i="64" l="1"/>
  <c r="AA159" i="64" s="1"/>
  <c r="AA160" i="64" s="1"/>
  <c r="E158" i="64"/>
  <c r="C159" i="64" s="1"/>
  <c r="G159" i="64" s="1"/>
  <c r="M159" i="64" l="1"/>
  <c r="D159" i="64" s="1"/>
  <c r="AC159" i="64"/>
  <c r="AA161" i="64"/>
  <c r="AB159" i="64" l="1"/>
  <c r="J159" i="64"/>
  <c r="K159" i="64" s="1"/>
  <c r="AR159" i="64" s="1"/>
  <c r="AR160" i="64" s="1"/>
  <c r="AR161" i="64" s="1"/>
  <c r="AS159" i="64"/>
  <c r="AA162" i="64"/>
  <c r="AE159" i="64"/>
  <c r="T159" i="64" l="1"/>
  <c r="AV160" i="64" s="1"/>
  <c r="AV161" i="64" s="1"/>
  <c r="AV162" i="64" s="1"/>
  <c r="AV163" i="64" s="1"/>
  <c r="AV164" i="64" s="1"/>
  <c r="AJ159" i="64"/>
  <c r="H159" i="64"/>
  <c r="L159" i="64"/>
  <c r="AA163" i="64"/>
  <c r="Y160" i="64"/>
  <c r="M160" i="64" s="1"/>
  <c r="F159" i="64"/>
  <c r="AB160" i="64" l="1"/>
  <c r="I159" i="64"/>
  <c r="AH159" i="64"/>
  <c r="AI159" i="64"/>
  <c r="AW159" i="64"/>
  <c r="E159" i="64" l="1"/>
  <c r="C160" i="64" l="1"/>
  <c r="G160" i="64" s="1"/>
  <c r="D160" i="64"/>
  <c r="J160" i="64"/>
  <c r="K160" i="64" l="1"/>
  <c r="X161" i="64" s="1"/>
  <c r="X162" i="64" s="1"/>
  <c r="X163" i="64" s="1"/>
  <c r="X164" i="64" s="1"/>
  <c r="X165" i="64" s="1"/>
  <c r="AC160" i="64"/>
  <c r="AS160" i="64"/>
  <c r="Y161" i="64" l="1"/>
  <c r="M161" i="64" s="1"/>
  <c r="AW160" i="64"/>
  <c r="H160" i="64"/>
  <c r="AJ160" i="64"/>
  <c r="L160" i="64"/>
  <c r="AE160" i="64"/>
  <c r="F160" i="64"/>
  <c r="I160" i="64" l="1"/>
  <c r="AI160" i="64"/>
  <c r="AH160" i="64"/>
  <c r="E160" i="64" l="1"/>
  <c r="C161" i="64" l="1"/>
  <c r="G161" i="64" s="1"/>
  <c r="W161" i="64" s="1"/>
  <c r="W162" i="64" s="1"/>
  <c r="W163" i="64" s="1"/>
  <c r="W164" i="64" s="1"/>
  <c r="D161" i="64"/>
  <c r="J161" i="64"/>
  <c r="K161" i="64" l="1"/>
  <c r="F161" i="64" s="1"/>
  <c r="AN167" i="64"/>
  <c r="T167" i="64" s="1"/>
  <c r="T168" i="64" s="1"/>
  <c r="AS161" i="64"/>
  <c r="AC161" i="64"/>
  <c r="AB161" i="64" l="1"/>
  <c r="AE161" i="64"/>
  <c r="Y162" i="64"/>
  <c r="AW161" i="64"/>
  <c r="L161" i="64"/>
  <c r="H161" i="64"/>
  <c r="AR162" i="64" s="1"/>
  <c r="AJ161" i="64"/>
  <c r="M162" i="64" l="1"/>
  <c r="AO162" i="64"/>
  <c r="AI161" i="64"/>
  <c r="AH161" i="64"/>
  <c r="AP162" i="64"/>
  <c r="I161" i="64"/>
  <c r="AT165" i="64"/>
  <c r="Z165" i="64"/>
  <c r="AU165" i="64"/>
  <c r="R163" i="64" l="1"/>
  <c r="R164" i="64" s="1"/>
  <c r="R165" i="64" s="1"/>
  <c r="R166" i="64" s="1"/>
  <c r="R167" i="64" s="1"/>
  <c r="AB162" i="64"/>
  <c r="E161" i="64"/>
  <c r="S167" i="64" l="1"/>
  <c r="S168" i="64" s="1"/>
  <c r="C162" i="64"/>
  <c r="G162" i="64" s="1"/>
  <c r="J162" i="64"/>
  <c r="AC162" i="64" l="1"/>
  <c r="K162" i="64"/>
  <c r="AJ162" i="64" l="1"/>
  <c r="L162" i="64"/>
  <c r="D162" i="64"/>
  <c r="AQ162" i="64" s="1"/>
  <c r="AE162" i="64"/>
  <c r="F162" i="64" l="1"/>
  <c r="U163" i="64" s="1"/>
  <c r="U164" i="64" s="1"/>
  <c r="U165" i="64" s="1"/>
  <c r="U166" i="64" s="1"/>
  <c r="U167" i="64" s="1"/>
  <c r="I162" i="64"/>
  <c r="AS162" i="64"/>
  <c r="AI162" i="64"/>
  <c r="AL162" i="64" s="1"/>
  <c r="AM162" i="64" s="1"/>
  <c r="H162" i="64"/>
  <c r="AH162" i="64" l="1"/>
  <c r="Y163" i="64"/>
  <c r="M163" i="64" s="1"/>
  <c r="AW162" i="64"/>
  <c r="E162" i="64"/>
  <c r="C163" i="64" s="1"/>
  <c r="G163" i="64" s="1"/>
  <c r="AC163" i="64" s="1"/>
  <c r="AE163" i="64" l="1"/>
  <c r="AF163" i="64" s="1"/>
  <c r="AG165" i="64" s="1"/>
  <c r="D163" i="64"/>
  <c r="AS163" i="64" s="1"/>
  <c r="AB163" i="64"/>
  <c r="J163" i="64"/>
  <c r="V167" i="64"/>
  <c r="V168" i="64" s="1"/>
  <c r="K163" i="64" l="1"/>
  <c r="Y164" i="64"/>
  <c r="N169" i="64"/>
  <c r="O169" i="64"/>
  <c r="P165" i="64"/>
  <c r="Q165" i="64"/>
  <c r="AQ163" i="64" l="1"/>
  <c r="AQ164" i="64" s="1"/>
  <c r="AQ165" i="64" s="1"/>
  <c r="AQ166" i="64" s="1"/>
  <c r="F163" i="64"/>
  <c r="AR163" i="64"/>
  <c r="AJ163" i="64"/>
  <c r="L163" i="64"/>
  <c r="H163" i="64"/>
  <c r="I163" i="64" l="1"/>
  <c r="AW163" i="64"/>
  <c r="AH163" i="64"/>
  <c r="AI163" i="64"/>
  <c r="AK163" i="64" l="1"/>
  <c r="M164" i="64" s="1"/>
  <c r="E163" i="64"/>
  <c r="C164" i="64" s="1"/>
  <c r="G164" i="64" s="1"/>
  <c r="AA164" i="64" l="1"/>
  <c r="AB164" i="64" s="1"/>
  <c r="D164" i="64"/>
  <c r="AS164" i="64" s="1"/>
  <c r="J164" i="64"/>
  <c r="AC164" i="64"/>
  <c r="AA165" i="64" l="1"/>
  <c r="AA166" i="64" s="1"/>
  <c r="AE164" i="64"/>
  <c r="K164" i="64"/>
  <c r="AR164" i="64" s="1"/>
  <c r="AR165" i="64" s="1"/>
  <c r="AR166" i="64" s="1"/>
  <c r="Y165" i="64"/>
  <c r="M165" i="64" s="1"/>
  <c r="F164" i="64" l="1"/>
  <c r="AB165" i="64"/>
  <c r="T164" i="64"/>
  <c r="AV165" i="64" s="1"/>
  <c r="AV166" i="64" s="1"/>
  <c r="AV167" i="64" s="1"/>
  <c r="AV168" i="64" s="1"/>
  <c r="AV169" i="64" s="1"/>
  <c r="L164" i="64"/>
  <c r="H164" i="64"/>
  <c r="AJ164" i="64"/>
  <c r="AA167" i="64"/>
  <c r="AW164" i="64" l="1"/>
  <c r="AI164" i="64"/>
  <c r="AH164" i="64"/>
  <c r="I164" i="64"/>
  <c r="AA168" i="64"/>
  <c r="E164" i="64" l="1"/>
  <c r="C165" i="64" l="1"/>
  <c r="G165" i="64" s="1"/>
  <c r="J165" i="64"/>
  <c r="D165" i="64"/>
  <c r="K165" i="64" l="1"/>
  <c r="X166" i="64" s="1"/>
  <c r="X167" i="64" s="1"/>
  <c r="X168" i="64" s="1"/>
  <c r="X169" i="64" s="1"/>
  <c r="X170" i="64" s="1"/>
  <c r="AC165" i="64"/>
  <c r="AS165" i="64"/>
  <c r="F165" i="64" l="1"/>
  <c r="Y166" i="64"/>
  <c r="M166" i="64" s="1"/>
  <c r="AW165" i="64"/>
  <c r="AE165" i="64"/>
  <c r="AJ165" i="64"/>
  <c r="H165" i="64"/>
  <c r="L165" i="64"/>
  <c r="I165" i="64" l="1"/>
  <c r="AH165" i="64"/>
  <c r="AI165" i="64"/>
  <c r="E165" i="64" l="1"/>
  <c r="C166" i="64" l="1"/>
  <c r="G166" i="64" s="1"/>
  <c r="W166" i="64" s="1"/>
  <c r="W167" i="64" s="1"/>
  <c r="W168" i="64" s="1"/>
  <c r="W169" i="64" s="1"/>
  <c r="J166" i="64"/>
  <c r="D166" i="64"/>
  <c r="K166" i="64" l="1"/>
  <c r="AN172" i="64"/>
  <c r="T172" i="64" s="1"/>
  <c r="T173" i="64" s="1"/>
  <c r="AS166" i="64"/>
  <c r="AC166" i="64"/>
  <c r="AE166" i="64" l="1"/>
  <c r="Y167" i="64"/>
  <c r="AW166" i="64"/>
  <c r="L166" i="64"/>
  <c r="H166" i="64"/>
  <c r="AR167" i="64" s="1"/>
  <c r="AJ166" i="64"/>
  <c r="AB166" i="64"/>
  <c r="F166" i="64"/>
  <c r="M167" i="64" l="1"/>
  <c r="AO167" i="64"/>
  <c r="I166" i="64"/>
  <c r="Z170" i="64"/>
  <c r="AT170" i="64"/>
  <c r="AU170" i="64"/>
  <c r="AI166" i="64"/>
  <c r="AH166" i="64"/>
  <c r="AP167" i="64"/>
  <c r="AB167" i="64" l="1"/>
  <c r="R168" i="64"/>
  <c r="R169" i="64" s="1"/>
  <c r="R170" i="64" s="1"/>
  <c r="R171" i="64" s="1"/>
  <c r="S172" i="64" s="1"/>
  <c r="S173" i="64" s="1"/>
  <c r="E166" i="64"/>
  <c r="R172" i="64" l="1"/>
  <c r="C167" i="64"/>
  <c r="G167" i="64" s="1"/>
  <c r="J167" i="64"/>
  <c r="K167" i="64" l="1"/>
  <c r="AC167" i="64"/>
  <c r="AE167" i="64" l="1"/>
  <c r="L167" i="64"/>
  <c r="AJ167" i="64"/>
  <c r="D167" i="64"/>
  <c r="AQ167" i="64" s="1"/>
  <c r="AI167" i="64" l="1"/>
  <c r="AL167" i="64" s="1"/>
  <c r="AM167" i="64" s="1"/>
  <c r="F167" i="64"/>
  <c r="U168" i="64" s="1"/>
  <c r="U169" i="64" s="1"/>
  <c r="U170" i="64" s="1"/>
  <c r="U171" i="64" s="1"/>
  <c r="U172" i="64" s="1"/>
  <c r="AS167" i="64"/>
  <c r="I167" i="64"/>
  <c r="H167" i="64"/>
  <c r="AH167" i="64" l="1"/>
  <c r="Y168" i="64"/>
  <c r="M168" i="64" s="1"/>
  <c r="AW167" i="64"/>
  <c r="E167" i="64"/>
  <c r="C168" i="64" s="1"/>
  <c r="G168" i="64" s="1"/>
  <c r="AC168" i="64" s="1"/>
  <c r="AE168" i="64" l="1"/>
  <c r="AF168" i="64" s="1"/>
  <c r="AG170" i="64" s="1"/>
  <c r="AB168" i="64"/>
  <c r="D168" i="64"/>
  <c r="AS168" i="64" s="1"/>
  <c r="J168" i="64"/>
  <c r="V172" i="64"/>
  <c r="V173" i="64" s="1"/>
  <c r="Y169" i="64" l="1"/>
  <c r="K168" i="64"/>
  <c r="N174" i="64"/>
  <c r="O174" i="64"/>
  <c r="Q170" i="64"/>
  <c r="P170" i="64"/>
  <c r="AQ168" i="64" l="1"/>
  <c r="AQ169" i="64" s="1"/>
  <c r="AQ170" i="64" s="1"/>
  <c r="AQ171" i="64" s="1"/>
  <c r="AR168" i="64"/>
  <c r="AJ168" i="64"/>
  <c r="L168" i="64"/>
  <c r="H168" i="64"/>
  <c r="F168" i="64"/>
  <c r="AW168" i="64" l="1"/>
  <c r="I168" i="64"/>
  <c r="AI168" i="64"/>
  <c r="AH168" i="64"/>
  <c r="AK168" i="64" l="1"/>
  <c r="M169" i="64" s="1"/>
  <c r="E168" i="64"/>
  <c r="C169" i="64" s="1"/>
  <c r="G169" i="64" s="1"/>
  <c r="AA169" i="64" l="1"/>
  <c r="AB169" i="64" s="1"/>
  <c r="D169" i="64"/>
  <c r="AS169" i="64" s="1"/>
  <c r="J169" i="64"/>
  <c r="AC169" i="64"/>
  <c r="AA170" i="64" l="1"/>
  <c r="Y170" i="64"/>
  <c r="M170" i="64" s="1"/>
  <c r="K169" i="64"/>
  <c r="AR169" i="64" s="1"/>
  <c r="AR170" i="64" s="1"/>
  <c r="AR171" i="64" s="1"/>
  <c r="AE169" i="64"/>
  <c r="AA171" i="64"/>
  <c r="F169" i="64" l="1"/>
  <c r="AA172" i="64"/>
  <c r="T169" i="64"/>
  <c r="AV170" i="64" s="1"/>
  <c r="AV171" i="64" s="1"/>
  <c r="AV172" i="64" s="1"/>
  <c r="AV173" i="64" s="1"/>
  <c r="AV174" i="64" s="1"/>
  <c r="H169" i="64"/>
  <c r="L169" i="64"/>
  <c r="AJ169" i="64"/>
  <c r="AB170" i="64"/>
  <c r="AI169" i="64" l="1"/>
  <c r="I169" i="64"/>
  <c r="AW169" i="64"/>
  <c r="AH169" i="64"/>
  <c r="AA173" i="64"/>
  <c r="E169" i="64" l="1"/>
  <c r="C170" i="64" l="1"/>
  <c r="G170" i="64" s="1"/>
  <c r="D170" i="64"/>
  <c r="J170" i="64"/>
  <c r="K170" i="64" l="1"/>
  <c r="X171" i="64" s="1"/>
  <c r="X172" i="64" s="1"/>
  <c r="X173" i="64" s="1"/>
  <c r="X174" i="64" s="1"/>
  <c r="X175" i="64" s="1"/>
  <c r="AS170" i="64"/>
  <c r="AC170" i="64"/>
  <c r="AE170" i="64" l="1"/>
  <c r="AJ170" i="64"/>
  <c r="L170" i="64"/>
  <c r="H170" i="64"/>
  <c r="Y171" i="64"/>
  <c r="M171" i="64" s="1"/>
  <c r="AW170" i="64"/>
  <c r="F170" i="64"/>
  <c r="I170" i="64" l="1"/>
  <c r="AI170" i="64"/>
  <c r="AH170" i="64"/>
  <c r="E170" i="64" l="1"/>
  <c r="C171" i="64" l="1"/>
  <c r="G171" i="64" s="1"/>
  <c r="W171" i="64" s="1"/>
  <c r="W172" i="64" s="1"/>
  <c r="W173" i="64" s="1"/>
  <c r="W174" i="64" s="1"/>
  <c r="J171" i="64"/>
  <c r="D171" i="64"/>
  <c r="K171" i="64" l="1"/>
  <c r="AN177" i="64"/>
  <c r="T177" i="64" s="1"/>
  <c r="T178" i="64" s="1"/>
  <c r="AC171" i="64"/>
  <c r="AS171" i="64"/>
  <c r="AB171" i="64" l="1"/>
  <c r="Y172" i="64"/>
  <c r="AW171" i="64"/>
  <c r="AE171" i="64"/>
  <c r="H171" i="64"/>
  <c r="AR172" i="64" s="1"/>
  <c r="L171" i="64"/>
  <c r="AJ171" i="64"/>
  <c r="F171" i="64"/>
  <c r="M172" i="64" l="1"/>
  <c r="AO172" i="64"/>
  <c r="AI171" i="64"/>
  <c r="I171" i="64"/>
  <c r="AP172" i="64"/>
  <c r="AH171" i="64"/>
  <c r="AU175" i="64"/>
  <c r="Z175" i="64"/>
  <c r="AT175" i="64"/>
  <c r="AB172" i="64" l="1"/>
  <c r="R173" i="64"/>
  <c r="R174" i="64" s="1"/>
  <c r="R175" i="64" s="1"/>
  <c r="R176" i="64" s="1"/>
  <c r="S177" i="64" s="1"/>
  <c r="S178" i="64" s="1"/>
  <c r="E171" i="64"/>
  <c r="R177" i="64" l="1"/>
  <c r="C172" i="64"/>
  <c r="G172" i="64" s="1"/>
  <c r="J172" i="64"/>
  <c r="K172" i="64" l="1"/>
  <c r="D172" i="64" s="1"/>
  <c r="AQ172" i="64" s="1"/>
  <c r="AC172" i="64"/>
  <c r="AS172" i="64" l="1"/>
  <c r="Y173" i="64" s="1"/>
  <c r="AE172" i="64"/>
  <c r="L172" i="64"/>
  <c r="AJ172" i="64"/>
  <c r="H172" i="64"/>
  <c r="F172" i="64"/>
  <c r="U173" i="64" s="1"/>
  <c r="U174" i="64" s="1"/>
  <c r="U175" i="64" s="1"/>
  <c r="U176" i="64" s="1"/>
  <c r="U177" i="64" s="1"/>
  <c r="M173" i="64" l="1"/>
  <c r="AW172" i="64"/>
  <c r="I172" i="64"/>
  <c r="AI172" i="64"/>
  <c r="AL172" i="64" s="1"/>
  <c r="AM172" i="64" s="1"/>
  <c r="AH172" i="64"/>
  <c r="AB173" i="64" l="1"/>
  <c r="E172" i="64"/>
  <c r="V177" i="64"/>
  <c r="V178" i="64" s="1"/>
  <c r="N179" i="64" l="1"/>
  <c r="O179" i="64"/>
  <c r="C173" i="64"/>
  <c r="G173" i="64" s="1"/>
  <c r="D173" i="64"/>
  <c r="J173" i="64"/>
  <c r="K173" i="64" l="1"/>
  <c r="AS173" i="64"/>
  <c r="AC173" i="64"/>
  <c r="AQ173" i="64" l="1"/>
  <c r="AQ174" i="64" s="1"/>
  <c r="AQ175" i="64" s="1"/>
  <c r="F173" i="64"/>
  <c r="AR173" i="64"/>
  <c r="Y174" i="64"/>
  <c r="AE173" i="64"/>
  <c r="AF173" i="64" s="1"/>
  <c r="AG175" i="64" s="1"/>
  <c r="L173" i="64"/>
  <c r="H173" i="64"/>
  <c r="AJ173" i="64"/>
  <c r="AH173" i="64" l="1"/>
  <c r="I173" i="64"/>
  <c r="AW173" i="64"/>
  <c r="P175" i="64"/>
  <c r="Q175" i="64"/>
  <c r="AQ176" i="64" s="1"/>
  <c r="AI173" i="64"/>
  <c r="AK173" i="64" l="1"/>
  <c r="AA174" i="64" s="1"/>
  <c r="AA175" i="64" s="1"/>
  <c r="E173" i="64"/>
  <c r="C174" i="64" s="1"/>
  <c r="G174" i="64" s="1"/>
  <c r="M174" i="64" l="1"/>
  <c r="D174" i="64" s="1"/>
  <c r="AA176" i="64"/>
  <c r="AC174" i="64"/>
  <c r="J174" i="64" l="1"/>
  <c r="K174" i="64" s="1"/>
  <c r="AR174" i="64" s="1"/>
  <c r="AR175" i="64" s="1"/>
  <c r="AR176" i="64" s="1"/>
  <c r="AB174" i="64"/>
  <c r="AS174" i="64"/>
  <c r="AE174" i="64"/>
  <c r="AA177" i="64"/>
  <c r="T174" i="64" l="1"/>
  <c r="AV175" i="64" s="1"/>
  <c r="AV176" i="64" s="1"/>
  <c r="AV177" i="64" s="1"/>
  <c r="AV178" i="64" s="1"/>
  <c r="AV179" i="64" s="1"/>
  <c r="H174" i="64"/>
  <c r="AJ174" i="64"/>
  <c r="L174" i="64"/>
  <c r="Y175" i="64"/>
  <c r="M175" i="64" s="1"/>
  <c r="AA178" i="64"/>
  <c r="F174" i="64"/>
  <c r="AW174" i="64" l="1"/>
  <c r="AI174" i="64"/>
  <c r="AB175" i="64"/>
  <c r="I174" i="64"/>
  <c r="AH174" i="64"/>
  <c r="E174" i="64" l="1"/>
  <c r="C175" i="64" l="1"/>
  <c r="G175" i="64" s="1"/>
  <c r="J175" i="64"/>
  <c r="D175" i="64"/>
  <c r="K175" i="64" l="1"/>
  <c r="X176" i="64" s="1"/>
  <c r="X177" i="64" s="1"/>
  <c r="X178" i="64" s="1"/>
  <c r="X179" i="64" s="1"/>
  <c r="X180" i="64" s="1"/>
  <c r="AC175" i="64"/>
  <c r="AS175" i="64"/>
  <c r="F175" i="64" l="1"/>
  <c r="Y176" i="64"/>
  <c r="M176" i="64" s="1"/>
  <c r="AW175" i="64"/>
  <c r="AE175" i="64"/>
  <c r="L175" i="64"/>
  <c r="AJ175" i="64"/>
  <c r="H175" i="64"/>
  <c r="AI175" i="64" l="1"/>
  <c r="AH175" i="64"/>
  <c r="I175" i="64"/>
  <c r="E175" i="64" l="1"/>
  <c r="C176" i="64" l="1"/>
  <c r="G176" i="64" s="1"/>
  <c r="W176" i="64" s="1"/>
  <c r="W177" i="64" s="1"/>
  <c r="W178" i="64" s="1"/>
  <c r="W179" i="64" s="1"/>
  <c r="D176" i="64"/>
  <c r="J176" i="64"/>
  <c r="K176" i="64" l="1"/>
  <c r="F176" i="64" s="1"/>
  <c r="AN182" i="64"/>
  <c r="T182" i="64" s="1"/>
  <c r="T183" i="64" s="1"/>
  <c r="AS176" i="64"/>
  <c r="AC176" i="64"/>
  <c r="AB176" i="64" l="1"/>
  <c r="AE176" i="64"/>
  <c r="Y177" i="64"/>
  <c r="AW176" i="64"/>
  <c r="AJ176" i="64"/>
  <c r="H176" i="64"/>
  <c r="AR177" i="64" s="1"/>
  <c r="L176" i="64"/>
  <c r="M177" i="64" l="1"/>
  <c r="AO177" i="64"/>
  <c r="AH176" i="64"/>
  <c r="AP177" i="64"/>
  <c r="I176" i="64"/>
  <c r="AI176" i="64"/>
  <c r="AT180" i="64"/>
  <c r="AU180" i="64"/>
  <c r="Z180" i="64"/>
  <c r="AB177" i="64" l="1"/>
  <c r="R178" i="64"/>
  <c r="R179" i="64" s="1"/>
  <c r="R180" i="64" s="1"/>
  <c r="R181" i="64" s="1"/>
  <c r="S182" i="64" s="1"/>
  <c r="S183" i="64" s="1"/>
  <c r="E176" i="64"/>
  <c r="R182" i="64" l="1"/>
  <c r="C177" i="64"/>
  <c r="G177" i="64" s="1"/>
  <c r="J177" i="64"/>
  <c r="K177" i="64" l="1"/>
  <c r="D177" i="64" s="1"/>
  <c r="AQ177" i="64" s="1"/>
  <c r="AC177" i="64"/>
  <c r="AS177" i="64" l="1"/>
  <c r="AW177" i="64" s="1"/>
  <c r="F177" i="64"/>
  <c r="U178" i="64" s="1"/>
  <c r="U179" i="64" s="1"/>
  <c r="U180" i="64" s="1"/>
  <c r="U181" i="64" s="1"/>
  <c r="U182" i="64" s="1"/>
  <c r="AE177" i="64"/>
  <c r="H177" i="64"/>
  <c r="L177" i="64"/>
  <c r="AJ177" i="64"/>
  <c r="Y178" i="64" l="1"/>
  <c r="M178" i="64" s="1"/>
  <c r="AI177" i="64"/>
  <c r="AL177" i="64" s="1"/>
  <c r="AM177" i="64" s="1"/>
  <c r="I177" i="64"/>
  <c r="AH177" i="64"/>
  <c r="AB178" i="64" l="1"/>
  <c r="V182" i="64"/>
  <c r="V183" i="64" s="1"/>
  <c r="N184" i="64" s="1"/>
  <c r="E177" i="64"/>
  <c r="O184" i="64" l="1"/>
  <c r="C178" i="64"/>
  <c r="G178" i="64" s="1"/>
  <c r="D178" i="64"/>
  <c r="J178" i="64"/>
  <c r="AS178" i="64" l="1"/>
  <c r="AC178" i="64"/>
  <c r="K178" i="64"/>
  <c r="AQ178" i="64" l="1"/>
  <c r="AQ179" i="64" s="1"/>
  <c r="AQ180" i="64" s="1"/>
  <c r="AR178" i="64"/>
  <c r="L178" i="64"/>
  <c r="AJ178" i="64"/>
  <c r="H178" i="64"/>
  <c r="Y179" i="64"/>
  <c r="AE178" i="64"/>
  <c r="AF178" i="64" s="1"/>
  <c r="AG180" i="64" s="1"/>
  <c r="F178" i="64"/>
  <c r="AH178" i="64" l="1"/>
  <c r="AI178" i="64"/>
  <c r="I178" i="64"/>
  <c r="AW178" i="64"/>
  <c r="Q180" i="64"/>
  <c r="AQ181" i="64" s="1"/>
  <c r="P180" i="64"/>
  <c r="AK178" i="64" l="1"/>
  <c r="AA179" i="64" s="1"/>
  <c r="AA180" i="64" s="1"/>
  <c r="E178" i="64"/>
  <c r="C179" i="64" s="1"/>
  <c r="G179" i="64" s="1"/>
  <c r="M179" i="64" l="1"/>
  <c r="AB179" i="64" s="1"/>
  <c r="AA181" i="64"/>
  <c r="AC179" i="64"/>
  <c r="D179" i="64" l="1"/>
  <c r="AS179" i="64" s="1"/>
  <c r="Y180" i="64" s="1"/>
  <c r="M180" i="64" s="1"/>
  <c r="J179" i="64"/>
  <c r="K179" i="64" s="1"/>
  <c r="AR179" i="64" s="1"/>
  <c r="AR180" i="64" s="1"/>
  <c r="AR181" i="64" s="1"/>
  <c r="AE179" i="64"/>
  <c r="AA182" i="64"/>
  <c r="L179" i="64" l="1"/>
  <c r="T179" i="64"/>
  <c r="AV180" i="64" s="1"/>
  <c r="AV181" i="64" s="1"/>
  <c r="AV182" i="64" s="1"/>
  <c r="AV183" i="64" s="1"/>
  <c r="AV184" i="64" s="1"/>
  <c r="AJ179" i="64"/>
  <c r="F179" i="64"/>
  <c r="H179" i="64"/>
  <c r="AH179" i="64" s="1"/>
  <c r="I179" i="64"/>
  <c r="AI179" i="64"/>
  <c r="AB180" i="64"/>
  <c r="AA183" i="64"/>
  <c r="AW179" i="64" l="1"/>
  <c r="E179" i="64"/>
  <c r="C180" i="64" l="1"/>
  <c r="G180" i="64" s="1"/>
  <c r="D180" i="64"/>
  <c r="J180" i="64"/>
  <c r="K180" i="64" l="1"/>
  <c r="X181" i="64" s="1"/>
  <c r="X182" i="64" s="1"/>
  <c r="X183" i="64" s="1"/>
  <c r="X184" i="64" s="1"/>
  <c r="X185" i="64" s="1"/>
  <c r="AS180" i="64"/>
  <c r="AC180" i="64"/>
  <c r="AE180" i="64" l="1"/>
  <c r="L180" i="64"/>
  <c r="H180" i="64"/>
  <c r="AJ180" i="64"/>
  <c r="Y181" i="64"/>
  <c r="M181" i="64" s="1"/>
  <c r="AW180" i="64"/>
  <c r="F180" i="64"/>
  <c r="AI180" i="64" l="1"/>
  <c r="I180" i="64"/>
  <c r="AH180" i="64"/>
  <c r="E180" i="64" l="1"/>
  <c r="C181" i="64" l="1"/>
  <c r="G181" i="64" s="1"/>
  <c r="W181" i="64" s="1"/>
  <c r="W182" i="64" s="1"/>
  <c r="W183" i="64" s="1"/>
  <c r="W184" i="64" s="1"/>
  <c r="D181" i="64"/>
  <c r="J181" i="64"/>
  <c r="K181" i="64" l="1"/>
  <c r="F181" i="64" s="1"/>
  <c r="AN187" i="64"/>
  <c r="T187" i="64" s="1"/>
  <c r="T188" i="64" s="1"/>
  <c r="AC181" i="64"/>
  <c r="AS181" i="64"/>
  <c r="AB181" i="64" l="1"/>
  <c r="Y182" i="64"/>
  <c r="AW181" i="64"/>
  <c r="AE181" i="64"/>
  <c r="AJ181" i="64"/>
  <c r="H181" i="64"/>
  <c r="AR182" i="64" s="1"/>
  <c r="L181" i="64"/>
  <c r="M182" i="64" l="1"/>
  <c r="AO182" i="64"/>
  <c r="I181" i="64"/>
  <c r="AP182" i="64"/>
  <c r="AH181" i="64"/>
  <c r="AI181" i="64"/>
  <c r="Z185" i="64"/>
  <c r="AU185" i="64"/>
  <c r="AT185" i="64"/>
  <c r="AB182" i="64" l="1"/>
  <c r="R183" i="64"/>
  <c r="R184" i="64" s="1"/>
  <c r="R185" i="64" s="1"/>
  <c r="R186" i="64" s="1"/>
  <c r="S187" i="64" s="1"/>
  <c r="S188" i="64" s="1"/>
  <c r="E181" i="64"/>
  <c r="R187" i="64" l="1"/>
  <c r="C182" i="64"/>
  <c r="G182" i="64" s="1"/>
  <c r="J182" i="64"/>
  <c r="AC182" i="64" l="1"/>
  <c r="K182" i="64"/>
  <c r="AE182" i="64" l="1"/>
  <c r="L182" i="64"/>
  <c r="AJ182" i="64"/>
  <c r="D182" i="64"/>
  <c r="AQ182" i="64" s="1"/>
  <c r="AI182" i="64" l="1"/>
  <c r="AL182" i="64" s="1"/>
  <c r="AM182" i="64" s="1"/>
  <c r="F182" i="64"/>
  <c r="U183" i="64" s="1"/>
  <c r="U184" i="64" s="1"/>
  <c r="U185" i="64" s="1"/>
  <c r="U186" i="64" s="1"/>
  <c r="U187" i="64" s="1"/>
  <c r="AS182" i="64"/>
  <c r="I182" i="64"/>
  <c r="H182" i="64"/>
  <c r="AH182" i="64" l="1"/>
  <c r="Y183" i="64"/>
  <c r="M183" i="64" s="1"/>
  <c r="AW182" i="64"/>
  <c r="E182" i="64"/>
  <c r="C183" i="64" s="1"/>
  <c r="G183" i="64" s="1"/>
  <c r="AC183" i="64" s="1"/>
  <c r="D183" i="64" l="1"/>
  <c r="AB183" i="64"/>
  <c r="J183" i="64"/>
  <c r="AE183" i="64"/>
  <c r="AF183" i="64" s="1"/>
  <c r="AG185" i="64" s="1"/>
  <c r="V187" i="64"/>
  <c r="V188" i="64" s="1"/>
  <c r="P185" i="64" l="1"/>
  <c r="Q185" i="64"/>
  <c r="K183" i="64"/>
  <c r="N189" i="64"/>
  <c r="O189" i="64"/>
  <c r="AS183" i="64"/>
  <c r="AR183" i="64" l="1"/>
  <c r="AQ183" i="64"/>
  <c r="AQ184" i="64" s="1"/>
  <c r="AQ185" i="64" s="1"/>
  <c r="AQ186" i="64" s="1"/>
  <c r="F183" i="64"/>
  <c r="AJ183" i="64"/>
  <c r="L183" i="64"/>
  <c r="H183" i="64"/>
  <c r="Y184" i="64"/>
  <c r="AW183" i="64" l="1"/>
  <c r="AH183" i="64"/>
  <c r="I183" i="64"/>
  <c r="AI183" i="64"/>
  <c r="AK183" i="64" l="1"/>
  <c r="AA184" i="64" s="1"/>
  <c r="AA185" i="64" s="1"/>
  <c r="M184" i="64"/>
  <c r="E183" i="64"/>
  <c r="C184" i="64" s="1"/>
  <c r="G184" i="64" s="1"/>
  <c r="AB184" i="64" l="1"/>
  <c r="J184" i="64"/>
  <c r="K184" i="64" s="1"/>
  <c r="AR184" i="64" s="1"/>
  <c r="AR185" i="64" s="1"/>
  <c r="AR186" i="64" s="1"/>
  <c r="D184" i="64"/>
  <c r="AS184" i="64" s="1"/>
  <c r="AA186" i="64"/>
  <c r="AC184" i="64"/>
  <c r="Y185" i="64" l="1"/>
  <c r="M185" i="64" s="1"/>
  <c r="AE184" i="64"/>
  <c r="T184" i="64"/>
  <c r="AV185" i="64" s="1"/>
  <c r="AV186" i="64" s="1"/>
  <c r="AV187" i="64" s="1"/>
  <c r="AV188" i="64" s="1"/>
  <c r="AV189" i="64" s="1"/>
  <c r="H184" i="64"/>
  <c r="L184" i="64"/>
  <c r="AJ184" i="64"/>
  <c r="F184" i="64"/>
  <c r="AA187" i="64"/>
  <c r="I184" i="64" l="1"/>
  <c r="AH184" i="64"/>
  <c r="AW184" i="64"/>
  <c r="AA188" i="64"/>
  <c r="AI184" i="64"/>
  <c r="AB185" i="64"/>
  <c r="E184" i="64" l="1"/>
  <c r="C185" i="64" l="1"/>
  <c r="G185" i="64" s="1"/>
  <c r="J185" i="64"/>
  <c r="D185" i="64"/>
  <c r="K185" i="64" l="1"/>
  <c r="X186" i="64" s="1"/>
  <c r="X187" i="64" s="1"/>
  <c r="X188" i="64" s="1"/>
  <c r="X189" i="64" s="1"/>
  <c r="X190" i="64" s="1"/>
  <c r="AS185" i="64"/>
  <c r="AC185" i="64"/>
  <c r="F185" i="64" l="1"/>
  <c r="AE185" i="64"/>
  <c r="Y186" i="64"/>
  <c r="M186" i="64" s="1"/>
  <c r="AW185" i="64"/>
  <c r="L185" i="64"/>
  <c r="H185" i="64"/>
  <c r="AJ185" i="64"/>
  <c r="AI185" i="64" l="1"/>
  <c r="AH185" i="64"/>
  <c r="I185" i="64"/>
  <c r="E185" i="64" l="1"/>
  <c r="C186" i="64" l="1"/>
  <c r="G186" i="64" s="1"/>
  <c r="W186" i="64" s="1"/>
  <c r="W187" i="64" s="1"/>
  <c r="W188" i="64" s="1"/>
  <c r="W189" i="64" s="1"/>
  <c r="D186" i="64"/>
  <c r="J186" i="64"/>
  <c r="K186" i="64" l="1"/>
  <c r="F186" i="64" s="1"/>
  <c r="AN192" i="64"/>
  <c r="T192" i="64" s="1"/>
  <c r="T193" i="64" s="1"/>
  <c r="AC186" i="64"/>
  <c r="AS186" i="64"/>
  <c r="Y187" i="64" l="1"/>
  <c r="AW186" i="64"/>
  <c r="AE186" i="64"/>
  <c r="AB186" i="64"/>
  <c r="AJ186" i="64"/>
  <c r="H186" i="64"/>
  <c r="AR187" i="64" s="1"/>
  <c r="L186" i="64"/>
  <c r="M187" i="64" l="1"/>
  <c r="AO187" i="64"/>
  <c r="I186" i="64"/>
  <c r="AU190" i="64"/>
  <c r="AT190" i="64"/>
  <c r="Z190" i="64"/>
  <c r="AP187" i="64"/>
  <c r="AH186" i="64"/>
  <c r="AI186" i="64"/>
  <c r="R188" i="64" l="1"/>
  <c r="R189" i="64" s="1"/>
  <c r="R190" i="64" s="1"/>
  <c r="R191" i="64" s="1"/>
  <c r="S192" i="64" s="1"/>
  <c r="S193" i="64" s="1"/>
  <c r="AB187" i="64"/>
  <c r="E186" i="64"/>
  <c r="C187" i="64" s="1"/>
  <c r="G187" i="64" s="1"/>
  <c r="R192" i="64" l="1"/>
  <c r="J187" i="64"/>
  <c r="K187" i="64" s="1"/>
  <c r="AC187" i="64"/>
  <c r="AE187" i="64" l="1"/>
  <c r="L187" i="64"/>
  <c r="AJ187" i="64"/>
  <c r="D187" i="64"/>
  <c r="AQ187" i="64" s="1"/>
  <c r="F187" i="64" l="1"/>
  <c r="U188" i="64" s="1"/>
  <c r="U189" i="64" s="1"/>
  <c r="U190" i="64" s="1"/>
  <c r="U191" i="64" s="1"/>
  <c r="U192" i="64" s="1"/>
  <c r="I187" i="64"/>
  <c r="AS187" i="64"/>
  <c r="AI187" i="64"/>
  <c r="AL187" i="64" s="1"/>
  <c r="AM187" i="64" s="1"/>
  <c r="H187" i="64"/>
  <c r="AH187" i="64" l="1"/>
  <c r="Y188" i="64"/>
  <c r="M188" i="64" s="1"/>
  <c r="AW187" i="64"/>
  <c r="E187" i="64"/>
  <c r="C188" i="64" s="1"/>
  <c r="G188" i="64" s="1"/>
  <c r="AC188" i="64" s="1"/>
  <c r="AB188" i="64" l="1"/>
  <c r="D188" i="64"/>
  <c r="J188" i="64"/>
  <c r="AE188" i="64"/>
  <c r="AF188" i="64" s="1"/>
  <c r="AG190" i="64" s="1"/>
  <c r="V192" i="64"/>
  <c r="V193" i="64" s="1"/>
  <c r="P190" i="64" l="1"/>
  <c r="Q190" i="64"/>
  <c r="K188" i="64"/>
  <c r="N194" i="64"/>
  <c r="O194" i="64"/>
  <c r="AS188" i="64"/>
  <c r="AQ188" i="64" l="1"/>
  <c r="AQ189" i="64" s="1"/>
  <c r="AQ190" i="64" s="1"/>
  <c r="AQ191" i="64" s="1"/>
  <c r="AR188" i="64"/>
  <c r="AJ188" i="64"/>
  <c r="L188" i="64"/>
  <c r="H188" i="64"/>
  <c r="F188" i="64"/>
  <c r="Y189" i="64"/>
  <c r="AW188" i="64" l="1"/>
  <c r="I188" i="64"/>
  <c r="AI188" i="64"/>
  <c r="AH188" i="64"/>
  <c r="AK188" i="64" l="1"/>
  <c r="AA189" i="64" s="1"/>
  <c r="AA190" i="64" s="1"/>
  <c r="E188" i="64"/>
  <c r="C189" i="64" s="1"/>
  <c r="G189" i="64" s="1"/>
  <c r="M189" i="64" l="1"/>
  <c r="AB189" i="64" s="1"/>
  <c r="AC189" i="64"/>
  <c r="AA191" i="64"/>
  <c r="J189" i="64" l="1"/>
  <c r="K189" i="64" s="1"/>
  <c r="AR189" i="64" s="1"/>
  <c r="AR190" i="64" s="1"/>
  <c r="AR191" i="64" s="1"/>
  <c r="D189" i="64"/>
  <c r="AS189" i="64" s="1"/>
  <c r="Y190" i="64" s="1"/>
  <c r="M190" i="64" s="1"/>
  <c r="AA192" i="64"/>
  <c r="AE189" i="64"/>
  <c r="F189" i="64" l="1"/>
  <c r="T189" i="64"/>
  <c r="AV190" i="64" s="1"/>
  <c r="AV191" i="64" s="1"/>
  <c r="AV192" i="64" s="1"/>
  <c r="AV193" i="64" s="1"/>
  <c r="AV194" i="64" s="1"/>
  <c r="H189" i="64"/>
  <c r="L189" i="64"/>
  <c r="AJ189" i="64"/>
  <c r="AA193" i="64"/>
  <c r="AB190" i="64"/>
  <c r="I189" i="64" l="1"/>
  <c r="AW189" i="64"/>
  <c r="AH189" i="64"/>
  <c r="AI189" i="64"/>
  <c r="E189" i="64" l="1"/>
  <c r="C190" i="64" l="1"/>
  <c r="G190" i="64" s="1"/>
  <c r="D190" i="64"/>
  <c r="J190" i="64"/>
  <c r="K190" i="64" l="1"/>
  <c r="X191" i="64" s="1"/>
  <c r="X192" i="64" s="1"/>
  <c r="X193" i="64" s="1"/>
  <c r="X194" i="64" s="1"/>
  <c r="X195" i="64" s="1"/>
  <c r="AS190" i="64"/>
  <c r="AC190" i="64"/>
  <c r="AE190" i="64" l="1"/>
  <c r="L190" i="64"/>
  <c r="AJ190" i="64"/>
  <c r="H190" i="64"/>
  <c r="Y191" i="64"/>
  <c r="M191" i="64" s="1"/>
  <c r="AW190" i="64"/>
  <c r="F190" i="64"/>
  <c r="AH190" i="64" l="1"/>
  <c r="I190" i="64"/>
  <c r="AI190" i="64"/>
  <c r="E190" i="64" l="1"/>
  <c r="C191" i="64" l="1"/>
  <c r="G191" i="64" s="1"/>
  <c r="W191" i="64" s="1"/>
  <c r="W192" i="64" s="1"/>
  <c r="W193" i="64" s="1"/>
  <c r="W194" i="64" s="1"/>
  <c r="J191" i="64"/>
  <c r="D191" i="64"/>
  <c r="K191" i="64" l="1"/>
  <c r="AN197" i="64"/>
  <c r="T197" i="64" s="1"/>
  <c r="T198" i="64" s="1"/>
  <c r="AC191" i="64"/>
  <c r="AS191" i="64"/>
  <c r="AB191" i="64" l="1"/>
  <c r="Y192" i="64"/>
  <c r="AW191" i="64"/>
  <c r="AE191" i="64"/>
  <c r="AJ191" i="64"/>
  <c r="L191" i="64"/>
  <c r="H191" i="64"/>
  <c r="AR192" i="64" s="1"/>
  <c r="F191" i="64"/>
  <c r="M192" i="64" l="1"/>
  <c r="AO192" i="64"/>
  <c r="AH191" i="64"/>
  <c r="AP192" i="64"/>
  <c r="I191" i="64"/>
  <c r="AI191" i="64"/>
  <c r="Z195" i="64"/>
  <c r="AT195" i="64"/>
  <c r="AU195" i="64"/>
  <c r="R193" i="64" l="1"/>
  <c r="R194" i="64" s="1"/>
  <c r="R195" i="64" s="1"/>
  <c r="R196" i="64" s="1"/>
  <c r="S197" i="64" s="1"/>
  <c r="S198" i="64" s="1"/>
  <c r="AB192" i="64"/>
  <c r="E191" i="64"/>
  <c r="R197" i="64" l="1"/>
  <c r="C192" i="64"/>
  <c r="G192" i="64" s="1"/>
  <c r="J192" i="64"/>
  <c r="AC192" i="64" l="1"/>
  <c r="K192" i="64"/>
  <c r="L192" i="64" l="1"/>
  <c r="AJ192" i="64"/>
  <c r="D192" i="64"/>
  <c r="AQ192" i="64" s="1"/>
  <c r="AE192" i="64"/>
  <c r="F192" i="64" l="1"/>
  <c r="U193" i="64" s="1"/>
  <c r="U194" i="64" s="1"/>
  <c r="U195" i="64" s="1"/>
  <c r="U196" i="64" s="1"/>
  <c r="U197" i="64" s="1"/>
  <c r="I192" i="64"/>
  <c r="AS192" i="64"/>
  <c r="AI192" i="64"/>
  <c r="AL192" i="64" s="1"/>
  <c r="AM192" i="64" s="1"/>
  <c r="H192" i="64"/>
  <c r="AH192" i="64" l="1"/>
  <c r="Y193" i="64"/>
  <c r="M193" i="64" s="1"/>
  <c r="AW192" i="64"/>
  <c r="E192" i="64"/>
  <c r="C193" i="64" s="1"/>
  <c r="G193" i="64" s="1"/>
  <c r="AC193" i="64" s="1"/>
  <c r="AE193" i="64" l="1"/>
  <c r="AF193" i="64" s="1"/>
  <c r="AG195" i="64" s="1"/>
  <c r="D193" i="64"/>
  <c r="AB193" i="64"/>
  <c r="J193" i="64"/>
  <c r="V197" i="64"/>
  <c r="V198" i="64" s="1"/>
  <c r="K193" i="64" l="1"/>
  <c r="AS193" i="64"/>
  <c r="N199" i="64"/>
  <c r="O199" i="64"/>
  <c r="Q195" i="64"/>
  <c r="P195" i="64"/>
  <c r="AQ193" i="64" l="1"/>
  <c r="AQ194" i="64" s="1"/>
  <c r="AQ195" i="64" s="1"/>
  <c r="AQ196" i="64" s="1"/>
  <c r="AR193" i="64"/>
  <c r="Y194" i="64"/>
  <c r="L193" i="64"/>
  <c r="AJ193" i="64"/>
  <c r="H193" i="64"/>
  <c r="F193" i="64"/>
  <c r="AH193" i="64" l="1"/>
  <c r="I193" i="64"/>
  <c r="AW193" i="64"/>
  <c r="AI193" i="64"/>
  <c r="AK193" i="64" l="1"/>
  <c r="AA194" i="64" s="1"/>
  <c r="AA195" i="64" s="1"/>
  <c r="E193" i="64"/>
  <c r="C194" i="64" s="1"/>
  <c r="G194" i="64" s="1"/>
  <c r="M194" i="64" l="1"/>
  <c r="AB194" i="64" s="1"/>
  <c r="AA196" i="64"/>
  <c r="AC194" i="64"/>
  <c r="J194" i="64" l="1"/>
  <c r="K194" i="64" s="1"/>
  <c r="AR194" i="64" s="1"/>
  <c r="AR195" i="64" s="1"/>
  <c r="AR196" i="64" s="1"/>
  <c r="D194" i="64"/>
  <c r="AS194" i="64" s="1"/>
  <c r="AE194" i="64"/>
  <c r="AA197" i="64"/>
  <c r="F194" i="64" l="1"/>
  <c r="Y195" i="64"/>
  <c r="M195" i="64" s="1"/>
  <c r="T194" i="64"/>
  <c r="AV195" i="64" s="1"/>
  <c r="AV196" i="64" s="1"/>
  <c r="AV197" i="64" s="1"/>
  <c r="AV198" i="64" s="1"/>
  <c r="AV199" i="64" s="1"/>
  <c r="AJ194" i="64"/>
  <c r="H194" i="64"/>
  <c r="L194" i="64"/>
  <c r="AA198" i="64"/>
  <c r="AW194" i="64" l="1"/>
  <c r="I194" i="64"/>
  <c r="AH194" i="64"/>
  <c r="AI194" i="64"/>
  <c r="AB195" i="64"/>
  <c r="E194" i="64" l="1"/>
  <c r="C195" i="64" l="1"/>
  <c r="G195" i="64" s="1"/>
  <c r="J195" i="64"/>
  <c r="D195" i="64"/>
  <c r="K195" i="64" l="1"/>
  <c r="X196" i="64" s="1"/>
  <c r="X197" i="64" s="1"/>
  <c r="X198" i="64" s="1"/>
  <c r="X199" i="64" s="1"/>
  <c r="X200" i="64" s="1"/>
  <c r="AC195" i="64"/>
  <c r="AS195" i="64"/>
  <c r="F195" i="64" l="1"/>
  <c r="Y196" i="64"/>
  <c r="M196" i="64" s="1"/>
  <c r="AW195" i="64"/>
  <c r="AE195" i="64"/>
  <c r="H195" i="64"/>
  <c r="AJ195" i="64"/>
  <c r="L195" i="64"/>
  <c r="I195" i="64" l="1"/>
  <c r="AI195" i="64"/>
  <c r="AH195" i="64"/>
  <c r="E195" i="64" l="1"/>
  <c r="C196" i="64" l="1"/>
  <c r="G196" i="64" s="1"/>
  <c r="W196" i="64" s="1"/>
  <c r="W197" i="64" s="1"/>
  <c r="W198" i="64" s="1"/>
  <c r="W199" i="64" s="1"/>
  <c r="J196" i="64"/>
  <c r="D196" i="64"/>
  <c r="K196" i="64" l="1"/>
  <c r="AN202" i="64"/>
  <c r="T202" i="64" s="1"/>
  <c r="T203" i="64" s="1"/>
  <c r="AS196" i="64"/>
  <c r="AC196" i="64"/>
  <c r="AE196" i="64" l="1"/>
  <c r="Y197" i="64"/>
  <c r="AW196" i="64"/>
  <c r="AB196" i="64"/>
  <c r="L196" i="64"/>
  <c r="AJ196" i="64"/>
  <c r="H196" i="64"/>
  <c r="AR197" i="64" s="1"/>
  <c r="F196" i="64"/>
  <c r="M197" i="64" l="1"/>
  <c r="AO197" i="64"/>
  <c r="AT200" i="64"/>
  <c r="AU200" i="64"/>
  <c r="Z200" i="64"/>
  <c r="AI196" i="64"/>
  <c r="AP197" i="64"/>
  <c r="AH196" i="64"/>
  <c r="I196" i="64"/>
  <c r="R198" i="64" l="1"/>
  <c r="R199" i="64" s="1"/>
  <c r="R200" i="64" s="1"/>
  <c r="R201" i="64" s="1"/>
  <c r="S202" i="64" s="1"/>
  <c r="S203" i="64" s="1"/>
  <c r="E196" i="64"/>
  <c r="C197" i="64" s="1"/>
  <c r="G197" i="64" s="1"/>
  <c r="AB197" i="64"/>
  <c r="R202" i="64" l="1"/>
  <c r="J197" i="64"/>
  <c r="K197" i="64" s="1"/>
  <c r="D197" i="64" s="1"/>
  <c r="AQ197" i="64" s="1"/>
  <c r="AC197" i="64"/>
  <c r="AS197" i="64" l="1"/>
  <c r="AW197" i="64" s="1"/>
  <c r="AE197" i="64"/>
  <c r="H197" i="64"/>
  <c r="AJ197" i="64"/>
  <c r="L197" i="64"/>
  <c r="F197" i="64"/>
  <c r="U198" i="64" s="1"/>
  <c r="U199" i="64" s="1"/>
  <c r="U200" i="64" s="1"/>
  <c r="U201" i="64" s="1"/>
  <c r="U202" i="64" s="1"/>
  <c r="Y198" i="64" l="1"/>
  <c r="M198" i="64" s="1"/>
  <c r="AI197" i="64"/>
  <c r="AL197" i="64" s="1"/>
  <c r="AM197" i="64" s="1"/>
  <c r="AH197" i="64"/>
  <c r="I197" i="64"/>
  <c r="AB198" i="64" l="1"/>
  <c r="E197" i="64"/>
  <c r="V202" i="64"/>
  <c r="V203" i="64" s="1"/>
  <c r="N204" i="64" l="1"/>
  <c r="O204" i="64"/>
  <c r="C198" i="64"/>
  <c r="G198" i="64" s="1"/>
  <c r="D198" i="64"/>
  <c r="J198" i="64"/>
  <c r="K198" i="64" l="1"/>
  <c r="AC198" i="64"/>
  <c r="AS198" i="64"/>
  <c r="AQ198" i="64" l="1"/>
  <c r="AQ199" i="64" s="1"/>
  <c r="AQ200" i="64" s="1"/>
  <c r="AR198" i="64"/>
  <c r="Y199" i="64"/>
  <c r="AE198" i="64"/>
  <c r="AF198" i="64" s="1"/>
  <c r="AG200" i="64" s="1"/>
  <c r="AJ198" i="64"/>
  <c r="H198" i="64"/>
  <c r="L198" i="64"/>
  <c r="F198" i="64"/>
  <c r="AW198" i="64" l="1"/>
  <c r="AI198" i="64"/>
  <c r="P200" i="64"/>
  <c r="Q200" i="64"/>
  <c r="AQ201" i="64" s="1"/>
  <c r="I198" i="64"/>
  <c r="AH198" i="64"/>
  <c r="AK198" i="64" l="1"/>
  <c r="AA199" i="64" s="1"/>
  <c r="AA200" i="64" s="1"/>
  <c r="M199" i="64"/>
  <c r="E198" i="64"/>
  <c r="C199" i="64" s="1"/>
  <c r="G199" i="64" s="1"/>
  <c r="AB199" i="64" l="1"/>
  <c r="AA201" i="64"/>
  <c r="J199" i="64"/>
  <c r="D199" i="64"/>
  <c r="AC199" i="64"/>
  <c r="AE199" i="64" l="1"/>
  <c r="K199" i="64"/>
  <c r="AR199" i="64" s="1"/>
  <c r="AR200" i="64" s="1"/>
  <c r="AR201" i="64" s="1"/>
  <c r="AS199" i="64"/>
  <c r="AA202" i="64"/>
  <c r="F199" i="64" l="1"/>
  <c r="AA203" i="64"/>
  <c r="Y200" i="64"/>
  <c r="M200" i="64" s="1"/>
  <c r="T199" i="64"/>
  <c r="AV200" i="64" s="1"/>
  <c r="AV201" i="64" s="1"/>
  <c r="AV202" i="64" s="1"/>
  <c r="AV203" i="64" s="1"/>
  <c r="AV204" i="64" s="1"/>
  <c r="H199" i="64"/>
  <c r="L199" i="64"/>
  <c r="AJ199" i="64"/>
  <c r="I199" i="64" l="1"/>
  <c r="AW199" i="64"/>
  <c r="AH199" i="64"/>
  <c r="AB200" i="64"/>
  <c r="AI199" i="64"/>
  <c r="E199" i="64" l="1"/>
  <c r="C200" i="64" l="1"/>
  <c r="G200" i="64" s="1"/>
  <c r="D200" i="64"/>
  <c r="J200" i="64"/>
  <c r="K200" i="64" l="1"/>
  <c r="X201" i="64" s="1"/>
  <c r="X202" i="64" s="1"/>
  <c r="X203" i="64" s="1"/>
  <c r="X204" i="64" s="1"/>
  <c r="X205" i="64" s="1"/>
  <c r="AC200" i="64"/>
  <c r="AS200" i="64"/>
  <c r="Y201" i="64" l="1"/>
  <c r="M201" i="64" s="1"/>
  <c r="AW200" i="64"/>
  <c r="L200" i="64"/>
  <c r="H200" i="64"/>
  <c r="AJ200" i="64"/>
  <c r="AE200" i="64"/>
  <c r="F200" i="64"/>
  <c r="AI200" i="64" l="1"/>
  <c r="AH200" i="64"/>
  <c r="I200" i="64"/>
  <c r="E200" i="64" l="1"/>
  <c r="C201" i="64" l="1"/>
  <c r="G201" i="64" s="1"/>
  <c r="W201" i="64" s="1"/>
  <c r="W202" i="64" s="1"/>
  <c r="W203" i="64" s="1"/>
  <c r="W204" i="64" s="1"/>
  <c r="J201" i="64"/>
  <c r="D201" i="64"/>
  <c r="K201" i="64" l="1"/>
  <c r="AN207" i="64"/>
  <c r="T207" i="64" s="1"/>
  <c r="T208" i="64" s="1"/>
  <c r="AS201" i="64"/>
  <c r="AC201" i="64"/>
  <c r="AE201" i="64" l="1"/>
  <c r="Y202" i="64"/>
  <c r="AW201" i="64"/>
  <c r="AB201" i="64"/>
  <c r="AJ201" i="64"/>
  <c r="H201" i="64"/>
  <c r="AR202" i="64" s="1"/>
  <c r="L201" i="64"/>
  <c r="F201" i="64"/>
  <c r="M202" i="64" l="1"/>
  <c r="AO202" i="64"/>
  <c r="AU205" i="64"/>
  <c r="Z205" i="64"/>
  <c r="AT205" i="64"/>
  <c r="I201" i="64"/>
  <c r="AH201" i="64"/>
  <c r="AP202" i="64"/>
  <c r="AI201" i="64"/>
  <c r="AB202" i="64" l="1"/>
  <c r="R203" i="64"/>
  <c r="R204" i="64" s="1"/>
  <c r="R205" i="64" s="1"/>
  <c r="R206" i="64" s="1"/>
  <c r="S207" i="64" s="1"/>
  <c r="S208" i="64" s="1"/>
  <c r="E201" i="64"/>
  <c r="R207" i="64" l="1"/>
  <c r="C202" i="64"/>
  <c r="G202" i="64" s="1"/>
  <c r="J202" i="64"/>
  <c r="K202" i="64" l="1"/>
  <c r="D202" i="64" s="1"/>
  <c r="AQ202" i="64" s="1"/>
  <c r="AC202" i="64"/>
  <c r="AS202" i="64" l="1"/>
  <c r="Y203" i="64" s="1"/>
  <c r="AE202" i="64"/>
  <c r="L202" i="64"/>
  <c r="AJ202" i="64"/>
  <c r="H202" i="64"/>
  <c r="F202" i="64"/>
  <c r="U203" i="64" s="1"/>
  <c r="U204" i="64" s="1"/>
  <c r="U205" i="64" s="1"/>
  <c r="U206" i="64" s="1"/>
  <c r="U207" i="64" s="1"/>
  <c r="AW202" i="64" l="1"/>
  <c r="M203" i="64"/>
  <c r="I202" i="64"/>
  <c r="AH202" i="64"/>
  <c r="AI202" i="64"/>
  <c r="AL202" i="64" s="1"/>
  <c r="AM202" i="64" s="1"/>
  <c r="AB203" i="64" l="1"/>
  <c r="E202" i="64"/>
  <c r="V207" i="64"/>
  <c r="V208" i="64" s="1"/>
  <c r="C203" i="64" l="1"/>
  <c r="G203" i="64" s="1"/>
  <c r="D203" i="64"/>
  <c r="J203" i="64"/>
  <c r="N209" i="64"/>
  <c r="O209" i="64"/>
  <c r="K203" i="64" l="1"/>
  <c r="F203" i="64" s="1"/>
  <c r="AC203" i="64"/>
  <c r="AS203" i="64"/>
  <c r="AQ203" i="64" l="1"/>
  <c r="AQ204" i="64" s="1"/>
  <c r="AQ205" i="64" s="1"/>
  <c r="AR203" i="64"/>
  <c r="Y204" i="64"/>
  <c r="AE203" i="64"/>
  <c r="AF203" i="64" s="1"/>
  <c r="AG205" i="64" s="1"/>
  <c r="L203" i="64"/>
  <c r="H203" i="64"/>
  <c r="AJ203" i="64"/>
  <c r="I203" i="64" l="1"/>
  <c r="AI203" i="64"/>
  <c r="Q205" i="64"/>
  <c r="AQ206" i="64" s="1"/>
  <c r="P205" i="64"/>
  <c r="AH203" i="64"/>
  <c r="AW203" i="64"/>
  <c r="AK203" i="64" l="1"/>
  <c r="AA204" i="64" s="1"/>
  <c r="AA205" i="64" s="1"/>
  <c r="E203" i="64"/>
  <c r="C204" i="64" s="1"/>
  <c r="G204" i="64" s="1"/>
  <c r="M204" i="64" l="1"/>
  <c r="D204" i="64" s="1"/>
  <c r="AS204" i="64" s="1"/>
  <c r="AC204" i="64"/>
  <c r="AA206" i="64"/>
  <c r="J204" i="64" l="1"/>
  <c r="K204" i="64" s="1"/>
  <c r="AB204" i="64"/>
  <c r="Y205" i="64"/>
  <c r="M205" i="64" s="1"/>
  <c r="AE204" i="64"/>
  <c r="AA207" i="64"/>
  <c r="AR204" i="64" l="1"/>
  <c r="AR205" i="64" s="1"/>
  <c r="AR206" i="64" s="1"/>
  <c r="F204" i="64"/>
  <c r="AB205" i="64"/>
  <c r="AA208" i="64"/>
  <c r="T204" i="64"/>
  <c r="AV205" i="64" s="1"/>
  <c r="AV206" i="64" s="1"/>
  <c r="AV207" i="64" s="1"/>
  <c r="AV208" i="64" s="1"/>
  <c r="AV209" i="64" s="1"/>
  <c r="L204" i="64"/>
  <c r="AJ204" i="64"/>
  <c r="H204" i="64"/>
  <c r="AH204" i="64" l="1"/>
  <c r="I204" i="64"/>
  <c r="AW204" i="64"/>
  <c r="AI204" i="64"/>
  <c r="E204" i="64" l="1"/>
  <c r="C205" i="64" l="1"/>
  <c r="G205" i="64" s="1"/>
  <c r="D205" i="64"/>
  <c r="J205" i="64"/>
  <c r="K205" i="64" l="1"/>
  <c r="X206" i="64" s="1"/>
  <c r="X207" i="64" s="1"/>
  <c r="X208" i="64" s="1"/>
  <c r="X209" i="64" s="1"/>
  <c r="X210" i="64" s="1"/>
  <c r="AC205" i="64"/>
  <c r="AS205" i="64"/>
  <c r="Y206" i="64" l="1"/>
  <c r="M206" i="64" s="1"/>
  <c r="AW205" i="64"/>
  <c r="AE205" i="64"/>
  <c r="L205" i="64"/>
  <c r="AJ205" i="64"/>
  <c r="H205" i="64"/>
  <c r="F205" i="64"/>
  <c r="AH205" i="64" l="1"/>
  <c r="AI205" i="64"/>
  <c r="I205" i="64"/>
  <c r="E205" i="64" l="1"/>
  <c r="C206" i="64" l="1"/>
  <c r="G206" i="64" s="1"/>
  <c r="W206" i="64" s="1"/>
  <c r="W207" i="64" s="1"/>
  <c r="W208" i="64" s="1"/>
  <c r="W209" i="64" s="1"/>
  <c r="J206" i="64"/>
  <c r="D206" i="64"/>
  <c r="K206" i="64" l="1"/>
  <c r="AN212" i="64"/>
  <c r="T212" i="64" s="1"/>
  <c r="T213" i="64" s="1"/>
  <c r="AS206" i="64"/>
  <c r="AC206" i="64"/>
  <c r="AB206" i="64" l="1"/>
  <c r="AE206" i="64"/>
  <c r="Y207" i="64"/>
  <c r="AW206" i="64"/>
  <c r="H206" i="64"/>
  <c r="AR207" i="64" s="1"/>
  <c r="AJ206" i="64"/>
  <c r="L206" i="64"/>
  <c r="F206" i="64"/>
  <c r="M207" i="64" l="1"/>
  <c r="AO207" i="64"/>
  <c r="I206" i="64"/>
  <c r="AI206" i="64"/>
  <c r="AH206" i="64"/>
  <c r="AP207" i="64"/>
  <c r="AT210" i="64"/>
  <c r="AU210" i="64"/>
  <c r="Z210" i="64"/>
  <c r="AB207" i="64" l="1"/>
  <c r="R208" i="64"/>
  <c r="R209" i="64" s="1"/>
  <c r="R210" i="64" s="1"/>
  <c r="R211" i="64" s="1"/>
  <c r="R212" i="64" s="1"/>
  <c r="E206" i="64"/>
  <c r="S212" i="64" l="1"/>
  <c r="S213" i="64" s="1"/>
  <c r="C207" i="64"/>
  <c r="G207" i="64" s="1"/>
  <c r="J207" i="64"/>
  <c r="AC207" i="64" l="1"/>
  <c r="K207" i="64"/>
  <c r="D207" i="64" l="1"/>
  <c r="AQ207" i="64" s="1"/>
  <c r="L207" i="64"/>
  <c r="AJ207" i="64"/>
  <c r="AE207" i="64"/>
  <c r="AS207" i="64" l="1"/>
  <c r="H207" i="64"/>
  <c r="AH207" i="64" s="1"/>
  <c r="F207" i="64"/>
  <c r="U208" i="64" s="1"/>
  <c r="U209" i="64" s="1"/>
  <c r="U210" i="64" s="1"/>
  <c r="U211" i="64" s="1"/>
  <c r="U212" i="64" s="1"/>
  <c r="I207" i="64"/>
  <c r="AI207" i="64"/>
  <c r="AL207" i="64" s="1"/>
  <c r="AM207" i="64" s="1"/>
  <c r="Y208" i="64" l="1"/>
  <c r="M208" i="64" s="1"/>
  <c r="AW207" i="64"/>
  <c r="E207" i="64"/>
  <c r="V212" i="64" l="1"/>
  <c r="V213" i="64" s="1"/>
  <c r="N214" i="64" s="1"/>
  <c r="D208" i="64"/>
  <c r="C208" i="64"/>
  <c r="G208" i="64" s="1"/>
  <c r="O214" i="64" l="1"/>
  <c r="J208" i="64"/>
  <c r="K208" i="64" s="1"/>
  <c r="AB208" i="64"/>
  <c r="AC208" i="64"/>
  <c r="AS208" i="64"/>
  <c r="AQ208" i="64" l="1"/>
  <c r="AQ209" i="64" s="1"/>
  <c r="AQ210" i="64" s="1"/>
  <c r="AR208" i="64"/>
  <c r="L208" i="64"/>
  <c r="H208" i="64"/>
  <c r="AJ208" i="64"/>
  <c r="AE208" i="64"/>
  <c r="AF208" i="64" s="1"/>
  <c r="AG210" i="64" s="1"/>
  <c r="Y209" i="64"/>
  <c r="F208" i="64"/>
  <c r="AH208" i="64" l="1"/>
  <c r="I208" i="64"/>
  <c r="P210" i="64"/>
  <c r="Q210" i="64"/>
  <c r="AQ211" i="64" s="1"/>
  <c r="AI208" i="64"/>
  <c r="AW208" i="64"/>
  <c r="AK208" i="64" l="1"/>
  <c r="AA209" i="64" s="1"/>
  <c r="AA210" i="64" s="1"/>
  <c r="E208" i="64"/>
  <c r="C209" i="64" s="1"/>
  <c r="G209" i="64" s="1"/>
  <c r="M209" i="64" l="1"/>
  <c r="J209" i="64" s="1"/>
  <c r="AA211" i="64"/>
  <c r="AC209" i="64"/>
  <c r="AB209" i="64" l="1"/>
  <c r="D209" i="64"/>
  <c r="AA212" i="64"/>
  <c r="K209" i="64"/>
  <c r="AR209" i="64" s="1"/>
  <c r="AR210" i="64" s="1"/>
  <c r="AR211" i="64" s="1"/>
  <c r="AE209" i="64"/>
  <c r="AS209" i="64"/>
  <c r="T209" i="64" l="1"/>
  <c r="AV210" i="64" s="1"/>
  <c r="AV211" i="64" s="1"/>
  <c r="AV212" i="64" s="1"/>
  <c r="AV213" i="64" s="1"/>
  <c r="AV214" i="64" s="1"/>
  <c r="H209" i="64"/>
  <c r="L209" i="64"/>
  <c r="AJ209" i="64"/>
  <c r="Y210" i="64"/>
  <c r="M210" i="64" s="1"/>
  <c r="AA213" i="64"/>
  <c r="F209" i="64"/>
  <c r="AB210" i="64" l="1"/>
  <c r="I209" i="64"/>
  <c r="AH209" i="64"/>
  <c r="AI209" i="64"/>
  <c r="AW209" i="64"/>
  <c r="E209" i="64" l="1"/>
  <c r="C210" i="64" l="1"/>
  <c r="G210" i="64" s="1"/>
  <c r="D210" i="64"/>
  <c r="J210" i="64"/>
  <c r="K210" i="64" l="1"/>
  <c r="X211" i="64" s="1"/>
  <c r="X212" i="64" s="1"/>
  <c r="X213" i="64" s="1"/>
  <c r="X214" i="64" s="1"/>
  <c r="X215" i="64" s="1"/>
  <c r="AC210" i="64"/>
  <c r="AS210" i="64"/>
  <c r="Y211" i="64" l="1"/>
  <c r="M211" i="64" s="1"/>
  <c r="AW210" i="64"/>
  <c r="H210" i="64"/>
  <c r="AJ210" i="64"/>
  <c r="L210" i="64"/>
  <c r="AE210" i="64"/>
  <c r="F210" i="64"/>
  <c r="I210" i="64" l="1"/>
  <c r="AH210" i="64"/>
  <c r="AI210" i="64"/>
  <c r="E210" i="64" l="1"/>
  <c r="C211" i="64" l="1"/>
  <c r="G211" i="64" s="1"/>
  <c r="W211" i="64" s="1"/>
  <c r="W212" i="64" s="1"/>
  <c r="W213" i="64" s="1"/>
  <c r="W214" i="64" s="1"/>
  <c r="J211" i="64"/>
  <c r="D211" i="64"/>
  <c r="K211" i="64" l="1"/>
  <c r="AN217" i="64"/>
  <c r="T217" i="64" s="1"/>
  <c r="T218" i="64" s="1"/>
  <c r="AS211" i="64"/>
  <c r="AC211" i="64"/>
  <c r="AE211" i="64" l="1"/>
  <c r="Y212" i="64"/>
  <c r="AW211" i="64"/>
  <c r="AB211" i="64"/>
  <c r="L211" i="64"/>
  <c r="H211" i="64"/>
  <c r="AR212" i="64" s="1"/>
  <c r="AJ211" i="64"/>
  <c r="F211" i="64"/>
  <c r="M212" i="64" l="1"/>
  <c r="AO212" i="64"/>
  <c r="Z215" i="64"/>
  <c r="AU215" i="64"/>
  <c r="AT215" i="64"/>
  <c r="AI211" i="64"/>
  <c r="AP212" i="64"/>
  <c r="AH211" i="64"/>
  <c r="I211" i="64"/>
  <c r="R213" i="64" l="1"/>
  <c r="R214" i="64" s="1"/>
  <c r="R215" i="64" s="1"/>
  <c r="R216" i="64" s="1"/>
  <c r="R217" i="64" s="1"/>
  <c r="AB212" i="64"/>
  <c r="E211" i="64"/>
  <c r="S217" i="64" l="1"/>
  <c r="S218" i="64" s="1"/>
  <c r="C212" i="64"/>
  <c r="G212" i="64" s="1"/>
  <c r="J212" i="64"/>
  <c r="AC212" i="64" l="1"/>
  <c r="K212" i="64"/>
  <c r="AJ212" i="64" l="1"/>
  <c r="L212" i="64"/>
  <c r="D212" i="64"/>
  <c r="AQ212" i="64" s="1"/>
  <c r="AE212" i="64"/>
  <c r="F212" i="64" l="1"/>
  <c r="U213" i="64" s="1"/>
  <c r="U214" i="64" s="1"/>
  <c r="U215" i="64" s="1"/>
  <c r="U216" i="64" s="1"/>
  <c r="U217" i="64" s="1"/>
  <c r="I212" i="64"/>
  <c r="AS212" i="64"/>
  <c r="H212" i="64"/>
  <c r="AI212" i="64"/>
  <c r="AL212" i="64" s="1"/>
  <c r="AM212" i="64" s="1"/>
  <c r="AH212" i="64" l="1"/>
  <c r="Y213" i="64"/>
  <c r="M213" i="64" s="1"/>
  <c r="AW212" i="64"/>
  <c r="E212" i="64"/>
  <c r="C213" i="64" s="1"/>
  <c r="G213" i="64" s="1"/>
  <c r="AC213" i="64" s="1"/>
  <c r="AE213" i="64" l="1"/>
  <c r="AF213" i="64" s="1"/>
  <c r="AG215" i="64" s="1"/>
  <c r="AB213" i="64"/>
  <c r="D213" i="64"/>
  <c r="J213" i="64"/>
  <c r="V217" i="64"/>
  <c r="V218" i="64" s="1"/>
  <c r="K213" i="64" l="1"/>
  <c r="AS213" i="64"/>
  <c r="N219" i="64"/>
  <c r="O219" i="64"/>
  <c r="P215" i="64"/>
  <c r="Q215" i="64"/>
  <c r="AQ213" i="64" l="1"/>
  <c r="AQ214" i="64" s="1"/>
  <c r="AQ215" i="64" s="1"/>
  <c r="AQ216" i="64" s="1"/>
  <c r="AR213" i="64"/>
  <c r="F213" i="64"/>
  <c r="Y214" i="64"/>
  <c r="L213" i="64"/>
  <c r="AJ213" i="64"/>
  <c r="H213" i="64"/>
  <c r="AI213" i="64" l="1"/>
  <c r="I213" i="64"/>
  <c r="AW213" i="64"/>
  <c r="AH213" i="64"/>
  <c r="AK213" i="64" l="1"/>
  <c r="AA214" i="64" s="1"/>
  <c r="AA215" i="64" s="1"/>
  <c r="E213" i="64"/>
  <c r="C214" i="64" s="1"/>
  <c r="G214" i="64" s="1"/>
  <c r="M214" i="64" l="1"/>
  <c r="AB214" i="64" s="1"/>
  <c r="AC214" i="64"/>
  <c r="AA216" i="64"/>
  <c r="J214" i="64" l="1"/>
  <c r="K214" i="64" s="1"/>
  <c r="AR214" i="64" s="1"/>
  <c r="AR215" i="64" s="1"/>
  <c r="AR216" i="64" s="1"/>
  <c r="D214" i="64"/>
  <c r="AS214" i="64" s="1"/>
  <c r="AA217" i="64"/>
  <c r="AE214" i="64"/>
  <c r="Y215" i="64" l="1"/>
  <c r="M215" i="64" s="1"/>
  <c r="T214" i="64"/>
  <c r="AV215" i="64" s="1"/>
  <c r="AV216" i="64" s="1"/>
  <c r="AV217" i="64" s="1"/>
  <c r="AV218" i="64" s="1"/>
  <c r="AV219" i="64" s="1"/>
  <c r="AJ214" i="64"/>
  <c r="H214" i="64"/>
  <c r="L214" i="64"/>
  <c r="AA218" i="64"/>
  <c r="F214" i="64"/>
  <c r="AW214" i="64" l="1"/>
  <c r="I214" i="64"/>
  <c r="AH214" i="64"/>
  <c r="AI214" i="64"/>
  <c r="AB215" i="64"/>
  <c r="E214" i="64" l="1"/>
  <c r="C215" i="64" l="1"/>
  <c r="G215" i="64" s="1"/>
  <c r="D215" i="64"/>
  <c r="J215" i="64"/>
  <c r="K215" i="64" l="1"/>
  <c r="X216" i="64" s="1"/>
  <c r="X217" i="64" s="1"/>
  <c r="X218" i="64" s="1"/>
  <c r="X219" i="64" s="1"/>
  <c r="X220" i="64" s="1"/>
  <c r="AC215" i="64"/>
  <c r="AS215" i="64"/>
  <c r="Y216" i="64" l="1"/>
  <c r="M216" i="64" s="1"/>
  <c r="AW215" i="64"/>
  <c r="L215" i="64"/>
  <c r="H215" i="64"/>
  <c r="AJ215" i="64"/>
  <c r="AE215" i="64"/>
  <c r="F215" i="64"/>
  <c r="AI215" i="64" l="1"/>
  <c r="I215" i="64"/>
  <c r="AH215" i="64"/>
  <c r="E215" i="64" l="1"/>
  <c r="C216" i="64" l="1"/>
  <c r="G216" i="64" s="1"/>
  <c r="W216" i="64" s="1"/>
  <c r="W217" i="64" s="1"/>
  <c r="W218" i="64" s="1"/>
  <c r="W219" i="64" s="1"/>
  <c r="D216" i="64"/>
  <c r="J216" i="64"/>
  <c r="K216" i="64" l="1"/>
  <c r="F216" i="64" s="1"/>
  <c r="AN222" i="64"/>
  <c r="T222" i="64" s="1"/>
  <c r="T223" i="64" s="1"/>
  <c r="AS216" i="64"/>
  <c r="AC216" i="64"/>
  <c r="AE216" i="64" l="1"/>
  <c r="Y217" i="64"/>
  <c r="AW216" i="64"/>
  <c r="AB216" i="64"/>
  <c r="AJ216" i="64"/>
  <c r="L216" i="64"/>
  <c r="H216" i="64"/>
  <c r="AR217" i="64" s="1"/>
  <c r="M217" i="64" l="1"/>
  <c r="AO217" i="64"/>
  <c r="AH216" i="64"/>
  <c r="AP217" i="64"/>
  <c r="I216" i="64"/>
  <c r="AI216" i="64"/>
  <c r="Z220" i="64"/>
  <c r="AT220" i="64"/>
  <c r="AU220" i="64"/>
  <c r="R218" i="64" l="1"/>
  <c r="R219" i="64" s="1"/>
  <c r="R220" i="64" s="1"/>
  <c r="R221" i="64" s="1"/>
  <c r="S222" i="64" s="1"/>
  <c r="S223" i="64" s="1"/>
  <c r="AB217" i="64"/>
  <c r="E216" i="64"/>
  <c r="R222" i="64" l="1"/>
  <c r="C217" i="64"/>
  <c r="G217" i="64" s="1"/>
  <c r="J217" i="64"/>
  <c r="K217" i="64" l="1"/>
  <c r="AC217" i="64"/>
  <c r="AE217" i="64" l="1"/>
  <c r="L217" i="64"/>
  <c r="AJ217" i="64"/>
  <c r="D217" i="64"/>
  <c r="AQ217" i="64" s="1"/>
  <c r="AI217" i="64" l="1"/>
  <c r="AL217" i="64" s="1"/>
  <c r="AM217" i="64" s="1"/>
  <c r="F217" i="64"/>
  <c r="U218" i="64" s="1"/>
  <c r="U219" i="64" s="1"/>
  <c r="U220" i="64" s="1"/>
  <c r="U221" i="64" s="1"/>
  <c r="U222" i="64" s="1"/>
  <c r="AS217" i="64"/>
  <c r="I217" i="64"/>
  <c r="H217" i="64"/>
  <c r="AH217" i="64" l="1"/>
  <c r="Y218" i="64"/>
  <c r="M218" i="64" s="1"/>
  <c r="AW217" i="64"/>
  <c r="E217" i="64"/>
  <c r="C218" i="64" s="1"/>
  <c r="G218" i="64" s="1"/>
  <c r="AC218" i="64" s="1"/>
  <c r="D218" i="64" l="1"/>
  <c r="AB218" i="64"/>
  <c r="J218" i="64"/>
  <c r="AE218" i="64"/>
  <c r="AF218" i="64" s="1"/>
  <c r="AG220" i="64" s="1"/>
  <c r="V222" i="64"/>
  <c r="V223" i="64" s="1"/>
  <c r="P220" i="64" l="1"/>
  <c r="Q220" i="64"/>
  <c r="K218" i="64"/>
  <c r="N224" i="64"/>
  <c r="O224" i="64"/>
  <c r="AS218" i="64"/>
  <c r="AQ218" i="64" l="1"/>
  <c r="AQ219" i="64" s="1"/>
  <c r="AQ220" i="64" s="1"/>
  <c r="AQ221" i="64" s="1"/>
  <c r="AR218" i="64"/>
  <c r="AJ218" i="64"/>
  <c r="L218" i="64"/>
  <c r="H218" i="64"/>
  <c r="F218" i="64"/>
  <c r="Y219" i="64"/>
  <c r="AH218" i="64" l="1"/>
  <c r="AW218" i="64"/>
  <c r="I218" i="64"/>
  <c r="AI218" i="64"/>
  <c r="AK218" i="64" l="1"/>
  <c r="AA219" i="64" s="1"/>
  <c r="AA220" i="64" s="1"/>
  <c r="M219" i="64"/>
  <c r="E218" i="64"/>
  <c r="C219" i="64" s="1"/>
  <c r="G219" i="64" s="1"/>
  <c r="D219" i="64" l="1"/>
  <c r="AB219" i="64"/>
  <c r="J219" i="64"/>
  <c r="AA221" i="64"/>
  <c r="AC219" i="64"/>
  <c r="AE219" i="64" l="1"/>
  <c r="AA222" i="64"/>
  <c r="K219" i="64"/>
  <c r="AR219" i="64" s="1"/>
  <c r="AR220" i="64" s="1"/>
  <c r="AR221" i="64" s="1"/>
  <c r="AS219" i="64"/>
  <c r="F219" i="64" l="1"/>
  <c r="Y220" i="64"/>
  <c r="M220" i="64" s="1"/>
  <c r="T219" i="64"/>
  <c r="AV220" i="64" s="1"/>
  <c r="AV221" i="64" s="1"/>
  <c r="AV222" i="64" s="1"/>
  <c r="AV223" i="64" s="1"/>
  <c r="AV224" i="64" s="1"/>
  <c r="H219" i="64"/>
  <c r="L219" i="64"/>
  <c r="AJ219" i="64"/>
  <c r="AA223" i="64"/>
  <c r="I219" i="64" l="1"/>
  <c r="AH219" i="64"/>
  <c r="AW219" i="64"/>
  <c r="AI219" i="64"/>
  <c r="AB220" i="64"/>
  <c r="E219" i="64" l="1"/>
  <c r="C220" i="64" l="1"/>
  <c r="G220" i="64" s="1"/>
  <c r="J220" i="64"/>
  <c r="D220" i="64"/>
  <c r="K220" i="64" l="1"/>
  <c r="AC220" i="64"/>
  <c r="AS220" i="64"/>
  <c r="F220" i="64" l="1"/>
  <c r="X221" i="64"/>
  <c r="X222" i="64" s="1"/>
  <c r="X223" i="64" s="1"/>
  <c r="X224" i="64" s="1"/>
  <c r="X225" i="64" s="1"/>
  <c r="Y221" i="64"/>
  <c r="M221" i="64" s="1"/>
  <c r="AW220" i="64"/>
  <c r="AE220" i="64"/>
  <c r="L220" i="64"/>
  <c r="H220" i="64"/>
  <c r="AJ220" i="64"/>
  <c r="AI220" i="64" l="1"/>
  <c r="AH220" i="64"/>
  <c r="I220" i="64"/>
  <c r="E220" i="64" l="1"/>
  <c r="C221" i="64" l="1"/>
  <c r="G221" i="64" s="1"/>
  <c r="W221" i="64" s="1"/>
  <c r="W222" i="64" s="1"/>
  <c r="W223" i="64" s="1"/>
  <c r="W224" i="64" s="1"/>
  <c r="D221" i="64"/>
  <c r="J221" i="64"/>
  <c r="K221" i="64" l="1"/>
  <c r="F221" i="64" s="1"/>
  <c r="AN227" i="64"/>
  <c r="T227" i="64" s="1"/>
  <c r="T228" i="64" s="1"/>
  <c r="AS221" i="64"/>
  <c r="AC221" i="64"/>
  <c r="AE221" i="64" l="1"/>
  <c r="Y222" i="64"/>
  <c r="AW221" i="64"/>
  <c r="AB221" i="64"/>
  <c r="AJ221" i="64"/>
  <c r="L221" i="64"/>
  <c r="H221" i="64"/>
  <c r="AR222" i="64" s="1"/>
  <c r="M222" i="64" l="1"/>
  <c r="AO222" i="64"/>
  <c r="AP222" i="64"/>
  <c r="AH221" i="64"/>
  <c r="I221" i="64"/>
  <c r="AI221" i="64"/>
  <c r="AU225" i="64"/>
  <c r="AT225" i="64"/>
  <c r="Z225" i="64"/>
  <c r="R223" i="64" l="1"/>
  <c r="R224" i="64" s="1"/>
  <c r="R225" i="64" s="1"/>
  <c r="R226" i="64" s="1"/>
  <c r="S227" i="64" s="1"/>
  <c r="S228" i="64" s="1"/>
  <c r="AB222" i="64"/>
  <c r="E221" i="64"/>
  <c r="R227" i="64" l="1"/>
  <c r="C222" i="64"/>
  <c r="G222" i="64" s="1"/>
  <c r="J222" i="64"/>
  <c r="K222" i="64" l="1"/>
  <c r="D222" i="64" s="1"/>
  <c r="AQ222" i="64" s="1"/>
  <c r="AC222" i="64"/>
  <c r="AS222" i="64" l="1"/>
  <c r="Y223" i="64" s="1"/>
  <c r="AE222" i="64"/>
  <c r="L222" i="64"/>
  <c r="AJ222" i="64"/>
  <c r="H222" i="64"/>
  <c r="F222" i="64"/>
  <c r="U223" i="64" s="1"/>
  <c r="U224" i="64" s="1"/>
  <c r="U225" i="64" s="1"/>
  <c r="U226" i="64" s="1"/>
  <c r="U227" i="64" s="1"/>
  <c r="AW222" i="64" l="1"/>
  <c r="M223" i="64"/>
  <c r="AH222" i="64"/>
  <c r="AI222" i="64"/>
  <c r="AL222" i="64" s="1"/>
  <c r="AM222" i="64" s="1"/>
  <c r="I222" i="64"/>
  <c r="E222" i="64" l="1"/>
  <c r="V227" i="64"/>
  <c r="V228" i="64" s="1"/>
  <c r="AB223" i="64"/>
  <c r="N229" i="64" l="1"/>
  <c r="O229" i="64"/>
  <c r="C223" i="64"/>
  <c r="G223" i="64" s="1"/>
  <c r="D223" i="64"/>
  <c r="J223" i="64"/>
  <c r="K223" i="64" l="1"/>
  <c r="AS223" i="64"/>
  <c r="AC223" i="64"/>
  <c r="AQ223" i="64" l="1"/>
  <c r="AQ224" i="64" s="1"/>
  <c r="AQ225" i="64" s="1"/>
  <c r="AR223" i="64"/>
  <c r="AE223" i="64"/>
  <c r="AF223" i="64" s="1"/>
  <c r="AG225" i="64" s="1"/>
  <c r="Y224" i="64"/>
  <c r="H223" i="64"/>
  <c r="AJ223" i="64"/>
  <c r="L223" i="64"/>
  <c r="F223" i="64"/>
  <c r="AH223" i="64" l="1"/>
  <c r="I223" i="64"/>
  <c r="AW223" i="64"/>
  <c r="AI223" i="64"/>
  <c r="P225" i="64"/>
  <c r="Q225" i="64"/>
  <c r="AQ226" i="64" s="1"/>
  <c r="AK223" i="64" l="1"/>
  <c r="AA224" i="64" s="1"/>
  <c r="AA225" i="64" s="1"/>
  <c r="E223" i="64"/>
  <c r="C224" i="64" s="1"/>
  <c r="G224" i="64" s="1"/>
  <c r="M224" i="64" l="1"/>
  <c r="AB224" i="64" s="1"/>
  <c r="AC224" i="64"/>
  <c r="AA226" i="64"/>
  <c r="D224" i="64" l="1"/>
  <c r="AS224" i="64" s="1"/>
  <c r="Y225" i="64" s="1"/>
  <c r="M225" i="64" s="1"/>
  <c r="J224" i="64"/>
  <c r="K224" i="64" s="1"/>
  <c r="AR224" i="64" s="1"/>
  <c r="AR225" i="64" s="1"/>
  <c r="AR226" i="64" s="1"/>
  <c r="AE224" i="64"/>
  <c r="AA227" i="64"/>
  <c r="T224" i="64" l="1"/>
  <c r="AV225" i="64" s="1"/>
  <c r="AV226" i="64" s="1"/>
  <c r="AV227" i="64" s="1"/>
  <c r="AV228" i="64" s="1"/>
  <c r="AV229" i="64" s="1"/>
  <c r="L224" i="64"/>
  <c r="H224" i="64"/>
  <c r="AH224" i="64" s="1"/>
  <c r="AJ224" i="64"/>
  <c r="F224" i="64"/>
  <c r="I224" i="64"/>
  <c r="AI224" i="64"/>
  <c r="AA228" i="64"/>
  <c r="AB225" i="64"/>
  <c r="AW224" i="64" l="1"/>
  <c r="E224" i="64"/>
  <c r="C225" i="64" l="1"/>
  <c r="G225" i="64" s="1"/>
  <c r="D225" i="64"/>
  <c r="J225" i="64"/>
  <c r="K225" i="64" l="1"/>
  <c r="X226" i="64" s="1"/>
  <c r="X227" i="64" s="1"/>
  <c r="X228" i="64" s="1"/>
  <c r="X229" i="64" s="1"/>
  <c r="X230" i="64" s="1"/>
  <c r="AS225" i="64"/>
  <c r="AC225" i="64"/>
  <c r="AE225" i="64" l="1"/>
  <c r="L225" i="64"/>
  <c r="H225" i="64"/>
  <c r="AJ225" i="64"/>
  <c r="Y226" i="64"/>
  <c r="M226" i="64" s="1"/>
  <c r="AW225" i="64"/>
  <c r="F225" i="64"/>
  <c r="AI225" i="64" l="1"/>
  <c r="I225" i="64"/>
  <c r="AH225" i="64"/>
  <c r="E225" i="64" l="1"/>
  <c r="C226" i="64" l="1"/>
  <c r="G226" i="64" s="1"/>
  <c r="W226" i="64" s="1"/>
  <c r="W227" i="64" s="1"/>
  <c r="W228" i="64" s="1"/>
  <c r="W229" i="64" s="1"/>
  <c r="D226" i="64"/>
  <c r="J226" i="64"/>
  <c r="K226" i="64" l="1"/>
  <c r="F226" i="64" s="1"/>
  <c r="AN232" i="64"/>
  <c r="T232" i="64" s="1"/>
  <c r="T233" i="64" s="1"/>
  <c r="AC226" i="64"/>
  <c r="AS226" i="64"/>
  <c r="AB226" i="64" l="1"/>
  <c r="Y227" i="64"/>
  <c r="AW226" i="64"/>
  <c r="AE226" i="64"/>
  <c r="H226" i="64"/>
  <c r="AR227" i="64" s="1"/>
  <c r="AJ226" i="64"/>
  <c r="L226" i="64"/>
  <c r="M227" i="64" l="1"/>
  <c r="AO227" i="64"/>
  <c r="I226" i="64"/>
  <c r="AI226" i="64"/>
  <c r="AH226" i="64"/>
  <c r="AP227" i="64"/>
  <c r="AU230" i="64"/>
  <c r="AT230" i="64"/>
  <c r="Z230" i="64"/>
  <c r="R228" i="64" l="1"/>
  <c r="R229" i="64" s="1"/>
  <c r="R230" i="64" s="1"/>
  <c r="R231" i="64" s="1"/>
  <c r="S232" i="64" s="1"/>
  <c r="S233" i="64" s="1"/>
  <c r="AB227" i="64"/>
  <c r="E226" i="64"/>
  <c r="R232" i="64" l="1"/>
  <c r="C227" i="64"/>
  <c r="G227" i="64" s="1"/>
  <c r="J227" i="64"/>
  <c r="K227" i="64" l="1"/>
  <c r="D227" i="64" s="1"/>
  <c r="AQ227" i="64" s="1"/>
  <c r="AC227" i="64"/>
  <c r="AS227" i="64" l="1"/>
  <c r="Y228" i="64" s="1"/>
  <c r="F227" i="64"/>
  <c r="U228" i="64" s="1"/>
  <c r="U229" i="64" s="1"/>
  <c r="U230" i="64" s="1"/>
  <c r="U231" i="64" s="1"/>
  <c r="U232" i="64" s="1"/>
  <c r="AE227" i="64"/>
  <c r="L227" i="64"/>
  <c r="AJ227" i="64"/>
  <c r="H227" i="64"/>
  <c r="M228" i="64" l="1"/>
  <c r="AW227" i="64"/>
  <c r="AH227" i="64"/>
  <c r="AI227" i="64"/>
  <c r="AL227" i="64" s="1"/>
  <c r="AM227" i="64" s="1"/>
  <c r="I227" i="64"/>
  <c r="AB228" i="64" l="1"/>
  <c r="V232" i="64"/>
  <c r="V233" i="64" s="1"/>
  <c r="N234" i="64" s="1"/>
  <c r="E227" i="64"/>
  <c r="O234" i="64" l="1"/>
  <c r="C228" i="64"/>
  <c r="G228" i="64" s="1"/>
  <c r="J228" i="64"/>
  <c r="D228" i="64"/>
  <c r="K228" i="64" l="1"/>
  <c r="F228" i="64" s="1"/>
  <c r="AC228" i="64"/>
  <c r="AS228" i="64"/>
  <c r="AQ228" i="64" l="1"/>
  <c r="AQ229" i="64" s="1"/>
  <c r="AQ230" i="64" s="1"/>
  <c r="AR228" i="64"/>
  <c r="Y229" i="64"/>
  <c r="AE228" i="64"/>
  <c r="AF228" i="64" s="1"/>
  <c r="AG230" i="64" s="1"/>
  <c r="AJ228" i="64"/>
  <c r="H228" i="64"/>
  <c r="L228" i="64"/>
  <c r="AI228" i="64" l="1"/>
  <c r="AW228" i="64"/>
  <c r="P230" i="64"/>
  <c r="Q230" i="64"/>
  <c r="AQ231" i="64" s="1"/>
  <c r="I228" i="64"/>
  <c r="AH228" i="64"/>
  <c r="AK228" i="64" l="1"/>
  <c r="AA229" i="64" s="1"/>
  <c r="AA230" i="64" s="1"/>
  <c r="E228" i="64"/>
  <c r="C229" i="64" s="1"/>
  <c r="G229" i="64" s="1"/>
  <c r="M229" i="64" l="1"/>
  <c r="AB229" i="64" s="1"/>
  <c r="AA231" i="64"/>
  <c r="AC229" i="64"/>
  <c r="D229" i="64" l="1"/>
  <c r="AS229" i="64" s="1"/>
  <c r="Y230" i="64" s="1"/>
  <c r="M230" i="64" s="1"/>
  <c r="J229" i="64"/>
  <c r="K229" i="64" s="1"/>
  <c r="AR229" i="64" s="1"/>
  <c r="AR230" i="64" s="1"/>
  <c r="AR231" i="64" s="1"/>
  <c r="AE229" i="64"/>
  <c r="AA232" i="64"/>
  <c r="L229" i="64" l="1"/>
  <c r="T229" i="64"/>
  <c r="AV230" i="64" s="1"/>
  <c r="AV231" i="64" s="1"/>
  <c r="AV232" i="64" s="1"/>
  <c r="AV233" i="64" s="1"/>
  <c r="AV234" i="64" s="1"/>
  <c r="AJ229" i="64"/>
  <c r="AI229" i="64" s="1"/>
  <c r="I229" i="64"/>
  <c r="H229" i="64"/>
  <c r="AH229" i="64" s="1"/>
  <c r="F229" i="64"/>
  <c r="AA233" i="64"/>
  <c r="AB230" i="64"/>
  <c r="AW229" i="64" l="1"/>
  <c r="E229" i="64"/>
  <c r="C230" i="64" s="1"/>
  <c r="G230" i="64" s="1"/>
  <c r="D230" i="64" l="1"/>
  <c r="J230" i="64"/>
  <c r="K230" i="64" s="1"/>
  <c r="X231" i="64" s="1"/>
  <c r="X232" i="64" s="1"/>
  <c r="X233" i="64" s="1"/>
  <c r="X234" i="64" s="1"/>
  <c r="X235" i="64" s="1"/>
  <c r="AC230" i="64"/>
  <c r="AS230" i="64"/>
  <c r="AE230" i="64" l="1"/>
  <c r="AJ230" i="64"/>
  <c r="L230" i="64"/>
  <c r="H230" i="64"/>
  <c r="Y231" i="64"/>
  <c r="M231" i="64" s="1"/>
  <c r="AW230" i="64"/>
  <c r="F230" i="64"/>
  <c r="I230" i="64" l="1"/>
  <c r="AI230" i="64"/>
  <c r="AH230" i="64"/>
  <c r="E230" i="64" l="1"/>
  <c r="C231" i="64" l="1"/>
  <c r="G231" i="64" s="1"/>
  <c r="W231" i="64" s="1"/>
  <c r="W232" i="64" s="1"/>
  <c r="W233" i="64" s="1"/>
  <c r="W234" i="64" s="1"/>
  <c r="J231" i="64"/>
  <c r="D231" i="64"/>
  <c r="K231" i="64" l="1"/>
  <c r="AN237" i="64"/>
  <c r="T237" i="64" s="1"/>
  <c r="T238" i="64" s="1"/>
  <c r="AC231" i="64"/>
  <c r="AS231" i="64"/>
  <c r="Y232" i="64" l="1"/>
  <c r="AW231" i="64"/>
  <c r="AE231" i="64"/>
  <c r="H231" i="64"/>
  <c r="AR232" i="64" s="1"/>
  <c r="L231" i="64"/>
  <c r="AJ231" i="64"/>
  <c r="AB231" i="64"/>
  <c r="F231" i="64"/>
  <c r="M232" i="64" l="1"/>
  <c r="AO232" i="64"/>
  <c r="AH231" i="64"/>
  <c r="AP232" i="64"/>
  <c r="AI231" i="64"/>
  <c r="Z235" i="64"/>
  <c r="AU235" i="64"/>
  <c r="AT235" i="64"/>
  <c r="I231" i="64"/>
  <c r="R233" i="64" l="1"/>
  <c r="R234" i="64" s="1"/>
  <c r="R235" i="64" s="1"/>
  <c r="R236" i="64" s="1"/>
  <c r="S237" i="64" s="1"/>
  <c r="S238" i="64" s="1"/>
  <c r="E231" i="64"/>
  <c r="C232" i="64" s="1"/>
  <c r="G232" i="64" s="1"/>
  <c r="AB232" i="64"/>
  <c r="R237" i="64" l="1"/>
  <c r="J232" i="64"/>
  <c r="K232" i="64" s="1"/>
  <c r="D232" i="64" s="1"/>
  <c r="AQ232" i="64" s="1"/>
  <c r="AC232" i="64"/>
  <c r="AS232" i="64" l="1"/>
  <c r="Y233" i="64" s="1"/>
  <c r="AE232" i="64"/>
  <c r="L232" i="64"/>
  <c r="AJ232" i="64"/>
  <c r="H232" i="64"/>
  <c r="F232" i="64"/>
  <c r="U233" i="64" s="1"/>
  <c r="U234" i="64" s="1"/>
  <c r="U235" i="64" s="1"/>
  <c r="U236" i="64" s="1"/>
  <c r="U237" i="64" s="1"/>
  <c r="M233" i="64" l="1"/>
  <c r="AW232" i="64"/>
  <c r="I232" i="64"/>
  <c r="AI232" i="64"/>
  <c r="AL232" i="64" s="1"/>
  <c r="AM232" i="64" s="1"/>
  <c r="AH232" i="64"/>
  <c r="V237" i="64" l="1"/>
  <c r="V238" i="64" s="1"/>
  <c r="AB233" i="64"/>
  <c r="E232" i="64"/>
  <c r="C233" i="64" l="1"/>
  <c r="G233" i="64" s="1"/>
  <c r="D233" i="64"/>
  <c r="J233" i="64"/>
  <c r="N239" i="64"/>
  <c r="O239" i="64"/>
  <c r="K233" i="64" l="1"/>
  <c r="AS233" i="64"/>
  <c r="AC233" i="64"/>
  <c r="AQ233" i="64" l="1"/>
  <c r="AQ234" i="64" s="1"/>
  <c r="AQ235" i="64" s="1"/>
  <c r="F233" i="64"/>
  <c r="AR233" i="64"/>
  <c r="AE233" i="64"/>
  <c r="AF233" i="64" s="1"/>
  <c r="AG235" i="64" s="1"/>
  <c r="Y234" i="64"/>
  <c r="L233" i="64"/>
  <c r="AJ233" i="64"/>
  <c r="H233" i="64"/>
  <c r="AI233" i="64" l="1"/>
  <c r="I233" i="64"/>
  <c r="AW233" i="64"/>
  <c r="AH233" i="64"/>
  <c r="Q235" i="64"/>
  <c r="AQ236" i="64" s="1"/>
  <c r="P235" i="64"/>
  <c r="AK233" i="64" l="1"/>
  <c r="AA234" i="64" s="1"/>
  <c r="AA235" i="64" s="1"/>
  <c r="E233" i="64"/>
  <c r="C234" i="64" s="1"/>
  <c r="G234" i="64" s="1"/>
  <c r="M234" i="64" l="1"/>
  <c r="AB234" i="64" s="1"/>
  <c r="AC234" i="64"/>
  <c r="AA236" i="64"/>
  <c r="D234" i="64" l="1"/>
  <c r="AS234" i="64" s="1"/>
  <c r="Y235" i="64" s="1"/>
  <c r="M235" i="64" s="1"/>
  <c r="J234" i="64"/>
  <c r="K234" i="64" s="1"/>
  <c r="AR234" i="64" s="1"/>
  <c r="AR235" i="64" s="1"/>
  <c r="AR236" i="64" s="1"/>
  <c r="AA237" i="64"/>
  <c r="AE234" i="64"/>
  <c r="T234" i="64" l="1"/>
  <c r="AV235" i="64" s="1"/>
  <c r="AV236" i="64" s="1"/>
  <c r="AV237" i="64" s="1"/>
  <c r="AV238" i="64" s="1"/>
  <c r="AV239" i="64" s="1"/>
  <c r="L234" i="64"/>
  <c r="AJ234" i="64"/>
  <c r="H234" i="64"/>
  <c r="AH234" i="64" s="1"/>
  <c r="F234" i="64"/>
  <c r="AI234" i="64"/>
  <c r="AB235" i="64"/>
  <c r="AA238" i="64"/>
  <c r="I234" i="64"/>
  <c r="AW234" i="64"/>
  <c r="E234" i="64" l="1"/>
  <c r="C235" i="64" l="1"/>
  <c r="G235" i="64" s="1"/>
  <c r="J235" i="64"/>
  <c r="D235" i="64"/>
  <c r="K235" i="64" l="1"/>
  <c r="X236" i="64" s="1"/>
  <c r="X237" i="64" s="1"/>
  <c r="X238" i="64" s="1"/>
  <c r="X239" i="64" s="1"/>
  <c r="X240" i="64" s="1"/>
  <c r="AC235" i="64"/>
  <c r="AS235" i="64"/>
  <c r="F235" i="64" l="1"/>
  <c r="Y236" i="64"/>
  <c r="M236" i="64" s="1"/>
  <c r="AW235" i="64"/>
  <c r="AE235" i="64"/>
  <c r="AJ235" i="64"/>
  <c r="L235" i="64"/>
  <c r="H235" i="64"/>
  <c r="I235" i="64" l="1"/>
  <c r="AH235" i="64"/>
  <c r="AI235" i="64"/>
  <c r="E235" i="64" l="1"/>
  <c r="C236" i="64" l="1"/>
  <c r="G236" i="64" s="1"/>
  <c r="W236" i="64" s="1"/>
  <c r="W237" i="64" s="1"/>
  <c r="W238" i="64" s="1"/>
  <c r="W239" i="64" s="1"/>
  <c r="J236" i="64"/>
  <c r="D236" i="64"/>
  <c r="K236" i="64" l="1"/>
  <c r="AN242" i="64"/>
  <c r="T242" i="64" s="1"/>
  <c r="T243" i="64" s="1"/>
  <c r="AS236" i="64"/>
  <c r="AC236" i="64"/>
  <c r="AB236" i="64" l="1"/>
  <c r="AE236" i="64"/>
  <c r="Y237" i="64"/>
  <c r="AW236" i="64"/>
  <c r="L236" i="64"/>
  <c r="H236" i="64"/>
  <c r="AR237" i="64" s="1"/>
  <c r="AJ236" i="64"/>
  <c r="F236" i="64"/>
  <c r="M237" i="64" l="1"/>
  <c r="AO237" i="64"/>
  <c r="AI236" i="64"/>
  <c r="AP237" i="64"/>
  <c r="AH236" i="64"/>
  <c r="I236" i="64"/>
  <c r="Z240" i="64"/>
  <c r="AT240" i="64"/>
  <c r="AU240" i="64"/>
  <c r="R238" i="64" l="1"/>
  <c r="R239" i="64" s="1"/>
  <c r="R240" i="64" s="1"/>
  <c r="R241" i="64" s="1"/>
  <c r="S242" i="64" s="1"/>
  <c r="S243" i="64" s="1"/>
  <c r="AB237" i="64"/>
  <c r="E236" i="64"/>
  <c r="R242" i="64" l="1"/>
  <c r="C237" i="64"/>
  <c r="G237" i="64" s="1"/>
  <c r="J237" i="64"/>
  <c r="K237" i="64" l="1"/>
  <c r="AC237" i="64"/>
  <c r="AE237" i="64" l="1"/>
  <c r="L237" i="64"/>
  <c r="AJ237" i="64"/>
  <c r="D237" i="64"/>
  <c r="AQ237" i="64" s="1"/>
  <c r="AI237" i="64" l="1"/>
  <c r="AL237" i="64" s="1"/>
  <c r="AM237" i="64" s="1"/>
  <c r="F237" i="64"/>
  <c r="U238" i="64" s="1"/>
  <c r="U239" i="64" s="1"/>
  <c r="U240" i="64" s="1"/>
  <c r="U241" i="64" s="1"/>
  <c r="U242" i="64" s="1"/>
  <c r="AS237" i="64"/>
  <c r="I237" i="64"/>
  <c r="H237" i="64"/>
  <c r="Y238" i="64" l="1"/>
  <c r="M238" i="64" s="1"/>
  <c r="AW237" i="64"/>
  <c r="AH237" i="64"/>
  <c r="E237" i="64"/>
  <c r="C238" i="64" s="1"/>
  <c r="G238" i="64" s="1"/>
  <c r="AC238" i="64" s="1"/>
  <c r="V242" i="64" l="1"/>
  <c r="V243" i="64" s="1"/>
  <c r="AE238" i="64"/>
  <c r="AF238" i="64" s="1"/>
  <c r="AG240" i="64" s="1"/>
  <c r="D238" i="64"/>
  <c r="AB238" i="64"/>
  <c r="J238" i="64"/>
  <c r="AS238" i="64" l="1"/>
  <c r="P240" i="64"/>
  <c r="Q240" i="64"/>
  <c r="N244" i="64"/>
  <c r="O244" i="64"/>
  <c r="K238" i="64"/>
  <c r="AQ238" i="64" l="1"/>
  <c r="AQ239" i="64" s="1"/>
  <c r="AQ240" i="64" s="1"/>
  <c r="AQ241" i="64" s="1"/>
  <c r="AR238" i="64"/>
  <c r="Y239" i="64"/>
  <c r="AJ238" i="64"/>
  <c r="L238" i="64"/>
  <c r="H238" i="64"/>
  <c r="F238" i="64"/>
  <c r="AW238" i="64" l="1"/>
  <c r="I238" i="64"/>
  <c r="AI238" i="64"/>
  <c r="AH238" i="64"/>
  <c r="AK238" i="64" l="1"/>
  <c r="AA239" i="64" s="1"/>
  <c r="AA240" i="64" s="1"/>
  <c r="M239" i="64"/>
  <c r="E238" i="64"/>
  <c r="C239" i="64" s="1"/>
  <c r="G239" i="64" s="1"/>
  <c r="AB239" i="64" l="1"/>
  <c r="D239" i="64"/>
  <c r="J239" i="64"/>
  <c r="AA241" i="64"/>
  <c r="AC239" i="64"/>
  <c r="AA242" i="64" l="1"/>
  <c r="K239" i="64"/>
  <c r="AR239" i="64" s="1"/>
  <c r="AR240" i="64" s="1"/>
  <c r="AR241" i="64" s="1"/>
  <c r="AE239" i="64"/>
  <c r="AS239" i="64"/>
  <c r="Y240" i="64" l="1"/>
  <c r="M240" i="64" s="1"/>
  <c r="AA243" i="64"/>
  <c r="T239" i="64"/>
  <c r="AV240" i="64" s="1"/>
  <c r="AV241" i="64" s="1"/>
  <c r="AV242" i="64" s="1"/>
  <c r="AV243" i="64" s="1"/>
  <c r="AV244" i="64" s="1"/>
  <c r="H239" i="64"/>
  <c r="L239" i="64"/>
  <c r="AJ239" i="64"/>
  <c r="F239" i="64"/>
  <c r="I239" i="64" l="1"/>
  <c r="AW239" i="64"/>
  <c r="AH239" i="64"/>
  <c r="AI239" i="64"/>
  <c r="AB240" i="64"/>
  <c r="E239" i="64" l="1"/>
  <c r="C240" i="64" l="1"/>
  <c r="G240" i="64" s="1"/>
  <c r="D240" i="64"/>
  <c r="J240" i="64"/>
  <c r="K240" i="64" l="1"/>
  <c r="X241" i="64" s="1"/>
  <c r="X242" i="64" s="1"/>
  <c r="X243" i="64" s="1"/>
  <c r="X244" i="64" s="1"/>
  <c r="X245" i="64" s="1"/>
  <c r="AC240" i="64"/>
  <c r="AS240" i="64"/>
  <c r="Y241" i="64" l="1"/>
  <c r="M241" i="64" s="1"/>
  <c r="AW240" i="64"/>
  <c r="L240" i="64"/>
  <c r="AJ240" i="64"/>
  <c r="H240" i="64"/>
  <c r="AE240" i="64"/>
  <c r="F240" i="64"/>
  <c r="AH240" i="64" l="1"/>
  <c r="AI240" i="64"/>
  <c r="I240" i="64"/>
  <c r="E240" i="64" l="1"/>
  <c r="C241" i="64" l="1"/>
  <c r="G241" i="64" s="1"/>
  <c r="W241" i="64" s="1"/>
  <c r="W242" i="64" s="1"/>
  <c r="W243" i="64" s="1"/>
  <c r="W244" i="64" s="1"/>
  <c r="D241" i="64"/>
  <c r="J241" i="64"/>
  <c r="K241" i="64" l="1"/>
  <c r="F241" i="64" s="1"/>
  <c r="AN247" i="64"/>
  <c r="T247" i="64" s="1"/>
  <c r="T248" i="64" s="1"/>
  <c r="AS241" i="64"/>
  <c r="AC241" i="64"/>
  <c r="AB241" i="64" l="1"/>
  <c r="AE241" i="64"/>
  <c r="Y242" i="64"/>
  <c r="AW241" i="64"/>
  <c r="L241" i="64"/>
  <c r="H241" i="64"/>
  <c r="AR242" i="64" s="1"/>
  <c r="AJ241" i="64"/>
  <c r="M242" i="64" l="1"/>
  <c r="AO242" i="64"/>
  <c r="AI241" i="64"/>
  <c r="AH241" i="64"/>
  <c r="AP242" i="64"/>
  <c r="I241" i="64"/>
  <c r="Z245" i="64"/>
  <c r="AU245" i="64"/>
  <c r="AT245" i="64"/>
  <c r="AB242" i="64" l="1"/>
  <c r="R243" i="64"/>
  <c r="R244" i="64" s="1"/>
  <c r="R245" i="64" s="1"/>
  <c r="R246" i="64" s="1"/>
  <c r="R247" i="64" s="1"/>
  <c r="E241" i="64"/>
  <c r="S247" i="64" l="1"/>
  <c r="S248" i="64" s="1"/>
  <c r="C242" i="64"/>
  <c r="G242" i="64" s="1"/>
  <c r="J242" i="64"/>
  <c r="AC242" i="64" l="1"/>
  <c r="K242" i="64"/>
  <c r="AJ242" i="64" l="1"/>
  <c r="L242" i="64"/>
  <c r="D242" i="64"/>
  <c r="AQ242" i="64" s="1"/>
  <c r="AE242" i="64"/>
  <c r="F242" i="64" l="1"/>
  <c r="U243" i="64" s="1"/>
  <c r="U244" i="64" s="1"/>
  <c r="U245" i="64" s="1"/>
  <c r="U246" i="64" s="1"/>
  <c r="U247" i="64" s="1"/>
  <c r="I242" i="64"/>
  <c r="AS242" i="64"/>
  <c r="AI242" i="64"/>
  <c r="AL242" i="64" s="1"/>
  <c r="AM242" i="64" s="1"/>
  <c r="H242" i="64"/>
  <c r="AH242" i="64" l="1"/>
  <c r="Y243" i="64"/>
  <c r="M243" i="64" s="1"/>
  <c r="AW242" i="64"/>
  <c r="E242" i="64"/>
  <c r="C243" i="64" s="1"/>
  <c r="G243" i="64" s="1"/>
  <c r="AC243" i="64" s="1"/>
  <c r="AE243" i="64" l="1"/>
  <c r="AF243" i="64" s="1"/>
  <c r="AG245" i="64" s="1"/>
  <c r="AB243" i="64"/>
  <c r="D243" i="64"/>
  <c r="AS243" i="64" s="1"/>
  <c r="J243" i="64"/>
  <c r="V247" i="64"/>
  <c r="V248" i="64" s="1"/>
  <c r="Y244" i="64" l="1"/>
  <c r="K243" i="64"/>
  <c r="Q245" i="64"/>
  <c r="P245" i="64"/>
  <c r="N249" i="64"/>
  <c r="O249" i="64"/>
  <c r="AQ243" i="64" l="1"/>
  <c r="AQ244" i="64" s="1"/>
  <c r="AQ245" i="64" s="1"/>
  <c r="AQ246" i="64" s="1"/>
  <c r="AR243" i="64"/>
  <c r="AJ243" i="64"/>
  <c r="L243" i="64"/>
  <c r="H243" i="64"/>
  <c r="F243" i="64"/>
  <c r="AW243" i="64" l="1"/>
  <c r="AH243" i="64"/>
  <c r="I243" i="64"/>
  <c r="AI243" i="64"/>
  <c r="AK243" i="64" l="1"/>
  <c r="M244" i="64" s="1"/>
  <c r="E243" i="64"/>
  <c r="C244" i="64" s="1"/>
  <c r="G244" i="64" s="1"/>
  <c r="AA244" i="64" l="1"/>
  <c r="AA245" i="64" s="1"/>
  <c r="D244" i="64"/>
  <c r="J244" i="64"/>
  <c r="AC244" i="64"/>
  <c r="AB244" i="64" l="1"/>
  <c r="K244" i="64"/>
  <c r="AR244" i="64" s="1"/>
  <c r="AR245" i="64" s="1"/>
  <c r="AR246" i="64" s="1"/>
  <c r="AE244" i="64"/>
  <c r="AA246" i="64"/>
  <c r="AS244" i="64"/>
  <c r="F244" i="64" l="1"/>
  <c r="Y245" i="64"/>
  <c r="M245" i="64" s="1"/>
  <c r="AA247" i="64"/>
  <c r="T244" i="64"/>
  <c r="AV245" i="64" s="1"/>
  <c r="AV246" i="64" s="1"/>
  <c r="AV247" i="64" s="1"/>
  <c r="AV248" i="64" s="1"/>
  <c r="AV249" i="64" s="1"/>
  <c r="H244" i="64"/>
  <c r="L244" i="64"/>
  <c r="AJ244" i="64"/>
  <c r="AW244" i="64" l="1"/>
  <c r="AI244" i="64"/>
  <c r="I244" i="64"/>
  <c r="AH244" i="64"/>
  <c r="AA248" i="64"/>
  <c r="AB245" i="64"/>
  <c r="E244" i="64" l="1"/>
  <c r="C245" i="64" l="1"/>
  <c r="G245" i="64" s="1"/>
  <c r="J245" i="64"/>
  <c r="D245" i="64"/>
  <c r="K245" i="64" l="1"/>
  <c r="AC245" i="64"/>
  <c r="AS245" i="64"/>
  <c r="F245" i="64" l="1"/>
  <c r="X246" i="64"/>
  <c r="X247" i="64" s="1"/>
  <c r="X248" i="64" s="1"/>
  <c r="X249" i="64" s="1"/>
  <c r="X250" i="64" s="1"/>
  <c r="Y246" i="64"/>
  <c r="M246" i="64" s="1"/>
  <c r="AW245" i="64"/>
  <c r="AE245" i="64"/>
  <c r="AJ245" i="64"/>
  <c r="L245" i="64"/>
  <c r="H245" i="64"/>
  <c r="AH245" i="64" l="1"/>
  <c r="I245" i="64"/>
  <c r="AI245" i="64"/>
  <c r="E245" i="64" l="1"/>
  <c r="C246" i="64" l="1"/>
  <c r="G246" i="64" s="1"/>
  <c r="W246" i="64" s="1"/>
  <c r="W247" i="64" s="1"/>
  <c r="W248" i="64" s="1"/>
  <c r="W249" i="64" s="1"/>
  <c r="J246" i="64"/>
  <c r="D246" i="64"/>
  <c r="K246" i="64" l="1"/>
  <c r="AN252" i="64"/>
  <c r="T252" i="64" s="1"/>
  <c r="T253" i="64" s="1"/>
  <c r="AS246" i="64"/>
  <c r="AC246" i="64"/>
  <c r="AB246" i="64" l="1"/>
  <c r="AE246" i="64"/>
  <c r="Y247" i="64"/>
  <c r="AW246" i="64"/>
  <c r="AJ246" i="64"/>
  <c r="H246" i="64"/>
  <c r="AR247" i="64" s="1"/>
  <c r="L246" i="64"/>
  <c r="F246" i="64"/>
  <c r="M247" i="64" l="1"/>
  <c r="AO247" i="64"/>
  <c r="I246" i="64"/>
  <c r="AH246" i="64"/>
  <c r="AP247" i="64"/>
  <c r="AI246" i="64"/>
  <c r="AT250" i="64"/>
  <c r="AU250" i="64"/>
  <c r="Z250" i="64"/>
  <c r="AB247" i="64" l="1"/>
  <c r="R248" i="64"/>
  <c r="R249" i="64" s="1"/>
  <c r="R250" i="64" s="1"/>
  <c r="R251" i="64" s="1"/>
  <c r="S252" i="64" s="1"/>
  <c r="S253" i="64" s="1"/>
  <c r="E246" i="64"/>
  <c r="R252" i="64" l="1"/>
  <c r="C247" i="64"/>
  <c r="G247" i="64" s="1"/>
  <c r="J247" i="64"/>
  <c r="AC247" i="64" l="1"/>
  <c r="K247" i="64"/>
  <c r="D247" i="64" l="1"/>
  <c r="AQ247" i="64" s="1"/>
  <c r="AJ247" i="64"/>
  <c r="L247" i="64"/>
  <c r="AE247" i="64"/>
  <c r="AS247" i="64" l="1"/>
  <c r="H247" i="64"/>
  <c r="AH247" i="64" s="1"/>
  <c r="F247" i="64"/>
  <c r="U248" i="64" s="1"/>
  <c r="U249" i="64" s="1"/>
  <c r="U250" i="64" s="1"/>
  <c r="U251" i="64" s="1"/>
  <c r="U252" i="64" s="1"/>
  <c r="AI247" i="64"/>
  <c r="AL247" i="64" s="1"/>
  <c r="AM247" i="64" s="1"/>
  <c r="I247" i="64"/>
  <c r="AW247" i="64" l="1"/>
  <c r="Y248" i="64"/>
  <c r="M248" i="64" s="1"/>
  <c r="E247" i="64"/>
  <c r="V252" i="64" l="1"/>
  <c r="V253" i="64" s="1"/>
  <c r="D248" i="64"/>
  <c r="C248" i="64"/>
  <c r="G248" i="64" s="1"/>
  <c r="O254" i="64" l="1"/>
  <c r="N254" i="64"/>
  <c r="J248" i="64"/>
  <c r="K248" i="64" s="1"/>
  <c r="AB248" i="64"/>
  <c r="AS248" i="64"/>
  <c r="AC248" i="64"/>
  <c r="AQ248" i="64" l="1"/>
  <c r="AQ249" i="64" s="1"/>
  <c r="AQ250" i="64" s="1"/>
  <c r="AR248" i="64"/>
  <c r="F248" i="64"/>
  <c r="AE248" i="64"/>
  <c r="AF248" i="64" s="1"/>
  <c r="AG250" i="64" s="1"/>
  <c r="Y249" i="64"/>
  <c r="AJ248" i="64"/>
  <c r="H248" i="64"/>
  <c r="L248" i="64"/>
  <c r="AW248" i="64" l="1"/>
  <c r="I248" i="64"/>
  <c r="AI248" i="64"/>
  <c r="AH248" i="64"/>
  <c r="Q250" i="64"/>
  <c r="AQ251" i="64" s="1"/>
  <c r="P250" i="64"/>
  <c r="AK248" i="64" l="1"/>
  <c r="AA249" i="64" s="1"/>
  <c r="AA250" i="64" s="1"/>
  <c r="E248" i="64"/>
  <c r="C249" i="64" s="1"/>
  <c r="G249" i="64" s="1"/>
  <c r="M249" i="64" l="1"/>
  <c r="D249" i="64" s="1"/>
  <c r="AA251" i="64"/>
  <c r="AC249" i="64"/>
  <c r="J249" i="64" l="1"/>
  <c r="K249" i="64" s="1"/>
  <c r="AR249" i="64" s="1"/>
  <c r="AR250" i="64" s="1"/>
  <c r="AR251" i="64" s="1"/>
  <c r="AB249" i="64"/>
  <c r="AE249" i="64"/>
  <c r="AS249" i="64"/>
  <c r="AA252" i="64"/>
  <c r="AA253" i="64" l="1"/>
  <c r="Y250" i="64"/>
  <c r="M250" i="64" s="1"/>
  <c r="T249" i="64"/>
  <c r="AV250" i="64" s="1"/>
  <c r="AV251" i="64" s="1"/>
  <c r="AV252" i="64" s="1"/>
  <c r="AV253" i="64" s="1"/>
  <c r="AV254" i="64" s="1"/>
  <c r="H249" i="64"/>
  <c r="AJ249" i="64"/>
  <c r="L249" i="64"/>
  <c r="F249" i="64"/>
  <c r="AI249" i="64" l="1"/>
  <c r="AB250" i="64"/>
  <c r="AW249" i="64"/>
  <c r="AH249" i="64"/>
  <c r="I249" i="64"/>
  <c r="E249" i="64" l="1"/>
  <c r="C250" i="64" l="1"/>
  <c r="G250" i="64" s="1"/>
  <c r="D250" i="64"/>
  <c r="J250" i="64"/>
  <c r="K250" i="64" l="1"/>
  <c r="X251" i="64" s="1"/>
  <c r="X252" i="64" s="1"/>
  <c r="X253" i="64" s="1"/>
  <c r="X254" i="64" s="1"/>
  <c r="X255" i="64" s="1"/>
  <c r="AC250" i="64"/>
  <c r="AS250" i="64"/>
  <c r="Y251" i="64" l="1"/>
  <c r="M251" i="64" s="1"/>
  <c r="AW250" i="64"/>
  <c r="AJ250" i="64"/>
  <c r="H250" i="64"/>
  <c r="L250" i="64"/>
  <c r="AE250" i="64"/>
  <c r="F250" i="64"/>
  <c r="AH250" i="64" l="1"/>
  <c r="AI250" i="64"/>
  <c r="I250" i="64"/>
  <c r="E250" i="64" l="1"/>
  <c r="C251" i="64" l="1"/>
  <c r="G251" i="64" s="1"/>
  <c r="W251" i="64" s="1"/>
  <c r="W252" i="64" s="1"/>
  <c r="W253" i="64" s="1"/>
  <c r="W254" i="64" s="1"/>
  <c r="J251" i="64"/>
  <c r="D251" i="64"/>
  <c r="K251" i="64" l="1"/>
  <c r="AN257" i="64"/>
  <c r="T257" i="64" s="1"/>
  <c r="T258" i="64" s="1"/>
  <c r="AS251" i="64"/>
  <c r="AC251" i="64"/>
  <c r="AE251" i="64" l="1"/>
  <c r="Y252" i="64"/>
  <c r="AW251" i="64"/>
  <c r="H251" i="64"/>
  <c r="AR252" i="64" s="1"/>
  <c r="AJ251" i="64"/>
  <c r="L251" i="64"/>
  <c r="AB251" i="64"/>
  <c r="F251" i="64"/>
  <c r="M252" i="64" l="1"/>
  <c r="AO252" i="64"/>
  <c r="AP252" i="64"/>
  <c r="AH251" i="64"/>
  <c r="AU255" i="64"/>
  <c r="AT255" i="64"/>
  <c r="Z255" i="64"/>
  <c r="I251" i="64"/>
  <c r="AI251" i="64"/>
  <c r="R253" i="64" l="1"/>
  <c r="R254" i="64" s="1"/>
  <c r="R255" i="64" s="1"/>
  <c r="R256" i="64" s="1"/>
  <c r="R257" i="64" s="1"/>
  <c r="E251" i="64"/>
  <c r="C252" i="64" s="1"/>
  <c r="G252" i="64" s="1"/>
  <c r="AB252" i="64"/>
  <c r="S257" i="64" l="1"/>
  <c r="S258" i="64" s="1"/>
  <c r="AC252" i="64"/>
  <c r="J252" i="64"/>
  <c r="K252" i="64" l="1"/>
  <c r="D252" i="64" s="1"/>
  <c r="AQ252" i="64" s="1"/>
  <c r="AE252" i="64"/>
  <c r="AS252" i="64" l="1"/>
  <c r="Y253" i="64" s="1"/>
  <c r="F252" i="64"/>
  <c r="U253" i="64" s="1"/>
  <c r="U254" i="64" s="1"/>
  <c r="U255" i="64" s="1"/>
  <c r="U256" i="64" s="1"/>
  <c r="U257" i="64" s="1"/>
  <c r="L252" i="64"/>
  <c r="H252" i="64"/>
  <c r="AJ252" i="64"/>
  <c r="AW252" i="64" l="1"/>
  <c r="M253" i="64"/>
  <c r="AB253" i="64" s="1"/>
  <c r="I252" i="64"/>
  <c r="AH252" i="64"/>
  <c r="AI252" i="64"/>
  <c r="AL252" i="64" s="1"/>
  <c r="AM252" i="64" s="1"/>
  <c r="V257" i="64" l="1"/>
  <c r="V258" i="64" s="1"/>
  <c r="N259" i="64" s="1"/>
  <c r="E252" i="64"/>
  <c r="O259" i="64" l="1"/>
  <c r="C253" i="64"/>
  <c r="G253" i="64" s="1"/>
  <c r="D253" i="64"/>
  <c r="J253" i="64"/>
  <c r="AC253" i="64" l="1"/>
  <c r="AS253" i="64"/>
  <c r="K253" i="64"/>
  <c r="AQ253" i="64" l="1"/>
  <c r="AQ254" i="64" s="1"/>
  <c r="AQ255" i="64" s="1"/>
  <c r="AR253" i="64"/>
  <c r="L253" i="64"/>
  <c r="H253" i="64"/>
  <c r="AJ253" i="64"/>
  <c r="AE253" i="64"/>
  <c r="AF253" i="64" s="1"/>
  <c r="AG255" i="64" s="1"/>
  <c r="Y254" i="64"/>
  <c r="F253" i="64"/>
  <c r="AH253" i="64" l="1"/>
  <c r="I253" i="64"/>
  <c r="P255" i="64"/>
  <c r="Q255" i="64"/>
  <c r="AQ256" i="64" s="1"/>
  <c r="AI253" i="64"/>
  <c r="AW253" i="64"/>
  <c r="AK253" i="64" l="1"/>
  <c r="AA254" i="64" s="1"/>
  <c r="AA255" i="64" s="1"/>
  <c r="E253" i="64"/>
  <c r="C254" i="64" s="1"/>
  <c r="G254" i="64" s="1"/>
  <c r="M254" i="64" l="1"/>
  <c r="D254" i="64" s="1"/>
  <c r="AS254" i="64" s="1"/>
  <c r="AA256" i="64"/>
  <c r="AC254" i="64"/>
  <c r="J254" i="64" l="1"/>
  <c r="AB254" i="64"/>
  <c r="Y255" i="64"/>
  <c r="M255" i="64" s="1"/>
  <c r="K254" i="64"/>
  <c r="AR254" i="64" s="1"/>
  <c r="AR255" i="64" s="1"/>
  <c r="AR256" i="64" s="1"/>
  <c r="AA257" i="64"/>
  <c r="AE254" i="64"/>
  <c r="F254" i="64" l="1"/>
  <c r="T254" i="64"/>
  <c r="AV255" i="64" s="1"/>
  <c r="AV256" i="64" s="1"/>
  <c r="AV257" i="64" s="1"/>
  <c r="AV258" i="64" s="1"/>
  <c r="AV259" i="64" s="1"/>
  <c r="H254" i="64"/>
  <c r="L254" i="64"/>
  <c r="AJ254" i="64"/>
  <c r="AA258" i="64"/>
  <c r="AB255" i="64"/>
  <c r="AI254" i="64" l="1"/>
  <c r="AH254" i="64"/>
  <c r="AW254" i="64"/>
  <c r="I254" i="64"/>
  <c r="E254" i="64" l="1"/>
  <c r="C255" i="64" l="1"/>
  <c r="G255" i="64" s="1"/>
  <c r="J255" i="64"/>
  <c r="D255" i="64"/>
  <c r="K255" i="64" l="1"/>
  <c r="X256" i="64" s="1"/>
  <c r="X257" i="64" s="1"/>
  <c r="X258" i="64" s="1"/>
  <c r="X259" i="64" s="1"/>
  <c r="X260" i="64" s="1"/>
  <c r="AS255" i="64"/>
  <c r="AC255" i="64"/>
  <c r="F255" i="64" l="1"/>
  <c r="AE255" i="64"/>
  <c r="Y256" i="64"/>
  <c r="M256" i="64" s="1"/>
  <c r="AW255" i="64"/>
  <c r="AJ255" i="64"/>
  <c r="L255" i="64"/>
  <c r="H255" i="64"/>
  <c r="AH255" i="64" l="1"/>
  <c r="I255" i="64"/>
  <c r="AI255" i="64"/>
  <c r="E255" i="64" l="1"/>
  <c r="C256" i="64" l="1"/>
  <c r="G256" i="64" s="1"/>
  <c r="W256" i="64" s="1"/>
  <c r="W257" i="64" s="1"/>
  <c r="W258" i="64" s="1"/>
  <c r="W259" i="64" s="1"/>
  <c r="D256" i="64"/>
  <c r="J256" i="64"/>
  <c r="K256" i="64" l="1"/>
  <c r="F256" i="64" s="1"/>
  <c r="AN262" i="64"/>
  <c r="T262" i="64" s="1"/>
  <c r="T263" i="64" s="1"/>
  <c r="AC256" i="64"/>
  <c r="AS256" i="64"/>
  <c r="Y257" i="64" l="1"/>
  <c r="AW256" i="64"/>
  <c r="AE256" i="64"/>
  <c r="AB256" i="64"/>
  <c r="AJ256" i="64"/>
  <c r="H256" i="64"/>
  <c r="AR257" i="64" s="1"/>
  <c r="L256" i="64"/>
  <c r="M257" i="64" l="1"/>
  <c r="AO257" i="64"/>
  <c r="Z260" i="64"/>
  <c r="AU260" i="64"/>
  <c r="AT260" i="64"/>
  <c r="I256" i="64"/>
  <c r="AP257" i="64"/>
  <c r="AH256" i="64"/>
  <c r="AI256" i="64"/>
  <c r="AB257" i="64" l="1"/>
  <c r="R258" i="64"/>
  <c r="R259" i="64" s="1"/>
  <c r="R260" i="64" s="1"/>
  <c r="R261" i="64" s="1"/>
  <c r="R262" i="64" s="1"/>
  <c r="E256" i="64"/>
  <c r="S262" i="64" l="1"/>
  <c r="S263" i="64" s="1"/>
  <c r="C257" i="64"/>
  <c r="G257" i="64" s="1"/>
  <c r="J257" i="64"/>
  <c r="AC257" i="64" l="1"/>
  <c r="K257" i="64"/>
  <c r="D257" i="64" s="1"/>
  <c r="AQ257" i="64" s="1"/>
  <c r="AS257" i="64" l="1"/>
  <c r="Y258" i="64" s="1"/>
  <c r="L257" i="64"/>
  <c r="H257" i="64"/>
  <c r="AJ257" i="64"/>
  <c r="F257" i="64"/>
  <c r="U258" i="64" s="1"/>
  <c r="U259" i="64" s="1"/>
  <c r="U260" i="64" s="1"/>
  <c r="U261" i="64" s="1"/>
  <c r="U262" i="64" s="1"/>
  <c r="AE257" i="64"/>
  <c r="AW257" i="64"/>
  <c r="M258" i="64" l="1"/>
  <c r="AB258" i="64" s="1"/>
  <c r="AH257" i="64"/>
  <c r="AI257" i="64"/>
  <c r="AL257" i="64" s="1"/>
  <c r="AM257" i="64" s="1"/>
  <c r="I257" i="64"/>
  <c r="E257" i="64" l="1"/>
  <c r="V262" i="64"/>
  <c r="V263" i="64" s="1"/>
  <c r="N264" i="64" l="1"/>
  <c r="O264" i="64"/>
  <c r="C258" i="64"/>
  <c r="G258" i="64" s="1"/>
  <c r="D258" i="64"/>
  <c r="J258" i="64"/>
  <c r="K258" i="64" l="1"/>
  <c r="AS258" i="64"/>
  <c r="AC258" i="64"/>
  <c r="AR258" i="64" l="1"/>
  <c r="AQ258" i="64"/>
  <c r="AQ259" i="64" s="1"/>
  <c r="AQ260" i="64" s="1"/>
  <c r="F258" i="64"/>
  <c r="AE258" i="64"/>
  <c r="AF258" i="64" s="1"/>
  <c r="AG260" i="64" s="1"/>
  <c r="Y259" i="64"/>
  <c r="L258" i="64"/>
  <c r="AJ258" i="64"/>
  <c r="H258" i="64"/>
  <c r="AI258" i="64" l="1"/>
  <c r="AW258" i="64"/>
  <c r="I258" i="64"/>
  <c r="AH258" i="64"/>
  <c r="P260" i="64"/>
  <c r="Q260" i="64"/>
  <c r="AQ261" i="64" s="1"/>
  <c r="AK258" i="64" l="1"/>
  <c r="AA259" i="64" s="1"/>
  <c r="AA260" i="64" s="1"/>
  <c r="E258" i="64"/>
  <c r="C259" i="64" s="1"/>
  <c r="G259" i="64" s="1"/>
  <c r="M259" i="64" l="1"/>
  <c r="AB259" i="64" s="1"/>
  <c r="AC259" i="64"/>
  <c r="AA261" i="64"/>
  <c r="J259" i="64" l="1"/>
  <c r="K259" i="64" s="1"/>
  <c r="AR259" i="64" s="1"/>
  <c r="AR260" i="64" s="1"/>
  <c r="AR261" i="64" s="1"/>
  <c r="D259" i="64"/>
  <c r="AS259" i="64" s="1"/>
  <c r="Y260" i="64" s="1"/>
  <c r="M260" i="64" s="1"/>
  <c r="AE259" i="64"/>
  <c r="AA262" i="64"/>
  <c r="H259" i="64" l="1"/>
  <c r="AH259" i="64" s="1"/>
  <c r="T259" i="64"/>
  <c r="AV260" i="64" s="1"/>
  <c r="AV261" i="64" s="1"/>
  <c r="AV262" i="64" s="1"/>
  <c r="AV263" i="64" s="1"/>
  <c r="AV264" i="64" s="1"/>
  <c r="F259" i="64"/>
  <c r="L259" i="64"/>
  <c r="I259" i="64" s="1"/>
  <c r="AJ259" i="64"/>
  <c r="AI259" i="64" s="1"/>
  <c r="AA263" i="64"/>
  <c r="AB260" i="64"/>
  <c r="AW259" i="64" l="1"/>
  <c r="E259" i="64"/>
  <c r="C260" i="64" l="1"/>
  <c r="G260" i="64" s="1"/>
  <c r="J260" i="64"/>
  <c r="D260" i="64"/>
  <c r="K260" i="64" l="1"/>
  <c r="X261" i="64" s="1"/>
  <c r="X262" i="64" s="1"/>
  <c r="X263" i="64" s="1"/>
  <c r="X264" i="64" s="1"/>
  <c r="X265" i="64" s="1"/>
  <c r="AS260" i="64"/>
  <c r="AC260" i="64"/>
  <c r="F260" i="64" l="1"/>
  <c r="AE260" i="64"/>
  <c r="Y261" i="64"/>
  <c r="M261" i="64" s="1"/>
  <c r="AW260" i="64"/>
  <c r="L260" i="64"/>
  <c r="H260" i="64"/>
  <c r="AJ260" i="64"/>
  <c r="AI260" i="64" l="1"/>
  <c r="AH260" i="64"/>
  <c r="I260" i="64"/>
  <c r="E260" i="64" l="1"/>
  <c r="C261" i="64" l="1"/>
  <c r="G261" i="64" s="1"/>
  <c r="W261" i="64" s="1"/>
  <c r="W262" i="64" s="1"/>
  <c r="W263" i="64" s="1"/>
  <c r="W264" i="64" s="1"/>
  <c r="D261" i="64"/>
  <c r="J261" i="64"/>
  <c r="K261" i="64" l="1"/>
  <c r="F261" i="64" s="1"/>
  <c r="AN267" i="64"/>
  <c r="T267" i="64" s="1"/>
  <c r="T268" i="64" s="1"/>
  <c r="AC261" i="64"/>
  <c r="AS261" i="64"/>
  <c r="AB261" i="64" l="1"/>
  <c r="Y262" i="64"/>
  <c r="AW261" i="64"/>
  <c r="AE261" i="64"/>
  <c r="AJ261" i="64"/>
  <c r="H261" i="64"/>
  <c r="AR262" i="64" s="1"/>
  <c r="L261" i="64"/>
  <c r="M262" i="64" l="1"/>
  <c r="AO262" i="64"/>
  <c r="I261" i="64"/>
  <c r="AP262" i="64"/>
  <c r="AH261" i="64"/>
  <c r="AI261" i="64"/>
  <c r="Z265" i="64"/>
  <c r="AT265" i="64"/>
  <c r="AU265" i="64"/>
  <c r="R263" i="64" l="1"/>
  <c r="R264" i="64" s="1"/>
  <c r="R265" i="64" s="1"/>
  <c r="R266" i="64" s="1"/>
  <c r="S267" i="64" s="1"/>
  <c r="S268" i="64" s="1"/>
  <c r="AB262" i="64"/>
  <c r="E261" i="64"/>
  <c r="R267" i="64" l="1"/>
  <c r="C262" i="64"/>
  <c r="G262" i="64" s="1"/>
  <c r="J262" i="64"/>
  <c r="K262" i="64" l="1"/>
  <c r="AC262" i="64"/>
  <c r="AE262" i="64" l="1"/>
  <c r="L262" i="64"/>
  <c r="AJ262" i="64"/>
  <c r="D262" i="64"/>
  <c r="AQ262" i="64" s="1"/>
  <c r="F262" i="64" l="1"/>
  <c r="U263" i="64" s="1"/>
  <c r="U264" i="64" s="1"/>
  <c r="U265" i="64" s="1"/>
  <c r="U266" i="64" s="1"/>
  <c r="U267" i="64" s="1"/>
  <c r="AS262" i="64"/>
  <c r="I262" i="64"/>
  <c r="H262" i="64"/>
  <c r="AI262" i="64"/>
  <c r="AL262" i="64" s="1"/>
  <c r="AM262" i="64" s="1"/>
  <c r="AH262" i="64" l="1"/>
  <c r="E262" i="64"/>
  <c r="C263" i="64" s="1"/>
  <c r="G263" i="64" s="1"/>
  <c r="AC263" i="64" s="1"/>
  <c r="Y263" i="64"/>
  <c r="M263" i="64" s="1"/>
  <c r="AW262" i="64"/>
  <c r="D263" i="64" l="1"/>
  <c r="AB263" i="64"/>
  <c r="J263" i="64"/>
  <c r="AE263" i="64"/>
  <c r="AF263" i="64" s="1"/>
  <c r="AG265" i="64" s="1"/>
  <c r="V267" i="64"/>
  <c r="V268" i="64" s="1"/>
  <c r="K263" i="64" l="1"/>
  <c r="F263" i="64" s="1"/>
  <c r="P265" i="64"/>
  <c r="Q265" i="64"/>
  <c r="AS263" i="64"/>
  <c r="N269" i="64"/>
  <c r="O269" i="64"/>
  <c r="AQ263" i="64" l="1"/>
  <c r="AQ264" i="64" s="1"/>
  <c r="AQ265" i="64" s="1"/>
  <c r="AQ266" i="64" s="1"/>
  <c r="AR263" i="64"/>
  <c r="Y264" i="64"/>
  <c r="AJ263" i="64"/>
  <c r="L263" i="64"/>
  <c r="H263" i="64"/>
  <c r="AH263" i="64" l="1"/>
  <c r="AI263" i="64"/>
  <c r="AW263" i="64"/>
  <c r="I263" i="64"/>
  <c r="AK263" i="64" l="1"/>
  <c r="AA264" i="64" s="1"/>
  <c r="AA265" i="64" s="1"/>
  <c r="E263" i="64"/>
  <c r="C264" i="64" s="1"/>
  <c r="G264" i="64" s="1"/>
  <c r="M264" i="64" l="1"/>
  <c r="D264" i="64" s="1"/>
  <c r="AA266" i="64"/>
  <c r="AC264" i="64"/>
  <c r="AB264" i="64" l="1"/>
  <c r="J264" i="64"/>
  <c r="K264" i="64" s="1"/>
  <c r="AR264" i="64" s="1"/>
  <c r="AR265" i="64" s="1"/>
  <c r="AR266" i="64" s="1"/>
  <c r="AE264" i="64"/>
  <c r="AA267" i="64"/>
  <c r="AS264" i="64"/>
  <c r="F264" i="64" l="1"/>
  <c r="AA268" i="64"/>
  <c r="Y265" i="64"/>
  <c r="M265" i="64" s="1"/>
  <c r="T264" i="64"/>
  <c r="AV265" i="64" s="1"/>
  <c r="AV266" i="64" s="1"/>
  <c r="AV267" i="64" s="1"/>
  <c r="AV268" i="64" s="1"/>
  <c r="AV269" i="64" s="1"/>
  <c r="L264" i="64"/>
  <c r="H264" i="64"/>
  <c r="AJ264" i="64"/>
  <c r="AH264" i="64" l="1"/>
  <c r="I264" i="64"/>
  <c r="AB265" i="64"/>
  <c r="AI264" i="64"/>
  <c r="AW264" i="64"/>
  <c r="E264" i="64" l="1"/>
  <c r="C265" i="64" l="1"/>
  <c r="G265" i="64" s="1"/>
  <c r="J265" i="64"/>
  <c r="D265" i="64"/>
  <c r="K265" i="64" l="1"/>
  <c r="X266" i="64" s="1"/>
  <c r="X267" i="64" s="1"/>
  <c r="X268" i="64" s="1"/>
  <c r="X269" i="64" s="1"/>
  <c r="X270" i="64" s="1"/>
  <c r="AC265" i="64"/>
  <c r="AS265" i="64"/>
  <c r="Y266" i="64" l="1"/>
  <c r="M266" i="64" s="1"/>
  <c r="AW265" i="64"/>
  <c r="AE265" i="64"/>
  <c r="H265" i="64"/>
  <c r="L265" i="64"/>
  <c r="AJ265" i="64"/>
  <c r="F265" i="64"/>
  <c r="AH265" i="64" l="1"/>
  <c r="AI265" i="64"/>
  <c r="I265" i="64"/>
  <c r="E265" i="64" l="1"/>
  <c r="C266" i="64" l="1"/>
  <c r="G266" i="64" s="1"/>
  <c r="W266" i="64" s="1"/>
  <c r="W267" i="64" s="1"/>
  <c r="W268" i="64" s="1"/>
  <c r="W269" i="64" s="1"/>
  <c r="D266" i="64"/>
  <c r="J266" i="64"/>
  <c r="K266" i="64" l="1"/>
  <c r="F266" i="64" s="1"/>
  <c r="AN272" i="64"/>
  <c r="T272" i="64" s="1"/>
  <c r="T273" i="64" s="1"/>
  <c r="AS266" i="64"/>
  <c r="AC266" i="64"/>
  <c r="AE266" i="64" l="1"/>
  <c r="AB266" i="64"/>
  <c r="Y267" i="64"/>
  <c r="AW266" i="64"/>
  <c r="L266" i="64"/>
  <c r="H266" i="64"/>
  <c r="AR267" i="64" s="1"/>
  <c r="AJ266" i="64"/>
  <c r="M267" i="64" l="1"/>
  <c r="AO267" i="64"/>
  <c r="Z270" i="64"/>
  <c r="AT270" i="64"/>
  <c r="AU270" i="64"/>
  <c r="AI266" i="64"/>
  <c r="I266" i="64"/>
  <c r="AP267" i="64"/>
  <c r="AH266" i="64"/>
  <c r="AB267" i="64" l="1"/>
  <c r="R268" i="64"/>
  <c r="R269" i="64" s="1"/>
  <c r="R270" i="64" s="1"/>
  <c r="R271" i="64" s="1"/>
  <c r="S272" i="64" s="1"/>
  <c r="S273" i="64" s="1"/>
  <c r="E266" i="64"/>
  <c r="R272" i="64" l="1"/>
  <c r="C267" i="64"/>
  <c r="G267" i="64" s="1"/>
  <c r="J267" i="64"/>
  <c r="K267" i="64" l="1"/>
  <c r="AC267" i="64"/>
  <c r="AE267" i="64" l="1"/>
  <c r="L267" i="64"/>
  <c r="AJ267" i="64"/>
  <c r="D267" i="64"/>
  <c r="AQ267" i="64" s="1"/>
  <c r="F267" i="64" l="1"/>
  <c r="U268" i="64" s="1"/>
  <c r="U269" i="64" s="1"/>
  <c r="U270" i="64" s="1"/>
  <c r="U271" i="64" s="1"/>
  <c r="U272" i="64" s="1"/>
  <c r="AS267" i="64"/>
  <c r="I267" i="64"/>
  <c r="AI267" i="64"/>
  <c r="AL267" i="64" s="1"/>
  <c r="AM267" i="64" s="1"/>
  <c r="H267" i="64"/>
  <c r="AH267" i="64" l="1"/>
  <c r="E267" i="64"/>
  <c r="C268" i="64" s="1"/>
  <c r="G268" i="64" s="1"/>
  <c r="AC268" i="64" s="1"/>
  <c r="Y268" i="64"/>
  <c r="M268" i="64" s="1"/>
  <c r="AW267" i="64"/>
  <c r="V272" i="64" l="1"/>
  <c r="V273" i="64" s="1"/>
  <c r="D268" i="64"/>
  <c r="AB268" i="64"/>
  <c r="J268" i="64"/>
  <c r="AE268" i="64"/>
  <c r="AF268" i="64" s="1"/>
  <c r="AG270" i="64" s="1"/>
  <c r="K268" i="64" l="1"/>
  <c r="Q270" i="64"/>
  <c r="P270" i="64"/>
  <c r="F268" i="64"/>
  <c r="AS268" i="64"/>
  <c r="N274" i="64"/>
  <c r="O274" i="64"/>
  <c r="AQ268" i="64" l="1"/>
  <c r="AQ269" i="64" s="1"/>
  <c r="AQ270" i="64" s="1"/>
  <c r="AQ271" i="64" s="1"/>
  <c r="AR268" i="64"/>
  <c r="Y269" i="64"/>
  <c r="L268" i="64"/>
  <c r="AJ268" i="64"/>
  <c r="H268" i="64"/>
  <c r="AW268" i="64" l="1"/>
  <c r="AI268" i="64"/>
  <c r="I268" i="64"/>
  <c r="AH268" i="64"/>
  <c r="AK268" i="64" l="1"/>
  <c r="AA269" i="64" s="1"/>
  <c r="AA270" i="64" s="1"/>
  <c r="E268" i="64"/>
  <c r="C269" i="64" s="1"/>
  <c r="G269" i="64" s="1"/>
  <c r="M269" i="64" l="1"/>
  <c r="AB269" i="64" s="1"/>
  <c r="AA271" i="64"/>
  <c r="AC269" i="64"/>
  <c r="J269" i="64"/>
  <c r="D269" i="64" l="1"/>
  <c r="AE269" i="64"/>
  <c r="AS269" i="64"/>
  <c r="K269" i="64"/>
  <c r="AR269" i="64" s="1"/>
  <c r="AR270" i="64" s="1"/>
  <c r="AR271" i="64" s="1"/>
  <c r="AA272" i="64"/>
  <c r="T269" i="64" l="1"/>
  <c r="AV270" i="64" s="1"/>
  <c r="AV271" i="64" s="1"/>
  <c r="AV272" i="64" s="1"/>
  <c r="AV273" i="64" s="1"/>
  <c r="AV274" i="64" s="1"/>
  <c r="H269" i="64"/>
  <c r="AJ269" i="64"/>
  <c r="L269" i="64"/>
  <c r="AA273" i="64"/>
  <c r="Y270" i="64"/>
  <c r="M270" i="64" s="1"/>
  <c r="F269" i="64"/>
  <c r="AB270" i="64" l="1"/>
  <c r="I269" i="64"/>
  <c r="AW269" i="64"/>
  <c r="AI269" i="64"/>
  <c r="AH269" i="64"/>
  <c r="E269" i="64" l="1"/>
  <c r="C270" i="64" l="1"/>
  <c r="G270" i="64" s="1"/>
  <c r="D270" i="64"/>
  <c r="J270" i="64"/>
  <c r="K270" i="64" l="1"/>
  <c r="X271" i="64" s="1"/>
  <c r="X272" i="64" s="1"/>
  <c r="X273" i="64" s="1"/>
  <c r="X274" i="64" s="1"/>
  <c r="X275" i="64" s="1"/>
  <c r="AC270" i="64"/>
  <c r="AS270" i="64"/>
  <c r="Y271" i="64" l="1"/>
  <c r="M271" i="64" s="1"/>
  <c r="AW270" i="64"/>
  <c r="L270" i="64"/>
  <c r="AJ270" i="64"/>
  <c r="H270" i="64"/>
  <c r="AE270" i="64"/>
  <c r="F270" i="64"/>
  <c r="AH270" i="64" l="1"/>
  <c r="AI270" i="64"/>
  <c r="I270" i="64"/>
  <c r="E270" i="64" l="1"/>
  <c r="C271" i="64" l="1"/>
  <c r="G271" i="64" s="1"/>
  <c r="W271" i="64" s="1"/>
  <c r="W272" i="64" s="1"/>
  <c r="W273" i="64" s="1"/>
  <c r="W274" i="64" s="1"/>
  <c r="D271" i="64"/>
  <c r="J271" i="64"/>
  <c r="K271" i="64" l="1"/>
  <c r="F271" i="64" s="1"/>
  <c r="AN277" i="64"/>
  <c r="T277" i="64" s="1"/>
  <c r="T278" i="64" s="1"/>
  <c r="AS271" i="64"/>
  <c r="AC271" i="64"/>
  <c r="AB271" i="64" l="1"/>
  <c r="AE271" i="64"/>
  <c r="Y272" i="64"/>
  <c r="AW271" i="64"/>
  <c r="L271" i="64"/>
  <c r="H271" i="64"/>
  <c r="AR272" i="64" s="1"/>
  <c r="AJ271" i="64"/>
  <c r="M272" i="64" l="1"/>
  <c r="AO272" i="64"/>
  <c r="AI271" i="64"/>
  <c r="AP272" i="64"/>
  <c r="AH271" i="64"/>
  <c r="I271" i="64"/>
  <c r="AU275" i="64"/>
  <c r="AT275" i="64"/>
  <c r="Z275" i="64"/>
  <c r="AB272" i="64" l="1"/>
  <c r="R273" i="64"/>
  <c r="R274" i="64" s="1"/>
  <c r="R275" i="64" s="1"/>
  <c r="R276" i="64" s="1"/>
  <c r="S277" i="64" s="1"/>
  <c r="S278" i="64" s="1"/>
  <c r="E271" i="64"/>
  <c r="R277" i="64" l="1"/>
  <c r="C272" i="64"/>
  <c r="G272" i="64" s="1"/>
  <c r="J272" i="64"/>
  <c r="K272" i="64" l="1"/>
  <c r="AC272" i="64"/>
  <c r="D272" i="64" l="1"/>
  <c r="AE272" i="64"/>
  <c r="L272" i="64"/>
  <c r="AJ272" i="64"/>
  <c r="H272" i="64" l="1"/>
  <c r="AH272" i="64" s="1"/>
  <c r="AQ272" i="64"/>
  <c r="AS272" i="64"/>
  <c r="F272" i="64"/>
  <c r="U273" i="64" s="1"/>
  <c r="U274" i="64" s="1"/>
  <c r="U275" i="64" s="1"/>
  <c r="U276" i="64" s="1"/>
  <c r="U277" i="64" s="1"/>
  <c r="AI272" i="64"/>
  <c r="AL272" i="64" s="1"/>
  <c r="AM272" i="64" s="1"/>
  <c r="I272" i="64"/>
  <c r="Y273" i="64" l="1"/>
  <c r="M273" i="64" s="1"/>
  <c r="AW272" i="64"/>
  <c r="E272" i="64"/>
  <c r="V277" i="64" l="1"/>
  <c r="V278" i="64" s="1"/>
  <c r="D273" i="64"/>
  <c r="C273" i="64"/>
  <c r="G273" i="64" s="1"/>
  <c r="N279" i="64" l="1"/>
  <c r="O279" i="64"/>
  <c r="J273" i="64"/>
  <c r="K273" i="64" s="1"/>
  <c r="AB273" i="64"/>
  <c r="AC273" i="64"/>
  <c r="AS273" i="64"/>
  <c r="AQ273" i="64" l="1"/>
  <c r="AQ274" i="64" s="1"/>
  <c r="AQ275" i="64" s="1"/>
  <c r="AR273" i="64"/>
  <c r="AE273" i="64"/>
  <c r="AF273" i="64" s="1"/>
  <c r="AG275" i="64" s="1"/>
  <c r="L273" i="64"/>
  <c r="H273" i="64"/>
  <c r="AJ273" i="64"/>
  <c r="Y274" i="64"/>
  <c r="F273" i="64"/>
  <c r="AH273" i="64" l="1"/>
  <c r="AI273" i="64"/>
  <c r="I273" i="64"/>
  <c r="AW273" i="64"/>
  <c r="P275" i="64"/>
  <c r="Q275" i="64"/>
  <c r="AQ276" i="64" s="1"/>
  <c r="AK273" i="64" l="1"/>
  <c r="AA274" i="64" s="1"/>
  <c r="AA275" i="64" s="1"/>
  <c r="E273" i="64"/>
  <c r="C274" i="64" s="1"/>
  <c r="G274" i="64" s="1"/>
  <c r="M274" i="64" l="1"/>
  <c r="AB274" i="64" s="1"/>
  <c r="AA276" i="64"/>
  <c r="AC274" i="64"/>
  <c r="D274" i="64" l="1"/>
  <c r="AS274" i="64" s="1"/>
  <c r="J274" i="64"/>
  <c r="K274" i="64" s="1"/>
  <c r="AR274" i="64" s="1"/>
  <c r="AR275" i="64" s="1"/>
  <c r="AR276" i="64" s="1"/>
  <c r="AA277" i="64"/>
  <c r="AE274" i="64"/>
  <c r="Y275" i="64" l="1"/>
  <c r="M275" i="64" s="1"/>
  <c r="T274" i="64"/>
  <c r="AV275" i="64" s="1"/>
  <c r="AV276" i="64" s="1"/>
  <c r="AV277" i="64" s="1"/>
  <c r="AV278" i="64" s="1"/>
  <c r="AV279" i="64" s="1"/>
  <c r="H274" i="64"/>
  <c r="AJ274" i="64"/>
  <c r="L274" i="64"/>
  <c r="AA278" i="64"/>
  <c r="F274" i="64"/>
  <c r="I274" i="64" l="1"/>
  <c r="AI274" i="64"/>
  <c r="AH274" i="64"/>
  <c r="AW274" i="64"/>
  <c r="AB275" i="64"/>
  <c r="E274" i="64" l="1"/>
  <c r="C275" i="64" l="1"/>
  <c r="G275" i="64" s="1"/>
  <c r="J275" i="64"/>
  <c r="D275" i="64"/>
  <c r="K275" i="64" l="1"/>
  <c r="X276" i="64" s="1"/>
  <c r="X277" i="64" s="1"/>
  <c r="X278" i="64" s="1"/>
  <c r="X279" i="64" s="1"/>
  <c r="X280" i="64" s="1"/>
  <c r="AC275" i="64"/>
  <c r="AS275" i="64"/>
  <c r="F275" i="64" l="1"/>
  <c r="Y276" i="64"/>
  <c r="M276" i="64" s="1"/>
  <c r="AW275" i="64"/>
  <c r="AE275" i="64"/>
  <c r="L275" i="64"/>
  <c r="H275" i="64"/>
  <c r="AJ275" i="64"/>
  <c r="AH275" i="64" l="1"/>
  <c r="AI275" i="64"/>
  <c r="I275" i="64"/>
  <c r="E275" i="64" l="1"/>
  <c r="C276" i="64" l="1"/>
  <c r="G276" i="64" s="1"/>
  <c r="W276" i="64" s="1"/>
  <c r="W277" i="64" s="1"/>
  <c r="W278" i="64" s="1"/>
  <c r="W279" i="64" s="1"/>
  <c r="J276" i="64"/>
  <c r="D276" i="64"/>
  <c r="K276" i="64" l="1"/>
  <c r="AN282" i="64"/>
  <c r="T282" i="64" s="1"/>
  <c r="T283" i="64" s="1"/>
  <c r="AS276" i="64"/>
  <c r="AC276" i="64"/>
  <c r="AE276" i="64" l="1"/>
  <c r="Y277" i="64"/>
  <c r="AW276" i="64"/>
  <c r="H276" i="64"/>
  <c r="AR277" i="64" s="1"/>
  <c r="L276" i="64"/>
  <c r="AJ276" i="64"/>
  <c r="AB276" i="64"/>
  <c r="F276" i="64"/>
  <c r="M277" i="64" l="1"/>
  <c r="AO277" i="64"/>
  <c r="Z280" i="64"/>
  <c r="AU280" i="64"/>
  <c r="AT280" i="64"/>
  <c r="AI276" i="64"/>
  <c r="AH276" i="64"/>
  <c r="AP277" i="64"/>
  <c r="I276" i="64"/>
  <c r="R278" i="64" l="1"/>
  <c r="R279" i="64" s="1"/>
  <c r="R280" i="64" s="1"/>
  <c r="R281" i="64" s="1"/>
  <c r="S282" i="64" s="1"/>
  <c r="S283" i="64" s="1"/>
  <c r="E276" i="64"/>
  <c r="C277" i="64" s="1"/>
  <c r="G277" i="64" s="1"/>
  <c r="AB277" i="64"/>
  <c r="R282" i="64" l="1"/>
  <c r="J277" i="64"/>
  <c r="K277" i="64" s="1"/>
  <c r="D277" i="64" s="1"/>
  <c r="AQ277" i="64" s="1"/>
  <c r="AC277" i="64"/>
  <c r="AS277" i="64" l="1"/>
  <c r="Y278" i="64"/>
  <c r="AW277" i="64"/>
  <c r="H277" i="64"/>
  <c r="L277" i="64"/>
  <c r="AJ277" i="64"/>
  <c r="F277" i="64"/>
  <c r="U278" i="64" s="1"/>
  <c r="U279" i="64" s="1"/>
  <c r="U280" i="64" s="1"/>
  <c r="U281" i="64" s="1"/>
  <c r="U282" i="64" s="1"/>
  <c r="AE277" i="64"/>
  <c r="M278" i="64" l="1"/>
  <c r="AI277" i="64"/>
  <c r="AL277" i="64" s="1"/>
  <c r="AM277" i="64" s="1"/>
  <c r="I277" i="64"/>
  <c r="AH277" i="64"/>
  <c r="V282" i="64" l="1"/>
  <c r="V283" i="64" s="1"/>
  <c r="AB278" i="64"/>
  <c r="E277" i="64"/>
  <c r="C278" i="64" s="1"/>
  <c r="G278" i="64" s="1"/>
  <c r="AC278" i="64" l="1"/>
  <c r="J278" i="64"/>
  <c r="D278" i="64"/>
  <c r="N284" i="64"/>
  <c r="O284" i="64"/>
  <c r="K278" i="64" l="1"/>
  <c r="F278" i="64" s="1"/>
  <c r="AS278" i="64"/>
  <c r="AE278" i="64"/>
  <c r="AF278" i="64" s="1"/>
  <c r="AG280" i="64" s="1"/>
  <c r="AQ278" i="64" l="1"/>
  <c r="AQ279" i="64" s="1"/>
  <c r="AQ280" i="64" s="1"/>
  <c r="AR278" i="64"/>
  <c r="P280" i="64"/>
  <c r="Q280" i="64"/>
  <c r="AJ278" i="64"/>
  <c r="H278" i="64"/>
  <c r="L278" i="64"/>
  <c r="Y279" i="64"/>
  <c r="AQ281" i="64" l="1"/>
  <c r="I278" i="64"/>
  <c r="AW278" i="64"/>
  <c r="AH278" i="64"/>
  <c r="AI278" i="64"/>
  <c r="AK278" i="64" l="1"/>
  <c r="AA279" i="64" s="1"/>
  <c r="AA280" i="64" s="1"/>
  <c r="E278" i="64"/>
  <c r="C279" i="64" s="1"/>
  <c r="G279" i="64" s="1"/>
  <c r="M279" i="64" l="1"/>
  <c r="AB279" i="64" s="1"/>
  <c r="AA281" i="64"/>
  <c r="AC279" i="64"/>
  <c r="D279" i="64" l="1"/>
  <c r="AS279" i="64" s="1"/>
  <c r="Y280" i="64" s="1"/>
  <c r="M280" i="64" s="1"/>
  <c r="J279" i="64"/>
  <c r="K279" i="64" s="1"/>
  <c r="AR279" i="64" s="1"/>
  <c r="AR280" i="64" s="1"/>
  <c r="AR281" i="64" s="1"/>
  <c r="AE279" i="64"/>
  <c r="AA282" i="64"/>
  <c r="T279" i="64" l="1"/>
  <c r="AV280" i="64" s="1"/>
  <c r="AV281" i="64" s="1"/>
  <c r="AV282" i="64" s="1"/>
  <c r="AV283" i="64" s="1"/>
  <c r="AV284" i="64" s="1"/>
  <c r="L279" i="64"/>
  <c r="AJ279" i="64"/>
  <c r="H279" i="64"/>
  <c r="F279" i="64"/>
  <c r="AA283" i="64"/>
  <c r="AB280" i="64"/>
  <c r="AW279" i="64" l="1"/>
  <c r="AH279" i="64"/>
  <c r="AI279" i="64"/>
  <c r="I279" i="64"/>
  <c r="E279" i="64" l="1"/>
  <c r="C280" i="64" l="1"/>
  <c r="G280" i="64" s="1"/>
  <c r="D280" i="64"/>
  <c r="J280" i="64"/>
  <c r="K280" i="64" l="1"/>
  <c r="X281" i="64" s="1"/>
  <c r="X282" i="64" s="1"/>
  <c r="X283" i="64" s="1"/>
  <c r="X284" i="64" s="1"/>
  <c r="X285" i="64" s="1"/>
  <c r="AS280" i="64"/>
  <c r="AC280" i="64"/>
  <c r="Y281" i="64" l="1"/>
  <c r="M281" i="64" s="1"/>
  <c r="AW280" i="64"/>
  <c r="H280" i="64"/>
  <c r="AJ280" i="64"/>
  <c r="L280" i="64"/>
  <c r="AE280" i="64"/>
  <c r="F280" i="64"/>
  <c r="AI280" i="64" l="1"/>
  <c r="I280" i="64"/>
  <c r="AH280" i="64"/>
  <c r="E280" i="64" l="1"/>
  <c r="C281" i="64" l="1"/>
  <c r="G281" i="64" s="1"/>
  <c r="W281" i="64" s="1"/>
  <c r="W282" i="64" s="1"/>
  <c r="W283" i="64" s="1"/>
  <c r="W284" i="64" s="1"/>
  <c r="J281" i="64"/>
  <c r="D281" i="64"/>
  <c r="K281" i="64" l="1"/>
  <c r="AN287" i="64"/>
  <c r="T287" i="64" s="1"/>
  <c r="T288" i="64" s="1"/>
  <c r="AS281" i="64"/>
  <c r="AC281" i="64"/>
  <c r="AB281" i="64" l="1"/>
  <c r="AE281" i="64"/>
  <c r="Y282" i="64"/>
  <c r="AW281" i="64"/>
  <c r="AJ281" i="64"/>
  <c r="L281" i="64"/>
  <c r="H281" i="64"/>
  <c r="AR282" i="64" s="1"/>
  <c r="F281" i="64"/>
  <c r="M282" i="64" l="1"/>
  <c r="AO282" i="64"/>
  <c r="AP282" i="64"/>
  <c r="AH281" i="64"/>
  <c r="I281" i="64"/>
  <c r="AI281" i="64"/>
  <c r="AT285" i="64"/>
  <c r="Z285" i="64"/>
  <c r="AU285" i="64"/>
  <c r="AB282" i="64" l="1"/>
  <c r="R283" i="64"/>
  <c r="R284" i="64" s="1"/>
  <c r="R285" i="64" s="1"/>
  <c r="R286" i="64" s="1"/>
  <c r="S287" i="64" s="1"/>
  <c r="S288" i="64" s="1"/>
  <c r="E281" i="64"/>
  <c r="R287" i="64" l="1"/>
  <c r="C282" i="64"/>
  <c r="G282" i="64" s="1"/>
  <c r="J282" i="64"/>
  <c r="K282" i="64" l="1"/>
  <c r="AC282" i="64"/>
  <c r="D282" i="64" l="1"/>
  <c r="AE282" i="64"/>
  <c r="L282" i="64"/>
  <c r="AJ282" i="64"/>
  <c r="H282" i="64" l="1"/>
  <c r="AQ282" i="64"/>
  <c r="AS282" i="64"/>
  <c r="F282" i="64"/>
  <c r="U283" i="64" s="1"/>
  <c r="U284" i="64" s="1"/>
  <c r="U285" i="64" s="1"/>
  <c r="U286" i="64" s="1"/>
  <c r="U287" i="64" s="1"/>
  <c r="AI282" i="64"/>
  <c r="AL282" i="64" s="1"/>
  <c r="AM282" i="64" s="1"/>
  <c r="I282" i="64"/>
  <c r="AH282" i="64"/>
  <c r="Y283" i="64" l="1"/>
  <c r="M283" i="64" s="1"/>
  <c r="AW282" i="64"/>
  <c r="E282" i="64"/>
  <c r="V287" i="64" l="1"/>
  <c r="V288" i="64" s="1"/>
  <c r="D283" i="64"/>
  <c r="C283" i="64"/>
  <c r="G283" i="64" s="1"/>
  <c r="J283" i="64"/>
  <c r="O289" i="64" l="1"/>
  <c r="N289" i="64"/>
  <c r="AB283" i="64"/>
  <c r="K283" i="64"/>
  <c r="AC283" i="64"/>
  <c r="AS283" i="64"/>
  <c r="AQ283" i="64" l="1"/>
  <c r="AQ284" i="64" s="1"/>
  <c r="AQ285" i="64" s="1"/>
  <c r="AR283" i="64"/>
  <c r="F283" i="64"/>
  <c r="Y284" i="64"/>
  <c r="AE283" i="64"/>
  <c r="AF283" i="64" s="1"/>
  <c r="AG285" i="64" s="1"/>
  <c r="L283" i="64"/>
  <c r="AJ283" i="64"/>
  <c r="H283" i="64"/>
  <c r="I283" i="64" l="1"/>
  <c r="AW283" i="64"/>
  <c r="P285" i="64"/>
  <c r="Q285" i="64"/>
  <c r="AQ286" i="64" s="1"/>
  <c r="AH283" i="64"/>
  <c r="AI283" i="64"/>
  <c r="AK283" i="64" l="1"/>
  <c r="AA284" i="64" s="1"/>
  <c r="AA285" i="64" s="1"/>
  <c r="E283" i="64"/>
  <c r="C284" i="64" s="1"/>
  <c r="G284" i="64" s="1"/>
  <c r="M284" i="64" l="1"/>
  <c r="AB284" i="64" s="1"/>
  <c r="AA286" i="64"/>
  <c r="AC284" i="64"/>
  <c r="D284" i="64" l="1"/>
  <c r="AS284" i="64" s="1"/>
  <c r="J284" i="64"/>
  <c r="K284" i="64" s="1"/>
  <c r="AR284" i="64" s="1"/>
  <c r="AR285" i="64" s="1"/>
  <c r="AR286" i="64" s="1"/>
  <c r="AE284" i="64"/>
  <c r="Y285" i="64"/>
  <c r="M285" i="64" s="1"/>
  <c r="AA287" i="64"/>
  <c r="F284" i="64" l="1"/>
  <c r="T284" i="64"/>
  <c r="AV285" i="64" s="1"/>
  <c r="AV286" i="64" s="1"/>
  <c r="AV287" i="64" s="1"/>
  <c r="AV288" i="64" s="1"/>
  <c r="AV289" i="64" s="1"/>
  <c r="L284" i="64"/>
  <c r="H284" i="64"/>
  <c r="AJ284" i="64"/>
  <c r="AB285" i="64"/>
  <c r="AA288" i="64"/>
  <c r="AH284" i="64" l="1"/>
  <c r="AW284" i="64"/>
  <c r="AI284" i="64"/>
  <c r="I284" i="64"/>
  <c r="E284" i="64" l="1"/>
  <c r="C285" i="64" l="1"/>
  <c r="G285" i="64" s="1"/>
  <c r="J285" i="64"/>
  <c r="D285" i="64"/>
  <c r="K285" i="64" l="1"/>
  <c r="X286" i="64" s="1"/>
  <c r="X287" i="64" s="1"/>
  <c r="X288" i="64" s="1"/>
  <c r="X289" i="64" s="1"/>
  <c r="X290" i="64" s="1"/>
  <c r="AC285" i="64"/>
  <c r="AS285" i="64"/>
  <c r="F285" i="64" l="1"/>
  <c r="Y286" i="64"/>
  <c r="M286" i="64" s="1"/>
  <c r="AW285" i="64"/>
  <c r="AE285" i="64"/>
  <c r="AJ285" i="64"/>
  <c r="L285" i="64"/>
  <c r="H285" i="64"/>
  <c r="I285" i="64" l="1"/>
  <c r="AH285" i="64"/>
  <c r="AI285" i="64"/>
  <c r="E285" i="64" l="1"/>
  <c r="C286" i="64" l="1"/>
  <c r="G286" i="64" s="1"/>
  <c r="W286" i="64" s="1"/>
  <c r="W287" i="64" s="1"/>
  <c r="W288" i="64" s="1"/>
  <c r="W289" i="64" s="1"/>
  <c r="J286" i="64"/>
  <c r="D286" i="64"/>
  <c r="K286" i="64" l="1"/>
  <c r="AN292" i="64"/>
  <c r="T292" i="64" s="1"/>
  <c r="T293" i="64" s="1"/>
  <c r="AS286" i="64"/>
  <c r="AC286" i="64"/>
  <c r="AE286" i="64" l="1"/>
  <c r="Y287" i="64"/>
  <c r="AW286" i="64"/>
  <c r="L286" i="64"/>
  <c r="H286" i="64"/>
  <c r="AR287" i="64" s="1"/>
  <c r="AJ286" i="64"/>
  <c r="AB286" i="64"/>
  <c r="F286" i="64"/>
  <c r="M287" i="64" l="1"/>
  <c r="AO287" i="64"/>
  <c r="I286" i="64"/>
  <c r="Z290" i="64"/>
  <c r="AU290" i="64"/>
  <c r="AT290" i="64"/>
  <c r="AI286" i="64"/>
  <c r="AH286" i="64"/>
  <c r="AP287" i="64"/>
  <c r="AB287" i="64" l="1"/>
  <c r="R288" i="64"/>
  <c r="R289" i="64" s="1"/>
  <c r="R290" i="64" s="1"/>
  <c r="R291" i="64" s="1"/>
  <c r="R292" i="64" s="1"/>
  <c r="E286" i="64"/>
  <c r="S292" i="64" l="1"/>
  <c r="S293" i="64" s="1"/>
  <c r="C287" i="64"/>
  <c r="G287" i="64" s="1"/>
  <c r="J287" i="64"/>
  <c r="K287" i="64" l="1"/>
  <c r="AC287" i="64"/>
  <c r="AE287" i="64" l="1"/>
  <c r="AJ287" i="64"/>
  <c r="L287" i="64"/>
  <c r="D287" i="64"/>
  <c r="AQ287" i="64" s="1"/>
  <c r="F287" i="64" l="1"/>
  <c r="U288" i="64" s="1"/>
  <c r="U289" i="64" s="1"/>
  <c r="U290" i="64" s="1"/>
  <c r="U291" i="64" s="1"/>
  <c r="U292" i="64" s="1"/>
  <c r="AS287" i="64"/>
  <c r="I287" i="64"/>
  <c r="H287" i="64"/>
  <c r="AI287" i="64"/>
  <c r="AL287" i="64" s="1"/>
  <c r="AM287" i="64" s="1"/>
  <c r="AH287" i="64" l="1"/>
  <c r="E287" i="64"/>
  <c r="C288" i="64" s="1"/>
  <c r="G288" i="64" s="1"/>
  <c r="AC288" i="64" s="1"/>
  <c r="Y288" i="64"/>
  <c r="M288" i="64" s="1"/>
  <c r="AW287" i="64"/>
  <c r="D288" i="64" l="1"/>
  <c r="AB288" i="64"/>
  <c r="J288" i="64"/>
  <c r="AE288" i="64"/>
  <c r="AF288" i="64" s="1"/>
  <c r="AG290" i="64" s="1"/>
  <c r="V292" i="64"/>
  <c r="V293" i="64" s="1"/>
  <c r="N294" i="64" l="1"/>
  <c r="O294" i="64"/>
  <c r="P290" i="64"/>
  <c r="Q290" i="64"/>
  <c r="K288" i="64"/>
  <c r="AS288" i="64"/>
  <c r="AR288" i="64" l="1"/>
  <c r="AQ288" i="64"/>
  <c r="AQ289" i="64" s="1"/>
  <c r="AQ290" i="64" s="1"/>
  <c r="AQ291" i="64" s="1"/>
  <c r="F288" i="64"/>
  <c r="Y289" i="64"/>
  <c r="L288" i="64"/>
  <c r="AJ288" i="64"/>
  <c r="H288" i="64"/>
  <c r="AI288" i="64" l="1"/>
  <c r="AW288" i="64"/>
  <c r="AH288" i="64"/>
  <c r="I288" i="64"/>
  <c r="AK288" i="64" l="1"/>
  <c r="AA289" i="64" s="1"/>
  <c r="AA290" i="64" s="1"/>
  <c r="E288" i="64"/>
  <c r="C289" i="64" s="1"/>
  <c r="G289" i="64" s="1"/>
  <c r="M289" i="64" l="1"/>
  <c r="AB289" i="64" s="1"/>
  <c r="AC289" i="64"/>
  <c r="AA291" i="64"/>
  <c r="D289" i="64" l="1"/>
  <c r="J289" i="64"/>
  <c r="K289" i="64" s="1"/>
  <c r="AR289" i="64" s="1"/>
  <c r="AR290" i="64" s="1"/>
  <c r="AR291" i="64" s="1"/>
  <c r="AE289" i="64"/>
  <c r="AA292" i="64"/>
  <c r="AS289" i="64"/>
  <c r="F289" i="64" l="1"/>
  <c r="Y290" i="64"/>
  <c r="M290" i="64" s="1"/>
  <c r="AA293" i="64"/>
  <c r="T289" i="64"/>
  <c r="AV290" i="64" s="1"/>
  <c r="AV291" i="64" s="1"/>
  <c r="AV292" i="64" s="1"/>
  <c r="AV293" i="64" s="1"/>
  <c r="AV294" i="64" s="1"/>
  <c r="H289" i="64"/>
  <c r="AJ289" i="64"/>
  <c r="L289" i="64"/>
  <c r="AW289" i="64" l="1"/>
  <c r="AI289" i="64"/>
  <c r="AH289" i="64"/>
  <c r="I289" i="64"/>
  <c r="AB290" i="64"/>
  <c r="E289" i="64" l="1"/>
  <c r="C290" i="64" l="1"/>
  <c r="G290" i="64" s="1"/>
  <c r="J290" i="64"/>
  <c r="D290" i="64"/>
  <c r="K290" i="64" l="1"/>
  <c r="X291" i="64" s="1"/>
  <c r="X292" i="64" s="1"/>
  <c r="X293" i="64" s="1"/>
  <c r="X294" i="64" s="1"/>
  <c r="X295" i="64" s="1"/>
  <c r="AC290" i="64"/>
  <c r="AS290" i="64"/>
  <c r="F290" i="64" l="1"/>
  <c r="Y291" i="64"/>
  <c r="M291" i="64" s="1"/>
  <c r="AW290" i="64"/>
  <c r="AE290" i="64"/>
  <c r="L290" i="64"/>
  <c r="AJ290" i="64"/>
  <c r="H290" i="64"/>
  <c r="AH290" i="64" l="1"/>
  <c r="AI290" i="64"/>
  <c r="I290" i="64"/>
  <c r="E290" i="64" l="1"/>
  <c r="C291" i="64" l="1"/>
  <c r="G291" i="64" s="1"/>
  <c r="W291" i="64" s="1"/>
  <c r="W292" i="64" s="1"/>
  <c r="W293" i="64" s="1"/>
  <c r="W294" i="64" s="1"/>
  <c r="J291" i="64"/>
  <c r="D291" i="64"/>
  <c r="K291" i="64" l="1"/>
  <c r="AN297" i="64"/>
  <c r="T297" i="64" s="1"/>
  <c r="T298" i="64" s="1"/>
  <c r="AS291" i="64"/>
  <c r="AC291" i="64"/>
  <c r="AB291" i="64" l="1"/>
  <c r="AE291" i="64"/>
  <c r="Y292" i="64"/>
  <c r="AW291" i="64"/>
  <c r="L291" i="64"/>
  <c r="H291" i="64"/>
  <c r="AR292" i="64" s="1"/>
  <c r="AJ291" i="64"/>
  <c r="F291" i="64"/>
  <c r="M292" i="64" l="1"/>
  <c r="AO292" i="64"/>
  <c r="AI291" i="64"/>
  <c r="AP292" i="64"/>
  <c r="AH291" i="64"/>
  <c r="I291" i="64"/>
  <c r="AT295" i="64"/>
  <c r="AU295" i="64"/>
  <c r="Z295" i="64"/>
  <c r="AB292" i="64" l="1"/>
  <c r="R293" i="64"/>
  <c r="R294" i="64" s="1"/>
  <c r="R295" i="64" s="1"/>
  <c r="R296" i="64" s="1"/>
  <c r="R297" i="64" s="1"/>
  <c r="E291" i="64"/>
  <c r="S297" i="64" l="1"/>
  <c r="S298" i="64" s="1"/>
  <c r="C292" i="64"/>
  <c r="G292" i="64" s="1"/>
  <c r="J292" i="64"/>
  <c r="AC292" i="64" l="1"/>
  <c r="K292" i="64"/>
  <c r="AJ292" i="64" l="1"/>
  <c r="L292" i="64"/>
  <c r="D292" i="64"/>
  <c r="AQ292" i="64" s="1"/>
  <c r="AE292" i="64"/>
  <c r="F292" i="64" l="1"/>
  <c r="U293" i="64" s="1"/>
  <c r="U294" i="64" s="1"/>
  <c r="U295" i="64" s="1"/>
  <c r="U296" i="64" s="1"/>
  <c r="U297" i="64" s="1"/>
  <c r="I292" i="64"/>
  <c r="AS292" i="64"/>
  <c r="AI292" i="64"/>
  <c r="AL292" i="64" s="1"/>
  <c r="AM292" i="64" s="1"/>
  <c r="H292" i="64"/>
  <c r="AH292" i="64" l="1"/>
  <c r="Y293" i="64"/>
  <c r="M293" i="64" s="1"/>
  <c r="AW292" i="64"/>
  <c r="E292" i="64"/>
  <c r="C293" i="64" s="1"/>
  <c r="G293" i="64" s="1"/>
  <c r="AC293" i="64" s="1"/>
  <c r="AE293" i="64" l="1"/>
  <c r="AF293" i="64" s="1"/>
  <c r="AG295" i="64" s="1"/>
  <c r="D293" i="64"/>
  <c r="AS293" i="64" s="1"/>
  <c r="AB293" i="64"/>
  <c r="J293" i="64"/>
  <c r="V297" i="64"/>
  <c r="V298" i="64" s="1"/>
  <c r="K293" i="64" l="1"/>
  <c r="Y294" i="64"/>
  <c r="N299" i="64"/>
  <c r="O299" i="64"/>
  <c r="P295" i="64"/>
  <c r="Q295" i="64"/>
  <c r="AQ293" i="64" l="1"/>
  <c r="AQ294" i="64" s="1"/>
  <c r="AQ295" i="64" s="1"/>
  <c r="AQ296" i="64" s="1"/>
  <c r="AR293" i="64"/>
  <c r="F293" i="64"/>
  <c r="AJ293" i="64"/>
  <c r="L293" i="64"/>
  <c r="H293" i="64"/>
  <c r="AH293" i="64" l="1"/>
  <c r="AW293" i="64"/>
  <c r="I293" i="64"/>
  <c r="AI293" i="64"/>
  <c r="AK293" i="64" l="1"/>
  <c r="M294" i="64" s="1"/>
  <c r="E293" i="64"/>
  <c r="C294" i="64" s="1"/>
  <c r="G294" i="64" s="1"/>
  <c r="AA294" i="64" l="1"/>
  <c r="AB294" i="64" s="1"/>
  <c r="D294" i="64"/>
  <c r="AS294" i="64" s="1"/>
  <c r="J294" i="64"/>
  <c r="AC294" i="64"/>
  <c r="AA295" i="64"/>
  <c r="AE294" i="64" l="1"/>
  <c r="K294" i="64"/>
  <c r="AR294" i="64" s="1"/>
  <c r="AR295" i="64" s="1"/>
  <c r="AR296" i="64" s="1"/>
  <c r="Y295" i="64"/>
  <c r="M295" i="64" s="1"/>
  <c r="AA296" i="64"/>
  <c r="T294" i="64" l="1"/>
  <c r="AV295" i="64" s="1"/>
  <c r="AV296" i="64" s="1"/>
  <c r="AV297" i="64" s="1"/>
  <c r="AV298" i="64" s="1"/>
  <c r="AV299" i="64" s="1"/>
  <c r="H294" i="64"/>
  <c r="L294" i="64"/>
  <c r="AJ294" i="64"/>
  <c r="AB295" i="64"/>
  <c r="F294" i="64"/>
  <c r="AA297" i="64"/>
  <c r="AI294" i="64" l="1"/>
  <c r="AW294" i="64"/>
  <c r="AA298" i="64"/>
  <c r="I294" i="64"/>
  <c r="AH294" i="64"/>
  <c r="E294" i="64" l="1"/>
  <c r="C295" i="64" l="1"/>
  <c r="G295" i="64" s="1"/>
  <c r="J295" i="64"/>
  <c r="D295" i="64"/>
  <c r="K295" i="64" l="1"/>
  <c r="X296" i="64" s="1"/>
  <c r="X297" i="64" s="1"/>
  <c r="X298" i="64" s="1"/>
  <c r="X299" i="64" s="1"/>
  <c r="X300" i="64" s="1"/>
  <c r="AC295" i="64"/>
  <c r="AS295" i="64"/>
  <c r="Y296" i="64" l="1"/>
  <c r="M296" i="64" s="1"/>
  <c r="AW295" i="64"/>
  <c r="AJ295" i="64"/>
  <c r="H295" i="64"/>
  <c r="L295" i="64"/>
  <c r="AE295" i="64"/>
  <c r="F295" i="64"/>
  <c r="I295" i="64" l="1"/>
  <c r="AH295" i="64"/>
  <c r="AI295" i="64"/>
  <c r="E295" i="64" l="1"/>
  <c r="C296" i="64" l="1"/>
  <c r="G296" i="64" s="1"/>
  <c r="W296" i="64" s="1"/>
  <c r="W297" i="64" s="1"/>
  <c r="W298" i="64" s="1"/>
  <c r="W299" i="64" s="1"/>
  <c r="J296" i="64"/>
  <c r="D296" i="64"/>
  <c r="K296" i="64" l="1"/>
  <c r="AN302" i="64"/>
  <c r="T302" i="64" s="1"/>
  <c r="T303" i="64" s="1"/>
  <c r="AS296" i="64"/>
  <c r="AC296" i="64"/>
  <c r="AB296" i="64" l="1"/>
  <c r="AE296" i="64"/>
  <c r="Y297" i="64"/>
  <c r="AW296" i="64"/>
  <c r="L296" i="64"/>
  <c r="AJ296" i="64"/>
  <c r="H296" i="64"/>
  <c r="AR297" i="64" s="1"/>
  <c r="F296" i="64"/>
  <c r="M297" i="64" l="1"/>
  <c r="AO297" i="64"/>
  <c r="AH296" i="64"/>
  <c r="AP297" i="64"/>
  <c r="AI296" i="64"/>
  <c r="I296" i="64"/>
  <c r="AU300" i="64"/>
  <c r="AT300" i="64"/>
  <c r="Z300" i="64"/>
  <c r="R298" i="64" l="1"/>
  <c r="R299" i="64" s="1"/>
  <c r="R300" i="64" s="1"/>
  <c r="R301" i="64" s="1"/>
  <c r="S302" i="64" s="1"/>
  <c r="S303" i="64" s="1"/>
  <c r="AB297" i="64"/>
  <c r="E296" i="64"/>
  <c r="R302" i="64" l="1"/>
  <c r="C297" i="64"/>
  <c r="G297" i="64" s="1"/>
  <c r="J297" i="64"/>
  <c r="K297" i="64" l="1"/>
  <c r="D297" i="64" s="1"/>
  <c r="AQ297" i="64" s="1"/>
  <c r="AC297" i="64"/>
  <c r="AS297" i="64" l="1"/>
  <c r="Y298" i="64" s="1"/>
  <c r="F297" i="64"/>
  <c r="U298" i="64" s="1"/>
  <c r="U299" i="64" s="1"/>
  <c r="U300" i="64" s="1"/>
  <c r="U301" i="64" s="1"/>
  <c r="U302" i="64" s="1"/>
  <c r="AE297" i="64"/>
  <c r="AW297" i="64"/>
  <c r="H297" i="64"/>
  <c r="AJ297" i="64"/>
  <c r="L297" i="64"/>
  <c r="M298" i="64" l="1"/>
  <c r="I297" i="64"/>
  <c r="AI297" i="64"/>
  <c r="AL297" i="64" s="1"/>
  <c r="AM297" i="64" s="1"/>
  <c r="AH297" i="64"/>
  <c r="AB298" i="64" l="1"/>
  <c r="V302" i="64"/>
  <c r="V303" i="64" s="1"/>
  <c r="N304" i="64" s="1"/>
  <c r="E297" i="64"/>
  <c r="O304" i="64" l="1"/>
  <c r="C298" i="64"/>
  <c r="G298" i="64" s="1"/>
  <c r="D298" i="64"/>
  <c r="J298" i="64"/>
  <c r="K298" i="64" l="1"/>
  <c r="AC298" i="64"/>
  <c r="AS298" i="64"/>
  <c r="AQ298" i="64" l="1"/>
  <c r="AQ299" i="64" s="1"/>
  <c r="AQ300" i="64" s="1"/>
  <c r="AR298" i="64"/>
  <c r="Y299" i="64"/>
  <c r="L298" i="64"/>
  <c r="AJ298" i="64"/>
  <c r="H298" i="64"/>
  <c r="AE298" i="64"/>
  <c r="AF298" i="64" s="1"/>
  <c r="AG300" i="64" s="1"/>
  <c r="F298" i="64"/>
  <c r="AH298" i="64" l="1"/>
  <c r="AI298" i="64"/>
  <c r="I298" i="64"/>
  <c r="AW298" i="64"/>
  <c r="Q300" i="64"/>
  <c r="AQ301" i="64" s="1"/>
  <c r="P300" i="64"/>
  <c r="AK298" i="64" l="1"/>
  <c r="AA299" i="64" s="1"/>
  <c r="AA300" i="64" s="1"/>
  <c r="E298" i="64"/>
  <c r="C299" i="64" s="1"/>
  <c r="G299" i="64" s="1"/>
  <c r="M299" i="64" l="1"/>
  <c r="AB299" i="64" s="1"/>
  <c r="AA301" i="64"/>
  <c r="AC299" i="64"/>
  <c r="J299" i="64" l="1"/>
  <c r="K299" i="64" s="1"/>
  <c r="AR299" i="64" s="1"/>
  <c r="AR300" i="64" s="1"/>
  <c r="AR301" i="64" s="1"/>
  <c r="D299" i="64"/>
  <c r="AS299" i="64" s="1"/>
  <c r="Y300" i="64" s="1"/>
  <c r="M300" i="64" s="1"/>
  <c r="AA302" i="64"/>
  <c r="AE299" i="64"/>
  <c r="F299" i="64" l="1"/>
  <c r="T299" i="64"/>
  <c r="AV300" i="64" s="1"/>
  <c r="AV301" i="64" s="1"/>
  <c r="AV302" i="64" s="1"/>
  <c r="AV303" i="64" s="1"/>
  <c r="AV304" i="64" s="1"/>
  <c r="H299" i="64"/>
  <c r="AJ299" i="64"/>
  <c r="L299" i="64"/>
  <c r="AA303" i="64"/>
  <c r="AB300" i="64"/>
  <c r="I299" i="64" l="1"/>
  <c r="AI299" i="64"/>
  <c r="AW299" i="64"/>
  <c r="AH299" i="64"/>
  <c r="E299" i="64" l="1"/>
  <c r="C300" i="64" l="1"/>
  <c r="G300" i="64" s="1"/>
  <c r="D300" i="64"/>
  <c r="J300" i="64"/>
  <c r="K300" i="64" l="1"/>
  <c r="X301" i="64" s="1"/>
  <c r="X302" i="64" s="1"/>
  <c r="X303" i="64" s="1"/>
  <c r="X304" i="64" s="1"/>
  <c r="X305" i="64" s="1"/>
  <c r="AS300" i="64"/>
  <c r="AC300" i="64"/>
  <c r="Y301" i="64" l="1"/>
  <c r="M301" i="64" s="1"/>
  <c r="AW300" i="64"/>
  <c r="L300" i="64"/>
  <c r="H300" i="64"/>
  <c r="AJ300" i="64"/>
  <c r="AE300" i="64"/>
  <c r="F300" i="64"/>
  <c r="AI300" i="64" l="1"/>
  <c r="AH300" i="64"/>
  <c r="I300" i="64"/>
  <c r="E300" i="64" l="1"/>
  <c r="C301" i="64" l="1"/>
  <c r="G301" i="64" s="1"/>
  <c r="W301" i="64" s="1"/>
  <c r="W302" i="64" s="1"/>
  <c r="W303" i="64" s="1"/>
  <c r="W304" i="64" s="1"/>
  <c r="D301" i="64"/>
  <c r="J301" i="64"/>
  <c r="K301" i="64" l="1"/>
  <c r="F301" i="64" s="1"/>
  <c r="AN307" i="64"/>
  <c r="T307" i="64" s="1"/>
  <c r="T308" i="64" s="1"/>
  <c r="AS301" i="64"/>
  <c r="AC301" i="64"/>
  <c r="AB301" i="64" l="1"/>
  <c r="AE301" i="64"/>
  <c r="Y302" i="64"/>
  <c r="AW301" i="64"/>
  <c r="AJ301" i="64"/>
  <c r="H301" i="64"/>
  <c r="AR302" i="64" s="1"/>
  <c r="L301" i="64"/>
  <c r="M302" i="64" l="1"/>
  <c r="AO302" i="64"/>
  <c r="AH301" i="64"/>
  <c r="AP302" i="64"/>
  <c r="I301" i="64"/>
  <c r="AI301" i="64"/>
  <c r="AU305" i="64"/>
  <c r="AT305" i="64"/>
  <c r="Z305" i="64"/>
  <c r="AB302" i="64" l="1"/>
  <c r="R303" i="64"/>
  <c r="R304" i="64" s="1"/>
  <c r="R305" i="64" s="1"/>
  <c r="R306" i="64" s="1"/>
  <c r="S307" i="64" s="1"/>
  <c r="S308" i="64" s="1"/>
  <c r="E301" i="64"/>
  <c r="R307" i="64" l="1"/>
  <c r="C302" i="64"/>
  <c r="G302" i="64" s="1"/>
  <c r="J302" i="64"/>
  <c r="K302" i="64" l="1"/>
  <c r="AC302" i="64"/>
  <c r="D302" i="64" l="1"/>
  <c r="AQ302" i="64" s="1"/>
  <c r="AE302" i="64"/>
  <c r="L302" i="64"/>
  <c r="AJ302" i="64"/>
  <c r="AS302" i="64" l="1"/>
  <c r="H302" i="64"/>
  <c r="AH302" i="64" s="1"/>
  <c r="F302" i="64"/>
  <c r="U303" i="64" s="1"/>
  <c r="U304" i="64" s="1"/>
  <c r="U305" i="64" s="1"/>
  <c r="U306" i="64" s="1"/>
  <c r="U307" i="64" s="1"/>
  <c r="AI302" i="64"/>
  <c r="AL302" i="64" s="1"/>
  <c r="AM302" i="64" s="1"/>
  <c r="I302" i="64"/>
  <c r="Y303" i="64" l="1"/>
  <c r="M303" i="64" s="1"/>
  <c r="AW302" i="64"/>
  <c r="E302" i="64"/>
  <c r="V307" i="64" l="1"/>
  <c r="V308" i="64" s="1"/>
  <c r="N309" i="64" s="1"/>
  <c r="D303" i="64"/>
  <c r="C303" i="64"/>
  <c r="G303" i="64" s="1"/>
  <c r="O309" i="64" l="1"/>
  <c r="J303" i="64"/>
  <c r="K303" i="64" s="1"/>
  <c r="AB303" i="64"/>
  <c r="AC303" i="64"/>
  <c r="AS303" i="64"/>
  <c r="AQ303" i="64" l="1"/>
  <c r="AQ304" i="64" s="1"/>
  <c r="AQ305" i="64" s="1"/>
  <c r="AR303" i="64"/>
  <c r="AJ303" i="64"/>
  <c r="H303" i="64"/>
  <c r="L303" i="64"/>
  <c r="AE303" i="64"/>
  <c r="AF303" i="64" s="1"/>
  <c r="AG305" i="64" s="1"/>
  <c r="Y304" i="64"/>
  <c r="F303" i="64"/>
  <c r="I303" i="64" l="1"/>
  <c r="AI303" i="64"/>
  <c r="P305" i="64"/>
  <c r="Q305" i="64"/>
  <c r="AQ306" i="64" s="1"/>
  <c r="AH303" i="64"/>
  <c r="AW303" i="64"/>
  <c r="AK303" i="64" l="1"/>
  <c r="AA304" i="64" s="1"/>
  <c r="AA305" i="64" s="1"/>
  <c r="E303" i="64"/>
  <c r="C304" i="64" s="1"/>
  <c r="G304" i="64" s="1"/>
  <c r="M304" i="64" l="1"/>
  <c r="AB304" i="64" s="1"/>
  <c r="AC304" i="64"/>
  <c r="AA306" i="64"/>
  <c r="J304" i="64" l="1"/>
  <c r="D304" i="64"/>
  <c r="AS304" i="64" s="1"/>
  <c r="Y305" i="64" s="1"/>
  <c r="M305" i="64" s="1"/>
  <c r="K304" i="64"/>
  <c r="AR304" i="64" s="1"/>
  <c r="AR305" i="64" s="1"/>
  <c r="AR306" i="64" s="1"/>
  <c r="AA307" i="64"/>
  <c r="AE304" i="64"/>
  <c r="F304" i="64" l="1"/>
  <c r="AA308" i="64"/>
  <c r="T304" i="64"/>
  <c r="AV305" i="64" s="1"/>
  <c r="AV306" i="64" s="1"/>
  <c r="AV307" i="64" s="1"/>
  <c r="AV308" i="64" s="1"/>
  <c r="AV309" i="64" s="1"/>
  <c r="L304" i="64"/>
  <c r="AJ304" i="64"/>
  <c r="H304" i="64"/>
  <c r="AB305" i="64"/>
  <c r="AH304" i="64" l="1"/>
  <c r="AI304" i="64"/>
  <c r="AW304" i="64"/>
  <c r="I304" i="64"/>
  <c r="E304" i="64" l="1"/>
  <c r="C305" i="64" l="1"/>
  <c r="G305" i="64" s="1"/>
  <c r="D305" i="64"/>
  <c r="J305" i="64"/>
  <c r="K305" i="64" l="1"/>
  <c r="X306" i="64" s="1"/>
  <c r="X307" i="64" s="1"/>
  <c r="X308" i="64" s="1"/>
  <c r="X309" i="64" s="1"/>
  <c r="X310" i="64" s="1"/>
  <c r="AS305" i="64"/>
  <c r="AC305" i="64"/>
  <c r="AE305" i="64" l="1"/>
  <c r="H305" i="64"/>
  <c r="AJ305" i="64"/>
  <c r="L305" i="64"/>
  <c r="Y306" i="64"/>
  <c r="M306" i="64" s="1"/>
  <c r="AW305" i="64"/>
  <c r="F305" i="64"/>
  <c r="I305" i="64" l="1"/>
  <c r="AH305" i="64"/>
  <c r="AI305" i="64"/>
  <c r="E305" i="64" l="1"/>
  <c r="C306" i="64" l="1"/>
  <c r="G306" i="64" s="1"/>
  <c r="W306" i="64" s="1"/>
  <c r="W307" i="64" s="1"/>
  <c r="W308" i="64" s="1"/>
  <c r="W309" i="64" s="1"/>
  <c r="D306" i="64"/>
  <c r="J306" i="64"/>
  <c r="K306" i="64" l="1"/>
  <c r="F306" i="64" s="1"/>
  <c r="AN312" i="64"/>
  <c r="T312" i="64" s="1"/>
  <c r="T313" i="64" s="1"/>
  <c r="AC306" i="64"/>
  <c r="AS306" i="64"/>
  <c r="AB306" i="64" l="1"/>
  <c r="Y307" i="64"/>
  <c r="AW306" i="64"/>
  <c r="AE306" i="64"/>
  <c r="L306" i="64"/>
  <c r="AJ306" i="64"/>
  <c r="H306" i="64"/>
  <c r="AR307" i="64" s="1"/>
  <c r="M307" i="64" l="1"/>
  <c r="AO307" i="64"/>
  <c r="AP307" i="64"/>
  <c r="AH306" i="64"/>
  <c r="AI306" i="64"/>
  <c r="I306" i="64"/>
  <c r="AU310" i="64"/>
  <c r="Z310" i="64"/>
  <c r="AT310" i="64"/>
  <c r="R308" i="64" l="1"/>
  <c r="R309" i="64" s="1"/>
  <c r="R310" i="64" s="1"/>
  <c r="R311" i="64" s="1"/>
  <c r="S312" i="64" s="1"/>
  <c r="S313" i="64" s="1"/>
  <c r="AB307" i="64"/>
  <c r="E306" i="64"/>
  <c r="C307" i="64" s="1"/>
  <c r="G307" i="64" s="1"/>
  <c r="R312" i="64" l="1"/>
  <c r="J307" i="64"/>
  <c r="K307" i="64" s="1"/>
  <c r="D307" i="64" s="1"/>
  <c r="AQ307" i="64" s="1"/>
  <c r="AC307" i="64"/>
  <c r="AS307" i="64" l="1"/>
  <c r="Y308" i="64" s="1"/>
  <c r="AE307" i="64"/>
  <c r="F307" i="64"/>
  <c r="U308" i="64" s="1"/>
  <c r="U309" i="64" s="1"/>
  <c r="U310" i="64" s="1"/>
  <c r="U311" i="64" s="1"/>
  <c r="U312" i="64" s="1"/>
  <c r="H307" i="64"/>
  <c r="AJ307" i="64"/>
  <c r="L307" i="64"/>
  <c r="I307" i="64" s="1"/>
  <c r="AW307" i="64" l="1"/>
  <c r="M308" i="64"/>
  <c r="AH307" i="64"/>
  <c r="AI307" i="64"/>
  <c r="AL307" i="64" s="1"/>
  <c r="AM307" i="64" s="1"/>
  <c r="V312" i="64" l="1"/>
  <c r="V313" i="64" s="1"/>
  <c r="AB308" i="64"/>
  <c r="E307" i="64"/>
  <c r="C308" i="64" l="1"/>
  <c r="G308" i="64" s="1"/>
  <c r="D308" i="64"/>
  <c r="J308" i="64"/>
  <c r="N314" i="64"/>
  <c r="O314" i="64"/>
  <c r="K308" i="64" l="1"/>
  <c r="AS308" i="64"/>
  <c r="AC308" i="64"/>
  <c r="AQ308" i="64" l="1"/>
  <c r="AQ309" i="64" s="1"/>
  <c r="AQ310" i="64" s="1"/>
  <c r="AR308" i="64"/>
  <c r="F308" i="64"/>
  <c r="AE308" i="64"/>
  <c r="AF308" i="64" s="1"/>
  <c r="AG310" i="64" s="1"/>
  <c r="Y309" i="64"/>
  <c r="H308" i="64"/>
  <c r="L308" i="64"/>
  <c r="AJ308" i="64"/>
  <c r="AW308" i="64" l="1"/>
  <c r="AH308" i="64"/>
  <c r="AI308" i="64"/>
  <c r="I308" i="64"/>
  <c r="Q310" i="64"/>
  <c r="AQ311" i="64" s="1"/>
  <c r="P310" i="64"/>
  <c r="AK308" i="64" l="1"/>
  <c r="AA309" i="64" s="1"/>
  <c r="AA310" i="64" s="1"/>
  <c r="E308" i="64"/>
  <c r="C309" i="64" s="1"/>
  <c r="G309" i="64" s="1"/>
  <c r="M309" i="64" l="1"/>
  <c r="AB309" i="64" s="1"/>
  <c r="AC309" i="64"/>
  <c r="AA311" i="64"/>
  <c r="D309" i="64" l="1"/>
  <c r="AS309" i="64" s="1"/>
  <c r="J309" i="64"/>
  <c r="K309" i="64" s="1"/>
  <c r="AR309" i="64" s="1"/>
  <c r="AR310" i="64" s="1"/>
  <c r="AR311" i="64" s="1"/>
  <c r="AA312" i="64"/>
  <c r="AE309" i="64"/>
  <c r="F309" i="64" l="1"/>
  <c r="AA313" i="64"/>
  <c r="Y310" i="64"/>
  <c r="M310" i="64" s="1"/>
  <c r="T309" i="64"/>
  <c r="AV310" i="64" s="1"/>
  <c r="AV311" i="64" s="1"/>
  <c r="AV312" i="64" s="1"/>
  <c r="AV313" i="64" s="1"/>
  <c r="AV314" i="64" s="1"/>
  <c r="L309" i="64"/>
  <c r="H309" i="64"/>
  <c r="AJ309" i="64"/>
  <c r="AH309" i="64" l="1"/>
  <c r="AW309" i="64"/>
  <c r="I309" i="64"/>
  <c r="AB310" i="64"/>
  <c r="AI309" i="64"/>
  <c r="E309" i="64" l="1"/>
  <c r="C310" i="64" l="1"/>
  <c r="G310" i="64" s="1"/>
  <c r="D310" i="64"/>
  <c r="J310" i="64"/>
  <c r="K310" i="64" l="1"/>
  <c r="X311" i="64" s="1"/>
  <c r="X312" i="64" s="1"/>
  <c r="X313" i="64" s="1"/>
  <c r="X314" i="64" s="1"/>
  <c r="X315" i="64" s="1"/>
  <c r="AC310" i="64"/>
  <c r="AS310" i="64"/>
  <c r="Y311" i="64" l="1"/>
  <c r="M311" i="64" s="1"/>
  <c r="AW310" i="64"/>
  <c r="AJ310" i="64"/>
  <c r="H310" i="64"/>
  <c r="L310" i="64"/>
  <c r="AE310" i="64"/>
  <c r="F310" i="64"/>
  <c r="I310" i="64" l="1"/>
  <c r="AH310" i="64"/>
  <c r="AI310" i="64"/>
  <c r="E310" i="64" l="1"/>
  <c r="C311" i="64" l="1"/>
  <c r="G311" i="64" s="1"/>
  <c r="W311" i="64" s="1"/>
  <c r="W312" i="64" s="1"/>
  <c r="W313" i="64" s="1"/>
  <c r="W314" i="64" s="1"/>
  <c r="J311" i="64"/>
  <c r="D311" i="64"/>
  <c r="K311" i="64" l="1"/>
  <c r="AN317" i="64"/>
  <c r="T317" i="64" s="1"/>
  <c r="T318" i="64" s="1"/>
  <c r="AS311" i="64"/>
  <c r="AC311" i="64"/>
  <c r="AB311" i="64" l="1"/>
  <c r="AE311" i="64"/>
  <c r="Y312" i="64"/>
  <c r="AW311" i="64"/>
  <c r="L311" i="64"/>
  <c r="AJ311" i="64"/>
  <c r="H311" i="64"/>
  <c r="AR312" i="64" s="1"/>
  <c r="F311" i="64"/>
  <c r="M312" i="64" l="1"/>
  <c r="AO312" i="64"/>
  <c r="AH311" i="64"/>
  <c r="AP312" i="64"/>
  <c r="AI311" i="64"/>
  <c r="I311" i="64"/>
  <c r="Z315" i="64"/>
  <c r="AU315" i="64"/>
  <c r="AT315" i="64"/>
  <c r="AB312" i="64" l="1"/>
  <c r="R313" i="64"/>
  <c r="R314" i="64" s="1"/>
  <c r="R315" i="64" s="1"/>
  <c r="R316" i="64" s="1"/>
  <c r="S317" i="64" s="1"/>
  <c r="S318" i="64" s="1"/>
  <c r="E311" i="64"/>
  <c r="R317" i="64" l="1"/>
  <c r="C312" i="64"/>
  <c r="G312" i="64" s="1"/>
  <c r="J312" i="64"/>
  <c r="K312" i="64" l="1"/>
  <c r="AC312" i="64"/>
  <c r="AE312" i="64" l="1"/>
  <c r="AJ312" i="64"/>
  <c r="L312" i="64"/>
  <c r="D312" i="64"/>
  <c r="AQ312" i="64" s="1"/>
  <c r="F312" i="64" l="1"/>
  <c r="U313" i="64" s="1"/>
  <c r="U314" i="64" s="1"/>
  <c r="U315" i="64" s="1"/>
  <c r="U316" i="64" s="1"/>
  <c r="U317" i="64" s="1"/>
  <c r="AS312" i="64"/>
  <c r="I312" i="64"/>
  <c r="AI312" i="64"/>
  <c r="AL312" i="64" s="1"/>
  <c r="AM312" i="64" s="1"/>
  <c r="H312" i="64"/>
  <c r="AH312" i="64" l="1"/>
  <c r="E312" i="64"/>
  <c r="C313" i="64" s="1"/>
  <c r="G313" i="64" s="1"/>
  <c r="AC313" i="64" s="1"/>
  <c r="Y313" i="64"/>
  <c r="M313" i="64" s="1"/>
  <c r="AW312" i="64"/>
  <c r="AE313" i="64" l="1"/>
  <c r="AF313" i="64" s="1"/>
  <c r="AG315" i="64" s="1"/>
  <c r="AB313" i="64"/>
  <c r="D313" i="64"/>
  <c r="J313" i="64"/>
  <c r="V317" i="64"/>
  <c r="V318" i="64" s="1"/>
  <c r="K313" i="64" l="1"/>
  <c r="Q315" i="64"/>
  <c r="P315" i="64"/>
  <c r="N319" i="64"/>
  <c r="O319" i="64"/>
  <c r="AS313" i="64"/>
  <c r="AQ313" i="64" l="1"/>
  <c r="AQ314" i="64" s="1"/>
  <c r="AQ315" i="64" s="1"/>
  <c r="AQ316" i="64" s="1"/>
  <c r="AR313" i="64"/>
  <c r="Y314" i="64"/>
  <c r="AJ313" i="64"/>
  <c r="L313" i="64"/>
  <c r="H313" i="64"/>
  <c r="F313" i="64"/>
  <c r="AI313" i="64" l="1"/>
  <c r="I313" i="64"/>
  <c r="AH313" i="64"/>
  <c r="AW313" i="64"/>
  <c r="AK313" i="64" l="1"/>
  <c r="AA314" i="64" s="1"/>
  <c r="AA315" i="64" s="1"/>
  <c r="E313" i="64"/>
  <c r="C314" i="64" s="1"/>
  <c r="G314" i="64" s="1"/>
  <c r="M314" i="64" l="1"/>
  <c r="J314" i="64" s="1"/>
  <c r="K314" i="64" s="1"/>
  <c r="AR314" i="64" s="1"/>
  <c r="AR315" i="64" s="1"/>
  <c r="AR316" i="64" s="1"/>
  <c r="AA316" i="64"/>
  <c r="AC314" i="64"/>
  <c r="AB314" i="64" l="1"/>
  <c r="D314" i="64"/>
  <c r="AS314" i="64" s="1"/>
  <c r="Y315" i="64" s="1"/>
  <c r="M315" i="64" s="1"/>
  <c r="T314" i="64"/>
  <c r="AV315" i="64" s="1"/>
  <c r="AV316" i="64" s="1"/>
  <c r="AV317" i="64" s="1"/>
  <c r="AV318" i="64" s="1"/>
  <c r="AV319" i="64" s="1"/>
  <c r="AJ314" i="64"/>
  <c r="L314" i="64"/>
  <c r="H314" i="64"/>
  <c r="AE314" i="64"/>
  <c r="AA317" i="64"/>
  <c r="F314" i="64" l="1"/>
  <c r="AH314" i="64"/>
  <c r="I314" i="64"/>
  <c r="AW314" i="64"/>
  <c r="AA318" i="64"/>
  <c r="AI314" i="64"/>
  <c r="AB315" i="64"/>
  <c r="E314" i="64" l="1"/>
  <c r="C315" i="64" l="1"/>
  <c r="G315" i="64" s="1"/>
  <c r="D315" i="64"/>
  <c r="J315" i="64"/>
  <c r="K315" i="64" l="1"/>
  <c r="X316" i="64" s="1"/>
  <c r="X317" i="64" s="1"/>
  <c r="X318" i="64" s="1"/>
  <c r="X319" i="64" s="1"/>
  <c r="X320" i="64" s="1"/>
  <c r="AC315" i="64"/>
  <c r="AS315" i="64"/>
  <c r="Y316" i="64" l="1"/>
  <c r="M316" i="64" s="1"/>
  <c r="AW315" i="64"/>
  <c r="AE315" i="64"/>
  <c r="AJ315" i="64"/>
  <c r="H315" i="64"/>
  <c r="L315" i="64"/>
  <c r="F315" i="64"/>
  <c r="AI315" i="64" l="1"/>
  <c r="I315" i="64"/>
  <c r="AH315" i="64"/>
  <c r="E315" i="64" l="1"/>
  <c r="C316" i="64" l="1"/>
  <c r="G316" i="64" s="1"/>
  <c r="W316" i="64" s="1"/>
  <c r="W317" i="64" s="1"/>
  <c r="W318" i="64" s="1"/>
  <c r="W319" i="64" s="1"/>
  <c r="J316" i="64"/>
  <c r="D316" i="64"/>
  <c r="K316" i="64" l="1"/>
  <c r="AN322" i="64"/>
  <c r="T322" i="64" s="1"/>
  <c r="T323" i="64" s="1"/>
  <c r="AS316" i="64"/>
  <c r="AC316" i="64"/>
  <c r="AE316" i="64" l="1"/>
  <c r="AB316" i="64"/>
  <c r="AJ316" i="64"/>
  <c r="L316" i="64"/>
  <c r="H316" i="64"/>
  <c r="AR317" i="64" s="1"/>
  <c r="Y317" i="64"/>
  <c r="AW316" i="64"/>
  <c r="F316" i="64"/>
  <c r="M317" i="64" l="1"/>
  <c r="AO317" i="64"/>
  <c r="AP317" i="64"/>
  <c r="AH316" i="64"/>
  <c r="I316" i="64"/>
  <c r="AI316" i="64"/>
  <c r="AT320" i="64"/>
  <c r="Z320" i="64"/>
  <c r="AU320" i="64"/>
  <c r="R318" i="64" l="1"/>
  <c r="R319" i="64" s="1"/>
  <c r="R320" i="64" s="1"/>
  <c r="R321" i="64" s="1"/>
  <c r="S322" i="64" s="1"/>
  <c r="S323" i="64" s="1"/>
  <c r="E316" i="64"/>
  <c r="C317" i="64" s="1"/>
  <c r="G317" i="64" s="1"/>
  <c r="AB317" i="64"/>
  <c r="R322" i="64" l="1"/>
  <c r="J317" i="64"/>
  <c r="K317" i="64" s="1"/>
  <c r="AC317" i="64"/>
  <c r="AJ317" i="64" l="1"/>
  <c r="L317" i="64"/>
  <c r="D317" i="64"/>
  <c r="AQ317" i="64" s="1"/>
  <c r="AE317" i="64"/>
  <c r="F317" i="64" l="1"/>
  <c r="U318" i="64" s="1"/>
  <c r="U319" i="64" s="1"/>
  <c r="U320" i="64" s="1"/>
  <c r="U321" i="64" s="1"/>
  <c r="U322" i="64" s="1"/>
  <c r="I317" i="64"/>
  <c r="AS317" i="64"/>
  <c r="AI317" i="64"/>
  <c r="AL317" i="64" s="1"/>
  <c r="AM317" i="64" s="1"/>
  <c r="H317" i="64"/>
  <c r="AH317" i="64" l="1"/>
  <c r="Y318" i="64"/>
  <c r="M318" i="64" s="1"/>
  <c r="AW317" i="64"/>
  <c r="E317" i="64"/>
  <c r="C318" i="64" s="1"/>
  <c r="G318" i="64" s="1"/>
  <c r="AC318" i="64" s="1"/>
  <c r="AE318" i="64" l="1"/>
  <c r="AF318" i="64" s="1"/>
  <c r="AG320" i="64" s="1"/>
  <c r="AB318" i="64"/>
  <c r="D318" i="64"/>
  <c r="AS318" i="64" s="1"/>
  <c r="J318" i="64"/>
  <c r="V322" i="64"/>
  <c r="V323" i="64" s="1"/>
  <c r="Y319" i="64" l="1"/>
  <c r="K318" i="64"/>
  <c r="N324" i="64"/>
  <c r="O324" i="64"/>
  <c r="Q320" i="64"/>
  <c r="P320" i="64"/>
  <c r="AQ318" i="64" l="1"/>
  <c r="AQ319" i="64" s="1"/>
  <c r="AQ320" i="64" s="1"/>
  <c r="AQ321" i="64" s="1"/>
  <c r="AR318" i="64"/>
  <c r="AJ318" i="64"/>
  <c r="L318" i="64"/>
  <c r="H318" i="64"/>
  <c r="F318" i="64"/>
  <c r="AW318" i="64" l="1"/>
  <c r="I318" i="64"/>
  <c r="AI318" i="64"/>
  <c r="AH318" i="64"/>
  <c r="AK318" i="64" l="1"/>
  <c r="M319" i="64" s="1"/>
  <c r="E318" i="64"/>
  <c r="C319" i="64" s="1"/>
  <c r="G319" i="64" s="1"/>
  <c r="AA319" i="64" l="1"/>
  <c r="AB319" i="64" s="1"/>
  <c r="AC319" i="64"/>
  <c r="D319" i="64"/>
  <c r="AS319" i="64" s="1"/>
  <c r="J319" i="64"/>
  <c r="AA320" i="64"/>
  <c r="Y320" i="64" l="1"/>
  <c r="M320" i="64" s="1"/>
  <c r="K319" i="64"/>
  <c r="AR319" i="64" s="1"/>
  <c r="AR320" i="64" s="1"/>
  <c r="AR321" i="64" s="1"/>
  <c r="AA321" i="64"/>
  <c r="AE319" i="64"/>
  <c r="F319" i="64" l="1"/>
  <c r="T319" i="64"/>
  <c r="AV320" i="64" s="1"/>
  <c r="AV321" i="64" s="1"/>
  <c r="AV322" i="64" s="1"/>
  <c r="AV323" i="64" s="1"/>
  <c r="AV324" i="64" s="1"/>
  <c r="H319" i="64"/>
  <c r="L319" i="64"/>
  <c r="AJ319" i="64"/>
  <c r="AA322" i="64"/>
  <c r="AB320" i="64"/>
  <c r="AI319" i="64" l="1"/>
  <c r="I319" i="64"/>
  <c r="AW319" i="64"/>
  <c r="AH319" i="64"/>
  <c r="AA323" i="64"/>
  <c r="E319" i="64" l="1"/>
  <c r="C320" i="64" l="1"/>
  <c r="G320" i="64" s="1"/>
  <c r="J320" i="64"/>
  <c r="D320" i="64"/>
  <c r="K320" i="64" l="1"/>
  <c r="AS320" i="64"/>
  <c r="AC320" i="64"/>
  <c r="F320" i="64" l="1"/>
  <c r="X321" i="64"/>
  <c r="X322" i="64" s="1"/>
  <c r="X323" i="64" s="1"/>
  <c r="X324" i="64" s="1"/>
  <c r="X325" i="64" s="1"/>
  <c r="AE320" i="64"/>
  <c r="Y321" i="64"/>
  <c r="M321" i="64" s="1"/>
  <c r="AW320" i="64"/>
  <c r="AJ320" i="64"/>
  <c r="H320" i="64"/>
  <c r="L320" i="64"/>
  <c r="I320" i="64" l="1"/>
  <c r="AH320" i="64"/>
  <c r="AI320" i="64"/>
  <c r="E320" i="64" l="1"/>
  <c r="C321" i="64" l="1"/>
  <c r="G321" i="64" s="1"/>
  <c r="W321" i="64" s="1"/>
  <c r="W322" i="64" s="1"/>
  <c r="W323" i="64" s="1"/>
  <c r="W324" i="64" s="1"/>
  <c r="J321" i="64"/>
  <c r="D321" i="64"/>
  <c r="K321" i="64" l="1"/>
  <c r="AN327" i="64"/>
  <c r="T327" i="64" s="1"/>
  <c r="T328" i="64" s="1"/>
  <c r="AC321" i="64"/>
  <c r="AS321" i="64"/>
  <c r="AB321" i="64" l="1"/>
  <c r="Y322" i="64"/>
  <c r="AW321" i="64"/>
  <c r="AE321" i="64"/>
  <c r="L321" i="64"/>
  <c r="AJ321" i="64"/>
  <c r="H321" i="64"/>
  <c r="AR322" i="64" s="1"/>
  <c r="F321" i="64"/>
  <c r="M322" i="64" l="1"/>
  <c r="AO322" i="64"/>
  <c r="AP322" i="64"/>
  <c r="AH321" i="64"/>
  <c r="AI321" i="64"/>
  <c r="I321" i="64"/>
  <c r="Z325" i="64"/>
  <c r="AU325" i="64"/>
  <c r="AT325" i="64"/>
  <c r="R323" i="64" l="1"/>
  <c r="R324" i="64" s="1"/>
  <c r="R325" i="64" s="1"/>
  <c r="R326" i="64" s="1"/>
  <c r="R327" i="64" s="1"/>
  <c r="AB322" i="64"/>
  <c r="E321" i="64"/>
  <c r="S327" i="64" l="1"/>
  <c r="S328" i="64" s="1"/>
  <c r="C322" i="64"/>
  <c r="G322" i="64" s="1"/>
  <c r="J322" i="64"/>
  <c r="K322" i="64" l="1"/>
  <c r="AC322" i="64"/>
  <c r="AE322" i="64" l="1"/>
  <c r="AJ322" i="64"/>
  <c r="L322" i="64"/>
  <c r="D322" i="64"/>
  <c r="AQ322" i="64" s="1"/>
  <c r="F322" i="64" l="1"/>
  <c r="U323" i="64" s="1"/>
  <c r="U324" i="64" s="1"/>
  <c r="U325" i="64" s="1"/>
  <c r="U326" i="64" s="1"/>
  <c r="U327" i="64" s="1"/>
  <c r="AS322" i="64"/>
  <c r="I322" i="64"/>
  <c r="H322" i="64"/>
  <c r="AI322" i="64"/>
  <c r="AL322" i="64" s="1"/>
  <c r="AM322" i="64" s="1"/>
  <c r="AH322" i="64" l="1"/>
  <c r="E322" i="64"/>
  <c r="C323" i="64" s="1"/>
  <c r="G323" i="64" s="1"/>
  <c r="AC323" i="64" s="1"/>
  <c r="Y323" i="64"/>
  <c r="M323" i="64" s="1"/>
  <c r="AW322" i="64"/>
  <c r="D323" i="64" l="1"/>
  <c r="AB323" i="64"/>
  <c r="J323" i="64"/>
  <c r="AE323" i="64"/>
  <c r="AF323" i="64" s="1"/>
  <c r="AG325" i="64" s="1"/>
  <c r="V327" i="64"/>
  <c r="V328" i="64" s="1"/>
  <c r="N329" i="64" l="1"/>
  <c r="O329" i="64"/>
  <c r="K323" i="64"/>
  <c r="Q325" i="64"/>
  <c r="P325" i="64"/>
  <c r="AS323" i="64"/>
  <c r="AR323" i="64" l="1"/>
  <c r="AQ323" i="64"/>
  <c r="AQ324" i="64" s="1"/>
  <c r="AQ325" i="64" s="1"/>
  <c r="AQ326" i="64" s="1"/>
  <c r="F323" i="64"/>
  <c r="AJ323" i="64"/>
  <c r="L323" i="64"/>
  <c r="H323" i="64"/>
  <c r="Y324" i="64"/>
  <c r="AW323" i="64" l="1"/>
  <c r="I323" i="64"/>
  <c r="AI323" i="64"/>
  <c r="AH323" i="64"/>
  <c r="AK323" i="64" l="1"/>
  <c r="AA324" i="64" s="1"/>
  <c r="AA325" i="64" s="1"/>
  <c r="E323" i="64"/>
  <c r="C324" i="64" s="1"/>
  <c r="G324" i="64" s="1"/>
  <c r="M324" i="64" l="1"/>
  <c r="D324" i="64" s="1"/>
  <c r="AA326" i="64"/>
  <c r="AC324" i="64"/>
  <c r="AB324" i="64" l="1"/>
  <c r="J324" i="64"/>
  <c r="K324" i="64" s="1"/>
  <c r="AR324" i="64" s="1"/>
  <c r="AR325" i="64" s="1"/>
  <c r="AR326" i="64" s="1"/>
  <c r="AE324" i="64"/>
  <c r="AA327" i="64"/>
  <c r="AS324" i="64"/>
  <c r="F324" i="64" l="1"/>
  <c r="Y325" i="64"/>
  <c r="M325" i="64" s="1"/>
  <c r="T324" i="64"/>
  <c r="AV325" i="64" s="1"/>
  <c r="AV326" i="64" s="1"/>
  <c r="AV327" i="64" s="1"/>
  <c r="AV328" i="64" s="1"/>
  <c r="AV329" i="64" s="1"/>
  <c r="H324" i="64"/>
  <c r="L324" i="64"/>
  <c r="AJ324" i="64"/>
  <c r="AA328" i="64"/>
  <c r="AI324" i="64" l="1"/>
  <c r="AW324" i="64"/>
  <c r="I324" i="64"/>
  <c r="AH324" i="64"/>
  <c r="AB325" i="64"/>
  <c r="E324" i="64" l="1"/>
  <c r="C325" i="64" l="1"/>
  <c r="G325" i="64" s="1"/>
  <c r="D325" i="64"/>
  <c r="J325" i="64"/>
  <c r="K325" i="64" l="1"/>
  <c r="X326" i="64" s="1"/>
  <c r="X327" i="64" s="1"/>
  <c r="X328" i="64" s="1"/>
  <c r="X329" i="64" s="1"/>
  <c r="X330" i="64" s="1"/>
  <c r="AC325" i="64"/>
  <c r="AS325" i="64"/>
  <c r="AE325" i="64" l="1"/>
  <c r="AJ325" i="64"/>
  <c r="H325" i="64"/>
  <c r="L325" i="64"/>
  <c r="Y326" i="64"/>
  <c r="M326" i="64" s="1"/>
  <c r="AW325" i="64"/>
  <c r="F325" i="64"/>
  <c r="I325" i="64" l="1"/>
  <c r="AH325" i="64"/>
  <c r="AI325" i="64"/>
  <c r="E325" i="64" l="1"/>
  <c r="C326" i="64" l="1"/>
  <c r="G326" i="64" s="1"/>
  <c r="W326" i="64" s="1"/>
  <c r="W327" i="64" s="1"/>
  <c r="W328" i="64" s="1"/>
  <c r="W329" i="64" s="1"/>
  <c r="D326" i="64"/>
  <c r="J326" i="64"/>
  <c r="K326" i="64" l="1"/>
  <c r="F326" i="64" s="1"/>
  <c r="AN332" i="64"/>
  <c r="T332" i="64" s="1"/>
  <c r="T333" i="64" s="1"/>
  <c r="AS326" i="64"/>
  <c r="AC326" i="64"/>
  <c r="AB326" i="64" l="1"/>
  <c r="AE326" i="64"/>
  <c r="Y327" i="64"/>
  <c r="AW326" i="64"/>
  <c r="L326" i="64"/>
  <c r="AJ326" i="64"/>
  <c r="H326" i="64"/>
  <c r="AR327" i="64" s="1"/>
  <c r="M327" i="64" l="1"/>
  <c r="AO327" i="64"/>
  <c r="AI326" i="64"/>
  <c r="AP327" i="64"/>
  <c r="AH326" i="64"/>
  <c r="I326" i="64"/>
  <c r="Z330" i="64"/>
  <c r="AU330" i="64"/>
  <c r="AT330" i="64"/>
  <c r="R328" i="64" l="1"/>
  <c r="R329" i="64" s="1"/>
  <c r="R330" i="64" s="1"/>
  <c r="R331" i="64" s="1"/>
  <c r="R332" i="64" s="1"/>
  <c r="AB327" i="64"/>
  <c r="E326" i="64"/>
  <c r="S332" i="64" l="1"/>
  <c r="S333" i="64" s="1"/>
  <c r="C327" i="64"/>
  <c r="G327" i="64" s="1"/>
  <c r="J327" i="64"/>
  <c r="AC327" i="64" l="1"/>
  <c r="K327" i="64"/>
  <c r="D327" i="64" l="1"/>
  <c r="AQ327" i="64" s="1"/>
  <c r="L327" i="64"/>
  <c r="AJ327" i="64"/>
  <c r="AE327" i="64"/>
  <c r="AS327" i="64" l="1"/>
  <c r="H327" i="64"/>
  <c r="AH327" i="64" s="1"/>
  <c r="F327" i="64"/>
  <c r="U328" i="64" s="1"/>
  <c r="U329" i="64" s="1"/>
  <c r="U330" i="64" s="1"/>
  <c r="U331" i="64" s="1"/>
  <c r="U332" i="64" s="1"/>
  <c r="I327" i="64"/>
  <c r="AI327" i="64"/>
  <c r="AL327" i="64" s="1"/>
  <c r="AM327" i="64" s="1"/>
  <c r="Y328" i="64" l="1"/>
  <c r="M328" i="64" s="1"/>
  <c r="AW327" i="64"/>
  <c r="E327" i="64"/>
  <c r="V332" i="64" l="1"/>
  <c r="V333" i="64" s="1"/>
  <c r="D328" i="64"/>
  <c r="C328" i="64"/>
  <c r="G328" i="64" s="1"/>
  <c r="J328" i="64"/>
  <c r="O334" i="64" l="1"/>
  <c r="N334" i="64"/>
  <c r="AB328" i="64"/>
  <c r="K328" i="64"/>
  <c r="AC328" i="64"/>
  <c r="AS328" i="64"/>
  <c r="AQ328" i="64" l="1"/>
  <c r="AQ329" i="64" s="1"/>
  <c r="AQ330" i="64" s="1"/>
  <c r="AR328" i="64"/>
  <c r="F328" i="64"/>
  <c r="Y329" i="64"/>
  <c r="AE328" i="64"/>
  <c r="AF328" i="64" s="1"/>
  <c r="AG330" i="64" s="1"/>
  <c r="AJ328" i="64"/>
  <c r="H328" i="64"/>
  <c r="L328" i="64"/>
  <c r="AI328" i="64" l="1"/>
  <c r="AW328" i="64"/>
  <c r="Q330" i="64"/>
  <c r="AQ331" i="64" s="1"/>
  <c r="P330" i="64"/>
  <c r="I328" i="64"/>
  <c r="AH328" i="64"/>
  <c r="AK328" i="64" l="1"/>
  <c r="AA329" i="64" s="1"/>
  <c r="AA330" i="64" s="1"/>
  <c r="E328" i="64"/>
  <c r="C329" i="64" s="1"/>
  <c r="G329" i="64" s="1"/>
  <c r="M329" i="64" l="1"/>
  <c r="AB329" i="64" s="1"/>
  <c r="AA331" i="64"/>
  <c r="AC329" i="64"/>
  <c r="D329" i="64" l="1"/>
  <c r="J329" i="64"/>
  <c r="K329" i="64" s="1"/>
  <c r="AR329" i="64" s="1"/>
  <c r="AR330" i="64" s="1"/>
  <c r="AR331" i="64" s="1"/>
  <c r="AE329" i="64"/>
  <c r="AA332" i="64"/>
  <c r="AS329" i="64"/>
  <c r="F329" i="64" l="1"/>
  <c r="T329" i="64"/>
  <c r="AV330" i="64" s="1"/>
  <c r="AV331" i="64" s="1"/>
  <c r="AV332" i="64" s="1"/>
  <c r="AV333" i="64" s="1"/>
  <c r="AV334" i="64" s="1"/>
  <c r="AJ329" i="64"/>
  <c r="L329" i="64"/>
  <c r="H329" i="64"/>
  <c r="Y330" i="64"/>
  <c r="M330" i="64" s="1"/>
  <c r="AA333" i="64"/>
  <c r="AB330" i="64" l="1"/>
  <c r="AH329" i="64"/>
  <c r="I329" i="64"/>
  <c r="AW329" i="64"/>
  <c r="AI329" i="64"/>
  <c r="E329" i="64" l="1"/>
  <c r="C330" i="64" l="1"/>
  <c r="G330" i="64" s="1"/>
  <c r="D330" i="64"/>
  <c r="J330" i="64"/>
  <c r="K330" i="64" l="1"/>
  <c r="AC330" i="64"/>
  <c r="AS330" i="64"/>
  <c r="F330" i="64" l="1"/>
  <c r="X331" i="64"/>
  <c r="X332" i="64" s="1"/>
  <c r="X333" i="64" s="1"/>
  <c r="X334" i="64" s="1"/>
  <c r="X335" i="64" s="1"/>
  <c r="Y331" i="64"/>
  <c r="M331" i="64" s="1"/>
  <c r="AW330" i="64"/>
  <c r="AE330" i="64"/>
  <c r="H330" i="64"/>
  <c r="L330" i="64"/>
  <c r="AJ330" i="64"/>
  <c r="AI330" i="64" l="1"/>
  <c r="I330" i="64"/>
  <c r="AH330" i="64"/>
  <c r="E330" i="64" l="1"/>
  <c r="C331" i="64" l="1"/>
  <c r="G331" i="64" s="1"/>
  <c r="W331" i="64" s="1"/>
  <c r="W332" i="64" s="1"/>
  <c r="W333" i="64" s="1"/>
  <c r="W334" i="64" s="1"/>
  <c r="D331" i="64"/>
  <c r="J331" i="64"/>
  <c r="K331" i="64" l="1"/>
  <c r="F331" i="64" s="1"/>
  <c r="AN337" i="64"/>
  <c r="T337" i="64" s="1"/>
  <c r="T338" i="64" s="1"/>
  <c r="AS331" i="64"/>
  <c r="AC331" i="64"/>
  <c r="AE331" i="64" l="1"/>
  <c r="Y332" i="64"/>
  <c r="AW331" i="64"/>
  <c r="AB331" i="64"/>
  <c r="AJ331" i="64"/>
  <c r="L331" i="64"/>
  <c r="H331" i="64"/>
  <c r="AR332" i="64" s="1"/>
  <c r="M332" i="64" l="1"/>
  <c r="AO332" i="64"/>
  <c r="Z335" i="64"/>
  <c r="AU335" i="64"/>
  <c r="AT335" i="64"/>
  <c r="I331" i="64"/>
  <c r="AI331" i="64"/>
  <c r="AP332" i="64"/>
  <c r="AH331" i="64"/>
  <c r="AB332" i="64" l="1"/>
  <c r="R333" i="64"/>
  <c r="R334" i="64" s="1"/>
  <c r="R335" i="64" s="1"/>
  <c r="R336" i="64" s="1"/>
  <c r="S337" i="64" s="1"/>
  <c r="S338" i="64" s="1"/>
  <c r="E331" i="64"/>
  <c r="R337" i="64" l="1"/>
  <c r="C332" i="64"/>
  <c r="G332" i="64" s="1"/>
  <c r="J332" i="64"/>
  <c r="K332" i="64" l="1"/>
  <c r="D332" i="64" s="1"/>
  <c r="AQ332" i="64" s="1"/>
  <c r="AC332" i="64"/>
  <c r="F332" i="64" l="1"/>
  <c r="U333" i="64" s="1"/>
  <c r="U334" i="64" s="1"/>
  <c r="U335" i="64" s="1"/>
  <c r="U336" i="64" s="1"/>
  <c r="U337" i="64" s="1"/>
  <c r="AS332" i="64"/>
  <c r="Y333" i="64" s="1"/>
  <c r="AE332" i="64"/>
  <c r="AJ332" i="64"/>
  <c r="L332" i="64"/>
  <c r="H332" i="64"/>
  <c r="M333" i="64" l="1"/>
  <c r="AW332" i="64"/>
  <c r="AH332" i="64"/>
  <c r="I332" i="64"/>
  <c r="AI332" i="64"/>
  <c r="AL332" i="64" s="1"/>
  <c r="AM332" i="64" s="1"/>
  <c r="V337" i="64" l="1"/>
  <c r="V338" i="64" s="1"/>
  <c r="N339" i="64" s="1"/>
  <c r="AB333" i="64"/>
  <c r="E332" i="64"/>
  <c r="O339" i="64" l="1"/>
  <c r="C333" i="64"/>
  <c r="G333" i="64" s="1"/>
  <c r="D333" i="64"/>
  <c r="J333" i="64"/>
  <c r="K333" i="64" l="1"/>
  <c r="AC333" i="64"/>
  <c r="AS333" i="64"/>
  <c r="AQ333" i="64" l="1"/>
  <c r="AQ334" i="64" s="1"/>
  <c r="AQ335" i="64" s="1"/>
  <c r="F333" i="64"/>
  <c r="AR333" i="64"/>
  <c r="Y334" i="64"/>
  <c r="AE333" i="64"/>
  <c r="AF333" i="64" s="1"/>
  <c r="AG335" i="64" s="1"/>
  <c r="AJ333" i="64"/>
  <c r="L333" i="64"/>
  <c r="H333" i="64"/>
  <c r="AW333" i="64" l="1"/>
  <c r="AI333" i="64"/>
  <c r="Q335" i="64"/>
  <c r="AQ336" i="64" s="1"/>
  <c r="P335" i="64"/>
  <c r="AH333" i="64"/>
  <c r="I333" i="64"/>
  <c r="AK333" i="64" l="1"/>
  <c r="AA334" i="64" s="1"/>
  <c r="AA335" i="64" s="1"/>
  <c r="E333" i="64"/>
  <c r="C334" i="64" s="1"/>
  <c r="G334" i="64" s="1"/>
  <c r="M334" i="64" l="1"/>
  <c r="AB334" i="64" s="1"/>
  <c r="AC334" i="64"/>
  <c r="AA336" i="64"/>
  <c r="D334" i="64" l="1"/>
  <c r="AS334" i="64" s="1"/>
  <c r="J334" i="64"/>
  <c r="K334" i="64" s="1"/>
  <c r="AR334" i="64" s="1"/>
  <c r="AR335" i="64" s="1"/>
  <c r="AR336" i="64" s="1"/>
  <c r="AA337" i="64"/>
  <c r="AE334" i="64"/>
  <c r="T334" i="64" l="1"/>
  <c r="AV335" i="64" s="1"/>
  <c r="AV336" i="64" s="1"/>
  <c r="AV337" i="64" s="1"/>
  <c r="AV338" i="64" s="1"/>
  <c r="AV339" i="64" s="1"/>
  <c r="H334" i="64"/>
  <c r="L334" i="64"/>
  <c r="AJ334" i="64"/>
  <c r="F334" i="64"/>
  <c r="AA338" i="64"/>
  <c r="Y335" i="64"/>
  <c r="M335" i="64" s="1"/>
  <c r="AB335" i="64" l="1"/>
  <c r="AW334" i="64"/>
  <c r="I334" i="64"/>
  <c r="AI334" i="64"/>
  <c r="AH334" i="64"/>
  <c r="E334" i="64" l="1"/>
  <c r="C335" i="64" l="1"/>
  <c r="G335" i="64" s="1"/>
  <c r="D335" i="64"/>
  <c r="J335" i="64"/>
  <c r="K335" i="64" l="1"/>
  <c r="X336" i="64" s="1"/>
  <c r="X337" i="64" s="1"/>
  <c r="X338" i="64" s="1"/>
  <c r="X339" i="64" s="1"/>
  <c r="X340" i="64" s="1"/>
  <c r="AC335" i="64"/>
  <c r="AS335" i="64"/>
  <c r="Y336" i="64" l="1"/>
  <c r="M336" i="64" s="1"/>
  <c r="AW335" i="64"/>
  <c r="L335" i="64"/>
  <c r="AJ335" i="64"/>
  <c r="H335" i="64"/>
  <c r="AE335" i="64"/>
  <c r="F335" i="64"/>
  <c r="AH335" i="64" l="1"/>
  <c r="AI335" i="64"/>
  <c r="I335" i="64"/>
  <c r="E335" i="64" l="1"/>
  <c r="C336" i="64" l="1"/>
  <c r="G336" i="64" s="1"/>
  <c r="W336" i="64" s="1"/>
  <c r="W337" i="64" s="1"/>
  <c r="W338" i="64" s="1"/>
  <c r="W339" i="64" s="1"/>
  <c r="J336" i="64"/>
  <c r="D336" i="64"/>
  <c r="K336" i="64" l="1"/>
  <c r="AN342" i="64"/>
  <c r="T342" i="64" s="1"/>
  <c r="T343" i="64" s="1"/>
  <c r="AS336" i="64"/>
  <c r="AC336" i="64"/>
  <c r="AE336" i="64" l="1"/>
  <c r="Y337" i="64"/>
  <c r="AW336" i="64"/>
  <c r="AB336" i="64"/>
  <c r="H336" i="64"/>
  <c r="AR337" i="64" s="1"/>
  <c r="L336" i="64"/>
  <c r="AJ336" i="64"/>
  <c r="F336" i="64"/>
  <c r="M337" i="64" l="1"/>
  <c r="AO337" i="64"/>
  <c r="Z340" i="64"/>
  <c r="AT340" i="64"/>
  <c r="AU340" i="64"/>
  <c r="I336" i="64"/>
  <c r="AI336" i="64"/>
  <c r="AP337" i="64"/>
  <c r="AH336" i="64"/>
  <c r="AB337" i="64" l="1"/>
  <c r="R338" i="64"/>
  <c r="R339" i="64" s="1"/>
  <c r="R340" i="64" s="1"/>
  <c r="R341" i="64" s="1"/>
  <c r="S342" i="64" s="1"/>
  <c r="S343" i="64" s="1"/>
  <c r="E336" i="64"/>
  <c r="R342" i="64" l="1"/>
  <c r="C337" i="64"/>
  <c r="G337" i="64" s="1"/>
  <c r="J337" i="64"/>
  <c r="K337" i="64" l="1"/>
  <c r="AC337" i="64"/>
  <c r="AE337" i="64" l="1"/>
  <c r="AJ337" i="64"/>
  <c r="L337" i="64"/>
  <c r="D337" i="64"/>
  <c r="AQ337" i="64" s="1"/>
  <c r="AI337" i="64" l="1"/>
  <c r="AL337" i="64" s="1"/>
  <c r="AM337" i="64" s="1"/>
  <c r="F337" i="64"/>
  <c r="U338" i="64" s="1"/>
  <c r="U339" i="64" s="1"/>
  <c r="U340" i="64" s="1"/>
  <c r="U341" i="64" s="1"/>
  <c r="U342" i="64" s="1"/>
  <c r="AS337" i="64"/>
  <c r="I337" i="64"/>
  <c r="H337" i="64"/>
  <c r="AH337" i="64" l="1"/>
  <c r="E337" i="64"/>
  <c r="C338" i="64" s="1"/>
  <c r="G338" i="64" s="1"/>
  <c r="AC338" i="64" s="1"/>
  <c r="Y338" i="64"/>
  <c r="M338" i="64" s="1"/>
  <c r="AW337" i="64"/>
  <c r="V342" i="64" l="1"/>
  <c r="V343" i="64" s="1"/>
  <c r="AE338" i="64"/>
  <c r="AF338" i="64" s="1"/>
  <c r="AG340" i="64" s="1"/>
  <c r="D338" i="64"/>
  <c r="AB338" i="64"/>
  <c r="J338" i="64"/>
  <c r="Q340" i="64" l="1"/>
  <c r="P340" i="64"/>
  <c r="N344" i="64"/>
  <c r="O344" i="64"/>
  <c r="K338" i="64"/>
  <c r="AS338" i="64"/>
  <c r="AQ338" i="64" l="1"/>
  <c r="AQ339" i="64" s="1"/>
  <c r="AQ340" i="64" s="1"/>
  <c r="AQ341" i="64" s="1"/>
  <c r="AR338" i="64"/>
  <c r="L338" i="64"/>
  <c r="AJ338" i="64"/>
  <c r="H338" i="64"/>
  <c r="Y339" i="64"/>
  <c r="F338" i="64"/>
  <c r="AW338" i="64" l="1"/>
  <c r="AI338" i="64"/>
  <c r="AH338" i="64"/>
  <c r="I338" i="64"/>
  <c r="AK338" i="64" l="1"/>
  <c r="AA339" i="64" s="1"/>
  <c r="AA340" i="64" s="1"/>
  <c r="E338" i="64"/>
  <c r="C339" i="64" s="1"/>
  <c r="G339" i="64" s="1"/>
  <c r="M339" i="64" l="1"/>
  <c r="AB339" i="64" s="1"/>
  <c r="AC339" i="64"/>
  <c r="AA341" i="64"/>
  <c r="J339" i="64" l="1"/>
  <c r="K339" i="64" s="1"/>
  <c r="AR339" i="64" s="1"/>
  <c r="AR340" i="64" s="1"/>
  <c r="AR341" i="64" s="1"/>
  <c r="D339" i="64"/>
  <c r="AS339" i="64" s="1"/>
  <c r="AA342" i="64"/>
  <c r="AE339" i="64"/>
  <c r="AA343" i="64" l="1"/>
  <c r="T339" i="64"/>
  <c r="AV340" i="64" s="1"/>
  <c r="AV341" i="64" s="1"/>
  <c r="AV342" i="64" s="1"/>
  <c r="AV343" i="64" s="1"/>
  <c r="AV344" i="64" s="1"/>
  <c r="L339" i="64"/>
  <c r="AJ339" i="64"/>
  <c r="H339" i="64"/>
  <c r="F339" i="64"/>
  <c r="Y340" i="64"/>
  <c r="M340" i="64" s="1"/>
  <c r="AH339" i="64" l="1"/>
  <c r="AI339" i="64"/>
  <c r="AW339" i="64"/>
  <c r="I339" i="64"/>
  <c r="AB340" i="64"/>
  <c r="E339" i="64" l="1"/>
  <c r="C340" i="64" l="1"/>
  <c r="G340" i="64" s="1"/>
  <c r="D340" i="64"/>
  <c r="J340" i="64"/>
  <c r="K340" i="64" l="1"/>
  <c r="X341" i="64" s="1"/>
  <c r="X342" i="64" s="1"/>
  <c r="X343" i="64" s="1"/>
  <c r="X344" i="64" s="1"/>
  <c r="X345" i="64" s="1"/>
  <c r="AC340" i="64"/>
  <c r="AS340" i="64"/>
  <c r="Y341" i="64" l="1"/>
  <c r="M341" i="64" s="1"/>
  <c r="AW340" i="64"/>
  <c r="H340" i="64"/>
  <c r="AJ340" i="64"/>
  <c r="L340" i="64"/>
  <c r="AE340" i="64"/>
  <c r="F340" i="64"/>
  <c r="I340" i="64" l="1"/>
  <c r="AI340" i="64"/>
  <c r="AH340" i="64"/>
  <c r="E340" i="64" l="1"/>
  <c r="C341" i="64" l="1"/>
  <c r="G341" i="64" s="1"/>
  <c r="W341" i="64" s="1"/>
  <c r="W342" i="64" s="1"/>
  <c r="W343" i="64" s="1"/>
  <c r="W344" i="64" s="1"/>
  <c r="D341" i="64"/>
  <c r="J341" i="64"/>
  <c r="K341" i="64" l="1"/>
  <c r="F341" i="64" s="1"/>
  <c r="AN347" i="64"/>
  <c r="T347" i="64" s="1"/>
  <c r="T348" i="64" s="1"/>
  <c r="AS341" i="64"/>
  <c r="AC341" i="64"/>
  <c r="AB341" i="64" l="1"/>
  <c r="AE341" i="64"/>
  <c r="Y342" i="64"/>
  <c r="AW341" i="64"/>
  <c r="L341" i="64"/>
  <c r="AJ341" i="64"/>
  <c r="H341" i="64"/>
  <c r="AR342" i="64" s="1"/>
  <c r="M342" i="64" l="1"/>
  <c r="AO342" i="64"/>
  <c r="AI341" i="64"/>
  <c r="AP342" i="64"/>
  <c r="AH341" i="64"/>
  <c r="I341" i="64"/>
  <c r="Z345" i="64"/>
  <c r="AU345" i="64"/>
  <c r="AT345" i="64"/>
  <c r="R343" i="64" l="1"/>
  <c r="R344" i="64" s="1"/>
  <c r="R345" i="64" s="1"/>
  <c r="R346" i="64" s="1"/>
  <c r="R347" i="64" s="1"/>
  <c r="AB342" i="64"/>
  <c r="E341" i="64"/>
  <c r="S347" i="64" l="1"/>
  <c r="S348" i="64" s="1"/>
  <c r="C342" i="64"/>
  <c r="G342" i="64" s="1"/>
  <c r="J342" i="64"/>
  <c r="K342" i="64" l="1"/>
  <c r="AC342" i="64"/>
  <c r="AE342" i="64" l="1"/>
  <c r="L342" i="64"/>
  <c r="AJ342" i="64"/>
  <c r="D342" i="64"/>
  <c r="AQ342" i="64" s="1"/>
  <c r="AI342" i="64" l="1"/>
  <c r="AL342" i="64" s="1"/>
  <c r="AM342" i="64" s="1"/>
  <c r="F342" i="64"/>
  <c r="U343" i="64" s="1"/>
  <c r="U344" i="64" s="1"/>
  <c r="U345" i="64" s="1"/>
  <c r="U346" i="64" s="1"/>
  <c r="U347" i="64" s="1"/>
  <c r="I342" i="64"/>
  <c r="AS342" i="64"/>
  <c r="H342" i="64"/>
  <c r="AH342" i="64" l="1"/>
  <c r="Y343" i="64"/>
  <c r="M343" i="64" s="1"/>
  <c r="AW342" i="64"/>
  <c r="E342" i="64"/>
  <c r="C343" i="64" s="1"/>
  <c r="G343" i="64" s="1"/>
  <c r="AC343" i="64" s="1"/>
  <c r="D343" i="64" l="1"/>
  <c r="AB343" i="64"/>
  <c r="J343" i="64"/>
  <c r="AE343" i="64"/>
  <c r="AF343" i="64" s="1"/>
  <c r="AG345" i="64" s="1"/>
  <c r="V347" i="64"/>
  <c r="V348" i="64" s="1"/>
  <c r="Q345" i="64" l="1"/>
  <c r="P345" i="64"/>
  <c r="K343" i="64"/>
  <c r="N349" i="64"/>
  <c r="O349" i="64"/>
  <c r="AS343" i="64"/>
  <c r="AR343" i="64" l="1"/>
  <c r="AQ343" i="64"/>
  <c r="AQ344" i="64" s="1"/>
  <c r="AQ345" i="64" s="1"/>
  <c r="AQ346" i="64" s="1"/>
  <c r="F343" i="64"/>
  <c r="AJ343" i="64"/>
  <c r="L343" i="64"/>
  <c r="H343" i="64"/>
  <c r="Y344" i="64"/>
  <c r="AW343" i="64" l="1"/>
  <c r="I343" i="64"/>
  <c r="AI343" i="64"/>
  <c r="AH343" i="64"/>
  <c r="AK343" i="64" l="1"/>
  <c r="AA344" i="64" s="1"/>
  <c r="AA345" i="64" s="1"/>
  <c r="E343" i="64"/>
  <c r="C344" i="64" s="1"/>
  <c r="G344" i="64" s="1"/>
  <c r="M344" i="64" l="1"/>
  <c r="D344" i="64" s="1"/>
  <c r="AA346" i="64"/>
  <c r="AC344" i="64"/>
  <c r="AB344" i="64" l="1"/>
  <c r="J344" i="64"/>
  <c r="K344" i="64" s="1"/>
  <c r="AR344" i="64" s="1"/>
  <c r="AR345" i="64" s="1"/>
  <c r="AR346" i="64" s="1"/>
  <c r="AE344" i="64"/>
  <c r="AA347" i="64"/>
  <c r="AS344" i="64"/>
  <c r="F344" i="64" l="1"/>
  <c r="Y345" i="64"/>
  <c r="M345" i="64" s="1"/>
  <c r="T344" i="64"/>
  <c r="AV345" i="64" s="1"/>
  <c r="AV346" i="64" s="1"/>
  <c r="AV347" i="64" s="1"/>
  <c r="AV348" i="64" s="1"/>
  <c r="AV349" i="64" s="1"/>
  <c r="L344" i="64"/>
  <c r="H344" i="64"/>
  <c r="AJ344" i="64"/>
  <c r="AA348" i="64"/>
  <c r="AW344" i="64" l="1"/>
  <c r="AI344" i="64"/>
  <c r="AH344" i="64"/>
  <c r="I344" i="64"/>
  <c r="AB345" i="64"/>
  <c r="E344" i="64" l="1"/>
  <c r="C345" i="64" l="1"/>
  <c r="G345" i="64" s="1"/>
  <c r="J345" i="64"/>
  <c r="D345" i="64"/>
  <c r="K345" i="64" l="1"/>
  <c r="X346" i="64" s="1"/>
  <c r="X347" i="64" s="1"/>
  <c r="X348" i="64" s="1"/>
  <c r="X349" i="64" s="1"/>
  <c r="X350" i="64" s="1"/>
  <c r="AC345" i="64"/>
  <c r="AS345" i="64"/>
  <c r="F345" i="64" l="1"/>
  <c r="Y346" i="64"/>
  <c r="M346" i="64" s="1"/>
  <c r="AW345" i="64"/>
  <c r="AE345" i="64"/>
  <c r="AJ345" i="64"/>
  <c r="L345" i="64"/>
  <c r="H345" i="64"/>
  <c r="AH345" i="64" l="1"/>
  <c r="I345" i="64"/>
  <c r="AI345" i="64"/>
  <c r="E345" i="64" l="1"/>
  <c r="C346" i="64" l="1"/>
  <c r="G346" i="64" s="1"/>
  <c r="W346" i="64" s="1"/>
  <c r="W347" i="64" s="1"/>
  <c r="W348" i="64" s="1"/>
  <c r="W349" i="64" s="1"/>
  <c r="J346" i="64"/>
  <c r="D346" i="64"/>
  <c r="K346" i="64" l="1"/>
  <c r="AN352" i="64"/>
  <c r="T352" i="64" s="1"/>
  <c r="T353" i="64" s="1"/>
  <c r="AS346" i="64"/>
  <c r="AC346" i="64"/>
  <c r="AE346" i="64" l="1"/>
  <c r="Y347" i="64"/>
  <c r="AW346" i="64"/>
  <c r="H346" i="64"/>
  <c r="AR347" i="64" s="1"/>
  <c r="AJ346" i="64"/>
  <c r="L346" i="64"/>
  <c r="AB346" i="64"/>
  <c r="F346" i="64"/>
  <c r="M347" i="64" l="1"/>
  <c r="AO347" i="64"/>
  <c r="Z350" i="64"/>
  <c r="AU350" i="64"/>
  <c r="AT350" i="64"/>
  <c r="I346" i="64"/>
  <c r="AH346" i="64"/>
  <c r="AP347" i="64"/>
  <c r="AI346" i="64"/>
  <c r="AB347" i="64" l="1"/>
  <c r="R348" i="64"/>
  <c r="R349" i="64" s="1"/>
  <c r="R350" i="64" s="1"/>
  <c r="R351" i="64" s="1"/>
  <c r="S352" i="64" s="1"/>
  <c r="S353" i="64" s="1"/>
  <c r="E346" i="64"/>
  <c r="R352" i="64" l="1"/>
  <c r="C347" i="64"/>
  <c r="G347" i="64" s="1"/>
  <c r="J347" i="64"/>
  <c r="K347" i="64" l="1"/>
  <c r="AC347" i="64"/>
  <c r="AE347" i="64" l="1"/>
  <c r="L347" i="64"/>
  <c r="AJ347" i="64"/>
  <c r="D347" i="64"/>
  <c r="AQ347" i="64" s="1"/>
  <c r="AI347" i="64" l="1"/>
  <c r="AL347" i="64" s="1"/>
  <c r="AM347" i="64" s="1"/>
  <c r="F347" i="64"/>
  <c r="U348" i="64" s="1"/>
  <c r="U349" i="64" s="1"/>
  <c r="U350" i="64" s="1"/>
  <c r="U351" i="64" s="1"/>
  <c r="U352" i="64" s="1"/>
  <c r="I347" i="64"/>
  <c r="AS347" i="64"/>
  <c r="H347" i="64"/>
  <c r="AH347" i="64" l="1"/>
  <c r="Y348" i="64"/>
  <c r="M348" i="64" s="1"/>
  <c r="AW347" i="64"/>
  <c r="E347" i="64"/>
  <c r="C348" i="64" s="1"/>
  <c r="G348" i="64" s="1"/>
  <c r="AC348" i="64" s="1"/>
  <c r="AE348" i="64" l="1"/>
  <c r="AF348" i="64" s="1"/>
  <c r="AG350" i="64" s="1"/>
  <c r="D348" i="64"/>
  <c r="AB348" i="64"/>
  <c r="J348" i="64"/>
  <c r="V352" i="64"/>
  <c r="V353" i="64" s="1"/>
  <c r="K348" i="64" l="1"/>
  <c r="AS348" i="64"/>
  <c r="N354" i="64"/>
  <c r="O354" i="64"/>
  <c r="Q350" i="64"/>
  <c r="P350" i="64"/>
  <c r="AR348" i="64" l="1"/>
  <c r="AQ348" i="64"/>
  <c r="AQ349" i="64" s="1"/>
  <c r="AQ350" i="64" s="1"/>
  <c r="AQ351" i="64" s="1"/>
  <c r="F348" i="64"/>
  <c r="Y349" i="64"/>
  <c r="AJ348" i="64"/>
  <c r="L348" i="64"/>
  <c r="H348" i="64"/>
  <c r="I348" i="64" l="1"/>
  <c r="AI348" i="64"/>
  <c r="AH348" i="64"/>
  <c r="AW348" i="64"/>
  <c r="AK348" i="64" l="1"/>
  <c r="AA349" i="64" s="1"/>
  <c r="AA350" i="64" s="1"/>
  <c r="M349" i="64"/>
  <c r="E348" i="64"/>
  <c r="C349" i="64" s="1"/>
  <c r="G349" i="64" s="1"/>
  <c r="AA351" i="64" l="1"/>
  <c r="AC349" i="64"/>
  <c r="AB349" i="64"/>
  <c r="D349" i="64"/>
  <c r="J349" i="64"/>
  <c r="AE349" i="64" l="1"/>
  <c r="AS349" i="64"/>
  <c r="AA352" i="64"/>
  <c r="K349" i="64"/>
  <c r="AR349" i="64" s="1"/>
  <c r="AR350" i="64" s="1"/>
  <c r="AR351" i="64" s="1"/>
  <c r="T349" i="64" l="1"/>
  <c r="AV350" i="64" s="1"/>
  <c r="AV351" i="64" s="1"/>
  <c r="AV352" i="64" s="1"/>
  <c r="AV353" i="64" s="1"/>
  <c r="AV354" i="64" s="1"/>
  <c r="L349" i="64"/>
  <c r="AJ349" i="64"/>
  <c r="H349" i="64"/>
  <c r="AA353" i="64"/>
  <c r="Y350" i="64"/>
  <c r="M350" i="64" s="1"/>
  <c r="F349" i="64"/>
  <c r="AB350" i="64" l="1"/>
  <c r="AW349" i="64"/>
  <c r="AI349" i="64"/>
  <c r="AH349" i="64"/>
  <c r="I349" i="64"/>
  <c r="E349" i="64" l="1"/>
  <c r="C350" i="64" l="1"/>
  <c r="G350" i="64" s="1"/>
  <c r="D350" i="64"/>
  <c r="J350" i="64"/>
  <c r="K350" i="64" l="1"/>
  <c r="X351" i="64" s="1"/>
  <c r="X352" i="64" s="1"/>
  <c r="X353" i="64" s="1"/>
  <c r="X354" i="64" s="1"/>
  <c r="X355" i="64" s="1"/>
  <c r="AC350" i="64"/>
  <c r="AS350" i="64"/>
  <c r="Y351" i="64" l="1"/>
  <c r="M351" i="64" s="1"/>
  <c r="AW350" i="64"/>
  <c r="AJ350" i="64"/>
  <c r="H350" i="64"/>
  <c r="L350" i="64"/>
  <c r="AE350" i="64"/>
  <c r="F350" i="64"/>
  <c r="I350" i="64" l="1"/>
  <c r="AH350" i="64"/>
  <c r="AI350" i="64"/>
  <c r="E350" i="64" l="1"/>
  <c r="C351" i="64" l="1"/>
  <c r="G351" i="64" s="1"/>
  <c r="W351" i="64" s="1"/>
  <c r="W352" i="64" s="1"/>
  <c r="W353" i="64" s="1"/>
  <c r="W354" i="64" s="1"/>
  <c r="J351" i="64"/>
  <c r="D351" i="64"/>
  <c r="K351" i="64" l="1"/>
  <c r="AN357" i="64"/>
  <c r="T357" i="64" s="1"/>
  <c r="T358" i="64" s="1"/>
  <c r="AS351" i="64"/>
  <c r="AC351" i="64"/>
  <c r="AB351" i="64" l="1"/>
  <c r="AE351" i="64"/>
  <c r="Y352" i="64"/>
  <c r="AW351" i="64"/>
  <c r="L351" i="64"/>
  <c r="AJ351" i="64"/>
  <c r="H351" i="64"/>
  <c r="AR352" i="64" s="1"/>
  <c r="F351" i="64"/>
  <c r="M352" i="64" l="1"/>
  <c r="AO352" i="64"/>
  <c r="AH351" i="64"/>
  <c r="AP352" i="64"/>
  <c r="AI351" i="64"/>
  <c r="I351" i="64"/>
  <c r="AT355" i="64"/>
  <c r="AU355" i="64"/>
  <c r="Z355" i="64"/>
  <c r="AB352" i="64" l="1"/>
  <c r="R353" i="64"/>
  <c r="R354" i="64" s="1"/>
  <c r="R355" i="64" s="1"/>
  <c r="R356" i="64" s="1"/>
  <c r="R357" i="64" s="1"/>
  <c r="E351" i="64"/>
  <c r="S357" i="64" l="1"/>
  <c r="S358" i="64" s="1"/>
  <c r="C352" i="64"/>
  <c r="G352" i="64" s="1"/>
  <c r="J352" i="64"/>
  <c r="AC352" i="64" l="1"/>
  <c r="K352" i="64"/>
  <c r="D352" i="64" s="1"/>
  <c r="AQ352" i="64" s="1"/>
  <c r="AS352" i="64" l="1"/>
  <c r="AJ352" i="64"/>
  <c r="L352" i="64"/>
  <c r="H352" i="64"/>
  <c r="F352" i="64"/>
  <c r="U353" i="64" s="1"/>
  <c r="U354" i="64" s="1"/>
  <c r="U355" i="64" s="1"/>
  <c r="U356" i="64" s="1"/>
  <c r="U357" i="64" s="1"/>
  <c r="Y353" i="64"/>
  <c r="M353" i="64" s="1"/>
  <c r="AW352" i="64"/>
  <c r="AE352" i="64"/>
  <c r="I352" i="64" l="1"/>
  <c r="AH352" i="64"/>
  <c r="AI352" i="64"/>
  <c r="AL352" i="64" s="1"/>
  <c r="AM352" i="64" s="1"/>
  <c r="AB353" i="64" l="1"/>
  <c r="E352" i="64"/>
  <c r="V357" i="64"/>
  <c r="V358" i="64" s="1"/>
  <c r="N359" i="64" l="1"/>
  <c r="O359" i="64"/>
  <c r="C353" i="64"/>
  <c r="G353" i="64" s="1"/>
  <c r="D353" i="64"/>
  <c r="J353" i="64"/>
  <c r="K353" i="64" l="1"/>
  <c r="AC353" i="64"/>
  <c r="AS353" i="64"/>
  <c r="AR353" i="64" l="1"/>
  <c r="AQ353" i="64"/>
  <c r="AQ354" i="64" s="1"/>
  <c r="AQ355" i="64" s="1"/>
  <c r="F353" i="64"/>
  <c r="AE353" i="64"/>
  <c r="AF353" i="64" s="1"/>
  <c r="AG355" i="64" s="1"/>
  <c r="Y354" i="64"/>
  <c r="H353" i="64"/>
  <c r="AJ353" i="64"/>
  <c r="L353" i="64"/>
  <c r="AH353" i="64" l="1"/>
  <c r="I353" i="64"/>
  <c r="AW353" i="64"/>
  <c r="AI353" i="64"/>
  <c r="P355" i="64"/>
  <c r="Q355" i="64"/>
  <c r="AQ356" i="64" s="1"/>
  <c r="AK353" i="64" l="1"/>
  <c r="AA354" i="64" s="1"/>
  <c r="AA355" i="64" s="1"/>
  <c r="E353" i="64"/>
  <c r="C354" i="64" s="1"/>
  <c r="G354" i="64" s="1"/>
  <c r="M354" i="64" l="1"/>
  <c r="AB354" i="64" s="1"/>
  <c r="AC354" i="64"/>
  <c r="AA356" i="64"/>
  <c r="J354" i="64" l="1"/>
  <c r="K354" i="64" s="1"/>
  <c r="AR354" i="64" s="1"/>
  <c r="AR355" i="64" s="1"/>
  <c r="AR356" i="64" s="1"/>
  <c r="D354" i="64"/>
  <c r="AS354" i="64" s="1"/>
  <c r="Y355" i="64" s="1"/>
  <c r="M355" i="64" s="1"/>
  <c r="AE354" i="64"/>
  <c r="L354" i="64"/>
  <c r="F354" i="64"/>
  <c r="AA357" i="64"/>
  <c r="H354" i="64" l="1"/>
  <c r="AH354" i="64" s="1"/>
  <c r="T354" i="64"/>
  <c r="AV355" i="64" s="1"/>
  <c r="AV356" i="64" s="1"/>
  <c r="AV357" i="64" s="1"/>
  <c r="AV358" i="64" s="1"/>
  <c r="AV359" i="64" s="1"/>
  <c r="AJ354" i="64"/>
  <c r="AI354" i="64"/>
  <c r="AA358" i="64"/>
  <c r="I354" i="64"/>
  <c r="AB355" i="64"/>
  <c r="AW354" i="64" l="1"/>
  <c r="E354" i="64"/>
  <c r="C355" i="64" l="1"/>
  <c r="G355" i="64" s="1"/>
  <c r="J355" i="64"/>
  <c r="D355" i="64"/>
  <c r="K355" i="64" l="1"/>
  <c r="X356" i="64" s="1"/>
  <c r="X357" i="64" s="1"/>
  <c r="X358" i="64" s="1"/>
  <c r="X359" i="64" s="1"/>
  <c r="X360" i="64" s="1"/>
  <c r="AS355" i="64"/>
  <c r="AC355" i="64"/>
  <c r="F355" i="64" l="1"/>
  <c r="AE355" i="64"/>
  <c r="Y356" i="64"/>
  <c r="M356" i="64" s="1"/>
  <c r="AW355" i="64"/>
  <c r="L355" i="64"/>
  <c r="H355" i="64"/>
  <c r="AJ355" i="64"/>
  <c r="AI355" i="64" l="1"/>
  <c r="AH355" i="64"/>
  <c r="I355" i="64"/>
  <c r="E355" i="64" l="1"/>
  <c r="C356" i="64" l="1"/>
  <c r="G356" i="64" s="1"/>
  <c r="W356" i="64" s="1"/>
  <c r="W357" i="64" s="1"/>
  <c r="W358" i="64" s="1"/>
  <c r="W359" i="64" s="1"/>
  <c r="J356" i="64"/>
  <c r="D356" i="64"/>
  <c r="K356" i="64" l="1"/>
  <c r="AN362" i="64"/>
  <c r="T362" i="64" s="1"/>
  <c r="T363" i="64" s="1"/>
  <c r="AC356" i="64"/>
  <c r="AS356" i="64"/>
  <c r="AB356" i="64" l="1"/>
  <c r="AJ356" i="64"/>
  <c r="L356" i="64"/>
  <c r="H356" i="64"/>
  <c r="AR357" i="64" s="1"/>
  <c r="Y357" i="64"/>
  <c r="AW356" i="64"/>
  <c r="AE356" i="64"/>
  <c r="F356" i="64"/>
  <c r="M357" i="64" l="1"/>
  <c r="AO357" i="64"/>
  <c r="I356" i="64"/>
  <c r="AP357" i="64"/>
  <c r="AH356" i="64"/>
  <c r="AI356" i="64"/>
  <c r="Z360" i="64"/>
  <c r="AU360" i="64"/>
  <c r="AT360" i="64"/>
  <c r="AB357" i="64" l="1"/>
  <c r="R358" i="64"/>
  <c r="R359" i="64" s="1"/>
  <c r="R360" i="64" s="1"/>
  <c r="R361" i="64" s="1"/>
  <c r="S362" i="64" s="1"/>
  <c r="S363" i="64" s="1"/>
  <c r="E356" i="64"/>
  <c r="R362" i="64" l="1"/>
  <c r="C357" i="64"/>
  <c r="G357" i="64" s="1"/>
  <c r="J357" i="64"/>
  <c r="AC357" i="64" l="1"/>
  <c r="K357" i="64"/>
  <c r="D357" i="64" l="1"/>
  <c r="L357" i="64"/>
  <c r="AJ357" i="64"/>
  <c r="AE357" i="64"/>
  <c r="H357" i="64" l="1"/>
  <c r="AQ357" i="64"/>
  <c r="AS357" i="64"/>
  <c r="F357" i="64"/>
  <c r="U358" i="64" s="1"/>
  <c r="U359" i="64" s="1"/>
  <c r="U360" i="64" s="1"/>
  <c r="U361" i="64" s="1"/>
  <c r="U362" i="64" s="1"/>
  <c r="AH357" i="64"/>
  <c r="I357" i="64"/>
  <c r="AI357" i="64"/>
  <c r="AL357" i="64" s="1"/>
  <c r="AM357" i="64" s="1"/>
  <c r="AW357" i="64" l="1"/>
  <c r="Y358" i="64"/>
  <c r="M358" i="64" s="1"/>
  <c r="E357" i="64"/>
  <c r="V362" i="64" l="1"/>
  <c r="V363" i="64" s="1"/>
  <c r="J358" i="64"/>
  <c r="C358" i="64"/>
  <c r="G358" i="64" s="1"/>
  <c r="O364" i="64" l="1"/>
  <c r="N364" i="64"/>
  <c r="D358" i="64"/>
  <c r="AS358" i="64" s="1"/>
  <c r="AB358" i="64"/>
  <c r="K358" i="64"/>
  <c r="AC358" i="64"/>
  <c r="AQ358" i="64" l="1"/>
  <c r="AQ359" i="64" s="1"/>
  <c r="AQ360" i="64" s="1"/>
  <c r="AR358" i="64"/>
  <c r="F358" i="64"/>
  <c r="AE358" i="64"/>
  <c r="AF358" i="64" s="1"/>
  <c r="AG360" i="64" s="1"/>
  <c r="Y359" i="64"/>
  <c r="H358" i="64"/>
  <c r="AJ358" i="64"/>
  <c r="L358" i="64"/>
  <c r="AH358" i="64" l="1"/>
  <c r="AW358" i="64"/>
  <c r="I358" i="64"/>
  <c r="AI358" i="64"/>
  <c r="P360" i="64"/>
  <c r="Q360" i="64"/>
  <c r="AQ361" i="64" s="1"/>
  <c r="AK358" i="64" l="1"/>
  <c r="AA359" i="64" s="1"/>
  <c r="AA360" i="64" s="1"/>
  <c r="M359" i="64"/>
  <c r="E358" i="64"/>
  <c r="C359" i="64" s="1"/>
  <c r="G359" i="64" s="1"/>
  <c r="AB359" i="64" l="1"/>
  <c r="J359" i="64"/>
  <c r="K359" i="64" s="1"/>
  <c r="AR359" i="64" s="1"/>
  <c r="AR360" i="64" s="1"/>
  <c r="AR361" i="64" s="1"/>
  <c r="D359" i="64"/>
  <c r="AS359" i="64" s="1"/>
  <c r="AA361" i="64"/>
  <c r="AC359" i="64"/>
  <c r="T359" i="64" l="1"/>
  <c r="AV360" i="64" s="1"/>
  <c r="AV361" i="64" s="1"/>
  <c r="AV362" i="64" s="1"/>
  <c r="AV363" i="64" s="1"/>
  <c r="AV364" i="64" s="1"/>
  <c r="AJ359" i="64"/>
  <c r="L359" i="64"/>
  <c r="H359" i="64"/>
  <c r="F359" i="64"/>
  <c r="Y360" i="64"/>
  <c r="M360" i="64" s="1"/>
  <c r="AA362" i="64"/>
  <c r="AE359" i="64"/>
  <c r="AB360" i="64" l="1"/>
  <c r="I359" i="64"/>
  <c r="AW359" i="64"/>
  <c r="AH359" i="64"/>
  <c r="AA363" i="64"/>
  <c r="AI359" i="64"/>
  <c r="E359" i="64" l="1"/>
  <c r="C360" i="64" l="1"/>
  <c r="G360" i="64" s="1"/>
  <c r="J360" i="64"/>
  <c r="D360" i="64"/>
  <c r="K360" i="64" l="1"/>
  <c r="X361" i="64" s="1"/>
  <c r="X362" i="64" s="1"/>
  <c r="X363" i="64" s="1"/>
  <c r="X364" i="64" s="1"/>
  <c r="X365" i="64" s="1"/>
  <c r="AC360" i="64"/>
  <c r="AS360" i="64"/>
  <c r="F360" i="64" l="1"/>
  <c r="Y361" i="64"/>
  <c r="M361" i="64" s="1"/>
  <c r="AW360" i="64"/>
  <c r="AE360" i="64"/>
  <c r="H360" i="64"/>
  <c r="AJ360" i="64"/>
  <c r="L360" i="64"/>
  <c r="I360" i="64" l="1"/>
  <c r="AI360" i="64"/>
  <c r="AH360" i="64"/>
  <c r="E360" i="64" l="1"/>
  <c r="C361" i="64" l="1"/>
  <c r="G361" i="64" s="1"/>
  <c r="W361" i="64" s="1"/>
  <c r="W362" i="64" s="1"/>
  <c r="W363" i="64" s="1"/>
  <c r="W364" i="64" s="1"/>
  <c r="J361" i="64"/>
  <c r="D361" i="64"/>
  <c r="K361" i="64" l="1"/>
  <c r="AN367" i="64"/>
  <c r="T367" i="64" s="1"/>
  <c r="T368" i="64" s="1"/>
  <c r="AS361" i="64"/>
  <c r="AC361" i="64"/>
  <c r="AB361" i="64" l="1"/>
  <c r="L361" i="64"/>
  <c r="H361" i="64"/>
  <c r="AR362" i="64" s="1"/>
  <c r="AJ361" i="64"/>
  <c r="AE361" i="64"/>
  <c r="Y362" i="64"/>
  <c r="AW361" i="64"/>
  <c r="F361" i="64"/>
  <c r="M362" i="64" l="1"/>
  <c r="AO362" i="64"/>
  <c r="AP362" i="64"/>
  <c r="AH361" i="64"/>
  <c r="AI361" i="64"/>
  <c r="I361" i="64"/>
  <c r="AT365" i="64"/>
  <c r="AU365" i="64"/>
  <c r="Z365" i="64"/>
  <c r="R363" i="64" l="1"/>
  <c r="R364" i="64" s="1"/>
  <c r="R365" i="64" s="1"/>
  <c r="R366" i="64" s="1"/>
  <c r="R367" i="64" s="1"/>
  <c r="AB362" i="64"/>
  <c r="E361" i="64"/>
  <c r="C362" i="64" s="1"/>
  <c r="G362" i="64" s="1"/>
  <c r="S367" i="64" l="1"/>
  <c r="S368" i="64" s="1"/>
  <c r="J362" i="64"/>
  <c r="K362" i="64" s="1"/>
  <c r="D362" i="64" s="1"/>
  <c r="AQ362" i="64" s="1"/>
  <c r="AC362" i="64"/>
  <c r="AE362" i="64" l="1"/>
  <c r="F362" i="64"/>
  <c r="U363" i="64" s="1"/>
  <c r="U364" i="64" s="1"/>
  <c r="U365" i="64" s="1"/>
  <c r="U366" i="64" s="1"/>
  <c r="U367" i="64" s="1"/>
  <c r="AS362" i="64"/>
  <c r="AJ362" i="64"/>
  <c r="H362" i="64"/>
  <c r="L362" i="64"/>
  <c r="I362" i="64" s="1"/>
  <c r="AH362" i="64" l="1"/>
  <c r="AI362" i="64"/>
  <c r="AL362" i="64" s="1"/>
  <c r="AM362" i="64" s="1"/>
  <c r="Y363" i="64"/>
  <c r="M363" i="64" s="1"/>
  <c r="AW362" i="64"/>
  <c r="AB363" i="64" l="1"/>
  <c r="E362" i="64"/>
  <c r="C363" i="64" s="1"/>
  <c r="G363" i="64" s="1"/>
  <c r="V367" i="64"/>
  <c r="V368" i="64" s="1"/>
  <c r="J363" i="64" l="1"/>
  <c r="AC363" i="64"/>
  <c r="D363" i="64"/>
  <c r="N369" i="64"/>
  <c r="O369" i="64"/>
  <c r="AE363" i="64" l="1"/>
  <c r="AF363" i="64" s="1"/>
  <c r="AG365" i="64" s="1"/>
  <c r="K363" i="64"/>
  <c r="AS363" i="64"/>
  <c r="AQ363" i="64" l="1"/>
  <c r="AQ364" i="64" s="1"/>
  <c r="AQ365" i="64" s="1"/>
  <c r="AR363" i="64"/>
  <c r="Y364" i="64"/>
  <c r="L363" i="64"/>
  <c r="H363" i="64"/>
  <c r="AJ363" i="64"/>
  <c r="Q365" i="64"/>
  <c r="P365" i="64"/>
  <c r="F363" i="64"/>
  <c r="AQ366" i="64" l="1"/>
  <c r="AI363" i="64"/>
  <c r="AH363" i="64"/>
  <c r="I363" i="64"/>
  <c r="AW363" i="64"/>
  <c r="AK363" i="64" l="1"/>
  <c r="AA364" i="64" s="1"/>
  <c r="AA365" i="64" s="1"/>
  <c r="E363" i="64"/>
  <c r="C364" i="64" s="1"/>
  <c r="G364" i="64" s="1"/>
  <c r="M364" i="64" l="1"/>
  <c r="D364" i="64" s="1"/>
  <c r="AS364" i="64" s="1"/>
  <c r="AA366" i="64"/>
  <c r="AC364" i="64"/>
  <c r="AB364" i="64" l="1"/>
  <c r="J364" i="64"/>
  <c r="K364" i="64" s="1"/>
  <c r="AR364" i="64" s="1"/>
  <c r="AR365" i="64" s="1"/>
  <c r="AR366" i="64" s="1"/>
  <c r="Y365" i="64"/>
  <c r="M365" i="64" s="1"/>
  <c r="AA367" i="64"/>
  <c r="T364" i="64"/>
  <c r="AV365" i="64" s="1"/>
  <c r="AV366" i="64" s="1"/>
  <c r="AV367" i="64" s="1"/>
  <c r="AV368" i="64" s="1"/>
  <c r="AV369" i="64" s="1"/>
  <c r="H364" i="64"/>
  <c r="AE364" i="64"/>
  <c r="AJ364" i="64" l="1"/>
  <c r="AI364" i="64" s="1"/>
  <c r="F364" i="64"/>
  <c r="L364" i="64"/>
  <c r="AH364" i="64"/>
  <c r="AW364" i="64"/>
  <c r="AA368" i="64"/>
  <c r="I364" i="64"/>
  <c r="AB365" i="64"/>
  <c r="E364" i="64" l="1"/>
  <c r="C365" i="64" l="1"/>
  <c r="G365" i="64" s="1"/>
  <c r="D365" i="64"/>
  <c r="J365" i="64"/>
  <c r="K365" i="64" l="1"/>
  <c r="X366" i="64" s="1"/>
  <c r="X367" i="64" s="1"/>
  <c r="X368" i="64" s="1"/>
  <c r="X369" i="64" s="1"/>
  <c r="X370" i="64" s="1"/>
  <c r="AS365" i="64"/>
  <c r="AC365" i="64"/>
  <c r="Y366" i="64" l="1"/>
  <c r="M366" i="64" s="1"/>
  <c r="AW365" i="64"/>
  <c r="L365" i="64"/>
  <c r="H365" i="64"/>
  <c r="AJ365" i="64"/>
  <c r="AE365" i="64"/>
  <c r="F365" i="64"/>
  <c r="AH365" i="64" l="1"/>
  <c r="AI365" i="64"/>
  <c r="I365" i="64"/>
  <c r="E365" i="64" l="1"/>
  <c r="C366" i="64" l="1"/>
  <c r="G366" i="64" s="1"/>
  <c r="W366" i="64" s="1"/>
  <c r="W367" i="64" s="1"/>
  <c r="W368" i="64" s="1"/>
  <c r="W369" i="64" s="1"/>
  <c r="D366" i="64"/>
  <c r="J366" i="64"/>
  <c r="K366" i="64" l="1"/>
  <c r="F366" i="64" s="1"/>
  <c r="AN372" i="64"/>
  <c r="T372" i="64" s="1"/>
  <c r="T373" i="64" s="1"/>
  <c r="AS366" i="64"/>
  <c r="AC366" i="64"/>
  <c r="AE366" i="64" l="1"/>
  <c r="Y367" i="64"/>
  <c r="AW366" i="64"/>
  <c r="AB366" i="64"/>
  <c r="L366" i="64"/>
  <c r="H366" i="64"/>
  <c r="AR367" i="64" s="1"/>
  <c r="AJ366" i="64"/>
  <c r="M367" i="64" l="1"/>
  <c r="AO367" i="64"/>
  <c r="AT370" i="64"/>
  <c r="Z370" i="64"/>
  <c r="AU370" i="64"/>
  <c r="AI366" i="64"/>
  <c r="AH366" i="64"/>
  <c r="AP367" i="64"/>
  <c r="I366" i="64"/>
  <c r="AB367" i="64" l="1"/>
  <c r="R368" i="64"/>
  <c r="R369" i="64" s="1"/>
  <c r="R370" i="64" s="1"/>
  <c r="R371" i="64" s="1"/>
  <c r="S372" i="64" s="1"/>
  <c r="S373" i="64" s="1"/>
  <c r="E366" i="64"/>
  <c r="R372" i="64" l="1"/>
  <c r="C367" i="64"/>
  <c r="G367" i="64" s="1"/>
  <c r="J367" i="64"/>
  <c r="AC367" i="64" l="1"/>
  <c r="K367" i="64"/>
  <c r="AJ367" i="64" l="1"/>
  <c r="L367" i="64"/>
  <c r="D367" i="64"/>
  <c r="AQ367" i="64" s="1"/>
  <c r="AE367" i="64"/>
  <c r="F367" i="64" l="1"/>
  <c r="U368" i="64" s="1"/>
  <c r="U369" i="64" s="1"/>
  <c r="U370" i="64" s="1"/>
  <c r="U371" i="64" s="1"/>
  <c r="U372" i="64" s="1"/>
  <c r="I367" i="64"/>
  <c r="AS367" i="64"/>
  <c r="H367" i="64"/>
  <c r="AI367" i="64"/>
  <c r="AL367" i="64" s="1"/>
  <c r="AM367" i="64" s="1"/>
  <c r="AH367" i="64" l="1"/>
  <c r="Y368" i="64"/>
  <c r="M368" i="64" s="1"/>
  <c r="AW367" i="64"/>
  <c r="E367" i="64"/>
  <c r="C368" i="64" s="1"/>
  <c r="G368" i="64" s="1"/>
  <c r="AC368" i="64" s="1"/>
  <c r="AE368" i="64" l="1"/>
  <c r="AF368" i="64" s="1"/>
  <c r="AG370" i="64" s="1"/>
  <c r="AB368" i="64"/>
  <c r="D368" i="64"/>
  <c r="J368" i="64"/>
  <c r="V372" i="64"/>
  <c r="V373" i="64" s="1"/>
  <c r="K368" i="64" l="1"/>
  <c r="AS368" i="64"/>
  <c r="N374" i="64"/>
  <c r="O374" i="64"/>
  <c r="Q370" i="64"/>
  <c r="P370" i="64"/>
  <c r="AQ368" i="64" l="1"/>
  <c r="AQ369" i="64" s="1"/>
  <c r="AQ370" i="64" s="1"/>
  <c r="AQ371" i="64" s="1"/>
  <c r="AR368" i="64"/>
  <c r="F368" i="64"/>
  <c r="Y369" i="64"/>
  <c r="L368" i="64"/>
  <c r="AJ368" i="64"/>
  <c r="H368" i="64"/>
  <c r="I368" i="64" l="1"/>
  <c r="AW368" i="64"/>
  <c r="AI368" i="64"/>
  <c r="AH368" i="64"/>
  <c r="AK368" i="64" l="1"/>
  <c r="AA369" i="64" s="1"/>
  <c r="AA370" i="64" s="1"/>
  <c r="E368" i="64"/>
  <c r="C369" i="64" s="1"/>
  <c r="G369" i="64" s="1"/>
  <c r="M369" i="64" l="1"/>
  <c r="AB369" i="64" s="1"/>
  <c r="AA371" i="64"/>
  <c r="AC369" i="64"/>
  <c r="J369" i="64" l="1"/>
  <c r="K369" i="64" s="1"/>
  <c r="AR369" i="64" s="1"/>
  <c r="AR370" i="64" s="1"/>
  <c r="AR371" i="64" s="1"/>
  <c r="D369" i="64"/>
  <c r="AE369" i="64"/>
  <c r="AA372" i="64"/>
  <c r="AS369" i="64"/>
  <c r="Y370" i="64" l="1"/>
  <c r="M370" i="64" s="1"/>
  <c r="AA373" i="64"/>
  <c r="T369" i="64"/>
  <c r="AV370" i="64" s="1"/>
  <c r="AV371" i="64" s="1"/>
  <c r="AV372" i="64" s="1"/>
  <c r="AV373" i="64" s="1"/>
  <c r="AV374" i="64" s="1"/>
  <c r="L369" i="64"/>
  <c r="H369" i="64"/>
  <c r="AJ369" i="64"/>
  <c r="F369" i="64"/>
  <c r="AW369" i="64" l="1"/>
  <c r="AH369" i="64"/>
  <c r="I369" i="64"/>
  <c r="AI369" i="64"/>
  <c r="AB370" i="64"/>
  <c r="E369" i="64" l="1"/>
  <c r="C370" i="64" l="1"/>
  <c r="G370" i="64" s="1"/>
  <c r="D370" i="64"/>
  <c r="J370" i="64"/>
  <c r="K370" i="64" l="1"/>
  <c r="X371" i="64" s="1"/>
  <c r="X372" i="64" s="1"/>
  <c r="X373" i="64" s="1"/>
  <c r="X374" i="64" s="1"/>
  <c r="X375" i="64" s="1"/>
  <c r="AC370" i="64"/>
  <c r="AS370" i="64"/>
  <c r="AE370" i="64" l="1"/>
  <c r="AJ370" i="64"/>
  <c r="H370" i="64"/>
  <c r="L370" i="64"/>
  <c r="Y371" i="64"/>
  <c r="M371" i="64" s="1"/>
  <c r="AW370" i="64"/>
  <c r="F370" i="64"/>
  <c r="AH370" i="64" l="1"/>
  <c r="AI370" i="64"/>
  <c r="I370" i="64"/>
  <c r="E370" i="64" l="1"/>
  <c r="C371" i="64" l="1"/>
  <c r="G371" i="64" s="1"/>
  <c r="W371" i="64" s="1"/>
  <c r="W372" i="64" s="1"/>
  <c r="W373" i="64" s="1"/>
  <c r="W374" i="64" s="1"/>
  <c r="D371" i="64"/>
  <c r="J371" i="64"/>
  <c r="K371" i="64" l="1"/>
  <c r="F371" i="64" s="1"/>
  <c r="AN377" i="64"/>
  <c r="T377" i="64" s="1"/>
  <c r="T378" i="64" s="1"/>
  <c r="AC371" i="64"/>
  <c r="AS371" i="64"/>
  <c r="Y372" i="64" l="1"/>
  <c r="AW371" i="64"/>
  <c r="AE371" i="64"/>
  <c r="AB371" i="64"/>
  <c r="L371" i="64"/>
  <c r="H371" i="64"/>
  <c r="AR372" i="64" s="1"/>
  <c r="AJ371" i="64"/>
  <c r="M372" i="64" l="1"/>
  <c r="AO372" i="64"/>
  <c r="AU375" i="64"/>
  <c r="AT375" i="64"/>
  <c r="Z375" i="64"/>
  <c r="AI371" i="64"/>
  <c r="AP372" i="64"/>
  <c r="AH371" i="64"/>
  <c r="I371" i="64"/>
  <c r="R373" i="64" l="1"/>
  <c r="R374" i="64" s="1"/>
  <c r="R375" i="64" s="1"/>
  <c r="R376" i="64" s="1"/>
  <c r="S377" i="64" s="1"/>
  <c r="S378" i="64" s="1"/>
  <c r="E371" i="64"/>
  <c r="C372" i="64" s="1"/>
  <c r="G372" i="64" s="1"/>
  <c r="AB372" i="64"/>
  <c r="R377" i="64" l="1"/>
  <c r="J372" i="64"/>
  <c r="K372" i="64" s="1"/>
  <c r="AC372" i="64"/>
  <c r="AE372" i="64" l="1"/>
  <c r="L372" i="64"/>
  <c r="AJ372" i="64"/>
  <c r="D372" i="64"/>
  <c r="AQ372" i="64" s="1"/>
  <c r="F372" i="64" l="1"/>
  <c r="U373" i="64" s="1"/>
  <c r="U374" i="64" s="1"/>
  <c r="U375" i="64" s="1"/>
  <c r="U376" i="64" s="1"/>
  <c r="U377" i="64" s="1"/>
  <c r="I372" i="64"/>
  <c r="AS372" i="64"/>
  <c r="H372" i="64"/>
  <c r="AI372" i="64"/>
  <c r="AL372" i="64" s="1"/>
  <c r="AM372" i="64" s="1"/>
  <c r="AH372" i="64" l="1"/>
  <c r="Y373" i="64"/>
  <c r="M373" i="64" s="1"/>
  <c r="AW372" i="64"/>
  <c r="E372" i="64"/>
  <c r="C373" i="64" s="1"/>
  <c r="G373" i="64" s="1"/>
  <c r="AC373" i="64" s="1"/>
  <c r="AE373" i="64" l="1"/>
  <c r="AF373" i="64" s="1"/>
  <c r="AG375" i="64" s="1"/>
  <c r="AB373" i="64"/>
  <c r="D373" i="64"/>
  <c r="J373" i="64"/>
  <c r="V377" i="64"/>
  <c r="V378" i="64" s="1"/>
  <c r="K373" i="64" l="1"/>
  <c r="AS373" i="64"/>
  <c r="N379" i="64"/>
  <c r="O379" i="64"/>
  <c r="Q375" i="64"/>
  <c r="P375" i="64"/>
  <c r="AQ373" i="64" l="1"/>
  <c r="AQ374" i="64" s="1"/>
  <c r="AQ375" i="64" s="1"/>
  <c r="AQ376" i="64" s="1"/>
  <c r="AR373" i="64"/>
  <c r="F373" i="64"/>
  <c r="Y374" i="64"/>
  <c r="AJ373" i="64"/>
  <c r="L373" i="64"/>
  <c r="H373" i="64"/>
  <c r="AI373" i="64" l="1"/>
  <c r="I373" i="64"/>
  <c r="AW373" i="64"/>
  <c r="AH373" i="64"/>
  <c r="AK373" i="64" l="1"/>
  <c r="AA374" i="64" s="1"/>
  <c r="AA375" i="64" s="1"/>
  <c r="M374" i="64"/>
  <c r="E373" i="64"/>
  <c r="C374" i="64" s="1"/>
  <c r="G374" i="64" s="1"/>
  <c r="AB374" i="64" l="1"/>
  <c r="J374" i="64"/>
  <c r="K374" i="64" s="1"/>
  <c r="AR374" i="64" s="1"/>
  <c r="AR375" i="64" s="1"/>
  <c r="AR376" i="64" s="1"/>
  <c r="D374" i="64"/>
  <c r="AS374" i="64" s="1"/>
  <c r="AA376" i="64"/>
  <c r="AC374" i="64"/>
  <c r="T374" i="64" l="1"/>
  <c r="AV375" i="64" s="1"/>
  <c r="AV376" i="64" s="1"/>
  <c r="AV377" i="64" s="1"/>
  <c r="AV378" i="64" s="1"/>
  <c r="AV379" i="64" s="1"/>
  <c r="AJ374" i="64"/>
  <c r="H374" i="64"/>
  <c r="L374" i="64"/>
  <c r="Y375" i="64"/>
  <c r="M375" i="64" s="1"/>
  <c r="F374" i="64"/>
  <c r="AE374" i="64"/>
  <c r="AA377" i="64"/>
  <c r="AB375" i="64" l="1"/>
  <c r="AA378" i="64"/>
  <c r="AH374" i="64"/>
  <c r="AW374" i="64"/>
  <c r="I374" i="64"/>
  <c r="AI374" i="64"/>
  <c r="E374" i="64" l="1"/>
  <c r="C375" i="64" l="1"/>
  <c r="G375" i="64" s="1"/>
  <c r="D375" i="64"/>
  <c r="J375" i="64"/>
  <c r="K375" i="64" l="1"/>
  <c r="X376" i="64" s="1"/>
  <c r="X377" i="64" s="1"/>
  <c r="X378" i="64" s="1"/>
  <c r="X379" i="64" s="1"/>
  <c r="X380" i="64" s="1"/>
  <c r="AC375" i="64"/>
  <c r="AS375" i="64"/>
  <c r="Y376" i="64" l="1"/>
  <c r="M376" i="64" s="1"/>
  <c r="AW375" i="64"/>
  <c r="H375" i="64"/>
  <c r="L375" i="64"/>
  <c r="AJ375" i="64"/>
  <c r="AE375" i="64"/>
  <c r="F375" i="64"/>
  <c r="AI375" i="64" l="1"/>
  <c r="I375" i="64"/>
  <c r="AH375" i="64"/>
  <c r="E375" i="64" l="1"/>
  <c r="C376" i="64" l="1"/>
  <c r="G376" i="64" s="1"/>
  <c r="W376" i="64" s="1"/>
  <c r="W377" i="64" s="1"/>
  <c r="W378" i="64" s="1"/>
  <c r="W379" i="64" s="1"/>
  <c r="J376" i="64"/>
  <c r="D376" i="64"/>
  <c r="K376" i="64" l="1"/>
  <c r="AN382" i="64"/>
  <c r="T382" i="64" s="1"/>
  <c r="T383" i="64" s="1"/>
  <c r="AS376" i="64"/>
  <c r="AC376" i="64"/>
  <c r="AB376" i="64" l="1"/>
  <c r="AE376" i="64"/>
  <c r="Y377" i="64"/>
  <c r="AW376" i="64"/>
  <c r="AJ376" i="64"/>
  <c r="H376" i="64"/>
  <c r="AR377" i="64" s="1"/>
  <c r="L376" i="64"/>
  <c r="F376" i="64"/>
  <c r="M377" i="64" l="1"/>
  <c r="AO377" i="64"/>
  <c r="I376" i="64"/>
  <c r="AH376" i="64"/>
  <c r="AP377" i="64"/>
  <c r="AI376" i="64"/>
  <c r="Z380" i="64"/>
  <c r="AU380" i="64"/>
  <c r="AT380" i="64"/>
  <c r="AB377" i="64" l="1"/>
  <c r="R378" i="64"/>
  <c r="R379" i="64" s="1"/>
  <c r="R380" i="64" s="1"/>
  <c r="R381" i="64" s="1"/>
  <c r="S382" i="64" s="1"/>
  <c r="S383" i="64" s="1"/>
  <c r="E376" i="64"/>
  <c r="R382" i="64" l="1"/>
  <c r="C377" i="64"/>
  <c r="G377" i="64" s="1"/>
  <c r="J377" i="64"/>
  <c r="AC377" i="64" l="1"/>
  <c r="K377" i="64"/>
  <c r="D377" i="64" l="1"/>
  <c r="AJ377" i="64"/>
  <c r="L377" i="64"/>
  <c r="AE377" i="64"/>
  <c r="H377" i="64" l="1"/>
  <c r="AH377" i="64" s="1"/>
  <c r="AQ377" i="64"/>
  <c r="AS377" i="64"/>
  <c r="F377" i="64"/>
  <c r="U378" i="64" s="1"/>
  <c r="U379" i="64" s="1"/>
  <c r="U380" i="64" s="1"/>
  <c r="U381" i="64" s="1"/>
  <c r="U382" i="64" s="1"/>
  <c r="AI377" i="64"/>
  <c r="AL377" i="64" s="1"/>
  <c r="AM377" i="64" s="1"/>
  <c r="I377" i="64"/>
  <c r="Y378" i="64" l="1"/>
  <c r="M378" i="64" s="1"/>
  <c r="AW377" i="64"/>
  <c r="E377" i="64"/>
  <c r="V382" i="64" l="1"/>
  <c r="V383" i="64" s="1"/>
  <c r="J378" i="64"/>
  <c r="C378" i="64"/>
  <c r="G378" i="64" s="1"/>
  <c r="O384" i="64" l="1"/>
  <c r="N384" i="64"/>
  <c r="D378" i="64"/>
  <c r="AB378" i="64"/>
  <c r="K378" i="64"/>
  <c r="AC378" i="64"/>
  <c r="AQ378" i="64" l="1"/>
  <c r="AQ379" i="64" s="1"/>
  <c r="AQ380" i="64" s="1"/>
  <c r="F378" i="64"/>
  <c r="AS378" i="64"/>
  <c r="AR378" i="64"/>
  <c r="Y379" i="64"/>
  <c r="AE378" i="64"/>
  <c r="AF378" i="64" s="1"/>
  <c r="AG380" i="64" s="1"/>
  <c r="AJ378" i="64"/>
  <c r="H378" i="64"/>
  <c r="L378" i="64"/>
  <c r="AI378" i="64" l="1"/>
  <c r="AW378" i="64"/>
  <c r="P380" i="64"/>
  <c r="Q380" i="64"/>
  <c r="AQ381" i="64" s="1"/>
  <c r="I378" i="64"/>
  <c r="AH378" i="64"/>
  <c r="AK378" i="64" l="1"/>
  <c r="AA379" i="64" s="1"/>
  <c r="AA380" i="64" s="1"/>
  <c r="E378" i="64"/>
  <c r="C379" i="64" s="1"/>
  <c r="G379" i="64" s="1"/>
  <c r="M379" i="64" l="1"/>
  <c r="AB379" i="64" s="1"/>
  <c r="AA381" i="64"/>
  <c r="AC379" i="64"/>
  <c r="J379" i="64" l="1"/>
  <c r="K379" i="64" s="1"/>
  <c r="AR379" i="64" s="1"/>
  <c r="AR380" i="64" s="1"/>
  <c r="AR381" i="64" s="1"/>
  <c r="D379" i="64"/>
  <c r="AS379" i="64" s="1"/>
  <c r="Y380" i="64" s="1"/>
  <c r="M380" i="64" s="1"/>
  <c r="AE379" i="64"/>
  <c r="AA382" i="64"/>
  <c r="AJ379" i="64" l="1"/>
  <c r="AI379" i="64" s="1"/>
  <c r="H379" i="64"/>
  <c r="AH379" i="64" s="1"/>
  <c r="T379" i="64"/>
  <c r="AV380" i="64" s="1"/>
  <c r="AV381" i="64" s="1"/>
  <c r="AV382" i="64" s="1"/>
  <c r="AV383" i="64" s="1"/>
  <c r="AV384" i="64" s="1"/>
  <c r="F379" i="64"/>
  <c r="L379" i="64"/>
  <c r="I379" i="64" s="1"/>
  <c r="AB380" i="64"/>
  <c r="AA383" i="64"/>
  <c r="AW379" i="64" l="1"/>
  <c r="E379" i="64"/>
  <c r="C380" i="64" l="1"/>
  <c r="G380" i="64" s="1"/>
  <c r="D380" i="64"/>
  <c r="J380" i="64"/>
  <c r="K380" i="64" l="1"/>
  <c r="X381" i="64" s="1"/>
  <c r="X382" i="64" s="1"/>
  <c r="X383" i="64" s="1"/>
  <c r="X384" i="64" s="1"/>
  <c r="X385" i="64" s="1"/>
  <c r="AC380" i="64"/>
  <c r="AS380" i="64"/>
  <c r="AE380" i="64" l="1"/>
  <c r="L380" i="64"/>
  <c r="AJ380" i="64"/>
  <c r="H380" i="64"/>
  <c r="Y381" i="64"/>
  <c r="M381" i="64" s="1"/>
  <c r="AW380" i="64"/>
  <c r="F380" i="64"/>
  <c r="AH380" i="64" l="1"/>
  <c r="AI380" i="64"/>
  <c r="I380" i="64"/>
  <c r="E380" i="64" l="1"/>
  <c r="C381" i="64" l="1"/>
  <c r="G381" i="64" s="1"/>
  <c r="W381" i="64" s="1"/>
  <c r="W382" i="64" s="1"/>
  <c r="W383" i="64" s="1"/>
  <c r="W384" i="64" s="1"/>
  <c r="J381" i="64"/>
  <c r="D381" i="64"/>
  <c r="K381" i="64" l="1"/>
  <c r="AN387" i="64"/>
  <c r="T387" i="64" s="1"/>
  <c r="T388" i="64" s="1"/>
  <c r="AC381" i="64"/>
  <c r="AS381" i="64"/>
  <c r="AB381" i="64" l="1"/>
  <c r="Y382" i="64"/>
  <c r="AW381" i="64"/>
  <c r="AE381" i="64"/>
  <c r="L381" i="64"/>
  <c r="H381" i="64"/>
  <c r="AR382" i="64" s="1"/>
  <c r="AJ381" i="64"/>
  <c r="F381" i="64"/>
  <c r="M382" i="64" l="1"/>
  <c r="AO382" i="64"/>
  <c r="AI381" i="64"/>
  <c r="AP382" i="64"/>
  <c r="AH381" i="64"/>
  <c r="I381" i="64"/>
  <c r="AU385" i="64"/>
  <c r="Z385" i="64"/>
  <c r="AT385" i="64"/>
  <c r="AB382" i="64" l="1"/>
  <c r="R383" i="64"/>
  <c r="R384" i="64" s="1"/>
  <c r="R385" i="64" s="1"/>
  <c r="R386" i="64" s="1"/>
  <c r="S387" i="64" s="1"/>
  <c r="S388" i="64" s="1"/>
  <c r="E381" i="64"/>
  <c r="R387" i="64" l="1"/>
  <c r="C382" i="64"/>
  <c r="G382" i="64" s="1"/>
  <c r="J382" i="64"/>
  <c r="AC382" i="64" l="1"/>
  <c r="K382" i="64"/>
  <c r="D382" i="64" s="1"/>
  <c r="AQ382" i="64" s="1"/>
  <c r="AS382" i="64" l="1"/>
  <c r="AE382" i="64"/>
  <c r="H382" i="64"/>
  <c r="L382" i="64"/>
  <c r="AJ382" i="64"/>
  <c r="Y383" i="64"/>
  <c r="AW382" i="64"/>
  <c r="F382" i="64"/>
  <c r="U383" i="64" s="1"/>
  <c r="U384" i="64" s="1"/>
  <c r="U385" i="64" s="1"/>
  <c r="U386" i="64" s="1"/>
  <c r="U387" i="64" s="1"/>
  <c r="M383" i="64" l="1"/>
  <c r="I382" i="64"/>
  <c r="AI382" i="64"/>
  <c r="AL382" i="64" s="1"/>
  <c r="AM382" i="64" s="1"/>
  <c r="AH382" i="64"/>
  <c r="E382" i="64" l="1"/>
  <c r="V387" i="64"/>
  <c r="V388" i="64" s="1"/>
  <c r="AB383" i="64"/>
  <c r="N389" i="64" l="1"/>
  <c r="O389" i="64"/>
  <c r="C383" i="64"/>
  <c r="G383" i="64" s="1"/>
  <c r="J383" i="64"/>
  <c r="D383" i="64"/>
  <c r="K383" i="64" l="1"/>
  <c r="AC383" i="64"/>
  <c r="AS383" i="64"/>
  <c r="AQ383" i="64" l="1"/>
  <c r="AQ384" i="64" s="1"/>
  <c r="AQ385" i="64" s="1"/>
  <c r="AR383" i="64"/>
  <c r="AE383" i="64"/>
  <c r="AF383" i="64" s="1"/>
  <c r="AG385" i="64" s="1"/>
  <c r="H383" i="64"/>
  <c r="L383" i="64"/>
  <c r="AJ383" i="64"/>
  <c r="Y384" i="64"/>
  <c r="F383" i="64"/>
  <c r="AI383" i="64" l="1"/>
  <c r="I383" i="64"/>
  <c r="AW383" i="64"/>
  <c r="AH383" i="64"/>
  <c r="Q385" i="64"/>
  <c r="AQ386" i="64" s="1"/>
  <c r="P385" i="64"/>
  <c r="AK383" i="64" l="1"/>
  <c r="AA384" i="64" s="1"/>
  <c r="AA385" i="64" s="1"/>
  <c r="M384" i="64"/>
  <c r="E383" i="64"/>
  <c r="C384" i="64" s="1"/>
  <c r="G384" i="64" s="1"/>
  <c r="AB384" i="64" l="1"/>
  <c r="J384" i="64"/>
  <c r="K384" i="64" s="1"/>
  <c r="AR384" i="64" s="1"/>
  <c r="AR385" i="64" s="1"/>
  <c r="AR386" i="64" s="1"/>
  <c r="D384" i="64"/>
  <c r="AS384" i="64" s="1"/>
  <c r="AA386" i="64"/>
  <c r="AC384" i="64"/>
  <c r="F384" i="64" l="1"/>
  <c r="Y385" i="64"/>
  <c r="M385" i="64" s="1"/>
  <c r="AA387" i="64"/>
  <c r="T384" i="64"/>
  <c r="AV385" i="64" s="1"/>
  <c r="AV386" i="64" s="1"/>
  <c r="AV387" i="64" s="1"/>
  <c r="AV388" i="64" s="1"/>
  <c r="AV389" i="64" s="1"/>
  <c r="AJ384" i="64"/>
  <c r="H384" i="64"/>
  <c r="L384" i="64"/>
  <c r="AE384" i="64"/>
  <c r="AH384" i="64" l="1"/>
  <c r="I384" i="64"/>
  <c r="AI384" i="64"/>
  <c r="AA388" i="64"/>
  <c r="AW384" i="64"/>
  <c r="AB385" i="64"/>
  <c r="E384" i="64" l="1"/>
  <c r="C385" i="64" l="1"/>
  <c r="G385" i="64" s="1"/>
  <c r="J385" i="64"/>
  <c r="D385" i="64"/>
  <c r="K385" i="64" l="1"/>
  <c r="AS385" i="64"/>
  <c r="AC385" i="64"/>
  <c r="F385" i="64" l="1"/>
  <c r="X386" i="64"/>
  <c r="X387" i="64" s="1"/>
  <c r="X388" i="64" s="1"/>
  <c r="X389" i="64" s="1"/>
  <c r="X390" i="64" s="1"/>
  <c r="AE385" i="64"/>
  <c r="Y386" i="64"/>
  <c r="M386" i="64" s="1"/>
  <c r="AW385" i="64"/>
  <c r="AJ385" i="64"/>
  <c r="H385" i="64"/>
  <c r="L385" i="64"/>
  <c r="I385" i="64" l="1"/>
  <c r="AH385" i="64"/>
  <c r="AI385" i="64"/>
  <c r="E385" i="64" l="1"/>
  <c r="C386" i="64" l="1"/>
  <c r="G386" i="64" s="1"/>
  <c r="W386" i="64" s="1"/>
  <c r="W387" i="64" s="1"/>
  <c r="W388" i="64" s="1"/>
  <c r="W389" i="64" s="1"/>
  <c r="J386" i="64"/>
  <c r="D386" i="64"/>
  <c r="K386" i="64" l="1"/>
  <c r="AN392" i="64"/>
  <c r="T392" i="64" s="1"/>
  <c r="T393" i="64" s="1"/>
  <c r="AC386" i="64"/>
  <c r="AS386" i="64"/>
  <c r="Y387" i="64" l="1"/>
  <c r="AW386" i="64"/>
  <c r="AE386" i="64"/>
  <c r="AB386" i="64"/>
  <c r="L386" i="64"/>
  <c r="AJ386" i="64"/>
  <c r="H386" i="64"/>
  <c r="AR387" i="64" s="1"/>
  <c r="F386" i="64"/>
  <c r="M387" i="64" l="1"/>
  <c r="AO387" i="64"/>
  <c r="Z390" i="64"/>
  <c r="AU390" i="64"/>
  <c r="AT390" i="64"/>
  <c r="AP387" i="64"/>
  <c r="AH386" i="64"/>
  <c r="AI386" i="64"/>
  <c r="I386" i="64"/>
  <c r="R388" i="64" l="1"/>
  <c r="R389" i="64" s="1"/>
  <c r="R390" i="64" s="1"/>
  <c r="R391" i="64" s="1"/>
  <c r="R392" i="64" s="1"/>
  <c r="E386" i="64"/>
  <c r="C387" i="64" s="1"/>
  <c r="G387" i="64" s="1"/>
  <c r="AB387" i="64"/>
  <c r="S392" i="64" l="1"/>
  <c r="S393" i="64" s="1"/>
  <c r="J387" i="64"/>
  <c r="K387" i="64" s="1"/>
  <c r="AC387" i="64"/>
  <c r="L387" i="64" l="1"/>
  <c r="AJ387" i="64"/>
  <c r="D387" i="64"/>
  <c r="AQ387" i="64" s="1"/>
  <c r="AE387" i="64"/>
  <c r="H387" i="64" l="1"/>
  <c r="AH387" i="64" s="1"/>
  <c r="AI387" i="64"/>
  <c r="AL387" i="64" s="1"/>
  <c r="AM387" i="64" s="1"/>
  <c r="F387" i="64"/>
  <c r="U388" i="64" s="1"/>
  <c r="U389" i="64" s="1"/>
  <c r="U390" i="64" s="1"/>
  <c r="U391" i="64" s="1"/>
  <c r="U392" i="64" s="1"/>
  <c r="I387" i="64"/>
  <c r="AS387" i="64"/>
  <c r="Y388" i="64" l="1"/>
  <c r="M388" i="64" s="1"/>
  <c r="AW387" i="64"/>
  <c r="E387" i="64"/>
  <c r="C388" i="64" s="1"/>
  <c r="G388" i="64" s="1"/>
  <c r="AC388" i="64" s="1"/>
  <c r="V392" i="64" l="1"/>
  <c r="V393" i="64" s="1"/>
  <c r="AE388" i="64"/>
  <c r="AF388" i="64" s="1"/>
  <c r="AG390" i="64" s="1"/>
  <c r="D388" i="64"/>
  <c r="AB388" i="64"/>
  <c r="J388" i="64"/>
  <c r="AS388" i="64" l="1"/>
  <c r="Q390" i="64"/>
  <c r="P390" i="64"/>
  <c r="K388" i="64"/>
  <c r="N394" i="64"/>
  <c r="O394" i="64"/>
  <c r="AQ388" i="64" l="1"/>
  <c r="AQ389" i="64" s="1"/>
  <c r="AQ390" i="64" s="1"/>
  <c r="AQ391" i="64" s="1"/>
  <c r="AR388" i="64"/>
  <c r="L388" i="64"/>
  <c r="AJ388" i="64"/>
  <c r="H388" i="64"/>
  <c r="F388" i="64"/>
  <c r="Y389" i="64"/>
  <c r="AI388" i="64" l="1"/>
  <c r="AW388" i="64"/>
  <c r="AH388" i="64"/>
  <c r="I388" i="64"/>
  <c r="AK388" i="64" l="1"/>
  <c r="AA389" i="64" s="1"/>
  <c r="AA390" i="64" s="1"/>
  <c r="M389" i="64"/>
  <c r="E388" i="64"/>
  <c r="C389" i="64" s="1"/>
  <c r="G389" i="64" s="1"/>
  <c r="AB389" i="64" l="1"/>
  <c r="AC389" i="64"/>
  <c r="D389" i="64"/>
  <c r="J389" i="64"/>
  <c r="AA391" i="64"/>
  <c r="K389" i="64" l="1"/>
  <c r="AR389" i="64" s="1"/>
  <c r="AR390" i="64" s="1"/>
  <c r="AR391" i="64" s="1"/>
  <c r="AA392" i="64"/>
  <c r="AE389" i="64"/>
  <c r="F389" i="64"/>
  <c r="AS389" i="64"/>
  <c r="Y390" i="64" l="1"/>
  <c r="M390" i="64" s="1"/>
  <c r="AA393" i="64"/>
  <c r="T389" i="64"/>
  <c r="AV390" i="64" s="1"/>
  <c r="AV391" i="64" s="1"/>
  <c r="AV392" i="64" s="1"/>
  <c r="AV393" i="64" s="1"/>
  <c r="AV394" i="64" s="1"/>
  <c r="H389" i="64"/>
  <c r="AJ389" i="64"/>
  <c r="L389" i="64"/>
  <c r="I389" i="64" l="1"/>
  <c r="AW389" i="64"/>
  <c r="AI389" i="64"/>
  <c r="AH389" i="64"/>
  <c r="AB390" i="64"/>
  <c r="E389" i="64" l="1"/>
  <c r="C390" i="64" l="1"/>
  <c r="G390" i="64" s="1"/>
  <c r="J390" i="64"/>
  <c r="D390" i="64"/>
  <c r="K390" i="64" l="1"/>
  <c r="AC390" i="64"/>
  <c r="AS390" i="64"/>
  <c r="F390" i="64" l="1"/>
  <c r="X391" i="64"/>
  <c r="X392" i="64" s="1"/>
  <c r="X393" i="64" s="1"/>
  <c r="X394" i="64" s="1"/>
  <c r="X395" i="64" s="1"/>
  <c r="Y391" i="64"/>
  <c r="M391" i="64" s="1"/>
  <c r="AW390" i="64"/>
  <c r="AE390" i="64"/>
  <c r="L390" i="64"/>
  <c r="H390" i="64"/>
  <c r="AJ390" i="64"/>
  <c r="AH390" i="64" l="1"/>
  <c r="AI390" i="64"/>
  <c r="I390" i="64"/>
  <c r="E390" i="64" l="1"/>
  <c r="C391" i="64" l="1"/>
  <c r="G391" i="64" s="1"/>
  <c r="W391" i="64" s="1"/>
  <c r="W392" i="64" s="1"/>
  <c r="W393" i="64" s="1"/>
  <c r="W394" i="64" s="1"/>
  <c r="J391" i="64"/>
  <c r="D391" i="64"/>
  <c r="K391" i="64" l="1"/>
  <c r="AN397" i="64"/>
  <c r="T397" i="64" s="1"/>
  <c r="T398" i="64" s="1"/>
  <c r="AS391" i="64"/>
  <c r="AC391" i="64"/>
  <c r="Y392" i="64" l="1"/>
  <c r="AW391" i="64"/>
  <c r="AE391" i="64"/>
  <c r="AB391" i="64"/>
  <c r="H391" i="64"/>
  <c r="AR392" i="64" s="1"/>
  <c r="L391" i="64"/>
  <c r="AJ391" i="64"/>
  <c r="F391" i="64"/>
  <c r="M392" i="64" l="1"/>
  <c r="AO392" i="64"/>
  <c r="AT395" i="64"/>
  <c r="AU395" i="64"/>
  <c r="Z395" i="64"/>
  <c r="AI391" i="64"/>
  <c r="I391" i="64"/>
  <c r="AH391" i="64"/>
  <c r="AP392" i="64"/>
  <c r="R393" i="64" l="1"/>
  <c r="R394" i="64" s="1"/>
  <c r="R395" i="64" s="1"/>
  <c r="R396" i="64" s="1"/>
  <c r="R397" i="64" s="1"/>
  <c r="E391" i="64"/>
  <c r="C392" i="64" s="1"/>
  <c r="G392" i="64" s="1"/>
  <c r="AB392" i="64"/>
  <c r="S397" i="64" l="1"/>
  <c r="S398" i="64" s="1"/>
  <c r="J392" i="64"/>
  <c r="K392" i="64" s="1"/>
  <c r="AC392" i="64"/>
  <c r="AE392" i="64" l="1"/>
  <c r="L392" i="64"/>
  <c r="AJ392" i="64"/>
  <c r="D392" i="64"/>
  <c r="AQ392" i="64" s="1"/>
  <c r="F392" i="64" l="1"/>
  <c r="U393" i="64" s="1"/>
  <c r="U394" i="64" s="1"/>
  <c r="U395" i="64" s="1"/>
  <c r="U396" i="64" s="1"/>
  <c r="U397" i="64" s="1"/>
  <c r="I392" i="64"/>
  <c r="AS392" i="64"/>
  <c r="H392" i="64"/>
  <c r="AI392" i="64"/>
  <c r="AL392" i="64" s="1"/>
  <c r="AM392" i="64" s="1"/>
  <c r="AH392" i="64" l="1"/>
  <c r="Y393" i="64"/>
  <c r="M393" i="64" s="1"/>
  <c r="AW392" i="64"/>
  <c r="E392" i="64"/>
  <c r="C393" i="64" s="1"/>
  <c r="G393" i="64" s="1"/>
  <c r="AC393" i="64" s="1"/>
  <c r="AE393" i="64" l="1"/>
  <c r="AF393" i="64" s="1"/>
  <c r="AG395" i="64" s="1"/>
  <c r="AB393" i="64"/>
  <c r="D393" i="64"/>
  <c r="AS393" i="64" s="1"/>
  <c r="J393" i="64"/>
  <c r="V397" i="64"/>
  <c r="V398" i="64" s="1"/>
  <c r="Y394" i="64" l="1"/>
  <c r="K393" i="64"/>
  <c r="N399" i="64"/>
  <c r="O399" i="64"/>
  <c r="Q395" i="64"/>
  <c r="P395" i="64"/>
  <c r="AR393" i="64" l="1"/>
  <c r="AQ393" i="64"/>
  <c r="AQ394" i="64" s="1"/>
  <c r="AQ395" i="64" s="1"/>
  <c r="AQ396" i="64" s="1"/>
  <c r="F393" i="64"/>
  <c r="L393" i="64"/>
  <c r="AJ393" i="64"/>
  <c r="H393" i="64"/>
  <c r="AH393" i="64" l="1"/>
  <c r="AW393" i="64"/>
  <c r="I393" i="64"/>
  <c r="AI393" i="64"/>
  <c r="AK393" i="64" l="1"/>
  <c r="M394" i="64" s="1"/>
  <c r="E393" i="64"/>
  <c r="C394" i="64" s="1"/>
  <c r="G394" i="64" s="1"/>
  <c r="AA394" i="64" l="1"/>
  <c r="AA395" i="64" s="1"/>
  <c r="D394" i="64"/>
  <c r="J394" i="64"/>
  <c r="AC394" i="64"/>
  <c r="AB394" i="64" l="1"/>
  <c r="AE394" i="64"/>
  <c r="AA396" i="64"/>
  <c r="K394" i="64"/>
  <c r="AR394" i="64" s="1"/>
  <c r="AR395" i="64" s="1"/>
  <c r="AR396" i="64" s="1"/>
  <c r="AS394" i="64"/>
  <c r="T394" i="64" l="1"/>
  <c r="AV395" i="64" s="1"/>
  <c r="AV396" i="64" s="1"/>
  <c r="AV397" i="64" s="1"/>
  <c r="AV398" i="64" s="1"/>
  <c r="AV399" i="64" s="1"/>
  <c r="L394" i="64"/>
  <c r="H394" i="64"/>
  <c r="AJ394" i="64"/>
  <c r="Y395" i="64"/>
  <c r="M395" i="64" s="1"/>
  <c r="AA397" i="64"/>
  <c r="F394" i="64"/>
  <c r="AB395" i="64" l="1"/>
  <c r="AI394" i="64"/>
  <c r="AW394" i="64"/>
  <c r="AH394" i="64"/>
  <c r="I394" i="64"/>
  <c r="AA398" i="64"/>
  <c r="E394" i="64" l="1"/>
  <c r="C395" i="64" l="1"/>
  <c r="G395" i="64" s="1"/>
  <c r="J395" i="64"/>
  <c r="D395" i="64"/>
  <c r="K395" i="64" l="1"/>
  <c r="X396" i="64" s="1"/>
  <c r="X397" i="64" s="1"/>
  <c r="X398" i="64" s="1"/>
  <c r="X399" i="64" s="1"/>
  <c r="X400" i="64" s="1"/>
  <c r="AC395" i="64"/>
  <c r="AS395" i="64"/>
  <c r="H395" i="64" l="1"/>
  <c r="L395" i="64"/>
  <c r="AJ395" i="64"/>
  <c r="Y396" i="64"/>
  <c r="M396" i="64" s="1"/>
  <c r="AW395" i="64"/>
  <c r="AE395" i="64"/>
  <c r="F395" i="64"/>
  <c r="I395" i="64" l="1"/>
  <c r="AI395" i="64"/>
  <c r="AH395" i="64"/>
  <c r="E395" i="64" l="1"/>
  <c r="C396" i="64" l="1"/>
  <c r="G396" i="64" s="1"/>
  <c r="W396" i="64" s="1"/>
  <c r="W397" i="64" s="1"/>
  <c r="W398" i="64" s="1"/>
  <c r="W399" i="64" s="1"/>
  <c r="D396" i="64"/>
  <c r="J396" i="64"/>
  <c r="K396" i="64" l="1"/>
  <c r="F396" i="64" s="1"/>
  <c r="AN402" i="64"/>
  <c r="T402" i="64" s="1"/>
  <c r="T403" i="64" s="1"/>
  <c r="AC396" i="64"/>
  <c r="AS396" i="64"/>
  <c r="Y397" i="64" l="1"/>
  <c r="AW396" i="64"/>
  <c r="AE396" i="64"/>
  <c r="AB396" i="64"/>
  <c r="L396" i="64"/>
  <c r="H396" i="64"/>
  <c r="AR397" i="64" s="1"/>
  <c r="AJ396" i="64"/>
  <c r="M397" i="64" l="1"/>
  <c r="AO397" i="64"/>
  <c r="AU400" i="64"/>
  <c r="AT400" i="64"/>
  <c r="Z400" i="64"/>
  <c r="AI396" i="64"/>
  <c r="AH396" i="64"/>
  <c r="AP397" i="64"/>
  <c r="I396" i="64"/>
  <c r="R398" i="64" l="1"/>
  <c r="R399" i="64" s="1"/>
  <c r="R400" i="64" s="1"/>
  <c r="R401" i="64" s="1"/>
  <c r="S402" i="64" s="1"/>
  <c r="S403" i="64" s="1"/>
  <c r="AB397" i="64"/>
  <c r="E396" i="64"/>
  <c r="C397" i="64" s="1"/>
  <c r="G397" i="64" s="1"/>
  <c r="R402" i="64" l="1"/>
  <c r="J397" i="64"/>
  <c r="K397" i="64" s="1"/>
  <c r="AC397" i="64"/>
  <c r="AE397" i="64" l="1"/>
  <c r="L397" i="64"/>
  <c r="AJ397" i="64"/>
  <c r="D397" i="64"/>
  <c r="AQ397" i="64" s="1"/>
  <c r="AI397" i="64" l="1"/>
  <c r="AL397" i="64" s="1"/>
  <c r="AM397" i="64" s="1"/>
  <c r="F397" i="64"/>
  <c r="U398" i="64" s="1"/>
  <c r="U399" i="64" s="1"/>
  <c r="U400" i="64" s="1"/>
  <c r="U401" i="64" s="1"/>
  <c r="U402" i="64" s="1"/>
  <c r="I397" i="64"/>
  <c r="AS397" i="64"/>
  <c r="H397" i="64"/>
  <c r="Y398" i="64" l="1"/>
  <c r="M398" i="64" s="1"/>
  <c r="AW397" i="64"/>
  <c r="E397" i="64"/>
  <c r="C398" i="64" s="1"/>
  <c r="G398" i="64" s="1"/>
  <c r="AC398" i="64" s="1"/>
  <c r="AH397" i="64"/>
  <c r="AE398" i="64" l="1"/>
  <c r="AF398" i="64" s="1"/>
  <c r="AG400" i="64" s="1"/>
  <c r="V402" i="64"/>
  <c r="V403" i="64" s="1"/>
  <c r="AB398" i="64"/>
  <c r="D398" i="64"/>
  <c r="AS398" i="64" s="1"/>
  <c r="J398" i="64"/>
  <c r="N404" i="64" l="1"/>
  <c r="O404" i="64"/>
  <c r="Y399" i="64"/>
  <c r="K398" i="64"/>
  <c r="Q400" i="64"/>
  <c r="P400" i="64"/>
  <c r="AQ398" i="64" l="1"/>
  <c r="AQ399" i="64" s="1"/>
  <c r="AQ400" i="64" s="1"/>
  <c r="AQ401" i="64" s="1"/>
  <c r="AR398" i="64"/>
  <c r="AJ398" i="64"/>
  <c r="L398" i="64"/>
  <c r="H398" i="64"/>
  <c r="F398" i="64"/>
  <c r="AH398" i="64" l="1"/>
  <c r="AW398" i="64"/>
  <c r="I398" i="64"/>
  <c r="AI398" i="64"/>
  <c r="AK398" i="64" l="1"/>
  <c r="M399" i="64" s="1"/>
  <c r="E398" i="64"/>
  <c r="C399" i="64" s="1"/>
  <c r="G399" i="64" s="1"/>
  <c r="AA399" i="64" l="1"/>
  <c r="AA400" i="64" s="1"/>
  <c r="D399" i="64"/>
  <c r="AB399" i="64"/>
  <c r="J399" i="64"/>
  <c r="AC399" i="64"/>
  <c r="AE399" i="64" l="1"/>
  <c r="K399" i="64"/>
  <c r="AR399" i="64" s="1"/>
  <c r="AR400" i="64" s="1"/>
  <c r="AR401" i="64" s="1"/>
  <c r="AA401" i="64"/>
  <c r="AS399" i="64"/>
  <c r="F399" i="64" l="1"/>
  <c r="Y400" i="64"/>
  <c r="M400" i="64" s="1"/>
  <c r="AA402" i="64"/>
  <c r="T399" i="64"/>
  <c r="AV400" i="64" s="1"/>
  <c r="AV401" i="64" s="1"/>
  <c r="AV402" i="64" s="1"/>
  <c r="AV403" i="64" s="1"/>
  <c r="AV404" i="64" s="1"/>
  <c r="H399" i="64"/>
  <c r="L399" i="64"/>
  <c r="AJ399" i="64"/>
  <c r="AW399" i="64" l="1"/>
  <c r="I399" i="64"/>
  <c r="AH399" i="64"/>
  <c r="AA403" i="64"/>
  <c r="AI399" i="64"/>
  <c r="AB400" i="64"/>
  <c r="E399" i="64" l="1"/>
  <c r="C400" i="64" l="1"/>
  <c r="G400" i="64" s="1"/>
  <c r="D400" i="64"/>
  <c r="J400" i="64"/>
  <c r="K400" i="64" l="1"/>
  <c r="X401" i="64" s="1"/>
  <c r="X402" i="64" s="1"/>
  <c r="X403" i="64" s="1"/>
  <c r="X404" i="64" s="1"/>
  <c r="X405" i="64" s="1"/>
  <c r="AC400" i="64"/>
  <c r="AS400" i="64"/>
  <c r="Y401" i="64" l="1"/>
  <c r="M401" i="64" s="1"/>
  <c r="AW400" i="64"/>
  <c r="AJ400" i="64"/>
  <c r="L400" i="64"/>
  <c r="H400" i="64"/>
  <c r="AE400" i="64"/>
  <c r="F400" i="64"/>
  <c r="AH400" i="64" l="1"/>
  <c r="I400" i="64"/>
  <c r="AI400" i="64"/>
  <c r="E400" i="64" l="1"/>
  <c r="C401" i="64" l="1"/>
  <c r="G401" i="64" s="1"/>
  <c r="W401" i="64" s="1"/>
  <c r="W402" i="64" s="1"/>
  <c r="W403" i="64" s="1"/>
  <c r="W404" i="64" s="1"/>
  <c r="J401" i="64"/>
  <c r="D401" i="64"/>
  <c r="K401" i="64" l="1"/>
  <c r="AN407" i="64"/>
  <c r="T407" i="64" s="1"/>
  <c r="T408" i="64" s="1"/>
  <c r="AS401" i="64"/>
  <c r="AC401" i="64"/>
  <c r="AE401" i="64" l="1"/>
  <c r="Y402" i="64"/>
  <c r="AW401" i="64"/>
  <c r="H401" i="64"/>
  <c r="AR402" i="64" s="1"/>
  <c r="AJ401" i="64"/>
  <c r="L401" i="64"/>
  <c r="AB401" i="64"/>
  <c r="F401" i="64"/>
  <c r="M402" i="64" l="1"/>
  <c r="AO402" i="64"/>
  <c r="AH401" i="64"/>
  <c r="AP402" i="64"/>
  <c r="I401" i="64"/>
  <c r="AU405" i="64"/>
  <c r="Z405" i="64"/>
  <c r="AT405" i="64"/>
  <c r="AI401" i="64"/>
  <c r="R403" i="64" l="1"/>
  <c r="R404" i="64" s="1"/>
  <c r="R405" i="64" s="1"/>
  <c r="R406" i="64" s="1"/>
  <c r="S407" i="64" s="1"/>
  <c r="S408" i="64" s="1"/>
  <c r="AB402" i="64"/>
  <c r="E401" i="64"/>
  <c r="C402" i="64" s="1"/>
  <c r="G402" i="64" s="1"/>
  <c r="R407" i="64" l="1"/>
  <c r="AC402" i="64"/>
  <c r="J402" i="64"/>
  <c r="AE402" i="64" l="1"/>
  <c r="K402" i="64"/>
  <c r="D402" i="64" s="1"/>
  <c r="AQ402" i="64" s="1"/>
  <c r="AS402" i="64" l="1"/>
  <c r="AW402" i="64" s="1"/>
  <c r="H402" i="64"/>
  <c r="L402" i="64"/>
  <c r="AJ402" i="64"/>
  <c r="F402" i="64"/>
  <c r="U403" i="64" s="1"/>
  <c r="U404" i="64" s="1"/>
  <c r="U405" i="64" s="1"/>
  <c r="U406" i="64" s="1"/>
  <c r="U407" i="64" s="1"/>
  <c r="Y403" i="64" l="1"/>
  <c r="M403" i="64"/>
  <c r="AI402" i="64"/>
  <c r="AL402" i="64" s="1"/>
  <c r="AM402" i="64" s="1"/>
  <c r="I402" i="64"/>
  <c r="AH402" i="64"/>
  <c r="V407" i="64" l="1"/>
  <c r="V408" i="64" s="1"/>
  <c r="E402" i="64"/>
  <c r="C403" i="64" s="1"/>
  <c r="G403" i="64" s="1"/>
  <c r="AB403" i="64"/>
  <c r="J403" i="64" l="1"/>
  <c r="K403" i="64" s="1"/>
  <c r="D403" i="64"/>
  <c r="AC403" i="64"/>
  <c r="N409" i="64"/>
  <c r="O409" i="64"/>
  <c r="AQ403" i="64" l="1"/>
  <c r="AQ404" i="64" s="1"/>
  <c r="AQ405" i="64" s="1"/>
  <c r="AR403" i="64"/>
  <c r="F403" i="64"/>
  <c r="AS403" i="64"/>
  <c r="Y404" i="64" s="1"/>
  <c r="AE403" i="64"/>
  <c r="AF403" i="64" s="1"/>
  <c r="AG405" i="64" s="1"/>
  <c r="AJ403" i="64"/>
  <c r="H403" i="64"/>
  <c r="L403" i="64"/>
  <c r="I403" i="64" s="1"/>
  <c r="P405" i="64" l="1"/>
  <c r="Q405" i="64"/>
  <c r="AQ406" i="64" s="1"/>
  <c r="AW403" i="64"/>
  <c r="AI403" i="64"/>
  <c r="AH403" i="64"/>
  <c r="AK403" i="64" l="1"/>
  <c r="AA404" i="64" s="1"/>
  <c r="AA405" i="64" s="1"/>
  <c r="E403" i="64"/>
  <c r="C404" i="64" s="1"/>
  <c r="G404" i="64" s="1"/>
  <c r="AC404" i="64" s="1"/>
  <c r="M404" i="64" l="1"/>
  <c r="J404" i="64" s="1"/>
  <c r="K404" i="64" s="1"/>
  <c r="AR404" i="64" s="1"/>
  <c r="AR405" i="64" s="1"/>
  <c r="AR406" i="64" s="1"/>
  <c r="AE404" i="64"/>
  <c r="AA406" i="64"/>
  <c r="AB404" i="64" l="1"/>
  <c r="D404" i="64"/>
  <c r="AS404" i="64" s="1"/>
  <c r="Y405" i="64" s="1"/>
  <c r="M405" i="64" s="1"/>
  <c r="AB405" i="64" s="1"/>
  <c r="T404" i="64"/>
  <c r="AV405" i="64" s="1"/>
  <c r="AV406" i="64" s="1"/>
  <c r="AV407" i="64" s="1"/>
  <c r="AV408" i="64" s="1"/>
  <c r="AV409" i="64" s="1"/>
  <c r="AJ404" i="64"/>
  <c r="H404" i="64"/>
  <c r="L404" i="64"/>
  <c r="AA407" i="64"/>
  <c r="F404" i="64" l="1"/>
  <c r="I404" i="64"/>
  <c r="AW404" i="64"/>
  <c r="AH404" i="64"/>
  <c r="AI404" i="64"/>
  <c r="AA408" i="64"/>
  <c r="E404" i="64" l="1"/>
  <c r="C405" i="64" l="1"/>
  <c r="G405" i="64" s="1"/>
  <c r="J405" i="64"/>
  <c r="D405" i="64"/>
  <c r="K405" i="64" l="1"/>
  <c r="X406" i="64" s="1"/>
  <c r="X407" i="64" s="1"/>
  <c r="X408" i="64" s="1"/>
  <c r="X409" i="64" s="1"/>
  <c r="X410" i="64" s="1"/>
  <c r="AC405" i="64"/>
  <c r="AS405" i="64"/>
  <c r="F405" i="64" l="1"/>
  <c r="Y406" i="64"/>
  <c r="M406" i="64" s="1"/>
  <c r="AW405" i="64"/>
  <c r="AE405" i="64"/>
  <c r="L405" i="64"/>
  <c r="H405" i="64"/>
  <c r="AJ405" i="64"/>
  <c r="AH405" i="64" l="1"/>
  <c r="AI405" i="64"/>
  <c r="I405" i="64"/>
  <c r="E405" i="64" l="1"/>
  <c r="C406" i="64" l="1"/>
  <c r="G406" i="64" s="1"/>
  <c r="W406" i="64" s="1"/>
  <c r="W407" i="64" s="1"/>
  <c r="W408" i="64" s="1"/>
  <c r="W409" i="64" s="1"/>
  <c r="J406" i="64"/>
  <c r="D406" i="64"/>
  <c r="K406" i="64" l="1"/>
  <c r="AN412" i="64"/>
  <c r="T412" i="64" s="1"/>
  <c r="T413" i="64" s="1"/>
  <c r="AS406" i="64"/>
  <c r="AC406" i="64"/>
  <c r="AE406" i="64" l="1"/>
  <c r="Y407" i="64"/>
  <c r="AW406" i="64"/>
  <c r="L406" i="64"/>
  <c r="H406" i="64"/>
  <c r="AR407" i="64" s="1"/>
  <c r="AJ406" i="64"/>
  <c r="AB406" i="64"/>
  <c r="F406" i="64"/>
  <c r="M407" i="64" l="1"/>
  <c r="AO407" i="64"/>
  <c r="I406" i="64"/>
  <c r="Z410" i="64"/>
  <c r="AT410" i="64"/>
  <c r="AU410" i="64"/>
  <c r="AI406" i="64"/>
  <c r="AH406" i="64"/>
  <c r="AP407" i="64"/>
  <c r="AB407" i="64" l="1"/>
  <c r="R408" i="64"/>
  <c r="R409" i="64" s="1"/>
  <c r="R410" i="64" s="1"/>
  <c r="R411" i="64" s="1"/>
  <c r="R412" i="64" s="1"/>
  <c r="E406" i="64"/>
  <c r="S412" i="64" l="1"/>
  <c r="S413" i="64" s="1"/>
  <c r="C407" i="64"/>
  <c r="G407" i="64" s="1"/>
  <c r="J407" i="64"/>
  <c r="K407" i="64" l="1"/>
  <c r="AC407" i="64"/>
  <c r="D407" i="64" l="1"/>
  <c r="AQ407" i="64" s="1"/>
  <c r="AE407" i="64"/>
  <c r="L407" i="64"/>
  <c r="AJ407" i="64"/>
  <c r="AS407" i="64" l="1"/>
  <c r="H407" i="64"/>
  <c r="AH407" i="64" s="1"/>
  <c r="F407" i="64"/>
  <c r="U408" i="64" s="1"/>
  <c r="U409" i="64" s="1"/>
  <c r="U410" i="64" s="1"/>
  <c r="U411" i="64" s="1"/>
  <c r="U412" i="64" s="1"/>
  <c r="I407" i="64"/>
  <c r="AI407" i="64"/>
  <c r="AL407" i="64" s="1"/>
  <c r="AM407" i="64" s="1"/>
  <c r="Y408" i="64" l="1"/>
  <c r="M408" i="64" s="1"/>
  <c r="AW407" i="64"/>
  <c r="E407" i="64"/>
  <c r="V412" i="64" l="1"/>
  <c r="V413" i="64" s="1"/>
  <c r="D408" i="64"/>
  <c r="C408" i="64"/>
  <c r="G408" i="64" s="1"/>
  <c r="J408" i="64"/>
  <c r="N414" i="64" l="1"/>
  <c r="O414" i="64"/>
  <c r="AB408" i="64"/>
  <c r="K408" i="64"/>
  <c r="AS408" i="64"/>
  <c r="AC408" i="64"/>
  <c r="AQ408" i="64" l="1"/>
  <c r="AQ409" i="64" s="1"/>
  <c r="AQ410" i="64" s="1"/>
  <c r="AR408" i="64"/>
  <c r="F408" i="64"/>
  <c r="AE408" i="64"/>
  <c r="AF408" i="64" s="1"/>
  <c r="AG410" i="64" s="1"/>
  <c r="Y409" i="64"/>
  <c r="L408" i="64"/>
  <c r="H408" i="64"/>
  <c r="AJ408" i="64"/>
  <c r="I408" i="64" l="1"/>
  <c r="AW408" i="64"/>
  <c r="AI408" i="64"/>
  <c r="AH408" i="64"/>
  <c r="P410" i="64"/>
  <c r="Q410" i="64"/>
  <c r="AQ411" i="64" s="1"/>
  <c r="AK408" i="64" l="1"/>
  <c r="AA409" i="64" s="1"/>
  <c r="AA410" i="64" s="1"/>
  <c r="E408" i="64"/>
  <c r="C409" i="64" s="1"/>
  <c r="G409" i="64" s="1"/>
  <c r="M409" i="64" l="1"/>
  <c r="D409" i="64" s="1"/>
  <c r="AS409" i="64" s="1"/>
  <c r="AC409" i="64"/>
  <c r="AA411" i="64"/>
  <c r="J409" i="64" l="1"/>
  <c r="K409" i="64" s="1"/>
  <c r="AR409" i="64" s="1"/>
  <c r="AR410" i="64" s="1"/>
  <c r="AR411" i="64" s="1"/>
  <c r="AB409" i="64"/>
  <c r="Y410" i="64"/>
  <c r="M410" i="64" s="1"/>
  <c r="AA412" i="64"/>
  <c r="AE409" i="64"/>
  <c r="T409" i="64" l="1"/>
  <c r="AV410" i="64" s="1"/>
  <c r="AV411" i="64" s="1"/>
  <c r="AV412" i="64" s="1"/>
  <c r="AV413" i="64" s="1"/>
  <c r="AV414" i="64" s="1"/>
  <c r="L409" i="64"/>
  <c r="H409" i="64"/>
  <c r="AJ409" i="64"/>
  <c r="F409" i="64"/>
  <c r="AA413" i="64"/>
  <c r="AB410" i="64"/>
  <c r="AI409" i="64" l="1"/>
  <c r="AH409" i="64"/>
  <c r="AW409" i="64"/>
  <c r="I409" i="64"/>
  <c r="E409" i="64" l="1"/>
  <c r="C410" i="64" l="1"/>
  <c r="G410" i="64" s="1"/>
  <c r="J410" i="64"/>
  <c r="D410" i="64"/>
  <c r="K410" i="64" l="1"/>
  <c r="X411" i="64" s="1"/>
  <c r="X412" i="64" s="1"/>
  <c r="X413" i="64" s="1"/>
  <c r="X414" i="64" s="1"/>
  <c r="X415" i="64" s="1"/>
  <c r="AS410" i="64"/>
  <c r="AC410" i="64"/>
  <c r="F410" i="64" l="1"/>
  <c r="AE410" i="64"/>
  <c r="Y411" i="64"/>
  <c r="M411" i="64" s="1"/>
  <c r="AW410" i="64"/>
  <c r="L410" i="64"/>
  <c r="AJ410" i="64"/>
  <c r="H410" i="64"/>
  <c r="AH410" i="64" l="1"/>
  <c r="AI410" i="64"/>
  <c r="I410" i="64"/>
  <c r="E410" i="64" l="1"/>
  <c r="C411" i="64" l="1"/>
  <c r="G411" i="64" s="1"/>
  <c r="W411" i="64" s="1"/>
  <c r="W412" i="64" s="1"/>
  <c r="W413" i="64" s="1"/>
  <c r="W414" i="64" s="1"/>
  <c r="J411" i="64"/>
  <c r="D411" i="64"/>
  <c r="K411" i="64" l="1"/>
  <c r="AN417" i="64"/>
  <c r="T417" i="64" s="1"/>
  <c r="T418" i="64" s="1"/>
  <c r="AC411" i="64"/>
  <c r="AS411" i="64"/>
  <c r="Y412" i="64" l="1"/>
  <c r="AW411" i="64"/>
  <c r="AE411" i="64"/>
  <c r="H411" i="64"/>
  <c r="AR412" i="64" s="1"/>
  <c r="L411" i="64"/>
  <c r="AJ411" i="64"/>
  <c r="AB411" i="64"/>
  <c r="F411" i="64"/>
  <c r="M412" i="64" l="1"/>
  <c r="AO412" i="64"/>
  <c r="Z415" i="64"/>
  <c r="AT415" i="64"/>
  <c r="AU415" i="64"/>
  <c r="AP412" i="64"/>
  <c r="AH411" i="64"/>
  <c r="AI411" i="64"/>
  <c r="I411" i="64"/>
  <c r="R413" i="64" l="1"/>
  <c r="R414" i="64" s="1"/>
  <c r="R415" i="64" s="1"/>
  <c r="R416" i="64" s="1"/>
  <c r="S417" i="64" s="1"/>
  <c r="S418" i="64" s="1"/>
  <c r="AB412" i="64"/>
  <c r="E411" i="64"/>
  <c r="C412" i="64" s="1"/>
  <c r="G412" i="64" s="1"/>
  <c r="R417" i="64" l="1"/>
  <c r="AC412" i="64"/>
  <c r="J412" i="64"/>
  <c r="K412" i="64" l="1"/>
  <c r="AE412" i="64"/>
  <c r="AJ412" i="64" l="1"/>
  <c r="L412" i="64"/>
  <c r="D412" i="64"/>
  <c r="AQ412" i="64" s="1"/>
  <c r="F412" i="64" l="1"/>
  <c r="U413" i="64" s="1"/>
  <c r="U414" i="64" s="1"/>
  <c r="U415" i="64" s="1"/>
  <c r="U416" i="64" s="1"/>
  <c r="U417" i="64" s="1"/>
  <c r="AS412" i="64"/>
  <c r="I412" i="64"/>
  <c r="H412" i="64"/>
  <c r="AI412" i="64"/>
  <c r="AL412" i="64" s="1"/>
  <c r="AM412" i="64" s="1"/>
  <c r="AH412" i="64" l="1"/>
  <c r="E412" i="64"/>
  <c r="C413" i="64" s="1"/>
  <c r="G413" i="64" s="1"/>
  <c r="AC413" i="64" s="1"/>
  <c r="Y413" i="64"/>
  <c r="M413" i="64" s="1"/>
  <c r="AW412" i="64"/>
  <c r="AB413" i="64" l="1"/>
  <c r="D413" i="64"/>
  <c r="J413" i="64"/>
  <c r="AE413" i="64"/>
  <c r="AF413" i="64" s="1"/>
  <c r="AG415" i="64" s="1"/>
  <c r="V417" i="64"/>
  <c r="V418" i="64" s="1"/>
  <c r="N419" i="64" l="1"/>
  <c r="O419" i="64"/>
  <c r="AS413" i="64"/>
  <c r="P415" i="64"/>
  <c r="Q415" i="64"/>
  <c r="K413" i="64"/>
  <c r="AR413" i="64" l="1"/>
  <c r="AQ413" i="64"/>
  <c r="AQ414" i="64" s="1"/>
  <c r="AQ415" i="64" s="1"/>
  <c r="AQ416" i="64" s="1"/>
  <c r="F413" i="64"/>
  <c r="Y414" i="64"/>
  <c r="AJ413" i="64"/>
  <c r="L413" i="64"/>
  <c r="H413" i="64"/>
  <c r="I413" i="64" l="1"/>
  <c r="AI413" i="64"/>
  <c r="AW413" i="64"/>
  <c r="AH413" i="64"/>
  <c r="AK413" i="64" l="1"/>
  <c r="AA414" i="64" s="1"/>
  <c r="AA415" i="64" s="1"/>
  <c r="E413" i="64"/>
  <c r="C414" i="64" s="1"/>
  <c r="G414" i="64" s="1"/>
  <c r="M414" i="64" l="1"/>
  <c r="AB414" i="64" s="1"/>
  <c r="AC414" i="64"/>
  <c r="AA416" i="64"/>
  <c r="D414" i="64" l="1"/>
  <c r="AS414" i="64" s="1"/>
  <c r="Y415" i="64" s="1"/>
  <c r="M415" i="64" s="1"/>
  <c r="J414" i="64"/>
  <c r="K414" i="64" s="1"/>
  <c r="AR414" i="64" s="1"/>
  <c r="AR415" i="64" s="1"/>
  <c r="AR416" i="64" s="1"/>
  <c r="AA417" i="64"/>
  <c r="AE414" i="64"/>
  <c r="F414" i="64" l="1"/>
  <c r="T414" i="64"/>
  <c r="AV415" i="64" s="1"/>
  <c r="AV416" i="64" s="1"/>
  <c r="AV417" i="64" s="1"/>
  <c r="AV418" i="64" s="1"/>
  <c r="AV419" i="64" s="1"/>
  <c r="L414" i="64"/>
  <c r="H414" i="64"/>
  <c r="AJ414" i="64"/>
  <c r="AA418" i="64"/>
  <c r="AB415" i="64"/>
  <c r="AH414" i="64" l="1"/>
  <c r="AW414" i="64"/>
  <c r="AI414" i="64"/>
  <c r="I414" i="64"/>
  <c r="E414" i="64" l="1"/>
  <c r="C415" i="64" l="1"/>
  <c r="G415" i="64" s="1"/>
  <c r="J415" i="64"/>
  <c r="D415" i="64"/>
  <c r="K415" i="64" l="1"/>
  <c r="X416" i="64" s="1"/>
  <c r="X417" i="64" s="1"/>
  <c r="X418" i="64" s="1"/>
  <c r="X419" i="64" s="1"/>
  <c r="X420" i="64" s="1"/>
  <c r="AS415" i="64"/>
  <c r="AC415" i="64"/>
  <c r="F415" i="64" l="1"/>
  <c r="AE415" i="64"/>
  <c r="Y416" i="64"/>
  <c r="M416" i="64" s="1"/>
  <c r="AW415" i="64"/>
  <c r="H415" i="64"/>
  <c r="AJ415" i="64"/>
  <c r="L415" i="64"/>
  <c r="I415" i="64" l="1"/>
  <c r="AI415" i="64"/>
  <c r="AH415" i="64"/>
  <c r="E415" i="64" l="1"/>
  <c r="C416" i="64" l="1"/>
  <c r="G416" i="64" s="1"/>
  <c r="W416" i="64" s="1"/>
  <c r="W417" i="64" s="1"/>
  <c r="W418" i="64" s="1"/>
  <c r="W419" i="64" s="1"/>
  <c r="J416" i="64"/>
  <c r="D416" i="64"/>
  <c r="K416" i="64" l="1"/>
  <c r="AN422" i="64"/>
  <c r="T422" i="64" s="1"/>
  <c r="T423" i="64" s="1"/>
  <c r="AC416" i="64"/>
  <c r="AS416" i="64"/>
  <c r="AB416" i="64" l="1"/>
  <c r="L416" i="64"/>
  <c r="H416" i="64"/>
  <c r="AR417" i="64" s="1"/>
  <c r="AJ416" i="64"/>
  <c r="Y417" i="64"/>
  <c r="AW416" i="64"/>
  <c r="AE416" i="64"/>
  <c r="F416" i="64"/>
  <c r="M417" i="64" l="1"/>
  <c r="AO417" i="64"/>
  <c r="AI416" i="64"/>
  <c r="AH416" i="64"/>
  <c r="AP417" i="64"/>
  <c r="I416" i="64"/>
  <c r="AU420" i="64"/>
  <c r="Z420" i="64"/>
  <c r="AT420" i="64"/>
  <c r="R418" i="64" l="1"/>
  <c r="R419" i="64" s="1"/>
  <c r="R420" i="64" s="1"/>
  <c r="R421" i="64" s="1"/>
  <c r="S422" i="64" s="1"/>
  <c r="S423" i="64" s="1"/>
  <c r="AB417" i="64"/>
  <c r="E416" i="64"/>
  <c r="R422" i="64" l="1"/>
  <c r="C417" i="64"/>
  <c r="G417" i="64" s="1"/>
  <c r="J417" i="64"/>
  <c r="K417" i="64" l="1"/>
  <c r="AC417" i="64"/>
  <c r="AE417" i="64" l="1"/>
  <c r="AJ417" i="64"/>
  <c r="L417" i="64"/>
  <c r="D417" i="64"/>
  <c r="AQ417" i="64" s="1"/>
  <c r="F417" i="64" l="1"/>
  <c r="U418" i="64" s="1"/>
  <c r="U419" i="64" s="1"/>
  <c r="U420" i="64" s="1"/>
  <c r="U421" i="64" s="1"/>
  <c r="U422" i="64" s="1"/>
  <c r="AS417" i="64"/>
  <c r="I417" i="64"/>
  <c r="H417" i="64"/>
  <c r="AI417" i="64"/>
  <c r="AL417" i="64" s="1"/>
  <c r="AM417" i="64" s="1"/>
  <c r="AH417" i="64" l="1"/>
  <c r="E417" i="64"/>
  <c r="C418" i="64" s="1"/>
  <c r="G418" i="64" s="1"/>
  <c r="AC418" i="64" s="1"/>
  <c r="Y418" i="64"/>
  <c r="M418" i="64" s="1"/>
  <c r="AW417" i="64"/>
  <c r="D418" i="64" l="1"/>
  <c r="AB418" i="64"/>
  <c r="J418" i="64"/>
  <c r="AE418" i="64"/>
  <c r="AF418" i="64" s="1"/>
  <c r="AG420" i="64" s="1"/>
  <c r="V422" i="64"/>
  <c r="V423" i="64" s="1"/>
  <c r="K418" i="64" l="1"/>
  <c r="P420" i="64"/>
  <c r="Q420" i="64"/>
  <c r="N424" i="64"/>
  <c r="O424" i="64"/>
  <c r="AS418" i="64"/>
  <c r="AQ418" i="64" l="1"/>
  <c r="AQ419" i="64" s="1"/>
  <c r="AQ420" i="64" s="1"/>
  <c r="AQ421" i="64" s="1"/>
  <c r="AR418" i="64"/>
  <c r="F418" i="64"/>
  <c r="Y419" i="64"/>
  <c r="L418" i="64"/>
  <c r="AJ418" i="64"/>
  <c r="H418" i="64"/>
  <c r="AH418" i="64" l="1"/>
  <c r="AI418" i="64"/>
  <c r="I418" i="64"/>
  <c r="AW418" i="64"/>
  <c r="AK418" i="64" l="1"/>
  <c r="AA419" i="64" s="1"/>
  <c r="AA420" i="64" s="1"/>
  <c r="E418" i="64"/>
  <c r="C419" i="64" s="1"/>
  <c r="G419" i="64" s="1"/>
  <c r="M419" i="64" l="1"/>
  <c r="AB419" i="64" s="1"/>
  <c r="AA421" i="64"/>
  <c r="AC419" i="64"/>
  <c r="D419" i="64" l="1"/>
  <c r="J419" i="64"/>
  <c r="K419" i="64" s="1"/>
  <c r="AR419" i="64" s="1"/>
  <c r="AR420" i="64" s="1"/>
  <c r="AR421" i="64" s="1"/>
  <c r="AS419" i="64"/>
  <c r="AE419" i="64"/>
  <c r="AA422" i="64"/>
  <c r="T419" i="64" l="1"/>
  <c r="AV420" i="64" s="1"/>
  <c r="AV421" i="64" s="1"/>
  <c r="AV422" i="64" s="1"/>
  <c r="AV423" i="64" s="1"/>
  <c r="AV424" i="64" s="1"/>
  <c r="H419" i="64"/>
  <c r="AJ419" i="64"/>
  <c r="L419" i="64"/>
  <c r="AA423" i="64"/>
  <c r="Y420" i="64"/>
  <c r="M420" i="64" s="1"/>
  <c r="F419" i="64"/>
  <c r="AB420" i="64" l="1"/>
  <c r="I419" i="64"/>
  <c r="AI419" i="64"/>
  <c r="AH419" i="64"/>
  <c r="AW419" i="64"/>
  <c r="E419" i="64" l="1"/>
  <c r="C420" i="64" l="1"/>
  <c r="G420" i="64" s="1"/>
  <c r="J420" i="64"/>
  <c r="D420" i="64"/>
  <c r="K420" i="64" l="1"/>
  <c r="AC420" i="64"/>
  <c r="AS420" i="64"/>
  <c r="F420" i="64" l="1"/>
  <c r="X421" i="64"/>
  <c r="X422" i="64" s="1"/>
  <c r="X423" i="64" s="1"/>
  <c r="X424" i="64" s="1"/>
  <c r="X425" i="64" s="1"/>
  <c r="Y421" i="64"/>
  <c r="M421" i="64" s="1"/>
  <c r="AW420" i="64"/>
  <c r="AE420" i="64"/>
  <c r="AJ420" i="64"/>
  <c r="H420" i="64"/>
  <c r="L420" i="64"/>
  <c r="I420" i="64" l="1"/>
  <c r="AH420" i="64"/>
  <c r="AI420" i="64"/>
  <c r="E420" i="64" l="1"/>
  <c r="C421" i="64" l="1"/>
  <c r="G421" i="64" s="1"/>
  <c r="W421" i="64" s="1"/>
  <c r="W422" i="64" s="1"/>
  <c r="W423" i="64" s="1"/>
  <c r="W424" i="64" s="1"/>
  <c r="D421" i="64"/>
  <c r="J421" i="64"/>
  <c r="K421" i="64" l="1"/>
  <c r="F421" i="64" s="1"/>
  <c r="AN427" i="64"/>
  <c r="T427" i="64" s="1"/>
  <c r="T428" i="64" s="1"/>
  <c r="AS421" i="64"/>
  <c r="AC421" i="64"/>
  <c r="AE421" i="64" l="1"/>
  <c r="Y422" i="64"/>
  <c r="AW421" i="64"/>
  <c r="AB421" i="64"/>
  <c r="L421" i="64"/>
  <c r="H421" i="64"/>
  <c r="AR422" i="64" s="1"/>
  <c r="AJ421" i="64"/>
  <c r="M422" i="64" l="1"/>
  <c r="AO422" i="64"/>
  <c r="Z425" i="64"/>
  <c r="AU425" i="64"/>
  <c r="AT425" i="64"/>
  <c r="AI421" i="64"/>
  <c r="AH421" i="64"/>
  <c r="AP422" i="64"/>
  <c r="I421" i="64"/>
  <c r="AB422" i="64" l="1"/>
  <c r="R423" i="64"/>
  <c r="R424" i="64" s="1"/>
  <c r="R425" i="64" s="1"/>
  <c r="R426" i="64" s="1"/>
  <c r="S427" i="64" s="1"/>
  <c r="S428" i="64" s="1"/>
  <c r="E421" i="64"/>
  <c r="R427" i="64" l="1"/>
  <c r="C422" i="64"/>
  <c r="G422" i="64" s="1"/>
  <c r="J422" i="64"/>
  <c r="AC422" i="64" l="1"/>
  <c r="K422" i="64"/>
  <c r="AJ422" i="64" l="1"/>
  <c r="L422" i="64"/>
  <c r="D422" i="64"/>
  <c r="AQ422" i="64" s="1"/>
  <c r="AE422" i="64"/>
  <c r="F422" i="64" l="1"/>
  <c r="U423" i="64" s="1"/>
  <c r="U424" i="64" s="1"/>
  <c r="U425" i="64" s="1"/>
  <c r="U426" i="64" s="1"/>
  <c r="U427" i="64" s="1"/>
  <c r="I422" i="64"/>
  <c r="AS422" i="64"/>
  <c r="AI422" i="64"/>
  <c r="AL422" i="64" s="1"/>
  <c r="AM422" i="64" s="1"/>
  <c r="H422" i="64"/>
  <c r="AH422" i="64" l="1"/>
  <c r="Y423" i="64"/>
  <c r="M423" i="64" s="1"/>
  <c r="AW422" i="64"/>
  <c r="E422" i="64"/>
  <c r="C423" i="64" s="1"/>
  <c r="G423" i="64" s="1"/>
  <c r="AC423" i="64" s="1"/>
  <c r="AE423" i="64" l="1"/>
  <c r="AF423" i="64" s="1"/>
  <c r="AG425" i="64" s="1"/>
  <c r="AB423" i="64"/>
  <c r="D423" i="64"/>
  <c r="J423" i="64"/>
  <c r="V427" i="64"/>
  <c r="V428" i="64" s="1"/>
  <c r="K423" i="64" l="1"/>
  <c r="AS423" i="64"/>
  <c r="N429" i="64"/>
  <c r="O429" i="64"/>
  <c r="Q425" i="64"/>
  <c r="P425" i="64"/>
  <c r="AQ423" i="64" l="1"/>
  <c r="AQ424" i="64" s="1"/>
  <c r="AQ425" i="64" s="1"/>
  <c r="AQ426" i="64" s="1"/>
  <c r="AR423" i="64"/>
  <c r="F423" i="64"/>
  <c r="Y424" i="64"/>
  <c r="AJ423" i="64"/>
  <c r="L423" i="64"/>
  <c r="H423" i="64"/>
  <c r="AH423" i="64" l="1"/>
  <c r="AI423" i="64"/>
  <c r="I423" i="64"/>
  <c r="AW423" i="64"/>
  <c r="AK423" i="64" l="1"/>
  <c r="AA424" i="64" s="1"/>
  <c r="AA425" i="64" s="1"/>
  <c r="E423" i="64"/>
  <c r="C424" i="64" s="1"/>
  <c r="G424" i="64" s="1"/>
  <c r="M424" i="64" l="1"/>
  <c r="D424" i="64" s="1"/>
  <c r="AA426" i="64"/>
  <c r="AC424" i="64"/>
  <c r="J424" i="64" l="1"/>
  <c r="K424" i="64" s="1"/>
  <c r="AR424" i="64" s="1"/>
  <c r="AR425" i="64" s="1"/>
  <c r="AR426" i="64" s="1"/>
  <c r="AB424" i="64"/>
  <c r="AA427" i="64"/>
  <c r="AE424" i="64"/>
  <c r="AS424" i="64"/>
  <c r="F424" i="64" l="1"/>
  <c r="Y425" i="64"/>
  <c r="M425" i="64" s="1"/>
  <c r="AA428" i="64"/>
  <c r="T424" i="64"/>
  <c r="AV425" i="64" s="1"/>
  <c r="AV426" i="64" s="1"/>
  <c r="AV427" i="64" s="1"/>
  <c r="AV428" i="64" s="1"/>
  <c r="AV429" i="64" s="1"/>
  <c r="L424" i="64"/>
  <c r="H424" i="64"/>
  <c r="AJ424" i="64"/>
  <c r="AH424" i="64" l="1"/>
  <c r="I424" i="64"/>
  <c r="AW424" i="64"/>
  <c r="AI424" i="64"/>
  <c r="AB425" i="64"/>
  <c r="E424" i="64" l="1"/>
  <c r="C425" i="64" l="1"/>
  <c r="G425" i="64" s="1"/>
  <c r="D425" i="64"/>
  <c r="J425" i="64"/>
  <c r="K425" i="64" l="1"/>
  <c r="X426" i="64" s="1"/>
  <c r="X427" i="64" s="1"/>
  <c r="X428" i="64" s="1"/>
  <c r="X429" i="64" s="1"/>
  <c r="X430" i="64" s="1"/>
  <c r="AC425" i="64"/>
  <c r="AS425" i="64"/>
  <c r="Y426" i="64" l="1"/>
  <c r="M426" i="64" s="1"/>
  <c r="AW425" i="64"/>
  <c r="H425" i="64"/>
  <c r="AJ425" i="64"/>
  <c r="L425" i="64"/>
  <c r="AE425" i="64"/>
  <c r="F425" i="64"/>
  <c r="I425" i="64" l="1"/>
  <c r="AI425" i="64"/>
  <c r="AH425" i="64"/>
  <c r="E425" i="64" l="1"/>
  <c r="C426" i="64" l="1"/>
  <c r="G426" i="64" s="1"/>
  <c r="W426" i="64" s="1"/>
  <c r="W427" i="64" s="1"/>
  <c r="W428" i="64" s="1"/>
  <c r="W429" i="64" s="1"/>
  <c r="D426" i="64"/>
  <c r="J426" i="64"/>
  <c r="K426" i="64" l="1"/>
  <c r="F426" i="64" s="1"/>
  <c r="AN432" i="64"/>
  <c r="T432" i="64" s="1"/>
  <c r="T433" i="64" s="1"/>
  <c r="AS426" i="64"/>
  <c r="AC426" i="64"/>
  <c r="AB426" i="64" l="1"/>
  <c r="AE426" i="64"/>
  <c r="Y427" i="64"/>
  <c r="AW426" i="64"/>
  <c r="L426" i="64"/>
  <c r="H426" i="64"/>
  <c r="AR427" i="64" s="1"/>
  <c r="AJ426" i="64"/>
  <c r="M427" i="64" l="1"/>
  <c r="AO427" i="64"/>
  <c r="AI426" i="64"/>
  <c r="AH426" i="64"/>
  <c r="AP427" i="64"/>
  <c r="I426" i="64"/>
  <c r="Z430" i="64"/>
  <c r="AT430" i="64"/>
  <c r="AU430" i="64"/>
  <c r="AB427" i="64" l="1"/>
  <c r="R428" i="64"/>
  <c r="R429" i="64" s="1"/>
  <c r="R430" i="64" s="1"/>
  <c r="R431" i="64" s="1"/>
  <c r="R432" i="64" s="1"/>
  <c r="E426" i="64"/>
  <c r="S432" i="64" l="1"/>
  <c r="S433" i="64" s="1"/>
  <c r="C427" i="64"/>
  <c r="G427" i="64" s="1"/>
  <c r="J427" i="64"/>
  <c r="AC427" i="64" l="1"/>
  <c r="K427" i="64"/>
  <c r="D427" i="64" s="1"/>
  <c r="AQ427" i="64" s="1"/>
  <c r="AS427" i="64" l="1"/>
  <c r="AW427" i="64" s="1"/>
  <c r="H427" i="64"/>
  <c r="AJ427" i="64"/>
  <c r="L427" i="64"/>
  <c r="Y428" i="64"/>
  <c r="F427" i="64"/>
  <c r="U428" i="64" s="1"/>
  <c r="U429" i="64" s="1"/>
  <c r="U430" i="64" s="1"/>
  <c r="U431" i="64" s="1"/>
  <c r="U432" i="64" s="1"/>
  <c r="AE427" i="64"/>
  <c r="M428" i="64" l="1"/>
  <c r="I427" i="64"/>
  <c r="AI427" i="64"/>
  <c r="AL427" i="64" s="1"/>
  <c r="AM427" i="64" s="1"/>
  <c r="AH427" i="64"/>
  <c r="AB428" i="64" l="1"/>
  <c r="E427" i="64"/>
  <c r="V432" i="64"/>
  <c r="V433" i="64" s="1"/>
  <c r="N434" i="64" l="1"/>
  <c r="O434" i="64"/>
  <c r="C428" i="64"/>
  <c r="G428" i="64" s="1"/>
  <c r="D428" i="64"/>
  <c r="J428" i="64"/>
  <c r="K428" i="64" l="1"/>
  <c r="AC428" i="64"/>
  <c r="AS428" i="64"/>
  <c r="AQ428" i="64" l="1"/>
  <c r="AQ429" i="64" s="1"/>
  <c r="AQ430" i="64" s="1"/>
  <c r="AR428" i="64"/>
  <c r="F428" i="64"/>
  <c r="Y429" i="64"/>
  <c r="AE428" i="64"/>
  <c r="AF428" i="64" s="1"/>
  <c r="AG430" i="64" s="1"/>
  <c r="L428" i="64"/>
  <c r="H428" i="64"/>
  <c r="AJ428" i="64"/>
  <c r="AW428" i="64" l="1"/>
  <c r="I428" i="64"/>
  <c r="P430" i="64"/>
  <c r="Q430" i="64"/>
  <c r="AQ431" i="64" s="1"/>
  <c r="AI428" i="64"/>
  <c r="AH428" i="64"/>
  <c r="AK428" i="64" l="1"/>
  <c r="AA429" i="64" s="1"/>
  <c r="AA430" i="64" s="1"/>
  <c r="M429" i="64"/>
  <c r="E428" i="64"/>
  <c r="C429" i="64" s="1"/>
  <c r="G429" i="64" s="1"/>
  <c r="AB429" i="64" l="1"/>
  <c r="J429" i="64"/>
  <c r="K429" i="64" s="1"/>
  <c r="AR429" i="64" s="1"/>
  <c r="AR430" i="64" s="1"/>
  <c r="AR431" i="64" s="1"/>
  <c r="D429" i="64"/>
  <c r="AS429" i="64" s="1"/>
  <c r="AC429" i="64"/>
  <c r="AA431" i="64"/>
  <c r="F429" i="64" l="1"/>
  <c r="AA432" i="64"/>
  <c r="Y430" i="64"/>
  <c r="M430" i="64" s="1"/>
  <c r="AE429" i="64"/>
  <c r="T429" i="64"/>
  <c r="AV430" i="64" s="1"/>
  <c r="AV431" i="64" s="1"/>
  <c r="AV432" i="64" s="1"/>
  <c r="AV433" i="64" s="1"/>
  <c r="AV434" i="64" s="1"/>
  <c r="AJ429" i="64"/>
  <c r="L429" i="64"/>
  <c r="H429" i="64"/>
  <c r="AB430" i="64" l="1"/>
  <c r="AH429" i="64"/>
  <c r="I429" i="64"/>
  <c r="AA433" i="64"/>
  <c r="AI429" i="64"/>
  <c r="AW429" i="64"/>
  <c r="E429" i="64" l="1"/>
  <c r="C430" i="64" l="1"/>
  <c r="G430" i="64" s="1"/>
  <c r="D430" i="64"/>
  <c r="J430" i="64"/>
  <c r="K430" i="64" l="1"/>
  <c r="X431" i="64" s="1"/>
  <c r="X432" i="64" s="1"/>
  <c r="X433" i="64" s="1"/>
  <c r="X434" i="64" s="1"/>
  <c r="X435" i="64" s="1"/>
  <c r="AS430" i="64"/>
  <c r="AC430" i="64"/>
  <c r="F430" i="64" l="1"/>
  <c r="AE430" i="64"/>
  <c r="Y431" i="64"/>
  <c r="M431" i="64" s="1"/>
  <c r="AW430" i="64"/>
  <c r="AJ430" i="64"/>
  <c r="L430" i="64"/>
  <c r="H430" i="64"/>
  <c r="AH430" i="64" l="1"/>
  <c r="I430" i="64"/>
  <c r="AI430" i="64"/>
  <c r="E430" i="64" l="1"/>
  <c r="C431" i="64" l="1"/>
  <c r="G431" i="64" s="1"/>
  <c r="W431" i="64" s="1"/>
  <c r="W432" i="64" s="1"/>
  <c r="W433" i="64" s="1"/>
  <c r="W434" i="64" s="1"/>
  <c r="D431" i="64"/>
  <c r="J431" i="64"/>
  <c r="K431" i="64" l="1"/>
  <c r="F431" i="64" s="1"/>
  <c r="AN437" i="64"/>
  <c r="T437" i="64" s="1"/>
  <c r="T438" i="64" s="1"/>
  <c r="AC431" i="64"/>
  <c r="AS431" i="64"/>
  <c r="AB431" i="64" l="1"/>
  <c r="Y432" i="64"/>
  <c r="AW431" i="64"/>
  <c r="AE431" i="64"/>
  <c r="AJ431" i="64"/>
  <c r="H431" i="64"/>
  <c r="AR432" i="64" s="1"/>
  <c r="L431" i="64"/>
  <c r="M432" i="64" l="1"/>
  <c r="AO432" i="64"/>
  <c r="I431" i="64"/>
  <c r="AP432" i="64"/>
  <c r="AH431" i="64"/>
  <c r="AI431" i="64"/>
  <c r="Z435" i="64"/>
  <c r="AT435" i="64"/>
  <c r="AU435" i="64"/>
  <c r="R433" i="64" l="1"/>
  <c r="R434" i="64" s="1"/>
  <c r="R435" i="64" s="1"/>
  <c r="R436" i="64" s="1"/>
  <c r="S437" i="64" s="1"/>
  <c r="S438" i="64" s="1"/>
  <c r="AB432" i="64"/>
  <c r="E431" i="64"/>
  <c r="R437" i="64" l="1"/>
  <c r="C432" i="64"/>
  <c r="G432" i="64" s="1"/>
  <c r="J432" i="64"/>
  <c r="K432" i="64" l="1"/>
  <c r="D432" i="64" s="1"/>
  <c r="AQ432" i="64" s="1"/>
  <c r="AC432" i="64"/>
  <c r="AS432" i="64" l="1"/>
  <c r="Y433" i="64" s="1"/>
  <c r="M433" i="64" s="1"/>
  <c r="F432" i="64"/>
  <c r="U433" i="64" s="1"/>
  <c r="U434" i="64" s="1"/>
  <c r="U435" i="64" s="1"/>
  <c r="U436" i="64" s="1"/>
  <c r="U437" i="64" s="1"/>
  <c r="AE432" i="64"/>
  <c r="L432" i="64"/>
  <c r="H432" i="64"/>
  <c r="AJ432" i="64"/>
  <c r="AW432" i="64" l="1"/>
  <c r="AI432" i="64"/>
  <c r="AL432" i="64" s="1"/>
  <c r="AM432" i="64" s="1"/>
  <c r="AH432" i="64"/>
  <c r="I432" i="64"/>
  <c r="AB433" i="64" l="1"/>
  <c r="V437" i="64"/>
  <c r="V438" i="64" s="1"/>
  <c r="N439" i="64" s="1"/>
  <c r="E432" i="64"/>
  <c r="O439" i="64" l="1"/>
  <c r="C433" i="64"/>
  <c r="G433" i="64" s="1"/>
  <c r="D433" i="64"/>
  <c r="J433" i="64"/>
  <c r="AC433" i="64" l="1"/>
  <c r="AS433" i="64"/>
  <c r="K433" i="64"/>
  <c r="AQ433" i="64" l="1"/>
  <c r="AQ434" i="64" s="1"/>
  <c r="AQ435" i="64" s="1"/>
  <c r="AR433" i="64"/>
  <c r="AE433" i="64"/>
  <c r="AF433" i="64" s="1"/>
  <c r="AG435" i="64" s="1"/>
  <c r="H433" i="64"/>
  <c r="AJ433" i="64"/>
  <c r="L433" i="64"/>
  <c r="Y434" i="64"/>
  <c r="F433" i="64"/>
  <c r="I433" i="64" l="1"/>
  <c r="AI433" i="64"/>
  <c r="AH433" i="64"/>
  <c r="AW433" i="64"/>
  <c r="Q435" i="64"/>
  <c r="AQ436" i="64" s="1"/>
  <c r="P435" i="64"/>
  <c r="AK433" i="64" l="1"/>
  <c r="AA434" i="64" s="1"/>
  <c r="AA435" i="64" s="1"/>
  <c r="E433" i="64"/>
  <c r="C434" i="64" s="1"/>
  <c r="G434" i="64" s="1"/>
  <c r="M434" i="64" l="1"/>
  <c r="AB434" i="64" s="1"/>
  <c r="AC434" i="64"/>
  <c r="AA436" i="64"/>
  <c r="J434" i="64" l="1"/>
  <c r="K434" i="64" s="1"/>
  <c r="AR434" i="64" s="1"/>
  <c r="AR435" i="64" s="1"/>
  <c r="AR436" i="64" s="1"/>
  <c r="D434" i="64"/>
  <c r="AS434" i="64" s="1"/>
  <c r="Y435" i="64" s="1"/>
  <c r="M435" i="64" s="1"/>
  <c r="AE434" i="64"/>
  <c r="AA437" i="64"/>
  <c r="F434" i="64" l="1"/>
  <c r="T434" i="64"/>
  <c r="AV435" i="64" s="1"/>
  <c r="AV436" i="64" s="1"/>
  <c r="AV437" i="64" s="1"/>
  <c r="AV438" i="64" s="1"/>
  <c r="AV439" i="64" s="1"/>
  <c r="L434" i="64"/>
  <c r="AJ434" i="64"/>
  <c r="H434" i="64"/>
  <c r="AA438" i="64"/>
  <c r="AB435" i="64"/>
  <c r="AH434" i="64" l="1"/>
  <c r="AI434" i="64"/>
  <c r="AW434" i="64"/>
  <c r="I434" i="64"/>
  <c r="E434" i="64" l="1"/>
  <c r="C435" i="64" l="1"/>
  <c r="G435" i="64" s="1"/>
  <c r="D435" i="64"/>
  <c r="J435" i="64"/>
  <c r="K435" i="64" l="1"/>
  <c r="X436" i="64" s="1"/>
  <c r="X437" i="64" s="1"/>
  <c r="X438" i="64" s="1"/>
  <c r="X439" i="64" s="1"/>
  <c r="X440" i="64" s="1"/>
  <c r="AS435" i="64"/>
  <c r="AC435" i="64"/>
  <c r="AE435" i="64" l="1"/>
  <c r="L435" i="64"/>
  <c r="H435" i="64"/>
  <c r="AJ435" i="64"/>
  <c r="Y436" i="64"/>
  <c r="M436" i="64" s="1"/>
  <c r="AW435" i="64"/>
  <c r="F435" i="64"/>
  <c r="AI435" i="64" l="1"/>
  <c r="I435" i="64"/>
  <c r="AH435" i="64"/>
  <c r="E435" i="64" l="1"/>
  <c r="C436" i="64" l="1"/>
  <c r="G436" i="64" s="1"/>
  <c r="W436" i="64" s="1"/>
  <c r="W437" i="64" s="1"/>
  <c r="W438" i="64" s="1"/>
  <c r="W439" i="64" s="1"/>
  <c r="D436" i="64"/>
  <c r="J436" i="64"/>
  <c r="K436" i="64" l="1"/>
  <c r="F436" i="64" s="1"/>
  <c r="AN442" i="64"/>
  <c r="T442" i="64" s="1"/>
  <c r="T443" i="64" s="1"/>
  <c r="AC436" i="64"/>
  <c r="AS436" i="64"/>
  <c r="AB436" i="64" l="1"/>
  <c r="Y437" i="64"/>
  <c r="AW436" i="64"/>
  <c r="AE436" i="64"/>
  <c r="AJ436" i="64"/>
  <c r="H436" i="64"/>
  <c r="AR437" i="64" s="1"/>
  <c r="L436" i="64"/>
  <c r="M437" i="64" l="1"/>
  <c r="AO437" i="64"/>
  <c r="I436" i="64"/>
  <c r="AH436" i="64"/>
  <c r="AP437" i="64"/>
  <c r="AI436" i="64"/>
  <c r="AT440" i="64"/>
  <c r="Z440" i="64"/>
  <c r="AU440" i="64"/>
  <c r="AB437" i="64" l="1"/>
  <c r="R438" i="64"/>
  <c r="R439" i="64" s="1"/>
  <c r="R440" i="64" s="1"/>
  <c r="R441" i="64" s="1"/>
  <c r="R442" i="64" s="1"/>
  <c r="E436" i="64"/>
  <c r="S442" i="64" l="1"/>
  <c r="S443" i="64" s="1"/>
  <c r="C437" i="64"/>
  <c r="G437" i="64" s="1"/>
  <c r="J437" i="64"/>
  <c r="AC437" i="64" l="1"/>
  <c r="K437" i="64"/>
  <c r="AE437" i="64" l="1"/>
  <c r="L437" i="64"/>
  <c r="AJ437" i="64"/>
  <c r="D437" i="64"/>
  <c r="AQ437" i="64" s="1"/>
  <c r="F437" i="64" l="1"/>
  <c r="U438" i="64" s="1"/>
  <c r="U439" i="64" s="1"/>
  <c r="U440" i="64" s="1"/>
  <c r="U441" i="64" s="1"/>
  <c r="U442" i="64" s="1"/>
  <c r="AS437" i="64"/>
  <c r="I437" i="64"/>
  <c r="AI437" i="64"/>
  <c r="AL437" i="64" s="1"/>
  <c r="AM437" i="64" s="1"/>
  <c r="H437" i="64"/>
  <c r="AH437" i="64" l="1"/>
  <c r="E437" i="64"/>
  <c r="C438" i="64" s="1"/>
  <c r="G438" i="64" s="1"/>
  <c r="AC438" i="64" s="1"/>
  <c r="Y438" i="64"/>
  <c r="M438" i="64" s="1"/>
  <c r="AW437" i="64"/>
  <c r="AB438" i="64" l="1"/>
  <c r="D438" i="64"/>
  <c r="J438" i="64"/>
  <c r="AE438" i="64"/>
  <c r="AF438" i="64" s="1"/>
  <c r="AG440" i="64" s="1"/>
  <c r="V442" i="64"/>
  <c r="V443" i="64" s="1"/>
  <c r="N444" i="64" l="1"/>
  <c r="O444" i="64"/>
  <c r="Q440" i="64"/>
  <c r="P440" i="64"/>
  <c r="K438" i="64"/>
  <c r="AS438" i="64"/>
  <c r="AR438" i="64" l="1"/>
  <c r="AQ438" i="64"/>
  <c r="AQ439" i="64" s="1"/>
  <c r="AQ440" i="64" s="1"/>
  <c r="AQ441" i="64" s="1"/>
  <c r="F438" i="64"/>
  <c r="AJ438" i="64"/>
  <c r="L438" i="64"/>
  <c r="H438" i="64"/>
  <c r="Y439" i="64"/>
  <c r="AI438" i="64" l="1"/>
  <c r="AW438" i="64"/>
  <c r="AH438" i="64"/>
  <c r="I438" i="64"/>
  <c r="AK438" i="64" l="1"/>
  <c r="AA439" i="64" s="1"/>
  <c r="AA440" i="64" s="1"/>
  <c r="M439" i="64"/>
  <c r="E438" i="64"/>
  <c r="C439" i="64" s="1"/>
  <c r="G439" i="64" s="1"/>
  <c r="AB439" i="64" l="1"/>
  <c r="D439" i="64"/>
  <c r="J439" i="64"/>
  <c r="AA441" i="64"/>
  <c r="AC439" i="64"/>
  <c r="AE439" i="64" l="1"/>
  <c r="K439" i="64"/>
  <c r="AR439" i="64" s="1"/>
  <c r="AR440" i="64" s="1"/>
  <c r="AR441" i="64" s="1"/>
  <c r="AA442" i="64"/>
  <c r="AS439" i="64"/>
  <c r="F439" i="64" l="1"/>
  <c r="Y440" i="64"/>
  <c r="M440" i="64" s="1"/>
  <c r="AA443" i="64"/>
  <c r="T439" i="64"/>
  <c r="AV440" i="64" s="1"/>
  <c r="AV441" i="64" s="1"/>
  <c r="AV442" i="64" s="1"/>
  <c r="AV443" i="64" s="1"/>
  <c r="AV444" i="64" s="1"/>
  <c r="L439" i="64"/>
  <c r="AJ439" i="64"/>
  <c r="H439" i="64"/>
  <c r="AW439" i="64" l="1"/>
  <c r="AH439" i="64"/>
  <c r="AI439" i="64"/>
  <c r="I439" i="64"/>
  <c r="AB440" i="64"/>
  <c r="E439" i="64" l="1"/>
  <c r="C440" i="64" l="1"/>
  <c r="G440" i="64" s="1"/>
  <c r="D440" i="64"/>
  <c r="J440" i="64"/>
  <c r="K440" i="64" l="1"/>
  <c r="X441" i="64" s="1"/>
  <c r="X442" i="64" s="1"/>
  <c r="X443" i="64" s="1"/>
  <c r="X444" i="64" s="1"/>
  <c r="X445" i="64" s="1"/>
  <c r="AC440" i="64"/>
  <c r="AS440" i="64"/>
  <c r="F440" i="64" l="1"/>
  <c r="Y441" i="64"/>
  <c r="M441" i="64" s="1"/>
  <c r="AW440" i="64"/>
  <c r="AE440" i="64"/>
  <c r="H440" i="64"/>
  <c r="L440" i="64"/>
  <c r="AJ440" i="64"/>
  <c r="AI440" i="64" l="1"/>
  <c r="AH440" i="64"/>
  <c r="I440" i="64"/>
  <c r="E440" i="64" l="1"/>
  <c r="C441" i="64" l="1"/>
  <c r="G441" i="64" s="1"/>
  <c r="W441" i="64" s="1"/>
  <c r="W442" i="64" s="1"/>
  <c r="W443" i="64" s="1"/>
  <c r="W444" i="64" s="1"/>
  <c r="D441" i="64"/>
  <c r="J441" i="64"/>
  <c r="K441" i="64" l="1"/>
  <c r="AN447" i="64"/>
  <c r="T447" i="64" s="1"/>
  <c r="T448" i="64" s="1"/>
  <c r="AS441" i="64"/>
  <c r="AC441" i="64"/>
  <c r="AE441" i="64" l="1"/>
  <c r="Y442" i="64"/>
  <c r="AW441" i="64"/>
  <c r="AJ441" i="64"/>
  <c r="H441" i="64"/>
  <c r="AR442" i="64" s="1"/>
  <c r="L441" i="64"/>
  <c r="AB441" i="64"/>
  <c r="F441" i="64"/>
  <c r="M442" i="64" l="1"/>
  <c r="AO442" i="64"/>
  <c r="AI441" i="64"/>
  <c r="AU445" i="64"/>
  <c r="AT445" i="64"/>
  <c r="Z445" i="64"/>
  <c r="I441" i="64"/>
  <c r="AP442" i="64"/>
  <c r="AH441" i="64"/>
  <c r="AB442" i="64" l="1"/>
  <c r="R443" i="64"/>
  <c r="R444" i="64" s="1"/>
  <c r="R445" i="64" s="1"/>
  <c r="R446" i="64" s="1"/>
  <c r="S447" i="64" s="1"/>
  <c r="S448" i="64" s="1"/>
  <c r="E441" i="64"/>
  <c r="R447" i="64" l="1"/>
  <c r="C442" i="64"/>
  <c r="G442" i="64" s="1"/>
  <c r="J442" i="64"/>
  <c r="K442" i="64" l="1"/>
  <c r="AC442" i="64"/>
  <c r="AE442" i="64" l="1"/>
  <c r="L442" i="64"/>
  <c r="AJ442" i="64"/>
  <c r="D442" i="64"/>
  <c r="AQ442" i="64" s="1"/>
  <c r="F442" i="64" l="1"/>
  <c r="U443" i="64" s="1"/>
  <c r="U444" i="64" s="1"/>
  <c r="U445" i="64" s="1"/>
  <c r="U446" i="64" s="1"/>
  <c r="U447" i="64" s="1"/>
  <c r="AS442" i="64"/>
  <c r="I442" i="64"/>
  <c r="H442" i="64"/>
  <c r="AI442" i="64"/>
  <c r="AL442" i="64" s="1"/>
  <c r="AM442" i="64" s="1"/>
  <c r="AH442" i="64" l="1"/>
  <c r="E442" i="64"/>
  <c r="C443" i="64" s="1"/>
  <c r="G443" i="64" s="1"/>
  <c r="AC443" i="64" s="1"/>
  <c r="Y443" i="64"/>
  <c r="M443" i="64" s="1"/>
  <c r="AW442" i="64"/>
  <c r="AE443" i="64" l="1"/>
  <c r="AF443" i="64" s="1"/>
  <c r="AG445" i="64" s="1"/>
  <c r="D443" i="64"/>
  <c r="AB443" i="64"/>
  <c r="J443" i="64"/>
  <c r="V447" i="64"/>
  <c r="V448" i="64" s="1"/>
  <c r="K443" i="64" l="1"/>
  <c r="Q445" i="64"/>
  <c r="P445" i="64"/>
  <c r="N449" i="64"/>
  <c r="O449" i="64"/>
  <c r="AS443" i="64"/>
  <c r="AQ443" i="64" l="1"/>
  <c r="AQ444" i="64" s="1"/>
  <c r="AQ445" i="64" s="1"/>
  <c r="AQ446" i="64" s="1"/>
  <c r="AR443" i="64"/>
  <c r="AJ443" i="64"/>
  <c r="L443" i="64"/>
  <c r="H443" i="64"/>
  <c r="Y444" i="64"/>
  <c r="F443" i="64"/>
  <c r="AH443" i="64" l="1"/>
  <c r="AW443" i="64"/>
  <c r="I443" i="64"/>
  <c r="AI443" i="64"/>
  <c r="AK443" i="64" l="1"/>
  <c r="AA444" i="64" s="1"/>
  <c r="AA445" i="64" s="1"/>
  <c r="E443" i="64"/>
  <c r="C444" i="64" s="1"/>
  <c r="G444" i="64" s="1"/>
  <c r="M444" i="64" l="1"/>
  <c r="AB444" i="64" s="1"/>
  <c r="AA446" i="64"/>
  <c r="AC444" i="64"/>
  <c r="J444" i="64" l="1"/>
  <c r="K444" i="64" s="1"/>
  <c r="AR444" i="64" s="1"/>
  <c r="AR445" i="64" s="1"/>
  <c r="AR446" i="64" s="1"/>
  <c r="D444" i="64"/>
  <c r="AS444" i="64" s="1"/>
  <c r="AE444" i="64"/>
  <c r="AA447" i="64"/>
  <c r="F444" i="64" l="1"/>
  <c r="Y445" i="64"/>
  <c r="M445" i="64" s="1"/>
  <c r="AA448" i="64"/>
  <c r="T444" i="64"/>
  <c r="AV445" i="64" s="1"/>
  <c r="AV446" i="64" s="1"/>
  <c r="AV447" i="64" s="1"/>
  <c r="AV448" i="64" s="1"/>
  <c r="AV449" i="64" s="1"/>
  <c r="AJ444" i="64"/>
  <c r="H444" i="64"/>
  <c r="L444" i="64"/>
  <c r="AW444" i="64" l="1"/>
  <c r="I444" i="64"/>
  <c r="AH444" i="64"/>
  <c r="AI444" i="64"/>
  <c r="AB445" i="64"/>
  <c r="E444" i="64" l="1"/>
  <c r="C445" i="64" l="1"/>
  <c r="G445" i="64" s="1"/>
  <c r="J445" i="64"/>
  <c r="D445" i="64"/>
  <c r="K445" i="64" l="1"/>
  <c r="X446" i="64" s="1"/>
  <c r="X447" i="64" s="1"/>
  <c r="X448" i="64" s="1"/>
  <c r="X449" i="64" s="1"/>
  <c r="X450" i="64" s="1"/>
  <c r="AC445" i="64"/>
  <c r="AS445" i="64"/>
  <c r="Y446" i="64" l="1"/>
  <c r="M446" i="64" s="1"/>
  <c r="AW445" i="64"/>
  <c r="AE445" i="64"/>
  <c r="L445" i="64"/>
  <c r="H445" i="64"/>
  <c r="AJ445" i="64"/>
  <c r="F445" i="64"/>
  <c r="AH445" i="64" l="1"/>
  <c r="AI445" i="64"/>
  <c r="I445" i="64"/>
  <c r="E445" i="64" l="1"/>
  <c r="C446" i="64" l="1"/>
  <c r="G446" i="64" s="1"/>
  <c r="W446" i="64" s="1"/>
  <c r="W447" i="64" s="1"/>
  <c r="W448" i="64" s="1"/>
  <c r="W449" i="64" s="1"/>
  <c r="D446" i="64"/>
  <c r="J446" i="64"/>
  <c r="K446" i="64" l="1"/>
  <c r="AN452" i="64"/>
  <c r="T452" i="64" s="1"/>
  <c r="T453" i="64" s="1"/>
  <c r="AS446" i="64"/>
  <c r="AC446" i="64"/>
  <c r="AE446" i="64" l="1"/>
  <c r="Y447" i="64"/>
  <c r="AW446" i="64"/>
  <c r="AB446" i="64"/>
  <c r="AJ446" i="64"/>
  <c r="L446" i="64"/>
  <c r="H446" i="64"/>
  <c r="AR447" i="64" s="1"/>
  <c r="F446" i="64"/>
  <c r="M447" i="64" l="1"/>
  <c r="AO447" i="64"/>
  <c r="Z450" i="64"/>
  <c r="AU450" i="64"/>
  <c r="AT450" i="64"/>
  <c r="AH446" i="64"/>
  <c r="AP447" i="64"/>
  <c r="I446" i="64"/>
  <c r="AI446" i="64"/>
  <c r="R448" i="64" l="1"/>
  <c r="R449" i="64" s="1"/>
  <c r="R450" i="64" s="1"/>
  <c r="R451" i="64" s="1"/>
  <c r="S452" i="64" s="1"/>
  <c r="S453" i="64" s="1"/>
  <c r="AB447" i="64"/>
  <c r="E446" i="64"/>
  <c r="R452" i="64" l="1"/>
  <c r="C447" i="64"/>
  <c r="G447" i="64" s="1"/>
  <c r="J447" i="64"/>
  <c r="K447" i="64" l="1"/>
  <c r="AC447" i="64"/>
  <c r="AE447" i="64" l="1"/>
  <c r="L447" i="64"/>
  <c r="AJ447" i="64"/>
  <c r="D447" i="64"/>
  <c r="AQ447" i="64" s="1"/>
  <c r="F447" i="64" l="1"/>
  <c r="U448" i="64" s="1"/>
  <c r="U449" i="64" s="1"/>
  <c r="U450" i="64" s="1"/>
  <c r="U451" i="64" s="1"/>
  <c r="U452" i="64" s="1"/>
  <c r="AS447" i="64"/>
  <c r="I447" i="64"/>
  <c r="AI447" i="64"/>
  <c r="AL447" i="64" s="1"/>
  <c r="AM447" i="64" s="1"/>
  <c r="H447" i="64"/>
  <c r="AH447" i="64" l="1"/>
  <c r="E447" i="64"/>
  <c r="C448" i="64" s="1"/>
  <c r="G448" i="64" s="1"/>
  <c r="AC448" i="64" s="1"/>
  <c r="Y448" i="64"/>
  <c r="M448" i="64" s="1"/>
  <c r="AW447" i="64"/>
  <c r="AE448" i="64" l="1"/>
  <c r="AF448" i="64" s="1"/>
  <c r="AG450" i="64" s="1"/>
  <c r="AB448" i="64"/>
  <c r="D448" i="64"/>
  <c r="J448" i="64"/>
  <c r="V452" i="64"/>
  <c r="V453" i="64" s="1"/>
  <c r="AS448" i="64" l="1"/>
  <c r="N454" i="64"/>
  <c r="O454" i="64"/>
  <c r="P450" i="64"/>
  <c r="Q450" i="64"/>
  <c r="K448" i="64"/>
  <c r="AQ448" i="64" l="1"/>
  <c r="AQ449" i="64" s="1"/>
  <c r="AQ450" i="64" s="1"/>
  <c r="AQ451" i="64" s="1"/>
  <c r="AR448" i="64"/>
  <c r="Y449" i="64"/>
  <c r="AJ448" i="64"/>
  <c r="L448" i="64"/>
  <c r="H448" i="64"/>
  <c r="F448" i="64"/>
  <c r="AH448" i="64" l="1"/>
  <c r="I448" i="64"/>
  <c r="AI448" i="64"/>
  <c r="AW448" i="64"/>
  <c r="AK448" i="64" l="1"/>
  <c r="AA449" i="64" s="1"/>
  <c r="AA450" i="64" s="1"/>
  <c r="E448" i="64"/>
  <c r="C449" i="64" s="1"/>
  <c r="G449" i="64" s="1"/>
  <c r="M449" i="64" l="1"/>
  <c r="D449" i="64" s="1"/>
  <c r="AA451" i="64"/>
  <c r="AC449" i="64"/>
  <c r="AB449" i="64" l="1"/>
  <c r="J449" i="64"/>
  <c r="K449" i="64" s="1"/>
  <c r="AR449" i="64" s="1"/>
  <c r="AR450" i="64" s="1"/>
  <c r="AR451" i="64" s="1"/>
  <c r="AA452" i="64"/>
  <c r="AE449" i="64"/>
  <c r="AS449" i="64"/>
  <c r="F449" i="64" l="1"/>
  <c r="Y450" i="64"/>
  <c r="M450" i="64" s="1"/>
  <c r="AA453" i="64"/>
  <c r="T449" i="64"/>
  <c r="AV450" i="64" s="1"/>
  <c r="AV451" i="64" s="1"/>
  <c r="AV452" i="64" s="1"/>
  <c r="AV453" i="64" s="1"/>
  <c r="AV454" i="64" s="1"/>
  <c r="AJ449" i="64"/>
  <c r="H449" i="64"/>
  <c r="L449" i="64"/>
  <c r="AH449" i="64" l="1"/>
  <c r="AI449" i="64"/>
  <c r="AW449" i="64"/>
  <c r="I449" i="64"/>
  <c r="AB450" i="64"/>
  <c r="E449" i="64" l="1"/>
  <c r="C450" i="64" l="1"/>
  <c r="G450" i="64" s="1"/>
  <c r="D450" i="64"/>
  <c r="J450" i="64"/>
  <c r="K450" i="64" l="1"/>
  <c r="X451" i="64" s="1"/>
  <c r="X452" i="64" s="1"/>
  <c r="X453" i="64" s="1"/>
  <c r="X454" i="64" s="1"/>
  <c r="X455" i="64" s="1"/>
  <c r="AC450" i="64"/>
  <c r="AS450" i="64"/>
  <c r="F450" i="64" l="1"/>
  <c r="Y451" i="64"/>
  <c r="M451" i="64" s="1"/>
  <c r="AW450" i="64"/>
  <c r="AE450" i="64"/>
  <c r="H450" i="64"/>
  <c r="L450" i="64"/>
  <c r="AJ450" i="64"/>
  <c r="I450" i="64" l="1"/>
  <c r="AI450" i="64"/>
  <c r="AH450" i="64"/>
  <c r="E450" i="64" l="1"/>
  <c r="C451" i="64" l="1"/>
  <c r="G451" i="64" s="1"/>
  <c r="W451" i="64" s="1"/>
  <c r="W452" i="64" s="1"/>
  <c r="W453" i="64" s="1"/>
  <c r="W454" i="64" s="1"/>
  <c r="D451" i="64"/>
  <c r="J451" i="64"/>
  <c r="K451" i="64" l="1"/>
  <c r="F451" i="64" s="1"/>
  <c r="AN457" i="64"/>
  <c r="T457" i="64" s="1"/>
  <c r="T458" i="64" s="1"/>
  <c r="AS451" i="64"/>
  <c r="AC451" i="64"/>
  <c r="AB451" i="64" l="1"/>
  <c r="AE451" i="64"/>
  <c r="Y452" i="64"/>
  <c r="AW451" i="64"/>
  <c r="L451" i="64"/>
  <c r="AJ451" i="64"/>
  <c r="H451" i="64"/>
  <c r="AR452" i="64" s="1"/>
  <c r="M452" i="64" l="1"/>
  <c r="AO452" i="64"/>
  <c r="AH451" i="64"/>
  <c r="AP452" i="64"/>
  <c r="AI451" i="64"/>
  <c r="I451" i="64"/>
  <c r="Z455" i="64"/>
  <c r="AT455" i="64"/>
  <c r="AU455" i="64"/>
  <c r="R453" i="64" l="1"/>
  <c r="R454" i="64" s="1"/>
  <c r="R455" i="64" s="1"/>
  <c r="R456" i="64" s="1"/>
  <c r="S457" i="64" s="1"/>
  <c r="S458" i="64" s="1"/>
  <c r="AB452" i="64"/>
  <c r="E451" i="64"/>
  <c r="C452" i="64" s="1"/>
  <c r="G452" i="64" s="1"/>
  <c r="R457" i="64" l="1"/>
  <c r="J452" i="64"/>
  <c r="K452" i="64" s="1"/>
  <c r="D452" i="64" s="1"/>
  <c r="AQ452" i="64" s="1"/>
  <c r="AC452" i="64"/>
  <c r="F452" i="64" l="1"/>
  <c r="U453" i="64" s="1"/>
  <c r="U454" i="64" s="1"/>
  <c r="U455" i="64" s="1"/>
  <c r="U456" i="64" s="1"/>
  <c r="U457" i="64" s="1"/>
  <c r="AE452" i="64"/>
  <c r="L452" i="64"/>
  <c r="H452" i="64"/>
  <c r="AJ452" i="64"/>
  <c r="AS452" i="64"/>
  <c r="Y453" i="64" l="1"/>
  <c r="M453" i="64" s="1"/>
  <c r="AW452" i="64"/>
  <c r="AI452" i="64"/>
  <c r="AL452" i="64" s="1"/>
  <c r="AM452" i="64" s="1"/>
  <c r="AH452" i="64"/>
  <c r="I452" i="64"/>
  <c r="V457" i="64" l="1"/>
  <c r="V458" i="64" s="1"/>
  <c r="E452" i="64"/>
  <c r="C453" i="64" s="1"/>
  <c r="G453" i="64" s="1"/>
  <c r="AB453" i="64"/>
  <c r="J453" i="64" l="1"/>
  <c r="K453" i="64" s="1"/>
  <c r="D453" i="64"/>
  <c r="AS453" i="64" s="1"/>
  <c r="AC453" i="64"/>
  <c r="N459" i="64"/>
  <c r="O459" i="64"/>
  <c r="AQ453" i="64" l="1"/>
  <c r="AQ454" i="64" s="1"/>
  <c r="AQ455" i="64" s="1"/>
  <c r="AR453" i="64"/>
  <c r="F453" i="64"/>
  <c r="AE453" i="64"/>
  <c r="AF453" i="64" s="1"/>
  <c r="AG455" i="64" s="1"/>
  <c r="Y454" i="64"/>
  <c r="H453" i="64"/>
  <c r="L453" i="64"/>
  <c r="AJ453" i="64"/>
  <c r="AH453" i="64" l="1"/>
  <c r="I453" i="64"/>
  <c r="AW453" i="64"/>
  <c r="AI453" i="64"/>
  <c r="P455" i="64"/>
  <c r="Q455" i="64"/>
  <c r="AQ456" i="64" s="1"/>
  <c r="AK453" i="64" l="1"/>
  <c r="AA454" i="64" s="1"/>
  <c r="AA455" i="64" s="1"/>
  <c r="E453" i="64"/>
  <c r="C454" i="64" s="1"/>
  <c r="G454" i="64" s="1"/>
  <c r="M454" i="64" l="1"/>
  <c r="AB454" i="64" s="1"/>
  <c r="AA456" i="64"/>
  <c r="AC454" i="64"/>
  <c r="J454" i="64" l="1"/>
  <c r="D454" i="64"/>
  <c r="AS454" i="64" s="1"/>
  <c r="Y455" i="64" s="1"/>
  <c r="M455" i="64" s="1"/>
  <c r="AE454" i="64"/>
  <c r="AA457" i="64"/>
  <c r="K454" i="64"/>
  <c r="AR454" i="64" s="1"/>
  <c r="AR455" i="64" s="1"/>
  <c r="AR456" i="64" s="1"/>
  <c r="AA458" i="64" l="1"/>
  <c r="T454" i="64"/>
  <c r="AV455" i="64" s="1"/>
  <c r="AV456" i="64" s="1"/>
  <c r="AV457" i="64" s="1"/>
  <c r="AV458" i="64" s="1"/>
  <c r="AV459" i="64" s="1"/>
  <c r="AJ454" i="64"/>
  <c r="H454" i="64"/>
  <c r="L454" i="64"/>
  <c r="AB455" i="64"/>
  <c r="F454" i="64"/>
  <c r="AW454" i="64" l="1"/>
  <c r="AH454" i="64"/>
  <c r="I454" i="64"/>
  <c r="AI454" i="64"/>
  <c r="E454" i="64" l="1"/>
  <c r="C455" i="64" l="1"/>
  <c r="G455" i="64" s="1"/>
  <c r="D455" i="64"/>
  <c r="J455" i="64"/>
  <c r="K455" i="64" l="1"/>
  <c r="X456" i="64" s="1"/>
  <c r="X457" i="64" s="1"/>
  <c r="X458" i="64" s="1"/>
  <c r="X459" i="64" s="1"/>
  <c r="X460" i="64" s="1"/>
  <c r="AC455" i="64"/>
  <c r="AS455" i="64"/>
  <c r="AE455" i="64" l="1"/>
  <c r="AJ455" i="64"/>
  <c r="L455" i="64"/>
  <c r="H455" i="64"/>
  <c r="Y456" i="64"/>
  <c r="M456" i="64" s="1"/>
  <c r="AW455" i="64"/>
  <c r="F455" i="64"/>
  <c r="AH455" i="64" l="1"/>
  <c r="I455" i="64"/>
  <c r="AI455" i="64"/>
  <c r="E455" i="64" l="1"/>
  <c r="C456" i="64" l="1"/>
  <c r="G456" i="64" s="1"/>
  <c r="W456" i="64" s="1"/>
  <c r="W457" i="64" s="1"/>
  <c r="W458" i="64" s="1"/>
  <c r="W459" i="64" s="1"/>
  <c r="J456" i="64"/>
  <c r="D456" i="64"/>
  <c r="K456" i="64" l="1"/>
  <c r="AN462" i="64"/>
  <c r="T462" i="64" s="1"/>
  <c r="T463" i="64" s="1"/>
  <c r="AS456" i="64"/>
  <c r="AC456" i="64"/>
  <c r="Y457" i="64" l="1"/>
  <c r="AW456" i="64"/>
  <c r="AE456" i="64"/>
  <c r="AB456" i="64"/>
  <c r="AJ456" i="64"/>
  <c r="H456" i="64"/>
  <c r="AR457" i="64" s="1"/>
  <c r="L456" i="64"/>
  <c r="F456" i="64"/>
  <c r="M457" i="64" l="1"/>
  <c r="AO457" i="64"/>
  <c r="AU460" i="64"/>
  <c r="AT460" i="64"/>
  <c r="Z460" i="64"/>
  <c r="I456" i="64"/>
  <c r="AP457" i="64"/>
  <c r="AH456" i="64"/>
  <c r="AI456" i="64"/>
  <c r="R458" i="64" l="1"/>
  <c r="R459" i="64" s="1"/>
  <c r="R460" i="64" s="1"/>
  <c r="R461" i="64" s="1"/>
  <c r="S462" i="64" s="1"/>
  <c r="S463" i="64" s="1"/>
  <c r="E456" i="64"/>
  <c r="C457" i="64" s="1"/>
  <c r="G457" i="64" s="1"/>
  <c r="AB457" i="64"/>
  <c r="R462" i="64" l="1"/>
  <c r="AC457" i="64"/>
  <c r="J457" i="64"/>
  <c r="AE457" i="64" l="1"/>
  <c r="K457" i="64"/>
  <c r="D457" i="64" s="1"/>
  <c r="AQ457" i="64" s="1"/>
  <c r="AS457" i="64" l="1"/>
  <c r="Y458" i="64"/>
  <c r="AW457" i="64"/>
  <c r="AJ457" i="64"/>
  <c r="H457" i="64"/>
  <c r="L457" i="64"/>
  <c r="F457" i="64"/>
  <c r="U458" i="64" s="1"/>
  <c r="U459" i="64" s="1"/>
  <c r="U460" i="64" s="1"/>
  <c r="U461" i="64" s="1"/>
  <c r="U462" i="64" s="1"/>
  <c r="M458" i="64" l="1"/>
  <c r="AI457" i="64"/>
  <c r="AL457" i="64" s="1"/>
  <c r="AM457" i="64" s="1"/>
  <c r="AH457" i="64"/>
  <c r="I457" i="64"/>
  <c r="E457" i="64" l="1"/>
  <c r="V462" i="64"/>
  <c r="V463" i="64" s="1"/>
  <c r="AB458" i="64"/>
  <c r="N464" i="64" l="1"/>
  <c r="O464" i="64"/>
  <c r="C458" i="64"/>
  <c r="G458" i="64" s="1"/>
  <c r="J458" i="64"/>
  <c r="D458" i="64"/>
  <c r="AC458" i="64" l="1"/>
  <c r="AS458" i="64"/>
  <c r="K458" i="64"/>
  <c r="AQ458" i="64" l="1"/>
  <c r="AQ459" i="64" s="1"/>
  <c r="AQ460" i="64" s="1"/>
  <c r="AR458" i="64"/>
  <c r="AJ458" i="64"/>
  <c r="L458" i="64"/>
  <c r="H458" i="64"/>
  <c r="Y459" i="64"/>
  <c r="AE458" i="64"/>
  <c r="AF458" i="64" s="1"/>
  <c r="AG460" i="64" s="1"/>
  <c r="F458" i="64"/>
  <c r="AH458" i="64" l="1"/>
  <c r="AW458" i="64"/>
  <c r="I458" i="64"/>
  <c r="AI458" i="64"/>
  <c r="P460" i="64"/>
  <c r="Q460" i="64"/>
  <c r="AQ461" i="64" s="1"/>
  <c r="AK458" i="64" l="1"/>
  <c r="AA459" i="64" s="1"/>
  <c r="AA460" i="64" s="1"/>
  <c r="E458" i="64"/>
  <c r="C459" i="64" s="1"/>
  <c r="G459" i="64" s="1"/>
  <c r="M459" i="64" l="1"/>
  <c r="AB459" i="64" s="1"/>
  <c r="AA461" i="64"/>
  <c r="AC459" i="64"/>
  <c r="D459" i="64" l="1"/>
  <c r="AS459" i="64" s="1"/>
  <c r="J459" i="64"/>
  <c r="K459" i="64" s="1"/>
  <c r="AR459" i="64" s="1"/>
  <c r="AR460" i="64" s="1"/>
  <c r="AR461" i="64" s="1"/>
  <c r="AA462" i="64"/>
  <c r="AE459" i="64"/>
  <c r="Y460" i="64"/>
  <c r="M460" i="64" s="1"/>
  <c r="H459" i="64" l="1"/>
  <c r="L459" i="64"/>
  <c r="I459" i="64" s="1"/>
  <c r="AJ459" i="64"/>
  <c r="AI459" i="64" s="1"/>
  <c r="T459" i="64"/>
  <c r="AV460" i="64" s="1"/>
  <c r="AV461" i="64" s="1"/>
  <c r="AV462" i="64" s="1"/>
  <c r="AV463" i="64" s="1"/>
  <c r="AV464" i="64" s="1"/>
  <c r="F459" i="64"/>
  <c r="AA463" i="64"/>
  <c r="AH459" i="64"/>
  <c r="AB460" i="64"/>
  <c r="AW459" i="64" l="1"/>
  <c r="E459" i="64"/>
  <c r="C460" i="64" l="1"/>
  <c r="G460" i="64" s="1"/>
  <c r="J460" i="64"/>
  <c r="D460" i="64"/>
  <c r="K460" i="64" l="1"/>
  <c r="X461" i="64" s="1"/>
  <c r="X462" i="64" s="1"/>
  <c r="X463" i="64" s="1"/>
  <c r="X464" i="64" s="1"/>
  <c r="X465" i="64" s="1"/>
  <c r="AC460" i="64"/>
  <c r="AS460" i="64"/>
  <c r="F460" i="64" l="1"/>
  <c r="Y461" i="64"/>
  <c r="M461" i="64" s="1"/>
  <c r="AW460" i="64"/>
  <c r="AE460" i="64"/>
  <c r="H460" i="64"/>
  <c r="AJ460" i="64"/>
  <c r="L460" i="64"/>
  <c r="I460" i="64" l="1"/>
  <c r="AI460" i="64"/>
  <c r="AH460" i="64"/>
  <c r="E460" i="64" l="1"/>
  <c r="C461" i="64" l="1"/>
  <c r="G461" i="64" s="1"/>
  <c r="W461" i="64" s="1"/>
  <c r="W462" i="64" s="1"/>
  <c r="W463" i="64" s="1"/>
  <c r="W464" i="64" s="1"/>
  <c r="D461" i="64"/>
  <c r="J461" i="64"/>
  <c r="AN467" i="64" l="1"/>
  <c r="T467" i="64" s="1"/>
  <c r="T468" i="64" s="1"/>
  <c r="AS461" i="64"/>
  <c r="AC461" i="64"/>
  <c r="K461" i="64"/>
  <c r="F461" i="64" s="1"/>
  <c r="AE461" i="64" l="1"/>
  <c r="Y462" i="64"/>
  <c r="AW461" i="64"/>
  <c r="L461" i="64"/>
  <c r="AJ461" i="64"/>
  <c r="H461" i="64"/>
  <c r="AR462" i="64" s="1"/>
  <c r="AB461" i="64"/>
  <c r="M462" i="64" l="1"/>
  <c r="AO462" i="64"/>
  <c r="I461" i="64"/>
  <c r="AI461" i="64"/>
  <c r="AU465" i="64"/>
  <c r="AT465" i="64"/>
  <c r="Z465" i="64"/>
  <c r="AH461" i="64"/>
  <c r="AP462" i="64"/>
  <c r="AB462" i="64" l="1"/>
  <c r="R463" i="64"/>
  <c r="R464" i="64" s="1"/>
  <c r="R465" i="64" s="1"/>
  <c r="R466" i="64" s="1"/>
  <c r="S467" i="64" s="1"/>
  <c r="S468" i="64" s="1"/>
  <c r="E461" i="64"/>
  <c r="R467" i="64" l="1"/>
  <c r="C462" i="64"/>
  <c r="G462" i="64" s="1"/>
  <c r="J462" i="64"/>
  <c r="AC462" i="64" l="1"/>
  <c r="K462" i="64"/>
  <c r="L462" i="64" l="1"/>
  <c r="AJ462" i="64"/>
  <c r="D462" i="64"/>
  <c r="AQ462" i="64" s="1"/>
  <c r="AE462" i="64"/>
  <c r="H462" i="64" l="1"/>
  <c r="AH462" i="64" s="1"/>
  <c r="AI462" i="64"/>
  <c r="AL462" i="64" s="1"/>
  <c r="AM462" i="64" s="1"/>
  <c r="F462" i="64"/>
  <c r="U463" i="64" s="1"/>
  <c r="U464" i="64" s="1"/>
  <c r="U465" i="64" s="1"/>
  <c r="U466" i="64" s="1"/>
  <c r="U467" i="64" s="1"/>
  <c r="AS462" i="64"/>
  <c r="I462" i="64"/>
  <c r="E462" i="64" l="1"/>
  <c r="C463" i="64" s="1"/>
  <c r="G463" i="64" s="1"/>
  <c r="AC463" i="64" s="1"/>
  <c r="Y463" i="64"/>
  <c r="M463" i="64" s="1"/>
  <c r="AW462" i="64"/>
  <c r="AB463" i="64" l="1"/>
  <c r="D463" i="64"/>
  <c r="J463" i="64"/>
  <c r="AE463" i="64"/>
  <c r="AF463" i="64" s="1"/>
  <c r="AG465" i="64" s="1"/>
  <c r="V467" i="64"/>
  <c r="V468" i="64" s="1"/>
  <c r="Q465" i="64" l="1"/>
  <c r="P465" i="64"/>
  <c r="N469" i="64"/>
  <c r="O469" i="64"/>
  <c r="AS463" i="64"/>
  <c r="K463" i="64"/>
  <c r="AQ463" i="64" l="1"/>
  <c r="AQ464" i="64" s="1"/>
  <c r="AQ465" i="64" s="1"/>
  <c r="AQ466" i="64" s="1"/>
  <c r="AR463" i="64"/>
  <c r="L463" i="64"/>
  <c r="H463" i="64"/>
  <c r="AJ463" i="64"/>
  <c r="F463" i="64"/>
  <c r="Y464" i="64"/>
  <c r="AW463" i="64" l="1"/>
  <c r="AI463" i="64"/>
  <c r="AH463" i="64"/>
  <c r="I463" i="64"/>
  <c r="AK463" i="64" l="1"/>
  <c r="AA464" i="64" s="1"/>
  <c r="AA465" i="64" s="1"/>
  <c r="E463" i="64"/>
  <c r="C464" i="64" s="1"/>
  <c r="G464" i="64" s="1"/>
  <c r="M464" i="64" l="1"/>
  <c r="D464" i="64" s="1"/>
  <c r="AC464" i="64"/>
  <c r="AA466" i="64"/>
  <c r="J464" i="64" l="1"/>
  <c r="K464" i="64" s="1"/>
  <c r="AR464" i="64" s="1"/>
  <c r="AR465" i="64" s="1"/>
  <c r="AR466" i="64" s="1"/>
  <c r="AB464" i="64"/>
  <c r="AS464" i="64"/>
  <c r="AA467" i="64"/>
  <c r="AE464" i="64"/>
  <c r="AA468" i="64" l="1"/>
  <c r="Y465" i="64"/>
  <c r="M465" i="64" s="1"/>
  <c r="T464" i="64"/>
  <c r="AV465" i="64" s="1"/>
  <c r="AV466" i="64" s="1"/>
  <c r="AV467" i="64" s="1"/>
  <c r="AV468" i="64" s="1"/>
  <c r="AV469" i="64" s="1"/>
  <c r="L464" i="64"/>
  <c r="AJ464" i="64"/>
  <c r="H464" i="64"/>
  <c r="F464" i="64"/>
  <c r="AI464" i="64" l="1"/>
  <c r="AB465" i="64"/>
  <c r="AW464" i="64"/>
  <c r="I464" i="64"/>
  <c r="AH464" i="64"/>
  <c r="E464" i="64" l="1"/>
  <c r="C465" i="64" l="1"/>
  <c r="G465" i="64" s="1"/>
  <c r="J465" i="64"/>
  <c r="D465" i="64"/>
  <c r="K465" i="64" l="1"/>
  <c r="X466" i="64" s="1"/>
  <c r="X467" i="64" s="1"/>
  <c r="X468" i="64" s="1"/>
  <c r="X469" i="64" s="1"/>
  <c r="X470" i="64" s="1"/>
  <c r="AC465" i="64"/>
  <c r="AS465" i="64"/>
  <c r="Y466" i="64" l="1"/>
  <c r="M466" i="64" s="1"/>
  <c r="AW465" i="64"/>
  <c r="AJ465" i="64"/>
  <c r="L465" i="64"/>
  <c r="H465" i="64"/>
  <c r="AE465" i="64"/>
  <c r="F465" i="64"/>
  <c r="AI465" i="64" l="1"/>
  <c r="I465" i="64"/>
  <c r="AH465" i="64"/>
  <c r="E465" i="64" l="1"/>
  <c r="C466" i="64" l="1"/>
  <c r="G466" i="64" s="1"/>
  <c r="W466" i="64" s="1"/>
  <c r="W467" i="64" s="1"/>
  <c r="W468" i="64" s="1"/>
  <c r="W469" i="64" s="1"/>
  <c r="D466" i="64"/>
  <c r="J466" i="64"/>
  <c r="K466" i="64" l="1"/>
  <c r="F466" i="64" s="1"/>
  <c r="AN472" i="64"/>
  <c r="T472" i="64" s="1"/>
  <c r="T473" i="64" s="1"/>
  <c r="AS466" i="64"/>
  <c r="AC466" i="64"/>
  <c r="AB466" i="64" l="1"/>
  <c r="AE466" i="64"/>
  <c r="Y467" i="64"/>
  <c r="AW466" i="64"/>
  <c r="AJ466" i="64"/>
  <c r="L466" i="64"/>
  <c r="H466" i="64"/>
  <c r="AR467" i="64" s="1"/>
  <c r="M467" i="64" l="1"/>
  <c r="AO467" i="64"/>
  <c r="AH466" i="64"/>
  <c r="AP467" i="64"/>
  <c r="I466" i="64"/>
  <c r="AI466" i="64"/>
  <c r="AU470" i="64"/>
  <c r="AT470" i="64"/>
  <c r="Z470" i="64"/>
  <c r="AB467" i="64" l="1"/>
  <c r="R468" i="64"/>
  <c r="R469" i="64" s="1"/>
  <c r="R470" i="64" s="1"/>
  <c r="R471" i="64" s="1"/>
  <c r="R472" i="64" s="1"/>
  <c r="E466" i="64"/>
  <c r="S472" i="64" l="1"/>
  <c r="S473" i="64" s="1"/>
  <c r="C467" i="64"/>
  <c r="G467" i="64" s="1"/>
  <c r="J467" i="64"/>
  <c r="K467" i="64" l="1"/>
  <c r="AC467" i="64"/>
  <c r="AE467" i="64" l="1"/>
  <c r="L467" i="64"/>
  <c r="AJ467" i="64"/>
  <c r="D467" i="64"/>
  <c r="AQ467" i="64" s="1"/>
  <c r="H467" i="64" l="1"/>
  <c r="AH467" i="64" s="1"/>
  <c r="AI467" i="64"/>
  <c r="AL467" i="64" s="1"/>
  <c r="AM467" i="64" s="1"/>
  <c r="F467" i="64"/>
  <c r="U468" i="64" s="1"/>
  <c r="U469" i="64" s="1"/>
  <c r="U470" i="64" s="1"/>
  <c r="U471" i="64" s="1"/>
  <c r="U472" i="64" s="1"/>
  <c r="I467" i="64"/>
  <c r="AS467" i="64"/>
  <c r="E467" i="64" l="1"/>
  <c r="C468" i="64" s="1"/>
  <c r="G468" i="64" s="1"/>
  <c r="AC468" i="64" s="1"/>
  <c r="Y468" i="64"/>
  <c r="M468" i="64" s="1"/>
  <c r="AW467" i="64"/>
  <c r="D468" i="64" l="1"/>
  <c r="AB468" i="64"/>
  <c r="J468" i="64"/>
  <c r="V472" i="64"/>
  <c r="V473" i="64" s="1"/>
  <c r="AE468" i="64"/>
  <c r="AF468" i="64" s="1"/>
  <c r="AG470" i="64" s="1"/>
  <c r="Q470" i="64" l="1"/>
  <c r="P470" i="64"/>
  <c r="N474" i="64"/>
  <c r="O474" i="64"/>
  <c r="K468" i="64"/>
  <c r="AS468" i="64"/>
  <c r="AR468" i="64" l="1"/>
  <c r="AQ468" i="64"/>
  <c r="AQ469" i="64" s="1"/>
  <c r="AQ470" i="64" s="1"/>
  <c r="AQ471" i="64" s="1"/>
  <c r="F468" i="64"/>
  <c r="Y469" i="64"/>
  <c r="L468" i="64"/>
  <c r="H468" i="64"/>
  <c r="AJ468" i="64"/>
  <c r="AH468" i="64" l="1"/>
  <c r="AW468" i="64"/>
  <c r="I468" i="64"/>
  <c r="AI468" i="64"/>
  <c r="AK468" i="64" l="1"/>
  <c r="AA469" i="64" s="1"/>
  <c r="AA470" i="64" s="1"/>
  <c r="E468" i="64"/>
  <c r="C469" i="64" s="1"/>
  <c r="G469" i="64" s="1"/>
  <c r="M469" i="64" l="1"/>
  <c r="AB469" i="64" s="1"/>
  <c r="AA471" i="64"/>
  <c r="AC469" i="64"/>
  <c r="J469" i="64" l="1"/>
  <c r="K469" i="64" s="1"/>
  <c r="AR469" i="64" s="1"/>
  <c r="AR470" i="64" s="1"/>
  <c r="AR471" i="64" s="1"/>
  <c r="D469" i="64"/>
  <c r="AS469" i="64" s="1"/>
  <c r="AE469" i="64"/>
  <c r="AA472" i="64"/>
  <c r="Y470" i="64" l="1"/>
  <c r="M470" i="64" s="1"/>
  <c r="AA473" i="64"/>
  <c r="T469" i="64"/>
  <c r="AV470" i="64" s="1"/>
  <c r="AV471" i="64" s="1"/>
  <c r="AV472" i="64" s="1"/>
  <c r="AV473" i="64" s="1"/>
  <c r="AV474" i="64" s="1"/>
  <c r="AJ469" i="64"/>
  <c r="H469" i="64"/>
  <c r="L469" i="64"/>
  <c r="F469" i="64"/>
  <c r="AW469" i="64" l="1"/>
  <c r="AH469" i="64"/>
  <c r="AI469" i="64"/>
  <c r="I469" i="64"/>
  <c r="AB470" i="64"/>
  <c r="E469" i="64" l="1"/>
  <c r="C470" i="64" l="1"/>
  <c r="G470" i="64" s="1"/>
  <c r="D470" i="64"/>
  <c r="J470" i="64"/>
  <c r="K470" i="64" l="1"/>
  <c r="X471" i="64" s="1"/>
  <c r="X472" i="64" s="1"/>
  <c r="X473" i="64" s="1"/>
  <c r="X474" i="64" s="1"/>
  <c r="X475" i="64" s="1"/>
  <c r="AC470" i="64"/>
  <c r="AS470" i="64"/>
  <c r="L470" i="64" l="1"/>
  <c r="H470" i="64"/>
  <c r="AJ470" i="64"/>
  <c r="AE470" i="64"/>
  <c r="F470" i="64"/>
  <c r="Y471" i="64"/>
  <c r="M471" i="64" s="1"/>
  <c r="AW470" i="64"/>
  <c r="AI470" i="64" l="1"/>
  <c r="AH470" i="64"/>
  <c r="I470" i="64"/>
  <c r="E470" i="64" l="1"/>
  <c r="C471" i="64" l="1"/>
  <c r="G471" i="64" s="1"/>
  <c r="W471" i="64" s="1"/>
  <c r="W472" i="64" s="1"/>
  <c r="W473" i="64" s="1"/>
  <c r="W474" i="64" s="1"/>
  <c r="D471" i="64"/>
  <c r="J471" i="64"/>
  <c r="K471" i="64" l="1"/>
  <c r="F471" i="64" s="1"/>
  <c r="AN477" i="64"/>
  <c r="T477" i="64" s="1"/>
  <c r="T478" i="64" s="1"/>
  <c r="AC471" i="64"/>
  <c r="AS471" i="64"/>
  <c r="Y472" i="64" l="1"/>
  <c r="AW471" i="64"/>
  <c r="AB471" i="64"/>
  <c r="AE471" i="64"/>
  <c r="L471" i="64"/>
  <c r="AJ471" i="64"/>
  <c r="H471" i="64"/>
  <c r="AR472" i="64" s="1"/>
  <c r="M472" i="64" l="1"/>
  <c r="AO472" i="64"/>
  <c r="I471" i="64"/>
  <c r="AU475" i="64"/>
  <c r="AT475" i="64"/>
  <c r="Z475" i="64"/>
  <c r="AP472" i="64"/>
  <c r="AH471" i="64"/>
  <c r="AI471" i="64"/>
  <c r="AB472" i="64" l="1"/>
  <c r="R473" i="64"/>
  <c r="R474" i="64" s="1"/>
  <c r="R475" i="64" s="1"/>
  <c r="R476" i="64" s="1"/>
  <c r="S477" i="64" s="1"/>
  <c r="S478" i="64" s="1"/>
  <c r="E471" i="64"/>
  <c r="R477" i="64" l="1"/>
  <c r="C472" i="64"/>
  <c r="G472" i="64" s="1"/>
  <c r="J472" i="64"/>
  <c r="K472" i="64" l="1"/>
  <c r="D472" i="64" s="1"/>
  <c r="AQ472" i="64" s="1"/>
  <c r="AC472" i="64"/>
  <c r="AS472" i="64" l="1"/>
  <c r="Y473" i="64" s="1"/>
  <c r="F472" i="64"/>
  <c r="U473" i="64" s="1"/>
  <c r="U474" i="64" s="1"/>
  <c r="U475" i="64" s="1"/>
  <c r="U476" i="64" s="1"/>
  <c r="U477" i="64" s="1"/>
  <c r="AE472" i="64"/>
  <c r="L472" i="64"/>
  <c r="H472" i="64"/>
  <c r="AJ472" i="64"/>
  <c r="M473" i="64" l="1"/>
  <c r="AW472" i="64"/>
  <c r="AI472" i="64"/>
  <c r="AL472" i="64" s="1"/>
  <c r="AM472" i="64" s="1"/>
  <c r="AH472" i="64"/>
  <c r="I472" i="64"/>
  <c r="AB473" i="64" l="1"/>
  <c r="V477" i="64"/>
  <c r="V478" i="64" s="1"/>
  <c r="N479" i="64" s="1"/>
  <c r="E472" i="64"/>
  <c r="O479" i="64" l="1"/>
  <c r="C473" i="64"/>
  <c r="G473" i="64" s="1"/>
  <c r="D473" i="64"/>
  <c r="J473" i="64"/>
  <c r="K473" i="64" l="1"/>
  <c r="AC473" i="64"/>
  <c r="AS473" i="64"/>
  <c r="AQ473" i="64" l="1"/>
  <c r="AQ474" i="64" s="1"/>
  <c r="AQ475" i="64" s="1"/>
  <c r="F473" i="64"/>
  <c r="AR473" i="64"/>
  <c r="Y474" i="64"/>
  <c r="AE473" i="64"/>
  <c r="AF473" i="64" s="1"/>
  <c r="AG475" i="64" s="1"/>
  <c r="H473" i="64"/>
  <c r="AJ473" i="64"/>
  <c r="L473" i="64"/>
  <c r="AW473" i="64" l="1"/>
  <c r="AH473" i="64"/>
  <c r="Q475" i="64"/>
  <c r="AQ476" i="64" s="1"/>
  <c r="P475" i="64"/>
  <c r="I473" i="64"/>
  <c r="AI473" i="64"/>
  <c r="AK473" i="64" l="1"/>
  <c r="AA474" i="64" s="1"/>
  <c r="AA475" i="64" s="1"/>
  <c r="E473" i="64"/>
  <c r="C474" i="64" s="1"/>
  <c r="G474" i="64" s="1"/>
  <c r="M474" i="64" l="1"/>
  <c r="AB474" i="64" s="1"/>
  <c r="AA476" i="64"/>
  <c r="AC474" i="64"/>
  <c r="J474" i="64" l="1"/>
  <c r="K474" i="64" s="1"/>
  <c r="AR474" i="64" s="1"/>
  <c r="AR475" i="64" s="1"/>
  <c r="AR476" i="64" s="1"/>
  <c r="D474" i="64"/>
  <c r="AE474" i="64"/>
  <c r="AA477" i="64"/>
  <c r="AJ474" i="64" l="1"/>
  <c r="H474" i="64"/>
  <c r="AH474" i="64" s="1"/>
  <c r="T474" i="64"/>
  <c r="AV475" i="64" s="1"/>
  <c r="AV476" i="64" s="1"/>
  <c r="AV477" i="64" s="1"/>
  <c r="AV478" i="64" s="1"/>
  <c r="AV479" i="64" s="1"/>
  <c r="F474" i="64"/>
  <c r="AS474" i="64"/>
  <c r="Y475" i="64" s="1"/>
  <c r="M475" i="64" s="1"/>
  <c r="AB475" i="64" s="1"/>
  <c r="L474" i="64"/>
  <c r="I474" i="64" s="1"/>
  <c r="AI474" i="64"/>
  <c r="AA478" i="64"/>
  <c r="AW474" i="64" l="1"/>
  <c r="E474" i="64"/>
  <c r="C475" i="64" s="1"/>
  <c r="G475" i="64" s="1"/>
  <c r="AC475" i="64" s="1"/>
  <c r="J475" i="64" l="1"/>
  <c r="K475" i="64" s="1"/>
  <c r="L475" i="64" s="1"/>
  <c r="D475" i="64"/>
  <c r="AS475" i="64" s="1"/>
  <c r="AE475" i="64"/>
  <c r="X476" i="64" l="1"/>
  <c r="X477" i="64" s="1"/>
  <c r="X478" i="64" s="1"/>
  <c r="X479" i="64" s="1"/>
  <c r="X480" i="64" s="1"/>
  <c r="AW475" i="64"/>
  <c r="Y476" i="64"/>
  <c r="M476" i="64" s="1"/>
  <c r="F475" i="64"/>
  <c r="H475" i="64"/>
  <c r="AH475" i="64" s="1"/>
  <c r="AJ475" i="64"/>
  <c r="AI475" i="64" s="1"/>
  <c r="I475" i="64"/>
  <c r="E475" i="64" l="1"/>
  <c r="C476" i="64" l="1"/>
  <c r="G476" i="64" s="1"/>
  <c r="W476" i="64" s="1"/>
  <c r="W477" i="64" s="1"/>
  <c r="W478" i="64" s="1"/>
  <c r="W479" i="64" s="1"/>
  <c r="J476" i="64"/>
  <c r="D476" i="64"/>
  <c r="K476" i="64" l="1"/>
  <c r="AN482" i="64"/>
  <c r="T482" i="64" s="1"/>
  <c r="T483" i="64" s="1"/>
  <c r="AS476" i="64"/>
  <c r="AC476" i="64"/>
  <c r="AE476" i="64" l="1"/>
  <c r="Y477" i="64"/>
  <c r="AW476" i="64"/>
  <c r="AB476" i="64"/>
  <c r="AJ476" i="64"/>
  <c r="L476" i="64"/>
  <c r="H476" i="64"/>
  <c r="AR477" i="64" s="1"/>
  <c r="F476" i="64"/>
  <c r="M477" i="64" l="1"/>
  <c r="AO477" i="64"/>
  <c r="Z480" i="64"/>
  <c r="AU480" i="64"/>
  <c r="AT480" i="64"/>
  <c r="AP477" i="64"/>
  <c r="AH476" i="64"/>
  <c r="I476" i="64"/>
  <c r="AI476" i="64"/>
  <c r="AB477" i="64" l="1"/>
  <c r="R478" i="64"/>
  <c r="R479" i="64" s="1"/>
  <c r="R480" i="64" s="1"/>
  <c r="R481" i="64" s="1"/>
  <c r="R482" i="64" s="1"/>
  <c r="E476" i="64"/>
  <c r="S482" i="64" l="1"/>
  <c r="S483" i="64" s="1"/>
  <c r="C477" i="64"/>
  <c r="G477" i="64" s="1"/>
  <c r="J477" i="64"/>
  <c r="K477" i="64" l="1"/>
  <c r="D477" i="64" s="1"/>
  <c r="AQ477" i="64" s="1"/>
  <c r="AC477" i="64"/>
  <c r="AS477" i="64" l="1"/>
  <c r="Y478" i="64" s="1"/>
  <c r="F477" i="64"/>
  <c r="U478" i="64" s="1"/>
  <c r="U479" i="64" s="1"/>
  <c r="U480" i="64" s="1"/>
  <c r="U481" i="64" s="1"/>
  <c r="U482" i="64" s="1"/>
  <c r="AE477" i="64"/>
  <c r="L477" i="64"/>
  <c r="H477" i="64"/>
  <c r="AJ477" i="64"/>
  <c r="M478" i="64" l="1"/>
  <c r="AB478" i="64" s="1"/>
  <c r="AW477" i="64"/>
  <c r="AI477" i="64"/>
  <c r="AL477" i="64" s="1"/>
  <c r="AM477" i="64" s="1"/>
  <c r="AH477" i="64"/>
  <c r="I477" i="64"/>
  <c r="V482" i="64" l="1"/>
  <c r="V483" i="64" s="1"/>
  <c r="O484" i="64" s="1"/>
  <c r="E477" i="64"/>
  <c r="N484" i="64" l="1"/>
  <c r="C478" i="64"/>
  <c r="G478" i="64" s="1"/>
  <c r="D478" i="64"/>
  <c r="J478" i="64"/>
  <c r="K478" i="64" l="1"/>
  <c r="F478" i="64" s="1"/>
  <c r="AS478" i="64"/>
  <c r="AC478" i="64"/>
  <c r="AQ478" i="64" l="1"/>
  <c r="AQ479" i="64" s="1"/>
  <c r="AQ480" i="64" s="1"/>
  <c r="AR478" i="64"/>
  <c r="AE478" i="64"/>
  <c r="AF478" i="64" s="1"/>
  <c r="AG480" i="64" s="1"/>
  <c r="Y479" i="64"/>
  <c r="AJ478" i="64"/>
  <c r="H478" i="64"/>
  <c r="L478" i="64"/>
  <c r="AW478" i="64" l="1"/>
  <c r="I478" i="64"/>
  <c r="AI478" i="64"/>
  <c r="AH478" i="64"/>
  <c r="P480" i="64"/>
  <c r="Q480" i="64"/>
  <c r="AQ481" i="64" s="1"/>
  <c r="AK478" i="64" l="1"/>
  <c r="AA479" i="64" s="1"/>
  <c r="AA480" i="64" s="1"/>
  <c r="E478" i="64"/>
  <c r="C479" i="64" s="1"/>
  <c r="G479" i="64" s="1"/>
  <c r="M479" i="64" l="1"/>
  <c r="D479" i="64" s="1"/>
  <c r="AS479" i="64" s="1"/>
  <c r="AA481" i="64"/>
  <c r="AC479" i="64"/>
  <c r="J479" i="64" l="1"/>
  <c r="K479" i="64" s="1"/>
  <c r="AR479" i="64" s="1"/>
  <c r="AR480" i="64" s="1"/>
  <c r="AR481" i="64" s="1"/>
  <c r="AB479" i="64"/>
  <c r="Y480" i="64"/>
  <c r="M480" i="64" s="1"/>
  <c r="AA482" i="64"/>
  <c r="AE479" i="64"/>
  <c r="F479" i="64" l="1"/>
  <c r="AA483" i="64"/>
  <c r="T479" i="64"/>
  <c r="AV480" i="64" s="1"/>
  <c r="AV481" i="64" s="1"/>
  <c r="AV482" i="64" s="1"/>
  <c r="AV483" i="64" s="1"/>
  <c r="AV484" i="64" s="1"/>
  <c r="H479" i="64"/>
  <c r="AJ479" i="64"/>
  <c r="L479" i="64"/>
  <c r="AB480" i="64"/>
  <c r="AI479" i="64" l="1"/>
  <c r="AW479" i="64"/>
  <c r="I479" i="64"/>
  <c r="AH479" i="64"/>
  <c r="E479" i="64" l="1"/>
  <c r="C480" i="64" l="1"/>
  <c r="G480" i="64" s="1"/>
  <c r="D480" i="64"/>
  <c r="J480" i="64"/>
  <c r="K480" i="64" l="1"/>
  <c r="X481" i="64" s="1"/>
  <c r="X482" i="64" s="1"/>
  <c r="X483" i="64" s="1"/>
  <c r="X484" i="64" s="1"/>
  <c r="X485" i="64" s="1"/>
  <c r="AS480" i="64"/>
  <c r="AC480" i="64"/>
  <c r="AE480" i="64" l="1"/>
  <c r="Y481" i="64"/>
  <c r="M481" i="64" s="1"/>
  <c r="AW480" i="64"/>
  <c r="AJ480" i="64"/>
  <c r="H480" i="64"/>
  <c r="L480" i="64"/>
  <c r="F480" i="64"/>
  <c r="I480" i="64" l="1"/>
  <c r="AH480" i="64"/>
  <c r="AI480" i="64"/>
  <c r="E480" i="64" l="1"/>
  <c r="C481" i="64" l="1"/>
  <c r="G481" i="64" s="1"/>
  <c r="W481" i="64" s="1"/>
  <c r="W482" i="64" s="1"/>
  <c r="W483" i="64" s="1"/>
  <c r="W484" i="64" s="1"/>
  <c r="J481" i="64"/>
  <c r="D481" i="64"/>
  <c r="K481" i="64" l="1"/>
  <c r="F481" i="64" s="1"/>
  <c r="AN487" i="64"/>
  <c r="T487" i="64" s="1"/>
  <c r="T488" i="64" s="1"/>
  <c r="AC481" i="64"/>
  <c r="AS481" i="64"/>
  <c r="AE481" i="64" l="1"/>
  <c r="Y482" i="64"/>
  <c r="AW481" i="64"/>
  <c r="AB481" i="64"/>
  <c r="L481" i="64"/>
  <c r="H481" i="64"/>
  <c r="AR482" i="64" s="1"/>
  <c r="AJ481" i="64"/>
  <c r="M482" i="64" l="1"/>
  <c r="AO482" i="64"/>
  <c r="AI481" i="64"/>
  <c r="AT485" i="64"/>
  <c r="AU485" i="64"/>
  <c r="Z485" i="64"/>
  <c r="AH481" i="64"/>
  <c r="AP482" i="64"/>
  <c r="I481" i="64"/>
  <c r="R483" i="64" l="1"/>
  <c r="R484" i="64" s="1"/>
  <c r="R485" i="64" s="1"/>
  <c r="R486" i="64" s="1"/>
  <c r="S487" i="64" s="1"/>
  <c r="S488" i="64" s="1"/>
  <c r="E481" i="64"/>
  <c r="C482" i="64" s="1"/>
  <c r="G482" i="64" s="1"/>
  <c r="AB482" i="64"/>
  <c r="J482" i="64" l="1"/>
  <c r="K482" i="64" s="1"/>
  <c r="D482" i="64" s="1"/>
  <c r="AQ482" i="64" s="1"/>
  <c r="R487" i="64"/>
  <c r="AC482" i="64"/>
  <c r="AS482" i="64" l="1"/>
  <c r="Y483" i="64" s="1"/>
  <c r="AE482" i="64"/>
  <c r="AJ482" i="64"/>
  <c r="H482" i="64"/>
  <c r="L482" i="64"/>
  <c r="F482" i="64"/>
  <c r="U483" i="64" s="1"/>
  <c r="U484" i="64" s="1"/>
  <c r="U485" i="64" s="1"/>
  <c r="U486" i="64" s="1"/>
  <c r="U487" i="64" s="1"/>
  <c r="AW482" i="64"/>
  <c r="M483" i="64" l="1"/>
  <c r="AH482" i="64"/>
  <c r="AI482" i="64"/>
  <c r="AL482" i="64" s="1"/>
  <c r="AM482" i="64" s="1"/>
  <c r="I482" i="64"/>
  <c r="V487" i="64" l="1"/>
  <c r="V488" i="64" s="1"/>
  <c r="E482" i="64"/>
  <c r="AB483" i="64"/>
  <c r="C483" i="64" l="1"/>
  <c r="G483" i="64" s="1"/>
  <c r="D483" i="64"/>
  <c r="J483" i="64"/>
  <c r="N489" i="64"/>
  <c r="O489" i="64"/>
  <c r="K483" i="64" l="1"/>
  <c r="F483" i="64" s="1"/>
  <c r="AS483" i="64"/>
  <c r="AC483" i="64"/>
  <c r="AQ483" i="64" l="1"/>
  <c r="AQ484" i="64" s="1"/>
  <c r="AQ485" i="64" s="1"/>
  <c r="AR483" i="64"/>
  <c r="AJ483" i="64"/>
  <c r="L483" i="64"/>
  <c r="H483" i="64"/>
  <c r="AE483" i="64"/>
  <c r="AF483" i="64" s="1"/>
  <c r="AG485" i="64" s="1"/>
  <c r="Y484" i="64"/>
  <c r="AH483" i="64" l="1"/>
  <c r="P485" i="64"/>
  <c r="Q485" i="64"/>
  <c r="AQ486" i="64" s="1"/>
  <c r="I483" i="64"/>
  <c r="AW483" i="64"/>
  <c r="AI483" i="64"/>
  <c r="AK483" i="64" l="1"/>
  <c r="AA484" i="64" s="1"/>
  <c r="AA485" i="64" s="1"/>
  <c r="E483" i="64"/>
  <c r="C484" i="64" s="1"/>
  <c r="G484" i="64" s="1"/>
  <c r="M484" i="64" l="1"/>
  <c r="AB484" i="64" s="1"/>
  <c r="AA486" i="64"/>
  <c r="AC484" i="64"/>
  <c r="J484" i="64" l="1"/>
  <c r="K484" i="64" s="1"/>
  <c r="AR484" i="64" s="1"/>
  <c r="AR485" i="64" s="1"/>
  <c r="AR486" i="64" s="1"/>
  <c r="D484" i="64"/>
  <c r="AS484" i="64" s="1"/>
  <c r="AA487" i="64"/>
  <c r="T484" i="64"/>
  <c r="AV485" i="64" s="1"/>
  <c r="AV486" i="64" s="1"/>
  <c r="AV487" i="64" s="1"/>
  <c r="AV488" i="64" s="1"/>
  <c r="AV489" i="64" s="1"/>
  <c r="L484" i="64"/>
  <c r="H484" i="64"/>
  <c r="AE484" i="64"/>
  <c r="Y485" i="64"/>
  <c r="M485" i="64" s="1"/>
  <c r="AJ484" i="64" l="1"/>
  <c r="AI484" i="64" s="1"/>
  <c r="F484" i="64"/>
  <c r="AH484" i="64"/>
  <c r="AW484" i="64"/>
  <c r="I484" i="64"/>
  <c r="AA488" i="64"/>
  <c r="AB485" i="64"/>
  <c r="E484" i="64" l="1"/>
  <c r="C485" i="64" l="1"/>
  <c r="G485" i="64" s="1"/>
  <c r="D485" i="64"/>
  <c r="J485" i="64"/>
  <c r="AC485" i="64" l="1"/>
  <c r="AS485" i="64"/>
  <c r="K485" i="64"/>
  <c r="F485" i="64" l="1"/>
  <c r="X486" i="64"/>
  <c r="X487" i="64" s="1"/>
  <c r="X488" i="64" s="1"/>
  <c r="X489" i="64" s="1"/>
  <c r="X490" i="64" s="1"/>
  <c r="H485" i="64"/>
  <c r="AJ485" i="64"/>
  <c r="L485" i="64"/>
  <c r="Y486" i="64"/>
  <c r="M486" i="64" s="1"/>
  <c r="AW485" i="64"/>
  <c r="AE485" i="64"/>
  <c r="AH485" i="64" l="1"/>
  <c r="I485" i="64"/>
  <c r="AI485" i="64"/>
  <c r="E485" i="64" l="1"/>
  <c r="C486" i="64" l="1"/>
  <c r="G486" i="64" s="1"/>
  <c r="W486" i="64" s="1"/>
  <c r="W487" i="64" s="1"/>
  <c r="W488" i="64" s="1"/>
  <c r="W489" i="64" s="1"/>
  <c r="J486" i="64"/>
  <c r="D486" i="64"/>
  <c r="K486" i="64" l="1"/>
  <c r="AN492" i="64"/>
  <c r="T492" i="64" s="1"/>
  <c r="T493" i="64" s="1"/>
  <c r="AS486" i="64"/>
  <c r="AC486" i="64"/>
  <c r="AE486" i="64" l="1"/>
  <c r="Y487" i="64"/>
  <c r="AW486" i="64"/>
  <c r="AB486" i="64"/>
  <c r="H486" i="64"/>
  <c r="AR487" i="64" s="1"/>
  <c r="L486" i="64"/>
  <c r="AJ486" i="64"/>
  <c r="F486" i="64"/>
  <c r="M487" i="64" l="1"/>
  <c r="AO487" i="64"/>
  <c r="AI486" i="64"/>
  <c r="I486" i="64"/>
  <c r="AH486" i="64"/>
  <c r="AP487" i="64"/>
  <c r="Z490" i="64"/>
  <c r="AU490" i="64"/>
  <c r="AT490" i="64"/>
  <c r="AB487" i="64" l="1"/>
  <c r="R488" i="64"/>
  <c r="R489" i="64" s="1"/>
  <c r="R490" i="64" s="1"/>
  <c r="R491" i="64" s="1"/>
  <c r="S492" i="64" s="1"/>
  <c r="S493" i="64" s="1"/>
  <c r="E486" i="64"/>
  <c r="R492" i="64" l="1"/>
  <c r="C487" i="64"/>
  <c r="G487" i="64" s="1"/>
  <c r="J487" i="64"/>
  <c r="K487" i="64" l="1"/>
  <c r="AC487" i="64"/>
  <c r="AE487" i="64" l="1"/>
  <c r="AJ487" i="64"/>
  <c r="L487" i="64"/>
  <c r="D487" i="64"/>
  <c r="AQ487" i="64" s="1"/>
  <c r="H487" i="64" l="1"/>
  <c r="AH487" i="64" s="1"/>
  <c r="F487" i="64"/>
  <c r="U488" i="64" s="1"/>
  <c r="U489" i="64" s="1"/>
  <c r="U490" i="64" s="1"/>
  <c r="U491" i="64" s="1"/>
  <c r="U492" i="64" s="1"/>
  <c r="AS487" i="64"/>
  <c r="I487" i="64"/>
  <c r="AI487" i="64"/>
  <c r="AL487" i="64" s="1"/>
  <c r="AM487" i="64" s="1"/>
  <c r="Y488" i="64" l="1"/>
  <c r="M488" i="64" s="1"/>
  <c r="AW487" i="64"/>
  <c r="E487" i="64"/>
  <c r="C488" i="64" s="1"/>
  <c r="G488" i="64" s="1"/>
  <c r="AC488" i="64" s="1"/>
  <c r="AE488" i="64" l="1"/>
  <c r="AF488" i="64" s="1"/>
  <c r="AG490" i="64" s="1"/>
  <c r="V492" i="64"/>
  <c r="V493" i="64" s="1"/>
  <c r="D488" i="64"/>
  <c r="AB488" i="64"/>
  <c r="J488" i="64"/>
  <c r="Q490" i="64" l="1"/>
  <c r="P490" i="64"/>
  <c r="N494" i="64"/>
  <c r="O494" i="64"/>
  <c r="AS488" i="64"/>
  <c r="K488" i="64"/>
  <c r="AQ488" i="64" l="1"/>
  <c r="AQ489" i="64" s="1"/>
  <c r="AQ490" i="64" s="1"/>
  <c r="AQ491" i="64" s="1"/>
  <c r="AR488" i="64"/>
  <c r="L488" i="64"/>
  <c r="H488" i="64"/>
  <c r="AJ488" i="64"/>
  <c r="Y489" i="64"/>
  <c r="F488" i="64"/>
  <c r="AI488" i="64" l="1"/>
  <c r="AH488" i="64"/>
  <c r="AW488" i="64"/>
  <c r="I488" i="64"/>
  <c r="AK488" i="64" l="1"/>
  <c r="AA489" i="64" s="1"/>
  <c r="AA490" i="64" s="1"/>
  <c r="E488" i="64"/>
  <c r="C489" i="64" s="1"/>
  <c r="G489" i="64" s="1"/>
  <c r="M489" i="64" l="1"/>
  <c r="D489" i="64" s="1"/>
  <c r="AS489" i="64" s="1"/>
  <c r="AA491" i="64"/>
  <c r="AC489" i="64"/>
  <c r="AB489" i="64" l="1"/>
  <c r="J489" i="64"/>
  <c r="K489" i="64" s="1"/>
  <c r="AR489" i="64" s="1"/>
  <c r="AR490" i="64" s="1"/>
  <c r="AR491" i="64" s="1"/>
  <c r="AE489" i="64"/>
  <c r="AA492" i="64"/>
  <c r="Y490" i="64"/>
  <c r="M490" i="64" s="1"/>
  <c r="F489" i="64" l="1"/>
  <c r="AB490" i="64"/>
  <c r="T489" i="64"/>
  <c r="AV490" i="64" s="1"/>
  <c r="AV491" i="64" s="1"/>
  <c r="AV492" i="64" s="1"/>
  <c r="AV493" i="64" s="1"/>
  <c r="AV494" i="64" s="1"/>
  <c r="L489" i="64"/>
  <c r="H489" i="64"/>
  <c r="AJ489" i="64"/>
  <c r="AA493" i="64"/>
  <c r="AW489" i="64" l="1"/>
  <c r="AI489" i="64"/>
  <c r="AH489" i="64"/>
  <c r="I489" i="64"/>
  <c r="E489" i="64" l="1"/>
  <c r="C490" i="64" l="1"/>
  <c r="G490" i="64" s="1"/>
  <c r="D490" i="64"/>
  <c r="J490" i="64"/>
  <c r="K490" i="64" l="1"/>
  <c r="X491" i="64" s="1"/>
  <c r="X492" i="64" s="1"/>
  <c r="X493" i="64" s="1"/>
  <c r="X494" i="64" s="1"/>
  <c r="X495" i="64" s="1"/>
  <c r="AC490" i="64"/>
  <c r="AS490" i="64"/>
  <c r="Y491" i="64" l="1"/>
  <c r="M491" i="64" s="1"/>
  <c r="AW490" i="64"/>
  <c r="L490" i="64"/>
  <c r="AJ490" i="64"/>
  <c r="H490" i="64"/>
  <c r="AE490" i="64"/>
  <c r="F490" i="64"/>
  <c r="AH490" i="64" l="1"/>
  <c r="AI490" i="64"/>
  <c r="I490" i="64"/>
  <c r="E490" i="64" l="1"/>
  <c r="C491" i="64" l="1"/>
  <c r="G491" i="64" s="1"/>
  <c r="W491" i="64" s="1"/>
  <c r="W492" i="64" s="1"/>
  <c r="W493" i="64" s="1"/>
  <c r="W494" i="64" s="1"/>
  <c r="J491" i="64"/>
  <c r="D491" i="64"/>
  <c r="K491" i="64" l="1"/>
  <c r="AN497" i="64"/>
  <c r="T497" i="64" s="1"/>
  <c r="T498" i="64" s="1"/>
  <c r="AS491" i="64"/>
  <c r="AC491" i="64"/>
  <c r="AE491" i="64" l="1"/>
  <c r="Y492" i="64"/>
  <c r="AW491" i="64"/>
  <c r="L491" i="64"/>
  <c r="H491" i="64"/>
  <c r="AR492" i="64" s="1"/>
  <c r="AJ491" i="64"/>
  <c r="AB491" i="64"/>
  <c r="F491" i="64"/>
  <c r="M492" i="64" l="1"/>
  <c r="AO492" i="64"/>
  <c r="I491" i="64"/>
  <c r="Z495" i="64"/>
  <c r="AU495" i="64"/>
  <c r="AT495" i="64"/>
  <c r="AI491" i="64"/>
  <c r="AP492" i="64"/>
  <c r="AH491" i="64"/>
  <c r="AB492" i="64" l="1"/>
  <c r="R493" i="64"/>
  <c r="R494" i="64" s="1"/>
  <c r="R495" i="64" s="1"/>
  <c r="R496" i="64" s="1"/>
  <c r="S497" i="64" s="1"/>
  <c r="S498" i="64" s="1"/>
  <c r="E491" i="64"/>
  <c r="R497" i="64" l="1"/>
  <c r="C492" i="64"/>
  <c r="G492" i="64" s="1"/>
  <c r="J492" i="64"/>
  <c r="AC492" i="64" l="1"/>
  <c r="K492" i="64"/>
  <c r="AE492" i="64" l="1"/>
  <c r="L492" i="64"/>
  <c r="AJ492" i="64"/>
  <c r="D492" i="64"/>
  <c r="AQ492" i="64" s="1"/>
  <c r="F492" i="64" l="1"/>
  <c r="U493" i="64" s="1"/>
  <c r="U494" i="64" s="1"/>
  <c r="U495" i="64" s="1"/>
  <c r="U496" i="64" s="1"/>
  <c r="U497" i="64" s="1"/>
  <c r="AS492" i="64"/>
  <c r="I492" i="64"/>
  <c r="H492" i="64"/>
  <c r="AI492" i="64"/>
  <c r="AL492" i="64" s="1"/>
  <c r="AM492" i="64" s="1"/>
  <c r="AH492" i="64" l="1"/>
  <c r="E492" i="64"/>
  <c r="C493" i="64" s="1"/>
  <c r="G493" i="64" s="1"/>
  <c r="AC493" i="64" s="1"/>
  <c r="Y493" i="64"/>
  <c r="M493" i="64" s="1"/>
  <c r="AW492" i="64"/>
  <c r="D493" i="64" l="1"/>
  <c r="AB493" i="64"/>
  <c r="J493" i="64"/>
  <c r="AE493" i="64"/>
  <c r="AF493" i="64" s="1"/>
  <c r="AG495" i="64" s="1"/>
  <c r="V497" i="64"/>
  <c r="V498" i="64" s="1"/>
  <c r="N499" i="64" l="1"/>
  <c r="O499" i="64"/>
  <c r="P495" i="64"/>
  <c r="Q495" i="64"/>
  <c r="K493" i="64"/>
  <c r="AS493" i="64"/>
  <c r="AR493" i="64" l="1"/>
  <c r="AQ493" i="64"/>
  <c r="AQ494" i="64" s="1"/>
  <c r="AQ495" i="64" s="1"/>
  <c r="AQ496" i="64" s="1"/>
  <c r="F493" i="64"/>
  <c r="Y494" i="64"/>
  <c r="AJ493" i="64"/>
  <c r="L493" i="64"/>
  <c r="H493" i="64"/>
  <c r="AW493" i="64" l="1"/>
  <c r="AH493" i="64"/>
  <c r="I493" i="64"/>
  <c r="AI493" i="64"/>
  <c r="AK493" i="64" l="1"/>
  <c r="AA494" i="64" s="1"/>
  <c r="AA495" i="64" s="1"/>
  <c r="E493" i="64"/>
  <c r="C494" i="64" s="1"/>
  <c r="G494" i="64" s="1"/>
  <c r="M494" i="64" l="1"/>
  <c r="AB494" i="64" s="1"/>
  <c r="AA496" i="64"/>
  <c r="AC494" i="64"/>
  <c r="D494" i="64" l="1"/>
  <c r="AS494" i="64" s="1"/>
  <c r="Y495" i="64" s="1"/>
  <c r="M495" i="64" s="1"/>
  <c r="J494" i="64"/>
  <c r="K494" i="64" s="1"/>
  <c r="AR494" i="64" s="1"/>
  <c r="AR495" i="64" s="1"/>
  <c r="AR496" i="64" s="1"/>
  <c r="AA497" i="64"/>
  <c r="AE494" i="64"/>
  <c r="AJ494" i="64" l="1"/>
  <c r="L494" i="64"/>
  <c r="I494" i="64" s="1"/>
  <c r="H494" i="64"/>
  <c r="T494" i="64"/>
  <c r="AV495" i="64" s="1"/>
  <c r="AV496" i="64" s="1"/>
  <c r="AV497" i="64" s="1"/>
  <c r="AV498" i="64" s="1"/>
  <c r="AV499" i="64" s="1"/>
  <c r="F494" i="64"/>
  <c r="AH494" i="64"/>
  <c r="AI494" i="64"/>
  <c r="AA498" i="64"/>
  <c r="AB495" i="64"/>
  <c r="AW494" i="64" l="1"/>
  <c r="E494" i="64"/>
  <c r="C495" i="64" l="1"/>
  <c r="G495" i="64" s="1"/>
  <c r="J495" i="64"/>
  <c r="D495" i="64"/>
  <c r="K495" i="64" l="1"/>
  <c r="X496" i="64" s="1"/>
  <c r="X497" i="64" s="1"/>
  <c r="X498" i="64" s="1"/>
  <c r="X499" i="64" s="1"/>
  <c r="X500" i="64" s="1"/>
  <c r="AS495" i="64"/>
  <c r="AC495" i="64"/>
  <c r="F495" i="64" l="1"/>
  <c r="AE495" i="64"/>
  <c r="Y496" i="64"/>
  <c r="M496" i="64" s="1"/>
  <c r="AW495" i="64"/>
  <c r="L495" i="64"/>
  <c r="AJ495" i="64"/>
  <c r="H495" i="64"/>
  <c r="AH495" i="64" l="1"/>
  <c r="AI495" i="64"/>
  <c r="I495" i="64"/>
  <c r="E495" i="64" l="1"/>
  <c r="C496" i="64" l="1"/>
  <c r="G496" i="64" s="1"/>
  <c r="W496" i="64" s="1"/>
  <c r="W497" i="64" s="1"/>
  <c r="W498" i="64" s="1"/>
  <c r="W499" i="64" s="1"/>
  <c r="D496" i="64"/>
  <c r="J496" i="64"/>
  <c r="K496" i="64" l="1"/>
  <c r="AN502" i="64"/>
  <c r="T502" i="64" s="1"/>
  <c r="T503" i="64" s="1"/>
  <c r="AC496" i="64"/>
  <c r="AS496" i="64"/>
  <c r="Y497" i="64" l="1"/>
  <c r="AW496" i="64"/>
  <c r="AB496" i="64"/>
  <c r="AE496" i="64"/>
  <c r="L496" i="64"/>
  <c r="H496" i="64"/>
  <c r="AR497" i="64" s="1"/>
  <c r="AJ496" i="64"/>
  <c r="F496" i="64"/>
  <c r="M497" i="64" l="1"/>
  <c r="AO497" i="64"/>
  <c r="AU500" i="64"/>
  <c r="AT500" i="64"/>
  <c r="Z500" i="64"/>
  <c r="AI496" i="64"/>
  <c r="AH496" i="64"/>
  <c r="AP497" i="64"/>
  <c r="I496" i="64"/>
  <c r="R498" i="64" l="1"/>
  <c r="R499" i="64" s="1"/>
  <c r="R500" i="64" s="1"/>
  <c r="R501" i="64" s="1"/>
  <c r="R502" i="64" s="1"/>
  <c r="E496" i="64"/>
  <c r="C497" i="64" s="1"/>
  <c r="G497" i="64" s="1"/>
  <c r="AB497" i="64"/>
  <c r="S502" i="64" l="1"/>
  <c r="S503" i="64" s="1"/>
  <c r="J497" i="64"/>
  <c r="K497" i="64" s="1"/>
  <c r="D497" i="64" s="1"/>
  <c r="AQ497" i="64" s="1"/>
  <c r="AC497" i="64"/>
  <c r="AS497" i="64" l="1"/>
  <c r="AW497" i="64" s="1"/>
  <c r="F497" i="64"/>
  <c r="U498" i="64" s="1"/>
  <c r="U499" i="64" s="1"/>
  <c r="U500" i="64" s="1"/>
  <c r="U501" i="64" s="1"/>
  <c r="U502" i="64" s="1"/>
  <c r="AE497" i="64"/>
  <c r="L497" i="64"/>
  <c r="H497" i="64"/>
  <c r="AJ497" i="64"/>
  <c r="Y498" i="64" l="1"/>
  <c r="M498" i="64" s="1"/>
  <c r="AB498" i="64" s="1"/>
  <c r="AH497" i="64"/>
  <c r="I497" i="64"/>
  <c r="AI497" i="64"/>
  <c r="AL497" i="64" s="1"/>
  <c r="AM497" i="64" s="1"/>
  <c r="V502" i="64" l="1"/>
  <c r="V503" i="64" s="1"/>
  <c r="N504" i="64" s="1"/>
  <c r="E497" i="64"/>
  <c r="O504" i="64" l="1"/>
  <c r="C498" i="64"/>
  <c r="G498" i="64" s="1"/>
  <c r="D498" i="64"/>
  <c r="J498" i="64"/>
  <c r="K498" i="64" l="1"/>
  <c r="AS498" i="64"/>
  <c r="AC498" i="64"/>
  <c r="AQ498" i="64" l="1"/>
  <c r="AQ499" i="64" s="1"/>
  <c r="AQ500" i="64" s="1"/>
  <c r="F498" i="64"/>
  <c r="AR498" i="64"/>
  <c r="AE498" i="64"/>
  <c r="AF498" i="64" s="1"/>
  <c r="AG500" i="64" s="1"/>
  <c r="Y499" i="64"/>
  <c r="H498" i="64"/>
  <c r="AJ498" i="64"/>
  <c r="L498" i="64"/>
  <c r="AH498" i="64" l="1"/>
  <c r="I498" i="64"/>
  <c r="AW498" i="64"/>
  <c r="AI498" i="64"/>
  <c r="Q500" i="64"/>
  <c r="AQ501" i="64" s="1"/>
  <c r="P500" i="64"/>
  <c r="AK498" i="64" l="1"/>
  <c r="AA499" i="64" s="1"/>
  <c r="AA500" i="64" s="1"/>
  <c r="M499" i="64"/>
  <c r="E498" i="64"/>
  <c r="C499" i="64" s="1"/>
  <c r="G499" i="64" s="1"/>
  <c r="AB499" i="64" l="1"/>
  <c r="AC499" i="64"/>
  <c r="D499" i="64"/>
  <c r="AA501" i="64"/>
  <c r="J499" i="64"/>
  <c r="K499" i="64" l="1"/>
  <c r="AR499" i="64" s="1"/>
  <c r="AR500" i="64" s="1"/>
  <c r="AR501" i="64" s="1"/>
  <c r="AA502" i="64"/>
  <c r="AE499" i="64"/>
  <c r="AS499" i="64"/>
  <c r="F499" i="64" l="1"/>
  <c r="Y500" i="64"/>
  <c r="M500" i="64" s="1"/>
  <c r="AA503" i="64"/>
  <c r="T499" i="64"/>
  <c r="AV500" i="64" s="1"/>
  <c r="AV501" i="64" s="1"/>
  <c r="AV502" i="64" s="1"/>
  <c r="AV503" i="64" s="1"/>
  <c r="AV504" i="64" s="1"/>
  <c r="AJ499" i="64"/>
  <c r="H499" i="64"/>
  <c r="L499" i="64"/>
  <c r="AW499" i="64" l="1"/>
  <c r="I499" i="64"/>
  <c r="AH499" i="64"/>
  <c r="AI499" i="64"/>
  <c r="AB500" i="64"/>
  <c r="E499" i="64" l="1"/>
  <c r="C500" i="64" l="1"/>
  <c r="G500" i="64" s="1"/>
  <c r="J500" i="64"/>
  <c r="D500" i="64"/>
  <c r="K500" i="64" l="1"/>
  <c r="X501" i="64" s="1"/>
  <c r="X502" i="64" s="1"/>
  <c r="X503" i="64" s="1"/>
  <c r="X504" i="64" s="1"/>
  <c r="X505" i="64" s="1"/>
  <c r="AC500" i="64"/>
  <c r="AS500" i="64"/>
  <c r="F500" i="64" l="1"/>
  <c r="Y501" i="64"/>
  <c r="M501" i="64" s="1"/>
  <c r="AW500" i="64"/>
  <c r="AE500" i="64"/>
  <c r="L500" i="64"/>
  <c r="H500" i="64"/>
  <c r="AJ500" i="64"/>
  <c r="AH500" i="64" l="1"/>
  <c r="AI500" i="64"/>
  <c r="I500" i="64"/>
  <c r="E500" i="64" l="1"/>
  <c r="C501" i="64" l="1"/>
  <c r="G501" i="64" s="1"/>
  <c r="W501" i="64" s="1"/>
  <c r="W502" i="64" s="1"/>
  <c r="W503" i="64" s="1"/>
  <c r="W504" i="64" s="1"/>
  <c r="J501" i="64"/>
  <c r="D501" i="64"/>
  <c r="K501" i="64" l="1"/>
  <c r="AN507" i="64"/>
  <c r="T507" i="64" s="1"/>
  <c r="T508" i="64" s="1"/>
  <c r="AS501" i="64"/>
  <c r="AC501" i="64"/>
  <c r="AB501" i="64" l="1"/>
  <c r="AE501" i="64"/>
  <c r="Y502" i="64"/>
  <c r="AW501" i="64"/>
  <c r="H501" i="64"/>
  <c r="AR502" i="64" s="1"/>
  <c r="L501" i="64"/>
  <c r="AJ501" i="64"/>
  <c r="F501" i="64"/>
  <c r="M502" i="64" l="1"/>
  <c r="AO502" i="64"/>
  <c r="AI501" i="64"/>
  <c r="I501" i="64"/>
  <c r="AH501" i="64"/>
  <c r="AP502" i="64"/>
  <c r="Z505" i="64"/>
  <c r="AT505" i="64"/>
  <c r="AU505" i="64"/>
  <c r="AB502" i="64" l="1"/>
  <c r="R503" i="64"/>
  <c r="R504" i="64" s="1"/>
  <c r="R505" i="64" s="1"/>
  <c r="R506" i="64" s="1"/>
  <c r="R507" i="64" s="1"/>
  <c r="E501" i="64"/>
  <c r="S507" i="64" l="1"/>
  <c r="S508" i="64" s="1"/>
  <c r="C502" i="64"/>
  <c r="G502" i="64" s="1"/>
  <c r="J502" i="64"/>
  <c r="K502" i="64" l="1"/>
  <c r="D502" i="64" s="1"/>
  <c r="AQ502" i="64" s="1"/>
  <c r="AC502" i="64"/>
  <c r="AS502" i="64" l="1"/>
  <c r="Y503" i="64" s="1"/>
  <c r="AE502" i="64"/>
  <c r="H502" i="64"/>
  <c r="AJ502" i="64"/>
  <c r="L502" i="64"/>
  <c r="F502" i="64"/>
  <c r="U503" i="64" s="1"/>
  <c r="U504" i="64" s="1"/>
  <c r="U505" i="64" s="1"/>
  <c r="U506" i="64" s="1"/>
  <c r="U507" i="64" s="1"/>
  <c r="AW502" i="64" l="1"/>
  <c r="M503" i="64"/>
  <c r="I502" i="64"/>
  <c r="AI502" i="64"/>
  <c r="AL502" i="64" s="1"/>
  <c r="AM502" i="64" s="1"/>
  <c r="AH502" i="64"/>
  <c r="V507" i="64" l="1"/>
  <c r="V508" i="64" s="1"/>
  <c r="E502" i="64"/>
  <c r="AB503" i="64"/>
  <c r="C503" i="64" l="1"/>
  <c r="G503" i="64" s="1"/>
  <c r="D503" i="64"/>
  <c r="J503" i="64"/>
  <c r="N509" i="64"/>
  <c r="O509" i="64"/>
  <c r="AS503" i="64" l="1"/>
  <c r="AC503" i="64"/>
  <c r="K503" i="64"/>
  <c r="AQ503" i="64" l="1"/>
  <c r="AQ504" i="64" s="1"/>
  <c r="AQ505" i="64" s="1"/>
  <c r="AR503" i="64"/>
  <c r="L503" i="64"/>
  <c r="AJ503" i="64"/>
  <c r="H503" i="64"/>
  <c r="AE503" i="64"/>
  <c r="AF503" i="64" s="1"/>
  <c r="AG505" i="64" s="1"/>
  <c r="Y504" i="64"/>
  <c r="F503" i="64"/>
  <c r="P505" i="64" l="1"/>
  <c r="Q505" i="64"/>
  <c r="AQ506" i="64" s="1"/>
  <c r="AW503" i="64"/>
  <c r="AH503" i="64"/>
  <c r="AI503" i="64"/>
  <c r="I503" i="64"/>
  <c r="AK503" i="64" l="1"/>
  <c r="AA504" i="64" s="1"/>
  <c r="AA505" i="64" s="1"/>
  <c r="M504" i="64"/>
  <c r="E503" i="64"/>
  <c r="C504" i="64" s="1"/>
  <c r="G504" i="64" s="1"/>
  <c r="AC504" i="64" l="1"/>
  <c r="D504" i="64"/>
  <c r="AB504" i="64"/>
  <c r="J504" i="64"/>
  <c r="AA506" i="64"/>
  <c r="K504" i="64" l="1"/>
  <c r="AR504" i="64" s="1"/>
  <c r="AR505" i="64" s="1"/>
  <c r="AR506" i="64" s="1"/>
  <c r="AE504" i="64"/>
  <c r="AS504" i="64"/>
  <c r="AA507" i="64"/>
  <c r="F504" i="64" l="1"/>
  <c r="AA508" i="64"/>
  <c r="Y505" i="64"/>
  <c r="M505" i="64" s="1"/>
  <c r="T504" i="64"/>
  <c r="AV505" i="64" s="1"/>
  <c r="AV506" i="64" s="1"/>
  <c r="AV507" i="64" s="1"/>
  <c r="AV508" i="64" s="1"/>
  <c r="AV509" i="64" s="1"/>
  <c r="L504" i="64"/>
  <c r="AJ504" i="64"/>
  <c r="H504" i="64"/>
  <c r="AW504" i="64" l="1"/>
  <c r="AB505" i="64"/>
  <c r="AI504" i="64"/>
  <c r="I504" i="64"/>
  <c r="AH504" i="64"/>
  <c r="E504" i="64" l="1"/>
  <c r="C505" i="64" l="1"/>
  <c r="G505" i="64" s="1"/>
  <c r="D505" i="64"/>
  <c r="J505" i="64"/>
  <c r="AC505" i="64" l="1"/>
  <c r="AS505" i="64"/>
  <c r="K505" i="64"/>
  <c r="F505" i="64" l="1"/>
  <c r="X506" i="64"/>
  <c r="X507" i="64" s="1"/>
  <c r="X508" i="64" s="1"/>
  <c r="X509" i="64" s="1"/>
  <c r="X510" i="64" s="1"/>
  <c r="H505" i="64"/>
  <c r="AJ505" i="64"/>
  <c r="L505" i="64"/>
  <c r="Y506" i="64"/>
  <c r="M506" i="64" s="1"/>
  <c r="AW505" i="64"/>
  <c r="AE505" i="64"/>
  <c r="AI505" i="64" l="1"/>
  <c r="I505" i="64"/>
  <c r="AH505" i="64"/>
  <c r="E505" i="64" l="1"/>
  <c r="C506" i="64" l="1"/>
  <c r="G506" i="64" s="1"/>
  <c r="W506" i="64" s="1"/>
  <c r="W507" i="64" s="1"/>
  <c r="W508" i="64" s="1"/>
  <c r="W509" i="64" s="1"/>
  <c r="D506" i="64"/>
  <c r="J506" i="64"/>
  <c r="K506" i="64" l="1"/>
  <c r="AN512" i="64"/>
  <c r="T512" i="64" s="1"/>
  <c r="T513" i="64" s="1"/>
  <c r="AS506" i="64"/>
  <c r="AC506" i="64"/>
  <c r="AE506" i="64" l="1"/>
  <c r="AB506" i="64"/>
  <c r="AJ506" i="64"/>
  <c r="L506" i="64"/>
  <c r="H506" i="64"/>
  <c r="AR507" i="64" s="1"/>
  <c r="Y507" i="64"/>
  <c r="AW506" i="64"/>
  <c r="F506" i="64"/>
  <c r="M507" i="64" l="1"/>
  <c r="AO507" i="64"/>
  <c r="AH506" i="64"/>
  <c r="AP507" i="64"/>
  <c r="AI506" i="64"/>
  <c r="AU510" i="64"/>
  <c r="Z510" i="64"/>
  <c r="AT510" i="64"/>
  <c r="I506" i="64"/>
  <c r="R508" i="64" l="1"/>
  <c r="R509" i="64" s="1"/>
  <c r="R510" i="64" s="1"/>
  <c r="R511" i="64" s="1"/>
  <c r="S512" i="64" s="1"/>
  <c r="S513" i="64" s="1"/>
  <c r="AB507" i="64"/>
  <c r="E506" i="64"/>
  <c r="C507" i="64" s="1"/>
  <c r="G507" i="64" s="1"/>
  <c r="R512" i="64" l="1"/>
  <c r="J507" i="64"/>
  <c r="AC507" i="64"/>
  <c r="AE507" i="64" l="1"/>
  <c r="K507" i="64"/>
  <c r="D507" i="64" s="1"/>
  <c r="AQ507" i="64" s="1"/>
  <c r="AS507" i="64" l="1"/>
  <c r="H507" i="64"/>
  <c r="L507" i="64"/>
  <c r="AJ507" i="64"/>
  <c r="F507" i="64"/>
  <c r="U508" i="64" s="1"/>
  <c r="U509" i="64" s="1"/>
  <c r="U510" i="64" s="1"/>
  <c r="U511" i="64" s="1"/>
  <c r="U512" i="64" s="1"/>
  <c r="Y508" i="64" l="1"/>
  <c r="M508" i="64" s="1"/>
  <c r="AW507" i="64"/>
  <c r="I507" i="64"/>
  <c r="AI507" i="64"/>
  <c r="AL507" i="64" s="1"/>
  <c r="AM507" i="64" s="1"/>
  <c r="AH507" i="64"/>
  <c r="AB508" i="64" l="1"/>
  <c r="E507" i="64"/>
  <c r="V512" i="64"/>
  <c r="V513" i="64" s="1"/>
  <c r="N514" i="64" l="1"/>
  <c r="O514" i="64"/>
  <c r="C508" i="64"/>
  <c r="G508" i="64" s="1"/>
  <c r="J508" i="64"/>
  <c r="D508" i="64"/>
  <c r="K508" i="64" l="1"/>
  <c r="F508" i="64" s="1"/>
  <c r="AS508" i="64"/>
  <c r="AC508" i="64"/>
  <c r="AQ508" i="64" l="1"/>
  <c r="AQ509" i="64" s="1"/>
  <c r="AQ510" i="64" s="1"/>
  <c r="AR508" i="64"/>
  <c r="AE508" i="64"/>
  <c r="AF508" i="64" s="1"/>
  <c r="AG510" i="64" s="1"/>
  <c r="Y509" i="64"/>
  <c r="AJ508" i="64"/>
  <c r="L508" i="64"/>
  <c r="H508" i="64"/>
  <c r="AW508" i="64" l="1"/>
  <c r="AH508" i="64"/>
  <c r="AI508" i="64"/>
  <c r="I508" i="64"/>
  <c r="P510" i="64"/>
  <c r="Q510" i="64"/>
  <c r="AQ511" i="64" s="1"/>
  <c r="AK508" i="64" l="1"/>
  <c r="AA509" i="64" s="1"/>
  <c r="AA510" i="64" s="1"/>
  <c r="M509" i="64"/>
  <c r="E508" i="64"/>
  <c r="C509" i="64" s="1"/>
  <c r="G509" i="64" s="1"/>
  <c r="AC509" i="64" l="1"/>
  <c r="D509" i="64"/>
  <c r="AB509" i="64"/>
  <c r="J509" i="64"/>
  <c r="AA511" i="64"/>
  <c r="K509" i="64" l="1"/>
  <c r="AR509" i="64" s="1"/>
  <c r="AR510" i="64" s="1"/>
  <c r="AR511" i="64" s="1"/>
  <c r="AS509" i="64"/>
  <c r="AA512" i="64"/>
  <c r="AE509" i="64"/>
  <c r="Y510" i="64" l="1"/>
  <c r="M510" i="64" s="1"/>
  <c r="AA513" i="64"/>
  <c r="T509" i="64"/>
  <c r="AV510" i="64" s="1"/>
  <c r="AV511" i="64" s="1"/>
  <c r="AV512" i="64" s="1"/>
  <c r="AV513" i="64" s="1"/>
  <c r="AV514" i="64" s="1"/>
  <c r="L509" i="64"/>
  <c r="AJ509" i="64"/>
  <c r="H509" i="64"/>
  <c r="F509" i="64"/>
  <c r="AW509" i="64" l="1"/>
  <c r="AI509" i="64"/>
  <c r="I509" i="64"/>
  <c r="AH509" i="64"/>
  <c r="AB510" i="64"/>
  <c r="E509" i="64" l="1"/>
  <c r="C510" i="64" l="1"/>
  <c r="G510" i="64" s="1"/>
  <c r="D510" i="64"/>
  <c r="J510" i="64"/>
  <c r="K510" i="64" l="1"/>
  <c r="X511" i="64" s="1"/>
  <c r="X512" i="64" s="1"/>
  <c r="X513" i="64" s="1"/>
  <c r="X514" i="64" s="1"/>
  <c r="X515" i="64" s="1"/>
  <c r="AC510" i="64"/>
  <c r="AS510" i="64"/>
  <c r="F510" i="64" l="1"/>
  <c r="Y511" i="64"/>
  <c r="M511" i="64" s="1"/>
  <c r="AW510" i="64"/>
  <c r="AE510" i="64"/>
  <c r="H510" i="64"/>
  <c r="L510" i="64"/>
  <c r="AJ510" i="64"/>
  <c r="AI510" i="64" l="1"/>
  <c r="I510" i="64"/>
  <c r="AH510" i="64"/>
  <c r="E510" i="64" l="1"/>
  <c r="C511" i="64" l="1"/>
  <c r="G511" i="64" s="1"/>
  <c r="W511" i="64" s="1"/>
  <c r="W512" i="64" s="1"/>
  <c r="W513" i="64" s="1"/>
  <c r="W514" i="64" s="1"/>
  <c r="D511" i="64"/>
  <c r="J511" i="64"/>
  <c r="K511" i="64" l="1"/>
  <c r="F511" i="64" s="1"/>
  <c r="AN517" i="64"/>
  <c r="T517" i="64" s="1"/>
  <c r="T518" i="64" s="1"/>
  <c r="AS511" i="64"/>
  <c r="AC511" i="64"/>
  <c r="AE511" i="64" l="1"/>
  <c r="Y512" i="64"/>
  <c r="AW511" i="64"/>
  <c r="AB511" i="64"/>
  <c r="AJ511" i="64"/>
  <c r="H511" i="64"/>
  <c r="AR512" i="64" s="1"/>
  <c r="L511" i="64"/>
  <c r="M512" i="64" l="1"/>
  <c r="AO512" i="64"/>
  <c r="AU515" i="64"/>
  <c r="AT515" i="64"/>
  <c r="Z515" i="64"/>
  <c r="I511" i="64"/>
  <c r="AH511" i="64"/>
  <c r="AP512" i="64"/>
  <c r="AI511" i="64"/>
  <c r="AB512" i="64" l="1"/>
  <c r="R513" i="64"/>
  <c r="R514" i="64" s="1"/>
  <c r="R515" i="64" s="1"/>
  <c r="R516" i="64" s="1"/>
  <c r="S517" i="64" s="1"/>
  <c r="S518" i="64" s="1"/>
  <c r="E511" i="64"/>
  <c r="R517" i="64" l="1"/>
  <c r="C512" i="64"/>
  <c r="G512" i="64" s="1"/>
  <c r="J512" i="64"/>
  <c r="K512" i="64" l="1"/>
  <c r="AC512" i="64"/>
  <c r="AE512" i="64" l="1"/>
  <c r="L512" i="64"/>
  <c r="AJ512" i="64"/>
  <c r="D512" i="64"/>
  <c r="AQ512" i="64" s="1"/>
  <c r="AI512" i="64" l="1"/>
  <c r="AL512" i="64" s="1"/>
  <c r="AM512" i="64" s="1"/>
  <c r="F512" i="64"/>
  <c r="U513" i="64" s="1"/>
  <c r="U514" i="64" s="1"/>
  <c r="U515" i="64" s="1"/>
  <c r="U516" i="64" s="1"/>
  <c r="U517" i="64" s="1"/>
  <c r="AS512" i="64"/>
  <c r="I512" i="64"/>
  <c r="H512" i="64"/>
  <c r="AH512" i="64" l="1"/>
  <c r="E512" i="64"/>
  <c r="C513" i="64" s="1"/>
  <c r="G513" i="64" s="1"/>
  <c r="AC513" i="64" s="1"/>
  <c r="Y513" i="64"/>
  <c r="M513" i="64" s="1"/>
  <c r="AW512" i="64"/>
  <c r="AB513" i="64" l="1"/>
  <c r="D513" i="64"/>
  <c r="J513" i="64"/>
  <c r="AE513" i="64"/>
  <c r="AF513" i="64" s="1"/>
  <c r="AG515" i="64" s="1"/>
  <c r="V517" i="64"/>
  <c r="V518" i="64" s="1"/>
  <c r="K513" i="64" l="1"/>
  <c r="Q515" i="64"/>
  <c r="P515" i="64"/>
  <c r="N519" i="64"/>
  <c r="O519" i="64"/>
  <c r="AS513" i="64"/>
  <c r="AQ513" i="64" l="1"/>
  <c r="AQ514" i="64" s="1"/>
  <c r="AQ515" i="64" s="1"/>
  <c r="AQ516" i="64" s="1"/>
  <c r="AR513" i="64"/>
  <c r="F513" i="64"/>
  <c r="Y514" i="64"/>
  <c r="AJ513" i="64"/>
  <c r="L513" i="64"/>
  <c r="H513" i="64"/>
  <c r="AI513" i="64" l="1"/>
  <c r="I513" i="64"/>
  <c r="AH513" i="64"/>
  <c r="AW513" i="64"/>
  <c r="AK513" i="64" l="1"/>
  <c r="AA514" i="64" s="1"/>
  <c r="AA515" i="64" s="1"/>
  <c r="M514" i="64"/>
  <c r="E513" i="64"/>
  <c r="C514" i="64" s="1"/>
  <c r="G514" i="64" s="1"/>
  <c r="AB514" i="64" l="1"/>
  <c r="J514" i="64"/>
  <c r="K514" i="64" s="1"/>
  <c r="AR514" i="64" s="1"/>
  <c r="AR515" i="64" s="1"/>
  <c r="AR516" i="64" s="1"/>
  <c r="D514" i="64"/>
  <c r="AS514" i="64" s="1"/>
  <c r="AA516" i="64"/>
  <c r="AC514" i="64"/>
  <c r="Y515" i="64" l="1"/>
  <c r="M515" i="64" s="1"/>
  <c r="T514" i="64"/>
  <c r="AV515" i="64" s="1"/>
  <c r="AV516" i="64" s="1"/>
  <c r="AV517" i="64" s="1"/>
  <c r="AV518" i="64" s="1"/>
  <c r="AV519" i="64" s="1"/>
  <c r="AJ514" i="64"/>
  <c r="L514" i="64"/>
  <c r="H514" i="64"/>
  <c r="AE514" i="64"/>
  <c r="F514" i="64"/>
  <c r="AA517" i="64"/>
  <c r="AH514" i="64" l="1"/>
  <c r="I514" i="64"/>
  <c r="AW514" i="64"/>
  <c r="AA518" i="64"/>
  <c r="AI514" i="64"/>
  <c r="AB515" i="64"/>
  <c r="E514" i="64" l="1"/>
  <c r="C515" i="64" l="1"/>
  <c r="G515" i="64" s="1"/>
  <c r="D515" i="64"/>
  <c r="J515" i="64"/>
  <c r="K515" i="64" l="1"/>
  <c r="X516" i="64" s="1"/>
  <c r="X517" i="64" s="1"/>
  <c r="X518" i="64" s="1"/>
  <c r="X519" i="64" s="1"/>
  <c r="X520" i="64" s="1"/>
  <c r="AC515" i="64"/>
  <c r="AS515" i="64"/>
  <c r="AE515" i="64" l="1"/>
  <c r="H515" i="64"/>
  <c r="AJ515" i="64"/>
  <c r="L515" i="64"/>
  <c r="Y516" i="64"/>
  <c r="M516" i="64" s="1"/>
  <c r="AW515" i="64"/>
  <c r="F515" i="64"/>
  <c r="AH515" i="64" l="1"/>
  <c r="I515" i="64"/>
  <c r="AI515" i="64"/>
  <c r="E515" i="64" l="1"/>
  <c r="C516" i="64" l="1"/>
  <c r="G516" i="64" s="1"/>
  <c r="W516" i="64" s="1"/>
  <c r="W517" i="64" s="1"/>
  <c r="W518" i="64" s="1"/>
  <c r="W519" i="64" s="1"/>
  <c r="J516" i="64"/>
  <c r="D516" i="64"/>
  <c r="K516" i="64" l="1"/>
  <c r="AN522" i="64"/>
  <c r="T522" i="64" s="1"/>
  <c r="T523" i="64" s="1"/>
  <c r="AC516" i="64"/>
  <c r="AS516" i="64"/>
  <c r="Y517" i="64" l="1"/>
  <c r="AW516" i="64"/>
  <c r="AE516" i="64"/>
  <c r="AJ516" i="64"/>
  <c r="L516" i="64"/>
  <c r="H516" i="64"/>
  <c r="AR517" i="64" s="1"/>
  <c r="AB516" i="64"/>
  <c r="F516" i="64"/>
  <c r="M517" i="64" l="1"/>
  <c r="AO517" i="64"/>
  <c r="AI516" i="64"/>
  <c r="Z520" i="64"/>
  <c r="AT520" i="64"/>
  <c r="AU520" i="64"/>
  <c r="AP517" i="64"/>
  <c r="AH516" i="64"/>
  <c r="I516" i="64"/>
  <c r="R518" i="64" l="1"/>
  <c r="R519" i="64" s="1"/>
  <c r="R520" i="64" s="1"/>
  <c r="R521" i="64" s="1"/>
  <c r="S522" i="64" s="1"/>
  <c r="S523" i="64" s="1"/>
  <c r="AB517" i="64"/>
  <c r="E516" i="64"/>
  <c r="C517" i="64" s="1"/>
  <c r="G517" i="64" s="1"/>
  <c r="R522" i="64" l="1"/>
  <c r="J517" i="64"/>
  <c r="AC517" i="64"/>
  <c r="AE517" i="64" l="1"/>
  <c r="K517" i="64"/>
  <c r="AJ517" i="64" l="1"/>
  <c r="L517" i="64"/>
  <c r="D517" i="64"/>
  <c r="AQ517" i="64" s="1"/>
  <c r="F517" i="64" l="1"/>
  <c r="U518" i="64" s="1"/>
  <c r="U519" i="64" s="1"/>
  <c r="U520" i="64" s="1"/>
  <c r="U521" i="64" s="1"/>
  <c r="U522" i="64" s="1"/>
  <c r="I517" i="64"/>
  <c r="AS517" i="64"/>
  <c r="H517" i="64"/>
  <c r="AI517" i="64"/>
  <c r="AL517" i="64" s="1"/>
  <c r="AM517" i="64" s="1"/>
  <c r="Y518" i="64" l="1"/>
  <c r="M518" i="64" s="1"/>
  <c r="AW517" i="64"/>
  <c r="AH517" i="64"/>
  <c r="E517" i="64"/>
  <c r="C518" i="64" s="1"/>
  <c r="G518" i="64" s="1"/>
  <c r="AC518" i="64" s="1"/>
  <c r="V522" i="64" l="1"/>
  <c r="V523" i="64" s="1"/>
  <c r="AE518" i="64"/>
  <c r="AF518" i="64" s="1"/>
  <c r="AG520" i="64" s="1"/>
  <c r="D518" i="64"/>
  <c r="AB518" i="64"/>
  <c r="J518" i="64"/>
  <c r="AS518" i="64" l="1"/>
  <c r="P520" i="64"/>
  <c r="Q520" i="64"/>
  <c r="K518" i="64"/>
  <c r="N524" i="64"/>
  <c r="O524" i="64"/>
  <c r="AQ518" i="64" l="1"/>
  <c r="AQ519" i="64" s="1"/>
  <c r="AQ520" i="64" s="1"/>
  <c r="AQ521" i="64" s="1"/>
  <c r="AR518" i="64"/>
  <c r="L518" i="64"/>
  <c r="AJ518" i="64"/>
  <c r="H518" i="64"/>
  <c r="Y519" i="64"/>
  <c r="F518" i="64"/>
  <c r="AH518" i="64" l="1"/>
  <c r="AI518" i="64"/>
  <c r="AW518" i="64"/>
  <c r="I518" i="64"/>
  <c r="AK518" i="64" l="1"/>
  <c r="AA519" i="64" s="1"/>
  <c r="AA520" i="64" s="1"/>
  <c r="E518" i="64"/>
  <c r="C519" i="64" s="1"/>
  <c r="G519" i="64" s="1"/>
  <c r="M519" i="64" l="1"/>
  <c r="AB519" i="64" s="1"/>
  <c r="AC519" i="64"/>
  <c r="AA521" i="64"/>
  <c r="J519" i="64" l="1"/>
  <c r="K519" i="64" s="1"/>
  <c r="AR519" i="64" s="1"/>
  <c r="AR520" i="64" s="1"/>
  <c r="AR521" i="64" s="1"/>
  <c r="D519" i="64"/>
  <c r="AS519" i="64" s="1"/>
  <c r="AA522" i="64"/>
  <c r="AE519" i="64"/>
  <c r="F519" i="64" l="1"/>
  <c r="AA523" i="64"/>
  <c r="T519" i="64"/>
  <c r="AV520" i="64" s="1"/>
  <c r="AV521" i="64" s="1"/>
  <c r="AV522" i="64" s="1"/>
  <c r="AV523" i="64" s="1"/>
  <c r="AV524" i="64" s="1"/>
  <c r="H519" i="64"/>
  <c r="AJ519" i="64"/>
  <c r="L519" i="64"/>
  <c r="Y520" i="64"/>
  <c r="M520" i="64" s="1"/>
  <c r="AW519" i="64" l="1"/>
  <c r="AB520" i="64"/>
  <c r="I519" i="64"/>
  <c r="AI519" i="64"/>
  <c r="AH519" i="64"/>
  <c r="E519" i="64" l="1"/>
  <c r="C520" i="64" l="1"/>
  <c r="G520" i="64" s="1"/>
  <c r="J520" i="64"/>
  <c r="D520" i="64"/>
  <c r="K520" i="64" l="1"/>
  <c r="AC520" i="64"/>
  <c r="AS520" i="64"/>
  <c r="F520" i="64" l="1"/>
  <c r="X521" i="64"/>
  <c r="X522" i="64" s="1"/>
  <c r="X523" i="64" s="1"/>
  <c r="X524" i="64" s="1"/>
  <c r="X525" i="64" s="1"/>
  <c r="Y521" i="64"/>
  <c r="M521" i="64" s="1"/>
  <c r="AW520" i="64"/>
  <c r="AE520" i="64"/>
  <c r="AJ520" i="64"/>
  <c r="H520" i="64"/>
  <c r="L520" i="64"/>
  <c r="I520" i="64" l="1"/>
  <c r="AH520" i="64"/>
  <c r="AI520" i="64"/>
  <c r="E520" i="64" l="1"/>
  <c r="C521" i="64" l="1"/>
  <c r="G521" i="64" s="1"/>
  <c r="W521" i="64" s="1"/>
  <c r="W522" i="64" s="1"/>
  <c r="W523" i="64" s="1"/>
  <c r="W524" i="64" s="1"/>
  <c r="J521" i="64"/>
  <c r="D521" i="64"/>
  <c r="K521" i="64" l="1"/>
  <c r="AN527" i="64"/>
  <c r="T527" i="64" s="1"/>
  <c r="T528" i="64" s="1"/>
  <c r="AS521" i="64"/>
  <c r="AC521" i="64"/>
  <c r="AE521" i="64" l="1"/>
  <c r="Y522" i="64"/>
  <c r="AW521" i="64"/>
  <c r="AB521" i="64"/>
  <c r="L521" i="64"/>
  <c r="H521" i="64"/>
  <c r="AR522" i="64" s="1"/>
  <c r="AJ521" i="64"/>
  <c r="F521" i="64"/>
  <c r="M522" i="64" l="1"/>
  <c r="AO522" i="64"/>
  <c r="Z525" i="64"/>
  <c r="AT525" i="64"/>
  <c r="AU525" i="64"/>
  <c r="AP522" i="64"/>
  <c r="AH521" i="64"/>
  <c r="AI521" i="64"/>
  <c r="I521" i="64"/>
  <c r="AB522" i="64" l="1"/>
  <c r="R523" i="64"/>
  <c r="R524" i="64" s="1"/>
  <c r="R525" i="64" s="1"/>
  <c r="R526" i="64" s="1"/>
  <c r="S527" i="64" s="1"/>
  <c r="S528" i="64" s="1"/>
  <c r="E521" i="64"/>
  <c r="R527" i="64" l="1"/>
  <c r="C522" i="64"/>
  <c r="G522" i="64" s="1"/>
  <c r="J522" i="64"/>
  <c r="AC522" i="64" l="1"/>
  <c r="K522" i="64"/>
  <c r="D522" i="64" l="1"/>
  <c r="AQ522" i="64" s="1"/>
  <c r="AJ522" i="64"/>
  <c r="L522" i="64"/>
  <c r="AE522" i="64"/>
  <c r="AS522" i="64" l="1"/>
  <c r="H522" i="64"/>
  <c r="AH522" i="64" s="1"/>
  <c r="F522" i="64"/>
  <c r="U523" i="64" s="1"/>
  <c r="U524" i="64" s="1"/>
  <c r="U525" i="64" s="1"/>
  <c r="U526" i="64" s="1"/>
  <c r="U527" i="64" s="1"/>
  <c r="I522" i="64"/>
  <c r="AI522" i="64"/>
  <c r="AL522" i="64" s="1"/>
  <c r="AM522" i="64" s="1"/>
  <c r="AW522" i="64" l="1"/>
  <c r="Y523" i="64"/>
  <c r="M523" i="64" s="1"/>
  <c r="E522" i="64"/>
  <c r="V527" i="64" l="1"/>
  <c r="V528" i="64" s="1"/>
  <c r="N529" i="64" s="1"/>
  <c r="D523" i="64"/>
  <c r="C523" i="64"/>
  <c r="G523" i="64" s="1"/>
  <c r="O529" i="64" l="1"/>
  <c r="J523" i="64"/>
  <c r="K523" i="64" s="1"/>
  <c r="AB523" i="64"/>
  <c r="AC523" i="64"/>
  <c r="AS523" i="64"/>
  <c r="AQ523" i="64" l="1"/>
  <c r="AQ524" i="64" s="1"/>
  <c r="AQ525" i="64" s="1"/>
  <c r="AR523" i="64"/>
  <c r="AJ523" i="64"/>
  <c r="L523" i="64"/>
  <c r="H523" i="64"/>
  <c r="AE523" i="64"/>
  <c r="AF523" i="64" s="1"/>
  <c r="AG525" i="64" s="1"/>
  <c r="Y524" i="64"/>
  <c r="F523" i="64"/>
  <c r="Q525" i="64" l="1"/>
  <c r="AQ526" i="64" s="1"/>
  <c r="P525" i="64"/>
  <c r="I523" i="64"/>
  <c r="AH523" i="64"/>
  <c r="AI523" i="64"/>
  <c r="AW523" i="64"/>
  <c r="AK523" i="64" l="1"/>
  <c r="AA524" i="64" s="1"/>
  <c r="AA525" i="64" s="1"/>
  <c r="M524" i="64"/>
  <c r="E523" i="64"/>
  <c r="C524" i="64" s="1"/>
  <c r="G524" i="64" s="1"/>
  <c r="AA526" i="64" l="1"/>
  <c r="AC524" i="64"/>
  <c r="D524" i="64"/>
  <c r="AB524" i="64"/>
  <c r="J524" i="64"/>
  <c r="AA527" i="64" l="1"/>
  <c r="AE524" i="64"/>
  <c r="AS524" i="64"/>
  <c r="K524" i="64"/>
  <c r="AR524" i="64" s="1"/>
  <c r="AR525" i="64" s="1"/>
  <c r="AR526" i="64" s="1"/>
  <c r="Y525" i="64" l="1"/>
  <c r="M525" i="64" s="1"/>
  <c r="T524" i="64"/>
  <c r="AV525" i="64" s="1"/>
  <c r="AV526" i="64" s="1"/>
  <c r="AV527" i="64" s="1"/>
  <c r="AV528" i="64" s="1"/>
  <c r="AV529" i="64" s="1"/>
  <c r="L524" i="64"/>
  <c r="AJ524" i="64"/>
  <c r="H524" i="64"/>
  <c r="AA528" i="64"/>
  <c r="F524" i="64"/>
  <c r="AH524" i="64" l="1"/>
  <c r="AI524" i="64"/>
  <c r="AW524" i="64"/>
  <c r="I524" i="64"/>
  <c r="AB525" i="64"/>
  <c r="E524" i="64" l="1"/>
  <c r="C525" i="64" l="1"/>
  <c r="G525" i="64" s="1"/>
  <c r="D525" i="64"/>
  <c r="J525" i="64"/>
  <c r="K525" i="64" l="1"/>
  <c r="X526" i="64" s="1"/>
  <c r="X527" i="64" s="1"/>
  <c r="X528" i="64" s="1"/>
  <c r="X529" i="64" s="1"/>
  <c r="X530" i="64" s="1"/>
  <c r="AC525" i="64"/>
  <c r="AS525" i="64"/>
  <c r="AE525" i="64" l="1"/>
  <c r="L525" i="64"/>
  <c r="H525" i="64"/>
  <c r="AJ525" i="64"/>
  <c r="Y526" i="64"/>
  <c r="M526" i="64" s="1"/>
  <c r="AW525" i="64"/>
  <c r="F525" i="64"/>
  <c r="AI525" i="64" l="1"/>
  <c r="AH525" i="64"/>
  <c r="I525" i="64"/>
  <c r="E525" i="64" l="1"/>
  <c r="C526" i="64" l="1"/>
  <c r="G526" i="64" s="1"/>
  <c r="W526" i="64" s="1"/>
  <c r="W527" i="64" s="1"/>
  <c r="W528" i="64" s="1"/>
  <c r="W529" i="64" s="1"/>
  <c r="D526" i="64"/>
  <c r="J526" i="64"/>
  <c r="K526" i="64" l="1"/>
  <c r="AN532" i="64"/>
  <c r="T532" i="64" s="1"/>
  <c r="T533" i="64" s="1"/>
  <c r="AS526" i="64"/>
  <c r="AC526" i="64"/>
  <c r="AE526" i="64" l="1"/>
  <c r="Y527" i="64"/>
  <c r="AW526" i="64"/>
  <c r="AB526" i="64"/>
  <c r="AJ526" i="64"/>
  <c r="L526" i="64"/>
  <c r="H526" i="64"/>
  <c r="AR527" i="64" s="1"/>
  <c r="F526" i="64"/>
  <c r="M527" i="64" l="1"/>
  <c r="AO527" i="64"/>
  <c r="AT530" i="64"/>
  <c r="AU530" i="64"/>
  <c r="Z530" i="64"/>
  <c r="AH526" i="64"/>
  <c r="AP527" i="64"/>
  <c r="I526" i="64"/>
  <c r="AI526" i="64"/>
  <c r="R528" i="64" l="1"/>
  <c r="R529" i="64" s="1"/>
  <c r="R530" i="64" s="1"/>
  <c r="R531" i="64" s="1"/>
  <c r="R532" i="64" s="1"/>
  <c r="AB527" i="64"/>
  <c r="E526" i="64"/>
  <c r="S532" i="64" l="1"/>
  <c r="S533" i="64" s="1"/>
  <c r="C527" i="64"/>
  <c r="G527" i="64" s="1"/>
  <c r="J527" i="64"/>
  <c r="K527" i="64" l="1"/>
  <c r="D527" i="64" s="1"/>
  <c r="AQ527" i="64" s="1"/>
  <c r="AC527" i="64"/>
  <c r="F527" i="64" l="1"/>
  <c r="U528" i="64" s="1"/>
  <c r="U529" i="64" s="1"/>
  <c r="U530" i="64" s="1"/>
  <c r="U531" i="64" s="1"/>
  <c r="U532" i="64" s="1"/>
  <c r="AS527" i="64"/>
  <c r="Y528" i="64" s="1"/>
  <c r="AE527" i="64"/>
  <c r="H527" i="64"/>
  <c r="L527" i="64"/>
  <c r="AJ527" i="64"/>
  <c r="M528" i="64" l="1"/>
  <c r="AW527" i="64"/>
  <c r="AI527" i="64"/>
  <c r="AL527" i="64" s="1"/>
  <c r="AM527" i="64" s="1"/>
  <c r="I527" i="64"/>
  <c r="AH527" i="64"/>
  <c r="AB528" i="64"/>
  <c r="V532" i="64" l="1"/>
  <c r="V533" i="64" s="1"/>
  <c r="N534" i="64" s="1"/>
  <c r="E527" i="64"/>
  <c r="O534" i="64" l="1"/>
  <c r="C528" i="64"/>
  <c r="G528" i="64" s="1"/>
  <c r="D528" i="64"/>
  <c r="J528" i="64"/>
  <c r="AS528" i="64" l="1"/>
  <c r="AC528" i="64"/>
  <c r="K528" i="64"/>
  <c r="AQ528" i="64" l="1"/>
  <c r="AQ529" i="64" s="1"/>
  <c r="AQ530" i="64" s="1"/>
  <c r="AR528" i="64"/>
  <c r="L528" i="64"/>
  <c r="H528" i="64"/>
  <c r="AJ528" i="64"/>
  <c r="Y529" i="64"/>
  <c r="AE528" i="64"/>
  <c r="AF528" i="64" s="1"/>
  <c r="AG530" i="64" s="1"/>
  <c r="F528" i="64"/>
  <c r="I528" i="64" l="1"/>
  <c r="AI528" i="64"/>
  <c r="AH528" i="64"/>
  <c r="AW528" i="64"/>
  <c r="Q530" i="64"/>
  <c r="AQ531" i="64" s="1"/>
  <c r="P530" i="64"/>
  <c r="AK528" i="64" l="1"/>
  <c r="AA529" i="64" s="1"/>
  <c r="AA530" i="64" s="1"/>
  <c r="E528" i="64"/>
  <c r="C529" i="64" s="1"/>
  <c r="G529" i="64" s="1"/>
  <c r="M529" i="64" l="1"/>
  <c r="D529" i="64" s="1"/>
  <c r="AS529" i="64" s="1"/>
  <c r="AC529" i="64"/>
  <c r="AA531" i="64"/>
  <c r="J529" i="64" l="1"/>
  <c r="AB529" i="64"/>
  <c r="Y530" i="64"/>
  <c r="M530" i="64" s="1"/>
  <c r="AA532" i="64"/>
  <c r="K529" i="64"/>
  <c r="AR529" i="64" s="1"/>
  <c r="AR530" i="64" s="1"/>
  <c r="AR531" i="64" s="1"/>
  <c r="AE529" i="64"/>
  <c r="F529" i="64" l="1"/>
  <c r="T529" i="64"/>
  <c r="AV530" i="64" s="1"/>
  <c r="AV531" i="64" s="1"/>
  <c r="AV532" i="64" s="1"/>
  <c r="AV533" i="64" s="1"/>
  <c r="AV534" i="64" s="1"/>
  <c r="H529" i="64"/>
  <c r="L529" i="64"/>
  <c r="AJ529" i="64"/>
  <c r="AA533" i="64"/>
  <c r="AB530" i="64"/>
  <c r="AI529" i="64" l="1"/>
  <c r="AH529" i="64"/>
  <c r="I529" i="64"/>
  <c r="AW529" i="64"/>
  <c r="E529" i="64" l="1"/>
  <c r="C530" i="64" l="1"/>
  <c r="G530" i="64" s="1"/>
  <c r="D530" i="64"/>
  <c r="J530" i="64"/>
  <c r="K530" i="64" l="1"/>
  <c r="X531" i="64" s="1"/>
  <c r="X532" i="64" s="1"/>
  <c r="X533" i="64" s="1"/>
  <c r="X534" i="64" s="1"/>
  <c r="X535" i="64" s="1"/>
  <c r="AS530" i="64"/>
  <c r="AC530" i="64"/>
  <c r="AE530" i="64" l="1"/>
  <c r="AJ530" i="64"/>
  <c r="H530" i="64"/>
  <c r="L530" i="64"/>
  <c r="Y531" i="64"/>
  <c r="M531" i="64" s="1"/>
  <c r="AW530" i="64"/>
  <c r="F530" i="64"/>
  <c r="AH530" i="64" l="1"/>
  <c r="AI530" i="64"/>
  <c r="I530" i="64"/>
  <c r="E530" i="64" l="1"/>
  <c r="C531" i="64" l="1"/>
  <c r="G531" i="64" s="1"/>
  <c r="W531" i="64" s="1"/>
  <c r="W532" i="64" s="1"/>
  <c r="W533" i="64" s="1"/>
  <c r="W534" i="64" s="1"/>
  <c r="J531" i="64"/>
  <c r="D531" i="64"/>
  <c r="K531" i="64" l="1"/>
  <c r="AN537" i="64"/>
  <c r="T537" i="64" s="1"/>
  <c r="T538" i="64" s="1"/>
  <c r="AC531" i="64"/>
  <c r="AS531" i="64"/>
  <c r="AB531" i="64" l="1"/>
  <c r="Y532" i="64"/>
  <c r="AW531" i="64"/>
  <c r="AE531" i="64"/>
  <c r="L531" i="64"/>
  <c r="H531" i="64"/>
  <c r="AR532" i="64" s="1"/>
  <c r="AJ531" i="64"/>
  <c r="F531" i="64"/>
  <c r="M532" i="64" l="1"/>
  <c r="AO532" i="64"/>
  <c r="AI531" i="64"/>
  <c r="AP532" i="64"/>
  <c r="AH531" i="64"/>
  <c r="I531" i="64"/>
  <c r="AU535" i="64"/>
  <c r="AT535" i="64"/>
  <c r="Z535" i="64"/>
  <c r="AB532" i="64" l="1"/>
  <c r="R533" i="64"/>
  <c r="R534" i="64" s="1"/>
  <c r="R535" i="64" s="1"/>
  <c r="R536" i="64" s="1"/>
  <c r="S537" i="64" s="1"/>
  <c r="S538" i="64" s="1"/>
  <c r="E531" i="64"/>
  <c r="R537" i="64" l="1"/>
  <c r="C532" i="64"/>
  <c r="G532" i="64" s="1"/>
  <c r="J532" i="64"/>
  <c r="K532" i="64" l="1"/>
  <c r="AC532" i="64"/>
  <c r="AE532" i="64" l="1"/>
  <c r="L532" i="64"/>
  <c r="AJ532" i="64"/>
  <c r="D532" i="64"/>
  <c r="AQ532" i="64" s="1"/>
  <c r="AI532" i="64" l="1"/>
  <c r="AL532" i="64" s="1"/>
  <c r="AM532" i="64" s="1"/>
  <c r="F532" i="64"/>
  <c r="U533" i="64" s="1"/>
  <c r="U534" i="64" s="1"/>
  <c r="U535" i="64" s="1"/>
  <c r="U536" i="64" s="1"/>
  <c r="U537" i="64" s="1"/>
  <c r="AS532" i="64"/>
  <c r="I532" i="64"/>
  <c r="H532" i="64"/>
  <c r="AH532" i="64" l="1"/>
  <c r="E532" i="64"/>
  <c r="C533" i="64" s="1"/>
  <c r="G533" i="64" s="1"/>
  <c r="AC533" i="64" s="1"/>
  <c r="Y533" i="64"/>
  <c r="M533" i="64" s="1"/>
  <c r="AW532" i="64"/>
  <c r="AB533" i="64" l="1"/>
  <c r="D533" i="64"/>
  <c r="J533" i="64"/>
  <c r="AE533" i="64"/>
  <c r="AF533" i="64" s="1"/>
  <c r="AG535" i="64" s="1"/>
  <c r="V537" i="64"/>
  <c r="V538" i="64" s="1"/>
  <c r="N539" i="64" l="1"/>
  <c r="O539" i="64"/>
  <c r="P535" i="64"/>
  <c r="Q535" i="64"/>
  <c r="AS533" i="64"/>
  <c r="K533" i="64"/>
  <c r="AQ533" i="64" l="1"/>
  <c r="AQ534" i="64" s="1"/>
  <c r="AQ535" i="64" s="1"/>
  <c r="AQ536" i="64" s="1"/>
  <c r="AR533" i="64"/>
  <c r="Y534" i="64"/>
  <c r="AJ533" i="64"/>
  <c r="L533" i="64"/>
  <c r="H533" i="64"/>
  <c r="F533" i="64"/>
  <c r="AW533" i="64" l="1"/>
  <c r="AH533" i="64"/>
  <c r="I533" i="64"/>
  <c r="AI533" i="64"/>
  <c r="AK533" i="64" l="1"/>
  <c r="AA534" i="64" s="1"/>
  <c r="AA535" i="64" s="1"/>
  <c r="E533" i="64"/>
  <c r="C534" i="64" s="1"/>
  <c r="G534" i="64" s="1"/>
  <c r="M534" i="64" l="1"/>
  <c r="D534" i="64" s="1"/>
  <c r="AA536" i="64"/>
  <c r="AC534" i="64"/>
  <c r="AB534" i="64" l="1"/>
  <c r="J534" i="64"/>
  <c r="K534" i="64" s="1"/>
  <c r="AR534" i="64" s="1"/>
  <c r="AR535" i="64" s="1"/>
  <c r="AR536" i="64" s="1"/>
  <c r="AE534" i="64"/>
  <c r="AA537" i="64"/>
  <c r="AS534" i="64"/>
  <c r="AA538" i="64" l="1"/>
  <c r="Y535" i="64"/>
  <c r="M535" i="64" s="1"/>
  <c r="T534" i="64"/>
  <c r="AV535" i="64" s="1"/>
  <c r="AV536" i="64" s="1"/>
  <c r="AV537" i="64" s="1"/>
  <c r="AV538" i="64" s="1"/>
  <c r="AV539" i="64" s="1"/>
  <c r="H534" i="64"/>
  <c r="L534" i="64"/>
  <c r="AJ534" i="64"/>
  <c r="F534" i="64"/>
  <c r="AH534" i="64" l="1"/>
  <c r="I534" i="64"/>
  <c r="AB535" i="64"/>
  <c r="AW534" i="64"/>
  <c r="AI534" i="64"/>
  <c r="E534" i="64" l="1"/>
  <c r="C535" i="64" l="1"/>
  <c r="G535" i="64" s="1"/>
  <c r="J535" i="64"/>
  <c r="D535" i="64"/>
  <c r="K535" i="64" l="1"/>
  <c r="X536" i="64" s="1"/>
  <c r="X537" i="64" s="1"/>
  <c r="X538" i="64" s="1"/>
  <c r="X539" i="64" s="1"/>
  <c r="X540" i="64" s="1"/>
  <c r="AC535" i="64"/>
  <c r="AS535" i="64"/>
  <c r="F535" i="64" l="1"/>
  <c r="Y536" i="64"/>
  <c r="M536" i="64" s="1"/>
  <c r="AW535" i="64"/>
  <c r="AE535" i="64"/>
  <c r="H535" i="64"/>
  <c r="L535" i="64"/>
  <c r="AJ535" i="64"/>
  <c r="I535" i="64" l="1"/>
  <c r="AI535" i="64"/>
  <c r="AH535" i="64"/>
  <c r="E535" i="64" l="1"/>
  <c r="C536" i="64" l="1"/>
  <c r="G536" i="64" s="1"/>
  <c r="W536" i="64" s="1"/>
  <c r="W537" i="64" s="1"/>
  <c r="W538" i="64" s="1"/>
  <c r="W539" i="64" s="1"/>
  <c r="J536" i="64"/>
  <c r="D536" i="64"/>
  <c r="K536" i="64" l="1"/>
  <c r="AN542" i="64"/>
  <c r="T542" i="64" s="1"/>
  <c r="T543" i="64" s="1"/>
  <c r="AS536" i="64"/>
  <c r="AC536" i="64"/>
  <c r="AE536" i="64" l="1"/>
  <c r="Y537" i="64"/>
  <c r="AW536" i="64"/>
  <c r="L536" i="64"/>
  <c r="H536" i="64"/>
  <c r="AR537" i="64" s="1"/>
  <c r="AJ536" i="64"/>
  <c r="AB536" i="64"/>
  <c r="F536" i="64"/>
  <c r="M537" i="64" l="1"/>
  <c r="AO537" i="64"/>
  <c r="AU540" i="64"/>
  <c r="AT540" i="64"/>
  <c r="Z540" i="64"/>
  <c r="AI536" i="64"/>
  <c r="I536" i="64"/>
  <c r="AH536" i="64"/>
  <c r="AP537" i="64"/>
  <c r="AB537" i="64" l="1"/>
  <c r="R538" i="64"/>
  <c r="R539" i="64" s="1"/>
  <c r="R540" i="64" s="1"/>
  <c r="R541" i="64" s="1"/>
  <c r="S542" i="64" s="1"/>
  <c r="S543" i="64" s="1"/>
  <c r="E536" i="64"/>
  <c r="R542" i="64" l="1"/>
  <c r="C537" i="64"/>
  <c r="G537" i="64" s="1"/>
  <c r="J537" i="64"/>
  <c r="K537" i="64" l="1"/>
  <c r="AC537" i="64"/>
  <c r="AE537" i="64" l="1"/>
  <c r="AJ537" i="64"/>
  <c r="L537" i="64"/>
  <c r="D537" i="64"/>
  <c r="AQ537" i="64" s="1"/>
  <c r="H537" i="64" l="1"/>
  <c r="AH537" i="64" s="1"/>
  <c r="F537" i="64"/>
  <c r="U538" i="64" s="1"/>
  <c r="U539" i="64" s="1"/>
  <c r="U540" i="64" s="1"/>
  <c r="U541" i="64" s="1"/>
  <c r="U542" i="64" s="1"/>
  <c r="AS537" i="64"/>
  <c r="I537" i="64"/>
  <c r="AI537" i="64"/>
  <c r="AL537" i="64" s="1"/>
  <c r="AM537" i="64" s="1"/>
  <c r="E537" i="64" l="1"/>
  <c r="C538" i="64" s="1"/>
  <c r="G538" i="64" s="1"/>
  <c r="AC538" i="64" s="1"/>
  <c r="Y538" i="64"/>
  <c r="M538" i="64" s="1"/>
  <c r="AW537" i="64"/>
  <c r="V542" i="64" l="1"/>
  <c r="V543" i="64" s="1"/>
  <c r="AB538" i="64"/>
  <c r="D538" i="64"/>
  <c r="J538" i="64"/>
  <c r="AE538" i="64"/>
  <c r="AF538" i="64" s="1"/>
  <c r="AG540" i="64" s="1"/>
  <c r="AS538" i="64" l="1"/>
  <c r="K538" i="64"/>
  <c r="Q540" i="64"/>
  <c r="P540" i="64"/>
  <c r="N544" i="64"/>
  <c r="O544" i="64"/>
  <c r="AQ538" i="64" l="1"/>
  <c r="AQ539" i="64" s="1"/>
  <c r="AQ540" i="64" s="1"/>
  <c r="AQ541" i="64" s="1"/>
  <c r="AR538" i="64"/>
  <c r="L538" i="64"/>
  <c r="H538" i="64"/>
  <c r="AJ538" i="64"/>
  <c r="Y539" i="64"/>
  <c r="F538" i="64"/>
  <c r="AW538" i="64" l="1"/>
  <c r="AI538" i="64"/>
  <c r="I538" i="64"/>
  <c r="AH538" i="64"/>
  <c r="AK538" i="64" l="1"/>
  <c r="AA539" i="64" s="1"/>
  <c r="AA540" i="64" s="1"/>
  <c r="E538" i="64"/>
  <c r="C539" i="64" s="1"/>
  <c r="G539" i="64" s="1"/>
  <c r="M539" i="64" l="1"/>
  <c r="D539" i="64" s="1"/>
  <c r="AA541" i="64"/>
  <c r="AC539" i="64"/>
  <c r="J539" i="64" l="1"/>
  <c r="K539" i="64" s="1"/>
  <c r="AR539" i="64" s="1"/>
  <c r="AR540" i="64" s="1"/>
  <c r="AR541" i="64" s="1"/>
  <c r="AB539" i="64"/>
  <c r="AE539" i="64"/>
  <c r="AA542" i="64"/>
  <c r="AS539" i="64"/>
  <c r="F539" i="64" l="1"/>
  <c r="T539" i="64"/>
  <c r="AV540" i="64" s="1"/>
  <c r="AV541" i="64" s="1"/>
  <c r="AV542" i="64" s="1"/>
  <c r="AV543" i="64" s="1"/>
  <c r="AV544" i="64" s="1"/>
  <c r="AJ539" i="64"/>
  <c r="H539" i="64"/>
  <c r="L539" i="64"/>
  <c r="Y540" i="64"/>
  <c r="M540" i="64" s="1"/>
  <c r="AA543" i="64"/>
  <c r="AW539" i="64" l="1"/>
  <c r="AB540" i="64"/>
  <c r="I539" i="64"/>
  <c r="AH539" i="64"/>
  <c r="AI539" i="64"/>
  <c r="E539" i="64" l="1"/>
  <c r="C540" i="64" l="1"/>
  <c r="G540" i="64" s="1"/>
  <c r="J540" i="64"/>
  <c r="D540" i="64"/>
  <c r="K540" i="64" l="1"/>
  <c r="X541" i="64" s="1"/>
  <c r="X542" i="64" s="1"/>
  <c r="X543" i="64" s="1"/>
  <c r="X544" i="64" s="1"/>
  <c r="X545" i="64" s="1"/>
  <c r="AC540" i="64"/>
  <c r="AS540" i="64"/>
  <c r="F540" i="64" l="1"/>
  <c r="Y541" i="64"/>
  <c r="M541" i="64" s="1"/>
  <c r="AW540" i="64"/>
  <c r="AE540" i="64"/>
  <c r="L540" i="64"/>
  <c r="AJ540" i="64"/>
  <c r="H540" i="64"/>
  <c r="AH540" i="64" l="1"/>
  <c r="AI540" i="64"/>
  <c r="I540" i="64"/>
  <c r="E540" i="64" l="1"/>
  <c r="C541" i="64" l="1"/>
  <c r="G541" i="64" s="1"/>
  <c r="W541" i="64" s="1"/>
  <c r="W542" i="64" s="1"/>
  <c r="W543" i="64" s="1"/>
  <c r="W544" i="64" s="1"/>
  <c r="J541" i="64"/>
  <c r="D541" i="64"/>
  <c r="K541" i="64" l="1"/>
  <c r="AN547" i="64"/>
  <c r="T547" i="64" s="1"/>
  <c r="T548" i="64" s="1"/>
  <c r="AS541" i="64"/>
  <c r="AC541" i="64"/>
  <c r="AE541" i="64" l="1"/>
  <c r="Y542" i="64"/>
  <c r="AW541" i="64"/>
  <c r="L541" i="64"/>
  <c r="H541" i="64"/>
  <c r="AR542" i="64" s="1"/>
  <c r="AJ541" i="64"/>
  <c r="AB541" i="64"/>
  <c r="F541" i="64"/>
  <c r="M542" i="64" l="1"/>
  <c r="AO542" i="64"/>
  <c r="I541" i="64"/>
  <c r="Z545" i="64"/>
  <c r="AU545" i="64"/>
  <c r="AT545" i="64"/>
  <c r="AI541" i="64"/>
  <c r="AP542" i="64"/>
  <c r="AH541" i="64"/>
  <c r="AB542" i="64" l="1"/>
  <c r="R543" i="64"/>
  <c r="R544" i="64" s="1"/>
  <c r="R545" i="64" s="1"/>
  <c r="R546" i="64" s="1"/>
  <c r="S547" i="64" s="1"/>
  <c r="S548" i="64" s="1"/>
  <c r="E541" i="64"/>
  <c r="R547" i="64" l="1"/>
  <c r="C542" i="64"/>
  <c r="G542" i="64" s="1"/>
  <c r="J542" i="64"/>
  <c r="K542" i="64" l="1"/>
  <c r="AC542" i="64"/>
  <c r="AE542" i="64" l="1"/>
  <c r="AJ542" i="64"/>
  <c r="L542" i="64"/>
  <c r="D542" i="64"/>
  <c r="AQ542" i="64" s="1"/>
  <c r="F542" i="64" l="1"/>
  <c r="U543" i="64" s="1"/>
  <c r="U544" i="64" s="1"/>
  <c r="U545" i="64" s="1"/>
  <c r="U546" i="64" s="1"/>
  <c r="U547" i="64" s="1"/>
  <c r="AS542" i="64"/>
  <c r="I542" i="64"/>
  <c r="H542" i="64"/>
  <c r="AI542" i="64"/>
  <c r="AL542" i="64" s="1"/>
  <c r="AM542" i="64" s="1"/>
  <c r="Y543" i="64" l="1"/>
  <c r="M543" i="64" s="1"/>
  <c r="AW542" i="64"/>
  <c r="AH542" i="64"/>
  <c r="E542" i="64"/>
  <c r="C543" i="64" s="1"/>
  <c r="G543" i="64" s="1"/>
  <c r="AC543" i="64" s="1"/>
  <c r="AE543" i="64" l="1"/>
  <c r="AF543" i="64" s="1"/>
  <c r="AG545" i="64" s="1"/>
  <c r="V547" i="64"/>
  <c r="V548" i="64" s="1"/>
  <c r="D543" i="64"/>
  <c r="AB543" i="64"/>
  <c r="J543" i="64"/>
  <c r="N549" i="64" l="1"/>
  <c r="O549" i="64"/>
  <c r="AS543" i="64"/>
  <c r="P545" i="64"/>
  <c r="Q545" i="64"/>
  <c r="K543" i="64"/>
  <c r="AQ543" i="64" l="1"/>
  <c r="AQ544" i="64" s="1"/>
  <c r="AQ545" i="64" s="1"/>
  <c r="AQ546" i="64" s="1"/>
  <c r="AR543" i="64"/>
  <c r="L543" i="64"/>
  <c r="AJ543" i="64"/>
  <c r="H543" i="64"/>
  <c r="Y544" i="64"/>
  <c r="F543" i="64"/>
  <c r="AH543" i="64" l="1"/>
  <c r="AW543" i="64"/>
  <c r="AI543" i="64"/>
  <c r="I543" i="64"/>
  <c r="AK543" i="64" l="1"/>
  <c r="AA544" i="64" s="1"/>
  <c r="AA545" i="64" s="1"/>
  <c r="E543" i="64"/>
  <c r="C544" i="64" s="1"/>
  <c r="G544" i="64" s="1"/>
  <c r="M544" i="64" l="1"/>
  <c r="AB544" i="64" s="1"/>
  <c r="AC544" i="64"/>
  <c r="AA546" i="64"/>
  <c r="J544" i="64"/>
  <c r="D544" i="64" l="1"/>
  <c r="AA547" i="64"/>
  <c r="AS544" i="64"/>
  <c r="K544" i="64"/>
  <c r="AR544" i="64" s="1"/>
  <c r="AR545" i="64" s="1"/>
  <c r="AR546" i="64" s="1"/>
  <c r="AE544" i="64"/>
  <c r="Y545" i="64" l="1"/>
  <c r="M545" i="64" s="1"/>
  <c r="T544" i="64"/>
  <c r="AV545" i="64" s="1"/>
  <c r="AV546" i="64" s="1"/>
  <c r="AV547" i="64" s="1"/>
  <c r="AV548" i="64" s="1"/>
  <c r="AV549" i="64" s="1"/>
  <c r="H544" i="64"/>
  <c r="AJ544" i="64"/>
  <c r="L544" i="64"/>
  <c r="AA548" i="64"/>
  <c r="F544" i="64"/>
  <c r="I544" i="64" l="1"/>
  <c r="AI544" i="64"/>
  <c r="AW544" i="64"/>
  <c r="AH544" i="64"/>
  <c r="AB545" i="64"/>
  <c r="E544" i="64" l="1"/>
  <c r="C545" i="64" l="1"/>
  <c r="G545" i="64" s="1"/>
  <c r="J545" i="64"/>
  <c r="D545" i="64"/>
  <c r="K545" i="64" l="1"/>
  <c r="X546" i="64" s="1"/>
  <c r="X547" i="64" s="1"/>
  <c r="X548" i="64" s="1"/>
  <c r="X549" i="64" s="1"/>
  <c r="X550" i="64" s="1"/>
  <c r="AC545" i="64"/>
  <c r="AS545" i="64"/>
  <c r="F545" i="64" l="1"/>
  <c r="Y546" i="64"/>
  <c r="M546" i="64" s="1"/>
  <c r="AW545" i="64"/>
  <c r="AE545" i="64"/>
  <c r="L545" i="64"/>
  <c r="H545" i="64"/>
  <c r="AJ545" i="64"/>
  <c r="AH545" i="64" l="1"/>
  <c r="AI545" i="64"/>
  <c r="I545" i="64"/>
  <c r="E545" i="64" l="1"/>
  <c r="C546" i="64" l="1"/>
  <c r="G546" i="64" s="1"/>
  <c r="W546" i="64" s="1"/>
  <c r="W547" i="64" s="1"/>
  <c r="W548" i="64" s="1"/>
  <c r="W549" i="64" s="1"/>
  <c r="D546" i="64"/>
  <c r="J546" i="64"/>
  <c r="K546" i="64" l="1"/>
  <c r="F546" i="64" s="1"/>
  <c r="AN552" i="64"/>
  <c r="T552" i="64" s="1"/>
  <c r="T553" i="64" s="1"/>
  <c r="AS546" i="64"/>
  <c r="AC546" i="64"/>
  <c r="AB546" i="64" l="1"/>
  <c r="AE546" i="64"/>
  <c r="Y547" i="64"/>
  <c r="AW546" i="64"/>
  <c r="H546" i="64"/>
  <c r="AR547" i="64" s="1"/>
  <c r="L546" i="64"/>
  <c r="AJ546" i="64"/>
  <c r="M547" i="64" l="1"/>
  <c r="AO547" i="64"/>
  <c r="AI546" i="64"/>
  <c r="I546" i="64"/>
  <c r="AP547" i="64"/>
  <c r="AH546" i="64"/>
  <c r="Z550" i="64"/>
  <c r="AU550" i="64"/>
  <c r="AT550" i="64"/>
  <c r="AB547" i="64" l="1"/>
  <c r="R548" i="64"/>
  <c r="R549" i="64" s="1"/>
  <c r="R550" i="64" s="1"/>
  <c r="R551" i="64" s="1"/>
  <c r="S552" i="64" s="1"/>
  <c r="S553" i="64" s="1"/>
  <c r="E546" i="64"/>
  <c r="R552" i="64" l="1"/>
  <c r="C547" i="64"/>
  <c r="G547" i="64" s="1"/>
  <c r="J547" i="64"/>
  <c r="K547" i="64" l="1"/>
  <c r="D547" i="64" s="1"/>
  <c r="AQ547" i="64" s="1"/>
  <c r="AC547" i="64"/>
  <c r="AS547" i="64" l="1"/>
  <c r="Y548" i="64" s="1"/>
  <c r="AW547" i="64"/>
  <c r="AE547" i="64"/>
  <c r="L547" i="64"/>
  <c r="AJ547" i="64"/>
  <c r="H547" i="64"/>
  <c r="F547" i="64"/>
  <c r="U548" i="64" s="1"/>
  <c r="U549" i="64" s="1"/>
  <c r="U550" i="64" s="1"/>
  <c r="U551" i="64" s="1"/>
  <c r="U552" i="64" s="1"/>
  <c r="M548" i="64" l="1"/>
  <c r="AI547" i="64"/>
  <c r="AL547" i="64" s="1"/>
  <c r="AM547" i="64" s="1"/>
  <c r="I547" i="64"/>
  <c r="AH547" i="64"/>
  <c r="AB548" i="64" l="1"/>
  <c r="V552" i="64"/>
  <c r="V553" i="64" s="1"/>
  <c r="E547" i="64"/>
  <c r="C548" i="64" s="1"/>
  <c r="G548" i="64" s="1"/>
  <c r="AC548" i="64" l="1"/>
  <c r="J548" i="64"/>
  <c r="N554" i="64"/>
  <c r="O554" i="64"/>
  <c r="D548" i="64"/>
  <c r="AE548" i="64" l="1"/>
  <c r="AF548" i="64" s="1"/>
  <c r="AG550" i="64" s="1"/>
  <c r="K548" i="64"/>
  <c r="AS548" i="64"/>
  <c r="AQ548" i="64" l="1"/>
  <c r="AQ549" i="64" s="1"/>
  <c r="AQ550" i="64" s="1"/>
  <c r="AR548" i="64"/>
  <c r="AJ548" i="64"/>
  <c r="H548" i="64"/>
  <c r="L548" i="64"/>
  <c r="F548" i="64"/>
  <c r="Y549" i="64"/>
  <c r="P550" i="64"/>
  <c r="Q550" i="64"/>
  <c r="AQ551" i="64" l="1"/>
  <c r="AW548" i="64"/>
  <c r="I548" i="64"/>
  <c r="AH548" i="64"/>
  <c r="AI548" i="64"/>
  <c r="AK548" i="64" l="1"/>
  <c r="AA549" i="64" s="1"/>
  <c r="AA550" i="64" s="1"/>
  <c r="E548" i="64"/>
  <c r="C549" i="64" s="1"/>
  <c r="G549" i="64" s="1"/>
  <c r="M549" i="64" l="1"/>
  <c r="D549" i="64" s="1"/>
  <c r="AA551" i="64"/>
  <c r="AC549" i="64"/>
  <c r="J549" i="64" l="1"/>
  <c r="AB549" i="64"/>
  <c r="AA552" i="64"/>
  <c r="AE549" i="64"/>
  <c r="K549" i="64"/>
  <c r="AR549" i="64" s="1"/>
  <c r="AR550" i="64" s="1"/>
  <c r="AR551" i="64" s="1"/>
  <c r="AS549" i="64"/>
  <c r="T549" i="64" l="1"/>
  <c r="AV550" i="64" s="1"/>
  <c r="AV551" i="64" s="1"/>
  <c r="AV552" i="64" s="1"/>
  <c r="AV553" i="64" s="1"/>
  <c r="AV554" i="64" s="1"/>
  <c r="AJ549" i="64"/>
  <c r="L549" i="64"/>
  <c r="H549" i="64"/>
  <c r="AA553" i="64"/>
  <c r="Y550" i="64"/>
  <c r="M550" i="64" s="1"/>
  <c r="F549" i="64"/>
  <c r="AB550" i="64" l="1"/>
  <c r="AW549" i="64"/>
  <c r="AH549" i="64"/>
  <c r="I549" i="64"/>
  <c r="AI549" i="64"/>
  <c r="E549" i="64" l="1"/>
  <c r="C550" i="64" l="1"/>
  <c r="G550" i="64" s="1"/>
  <c r="J550" i="64"/>
  <c r="D550" i="64"/>
  <c r="K550" i="64" l="1"/>
  <c r="AC550" i="64"/>
  <c r="AS550" i="64"/>
  <c r="F550" i="64" l="1"/>
  <c r="X551" i="64"/>
  <c r="X552" i="64" s="1"/>
  <c r="X553" i="64" s="1"/>
  <c r="X554" i="64" s="1"/>
  <c r="X555" i="64" s="1"/>
  <c r="Y551" i="64"/>
  <c r="M551" i="64" s="1"/>
  <c r="AW550" i="64"/>
  <c r="AE550" i="64"/>
  <c r="L550" i="64"/>
  <c r="H550" i="64"/>
  <c r="AJ550" i="64"/>
  <c r="AH550" i="64" l="1"/>
  <c r="AI550" i="64"/>
  <c r="I550" i="64"/>
  <c r="E550" i="64" l="1"/>
  <c r="C551" i="64" l="1"/>
  <c r="G551" i="64" s="1"/>
  <c r="W551" i="64" s="1"/>
  <c r="W552" i="64" s="1"/>
  <c r="W553" i="64" s="1"/>
  <c r="W554" i="64" s="1"/>
  <c r="J551" i="64"/>
  <c r="D551" i="64"/>
  <c r="K551" i="64" l="1"/>
  <c r="AN557" i="64"/>
  <c r="T557" i="64" s="1"/>
  <c r="T558" i="64" s="1"/>
  <c r="AS551" i="64"/>
  <c r="AC551" i="64"/>
  <c r="AE551" i="64" l="1"/>
  <c r="Y552" i="64"/>
  <c r="AW551" i="64"/>
  <c r="L551" i="64"/>
  <c r="H551" i="64"/>
  <c r="AR552" i="64" s="1"/>
  <c r="AJ551" i="64"/>
  <c r="AB551" i="64"/>
  <c r="F551" i="64"/>
  <c r="M552" i="64" l="1"/>
  <c r="AO552" i="64"/>
  <c r="I551" i="64"/>
  <c r="AT555" i="64"/>
  <c r="AU555" i="64"/>
  <c r="Z555" i="64"/>
  <c r="AI551" i="64"/>
  <c r="AH551" i="64"/>
  <c r="AP552" i="64"/>
  <c r="AB552" i="64" l="1"/>
  <c r="R553" i="64"/>
  <c r="R554" i="64" s="1"/>
  <c r="R555" i="64" s="1"/>
  <c r="R556" i="64" s="1"/>
  <c r="S557" i="64" s="1"/>
  <c r="S558" i="64" s="1"/>
  <c r="E551" i="64"/>
  <c r="R557" i="64" l="1"/>
  <c r="C552" i="64"/>
  <c r="G552" i="64" s="1"/>
  <c r="J552" i="64"/>
  <c r="K552" i="64" l="1"/>
  <c r="D552" i="64" s="1"/>
  <c r="AQ552" i="64" s="1"/>
  <c r="AC552" i="64"/>
  <c r="F552" i="64" l="1"/>
  <c r="U553" i="64" s="1"/>
  <c r="U554" i="64" s="1"/>
  <c r="U555" i="64" s="1"/>
  <c r="U556" i="64" s="1"/>
  <c r="U557" i="64" s="1"/>
  <c r="AS552" i="64"/>
  <c r="Y553" i="64" s="1"/>
  <c r="M553" i="64" s="1"/>
  <c r="AE552" i="64"/>
  <c r="L552" i="64"/>
  <c r="H552" i="64"/>
  <c r="AJ552" i="64"/>
  <c r="AW552" i="64" l="1"/>
  <c r="AI552" i="64"/>
  <c r="AL552" i="64" s="1"/>
  <c r="AM552" i="64" s="1"/>
  <c r="AH552" i="64"/>
  <c r="I552" i="64"/>
  <c r="AB553" i="64" l="1"/>
  <c r="V557" i="64"/>
  <c r="V558" i="64" s="1"/>
  <c r="N559" i="64" s="1"/>
  <c r="E552" i="64"/>
  <c r="O559" i="64" l="1"/>
  <c r="C553" i="64"/>
  <c r="G553" i="64" s="1"/>
  <c r="J553" i="64"/>
  <c r="D553" i="64"/>
  <c r="K553" i="64" l="1"/>
  <c r="F553" i="64" s="1"/>
  <c r="AC553" i="64"/>
  <c r="AS553" i="64"/>
  <c r="AQ553" i="64" l="1"/>
  <c r="AQ554" i="64" s="1"/>
  <c r="AQ555" i="64" s="1"/>
  <c r="AR553" i="64"/>
  <c r="Y554" i="64"/>
  <c r="AE553" i="64"/>
  <c r="AF553" i="64" s="1"/>
  <c r="AG555" i="64" s="1"/>
  <c r="H553" i="64"/>
  <c r="L553" i="64"/>
  <c r="AJ553" i="64"/>
  <c r="I553" i="64" l="1"/>
  <c r="AW553" i="64"/>
  <c r="AH553" i="64"/>
  <c r="P555" i="64"/>
  <c r="Q555" i="64"/>
  <c r="AQ556" i="64" s="1"/>
  <c r="AI553" i="64"/>
  <c r="AK553" i="64" l="1"/>
  <c r="AA554" i="64" s="1"/>
  <c r="AA555" i="64" s="1"/>
  <c r="E553" i="64"/>
  <c r="C554" i="64" s="1"/>
  <c r="G554" i="64" s="1"/>
  <c r="M554" i="64" l="1"/>
  <c r="AB554" i="64" s="1"/>
  <c r="AC554" i="64"/>
  <c r="AA556" i="64"/>
  <c r="D554" i="64" l="1"/>
  <c r="J554" i="64"/>
  <c r="K554" i="64" s="1"/>
  <c r="AR554" i="64" s="1"/>
  <c r="AR555" i="64" s="1"/>
  <c r="AR556" i="64" s="1"/>
  <c r="AA557" i="64"/>
  <c r="AE554" i="64"/>
  <c r="AS554" i="64"/>
  <c r="Y555" i="64" l="1"/>
  <c r="M555" i="64" s="1"/>
  <c r="T554" i="64"/>
  <c r="AV555" i="64" s="1"/>
  <c r="AV556" i="64" s="1"/>
  <c r="AV557" i="64" s="1"/>
  <c r="AV558" i="64" s="1"/>
  <c r="AV559" i="64" s="1"/>
  <c r="L554" i="64"/>
  <c r="AJ554" i="64"/>
  <c r="H554" i="64"/>
  <c r="AA558" i="64"/>
  <c r="F554" i="64"/>
  <c r="AH554" i="64" l="1"/>
  <c r="AW554" i="64"/>
  <c r="AI554" i="64"/>
  <c r="I554" i="64"/>
  <c r="AB555" i="64"/>
  <c r="E554" i="64" l="1"/>
  <c r="C555" i="64" l="1"/>
  <c r="G555" i="64" s="1"/>
  <c r="J555" i="64"/>
  <c r="D555" i="64"/>
  <c r="K555" i="64" l="1"/>
  <c r="AC555" i="64"/>
  <c r="AS555" i="64"/>
  <c r="F555" i="64" l="1"/>
  <c r="X556" i="64"/>
  <c r="X557" i="64" s="1"/>
  <c r="X558" i="64" s="1"/>
  <c r="X559" i="64" s="1"/>
  <c r="X560" i="64" s="1"/>
  <c r="Y556" i="64"/>
  <c r="M556" i="64" s="1"/>
  <c r="AW555" i="64"/>
  <c r="AE555" i="64"/>
  <c r="H555" i="64"/>
  <c r="AJ555" i="64"/>
  <c r="L555" i="64"/>
  <c r="AH555" i="64" l="1"/>
  <c r="I555" i="64"/>
  <c r="AI555" i="64"/>
  <c r="E555" i="64" l="1"/>
  <c r="C556" i="64" l="1"/>
  <c r="G556" i="64" s="1"/>
  <c r="W556" i="64" s="1"/>
  <c r="W557" i="64" s="1"/>
  <c r="W558" i="64" s="1"/>
  <c r="W559" i="64" s="1"/>
  <c r="D556" i="64"/>
  <c r="J556" i="64"/>
  <c r="K556" i="64" l="1"/>
  <c r="F556" i="64" s="1"/>
  <c r="AN562" i="64"/>
  <c r="T562" i="64" s="1"/>
  <c r="T563" i="64" s="1"/>
  <c r="AS556" i="64"/>
  <c r="AC556" i="64"/>
  <c r="AB556" i="64" l="1"/>
  <c r="AE556" i="64"/>
  <c r="Y557" i="64"/>
  <c r="AW556" i="64"/>
  <c r="AJ556" i="64"/>
  <c r="H556" i="64"/>
  <c r="AR557" i="64" s="1"/>
  <c r="L556" i="64"/>
  <c r="M557" i="64" l="1"/>
  <c r="AO557" i="64"/>
  <c r="AH556" i="64"/>
  <c r="AP557" i="64"/>
  <c r="I556" i="64"/>
  <c r="AI556" i="64"/>
  <c r="Z560" i="64"/>
  <c r="AU560" i="64"/>
  <c r="AT560" i="64"/>
  <c r="R558" i="64" l="1"/>
  <c r="R559" i="64" s="1"/>
  <c r="R560" i="64" s="1"/>
  <c r="R561" i="64" s="1"/>
  <c r="R562" i="64" s="1"/>
  <c r="AB557" i="64"/>
  <c r="E556" i="64"/>
  <c r="S562" i="64" l="1"/>
  <c r="S563" i="64" s="1"/>
  <c r="C557" i="64"/>
  <c r="G557" i="64" s="1"/>
  <c r="J557" i="64"/>
  <c r="AC557" i="64" l="1"/>
  <c r="K557" i="64"/>
  <c r="L557" i="64" l="1"/>
  <c r="AJ557" i="64"/>
  <c r="D557" i="64"/>
  <c r="AQ557" i="64" s="1"/>
  <c r="AE557" i="64"/>
  <c r="F557" i="64" l="1"/>
  <c r="U558" i="64" s="1"/>
  <c r="U559" i="64" s="1"/>
  <c r="U560" i="64" s="1"/>
  <c r="U561" i="64" s="1"/>
  <c r="U562" i="64" s="1"/>
  <c r="I557" i="64"/>
  <c r="AS557" i="64"/>
  <c r="AI557" i="64"/>
  <c r="AL557" i="64" s="1"/>
  <c r="AM557" i="64" s="1"/>
  <c r="H557" i="64"/>
  <c r="AH557" i="64" l="1"/>
  <c r="Y558" i="64"/>
  <c r="M558" i="64" s="1"/>
  <c r="AW557" i="64"/>
  <c r="E557" i="64"/>
  <c r="C558" i="64" s="1"/>
  <c r="G558" i="64" s="1"/>
  <c r="AC558" i="64" s="1"/>
  <c r="AE558" i="64" l="1"/>
  <c r="AF558" i="64" s="1"/>
  <c r="AG560" i="64" s="1"/>
  <c r="D558" i="64"/>
  <c r="AS558" i="64" s="1"/>
  <c r="AB558" i="64"/>
  <c r="J558" i="64"/>
  <c r="V562" i="64"/>
  <c r="V563" i="64" s="1"/>
  <c r="K558" i="64" l="1"/>
  <c r="Y559" i="64"/>
  <c r="F558" i="64"/>
  <c r="N564" i="64"/>
  <c r="O564" i="64"/>
  <c r="P560" i="64"/>
  <c r="Q560" i="64"/>
  <c r="AQ558" i="64" l="1"/>
  <c r="AQ559" i="64" s="1"/>
  <c r="AQ560" i="64" s="1"/>
  <c r="AQ561" i="64" s="1"/>
  <c r="AR558" i="64"/>
  <c r="L558" i="64"/>
  <c r="AJ558" i="64"/>
  <c r="H558" i="64"/>
  <c r="AH558" i="64" l="1"/>
  <c r="AW558" i="64"/>
  <c r="I558" i="64"/>
  <c r="AI558" i="64"/>
  <c r="AK558" i="64" l="1"/>
  <c r="M559" i="64" s="1"/>
  <c r="E558" i="64"/>
  <c r="C559" i="64" s="1"/>
  <c r="G559" i="64" s="1"/>
  <c r="AA559" i="64" l="1"/>
  <c r="AA560" i="64" s="1"/>
  <c r="D559" i="64"/>
  <c r="J559" i="64"/>
  <c r="AC559" i="64"/>
  <c r="AS559" i="64"/>
  <c r="AB559" i="64" l="1"/>
  <c r="Y560" i="64"/>
  <c r="M560" i="64" s="1"/>
  <c r="K559" i="64"/>
  <c r="AR559" i="64" s="1"/>
  <c r="AR560" i="64" s="1"/>
  <c r="AR561" i="64" s="1"/>
  <c r="AE559" i="64"/>
  <c r="AA561" i="64"/>
  <c r="F559" i="64" l="1"/>
  <c r="AA562" i="64"/>
  <c r="T559" i="64"/>
  <c r="AV560" i="64" s="1"/>
  <c r="AV561" i="64" s="1"/>
  <c r="AV562" i="64" s="1"/>
  <c r="AV563" i="64" s="1"/>
  <c r="AV564" i="64" s="1"/>
  <c r="H559" i="64"/>
  <c r="L559" i="64"/>
  <c r="AJ559" i="64"/>
  <c r="AB560" i="64"/>
  <c r="I559" i="64" l="1"/>
  <c r="AI559" i="64"/>
  <c r="AA563" i="64"/>
  <c r="AW559" i="64"/>
  <c r="AH559" i="64"/>
  <c r="E559" i="64" l="1"/>
  <c r="C560" i="64" l="1"/>
  <c r="G560" i="64" s="1"/>
  <c r="D560" i="64"/>
  <c r="J560" i="64"/>
  <c r="AS560" i="64" l="1"/>
  <c r="AC560" i="64"/>
  <c r="K560" i="64"/>
  <c r="F560" i="64" l="1"/>
  <c r="X561" i="64"/>
  <c r="X562" i="64" s="1"/>
  <c r="X563" i="64" s="1"/>
  <c r="X564" i="64" s="1"/>
  <c r="X565" i="64" s="1"/>
  <c r="L560" i="64"/>
  <c r="H560" i="64"/>
  <c r="AJ560" i="64"/>
  <c r="AE560" i="64"/>
  <c r="Y561" i="64"/>
  <c r="M561" i="64" s="1"/>
  <c r="AW560" i="64"/>
  <c r="AH560" i="64" l="1"/>
  <c r="AI560" i="64"/>
  <c r="I560" i="64"/>
  <c r="E560" i="64" l="1"/>
  <c r="C561" i="64" l="1"/>
  <c r="G561" i="64" s="1"/>
  <c r="W561" i="64" s="1"/>
  <c r="W562" i="64" s="1"/>
  <c r="W563" i="64" s="1"/>
  <c r="W564" i="64" s="1"/>
  <c r="D561" i="64"/>
  <c r="J561" i="64"/>
  <c r="K561" i="64" l="1"/>
  <c r="F561" i="64" s="1"/>
  <c r="AN567" i="64"/>
  <c r="T567" i="64" s="1"/>
  <c r="T568" i="64" s="1"/>
  <c r="AC561" i="64"/>
  <c r="AS561" i="64"/>
  <c r="AB561" i="64" l="1"/>
  <c r="Y562" i="64"/>
  <c r="AW561" i="64"/>
  <c r="AE561" i="64"/>
  <c r="L561" i="64"/>
  <c r="AJ561" i="64"/>
  <c r="H561" i="64"/>
  <c r="AR562" i="64" s="1"/>
  <c r="M562" i="64" l="1"/>
  <c r="AO562" i="64"/>
  <c r="AP562" i="64"/>
  <c r="AH561" i="64"/>
  <c r="AI561" i="64"/>
  <c r="I561" i="64"/>
  <c r="Z565" i="64"/>
  <c r="AU565" i="64"/>
  <c r="AT565" i="64"/>
  <c r="R563" i="64" l="1"/>
  <c r="R564" i="64" s="1"/>
  <c r="R565" i="64" s="1"/>
  <c r="R566" i="64" s="1"/>
  <c r="R567" i="64" s="1"/>
  <c r="AB562" i="64"/>
  <c r="E561" i="64"/>
  <c r="C562" i="64" s="1"/>
  <c r="G562" i="64" s="1"/>
  <c r="S567" i="64" l="1"/>
  <c r="S568" i="64" s="1"/>
  <c r="J562" i="64"/>
  <c r="K562" i="64" s="1"/>
  <c r="AC562" i="64"/>
  <c r="AE562" i="64" l="1"/>
  <c r="L562" i="64"/>
  <c r="AJ562" i="64"/>
  <c r="D562" i="64"/>
  <c r="AQ562" i="64" s="1"/>
  <c r="AI562" i="64" l="1"/>
  <c r="AL562" i="64" s="1"/>
  <c r="AM562" i="64" s="1"/>
  <c r="F562" i="64"/>
  <c r="U563" i="64" s="1"/>
  <c r="U564" i="64" s="1"/>
  <c r="U565" i="64" s="1"/>
  <c r="U566" i="64" s="1"/>
  <c r="U567" i="64" s="1"/>
  <c r="I562" i="64"/>
  <c r="AS562" i="64"/>
  <c r="H562" i="64"/>
  <c r="AH562" i="64" l="1"/>
  <c r="Y563" i="64"/>
  <c r="M563" i="64" s="1"/>
  <c r="AW562" i="64"/>
  <c r="E562" i="64"/>
  <c r="C563" i="64" s="1"/>
  <c r="G563" i="64" s="1"/>
  <c r="AC563" i="64" s="1"/>
  <c r="AE563" i="64" l="1"/>
  <c r="AF563" i="64" s="1"/>
  <c r="AG565" i="64" s="1"/>
  <c r="D563" i="64"/>
  <c r="AS563" i="64" s="1"/>
  <c r="AB563" i="64"/>
  <c r="J563" i="64"/>
  <c r="V567" i="64"/>
  <c r="V568" i="64" s="1"/>
  <c r="K563" i="64" l="1"/>
  <c r="Y564" i="64"/>
  <c r="N569" i="64"/>
  <c r="O569" i="64"/>
  <c r="P565" i="64"/>
  <c r="Q565" i="64"/>
  <c r="AQ563" i="64" l="1"/>
  <c r="AQ564" i="64" s="1"/>
  <c r="AQ565" i="64" s="1"/>
  <c r="AQ566" i="64" s="1"/>
  <c r="AR563" i="64"/>
  <c r="F563" i="64"/>
  <c r="AJ563" i="64"/>
  <c r="L563" i="64"/>
  <c r="H563" i="64"/>
  <c r="AW563" i="64" l="1"/>
  <c r="I563" i="64"/>
  <c r="AI563" i="64"/>
  <c r="AH563" i="64"/>
  <c r="AK563" i="64" l="1"/>
  <c r="M564" i="64" s="1"/>
  <c r="AA564" i="64"/>
  <c r="E563" i="64"/>
  <c r="C564" i="64" s="1"/>
  <c r="G564" i="64" s="1"/>
  <c r="D564" i="64" l="1"/>
  <c r="AB564" i="64"/>
  <c r="J564" i="64"/>
  <c r="AC564" i="64"/>
  <c r="AS564" i="64"/>
  <c r="AA565" i="64"/>
  <c r="AE564" i="64" l="1"/>
  <c r="Y565" i="64"/>
  <c r="M565" i="64" s="1"/>
  <c r="K564" i="64"/>
  <c r="AR564" i="64" s="1"/>
  <c r="AR565" i="64" s="1"/>
  <c r="AR566" i="64" s="1"/>
  <c r="AA566" i="64"/>
  <c r="AB565" i="64" l="1"/>
  <c r="T564" i="64"/>
  <c r="AV565" i="64" s="1"/>
  <c r="AV566" i="64" s="1"/>
  <c r="AV567" i="64" s="1"/>
  <c r="AV568" i="64" s="1"/>
  <c r="AV569" i="64" s="1"/>
  <c r="H564" i="64"/>
  <c r="L564" i="64"/>
  <c r="AJ564" i="64"/>
  <c r="F564" i="64"/>
  <c r="AA567" i="64"/>
  <c r="AI564" i="64" l="1"/>
  <c r="AW564" i="64"/>
  <c r="I564" i="64"/>
  <c r="AH564" i="64"/>
  <c r="AA568" i="64"/>
  <c r="E564" i="64" l="1"/>
  <c r="C565" i="64" l="1"/>
  <c r="G565" i="64" s="1"/>
  <c r="D565" i="64"/>
  <c r="J565" i="64"/>
  <c r="K565" i="64" l="1"/>
  <c r="X566" i="64" s="1"/>
  <c r="X567" i="64" s="1"/>
  <c r="X568" i="64" s="1"/>
  <c r="X569" i="64" s="1"/>
  <c r="X570" i="64" s="1"/>
  <c r="AC565" i="64"/>
  <c r="AS565" i="64"/>
  <c r="Y566" i="64" l="1"/>
  <c r="M566" i="64" s="1"/>
  <c r="AW565" i="64"/>
  <c r="AJ565" i="64"/>
  <c r="H565" i="64"/>
  <c r="L565" i="64"/>
  <c r="AE565" i="64"/>
  <c r="F565" i="64"/>
  <c r="I565" i="64" l="1"/>
  <c r="AH565" i="64"/>
  <c r="AI565" i="64"/>
  <c r="E565" i="64" l="1"/>
  <c r="C566" i="64" l="1"/>
  <c r="G566" i="64" s="1"/>
  <c r="W566" i="64" s="1"/>
  <c r="W567" i="64" s="1"/>
  <c r="W568" i="64" s="1"/>
  <c r="W569" i="64" s="1"/>
  <c r="J566" i="64"/>
  <c r="D566" i="64"/>
  <c r="K566" i="64" l="1"/>
  <c r="AN572" i="64"/>
  <c r="T572" i="64" s="1"/>
  <c r="T573" i="64" s="1"/>
  <c r="AS566" i="64"/>
  <c r="AC566" i="64"/>
  <c r="AB566" i="64" l="1"/>
  <c r="AE566" i="64"/>
  <c r="Y567" i="64"/>
  <c r="AW566" i="64"/>
  <c r="L566" i="64"/>
  <c r="H566" i="64"/>
  <c r="AR567" i="64" s="1"/>
  <c r="AJ566" i="64"/>
  <c r="F566" i="64"/>
  <c r="M567" i="64" l="1"/>
  <c r="AO567" i="64"/>
  <c r="AI566" i="64"/>
  <c r="AP567" i="64"/>
  <c r="AH566" i="64"/>
  <c r="I566" i="64"/>
  <c r="Z570" i="64"/>
  <c r="AU570" i="64"/>
  <c r="AT570" i="64"/>
  <c r="R568" i="64" l="1"/>
  <c r="R569" i="64" s="1"/>
  <c r="R570" i="64" s="1"/>
  <c r="R571" i="64" s="1"/>
  <c r="R572" i="64" s="1"/>
  <c r="AB567" i="64"/>
  <c r="E566" i="64"/>
  <c r="S572" i="64" l="1"/>
  <c r="S573" i="64" s="1"/>
  <c r="C567" i="64"/>
  <c r="G567" i="64" s="1"/>
  <c r="J567" i="64"/>
  <c r="AC567" i="64" l="1"/>
  <c r="K567" i="64"/>
  <c r="D567" i="64" s="1"/>
  <c r="AQ567" i="64" s="1"/>
  <c r="AS567" i="64" l="1"/>
  <c r="Y568" i="64" s="1"/>
  <c r="H567" i="64"/>
  <c r="L567" i="64"/>
  <c r="AJ567" i="64"/>
  <c r="AE567" i="64"/>
  <c r="F567" i="64"/>
  <c r="U568" i="64" s="1"/>
  <c r="U569" i="64" s="1"/>
  <c r="U570" i="64" s="1"/>
  <c r="U571" i="64" s="1"/>
  <c r="U572" i="64" s="1"/>
  <c r="AW567" i="64" l="1"/>
  <c r="M568" i="64"/>
  <c r="I567" i="64"/>
  <c r="AI567" i="64"/>
  <c r="AL567" i="64" s="1"/>
  <c r="AM567" i="64" s="1"/>
  <c r="AH567" i="64"/>
  <c r="AB568" i="64" l="1"/>
  <c r="E567" i="64"/>
  <c r="V572" i="64"/>
  <c r="V573" i="64" s="1"/>
  <c r="N574" i="64" l="1"/>
  <c r="O574" i="64"/>
  <c r="C568" i="64"/>
  <c r="G568" i="64" s="1"/>
  <c r="J568" i="64"/>
  <c r="D568" i="64"/>
  <c r="AS568" i="64" l="1"/>
  <c r="AC568" i="64"/>
  <c r="K568" i="64"/>
  <c r="AQ568" i="64" l="1"/>
  <c r="AQ569" i="64" s="1"/>
  <c r="AQ570" i="64" s="1"/>
  <c r="AR568" i="64"/>
  <c r="AJ568" i="64"/>
  <c r="L568" i="64"/>
  <c r="H568" i="64"/>
  <c r="F568" i="64"/>
  <c r="AE568" i="64"/>
  <c r="AF568" i="64" s="1"/>
  <c r="AG570" i="64" s="1"/>
  <c r="Y569" i="64"/>
  <c r="P570" i="64" l="1"/>
  <c r="Q570" i="64"/>
  <c r="AQ571" i="64" s="1"/>
  <c r="AH568" i="64"/>
  <c r="AI568" i="64"/>
  <c r="I568" i="64"/>
  <c r="AW568" i="64"/>
  <c r="AK568" i="64" l="1"/>
  <c r="AA569" i="64" s="1"/>
  <c r="AA570" i="64" s="1"/>
  <c r="M569" i="64"/>
  <c r="E568" i="64"/>
  <c r="C569" i="64" s="1"/>
  <c r="G569" i="64" s="1"/>
  <c r="D569" i="64" l="1"/>
  <c r="AB569" i="64"/>
  <c r="J569" i="64"/>
  <c r="AC569" i="64"/>
  <c r="AS569" i="64"/>
  <c r="AA571" i="64"/>
  <c r="AE569" i="64" l="1"/>
  <c r="AA572" i="64"/>
  <c r="Y570" i="64"/>
  <c r="M570" i="64" s="1"/>
  <c r="K569" i="64"/>
  <c r="AR569" i="64" s="1"/>
  <c r="AR570" i="64" s="1"/>
  <c r="AR571" i="64" s="1"/>
  <c r="F569" i="64" l="1"/>
  <c r="AB570" i="64"/>
  <c r="AA573" i="64"/>
  <c r="T569" i="64"/>
  <c r="AV570" i="64" s="1"/>
  <c r="AV571" i="64" s="1"/>
  <c r="AV572" i="64" s="1"/>
  <c r="AV573" i="64" s="1"/>
  <c r="AV574" i="64" s="1"/>
  <c r="L569" i="64"/>
  <c r="H569" i="64"/>
  <c r="AJ569" i="64"/>
  <c r="AH569" i="64" l="1"/>
  <c r="I569" i="64"/>
  <c r="AI569" i="64"/>
  <c r="AW569" i="64"/>
  <c r="E569" i="64" l="1"/>
  <c r="C570" i="64" l="1"/>
  <c r="G570" i="64" s="1"/>
  <c r="D570" i="64"/>
  <c r="J570" i="64"/>
  <c r="K570" i="64" l="1"/>
  <c r="X571" i="64" s="1"/>
  <c r="X572" i="64" s="1"/>
  <c r="X573" i="64" s="1"/>
  <c r="X574" i="64" s="1"/>
  <c r="X575" i="64" s="1"/>
  <c r="AC570" i="64"/>
  <c r="AS570" i="64"/>
  <c r="F570" i="64" l="1"/>
  <c r="Y571" i="64"/>
  <c r="M571" i="64" s="1"/>
  <c r="AW570" i="64"/>
  <c r="AE570" i="64"/>
  <c r="AJ570" i="64"/>
  <c r="H570" i="64"/>
  <c r="L570" i="64"/>
  <c r="I570" i="64" l="1"/>
  <c r="AH570" i="64"/>
  <c r="AI570" i="64"/>
  <c r="E570" i="64" l="1"/>
  <c r="C571" i="64" l="1"/>
  <c r="G571" i="64" s="1"/>
  <c r="W571" i="64" s="1"/>
  <c r="W572" i="64" s="1"/>
  <c r="W573" i="64" s="1"/>
  <c r="W574" i="64" s="1"/>
  <c r="D571" i="64"/>
  <c r="J571" i="64"/>
  <c r="K571" i="64" l="1"/>
  <c r="F571" i="64" s="1"/>
  <c r="AN577" i="64"/>
  <c r="T577" i="64" s="1"/>
  <c r="T578" i="64" s="1"/>
  <c r="AS571" i="64"/>
  <c r="AC571" i="64"/>
  <c r="AB571" i="64" l="1"/>
  <c r="AE571" i="64"/>
  <c r="Y572" i="64"/>
  <c r="AW571" i="64"/>
  <c r="L571" i="64"/>
  <c r="H571" i="64"/>
  <c r="AR572" i="64" s="1"/>
  <c r="AJ571" i="64"/>
  <c r="M572" i="64" l="1"/>
  <c r="AO572" i="64"/>
  <c r="AI571" i="64"/>
  <c r="AP572" i="64"/>
  <c r="AH571" i="64"/>
  <c r="I571" i="64"/>
  <c r="Z575" i="64"/>
  <c r="AU575" i="64"/>
  <c r="AT575" i="64"/>
  <c r="AB572" i="64" l="1"/>
  <c r="R573" i="64"/>
  <c r="R574" i="64" s="1"/>
  <c r="R575" i="64" s="1"/>
  <c r="R576" i="64" s="1"/>
  <c r="S577" i="64" s="1"/>
  <c r="S578" i="64" s="1"/>
  <c r="E571" i="64"/>
  <c r="R577" i="64" l="1"/>
  <c r="C572" i="64"/>
  <c r="G572" i="64" s="1"/>
  <c r="J572" i="64"/>
  <c r="K572" i="64" l="1"/>
  <c r="D572" i="64" s="1"/>
  <c r="AQ572" i="64" s="1"/>
  <c r="AC572" i="64"/>
  <c r="AS572" i="64" l="1"/>
  <c r="Y573" i="64" s="1"/>
  <c r="AW572" i="64"/>
  <c r="AE572" i="64"/>
  <c r="H572" i="64"/>
  <c r="L572" i="64"/>
  <c r="AJ572" i="64"/>
  <c r="F572" i="64"/>
  <c r="U573" i="64" s="1"/>
  <c r="U574" i="64" s="1"/>
  <c r="U575" i="64" s="1"/>
  <c r="U576" i="64" s="1"/>
  <c r="U577" i="64" s="1"/>
  <c r="M573" i="64" l="1"/>
  <c r="AH572" i="64"/>
  <c r="I572" i="64"/>
  <c r="AI572" i="64"/>
  <c r="AL572" i="64" s="1"/>
  <c r="AM572" i="64" s="1"/>
  <c r="V577" i="64" l="1"/>
  <c r="V578" i="64" s="1"/>
  <c r="E572" i="64"/>
  <c r="AB573" i="64"/>
  <c r="C573" i="64" l="1"/>
  <c r="G573" i="64" s="1"/>
  <c r="D573" i="64"/>
  <c r="J573" i="64"/>
  <c r="N579" i="64"/>
  <c r="O579" i="64"/>
  <c r="AS573" i="64" l="1"/>
  <c r="AC573" i="64"/>
  <c r="K573" i="64"/>
  <c r="AQ573" i="64" l="1"/>
  <c r="AQ574" i="64" s="1"/>
  <c r="AQ575" i="64" s="1"/>
  <c r="AR573" i="64"/>
  <c r="H573" i="64"/>
  <c r="AJ573" i="64"/>
  <c r="L573" i="64"/>
  <c r="AE573" i="64"/>
  <c r="AF573" i="64" s="1"/>
  <c r="AG575" i="64" s="1"/>
  <c r="Y574" i="64"/>
  <c r="F573" i="64"/>
  <c r="P575" i="64" l="1"/>
  <c r="Q575" i="64"/>
  <c r="AQ576" i="64" s="1"/>
  <c r="AH573" i="64"/>
  <c r="I573" i="64"/>
  <c r="AI573" i="64"/>
  <c r="AW573" i="64"/>
  <c r="AK573" i="64" l="1"/>
  <c r="AA574" i="64" s="1"/>
  <c r="AA575" i="64" s="1"/>
  <c r="M574" i="64"/>
  <c r="E573" i="64"/>
  <c r="C574" i="64" s="1"/>
  <c r="G574" i="64" s="1"/>
  <c r="D574" i="64" l="1"/>
  <c r="AB574" i="64"/>
  <c r="J574" i="64"/>
  <c r="AA576" i="64"/>
  <c r="AC574" i="64"/>
  <c r="AE574" i="64" l="1"/>
  <c r="AA577" i="64"/>
  <c r="K574" i="64"/>
  <c r="AR574" i="64" s="1"/>
  <c r="AR575" i="64" s="1"/>
  <c r="AR576" i="64" s="1"/>
  <c r="AS574" i="64"/>
  <c r="F574" i="64" l="1"/>
  <c r="Y575" i="64"/>
  <c r="M575" i="64" s="1"/>
  <c r="T574" i="64"/>
  <c r="AV575" i="64" s="1"/>
  <c r="AV576" i="64" s="1"/>
  <c r="AV577" i="64" s="1"/>
  <c r="AV578" i="64" s="1"/>
  <c r="AV579" i="64" s="1"/>
  <c r="AJ574" i="64"/>
  <c r="H574" i="64"/>
  <c r="L574" i="64"/>
  <c r="AA578" i="64"/>
  <c r="I574" i="64" l="1"/>
  <c r="AI574" i="64"/>
  <c r="AH574" i="64"/>
  <c r="AW574" i="64"/>
  <c r="AB575" i="64"/>
  <c r="E574" i="64" l="1"/>
  <c r="C575" i="64" l="1"/>
  <c r="G575" i="64" s="1"/>
  <c r="J575" i="64"/>
  <c r="D575" i="64"/>
  <c r="AC575" i="64" l="1"/>
  <c r="AS575" i="64"/>
  <c r="K575" i="64"/>
  <c r="X576" i="64" s="1"/>
  <c r="X577" i="64" s="1"/>
  <c r="X578" i="64" s="1"/>
  <c r="X579" i="64" s="1"/>
  <c r="X580" i="64" s="1"/>
  <c r="L575" i="64" l="1"/>
  <c r="AJ575" i="64"/>
  <c r="H575" i="64"/>
  <c r="F575" i="64"/>
  <c r="Y576" i="64"/>
  <c r="M576" i="64" s="1"/>
  <c r="AW575" i="64"/>
  <c r="AE575" i="64"/>
  <c r="AH575" i="64" l="1"/>
  <c r="AI575" i="64"/>
  <c r="I575" i="64"/>
  <c r="E575" i="64" l="1"/>
  <c r="C576" i="64" l="1"/>
  <c r="G576" i="64" s="1"/>
  <c r="W576" i="64" s="1"/>
  <c r="W577" i="64" s="1"/>
  <c r="W578" i="64" s="1"/>
  <c r="W579" i="64" s="1"/>
  <c r="D576" i="64"/>
  <c r="J576" i="64"/>
  <c r="K576" i="64" l="1"/>
  <c r="F576" i="64" s="1"/>
  <c r="AN582" i="64"/>
  <c r="T582" i="64" s="1"/>
  <c r="T583" i="64" s="1"/>
  <c r="AC576" i="64"/>
  <c r="AS576" i="64"/>
  <c r="AB576" i="64" l="1"/>
  <c r="Y577" i="64"/>
  <c r="AW576" i="64"/>
  <c r="AE576" i="64"/>
  <c r="L576" i="64"/>
  <c r="H576" i="64"/>
  <c r="AR577" i="64" s="1"/>
  <c r="AJ576" i="64"/>
  <c r="M577" i="64" l="1"/>
  <c r="AO577" i="64"/>
  <c r="AI576" i="64"/>
  <c r="AH576" i="64"/>
  <c r="AP577" i="64"/>
  <c r="I576" i="64"/>
  <c r="Z580" i="64"/>
  <c r="AU580" i="64"/>
  <c r="AT580" i="64"/>
  <c r="R578" i="64" l="1"/>
  <c r="R579" i="64" s="1"/>
  <c r="R580" i="64" s="1"/>
  <c r="R581" i="64" s="1"/>
  <c r="R582" i="64" s="1"/>
  <c r="AB577" i="64"/>
  <c r="E576" i="64"/>
  <c r="S582" i="64" l="1"/>
  <c r="S583" i="64" s="1"/>
  <c r="C577" i="64"/>
  <c r="G577" i="64" s="1"/>
  <c r="J577" i="64"/>
  <c r="AC577" i="64" l="1"/>
  <c r="K577" i="64"/>
  <c r="AJ577" i="64" l="1"/>
  <c r="L577" i="64"/>
  <c r="D577" i="64"/>
  <c r="AQ577" i="64" s="1"/>
  <c r="AE577" i="64"/>
  <c r="F577" i="64" l="1"/>
  <c r="U578" i="64" s="1"/>
  <c r="U579" i="64" s="1"/>
  <c r="U580" i="64" s="1"/>
  <c r="U581" i="64" s="1"/>
  <c r="U582" i="64" s="1"/>
  <c r="I577" i="64"/>
  <c r="AS577" i="64"/>
  <c r="H577" i="64"/>
  <c r="AI577" i="64"/>
  <c r="AL577" i="64" s="1"/>
  <c r="AM577" i="64" s="1"/>
  <c r="Y578" i="64" l="1"/>
  <c r="M578" i="64" s="1"/>
  <c r="AW577" i="64"/>
  <c r="AH577" i="64"/>
  <c r="E577" i="64"/>
  <c r="C578" i="64" s="1"/>
  <c r="G578" i="64" s="1"/>
  <c r="AC578" i="64" s="1"/>
  <c r="V582" i="64" l="1"/>
  <c r="V583" i="64" s="1"/>
  <c r="AE578" i="64"/>
  <c r="AF578" i="64" s="1"/>
  <c r="AG580" i="64" s="1"/>
  <c r="D578" i="64"/>
  <c r="AB578" i="64"/>
  <c r="J578" i="64"/>
  <c r="P580" i="64" l="1"/>
  <c r="Q580" i="64"/>
  <c r="K578" i="64"/>
  <c r="AS578" i="64"/>
  <c r="N584" i="64"/>
  <c r="O584" i="64"/>
  <c r="AQ578" i="64" l="1"/>
  <c r="AQ579" i="64" s="1"/>
  <c r="AQ580" i="64" s="1"/>
  <c r="AQ581" i="64" s="1"/>
  <c r="AR578" i="64"/>
  <c r="F578" i="64"/>
  <c r="Y579" i="64"/>
  <c r="AJ578" i="64"/>
  <c r="L578" i="64"/>
  <c r="H578" i="64"/>
  <c r="AH578" i="64" l="1"/>
  <c r="AW578" i="64"/>
  <c r="I578" i="64"/>
  <c r="AI578" i="64"/>
  <c r="AK578" i="64" l="1"/>
  <c r="AA579" i="64" s="1"/>
  <c r="AA580" i="64" s="1"/>
  <c r="M579" i="64"/>
  <c r="E578" i="64"/>
  <c r="C579" i="64" s="1"/>
  <c r="G579" i="64" s="1"/>
  <c r="AB579" i="64" l="1"/>
  <c r="J579" i="64"/>
  <c r="K579" i="64" s="1"/>
  <c r="AR579" i="64" s="1"/>
  <c r="AR580" i="64" s="1"/>
  <c r="AR581" i="64" s="1"/>
  <c r="D579" i="64"/>
  <c r="AS579" i="64" s="1"/>
  <c r="AA581" i="64"/>
  <c r="AC579" i="64"/>
  <c r="Y580" i="64" l="1"/>
  <c r="M580" i="64" s="1"/>
  <c r="T579" i="64"/>
  <c r="AV580" i="64" s="1"/>
  <c r="AV581" i="64" s="1"/>
  <c r="AV582" i="64" s="1"/>
  <c r="AV583" i="64" s="1"/>
  <c r="AV584" i="64" s="1"/>
  <c r="H579" i="64"/>
  <c r="L579" i="64"/>
  <c r="AJ579" i="64"/>
  <c r="AE579" i="64"/>
  <c r="F579" i="64"/>
  <c r="AA582" i="64"/>
  <c r="AI579" i="64" l="1"/>
  <c r="AW579" i="64"/>
  <c r="I579" i="64"/>
  <c r="AA583" i="64"/>
  <c r="AH579" i="64"/>
  <c r="AB580" i="64"/>
  <c r="E579" i="64" l="1"/>
  <c r="C580" i="64" l="1"/>
  <c r="G580" i="64" s="1"/>
  <c r="D580" i="64"/>
  <c r="J580" i="64"/>
  <c r="K580" i="64" l="1"/>
  <c r="X581" i="64" s="1"/>
  <c r="X582" i="64" s="1"/>
  <c r="X583" i="64" s="1"/>
  <c r="X584" i="64" s="1"/>
  <c r="X585" i="64" s="1"/>
  <c r="AC580" i="64"/>
  <c r="AS580" i="64"/>
  <c r="Y581" i="64" l="1"/>
  <c r="M581" i="64" s="1"/>
  <c r="AW580" i="64"/>
  <c r="AJ580" i="64"/>
  <c r="H580" i="64"/>
  <c r="L580" i="64"/>
  <c r="AE580" i="64"/>
  <c r="F580" i="64"/>
  <c r="I580" i="64" l="1"/>
  <c r="AH580" i="64"/>
  <c r="AI580" i="64"/>
  <c r="E580" i="64" l="1"/>
  <c r="C581" i="64" l="1"/>
  <c r="G581" i="64" s="1"/>
  <c r="W581" i="64" s="1"/>
  <c r="W582" i="64" s="1"/>
  <c r="W583" i="64" s="1"/>
  <c r="W584" i="64" s="1"/>
  <c r="D581" i="64"/>
  <c r="J581" i="64"/>
  <c r="K581" i="64" l="1"/>
  <c r="F581" i="64" s="1"/>
  <c r="AN587" i="64"/>
  <c r="T587" i="64" s="1"/>
  <c r="T588" i="64" s="1"/>
  <c r="AS581" i="64"/>
  <c r="AC581" i="64"/>
  <c r="AB581" i="64" l="1"/>
  <c r="AE581" i="64"/>
  <c r="Y582" i="64"/>
  <c r="AW581" i="64"/>
  <c r="L581" i="64"/>
  <c r="H581" i="64"/>
  <c r="AR582" i="64" s="1"/>
  <c r="AJ581" i="64"/>
  <c r="M582" i="64" l="1"/>
  <c r="AO582" i="64"/>
  <c r="AI581" i="64"/>
  <c r="AP582" i="64"/>
  <c r="AH581" i="64"/>
  <c r="I581" i="64"/>
  <c r="Z585" i="64"/>
  <c r="AT585" i="64"/>
  <c r="AU585" i="64"/>
  <c r="AB582" i="64" l="1"/>
  <c r="R583" i="64"/>
  <c r="R584" i="64" s="1"/>
  <c r="R585" i="64" s="1"/>
  <c r="R586" i="64" s="1"/>
  <c r="S587" i="64" s="1"/>
  <c r="S588" i="64" s="1"/>
  <c r="E581" i="64"/>
  <c r="R587" i="64" l="1"/>
  <c r="C582" i="64"/>
  <c r="G582" i="64" s="1"/>
  <c r="J582" i="64"/>
  <c r="K582" i="64" l="1"/>
  <c r="AC582" i="64"/>
  <c r="AE582" i="64" l="1"/>
  <c r="L582" i="64"/>
  <c r="AJ582" i="64"/>
  <c r="D582" i="64"/>
  <c r="AQ582" i="64" s="1"/>
  <c r="AI582" i="64" l="1"/>
  <c r="AL582" i="64" s="1"/>
  <c r="AM582" i="64" s="1"/>
  <c r="F582" i="64"/>
  <c r="U583" i="64" s="1"/>
  <c r="U584" i="64" s="1"/>
  <c r="U585" i="64" s="1"/>
  <c r="U586" i="64" s="1"/>
  <c r="U587" i="64" s="1"/>
  <c r="I582" i="64"/>
  <c r="AS582" i="64"/>
  <c r="H582" i="64"/>
  <c r="Y583" i="64" l="1"/>
  <c r="M583" i="64" s="1"/>
  <c r="AW582" i="64"/>
  <c r="E582" i="64"/>
  <c r="C583" i="64" s="1"/>
  <c r="G583" i="64" s="1"/>
  <c r="AC583" i="64" s="1"/>
  <c r="AH582" i="64"/>
  <c r="AE583" i="64" l="1"/>
  <c r="AF583" i="64" s="1"/>
  <c r="AG585" i="64" s="1"/>
  <c r="V587" i="64"/>
  <c r="V588" i="64" s="1"/>
  <c r="D583" i="64"/>
  <c r="AB583" i="64"/>
  <c r="J583" i="64"/>
  <c r="N589" i="64" l="1"/>
  <c r="O589" i="64"/>
  <c r="AS583" i="64"/>
  <c r="K583" i="64"/>
  <c r="P585" i="64"/>
  <c r="Q585" i="64"/>
  <c r="AQ583" i="64" l="1"/>
  <c r="AQ584" i="64" s="1"/>
  <c r="AQ585" i="64" s="1"/>
  <c r="AQ586" i="64" s="1"/>
  <c r="AR583" i="64"/>
  <c r="AJ583" i="64"/>
  <c r="L583" i="64"/>
  <c r="H583" i="64"/>
  <c r="Y584" i="64"/>
  <c r="F583" i="64"/>
  <c r="AH583" i="64" l="1"/>
  <c r="AW583" i="64"/>
  <c r="I583" i="64"/>
  <c r="AI583" i="64"/>
  <c r="AK583" i="64" l="1"/>
  <c r="AA584" i="64" s="1"/>
  <c r="AA585" i="64" s="1"/>
  <c r="E583" i="64"/>
  <c r="C584" i="64" s="1"/>
  <c r="G584" i="64" s="1"/>
  <c r="M584" i="64" l="1"/>
  <c r="D584" i="64" s="1"/>
  <c r="AA586" i="64"/>
  <c r="AC584" i="64"/>
  <c r="J584" i="64" l="1"/>
  <c r="K584" i="64" s="1"/>
  <c r="AR584" i="64" s="1"/>
  <c r="AR585" i="64" s="1"/>
  <c r="AR586" i="64" s="1"/>
  <c r="AB584" i="64"/>
  <c r="AA587" i="64"/>
  <c r="AE584" i="64"/>
  <c r="AS584" i="64"/>
  <c r="Y585" i="64" l="1"/>
  <c r="M585" i="64" s="1"/>
  <c r="AA588" i="64"/>
  <c r="T584" i="64"/>
  <c r="AV585" i="64" s="1"/>
  <c r="AV586" i="64" s="1"/>
  <c r="AV587" i="64" s="1"/>
  <c r="AV588" i="64" s="1"/>
  <c r="AV589" i="64" s="1"/>
  <c r="AJ584" i="64"/>
  <c r="L584" i="64"/>
  <c r="H584" i="64"/>
  <c r="F584" i="64"/>
  <c r="AH584" i="64" l="1"/>
  <c r="AW584" i="64"/>
  <c r="I584" i="64"/>
  <c r="AI584" i="64"/>
  <c r="AB585" i="64"/>
  <c r="E584" i="64" l="1"/>
  <c r="C585" i="64" l="1"/>
  <c r="G585" i="64" s="1"/>
  <c r="D585" i="64"/>
  <c r="J585" i="64"/>
  <c r="AC585" i="64" l="1"/>
  <c r="AS585" i="64"/>
  <c r="K585" i="64"/>
  <c r="X586" i="64" s="1"/>
  <c r="X587" i="64" s="1"/>
  <c r="X588" i="64" s="1"/>
  <c r="X589" i="64" s="1"/>
  <c r="X590" i="64" s="1"/>
  <c r="AE585" i="64" l="1"/>
  <c r="AJ585" i="64"/>
  <c r="H585" i="64"/>
  <c r="L585" i="64"/>
  <c r="Y586" i="64"/>
  <c r="M586" i="64" s="1"/>
  <c r="AW585" i="64"/>
  <c r="F585" i="64"/>
  <c r="I585" i="64" l="1"/>
  <c r="AH585" i="64"/>
  <c r="AI585" i="64"/>
  <c r="E585" i="64" l="1"/>
  <c r="C586" i="64" l="1"/>
  <c r="G586" i="64" s="1"/>
  <c r="W586" i="64" s="1"/>
  <c r="W587" i="64" s="1"/>
  <c r="W588" i="64" s="1"/>
  <c r="W589" i="64" s="1"/>
  <c r="J586" i="64"/>
  <c r="D586" i="64"/>
  <c r="K586" i="64" l="1"/>
  <c r="AN592" i="64"/>
  <c r="T592" i="64" s="1"/>
  <c r="T593" i="64" s="1"/>
  <c r="AC586" i="64"/>
  <c r="AS586" i="64"/>
  <c r="AB586" i="64" l="1"/>
  <c r="Y587" i="64"/>
  <c r="AW586" i="64"/>
  <c r="AE586" i="64"/>
  <c r="L586" i="64"/>
  <c r="AJ586" i="64"/>
  <c r="H586" i="64"/>
  <c r="AR587" i="64" s="1"/>
  <c r="F586" i="64"/>
  <c r="M587" i="64" l="1"/>
  <c r="AO587" i="64"/>
  <c r="AP587" i="64"/>
  <c r="AH586" i="64"/>
  <c r="AI586" i="64"/>
  <c r="I586" i="64"/>
  <c r="Z590" i="64"/>
  <c r="AU590" i="64"/>
  <c r="AT590" i="64"/>
  <c r="AB587" i="64" l="1"/>
  <c r="R588" i="64"/>
  <c r="R589" i="64" s="1"/>
  <c r="R590" i="64" s="1"/>
  <c r="R591" i="64" s="1"/>
  <c r="R592" i="64" s="1"/>
  <c r="E586" i="64"/>
  <c r="S592" i="64" l="1"/>
  <c r="S593" i="64" s="1"/>
  <c r="C587" i="64"/>
  <c r="G587" i="64" s="1"/>
  <c r="J587" i="64"/>
  <c r="AC587" i="64" l="1"/>
  <c r="K587" i="64"/>
  <c r="AJ587" i="64" l="1"/>
  <c r="L587" i="64"/>
  <c r="D587" i="64"/>
  <c r="AQ587" i="64" s="1"/>
  <c r="AE587" i="64"/>
  <c r="F587" i="64" l="1"/>
  <c r="U588" i="64" s="1"/>
  <c r="U589" i="64" s="1"/>
  <c r="U590" i="64" s="1"/>
  <c r="U591" i="64" s="1"/>
  <c r="U592" i="64" s="1"/>
  <c r="I587" i="64"/>
  <c r="AS587" i="64"/>
  <c r="H587" i="64"/>
  <c r="AI587" i="64"/>
  <c r="AL587" i="64" s="1"/>
  <c r="AM587" i="64" s="1"/>
  <c r="AH587" i="64" l="1"/>
  <c r="Y588" i="64"/>
  <c r="M588" i="64" s="1"/>
  <c r="AW587" i="64"/>
  <c r="E587" i="64"/>
  <c r="C588" i="64" s="1"/>
  <c r="G588" i="64" s="1"/>
  <c r="AC588" i="64" s="1"/>
  <c r="AE588" i="64" l="1"/>
  <c r="AF588" i="64" s="1"/>
  <c r="AG590" i="64" s="1"/>
  <c r="AB588" i="64"/>
  <c r="D588" i="64"/>
  <c r="AS588" i="64" s="1"/>
  <c r="J588" i="64"/>
  <c r="V592" i="64"/>
  <c r="V593" i="64" s="1"/>
  <c r="Y589" i="64" l="1"/>
  <c r="P590" i="64"/>
  <c r="Q590" i="64"/>
  <c r="K588" i="64"/>
  <c r="N594" i="64"/>
  <c r="O594" i="64"/>
  <c r="AQ588" i="64" l="1"/>
  <c r="AQ589" i="64" s="1"/>
  <c r="AQ590" i="64" s="1"/>
  <c r="AQ591" i="64" s="1"/>
  <c r="AR588" i="64"/>
  <c r="L588" i="64"/>
  <c r="AJ588" i="64"/>
  <c r="H588" i="64"/>
  <c r="F588" i="64"/>
  <c r="AW588" i="64" l="1"/>
  <c r="AH588" i="64"/>
  <c r="AI588" i="64"/>
  <c r="I588" i="64"/>
  <c r="AK588" i="64" l="1"/>
  <c r="M589" i="64" s="1"/>
  <c r="E588" i="64"/>
  <c r="C589" i="64" s="1"/>
  <c r="G589" i="64" s="1"/>
  <c r="AA589" i="64" l="1"/>
  <c r="AB589" i="64" s="1"/>
  <c r="D589" i="64"/>
  <c r="AS589" i="64" s="1"/>
  <c r="J589" i="64"/>
  <c r="AC589" i="64"/>
  <c r="AA590" i="64" l="1"/>
  <c r="AE589" i="64"/>
  <c r="Y590" i="64"/>
  <c r="M590" i="64" s="1"/>
  <c r="K589" i="64"/>
  <c r="AR589" i="64" s="1"/>
  <c r="AR590" i="64" s="1"/>
  <c r="AR591" i="64" s="1"/>
  <c r="AA591" i="64"/>
  <c r="AB590" i="64" l="1"/>
  <c r="T589" i="64"/>
  <c r="AV590" i="64" s="1"/>
  <c r="AV591" i="64" s="1"/>
  <c r="AV592" i="64" s="1"/>
  <c r="AV593" i="64" s="1"/>
  <c r="AV594" i="64" s="1"/>
  <c r="H589" i="64"/>
  <c r="L589" i="64"/>
  <c r="AJ589" i="64"/>
  <c r="F589" i="64"/>
  <c r="AA592" i="64"/>
  <c r="AW589" i="64" l="1"/>
  <c r="AH589" i="64"/>
  <c r="AA593" i="64"/>
  <c r="I589" i="64"/>
  <c r="AI589" i="64"/>
  <c r="E589" i="64" l="1"/>
  <c r="C590" i="64" l="1"/>
  <c r="G590" i="64" s="1"/>
  <c r="D590" i="64"/>
  <c r="J590" i="64"/>
  <c r="K590" i="64" l="1"/>
  <c r="X591" i="64" s="1"/>
  <c r="X592" i="64" s="1"/>
  <c r="X593" i="64" s="1"/>
  <c r="X594" i="64" s="1"/>
  <c r="X595" i="64" s="1"/>
  <c r="AC590" i="64"/>
  <c r="AS590" i="64"/>
  <c r="Y591" i="64" l="1"/>
  <c r="M591" i="64" s="1"/>
  <c r="AW590" i="64"/>
  <c r="L590" i="64"/>
  <c r="AJ590" i="64"/>
  <c r="H590" i="64"/>
  <c r="AE590" i="64"/>
  <c r="F590" i="64"/>
  <c r="AI590" i="64" l="1"/>
  <c r="AH590" i="64"/>
  <c r="I590" i="64"/>
  <c r="E590" i="64" l="1"/>
  <c r="C591" i="64" l="1"/>
  <c r="G591" i="64" s="1"/>
  <c r="W591" i="64" s="1"/>
  <c r="W592" i="64" s="1"/>
  <c r="W593" i="64" s="1"/>
  <c r="W594" i="64" s="1"/>
  <c r="J591" i="64"/>
  <c r="D591" i="64"/>
  <c r="K591" i="64" l="1"/>
  <c r="AN597" i="64"/>
  <c r="T597" i="64" s="1"/>
  <c r="T598" i="64" s="1"/>
  <c r="AS591" i="64"/>
  <c r="AC591" i="64"/>
  <c r="AE591" i="64" l="1"/>
  <c r="Y592" i="64"/>
  <c r="AW591" i="64"/>
  <c r="AJ591" i="64"/>
  <c r="H591" i="64"/>
  <c r="AR592" i="64" s="1"/>
  <c r="L591" i="64"/>
  <c r="AB591" i="64"/>
  <c r="F591" i="64"/>
  <c r="M592" i="64" l="1"/>
  <c r="AO592" i="64"/>
  <c r="AI591" i="64"/>
  <c r="Z595" i="64"/>
  <c r="AU595" i="64"/>
  <c r="AT595" i="64"/>
  <c r="I591" i="64"/>
  <c r="AP592" i="64"/>
  <c r="AH591" i="64"/>
  <c r="AB592" i="64" l="1"/>
  <c r="R593" i="64"/>
  <c r="R594" i="64" s="1"/>
  <c r="R595" i="64" s="1"/>
  <c r="R596" i="64" s="1"/>
  <c r="S597" i="64" s="1"/>
  <c r="S598" i="64" s="1"/>
  <c r="E591" i="64"/>
  <c r="R597" i="64" l="1"/>
  <c r="C592" i="64"/>
  <c r="G592" i="64" s="1"/>
  <c r="J592" i="64"/>
  <c r="K592" i="64" l="1"/>
  <c r="D592" i="64" s="1"/>
  <c r="AQ592" i="64" s="1"/>
  <c r="AC592" i="64"/>
  <c r="AS592" i="64" l="1"/>
  <c r="AE592" i="64"/>
  <c r="Y593" i="64"/>
  <c r="AW592" i="64"/>
  <c r="AJ592" i="64"/>
  <c r="L592" i="64"/>
  <c r="H592" i="64"/>
  <c r="F592" i="64"/>
  <c r="U593" i="64" s="1"/>
  <c r="U594" i="64" s="1"/>
  <c r="U595" i="64" s="1"/>
  <c r="U596" i="64" s="1"/>
  <c r="U597" i="64" s="1"/>
  <c r="M593" i="64" l="1"/>
  <c r="I592" i="64"/>
  <c r="AI592" i="64"/>
  <c r="AL592" i="64" s="1"/>
  <c r="AM592" i="64" s="1"/>
  <c r="AH592" i="64"/>
  <c r="AB593" i="64" l="1"/>
  <c r="E592" i="64"/>
  <c r="V597" i="64"/>
  <c r="V598" i="64" s="1"/>
  <c r="N599" i="64" l="1"/>
  <c r="O599" i="64"/>
  <c r="C593" i="64"/>
  <c r="G593" i="64" s="1"/>
  <c r="J593" i="64"/>
  <c r="D593" i="64"/>
  <c r="K593" i="64" l="1"/>
  <c r="AC593" i="64"/>
  <c r="AS593" i="64"/>
  <c r="AQ593" i="64" l="1"/>
  <c r="AQ594" i="64" s="1"/>
  <c r="AQ595" i="64" s="1"/>
  <c r="AR593" i="64"/>
  <c r="AE593" i="64"/>
  <c r="AF593" i="64" s="1"/>
  <c r="AG595" i="64" s="1"/>
  <c r="Y594" i="64"/>
  <c r="L593" i="64"/>
  <c r="H593" i="64"/>
  <c r="AJ593" i="64"/>
  <c r="F593" i="64"/>
  <c r="AH593" i="64" l="1"/>
  <c r="AW593" i="64"/>
  <c r="I593" i="64"/>
  <c r="AI593" i="64"/>
  <c r="P595" i="64"/>
  <c r="Q595" i="64"/>
  <c r="AQ596" i="64" s="1"/>
  <c r="AK593" i="64" l="1"/>
  <c r="AA594" i="64" s="1"/>
  <c r="AA595" i="64" s="1"/>
  <c r="E593" i="64"/>
  <c r="C594" i="64" s="1"/>
  <c r="G594" i="64" s="1"/>
  <c r="M594" i="64" l="1"/>
  <c r="D594" i="64" s="1"/>
  <c r="AS594" i="64" s="1"/>
  <c r="AA596" i="64"/>
  <c r="AC594" i="64"/>
  <c r="J594" i="64" l="1"/>
  <c r="AB594" i="64"/>
  <c r="Y595" i="64"/>
  <c r="M595" i="64" s="1"/>
  <c r="AE594" i="64"/>
  <c r="AA597" i="64"/>
  <c r="K594" i="64"/>
  <c r="AR594" i="64" s="1"/>
  <c r="AR595" i="64" s="1"/>
  <c r="AR596" i="64" s="1"/>
  <c r="T594" i="64" l="1"/>
  <c r="AV595" i="64" s="1"/>
  <c r="AV596" i="64" s="1"/>
  <c r="AV597" i="64" s="1"/>
  <c r="AV598" i="64" s="1"/>
  <c r="AV599" i="64" s="1"/>
  <c r="AJ594" i="64"/>
  <c r="L594" i="64"/>
  <c r="H594" i="64"/>
  <c r="F594" i="64"/>
  <c r="AA598" i="64"/>
  <c r="AB595" i="64"/>
  <c r="AH594" i="64" l="1"/>
  <c r="AW594" i="64"/>
  <c r="I594" i="64"/>
  <c r="AI594" i="64"/>
  <c r="E594" i="64" l="1"/>
  <c r="C595" i="64" l="1"/>
  <c r="G595" i="64" s="1"/>
  <c r="J595" i="64"/>
  <c r="D595" i="64"/>
  <c r="K595" i="64" l="1"/>
  <c r="AS595" i="64"/>
  <c r="AC595" i="64"/>
  <c r="F595" i="64" l="1"/>
  <c r="X596" i="64"/>
  <c r="X597" i="64" s="1"/>
  <c r="X598" i="64" s="1"/>
  <c r="X599" i="64" s="1"/>
  <c r="X600" i="64" s="1"/>
  <c r="AE595" i="64"/>
  <c r="Y596" i="64"/>
  <c r="M596" i="64" s="1"/>
  <c r="AW595" i="64"/>
  <c r="H595" i="64"/>
  <c r="L595" i="64"/>
  <c r="AJ595" i="64"/>
  <c r="AI595" i="64" l="1"/>
  <c r="I595" i="64"/>
  <c r="AH595" i="64"/>
  <c r="E595" i="64" l="1"/>
  <c r="C596" i="64" l="1"/>
  <c r="G596" i="64" s="1"/>
  <c r="W596" i="64" s="1"/>
  <c r="W597" i="64" s="1"/>
  <c r="W598" i="64" s="1"/>
  <c r="W599" i="64" s="1"/>
  <c r="J596" i="64"/>
  <c r="D596" i="64"/>
  <c r="K596" i="64" l="1"/>
  <c r="AN602" i="64"/>
  <c r="T602" i="64" s="1"/>
  <c r="T603" i="64" s="1"/>
  <c r="AC596" i="64"/>
  <c r="AS596" i="64"/>
  <c r="AB596" i="64" l="1"/>
  <c r="Y597" i="64"/>
  <c r="AW596" i="64"/>
  <c r="AE596" i="64"/>
  <c r="AJ596" i="64"/>
  <c r="H596" i="64"/>
  <c r="AR597" i="64" s="1"/>
  <c r="L596" i="64"/>
  <c r="F596" i="64"/>
  <c r="M597" i="64" l="1"/>
  <c r="AO597" i="64"/>
  <c r="I596" i="64"/>
  <c r="AH596" i="64"/>
  <c r="AP597" i="64"/>
  <c r="AI596" i="64"/>
  <c r="AT600" i="64"/>
  <c r="Z600" i="64"/>
  <c r="AU600" i="64"/>
  <c r="AB597" i="64" l="1"/>
  <c r="R598" i="64"/>
  <c r="R599" i="64" s="1"/>
  <c r="R600" i="64" s="1"/>
  <c r="R601" i="64" s="1"/>
  <c r="S602" i="64" s="1"/>
  <c r="S603" i="64" s="1"/>
  <c r="E596" i="64"/>
  <c r="R602" i="64" l="1"/>
  <c r="C597" i="64"/>
  <c r="G597" i="64" s="1"/>
  <c r="J597" i="64"/>
  <c r="AC597" i="64" l="1"/>
  <c r="K597" i="64"/>
  <c r="L597" i="64" l="1"/>
  <c r="AJ597" i="64"/>
  <c r="D597" i="64"/>
  <c r="AQ597" i="64" s="1"/>
  <c r="AE597" i="64"/>
  <c r="F597" i="64" l="1"/>
  <c r="U598" i="64" s="1"/>
  <c r="U599" i="64" s="1"/>
  <c r="U600" i="64" s="1"/>
  <c r="U601" i="64" s="1"/>
  <c r="U602" i="64" s="1"/>
  <c r="I597" i="64"/>
  <c r="AS597" i="64"/>
  <c r="AI597" i="64"/>
  <c r="AL597" i="64" s="1"/>
  <c r="AM597" i="64" s="1"/>
  <c r="H597" i="64"/>
  <c r="Y598" i="64" l="1"/>
  <c r="M598" i="64" s="1"/>
  <c r="AW597" i="64"/>
  <c r="AH597" i="64"/>
  <c r="E597" i="64"/>
  <c r="C598" i="64" s="1"/>
  <c r="G598" i="64" s="1"/>
  <c r="AC598" i="64" s="1"/>
  <c r="V602" i="64" l="1"/>
  <c r="V603" i="64" s="1"/>
  <c r="AE598" i="64"/>
  <c r="AF598" i="64" s="1"/>
  <c r="AG600" i="64" s="1"/>
  <c r="D598" i="64"/>
  <c r="AB598" i="64"/>
  <c r="J598" i="64"/>
  <c r="AS598" i="64" l="1"/>
  <c r="Q600" i="64"/>
  <c r="P600" i="64"/>
  <c r="K598" i="64"/>
  <c r="N604" i="64"/>
  <c r="O604" i="64"/>
  <c r="AQ598" i="64" l="1"/>
  <c r="AQ599" i="64" s="1"/>
  <c r="AQ600" i="64" s="1"/>
  <c r="AQ601" i="64" s="1"/>
  <c r="AR598" i="64"/>
  <c r="L598" i="64"/>
  <c r="AJ598" i="64"/>
  <c r="H598" i="64"/>
  <c r="Y599" i="64"/>
  <c r="F598" i="64"/>
  <c r="I598" i="64" l="1"/>
  <c r="AW598" i="64"/>
  <c r="AH598" i="64"/>
  <c r="AI598" i="64"/>
  <c r="AK598" i="64" l="1"/>
  <c r="AA599" i="64" s="1"/>
  <c r="AA600" i="64" s="1"/>
  <c r="E598" i="64"/>
  <c r="C599" i="64" s="1"/>
  <c r="G599" i="64" s="1"/>
  <c r="M599" i="64" l="1"/>
  <c r="D599" i="64" s="1"/>
  <c r="AA601" i="64"/>
  <c r="AC599" i="64"/>
  <c r="J599" i="64" l="1"/>
  <c r="AB599" i="64"/>
  <c r="AE599" i="64"/>
  <c r="AA602" i="64"/>
  <c r="K599" i="64"/>
  <c r="AR599" i="64" s="1"/>
  <c r="AR600" i="64" s="1"/>
  <c r="AR601" i="64" s="1"/>
  <c r="AS599" i="64"/>
  <c r="F599" i="64" l="1"/>
  <c r="Y600" i="64"/>
  <c r="M600" i="64" s="1"/>
  <c r="T599" i="64"/>
  <c r="AV600" i="64" s="1"/>
  <c r="AV601" i="64" s="1"/>
  <c r="AV602" i="64" s="1"/>
  <c r="AV603" i="64" s="1"/>
  <c r="AV604" i="64" s="1"/>
  <c r="AJ599" i="64"/>
  <c r="L599" i="64"/>
  <c r="H599" i="64"/>
  <c r="AA603" i="64"/>
  <c r="AH599" i="64" l="1"/>
  <c r="I599" i="64"/>
  <c r="AW599" i="64"/>
  <c r="AI599" i="64"/>
  <c r="AB600" i="64"/>
  <c r="E599" i="64" l="1"/>
  <c r="C600" i="64" l="1"/>
  <c r="G600" i="64" s="1"/>
  <c r="D600" i="64"/>
  <c r="J600" i="64"/>
  <c r="K600" i="64" l="1"/>
  <c r="X601" i="64" s="1"/>
  <c r="X602" i="64" s="1"/>
  <c r="X603" i="64" s="1"/>
  <c r="X604" i="64" s="1"/>
  <c r="X605" i="64" s="1"/>
  <c r="AC600" i="64"/>
  <c r="AS600" i="64"/>
  <c r="AE600" i="64" l="1"/>
  <c r="AJ600" i="64"/>
  <c r="H600" i="64"/>
  <c r="L600" i="64"/>
  <c r="Y601" i="64"/>
  <c r="M601" i="64" s="1"/>
  <c r="AW600" i="64"/>
  <c r="F600" i="64"/>
  <c r="I600" i="64" l="1"/>
  <c r="AH600" i="64"/>
  <c r="AI600" i="64"/>
  <c r="E600" i="64" l="1"/>
  <c r="C601" i="64" l="1"/>
  <c r="G601" i="64" s="1"/>
  <c r="W601" i="64" s="1"/>
  <c r="W602" i="64" s="1"/>
  <c r="W603" i="64" s="1"/>
  <c r="W604" i="64" s="1"/>
  <c r="D601" i="64"/>
  <c r="J601" i="64"/>
  <c r="K601" i="64" l="1"/>
  <c r="F601" i="64" s="1"/>
  <c r="AN607" i="64"/>
  <c r="T607" i="64" s="1"/>
  <c r="T608" i="64" s="1"/>
  <c r="AC601" i="64"/>
  <c r="AS601" i="64"/>
  <c r="Y602" i="64" l="1"/>
  <c r="AW601" i="64"/>
  <c r="AE601" i="64"/>
  <c r="AB601" i="64"/>
  <c r="L601" i="64"/>
  <c r="H601" i="64"/>
  <c r="AR602" i="64" s="1"/>
  <c r="AJ601" i="64"/>
  <c r="M602" i="64" l="1"/>
  <c r="AO602" i="64"/>
  <c r="Z605" i="64"/>
  <c r="AT605" i="64"/>
  <c r="AU605" i="64"/>
  <c r="AI601" i="64"/>
  <c r="I601" i="64"/>
  <c r="AH601" i="64"/>
  <c r="AP602" i="64"/>
  <c r="R603" i="64" l="1"/>
  <c r="R604" i="64" s="1"/>
  <c r="R605" i="64" s="1"/>
  <c r="R606" i="64" s="1"/>
  <c r="R607" i="64" s="1"/>
  <c r="E601" i="64"/>
  <c r="C602" i="64" s="1"/>
  <c r="G602" i="64" s="1"/>
  <c r="AB602" i="64"/>
  <c r="S607" i="64" l="1"/>
  <c r="S608" i="64" s="1"/>
  <c r="J602" i="64"/>
  <c r="K602" i="64" s="1"/>
  <c r="AC602" i="64"/>
  <c r="AE602" i="64" l="1"/>
  <c r="AJ602" i="64"/>
  <c r="L602" i="64"/>
  <c r="D602" i="64"/>
  <c r="AQ602" i="64" s="1"/>
  <c r="H602" i="64" l="1"/>
  <c r="AH602" i="64" s="1"/>
  <c r="F602" i="64"/>
  <c r="U603" i="64" s="1"/>
  <c r="U604" i="64" s="1"/>
  <c r="U605" i="64" s="1"/>
  <c r="U606" i="64" s="1"/>
  <c r="U607" i="64" s="1"/>
  <c r="I602" i="64"/>
  <c r="AS602" i="64"/>
  <c r="AI602" i="64"/>
  <c r="AL602" i="64" s="1"/>
  <c r="AM602" i="64" s="1"/>
  <c r="Y603" i="64" l="1"/>
  <c r="M603" i="64" s="1"/>
  <c r="AW602" i="64"/>
  <c r="E602" i="64"/>
  <c r="C603" i="64" s="1"/>
  <c r="G603" i="64" s="1"/>
  <c r="AC603" i="64" s="1"/>
  <c r="V607" i="64" l="1"/>
  <c r="V608" i="64" s="1"/>
  <c r="AE603" i="64"/>
  <c r="AF603" i="64" s="1"/>
  <c r="AG605" i="64" s="1"/>
  <c r="D603" i="64"/>
  <c r="AB603" i="64"/>
  <c r="J603" i="64"/>
  <c r="P605" i="64" l="1"/>
  <c r="Q605" i="64"/>
  <c r="K603" i="64"/>
  <c r="AS603" i="64"/>
  <c r="N609" i="64"/>
  <c r="O609" i="64"/>
  <c r="AR603" i="64" l="1"/>
  <c r="AQ603" i="64"/>
  <c r="AQ604" i="64" s="1"/>
  <c r="AQ605" i="64" s="1"/>
  <c r="AQ606" i="64" s="1"/>
  <c r="F603" i="64"/>
  <c r="Y604" i="64"/>
  <c r="H603" i="64"/>
  <c r="L603" i="64"/>
  <c r="AJ603" i="64"/>
  <c r="AI603" i="64" l="1"/>
  <c r="AW603" i="64"/>
  <c r="I603" i="64"/>
  <c r="AH603" i="64"/>
  <c r="AK603" i="64" l="1"/>
  <c r="AA604" i="64" s="1"/>
  <c r="AA605" i="64" s="1"/>
  <c r="M604" i="64"/>
  <c r="E603" i="64"/>
  <c r="C604" i="64" s="1"/>
  <c r="G604" i="64" s="1"/>
  <c r="J604" i="64" l="1"/>
  <c r="K604" i="64" s="1"/>
  <c r="AR604" i="64" s="1"/>
  <c r="AR605" i="64" s="1"/>
  <c r="AR606" i="64" s="1"/>
  <c r="AB604" i="64"/>
  <c r="D604" i="64"/>
  <c r="AS604" i="64" s="1"/>
  <c r="AA606" i="64"/>
  <c r="AC604" i="64"/>
  <c r="F604" i="64" l="1"/>
  <c r="AE604" i="64"/>
  <c r="Y605" i="64"/>
  <c r="M605" i="64" s="1"/>
  <c r="AA607" i="64"/>
  <c r="T604" i="64"/>
  <c r="AV605" i="64" s="1"/>
  <c r="AV606" i="64" s="1"/>
  <c r="AV607" i="64" s="1"/>
  <c r="AV608" i="64" s="1"/>
  <c r="AV609" i="64" s="1"/>
  <c r="AJ604" i="64"/>
  <c r="H604" i="64"/>
  <c r="L604" i="64"/>
  <c r="AI604" i="64" l="1"/>
  <c r="AB605" i="64"/>
  <c r="AA608" i="64"/>
  <c r="I604" i="64"/>
  <c r="AW604" i="64"/>
  <c r="AH604" i="64"/>
  <c r="E604" i="64" l="1"/>
  <c r="C605" i="64" l="1"/>
  <c r="G605" i="64" s="1"/>
  <c r="D605" i="64"/>
  <c r="J605" i="64"/>
  <c r="K605" i="64" l="1"/>
  <c r="X606" i="64" s="1"/>
  <c r="X607" i="64" s="1"/>
  <c r="X608" i="64" s="1"/>
  <c r="X609" i="64" s="1"/>
  <c r="X610" i="64" s="1"/>
  <c r="AC605" i="64"/>
  <c r="AS605" i="64"/>
  <c r="AE605" i="64" l="1"/>
  <c r="AJ605" i="64"/>
  <c r="L605" i="64"/>
  <c r="H605" i="64"/>
  <c r="Y606" i="64"/>
  <c r="M606" i="64" s="1"/>
  <c r="AW605" i="64"/>
  <c r="F605" i="64"/>
  <c r="I605" i="64" l="1"/>
  <c r="AH605" i="64"/>
  <c r="AI605" i="64"/>
  <c r="E605" i="64" l="1"/>
  <c r="C606" i="64" l="1"/>
  <c r="G606" i="64" s="1"/>
  <c r="W606" i="64" s="1"/>
  <c r="W607" i="64" s="1"/>
  <c r="W608" i="64" s="1"/>
  <c r="W609" i="64" s="1"/>
  <c r="J606" i="64"/>
  <c r="D606" i="64"/>
  <c r="K606" i="64" l="1"/>
  <c r="AN612" i="64"/>
  <c r="T612" i="64" s="1"/>
  <c r="T613" i="64" s="1"/>
  <c r="AC606" i="64"/>
  <c r="AS606" i="64"/>
  <c r="AB606" i="64" l="1"/>
  <c r="Y607" i="64"/>
  <c r="AW606" i="64"/>
  <c r="AE606" i="64"/>
  <c r="L606" i="64"/>
  <c r="H606" i="64"/>
  <c r="AR607" i="64" s="1"/>
  <c r="AJ606" i="64"/>
  <c r="F606" i="64"/>
  <c r="M607" i="64" l="1"/>
  <c r="AO607" i="64"/>
  <c r="AI606" i="64"/>
  <c r="AP607" i="64"/>
  <c r="AH606" i="64"/>
  <c r="I606" i="64"/>
  <c r="AT610" i="64"/>
  <c r="AU610" i="64"/>
  <c r="Z610" i="64"/>
  <c r="AB607" i="64" l="1"/>
  <c r="R608" i="64"/>
  <c r="R609" i="64" s="1"/>
  <c r="R610" i="64" s="1"/>
  <c r="R611" i="64" s="1"/>
  <c r="S612" i="64" s="1"/>
  <c r="S613" i="64" s="1"/>
  <c r="E606" i="64"/>
  <c r="R612" i="64" l="1"/>
  <c r="C607" i="64"/>
  <c r="G607" i="64" s="1"/>
  <c r="J607" i="64"/>
  <c r="K607" i="64" l="1"/>
  <c r="AC607" i="64"/>
  <c r="AE607" i="64" l="1"/>
  <c r="L607" i="64"/>
  <c r="AJ607" i="64"/>
  <c r="D607" i="64"/>
  <c r="AQ607" i="64" s="1"/>
  <c r="AI607" i="64" l="1"/>
  <c r="AL607" i="64" s="1"/>
  <c r="AM607" i="64" s="1"/>
  <c r="F607" i="64"/>
  <c r="U608" i="64" s="1"/>
  <c r="U609" i="64" s="1"/>
  <c r="U610" i="64" s="1"/>
  <c r="U611" i="64" s="1"/>
  <c r="U612" i="64" s="1"/>
  <c r="AS607" i="64"/>
  <c r="I607" i="64"/>
  <c r="H607" i="64"/>
  <c r="AH607" i="64" l="1"/>
  <c r="Y608" i="64"/>
  <c r="M608" i="64" s="1"/>
  <c r="AW607" i="64"/>
  <c r="E607" i="64"/>
  <c r="C608" i="64" s="1"/>
  <c r="G608" i="64" s="1"/>
  <c r="AC608" i="64" s="1"/>
  <c r="AE608" i="64" l="1"/>
  <c r="AF608" i="64" s="1"/>
  <c r="AG610" i="64" s="1"/>
  <c r="D608" i="64"/>
  <c r="AS608" i="64" s="1"/>
  <c r="AB608" i="64"/>
  <c r="J608" i="64"/>
  <c r="V612" i="64"/>
  <c r="V613" i="64" s="1"/>
  <c r="Y609" i="64" l="1"/>
  <c r="K608" i="64"/>
  <c r="P610" i="64"/>
  <c r="Q610" i="64"/>
  <c r="N614" i="64"/>
  <c r="O614" i="64"/>
  <c r="AR608" i="64" l="1"/>
  <c r="AQ608" i="64"/>
  <c r="AQ609" i="64" s="1"/>
  <c r="AQ610" i="64" s="1"/>
  <c r="AQ611" i="64" s="1"/>
  <c r="F608" i="64"/>
  <c r="AJ608" i="64"/>
  <c r="L608" i="64"/>
  <c r="H608" i="64"/>
  <c r="AW608" i="64" l="1"/>
  <c r="AH608" i="64"/>
  <c r="I608" i="64"/>
  <c r="AI608" i="64"/>
  <c r="AK608" i="64" l="1"/>
  <c r="M609" i="64" s="1"/>
  <c r="E608" i="64"/>
  <c r="C609" i="64" s="1"/>
  <c r="G609" i="64" s="1"/>
  <c r="AA609" i="64" l="1"/>
  <c r="AA610" i="64" s="1"/>
  <c r="D609" i="64"/>
  <c r="AB609" i="64"/>
  <c r="J609" i="64"/>
  <c r="AC609" i="64"/>
  <c r="AE609" i="64" l="1"/>
  <c r="K609" i="64"/>
  <c r="AR609" i="64" s="1"/>
  <c r="AR610" i="64" s="1"/>
  <c r="AR611" i="64" s="1"/>
  <c r="AA611" i="64"/>
  <c r="AS609" i="64"/>
  <c r="Y610" i="64" l="1"/>
  <c r="M610" i="64" s="1"/>
  <c r="T609" i="64"/>
  <c r="AV610" i="64" s="1"/>
  <c r="AV611" i="64" s="1"/>
  <c r="AV612" i="64" s="1"/>
  <c r="AV613" i="64" s="1"/>
  <c r="AV614" i="64" s="1"/>
  <c r="L609" i="64"/>
  <c r="H609" i="64"/>
  <c r="AJ609" i="64"/>
  <c r="AA612" i="64"/>
  <c r="F609" i="64"/>
  <c r="AI609" i="64" l="1"/>
  <c r="I609" i="64"/>
  <c r="AH609" i="64"/>
  <c r="AW609" i="64"/>
  <c r="AA613" i="64"/>
  <c r="AB610" i="64"/>
  <c r="E609" i="64" l="1"/>
  <c r="C610" i="64" l="1"/>
  <c r="G610" i="64" s="1"/>
  <c r="D610" i="64"/>
  <c r="J610" i="64"/>
  <c r="K610" i="64" l="1"/>
  <c r="X611" i="64" s="1"/>
  <c r="X612" i="64" s="1"/>
  <c r="X613" i="64" s="1"/>
  <c r="X614" i="64" s="1"/>
  <c r="X615" i="64" s="1"/>
  <c r="AC610" i="64"/>
  <c r="AS610" i="64"/>
  <c r="AE610" i="64" l="1"/>
  <c r="AJ610" i="64"/>
  <c r="L610" i="64"/>
  <c r="H610" i="64"/>
  <c r="Y611" i="64"/>
  <c r="M611" i="64" s="1"/>
  <c r="AW610" i="64"/>
  <c r="F610" i="64"/>
  <c r="I610" i="64" l="1"/>
  <c r="AI610" i="64"/>
  <c r="AH610" i="64"/>
  <c r="E610" i="64" l="1"/>
  <c r="C611" i="64" l="1"/>
  <c r="G611" i="64" s="1"/>
  <c r="W611" i="64" s="1"/>
  <c r="W612" i="64" s="1"/>
  <c r="W613" i="64" s="1"/>
  <c r="W614" i="64" s="1"/>
  <c r="J611" i="64"/>
  <c r="D611" i="64"/>
  <c r="K611" i="64" l="1"/>
  <c r="AN617" i="64"/>
  <c r="T617" i="64" s="1"/>
  <c r="T618" i="64" s="1"/>
  <c r="AC611" i="64"/>
  <c r="AS611" i="64"/>
  <c r="Y612" i="64" l="1"/>
  <c r="AW611" i="64"/>
  <c r="AE611" i="64"/>
  <c r="L611" i="64"/>
  <c r="H611" i="64"/>
  <c r="AR612" i="64" s="1"/>
  <c r="AJ611" i="64"/>
  <c r="AB611" i="64"/>
  <c r="F611" i="64"/>
  <c r="M612" i="64" l="1"/>
  <c r="AO612" i="64"/>
  <c r="I611" i="64"/>
  <c r="Z615" i="64"/>
  <c r="AU615" i="64"/>
  <c r="AT615" i="64"/>
  <c r="AI611" i="64"/>
  <c r="AP612" i="64"/>
  <c r="AH611" i="64"/>
  <c r="R613" i="64" l="1"/>
  <c r="R614" i="64" s="1"/>
  <c r="R615" i="64" s="1"/>
  <c r="R616" i="64" s="1"/>
  <c r="S617" i="64" s="1"/>
  <c r="S618" i="64" s="1"/>
  <c r="AB612" i="64"/>
  <c r="E611" i="64"/>
  <c r="C612" i="64" s="1"/>
  <c r="G612" i="64" s="1"/>
  <c r="R617" i="64" l="1"/>
  <c r="J612" i="64"/>
  <c r="K612" i="64" s="1"/>
  <c r="D612" i="64" s="1"/>
  <c r="AQ612" i="64" s="1"/>
  <c r="AC612" i="64"/>
  <c r="F612" i="64" l="1"/>
  <c r="U613" i="64" s="1"/>
  <c r="U614" i="64" s="1"/>
  <c r="U615" i="64" s="1"/>
  <c r="U616" i="64" s="1"/>
  <c r="U617" i="64" s="1"/>
  <c r="AS612" i="64"/>
  <c r="Y613" i="64" s="1"/>
  <c r="M613" i="64" s="1"/>
  <c r="H612" i="64"/>
  <c r="L612" i="64"/>
  <c r="AJ612" i="64"/>
  <c r="AE612" i="64"/>
  <c r="AW612" i="64" l="1"/>
  <c r="AH612" i="64"/>
  <c r="I612" i="64"/>
  <c r="AI612" i="64"/>
  <c r="AL612" i="64" s="1"/>
  <c r="AM612" i="64" s="1"/>
  <c r="AB613" i="64"/>
  <c r="V617" i="64" l="1"/>
  <c r="V618" i="64" s="1"/>
  <c r="N619" i="64" s="1"/>
  <c r="E612" i="64"/>
  <c r="O619" i="64"/>
  <c r="C613" i="64" l="1"/>
  <c r="G613" i="64" s="1"/>
  <c r="D613" i="64"/>
  <c r="J613" i="64"/>
  <c r="AS613" i="64" l="1"/>
  <c r="AC613" i="64"/>
  <c r="K613" i="64"/>
  <c r="AQ613" i="64" l="1"/>
  <c r="AQ614" i="64" s="1"/>
  <c r="AQ615" i="64" s="1"/>
  <c r="AR613" i="64"/>
  <c r="AJ613" i="64"/>
  <c r="H613" i="64"/>
  <c r="L613" i="64"/>
  <c r="Y614" i="64"/>
  <c r="AE613" i="64"/>
  <c r="AF613" i="64" s="1"/>
  <c r="AG615" i="64" s="1"/>
  <c r="F613" i="64"/>
  <c r="I613" i="64" l="1"/>
  <c r="AI613" i="64"/>
  <c r="AH613" i="64"/>
  <c r="AW613" i="64"/>
  <c r="P615" i="64"/>
  <c r="Q615" i="64"/>
  <c r="AQ616" i="64" s="1"/>
  <c r="AK613" i="64" l="1"/>
  <c r="AA614" i="64" s="1"/>
  <c r="AA615" i="64" s="1"/>
  <c r="M614" i="64"/>
  <c r="E613" i="64"/>
  <c r="C614" i="64" s="1"/>
  <c r="G614" i="64" s="1"/>
  <c r="AA616" i="64" l="1"/>
  <c r="AB614" i="64"/>
  <c r="D614" i="64"/>
  <c r="J614" i="64"/>
  <c r="AC614" i="64"/>
  <c r="K614" i="64" l="1"/>
  <c r="AR614" i="64" s="1"/>
  <c r="AR615" i="64" s="1"/>
  <c r="AR616" i="64" s="1"/>
  <c r="AA617" i="64"/>
  <c r="AS614" i="64"/>
  <c r="AE614" i="64"/>
  <c r="F614" i="64" l="1"/>
  <c r="Y615" i="64"/>
  <c r="M615" i="64" s="1"/>
  <c r="AA618" i="64"/>
  <c r="T614" i="64"/>
  <c r="AV615" i="64" s="1"/>
  <c r="AV616" i="64" s="1"/>
  <c r="AV617" i="64" s="1"/>
  <c r="AV618" i="64" s="1"/>
  <c r="AV619" i="64" s="1"/>
  <c r="L614" i="64"/>
  <c r="AJ614" i="64"/>
  <c r="H614" i="64"/>
  <c r="AI614" i="64" l="1"/>
  <c r="AH614" i="64"/>
  <c r="AW614" i="64"/>
  <c r="I614" i="64"/>
  <c r="AB615" i="64"/>
  <c r="E614" i="64" l="1"/>
  <c r="C615" i="64" l="1"/>
  <c r="G615" i="64" s="1"/>
  <c r="D615" i="64"/>
  <c r="J615" i="64"/>
  <c r="K615" i="64" l="1"/>
  <c r="X616" i="64" s="1"/>
  <c r="X617" i="64" s="1"/>
  <c r="X618" i="64" s="1"/>
  <c r="X619" i="64" s="1"/>
  <c r="X620" i="64" s="1"/>
  <c r="AC615" i="64"/>
  <c r="AS615" i="64"/>
  <c r="F615" i="64" l="1"/>
  <c r="Y616" i="64"/>
  <c r="M616" i="64" s="1"/>
  <c r="AW615" i="64"/>
  <c r="AE615" i="64"/>
  <c r="AJ615" i="64"/>
  <c r="H615" i="64"/>
  <c r="L615" i="64"/>
  <c r="AH615" i="64" l="1"/>
  <c r="I615" i="64"/>
  <c r="AI615" i="64"/>
  <c r="E615" i="64" l="1"/>
  <c r="C616" i="64" l="1"/>
  <c r="G616" i="64" s="1"/>
  <c r="W616" i="64" s="1"/>
  <c r="W617" i="64" s="1"/>
  <c r="W618" i="64" s="1"/>
  <c r="W619" i="64" s="1"/>
  <c r="D616" i="64"/>
  <c r="J616" i="64"/>
  <c r="K616" i="64" l="1"/>
  <c r="F616" i="64" s="1"/>
  <c r="AN622" i="64"/>
  <c r="T622" i="64" s="1"/>
  <c r="T623" i="64" s="1"/>
  <c r="AS616" i="64"/>
  <c r="AC616" i="64"/>
  <c r="AE616" i="64" l="1"/>
  <c r="Y617" i="64"/>
  <c r="AW616" i="64"/>
  <c r="AB616" i="64"/>
  <c r="H616" i="64"/>
  <c r="AR617" i="64" s="1"/>
  <c r="L616" i="64"/>
  <c r="AJ616" i="64"/>
  <c r="M617" i="64" l="1"/>
  <c r="AO617" i="64"/>
  <c r="AT620" i="64"/>
  <c r="AU620" i="64"/>
  <c r="Z620" i="64"/>
  <c r="AI616" i="64"/>
  <c r="I616" i="64"/>
  <c r="AP617" i="64"/>
  <c r="AH616" i="64"/>
  <c r="AB617" i="64" l="1"/>
  <c r="R618" i="64"/>
  <c r="R619" i="64" s="1"/>
  <c r="R620" i="64" s="1"/>
  <c r="R621" i="64" s="1"/>
  <c r="S622" i="64" s="1"/>
  <c r="S623" i="64" s="1"/>
  <c r="E616" i="64"/>
  <c r="R622" i="64" l="1"/>
  <c r="C617" i="64"/>
  <c r="G617" i="64" s="1"/>
  <c r="J617" i="64"/>
  <c r="K617" i="64" l="1"/>
  <c r="AC617" i="64"/>
  <c r="AE617" i="64" l="1"/>
  <c r="AJ617" i="64"/>
  <c r="L617" i="64"/>
  <c r="D617" i="64"/>
  <c r="AQ617" i="64" s="1"/>
  <c r="F617" i="64" l="1"/>
  <c r="U618" i="64" s="1"/>
  <c r="U619" i="64" s="1"/>
  <c r="U620" i="64" s="1"/>
  <c r="U621" i="64" s="1"/>
  <c r="U622" i="64" s="1"/>
  <c r="AS617" i="64"/>
  <c r="I617" i="64"/>
  <c r="H617" i="64"/>
  <c r="AI617" i="64"/>
  <c r="AL617" i="64" s="1"/>
  <c r="AM617" i="64" s="1"/>
  <c r="E617" i="64" l="1"/>
  <c r="C618" i="64" s="1"/>
  <c r="G618" i="64" s="1"/>
  <c r="AC618" i="64" s="1"/>
  <c r="AH617" i="64"/>
  <c r="Y618" i="64"/>
  <c r="M618" i="64" s="1"/>
  <c r="AW617" i="64"/>
  <c r="D618" i="64" l="1"/>
  <c r="AS618" i="64" s="1"/>
  <c r="AB618" i="64"/>
  <c r="J618" i="64"/>
  <c r="V622" i="64"/>
  <c r="V623" i="64" s="1"/>
  <c r="AE618" i="64"/>
  <c r="AF618" i="64" s="1"/>
  <c r="AG620" i="64" s="1"/>
  <c r="N624" i="64" l="1"/>
  <c r="O624" i="64"/>
  <c r="K618" i="64"/>
  <c r="Y619" i="64"/>
  <c r="P620" i="64"/>
  <c r="Q620" i="64"/>
  <c r="AR618" i="64" l="1"/>
  <c r="AQ618" i="64"/>
  <c r="AQ619" i="64" s="1"/>
  <c r="AQ620" i="64" s="1"/>
  <c r="AQ621" i="64" s="1"/>
  <c r="F618" i="64"/>
  <c r="AJ618" i="64"/>
  <c r="L618" i="64"/>
  <c r="H618" i="64"/>
  <c r="AH618" i="64" l="1"/>
  <c r="I618" i="64"/>
  <c r="AI618" i="64"/>
  <c r="AW618" i="64"/>
  <c r="AK618" i="64" l="1"/>
  <c r="M619" i="64" s="1"/>
  <c r="AA619" i="64"/>
  <c r="E618" i="64"/>
  <c r="C619" i="64" s="1"/>
  <c r="G619" i="64" s="1"/>
  <c r="D619" i="64" l="1"/>
  <c r="AS619" i="64" s="1"/>
  <c r="AB619" i="64"/>
  <c r="J619" i="64"/>
  <c r="AC619" i="64"/>
  <c r="AA620" i="64"/>
  <c r="AE619" i="64" l="1"/>
  <c r="K619" i="64"/>
  <c r="AR619" i="64" s="1"/>
  <c r="AR620" i="64" s="1"/>
  <c r="AR621" i="64" s="1"/>
  <c r="Y620" i="64"/>
  <c r="M620" i="64" s="1"/>
  <c r="AA621" i="64"/>
  <c r="F619" i="64" l="1"/>
  <c r="AB620" i="64"/>
  <c r="T619" i="64"/>
  <c r="AV620" i="64" s="1"/>
  <c r="AV621" i="64" s="1"/>
  <c r="AV622" i="64" s="1"/>
  <c r="AV623" i="64" s="1"/>
  <c r="AV624" i="64" s="1"/>
  <c r="H619" i="64"/>
  <c r="AJ619" i="64"/>
  <c r="L619" i="64"/>
  <c r="AA622" i="64"/>
  <c r="AI619" i="64" l="1"/>
  <c r="AW619" i="64"/>
  <c r="AH619" i="64"/>
  <c r="AA623" i="64"/>
  <c r="I619" i="64"/>
  <c r="E619" i="64" l="1"/>
  <c r="C620" i="64" l="1"/>
  <c r="G620" i="64" s="1"/>
  <c r="J620" i="64"/>
  <c r="D620" i="64"/>
  <c r="K620" i="64" l="1"/>
  <c r="X621" i="64" s="1"/>
  <c r="X622" i="64" s="1"/>
  <c r="X623" i="64" s="1"/>
  <c r="X624" i="64" s="1"/>
  <c r="X625" i="64" s="1"/>
  <c r="AC620" i="64"/>
  <c r="AS620" i="64"/>
  <c r="F620" i="64" l="1"/>
  <c r="Y621" i="64"/>
  <c r="M621" i="64" s="1"/>
  <c r="AW620" i="64"/>
  <c r="AE620" i="64"/>
  <c r="AJ620" i="64"/>
  <c r="L620" i="64"/>
  <c r="H620" i="64"/>
  <c r="AH620" i="64" l="1"/>
  <c r="I620" i="64"/>
  <c r="AI620" i="64"/>
  <c r="E620" i="64" l="1"/>
  <c r="C621" i="64" l="1"/>
  <c r="G621" i="64" s="1"/>
  <c r="W621" i="64" s="1"/>
  <c r="W622" i="64" s="1"/>
  <c r="W623" i="64" s="1"/>
  <c r="W624" i="64" s="1"/>
  <c r="D621" i="64"/>
  <c r="J621" i="64"/>
  <c r="K621" i="64" l="1"/>
  <c r="F621" i="64" s="1"/>
  <c r="AN627" i="64"/>
  <c r="T627" i="64" s="1"/>
  <c r="T628" i="64" s="1"/>
  <c r="AS621" i="64"/>
  <c r="AC621" i="64"/>
  <c r="AB621" i="64" l="1"/>
  <c r="AE621" i="64"/>
  <c r="Y622" i="64"/>
  <c r="AW621" i="64"/>
  <c r="AJ621" i="64"/>
  <c r="H621" i="64"/>
  <c r="AR622" i="64" s="1"/>
  <c r="L621" i="64"/>
  <c r="M622" i="64" l="1"/>
  <c r="AO622" i="64"/>
  <c r="AP622" i="64"/>
  <c r="AH621" i="64"/>
  <c r="I621" i="64"/>
  <c r="AI621" i="64"/>
  <c r="Z625" i="64"/>
  <c r="AT625" i="64"/>
  <c r="AU625" i="64"/>
  <c r="AB622" i="64" l="1"/>
  <c r="R623" i="64"/>
  <c r="R624" i="64" s="1"/>
  <c r="R625" i="64" s="1"/>
  <c r="R626" i="64" s="1"/>
  <c r="S627" i="64" s="1"/>
  <c r="S628" i="64" s="1"/>
  <c r="E621" i="64"/>
  <c r="R627" i="64" l="1"/>
  <c r="C622" i="64"/>
  <c r="G622" i="64" s="1"/>
  <c r="J622" i="64"/>
  <c r="K622" i="64" l="1"/>
  <c r="AC622" i="64"/>
  <c r="AE622" i="64" l="1"/>
  <c r="L622" i="64"/>
  <c r="AJ622" i="64"/>
  <c r="D622" i="64"/>
  <c r="AQ622" i="64" s="1"/>
  <c r="H622" i="64" l="1"/>
  <c r="AH622" i="64" s="1"/>
  <c r="F622" i="64"/>
  <c r="U623" i="64" s="1"/>
  <c r="U624" i="64" s="1"/>
  <c r="U625" i="64" s="1"/>
  <c r="U626" i="64" s="1"/>
  <c r="U627" i="64" s="1"/>
  <c r="AS622" i="64"/>
  <c r="I622" i="64"/>
  <c r="AI622" i="64"/>
  <c r="AL622" i="64" s="1"/>
  <c r="AM622" i="64" s="1"/>
  <c r="E622" i="64" l="1"/>
  <c r="C623" i="64" s="1"/>
  <c r="G623" i="64" s="1"/>
  <c r="AC623" i="64" s="1"/>
  <c r="Y623" i="64"/>
  <c r="M623" i="64" s="1"/>
  <c r="AW622" i="64"/>
  <c r="D623" i="64" l="1"/>
  <c r="AB623" i="64"/>
  <c r="J623" i="64"/>
  <c r="V627" i="64"/>
  <c r="V628" i="64" s="1"/>
  <c r="AS623" i="64"/>
  <c r="AE623" i="64"/>
  <c r="AF623" i="64" s="1"/>
  <c r="AG625" i="64" s="1"/>
  <c r="Y624" i="64" l="1"/>
  <c r="K623" i="64"/>
  <c r="N629" i="64"/>
  <c r="O629" i="64"/>
  <c r="F623" i="64"/>
  <c r="Q625" i="64"/>
  <c r="P625" i="64"/>
  <c r="AQ623" i="64" l="1"/>
  <c r="AQ624" i="64" s="1"/>
  <c r="AQ625" i="64" s="1"/>
  <c r="AQ626" i="64" s="1"/>
  <c r="AR623" i="64"/>
  <c r="H623" i="64"/>
  <c r="L623" i="64"/>
  <c r="AJ623" i="64"/>
  <c r="AW623" i="64" l="1"/>
  <c r="AI623" i="64"/>
  <c r="AH623" i="64"/>
  <c r="I623" i="64"/>
  <c r="AK623" i="64" l="1"/>
  <c r="M624" i="64" s="1"/>
  <c r="AA624" i="64"/>
  <c r="E623" i="64"/>
  <c r="C624" i="64" s="1"/>
  <c r="G624" i="64" s="1"/>
  <c r="D624" i="64" l="1"/>
  <c r="AB624" i="64"/>
  <c r="J624" i="64"/>
  <c r="AC624" i="64"/>
  <c r="AS624" i="64"/>
  <c r="AA625" i="64"/>
  <c r="AE624" i="64" l="1"/>
  <c r="Y625" i="64"/>
  <c r="M625" i="64" s="1"/>
  <c r="K624" i="64"/>
  <c r="AR624" i="64" s="1"/>
  <c r="AR625" i="64" s="1"/>
  <c r="AR626" i="64" s="1"/>
  <c r="AA626" i="64"/>
  <c r="AB625" i="64" l="1"/>
  <c r="T624" i="64"/>
  <c r="AV625" i="64" s="1"/>
  <c r="AV626" i="64" s="1"/>
  <c r="AV627" i="64" s="1"/>
  <c r="AV628" i="64" s="1"/>
  <c r="AV629" i="64" s="1"/>
  <c r="AJ624" i="64"/>
  <c r="L624" i="64"/>
  <c r="H624" i="64"/>
  <c r="F624" i="64"/>
  <c r="AA627" i="64"/>
  <c r="AH624" i="64" l="1"/>
  <c r="AW624" i="64"/>
  <c r="I624" i="64"/>
  <c r="AI624" i="64"/>
  <c r="AA628" i="64"/>
  <c r="E624" i="64" l="1"/>
  <c r="C625" i="64" l="1"/>
  <c r="G625" i="64" s="1"/>
  <c r="D625" i="64"/>
  <c r="J625" i="64"/>
  <c r="K625" i="64" l="1"/>
  <c r="X626" i="64" s="1"/>
  <c r="X627" i="64" s="1"/>
  <c r="X628" i="64" s="1"/>
  <c r="X629" i="64" s="1"/>
  <c r="X630" i="64" s="1"/>
  <c r="AC625" i="64"/>
  <c r="AS625" i="64"/>
  <c r="Y626" i="64" l="1"/>
  <c r="M626" i="64" s="1"/>
  <c r="AW625" i="64"/>
  <c r="H625" i="64"/>
  <c r="L625" i="64"/>
  <c r="AJ625" i="64"/>
  <c r="AE625" i="64"/>
  <c r="F625" i="64"/>
  <c r="I625" i="64" l="1"/>
  <c r="AI625" i="64"/>
  <c r="AH625" i="64"/>
  <c r="E625" i="64" l="1"/>
  <c r="C626" i="64" l="1"/>
  <c r="G626" i="64" s="1"/>
  <c r="W626" i="64" s="1"/>
  <c r="W627" i="64" s="1"/>
  <c r="W628" i="64" s="1"/>
  <c r="W629" i="64" s="1"/>
  <c r="D626" i="64"/>
  <c r="J626" i="64"/>
  <c r="K626" i="64" l="1"/>
  <c r="F626" i="64" s="1"/>
  <c r="AN632" i="64"/>
  <c r="T632" i="64" s="1"/>
  <c r="T633" i="64" s="1"/>
  <c r="AS626" i="64"/>
  <c r="AC626" i="64"/>
  <c r="AB626" i="64" l="1"/>
  <c r="AE626" i="64"/>
  <c r="Y627" i="64"/>
  <c r="AW626" i="64"/>
  <c r="L626" i="64"/>
  <c r="AJ626" i="64"/>
  <c r="H626" i="64"/>
  <c r="AR627" i="64" s="1"/>
  <c r="M627" i="64" l="1"/>
  <c r="AO627" i="64"/>
  <c r="AI626" i="64"/>
  <c r="AP627" i="64"/>
  <c r="AH626" i="64"/>
  <c r="I626" i="64"/>
  <c r="AU630" i="64"/>
  <c r="AT630" i="64"/>
  <c r="Z630" i="64"/>
  <c r="AB627" i="64" l="1"/>
  <c r="R628" i="64"/>
  <c r="R629" i="64" s="1"/>
  <c r="R630" i="64" s="1"/>
  <c r="R631" i="64" s="1"/>
  <c r="S632" i="64" s="1"/>
  <c r="S633" i="64" s="1"/>
  <c r="E626" i="64"/>
  <c r="R632" i="64" l="1"/>
  <c r="C627" i="64"/>
  <c r="G627" i="64" s="1"/>
  <c r="J627" i="64"/>
  <c r="AC627" i="64" l="1"/>
  <c r="K627" i="64"/>
  <c r="AJ627" i="64" l="1"/>
  <c r="L627" i="64"/>
  <c r="D627" i="64"/>
  <c r="AQ627" i="64" s="1"/>
  <c r="AE627" i="64"/>
  <c r="F627" i="64" l="1"/>
  <c r="U628" i="64" s="1"/>
  <c r="U629" i="64" s="1"/>
  <c r="U630" i="64" s="1"/>
  <c r="U631" i="64" s="1"/>
  <c r="U632" i="64" s="1"/>
  <c r="I627" i="64"/>
  <c r="AS627" i="64"/>
  <c r="AI627" i="64"/>
  <c r="AL627" i="64" s="1"/>
  <c r="AM627" i="64" s="1"/>
  <c r="H627" i="64"/>
  <c r="AH627" i="64" l="1"/>
  <c r="Y628" i="64"/>
  <c r="M628" i="64" s="1"/>
  <c r="AW627" i="64"/>
  <c r="E627" i="64"/>
  <c r="C628" i="64" s="1"/>
  <c r="G628" i="64" s="1"/>
  <c r="AC628" i="64" s="1"/>
  <c r="AE628" i="64" l="1"/>
  <c r="AF628" i="64" s="1"/>
  <c r="AG630" i="64" s="1"/>
  <c r="AB628" i="64"/>
  <c r="D628" i="64"/>
  <c r="AS628" i="64" s="1"/>
  <c r="J628" i="64"/>
  <c r="V632" i="64"/>
  <c r="V633" i="64" s="1"/>
  <c r="Y629" i="64" l="1"/>
  <c r="Q630" i="64"/>
  <c r="P630" i="64"/>
  <c r="K628" i="64"/>
  <c r="N634" i="64"/>
  <c r="O634" i="64"/>
  <c r="AQ628" i="64" l="1"/>
  <c r="AQ629" i="64" s="1"/>
  <c r="AQ630" i="64" s="1"/>
  <c r="AQ631" i="64" s="1"/>
  <c r="AR628" i="64"/>
  <c r="AJ628" i="64"/>
  <c r="L628" i="64"/>
  <c r="H628" i="64"/>
  <c r="F628" i="64"/>
  <c r="AW628" i="64" l="1"/>
  <c r="AH628" i="64"/>
  <c r="I628" i="64"/>
  <c r="AI628" i="64"/>
  <c r="AK628" i="64" l="1"/>
  <c r="M629" i="64" s="1"/>
  <c r="E628" i="64"/>
  <c r="C629" i="64" s="1"/>
  <c r="G629" i="64" s="1"/>
  <c r="AA629" i="64" l="1"/>
  <c r="AA630" i="64" s="1"/>
  <c r="D629" i="64"/>
  <c r="J629" i="64"/>
  <c r="AC629" i="64"/>
  <c r="AB629" i="64" l="1"/>
  <c r="AE629" i="64"/>
  <c r="AA631" i="64"/>
  <c r="K629" i="64"/>
  <c r="AR629" i="64" s="1"/>
  <c r="AR630" i="64" s="1"/>
  <c r="AR631" i="64" s="1"/>
  <c r="AS629" i="64"/>
  <c r="T629" i="64" l="1"/>
  <c r="AV630" i="64" s="1"/>
  <c r="AV631" i="64" s="1"/>
  <c r="AV632" i="64" s="1"/>
  <c r="AV633" i="64" s="1"/>
  <c r="AV634" i="64" s="1"/>
  <c r="L629" i="64"/>
  <c r="H629" i="64"/>
  <c r="AJ629" i="64"/>
  <c r="Y630" i="64"/>
  <c r="M630" i="64" s="1"/>
  <c r="AA632" i="64"/>
  <c r="F629" i="64"/>
  <c r="AB630" i="64" l="1"/>
  <c r="AH629" i="64"/>
  <c r="AI629" i="64"/>
  <c r="I629" i="64"/>
  <c r="AW629" i="64"/>
  <c r="AA633" i="64"/>
  <c r="E629" i="64" l="1"/>
  <c r="C630" i="64" l="1"/>
  <c r="G630" i="64" s="1"/>
  <c r="D630" i="64"/>
  <c r="J630" i="64"/>
  <c r="K630" i="64" l="1"/>
  <c r="X631" i="64" s="1"/>
  <c r="X632" i="64" s="1"/>
  <c r="X633" i="64" s="1"/>
  <c r="X634" i="64" s="1"/>
  <c r="X635" i="64" s="1"/>
  <c r="AC630" i="64"/>
  <c r="AS630" i="64"/>
  <c r="F630" i="64" l="1"/>
  <c r="Y631" i="64"/>
  <c r="M631" i="64" s="1"/>
  <c r="AW630" i="64"/>
  <c r="AE630" i="64"/>
  <c r="L630" i="64"/>
  <c r="H630" i="64"/>
  <c r="AJ630" i="64"/>
  <c r="I630" i="64" l="1"/>
  <c r="AI630" i="64"/>
  <c r="AH630" i="64"/>
  <c r="E630" i="64" l="1"/>
  <c r="C631" i="64" l="1"/>
  <c r="G631" i="64" s="1"/>
  <c r="W631" i="64" s="1"/>
  <c r="W632" i="64" s="1"/>
  <c r="W633" i="64" s="1"/>
  <c r="W634" i="64" s="1"/>
  <c r="D631" i="64"/>
  <c r="J631" i="64"/>
  <c r="K631" i="64" l="1"/>
  <c r="F631" i="64" s="1"/>
  <c r="AN637" i="64"/>
  <c r="T637" i="64" s="1"/>
  <c r="T638" i="64" s="1"/>
  <c r="AS631" i="64"/>
  <c r="AC631" i="64"/>
  <c r="Y632" i="64" l="1"/>
  <c r="AW631" i="64"/>
  <c r="AB631" i="64"/>
  <c r="AE631" i="64"/>
  <c r="L631" i="64"/>
  <c r="AJ631" i="64"/>
  <c r="H631" i="64"/>
  <c r="AR632" i="64" s="1"/>
  <c r="M632" i="64" l="1"/>
  <c r="AO632" i="64"/>
  <c r="Z635" i="64"/>
  <c r="AT635" i="64"/>
  <c r="AU635" i="64"/>
  <c r="AH631" i="64"/>
  <c r="AP632" i="64"/>
  <c r="AI631" i="64"/>
  <c r="I631" i="64"/>
  <c r="R633" i="64" l="1"/>
  <c r="R634" i="64" s="1"/>
  <c r="R635" i="64" s="1"/>
  <c r="R636" i="64" s="1"/>
  <c r="S637" i="64" s="1"/>
  <c r="S638" i="64" s="1"/>
  <c r="E631" i="64"/>
  <c r="C632" i="64" s="1"/>
  <c r="G632" i="64" s="1"/>
  <c r="AB632" i="64"/>
  <c r="R637" i="64" l="1"/>
  <c r="J632" i="64"/>
  <c r="K632" i="64" s="1"/>
  <c r="D632" i="64" s="1"/>
  <c r="AQ632" i="64" s="1"/>
  <c r="AC632" i="64"/>
  <c r="AS632" i="64" l="1"/>
  <c r="L632" i="64"/>
  <c r="H632" i="64"/>
  <c r="AJ632" i="64"/>
  <c r="Y633" i="64"/>
  <c r="AW632" i="64"/>
  <c r="F632" i="64"/>
  <c r="U633" i="64" s="1"/>
  <c r="U634" i="64" s="1"/>
  <c r="U635" i="64" s="1"/>
  <c r="U636" i="64" s="1"/>
  <c r="U637" i="64" s="1"/>
  <c r="AE632" i="64"/>
  <c r="M633" i="64" l="1"/>
  <c r="AH632" i="64"/>
  <c r="AI632" i="64"/>
  <c r="AL632" i="64" s="1"/>
  <c r="AM632" i="64" s="1"/>
  <c r="I632" i="64"/>
  <c r="AB633" i="64" l="1"/>
  <c r="E632" i="64"/>
  <c r="V637" i="64"/>
  <c r="V638" i="64" s="1"/>
  <c r="N639" i="64" l="1"/>
  <c r="O639" i="64"/>
  <c r="C633" i="64"/>
  <c r="G633" i="64" s="1"/>
  <c r="D633" i="64"/>
  <c r="J633" i="64"/>
  <c r="K633" i="64" l="1"/>
  <c r="AC633" i="64"/>
  <c r="AS633" i="64"/>
  <c r="AQ633" i="64" l="1"/>
  <c r="AQ634" i="64" s="1"/>
  <c r="AQ635" i="64" s="1"/>
  <c r="AR633" i="64"/>
  <c r="F633" i="64"/>
  <c r="AE633" i="64"/>
  <c r="AF633" i="64" s="1"/>
  <c r="AG635" i="64" s="1"/>
  <c r="Y634" i="64"/>
  <c r="AJ633" i="64"/>
  <c r="L633" i="64"/>
  <c r="H633" i="64"/>
  <c r="AW633" i="64" l="1"/>
  <c r="AI633" i="64"/>
  <c r="AH633" i="64"/>
  <c r="I633" i="64"/>
  <c r="Q635" i="64"/>
  <c r="AQ636" i="64" s="1"/>
  <c r="P635" i="64"/>
  <c r="AK633" i="64" l="1"/>
  <c r="AA634" i="64" s="1"/>
  <c r="AA635" i="64" s="1"/>
  <c r="E633" i="64"/>
  <c r="C634" i="64" s="1"/>
  <c r="G634" i="64" s="1"/>
  <c r="M634" i="64" l="1"/>
  <c r="AB634" i="64" s="1"/>
  <c r="AA636" i="64"/>
  <c r="AC634" i="64"/>
  <c r="D634" i="64" l="1"/>
  <c r="AS634" i="64" s="1"/>
  <c r="J634" i="64"/>
  <c r="K634" i="64" s="1"/>
  <c r="AR634" i="64" s="1"/>
  <c r="AR635" i="64" s="1"/>
  <c r="AR636" i="64" s="1"/>
  <c r="Y635" i="64"/>
  <c r="M635" i="64" s="1"/>
  <c r="AE634" i="64"/>
  <c r="AA637" i="64"/>
  <c r="F634" i="64" l="1"/>
  <c r="T634" i="64"/>
  <c r="AV635" i="64" s="1"/>
  <c r="AV636" i="64" s="1"/>
  <c r="AV637" i="64" s="1"/>
  <c r="AV638" i="64" s="1"/>
  <c r="AV639" i="64" s="1"/>
  <c r="L634" i="64"/>
  <c r="H634" i="64"/>
  <c r="AJ634" i="64"/>
  <c r="AA638" i="64"/>
  <c r="AB635" i="64"/>
  <c r="AI634" i="64" l="1"/>
  <c r="AH634" i="64"/>
  <c r="AW634" i="64"/>
  <c r="I634" i="64"/>
  <c r="E634" i="64" l="1"/>
  <c r="C635" i="64" l="1"/>
  <c r="G635" i="64" s="1"/>
  <c r="D635" i="64"/>
  <c r="J635" i="64"/>
  <c r="K635" i="64" l="1"/>
  <c r="X636" i="64" s="1"/>
  <c r="X637" i="64" s="1"/>
  <c r="X638" i="64" s="1"/>
  <c r="X639" i="64" s="1"/>
  <c r="X640" i="64" s="1"/>
  <c r="AS635" i="64"/>
  <c r="AC635" i="64"/>
  <c r="AE635" i="64" l="1"/>
  <c r="L635" i="64"/>
  <c r="AJ635" i="64"/>
  <c r="H635" i="64"/>
  <c r="Y636" i="64"/>
  <c r="M636" i="64" s="1"/>
  <c r="AW635" i="64"/>
  <c r="F635" i="64"/>
  <c r="AH635" i="64" l="1"/>
  <c r="I635" i="64"/>
  <c r="AI635" i="64"/>
  <c r="E635" i="64" l="1"/>
  <c r="C636" i="64" l="1"/>
  <c r="G636" i="64" s="1"/>
  <c r="W636" i="64" s="1"/>
  <c r="W637" i="64" s="1"/>
  <c r="W638" i="64" s="1"/>
  <c r="W639" i="64" s="1"/>
  <c r="D636" i="64"/>
  <c r="J636" i="64"/>
  <c r="K636" i="64" l="1"/>
  <c r="F636" i="64" s="1"/>
  <c r="AN642" i="64"/>
  <c r="T642" i="64" s="1"/>
  <c r="T643" i="64" s="1"/>
  <c r="AC636" i="64"/>
  <c r="AS636" i="64"/>
  <c r="Y637" i="64" l="1"/>
  <c r="AW636" i="64"/>
  <c r="AB636" i="64"/>
  <c r="AE636" i="64"/>
  <c r="AJ636" i="64"/>
  <c r="H636" i="64"/>
  <c r="AR637" i="64" s="1"/>
  <c r="L636" i="64"/>
  <c r="M637" i="64" l="1"/>
  <c r="AO637" i="64"/>
  <c r="Z640" i="64"/>
  <c r="AU640" i="64"/>
  <c r="AT640" i="64"/>
  <c r="I636" i="64"/>
  <c r="AP637" i="64"/>
  <c r="AH636" i="64"/>
  <c r="AI636" i="64"/>
  <c r="R638" i="64" l="1"/>
  <c r="R639" i="64" s="1"/>
  <c r="R640" i="64" s="1"/>
  <c r="R641" i="64" s="1"/>
  <c r="S642" i="64" s="1"/>
  <c r="S643" i="64" s="1"/>
  <c r="E636" i="64"/>
  <c r="C637" i="64" s="1"/>
  <c r="G637" i="64" s="1"/>
  <c r="AB637" i="64"/>
  <c r="R642" i="64" l="1"/>
  <c r="J637" i="64"/>
  <c r="K637" i="64" s="1"/>
  <c r="AC637" i="64"/>
  <c r="AE637" i="64" l="1"/>
  <c r="AJ637" i="64"/>
  <c r="L637" i="64"/>
  <c r="D637" i="64"/>
  <c r="AQ637" i="64" s="1"/>
  <c r="H637" i="64" l="1"/>
  <c r="AH637" i="64" s="1"/>
  <c r="F637" i="64"/>
  <c r="U638" i="64" s="1"/>
  <c r="U639" i="64" s="1"/>
  <c r="U640" i="64" s="1"/>
  <c r="U641" i="64" s="1"/>
  <c r="U642" i="64" s="1"/>
  <c r="I637" i="64"/>
  <c r="AS637" i="64"/>
  <c r="AI637" i="64"/>
  <c r="AL637" i="64" s="1"/>
  <c r="AM637" i="64" s="1"/>
  <c r="Y638" i="64" l="1"/>
  <c r="M638" i="64" s="1"/>
  <c r="AW637" i="64"/>
  <c r="E637" i="64"/>
  <c r="C638" i="64" s="1"/>
  <c r="G638" i="64" s="1"/>
  <c r="AC638" i="64" s="1"/>
  <c r="V642" i="64" l="1"/>
  <c r="V643" i="64" s="1"/>
  <c r="AE638" i="64"/>
  <c r="AF638" i="64" s="1"/>
  <c r="AG640" i="64" s="1"/>
  <c r="AB638" i="64"/>
  <c r="D638" i="64"/>
  <c r="AS638" i="64" s="1"/>
  <c r="J638" i="64"/>
  <c r="Y639" i="64" l="1"/>
  <c r="P640" i="64"/>
  <c r="Q640" i="64"/>
  <c r="K638" i="64"/>
  <c r="N644" i="64"/>
  <c r="O644" i="64"/>
  <c r="AQ638" i="64" l="1"/>
  <c r="AQ639" i="64" s="1"/>
  <c r="AQ640" i="64" s="1"/>
  <c r="AQ641" i="64" s="1"/>
  <c r="AR638" i="64"/>
  <c r="H638" i="64"/>
  <c r="L638" i="64"/>
  <c r="AJ638" i="64"/>
  <c r="F638" i="64"/>
  <c r="I638" i="64" l="1"/>
  <c r="AH638" i="64"/>
  <c r="AW638" i="64"/>
  <c r="AI638" i="64"/>
  <c r="AK638" i="64" l="1"/>
  <c r="M639" i="64" s="1"/>
  <c r="E638" i="64"/>
  <c r="C639" i="64" s="1"/>
  <c r="G639" i="64" s="1"/>
  <c r="AA639" i="64"/>
  <c r="AA640" i="64" l="1"/>
  <c r="AB639" i="64"/>
  <c r="D639" i="64"/>
  <c r="J639" i="64"/>
  <c r="AC639" i="64"/>
  <c r="AE639" i="64" l="1"/>
  <c r="K639" i="64"/>
  <c r="AR639" i="64" s="1"/>
  <c r="AR640" i="64" s="1"/>
  <c r="AR641" i="64" s="1"/>
  <c r="AA641" i="64"/>
  <c r="AS639" i="64"/>
  <c r="F639" i="64" l="1"/>
  <c r="Y640" i="64"/>
  <c r="M640" i="64" s="1"/>
  <c r="AA642" i="64"/>
  <c r="T639" i="64"/>
  <c r="AV640" i="64" s="1"/>
  <c r="AV641" i="64" s="1"/>
  <c r="AV642" i="64" s="1"/>
  <c r="AV643" i="64" s="1"/>
  <c r="AV644" i="64" s="1"/>
  <c r="L639" i="64"/>
  <c r="H639" i="64"/>
  <c r="AJ639" i="64"/>
  <c r="AI639" i="64" l="1"/>
  <c r="AW639" i="64"/>
  <c r="AH639" i="64"/>
  <c r="I639" i="64"/>
  <c r="AA643" i="64"/>
  <c r="AB640" i="64"/>
  <c r="E639" i="64" l="1"/>
  <c r="C640" i="64" l="1"/>
  <c r="G640" i="64" s="1"/>
  <c r="J640" i="64"/>
  <c r="D640" i="64"/>
  <c r="K640" i="64" l="1"/>
  <c r="AC640" i="64"/>
  <c r="AS640" i="64"/>
  <c r="F640" i="64" l="1"/>
  <c r="X641" i="64"/>
  <c r="X642" i="64" s="1"/>
  <c r="X643" i="64" s="1"/>
  <c r="X644" i="64" s="1"/>
  <c r="X645" i="64" s="1"/>
  <c r="Y641" i="64"/>
  <c r="M641" i="64" s="1"/>
  <c r="AW640" i="64"/>
  <c r="AE640" i="64"/>
  <c r="AJ640" i="64"/>
  <c r="H640" i="64"/>
  <c r="L640" i="64"/>
  <c r="AH640" i="64" l="1"/>
  <c r="I640" i="64"/>
  <c r="AI640" i="64"/>
  <c r="E640" i="64" l="1"/>
  <c r="C641" i="64" l="1"/>
  <c r="G641" i="64" s="1"/>
  <c r="W641" i="64" s="1"/>
  <c r="W642" i="64" s="1"/>
  <c r="W643" i="64" s="1"/>
  <c r="W644" i="64" s="1"/>
  <c r="J641" i="64"/>
  <c r="D641" i="64"/>
  <c r="K641" i="64" l="1"/>
  <c r="AN647" i="64"/>
  <c r="T647" i="64" s="1"/>
  <c r="T648" i="64" s="1"/>
  <c r="AS641" i="64"/>
  <c r="AC641" i="64"/>
  <c r="AE641" i="64" l="1"/>
  <c r="Y642" i="64"/>
  <c r="AW641" i="64"/>
  <c r="H641" i="64"/>
  <c r="AR642" i="64" s="1"/>
  <c r="AJ641" i="64"/>
  <c r="L641" i="64"/>
  <c r="AB641" i="64"/>
  <c r="F641" i="64"/>
  <c r="M642" i="64" l="1"/>
  <c r="AO642" i="64"/>
  <c r="AP642" i="64"/>
  <c r="AH641" i="64"/>
  <c r="I641" i="64"/>
  <c r="Z645" i="64"/>
  <c r="AU645" i="64"/>
  <c r="AT645" i="64"/>
  <c r="AI641" i="64"/>
  <c r="R643" i="64" l="1"/>
  <c r="R644" i="64" s="1"/>
  <c r="R645" i="64" s="1"/>
  <c r="R646" i="64" s="1"/>
  <c r="R647" i="64" s="1"/>
  <c r="AB642" i="64"/>
  <c r="E641" i="64"/>
  <c r="C642" i="64" s="1"/>
  <c r="G642" i="64" s="1"/>
  <c r="S647" i="64" l="1"/>
  <c r="S648" i="64" s="1"/>
  <c r="AC642" i="64"/>
  <c r="J642" i="64"/>
  <c r="K642" i="64" l="1"/>
  <c r="AE642" i="64"/>
  <c r="AJ642" i="64" l="1"/>
  <c r="L642" i="64"/>
  <c r="D642" i="64"/>
  <c r="AQ642" i="64" s="1"/>
  <c r="F642" i="64" l="1"/>
  <c r="U643" i="64" s="1"/>
  <c r="U644" i="64" s="1"/>
  <c r="U645" i="64" s="1"/>
  <c r="U646" i="64" s="1"/>
  <c r="U647" i="64" s="1"/>
  <c r="I642" i="64"/>
  <c r="AS642" i="64"/>
  <c r="H642" i="64"/>
  <c r="AI642" i="64"/>
  <c r="AL642" i="64" s="1"/>
  <c r="AM642" i="64" s="1"/>
  <c r="Y643" i="64" l="1"/>
  <c r="M643" i="64" s="1"/>
  <c r="AW642" i="64"/>
  <c r="AH642" i="64"/>
  <c r="E642" i="64"/>
  <c r="C643" i="64" s="1"/>
  <c r="G643" i="64" s="1"/>
  <c r="AC643" i="64" s="1"/>
  <c r="AE643" i="64" l="1"/>
  <c r="AF643" i="64" s="1"/>
  <c r="AG645" i="64" s="1"/>
  <c r="V647" i="64"/>
  <c r="V648" i="64" s="1"/>
  <c r="D643" i="64"/>
  <c r="AB643" i="64"/>
  <c r="J643" i="64"/>
  <c r="AS643" i="64" l="1"/>
  <c r="N649" i="64"/>
  <c r="O649" i="64"/>
  <c r="K643" i="64"/>
  <c r="P645" i="64"/>
  <c r="Q645" i="64"/>
  <c r="AQ643" i="64" l="1"/>
  <c r="AQ644" i="64" s="1"/>
  <c r="AQ645" i="64" s="1"/>
  <c r="AQ646" i="64" s="1"/>
  <c r="AR643" i="64"/>
  <c r="L643" i="64"/>
  <c r="AJ643" i="64"/>
  <c r="H643" i="64"/>
  <c r="F643" i="64"/>
  <c r="Y644" i="64"/>
  <c r="AH643" i="64" l="1"/>
  <c r="AW643" i="64"/>
  <c r="AI643" i="64"/>
  <c r="I643" i="64"/>
  <c r="AK643" i="64" l="1"/>
  <c r="AA644" i="64" s="1"/>
  <c r="AA645" i="64" s="1"/>
  <c r="E643" i="64"/>
  <c r="C644" i="64" s="1"/>
  <c r="G644" i="64" s="1"/>
  <c r="M644" i="64" l="1"/>
  <c r="AB644" i="64" s="1"/>
  <c r="AC644" i="64"/>
  <c r="AA646" i="64"/>
  <c r="J644" i="64" l="1"/>
  <c r="D644" i="64"/>
  <c r="AS644" i="64" s="1"/>
  <c r="AA647" i="64"/>
  <c r="K644" i="64"/>
  <c r="AR644" i="64" s="1"/>
  <c r="AR645" i="64" s="1"/>
  <c r="AR646" i="64" s="1"/>
  <c r="AE644" i="64"/>
  <c r="T644" i="64" l="1"/>
  <c r="AV645" i="64" s="1"/>
  <c r="AV646" i="64" s="1"/>
  <c r="AV647" i="64" s="1"/>
  <c r="AV648" i="64" s="1"/>
  <c r="AV649" i="64" s="1"/>
  <c r="H644" i="64"/>
  <c r="AJ644" i="64"/>
  <c r="L644" i="64"/>
  <c r="F644" i="64"/>
  <c r="AA648" i="64"/>
  <c r="Y645" i="64"/>
  <c r="M645" i="64" s="1"/>
  <c r="AB645" i="64" l="1"/>
  <c r="AW644" i="64"/>
  <c r="I644" i="64"/>
  <c r="AI644" i="64"/>
  <c r="AH644" i="64"/>
  <c r="E644" i="64" l="1"/>
  <c r="C645" i="64" l="1"/>
  <c r="G645" i="64" s="1"/>
  <c r="D645" i="64"/>
  <c r="J645" i="64"/>
  <c r="K645" i="64" l="1"/>
  <c r="X646" i="64" s="1"/>
  <c r="X647" i="64" s="1"/>
  <c r="X648" i="64" s="1"/>
  <c r="X649" i="64" s="1"/>
  <c r="X650" i="64" s="1"/>
  <c r="AC645" i="64"/>
  <c r="AS645" i="64"/>
  <c r="F645" i="64" l="1"/>
  <c r="Y646" i="64"/>
  <c r="M646" i="64" s="1"/>
  <c r="AW645" i="64"/>
  <c r="AE645" i="64"/>
  <c r="L645" i="64"/>
  <c r="H645" i="64"/>
  <c r="AJ645" i="64"/>
  <c r="AI645" i="64" l="1"/>
  <c r="AH645" i="64"/>
  <c r="I645" i="64"/>
  <c r="E645" i="64" l="1"/>
  <c r="C646" i="64" l="1"/>
  <c r="G646" i="64" s="1"/>
  <c r="W646" i="64" s="1"/>
  <c r="W647" i="64" s="1"/>
  <c r="W648" i="64" s="1"/>
  <c r="W649" i="64" s="1"/>
  <c r="J646" i="64"/>
  <c r="D646" i="64"/>
  <c r="K646" i="64" l="1"/>
  <c r="AN652" i="64"/>
  <c r="T652" i="64" s="1"/>
  <c r="T653" i="64" s="1"/>
  <c r="AS646" i="64"/>
  <c r="AC646" i="64"/>
  <c r="AE646" i="64" l="1"/>
  <c r="Y647" i="64"/>
  <c r="AW646" i="64"/>
  <c r="AJ646" i="64"/>
  <c r="H646" i="64"/>
  <c r="AR647" i="64" s="1"/>
  <c r="L646" i="64"/>
  <c r="AB646" i="64"/>
  <c r="F646" i="64"/>
  <c r="M647" i="64" l="1"/>
  <c r="AO647" i="64"/>
  <c r="AI646" i="64"/>
  <c r="AT650" i="64"/>
  <c r="AU650" i="64"/>
  <c r="Z650" i="64"/>
  <c r="I646" i="64"/>
  <c r="AP647" i="64"/>
  <c r="AH646" i="64"/>
  <c r="AB647" i="64" l="1"/>
  <c r="R648" i="64"/>
  <c r="R649" i="64" s="1"/>
  <c r="R650" i="64" s="1"/>
  <c r="R651" i="64" s="1"/>
  <c r="S652" i="64" s="1"/>
  <c r="S653" i="64" s="1"/>
  <c r="E646" i="64"/>
  <c r="R652" i="64" l="1"/>
  <c r="C647" i="64"/>
  <c r="G647" i="64" s="1"/>
  <c r="J647" i="64"/>
  <c r="K647" i="64" l="1"/>
  <c r="AC647" i="64"/>
  <c r="AE647" i="64" l="1"/>
  <c r="AJ647" i="64"/>
  <c r="L647" i="64"/>
  <c r="D647" i="64"/>
  <c r="AQ647" i="64" s="1"/>
  <c r="F647" i="64" l="1"/>
  <c r="U648" i="64" s="1"/>
  <c r="U649" i="64" s="1"/>
  <c r="U650" i="64" s="1"/>
  <c r="U651" i="64" s="1"/>
  <c r="U652" i="64" s="1"/>
  <c r="AS647" i="64"/>
  <c r="I647" i="64"/>
  <c r="H647" i="64"/>
  <c r="AI647" i="64"/>
  <c r="AL647" i="64" s="1"/>
  <c r="AM647" i="64" s="1"/>
  <c r="E647" i="64" l="1"/>
  <c r="C648" i="64" s="1"/>
  <c r="G648" i="64" s="1"/>
  <c r="AC648" i="64" s="1"/>
  <c r="AH647" i="64"/>
  <c r="Y648" i="64"/>
  <c r="M648" i="64" s="1"/>
  <c r="AW647" i="64"/>
  <c r="V652" i="64" l="1"/>
  <c r="V653" i="64" s="1"/>
  <c r="D648" i="64"/>
  <c r="AS648" i="64" s="1"/>
  <c r="AB648" i="64"/>
  <c r="J648" i="64"/>
  <c r="AE648" i="64"/>
  <c r="AF648" i="64" s="1"/>
  <c r="AG650" i="64" s="1"/>
  <c r="Y649" i="64" l="1"/>
  <c r="K648" i="64"/>
  <c r="Q650" i="64"/>
  <c r="P650" i="64"/>
  <c r="N654" i="64"/>
  <c r="O654" i="64"/>
  <c r="AR648" i="64" l="1"/>
  <c r="AQ648" i="64"/>
  <c r="AQ649" i="64" s="1"/>
  <c r="AQ650" i="64" s="1"/>
  <c r="AQ651" i="64" s="1"/>
  <c r="F648" i="64"/>
  <c r="AJ648" i="64"/>
  <c r="L648" i="64"/>
  <c r="H648" i="64"/>
  <c r="AH648" i="64" l="1"/>
  <c r="AW648" i="64"/>
  <c r="AI648" i="64"/>
  <c r="I648" i="64"/>
  <c r="AK648" i="64" l="1"/>
  <c r="M649" i="64" s="1"/>
  <c r="E648" i="64"/>
  <c r="C649" i="64" s="1"/>
  <c r="G649" i="64" s="1"/>
  <c r="AA649" i="64" l="1"/>
  <c r="D649" i="64"/>
  <c r="AS649" i="64" s="1"/>
  <c r="AB649" i="64"/>
  <c r="J649" i="64"/>
  <c r="AC649" i="64"/>
  <c r="AA650" i="64"/>
  <c r="Y650" i="64" l="1"/>
  <c r="M650" i="64" s="1"/>
  <c r="K649" i="64"/>
  <c r="AR649" i="64" s="1"/>
  <c r="AR650" i="64" s="1"/>
  <c r="AR651" i="64" s="1"/>
  <c r="AE649" i="64"/>
  <c r="AA651" i="64"/>
  <c r="F649" i="64" l="1"/>
  <c r="AA652" i="64"/>
  <c r="T649" i="64"/>
  <c r="AV650" i="64" s="1"/>
  <c r="AV651" i="64" s="1"/>
  <c r="AV652" i="64" s="1"/>
  <c r="AV653" i="64" s="1"/>
  <c r="AV654" i="64" s="1"/>
  <c r="H649" i="64"/>
  <c r="AJ649" i="64"/>
  <c r="L649" i="64"/>
  <c r="AB650" i="64"/>
  <c r="I649" i="64" l="1"/>
  <c r="AI649" i="64"/>
  <c r="AA653" i="64"/>
  <c r="AW649" i="64"/>
  <c r="AH649" i="64"/>
  <c r="E649" i="64" l="1"/>
  <c r="C650" i="64" l="1"/>
  <c r="G650" i="64" s="1"/>
  <c r="D650" i="64"/>
  <c r="J650" i="64"/>
  <c r="K650" i="64" l="1"/>
  <c r="X651" i="64" s="1"/>
  <c r="X652" i="64" s="1"/>
  <c r="X653" i="64" s="1"/>
  <c r="X654" i="64" s="1"/>
  <c r="X655" i="64" s="1"/>
  <c r="AS650" i="64"/>
  <c r="AC650" i="64"/>
  <c r="Y651" i="64" l="1"/>
  <c r="M651" i="64" s="1"/>
  <c r="AW650" i="64"/>
  <c r="L650" i="64"/>
  <c r="AJ650" i="64"/>
  <c r="H650" i="64"/>
  <c r="AE650" i="64"/>
  <c r="F650" i="64"/>
  <c r="AH650" i="64" l="1"/>
  <c r="AI650" i="64"/>
  <c r="I650" i="64"/>
  <c r="E650" i="64" l="1"/>
  <c r="C651" i="64" l="1"/>
  <c r="G651" i="64" s="1"/>
  <c r="W651" i="64" s="1"/>
  <c r="W652" i="64" s="1"/>
  <c r="W653" i="64" s="1"/>
  <c r="W654" i="64" s="1"/>
  <c r="J651" i="64"/>
  <c r="D651" i="64"/>
  <c r="K651" i="64" l="1"/>
  <c r="AN657" i="64"/>
  <c r="T657" i="64" s="1"/>
  <c r="T658" i="64" s="1"/>
  <c r="AS651" i="64"/>
  <c r="AC651" i="64"/>
  <c r="AB651" i="64" l="1"/>
  <c r="L651" i="64"/>
  <c r="H651" i="64"/>
  <c r="AR652" i="64" s="1"/>
  <c r="AJ651" i="64"/>
  <c r="AE651" i="64"/>
  <c r="Y652" i="64"/>
  <c r="M652" i="64" s="1"/>
  <c r="AW651" i="64"/>
  <c r="F651" i="64"/>
  <c r="AO652" i="64" l="1"/>
  <c r="AP652" i="64"/>
  <c r="AH651" i="64"/>
  <c r="AI651" i="64"/>
  <c r="I651" i="64"/>
  <c r="Z655" i="64"/>
  <c r="AU655" i="64"/>
  <c r="AT655" i="64"/>
  <c r="R653" i="64" l="1"/>
  <c r="R654" i="64" s="1"/>
  <c r="R655" i="64" s="1"/>
  <c r="R656" i="64" s="1"/>
  <c r="R657" i="64" s="1"/>
  <c r="AB652" i="64"/>
  <c r="E651" i="64"/>
  <c r="C652" i="64" s="1"/>
  <c r="G652" i="64" s="1"/>
  <c r="S657" i="64" l="1"/>
  <c r="S658" i="64" s="1"/>
  <c r="AC652" i="64"/>
  <c r="J652" i="64"/>
  <c r="K652" i="64" l="1"/>
  <c r="D652" i="64" s="1"/>
  <c r="AQ652" i="64" s="1"/>
  <c r="AE652" i="64"/>
  <c r="F652" i="64" l="1"/>
  <c r="U653" i="64" s="1"/>
  <c r="U654" i="64" s="1"/>
  <c r="U655" i="64" s="1"/>
  <c r="U656" i="64" s="1"/>
  <c r="U657" i="64" s="1"/>
  <c r="AS652" i="64"/>
  <c r="Y653" i="64" s="1"/>
  <c r="M653" i="64" s="1"/>
  <c r="H652" i="64"/>
  <c r="AJ652" i="64"/>
  <c r="L652" i="64"/>
  <c r="AW652" i="64" l="1"/>
  <c r="AH652" i="64"/>
  <c r="AI652" i="64"/>
  <c r="AL652" i="64" s="1"/>
  <c r="AM652" i="64" s="1"/>
  <c r="I652" i="64"/>
  <c r="V657" i="64" l="1"/>
  <c r="V658" i="64" s="1"/>
  <c r="AB653" i="64"/>
  <c r="E652" i="64"/>
  <c r="N659" i="64"/>
  <c r="O659" i="64"/>
  <c r="C653" i="64" l="1"/>
  <c r="G653" i="64" s="1"/>
  <c r="D653" i="64"/>
  <c r="J653" i="64"/>
  <c r="AC653" i="64" l="1"/>
  <c r="AS653" i="64"/>
  <c r="K653" i="64"/>
  <c r="AQ653" i="64" l="1"/>
  <c r="AQ654" i="64" s="1"/>
  <c r="AQ655" i="64" s="1"/>
  <c r="AR653" i="64"/>
  <c r="H653" i="64"/>
  <c r="AJ653" i="64"/>
  <c r="L653" i="64"/>
  <c r="AE653" i="64"/>
  <c r="AF653" i="64" s="1"/>
  <c r="AG655" i="64" s="1"/>
  <c r="Y654" i="64"/>
  <c r="F653" i="64"/>
  <c r="AH653" i="64" l="1"/>
  <c r="Q655" i="64"/>
  <c r="AQ656" i="64" s="1"/>
  <c r="P655" i="64"/>
  <c r="I653" i="64"/>
  <c r="AI653" i="64"/>
  <c r="AW653" i="64"/>
  <c r="AK653" i="64" l="1"/>
  <c r="AA654" i="64" s="1"/>
  <c r="AA655" i="64" s="1"/>
  <c r="E653" i="64"/>
  <c r="C654" i="64" s="1"/>
  <c r="G654" i="64" s="1"/>
  <c r="M654" i="64" l="1"/>
  <c r="AB654" i="64" s="1"/>
  <c r="AA656" i="64"/>
  <c r="AC654" i="64"/>
  <c r="J654" i="64" l="1"/>
  <c r="D654" i="64"/>
  <c r="AS654" i="64" s="1"/>
  <c r="Y655" i="64" s="1"/>
  <c r="M655" i="64" s="1"/>
  <c r="AA657" i="64"/>
  <c r="K654" i="64"/>
  <c r="AR654" i="64" s="1"/>
  <c r="AR655" i="64" s="1"/>
  <c r="AR656" i="64" s="1"/>
  <c r="AE654" i="64"/>
  <c r="F654" i="64" l="1"/>
  <c r="T654" i="64"/>
  <c r="AV655" i="64" s="1"/>
  <c r="AV656" i="64" s="1"/>
  <c r="AV657" i="64" s="1"/>
  <c r="AV658" i="64" s="1"/>
  <c r="AV659" i="64" s="1"/>
  <c r="H654" i="64"/>
  <c r="L654" i="64"/>
  <c r="AJ654" i="64"/>
  <c r="AA658" i="64"/>
  <c r="AB655" i="64"/>
  <c r="AI654" i="64" l="1"/>
  <c r="AH654" i="64"/>
  <c r="AW654" i="64"/>
  <c r="I654" i="64"/>
  <c r="E654" i="64" l="1"/>
  <c r="C655" i="64" l="1"/>
  <c r="G655" i="64" s="1"/>
  <c r="J655" i="64"/>
  <c r="D655" i="64"/>
  <c r="K655" i="64" l="1"/>
  <c r="X656" i="64" s="1"/>
  <c r="X657" i="64" s="1"/>
  <c r="X658" i="64" s="1"/>
  <c r="X659" i="64" s="1"/>
  <c r="X660" i="64" s="1"/>
  <c r="AS655" i="64"/>
  <c r="AC655" i="64"/>
  <c r="F655" i="64" l="1"/>
  <c r="AE655" i="64"/>
  <c r="Y656" i="64"/>
  <c r="M656" i="64" s="1"/>
  <c r="AW655" i="64"/>
  <c r="L655" i="64"/>
  <c r="AJ655" i="64"/>
  <c r="H655" i="64"/>
  <c r="AH655" i="64" l="1"/>
  <c r="AI655" i="64"/>
  <c r="I655" i="64"/>
  <c r="E655" i="64" l="1"/>
  <c r="C656" i="64" l="1"/>
  <c r="G656" i="64" s="1"/>
  <c r="W656" i="64" s="1"/>
  <c r="W657" i="64" s="1"/>
  <c r="W658" i="64" s="1"/>
  <c r="W659" i="64" s="1"/>
  <c r="J656" i="64"/>
  <c r="D656" i="64"/>
  <c r="K656" i="64" l="1"/>
  <c r="AN662" i="64"/>
  <c r="T662" i="64" s="1"/>
  <c r="T663" i="64" s="1"/>
  <c r="AC656" i="64"/>
  <c r="AS656" i="64"/>
  <c r="Y657" i="64" l="1"/>
  <c r="AW656" i="64"/>
  <c r="AE656" i="64"/>
  <c r="H656" i="64"/>
  <c r="AR657" i="64" s="1"/>
  <c r="L656" i="64"/>
  <c r="AJ656" i="64"/>
  <c r="AB656" i="64"/>
  <c r="F656" i="64"/>
  <c r="M657" i="64" l="1"/>
  <c r="AO657" i="64"/>
  <c r="AP657" i="64"/>
  <c r="AH656" i="64"/>
  <c r="Z660" i="64"/>
  <c r="AU660" i="64"/>
  <c r="AT660" i="64"/>
  <c r="AI656" i="64"/>
  <c r="I656" i="64"/>
  <c r="R658" i="64" l="1"/>
  <c r="R659" i="64" s="1"/>
  <c r="R660" i="64" s="1"/>
  <c r="R661" i="64" s="1"/>
  <c r="S662" i="64" s="1"/>
  <c r="S663" i="64" s="1"/>
  <c r="AB657" i="64"/>
  <c r="E656" i="64"/>
  <c r="C657" i="64" s="1"/>
  <c r="G657" i="64" s="1"/>
  <c r="R662" i="64" l="1"/>
  <c r="AC657" i="64"/>
  <c r="J657" i="64"/>
  <c r="K657" i="64" l="1"/>
  <c r="AE657" i="64"/>
  <c r="AJ657" i="64" l="1"/>
  <c r="L657" i="64"/>
  <c r="D657" i="64"/>
  <c r="AQ657" i="64" s="1"/>
  <c r="F657" i="64" l="1"/>
  <c r="U658" i="64" s="1"/>
  <c r="U659" i="64" s="1"/>
  <c r="U660" i="64" s="1"/>
  <c r="U661" i="64" s="1"/>
  <c r="U662" i="64" s="1"/>
  <c r="AS657" i="64"/>
  <c r="I657" i="64"/>
  <c r="H657" i="64"/>
  <c r="AI657" i="64"/>
  <c r="AL657" i="64" s="1"/>
  <c r="AM657" i="64" s="1"/>
  <c r="AH657" i="64" l="1"/>
  <c r="E657" i="64"/>
  <c r="C658" i="64" s="1"/>
  <c r="G658" i="64" s="1"/>
  <c r="AC658" i="64" s="1"/>
  <c r="Y658" i="64"/>
  <c r="M658" i="64" s="1"/>
  <c r="AW657" i="64"/>
  <c r="AE658" i="64" l="1"/>
  <c r="AF658" i="64" s="1"/>
  <c r="AG660" i="64" s="1"/>
  <c r="D658" i="64"/>
  <c r="AB658" i="64"/>
  <c r="J658" i="64"/>
  <c r="V662" i="64"/>
  <c r="V663" i="64" s="1"/>
  <c r="N664" i="64" l="1"/>
  <c r="O664" i="64"/>
  <c r="K658" i="64"/>
  <c r="AS658" i="64"/>
  <c r="P660" i="64"/>
  <c r="Q660" i="64"/>
  <c r="AR658" i="64" l="1"/>
  <c r="AQ658" i="64"/>
  <c r="AQ659" i="64" s="1"/>
  <c r="AQ660" i="64" s="1"/>
  <c r="AQ661" i="64" s="1"/>
  <c r="F658" i="64"/>
  <c r="L658" i="64"/>
  <c r="AJ658" i="64"/>
  <c r="H658" i="64"/>
  <c r="Y659" i="64"/>
  <c r="AW658" i="64" l="1"/>
  <c r="I658" i="64"/>
  <c r="AH658" i="64"/>
  <c r="AI658" i="64"/>
  <c r="AK658" i="64" l="1"/>
  <c r="AA659" i="64" s="1"/>
  <c r="AA660" i="64" s="1"/>
  <c r="E658" i="64"/>
  <c r="C659" i="64" s="1"/>
  <c r="G659" i="64" s="1"/>
  <c r="M659" i="64" l="1"/>
  <c r="D659" i="64" s="1"/>
  <c r="AA661" i="64"/>
  <c r="AC659" i="64"/>
  <c r="J659" i="64" l="1"/>
  <c r="AB659" i="64"/>
  <c r="AA662" i="64"/>
  <c r="AE659" i="64"/>
  <c r="K659" i="64"/>
  <c r="AR659" i="64" s="1"/>
  <c r="AR660" i="64" s="1"/>
  <c r="AR661" i="64" s="1"/>
  <c r="AS659" i="64"/>
  <c r="F659" i="64" l="1"/>
  <c r="Y660" i="64"/>
  <c r="M660" i="64" s="1"/>
  <c r="AA663" i="64"/>
  <c r="T659" i="64"/>
  <c r="AV660" i="64" s="1"/>
  <c r="AV661" i="64" s="1"/>
  <c r="AV662" i="64" s="1"/>
  <c r="AV663" i="64" s="1"/>
  <c r="AV664" i="64" s="1"/>
  <c r="AJ659" i="64"/>
  <c r="L659" i="64"/>
  <c r="H659" i="64"/>
  <c r="AH659" i="64" l="1"/>
  <c r="I659" i="64"/>
  <c r="AW659" i="64"/>
  <c r="AI659" i="64"/>
  <c r="AB660" i="64"/>
  <c r="E659" i="64" l="1"/>
  <c r="C660" i="64" l="1"/>
  <c r="G660" i="64" s="1"/>
  <c r="D660" i="64"/>
  <c r="J660" i="64"/>
  <c r="K660" i="64" l="1"/>
  <c r="X661" i="64" s="1"/>
  <c r="X662" i="64" s="1"/>
  <c r="X663" i="64" s="1"/>
  <c r="X664" i="64" s="1"/>
  <c r="X665" i="64" s="1"/>
  <c r="AC660" i="64"/>
  <c r="AS660" i="64"/>
  <c r="Y661" i="64" l="1"/>
  <c r="M661" i="64" s="1"/>
  <c r="AW660" i="64"/>
  <c r="AJ660" i="64"/>
  <c r="H660" i="64"/>
  <c r="L660" i="64"/>
  <c r="AE660" i="64"/>
  <c r="F660" i="64"/>
  <c r="I660" i="64" l="1"/>
  <c r="AH660" i="64"/>
  <c r="AI660" i="64"/>
  <c r="E660" i="64" l="1"/>
  <c r="C661" i="64" l="1"/>
  <c r="G661" i="64" s="1"/>
  <c r="W661" i="64" s="1"/>
  <c r="W662" i="64" s="1"/>
  <c r="W663" i="64" s="1"/>
  <c r="W664" i="64" s="1"/>
  <c r="J661" i="64"/>
  <c r="D661" i="64"/>
  <c r="K661" i="64" l="1"/>
  <c r="AN667" i="64"/>
  <c r="T667" i="64" s="1"/>
  <c r="T668" i="64" s="1"/>
  <c r="AS661" i="64"/>
  <c r="AC661" i="64"/>
  <c r="AB661" i="64" l="1"/>
  <c r="AE661" i="64"/>
  <c r="Y662" i="64"/>
  <c r="AW661" i="64"/>
  <c r="L661" i="64"/>
  <c r="H661" i="64"/>
  <c r="AR662" i="64" s="1"/>
  <c r="AJ661" i="64"/>
  <c r="F661" i="64"/>
  <c r="M662" i="64" l="1"/>
  <c r="AO662" i="64"/>
  <c r="AI661" i="64"/>
  <c r="AH661" i="64"/>
  <c r="AP662" i="64"/>
  <c r="I661" i="64"/>
  <c r="Z665" i="64"/>
  <c r="AT665" i="64"/>
  <c r="AU665" i="64"/>
  <c r="AB662" i="64" l="1"/>
  <c r="R663" i="64"/>
  <c r="R664" i="64" s="1"/>
  <c r="R665" i="64" s="1"/>
  <c r="R666" i="64" s="1"/>
  <c r="R667" i="64" s="1"/>
  <c r="E661" i="64"/>
  <c r="S667" i="64" l="1"/>
  <c r="S668" i="64" s="1"/>
  <c r="C662" i="64"/>
  <c r="G662" i="64" s="1"/>
  <c r="J662" i="64"/>
  <c r="AC662" i="64" l="1"/>
  <c r="K662" i="64"/>
  <c r="AJ662" i="64" l="1"/>
  <c r="L662" i="64"/>
  <c r="D662" i="64"/>
  <c r="AQ662" i="64" s="1"/>
  <c r="AE662" i="64"/>
  <c r="F662" i="64" l="1"/>
  <c r="U663" i="64" s="1"/>
  <c r="U664" i="64" s="1"/>
  <c r="U665" i="64" s="1"/>
  <c r="U666" i="64" s="1"/>
  <c r="U667" i="64" s="1"/>
  <c r="I662" i="64"/>
  <c r="AS662" i="64"/>
  <c r="H662" i="64"/>
  <c r="AI662" i="64"/>
  <c r="AL662" i="64" s="1"/>
  <c r="AM662" i="64" s="1"/>
  <c r="Y663" i="64" l="1"/>
  <c r="M663" i="64" s="1"/>
  <c r="AW662" i="64"/>
  <c r="AH662" i="64"/>
  <c r="E662" i="64"/>
  <c r="C663" i="64" s="1"/>
  <c r="G663" i="64" s="1"/>
  <c r="AC663" i="64" s="1"/>
  <c r="V667" i="64" l="1"/>
  <c r="V668" i="64" s="1"/>
  <c r="AE663" i="64"/>
  <c r="AF663" i="64" s="1"/>
  <c r="AG665" i="64" s="1"/>
  <c r="D663" i="64"/>
  <c r="AS663" i="64" s="1"/>
  <c r="AB663" i="64"/>
  <c r="J663" i="64"/>
  <c r="Y664" i="64" l="1"/>
  <c r="P665" i="64"/>
  <c r="Q665" i="64"/>
  <c r="N669" i="64"/>
  <c r="O669" i="64"/>
  <c r="K663" i="64"/>
  <c r="AR663" i="64" l="1"/>
  <c r="AQ663" i="64"/>
  <c r="AQ664" i="64" s="1"/>
  <c r="AQ665" i="64" s="1"/>
  <c r="AQ666" i="64" s="1"/>
  <c r="F663" i="64"/>
  <c r="L663" i="64"/>
  <c r="AJ663" i="64"/>
  <c r="H663" i="64"/>
  <c r="AW663" i="64" l="1"/>
  <c r="AH663" i="64"/>
  <c r="AI663" i="64"/>
  <c r="I663" i="64"/>
  <c r="AK663" i="64" l="1"/>
  <c r="M664" i="64" s="1"/>
  <c r="AA664" i="64"/>
  <c r="E663" i="64"/>
  <c r="C664" i="64" s="1"/>
  <c r="G664" i="64" s="1"/>
  <c r="AB664" i="64" l="1"/>
  <c r="D664" i="64"/>
  <c r="AS664" i="64" s="1"/>
  <c r="J664" i="64"/>
  <c r="AC664" i="64"/>
  <c r="AA665" i="64"/>
  <c r="AE664" i="64" l="1"/>
  <c r="K664" i="64"/>
  <c r="AR664" i="64" s="1"/>
  <c r="AR665" i="64" s="1"/>
  <c r="AR666" i="64" s="1"/>
  <c r="Y665" i="64"/>
  <c r="M665" i="64" s="1"/>
  <c r="AA666" i="64"/>
  <c r="F664" i="64" l="1"/>
  <c r="AB665" i="64"/>
  <c r="T664" i="64"/>
  <c r="AV665" i="64" s="1"/>
  <c r="AV666" i="64" s="1"/>
  <c r="AV667" i="64" s="1"/>
  <c r="AV668" i="64" s="1"/>
  <c r="AV669" i="64" s="1"/>
  <c r="AJ664" i="64"/>
  <c r="L664" i="64"/>
  <c r="H664" i="64"/>
  <c r="AA667" i="64"/>
  <c r="AI664" i="64" l="1"/>
  <c r="I664" i="64"/>
  <c r="AW664" i="64"/>
  <c r="AH664" i="64"/>
  <c r="AA668" i="64"/>
  <c r="E664" i="64" l="1"/>
  <c r="C665" i="64" l="1"/>
  <c r="G665" i="64" s="1"/>
  <c r="J665" i="64"/>
  <c r="D665" i="64"/>
  <c r="K665" i="64" l="1"/>
  <c r="X666" i="64" s="1"/>
  <c r="X667" i="64" s="1"/>
  <c r="X668" i="64" s="1"/>
  <c r="X669" i="64" s="1"/>
  <c r="X670" i="64" s="1"/>
  <c r="AC665" i="64"/>
  <c r="AS665" i="64"/>
  <c r="F665" i="64" l="1"/>
  <c r="Y666" i="64"/>
  <c r="M666" i="64" s="1"/>
  <c r="AW665" i="64"/>
  <c r="AE665" i="64"/>
  <c r="AJ665" i="64"/>
  <c r="L665" i="64"/>
  <c r="H665" i="64"/>
  <c r="AH665" i="64" l="1"/>
  <c r="I665" i="64"/>
  <c r="AI665" i="64"/>
  <c r="E665" i="64" l="1"/>
  <c r="C666" i="64" l="1"/>
  <c r="G666" i="64" s="1"/>
  <c r="W666" i="64" s="1"/>
  <c r="W667" i="64" s="1"/>
  <c r="W668" i="64" s="1"/>
  <c r="W669" i="64" s="1"/>
  <c r="J666" i="64"/>
  <c r="D666" i="64"/>
  <c r="K666" i="64" l="1"/>
  <c r="AN672" i="64"/>
  <c r="T672" i="64" s="1"/>
  <c r="T673" i="64" s="1"/>
  <c r="AS666" i="64"/>
  <c r="AC666" i="64"/>
  <c r="AB666" i="64" l="1"/>
  <c r="AE666" i="64"/>
  <c r="Y667" i="64"/>
  <c r="AW666" i="64"/>
  <c r="H666" i="64"/>
  <c r="AR667" i="64" s="1"/>
  <c r="AJ666" i="64"/>
  <c r="L666" i="64"/>
  <c r="F666" i="64"/>
  <c r="M667" i="64" l="1"/>
  <c r="AO667" i="64"/>
  <c r="I666" i="64"/>
  <c r="AI666" i="64"/>
  <c r="AP667" i="64"/>
  <c r="AH666" i="64"/>
  <c r="AU670" i="64"/>
  <c r="Z670" i="64"/>
  <c r="AT670" i="64"/>
  <c r="R668" i="64" l="1"/>
  <c r="R669" i="64" s="1"/>
  <c r="R670" i="64" s="1"/>
  <c r="R671" i="64" s="1"/>
  <c r="S672" i="64" s="1"/>
  <c r="S673" i="64" s="1"/>
  <c r="E666" i="64"/>
  <c r="C667" i="64" s="1"/>
  <c r="G667" i="64" s="1"/>
  <c r="AB667" i="64"/>
  <c r="R672" i="64" l="1"/>
  <c r="AC667" i="64"/>
  <c r="J667" i="64"/>
  <c r="AE667" i="64" l="1"/>
  <c r="K667" i="64"/>
  <c r="D667" i="64" s="1"/>
  <c r="AQ667" i="64" s="1"/>
  <c r="AS667" i="64" l="1"/>
  <c r="H667" i="64"/>
  <c r="L667" i="64"/>
  <c r="AJ667" i="64"/>
  <c r="Y668" i="64"/>
  <c r="AW667" i="64"/>
  <c r="F667" i="64"/>
  <c r="U668" i="64" s="1"/>
  <c r="U669" i="64" s="1"/>
  <c r="U670" i="64" s="1"/>
  <c r="U671" i="64" s="1"/>
  <c r="U672" i="64" s="1"/>
  <c r="M668" i="64" l="1"/>
  <c r="I667" i="64"/>
  <c r="AI667" i="64"/>
  <c r="AL667" i="64" s="1"/>
  <c r="AM667" i="64" s="1"/>
  <c r="AH667" i="64"/>
  <c r="E667" i="64" l="1"/>
  <c r="C668" i="64" s="1"/>
  <c r="G668" i="64" s="1"/>
  <c r="V672" i="64"/>
  <c r="V673" i="64" s="1"/>
  <c r="AB668" i="64"/>
  <c r="J668" i="64"/>
  <c r="D668" i="64" l="1"/>
  <c r="N674" i="64"/>
  <c r="O674" i="64"/>
  <c r="K668" i="64"/>
  <c r="AC668" i="64"/>
  <c r="AS668" i="64"/>
  <c r="AQ668" i="64" l="1"/>
  <c r="AQ669" i="64" s="1"/>
  <c r="AQ670" i="64" s="1"/>
  <c r="AR668" i="64"/>
  <c r="AE668" i="64"/>
  <c r="AF668" i="64" s="1"/>
  <c r="AG670" i="64" s="1"/>
  <c r="H668" i="64"/>
  <c r="AJ668" i="64"/>
  <c r="L668" i="64"/>
  <c r="F668" i="64"/>
  <c r="Y669" i="64"/>
  <c r="AI668" i="64" l="1"/>
  <c r="I668" i="64"/>
  <c r="AH668" i="64"/>
  <c r="AW668" i="64"/>
  <c r="Q670" i="64"/>
  <c r="AQ671" i="64" s="1"/>
  <c r="P670" i="64"/>
  <c r="AK668" i="64" l="1"/>
  <c r="AA669" i="64" s="1"/>
  <c r="AA670" i="64" s="1"/>
  <c r="E668" i="64"/>
  <c r="C669" i="64" s="1"/>
  <c r="G669" i="64" s="1"/>
  <c r="M669" i="64" l="1"/>
  <c r="D669" i="64" s="1"/>
  <c r="AS669" i="64" s="1"/>
  <c r="AA671" i="64"/>
  <c r="AC669" i="64"/>
  <c r="AB669" i="64" l="1"/>
  <c r="J669" i="64"/>
  <c r="K669" i="64" s="1"/>
  <c r="AR669" i="64" s="1"/>
  <c r="AR670" i="64" s="1"/>
  <c r="AR671" i="64" s="1"/>
  <c r="AE669" i="64"/>
  <c r="AA672" i="64"/>
  <c r="Y670" i="64"/>
  <c r="M670" i="64" s="1"/>
  <c r="T669" i="64" l="1"/>
  <c r="AV670" i="64" s="1"/>
  <c r="AV671" i="64" s="1"/>
  <c r="AV672" i="64" s="1"/>
  <c r="AV673" i="64" s="1"/>
  <c r="AV674" i="64" s="1"/>
  <c r="L669" i="64"/>
  <c r="AJ669" i="64"/>
  <c r="F669" i="64"/>
  <c r="H669" i="64"/>
  <c r="AH669" i="64" s="1"/>
  <c r="I669" i="64"/>
  <c r="AW669" i="64"/>
  <c r="AI669" i="64"/>
  <c r="AA673" i="64"/>
  <c r="AB670" i="64"/>
  <c r="E669" i="64" l="1"/>
  <c r="C670" i="64" l="1"/>
  <c r="G670" i="64" s="1"/>
  <c r="D670" i="64"/>
  <c r="J670" i="64"/>
  <c r="K670" i="64" l="1"/>
  <c r="X671" i="64" s="1"/>
  <c r="X672" i="64" s="1"/>
  <c r="X673" i="64" s="1"/>
  <c r="X674" i="64" s="1"/>
  <c r="X675" i="64" s="1"/>
  <c r="AC670" i="64"/>
  <c r="AS670" i="64"/>
  <c r="AE670" i="64" l="1"/>
  <c r="L670" i="64"/>
  <c r="H670" i="64"/>
  <c r="AJ670" i="64"/>
  <c r="Y671" i="64"/>
  <c r="M671" i="64" s="1"/>
  <c r="AW670" i="64"/>
  <c r="F670" i="64"/>
  <c r="AI670" i="64" l="1"/>
  <c r="AH670" i="64"/>
  <c r="I670" i="64"/>
  <c r="E670" i="64" l="1"/>
  <c r="C671" i="64" l="1"/>
  <c r="G671" i="64" s="1"/>
  <c r="W671" i="64" s="1"/>
  <c r="W672" i="64" s="1"/>
  <c r="W673" i="64" s="1"/>
  <c r="W674" i="64" s="1"/>
  <c r="D671" i="64"/>
  <c r="J671" i="64"/>
  <c r="K671" i="64" l="1"/>
  <c r="F671" i="64" s="1"/>
  <c r="AN677" i="64"/>
  <c r="T677" i="64" s="1"/>
  <c r="T678" i="64" s="1"/>
  <c r="AS671" i="64"/>
  <c r="AC671" i="64"/>
  <c r="AB671" i="64" l="1"/>
  <c r="AE671" i="64"/>
  <c r="Y672" i="64"/>
  <c r="AW671" i="64"/>
  <c r="AJ671" i="64"/>
  <c r="L671" i="64"/>
  <c r="H671" i="64"/>
  <c r="AR672" i="64" s="1"/>
  <c r="M672" i="64" l="1"/>
  <c r="AO672" i="64"/>
  <c r="I671" i="64"/>
  <c r="AP672" i="64"/>
  <c r="AH671" i="64"/>
  <c r="AI671" i="64"/>
  <c r="AU675" i="64"/>
  <c r="Z675" i="64"/>
  <c r="AT675" i="64"/>
  <c r="AB672" i="64" l="1"/>
  <c r="R673" i="64"/>
  <c r="R674" i="64" s="1"/>
  <c r="R675" i="64" s="1"/>
  <c r="R676" i="64" s="1"/>
  <c r="S677" i="64" s="1"/>
  <c r="S678" i="64" s="1"/>
  <c r="E671" i="64"/>
  <c r="R677" i="64" l="1"/>
  <c r="C672" i="64"/>
  <c r="G672" i="64" s="1"/>
  <c r="J672" i="64"/>
  <c r="K672" i="64" l="1"/>
  <c r="D672" i="64" s="1"/>
  <c r="AQ672" i="64" s="1"/>
  <c r="AC672" i="64"/>
  <c r="AS672" i="64" l="1"/>
  <c r="Y673" i="64"/>
  <c r="AW672" i="64"/>
  <c r="AE672" i="64"/>
  <c r="H672" i="64"/>
  <c r="AJ672" i="64"/>
  <c r="L672" i="64"/>
  <c r="F672" i="64"/>
  <c r="U673" i="64" s="1"/>
  <c r="U674" i="64" s="1"/>
  <c r="U675" i="64" s="1"/>
  <c r="U676" i="64" s="1"/>
  <c r="U677" i="64" s="1"/>
  <c r="M673" i="64" l="1"/>
  <c r="AI672" i="64"/>
  <c r="AL672" i="64" s="1"/>
  <c r="AM672" i="64" s="1"/>
  <c r="AH672" i="64"/>
  <c r="I672" i="64"/>
  <c r="V677" i="64" l="1"/>
  <c r="V678" i="64" s="1"/>
  <c r="E672" i="64"/>
  <c r="AB673" i="64"/>
  <c r="C673" i="64" l="1"/>
  <c r="G673" i="64" s="1"/>
  <c r="D673" i="64"/>
  <c r="J673" i="64"/>
  <c r="N679" i="64"/>
  <c r="O679" i="64"/>
  <c r="K673" i="64" l="1"/>
  <c r="AS673" i="64"/>
  <c r="AC673" i="64"/>
  <c r="AQ673" i="64" l="1"/>
  <c r="AQ674" i="64" s="1"/>
  <c r="AQ675" i="64" s="1"/>
  <c r="F673" i="64"/>
  <c r="AR673" i="64"/>
  <c r="Y674" i="64"/>
  <c r="AE673" i="64"/>
  <c r="AF673" i="64" s="1"/>
  <c r="AG675" i="64" s="1"/>
  <c r="AJ673" i="64"/>
  <c r="H673" i="64"/>
  <c r="L673" i="64"/>
  <c r="AI673" i="64" l="1"/>
  <c r="Q675" i="64"/>
  <c r="AQ676" i="64" s="1"/>
  <c r="P675" i="64"/>
  <c r="AH673" i="64"/>
  <c r="AW673" i="64"/>
  <c r="I673" i="64"/>
  <c r="AK673" i="64" l="1"/>
  <c r="AA674" i="64" s="1"/>
  <c r="AA675" i="64" s="1"/>
  <c r="E673" i="64"/>
  <c r="C674" i="64" s="1"/>
  <c r="G674" i="64" s="1"/>
  <c r="M674" i="64" l="1"/>
  <c r="AB674" i="64" s="1"/>
  <c r="AC674" i="64"/>
  <c r="AA676" i="64"/>
  <c r="J674" i="64" l="1"/>
  <c r="K674" i="64" s="1"/>
  <c r="AR674" i="64" s="1"/>
  <c r="AR675" i="64" s="1"/>
  <c r="AR676" i="64" s="1"/>
  <c r="D674" i="64"/>
  <c r="AE674" i="64"/>
  <c r="AA677" i="64"/>
  <c r="AS674" i="64"/>
  <c r="Y675" i="64" l="1"/>
  <c r="M675" i="64" s="1"/>
  <c r="T674" i="64"/>
  <c r="AV675" i="64" s="1"/>
  <c r="AV676" i="64" s="1"/>
  <c r="AV677" i="64" s="1"/>
  <c r="AV678" i="64" s="1"/>
  <c r="AV679" i="64" s="1"/>
  <c r="AJ674" i="64"/>
  <c r="L674" i="64"/>
  <c r="H674" i="64"/>
  <c r="AA678" i="64"/>
  <c r="F674" i="64"/>
  <c r="AH674" i="64" l="1"/>
  <c r="AI674" i="64"/>
  <c r="I674" i="64"/>
  <c r="AW674" i="64"/>
  <c r="AB675" i="64"/>
  <c r="E674" i="64" l="1"/>
  <c r="C675" i="64" l="1"/>
  <c r="G675" i="64" s="1"/>
  <c r="J675" i="64"/>
  <c r="D675" i="64"/>
  <c r="K675" i="64" l="1"/>
  <c r="X676" i="64" s="1"/>
  <c r="X677" i="64" s="1"/>
  <c r="X678" i="64" s="1"/>
  <c r="X679" i="64" s="1"/>
  <c r="X680" i="64" s="1"/>
  <c r="AC675" i="64"/>
  <c r="AS675" i="64"/>
  <c r="Y676" i="64" l="1"/>
  <c r="M676" i="64" s="1"/>
  <c r="AW675" i="64"/>
  <c r="AE675" i="64"/>
  <c r="H675" i="64"/>
  <c r="AJ675" i="64"/>
  <c r="L675" i="64"/>
  <c r="F675" i="64"/>
  <c r="I675" i="64" l="1"/>
  <c r="AI675" i="64"/>
  <c r="AH675" i="64"/>
  <c r="E675" i="64" l="1"/>
  <c r="C676" i="64" l="1"/>
  <c r="G676" i="64" s="1"/>
  <c r="W676" i="64" s="1"/>
  <c r="W677" i="64" s="1"/>
  <c r="W678" i="64" s="1"/>
  <c r="W679" i="64" s="1"/>
  <c r="D676" i="64"/>
  <c r="J676" i="64"/>
  <c r="K676" i="64" l="1"/>
  <c r="F676" i="64" s="1"/>
  <c r="AN682" i="64"/>
  <c r="T682" i="64" s="1"/>
  <c r="T683" i="64" s="1"/>
  <c r="AS676" i="64"/>
  <c r="AC676" i="64"/>
  <c r="AE676" i="64" l="1"/>
  <c r="Y677" i="64"/>
  <c r="AW676" i="64"/>
  <c r="AB676" i="64"/>
  <c r="L676" i="64"/>
  <c r="H676" i="64"/>
  <c r="AR677" i="64" s="1"/>
  <c r="AJ676" i="64"/>
  <c r="M677" i="64" l="1"/>
  <c r="AO677" i="64"/>
  <c r="AT680" i="64"/>
  <c r="AU680" i="64"/>
  <c r="Z680" i="64"/>
  <c r="AI676" i="64"/>
  <c r="AP677" i="64"/>
  <c r="AH676" i="64"/>
  <c r="I676" i="64"/>
  <c r="AB677" i="64" l="1"/>
  <c r="R678" i="64"/>
  <c r="R679" i="64" s="1"/>
  <c r="R680" i="64" s="1"/>
  <c r="R681" i="64" s="1"/>
  <c r="R682" i="64" s="1"/>
  <c r="E676" i="64"/>
  <c r="S682" i="64" l="1"/>
  <c r="S683" i="64" s="1"/>
  <c r="C677" i="64"/>
  <c r="G677" i="64" s="1"/>
  <c r="J677" i="64"/>
  <c r="AC677" i="64" l="1"/>
  <c r="K677" i="64"/>
  <c r="L677" i="64" l="1"/>
  <c r="AJ677" i="64"/>
  <c r="D677" i="64"/>
  <c r="AQ677" i="64" s="1"/>
  <c r="AE677" i="64"/>
  <c r="H677" i="64" l="1"/>
  <c r="AH677" i="64" s="1"/>
  <c r="AI677" i="64"/>
  <c r="AL677" i="64" s="1"/>
  <c r="AM677" i="64" s="1"/>
  <c r="F677" i="64"/>
  <c r="U678" i="64" s="1"/>
  <c r="U679" i="64" s="1"/>
  <c r="U680" i="64" s="1"/>
  <c r="U681" i="64" s="1"/>
  <c r="U682" i="64" s="1"/>
  <c r="I677" i="64"/>
  <c r="AS677" i="64"/>
  <c r="Y678" i="64" l="1"/>
  <c r="M678" i="64" s="1"/>
  <c r="AW677" i="64"/>
  <c r="E677" i="64"/>
  <c r="C678" i="64" s="1"/>
  <c r="G678" i="64" s="1"/>
  <c r="AC678" i="64" s="1"/>
  <c r="V682" i="64" l="1"/>
  <c r="V683" i="64" s="1"/>
  <c r="AE678" i="64"/>
  <c r="AF678" i="64" s="1"/>
  <c r="AG680" i="64" s="1"/>
  <c r="D678" i="64"/>
  <c r="AB678" i="64"/>
  <c r="J678" i="64"/>
  <c r="Q680" i="64" l="1"/>
  <c r="P680" i="64"/>
  <c r="AS678" i="64"/>
  <c r="K678" i="64"/>
  <c r="N684" i="64"/>
  <c r="O684" i="64"/>
  <c r="AQ678" i="64" l="1"/>
  <c r="AQ679" i="64" s="1"/>
  <c r="AQ680" i="64" s="1"/>
  <c r="AQ681" i="64" s="1"/>
  <c r="AR678" i="64"/>
  <c r="Y679" i="64"/>
  <c r="L678" i="64"/>
  <c r="AJ678" i="64"/>
  <c r="H678" i="64"/>
  <c r="F678" i="64"/>
  <c r="AW678" i="64" l="1"/>
  <c r="AH678" i="64"/>
  <c r="I678" i="64"/>
  <c r="AI678" i="64"/>
  <c r="AK678" i="64" l="1"/>
  <c r="AA679" i="64" s="1"/>
  <c r="AA680" i="64" s="1"/>
  <c r="M679" i="64"/>
  <c r="E678" i="64"/>
  <c r="C679" i="64" s="1"/>
  <c r="G679" i="64" s="1"/>
  <c r="AB679" i="64" l="1"/>
  <c r="J679" i="64"/>
  <c r="K679" i="64" s="1"/>
  <c r="AR679" i="64" s="1"/>
  <c r="AR680" i="64" s="1"/>
  <c r="AR681" i="64" s="1"/>
  <c r="D679" i="64"/>
  <c r="AS679" i="64" s="1"/>
  <c r="AA681" i="64"/>
  <c r="AC679" i="64"/>
  <c r="F679" i="64" l="1"/>
  <c r="Y680" i="64"/>
  <c r="M680" i="64" s="1"/>
  <c r="T679" i="64"/>
  <c r="AV680" i="64" s="1"/>
  <c r="AV681" i="64" s="1"/>
  <c r="AV682" i="64" s="1"/>
  <c r="AV683" i="64" s="1"/>
  <c r="AV684" i="64" s="1"/>
  <c r="AJ679" i="64"/>
  <c r="H679" i="64"/>
  <c r="L679" i="64"/>
  <c r="AE679" i="64"/>
  <c r="AA682" i="64"/>
  <c r="I679" i="64" l="1"/>
  <c r="AH679" i="64"/>
  <c r="AW679" i="64"/>
  <c r="AI679" i="64"/>
  <c r="AA683" i="64"/>
  <c r="AB680" i="64"/>
  <c r="E679" i="64" l="1"/>
  <c r="C680" i="64" l="1"/>
  <c r="G680" i="64" s="1"/>
  <c r="D680" i="64"/>
  <c r="J680" i="64"/>
  <c r="K680" i="64" l="1"/>
  <c r="X681" i="64" s="1"/>
  <c r="X682" i="64" s="1"/>
  <c r="X683" i="64" s="1"/>
  <c r="X684" i="64" s="1"/>
  <c r="X685" i="64" s="1"/>
  <c r="AC680" i="64"/>
  <c r="AS680" i="64"/>
  <c r="AE680" i="64" l="1"/>
  <c r="L680" i="64"/>
  <c r="H680" i="64"/>
  <c r="AJ680" i="64"/>
  <c r="Y681" i="64"/>
  <c r="M681" i="64" s="1"/>
  <c r="AW680" i="64"/>
  <c r="F680" i="64"/>
  <c r="AI680" i="64" l="1"/>
  <c r="I680" i="64"/>
  <c r="AH680" i="64"/>
  <c r="E680" i="64" l="1"/>
  <c r="C681" i="64" l="1"/>
  <c r="G681" i="64" s="1"/>
  <c r="W681" i="64" s="1"/>
  <c r="W682" i="64" s="1"/>
  <c r="W683" i="64" s="1"/>
  <c r="W684" i="64" s="1"/>
  <c r="D681" i="64"/>
  <c r="J681" i="64"/>
  <c r="K681" i="64" l="1"/>
  <c r="F681" i="64" s="1"/>
  <c r="AN687" i="64"/>
  <c r="T687" i="64" s="1"/>
  <c r="T688" i="64" s="1"/>
  <c r="AC681" i="64"/>
  <c r="AS681" i="64"/>
  <c r="AB681" i="64" l="1"/>
  <c r="Y682" i="64"/>
  <c r="AW681" i="64"/>
  <c r="AE681" i="64"/>
  <c r="AJ681" i="64"/>
  <c r="H681" i="64"/>
  <c r="AR682" i="64" s="1"/>
  <c r="L681" i="64"/>
  <c r="M682" i="64" l="1"/>
  <c r="AO682" i="64"/>
  <c r="I681" i="64"/>
  <c r="AP682" i="64"/>
  <c r="AH681" i="64"/>
  <c r="AI681" i="64"/>
  <c r="Z685" i="64"/>
  <c r="AT685" i="64"/>
  <c r="AU685" i="64"/>
  <c r="AB682" i="64" l="1"/>
  <c r="R683" i="64"/>
  <c r="R684" i="64" s="1"/>
  <c r="R685" i="64" s="1"/>
  <c r="R686" i="64" s="1"/>
  <c r="S687" i="64" s="1"/>
  <c r="S688" i="64" s="1"/>
  <c r="E681" i="64"/>
  <c r="R687" i="64" l="1"/>
  <c r="C682" i="64"/>
  <c r="G682" i="64" s="1"/>
  <c r="J682" i="64"/>
  <c r="AC682" i="64" l="1"/>
  <c r="K682" i="64"/>
  <c r="AE682" i="64" l="1"/>
  <c r="L682" i="64"/>
  <c r="AJ682" i="64"/>
  <c r="D682" i="64"/>
  <c r="AQ682" i="64" s="1"/>
  <c r="F682" i="64" l="1"/>
  <c r="U683" i="64" s="1"/>
  <c r="U684" i="64" s="1"/>
  <c r="U685" i="64" s="1"/>
  <c r="U686" i="64" s="1"/>
  <c r="U687" i="64" s="1"/>
  <c r="AS682" i="64"/>
  <c r="I682" i="64"/>
  <c r="AI682" i="64"/>
  <c r="AL682" i="64" s="1"/>
  <c r="AM682" i="64" s="1"/>
  <c r="H682" i="64"/>
  <c r="AH682" i="64" l="1"/>
  <c r="E682" i="64"/>
  <c r="C683" i="64" s="1"/>
  <c r="G683" i="64" s="1"/>
  <c r="AC683" i="64" s="1"/>
  <c r="Y683" i="64"/>
  <c r="M683" i="64" s="1"/>
  <c r="AW682" i="64"/>
  <c r="AE683" i="64" l="1"/>
  <c r="AF683" i="64" s="1"/>
  <c r="AG685" i="64" s="1"/>
  <c r="D683" i="64"/>
  <c r="AB683" i="64"/>
  <c r="J683" i="64"/>
  <c r="V687" i="64"/>
  <c r="V688" i="64" s="1"/>
  <c r="N689" i="64" l="1"/>
  <c r="O689" i="64"/>
  <c r="K683" i="64"/>
  <c r="AS683" i="64"/>
  <c r="P685" i="64"/>
  <c r="Q685" i="64"/>
  <c r="AR683" i="64" l="1"/>
  <c r="AQ683" i="64"/>
  <c r="AQ684" i="64" s="1"/>
  <c r="AQ685" i="64" s="1"/>
  <c r="AQ686" i="64" s="1"/>
  <c r="F683" i="64"/>
  <c r="AJ683" i="64"/>
  <c r="L683" i="64"/>
  <c r="H683" i="64"/>
  <c r="Y684" i="64"/>
  <c r="AW683" i="64" l="1"/>
  <c r="AH683" i="64"/>
  <c r="I683" i="64"/>
  <c r="AI683" i="64"/>
  <c r="AK683" i="64" l="1"/>
  <c r="AA684" i="64" s="1"/>
  <c r="AA685" i="64" s="1"/>
  <c r="E683" i="64"/>
  <c r="C684" i="64" s="1"/>
  <c r="G684" i="64" s="1"/>
  <c r="M684" i="64" l="1"/>
  <c r="D684" i="64" s="1"/>
  <c r="AA686" i="64"/>
  <c r="AC684" i="64"/>
  <c r="AB684" i="64" l="1"/>
  <c r="J684" i="64"/>
  <c r="K684" i="64" s="1"/>
  <c r="AR684" i="64" s="1"/>
  <c r="AR685" i="64" s="1"/>
  <c r="AR686" i="64" s="1"/>
  <c r="AA687" i="64"/>
  <c r="AE684" i="64"/>
  <c r="AS684" i="64"/>
  <c r="Y685" i="64" l="1"/>
  <c r="M685" i="64" s="1"/>
  <c r="AA688" i="64"/>
  <c r="T684" i="64"/>
  <c r="AV685" i="64" s="1"/>
  <c r="AV686" i="64" s="1"/>
  <c r="AV687" i="64" s="1"/>
  <c r="AV688" i="64" s="1"/>
  <c r="AV689" i="64" s="1"/>
  <c r="L684" i="64"/>
  <c r="AJ684" i="64"/>
  <c r="H684" i="64"/>
  <c r="F684" i="64"/>
  <c r="I684" i="64" l="1"/>
  <c r="AW684" i="64"/>
  <c r="AI684" i="64"/>
  <c r="AH684" i="64"/>
  <c r="AB685" i="64"/>
  <c r="E684" i="64" l="1"/>
  <c r="C685" i="64" l="1"/>
  <c r="G685" i="64" s="1"/>
  <c r="J685" i="64"/>
  <c r="D685" i="64"/>
  <c r="K685" i="64" l="1"/>
  <c r="X686" i="64" s="1"/>
  <c r="X687" i="64" s="1"/>
  <c r="X688" i="64" s="1"/>
  <c r="X689" i="64" s="1"/>
  <c r="X690" i="64" s="1"/>
  <c r="AC685" i="64"/>
  <c r="AS685" i="64"/>
  <c r="Y686" i="64" l="1"/>
  <c r="M686" i="64" s="1"/>
  <c r="AW685" i="64"/>
  <c r="AE685" i="64"/>
  <c r="L685" i="64"/>
  <c r="AJ685" i="64"/>
  <c r="H685" i="64"/>
  <c r="F685" i="64"/>
  <c r="AI685" i="64" l="1"/>
  <c r="I685" i="64"/>
  <c r="AH685" i="64"/>
  <c r="E685" i="64" l="1"/>
  <c r="C686" i="64" l="1"/>
  <c r="G686" i="64" s="1"/>
  <c r="W686" i="64" s="1"/>
  <c r="W687" i="64" s="1"/>
  <c r="W688" i="64" s="1"/>
  <c r="W689" i="64" s="1"/>
  <c r="D686" i="64"/>
  <c r="J686" i="64"/>
  <c r="K686" i="64" l="1"/>
  <c r="F686" i="64" s="1"/>
  <c r="AN692" i="64"/>
  <c r="T692" i="64" s="1"/>
  <c r="T693" i="64" s="1"/>
  <c r="AS686" i="64"/>
  <c r="AC686" i="64"/>
  <c r="Y687" i="64" l="1"/>
  <c r="AW686" i="64"/>
  <c r="AE686" i="64"/>
  <c r="AB686" i="64"/>
  <c r="AJ686" i="64"/>
  <c r="L686" i="64"/>
  <c r="H686" i="64"/>
  <c r="AR687" i="64" s="1"/>
  <c r="M687" i="64" l="1"/>
  <c r="AO687" i="64"/>
  <c r="Z690" i="64"/>
  <c r="AT690" i="64"/>
  <c r="AU690" i="64"/>
  <c r="AH686" i="64"/>
  <c r="AP687" i="64"/>
  <c r="I686" i="64"/>
  <c r="AI686" i="64"/>
  <c r="R688" i="64" l="1"/>
  <c r="R689" i="64" s="1"/>
  <c r="R690" i="64" s="1"/>
  <c r="R691" i="64" s="1"/>
  <c r="S692" i="64" s="1"/>
  <c r="S693" i="64" s="1"/>
  <c r="AB687" i="64"/>
  <c r="E686" i="64"/>
  <c r="C687" i="64" s="1"/>
  <c r="G687" i="64" s="1"/>
  <c r="R692" i="64" l="1"/>
  <c r="J687" i="64"/>
  <c r="AC687" i="64"/>
  <c r="AE687" i="64" l="1"/>
  <c r="K687" i="64"/>
  <c r="D687" i="64" s="1"/>
  <c r="AQ687" i="64" s="1"/>
  <c r="AS687" i="64" l="1"/>
  <c r="AJ687" i="64"/>
  <c r="H687" i="64"/>
  <c r="L687" i="64"/>
  <c r="Y688" i="64"/>
  <c r="AW687" i="64"/>
  <c r="F687" i="64"/>
  <c r="U688" i="64" s="1"/>
  <c r="U689" i="64" s="1"/>
  <c r="U690" i="64" s="1"/>
  <c r="U691" i="64" s="1"/>
  <c r="U692" i="64" s="1"/>
  <c r="M688" i="64" l="1"/>
  <c r="I687" i="64"/>
  <c r="AH687" i="64"/>
  <c r="AI687" i="64"/>
  <c r="AL687" i="64" s="1"/>
  <c r="AM687" i="64" s="1"/>
  <c r="E687" i="64" l="1"/>
  <c r="C688" i="64" s="1"/>
  <c r="G688" i="64" s="1"/>
  <c r="AB688" i="64"/>
  <c r="V692" i="64"/>
  <c r="V693" i="64" s="1"/>
  <c r="D688" i="64" l="1"/>
  <c r="J688" i="64"/>
  <c r="K688" i="64" s="1"/>
  <c r="N694" i="64"/>
  <c r="O694" i="64"/>
  <c r="AC688" i="64"/>
  <c r="AS688" i="64"/>
  <c r="AQ688" i="64" l="1"/>
  <c r="AQ689" i="64" s="1"/>
  <c r="AQ690" i="64" s="1"/>
  <c r="F688" i="64"/>
  <c r="AR688" i="64"/>
  <c r="AE688" i="64"/>
  <c r="AF688" i="64" s="1"/>
  <c r="AG690" i="64" s="1"/>
  <c r="AJ688" i="64"/>
  <c r="L688" i="64"/>
  <c r="H688" i="64"/>
  <c r="Y689" i="64"/>
  <c r="I688" i="64" l="1"/>
  <c r="AI688" i="64"/>
  <c r="AW688" i="64"/>
  <c r="AH688" i="64"/>
  <c r="Q690" i="64"/>
  <c r="AQ691" i="64" s="1"/>
  <c r="P690" i="64"/>
  <c r="AK688" i="64" l="1"/>
  <c r="AA689" i="64" s="1"/>
  <c r="AA690" i="64" s="1"/>
  <c r="E688" i="64"/>
  <c r="C689" i="64" s="1"/>
  <c r="G689" i="64" s="1"/>
  <c r="M689" i="64" l="1"/>
  <c r="AB689" i="64" s="1"/>
  <c r="AA691" i="64"/>
  <c r="AC689" i="64"/>
  <c r="D689" i="64" l="1"/>
  <c r="AS689" i="64" s="1"/>
  <c r="J689" i="64"/>
  <c r="K689" i="64" s="1"/>
  <c r="AR689" i="64" s="1"/>
  <c r="AR690" i="64" s="1"/>
  <c r="AR691" i="64" s="1"/>
  <c r="AE689" i="64"/>
  <c r="AA692" i="64"/>
  <c r="AA693" i="64" l="1"/>
  <c r="Y690" i="64"/>
  <c r="M690" i="64" s="1"/>
  <c r="T689" i="64"/>
  <c r="AV690" i="64" s="1"/>
  <c r="AV691" i="64" s="1"/>
  <c r="AV692" i="64" s="1"/>
  <c r="AV693" i="64" s="1"/>
  <c r="AV694" i="64" s="1"/>
  <c r="L689" i="64"/>
  <c r="H689" i="64"/>
  <c r="AJ689" i="64"/>
  <c r="F689" i="64"/>
  <c r="I689" i="64" l="1"/>
  <c r="AH689" i="64"/>
  <c r="AI689" i="64"/>
  <c r="AB690" i="64"/>
  <c r="AW689" i="64"/>
  <c r="E689" i="64" l="1"/>
  <c r="C690" i="64" l="1"/>
  <c r="G690" i="64" s="1"/>
  <c r="D690" i="64"/>
  <c r="J690" i="64"/>
  <c r="K690" i="64" l="1"/>
  <c r="X691" i="64" s="1"/>
  <c r="X692" i="64" s="1"/>
  <c r="X693" i="64" s="1"/>
  <c r="X694" i="64" s="1"/>
  <c r="X695" i="64" s="1"/>
  <c r="AC690" i="64"/>
  <c r="AS690" i="64"/>
  <c r="L690" i="64" l="1"/>
  <c r="AJ690" i="64"/>
  <c r="H690" i="64"/>
  <c r="Y691" i="64"/>
  <c r="M691" i="64" s="1"/>
  <c r="AW690" i="64"/>
  <c r="AE690" i="64"/>
  <c r="F690" i="64"/>
  <c r="AI690" i="64" l="1"/>
  <c r="AH690" i="64"/>
  <c r="I690" i="64"/>
  <c r="E690" i="64" l="1"/>
  <c r="C691" i="64" l="1"/>
  <c r="G691" i="64" s="1"/>
  <c r="W691" i="64" s="1"/>
  <c r="W692" i="64" s="1"/>
  <c r="W693" i="64" s="1"/>
  <c r="W694" i="64" s="1"/>
  <c r="D691" i="64"/>
  <c r="J691" i="64"/>
  <c r="K691" i="64" l="1"/>
  <c r="F691" i="64" s="1"/>
  <c r="AN697" i="64"/>
  <c r="T697" i="64" s="1"/>
  <c r="T698" i="64" s="1"/>
  <c r="AC691" i="64"/>
  <c r="AS691" i="64"/>
  <c r="Y692" i="64" l="1"/>
  <c r="AW691" i="64"/>
  <c r="AE691" i="64"/>
  <c r="AB691" i="64"/>
  <c r="L691" i="64"/>
  <c r="H691" i="64"/>
  <c r="AR692" i="64" s="1"/>
  <c r="AJ691" i="64"/>
  <c r="M692" i="64" l="1"/>
  <c r="AO692" i="64"/>
  <c r="Z695" i="64"/>
  <c r="AU695" i="64"/>
  <c r="AT695" i="64"/>
  <c r="AI691" i="64"/>
  <c r="AP692" i="64"/>
  <c r="AH691" i="64"/>
  <c r="I691" i="64"/>
  <c r="R693" i="64" l="1"/>
  <c r="R694" i="64" s="1"/>
  <c r="R695" i="64" s="1"/>
  <c r="R696" i="64" s="1"/>
  <c r="S697" i="64" s="1"/>
  <c r="S698" i="64" s="1"/>
  <c r="AB692" i="64"/>
  <c r="E691" i="64"/>
  <c r="C692" i="64" s="1"/>
  <c r="G692" i="64" s="1"/>
  <c r="R697" i="64" l="1"/>
  <c r="J692" i="64"/>
  <c r="AC692" i="64"/>
  <c r="K692" i="64" l="1"/>
  <c r="D692" i="64" s="1"/>
  <c r="AQ692" i="64" s="1"/>
  <c r="AE692" i="64"/>
  <c r="AS692" i="64" l="1"/>
  <c r="Y693" i="64" s="1"/>
  <c r="AW692" i="64"/>
  <c r="L692" i="64"/>
  <c r="H692" i="64"/>
  <c r="AJ692" i="64"/>
  <c r="F692" i="64"/>
  <c r="U693" i="64" s="1"/>
  <c r="U694" i="64" s="1"/>
  <c r="U695" i="64" s="1"/>
  <c r="U696" i="64" s="1"/>
  <c r="U697" i="64" s="1"/>
  <c r="M693" i="64" l="1"/>
  <c r="I692" i="64"/>
  <c r="AI692" i="64"/>
  <c r="AL692" i="64" s="1"/>
  <c r="AM692" i="64" s="1"/>
  <c r="AH692" i="64"/>
  <c r="E692" i="64" l="1"/>
  <c r="C693" i="64" s="1"/>
  <c r="G693" i="64" s="1"/>
  <c r="AB693" i="64"/>
  <c r="V697" i="64"/>
  <c r="V698" i="64" s="1"/>
  <c r="J693" i="64" l="1"/>
  <c r="D693" i="64"/>
  <c r="AS693" i="64" s="1"/>
  <c r="N699" i="64"/>
  <c r="O699" i="64"/>
  <c r="K693" i="64"/>
  <c r="AC693" i="64"/>
  <c r="AR693" i="64" l="1"/>
  <c r="AQ693" i="64"/>
  <c r="AQ694" i="64" s="1"/>
  <c r="AQ695" i="64" s="1"/>
  <c r="F693" i="64"/>
  <c r="AE693" i="64"/>
  <c r="AF693" i="64" s="1"/>
  <c r="AG695" i="64" s="1"/>
  <c r="L693" i="64"/>
  <c r="AJ693" i="64"/>
  <c r="H693" i="64"/>
  <c r="Y694" i="64"/>
  <c r="I693" i="64" l="1"/>
  <c r="AI693" i="64"/>
  <c r="AW693" i="64"/>
  <c r="AH693" i="64"/>
  <c r="Q695" i="64"/>
  <c r="AQ696" i="64" s="1"/>
  <c r="P695" i="64"/>
  <c r="AK693" i="64" l="1"/>
  <c r="AA694" i="64" s="1"/>
  <c r="AA695" i="64" s="1"/>
  <c r="E693" i="64"/>
  <c r="C694" i="64" s="1"/>
  <c r="G694" i="64" s="1"/>
  <c r="M694" i="64" l="1"/>
  <c r="AB694" i="64" s="1"/>
  <c r="AA696" i="64"/>
  <c r="AC694" i="64"/>
  <c r="D694" i="64" l="1"/>
  <c r="AS694" i="64" s="1"/>
  <c r="J694" i="64"/>
  <c r="K694" i="64" s="1"/>
  <c r="AR694" i="64" s="1"/>
  <c r="AR695" i="64" s="1"/>
  <c r="AR696" i="64" s="1"/>
  <c r="AA697" i="64"/>
  <c r="Y695" i="64"/>
  <c r="M695" i="64" s="1"/>
  <c r="T694" i="64"/>
  <c r="AV695" i="64" s="1"/>
  <c r="AV696" i="64" s="1"/>
  <c r="AV697" i="64" s="1"/>
  <c r="AV698" i="64" s="1"/>
  <c r="AV699" i="64" s="1"/>
  <c r="AE694" i="64"/>
  <c r="AJ694" i="64" l="1"/>
  <c r="H694" i="64"/>
  <c r="L694" i="64"/>
  <c r="I694" i="64" s="1"/>
  <c r="F694" i="64"/>
  <c r="AI694" i="64"/>
  <c r="AB695" i="64"/>
  <c r="AH694" i="64"/>
  <c r="AA698" i="64"/>
  <c r="AW694" i="64"/>
  <c r="E694" i="64" l="1"/>
  <c r="C695" i="64" l="1"/>
  <c r="G695" i="64" s="1"/>
  <c r="D695" i="64"/>
  <c r="J695" i="64"/>
  <c r="K695" i="64" l="1"/>
  <c r="X696" i="64" s="1"/>
  <c r="X697" i="64" s="1"/>
  <c r="X698" i="64" s="1"/>
  <c r="X699" i="64" s="1"/>
  <c r="X700" i="64" s="1"/>
  <c r="AS695" i="64"/>
  <c r="AC695" i="64"/>
  <c r="Y696" i="64" l="1"/>
  <c r="M696" i="64" s="1"/>
  <c r="AW695" i="64"/>
  <c r="AE695" i="64"/>
  <c r="AJ695" i="64"/>
  <c r="H695" i="64"/>
  <c r="L695" i="64"/>
  <c r="F695" i="64"/>
  <c r="AH695" i="64" l="1"/>
  <c r="I695" i="64"/>
  <c r="AI695" i="64"/>
  <c r="E695" i="64" l="1"/>
  <c r="C696" i="64" l="1"/>
  <c r="G696" i="64" s="1"/>
  <c r="W696" i="64" s="1"/>
  <c r="W697" i="64" s="1"/>
  <c r="W698" i="64" s="1"/>
  <c r="W699" i="64" s="1"/>
  <c r="D696" i="64"/>
  <c r="J696" i="64"/>
  <c r="K696" i="64" l="1"/>
  <c r="F696" i="64" s="1"/>
  <c r="AN702" i="64"/>
  <c r="T702" i="64" s="1"/>
  <c r="T703" i="64" s="1"/>
  <c r="AS696" i="64"/>
  <c r="AC696" i="64"/>
  <c r="AB696" i="64" l="1"/>
  <c r="AE696" i="64"/>
  <c r="Y697" i="64"/>
  <c r="AW696" i="64"/>
  <c r="H696" i="64"/>
  <c r="AR697" i="64" s="1"/>
  <c r="L696" i="64"/>
  <c r="AJ696" i="64"/>
  <c r="M697" i="64" l="1"/>
  <c r="AO697" i="64"/>
  <c r="AI696" i="64"/>
  <c r="Z700" i="64"/>
  <c r="AT700" i="64"/>
  <c r="AU700" i="64"/>
  <c r="I696" i="64"/>
  <c r="AP697" i="64"/>
  <c r="AH696" i="64"/>
  <c r="AB697" i="64" l="1"/>
  <c r="R698" i="64"/>
  <c r="R699" i="64" s="1"/>
  <c r="R700" i="64" s="1"/>
  <c r="R701" i="64" s="1"/>
  <c r="R702" i="64" s="1"/>
  <c r="E696" i="64"/>
  <c r="S702" i="64" l="1"/>
  <c r="S703" i="64" s="1"/>
  <c r="C697" i="64"/>
  <c r="G697" i="64" s="1"/>
  <c r="J697" i="64"/>
  <c r="K697" i="64" l="1"/>
  <c r="AC697" i="64"/>
  <c r="AE697" i="64" l="1"/>
  <c r="AJ697" i="64"/>
  <c r="L697" i="64"/>
  <c r="D697" i="64"/>
  <c r="AQ697" i="64" s="1"/>
  <c r="AI697" i="64" l="1"/>
  <c r="AL697" i="64" s="1"/>
  <c r="AM697" i="64" s="1"/>
  <c r="F697" i="64"/>
  <c r="U698" i="64" s="1"/>
  <c r="U699" i="64" s="1"/>
  <c r="U700" i="64" s="1"/>
  <c r="U701" i="64" s="1"/>
  <c r="U702" i="64" s="1"/>
  <c r="AS697" i="64"/>
  <c r="I697" i="64"/>
  <c r="H697" i="64"/>
  <c r="AH697" i="64" l="1"/>
  <c r="E697" i="64"/>
  <c r="C698" i="64" s="1"/>
  <c r="G698" i="64" s="1"/>
  <c r="AC698" i="64" s="1"/>
  <c r="Y698" i="64"/>
  <c r="M698" i="64" s="1"/>
  <c r="AW697" i="64"/>
  <c r="D698" i="64" l="1"/>
  <c r="AB698" i="64"/>
  <c r="J698" i="64"/>
  <c r="V702" i="64"/>
  <c r="V703" i="64" s="1"/>
  <c r="AE698" i="64"/>
  <c r="AF698" i="64" s="1"/>
  <c r="AG700" i="64" s="1"/>
  <c r="Q700" i="64" l="1"/>
  <c r="P700" i="64"/>
  <c r="K698" i="64"/>
  <c r="N704" i="64"/>
  <c r="O704" i="64"/>
  <c r="AS698" i="64"/>
  <c r="AQ698" i="64" l="1"/>
  <c r="AQ699" i="64" s="1"/>
  <c r="AQ700" i="64" s="1"/>
  <c r="AQ701" i="64" s="1"/>
  <c r="AR698" i="64"/>
  <c r="Y699" i="64"/>
  <c r="L698" i="64"/>
  <c r="AJ698" i="64"/>
  <c r="H698" i="64"/>
  <c r="F698" i="64"/>
  <c r="I698" i="64" l="1"/>
  <c r="AH698" i="64"/>
  <c r="AI698" i="64"/>
  <c r="AW698" i="64"/>
  <c r="AK698" i="64" l="1"/>
  <c r="AA699" i="64" s="1"/>
  <c r="AA700" i="64" s="1"/>
  <c r="M699" i="64"/>
  <c r="E698" i="64"/>
  <c r="C699" i="64" s="1"/>
  <c r="G699" i="64" s="1"/>
  <c r="AC699" i="64" l="1"/>
  <c r="AA701" i="64"/>
  <c r="D699" i="64"/>
  <c r="AB699" i="64"/>
  <c r="J699" i="64"/>
  <c r="AS699" i="64" l="1"/>
  <c r="AE699" i="64"/>
  <c r="AA702" i="64"/>
  <c r="K699" i="64"/>
  <c r="AR699" i="64" s="1"/>
  <c r="AR700" i="64" s="1"/>
  <c r="AR701" i="64" s="1"/>
  <c r="T699" i="64" l="1"/>
  <c r="AV700" i="64" s="1"/>
  <c r="AV701" i="64" s="1"/>
  <c r="AV702" i="64" s="1"/>
  <c r="AV703" i="64" s="1"/>
  <c r="AV704" i="64" s="1"/>
  <c r="L699" i="64"/>
  <c r="AJ699" i="64"/>
  <c r="H699" i="64"/>
  <c r="Y700" i="64"/>
  <c r="M700" i="64" s="1"/>
  <c r="AA703" i="64"/>
  <c r="F699" i="64"/>
  <c r="AW699" i="64" l="1"/>
  <c r="AB700" i="64"/>
  <c r="AH699" i="64"/>
  <c r="AI699" i="64"/>
  <c r="I699" i="64"/>
  <c r="E699" i="64" l="1"/>
  <c r="C700" i="64" l="1"/>
  <c r="G700" i="64" s="1"/>
  <c r="D700" i="64"/>
  <c r="J700" i="64"/>
  <c r="K700" i="64" l="1"/>
  <c r="X701" i="64" s="1"/>
  <c r="X702" i="64" s="1"/>
  <c r="X703" i="64" s="1"/>
  <c r="X704" i="64" s="1"/>
  <c r="X705" i="64" s="1"/>
  <c r="AC700" i="64"/>
  <c r="AS700" i="64"/>
  <c r="F700" i="64" l="1"/>
  <c r="AE700" i="64"/>
  <c r="Y701" i="64"/>
  <c r="M701" i="64" s="1"/>
  <c r="AW700" i="64"/>
  <c r="H700" i="64"/>
  <c r="AJ700" i="64"/>
  <c r="L700" i="64"/>
  <c r="AI700" i="64" l="1"/>
  <c r="AH700" i="64"/>
  <c r="I700" i="64"/>
  <c r="E700" i="64" l="1"/>
  <c r="C701" i="64" l="1"/>
  <c r="G701" i="64" s="1"/>
  <c r="W701" i="64" s="1"/>
  <c r="W702" i="64" s="1"/>
  <c r="W703" i="64" s="1"/>
  <c r="W704" i="64" s="1"/>
  <c r="D701" i="64"/>
  <c r="J701" i="64"/>
  <c r="K701" i="64" l="1"/>
  <c r="F701" i="64" s="1"/>
  <c r="AN707" i="64"/>
  <c r="T707" i="64" s="1"/>
  <c r="T708" i="64" s="1"/>
  <c r="AC701" i="64"/>
  <c r="AS701" i="64"/>
  <c r="Y702" i="64" l="1"/>
  <c r="AW701" i="64"/>
  <c r="AE701" i="64"/>
  <c r="AB701" i="64"/>
  <c r="AJ701" i="64"/>
  <c r="L701" i="64"/>
  <c r="H701" i="64"/>
  <c r="AR702" i="64" s="1"/>
  <c r="M702" i="64" l="1"/>
  <c r="AO702" i="64"/>
  <c r="AH701" i="64"/>
  <c r="AP702" i="64"/>
  <c r="AU705" i="64"/>
  <c r="AT705" i="64"/>
  <c r="Z705" i="64"/>
  <c r="I701" i="64"/>
  <c r="AI701" i="64"/>
  <c r="R703" i="64" l="1"/>
  <c r="R704" i="64" s="1"/>
  <c r="R705" i="64" s="1"/>
  <c r="R706" i="64" s="1"/>
  <c r="S707" i="64" s="1"/>
  <c r="S708" i="64" s="1"/>
  <c r="AB702" i="64"/>
  <c r="E701" i="64"/>
  <c r="C702" i="64" s="1"/>
  <c r="G702" i="64" s="1"/>
  <c r="R707" i="64" l="1"/>
  <c r="J702" i="64"/>
  <c r="K702" i="64" s="1"/>
  <c r="AC702" i="64"/>
  <c r="AE702" i="64" l="1"/>
  <c r="L702" i="64"/>
  <c r="AJ702" i="64"/>
  <c r="D702" i="64"/>
  <c r="AQ702" i="64" s="1"/>
  <c r="F702" i="64" l="1"/>
  <c r="U703" i="64" s="1"/>
  <c r="U704" i="64" s="1"/>
  <c r="U705" i="64" s="1"/>
  <c r="U706" i="64" s="1"/>
  <c r="U707" i="64" s="1"/>
  <c r="I702" i="64"/>
  <c r="AS702" i="64"/>
  <c r="AI702" i="64"/>
  <c r="AL702" i="64" s="1"/>
  <c r="AM702" i="64" s="1"/>
  <c r="H702" i="64"/>
  <c r="AH702" i="64" l="1"/>
  <c r="E702" i="64"/>
  <c r="C703" i="64" s="1"/>
  <c r="G703" i="64" s="1"/>
  <c r="AC703" i="64" s="1"/>
  <c r="Y703" i="64"/>
  <c r="M703" i="64" s="1"/>
  <c r="AW702" i="64"/>
  <c r="V707" i="64" l="1"/>
  <c r="V708" i="64" s="1"/>
  <c r="AB703" i="64"/>
  <c r="D703" i="64"/>
  <c r="J703" i="64"/>
  <c r="AE703" i="64"/>
  <c r="AF703" i="64" s="1"/>
  <c r="AG705" i="64" s="1"/>
  <c r="Q705" i="64" l="1"/>
  <c r="P705" i="64"/>
  <c r="K703" i="64"/>
  <c r="AS703" i="64"/>
  <c r="N709" i="64"/>
  <c r="O709" i="64"/>
  <c r="AQ703" i="64" l="1"/>
  <c r="AQ704" i="64" s="1"/>
  <c r="AQ705" i="64" s="1"/>
  <c r="AQ706" i="64" s="1"/>
  <c r="AR703" i="64"/>
  <c r="L703" i="64"/>
  <c r="AJ703" i="64"/>
  <c r="H703" i="64"/>
  <c r="F703" i="64"/>
  <c r="Y704" i="64"/>
  <c r="AH703" i="64" l="1"/>
  <c r="AW703" i="64"/>
  <c r="AI703" i="64"/>
  <c r="I703" i="64"/>
  <c r="AK703" i="64" l="1"/>
  <c r="AA704" i="64" s="1"/>
  <c r="AA705" i="64" s="1"/>
  <c r="E703" i="64"/>
  <c r="C704" i="64" s="1"/>
  <c r="G704" i="64" s="1"/>
  <c r="M704" i="64" l="1"/>
  <c r="D704" i="64" s="1"/>
  <c r="AC704" i="64"/>
  <c r="AA706" i="64"/>
  <c r="J704" i="64" l="1"/>
  <c r="K704" i="64" s="1"/>
  <c r="AR704" i="64" s="1"/>
  <c r="AR705" i="64" s="1"/>
  <c r="AR706" i="64" s="1"/>
  <c r="AB704" i="64"/>
  <c r="AS704" i="64"/>
  <c r="AA707" i="64"/>
  <c r="AE704" i="64"/>
  <c r="AA708" i="64" l="1"/>
  <c r="Y705" i="64"/>
  <c r="M705" i="64" s="1"/>
  <c r="T704" i="64"/>
  <c r="AV705" i="64" s="1"/>
  <c r="AV706" i="64" s="1"/>
  <c r="AV707" i="64" s="1"/>
  <c r="AV708" i="64" s="1"/>
  <c r="AV709" i="64" s="1"/>
  <c r="AJ704" i="64"/>
  <c r="H704" i="64"/>
  <c r="L704" i="64"/>
  <c r="F704" i="64"/>
  <c r="I704" i="64" l="1"/>
  <c r="AH704" i="64"/>
  <c r="AI704" i="64"/>
  <c r="AB705" i="64"/>
  <c r="AW704" i="64"/>
  <c r="E704" i="64" l="1"/>
  <c r="C705" i="64" l="1"/>
  <c r="G705" i="64" s="1"/>
  <c r="J705" i="64"/>
  <c r="D705" i="64"/>
  <c r="K705" i="64" l="1"/>
  <c r="X706" i="64" s="1"/>
  <c r="X707" i="64" s="1"/>
  <c r="X708" i="64" s="1"/>
  <c r="X709" i="64" s="1"/>
  <c r="X710" i="64" s="1"/>
  <c r="AC705" i="64"/>
  <c r="AS705" i="64"/>
  <c r="Y706" i="64" l="1"/>
  <c r="M706" i="64" s="1"/>
  <c r="AW705" i="64"/>
  <c r="AE705" i="64"/>
  <c r="L705" i="64"/>
  <c r="AJ705" i="64"/>
  <c r="H705" i="64"/>
  <c r="F705" i="64"/>
  <c r="AH705" i="64" l="1"/>
  <c r="AI705" i="64"/>
  <c r="I705" i="64"/>
  <c r="E705" i="64" l="1"/>
  <c r="C706" i="64" l="1"/>
  <c r="G706" i="64" s="1"/>
  <c r="W706" i="64" s="1"/>
  <c r="W707" i="64" s="1"/>
  <c r="W708" i="64" s="1"/>
  <c r="W709" i="64" s="1"/>
  <c r="D706" i="64"/>
  <c r="J706" i="64"/>
  <c r="K706" i="64" l="1"/>
  <c r="F706" i="64" s="1"/>
  <c r="AN712" i="64"/>
  <c r="T712" i="64" s="1"/>
  <c r="T713" i="64" s="1"/>
  <c r="AS706" i="64"/>
  <c r="AC706" i="64"/>
  <c r="Y707" i="64" l="1"/>
  <c r="AW706" i="64"/>
  <c r="AE706" i="64"/>
  <c r="AB706" i="64"/>
  <c r="L706" i="64"/>
  <c r="H706" i="64"/>
  <c r="AR707" i="64" s="1"/>
  <c r="AJ706" i="64"/>
  <c r="M707" i="64" l="1"/>
  <c r="AO707" i="64"/>
  <c r="Z710" i="64"/>
  <c r="AU710" i="64"/>
  <c r="AT710" i="64"/>
  <c r="AI706" i="64"/>
  <c r="AP707" i="64"/>
  <c r="AH706" i="64"/>
  <c r="I706" i="64"/>
  <c r="R708" i="64" l="1"/>
  <c r="R709" i="64" s="1"/>
  <c r="R710" i="64" s="1"/>
  <c r="R711" i="64" s="1"/>
  <c r="S712" i="64" s="1"/>
  <c r="S713" i="64" s="1"/>
  <c r="E706" i="64"/>
  <c r="C707" i="64" s="1"/>
  <c r="G707" i="64" s="1"/>
  <c r="AB707" i="64"/>
  <c r="R712" i="64" l="1"/>
  <c r="J707" i="64"/>
  <c r="K707" i="64" s="1"/>
  <c r="D707" i="64" s="1"/>
  <c r="AQ707" i="64" s="1"/>
  <c r="AC707" i="64"/>
  <c r="AS707" i="64" l="1"/>
  <c r="Y708" i="64" s="1"/>
  <c r="L707" i="64"/>
  <c r="AJ707" i="64"/>
  <c r="H707" i="64"/>
  <c r="F707" i="64"/>
  <c r="U708" i="64" s="1"/>
  <c r="U709" i="64" s="1"/>
  <c r="U710" i="64" s="1"/>
  <c r="U711" i="64" s="1"/>
  <c r="U712" i="64" s="1"/>
  <c r="AE707" i="64"/>
  <c r="AW707" i="64" l="1"/>
  <c r="M708" i="64"/>
  <c r="AI707" i="64"/>
  <c r="AL707" i="64" s="1"/>
  <c r="AM707" i="64" s="1"/>
  <c r="AH707" i="64"/>
  <c r="I707" i="64"/>
  <c r="V712" i="64" l="1"/>
  <c r="V713" i="64" s="1"/>
  <c r="AB708" i="64"/>
  <c r="E707" i="64"/>
  <c r="C708" i="64" s="1"/>
  <c r="G708" i="64" s="1"/>
  <c r="J708" i="64" l="1"/>
  <c r="AC708" i="64"/>
  <c r="D708" i="64"/>
  <c r="N714" i="64"/>
  <c r="O714" i="64"/>
  <c r="K708" i="64" l="1"/>
  <c r="AE708" i="64"/>
  <c r="AF708" i="64" s="1"/>
  <c r="AG710" i="64" s="1"/>
  <c r="AS708" i="64"/>
  <c r="AQ708" i="64" l="1"/>
  <c r="AQ709" i="64" s="1"/>
  <c r="AQ710" i="64" s="1"/>
  <c r="AR708" i="64"/>
  <c r="F708" i="64"/>
  <c r="Q710" i="64"/>
  <c r="P710" i="64"/>
  <c r="AJ708" i="64"/>
  <c r="H708" i="64"/>
  <c r="L708" i="64"/>
  <c r="Y709" i="64"/>
  <c r="AQ711" i="64" l="1"/>
  <c r="AI708" i="64"/>
  <c r="AW708" i="64"/>
  <c r="I708" i="64"/>
  <c r="AH708" i="64"/>
  <c r="AK708" i="64" l="1"/>
  <c r="AA709" i="64" s="1"/>
  <c r="AA710" i="64" s="1"/>
  <c r="E708" i="64"/>
  <c r="C709" i="64" s="1"/>
  <c r="G709" i="64" s="1"/>
  <c r="M709" i="64" l="1"/>
  <c r="AB709" i="64" s="1"/>
  <c r="AA711" i="64"/>
  <c r="AC709" i="64"/>
  <c r="D709" i="64" l="1"/>
  <c r="AS709" i="64" s="1"/>
  <c r="J709" i="64"/>
  <c r="K709" i="64" s="1"/>
  <c r="AR709" i="64" s="1"/>
  <c r="AR710" i="64" s="1"/>
  <c r="AR711" i="64" s="1"/>
  <c r="AE709" i="64"/>
  <c r="AA712" i="64"/>
  <c r="Y710" i="64"/>
  <c r="M710" i="64" s="1"/>
  <c r="F709" i="64" l="1"/>
  <c r="L709" i="64"/>
  <c r="H709" i="64"/>
  <c r="AH709" i="64" s="1"/>
  <c r="AJ709" i="64"/>
  <c r="T709" i="64"/>
  <c r="AV710" i="64" s="1"/>
  <c r="AV711" i="64" s="1"/>
  <c r="AV712" i="64" s="1"/>
  <c r="AV713" i="64" s="1"/>
  <c r="AV714" i="64" s="1"/>
  <c r="I709" i="64"/>
  <c r="AI709" i="64"/>
  <c r="AB710" i="64"/>
  <c r="AA713" i="64"/>
  <c r="AW709" i="64" l="1"/>
  <c r="E709" i="64"/>
  <c r="C710" i="64" l="1"/>
  <c r="G710" i="64" s="1"/>
  <c r="D710" i="64"/>
  <c r="J710" i="64"/>
  <c r="K710" i="64" l="1"/>
  <c r="X711" i="64" s="1"/>
  <c r="X712" i="64" s="1"/>
  <c r="X713" i="64" s="1"/>
  <c r="X714" i="64" s="1"/>
  <c r="X715" i="64" s="1"/>
  <c r="AC710" i="64"/>
  <c r="AS710" i="64"/>
  <c r="F710" i="64"/>
  <c r="AE710" i="64" l="1"/>
  <c r="Y711" i="64"/>
  <c r="M711" i="64" s="1"/>
  <c r="AW710" i="64"/>
  <c r="L710" i="64"/>
  <c r="H710" i="64"/>
  <c r="AJ710" i="64"/>
  <c r="AI710" i="64" l="1"/>
  <c r="AH710" i="64"/>
  <c r="I710" i="64"/>
  <c r="E710" i="64" l="1"/>
  <c r="C711" i="64" l="1"/>
  <c r="G711" i="64" s="1"/>
  <c r="W711" i="64" s="1"/>
  <c r="W712" i="64" s="1"/>
  <c r="W713" i="64" s="1"/>
  <c r="W714" i="64" s="1"/>
  <c r="J711" i="64"/>
  <c r="D711" i="64"/>
  <c r="K711" i="64" l="1"/>
  <c r="AN717" i="64"/>
  <c r="T717" i="64" s="1"/>
  <c r="T718" i="64" s="1"/>
  <c r="AC711" i="64"/>
  <c r="AS711" i="64"/>
  <c r="AB711" i="64" l="1"/>
  <c r="AE711" i="64"/>
  <c r="AJ711" i="64"/>
  <c r="H711" i="64"/>
  <c r="AR712" i="64" s="1"/>
  <c r="L711" i="64"/>
  <c r="Y712" i="64"/>
  <c r="AW711" i="64"/>
  <c r="F711" i="64"/>
  <c r="M712" i="64" l="1"/>
  <c r="AO712" i="64"/>
  <c r="AP712" i="64"/>
  <c r="AH711" i="64"/>
  <c r="I711" i="64"/>
  <c r="AI711" i="64"/>
  <c r="AU715" i="64"/>
  <c r="AT715" i="64"/>
  <c r="Z715" i="64"/>
  <c r="R713" i="64" l="1"/>
  <c r="R714" i="64" s="1"/>
  <c r="R715" i="64" s="1"/>
  <c r="R716" i="64" s="1"/>
  <c r="S717" i="64" s="1"/>
  <c r="S718" i="64" s="1"/>
  <c r="AB712" i="64"/>
  <c r="E711" i="64"/>
  <c r="C712" i="64" s="1"/>
  <c r="G712" i="64" s="1"/>
  <c r="R717" i="64" l="1"/>
  <c r="J712" i="64"/>
  <c r="K712" i="64" s="1"/>
  <c r="D712" i="64" s="1"/>
  <c r="AQ712" i="64" s="1"/>
  <c r="AC712" i="64"/>
  <c r="AS712" i="64" l="1"/>
  <c r="Y713" i="64" s="1"/>
  <c r="AW712" i="64"/>
  <c r="AE712" i="64"/>
  <c r="F712" i="64"/>
  <c r="U713" i="64" s="1"/>
  <c r="U714" i="64" s="1"/>
  <c r="U715" i="64" s="1"/>
  <c r="U716" i="64" s="1"/>
  <c r="U717" i="64" s="1"/>
  <c r="H712" i="64"/>
  <c r="L712" i="64"/>
  <c r="AJ712" i="64"/>
  <c r="M713" i="64" l="1"/>
  <c r="AH712" i="64"/>
  <c r="I712" i="64"/>
  <c r="AI712" i="64"/>
  <c r="AL712" i="64" s="1"/>
  <c r="AM712" i="64" s="1"/>
  <c r="AB713" i="64" l="1"/>
  <c r="V717" i="64"/>
  <c r="V718" i="64" s="1"/>
  <c r="E712" i="64"/>
  <c r="C713" i="64" l="1"/>
  <c r="G713" i="64" s="1"/>
  <c r="D713" i="64"/>
  <c r="J713" i="64"/>
  <c r="N719" i="64"/>
  <c r="O719" i="64"/>
  <c r="K713" i="64" l="1"/>
  <c r="AS713" i="64"/>
  <c r="AC713" i="64"/>
  <c r="AQ713" i="64" l="1"/>
  <c r="AQ714" i="64" s="1"/>
  <c r="AQ715" i="64" s="1"/>
  <c r="AR713" i="64"/>
  <c r="AE713" i="64"/>
  <c r="AF713" i="64" s="1"/>
  <c r="AG715" i="64" s="1"/>
  <c r="Y714" i="64"/>
  <c r="L713" i="64"/>
  <c r="H713" i="64"/>
  <c r="AJ713" i="64"/>
  <c r="F713" i="64"/>
  <c r="AH713" i="64" l="1"/>
  <c r="AW713" i="64"/>
  <c r="I713" i="64"/>
  <c r="AI713" i="64"/>
  <c r="P715" i="64"/>
  <c r="Q715" i="64"/>
  <c r="AQ716" i="64" s="1"/>
  <c r="AK713" i="64" l="1"/>
  <c r="AA714" i="64" s="1"/>
  <c r="AA715" i="64" s="1"/>
  <c r="E713" i="64"/>
  <c r="C714" i="64" s="1"/>
  <c r="G714" i="64" s="1"/>
  <c r="M714" i="64" l="1"/>
  <c r="D714" i="64" s="1"/>
  <c r="AS714" i="64" s="1"/>
  <c r="AA716" i="64"/>
  <c r="AC714" i="64"/>
  <c r="J714" i="64" l="1"/>
  <c r="AB714" i="64"/>
  <c r="Y715" i="64"/>
  <c r="M715" i="64" s="1"/>
  <c r="AE714" i="64"/>
  <c r="AA717" i="64"/>
  <c r="K714" i="64"/>
  <c r="AR714" i="64" s="1"/>
  <c r="AR715" i="64" s="1"/>
  <c r="AR716" i="64" s="1"/>
  <c r="F714" i="64" l="1"/>
  <c r="T714" i="64"/>
  <c r="AV715" i="64" s="1"/>
  <c r="AV716" i="64" s="1"/>
  <c r="AV717" i="64" s="1"/>
  <c r="AV718" i="64" s="1"/>
  <c r="AV719" i="64" s="1"/>
  <c r="AJ714" i="64"/>
  <c r="H714" i="64"/>
  <c r="L714" i="64"/>
  <c r="AA718" i="64"/>
  <c r="AB715" i="64"/>
  <c r="I714" i="64" l="1"/>
  <c r="AH714" i="64"/>
  <c r="AW714" i="64"/>
  <c r="AI714" i="64"/>
  <c r="E714" i="64" l="1"/>
  <c r="C715" i="64" l="1"/>
  <c r="G715" i="64" s="1"/>
  <c r="J715" i="64"/>
  <c r="D715" i="64"/>
  <c r="K715" i="64" l="1"/>
  <c r="X716" i="64" s="1"/>
  <c r="X717" i="64" s="1"/>
  <c r="X718" i="64" s="1"/>
  <c r="X719" i="64" s="1"/>
  <c r="X720" i="64" s="1"/>
  <c r="AS715" i="64"/>
  <c r="AC715" i="64"/>
  <c r="F715" i="64" l="1"/>
  <c r="AE715" i="64"/>
  <c r="Y716" i="64"/>
  <c r="M716" i="64" s="1"/>
  <c r="AW715" i="64"/>
  <c r="AJ715" i="64"/>
  <c r="L715" i="64"/>
  <c r="H715" i="64"/>
  <c r="I715" i="64" l="1"/>
  <c r="AH715" i="64"/>
  <c r="AI715" i="64"/>
  <c r="E715" i="64" l="1"/>
  <c r="C716" i="64" l="1"/>
  <c r="G716" i="64" s="1"/>
  <c r="W716" i="64" s="1"/>
  <c r="W717" i="64" s="1"/>
  <c r="W718" i="64" s="1"/>
  <c r="W719" i="64" s="1"/>
  <c r="J716" i="64"/>
  <c r="D716" i="64"/>
  <c r="K716" i="64" l="1"/>
  <c r="AN722" i="64"/>
  <c r="T722" i="64" s="1"/>
  <c r="T723" i="64" s="1"/>
  <c r="AC716" i="64"/>
  <c r="AS716" i="64"/>
  <c r="Y717" i="64" l="1"/>
  <c r="AW716" i="64"/>
  <c r="AE716" i="64"/>
  <c r="AB716" i="64"/>
  <c r="L716" i="64"/>
  <c r="H716" i="64"/>
  <c r="AR717" i="64" s="1"/>
  <c r="AJ716" i="64"/>
  <c r="F716" i="64"/>
  <c r="M717" i="64" l="1"/>
  <c r="AO717" i="64"/>
  <c r="Z720" i="64"/>
  <c r="AT720" i="64"/>
  <c r="AU720" i="64"/>
  <c r="AI716" i="64"/>
  <c r="AP717" i="64"/>
  <c r="AH716" i="64"/>
  <c r="I716" i="64"/>
  <c r="R718" i="64" l="1"/>
  <c r="R719" i="64" s="1"/>
  <c r="R720" i="64" s="1"/>
  <c r="R721" i="64" s="1"/>
  <c r="S722" i="64" s="1"/>
  <c r="S723" i="64" s="1"/>
  <c r="E716" i="64"/>
  <c r="C717" i="64" s="1"/>
  <c r="G717" i="64" s="1"/>
  <c r="AB717" i="64"/>
  <c r="R722" i="64" l="1"/>
  <c r="J717" i="64"/>
  <c r="K717" i="64" s="1"/>
  <c r="AC717" i="64"/>
  <c r="AE717" i="64" l="1"/>
  <c r="L717" i="64"/>
  <c r="AJ717" i="64"/>
  <c r="D717" i="64"/>
  <c r="AQ717" i="64" s="1"/>
  <c r="H717" i="64" l="1"/>
  <c r="AH717" i="64" s="1"/>
  <c r="F717" i="64"/>
  <c r="U718" i="64" s="1"/>
  <c r="U719" i="64" s="1"/>
  <c r="U720" i="64" s="1"/>
  <c r="U721" i="64" s="1"/>
  <c r="U722" i="64" s="1"/>
  <c r="I717" i="64"/>
  <c r="AS717" i="64"/>
  <c r="AI717" i="64"/>
  <c r="AL717" i="64" s="1"/>
  <c r="AM717" i="64" s="1"/>
  <c r="Y718" i="64" l="1"/>
  <c r="M718" i="64" s="1"/>
  <c r="AW717" i="64"/>
  <c r="E717" i="64"/>
  <c r="C718" i="64" s="1"/>
  <c r="G718" i="64" s="1"/>
  <c r="AC718" i="64" s="1"/>
  <c r="V722" i="64" l="1"/>
  <c r="V723" i="64" s="1"/>
  <c r="AE718" i="64"/>
  <c r="AF718" i="64" s="1"/>
  <c r="AG720" i="64" s="1"/>
  <c r="AB718" i="64"/>
  <c r="D718" i="64"/>
  <c r="AS718" i="64" s="1"/>
  <c r="J718" i="64"/>
  <c r="Y719" i="64" l="1"/>
  <c r="P720" i="64"/>
  <c r="Q720" i="64"/>
  <c r="K718" i="64"/>
  <c r="N724" i="64"/>
  <c r="O724" i="64"/>
  <c r="AQ718" i="64" l="1"/>
  <c r="AQ719" i="64" s="1"/>
  <c r="AQ720" i="64" s="1"/>
  <c r="AQ721" i="64" s="1"/>
  <c r="AR718" i="64"/>
  <c r="L718" i="64"/>
  <c r="H718" i="64"/>
  <c r="AJ718" i="64"/>
  <c r="F718" i="64"/>
  <c r="AH718" i="64" l="1"/>
  <c r="AW718" i="64"/>
  <c r="AI718" i="64"/>
  <c r="I718" i="64"/>
  <c r="AK718" i="64" l="1"/>
  <c r="M719" i="64" s="1"/>
  <c r="E718" i="64"/>
  <c r="C719" i="64" s="1"/>
  <c r="G719" i="64" s="1"/>
  <c r="AA719" i="64" l="1"/>
  <c r="AB719" i="64" s="1"/>
  <c r="AC719" i="64"/>
  <c r="D719" i="64"/>
  <c r="J719" i="64"/>
  <c r="AA720" i="64" l="1"/>
  <c r="AA721" i="64" s="1"/>
  <c r="AS719" i="64"/>
  <c r="K719" i="64"/>
  <c r="AR719" i="64" s="1"/>
  <c r="AR720" i="64" s="1"/>
  <c r="AR721" i="64" s="1"/>
  <c r="AE719" i="64"/>
  <c r="AA722" i="64" l="1"/>
  <c r="T719" i="64"/>
  <c r="AV720" i="64" s="1"/>
  <c r="AV721" i="64" s="1"/>
  <c r="AV722" i="64" s="1"/>
  <c r="AV723" i="64" s="1"/>
  <c r="AV724" i="64" s="1"/>
  <c r="H719" i="64"/>
  <c r="AJ719" i="64"/>
  <c r="L719" i="64"/>
  <c r="Y720" i="64"/>
  <c r="M720" i="64" s="1"/>
  <c r="F719" i="64"/>
  <c r="AW719" i="64" l="1"/>
  <c r="AB720" i="64"/>
  <c r="AI719" i="64"/>
  <c r="AH719" i="64"/>
  <c r="I719" i="64"/>
  <c r="AA723" i="64"/>
  <c r="E719" i="64" l="1"/>
  <c r="C720" i="64" l="1"/>
  <c r="G720" i="64" s="1"/>
  <c r="J720" i="64"/>
  <c r="D720" i="64"/>
  <c r="K720" i="64" l="1"/>
  <c r="X721" i="64" s="1"/>
  <c r="X722" i="64" s="1"/>
  <c r="X723" i="64" s="1"/>
  <c r="X724" i="64" s="1"/>
  <c r="X725" i="64" s="1"/>
  <c r="AC720" i="64"/>
  <c r="AS720" i="64"/>
  <c r="F720" i="64" l="1"/>
  <c r="Y721" i="64"/>
  <c r="M721" i="64" s="1"/>
  <c r="AW720" i="64"/>
  <c r="AE720" i="64"/>
  <c r="H720" i="64"/>
  <c r="L720" i="64"/>
  <c r="AJ720" i="64"/>
  <c r="AI720" i="64" l="1"/>
  <c r="I720" i="64"/>
  <c r="AH720" i="64"/>
  <c r="E720" i="64" l="1"/>
  <c r="C721" i="64" l="1"/>
  <c r="G721" i="64" s="1"/>
  <c r="W721" i="64" s="1"/>
  <c r="W722" i="64" s="1"/>
  <c r="W723" i="64" s="1"/>
  <c r="W724" i="64" s="1"/>
  <c r="D721" i="64"/>
  <c r="J721" i="64"/>
  <c r="K721" i="64" l="1"/>
  <c r="F721" i="64" s="1"/>
  <c r="AN727" i="64"/>
  <c r="T727" i="64" s="1"/>
  <c r="T728" i="64" s="1"/>
  <c r="AS721" i="64"/>
  <c r="AC721" i="64"/>
  <c r="AB721" i="64" l="1"/>
  <c r="AE721" i="64"/>
  <c r="Y722" i="64"/>
  <c r="AW721" i="64"/>
  <c r="AJ721" i="64"/>
  <c r="H721" i="64"/>
  <c r="AR722" i="64" s="1"/>
  <c r="L721" i="64"/>
  <c r="M722" i="64" l="1"/>
  <c r="AO722" i="64"/>
  <c r="I721" i="64"/>
  <c r="AP722" i="64"/>
  <c r="AH721" i="64"/>
  <c r="Z725" i="64"/>
  <c r="AU725" i="64"/>
  <c r="AT725" i="64"/>
  <c r="AI721" i="64"/>
  <c r="AB722" i="64" l="1"/>
  <c r="R723" i="64"/>
  <c r="R724" i="64" s="1"/>
  <c r="R725" i="64" s="1"/>
  <c r="R726" i="64" s="1"/>
  <c r="S727" i="64" s="1"/>
  <c r="S728" i="64" s="1"/>
  <c r="E721" i="64"/>
  <c r="R727" i="64" l="1"/>
  <c r="C722" i="64"/>
  <c r="G722" i="64" s="1"/>
  <c r="J722" i="64"/>
  <c r="AC722" i="64" l="1"/>
  <c r="K722" i="64"/>
  <c r="L722" i="64" l="1"/>
  <c r="AJ722" i="64"/>
  <c r="D722" i="64"/>
  <c r="AQ722" i="64" s="1"/>
  <c r="AE722" i="64"/>
  <c r="F722" i="64" l="1"/>
  <c r="U723" i="64" s="1"/>
  <c r="U724" i="64" s="1"/>
  <c r="U725" i="64" s="1"/>
  <c r="U726" i="64" s="1"/>
  <c r="U727" i="64" s="1"/>
  <c r="AS722" i="64"/>
  <c r="I722" i="64"/>
  <c r="AI722" i="64"/>
  <c r="AL722" i="64" s="1"/>
  <c r="AM722" i="64" s="1"/>
  <c r="H722" i="64"/>
  <c r="AH722" i="64" l="1"/>
  <c r="Y723" i="64"/>
  <c r="M723" i="64" s="1"/>
  <c r="AW722" i="64"/>
  <c r="E722" i="64"/>
  <c r="C723" i="64" s="1"/>
  <c r="G723" i="64" s="1"/>
  <c r="AC723" i="64" s="1"/>
  <c r="V727" i="64" l="1"/>
  <c r="V728" i="64" s="1"/>
  <c r="D723" i="64"/>
  <c r="AB723" i="64"/>
  <c r="J723" i="64"/>
  <c r="AE723" i="64"/>
  <c r="AF723" i="64" s="1"/>
  <c r="AG725" i="64" s="1"/>
  <c r="AS723" i="64" l="1"/>
  <c r="K723" i="64"/>
  <c r="Q725" i="64"/>
  <c r="P725" i="64"/>
  <c r="N729" i="64"/>
  <c r="O729" i="64"/>
  <c r="AQ723" i="64" l="1"/>
  <c r="AQ724" i="64" s="1"/>
  <c r="AQ725" i="64" s="1"/>
  <c r="AQ726" i="64" s="1"/>
  <c r="AR723" i="64"/>
  <c r="Y724" i="64"/>
  <c r="L723" i="64"/>
  <c r="AJ723" i="64"/>
  <c r="H723" i="64"/>
  <c r="F723" i="64"/>
  <c r="AH723" i="64" l="1"/>
  <c r="I723" i="64"/>
  <c r="AI723" i="64"/>
  <c r="AW723" i="64"/>
  <c r="AK723" i="64" l="1"/>
  <c r="AA724" i="64" s="1"/>
  <c r="AA725" i="64" s="1"/>
  <c r="E723" i="64"/>
  <c r="C724" i="64" s="1"/>
  <c r="G724" i="64" s="1"/>
  <c r="M724" i="64" l="1"/>
  <c r="D724" i="64" s="1"/>
  <c r="AA726" i="64"/>
  <c r="AC724" i="64"/>
  <c r="J724" i="64" l="1"/>
  <c r="AB724" i="64"/>
  <c r="AE724" i="64"/>
  <c r="AA727" i="64"/>
  <c r="K724" i="64"/>
  <c r="AR724" i="64" s="1"/>
  <c r="AR725" i="64" s="1"/>
  <c r="AR726" i="64" s="1"/>
  <c r="AS724" i="64"/>
  <c r="F724" i="64" l="1"/>
  <c r="Y725" i="64"/>
  <c r="M725" i="64" s="1"/>
  <c r="T724" i="64"/>
  <c r="AV725" i="64" s="1"/>
  <c r="AV726" i="64" s="1"/>
  <c r="AV727" i="64" s="1"/>
  <c r="AV728" i="64" s="1"/>
  <c r="AV729" i="64" s="1"/>
  <c r="H724" i="64"/>
  <c r="L724" i="64"/>
  <c r="AJ724" i="64"/>
  <c r="AA728" i="64"/>
  <c r="AW724" i="64" l="1"/>
  <c r="AI724" i="64"/>
  <c r="I724" i="64"/>
  <c r="AH724" i="64"/>
  <c r="AB725" i="64"/>
  <c r="E724" i="64" l="1"/>
  <c r="C725" i="64" l="1"/>
  <c r="G725" i="64" s="1"/>
  <c r="J725" i="64"/>
  <c r="D725" i="64"/>
  <c r="K725" i="64" l="1"/>
  <c r="X726" i="64" s="1"/>
  <c r="X727" i="64" s="1"/>
  <c r="X728" i="64" s="1"/>
  <c r="X729" i="64" s="1"/>
  <c r="X730" i="64" s="1"/>
  <c r="AC725" i="64"/>
  <c r="AS725" i="64"/>
  <c r="Y726" i="64" l="1"/>
  <c r="M726" i="64" s="1"/>
  <c r="AW725" i="64"/>
  <c r="L725" i="64"/>
  <c r="AJ725" i="64"/>
  <c r="H725" i="64"/>
  <c r="AE725" i="64"/>
  <c r="F725" i="64"/>
  <c r="AI725" i="64" l="1"/>
  <c r="AH725" i="64"/>
  <c r="I725" i="64"/>
  <c r="E725" i="64" l="1"/>
  <c r="C726" i="64" l="1"/>
  <c r="G726" i="64" s="1"/>
  <c r="W726" i="64" s="1"/>
  <c r="W727" i="64" s="1"/>
  <c r="W728" i="64" s="1"/>
  <c r="W729" i="64" s="1"/>
  <c r="J726" i="64"/>
  <c r="D726" i="64"/>
  <c r="K726" i="64" l="1"/>
  <c r="AN732" i="64"/>
  <c r="T732" i="64" s="1"/>
  <c r="T733" i="64" s="1"/>
  <c r="AS726" i="64"/>
  <c r="AC726" i="64"/>
  <c r="Y727" i="64" l="1"/>
  <c r="AW726" i="64"/>
  <c r="AE726" i="64"/>
  <c r="AB726" i="64"/>
  <c r="AJ726" i="64"/>
  <c r="L726" i="64"/>
  <c r="H726" i="64"/>
  <c r="AR727" i="64" s="1"/>
  <c r="F726" i="64"/>
  <c r="M727" i="64" l="1"/>
  <c r="AO727" i="64"/>
  <c r="AH726" i="64"/>
  <c r="AP727" i="64"/>
  <c r="I726" i="64"/>
  <c r="AT730" i="64"/>
  <c r="AU730" i="64"/>
  <c r="Z730" i="64"/>
  <c r="AI726" i="64"/>
  <c r="R728" i="64" l="1"/>
  <c r="R729" i="64" s="1"/>
  <c r="R730" i="64" s="1"/>
  <c r="R731" i="64" s="1"/>
  <c r="S732" i="64" s="1"/>
  <c r="S733" i="64" s="1"/>
  <c r="AB727" i="64"/>
  <c r="E726" i="64"/>
  <c r="C727" i="64" s="1"/>
  <c r="G727" i="64" s="1"/>
  <c r="R732" i="64" l="1"/>
  <c r="J727" i="64"/>
  <c r="K727" i="64" s="1"/>
  <c r="AC727" i="64"/>
  <c r="D727" i="64" l="1"/>
  <c r="AQ727" i="64" s="1"/>
  <c r="AJ727" i="64"/>
  <c r="L727" i="64"/>
  <c r="AE727" i="64"/>
  <c r="H727" i="64" l="1"/>
  <c r="AH727" i="64" s="1"/>
  <c r="AS727" i="64"/>
  <c r="F727" i="64"/>
  <c r="U728" i="64" s="1"/>
  <c r="U729" i="64" s="1"/>
  <c r="U730" i="64" s="1"/>
  <c r="U731" i="64" s="1"/>
  <c r="U732" i="64" s="1"/>
  <c r="AI727" i="64"/>
  <c r="AL727" i="64" s="1"/>
  <c r="AM727" i="64" s="1"/>
  <c r="I727" i="64"/>
  <c r="Y728" i="64" l="1"/>
  <c r="M728" i="64" s="1"/>
  <c r="AW727" i="64"/>
  <c r="E727" i="64"/>
  <c r="D728" i="64" l="1"/>
  <c r="V732" i="64"/>
  <c r="V733" i="64" s="1"/>
  <c r="C728" i="64"/>
  <c r="G728" i="64" s="1"/>
  <c r="J728" i="64" l="1"/>
  <c r="AB728" i="64"/>
  <c r="N734" i="64"/>
  <c r="O734" i="64"/>
  <c r="AC728" i="64"/>
  <c r="AS728" i="64"/>
  <c r="K728" i="64"/>
  <c r="AQ728" i="64" l="1"/>
  <c r="AQ729" i="64" s="1"/>
  <c r="AQ730" i="64" s="1"/>
  <c r="AR728" i="64"/>
  <c r="L728" i="64"/>
  <c r="AJ728" i="64"/>
  <c r="H728" i="64"/>
  <c r="Y729" i="64"/>
  <c r="AE728" i="64"/>
  <c r="AF728" i="64" s="1"/>
  <c r="AG730" i="64" s="1"/>
  <c r="F728" i="64"/>
  <c r="AH728" i="64" l="1"/>
  <c r="I728" i="64"/>
  <c r="AI728" i="64"/>
  <c r="AW728" i="64"/>
  <c r="P730" i="64"/>
  <c r="Q730" i="64"/>
  <c r="AQ731" i="64" s="1"/>
  <c r="AK728" i="64" l="1"/>
  <c r="AA729" i="64" s="1"/>
  <c r="AA730" i="64" s="1"/>
  <c r="E728" i="64"/>
  <c r="C729" i="64" s="1"/>
  <c r="G729" i="64" s="1"/>
  <c r="M729" i="64" l="1"/>
  <c r="AB729" i="64" s="1"/>
  <c r="AC729" i="64"/>
  <c r="AA731" i="64"/>
  <c r="J729" i="64" l="1"/>
  <c r="D729" i="64"/>
  <c r="AS729" i="64" s="1"/>
  <c r="Y730" i="64" s="1"/>
  <c r="M730" i="64" s="1"/>
  <c r="AA732" i="64"/>
  <c r="AE729" i="64"/>
  <c r="K729" i="64"/>
  <c r="AR729" i="64" s="1"/>
  <c r="AR730" i="64" s="1"/>
  <c r="AR731" i="64" s="1"/>
  <c r="AA733" i="64" l="1"/>
  <c r="T729" i="64"/>
  <c r="AV730" i="64" s="1"/>
  <c r="AV731" i="64" s="1"/>
  <c r="AV732" i="64" s="1"/>
  <c r="AV733" i="64" s="1"/>
  <c r="AV734" i="64" s="1"/>
  <c r="H729" i="64"/>
  <c r="L729" i="64"/>
  <c r="AJ729" i="64"/>
  <c r="F729" i="64"/>
  <c r="AB730" i="64"/>
  <c r="I729" i="64" l="1"/>
  <c r="AI729" i="64"/>
  <c r="AH729" i="64"/>
  <c r="AW729" i="64"/>
  <c r="E729" i="64" l="1"/>
  <c r="C730" i="64" l="1"/>
  <c r="G730" i="64" s="1"/>
  <c r="J730" i="64"/>
  <c r="D730" i="64"/>
  <c r="K730" i="64" l="1"/>
  <c r="X731" i="64" s="1"/>
  <c r="X732" i="64" s="1"/>
  <c r="X733" i="64" s="1"/>
  <c r="X734" i="64" s="1"/>
  <c r="X735" i="64" s="1"/>
  <c r="AS730" i="64"/>
  <c r="AC730" i="64"/>
  <c r="F730" i="64" l="1"/>
  <c r="AE730" i="64"/>
  <c r="Y731" i="64"/>
  <c r="M731" i="64" s="1"/>
  <c r="AW730" i="64"/>
  <c r="L730" i="64"/>
  <c r="AJ730" i="64"/>
  <c r="H730" i="64"/>
  <c r="AH730" i="64" l="1"/>
  <c r="AI730" i="64"/>
  <c r="I730" i="64"/>
  <c r="E730" i="64" l="1"/>
  <c r="C731" i="64" l="1"/>
  <c r="G731" i="64" s="1"/>
  <c r="W731" i="64" s="1"/>
  <c r="W732" i="64" s="1"/>
  <c r="W733" i="64" s="1"/>
  <c r="W734" i="64" s="1"/>
  <c r="D731" i="64"/>
  <c r="J731" i="64"/>
  <c r="K731" i="64" l="1"/>
  <c r="F731" i="64" s="1"/>
  <c r="AN737" i="64"/>
  <c r="T737" i="64" s="1"/>
  <c r="T738" i="64" s="1"/>
  <c r="AC731" i="64"/>
  <c r="AS731" i="64"/>
  <c r="Y732" i="64" l="1"/>
  <c r="AW731" i="64"/>
  <c r="AB731" i="64"/>
  <c r="AE731" i="64"/>
  <c r="L731" i="64"/>
  <c r="AJ731" i="64"/>
  <c r="H731" i="64"/>
  <c r="AR732" i="64" s="1"/>
  <c r="M732" i="64" l="1"/>
  <c r="AO732" i="64"/>
  <c r="Z735" i="64"/>
  <c r="AU735" i="64"/>
  <c r="AT735" i="64"/>
  <c r="AP732" i="64"/>
  <c r="AH731" i="64"/>
  <c r="I731" i="64"/>
  <c r="AI731" i="64"/>
  <c r="AB732" i="64" l="1"/>
  <c r="R733" i="64"/>
  <c r="R734" i="64" s="1"/>
  <c r="R735" i="64" s="1"/>
  <c r="R736" i="64" s="1"/>
  <c r="S737" i="64" s="1"/>
  <c r="S738" i="64" s="1"/>
  <c r="E731" i="64"/>
  <c r="R737" i="64" l="1"/>
  <c r="C732" i="64"/>
  <c r="G732" i="64" s="1"/>
  <c r="J732" i="64"/>
  <c r="K732" i="64" l="1"/>
  <c r="AC732" i="64"/>
  <c r="AE732" i="64" l="1"/>
  <c r="AJ732" i="64"/>
  <c r="L732" i="64"/>
  <c r="D732" i="64"/>
  <c r="AQ732" i="64" s="1"/>
  <c r="H732" i="64" l="1"/>
  <c r="AH732" i="64" s="1"/>
  <c r="AI732" i="64"/>
  <c r="AL732" i="64" s="1"/>
  <c r="AM732" i="64" s="1"/>
  <c r="F732" i="64"/>
  <c r="U733" i="64" s="1"/>
  <c r="U734" i="64" s="1"/>
  <c r="U735" i="64" s="1"/>
  <c r="U736" i="64" s="1"/>
  <c r="U737" i="64" s="1"/>
  <c r="AS732" i="64"/>
  <c r="I732" i="64"/>
  <c r="Y733" i="64" l="1"/>
  <c r="M733" i="64" s="1"/>
  <c r="AW732" i="64"/>
  <c r="E732" i="64"/>
  <c r="C733" i="64" s="1"/>
  <c r="G733" i="64" s="1"/>
  <c r="AC733" i="64" s="1"/>
  <c r="V737" i="64" l="1"/>
  <c r="V738" i="64" s="1"/>
  <c r="D733" i="64"/>
  <c r="AB733" i="64"/>
  <c r="J733" i="64"/>
  <c r="AE733" i="64"/>
  <c r="AF733" i="64" s="1"/>
  <c r="AG735" i="64" s="1"/>
  <c r="AS733" i="64" l="1"/>
  <c r="N739" i="64"/>
  <c r="O739" i="64"/>
  <c r="K733" i="64"/>
  <c r="Q735" i="64"/>
  <c r="P735" i="64"/>
  <c r="AQ733" i="64" l="1"/>
  <c r="AQ734" i="64" s="1"/>
  <c r="AQ735" i="64" s="1"/>
  <c r="AQ736" i="64" s="1"/>
  <c r="AR733" i="64"/>
  <c r="L733" i="64"/>
  <c r="H733" i="64"/>
  <c r="AJ733" i="64"/>
  <c r="Y734" i="64"/>
  <c r="F733" i="64"/>
  <c r="I733" i="64" l="1"/>
  <c r="AW733" i="64"/>
  <c r="AI733" i="64"/>
  <c r="AH733" i="64"/>
  <c r="AK733" i="64" l="1"/>
  <c r="AA734" i="64" s="1"/>
  <c r="AA735" i="64" s="1"/>
  <c r="E733" i="64"/>
  <c r="C734" i="64" s="1"/>
  <c r="G734" i="64" s="1"/>
  <c r="M734" i="64" l="1"/>
  <c r="D734" i="64" s="1"/>
  <c r="AA736" i="64"/>
  <c r="AC734" i="64"/>
  <c r="J734" i="64" l="1"/>
  <c r="K734" i="64" s="1"/>
  <c r="AR734" i="64" s="1"/>
  <c r="AR735" i="64" s="1"/>
  <c r="AR736" i="64" s="1"/>
  <c r="AB734" i="64"/>
  <c r="AE734" i="64"/>
  <c r="AA737" i="64"/>
  <c r="AS734" i="64"/>
  <c r="F734" i="64" l="1"/>
  <c r="AA738" i="64"/>
  <c r="Y735" i="64"/>
  <c r="M735" i="64" s="1"/>
  <c r="T734" i="64"/>
  <c r="AV735" i="64" s="1"/>
  <c r="AV736" i="64" s="1"/>
  <c r="AV737" i="64" s="1"/>
  <c r="AV738" i="64" s="1"/>
  <c r="AV739" i="64" s="1"/>
  <c r="H734" i="64"/>
  <c r="L734" i="64"/>
  <c r="AJ734" i="64"/>
  <c r="I734" i="64" l="1"/>
  <c r="AB735" i="64"/>
  <c r="AW734" i="64"/>
  <c r="AH734" i="64"/>
  <c r="AI734" i="64"/>
  <c r="E734" i="64" l="1"/>
  <c r="C735" i="64" l="1"/>
  <c r="G735" i="64" s="1"/>
  <c r="D735" i="64"/>
  <c r="J735" i="64"/>
  <c r="K735" i="64" l="1"/>
  <c r="X736" i="64" s="1"/>
  <c r="X737" i="64" s="1"/>
  <c r="X738" i="64" s="1"/>
  <c r="X739" i="64" s="1"/>
  <c r="X740" i="64" s="1"/>
  <c r="AC735" i="64"/>
  <c r="AS735" i="64"/>
  <c r="F735" i="64" l="1"/>
  <c r="Y736" i="64"/>
  <c r="M736" i="64" s="1"/>
  <c r="AW735" i="64"/>
  <c r="AE735" i="64"/>
  <c r="AJ735" i="64"/>
  <c r="L735" i="64"/>
  <c r="H735" i="64"/>
  <c r="AH735" i="64" l="1"/>
  <c r="AI735" i="64"/>
  <c r="I735" i="64"/>
  <c r="E735" i="64" l="1"/>
  <c r="C736" i="64" l="1"/>
  <c r="G736" i="64" s="1"/>
  <c r="W736" i="64" s="1"/>
  <c r="W737" i="64" s="1"/>
  <c r="W738" i="64" s="1"/>
  <c r="W739" i="64" s="1"/>
  <c r="J736" i="64"/>
  <c r="D736" i="64"/>
  <c r="K736" i="64" l="1"/>
  <c r="AN742" i="64"/>
  <c r="T742" i="64" s="1"/>
  <c r="T743" i="64" s="1"/>
  <c r="AS736" i="64"/>
  <c r="AC736" i="64"/>
  <c r="Y737" i="64" l="1"/>
  <c r="AW736" i="64"/>
  <c r="AB736" i="64"/>
  <c r="AE736" i="64"/>
  <c r="H736" i="64"/>
  <c r="AR737" i="64" s="1"/>
  <c r="AJ736" i="64"/>
  <c r="L736" i="64"/>
  <c r="F736" i="64"/>
  <c r="M737" i="64" l="1"/>
  <c r="AO737" i="64"/>
  <c r="I736" i="64"/>
  <c r="AT740" i="64"/>
  <c r="AU740" i="64"/>
  <c r="Z740" i="64"/>
  <c r="AI736" i="64"/>
  <c r="AH736" i="64"/>
  <c r="AP737" i="64"/>
  <c r="R738" i="64" l="1"/>
  <c r="R739" i="64" s="1"/>
  <c r="R740" i="64" s="1"/>
  <c r="R741" i="64" s="1"/>
  <c r="R742" i="64" s="1"/>
  <c r="AB737" i="64"/>
  <c r="E736" i="64"/>
  <c r="C737" i="64" s="1"/>
  <c r="G737" i="64" s="1"/>
  <c r="S742" i="64" l="1"/>
  <c r="S743" i="64" s="1"/>
  <c r="J737" i="64"/>
  <c r="AC737" i="64"/>
  <c r="AE737" i="64" l="1"/>
  <c r="K737" i="64"/>
  <c r="L737" i="64" l="1"/>
  <c r="AJ737" i="64"/>
  <c r="D737" i="64"/>
  <c r="AQ737" i="64" s="1"/>
  <c r="F737" i="64" l="1"/>
  <c r="U738" i="64" s="1"/>
  <c r="U739" i="64" s="1"/>
  <c r="U740" i="64" s="1"/>
  <c r="U741" i="64" s="1"/>
  <c r="U742" i="64" s="1"/>
  <c r="I737" i="64"/>
  <c r="AS737" i="64"/>
  <c r="AI737" i="64"/>
  <c r="AL737" i="64" s="1"/>
  <c r="AM737" i="64" s="1"/>
  <c r="H737" i="64"/>
  <c r="AH737" i="64" l="1"/>
  <c r="Y738" i="64"/>
  <c r="M738" i="64" s="1"/>
  <c r="AW737" i="64"/>
  <c r="E737" i="64"/>
  <c r="C738" i="64" s="1"/>
  <c r="G738" i="64" s="1"/>
  <c r="AC738" i="64" s="1"/>
  <c r="AE738" i="64" l="1"/>
  <c r="AF738" i="64" s="1"/>
  <c r="AG740" i="64" s="1"/>
  <c r="D738" i="64"/>
  <c r="AS738" i="64" s="1"/>
  <c r="AB738" i="64"/>
  <c r="J738" i="64"/>
  <c r="V742" i="64"/>
  <c r="V743" i="64" s="1"/>
  <c r="Y739" i="64" l="1"/>
  <c r="K738" i="64"/>
  <c r="N744" i="64"/>
  <c r="O744" i="64"/>
  <c r="P740" i="64"/>
  <c r="Q740" i="64"/>
  <c r="AR738" i="64" l="1"/>
  <c r="AQ738" i="64"/>
  <c r="AQ739" i="64" s="1"/>
  <c r="AQ740" i="64" s="1"/>
  <c r="AQ741" i="64" s="1"/>
  <c r="F738" i="64"/>
  <c r="AJ738" i="64"/>
  <c r="L738" i="64"/>
  <c r="H738" i="64"/>
  <c r="AH738" i="64" l="1"/>
  <c r="AW738" i="64"/>
  <c r="I738" i="64"/>
  <c r="AI738" i="64"/>
  <c r="AK738" i="64" l="1"/>
  <c r="M739" i="64" s="1"/>
  <c r="E738" i="64"/>
  <c r="C739" i="64" s="1"/>
  <c r="G739" i="64" s="1"/>
  <c r="AA739" i="64"/>
  <c r="AB739" i="64" l="1"/>
  <c r="D739" i="64"/>
  <c r="J739" i="64"/>
  <c r="AA740" i="64"/>
  <c r="AC739" i="64"/>
  <c r="AE739" i="64" l="1"/>
  <c r="K739" i="64"/>
  <c r="AR739" i="64" s="1"/>
  <c r="AR740" i="64" s="1"/>
  <c r="AR741" i="64" s="1"/>
  <c r="AA741" i="64"/>
  <c r="F739" i="64"/>
  <c r="AS739" i="64"/>
  <c r="Y740" i="64" l="1"/>
  <c r="M740" i="64" s="1"/>
  <c r="AA742" i="64"/>
  <c r="T739" i="64"/>
  <c r="AV740" i="64" s="1"/>
  <c r="AV741" i="64" s="1"/>
  <c r="AV742" i="64" s="1"/>
  <c r="AV743" i="64" s="1"/>
  <c r="AV744" i="64" s="1"/>
  <c r="H739" i="64"/>
  <c r="L739" i="64"/>
  <c r="AJ739" i="64"/>
  <c r="AH739" i="64" l="1"/>
  <c r="AA743" i="64"/>
  <c r="AI739" i="64"/>
  <c r="I739" i="64"/>
  <c r="AW739" i="64"/>
  <c r="AB740" i="64"/>
  <c r="E739" i="64" l="1"/>
  <c r="C740" i="64" l="1"/>
  <c r="G740" i="64" s="1"/>
  <c r="J740" i="64"/>
  <c r="D740" i="64"/>
  <c r="K740" i="64" l="1"/>
  <c r="X741" i="64" s="1"/>
  <c r="X742" i="64" s="1"/>
  <c r="X743" i="64" s="1"/>
  <c r="X744" i="64" s="1"/>
  <c r="X745" i="64" s="1"/>
  <c r="AC740" i="64"/>
  <c r="AS740" i="64"/>
  <c r="Y741" i="64" l="1"/>
  <c r="M741" i="64" s="1"/>
  <c r="AW740" i="64"/>
  <c r="AE740" i="64"/>
  <c r="H740" i="64"/>
  <c r="AJ740" i="64"/>
  <c r="L740" i="64"/>
  <c r="F740" i="64"/>
  <c r="AI740" i="64" l="1"/>
  <c r="I740" i="64"/>
  <c r="AH740" i="64"/>
  <c r="E740" i="64" l="1"/>
  <c r="C741" i="64" l="1"/>
  <c r="G741" i="64" s="1"/>
  <c r="W741" i="64" s="1"/>
  <c r="W742" i="64" s="1"/>
  <c r="W743" i="64" s="1"/>
  <c r="W744" i="64" s="1"/>
  <c r="D741" i="64"/>
  <c r="J741" i="64"/>
  <c r="K741" i="64" l="1"/>
  <c r="AN747" i="64"/>
  <c r="T747" i="64" s="1"/>
  <c r="T748" i="64" s="1"/>
  <c r="AS741" i="64"/>
  <c r="AC741" i="64"/>
  <c r="AB741" i="64" l="1"/>
  <c r="Y742" i="64"/>
  <c r="AW741" i="64"/>
  <c r="AJ741" i="64"/>
  <c r="L741" i="64"/>
  <c r="H741" i="64"/>
  <c r="AR742" i="64" s="1"/>
  <c r="AE741" i="64"/>
  <c r="F741" i="64"/>
  <c r="M742" i="64" l="1"/>
  <c r="AO742" i="64"/>
  <c r="AI741" i="64"/>
  <c r="AP742" i="64"/>
  <c r="AH741" i="64"/>
  <c r="I741" i="64"/>
  <c r="AU745" i="64"/>
  <c r="AT745" i="64"/>
  <c r="Z745" i="64"/>
  <c r="AB742" i="64" l="1"/>
  <c r="R743" i="64"/>
  <c r="R744" i="64" s="1"/>
  <c r="R745" i="64" s="1"/>
  <c r="R746" i="64" s="1"/>
  <c r="S747" i="64" s="1"/>
  <c r="S748" i="64" s="1"/>
  <c r="E741" i="64"/>
  <c r="R747" i="64" l="1"/>
  <c r="C742" i="64"/>
  <c r="G742" i="64" s="1"/>
  <c r="J742" i="64"/>
  <c r="K742" i="64" l="1"/>
  <c r="AC742" i="64"/>
  <c r="AE742" i="64" l="1"/>
  <c r="AJ742" i="64"/>
  <c r="L742" i="64"/>
  <c r="D742" i="64"/>
  <c r="AQ742" i="64" s="1"/>
  <c r="F742" i="64" l="1"/>
  <c r="U743" i="64" s="1"/>
  <c r="U744" i="64" s="1"/>
  <c r="U745" i="64" s="1"/>
  <c r="U746" i="64" s="1"/>
  <c r="U747" i="64" s="1"/>
  <c r="AS742" i="64"/>
  <c r="I742" i="64"/>
  <c r="AI742" i="64"/>
  <c r="AL742" i="64" s="1"/>
  <c r="AM742" i="64" s="1"/>
  <c r="H742" i="64"/>
  <c r="AH742" i="64" l="1"/>
  <c r="E742" i="64"/>
  <c r="C743" i="64" s="1"/>
  <c r="G743" i="64" s="1"/>
  <c r="AC743" i="64" s="1"/>
  <c r="Y743" i="64"/>
  <c r="M743" i="64" s="1"/>
  <c r="AW742" i="64"/>
  <c r="AE743" i="64" l="1"/>
  <c r="AF743" i="64" s="1"/>
  <c r="AG745" i="64" s="1"/>
  <c r="D743" i="64"/>
  <c r="AB743" i="64"/>
  <c r="J743" i="64"/>
  <c r="V747" i="64"/>
  <c r="V748" i="64" s="1"/>
  <c r="K743" i="64" l="1"/>
  <c r="P745" i="64"/>
  <c r="Q745" i="64"/>
  <c r="N749" i="64"/>
  <c r="O749" i="64"/>
  <c r="AS743" i="64"/>
  <c r="AQ743" i="64" l="1"/>
  <c r="AQ744" i="64" s="1"/>
  <c r="AQ745" i="64" s="1"/>
  <c r="AQ746" i="64" s="1"/>
  <c r="AR743" i="64"/>
  <c r="F743" i="64"/>
  <c r="Y744" i="64"/>
  <c r="AJ743" i="64"/>
  <c r="L743" i="64"/>
  <c r="H743" i="64"/>
  <c r="AH743" i="64" l="1"/>
  <c r="I743" i="64"/>
  <c r="AI743" i="64"/>
  <c r="AW743" i="64"/>
  <c r="AK743" i="64" l="1"/>
  <c r="AA744" i="64" s="1"/>
  <c r="AA745" i="64" s="1"/>
  <c r="E743" i="64"/>
  <c r="C744" i="64" s="1"/>
  <c r="G744" i="64" s="1"/>
  <c r="M744" i="64" l="1"/>
  <c r="D744" i="64" s="1"/>
  <c r="AA746" i="64"/>
  <c r="AC744" i="64"/>
  <c r="J744" i="64" l="1"/>
  <c r="K744" i="64" s="1"/>
  <c r="AR744" i="64" s="1"/>
  <c r="AR745" i="64" s="1"/>
  <c r="AR746" i="64" s="1"/>
  <c r="AB744" i="64"/>
  <c r="AA747" i="64"/>
  <c r="AE744" i="64"/>
  <c r="AS744" i="64"/>
  <c r="F744" i="64" l="1"/>
  <c r="Y745" i="64"/>
  <c r="M745" i="64" s="1"/>
  <c r="AA748" i="64"/>
  <c r="T744" i="64"/>
  <c r="AV745" i="64" s="1"/>
  <c r="AV746" i="64" s="1"/>
  <c r="AV747" i="64" s="1"/>
  <c r="AV748" i="64" s="1"/>
  <c r="AV749" i="64" s="1"/>
  <c r="H744" i="64"/>
  <c r="AJ744" i="64"/>
  <c r="L744" i="64"/>
  <c r="AI744" i="64" l="1"/>
  <c r="AW744" i="64"/>
  <c r="AH744" i="64"/>
  <c r="I744" i="64"/>
  <c r="AB745" i="64"/>
  <c r="E744" i="64" l="1"/>
  <c r="C745" i="64" l="1"/>
  <c r="G745" i="64" s="1"/>
  <c r="J745" i="64"/>
  <c r="D745" i="64"/>
  <c r="K745" i="64" l="1"/>
  <c r="X746" i="64" s="1"/>
  <c r="X747" i="64" s="1"/>
  <c r="X748" i="64" s="1"/>
  <c r="X749" i="64" s="1"/>
  <c r="X750" i="64" s="1"/>
  <c r="AC745" i="64"/>
  <c r="AS745" i="64"/>
  <c r="F745" i="64" l="1"/>
  <c r="AE745" i="64"/>
  <c r="Y746" i="64"/>
  <c r="M746" i="64" s="1"/>
  <c r="AW745" i="64"/>
  <c r="AJ745" i="64"/>
  <c r="L745" i="64"/>
  <c r="H745" i="64"/>
  <c r="AI745" i="64" l="1"/>
  <c r="AH745" i="64"/>
  <c r="I745" i="64"/>
  <c r="E745" i="64" l="1"/>
  <c r="C746" i="64" l="1"/>
  <c r="G746" i="64" s="1"/>
  <c r="W746" i="64" s="1"/>
  <c r="W747" i="64" s="1"/>
  <c r="W748" i="64" s="1"/>
  <c r="W749" i="64" s="1"/>
  <c r="D746" i="64"/>
  <c r="J746" i="64"/>
  <c r="K746" i="64" l="1"/>
  <c r="F746" i="64" s="1"/>
  <c r="AN752" i="64"/>
  <c r="T752" i="64" s="1"/>
  <c r="T753" i="64" s="1"/>
  <c r="AC746" i="64"/>
  <c r="AS746" i="64"/>
  <c r="Y747" i="64" l="1"/>
  <c r="AW746" i="64"/>
  <c r="AE746" i="64"/>
  <c r="AB746" i="64"/>
  <c r="AJ746" i="64"/>
  <c r="H746" i="64"/>
  <c r="AR747" i="64" s="1"/>
  <c r="L746" i="64"/>
  <c r="M747" i="64" l="1"/>
  <c r="AO747" i="64"/>
  <c r="AH746" i="64"/>
  <c r="AP747" i="64"/>
  <c r="I746" i="64"/>
  <c r="AI746" i="64"/>
  <c r="Z750" i="64"/>
  <c r="AT750" i="64"/>
  <c r="AU750" i="64"/>
  <c r="R748" i="64" l="1"/>
  <c r="R749" i="64" s="1"/>
  <c r="R750" i="64" s="1"/>
  <c r="R751" i="64" s="1"/>
  <c r="R752" i="64" s="1"/>
  <c r="AB747" i="64"/>
  <c r="E746" i="64"/>
  <c r="C747" i="64" s="1"/>
  <c r="G747" i="64" s="1"/>
  <c r="S752" i="64" l="1"/>
  <c r="S753" i="64" s="1"/>
  <c r="AC747" i="64"/>
  <c r="J747" i="64"/>
  <c r="K747" i="64" l="1"/>
  <c r="D747" i="64" s="1"/>
  <c r="AQ747" i="64" s="1"/>
  <c r="AE747" i="64"/>
  <c r="AS747" i="64" l="1"/>
  <c r="Y748" i="64" s="1"/>
  <c r="AW747" i="64"/>
  <c r="AJ747" i="64"/>
  <c r="H747" i="64"/>
  <c r="L747" i="64"/>
  <c r="F747" i="64"/>
  <c r="U748" i="64" s="1"/>
  <c r="U749" i="64" s="1"/>
  <c r="U750" i="64" s="1"/>
  <c r="U751" i="64" s="1"/>
  <c r="U752" i="64" s="1"/>
  <c r="M748" i="64" l="1"/>
  <c r="I747" i="64"/>
  <c r="AI747" i="64"/>
  <c r="AL747" i="64" s="1"/>
  <c r="AM747" i="64" s="1"/>
  <c r="AH747" i="64"/>
  <c r="E747" i="64" l="1"/>
  <c r="C748" i="64" s="1"/>
  <c r="G748" i="64" s="1"/>
  <c r="AB748" i="64"/>
  <c r="V752" i="64"/>
  <c r="V753" i="64" s="1"/>
  <c r="J748" i="64" l="1"/>
  <c r="N754" i="64"/>
  <c r="O754" i="64"/>
  <c r="D748" i="64"/>
  <c r="K748" i="64"/>
  <c r="AC748" i="64"/>
  <c r="AQ748" i="64" l="1"/>
  <c r="AQ749" i="64" s="1"/>
  <c r="AQ750" i="64" s="1"/>
  <c r="AR748" i="64"/>
  <c r="F748" i="64"/>
  <c r="AE748" i="64"/>
  <c r="AF748" i="64" s="1"/>
  <c r="AG750" i="64" s="1"/>
  <c r="L748" i="64"/>
  <c r="I748" i="64" s="1"/>
  <c r="AJ748" i="64"/>
  <c r="H748" i="64"/>
  <c r="AS748" i="64"/>
  <c r="AI748" i="64" l="1"/>
  <c r="AW748" i="64"/>
  <c r="Y749" i="64"/>
  <c r="P750" i="64"/>
  <c r="Q750" i="64"/>
  <c r="AQ751" i="64" s="1"/>
  <c r="AH748" i="64"/>
  <c r="AK748" i="64" l="1"/>
  <c r="AA749" i="64" s="1"/>
  <c r="AA750" i="64" s="1"/>
  <c r="E748" i="64"/>
  <c r="C749" i="64" s="1"/>
  <c r="G749" i="64" s="1"/>
  <c r="M749" i="64" l="1"/>
  <c r="AB749" i="64" s="1"/>
  <c r="AC749" i="64"/>
  <c r="AA751" i="64"/>
  <c r="J749" i="64" l="1"/>
  <c r="K749" i="64" s="1"/>
  <c r="AR749" i="64" s="1"/>
  <c r="AR750" i="64" s="1"/>
  <c r="AR751" i="64" s="1"/>
  <c r="D749" i="64"/>
  <c r="AS749" i="64" s="1"/>
  <c r="AA752" i="64"/>
  <c r="AE749" i="64"/>
  <c r="F749" i="64" l="1"/>
  <c r="AA753" i="64"/>
  <c r="Y750" i="64"/>
  <c r="M750" i="64" s="1"/>
  <c r="T749" i="64"/>
  <c r="AV750" i="64" s="1"/>
  <c r="AV751" i="64" s="1"/>
  <c r="AV752" i="64" s="1"/>
  <c r="AV753" i="64" s="1"/>
  <c r="AV754" i="64" s="1"/>
  <c r="AJ749" i="64"/>
  <c r="H749" i="64"/>
  <c r="L749" i="64"/>
  <c r="AH749" i="64" l="1"/>
  <c r="AI749" i="64"/>
  <c r="AB750" i="64"/>
  <c r="AW749" i="64"/>
  <c r="I749" i="64"/>
  <c r="E749" i="64" l="1"/>
  <c r="C750" i="64" l="1"/>
  <c r="G750" i="64" s="1"/>
  <c r="J750" i="64"/>
  <c r="D750" i="64"/>
  <c r="K750" i="64" l="1"/>
  <c r="X751" i="64" s="1"/>
  <c r="X752" i="64" s="1"/>
  <c r="X753" i="64" s="1"/>
  <c r="X754" i="64" s="1"/>
  <c r="X755" i="64" s="1"/>
  <c r="AC750" i="64"/>
  <c r="AS750" i="64"/>
  <c r="Y751" i="64" l="1"/>
  <c r="M751" i="64" s="1"/>
  <c r="AW750" i="64"/>
  <c r="AE750" i="64"/>
  <c r="L750" i="64"/>
  <c r="H750" i="64"/>
  <c r="AJ750" i="64"/>
  <c r="F750" i="64"/>
  <c r="AI750" i="64" l="1"/>
  <c r="I750" i="64"/>
  <c r="AH750" i="64"/>
  <c r="E750" i="64" l="1"/>
  <c r="C751" i="64" l="1"/>
  <c r="G751" i="64" s="1"/>
  <c r="W751" i="64" s="1"/>
  <c r="W752" i="64" s="1"/>
  <c r="W753" i="64" s="1"/>
  <c r="W754" i="64" s="1"/>
  <c r="J751" i="64"/>
  <c r="D751" i="64"/>
  <c r="K751" i="64" l="1"/>
  <c r="AN757" i="64"/>
  <c r="T757" i="64" s="1"/>
  <c r="T758" i="64" s="1"/>
  <c r="AS751" i="64"/>
  <c r="AC751" i="64"/>
  <c r="AE751" i="64" l="1"/>
  <c r="Y752" i="64"/>
  <c r="AW751" i="64"/>
  <c r="AB751" i="64"/>
  <c r="AJ751" i="64"/>
  <c r="L751" i="64"/>
  <c r="H751" i="64"/>
  <c r="AR752" i="64" s="1"/>
  <c r="F751" i="64"/>
  <c r="M752" i="64" l="1"/>
  <c r="AO752" i="64"/>
  <c r="Z755" i="64"/>
  <c r="AU755" i="64"/>
  <c r="AT755" i="64"/>
  <c r="I751" i="64"/>
  <c r="AH751" i="64"/>
  <c r="AP752" i="64"/>
  <c r="AI751" i="64"/>
  <c r="AB752" i="64" l="1"/>
  <c r="R753" i="64"/>
  <c r="R754" i="64" s="1"/>
  <c r="R755" i="64" s="1"/>
  <c r="R756" i="64" s="1"/>
  <c r="S757" i="64" s="1"/>
  <c r="S758" i="64" s="1"/>
  <c r="E751" i="64"/>
  <c r="R757" i="64" l="1"/>
  <c r="C752" i="64"/>
  <c r="G752" i="64" s="1"/>
  <c r="J752" i="64"/>
  <c r="K752" i="64" l="1"/>
  <c r="AC752" i="64"/>
  <c r="AE752" i="64" l="1"/>
  <c r="L752" i="64"/>
  <c r="AJ752" i="64"/>
  <c r="D752" i="64"/>
  <c r="AQ752" i="64" s="1"/>
  <c r="F752" i="64" l="1"/>
  <c r="U753" i="64" s="1"/>
  <c r="U754" i="64" s="1"/>
  <c r="U755" i="64" s="1"/>
  <c r="U756" i="64" s="1"/>
  <c r="U757" i="64" s="1"/>
  <c r="AS752" i="64"/>
  <c r="I752" i="64"/>
  <c r="AI752" i="64"/>
  <c r="AL752" i="64" s="1"/>
  <c r="AM752" i="64" s="1"/>
  <c r="H752" i="64"/>
  <c r="E752" i="64" l="1"/>
  <c r="C753" i="64" s="1"/>
  <c r="G753" i="64" s="1"/>
  <c r="AC753" i="64" s="1"/>
  <c r="Y753" i="64"/>
  <c r="M753" i="64" s="1"/>
  <c r="AW752" i="64"/>
  <c r="AH752" i="64"/>
  <c r="D753" i="64" l="1"/>
  <c r="AB753" i="64"/>
  <c r="J753" i="64"/>
  <c r="V757" i="64"/>
  <c r="V758" i="64" s="1"/>
  <c r="AE753" i="64"/>
  <c r="AF753" i="64" s="1"/>
  <c r="AG755" i="64" s="1"/>
  <c r="K753" i="64" l="1"/>
  <c r="N759" i="64"/>
  <c r="O759" i="64"/>
  <c r="Q755" i="64"/>
  <c r="P755" i="64"/>
  <c r="AS753" i="64"/>
  <c r="AQ753" i="64" l="1"/>
  <c r="AQ754" i="64" s="1"/>
  <c r="AQ755" i="64" s="1"/>
  <c r="AQ756" i="64" s="1"/>
  <c r="F753" i="64"/>
  <c r="AR753" i="64"/>
  <c r="Y754" i="64"/>
  <c r="AJ753" i="64"/>
  <c r="L753" i="64"/>
  <c r="H753" i="64"/>
  <c r="AW753" i="64" l="1"/>
  <c r="AH753" i="64"/>
  <c r="I753" i="64"/>
  <c r="AI753" i="64"/>
  <c r="AK753" i="64" l="1"/>
  <c r="AA754" i="64" s="1"/>
  <c r="AA755" i="64" s="1"/>
  <c r="E753" i="64"/>
  <c r="C754" i="64" s="1"/>
  <c r="G754" i="64" s="1"/>
  <c r="M754" i="64" l="1"/>
  <c r="D754" i="64" s="1"/>
  <c r="AS754" i="64" s="1"/>
  <c r="AC754" i="64"/>
  <c r="AA756" i="64"/>
  <c r="J754" i="64" l="1"/>
  <c r="K754" i="64" s="1"/>
  <c r="AR754" i="64" s="1"/>
  <c r="AR755" i="64" s="1"/>
  <c r="AR756" i="64" s="1"/>
  <c r="AB754" i="64"/>
  <c r="AE754" i="64"/>
  <c r="Y755" i="64"/>
  <c r="M755" i="64" s="1"/>
  <c r="AA757" i="64"/>
  <c r="F754" i="64" l="1"/>
  <c r="AB755" i="64"/>
  <c r="AA758" i="64"/>
  <c r="T754" i="64"/>
  <c r="AV755" i="64" s="1"/>
  <c r="AV756" i="64" s="1"/>
  <c r="AV757" i="64" s="1"/>
  <c r="AV758" i="64" s="1"/>
  <c r="AV759" i="64" s="1"/>
  <c r="H754" i="64"/>
  <c r="AJ754" i="64"/>
  <c r="L754" i="64"/>
  <c r="AH754" i="64" l="1"/>
  <c r="AW754" i="64"/>
  <c r="I754" i="64"/>
  <c r="AI754" i="64"/>
  <c r="E754" i="64" l="1"/>
  <c r="C755" i="64" l="1"/>
  <c r="G755" i="64" s="1"/>
  <c r="J755" i="64"/>
  <c r="D755" i="64"/>
  <c r="K755" i="64" l="1"/>
  <c r="X756" i="64" s="1"/>
  <c r="X757" i="64" s="1"/>
  <c r="X758" i="64" s="1"/>
  <c r="X759" i="64" s="1"/>
  <c r="X760" i="64" s="1"/>
  <c r="AC755" i="64"/>
  <c r="AS755" i="64"/>
  <c r="Y756" i="64" l="1"/>
  <c r="M756" i="64" s="1"/>
  <c r="AW755" i="64"/>
  <c r="L755" i="64"/>
  <c r="AJ755" i="64"/>
  <c r="H755" i="64"/>
  <c r="AE755" i="64"/>
  <c r="F755" i="64"/>
  <c r="AH755" i="64" l="1"/>
  <c r="AI755" i="64"/>
  <c r="I755" i="64"/>
  <c r="E755" i="64" l="1"/>
  <c r="C756" i="64" l="1"/>
  <c r="G756" i="64" s="1"/>
  <c r="W756" i="64" s="1"/>
  <c r="W757" i="64" s="1"/>
  <c r="W758" i="64" s="1"/>
  <c r="W759" i="64" s="1"/>
  <c r="J756" i="64"/>
  <c r="D756" i="64"/>
  <c r="K756" i="64" l="1"/>
  <c r="F756" i="64" s="1"/>
  <c r="AN762" i="64"/>
  <c r="T762" i="64" s="1"/>
  <c r="T763" i="64" s="1"/>
  <c r="AS756" i="64"/>
  <c r="AC756" i="64"/>
  <c r="Y757" i="64" l="1"/>
  <c r="AW756" i="64"/>
  <c r="AB756" i="64"/>
  <c r="L756" i="64"/>
  <c r="AJ756" i="64"/>
  <c r="H756" i="64"/>
  <c r="AR757" i="64" s="1"/>
  <c r="AE756" i="64"/>
  <c r="M757" i="64" l="1"/>
  <c r="AO757" i="64"/>
  <c r="AT760" i="64"/>
  <c r="AU760" i="64"/>
  <c r="Z760" i="64"/>
  <c r="AH756" i="64"/>
  <c r="AP757" i="64"/>
  <c r="I756" i="64"/>
  <c r="AI756" i="64"/>
  <c r="R758" i="64" l="1"/>
  <c r="R759" i="64" s="1"/>
  <c r="R760" i="64" s="1"/>
  <c r="R761" i="64" s="1"/>
  <c r="S762" i="64" s="1"/>
  <c r="S763" i="64" s="1"/>
  <c r="AB757" i="64"/>
  <c r="E756" i="64"/>
  <c r="C757" i="64" s="1"/>
  <c r="G757" i="64" s="1"/>
  <c r="R762" i="64" l="1"/>
  <c r="J757" i="64"/>
  <c r="AC757" i="64"/>
  <c r="AE757" i="64" l="1"/>
  <c r="K757" i="64"/>
  <c r="L757" i="64" l="1"/>
  <c r="AJ757" i="64"/>
  <c r="D757" i="64"/>
  <c r="AQ757" i="64" s="1"/>
  <c r="F757" i="64" l="1"/>
  <c r="U758" i="64" s="1"/>
  <c r="U759" i="64" s="1"/>
  <c r="U760" i="64" s="1"/>
  <c r="U761" i="64" s="1"/>
  <c r="U762" i="64" s="1"/>
  <c r="I757" i="64"/>
  <c r="AS757" i="64"/>
  <c r="AI757" i="64"/>
  <c r="AL757" i="64" s="1"/>
  <c r="AM757" i="64" s="1"/>
  <c r="H757" i="64"/>
  <c r="Y758" i="64" l="1"/>
  <c r="M758" i="64" s="1"/>
  <c r="AW757" i="64"/>
  <c r="AH757" i="64"/>
  <c r="E757" i="64"/>
  <c r="C758" i="64" s="1"/>
  <c r="G758" i="64" s="1"/>
  <c r="AC758" i="64" s="1"/>
  <c r="AE758" i="64" l="1"/>
  <c r="AF758" i="64" s="1"/>
  <c r="AG760" i="64" s="1"/>
  <c r="V762" i="64"/>
  <c r="V763" i="64" s="1"/>
  <c r="AB758" i="64"/>
  <c r="D758" i="64"/>
  <c r="AS758" i="64" s="1"/>
  <c r="J758" i="64"/>
  <c r="Y759" i="64" l="1"/>
  <c r="N764" i="64"/>
  <c r="O764" i="64"/>
  <c r="K758" i="64"/>
  <c r="Q760" i="64"/>
  <c r="P760" i="64"/>
  <c r="AQ758" i="64" l="1"/>
  <c r="AQ759" i="64" s="1"/>
  <c r="AQ760" i="64" s="1"/>
  <c r="AQ761" i="64" s="1"/>
  <c r="AR758" i="64"/>
  <c r="AJ758" i="64"/>
  <c r="L758" i="64"/>
  <c r="H758" i="64"/>
  <c r="F758" i="64"/>
  <c r="AH758" i="64" l="1"/>
  <c r="AW758" i="64"/>
  <c r="I758" i="64"/>
  <c r="AI758" i="64"/>
  <c r="AK758" i="64" l="1"/>
  <c r="M759" i="64" s="1"/>
  <c r="E758" i="64"/>
  <c r="C759" i="64" s="1"/>
  <c r="G759" i="64" s="1"/>
  <c r="AA759" i="64" l="1"/>
  <c r="AC759" i="64"/>
  <c r="D759" i="64"/>
  <c r="AB759" i="64"/>
  <c r="J759" i="64"/>
  <c r="AA760" i="64"/>
  <c r="AS759" i="64" l="1"/>
  <c r="AE759" i="64"/>
  <c r="K759" i="64"/>
  <c r="AR759" i="64" s="1"/>
  <c r="AR760" i="64" s="1"/>
  <c r="AR761" i="64" s="1"/>
  <c r="AA761" i="64"/>
  <c r="T759" i="64" l="1"/>
  <c r="AV760" i="64" s="1"/>
  <c r="AV761" i="64" s="1"/>
  <c r="AV762" i="64" s="1"/>
  <c r="AV763" i="64" s="1"/>
  <c r="AV764" i="64" s="1"/>
  <c r="H759" i="64"/>
  <c r="L759" i="64"/>
  <c r="AJ759" i="64"/>
  <c r="Y760" i="64"/>
  <c r="M760" i="64" s="1"/>
  <c r="AA762" i="64"/>
  <c r="F759" i="64"/>
  <c r="AA763" i="64" l="1"/>
  <c r="I759" i="64"/>
  <c r="AW759" i="64"/>
  <c r="AB760" i="64"/>
  <c r="AI759" i="64"/>
  <c r="AH759" i="64"/>
  <c r="E759" i="64" l="1"/>
  <c r="C760" i="64" l="1"/>
  <c r="G760" i="64" s="1"/>
  <c r="D760" i="64"/>
  <c r="J760" i="64"/>
  <c r="K760" i="64" l="1"/>
  <c r="X761" i="64" s="1"/>
  <c r="X762" i="64" s="1"/>
  <c r="X763" i="64" s="1"/>
  <c r="X764" i="64" s="1"/>
  <c r="X765" i="64" s="1"/>
  <c r="AC760" i="64"/>
  <c r="AS760" i="64"/>
  <c r="AE760" i="64" l="1"/>
  <c r="Y761" i="64"/>
  <c r="M761" i="64" s="1"/>
  <c r="AW760" i="64"/>
  <c r="AJ760" i="64"/>
  <c r="H760" i="64"/>
  <c r="L760" i="64"/>
  <c r="F760" i="64"/>
  <c r="I760" i="64" l="1"/>
  <c r="AH760" i="64"/>
  <c r="AI760" i="64"/>
  <c r="E760" i="64" l="1"/>
  <c r="C761" i="64" l="1"/>
  <c r="G761" i="64" s="1"/>
  <c r="W761" i="64" s="1"/>
  <c r="W762" i="64" s="1"/>
  <c r="W763" i="64" s="1"/>
  <c r="W764" i="64" s="1"/>
  <c r="D761" i="64"/>
  <c r="J761" i="64"/>
  <c r="K761" i="64" l="1"/>
  <c r="F761" i="64" s="1"/>
  <c r="AN767" i="64"/>
  <c r="T767" i="64" s="1"/>
  <c r="T768" i="64" s="1"/>
  <c r="AC761" i="64"/>
  <c r="AS761" i="64"/>
  <c r="AB761" i="64" l="1"/>
  <c r="Y762" i="64"/>
  <c r="AW761" i="64"/>
  <c r="AE761" i="64"/>
  <c r="L761" i="64"/>
  <c r="AJ761" i="64"/>
  <c r="H761" i="64"/>
  <c r="AR762" i="64" s="1"/>
  <c r="M762" i="64" l="1"/>
  <c r="AO762" i="64"/>
  <c r="AI761" i="64"/>
  <c r="Z765" i="64"/>
  <c r="AU765" i="64"/>
  <c r="AT765" i="64"/>
  <c r="AH761" i="64"/>
  <c r="AP762" i="64"/>
  <c r="I761" i="64"/>
  <c r="AB762" i="64" l="1"/>
  <c r="R763" i="64"/>
  <c r="R764" i="64" s="1"/>
  <c r="R765" i="64" s="1"/>
  <c r="R766" i="64" s="1"/>
  <c r="S767" i="64" s="1"/>
  <c r="S768" i="64" s="1"/>
  <c r="E761" i="64"/>
  <c r="R767" i="64" l="1"/>
  <c r="C762" i="64"/>
  <c r="G762" i="64" s="1"/>
  <c r="J762" i="64"/>
  <c r="K762" i="64" l="1"/>
  <c r="D762" i="64" s="1"/>
  <c r="AQ762" i="64" s="1"/>
  <c r="AC762" i="64"/>
  <c r="AS762" i="64" l="1"/>
  <c r="F762" i="64"/>
  <c r="U763" i="64" s="1"/>
  <c r="U764" i="64" s="1"/>
  <c r="U765" i="64" s="1"/>
  <c r="U766" i="64" s="1"/>
  <c r="U767" i="64" s="1"/>
  <c r="AE762" i="64"/>
  <c r="Y763" i="64"/>
  <c r="M763" i="64" s="1"/>
  <c r="AW762" i="64"/>
  <c r="L762" i="64"/>
  <c r="H762" i="64"/>
  <c r="AJ762" i="64"/>
  <c r="AH762" i="64" l="1"/>
  <c r="AI762" i="64"/>
  <c r="AL762" i="64" s="1"/>
  <c r="AM762" i="64" s="1"/>
  <c r="I762" i="64"/>
  <c r="AB763" i="64" l="1"/>
  <c r="V767" i="64"/>
  <c r="V768" i="64" s="1"/>
  <c r="N769" i="64" s="1"/>
  <c r="E762" i="64"/>
  <c r="O769" i="64" l="1"/>
  <c r="C763" i="64"/>
  <c r="G763" i="64" s="1"/>
  <c r="J763" i="64"/>
  <c r="D763" i="64"/>
  <c r="K763" i="64" l="1"/>
  <c r="AC763" i="64"/>
  <c r="AS763" i="64"/>
  <c r="AR763" i="64" l="1"/>
  <c r="AQ763" i="64"/>
  <c r="AQ764" i="64" s="1"/>
  <c r="AQ765" i="64" s="1"/>
  <c r="F763" i="64"/>
  <c r="Y764" i="64"/>
  <c r="AJ763" i="64"/>
  <c r="L763" i="64"/>
  <c r="H763" i="64"/>
  <c r="AE763" i="64"/>
  <c r="AF763" i="64" s="1"/>
  <c r="AG765" i="64" s="1"/>
  <c r="I763" i="64" l="1"/>
  <c r="AI763" i="64"/>
  <c r="AH763" i="64"/>
  <c r="AW763" i="64"/>
  <c r="P765" i="64"/>
  <c r="Q765" i="64"/>
  <c r="AQ766" i="64" s="1"/>
  <c r="AK763" i="64" l="1"/>
  <c r="AA764" i="64" s="1"/>
  <c r="AA765" i="64" s="1"/>
  <c r="E763" i="64"/>
  <c r="C764" i="64" s="1"/>
  <c r="G764" i="64" s="1"/>
  <c r="M764" i="64" l="1"/>
  <c r="AB764" i="64" s="1"/>
  <c r="AA766" i="64"/>
  <c r="AC764" i="64"/>
  <c r="J764" i="64" l="1"/>
  <c r="D764" i="64"/>
  <c r="AS764" i="64" s="1"/>
  <c r="Y765" i="64" s="1"/>
  <c r="M765" i="64" s="1"/>
  <c r="AE764" i="64"/>
  <c r="AA767" i="64"/>
  <c r="K764" i="64"/>
  <c r="AR764" i="64" s="1"/>
  <c r="AR765" i="64" s="1"/>
  <c r="AR766" i="64" s="1"/>
  <c r="AB765" i="64" l="1"/>
  <c r="T764" i="64"/>
  <c r="AV765" i="64" s="1"/>
  <c r="AV766" i="64" s="1"/>
  <c r="AV767" i="64" s="1"/>
  <c r="AV768" i="64" s="1"/>
  <c r="AV769" i="64" s="1"/>
  <c r="L764" i="64"/>
  <c r="H764" i="64"/>
  <c r="AJ764" i="64"/>
  <c r="AA768" i="64"/>
  <c r="F764" i="64"/>
  <c r="AW764" i="64" l="1"/>
  <c r="AH764" i="64"/>
  <c r="I764" i="64"/>
  <c r="AI764" i="64"/>
  <c r="E764" i="64" l="1"/>
  <c r="C765" i="64" l="1"/>
  <c r="G765" i="64" s="1"/>
  <c r="J765" i="64"/>
  <c r="D765" i="64"/>
  <c r="AC765" i="64" l="1"/>
  <c r="AS765" i="64"/>
  <c r="K765" i="64"/>
  <c r="X766" i="64" s="1"/>
  <c r="X767" i="64" s="1"/>
  <c r="X768" i="64" s="1"/>
  <c r="X769" i="64" s="1"/>
  <c r="X770" i="64" s="1"/>
  <c r="L765" i="64" l="1"/>
  <c r="H765" i="64"/>
  <c r="AJ765" i="64"/>
  <c r="Y766" i="64"/>
  <c r="M766" i="64" s="1"/>
  <c r="AW765" i="64"/>
  <c r="AE765" i="64"/>
  <c r="F765" i="64"/>
  <c r="AH765" i="64" l="1"/>
  <c r="AI765" i="64"/>
  <c r="I765" i="64"/>
  <c r="E765" i="64" l="1"/>
  <c r="C766" i="64" l="1"/>
  <c r="G766" i="64" s="1"/>
  <c r="W766" i="64" s="1"/>
  <c r="W767" i="64" s="1"/>
  <c r="W768" i="64" s="1"/>
  <c r="W769" i="64" s="1"/>
  <c r="J766" i="64"/>
  <c r="D766" i="64"/>
  <c r="K766" i="64" l="1"/>
  <c r="F766" i="64" s="1"/>
  <c r="AN772" i="64"/>
  <c r="T772" i="64" s="1"/>
  <c r="T773" i="64" s="1"/>
  <c r="AS766" i="64"/>
  <c r="AC766" i="64"/>
  <c r="AE766" i="64" l="1"/>
  <c r="Y767" i="64"/>
  <c r="AW766" i="64"/>
  <c r="AB766" i="64"/>
  <c r="L766" i="64"/>
  <c r="H766" i="64"/>
  <c r="AR767" i="64" s="1"/>
  <c r="AJ766" i="64"/>
  <c r="M767" i="64" l="1"/>
  <c r="AO767" i="64"/>
  <c r="AI766" i="64"/>
  <c r="Z770" i="64"/>
  <c r="AU770" i="64"/>
  <c r="AT770" i="64"/>
  <c r="AP767" i="64"/>
  <c r="AH766" i="64"/>
  <c r="I766" i="64"/>
  <c r="AB767" i="64" l="1"/>
  <c r="R768" i="64"/>
  <c r="R769" i="64" s="1"/>
  <c r="R770" i="64" s="1"/>
  <c r="R771" i="64" s="1"/>
  <c r="S772" i="64" s="1"/>
  <c r="S773" i="64" s="1"/>
  <c r="E766" i="64"/>
  <c r="R772" i="64" l="1"/>
  <c r="C767" i="64"/>
  <c r="G767" i="64" s="1"/>
  <c r="J767" i="64"/>
  <c r="K767" i="64" l="1"/>
  <c r="D767" i="64" s="1"/>
  <c r="AQ767" i="64" s="1"/>
  <c r="AC767" i="64"/>
  <c r="AS767" i="64" l="1"/>
  <c r="AW767" i="64" s="1"/>
  <c r="F767" i="64"/>
  <c r="U768" i="64" s="1"/>
  <c r="U769" i="64" s="1"/>
  <c r="U770" i="64" s="1"/>
  <c r="U771" i="64" s="1"/>
  <c r="U772" i="64" s="1"/>
  <c r="AE767" i="64"/>
  <c r="AJ767" i="64"/>
  <c r="L767" i="64"/>
  <c r="H767" i="64"/>
  <c r="Y768" i="64" l="1"/>
  <c r="M768" i="64" s="1"/>
  <c r="AH767" i="64"/>
  <c r="I767" i="64"/>
  <c r="AI767" i="64"/>
  <c r="AL767" i="64" s="1"/>
  <c r="AM767" i="64" s="1"/>
  <c r="AB768" i="64" l="1"/>
  <c r="V772" i="64"/>
  <c r="V773" i="64" s="1"/>
  <c r="N774" i="64" s="1"/>
  <c r="E767" i="64"/>
  <c r="O774" i="64" l="1"/>
  <c r="C768" i="64"/>
  <c r="G768" i="64" s="1"/>
  <c r="D768" i="64"/>
  <c r="J768" i="64"/>
  <c r="K768" i="64" l="1"/>
  <c r="AS768" i="64"/>
  <c r="AC768" i="64"/>
  <c r="AQ768" i="64" l="1"/>
  <c r="AQ769" i="64" s="1"/>
  <c r="AQ770" i="64" s="1"/>
  <c r="AR768" i="64"/>
  <c r="AE768" i="64"/>
  <c r="AF768" i="64" s="1"/>
  <c r="AG770" i="64" s="1"/>
  <c r="Y769" i="64"/>
  <c r="L768" i="64"/>
  <c r="AJ768" i="64"/>
  <c r="H768" i="64"/>
  <c r="F768" i="64"/>
  <c r="AW768" i="64" l="1"/>
  <c r="AH768" i="64"/>
  <c r="I768" i="64"/>
  <c r="AI768" i="64"/>
  <c r="Q770" i="64"/>
  <c r="AQ771" i="64" s="1"/>
  <c r="P770" i="64"/>
  <c r="AK768" i="64" l="1"/>
  <c r="AA769" i="64" s="1"/>
  <c r="AA770" i="64" s="1"/>
  <c r="E768" i="64"/>
  <c r="C769" i="64" s="1"/>
  <c r="G769" i="64" s="1"/>
  <c r="M769" i="64" l="1"/>
  <c r="AB769" i="64" s="1"/>
  <c r="AA771" i="64"/>
  <c r="AC769" i="64"/>
  <c r="D769" i="64" l="1"/>
  <c r="AS769" i="64" s="1"/>
  <c r="Y770" i="64" s="1"/>
  <c r="M770" i="64" s="1"/>
  <c r="J769" i="64"/>
  <c r="K769" i="64" s="1"/>
  <c r="AR769" i="64" s="1"/>
  <c r="AR770" i="64" s="1"/>
  <c r="AR771" i="64" s="1"/>
  <c r="AA772" i="64"/>
  <c r="AE769" i="64"/>
  <c r="L769" i="64" l="1"/>
  <c r="AJ769" i="64"/>
  <c r="T769" i="64"/>
  <c r="AV770" i="64" s="1"/>
  <c r="AV771" i="64" s="1"/>
  <c r="AV772" i="64" s="1"/>
  <c r="AV773" i="64" s="1"/>
  <c r="AV774" i="64" s="1"/>
  <c r="F769" i="64"/>
  <c r="H769" i="64"/>
  <c r="AH769" i="64" s="1"/>
  <c r="I769" i="64"/>
  <c r="AI769" i="64"/>
  <c r="AA773" i="64"/>
  <c r="AB770" i="64"/>
  <c r="AW769" i="64" l="1"/>
  <c r="E769" i="64"/>
  <c r="C770" i="64" l="1"/>
  <c r="G770" i="64" s="1"/>
  <c r="D770" i="64"/>
  <c r="J770" i="64"/>
  <c r="K770" i="64" l="1"/>
  <c r="X771" i="64" s="1"/>
  <c r="X772" i="64" s="1"/>
  <c r="X773" i="64" s="1"/>
  <c r="X774" i="64" s="1"/>
  <c r="X775" i="64" s="1"/>
  <c r="AS770" i="64"/>
  <c r="AC770" i="64"/>
  <c r="AE770" i="64" l="1"/>
  <c r="H770" i="64"/>
  <c r="L770" i="64"/>
  <c r="AJ770" i="64"/>
  <c r="Y771" i="64"/>
  <c r="M771" i="64" s="1"/>
  <c r="AW770" i="64"/>
  <c r="F770" i="64"/>
  <c r="AI770" i="64" l="1"/>
  <c r="I770" i="64"/>
  <c r="AH770" i="64"/>
  <c r="E770" i="64" l="1"/>
  <c r="C771" i="64" l="1"/>
  <c r="G771" i="64" s="1"/>
  <c r="W771" i="64" s="1"/>
  <c r="W772" i="64" s="1"/>
  <c r="W773" i="64" s="1"/>
  <c r="W774" i="64" s="1"/>
  <c r="D771" i="64"/>
  <c r="J771" i="64"/>
  <c r="K771" i="64" l="1"/>
  <c r="AN777" i="64"/>
  <c r="T777" i="64" s="1"/>
  <c r="T778" i="64" s="1"/>
  <c r="AC771" i="64"/>
  <c r="AS771" i="64"/>
  <c r="Y772" i="64" l="1"/>
  <c r="AW771" i="64"/>
  <c r="AE771" i="64"/>
  <c r="AB771" i="64"/>
  <c r="AJ771" i="64"/>
  <c r="H771" i="64"/>
  <c r="AR772" i="64" s="1"/>
  <c r="L771" i="64"/>
  <c r="F771" i="64"/>
  <c r="M772" i="64" l="1"/>
  <c r="AO772" i="64"/>
  <c r="I771" i="64"/>
  <c r="AP772" i="64"/>
  <c r="AH771" i="64"/>
  <c r="AI771" i="64"/>
  <c r="Z775" i="64"/>
  <c r="AT775" i="64"/>
  <c r="AU775" i="64"/>
  <c r="R773" i="64" l="1"/>
  <c r="R774" i="64" s="1"/>
  <c r="R775" i="64" s="1"/>
  <c r="R776" i="64" s="1"/>
  <c r="S777" i="64" s="1"/>
  <c r="S778" i="64" s="1"/>
  <c r="AB772" i="64"/>
  <c r="E771" i="64"/>
  <c r="C772" i="64" s="1"/>
  <c r="G772" i="64" s="1"/>
  <c r="R777" i="64" l="1"/>
  <c r="J772" i="64"/>
  <c r="K772" i="64" s="1"/>
  <c r="D772" i="64" s="1"/>
  <c r="AQ772" i="64" s="1"/>
  <c r="AC772" i="64"/>
  <c r="AS772" i="64" l="1"/>
  <c r="Y773" i="64"/>
  <c r="AW772" i="64"/>
  <c r="AE772" i="64"/>
  <c r="F772" i="64"/>
  <c r="U773" i="64" s="1"/>
  <c r="U774" i="64" s="1"/>
  <c r="U775" i="64" s="1"/>
  <c r="U776" i="64" s="1"/>
  <c r="U777" i="64" s="1"/>
  <c r="L772" i="64"/>
  <c r="I772" i="64" s="1"/>
  <c r="H772" i="64"/>
  <c r="AJ772" i="64"/>
  <c r="M773" i="64" l="1"/>
  <c r="AI772" i="64"/>
  <c r="AL772" i="64" s="1"/>
  <c r="AM772" i="64" s="1"/>
  <c r="AH772" i="64"/>
  <c r="V777" i="64" l="1"/>
  <c r="V778" i="64" s="1"/>
  <c r="AB773" i="64"/>
  <c r="E772" i="64"/>
  <c r="C773" i="64" s="1"/>
  <c r="G773" i="64" s="1"/>
  <c r="J773" i="64" l="1"/>
  <c r="AC773" i="64"/>
  <c r="D773" i="64"/>
  <c r="AS773" i="64" s="1"/>
  <c r="N779" i="64"/>
  <c r="O779" i="64"/>
  <c r="Y774" i="64" l="1"/>
  <c r="AE773" i="64"/>
  <c r="AF773" i="64" s="1"/>
  <c r="AG775" i="64" s="1"/>
  <c r="K773" i="64"/>
  <c r="AR773" i="64" l="1"/>
  <c r="AQ773" i="64"/>
  <c r="AQ774" i="64" s="1"/>
  <c r="AQ775" i="64" s="1"/>
  <c r="AQ776" i="64" s="1"/>
  <c r="F773" i="64"/>
  <c r="P775" i="64"/>
  <c r="Q775" i="64"/>
  <c r="H773" i="64"/>
  <c r="L773" i="64"/>
  <c r="AJ773" i="64"/>
  <c r="AW773" i="64" l="1"/>
  <c r="I773" i="64"/>
  <c r="AH773" i="64"/>
  <c r="AI773" i="64"/>
  <c r="AK773" i="64" l="1"/>
  <c r="M774" i="64" s="1"/>
  <c r="E773" i="64"/>
  <c r="C774" i="64" s="1"/>
  <c r="G774" i="64" s="1"/>
  <c r="AA774" i="64"/>
  <c r="D774" i="64" l="1"/>
  <c r="AB774" i="64"/>
  <c r="J774" i="64"/>
  <c r="AA775" i="64"/>
  <c r="AS774" i="64"/>
  <c r="AC774" i="64"/>
  <c r="AA776" i="64" l="1"/>
  <c r="K774" i="64"/>
  <c r="AR774" i="64" s="1"/>
  <c r="AR775" i="64" s="1"/>
  <c r="AR776" i="64" s="1"/>
  <c r="Y775" i="64"/>
  <c r="M775" i="64" s="1"/>
  <c r="AE774" i="64"/>
  <c r="F774" i="64" l="1"/>
  <c r="AB775" i="64"/>
  <c r="T774" i="64"/>
  <c r="AV775" i="64" s="1"/>
  <c r="AV776" i="64" s="1"/>
  <c r="AV777" i="64" s="1"/>
  <c r="AV778" i="64" s="1"/>
  <c r="AV779" i="64" s="1"/>
  <c r="L774" i="64"/>
  <c r="H774" i="64"/>
  <c r="AJ774" i="64"/>
  <c r="AA777" i="64"/>
  <c r="AH774" i="64" l="1"/>
  <c r="I774" i="64"/>
  <c r="AW774" i="64"/>
  <c r="AA778" i="64"/>
  <c r="AI774" i="64"/>
  <c r="E774" i="64" l="1"/>
  <c r="C775" i="64" l="1"/>
  <c r="G775" i="64" s="1"/>
  <c r="D775" i="64"/>
  <c r="J775" i="64"/>
  <c r="K775" i="64" l="1"/>
  <c r="X776" i="64" s="1"/>
  <c r="X777" i="64" s="1"/>
  <c r="X778" i="64" s="1"/>
  <c r="X779" i="64" s="1"/>
  <c r="X780" i="64" s="1"/>
  <c r="AC775" i="64"/>
  <c r="AS775" i="64"/>
  <c r="F775" i="64" l="1"/>
  <c r="AE775" i="64"/>
  <c r="Y776" i="64"/>
  <c r="M776" i="64" s="1"/>
  <c r="AW775" i="64"/>
  <c r="AJ775" i="64"/>
  <c r="H775" i="64"/>
  <c r="L775" i="64"/>
  <c r="I775" i="64" l="1"/>
  <c r="AH775" i="64"/>
  <c r="AI775" i="64"/>
  <c r="E775" i="64" l="1"/>
  <c r="C776" i="64" l="1"/>
  <c r="G776" i="64" s="1"/>
  <c r="W776" i="64" s="1"/>
  <c r="W777" i="64" s="1"/>
  <c r="W778" i="64" s="1"/>
  <c r="W779" i="64" s="1"/>
  <c r="J776" i="64"/>
  <c r="D776" i="64"/>
  <c r="K776" i="64" l="1"/>
  <c r="F776" i="64" s="1"/>
  <c r="AN782" i="64"/>
  <c r="T782" i="64" s="1"/>
  <c r="T783" i="64" s="1"/>
  <c r="AC776" i="64"/>
  <c r="AS776" i="64"/>
  <c r="AE776" i="64" l="1"/>
  <c r="Y777" i="64"/>
  <c r="AW776" i="64"/>
  <c r="AB776" i="64"/>
  <c r="L776" i="64"/>
  <c r="AJ776" i="64"/>
  <c r="H776" i="64"/>
  <c r="AR777" i="64" s="1"/>
  <c r="M777" i="64" l="1"/>
  <c r="AO777" i="64"/>
  <c r="Z780" i="64"/>
  <c r="AU780" i="64"/>
  <c r="AT780" i="64"/>
  <c r="AH776" i="64"/>
  <c r="AP777" i="64"/>
  <c r="AI776" i="64"/>
  <c r="I776" i="64"/>
  <c r="R778" i="64" l="1"/>
  <c r="R779" i="64" s="1"/>
  <c r="R780" i="64" s="1"/>
  <c r="R781" i="64" s="1"/>
  <c r="R782" i="64" s="1"/>
  <c r="AB777" i="64"/>
  <c r="E776" i="64"/>
  <c r="C777" i="64" s="1"/>
  <c r="G777" i="64" s="1"/>
  <c r="S782" i="64" l="1"/>
  <c r="S783" i="64" s="1"/>
  <c r="J777" i="64"/>
  <c r="AC777" i="64"/>
  <c r="K777" i="64" l="1"/>
  <c r="AE777" i="64"/>
  <c r="AJ777" i="64" l="1"/>
  <c r="L777" i="64"/>
  <c r="D777" i="64"/>
  <c r="AQ777" i="64" s="1"/>
  <c r="H777" i="64" l="1"/>
  <c r="AH777" i="64" s="1"/>
  <c r="F777" i="64"/>
  <c r="U778" i="64" s="1"/>
  <c r="U779" i="64" s="1"/>
  <c r="U780" i="64" s="1"/>
  <c r="U781" i="64" s="1"/>
  <c r="U782" i="64" s="1"/>
  <c r="I777" i="64"/>
  <c r="AS777" i="64"/>
  <c r="AI777" i="64"/>
  <c r="AL777" i="64" s="1"/>
  <c r="AM777" i="64" s="1"/>
  <c r="Y778" i="64" l="1"/>
  <c r="M778" i="64" s="1"/>
  <c r="AW777" i="64"/>
  <c r="E777" i="64"/>
  <c r="C778" i="64" s="1"/>
  <c r="G778" i="64" s="1"/>
  <c r="AC778" i="64" s="1"/>
  <c r="V782" i="64" l="1"/>
  <c r="V783" i="64" s="1"/>
  <c r="AE778" i="64"/>
  <c r="AF778" i="64" s="1"/>
  <c r="AG780" i="64" s="1"/>
  <c r="D778" i="64"/>
  <c r="AB778" i="64"/>
  <c r="J778" i="64"/>
  <c r="P780" i="64" l="1"/>
  <c r="Q780" i="64"/>
  <c r="AS778" i="64"/>
  <c r="K778" i="64"/>
  <c r="N784" i="64"/>
  <c r="O784" i="64"/>
  <c r="AR778" i="64" l="1"/>
  <c r="AQ778" i="64"/>
  <c r="AQ779" i="64" s="1"/>
  <c r="AQ780" i="64" s="1"/>
  <c r="AQ781" i="64" s="1"/>
  <c r="F778" i="64"/>
  <c r="Y779" i="64"/>
  <c r="H778" i="64"/>
  <c r="L778" i="64"/>
  <c r="AJ778" i="64"/>
  <c r="I778" i="64" l="1"/>
  <c r="AI778" i="64"/>
  <c r="AH778" i="64"/>
  <c r="AW778" i="64"/>
  <c r="AK778" i="64" l="1"/>
  <c r="AA779" i="64" s="1"/>
  <c r="AA780" i="64" s="1"/>
  <c r="M779" i="64"/>
  <c r="E778" i="64"/>
  <c r="C779" i="64" s="1"/>
  <c r="G779" i="64" s="1"/>
  <c r="AB779" i="64" l="1"/>
  <c r="AC779" i="64"/>
  <c r="AA781" i="64"/>
  <c r="J779" i="64"/>
  <c r="D779" i="64"/>
  <c r="AS779" i="64" s="1"/>
  <c r="Y780" i="64" l="1"/>
  <c r="M780" i="64" s="1"/>
  <c r="K779" i="64"/>
  <c r="AR779" i="64" s="1"/>
  <c r="AR780" i="64" s="1"/>
  <c r="AR781" i="64" s="1"/>
  <c r="AA782" i="64"/>
  <c r="AE779" i="64"/>
  <c r="F779" i="64" l="1"/>
  <c r="AA783" i="64"/>
  <c r="T779" i="64"/>
  <c r="AV780" i="64" s="1"/>
  <c r="AV781" i="64" s="1"/>
  <c r="AV782" i="64" s="1"/>
  <c r="AV783" i="64" s="1"/>
  <c r="AV784" i="64" s="1"/>
  <c r="L779" i="64"/>
  <c r="AJ779" i="64"/>
  <c r="H779" i="64"/>
  <c r="AB780" i="64"/>
  <c r="AI779" i="64" l="1"/>
  <c r="AW779" i="64"/>
  <c r="AH779" i="64"/>
  <c r="I779" i="64"/>
  <c r="E779" i="64" l="1"/>
  <c r="C780" i="64" l="1"/>
  <c r="G780" i="64" s="1"/>
  <c r="J780" i="64"/>
  <c r="D780" i="64"/>
  <c r="K780" i="64" l="1"/>
  <c r="X781" i="64" s="1"/>
  <c r="X782" i="64" s="1"/>
  <c r="X783" i="64" s="1"/>
  <c r="X784" i="64" s="1"/>
  <c r="X785" i="64" s="1"/>
  <c r="AC780" i="64"/>
  <c r="AS780" i="64"/>
  <c r="Y781" i="64" l="1"/>
  <c r="M781" i="64" s="1"/>
  <c r="AW780" i="64"/>
  <c r="AE780" i="64"/>
  <c r="AJ780" i="64"/>
  <c r="H780" i="64"/>
  <c r="L780" i="64"/>
  <c r="F780" i="64"/>
  <c r="I780" i="64" l="1"/>
  <c r="AI780" i="64"/>
  <c r="AH780" i="64"/>
  <c r="E780" i="64" l="1"/>
  <c r="C781" i="64" l="1"/>
  <c r="G781" i="64" s="1"/>
  <c r="W781" i="64" s="1"/>
  <c r="W782" i="64" s="1"/>
  <c r="W783" i="64" s="1"/>
  <c r="W784" i="64" s="1"/>
  <c r="D781" i="64"/>
  <c r="J781" i="64"/>
  <c r="K781" i="64" l="1"/>
  <c r="AN787" i="64"/>
  <c r="T787" i="64" s="1"/>
  <c r="T788" i="64" s="1"/>
  <c r="AS781" i="64"/>
  <c r="AC781" i="64"/>
  <c r="AE781" i="64" l="1"/>
  <c r="Y782" i="64"/>
  <c r="AW781" i="64"/>
  <c r="AB781" i="64"/>
  <c r="L781" i="64"/>
  <c r="H781" i="64"/>
  <c r="AR782" i="64" s="1"/>
  <c r="AJ781" i="64"/>
  <c r="F781" i="64"/>
  <c r="M782" i="64" l="1"/>
  <c r="AO782" i="64"/>
  <c r="AI781" i="64"/>
  <c r="AH781" i="64"/>
  <c r="AP782" i="64"/>
  <c r="AU785" i="64"/>
  <c r="AT785" i="64"/>
  <c r="Z785" i="64"/>
  <c r="I781" i="64"/>
  <c r="R783" i="64" l="1"/>
  <c r="R784" i="64" s="1"/>
  <c r="R785" i="64" s="1"/>
  <c r="R786" i="64" s="1"/>
  <c r="S787" i="64" s="1"/>
  <c r="S788" i="64" s="1"/>
  <c r="E781" i="64"/>
  <c r="C782" i="64" s="1"/>
  <c r="G782" i="64" s="1"/>
  <c r="AB782" i="64"/>
  <c r="R787" i="64" l="1"/>
  <c r="J782" i="64"/>
  <c r="K782" i="64" s="1"/>
  <c r="D782" i="64" s="1"/>
  <c r="AQ782" i="64" s="1"/>
  <c r="AC782" i="64"/>
  <c r="AS782" i="64" l="1"/>
  <c r="Y783" i="64" s="1"/>
  <c r="F782" i="64"/>
  <c r="U783" i="64" s="1"/>
  <c r="U784" i="64" s="1"/>
  <c r="U785" i="64" s="1"/>
  <c r="U786" i="64" s="1"/>
  <c r="U787" i="64" s="1"/>
  <c r="AE782" i="64"/>
  <c r="AJ782" i="64"/>
  <c r="H782" i="64"/>
  <c r="L782" i="64"/>
  <c r="M783" i="64" l="1"/>
  <c r="AB783" i="64" s="1"/>
  <c r="AW782" i="64"/>
  <c r="I782" i="64"/>
  <c r="AI782" i="64"/>
  <c r="AL782" i="64" s="1"/>
  <c r="AM782" i="64" s="1"/>
  <c r="AH782" i="64"/>
  <c r="V787" i="64" l="1"/>
  <c r="V788" i="64" s="1"/>
  <c r="N789" i="64" s="1"/>
  <c r="E782" i="64"/>
  <c r="O789" i="64" l="1"/>
  <c r="C783" i="64"/>
  <c r="G783" i="64" s="1"/>
  <c r="D783" i="64"/>
  <c r="J783" i="64"/>
  <c r="K783" i="64" l="1"/>
  <c r="AS783" i="64"/>
  <c r="AC783" i="64"/>
  <c r="F783" i="64"/>
  <c r="AQ783" i="64" l="1"/>
  <c r="AQ784" i="64" s="1"/>
  <c r="AQ785" i="64" s="1"/>
  <c r="AR783" i="64"/>
  <c r="AE783" i="64"/>
  <c r="AF783" i="64" s="1"/>
  <c r="AG785" i="64" s="1"/>
  <c r="Y784" i="64"/>
  <c r="AJ783" i="64"/>
  <c r="H783" i="64"/>
  <c r="L783" i="64"/>
  <c r="AW783" i="64" l="1"/>
  <c r="AI783" i="64"/>
  <c r="I783" i="64"/>
  <c r="AH783" i="64"/>
  <c r="P785" i="64"/>
  <c r="Q785" i="64"/>
  <c r="AQ786" i="64" s="1"/>
  <c r="AK783" i="64" l="1"/>
  <c r="AA784" i="64" s="1"/>
  <c r="AA785" i="64" s="1"/>
  <c r="E783" i="64"/>
  <c r="C784" i="64" s="1"/>
  <c r="G784" i="64" s="1"/>
  <c r="M784" i="64" l="1"/>
  <c r="AB784" i="64" s="1"/>
  <c r="AA786" i="64"/>
  <c r="AC784" i="64"/>
  <c r="J784" i="64" l="1"/>
  <c r="D784" i="64"/>
  <c r="AS784" i="64" s="1"/>
  <c r="Y785" i="64" s="1"/>
  <c r="M785" i="64" s="1"/>
  <c r="AE784" i="64"/>
  <c r="AA787" i="64"/>
  <c r="K784" i="64"/>
  <c r="AR784" i="64" s="1"/>
  <c r="AR785" i="64" s="1"/>
  <c r="AR786" i="64" s="1"/>
  <c r="T784" i="64" l="1"/>
  <c r="AV785" i="64" s="1"/>
  <c r="AV786" i="64" s="1"/>
  <c r="AV787" i="64" s="1"/>
  <c r="AV788" i="64" s="1"/>
  <c r="AV789" i="64" s="1"/>
  <c r="H784" i="64"/>
  <c r="AJ784" i="64"/>
  <c r="L784" i="64"/>
  <c r="AA788" i="64"/>
  <c r="F784" i="64"/>
  <c r="AB785" i="64"/>
  <c r="I784" i="64" l="1"/>
  <c r="AI784" i="64"/>
  <c r="AW784" i="64"/>
  <c r="AH784" i="64"/>
  <c r="E784" i="64" l="1"/>
  <c r="C785" i="64" l="1"/>
  <c r="G785" i="64" s="1"/>
  <c r="J785" i="64"/>
  <c r="D785" i="64"/>
  <c r="K785" i="64" l="1"/>
  <c r="AC785" i="64"/>
  <c r="AS785" i="64"/>
  <c r="F785" i="64" l="1"/>
  <c r="X786" i="64"/>
  <c r="X787" i="64" s="1"/>
  <c r="X788" i="64" s="1"/>
  <c r="X789" i="64" s="1"/>
  <c r="X790" i="64" s="1"/>
  <c r="Y786" i="64"/>
  <c r="M786" i="64" s="1"/>
  <c r="AW785" i="64"/>
  <c r="AE785" i="64"/>
  <c r="L785" i="64"/>
  <c r="H785" i="64"/>
  <c r="AJ785" i="64"/>
  <c r="AI785" i="64" l="1"/>
  <c r="I785" i="64"/>
  <c r="AH785" i="64"/>
  <c r="E785" i="64" l="1"/>
  <c r="C786" i="64" l="1"/>
  <c r="G786" i="64" s="1"/>
  <c r="W786" i="64" s="1"/>
  <c r="W787" i="64" s="1"/>
  <c r="W788" i="64" s="1"/>
  <c r="W789" i="64" s="1"/>
  <c r="J786" i="64"/>
  <c r="D786" i="64"/>
  <c r="K786" i="64" l="1"/>
  <c r="AN792" i="64"/>
  <c r="T792" i="64" s="1"/>
  <c r="T793" i="64" s="1"/>
  <c r="AS786" i="64"/>
  <c r="AC786" i="64"/>
  <c r="Y787" i="64" l="1"/>
  <c r="AW786" i="64"/>
  <c r="AE786" i="64"/>
  <c r="AB786" i="64"/>
  <c r="AJ786" i="64"/>
  <c r="L786" i="64"/>
  <c r="H786" i="64"/>
  <c r="AR787" i="64" s="1"/>
  <c r="F786" i="64"/>
  <c r="M787" i="64" l="1"/>
  <c r="AO787" i="64"/>
  <c r="AP787" i="64"/>
  <c r="AH786" i="64"/>
  <c r="Z790" i="64"/>
  <c r="AT790" i="64"/>
  <c r="AU790" i="64"/>
  <c r="I786" i="64"/>
  <c r="AI786" i="64"/>
  <c r="R788" i="64" l="1"/>
  <c r="R789" i="64" s="1"/>
  <c r="R790" i="64" s="1"/>
  <c r="R791" i="64" s="1"/>
  <c r="S792" i="64" s="1"/>
  <c r="S793" i="64" s="1"/>
  <c r="AB787" i="64"/>
  <c r="E786" i="64"/>
  <c r="C787" i="64" s="1"/>
  <c r="G787" i="64" s="1"/>
  <c r="R792" i="64" l="1"/>
  <c r="J787" i="64"/>
  <c r="K787" i="64" s="1"/>
  <c r="AC787" i="64"/>
  <c r="AE787" i="64" l="1"/>
  <c r="L787" i="64"/>
  <c r="AJ787" i="64"/>
  <c r="D787" i="64"/>
  <c r="AQ787" i="64" s="1"/>
  <c r="H787" i="64" l="1"/>
  <c r="AH787" i="64" s="1"/>
  <c r="AI787" i="64"/>
  <c r="AL787" i="64" s="1"/>
  <c r="AM787" i="64" s="1"/>
  <c r="F787" i="64"/>
  <c r="U788" i="64" s="1"/>
  <c r="U789" i="64" s="1"/>
  <c r="U790" i="64" s="1"/>
  <c r="U791" i="64" s="1"/>
  <c r="U792" i="64" s="1"/>
  <c r="I787" i="64"/>
  <c r="AS787" i="64"/>
  <c r="E787" i="64" l="1"/>
  <c r="C788" i="64" s="1"/>
  <c r="G788" i="64" s="1"/>
  <c r="AC788" i="64" s="1"/>
  <c r="Y788" i="64"/>
  <c r="M788" i="64" s="1"/>
  <c r="AW787" i="64"/>
  <c r="D788" i="64" l="1"/>
  <c r="AB788" i="64"/>
  <c r="J788" i="64"/>
  <c r="V792" i="64"/>
  <c r="V793" i="64" s="1"/>
  <c r="AE788" i="64"/>
  <c r="AF788" i="64" s="1"/>
  <c r="AG790" i="64" s="1"/>
  <c r="Q790" i="64" l="1"/>
  <c r="P790" i="64"/>
  <c r="N794" i="64"/>
  <c r="O794" i="64"/>
  <c r="AS788" i="64"/>
  <c r="K788" i="64"/>
  <c r="AQ788" i="64" l="1"/>
  <c r="AQ789" i="64" s="1"/>
  <c r="AQ790" i="64" s="1"/>
  <c r="AQ791" i="64" s="1"/>
  <c r="AR788" i="64"/>
  <c r="L788" i="64"/>
  <c r="AJ788" i="64"/>
  <c r="H788" i="64"/>
  <c r="Y789" i="64"/>
  <c r="F788" i="64"/>
  <c r="AW788" i="64" l="1"/>
  <c r="AI788" i="64"/>
  <c r="I788" i="64"/>
  <c r="AH788" i="64"/>
  <c r="AK788" i="64" l="1"/>
  <c r="AA789" i="64" s="1"/>
  <c r="AA790" i="64" s="1"/>
  <c r="M789" i="64"/>
  <c r="E788" i="64"/>
  <c r="C789" i="64" s="1"/>
  <c r="G789" i="64" s="1"/>
  <c r="AA791" i="64" l="1"/>
  <c r="D789" i="64"/>
  <c r="AB789" i="64"/>
  <c r="J789" i="64"/>
  <c r="AC789" i="64"/>
  <c r="AE789" i="64" l="1"/>
  <c r="K789" i="64"/>
  <c r="AR789" i="64" s="1"/>
  <c r="AR790" i="64" s="1"/>
  <c r="AR791" i="64" s="1"/>
  <c r="AA792" i="64"/>
  <c r="F789" i="64"/>
  <c r="AS789" i="64"/>
  <c r="AA793" i="64" l="1"/>
  <c r="Y790" i="64"/>
  <c r="M790" i="64" s="1"/>
  <c r="T789" i="64"/>
  <c r="AV790" i="64" s="1"/>
  <c r="AV791" i="64" s="1"/>
  <c r="AV792" i="64" s="1"/>
  <c r="AV793" i="64" s="1"/>
  <c r="AV794" i="64" s="1"/>
  <c r="H789" i="64"/>
  <c r="L789" i="64"/>
  <c r="AJ789" i="64"/>
  <c r="AW789" i="64" l="1"/>
  <c r="I789" i="64"/>
  <c r="AH789" i="64"/>
  <c r="AB790" i="64"/>
  <c r="AI789" i="64"/>
  <c r="E789" i="64" l="1"/>
  <c r="C790" i="64" l="1"/>
  <c r="G790" i="64" s="1"/>
  <c r="J790" i="64"/>
  <c r="D790" i="64"/>
  <c r="AC790" i="64" l="1"/>
  <c r="AS790" i="64"/>
  <c r="K790" i="64"/>
  <c r="X791" i="64" s="1"/>
  <c r="X792" i="64" s="1"/>
  <c r="X793" i="64" s="1"/>
  <c r="X794" i="64" s="1"/>
  <c r="X795" i="64" s="1"/>
  <c r="L790" i="64" l="1"/>
  <c r="H790" i="64"/>
  <c r="AJ790" i="64"/>
  <c r="Y791" i="64"/>
  <c r="M791" i="64" s="1"/>
  <c r="AW790" i="64"/>
  <c r="AE790" i="64"/>
  <c r="F790" i="64"/>
  <c r="AI790" i="64" l="1"/>
  <c r="AH790" i="64"/>
  <c r="I790" i="64"/>
  <c r="E790" i="64" l="1"/>
  <c r="C791" i="64" l="1"/>
  <c r="G791" i="64" s="1"/>
  <c r="W791" i="64" s="1"/>
  <c r="W792" i="64" s="1"/>
  <c r="W793" i="64" s="1"/>
  <c r="W794" i="64" s="1"/>
  <c r="D791" i="64"/>
  <c r="J791" i="64"/>
  <c r="K791" i="64" l="1"/>
  <c r="AN797" i="64"/>
  <c r="T797" i="64" s="1"/>
  <c r="T798" i="64" s="1"/>
  <c r="AS791" i="64"/>
  <c r="AC791" i="64"/>
  <c r="AE791" i="64" l="1"/>
  <c r="Y792" i="64"/>
  <c r="AW791" i="64"/>
  <c r="AB791" i="64"/>
  <c r="AJ791" i="64"/>
  <c r="L791" i="64"/>
  <c r="H791" i="64"/>
  <c r="AR792" i="64" s="1"/>
  <c r="F791" i="64"/>
  <c r="M792" i="64" l="1"/>
  <c r="AO792" i="64"/>
  <c r="AU795" i="64"/>
  <c r="AT795" i="64"/>
  <c r="Z795" i="64"/>
  <c r="AP792" i="64"/>
  <c r="AH791" i="64"/>
  <c r="I791" i="64"/>
  <c r="AI791" i="64"/>
  <c r="R793" i="64" l="1"/>
  <c r="R794" i="64" s="1"/>
  <c r="R795" i="64" s="1"/>
  <c r="R796" i="64" s="1"/>
  <c r="S797" i="64" s="1"/>
  <c r="S798" i="64" s="1"/>
  <c r="AB792" i="64"/>
  <c r="E791" i="64"/>
  <c r="C792" i="64" s="1"/>
  <c r="G792" i="64" s="1"/>
  <c r="R797" i="64" l="1"/>
  <c r="AC792" i="64"/>
  <c r="J792" i="64"/>
  <c r="K792" i="64" l="1"/>
  <c r="AE792" i="64"/>
  <c r="L792" i="64" l="1"/>
  <c r="AJ792" i="64"/>
  <c r="D792" i="64"/>
  <c r="AQ792" i="64" s="1"/>
  <c r="AI792" i="64" l="1"/>
  <c r="AL792" i="64" s="1"/>
  <c r="AM792" i="64" s="1"/>
  <c r="F792" i="64"/>
  <c r="U793" i="64" s="1"/>
  <c r="U794" i="64" s="1"/>
  <c r="U795" i="64" s="1"/>
  <c r="U796" i="64" s="1"/>
  <c r="U797" i="64" s="1"/>
  <c r="I792" i="64"/>
  <c r="AS792" i="64"/>
  <c r="H792" i="64"/>
  <c r="AH792" i="64" l="1"/>
  <c r="Y793" i="64"/>
  <c r="M793" i="64" s="1"/>
  <c r="AW792" i="64"/>
  <c r="E792" i="64"/>
  <c r="C793" i="64" s="1"/>
  <c r="G793" i="64" s="1"/>
  <c r="AC793" i="64" s="1"/>
  <c r="AB793" i="64" l="1"/>
  <c r="D793" i="64"/>
  <c r="AS793" i="64" s="1"/>
  <c r="J793" i="64"/>
  <c r="V797" i="64"/>
  <c r="V798" i="64" s="1"/>
  <c r="AE793" i="64"/>
  <c r="AF793" i="64" s="1"/>
  <c r="AG795" i="64" s="1"/>
  <c r="Y794" i="64" l="1"/>
  <c r="N799" i="64"/>
  <c r="O799" i="64"/>
  <c r="K793" i="64"/>
  <c r="Q795" i="64"/>
  <c r="P795" i="64"/>
  <c r="AR793" i="64" l="1"/>
  <c r="AQ793" i="64"/>
  <c r="AQ794" i="64" s="1"/>
  <c r="AQ795" i="64" s="1"/>
  <c r="AQ796" i="64" s="1"/>
  <c r="F793" i="64"/>
  <c r="AJ793" i="64"/>
  <c r="L793" i="64"/>
  <c r="H793" i="64"/>
  <c r="AH793" i="64" l="1"/>
  <c r="AW793" i="64"/>
  <c r="I793" i="64"/>
  <c r="AI793" i="64"/>
  <c r="AK793" i="64" l="1"/>
  <c r="M794" i="64" s="1"/>
  <c r="E793" i="64"/>
  <c r="C794" i="64" s="1"/>
  <c r="G794" i="64" s="1"/>
  <c r="AA794" i="64"/>
  <c r="AA795" i="64" l="1"/>
  <c r="D794" i="64"/>
  <c r="AB794" i="64"/>
  <c r="J794" i="64"/>
  <c r="AC794" i="64"/>
  <c r="AE794" i="64" l="1"/>
  <c r="K794" i="64"/>
  <c r="AR794" i="64" s="1"/>
  <c r="AR795" i="64" s="1"/>
  <c r="AR796" i="64" s="1"/>
  <c r="AA796" i="64"/>
  <c r="AS794" i="64"/>
  <c r="F794" i="64" l="1"/>
  <c r="AA797" i="64"/>
  <c r="Y795" i="64"/>
  <c r="M795" i="64" s="1"/>
  <c r="T794" i="64"/>
  <c r="AV795" i="64" s="1"/>
  <c r="AV796" i="64" s="1"/>
  <c r="AV797" i="64" s="1"/>
  <c r="AV798" i="64" s="1"/>
  <c r="AV799" i="64" s="1"/>
  <c r="L794" i="64"/>
  <c r="H794" i="64"/>
  <c r="AJ794" i="64"/>
  <c r="AW794" i="64" l="1"/>
  <c r="AH794" i="64"/>
  <c r="I794" i="64"/>
  <c r="AA798" i="64"/>
  <c r="AB795" i="64"/>
  <c r="AI794" i="64"/>
  <c r="E794" i="64" l="1"/>
  <c r="C795" i="64" l="1"/>
  <c r="G795" i="64" s="1"/>
  <c r="D795" i="64"/>
  <c r="J795" i="64"/>
  <c r="K795" i="64" l="1"/>
  <c r="AC795" i="64"/>
  <c r="AS795" i="64"/>
  <c r="F795" i="64" l="1"/>
  <c r="X796" i="64"/>
  <c r="X797" i="64" s="1"/>
  <c r="X798" i="64" s="1"/>
  <c r="X799" i="64" s="1"/>
  <c r="X800" i="64" s="1"/>
  <c r="Y796" i="64"/>
  <c r="M796" i="64" s="1"/>
  <c r="AW795" i="64"/>
  <c r="AE795" i="64"/>
  <c r="H795" i="64"/>
  <c r="AJ795" i="64"/>
  <c r="L795" i="64"/>
  <c r="AH795" i="64" l="1"/>
  <c r="I795" i="64"/>
  <c r="AI795" i="64"/>
  <c r="E795" i="64" l="1"/>
  <c r="C796" i="64" l="1"/>
  <c r="G796" i="64" s="1"/>
  <c r="W796" i="64" s="1"/>
  <c r="W797" i="64" s="1"/>
  <c r="W798" i="64" s="1"/>
  <c r="W799" i="64" s="1"/>
  <c r="D796" i="64"/>
  <c r="J796" i="64"/>
  <c r="K796" i="64" l="1"/>
  <c r="F796" i="64" s="1"/>
  <c r="AN802" i="64"/>
  <c r="T802" i="64" s="1"/>
  <c r="T803" i="64" s="1"/>
  <c r="AS796" i="64"/>
  <c r="AC796" i="64"/>
  <c r="AE796" i="64" l="1"/>
  <c r="Y797" i="64"/>
  <c r="AW796" i="64"/>
  <c r="AB796" i="64"/>
  <c r="H796" i="64"/>
  <c r="AR797" i="64" s="1"/>
  <c r="L796" i="64"/>
  <c r="AJ796" i="64"/>
  <c r="M797" i="64" l="1"/>
  <c r="AO797" i="64"/>
  <c r="AI796" i="64"/>
  <c r="I796" i="64"/>
  <c r="AT800" i="64"/>
  <c r="Z800" i="64"/>
  <c r="AU800" i="64"/>
  <c r="AP797" i="64"/>
  <c r="AH796" i="64"/>
  <c r="AB797" i="64" l="1"/>
  <c r="R798" i="64"/>
  <c r="R799" i="64" s="1"/>
  <c r="R800" i="64" s="1"/>
  <c r="R801" i="64" s="1"/>
  <c r="R802" i="64" s="1"/>
  <c r="E796" i="64"/>
  <c r="S802" i="64" l="1"/>
  <c r="S803" i="64" s="1"/>
  <c r="C797" i="64"/>
  <c r="G797" i="64" s="1"/>
  <c r="J797" i="64"/>
  <c r="AC797" i="64" l="1"/>
  <c r="K797" i="64"/>
  <c r="AJ797" i="64" l="1"/>
  <c r="L797" i="64"/>
  <c r="D797" i="64"/>
  <c r="AQ797" i="64" s="1"/>
  <c r="AE797" i="64"/>
  <c r="F797" i="64" l="1"/>
  <c r="U798" i="64" s="1"/>
  <c r="U799" i="64" s="1"/>
  <c r="U800" i="64" s="1"/>
  <c r="U801" i="64" s="1"/>
  <c r="U802" i="64" s="1"/>
  <c r="AS797" i="64"/>
  <c r="I797" i="64"/>
  <c r="H797" i="64"/>
  <c r="AI797" i="64"/>
  <c r="AL797" i="64" s="1"/>
  <c r="AM797" i="64" s="1"/>
  <c r="E797" i="64" l="1"/>
  <c r="C798" i="64" s="1"/>
  <c r="G798" i="64" s="1"/>
  <c r="AC798" i="64" s="1"/>
  <c r="AH797" i="64"/>
  <c r="Y798" i="64"/>
  <c r="M798" i="64" s="1"/>
  <c r="AW797" i="64"/>
  <c r="D798" i="64" l="1"/>
  <c r="AB798" i="64"/>
  <c r="J798" i="64"/>
  <c r="V802" i="64"/>
  <c r="V803" i="64" s="1"/>
  <c r="AE798" i="64"/>
  <c r="AF798" i="64" s="1"/>
  <c r="AG800" i="64" s="1"/>
  <c r="Q800" i="64" l="1"/>
  <c r="P800" i="64"/>
  <c r="N804" i="64"/>
  <c r="O804" i="64"/>
  <c r="AS798" i="64"/>
  <c r="K798" i="64"/>
  <c r="AR798" i="64" l="1"/>
  <c r="AQ798" i="64"/>
  <c r="AQ799" i="64" s="1"/>
  <c r="AQ800" i="64" s="1"/>
  <c r="AQ801" i="64" s="1"/>
  <c r="F798" i="64"/>
  <c r="AJ798" i="64"/>
  <c r="L798" i="64"/>
  <c r="H798" i="64"/>
  <c r="Y799" i="64"/>
  <c r="AW798" i="64" l="1"/>
  <c r="I798" i="64"/>
  <c r="AH798" i="64"/>
  <c r="AI798" i="64"/>
  <c r="AK798" i="64" l="1"/>
  <c r="AA799" i="64" s="1"/>
  <c r="AA800" i="64" s="1"/>
  <c r="M799" i="64"/>
  <c r="E798" i="64"/>
  <c r="C799" i="64" s="1"/>
  <c r="G799" i="64" s="1"/>
  <c r="D799" i="64" l="1"/>
  <c r="AB799" i="64"/>
  <c r="J799" i="64"/>
  <c r="AA801" i="64"/>
  <c r="AC799" i="64"/>
  <c r="AA802" i="64" l="1"/>
  <c r="AE799" i="64"/>
  <c r="K799" i="64"/>
  <c r="AR799" i="64" s="1"/>
  <c r="AR800" i="64" s="1"/>
  <c r="AR801" i="64" s="1"/>
  <c r="AS799" i="64"/>
  <c r="F799" i="64" l="1"/>
  <c r="Y800" i="64"/>
  <c r="M800" i="64" s="1"/>
  <c r="AA803" i="64"/>
  <c r="T799" i="64"/>
  <c r="AV800" i="64" s="1"/>
  <c r="AV801" i="64" s="1"/>
  <c r="AV802" i="64" s="1"/>
  <c r="AV803" i="64" s="1"/>
  <c r="AV804" i="64" s="1"/>
  <c r="AJ799" i="64"/>
  <c r="H799" i="64"/>
  <c r="L799" i="64"/>
  <c r="AH799" i="64" l="1"/>
  <c r="AW799" i="64"/>
  <c r="AI799" i="64"/>
  <c r="I799" i="64"/>
  <c r="AB800" i="64"/>
  <c r="E799" i="64" l="1"/>
  <c r="C800" i="64" l="1"/>
  <c r="G800" i="64" s="1"/>
  <c r="D800" i="64"/>
  <c r="J800" i="64"/>
  <c r="K800" i="64" l="1"/>
  <c r="X801" i="64" s="1"/>
  <c r="X802" i="64" s="1"/>
  <c r="X803" i="64" s="1"/>
  <c r="X804" i="64" s="1"/>
  <c r="X805" i="64" s="1"/>
  <c r="AC800" i="64"/>
  <c r="AS800" i="64"/>
  <c r="AE800" i="64" l="1"/>
  <c r="Y801" i="64"/>
  <c r="M801" i="64" s="1"/>
  <c r="AW800" i="64"/>
  <c r="AJ800" i="64"/>
  <c r="H800" i="64"/>
  <c r="L800" i="64"/>
  <c r="F800" i="64"/>
  <c r="I800" i="64" l="1"/>
  <c r="AH800" i="64"/>
  <c r="AI800" i="64"/>
  <c r="E800" i="64" l="1"/>
  <c r="C801" i="64" l="1"/>
  <c r="G801" i="64" s="1"/>
  <c r="W801" i="64" s="1"/>
  <c r="W802" i="64" s="1"/>
  <c r="W803" i="64" s="1"/>
  <c r="W804" i="64" s="1"/>
  <c r="J801" i="64"/>
  <c r="D801" i="64"/>
  <c r="K801" i="64" l="1"/>
  <c r="AN807" i="64"/>
  <c r="T807" i="64" s="1"/>
  <c r="T808" i="64" s="1"/>
  <c r="AC801" i="64"/>
  <c r="AS801" i="64"/>
  <c r="Y802" i="64" l="1"/>
  <c r="AW801" i="64"/>
  <c r="AE801" i="64"/>
  <c r="L801" i="64"/>
  <c r="H801" i="64"/>
  <c r="AR802" i="64" s="1"/>
  <c r="AJ801" i="64"/>
  <c r="AB801" i="64"/>
  <c r="F801" i="64"/>
  <c r="M802" i="64" l="1"/>
  <c r="AO802" i="64"/>
  <c r="I801" i="64"/>
  <c r="AU805" i="64"/>
  <c r="AT805" i="64"/>
  <c r="Z805" i="64"/>
  <c r="AI801" i="64"/>
  <c r="AP802" i="64"/>
  <c r="AH801" i="64"/>
  <c r="R803" i="64" l="1"/>
  <c r="R804" i="64" s="1"/>
  <c r="R805" i="64" s="1"/>
  <c r="R806" i="64" s="1"/>
  <c r="R807" i="64" s="1"/>
  <c r="AB802" i="64"/>
  <c r="E801" i="64"/>
  <c r="C802" i="64" s="1"/>
  <c r="G802" i="64" s="1"/>
  <c r="S807" i="64" l="1"/>
  <c r="S808" i="64" s="1"/>
  <c r="J802" i="64"/>
  <c r="K802" i="64" s="1"/>
  <c r="D802" i="64" s="1"/>
  <c r="AQ802" i="64" s="1"/>
  <c r="AC802" i="64"/>
  <c r="AS802" i="64" l="1"/>
  <c r="AE802" i="64"/>
  <c r="L802" i="64"/>
  <c r="H802" i="64"/>
  <c r="AJ802" i="64"/>
  <c r="F802" i="64"/>
  <c r="U803" i="64" s="1"/>
  <c r="U804" i="64" s="1"/>
  <c r="U805" i="64" s="1"/>
  <c r="U806" i="64" s="1"/>
  <c r="U807" i="64" s="1"/>
  <c r="Y803" i="64"/>
  <c r="M803" i="64" s="1"/>
  <c r="AW802" i="64"/>
  <c r="I802" i="64" l="1"/>
  <c r="AH802" i="64"/>
  <c r="AI802" i="64"/>
  <c r="AL802" i="64" s="1"/>
  <c r="AM802" i="64" s="1"/>
  <c r="V807" i="64" l="1"/>
  <c r="V808" i="64" s="1"/>
  <c r="AB803" i="64"/>
  <c r="E802" i="64"/>
  <c r="C803" i="64" l="1"/>
  <c r="G803" i="64" s="1"/>
  <c r="D803" i="64"/>
  <c r="J803" i="64"/>
  <c r="N809" i="64"/>
  <c r="O809" i="64"/>
  <c r="AS803" i="64" l="1"/>
  <c r="AC803" i="64"/>
  <c r="K803" i="64"/>
  <c r="AQ803" i="64" l="1"/>
  <c r="AQ804" i="64" s="1"/>
  <c r="AQ805" i="64" s="1"/>
  <c r="AR803" i="64"/>
  <c r="L803" i="64"/>
  <c r="H803" i="64"/>
  <c r="AJ803" i="64"/>
  <c r="AE803" i="64"/>
  <c r="AF803" i="64" s="1"/>
  <c r="AG805" i="64" s="1"/>
  <c r="Y804" i="64"/>
  <c r="F803" i="64"/>
  <c r="P805" i="64" l="1"/>
  <c r="Q805" i="64"/>
  <c r="AQ806" i="64" s="1"/>
  <c r="I803" i="64"/>
  <c r="AI803" i="64"/>
  <c r="AH803" i="64"/>
  <c r="AW803" i="64"/>
  <c r="AK803" i="64" l="1"/>
  <c r="AA804" i="64" s="1"/>
  <c r="AA805" i="64" s="1"/>
  <c r="M804" i="64"/>
  <c r="E803" i="64"/>
  <c r="C804" i="64" s="1"/>
  <c r="G804" i="64" s="1"/>
  <c r="AC804" i="64" l="1"/>
  <c r="AA806" i="64"/>
  <c r="AB804" i="64"/>
  <c r="D804" i="64"/>
  <c r="J804" i="64"/>
  <c r="AA807" i="64" l="1"/>
  <c r="AS804" i="64"/>
  <c r="K804" i="64"/>
  <c r="AR804" i="64" s="1"/>
  <c r="AR805" i="64" s="1"/>
  <c r="AR806" i="64" s="1"/>
  <c r="AE804" i="64"/>
  <c r="Y805" i="64" l="1"/>
  <c r="M805" i="64" s="1"/>
  <c r="T804" i="64"/>
  <c r="AV805" i="64" s="1"/>
  <c r="AV806" i="64" s="1"/>
  <c r="AV807" i="64" s="1"/>
  <c r="AV808" i="64" s="1"/>
  <c r="AV809" i="64" s="1"/>
  <c r="H804" i="64"/>
  <c r="L804" i="64"/>
  <c r="AJ804" i="64"/>
  <c r="AA808" i="64"/>
  <c r="F804" i="64"/>
  <c r="I804" i="64" l="1"/>
  <c r="AH804" i="64"/>
  <c r="AW804" i="64"/>
  <c r="AI804" i="64"/>
  <c r="AB805" i="64"/>
  <c r="E804" i="64" l="1"/>
  <c r="C805" i="64" l="1"/>
  <c r="G805" i="64" s="1"/>
  <c r="J805" i="64"/>
  <c r="D805" i="64"/>
  <c r="K805" i="64" l="1"/>
  <c r="X806" i="64" s="1"/>
  <c r="X807" i="64" s="1"/>
  <c r="X808" i="64" s="1"/>
  <c r="X809" i="64" s="1"/>
  <c r="X810" i="64" s="1"/>
  <c r="AC805" i="64"/>
  <c r="AS805" i="64"/>
  <c r="F805" i="64" l="1"/>
  <c r="Y806" i="64"/>
  <c r="M806" i="64" s="1"/>
  <c r="AW805" i="64"/>
  <c r="AE805" i="64"/>
  <c r="L805" i="64"/>
  <c r="H805" i="64"/>
  <c r="AJ805" i="64"/>
  <c r="AI805" i="64" l="1"/>
  <c r="I805" i="64"/>
  <c r="AH805" i="64"/>
  <c r="E805" i="64" l="1"/>
  <c r="C806" i="64" l="1"/>
  <c r="G806" i="64" s="1"/>
  <c r="W806" i="64" s="1"/>
  <c r="W807" i="64" s="1"/>
  <c r="W808" i="64" s="1"/>
  <c r="W809" i="64" s="1"/>
  <c r="J806" i="64"/>
  <c r="D806" i="64"/>
  <c r="K806" i="64" l="1"/>
  <c r="AN812" i="64"/>
  <c r="T812" i="64" s="1"/>
  <c r="T813" i="64" s="1"/>
  <c r="AS806" i="64"/>
  <c r="AC806" i="64"/>
  <c r="AB806" i="64" l="1"/>
  <c r="AE806" i="64"/>
  <c r="Y807" i="64"/>
  <c r="AW806" i="64"/>
  <c r="AJ806" i="64"/>
  <c r="H806" i="64"/>
  <c r="AR807" i="64" s="1"/>
  <c r="L806" i="64"/>
  <c r="F806" i="64"/>
  <c r="M807" i="64" l="1"/>
  <c r="AO807" i="64"/>
  <c r="AP807" i="64"/>
  <c r="AH806" i="64"/>
  <c r="I806" i="64"/>
  <c r="AI806" i="64"/>
  <c r="Z810" i="64"/>
  <c r="AU810" i="64"/>
  <c r="AT810" i="64"/>
  <c r="R808" i="64" l="1"/>
  <c r="R809" i="64" s="1"/>
  <c r="R810" i="64" s="1"/>
  <c r="R811" i="64" s="1"/>
  <c r="S812" i="64" s="1"/>
  <c r="S813" i="64" s="1"/>
  <c r="AB807" i="64"/>
  <c r="E806" i="64"/>
  <c r="R812" i="64" l="1"/>
  <c r="C807" i="64"/>
  <c r="G807" i="64" s="1"/>
  <c r="J807" i="64"/>
  <c r="K807" i="64" l="1"/>
  <c r="AC807" i="64"/>
  <c r="AE807" i="64" l="1"/>
  <c r="L807" i="64"/>
  <c r="AJ807" i="64"/>
  <c r="D807" i="64"/>
  <c r="AQ807" i="64" s="1"/>
  <c r="AI807" i="64" l="1"/>
  <c r="AL807" i="64" s="1"/>
  <c r="AM807" i="64" s="1"/>
  <c r="F807" i="64"/>
  <c r="U808" i="64" s="1"/>
  <c r="U809" i="64" s="1"/>
  <c r="U810" i="64" s="1"/>
  <c r="U811" i="64" s="1"/>
  <c r="U812" i="64" s="1"/>
  <c r="I807" i="64"/>
  <c r="AS807" i="64"/>
  <c r="H807" i="64"/>
  <c r="AH807" i="64" l="1"/>
  <c r="Y808" i="64"/>
  <c r="M808" i="64" s="1"/>
  <c r="AW807" i="64"/>
  <c r="E807" i="64"/>
  <c r="C808" i="64" s="1"/>
  <c r="G808" i="64" s="1"/>
  <c r="AC808" i="64" s="1"/>
  <c r="AE808" i="64" l="1"/>
  <c r="AF808" i="64" s="1"/>
  <c r="AG810" i="64" s="1"/>
  <c r="AB808" i="64"/>
  <c r="D808" i="64"/>
  <c r="J808" i="64"/>
  <c r="V812" i="64"/>
  <c r="V813" i="64" s="1"/>
  <c r="K808" i="64" l="1"/>
  <c r="AS808" i="64"/>
  <c r="N814" i="64"/>
  <c r="O814" i="64"/>
  <c r="Q810" i="64"/>
  <c r="P810" i="64"/>
  <c r="AR808" i="64" l="1"/>
  <c r="AQ808" i="64"/>
  <c r="AQ809" i="64" s="1"/>
  <c r="AQ810" i="64" s="1"/>
  <c r="AQ811" i="64" s="1"/>
  <c r="F808" i="64"/>
  <c r="Y809" i="64"/>
  <c r="AJ808" i="64"/>
  <c r="L808" i="64"/>
  <c r="H808" i="64"/>
  <c r="AW808" i="64" l="1"/>
  <c r="I808" i="64"/>
  <c r="AH808" i="64"/>
  <c r="AI808" i="64"/>
  <c r="AK808" i="64" l="1"/>
  <c r="AA809" i="64" s="1"/>
  <c r="AA810" i="64" s="1"/>
  <c r="M809" i="64"/>
  <c r="E808" i="64"/>
  <c r="C809" i="64" s="1"/>
  <c r="G809" i="64" s="1"/>
  <c r="AB809" i="64" l="1"/>
  <c r="D809" i="64"/>
  <c r="J809" i="64"/>
  <c r="AA811" i="64"/>
  <c r="AC809" i="64"/>
  <c r="AE809" i="64" l="1"/>
  <c r="AA812" i="64"/>
  <c r="K809" i="64"/>
  <c r="AR809" i="64" s="1"/>
  <c r="AR810" i="64" s="1"/>
  <c r="AR811" i="64" s="1"/>
  <c r="AS809" i="64"/>
  <c r="F809" i="64" l="1"/>
  <c r="Y810" i="64"/>
  <c r="M810" i="64" s="1"/>
  <c r="T809" i="64"/>
  <c r="AV810" i="64" s="1"/>
  <c r="AV811" i="64" s="1"/>
  <c r="AV812" i="64" s="1"/>
  <c r="AV813" i="64" s="1"/>
  <c r="AV814" i="64" s="1"/>
  <c r="AJ809" i="64"/>
  <c r="L809" i="64"/>
  <c r="H809" i="64"/>
  <c r="AA813" i="64"/>
  <c r="I809" i="64" l="1"/>
  <c r="AI809" i="64"/>
  <c r="AH809" i="64"/>
  <c r="AW809" i="64"/>
  <c r="AB810" i="64"/>
  <c r="E809" i="64" l="1"/>
  <c r="C810" i="64" l="1"/>
  <c r="G810" i="64" s="1"/>
  <c r="J810" i="64"/>
  <c r="D810" i="64"/>
  <c r="K810" i="64" l="1"/>
  <c r="AC810" i="64"/>
  <c r="AS810" i="64"/>
  <c r="F810" i="64" l="1"/>
  <c r="X811" i="64"/>
  <c r="X812" i="64" s="1"/>
  <c r="X813" i="64" s="1"/>
  <c r="X814" i="64" s="1"/>
  <c r="X815" i="64" s="1"/>
  <c r="AE810" i="64"/>
  <c r="Y811" i="64"/>
  <c r="M811" i="64" s="1"/>
  <c r="AW810" i="64"/>
  <c r="L810" i="64"/>
  <c r="AJ810" i="64"/>
  <c r="H810" i="64"/>
  <c r="I810" i="64" l="1"/>
  <c r="AH810" i="64"/>
  <c r="AI810" i="64"/>
  <c r="E810" i="64" l="1"/>
  <c r="C811" i="64" l="1"/>
  <c r="G811" i="64" s="1"/>
  <c r="W811" i="64" s="1"/>
  <c r="W812" i="64" s="1"/>
  <c r="W813" i="64" s="1"/>
  <c r="W814" i="64" s="1"/>
  <c r="D811" i="64"/>
  <c r="J811" i="64"/>
  <c r="K811" i="64" l="1"/>
  <c r="F811" i="64" s="1"/>
  <c r="AN817" i="64"/>
  <c r="T817" i="64" s="1"/>
  <c r="T818" i="64" s="1"/>
  <c r="AC811" i="64"/>
  <c r="AS811" i="64"/>
  <c r="Y812" i="64" l="1"/>
  <c r="AW811" i="64"/>
  <c r="AE811" i="64"/>
  <c r="AB811" i="64"/>
  <c r="L811" i="64"/>
  <c r="AJ811" i="64"/>
  <c r="H811" i="64"/>
  <c r="AR812" i="64" s="1"/>
  <c r="M812" i="64" l="1"/>
  <c r="AO812" i="64"/>
  <c r="AH811" i="64"/>
  <c r="AP812" i="64"/>
  <c r="Z815" i="64"/>
  <c r="AU815" i="64"/>
  <c r="AT815" i="64"/>
  <c r="AI811" i="64"/>
  <c r="I811" i="64"/>
  <c r="R813" i="64" l="1"/>
  <c r="R814" i="64" s="1"/>
  <c r="R815" i="64" s="1"/>
  <c r="R816" i="64" s="1"/>
  <c r="S817" i="64" s="1"/>
  <c r="S818" i="64" s="1"/>
  <c r="AB812" i="64"/>
  <c r="E811" i="64"/>
  <c r="C812" i="64" s="1"/>
  <c r="G812" i="64" s="1"/>
  <c r="R817" i="64" l="1"/>
  <c r="J812" i="64"/>
  <c r="K812" i="64" s="1"/>
  <c r="AC812" i="64"/>
  <c r="AE812" i="64" l="1"/>
  <c r="AJ812" i="64"/>
  <c r="L812" i="64"/>
  <c r="D812" i="64"/>
  <c r="AQ812" i="64" s="1"/>
  <c r="F812" i="64" l="1"/>
  <c r="U813" i="64" s="1"/>
  <c r="U814" i="64" s="1"/>
  <c r="U815" i="64" s="1"/>
  <c r="U816" i="64" s="1"/>
  <c r="U817" i="64" s="1"/>
  <c r="I812" i="64"/>
  <c r="AS812" i="64"/>
  <c r="H812" i="64"/>
  <c r="AI812" i="64"/>
  <c r="AL812" i="64" s="1"/>
  <c r="AM812" i="64" s="1"/>
  <c r="AH812" i="64" l="1"/>
  <c r="Y813" i="64"/>
  <c r="M813" i="64" s="1"/>
  <c r="AW812" i="64"/>
  <c r="E812" i="64"/>
  <c r="C813" i="64" s="1"/>
  <c r="G813" i="64" s="1"/>
  <c r="AC813" i="64" s="1"/>
  <c r="AE813" i="64" l="1"/>
  <c r="AF813" i="64" s="1"/>
  <c r="AG815" i="64" s="1"/>
  <c r="AB813" i="64"/>
  <c r="D813" i="64"/>
  <c r="J813" i="64"/>
  <c r="V817" i="64"/>
  <c r="V818" i="64" s="1"/>
  <c r="K813" i="64" l="1"/>
  <c r="AS813" i="64"/>
  <c r="N819" i="64"/>
  <c r="O819" i="64"/>
  <c r="P815" i="64"/>
  <c r="Q815" i="64"/>
  <c r="AR813" i="64" l="1"/>
  <c r="AQ813" i="64"/>
  <c r="AQ814" i="64" s="1"/>
  <c r="AQ815" i="64" s="1"/>
  <c r="AQ816" i="64" s="1"/>
  <c r="F813" i="64"/>
  <c r="Y814" i="64"/>
  <c r="L813" i="64"/>
  <c r="AJ813" i="64"/>
  <c r="H813" i="64"/>
  <c r="AI813" i="64" l="1"/>
  <c r="I813" i="64"/>
  <c r="AW813" i="64"/>
  <c r="AH813" i="64"/>
  <c r="AK813" i="64" l="1"/>
  <c r="AA814" i="64" s="1"/>
  <c r="AA815" i="64" s="1"/>
  <c r="M814" i="64"/>
  <c r="E813" i="64"/>
  <c r="C814" i="64" s="1"/>
  <c r="G814" i="64" s="1"/>
  <c r="AB814" i="64" l="1"/>
  <c r="J814" i="64"/>
  <c r="K814" i="64" s="1"/>
  <c r="AR814" i="64" s="1"/>
  <c r="AR815" i="64" s="1"/>
  <c r="AR816" i="64" s="1"/>
  <c r="D814" i="64"/>
  <c r="AS814" i="64" s="1"/>
  <c r="AA816" i="64"/>
  <c r="AC814" i="64"/>
  <c r="Y815" i="64" l="1"/>
  <c r="M815" i="64" s="1"/>
  <c r="AE814" i="64"/>
  <c r="T814" i="64"/>
  <c r="AV815" i="64" s="1"/>
  <c r="AV816" i="64" s="1"/>
  <c r="AV817" i="64" s="1"/>
  <c r="AV818" i="64" s="1"/>
  <c r="AV819" i="64" s="1"/>
  <c r="AJ814" i="64"/>
  <c r="H814" i="64"/>
  <c r="L814" i="64"/>
  <c r="F814" i="64"/>
  <c r="AA817" i="64"/>
  <c r="AH814" i="64" l="1"/>
  <c r="AW814" i="64"/>
  <c r="I814" i="64"/>
  <c r="AI814" i="64"/>
  <c r="AA818" i="64"/>
  <c r="AB815" i="64"/>
  <c r="E814" i="64" l="1"/>
  <c r="C815" i="64" l="1"/>
  <c r="G815" i="64" s="1"/>
  <c r="D815" i="64"/>
  <c r="J815" i="64"/>
  <c r="K815" i="64" l="1"/>
  <c r="AS815" i="64"/>
  <c r="AC815" i="64"/>
  <c r="F815" i="64" l="1"/>
  <c r="X816" i="64"/>
  <c r="X817" i="64" s="1"/>
  <c r="X818" i="64" s="1"/>
  <c r="X819" i="64" s="1"/>
  <c r="X820" i="64" s="1"/>
  <c r="AE815" i="64"/>
  <c r="Y816" i="64"/>
  <c r="M816" i="64" s="1"/>
  <c r="AW815" i="64"/>
  <c r="H815" i="64"/>
  <c r="AJ815" i="64"/>
  <c r="L815" i="64"/>
  <c r="AI815" i="64" l="1"/>
  <c r="AH815" i="64"/>
  <c r="I815" i="64"/>
  <c r="E815" i="64" l="1"/>
  <c r="C816" i="64" l="1"/>
  <c r="G816" i="64" s="1"/>
  <c r="W816" i="64" s="1"/>
  <c r="W817" i="64" s="1"/>
  <c r="W818" i="64" s="1"/>
  <c r="W819" i="64" s="1"/>
  <c r="D816" i="64"/>
  <c r="J816" i="64"/>
  <c r="K816" i="64" l="1"/>
  <c r="F816" i="64" s="1"/>
  <c r="AN822" i="64"/>
  <c r="T822" i="64" s="1"/>
  <c r="T823" i="64" s="1"/>
  <c r="AC816" i="64"/>
  <c r="AS816" i="64"/>
  <c r="Y817" i="64" l="1"/>
  <c r="AW816" i="64"/>
  <c r="AE816" i="64"/>
  <c r="AB816" i="64"/>
  <c r="AJ816" i="64"/>
  <c r="L816" i="64"/>
  <c r="H816" i="64"/>
  <c r="AR817" i="64" s="1"/>
  <c r="M817" i="64" l="1"/>
  <c r="AO817" i="64"/>
  <c r="Z820" i="64"/>
  <c r="AU820" i="64"/>
  <c r="AT820" i="64"/>
  <c r="AP817" i="64"/>
  <c r="AH816" i="64"/>
  <c r="I816" i="64"/>
  <c r="AI816" i="64"/>
  <c r="R818" i="64" l="1"/>
  <c r="R819" i="64" s="1"/>
  <c r="R820" i="64" s="1"/>
  <c r="R821" i="64" s="1"/>
  <c r="S822" i="64" s="1"/>
  <c r="S823" i="64" s="1"/>
  <c r="AB817" i="64"/>
  <c r="E816" i="64"/>
  <c r="C817" i="64" s="1"/>
  <c r="G817" i="64" s="1"/>
  <c r="R822" i="64" l="1"/>
  <c r="J817" i="64"/>
  <c r="K817" i="64" s="1"/>
  <c r="D817" i="64" s="1"/>
  <c r="AQ817" i="64" s="1"/>
  <c r="AC817" i="64"/>
  <c r="AS817" i="64" l="1"/>
  <c r="Y818" i="64"/>
  <c r="AW817" i="64"/>
  <c r="AE817" i="64"/>
  <c r="F817" i="64"/>
  <c r="U818" i="64" s="1"/>
  <c r="U819" i="64" s="1"/>
  <c r="U820" i="64" s="1"/>
  <c r="U821" i="64" s="1"/>
  <c r="U822" i="64" s="1"/>
  <c r="AJ817" i="64"/>
  <c r="H817" i="64"/>
  <c r="L817" i="64"/>
  <c r="I817" i="64" s="1"/>
  <c r="M818" i="64" l="1"/>
  <c r="AI817" i="64"/>
  <c r="AL817" i="64" s="1"/>
  <c r="AM817" i="64" s="1"/>
  <c r="AH817" i="64"/>
  <c r="E817" i="64" l="1"/>
  <c r="C818" i="64" s="1"/>
  <c r="G818" i="64" s="1"/>
  <c r="AC818" i="64" s="1"/>
  <c r="V822" i="64"/>
  <c r="V823" i="64" s="1"/>
  <c r="AB818" i="64"/>
  <c r="D818" i="64"/>
  <c r="J818" i="64"/>
  <c r="AS818" i="64" l="1"/>
  <c r="Y819" i="64"/>
  <c r="K818" i="64"/>
  <c r="N824" i="64"/>
  <c r="O824" i="64"/>
  <c r="AE818" i="64"/>
  <c r="AF818" i="64" s="1"/>
  <c r="AG820" i="64" s="1"/>
  <c r="AQ818" i="64" l="1"/>
  <c r="AQ819" i="64" s="1"/>
  <c r="AQ820" i="64" s="1"/>
  <c r="AR818" i="64"/>
  <c r="AJ818" i="64"/>
  <c r="H818" i="64"/>
  <c r="L818" i="64"/>
  <c r="F818" i="64"/>
  <c r="P820" i="64"/>
  <c r="Q820" i="64"/>
  <c r="AQ821" i="64" l="1"/>
  <c r="AI818" i="64"/>
  <c r="AH818" i="64"/>
  <c r="AW818" i="64"/>
  <c r="I818" i="64"/>
  <c r="AK818" i="64" l="1"/>
  <c r="M819" i="64" s="1"/>
  <c r="E818" i="64"/>
  <c r="C819" i="64" s="1"/>
  <c r="G819" i="64" s="1"/>
  <c r="AA819" i="64"/>
  <c r="AB819" i="64" l="1"/>
  <c r="D819" i="64"/>
  <c r="AS819" i="64" s="1"/>
  <c r="J819" i="64"/>
  <c r="AA820" i="64"/>
  <c r="AC819" i="64"/>
  <c r="Y820" i="64" l="1"/>
  <c r="M820" i="64" s="1"/>
  <c r="AA821" i="64"/>
  <c r="K819" i="64"/>
  <c r="AR819" i="64" s="1"/>
  <c r="AR820" i="64" s="1"/>
  <c r="AR821" i="64" s="1"/>
  <c r="AE819" i="64"/>
  <c r="T819" i="64" l="1"/>
  <c r="AV820" i="64" s="1"/>
  <c r="AV821" i="64" s="1"/>
  <c r="AV822" i="64" s="1"/>
  <c r="AV823" i="64" s="1"/>
  <c r="AV824" i="64" s="1"/>
  <c r="AJ819" i="64"/>
  <c r="L819" i="64"/>
  <c r="H819" i="64"/>
  <c r="F819" i="64"/>
  <c r="AA822" i="64"/>
  <c r="AB820" i="64"/>
  <c r="AH819" i="64" l="1"/>
  <c r="AA823" i="64"/>
  <c r="I819" i="64"/>
  <c r="AW819" i="64"/>
  <c r="AI819" i="64"/>
  <c r="E819" i="64" l="1"/>
  <c r="C820" i="64" l="1"/>
  <c r="G820" i="64" s="1"/>
  <c r="J820" i="64"/>
  <c r="D820" i="64"/>
  <c r="K820" i="64" l="1"/>
  <c r="X821" i="64" s="1"/>
  <c r="X822" i="64" s="1"/>
  <c r="X823" i="64" s="1"/>
  <c r="X824" i="64" s="1"/>
  <c r="X825" i="64" s="1"/>
  <c r="AC820" i="64"/>
  <c r="AS820" i="64"/>
  <c r="F820" i="64" l="1"/>
  <c r="Y821" i="64"/>
  <c r="M821" i="64" s="1"/>
  <c r="AW820" i="64"/>
  <c r="AE820" i="64"/>
  <c r="L820" i="64"/>
  <c r="H820" i="64"/>
  <c r="AJ820" i="64"/>
  <c r="AI820" i="64" l="1"/>
  <c r="AH820" i="64"/>
  <c r="I820" i="64"/>
  <c r="E820" i="64" l="1"/>
  <c r="C821" i="64" l="1"/>
  <c r="G821" i="64" s="1"/>
  <c r="W821" i="64" s="1"/>
  <c r="W822" i="64" s="1"/>
  <c r="W823" i="64" s="1"/>
  <c r="W824" i="64" s="1"/>
  <c r="J821" i="64"/>
  <c r="D821" i="64"/>
  <c r="K821" i="64" l="1"/>
  <c r="AN827" i="64"/>
  <c r="T827" i="64" s="1"/>
  <c r="T828" i="64" s="1"/>
  <c r="AS821" i="64"/>
  <c r="AC821" i="64"/>
  <c r="AB821" i="64" l="1"/>
  <c r="AE821" i="64"/>
  <c r="Y822" i="64"/>
  <c r="AW821" i="64"/>
  <c r="AJ821" i="64"/>
  <c r="H821" i="64"/>
  <c r="AR822" i="64" s="1"/>
  <c r="L821" i="64"/>
  <c r="F821" i="64"/>
  <c r="M822" i="64" l="1"/>
  <c r="AO822" i="64"/>
  <c r="I821" i="64"/>
  <c r="AP822" i="64"/>
  <c r="AH821" i="64"/>
  <c r="AI821" i="64"/>
  <c r="AU825" i="64"/>
  <c r="Z825" i="64"/>
  <c r="AT825" i="64"/>
  <c r="AB822" i="64" l="1"/>
  <c r="R823" i="64"/>
  <c r="R824" i="64" s="1"/>
  <c r="R825" i="64" s="1"/>
  <c r="R826" i="64" s="1"/>
  <c r="S827" i="64" s="1"/>
  <c r="S828" i="64" s="1"/>
  <c r="E821" i="64"/>
  <c r="R827" i="64" l="1"/>
  <c r="C822" i="64"/>
  <c r="G822" i="64" s="1"/>
  <c r="J822" i="64"/>
  <c r="K822" i="64" l="1"/>
  <c r="AC822" i="64"/>
  <c r="AE822" i="64" l="1"/>
  <c r="AJ822" i="64"/>
  <c r="L822" i="64"/>
  <c r="D822" i="64"/>
  <c r="AQ822" i="64" s="1"/>
  <c r="F822" i="64" l="1"/>
  <c r="U823" i="64" s="1"/>
  <c r="U824" i="64" s="1"/>
  <c r="U825" i="64" s="1"/>
  <c r="U826" i="64" s="1"/>
  <c r="U827" i="64" s="1"/>
  <c r="AS822" i="64"/>
  <c r="I822" i="64"/>
  <c r="H822" i="64"/>
  <c r="AI822" i="64"/>
  <c r="AL822" i="64" s="1"/>
  <c r="AM822" i="64" s="1"/>
  <c r="AH822" i="64" l="1"/>
  <c r="E822" i="64"/>
  <c r="C823" i="64" s="1"/>
  <c r="G823" i="64" s="1"/>
  <c r="AC823" i="64" s="1"/>
  <c r="Y823" i="64"/>
  <c r="M823" i="64" s="1"/>
  <c r="AW822" i="64"/>
  <c r="D823" i="64" l="1"/>
  <c r="AS823" i="64" s="1"/>
  <c r="AB823" i="64"/>
  <c r="J823" i="64"/>
  <c r="AE823" i="64"/>
  <c r="AF823" i="64" s="1"/>
  <c r="AG825" i="64" s="1"/>
  <c r="V827" i="64"/>
  <c r="V828" i="64" s="1"/>
  <c r="Y824" i="64" l="1"/>
  <c r="K823" i="64"/>
  <c r="F823" i="64" s="1"/>
  <c r="Q825" i="64"/>
  <c r="P825" i="64"/>
  <c r="N829" i="64"/>
  <c r="O829" i="64"/>
  <c r="AQ823" i="64" l="1"/>
  <c r="AQ824" i="64" s="1"/>
  <c r="AQ825" i="64" s="1"/>
  <c r="AQ826" i="64" s="1"/>
  <c r="AR823" i="64"/>
  <c r="AJ823" i="64"/>
  <c r="L823" i="64"/>
  <c r="H823" i="64"/>
  <c r="I823" i="64" l="1"/>
  <c r="AH823" i="64"/>
  <c r="AI823" i="64"/>
  <c r="AW823" i="64"/>
  <c r="AK823" i="64" l="1"/>
  <c r="M824" i="64" s="1"/>
  <c r="E823" i="64"/>
  <c r="C824" i="64" s="1"/>
  <c r="G824" i="64" s="1"/>
  <c r="AA824" i="64" l="1"/>
  <c r="AC824" i="64"/>
  <c r="D824" i="64"/>
  <c r="AB824" i="64"/>
  <c r="J824" i="64"/>
  <c r="AA825" i="64"/>
  <c r="K824" i="64" l="1"/>
  <c r="AR824" i="64" s="1"/>
  <c r="AR825" i="64" s="1"/>
  <c r="AR826" i="64" s="1"/>
  <c r="AS824" i="64"/>
  <c r="AA826" i="64"/>
  <c r="AE824" i="64"/>
  <c r="F824" i="64" l="1"/>
  <c r="T824" i="64"/>
  <c r="AV825" i="64" s="1"/>
  <c r="AV826" i="64" s="1"/>
  <c r="AV827" i="64" s="1"/>
  <c r="AV828" i="64" s="1"/>
  <c r="AV829" i="64" s="1"/>
  <c r="L824" i="64"/>
  <c r="H824" i="64"/>
  <c r="AJ824" i="64"/>
  <c r="AA827" i="64"/>
  <c r="Y825" i="64"/>
  <c r="M825" i="64" s="1"/>
  <c r="AB825" i="64" l="1"/>
  <c r="AH824" i="64"/>
  <c r="AA828" i="64"/>
  <c r="AW824" i="64"/>
  <c r="AI824" i="64"/>
  <c r="I824" i="64"/>
  <c r="E824" i="64" l="1"/>
  <c r="C825" i="64" l="1"/>
  <c r="G825" i="64" s="1"/>
  <c r="D825" i="64"/>
  <c r="J825" i="64"/>
  <c r="K825" i="64" l="1"/>
  <c r="X826" i="64" s="1"/>
  <c r="X827" i="64" s="1"/>
  <c r="X828" i="64" s="1"/>
  <c r="X829" i="64" s="1"/>
  <c r="X830" i="64" s="1"/>
  <c r="AC825" i="64"/>
  <c r="AS825" i="64"/>
  <c r="Y826" i="64" l="1"/>
  <c r="M826" i="64" s="1"/>
  <c r="AW825" i="64"/>
  <c r="AE825" i="64"/>
  <c r="H825" i="64"/>
  <c r="L825" i="64"/>
  <c r="AJ825" i="64"/>
  <c r="F825" i="64"/>
  <c r="AI825" i="64" l="1"/>
  <c r="AH825" i="64"/>
  <c r="I825" i="64"/>
  <c r="E825" i="64" l="1"/>
  <c r="C826" i="64" l="1"/>
  <c r="G826" i="64" s="1"/>
  <c r="W826" i="64" s="1"/>
  <c r="W827" i="64" s="1"/>
  <c r="W828" i="64" s="1"/>
  <c r="W829" i="64" s="1"/>
  <c r="J826" i="64"/>
  <c r="D826" i="64"/>
  <c r="K826" i="64" l="1"/>
  <c r="AN832" i="64"/>
  <c r="T832" i="64" s="1"/>
  <c r="T833" i="64" s="1"/>
  <c r="AS826" i="64"/>
  <c r="AC826" i="64"/>
  <c r="Y827" i="64" l="1"/>
  <c r="AW826" i="64"/>
  <c r="AE826" i="64"/>
  <c r="AB826" i="64"/>
  <c r="AJ826" i="64"/>
  <c r="H826" i="64"/>
  <c r="AR827" i="64" s="1"/>
  <c r="L826" i="64"/>
  <c r="F826" i="64"/>
  <c r="M827" i="64" l="1"/>
  <c r="AO827" i="64"/>
  <c r="AT830" i="64"/>
  <c r="AU830" i="64"/>
  <c r="Z830" i="64"/>
  <c r="I826" i="64"/>
  <c r="AH826" i="64"/>
  <c r="AP827" i="64"/>
  <c r="AI826" i="64"/>
  <c r="R828" i="64" l="1"/>
  <c r="R829" i="64" s="1"/>
  <c r="R830" i="64" s="1"/>
  <c r="R831" i="64" s="1"/>
  <c r="S832" i="64" s="1"/>
  <c r="S833" i="64" s="1"/>
  <c r="AB827" i="64"/>
  <c r="E826" i="64"/>
  <c r="C827" i="64" s="1"/>
  <c r="G827" i="64" s="1"/>
  <c r="R832" i="64" l="1"/>
  <c r="J827" i="64"/>
  <c r="AC827" i="64"/>
  <c r="AE827" i="64" l="1"/>
  <c r="K827" i="64"/>
  <c r="L827" i="64" l="1"/>
  <c r="AJ827" i="64"/>
  <c r="D827" i="64"/>
  <c r="AQ827" i="64" s="1"/>
  <c r="F827" i="64" l="1"/>
  <c r="U828" i="64" s="1"/>
  <c r="U829" i="64" s="1"/>
  <c r="U830" i="64" s="1"/>
  <c r="U831" i="64" s="1"/>
  <c r="U832" i="64" s="1"/>
  <c r="I827" i="64"/>
  <c r="AS827" i="64"/>
  <c r="H827" i="64"/>
  <c r="AI827" i="64"/>
  <c r="AL827" i="64" s="1"/>
  <c r="AM827" i="64" s="1"/>
  <c r="AH827" i="64" l="1"/>
  <c r="Y828" i="64"/>
  <c r="M828" i="64" s="1"/>
  <c r="AW827" i="64"/>
  <c r="E827" i="64"/>
  <c r="C828" i="64" s="1"/>
  <c r="G828" i="64" s="1"/>
  <c r="AC828" i="64" s="1"/>
  <c r="AE828" i="64" l="1"/>
  <c r="AF828" i="64" s="1"/>
  <c r="AG830" i="64" s="1"/>
  <c r="D828" i="64"/>
  <c r="AS828" i="64" s="1"/>
  <c r="AB828" i="64"/>
  <c r="J828" i="64"/>
  <c r="V832" i="64"/>
  <c r="V833" i="64" s="1"/>
  <c r="Y829" i="64" l="1"/>
  <c r="K828" i="64"/>
  <c r="Q830" i="64"/>
  <c r="P830" i="64"/>
  <c r="N834" i="64"/>
  <c r="O834" i="64"/>
  <c r="AQ828" i="64" l="1"/>
  <c r="AQ829" i="64" s="1"/>
  <c r="AQ830" i="64" s="1"/>
  <c r="AQ831" i="64" s="1"/>
  <c r="AR828" i="64"/>
  <c r="AJ828" i="64"/>
  <c r="L828" i="64"/>
  <c r="H828" i="64"/>
  <c r="F828" i="64"/>
  <c r="AH828" i="64" l="1"/>
  <c r="I828" i="64"/>
  <c r="AW828" i="64"/>
  <c r="AI828" i="64"/>
  <c r="AK828" i="64" l="1"/>
  <c r="M829" i="64" s="1"/>
  <c r="E828" i="64"/>
  <c r="C829" i="64" s="1"/>
  <c r="G829" i="64" s="1"/>
  <c r="AA829" i="64"/>
  <c r="AA830" i="64" l="1"/>
  <c r="D829" i="64"/>
  <c r="AB829" i="64"/>
  <c r="J829" i="64"/>
  <c r="AC829" i="64"/>
  <c r="AE829" i="64" l="1"/>
  <c r="AA831" i="64"/>
  <c r="K829" i="64"/>
  <c r="AR829" i="64" s="1"/>
  <c r="AR830" i="64" s="1"/>
  <c r="AR831" i="64" s="1"/>
  <c r="AS829" i="64"/>
  <c r="AA832" i="64" l="1"/>
  <c r="Y830" i="64"/>
  <c r="M830" i="64" s="1"/>
  <c r="T829" i="64"/>
  <c r="AV830" i="64" s="1"/>
  <c r="AV831" i="64" s="1"/>
  <c r="AV832" i="64" s="1"/>
  <c r="AV833" i="64" s="1"/>
  <c r="AV834" i="64" s="1"/>
  <c r="H829" i="64"/>
  <c r="AJ829" i="64"/>
  <c r="L829" i="64"/>
  <c r="F829" i="64"/>
  <c r="I829" i="64" l="1"/>
  <c r="AB830" i="64"/>
  <c r="AI829" i="64"/>
  <c r="AA833" i="64"/>
  <c r="AH829" i="64"/>
  <c r="AW829" i="64"/>
  <c r="E829" i="64" l="1"/>
  <c r="C830" i="64" l="1"/>
  <c r="G830" i="64" s="1"/>
  <c r="D830" i="64"/>
  <c r="J830" i="64"/>
  <c r="K830" i="64" l="1"/>
  <c r="X831" i="64" s="1"/>
  <c r="X832" i="64" s="1"/>
  <c r="X833" i="64" s="1"/>
  <c r="X834" i="64" s="1"/>
  <c r="X835" i="64" s="1"/>
  <c r="AC830" i="64"/>
  <c r="AS830" i="64"/>
  <c r="F830" i="64"/>
  <c r="AE830" i="64" l="1"/>
  <c r="Y831" i="64"/>
  <c r="M831" i="64" s="1"/>
  <c r="AW830" i="64"/>
  <c r="L830" i="64"/>
  <c r="H830" i="64"/>
  <c r="AJ830" i="64"/>
  <c r="AI830" i="64" l="1"/>
  <c r="I830" i="64"/>
  <c r="AH830" i="64"/>
  <c r="E830" i="64" l="1"/>
  <c r="C831" i="64" l="1"/>
  <c r="G831" i="64" s="1"/>
  <c r="W831" i="64" s="1"/>
  <c r="W832" i="64" s="1"/>
  <c r="W833" i="64" s="1"/>
  <c r="W834" i="64" s="1"/>
  <c r="D831" i="64"/>
  <c r="J831" i="64"/>
  <c r="K831" i="64" l="1"/>
  <c r="F831" i="64" s="1"/>
  <c r="AN837" i="64"/>
  <c r="T837" i="64" s="1"/>
  <c r="T838" i="64" s="1"/>
  <c r="AC831" i="64"/>
  <c r="AS831" i="64"/>
  <c r="AE831" i="64" l="1"/>
  <c r="AB831" i="64"/>
  <c r="Y832" i="64"/>
  <c r="AW831" i="64"/>
  <c r="AJ831" i="64"/>
  <c r="H831" i="64"/>
  <c r="AR832" i="64" s="1"/>
  <c r="L831" i="64"/>
  <c r="M832" i="64" l="1"/>
  <c r="AO832" i="64"/>
  <c r="I831" i="64"/>
  <c r="Z835" i="64"/>
  <c r="AT835" i="64"/>
  <c r="AU835" i="64"/>
  <c r="AI831" i="64"/>
  <c r="AP832" i="64"/>
  <c r="AH831" i="64"/>
  <c r="AB832" i="64" l="1"/>
  <c r="R833" i="64"/>
  <c r="R834" i="64" s="1"/>
  <c r="R835" i="64" s="1"/>
  <c r="R836" i="64" s="1"/>
  <c r="R837" i="64" s="1"/>
  <c r="E831" i="64"/>
  <c r="S837" i="64" l="1"/>
  <c r="S838" i="64" s="1"/>
  <c r="C832" i="64"/>
  <c r="G832" i="64" s="1"/>
  <c r="J832" i="64"/>
  <c r="K832" i="64" l="1"/>
  <c r="AC832" i="64"/>
  <c r="AE832" i="64" l="1"/>
  <c r="L832" i="64"/>
  <c r="AJ832" i="64"/>
  <c r="D832" i="64"/>
  <c r="AQ832" i="64" s="1"/>
  <c r="H832" i="64" l="1"/>
  <c r="AH832" i="64" s="1"/>
  <c r="AI832" i="64"/>
  <c r="AL832" i="64" s="1"/>
  <c r="AM832" i="64" s="1"/>
  <c r="F832" i="64"/>
  <c r="U833" i="64" s="1"/>
  <c r="U834" i="64" s="1"/>
  <c r="U835" i="64" s="1"/>
  <c r="U836" i="64" s="1"/>
  <c r="U837" i="64" s="1"/>
  <c r="AS832" i="64"/>
  <c r="I832" i="64"/>
  <c r="Y833" i="64" l="1"/>
  <c r="M833" i="64" s="1"/>
  <c r="AW832" i="64"/>
  <c r="E832" i="64"/>
  <c r="C833" i="64" s="1"/>
  <c r="G833" i="64" s="1"/>
  <c r="AC833" i="64" s="1"/>
  <c r="AE833" i="64" l="1"/>
  <c r="AF833" i="64" s="1"/>
  <c r="AG835" i="64" s="1"/>
  <c r="V837" i="64"/>
  <c r="V838" i="64" s="1"/>
  <c r="AB833" i="64"/>
  <c r="D833" i="64"/>
  <c r="AS833" i="64" s="1"/>
  <c r="J833" i="64"/>
  <c r="Y834" i="64" l="1"/>
  <c r="N839" i="64"/>
  <c r="O839" i="64"/>
  <c r="K833" i="64"/>
  <c r="P835" i="64"/>
  <c r="Q835" i="64"/>
  <c r="AQ833" i="64" l="1"/>
  <c r="AQ834" i="64" s="1"/>
  <c r="AQ835" i="64" s="1"/>
  <c r="AQ836" i="64" s="1"/>
  <c r="AR833" i="64"/>
  <c r="L833" i="64"/>
  <c r="H833" i="64"/>
  <c r="AJ833" i="64"/>
  <c r="F833" i="64"/>
  <c r="AI833" i="64" l="1"/>
  <c r="AH833" i="64"/>
  <c r="AW833" i="64"/>
  <c r="I833" i="64"/>
  <c r="AK833" i="64" l="1"/>
  <c r="M834" i="64" s="1"/>
  <c r="AA834" i="64"/>
  <c r="E833" i="64"/>
  <c r="C834" i="64" s="1"/>
  <c r="G834" i="64" s="1"/>
  <c r="AB834" i="64" l="1"/>
  <c r="D834" i="64"/>
  <c r="AS834" i="64" s="1"/>
  <c r="J834" i="64"/>
  <c r="AC834" i="64"/>
  <c r="AA835" i="64"/>
  <c r="Y835" i="64" l="1"/>
  <c r="M835" i="64" s="1"/>
  <c r="AE834" i="64"/>
  <c r="K834" i="64"/>
  <c r="AR834" i="64" s="1"/>
  <c r="AR835" i="64" s="1"/>
  <c r="AR836" i="64" s="1"/>
  <c r="AA836" i="64"/>
  <c r="T834" i="64" l="1"/>
  <c r="AV835" i="64" s="1"/>
  <c r="AV836" i="64" s="1"/>
  <c r="AV837" i="64" s="1"/>
  <c r="AV838" i="64" s="1"/>
  <c r="AV839" i="64" s="1"/>
  <c r="AJ834" i="64"/>
  <c r="H834" i="64"/>
  <c r="L834" i="64"/>
  <c r="F834" i="64"/>
  <c r="AA837" i="64"/>
  <c r="AB835" i="64"/>
  <c r="I834" i="64" l="1"/>
  <c r="AH834" i="64"/>
  <c r="AW834" i="64"/>
  <c r="AA838" i="64"/>
  <c r="AI834" i="64"/>
  <c r="E834" i="64" l="1"/>
  <c r="C835" i="64" l="1"/>
  <c r="G835" i="64" s="1"/>
  <c r="D835" i="64"/>
  <c r="J835" i="64"/>
  <c r="K835" i="64" l="1"/>
  <c r="AS835" i="64"/>
  <c r="AC835" i="64"/>
  <c r="F835" i="64" l="1"/>
  <c r="X836" i="64"/>
  <c r="X837" i="64" s="1"/>
  <c r="X838" i="64" s="1"/>
  <c r="X839" i="64" s="1"/>
  <c r="X840" i="64" s="1"/>
  <c r="AE835" i="64"/>
  <c r="Y836" i="64"/>
  <c r="M836" i="64" s="1"/>
  <c r="AW835" i="64"/>
  <c r="L835" i="64"/>
  <c r="AJ835" i="64"/>
  <c r="H835" i="64"/>
  <c r="I835" i="64" l="1"/>
  <c r="AI835" i="64"/>
  <c r="AH835" i="64"/>
  <c r="E835" i="64" l="1"/>
  <c r="C836" i="64" l="1"/>
  <c r="G836" i="64" s="1"/>
  <c r="W836" i="64" s="1"/>
  <c r="W837" i="64" s="1"/>
  <c r="W838" i="64" s="1"/>
  <c r="W839" i="64" s="1"/>
  <c r="D836" i="64"/>
  <c r="J836" i="64"/>
  <c r="K836" i="64" l="1"/>
  <c r="AN842" i="64"/>
  <c r="T842" i="64" s="1"/>
  <c r="T843" i="64" s="1"/>
  <c r="AC836" i="64"/>
  <c r="AS836" i="64"/>
  <c r="AB836" i="64" l="1"/>
  <c r="L836" i="64"/>
  <c r="H836" i="64"/>
  <c r="AR837" i="64" s="1"/>
  <c r="AJ836" i="64"/>
  <c r="Y837" i="64"/>
  <c r="AW836" i="64"/>
  <c r="AE836" i="64"/>
  <c r="F836" i="64"/>
  <c r="M837" i="64" l="1"/>
  <c r="AO837" i="64"/>
  <c r="AI836" i="64"/>
  <c r="I836" i="64"/>
  <c r="AH836" i="64"/>
  <c r="AP837" i="64"/>
  <c r="AT840" i="64"/>
  <c r="AU840" i="64"/>
  <c r="Z840" i="64"/>
  <c r="AB837" i="64" l="1"/>
  <c r="R838" i="64"/>
  <c r="R839" i="64" s="1"/>
  <c r="R840" i="64" s="1"/>
  <c r="R841" i="64" s="1"/>
  <c r="S842" i="64" s="1"/>
  <c r="S843" i="64" s="1"/>
  <c r="E836" i="64"/>
  <c r="R842" i="64" l="1"/>
  <c r="C837" i="64"/>
  <c r="G837" i="64" s="1"/>
  <c r="J837" i="64"/>
  <c r="K837" i="64" l="1"/>
  <c r="D837" i="64" s="1"/>
  <c r="AQ837" i="64" s="1"/>
  <c r="AC837" i="64"/>
  <c r="F837" i="64" l="1"/>
  <c r="U838" i="64" s="1"/>
  <c r="U839" i="64" s="1"/>
  <c r="U840" i="64" s="1"/>
  <c r="U841" i="64" s="1"/>
  <c r="U842" i="64" s="1"/>
  <c r="AS837" i="64"/>
  <c r="Y838" i="64" s="1"/>
  <c r="AE837" i="64"/>
  <c r="H837" i="64"/>
  <c r="AJ837" i="64"/>
  <c r="L837" i="64"/>
  <c r="M838" i="64" l="1"/>
  <c r="AW837" i="64"/>
  <c r="I837" i="64"/>
  <c r="AI837" i="64"/>
  <c r="AL837" i="64" s="1"/>
  <c r="AM837" i="64" s="1"/>
  <c r="AB838" i="64"/>
  <c r="AH837" i="64"/>
  <c r="V842" i="64" l="1"/>
  <c r="V843" i="64" s="1"/>
  <c r="N844" i="64" s="1"/>
  <c r="E837" i="64"/>
  <c r="O844" i="64" l="1"/>
  <c r="C838" i="64"/>
  <c r="G838" i="64" s="1"/>
  <c r="D838" i="64"/>
  <c r="J838" i="64"/>
  <c r="K838" i="64" l="1"/>
  <c r="AC838" i="64"/>
  <c r="AS838" i="64"/>
  <c r="AQ838" i="64" l="1"/>
  <c r="AQ839" i="64" s="1"/>
  <c r="AQ840" i="64" s="1"/>
  <c r="AR838" i="64"/>
  <c r="AE838" i="64"/>
  <c r="AF838" i="64" s="1"/>
  <c r="AG840" i="64" s="1"/>
  <c r="Y839" i="64"/>
  <c r="L838" i="64"/>
  <c r="AJ838" i="64"/>
  <c r="H838" i="64"/>
  <c r="F838" i="64"/>
  <c r="I838" i="64" l="1"/>
  <c r="AH838" i="64"/>
  <c r="AW838" i="64"/>
  <c r="AI838" i="64"/>
  <c r="P840" i="64"/>
  <c r="Q840" i="64"/>
  <c r="AQ841" i="64" s="1"/>
  <c r="AK838" i="64" l="1"/>
  <c r="AA839" i="64" s="1"/>
  <c r="AA840" i="64" s="1"/>
  <c r="M839" i="64"/>
  <c r="E838" i="64"/>
  <c r="C839" i="64" s="1"/>
  <c r="G839" i="64" s="1"/>
  <c r="AB839" i="64" l="1"/>
  <c r="AC839" i="64"/>
  <c r="J839" i="64"/>
  <c r="D839" i="64"/>
  <c r="AS839" i="64" s="1"/>
  <c r="AA841" i="64"/>
  <c r="Y840" i="64" l="1"/>
  <c r="M840" i="64" s="1"/>
  <c r="AA842" i="64"/>
  <c r="K839" i="64"/>
  <c r="AR839" i="64" s="1"/>
  <c r="AR840" i="64" s="1"/>
  <c r="AR841" i="64" s="1"/>
  <c r="AE839" i="64"/>
  <c r="T839" i="64" l="1"/>
  <c r="AV840" i="64" s="1"/>
  <c r="AV841" i="64" s="1"/>
  <c r="AV842" i="64" s="1"/>
  <c r="AV843" i="64" s="1"/>
  <c r="AV844" i="64" s="1"/>
  <c r="L839" i="64"/>
  <c r="AJ839" i="64"/>
  <c r="H839" i="64"/>
  <c r="F839" i="64"/>
  <c r="AA843" i="64"/>
  <c r="AB840" i="64"/>
  <c r="AW839" i="64" l="1"/>
  <c r="AH839" i="64"/>
  <c r="AI839" i="64"/>
  <c r="I839" i="64"/>
  <c r="E839" i="64" l="1"/>
  <c r="C840" i="64" l="1"/>
  <c r="G840" i="64" s="1"/>
  <c r="D840" i="64"/>
  <c r="J840" i="64"/>
  <c r="K840" i="64" l="1"/>
  <c r="X841" i="64" s="1"/>
  <c r="X842" i="64" s="1"/>
  <c r="X843" i="64" s="1"/>
  <c r="X844" i="64" s="1"/>
  <c r="X845" i="64" s="1"/>
  <c r="AS840" i="64"/>
  <c r="AC840" i="64"/>
  <c r="Y841" i="64" l="1"/>
  <c r="M841" i="64" s="1"/>
  <c r="AW840" i="64"/>
  <c r="AE840" i="64"/>
  <c r="L840" i="64"/>
  <c r="AJ840" i="64"/>
  <c r="H840" i="64"/>
  <c r="F840" i="64"/>
  <c r="I840" i="64" l="1"/>
  <c r="AH840" i="64"/>
  <c r="AI840" i="64"/>
  <c r="E840" i="64" l="1"/>
  <c r="C841" i="64" l="1"/>
  <c r="G841" i="64" s="1"/>
  <c r="W841" i="64" s="1"/>
  <c r="W842" i="64" s="1"/>
  <c r="W843" i="64" s="1"/>
  <c r="W844" i="64" s="1"/>
  <c r="D841" i="64"/>
  <c r="J841" i="64"/>
  <c r="K841" i="64" l="1"/>
  <c r="F841" i="64" s="1"/>
  <c r="AN847" i="64"/>
  <c r="T847" i="64" s="1"/>
  <c r="T848" i="64" s="1"/>
  <c r="AS841" i="64"/>
  <c r="AC841" i="64"/>
  <c r="AB841" i="64" l="1"/>
  <c r="AE841" i="64"/>
  <c r="Y842" i="64"/>
  <c r="AW841" i="64"/>
  <c r="L841" i="64"/>
  <c r="AJ841" i="64"/>
  <c r="H841" i="64"/>
  <c r="AR842" i="64" s="1"/>
  <c r="M842" i="64" l="1"/>
  <c r="AO842" i="64"/>
  <c r="AH841" i="64"/>
  <c r="AP842" i="64"/>
  <c r="AI841" i="64"/>
  <c r="I841" i="64"/>
  <c r="Z845" i="64"/>
  <c r="AT845" i="64"/>
  <c r="AU845" i="64"/>
  <c r="R843" i="64" l="1"/>
  <c r="R844" i="64" s="1"/>
  <c r="R845" i="64" s="1"/>
  <c r="R846" i="64" s="1"/>
  <c r="S847" i="64" s="1"/>
  <c r="S848" i="64" s="1"/>
  <c r="AB842" i="64"/>
  <c r="E841" i="64"/>
  <c r="R847" i="64" l="1"/>
  <c r="C842" i="64"/>
  <c r="G842" i="64" s="1"/>
  <c r="J842" i="64"/>
  <c r="K842" i="64" l="1"/>
  <c r="AC842" i="64"/>
  <c r="AE842" i="64" l="1"/>
  <c r="L842" i="64"/>
  <c r="AJ842" i="64"/>
  <c r="D842" i="64"/>
  <c r="AQ842" i="64" s="1"/>
  <c r="F842" i="64" l="1"/>
  <c r="U843" i="64" s="1"/>
  <c r="U844" i="64" s="1"/>
  <c r="U845" i="64" s="1"/>
  <c r="U846" i="64" s="1"/>
  <c r="U847" i="64" s="1"/>
  <c r="AS842" i="64"/>
  <c r="I842" i="64"/>
  <c r="AI842" i="64"/>
  <c r="AL842" i="64" s="1"/>
  <c r="AM842" i="64" s="1"/>
  <c r="H842" i="64"/>
  <c r="Y843" i="64" l="1"/>
  <c r="M843" i="64" s="1"/>
  <c r="AW842" i="64"/>
  <c r="AH842" i="64"/>
  <c r="E842" i="64"/>
  <c r="C843" i="64" s="1"/>
  <c r="G843" i="64" s="1"/>
  <c r="AC843" i="64" s="1"/>
  <c r="AE843" i="64" l="1"/>
  <c r="AF843" i="64" s="1"/>
  <c r="AG845" i="64" s="1"/>
  <c r="V847" i="64"/>
  <c r="V848" i="64" s="1"/>
  <c r="D843" i="64"/>
  <c r="AB843" i="64"/>
  <c r="J843" i="64"/>
  <c r="N849" i="64" l="1"/>
  <c r="O849" i="64"/>
  <c r="K843" i="64"/>
  <c r="AS843" i="64"/>
  <c r="P845" i="64"/>
  <c r="Q845" i="64"/>
  <c r="AR843" i="64" l="1"/>
  <c r="AQ843" i="64"/>
  <c r="AQ844" i="64" s="1"/>
  <c r="AQ845" i="64" s="1"/>
  <c r="AQ846" i="64" s="1"/>
  <c r="F843" i="64"/>
  <c r="Y844" i="64"/>
  <c r="L843" i="64"/>
  <c r="AJ843" i="64"/>
  <c r="H843" i="64"/>
  <c r="AW843" i="64" l="1"/>
  <c r="I843" i="64"/>
  <c r="AI843" i="64"/>
  <c r="AH843" i="64"/>
  <c r="AK843" i="64" l="1"/>
  <c r="AA844" i="64" s="1"/>
  <c r="AA845" i="64" s="1"/>
  <c r="M844" i="64"/>
  <c r="E843" i="64"/>
  <c r="C844" i="64" s="1"/>
  <c r="G844" i="64" s="1"/>
  <c r="AC844" i="64" l="1"/>
  <c r="AA846" i="64"/>
  <c r="D844" i="64"/>
  <c r="AB844" i="64"/>
  <c r="J844" i="64"/>
  <c r="AS844" i="64" l="1"/>
  <c r="AE844" i="64"/>
  <c r="AA847" i="64"/>
  <c r="K844" i="64"/>
  <c r="AR844" i="64" s="1"/>
  <c r="AR845" i="64" s="1"/>
  <c r="AR846" i="64" s="1"/>
  <c r="T844" i="64" l="1"/>
  <c r="AV845" i="64" s="1"/>
  <c r="AV846" i="64" s="1"/>
  <c r="AV847" i="64" s="1"/>
  <c r="AV848" i="64" s="1"/>
  <c r="AV849" i="64" s="1"/>
  <c r="H844" i="64"/>
  <c r="L844" i="64"/>
  <c r="AJ844" i="64"/>
  <c r="Y845" i="64"/>
  <c r="M845" i="64" s="1"/>
  <c r="AA848" i="64"/>
  <c r="F844" i="64"/>
  <c r="AW844" i="64" l="1"/>
  <c r="AB845" i="64"/>
  <c r="AI844" i="64"/>
  <c r="I844" i="64"/>
  <c r="AH844" i="64"/>
  <c r="E844" i="64" l="1"/>
  <c r="C845" i="64" l="1"/>
  <c r="G845" i="64" s="1"/>
  <c r="J845" i="64"/>
  <c r="D845" i="64"/>
  <c r="K845" i="64" l="1"/>
  <c r="X846" i="64" s="1"/>
  <c r="X847" i="64" s="1"/>
  <c r="X848" i="64" s="1"/>
  <c r="X849" i="64" s="1"/>
  <c r="X850" i="64" s="1"/>
  <c r="AC845" i="64"/>
  <c r="AS845" i="64"/>
  <c r="Y846" i="64" l="1"/>
  <c r="M846" i="64" s="1"/>
  <c r="AW845" i="64"/>
  <c r="AE845" i="64"/>
  <c r="AJ845" i="64"/>
  <c r="L845" i="64"/>
  <c r="H845" i="64"/>
  <c r="F845" i="64"/>
  <c r="AH845" i="64" l="1"/>
  <c r="AI845" i="64"/>
  <c r="I845" i="64"/>
  <c r="E845" i="64" l="1"/>
  <c r="C846" i="64" l="1"/>
  <c r="G846" i="64" s="1"/>
  <c r="W846" i="64" s="1"/>
  <c r="W847" i="64" s="1"/>
  <c r="W848" i="64" s="1"/>
  <c r="W849" i="64" s="1"/>
  <c r="D846" i="64"/>
  <c r="J846" i="64"/>
  <c r="K846" i="64" l="1"/>
  <c r="AN852" i="64"/>
  <c r="T852" i="64" s="1"/>
  <c r="T853" i="64" s="1"/>
  <c r="AS846" i="64"/>
  <c r="AC846" i="64"/>
  <c r="AE846" i="64" l="1"/>
  <c r="Y847" i="64"/>
  <c r="AW846" i="64"/>
  <c r="AB846" i="64"/>
  <c r="AJ846" i="64"/>
  <c r="L846" i="64"/>
  <c r="H846" i="64"/>
  <c r="AR847" i="64" s="1"/>
  <c r="F846" i="64"/>
  <c r="M847" i="64" l="1"/>
  <c r="AO847" i="64"/>
  <c r="Z850" i="64"/>
  <c r="AT850" i="64"/>
  <c r="AU850" i="64"/>
  <c r="AH846" i="64"/>
  <c r="AP847" i="64"/>
  <c r="I846" i="64"/>
  <c r="AI846" i="64"/>
  <c r="R848" i="64" l="1"/>
  <c r="R849" i="64" s="1"/>
  <c r="R850" i="64" s="1"/>
  <c r="R851" i="64" s="1"/>
  <c r="S852" i="64" s="1"/>
  <c r="S853" i="64" s="1"/>
  <c r="AB847" i="64"/>
  <c r="E846" i="64"/>
  <c r="C847" i="64" s="1"/>
  <c r="G847" i="64" s="1"/>
  <c r="R852" i="64" l="1"/>
  <c r="J847" i="64"/>
  <c r="AC847" i="64"/>
  <c r="AE847" i="64" l="1"/>
  <c r="K847" i="64"/>
  <c r="L847" i="64" l="1"/>
  <c r="AJ847" i="64"/>
  <c r="D847" i="64"/>
  <c r="AQ847" i="64" s="1"/>
  <c r="F847" i="64" l="1"/>
  <c r="U848" i="64" s="1"/>
  <c r="U849" i="64" s="1"/>
  <c r="U850" i="64" s="1"/>
  <c r="U851" i="64" s="1"/>
  <c r="U852" i="64" s="1"/>
  <c r="AS847" i="64"/>
  <c r="I847" i="64"/>
  <c r="AI847" i="64"/>
  <c r="AL847" i="64" s="1"/>
  <c r="AM847" i="64" s="1"/>
  <c r="H847" i="64"/>
  <c r="AH847" i="64" l="1"/>
  <c r="E847" i="64"/>
  <c r="C848" i="64" s="1"/>
  <c r="G848" i="64" s="1"/>
  <c r="AC848" i="64" s="1"/>
  <c r="Y848" i="64"/>
  <c r="M848" i="64" s="1"/>
  <c r="AW847" i="64"/>
  <c r="V852" i="64" l="1"/>
  <c r="V853" i="64" s="1"/>
  <c r="D848" i="64"/>
  <c r="AB848" i="64"/>
  <c r="J848" i="64"/>
  <c r="AE848" i="64"/>
  <c r="AF848" i="64" s="1"/>
  <c r="AG850" i="64" s="1"/>
  <c r="P850" i="64" l="1"/>
  <c r="Q850" i="64"/>
  <c r="K848" i="64"/>
  <c r="AS848" i="64"/>
  <c r="N854" i="64"/>
  <c r="O854" i="64"/>
  <c r="AQ848" i="64" l="1"/>
  <c r="AQ849" i="64" s="1"/>
  <c r="AQ850" i="64" s="1"/>
  <c r="AQ851" i="64" s="1"/>
  <c r="AR848" i="64"/>
  <c r="Y849" i="64"/>
  <c r="L848" i="64"/>
  <c r="AJ848" i="64"/>
  <c r="H848" i="64"/>
  <c r="F848" i="64"/>
  <c r="I848" i="64" l="1"/>
  <c r="AH848" i="64"/>
  <c r="AW848" i="64"/>
  <c r="AI848" i="64"/>
  <c r="AK848" i="64" l="1"/>
  <c r="AA849" i="64" s="1"/>
  <c r="AA850" i="64" s="1"/>
  <c r="M849" i="64"/>
  <c r="E848" i="64"/>
  <c r="C849" i="64" s="1"/>
  <c r="G849" i="64" s="1"/>
  <c r="AC849" i="64" l="1"/>
  <c r="D849" i="64"/>
  <c r="AB849" i="64"/>
  <c r="J849" i="64"/>
  <c r="AA851" i="64"/>
  <c r="K849" i="64" l="1"/>
  <c r="AR849" i="64" s="1"/>
  <c r="AR850" i="64" s="1"/>
  <c r="AR851" i="64" s="1"/>
  <c r="AS849" i="64"/>
  <c r="AA852" i="64"/>
  <c r="AE849" i="64"/>
  <c r="F849" i="64" l="1"/>
  <c r="AA853" i="64"/>
  <c r="Y850" i="64"/>
  <c r="M850" i="64" s="1"/>
  <c r="T849" i="64"/>
  <c r="AV850" i="64" s="1"/>
  <c r="AV851" i="64" s="1"/>
  <c r="AV852" i="64" s="1"/>
  <c r="AV853" i="64" s="1"/>
  <c r="AV854" i="64" s="1"/>
  <c r="L849" i="64"/>
  <c r="AJ849" i="64"/>
  <c r="H849" i="64"/>
  <c r="I849" i="64" l="1"/>
  <c r="AI849" i="64"/>
  <c r="AB850" i="64"/>
  <c r="AH849" i="64"/>
  <c r="AW849" i="64"/>
  <c r="E849" i="64" l="1"/>
  <c r="C850" i="64" l="1"/>
  <c r="G850" i="64" s="1"/>
  <c r="J850" i="64"/>
  <c r="D850" i="64"/>
  <c r="AC850" i="64" l="1"/>
  <c r="AS850" i="64"/>
  <c r="K850" i="64"/>
  <c r="X851" i="64" s="1"/>
  <c r="X852" i="64" s="1"/>
  <c r="X853" i="64" s="1"/>
  <c r="X854" i="64" s="1"/>
  <c r="X855" i="64" s="1"/>
  <c r="L850" i="64" l="1"/>
  <c r="AJ850" i="64"/>
  <c r="H850" i="64"/>
  <c r="AE850" i="64"/>
  <c r="Y851" i="64"/>
  <c r="M851" i="64" s="1"/>
  <c r="AW850" i="64"/>
  <c r="F850" i="64"/>
  <c r="AI850" i="64" l="1"/>
  <c r="AH850" i="64"/>
  <c r="I850" i="64"/>
  <c r="E850" i="64" l="1"/>
  <c r="C851" i="64" l="1"/>
  <c r="G851" i="64" s="1"/>
  <c r="W851" i="64" s="1"/>
  <c r="W852" i="64" s="1"/>
  <c r="W853" i="64" s="1"/>
  <c r="W854" i="64" s="1"/>
  <c r="J851" i="64"/>
  <c r="D851" i="64"/>
  <c r="K851" i="64" l="1"/>
  <c r="AN857" i="64"/>
  <c r="T857" i="64" s="1"/>
  <c r="T858" i="64" s="1"/>
  <c r="AS851" i="64"/>
  <c r="AC851" i="64"/>
  <c r="Y852" i="64" l="1"/>
  <c r="AW851" i="64"/>
  <c r="AE851" i="64"/>
  <c r="AB851" i="64"/>
  <c r="L851" i="64"/>
  <c r="H851" i="64"/>
  <c r="AR852" i="64" s="1"/>
  <c r="AJ851" i="64"/>
  <c r="F851" i="64"/>
  <c r="M852" i="64" l="1"/>
  <c r="AO852" i="64"/>
  <c r="AI851" i="64"/>
  <c r="AH851" i="64"/>
  <c r="AP852" i="64"/>
  <c r="I851" i="64"/>
  <c r="Z855" i="64"/>
  <c r="AU855" i="64"/>
  <c r="AT855" i="64"/>
  <c r="R853" i="64" l="1"/>
  <c r="R854" i="64" s="1"/>
  <c r="R855" i="64" s="1"/>
  <c r="R856" i="64" s="1"/>
  <c r="S857" i="64" s="1"/>
  <c r="S858" i="64" s="1"/>
  <c r="E851" i="64"/>
  <c r="C852" i="64" s="1"/>
  <c r="G852" i="64" s="1"/>
  <c r="AB852" i="64"/>
  <c r="J852" i="64" l="1"/>
  <c r="K852" i="64" s="1"/>
  <c r="D852" i="64" s="1"/>
  <c r="AQ852" i="64" s="1"/>
  <c r="R857" i="64"/>
  <c r="AC852" i="64"/>
  <c r="F852" i="64" l="1"/>
  <c r="U853" i="64" s="1"/>
  <c r="U854" i="64" s="1"/>
  <c r="U855" i="64" s="1"/>
  <c r="U856" i="64" s="1"/>
  <c r="U857" i="64" s="1"/>
  <c r="AS852" i="64"/>
  <c r="AE852" i="64"/>
  <c r="AJ852" i="64"/>
  <c r="H852" i="64"/>
  <c r="L852" i="64"/>
  <c r="AH852" i="64" l="1"/>
  <c r="AI852" i="64"/>
  <c r="AL852" i="64" s="1"/>
  <c r="AM852" i="64" s="1"/>
  <c r="Y853" i="64"/>
  <c r="M853" i="64" s="1"/>
  <c r="AW852" i="64"/>
  <c r="I852" i="64"/>
  <c r="AB853" i="64" l="1"/>
  <c r="V857" i="64"/>
  <c r="V858" i="64" s="1"/>
  <c r="E852" i="64"/>
  <c r="C853" i="64" s="1"/>
  <c r="G853" i="64" s="1"/>
  <c r="AC853" i="64" l="1"/>
  <c r="N859" i="64"/>
  <c r="O859" i="64"/>
  <c r="J853" i="64"/>
  <c r="D853" i="64"/>
  <c r="AS853" i="64" s="1"/>
  <c r="Y854" i="64" l="1"/>
  <c r="K853" i="64"/>
  <c r="AE853" i="64"/>
  <c r="AF853" i="64" s="1"/>
  <c r="AG855" i="64" s="1"/>
  <c r="AR853" i="64" l="1"/>
  <c r="AQ853" i="64"/>
  <c r="AQ854" i="64" s="1"/>
  <c r="AQ855" i="64" s="1"/>
  <c r="AQ856" i="64" s="1"/>
  <c r="F853" i="64"/>
  <c r="P855" i="64"/>
  <c r="Q855" i="64"/>
  <c r="L853" i="64"/>
  <c r="H853" i="64"/>
  <c r="AJ853" i="64"/>
  <c r="AW853" i="64" l="1"/>
  <c r="AI853" i="64"/>
  <c r="AH853" i="64"/>
  <c r="I853" i="64"/>
  <c r="AK853" i="64" l="1"/>
  <c r="M854" i="64" s="1"/>
  <c r="E853" i="64"/>
  <c r="C854" i="64" s="1"/>
  <c r="G854" i="64" s="1"/>
  <c r="AA854" i="64"/>
  <c r="AB854" i="64" l="1"/>
  <c r="D854" i="64"/>
  <c r="AS854" i="64" s="1"/>
  <c r="J854" i="64"/>
  <c r="AA855" i="64"/>
  <c r="AC854" i="64"/>
  <c r="AA856" i="64" l="1"/>
  <c r="Y855" i="64"/>
  <c r="M855" i="64" s="1"/>
  <c r="K854" i="64"/>
  <c r="AR854" i="64" s="1"/>
  <c r="AR855" i="64" s="1"/>
  <c r="AR856" i="64" s="1"/>
  <c r="AE854" i="64"/>
  <c r="T854" i="64" l="1"/>
  <c r="AV855" i="64" s="1"/>
  <c r="AV856" i="64" s="1"/>
  <c r="AV857" i="64" s="1"/>
  <c r="AV858" i="64" s="1"/>
  <c r="AV859" i="64" s="1"/>
  <c r="L854" i="64"/>
  <c r="AJ854" i="64"/>
  <c r="H854" i="64"/>
  <c r="AB855" i="64"/>
  <c r="AA857" i="64"/>
  <c r="F854" i="64"/>
  <c r="AH854" i="64" l="1"/>
  <c r="AI854" i="64"/>
  <c r="I854" i="64"/>
  <c r="AW854" i="64"/>
  <c r="AA858" i="64"/>
  <c r="E854" i="64" l="1"/>
  <c r="C855" i="64" l="1"/>
  <c r="G855" i="64" s="1"/>
  <c r="D855" i="64"/>
  <c r="J855" i="64"/>
  <c r="K855" i="64" l="1"/>
  <c r="X856" i="64" s="1"/>
  <c r="X857" i="64" s="1"/>
  <c r="X858" i="64" s="1"/>
  <c r="X859" i="64" s="1"/>
  <c r="X860" i="64" s="1"/>
  <c r="AC855" i="64"/>
  <c r="AS855" i="64"/>
  <c r="F855" i="64" l="1"/>
  <c r="Y856" i="64"/>
  <c r="M856" i="64" s="1"/>
  <c r="AW855" i="64"/>
  <c r="AE855" i="64"/>
  <c r="AJ855" i="64"/>
  <c r="H855" i="64"/>
  <c r="L855" i="64"/>
  <c r="I855" i="64" l="1"/>
  <c r="AI855" i="64"/>
  <c r="AH855" i="64"/>
  <c r="E855" i="64" l="1"/>
  <c r="C856" i="64" l="1"/>
  <c r="G856" i="64" s="1"/>
  <c r="W856" i="64" s="1"/>
  <c r="W857" i="64" s="1"/>
  <c r="W858" i="64" s="1"/>
  <c r="W859" i="64" s="1"/>
  <c r="J856" i="64"/>
  <c r="D856" i="64"/>
  <c r="K856" i="64" l="1"/>
  <c r="F856" i="64" s="1"/>
  <c r="AN862" i="64"/>
  <c r="T862" i="64" s="1"/>
  <c r="T863" i="64" s="1"/>
  <c r="AC856" i="64"/>
  <c r="AS856" i="64"/>
  <c r="AE856" i="64" l="1"/>
  <c r="Y857" i="64"/>
  <c r="AW856" i="64"/>
  <c r="AB856" i="64"/>
  <c r="L856" i="64"/>
  <c r="H856" i="64"/>
  <c r="AR857" i="64" s="1"/>
  <c r="AJ856" i="64"/>
  <c r="M857" i="64" l="1"/>
  <c r="AO857" i="64"/>
  <c r="AI856" i="64"/>
  <c r="Z860" i="64"/>
  <c r="AT860" i="64"/>
  <c r="AU860" i="64"/>
  <c r="I856" i="64"/>
  <c r="AH856" i="64"/>
  <c r="AP857" i="64"/>
  <c r="AB857" i="64" l="1"/>
  <c r="R858" i="64"/>
  <c r="R859" i="64" s="1"/>
  <c r="R860" i="64" s="1"/>
  <c r="R861" i="64" s="1"/>
  <c r="R862" i="64" s="1"/>
  <c r="E856" i="64"/>
  <c r="S862" i="64" l="1"/>
  <c r="S863" i="64" s="1"/>
  <c r="C857" i="64"/>
  <c r="G857" i="64" s="1"/>
  <c r="J857" i="64"/>
  <c r="K857" i="64" l="1"/>
  <c r="AC857" i="64"/>
  <c r="AE857" i="64" l="1"/>
  <c r="L857" i="64"/>
  <c r="AJ857" i="64"/>
  <c r="D857" i="64"/>
  <c r="AQ857" i="64" s="1"/>
  <c r="F857" i="64" l="1"/>
  <c r="U858" i="64" s="1"/>
  <c r="U859" i="64" s="1"/>
  <c r="U860" i="64" s="1"/>
  <c r="U861" i="64" s="1"/>
  <c r="U862" i="64" s="1"/>
  <c r="AS857" i="64"/>
  <c r="I857" i="64"/>
  <c r="AI857" i="64"/>
  <c r="AL857" i="64" s="1"/>
  <c r="AM857" i="64" s="1"/>
  <c r="H857" i="64"/>
  <c r="AH857" i="64" l="1"/>
  <c r="E857" i="64"/>
  <c r="C858" i="64" s="1"/>
  <c r="G858" i="64" s="1"/>
  <c r="AC858" i="64" s="1"/>
  <c r="Y858" i="64"/>
  <c r="M858" i="64" s="1"/>
  <c r="AW857" i="64"/>
  <c r="AE858" i="64" l="1"/>
  <c r="AF858" i="64" s="1"/>
  <c r="AG860" i="64" s="1"/>
  <c r="AB858" i="64"/>
  <c r="D858" i="64"/>
  <c r="J858" i="64"/>
  <c r="V862" i="64"/>
  <c r="V863" i="64" s="1"/>
  <c r="Q860" i="64" l="1"/>
  <c r="P860" i="64"/>
  <c r="K858" i="64"/>
  <c r="N864" i="64"/>
  <c r="O864" i="64"/>
  <c r="AS858" i="64"/>
  <c r="AQ858" i="64" l="1"/>
  <c r="AQ859" i="64" s="1"/>
  <c r="AQ860" i="64" s="1"/>
  <c r="AQ861" i="64" s="1"/>
  <c r="AR858" i="64"/>
  <c r="AJ858" i="64"/>
  <c r="L858" i="64"/>
  <c r="H858" i="64"/>
  <c r="Y859" i="64"/>
  <c r="F858" i="64"/>
  <c r="AH858" i="64" l="1"/>
  <c r="AW858" i="64"/>
  <c r="I858" i="64"/>
  <c r="AI858" i="64"/>
  <c r="AK858" i="64" l="1"/>
  <c r="AA859" i="64" s="1"/>
  <c r="AA860" i="64" s="1"/>
  <c r="E858" i="64"/>
  <c r="C859" i="64" s="1"/>
  <c r="G859" i="64" s="1"/>
  <c r="M859" i="64" l="1"/>
  <c r="AB859" i="64" s="1"/>
  <c r="AC859" i="64"/>
  <c r="AA861" i="64"/>
  <c r="J859" i="64" l="1"/>
  <c r="D859" i="64"/>
  <c r="AS859" i="64" s="1"/>
  <c r="AA862" i="64"/>
  <c r="AE859" i="64"/>
  <c r="K859" i="64"/>
  <c r="AR859" i="64" s="1"/>
  <c r="AR860" i="64" s="1"/>
  <c r="AR861" i="64" s="1"/>
  <c r="Y860" i="64" l="1"/>
  <c r="M860" i="64" s="1"/>
  <c r="T859" i="64"/>
  <c r="AV860" i="64" s="1"/>
  <c r="AV861" i="64" s="1"/>
  <c r="AV862" i="64" s="1"/>
  <c r="AV863" i="64" s="1"/>
  <c r="AV864" i="64" s="1"/>
  <c r="L859" i="64"/>
  <c r="H859" i="64"/>
  <c r="AJ859" i="64"/>
  <c r="AA863" i="64"/>
  <c r="F859" i="64"/>
  <c r="AI859" i="64" l="1"/>
  <c r="AW859" i="64"/>
  <c r="AH859" i="64"/>
  <c r="I859" i="64"/>
  <c r="AB860" i="64"/>
  <c r="E859" i="64" l="1"/>
  <c r="C860" i="64" l="1"/>
  <c r="G860" i="64" s="1"/>
  <c r="D860" i="64"/>
  <c r="J860" i="64"/>
  <c r="K860" i="64" l="1"/>
  <c r="X861" i="64" s="1"/>
  <c r="X862" i="64" s="1"/>
  <c r="X863" i="64" s="1"/>
  <c r="X864" i="64" s="1"/>
  <c r="X865" i="64" s="1"/>
  <c r="AC860" i="64"/>
  <c r="AS860" i="64"/>
  <c r="F860" i="64"/>
  <c r="Y861" i="64" l="1"/>
  <c r="M861" i="64" s="1"/>
  <c r="AW860" i="64"/>
  <c r="AE860" i="64"/>
  <c r="H860" i="64"/>
  <c r="AJ860" i="64"/>
  <c r="L860" i="64"/>
  <c r="I860" i="64" l="1"/>
  <c r="AI860" i="64"/>
  <c r="AH860" i="64"/>
  <c r="E860" i="64" l="1"/>
  <c r="C861" i="64" l="1"/>
  <c r="G861" i="64" s="1"/>
  <c r="W861" i="64" s="1"/>
  <c r="W862" i="64" s="1"/>
  <c r="W863" i="64" s="1"/>
  <c r="W864" i="64" s="1"/>
  <c r="J861" i="64"/>
  <c r="D861" i="64"/>
  <c r="K861" i="64" l="1"/>
  <c r="AN867" i="64"/>
  <c r="T867" i="64" s="1"/>
  <c r="T868" i="64" s="1"/>
  <c r="AC861" i="64"/>
  <c r="AS861" i="64"/>
  <c r="Y862" i="64" l="1"/>
  <c r="AW861" i="64"/>
  <c r="AE861" i="64"/>
  <c r="L861" i="64"/>
  <c r="H861" i="64"/>
  <c r="AR862" i="64" s="1"/>
  <c r="AJ861" i="64"/>
  <c r="AB861" i="64"/>
  <c r="F861" i="64"/>
  <c r="M862" i="64" l="1"/>
  <c r="AO862" i="64"/>
  <c r="Z865" i="64"/>
  <c r="AU865" i="64"/>
  <c r="AT865" i="64"/>
  <c r="AI861" i="64"/>
  <c r="I861" i="64"/>
  <c r="AH861" i="64"/>
  <c r="AP862" i="64"/>
  <c r="R863" i="64" l="1"/>
  <c r="R864" i="64" s="1"/>
  <c r="R865" i="64" s="1"/>
  <c r="R866" i="64" s="1"/>
  <c r="R867" i="64" s="1"/>
  <c r="E861" i="64"/>
  <c r="C862" i="64" s="1"/>
  <c r="G862" i="64" s="1"/>
  <c r="AB862" i="64"/>
  <c r="S867" i="64" l="1"/>
  <c r="S868" i="64" s="1"/>
  <c r="J862" i="64"/>
  <c r="K862" i="64" s="1"/>
  <c r="AC862" i="64"/>
  <c r="AE862" i="64" l="1"/>
  <c r="L862" i="64"/>
  <c r="AJ862" i="64"/>
  <c r="D862" i="64"/>
  <c r="AQ862" i="64" s="1"/>
  <c r="AI862" i="64" l="1"/>
  <c r="AL862" i="64" s="1"/>
  <c r="AM862" i="64" s="1"/>
  <c r="F862" i="64"/>
  <c r="U863" i="64" s="1"/>
  <c r="U864" i="64" s="1"/>
  <c r="U865" i="64" s="1"/>
  <c r="U866" i="64" s="1"/>
  <c r="U867" i="64" s="1"/>
  <c r="I862" i="64"/>
  <c r="AS862" i="64"/>
  <c r="H862" i="64"/>
  <c r="E862" i="64" l="1"/>
  <c r="C863" i="64" s="1"/>
  <c r="G863" i="64" s="1"/>
  <c r="AC863" i="64" s="1"/>
  <c r="AH862" i="64"/>
  <c r="Y863" i="64"/>
  <c r="M863" i="64" s="1"/>
  <c r="AW862" i="64"/>
  <c r="AB863" i="64" l="1"/>
  <c r="D863" i="64"/>
  <c r="J863" i="64"/>
  <c r="V867" i="64"/>
  <c r="V868" i="64" s="1"/>
  <c r="AE863" i="64"/>
  <c r="AF863" i="64" s="1"/>
  <c r="AG865" i="64" s="1"/>
  <c r="N869" i="64" l="1"/>
  <c r="O869" i="64"/>
  <c r="K863" i="64"/>
  <c r="AS863" i="64"/>
  <c r="P865" i="64"/>
  <c r="Q865" i="64"/>
  <c r="AQ863" i="64" l="1"/>
  <c r="AQ864" i="64" s="1"/>
  <c r="AQ865" i="64" s="1"/>
  <c r="AQ866" i="64" s="1"/>
  <c r="AR863" i="64"/>
  <c r="F863" i="64"/>
  <c r="Y864" i="64"/>
  <c r="AJ863" i="64"/>
  <c r="L863" i="64"/>
  <c r="H863" i="64"/>
  <c r="AH863" i="64" l="1"/>
  <c r="AW863" i="64"/>
  <c r="I863" i="64"/>
  <c r="AI863" i="64"/>
  <c r="AK863" i="64" l="1"/>
  <c r="AA864" i="64" s="1"/>
  <c r="AA865" i="64" s="1"/>
  <c r="M864" i="64"/>
  <c r="E863" i="64"/>
  <c r="C864" i="64" s="1"/>
  <c r="G864" i="64" s="1"/>
  <c r="AB864" i="64" l="1"/>
  <c r="J864" i="64"/>
  <c r="K864" i="64" s="1"/>
  <c r="AR864" i="64" s="1"/>
  <c r="AR865" i="64" s="1"/>
  <c r="AR866" i="64" s="1"/>
  <c r="D864" i="64"/>
  <c r="AS864" i="64" s="1"/>
  <c r="AA866" i="64"/>
  <c r="AC864" i="64"/>
  <c r="Y865" i="64" l="1"/>
  <c r="M865" i="64" s="1"/>
  <c r="AE864" i="64"/>
  <c r="T864" i="64"/>
  <c r="AV865" i="64" s="1"/>
  <c r="AV866" i="64" s="1"/>
  <c r="AV867" i="64" s="1"/>
  <c r="AV868" i="64" s="1"/>
  <c r="AV869" i="64" s="1"/>
  <c r="H864" i="64"/>
  <c r="L864" i="64"/>
  <c r="AJ864" i="64"/>
  <c r="F864" i="64"/>
  <c r="AA867" i="64"/>
  <c r="AW864" i="64" l="1"/>
  <c r="AA868" i="64"/>
  <c r="I864" i="64"/>
  <c r="AH864" i="64"/>
  <c r="AI864" i="64"/>
  <c r="AB865" i="64"/>
  <c r="E864" i="64" l="1"/>
  <c r="C865" i="64" l="1"/>
  <c r="G865" i="64" s="1"/>
  <c r="J865" i="64"/>
  <c r="D865" i="64"/>
  <c r="AS865" i="64" l="1"/>
  <c r="AC865" i="64"/>
  <c r="K865" i="64"/>
  <c r="X866" i="64" s="1"/>
  <c r="X867" i="64" s="1"/>
  <c r="X868" i="64" s="1"/>
  <c r="X869" i="64" s="1"/>
  <c r="X870" i="64" s="1"/>
  <c r="H865" i="64" l="1"/>
  <c r="AJ865" i="64"/>
  <c r="L865" i="64"/>
  <c r="Y866" i="64"/>
  <c r="M866" i="64" s="1"/>
  <c r="AW865" i="64"/>
  <c r="AE865" i="64"/>
  <c r="F865" i="64"/>
  <c r="I865" i="64" l="1"/>
  <c r="AI865" i="64"/>
  <c r="AH865" i="64"/>
  <c r="E865" i="64" l="1"/>
  <c r="C866" i="64" l="1"/>
  <c r="G866" i="64" s="1"/>
  <c r="W866" i="64" s="1"/>
  <c r="W867" i="64" s="1"/>
  <c r="W868" i="64" s="1"/>
  <c r="W869" i="64" s="1"/>
  <c r="D866" i="64"/>
  <c r="J866" i="64"/>
  <c r="K866" i="64" l="1"/>
  <c r="AN872" i="64"/>
  <c r="T872" i="64" s="1"/>
  <c r="T873" i="64" s="1"/>
  <c r="AS866" i="64"/>
  <c r="AC866" i="64"/>
  <c r="AE866" i="64" l="1"/>
  <c r="AB866" i="64"/>
  <c r="Y867" i="64"/>
  <c r="AW866" i="64"/>
  <c r="L866" i="64"/>
  <c r="H866" i="64"/>
  <c r="AR867" i="64" s="1"/>
  <c r="AJ866" i="64"/>
  <c r="F866" i="64"/>
  <c r="M867" i="64" l="1"/>
  <c r="AO867" i="64"/>
  <c r="Z870" i="64"/>
  <c r="AT870" i="64"/>
  <c r="AU870" i="64"/>
  <c r="AH866" i="64"/>
  <c r="AP867" i="64"/>
  <c r="I866" i="64"/>
  <c r="AI866" i="64"/>
  <c r="R868" i="64" l="1"/>
  <c r="R869" i="64" s="1"/>
  <c r="R870" i="64" s="1"/>
  <c r="R871" i="64" s="1"/>
  <c r="S872" i="64" s="1"/>
  <c r="S873" i="64" s="1"/>
  <c r="AB867" i="64"/>
  <c r="E866" i="64"/>
  <c r="R872" i="64" l="1"/>
  <c r="C867" i="64"/>
  <c r="G867" i="64" s="1"/>
  <c r="J867" i="64"/>
  <c r="AC867" i="64" l="1"/>
  <c r="K867" i="64"/>
  <c r="L867" i="64" l="1"/>
  <c r="AJ867" i="64"/>
  <c r="D867" i="64"/>
  <c r="AQ867" i="64" s="1"/>
  <c r="AE867" i="64"/>
  <c r="F867" i="64" l="1"/>
  <c r="U868" i="64" s="1"/>
  <c r="U869" i="64" s="1"/>
  <c r="U870" i="64" s="1"/>
  <c r="U871" i="64" s="1"/>
  <c r="U872" i="64" s="1"/>
  <c r="AS867" i="64"/>
  <c r="I867" i="64"/>
  <c r="AI867" i="64"/>
  <c r="AL867" i="64" s="1"/>
  <c r="AM867" i="64" s="1"/>
  <c r="H867" i="64"/>
  <c r="AH867" i="64" l="1"/>
  <c r="E867" i="64"/>
  <c r="C868" i="64" s="1"/>
  <c r="G868" i="64" s="1"/>
  <c r="AC868" i="64" s="1"/>
  <c r="Y868" i="64"/>
  <c r="M868" i="64" s="1"/>
  <c r="AW867" i="64"/>
  <c r="AE868" i="64" l="1"/>
  <c r="AF868" i="64" s="1"/>
  <c r="AG870" i="64" s="1"/>
  <c r="D868" i="64"/>
  <c r="AB868" i="64"/>
  <c r="J868" i="64"/>
  <c r="V872" i="64"/>
  <c r="V873" i="64" s="1"/>
  <c r="Q870" i="64" l="1"/>
  <c r="P870" i="64"/>
  <c r="K868" i="64"/>
  <c r="N874" i="64"/>
  <c r="O874" i="64"/>
  <c r="AS868" i="64"/>
  <c r="AQ868" i="64" l="1"/>
  <c r="AQ869" i="64" s="1"/>
  <c r="AQ870" i="64" s="1"/>
  <c r="AQ871" i="64" s="1"/>
  <c r="AR868" i="64"/>
  <c r="AJ868" i="64"/>
  <c r="L868" i="64"/>
  <c r="H868" i="64"/>
  <c r="F868" i="64"/>
  <c r="Y869" i="64"/>
  <c r="AW868" i="64" l="1"/>
  <c r="AH868" i="64"/>
  <c r="I868" i="64"/>
  <c r="AI868" i="64"/>
  <c r="AK868" i="64" l="1"/>
  <c r="AA869" i="64" s="1"/>
  <c r="AA870" i="64" s="1"/>
  <c r="M869" i="64"/>
  <c r="E868" i="64"/>
  <c r="C869" i="64" s="1"/>
  <c r="G869" i="64" s="1"/>
  <c r="D869" i="64" l="1"/>
  <c r="AB869" i="64"/>
  <c r="J869" i="64"/>
  <c r="AA871" i="64"/>
  <c r="AC869" i="64"/>
  <c r="AA872" i="64" l="1"/>
  <c r="K869" i="64"/>
  <c r="AR869" i="64" s="1"/>
  <c r="AR870" i="64" s="1"/>
  <c r="AR871" i="64" s="1"/>
  <c r="AE869" i="64"/>
  <c r="AS869" i="64"/>
  <c r="F869" i="64" l="1"/>
  <c r="Y870" i="64"/>
  <c r="M870" i="64" s="1"/>
  <c r="AA873" i="64"/>
  <c r="T869" i="64"/>
  <c r="AV870" i="64" s="1"/>
  <c r="AV871" i="64" s="1"/>
  <c r="AV872" i="64" s="1"/>
  <c r="AV873" i="64" s="1"/>
  <c r="AV874" i="64" s="1"/>
  <c r="L869" i="64"/>
  <c r="AJ869" i="64"/>
  <c r="H869" i="64"/>
  <c r="AW869" i="64" l="1"/>
  <c r="AI869" i="64"/>
  <c r="I869" i="64"/>
  <c r="AH869" i="64"/>
  <c r="AB870" i="64"/>
  <c r="E869" i="64" l="1"/>
  <c r="C870" i="64" l="1"/>
  <c r="G870" i="64" s="1"/>
  <c r="J870" i="64"/>
  <c r="D870" i="64"/>
  <c r="AC870" i="64" l="1"/>
  <c r="AS870" i="64"/>
  <c r="K870" i="64"/>
  <c r="X871" i="64" s="1"/>
  <c r="X872" i="64" s="1"/>
  <c r="X873" i="64" s="1"/>
  <c r="X874" i="64" s="1"/>
  <c r="X875" i="64" s="1"/>
  <c r="H870" i="64" l="1"/>
  <c r="AJ870" i="64"/>
  <c r="L870" i="64"/>
  <c r="Y871" i="64"/>
  <c r="M871" i="64" s="1"/>
  <c r="AW870" i="64"/>
  <c r="AE870" i="64"/>
  <c r="F870" i="64"/>
  <c r="I870" i="64" l="1"/>
  <c r="AI870" i="64"/>
  <c r="AH870" i="64"/>
  <c r="E870" i="64" l="1"/>
  <c r="C871" i="64" l="1"/>
  <c r="G871" i="64" s="1"/>
  <c r="W871" i="64" s="1"/>
  <c r="W872" i="64" s="1"/>
  <c r="W873" i="64" s="1"/>
  <c r="W874" i="64" s="1"/>
  <c r="D871" i="64"/>
  <c r="J871" i="64"/>
  <c r="K871" i="64" l="1"/>
  <c r="F871" i="64" s="1"/>
  <c r="AN877" i="64"/>
  <c r="T877" i="64" s="1"/>
  <c r="T878" i="64" s="1"/>
  <c r="AS871" i="64"/>
  <c r="AC871" i="64"/>
  <c r="AB871" i="64" l="1"/>
  <c r="AE871" i="64"/>
  <c r="Y872" i="64"/>
  <c r="AW871" i="64"/>
  <c r="H871" i="64"/>
  <c r="AR872" i="64" s="1"/>
  <c r="L871" i="64"/>
  <c r="AJ871" i="64"/>
  <c r="M872" i="64" l="1"/>
  <c r="AO872" i="64"/>
  <c r="I871" i="64"/>
  <c r="AI871" i="64"/>
  <c r="AP872" i="64"/>
  <c r="AH871" i="64"/>
  <c r="AU875" i="64"/>
  <c r="AT875" i="64"/>
  <c r="Z875" i="64"/>
  <c r="AB872" i="64" l="1"/>
  <c r="R873" i="64"/>
  <c r="R874" i="64" s="1"/>
  <c r="R875" i="64" s="1"/>
  <c r="R876" i="64" s="1"/>
  <c r="R877" i="64" s="1"/>
  <c r="E871" i="64"/>
  <c r="S877" i="64" l="1"/>
  <c r="S878" i="64" s="1"/>
  <c r="C872" i="64"/>
  <c r="G872" i="64" s="1"/>
  <c r="J872" i="64"/>
  <c r="K872" i="64" l="1"/>
  <c r="D872" i="64" s="1"/>
  <c r="AQ872" i="64" s="1"/>
  <c r="AC872" i="64"/>
  <c r="F872" i="64" l="1"/>
  <c r="U873" i="64" s="1"/>
  <c r="U874" i="64" s="1"/>
  <c r="U875" i="64" s="1"/>
  <c r="U876" i="64" s="1"/>
  <c r="U877" i="64" s="1"/>
  <c r="AS872" i="64"/>
  <c r="Y873" i="64" s="1"/>
  <c r="M873" i="64" s="1"/>
  <c r="AW872" i="64"/>
  <c r="AE872" i="64"/>
  <c r="H872" i="64"/>
  <c r="L872" i="64"/>
  <c r="AJ872" i="64"/>
  <c r="I872" i="64" l="1"/>
  <c r="AI872" i="64"/>
  <c r="AL872" i="64" s="1"/>
  <c r="AM872" i="64" s="1"/>
  <c r="AH872" i="64"/>
  <c r="AB873" i="64" l="1"/>
  <c r="V877" i="64"/>
  <c r="V878" i="64" s="1"/>
  <c r="N879" i="64" s="1"/>
  <c r="E872" i="64"/>
  <c r="O879" i="64" l="1"/>
  <c r="C873" i="64"/>
  <c r="G873" i="64" s="1"/>
  <c r="D873" i="64"/>
  <c r="J873" i="64"/>
  <c r="AS873" i="64" l="1"/>
  <c r="AC873" i="64"/>
  <c r="K873" i="64"/>
  <c r="AQ873" i="64" l="1"/>
  <c r="AQ874" i="64" s="1"/>
  <c r="AQ875" i="64" s="1"/>
  <c r="AR873" i="64"/>
  <c r="L873" i="64"/>
  <c r="H873" i="64"/>
  <c r="AJ873" i="64"/>
  <c r="AE873" i="64"/>
  <c r="AF873" i="64" s="1"/>
  <c r="AG875" i="64" s="1"/>
  <c r="Y874" i="64"/>
  <c r="F873" i="64"/>
  <c r="Q875" i="64" l="1"/>
  <c r="AQ876" i="64" s="1"/>
  <c r="P875" i="64"/>
  <c r="AI873" i="64"/>
  <c r="AH873" i="64"/>
  <c r="I873" i="64"/>
  <c r="AW873" i="64"/>
  <c r="AK873" i="64" l="1"/>
  <c r="AA874" i="64" s="1"/>
  <c r="AA875" i="64" s="1"/>
  <c r="M874" i="64"/>
  <c r="E873" i="64"/>
  <c r="C874" i="64" s="1"/>
  <c r="G874" i="64" s="1"/>
  <c r="AB874" i="64" l="1"/>
  <c r="J874" i="64"/>
  <c r="K874" i="64" s="1"/>
  <c r="AR874" i="64" s="1"/>
  <c r="AR875" i="64" s="1"/>
  <c r="AR876" i="64" s="1"/>
  <c r="D874" i="64"/>
  <c r="AS874" i="64" s="1"/>
  <c r="AA876" i="64"/>
  <c r="AC874" i="64"/>
  <c r="Y875" i="64" l="1"/>
  <c r="M875" i="64" s="1"/>
  <c r="T874" i="64"/>
  <c r="AV875" i="64" s="1"/>
  <c r="AV876" i="64" s="1"/>
  <c r="AV877" i="64" s="1"/>
  <c r="AV878" i="64" s="1"/>
  <c r="AV879" i="64" s="1"/>
  <c r="AJ874" i="64"/>
  <c r="H874" i="64"/>
  <c r="L874" i="64"/>
  <c r="AE874" i="64"/>
  <c r="AA877" i="64"/>
  <c r="F874" i="64"/>
  <c r="AH874" i="64" l="1"/>
  <c r="AI874" i="64"/>
  <c r="I874" i="64"/>
  <c r="AW874" i="64"/>
  <c r="AA878" i="64"/>
  <c r="AB875" i="64"/>
  <c r="E874" i="64" l="1"/>
  <c r="C875" i="64" l="1"/>
  <c r="G875" i="64" s="1"/>
  <c r="D875" i="64"/>
  <c r="J875" i="64"/>
  <c r="K875" i="64" l="1"/>
  <c r="X876" i="64" s="1"/>
  <c r="X877" i="64" s="1"/>
  <c r="X878" i="64" s="1"/>
  <c r="X879" i="64" s="1"/>
  <c r="X880" i="64" s="1"/>
  <c r="AC875" i="64"/>
  <c r="AS875" i="64"/>
  <c r="AE875" i="64" l="1"/>
  <c r="Y876" i="64"/>
  <c r="M876" i="64" s="1"/>
  <c r="AW875" i="64"/>
  <c r="H875" i="64"/>
  <c r="L875" i="64"/>
  <c r="AJ875" i="64"/>
  <c r="F875" i="64"/>
  <c r="AI875" i="64" l="1"/>
  <c r="I875" i="64"/>
  <c r="AH875" i="64"/>
  <c r="E875" i="64" l="1"/>
  <c r="C876" i="64" l="1"/>
  <c r="G876" i="64" s="1"/>
  <c r="W876" i="64" s="1"/>
  <c r="W877" i="64" s="1"/>
  <c r="W878" i="64" s="1"/>
  <c r="W879" i="64" s="1"/>
  <c r="J876" i="64"/>
  <c r="D876" i="64"/>
  <c r="K876" i="64" l="1"/>
  <c r="AN882" i="64"/>
  <c r="T882" i="64" s="1"/>
  <c r="T883" i="64" s="1"/>
  <c r="AC876" i="64"/>
  <c r="AS876" i="64"/>
  <c r="AB876" i="64" l="1"/>
  <c r="Y877" i="64"/>
  <c r="AW876" i="64"/>
  <c r="AE876" i="64"/>
  <c r="AJ876" i="64"/>
  <c r="H876" i="64"/>
  <c r="AR877" i="64" s="1"/>
  <c r="L876" i="64"/>
  <c r="F876" i="64"/>
  <c r="M877" i="64" l="1"/>
  <c r="AO877" i="64"/>
  <c r="I876" i="64"/>
  <c r="AH876" i="64"/>
  <c r="AP877" i="64"/>
  <c r="AI876" i="64"/>
  <c r="AU880" i="64"/>
  <c r="AT880" i="64"/>
  <c r="Z880" i="64"/>
  <c r="AB877" i="64" l="1"/>
  <c r="R878" i="64"/>
  <c r="R879" i="64" s="1"/>
  <c r="R880" i="64" s="1"/>
  <c r="R881" i="64" s="1"/>
  <c r="R882" i="64" s="1"/>
  <c r="E876" i="64"/>
  <c r="S882" i="64" l="1"/>
  <c r="S883" i="64" s="1"/>
  <c r="C877" i="64"/>
  <c r="G877" i="64" s="1"/>
  <c r="J877" i="64"/>
  <c r="AC877" i="64" l="1"/>
  <c r="K877" i="64"/>
  <c r="L877" i="64" l="1"/>
  <c r="AJ877" i="64"/>
  <c r="D877" i="64"/>
  <c r="AQ877" i="64" s="1"/>
  <c r="AE877" i="64"/>
  <c r="H877" i="64" l="1"/>
  <c r="AH877" i="64" s="1"/>
  <c r="AI877" i="64"/>
  <c r="AL877" i="64" s="1"/>
  <c r="AM877" i="64" s="1"/>
  <c r="F877" i="64"/>
  <c r="U878" i="64" s="1"/>
  <c r="U879" i="64" s="1"/>
  <c r="U880" i="64" s="1"/>
  <c r="U881" i="64" s="1"/>
  <c r="U882" i="64" s="1"/>
  <c r="AS877" i="64"/>
  <c r="I877" i="64"/>
  <c r="E877" i="64" l="1"/>
  <c r="C878" i="64" s="1"/>
  <c r="G878" i="64" s="1"/>
  <c r="AC878" i="64" s="1"/>
  <c r="Y878" i="64"/>
  <c r="M878" i="64" s="1"/>
  <c r="AW877" i="64"/>
  <c r="V882" i="64" l="1"/>
  <c r="V883" i="64" s="1"/>
  <c r="D878" i="64"/>
  <c r="AS878" i="64" s="1"/>
  <c r="AB878" i="64"/>
  <c r="J878" i="64"/>
  <c r="AE878" i="64"/>
  <c r="AF878" i="64" s="1"/>
  <c r="AG880" i="64" s="1"/>
  <c r="K878" i="64" l="1"/>
  <c r="F878" i="64" s="1"/>
  <c r="Y879" i="64"/>
  <c r="Q880" i="64"/>
  <c r="P880" i="64"/>
  <c r="N884" i="64"/>
  <c r="O884" i="64"/>
  <c r="AQ878" i="64" l="1"/>
  <c r="AQ879" i="64" s="1"/>
  <c r="AQ880" i="64" s="1"/>
  <c r="AQ881" i="64" s="1"/>
  <c r="AR878" i="64"/>
  <c r="L878" i="64"/>
  <c r="AJ878" i="64"/>
  <c r="H878" i="64"/>
  <c r="AH878" i="64" l="1"/>
  <c r="I878" i="64"/>
  <c r="AI878" i="64"/>
  <c r="AW878" i="64"/>
  <c r="AK878" i="64" l="1"/>
  <c r="M879" i="64" s="1"/>
  <c r="E878" i="64"/>
  <c r="C879" i="64" s="1"/>
  <c r="G879" i="64" s="1"/>
  <c r="AA879" i="64" l="1"/>
  <c r="AB879" i="64" s="1"/>
  <c r="AC879" i="64"/>
  <c r="D879" i="64"/>
  <c r="AS879" i="64" s="1"/>
  <c r="J879" i="64"/>
  <c r="AA880" i="64"/>
  <c r="Y880" i="64" l="1"/>
  <c r="M880" i="64" s="1"/>
  <c r="K879" i="64"/>
  <c r="AR879" i="64" s="1"/>
  <c r="AR880" i="64" s="1"/>
  <c r="AR881" i="64" s="1"/>
  <c r="AA881" i="64"/>
  <c r="AE879" i="64"/>
  <c r="F879" i="64" l="1"/>
  <c r="AA882" i="64"/>
  <c r="T879" i="64"/>
  <c r="AV880" i="64" s="1"/>
  <c r="AV881" i="64" s="1"/>
  <c r="AV882" i="64" s="1"/>
  <c r="AV883" i="64" s="1"/>
  <c r="AV884" i="64" s="1"/>
  <c r="L879" i="64"/>
  <c r="H879" i="64"/>
  <c r="AJ879" i="64"/>
  <c r="AB880" i="64"/>
  <c r="AW879" i="64" l="1"/>
  <c r="AI879" i="64"/>
  <c r="AH879" i="64"/>
  <c r="I879" i="64"/>
  <c r="AA883" i="64"/>
  <c r="E879" i="64" l="1"/>
  <c r="C880" i="64" l="1"/>
  <c r="G880" i="64" s="1"/>
  <c r="D880" i="64"/>
  <c r="J880" i="64"/>
  <c r="K880" i="64" l="1"/>
  <c r="X881" i="64" s="1"/>
  <c r="X882" i="64" s="1"/>
  <c r="X883" i="64" s="1"/>
  <c r="X884" i="64" s="1"/>
  <c r="X885" i="64" s="1"/>
  <c r="AS880" i="64"/>
  <c r="AC880" i="64"/>
  <c r="Y881" i="64" l="1"/>
  <c r="M881" i="64" s="1"/>
  <c r="AW880" i="64"/>
  <c r="AE880" i="64"/>
  <c r="H880" i="64"/>
  <c r="AJ880" i="64"/>
  <c r="L880" i="64"/>
  <c r="F880" i="64"/>
  <c r="AH880" i="64" l="1"/>
  <c r="I880" i="64"/>
  <c r="AI880" i="64"/>
  <c r="E880" i="64" l="1"/>
  <c r="C881" i="64" l="1"/>
  <c r="G881" i="64" s="1"/>
  <c r="W881" i="64" s="1"/>
  <c r="W882" i="64" s="1"/>
  <c r="W883" i="64" s="1"/>
  <c r="W884" i="64" s="1"/>
  <c r="J881" i="64"/>
  <c r="D881" i="64"/>
  <c r="K881" i="64" l="1"/>
  <c r="AN887" i="64"/>
  <c r="T887" i="64" s="1"/>
  <c r="T888" i="64" s="1"/>
  <c r="AS881" i="64"/>
  <c r="AC881" i="64"/>
  <c r="AE881" i="64" l="1"/>
  <c r="Y882" i="64"/>
  <c r="AW881" i="64"/>
  <c r="AB881" i="64"/>
  <c r="AJ881" i="64"/>
  <c r="H881" i="64"/>
  <c r="AR882" i="64" s="1"/>
  <c r="L881" i="64"/>
  <c r="F881" i="64"/>
  <c r="M882" i="64" l="1"/>
  <c r="AO882" i="64"/>
  <c r="AT885" i="64"/>
  <c r="AU885" i="64"/>
  <c r="Z885" i="64"/>
  <c r="I881" i="64"/>
  <c r="AH881" i="64"/>
  <c r="AP882" i="64"/>
  <c r="AI881" i="64"/>
  <c r="AB882" i="64" l="1"/>
  <c r="R883" i="64"/>
  <c r="R884" i="64" s="1"/>
  <c r="R885" i="64" s="1"/>
  <c r="R886" i="64" s="1"/>
  <c r="S887" i="64" s="1"/>
  <c r="S888" i="64" s="1"/>
  <c r="E881" i="64"/>
  <c r="R887" i="64" l="1"/>
  <c r="C882" i="64"/>
  <c r="G882" i="64" s="1"/>
  <c r="J882" i="64"/>
  <c r="K882" i="64" l="1"/>
  <c r="AC882" i="64"/>
  <c r="AE882" i="64" l="1"/>
  <c r="L882" i="64"/>
  <c r="AJ882" i="64"/>
  <c r="D882" i="64"/>
  <c r="AQ882" i="64" s="1"/>
  <c r="AI882" i="64" l="1"/>
  <c r="AL882" i="64" s="1"/>
  <c r="AM882" i="64" s="1"/>
  <c r="F882" i="64"/>
  <c r="U883" i="64" s="1"/>
  <c r="U884" i="64" s="1"/>
  <c r="U885" i="64" s="1"/>
  <c r="U886" i="64" s="1"/>
  <c r="U887" i="64" s="1"/>
  <c r="I882" i="64"/>
  <c r="AS882" i="64"/>
  <c r="H882" i="64"/>
  <c r="AH882" i="64" l="1"/>
  <c r="Y883" i="64"/>
  <c r="M883" i="64" s="1"/>
  <c r="AW882" i="64"/>
  <c r="E882" i="64"/>
  <c r="C883" i="64" s="1"/>
  <c r="G883" i="64" s="1"/>
  <c r="AC883" i="64" s="1"/>
  <c r="D883" i="64" l="1"/>
  <c r="AB883" i="64"/>
  <c r="J883" i="64"/>
  <c r="AS883" i="64"/>
  <c r="V887" i="64"/>
  <c r="V888" i="64" s="1"/>
  <c r="AE883" i="64"/>
  <c r="AF883" i="64" s="1"/>
  <c r="AG885" i="64" s="1"/>
  <c r="K883" i="64" l="1"/>
  <c r="N889" i="64"/>
  <c r="O889" i="64"/>
  <c r="Y884" i="64"/>
  <c r="Q885" i="64"/>
  <c r="P885" i="64"/>
  <c r="AR883" i="64" l="1"/>
  <c r="AQ883" i="64"/>
  <c r="AQ884" i="64" s="1"/>
  <c r="AQ885" i="64" s="1"/>
  <c r="AQ886" i="64" s="1"/>
  <c r="F883" i="64"/>
  <c r="AJ883" i="64"/>
  <c r="L883" i="64"/>
  <c r="H883" i="64"/>
  <c r="I883" i="64" l="1"/>
  <c r="AI883" i="64"/>
  <c r="AW883" i="64"/>
  <c r="AH883" i="64"/>
  <c r="AK883" i="64" l="1"/>
  <c r="M884" i="64" s="1"/>
  <c r="E883" i="64"/>
  <c r="C884" i="64" s="1"/>
  <c r="G884" i="64" s="1"/>
  <c r="AA884" i="64" l="1"/>
  <c r="AC884" i="64"/>
  <c r="D884" i="64"/>
  <c r="AB884" i="64"/>
  <c r="J884" i="64"/>
  <c r="AA885" i="64"/>
  <c r="AS884" i="64" l="1"/>
  <c r="AE884" i="64"/>
  <c r="K884" i="64"/>
  <c r="AR884" i="64" s="1"/>
  <c r="AR885" i="64" s="1"/>
  <c r="AR886" i="64" s="1"/>
  <c r="AA886" i="64"/>
  <c r="T884" i="64" l="1"/>
  <c r="AV885" i="64" s="1"/>
  <c r="AV886" i="64" s="1"/>
  <c r="AV887" i="64" s="1"/>
  <c r="AV888" i="64" s="1"/>
  <c r="AV889" i="64" s="1"/>
  <c r="H884" i="64"/>
  <c r="L884" i="64"/>
  <c r="AJ884" i="64"/>
  <c r="Y885" i="64"/>
  <c r="M885" i="64" s="1"/>
  <c r="AA887" i="64"/>
  <c r="F884" i="64"/>
  <c r="AA888" i="64" l="1"/>
  <c r="AW884" i="64"/>
  <c r="I884" i="64"/>
  <c r="AB885" i="64"/>
  <c r="AI884" i="64"/>
  <c r="AH884" i="64"/>
  <c r="E884" i="64" l="1"/>
  <c r="C885" i="64" l="1"/>
  <c r="G885" i="64" s="1"/>
  <c r="D885" i="64"/>
  <c r="J885" i="64"/>
  <c r="K885" i="64" l="1"/>
  <c r="X886" i="64" s="1"/>
  <c r="X887" i="64" s="1"/>
  <c r="X888" i="64" s="1"/>
  <c r="X889" i="64" s="1"/>
  <c r="X890" i="64" s="1"/>
  <c r="AC885" i="64"/>
  <c r="AS885" i="64"/>
  <c r="AE885" i="64" l="1"/>
  <c r="Y886" i="64"/>
  <c r="M886" i="64" s="1"/>
  <c r="AW885" i="64"/>
  <c r="AJ885" i="64"/>
  <c r="H885" i="64"/>
  <c r="L885" i="64"/>
  <c r="F885" i="64"/>
  <c r="I885" i="64" l="1"/>
  <c r="AH885" i="64"/>
  <c r="AI885" i="64"/>
  <c r="E885" i="64" l="1"/>
  <c r="C886" i="64" l="1"/>
  <c r="G886" i="64" s="1"/>
  <c r="W886" i="64" s="1"/>
  <c r="W887" i="64" s="1"/>
  <c r="W888" i="64" s="1"/>
  <c r="W889" i="64" s="1"/>
  <c r="D886" i="64"/>
  <c r="J886" i="64"/>
  <c r="K886" i="64" l="1"/>
  <c r="F886" i="64" s="1"/>
  <c r="AN892" i="64"/>
  <c r="T892" i="64" s="1"/>
  <c r="T893" i="64" s="1"/>
  <c r="AC886" i="64"/>
  <c r="AS886" i="64"/>
  <c r="AB886" i="64" l="1"/>
  <c r="Y887" i="64"/>
  <c r="AW886" i="64"/>
  <c r="AE886" i="64"/>
  <c r="L886" i="64"/>
  <c r="AJ886" i="64"/>
  <c r="H886" i="64"/>
  <c r="AR887" i="64" s="1"/>
  <c r="M887" i="64" l="1"/>
  <c r="AO887" i="64"/>
  <c r="AH886" i="64"/>
  <c r="AP887" i="64"/>
  <c r="AI886" i="64"/>
  <c r="Z890" i="64"/>
  <c r="AU890" i="64"/>
  <c r="AT890" i="64"/>
  <c r="I886" i="64"/>
  <c r="R888" i="64" l="1"/>
  <c r="R889" i="64" s="1"/>
  <c r="R890" i="64" s="1"/>
  <c r="R891" i="64" s="1"/>
  <c r="S892" i="64" s="1"/>
  <c r="S893" i="64" s="1"/>
  <c r="AB887" i="64"/>
  <c r="E886" i="64"/>
  <c r="C887" i="64" s="1"/>
  <c r="G887" i="64" s="1"/>
  <c r="R892" i="64" l="1"/>
  <c r="J887" i="64"/>
  <c r="AC887" i="64"/>
  <c r="AE887" i="64" l="1"/>
  <c r="K887" i="64"/>
  <c r="D887" i="64" l="1"/>
  <c r="AQ887" i="64" s="1"/>
  <c r="AJ887" i="64"/>
  <c r="L887" i="64"/>
  <c r="H887" i="64" l="1"/>
  <c r="AH887" i="64" s="1"/>
  <c r="AS887" i="64"/>
  <c r="F887" i="64"/>
  <c r="U888" i="64" s="1"/>
  <c r="U889" i="64" s="1"/>
  <c r="U890" i="64" s="1"/>
  <c r="U891" i="64" s="1"/>
  <c r="U892" i="64" s="1"/>
  <c r="I887" i="64"/>
  <c r="AI887" i="64"/>
  <c r="AL887" i="64" s="1"/>
  <c r="AM887" i="64" s="1"/>
  <c r="Y888" i="64" l="1"/>
  <c r="M888" i="64" s="1"/>
  <c r="AW887" i="64"/>
  <c r="E887" i="64"/>
  <c r="D888" i="64" l="1"/>
  <c r="V892" i="64"/>
  <c r="V893" i="64" s="1"/>
  <c r="C888" i="64"/>
  <c r="G888" i="64" s="1"/>
  <c r="J888" i="64" l="1"/>
  <c r="AB888" i="64"/>
  <c r="O894" i="64"/>
  <c r="N894" i="64"/>
  <c r="AS888" i="64"/>
  <c r="AC888" i="64"/>
  <c r="K888" i="64"/>
  <c r="AQ888" i="64" l="1"/>
  <c r="AQ889" i="64" s="1"/>
  <c r="AQ890" i="64" s="1"/>
  <c r="AR888" i="64"/>
  <c r="L888" i="64"/>
  <c r="H888" i="64"/>
  <c r="AJ888" i="64"/>
  <c r="AE888" i="64"/>
  <c r="AF888" i="64" s="1"/>
  <c r="AG890" i="64" s="1"/>
  <c r="Y889" i="64"/>
  <c r="F888" i="64"/>
  <c r="Q890" i="64" l="1"/>
  <c r="AQ891" i="64" s="1"/>
  <c r="P890" i="64"/>
  <c r="AI888" i="64"/>
  <c r="AH888" i="64"/>
  <c r="I888" i="64"/>
  <c r="AW888" i="64"/>
  <c r="AK888" i="64" l="1"/>
  <c r="AA889" i="64" s="1"/>
  <c r="AA890" i="64" s="1"/>
  <c r="E888" i="64"/>
  <c r="C889" i="64" s="1"/>
  <c r="G889" i="64" s="1"/>
  <c r="M889" i="64" l="1"/>
  <c r="AB889" i="64" s="1"/>
  <c r="AA891" i="64"/>
  <c r="AC889" i="64"/>
  <c r="J889" i="64" l="1"/>
  <c r="K889" i="64" s="1"/>
  <c r="AR889" i="64" s="1"/>
  <c r="AR890" i="64" s="1"/>
  <c r="AR891" i="64" s="1"/>
  <c r="D889" i="64"/>
  <c r="AS889" i="64" s="1"/>
  <c r="Y890" i="64" s="1"/>
  <c r="M890" i="64" s="1"/>
  <c r="T889" i="64"/>
  <c r="AV890" i="64" s="1"/>
  <c r="AV891" i="64" s="1"/>
  <c r="AV892" i="64" s="1"/>
  <c r="AV893" i="64" s="1"/>
  <c r="AV894" i="64" s="1"/>
  <c r="AJ889" i="64"/>
  <c r="H889" i="64"/>
  <c r="L889" i="64"/>
  <c r="AE889" i="64"/>
  <c r="AA892" i="64"/>
  <c r="F889" i="64"/>
  <c r="AH889" i="64" l="1"/>
  <c r="AI889" i="64"/>
  <c r="I889" i="64"/>
  <c r="AW889" i="64"/>
  <c r="AA893" i="64"/>
  <c r="AB890" i="64"/>
  <c r="E889" i="64" l="1"/>
  <c r="C890" i="64" l="1"/>
  <c r="G890" i="64" s="1"/>
  <c r="D890" i="64"/>
  <c r="J890" i="64"/>
  <c r="K890" i="64" l="1"/>
  <c r="X891" i="64" s="1"/>
  <c r="X892" i="64" s="1"/>
  <c r="X893" i="64" s="1"/>
  <c r="X894" i="64" s="1"/>
  <c r="X895" i="64" s="1"/>
  <c r="AC890" i="64"/>
  <c r="AS890" i="64"/>
  <c r="AE890" i="64" l="1"/>
  <c r="Y891" i="64"/>
  <c r="M891" i="64" s="1"/>
  <c r="AW890" i="64"/>
  <c r="H890" i="64"/>
  <c r="L890" i="64"/>
  <c r="AJ890" i="64"/>
  <c r="F890" i="64"/>
  <c r="AI890" i="64" l="1"/>
  <c r="I890" i="64"/>
  <c r="AH890" i="64"/>
  <c r="E890" i="64" l="1"/>
  <c r="C891" i="64" l="1"/>
  <c r="G891" i="64" s="1"/>
  <c r="W891" i="64" s="1"/>
  <c r="W892" i="64" s="1"/>
  <c r="W893" i="64" s="1"/>
  <c r="W894" i="64" s="1"/>
  <c r="J891" i="64"/>
  <c r="D891" i="64"/>
  <c r="K891" i="64" l="1"/>
  <c r="AN897" i="64"/>
  <c r="T897" i="64" s="1"/>
  <c r="T898" i="64" s="1"/>
  <c r="AC891" i="64"/>
  <c r="AS891" i="64"/>
  <c r="Y892" i="64" l="1"/>
  <c r="AW891" i="64"/>
  <c r="AE891" i="64"/>
  <c r="AB891" i="64"/>
  <c r="AJ891" i="64"/>
  <c r="H891" i="64"/>
  <c r="AR892" i="64" s="1"/>
  <c r="L891" i="64"/>
  <c r="F891" i="64"/>
  <c r="M892" i="64" l="1"/>
  <c r="AO892" i="64"/>
  <c r="Z895" i="64"/>
  <c r="AT895" i="64"/>
  <c r="AU895" i="64"/>
  <c r="I891" i="64"/>
  <c r="AP892" i="64"/>
  <c r="AH891" i="64"/>
  <c r="AI891" i="64"/>
  <c r="R893" i="64" l="1"/>
  <c r="R894" i="64" s="1"/>
  <c r="R895" i="64" s="1"/>
  <c r="R896" i="64" s="1"/>
  <c r="S897" i="64" s="1"/>
  <c r="S898" i="64" s="1"/>
  <c r="AB892" i="64"/>
  <c r="E891" i="64"/>
  <c r="C892" i="64" s="1"/>
  <c r="G892" i="64" s="1"/>
  <c r="R897" i="64" l="1"/>
  <c r="J892" i="64"/>
  <c r="AC892" i="64"/>
  <c r="AE892" i="64" l="1"/>
  <c r="K892" i="64"/>
  <c r="L892" i="64" l="1"/>
  <c r="AJ892" i="64"/>
  <c r="D892" i="64"/>
  <c r="AQ892" i="64" s="1"/>
  <c r="F892" i="64" l="1"/>
  <c r="U893" i="64" s="1"/>
  <c r="U894" i="64" s="1"/>
  <c r="U895" i="64" s="1"/>
  <c r="U896" i="64" s="1"/>
  <c r="U897" i="64" s="1"/>
  <c r="AS892" i="64"/>
  <c r="I892" i="64"/>
  <c r="AI892" i="64"/>
  <c r="AL892" i="64" s="1"/>
  <c r="AM892" i="64" s="1"/>
  <c r="H892" i="64"/>
  <c r="AH892" i="64" l="1"/>
  <c r="E892" i="64"/>
  <c r="C893" i="64" s="1"/>
  <c r="G893" i="64" s="1"/>
  <c r="AC893" i="64" s="1"/>
  <c r="Y893" i="64"/>
  <c r="M893" i="64" s="1"/>
  <c r="AW892" i="64"/>
  <c r="AB893" i="64" l="1"/>
  <c r="D893" i="64"/>
  <c r="J893" i="64"/>
  <c r="AE893" i="64"/>
  <c r="AF893" i="64" s="1"/>
  <c r="AG895" i="64" s="1"/>
  <c r="V897" i="64"/>
  <c r="V898" i="64" s="1"/>
  <c r="N899" i="64" l="1"/>
  <c r="O899" i="64"/>
  <c r="K893" i="64"/>
  <c r="Q895" i="64"/>
  <c r="P895" i="64"/>
  <c r="AS893" i="64"/>
  <c r="AQ893" i="64" l="1"/>
  <c r="AQ894" i="64" s="1"/>
  <c r="AQ895" i="64" s="1"/>
  <c r="AQ896" i="64" s="1"/>
  <c r="AR893" i="64"/>
  <c r="F893" i="64"/>
  <c r="Y894" i="64"/>
  <c r="AJ893" i="64"/>
  <c r="L893" i="64"/>
  <c r="H893" i="64"/>
  <c r="AW893" i="64" l="1"/>
  <c r="AH893" i="64"/>
  <c r="I893" i="64"/>
  <c r="AI893" i="64"/>
  <c r="AK893" i="64" l="1"/>
  <c r="AA894" i="64" s="1"/>
  <c r="AA895" i="64" s="1"/>
  <c r="M894" i="64"/>
  <c r="E893" i="64"/>
  <c r="C894" i="64" s="1"/>
  <c r="G894" i="64" s="1"/>
  <c r="AB894" i="64" l="1"/>
  <c r="J894" i="64"/>
  <c r="K894" i="64" s="1"/>
  <c r="AR894" i="64" s="1"/>
  <c r="AR895" i="64" s="1"/>
  <c r="AR896" i="64" s="1"/>
  <c r="D894" i="64"/>
  <c r="AS894" i="64" s="1"/>
  <c r="AC894" i="64"/>
  <c r="AA896" i="64"/>
  <c r="F894" i="64" l="1"/>
  <c r="Y895" i="64"/>
  <c r="M895" i="64" s="1"/>
  <c r="AA897" i="64"/>
  <c r="AE894" i="64"/>
  <c r="T894" i="64"/>
  <c r="AV895" i="64" s="1"/>
  <c r="AV896" i="64" s="1"/>
  <c r="AV897" i="64" s="1"/>
  <c r="AV898" i="64" s="1"/>
  <c r="AV899" i="64" s="1"/>
  <c r="H894" i="64"/>
  <c r="L894" i="64"/>
  <c r="AJ894" i="64"/>
  <c r="AW894" i="64" l="1"/>
  <c r="AA898" i="64"/>
  <c r="AI894" i="64"/>
  <c r="I894" i="64"/>
  <c r="AH894" i="64"/>
  <c r="AB895" i="64"/>
  <c r="E894" i="64" l="1"/>
  <c r="C895" i="64" l="1"/>
  <c r="G895" i="64" s="1"/>
  <c r="J895" i="64"/>
  <c r="D895" i="64"/>
  <c r="K895" i="64" l="1"/>
  <c r="X896" i="64" s="1"/>
  <c r="X897" i="64" s="1"/>
  <c r="X898" i="64" s="1"/>
  <c r="X899" i="64" s="1"/>
  <c r="X900" i="64" s="1"/>
  <c r="AS895" i="64"/>
  <c r="AC895" i="64"/>
  <c r="F895" i="64" l="1"/>
  <c r="Y896" i="64"/>
  <c r="M896" i="64" s="1"/>
  <c r="AW895" i="64"/>
  <c r="AE895" i="64"/>
  <c r="H895" i="64"/>
  <c r="AJ895" i="64"/>
  <c r="L895" i="64"/>
  <c r="AH895" i="64" l="1"/>
  <c r="I895" i="64"/>
  <c r="AI895" i="64"/>
  <c r="E895" i="64" l="1"/>
  <c r="C896" i="64" l="1"/>
  <c r="G896" i="64" s="1"/>
  <c r="W896" i="64" s="1"/>
  <c r="W897" i="64" s="1"/>
  <c r="W898" i="64" s="1"/>
  <c r="W899" i="64" s="1"/>
  <c r="J896" i="64"/>
  <c r="D896" i="64"/>
  <c r="K896" i="64" l="1"/>
  <c r="AN902" i="64"/>
  <c r="T902" i="64" s="1"/>
  <c r="T903" i="64" s="1"/>
  <c r="AS896" i="64"/>
  <c r="AC896" i="64"/>
  <c r="AE896" i="64" l="1"/>
  <c r="Y897" i="64"/>
  <c r="AW896" i="64"/>
  <c r="AB896" i="64"/>
  <c r="AJ896" i="64"/>
  <c r="H896" i="64"/>
  <c r="AR897" i="64" s="1"/>
  <c r="L896" i="64"/>
  <c r="F896" i="64"/>
  <c r="M897" i="64" l="1"/>
  <c r="AO897" i="64"/>
  <c r="I896" i="64"/>
  <c r="AH896" i="64"/>
  <c r="AP897" i="64"/>
  <c r="AI896" i="64"/>
  <c r="AT900" i="64"/>
  <c r="AU900" i="64"/>
  <c r="Z900" i="64"/>
  <c r="AB897" i="64" l="1"/>
  <c r="R898" i="64"/>
  <c r="R899" i="64" s="1"/>
  <c r="R900" i="64" s="1"/>
  <c r="R901" i="64" s="1"/>
  <c r="S902" i="64" s="1"/>
  <c r="S903" i="64" s="1"/>
  <c r="E896" i="64"/>
  <c r="R902" i="64" l="1"/>
  <c r="C897" i="64"/>
  <c r="G897" i="64" s="1"/>
  <c r="J897" i="64"/>
  <c r="K897" i="64" l="1"/>
  <c r="AC897" i="64"/>
  <c r="AE897" i="64" l="1"/>
  <c r="L897" i="64"/>
  <c r="AJ897" i="64"/>
  <c r="D897" i="64"/>
  <c r="AQ897" i="64" s="1"/>
  <c r="H897" i="64" l="1"/>
  <c r="AH897" i="64" s="1"/>
  <c r="F897" i="64"/>
  <c r="U898" i="64" s="1"/>
  <c r="U899" i="64" s="1"/>
  <c r="U900" i="64" s="1"/>
  <c r="U901" i="64" s="1"/>
  <c r="U902" i="64" s="1"/>
  <c r="I897" i="64"/>
  <c r="AS897" i="64"/>
  <c r="AI897" i="64"/>
  <c r="AL897" i="64" s="1"/>
  <c r="AM897" i="64" s="1"/>
  <c r="Y898" i="64" l="1"/>
  <c r="M898" i="64" s="1"/>
  <c r="AW897" i="64"/>
  <c r="E897" i="64"/>
  <c r="C898" i="64" s="1"/>
  <c r="G898" i="64" s="1"/>
  <c r="AC898" i="64" s="1"/>
  <c r="V902" i="64" l="1"/>
  <c r="V903" i="64" s="1"/>
  <c r="AE898" i="64"/>
  <c r="AF898" i="64" s="1"/>
  <c r="AG900" i="64" s="1"/>
  <c r="D898" i="64"/>
  <c r="AB898" i="64"/>
  <c r="J898" i="64"/>
  <c r="AS898" i="64" l="1"/>
  <c r="P900" i="64"/>
  <c r="Q900" i="64"/>
  <c r="K898" i="64"/>
  <c r="N904" i="64"/>
  <c r="O904" i="64"/>
  <c r="AQ898" i="64" l="1"/>
  <c r="AQ899" i="64" s="1"/>
  <c r="AQ900" i="64" s="1"/>
  <c r="AQ901" i="64" s="1"/>
  <c r="AR898" i="64"/>
  <c r="H898" i="64"/>
  <c r="L898" i="64"/>
  <c r="AJ898" i="64"/>
  <c r="Y899" i="64"/>
  <c r="F898" i="64"/>
  <c r="I898" i="64" l="1"/>
  <c r="AW898" i="64"/>
  <c r="AI898" i="64"/>
  <c r="AH898" i="64"/>
  <c r="AK898" i="64" l="1"/>
  <c r="AA899" i="64" s="1"/>
  <c r="AA900" i="64" s="1"/>
  <c r="M899" i="64"/>
  <c r="E898" i="64"/>
  <c r="C899" i="64" s="1"/>
  <c r="G899" i="64" s="1"/>
  <c r="AB899" i="64" l="1"/>
  <c r="D899" i="64"/>
  <c r="J899" i="64"/>
  <c r="AA901" i="64"/>
  <c r="AC899" i="64"/>
  <c r="AE899" i="64" l="1"/>
  <c r="AA902" i="64"/>
  <c r="K899" i="64"/>
  <c r="AR899" i="64" s="1"/>
  <c r="AR900" i="64" s="1"/>
  <c r="AR901" i="64" s="1"/>
  <c r="AS899" i="64"/>
  <c r="AA903" i="64" l="1"/>
  <c r="T899" i="64"/>
  <c r="AV900" i="64" s="1"/>
  <c r="AV901" i="64" s="1"/>
  <c r="AV902" i="64" s="1"/>
  <c r="AV903" i="64" s="1"/>
  <c r="AV904" i="64" s="1"/>
  <c r="H899" i="64"/>
  <c r="L899" i="64"/>
  <c r="AJ899" i="64"/>
  <c r="Y900" i="64"/>
  <c r="M900" i="64" s="1"/>
  <c r="F899" i="64"/>
  <c r="AB900" i="64" l="1"/>
  <c r="AI899" i="64"/>
  <c r="I899" i="64"/>
  <c r="AW899" i="64"/>
  <c r="AH899" i="64"/>
  <c r="E899" i="64" l="1"/>
  <c r="C900" i="64" l="1"/>
  <c r="G900" i="64" s="1"/>
  <c r="J900" i="64"/>
  <c r="D900" i="64"/>
  <c r="K900" i="64" l="1"/>
  <c r="X901" i="64" s="1"/>
  <c r="X902" i="64" s="1"/>
  <c r="X903" i="64" s="1"/>
  <c r="X904" i="64" s="1"/>
  <c r="X905" i="64" s="1"/>
  <c r="AC900" i="64"/>
  <c r="AS900" i="64"/>
  <c r="Y901" i="64" l="1"/>
  <c r="M901" i="64" s="1"/>
  <c r="AW900" i="64"/>
  <c r="AE900" i="64"/>
  <c r="H900" i="64"/>
  <c r="AJ900" i="64"/>
  <c r="L900" i="64"/>
  <c r="F900" i="64"/>
  <c r="AI900" i="64" l="1"/>
  <c r="I900" i="64"/>
  <c r="AH900" i="64"/>
  <c r="E900" i="64" l="1"/>
  <c r="C901" i="64" l="1"/>
  <c r="G901" i="64" s="1"/>
  <c r="W901" i="64" s="1"/>
  <c r="W902" i="64" s="1"/>
  <c r="W903" i="64" s="1"/>
  <c r="W904" i="64" s="1"/>
  <c r="D901" i="64"/>
  <c r="J901" i="64"/>
  <c r="K901" i="64" l="1"/>
  <c r="F901" i="64" s="1"/>
  <c r="AN907" i="64"/>
  <c r="T907" i="64" s="1"/>
  <c r="T908" i="64" s="1"/>
  <c r="AS901" i="64"/>
  <c r="AC901" i="64"/>
  <c r="AE901" i="64" l="1"/>
  <c r="Y902" i="64"/>
  <c r="AW901" i="64"/>
  <c r="AB901" i="64"/>
  <c r="AJ901" i="64"/>
  <c r="L901" i="64"/>
  <c r="H901" i="64"/>
  <c r="AR902" i="64" s="1"/>
  <c r="M902" i="64" l="1"/>
  <c r="AO902" i="64"/>
  <c r="Z905" i="64"/>
  <c r="AU905" i="64"/>
  <c r="AT905" i="64"/>
  <c r="AH901" i="64"/>
  <c r="AP902" i="64"/>
  <c r="I901" i="64"/>
  <c r="AI901" i="64"/>
  <c r="R903" i="64" l="1"/>
  <c r="R904" i="64" s="1"/>
  <c r="R905" i="64" s="1"/>
  <c r="R906" i="64" s="1"/>
  <c r="S907" i="64" s="1"/>
  <c r="S908" i="64" s="1"/>
  <c r="AB902" i="64"/>
  <c r="E901" i="64"/>
  <c r="C902" i="64" s="1"/>
  <c r="G902" i="64" s="1"/>
  <c r="R907" i="64" l="1"/>
  <c r="AC902" i="64"/>
  <c r="J902" i="64"/>
  <c r="K902" i="64" l="1"/>
  <c r="AE902" i="64"/>
  <c r="L902" i="64" l="1"/>
  <c r="AJ902" i="64"/>
  <c r="D902" i="64"/>
  <c r="AQ902" i="64" s="1"/>
  <c r="F902" i="64" l="1"/>
  <c r="U903" i="64" s="1"/>
  <c r="U904" i="64" s="1"/>
  <c r="U905" i="64" s="1"/>
  <c r="U906" i="64" s="1"/>
  <c r="U907" i="64" s="1"/>
  <c r="I902" i="64"/>
  <c r="AS902" i="64"/>
  <c r="H902" i="64"/>
  <c r="AI902" i="64"/>
  <c r="AL902" i="64" s="1"/>
  <c r="AM902" i="64" s="1"/>
  <c r="AH902" i="64" l="1"/>
  <c r="Y903" i="64"/>
  <c r="M903" i="64" s="1"/>
  <c r="AW902" i="64"/>
  <c r="E902" i="64"/>
  <c r="C903" i="64" s="1"/>
  <c r="G903" i="64" s="1"/>
  <c r="AC903" i="64" s="1"/>
  <c r="AE903" i="64" l="1"/>
  <c r="AF903" i="64" s="1"/>
  <c r="AG905" i="64" s="1"/>
  <c r="D903" i="64"/>
  <c r="AS903" i="64" s="1"/>
  <c r="AB903" i="64"/>
  <c r="J903" i="64"/>
  <c r="V907" i="64"/>
  <c r="V908" i="64" s="1"/>
  <c r="Y904" i="64" l="1"/>
  <c r="K903" i="64"/>
  <c r="N909" i="64"/>
  <c r="O909" i="64"/>
  <c r="P905" i="64"/>
  <c r="Q905" i="64"/>
  <c r="AQ903" i="64" l="1"/>
  <c r="AQ904" i="64" s="1"/>
  <c r="AQ905" i="64" s="1"/>
  <c r="AQ906" i="64" s="1"/>
  <c r="AR903" i="64"/>
  <c r="AJ903" i="64"/>
  <c r="L903" i="64"/>
  <c r="H903" i="64"/>
  <c r="F903" i="64"/>
  <c r="AW903" i="64" l="1"/>
  <c r="AH903" i="64"/>
  <c r="I903" i="64"/>
  <c r="AI903" i="64"/>
  <c r="AK903" i="64" l="1"/>
  <c r="M904" i="64" s="1"/>
  <c r="E903" i="64"/>
  <c r="C904" i="64" s="1"/>
  <c r="G904" i="64" s="1"/>
  <c r="AA904" i="64"/>
  <c r="AA905" i="64" l="1"/>
  <c r="D904" i="64"/>
  <c r="AB904" i="64"/>
  <c r="J904" i="64"/>
  <c r="AC904" i="64"/>
  <c r="K904" i="64" l="1"/>
  <c r="AR904" i="64" s="1"/>
  <c r="AR905" i="64" s="1"/>
  <c r="AR906" i="64" s="1"/>
  <c r="AE904" i="64"/>
  <c r="AA906" i="64"/>
  <c r="AS904" i="64"/>
  <c r="F904" i="64" l="1"/>
  <c r="Y905" i="64"/>
  <c r="M905" i="64" s="1"/>
  <c r="AA907" i="64"/>
  <c r="T904" i="64"/>
  <c r="AV905" i="64" s="1"/>
  <c r="AV906" i="64" s="1"/>
  <c r="AV907" i="64" s="1"/>
  <c r="AV908" i="64" s="1"/>
  <c r="AV909" i="64" s="1"/>
  <c r="L904" i="64"/>
  <c r="AJ904" i="64"/>
  <c r="H904" i="64"/>
  <c r="I904" i="64" l="1"/>
  <c r="AW904" i="64"/>
  <c r="AI904" i="64"/>
  <c r="AA908" i="64"/>
  <c r="AH904" i="64"/>
  <c r="AB905" i="64"/>
  <c r="E904" i="64" l="1"/>
  <c r="C905" i="64" l="1"/>
  <c r="G905" i="64" s="1"/>
  <c r="D905" i="64"/>
  <c r="J905" i="64"/>
  <c r="K905" i="64" l="1"/>
  <c r="X906" i="64" s="1"/>
  <c r="X907" i="64" s="1"/>
  <c r="X908" i="64" s="1"/>
  <c r="X909" i="64" s="1"/>
  <c r="X910" i="64" s="1"/>
  <c r="AC905" i="64"/>
  <c r="AS905" i="64"/>
  <c r="Y906" i="64" l="1"/>
  <c r="M906" i="64" s="1"/>
  <c r="AW905" i="64"/>
  <c r="AE905" i="64"/>
  <c r="L905" i="64"/>
  <c r="H905" i="64"/>
  <c r="AJ905" i="64"/>
  <c r="F905" i="64"/>
  <c r="AH905" i="64" l="1"/>
  <c r="I905" i="64"/>
  <c r="AI905" i="64"/>
  <c r="E905" i="64" l="1"/>
  <c r="C906" i="64" l="1"/>
  <c r="G906" i="64" s="1"/>
  <c r="W906" i="64" s="1"/>
  <c r="W907" i="64" s="1"/>
  <c r="W908" i="64" s="1"/>
  <c r="W909" i="64" s="1"/>
  <c r="D906" i="64"/>
  <c r="J906" i="64"/>
  <c r="K906" i="64" l="1"/>
  <c r="AN912" i="64"/>
  <c r="T912" i="64" s="1"/>
  <c r="T913" i="64" s="1"/>
  <c r="AS906" i="64"/>
  <c r="AC906" i="64"/>
  <c r="Y907" i="64" l="1"/>
  <c r="AW906" i="64"/>
  <c r="AE906" i="64"/>
  <c r="AB906" i="64"/>
  <c r="L906" i="64"/>
  <c r="AJ906" i="64"/>
  <c r="H906" i="64"/>
  <c r="AR907" i="64" s="1"/>
  <c r="F906" i="64"/>
  <c r="M907" i="64" l="1"/>
  <c r="AO907" i="64"/>
  <c r="AT910" i="64"/>
  <c r="AU910" i="64"/>
  <c r="Z910" i="64"/>
  <c r="AH906" i="64"/>
  <c r="AP907" i="64"/>
  <c r="AI906" i="64"/>
  <c r="I906" i="64"/>
  <c r="R908" i="64" l="1"/>
  <c r="R909" i="64" s="1"/>
  <c r="R910" i="64" s="1"/>
  <c r="R911" i="64" s="1"/>
  <c r="S912" i="64" s="1"/>
  <c r="S913" i="64" s="1"/>
  <c r="E906" i="64"/>
  <c r="C907" i="64" s="1"/>
  <c r="G907" i="64" s="1"/>
  <c r="AB907" i="64"/>
  <c r="R912" i="64" l="1"/>
  <c r="J907" i="64"/>
  <c r="K907" i="64" s="1"/>
  <c r="D907" i="64" s="1"/>
  <c r="AQ907" i="64" s="1"/>
  <c r="AC907" i="64"/>
  <c r="F907" i="64" l="1"/>
  <c r="U908" i="64" s="1"/>
  <c r="U909" i="64" s="1"/>
  <c r="U910" i="64" s="1"/>
  <c r="U911" i="64" s="1"/>
  <c r="U912" i="64" s="1"/>
  <c r="AE907" i="64"/>
  <c r="AS907" i="64"/>
  <c r="L907" i="64"/>
  <c r="H907" i="64"/>
  <c r="AJ907" i="64"/>
  <c r="AI907" i="64" l="1"/>
  <c r="AL907" i="64" s="1"/>
  <c r="AM907" i="64" s="1"/>
  <c r="AH907" i="64"/>
  <c r="I907" i="64"/>
  <c r="Y908" i="64"/>
  <c r="M908" i="64" s="1"/>
  <c r="AW907" i="64"/>
  <c r="E907" i="64" l="1"/>
  <c r="C908" i="64" s="1"/>
  <c r="G908" i="64" s="1"/>
  <c r="V912" i="64"/>
  <c r="V913" i="64" s="1"/>
  <c r="AB908" i="64"/>
  <c r="J908" i="64"/>
  <c r="D908" i="64" l="1"/>
  <c r="K908" i="64"/>
  <c r="N914" i="64"/>
  <c r="O914" i="64"/>
  <c r="AC908" i="64"/>
  <c r="AS908" i="64"/>
  <c r="AQ908" i="64" l="1"/>
  <c r="AQ909" i="64" s="1"/>
  <c r="AQ910" i="64" s="1"/>
  <c r="F908" i="64"/>
  <c r="AR908" i="64"/>
  <c r="AE908" i="64"/>
  <c r="AF908" i="64" s="1"/>
  <c r="AG910" i="64" s="1"/>
  <c r="AJ908" i="64"/>
  <c r="H908" i="64"/>
  <c r="L908" i="64"/>
  <c r="Y909" i="64"/>
  <c r="AH908" i="64" l="1"/>
  <c r="AI908" i="64"/>
  <c r="AW908" i="64"/>
  <c r="I908" i="64"/>
  <c r="Q910" i="64"/>
  <c r="AQ911" i="64" s="1"/>
  <c r="P910" i="64"/>
  <c r="AK908" i="64" l="1"/>
  <c r="AA909" i="64" s="1"/>
  <c r="AA910" i="64" s="1"/>
  <c r="M909" i="64"/>
  <c r="E908" i="64"/>
  <c r="C909" i="64" s="1"/>
  <c r="G909" i="64" s="1"/>
  <c r="AB909" i="64" l="1"/>
  <c r="J909" i="64"/>
  <c r="K909" i="64" s="1"/>
  <c r="AR909" i="64" s="1"/>
  <c r="AR910" i="64" s="1"/>
  <c r="AR911" i="64" s="1"/>
  <c r="AA911" i="64"/>
  <c r="D909" i="64"/>
  <c r="AC909" i="64"/>
  <c r="F909" i="64" l="1"/>
  <c r="AE909" i="64"/>
  <c r="AS909" i="64"/>
  <c r="AA912" i="64"/>
  <c r="T909" i="64"/>
  <c r="AV910" i="64" s="1"/>
  <c r="AV911" i="64" s="1"/>
  <c r="AV912" i="64" s="1"/>
  <c r="AV913" i="64" s="1"/>
  <c r="AV914" i="64" s="1"/>
  <c r="L909" i="64"/>
  <c r="H909" i="64"/>
  <c r="AJ909" i="64"/>
  <c r="AH909" i="64" l="1"/>
  <c r="AA913" i="64"/>
  <c r="I909" i="64"/>
  <c r="Y910" i="64"/>
  <c r="M910" i="64" s="1"/>
  <c r="AW909" i="64"/>
  <c r="AI909" i="64"/>
  <c r="AB910" i="64" l="1"/>
  <c r="E909" i="64"/>
  <c r="C910" i="64" s="1"/>
  <c r="G910" i="64" s="1"/>
  <c r="AC910" i="64" l="1"/>
  <c r="J910" i="64"/>
  <c r="D910" i="64"/>
  <c r="K910" i="64" l="1"/>
  <c r="X911" i="64" s="1"/>
  <c r="X912" i="64" s="1"/>
  <c r="X913" i="64" s="1"/>
  <c r="X914" i="64" s="1"/>
  <c r="X915" i="64" s="1"/>
  <c r="AS910" i="64"/>
  <c r="AE910" i="64"/>
  <c r="L910" i="64" l="1"/>
  <c r="H910" i="64"/>
  <c r="AJ910" i="64"/>
  <c r="Y911" i="64"/>
  <c r="M911" i="64" s="1"/>
  <c r="AW910" i="64"/>
  <c r="F910" i="64"/>
  <c r="AI910" i="64" l="1"/>
  <c r="AH910" i="64"/>
  <c r="I910" i="64"/>
  <c r="E910" i="64" l="1"/>
  <c r="C911" i="64" l="1"/>
  <c r="G911" i="64" s="1"/>
  <c r="W911" i="64" s="1"/>
  <c r="W912" i="64" s="1"/>
  <c r="W913" i="64" s="1"/>
  <c r="W914" i="64" s="1"/>
  <c r="D911" i="64"/>
  <c r="J911" i="64"/>
  <c r="K911" i="64" l="1"/>
  <c r="AN917" i="64"/>
  <c r="T917" i="64" s="1"/>
  <c r="T918" i="64" s="1"/>
  <c r="AC911" i="64"/>
  <c r="AS911" i="64"/>
  <c r="Y912" i="64" l="1"/>
  <c r="AW911" i="64"/>
  <c r="AE911" i="64"/>
  <c r="AB911" i="64"/>
  <c r="AJ911" i="64"/>
  <c r="L911" i="64"/>
  <c r="H911" i="64"/>
  <c r="AR912" i="64" s="1"/>
  <c r="F911" i="64"/>
  <c r="M912" i="64" l="1"/>
  <c r="AO912" i="64"/>
  <c r="AU915" i="64"/>
  <c r="Z915" i="64"/>
  <c r="AT915" i="64"/>
  <c r="AP912" i="64"/>
  <c r="AH911" i="64"/>
  <c r="I911" i="64"/>
  <c r="AI911" i="64"/>
  <c r="R913" i="64" l="1"/>
  <c r="R914" i="64" s="1"/>
  <c r="R915" i="64" s="1"/>
  <c r="R916" i="64" s="1"/>
  <c r="R917" i="64" s="1"/>
  <c r="AB912" i="64"/>
  <c r="E911" i="64"/>
  <c r="C912" i="64" s="1"/>
  <c r="G912" i="64" s="1"/>
  <c r="S917" i="64" l="1"/>
  <c r="S918" i="64" s="1"/>
  <c r="AC912" i="64"/>
  <c r="J912" i="64"/>
  <c r="K912" i="64" l="1"/>
  <c r="AE912" i="64"/>
  <c r="AJ912" i="64" l="1"/>
  <c r="L912" i="64"/>
  <c r="D912" i="64"/>
  <c r="AQ912" i="64" s="1"/>
  <c r="F912" i="64" l="1"/>
  <c r="U913" i="64" s="1"/>
  <c r="U914" i="64" s="1"/>
  <c r="U915" i="64" s="1"/>
  <c r="U916" i="64" s="1"/>
  <c r="U917" i="64" s="1"/>
  <c r="I912" i="64"/>
  <c r="AS912" i="64"/>
  <c r="H912" i="64"/>
  <c r="AI912" i="64"/>
  <c r="AL912" i="64" s="1"/>
  <c r="AM912" i="64" s="1"/>
  <c r="AH912" i="64" l="1"/>
  <c r="Y913" i="64"/>
  <c r="M913" i="64" s="1"/>
  <c r="AW912" i="64"/>
  <c r="E912" i="64"/>
  <c r="C913" i="64" s="1"/>
  <c r="G913" i="64" s="1"/>
  <c r="AC913" i="64" s="1"/>
  <c r="D913" i="64" l="1"/>
  <c r="AB913" i="64"/>
  <c r="J913" i="64"/>
  <c r="AE913" i="64"/>
  <c r="AF913" i="64" s="1"/>
  <c r="AG915" i="64" s="1"/>
  <c r="AS913" i="64"/>
  <c r="V917" i="64"/>
  <c r="V918" i="64" s="1"/>
  <c r="K913" i="64" l="1"/>
  <c r="Q915" i="64"/>
  <c r="P915" i="64"/>
  <c r="Y914" i="64"/>
  <c r="N919" i="64"/>
  <c r="O919" i="64"/>
  <c r="AQ913" i="64" l="1"/>
  <c r="AQ914" i="64" s="1"/>
  <c r="AQ915" i="64" s="1"/>
  <c r="AQ916" i="64" s="1"/>
  <c r="F913" i="64"/>
  <c r="AR913" i="64"/>
  <c r="L913" i="64"/>
  <c r="AJ913" i="64"/>
  <c r="H913" i="64"/>
  <c r="AW913" i="64" l="1"/>
  <c r="AI913" i="64"/>
  <c r="I913" i="64"/>
  <c r="AH913" i="64"/>
  <c r="AK913" i="64" l="1"/>
  <c r="M914" i="64" s="1"/>
  <c r="AA914" i="64"/>
  <c r="E913" i="64"/>
  <c r="C914" i="64" s="1"/>
  <c r="G914" i="64" s="1"/>
  <c r="AC914" i="64" l="1"/>
  <c r="D914" i="64"/>
  <c r="AS914" i="64" s="1"/>
  <c r="AB914" i="64"/>
  <c r="J914" i="64"/>
  <c r="AA915" i="64"/>
  <c r="Y915" i="64" l="1"/>
  <c r="M915" i="64" s="1"/>
  <c r="K914" i="64"/>
  <c r="AR914" i="64" s="1"/>
  <c r="AR915" i="64" s="1"/>
  <c r="AR916" i="64" s="1"/>
  <c r="AA916" i="64"/>
  <c r="AE914" i="64"/>
  <c r="F914" i="64" l="1"/>
  <c r="AA917" i="64"/>
  <c r="T914" i="64"/>
  <c r="AV915" i="64" s="1"/>
  <c r="AV916" i="64" s="1"/>
  <c r="AV917" i="64" s="1"/>
  <c r="AV918" i="64" s="1"/>
  <c r="AV919" i="64" s="1"/>
  <c r="H914" i="64"/>
  <c r="AJ914" i="64"/>
  <c r="L914" i="64"/>
  <c r="AB915" i="64"/>
  <c r="I914" i="64" l="1"/>
  <c r="AI914" i="64"/>
  <c r="AH914" i="64"/>
  <c r="AA918" i="64"/>
  <c r="AW914" i="64"/>
  <c r="E914" i="64" l="1"/>
  <c r="C915" i="64" l="1"/>
  <c r="G915" i="64" s="1"/>
  <c r="J915" i="64"/>
  <c r="D915" i="64"/>
  <c r="K915" i="64" l="1"/>
  <c r="X916" i="64" s="1"/>
  <c r="X917" i="64" s="1"/>
  <c r="X918" i="64" s="1"/>
  <c r="X919" i="64" s="1"/>
  <c r="X920" i="64" s="1"/>
  <c r="AS915" i="64"/>
  <c r="AC915" i="64"/>
  <c r="Y916" i="64" l="1"/>
  <c r="M916" i="64" s="1"/>
  <c r="AW915" i="64"/>
  <c r="L915" i="64"/>
  <c r="AJ915" i="64"/>
  <c r="H915" i="64"/>
  <c r="AE915" i="64"/>
  <c r="F915" i="64"/>
  <c r="I915" i="64" l="1"/>
  <c r="AH915" i="64"/>
  <c r="AI915" i="64"/>
  <c r="E915" i="64" l="1"/>
  <c r="C916" i="64" l="1"/>
  <c r="G916" i="64" s="1"/>
  <c r="W916" i="64" s="1"/>
  <c r="W917" i="64" s="1"/>
  <c r="W918" i="64" s="1"/>
  <c r="W919" i="64" s="1"/>
  <c r="J916" i="64"/>
  <c r="D916" i="64"/>
  <c r="K916" i="64" l="1"/>
  <c r="AN922" i="64"/>
  <c r="T922" i="64" s="1"/>
  <c r="T923" i="64" s="1"/>
  <c r="AS916" i="64"/>
  <c r="AC916" i="64"/>
  <c r="AE916" i="64" l="1"/>
  <c r="Y917" i="64"/>
  <c r="AW916" i="64"/>
  <c r="AB916" i="64"/>
  <c r="L916" i="64"/>
  <c r="AJ916" i="64"/>
  <c r="H916" i="64"/>
  <c r="AR917" i="64" s="1"/>
  <c r="F916" i="64"/>
  <c r="M917" i="64" l="1"/>
  <c r="AO917" i="64"/>
  <c r="Z920" i="64"/>
  <c r="AT920" i="64"/>
  <c r="AU920" i="64"/>
  <c r="AI916" i="64"/>
  <c r="AH916" i="64"/>
  <c r="AP917" i="64"/>
  <c r="I916" i="64"/>
  <c r="AB917" i="64" l="1"/>
  <c r="R918" i="64"/>
  <c r="R919" i="64" s="1"/>
  <c r="R920" i="64" s="1"/>
  <c r="R921" i="64" s="1"/>
  <c r="R922" i="64" s="1"/>
  <c r="E916" i="64"/>
  <c r="S922" i="64" l="1"/>
  <c r="S923" i="64" s="1"/>
  <c r="C917" i="64"/>
  <c r="G917" i="64" s="1"/>
  <c r="J917" i="64"/>
  <c r="AC917" i="64" l="1"/>
  <c r="K917" i="64"/>
  <c r="AJ917" i="64" l="1"/>
  <c r="L917" i="64"/>
  <c r="D917" i="64"/>
  <c r="AQ917" i="64" s="1"/>
  <c r="AE917" i="64"/>
  <c r="F917" i="64" l="1"/>
  <c r="U918" i="64" s="1"/>
  <c r="U919" i="64" s="1"/>
  <c r="U920" i="64" s="1"/>
  <c r="U921" i="64" s="1"/>
  <c r="U922" i="64" s="1"/>
  <c r="AS917" i="64"/>
  <c r="I917" i="64"/>
  <c r="H917" i="64"/>
  <c r="AI917" i="64"/>
  <c r="AL917" i="64" s="1"/>
  <c r="AM917" i="64" s="1"/>
  <c r="E917" i="64" l="1"/>
  <c r="C918" i="64" s="1"/>
  <c r="G918" i="64" s="1"/>
  <c r="AC918" i="64" s="1"/>
  <c r="AH917" i="64"/>
  <c r="Y918" i="64"/>
  <c r="M918" i="64" s="1"/>
  <c r="AW917" i="64"/>
  <c r="D918" i="64" l="1"/>
  <c r="AB918" i="64"/>
  <c r="J918" i="64"/>
  <c r="V922" i="64"/>
  <c r="V923" i="64" s="1"/>
  <c r="AE918" i="64"/>
  <c r="AF918" i="64" s="1"/>
  <c r="AG920" i="64" s="1"/>
  <c r="P920" i="64" l="1"/>
  <c r="Q920" i="64"/>
  <c r="N924" i="64"/>
  <c r="O924" i="64"/>
  <c r="AS918" i="64"/>
  <c r="K918" i="64"/>
  <c r="AR918" i="64" l="1"/>
  <c r="AQ918" i="64"/>
  <c r="AQ919" i="64" s="1"/>
  <c r="AQ920" i="64" s="1"/>
  <c r="AQ921" i="64" s="1"/>
  <c r="F918" i="64"/>
  <c r="Y919" i="64"/>
  <c r="L918" i="64"/>
  <c r="AJ918" i="64"/>
  <c r="H918" i="64"/>
  <c r="AW918" i="64" l="1"/>
  <c r="I918" i="64"/>
  <c r="AI918" i="64"/>
  <c r="AH918" i="64"/>
  <c r="AK918" i="64" l="1"/>
  <c r="AA919" i="64" s="1"/>
  <c r="AA920" i="64" s="1"/>
  <c r="E918" i="64"/>
  <c r="C919" i="64" s="1"/>
  <c r="G919" i="64" s="1"/>
  <c r="M919" i="64" l="1"/>
  <c r="D919" i="64" s="1"/>
  <c r="AA921" i="64"/>
  <c r="AC919" i="64"/>
  <c r="J919" i="64" l="1"/>
  <c r="AB919" i="64"/>
  <c r="AE919" i="64"/>
  <c r="AA922" i="64"/>
  <c r="K919" i="64"/>
  <c r="AR919" i="64" s="1"/>
  <c r="AR920" i="64" s="1"/>
  <c r="AR921" i="64" s="1"/>
  <c r="AS919" i="64"/>
  <c r="F919" i="64" l="1"/>
  <c r="T919" i="64"/>
  <c r="AV920" i="64" s="1"/>
  <c r="AV921" i="64" s="1"/>
  <c r="AV922" i="64" s="1"/>
  <c r="AV923" i="64" s="1"/>
  <c r="AV924" i="64" s="1"/>
  <c r="H919" i="64"/>
  <c r="L919" i="64"/>
  <c r="AJ919" i="64"/>
  <c r="Y920" i="64"/>
  <c r="M920" i="64" s="1"/>
  <c r="AA923" i="64"/>
  <c r="AB920" i="64" l="1"/>
  <c r="AI919" i="64"/>
  <c r="I919" i="64"/>
  <c r="AW919" i="64"/>
  <c r="AH919" i="64"/>
  <c r="E919" i="64" l="1"/>
  <c r="C920" i="64" l="1"/>
  <c r="G920" i="64" s="1"/>
  <c r="J920" i="64"/>
  <c r="D920" i="64"/>
  <c r="K920" i="64" l="1"/>
  <c r="X921" i="64" s="1"/>
  <c r="X922" i="64" s="1"/>
  <c r="X923" i="64" s="1"/>
  <c r="X924" i="64" s="1"/>
  <c r="X925" i="64" s="1"/>
  <c r="AC920" i="64"/>
  <c r="AS920" i="64"/>
  <c r="AE920" i="64" l="1"/>
  <c r="Y921" i="64"/>
  <c r="M921" i="64" s="1"/>
  <c r="AW920" i="64"/>
  <c r="L920" i="64"/>
  <c r="AJ920" i="64"/>
  <c r="H920" i="64"/>
  <c r="F920" i="64"/>
  <c r="AI920" i="64" l="1"/>
  <c r="I920" i="64"/>
  <c r="AH920" i="64"/>
  <c r="E920" i="64" l="1"/>
  <c r="C921" i="64" l="1"/>
  <c r="G921" i="64" s="1"/>
  <c r="W921" i="64" s="1"/>
  <c r="W922" i="64" s="1"/>
  <c r="W923" i="64" s="1"/>
  <c r="W924" i="64" s="1"/>
  <c r="D921" i="64"/>
  <c r="J921" i="64"/>
  <c r="K921" i="64" l="1"/>
  <c r="F921" i="64" s="1"/>
  <c r="AN927" i="64"/>
  <c r="T927" i="64" s="1"/>
  <c r="T928" i="64" s="1"/>
  <c r="AC921" i="64"/>
  <c r="AS921" i="64"/>
  <c r="AB921" i="64" l="1"/>
  <c r="Y922" i="64"/>
  <c r="AW921" i="64"/>
  <c r="AE921" i="64"/>
  <c r="AJ921" i="64"/>
  <c r="H921" i="64"/>
  <c r="AR922" i="64" s="1"/>
  <c r="L921" i="64"/>
  <c r="M922" i="64" l="1"/>
  <c r="AO922" i="64"/>
  <c r="I921" i="64"/>
  <c r="AP922" i="64"/>
  <c r="AH921" i="64"/>
  <c r="AI921" i="64"/>
  <c r="AU925" i="64"/>
  <c r="AT925" i="64"/>
  <c r="Z925" i="64"/>
  <c r="AB922" i="64" l="1"/>
  <c r="R923" i="64"/>
  <c r="R924" i="64" s="1"/>
  <c r="R925" i="64" s="1"/>
  <c r="R926" i="64" s="1"/>
  <c r="R927" i="64" s="1"/>
  <c r="E921" i="64"/>
  <c r="S927" i="64" l="1"/>
  <c r="S928" i="64" s="1"/>
  <c r="C922" i="64"/>
  <c r="G922" i="64" s="1"/>
  <c r="J922" i="64"/>
  <c r="AC922" i="64" l="1"/>
  <c r="K922" i="64"/>
  <c r="D922" i="64" s="1"/>
  <c r="AQ922" i="64" s="1"/>
  <c r="AS922" i="64" l="1"/>
  <c r="Y923" i="64" s="1"/>
  <c r="L922" i="64"/>
  <c r="H922" i="64"/>
  <c r="AJ922" i="64"/>
  <c r="AE922" i="64"/>
  <c r="F922" i="64"/>
  <c r="U923" i="64" s="1"/>
  <c r="U924" i="64" s="1"/>
  <c r="U925" i="64" s="1"/>
  <c r="U926" i="64" s="1"/>
  <c r="U927" i="64" s="1"/>
  <c r="M923" i="64" l="1"/>
  <c r="AW922" i="64"/>
  <c r="AI922" i="64"/>
  <c r="AL922" i="64" s="1"/>
  <c r="AM922" i="64" s="1"/>
  <c r="AH922" i="64"/>
  <c r="I922" i="64"/>
  <c r="V927" i="64" l="1"/>
  <c r="V928" i="64" s="1"/>
  <c r="E922" i="64"/>
  <c r="AB923" i="64"/>
  <c r="C923" i="64" l="1"/>
  <c r="G923" i="64" s="1"/>
  <c r="D923" i="64"/>
  <c r="J923" i="64"/>
  <c r="N929" i="64"/>
  <c r="O929" i="64"/>
  <c r="K923" i="64" l="1"/>
  <c r="AC923" i="64"/>
  <c r="AS923" i="64"/>
  <c r="AR923" i="64" l="1"/>
  <c r="AQ923" i="64"/>
  <c r="AQ924" i="64" s="1"/>
  <c r="AQ925" i="64" s="1"/>
  <c r="F923" i="64"/>
  <c r="Y924" i="64"/>
  <c r="AE923" i="64"/>
  <c r="AF923" i="64" s="1"/>
  <c r="AG925" i="64" s="1"/>
  <c r="H923" i="64"/>
  <c r="L923" i="64"/>
  <c r="AJ923" i="64"/>
  <c r="I923" i="64" l="1"/>
  <c r="P925" i="64"/>
  <c r="Q925" i="64"/>
  <c r="AQ926" i="64" s="1"/>
  <c r="AW923" i="64"/>
  <c r="AH923" i="64"/>
  <c r="AI923" i="64"/>
  <c r="AK923" i="64" l="1"/>
  <c r="AA924" i="64" s="1"/>
  <c r="AA925" i="64" s="1"/>
  <c r="E923" i="64"/>
  <c r="C924" i="64" s="1"/>
  <c r="G924" i="64" s="1"/>
  <c r="M924" i="64" l="1"/>
  <c r="AB924" i="64" s="1"/>
  <c r="AC924" i="64"/>
  <c r="AA926" i="64"/>
  <c r="D924" i="64" l="1"/>
  <c r="AS924" i="64" s="1"/>
  <c r="J924" i="64"/>
  <c r="Y925" i="64"/>
  <c r="M925" i="64" s="1"/>
  <c r="AA927" i="64"/>
  <c r="AE924" i="64"/>
  <c r="K924" i="64"/>
  <c r="AR924" i="64" s="1"/>
  <c r="AR925" i="64" s="1"/>
  <c r="AR926" i="64" s="1"/>
  <c r="F924" i="64" l="1"/>
  <c r="AA928" i="64"/>
  <c r="T924" i="64"/>
  <c r="AV925" i="64" s="1"/>
  <c r="AV926" i="64" s="1"/>
  <c r="AV927" i="64" s="1"/>
  <c r="AV928" i="64" s="1"/>
  <c r="AV929" i="64" s="1"/>
  <c r="L924" i="64"/>
  <c r="H924" i="64"/>
  <c r="AJ924" i="64"/>
  <c r="AB925" i="64"/>
  <c r="AI924" i="64" l="1"/>
  <c r="I924" i="64"/>
  <c r="AW924" i="64"/>
  <c r="AH924" i="64"/>
  <c r="E924" i="64" l="1"/>
  <c r="C925" i="64" l="1"/>
  <c r="G925" i="64" s="1"/>
  <c r="D925" i="64"/>
  <c r="J925" i="64"/>
  <c r="K925" i="64" l="1"/>
  <c r="X926" i="64" s="1"/>
  <c r="X927" i="64" s="1"/>
  <c r="X928" i="64" s="1"/>
  <c r="X929" i="64" s="1"/>
  <c r="X930" i="64" s="1"/>
  <c r="AS925" i="64"/>
  <c r="AC925" i="64"/>
  <c r="F925" i="64" l="1"/>
  <c r="Y926" i="64"/>
  <c r="M926" i="64" s="1"/>
  <c r="AW925" i="64"/>
  <c r="AE925" i="64"/>
  <c r="AJ925" i="64"/>
  <c r="L925" i="64"/>
  <c r="H925" i="64"/>
  <c r="I925" i="64" l="1"/>
  <c r="AH925" i="64"/>
  <c r="AI925" i="64"/>
  <c r="E925" i="64" l="1"/>
  <c r="C926" i="64" l="1"/>
  <c r="G926" i="64" s="1"/>
  <c r="W926" i="64" s="1"/>
  <c r="W927" i="64" s="1"/>
  <c r="W928" i="64" s="1"/>
  <c r="W929" i="64" s="1"/>
  <c r="D926" i="64"/>
  <c r="J926" i="64"/>
  <c r="K926" i="64" l="1"/>
  <c r="AN932" i="64"/>
  <c r="T932" i="64" s="1"/>
  <c r="T933" i="64" s="1"/>
  <c r="AS926" i="64"/>
  <c r="AC926" i="64"/>
  <c r="AE926" i="64" l="1"/>
  <c r="Y927" i="64"/>
  <c r="AW926" i="64"/>
  <c r="AB926" i="64"/>
  <c r="L926" i="64"/>
  <c r="H926" i="64"/>
  <c r="AR927" i="64" s="1"/>
  <c r="AJ926" i="64"/>
  <c r="F926" i="64"/>
  <c r="M927" i="64" l="1"/>
  <c r="AO927" i="64"/>
  <c r="Z930" i="64"/>
  <c r="AT930" i="64"/>
  <c r="AU930" i="64"/>
  <c r="AP927" i="64"/>
  <c r="AH926" i="64"/>
  <c r="AI926" i="64"/>
  <c r="I926" i="64"/>
  <c r="R928" i="64" l="1"/>
  <c r="R929" i="64" s="1"/>
  <c r="R930" i="64" s="1"/>
  <c r="R931" i="64" s="1"/>
  <c r="R932" i="64" s="1"/>
  <c r="E926" i="64"/>
  <c r="C927" i="64" s="1"/>
  <c r="G927" i="64" s="1"/>
  <c r="AB927" i="64"/>
  <c r="J927" i="64" l="1"/>
  <c r="K927" i="64" s="1"/>
  <c r="S932" i="64"/>
  <c r="S933" i="64" s="1"/>
  <c r="AC927" i="64"/>
  <c r="AJ927" i="64" l="1"/>
  <c r="L927" i="64"/>
  <c r="D927" i="64"/>
  <c r="AQ927" i="64" s="1"/>
  <c r="AE927" i="64"/>
  <c r="F927" i="64" l="1"/>
  <c r="U928" i="64" s="1"/>
  <c r="U929" i="64" s="1"/>
  <c r="U930" i="64" s="1"/>
  <c r="U931" i="64" s="1"/>
  <c r="U932" i="64" s="1"/>
  <c r="I927" i="64"/>
  <c r="AS927" i="64"/>
  <c r="H927" i="64"/>
  <c r="AI927" i="64"/>
  <c r="AL927" i="64" s="1"/>
  <c r="AM927" i="64" s="1"/>
  <c r="Y928" i="64" l="1"/>
  <c r="M928" i="64" s="1"/>
  <c r="AW927" i="64"/>
  <c r="AH927" i="64"/>
  <c r="E927" i="64"/>
  <c r="C928" i="64" s="1"/>
  <c r="G928" i="64" s="1"/>
  <c r="AC928" i="64" s="1"/>
  <c r="AE928" i="64" l="1"/>
  <c r="AF928" i="64" s="1"/>
  <c r="AG930" i="64" s="1"/>
  <c r="V932" i="64"/>
  <c r="V933" i="64" s="1"/>
  <c r="AB928" i="64"/>
  <c r="D928" i="64"/>
  <c r="J928" i="64"/>
  <c r="N934" i="64" l="1"/>
  <c r="O934" i="64"/>
  <c r="AS928" i="64"/>
  <c r="K928" i="64"/>
  <c r="Q930" i="64"/>
  <c r="P930" i="64"/>
  <c r="AR928" i="64" l="1"/>
  <c r="AQ928" i="64"/>
  <c r="AQ929" i="64" s="1"/>
  <c r="AQ930" i="64" s="1"/>
  <c r="AQ931" i="64" s="1"/>
  <c r="F928" i="64"/>
  <c r="Y929" i="64"/>
  <c r="L928" i="64"/>
  <c r="AJ928" i="64"/>
  <c r="H928" i="64"/>
  <c r="AI928" i="64" l="1"/>
  <c r="I928" i="64"/>
  <c r="AW928" i="64"/>
  <c r="AH928" i="64"/>
  <c r="AK928" i="64" l="1"/>
  <c r="AA929" i="64" s="1"/>
  <c r="AA930" i="64" s="1"/>
  <c r="M929" i="64"/>
  <c r="E928" i="64"/>
  <c r="C929" i="64" s="1"/>
  <c r="G929" i="64" s="1"/>
  <c r="AB929" i="64" l="1"/>
  <c r="D929" i="64"/>
  <c r="AS929" i="64" s="1"/>
  <c r="J929" i="64"/>
  <c r="K929" i="64" s="1"/>
  <c r="AR929" i="64" s="1"/>
  <c r="AR930" i="64" s="1"/>
  <c r="AR931" i="64" s="1"/>
  <c r="AA931" i="64"/>
  <c r="AC929" i="64"/>
  <c r="T929" i="64" l="1"/>
  <c r="AV930" i="64" s="1"/>
  <c r="AV931" i="64" s="1"/>
  <c r="AV932" i="64" s="1"/>
  <c r="AV933" i="64" s="1"/>
  <c r="AV934" i="64" s="1"/>
  <c r="AJ929" i="64"/>
  <c r="H929" i="64"/>
  <c r="L929" i="64"/>
  <c r="F929" i="64"/>
  <c r="Y930" i="64"/>
  <c r="M930" i="64" s="1"/>
  <c r="AE929" i="64"/>
  <c r="AA932" i="64"/>
  <c r="AB930" i="64" l="1"/>
  <c r="I929" i="64"/>
  <c r="AA933" i="64"/>
  <c r="AH929" i="64"/>
  <c r="AW929" i="64"/>
  <c r="AI929" i="64"/>
  <c r="E929" i="64" l="1"/>
  <c r="C930" i="64" l="1"/>
  <c r="G930" i="64" s="1"/>
  <c r="D930" i="64"/>
  <c r="J930" i="64"/>
  <c r="K930" i="64" l="1"/>
  <c r="AC930" i="64"/>
  <c r="AS930" i="64"/>
  <c r="F930" i="64" l="1"/>
  <c r="X931" i="64"/>
  <c r="X932" i="64" s="1"/>
  <c r="X933" i="64" s="1"/>
  <c r="X934" i="64" s="1"/>
  <c r="X935" i="64" s="1"/>
  <c r="Y931" i="64"/>
  <c r="M931" i="64" s="1"/>
  <c r="AW930" i="64"/>
  <c r="AE930" i="64"/>
  <c r="H930" i="64"/>
  <c r="L930" i="64"/>
  <c r="AJ930" i="64"/>
  <c r="AH930" i="64" l="1"/>
  <c r="I930" i="64"/>
  <c r="AI930" i="64"/>
  <c r="E930" i="64" l="1"/>
  <c r="C931" i="64" l="1"/>
  <c r="G931" i="64" s="1"/>
  <c r="W931" i="64" s="1"/>
  <c r="W932" i="64" s="1"/>
  <c r="W933" i="64" s="1"/>
  <c r="W934" i="64" s="1"/>
  <c r="D931" i="64"/>
  <c r="J931" i="64"/>
  <c r="K931" i="64" l="1"/>
  <c r="F931" i="64" s="1"/>
  <c r="AN937" i="64"/>
  <c r="T937" i="64" s="1"/>
  <c r="T938" i="64" s="1"/>
  <c r="AS931" i="64"/>
  <c r="AC931" i="64"/>
  <c r="AB931" i="64" l="1"/>
  <c r="AE931" i="64"/>
  <c r="Y932" i="64"/>
  <c r="AW931" i="64"/>
  <c r="H931" i="64"/>
  <c r="AR932" i="64" s="1"/>
  <c r="L931" i="64"/>
  <c r="AJ931" i="64"/>
  <c r="M932" i="64" l="1"/>
  <c r="AO932" i="64"/>
  <c r="I931" i="64"/>
  <c r="AP932" i="64"/>
  <c r="AH931" i="64"/>
  <c r="AI931" i="64"/>
  <c r="AT935" i="64"/>
  <c r="AU935" i="64"/>
  <c r="Z935" i="64"/>
  <c r="R933" i="64" l="1"/>
  <c r="R934" i="64" s="1"/>
  <c r="R935" i="64" s="1"/>
  <c r="R936" i="64" s="1"/>
  <c r="R937" i="64" s="1"/>
  <c r="AB932" i="64"/>
  <c r="E931" i="64"/>
  <c r="S937" i="64" l="1"/>
  <c r="S938" i="64" s="1"/>
  <c r="C932" i="64"/>
  <c r="G932" i="64" s="1"/>
  <c r="J932" i="64"/>
  <c r="K932" i="64" l="1"/>
  <c r="AC932" i="64"/>
  <c r="AE932" i="64" l="1"/>
  <c r="L932" i="64"/>
  <c r="AJ932" i="64"/>
  <c r="D932" i="64"/>
  <c r="AQ932" i="64" s="1"/>
  <c r="F932" i="64" l="1"/>
  <c r="U933" i="64" s="1"/>
  <c r="U934" i="64" s="1"/>
  <c r="U935" i="64" s="1"/>
  <c r="U936" i="64" s="1"/>
  <c r="U937" i="64" s="1"/>
  <c r="AS932" i="64"/>
  <c r="I932" i="64"/>
  <c r="H932" i="64"/>
  <c r="AI932" i="64"/>
  <c r="AL932" i="64" s="1"/>
  <c r="AM932" i="64" s="1"/>
  <c r="AH932" i="64" l="1"/>
  <c r="E932" i="64"/>
  <c r="C933" i="64" s="1"/>
  <c r="G933" i="64" s="1"/>
  <c r="AC933" i="64" s="1"/>
  <c r="Y933" i="64"/>
  <c r="M933" i="64" s="1"/>
  <c r="AW932" i="64"/>
  <c r="AE933" i="64" l="1"/>
  <c r="AF933" i="64" s="1"/>
  <c r="AG935" i="64" s="1"/>
  <c r="D933" i="64"/>
  <c r="AB933" i="64"/>
  <c r="J933" i="64"/>
  <c r="V937" i="64"/>
  <c r="V938" i="64" s="1"/>
  <c r="K933" i="64" l="1"/>
  <c r="AS933" i="64"/>
  <c r="N939" i="64"/>
  <c r="O939" i="64"/>
  <c r="Q935" i="64"/>
  <c r="P935" i="64"/>
  <c r="AQ933" i="64" l="1"/>
  <c r="AQ934" i="64" s="1"/>
  <c r="AQ935" i="64" s="1"/>
  <c r="AQ936" i="64" s="1"/>
  <c r="AR933" i="64"/>
  <c r="Y934" i="64"/>
  <c r="L933" i="64"/>
  <c r="AJ933" i="64"/>
  <c r="H933" i="64"/>
  <c r="F933" i="64"/>
  <c r="AW933" i="64" l="1"/>
  <c r="AI933" i="64"/>
  <c r="I933" i="64"/>
  <c r="AH933" i="64"/>
  <c r="AK933" i="64" l="1"/>
  <c r="AA934" i="64" s="1"/>
  <c r="AA935" i="64" s="1"/>
  <c r="M934" i="64"/>
  <c r="E933" i="64"/>
  <c r="C934" i="64" s="1"/>
  <c r="G934" i="64" s="1"/>
  <c r="AB934" i="64" l="1"/>
  <c r="AC934" i="64"/>
  <c r="D934" i="64"/>
  <c r="AS934" i="64" s="1"/>
  <c r="AA936" i="64"/>
  <c r="J934" i="64"/>
  <c r="Y935" i="64" l="1"/>
  <c r="M935" i="64" s="1"/>
  <c r="AA937" i="64"/>
  <c r="K934" i="64"/>
  <c r="AR934" i="64" s="1"/>
  <c r="AR935" i="64" s="1"/>
  <c r="AR936" i="64" s="1"/>
  <c r="AE934" i="64"/>
  <c r="F934" i="64" l="1"/>
  <c r="T934" i="64"/>
  <c r="AV935" i="64" s="1"/>
  <c r="AV936" i="64" s="1"/>
  <c r="AV937" i="64" s="1"/>
  <c r="AV938" i="64" s="1"/>
  <c r="AV939" i="64" s="1"/>
  <c r="L934" i="64"/>
  <c r="H934" i="64"/>
  <c r="AJ934" i="64"/>
  <c r="AA938" i="64"/>
  <c r="AB935" i="64"/>
  <c r="AI934" i="64" l="1"/>
  <c r="I934" i="64"/>
  <c r="AH934" i="64"/>
  <c r="AW934" i="64"/>
  <c r="E934" i="64" l="1"/>
  <c r="C935" i="64" l="1"/>
  <c r="G935" i="64" s="1"/>
  <c r="D935" i="64"/>
  <c r="J935" i="64"/>
  <c r="K935" i="64" l="1"/>
  <c r="AC935" i="64"/>
  <c r="AS935" i="64"/>
  <c r="F935" i="64" l="1"/>
  <c r="X936" i="64"/>
  <c r="X937" i="64" s="1"/>
  <c r="X938" i="64" s="1"/>
  <c r="X939" i="64" s="1"/>
  <c r="X940" i="64" s="1"/>
  <c r="Y936" i="64"/>
  <c r="M936" i="64" s="1"/>
  <c r="AW935" i="64"/>
  <c r="AE935" i="64"/>
  <c r="AJ935" i="64"/>
  <c r="L935" i="64"/>
  <c r="H935" i="64"/>
  <c r="I935" i="64" l="1"/>
  <c r="AI935" i="64"/>
  <c r="AH935" i="64"/>
  <c r="E935" i="64" l="1"/>
  <c r="C936" i="64" l="1"/>
  <c r="G936" i="64" s="1"/>
  <c r="W936" i="64" s="1"/>
  <c r="W937" i="64" s="1"/>
  <c r="W938" i="64" s="1"/>
  <c r="W939" i="64" s="1"/>
  <c r="D936" i="64"/>
  <c r="J936" i="64"/>
  <c r="K936" i="64" l="1"/>
  <c r="AN942" i="64"/>
  <c r="T942" i="64" s="1"/>
  <c r="T943" i="64" s="1"/>
  <c r="AS936" i="64"/>
  <c r="AC936" i="64"/>
  <c r="AE936" i="64" l="1"/>
  <c r="Y937" i="64"/>
  <c r="AW936" i="64"/>
  <c r="AB936" i="64"/>
  <c r="L936" i="64"/>
  <c r="AJ936" i="64"/>
  <c r="H936" i="64"/>
  <c r="AR937" i="64" s="1"/>
  <c r="F936" i="64"/>
  <c r="M937" i="64" l="1"/>
  <c r="AO937" i="64"/>
  <c r="AH936" i="64"/>
  <c r="AP937" i="64"/>
  <c r="AU940" i="64"/>
  <c r="AT940" i="64"/>
  <c r="Z940" i="64"/>
  <c r="AI936" i="64"/>
  <c r="I936" i="64"/>
  <c r="R938" i="64" l="1"/>
  <c r="R939" i="64" s="1"/>
  <c r="R940" i="64" s="1"/>
  <c r="R941" i="64" s="1"/>
  <c r="S942" i="64" s="1"/>
  <c r="S943" i="64" s="1"/>
  <c r="AB937" i="64"/>
  <c r="E936" i="64"/>
  <c r="C937" i="64" s="1"/>
  <c r="G937" i="64" s="1"/>
  <c r="R942" i="64" l="1"/>
  <c r="AC937" i="64"/>
  <c r="J937" i="64"/>
  <c r="K937" i="64" l="1"/>
  <c r="AE937" i="64"/>
  <c r="AJ937" i="64" l="1"/>
  <c r="L937" i="64"/>
  <c r="D937" i="64"/>
  <c r="AQ937" i="64" s="1"/>
  <c r="F937" i="64" l="1"/>
  <c r="U938" i="64" s="1"/>
  <c r="U939" i="64" s="1"/>
  <c r="U940" i="64" s="1"/>
  <c r="U941" i="64" s="1"/>
  <c r="U942" i="64" s="1"/>
  <c r="AS937" i="64"/>
  <c r="I937" i="64"/>
  <c r="H937" i="64"/>
  <c r="AI937" i="64"/>
  <c r="AL937" i="64" s="1"/>
  <c r="AM937" i="64" s="1"/>
  <c r="AH937" i="64" l="1"/>
  <c r="E937" i="64"/>
  <c r="C938" i="64" s="1"/>
  <c r="G938" i="64" s="1"/>
  <c r="AC938" i="64" s="1"/>
  <c r="Y938" i="64"/>
  <c r="M938" i="64" s="1"/>
  <c r="AW937" i="64"/>
  <c r="AE938" i="64" l="1"/>
  <c r="AF938" i="64" s="1"/>
  <c r="AG940" i="64" s="1"/>
  <c r="AB938" i="64"/>
  <c r="D938" i="64"/>
  <c r="J938" i="64"/>
  <c r="V942" i="64"/>
  <c r="V943" i="64" s="1"/>
  <c r="K938" i="64" l="1"/>
  <c r="P940" i="64"/>
  <c r="Q940" i="64"/>
  <c r="N944" i="64"/>
  <c r="O944" i="64"/>
  <c r="AS938" i="64"/>
  <c r="AQ938" i="64" l="1"/>
  <c r="AQ939" i="64" s="1"/>
  <c r="AQ940" i="64" s="1"/>
  <c r="AQ941" i="64" s="1"/>
  <c r="AR938" i="64"/>
  <c r="F938" i="64"/>
  <c r="Y939" i="64"/>
  <c r="L938" i="64"/>
  <c r="AJ938" i="64"/>
  <c r="H938" i="64"/>
  <c r="AI938" i="64" l="1"/>
  <c r="AH938" i="64"/>
  <c r="AW938" i="64"/>
  <c r="I938" i="64"/>
  <c r="AK938" i="64" l="1"/>
  <c r="AA939" i="64" s="1"/>
  <c r="AA940" i="64" s="1"/>
  <c r="M939" i="64"/>
  <c r="E938" i="64"/>
  <c r="C939" i="64" s="1"/>
  <c r="G939" i="64" s="1"/>
  <c r="AA941" i="64" l="1"/>
  <c r="AB939" i="64"/>
  <c r="D939" i="64"/>
  <c r="J939" i="64"/>
  <c r="AC939" i="64"/>
  <c r="AE939" i="64" l="1"/>
  <c r="K939" i="64"/>
  <c r="AR939" i="64" s="1"/>
  <c r="AR940" i="64" s="1"/>
  <c r="AR941" i="64" s="1"/>
  <c r="AA942" i="64"/>
  <c r="AS939" i="64"/>
  <c r="Y940" i="64" l="1"/>
  <c r="M940" i="64" s="1"/>
  <c r="AA943" i="64"/>
  <c r="T939" i="64"/>
  <c r="AV940" i="64" s="1"/>
  <c r="AV941" i="64" s="1"/>
  <c r="AV942" i="64" s="1"/>
  <c r="AV943" i="64" s="1"/>
  <c r="AV944" i="64" s="1"/>
  <c r="AJ939" i="64"/>
  <c r="H939" i="64"/>
  <c r="L939" i="64"/>
  <c r="F939" i="64"/>
  <c r="I939" i="64" l="1"/>
  <c r="AH939" i="64"/>
  <c r="AI939" i="64"/>
  <c r="AW939" i="64"/>
  <c r="AB940" i="64"/>
  <c r="E939" i="64" l="1"/>
  <c r="C940" i="64" l="1"/>
  <c r="G940" i="64" s="1"/>
  <c r="D940" i="64"/>
  <c r="J940" i="64"/>
  <c r="K940" i="64" l="1"/>
  <c r="X941" i="64" s="1"/>
  <c r="X942" i="64" s="1"/>
  <c r="X943" i="64" s="1"/>
  <c r="X944" i="64" s="1"/>
  <c r="X945" i="64" s="1"/>
  <c r="AC940" i="64"/>
  <c r="AS940" i="64"/>
  <c r="Y941" i="64" l="1"/>
  <c r="M941" i="64" s="1"/>
  <c r="AW940" i="64"/>
  <c r="AE940" i="64"/>
  <c r="L940" i="64"/>
  <c r="H940" i="64"/>
  <c r="AJ940" i="64"/>
  <c r="F940" i="64"/>
  <c r="I940" i="64" l="1"/>
  <c r="AI940" i="64"/>
  <c r="AH940" i="64"/>
  <c r="E940" i="64" l="1"/>
  <c r="C941" i="64" l="1"/>
  <c r="G941" i="64" s="1"/>
  <c r="W941" i="64" s="1"/>
  <c r="W942" i="64" s="1"/>
  <c r="W943" i="64" s="1"/>
  <c r="W944" i="64" s="1"/>
  <c r="D941" i="64"/>
  <c r="J941" i="64"/>
  <c r="K941" i="64" l="1"/>
  <c r="AN947" i="64"/>
  <c r="T947" i="64" s="1"/>
  <c r="T948" i="64" s="1"/>
  <c r="AS941" i="64"/>
  <c r="AC941" i="64"/>
  <c r="Y942" i="64" l="1"/>
  <c r="AW941" i="64"/>
  <c r="AE941" i="64"/>
  <c r="AB941" i="64"/>
  <c r="L941" i="64"/>
  <c r="AJ941" i="64"/>
  <c r="H941" i="64"/>
  <c r="AR942" i="64" s="1"/>
  <c r="F941" i="64"/>
  <c r="M942" i="64" l="1"/>
  <c r="AO942" i="64"/>
  <c r="AH941" i="64"/>
  <c r="AP942" i="64"/>
  <c r="AI941" i="64"/>
  <c r="AU945" i="64"/>
  <c r="AT945" i="64"/>
  <c r="Z945" i="64"/>
  <c r="I941" i="64"/>
  <c r="R943" i="64" l="1"/>
  <c r="R944" i="64" s="1"/>
  <c r="R945" i="64" s="1"/>
  <c r="R946" i="64" s="1"/>
  <c r="S947" i="64" s="1"/>
  <c r="S948" i="64" s="1"/>
  <c r="AB942" i="64"/>
  <c r="E941" i="64"/>
  <c r="C942" i="64" s="1"/>
  <c r="G942" i="64" s="1"/>
  <c r="R947" i="64" l="1"/>
  <c r="J942" i="64"/>
  <c r="AC942" i="64"/>
  <c r="AE942" i="64" l="1"/>
  <c r="K942" i="64"/>
  <c r="L942" i="64" l="1"/>
  <c r="AJ942" i="64"/>
  <c r="D942" i="64"/>
  <c r="AQ942" i="64" s="1"/>
  <c r="F942" i="64" l="1"/>
  <c r="U943" i="64" s="1"/>
  <c r="U944" i="64" s="1"/>
  <c r="U945" i="64" s="1"/>
  <c r="U946" i="64" s="1"/>
  <c r="U947" i="64" s="1"/>
  <c r="I942" i="64"/>
  <c r="AS942" i="64"/>
  <c r="AI942" i="64"/>
  <c r="AL942" i="64" s="1"/>
  <c r="AM942" i="64" s="1"/>
  <c r="H942" i="64"/>
  <c r="AH942" i="64" l="1"/>
  <c r="Y943" i="64"/>
  <c r="M943" i="64" s="1"/>
  <c r="AW942" i="64"/>
  <c r="E942" i="64"/>
  <c r="C943" i="64" s="1"/>
  <c r="G943" i="64" s="1"/>
  <c r="AC943" i="64" s="1"/>
  <c r="D943" i="64" l="1"/>
  <c r="AB943" i="64"/>
  <c r="J943" i="64"/>
  <c r="AE943" i="64"/>
  <c r="AF943" i="64" s="1"/>
  <c r="AG945" i="64" s="1"/>
  <c r="V947" i="64"/>
  <c r="V948" i="64" s="1"/>
  <c r="Q945" i="64" l="1"/>
  <c r="P945" i="64"/>
  <c r="K943" i="64"/>
  <c r="AS943" i="64"/>
  <c r="N949" i="64"/>
  <c r="O949" i="64"/>
  <c r="AR943" i="64" l="1"/>
  <c r="AQ943" i="64"/>
  <c r="AQ944" i="64" s="1"/>
  <c r="AQ945" i="64" s="1"/>
  <c r="AQ946" i="64" s="1"/>
  <c r="F943" i="64"/>
  <c r="Y944" i="64"/>
  <c r="AJ943" i="64"/>
  <c r="L943" i="64"/>
  <c r="H943" i="64"/>
  <c r="AW943" i="64" l="1"/>
  <c r="AH943" i="64"/>
  <c r="I943" i="64"/>
  <c r="AI943" i="64"/>
  <c r="AK943" i="64" l="1"/>
  <c r="AA944" i="64" s="1"/>
  <c r="AA945" i="64" s="1"/>
  <c r="M944" i="64"/>
  <c r="E943" i="64"/>
  <c r="C944" i="64" s="1"/>
  <c r="G944" i="64" s="1"/>
  <c r="D944" i="64" l="1"/>
  <c r="AB944" i="64"/>
  <c r="J944" i="64"/>
  <c r="AC944" i="64"/>
  <c r="AS944" i="64"/>
  <c r="AA946" i="64"/>
  <c r="AE944" i="64" l="1"/>
  <c r="K944" i="64"/>
  <c r="AR944" i="64" s="1"/>
  <c r="AR945" i="64" s="1"/>
  <c r="AR946" i="64" s="1"/>
  <c r="Y945" i="64"/>
  <c r="M945" i="64" s="1"/>
  <c r="AA947" i="64"/>
  <c r="F944" i="64" l="1"/>
  <c r="AB945" i="64"/>
  <c r="T944" i="64"/>
  <c r="AV945" i="64" s="1"/>
  <c r="AV946" i="64" s="1"/>
  <c r="AV947" i="64" s="1"/>
  <c r="AV948" i="64" s="1"/>
  <c r="AV949" i="64" s="1"/>
  <c r="H944" i="64"/>
  <c r="L944" i="64"/>
  <c r="AJ944" i="64"/>
  <c r="AA948" i="64"/>
  <c r="I944" i="64" l="1"/>
  <c r="AW944" i="64"/>
  <c r="AH944" i="64"/>
  <c r="AI944" i="64"/>
  <c r="E944" i="64" l="1"/>
  <c r="C945" i="64" l="1"/>
  <c r="G945" i="64" s="1"/>
  <c r="D945" i="64"/>
  <c r="J945" i="64"/>
  <c r="K945" i="64" l="1"/>
  <c r="AC945" i="64"/>
  <c r="AS945" i="64"/>
  <c r="F945" i="64" l="1"/>
  <c r="X946" i="64"/>
  <c r="X947" i="64" s="1"/>
  <c r="X948" i="64" s="1"/>
  <c r="X949" i="64" s="1"/>
  <c r="X950" i="64" s="1"/>
  <c r="AE945" i="64"/>
  <c r="Y946" i="64"/>
  <c r="M946" i="64" s="1"/>
  <c r="AW945" i="64"/>
  <c r="L945" i="64"/>
  <c r="H945" i="64"/>
  <c r="AJ945" i="64"/>
  <c r="AI945" i="64" l="1"/>
  <c r="AH945" i="64"/>
  <c r="I945" i="64"/>
  <c r="E945" i="64" l="1"/>
  <c r="C946" i="64" l="1"/>
  <c r="G946" i="64" s="1"/>
  <c r="W946" i="64" s="1"/>
  <c r="W947" i="64" s="1"/>
  <c r="W948" i="64" s="1"/>
  <c r="W949" i="64" s="1"/>
  <c r="J946" i="64"/>
  <c r="D946" i="64"/>
  <c r="K946" i="64" l="1"/>
  <c r="AN952" i="64"/>
  <c r="T952" i="64" s="1"/>
  <c r="T953" i="64" s="1"/>
  <c r="AC946" i="64"/>
  <c r="AS946" i="64"/>
  <c r="Y947" i="64" l="1"/>
  <c r="AW946" i="64"/>
  <c r="AE946" i="64"/>
  <c r="AB946" i="64"/>
  <c r="AJ946" i="64"/>
  <c r="H946" i="64"/>
  <c r="AR947" i="64" s="1"/>
  <c r="L946" i="64"/>
  <c r="F946" i="64"/>
  <c r="M947" i="64" l="1"/>
  <c r="AO947" i="64"/>
  <c r="Z950" i="64"/>
  <c r="AU950" i="64"/>
  <c r="AT950" i="64"/>
  <c r="I946" i="64"/>
  <c r="AH946" i="64"/>
  <c r="AP947" i="64"/>
  <c r="AI946" i="64"/>
  <c r="R948" i="64" l="1"/>
  <c r="R949" i="64" s="1"/>
  <c r="R950" i="64" s="1"/>
  <c r="R951" i="64" s="1"/>
  <c r="R952" i="64" s="1"/>
  <c r="E946" i="64"/>
  <c r="C947" i="64" s="1"/>
  <c r="G947" i="64" s="1"/>
  <c r="AB947" i="64"/>
  <c r="S952" i="64" l="1"/>
  <c r="S953" i="64" s="1"/>
  <c r="J947" i="64"/>
  <c r="K947" i="64" s="1"/>
  <c r="AC947" i="64"/>
  <c r="AE947" i="64" l="1"/>
  <c r="AJ947" i="64"/>
  <c r="L947" i="64"/>
  <c r="D947" i="64"/>
  <c r="AQ947" i="64" s="1"/>
  <c r="AI947" i="64" l="1"/>
  <c r="AL947" i="64" s="1"/>
  <c r="AM947" i="64" s="1"/>
  <c r="F947" i="64"/>
  <c r="U948" i="64" s="1"/>
  <c r="U949" i="64" s="1"/>
  <c r="U950" i="64" s="1"/>
  <c r="U951" i="64" s="1"/>
  <c r="U952" i="64" s="1"/>
  <c r="I947" i="64"/>
  <c r="AS947" i="64"/>
  <c r="H947" i="64"/>
  <c r="AH947" i="64" l="1"/>
  <c r="Y948" i="64"/>
  <c r="M948" i="64" s="1"/>
  <c r="AW947" i="64"/>
  <c r="E947" i="64"/>
  <c r="C948" i="64" s="1"/>
  <c r="G948" i="64" s="1"/>
  <c r="AC948" i="64" s="1"/>
  <c r="AE948" i="64" l="1"/>
  <c r="AF948" i="64" s="1"/>
  <c r="AG950" i="64" s="1"/>
  <c r="AB948" i="64"/>
  <c r="D948" i="64"/>
  <c r="J948" i="64"/>
  <c r="V952" i="64"/>
  <c r="V953" i="64" s="1"/>
  <c r="K948" i="64" l="1"/>
  <c r="AS948" i="64"/>
  <c r="P950" i="64"/>
  <c r="Q950" i="64"/>
  <c r="N954" i="64"/>
  <c r="O954" i="64"/>
  <c r="AQ948" i="64" l="1"/>
  <c r="AQ949" i="64" s="1"/>
  <c r="AQ950" i="64" s="1"/>
  <c r="AQ951" i="64" s="1"/>
  <c r="AR948" i="64"/>
  <c r="L948" i="64"/>
  <c r="AJ948" i="64"/>
  <c r="H948" i="64"/>
  <c r="Y949" i="64"/>
  <c r="F948" i="64"/>
  <c r="AH948" i="64" l="1"/>
  <c r="AW948" i="64"/>
  <c r="AI948" i="64"/>
  <c r="I948" i="64"/>
  <c r="AK948" i="64" l="1"/>
  <c r="AA949" i="64" s="1"/>
  <c r="AA950" i="64" s="1"/>
  <c r="M949" i="64"/>
  <c r="E948" i="64"/>
  <c r="C949" i="64" s="1"/>
  <c r="G949" i="64" s="1"/>
  <c r="AC949" i="64" l="1"/>
  <c r="D949" i="64"/>
  <c r="AB949" i="64"/>
  <c r="J949" i="64"/>
  <c r="AA951" i="64"/>
  <c r="K949" i="64" l="1"/>
  <c r="AR949" i="64" s="1"/>
  <c r="AR950" i="64" s="1"/>
  <c r="AR951" i="64" s="1"/>
  <c r="AS949" i="64"/>
  <c r="AA952" i="64"/>
  <c r="AE949" i="64"/>
  <c r="AA953" i="64" l="1"/>
  <c r="Y950" i="64"/>
  <c r="M950" i="64" s="1"/>
  <c r="T949" i="64"/>
  <c r="AV950" i="64" s="1"/>
  <c r="AV951" i="64" s="1"/>
  <c r="AV952" i="64" s="1"/>
  <c r="AV953" i="64" s="1"/>
  <c r="AV954" i="64" s="1"/>
  <c r="H949" i="64"/>
  <c r="AJ949" i="64"/>
  <c r="L949" i="64"/>
  <c r="F949" i="64"/>
  <c r="AI949" i="64" l="1"/>
  <c r="AB950" i="64"/>
  <c r="AW949" i="64"/>
  <c r="AH949" i="64"/>
  <c r="I949" i="64"/>
  <c r="E949" i="64" l="1"/>
  <c r="C950" i="64" l="1"/>
  <c r="G950" i="64" s="1"/>
  <c r="D950" i="64"/>
  <c r="J950" i="64"/>
  <c r="K950" i="64" l="1"/>
  <c r="X951" i="64" s="1"/>
  <c r="X952" i="64" s="1"/>
  <c r="X953" i="64" s="1"/>
  <c r="X954" i="64" s="1"/>
  <c r="X955" i="64" s="1"/>
  <c r="AC950" i="64"/>
  <c r="AS950" i="64"/>
  <c r="F950" i="64" l="1"/>
  <c r="AE950" i="64"/>
  <c r="Y951" i="64"/>
  <c r="M951" i="64" s="1"/>
  <c r="AW950" i="64"/>
  <c r="AJ950" i="64"/>
  <c r="H950" i="64"/>
  <c r="L950" i="64"/>
  <c r="I950" i="64" l="1"/>
  <c r="AH950" i="64"/>
  <c r="AI950" i="64"/>
  <c r="E950" i="64" l="1"/>
  <c r="C951" i="64" l="1"/>
  <c r="G951" i="64" s="1"/>
  <c r="W951" i="64" s="1"/>
  <c r="W952" i="64" s="1"/>
  <c r="W953" i="64" s="1"/>
  <c r="W954" i="64" s="1"/>
  <c r="J951" i="64"/>
  <c r="D951" i="64"/>
  <c r="K951" i="64" l="1"/>
  <c r="AN957" i="64"/>
  <c r="T957" i="64" s="1"/>
  <c r="T958" i="64" s="1"/>
  <c r="AC951" i="64"/>
  <c r="AS951" i="64"/>
  <c r="AB951" i="64" l="1"/>
  <c r="Y952" i="64"/>
  <c r="AW951" i="64"/>
  <c r="AE951" i="64"/>
  <c r="L951" i="64"/>
  <c r="H951" i="64"/>
  <c r="AR952" i="64" s="1"/>
  <c r="AJ951" i="64"/>
  <c r="F951" i="64"/>
  <c r="M952" i="64" l="1"/>
  <c r="AO952" i="64"/>
  <c r="AI951" i="64"/>
  <c r="AH951" i="64"/>
  <c r="AP952" i="64"/>
  <c r="I951" i="64"/>
  <c r="AU955" i="64"/>
  <c r="AT955" i="64"/>
  <c r="Z955" i="64"/>
  <c r="AB952" i="64" l="1"/>
  <c r="R953" i="64"/>
  <c r="R954" i="64" s="1"/>
  <c r="R955" i="64" s="1"/>
  <c r="R956" i="64" s="1"/>
  <c r="R957" i="64" s="1"/>
  <c r="E951" i="64"/>
  <c r="S957" i="64" l="1"/>
  <c r="S958" i="64" s="1"/>
  <c r="C952" i="64"/>
  <c r="G952" i="64" s="1"/>
  <c r="J952" i="64"/>
  <c r="AC952" i="64" l="1"/>
  <c r="K952" i="64"/>
  <c r="AE952" i="64" l="1"/>
  <c r="AJ952" i="64"/>
  <c r="L952" i="64"/>
  <c r="D952" i="64"/>
  <c r="AQ952" i="64" s="1"/>
  <c r="F952" i="64" l="1"/>
  <c r="U953" i="64" s="1"/>
  <c r="U954" i="64" s="1"/>
  <c r="U955" i="64" s="1"/>
  <c r="U956" i="64" s="1"/>
  <c r="U957" i="64" s="1"/>
  <c r="AS952" i="64"/>
  <c r="I952" i="64"/>
  <c r="H952" i="64"/>
  <c r="AI952" i="64"/>
  <c r="AL952" i="64" s="1"/>
  <c r="AM952" i="64" s="1"/>
  <c r="E952" i="64" l="1"/>
  <c r="C953" i="64" s="1"/>
  <c r="G953" i="64" s="1"/>
  <c r="AC953" i="64" s="1"/>
  <c r="AH952" i="64"/>
  <c r="Y953" i="64"/>
  <c r="M953" i="64" s="1"/>
  <c r="AW952" i="64"/>
  <c r="AB953" i="64" l="1"/>
  <c r="D953" i="64"/>
  <c r="J953" i="64"/>
  <c r="V957" i="64"/>
  <c r="V958" i="64" s="1"/>
  <c r="AE953" i="64"/>
  <c r="AF953" i="64" s="1"/>
  <c r="AG955" i="64" s="1"/>
  <c r="Q955" i="64" l="1"/>
  <c r="P955" i="64"/>
  <c r="N959" i="64"/>
  <c r="O959" i="64"/>
  <c r="AS953" i="64"/>
  <c r="K953" i="64"/>
  <c r="AR953" i="64" l="1"/>
  <c r="AQ953" i="64"/>
  <c r="AQ954" i="64" s="1"/>
  <c r="AQ955" i="64" s="1"/>
  <c r="AQ956" i="64" s="1"/>
  <c r="F953" i="64"/>
  <c r="Y954" i="64"/>
  <c r="AJ953" i="64"/>
  <c r="L953" i="64"/>
  <c r="H953" i="64"/>
  <c r="AH953" i="64" l="1"/>
  <c r="AW953" i="64"/>
  <c r="AI953" i="64"/>
  <c r="I953" i="64"/>
  <c r="AK953" i="64" l="1"/>
  <c r="AA954" i="64" s="1"/>
  <c r="AA955" i="64" s="1"/>
  <c r="E953" i="64"/>
  <c r="C954" i="64" s="1"/>
  <c r="G954" i="64" s="1"/>
  <c r="M954" i="64" l="1"/>
  <c r="AB954" i="64" s="1"/>
  <c r="AC954" i="64"/>
  <c r="AA956" i="64"/>
  <c r="D954" i="64" l="1"/>
  <c r="J954" i="64"/>
  <c r="K954" i="64" s="1"/>
  <c r="AR954" i="64" s="1"/>
  <c r="AR955" i="64" s="1"/>
  <c r="AR956" i="64" s="1"/>
  <c r="AS954" i="64"/>
  <c r="AA957" i="64"/>
  <c r="AE954" i="64"/>
  <c r="F954" i="64" l="1"/>
  <c r="AA958" i="64"/>
  <c r="T954" i="64"/>
  <c r="AV955" i="64" s="1"/>
  <c r="AV956" i="64" s="1"/>
  <c r="AV957" i="64" s="1"/>
  <c r="AV958" i="64" s="1"/>
  <c r="AV959" i="64" s="1"/>
  <c r="AJ954" i="64"/>
  <c r="H954" i="64"/>
  <c r="L954" i="64"/>
  <c r="Y955" i="64"/>
  <c r="M955" i="64" s="1"/>
  <c r="AB955" i="64" l="1"/>
  <c r="I954" i="64"/>
  <c r="AH954" i="64"/>
  <c r="AI954" i="64"/>
  <c r="AW954" i="64"/>
  <c r="E954" i="64" l="1"/>
  <c r="C955" i="64" l="1"/>
  <c r="G955" i="64" s="1"/>
  <c r="D955" i="64"/>
  <c r="J955" i="64"/>
  <c r="K955" i="64" l="1"/>
  <c r="X956" i="64" s="1"/>
  <c r="X957" i="64" s="1"/>
  <c r="X958" i="64" s="1"/>
  <c r="X959" i="64" s="1"/>
  <c r="X960" i="64" s="1"/>
  <c r="AC955" i="64"/>
  <c r="AS955" i="64"/>
  <c r="AE955" i="64" l="1"/>
  <c r="Y956" i="64"/>
  <c r="M956" i="64" s="1"/>
  <c r="AW955" i="64"/>
  <c r="AJ955" i="64"/>
  <c r="L955" i="64"/>
  <c r="H955" i="64"/>
  <c r="F955" i="64"/>
  <c r="I955" i="64" l="1"/>
  <c r="AH955" i="64"/>
  <c r="AI955" i="64"/>
  <c r="E955" i="64" l="1"/>
  <c r="C956" i="64" l="1"/>
  <c r="G956" i="64" s="1"/>
  <c r="W956" i="64" s="1"/>
  <c r="W957" i="64" s="1"/>
  <c r="W958" i="64" s="1"/>
  <c r="W959" i="64" s="1"/>
  <c r="D956" i="64"/>
  <c r="J956" i="64"/>
  <c r="K956" i="64" l="1"/>
  <c r="F956" i="64" s="1"/>
  <c r="AN962" i="64"/>
  <c r="T962" i="64" s="1"/>
  <c r="T963" i="64" s="1"/>
  <c r="AC956" i="64"/>
  <c r="AS956" i="64"/>
  <c r="Y957" i="64" l="1"/>
  <c r="AW956" i="64"/>
  <c r="AE956" i="64"/>
  <c r="AB956" i="64"/>
  <c r="L956" i="64"/>
  <c r="AJ956" i="64"/>
  <c r="H956" i="64"/>
  <c r="AR957" i="64" s="1"/>
  <c r="M957" i="64" l="1"/>
  <c r="AO957" i="64"/>
  <c r="Z960" i="64"/>
  <c r="AU960" i="64"/>
  <c r="AT960" i="64"/>
  <c r="AP957" i="64"/>
  <c r="AH956" i="64"/>
  <c r="AI956" i="64"/>
  <c r="I956" i="64"/>
  <c r="R958" i="64" l="1"/>
  <c r="R959" i="64" s="1"/>
  <c r="R960" i="64" s="1"/>
  <c r="R961" i="64" s="1"/>
  <c r="S962" i="64" s="1"/>
  <c r="S963" i="64" s="1"/>
  <c r="E956" i="64"/>
  <c r="C957" i="64" s="1"/>
  <c r="G957" i="64" s="1"/>
  <c r="AB957" i="64"/>
  <c r="R962" i="64" l="1"/>
  <c r="AC957" i="64"/>
  <c r="J957" i="64"/>
  <c r="AE957" i="64" l="1"/>
  <c r="K957" i="64"/>
  <c r="D957" i="64" s="1"/>
  <c r="AQ957" i="64" s="1"/>
  <c r="AS957" i="64" l="1"/>
  <c r="AJ957" i="64"/>
  <c r="H957" i="64"/>
  <c r="L957" i="64"/>
  <c r="F957" i="64"/>
  <c r="U958" i="64" s="1"/>
  <c r="U959" i="64" s="1"/>
  <c r="U960" i="64" s="1"/>
  <c r="U961" i="64" s="1"/>
  <c r="U962" i="64" s="1"/>
  <c r="Y958" i="64" l="1"/>
  <c r="M958" i="64" s="1"/>
  <c r="AW957" i="64"/>
  <c r="I957" i="64"/>
  <c r="AH957" i="64"/>
  <c r="AI957" i="64"/>
  <c r="AL957" i="64" s="1"/>
  <c r="AM957" i="64" s="1"/>
  <c r="V962" i="64" l="1"/>
  <c r="V963" i="64" s="1"/>
  <c r="AB958" i="64"/>
  <c r="E957" i="64"/>
  <c r="C958" i="64" s="1"/>
  <c r="G958" i="64" s="1"/>
  <c r="AC958" i="64" l="1"/>
  <c r="D958" i="64"/>
  <c r="J958" i="64"/>
  <c r="N964" i="64"/>
  <c r="O964" i="64"/>
  <c r="K958" i="64" l="1"/>
  <c r="F958" i="64" s="1"/>
  <c r="AE958" i="64"/>
  <c r="AF958" i="64" s="1"/>
  <c r="AG960" i="64" s="1"/>
  <c r="AS958" i="64"/>
  <c r="AQ958" i="64" l="1"/>
  <c r="AQ959" i="64" s="1"/>
  <c r="AQ960" i="64" s="1"/>
  <c r="AR958" i="64"/>
  <c r="P960" i="64"/>
  <c r="Q960" i="64"/>
  <c r="Y959" i="64"/>
  <c r="L958" i="64"/>
  <c r="AJ958" i="64"/>
  <c r="H958" i="64"/>
  <c r="AQ961" i="64" l="1"/>
  <c r="AH958" i="64"/>
  <c r="I958" i="64"/>
  <c r="AI958" i="64"/>
  <c r="AW958" i="64"/>
  <c r="AK958" i="64" l="1"/>
  <c r="AA959" i="64" s="1"/>
  <c r="AA960" i="64" s="1"/>
  <c r="M959" i="64"/>
  <c r="E958" i="64"/>
  <c r="C959" i="64" s="1"/>
  <c r="G959" i="64" s="1"/>
  <c r="D959" i="64" l="1"/>
  <c r="AB959" i="64"/>
  <c r="J959" i="64"/>
  <c r="AC959" i="64"/>
  <c r="AS959" i="64"/>
  <c r="AA961" i="64"/>
  <c r="K959" i="64" l="1"/>
  <c r="AR959" i="64" s="1"/>
  <c r="AR960" i="64" s="1"/>
  <c r="AR961" i="64" s="1"/>
  <c r="Y960" i="64"/>
  <c r="M960" i="64" s="1"/>
  <c r="AE959" i="64"/>
  <c r="AA962" i="64"/>
  <c r="F959" i="64" l="1"/>
  <c r="AB960" i="64"/>
  <c r="AA963" i="64"/>
  <c r="T959" i="64"/>
  <c r="AV960" i="64" s="1"/>
  <c r="AV961" i="64" s="1"/>
  <c r="AV962" i="64" s="1"/>
  <c r="AV963" i="64" s="1"/>
  <c r="AV964" i="64" s="1"/>
  <c r="H959" i="64"/>
  <c r="AJ959" i="64"/>
  <c r="L959" i="64"/>
  <c r="AW959" i="64" l="1"/>
  <c r="I959" i="64"/>
  <c r="AI959" i="64"/>
  <c r="AH959" i="64"/>
  <c r="E959" i="64" l="1"/>
  <c r="C960" i="64" l="1"/>
  <c r="G960" i="64" s="1"/>
  <c r="D960" i="64"/>
  <c r="J960" i="64"/>
  <c r="K960" i="64" l="1"/>
  <c r="AS960" i="64"/>
  <c r="AC960" i="64"/>
  <c r="F960" i="64" l="1"/>
  <c r="X961" i="64"/>
  <c r="X962" i="64" s="1"/>
  <c r="X963" i="64" s="1"/>
  <c r="X964" i="64" s="1"/>
  <c r="X965" i="64" s="1"/>
  <c r="Y961" i="64"/>
  <c r="M961" i="64" s="1"/>
  <c r="AW960" i="64"/>
  <c r="AE960" i="64"/>
  <c r="AJ960" i="64"/>
  <c r="H960" i="64"/>
  <c r="L960" i="64"/>
  <c r="I960" i="64" l="1"/>
  <c r="AH960" i="64"/>
  <c r="AI960" i="64"/>
  <c r="E960" i="64" l="1"/>
  <c r="C961" i="64" l="1"/>
  <c r="G961" i="64" s="1"/>
  <c r="W961" i="64" s="1"/>
  <c r="W962" i="64" s="1"/>
  <c r="W963" i="64" s="1"/>
  <c r="W964" i="64" s="1"/>
  <c r="J961" i="64"/>
  <c r="D961" i="64"/>
  <c r="K961" i="64" l="1"/>
  <c r="AN967" i="64"/>
  <c r="T967" i="64" s="1"/>
  <c r="T968" i="64" s="1"/>
  <c r="AS961" i="64"/>
  <c r="AC961" i="64"/>
  <c r="AB961" i="64" l="1"/>
  <c r="AE961" i="64"/>
  <c r="Y962" i="64"/>
  <c r="AW961" i="64"/>
  <c r="L961" i="64"/>
  <c r="H961" i="64"/>
  <c r="AR962" i="64" s="1"/>
  <c r="AJ961" i="64"/>
  <c r="F961" i="64"/>
  <c r="M962" i="64" l="1"/>
  <c r="AO962" i="64"/>
  <c r="AI961" i="64"/>
  <c r="AP962" i="64"/>
  <c r="AH961" i="64"/>
  <c r="I961" i="64"/>
  <c r="Z965" i="64"/>
  <c r="AT965" i="64"/>
  <c r="AU965" i="64"/>
  <c r="AB962" i="64" l="1"/>
  <c r="R963" i="64"/>
  <c r="R964" i="64" s="1"/>
  <c r="R965" i="64" s="1"/>
  <c r="R966" i="64" s="1"/>
  <c r="S967" i="64" s="1"/>
  <c r="S968" i="64" s="1"/>
  <c r="E961" i="64"/>
  <c r="R967" i="64" l="1"/>
  <c r="C962" i="64"/>
  <c r="G962" i="64" s="1"/>
  <c r="J962" i="64"/>
  <c r="K962" i="64" l="1"/>
  <c r="AC962" i="64"/>
  <c r="AE962" i="64" l="1"/>
  <c r="AJ962" i="64"/>
  <c r="L962" i="64"/>
  <c r="D962" i="64"/>
  <c r="AQ962" i="64" s="1"/>
  <c r="F962" i="64" l="1"/>
  <c r="U963" i="64" s="1"/>
  <c r="U964" i="64" s="1"/>
  <c r="U965" i="64" s="1"/>
  <c r="U966" i="64" s="1"/>
  <c r="U967" i="64" s="1"/>
  <c r="I962" i="64"/>
  <c r="AS962" i="64"/>
  <c r="H962" i="64"/>
  <c r="AI962" i="64"/>
  <c r="AL962" i="64" s="1"/>
  <c r="AM962" i="64" s="1"/>
  <c r="Y963" i="64" l="1"/>
  <c r="M963" i="64" s="1"/>
  <c r="AW962" i="64"/>
  <c r="AH962" i="64"/>
  <c r="E962" i="64"/>
  <c r="C963" i="64" s="1"/>
  <c r="G963" i="64" s="1"/>
  <c r="AC963" i="64" s="1"/>
  <c r="AE963" i="64" l="1"/>
  <c r="AF963" i="64" s="1"/>
  <c r="AG965" i="64" s="1"/>
  <c r="V967" i="64"/>
  <c r="V968" i="64" s="1"/>
  <c r="AB963" i="64"/>
  <c r="D963" i="64"/>
  <c r="AS963" i="64" s="1"/>
  <c r="J963" i="64"/>
  <c r="Y964" i="64" l="1"/>
  <c r="N969" i="64"/>
  <c r="O969" i="64"/>
  <c r="Q965" i="64"/>
  <c r="P965" i="64"/>
  <c r="K963" i="64"/>
  <c r="AQ963" i="64" l="1"/>
  <c r="AQ964" i="64" s="1"/>
  <c r="AQ965" i="64" s="1"/>
  <c r="AQ966" i="64" s="1"/>
  <c r="AR963" i="64"/>
  <c r="AJ963" i="64"/>
  <c r="L963" i="64"/>
  <c r="H963" i="64"/>
  <c r="F963" i="64"/>
  <c r="AW963" i="64" l="1"/>
  <c r="I963" i="64"/>
  <c r="AI963" i="64"/>
  <c r="AH963" i="64"/>
  <c r="AK963" i="64" l="1"/>
  <c r="M964" i="64" s="1"/>
  <c r="E963" i="64"/>
  <c r="C964" i="64" s="1"/>
  <c r="G964" i="64" s="1"/>
  <c r="AA964" i="64" l="1"/>
  <c r="D964" i="64"/>
  <c r="AS964" i="64" s="1"/>
  <c r="AB964" i="64"/>
  <c r="J964" i="64"/>
  <c r="AC964" i="64"/>
  <c r="AA965" i="64"/>
  <c r="Y965" i="64" l="1"/>
  <c r="M965" i="64" s="1"/>
  <c r="AE964" i="64"/>
  <c r="K964" i="64"/>
  <c r="AR964" i="64" s="1"/>
  <c r="AR965" i="64" s="1"/>
  <c r="AR966" i="64" s="1"/>
  <c r="AA966" i="64"/>
  <c r="F964" i="64" l="1"/>
  <c r="T964" i="64"/>
  <c r="AV965" i="64" s="1"/>
  <c r="AV966" i="64" s="1"/>
  <c r="AV967" i="64" s="1"/>
  <c r="AV968" i="64" s="1"/>
  <c r="AV969" i="64" s="1"/>
  <c r="H964" i="64"/>
  <c r="L964" i="64"/>
  <c r="AJ964" i="64"/>
  <c r="AA967" i="64"/>
  <c r="AB965" i="64"/>
  <c r="AA968" i="64" l="1"/>
  <c r="I964" i="64"/>
  <c r="AW964" i="64"/>
  <c r="AI964" i="64"/>
  <c r="AH964" i="64"/>
  <c r="E964" i="64" l="1"/>
  <c r="C965" i="64" l="1"/>
  <c r="G965" i="64" s="1"/>
  <c r="D965" i="64"/>
  <c r="J965" i="64"/>
  <c r="K965" i="64" l="1"/>
  <c r="X966" i="64" s="1"/>
  <c r="X967" i="64" s="1"/>
  <c r="X968" i="64" s="1"/>
  <c r="X969" i="64" s="1"/>
  <c r="X970" i="64" s="1"/>
  <c r="AS965" i="64"/>
  <c r="AC965" i="64"/>
  <c r="AE965" i="64" l="1"/>
  <c r="L965" i="64"/>
  <c r="AJ965" i="64"/>
  <c r="H965" i="64"/>
  <c r="Y966" i="64"/>
  <c r="M966" i="64" s="1"/>
  <c r="AW965" i="64"/>
  <c r="F965" i="64"/>
  <c r="AH965" i="64" l="1"/>
  <c r="I965" i="64"/>
  <c r="AI965" i="64"/>
  <c r="E965" i="64" l="1"/>
  <c r="C966" i="64" l="1"/>
  <c r="G966" i="64" s="1"/>
  <c r="W966" i="64" s="1"/>
  <c r="W967" i="64" s="1"/>
  <c r="W968" i="64" s="1"/>
  <c r="W969" i="64" s="1"/>
  <c r="J966" i="64"/>
  <c r="D966" i="64"/>
  <c r="K966" i="64" l="1"/>
  <c r="AN972" i="64"/>
  <c r="T972" i="64" s="1"/>
  <c r="T973" i="64" s="1"/>
  <c r="AC966" i="64"/>
  <c r="AS966" i="64"/>
  <c r="AB966" i="64" l="1"/>
  <c r="Y967" i="64"/>
  <c r="AW966" i="64"/>
  <c r="AE966" i="64"/>
  <c r="AJ966" i="64"/>
  <c r="L966" i="64"/>
  <c r="H966" i="64"/>
  <c r="AR967" i="64" s="1"/>
  <c r="F966" i="64"/>
  <c r="M967" i="64" l="1"/>
  <c r="AO967" i="64"/>
  <c r="AH966" i="64"/>
  <c r="AP967" i="64"/>
  <c r="I966" i="64"/>
  <c r="AI966" i="64"/>
  <c r="Z970" i="64"/>
  <c r="AU970" i="64"/>
  <c r="AT970" i="64"/>
  <c r="R968" i="64" l="1"/>
  <c r="R969" i="64" s="1"/>
  <c r="R970" i="64" s="1"/>
  <c r="R971" i="64" s="1"/>
  <c r="S972" i="64" s="1"/>
  <c r="S973" i="64" s="1"/>
  <c r="AB967" i="64"/>
  <c r="E966" i="64"/>
  <c r="R972" i="64" l="1"/>
  <c r="C967" i="64"/>
  <c r="G967" i="64" s="1"/>
  <c r="J967" i="64"/>
  <c r="K967" i="64" l="1"/>
  <c r="AC967" i="64"/>
  <c r="AE967" i="64" l="1"/>
  <c r="L967" i="64"/>
  <c r="AJ967" i="64"/>
  <c r="D967" i="64"/>
  <c r="AQ967" i="64" s="1"/>
  <c r="H967" i="64" l="1"/>
  <c r="AH967" i="64" s="1"/>
  <c r="AI967" i="64"/>
  <c r="AL967" i="64" s="1"/>
  <c r="AM967" i="64" s="1"/>
  <c r="F967" i="64"/>
  <c r="U968" i="64" s="1"/>
  <c r="U969" i="64" s="1"/>
  <c r="U970" i="64" s="1"/>
  <c r="U971" i="64" s="1"/>
  <c r="U972" i="64" s="1"/>
  <c r="I967" i="64"/>
  <c r="AS967" i="64"/>
  <c r="Y968" i="64" l="1"/>
  <c r="M968" i="64" s="1"/>
  <c r="AW967" i="64"/>
  <c r="E967" i="64"/>
  <c r="C968" i="64" s="1"/>
  <c r="G968" i="64" s="1"/>
  <c r="AC968" i="64" s="1"/>
  <c r="V972" i="64" l="1"/>
  <c r="V973" i="64" s="1"/>
  <c r="AE968" i="64"/>
  <c r="AF968" i="64" s="1"/>
  <c r="AG970" i="64" s="1"/>
  <c r="D968" i="64"/>
  <c r="AB968" i="64"/>
  <c r="J968" i="64"/>
  <c r="AS968" i="64" l="1"/>
  <c r="Q970" i="64"/>
  <c r="P970" i="64"/>
  <c r="K968" i="64"/>
  <c r="N974" i="64"/>
  <c r="O974" i="64"/>
  <c r="AQ968" i="64" l="1"/>
  <c r="AQ969" i="64" s="1"/>
  <c r="AQ970" i="64" s="1"/>
  <c r="AQ971" i="64" s="1"/>
  <c r="AR968" i="64"/>
  <c r="L968" i="64"/>
  <c r="H968" i="64"/>
  <c r="AJ968" i="64"/>
  <c r="F968" i="64"/>
  <c r="Y969" i="64"/>
  <c r="AW968" i="64" l="1"/>
  <c r="AI968" i="64"/>
  <c r="AH968" i="64"/>
  <c r="I968" i="64"/>
  <c r="AK968" i="64" l="1"/>
  <c r="AA969" i="64" s="1"/>
  <c r="AA970" i="64" s="1"/>
  <c r="M969" i="64"/>
  <c r="E968" i="64"/>
  <c r="C969" i="64" s="1"/>
  <c r="G969" i="64" s="1"/>
  <c r="AB969" i="64" l="1"/>
  <c r="J969" i="64"/>
  <c r="K969" i="64" s="1"/>
  <c r="AR969" i="64" s="1"/>
  <c r="AR970" i="64" s="1"/>
  <c r="AR971" i="64" s="1"/>
  <c r="D969" i="64"/>
  <c r="AS969" i="64" s="1"/>
  <c r="AA971" i="64"/>
  <c r="AC969" i="64"/>
  <c r="F969" i="64" l="1"/>
  <c r="AA972" i="64"/>
  <c r="Y970" i="64"/>
  <c r="M970" i="64" s="1"/>
  <c r="AE969" i="64"/>
  <c r="T969" i="64"/>
  <c r="AV970" i="64" s="1"/>
  <c r="AV971" i="64" s="1"/>
  <c r="AV972" i="64" s="1"/>
  <c r="AV973" i="64" s="1"/>
  <c r="AV974" i="64" s="1"/>
  <c r="AJ969" i="64"/>
  <c r="H969" i="64"/>
  <c r="L969" i="64"/>
  <c r="AW969" i="64" l="1"/>
  <c r="AB970" i="64"/>
  <c r="AA973" i="64"/>
  <c r="I969" i="64"/>
  <c r="AH969" i="64"/>
  <c r="AI969" i="64"/>
  <c r="E969" i="64" l="1"/>
  <c r="C970" i="64" l="1"/>
  <c r="G970" i="64" s="1"/>
  <c r="J970" i="64"/>
  <c r="D970" i="64"/>
  <c r="K970" i="64" l="1"/>
  <c r="X971" i="64" s="1"/>
  <c r="X972" i="64" s="1"/>
  <c r="X973" i="64" s="1"/>
  <c r="X974" i="64" s="1"/>
  <c r="X975" i="64" s="1"/>
  <c r="AS970" i="64"/>
  <c r="AC970" i="64"/>
  <c r="Y971" i="64" l="1"/>
  <c r="M971" i="64" s="1"/>
  <c r="AW970" i="64"/>
  <c r="AE970" i="64"/>
  <c r="L970" i="64"/>
  <c r="AJ970" i="64"/>
  <c r="H970" i="64"/>
  <c r="F970" i="64"/>
  <c r="AH970" i="64" l="1"/>
  <c r="AI970" i="64"/>
  <c r="I970" i="64"/>
  <c r="E970" i="64" l="1"/>
  <c r="C971" i="64" l="1"/>
  <c r="G971" i="64" s="1"/>
  <c r="W971" i="64" s="1"/>
  <c r="W972" i="64" s="1"/>
  <c r="W973" i="64" s="1"/>
  <c r="W974" i="64" s="1"/>
  <c r="J971" i="64"/>
  <c r="D971" i="64"/>
  <c r="K971" i="64" l="1"/>
  <c r="AN977" i="64"/>
  <c r="T977" i="64" s="1"/>
  <c r="T978" i="64" s="1"/>
  <c r="AS971" i="64"/>
  <c r="AC971" i="64"/>
  <c r="AE971" i="64" l="1"/>
  <c r="Y972" i="64"/>
  <c r="AW971" i="64"/>
  <c r="AB971" i="64"/>
  <c r="H971" i="64"/>
  <c r="AR972" i="64" s="1"/>
  <c r="AJ971" i="64"/>
  <c r="L971" i="64"/>
  <c r="F971" i="64"/>
  <c r="M972" i="64" l="1"/>
  <c r="AO972" i="64"/>
  <c r="AU975" i="64"/>
  <c r="AT975" i="64"/>
  <c r="Z975" i="64"/>
  <c r="AI971" i="64"/>
  <c r="I971" i="64"/>
  <c r="AH971" i="64"/>
  <c r="AP972" i="64"/>
  <c r="R973" i="64" l="1"/>
  <c r="R974" i="64" s="1"/>
  <c r="R975" i="64" s="1"/>
  <c r="R976" i="64" s="1"/>
  <c r="R977" i="64" s="1"/>
  <c r="AB972" i="64"/>
  <c r="E971" i="64"/>
  <c r="S977" i="64" l="1"/>
  <c r="S978" i="64" s="1"/>
  <c r="C972" i="64"/>
  <c r="G972" i="64" s="1"/>
  <c r="J972" i="64"/>
  <c r="AC972" i="64" l="1"/>
  <c r="K972" i="64"/>
  <c r="D972" i="64" l="1"/>
  <c r="AQ972" i="64" s="1"/>
  <c r="L972" i="64"/>
  <c r="AJ972" i="64"/>
  <c r="AE972" i="64"/>
  <c r="H972" i="64" l="1"/>
  <c r="AH972" i="64" s="1"/>
  <c r="AS972" i="64"/>
  <c r="F972" i="64"/>
  <c r="U973" i="64" s="1"/>
  <c r="U974" i="64" s="1"/>
  <c r="U975" i="64" s="1"/>
  <c r="U976" i="64" s="1"/>
  <c r="U977" i="64" s="1"/>
  <c r="I972" i="64"/>
  <c r="AI972" i="64"/>
  <c r="AL972" i="64" s="1"/>
  <c r="AM972" i="64" s="1"/>
  <c r="Y973" i="64" l="1"/>
  <c r="M973" i="64" s="1"/>
  <c r="AW972" i="64"/>
  <c r="E972" i="64"/>
  <c r="D973" i="64" l="1"/>
  <c r="V977" i="64"/>
  <c r="V978" i="64" s="1"/>
  <c r="C973" i="64"/>
  <c r="G973" i="64" s="1"/>
  <c r="J973" i="64"/>
  <c r="AB973" i="64" l="1"/>
  <c r="N979" i="64"/>
  <c r="O979" i="64"/>
  <c r="K973" i="64"/>
  <c r="AC973" i="64"/>
  <c r="AS973" i="64"/>
  <c r="AQ973" i="64" l="1"/>
  <c r="AQ974" i="64" s="1"/>
  <c r="AQ975" i="64" s="1"/>
  <c r="AR973" i="64"/>
  <c r="F973" i="64"/>
  <c r="Y974" i="64"/>
  <c r="AE973" i="64"/>
  <c r="AF973" i="64" s="1"/>
  <c r="AG975" i="64" s="1"/>
  <c r="L973" i="64"/>
  <c r="AJ973" i="64"/>
  <c r="H973" i="64"/>
  <c r="AW973" i="64" l="1"/>
  <c r="P975" i="64"/>
  <c r="Q975" i="64"/>
  <c r="AQ976" i="64" s="1"/>
  <c r="AH973" i="64"/>
  <c r="I973" i="64"/>
  <c r="AI973" i="64"/>
  <c r="AK973" i="64" l="1"/>
  <c r="AA974" i="64" s="1"/>
  <c r="AA975" i="64" s="1"/>
  <c r="M974" i="64"/>
  <c r="E973" i="64"/>
  <c r="C974" i="64" s="1"/>
  <c r="G974" i="64" s="1"/>
  <c r="AB974" i="64" l="1"/>
  <c r="AC974" i="64"/>
  <c r="AA976" i="64"/>
  <c r="J974" i="64"/>
  <c r="D974" i="64"/>
  <c r="AA977" i="64" l="1"/>
  <c r="K974" i="64"/>
  <c r="AR974" i="64" s="1"/>
  <c r="AR975" i="64" s="1"/>
  <c r="AR976" i="64" s="1"/>
  <c r="AE974" i="64"/>
  <c r="AS974" i="64"/>
  <c r="T974" i="64" l="1"/>
  <c r="AV975" i="64" s="1"/>
  <c r="AV976" i="64" s="1"/>
  <c r="AV977" i="64" s="1"/>
  <c r="AV978" i="64" s="1"/>
  <c r="AV979" i="64" s="1"/>
  <c r="AJ974" i="64"/>
  <c r="H974" i="64"/>
  <c r="L974" i="64"/>
  <c r="F974" i="64"/>
  <c r="AA978" i="64"/>
  <c r="Y975" i="64"/>
  <c r="M975" i="64" s="1"/>
  <c r="AH974" i="64" l="1"/>
  <c r="AW974" i="64"/>
  <c r="I974" i="64"/>
  <c r="AI974" i="64"/>
  <c r="AB975" i="64"/>
  <c r="E974" i="64" l="1"/>
  <c r="C975" i="64" l="1"/>
  <c r="G975" i="64" s="1"/>
  <c r="D975" i="64"/>
  <c r="J975" i="64"/>
  <c r="K975" i="64" l="1"/>
  <c r="X976" i="64" s="1"/>
  <c r="X977" i="64" s="1"/>
  <c r="X978" i="64" s="1"/>
  <c r="X979" i="64" s="1"/>
  <c r="X980" i="64" s="1"/>
  <c r="AC975" i="64"/>
  <c r="AS975" i="64"/>
  <c r="AE975" i="64" l="1"/>
  <c r="Y976" i="64"/>
  <c r="M976" i="64" s="1"/>
  <c r="AW975" i="64"/>
  <c r="AJ975" i="64"/>
  <c r="H975" i="64"/>
  <c r="L975" i="64"/>
  <c r="F975" i="64"/>
  <c r="I975" i="64" l="1"/>
  <c r="AH975" i="64"/>
  <c r="AI975" i="64"/>
  <c r="E975" i="64" l="1"/>
  <c r="C976" i="64" l="1"/>
  <c r="G976" i="64" s="1"/>
  <c r="W976" i="64" s="1"/>
  <c r="W977" i="64" s="1"/>
  <c r="W978" i="64" s="1"/>
  <c r="W979" i="64" s="1"/>
  <c r="D976" i="64"/>
  <c r="J976" i="64"/>
  <c r="K976" i="64" l="1"/>
  <c r="F976" i="64" s="1"/>
  <c r="AN982" i="64"/>
  <c r="T982" i="64" s="1"/>
  <c r="T983" i="64" s="1"/>
  <c r="AC976" i="64"/>
  <c r="AS976" i="64"/>
  <c r="Y977" i="64" l="1"/>
  <c r="AW976" i="64"/>
  <c r="AE976" i="64"/>
  <c r="AB976" i="64"/>
  <c r="L976" i="64"/>
  <c r="AJ976" i="64"/>
  <c r="H976" i="64"/>
  <c r="AR977" i="64" s="1"/>
  <c r="M977" i="64" l="1"/>
  <c r="AO977" i="64"/>
  <c r="AH976" i="64"/>
  <c r="AP977" i="64"/>
  <c r="AI976" i="64"/>
  <c r="Z980" i="64"/>
  <c r="AU980" i="64"/>
  <c r="AT980" i="64"/>
  <c r="I976" i="64"/>
  <c r="R978" i="64" l="1"/>
  <c r="R979" i="64" s="1"/>
  <c r="R980" i="64" s="1"/>
  <c r="R981" i="64" s="1"/>
  <c r="R982" i="64" s="1"/>
  <c r="E976" i="64"/>
  <c r="C977" i="64" s="1"/>
  <c r="G977" i="64" s="1"/>
  <c r="AB977" i="64"/>
  <c r="S982" i="64" l="1"/>
  <c r="S983" i="64" s="1"/>
  <c r="J977" i="64"/>
  <c r="K977" i="64" s="1"/>
  <c r="AC977" i="64"/>
  <c r="AE977" i="64" l="1"/>
  <c r="L977" i="64"/>
  <c r="AJ977" i="64"/>
  <c r="D977" i="64"/>
  <c r="AQ977" i="64" s="1"/>
  <c r="F977" i="64" l="1"/>
  <c r="U978" i="64" s="1"/>
  <c r="U979" i="64" s="1"/>
  <c r="U980" i="64" s="1"/>
  <c r="U981" i="64" s="1"/>
  <c r="U982" i="64" s="1"/>
  <c r="I977" i="64"/>
  <c r="AS977" i="64"/>
  <c r="AI977" i="64"/>
  <c r="AL977" i="64" s="1"/>
  <c r="AM977" i="64" s="1"/>
  <c r="H977" i="64"/>
  <c r="Y978" i="64" l="1"/>
  <c r="M978" i="64" s="1"/>
  <c r="AW977" i="64"/>
  <c r="AH977" i="64"/>
  <c r="E977" i="64"/>
  <c r="C978" i="64" s="1"/>
  <c r="G978" i="64" s="1"/>
  <c r="AC978" i="64" s="1"/>
  <c r="AE978" i="64" l="1"/>
  <c r="AF978" i="64" s="1"/>
  <c r="AG980" i="64" s="1"/>
  <c r="V982" i="64"/>
  <c r="V983" i="64" s="1"/>
  <c r="D978" i="64"/>
  <c r="AS978" i="64" s="1"/>
  <c r="AB978" i="64"/>
  <c r="J978" i="64"/>
  <c r="Y979" i="64" l="1"/>
  <c r="N984" i="64"/>
  <c r="O984" i="64"/>
  <c r="Q980" i="64"/>
  <c r="P980" i="64"/>
  <c r="K978" i="64"/>
  <c r="AR978" i="64" l="1"/>
  <c r="AQ978" i="64"/>
  <c r="AQ979" i="64" s="1"/>
  <c r="AQ980" i="64" s="1"/>
  <c r="AQ981" i="64" s="1"/>
  <c r="F978" i="64"/>
  <c r="AJ978" i="64"/>
  <c r="L978" i="64"/>
  <c r="H978" i="64"/>
  <c r="AH978" i="64" l="1"/>
  <c r="I978" i="64"/>
  <c r="AI978" i="64"/>
  <c r="AW978" i="64"/>
  <c r="AK978" i="64" l="1"/>
  <c r="M979" i="64" s="1"/>
  <c r="E978" i="64"/>
  <c r="C979" i="64" s="1"/>
  <c r="G979" i="64" s="1"/>
  <c r="AA979" i="64" l="1"/>
  <c r="D979" i="64"/>
  <c r="AS979" i="64" s="1"/>
  <c r="AB979" i="64"/>
  <c r="J979" i="64"/>
  <c r="AC979" i="64"/>
  <c r="AA980" i="64"/>
  <c r="Y980" i="64" l="1"/>
  <c r="M980" i="64" s="1"/>
  <c r="AE979" i="64"/>
  <c r="K979" i="64"/>
  <c r="AR979" i="64" s="1"/>
  <c r="AR980" i="64" s="1"/>
  <c r="AR981" i="64" s="1"/>
  <c r="AA981" i="64"/>
  <c r="F979" i="64" l="1"/>
  <c r="T979" i="64"/>
  <c r="AV980" i="64" s="1"/>
  <c r="AV981" i="64" s="1"/>
  <c r="AV982" i="64" s="1"/>
  <c r="AV983" i="64" s="1"/>
  <c r="AV984" i="64" s="1"/>
  <c r="H979" i="64"/>
  <c r="AJ979" i="64"/>
  <c r="L979" i="64"/>
  <c r="AA982" i="64"/>
  <c r="AB980" i="64"/>
  <c r="AA983" i="64" l="1"/>
  <c r="I979" i="64"/>
  <c r="AI979" i="64"/>
  <c r="AH979" i="64"/>
  <c r="AW979" i="64"/>
  <c r="E979" i="64" l="1"/>
  <c r="C980" i="64" l="1"/>
  <c r="G980" i="64" s="1"/>
  <c r="D980" i="64"/>
  <c r="J980" i="64"/>
  <c r="K980" i="64" l="1"/>
  <c r="X981" i="64" s="1"/>
  <c r="X982" i="64" s="1"/>
  <c r="X983" i="64" s="1"/>
  <c r="X984" i="64" s="1"/>
  <c r="X985" i="64" s="1"/>
  <c r="AS980" i="64"/>
  <c r="AC980" i="64"/>
  <c r="Y981" i="64" l="1"/>
  <c r="M981" i="64" s="1"/>
  <c r="AW980" i="64"/>
  <c r="AE980" i="64"/>
  <c r="L980" i="64"/>
  <c r="AJ980" i="64"/>
  <c r="H980" i="64"/>
  <c r="F980" i="64"/>
  <c r="I980" i="64" l="1"/>
  <c r="AH980" i="64"/>
  <c r="AI980" i="64"/>
  <c r="E980" i="64" l="1"/>
  <c r="C981" i="64" l="1"/>
  <c r="G981" i="64" s="1"/>
  <c r="W981" i="64" s="1"/>
  <c r="W982" i="64" s="1"/>
  <c r="W983" i="64" s="1"/>
  <c r="W984" i="64" s="1"/>
  <c r="J981" i="64"/>
  <c r="D981" i="64"/>
  <c r="K981" i="64" l="1"/>
  <c r="AN987" i="64"/>
  <c r="T987" i="64" s="1"/>
  <c r="T988" i="64" s="1"/>
  <c r="AS981" i="64"/>
  <c r="AC981" i="64"/>
  <c r="AE981" i="64" l="1"/>
  <c r="Y982" i="64"/>
  <c r="AW981" i="64"/>
  <c r="AB981" i="64"/>
  <c r="L981" i="64"/>
  <c r="H981" i="64"/>
  <c r="AR982" i="64" s="1"/>
  <c r="AJ981" i="64"/>
  <c r="F981" i="64"/>
  <c r="M982" i="64" l="1"/>
  <c r="AO982" i="64"/>
  <c r="AU985" i="64"/>
  <c r="AT985" i="64"/>
  <c r="Z985" i="64"/>
  <c r="AI981" i="64"/>
  <c r="AH981" i="64"/>
  <c r="AP982" i="64"/>
  <c r="I981" i="64"/>
  <c r="R983" i="64" l="1"/>
  <c r="R984" i="64" s="1"/>
  <c r="R985" i="64" s="1"/>
  <c r="R986" i="64" s="1"/>
  <c r="R987" i="64" s="1"/>
  <c r="AB982" i="64"/>
  <c r="E981" i="64"/>
  <c r="S987" i="64" l="1"/>
  <c r="S988" i="64" s="1"/>
  <c r="C982" i="64"/>
  <c r="G982" i="64" s="1"/>
  <c r="J982" i="64"/>
  <c r="K982" i="64" l="1"/>
  <c r="AC982" i="64"/>
  <c r="AE982" i="64" l="1"/>
  <c r="AJ982" i="64"/>
  <c r="L982" i="64"/>
  <c r="D982" i="64"/>
  <c r="AQ982" i="64" s="1"/>
  <c r="H982" i="64" l="1"/>
  <c r="AH982" i="64" s="1"/>
  <c r="F982" i="64"/>
  <c r="U983" i="64" s="1"/>
  <c r="U984" i="64" s="1"/>
  <c r="U985" i="64" s="1"/>
  <c r="U986" i="64" s="1"/>
  <c r="U987" i="64" s="1"/>
  <c r="I982" i="64"/>
  <c r="AS982" i="64"/>
  <c r="AI982" i="64"/>
  <c r="AL982" i="64" s="1"/>
  <c r="AM982" i="64" s="1"/>
  <c r="Y983" i="64" l="1"/>
  <c r="M983" i="64" s="1"/>
  <c r="AW982" i="64"/>
  <c r="E982" i="64"/>
  <c r="C983" i="64" s="1"/>
  <c r="G983" i="64" s="1"/>
  <c r="AC983" i="64" s="1"/>
  <c r="V987" i="64" l="1"/>
  <c r="V988" i="64" s="1"/>
  <c r="AE983" i="64"/>
  <c r="AF983" i="64" s="1"/>
  <c r="AG985" i="64" s="1"/>
  <c r="D983" i="64"/>
  <c r="AS983" i="64" s="1"/>
  <c r="AB983" i="64"/>
  <c r="J983" i="64"/>
  <c r="Y984" i="64" l="1"/>
  <c r="P985" i="64"/>
  <c r="Q985" i="64"/>
  <c r="K983" i="64"/>
  <c r="N989" i="64"/>
  <c r="O989" i="64"/>
  <c r="AQ983" i="64" l="1"/>
  <c r="AQ984" i="64" s="1"/>
  <c r="AQ985" i="64" s="1"/>
  <c r="AQ986" i="64" s="1"/>
  <c r="AR983" i="64"/>
  <c r="H983" i="64"/>
  <c r="AJ983" i="64"/>
  <c r="L983" i="64"/>
  <c r="F983" i="64"/>
  <c r="AW983" i="64" l="1"/>
  <c r="I983" i="64"/>
  <c r="AI983" i="64"/>
  <c r="AH983" i="64"/>
  <c r="AK983" i="64" l="1"/>
  <c r="M984" i="64" s="1"/>
  <c r="AA984" i="64"/>
  <c r="E983" i="64"/>
  <c r="C984" i="64" s="1"/>
  <c r="G984" i="64" s="1"/>
  <c r="AC984" i="64" l="1"/>
  <c r="D984" i="64"/>
  <c r="AB984" i="64"/>
  <c r="J984" i="64"/>
  <c r="AA985" i="64"/>
  <c r="K984" i="64" l="1"/>
  <c r="AR984" i="64" s="1"/>
  <c r="AR985" i="64" s="1"/>
  <c r="AR986" i="64" s="1"/>
  <c r="AS984" i="64"/>
  <c r="AE984" i="64"/>
  <c r="AA986" i="64"/>
  <c r="F984" i="64" l="1"/>
  <c r="AA987" i="64"/>
  <c r="Y985" i="64"/>
  <c r="M985" i="64" s="1"/>
  <c r="T984" i="64"/>
  <c r="AV985" i="64" s="1"/>
  <c r="AV986" i="64" s="1"/>
  <c r="AV987" i="64" s="1"/>
  <c r="AV988" i="64" s="1"/>
  <c r="AV989" i="64" s="1"/>
  <c r="H984" i="64"/>
  <c r="L984" i="64"/>
  <c r="AJ984" i="64"/>
  <c r="AH984" i="64" l="1"/>
  <c r="I984" i="64"/>
  <c r="AB985" i="64"/>
  <c r="AA988" i="64"/>
  <c r="AI984" i="64"/>
  <c r="AW984" i="64"/>
  <c r="E984" i="64" l="1"/>
  <c r="C985" i="64" l="1"/>
  <c r="G985" i="64" s="1"/>
  <c r="D985" i="64"/>
  <c r="J985" i="64"/>
  <c r="K985" i="64" l="1"/>
  <c r="X986" i="64" s="1"/>
  <c r="X987" i="64" s="1"/>
  <c r="X988" i="64" s="1"/>
  <c r="X989" i="64" s="1"/>
  <c r="X990" i="64" s="1"/>
  <c r="AC985" i="64"/>
  <c r="AS985" i="64"/>
  <c r="AE985" i="64" l="1"/>
  <c r="Y986" i="64"/>
  <c r="M986" i="64" s="1"/>
  <c r="AW985" i="64"/>
  <c r="H985" i="64"/>
  <c r="L985" i="64"/>
  <c r="AJ985" i="64"/>
  <c r="F985" i="64"/>
  <c r="AI985" i="64" l="1"/>
  <c r="I985" i="64"/>
  <c r="AH985" i="64"/>
  <c r="E985" i="64" l="1"/>
  <c r="C986" i="64" l="1"/>
  <c r="G986" i="64" s="1"/>
  <c r="W986" i="64" s="1"/>
  <c r="W987" i="64" s="1"/>
  <c r="W988" i="64" s="1"/>
  <c r="W989" i="64" s="1"/>
  <c r="D986" i="64"/>
  <c r="J986" i="64"/>
  <c r="K986" i="64" l="1"/>
  <c r="F986" i="64" s="1"/>
  <c r="AN992" i="64"/>
  <c r="T992" i="64" s="1"/>
  <c r="T993" i="64" s="1"/>
  <c r="AC986" i="64"/>
  <c r="AS986" i="64"/>
  <c r="Y987" i="64" l="1"/>
  <c r="AW986" i="64"/>
  <c r="AB986" i="64"/>
  <c r="AE986" i="64"/>
  <c r="AJ986" i="64"/>
  <c r="H986" i="64"/>
  <c r="AR987" i="64" s="1"/>
  <c r="L986" i="64"/>
  <c r="M987" i="64" l="1"/>
  <c r="AO987" i="64"/>
  <c r="Z990" i="64"/>
  <c r="AT990" i="64"/>
  <c r="AU990" i="64"/>
  <c r="I986" i="64"/>
  <c r="AP987" i="64"/>
  <c r="AH986" i="64"/>
  <c r="AI986" i="64"/>
  <c r="R988" i="64" l="1"/>
  <c r="R989" i="64" s="1"/>
  <c r="R990" i="64" s="1"/>
  <c r="R991" i="64" s="1"/>
  <c r="S992" i="64" s="1"/>
  <c r="S993" i="64" s="1"/>
  <c r="E986" i="64"/>
  <c r="C987" i="64" s="1"/>
  <c r="G987" i="64" s="1"/>
  <c r="AB987" i="64"/>
  <c r="R992" i="64" l="1"/>
  <c r="J987" i="64"/>
  <c r="K987" i="64" s="1"/>
  <c r="D987" i="64" s="1"/>
  <c r="AQ987" i="64" s="1"/>
  <c r="AC987" i="64"/>
  <c r="AS987" i="64" l="1"/>
  <c r="AE987" i="64"/>
  <c r="AJ987" i="64"/>
  <c r="L987" i="64"/>
  <c r="H987" i="64"/>
  <c r="F987" i="64"/>
  <c r="U988" i="64" s="1"/>
  <c r="U989" i="64" s="1"/>
  <c r="U990" i="64" s="1"/>
  <c r="U991" i="64" s="1"/>
  <c r="U992" i="64" s="1"/>
  <c r="Y988" i="64"/>
  <c r="M988" i="64" s="1"/>
  <c r="AW987" i="64"/>
  <c r="I987" i="64" l="1"/>
  <c r="AI987" i="64"/>
  <c r="AL987" i="64" s="1"/>
  <c r="AM987" i="64" s="1"/>
  <c r="AH987" i="64"/>
  <c r="V992" i="64" l="1"/>
  <c r="V993" i="64" s="1"/>
  <c r="E987" i="64"/>
  <c r="AB988" i="64"/>
  <c r="C988" i="64" l="1"/>
  <c r="G988" i="64" s="1"/>
  <c r="D988" i="64"/>
  <c r="J988" i="64"/>
  <c r="N994" i="64"/>
  <c r="O994" i="64"/>
  <c r="K988" i="64" l="1"/>
  <c r="AS988" i="64"/>
  <c r="AC988" i="64"/>
  <c r="AR988" i="64" l="1"/>
  <c r="AQ988" i="64"/>
  <c r="AQ989" i="64" s="1"/>
  <c r="AQ990" i="64" s="1"/>
  <c r="F988" i="64"/>
  <c r="AE988" i="64"/>
  <c r="AF988" i="64" s="1"/>
  <c r="AG990" i="64" s="1"/>
  <c r="Y989" i="64"/>
  <c r="AJ988" i="64"/>
  <c r="H988" i="64"/>
  <c r="L988" i="64"/>
  <c r="AW988" i="64" l="1"/>
  <c r="AH988" i="64"/>
  <c r="AI988" i="64"/>
  <c r="I988" i="64"/>
  <c r="Q990" i="64"/>
  <c r="AQ991" i="64" s="1"/>
  <c r="P990" i="64"/>
  <c r="AK988" i="64" l="1"/>
  <c r="AA989" i="64" s="1"/>
  <c r="AA990" i="64" s="1"/>
  <c r="M989" i="64"/>
  <c r="E988" i="64"/>
  <c r="C989" i="64" s="1"/>
  <c r="G989" i="64" s="1"/>
  <c r="AC989" i="64" l="1"/>
  <c r="D989" i="64"/>
  <c r="AB989" i="64"/>
  <c r="J989" i="64"/>
  <c r="AA991" i="64"/>
  <c r="AS989" i="64" l="1"/>
  <c r="K989" i="64"/>
  <c r="AR989" i="64" s="1"/>
  <c r="AR990" i="64" s="1"/>
  <c r="AR991" i="64" s="1"/>
  <c r="AA992" i="64"/>
  <c r="AE989" i="64"/>
  <c r="AA993" i="64" l="1"/>
  <c r="T989" i="64"/>
  <c r="AV990" i="64" s="1"/>
  <c r="AV991" i="64" s="1"/>
  <c r="AV992" i="64" s="1"/>
  <c r="AV993" i="64" s="1"/>
  <c r="AV994" i="64" s="1"/>
  <c r="L989" i="64"/>
  <c r="H989" i="64"/>
  <c r="AJ989" i="64"/>
  <c r="Y990" i="64"/>
  <c r="M990" i="64" s="1"/>
  <c r="F989" i="64"/>
  <c r="AB990" i="64" l="1"/>
  <c r="I989" i="64"/>
  <c r="AI989" i="64"/>
  <c r="AW989" i="64"/>
  <c r="AH989" i="64"/>
  <c r="E989" i="64" l="1"/>
  <c r="C990" i="64" l="1"/>
  <c r="G990" i="64" s="1"/>
  <c r="D990" i="64"/>
  <c r="J990" i="64"/>
  <c r="K990" i="64" l="1"/>
  <c r="X991" i="64" s="1"/>
  <c r="X992" i="64" s="1"/>
  <c r="X993" i="64" s="1"/>
  <c r="X994" i="64" s="1"/>
  <c r="X995" i="64" s="1"/>
  <c r="AC990" i="64"/>
  <c r="AS990" i="64"/>
  <c r="F990" i="64" l="1"/>
  <c r="AE990" i="64"/>
  <c r="Y991" i="64"/>
  <c r="M991" i="64" s="1"/>
  <c r="AW990" i="64"/>
  <c r="L990" i="64"/>
  <c r="H990" i="64"/>
  <c r="AJ990" i="64"/>
  <c r="AI990" i="64" l="1"/>
  <c r="I990" i="64"/>
  <c r="AH990" i="64"/>
  <c r="E990" i="64" l="1"/>
  <c r="C991" i="64" l="1"/>
  <c r="G991" i="64" s="1"/>
  <c r="W991" i="64" s="1"/>
  <c r="W992" i="64" s="1"/>
  <c r="W993" i="64" s="1"/>
  <c r="W994" i="64" s="1"/>
  <c r="D991" i="64"/>
  <c r="J991" i="64"/>
  <c r="K991" i="64" l="1"/>
  <c r="F991" i="64" s="1"/>
  <c r="AN997" i="64"/>
  <c r="T997" i="64" s="1"/>
  <c r="T998" i="64" s="1"/>
  <c r="AC991" i="64"/>
  <c r="AS991" i="64"/>
  <c r="Y992" i="64" l="1"/>
  <c r="AW991" i="64"/>
  <c r="AE991" i="64"/>
  <c r="AB991" i="64"/>
  <c r="AJ991" i="64"/>
  <c r="H991" i="64"/>
  <c r="AR992" i="64" s="1"/>
  <c r="L991" i="64"/>
  <c r="M992" i="64" l="1"/>
  <c r="AO992" i="64"/>
  <c r="AU995" i="64"/>
  <c r="AT995" i="64"/>
  <c r="Z995" i="64"/>
  <c r="I991" i="64"/>
  <c r="AP992" i="64"/>
  <c r="AH991" i="64"/>
  <c r="AI991" i="64"/>
  <c r="R993" i="64" l="1"/>
  <c r="R994" i="64" s="1"/>
  <c r="R995" i="64" s="1"/>
  <c r="R996" i="64" s="1"/>
  <c r="S997" i="64" s="1"/>
  <c r="S998" i="64" s="1"/>
  <c r="E991" i="64"/>
  <c r="C992" i="64" s="1"/>
  <c r="G992" i="64" s="1"/>
  <c r="AB992" i="64"/>
  <c r="R997" i="64" l="1"/>
  <c r="J992" i="64"/>
  <c r="K992" i="64" s="1"/>
  <c r="AC992" i="64"/>
  <c r="AE992" i="64" l="1"/>
  <c r="AJ992" i="64"/>
  <c r="L992" i="64"/>
  <c r="D992" i="64"/>
  <c r="AQ992" i="64" s="1"/>
  <c r="H992" i="64" l="1"/>
  <c r="AH992" i="64" s="1"/>
  <c r="F992" i="64"/>
  <c r="U993" i="64" s="1"/>
  <c r="U994" i="64" s="1"/>
  <c r="U995" i="64" s="1"/>
  <c r="U996" i="64" s="1"/>
  <c r="U997" i="64" s="1"/>
  <c r="I992" i="64"/>
  <c r="AS992" i="64"/>
  <c r="AI992" i="64"/>
  <c r="AL992" i="64" s="1"/>
  <c r="AM992" i="64" s="1"/>
  <c r="Y993" i="64" l="1"/>
  <c r="M993" i="64" s="1"/>
  <c r="AW992" i="64"/>
  <c r="E992" i="64"/>
  <c r="C993" i="64" s="1"/>
  <c r="G993" i="64" s="1"/>
  <c r="AC993" i="64" s="1"/>
  <c r="V997" i="64" l="1"/>
  <c r="V998" i="64" s="1"/>
  <c r="AE993" i="64"/>
  <c r="AF993" i="64" s="1"/>
  <c r="AG995" i="64" s="1"/>
  <c r="D993" i="64"/>
  <c r="AS993" i="64" s="1"/>
  <c r="AB993" i="64"/>
  <c r="J993" i="64"/>
  <c r="Y994" i="64" l="1"/>
  <c r="P995" i="64"/>
  <c r="Q995" i="64"/>
  <c r="K993" i="64"/>
  <c r="N999" i="64"/>
  <c r="O999" i="64"/>
  <c r="AR993" i="64" l="1"/>
  <c r="AQ993" i="64"/>
  <c r="AQ994" i="64" s="1"/>
  <c r="AQ995" i="64" s="1"/>
  <c r="AQ996" i="64" s="1"/>
  <c r="F993" i="64"/>
  <c r="H993" i="64"/>
  <c r="L993" i="64"/>
  <c r="AJ993" i="64"/>
  <c r="AW993" i="64" l="1"/>
  <c r="AI993" i="64"/>
  <c r="I993" i="64"/>
  <c r="AH993" i="64"/>
  <c r="AK993" i="64" l="1"/>
  <c r="M994" i="64" s="1"/>
  <c r="E993" i="64"/>
  <c r="C994" i="64" s="1"/>
  <c r="G994" i="64" s="1"/>
  <c r="AA994" i="64" l="1"/>
  <c r="AA995" i="64" s="1"/>
  <c r="D994" i="64"/>
  <c r="AB994" i="64"/>
  <c r="J994" i="64"/>
  <c r="AC994" i="64"/>
  <c r="AE994" i="64" l="1"/>
  <c r="K994" i="64"/>
  <c r="AR994" i="64" s="1"/>
  <c r="AR995" i="64" s="1"/>
  <c r="AR996" i="64" s="1"/>
  <c r="AA996" i="64"/>
  <c r="AS994" i="64"/>
  <c r="F994" i="64" l="1"/>
  <c r="Y995" i="64"/>
  <c r="M995" i="64" s="1"/>
  <c r="AA997" i="64"/>
  <c r="T994" i="64"/>
  <c r="AV995" i="64" s="1"/>
  <c r="AV996" i="64" s="1"/>
  <c r="AV997" i="64" s="1"/>
  <c r="AV998" i="64" s="1"/>
  <c r="AV999" i="64" s="1"/>
  <c r="L994" i="64"/>
  <c r="AJ994" i="64"/>
  <c r="H994" i="64"/>
  <c r="AI994" i="64" l="1"/>
  <c r="I994" i="64"/>
  <c r="AW994" i="64"/>
  <c r="AA998" i="64"/>
  <c r="AH994" i="64"/>
  <c r="AB995" i="64"/>
  <c r="E994" i="64" l="1"/>
  <c r="C995" i="64" l="1"/>
  <c r="G995" i="64" s="1"/>
  <c r="J995" i="64"/>
  <c r="D995" i="64"/>
  <c r="K995" i="64" l="1"/>
  <c r="AC995" i="64"/>
  <c r="AS995" i="64"/>
  <c r="F995" i="64" l="1"/>
  <c r="X996" i="64"/>
  <c r="X997" i="64" s="1"/>
  <c r="X998" i="64" s="1"/>
  <c r="X999" i="64" s="1"/>
  <c r="X1000" i="64" s="1"/>
  <c r="Y996" i="64"/>
  <c r="M996" i="64" s="1"/>
  <c r="AW995" i="64"/>
  <c r="AE995" i="64"/>
  <c r="AJ995" i="64"/>
  <c r="L995" i="64"/>
  <c r="H995" i="64"/>
  <c r="AH995" i="64" l="1"/>
  <c r="I995" i="64"/>
  <c r="AI995" i="64"/>
  <c r="E995" i="64" l="1"/>
  <c r="C996" i="64" l="1"/>
  <c r="G996" i="64" s="1"/>
  <c r="W996" i="64" s="1"/>
  <c r="W997" i="64" s="1"/>
  <c r="W998" i="64" s="1"/>
  <c r="W999" i="64" s="1"/>
  <c r="J996" i="64"/>
  <c r="D996" i="64"/>
  <c r="K996" i="64" l="1"/>
  <c r="AN1002" i="64"/>
  <c r="T1002" i="64" s="1"/>
  <c r="T1003" i="64" s="1"/>
  <c r="AS996" i="64"/>
  <c r="AC996" i="64"/>
  <c r="AB996" i="64" l="1"/>
  <c r="AE996" i="64"/>
  <c r="Y997" i="64"/>
  <c r="AW996" i="64"/>
  <c r="L996" i="64"/>
  <c r="AJ996" i="64"/>
  <c r="H996" i="64"/>
  <c r="AR997" i="64" s="1"/>
  <c r="F996" i="64"/>
  <c r="M997" i="64" l="1"/>
  <c r="AO997" i="64"/>
  <c r="AH996" i="64"/>
  <c r="AP997" i="64"/>
  <c r="AI996" i="64"/>
  <c r="I996" i="64"/>
  <c r="Z1000" i="64"/>
  <c r="AU1000" i="64"/>
  <c r="AT1000" i="64"/>
  <c r="AB997" i="64" l="1"/>
  <c r="R998" i="64"/>
  <c r="R999" i="64" s="1"/>
  <c r="R1000" i="64" s="1"/>
  <c r="R1001" i="64" s="1"/>
  <c r="S1002" i="64" s="1"/>
  <c r="S1003" i="64" s="1"/>
  <c r="E996" i="64"/>
  <c r="R1002" i="64" l="1"/>
  <c r="C997" i="64"/>
  <c r="G997" i="64" s="1"/>
  <c r="J997" i="64"/>
  <c r="K997" i="64" l="1"/>
  <c r="AC997" i="64"/>
  <c r="AE997" i="64" l="1"/>
  <c r="AJ997" i="64"/>
  <c r="L997" i="64"/>
  <c r="D997" i="64"/>
  <c r="AQ997" i="64" s="1"/>
  <c r="AI997" i="64" l="1"/>
  <c r="AL997" i="64" s="1"/>
  <c r="AM997" i="64" s="1"/>
  <c r="F997" i="64"/>
  <c r="U998" i="64" s="1"/>
  <c r="U999" i="64" s="1"/>
  <c r="U1000" i="64" s="1"/>
  <c r="U1001" i="64" s="1"/>
  <c r="U1002" i="64" s="1"/>
  <c r="I997" i="64"/>
  <c r="AS997" i="64"/>
  <c r="H997" i="64"/>
  <c r="AH997" i="64" l="1"/>
  <c r="Y998" i="64"/>
  <c r="M998" i="64" s="1"/>
  <c r="AW997" i="64"/>
  <c r="E997" i="64"/>
  <c r="C998" i="64" s="1"/>
  <c r="G998" i="64" s="1"/>
  <c r="AC998" i="64" s="1"/>
  <c r="AE998" i="64" l="1"/>
  <c r="AF998" i="64" s="1"/>
  <c r="AG1000" i="64" s="1"/>
  <c r="AB998" i="64"/>
  <c r="D998" i="64"/>
  <c r="J998" i="64"/>
  <c r="V1002" i="64"/>
  <c r="V1003" i="64" s="1"/>
  <c r="K998" i="64" l="1"/>
  <c r="AS998" i="64"/>
  <c r="Q1000" i="64"/>
  <c r="P1000" i="64"/>
  <c r="N1004" i="64"/>
  <c r="O1004" i="64"/>
  <c r="AQ998" i="64" l="1"/>
  <c r="AQ999" i="64" s="1"/>
  <c r="AQ1000" i="64" s="1"/>
  <c r="AQ1001" i="64" s="1"/>
  <c r="AR998" i="64"/>
  <c r="Y999" i="64"/>
  <c r="L998" i="64"/>
  <c r="AJ998" i="64"/>
  <c r="H998" i="64"/>
  <c r="F998" i="64"/>
  <c r="I998" i="64" l="1"/>
  <c r="AH998" i="64"/>
  <c r="AI998" i="64"/>
  <c r="AW998" i="64"/>
  <c r="AK998" i="64" l="1"/>
  <c r="AA999" i="64" s="1"/>
  <c r="AA1000" i="64" s="1"/>
  <c r="M999" i="64"/>
  <c r="E998" i="64"/>
  <c r="C999" i="64" s="1"/>
  <c r="G999" i="64" s="1"/>
  <c r="AB999" i="64" l="1"/>
  <c r="J999" i="64"/>
  <c r="AC999" i="64"/>
  <c r="AA1001" i="64"/>
  <c r="D999" i="64"/>
  <c r="AS999" i="64" s="1"/>
  <c r="Y1000" i="64" l="1"/>
  <c r="M1000" i="64" s="1"/>
  <c r="AA1002" i="64"/>
  <c r="AE999" i="64"/>
  <c r="K999" i="64"/>
  <c r="AR999" i="64" s="1"/>
  <c r="AR1000" i="64" s="1"/>
  <c r="AR1001" i="64" s="1"/>
  <c r="T999" i="64" l="1"/>
  <c r="AV1000" i="64" s="1"/>
  <c r="AV1001" i="64" s="1"/>
  <c r="AV1002" i="64" s="1"/>
  <c r="AV1003" i="64" s="1"/>
  <c r="AV1004" i="64" s="1"/>
  <c r="L999" i="64"/>
  <c r="H999" i="64"/>
  <c r="AJ999" i="64"/>
  <c r="AA1003" i="64"/>
  <c r="F999" i="64"/>
  <c r="AB1000" i="64"/>
  <c r="AI999" i="64" l="1"/>
  <c r="AH999" i="64"/>
  <c r="AW999" i="64"/>
  <c r="I999" i="64"/>
  <c r="E999" i="64" l="1"/>
  <c r="C1000" i="64" l="1"/>
  <c r="G1000" i="64" s="1"/>
  <c r="J1000" i="64"/>
  <c r="D1000" i="64"/>
  <c r="K1000" i="64" l="1"/>
  <c r="X1001" i="64" s="1"/>
  <c r="X1002" i="64" s="1"/>
  <c r="X1003" i="64" s="1"/>
  <c r="X1004" i="64" s="1"/>
  <c r="X1005" i="64" s="1"/>
  <c r="AS1000" i="64"/>
  <c r="AC1000" i="64"/>
  <c r="AE1000" i="64" l="1"/>
  <c r="Y1001" i="64"/>
  <c r="M1001" i="64" s="1"/>
  <c r="AW1000" i="64"/>
  <c r="AJ1000" i="64"/>
  <c r="L1000" i="64"/>
  <c r="H1000" i="64"/>
  <c r="F1000" i="64"/>
  <c r="I1000" i="64" l="1"/>
  <c r="AH1000" i="64"/>
  <c r="AI1000" i="64"/>
  <c r="E1000" i="64" l="1"/>
  <c r="C1001" i="64" l="1"/>
  <c r="G1001" i="64" s="1"/>
  <c r="W1001" i="64" s="1"/>
  <c r="W1002" i="64" s="1"/>
  <c r="W1003" i="64" s="1"/>
  <c r="W1004" i="64" s="1"/>
  <c r="J1001" i="64"/>
  <c r="D1001" i="64"/>
  <c r="K1001" i="64" l="1"/>
  <c r="AN1007" i="64"/>
  <c r="T1007" i="64" s="1"/>
  <c r="T1008" i="64" s="1"/>
  <c r="AC1001" i="64"/>
  <c r="AS1001" i="64"/>
  <c r="Y1002" i="64" l="1"/>
  <c r="AW1001" i="64"/>
  <c r="AE1001" i="64"/>
  <c r="AB1001" i="64"/>
  <c r="L1001" i="64"/>
  <c r="H1001" i="64"/>
  <c r="AR1002" i="64" s="1"/>
  <c r="AJ1001" i="64"/>
  <c r="F1001" i="64"/>
  <c r="M1002" i="64" l="1"/>
  <c r="AO1002" i="64"/>
  <c r="Z1005" i="64"/>
  <c r="AT1005" i="64"/>
  <c r="AU1005" i="64"/>
  <c r="AH1001" i="64"/>
  <c r="AP1002" i="64"/>
  <c r="AI1001" i="64"/>
  <c r="I1001" i="64"/>
  <c r="R1003" i="64" l="1"/>
  <c r="R1004" i="64" s="1"/>
  <c r="R1005" i="64" s="1"/>
  <c r="R1006" i="64" s="1"/>
  <c r="R1007" i="64" s="1"/>
  <c r="E1001" i="64"/>
  <c r="C1002" i="64" s="1"/>
  <c r="G1002" i="64" s="1"/>
  <c r="AB1002" i="64"/>
  <c r="J1002" i="64" l="1"/>
  <c r="K1002" i="64" s="1"/>
  <c r="S1007" i="64"/>
  <c r="S1008" i="64" s="1"/>
  <c r="AC1002" i="64"/>
  <c r="AJ1002" i="64" l="1"/>
  <c r="L1002" i="64"/>
  <c r="D1002" i="64"/>
  <c r="AQ1002" i="64" s="1"/>
  <c r="AE1002" i="64"/>
  <c r="F1002" i="64" l="1"/>
  <c r="U1003" i="64" s="1"/>
  <c r="U1004" i="64" s="1"/>
  <c r="U1005" i="64" s="1"/>
  <c r="U1006" i="64" s="1"/>
  <c r="U1007" i="64" s="1"/>
  <c r="I1002" i="64"/>
  <c r="AS1002" i="64"/>
  <c r="H1002" i="64"/>
  <c r="AI1002" i="64"/>
  <c r="AL1002" i="64" s="1"/>
  <c r="AM1002" i="64" s="1"/>
  <c r="AH1002" i="64" l="1"/>
  <c r="Y1003" i="64"/>
  <c r="M1003" i="64" s="1"/>
  <c r="AW1002" i="64"/>
  <c r="E1002" i="64"/>
  <c r="C1003" i="64" s="1"/>
  <c r="G1003" i="64" s="1"/>
  <c r="AC1003" i="64" s="1"/>
  <c r="AE1003" i="64" l="1"/>
  <c r="AF1003" i="64" s="1"/>
  <c r="AG1005" i="64" s="1"/>
  <c r="AB1003" i="64"/>
  <c r="D1003" i="64"/>
  <c r="AS1003" i="64" s="1"/>
  <c r="J1003" i="64"/>
  <c r="V1007" i="64"/>
  <c r="V1008" i="64" s="1"/>
  <c r="K1003" i="64" l="1"/>
  <c r="Y1004" i="64"/>
  <c r="N1009" i="64"/>
  <c r="O1009" i="64"/>
  <c r="P1005" i="64"/>
  <c r="Q1005" i="64"/>
  <c r="AQ1003" i="64" l="1"/>
  <c r="AQ1004" i="64" s="1"/>
  <c r="AQ1005" i="64" s="1"/>
  <c r="AQ1006" i="64" s="1"/>
  <c r="F1003" i="64"/>
  <c r="AR1003" i="64"/>
  <c r="AJ1003" i="64"/>
  <c r="L1003" i="64"/>
  <c r="H1003" i="64"/>
  <c r="AW1003" i="64" l="1"/>
  <c r="AH1003" i="64"/>
  <c r="I1003" i="64"/>
  <c r="AI1003" i="64"/>
  <c r="AK1003" i="64" l="1"/>
  <c r="M1004" i="64" s="1"/>
  <c r="E1003" i="64"/>
  <c r="C1004" i="64" s="1"/>
  <c r="G1004" i="64" s="1"/>
  <c r="AA1004" i="64"/>
  <c r="AA1005" i="64" l="1"/>
  <c r="D1004" i="64"/>
  <c r="AB1004" i="64"/>
  <c r="J1004" i="64"/>
  <c r="AC1004" i="64"/>
  <c r="AE1004" i="64" l="1"/>
  <c r="K1004" i="64"/>
  <c r="AR1004" i="64" s="1"/>
  <c r="AR1005" i="64" s="1"/>
  <c r="AR1006" i="64" s="1"/>
  <c r="AA1006" i="64"/>
  <c r="AS1004" i="64"/>
  <c r="Y1005" i="64" l="1"/>
  <c r="M1005" i="64" s="1"/>
  <c r="AA1007" i="64"/>
  <c r="T1004" i="64"/>
  <c r="AV1005" i="64" s="1"/>
  <c r="AV1006" i="64" s="1"/>
  <c r="AV1007" i="64" s="1"/>
  <c r="AV1008" i="64" s="1"/>
  <c r="AV1009" i="64" s="1"/>
  <c r="H1004" i="64"/>
  <c r="L1004" i="64"/>
  <c r="AJ1004" i="64"/>
  <c r="F1004" i="64"/>
  <c r="I1004" i="64" l="1"/>
  <c r="AW1004" i="64"/>
  <c r="AH1004" i="64"/>
  <c r="AA1008" i="64"/>
  <c r="AI1004" i="64"/>
  <c r="AB1005" i="64"/>
  <c r="E1004" i="64" l="1"/>
  <c r="C1005" i="64" l="1"/>
  <c r="G1005" i="64" s="1"/>
  <c r="J1005" i="64"/>
  <c r="D1005" i="64"/>
  <c r="K1005" i="64" l="1"/>
  <c r="X1006" i="64" s="1"/>
  <c r="X1007" i="64" s="1"/>
  <c r="X1008" i="64" s="1"/>
  <c r="X1009" i="64" s="1"/>
  <c r="X1010" i="64" s="1"/>
  <c r="AC1005" i="64"/>
  <c r="AS1005" i="64"/>
  <c r="AE1005" i="64" l="1"/>
  <c r="Y1006" i="64"/>
  <c r="M1006" i="64" s="1"/>
  <c r="AW1005" i="64"/>
  <c r="L1005" i="64"/>
  <c r="AJ1005" i="64"/>
  <c r="H1005" i="64"/>
  <c r="F1005" i="64"/>
  <c r="AH1005" i="64" l="1"/>
  <c r="AI1005" i="64"/>
  <c r="I1005" i="64"/>
  <c r="E1005" i="64" l="1"/>
  <c r="C1006" i="64" l="1"/>
  <c r="G1006" i="64" s="1"/>
  <c r="W1006" i="64" s="1"/>
  <c r="W1007" i="64" s="1"/>
  <c r="W1008" i="64" s="1"/>
  <c r="W1009" i="64" s="1"/>
  <c r="J1006" i="64"/>
  <c r="D1006" i="64"/>
  <c r="K1006" i="64" l="1"/>
  <c r="AN1012" i="64"/>
  <c r="T1012" i="64" s="1"/>
  <c r="T1013" i="64" s="1"/>
  <c r="AC1006" i="64"/>
  <c r="AS1006" i="64"/>
  <c r="AB1006" i="64" l="1"/>
  <c r="Y1007" i="64"/>
  <c r="AW1006" i="64"/>
  <c r="AE1006" i="64"/>
  <c r="H1006" i="64"/>
  <c r="AR1007" i="64" s="1"/>
  <c r="AJ1006" i="64"/>
  <c r="L1006" i="64"/>
  <c r="F1006" i="64"/>
  <c r="M1007" i="64" l="1"/>
  <c r="AO1007" i="64"/>
  <c r="I1006" i="64"/>
  <c r="AI1006" i="64"/>
  <c r="AP1007" i="64"/>
  <c r="AH1006" i="64"/>
  <c r="Z1010" i="64"/>
  <c r="AT1010" i="64"/>
  <c r="AU1010" i="64"/>
  <c r="R1008" i="64" l="1"/>
  <c r="R1009" i="64" s="1"/>
  <c r="R1010" i="64" s="1"/>
  <c r="R1011" i="64" s="1"/>
  <c r="S1012" i="64" s="1"/>
  <c r="S1013" i="64" s="1"/>
  <c r="AB1007" i="64"/>
  <c r="E1006" i="64"/>
  <c r="C1007" i="64" s="1"/>
  <c r="G1007" i="64" s="1"/>
  <c r="R1012" i="64" l="1"/>
  <c r="J1007" i="64"/>
  <c r="K1007" i="64" s="1"/>
  <c r="D1007" i="64" s="1"/>
  <c r="AQ1007" i="64" s="1"/>
  <c r="AC1007" i="64"/>
  <c r="AS1007" i="64" l="1"/>
  <c r="Y1008" i="64" s="1"/>
  <c r="AE1007" i="64"/>
  <c r="H1007" i="64"/>
  <c r="L1007" i="64"/>
  <c r="AJ1007" i="64"/>
  <c r="F1007" i="64"/>
  <c r="U1008" i="64" s="1"/>
  <c r="U1009" i="64" s="1"/>
  <c r="U1010" i="64" s="1"/>
  <c r="U1011" i="64" s="1"/>
  <c r="U1012" i="64" s="1"/>
  <c r="M1008" i="64" l="1"/>
  <c r="AW1007" i="64"/>
  <c r="AH1007" i="64"/>
  <c r="I1007" i="64"/>
  <c r="AI1007" i="64"/>
  <c r="AL1007" i="64" s="1"/>
  <c r="AM1007" i="64" s="1"/>
  <c r="V1012" i="64" l="1"/>
  <c r="V1013" i="64" s="1"/>
  <c r="AB1008" i="64"/>
  <c r="E1007" i="64"/>
  <c r="C1008" i="64" s="1"/>
  <c r="G1008" i="64" s="1"/>
  <c r="J1008" i="64" l="1"/>
  <c r="AC1008" i="64"/>
  <c r="D1008" i="64"/>
  <c r="N1014" i="64"/>
  <c r="O1014" i="64"/>
  <c r="K1008" i="64" l="1"/>
  <c r="AE1008" i="64"/>
  <c r="AF1008" i="64" s="1"/>
  <c r="AG1010" i="64" s="1"/>
  <c r="AS1008" i="64"/>
  <c r="AQ1008" i="64" l="1"/>
  <c r="AQ1009" i="64" s="1"/>
  <c r="AQ1010" i="64" s="1"/>
  <c r="AR1008" i="64"/>
  <c r="Y1009" i="64"/>
  <c r="P1010" i="64"/>
  <c r="Q1010" i="64"/>
  <c r="L1008" i="64"/>
  <c r="H1008" i="64"/>
  <c r="AJ1008" i="64"/>
  <c r="F1008" i="64"/>
  <c r="AQ1011" i="64" l="1"/>
  <c r="AW1008" i="64"/>
  <c r="I1008" i="64"/>
  <c r="AI1008" i="64"/>
  <c r="AH1008" i="64"/>
  <c r="AK1008" i="64" l="1"/>
  <c r="AA1009" i="64" s="1"/>
  <c r="AA1010" i="64" s="1"/>
  <c r="M1009" i="64"/>
  <c r="E1008" i="64"/>
  <c r="C1009" i="64" s="1"/>
  <c r="G1009" i="64" s="1"/>
  <c r="AB1009" i="64" l="1"/>
  <c r="D1009" i="64"/>
  <c r="J1009" i="64"/>
  <c r="AA1011" i="64"/>
  <c r="AC1009" i="64"/>
  <c r="AE1009" i="64" l="1"/>
  <c r="K1009" i="64"/>
  <c r="AR1009" i="64" s="1"/>
  <c r="AR1010" i="64" s="1"/>
  <c r="AR1011" i="64" s="1"/>
  <c r="AA1012" i="64"/>
  <c r="AS1009" i="64"/>
  <c r="AA1013" i="64" l="1"/>
  <c r="Y1010" i="64"/>
  <c r="M1010" i="64" s="1"/>
  <c r="T1009" i="64"/>
  <c r="AV1010" i="64" s="1"/>
  <c r="AV1011" i="64" s="1"/>
  <c r="AV1012" i="64" s="1"/>
  <c r="AV1013" i="64" s="1"/>
  <c r="AV1014" i="64" s="1"/>
  <c r="H1009" i="64"/>
  <c r="L1009" i="64"/>
  <c r="AJ1009" i="64"/>
  <c r="F1009" i="64"/>
  <c r="I1009" i="64" l="1"/>
  <c r="AW1009" i="64"/>
  <c r="AH1009" i="64"/>
  <c r="AB1010" i="64"/>
  <c r="AI1009" i="64"/>
  <c r="E1009" i="64" l="1"/>
  <c r="C1010" i="64" l="1"/>
  <c r="G1010" i="64" s="1"/>
  <c r="D1010" i="64"/>
  <c r="J1010" i="64"/>
  <c r="K1010" i="64" l="1"/>
  <c r="X1011" i="64" s="1"/>
  <c r="X1012" i="64" s="1"/>
  <c r="X1013" i="64" s="1"/>
  <c r="X1014" i="64" s="1"/>
  <c r="X1015" i="64" s="1"/>
  <c r="AC1010" i="64"/>
  <c r="AS1010" i="64"/>
  <c r="Y1011" i="64" l="1"/>
  <c r="M1011" i="64" s="1"/>
  <c r="AW1010" i="64"/>
  <c r="L1010" i="64"/>
  <c r="AJ1010" i="64"/>
  <c r="H1010" i="64"/>
  <c r="AE1010" i="64"/>
  <c r="F1010" i="64"/>
  <c r="AH1010" i="64" l="1"/>
  <c r="AI1010" i="64"/>
  <c r="I1010" i="64"/>
  <c r="E1010" i="64" l="1"/>
  <c r="C1011" i="64" l="1"/>
  <c r="G1011" i="64" s="1"/>
  <c r="W1011" i="64" s="1"/>
  <c r="W1012" i="64" s="1"/>
  <c r="W1013" i="64" s="1"/>
  <c r="W1014" i="64" s="1"/>
  <c r="D1011" i="64"/>
  <c r="J1011" i="64"/>
  <c r="K1011" i="64" l="1"/>
  <c r="F1011" i="64" s="1"/>
  <c r="AN1017" i="64"/>
  <c r="T1017" i="64" s="1"/>
  <c r="T1018" i="64" s="1"/>
  <c r="AS1011" i="64"/>
  <c r="AC1011" i="64"/>
  <c r="AE1011" i="64" l="1"/>
  <c r="Y1012" i="64"/>
  <c r="AW1011" i="64"/>
  <c r="AB1011" i="64"/>
  <c r="L1011" i="64"/>
  <c r="H1011" i="64"/>
  <c r="AR1012" i="64" s="1"/>
  <c r="AJ1011" i="64"/>
  <c r="M1012" i="64" l="1"/>
  <c r="AO1012" i="64"/>
  <c r="AI1011" i="64"/>
  <c r="I1011" i="64"/>
  <c r="AU1015" i="64"/>
  <c r="Z1015" i="64"/>
  <c r="AT1015" i="64"/>
  <c r="AH1011" i="64"/>
  <c r="AP1012" i="64"/>
  <c r="AB1012" i="64" l="1"/>
  <c r="R1013" i="64"/>
  <c r="R1014" i="64" s="1"/>
  <c r="R1015" i="64" s="1"/>
  <c r="R1016" i="64" s="1"/>
  <c r="S1017" i="64" s="1"/>
  <c r="S1018" i="64" s="1"/>
  <c r="E1011" i="64"/>
  <c r="R1017" i="64" l="1"/>
  <c r="C1012" i="64"/>
  <c r="G1012" i="64" s="1"/>
  <c r="J1012" i="64"/>
  <c r="K1012" i="64" l="1"/>
  <c r="AC1012" i="64"/>
  <c r="AE1012" i="64" l="1"/>
  <c r="AJ1012" i="64"/>
  <c r="L1012" i="64"/>
  <c r="D1012" i="64"/>
  <c r="AQ1012" i="64" s="1"/>
  <c r="F1012" i="64" l="1"/>
  <c r="U1013" i="64" s="1"/>
  <c r="U1014" i="64" s="1"/>
  <c r="U1015" i="64" s="1"/>
  <c r="U1016" i="64" s="1"/>
  <c r="U1017" i="64" s="1"/>
  <c r="I1012" i="64"/>
  <c r="AS1012" i="64"/>
  <c r="H1012" i="64"/>
  <c r="AI1012" i="64"/>
  <c r="AL1012" i="64" s="1"/>
  <c r="AM1012" i="64" s="1"/>
  <c r="AH1012" i="64" l="1"/>
  <c r="Y1013" i="64"/>
  <c r="M1013" i="64" s="1"/>
  <c r="AW1012" i="64"/>
  <c r="E1012" i="64"/>
  <c r="C1013" i="64" s="1"/>
  <c r="G1013" i="64" s="1"/>
  <c r="AC1013" i="64" s="1"/>
  <c r="D1013" i="64" l="1"/>
  <c r="AB1013" i="64"/>
  <c r="J1013" i="64"/>
  <c r="AE1013" i="64"/>
  <c r="AF1013" i="64" s="1"/>
  <c r="AG1015" i="64" s="1"/>
  <c r="V1017" i="64"/>
  <c r="V1018" i="64" s="1"/>
  <c r="P1015" i="64" l="1"/>
  <c r="Q1015" i="64"/>
  <c r="K1013" i="64"/>
  <c r="N1019" i="64"/>
  <c r="O1019" i="64"/>
  <c r="AS1013" i="64"/>
  <c r="AR1013" i="64" l="1"/>
  <c r="AQ1013" i="64"/>
  <c r="AQ1014" i="64" s="1"/>
  <c r="AQ1015" i="64" s="1"/>
  <c r="AQ1016" i="64" s="1"/>
  <c r="F1013" i="64"/>
  <c r="L1013" i="64"/>
  <c r="AJ1013" i="64"/>
  <c r="H1013" i="64"/>
  <c r="Y1014" i="64"/>
  <c r="AH1013" i="64" l="1"/>
  <c r="AI1013" i="64"/>
  <c r="I1013" i="64"/>
  <c r="AW1013" i="64"/>
  <c r="AK1013" i="64" l="1"/>
  <c r="AA1014" i="64" s="1"/>
  <c r="AA1015" i="64" s="1"/>
  <c r="E1013" i="64"/>
  <c r="C1014" i="64" s="1"/>
  <c r="G1014" i="64" s="1"/>
  <c r="M1014" i="64" l="1"/>
  <c r="D1014" i="64" s="1"/>
  <c r="AA1016" i="64"/>
  <c r="AC1014" i="64"/>
  <c r="J1014" i="64" l="1"/>
  <c r="AB1014" i="64"/>
  <c r="AE1014" i="64"/>
  <c r="AA1017" i="64"/>
  <c r="K1014" i="64"/>
  <c r="AR1014" i="64" s="1"/>
  <c r="AR1015" i="64" s="1"/>
  <c r="AR1016" i="64" s="1"/>
  <c r="AS1014" i="64"/>
  <c r="F1014" i="64" l="1"/>
  <c r="Y1015" i="64"/>
  <c r="M1015" i="64" s="1"/>
  <c r="T1014" i="64"/>
  <c r="AV1015" i="64" s="1"/>
  <c r="AV1016" i="64" s="1"/>
  <c r="AV1017" i="64" s="1"/>
  <c r="AV1018" i="64" s="1"/>
  <c r="AV1019" i="64" s="1"/>
  <c r="H1014" i="64"/>
  <c r="AJ1014" i="64"/>
  <c r="L1014" i="64"/>
  <c r="AA1018" i="64"/>
  <c r="AH1014" i="64" l="1"/>
  <c r="AI1014" i="64"/>
  <c r="AW1014" i="64"/>
  <c r="I1014" i="64"/>
  <c r="AB1015" i="64"/>
  <c r="E1014" i="64" l="1"/>
  <c r="C1015" i="64" l="1"/>
  <c r="G1015" i="64" s="1"/>
  <c r="D1015" i="64"/>
  <c r="J1015" i="64"/>
  <c r="K1015" i="64" l="1"/>
  <c r="X1016" i="64" s="1"/>
  <c r="X1017" i="64" s="1"/>
  <c r="X1018" i="64" s="1"/>
  <c r="X1019" i="64" s="1"/>
  <c r="X1020" i="64" s="1"/>
  <c r="AC1015" i="64"/>
  <c r="AS1015" i="64"/>
  <c r="F1015" i="64" l="1"/>
  <c r="AE1015" i="64"/>
  <c r="Y1016" i="64"/>
  <c r="M1016" i="64" s="1"/>
  <c r="AW1015" i="64"/>
  <c r="H1015" i="64"/>
  <c r="AJ1015" i="64"/>
  <c r="L1015" i="64"/>
  <c r="I1015" i="64" l="1"/>
  <c r="AI1015" i="64"/>
  <c r="AH1015" i="64"/>
  <c r="E1015" i="64" l="1"/>
  <c r="C1016" i="64" l="1"/>
  <c r="G1016" i="64" s="1"/>
  <c r="W1016" i="64" s="1"/>
  <c r="W1017" i="64" s="1"/>
  <c r="W1018" i="64" s="1"/>
  <c r="W1019" i="64" s="1"/>
  <c r="J1016" i="64"/>
  <c r="D1016" i="64"/>
  <c r="K1016" i="64" l="1"/>
  <c r="AN1022" i="64"/>
  <c r="T1022" i="64" s="1"/>
  <c r="T1023" i="64" s="1"/>
  <c r="AC1016" i="64"/>
  <c r="AS1016" i="64"/>
  <c r="AB1016" i="64" l="1"/>
  <c r="Y1017" i="64"/>
  <c r="AW1016" i="64"/>
  <c r="AE1016" i="64"/>
  <c r="L1016" i="64"/>
  <c r="H1016" i="64"/>
  <c r="AR1017" i="64" s="1"/>
  <c r="AJ1016" i="64"/>
  <c r="F1016" i="64"/>
  <c r="M1017" i="64" l="1"/>
  <c r="AO1017" i="64"/>
  <c r="AP1017" i="64"/>
  <c r="AH1016" i="64"/>
  <c r="AI1016" i="64"/>
  <c r="I1016" i="64"/>
  <c r="AT1020" i="64"/>
  <c r="AU1020" i="64"/>
  <c r="Z1020" i="64"/>
  <c r="R1018" i="64" l="1"/>
  <c r="R1019" i="64" s="1"/>
  <c r="R1020" i="64" s="1"/>
  <c r="R1021" i="64" s="1"/>
  <c r="R1022" i="64" s="1"/>
  <c r="AB1017" i="64"/>
  <c r="E1016" i="64"/>
  <c r="S1022" i="64" l="1"/>
  <c r="S1023" i="64" s="1"/>
  <c r="C1017" i="64"/>
  <c r="G1017" i="64" s="1"/>
  <c r="J1017" i="64"/>
  <c r="K1017" i="64" l="1"/>
  <c r="AC1017" i="64"/>
  <c r="AE1017" i="64" l="1"/>
  <c r="AJ1017" i="64"/>
  <c r="L1017" i="64"/>
  <c r="D1017" i="64"/>
  <c r="AQ1017" i="64" s="1"/>
  <c r="AI1017" i="64" l="1"/>
  <c r="AL1017" i="64" s="1"/>
  <c r="AM1017" i="64" s="1"/>
  <c r="F1017" i="64"/>
  <c r="U1018" i="64" s="1"/>
  <c r="U1019" i="64" s="1"/>
  <c r="U1020" i="64" s="1"/>
  <c r="U1021" i="64" s="1"/>
  <c r="U1022" i="64" s="1"/>
  <c r="AS1017" i="64"/>
  <c r="I1017" i="64"/>
  <c r="H1017" i="64"/>
  <c r="E1017" i="64" l="1"/>
  <c r="C1018" i="64" s="1"/>
  <c r="G1018" i="64" s="1"/>
  <c r="AC1018" i="64" s="1"/>
  <c r="Y1018" i="64"/>
  <c r="M1018" i="64" s="1"/>
  <c r="AW1017" i="64"/>
  <c r="AH1017" i="64"/>
  <c r="D1018" i="64" l="1"/>
  <c r="AB1018" i="64"/>
  <c r="J1018" i="64"/>
  <c r="AE1018" i="64"/>
  <c r="AF1018" i="64" s="1"/>
  <c r="AG1020" i="64" s="1"/>
  <c r="V1022" i="64"/>
  <c r="V1023" i="64" s="1"/>
  <c r="Q1020" i="64" l="1"/>
  <c r="P1020" i="64"/>
  <c r="K1018" i="64"/>
  <c r="N1024" i="64"/>
  <c r="O1024" i="64"/>
  <c r="AS1018" i="64"/>
  <c r="AR1018" i="64" l="1"/>
  <c r="AQ1018" i="64"/>
  <c r="AQ1019" i="64" s="1"/>
  <c r="AQ1020" i="64" s="1"/>
  <c r="AQ1021" i="64" s="1"/>
  <c r="F1018" i="64"/>
  <c r="Y1019" i="64"/>
  <c r="L1018" i="64"/>
  <c r="AJ1018" i="64"/>
  <c r="H1018" i="64"/>
  <c r="AH1018" i="64" l="1"/>
  <c r="I1018" i="64"/>
  <c r="AI1018" i="64"/>
  <c r="AW1018" i="64"/>
  <c r="AK1018" i="64" l="1"/>
  <c r="AA1019" i="64" s="1"/>
  <c r="AA1020" i="64" s="1"/>
  <c r="M1019" i="64"/>
  <c r="E1018" i="64"/>
  <c r="C1019" i="64" s="1"/>
  <c r="G1019" i="64" s="1"/>
  <c r="D1019" i="64" l="1"/>
  <c r="AB1019" i="64"/>
  <c r="J1019" i="64"/>
  <c r="AC1019" i="64"/>
  <c r="AS1019" i="64"/>
  <c r="AA1021" i="64"/>
  <c r="Y1020" i="64" l="1"/>
  <c r="M1020" i="64" s="1"/>
  <c r="AE1019" i="64"/>
  <c r="K1019" i="64"/>
  <c r="AR1019" i="64" s="1"/>
  <c r="AR1020" i="64" s="1"/>
  <c r="AR1021" i="64" s="1"/>
  <c r="AA1022" i="64"/>
  <c r="AA1023" i="64" l="1"/>
  <c r="T1019" i="64"/>
  <c r="AV1020" i="64" s="1"/>
  <c r="AV1021" i="64" s="1"/>
  <c r="AV1022" i="64" s="1"/>
  <c r="AV1023" i="64" s="1"/>
  <c r="AV1024" i="64" s="1"/>
  <c r="AJ1019" i="64"/>
  <c r="H1019" i="64"/>
  <c r="L1019" i="64"/>
  <c r="F1019" i="64"/>
  <c r="AB1020" i="64"/>
  <c r="AH1019" i="64" l="1"/>
  <c r="AI1019" i="64"/>
  <c r="AW1019" i="64"/>
  <c r="I1019" i="64"/>
  <c r="E1019" i="64" l="1"/>
  <c r="C1020" i="64" l="1"/>
  <c r="G1020" i="64" s="1"/>
  <c r="D1020" i="64"/>
  <c r="J1020" i="64"/>
  <c r="K1020" i="64" l="1"/>
  <c r="AS1020" i="64"/>
  <c r="AC1020" i="64"/>
  <c r="F1020" i="64" l="1"/>
  <c r="X1021" i="64"/>
  <c r="X1022" i="64" s="1"/>
  <c r="X1023" i="64" s="1"/>
  <c r="X1024" i="64" s="1"/>
  <c r="X1025" i="64" s="1"/>
  <c r="Y1021" i="64"/>
  <c r="M1021" i="64" s="1"/>
  <c r="AW1020" i="64"/>
  <c r="AE1020" i="64"/>
  <c r="L1020" i="64"/>
  <c r="H1020" i="64"/>
  <c r="AJ1020" i="64"/>
  <c r="AI1020" i="64" l="1"/>
  <c r="AH1020" i="64"/>
  <c r="I1020" i="64"/>
  <c r="E1020" i="64" l="1"/>
  <c r="C1021" i="64" l="1"/>
  <c r="G1021" i="64" s="1"/>
  <c r="W1021" i="64" s="1"/>
  <c r="W1022" i="64" s="1"/>
  <c r="W1023" i="64" s="1"/>
  <c r="W1024" i="64" s="1"/>
  <c r="D1021" i="64"/>
  <c r="J1021" i="64"/>
  <c r="K1021" i="64" l="1"/>
  <c r="F1021" i="64" s="1"/>
  <c r="AN1027" i="64"/>
  <c r="T1027" i="64" s="1"/>
  <c r="T1028" i="64" s="1"/>
  <c r="AS1021" i="64"/>
  <c r="AC1021" i="64"/>
  <c r="AB1021" i="64" l="1"/>
  <c r="AE1021" i="64"/>
  <c r="Y1022" i="64"/>
  <c r="AW1021" i="64"/>
  <c r="AJ1021" i="64"/>
  <c r="L1021" i="64"/>
  <c r="H1021" i="64"/>
  <c r="AR1022" i="64" s="1"/>
  <c r="M1022" i="64" l="1"/>
  <c r="AO1022" i="64"/>
  <c r="AP1022" i="64"/>
  <c r="AH1021" i="64"/>
  <c r="I1021" i="64"/>
  <c r="AU1025" i="64"/>
  <c r="AT1025" i="64"/>
  <c r="Z1025" i="64"/>
  <c r="AI1021" i="64"/>
  <c r="R1023" i="64" l="1"/>
  <c r="R1024" i="64" s="1"/>
  <c r="R1025" i="64" s="1"/>
  <c r="R1026" i="64" s="1"/>
  <c r="S1027" i="64" s="1"/>
  <c r="S1028" i="64" s="1"/>
  <c r="AB1022" i="64"/>
  <c r="E1021" i="64"/>
  <c r="R1027" i="64" l="1"/>
  <c r="C1022" i="64"/>
  <c r="G1022" i="64" s="1"/>
  <c r="J1022" i="64"/>
  <c r="K1022" i="64" l="1"/>
  <c r="AC1022" i="64"/>
  <c r="AE1022" i="64" l="1"/>
  <c r="L1022" i="64"/>
  <c r="AJ1022" i="64"/>
  <c r="D1022" i="64"/>
  <c r="AQ1022" i="64" s="1"/>
  <c r="H1022" i="64" l="1"/>
  <c r="AH1022" i="64" s="1"/>
  <c r="AI1022" i="64"/>
  <c r="AL1022" i="64" s="1"/>
  <c r="AM1022" i="64" s="1"/>
  <c r="F1022" i="64"/>
  <c r="U1023" i="64" s="1"/>
  <c r="U1024" i="64" s="1"/>
  <c r="U1025" i="64" s="1"/>
  <c r="U1026" i="64" s="1"/>
  <c r="U1027" i="64" s="1"/>
  <c r="AS1022" i="64"/>
  <c r="I1022" i="64"/>
  <c r="E1022" i="64" l="1"/>
  <c r="C1023" i="64" s="1"/>
  <c r="G1023" i="64" s="1"/>
  <c r="AC1023" i="64" s="1"/>
  <c r="Y1023" i="64"/>
  <c r="M1023" i="64" s="1"/>
  <c r="AW1022" i="64"/>
  <c r="D1023" i="64" l="1"/>
  <c r="AS1023" i="64" s="1"/>
  <c r="AB1023" i="64"/>
  <c r="J1023" i="64"/>
  <c r="V1027" i="64"/>
  <c r="V1028" i="64" s="1"/>
  <c r="AE1023" i="64"/>
  <c r="AF1023" i="64" s="1"/>
  <c r="AG1025" i="64" s="1"/>
  <c r="N1029" i="64" l="1"/>
  <c r="O1029" i="64"/>
  <c r="Y1024" i="64"/>
  <c r="K1023" i="64"/>
  <c r="Q1025" i="64"/>
  <c r="P1025" i="64"/>
  <c r="AQ1023" i="64" l="1"/>
  <c r="AQ1024" i="64" s="1"/>
  <c r="AQ1025" i="64" s="1"/>
  <c r="AQ1026" i="64" s="1"/>
  <c r="AR1023" i="64"/>
  <c r="L1023" i="64"/>
  <c r="AJ1023" i="64"/>
  <c r="H1023" i="64"/>
  <c r="F1023" i="64"/>
  <c r="AH1023" i="64" l="1"/>
  <c r="AW1023" i="64"/>
  <c r="I1023" i="64"/>
  <c r="AI1023" i="64"/>
  <c r="AK1023" i="64" l="1"/>
  <c r="M1024" i="64" s="1"/>
  <c r="E1023" i="64"/>
  <c r="C1024" i="64" s="1"/>
  <c r="G1024" i="64" s="1"/>
  <c r="AA1024" i="64" l="1"/>
  <c r="AA1025" i="64" s="1"/>
  <c r="D1024" i="64"/>
  <c r="J1024" i="64"/>
  <c r="AC1024" i="64"/>
  <c r="AB1024" i="64" l="1"/>
  <c r="AE1024" i="64"/>
  <c r="K1024" i="64"/>
  <c r="AR1024" i="64" s="1"/>
  <c r="AR1025" i="64" s="1"/>
  <c r="AR1026" i="64" s="1"/>
  <c r="AA1026" i="64"/>
  <c r="AS1024" i="64"/>
  <c r="F1024" i="64" l="1"/>
  <c r="AA1027" i="64"/>
  <c r="Y1025" i="64"/>
  <c r="M1025" i="64" s="1"/>
  <c r="T1024" i="64"/>
  <c r="AV1025" i="64" s="1"/>
  <c r="AV1026" i="64" s="1"/>
  <c r="AV1027" i="64" s="1"/>
  <c r="AV1028" i="64" s="1"/>
  <c r="AV1029" i="64" s="1"/>
  <c r="L1024" i="64"/>
  <c r="H1024" i="64"/>
  <c r="AJ1024" i="64"/>
  <c r="AH1024" i="64" l="1"/>
  <c r="AW1024" i="64"/>
  <c r="I1024" i="64"/>
  <c r="AA1028" i="64"/>
  <c r="AB1025" i="64"/>
  <c r="AI1024" i="64"/>
  <c r="E1024" i="64" l="1"/>
  <c r="C1025" i="64" l="1"/>
  <c r="G1025" i="64" s="1"/>
  <c r="D1025" i="64"/>
  <c r="J1025" i="64"/>
  <c r="K1025" i="64" l="1"/>
  <c r="X1026" i="64" s="1"/>
  <c r="X1027" i="64" s="1"/>
  <c r="X1028" i="64" s="1"/>
  <c r="X1029" i="64" s="1"/>
  <c r="X1030" i="64" s="1"/>
  <c r="AC1025" i="64"/>
  <c r="AS1025" i="64"/>
  <c r="F1025" i="64" l="1"/>
  <c r="AE1025" i="64"/>
  <c r="Y1026" i="64"/>
  <c r="M1026" i="64" s="1"/>
  <c r="AW1025" i="64"/>
  <c r="H1025" i="64"/>
  <c r="L1025" i="64"/>
  <c r="AJ1025" i="64"/>
  <c r="I1025" i="64" l="1"/>
  <c r="AH1025" i="64"/>
  <c r="AI1025" i="64"/>
  <c r="E1025" i="64" l="1"/>
  <c r="C1026" i="64" l="1"/>
  <c r="G1026" i="64" s="1"/>
  <c r="W1026" i="64" s="1"/>
  <c r="W1027" i="64" s="1"/>
  <c r="W1028" i="64" s="1"/>
  <c r="W1029" i="64" s="1"/>
  <c r="J1026" i="64"/>
  <c r="D1026" i="64"/>
  <c r="K1026" i="64" l="1"/>
  <c r="F1026" i="64" s="1"/>
  <c r="AN1032" i="64"/>
  <c r="T1032" i="64" s="1"/>
  <c r="T1033" i="64" s="1"/>
  <c r="AC1026" i="64"/>
  <c r="AS1026" i="64"/>
  <c r="Y1027" i="64" l="1"/>
  <c r="AW1026" i="64"/>
  <c r="AE1026" i="64"/>
  <c r="AB1026" i="64"/>
  <c r="L1026" i="64"/>
  <c r="AJ1026" i="64"/>
  <c r="H1026" i="64"/>
  <c r="AR1027" i="64" s="1"/>
  <c r="M1027" i="64" l="1"/>
  <c r="AO1027" i="64"/>
  <c r="AT1030" i="64"/>
  <c r="AU1030" i="64"/>
  <c r="Z1030" i="64"/>
  <c r="AI1026" i="64"/>
  <c r="I1026" i="64"/>
  <c r="AP1027" i="64"/>
  <c r="AH1026" i="64"/>
  <c r="R1028" i="64" l="1"/>
  <c r="R1029" i="64" s="1"/>
  <c r="R1030" i="64" s="1"/>
  <c r="R1031" i="64" s="1"/>
  <c r="S1032" i="64" s="1"/>
  <c r="S1033" i="64" s="1"/>
  <c r="AB1027" i="64"/>
  <c r="E1026" i="64"/>
  <c r="C1027" i="64" s="1"/>
  <c r="G1027" i="64" s="1"/>
  <c r="R1032" i="64" l="1"/>
  <c r="AC1027" i="64"/>
  <c r="J1027" i="64"/>
  <c r="K1027" i="64" l="1"/>
  <c r="AE1027" i="64"/>
  <c r="AJ1027" i="64" l="1"/>
  <c r="L1027" i="64"/>
  <c r="D1027" i="64"/>
  <c r="AQ1027" i="64" s="1"/>
  <c r="F1027" i="64" l="1"/>
  <c r="U1028" i="64" s="1"/>
  <c r="U1029" i="64" s="1"/>
  <c r="U1030" i="64" s="1"/>
  <c r="U1031" i="64" s="1"/>
  <c r="U1032" i="64" s="1"/>
  <c r="I1027" i="64"/>
  <c r="AS1027" i="64"/>
  <c r="AI1027" i="64"/>
  <c r="AL1027" i="64" s="1"/>
  <c r="AM1027" i="64" s="1"/>
  <c r="H1027" i="64"/>
  <c r="AH1027" i="64" l="1"/>
  <c r="Y1028" i="64"/>
  <c r="M1028" i="64" s="1"/>
  <c r="AW1027" i="64"/>
  <c r="E1027" i="64"/>
  <c r="C1028" i="64" s="1"/>
  <c r="G1028" i="64" s="1"/>
  <c r="AC1028" i="64" s="1"/>
  <c r="D1028" i="64" l="1"/>
  <c r="AB1028" i="64"/>
  <c r="J1028" i="64"/>
  <c r="V1032" i="64"/>
  <c r="V1033" i="64" s="1"/>
  <c r="AE1028" i="64"/>
  <c r="AF1028" i="64" s="1"/>
  <c r="AG1030" i="64" s="1"/>
  <c r="K1028" i="64" l="1"/>
  <c r="AS1028" i="64"/>
  <c r="N1034" i="64"/>
  <c r="O1034" i="64"/>
  <c r="P1030" i="64"/>
  <c r="Q1030" i="64"/>
  <c r="AQ1028" i="64" l="1"/>
  <c r="AQ1029" i="64" s="1"/>
  <c r="AQ1030" i="64" s="1"/>
  <c r="AQ1031" i="64" s="1"/>
  <c r="F1028" i="64"/>
  <c r="AR1028" i="64"/>
  <c r="Y1029" i="64"/>
  <c r="L1028" i="64"/>
  <c r="AJ1028" i="64"/>
  <c r="H1028" i="64"/>
  <c r="AH1028" i="64" l="1"/>
  <c r="AI1028" i="64"/>
  <c r="AW1028" i="64"/>
  <c r="I1028" i="64"/>
  <c r="AK1028" i="64" l="1"/>
  <c r="AA1029" i="64" s="1"/>
  <c r="AA1030" i="64" s="1"/>
  <c r="M1029" i="64"/>
  <c r="E1028" i="64"/>
  <c r="C1029" i="64" s="1"/>
  <c r="G1029" i="64" s="1"/>
  <c r="D1029" i="64" l="1"/>
  <c r="AB1029" i="64"/>
  <c r="J1029" i="64"/>
  <c r="AA1031" i="64"/>
  <c r="AC1029" i="64"/>
  <c r="AE1029" i="64" l="1"/>
  <c r="AA1032" i="64"/>
  <c r="K1029" i="64"/>
  <c r="AR1029" i="64" s="1"/>
  <c r="AR1030" i="64" s="1"/>
  <c r="AR1031" i="64" s="1"/>
  <c r="AS1029" i="64"/>
  <c r="F1029" i="64" l="1"/>
  <c r="Y1030" i="64"/>
  <c r="M1030" i="64" s="1"/>
  <c r="T1029" i="64"/>
  <c r="AV1030" i="64" s="1"/>
  <c r="AV1031" i="64" s="1"/>
  <c r="AV1032" i="64" s="1"/>
  <c r="AV1033" i="64" s="1"/>
  <c r="AV1034" i="64" s="1"/>
  <c r="L1029" i="64"/>
  <c r="H1029" i="64"/>
  <c r="AJ1029" i="64"/>
  <c r="AA1033" i="64"/>
  <c r="AI1029" i="64" l="1"/>
  <c r="I1029" i="64"/>
  <c r="AW1029" i="64"/>
  <c r="AH1029" i="64"/>
  <c r="AB1030" i="64"/>
  <c r="E1029" i="64" l="1"/>
  <c r="C1030" i="64" l="1"/>
  <c r="G1030" i="64" s="1"/>
  <c r="D1030" i="64"/>
  <c r="J1030" i="64"/>
  <c r="K1030" i="64" l="1"/>
  <c r="X1031" i="64" s="1"/>
  <c r="X1032" i="64" s="1"/>
  <c r="X1033" i="64" s="1"/>
  <c r="X1034" i="64" s="1"/>
  <c r="X1035" i="64" s="1"/>
  <c r="AC1030" i="64"/>
  <c r="AS1030" i="64"/>
  <c r="F1030" i="64" l="1"/>
  <c r="Y1031" i="64"/>
  <c r="M1031" i="64" s="1"/>
  <c r="AW1030" i="64"/>
  <c r="AE1030" i="64"/>
  <c r="AJ1030" i="64"/>
  <c r="H1030" i="64"/>
  <c r="L1030" i="64"/>
  <c r="I1030" i="64" l="1"/>
  <c r="AH1030" i="64"/>
  <c r="AI1030" i="64"/>
  <c r="E1030" i="64" l="1"/>
  <c r="C1031" i="64" l="1"/>
  <c r="G1031" i="64" s="1"/>
  <c r="W1031" i="64" s="1"/>
  <c r="W1032" i="64" s="1"/>
  <c r="W1033" i="64" s="1"/>
  <c r="W1034" i="64" s="1"/>
  <c r="J1031" i="64"/>
  <c r="D1031" i="64"/>
  <c r="K1031" i="64" l="1"/>
  <c r="F1031" i="64" s="1"/>
  <c r="AN1037" i="64"/>
  <c r="T1037" i="64" s="1"/>
  <c r="T1038" i="64" s="1"/>
  <c r="AS1031" i="64"/>
  <c r="AC1031" i="64"/>
  <c r="AE1031" i="64" l="1"/>
  <c r="Y1032" i="64"/>
  <c r="AW1031" i="64"/>
  <c r="AB1031" i="64"/>
  <c r="L1031" i="64"/>
  <c r="H1031" i="64"/>
  <c r="AR1032" i="64" s="1"/>
  <c r="AJ1031" i="64"/>
  <c r="M1032" i="64" l="1"/>
  <c r="AO1032" i="64"/>
  <c r="AT1035" i="64"/>
  <c r="Z1035" i="64"/>
  <c r="AU1035" i="64"/>
  <c r="AP1032" i="64"/>
  <c r="AH1031" i="64"/>
  <c r="AI1031" i="64"/>
  <c r="I1031" i="64"/>
  <c r="AB1032" i="64" l="1"/>
  <c r="R1033" i="64"/>
  <c r="R1034" i="64" s="1"/>
  <c r="R1035" i="64" s="1"/>
  <c r="R1036" i="64" s="1"/>
  <c r="S1037" i="64" s="1"/>
  <c r="S1038" i="64" s="1"/>
  <c r="E1031" i="64"/>
  <c r="R1037" i="64" l="1"/>
  <c r="C1032" i="64"/>
  <c r="G1032" i="64" s="1"/>
  <c r="J1032" i="64"/>
  <c r="AC1032" i="64" l="1"/>
  <c r="K1032" i="64"/>
  <c r="AJ1032" i="64" l="1"/>
  <c r="L1032" i="64"/>
  <c r="D1032" i="64"/>
  <c r="AQ1032" i="64" s="1"/>
  <c r="AE1032" i="64"/>
  <c r="F1032" i="64" l="1"/>
  <c r="U1033" i="64" s="1"/>
  <c r="U1034" i="64" s="1"/>
  <c r="U1035" i="64" s="1"/>
  <c r="U1036" i="64" s="1"/>
  <c r="U1037" i="64" s="1"/>
  <c r="AS1032" i="64"/>
  <c r="I1032" i="64"/>
  <c r="H1032" i="64"/>
  <c r="AI1032" i="64"/>
  <c r="AL1032" i="64" s="1"/>
  <c r="AM1032" i="64" s="1"/>
  <c r="AH1032" i="64" l="1"/>
  <c r="E1032" i="64"/>
  <c r="C1033" i="64" s="1"/>
  <c r="G1033" i="64" s="1"/>
  <c r="AC1033" i="64" s="1"/>
  <c r="Y1033" i="64"/>
  <c r="M1033" i="64" s="1"/>
  <c r="AW1032" i="64"/>
  <c r="D1033" i="64" l="1"/>
  <c r="AS1033" i="64" s="1"/>
  <c r="AB1033" i="64"/>
  <c r="J1033" i="64"/>
  <c r="AE1033" i="64"/>
  <c r="AF1033" i="64" s="1"/>
  <c r="AG1035" i="64" s="1"/>
  <c r="V1037" i="64"/>
  <c r="V1038" i="64" s="1"/>
  <c r="K1033" i="64" l="1"/>
  <c r="Q1035" i="64"/>
  <c r="P1035" i="64"/>
  <c r="Y1034" i="64"/>
  <c r="F1033" i="64"/>
  <c r="N1039" i="64"/>
  <c r="O1039" i="64"/>
  <c r="AQ1033" i="64" l="1"/>
  <c r="AQ1034" i="64" s="1"/>
  <c r="AQ1035" i="64" s="1"/>
  <c r="AQ1036" i="64" s="1"/>
  <c r="AR1033" i="64"/>
  <c r="L1033" i="64"/>
  <c r="AJ1033" i="64"/>
  <c r="H1033" i="64"/>
  <c r="AW1033" i="64" l="1"/>
  <c r="I1033" i="64"/>
  <c r="AH1033" i="64"/>
  <c r="AI1033" i="64"/>
  <c r="AK1033" i="64" l="1"/>
  <c r="M1034" i="64" s="1"/>
  <c r="E1033" i="64"/>
  <c r="C1034" i="64" s="1"/>
  <c r="G1034" i="64" s="1"/>
  <c r="AA1034" i="64" l="1"/>
  <c r="AB1034" i="64" s="1"/>
  <c r="D1034" i="64"/>
  <c r="AS1034" i="64" s="1"/>
  <c r="J1034" i="64"/>
  <c r="AC1034" i="64"/>
  <c r="AA1035" i="64"/>
  <c r="AE1034" i="64" l="1"/>
  <c r="K1034" i="64"/>
  <c r="AR1034" i="64" s="1"/>
  <c r="AR1035" i="64" s="1"/>
  <c r="AR1036" i="64" s="1"/>
  <c r="Y1035" i="64"/>
  <c r="M1035" i="64" s="1"/>
  <c r="F1034" i="64"/>
  <c r="AA1036" i="64"/>
  <c r="AB1035" i="64" l="1"/>
  <c r="T1034" i="64"/>
  <c r="AV1035" i="64" s="1"/>
  <c r="AV1036" i="64" s="1"/>
  <c r="AV1037" i="64" s="1"/>
  <c r="AV1038" i="64" s="1"/>
  <c r="AV1039" i="64" s="1"/>
  <c r="AJ1034" i="64"/>
  <c r="L1034" i="64"/>
  <c r="H1034" i="64"/>
  <c r="AA1037" i="64"/>
  <c r="AW1034" i="64" l="1"/>
  <c r="AI1034" i="64"/>
  <c r="AA1038" i="64"/>
  <c r="AH1034" i="64"/>
  <c r="I1034" i="64"/>
  <c r="E1034" i="64" l="1"/>
  <c r="C1035" i="64" l="1"/>
  <c r="G1035" i="64" s="1"/>
  <c r="D1035" i="64"/>
  <c r="J1035" i="64"/>
  <c r="K1035" i="64" l="1"/>
  <c r="X1036" i="64" s="1"/>
  <c r="X1037" i="64" s="1"/>
  <c r="X1038" i="64" s="1"/>
  <c r="X1039" i="64" s="1"/>
  <c r="X1040" i="64" s="1"/>
  <c r="AS1035" i="64"/>
  <c r="AC1035" i="64"/>
  <c r="F1035" i="64" l="1"/>
  <c r="AE1035" i="64"/>
  <c r="Y1036" i="64"/>
  <c r="M1036" i="64" s="1"/>
  <c r="AW1035" i="64"/>
  <c r="H1035" i="64"/>
  <c r="L1035" i="64"/>
  <c r="AJ1035" i="64"/>
  <c r="I1035" i="64" l="1"/>
  <c r="AI1035" i="64"/>
  <c r="AH1035" i="64"/>
  <c r="E1035" i="64" l="1"/>
  <c r="C1036" i="64" l="1"/>
  <c r="G1036" i="64" s="1"/>
  <c r="W1036" i="64" s="1"/>
  <c r="W1037" i="64" s="1"/>
  <c r="W1038" i="64" s="1"/>
  <c r="W1039" i="64" s="1"/>
  <c r="D1036" i="64"/>
  <c r="J1036" i="64"/>
  <c r="K1036" i="64" l="1"/>
  <c r="F1036" i="64" s="1"/>
  <c r="AN1042" i="64"/>
  <c r="T1042" i="64" s="1"/>
  <c r="T1043" i="64" s="1"/>
  <c r="AC1036" i="64"/>
  <c r="AS1036" i="64"/>
  <c r="AE1036" i="64" l="1"/>
  <c r="Y1037" i="64"/>
  <c r="AW1036" i="64"/>
  <c r="AB1036" i="64"/>
  <c r="L1036" i="64"/>
  <c r="AJ1036" i="64"/>
  <c r="H1036" i="64"/>
  <c r="AR1037" i="64" s="1"/>
  <c r="M1037" i="64" l="1"/>
  <c r="AO1037" i="64"/>
  <c r="Z1040" i="64"/>
  <c r="AU1040" i="64"/>
  <c r="AT1040" i="64"/>
  <c r="AH1036" i="64"/>
  <c r="AP1037" i="64"/>
  <c r="I1036" i="64"/>
  <c r="AI1036" i="64"/>
  <c r="R1038" i="64" l="1"/>
  <c r="R1039" i="64" s="1"/>
  <c r="R1040" i="64" s="1"/>
  <c r="R1041" i="64" s="1"/>
  <c r="S1042" i="64" s="1"/>
  <c r="S1043" i="64" s="1"/>
  <c r="AB1037" i="64"/>
  <c r="E1036" i="64"/>
  <c r="R1042" i="64" l="1"/>
  <c r="C1037" i="64"/>
  <c r="G1037" i="64" s="1"/>
  <c r="J1037" i="64"/>
  <c r="K1037" i="64" l="1"/>
  <c r="D1037" i="64" s="1"/>
  <c r="AQ1037" i="64" s="1"/>
  <c r="AC1037" i="64"/>
  <c r="F1037" i="64" l="1"/>
  <c r="U1038" i="64" s="1"/>
  <c r="U1039" i="64" s="1"/>
  <c r="U1040" i="64" s="1"/>
  <c r="U1041" i="64" s="1"/>
  <c r="U1042" i="64" s="1"/>
  <c r="AS1037" i="64"/>
  <c r="Y1038" i="64" s="1"/>
  <c r="M1038" i="64" s="1"/>
  <c r="AE1037" i="64"/>
  <c r="L1037" i="64"/>
  <c r="H1037" i="64"/>
  <c r="AJ1037" i="64"/>
  <c r="AW1037" i="64" l="1"/>
  <c r="AI1037" i="64"/>
  <c r="AL1037" i="64" s="1"/>
  <c r="AM1037" i="64" s="1"/>
  <c r="I1037" i="64"/>
  <c r="AH1037" i="64"/>
  <c r="AB1038" i="64" l="1"/>
  <c r="V1042" i="64"/>
  <c r="V1043" i="64" s="1"/>
  <c r="N1044" i="64" s="1"/>
  <c r="E1037" i="64"/>
  <c r="O1044" i="64" l="1"/>
  <c r="C1038" i="64"/>
  <c r="G1038" i="64" s="1"/>
  <c r="J1038" i="64"/>
  <c r="D1038" i="64"/>
  <c r="K1038" i="64" l="1"/>
  <c r="AS1038" i="64"/>
  <c r="AC1038" i="64"/>
  <c r="AQ1038" i="64" l="1"/>
  <c r="AQ1039" i="64" s="1"/>
  <c r="AQ1040" i="64" s="1"/>
  <c r="AR1038" i="64"/>
  <c r="AJ1038" i="64"/>
  <c r="H1038" i="64"/>
  <c r="L1038" i="64"/>
  <c r="AE1038" i="64"/>
  <c r="AF1038" i="64" s="1"/>
  <c r="AG1040" i="64" s="1"/>
  <c r="Y1039" i="64"/>
  <c r="F1038" i="64"/>
  <c r="AH1038" i="64" l="1"/>
  <c r="AI1038" i="64"/>
  <c r="I1038" i="64"/>
  <c r="AW1038" i="64"/>
  <c r="P1040" i="64"/>
  <c r="Q1040" i="64"/>
  <c r="AQ1041" i="64" s="1"/>
  <c r="AK1038" i="64" l="1"/>
  <c r="AA1039" i="64" s="1"/>
  <c r="AA1040" i="64" s="1"/>
  <c r="M1039" i="64"/>
  <c r="E1038" i="64"/>
  <c r="C1039" i="64" s="1"/>
  <c r="G1039" i="64" s="1"/>
  <c r="AC1039" i="64" l="1"/>
  <c r="D1039" i="64"/>
  <c r="AB1039" i="64"/>
  <c r="J1039" i="64"/>
  <c r="AA1041" i="64"/>
  <c r="K1039" i="64" l="1"/>
  <c r="AR1039" i="64" s="1"/>
  <c r="AR1040" i="64" s="1"/>
  <c r="AR1041" i="64" s="1"/>
  <c r="AE1039" i="64"/>
  <c r="AA1042" i="64"/>
  <c r="AS1039" i="64"/>
  <c r="F1039" i="64" l="1"/>
  <c r="AA1043" i="64"/>
  <c r="Y1040" i="64"/>
  <c r="M1040" i="64" s="1"/>
  <c r="T1039" i="64"/>
  <c r="AV1040" i="64" s="1"/>
  <c r="AV1041" i="64" s="1"/>
  <c r="AV1042" i="64" s="1"/>
  <c r="AV1043" i="64" s="1"/>
  <c r="AV1044" i="64" s="1"/>
  <c r="H1039" i="64"/>
  <c r="AJ1039" i="64"/>
  <c r="L1039" i="64"/>
  <c r="AW1039" i="64" l="1"/>
  <c r="AI1039" i="64"/>
  <c r="AH1039" i="64"/>
  <c r="AB1040" i="64"/>
  <c r="I1039" i="64"/>
  <c r="E1039" i="64" l="1"/>
  <c r="C1040" i="64" l="1"/>
  <c r="G1040" i="64" s="1"/>
  <c r="D1040" i="64"/>
  <c r="J1040" i="64"/>
  <c r="K1040" i="64" l="1"/>
  <c r="X1041" i="64" s="1"/>
  <c r="X1042" i="64" s="1"/>
  <c r="X1043" i="64" s="1"/>
  <c r="X1044" i="64" s="1"/>
  <c r="X1045" i="64" s="1"/>
  <c r="AC1040" i="64"/>
  <c r="AS1040" i="64"/>
  <c r="AE1040" i="64" l="1"/>
  <c r="Y1041" i="64"/>
  <c r="M1041" i="64" s="1"/>
  <c r="AW1040" i="64"/>
  <c r="AJ1040" i="64"/>
  <c r="H1040" i="64"/>
  <c r="L1040" i="64"/>
  <c r="F1040" i="64"/>
  <c r="I1040" i="64" l="1"/>
  <c r="AH1040" i="64"/>
  <c r="AI1040" i="64"/>
  <c r="E1040" i="64" l="1"/>
  <c r="C1041" i="64" l="1"/>
  <c r="G1041" i="64" s="1"/>
  <c r="W1041" i="64" s="1"/>
  <c r="W1042" i="64" s="1"/>
  <c r="W1043" i="64" s="1"/>
  <c r="W1044" i="64" s="1"/>
  <c r="J1041" i="64"/>
  <c r="D1041" i="64"/>
  <c r="K1041" i="64" l="1"/>
  <c r="AN1047" i="64"/>
  <c r="T1047" i="64" s="1"/>
  <c r="T1048" i="64" s="1"/>
  <c r="AC1041" i="64"/>
  <c r="AS1041" i="64"/>
  <c r="AE1041" i="64" l="1"/>
  <c r="AB1041" i="64"/>
  <c r="Y1042" i="64"/>
  <c r="AW1041" i="64"/>
  <c r="L1041" i="64"/>
  <c r="AJ1041" i="64"/>
  <c r="H1041" i="64"/>
  <c r="AR1042" i="64" s="1"/>
  <c r="F1041" i="64"/>
  <c r="M1042" i="64" l="1"/>
  <c r="AO1042" i="64"/>
  <c r="AT1045" i="64"/>
  <c r="AU1045" i="64"/>
  <c r="Z1045" i="64"/>
  <c r="AH1041" i="64"/>
  <c r="AP1042" i="64"/>
  <c r="AI1041" i="64"/>
  <c r="I1041" i="64"/>
  <c r="R1043" i="64" l="1"/>
  <c r="R1044" i="64" s="1"/>
  <c r="R1045" i="64" s="1"/>
  <c r="R1046" i="64" s="1"/>
  <c r="S1047" i="64" s="1"/>
  <c r="S1048" i="64" s="1"/>
  <c r="AB1042" i="64"/>
  <c r="E1041" i="64"/>
  <c r="R1047" i="64" l="1"/>
  <c r="C1042" i="64"/>
  <c r="G1042" i="64" s="1"/>
  <c r="J1042" i="64"/>
  <c r="K1042" i="64" l="1"/>
  <c r="AC1042" i="64"/>
  <c r="AE1042" i="64" l="1"/>
  <c r="L1042" i="64"/>
  <c r="AJ1042" i="64"/>
  <c r="D1042" i="64"/>
  <c r="AQ1042" i="64" s="1"/>
  <c r="F1042" i="64" l="1"/>
  <c r="U1043" i="64" s="1"/>
  <c r="U1044" i="64" s="1"/>
  <c r="U1045" i="64" s="1"/>
  <c r="U1046" i="64" s="1"/>
  <c r="U1047" i="64" s="1"/>
  <c r="I1042" i="64"/>
  <c r="AS1042" i="64"/>
  <c r="H1042" i="64"/>
  <c r="AI1042" i="64"/>
  <c r="AL1042" i="64" s="1"/>
  <c r="AM1042" i="64" s="1"/>
  <c r="AH1042" i="64" l="1"/>
  <c r="Y1043" i="64"/>
  <c r="M1043" i="64" s="1"/>
  <c r="AW1042" i="64"/>
  <c r="E1042" i="64"/>
  <c r="C1043" i="64" s="1"/>
  <c r="G1043" i="64" s="1"/>
  <c r="AC1043" i="64" s="1"/>
  <c r="D1043" i="64" l="1"/>
  <c r="AB1043" i="64"/>
  <c r="J1043" i="64"/>
  <c r="AE1043" i="64"/>
  <c r="AF1043" i="64" s="1"/>
  <c r="AG1045" i="64" s="1"/>
  <c r="V1047" i="64"/>
  <c r="V1048" i="64" s="1"/>
  <c r="K1043" i="64" l="1"/>
  <c r="Q1045" i="64"/>
  <c r="P1045" i="64"/>
  <c r="F1043" i="64"/>
  <c r="N1049" i="64"/>
  <c r="O1049" i="64"/>
  <c r="AS1043" i="64"/>
  <c r="AQ1043" i="64" l="1"/>
  <c r="AQ1044" i="64" s="1"/>
  <c r="AQ1045" i="64" s="1"/>
  <c r="AQ1046" i="64" s="1"/>
  <c r="AR1043" i="64"/>
  <c r="Y1044" i="64"/>
  <c r="AJ1043" i="64"/>
  <c r="L1043" i="64"/>
  <c r="H1043" i="64"/>
  <c r="AH1043" i="64" l="1"/>
  <c r="I1043" i="64"/>
  <c r="AI1043" i="64"/>
  <c r="AW1043" i="64"/>
  <c r="AK1043" i="64" l="1"/>
  <c r="AA1044" i="64" s="1"/>
  <c r="AA1045" i="64" s="1"/>
  <c r="M1044" i="64"/>
  <c r="E1043" i="64"/>
  <c r="C1044" i="64" s="1"/>
  <c r="G1044" i="64" s="1"/>
  <c r="AC1044" i="64" l="1"/>
  <c r="AA1046" i="64"/>
  <c r="AB1044" i="64"/>
  <c r="D1044" i="64"/>
  <c r="J1044" i="64"/>
  <c r="AA1047" i="64" l="1"/>
  <c r="AS1044" i="64"/>
  <c r="AE1044" i="64"/>
  <c r="K1044" i="64"/>
  <c r="AR1044" i="64" s="1"/>
  <c r="AR1045" i="64" s="1"/>
  <c r="AR1046" i="64" s="1"/>
  <c r="F1044" i="64" l="1"/>
  <c r="AA1048" i="64"/>
  <c r="T1044" i="64"/>
  <c r="AV1045" i="64" s="1"/>
  <c r="AV1046" i="64" s="1"/>
  <c r="AV1047" i="64" s="1"/>
  <c r="AV1048" i="64" s="1"/>
  <c r="AV1049" i="64" s="1"/>
  <c r="AJ1044" i="64"/>
  <c r="H1044" i="64"/>
  <c r="L1044" i="64"/>
  <c r="Y1045" i="64"/>
  <c r="M1045" i="64" s="1"/>
  <c r="AB1045" i="64" l="1"/>
  <c r="I1044" i="64"/>
  <c r="AI1044" i="64"/>
  <c r="AH1044" i="64"/>
  <c r="AW1044" i="64"/>
  <c r="E1044" i="64" l="1"/>
  <c r="C1045" i="64" l="1"/>
  <c r="G1045" i="64" s="1"/>
  <c r="D1045" i="64"/>
  <c r="J1045" i="64"/>
  <c r="K1045" i="64" l="1"/>
  <c r="AC1045" i="64"/>
  <c r="AS1045" i="64"/>
  <c r="F1045" i="64" l="1"/>
  <c r="X1046" i="64"/>
  <c r="X1047" i="64" s="1"/>
  <c r="X1048" i="64" s="1"/>
  <c r="X1049" i="64" s="1"/>
  <c r="X1050" i="64" s="1"/>
  <c r="AE1045" i="64"/>
  <c r="Y1046" i="64"/>
  <c r="M1046" i="64" s="1"/>
  <c r="AW1045" i="64"/>
  <c r="H1045" i="64"/>
  <c r="AJ1045" i="64"/>
  <c r="L1045" i="64"/>
  <c r="AI1045" i="64" l="1"/>
  <c r="I1045" i="64"/>
  <c r="AH1045" i="64"/>
  <c r="E1045" i="64" l="1"/>
  <c r="C1046" i="64" l="1"/>
  <c r="G1046" i="64" s="1"/>
  <c r="W1046" i="64" s="1"/>
  <c r="W1047" i="64" s="1"/>
  <c r="W1048" i="64" s="1"/>
  <c r="W1049" i="64" s="1"/>
  <c r="J1046" i="64"/>
  <c r="D1046" i="64"/>
  <c r="K1046" i="64" l="1"/>
  <c r="F1046" i="64" s="1"/>
  <c r="AN1052" i="64"/>
  <c r="T1052" i="64" s="1"/>
  <c r="T1053" i="64" s="1"/>
  <c r="AC1046" i="64"/>
  <c r="AS1046" i="64"/>
  <c r="AE1046" i="64" l="1"/>
  <c r="Y1047" i="64"/>
  <c r="AW1046" i="64"/>
  <c r="AB1046" i="64"/>
  <c r="AJ1046" i="64"/>
  <c r="H1046" i="64"/>
  <c r="AR1047" i="64" s="1"/>
  <c r="L1046" i="64"/>
  <c r="M1047" i="64" l="1"/>
  <c r="AO1047" i="64"/>
  <c r="Z1050" i="64"/>
  <c r="AT1050" i="64"/>
  <c r="AU1050" i="64"/>
  <c r="I1046" i="64"/>
  <c r="AP1047" i="64"/>
  <c r="AH1046" i="64"/>
  <c r="AI1046" i="64"/>
  <c r="R1048" i="64" l="1"/>
  <c r="R1049" i="64" s="1"/>
  <c r="R1050" i="64" s="1"/>
  <c r="R1051" i="64" s="1"/>
  <c r="S1052" i="64" s="1"/>
  <c r="S1053" i="64" s="1"/>
  <c r="AB1047" i="64"/>
  <c r="E1046" i="64"/>
  <c r="R1052" i="64" l="1"/>
  <c r="C1047" i="64"/>
  <c r="G1047" i="64" s="1"/>
  <c r="J1047" i="64"/>
  <c r="K1047" i="64" l="1"/>
  <c r="AC1047" i="64"/>
  <c r="AE1047" i="64" l="1"/>
  <c r="L1047" i="64"/>
  <c r="AJ1047" i="64"/>
  <c r="D1047" i="64"/>
  <c r="AQ1047" i="64" s="1"/>
  <c r="F1047" i="64" l="1"/>
  <c r="U1048" i="64" s="1"/>
  <c r="U1049" i="64" s="1"/>
  <c r="U1050" i="64" s="1"/>
  <c r="U1051" i="64" s="1"/>
  <c r="U1052" i="64" s="1"/>
  <c r="AS1047" i="64"/>
  <c r="I1047" i="64"/>
  <c r="AI1047" i="64"/>
  <c r="AL1047" i="64" s="1"/>
  <c r="AM1047" i="64" s="1"/>
  <c r="H1047" i="64"/>
  <c r="E1047" i="64" l="1"/>
  <c r="C1048" i="64" s="1"/>
  <c r="G1048" i="64" s="1"/>
  <c r="AC1048" i="64" s="1"/>
  <c r="Y1048" i="64"/>
  <c r="M1048" i="64" s="1"/>
  <c r="AW1047" i="64"/>
  <c r="AH1047" i="64"/>
  <c r="D1048" i="64" l="1"/>
  <c r="AB1048" i="64"/>
  <c r="J1048" i="64"/>
  <c r="V1052" i="64"/>
  <c r="V1053" i="64" s="1"/>
  <c r="AE1048" i="64"/>
  <c r="AF1048" i="64" s="1"/>
  <c r="AG1050" i="64" s="1"/>
  <c r="N1054" i="64" l="1"/>
  <c r="O1054" i="64"/>
  <c r="K1048" i="64"/>
  <c r="P1050" i="64"/>
  <c r="Q1050" i="64"/>
  <c r="AS1048" i="64"/>
  <c r="AQ1048" i="64" l="1"/>
  <c r="AQ1049" i="64" s="1"/>
  <c r="AQ1050" i="64" s="1"/>
  <c r="AQ1051" i="64" s="1"/>
  <c r="AR1048" i="64"/>
  <c r="L1048" i="64"/>
  <c r="AJ1048" i="64"/>
  <c r="H1048" i="64"/>
  <c r="F1048" i="64"/>
  <c r="Y1049" i="64"/>
  <c r="AW1048" i="64" l="1"/>
  <c r="AI1048" i="64"/>
  <c r="AH1048" i="64"/>
  <c r="I1048" i="64"/>
  <c r="AK1048" i="64" l="1"/>
  <c r="AA1049" i="64" s="1"/>
  <c r="AA1050" i="64" s="1"/>
  <c r="M1049" i="64"/>
  <c r="E1048" i="64"/>
  <c r="C1049" i="64" s="1"/>
  <c r="G1049" i="64" s="1"/>
  <c r="D1049" i="64" l="1"/>
  <c r="AB1049" i="64"/>
  <c r="J1049" i="64"/>
  <c r="AC1049" i="64"/>
  <c r="AS1049" i="64"/>
  <c r="AA1051" i="64"/>
  <c r="Y1050" i="64" l="1"/>
  <c r="M1050" i="64" s="1"/>
  <c r="AE1049" i="64"/>
  <c r="K1049" i="64"/>
  <c r="AR1049" i="64" s="1"/>
  <c r="AR1050" i="64" s="1"/>
  <c r="AR1051" i="64" s="1"/>
  <c r="AA1052" i="64"/>
  <c r="F1049" i="64" l="1"/>
  <c r="T1049" i="64"/>
  <c r="AV1050" i="64" s="1"/>
  <c r="AV1051" i="64" s="1"/>
  <c r="AV1052" i="64" s="1"/>
  <c r="AV1053" i="64" s="1"/>
  <c r="AV1054" i="64" s="1"/>
  <c r="H1049" i="64"/>
  <c r="AJ1049" i="64"/>
  <c r="L1049" i="64"/>
  <c r="AA1053" i="64"/>
  <c r="AB1050" i="64"/>
  <c r="AI1049" i="64" l="1"/>
  <c r="AW1049" i="64"/>
  <c r="I1049" i="64"/>
  <c r="AH1049" i="64"/>
  <c r="E1049" i="64" l="1"/>
  <c r="C1050" i="64" l="1"/>
  <c r="G1050" i="64" s="1"/>
  <c r="D1050" i="64"/>
  <c r="J1050" i="64"/>
  <c r="K1050" i="64" l="1"/>
  <c r="AS1050" i="64"/>
  <c r="AC1050" i="64"/>
  <c r="F1050" i="64" l="1"/>
  <c r="X1051" i="64"/>
  <c r="X1052" i="64" s="1"/>
  <c r="X1053" i="64" s="1"/>
  <c r="X1054" i="64" s="1"/>
  <c r="X1055" i="64" s="1"/>
  <c r="AE1050" i="64"/>
  <c r="Y1051" i="64"/>
  <c r="M1051" i="64" s="1"/>
  <c r="AW1050" i="64"/>
  <c r="AJ1050" i="64"/>
  <c r="H1050" i="64"/>
  <c r="L1050" i="64"/>
  <c r="AH1050" i="64" l="1"/>
  <c r="I1050" i="64"/>
  <c r="AI1050" i="64"/>
  <c r="E1050" i="64" l="1"/>
  <c r="C1051" i="64" l="1"/>
  <c r="G1051" i="64" s="1"/>
  <c r="W1051" i="64" s="1"/>
  <c r="W1052" i="64" s="1"/>
  <c r="W1053" i="64" s="1"/>
  <c r="W1054" i="64" s="1"/>
  <c r="D1051" i="64"/>
  <c r="J1051" i="64"/>
  <c r="K1051" i="64" l="1"/>
  <c r="F1051" i="64" s="1"/>
  <c r="AN1057" i="64"/>
  <c r="T1057" i="64" s="1"/>
  <c r="T1058" i="64" s="1"/>
  <c r="AC1051" i="64"/>
  <c r="AS1051" i="64"/>
  <c r="Y1052" i="64" l="1"/>
  <c r="AW1051" i="64"/>
  <c r="AE1051" i="64"/>
  <c r="AB1051" i="64"/>
  <c r="L1051" i="64"/>
  <c r="H1051" i="64"/>
  <c r="AR1052" i="64" s="1"/>
  <c r="AJ1051" i="64"/>
  <c r="M1052" i="64" l="1"/>
  <c r="AO1052" i="64"/>
  <c r="AH1051" i="64"/>
  <c r="AP1052" i="64"/>
  <c r="AI1051" i="64"/>
  <c r="I1051" i="64"/>
  <c r="AT1055" i="64"/>
  <c r="AU1055" i="64"/>
  <c r="Z1055" i="64"/>
  <c r="R1053" i="64" l="1"/>
  <c r="R1054" i="64" s="1"/>
  <c r="R1055" i="64" s="1"/>
  <c r="R1056" i="64" s="1"/>
  <c r="R1057" i="64" s="1"/>
  <c r="AB1052" i="64"/>
  <c r="E1051" i="64"/>
  <c r="C1052" i="64" s="1"/>
  <c r="G1052" i="64" s="1"/>
  <c r="S1057" i="64" l="1"/>
  <c r="S1058" i="64" s="1"/>
  <c r="J1052" i="64"/>
  <c r="AC1052" i="64"/>
  <c r="AE1052" i="64" l="1"/>
  <c r="K1052" i="64"/>
  <c r="D1052" i="64" l="1"/>
  <c r="AQ1052" i="64" s="1"/>
  <c r="AJ1052" i="64"/>
  <c r="L1052" i="64"/>
  <c r="H1052" i="64" l="1"/>
  <c r="AS1052" i="64"/>
  <c r="F1052" i="64"/>
  <c r="U1053" i="64" s="1"/>
  <c r="U1054" i="64" s="1"/>
  <c r="U1055" i="64" s="1"/>
  <c r="U1056" i="64" s="1"/>
  <c r="U1057" i="64" s="1"/>
  <c r="I1052" i="64"/>
  <c r="AH1052" i="64"/>
  <c r="AI1052" i="64"/>
  <c r="AL1052" i="64" s="1"/>
  <c r="AM1052" i="64" s="1"/>
  <c r="Y1053" i="64" l="1"/>
  <c r="M1053" i="64" s="1"/>
  <c r="AW1052" i="64"/>
  <c r="E1052" i="64"/>
  <c r="J1053" i="64" l="1"/>
  <c r="V1057" i="64"/>
  <c r="V1058" i="64" s="1"/>
  <c r="C1053" i="64"/>
  <c r="G1053" i="64" s="1"/>
  <c r="D1053" i="64" l="1"/>
  <c r="AB1053" i="64"/>
  <c r="N1059" i="64"/>
  <c r="O1059" i="64"/>
  <c r="K1053" i="64"/>
  <c r="AC1053" i="64"/>
  <c r="AS1053" i="64"/>
  <c r="AR1053" i="64" l="1"/>
  <c r="AQ1053" i="64"/>
  <c r="AQ1054" i="64" s="1"/>
  <c r="AQ1055" i="64" s="1"/>
  <c r="F1053" i="64"/>
  <c r="AE1053" i="64"/>
  <c r="AF1053" i="64" s="1"/>
  <c r="AG1055" i="64" s="1"/>
  <c r="Y1054" i="64"/>
  <c r="L1053" i="64"/>
  <c r="AJ1053" i="64"/>
  <c r="H1053" i="64"/>
  <c r="I1053" i="64" l="1"/>
  <c r="AW1053" i="64"/>
  <c r="AH1053" i="64"/>
  <c r="AI1053" i="64"/>
  <c r="P1055" i="64"/>
  <c r="Q1055" i="64"/>
  <c r="AQ1056" i="64" s="1"/>
  <c r="AK1053" i="64" l="1"/>
  <c r="AA1054" i="64" s="1"/>
  <c r="AA1055" i="64" s="1"/>
  <c r="E1053" i="64"/>
  <c r="C1054" i="64" s="1"/>
  <c r="G1054" i="64" s="1"/>
  <c r="M1054" i="64" l="1"/>
  <c r="AB1054" i="64" s="1"/>
  <c r="AA1056" i="64"/>
  <c r="AC1054" i="64"/>
  <c r="D1054" i="64" l="1"/>
  <c r="AS1054" i="64" s="1"/>
  <c r="J1054" i="64"/>
  <c r="K1054" i="64" s="1"/>
  <c r="AR1054" i="64" s="1"/>
  <c r="AR1055" i="64" s="1"/>
  <c r="AR1056" i="64" s="1"/>
  <c r="Y1055" i="64"/>
  <c r="M1055" i="64" s="1"/>
  <c r="AE1054" i="64"/>
  <c r="T1054" i="64"/>
  <c r="AV1055" i="64" s="1"/>
  <c r="AV1056" i="64" s="1"/>
  <c r="AV1057" i="64" s="1"/>
  <c r="AV1058" i="64" s="1"/>
  <c r="AV1059" i="64" s="1"/>
  <c r="L1054" i="64"/>
  <c r="AJ1054" i="64"/>
  <c r="H1054" i="64"/>
  <c r="AA1057" i="64"/>
  <c r="F1054" i="64" l="1"/>
  <c r="I1054" i="64"/>
  <c r="AW1054" i="64"/>
  <c r="AA1058" i="64"/>
  <c r="AI1054" i="64"/>
  <c r="AH1054" i="64"/>
  <c r="AB1055" i="64"/>
  <c r="E1054" i="64" l="1"/>
  <c r="C1055" i="64" l="1"/>
  <c r="G1055" i="64" s="1"/>
  <c r="D1055" i="64"/>
  <c r="J1055" i="64"/>
  <c r="K1055" i="64" l="1"/>
  <c r="X1056" i="64" s="1"/>
  <c r="X1057" i="64" s="1"/>
  <c r="X1058" i="64" s="1"/>
  <c r="X1059" i="64" s="1"/>
  <c r="X1060" i="64" s="1"/>
  <c r="AS1055" i="64"/>
  <c r="AC1055" i="64"/>
  <c r="F1055" i="64"/>
  <c r="Y1056" i="64" l="1"/>
  <c r="M1056" i="64" s="1"/>
  <c r="AW1055" i="64"/>
  <c r="AE1055" i="64"/>
  <c r="L1055" i="64"/>
  <c r="H1055" i="64"/>
  <c r="AJ1055" i="64"/>
  <c r="AI1055" i="64" l="1"/>
  <c r="I1055" i="64"/>
  <c r="AH1055" i="64"/>
  <c r="E1055" i="64" l="1"/>
  <c r="C1056" i="64" l="1"/>
  <c r="G1056" i="64" s="1"/>
  <c r="W1056" i="64" s="1"/>
  <c r="W1057" i="64" s="1"/>
  <c r="W1058" i="64" s="1"/>
  <c r="W1059" i="64" s="1"/>
  <c r="D1056" i="64"/>
  <c r="J1056" i="64"/>
  <c r="K1056" i="64" l="1"/>
  <c r="AN1062" i="64"/>
  <c r="T1062" i="64" s="1"/>
  <c r="T1063" i="64" s="1"/>
  <c r="AS1056" i="64"/>
  <c r="AC1056" i="64"/>
  <c r="AE1056" i="64" l="1"/>
  <c r="Y1057" i="64"/>
  <c r="AW1056" i="64"/>
  <c r="AB1056" i="64"/>
  <c r="AJ1056" i="64"/>
  <c r="H1056" i="64"/>
  <c r="AR1057" i="64" s="1"/>
  <c r="L1056" i="64"/>
  <c r="F1056" i="64"/>
  <c r="M1057" i="64" l="1"/>
  <c r="AO1057" i="64"/>
  <c r="Z1060" i="64"/>
  <c r="AT1060" i="64"/>
  <c r="AU1060" i="64"/>
  <c r="I1056" i="64"/>
  <c r="AH1056" i="64"/>
  <c r="AP1057" i="64"/>
  <c r="AI1056" i="64"/>
  <c r="AB1057" i="64" l="1"/>
  <c r="R1058" i="64"/>
  <c r="R1059" i="64" s="1"/>
  <c r="R1060" i="64" s="1"/>
  <c r="R1061" i="64" s="1"/>
  <c r="S1062" i="64" s="1"/>
  <c r="S1063" i="64" s="1"/>
  <c r="E1056" i="64"/>
  <c r="R1062" i="64" l="1"/>
  <c r="C1057" i="64"/>
  <c r="G1057" i="64" s="1"/>
  <c r="J1057" i="64"/>
  <c r="K1057" i="64" l="1"/>
  <c r="AC1057" i="64"/>
  <c r="AE1057" i="64" l="1"/>
  <c r="AJ1057" i="64"/>
  <c r="L1057" i="64"/>
  <c r="D1057" i="64"/>
  <c r="AQ1057" i="64" s="1"/>
  <c r="F1057" i="64" l="1"/>
  <c r="U1058" i="64" s="1"/>
  <c r="U1059" i="64" s="1"/>
  <c r="U1060" i="64" s="1"/>
  <c r="U1061" i="64" s="1"/>
  <c r="U1062" i="64" s="1"/>
  <c r="AS1057" i="64"/>
  <c r="I1057" i="64"/>
  <c r="H1057" i="64"/>
  <c r="AI1057" i="64"/>
  <c r="AL1057" i="64" s="1"/>
  <c r="AM1057" i="64" s="1"/>
  <c r="AH1057" i="64" l="1"/>
  <c r="E1057" i="64"/>
  <c r="C1058" i="64" s="1"/>
  <c r="G1058" i="64" s="1"/>
  <c r="AC1058" i="64" s="1"/>
  <c r="Y1058" i="64"/>
  <c r="M1058" i="64" s="1"/>
  <c r="AW1057" i="64"/>
  <c r="AE1058" i="64" l="1"/>
  <c r="AF1058" i="64" s="1"/>
  <c r="AG1060" i="64" s="1"/>
  <c r="D1058" i="64"/>
  <c r="AS1058" i="64" s="1"/>
  <c r="AB1058" i="64"/>
  <c r="J1058" i="64"/>
  <c r="V1062" i="64"/>
  <c r="V1063" i="64" s="1"/>
  <c r="Y1059" i="64" l="1"/>
  <c r="P1060" i="64"/>
  <c r="Q1060" i="64"/>
  <c r="K1058" i="64"/>
  <c r="N1064" i="64"/>
  <c r="O1064" i="64"/>
  <c r="AQ1058" i="64" l="1"/>
  <c r="AQ1059" i="64" s="1"/>
  <c r="AQ1060" i="64" s="1"/>
  <c r="AQ1061" i="64" s="1"/>
  <c r="AR1058" i="64"/>
  <c r="L1058" i="64"/>
  <c r="AJ1058" i="64"/>
  <c r="H1058" i="64"/>
  <c r="F1058" i="64"/>
  <c r="AW1058" i="64" l="1"/>
  <c r="I1058" i="64"/>
  <c r="AH1058" i="64"/>
  <c r="AI1058" i="64"/>
  <c r="AK1058" i="64" l="1"/>
  <c r="M1059" i="64" s="1"/>
  <c r="E1058" i="64"/>
  <c r="C1059" i="64" s="1"/>
  <c r="G1059" i="64" s="1"/>
  <c r="AA1059" i="64"/>
  <c r="AA1060" i="64" l="1"/>
  <c r="AB1059" i="64"/>
  <c r="D1059" i="64"/>
  <c r="J1059" i="64"/>
  <c r="AC1059" i="64"/>
  <c r="K1059" i="64" l="1"/>
  <c r="AR1059" i="64" s="1"/>
  <c r="AR1060" i="64" s="1"/>
  <c r="AR1061" i="64" s="1"/>
  <c r="AE1059" i="64"/>
  <c r="F1059" i="64"/>
  <c r="AA1061" i="64"/>
  <c r="AS1059" i="64"/>
  <c r="AA1062" i="64" l="1"/>
  <c r="Y1060" i="64"/>
  <c r="M1060" i="64" s="1"/>
  <c r="T1059" i="64"/>
  <c r="AV1060" i="64" s="1"/>
  <c r="AV1061" i="64" s="1"/>
  <c r="AV1062" i="64" s="1"/>
  <c r="AV1063" i="64" s="1"/>
  <c r="AV1064" i="64" s="1"/>
  <c r="H1059" i="64"/>
  <c r="AJ1059" i="64"/>
  <c r="L1059" i="64"/>
  <c r="AW1059" i="64" l="1"/>
  <c r="AI1059" i="64"/>
  <c r="AH1059" i="64"/>
  <c r="AA1063" i="64"/>
  <c r="AB1060" i="64"/>
  <c r="I1059" i="64"/>
  <c r="E1059" i="64" l="1"/>
  <c r="C1060" i="64" l="1"/>
  <c r="G1060" i="64" s="1"/>
  <c r="J1060" i="64"/>
  <c r="D1060" i="64"/>
  <c r="K1060" i="64" l="1"/>
  <c r="AC1060" i="64"/>
  <c r="AS1060" i="64"/>
  <c r="F1060" i="64" l="1"/>
  <c r="X1061" i="64"/>
  <c r="X1062" i="64" s="1"/>
  <c r="X1063" i="64" s="1"/>
  <c r="X1064" i="64" s="1"/>
  <c r="X1065" i="64" s="1"/>
  <c r="AE1060" i="64"/>
  <c r="Y1061" i="64"/>
  <c r="M1061" i="64" s="1"/>
  <c r="AW1060" i="64"/>
  <c r="AJ1060" i="64"/>
  <c r="L1060" i="64"/>
  <c r="H1060" i="64"/>
  <c r="AH1060" i="64" l="1"/>
  <c r="I1060" i="64"/>
  <c r="AI1060" i="64"/>
  <c r="E1060" i="64" l="1"/>
  <c r="C1061" i="64" l="1"/>
  <c r="G1061" i="64" s="1"/>
  <c r="W1061" i="64" s="1"/>
  <c r="W1062" i="64" s="1"/>
  <c r="W1063" i="64" s="1"/>
  <c r="W1064" i="64" s="1"/>
  <c r="D1061" i="64"/>
  <c r="J1061" i="64"/>
  <c r="K1061" i="64" l="1"/>
  <c r="AN1067" i="64"/>
  <c r="T1067" i="64" s="1"/>
  <c r="T1068" i="64" s="1"/>
  <c r="AC1061" i="64"/>
  <c r="AS1061" i="64"/>
  <c r="Y1062" i="64" l="1"/>
  <c r="AW1061" i="64"/>
  <c r="AE1061" i="64"/>
  <c r="AB1061" i="64"/>
  <c r="AJ1061" i="64"/>
  <c r="H1061" i="64"/>
  <c r="AR1062" i="64" s="1"/>
  <c r="L1061" i="64"/>
  <c r="F1061" i="64"/>
  <c r="M1062" i="64" l="1"/>
  <c r="AO1062" i="64"/>
  <c r="AT1065" i="64"/>
  <c r="AU1065" i="64"/>
  <c r="Z1065" i="64"/>
  <c r="I1061" i="64"/>
  <c r="AP1062" i="64"/>
  <c r="AH1061" i="64"/>
  <c r="AI1061" i="64"/>
  <c r="R1063" i="64" l="1"/>
  <c r="R1064" i="64" s="1"/>
  <c r="R1065" i="64" s="1"/>
  <c r="R1066" i="64" s="1"/>
  <c r="R1067" i="64" s="1"/>
  <c r="AB1062" i="64"/>
  <c r="E1061" i="64"/>
  <c r="C1062" i="64" s="1"/>
  <c r="G1062" i="64" s="1"/>
  <c r="S1067" i="64" l="1"/>
  <c r="S1068" i="64" s="1"/>
  <c r="AC1062" i="64"/>
  <c r="J1062" i="64"/>
  <c r="K1062" i="64" l="1"/>
  <c r="AE1062" i="64"/>
  <c r="AJ1062" i="64" l="1"/>
  <c r="L1062" i="64"/>
  <c r="D1062" i="64"/>
  <c r="AQ1062" i="64" s="1"/>
  <c r="H1062" i="64" l="1"/>
  <c r="AH1062" i="64" s="1"/>
  <c r="F1062" i="64"/>
  <c r="U1063" i="64" s="1"/>
  <c r="U1064" i="64" s="1"/>
  <c r="U1065" i="64" s="1"/>
  <c r="U1066" i="64" s="1"/>
  <c r="U1067" i="64" s="1"/>
  <c r="AS1062" i="64"/>
  <c r="I1062" i="64"/>
  <c r="AI1062" i="64"/>
  <c r="AL1062" i="64" s="1"/>
  <c r="AM1062" i="64" s="1"/>
  <c r="E1062" i="64" l="1"/>
  <c r="C1063" i="64" s="1"/>
  <c r="G1063" i="64" s="1"/>
  <c r="AC1063" i="64" s="1"/>
  <c r="Y1063" i="64"/>
  <c r="M1063" i="64" s="1"/>
  <c r="AW1062" i="64"/>
  <c r="V1067" i="64" l="1"/>
  <c r="V1068" i="64" s="1"/>
  <c r="D1063" i="64"/>
  <c r="AB1063" i="64"/>
  <c r="J1063" i="64"/>
  <c r="AE1063" i="64"/>
  <c r="AF1063" i="64" s="1"/>
  <c r="AG1065" i="64" s="1"/>
  <c r="Q1065" i="64" l="1"/>
  <c r="P1065" i="64"/>
  <c r="K1063" i="64"/>
  <c r="AS1063" i="64"/>
  <c r="N1069" i="64"/>
  <c r="O1069" i="64"/>
  <c r="AR1063" i="64" l="1"/>
  <c r="AQ1063" i="64"/>
  <c r="AQ1064" i="64" s="1"/>
  <c r="AQ1065" i="64" s="1"/>
  <c r="AQ1066" i="64" s="1"/>
  <c r="F1063" i="64"/>
  <c r="Y1064" i="64"/>
  <c r="H1063" i="64"/>
  <c r="L1063" i="64"/>
  <c r="AJ1063" i="64"/>
  <c r="AH1063" i="64" l="1"/>
  <c r="AI1063" i="64"/>
  <c r="I1063" i="64"/>
  <c r="AW1063" i="64"/>
  <c r="AK1063" i="64" l="1"/>
  <c r="AA1064" i="64" s="1"/>
  <c r="AA1065" i="64" s="1"/>
  <c r="M1064" i="64"/>
  <c r="E1063" i="64"/>
  <c r="C1064" i="64" s="1"/>
  <c r="G1064" i="64" s="1"/>
  <c r="D1064" i="64" l="1"/>
  <c r="AB1064" i="64"/>
  <c r="J1064" i="64"/>
  <c r="AA1066" i="64"/>
  <c r="AC1064" i="64"/>
  <c r="AE1064" i="64" l="1"/>
  <c r="AA1067" i="64"/>
  <c r="K1064" i="64"/>
  <c r="AR1064" i="64" s="1"/>
  <c r="AR1065" i="64" s="1"/>
  <c r="AR1066" i="64" s="1"/>
  <c r="AS1064" i="64"/>
  <c r="F1064" i="64" l="1"/>
  <c r="AA1068" i="64"/>
  <c r="Y1065" i="64"/>
  <c r="M1065" i="64" s="1"/>
  <c r="T1064" i="64"/>
  <c r="AV1065" i="64" s="1"/>
  <c r="AV1066" i="64" s="1"/>
  <c r="AV1067" i="64" s="1"/>
  <c r="AV1068" i="64" s="1"/>
  <c r="AV1069" i="64" s="1"/>
  <c r="H1064" i="64"/>
  <c r="AJ1064" i="64"/>
  <c r="L1064" i="64"/>
  <c r="AI1064" i="64" l="1"/>
  <c r="AH1064" i="64"/>
  <c r="AB1065" i="64"/>
  <c r="AW1064" i="64"/>
  <c r="I1064" i="64"/>
  <c r="E1064" i="64" l="1"/>
  <c r="C1065" i="64" l="1"/>
  <c r="G1065" i="64" s="1"/>
  <c r="D1065" i="64"/>
  <c r="J1065" i="64"/>
  <c r="K1065" i="64" l="1"/>
  <c r="X1066" i="64" s="1"/>
  <c r="X1067" i="64" s="1"/>
  <c r="X1068" i="64" s="1"/>
  <c r="X1069" i="64" s="1"/>
  <c r="X1070" i="64" s="1"/>
  <c r="AC1065" i="64"/>
  <c r="AS1065" i="64"/>
  <c r="AE1065" i="64" l="1"/>
  <c r="Y1066" i="64"/>
  <c r="M1066" i="64" s="1"/>
  <c r="AW1065" i="64"/>
  <c r="AJ1065" i="64"/>
  <c r="H1065" i="64"/>
  <c r="L1065" i="64"/>
  <c r="F1065" i="64"/>
  <c r="I1065" i="64" l="1"/>
  <c r="AH1065" i="64"/>
  <c r="AI1065" i="64"/>
  <c r="E1065" i="64" l="1"/>
  <c r="C1066" i="64" l="1"/>
  <c r="G1066" i="64" s="1"/>
  <c r="W1066" i="64" s="1"/>
  <c r="W1067" i="64" s="1"/>
  <c r="W1068" i="64" s="1"/>
  <c r="W1069" i="64" s="1"/>
  <c r="D1066" i="64"/>
  <c r="J1066" i="64"/>
  <c r="K1066" i="64" l="1"/>
  <c r="F1066" i="64" s="1"/>
  <c r="AN1072" i="64"/>
  <c r="T1072" i="64" s="1"/>
  <c r="T1073" i="64" s="1"/>
  <c r="AC1066" i="64"/>
  <c r="AS1066" i="64"/>
  <c r="Y1067" i="64" l="1"/>
  <c r="AW1066" i="64"/>
  <c r="AE1066" i="64"/>
  <c r="AB1066" i="64"/>
  <c r="L1066" i="64"/>
  <c r="AJ1066" i="64"/>
  <c r="H1066" i="64"/>
  <c r="AR1067" i="64" s="1"/>
  <c r="M1067" i="64" l="1"/>
  <c r="AO1067" i="64"/>
  <c r="Z1070" i="64"/>
  <c r="AT1070" i="64"/>
  <c r="AU1070" i="64"/>
  <c r="AP1067" i="64"/>
  <c r="AH1066" i="64"/>
  <c r="AI1066" i="64"/>
  <c r="I1066" i="64"/>
  <c r="R1068" i="64" l="1"/>
  <c r="R1069" i="64" s="1"/>
  <c r="R1070" i="64" s="1"/>
  <c r="R1071" i="64" s="1"/>
  <c r="R1072" i="64" s="1"/>
  <c r="E1066" i="64"/>
  <c r="C1067" i="64" s="1"/>
  <c r="G1067" i="64" s="1"/>
  <c r="AB1067" i="64"/>
  <c r="J1067" i="64" l="1"/>
  <c r="K1067" i="64" s="1"/>
  <c r="D1067" i="64" s="1"/>
  <c r="AQ1067" i="64" s="1"/>
  <c r="S1072" i="64"/>
  <c r="S1073" i="64" s="1"/>
  <c r="AC1067" i="64"/>
  <c r="F1067" i="64" l="1"/>
  <c r="U1068" i="64" s="1"/>
  <c r="U1069" i="64" s="1"/>
  <c r="U1070" i="64" s="1"/>
  <c r="U1071" i="64" s="1"/>
  <c r="U1072" i="64" s="1"/>
  <c r="AS1067" i="64"/>
  <c r="Y1068" i="64" s="1"/>
  <c r="M1068" i="64" s="1"/>
  <c r="L1067" i="64"/>
  <c r="AJ1067" i="64"/>
  <c r="H1067" i="64"/>
  <c r="AE1067" i="64"/>
  <c r="AW1067" i="64" l="1"/>
  <c r="I1067" i="64"/>
  <c r="AI1067" i="64"/>
  <c r="AL1067" i="64" s="1"/>
  <c r="AM1067" i="64" s="1"/>
  <c r="AH1067" i="64"/>
  <c r="AB1068" i="64"/>
  <c r="V1072" i="64" l="1"/>
  <c r="V1073" i="64" s="1"/>
  <c r="N1074" i="64" s="1"/>
  <c r="E1067" i="64"/>
  <c r="O1074" i="64" l="1"/>
  <c r="C1068" i="64"/>
  <c r="G1068" i="64" s="1"/>
  <c r="D1068" i="64"/>
  <c r="J1068" i="64"/>
  <c r="K1068" i="64" l="1"/>
  <c r="AS1068" i="64"/>
  <c r="AC1068" i="64"/>
  <c r="AR1068" i="64" l="1"/>
  <c r="AQ1068" i="64"/>
  <c r="AQ1069" i="64" s="1"/>
  <c r="AQ1070" i="64" s="1"/>
  <c r="F1068" i="64"/>
  <c r="Y1069" i="64"/>
  <c r="AE1068" i="64"/>
  <c r="AF1068" i="64" s="1"/>
  <c r="AG1070" i="64" s="1"/>
  <c r="L1068" i="64"/>
  <c r="AJ1068" i="64"/>
  <c r="H1068" i="64"/>
  <c r="AW1068" i="64" l="1"/>
  <c r="P1070" i="64"/>
  <c r="Q1070" i="64"/>
  <c r="AQ1071" i="64" s="1"/>
  <c r="AH1068" i="64"/>
  <c r="I1068" i="64"/>
  <c r="AI1068" i="64"/>
  <c r="AK1068" i="64" l="1"/>
  <c r="AA1069" i="64" s="1"/>
  <c r="AA1070" i="64" s="1"/>
  <c r="E1068" i="64"/>
  <c r="C1069" i="64" s="1"/>
  <c r="G1069" i="64" s="1"/>
  <c r="M1069" i="64" l="1"/>
  <c r="AB1069" i="64" s="1"/>
  <c r="AC1069" i="64"/>
  <c r="AA1071" i="64"/>
  <c r="J1069" i="64"/>
  <c r="D1069" i="64"/>
  <c r="AA1072" i="64" l="1"/>
  <c r="K1069" i="64"/>
  <c r="AR1069" i="64" s="1"/>
  <c r="AR1070" i="64" s="1"/>
  <c r="AR1071" i="64" s="1"/>
  <c r="AE1069" i="64"/>
  <c r="AS1069" i="64"/>
  <c r="F1069" i="64" l="1"/>
  <c r="T1069" i="64"/>
  <c r="AV1070" i="64" s="1"/>
  <c r="AV1071" i="64" s="1"/>
  <c r="AV1072" i="64" s="1"/>
  <c r="AV1073" i="64" s="1"/>
  <c r="AV1074" i="64" s="1"/>
  <c r="L1069" i="64"/>
  <c r="AJ1069" i="64"/>
  <c r="H1069" i="64"/>
  <c r="AA1073" i="64"/>
  <c r="Y1070" i="64"/>
  <c r="M1070" i="64" s="1"/>
  <c r="AB1070" i="64" l="1"/>
  <c r="AW1069" i="64"/>
  <c r="AI1069" i="64"/>
  <c r="AH1069" i="64"/>
  <c r="I1069" i="64"/>
  <c r="E1069" i="64" l="1"/>
  <c r="C1070" i="64" l="1"/>
  <c r="G1070" i="64" s="1"/>
  <c r="D1070" i="64"/>
  <c r="J1070" i="64"/>
  <c r="K1070" i="64" l="1"/>
  <c r="X1071" i="64" s="1"/>
  <c r="X1072" i="64" s="1"/>
  <c r="X1073" i="64" s="1"/>
  <c r="X1074" i="64" s="1"/>
  <c r="X1075" i="64" s="1"/>
  <c r="AC1070" i="64"/>
  <c r="AS1070" i="64"/>
  <c r="F1070" i="64" l="1"/>
  <c r="AE1070" i="64"/>
  <c r="Y1071" i="64"/>
  <c r="M1071" i="64" s="1"/>
  <c r="AW1070" i="64"/>
  <c r="AJ1070" i="64"/>
  <c r="H1070" i="64"/>
  <c r="L1070" i="64"/>
  <c r="I1070" i="64" l="1"/>
  <c r="AH1070" i="64"/>
  <c r="AI1070" i="64"/>
  <c r="E1070" i="64" l="1"/>
  <c r="C1071" i="64" l="1"/>
  <c r="G1071" i="64" s="1"/>
  <c r="W1071" i="64" s="1"/>
  <c r="W1072" i="64" s="1"/>
  <c r="W1073" i="64" s="1"/>
  <c r="W1074" i="64" s="1"/>
  <c r="D1071" i="64"/>
  <c r="J1071" i="64"/>
  <c r="K1071" i="64" l="1"/>
  <c r="F1071" i="64" s="1"/>
  <c r="AN1077" i="64"/>
  <c r="T1077" i="64" s="1"/>
  <c r="T1078" i="64" s="1"/>
  <c r="AC1071" i="64"/>
  <c r="AS1071" i="64"/>
  <c r="Y1072" i="64" l="1"/>
  <c r="AW1071" i="64"/>
  <c r="AE1071" i="64"/>
  <c r="AB1071" i="64"/>
  <c r="L1071" i="64"/>
  <c r="AJ1071" i="64"/>
  <c r="H1071" i="64"/>
  <c r="AR1072" i="64" s="1"/>
  <c r="M1072" i="64" l="1"/>
  <c r="AO1072" i="64"/>
  <c r="AP1072" i="64"/>
  <c r="AH1071" i="64"/>
  <c r="AI1071" i="64"/>
  <c r="AU1075" i="64"/>
  <c r="AT1075" i="64"/>
  <c r="Z1075" i="64"/>
  <c r="I1071" i="64"/>
  <c r="R1073" i="64" l="1"/>
  <c r="R1074" i="64" s="1"/>
  <c r="R1075" i="64" s="1"/>
  <c r="R1076" i="64" s="1"/>
  <c r="S1077" i="64" s="1"/>
  <c r="S1078" i="64" s="1"/>
  <c r="E1071" i="64"/>
  <c r="C1072" i="64" s="1"/>
  <c r="G1072" i="64" s="1"/>
  <c r="AB1072" i="64"/>
  <c r="R1077" i="64" l="1"/>
  <c r="J1072" i="64"/>
  <c r="K1072" i="64" s="1"/>
  <c r="AC1072" i="64"/>
  <c r="AE1072" i="64" l="1"/>
  <c r="L1072" i="64"/>
  <c r="AJ1072" i="64"/>
  <c r="D1072" i="64"/>
  <c r="AQ1072" i="64" s="1"/>
  <c r="AI1072" i="64" l="1"/>
  <c r="AL1072" i="64" s="1"/>
  <c r="AM1072" i="64" s="1"/>
  <c r="F1072" i="64"/>
  <c r="U1073" i="64" s="1"/>
  <c r="U1074" i="64" s="1"/>
  <c r="U1075" i="64" s="1"/>
  <c r="U1076" i="64" s="1"/>
  <c r="U1077" i="64" s="1"/>
  <c r="I1072" i="64"/>
  <c r="AS1072" i="64"/>
  <c r="H1072" i="64"/>
  <c r="AH1072" i="64" l="1"/>
  <c r="Y1073" i="64"/>
  <c r="M1073" i="64" s="1"/>
  <c r="AW1072" i="64"/>
  <c r="E1072" i="64"/>
  <c r="C1073" i="64" s="1"/>
  <c r="G1073" i="64" s="1"/>
  <c r="AC1073" i="64" s="1"/>
  <c r="D1073" i="64" l="1"/>
  <c r="AB1073" i="64"/>
  <c r="J1073" i="64"/>
  <c r="V1077" i="64"/>
  <c r="V1078" i="64" s="1"/>
  <c r="AE1073" i="64"/>
  <c r="AF1073" i="64" s="1"/>
  <c r="AG1075" i="64" s="1"/>
  <c r="K1073" i="64" l="1"/>
  <c r="N1079" i="64"/>
  <c r="O1079" i="64"/>
  <c r="F1073" i="64"/>
  <c r="AS1073" i="64"/>
  <c r="Q1075" i="64"/>
  <c r="P1075" i="64"/>
  <c r="AQ1073" i="64" l="1"/>
  <c r="AQ1074" i="64" s="1"/>
  <c r="AQ1075" i="64" s="1"/>
  <c r="AQ1076" i="64" s="1"/>
  <c r="AR1073" i="64"/>
  <c r="Y1074" i="64"/>
  <c r="AJ1073" i="64"/>
  <c r="L1073" i="64"/>
  <c r="H1073" i="64"/>
  <c r="AI1073" i="64" l="1"/>
  <c r="I1073" i="64"/>
  <c r="AH1073" i="64"/>
  <c r="AW1073" i="64"/>
  <c r="AK1073" i="64" l="1"/>
  <c r="AA1074" i="64" s="1"/>
  <c r="AA1075" i="64" s="1"/>
  <c r="E1073" i="64"/>
  <c r="C1074" i="64" s="1"/>
  <c r="G1074" i="64" s="1"/>
  <c r="M1074" i="64" l="1"/>
  <c r="AB1074" i="64" s="1"/>
  <c r="AA1076" i="64"/>
  <c r="AC1074" i="64"/>
  <c r="D1074" i="64" l="1"/>
  <c r="AS1074" i="64" s="1"/>
  <c r="J1074" i="64"/>
  <c r="K1074" i="64" s="1"/>
  <c r="AR1074" i="64" s="1"/>
  <c r="AR1075" i="64" s="1"/>
  <c r="AR1076" i="64" s="1"/>
  <c r="AA1077" i="64"/>
  <c r="Y1075" i="64"/>
  <c r="M1075" i="64" s="1"/>
  <c r="AE1074" i="64"/>
  <c r="T1074" i="64" l="1"/>
  <c r="AV1075" i="64" s="1"/>
  <c r="AV1076" i="64" s="1"/>
  <c r="AV1077" i="64" s="1"/>
  <c r="AV1078" i="64" s="1"/>
  <c r="AV1079" i="64" s="1"/>
  <c r="AJ1074" i="64"/>
  <c r="F1074" i="64"/>
  <c r="H1074" i="64"/>
  <c r="AH1074" i="64" s="1"/>
  <c r="L1074" i="64"/>
  <c r="I1074" i="64" s="1"/>
  <c r="AI1074" i="64"/>
  <c r="AB1075" i="64"/>
  <c r="AA1078" i="64"/>
  <c r="AW1074" i="64"/>
  <c r="E1074" i="64" l="1"/>
  <c r="C1075" i="64" l="1"/>
  <c r="G1075" i="64" s="1"/>
  <c r="D1075" i="64"/>
  <c r="J1075" i="64"/>
  <c r="K1075" i="64" l="1"/>
  <c r="AS1075" i="64"/>
  <c r="AC1075" i="64"/>
  <c r="F1075" i="64" l="1"/>
  <c r="X1076" i="64"/>
  <c r="X1077" i="64" s="1"/>
  <c r="X1078" i="64" s="1"/>
  <c r="X1079" i="64" s="1"/>
  <c r="X1080" i="64" s="1"/>
  <c r="Y1076" i="64"/>
  <c r="M1076" i="64" s="1"/>
  <c r="AW1075" i="64"/>
  <c r="AE1075" i="64"/>
  <c r="AJ1075" i="64"/>
  <c r="L1075" i="64"/>
  <c r="H1075" i="64"/>
  <c r="AH1075" i="64" l="1"/>
  <c r="I1075" i="64"/>
  <c r="AI1075" i="64"/>
  <c r="E1075" i="64" l="1"/>
  <c r="C1076" i="64" l="1"/>
  <c r="G1076" i="64" s="1"/>
  <c r="W1076" i="64" s="1"/>
  <c r="W1077" i="64" s="1"/>
  <c r="W1078" i="64" s="1"/>
  <c r="W1079" i="64" s="1"/>
  <c r="J1076" i="64"/>
  <c r="D1076" i="64"/>
  <c r="K1076" i="64" l="1"/>
  <c r="F1076" i="64" s="1"/>
  <c r="AN1082" i="64"/>
  <c r="T1082" i="64" s="1"/>
  <c r="T1083" i="64" s="1"/>
  <c r="AS1076" i="64"/>
  <c r="AC1076" i="64"/>
  <c r="AE1076" i="64" l="1"/>
  <c r="Y1077" i="64"/>
  <c r="AW1076" i="64"/>
  <c r="AB1076" i="64"/>
  <c r="AJ1076" i="64"/>
  <c r="H1076" i="64"/>
  <c r="AR1077" i="64" s="1"/>
  <c r="L1076" i="64"/>
  <c r="M1077" i="64" l="1"/>
  <c r="AO1077" i="64"/>
  <c r="AU1080" i="64"/>
  <c r="AT1080" i="64"/>
  <c r="Z1080" i="64"/>
  <c r="AH1076" i="64"/>
  <c r="AP1077" i="64"/>
  <c r="AI1076" i="64"/>
  <c r="I1076" i="64"/>
  <c r="R1078" i="64" l="1"/>
  <c r="R1079" i="64" s="1"/>
  <c r="R1080" i="64" s="1"/>
  <c r="R1081" i="64" s="1"/>
  <c r="S1082" i="64" s="1"/>
  <c r="S1083" i="64" s="1"/>
  <c r="E1076" i="64"/>
  <c r="C1077" i="64" s="1"/>
  <c r="G1077" i="64" s="1"/>
  <c r="AB1077" i="64"/>
  <c r="R1082" i="64" l="1"/>
  <c r="J1077" i="64"/>
  <c r="AC1077" i="64"/>
  <c r="AE1077" i="64" l="1"/>
  <c r="K1077" i="64"/>
  <c r="AJ1077" i="64" l="1"/>
  <c r="L1077" i="64"/>
  <c r="D1077" i="64"/>
  <c r="AQ1077" i="64" s="1"/>
  <c r="F1077" i="64" l="1"/>
  <c r="U1078" i="64" s="1"/>
  <c r="U1079" i="64" s="1"/>
  <c r="U1080" i="64" s="1"/>
  <c r="U1081" i="64" s="1"/>
  <c r="U1082" i="64" s="1"/>
  <c r="I1077" i="64"/>
  <c r="AS1077" i="64"/>
  <c r="AI1077" i="64"/>
  <c r="AL1077" i="64" s="1"/>
  <c r="AM1077" i="64" s="1"/>
  <c r="H1077" i="64"/>
  <c r="AH1077" i="64" l="1"/>
  <c r="Y1078" i="64"/>
  <c r="M1078" i="64" s="1"/>
  <c r="AW1077" i="64"/>
  <c r="E1077" i="64"/>
  <c r="C1078" i="64" s="1"/>
  <c r="G1078" i="64" s="1"/>
  <c r="AC1078" i="64" s="1"/>
  <c r="AE1078" i="64" l="1"/>
  <c r="AF1078" i="64" s="1"/>
  <c r="AG1080" i="64" s="1"/>
  <c r="D1078" i="64"/>
  <c r="AB1078" i="64"/>
  <c r="J1078" i="64"/>
  <c r="V1082" i="64"/>
  <c r="V1083" i="64" s="1"/>
  <c r="K1078" i="64" l="1"/>
  <c r="P1080" i="64"/>
  <c r="Q1080" i="64"/>
  <c r="N1084" i="64"/>
  <c r="O1084" i="64"/>
  <c r="AS1078" i="64"/>
  <c r="AQ1078" i="64" l="1"/>
  <c r="AQ1079" i="64" s="1"/>
  <c r="AQ1080" i="64" s="1"/>
  <c r="AQ1081" i="64" s="1"/>
  <c r="AR1078" i="64"/>
  <c r="F1078" i="64"/>
  <c r="Y1079" i="64"/>
  <c r="L1078" i="64"/>
  <c r="AJ1078" i="64"/>
  <c r="H1078" i="64"/>
  <c r="AH1078" i="64" l="1"/>
  <c r="I1078" i="64"/>
  <c r="AI1078" i="64"/>
  <c r="AW1078" i="64"/>
  <c r="AK1078" i="64" l="1"/>
  <c r="AA1079" i="64" s="1"/>
  <c r="AA1080" i="64" s="1"/>
  <c r="M1079" i="64"/>
  <c r="E1078" i="64"/>
  <c r="C1079" i="64" s="1"/>
  <c r="G1079" i="64" s="1"/>
  <c r="AC1079" i="64" l="1"/>
  <c r="AB1079" i="64"/>
  <c r="D1079" i="64"/>
  <c r="AS1079" i="64" s="1"/>
  <c r="J1079" i="64"/>
  <c r="AA1081" i="64"/>
  <c r="Y1080" i="64" l="1"/>
  <c r="M1080" i="64" s="1"/>
  <c r="K1079" i="64"/>
  <c r="AR1079" i="64" s="1"/>
  <c r="AR1080" i="64" s="1"/>
  <c r="AR1081" i="64" s="1"/>
  <c r="AA1082" i="64"/>
  <c r="AE1079" i="64"/>
  <c r="F1079" i="64" l="1"/>
  <c r="AA1083" i="64"/>
  <c r="T1079" i="64"/>
  <c r="AV1080" i="64" s="1"/>
  <c r="AV1081" i="64" s="1"/>
  <c r="AV1082" i="64" s="1"/>
  <c r="AV1083" i="64" s="1"/>
  <c r="AV1084" i="64" s="1"/>
  <c r="H1079" i="64"/>
  <c r="L1079" i="64"/>
  <c r="AJ1079" i="64"/>
  <c r="AB1080" i="64"/>
  <c r="AI1079" i="64" l="1"/>
  <c r="I1079" i="64"/>
  <c r="AW1079" i="64"/>
  <c r="AH1079" i="64"/>
  <c r="E1079" i="64" l="1"/>
  <c r="C1080" i="64" l="1"/>
  <c r="G1080" i="64" s="1"/>
  <c r="D1080" i="64"/>
  <c r="J1080" i="64"/>
  <c r="K1080" i="64" l="1"/>
  <c r="X1081" i="64" s="1"/>
  <c r="X1082" i="64" s="1"/>
  <c r="X1083" i="64" s="1"/>
  <c r="X1084" i="64" s="1"/>
  <c r="X1085" i="64" s="1"/>
  <c r="AS1080" i="64"/>
  <c r="AC1080" i="64"/>
  <c r="Y1081" i="64" l="1"/>
  <c r="M1081" i="64" s="1"/>
  <c r="AW1080" i="64"/>
  <c r="AE1080" i="64"/>
  <c r="AJ1080" i="64"/>
  <c r="H1080" i="64"/>
  <c r="L1080" i="64"/>
  <c r="F1080" i="64"/>
  <c r="I1080" i="64" l="1"/>
  <c r="AH1080" i="64"/>
  <c r="AI1080" i="64"/>
  <c r="E1080" i="64" l="1"/>
  <c r="C1081" i="64" l="1"/>
  <c r="G1081" i="64" s="1"/>
  <c r="W1081" i="64" s="1"/>
  <c r="W1082" i="64" s="1"/>
  <c r="W1083" i="64" s="1"/>
  <c r="W1084" i="64" s="1"/>
  <c r="J1081" i="64"/>
  <c r="D1081" i="64"/>
  <c r="K1081" i="64" l="1"/>
  <c r="AN1087" i="64"/>
  <c r="T1087" i="64" s="1"/>
  <c r="T1088" i="64" s="1"/>
  <c r="AS1081" i="64"/>
  <c r="AC1081" i="64"/>
  <c r="AB1081" i="64" l="1"/>
  <c r="AE1081" i="64"/>
  <c r="Y1082" i="64"/>
  <c r="AW1081" i="64"/>
  <c r="L1081" i="64"/>
  <c r="AJ1081" i="64"/>
  <c r="H1081" i="64"/>
  <c r="AR1082" i="64" s="1"/>
  <c r="F1081" i="64"/>
  <c r="M1082" i="64" l="1"/>
  <c r="AO1082" i="64"/>
  <c r="AH1081" i="64"/>
  <c r="AP1082" i="64"/>
  <c r="AI1081" i="64"/>
  <c r="I1081" i="64"/>
  <c r="Z1085" i="64"/>
  <c r="AU1085" i="64"/>
  <c r="AT1085" i="64"/>
  <c r="AB1082" i="64" l="1"/>
  <c r="R1083" i="64"/>
  <c r="R1084" i="64" s="1"/>
  <c r="R1085" i="64" s="1"/>
  <c r="R1086" i="64" s="1"/>
  <c r="S1087" i="64" s="1"/>
  <c r="S1088" i="64" s="1"/>
  <c r="E1081" i="64"/>
  <c r="R1087" i="64" l="1"/>
  <c r="C1082" i="64"/>
  <c r="G1082" i="64" s="1"/>
  <c r="J1082" i="64"/>
  <c r="AC1082" i="64" l="1"/>
  <c r="K1082" i="64"/>
  <c r="D1082" i="64" s="1"/>
  <c r="AQ1082" i="64" s="1"/>
  <c r="AS1082" i="64" l="1"/>
  <c r="H1082" i="64"/>
  <c r="AJ1082" i="64"/>
  <c r="L1082" i="64"/>
  <c r="AE1082" i="64"/>
  <c r="Y1083" i="64"/>
  <c r="AW1082" i="64"/>
  <c r="F1082" i="64"/>
  <c r="U1083" i="64" s="1"/>
  <c r="U1084" i="64" s="1"/>
  <c r="U1085" i="64" s="1"/>
  <c r="U1086" i="64" s="1"/>
  <c r="U1087" i="64" s="1"/>
  <c r="M1083" i="64" l="1"/>
  <c r="I1082" i="64"/>
  <c r="AI1082" i="64"/>
  <c r="AL1082" i="64" s="1"/>
  <c r="AM1082" i="64" s="1"/>
  <c r="AH1082" i="64"/>
  <c r="E1082" i="64" l="1"/>
  <c r="V1087" i="64"/>
  <c r="V1088" i="64" s="1"/>
  <c r="AB1083" i="64"/>
  <c r="N1089" i="64" l="1"/>
  <c r="O1089" i="64"/>
  <c r="C1083" i="64"/>
  <c r="G1083" i="64" s="1"/>
  <c r="D1083" i="64"/>
  <c r="J1083" i="64"/>
  <c r="K1083" i="64" l="1"/>
  <c r="AC1083" i="64"/>
  <c r="AS1083" i="64"/>
  <c r="AR1083" i="64" l="1"/>
  <c r="AQ1083" i="64"/>
  <c r="AQ1084" i="64" s="1"/>
  <c r="AQ1085" i="64" s="1"/>
  <c r="F1083" i="64"/>
  <c r="AE1083" i="64"/>
  <c r="AF1083" i="64" s="1"/>
  <c r="AG1085" i="64" s="1"/>
  <c r="Y1084" i="64"/>
  <c r="AJ1083" i="64"/>
  <c r="L1083" i="64"/>
  <c r="H1083" i="64"/>
  <c r="AW1083" i="64" l="1"/>
  <c r="AI1083" i="64"/>
  <c r="AH1083" i="64"/>
  <c r="I1083" i="64"/>
  <c r="P1085" i="64"/>
  <c r="Q1085" i="64"/>
  <c r="AQ1086" i="64" s="1"/>
  <c r="AK1083" i="64" l="1"/>
  <c r="AA1084" i="64" s="1"/>
  <c r="AA1085" i="64" s="1"/>
  <c r="M1084" i="64"/>
  <c r="E1083" i="64"/>
  <c r="C1084" i="64" s="1"/>
  <c r="G1084" i="64" s="1"/>
  <c r="AA1086" i="64" l="1"/>
  <c r="AC1084" i="64"/>
  <c r="D1084" i="64"/>
  <c r="AB1084" i="64"/>
  <c r="J1084" i="64"/>
  <c r="AS1084" i="64" l="1"/>
  <c r="AA1087" i="64"/>
  <c r="AE1084" i="64"/>
  <c r="K1084" i="64"/>
  <c r="AR1084" i="64" s="1"/>
  <c r="AR1085" i="64" s="1"/>
  <c r="AR1086" i="64" s="1"/>
  <c r="T1084" i="64" l="1"/>
  <c r="AV1085" i="64" s="1"/>
  <c r="AV1086" i="64" s="1"/>
  <c r="AV1087" i="64" s="1"/>
  <c r="AV1088" i="64" s="1"/>
  <c r="AV1089" i="64" s="1"/>
  <c r="L1084" i="64"/>
  <c r="H1084" i="64"/>
  <c r="AJ1084" i="64"/>
  <c r="Y1085" i="64"/>
  <c r="M1085" i="64" s="1"/>
  <c r="AA1088" i="64"/>
  <c r="F1084" i="64"/>
  <c r="AB1085" i="64" l="1"/>
  <c r="AI1084" i="64"/>
  <c r="AH1084" i="64"/>
  <c r="AW1084" i="64"/>
  <c r="I1084" i="64"/>
  <c r="E1084" i="64" l="1"/>
  <c r="C1085" i="64" l="1"/>
  <c r="G1085" i="64" s="1"/>
  <c r="J1085" i="64"/>
  <c r="D1085" i="64"/>
  <c r="K1085" i="64" l="1"/>
  <c r="X1086" i="64" s="1"/>
  <c r="X1087" i="64" s="1"/>
  <c r="X1088" i="64" s="1"/>
  <c r="X1089" i="64" s="1"/>
  <c r="X1090" i="64" s="1"/>
  <c r="AC1085" i="64"/>
  <c r="AS1085" i="64"/>
  <c r="AE1085" i="64" l="1"/>
  <c r="Y1086" i="64"/>
  <c r="M1086" i="64" s="1"/>
  <c r="AW1085" i="64"/>
  <c r="H1085" i="64"/>
  <c r="AJ1085" i="64"/>
  <c r="L1085" i="64"/>
  <c r="F1085" i="64"/>
  <c r="I1085" i="64" l="1"/>
  <c r="AI1085" i="64"/>
  <c r="AH1085" i="64"/>
  <c r="E1085" i="64" l="1"/>
  <c r="C1086" i="64" l="1"/>
  <c r="G1086" i="64" s="1"/>
  <c r="W1086" i="64" s="1"/>
  <c r="W1087" i="64" s="1"/>
  <c r="W1088" i="64" s="1"/>
  <c r="W1089" i="64" s="1"/>
  <c r="J1086" i="64"/>
  <c r="D1086" i="64"/>
  <c r="K1086" i="64" l="1"/>
  <c r="AN1092" i="64"/>
  <c r="T1092" i="64" s="1"/>
  <c r="T1093" i="64" s="1"/>
  <c r="AC1086" i="64"/>
  <c r="AS1086" i="64"/>
  <c r="Y1087" i="64" l="1"/>
  <c r="AW1086" i="64"/>
  <c r="AE1086" i="64"/>
  <c r="AB1086" i="64"/>
  <c r="L1086" i="64"/>
  <c r="H1086" i="64"/>
  <c r="AR1087" i="64" s="1"/>
  <c r="AJ1086" i="64"/>
  <c r="F1086" i="64"/>
  <c r="M1087" i="64" l="1"/>
  <c r="AO1087" i="64"/>
  <c r="AI1086" i="64"/>
  <c r="Z1090" i="64"/>
  <c r="AU1090" i="64"/>
  <c r="AT1090" i="64"/>
  <c r="AP1087" i="64"/>
  <c r="AH1086" i="64"/>
  <c r="I1086" i="64"/>
  <c r="R1088" i="64" l="1"/>
  <c r="R1089" i="64" s="1"/>
  <c r="R1090" i="64" s="1"/>
  <c r="R1091" i="64" s="1"/>
  <c r="S1092" i="64" s="1"/>
  <c r="S1093" i="64" s="1"/>
  <c r="E1086" i="64"/>
  <c r="C1087" i="64" s="1"/>
  <c r="G1087" i="64" s="1"/>
  <c r="AB1087" i="64"/>
  <c r="R1092" i="64" l="1"/>
  <c r="J1087" i="64"/>
  <c r="K1087" i="64" s="1"/>
  <c r="AC1087" i="64"/>
  <c r="AE1087" i="64" l="1"/>
  <c r="AJ1087" i="64"/>
  <c r="L1087" i="64"/>
  <c r="D1087" i="64"/>
  <c r="AQ1087" i="64" s="1"/>
  <c r="F1087" i="64" l="1"/>
  <c r="U1088" i="64" s="1"/>
  <c r="U1089" i="64" s="1"/>
  <c r="U1090" i="64" s="1"/>
  <c r="U1091" i="64" s="1"/>
  <c r="U1092" i="64" s="1"/>
  <c r="I1087" i="64"/>
  <c r="AS1087" i="64"/>
  <c r="H1087" i="64"/>
  <c r="AI1087" i="64"/>
  <c r="AL1087" i="64" s="1"/>
  <c r="AM1087" i="64" s="1"/>
  <c r="Y1088" i="64" l="1"/>
  <c r="M1088" i="64" s="1"/>
  <c r="AW1087" i="64"/>
  <c r="AH1087" i="64"/>
  <c r="E1087" i="64"/>
  <c r="C1088" i="64" s="1"/>
  <c r="G1088" i="64" s="1"/>
  <c r="AC1088" i="64" s="1"/>
  <c r="AE1088" i="64" l="1"/>
  <c r="AF1088" i="64" s="1"/>
  <c r="AG1090" i="64" s="1"/>
  <c r="V1092" i="64"/>
  <c r="V1093" i="64" s="1"/>
  <c r="AB1088" i="64"/>
  <c r="D1088" i="64"/>
  <c r="AS1088" i="64" s="1"/>
  <c r="J1088" i="64"/>
  <c r="N1094" i="64" l="1"/>
  <c r="O1094" i="64"/>
  <c r="Y1089" i="64"/>
  <c r="P1090" i="64"/>
  <c r="Q1090" i="64"/>
  <c r="K1088" i="64"/>
  <c r="AQ1088" i="64" l="1"/>
  <c r="AQ1089" i="64" s="1"/>
  <c r="AQ1090" i="64" s="1"/>
  <c r="AQ1091" i="64" s="1"/>
  <c r="AR1088" i="64"/>
  <c r="AJ1088" i="64"/>
  <c r="L1088" i="64"/>
  <c r="H1088" i="64"/>
  <c r="F1088" i="64"/>
  <c r="AW1088" i="64" l="1"/>
  <c r="I1088" i="64"/>
  <c r="AH1088" i="64"/>
  <c r="AI1088" i="64"/>
  <c r="AK1088" i="64" l="1"/>
  <c r="M1089" i="64" s="1"/>
  <c r="AA1089" i="64"/>
  <c r="E1088" i="64"/>
  <c r="C1089" i="64" s="1"/>
  <c r="G1089" i="64" s="1"/>
  <c r="AC1089" i="64" l="1"/>
  <c r="AB1089" i="64"/>
  <c r="D1089" i="64"/>
  <c r="J1089" i="64"/>
  <c r="AA1090" i="64"/>
  <c r="AS1089" i="64" l="1"/>
  <c r="AE1089" i="64"/>
  <c r="K1089" i="64"/>
  <c r="AR1089" i="64" s="1"/>
  <c r="AR1090" i="64" s="1"/>
  <c r="AR1091" i="64" s="1"/>
  <c r="AA1091" i="64"/>
  <c r="AA1092" i="64" l="1"/>
  <c r="T1089" i="64"/>
  <c r="AV1090" i="64" s="1"/>
  <c r="AV1091" i="64" s="1"/>
  <c r="AV1092" i="64" s="1"/>
  <c r="AV1093" i="64" s="1"/>
  <c r="AV1094" i="64" s="1"/>
  <c r="L1089" i="64"/>
  <c r="H1089" i="64"/>
  <c r="AJ1089" i="64"/>
  <c r="Y1090" i="64"/>
  <c r="M1090" i="64" s="1"/>
  <c r="F1089" i="64"/>
  <c r="AB1090" i="64" l="1"/>
  <c r="AI1089" i="64"/>
  <c r="AH1089" i="64"/>
  <c r="I1089" i="64"/>
  <c r="AW1089" i="64"/>
  <c r="AA1093" i="64"/>
  <c r="E1089" i="64" l="1"/>
  <c r="C1090" i="64" l="1"/>
  <c r="G1090" i="64" s="1"/>
  <c r="D1090" i="64"/>
  <c r="J1090" i="64"/>
  <c r="K1090" i="64" l="1"/>
  <c r="X1091" i="64" s="1"/>
  <c r="X1092" i="64" s="1"/>
  <c r="X1093" i="64" s="1"/>
  <c r="X1094" i="64" s="1"/>
  <c r="X1095" i="64" s="1"/>
  <c r="AC1090" i="64"/>
  <c r="AS1090" i="64"/>
  <c r="F1090" i="64" l="1"/>
  <c r="AE1090" i="64"/>
  <c r="Y1091" i="64"/>
  <c r="M1091" i="64" s="1"/>
  <c r="AW1090" i="64"/>
  <c r="L1090" i="64"/>
  <c r="H1090" i="64"/>
  <c r="AJ1090" i="64"/>
  <c r="AI1090" i="64" l="1"/>
  <c r="I1090" i="64"/>
  <c r="AH1090" i="64"/>
  <c r="E1090" i="64" l="1"/>
  <c r="C1091" i="64" l="1"/>
  <c r="G1091" i="64" s="1"/>
  <c r="W1091" i="64" s="1"/>
  <c r="W1092" i="64" s="1"/>
  <c r="W1093" i="64" s="1"/>
  <c r="W1094" i="64" s="1"/>
  <c r="J1091" i="64"/>
  <c r="D1091" i="64"/>
  <c r="K1091" i="64" l="1"/>
  <c r="F1091" i="64" s="1"/>
  <c r="AN1097" i="64"/>
  <c r="T1097" i="64" s="1"/>
  <c r="T1098" i="64" s="1"/>
  <c r="AC1091" i="64"/>
  <c r="AS1091" i="64"/>
  <c r="Y1092" i="64" l="1"/>
  <c r="AW1091" i="64"/>
  <c r="AE1091" i="64"/>
  <c r="AB1091" i="64"/>
  <c r="AJ1091" i="64"/>
  <c r="H1091" i="64"/>
  <c r="AR1092" i="64" s="1"/>
  <c r="L1091" i="64"/>
  <c r="M1092" i="64" l="1"/>
  <c r="AO1092" i="64"/>
  <c r="Z1095" i="64"/>
  <c r="AT1095" i="64"/>
  <c r="AU1095" i="64"/>
  <c r="I1091" i="64"/>
  <c r="AH1091" i="64"/>
  <c r="AP1092" i="64"/>
  <c r="AI1091" i="64"/>
  <c r="AB1092" i="64" l="1"/>
  <c r="R1093" i="64"/>
  <c r="R1094" i="64" s="1"/>
  <c r="R1095" i="64" s="1"/>
  <c r="R1096" i="64" s="1"/>
  <c r="S1097" i="64" s="1"/>
  <c r="S1098" i="64" s="1"/>
  <c r="E1091" i="64"/>
  <c r="R1097" i="64" l="1"/>
  <c r="C1092" i="64"/>
  <c r="G1092" i="64" s="1"/>
  <c r="J1092" i="64"/>
  <c r="K1092" i="64" l="1"/>
  <c r="AC1092" i="64"/>
  <c r="AE1092" i="64" l="1"/>
  <c r="L1092" i="64"/>
  <c r="AJ1092" i="64"/>
  <c r="D1092" i="64"/>
  <c r="AQ1092" i="64" s="1"/>
  <c r="F1092" i="64" l="1"/>
  <c r="U1093" i="64" s="1"/>
  <c r="U1094" i="64" s="1"/>
  <c r="U1095" i="64" s="1"/>
  <c r="U1096" i="64" s="1"/>
  <c r="U1097" i="64" s="1"/>
  <c r="I1092" i="64"/>
  <c r="AS1092" i="64"/>
  <c r="H1092" i="64"/>
  <c r="AI1092" i="64"/>
  <c r="AL1092" i="64" s="1"/>
  <c r="AM1092" i="64" s="1"/>
  <c r="AH1092" i="64" l="1"/>
  <c r="Y1093" i="64"/>
  <c r="M1093" i="64" s="1"/>
  <c r="AW1092" i="64"/>
  <c r="E1092" i="64"/>
  <c r="C1093" i="64" s="1"/>
  <c r="G1093" i="64" s="1"/>
  <c r="AC1093" i="64" s="1"/>
  <c r="AE1093" i="64" l="1"/>
  <c r="AF1093" i="64" s="1"/>
  <c r="AG1095" i="64" s="1"/>
  <c r="D1093" i="64"/>
  <c r="AS1093" i="64" s="1"/>
  <c r="AB1093" i="64"/>
  <c r="J1093" i="64"/>
  <c r="V1097" i="64"/>
  <c r="V1098" i="64" s="1"/>
  <c r="Y1094" i="64" l="1"/>
  <c r="K1093" i="64"/>
  <c r="N1099" i="64"/>
  <c r="O1099" i="64"/>
  <c r="Q1095" i="64"/>
  <c r="P1095" i="64"/>
  <c r="AR1093" i="64" l="1"/>
  <c r="AQ1093" i="64"/>
  <c r="AQ1094" i="64" s="1"/>
  <c r="AQ1095" i="64" s="1"/>
  <c r="AQ1096" i="64" s="1"/>
  <c r="F1093" i="64"/>
  <c r="AJ1093" i="64"/>
  <c r="L1093" i="64"/>
  <c r="H1093" i="64"/>
  <c r="AH1093" i="64" l="1"/>
  <c r="AW1093" i="64"/>
  <c r="I1093" i="64"/>
  <c r="AI1093" i="64"/>
  <c r="AK1093" i="64" l="1"/>
  <c r="M1094" i="64" s="1"/>
  <c r="E1093" i="64"/>
  <c r="C1094" i="64" s="1"/>
  <c r="G1094" i="64" s="1"/>
  <c r="AA1094" i="64" l="1"/>
  <c r="AA1095" i="64" s="1"/>
  <c r="D1094" i="64"/>
  <c r="AB1094" i="64"/>
  <c r="J1094" i="64"/>
  <c r="AC1094" i="64"/>
  <c r="AE1094" i="64" l="1"/>
  <c r="K1094" i="64"/>
  <c r="AR1094" i="64" s="1"/>
  <c r="AR1095" i="64" s="1"/>
  <c r="AR1096" i="64" s="1"/>
  <c r="AA1096" i="64"/>
  <c r="AS1094" i="64"/>
  <c r="F1094" i="64" l="1"/>
  <c r="Y1095" i="64"/>
  <c r="M1095" i="64" s="1"/>
  <c r="T1094" i="64"/>
  <c r="AV1095" i="64" s="1"/>
  <c r="AV1096" i="64" s="1"/>
  <c r="AV1097" i="64" s="1"/>
  <c r="AV1098" i="64" s="1"/>
  <c r="AV1099" i="64" s="1"/>
  <c r="L1094" i="64"/>
  <c r="H1094" i="64"/>
  <c r="AJ1094" i="64"/>
  <c r="AA1097" i="64"/>
  <c r="AI1094" i="64" l="1"/>
  <c r="AH1094" i="64"/>
  <c r="I1094" i="64"/>
  <c r="AW1094" i="64"/>
  <c r="AA1098" i="64"/>
  <c r="AB1095" i="64"/>
  <c r="E1094" i="64" l="1"/>
  <c r="C1095" i="64" l="1"/>
  <c r="G1095" i="64" s="1"/>
  <c r="D1095" i="64"/>
  <c r="J1095" i="64"/>
  <c r="AC1095" i="64" l="1"/>
  <c r="AS1095" i="64"/>
  <c r="K1095" i="64"/>
  <c r="X1096" i="64" s="1"/>
  <c r="X1097" i="64" s="1"/>
  <c r="X1098" i="64" s="1"/>
  <c r="X1099" i="64" s="1"/>
  <c r="X1100" i="64" s="1"/>
  <c r="AJ1095" i="64" l="1"/>
  <c r="L1095" i="64"/>
  <c r="H1095" i="64"/>
  <c r="Y1096" i="64"/>
  <c r="M1096" i="64" s="1"/>
  <c r="AW1095" i="64"/>
  <c r="AE1095" i="64"/>
  <c r="F1095" i="64"/>
  <c r="AH1095" i="64" l="1"/>
  <c r="I1095" i="64"/>
  <c r="AI1095" i="64"/>
  <c r="E1095" i="64" l="1"/>
  <c r="C1096" i="64" l="1"/>
  <c r="G1096" i="64" s="1"/>
  <c r="W1096" i="64" s="1"/>
  <c r="W1097" i="64" s="1"/>
  <c r="W1098" i="64" s="1"/>
  <c r="W1099" i="64" s="1"/>
  <c r="D1096" i="64"/>
  <c r="J1096" i="64"/>
  <c r="K1096" i="64" l="1"/>
  <c r="AN1102" i="64"/>
  <c r="T1102" i="64" s="1"/>
  <c r="T1103" i="64" s="1"/>
  <c r="AS1096" i="64"/>
  <c r="AC1096" i="64"/>
  <c r="AE1096" i="64" l="1"/>
  <c r="Y1097" i="64"/>
  <c r="AW1096" i="64"/>
  <c r="AB1096" i="64"/>
  <c r="AJ1096" i="64"/>
  <c r="H1096" i="64"/>
  <c r="AR1097" i="64" s="1"/>
  <c r="L1096" i="64"/>
  <c r="F1096" i="64"/>
  <c r="M1097" i="64" l="1"/>
  <c r="AO1097" i="64"/>
  <c r="Z1100" i="64"/>
  <c r="AU1100" i="64"/>
  <c r="AT1100" i="64"/>
  <c r="I1096" i="64"/>
  <c r="AH1096" i="64"/>
  <c r="AP1097" i="64"/>
  <c r="AI1096" i="64"/>
  <c r="R1098" i="64" l="1"/>
  <c r="R1099" i="64" s="1"/>
  <c r="R1100" i="64" s="1"/>
  <c r="R1101" i="64" s="1"/>
  <c r="S1102" i="64" s="1"/>
  <c r="S1103" i="64" s="1"/>
  <c r="AB1097" i="64"/>
  <c r="E1096" i="64"/>
  <c r="R1102" i="64" l="1"/>
  <c r="C1097" i="64"/>
  <c r="G1097" i="64" s="1"/>
  <c r="J1097" i="64"/>
  <c r="AC1097" i="64" l="1"/>
  <c r="K1097" i="64"/>
  <c r="D1097" i="64" l="1"/>
  <c r="AQ1097" i="64" s="1"/>
  <c r="L1097" i="64"/>
  <c r="AJ1097" i="64"/>
  <c r="AE1097" i="64"/>
  <c r="H1097" i="64" l="1"/>
  <c r="AS1097" i="64"/>
  <c r="F1097" i="64"/>
  <c r="U1098" i="64" s="1"/>
  <c r="U1099" i="64" s="1"/>
  <c r="U1100" i="64" s="1"/>
  <c r="U1101" i="64" s="1"/>
  <c r="U1102" i="64" s="1"/>
  <c r="I1097" i="64"/>
  <c r="AH1097" i="64"/>
  <c r="AI1097" i="64"/>
  <c r="AL1097" i="64" s="1"/>
  <c r="AM1097" i="64" s="1"/>
  <c r="AW1097" i="64" l="1"/>
  <c r="Y1098" i="64"/>
  <c r="M1098" i="64" s="1"/>
  <c r="E1097" i="64"/>
  <c r="V1102" i="64" l="1"/>
  <c r="V1103" i="64" s="1"/>
  <c r="N1104" i="64" s="1"/>
  <c r="D1098" i="64"/>
  <c r="C1098" i="64"/>
  <c r="G1098" i="64" s="1"/>
  <c r="J1098" i="64"/>
  <c r="O1104" i="64" l="1"/>
  <c r="AB1098" i="64"/>
  <c r="AC1098" i="64"/>
  <c r="AS1098" i="64"/>
  <c r="K1098" i="64"/>
  <c r="AQ1098" i="64" l="1"/>
  <c r="AQ1099" i="64" s="1"/>
  <c r="AQ1100" i="64" s="1"/>
  <c r="AR1098" i="64"/>
  <c r="Y1099" i="64"/>
  <c r="L1098" i="64"/>
  <c r="AJ1098" i="64"/>
  <c r="H1098" i="64"/>
  <c r="AE1098" i="64"/>
  <c r="AF1098" i="64" s="1"/>
  <c r="AG1100" i="64" s="1"/>
  <c r="F1098" i="64"/>
  <c r="I1098" i="64" l="1"/>
  <c r="AI1098" i="64"/>
  <c r="AH1098" i="64"/>
  <c r="AW1098" i="64"/>
  <c r="P1100" i="64"/>
  <c r="Q1100" i="64"/>
  <c r="AQ1101" i="64" s="1"/>
  <c r="AK1098" i="64" l="1"/>
  <c r="AA1099" i="64" s="1"/>
  <c r="AA1100" i="64" s="1"/>
  <c r="M1099" i="64"/>
  <c r="E1098" i="64"/>
  <c r="C1099" i="64" s="1"/>
  <c r="G1099" i="64" s="1"/>
  <c r="AB1099" i="64" l="1"/>
  <c r="AA1101" i="64"/>
  <c r="AC1099" i="64"/>
  <c r="J1099" i="64"/>
  <c r="D1099" i="64"/>
  <c r="AE1099" i="64" l="1"/>
  <c r="AS1099" i="64"/>
  <c r="K1099" i="64"/>
  <c r="AR1099" i="64" s="1"/>
  <c r="AR1100" i="64" s="1"/>
  <c r="AR1101" i="64" s="1"/>
  <c r="AA1102" i="64"/>
  <c r="T1099" i="64" l="1"/>
  <c r="AV1100" i="64" s="1"/>
  <c r="AV1101" i="64" s="1"/>
  <c r="AV1102" i="64" s="1"/>
  <c r="AV1103" i="64" s="1"/>
  <c r="AV1104" i="64" s="1"/>
  <c r="L1099" i="64"/>
  <c r="AJ1099" i="64"/>
  <c r="H1099" i="64"/>
  <c r="F1099" i="64"/>
  <c r="Y1100" i="64"/>
  <c r="M1100" i="64" s="1"/>
  <c r="AA1103" i="64"/>
  <c r="AW1099" i="64" l="1"/>
  <c r="AH1099" i="64"/>
  <c r="AI1099" i="64"/>
  <c r="AB1100" i="64"/>
  <c r="I1099" i="64"/>
  <c r="E1099" i="64" l="1"/>
  <c r="C1100" i="64" l="1"/>
  <c r="G1100" i="64" s="1"/>
  <c r="J1100" i="64"/>
  <c r="D1100" i="64"/>
  <c r="K1100" i="64" l="1"/>
  <c r="X1101" i="64" s="1"/>
  <c r="X1102" i="64" s="1"/>
  <c r="X1103" i="64" s="1"/>
  <c r="X1104" i="64" s="1"/>
  <c r="X1105" i="64" s="1"/>
  <c r="AC1100" i="64"/>
  <c r="AS1100" i="64"/>
  <c r="AE1100" i="64" l="1"/>
  <c r="Y1101" i="64"/>
  <c r="M1101" i="64" s="1"/>
  <c r="AW1100" i="64"/>
  <c r="AJ1100" i="64"/>
  <c r="H1100" i="64"/>
  <c r="L1100" i="64"/>
  <c r="F1100" i="64"/>
  <c r="I1100" i="64" l="1"/>
  <c r="AH1100" i="64"/>
  <c r="AI1100" i="64"/>
  <c r="E1100" i="64" l="1"/>
  <c r="C1101" i="64" l="1"/>
  <c r="G1101" i="64" s="1"/>
  <c r="W1101" i="64" s="1"/>
  <c r="W1102" i="64" s="1"/>
  <c r="W1103" i="64" s="1"/>
  <c r="W1104" i="64" s="1"/>
  <c r="D1101" i="64"/>
  <c r="J1101" i="64"/>
  <c r="K1101" i="64" l="1"/>
  <c r="F1101" i="64" s="1"/>
  <c r="AN1107" i="64"/>
  <c r="T1107" i="64" s="1"/>
  <c r="T1108" i="64" s="1"/>
  <c r="AC1101" i="64"/>
  <c r="AS1101" i="64"/>
  <c r="AB1101" i="64" l="1"/>
  <c r="Y1102" i="64"/>
  <c r="AW1101" i="64"/>
  <c r="AE1101" i="64"/>
  <c r="L1101" i="64"/>
  <c r="AJ1101" i="64"/>
  <c r="H1101" i="64"/>
  <c r="AR1102" i="64" s="1"/>
  <c r="M1102" i="64" l="1"/>
  <c r="AO1102" i="64"/>
  <c r="AH1101" i="64"/>
  <c r="AP1102" i="64"/>
  <c r="AI1101" i="64"/>
  <c r="Z1105" i="64"/>
  <c r="AU1105" i="64"/>
  <c r="AT1105" i="64"/>
  <c r="I1101" i="64"/>
  <c r="R1103" i="64" l="1"/>
  <c r="R1104" i="64" s="1"/>
  <c r="R1105" i="64" s="1"/>
  <c r="R1106" i="64" s="1"/>
  <c r="S1107" i="64" s="1"/>
  <c r="S1108" i="64" s="1"/>
  <c r="E1101" i="64"/>
  <c r="C1102" i="64" s="1"/>
  <c r="G1102" i="64" s="1"/>
  <c r="AB1102" i="64"/>
  <c r="R1107" i="64" l="1"/>
  <c r="AC1102" i="64"/>
  <c r="J1102" i="64"/>
  <c r="K1102" i="64" l="1"/>
  <c r="AE1102" i="64"/>
  <c r="L1102" i="64" l="1"/>
  <c r="AJ1102" i="64"/>
  <c r="D1102" i="64"/>
  <c r="AQ1102" i="64" s="1"/>
  <c r="H1102" i="64" l="1"/>
  <c r="AH1102" i="64" s="1"/>
  <c r="AI1102" i="64"/>
  <c r="AL1102" i="64" s="1"/>
  <c r="AM1102" i="64" s="1"/>
  <c r="F1102" i="64"/>
  <c r="U1103" i="64" s="1"/>
  <c r="U1104" i="64" s="1"/>
  <c r="U1105" i="64" s="1"/>
  <c r="U1106" i="64" s="1"/>
  <c r="U1107" i="64" s="1"/>
  <c r="AS1102" i="64"/>
  <c r="I1102" i="64"/>
  <c r="E1102" i="64" l="1"/>
  <c r="C1103" i="64" s="1"/>
  <c r="G1103" i="64" s="1"/>
  <c r="AC1103" i="64" s="1"/>
  <c r="Y1103" i="64"/>
  <c r="M1103" i="64" s="1"/>
  <c r="AW1102" i="64"/>
  <c r="V1107" i="64" l="1"/>
  <c r="V1108" i="64" s="1"/>
  <c r="AE1103" i="64"/>
  <c r="AF1103" i="64" s="1"/>
  <c r="AG1105" i="64" s="1"/>
  <c r="D1103" i="64"/>
  <c r="AB1103" i="64"/>
  <c r="J1103" i="64"/>
  <c r="AS1103" i="64" l="1"/>
  <c r="P1105" i="64"/>
  <c r="Q1105" i="64"/>
  <c r="K1103" i="64"/>
  <c r="N1109" i="64"/>
  <c r="O1109" i="64"/>
  <c r="AQ1103" i="64" l="1"/>
  <c r="AQ1104" i="64" s="1"/>
  <c r="AQ1105" i="64" s="1"/>
  <c r="AQ1106" i="64" s="1"/>
  <c r="AR1103" i="64"/>
  <c r="L1103" i="64"/>
  <c r="AJ1103" i="64"/>
  <c r="H1103" i="64"/>
  <c r="Y1104" i="64"/>
  <c r="F1103" i="64"/>
  <c r="AW1103" i="64" l="1"/>
  <c r="AH1103" i="64"/>
  <c r="AI1103" i="64"/>
  <c r="I1103" i="64"/>
  <c r="AK1103" i="64" l="1"/>
  <c r="AA1104" i="64" s="1"/>
  <c r="AA1105" i="64" s="1"/>
  <c r="M1104" i="64"/>
  <c r="E1103" i="64"/>
  <c r="C1104" i="64" s="1"/>
  <c r="G1104" i="64" s="1"/>
  <c r="D1104" i="64" l="1"/>
  <c r="AS1104" i="64" s="1"/>
  <c r="AB1104" i="64"/>
  <c r="J1104" i="64"/>
  <c r="AC1104" i="64"/>
  <c r="AA1106" i="64"/>
  <c r="Y1105" i="64" l="1"/>
  <c r="M1105" i="64" s="1"/>
  <c r="AE1104" i="64"/>
  <c r="K1104" i="64"/>
  <c r="AR1104" i="64" s="1"/>
  <c r="AR1105" i="64" s="1"/>
  <c r="AR1106" i="64" s="1"/>
  <c r="AA1107" i="64"/>
  <c r="AA1108" i="64" l="1"/>
  <c r="T1104" i="64"/>
  <c r="AV1105" i="64" s="1"/>
  <c r="AV1106" i="64" s="1"/>
  <c r="AV1107" i="64" s="1"/>
  <c r="AV1108" i="64" s="1"/>
  <c r="AV1109" i="64" s="1"/>
  <c r="L1104" i="64"/>
  <c r="H1104" i="64"/>
  <c r="AJ1104" i="64"/>
  <c r="F1104" i="64"/>
  <c r="AB1105" i="64"/>
  <c r="AH1104" i="64" l="1"/>
  <c r="AI1104" i="64"/>
  <c r="AW1104" i="64"/>
  <c r="I1104" i="64"/>
  <c r="E1104" i="64" l="1"/>
  <c r="C1105" i="64" l="1"/>
  <c r="G1105" i="64" s="1"/>
  <c r="J1105" i="64"/>
  <c r="D1105" i="64"/>
  <c r="K1105" i="64" l="1"/>
  <c r="X1106" i="64" s="1"/>
  <c r="X1107" i="64" s="1"/>
  <c r="X1108" i="64" s="1"/>
  <c r="X1109" i="64" s="1"/>
  <c r="X1110" i="64" s="1"/>
  <c r="AS1105" i="64"/>
  <c r="AC1105" i="64"/>
  <c r="AE1105" i="64" l="1"/>
  <c r="Y1106" i="64"/>
  <c r="M1106" i="64" s="1"/>
  <c r="AW1105" i="64"/>
  <c r="H1105" i="64"/>
  <c r="AJ1105" i="64"/>
  <c r="L1105" i="64"/>
  <c r="F1105" i="64"/>
  <c r="I1105" i="64" l="1"/>
  <c r="AI1105" i="64"/>
  <c r="AH1105" i="64"/>
  <c r="E1105" i="64" l="1"/>
  <c r="C1106" i="64" l="1"/>
  <c r="G1106" i="64" s="1"/>
  <c r="W1106" i="64" s="1"/>
  <c r="W1107" i="64" s="1"/>
  <c r="W1108" i="64" s="1"/>
  <c r="W1109" i="64" s="1"/>
  <c r="D1106" i="64"/>
  <c r="J1106" i="64"/>
  <c r="K1106" i="64" l="1"/>
  <c r="F1106" i="64" s="1"/>
  <c r="AN1112" i="64"/>
  <c r="T1112" i="64" s="1"/>
  <c r="T1113" i="64" s="1"/>
  <c r="AC1106" i="64"/>
  <c r="AS1106" i="64"/>
  <c r="Y1107" i="64" l="1"/>
  <c r="AW1106" i="64"/>
  <c r="AB1106" i="64"/>
  <c r="AE1106" i="64"/>
  <c r="L1106" i="64"/>
  <c r="H1106" i="64"/>
  <c r="AR1107" i="64" s="1"/>
  <c r="AJ1106" i="64"/>
  <c r="M1107" i="64" l="1"/>
  <c r="AO1107" i="64"/>
  <c r="AU1110" i="64"/>
  <c r="AT1110" i="64"/>
  <c r="Z1110" i="64"/>
  <c r="AI1106" i="64"/>
  <c r="AP1107" i="64"/>
  <c r="AH1106" i="64"/>
  <c r="I1106" i="64"/>
  <c r="R1108" i="64" l="1"/>
  <c r="R1109" i="64" s="1"/>
  <c r="R1110" i="64" s="1"/>
  <c r="R1111" i="64" s="1"/>
  <c r="S1112" i="64" s="1"/>
  <c r="S1113" i="64" s="1"/>
  <c r="E1106" i="64"/>
  <c r="C1107" i="64" s="1"/>
  <c r="G1107" i="64" s="1"/>
  <c r="AB1107" i="64"/>
  <c r="R1112" i="64" l="1"/>
  <c r="J1107" i="64"/>
  <c r="K1107" i="64" s="1"/>
  <c r="AC1107" i="64"/>
  <c r="AE1107" i="64" l="1"/>
  <c r="L1107" i="64"/>
  <c r="AJ1107" i="64"/>
  <c r="D1107" i="64"/>
  <c r="AQ1107" i="64" s="1"/>
  <c r="H1107" i="64" l="1"/>
  <c r="AH1107" i="64" s="1"/>
  <c r="F1107" i="64"/>
  <c r="U1108" i="64" s="1"/>
  <c r="U1109" i="64" s="1"/>
  <c r="U1110" i="64" s="1"/>
  <c r="U1111" i="64" s="1"/>
  <c r="U1112" i="64" s="1"/>
  <c r="I1107" i="64"/>
  <c r="AS1107" i="64"/>
  <c r="AI1107" i="64"/>
  <c r="AL1107" i="64" s="1"/>
  <c r="AM1107" i="64" s="1"/>
  <c r="Y1108" i="64" l="1"/>
  <c r="M1108" i="64" s="1"/>
  <c r="AW1107" i="64"/>
  <c r="E1107" i="64"/>
  <c r="C1108" i="64" s="1"/>
  <c r="G1108" i="64" s="1"/>
  <c r="AC1108" i="64" s="1"/>
  <c r="V1112" i="64" l="1"/>
  <c r="V1113" i="64" s="1"/>
  <c r="AE1108" i="64"/>
  <c r="AF1108" i="64" s="1"/>
  <c r="AG1110" i="64" s="1"/>
  <c r="D1108" i="64"/>
  <c r="AS1108" i="64" s="1"/>
  <c r="AB1108" i="64"/>
  <c r="J1108" i="64"/>
  <c r="Y1109" i="64" l="1"/>
  <c r="Q1110" i="64"/>
  <c r="P1110" i="64"/>
  <c r="K1108" i="64"/>
  <c r="N1114" i="64"/>
  <c r="O1114" i="64"/>
  <c r="AR1108" i="64" l="1"/>
  <c r="AQ1108" i="64"/>
  <c r="AQ1109" i="64" s="1"/>
  <c r="AQ1110" i="64" s="1"/>
  <c r="AQ1111" i="64" s="1"/>
  <c r="F1108" i="64"/>
  <c r="L1108" i="64"/>
  <c r="H1108" i="64"/>
  <c r="AJ1108" i="64"/>
  <c r="AW1108" i="64" l="1"/>
  <c r="AI1108" i="64"/>
  <c r="AH1108" i="64"/>
  <c r="I1108" i="64"/>
  <c r="AK1108" i="64" l="1"/>
  <c r="M1109" i="64" s="1"/>
  <c r="AA1109" i="64"/>
  <c r="E1108" i="64"/>
  <c r="C1109" i="64" s="1"/>
  <c r="G1109" i="64" s="1"/>
  <c r="D1109" i="64" l="1"/>
  <c r="AB1109" i="64"/>
  <c r="J1109" i="64"/>
  <c r="AC1109" i="64"/>
  <c r="AS1109" i="64"/>
  <c r="AA1110" i="64"/>
  <c r="Y1110" i="64" l="1"/>
  <c r="M1110" i="64" s="1"/>
  <c r="AE1109" i="64"/>
  <c r="K1109" i="64"/>
  <c r="AR1109" i="64" s="1"/>
  <c r="AR1110" i="64" s="1"/>
  <c r="AR1111" i="64" s="1"/>
  <c r="AA1111" i="64"/>
  <c r="AB1110" i="64" l="1"/>
  <c r="T1109" i="64"/>
  <c r="AV1110" i="64" s="1"/>
  <c r="AV1111" i="64" s="1"/>
  <c r="AV1112" i="64" s="1"/>
  <c r="AV1113" i="64" s="1"/>
  <c r="AV1114" i="64" s="1"/>
  <c r="L1109" i="64"/>
  <c r="AJ1109" i="64"/>
  <c r="H1109" i="64"/>
  <c r="AA1112" i="64"/>
  <c r="F1109" i="64"/>
  <c r="AW1109" i="64" l="1"/>
  <c r="AA1113" i="64"/>
  <c r="AI1109" i="64"/>
  <c r="I1109" i="64"/>
  <c r="AH1109" i="64"/>
  <c r="E1109" i="64" l="1"/>
  <c r="C1110" i="64" l="1"/>
  <c r="G1110" i="64" s="1"/>
  <c r="D1110" i="64"/>
  <c r="J1110" i="64"/>
  <c r="K1110" i="64" l="1"/>
  <c r="AC1110" i="64"/>
  <c r="AS1110" i="64"/>
  <c r="F1110" i="64" l="1"/>
  <c r="X1111" i="64"/>
  <c r="X1112" i="64" s="1"/>
  <c r="X1113" i="64" s="1"/>
  <c r="X1114" i="64" s="1"/>
  <c r="X1115" i="64" s="1"/>
  <c r="Y1111" i="64"/>
  <c r="M1111" i="64" s="1"/>
  <c r="AW1110" i="64"/>
  <c r="AE1110" i="64"/>
  <c r="AJ1110" i="64"/>
  <c r="L1110" i="64"/>
  <c r="H1110" i="64"/>
  <c r="I1110" i="64" l="1"/>
  <c r="AH1110" i="64"/>
  <c r="AI1110" i="64"/>
  <c r="E1110" i="64" l="1"/>
  <c r="C1111" i="64" l="1"/>
  <c r="G1111" i="64" s="1"/>
  <c r="W1111" i="64" s="1"/>
  <c r="W1112" i="64" s="1"/>
  <c r="W1113" i="64" s="1"/>
  <c r="W1114" i="64" s="1"/>
  <c r="J1111" i="64"/>
  <c r="D1111" i="64"/>
  <c r="K1111" i="64" l="1"/>
  <c r="AN1117" i="64"/>
  <c r="T1117" i="64" s="1"/>
  <c r="T1118" i="64" s="1"/>
  <c r="AS1111" i="64"/>
  <c r="AC1111" i="64"/>
  <c r="AE1111" i="64" l="1"/>
  <c r="Y1112" i="64"/>
  <c r="AW1111" i="64"/>
  <c r="AB1111" i="64"/>
  <c r="L1111" i="64"/>
  <c r="H1111" i="64"/>
  <c r="AR1112" i="64" s="1"/>
  <c r="AJ1111" i="64"/>
  <c r="F1111" i="64"/>
  <c r="M1112" i="64" l="1"/>
  <c r="AO1112" i="64"/>
  <c r="AI1111" i="64"/>
  <c r="AT1115" i="64"/>
  <c r="AU1115" i="64"/>
  <c r="Z1115" i="64"/>
  <c r="AP1112" i="64"/>
  <c r="AH1111" i="64"/>
  <c r="I1111" i="64"/>
  <c r="AB1112" i="64" l="1"/>
  <c r="R1113" i="64"/>
  <c r="R1114" i="64" s="1"/>
  <c r="R1115" i="64" s="1"/>
  <c r="R1116" i="64" s="1"/>
  <c r="R1117" i="64" s="1"/>
  <c r="E1111" i="64"/>
  <c r="S1117" i="64" l="1"/>
  <c r="S1118" i="64" s="1"/>
  <c r="C1112" i="64"/>
  <c r="G1112" i="64" s="1"/>
  <c r="J1112" i="64"/>
  <c r="AC1112" i="64" l="1"/>
  <c r="K1112" i="64"/>
  <c r="D1112" i="64" s="1"/>
  <c r="AQ1112" i="64" s="1"/>
  <c r="AS1112" i="64" l="1"/>
  <c r="Y1113" i="64" s="1"/>
  <c r="AE1112" i="64"/>
  <c r="AJ1112" i="64"/>
  <c r="H1112" i="64"/>
  <c r="L1112" i="64"/>
  <c r="F1112" i="64"/>
  <c r="U1113" i="64" s="1"/>
  <c r="U1114" i="64" s="1"/>
  <c r="U1115" i="64" s="1"/>
  <c r="U1116" i="64" s="1"/>
  <c r="U1117" i="64" s="1"/>
  <c r="M1113" i="64" l="1"/>
  <c r="AW1112" i="64"/>
  <c r="I1112" i="64"/>
  <c r="AH1112" i="64"/>
  <c r="AI1112" i="64"/>
  <c r="AL1112" i="64" s="1"/>
  <c r="AM1112" i="64" s="1"/>
  <c r="E1112" i="64" l="1"/>
  <c r="V1117" i="64"/>
  <c r="V1118" i="64" s="1"/>
  <c r="AB1113" i="64"/>
  <c r="N1119" i="64" l="1"/>
  <c r="O1119" i="64"/>
  <c r="C1113" i="64"/>
  <c r="G1113" i="64" s="1"/>
  <c r="D1113" i="64"/>
  <c r="J1113" i="64"/>
  <c r="K1113" i="64" l="1"/>
  <c r="F1113" i="64" s="1"/>
  <c r="AS1113" i="64"/>
  <c r="AC1113" i="64"/>
  <c r="AQ1113" i="64" l="1"/>
  <c r="AQ1114" i="64" s="1"/>
  <c r="AQ1115" i="64" s="1"/>
  <c r="AR1113" i="64"/>
  <c r="AE1113" i="64"/>
  <c r="AF1113" i="64" s="1"/>
  <c r="AG1115" i="64" s="1"/>
  <c r="Y1114" i="64"/>
  <c r="AJ1113" i="64"/>
  <c r="H1113" i="64"/>
  <c r="L1113" i="64"/>
  <c r="AH1113" i="64" l="1"/>
  <c r="AI1113" i="64"/>
  <c r="I1113" i="64"/>
  <c r="AW1113" i="64"/>
  <c r="Q1115" i="64"/>
  <c r="AQ1116" i="64" s="1"/>
  <c r="P1115" i="64"/>
  <c r="AK1113" i="64" l="1"/>
  <c r="AA1114" i="64" s="1"/>
  <c r="AA1115" i="64" s="1"/>
  <c r="M1114" i="64"/>
  <c r="E1113" i="64"/>
  <c r="C1114" i="64" s="1"/>
  <c r="G1114" i="64" s="1"/>
  <c r="AB1114" i="64" l="1"/>
  <c r="AA1116" i="64"/>
  <c r="J1114" i="64"/>
  <c r="AC1114" i="64"/>
  <c r="D1114" i="64"/>
  <c r="AE1114" i="64" l="1"/>
  <c r="AA1117" i="64"/>
  <c r="AS1114" i="64"/>
  <c r="K1114" i="64"/>
  <c r="AR1114" i="64" s="1"/>
  <c r="AR1115" i="64" s="1"/>
  <c r="AR1116" i="64" s="1"/>
  <c r="Y1115" i="64" l="1"/>
  <c r="M1115" i="64" s="1"/>
  <c r="T1114" i="64"/>
  <c r="AV1115" i="64" s="1"/>
  <c r="AV1116" i="64" s="1"/>
  <c r="AV1117" i="64" s="1"/>
  <c r="AV1118" i="64" s="1"/>
  <c r="AV1119" i="64" s="1"/>
  <c r="H1114" i="64"/>
  <c r="AJ1114" i="64"/>
  <c r="L1114" i="64"/>
  <c r="AA1118" i="64"/>
  <c r="F1114" i="64"/>
  <c r="AH1114" i="64" l="1"/>
  <c r="AW1114" i="64"/>
  <c r="I1114" i="64"/>
  <c r="AI1114" i="64"/>
  <c r="AB1115" i="64"/>
  <c r="E1114" i="64" l="1"/>
  <c r="C1115" i="64" l="1"/>
  <c r="G1115" i="64" s="1"/>
  <c r="D1115" i="64"/>
  <c r="J1115" i="64"/>
  <c r="K1115" i="64" l="1"/>
  <c r="X1116" i="64" s="1"/>
  <c r="X1117" i="64" s="1"/>
  <c r="X1118" i="64" s="1"/>
  <c r="X1119" i="64" s="1"/>
  <c r="X1120" i="64" s="1"/>
  <c r="AC1115" i="64"/>
  <c r="AS1115" i="64"/>
  <c r="F1115" i="64" l="1"/>
  <c r="AE1115" i="64"/>
  <c r="Y1116" i="64"/>
  <c r="M1116" i="64" s="1"/>
  <c r="AW1115" i="64"/>
  <c r="H1115" i="64"/>
  <c r="AJ1115" i="64"/>
  <c r="L1115" i="64"/>
  <c r="AH1115" i="64" l="1"/>
  <c r="I1115" i="64"/>
  <c r="AI1115" i="64"/>
  <c r="E1115" i="64" l="1"/>
  <c r="C1116" i="64" l="1"/>
  <c r="G1116" i="64" s="1"/>
  <c r="W1116" i="64" s="1"/>
  <c r="W1117" i="64" s="1"/>
  <c r="W1118" i="64" s="1"/>
  <c r="W1119" i="64" s="1"/>
  <c r="J1116" i="64"/>
  <c r="D1116" i="64"/>
  <c r="K1116" i="64" l="1"/>
  <c r="F1116" i="64" s="1"/>
  <c r="AN1122" i="64"/>
  <c r="T1122" i="64" s="1"/>
  <c r="T1123" i="64" s="1"/>
  <c r="AC1116" i="64"/>
  <c r="AS1116" i="64"/>
  <c r="AE1116" i="64" l="1"/>
  <c r="Y1117" i="64"/>
  <c r="AW1116" i="64"/>
  <c r="AB1116" i="64"/>
  <c r="AJ1116" i="64"/>
  <c r="H1116" i="64"/>
  <c r="AR1117" i="64" s="1"/>
  <c r="L1116" i="64"/>
  <c r="M1117" i="64" l="1"/>
  <c r="AO1117" i="64"/>
  <c r="Z1120" i="64"/>
  <c r="AT1120" i="64"/>
  <c r="AU1120" i="64"/>
  <c r="I1116" i="64"/>
  <c r="AP1117" i="64"/>
  <c r="AH1116" i="64"/>
  <c r="AI1116" i="64"/>
  <c r="R1118" i="64" l="1"/>
  <c r="R1119" i="64" s="1"/>
  <c r="R1120" i="64" s="1"/>
  <c r="R1121" i="64" s="1"/>
  <c r="R1122" i="64" s="1"/>
  <c r="AB1117" i="64"/>
  <c r="E1116" i="64"/>
  <c r="S1122" i="64" l="1"/>
  <c r="S1123" i="64" s="1"/>
  <c r="C1117" i="64"/>
  <c r="G1117" i="64" s="1"/>
  <c r="J1117" i="64"/>
  <c r="K1117" i="64" l="1"/>
  <c r="AC1117" i="64"/>
  <c r="AE1117" i="64" l="1"/>
  <c r="AJ1117" i="64"/>
  <c r="L1117" i="64"/>
  <c r="D1117" i="64"/>
  <c r="AQ1117" i="64" s="1"/>
  <c r="AI1117" i="64" l="1"/>
  <c r="AL1117" i="64" s="1"/>
  <c r="AM1117" i="64" s="1"/>
  <c r="F1117" i="64"/>
  <c r="U1118" i="64" s="1"/>
  <c r="U1119" i="64" s="1"/>
  <c r="U1120" i="64" s="1"/>
  <c r="U1121" i="64" s="1"/>
  <c r="U1122" i="64" s="1"/>
  <c r="AS1117" i="64"/>
  <c r="I1117" i="64"/>
  <c r="H1117" i="64"/>
  <c r="AH1117" i="64" l="1"/>
  <c r="E1117" i="64"/>
  <c r="C1118" i="64" s="1"/>
  <c r="G1118" i="64" s="1"/>
  <c r="AC1118" i="64" s="1"/>
  <c r="Y1118" i="64"/>
  <c r="M1118" i="64" s="1"/>
  <c r="AW1117" i="64"/>
  <c r="AB1118" i="64" l="1"/>
  <c r="D1118" i="64"/>
  <c r="J1118" i="64"/>
  <c r="AE1118" i="64"/>
  <c r="AF1118" i="64" s="1"/>
  <c r="AG1120" i="64" s="1"/>
  <c r="V1122" i="64"/>
  <c r="V1123" i="64" s="1"/>
  <c r="P1120" i="64" l="1"/>
  <c r="Q1120" i="64"/>
  <c r="N1124" i="64"/>
  <c r="O1124" i="64"/>
  <c r="K1118" i="64"/>
  <c r="AS1118" i="64"/>
  <c r="AQ1118" i="64" l="1"/>
  <c r="AQ1119" i="64" s="1"/>
  <c r="AQ1120" i="64" s="1"/>
  <c r="AQ1121" i="64" s="1"/>
  <c r="AR1118" i="64"/>
  <c r="L1118" i="64"/>
  <c r="AJ1118" i="64"/>
  <c r="H1118" i="64"/>
  <c r="F1118" i="64"/>
  <c r="Y1119" i="64"/>
  <c r="AH1118" i="64" l="1"/>
  <c r="AW1118" i="64"/>
  <c r="AI1118" i="64"/>
  <c r="I1118" i="64"/>
  <c r="AK1118" i="64" l="1"/>
  <c r="AA1119" i="64" s="1"/>
  <c r="AA1120" i="64" s="1"/>
  <c r="E1118" i="64"/>
  <c r="C1119" i="64" s="1"/>
  <c r="G1119" i="64" s="1"/>
  <c r="M1119" i="64" l="1"/>
  <c r="AB1119" i="64" s="1"/>
  <c r="AC1119" i="64"/>
  <c r="AA1121" i="64"/>
  <c r="J1119" i="64" l="1"/>
  <c r="D1119" i="64"/>
  <c r="K1119" i="64"/>
  <c r="AR1119" i="64" s="1"/>
  <c r="AR1120" i="64" s="1"/>
  <c r="AR1121" i="64" s="1"/>
  <c r="AA1122" i="64"/>
  <c r="AS1119" i="64"/>
  <c r="AE1119" i="64"/>
  <c r="Y1120" i="64" l="1"/>
  <c r="M1120" i="64" s="1"/>
  <c r="AA1123" i="64"/>
  <c r="T1119" i="64"/>
  <c r="AV1120" i="64" s="1"/>
  <c r="AV1121" i="64" s="1"/>
  <c r="AV1122" i="64" s="1"/>
  <c r="AV1123" i="64" s="1"/>
  <c r="AV1124" i="64" s="1"/>
  <c r="H1119" i="64"/>
  <c r="AJ1119" i="64"/>
  <c r="L1119" i="64"/>
  <c r="F1119" i="64"/>
  <c r="AW1119" i="64" l="1"/>
  <c r="AH1119" i="64"/>
  <c r="AI1119" i="64"/>
  <c r="I1119" i="64"/>
  <c r="AB1120" i="64"/>
  <c r="E1119" i="64" l="1"/>
  <c r="C1120" i="64" l="1"/>
  <c r="G1120" i="64" s="1"/>
  <c r="J1120" i="64"/>
  <c r="D1120" i="64"/>
  <c r="K1120" i="64" l="1"/>
  <c r="X1121" i="64" s="1"/>
  <c r="X1122" i="64" s="1"/>
  <c r="X1123" i="64" s="1"/>
  <c r="X1124" i="64" s="1"/>
  <c r="X1125" i="64" s="1"/>
  <c r="AC1120" i="64"/>
  <c r="AS1120" i="64"/>
  <c r="F1120" i="64" l="1"/>
  <c r="Y1121" i="64"/>
  <c r="M1121" i="64" s="1"/>
  <c r="AW1120" i="64"/>
  <c r="AE1120" i="64"/>
  <c r="L1120" i="64"/>
  <c r="H1120" i="64"/>
  <c r="AJ1120" i="64"/>
  <c r="AI1120" i="64" l="1"/>
  <c r="AH1120" i="64"/>
  <c r="I1120" i="64"/>
  <c r="E1120" i="64" l="1"/>
  <c r="C1121" i="64" l="1"/>
  <c r="G1121" i="64" s="1"/>
  <c r="W1121" i="64" s="1"/>
  <c r="W1122" i="64" s="1"/>
  <c r="W1123" i="64" s="1"/>
  <c r="W1124" i="64" s="1"/>
  <c r="J1121" i="64"/>
  <c r="D1121" i="64"/>
  <c r="K1121" i="64" l="1"/>
  <c r="AN1127" i="64"/>
  <c r="T1127" i="64" s="1"/>
  <c r="T1128" i="64" s="1"/>
  <c r="AS1121" i="64"/>
  <c r="AC1121" i="64"/>
  <c r="AE1121" i="64" l="1"/>
  <c r="Y1122" i="64"/>
  <c r="AW1121" i="64"/>
  <c r="AJ1121" i="64"/>
  <c r="H1121" i="64"/>
  <c r="AR1122" i="64" s="1"/>
  <c r="L1121" i="64"/>
  <c r="AB1121" i="64"/>
  <c r="F1121" i="64"/>
  <c r="M1122" i="64" l="1"/>
  <c r="AO1122" i="64"/>
  <c r="AI1121" i="64"/>
  <c r="Z1125" i="64"/>
  <c r="AT1125" i="64"/>
  <c r="AU1125" i="64"/>
  <c r="I1121" i="64"/>
  <c r="AH1121" i="64"/>
  <c r="AP1122" i="64"/>
  <c r="AB1122" i="64" l="1"/>
  <c r="R1123" i="64"/>
  <c r="R1124" i="64" s="1"/>
  <c r="R1125" i="64" s="1"/>
  <c r="R1126" i="64" s="1"/>
  <c r="R1127" i="64" s="1"/>
  <c r="E1121" i="64"/>
  <c r="S1127" i="64" l="1"/>
  <c r="S1128" i="64" s="1"/>
  <c r="C1122" i="64"/>
  <c r="G1122" i="64" s="1"/>
  <c r="J1122" i="64"/>
  <c r="AC1122" i="64" l="1"/>
  <c r="K1122" i="64"/>
  <c r="AJ1122" i="64" l="1"/>
  <c r="L1122" i="64"/>
  <c r="D1122" i="64"/>
  <c r="AQ1122" i="64" s="1"/>
  <c r="AE1122" i="64"/>
  <c r="F1122" i="64" l="1"/>
  <c r="U1123" i="64" s="1"/>
  <c r="U1124" i="64" s="1"/>
  <c r="U1125" i="64" s="1"/>
  <c r="U1126" i="64" s="1"/>
  <c r="U1127" i="64" s="1"/>
  <c r="I1122" i="64"/>
  <c r="AS1122" i="64"/>
  <c r="H1122" i="64"/>
  <c r="AI1122" i="64"/>
  <c r="AL1122" i="64" s="1"/>
  <c r="AM1122" i="64" s="1"/>
  <c r="Y1123" i="64" l="1"/>
  <c r="M1123" i="64" s="1"/>
  <c r="AW1122" i="64"/>
  <c r="AH1122" i="64"/>
  <c r="E1122" i="64"/>
  <c r="C1123" i="64" s="1"/>
  <c r="G1123" i="64" s="1"/>
  <c r="AC1123" i="64" s="1"/>
  <c r="AE1123" i="64" l="1"/>
  <c r="AF1123" i="64" s="1"/>
  <c r="AG1125" i="64" s="1"/>
  <c r="V1127" i="64"/>
  <c r="V1128" i="64" s="1"/>
  <c r="D1123" i="64"/>
  <c r="AB1123" i="64"/>
  <c r="J1123" i="64"/>
  <c r="N1129" i="64" l="1"/>
  <c r="O1129" i="64"/>
  <c r="AS1123" i="64"/>
  <c r="P1125" i="64"/>
  <c r="Q1125" i="64"/>
  <c r="K1123" i="64"/>
  <c r="AQ1123" i="64" l="1"/>
  <c r="AQ1124" i="64" s="1"/>
  <c r="AQ1125" i="64" s="1"/>
  <c r="AQ1126" i="64" s="1"/>
  <c r="AR1123" i="64"/>
  <c r="AJ1123" i="64"/>
  <c r="L1123" i="64"/>
  <c r="H1123" i="64"/>
  <c r="Y1124" i="64"/>
  <c r="F1123" i="64"/>
  <c r="AW1123" i="64" l="1"/>
  <c r="I1123" i="64"/>
  <c r="AI1123" i="64"/>
  <c r="AH1123" i="64"/>
  <c r="AK1123" i="64" l="1"/>
  <c r="AA1124" i="64" s="1"/>
  <c r="AA1125" i="64" s="1"/>
  <c r="M1124" i="64"/>
  <c r="E1123" i="64"/>
  <c r="C1124" i="64" s="1"/>
  <c r="G1124" i="64" s="1"/>
  <c r="D1124" i="64" l="1"/>
  <c r="AB1124" i="64"/>
  <c r="J1124" i="64"/>
  <c r="AA1126" i="64"/>
  <c r="AC1124" i="64"/>
  <c r="AE1124" i="64" l="1"/>
  <c r="K1124" i="64"/>
  <c r="AR1124" i="64" s="1"/>
  <c r="AR1125" i="64" s="1"/>
  <c r="AR1126" i="64" s="1"/>
  <c r="AA1127" i="64"/>
  <c r="F1124" i="64"/>
  <c r="AS1124" i="64"/>
  <c r="Y1125" i="64" l="1"/>
  <c r="M1125" i="64" s="1"/>
  <c r="AA1128" i="64"/>
  <c r="T1124" i="64"/>
  <c r="AV1125" i="64" s="1"/>
  <c r="AV1126" i="64" s="1"/>
  <c r="AV1127" i="64" s="1"/>
  <c r="AV1128" i="64" s="1"/>
  <c r="AV1129" i="64" s="1"/>
  <c r="H1124" i="64"/>
  <c r="L1124" i="64"/>
  <c r="AJ1124" i="64"/>
  <c r="AW1124" i="64" l="1"/>
  <c r="I1124" i="64"/>
  <c r="AH1124" i="64"/>
  <c r="AI1124" i="64"/>
  <c r="AB1125" i="64"/>
  <c r="E1124" i="64" l="1"/>
  <c r="C1125" i="64" l="1"/>
  <c r="G1125" i="64" s="1"/>
  <c r="J1125" i="64"/>
  <c r="D1125" i="64"/>
  <c r="K1125" i="64" l="1"/>
  <c r="X1126" i="64" s="1"/>
  <c r="X1127" i="64" s="1"/>
  <c r="X1128" i="64" s="1"/>
  <c r="X1129" i="64" s="1"/>
  <c r="X1130" i="64" s="1"/>
  <c r="AC1125" i="64"/>
  <c r="AS1125" i="64"/>
  <c r="F1125" i="64" l="1"/>
  <c r="Y1126" i="64"/>
  <c r="M1126" i="64" s="1"/>
  <c r="AW1125" i="64"/>
  <c r="AE1125" i="64"/>
  <c r="AJ1125" i="64"/>
  <c r="H1125" i="64"/>
  <c r="L1125" i="64"/>
  <c r="I1125" i="64" l="1"/>
  <c r="AH1125" i="64"/>
  <c r="AI1125" i="64"/>
  <c r="E1125" i="64" l="1"/>
  <c r="C1126" i="64" l="1"/>
  <c r="G1126" i="64" s="1"/>
  <c r="W1126" i="64" s="1"/>
  <c r="W1127" i="64" s="1"/>
  <c r="W1128" i="64" s="1"/>
  <c r="W1129" i="64" s="1"/>
  <c r="D1126" i="64"/>
  <c r="J1126" i="64"/>
  <c r="K1126" i="64" l="1"/>
  <c r="F1126" i="64" s="1"/>
  <c r="AN1132" i="64"/>
  <c r="T1132" i="64" s="1"/>
  <c r="T1133" i="64" s="1"/>
  <c r="AS1126" i="64"/>
  <c r="AC1126" i="64"/>
  <c r="AB1126" i="64" l="1"/>
  <c r="AE1126" i="64"/>
  <c r="Y1127" i="64"/>
  <c r="AW1126" i="64"/>
  <c r="L1126" i="64"/>
  <c r="AJ1126" i="64"/>
  <c r="H1126" i="64"/>
  <c r="AR1127" i="64" s="1"/>
  <c r="M1127" i="64" l="1"/>
  <c r="AO1127" i="64"/>
  <c r="AP1127" i="64"/>
  <c r="AH1126" i="64"/>
  <c r="AI1126" i="64"/>
  <c r="I1126" i="64"/>
  <c r="Z1130" i="64"/>
  <c r="AU1130" i="64"/>
  <c r="AT1130" i="64"/>
  <c r="R1128" i="64" l="1"/>
  <c r="R1129" i="64" s="1"/>
  <c r="R1130" i="64" s="1"/>
  <c r="R1131" i="64" s="1"/>
  <c r="S1132" i="64" s="1"/>
  <c r="S1133" i="64" s="1"/>
  <c r="AB1127" i="64"/>
  <c r="E1126" i="64"/>
  <c r="R1132" i="64" l="1"/>
  <c r="C1127" i="64"/>
  <c r="G1127" i="64" s="1"/>
  <c r="J1127" i="64"/>
  <c r="AC1127" i="64" l="1"/>
  <c r="K1127" i="64"/>
  <c r="D1127" i="64" l="1"/>
  <c r="AQ1127" i="64" s="1"/>
  <c r="AJ1127" i="64"/>
  <c r="L1127" i="64"/>
  <c r="AE1127" i="64"/>
  <c r="H1127" i="64" l="1"/>
  <c r="AH1127" i="64" s="1"/>
  <c r="AS1127" i="64"/>
  <c r="F1127" i="64"/>
  <c r="U1128" i="64" s="1"/>
  <c r="U1129" i="64" s="1"/>
  <c r="U1130" i="64" s="1"/>
  <c r="U1131" i="64" s="1"/>
  <c r="U1132" i="64" s="1"/>
  <c r="AI1127" i="64"/>
  <c r="AL1127" i="64" s="1"/>
  <c r="AM1127" i="64" s="1"/>
  <c r="I1127" i="64"/>
  <c r="Y1128" i="64" l="1"/>
  <c r="M1128" i="64" s="1"/>
  <c r="AW1127" i="64"/>
  <c r="E1127" i="64"/>
  <c r="J1128" i="64" l="1"/>
  <c r="V1132" i="64"/>
  <c r="V1133" i="64" s="1"/>
  <c r="C1128" i="64"/>
  <c r="G1128" i="64" s="1"/>
  <c r="D1128" i="64" l="1"/>
  <c r="AB1128" i="64"/>
  <c r="N1134" i="64"/>
  <c r="O1134" i="64"/>
  <c r="K1128" i="64"/>
  <c r="AC1128" i="64"/>
  <c r="AQ1128" i="64" l="1"/>
  <c r="AQ1129" i="64" s="1"/>
  <c r="AQ1130" i="64" s="1"/>
  <c r="AR1128" i="64"/>
  <c r="F1128" i="64"/>
  <c r="AS1128" i="64"/>
  <c r="Y1129" i="64" s="1"/>
  <c r="AE1128" i="64"/>
  <c r="AF1128" i="64" s="1"/>
  <c r="AG1130" i="64" s="1"/>
  <c r="L1128" i="64"/>
  <c r="H1128" i="64"/>
  <c r="AJ1128" i="64"/>
  <c r="I1128" i="64" l="1"/>
  <c r="AW1128" i="64"/>
  <c r="Q1130" i="64"/>
  <c r="AQ1131" i="64" s="1"/>
  <c r="P1130" i="64"/>
  <c r="AI1128" i="64"/>
  <c r="AH1128" i="64"/>
  <c r="AK1128" i="64" l="1"/>
  <c r="AA1129" i="64" s="1"/>
  <c r="AA1130" i="64" s="1"/>
  <c r="M1129" i="64"/>
  <c r="E1128" i="64"/>
  <c r="C1129" i="64" s="1"/>
  <c r="G1129" i="64" s="1"/>
  <c r="AB1129" i="64" l="1"/>
  <c r="AC1129" i="64"/>
  <c r="J1129" i="64"/>
  <c r="D1129" i="64"/>
  <c r="AA1131" i="64"/>
  <c r="K1129" i="64" l="1"/>
  <c r="AR1129" i="64" s="1"/>
  <c r="AR1130" i="64" s="1"/>
  <c r="AR1131" i="64" s="1"/>
  <c r="AA1132" i="64"/>
  <c r="AS1129" i="64"/>
  <c r="AE1129" i="64"/>
  <c r="F1129" i="64" l="1"/>
  <c r="Y1130" i="64"/>
  <c r="M1130" i="64" s="1"/>
  <c r="AA1133" i="64"/>
  <c r="T1129" i="64"/>
  <c r="AV1130" i="64" s="1"/>
  <c r="AV1131" i="64" s="1"/>
  <c r="AV1132" i="64" s="1"/>
  <c r="AV1133" i="64" s="1"/>
  <c r="AV1134" i="64" s="1"/>
  <c r="L1129" i="64"/>
  <c r="H1129" i="64"/>
  <c r="AJ1129" i="64"/>
  <c r="AI1129" i="64" l="1"/>
  <c r="AH1129" i="64"/>
  <c r="I1129" i="64"/>
  <c r="AW1129" i="64"/>
  <c r="AB1130" i="64"/>
  <c r="E1129" i="64" l="1"/>
  <c r="C1130" i="64" l="1"/>
  <c r="G1130" i="64" s="1"/>
  <c r="D1130" i="64"/>
  <c r="J1130" i="64"/>
  <c r="AC1130" i="64" l="1"/>
  <c r="AS1130" i="64"/>
  <c r="K1130" i="64"/>
  <c r="X1131" i="64" s="1"/>
  <c r="X1132" i="64" s="1"/>
  <c r="X1133" i="64" s="1"/>
  <c r="X1134" i="64" s="1"/>
  <c r="X1135" i="64" s="1"/>
  <c r="AJ1130" i="64" l="1"/>
  <c r="H1130" i="64"/>
  <c r="L1130" i="64"/>
  <c r="F1130" i="64"/>
  <c r="Y1131" i="64"/>
  <c r="M1131" i="64" s="1"/>
  <c r="AW1130" i="64"/>
  <c r="AE1130" i="64"/>
  <c r="I1130" i="64" l="1"/>
  <c r="AH1130" i="64"/>
  <c r="AI1130" i="64"/>
  <c r="E1130" i="64" l="1"/>
  <c r="C1131" i="64" l="1"/>
  <c r="G1131" i="64" s="1"/>
  <c r="W1131" i="64" s="1"/>
  <c r="W1132" i="64" s="1"/>
  <c r="W1133" i="64" s="1"/>
  <c r="W1134" i="64" s="1"/>
  <c r="D1131" i="64"/>
  <c r="J1131" i="64"/>
  <c r="K1131" i="64" l="1"/>
  <c r="F1131" i="64" s="1"/>
  <c r="AN1137" i="64"/>
  <c r="T1137" i="64" s="1"/>
  <c r="T1138" i="64" s="1"/>
  <c r="AC1131" i="64"/>
  <c r="AS1131" i="64"/>
  <c r="Y1132" i="64" l="1"/>
  <c r="AW1131" i="64"/>
  <c r="AE1131" i="64"/>
  <c r="AB1131" i="64"/>
  <c r="L1131" i="64"/>
  <c r="AJ1131" i="64"/>
  <c r="H1131" i="64"/>
  <c r="AR1132" i="64" s="1"/>
  <c r="M1132" i="64" l="1"/>
  <c r="AO1132" i="64"/>
  <c r="AH1131" i="64"/>
  <c r="AP1132" i="64"/>
  <c r="AI1131" i="64"/>
  <c r="Z1135" i="64"/>
  <c r="AT1135" i="64"/>
  <c r="AU1135" i="64"/>
  <c r="I1131" i="64"/>
  <c r="R1133" i="64" l="1"/>
  <c r="R1134" i="64" s="1"/>
  <c r="R1135" i="64" s="1"/>
  <c r="R1136" i="64" s="1"/>
  <c r="S1137" i="64" s="1"/>
  <c r="S1138" i="64" s="1"/>
  <c r="AB1132" i="64"/>
  <c r="E1131" i="64"/>
  <c r="C1132" i="64" s="1"/>
  <c r="G1132" i="64" s="1"/>
  <c r="R1137" i="64" l="1"/>
  <c r="AC1132" i="64"/>
  <c r="J1132" i="64"/>
  <c r="K1132" i="64" l="1"/>
  <c r="AE1132" i="64"/>
  <c r="L1132" i="64" l="1"/>
  <c r="AJ1132" i="64"/>
  <c r="D1132" i="64"/>
  <c r="AQ1132" i="64" s="1"/>
  <c r="F1132" i="64" l="1"/>
  <c r="U1133" i="64" s="1"/>
  <c r="U1134" i="64" s="1"/>
  <c r="U1135" i="64" s="1"/>
  <c r="U1136" i="64" s="1"/>
  <c r="U1137" i="64" s="1"/>
  <c r="AS1132" i="64"/>
  <c r="I1132" i="64"/>
  <c r="AI1132" i="64"/>
  <c r="AL1132" i="64" s="1"/>
  <c r="AM1132" i="64" s="1"/>
  <c r="H1132" i="64"/>
  <c r="E1132" i="64" l="1"/>
  <c r="C1133" i="64" s="1"/>
  <c r="G1133" i="64" s="1"/>
  <c r="AC1133" i="64" s="1"/>
  <c r="AH1132" i="64"/>
  <c r="Y1133" i="64"/>
  <c r="M1133" i="64" s="1"/>
  <c r="AW1132" i="64"/>
  <c r="D1133" i="64" l="1"/>
  <c r="AB1133" i="64"/>
  <c r="J1133" i="64"/>
  <c r="V1137" i="64"/>
  <c r="V1138" i="64" s="1"/>
  <c r="AE1133" i="64"/>
  <c r="AF1133" i="64" s="1"/>
  <c r="AG1135" i="64" s="1"/>
  <c r="P1135" i="64" l="1"/>
  <c r="Q1135" i="64"/>
  <c r="N1139" i="64"/>
  <c r="O1139" i="64"/>
  <c r="AS1133" i="64"/>
  <c r="K1133" i="64"/>
  <c r="AQ1133" i="64" l="1"/>
  <c r="AQ1134" i="64" s="1"/>
  <c r="AQ1135" i="64" s="1"/>
  <c r="AQ1136" i="64" s="1"/>
  <c r="AR1133" i="64"/>
  <c r="AJ1133" i="64"/>
  <c r="L1133" i="64"/>
  <c r="H1133" i="64"/>
  <c r="F1133" i="64"/>
  <c r="Y1134" i="64"/>
  <c r="AH1133" i="64" l="1"/>
  <c r="AW1133" i="64"/>
  <c r="I1133" i="64"/>
  <c r="AI1133" i="64"/>
  <c r="AK1133" i="64" l="1"/>
  <c r="AA1134" i="64" s="1"/>
  <c r="AA1135" i="64" s="1"/>
  <c r="M1134" i="64"/>
  <c r="E1133" i="64"/>
  <c r="C1134" i="64" s="1"/>
  <c r="G1134" i="64" s="1"/>
  <c r="AB1134" i="64" l="1"/>
  <c r="D1134" i="64"/>
  <c r="J1134" i="64"/>
  <c r="AA1136" i="64"/>
  <c r="AC1134" i="64"/>
  <c r="AE1134" i="64" l="1"/>
  <c r="K1134" i="64"/>
  <c r="AR1134" i="64" s="1"/>
  <c r="AR1135" i="64" s="1"/>
  <c r="AR1136" i="64" s="1"/>
  <c r="AA1137" i="64"/>
  <c r="AS1134" i="64"/>
  <c r="T1134" i="64" l="1"/>
  <c r="AV1135" i="64" s="1"/>
  <c r="AV1136" i="64" s="1"/>
  <c r="AV1137" i="64" s="1"/>
  <c r="AV1138" i="64" s="1"/>
  <c r="AV1139" i="64" s="1"/>
  <c r="AJ1134" i="64"/>
  <c r="H1134" i="64"/>
  <c r="L1134" i="64"/>
  <c r="Y1135" i="64"/>
  <c r="M1135" i="64" s="1"/>
  <c r="F1134" i="64"/>
  <c r="AA1138" i="64"/>
  <c r="I1134" i="64" l="1"/>
  <c r="AH1134" i="64"/>
  <c r="AB1135" i="64"/>
  <c r="AI1134" i="64"/>
  <c r="AW1134" i="64"/>
  <c r="E1134" i="64" l="1"/>
  <c r="C1135" i="64" l="1"/>
  <c r="G1135" i="64" s="1"/>
  <c r="J1135" i="64"/>
  <c r="D1135" i="64"/>
  <c r="K1135" i="64" l="1"/>
  <c r="X1136" i="64" s="1"/>
  <c r="X1137" i="64" s="1"/>
  <c r="X1138" i="64" s="1"/>
  <c r="X1139" i="64" s="1"/>
  <c r="X1140" i="64" s="1"/>
  <c r="AC1135" i="64"/>
  <c r="AS1135" i="64"/>
  <c r="F1135" i="64"/>
  <c r="Y1136" i="64" l="1"/>
  <c r="M1136" i="64" s="1"/>
  <c r="AW1135" i="64"/>
  <c r="AE1135" i="64"/>
  <c r="L1135" i="64"/>
  <c r="AJ1135" i="64"/>
  <c r="H1135" i="64"/>
  <c r="AH1135" i="64" l="1"/>
  <c r="AI1135" i="64"/>
  <c r="I1135" i="64"/>
  <c r="E1135" i="64" l="1"/>
  <c r="C1136" i="64" l="1"/>
  <c r="G1136" i="64" s="1"/>
  <c r="W1136" i="64" s="1"/>
  <c r="W1137" i="64" s="1"/>
  <c r="W1138" i="64" s="1"/>
  <c r="W1139" i="64" s="1"/>
  <c r="D1136" i="64"/>
  <c r="J1136" i="64"/>
  <c r="K1136" i="64" l="1"/>
  <c r="F1136" i="64" s="1"/>
  <c r="AN1142" i="64"/>
  <c r="T1142" i="64" s="1"/>
  <c r="T1143" i="64" s="1"/>
  <c r="AS1136" i="64"/>
  <c r="AC1136" i="64"/>
  <c r="AB1136" i="64" l="1"/>
  <c r="AE1136" i="64"/>
  <c r="Y1137" i="64"/>
  <c r="AW1136" i="64"/>
  <c r="H1136" i="64"/>
  <c r="AR1137" i="64" s="1"/>
  <c r="L1136" i="64"/>
  <c r="AJ1136" i="64"/>
  <c r="M1137" i="64" l="1"/>
  <c r="AO1137" i="64"/>
  <c r="I1136" i="64"/>
  <c r="AI1136" i="64"/>
  <c r="Z1140" i="64"/>
  <c r="AT1140" i="64"/>
  <c r="AU1140" i="64"/>
  <c r="AP1137" i="64"/>
  <c r="AH1136" i="64"/>
  <c r="R1138" i="64" l="1"/>
  <c r="R1139" i="64" s="1"/>
  <c r="R1140" i="64" s="1"/>
  <c r="R1141" i="64" s="1"/>
  <c r="R1142" i="64" s="1"/>
  <c r="AB1137" i="64"/>
  <c r="E1136" i="64"/>
  <c r="S1142" i="64" l="1"/>
  <c r="S1143" i="64" s="1"/>
  <c r="C1137" i="64"/>
  <c r="G1137" i="64" s="1"/>
  <c r="J1137" i="64"/>
  <c r="K1137" i="64" l="1"/>
  <c r="AC1137" i="64"/>
  <c r="AE1137" i="64" l="1"/>
  <c r="L1137" i="64"/>
  <c r="AJ1137" i="64"/>
  <c r="D1137" i="64"/>
  <c r="AQ1137" i="64" s="1"/>
  <c r="AI1137" i="64" l="1"/>
  <c r="AL1137" i="64" s="1"/>
  <c r="AM1137" i="64" s="1"/>
  <c r="F1137" i="64"/>
  <c r="U1138" i="64" s="1"/>
  <c r="U1139" i="64" s="1"/>
  <c r="U1140" i="64" s="1"/>
  <c r="U1141" i="64" s="1"/>
  <c r="U1142" i="64" s="1"/>
  <c r="AS1137" i="64"/>
  <c r="I1137" i="64"/>
  <c r="H1137" i="64"/>
  <c r="AH1137" i="64" l="1"/>
  <c r="Y1138" i="64"/>
  <c r="M1138" i="64" s="1"/>
  <c r="AW1137" i="64"/>
  <c r="E1137" i="64"/>
  <c r="C1138" i="64" s="1"/>
  <c r="G1138" i="64" s="1"/>
  <c r="AC1138" i="64" s="1"/>
  <c r="AE1138" i="64" l="1"/>
  <c r="AF1138" i="64" s="1"/>
  <c r="AG1140" i="64" s="1"/>
  <c r="D1138" i="64"/>
  <c r="AS1138" i="64" s="1"/>
  <c r="AB1138" i="64"/>
  <c r="J1138" i="64"/>
  <c r="V1142" i="64"/>
  <c r="V1143" i="64" s="1"/>
  <c r="Y1139" i="64" l="1"/>
  <c r="K1138" i="64"/>
  <c r="N1144" i="64"/>
  <c r="O1144" i="64"/>
  <c r="P1140" i="64"/>
  <c r="Q1140" i="64"/>
  <c r="AR1138" i="64" l="1"/>
  <c r="AQ1138" i="64"/>
  <c r="AQ1139" i="64" s="1"/>
  <c r="AQ1140" i="64" s="1"/>
  <c r="AQ1141" i="64" s="1"/>
  <c r="F1138" i="64"/>
  <c r="AJ1138" i="64"/>
  <c r="L1138" i="64"/>
  <c r="H1138" i="64"/>
  <c r="AI1138" i="64" l="1"/>
  <c r="AW1138" i="64"/>
  <c r="AH1138" i="64"/>
  <c r="I1138" i="64"/>
  <c r="AK1138" i="64" l="1"/>
  <c r="M1139" i="64" s="1"/>
  <c r="AA1139" i="64"/>
  <c r="E1138" i="64"/>
  <c r="C1139" i="64" s="1"/>
  <c r="G1139" i="64" s="1"/>
  <c r="D1139" i="64" l="1"/>
  <c r="AS1139" i="64" s="1"/>
  <c r="AB1139" i="64"/>
  <c r="J1139" i="64"/>
  <c r="AC1139" i="64"/>
  <c r="AA1140" i="64"/>
  <c r="Y1140" i="64" l="1"/>
  <c r="M1140" i="64" s="1"/>
  <c r="AE1139" i="64"/>
  <c r="K1139" i="64"/>
  <c r="AR1139" i="64" s="1"/>
  <c r="AR1140" i="64" s="1"/>
  <c r="AR1141" i="64" s="1"/>
  <c r="AA1141" i="64"/>
  <c r="T1139" i="64" l="1"/>
  <c r="AV1140" i="64" s="1"/>
  <c r="AV1141" i="64" s="1"/>
  <c r="AV1142" i="64" s="1"/>
  <c r="AV1143" i="64" s="1"/>
  <c r="AV1144" i="64" s="1"/>
  <c r="AJ1139" i="64"/>
  <c r="H1139" i="64"/>
  <c r="L1139" i="64"/>
  <c r="AB1140" i="64"/>
  <c r="AA1142" i="64"/>
  <c r="F1139" i="64"/>
  <c r="AW1139" i="64" l="1"/>
  <c r="I1139" i="64"/>
  <c r="AH1139" i="64"/>
  <c r="AA1143" i="64"/>
  <c r="AI1139" i="64"/>
  <c r="E1139" i="64" l="1"/>
  <c r="C1140" i="64" l="1"/>
  <c r="G1140" i="64" s="1"/>
  <c r="D1140" i="64"/>
  <c r="J1140" i="64"/>
  <c r="K1140" i="64" l="1"/>
  <c r="X1141" i="64" s="1"/>
  <c r="X1142" i="64" s="1"/>
  <c r="X1143" i="64" s="1"/>
  <c r="X1144" i="64" s="1"/>
  <c r="X1145" i="64" s="1"/>
  <c r="AC1140" i="64"/>
  <c r="AS1140" i="64"/>
  <c r="Y1141" i="64" l="1"/>
  <c r="M1141" i="64" s="1"/>
  <c r="AW1140" i="64"/>
  <c r="AE1140" i="64"/>
  <c r="AJ1140" i="64"/>
  <c r="L1140" i="64"/>
  <c r="H1140" i="64"/>
  <c r="F1140" i="64"/>
  <c r="I1140" i="64" l="1"/>
  <c r="AI1140" i="64"/>
  <c r="AH1140" i="64"/>
  <c r="E1140" i="64" l="1"/>
  <c r="C1141" i="64" l="1"/>
  <c r="G1141" i="64" s="1"/>
  <c r="W1141" i="64" s="1"/>
  <c r="W1142" i="64" s="1"/>
  <c r="W1143" i="64" s="1"/>
  <c r="W1144" i="64" s="1"/>
  <c r="J1141" i="64"/>
  <c r="D1141" i="64"/>
  <c r="K1141" i="64" l="1"/>
  <c r="AN1147" i="64"/>
  <c r="T1147" i="64" s="1"/>
  <c r="T1148" i="64" s="1"/>
  <c r="AS1141" i="64"/>
  <c r="AC1141" i="64"/>
  <c r="AB1141" i="64" l="1"/>
  <c r="AE1141" i="64"/>
  <c r="Y1142" i="64"/>
  <c r="AW1141" i="64"/>
  <c r="L1141" i="64"/>
  <c r="H1141" i="64"/>
  <c r="AR1142" i="64" s="1"/>
  <c r="AJ1141" i="64"/>
  <c r="F1141" i="64"/>
  <c r="M1142" i="64" l="1"/>
  <c r="AO1142" i="64"/>
  <c r="AI1141" i="64"/>
  <c r="AH1141" i="64"/>
  <c r="AP1142" i="64"/>
  <c r="I1141" i="64"/>
  <c r="AU1145" i="64"/>
  <c r="AT1145" i="64"/>
  <c r="Z1145" i="64"/>
  <c r="R1143" i="64" l="1"/>
  <c r="R1144" i="64" s="1"/>
  <c r="R1145" i="64" s="1"/>
  <c r="R1146" i="64" s="1"/>
  <c r="S1147" i="64" s="1"/>
  <c r="S1148" i="64" s="1"/>
  <c r="AB1142" i="64"/>
  <c r="E1141" i="64"/>
  <c r="R1147" i="64" l="1"/>
  <c r="C1142" i="64"/>
  <c r="G1142" i="64" s="1"/>
  <c r="J1142" i="64"/>
  <c r="AC1142" i="64" l="1"/>
  <c r="K1142" i="64"/>
  <c r="D1142" i="64" l="1"/>
  <c r="AQ1142" i="64" s="1"/>
  <c r="AJ1142" i="64"/>
  <c r="L1142" i="64"/>
  <c r="AE1142" i="64"/>
  <c r="H1142" i="64" l="1"/>
  <c r="AH1142" i="64" s="1"/>
  <c r="AS1142" i="64"/>
  <c r="F1142" i="64"/>
  <c r="U1143" i="64" s="1"/>
  <c r="U1144" i="64" s="1"/>
  <c r="U1145" i="64" s="1"/>
  <c r="U1146" i="64" s="1"/>
  <c r="U1147" i="64" s="1"/>
  <c r="AI1142" i="64"/>
  <c r="AL1142" i="64" s="1"/>
  <c r="AM1142" i="64" s="1"/>
  <c r="I1142" i="64"/>
  <c r="AW1142" i="64" l="1"/>
  <c r="Y1143" i="64"/>
  <c r="M1143" i="64" s="1"/>
  <c r="E1142" i="64"/>
  <c r="J1143" i="64" l="1"/>
  <c r="V1147" i="64"/>
  <c r="V1148" i="64" s="1"/>
  <c r="C1143" i="64"/>
  <c r="G1143" i="64" s="1"/>
  <c r="D1143" i="64" l="1"/>
  <c r="AB1143" i="64"/>
  <c r="N1149" i="64"/>
  <c r="O1149" i="64"/>
  <c r="K1143" i="64"/>
  <c r="AS1143" i="64"/>
  <c r="AC1143" i="64"/>
  <c r="AQ1143" i="64" l="1"/>
  <c r="AQ1144" i="64" s="1"/>
  <c r="AQ1145" i="64" s="1"/>
  <c r="AR1143" i="64"/>
  <c r="F1143" i="64"/>
  <c r="AE1143" i="64"/>
  <c r="AF1143" i="64" s="1"/>
  <c r="AG1145" i="64" s="1"/>
  <c r="Y1144" i="64"/>
  <c r="AJ1143" i="64"/>
  <c r="H1143" i="64"/>
  <c r="L1143" i="64"/>
  <c r="AI1143" i="64" l="1"/>
  <c r="AW1143" i="64"/>
  <c r="I1143" i="64"/>
  <c r="AH1143" i="64"/>
  <c r="Q1145" i="64"/>
  <c r="AQ1146" i="64" s="1"/>
  <c r="P1145" i="64"/>
  <c r="AK1143" i="64" l="1"/>
  <c r="AA1144" i="64" s="1"/>
  <c r="AA1145" i="64" s="1"/>
  <c r="M1144" i="64"/>
  <c r="E1143" i="64"/>
  <c r="C1144" i="64" s="1"/>
  <c r="G1144" i="64" s="1"/>
  <c r="AB1144" i="64" l="1"/>
  <c r="D1144" i="64"/>
  <c r="J1144" i="64"/>
  <c r="AA1146" i="64"/>
  <c r="AC1144" i="64"/>
  <c r="AA1147" i="64" l="1"/>
  <c r="K1144" i="64"/>
  <c r="AR1144" i="64" s="1"/>
  <c r="AR1145" i="64" s="1"/>
  <c r="AR1146" i="64" s="1"/>
  <c r="AS1144" i="64"/>
  <c r="AE1144" i="64"/>
  <c r="F1144" i="64" l="1"/>
  <c r="AA1148" i="64"/>
  <c r="Y1145" i="64"/>
  <c r="M1145" i="64" s="1"/>
  <c r="T1144" i="64"/>
  <c r="AV1145" i="64" s="1"/>
  <c r="AV1146" i="64" s="1"/>
  <c r="AV1147" i="64" s="1"/>
  <c r="AV1148" i="64" s="1"/>
  <c r="AV1149" i="64" s="1"/>
  <c r="H1144" i="64"/>
  <c r="L1144" i="64"/>
  <c r="AJ1144" i="64"/>
  <c r="AH1144" i="64" l="1"/>
  <c r="I1144" i="64"/>
  <c r="AI1144" i="64"/>
  <c r="AB1145" i="64"/>
  <c r="AW1144" i="64"/>
  <c r="E1144" i="64" l="1"/>
  <c r="C1145" i="64" l="1"/>
  <c r="G1145" i="64" s="1"/>
  <c r="J1145" i="64"/>
  <c r="D1145" i="64"/>
  <c r="K1145" i="64" l="1"/>
  <c r="X1146" i="64" s="1"/>
  <c r="X1147" i="64" s="1"/>
  <c r="X1148" i="64" s="1"/>
  <c r="X1149" i="64" s="1"/>
  <c r="X1150" i="64" s="1"/>
  <c r="AC1145" i="64"/>
  <c r="AS1145" i="64"/>
  <c r="AE1145" i="64" l="1"/>
  <c r="Y1146" i="64"/>
  <c r="M1146" i="64" s="1"/>
  <c r="AW1145" i="64"/>
  <c r="H1145" i="64"/>
  <c r="AJ1145" i="64"/>
  <c r="L1145" i="64"/>
  <c r="F1145" i="64"/>
  <c r="I1145" i="64" l="1"/>
  <c r="AI1145" i="64"/>
  <c r="AH1145" i="64"/>
  <c r="E1145" i="64" l="1"/>
  <c r="C1146" i="64" l="1"/>
  <c r="G1146" i="64" s="1"/>
  <c r="W1146" i="64" s="1"/>
  <c r="W1147" i="64" s="1"/>
  <c r="W1148" i="64" s="1"/>
  <c r="W1149" i="64" s="1"/>
  <c r="D1146" i="64"/>
  <c r="J1146" i="64"/>
  <c r="K1146" i="64" l="1"/>
  <c r="F1146" i="64" s="1"/>
  <c r="AN1152" i="64"/>
  <c r="T1152" i="64" s="1"/>
  <c r="T1153" i="64" s="1"/>
  <c r="AC1146" i="64"/>
  <c r="AS1146" i="64"/>
  <c r="AB1146" i="64" l="1"/>
  <c r="Y1147" i="64"/>
  <c r="AW1146" i="64"/>
  <c r="AE1146" i="64"/>
  <c r="L1146" i="64"/>
  <c r="H1146" i="64"/>
  <c r="AR1147" i="64" s="1"/>
  <c r="AJ1146" i="64"/>
  <c r="M1147" i="64" l="1"/>
  <c r="AO1147" i="64"/>
  <c r="AI1146" i="64"/>
  <c r="AH1146" i="64"/>
  <c r="AP1147" i="64"/>
  <c r="Z1150" i="64"/>
  <c r="AT1150" i="64"/>
  <c r="AU1150" i="64"/>
  <c r="I1146" i="64"/>
  <c r="AB1147" i="64" l="1"/>
  <c r="R1148" i="64"/>
  <c r="R1149" i="64" s="1"/>
  <c r="R1150" i="64" s="1"/>
  <c r="R1151" i="64" s="1"/>
  <c r="R1152" i="64" s="1"/>
  <c r="E1146" i="64"/>
  <c r="S1152" i="64" l="1"/>
  <c r="S1153" i="64" s="1"/>
  <c r="C1147" i="64"/>
  <c r="G1147" i="64" s="1"/>
  <c r="J1147" i="64"/>
  <c r="AC1147" i="64" l="1"/>
  <c r="K1147" i="64"/>
  <c r="L1147" i="64" l="1"/>
  <c r="AJ1147" i="64"/>
  <c r="D1147" i="64"/>
  <c r="AQ1147" i="64" s="1"/>
  <c r="AE1147" i="64"/>
  <c r="F1147" i="64" l="1"/>
  <c r="U1148" i="64" s="1"/>
  <c r="U1149" i="64" s="1"/>
  <c r="U1150" i="64" s="1"/>
  <c r="U1151" i="64" s="1"/>
  <c r="U1152" i="64" s="1"/>
  <c r="AS1147" i="64"/>
  <c r="I1147" i="64"/>
  <c r="AI1147" i="64"/>
  <c r="AL1147" i="64" s="1"/>
  <c r="AM1147" i="64" s="1"/>
  <c r="H1147" i="64"/>
  <c r="E1147" i="64" l="1"/>
  <c r="C1148" i="64" s="1"/>
  <c r="G1148" i="64" s="1"/>
  <c r="AC1148" i="64" s="1"/>
  <c r="AH1147" i="64"/>
  <c r="Y1148" i="64"/>
  <c r="M1148" i="64" s="1"/>
  <c r="AW1147" i="64"/>
  <c r="D1148" i="64" l="1"/>
  <c r="AB1148" i="64"/>
  <c r="J1148" i="64"/>
  <c r="V1152" i="64"/>
  <c r="V1153" i="64" s="1"/>
  <c r="AE1148" i="64"/>
  <c r="AF1148" i="64" s="1"/>
  <c r="AG1150" i="64" s="1"/>
  <c r="Q1150" i="64" l="1"/>
  <c r="P1150" i="64"/>
  <c r="N1154" i="64"/>
  <c r="O1154" i="64"/>
  <c r="AS1148" i="64"/>
  <c r="K1148" i="64"/>
  <c r="AR1148" i="64" l="1"/>
  <c r="AQ1148" i="64"/>
  <c r="AQ1149" i="64" s="1"/>
  <c r="AQ1150" i="64" s="1"/>
  <c r="AQ1151" i="64" s="1"/>
  <c r="F1148" i="64"/>
  <c r="Y1149" i="64"/>
  <c r="AJ1148" i="64"/>
  <c r="L1148" i="64"/>
  <c r="H1148" i="64"/>
  <c r="AW1148" i="64" l="1"/>
  <c r="I1148" i="64"/>
  <c r="AI1148" i="64"/>
  <c r="AH1148" i="64"/>
  <c r="AK1148" i="64" l="1"/>
  <c r="AA1149" i="64" s="1"/>
  <c r="AA1150" i="64" s="1"/>
  <c r="E1148" i="64"/>
  <c r="C1149" i="64" s="1"/>
  <c r="G1149" i="64" s="1"/>
  <c r="M1149" i="64" l="1"/>
  <c r="AB1149" i="64" s="1"/>
  <c r="AC1149" i="64"/>
  <c r="AA1151" i="64"/>
  <c r="J1149" i="64" l="1"/>
  <c r="K1149" i="64" s="1"/>
  <c r="AR1149" i="64" s="1"/>
  <c r="AR1150" i="64" s="1"/>
  <c r="AR1151" i="64" s="1"/>
  <c r="D1149" i="64"/>
  <c r="AS1149" i="64" s="1"/>
  <c r="AA1152" i="64"/>
  <c r="AE1149" i="64"/>
  <c r="Y1150" i="64"/>
  <c r="M1150" i="64" s="1"/>
  <c r="T1149" i="64"/>
  <c r="AV1150" i="64" s="1"/>
  <c r="AV1151" i="64" s="1"/>
  <c r="AV1152" i="64" s="1"/>
  <c r="AV1153" i="64" s="1"/>
  <c r="AV1154" i="64" s="1"/>
  <c r="L1149" i="64"/>
  <c r="AJ1149" i="64"/>
  <c r="H1149" i="64"/>
  <c r="F1149" i="64" l="1"/>
  <c r="AW1149" i="64"/>
  <c r="AA1153" i="64"/>
  <c r="AB1150" i="64"/>
  <c r="AH1149" i="64"/>
  <c r="AI1149" i="64"/>
  <c r="I1149" i="64"/>
  <c r="E1149" i="64" l="1"/>
  <c r="C1150" i="64" l="1"/>
  <c r="G1150" i="64" s="1"/>
  <c r="J1150" i="64"/>
  <c r="D1150" i="64"/>
  <c r="K1150" i="64" l="1"/>
  <c r="X1151" i="64" s="1"/>
  <c r="X1152" i="64" s="1"/>
  <c r="X1153" i="64" s="1"/>
  <c r="X1154" i="64" s="1"/>
  <c r="X1155" i="64" s="1"/>
  <c r="AS1150" i="64"/>
  <c r="AC1150" i="64"/>
  <c r="Y1151" i="64" l="1"/>
  <c r="M1151" i="64" s="1"/>
  <c r="AW1150" i="64"/>
  <c r="AE1150" i="64"/>
  <c r="H1150" i="64"/>
  <c r="AJ1150" i="64"/>
  <c r="L1150" i="64"/>
  <c r="F1150" i="64"/>
  <c r="I1150" i="64" l="1"/>
  <c r="AI1150" i="64"/>
  <c r="AH1150" i="64"/>
  <c r="E1150" i="64" l="1"/>
  <c r="C1151" i="64" l="1"/>
  <c r="G1151" i="64" s="1"/>
  <c r="W1151" i="64" s="1"/>
  <c r="W1152" i="64" s="1"/>
  <c r="W1153" i="64" s="1"/>
  <c r="W1154" i="64" s="1"/>
  <c r="D1151" i="64"/>
  <c r="J1151" i="64"/>
  <c r="K1151" i="64" l="1"/>
  <c r="F1151" i="64" s="1"/>
  <c r="AN1157" i="64"/>
  <c r="T1157" i="64" s="1"/>
  <c r="T1158" i="64" s="1"/>
  <c r="AS1151" i="64"/>
  <c r="AC1151" i="64"/>
  <c r="AB1151" i="64" l="1"/>
  <c r="AE1151" i="64"/>
  <c r="Y1152" i="64"/>
  <c r="AW1151" i="64"/>
  <c r="L1151" i="64"/>
  <c r="H1151" i="64"/>
  <c r="AR1152" i="64" s="1"/>
  <c r="AJ1151" i="64"/>
  <c r="M1152" i="64" l="1"/>
  <c r="AO1152" i="64"/>
  <c r="AH1151" i="64"/>
  <c r="AP1152" i="64"/>
  <c r="AI1151" i="64"/>
  <c r="Z1155" i="64"/>
  <c r="AU1155" i="64"/>
  <c r="AT1155" i="64"/>
  <c r="I1151" i="64"/>
  <c r="R1153" i="64" l="1"/>
  <c r="R1154" i="64" s="1"/>
  <c r="R1155" i="64" s="1"/>
  <c r="R1156" i="64" s="1"/>
  <c r="R1157" i="64" s="1"/>
  <c r="AB1152" i="64"/>
  <c r="E1151" i="64"/>
  <c r="S1157" i="64" l="1"/>
  <c r="S1158" i="64" s="1"/>
  <c r="C1152" i="64"/>
  <c r="G1152" i="64" s="1"/>
  <c r="J1152" i="64"/>
  <c r="K1152" i="64" l="1"/>
  <c r="AC1152" i="64"/>
  <c r="AE1152" i="64" l="1"/>
  <c r="AJ1152" i="64"/>
  <c r="L1152" i="64"/>
  <c r="D1152" i="64"/>
  <c r="AQ1152" i="64" s="1"/>
  <c r="H1152" i="64" l="1"/>
  <c r="AH1152" i="64" s="1"/>
  <c r="F1152" i="64"/>
  <c r="U1153" i="64" s="1"/>
  <c r="U1154" i="64" s="1"/>
  <c r="U1155" i="64" s="1"/>
  <c r="U1156" i="64" s="1"/>
  <c r="U1157" i="64" s="1"/>
  <c r="I1152" i="64"/>
  <c r="AS1152" i="64"/>
  <c r="AI1152" i="64"/>
  <c r="AL1152" i="64" s="1"/>
  <c r="AM1152" i="64" s="1"/>
  <c r="Y1153" i="64" l="1"/>
  <c r="M1153" i="64" s="1"/>
  <c r="AW1152" i="64"/>
  <c r="E1152" i="64"/>
  <c r="C1153" i="64" s="1"/>
  <c r="G1153" i="64" s="1"/>
  <c r="AC1153" i="64" s="1"/>
  <c r="V1157" i="64" l="1"/>
  <c r="V1158" i="64" s="1"/>
  <c r="AE1153" i="64"/>
  <c r="AF1153" i="64" s="1"/>
  <c r="AG1155" i="64" s="1"/>
  <c r="D1153" i="64"/>
  <c r="AS1153" i="64" s="1"/>
  <c r="AB1153" i="64"/>
  <c r="J1153" i="64"/>
  <c r="Y1154" i="64" l="1"/>
  <c r="P1155" i="64"/>
  <c r="Q1155" i="64"/>
  <c r="K1153" i="64"/>
  <c r="N1159" i="64"/>
  <c r="O1159" i="64"/>
  <c r="AQ1153" i="64" l="1"/>
  <c r="AQ1154" i="64" s="1"/>
  <c r="AQ1155" i="64" s="1"/>
  <c r="AQ1156" i="64" s="1"/>
  <c r="AR1153" i="64"/>
  <c r="H1153" i="64"/>
  <c r="AJ1153" i="64"/>
  <c r="L1153" i="64"/>
  <c r="F1153" i="64"/>
  <c r="AW1153" i="64" l="1"/>
  <c r="I1153" i="64"/>
  <c r="AI1153" i="64"/>
  <c r="AH1153" i="64"/>
  <c r="AK1153" i="64" l="1"/>
  <c r="M1154" i="64" s="1"/>
  <c r="E1153" i="64"/>
  <c r="C1154" i="64" s="1"/>
  <c r="G1154" i="64" s="1"/>
  <c r="AA1154" i="64" l="1"/>
  <c r="AC1154" i="64"/>
  <c r="D1154" i="64"/>
  <c r="AB1154" i="64"/>
  <c r="J1154" i="64"/>
  <c r="AA1155" i="64"/>
  <c r="K1154" i="64" l="1"/>
  <c r="AR1154" i="64" s="1"/>
  <c r="AR1155" i="64" s="1"/>
  <c r="AR1156" i="64" s="1"/>
  <c r="AS1154" i="64"/>
  <c r="AE1154" i="64"/>
  <c r="AA1156" i="64"/>
  <c r="F1154" i="64" l="1"/>
  <c r="AA1157" i="64"/>
  <c r="Y1155" i="64"/>
  <c r="M1155" i="64" s="1"/>
  <c r="T1154" i="64"/>
  <c r="AV1155" i="64" s="1"/>
  <c r="AV1156" i="64" s="1"/>
  <c r="AV1157" i="64" s="1"/>
  <c r="AV1158" i="64" s="1"/>
  <c r="AV1159" i="64" s="1"/>
  <c r="H1154" i="64"/>
  <c r="L1154" i="64"/>
  <c r="AJ1154" i="64"/>
  <c r="AW1154" i="64" l="1"/>
  <c r="I1154" i="64"/>
  <c r="AH1154" i="64"/>
  <c r="AB1155" i="64"/>
  <c r="AA1158" i="64"/>
  <c r="AI1154" i="64"/>
  <c r="E1154" i="64" l="1"/>
  <c r="C1155" i="64" l="1"/>
  <c r="G1155" i="64" s="1"/>
  <c r="J1155" i="64"/>
  <c r="D1155" i="64"/>
  <c r="K1155" i="64" l="1"/>
  <c r="X1156" i="64" s="1"/>
  <c r="X1157" i="64" s="1"/>
  <c r="X1158" i="64" s="1"/>
  <c r="X1159" i="64" s="1"/>
  <c r="X1160" i="64" s="1"/>
  <c r="AC1155" i="64"/>
  <c r="AS1155" i="64"/>
  <c r="AE1155" i="64" l="1"/>
  <c r="Y1156" i="64"/>
  <c r="M1156" i="64" s="1"/>
  <c r="AW1155" i="64"/>
  <c r="H1155" i="64"/>
  <c r="L1155" i="64"/>
  <c r="AJ1155" i="64"/>
  <c r="F1155" i="64"/>
  <c r="I1155" i="64" l="1"/>
  <c r="AI1155" i="64"/>
  <c r="AH1155" i="64"/>
  <c r="E1155" i="64" l="1"/>
  <c r="C1156" i="64" l="1"/>
  <c r="G1156" i="64" s="1"/>
  <c r="W1156" i="64" s="1"/>
  <c r="W1157" i="64" s="1"/>
  <c r="W1158" i="64" s="1"/>
  <c r="W1159" i="64" s="1"/>
  <c r="J1156" i="64"/>
  <c r="D1156" i="64"/>
  <c r="K1156" i="64" l="1"/>
  <c r="AN1162" i="64"/>
  <c r="T1162" i="64" s="1"/>
  <c r="T1163" i="64" s="1"/>
  <c r="AC1156" i="64"/>
  <c r="AS1156" i="64"/>
  <c r="AB1156" i="64" l="1"/>
  <c r="Y1157" i="64"/>
  <c r="AW1156" i="64"/>
  <c r="AE1156" i="64"/>
  <c r="L1156" i="64"/>
  <c r="H1156" i="64"/>
  <c r="AR1157" i="64" s="1"/>
  <c r="AJ1156" i="64"/>
  <c r="F1156" i="64"/>
  <c r="M1157" i="64" l="1"/>
  <c r="AO1157" i="64"/>
  <c r="AP1157" i="64"/>
  <c r="AH1156" i="64"/>
  <c r="AI1156" i="64"/>
  <c r="I1156" i="64"/>
  <c r="AT1160" i="64"/>
  <c r="Z1160" i="64"/>
  <c r="AU1160" i="64"/>
  <c r="AB1157" i="64" l="1"/>
  <c r="R1158" i="64"/>
  <c r="R1159" i="64" s="1"/>
  <c r="R1160" i="64" s="1"/>
  <c r="R1161" i="64" s="1"/>
  <c r="R1162" i="64" s="1"/>
  <c r="E1156" i="64"/>
  <c r="S1162" i="64" l="1"/>
  <c r="S1163" i="64" s="1"/>
  <c r="C1157" i="64"/>
  <c r="G1157" i="64" s="1"/>
  <c r="J1157" i="64"/>
  <c r="K1157" i="64" l="1"/>
  <c r="D1157" i="64" s="1"/>
  <c r="AQ1157" i="64" s="1"/>
  <c r="AC1157" i="64"/>
  <c r="AS1157" i="64" l="1"/>
  <c r="Y1158" i="64" s="1"/>
  <c r="F1157" i="64"/>
  <c r="U1158" i="64" s="1"/>
  <c r="U1159" i="64" s="1"/>
  <c r="U1160" i="64" s="1"/>
  <c r="U1161" i="64" s="1"/>
  <c r="U1162" i="64" s="1"/>
  <c r="AE1157" i="64"/>
  <c r="AJ1157" i="64"/>
  <c r="L1157" i="64"/>
  <c r="H1157" i="64"/>
  <c r="M1158" i="64" l="1"/>
  <c r="AW1157" i="64"/>
  <c r="I1157" i="64"/>
  <c r="AH1157" i="64"/>
  <c r="AI1157" i="64"/>
  <c r="AL1157" i="64" s="1"/>
  <c r="AM1157" i="64" s="1"/>
  <c r="AB1158" i="64" l="1"/>
  <c r="V1162" i="64"/>
  <c r="V1163" i="64" s="1"/>
  <c r="N1164" i="64" s="1"/>
  <c r="E1157" i="64"/>
  <c r="O1164" i="64" l="1"/>
  <c r="C1158" i="64"/>
  <c r="G1158" i="64" s="1"/>
  <c r="J1158" i="64"/>
  <c r="D1158" i="64"/>
  <c r="K1158" i="64" l="1"/>
  <c r="AS1158" i="64"/>
  <c r="AC1158" i="64"/>
  <c r="F1158" i="64"/>
  <c r="AQ1158" i="64" l="1"/>
  <c r="AQ1159" i="64" s="1"/>
  <c r="AQ1160" i="64" s="1"/>
  <c r="AR1158" i="64"/>
  <c r="AE1158" i="64"/>
  <c r="AF1158" i="64" s="1"/>
  <c r="AG1160" i="64" s="1"/>
  <c r="Y1159" i="64"/>
  <c r="H1158" i="64"/>
  <c r="AJ1158" i="64"/>
  <c r="L1158" i="64"/>
  <c r="AW1158" i="64" l="1"/>
  <c r="I1158" i="64"/>
  <c r="AH1158" i="64"/>
  <c r="AI1158" i="64"/>
  <c r="P1160" i="64"/>
  <c r="Q1160" i="64"/>
  <c r="AQ1161" i="64" s="1"/>
  <c r="AK1158" i="64" l="1"/>
  <c r="AA1159" i="64" s="1"/>
  <c r="AA1160" i="64" s="1"/>
  <c r="M1159" i="64"/>
  <c r="E1158" i="64"/>
  <c r="C1159" i="64" s="1"/>
  <c r="G1159" i="64" s="1"/>
  <c r="AB1159" i="64" l="1"/>
  <c r="AA1161" i="64"/>
  <c r="AC1159" i="64"/>
  <c r="J1159" i="64"/>
  <c r="D1159" i="64"/>
  <c r="AE1159" i="64" l="1"/>
  <c r="AS1159" i="64"/>
  <c r="K1159" i="64"/>
  <c r="AR1159" i="64" s="1"/>
  <c r="AR1160" i="64" s="1"/>
  <c r="AR1161" i="64" s="1"/>
  <c r="AA1162" i="64"/>
  <c r="F1159" i="64" l="1"/>
  <c r="T1159" i="64"/>
  <c r="AV1160" i="64" s="1"/>
  <c r="AV1161" i="64" s="1"/>
  <c r="AV1162" i="64" s="1"/>
  <c r="AV1163" i="64" s="1"/>
  <c r="AV1164" i="64" s="1"/>
  <c r="AJ1159" i="64"/>
  <c r="H1159" i="64"/>
  <c r="L1159" i="64"/>
  <c r="Y1160" i="64"/>
  <c r="M1160" i="64" s="1"/>
  <c r="AA1163" i="64"/>
  <c r="AB1160" i="64" l="1"/>
  <c r="I1159" i="64"/>
  <c r="AH1159" i="64"/>
  <c r="AW1159" i="64"/>
  <c r="AI1159" i="64"/>
  <c r="E1159" i="64" l="1"/>
  <c r="C1160" i="64" l="1"/>
  <c r="G1160" i="64" s="1"/>
  <c r="D1160" i="64"/>
  <c r="J1160" i="64"/>
  <c r="AC1160" i="64" l="1"/>
  <c r="AS1160" i="64"/>
  <c r="K1160" i="64"/>
  <c r="X1161" i="64" s="1"/>
  <c r="X1162" i="64" s="1"/>
  <c r="X1163" i="64" s="1"/>
  <c r="X1164" i="64" s="1"/>
  <c r="X1165" i="64" s="1"/>
  <c r="Y1161" i="64" l="1"/>
  <c r="M1161" i="64" s="1"/>
  <c r="AW1160" i="64"/>
  <c r="H1160" i="64"/>
  <c r="AJ1160" i="64"/>
  <c r="L1160" i="64"/>
  <c r="AE1160" i="64"/>
  <c r="F1160" i="64"/>
  <c r="I1160" i="64" l="1"/>
  <c r="AI1160" i="64"/>
  <c r="AH1160" i="64"/>
  <c r="E1160" i="64" l="1"/>
  <c r="C1161" i="64" l="1"/>
  <c r="G1161" i="64" s="1"/>
  <c r="W1161" i="64" s="1"/>
  <c r="W1162" i="64" s="1"/>
  <c r="W1163" i="64" s="1"/>
  <c r="W1164" i="64" s="1"/>
  <c r="J1161" i="64"/>
  <c r="D1161" i="64"/>
  <c r="K1161" i="64" l="1"/>
  <c r="F1161" i="64" s="1"/>
  <c r="AN1167" i="64"/>
  <c r="T1167" i="64" s="1"/>
  <c r="T1168" i="64" s="1"/>
  <c r="AS1161" i="64"/>
  <c r="AC1161" i="64"/>
  <c r="AE1161" i="64" l="1"/>
  <c r="Y1162" i="64"/>
  <c r="AW1161" i="64"/>
  <c r="AB1161" i="64"/>
  <c r="L1161" i="64"/>
  <c r="H1161" i="64"/>
  <c r="AR1162" i="64" s="1"/>
  <c r="AJ1161" i="64"/>
  <c r="M1162" i="64" l="1"/>
  <c r="AO1162" i="64"/>
  <c r="AI1161" i="64"/>
  <c r="AU1165" i="64"/>
  <c r="Z1165" i="64"/>
  <c r="AT1165" i="64"/>
  <c r="AH1161" i="64"/>
  <c r="AP1162" i="64"/>
  <c r="I1161" i="64"/>
  <c r="AB1162" i="64" l="1"/>
  <c r="R1163" i="64"/>
  <c r="R1164" i="64" s="1"/>
  <c r="R1165" i="64" s="1"/>
  <c r="R1166" i="64" s="1"/>
  <c r="S1167" i="64" s="1"/>
  <c r="S1168" i="64" s="1"/>
  <c r="E1161" i="64"/>
  <c r="R1167" i="64" l="1"/>
  <c r="C1162" i="64"/>
  <c r="G1162" i="64" s="1"/>
  <c r="J1162" i="64"/>
  <c r="K1162" i="64" l="1"/>
  <c r="AC1162" i="64"/>
  <c r="AE1162" i="64" l="1"/>
  <c r="AJ1162" i="64"/>
  <c r="L1162" i="64"/>
  <c r="D1162" i="64"/>
  <c r="AQ1162" i="64" s="1"/>
  <c r="F1162" i="64" l="1"/>
  <c r="U1163" i="64" s="1"/>
  <c r="U1164" i="64" s="1"/>
  <c r="U1165" i="64" s="1"/>
  <c r="U1166" i="64" s="1"/>
  <c r="U1167" i="64" s="1"/>
  <c r="I1162" i="64"/>
  <c r="AS1162" i="64"/>
  <c r="H1162" i="64"/>
  <c r="AI1162" i="64"/>
  <c r="AL1162" i="64" s="1"/>
  <c r="AM1162" i="64" s="1"/>
  <c r="AH1162" i="64" l="1"/>
  <c r="Y1163" i="64"/>
  <c r="M1163" i="64" s="1"/>
  <c r="AW1162" i="64"/>
  <c r="E1162" i="64"/>
  <c r="C1163" i="64" s="1"/>
  <c r="G1163" i="64" s="1"/>
  <c r="AC1163" i="64" s="1"/>
  <c r="AE1163" i="64" l="1"/>
  <c r="AF1163" i="64" s="1"/>
  <c r="AG1165" i="64" s="1"/>
  <c r="D1163" i="64"/>
  <c r="AB1163" i="64"/>
  <c r="J1163" i="64"/>
  <c r="V1167" i="64"/>
  <c r="V1168" i="64" s="1"/>
  <c r="K1163" i="64" l="1"/>
  <c r="P1165" i="64"/>
  <c r="Q1165" i="64"/>
  <c r="N1169" i="64"/>
  <c r="O1169" i="64"/>
  <c r="AS1163" i="64"/>
  <c r="AR1163" i="64" l="1"/>
  <c r="AQ1163" i="64"/>
  <c r="AQ1164" i="64" s="1"/>
  <c r="AQ1165" i="64" s="1"/>
  <c r="AQ1166" i="64" s="1"/>
  <c r="F1163" i="64"/>
  <c r="Y1164" i="64"/>
  <c r="L1163" i="64"/>
  <c r="AJ1163" i="64"/>
  <c r="H1163" i="64"/>
  <c r="I1163" i="64" l="1"/>
  <c r="AH1163" i="64"/>
  <c r="AI1163" i="64"/>
  <c r="AW1163" i="64"/>
  <c r="AK1163" i="64" l="1"/>
  <c r="AA1164" i="64" s="1"/>
  <c r="AA1165" i="64" s="1"/>
  <c r="M1164" i="64"/>
  <c r="E1163" i="64"/>
  <c r="C1164" i="64" s="1"/>
  <c r="G1164" i="64" s="1"/>
  <c r="AC1164" i="64" l="1"/>
  <c r="D1164" i="64"/>
  <c r="AB1164" i="64"/>
  <c r="J1164" i="64"/>
  <c r="AA1166" i="64"/>
  <c r="K1164" i="64" l="1"/>
  <c r="AR1164" i="64" s="1"/>
  <c r="AR1165" i="64" s="1"/>
  <c r="AR1166" i="64" s="1"/>
  <c r="AS1164" i="64"/>
  <c r="AA1167" i="64"/>
  <c r="AE1164" i="64"/>
  <c r="Y1165" i="64" l="1"/>
  <c r="M1165" i="64" s="1"/>
  <c r="AA1168" i="64"/>
  <c r="T1164" i="64"/>
  <c r="AV1165" i="64" s="1"/>
  <c r="AV1166" i="64" s="1"/>
  <c r="AV1167" i="64" s="1"/>
  <c r="AV1168" i="64" s="1"/>
  <c r="AV1169" i="64" s="1"/>
  <c r="L1164" i="64"/>
  <c r="H1164" i="64"/>
  <c r="AJ1164" i="64"/>
  <c r="F1164" i="64"/>
  <c r="AH1164" i="64" l="1"/>
  <c r="AW1164" i="64"/>
  <c r="I1164" i="64"/>
  <c r="AI1164" i="64"/>
  <c r="AB1165" i="64"/>
  <c r="E1164" i="64" l="1"/>
  <c r="C1165" i="64" l="1"/>
  <c r="G1165" i="64" s="1"/>
  <c r="D1165" i="64"/>
  <c r="J1165" i="64"/>
  <c r="AC1165" i="64" l="1"/>
  <c r="AS1165" i="64"/>
  <c r="K1165" i="64"/>
  <c r="X1166" i="64" s="1"/>
  <c r="X1167" i="64" s="1"/>
  <c r="X1168" i="64" s="1"/>
  <c r="X1169" i="64" s="1"/>
  <c r="X1170" i="64" s="1"/>
  <c r="Y1166" i="64" l="1"/>
  <c r="M1166" i="64" s="1"/>
  <c r="AW1165" i="64"/>
  <c r="AJ1165" i="64"/>
  <c r="H1165" i="64"/>
  <c r="L1165" i="64"/>
  <c r="AE1165" i="64"/>
  <c r="F1165" i="64"/>
  <c r="AH1165" i="64" l="1"/>
  <c r="I1165" i="64"/>
  <c r="AI1165" i="64"/>
  <c r="E1165" i="64" l="1"/>
  <c r="C1166" i="64" l="1"/>
  <c r="G1166" i="64" s="1"/>
  <c r="W1166" i="64" s="1"/>
  <c r="W1167" i="64" s="1"/>
  <c r="W1168" i="64" s="1"/>
  <c r="W1169" i="64" s="1"/>
  <c r="J1166" i="64"/>
  <c r="D1166" i="64"/>
  <c r="K1166" i="64" l="1"/>
  <c r="AN1172" i="64"/>
  <c r="T1172" i="64" s="1"/>
  <c r="T1173" i="64" s="1"/>
  <c r="AS1166" i="64"/>
  <c r="AC1166" i="64"/>
  <c r="AB1166" i="64" l="1"/>
  <c r="AE1166" i="64"/>
  <c r="Y1167" i="64"/>
  <c r="AW1166" i="64"/>
  <c r="H1166" i="64"/>
  <c r="AR1167" i="64" s="1"/>
  <c r="L1166" i="64"/>
  <c r="AJ1166" i="64"/>
  <c r="F1166" i="64"/>
  <c r="M1167" i="64" l="1"/>
  <c r="AO1167" i="64"/>
  <c r="AI1166" i="64"/>
  <c r="I1166" i="64"/>
  <c r="AP1167" i="64"/>
  <c r="AH1166" i="64"/>
  <c r="Z1170" i="64"/>
  <c r="AU1170" i="64"/>
  <c r="AT1170" i="64"/>
  <c r="AB1167" i="64" l="1"/>
  <c r="R1168" i="64"/>
  <c r="R1169" i="64" s="1"/>
  <c r="R1170" i="64" s="1"/>
  <c r="R1171" i="64" s="1"/>
  <c r="S1172" i="64" s="1"/>
  <c r="S1173" i="64" s="1"/>
  <c r="E1166" i="64"/>
  <c r="R1172" i="64" l="1"/>
  <c r="C1167" i="64"/>
  <c r="G1167" i="64" s="1"/>
  <c r="J1167" i="64"/>
  <c r="K1167" i="64" l="1"/>
  <c r="AC1167" i="64"/>
  <c r="AE1167" i="64" l="1"/>
  <c r="AJ1167" i="64"/>
  <c r="L1167" i="64"/>
  <c r="D1167" i="64"/>
  <c r="AQ1167" i="64" s="1"/>
  <c r="AI1167" i="64" l="1"/>
  <c r="AL1167" i="64" s="1"/>
  <c r="AM1167" i="64" s="1"/>
  <c r="F1167" i="64"/>
  <c r="U1168" i="64" s="1"/>
  <c r="U1169" i="64" s="1"/>
  <c r="U1170" i="64" s="1"/>
  <c r="U1171" i="64" s="1"/>
  <c r="U1172" i="64" s="1"/>
  <c r="I1167" i="64"/>
  <c r="AS1167" i="64"/>
  <c r="H1167" i="64"/>
  <c r="AH1167" i="64" l="1"/>
  <c r="Y1168" i="64"/>
  <c r="M1168" i="64" s="1"/>
  <c r="AW1167" i="64"/>
  <c r="E1167" i="64"/>
  <c r="C1168" i="64" s="1"/>
  <c r="G1168" i="64" s="1"/>
  <c r="AC1168" i="64" s="1"/>
  <c r="AE1168" i="64" l="1"/>
  <c r="AF1168" i="64" s="1"/>
  <c r="AG1170" i="64" s="1"/>
  <c r="D1168" i="64"/>
  <c r="AB1168" i="64"/>
  <c r="J1168" i="64"/>
  <c r="V1172" i="64"/>
  <c r="V1173" i="64" s="1"/>
  <c r="P1170" i="64" l="1"/>
  <c r="Q1170" i="64"/>
  <c r="K1168" i="64"/>
  <c r="N1174" i="64"/>
  <c r="O1174" i="64"/>
  <c r="AS1168" i="64"/>
  <c r="AQ1168" i="64" l="1"/>
  <c r="AQ1169" i="64" s="1"/>
  <c r="AQ1170" i="64" s="1"/>
  <c r="AQ1171" i="64" s="1"/>
  <c r="AR1168" i="64"/>
  <c r="L1168" i="64"/>
  <c r="AJ1168" i="64"/>
  <c r="H1168" i="64"/>
  <c r="Y1169" i="64"/>
  <c r="F1168" i="64"/>
  <c r="AH1168" i="64" l="1"/>
  <c r="AI1168" i="64"/>
  <c r="I1168" i="64"/>
  <c r="AW1168" i="64"/>
  <c r="AK1168" i="64" l="1"/>
  <c r="AA1169" i="64" s="1"/>
  <c r="AA1170" i="64" s="1"/>
  <c r="E1168" i="64"/>
  <c r="C1169" i="64" s="1"/>
  <c r="G1169" i="64" s="1"/>
  <c r="M1169" i="64" l="1"/>
  <c r="AB1169" i="64" s="1"/>
  <c r="AA1171" i="64"/>
  <c r="AC1169" i="64"/>
  <c r="J1169" i="64" l="1"/>
  <c r="K1169" i="64" s="1"/>
  <c r="AR1169" i="64" s="1"/>
  <c r="AR1170" i="64" s="1"/>
  <c r="AR1171" i="64" s="1"/>
  <c r="D1169" i="64"/>
  <c r="AE1169" i="64"/>
  <c r="AA1172" i="64"/>
  <c r="AS1169" i="64"/>
  <c r="F1169" i="64" l="1"/>
  <c r="Y1170" i="64"/>
  <c r="M1170" i="64" s="1"/>
  <c r="AA1173" i="64"/>
  <c r="T1169" i="64"/>
  <c r="AV1170" i="64" s="1"/>
  <c r="AV1171" i="64" s="1"/>
  <c r="AV1172" i="64" s="1"/>
  <c r="AV1173" i="64" s="1"/>
  <c r="AV1174" i="64" s="1"/>
  <c r="H1169" i="64"/>
  <c r="AJ1169" i="64"/>
  <c r="L1169" i="64"/>
  <c r="AW1169" i="64" l="1"/>
  <c r="AH1169" i="64"/>
  <c r="AI1169" i="64"/>
  <c r="I1169" i="64"/>
  <c r="AB1170" i="64"/>
  <c r="E1169" i="64" l="1"/>
  <c r="C1170" i="64" l="1"/>
  <c r="G1170" i="64" s="1"/>
  <c r="J1170" i="64"/>
  <c r="D1170" i="64"/>
  <c r="K1170" i="64" l="1"/>
  <c r="X1171" i="64" s="1"/>
  <c r="X1172" i="64" s="1"/>
  <c r="X1173" i="64" s="1"/>
  <c r="X1174" i="64" s="1"/>
  <c r="X1175" i="64" s="1"/>
  <c r="AC1170" i="64"/>
  <c r="AS1170" i="64"/>
  <c r="Y1171" i="64" l="1"/>
  <c r="M1171" i="64" s="1"/>
  <c r="AW1170" i="64"/>
  <c r="AE1170" i="64"/>
  <c r="AJ1170" i="64"/>
  <c r="L1170" i="64"/>
  <c r="H1170" i="64"/>
  <c r="F1170" i="64"/>
  <c r="I1170" i="64" l="1"/>
  <c r="AH1170" i="64"/>
  <c r="AI1170" i="64"/>
  <c r="E1170" i="64" l="1"/>
  <c r="C1171" i="64" l="1"/>
  <c r="G1171" i="64" s="1"/>
  <c r="W1171" i="64" s="1"/>
  <c r="W1172" i="64" s="1"/>
  <c r="W1173" i="64" s="1"/>
  <c r="W1174" i="64" s="1"/>
  <c r="D1171" i="64"/>
  <c r="J1171" i="64"/>
  <c r="K1171" i="64" l="1"/>
  <c r="AN1177" i="64"/>
  <c r="T1177" i="64" s="1"/>
  <c r="T1178" i="64" s="1"/>
  <c r="AC1171" i="64"/>
  <c r="AS1171" i="64"/>
  <c r="Y1172" i="64" l="1"/>
  <c r="AW1171" i="64"/>
  <c r="AE1171" i="64"/>
  <c r="AB1171" i="64"/>
  <c r="L1171" i="64"/>
  <c r="AJ1171" i="64"/>
  <c r="H1171" i="64"/>
  <c r="AR1172" i="64" s="1"/>
  <c r="F1171" i="64"/>
  <c r="M1172" i="64" l="1"/>
  <c r="AO1172" i="64"/>
  <c r="AT1175" i="64"/>
  <c r="AU1175" i="64"/>
  <c r="Z1175" i="64"/>
  <c r="AP1172" i="64"/>
  <c r="AH1171" i="64"/>
  <c r="AI1171" i="64"/>
  <c r="I1171" i="64"/>
  <c r="R1173" i="64" l="1"/>
  <c r="R1174" i="64" s="1"/>
  <c r="R1175" i="64" s="1"/>
  <c r="R1176" i="64" s="1"/>
  <c r="R1177" i="64" s="1"/>
  <c r="AB1172" i="64"/>
  <c r="E1171" i="64"/>
  <c r="C1172" i="64" s="1"/>
  <c r="G1172" i="64" s="1"/>
  <c r="S1177" i="64" l="1"/>
  <c r="S1178" i="64" s="1"/>
  <c r="AC1172" i="64"/>
  <c r="J1172" i="64"/>
  <c r="K1172" i="64" l="1"/>
  <c r="AE1172" i="64"/>
  <c r="AJ1172" i="64" l="1"/>
  <c r="L1172" i="64"/>
  <c r="D1172" i="64"/>
  <c r="AQ1172" i="64" s="1"/>
  <c r="F1172" i="64" l="1"/>
  <c r="U1173" i="64" s="1"/>
  <c r="U1174" i="64" s="1"/>
  <c r="U1175" i="64" s="1"/>
  <c r="U1176" i="64" s="1"/>
  <c r="U1177" i="64" s="1"/>
  <c r="AS1172" i="64"/>
  <c r="I1172" i="64"/>
  <c r="H1172" i="64"/>
  <c r="AI1172" i="64"/>
  <c r="AL1172" i="64" s="1"/>
  <c r="AM1172" i="64" s="1"/>
  <c r="E1172" i="64" l="1"/>
  <c r="C1173" i="64" s="1"/>
  <c r="G1173" i="64" s="1"/>
  <c r="AC1173" i="64" s="1"/>
  <c r="AH1172" i="64"/>
  <c r="Y1173" i="64"/>
  <c r="M1173" i="64" s="1"/>
  <c r="AW1172" i="64"/>
  <c r="AB1173" i="64" l="1"/>
  <c r="D1173" i="64"/>
  <c r="J1173" i="64"/>
  <c r="V1177" i="64"/>
  <c r="V1178" i="64" s="1"/>
  <c r="AE1173" i="64"/>
  <c r="AF1173" i="64" s="1"/>
  <c r="AG1175" i="64" s="1"/>
  <c r="P1175" i="64" l="1"/>
  <c r="Q1175" i="64"/>
  <c r="N1179" i="64"/>
  <c r="O1179" i="64"/>
  <c r="AS1173" i="64"/>
  <c r="K1173" i="64"/>
  <c r="AR1173" i="64" l="1"/>
  <c r="AQ1173" i="64"/>
  <c r="AQ1174" i="64" s="1"/>
  <c r="AQ1175" i="64" s="1"/>
  <c r="AQ1176" i="64" s="1"/>
  <c r="F1173" i="64"/>
  <c r="Y1174" i="64"/>
  <c r="AJ1173" i="64"/>
  <c r="L1173" i="64"/>
  <c r="H1173" i="64"/>
  <c r="AI1173" i="64" l="1"/>
  <c r="AW1173" i="64"/>
  <c r="I1173" i="64"/>
  <c r="AH1173" i="64"/>
  <c r="AK1173" i="64" l="1"/>
  <c r="AA1174" i="64" s="1"/>
  <c r="AA1175" i="64" s="1"/>
  <c r="M1174" i="64"/>
  <c r="E1173" i="64"/>
  <c r="C1174" i="64" s="1"/>
  <c r="G1174" i="64" s="1"/>
  <c r="AB1174" i="64" l="1"/>
  <c r="J1174" i="64"/>
  <c r="K1174" i="64" s="1"/>
  <c r="AR1174" i="64" s="1"/>
  <c r="AR1175" i="64" s="1"/>
  <c r="AR1176" i="64" s="1"/>
  <c r="D1174" i="64"/>
  <c r="AS1174" i="64" s="1"/>
  <c r="AA1176" i="64"/>
  <c r="AC1174" i="64"/>
  <c r="F1174" i="64" l="1"/>
  <c r="AA1177" i="64"/>
  <c r="Y1175" i="64"/>
  <c r="M1175" i="64" s="1"/>
  <c r="AE1174" i="64"/>
  <c r="T1174" i="64"/>
  <c r="AV1175" i="64" s="1"/>
  <c r="AV1176" i="64" s="1"/>
  <c r="AV1177" i="64" s="1"/>
  <c r="AV1178" i="64" s="1"/>
  <c r="AV1179" i="64" s="1"/>
  <c r="AJ1174" i="64"/>
  <c r="H1174" i="64"/>
  <c r="L1174" i="64"/>
  <c r="AI1174" i="64" l="1"/>
  <c r="AB1175" i="64"/>
  <c r="I1174" i="64"/>
  <c r="AA1178" i="64"/>
  <c r="AW1174" i="64"/>
  <c r="AH1174" i="64"/>
  <c r="E1174" i="64" l="1"/>
  <c r="C1175" i="64" l="1"/>
  <c r="G1175" i="64" s="1"/>
  <c r="D1175" i="64"/>
  <c r="J1175" i="64"/>
  <c r="K1175" i="64" l="1"/>
  <c r="X1176" i="64" s="1"/>
  <c r="X1177" i="64" s="1"/>
  <c r="X1178" i="64" s="1"/>
  <c r="X1179" i="64" s="1"/>
  <c r="X1180" i="64" s="1"/>
  <c r="AS1175" i="64"/>
  <c r="AC1175" i="64"/>
  <c r="F1175" i="64" l="1"/>
  <c r="Y1176" i="64"/>
  <c r="M1176" i="64" s="1"/>
  <c r="AW1175" i="64"/>
  <c r="AE1175" i="64"/>
  <c r="AJ1175" i="64"/>
  <c r="H1175" i="64"/>
  <c r="L1175" i="64"/>
  <c r="AH1175" i="64" l="1"/>
  <c r="AI1175" i="64"/>
  <c r="I1175" i="64"/>
  <c r="E1175" i="64" l="1"/>
  <c r="C1176" i="64" l="1"/>
  <c r="G1176" i="64" s="1"/>
  <c r="W1176" i="64" s="1"/>
  <c r="W1177" i="64" s="1"/>
  <c r="W1178" i="64" s="1"/>
  <c r="W1179" i="64" s="1"/>
  <c r="J1176" i="64"/>
  <c r="D1176" i="64"/>
  <c r="K1176" i="64" l="1"/>
  <c r="AN1182" i="64"/>
  <c r="T1182" i="64" s="1"/>
  <c r="T1183" i="64" s="1"/>
  <c r="AS1176" i="64"/>
  <c r="AC1176" i="64"/>
  <c r="AB1176" i="64" l="1"/>
  <c r="AE1176" i="64"/>
  <c r="Y1177" i="64"/>
  <c r="AW1176" i="64"/>
  <c r="H1176" i="64"/>
  <c r="AR1177" i="64" s="1"/>
  <c r="AJ1176" i="64"/>
  <c r="L1176" i="64"/>
  <c r="F1176" i="64"/>
  <c r="M1177" i="64" l="1"/>
  <c r="AO1177" i="64"/>
  <c r="I1176" i="64"/>
  <c r="AI1176" i="64"/>
  <c r="AP1177" i="64"/>
  <c r="AH1176" i="64"/>
  <c r="AU1180" i="64"/>
  <c r="Z1180" i="64"/>
  <c r="AT1180" i="64"/>
  <c r="AB1177" i="64" l="1"/>
  <c r="R1178" i="64"/>
  <c r="R1179" i="64" s="1"/>
  <c r="R1180" i="64" s="1"/>
  <c r="R1181" i="64" s="1"/>
  <c r="S1182" i="64" s="1"/>
  <c r="S1183" i="64" s="1"/>
  <c r="E1176" i="64"/>
  <c r="R1182" i="64" l="1"/>
  <c r="C1177" i="64"/>
  <c r="G1177" i="64" s="1"/>
  <c r="J1177" i="64"/>
  <c r="K1177" i="64" l="1"/>
  <c r="AC1177" i="64"/>
  <c r="AE1177" i="64" l="1"/>
  <c r="AJ1177" i="64"/>
  <c r="L1177" i="64"/>
  <c r="D1177" i="64"/>
  <c r="AQ1177" i="64" s="1"/>
  <c r="AI1177" i="64" l="1"/>
  <c r="AL1177" i="64" s="1"/>
  <c r="AM1177" i="64" s="1"/>
  <c r="F1177" i="64"/>
  <c r="U1178" i="64" s="1"/>
  <c r="U1179" i="64" s="1"/>
  <c r="U1180" i="64" s="1"/>
  <c r="U1181" i="64" s="1"/>
  <c r="U1182" i="64" s="1"/>
  <c r="I1177" i="64"/>
  <c r="AS1177" i="64"/>
  <c r="H1177" i="64"/>
  <c r="AH1177" i="64" l="1"/>
  <c r="Y1178" i="64"/>
  <c r="M1178" i="64" s="1"/>
  <c r="AW1177" i="64"/>
  <c r="E1177" i="64"/>
  <c r="C1178" i="64" s="1"/>
  <c r="G1178" i="64" s="1"/>
  <c r="AC1178" i="64" s="1"/>
  <c r="AE1178" i="64" l="1"/>
  <c r="AF1178" i="64" s="1"/>
  <c r="AG1180" i="64" s="1"/>
  <c r="AB1178" i="64"/>
  <c r="D1178" i="64"/>
  <c r="J1178" i="64"/>
  <c r="V1182" i="64"/>
  <c r="V1183" i="64" s="1"/>
  <c r="K1178" i="64" l="1"/>
  <c r="Q1180" i="64"/>
  <c r="P1180" i="64"/>
  <c r="N1184" i="64"/>
  <c r="O1184" i="64"/>
  <c r="AS1178" i="64"/>
  <c r="AQ1178" i="64" l="1"/>
  <c r="AQ1179" i="64" s="1"/>
  <c r="AQ1180" i="64" s="1"/>
  <c r="AQ1181" i="64" s="1"/>
  <c r="AR1178" i="64"/>
  <c r="L1178" i="64"/>
  <c r="AJ1178" i="64"/>
  <c r="H1178" i="64"/>
  <c r="Y1179" i="64"/>
  <c r="F1178" i="64"/>
  <c r="AW1178" i="64" l="1"/>
  <c r="AH1178" i="64"/>
  <c r="AI1178" i="64"/>
  <c r="I1178" i="64"/>
  <c r="AK1178" i="64" l="1"/>
  <c r="AA1179" i="64" s="1"/>
  <c r="AA1180" i="64" s="1"/>
  <c r="M1179" i="64"/>
  <c r="E1178" i="64"/>
  <c r="C1179" i="64" s="1"/>
  <c r="G1179" i="64" s="1"/>
  <c r="AB1179" i="64" l="1"/>
  <c r="J1179" i="64"/>
  <c r="K1179" i="64" s="1"/>
  <c r="AR1179" i="64" s="1"/>
  <c r="AR1180" i="64" s="1"/>
  <c r="AR1181" i="64" s="1"/>
  <c r="D1179" i="64"/>
  <c r="AS1179" i="64" s="1"/>
  <c r="AA1181" i="64"/>
  <c r="AC1179" i="64"/>
  <c r="F1179" i="64" l="1"/>
  <c r="AA1182" i="64"/>
  <c r="Y1180" i="64"/>
  <c r="M1180" i="64" s="1"/>
  <c r="AE1179" i="64"/>
  <c r="T1179" i="64"/>
  <c r="AV1180" i="64" s="1"/>
  <c r="AV1181" i="64" s="1"/>
  <c r="AV1182" i="64" s="1"/>
  <c r="AV1183" i="64" s="1"/>
  <c r="AV1184" i="64" s="1"/>
  <c r="H1179" i="64"/>
  <c r="AJ1179" i="64"/>
  <c r="L1179" i="64"/>
  <c r="AW1179" i="64" l="1"/>
  <c r="AB1180" i="64"/>
  <c r="AA1183" i="64"/>
  <c r="I1179" i="64"/>
  <c r="AI1179" i="64"/>
  <c r="AH1179" i="64"/>
  <c r="E1179" i="64" l="1"/>
  <c r="C1180" i="64" l="1"/>
  <c r="G1180" i="64" s="1"/>
  <c r="D1180" i="64"/>
  <c r="J1180" i="64"/>
  <c r="K1180" i="64" l="1"/>
  <c r="X1181" i="64" s="1"/>
  <c r="X1182" i="64" s="1"/>
  <c r="X1183" i="64" s="1"/>
  <c r="X1184" i="64" s="1"/>
  <c r="X1185" i="64" s="1"/>
  <c r="AS1180" i="64"/>
  <c r="AC1180" i="64"/>
  <c r="AE1180" i="64" l="1"/>
  <c r="Y1181" i="64"/>
  <c r="M1181" i="64" s="1"/>
  <c r="AW1180" i="64"/>
  <c r="L1180" i="64"/>
  <c r="AJ1180" i="64"/>
  <c r="H1180" i="64"/>
  <c r="F1180" i="64"/>
  <c r="AH1180" i="64" l="1"/>
  <c r="AI1180" i="64"/>
  <c r="I1180" i="64"/>
  <c r="E1180" i="64" l="1"/>
  <c r="C1181" i="64" l="1"/>
  <c r="G1181" i="64" s="1"/>
  <c r="W1181" i="64" s="1"/>
  <c r="W1182" i="64" s="1"/>
  <c r="W1183" i="64" s="1"/>
  <c r="W1184" i="64" s="1"/>
  <c r="D1181" i="64"/>
  <c r="J1181" i="64"/>
  <c r="K1181" i="64" l="1"/>
  <c r="F1181" i="64" s="1"/>
  <c r="AN1187" i="64"/>
  <c r="T1187" i="64" s="1"/>
  <c r="T1188" i="64" s="1"/>
  <c r="AC1181" i="64"/>
  <c r="AS1181" i="64"/>
  <c r="Y1182" i="64" l="1"/>
  <c r="AW1181" i="64"/>
  <c r="AB1181" i="64"/>
  <c r="AE1181" i="64"/>
  <c r="L1181" i="64"/>
  <c r="H1181" i="64"/>
  <c r="AR1182" i="64" s="1"/>
  <c r="AJ1181" i="64"/>
  <c r="M1182" i="64" l="1"/>
  <c r="AO1182" i="64"/>
  <c r="AI1181" i="64"/>
  <c r="Z1185" i="64"/>
  <c r="AU1185" i="64"/>
  <c r="AT1185" i="64"/>
  <c r="AP1182" i="64"/>
  <c r="AH1181" i="64"/>
  <c r="I1181" i="64"/>
  <c r="R1183" i="64" l="1"/>
  <c r="R1184" i="64" s="1"/>
  <c r="R1185" i="64" s="1"/>
  <c r="R1186" i="64" s="1"/>
  <c r="S1187" i="64" s="1"/>
  <c r="S1188" i="64" s="1"/>
  <c r="E1181" i="64"/>
  <c r="C1182" i="64" s="1"/>
  <c r="G1182" i="64" s="1"/>
  <c r="AB1182" i="64"/>
  <c r="R1187" i="64" l="1"/>
  <c r="J1182" i="64"/>
  <c r="K1182" i="64" s="1"/>
  <c r="AC1182" i="64"/>
  <c r="AE1182" i="64" l="1"/>
  <c r="AJ1182" i="64"/>
  <c r="L1182" i="64"/>
  <c r="D1182" i="64"/>
  <c r="AQ1182" i="64" s="1"/>
  <c r="F1182" i="64" l="1"/>
  <c r="U1183" i="64" s="1"/>
  <c r="U1184" i="64" s="1"/>
  <c r="U1185" i="64" s="1"/>
  <c r="U1186" i="64" s="1"/>
  <c r="U1187" i="64" s="1"/>
  <c r="I1182" i="64"/>
  <c r="AS1182" i="64"/>
  <c r="H1182" i="64"/>
  <c r="AI1182" i="64"/>
  <c r="AL1182" i="64" s="1"/>
  <c r="AM1182" i="64" s="1"/>
  <c r="AH1182" i="64" l="1"/>
  <c r="Y1183" i="64"/>
  <c r="M1183" i="64" s="1"/>
  <c r="AW1182" i="64"/>
  <c r="E1182" i="64"/>
  <c r="C1183" i="64" s="1"/>
  <c r="G1183" i="64" s="1"/>
  <c r="AC1183" i="64" s="1"/>
  <c r="AE1183" i="64" l="1"/>
  <c r="AF1183" i="64" s="1"/>
  <c r="AG1185" i="64" s="1"/>
  <c r="D1183" i="64"/>
  <c r="AB1183" i="64"/>
  <c r="J1183" i="64"/>
  <c r="V1187" i="64"/>
  <c r="V1188" i="64" s="1"/>
  <c r="K1183" i="64" l="1"/>
  <c r="P1185" i="64"/>
  <c r="Q1185" i="64"/>
  <c r="N1189" i="64"/>
  <c r="O1189" i="64"/>
  <c r="AS1183" i="64"/>
  <c r="AR1183" i="64" l="1"/>
  <c r="AQ1183" i="64"/>
  <c r="AQ1184" i="64" s="1"/>
  <c r="AQ1185" i="64" s="1"/>
  <c r="AQ1186" i="64" s="1"/>
  <c r="F1183" i="64"/>
  <c r="Y1184" i="64"/>
  <c r="L1183" i="64"/>
  <c r="AJ1183" i="64"/>
  <c r="H1183" i="64"/>
  <c r="AH1183" i="64" l="1"/>
  <c r="AI1183" i="64"/>
  <c r="I1183" i="64"/>
  <c r="AW1183" i="64"/>
  <c r="AK1183" i="64" l="1"/>
  <c r="AA1184" i="64" s="1"/>
  <c r="AA1185" i="64" s="1"/>
  <c r="E1183" i="64"/>
  <c r="C1184" i="64" s="1"/>
  <c r="G1184" i="64" s="1"/>
  <c r="M1184" i="64" l="1"/>
  <c r="D1184" i="64" s="1"/>
  <c r="AA1186" i="64"/>
  <c r="AC1184" i="64"/>
  <c r="AB1184" i="64" l="1"/>
  <c r="J1184" i="64"/>
  <c r="K1184" i="64" s="1"/>
  <c r="AR1184" i="64" s="1"/>
  <c r="AR1185" i="64" s="1"/>
  <c r="AR1186" i="64" s="1"/>
  <c r="AE1184" i="64"/>
  <c r="AA1187" i="64"/>
  <c r="AS1184" i="64"/>
  <c r="F1184" i="64" l="1"/>
  <c r="Y1185" i="64"/>
  <c r="M1185" i="64" s="1"/>
  <c r="AA1188" i="64"/>
  <c r="T1184" i="64"/>
  <c r="AV1185" i="64" s="1"/>
  <c r="AV1186" i="64" s="1"/>
  <c r="AV1187" i="64" s="1"/>
  <c r="AV1188" i="64" s="1"/>
  <c r="AV1189" i="64" s="1"/>
  <c r="H1184" i="64"/>
  <c r="AJ1184" i="64"/>
  <c r="L1184" i="64"/>
  <c r="AI1184" i="64" l="1"/>
  <c r="AW1184" i="64"/>
  <c r="AH1184" i="64"/>
  <c r="I1184" i="64"/>
  <c r="AB1185" i="64"/>
  <c r="E1184" i="64" l="1"/>
  <c r="C1185" i="64" l="1"/>
  <c r="G1185" i="64" s="1"/>
  <c r="D1185" i="64"/>
  <c r="J1185" i="64"/>
  <c r="K1185" i="64" l="1"/>
  <c r="AC1185" i="64"/>
  <c r="AS1185" i="64"/>
  <c r="F1185" i="64" l="1"/>
  <c r="X1186" i="64"/>
  <c r="X1187" i="64" s="1"/>
  <c r="X1188" i="64" s="1"/>
  <c r="X1189" i="64" s="1"/>
  <c r="X1190" i="64" s="1"/>
  <c r="AE1185" i="64"/>
  <c r="Y1186" i="64"/>
  <c r="M1186" i="64" s="1"/>
  <c r="AW1185" i="64"/>
  <c r="AJ1185" i="64"/>
  <c r="L1185" i="64"/>
  <c r="H1185" i="64"/>
  <c r="I1185" i="64" l="1"/>
  <c r="AH1185" i="64"/>
  <c r="AI1185" i="64"/>
  <c r="E1185" i="64" l="1"/>
  <c r="C1186" i="64" l="1"/>
  <c r="G1186" i="64" s="1"/>
  <c r="W1186" i="64" s="1"/>
  <c r="W1187" i="64" s="1"/>
  <c r="W1188" i="64" s="1"/>
  <c r="W1189" i="64" s="1"/>
  <c r="J1186" i="64"/>
  <c r="D1186" i="64"/>
  <c r="K1186" i="64" l="1"/>
  <c r="AN1192" i="64"/>
  <c r="T1192" i="64" s="1"/>
  <c r="T1193" i="64" s="1"/>
  <c r="AC1186" i="64"/>
  <c r="AS1186" i="64"/>
  <c r="AB1186" i="64" l="1"/>
  <c r="Y1187" i="64"/>
  <c r="AW1186" i="64"/>
  <c r="AE1186" i="64"/>
  <c r="L1186" i="64"/>
  <c r="AJ1186" i="64"/>
  <c r="H1186" i="64"/>
  <c r="AR1187" i="64" s="1"/>
  <c r="F1186" i="64"/>
  <c r="M1187" i="64" l="1"/>
  <c r="AO1187" i="64"/>
  <c r="AH1186" i="64"/>
  <c r="AP1187" i="64"/>
  <c r="AI1186" i="64"/>
  <c r="I1186" i="64"/>
  <c r="Z1190" i="64"/>
  <c r="AU1190" i="64"/>
  <c r="AT1190" i="64"/>
  <c r="R1188" i="64" l="1"/>
  <c r="R1189" i="64" s="1"/>
  <c r="R1190" i="64" s="1"/>
  <c r="R1191" i="64" s="1"/>
  <c r="S1192" i="64" s="1"/>
  <c r="S1193" i="64" s="1"/>
  <c r="E1186" i="64"/>
  <c r="C1187" i="64" s="1"/>
  <c r="G1187" i="64" s="1"/>
  <c r="AB1187" i="64"/>
  <c r="R1192" i="64" l="1"/>
  <c r="AC1187" i="64"/>
  <c r="J1187" i="64"/>
  <c r="K1187" i="64" l="1"/>
  <c r="AE1187" i="64"/>
  <c r="L1187" i="64" l="1"/>
  <c r="AJ1187" i="64"/>
  <c r="D1187" i="64"/>
  <c r="AQ1187" i="64" s="1"/>
  <c r="H1187" i="64" l="1"/>
  <c r="AH1187" i="64" s="1"/>
  <c r="AI1187" i="64"/>
  <c r="AL1187" i="64" s="1"/>
  <c r="AM1187" i="64" s="1"/>
  <c r="F1187" i="64"/>
  <c r="U1188" i="64" s="1"/>
  <c r="U1189" i="64" s="1"/>
  <c r="U1190" i="64" s="1"/>
  <c r="U1191" i="64" s="1"/>
  <c r="U1192" i="64" s="1"/>
  <c r="AS1187" i="64"/>
  <c r="I1187" i="64"/>
  <c r="E1187" i="64" l="1"/>
  <c r="C1188" i="64" s="1"/>
  <c r="G1188" i="64" s="1"/>
  <c r="AC1188" i="64" s="1"/>
  <c r="Y1188" i="64"/>
  <c r="M1188" i="64" s="1"/>
  <c r="AW1187" i="64"/>
  <c r="V1192" i="64" l="1"/>
  <c r="V1193" i="64" s="1"/>
  <c r="AB1188" i="64"/>
  <c r="D1188" i="64"/>
  <c r="AS1188" i="64" s="1"/>
  <c r="J1188" i="64"/>
  <c r="AE1188" i="64"/>
  <c r="AF1188" i="64" s="1"/>
  <c r="AG1190" i="64" s="1"/>
  <c r="Y1189" i="64" l="1"/>
  <c r="K1188" i="64"/>
  <c r="Q1190" i="64"/>
  <c r="P1190" i="64"/>
  <c r="N1194" i="64"/>
  <c r="O1194" i="64"/>
  <c r="AR1188" i="64" l="1"/>
  <c r="AQ1188" i="64"/>
  <c r="AQ1189" i="64" s="1"/>
  <c r="AQ1190" i="64" s="1"/>
  <c r="AQ1191" i="64" s="1"/>
  <c r="F1188" i="64"/>
  <c r="L1188" i="64"/>
  <c r="AJ1188" i="64"/>
  <c r="H1188" i="64"/>
  <c r="AW1188" i="64" l="1"/>
  <c r="I1188" i="64"/>
  <c r="AI1188" i="64"/>
  <c r="AH1188" i="64"/>
  <c r="AK1188" i="64" l="1"/>
  <c r="M1189" i="64" s="1"/>
  <c r="E1188" i="64"/>
  <c r="C1189" i="64" s="1"/>
  <c r="G1189" i="64" s="1"/>
  <c r="AA1189" i="64" l="1"/>
  <c r="AC1189" i="64"/>
  <c r="D1189" i="64"/>
  <c r="AB1189" i="64"/>
  <c r="J1189" i="64"/>
  <c r="AA1190" i="64"/>
  <c r="K1189" i="64" l="1"/>
  <c r="AR1189" i="64" s="1"/>
  <c r="AR1190" i="64" s="1"/>
  <c r="AR1191" i="64" s="1"/>
  <c r="AS1189" i="64"/>
  <c r="AE1189" i="64"/>
  <c r="AA1191" i="64"/>
  <c r="F1189" i="64" l="1"/>
  <c r="AA1192" i="64"/>
  <c r="Y1190" i="64"/>
  <c r="M1190" i="64" s="1"/>
  <c r="T1189" i="64"/>
  <c r="AV1190" i="64" s="1"/>
  <c r="AV1191" i="64" s="1"/>
  <c r="AV1192" i="64" s="1"/>
  <c r="AV1193" i="64" s="1"/>
  <c r="AV1194" i="64" s="1"/>
  <c r="H1189" i="64"/>
  <c r="L1189" i="64"/>
  <c r="AJ1189" i="64"/>
  <c r="I1189" i="64" l="1"/>
  <c r="AW1189" i="64"/>
  <c r="AH1189" i="64"/>
  <c r="AA1193" i="64"/>
  <c r="AB1190" i="64"/>
  <c r="AI1189" i="64"/>
  <c r="E1189" i="64" l="1"/>
  <c r="C1190" i="64" l="1"/>
  <c r="G1190" i="64" s="1"/>
  <c r="J1190" i="64"/>
  <c r="D1190" i="64"/>
  <c r="K1190" i="64" l="1"/>
  <c r="X1191" i="64" s="1"/>
  <c r="X1192" i="64" s="1"/>
  <c r="X1193" i="64" s="1"/>
  <c r="X1194" i="64" s="1"/>
  <c r="X1195" i="64" s="1"/>
  <c r="AC1190" i="64"/>
  <c r="AS1190" i="64"/>
  <c r="AE1190" i="64" l="1"/>
  <c r="Y1191" i="64"/>
  <c r="M1191" i="64" s="1"/>
  <c r="AW1190" i="64"/>
  <c r="L1190" i="64"/>
  <c r="H1190" i="64"/>
  <c r="AJ1190" i="64"/>
  <c r="F1190" i="64"/>
  <c r="AH1190" i="64" l="1"/>
  <c r="AI1190" i="64"/>
  <c r="I1190" i="64"/>
  <c r="E1190" i="64" l="1"/>
  <c r="C1191" i="64" l="1"/>
  <c r="G1191" i="64" s="1"/>
  <c r="W1191" i="64" s="1"/>
  <c r="W1192" i="64" s="1"/>
  <c r="W1193" i="64" s="1"/>
  <c r="W1194" i="64" s="1"/>
  <c r="D1191" i="64"/>
  <c r="J1191" i="64"/>
  <c r="K1191" i="64" l="1"/>
  <c r="AN1197" i="64"/>
  <c r="T1197" i="64" s="1"/>
  <c r="T1198" i="64" s="1"/>
  <c r="AC1191" i="64"/>
  <c r="AS1191" i="64"/>
  <c r="Y1192" i="64" l="1"/>
  <c r="AW1191" i="64"/>
  <c r="AB1191" i="64"/>
  <c r="AE1191" i="64"/>
  <c r="H1191" i="64"/>
  <c r="AR1192" i="64" s="1"/>
  <c r="L1191" i="64"/>
  <c r="AJ1191" i="64"/>
  <c r="F1191" i="64"/>
  <c r="M1192" i="64" l="1"/>
  <c r="AO1192" i="64"/>
  <c r="AT1195" i="64"/>
  <c r="AU1195" i="64"/>
  <c r="Z1195" i="64"/>
  <c r="AI1191" i="64"/>
  <c r="I1191" i="64"/>
  <c r="AH1191" i="64"/>
  <c r="AP1192" i="64"/>
  <c r="R1193" i="64" l="1"/>
  <c r="R1194" i="64" s="1"/>
  <c r="R1195" i="64" s="1"/>
  <c r="R1196" i="64" s="1"/>
  <c r="S1197" i="64" s="1"/>
  <c r="S1198" i="64" s="1"/>
  <c r="AB1192" i="64"/>
  <c r="E1191" i="64"/>
  <c r="C1192" i="64" s="1"/>
  <c r="G1192" i="64" s="1"/>
  <c r="R1197" i="64" l="1"/>
  <c r="J1192" i="64"/>
  <c r="K1192" i="64" s="1"/>
  <c r="AC1192" i="64"/>
  <c r="AE1192" i="64" l="1"/>
  <c r="AJ1192" i="64"/>
  <c r="L1192" i="64"/>
  <c r="D1192" i="64"/>
  <c r="AQ1192" i="64" s="1"/>
  <c r="AI1192" i="64" l="1"/>
  <c r="AL1192" i="64" s="1"/>
  <c r="AM1192" i="64" s="1"/>
  <c r="F1192" i="64"/>
  <c r="U1193" i="64" s="1"/>
  <c r="U1194" i="64" s="1"/>
  <c r="U1195" i="64" s="1"/>
  <c r="U1196" i="64" s="1"/>
  <c r="U1197" i="64" s="1"/>
  <c r="I1192" i="64"/>
  <c r="AS1192" i="64"/>
  <c r="H1192" i="64"/>
  <c r="AH1192" i="64" l="1"/>
  <c r="Y1193" i="64"/>
  <c r="M1193" i="64" s="1"/>
  <c r="AW1192" i="64"/>
  <c r="E1192" i="64"/>
  <c r="C1193" i="64" s="1"/>
  <c r="G1193" i="64" s="1"/>
  <c r="AC1193" i="64" s="1"/>
  <c r="AB1193" i="64" l="1"/>
  <c r="D1193" i="64"/>
  <c r="J1193" i="64"/>
  <c r="AE1193" i="64"/>
  <c r="AF1193" i="64" s="1"/>
  <c r="AG1195" i="64" s="1"/>
  <c r="V1197" i="64"/>
  <c r="V1198" i="64" s="1"/>
  <c r="P1195" i="64" l="1"/>
  <c r="Q1195" i="64"/>
  <c r="K1193" i="64"/>
  <c r="N1199" i="64"/>
  <c r="O1199" i="64"/>
  <c r="AS1193" i="64"/>
  <c r="AQ1193" i="64" l="1"/>
  <c r="AQ1194" i="64" s="1"/>
  <c r="AQ1195" i="64" s="1"/>
  <c r="AQ1196" i="64" s="1"/>
  <c r="AR1193" i="64"/>
  <c r="L1193" i="64"/>
  <c r="AJ1193" i="64"/>
  <c r="H1193" i="64"/>
  <c r="F1193" i="64"/>
  <c r="Y1194" i="64"/>
  <c r="AW1193" i="64" l="1"/>
  <c r="AH1193" i="64"/>
  <c r="AI1193" i="64"/>
  <c r="I1193" i="64"/>
  <c r="AK1193" i="64" l="1"/>
  <c r="AA1194" i="64" s="1"/>
  <c r="AA1195" i="64" s="1"/>
  <c r="M1194" i="64"/>
  <c r="E1193" i="64"/>
  <c r="C1194" i="64" s="1"/>
  <c r="G1194" i="64" s="1"/>
  <c r="AB1194" i="64" l="1"/>
  <c r="AC1194" i="64"/>
  <c r="J1194" i="64"/>
  <c r="D1194" i="64"/>
  <c r="AA1196" i="64"/>
  <c r="K1194" i="64" l="1"/>
  <c r="AR1194" i="64" s="1"/>
  <c r="AR1195" i="64" s="1"/>
  <c r="AR1196" i="64" s="1"/>
  <c r="AA1197" i="64"/>
  <c r="AS1194" i="64"/>
  <c r="AE1194" i="64"/>
  <c r="Y1195" i="64" l="1"/>
  <c r="M1195" i="64" s="1"/>
  <c r="AA1198" i="64"/>
  <c r="T1194" i="64"/>
  <c r="AV1195" i="64" s="1"/>
  <c r="AV1196" i="64" s="1"/>
  <c r="AV1197" i="64" s="1"/>
  <c r="AV1198" i="64" s="1"/>
  <c r="AV1199" i="64" s="1"/>
  <c r="H1194" i="64"/>
  <c r="AJ1194" i="64"/>
  <c r="L1194" i="64"/>
  <c r="F1194" i="64"/>
  <c r="AI1194" i="64" l="1"/>
  <c r="AH1194" i="64"/>
  <c r="AW1194" i="64"/>
  <c r="I1194" i="64"/>
  <c r="AB1195" i="64"/>
  <c r="E1194" i="64" l="1"/>
  <c r="C1195" i="64" l="1"/>
  <c r="G1195" i="64" s="1"/>
  <c r="J1195" i="64"/>
  <c r="D1195" i="64"/>
  <c r="K1195" i="64" l="1"/>
  <c r="X1196" i="64" s="1"/>
  <c r="X1197" i="64" s="1"/>
  <c r="X1198" i="64" s="1"/>
  <c r="X1199" i="64" s="1"/>
  <c r="X1200" i="64" s="1"/>
  <c r="AC1195" i="64"/>
  <c r="AS1195" i="64"/>
  <c r="Y1196" i="64" l="1"/>
  <c r="M1196" i="64" s="1"/>
  <c r="AW1195" i="64"/>
  <c r="AE1195" i="64"/>
  <c r="AJ1195" i="64"/>
  <c r="L1195" i="64"/>
  <c r="H1195" i="64"/>
  <c r="F1195" i="64"/>
  <c r="AH1195" i="64" l="1"/>
  <c r="I1195" i="64"/>
  <c r="AI1195" i="64"/>
  <c r="E1195" i="64" l="1"/>
  <c r="C1196" i="64" l="1"/>
  <c r="G1196" i="64" s="1"/>
  <c r="W1196" i="64" s="1"/>
  <c r="W1197" i="64" s="1"/>
  <c r="W1198" i="64" s="1"/>
  <c r="W1199" i="64" s="1"/>
  <c r="J1196" i="64"/>
  <c r="D1196" i="64"/>
  <c r="K1196" i="64" l="1"/>
  <c r="AN1202" i="64"/>
  <c r="T1202" i="64" s="1"/>
  <c r="T1203" i="64" s="1"/>
  <c r="AS1196" i="64"/>
  <c r="AC1196" i="64"/>
  <c r="AE1196" i="64" l="1"/>
  <c r="Y1197" i="64"/>
  <c r="AW1196" i="64"/>
  <c r="AB1196" i="64"/>
  <c r="H1196" i="64"/>
  <c r="AR1197" i="64" s="1"/>
  <c r="AJ1196" i="64"/>
  <c r="L1196" i="64"/>
  <c r="F1196" i="64"/>
  <c r="M1197" i="64" l="1"/>
  <c r="AO1197" i="64"/>
  <c r="AT1200" i="64"/>
  <c r="AU1200" i="64"/>
  <c r="Z1200" i="64"/>
  <c r="AI1196" i="64"/>
  <c r="I1196" i="64"/>
  <c r="AP1197" i="64"/>
  <c r="AH1196" i="64"/>
  <c r="R1198" i="64" l="1"/>
  <c r="R1199" i="64" s="1"/>
  <c r="R1200" i="64" s="1"/>
  <c r="R1201" i="64" s="1"/>
  <c r="R1202" i="64" s="1"/>
  <c r="AB1197" i="64"/>
  <c r="E1196" i="64"/>
  <c r="S1202" i="64" l="1"/>
  <c r="S1203" i="64" s="1"/>
  <c r="C1197" i="64"/>
  <c r="G1197" i="64" s="1"/>
  <c r="J1197" i="64"/>
  <c r="K1197" i="64" l="1"/>
  <c r="AC1197" i="64"/>
  <c r="AE1197" i="64" l="1"/>
  <c r="L1197" i="64"/>
  <c r="AJ1197" i="64"/>
  <c r="D1197" i="64"/>
  <c r="AQ1197" i="64" s="1"/>
  <c r="F1197" i="64" l="1"/>
  <c r="U1198" i="64" s="1"/>
  <c r="U1199" i="64" s="1"/>
  <c r="U1200" i="64" s="1"/>
  <c r="U1201" i="64" s="1"/>
  <c r="U1202" i="64" s="1"/>
  <c r="I1197" i="64"/>
  <c r="AS1197" i="64"/>
  <c r="AI1197" i="64"/>
  <c r="AL1197" i="64" s="1"/>
  <c r="AM1197" i="64" s="1"/>
  <c r="H1197" i="64"/>
  <c r="Y1198" i="64" l="1"/>
  <c r="M1198" i="64" s="1"/>
  <c r="AW1197" i="64"/>
  <c r="AH1197" i="64"/>
  <c r="E1197" i="64"/>
  <c r="C1198" i="64" s="1"/>
  <c r="G1198" i="64" s="1"/>
  <c r="AC1198" i="64" s="1"/>
  <c r="AE1198" i="64" l="1"/>
  <c r="AF1198" i="64" s="1"/>
  <c r="AG1200" i="64" s="1"/>
  <c r="V1202" i="64"/>
  <c r="V1203" i="64" s="1"/>
  <c r="D1198" i="64"/>
  <c r="AS1198" i="64" s="1"/>
  <c r="AB1198" i="64"/>
  <c r="J1198" i="64"/>
  <c r="Y1199" i="64" l="1"/>
  <c r="N1204" i="64"/>
  <c r="O1204" i="64"/>
  <c r="P1200" i="64"/>
  <c r="Q1200" i="64"/>
  <c r="K1198" i="64"/>
  <c r="AR1198" i="64" l="1"/>
  <c r="AQ1198" i="64"/>
  <c r="AQ1199" i="64" s="1"/>
  <c r="AQ1200" i="64" s="1"/>
  <c r="AQ1201" i="64" s="1"/>
  <c r="F1198" i="64"/>
  <c r="AJ1198" i="64"/>
  <c r="L1198" i="64"/>
  <c r="H1198" i="64"/>
  <c r="AH1198" i="64" l="1"/>
  <c r="I1198" i="64"/>
  <c r="AI1198" i="64"/>
  <c r="AW1198" i="64"/>
  <c r="AK1198" i="64" l="1"/>
  <c r="M1199" i="64" s="1"/>
  <c r="E1198" i="64"/>
  <c r="C1199" i="64" s="1"/>
  <c r="G1199" i="64" s="1"/>
  <c r="AA1199" i="64" l="1"/>
  <c r="AB1199" i="64"/>
  <c r="D1199" i="64"/>
  <c r="AS1199" i="64" s="1"/>
  <c r="J1199" i="64"/>
  <c r="AC1199" i="64"/>
  <c r="AA1200" i="64"/>
  <c r="Y1200" i="64" l="1"/>
  <c r="M1200" i="64" s="1"/>
  <c r="AE1199" i="64"/>
  <c r="K1199" i="64"/>
  <c r="AR1199" i="64" s="1"/>
  <c r="AR1200" i="64" s="1"/>
  <c r="AR1201" i="64" s="1"/>
  <c r="AA1201" i="64"/>
  <c r="T1199" i="64" l="1"/>
  <c r="AV1200" i="64" s="1"/>
  <c r="AV1201" i="64" s="1"/>
  <c r="AV1202" i="64" s="1"/>
  <c r="AV1203" i="64" s="1"/>
  <c r="AV1204" i="64" s="1"/>
  <c r="H1199" i="64"/>
  <c r="AJ1199" i="64"/>
  <c r="L1199" i="64"/>
  <c r="F1199" i="64"/>
  <c r="AA1202" i="64"/>
  <c r="AB1200" i="64"/>
  <c r="AI1199" i="64" l="1"/>
  <c r="AA1203" i="64"/>
  <c r="AH1199" i="64"/>
  <c r="I1199" i="64"/>
  <c r="AW1199" i="64"/>
  <c r="E1199" i="64" l="1"/>
  <c r="C1200" i="64" l="1"/>
  <c r="G1200" i="64" s="1"/>
  <c r="D1200" i="64"/>
  <c r="J1200" i="64"/>
  <c r="AS1200" i="64" l="1"/>
  <c r="AC1200" i="64"/>
  <c r="K1200" i="64"/>
  <c r="X1201" i="64" s="1"/>
  <c r="X1202" i="64" s="1"/>
  <c r="X1203" i="64" s="1"/>
  <c r="X1204" i="64" s="1"/>
  <c r="X1205" i="64" s="1"/>
  <c r="AJ1200" i="64" l="1"/>
  <c r="H1200" i="64"/>
  <c r="L1200" i="64"/>
  <c r="F1200" i="64"/>
  <c r="AE1200" i="64"/>
  <c r="Y1201" i="64"/>
  <c r="M1201" i="64" s="1"/>
  <c r="AW1200" i="64"/>
  <c r="AH1200" i="64" l="1"/>
  <c r="I1200" i="64"/>
  <c r="AI1200" i="64"/>
  <c r="E1200" i="64" l="1"/>
  <c r="C1201" i="64" l="1"/>
  <c r="G1201" i="64" s="1"/>
  <c r="W1201" i="64" s="1"/>
  <c r="W1202" i="64" s="1"/>
  <c r="W1203" i="64" s="1"/>
  <c r="W1204" i="64" s="1"/>
  <c r="D1201" i="64"/>
  <c r="J1201" i="64"/>
  <c r="K1201" i="64" l="1"/>
  <c r="AN1207" i="64"/>
  <c r="T1207" i="64" s="1"/>
  <c r="T1208" i="64" s="1"/>
  <c r="AC1201" i="64"/>
  <c r="AS1201" i="64"/>
  <c r="AE1201" i="64" l="1"/>
  <c r="Y1202" i="64"/>
  <c r="AW1201" i="64"/>
  <c r="AJ1201" i="64"/>
  <c r="H1201" i="64"/>
  <c r="AR1202" i="64" s="1"/>
  <c r="L1201" i="64"/>
  <c r="AB1201" i="64"/>
  <c r="F1201" i="64"/>
  <c r="M1202" i="64" l="1"/>
  <c r="AO1202" i="64"/>
  <c r="AI1201" i="64"/>
  <c r="Z1205" i="64"/>
  <c r="AU1205" i="64"/>
  <c r="AT1205" i="64"/>
  <c r="I1201" i="64"/>
  <c r="AH1201" i="64"/>
  <c r="AP1202" i="64"/>
  <c r="AB1202" i="64" l="1"/>
  <c r="R1203" i="64"/>
  <c r="R1204" i="64" s="1"/>
  <c r="R1205" i="64" s="1"/>
  <c r="R1206" i="64" s="1"/>
  <c r="R1207" i="64" s="1"/>
  <c r="E1201" i="64"/>
  <c r="S1207" i="64" l="1"/>
  <c r="S1208" i="64" s="1"/>
  <c r="C1202" i="64"/>
  <c r="G1202" i="64" s="1"/>
  <c r="J1202" i="64"/>
  <c r="K1202" i="64" l="1"/>
  <c r="AC1202" i="64"/>
  <c r="AE1202" i="64" l="1"/>
  <c r="AJ1202" i="64"/>
  <c r="L1202" i="64"/>
  <c r="D1202" i="64"/>
  <c r="AQ1202" i="64" s="1"/>
  <c r="H1202" i="64" l="1"/>
  <c r="AH1202" i="64" s="1"/>
  <c r="AI1202" i="64"/>
  <c r="AL1202" i="64" s="1"/>
  <c r="AM1202" i="64" s="1"/>
  <c r="F1202" i="64"/>
  <c r="U1203" i="64" s="1"/>
  <c r="U1204" i="64" s="1"/>
  <c r="U1205" i="64" s="1"/>
  <c r="U1206" i="64" s="1"/>
  <c r="U1207" i="64" s="1"/>
  <c r="AS1202" i="64"/>
  <c r="I1202" i="64"/>
  <c r="Y1203" i="64" l="1"/>
  <c r="M1203" i="64" s="1"/>
  <c r="AW1202" i="64"/>
  <c r="E1202" i="64"/>
  <c r="C1203" i="64" s="1"/>
  <c r="G1203" i="64" s="1"/>
  <c r="AC1203" i="64" s="1"/>
  <c r="AE1203" i="64" l="1"/>
  <c r="AF1203" i="64" s="1"/>
  <c r="AG1205" i="64" s="1"/>
  <c r="V1207" i="64"/>
  <c r="V1208" i="64" s="1"/>
  <c r="D1203" i="64"/>
  <c r="AB1203" i="64"/>
  <c r="J1203" i="64"/>
  <c r="AS1203" i="64" l="1"/>
  <c r="N1209" i="64"/>
  <c r="O1209" i="64"/>
  <c r="K1203" i="64"/>
  <c r="Q1205" i="64"/>
  <c r="P1205" i="64"/>
  <c r="AR1203" i="64" l="1"/>
  <c r="AQ1203" i="64"/>
  <c r="AQ1204" i="64" s="1"/>
  <c r="AQ1205" i="64" s="1"/>
  <c r="AQ1206" i="64" s="1"/>
  <c r="F1203" i="64"/>
  <c r="L1203" i="64"/>
  <c r="H1203" i="64"/>
  <c r="AJ1203" i="64"/>
  <c r="Y1204" i="64"/>
  <c r="AI1203" i="64" l="1"/>
  <c r="AH1203" i="64"/>
  <c r="I1203" i="64"/>
  <c r="AW1203" i="64"/>
  <c r="AK1203" i="64" l="1"/>
  <c r="AA1204" i="64" s="1"/>
  <c r="AA1205" i="64" s="1"/>
  <c r="E1203" i="64"/>
  <c r="C1204" i="64" s="1"/>
  <c r="G1204" i="64" s="1"/>
  <c r="M1204" i="64" l="1"/>
  <c r="D1204" i="64" s="1"/>
  <c r="AA1206" i="64"/>
  <c r="AC1204" i="64"/>
  <c r="AB1204" i="64" l="1"/>
  <c r="J1204" i="64"/>
  <c r="K1204" i="64" s="1"/>
  <c r="AR1204" i="64" s="1"/>
  <c r="AR1205" i="64" s="1"/>
  <c r="AR1206" i="64" s="1"/>
  <c r="AE1204" i="64"/>
  <c r="AA1207" i="64"/>
  <c r="AS1204" i="64"/>
  <c r="F1204" i="64" l="1"/>
  <c r="Y1205" i="64"/>
  <c r="M1205" i="64" s="1"/>
  <c r="AA1208" i="64"/>
  <c r="T1204" i="64"/>
  <c r="AV1205" i="64" s="1"/>
  <c r="AV1206" i="64" s="1"/>
  <c r="AV1207" i="64" s="1"/>
  <c r="AV1208" i="64" s="1"/>
  <c r="AV1209" i="64" s="1"/>
  <c r="L1204" i="64"/>
  <c r="AJ1204" i="64"/>
  <c r="H1204" i="64"/>
  <c r="AW1204" i="64" l="1"/>
  <c r="AI1204" i="64"/>
  <c r="I1204" i="64"/>
  <c r="AH1204" i="64"/>
  <c r="AB1205" i="64"/>
  <c r="E1204" i="64" l="1"/>
  <c r="C1205" i="64" l="1"/>
  <c r="G1205" i="64" s="1"/>
  <c r="D1205" i="64"/>
  <c r="J1205" i="64"/>
  <c r="K1205" i="64" l="1"/>
  <c r="X1206" i="64" s="1"/>
  <c r="X1207" i="64" s="1"/>
  <c r="X1208" i="64" s="1"/>
  <c r="X1209" i="64" s="1"/>
  <c r="X1210" i="64" s="1"/>
  <c r="AC1205" i="64"/>
  <c r="AS1205" i="64"/>
  <c r="AE1205" i="64" l="1"/>
  <c r="Y1206" i="64"/>
  <c r="M1206" i="64" s="1"/>
  <c r="AW1205" i="64"/>
  <c r="H1205" i="64"/>
  <c r="L1205" i="64"/>
  <c r="AJ1205" i="64"/>
  <c r="F1205" i="64"/>
  <c r="I1205" i="64" l="1"/>
  <c r="AI1205" i="64"/>
  <c r="AH1205" i="64"/>
  <c r="E1205" i="64" l="1"/>
  <c r="C1206" i="64" l="1"/>
  <c r="G1206" i="64" s="1"/>
  <c r="W1206" i="64" s="1"/>
  <c r="W1207" i="64" s="1"/>
  <c r="W1208" i="64" s="1"/>
  <c r="W1209" i="64" s="1"/>
  <c r="D1206" i="64"/>
  <c r="J1206" i="64"/>
  <c r="K1206" i="64" l="1"/>
  <c r="F1206" i="64" s="1"/>
  <c r="AN1212" i="64"/>
  <c r="T1212" i="64" s="1"/>
  <c r="T1213" i="64" s="1"/>
  <c r="AC1206" i="64"/>
  <c r="AS1206" i="64"/>
  <c r="Y1207" i="64" l="1"/>
  <c r="AW1206" i="64"/>
  <c r="AE1206" i="64"/>
  <c r="AB1206" i="64"/>
  <c r="L1206" i="64"/>
  <c r="H1206" i="64"/>
  <c r="AR1207" i="64" s="1"/>
  <c r="AJ1206" i="64"/>
  <c r="M1207" i="64" l="1"/>
  <c r="AO1207" i="64"/>
  <c r="AT1210" i="64"/>
  <c r="AU1210" i="64"/>
  <c r="Z1210" i="64"/>
  <c r="AP1207" i="64"/>
  <c r="AH1206" i="64"/>
  <c r="AI1206" i="64"/>
  <c r="I1206" i="64"/>
  <c r="R1208" i="64" l="1"/>
  <c r="R1209" i="64" s="1"/>
  <c r="R1210" i="64" s="1"/>
  <c r="R1211" i="64" s="1"/>
  <c r="S1212" i="64" s="1"/>
  <c r="S1213" i="64" s="1"/>
  <c r="E1206" i="64"/>
  <c r="C1207" i="64" s="1"/>
  <c r="G1207" i="64" s="1"/>
  <c r="AB1207" i="64"/>
  <c r="R1212" i="64" l="1"/>
  <c r="J1207" i="64"/>
  <c r="AC1207" i="64"/>
  <c r="AE1207" i="64" l="1"/>
  <c r="K1207" i="64"/>
  <c r="AJ1207" i="64" l="1"/>
  <c r="L1207" i="64"/>
  <c r="D1207" i="64"/>
  <c r="AQ1207" i="64" s="1"/>
  <c r="F1207" i="64" l="1"/>
  <c r="U1208" i="64" s="1"/>
  <c r="U1209" i="64" s="1"/>
  <c r="U1210" i="64" s="1"/>
  <c r="U1211" i="64" s="1"/>
  <c r="U1212" i="64" s="1"/>
  <c r="I1207" i="64"/>
  <c r="AS1207" i="64"/>
  <c r="H1207" i="64"/>
  <c r="AI1207" i="64"/>
  <c r="AL1207" i="64" s="1"/>
  <c r="AM1207" i="64" s="1"/>
  <c r="AH1207" i="64" l="1"/>
  <c r="Y1208" i="64"/>
  <c r="M1208" i="64" s="1"/>
  <c r="AW1207" i="64"/>
  <c r="E1207" i="64"/>
  <c r="C1208" i="64" s="1"/>
  <c r="G1208" i="64" s="1"/>
  <c r="AC1208" i="64" s="1"/>
  <c r="D1208" i="64" l="1"/>
  <c r="AB1208" i="64"/>
  <c r="J1208" i="64"/>
  <c r="AE1208" i="64"/>
  <c r="AF1208" i="64" s="1"/>
  <c r="AG1210" i="64" s="1"/>
  <c r="V1212" i="64"/>
  <c r="V1213" i="64" s="1"/>
  <c r="Q1210" i="64" l="1"/>
  <c r="P1210" i="64"/>
  <c r="K1208" i="64"/>
  <c r="N1214" i="64"/>
  <c r="O1214" i="64"/>
  <c r="AS1208" i="64"/>
  <c r="AR1208" i="64" l="1"/>
  <c r="AQ1208" i="64"/>
  <c r="AQ1209" i="64" s="1"/>
  <c r="AQ1210" i="64" s="1"/>
  <c r="AQ1211" i="64" s="1"/>
  <c r="F1208" i="64"/>
  <c r="L1208" i="64"/>
  <c r="AJ1208" i="64"/>
  <c r="H1208" i="64"/>
  <c r="Y1209" i="64"/>
  <c r="AH1208" i="64" l="1"/>
  <c r="AI1208" i="64"/>
  <c r="I1208" i="64"/>
  <c r="AW1208" i="64"/>
  <c r="AK1208" i="64" l="1"/>
  <c r="AA1209" i="64" s="1"/>
  <c r="AA1210" i="64" s="1"/>
  <c r="E1208" i="64"/>
  <c r="C1209" i="64" s="1"/>
  <c r="G1209" i="64" s="1"/>
  <c r="M1209" i="64" l="1"/>
  <c r="D1209" i="64" s="1"/>
  <c r="AA1211" i="64"/>
  <c r="AC1209" i="64"/>
  <c r="J1209" i="64" l="1"/>
  <c r="K1209" i="64" s="1"/>
  <c r="AR1209" i="64" s="1"/>
  <c r="AR1210" i="64" s="1"/>
  <c r="AR1211" i="64" s="1"/>
  <c r="AB1209" i="64"/>
  <c r="AE1209" i="64"/>
  <c r="AA1212" i="64"/>
  <c r="AS1209" i="64"/>
  <c r="Y1210" i="64" l="1"/>
  <c r="M1210" i="64" s="1"/>
  <c r="AA1213" i="64"/>
  <c r="T1209" i="64"/>
  <c r="AV1210" i="64" s="1"/>
  <c r="AV1211" i="64" s="1"/>
  <c r="AV1212" i="64" s="1"/>
  <c r="AV1213" i="64" s="1"/>
  <c r="AV1214" i="64" s="1"/>
  <c r="H1209" i="64"/>
  <c r="AJ1209" i="64"/>
  <c r="L1209" i="64"/>
  <c r="F1209" i="64"/>
  <c r="AH1209" i="64" l="1"/>
  <c r="AI1209" i="64"/>
  <c r="AW1209" i="64"/>
  <c r="I1209" i="64"/>
  <c r="AB1210" i="64"/>
  <c r="E1209" i="64" l="1"/>
  <c r="C1210" i="64" l="1"/>
  <c r="G1210" i="64" s="1"/>
  <c r="J1210" i="64"/>
  <c r="D1210" i="64"/>
  <c r="K1210" i="64" l="1"/>
  <c r="X1211" i="64" s="1"/>
  <c r="X1212" i="64" s="1"/>
  <c r="X1213" i="64" s="1"/>
  <c r="X1214" i="64" s="1"/>
  <c r="X1215" i="64" s="1"/>
  <c r="AC1210" i="64"/>
  <c r="AS1210" i="64"/>
  <c r="AE1210" i="64" l="1"/>
  <c r="Y1211" i="64"/>
  <c r="M1211" i="64" s="1"/>
  <c r="AW1210" i="64"/>
  <c r="L1210" i="64"/>
  <c r="H1210" i="64"/>
  <c r="AJ1210" i="64"/>
  <c r="F1210" i="64"/>
  <c r="AH1210" i="64" l="1"/>
  <c r="AI1210" i="64"/>
  <c r="I1210" i="64"/>
  <c r="E1210" i="64" l="1"/>
  <c r="C1211" i="64" l="1"/>
  <c r="G1211" i="64" s="1"/>
  <c r="W1211" i="64" s="1"/>
  <c r="W1212" i="64" s="1"/>
  <c r="W1213" i="64" s="1"/>
  <c r="W1214" i="64" s="1"/>
  <c r="J1211" i="64"/>
  <c r="D1211" i="64"/>
  <c r="K1211" i="64" l="1"/>
  <c r="AN1217" i="64"/>
  <c r="T1217" i="64" s="1"/>
  <c r="T1218" i="64" s="1"/>
  <c r="AC1211" i="64"/>
  <c r="AS1211" i="64"/>
  <c r="Y1212" i="64" l="1"/>
  <c r="AW1211" i="64"/>
  <c r="AE1211" i="64"/>
  <c r="AB1211" i="64"/>
  <c r="H1211" i="64"/>
  <c r="AR1212" i="64" s="1"/>
  <c r="L1211" i="64"/>
  <c r="AJ1211" i="64"/>
  <c r="F1211" i="64"/>
  <c r="M1212" i="64" l="1"/>
  <c r="AO1212" i="64"/>
  <c r="AI1211" i="64"/>
  <c r="I1211" i="64"/>
  <c r="AU1215" i="64"/>
  <c r="AT1215" i="64"/>
  <c r="Z1215" i="64"/>
  <c r="AH1211" i="64"/>
  <c r="AP1212" i="64"/>
  <c r="R1213" i="64" l="1"/>
  <c r="R1214" i="64" s="1"/>
  <c r="R1215" i="64" s="1"/>
  <c r="R1216" i="64" s="1"/>
  <c r="R1217" i="64" s="1"/>
  <c r="E1211" i="64"/>
  <c r="C1212" i="64" s="1"/>
  <c r="G1212" i="64" s="1"/>
  <c r="AB1212" i="64"/>
  <c r="J1212" i="64" l="1"/>
  <c r="K1212" i="64" s="1"/>
  <c r="S1217" i="64"/>
  <c r="S1218" i="64" s="1"/>
  <c r="AC1212" i="64"/>
  <c r="D1212" i="64"/>
  <c r="AQ1212" i="64" s="1"/>
  <c r="F1212" i="64" l="1"/>
  <c r="U1213" i="64" s="1"/>
  <c r="U1214" i="64" s="1"/>
  <c r="U1215" i="64" s="1"/>
  <c r="U1216" i="64" s="1"/>
  <c r="U1217" i="64" s="1"/>
  <c r="AS1212" i="64"/>
  <c r="AJ1212" i="64"/>
  <c r="L1212" i="64"/>
  <c r="H1212" i="64"/>
  <c r="AE1212" i="64"/>
  <c r="AH1212" i="64" l="1"/>
  <c r="Y1213" i="64"/>
  <c r="M1213" i="64" s="1"/>
  <c r="AW1212" i="64"/>
  <c r="AI1212" i="64"/>
  <c r="AL1212" i="64" s="1"/>
  <c r="AM1212" i="64" s="1"/>
  <c r="I1212" i="64"/>
  <c r="V1217" i="64" l="1"/>
  <c r="V1218" i="64" s="1"/>
  <c r="E1212" i="64"/>
  <c r="C1213" i="64" s="1"/>
  <c r="G1213" i="64" s="1"/>
  <c r="AB1213" i="64"/>
  <c r="J1213" i="64" l="1"/>
  <c r="K1213" i="64" s="1"/>
  <c r="D1213" i="64"/>
  <c r="AS1213" i="64" s="1"/>
  <c r="AC1213" i="64"/>
  <c r="N1219" i="64"/>
  <c r="O1219" i="64"/>
  <c r="AQ1213" i="64" l="1"/>
  <c r="AQ1214" i="64" s="1"/>
  <c r="AQ1215" i="64" s="1"/>
  <c r="AR1213" i="64"/>
  <c r="Y1214" i="64"/>
  <c r="H1213" i="64"/>
  <c r="L1213" i="64"/>
  <c r="AJ1213" i="64"/>
  <c r="F1213" i="64"/>
  <c r="AE1213" i="64"/>
  <c r="AF1213" i="64" s="1"/>
  <c r="AG1215" i="64" s="1"/>
  <c r="I1213" i="64" l="1"/>
  <c r="AH1213" i="64"/>
  <c r="AW1213" i="64"/>
  <c r="Q1215" i="64"/>
  <c r="AQ1216" i="64" s="1"/>
  <c r="P1215" i="64"/>
  <c r="AI1213" i="64"/>
  <c r="AK1213" i="64" l="1"/>
  <c r="AA1214" i="64" s="1"/>
  <c r="AA1215" i="64" s="1"/>
  <c r="E1213" i="64"/>
  <c r="C1214" i="64" s="1"/>
  <c r="G1214" i="64" s="1"/>
  <c r="M1214" i="64" l="1"/>
  <c r="AB1214" i="64" s="1"/>
  <c r="AC1214" i="64"/>
  <c r="AA1216" i="64"/>
  <c r="D1214" i="64" l="1"/>
  <c r="AS1214" i="64" s="1"/>
  <c r="J1214" i="64"/>
  <c r="K1214" i="64" s="1"/>
  <c r="AR1214" i="64" s="1"/>
  <c r="AR1215" i="64" s="1"/>
  <c r="AR1216" i="64" s="1"/>
  <c r="AE1214" i="64"/>
  <c r="AA1217" i="64"/>
  <c r="AA1218" i="64" l="1"/>
  <c r="T1214" i="64"/>
  <c r="AV1215" i="64" s="1"/>
  <c r="AV1216" i="64" s="1"/>
  <c r="AV1217" i="64" s="1"/>
  <c r="AV1218" i="64" s="1"/>
  <c r="AV1219" i="64" s="1"/>
  <c r="L1214" i="64"/>
  <c r="AJ1214" i="64"/>
  <c r="H1214" i="64"/>
  <c r="Y1215" i="64"/>
  <c r="M1215" i="64" s="1"/>
  <c r="F1214" i="64"/>
  <c r="AW1214" i="64" l="1"/>
  <c r="AH1214" i="64"/>
  <c r="I1214" i="64"/>
  <c r="AB1215" i="64"/>
  <c r="AI1214" i="64"/>
  <c r="E1214" i="64" l="1"/>
  <c r="C1215" i="64" l="1"/>
  <c r="G1215" i="64" s="1"/>
  <c r="D1215" i="64"/>
  <c r="J1215" i="64"/>
  <c r="K1215" i="64" l="1"/>
  <c r="X1216" i="64" s="1"/>
  <c r="X1217" i="64" s="1"/>
  <c r="X1218" i="64" s="1"/>
  <c r="X1219" i="64" s="1"/>
  <c r="X1220" i="64" s="1"/>
  <c r="AC1215" i="64"/>
  <c r="AS1215" i="64"/>
  <c r="AE1215" i="64" l="1"/>
  <c r="Y1216" i="64"/>
  <c r="M1216" i="64" s="1"/>
  <c r="AW1215" i="64"/>
  <c r="AJ1215" i="64"/>
  <c r="L1215" i="64"/>
  <c r="H1215" i="64"/>
  <c r="F1215" i="64"/>
  <c r="AH1215" i="64" l="1"/>
  <c r="I1215" i="64"/>
  <c r="AI1215" i="64"/>
  <c r="E1215" i="64" l="1"/>
  <c r="C1216" i="64" l="1"/>
  <c r="G1216" i="64" s="1"/>
  <c r="W1216" i="64" s="1"/>
  <c r="W1217" i="64" s="1"/>
  <c r="W1218" i="64" s="1"/>
  <c r="W1219" i="64" s="1"/>
  <c r="J1216" i="64"/>
  <c r="D1216" i="64"/>
  <c r="K1216" i="64" l="1"/>
  <c r="AN1222" i="64"/>
  <c r="T1222" i="64" s="1"/>
  <c r="T1223" i="64" s="1"/>
  <c r="AC1216" i="64"/>
  <c r="AS1216" i="64"/>
  <c r="Y1217" i="64" l="1"/>
  <c r="AW1216" i="64"/>
  <c r="AE1216" i="64"/>
  <c r="AB1216" i="64"/>
  <c r="H1216" i="64"/>
  <c r="AR1217" i="64" s="1"/>
  <c r="AJ1216" i="64"/>
  <c r="L1216" i="64"/>
  <c r="F1216" i="64"/>
  <c r="M1217" i="64" l="1"/>
  <c r="AO1217" i="64"/>
  <c r="Z1220" i="64"/>
  <c r="AT1220" i="64"/>
  <c r="AU1220" i="64"/>
  <c r="AI1216" i="64"/>
  <c r="I1216" i="64"/>
  <c r="AP1217" i="64"/>
  <c r="AH1216" i="64"/>
  <c r="R1218" i="64" l="1"/>
  <c r="R1219" i="64" s="1"/>
  <c r="R1220" i="64" s="1"/>
  <c r="R1221" i="64" s="1"/>
  <c r="S1222" i="64" s="1"/>
  <c r="S1223" i="64" s="1"/>
  <c r="AB1217" i="64"/>
  <c r="E1216" i="64"/>
  <c r="C1217" i="64" s="1"/>
  <c r="G1217" i="64" s="1"/>
  <c r="R1222" i="64" l="1"/>
  <c r="J1217" i="64"/>
  <c r="K1217" i="64" s="1"/>
  <c r="AC1217" i="64"/>
  <c r="AE1217" i="64" l="1"/>
  <c r="AJ1217" i="64"/>
  <c r="L1217" i="64"/>
  <c r="D1217" i="64"/>
  <c r="AQ1217" i="64" s="1"/>
  <c r="H1217" i="64" l="1"/>
  <c r="AH1217" i="64" s="1"/>
  <c r="F1217" i="64"/>
  <c r="U1218" i="64" s="1"/>
  <c r="U1219" i="64" s="1"/>
  <c r="U1220" i="64" s="1"/>
  <c r="U1221" i="64" s="1"/>
  <c r="U1222" i="64" s="1"/>
  <c r="I1217" i="64"/>
  <c r="AS1217" i="64"/>
  <c r="AI1217" i="64"/>
  <c r="AL1217" i="64" s="1"/>
  <c r="AM1217" i="64" s="1"/>
  <c r="Y1218" i="64" l="1"/>
  <c r="M1218" i="64" s="1"/>
  <c r="AW1217" i="64"/>
  <c r="E1217" i="64"/>
  <c r="C1218" i="64" s="1"/>
  <c r="G1218" i="64" s="1"/>
  <c r="AC1218" i="64" s="1"/>
  <c r="V1222" i="64" l="1"/>
  <c r="V1223" i="64" s="1"/>
  <c r="AE1218" i="64"/>
  <c r="AF1218" i="64" s="1"/>
  <c r="AG1220" i="64" s="1"/>
  <c r="D1218" i="64"/>
  <c r="AS1218" i="64" s="1"/>
  <c r="AB1218" i="64"/>
  <c r="J1218" i="64"/>
  <c r="Y1219" i="64" l="1"/>
  <c r="P1220" i="64"/>
  <c r="Q1220" i="64"/>
  <c r="K1218" i="64"/>
  <c r="N1224" i="64"/>
  <c r="O1224" i="64"/>
  <c r="AQ1218" i="64" l="1"/>
  <c r="AQ1219" i="64" s="1"/>
  <c r="AQ1220" i="64" s="1"/>
  <c r="AQ1221" i="64" s="1"/>
  <c r="AR1218" i="64"/>
  <c r="H1218" i="64"/>
  <c r="L1218" i="64"/>
  <c r="AJ1218" i="64"/>
  <c r="F1218" i="64"/>
  <c r="AI1218" i="64" l="1"/>
  <c r="I1218" i="64"/>
  <c r="AH1218" i="64"/>
  <c r="AW1218" i="64"/>
  <c r="AK1218" i="64" l="1"/>
  <c r="M1219" i="64" s="1"/>
  <c r="E1218" i="64"/>
  <c r="C1219" i="64" s="1"/>
  <c r="G1219" i="64" s="1"/>
  <c r="AA1219" i="64" l="1"/>
  <c r="AC1219" i="64"/>
  <c r="D1219" i="64"/>
  <c r="AB1219" i="64"/>
  <c r="J1219" i="64"/>
  <c r="AA1220" i="64"/>
  <c r="AS1219" i="64" l="1"/>
  <c r="AE1219" i="64"/>
  <c r="K1219" i="64"/>
  <c r="AR1219" i="64" s="1"/>
  <c r="AR1220" i="64" s="1"/>
  <c r="AR1221" i="64" s="1"/>
  <c r="AA1221" i="64"/>
  <c r="AA1222" i="64" l="1"/>
  <c r="T1219" i="64"/>
  <c r="AV1220" i="64" s="1"/>
  <c r="AV1221" i="64" s="1"/>
  <c r="AV1222" i="64" s="1"/>
  <c r="AV1223" i="64" s="1"/>
  <c r="AV1224" i="64" s="1"/>
  <c r="AJ1219" i="64"/>
  <c r="L1219" i="64"/>
  <c r="H1219" i="64"/>
  <c r="Y1220" i="64"/>
  <c r="M1220" i="64" s="1"/>
  <c r="F1219" i="64"/>
  <c r="AH1219" i="64" l="1"/>
  <c r="AB1220" i="64"/>
  <c r="AW1219" i="64"/>
  <c r="I1219" i="64"/>
  <c r="AI1219" i="64"/>
  <c r="AA1223" i="64"/>
  <c r="E1219" i="64" l="1"/>
  <c r="C1220" i="64" l="1"/>
  <c r="G1220" i="64" s="1"/>
  <c r="J1220" i="64"/>
  <c r="D1220" i="64"/>
  <c r="K1220" i="64" l="1"/>
  <c r="X1221" i="64" s="1"/>
  <c r="X1222" i="64" s="1"/>
  <c r="X1223" i="64" s="1"/>
  <c r="X1224" i="64" s="1"/>
  <c r="X1225" i="64" s="1"/>
  <c r="AC1220" i="64"/>
  <c r="AS1220" i="64"/>
  <c r="F1220" i="64" l="1"/>
  <c r="Y1221" i="64"/>
  <c r="M1221" i="64" s="1"/>
  <c r="AW1220" i="64"/>
  <c r="AE1220" i="64"/>
  <c r="L1220" i="64"/>
  <c r="H1220" i="64"/>
  <c r="AJ1220" i="64"/>
  <c r="AI1220" i="64" l="1"/>
  <c r="I1220" i="64"/>
  <c r="AH1220" i="64"/>
  <c r="E1220" i="64" l="1"/>
  <c r="C1221" i="64" l="1"/>
  <c r="G1221" i="64" s="1"/>
  <c r="W1221" i="64" s="1"/>
  <c r="W1222" i="64" s="1"/>
  <c r="W1223" i="64" s="1"/>
  <c r="W1224" i="64" s="1"/>
  <c r="J1221" i="64"/>
  <c r="D1221" i="64"/>
  <c r="K1221" i="64" l="1"/>
  <c r="AN1227" i="64"/>
  <c r="T1227" i="64" s="1"/>
  <c r="T1228" i="64" s="1"/>
  <c r="AS1221" i="64"/>
  <c r="AC1221" i="64"/>
  <c r="AB1221" i="64" l="1"/>
  <c r="AE1221" i="64"/>
  <c r="Y1222" i="64"/>
  <c r="AW1221" i="64"/>
  <c r="AJ1221" i="64"/>
  <c r="L1221" i="64"/>
  <c r="H1221" i="64"/>
  <c r="AR1222" i="64" s="1"/>
  <c r="F1221" i="64"/>
  <c r="M1222" i="64" l="1"/>
  <c r="AO1222" i="64"/>
  <c r="AP1222" i="64"/>
  <c r="AH1221" i="64"/>
  <c r="I1221" i="64"/>
  <c r="AI1221" i="64"/>
  <c r="AU1225" i="64"/>
  <c r="AT1225" i="64"/>
  <c r="Z1225" i="64"/>
  <c r="AB1222" i="64" l="1"/>
  <c r="R1223" i="64"/>
  <c r="R1224" i="64" s="1"/>
  <c r="R1225" i="64" s="1"/>
  <c r="R1226" i="64" s="1"/>
  <c r="S1227" i="64" s="1"/>
  <c r="S1228" i="64" s="1"/>
  <c r="E1221" i="64"/>
  <c r="R1227" i="64" l="1"/>
  <c r="C1222" i="64"/>
  <c r="G1222" i="64" s="1"/>
  <c r="J1222" i="64"/>
  <c r="K1222" i="64" l="1"/>
  <c r="AC1222" i="64"/>
  <c r="AE1222" i="64" l="1"/>
  <c r="L1222" i="64"/>
  <c r="AJ1222" i="64"/>
  <c r="D1222" i="64"/>
  <c r="AQ1222" i="64" s="1"/>
  <c r="AI1222" i="64" l="1"/>
  <c r="AL1222" i="64" s="1"/>
  <c r="AM1222" i="64" s="1"/>
  <c r="F1222" i="64"/>
  <c r="U1223" i="64" s="1"/>
  <c r="U1224" i="64" s="1"/>
  <c r="U1225" i="64" s="1"/>
  <c r="U1226" i="64" s="1"/>
  <c r="U1227" i="64" s="1"/>
  <c r="I1222" i="64"/>
  <c r="AS1222" i="64"/>
  <c r="H1222" i="64"/>
  <c r="AH1222" i="64" l="1"/>
  <c r="Y1223" i="64"/>
  <c r="M1223" i="64" s="1"/>
  <c r="AW1222" i="64"/>
  <c r="E1222" i="64"/>
  <c r="C1223" i="64" s="1"/>
  <c r="G1223" i="64" s="1"/>
  <c r="AC1223" i="64" s="1"/>
  <c r="AB1223" i="64" l="1"/>
  <c r="D1223" i="64"/>
  <c r="J1223" i="64"/>
  <c r="V1227" i="64"/>
  <c r="V1228" i="64" s="1"/>
  <c r="AE1223" i="64"/>
  <c r="AF1223" i="64" s="1"/>
  <c r="AG1225" i="64" s="1"/>
  <c r="N1229" i="64" l="1"/>
  <c r="O1229" i="64"/>
  <c r="K1223" i="64"/>
  <c r="AS1223" i="64"/>
  <c r="Q1225" i="64"/>
  <c r="P1225" i="64"/>
  <c r="AR1223" i="64" l="1"/>
  <c r="AQ1223" i="64"/>
  <c r="AQ1224" i="64" s="1"/>
  <c r="AQ1225" i="64" s="1"/>
  <c r="AQ1226" i="64" s="1"/>
  <c r="F1223" i="64"/>
  <c r="Y1224" i="64"/>
  <c r="AJ1223" i="64"/>
  <c r="L1223" i="64"/>
  <c r="H1223" i="64"/>
  <c r="AI1223" i="64" l="1"/>
  <c r="AW1223" i="64"/>
  <c r="I1223" i="64"/>
  <c r="AH1223" i="64"/>
  <c r="AK1223" i="64" l="1"/>
  <c r="AA1224" i="64" s="1"/>
  <c r="AA1225" i="64" s="1"/>
  <c r="M1224" i="64"/>
  <c r="E1223" i="64"/>
  <c r="C1224" i="64" s="1"/>
  <c r="G1224" i="64" s="1"/>
  <c r="AB1224" i="64" l="1"/>
  <c r="AA1226" i="64"/>
  <c r="J1224" i="64"/>
  <c r="AC1224" i="64"/>
  <c r="D1224" i="64"/>
  <c r="AE1224" i="64" l="1"/>
  <c r="K1224" i="64"/>
  <c r="AR1224" i="64" s="1"/>
  <c r="AR1225" i="64" s="1"/>
  <c r="AR1226" i="64" s="1"/>
  <c r="AS1224" i="64"/>
  <c r="AA1227" i="64"/>
  <c r="AA1228" i="64" l="1"/>
  <c r="T1224" i="64"/>
  <c r="AV1225" i="64" s="1"/>
  <c r="AV1226" i="64" s="1"/>
  <c r="AV1227" i="64" s="1"/>
  <c r="AV1228" i="64" s="1"/>
  <c r="AV1229" i="64" s="1"/>
  <c r="AJ1224" i="64"/>
  <c r="H1224" i="64"/>
  <c r="L1224" i="64"/>
  <c r="Y1225" i="64"/>
  <c r="M1225" i="64" s="1"/>
  <c r="F1224" i="64"/>
  <c r="I1224" i="64" l="1"/>
  <c r="AW1224" i="64"/>
  <c r="AI1224" i="64"/>
  <c r="AB1225" i="64"/>
  <c r="AH1224" i="64"/>
  <c r="E1224" i="64" l="1"/>
  <c r="C1225" i="64" l="1"/>
  <c r="G1225" i="64" s="1"/>
  <c r="D1225" i="64"/>
  <c r="J1225" i="64"/>
  <c r="K1225" i="64" l="1"/>
  <c r="X1226" i="64" s="1"/>
  <c r="X1227" i="64" s="1"/>
  <c r="X1228" i="64" s="1"/>
  <c r="X1229" i="64" s="1"/>
  <c r="X1230" i="64" s="1"/>
  <c r="AC1225" i="64"/>
  <c r="AS1225" i="64"/>
  <c r="Y1226" i="64" l="1"/>
  <c r="M1226" i="64" s="1"/>
  <c r="AW1225" i="64"/>
  <c r="AE1225" i="64"/>
  <c r="L1225" i="64"/>
  <c r="H1225" i="64"/>
  <c r="AJ1225" i="64"/>
  <c r="F1225" i="64"/>
  <c r="AI1225" i="64" l="1"/>
  <c r="I1225" i="64"/>
  <c r="AH1225" i="64"/>
  <c r="E1225" i="64" l="1"/>
  <c r="C1226" i="64" l="1"/>
  <c r="G1226" i="64" s="1"/>
  <c r="W1226" i="64" s="1"/>
  <c r="W1227" i="64" s="1"/>
  <c r="W1228" i="64" s="1"/>
  <c r="W1229" i="64" s="1"/>
  <c r="D1226" i="64"/>
  <c r="J1226" i="64"/>
  <c r="K1226" i="64" l="1"/>
  <c r="F1226" i="64" s="1"/>
  <c r="AN1232" i="64"/>
  <c r="T1232" i="64" s="1"/>
  <c r="T1233" i="64" s="1"/>
  <c r="AS1226" i="64"/>
  <c r="AC1226" i="64"/>
  <c r="AB1226" i="64" l="1"/>
  <c r="AE1226" i="64"/>
  <c r="Y1227" i="64"/>
  <c r="AW1226" i="64"/>
  <c r="AJ1226" i="64"/>
  <c r="H1226" i="64"/>
  <c r="AR1227" i="64" s="1"/>
  <c r="L1226" i="64"/>
  <c r="M1227" i="64" l="1"/>
  <c r="AO1227" i="64"/>
  <c r="AP1227" i="64"/>
  <c r="AH1226" i="64"/>
  <c r="I1226" i="64"/>
  <c r="Z1230" i="64"/>
  <c r="AU1230" i="64"/>
  <c r="AT1230" i="64"/>
  <c r="AI1226" i="64"/>
  <c r="AB1227" i="64" l="1"/>
  <c r="R1228" i="64"/>
  <c r="R1229" i="64" s="1"/>
  <c r="R1230" i="64" s="1"/>
  <c r="R1231" i="64" s="1"/>
  <c r="S1232" i="64" s="1"/>
  <c r="S1233" i="64" s="1"/>
  <c r="E1226" i="64"/>
  <c r="R1232" i="64" l="1"/>
  <c r="C1227" i="64"/>
  <c r="G1227" i="64" s="1"/>
  <c r="J1227" i="64"/>
  <c r="K1227" i="64" l="1"/>
  <c r="AC1227" i="64"/>
  <c r="AE1227" i="64" l="1"/>
  <c r="L1227" i="64"/>
  <c r="AJ1227" i="64"/>
  <c r="D1227" i="64"/>
  <c r="AQ1227" i="64" s="1"/>
  <c r="H1227" i="64" l="1"/>
  <c r="AH1227" i="64" s="1"/>
  <c r="AI1227" i="64"/>
  <c r="AL1227" i="64" s="1"/>
  <c r="AM1227" i="64" s="1"/>
  <c r="F1227" i="64"/>
  <c r="U1228" i="64" s="1"/>
  <c r="U1229" i="64" s="1"/>
  <c r="U1230" i="64" s="1"/>
  <c r="U1231" i="64" s="1"/>
  <c r="U1232" i="64" s="1"/>
  <c r="I1227" i="64"/>
  <c r="AS1227" i="64"/>
  <c r="Y1228" i="64" l="1"/>
  <c r="M1228" i="64" s="1"/>
  <c r="AW1227" i="64"/>
  <c r="E1227" i="64"/>
  <c r="C1228" i="64" s="1"/>
  <c r="G1228" i="64" s="1"/>
  <c r="AC1228" i="64" s="1"/>
  <c r="V1232" i="64" l="1"/>
  <c r="V1233" i="64" s="1"/>
  <c r="AE1228" i="64"/>
  <c r="AF1228" i="64" s="1"/>
  <c r="AG1230" i="64" s="1"/>
  <c r="D1228" i="64"/>
  <c r="AS1228" i="64" s="1"/>
  <c r="AB1228" i="64"/>
  <c r="J1228" i="64"/>
  <c r="Y1229" i="64" l="1"/>
  <c r="P1230" i="64"/>
  <c r="Q1230" i="64"/>
  <c r="K1228" i="64"/>
  <c r="N1234" i="64"/>
  <c r="O1234" i="64"/>
  <c r="AQ1228" i="64" l="1"/>
  <c r="AQ1229" i="64" s="1"/>
  <c r="AQ1230" i="64" s="1"/>
  <c r="AQ1231" i="64" s="1"/>
  <c r="AR1228" i="64"/>
  <c r="L1228" i="64"/>
  <c r="AJ1228" i="64"/>
  <c r="H1228" i="64"/>
  <c r="F1228" i="64"/>
  <c r="AW1228" i="64" l="1"/>
  <c r="AH1228" i="64"/>
  <c r="AI1228" i="64"/>
  <c r="I1228" i="64"/>
  <c r="AK1228" i="64" l="1"/>
  <c r="M1229" i="64" s="1"/>
  <c r="AA1229" i="64"/>
  <c r="E1228" i="64"/>
  <c r="C1229" i="64" s="1"/>
  <c r="G1229" i="64" s="1"/>
  <c r="AC1229" i="64" l="1"/>
  <c r="D1229" i="64"/>
  <c r="AB1229" i="64"/>
  <c r="J1229" i="64"/>
  <c r="AA1230" i="64"/>
  <c r="AS1229" i="64" l="1"/>
  <c r="AE1229" i="64"/>
  <c r="K1229" i="64"/>
  <c r="AR1229" i="64" s="1"/>
  <c r="AR1230" i="64" s="1"/>
  <c r="AR1231" i="64" s="1"/>
  <c r="AA1231" i="64"/>
  <c r="AA1232" i="64" l="1"/>
  <c r="T1229" i="64"/>
  <c r="AV1230" i="64" s="1"/>
  <c r="AV1231" i="64" s="1"/>
  <c r="AV1232" i="64" s="1"/>
  <c r="AV1233" i="64" s="1"/>
  <c r="AV1234" i="64" s="1"/>
  <c r="L1229" i="64"/>
  <c r="H1229" i="64"/>
  <c r="AJ1229" i="64"/>
  <c r="Y1230" i="64"/>
  <c r="M1230" i="64" s="1"/>
  <c r="F1229" i="64"/>
  <c r="AH1229" i="64" l="1"/>
  <c r="AB1230" i="64"/>
  <c r="AW1229" i="64"/>
  <c r="AI1229" i="64"/>
  <c r="I1229" i="64"/>
  <c r="AA1233" i="64"/>
  <c r="E1229" i="64" l="1"/>
  <c r="C1230" i="64" l="1"/>
  <c r="G1230" i="64" s="1"/>
  <c r="D1230" i="64"/>
  <c r="J1230" i="64"/>
  <c r="K1230" i="64" l="1"/>
  <c r="X1231" i="64" s="1"/>
  <c r="X1232" i="64" s="1"/>
  <c r="X1233" i="64" s="1"/>
  <c r="X1234" i="64" s="1"/>
  <c r="X1235" i="64" s="1"/>
  <c r="AC1230" i="64"/>
  <c r="AS1230" i="64"/>
  <c r="F1230" i="64" l="1"/>
  <c r="Y1231" i="64"/>
  <c r="M1231" i="64" s="1"/>
  <c r="AW1230" i="64"/>
  <c r="AE1230" i="64"/>
  <c r="AJ1230" i="64"/>
  <c r="H1230" i="64"/>
  <c r="L1230" i="64"/>
  <c r="I1230" i="64" l="1"/>
  <c r="AH1230" i="64"/>
  <c r="AI1230" i="64"/>
  <c r="E1230" i="64" l="1"/>
  <c r="C1231" i="64" l="1"/>
  <c r="G1231" i="64" s="1"/>
  <c r="W1231" i="64" s="1"/>
  <c r="W1232" i="64" s="1"/>
  <c r="W1233" i="64" s="1"/>
  <c r="W1234" i="64" s="1"/>
  <c r="D1231" i="64"/>
  <c r="J1231" i="64"/>
  <c r="K1231" i="64" l="1"/>
  <c r="AN1237" i="64"/>
  <c r="T1237" i="64" s="1"/>
  <c r="T1238" i="64" s="1"/>
  <c r="AS1231" i="64"/>
  <c r="AC1231" i="64"/>
  <c r="Y1232" i="64" l="1"/>
  <c r="AW1231" i="64"/>
  <c r="AE1231" i="64"/>
  <c r="AB1231" i="64"/>
  <c r="L1231" i="64"/>
  <c r="H1231" i="64"/>
  <c r="AR1232" i="64" s="1"/>
  <c r="AJ1231" i="64"/>
  <c r="F1231" i="64"/>
  <c r="M1232" i="64" l="1"/>
  <c r="AO1232" i="64"/>
  <c r="AI1231" i="64"/>
  <c r="AP1232" i="64"/>
  <c r="AH1231" i="64"/>
  <c r="Z1235" i="64"/>
  <c r="AT1235" i="64"/>
  <c r="AU1235" i="64"/>
  <c r="I1231" i="64"/>
  <c r="R1233" i="64" l="1"/>
  <c r="R1234" i="64" s="1"/>
  <c r="R1235" i="64" s="1"/>
  <c r="R1236" i="64" s="1"/>
  <c r="S1237" i="64" s="1"/>
  <c r="S1238" i="64" s="1"/>
  <c r="E1231" i="64"/>
  <c r="C1232" i="64" s="1"/>
  <c r="G1232" i="64" s="1"/>
  <c r="AB1232" i="64"/>
  <c r="R1237" i="64" l="1"/>
  <c r="AC1232" i="64"/>
  <c r="J1232" i="64"/>
  <c r="K1232" i="64" l="1"/>
  <c r="AE1232" i="64"/>
  <c r="AJ1232" i="64" l="1"/>
  <c r="L1232" i="64"/>
  <c r="D1232" i="64"/>
  <c r="AQ1232" i="64" s="1"/>
  <c r="F1232" i="64" l="1"/>
  <c r="U1233" i="64" s="1"/>
  <c r="U1234" i="64" s="1"/>
  <c r="U1235" i="64" s="1"/>
  <c r="U1236" i="64" s="1"/>
  <c r="U1237" i="64" s="1"/>
  <c r="I1232" i="64"/>
  <c r="AS1232" i="64"/>
  <c r="H1232" i="64"/>
  <c r="AI1232" i="64"/>
  <c r="AL1232" i="64" s="1"/>
  <c r="AM1232" i="64" s="1"/>
  <c r="AH1232" i="64" l="1"/>
  <c r="Y1233" i="64"/>
  <c r="M1233" i="64" s="1"/>
  <c r="AW1232" i="64"/>
  <c r="E1232" i="64"/>
  <c r="C1233" i="64" s="1"/>
  <c r="G1233" i="64" s="1"/>
  <c r="AC1233" i="64" s="1"/>
  <c r="AE1233" i="64" l="1"/>
  <c r="AF1233" i="64" s="1"/>
  <c r="AG1235" i="64" s="1"/>
  <c r="AB1233" i="64"/>
  <c r="D1233" i="64"/>
  <c r="AS1233" i="64" s="1"/>
  <c r="J1233" i="64"/>
  <c r="V1237" i="64"/>
  <c r="V1238" i="64" s="1"/>
  <c r="Y1234" i="64" l="1"/>
  <c r="K1233" i="64"/>
  <c r="Q1235" i="64"/>
  <c r="P1235" i="64"/>
  <c r="N1239" i="64"/>
  <c r="O1239" i="64"/>
  <c r="AQ1233" i="64" l="1"/>
  <c r="AQ1234" i="64" s="1"/>
  <c r="AQ1235" i="64" s="1"/>
  <c r="AQ1236" i="64" s="1"/>
  <c r="AR1233" i="64"/>
  <c r="AJ1233" i="64"/>
  <c r="L1233" i="64"/>
  <c r="H1233" i="64"/>
  <c r="F1233" i="64"/>
  <c r="AW1233" i="64" l="1"/>
  <c r="AH1233" i="64"/>
  <c r="I1233" i="64"/>
  <c r="AI1233" i="64"/>
  <c r="AK1233" i="64" l="1"/>
  <c r="M1234" i="64" s="1"/>
  <c r="AA1234" i="64"/>
  <c r="E1233" i="64"/>
  <c r="C1234" i="64" s="1"/>
  <c r="G1234" i="64" s="1"/>
  <c r="AC1234" i="64" l="1"/>
  <c r="AB1234" i="64"/>
  <c r="D1234" i="64"/>
  <c r="J1234" i="64"/>
  <c r="AA1235" i="64"/>
  <c r="AS1234" i="64" l="1"/>
  <c r="AE1234" i="64"/>
  <c r="K1234" i="64"/>
  <c r="AR1234" i="64" s="1"/>
  <c r="AR1235" i="64" s="1"/>
  <c r="AR1236" i="64" s="1"/>
  <c r="AA1236" i="64"/>
  <c r="AA1237" i="64" l="1"/>
  <c r="T1234" i="64"/>
  <c r="AV1235" i="64" s="1"/>
  <c r="AV1236" i="64" s="1"/>
  <c r="AV1237" i="64" s="1"/>
  <c r="AV1238" i="64" s="1"/>
  <c r="AV1239" i="64" s="1"/>
  <c r="H1234" i="64"/>
  <c r="L1234" i="64"/>
  <c r="AJ1234" i="64"/>
  <c r="Y1235" i="64"/>
  <c r="M1235" i="64" s="1"/>
  <c r="F1234" i="64"/>
  <c r="AI1234" i="64" l="1"/>
  <c r="I1234" i="64"/>
  <c r="AW1234" i="64"/>
  <c r="AB1235" i="64"/>
  <c r="AH1234" i="64"/>
  <c r="AA1238" i="64"/>
  <c r="E1234" i="64" l="1"/>
  <c r="C1235" i="64" l="1"/>
  <c r="G1235" i="64" s="1"/>
  <c r="D1235" i="64"/>
  <c r="J1235" i="64"/>
  <c r="K1235" i="64" l="1"/>
  <c r="X1236" i="64" s="1"/>
  <c r="X1237" i="64" s="1"/>
  <c r="X1238" i="64" s="1"/>
  <c r="X1239" i="64" s="1"/>
  <c r="X1240" i="64" s="1"/>
  <c r="AC1235" i="64"/>
  <c r="AS1235" i="64"/>
  <c r="AE1235" i="64" l="1"/>
  <c r="Y1236" i="64"/>
  <c r="M1236" i="64" s="1"/>
  <c r="AW1235" i="64"/>
  <c r="AJ1235" i="64"/>
  <c r="L1235" i="64"/>
  <c r="H1235" i="64"/>
  <c r="F1235" i="64"/>
  <c r="I1235" i="64" l="1"/>
  <c r="AH1235" i="64"/>
  <c r="AI1235" i="64"/>
  <c r="E1235" i="64" l="1"/>
  <c r="C1236" i="64" l="1"/>
  <c r="G1236" i="64" s="1"/>
  <c r="W1236" i="64" s="1"/>
  <c r="W1237" i="64" s="1"/>
  <c r="W1238" i="64" s="1"/>
  <c r="W1239" i="64" s="1"/>
  <c r="J1236" i="64"/>
  <c r="D1236" i="64"/>
  <c r="K1236" i="64" l="1"/>
  <c r="AN1242" i="64"/>
  <c r="T1242" i="64" s="1"/>
  <c r="T1243" i="64" s="1"/>
  <c r="AC1236" i="64"/>
  <c r="AS1236" i="64"/>
  <c r="Y1237" i="64" l="1"/>
  <c r="AW1236" i="64"/>
  <c r="AE1236" i="64"/>
  <c r="AB1236" i="64"/>
  <c r="L1236" i="64"/>
  <c r="AJ1236" i="64"/>
  <c r="H1236" i="64"/>
  <c r="AR1237" i="64" s="1"/>
  <c r="F1236" i="64"/>
  <c r="M1237" i="64" l="1"/>
  <c r="AO1237" i="64"/>
  <c r="AU1240" i="64"/>
  <c r="AT1240" i="64"/>
  <c r="Z1240" i="64"/>
  <c r="AI1236" i="64"/>
  <c r="AH1236" i="64"/>
  <c r="AP1237" i="64"/>
  <c r="I1236" i="64"/>
  <c r="R1238" i="64" l="1"/>
  <c r="R1239" i="64" s="1"/>
  <c r="R1240" i="64" s="1"/>
  <c r="R1241" i="64" s="1"/>
  <c r="S1242" i="64" s="1"/>
  <c r="S1243" i="64" s="1"/>
  <c r="AB1237" i="64"/>
  <c r="E1236" i="64"/>
  <c r="C1237" i="64" s="1"/>
  <c r="G1237" i="64" s="1"/>
  <c r="R1242" i="64" l="1"/>
  <c r="AC1237" i="64"/>
  <c r="J1237" i="64"/>
  <c r="K1237" i="64" l="1"/>
  <c r="AE1237" i="64"/>
  <c r="AJ1237" i="64" l="1"/>
  <c r="L1237" i="64"/>
  <c r="D1237" i="64"/>
  <c r="AQ1237" i="64" s="1"/>
  <c r="F1237" i="64" l="1"/>
  <c r="U1238" i="64" s="1"/>
  <c r="U1239" i="64" s="1"/>
  <c r="U1240" i="64" s="1"/>
  <c r="U1241" i="64" s="1"/>
  <c r="U1242" i="64" s="1"/>
  <c r="AS1237" i="64"/>
  <c r="I1237" i="64"/>
  <c r="AI1237" i="64"/>
  <c r="AL1237" i="64" s="1"/>
  <c r="AM1237" i="64" s="1"/>
  <c r="H1237" i="64"/>
  <c r="E1237" i="64" l="1"/>
  <c r="C1238" i="64" s="1"/>
  <c r="G1238" i="64" s="1"/>
  <c r="AC1238" i="64" s="1"/>
  <c r="AH1237" i="64"/>
  <c r="Y1238" i="64"/>
  <c r="M1238" i="64" s="1"/>
  <c r="AW1237" i="64"/>
  <c r="D1238" i="64" l="1"/>
  <c r="AB1238" i="64"/>
  <c r="J1238" i="64"/>
  <c r="V1242" i="64"/>
  <c r="V1243" i="64" s="1"/>
  <c r="AE1238" i="64"/>
  <c r="AF1238" i="64" s="1"/>
  <c r="AG1240" i="64" s="1"/>
  <c r="Q1240" i="64" l="1"/>
  <c r="P1240" i="64"/>
  <c r="N1244" i="64"/>
  <c r="O1244" i="64"/>
  <c r="AS1238" i="64"/>
  <c r="K1238" i="64"/>
  <c r="AQ1238" i="64" l="1"/>
  <c r="AQ1239" i="64" s="1"/>
  <c r="AQ1240" i="64" s="1"/>
  <c r="AQ1241" i="64" s="1"/>
  <c r="AR1238" i="64"/>
  <c r="L1238" i="64"/>
  <c r="AJ1238" i="64"/>
  <c r="H1238" i="64"/>
  <c r="Y1239" i="64"/>
  <c r="F1238" i="64"/>
  <c r="AH1238" i="64" l="1"/>
  <c r="AI1238" i="64"/>
  <c r="AW1238" i="64"/>
  <c r="I1238" i="64"/>
  <c r="AK1238" i="64" l="1"/>
  <c r="AA1239" i="64" s="1"/>
  <c r="AA1240" i="64" s="1"/>
  <c r="E1238" i="64"/>
  <c r="C1239" i="64" s="1"/>
  <c r="G1239" i="64" s="1"/>
  <c r="M1239" i="64" l="1"/>
  <c r="AB1239" i="64" s="1"/>
  <c r="AC1239" i="64"/>
  <c r="AA1241" i="64"/>
  <c r="J1239" i="64" l="1"/>
  <c r="D1239" i="64"/>
  <c r="AS1239" i="64" s="1"/>
  <c r="Y1240" i="64" s="1"/>
  <c r="M1240" i="64" s="1"/>
  <c r="AE1239" i="64"/>
  <c r="K1239" i="64"/>
  <c r="AR1239" i="64" s="1"/>
  <c r="AR1240" i="64" s="1"/>
  <c r="AR1241" i="64" s="1"/>
  <c r="AA1242" i="64"/>
  <c r="F1239" i="64" l="1"/>
  <c r="AA1243" i="64"/>
  <c r="T1239" i="64"/>
  <c r="AV1240" i="64" s="1"/>
  <c r="AV1241" i="64" s="1"/>
  <c r="AV1242" i="64" s="1"/>
  <c r="AV1243" i="64" s="1"/>
  <c r="AV1244" i="64" s="1"/>
  <c r="L1239" i="64"/>
  <c r="H1239" i="64"/>
  <c r="AJ1239" i="64"/>
  <c r="AB1240" i="64"/>
  <c r="AW1239" i="64" l="1"/>
  <c r="AI1239" i="64"/>
  <c r="AH1239" i="64"/>
  <c r="I1239" i="64"/>
  <c r="E1239" i="64" l="1"/>
  <c r="C1240" i="64" l="1"/>
  <c r="G1240" i="64" s="1"/>
  <c r="D1240" i="64"/>
  <c r="J1240" i="64"/>
  <c r="K1240" i="64" l="1"/>
  <c r="X1241" i="64" s="1"/>
  <c r="X1242" i="64" s="1"/>
  <c r="X1243" i="64" s="1"/>
  <c r="X1244" i="64" s="1"/>
  <c r="X1245" i="64" s="1"/>
  <c r="AS1240" i="64"/>
  <c r="AC1240" i="64"/>
  <c r="AE1240" i="64" l="1"/>
  <c r="Y1241" i="64"/>
  <c r="M1241" i="64" s="1"/>
  <c r="AW1240" i="64"/>
  <c r="L1240" i="64"/>
  <c r="AJ1240" i="64"/>
  <c r="H1240" i="64"/>
  <c r="F1240" i="64"/>
  <c r="AH1240" i="64" l="1"/>
  <c r="AI1240" i="64"/>
  <c r="I1240" i="64"/>
  <c r="E1240" i="64" l="1"/>
  <c r="C1241" i="64" l="1"/>
  <c r="G1241" i="64" s="1"/>
  <c r="W1241" i="64" s="1"/>
  <c r="W1242" i="64" s="1"/>
  <c r="W1243" i="64" s="1"/>
  <c r="W1244" i="64" s="1"/>
  <c r="D1241" i="64"/>
  <c r="J1241" i="64"/>
  <c r="K1241" i="64" l="1"/>
  <c r="F1241" i="64" s="1"/>
  <c r="AN1247" i="64"/>
  <c r="T1247" i="64" s="1"/>
  <c r="T1248" i="64" s="1"/>
  <c r="AC1241" i="64"/>
  <c r="AS1241" i="64"/>
  <c r="Y1242" i="64" l="1"/>
  <c r="AW1241" i="64"/>
  <c r="AE1241" i="64"/>
  <c r="AB1241" i="64"/>
  <c r="H1241" i="64"/>
  <c r="AR1242" i="64" s="1"/>
  <c r="L1241" i="64"/>
  <c r="AJ1241" i="64"/>
  <c r="M1242" i="64" l="1"/>
  <c r="AO1242" i="64"/>
  <c r="AT1245" i="64"/>
  <c r="Z1245" i="64"/>
  <c r="AU1245" i="64"/>
  <c r="AI1241" i="64"/>
  <c r="I1241" i="64"/>
  <c r="AP1242" i="64"/>
  <c r="AH1241" i="64"/>
  <c r="AB1242" i="64" l="1"/>
  <c r="R1243" i="64"/>
  <c r="R1244" i="64" s="1"/>
  <c r="R1245" i="64" s="1"/>
  <c r="R1246" i="64" s="1"/>
  <c r="R1247" i="64" s="1"/>
  <c r="E1241" i="64"/>
  <c r="S1247" i="64" l="1"/>
  <c r="S1248" i="64" s="1"/>
  <c r="C1242" i="64"/>
  <c r="G1242" i="64" s="1"/>
  <c r="J1242" i="64"/>
  <c r="AC1242" i="64" l="1"/>
  <c r="K1242" i="64"/>
  <c r="AJ1242" i="64" l="1"/>
  <c r="L1242" i="64"/>
  <c r="D1242" i="64"/>
  <c r="AQ1242" i="64" s="1"/>
  <c r="AE1242" i="64"/>
  <c r="H1242" i="64" l="1"/>
  <c r="AH1242" i="64" s="1"/>
  <c r="F1242" i="64"/>
  <c r="U1243" i="64" s="1"/>
  <c r="U1244" i="64" s="1"/>
  <c r="U1245" i="64" s="1"/>
  <c r="U1246" i="64" s="1"/>
  <c r="U1247" i="64" s="1"/>
  <c r="I1242" i="64"/>
  <c r="AS1242" i="64"/>
  <c r="AI1242" i="64"/>
  <c r="AL1242" i="64" s="1"/>
  <c r="AM1242" i="64" s="1"/>
  <c r="E1242" i="64" l="1"/>
  <c r="C1243" i="64" s="1"/>
  <c r="G1243" i="64" s="1"/>
  <c r="AC1243" i="64" s="1"/>
  <c r="Y1243" i="64"/>
  <c r="M1243" i="64" s="1"/>
  <c r="AW1242" i="64"/>
  <c r="D1243" i="64" l="1"/>
  <c r="AB1243" i="64"/>
  <c r="J1243" i="64"/>
  <c r="V1247" i="64"/>
  <c r="V1248" i="64" s="1"/>
  <c r="AE1243" i="64"/>
  <c r="AF1243" i="64" s="1"/>
  <c r="AG1245" i="64" s="1"/>
  <c r="P1245" i="64" l="1"/>
  <c r="Q1245" i="64"/>
  <c r="N1249" i="64"/>
  <c r="O1249" i="64"/>
  <c r="AS1243" i="64"/>
  <c r="K1243" i="64"/>
  <c r="AR1243" i="64" l="1"/>
  <c r="AQ1243" i="64"/>
  <c r="AQ1244" i="64" s="1"/>
  <c r="AQ1245" i="64" s="1"/>
  <c r="AQ1246" i="64" s="1"/>
  <c r="F1243" i="64"/>
  <c r="H1243" i="64"/>
  <c r="AJ1243" i="64"/>
  <c r="L1243" i="64"/>
  <c r="Y1244" i="64"/>
  <c r="AW1243" i="64" l="1"/>
  <c r="I1243" i="64"/>
  <c r="AI1243" i="64"/>
  <c r="AH1243" i="64"/>
  <c r="AK1243" i="64" l="1"/>
  <c r="AA1244" i="64" s="1"/>
  <c r="AA1245" i="64" s="1"/>
  <c r="E1243" i="64"/>
  <c r="C1244" i="64" s="1"/>
  <c r="G1244" i="64" s="1"/>
  <c r="M1244" i="64" l="1"/>
  <c r="D1244" i="64" s="1"/>
  <c r="AA1246" i="64"/>
  <c r="J1244" i="64"/>
  <c r="AC1244" i="64"/>
  <c r="AB1244" i="64" l="1"/>
  <c r="AE1244" i="64"/>
  <c r="K1244" i="64"/>
  <c r="AR1244" i="64" s="1"/>
  <c r="AR1245" i="64" s="1"/>
  <c r="AR1246" i="64" s="1"/>
  <c r="AA1247" i="64"/>
  <c r="AS1244" i="64"/>
  <c r="AA1248" i="64" l="1"/>
  <c r="Y1245" i="64"/>
  <c r="M1245" i="64" s="1"/>
  <c r="T1244" i="64"/>
  <c r="AV1245" i="64" s="1"/>
  <c r="AV1246" i="64" s="1"/>
  <c r="AV1247" i="64" s="1"/>
  <c r="AV1248" i="64" s="1"/>
  <c r="AV1249" i="64" s="1"/>
  <c r="H1244" i="64"/>
  <c r="AJ1244" i="64"/>
  <c r="L1244" i="64"/>
  <c r="F1244" i="64"/>
  <c r="AI1244" i="64" l="1"/>
  <c r="AB1245" i="64"/>
  <c r="AW1244" i="64"/>
  <c r="AH1244" i="64"/>
  <c r="I1244" i="64"/>
  <c r="E1244" i="64" l="1"/>
  <c r="C1245" i="64" l="1"/>
  <c r="G1245" i="64" s="1"/>
  <c r="D1245" i="64"/>
  <c r="J1245" i="64"/>
  <c r="K1245" i="64" l="1"/>
  <c r="X1246" i="64" s="1"/>
  <c r="X1247" i="64" s="1"/>
  <c r="X1248" i="64" s="1"/>
  <c r="X1249" i="64" s="1"/>
  <c r="X1250" i="64" s="1"/>
  <c r="AC1245" i="64"/>
  <c r="AS1245" i="64"/>
  <c r="Y1246" i="64" l="1"/>
  <c r="M1246" i="64" s="1"/>
  <c r="AW1245" i="64"/>
  <c r="AJ1245" i="64"/>
  <c r="H1245" i="64"/>
  <c r="L1245" i="64"/>
  <c r="AE1245" i="64"/>
  <c r="F1245" i="64"/>
  <c r="AH1245" i="64" l="1"/>
  <c r="AI1245" i="64"/>
  <c r="I1245" i="64"/>
  <c r="E1245" i="64" l="1"/>
  <c r="C1246" i="64" l="1"/>
  <c r="G1246" i="64" s="1"/>
  <c r="W1246" i="64" s="1"/>
  <c r="W1247" i="64" s="1"/>
  <c r="W1248" i="64" s="1"/>
  <c r="W1249" i="64" s="1"/>
  <c r="J1246" i="64"/>
  <c r="D1246" i="64"/>
  <c r="K1246" i="64" l="1"/>
  <c r="AN1252" i="64"/>
  <c r="T1252" i="64" s="1"/>
  <c r="T1253" i="64" s="1"/>
  <c r="AS1246" i="64"/>
  <c r="AC1246" i="64"/>
  <c r="AB1246" i="64" l="1"/>
  <c r="AE1246" i="64"/>
  <c r="Y1247" i="64"/>
  <c r="AW1246" i="64"/>
  <c r="H1246" i="64"/>
  <c r="AR1247" i="64" s="1"/>
  <c r="AJ1246" i="64"/>
  <c r="L1246" i="64"/>
  <c r="F1246" i="64"/>
  <c r="M1247" i="64" l="1"/>
  <c r="AO1247" i="64"/>
  <c r="I1246" i="64"/>
  <c r="AI1246" i="64"/>
  <c r="AP1247" i="64"/>
  <c r="AH1246" i="64"/>
  <c r="Z1250" i="64"/>
  <c r="AU1250" i="64"/>
  <c r="AT1250" i="64"/>
  <c r="R1248" i="64" l="1"/>
  <c r="R1249" i="64" s="1"/>
  <c r="R1250" i="64" s="1"/>
  <c r="R1251" i="64" s="1"/>
  <c r="S1252" i="64" s="1"/>
  <c r="S1253" i="64" s="1"/>
  <c r="AB1247" i="64"/>
  <c r="E1246" i="64"/>
  <c r="R1252" i="64" l="1"/>
  <c r="C1247" i="64"/>
  <c r="G1247" i="64" s="1"/>
  <c r="J1247" i="64"/>
  <c r="AC1247" i="64" l="1"/>
  <c r="K1247" i="64"/>
  <c r="AJ1247" i="64" l="1"/>
  <c r="L1247" i="64"/>
  <c r="D1247" i="64"/>
  <c r="AQ1247" i="64" s="1"/>
  <c r="AE1247" i="64"/>
  <c r="F1247" i="64" l="1"/>
  <c r="U1248" i="64" s="1"/>
  <c r="U1249" i="64" s="1"/>
  <c r="U1250" i="64" s="1"/>
  <c r="U1251" i="64" s="1"/>
  <c r="U1252" i="64" s="1"/>
  <c r="AS1247" i="64"/>
  <c r="I1247" i="64"/>
  <c r="AI1247" i="64"/>
  <c r="AL1247" i="64" s="1"/>
  <c r="AM1247" i="64" s="1"/>
  <c r="H1247" i="64"/>
  <c r="AH1247" i="64" l="1"/>
  <c r="E1247" i="64"/>
  <c r="C1248" i="64" s="1"/>
  <c r="G1248" i="64" s="1"/>
  <c r="AC1248" i="64" s="1"/>
  <c r="Y1248" i="64"/>
  <c r="M1248" i="64" s="1"/>
  <c r="AW1247" i="64"/>
  <c r="AB1248" i="64" l="1"/>
  <c r="D1248" i="64"/>
  <c r="J1248" i="64"/>
  <c r="AE1248" i="64"/>
  <c r="AF1248" i="64" s="1"/>
  <c r="AG1250" i="64" s="1"/>
  <c r="V1252" i="64"/>
  <c r="V1253" i="64" s="1"/>
  <c r="K1248" i="64" l="1"/>
  <c r="F1248" i="64" s="1"/>
  <c r="N1254" i="64"/>
  <c r="O1254" i="64"/>
  <c r="AS1248" i="64"/>
  <c r="P1250" i="64"/>
  <c r="Q1250" i="64"/>
  <c r="AQ1248" i="64" l="1"/>
  <c r="AQ1249" i="64" s="1"/>
  <c r="AQ1250" i="64" s="1"/>
  <c r="AQ1251" i="64" s="1"/>
  <c r="AR1248" i="64"/>
  <c r="L1248" i="64"/>
  <c r="AJ1248" i="64"/>
  <c r="H1248" i="64"/>
  <c r="Y1249" i="64"/>
  <c r="AW1248" i="64" l="1"/>
  <c r="AH1248" i="64"/>
  <c r="AI1248" i="64"/>
  <c r="I1248" i="64"/>
  <c r="AK1248" i="64" l="1"/>
  <c r="AA1249" i="64" s="1"/>
  <c r="AA1250" i="64" s="1"/>
  <c r="E1248" i="64"/>
  <c r="C1249" i="64" s="1"/>
  <c r="G1249" i="64" s="1"/>
  <c r="M1249" i="64" l="1"/>
  <c r="AB1249" i="64" s="1"/>
  <c r="AC1249" i="64"/>
  <c r="AA1251" i="64"/>
  <c r="D1249" i="64" l="1"/>
  <c r="J1249" i="64"/>
  <c r="K1249" i="64" s="1"/>
  <c r="AR1249" i="64" s="1"/>
  <c r="AR1250" i="64" s="1"/>
  <c r="AR1251" i="64" s="1"/>
  <c r="AS1249" i="64"/>
  <c r="AA1252" i="64"/>
  <c r="AE1249" i="64"/>
  <c r="T1249" i="64" l="1"/>
  <c r="AV1250" i="64" s="1"/>
  <c r="AV1251" i="64" s="1"/>
  <c r="AV1252" i="64" s="1"/>
  <c r="AV1253" i="64" s="1"/>
  <c r="AV1254" i="64" s="1"/>
  <c r="H1249" i="64"/>
  <c r="L1249" i="64"/>
  <c r="AJ1249" i="64"/>
  <c r="AA1253" i="64"/>
  <c r="Y1250" i="64"/>
  <c r="M1250" i="64" s="1"/>
  <c r="F1249" i="64"/>
  <c r="AB1250" i="64" l="1"/>
  <c r="AI1249" i="64"/>
  <c r="I1249" i="64"/>
  <c r="AH1249" i="64"/>
  <c r="AW1249" i="64"/>
  <c r="E1249" i="64" l="1"/>
  <c r="C1250" i="64" l="1"/>
  <c r="G1250" i="64" s="1"/>
  <c r="D1250" i="64"/>
  <c r="J1250" i="64"/>
  <c r="K1250" i="64" l="1"/>
  <c r="X1251" i="64" s="1"/>
  <c r="X1252" i="64" s="1"/>
  <c r="X1253" i="64" s="1"/>
  <c r="X1254" i="64" s="1"/>
  <c r="X1255" i="64" s="1"/>
  <c r="AC1250" i="64"/>
  <c r="AS1250" i="64"/>
  <c r="AE1250" i="64" l="1"/>
  <c r="L1250" i="64"/>
  <c r="H1250" i="64"/>
  <c r="AJ1250" i="64"/>
  <c r="Y1251" i="64"/>
  <c r="M1251" i="64" s="1"/>
  <c r="AW1250" i="64"/>
  <c r="F1250" i="64"/>
  <c r="AI1250" i="64" l="1"/>
  <c r="I1250" i="64"/>
  <c r="AH1250" i="64"/>
  <c r="E1250" i="64" l="1"/>
  <c r="C1251" i="64" l="1"/>
  <c r="G1251" i="64" s="1"/>
  <c r="W1251" i="64" s="1"/>
  <c r="W1252" i="64" s="1"/>
  <c r="W1253" i="64" s="1"/>
  <c r="W1254" i="64" s="1"/>
  <c r="J1251" i="64"/>
  <c r="D1251" i="64"/>
  <c r="K1251" i="64" l="1"/>
  <c r="AN1257" i="64"/>
  <c r="T1257" i="64" s="1"/>
  <c r="T1258" i="64" s="1"/>
  <c r="AC1251" i="64"/>
  <c r="AS1251" i="64"/>
  <c r="Y1252" i="64" l="1"/>
  <c r="AW1251" i="64"/>
  <c r="AE1251" i="64"/>
  <c r="AB1251" i="64"/>
  <c r="H1251" i="64"/>
  <c r="AR1252" i="64" s="1"/>
  <c r="AJ1251" i="64"/>
  <c r="L1251" i="64"/>
  <c r="F1251" i="64"/>
  <c r="M1252" i="64" l="1"/>
  <c r="AO1252" i="64"/>
  <c r="I1251" i="64"/>
  <c r="AI1251" i="64"/>
  <c r="Z1255" i="64"/>
  <c r="AT1255" i="64"/>
  <c r="AU1255" i="64"/>
  <c r="AH1251" i="64"/>
  <c r="AP1252" i="64"/>
  <c r="R1253" i="64" l="1"/>
  <c r="R1254" i="64" s="1"/>
  <c r="R1255" i="64" s="1"/>
  <c r="R1256" i="64" s="1"/>
  <c r="S1257" i="64" s="1"/>
  <c r="S1258" i="64" s="1"/>
  <c r="AB1252" i="64"/>
  <c r="E1251" i="64"/>
  <c r="C1252" i="64" s="1"/>
  <c r="G1252" i="64" s="1"/>
  <c r="R1257" i="64" l="1"/>
  <c r="J1252" i="64"/>
  <c r="K1252" i="64" s="1"/>
  <c r="AC1252" i="64"/>
  <c r="L1252" i="64" l="1"/>
  <c r="AJ1252" i="64"/>
  <c r="D1252" i="64"/>
  <c r="AQ1252" i="64" s="1"/>
  <c r="AE1252" i="64"/>
  <c r="H1252" i="64" l="1"/>
  <c r="AH1252" i="64" s="1"/>
  <c r="AI1252" i="64"/>
  <c r="AL1252" i="64" s="1"/>
  <c r="AM1252" i="64" s="1"/>
  <c r="F1252" i="64"/>
  <c r="U1253" i="64" s="1"/>
  <c r="U1254" i="64" s="1"/>
  <c r="U1255" i="64" s="1"/>
  <c r="U1256" i="64" s="1"/>
  <c r="U1257" i="64" s="1"/>
  <c r="I1252" i="64"/>
  <c r="AS1252" i="64"/>
  <c r="Y1253" i="64" l="1"/>
  <c r="M1253" i="64" s="1"/>
  <c r="AW1252" i="64"/>
  <c r="E1252" i="64"/>
  <c r="C1253" i="64" s="1"/>
  <c r="G1253" i="64" s="1"/>
  <c r="AC1253" i="64" s="1"/>
  <c r="V1257" i="64" l="1"/>
  <c r="V1258" i="64" s="1"/>
  <c r="AE1253" i="64"/>
  <c r="AF1253" i="64" s="1"/>
  <c r="AG1255" i="64" s="1"/>
  <c r="D1253" i="64"/>
  <c r="AS1253" i="64" s="1"/>
  <c r="AB1253" i="64"/>
  <c r="J1253" i="64"/>
  <c r="Y1254" i="64" l="1"/>
  <c r="P1255" i="64"/>
  <c r="Q1255" i="64"/>
  <c r="K1253" i="64"/>
  <c r="N1259" i="64"/>
  <c r="O1259" i="64"/>
  <c r="AQ1253" i="64" l="1"/>
  <c r="AQ1254" i="64" s="1"/>
  <c r="AQ1255" i="64" s="1"/>
  <c r="AQ1256" i="64" s="1"/>
  <c r="AR1253" i="64"/>
  <c r="L1253" i="64"/>
  <c r="AJ1253" i="64"/>
  <c r="H1253" i="64"/>
  <c r="F1253" i="64"/>
  <c r="AH1253" i="64" l="1"/>
  <c r="I1253" i="64"/>
  <c r="AW1253" i="64"/>
  <c r="AI1253" i="64"/>
  <c r="AK1253" i="64" l="1"/>
  <c r="M1254" i="64" s="1"/>
  <c r="E1253" i="64"/>
  <c r="C1254" i="64" s="1"/>
  <c r="G1254" i="64" s="1"/>
  <c r="AA1254" i="64" l="1"/>
  <c r="AA1255" i="64" s="1"/>
  <c r="D1254" i="64"/>
  <c r="J1254" i="64"/>
  <c r="AC1254" i="64"/>
  <c r="AB1254" i="64" l="1"/>
  <c r="AE1254" i="64"/>
  <c r="K1254" i="64"/>
  <c r="AR1254" i="64" s="1"/>
  <c r="AR1255" i="64" s="1"/>
  <c r="AR1256" i="64" s="1"/>
  <c r="AA1256" i="64"/>
  <c r="AS1254" i="64"/>
  <c r="AA1257" i="64" l="1"/>
  <c r="T1254" i="64"/>
  <c r="AV1255" i="64" s="1"/>
  <c r="AV1256" i="64" s="1"/>
  <c r="AV1257" i="64" s="1"/>
  <c r="AV1258" i="64" s="1"/>
  <c r="AV1259" i="64" s="1"/>
  <c r="H1254" i="64"/>
  <c r="AJ1254" i="64"/>
  <c r="L1254" i="64"/>
  <c r="Y1255" i="64"/>
  <c r="M1255" i="64" s="1"/>
  <c r="F1254" i="64"/>
  <c r="AB1255" i="64" l="1"/>
  <c r="AI1254" i="64"/>
  <c r="AW1254" i="64"/>
  <c r="I1254" i="64"/>
  <c r="AH1254" i="64"/>
  <c r="AA1258" i="64"/>
  <c r="E1254" i="64" l="1"/>
  <c r="C1255" i="64" l="1"/>
  <c r="G1255" i="64" s="1"/>
  <c r="J1255" i="64"/>
  <c r="D1255" i="64"/>
  <c r="K1255" i="64" l="1"/>
  <c r="X1256" i="64" s="1"/>
  <c r="X1257" i="64" s="1"/>
  <c r="X1258" i="64" s="1"/>
  <c r="X1259" i="64" s="1"/>
  <c r="X1260" i="64" s="1"/>
  <c r="AC1255" i="64"/>
  <c r="AS1255" i="64"/>
  <c r="AE1255" i="64" l="1"/>
  <c r="Y1256" i="64"/>
  <c r="M1256" i="64" s="1"/>
  <c r="AW1255" i="64"/>
  <c r="L1255" i="64"/>
  <c r="H1255" i="64"/>
  <c r="AJ1255" i="64"/>
  <c r="F1255" i="64"/>
  <c r="AH1255" i="64" l="1"/>
  <c r="AI1255" i="64"/>
  <c r="I1255" i="64"/>
  <c r="E1255" i="64" l="1"/>
  <c r="C1256" i="64" l="1"/>
  <c r="G1256" i="64" s="1"/>
  <c r="W1256" i="64" s="1"/>
  <c r="W1257" i="64" s="1"/>
  <c r="W1258" i="64" s="1"/>
  <c r="W1259" i="64" s="1"/>
  <c r="J1256" i="64"/>
  <c r="D1256" i="64"/>
  <c r="K1256" i="64" l="1"/>
  <c r="AN1262" i="64"/>
  <c r="T1262" i="64" s="1"/>
  <c r="T1263" i="64" s="1"/>
  <c r="AC1256" i="64"/>
  <c r="AS1256" i="64"/>
  <c r="AB1256" i="64" l="1"/>
  <c r="Y1257" i="64"/>
  <c r="AW1256" i="64"/>
  <c r="AE1256" i="64"/>
  <c r="H1256" i="64"/>
  <c r="AR1257" i="64" s="1"/>
  <c r="AJ1256" i="64"/>
  <c r="L1256" i="64"/>
  <c r="F1256" i="64"/>
  <c r="M1257" i="64" l="1"/>
  <c r="AO1257" i="64"/>
  <c r="I1256" i="64"/>
  <c r="AI1256" i="64"/>
  <c r="AP1257" i="64"/>
  <c r="AH1256" i="64"/>
  <c r="AT1260" i="64"/>
  <c r="AU1260" i="64"/>
  <c r="Z1260" i="64"/>
  <c r="R1258" i="64" l="1"/>
  <c r="R1259" i="64" s="1"/>
  <c r="R1260" i="64" s="1"/>
  <c r="R1261" i="64" s="1"/>
  <c r="S1262" i="64" s="1"/>
  <c r="S1263" i="64" s="1"/>
  <c r="AB1257" i="64"/>
  <c r="E1256" i="64"/>
  <c r="C1257" i="64" s="1"/>
  <c r="G1257" i="64" s="1"/>
  <c r="R1262" i="64" l="1"/>
  <c r="J1257" i="64"/>
  <c r="AC1257" i="64"/>
  <c r="AE1257" i="64" l="1"/>
  <c r="K1257" i="64"/>
  <c r="L1257" i="64" l="1"/>
  <c r="AJ1257" i="64"/>
  <c r="D1257" i="64"/>
  <c r="AQ1257" i="64" s="1"/>
  <c r="F1257" i="64" l="1"/>
  <c r="U1258" i="64" s="1"/>
  <c r="U1259" i="64" s="1"/>
  <c r="U1260" i="64" s="1"/>
  <c r="U1261" i="64" s="1"/>
  <c r="U1262" i="64" s="1"/>
  <c r="I1257" i="64"/>
  <c r="AS1257" i="64"/>
  <c r="AI1257" i="64"/>
  <c r="AL1257" i="64" s="1"/>
  <c r="AM1257" i="64" s="1"/>
  <c r="H1257" i="64"/>
  <c r="AH1257" i="64" l="1"/>
  <c r="Y1258" i="64"/>
  <c r="M1258" i="64" s="1"/>
  <c r="AW1257" i="64"/>
  <c r="E1257" i="64"/>
  <c r="C1258" i="64" s="1"/>
  <c r="G1258" i="64" s="1"/>
  <c r="AC1258" i="64" s="1"/>
  <c r="V1262" i="64" l="1"/>
  <c r="V1263" i="64" s="1"/>
  <c r="AB1258" i="64"/>
  <c r="D1258" i="64"/>
  <c r="J1258" i="64"/>
  <c r="AE1258" i="64"/>
  <c r="AF1258" i="64" s="1"/>
  <c r="AG1260" i="64" s="1"/>
  <c r="K1258" i="64" l="1"/>
  <c r="AS1258" i="64"/>
  <c r="Q1260" i="64"/>
  <c r="P1260" i="64"/>
  <c r="N1264" i="64"/>
  <c r="O1264" i="64"/>
  <c r="AQ1258" i="64" l="1"/>
  <c r="AQ1259" i="64" s="1"/>
  <c r="AQ1260" i="64" s="1"/>
  <c r="AQ1261" i="64" s="1"/>
  <c r="AR1258" i="64"/>
  <c r="Y1259" i="64"/>
  <c r="L1258" i="64"/>
  <c r="AJ1258" i="64"/>
  <c r="H1258" i="64"/>
  <c r="F1258" i="64"/>
  <c r="AH1258" i="64" l="1"/>
  <c r="AW1258" i="64"/>
  <c r="AI1258" i="64"/>
  <c r="I1258" i="64"/>
  <c r="AK1258" i="64" l="1"/>
  <c r="AA1259" i="64" s="1"/>
  <c r="AA1260" i="64" s="1"/>
  <c r="M1259" i="64"/>
  <c r="E1258" i="64"/>
  <c r="C1259" i="64" s="1"/>
  <c r="G1259" i="64" s="1"/>
  <c r="AC1259" i="64" l="1"/>
  <c r="AB1259" i="64"/>
  <c r="D1259" i="64"/>
  <c r="J1259" i="64"/>
  <c r="AA1261" i="64"/>
  <c r="K1259" i="64" l="1"/>
  <c r="AR1259" i="64" s="1"/>
  <c r="AR1260" i="64" s="1"/>
  <c r="AR1261" i="64" s="1"/>
  <c r="AE1259" i="64"/>
  <c r="AS1259" i="64"/>
  <c r="AA1262" i="64"/>
  <c r="AA1263" i="64" l="1"/>
  <c r="Y1260" i="64"/>
  <c r="M1260" i="64" s="1"/>
  <c r="T1259" i="64"/>
  <c r="AV1260" i="64" s="1"/>
  <c r="AV1261" i="64" s="1"/>
  <c r="AV1262" i="64" s="1"/>
  <c r="AV1263" i="64" s="1"/>
  <c r="AV1264" i="64" s="1"/>
  <c r="AJ1259" i="64"/>
  <c r="L1259" i="64"/>
  <c r="H1259" i="64"/>
  <c r="F1259" i="64"/>
  <c r="I1259" i="64" l="1"/>
  <c r="AI1259" i="64"/>
  <c r="AB1260" i="64"/>
  <c r="AW1259" i="64"/>
  <c r="AH1259" i="64"/>
  <c r="E1259" i="64" l="1"/>
  <c r="C1260" i="64" l="1"/>
  <c r="G1260" i="64" s="1"/>
  <c r="D1260" i="64"/>
  <c r="J1260" i="64"/>
  <c r="K1260" i="64" l="1"/>
  <c r="AC1260" i="64"/>
  <c r="AS1260" i="64"/>
  <c r="F1260" i="64" l="1"/>
  <c r="X1261" i="64"/>
  <c r="X1262" i="64" s="1"/>
  <c r="X1263" i="64" s="1"/>
  <c r="X1264" i="64" s="1"/>
  <c r="X1265" i="64" s="1"/>
  <c r="AE1260" i="64"/>
  <c r="Y1261" i="64"/>
  <c r="M1261" i="64" s="1"/>
  <c r="AW1260" i="64"/>
  <c r="L1260" i="64"/>
  <c r="AJ1260" i="64"/>
  <c r="H1260" i="64"/>
  <c r="AH1260" i="64" l="1"/>
  <c r="AI1260" i="64"/>
  <c r="I1260" i="64"/>
  <c r="E1260" i="64" l="1"/>
  <c r="C1261" i="64" l="1"/>
  <c r="G1261" i="64" s="1"/>
  <c r="W1261" i="64" s="1"/>
  <c r="W1262" i="64" s="1"/>
  <c r="W1263" i="64" s="1"/>
  <c r="W1264" i="64" s="1"/>
  <c r="J1261" i="64"/>
  <c r="D1261" i="64"/>
  <c r="K1261" i="64" l="1"/>
  <c r="AN1267" i="64"/>
  <c r="T1267" i="64" s="1"/>
  <c r="T1268" i="64" s="1"/>
  <c r="AC1261" i="64"/>
  <c r="AS1261" i="64"/>
  <c r="Y1262" i="64" l="1"/>
  <c r="AW1261" i="64"/>
  <c r="AE1261" i="64"/>
  <c r="AB1261" i="64"/>
  <c r="H1261" i="64"/>
  <c r="AR1262" i="64" s="1"/>
  <c r="L1261" i="64"/>
  <c r="AJ1261" i="64"/>
  <c r="F1261" i="64"/>
  <c r="M1262" i="64" l="1"/>
  <c r="AO1262" i="64"/>
  <c r="Z1265" i="64"/>
  <c r="AU1265" i="64"/>
  <c r="AT1265" i="64"/>
  <c r="AI1261" i="64"/>
  <c r="I1261" i="64"/>
  <c r="AH1261" i="64"/>
  <c r="AP1262" i="64"/>
  <c r="R1263" i="64" l="1"/>
  <c r="R1264" i="64" s="1"/>
  <c r="R1265" i="64" s="1"/>
  <c r="R1266" i="64" s="1"/>
  <c r="S1267" i="64" s="1"/>
  <c r="S1268" i="64" s="1"/>
  <c r="E1261" i="64"/>
  <c r="C1262" i="64" s="1"/>
  <c r="G1262" i="64" s="1"/>
  <c r="AB1262" i="64"/>
  <c r="J1262" i="64" l="1"/>
  <c r="K1262" i="64" s="1"/>
  <c r="R1267" i="64"/>
  <c r="AC1262" i="64"/>
  <c r="AE1262" i="64" l="1"/>
  <c r="AJ1262" i="64"/>
  <c r="L1262" i="64"/>
  <c r="D1262" i="64"/>
  <c r="AQ1262" i="64" s="1"/>
  <c r="H1262" i="64" l="1"/>
  <c r="AH1262" i="64" s="1"/>
  <c r="F1262" i="64"/>
  <c r="U1263" i="64" s="1"/>
  <c r="U1264" i="64" s="1"/>
  <c r="U1265" i="64" s="1"/>
  <c r="U1266" i="64" s="1"/>
  <c r="U1267" i="64" s="1"/>
  <c r="I1262" i="64"/>
  <c r="AS1262" i="64"/>
  <c r="AI1262" i="64"/>
  <c r="AL1262" i="64" s="1"/>
  <c r="AM1262" i="64" s="1"/>
  <c r="Y1263" i="64" l="1"/>
  <c r="M1263" i="64" s="1"/>
  <c r="AW1262" i="64"/>
  <c r="E1262" i="64"/>
  <c r="C1263" i="64" s="1"/>
  <c r="G1263" i="64" s="1"/>
  <c r="AC1263" i="64" s="1"/>
  <c r="V1267" i="64" l="1"/>
  <c r="V1268" i="64" s="1"/>
  <c r="AE1263" i="64"/>
  <c r="AF1263" i="64" s="1"/>
  <c r="AG1265" i="64" s="1"/>
  <c r="D1263" i="64"/>
  <c r="AS1263" i="64" s="1"/>
  <c r="AB1263" i="64"/>
  <c r="J1263" i="64"/>
  <c r="Y1264" i="64" l="1"/>
  <c r="Q1265" i="64"/>
  <c r="P1265" i="64"/>
  <c r="K1263" i="64"/>
  <c r="N1269" i="64"/>
  <c r="O1269" i="64"/>
  <c r="AQ1263" i="64" l="1"/>
  <c r="AQ1264" i="64" s="1"/>
  <c r="AQ1265" i="64" s="1"/>
  <c r="AQ1266" i="64" s="1"/>
  <c r="AR1263" i="64"/>
  <c r="H1263" i="64"/>
  <c r="AJ1263" i="64"/>
  <c r="L1263" i="64"/>
  <c r="F1263" i="64"/>
  <c r="AW1263" i="64" l="1"/>
  <c r="I1263" i="64"/>
  <c r="AI1263" i="64"/>
  <c r="AH1263" i="64"/>
  <c r="AK1263" i="64" l="1"/>
  <c r="M1264" i="64" s="1"/>
  <c r="AA1264" i="64"/>
  <c r="E1263" i="64"/>
  <c r="C1264" i="64" s="1"/>
  <c r="G1264" i="64" s="1"/>
  <c r="AC1264" i="64" l="1"/>
  <c r="D1264" i="64"/>
  <c r="AB1264" i="64"/>
  <c r="J1264" i="64"/>
  <c r="AA1265" i="64"/>
  <c r="K1264" i="64" l="1"/>
  <c r="AR1264" i="64" s="1"/>
  <c r="AR1265" i="64" s="1"/>
  <c r="AR1266" i="64" s="1"/>
  <c r="AS1264" i="64"/>
  <c r="AE1264" i="64"/>
  <c r="AA1266" i="64"/>
  <c r="F1264" i="64" l="1"/>
  <c r="AA1267" i="64"/>
  <c r="Y1265" i="64"/>
  <c r="M1265" i="64" s="1"/>
  <c r="T1264" i="64"/>
  <c r="AV1265" i="64" s="1"/>
  <c r="AV1266" i="64" s="1"/>
  <c r="AV1267" i="64" s="1"/>
  <c r="AV1268" i="64" s="1"/>
  <c r="AV1269" i="64" s="1"/>
  <c r="H1264" i="64"/>
  <c r="L1264" i="64"/>
  <c r="AJ1264" i="64"/>
  <c r="I1264" i="64" l="1"/>
  <c r="AI1264" i="64"/>
  <c r="AB1265" i="64"/>
  <c r="AA1268" i="64"/>
  <c r="AH1264" i="64"/>
  <c r="AW1264" i="64"/>
  <c r="E1264" i="64" l="1"/>
  <c r="C1265" i="64" l="1"/>
  <c r="G1265" i="64" s="1"/>
  <c r="J1265" i="64"/>
  <c r="D1265" i="64"/>
  <c r="K1265" i="64" l="1"/>
  <c r="AC1265" i="64"/>
  <c r="AS1265" i="64"/>
  <c r="F1265" i="64" l="1"/>
  <c r="X1266" i="64"/>
  <c r="X1267" i="64" s="1"/>
  <c r="X1268" i="64" s="1"/>
  <c r="X1269" i="64" s="1"/>
  <c r="X1270" i="64" s="1"/>
  <c r="AE1265" i="64"/>
  <c r="Y1266" i="64"/>
  <c r="M1266" i="64" s="1"/>
  <c r="AW1265" i="64"/>
  <c r="L1265" i="64"/>
  <c r="AJ1265" i="64"/>
  <c r="H1265" i="64"/>
  <c r="AH1265" i="64" l="1"/>
  <c r="AI1265" i="64"/>
  <c r="I1265" i="64"/>
  <c r="E1265" i="64" l="1"/>
  <c r="C1266" i="64" l="1"/>
  <c r="G1266" i="64" s="1"/>
  <c r="W1266" i="64" s="1"/>
  <c r="W1267" i="64" s="1"/>
  <c r="W1268" i="64" s="1"/>
  <c r="W1269" i="64" s="1"/>
  <c r="J1266" i="64"/>
  <c r="D1266" i="64"/>
  <c r="K1266" i="64" l="1"/>
  <c r="AN1272" i="64"/>
  <c r="T1272" i="64" s="1"/>
  <c r="T1273" i="64" s="1"/>
  <c r="AC1266" i="64"/>
  <c r="AS1266" i="64"/>
  <c r="AB1266" i="64" l="1"/>
  <c r="Y1267" i="64"/>
  <c r="AW1266" i="64"/>
  <c r="AE1266" i="64"/>
  <c r="H1266" i="64"/>
  <c r="AR1267" i="64" s="1"/>
  <c r="L1266" i="64"/>
  <c r="AJ1266" i="64"/>
  <c r="F1266" i="64"/>
  <c r="M1267" i="64" l="1"/>
  <c r="AO1267" i="64"/>
  <c r="I1266" i="64"/>
  <c r="AI1266" i="64"/>
  <c r="AP1267" i="64"/>
  <c r="AH1266" i="64"/>
  <c r="AU1270" i="64"/>
  <c r="Z1270" i="64"/>
  <c r="AT1270" i="64"/>
  <c r="R1268" i="64" l="1"/>
  <c r="R1269" i="64" s="1"/>
  <c r="R1270" i="64" s="1"/>
  <c r="R1271" i="64" s="1"/>
  <c r="R1272" i="64" s="1"/>
  <c r="E1266" i="64"/>
  <c r="C1267" i="64" s="1"/>
  <c r="G1267" i="64" s="1"/>
  <c r="AB1267" i="64"/>
  <c r="S1272" i="64" l="1"/>
  <c r="S1273" i="64" s="1"/>
  <c r="AC1267" i="64"/>
  <c r="J1267" i="64"/>
  <c r="K1267" i="64" l="1"/>
  <c r="AE1267" i="64"/>
  <c r="L1267" i="64" l="1"/>
  <c r="AJ1267" i="64"/>
  <c r="D1267" i="64"/>
  <c r="AQ1267" i="64" s="1"/>
  <c r="F1267" i="64" l="1"/>
  <c r="U1268" i="64" s="1"/>
  <c r="U1269" i="64" s="1"/>
  <c r="U1270" i="64" s="1"/>
  <c r="U1271" i="64" s="1"/>
  <c r="U1272" i="64" s="1"/>
  <c r="AS1267" i="64"/>
  <c r="I1267" i="64"/>
  <c r="AI1267" i="64"/>
  <c r="AL1267" i="64" s="1"/>
  <c r="AM1267" i="64" s="1"/>
  <c r="H1267" i="64"/>
  <c r="E1267" i="64" l="1"/>
  <c r="C1268" i="64" s="1"/>
  <c r="G1268" i="64" s="1"/>
  <c r="AC1268" i="64" s="1"/>
  <c r="AH1267" i="64"/>
  <c r="Y1268" i="64"/>
  <c r="M1268" i="64" s="1"/>
  <c r="AW1267" i="64"/>
  <c r="AB1268" i="64" l="1"/>
  <c r="D1268" i="64"/>
  <c r="J1268" i="64"/>
  <c r="V1272" i="64"/>
  <c r="V1273" i="64" s="1"/>
  <c r="AE1268" i="64"/>
  <c r="AF1268" i="64" s="1"/>
  <c r="AG1270" i="64" s="1"/>
  <c r="Q1270" i="64" l="1"/>
  <c r="P1270" i="64"/>
  <c r="N1274" i="64"/>
  <c r="O1274" i="64"/>
  <c r="K1268" i="64"/>
  <c r="AS1268" i="64"/>
  <c r="AQ1268" i="64" l="1"/>
  <c r="AQ1269" i="64" s="1"/>
  <c r="AQ1270" i="64" s="1"/>
  <c r="AQ1271" i="64" s="1"/>
  <c r="AR1268" i="64"/>
  <c r="AJ1268" i="64"/>
  <c r="L1268" i="64"/>
  <c r="H1268" i="64"/>
  <c r="Y1269" i="64"/>
  <c r="F1268" i="64"/>
  <c r="AH1268" i="64" l="1"/>
  <c r="I1268" i="64"/>
  <c r="AW1268" i="64"/>
  <c r="AI1268" i="64"/>
  <c r="AK1268" i="64" l="1"/>
  <c r="AA1269" i="64" s="1"/>
  <c r="AA1270" i="64" s="1"/>
  <c r="M1269" i="64"/>
  <c r="E1268" i="64"/>
  <c r="C1269" i="64" s="1"/>
  <c r="G1269" i="64" s="1"/>
  <c r="AB1269" i="64" l="1"/>
  <c r="D1269" i="64"/>
  <c r="J1269" i="64"/>
  <c r="AA1271" i="64"/>
  <c r="AC1269" i="64"/>
  <c r="AE1269" i="64" l="1"/>
  <c r="K1269" i="64"/>
  <c r="AR1269" i="64" s="1"/>
  <c r="AR1270" i="64" s="1"/>
  <c r="AR1271" i="64" s="1"/>
  <c r="AA1272" i="64"/>
  <c r="AS1269" i="64"/>
  <c r="AA1273" i="64" l="1"/>
  <c r="T1269" i="64"/>
  <c r="AV1270" i="64" s="1"/>
  <c r="AV1271" i="64" s="1"/>
  <c r="AV1272" i="64" s="1"/>
  <c r="AV1273" i="64" s="1"/>
  <c r="AV1274" i="64" s="1"/>
  <c r="H1269" i="64"/>
  <c r="L1269" i="64"/>
  <c r="AJ1269" i="64"/>
  <c r="Y1270" i="64"/>
  <c r="M1270" i="64" s="1"/>
  <c r="F1269" i="64"/>
  <c r="AW1269" i="64" l="1"/>
  <c r="AB1270" i="64"/>
  <c r="AI1269" i="64"/>
  <c r="I1269" i="64"/>
  <c r="AH1269" i="64"/>
  <c r="E1269" i="64" l="1"/>
  <c r="C1270" i="64" l="1"/>
  <c r="G1270" i="64" s="1"/>
  <c r="D1270" i="64"/>
  <c r="J1270" i="64"/>
  <c r="K1270" i="64" l="1"/>
  <c r="X1271" i="64" s="1"/>
  <c r="X1272" i="64" s="1"/>
  <c r="X1273" i="64" s="1"/>
  <c r="X1274" i="64" s="1"/>
  <c r="X1275" i="64" s="1"/>
  <c r="AC1270" i="64"/>
  <c r="AS1270" i="64"/>
  <c r="Y1271" i="64" l="1"/>
  <c r="M1271" i="64" s="1"/>
  <c r="AW1270" i="64"/>
  <c r="L1270" i="64"/>
  <c r="H1270" i="64"/>
  <c r="AJ1270" i="64"/>
  <c r="AE1270" i="64"/>
  <c r="F1270" i="64"/>
  <c r="AI1270" i="64" l="1"/>
  <c r="I1270" i="64"/>
  <c r="AH1270" i="64"/>
  <c r="E1270" i="64" l="1"/>
  <c r="C1271" i="64" l="1"/>
  <c r="G1271" i="64" s="1"/>
  <c r="W1271" i="64" s="1"/>
  <c r="W1272" i="64" s="1"/>
  <c r="W1273" i="64" s="1"/>
  <c r="W1274" i="64" s="1"/>
  <c r="D1271" i="64"/>
  <c r="J1271" i="64"/>
  <c r="K1271" i="64" l="1"/>
  <c r="F1271" i="64" s="1"/>
  <c r="AN1277" i="64"/>
  <c r="T1277" i="64" s="1"/>
  <c r="T1278" i="64" s="1"/>
  <c r="AS1271" i="64"/>
  <c r="AC1271" i="64"/>
  <c r="AB1271" i="64" l="1"/>
  <c r="AE1271" i="64"/>
  <c r="Y1272" i="64"/>
  <c r="AW1271" i="64"/>
  <c r="AJ1271" i="64"/>
  <c r="L1271" i="64"/>
  <c r="H1271" i="64"/>
  <c r="AR1272" i="64" s="1"/>
  <c r="M1272" i="64" l="1"/>
  <c r="AO1272" i="64"/>
  <c r="I1271" i="64"/>
  <c r="AH1271" i="64"/>
  <c r="AP1272" i="64"/>
  <c r="AU1275" i="64"/>
  <c r="AT1275" i="64"/>
  <c r="Z1275" i="64"/>
  <c r="AI1271" i="64"/>
  <c r="AB1272" i="64" l="1"/>
  <c r="R1273" i="64"/>
  <c r="R1274" i="64" s="1"/>
  <c r="R1275" i="64" s="1"/>
  <c r="R1276" i="64" s="1"/>
  <c r="S1277" i="64" s="1"/>
  <c r="S1278" i="64" s="1"/>
  <c r="E1271" i="64"/>
  <c r="R1277" i="64" l="1"/>
  <c r="C1272" i="64"/>
  <c r="G1272" i="64" s="1"/>
  <c r="J1272" i="64"/>
  <c r="AC1272" i="64" l="1"/>
  <c r="K1272" i="64"/>
  <c r="AE1272" i="64" l="1"/>
  <c r="L1272" i="64"/>
  <c r="AJ1272" i="64"/>
  <c r="D1272" i="64"/>
  <c r="AQ1272" i="64" s="1"/>
  <c r="AI1272" i="64" l="1"/>
  <c r="AL1272" i="64" s="1"/>
  <c r="AM1272" i="64" s="1"/>
  <c r="F1272" i="64"/>
  <c r="U1273" i="64" s="1"/>
  <c r="U1274" i="64" s="1"/>
  <c r="U1275" i="64" s="1"/>
  <c r="U1276" i="64" s="1"/>
  <c r="U1277" i="64" s="1"/>
  <c r="AS1272" i="64"/>
  <c r="I1272" i="64"/>
  <c r="H1272" i="64"/>
  <c r="AH1272" i="64" l="1"/>
  <c r="Y1273" i="64"/>
  <c r="M1273" i="64" s="1"/>
  <c r="AW1272" i="64"/>
  <c r="E1272" i="64"/>
  <c r="C1273" i="64" s="1"/>
  <c r="G1273" i="64" s="1"/>
  <c r="AC1273" i="64" s="1"/>
  <c r="AE1273" i="64" l="1"/>
  <c r="AF1273" i="64" s="1"/>
  <c r="AG1275" i="64" s="1"/>
  <c r="D1273" i="64"/>
  <c r="AS1273" i="64" s="1"/>
  <c r="AB1273" i="64"/>
  <c r="J1273" i="64"/>
  <c r="V1277" i="64"/>
  <c r="V1278" i="64" s="1"/>
  <c r="K1273" i="64" l="1"/>
  <c r="Y1274" i="64"/>
  <c r="Q1275" i="64"/>
  <c r="P1275" i="64"/>
  <c r="N1279" i="64"/>
  <c r="O1279" i="64"/>
  <c r="AQ1273" i="64" l="1"/>
  <c r="AQ1274" i="64" s="1"/>
  <c r="AQ1275" i="64" s="1"/>
  <c r="AQ1276" i="64" s="1"/>
  <c r="AR1273" i="64"/>
  <c r="F1273" i="64"/>
  <c r="AJ1273" i="64"/>
  <c r="L1273" i="64"/>
  <c r="H1273" i="64"/>
  <c r="AH1273" i="64" l="1"/>
  <c r="I1273" i="64"/>
  <c r="AI1273" i="64"/>
  <c r="AW1273" i="64"/>
  <c r="AK1273" i="64" l="1"/>
  <c r="M1274" i="64" s="1"/>
  <c r="AA1274" i="64"/>
  <c r="E1273" i="64"/>
  <c r="C1274" i="64" s="1"/>
  <c r="G1274" i="64" s="1"/>
  <c r="D1274" i="64" l="1"/>
  <c r="AB1274" i="64"/>
  <c r="J1274" i="64"/>
  <c r="AC1274" i="64"/>
  <c r="AS1274" i="64"/>
  <c r="AA1275" i="64"/>
  <c r="Y1275" i="64" l="1"/>
  <c r="M1275" i="64" s="1"/>
  <c r="AE1274" i="64"/>
  <c r="K1274" i="64"/>
  <c r="AR1274" i="64" s="1"/>
  <c r="AR1275" i="64" s="1"/>
  <c r="AR1276" i="64" s="1"/>
  <c r="AA1276" i="64"/>
  <c r="AB1275" i="64" l="1"/>
  <c r="T1274" i="64"/>
  <c r="AV1275" i="64" s="1"/>
  <c r="AV1276" i="64" s="1"/>
  <c r="AV1277" i="64" s="1"/>
  <c r="AV1278" i="64" s="1"/>
  <c r="AV1279" i="64" s="1"/>
  <c r="AJ1274" i="64"/>
  <c r="H1274" i="64"/>
  <c r="L1274" i="64"/>
  <c r="AA1277" i="64"/>
  <c r="F1274" i="64"/>
  <c r="I1274" i="64" l="1"/>
  <c r="AH1274" i="64"/>
  <c r="AI1274" i="64"/>
  <c r="AW1274" i="64"/>
  <c r="AA1278" i="64"/>
  <c r="E1274" i="64" l="1"/>
  <c r="C1275" i="64" l="1"/>
  <c r="G1275" i="64" s="1"/>
  <c r="D1275" i="64"/>
  <c r="J1275" i="64"/>
  <c r="K1275" i="64" l="1"/>
  <c r="X1276" i="64" s="1"/>
  <c r="X1277" i="64" s="1"/>
  <c r="X1278" i="64" s="1"/>
  <c r="X1279" i="64" s="1"/>
  <c r="X1280" i="64" s="1"/>
  <c r="AC1275" i="64"/>
  <c r="AS1275" i="64"/>
  <c r="Y1276" i="64" l="1"/>
  <c r="M1276" i="64" s="1"/>
  <c r="AW1275" i="64"/>
  <c r="L1275" i="64"/>
  <c r="H1275" i="64"/>
  <c r="AJ1275" i="64"/>
  <c r="AE1275" i="64"/>
  <c r="F1275" i="64"/>
  <c r="AI1275" i="64" l="1"/>
  <c r="I1275" i="64"/>
  <c r="AH1275" i="64"/>
  <c r="E1275" i="64" l="1"/>
  <c r="C1276" i="64" l="1"/>
  <c r="G1276" i="64" s="1"/>
  <c r="W1276" i="64" s="1"/>
  <c r="W1277" i="64" s="1"/>
  <c r="W1278" i="64" s="1"/>
  <c r="W1279" i="64" s="1"/>
  <c r="J1276" i="64"/>
  <c r="D1276" i="64"/>
  <c r="K1276" i="64" l="1"/>
  <c r="AN1282" i="64"/>
  <c r="T1282" i="64" s="1"/>
  <c r="T1283" i="64" s="1"/>
  <c r="AS1276" i="64"/>
  <c r="AC1276" i="64"/>
  <c r="AE1276" i="64" l="1"/>
  <c r="Y1277" i="64"/>
  <c r="AW1276" i="64"/>
  <c r="AB1276" i="64"/>
  <c r="AJ1276" i="64"/>
  <c r="H1276" i="64"/>
  <c r="AR1277" i="64" s="1"/>
  <c r="L1276" i="64"/>
  <c r="F1276" i="64"/>
  <c r="M1277" i="64" l="1"/>
  <c r="AO1277" i="64"/>
  <c r="AT1280" i="64"/>
  <c r="AU1280" i="64"/>
  <c r="Z1280" i="64"/>
  <c r="AH1276" i="64"/>
  <c r="AP1277" i="64"/>
  <c r="AI1276" i="64"/>
  <c r="I1276" i="64"/>
  <c r="R1278" i="64" l="1"/>
  <c r="R1279" i="64" s="1"/>
  <c r="R1280" i="64" s="1"/>
  <c r="R1281" i="64" s="1"/>
  <c r="R1282" i="64" s="1"/>
  <c r="AB1277" i="64"/>
  <c r="E1276" i="64"/>
  <c r="S1282" i="64" l="1"/>
  <c r="S1283" i="64" s="1"/>
  <c r="C1277" i="64"/>
  <c r="G1277" i="64" s="1"/>
  <c r="J1277" i="64"/>
  <c r="AC1277" i="64" l="1"/>
  <c r="K1277" i="64"/>
  <c r="AJ1277" i="64" l="1"/>
  <c r="L1277" i="64"/>
  <c r="D1277" i="64"/>
  <c r="AQ1277" i="64" s="1"/>
  <c r="AE1277" i="64"/>
  <c r="F1277" i="64" l="1"/>
  <c r="U1278" i="64" s="1"/>
  <c r="U1279" i="64" s="1"/>
  <c r="U1280" i="64" s="1"/>
  <c r="U1281" i="64" s="1"/>
  <c r="U1282" i="64" s="1"/>
  <c r="AS1277" i="64"/>
  <c r="I1277" i="64"/>
  <c r="AI1277" i="64"/>
  <c r="AL1277" i="64" s="1"/>
  <c r="AM1277" i="64" s="1"/>
  <c r="H1277" i="64"/>
  <c r="E1277" i="64" l="1"/>
  <c r="C1278" i="64" s="1"/>
  <c r="G1278" i="64" s="1"/>
  <c r="AC1278" i="64" s="1"/>
  <c r="AH1277" i="64"/>
  <c r="Y1278" i="64"/>
  <c r="M1278" i="64" s="1"/>
  <c r="AW1277" i="64"/>
  <c r="AB1278" i="64" l="1"/>
  <c r="D1278" i="64"/>
  <c r="J1278" i="64"/>
  <c r="V1282" i="64"/>
  <c r="V1283" i="64" s="1"/>
  <c r="AE1278" i="64"/>
  <c r="AF1278" i="64" s="1"/>
  <c r="AG1280" i="64" s="1"/>
  <c r="Q1280" i="64" l="1"/>
  <c r="P1280" i="64"/>
  <c r="N1284" i="64"/>
  <c r="O1284" i="64"/>
  <c r="AS1278" i="64"/>
  <c r="K1278" i="64"/>
  <c r="AR1278" i="64" l="1"/>
  <c r="AQ1278" i="64"/>
  <c r="AQ1279" i="64" s="1"/>
  <c r="AQ1280" i="64" s="1"/>
  <c r="AQ1281" i="64" s="1"/>
  <c r="F1278" i="64"/>
  <c r="Y1279" i="64"/>
  <c r="L1278" i="64"/>
  <c r="AJ1278" i="64"/>
  <c r="H1278" i="64"/>
  <c r="AH1278" i="64" l="1"/>
  <c r="AW1278" i="64"/>
  <c r="I1278" i="64"/>
  <c r="AI1278" i="64"/>
  <c r="AK1278" i="64" l="1"/>
  <c r="AA1279" i="64" s="1"/>
  <c r="AA1280" i="64" s="1"/>
  <c r="E1278" i="64"/>
  <c r="C1279" i="64" s="1"/>
  <c r="G1279" i="64" s="1"/>
  <c r="M1279" i="64" l="1"/>
  <c r="D1279" i="64" s="1"/>
  <c r="AA1281" i="64"/>
  <c r="AC1279" i="64"/>
  <c r="J1279" i="64" l="1"/>
  <c r="AB1279" i="64"/>
  <c r="AE1279" i="64"/>
  <c r="AA1282" i="64"/>
  <c r="K1279" i="64"/>
  <c r="AR1279" i="64" s="1"/>
  <c r="AR1280" i="64" s="1"/>
  <c r="AR1281" i="64" s="1"/>
  <c r="AS1279" i="64"/>
  <c r="F1279" i="64" l="1"/>
  <c r="Y1280" i="64"/>
  <c r="M1280" i="64" s="1"/>
  <c r="AA1283" i="64"/>
  <c r="T1279" i="64"/>
  <c r="AV1280" i="64" s="1"/>
  <c r="AV1281" i="64" s="1"/>
  <c r="AV1282" i="64" s="1"/>
  <c r="AV1283" i="64" s="1"/>
  <c r="AV1284" i="64" s="1"/>
  <c r="H1279" i="64"/>
  <c r="AJ1279" i="64"/>
  <c r="L1279" i="64"/>
  <c r="AI1279" i="64" l="1"/>
  <c r="AW1279" i="64"/>
  <c r="AH1279" i="64"/>
  <c r="I1279" i="64"/>
  <c r="AB1280" i="64"/>
  <c r="E1279" i="64" l="1"/>
  <c r="C1280" i="64" l="1"/>
  <c r="G1280" i="64" s="1"/>
  <c r="J1280" i="64"/>
  <c r="D1280" i="64"/>
  <c r="K1280" i="64" l="1"/>
  <c r="X1281" i="64" s="1"/>
  <c r="X1282" i="64" s="1"/>
  <c r="X1283" i="64" s="1"/>
  <c r="X1284" i="64" s="1"/>
  <c r="X1285" i="64" s="1"/>
  <c r="AC1280" i="64"/>
  <c r="AS1280" i="64"/>
  <c r="Y1281" i="64" l="1"/>
  <c r="M1281" i="64" s="1"/>
  <c r="AW1280" i="64"/>
  <c r="AE1280" i="64"/>
  <c r="AJ1280" i="64"/>
  <c r="L1280" i="64"/>
  <c r="H1280" i="64"/>
  <c r="F1280" i="64"/>
  <c r="AH1280" i="64" l="1"/>
  <c r="I1280" i="64"/>
  <c r="AI1280" i="64"/>
  <c r="E1280" i="64" l="1"/>
  <c r="C1281" i="64" l="1"/>
  <c r="G1281" i="64" s="1"/>
  <c r="W1281" i="64" s="1"/>
  <c r="W1282" i="64" s="1"/>
  <c r="W1283" i="64" s="1"/>
  <c r="W1284" i="64" s="1"/>
  <c r="J1281" i="64"/>
  <c r="D1281" i="64"/>
  <c r="K1281" i="64" l="1"/>
  <c r="AN1287" i="64"/>
  <c r="T1287" i="64" s="1"/>
  <c r="T1288" i="64" s="1"/>
  <c r="AS1281" i="64"/>
  <c r="AC1281" i="64"/>
  <c r="AE1281" i="64" l="1"/>
  <c r="Y1282" i="64"/>
  <c r="AW1281" i="64"/>
  <c r="AB1281" i="64"/>
  <c r="L1281" i="64"/>
  <c r="AJ1281" i="64"/>
  <c r="H1281" i="64"/>
  <c r="AR1282" i="64" s="1"/>
  <c r="F1281" i="64"/>
  <c r="M1282" i="64" l="1"/>
  <c r="AO1282" i="64"/>
  <c r="AU1285" i="64"/>
  <c r="AT1285" i="64"/>
  <c r="Z1285" i="64"/>
  <c r="AH1281" i="64"/>
  <c r="AP1282" i="64"/>
  <c r="AI1281" i="64"/>
  <c r="I1281" i="64"/>
  <c r="R1283" i="64" l="1"/>
  <c r="R1284" i="64" s="1"/>
  <c r="R1285" i="64" s="1"/>
  <c r="R1286" i="64" s="1"/>
  <c r="S1287" i="64" s="1"/>
  <c r="S1288" i="64" s="1"/>
  <c r="AB1282" i="64"/>
  <c r="E1281" i="64"/>
  <c r="C1282" i="64" s="1"/>
  <c r="G1282" i="64" s="1"/>
  <c r="R1287" i="64" l="1"/>
  <c r="J1282" i="64"/>
  <c r="AC1282" i="64"/>
  <c r="AE1282" i="64" l="1"/>
  <c r="K1282" i="64"/>
  <c r="AJ1282" i="64" l="1"/>
  <c r="L1282" i="64"/>
  <c r="D1282" i="64"/>
  <c r="AQ1282" i="64" s="1"/>
  <c r="F1282" i="64" l="1"/>
  <c r="U1283" i="64" s="1"/>
  <c r="U1284" i="64" s="1"/>
  <c r="U1285" i="64" s="1"/>
  <c r="U1286" i="64" s="1"/>
  <c r="U1287" i="64" s="1"/>
  <c r="I1282" i="64"/>
  <c r="AS1282" i="64"/>
  <c r="H1282" i="64"/>
  <c r="AI1282" i="64"/>
  <c r="AL1282" i="64" s="1"/>
  <c r="AM1282" i="64" s="1"/>
  <c r="Y1283" i="64" l="1"/>
  <c r="M1283" i="64" s="1"/>
  <c r="AW1282" i="64"/>
  <c r="AH1282" i="64"/>
  <c r="E1282" i="64"/>
  <c r="C1283" i="64" s="1"/>
  <c r="G1283" i="64" s="1"/>
  <c r="AC1283" i="64" s="1"/>
  <c r="AE1283" i="64" l="1"/>
  <c r="AF1283" i="64" s="1"/>
  <c r="AG1285" i="64" s="1"/>
  <c r="V1287" i="64"/>
  <c r="V1288" i="64" s="1"/>
  <c r="D1283" i="64"/>
  <c r="AB1283" i="64"/>
  <c r="J1283" i="64"/>
  <c r="N1289" i="64" l="1"/>
  <c r="O1289" i="64"/>
  <c r="AS1283" i="64"/>
  <c r="Q1285" i="64"/>
  <c r="P1285" i="64"/>
  <c r="K1283" i="64"/>
  <c r="AQ1283" i="64" l="1"/>
  <c r="AQ1284" i="64" s="1"/>
  <c r="AQ1285" i="64" s="1"/>
  <c r="AQ1286" i="64" s="1"/>
  <c r="AR1283" i="64"/>
  <c r="L1283" i="64"/>
  <c r="AJ1283" i="64"/>
  <c r="H1283" i="64"/>
  <c r="Y1284" i="64"/>
  <c r="F1283" i="64"/>
  <c r="AW1283" i="64" l="1"/>
  <c r="I1283" i="64"/>
  <c r="AH1283" i="64"/>
  <c r="AI1283" i="64"/>
  <c r="AK1283" i="64" l="1"/>
  <c r="AA1284" i="64" s="1"/>
  <c r="AA1285" i="64" s="1"/>
  <c r="M1284" i="64"/>
  <c r="E1283" i="64"/>
  <c r="C1284" i="64" s="1"/>
  <c r="G1284" i="64" s="1"/>
  <c r="J1284" i="64" l="1"/>
  <c r="K1284" i="64" s="1"/>
  <c r="AR1284" i="64" s="1"/>
  <c r="AR1285" i="64" s="1"/>
  <c r="AR1286" i="64" s="1"/>
  <c r="D1284" i="64"/>
  <c r="AS1284" i="64" s="1"/>
  <c r="AB1284" i="64"/>
  <c r="AA1286" i="64"/>
  <c r="AC1284" i="64"/>
  <c r="F1284" i="64" l="1"/>
  <c r="AA1287" i="64"/>
  <c r="Y1285" i="64"/>
  <c r="M1285" i="64" s="1"/>
  <c r="AE1284" i="64"/>
  <c r="T1284" i="64"/>
  <c r="AV1285" i="64" s="1"/>
  <c r="AV1286" i="64" s="1"/>
  <c r="AV1287" i="64" s="1"/>
  <c r="AV1288" i="64" s="1"/>
  <c r="AV1289" i="64" s="1"/>
  <c r="L1284" i="64"/>
  <c r="H1284" i="64"/>
  <c r="AJ1284" i="64"/>
  <c r="AW1284" i="64" l="1"/>
  <c r="AB1285" i="64"/>
  <c r="AA1288" i="64"/>
  <c r="AI1284" i="64"/>
  <c r="AH1284" i="64"/>
  <c r="I1284" i="64"/>
  <c r="E1284" i="64" l="1"/>
  <c r="C1285" i="64" l="1"/>
  <c r="G1285" i="64" s="1"/>
  <c r="D1285" i="64"/>
  <c r="J1285" i="64"/>
  <c r="K1285" i="64" l="1"/>
  <c r="X1286" i="64" s="1"/>
  <c r="X1287" i="64" s="1"/>
  <c r="X1288" i="64" s="1"/>
  <c r="X1289" i="64" s="1"/>
  <c r="X1290" i="64" s="1"/>
  <c r="AS1285" i="64"/>
  <c r="AC1285" i="64"/>
  <c r="Y1286" i="64" l="1"/>
  <c r="M1286" i="64" s="1"/>
  <c r="AW1285" i="64"/>
  <c r="AE1285" i="64"/>
  <c r="AJ1285" i="64"/>
  <c r="H1285" i="64"/>
  <c r="L1285" i="64"/>
  <c r="F1285" i="64"/>
  <c r="AH1285" i="64" l="1"/>
  <c r="AI1285" i="64"/>
  <c r="I1285" i="64"/>
  <c r="E1285" i="64" l="1"/>
  <c r="C1286" i="64" l="1"/>
  <c r="G1286" i="64" s="1"/>
  <c r="W1286" i="64" s="1"/>
  <c r="W1287" i="64" s="1"/>
  <c r="W1288" i="64" s="1"/>
  <c r="W1289" i="64" s="1"/>
  <c r="D1286" i="64"/>
  <c r="J1286" i="64"/>
  <c r="K1286" i="64" l="1"/>
  <c r="F1286" i="64" s="1"/>
  <c r="AN1292" i="64"/>
  <c r="T1292" i="64" s="1"/>
  <c r="T1293" i="64" s="1"/>
  <c r="AS1286" i="64"/>
  <c r="AC1286" i="64"/>
  <c r="AB1286" i="64" l="1"/>
  <c r="AE1286" i="64"/>
  <c r="Y1287" i="64"/>
  <c r="AW1286" i="64"/>
  <c r="H1286" i="64"/>
  <c r="AR1287" i="64" s="1"/>
  <c r="L1286" i="64"/>
  <c r="AJ1286" i="64"/>
  <c r="M1287" i="64" l="1"/>
  <c r="AO1287" i="64"/>
  <c r="AI1286" i="64"/>
  <c r="I1286" i="64"/>
  <c r="Z1290" i="64"/>
  <c r="AU1290" i="64"/>
  <c r="AT1290" i="64"/>
  <c r="AP1287" i="64"/>
  <c r="AH1286" i="64"/>
  <c r="AB1287" i="64" l="1"/>
  <c r="R1288" i="64"/>
  <c r="R1289" i="64" s="1"/>
  <c r="R1290" i="64" s="1"/>
  <c r="R1291" i="64" s="1"/>
  <c r="S1292" i="64" s="1"/>
  <c r="S1293" i="64" s="1"/>
  <c r="E1286" i="64"/>
  <c r="R1292" i="64" l="1"/>
  <c r="C1287" i="64"/>
  <c r="G1287" i="64" s="1"/>
  <c r="J1287" i="64"/>
  <c r="K1287" i="64" l="1"/>
  <c r="AC1287" i="64"/>
  <c r="AE1287" i="64" l="1"/>
  <c r="AJ1287" i="64"/>
  <c r="L1287" i="64"/>
  <c r="D1287" i="64"/>
  <c r="AQ1287" i="64" s="1"/>
  <c r="F1287" i="64" l="1"/>
  <c r="U1288" i="64" s="1"/>
  <c r="U1289" i="64" s="1"/>
  <c r="U1290" i="64" s="1"/>
  <c r="U1291" i="64" s="1"/>
  <c r="U1292" i="64" s="1"/>
  <c r="I1287" i="64"/>
  <c r="AS1287" i="64"/>
  <c r="H1287" i="64"/>
  <c r="AI1287" i="64"/>
  <c r="AL1287" i="64" s="1"/>
  <c r="AM1287" i="64" s="1"/>
  <c r="AH1287" i="64" l="1"/>
  <c r="Y1288" i="64"/>
  <c r="M1288" i="64" s="1"/>
  <c r="AW1287" i="64"/>
  <c r="E1287" i="64"/>
  <c r="C1288" i="64" s="1"/>
  <c r="G1288" i="64" s="1"/>
  <c r="AC1288" i="64" s="1"/>
  <c r="D1288" i="64" l="1"/>
  <c r="AB1288" i="64"/>
  <c r="J1288" i="64"/>
  <c r="AE1288" i="64"/>
  <c r="AF1288" i="64" s="1"/>
  <c r="AG1290" i="64" s="1"/>
  <c r="V1292" i="64"/>
  <c r="V1293" i="64" s="1"/>
  <c r="P1290" i="64" l="1"/>
  <c r="Q1290" i="64"/>
  <c r="K1288" i="64"/>
  <c r="N1294" i="64"/>
  <c r="O1294" i="64"/>
  <c r="AS1288" i="64"/>
  <c r="AR1288" i="64" l="1"/>
  <c r="AQ1288" i="64"/>
  <c r="AQ1289" i="64" s="1"/>
  <c r="AQ1290" i="64" s="1"/>
  <c r="AQ1291" i="64" s="1"/>
  <c r="F1288" i="64"/>
  <c r="L1288" i="64"/>
  <c r="AJ1288" i="64"/>
  <c r="H1288" i="64"/>
  <c r="Y1289" i="64"/>
  <c r="AW1288" i="64" l="1"/>
  <c r="AH1288" i="64"/>
  <c r="AI1288" i="64"/>
  <c r="I1288" i="64"/>
  <c r="AK1288" i="64" l="1"/>
  <c r="AA1289" i="64" s="1"/>
  <c r="AA1290" i="64" s="1"/>
  <c r="E1288" i="64"/>
  <c r="C1289" i="64" s="1"/>
  <c r="G1289" i="64" s="1"/>
  <c r="M1289" i="64" l="1"/>
  <c r="AB1289" i="64" s="1"/>
  <c r="AA1291" i="64"/>
  <c r="AC1289" i="64"/>
  <c r="D1289" i="64" l="1"/>
  <c r="AS1289" i="64" s="1"/>
  <c r="J1289" i="64"/>
  <c r="K1289" i="64" s="1"/>
  <c r="AR1289" i="64" s="1"/>
  <c r="AR1290" i="64" s="1"/>
  <c r="AR1291" i="64" s="1"/>
  <c r="Y1290" i="64"/>
  <c r="M1290" i="64" s="1"/>
  <c r="AE1289" i="64"/>
  <c r="AA1292" i="64"/>
  <c r="AJ1289" i="64"/>
  <c r="H1289" i="64" l="1"/>
  <c r="T1289" i="64"/>
  <c r="AV1290" i="64" s="1"/>
  <c r="AV1291" i="64" s="1"/>
  <c r="AV1292" i="64" s="1"/>
  <c r="AV1293" i="64" s="1"/>
  <c r="AV1294" i="64" s="1"/>
  <c r="L1289" i="64"/>
  <c r="I1289" i="64" s="1"/>
  <c r="F1289" i="64"/>
  <c r="AA1293" i="64"/>
  <c r="AI1289" i="64"/>
  <c r="AH1289" i="64"/>
  <c r="AB1290" i="64"/>
  <c r="AW1289" i="64" l="1"/>
  <c r="E1289" i="64"/>
  <c r="C1290" i="64" l="1"/>
  <c r="G1290" i="64" s="1"/>
  <c r="D1290" i="64"/>
  <c r="J1290" i="64"/>
  <c r="K1290" i="64" l="1"/>
  <c r="X1291" i="64" s="1"/>
  <c r="X1292" i="64" s="1"/>
  <c r="X1293" i="64" s="1"/>
  <c r="X1294" i="64" s="1"/>
  <c r="X1295" i="64" s="1"/>
  <c r="AS1290" i="64"/>
  <c r="AC1290" i="64"/>
  <c r="Y1291" i="64" l="1"/>
  <c r="M1291" i="64" s="1"/>
  <c r="AW1290" i="64"/>
  <c r="AE1290" i="64"/>
  <c r="H1290" i="64"/>
  <c r="AJ1290" i="64"/>
  <c r="L1290" i="64"/>
  <c r="F1290" i="64"/>
  <c r="I1290" i="64" l="1"/>
  <c r="AI1290" i="64"/>
  <c r="AH1290" i="64"/>
  <c r="E1290" i="64" l="1"/>
  <c r="C1291" i="64" l="1"/>
  <c r="G1291" i="64" s="1"/>
  <c r="W1291" i="64" s="1"/>
  <c r="W1292" i="64" s="1"/>
  <c r="W1293" i="64" s="1"/>
  <c r="W1294" i="64" s="1"/>
  <c r="D1291" i="64"/>
  <c r="J1291" i="64"/>
  <c r="K1291" i="64" l="1"/>
  <c r="F1291" i="64" s="1"/>
  <c r="AN1297" i="64"/>
  <c r="T1297" i="64" s="1"/>
  <c r="T1298" i="64" s="1"/>
  <c r="AS1291" i="64"/>
  <c r="AC1291" i="64"/>
  <c r="AB1291" i="64" l="1"/>
  <c r="AE1291" i="64"/>
  <c r="Y1292" i="64"/>
  <c r="AW1291" i="64"/>
  <c r="L1291" i="64"/>
  <c r="H1291" i="64"/>
  <c r="AR1292" i="64" s="1"/>
  <c r="AJ1291" i="64"/>
  <c r="M1292" i="64" l="1"/>
  <c r="AO1292" i="64"/>
  <c r="AI1291" i="64"/>
  <c r="AP1292" i="64"/>
  <c r="AH1291" i="64"/>
  <c r="I1291" i="64"/>
  <c r="AU1295" i="64"/>
  <c r="AT1295" i="64"/>
  <c r="Z1295" i="64"/>
  <c r="AB1292" i="64" l="1"/>
  <c r="R1293" i="64"/>
  <c r="R1294" i="64" s="1"/>
  <c r="R1295" i="64" s="1"/>
  <c r="R1296" i="64" s="1"/>
  <c r="S1297" i="64" s="1"/>
  <c r="S1298" i="64" s="1"/>
  <c r="E1291" i="64"/>
  <c r="R1297" i="64" l="1"/>
  <c r="C1292" i="64"/>
  <c r="G1292" i="64" s="1"/>
  <c r="J1292" i="64"/>
  <c r="K1292" i="64" l="1"/>
  <c r="AC1292" i="64"/>
  <c r="AE1292" i="64" l="1"/>
  <c r="L1292" i="64"/>
  <c r="AJ1292" i="64"/>
  <c r="D1292" i="64"/>
  <c r="AQ1292" i="64" s="1"/>
  <c r="AI1292" i="64" l="1"/>
  <c r="AL1292" i="64" s="1"/>
  <c r="AM1292" i="64" s="1"/>
  <c r="F1292" i="64"/>
  <c r="U1293" i="64" s="1"/>
  <c r="U1294" i="64" s="1"/>
  <c r="U1295" i="64" s="1"/>
  <c r="U1296" i="64" s="1"/>
  <c r="U1297" i="64" s="1"/>
  <c r="AS1292" i="64"/>
  <c r="I1292" i="64"/>
  <c r="H1292" i="64"/>
  <c r="Y1293" i="64" l="1"/>
  <c r="M1293" i="64" s="1"/>
  <c r="AW1292" i="64"/>
  <c r="AH1292" i="64"/>
  <c r="E1292" i="64"/>
  <c r="C1293" i="64" s="1"/>
  <c r="G1293" i="64" s="1"/>
  <c r="AC1293" i="64" s="1"/>
  <c r="AE1293" i="64" l="1"/>
  <c r="AF1293" i="64" s="1"/>
  <c r="AG1295" i="64" s="1"/>
  <c r="V1297" i="64"/>
  <c r="V1298" i="64" s="1"/>
  <c r="D1293" i="64"/>
  <c r="AB1293" i="64"/>
  <c r="J1293" i="64"/>
  <c r="K1293" i="64" l="1"/>
  <c r="N1299" i="64"/>
  <c r="O1299" i="64"/>
  <c r="AS1293" i="64"/>
  <c r="Q1295" i="64"/>
  <c r="P1295" i="64"/>
  <c r="AR1293" i="64" l="1"/>
  <c r="AQ1293" i="64"/>
  <c r="AQ1294" i="64" s="1"/>
  <c r="AQ1295" i="64" s="1"/>
  <c r="AQ1296" i="64" s="1"/>
  <c r="F1293" i="64"/>
  <c r="Y1294" i="64"/>
  <c r="AJ1293" i="64"/>
  <c r="L1293" i="64"/>
  <c r="H1293" i="64"/>
  <c r="I1293" i="64" l="1"/>
  <c r="AW1293" i="64"/>
  <c r="AI1293" i="64"/>
  <c r="AH1293" i="64"/>
  <c r="AK1293" i="64" l="1"/>
  <c r="AA1294" i="64" s="1"/>
  <c r="AA1295" i="64" s="1"/>
  <c r="M1294" i="64"/>
  <c r="E1293" i="64"/>
  <c r="C1294" i="64" s="1"/>
  <c r="G1294" i="64" s="1"/>
  <c r="D1294" i="64" l="1"/>
  <c r="AB1294" i="64"/>
  <c r="J1294" i="64"/>
  <c r="AA1296" i="64"/>
  <c r="AC1294" i="64"/>
  <c r="AE1294" i="64" l="1"/>
  <c r="AA1297" i="64"/>
  <c r="K1294" i="64"/>
  <c r="AR1294" i="64" s="1"/>
  <c r="AR1295" i="64" s="1"/>
  <c r="AR1296" i="64" s="1"/>
  <c r="AS1294" i="64"/>
  <c r="F1294" i="64" l="1"/>
  <c r="T1294" i="64"/>
  <c r="AV1295" i="64" s="1"/>
  <c r="AV1296" i="64" s="1"/>
  <c r="AV1297" i="64" s="1"/>
  <c r="AV1298" i="64" s="1"/>
  <c r="AV1299" i="64" s="1"/>
  <c r="L1294" i="64"/>
  <c r="H1294" i="64"/>
  <c r="AJ1294" i="64"/>
  <c r="AA1298" i="64"/>
  <c r="Y1295" i="64"/>
  <c r="M1295" i="64" s="1"/>
  <c r="AB1295" i="64" l="1"/>
  <c r="AI1294" i="64"/>
  <c r="AW1294" i="64"/>
  <c r="AH1294" i="64"/>
  <c r="I1294" i="64"/>
  <c r="E1294" i="64" l="1"/>
  <c r="C1295" i="64" l="1"/>
  <c r="G1295" i="64" s="1"/>
  <c r="D1295" i="64"/>
  <c r="J1295" i="64"/>
  <c r="K1295" i="64" l="1"/>
  <c r="X1296" i="64" s="1"/>
  <c r="X1297" i="64" s="1"/>
  <c r="X1298" i="64" s="1"/>
  <c r="X1299" i="64" s="1"/>
  <c r="X1300" i="64" s="1"/>
  <c r="AC1295" i="64"/>
  <c r="AS1295" i="64"/>
  <c r="AE1295" i="64" l="1"/>
  <c r="Y1296" i="64"/>
  <c r="M1296" i="64" s="1"/>
  <c r="AW1295" i="64"/>
  <c r="H1295" i="64"/>
  <c r="AJ1295" i="64"/>
  <c r="L1295" i="64"/>
  <c r="F1295" i="64"/>
  <c r="I1295" i="64" l="1"/>
  <c r="AI1295" i="64"/>
  <c r="AH1295" i="64"/>
  <c r="E1295" i="64" l="1"/>
  <c r="C1296" i="64" l="1"/>
  <c r="G1296" i="64" s="1"/>
  <c r="W1296" i="64" s="1"/>
  <c r="W1297" i="64" s="1"/>
  <c r="W1298" i="64" s="1"/>
  <c r="W1299" i="64" s="1"/>
  <c r="J1296" i="64"/>
  <c r="D1296" i="64"/>
  <c r="K1296" i="64" l="1"/>
  <c r="AN1302" i="64"/>
  <c r="T1302" i="64" s="1"/>
  <c r="T1303" i="64" s="1"/>
  <c r="AC1296" i="64"/>
  <c r="AS1296" i="64"/>
  <c r="Y1297" i="64" l="1"/>
  <c r="AW1296" i="64"/>
  <c r="AE1296" i="64"/>
  <c r="AB1296" i="64"/>
  <c r="L1296" i="64"/>
  <c r="AJ1296" i="64"/>
  <c r="H1296" i="64"/>
  <c r="AR1297" i="64" s="1"/>
  <c r="F1296" i="64"/>
  <c r="M1297" i="64" l="1"/>
  <c r="AO1297" i="64"/>
  <c r="Z1300" i="64"/>
  <c r="AT1300" i="64"/>
  <c r="AU1300" i="64"/>
  <c r="AP1297" i="64"/>
  <c r="AH1296" i="64"/>
  <c r="AI1296" i="64"/>
  <c r="I1296" i="64"/>
  <c r="R1298" i="64" l="1"/>
  <c r="R1299" i="64" s="1"/>
  <c r="R1300" i="64" s="1"/>
  <c r="R1301" i="64" s="1"/>
  <c r="S1302" i="64" s="1"/>
  <c r="S1303" i="64" s="1"/>
  <c r="E1296" i="64"/>
  <c r="C1297" i="64" s="1"/>
  <c r="G1297" i="64" s="1"/>
  <c r="AB1297" i="64"/>
  <c r="R1302" i="64" l="1"/>
  <c r="J1297" i="64"/>
  <c r="K1297" i="64" s="1"/>
  <c r="AC1297" i="64"/>
  <c r="AE1297" i="64" l="1"/>
  <c r="L1297" i="64"/>
  <c r="AJ1297" i="64"/>
  <c r="D1297" i="64"/>
  <c r="AQ1297" i="64" s="1"/>
  <c r="H1297" i="64" l="1"/>
  <c r="AH1297" i="64" s="1"/>
  <c r="F1297" i="64"/>
  <c r="U1298" i="64" s="1"/>
  <c r="U1299" i="64" s="1"/>
  <c r="U1300" i="64" s="1"/>
  <c r="U1301" i="64" s="1"/>
  <c r="U1302" i="64" s="1"/>
  <c r="I1297" i="64"/>
  <c r="AS1297" i="64"/>
  <c r="AI1297" i="64"/>
  <c r="AL1297" i="64" s="1"/>
  <c r="AM1297" i="64" s="1"/>
  <c r="Y1298" i="64" l="1"/>
  <c r="M1298" i="64" s="1"/>
  <c r="AW1297" i="64"/>
  <c r="E1297" i="64"/>
  <c r="C1298" i="64" s="1"/>
  <c r="G1298" i="64" s="1"/>
  <c r="AC1298" i="64" s="1"/>
  <c r="V1302" i="64" l="1"/>
  <c r="V1303" i="64" s="1"/>
  <c r="AE1298" i="64"/>
  <c r="AF1298" i="64" s="1"/>
  <c r="AG1300" i="64" s="1"/>
  <c r="D1298" i="64"/>
  <c r="AS1298" i="64" s="1"/>
  <c r="AB1298" i="64"/>
  <c r="J1298" i="64"/>
  <c r="Y1299" i="64" l="1"/>
  <c r="P1300" i="64"/>
  <c r="Q1300" i="64"/>
  <c r="K1298" i="64"/>
  <c r="N1304" i="64"/>
  <c r="O1304" i="64"/>
  <c r="AQ1298" i="64" l="1"/>
  <c r="AQ1299" i="64" s="1"/>
  <c r="AQ1300" i="64" s="1"/>
  <c r="AQ1301" i="64" s="1"/>
  <c r="AR1298" i="64"/>
  <c r="H1298" i="64"/>
  <c r="AJ1298" i="64"/>
  <c r="L1298" i="64"/>
  <c r="F1298" i="64"/>
  <c r="AW1298" i="64" l="1"/>
  <c r="I1298" i="64"/>
  <c r="AI1298" i="64"/>
  <c r="AH1298" i="64"/>
  <c r="AK1298" i="64" l="1"/>
  <c r="M1299" i="64" s="1"/>
  <c r="AA1299" i="64"/>
  <c r="E1298" i="64"/>
  <c r="C1299" i="64" s="1"/>
  <c r="G1299" i="64" s="1"/>
  <c r="AC1299" i="64" l="1"/>
  <c r="D1299" i="64"/>
  <c r="AB1299" i="64"/>
  <c r="J1299" i="64"/>
  <c r="AA1300" i="64"/>
  <c r="AS1299" i="64" l="1"/>
  <c r="AE1299" i="64"/>
  <c r="K1299" i="64"/>
  <c r="AR1299" i="64" s="1"/>
  <c r="AR1300" i="64" s="1"/>
  <c r="AR1301" i="64" s="1"/>
  <c r="AA1301" i="64"/>
  <c r="AA1302" i="64" l="1"/>
  <c r="T1299" i="64"/>
  <c r="AV1300" i="64" s="1"/>
  <c r="AV1301" i="64" s="1"/>
  <c r="AV1302" i="64" s="1"/>
  <c r="AV1303" i="64" s="1"/>
  <c r="AV1304" i="64" s="1"/>
  <c r="H1299" i="64"/>
  <c r="L1299" i="64"/>
  <c r="AJ1299" i="64"/>
  <c r="Y1300" i="64"/>
  <c r="M1300" i="64" s="1"/>
  <c r="F1299" i="64"/>
  <c r="AW1299" i="64" l="1"/>
  <c r="AI1299" i="64"/>
  <c r="AH1299" i="64"/>
  <c r="AB1300" i="64"/>
  <c r="I1299" i="64"/>
  <c r="AA1303" i="64"/>
  <c r="E1299" i="64" l="1"/>
  <c r="C1300" i="64" l="1"/>
  <c r="G1300" i="64" s="1"/>
  <c r="D1300" i="64"/>
  <c r="J1300" i="64"/>
  <c r="K1300" i="64" l="1"/>
  <c r="X1301" i="64" s="1"/>
  <c r="X1302" i="64" s="1"/>
  <c r="X1303" i="64" s="1"/>
  <c r="X1304" i="64" s="1"/>
  <c r="X1305" i="64" s="1"/>
  <c r="AC1300" i="64"/>
  <c r="AS1300" i="64"/>
  <c r="AE1300" i="64" l="1"/>
  <c r="Y1301" i="64"/>
  <c r="M1301" i="64" s="1"/>
  <c r="AW1300" i="64"/>
  <c r="AJ1300" i="64"/>
  <c r="H1300" i="64"/>
  <c r="L1300" i="64"/>
  <c r="F1300" i="64"/>
  <c r="AH1300" i="64" l="1"/>
  <c r="I1300" i="64"/>
  <c r="AI1300" i="64"/>
  <c r="E1300" i="64" l="1"/>
  <c r="C1301" i="64" l="1"/>
  <c r="G1301" i="64" s="1"/>
  <c r="W1301" i="64" s="1"/>
  <c r="W1302" i="64" s="1"/>
  <c r="W1303" i="64" s="1"/>
  <c r="W1304" i="64" s="1"/>
  <c r="D1301" i="64"/>
  <c r="J1301" i="64"/>
  <c r="K1301" i="64" l="1"/>
  <c r="F1301" i="64" s="1"/>
  <c r="AN1307" i="64"/>
  <c r="T1307" i="64" s="1"/>
  <c r="T1308" i="64" s="1"/>
  <c r="AC1301" i="64"/>
  <c r="AS1301" i="64"/>
  <c r="AB1301" i="64" l="1"/>
  <c r="Y1302" i="64"/>
  <c r="AW1301" i="64"/>
  <c r="AE1301" i="64"/>
  <c r="H1301" i="64"/>
  <c r="AR1302" i="64" s="1"/>
  <c r="AJ1301" i="64"/>
  <c r="L1301" i="64"/>
  <c r="M1302" i="64" l="1"/>
  <c r="AO1302" i="64"/>
  <c r="I1301" i="64"/>
  <c r="AI1301" i="64"/>
  <c r="AU1305" i="64"/>
  <c r="AT1305" i="64"/>
  <c r="Z1305" i="64"/>
  <c r="AP1302" i="64"/>
  <c r="AH1301" i="64"/>
  <c r="AB1302" i="64" l="1"/>
  <c r="R1303" i="64"/>
  <c r="R1304" i="64" s="1"/>
  <c r="R1305" i="64" s="1"/>
  <c r="R1306" i="64" s="1"/>
  <c r="S1307" i="64" s="1"/>
  <c r="S1308" i="64" s="1"/>
  <c r="E1301" i="64"/>
  <c r="R1307" i="64" l="1"/>
  <c r="C1302" i="64"/>
  <c r="G1302" i="64" s="1"/>
  <c r="J1302" i="64"/>
  <c r="K1302" i="64" l="1"/>
  <c r="AC1302" i="64"/>
  <c r="AE1302" i="64" l="1"/>
  <c r="L1302" i="64"/>
  <c r="AJ1302" i="64"/>
  <c r="D1302" i="64"/>
  <c r="AQ1302" i="64" s="1"/>
  <c r="F1302" i="64" l="1"/>
  <c r="U1303" i="64" s="1"/>
  <c r="U1304" i="64" s="1"/>
  <c r="U1305" i="64" s="1"/>
  <c r="U1306" i="64" s="1"/>
  <c r="U1307" i="64" s="1"/>
  <c r="I1302" i="64"/>
  <c r="AS1302" i="64"/>
  <c r="AI1302" i="64"/>
  <c r="AL1302" i="64" s="1"/>
  <c r="AM1302" i="64" s="1"/>
  <c r="H1302" i="64"/>
  <c r="Y1303" i="64" l="1"/>
  <c r="M1303" i="64" s="1"/>
  <c r="AW1302" i="64"/>
  <c r="AH1302" i="64"/>
  <c r="E1302" i="64"/>
  <c r="C1303" i="64" s="1"/>
  <c r="G1303" i="64" s="1"/>
  <c r="AC1303" i="64" s="1"/>
  <c r="AE1303" i="64" l="1"/>
  <c r="AF1303" i="64" s="1"/>
  <c r="AG1305" i="64" s="1"/>
  <c r="V1307" i="64"/>
  <c r="V1308" i="64" s="1"/>
  <c r="D1303" i="64"/>
  <c r="AB1303" i="64"/>
  <c r="J1303" i="64"/>
  <c r="N1309" i="64" l="1"/>
  <c r="O1309" i="64"/>
  <c r="AS1303" i="64"/>
  <c r="P1305" i="64"/>
  <c r="Q1305" i="64"/>
  <c r="K1303" i="64"/>
  <c r="AQ1303" i="64" l="1"/>
  <c r="AQ1304" i="64" s="1"/>
  <c r="AQ1305" i="64" s="1"/>
  <c r="AQ1306" i="64" s="1"/>
  <c r="AR1303" i="64"/>
  <c r="AJ1303" i="64"/>
  <c r="L1303" i="64"/>
  <c r="H1303" i="64"/>
  <c r="Y1304" i="64"/>
  <c r="F1303" i="64"/>
  <c r="AW1303" i="64" l="1"/>
  <c r="I1303" i="64"/>
  <c r="AI1303" i="64"/>
  <c r="AH1303" i="64"/>
  <c r="AK1303" i="64" l="1"/>
  <c r="AA1304" i="64" s="1"/>
  <c r="AA1305" i="64" s="1"/>
  <c r="E1303" i="64"/>
  <c r="C1304" i="64" s="1"/>
  <c r="G1304" i="64" s="1"/>
  <c r="M1304" i="64" l="1"/>
  <c r="D1304" i="64" s="1"/>
  <c r="AS1304" i="64" s="1"/>
  <c r="AC1304" i="64"/>
  <c r="AA1306" i="64"/>
  <c r="J1304" i="64" l="1"/>
  <c r="AB1304" i="64"/>
  <c r="Y1305" i="64"/>
  <c r="M1305" i="64" s="1"/>
  <c r="AE1304" i="64"/>
  <c r="K1304" i="64"/>
  <c r="AR1304" i="64" s="1"/>
  <c r="AR1305" i="64" s="1"/>
  <c r="AR1306" i="64" s="1"/>
  <c r="AA1307" i="64"/>
  <c r="AA1308" i="64" l="1"/>
  <c r="T1304" i="64"/>
  <c r="AV1305" i="64" s="1"/>
  <c r="AV1306" i="64" s="1"/>
  <c r="AV1307" i="64" s="1"/>
  <c r="AV1308" i="64" s="1"/>
  <c r="AV1309" i="64" s="1"/>
  <c r="H1304" i="64"/>
  <c r="L1304" i="64"/>
  <c r="AJ1304" i="64"/>
  <c r="F1304" i="64"/>
  <c r="AB1305" i="64"/>
  <c r="AW1304" i="64" l="1"/>
  <c r="AH1304" i="64"/>
  <c r="I1304" i="64"/>
  <c r="AI1304" i="64"/>
  <c r="E1304" i="64" l="1"/>
  <c r="C1305" i="64" l="1"/>
  <c r="G1305" i="64" s="1"/>
  <c r="J1305" i="64"/>
  <c r="D1305" i="64"/>
  <c r="K1305" i="64" l="1"/>
  <c r="X1306" i="64" s="1"/>
  <c r="X1307" i="64" s="1"/>
  <c r="X1308" i="64" s="1"/>
  <c r="X1309" i="64" s="1"/>
  <c r="X1310" i="64" s="1"/>
  <c r="AS1305" i="64"/>
  <c r="AC1305" i="64"/>
  <c r="F1305" i="64" l="1"/>
  <c r="AE1305" i="64"/>
  <c r="Y1306" i="64"/>
  <c r="M1306" i="64" s="1"/>
  <c r="AW1305" i="64"/>
  <c r="AJ1305" i="64"/>
  <c r="H1305" i="64"/>
  <c r="L1305" i="64"/>
  <c r="AH1305" i="64" l="1"/>
  <c r="AI1305" i="64"/>
  <c r="I1305" i="64"/>
  <c r="E1305" i="64" l="1"/>
  <c r="C1306" i="64" l="1"/>
  <c r="G1306" i="64" s="1"/>
  <c r="W1306" i="64" s="1"/>
  <c r="W1307" i="64" s="1"/>
  <c r="W1308" i="64" s="1"/>
  <c r="W1309" i="64" s="1"/>
  <c r="D1306" i="64"/>
  <c r="J1306" i="64"/>
  <c r="K1306" i="64" l="1"/>
  <c r="F1306" i="64" s="1"/>
  <c r="AN1312" i="64"/>
  <c r="T1312" i="64" s="1"/>
  <c r="T1313" i="64" s="1"/>
  <c r="AC1306" i="64"/>
  <c r="AS1306" i="64"/>
  <c r="Y1307" i="64" l="1"/>
  <c r="AW1306" i="64"/>
  <c r="AE1306" i="64"/>
  <c r="AB1306" i="64"/>
  <c r="L1306" i="64"/>
  <c r="AJ1306" i="64"/>
  <c r="H1306" i="64"/>
  <c r="AR1307" i="64" s="1"/>
  <c r="M1307" i="64" l="1"/>
  <c r="AO1307" i="64"/>
  <c r="AU1310" i="64"/>
  <c r="Z1310" i="64"/>
  <c r="AT1310" i="64"/>
  <c r="AP1307" i="64"/>
  <c r="AH1306" i="64"/>
  <c r="AI1306" i="64"/>
  <c r="I1306" i="64"/>
  <c r="R1308" i="64" l="1"/>
  <c r="R1309" i="64" s="1"/>
  <c r="R1310" i="64" s="1"/>
  <c r="R1311" i="64" s="1"/>
  <c r="S1312" i="64" s="1"/>
  <c r="S1313" i="64" s="1"/>
  <c r="E1306" i="64"/>
  <c r="C1307" i="64" s="1"/>
  <c r="G1307" i="64" s="1"/>
  <c r="AB1307" i="64"/>
  <c r="R1312" i="64" l="1"/>
  <c r="AC1307" i="64"/>
  <c r="J1307" i="64"/>
  <c r="K1307" i="64" l="1"/>
  <c r="AE1307" i="64"/>
  <c r="AJ1307" i="64" l="1"/>
  <c r="L1307" i="64"/>
  <c r="D1307" i="64"/>
  <c r="AQ1307" i="64" s="1"/>
  <c r="F1307" i="64" l="1"/>
  <c r="U1308" i="64" s="1"/>
  <c r="U1309" i="64" s="1"/>
  <c r="U1310" i="64" s="1"/>
  <c r="U1311" i="64" s="1"/>
  <c r="U1312" i="64" s="1"/>
  <c r="AS1307" i="64"/>
  <c r="I1307" i="64"/>
  <c r="H1307" i="64"/>
  <c r="AI1307" i="64"/>
  <c r="AL1307" i="64" s="1"/>
  <c r="AM1307" i="64" s="1"/>
  <c r="E1307" i="64" l="1"/>
  <c r="C1308" i="64" s="1"/>
  <c r="G1308" i="64" s="1"/>
  <c r="AC1308" i="64" s="1"/>
  <c r="AH1307" i="64"/>
  <c r="Y1308" i="64"/>
  <c r="M1308" i="64" s="1"/>
  <c r="AW1307" i="64"/>
  <c r="D1308" i="64" l="1"/>
  <c r="AB1308" i="64"/>
  <c r="J1308" i="64"/>
  <c r="V1312" i="64"/>
  <c r="V1313" i="64" s="1"/>
  <c r="AE1308" i="64"/>
  <c r="AF1308" i="64" s="1"/>
  <c r="AG1310" i="64" s="1"/>
  <c r="Q1310" i="64" l="1"/>
  <c r="P1310" i="64"/>
  <c r="N1314" i="64"/>
  <c r="O1314" i="64"/>
  <c r="K1308" i="64"/>
  <c r="AS1308" i="64"/>
  <c r="AQ1308" i="64" l="1"/>
  <c r="AQ1309" i="64" s="1"/>
  <c r="AQ1310" i="64" s="1"/>
  <c r="AQ1311" i="64" s="1"/>
  <c r="AR1308" i="64"/>
  <c r="L1308" i="64"/>
  <c r="AJ1308" i="64"/>
  <c r="H1308" i="64"/>
  <c r="Y1309" i="64"/>
  <c r="F1308" i="64"/>
  <c r="AH1308" i="64" l="1"/>
  <c r="AI1308" i="64"/>
  <c r="AW1308" i="64"/>
  <c r="I1308" i="64"/>
  <c r="AK1308" i="64" l="1"/>
  <c r="AA1309" i="64" s="1"/>
  <c r="AA1310" i="64" s="1"/>
  <c r="M1309" i="64"/>
  <c r="E1308" i="64"/>
  <c r="C1309" i="64" s="1"/>
  <c r="G1309" i="64" s="1"/>
  <c r="AB1309" i="64" l="1"/>
  <c r="D1309" i="64"/>
  <c r="AS1309" i="64" s="1"/>
  <c r="J1309" i="64"/>
  <c r="AC1309" i="64"/>
  <c r="AA1311" i="64"/>
  <c r="Y1310" i="64" l="1"/>
  <c r="M1310" i="64" s="1"/>
  <c r="K1309" i="64"/>
  <c r="AR1309" i="64" s="1"/>
  <c r="AR1310" i="64" s="1"/>
  <c r="AR1311" i="64" s="1"/>
  <c r="AE1309" i="64"/>
  <c r="AA1312" i="64"/>
  <c r="F1309" i="64" l="1"/>
  <c r="AA1313" i="64"/>
  <c r="T1309" i="64"/>
  <c r="AV1310" i="64" s="1"/>
  <c r="AV1311" i="64" s="1"/>
  <c r="AV1312" i="64" s="1"/>
  <c r="AV1313" i="64" s="1"/>
  <c r="AV1314" i="64" s="1"/>
  <c r="L1309" i="64"/>
  <c r="H1309" i="64"/>
  <c r="AJ1309" i="64"/>
  <c r="AB1310" i="64"/>
  <c r="AW1309" i="64" l="1"/>
  <c r="AI1309" i="64"/>
  <c r="I1309" i="64"/>
  <c r="AH1309" i="64"/>
  <c r="E1309" i="64" l="1"/>
  <c r="C1310" i="64" l="1"/>
  <c r="G1310" i="64" s="1"/>
  <c r="D1310" i="64"/>
  <c r="J1310" i="64"/>
  <c r="K1310" i="64" l="1"/>
  <c r="X1311" i="64" s="1"/>
  <c r="X1312" i="64" s="1"/>
  <c r="X1313" i="64" s="1"/>
  <c r="X1314" i="64" s="1"/>
  <c r="X1315" i="64" s="1"/>
  <c r="AS1310" i="64"/>
  <c r="AC1310" i="64"/>
  <c r="AE1310" i="64" l="1"/>
  <c r="H1310" i="64"/>
  <c r="L1310" i="64"/>
  <c r="AJ1310" i="64"/>
  <c r="Y1311" i="64"/>
  <c r="M1311" i="64" s="1"/>
  <c r="AW1310" i="64"/>
  <c r="F1310" i="64"/>
  <c r="AI1310" i="64" l="1"/>
  <c r="AH1310" i="64"/>
  <c r="I1310" i="64"/>
  <c r="E1310" i="64" l="1"/>
  <c r="C1311" i="64" l="1"/>
  <c r="G1311" i="64" s="1"/>
  <c r="W1311" i="64" s="1"/>
  <c r="W1312" i="64" s="1"/>
  <c r="W1313" i="64" s="1"/>
  <c r="W1314" i="64" s="1"/>
  <c r="D1311" i="64"/>
  <c r="J1311" i="64"/>
  <c r="K1311" i="64" l="1"/>
  <c r="F1311" i="64" s="1"/>
  <c r="AN1317" i="64"/>
  <c r="T1317" i="64" s="1"/>
  <c r="T1318" i="64" s="1"/>
  <c r="AC1311" i="64"/>
  <c r="AS1311" i="64"/>
  <c r="Y1312" i="64" l="1"/>
  <c r="AW1311" i="64"/>
  <c r="AE1311" i="64"/>
  <c r="AB1311" i="64"/>
  <c r="AJ1311" i="64"/>
  <c r="L1311" i="64"/>
  <c r="H1311" i="64"/>
  <c r="AR1312" i="64" s="1"/>
  <c r="M1312" i="64" l="1"/>
  <c r="AO1312" i="64"/>
  <c r="AH1311" i="64"/>
  <c r="AP1312" i="64"/>
  <c r="AT1315" i="64"/>
  <c r="AU1315" i="64"/>
  <c r="Z1315" i="64"/>
  <c r="I1311" i="64"/>
  <c r="AI1311" i="64"/>
  <c r="R1313" i="64" l="1"/>
  <c r="R1314" i="64" s="1"/>
  <c r="R1315" i="64" s="1"/>
  <c r="R1316" i="64" s="1"/>
  <c r="S1317" i="64" s="1"/>
  <c r="S1318" i="64" s="1"/>
  <c r="AB1312" i="64"/>
  <c r="E1311" i="64"/>
  <c r="C1312" i="64" s="1"/>
  <c r="G1312" i="64" s="1"/>
  <c r="R1317" i="64" l="1"/>
  <c r="J1312" i="64"/>
  <c r="AC1312" i="64"/>
  <c r="AE1312" i="64" l="1"/>
  <c r="K1312" i="64"/>
  <c r="L1312" i="64" l="1"/>
  <c r="AJ1312" i="64"/>
  <c r="D1312" i="64"/>
  <c r="AQ1312" i="64" s="1"/>
  <c r="H1312" i="64" l="1"/>
  <c r="AH1312" i="64" s="1"/>
  <c r="AI1312" i="64"/>
  <c r="AL1312" i="64" s="1"/>
  <c r="AM1312" i="64" s="1"/>
  <c r="F1312" i="64"/>
  <c r="U1313" i="64" s="1"/>
  <c r="U1314" i="64" s="1"/>
  <c r="U1315" i="64" s="1"/>
  <c r="U1316" i="64" s="1"/>
  <c r="U1317" i="64" s="1"/>
  <c r="I1312" i="64"/>
  <c r="AS1312" i="64"/>
  <c r="Y1313" i="64" l="1"/>
  <c r="M1313" i="64" s="1"/>
  <c r="AW1312" i="64"/>
  <c r="E1312" i="64"/>
  <c r="C1313" i="64" s="1"/>
  <c r="G1313" i="64" s="1"/>
  <c r="AC1313" i="64" s="1"/>
  <c r="AE1313" i="64" l="1"/>
  <c r="AF1313" i="64" s="1"/>
  <c r="AG1315" i="64" s="1"/>
  <c r="V1317" i="64"/>
  <c r="V1318" i="64" s="1"/>
  <c r="D1313" i="64"/>
  <c r="AB1313" i="64"/>
  <c r="J1313" i="64"/>
  <c r="N1319" i="64" l="1"/>
  <c r="O1319" i="64"/>
  <c r="AS1313" i="64"/>
  <c r="Q1315" i="64"/>
  <c r="P1315" i="64"/>
  <c r="K1313" i="64"/>
  <c r="AQ1313" i="64" l="1"/>
  <c r="AQ1314" i="64" s="1"/>
  <c r="AQ1315" i="64" s="1"/>
  <c r="AQ1316" i="64" s="1"/>
  <c r="AR1313" i="64"/>
  <c r="L1313" i="64"/>
  <c r="H1313" i="64"/>
  <c r="AJ1313" i="64"/>
  <c r="Y1314" i="64"/>
  <c r="F1313" i="64"/>
  <c r="AI1313" i="64" l="1"/>
  <c r="I1313" i="64"/>
  <c r="AW1313" i="64"/>
  <c r="AH1313" i="64"/>
  <c r="AK1313" i="64" l="1"/>
  <c r="AA1314" i="64" s="1"/>
  <c r="AA1315" i="64" s="1"/>
  <c r="M1314" i="64"/>
  <c r="E1313" i="64"/>
  <c r="C1314" i="64" s="1"/>
  <c r="G1314" i="64" s="1"/>
  <c r="D1314" i="64" l="1"/>
  <c r="AB1314" i="64"/>
  <c r="J1314" i="64"/>
  <c r="AA1316" i="64"/>
  <c r="AC1314" i="64"/>
  <c r="AE1314" i="64" l="1"/>
  <c r="AA1317" i="64"/>
  <c r="K1314" i="64"/>
  <c r="AR1314" i="64" s="1"/>
  <c r="AR1315" i="64" s="1"/>
  <c r="AR1316" i="64" s="1"/>
  <c r="AS1314" i="64"/>
  <c r="F1314" i="64" l="1"/>
  <c r="AA1318" i="64"/>
  <c r="Y1315" i="64"/>
  <c r="M1315" i="64" s="1"/>
  <c r="T1314" i="64"/>
  <c r="AV1315" i="64" s="1"/>
  <c r="AV1316" i="64" s="1"/>
  <c r="AV1317" i="64" s="1"/>
  <c r="AV1318" i="64" s="1"/>
  <c r="AV1319" i="64" s="1"/>
  <c r="H1314" i="64"/>
  <c r="L1314" i="64"/>
  <c r="AJ1314" i="64"/>
  <c r="I1314" i="64" l="1"/>
  <c r="AI1314" i="64"/>
  <c r="AB1315" i="64"/>
  <c r="AH1314" i="64"/>
  <c r="AW1314" i="64"/>
  <c r="E1314" i="64" l="1"/>
  <c r="C1315" i="64" l="1"/>
  <c r="G1315" i="64" s="1"/>
  <c r="J1315" i="64"/>
  <c r="D1315" i="64"/>
  <c r="K1315" i="64" l="1"/>
  <c r="AC1315" i="64"/>
  <c r="AS1315" i="64"/>
  <c r="F1315" i="64" l="1"/>
  <c r="X1316" i="64"/>
  <c r="X1317" i="64" s="1"/>
  <c r="X1318" i="64" s="1"/>
  <c r="X1319" i="64" s="1"/>
  <c r="X1320" i="64" s="1"/>
  <c r="Y1316" i="64"/>
  <c r="M1316" i="64" s="1"/>
  <c r="AW1315" i="64"/>
  <c r="AE1315" i="64"/>
  <c r="L1315" i="64"/>
  <c r="AJ1315" i="64"/>
  <c r="H1315" i="64"/>
  <c r="AI1315" i="64" l="1"/>
  <c r="AH1315" i="64"/>
  <c r="I1315" i="64"/>
  <c r="E1315" i="64" l="1"/>
  <c r="C1316" i="64" l="1"/>
  <c r="G1316" i="64" s="1"/>
  <c r="W1316" i="64" s="1"/>
  <c r="W1317" i="64" s="1"/>
  <c r="W1318" i="64" s="1"/>
  <c r="W1319" i="64" s="1"/>
  <c r="D1316" i="64"/>
  <c r="J1316" i="64"/>
  <c r="K1316" i="64" l="1"/>
  <c r="F1316" i="64" s="1"/>
  <c r="AN1322" i="64"/>
  <c r="T1322" i="64" s="1"/>
  <c r="T1323" i="64" s="1"/>
  <c r="AS1316" i="64"/>
  <c r="AC1316" i="64"/>
  <c r="AE1316" i="64" l="1"/>
  <c r="Y1317" i="64"/>
  <c r="AW1316" i="64"/>
  <c r="AB1316" i="64"/>
  <c r="AJ1316" i="64"/>
  <c r="L1316" i="64"/>
  <c r="H1316" i="64"/>
  <c r="AR1317" i="64" s="1"/>
  <c r="M1317" i="64" l="1"/>
  <c r="AO1317" i="64"/>
  <c r="AH1316" i="64"/>
  <c r="AP1317" i="64"/>
  <c r="I1316" i="64"/>
  <c r="AI1316" i="64"/>
  <c r="AT1320" i="64"/>
  <c r="AU1320" i="64"/>
  <c r="Z1320" i="64"/>
  <c r="AB1317" i="64" l="1"/>
  <c r="R1318" i="64"/>
  <c r="R1319" i="64" s="1"/>
  <c r="R1320" i="64" s="1"/>
  <c r="R1321" i="64" s="1"/>
  <c r="S1322" i="64" s="1"/>
  <c r="S1323" i="64" s="1"/>
  <c r="E1316" i="64"/>
  <c r="R1322" i="64" l="1"/>
  <c r="C1317" i="64"/>
  <c r="G1317" i="64" s="1"/>
  <c r="J1317" i="64"/>
  <c r="AC1317" i="64" l="1"/>
  <c r="K1317" i="64"/>
  <c r="AE1317" i="64" l="1"/>
  <c r="L1317" i="64"/>
  <c r="AJ1317" i="64"/>
  <c r="D1317" i="64"/>
  <c r="AQ1317" i="64" s="1"/>
  <c r="F1317" i="64" l="1"/>
  <c r="U1318" i="64" s="1"/>
  <c r="U1319" i="64" s="1"/>
  <c r="U1320" i="64" s="1"/>
  <c r="U1321" i="64" s="1"/>
  <c r="U1322" i="64" s="1"/>
  <c r="AS1317" i="64"/>
  <c r="I1317" i="64"/>
  <c r="AI1317" i="64"/>
  <c r="AL1317" i="64" s="1"/>
  <c r="AM1317" i="64" s="1"/>
  <c r="H1317" i="64"/>
  <c r="AH1317" i="64" l="1"/>
  <c r="Y1318" i="64"/>
  <c r="M1318" i="64" s="1"/>
  <c r="AW1317" i="64"/>
  <c r="E1317" i="64"/>
  <c r="C1318" i="64" s="1"/>
  <c r="G1318" i="64" s="1"/>
  <c r="AC1318" i="64" s="1"/>
  <c r="AE1318" i="64" l="1"/>
  <c r="AF1318" i="64" s="1"/>
  <c r="AG1320" i="64" s="1"/>
  <c r="AB1318" i="64"/>
  <c r="D1318" i="64"/>
  <c r="J1318" i="64"/>
  <c r="V1322" i="64"/>
  <c r="V1323" i="64" s="1"/>
  <c r="K1318" i="64" l="1"/>
  <c r="P1320" i="64"/>
  <c r="Q1320" i="64"/>
  <c r="N1324" i="64"/>
  <c r="O1324" i="64"/>
  <c r="AS1318" i="64"/>
  <c r="AR1318" i="64" l="1"/>
  <c r="AQ1318" i="64"/>
  <c r="AQ1319" i="64" s="1"/>
  <c r="AQ1320" i="64" s="1"/>
  <c r="AQ1321" i="64" s="1"/>
  <c r="F1318" i="64"/>
  <c r="Y1319" i="64"/>
  <c r="AJ1318" i="64"/>
  <c r="L1318" i="64"/>
  <c r="H1318" i="64"/>
  <c r="I1318" i="64" l="1"/>
  <c r="AH1318" i="64"/>
  <c r="AI1318" i="64"/>
  <c r="AW1318" i="64"/>
  <c r="AK1318" i="64" l="1"/>
  <c r="AA1319" i="64" s="1"/>
  <c r="AA1320" i="64" s="1"/>
  <c r="E1318" i="64"/>
  <c r="C1319" i="64" s="1"/>
  <c r="G1319" i="64" s="1"/>
  <c r="M1319" i="64" l="1"/>
  <c r="AB1319" i="64" s="1"/>
  <c r="AC1319" i="64"/>
  <c r="AA1321" i="64"/>
  <c r="D1319" i="64" l="1"/>
  <c r="AS1319" i="64" s="1"/>
  <c r="J1319" i="64"/>
  <c r="K1319" i="64" s="1"/>
  <c r="AR1319" i="64" s="1"/>
  <c r="AR1320" i="64" s="1"/>
  <c r="AR1321" i="64" s="1"/>
  <c r="AA1322" i="64"/>
  <c r="AE1319" i="64"/>
  <c r="F1319" i="64" l="1"/>
  <c r="AA1323" i="64"/>
  <c r="Y1320" i="64"/>
  <c r="M1320" i="64" s="1"/>
  <c r="T1319" i="64"/>
  <c r="AV1320" i="64" s="1"/>
  <c r="AV1321" i="64" s="1"/>
  <c r="AV1322" i="64" s="1"/>
  <c r="AV1323" i="64" s="1"/>
  <c r="AV1324" i="64" s="1"/>
  <c r="L1319" i="64"/>
  <c r="H1319" i="64"/>
  <c r="AJ1319" i="64"/>
  <c r="AH1319" i="64" l="1"/>
  <c r="AW1319" i="64"/>
  <c r="I1319" i="64"/>
  <c r="AB1320" i="64"/>
  <c r="AI1319" i="64"/>
  <c r="E1319" i="64" l="1"/>
  <c r="C1320" i="64" l="1"/>
  <c r="G1320" i="64" s="1"/>
  <c r="D1320" i="64"/>
  <c r="J1320" i="64"/>
  <c r="K1320" i="64" l="1"/>
  <c r="X1321" i="64" s="1"/>
  <c r="X1322" i="64" s="1"/>
  <c r="X1323" i="64" s="1"/>
  <c r="X1324" i="64" s="1"/>
  <c r="X1325" i="64" s="1"/>
  <c r="AC1320" i="64"/>
  <c r="AS1320" i="64"/>
  <c r="AE1320" i="64" l="1"/>
  <c r="Y1321" i="64"/>
  <c r="M1321" i="64" s="1"/>
  <c r="AW1320" i="64"/>
  <c r="AJ1320" i="64"/>
  <c r="H1320" i="64"/>
  <c r="L1320" i="64"/>
  <c r="F1320" i="64"/>
  <c r="AH1320" i="64" l="1"/>
  <c r="I1320" i="64"/>
  <c r="AI1320" i="64"/>
  <c r="E1320" i="64" l="1"/>
  <c r="C1321" i="64" l="1"/>
  <c r="G1321" i="64" s="1"/>
  <c r="W1321" i="64" s="1"/>
  <c r="W1322" i="64" s="1"/>
  <c r="W1323" i="64" s="1"/>
  <c r="W1324" i="64" s="1"/>
  <c r="J1321" i="64"/>
  <c r="D1321" i="64"/>
  <c r="K1321" i="64" l="1"/>
  <c r="AN1327" i="64"/>
  <c r="T1327" i="64" s="1"/>
  <c r="T1328" i="64" s="1"/>
  <c r="AC1321" i="64"/>
  <c r="AS1321" i="64"/>
  <c r="Y1322" i="64" l="1"/>
  <c r="AW1321" i="64"/>
  <c r="AE1321" i="64"/>
  <c r="AB1321" i="64"/>
  <c r="H1321" i="64"/>
  <c r="AR1322" i="64" s="1"/>
  <c r="AJ1321" i="64"/>
  <c r="L1321" i="64"/>
  <c r="F1321" i="64"/>
  <c r="M1322" i="64" l="1"/>
  <c r="AO1322" i="64"/>
  <c r="I1321" i="64"/>
  <c r="AI1321" i="64"/>
  <c r="AU1325" i="64"/>
  <c r="AT1325" i="64"/>
  <c r="Z1325" i="64"/>
  <c r="AP1322" i="64"/>
  <c r="AH1321" i="64"/>
  <c r="R1323" i="64" l="1"/>
  <c r="R1324" i="64" s="1"/>
  <c r="R1325" i="64" s="1"/>
  <c r="R1326" i="64" s="1"/>
  <c r="R1327" i="64" s="1"/>
  <c r="E1321" i="64"/>
  <c r="C1322" i="64" s="1"/>
  <c r="G1322" i="64" s="1"/>
  <c r="AB1322" i="64"/>
  <c r="J1322" i="64" l="1"/>
  <c r="K1322" i="64" s="1"/>
  <c r="S1327" i="64"/>
  <c r="S1328" i="64" s="1"/>
  <c r="AC1322" i="64"/>
  <c r="AE1322" i="64" l="1"/>
  <c r="L1322" i="64"/>
  <c r="AJ1322" i="64"/>
  <c r="D1322" i="64"/>
  <c r="AQ1322" i="64" s="1"/>
  <c r="H1322" i="64" l="1"/>
  <c r="AH1322" i="64" s="1"/>
  <c r="F1322" i="64"/>
  <c r="U1323" i="64" s="1"/>
  <c r="U1324" i="64" s="1"/>
  <c r="U1325" i="64" s="1"/>
  <c r="U1326" i="64" s="1"/>
  <c r="U1327" i="64" s="1"/>
  <c r="I1322" i="64"/>
  <c r="AS1322" i="64"/>
  <c r="AI1322" i="64"/>
  <c r="AL1322" i="64" s="1"/>
  <c r="AM1322" i="64" s="1"/>
  <c r="Y1323" i="64" l="1"/>
  <c r="M1323" i="64" s="1"/>
  <c r="AW1322" i="64"/>
  <c r="E1322" i="64"/>
  <c r="C1323" i="64" s="1"/>
  <c r="G1323" i="64" s="1"/>
  <c r="AC1323" i="64" s="1"/>
  <c r="V1327" i="64" l="1"/>
  <c r="V1328" i="64" s="1"/>
  <c r="D1323" i="64"/>
  <c r="AB1323" i="64"/>
  <c r="J1323" i="64"/>
  <c r="AE1323" i="64"/>
  <c r="AF1323" i="64" s="1"/>
  <c r="AG1325" i="64" s="1"/>
  <c r="K1323" i="64" l="1"/>
  <c r="AS1323" i="64"/>
  <c r="P1325" i="64"/>
  <c r="Q1325" i="64"/>
  <c r="N1329" i="64"/>
  <c r="O1329" i="64"/>
  <c r="AQ1323" i="64" l="1"/>
  <c r="AQ1324" i="64" s="1"/>
  <c r="AQ1325" i="64" s="1"/>
  <c r="AQ1326" i="64" s="1"/>
  <c r="AR1323" i="64"/>
  <c r="F1323" i="64"/>
  <c r="Y1324" i="64"/>
  <c r="L1323" i="64"/>
  <c r="AJ1323" i="64"/>
  <c r="H1323" i="64"/>
  <c r="AI1323" i="64" l="1"/>
  <c r="AH1323" i="64"/>
  <c r="I1323" i="64"/>
  <c r="AW1323" i="64"/>
  <c r="AK1323" i="64" l="1"/>
  <c r="AA1324" i="64" s="1"/>
  <c r="AA1325" i="64" s="1"/>
  <c r="E1323" i="64"/>
  <c r="C1324" i="64" s="1"/>
  <c r="G1324" i="64" s="1"/>
  <c r="M1324" i="64" l="1"/>
  <c r="AB1324" i="64" s="1"/>
  <c r="AA1326" i="64"/>
  <c r="AC1324" i="64"/>
  <c r="D1324" i="64" l="1"/>
  <c r="J1324" i="64"/>
  <c r="K1324" i="64" s="1"/>
  <c r="AR1324" i="64" s="1"/>
  <c r="AR1325" i="64" s="1"/>
  <c r="AR1326" i="64" s="1"/>
  <c r="AE1324" i="64"/>
  <c r="AS1324" i="64"/>
  <c r="AA1327" i="64"/>
  <c r="AA1328" i="64" l="1"/>
  <c r="T1324" i="64"/>
  <c r="AV1325" i="64" s="1"/>
  <c r="AV1326" i="64" s="1"/>
  <c r="AV1327" i="64" s="1"/>
  <c r="AV1328" i="64" s="1"/>
  <c r="AV1329" i="64" s="1"/>
  <c r="AJ1324" i="64"/>
  <c r="H1324" i="64"/>
  <c r="L1324" i="64"/>
  <c r="Y1325" i="64"/>
  <c r="M1325" i="64" s="1"/>
  <c r="F1324" i="64"/>
  <c r="AB1325" i="64" l="1"/>
  <c r="I1324" i="64"/>
  <c r="AW1324" i="64"/>
  <c r="AI1324" i="64"/>
  <c r="AH1324" i="64"/>
  <c r="E1324" i="64" l="1"/>
  <c r="C1325" i="64" l="1"/>
  <c r="G1325" i="64" s="1"/>
  <c r="D1325" i="64"/>
  <c r="J1325" i="64"/>
  <c r="K1325" i="64" l="1"/>
  <c r="X1326" i="64" s="1"/>
  <c r="X1327" i="64" s="1"/>
  <c r="X1328" i="64" s="1"/>
  <c r="X1329" i="64" s="1"/>
  <c r="X1330" i="64" s="1"/>
  <c r="AC1325" i="64"/>
  <c r="AS1325" i="64"/>
  <c r="AE1325" i="64" l="1"/>
  <c r="Y1326" i="64"/>
  <c r="M1326" i="64" s="1"/>
  <c r="AW1325" i="64"/>
  <c r="L1325" i="64"/>
  <c r="AJ1325" i="64"/>
  <c r="H1325" i="64"/>
  <c r="F1325" i="64"/>
  <c r="AH1325" i="64" l="1"/>
  <c r="AI1325" i="64"/>
  <c r="I1325" i="64"/>
  <c r="E1325" i="64" l="1"/>
  <c r="C1326" i="64" l="1"/>
  <c r="G1326" i="64" s="1"/>
  <c r="W1326" i="64" s="1"/>
  <c r="W1327" i="64" s="1"/>
  <c r="W1328" i="64" s="1"/>
  <c r="W1329" i="64" s="1"/>
  <c r="D1326" i="64"/>
  <c r="J1326" i="64"/>
  <c r="K1326" i="64" l="1"/>
  <c r="F1326" i="64" s="1"/>
  <c r="AN1332" i="64"/>
  <c r="T1332" i="64" s="1"/>
  <c r="T1333" i="64" s="1"/>
  <c r="AC1326" i="64"/>
  <c r="AS1326" i="64"/>
  <c r="AB1326" i="64" l="1"/>
  <c r="Y1327" i="64"/>
  <c r="AW1326" i="64"/>
  <c r="AE1326" i="64"/>
  <c r="L1326" i="64"/>
  <c r="H1326" i="64"/>
  <c r="AR1327" i="64" s="1"/>
  <c r="AJ1326" i="64"/>
  <c r="M1327" i="64" l="1"/>
  <c r="AO1327" i="64"/>
  <c r="AI1326" i="64"/>
  <c r="AH1326" i="64"/>
  <c r="AP1327" i="64"/>
  <c r="AT1330" i="64"/>
  <c r="AU1330" i="64"/>
  <c r="Z1330" i="64"/>
  <c r="I1326" i="64"/>
  <c r="AB1327" i="64" l="1"/>
  <c r="R1328" i="64"/>
  <c r="R1329" i="64" s="1"/>
  <c r="R1330" i="64" s="1"/>
  <c r="R1331" i="64" s="1"/>
  <c r="R1332" i="64" s="1"/>
  <c r="E1326" i="64"/>
  <c r="S1332" i="64" l="1"/>
  <c r="S1333" i="64" s="1"/>
  <c r="C1327" i="64"/>
  <c r="G1327" i="64" s="1"/>
  <c r="J1327" i="64"/>
  <c r="AC1327" i="64" l="1"/>
  <c r="K1327" i="64"/>
  <c r="AJ1327" i="64" l="1"/>
  <c r="L1327" i="64"/>
  <c r="D1327" i="64"/>
  <c r="AQ1327" i="64" s="1"/>
  <c r="AE1327" i="64"/>
  <c r="F1327" i="64" l="1"/>
  <c r="U1328" i="64" s="1"/>
  <c r="U1329" i="64" s="1"/>
  <c r="U1330" i="64" s="1"/>
  <c r="U1331" i="64" s="1"/>
  <c r="U1332" i="64" s="1"/>
  <c r="AS1327" i="64"/>
  <c r="I1327" i="64"/>
  <c r="AI1327" i="64"/>
  <c r="AL1327" i="64" s="1"/>
  <c r="AM1327" i="64" s="1"/>
  <c r="H1327" i="64"/>
  <c r="AH1327" i="64" l="1"/>
  <c r="E1327" i="64"/>
  <c r="C1328" i="64" s="1"/>
  <c r="G1328" i="64" s="1"/>
  <c r="AC1328" i="64" s="1"/>
  <c r="Y1328" i="64"/>
  <c r="M1328" i="64" s="1"/>
  <c r="AW1327" i="64"/>
  <c r="D1328" i="64" l="1"/>
  <c r="AS1328" i="64" s="1"/>
  <c r="AB1328" i="64"/>
  <c r="J1328" i="64"/>
  <c r="AE1328" i="64"/>
  <c r="AF1328" i="64" s="1"/>
  <c r="AG1330" i="64" s="1"/>
  <c r="V1332" i="64"/>
  <c r="V1333" i="64" s="1"/>
  <c r="K1328" i="64" l="1"/>
  <c r="Q1330" i="64"/>
  <c r="P1330" i="64"/>
  <c r="Y1329" i="64"/>
  <c r="N1334" i="64"/>
  <c r="O1334" i="64"/>
  <c r="AR1328" i="64" l="1"/>
  <c r="AQ1328" i="64"/>
  <c r="AQ1329" i="64" s="1"/>
  <c r="AQ1330" i="64" s="1"/>
  <c r="AQ1331" i="64" s="1"/>
  <c r="F1328" i="64"/>
  <c r="L1328" i="64"/>
  <c r="AJ1328" i="64"/>
  <c r="H1328" i="64"/>
  <c r="AI1328" i="64" l="1"/>
  <c r="AW1328" i="64"/>
  <c r="AH1328" i="64"/>
  <c r="I1328" i="64"/>
  <c r="AK1328" i="64" l="1"/>
  <c r="M1329" i="64" s="1"/>
  <c r="E1328" i="64"/>
  <c r="C1329" i="64" s="1"/>
  <c r="G1329" i="64" s="1"/>
  <c r="AA1329" i="64" l="1"/>
  <c r="AA1330" i="64" s="1"/>
  <c r="D1329" i="64"/>
  <c r="J1329" i="64"/>
  <c r="AC1329" i="64"/>
  <c r="AB1329" i="64" l="1"/>
  <c r="AE1329" i="64"/>
  <c r="K1329" i="64"/>
  <c r="AR1329" i="64" s="1"/>
  <c r="AR1330" i="64" s="1"/>
  <c r="AR1331" i="64" s="1"/>
  <c r="AA1331" i="64"/>
  <c r="AS1329" i="64"/>
  <c r="F1329" i="64" l="1"/>
  <c r="Y1330" i="64"/>
  <c r="M1330" i="64" s="1"/>
  <c r="AA1332" i="64"/>
  <c r="T1329" i="64"/>
  <c r="AV1330" i="64" s="1"/>
  <c r="AV1331" i="64" s="1"/>
  <c r="AV1332" i="64" s="1"/>
  <c r="AV1333" i="64" s="1"/>
  <c r="AV1334" i="64" s="1"/>
  <c r="AJ1329" i="64"/>
  <c r="H1329" i="64"/>
  <c r="L1329" i="64"/>
  <c r="AW1329" i="64" l="1"/>
  <c r="AH1329" i="64"/>
  <c r="AI1329" i="64"/>
  <c r="AA1333" i="64"/>
  <c r="I1329" i="64"/>
  <c r="AB1330" i="64"/>
  <c r="E1329" i="64" l="1"/>
  <c r="C1330" i="64" l="1"/>
  <c r="G1330" i="64" s="1"/>
  <c r="D1330" i="64"/>
  <c r="J1330" i="64"/>
  <c r="AC1330" i="64" l="1"/>
  <c r="AS1330" i="64"/>
  <c r="K1330" i="64"/>
  <c r="X1331" i="64" s="1"/>
  <c r="X1332" i="64" s="1"/>
  <c r="X1333" i="64" s="1"/>
  <c r="X1334" i="64" s="1"/>
  <c r="X1335" i="64" s="1"/>
  <c r="L1330" i="64" l="1"/>
  <c r="AJ1330" i="64"/>
  <c r="H1330" i="64"/>
  <c r="F1330" i="64"/>
  <c r="Y1331" i="64"/>
  <c r="M1331" i="64" s="1"/>
  <c r="AW1330" i="64"/>
  <c r="AE1330" i="64"/>
  <c r="AH1330" i="64" l="1"/>
  <c r="AI1330" i="64"/>
  <c r="I1330" i="64"/>
  <c r="E1330" i="64" l="1"/>
  <c r="C1331" i="64" l="1"/>
  <c r="G1331" i="64" s="1"/>
  <c r="W1331" i="64" s="1"/>
  <c r="W1332" i="64" s="1"/>
  <c r="W1333" i="64" s="1"/>
  <c r="W1334" i="64" s="1"/>
  <c r="D1331" i="64"/>
  <c r="J1331" i="64"/>
  <c r="K1331" i="64" l="1"/>
  <c r="F1331" i="64" s="1"/>
  <c r="AN1337" i="64"/>
  <c r="T1337" i="64" s="1"/>
  <c r="T1338" i="64" s="1"/>
  <c r="AC1331" i="64"/>
  <c r="AS1331" i="64"/>
  <c r="Y1332" i="64" l="1"/>
  <c r="AW1331" i="64"/>
  <c r="AB1331" i="64"/>
  <c r="AE1331" i="64"/>
  <c r="L1331" i="64"/>
  <c r="H1331" i="64"/>
  <c r="AR1332" i="64" s="1"/>
  <c r="AJ1331" i="64"/>
  <c r="M1332" i="64" l="1"/>
  <c r="AO1332" i="64"/>
  <c r="Z1335" i="64"/>
  <c r="AU1335" i="64"/>
  <c r="AT1335" i="64"/>
  <c r="AI1331" i="64"/>
  <c r="AP1332" i="64"/>
  <c r="AH1331" i="64"/>
  <c r="I1331" i="64"/>
  <c r="R1333" i="64" l="1"/>
  <c r="R1334" i="64" s="1"/>
  <c r="R1335" i="64" s="1"/>
  <c r="R1336" i="64" s="1"/>
  <c r="S1337" i="64" s="1"/>
  <c r="S1338" i="64" s="1"/>
  <c r="E1331" i="64"/>
  <c r="C1332" i="64" s="1"/>
  <c r="G1332" i="64" s="1"/>
  <c r="AB1332" i="64"/>
  <c r="R1337" i="64" l="1"/>
  <c r="J1332" i="64"/>
  <c r="K1332" i="64" s="1"/>
  <c r="AC1332" i="64"/>
  <c r="AE1332" i="64" l="1"/>
  <c r="L1332" i="64"/>
  <c r="AJ1332" i="64"/>
  <c r="D1332" i="64"/>
  <c r="AQ1332" i="64" s="1"/>
  <c r="H1332" i="64" l="1"/>
  <c r="AH1332" i="64" s="1"/>
  <c r="F1332" i="64"/>
  <c r="U1333" i="64" s="1"/>
  <c r="U1334" i="64" s="1"/>
  <c r="U1335" i="64" s="1"/>
  <c r="U1336" i="64" s="1"/>
  <c r="U1337" i="64" s="1"/>
  <c r="I1332" i="64"/>
  <c r="AS1332" i="64"/>
  <c r="AI1332" i="64"/>
  <c r="AL1332" i="64" s="1"/>
  <c r="AM1332" i="64" s="1"/>
  <c r="Y1333" i="64" l="1"/>
  <c r="M1333" i="64" s="1"/>
  <c r="AW1332" i="64"/>
  <c r="E1332" i="64"/>
  <c r="C1333" i="64" s="1"/>
  <c r="G1333" i="64" s="1"/>
  <c r="AC1333" i="64" s="1"/>
  <c r="V1337" i="64" l="1"/>
  <c r="V1338" i="64" s="1"/>
  <c r="AB1333" i="64"/>
  <c r="D1333" i="64"/>
  <c r="J1333" i="64"/>
  <c r="AE1333" i="64"/>
  <c r="AF1333" i="64" s="1"/>
  <c r="AG1335" i="64" s="1"/>
  <c r="K1333" i="64" l="1"/>
  <c r="AS1333" i="64"/>
  <c r="Q1335" i="64"/>
  <c r="P1335" i="64"/>
  <c r="N1339" i="64"/>
  <c r="O1339" i="64"/>
  <c r="AQ1333" i="64" l="1"/>
  <c r="AQ1334" i="64" s="1"/>
  <c r="AQ1335" i="64" s="1"/>
  <c r="AQ1336" i="64" s="1"/>
  <c r="F1333" i="64"/>
  <c r="AR1333" i="64"/>
  <c r="Y1334" i="64"/>
  <c r="L1333" i="64"/>
  <c r="AJ1333" i="64"/>
  <c r="H1333" i="64"/>
  <c r="AI1333" i="64" l="1"/>
  <c r="AH1333" i="64"/>
  <c r="I1333" i="64"/>
  <c r="AW1333" i="64"/>
  <c r="AK1333" i="64" l="1"/>
  <c r="AA1334" i="64" s="1"/>
  <c r="AA1335" i="64" s="1"/>
  <c r="M1334" i="64"/>
  <c r="E1333" i="64"/>
  <c r="C1334" i="64" s="1"/>
  <c r="G1334" i="64" s="1"/>
  <c r="D1334" i="64" l="1"/>
  <c r="AB1334" i="64"/>
  <c r="J1334" i="64"/>
  <c r="AA1336" i="64"/>
  <c r="AC1334" i="64"/>
  <c r="AE1334" i="64" l="1"/>
  <c r="AA1337" i="64"/>
  <c r="K1334" i="64"/>
  <c r="AR1334" i="64" s="1"/>
  <c r="AR1335" i="64" s="1"/>
  <c r="AR1336" i="64" s="1"/>
  <c r="AS1334" i="64"/>
  <c r="F1334" i="64" l="1"/>
  <c r="AA1338" i="64"/>
  <c r="Y1335" i="64"/>
  <c r="M1335" i="64" s="1"/>
  <c r="T1334" i="64"/>
  <c r="AV1335" i="64" s="1"/>
  <c r="AV1336" i="64" s="1"/>
  <c r="AV1337" i="64" s="1"/>
  <c r="AV1338" i="64" s="1"/>
  <c r="AV1339" i="64" s="1"/>
  <c r="AJ1334" i="64"/>
  <c r="H1334" i="64"/>
  <c r="L1334" i="64"/>
  <c r="AI1334" i="64" l="1"/>
  <c r="AH1334" i="64"/>
  <c r="AB1335" i="64"/>
  <c r="I1334" i="64"/>
  <c r="AW1334" i="64"/>
  <c r="E1334" i="64" l="1"/>
  <c r="C1335" i="64" l="1"/>
  <c r="G1335" i="64" s="1"/>
  <c r="J1335" i="64"/>
  <c r="D1335" i="64"/>
  <c r="K1335" i="64" l="1"/>
  <c r="X1336" i="64" s="1"/>
  <c r="X1337" i="64" s="1"/>
  <c r="X1338" i="64" s="1"/>
  <c r="X1339" i="64" s="1"/>
  <c r="X1340" i="64" s="1"/>
  <c r="AC1335" i="64"/>
  <c r="AS1335" i="64"/>
  <c r="AE1335" i="64" l="1"/>
  <c r="Y1336" i="64"/>
  <c r="M1336" i="64" s="1"/>
  <c r="AW1335" i="64"/>
  <c r="AJ1335" i="64"/>
  <c r="H1335" i="64"/>
  <c r="L1335" i="64"/>
  <c r="F1335" i="64"/>
  <c r="AH1335" i="64" l="1"/>
  <c r="I1335" i="64"/>
  <c r="AI1335" i="64"/>
  <c r="E1335" i="64" l="1"/>
  <c r="C1336" i="64" l="1"/>
  <c r="G1336" i="64" s="1"/>
  <c r="W1336" i="64" s="1"/>
  <c r="W1337" i="64" s="1"/>
  <c r="W1338" i="64" s="1"/>
  <c r="W1339" i="64" s="1"/>
  <c r="D1336" i="64"/>
  <c r="J1336" i="64"/>
  <c r="K1336" i="64" l="1"/>
  <c r="F1336" i="64" s="1"/>
  <c r="AN1342" i="64"/>
  <c r="T1342" i="64" s="1"/>
  <c r="T1343" i="64" s="1"/>
  <c r="AC1336" i="64"/>
  <c r="AS1336" i="64"/>
  <c r="Y1337" i="64" l="1"/>
  <c r="AW1336" i="64"/>
  <c r="AE1336" i="64"/>
  <c r="AB1336" i="64"/>
  <c r="AJ1336" i="64"/>
  <c r="H1336" i="64"/>
  <c r="AR1337" i="64" s="1"/>
  <c r="L1336" i="64"/>
  <c r="M1337" i="64" l="1"/>
  <c r="AO1337" i="64"/>
  <c r="AT1340" i="64"/>
  <c r="AU1340" i="64"/>
  <c r="Z1340" i="64"/>
  <c r="I1336" i="64"/>
  <c r="AP1337" i="64"/>
  <c r="AH1336" i="64"/>
  <c r="AI1336" i="64"/>
  <c r="R1338" i="64" l="1"/>
  <c r="R1339" i="64" s="1"/>
  <c r="R1340" i="64" s="1"/>
  <c r="R1341" i="64" s="1"/>
  <c r="S1342" i="64" s="1"/>
  <c r="S1343" i="64" s="1"/>
  <c r="E1336" i="64"/>
  <c r="C1337" i="64" s="1"/>
  <c r="G1337" i="64" s="1"/>
  <c r="AB1337" i="64"/>
  <c r="R1342" i="64" l="1"/>
  <c r="J1337" i="64"/>
  <c r="K1337" i="64" s="1"/>
  <c r="AC1337" i="64"/>
  <c r="AE1337" i="64" l="1"/>
  <c r="AJ1337" i="64"/>
  <c r="L1337" i="64"/>
  <c r="D1337" i="64"/>
  <c r="AQ1337" i="64" s="1"/>
  <c r="F1337" i="64" l="1"/>
  <c r="U1338" i="64" s="1"/>
  <c r="U1339" i="64" s="1"/>
  <c r="U1340" i="64" s="1"/>
  <c r="U1341" i="64" s="1"/>
  <c r="U1342" i="64" s="1"/>
  <c r="I1337" i="64"/>
  <c r="AS1337" i="64"/>
  <c r="H1337" i="64"/>
  <c r="AI1337" i="64"/>
  <c r="AL1337" i="64" s="1"/>
  <c r="AM1337" i="64" s="1"/>
  <c r="Y1338" i="64" l="1"/>
  <c r="M1338" i="64" s="1"/>
  <c r="AW1337" i="64"/>
  <c r="AH1337" i="64"/>
  <c r="E1337" i="64"/>
  <c r="C1338" i="64" s="1"/>
  <c r="G1338" i="64" s="1"/>
  <c r="AC1338" i="64" s="1"/>
  <c r="AE1338" i="64" l="1"/>
  <c r="AF1338" i="64" s="1"/>
  <c r="AG1340" i="64" s="1"/>
  <c r="V1342" i="64"/>
  <c r="V1343" i="64" s="1"/>
  <c r="AB1338" i="64"/>
  <c r="D1338" i="64"/>
  <c r="AS1338" i="64" s="1"/>
  <c r="J1338" i="64"/>
  <c r="Y1339" i="64" l="1"/>
  <c r="N1344" i="64"/>
  <c r="O1344" i="64"/>
  <c r="P1340" i="64"/>
  <c r="Q1340" i="64"/>
  <c r="K1338" i="64"/>
  <c r="AQ1338" i="64" l="1"/>
  <c r="AQ1339" i="64" s="1"/>
  <c r="AQ1340" i="64" s="1"/>
  <c r="AQ1341" i="64" s="1"/>
  <c r="AR1338" i="64"/>
  <c r="AJ1338" i="64"/>
  <c r="L1338" i="64"/>
  <c r="H1338" i="64"/>
  <c r="F1338" i="64"/>
  <c r="AH1338" i="64" l="1"/>
  <c r="I1338" i="64"/>
  <c r="AW1338" i="64"/>
  <c r="AI1338" i="64"/>
  <c r="AK1338" i="64" l="1"/>
  <c r="M1339" i="64" s="1"/>
  <c r="E1338" i="64"/>
  <c r="C1339" i="64" s="1"/>
  <c r="G1339" i="64" s="1"/>
  <c r="AA1339" i="64" l="1"/>
  <c r="AA1340" i="64" s="1"/>
  <c r="D1339" i="64"/>
  <c r="J1339" i="64"/>
  <c r="AC1339" i="64"/>
  <c r="AB1339" i="64" l="1"/>
  <c r="AE1339" i="64"/>
  <c r="K1339" i="64"/>
  <c r="AR1339" i="64" s="1"/>
  <c r="AR1340" i="64" s="1"/>
  <c r="AR1341" i="64" s="1"/>
  <c r="AA1341" i="64"/>
  <c r="AS1339" i="64"/>
  <c r="Y1340" i="64" l="1"/>
  <c r="M1340" i="64" s="1"/>
  <c r="T1339" i="64"/>
  <c r="AV1340" i="64" s="1"/>
  <c r="AV1341" i="64" s="1"/>
  <c r="AV1342" i="64" s="1"/>
  <c r="AV1343" i="64" s="1"/>
  <c r="AV1344" i="64" s="1"/>
  <c r="L1339" i="64"/>
  <c r="H1339" i="64"/>
  <c r="AJ1339" i="64"/>
  <c r="AA1342" i="64"/>
  <c r="F1339" i="64"/>
  <c r="AH1339" i="64" l="1"/>
  <c r="AI1339" i="64"/>
  <c r="AW1339" i="64"/>
  <c r="I1339" i="64"/>
  <c r="AA1343" i="64"/>
  <c r="AB1340" i="64"/>
  <c r="E1339" i="64" l="1"/>
  <c r="C1340" i="64" l="1"/>
  <c r="G1340" i="64" s="1"/>
  <c r="D1340" i="64"/>
  <c r="J1340" i="64"/>
  <c r="K1340" i="64" l="1"/>
  <c r="X1341" i="64" s="1"/>
  <c r="X1342" i="64" s="1"/>
  <c r="X1343" i="64" s="1"/>
  <c r="X1344" i="64" s="1"/>
  <c r="X1345" i="64" s="1"/>
  <c r="AC1340" i="64"/>
  <c r="AS1340" i="64"/>
  <c r="F1340" i="64" l="1"/>
  <c r="AE1340" i="64"/>
  <c r="Y1341" i="64"/>
  <c r="M1341" i="64" s="1"/>
  <c r="AW1340" i="64"/>
  <c r="H1340" i="64"/>
  <c r="L1340" i="64"/>
  <c r="AJ1340" i="64"/>
  <c r="AI1340" i="64" l="1"/>
  <c r="I1340" i="64"/>
  <c r="AH1340" i="64"/>
  <c r="E1340" i="64" l="1"/>
  <c r="C1341" i="64" l="1"/>
  <c r="G1341" i="64" s="1"/>
  <c r="W1341" i="64" s="1"/>
  <c r="W1342" i="64" s="1"/>
  <c r="W1343" i="64" s="1"/>
  <c r="W1344" i="64" s="1"/>
  <c r="D1341" i="64"/>
  <c r="J1341" i="64"/>
  <c r="K1341" i="64" l="1"/>
  <c r="F1341" i="64" s="1"/>
  <c r="AN1347" i="64"/>
  <c r="T1347" i="64" s="1"/>
  <c r="T1348" i="64" s="1"/>
  <c r="AC1341" i="64"/>
  <c r="AS1341" i="64"/>
  <c r="AB1341" i="64" l="1"/>
  <c r="Y1342" i="64"/>
  <c r="AW1341" i="64"/>
  <c r="AE1341" i="64"/>
  <c r="AJ1341" i="64"/>
  <c r="L1341" i="64"/>
  <c r="H1341" i="64"/>
  <c r="AR1342" i="64" s="1"/>
  <c r="M1342" i="64" l="1"/>
  <c r="AO1342" i="64"/>
  <c r="AP1342" i="64"/>
  <c r="AH1341" i="64"/>
  <c r="AU1345" i="64"/>
  <c r="AT1345" i="64"/>
  <c r="Z1345" i="64"/>
  <c r="I1341" i="64"/>
  <c r="AI1341" i="64"/>
  <c r="R1343" i="64" l="1"/>
  <c r="R1344" i="64" s="1"/>
  <c r="R1345" i="64" s="1"/>
  <c r="R1346" i="64" s="1"/>
  <c r="R1347" i="64" s="1"/>
  <c r="AB1342" i="64"/>
  <c r="E1341" i="64"/>
  <c r="S1347" i="64" l="1"/>
  <c r="S1348" i="64" s="1"/>
  <c r="C1342" i="64"/>
  <c r="G1342" i="64" s="1"/>
  <c r="J1342" i="64"/>
  <c r="K1342" i="64" l="1"/>
  <c r="AC1342" i="64"/>
  <c r="AE1342" i="64" l="1"/>
  <c r="AJ1342" i="64"/>
  <c r="L1342" i="64"/>
  <c r="D1342" i="64"/>
  <c r="AQ1342" i="64" s="1"/>
  <c r="F1342" i="64" l="1"/>
  <c r="U1343" i="64" s="1"/>
  <c r="U1344" i="64" s="1"/>
  <c r="U1345" i="64" s="1"/>
  <c r="U1346" i="64" s="1"/>
  <c r="U1347" i="64" s="1"/>
  <c r="I1342" i="64"/>
  <c r="AS1342" i="64"/>
  <c r="H1342" i="64"/>
  <c r="AI1342" i="64"/>
  <c r="AL1342" i="64" s="1"/>
  <c r="AM1342" i="64" s="1"/>
  <c r="Y1343" i="64" l="1"/>
  <c r="M1343" i="64" s="1"/>
  <c r="AW1342" i="64"/>
  <c r="AH1342" i="64"/>
  <c r="E1342" i="64"/>
  <c r="C1343" i="64" s="1"/>
  <c r="G1343" i="64" s="1"/>
  <c r="AC1343" i="64" s="1"/>
  <c r="AE1343" i="64" l="1"/>
  <c r="AF1343" i="64" s="1"/>
  <c r="AG1345" i="64" s="1"/>
  <c r="V1347" i="64"/>
  <c r="V1348" i="64" s="1"/>
  <c r="D1343" i="64"/>
  <c r="AB1343" i="64"/>
  <c r="J1343" i="64"/>
  <c r="N1349" i="64" l="1"/>
  <c r="O1349" i="64"/>
  <c r="AS1343" i="64"/>
  <c r="P1345" i="64"/>
  <c r="Q1345" i="64"/>
  <c r="K1343" i="64"/>
  <c r="AQ1343" i="64" l="1"/>
  <c r="AQ1344" i="64" s="1"/>
  <c r="AQ1345" i="64" s="1"/>
  <c r="AQ1346" i="64" s="1"/>
  <c r="AR1343" i="64"/>
  <c r="AJ1343" i="64"/>
  <c r="L1343" i="64"/>
  <c r="H1343" i="64"/>
  <c r="Y1344" i="64"/>
  <c r="F1343" i="64"/>
  <c r="AW1343" i="64" l="1"/>
  <c r="AI1343" i="64"/>
  <c r="AH1343" i="64"/>
  <c r="I1343" i="64"/>
  <c r="AK1343" i="64" l="1"/>
  <c r="AA1344" i="64" s="1"/>
  <c r="AA1345" i="64" s="1"/>
  <c r="M1344" i="64"/>
  <c r="E1343" i="64"/>
  <c r="C1344" i="64" s="1"/>
  <c r="G1344" i="64" s="1"/>
  <c r="AB1344" i="64" l="1"/>
  <c r="D1344" i="64"/>
  <c r="AS1344" i="64" s="1"/>
  <c r="J1344" i="64"/>
  <c r="AC1344" i="64"/>
  <c r="AA1346" i="64"/>
  <c r="Y1345" i="64" l="1"/>
  <c r="M1345" i="64" s="1"/>
  <c r="AE1344" i="64"/>
  <c r="AA1347" i="64"/>
  <c r="K1344" i="64"/>
  <c r="AR1344" i="64" s="1"/>
  <c r="AR1345" i="64" s="1"/>
  <c r="AR1346" i="64" s="1"/>
  <c r="AA1348" i="64" l="1"/>
  <c r="T1344" i="64"/>
  <c r="AV1345" i="64" s="1"/>
  <c r="AV1346" i="64" s="1"/>
  <c r="AV1347" i="64" s="1"/>
  <c r="AV1348" i="64" s="1"/>
  <c r="AV1349" i="64" s="1"/>
  <c r="L1344" i="64"/>
  <c r="AJ1344" i="64"/>
  <c r="H1344" i="64"/>
  <c r="F1344" i="64"/>
  <c r="AB1345" i="64"/>
  <c r="AH1344" i="64" l="1"/>
  <c r="AI1344" i="64"/>
  <c r="AW1344" i="64"/>
  <c r="I1344" i="64"/>
  <c r="E1344" i="64" l="1"/>
  <c r="C1345" i="64" l="1"/>
  <c r="G1345" i="64" s="1"/>
  <c r="D1345" i="64"/>
  <c r="J1345" i="64"/>
  <c r="K1345" i="64" l="1"/>
  <c r="AS1345" i="64"/>
  <c r="AC1345" i="64"/>
  <c r="F1345" i="64" l="1"/>
  <c r="X1346" i="64"/>
  <c r="X1347" i="64" s="1"/>
  <c r="X1348" i="64" s="1"/>
  <c r="X1349" i="64" s="1"/>
  <c r="X1350" i="64" s="1"/>
  <c r="Y1346" i="64"/>
  <c r="M1346" i="64" s="1"/>
  <c r="AW1345" i="64"/>
  <c r="AE1345" i="64"/>
  <c r="L1345" i="64"/>
  <c r="H1345" i="64"/>
  <c r="AJ1345" i="64"/>
  <c r="AI1345" i="64" l="1"/>
  <c r="I1345" i="64"/>
  <c r="AH1345" i="64"/>
  <c r="E1345" i="64" l="1"/>
  <c r="C1346" i="64" l="1"/>
  <c r="G1346" i="64" s="1"/>
  <c r="W1346" i="64" s="1"/>
  <c r="W1347" i="64" s="1"/>
  <c r="W1348" i="64" s="1"/>
  <c r="W1349" i="64" s="1"/>
  <c r="J1346" i="64"/>
  <c r="D1346" i="64"/>
  <c r="K1346" i="64" l="1"/>
  <c r="AN1352" i="64"/>
  <c r="T1352" i="64" s="1"/>
  <c r="T1353" i="64" s="1"/>
  <c r="AS1346" i="64"/>
  <c r="AC1346" i="64"/>
  <c r="AB1346" i="64" l="1"/>
  <c r="AE1346" i="64"/>
  <c r="Y1347" i="64"/>
  <c r="AW1346" i="64"/>
  <c r="AJ1346" i="64"/>
  <c r="H1346" i="64"/>
  <c r="AR1347" i="64" s="1"/>
  <c r="L1346" i="64"/>
  <c r="F1346" i="64"/>
  <c r="M1347" i="64" l="1"/>
  <c r="AO1347" i="64"/>
  <c r="I1346" i="64"/>
  <c r="AH1346" i="64"/>
  <c r="AP1347" i="64"/>
  <c r="AI1346" i="64"/>
  <c r="AU1350" i="64"/>
  <c r="AT1350" i="64"/>
  <c r="Z1350" i="64"/>
  <c r="AB1347" i="64" l="1"/>
  <c r="R1348" i="64"/>
  <c r="R1349" i="64" s="1"/>
  <c r="R1350" i="64" s="1"/>
  <c r="R1351" i="64" s="1"/>
  <c r="R1352" i="64" s="1"/>
  <c r="E1346" i="64"/>
  <c r="S1352" i="64" l="1"/>
  <c r="S1353" i="64" s="1"/>
  <c r="C1347" i="64"/>
  <c r="G1347" i="64" s="1"/>
  <c r="J1347" i="64"/>
  <c r="AC1347" i="64" l="1"/>
  <c r="K1347" i="64"/>
  <c r="L1347" i="64" l="1"/>
  <c r="AJ1347" i="64"/>
  <c r="D1347" i="64"/>
  <c r="AQ1347" i="64" s="1"/>
  <c r="AE1347" i="64"/>
  <c r="F1347" i="64" l="1"/>
  <c r="U1348" i="64" s="1"/>
  <c r="U1349" i="64" s="1"/>
  <c r="U1350" i="64" s="1"/>
  <c r="U1351" i="64" s="1"/>
  <c r="U1352" i="64" s="1"/>
  <c r="I1347" i="64"/>
  <c r="AS1347" i="64"/>
  <c r="AI1347" i="64"/>
  <c r="AL1347" i="64" s="1"/>
  <c r="AM1347" i="64" s="1"/>
  <c r="H1347" i="64"/>
  <c r="AH1347" i="64" l="1"/>
  <c r="Y1348" i="64"/>
  <c r="M1348" i="64" s="1"/>
  <c r="AW1347" i="64"/>
  <c r="E1347" i="64"/>
  <c r="C1348" i="64" s="1"/>
  <c r="G1348" i="64" s="1"/>
  <c r="AC1348" i="64" s="1"/>
  <c r="V1352" i="64" l="1"/>
  <c r="V1353" i="64" s="1"/>
  <c r="D1348" i="64"/>
  <c r="AB1348" i="64"/>
  <c r="J1348" i="64"/>
  <c r="AE1348" i="64"/>
  <c r="AF1348" i="64" s="1"/>
  <c r="AG1350" i="64" s="1"/>
  <c r="K1348" i="64" l="1"/>
  <c r="Q1350" i="64"/>
  <c r="P1350" i="64"/>
  <c r="AS1348" i="64"/>
  <c r="N1354" i="64"/>
  <c r="O1354" i="64"/>
  <c r="AQ1348" i="64" l="1"/>
  <c r="AQ1349" i="64" s="1"/>
  <c r="AQ1350" i="64" s="1"/>
  <c r="AQ1351" i="64" s="1"/>
  <c r="AR1348" i="64"/>
  <c r="F1348" i="64"/>
  <c r="Y1349" i="64"/>
  <c r="L1348" i="64"/>
  <c r="AJ1348" i="64"/>
  <c r="H1348" i="64"/>
  <c r="I1348" i="64" l="1"/>
  <c r="AW1348" i="64"/>
  <c r="AI1348" i="64"/>
  <c r="AH1348" i="64"/>
  <c r="AK1348" i="64" l="1"/>
  <c r="AA1349" i="64" s="1"/>
  <c r="AA1350" i="64" s="1"/>
  <c r="M1349" i="64"/>
  <c r="E1348" i="64"/>
  <c r="C1349" i="64" s="1"/>
  <c r="G1349" i="64" s="1"/>
  <c r="AC1349" i="64" l="1"/>
  <c r="D1349" i="64"/>
  <c r="AB1349" i="64"/>
  <c r="J1349" i="64"/>
  <c r="AA1351" i="64"/>
  <c r="K1349" i="64" l="1"/>
  <c r="AR1349" i="64" s="1"/>
  <c r="AR1350" i="64" s="1"/>
  <c r="AR1351" i="64" s="1"/>
  <c r="AS1349" i="64"/>
  <c r="AA1352" i="64"/>
  <c r="AE1349" i="64"/>
  <c r="AA1353" i="64" l="1"/>
  <c r="Y1350" i="64"/>
  <c r="M1350" i="64" s="1"/>
  <c r="T1349" i="64"/>
  <c r="AV1350" i="64" s="1"/>
  <c r="AV1351" i="64" s="1"/>
  <c r="AV1352" i="64" s="1"/>
  <c r="AV1353" i="64" s="1"/>
  <c r="AV1354" i="64" s="1"/>
  <c r="L1349" i="64"/>
  <c r="H1349" i="64"/>
  <c r="AJ1349" i="64"/>
  <c r="F1349" i="64"/>
  <c r="AW1349" i="64" l="1"/>
  <c r="AH1349" i="64"/>
  <c r="I1349" i="64"/>
  <c r="AB1350" i="64"/>
  <c r="AI1349" i="64"/>
  <c r="E1349" i="64" l="1"/>
  <c r="C1350" i="64" l="1"/>
  <c r="G1350" i="64" s="1"/>
  <c r="D1350" i="64"/>
  <c r="J1350" i="64"/>
  <c r="K1350" i="64" l="1"/>
  <c r="X1351" i="64" s="1"/>
  <c r="X1352" i="64" s="1"/>
  <c r="X1353" i="64" s="1"/>
  <c r="X1354" i="64" s="1"/>
  <c r="X1355" i="64" s="1"/>
  <c r="AC1350" i="64"/>
  <c r="AS1350" i="64"/>
  <c r="Y1351" i="64" l="1"/>
  <c r="M1351" i="64" s="1"/>
  <c r="AW1350" i="64"/>
  <c r="AE1350" i="64"/>
  <c r="L1350" i="64"/>
  <c r="H1350" i="64"/>
  <c r="AJ1350" i="64"/>
  <c r="F1350" i="64"/>
  <c r="AI1350" i="64" l="1"/>
  <c r="I1350" i="64"/>
  <c r="AH1350" i="64"/>
  <c r="E1350" i="64" l="1"/>
  <c r="C1351" i="64" l="1"/>
  <c r="G1351" i="64" s="1"/>
  <c r="W1351" i="64" s="1"/>
  <c r="W1352" i="64" s="1"/>
  <c r="W1353" i="64" s="1"/>
  <c r="W1354" i="64" s="1"/>
  <c r="J1351" i="64"/>
  <c r="D1351" i="64"/>
  <c r="K1351" i="64" l="1"/>
  <c r="AN1357" i="64"/>
  <c r="T1357" i="64" s="1"/>
  <c r="T1358" i="64" s="1"/>
  <c r="AS1351" i="64"/>
  <c r="AC1351" i="64"/>
  <c r="AB1351" i="64" l="1"/>
  <c r="AE1351" i="64"/>
  <c r="Y1352" i="64"/>
  <c r="AW1351" i="64"/>
  <c r="AJ1351" i="64"/>
  <c r="H1351" i="64"/>
  <c r="AR1352" i="64" s="1"/>
  <c r="L1351" i="64"/>
  <c r="F1351" i="64"/>
  <c r="M1352" i="64" l="1"/>
  <c r="AO1352" i="64"/>
  <c r="I1351" i="64"/>
  <c r="AP1352" i="64"/>
  <c r="AH1351" i="64"/>
  <c r="AI1351" i="64"/>
  <c r="AU1355" i="64"/>
  <c r="AT1355" i="64"/>
  <c r="Z1355" i="64"/>
  <c r="R1353" i="64" l="1"/>
  <c r="R1354" i="64" s="1"/>
  <c r="R1355" i="64" s="1"/>
  <c r="R1356" i="64" s="1"/>
  <c r="R1357" i="64" s="1"/>
  <c r="AB1352" i="64"/>
  <c r="E1351" i="64"/>
  <c r="S1357" i="64" l="1"/>
  <c r="S1358" i="64" s="1"/>
  <c r="C1352" i="64"/>
  <c r="G1352" i="64" s="1"/>
  <c r="J1352" i="64"/>
  <c r="K1352" i="64" l="1"/>
  <c r="AC1352" i="64"/>
  <c r="AE1352" i="64" l="1"/>
  <c r="AJ1352" i="64"/>
  <c r="L1352" i="64"/>
  <c r="D1352" i="64"/>
  <c r="AQ1352" i="64" s="1"/>
  <c r="AI1352" i="64" l="1"/>
  <c r="AL1352" i="64" s="1"/>
  <c r="AM1352" i="64" s="1"/>
  <c r="F1352" i="64"/>
  <c r="U1353" i="64" s="1"/>
  <c r="U1354" i="64" s="1"/>
  <c r="U1355" i="64" s="1"/>
  <c r="U1356" i="64" s="1"/>
  <c r="U1357" i="64" s="1"/>
  <c r="I1352" i="64"/>
  <c r="AS1352" i="64"/>
  <c r="H1352" i="64"/>
  <c r="AH1352" i="64" l="1"/>
  <c r="Y1353" i="64"/>
  <c r="M1353" i="64" s="1"/>
  <c r="AW1352" i="64"/>
  <c r="E1352" i="64"/>
  <c r="C1353" i="64" s="1"/>
  <c r="G1353" i="64" s="1"/>
  <c r="AC1353" i="64" s="1"/>
  <c r="AE1353" i="64" l="1"/>
  <c r="AF1353" i="64" s="1"/>
  <c r="AG1355" i="64" s="1"/>
  <c r="D1353" i="64"/>
  <c r="AB1353" i="64"/>
  <c r="J1353" i="64"/>
  <c r="V1357" i="64"/>
  <c r="V1358" i="64" s="1"/>
  <c r="K1353" i="64" l="1"/>
  <c r="AS1353" i="64"/>
  <c r="N1359" i="64"/>
  <c r="O1359" i="64"/>
  <c r="Q1355" i="64"/>
  <c r="P1355" i="64"/>
  <c r="AQ1353" i="64" l="1"/>
  <c r="AQ1354" i="64" s="1"/>
  <c r="AQ1355" i="64" s="1"/>
  <c r="AQ1356" i="64" s="1"/>
  <c r="AR1353" i="64"/>
  <c r="F1353" i="64"/>
  <c r="Y1354" i="64"/>
  <c r="L1353" i="64"/>
  <c r="AJ1353" i="64"/>
  <c r="H1353" i="64"/>
  <c r="AI1353" i="64" l="1"/>
  <c r="I1353" i="64"/>
  <c r="AH1353" i="64"/>
  <c r="AW1353" i="64"/>
  <c r="AK1353" i="64" l="1"/>
  <c r="AA1354" i="64" s="1"/>
  <c r="AA1355" i="64" s="1"/>
  <c r="M1354" i="64"/>
  <c r="E1353" i="64"/>
  <c r="C1354" i="64" s="1"/>
  <c r="G1354" i="64" s="1"/>
  <c r="AB1354" i="64" l="1"/>
  <c r="D1354" i="64"/>
  <c r="J1354" i="64"/>
  <c r="AA1356" i="64"/>
  <c r="AC1354" i="64"/>
  <c r="AE1354" i="64" l="1"/>
  <c r="AA1357" i="64"/>
  <c r="K1354" i="64"/>
  <c r="AR1354" i="64" s="1"/>
  <c r="AR1355" i="64" s="1"/>
  <c r="AR1356" i="64" s="1"/>
  <c r="AS1354" i="64"/>
  <c r="F1354" i="64" l="1"/>
  <c r="Y1355" i="64"/>
  <c r="M1355" i="64" s="1"/>
  <c r="AA1358" i="64"/>
  <c r="T1354" i="64"/>
  <c r="AV1355" i="64" s="1"/>
  <c r="AV1356" i="64" s="1"/>
  <c r="AV1357" i="64" s="1"/>
  <c r="AV1358" i="64" s="1"/>
  <c r="AV1359" i="64" s="1"/>
  <c r="AJ1354" i="64"/>
  <c r="H1354" i="64"/>
  <c r="L1354" i="64"/>
  <c r="AH1354" i="64" l="1"/>
  <c r="AI1354" i="64"/>
  <c r="AW1354" i="64"/>
  <c r="I1354" i="64"/>
  <c r="AB1355" i="64"/>
  <c r="E1354" i="64" l="1"/>
  <c r="C1355" i="64" l="1"/>
  <c r="G1355" i="64" s="1"/>
  <c r="J1355" i="64"/>
  <c r="D1355" i="64"/>
  <c r="K1355" i="64" l="1"/>
  <c r="AC1355" i="64"/>
  <c r="AS1355" i="64"/>
  <c r="F1355" i="64" l="1"/>
  <c r="X1356" i="64"/>
  <c r="X1357" i="64" s="1"/>
  <c r="X1358" i="64" s="1"/>
  <c r="X1359" i="64" s="1"/>
  <c r="X1360" i="64" s="1"/>
  <c r="Y1356" i="64"/>
  <c r="M1356" i="64" s="1"/>
  <c r="AW1355" i="64"/>
  <c r="AE1355" i="64"/>
  <c r="H1355" i="64"/>
  <c r="L1355" i="64"/>
  <c r="AJ1355" i="64"/>
  <c r="AI1355" i="64" l="1"/>
  <c r="I1355" i="64"/>
  <c r="AH1355" i="64"/>
  <c r="E1355" i="64" l="1"/>
  <c r="C1356" i="64" l="1"/>
  <c r="G1356" i="64" s="1"/>
  <c r="W1356" i="64" s="1"/>
  <c r="W1357" i="64" s="1"/>
  <c r="W1358" i="64" s="1"/>
  <c r="W1359" i="64" s="1"/>
  <c r="D1356" i="64"/>
  <c r="J1356" i="64"/>
  <c r="K1356" i="64" l="1"/>
  <c r="AN1362" i="64"/>
  <c r="T1362" i="64" s="1"/>
  <c r="T1363" i="64" s="1"/>
  <c r="AS1356" i="64"/>
  <c r="AC1356" i="64"/>
  <c r="AB1356" i="64" l="1"/>
  <c r="AJ1356" i="64"/>
  <c r="H1356" i="64"/>
  <c r="AR1357" i="64" s="1"/>
  <c r="L1356" i="64"/>
  <c r="AE1356" i="64"/>
  <c r="Y1357" i="64"/>
  <c r="AW1356" i="64"/>
  <c r="F1356" i="64"/>
  <c r="M1357" i="64" l="1"/>
  <c r="AO1357" i="64"/>
  <c r="AH1356" i="64"/>
  <c r="AP1357" i="64"/>
  <c r="AI1356" i="64"/>
  <c r="I1356" i="64"/>
  <c r="AU1360" i="64"/>
  <c r="AT1360" i="64"/>
  <c r="Z1360" i="64"/>
  <c r="AB1357" i="64" l="1"/>
  <c r="R1358" i="64"/>
  <c r="R1359" i="64" s="1"/>
  <c r="R1360" i="64" s="1"/>
  <c r="R1361" i="64" s="1"/>
  <c r="R1362" i="64" s="1"/>
  <c r="E1356" i="64"/>
  <c r="S1362" i="64" l="1"/>
  <c r="S1363" i="64" s="1"/>
  <c r="C1357" i="64"/>
  <c r="G1357" i="64" s="1"/>
  <c r="J1357" i="64"/>
  <c r="K1357" i="64" l="1"/>
  <c r="AC1357" i="64"/>
  <c r="AE1357" i="64" l="1"/>
  <c r="L1357" i="64"/>
  <c r="AJ1357" i="64"/>
  <c r="D1357" i="64"/>
  <c r="AQ1357" i="64" s="1"/>
  <c r="H1357" i="64" l="1"/>
  <c r="AH1357" i="64" s="1"/>
  <c r="F1357" i="64"/>
  <c r="U1358" i="64" s="1"/>
  <c r="U1359" i="64" s="1"/>
  <c r="U1360" i="64" s="1"/>
  <c r="U1361" i="64" s="1"/>
  <c r="U1362" i="64" s="1"/>
  <c r="I1357" i="64"/>
  <c r="AS1357" i="64"/>
  <c r="AI1357" i="64"/>
  <c r="AL1357" i="64" s="1"/>
  <c r="AM1357" i="64" s="1"/>
  <c r="E1357" i="64" l="1"/>
  <c r="C1358" i="64" s="1"/>
  <c r="G1358" i="64" s="1"/>
  <c r="AC1358" i="64" s="1"/>
  <c r="Y1358" i="64"/>
  <c r="M1358" i="64" s="1"/>
  <c r="AW1357" i="64"/>
  <c r="V1362" i="64" l="1"/>
  <c r="V1363" i="64" s="1"/>
  <c r="D1358" i="64"/>
  <c r="AB1358" i="64"/>
  <c r="J1358" i="64"/>
  <c r="AE1358" i="64"/>
  <c r="AF1358" i="64" s="1"/>
  <c r="AG1360" i="64" s="1"/>
  <c r="P1360" i="64" l="1"/>
  <c r="Q1360" i="64"/>
  <c r="AS1358" i="64"/>
  <c r="K1358" i="64"/>
  <c r="N1364" i="64"/>
  <c r="O1364" i="64"/>
  <c r="AQ1358" i="64" l="1"/>
  <c r="AQ1359" i="64" s="1"/>
  <c r="AQ1360" i="64" s="1"/>
  <c r="AQ1361" i="64" s="1"/>
  <c r="AR1358" i="64"/>
  <c r="L1358" i="64"/>
  <c r="H1358" i="64"/>
  <c r="AJ1358" i="64"/>
  <c r="Y1359" i="64"/>
  <c r="F1358" i="64"/>
  <c r="AI1358" i="64" l="1"/>
  <c r="I1358" i="64"/>
  <c r="AW1358" i="64"/>
  <c r="AH1358" i="64"/>
  <c r="AK1358" i="64" l="1"/>
  <c r="AA1359" i="64" s="1"/>
  <c r="AA1360" i="64" s="1"/>
  <c r="M1359" i="64"/>
  <c r="E1358" i="64"/>
  <c r="C1359" i="64" s="1"/>
  <c r="G1359" i="64" s="1"/>
  <c r="D1359" i="64" l="1"/>
  <c r="AB1359" i="64"/>
  <c r="J1359" i="64"/>
  <c r="AA1361" i="64"/>
  <c r="AC1359" i="64"/>
  <c r="AE1359" i="64" l="1"/>
  <c r="AA1362" i="64"/>
  <c r="K1359" i="64"/>
  <c r="AR1359" i="64" s="1"/>
  <c r="AR1360" i="64" s="1"/>
  <c r="AR1361" i="64" s="1"/>
  <c r="AS1359" i="64"/>
  <c r="F1359" i="64" l="1"/>
  <c r="AA1363" i="64"/>
  <c r="Y1360" i="64"/>
  <c r="M1360" i="64" s="1"/>
  <c r="T1359" i="64"/>
  <c r="AV1360" i="64" s="1"/>
  <c r="AV1361" i="64" s="1"/>
  <c r="AV1362" i="64" s="1"/>
  <c r="AV1363" i="64" s="1"/>
  <c r="AV1364" i="64" s="1"/>
  <c r="H1359" i="64"/>
  <c r="AJ1359" i="64"/>
  <c r="L1359" i="64"/>
  <c r="AI1359" i="64" l="1"/>
  <c r="AB1360" i="64"/>
  <c r="AW1359" i="64"/>
  <c r="AH1359" i="64"/>
  <c r="I1359" i="64"/>
  <c r="E1359" i="64" l="1"/>
  <c r="C1360" i="64" l="1"/>
  <c r="G1360" i="64" s="1"/>
  <c r="D1360" i="64"/>
  <c r="J1360" i="64"/>
  <c r="K1360" i="64" l="1"/>
  <c r="X1361" i="64" s="1"/>
  <c r="X1362" i="64" s="1"/>
  <c r="X1363" i="64" s="1"/>
  <c r="X1364" i="64" s="1"/>
  <c r="X1365" i="64" s="1"/>
  <c r="AC1360" i="64"/>
  <c r="AS1360" i="64"/>
  <c r="AE1360" i="64" l="1"/>
  <c r="AJ1360" i="64"/>
  <c r="L1360" i="64"/>
  <c r="H1360" i="64"/>
  <c r="Y1361" i="64"/>
  <c r="M1361" i="64" s="1"/>
  <c r="AW1360" i="64"/>
  <c r="F1360" i="64"/>
  <c r="AH1360" i="64" l="1"/>
  <c r="AI1360" i="64"/>
  <c r="I1360" i="64"/>
  <c r="E1360" i="64" l="1"/>
  <c r="C1361" i="64" l="1"/>
  <c r="G1361" i="64" s="1"/>
  <c r="W1361" i="64" s="1"/>
  <c r="W1362" i="64" s="1"/>
  <c r="W1363" i="64" s="1"/>
  <c r="W1364" i="64" s="1"/>
  <c r="J1361" i="64"/>
  <c r="D1361" i="64"/>
  <c r="K1361" i="64" l="1"/>
  <c r="AN1367" i="64"/>
  <c r="T1367" i="64" s="1"/>
  <c r="T1368" i="64" s="1"/>
  <c r="AC1361" i="64"/>
  <c r="AS1361" i="64"/>
  <c r="AB1361" i="64" l="1"/>
  <c r="Y1362" i="64"/>
  <c r="AW1361" i="64"/>
  <c r="AE1361" i="64"/>
  <c r="L1361" i="64"/>
  <c r="H1361" i="64"/>
  <c r="AR1362" i="64" s="1"/>
  <c r="AJ1361" i="64"/>
  <c r="F1361" i="64"/>
  <c r="M1362" i="64" l="1"/>
  <c r="AO1362" i="64"/>
  <c r="AI1361" i="64"/>
  <c r="AP1362" i="64"/>
  <c r="AH1361" i="64"/>
  <c r="I1361" i="64"/>
  <c r="AT1365" i="64"/>
  <c r="AU1365" i="64"/>
  <c r="Z1365" i="64"/>
  <c r="AB1362" i="64" l="1"/>
  <c r="R1363" i="64"/>
  <c r="R1364" i="64" s="1"/>
  <c r="R1365" i="64" s="1"/>
  <c r="R1366" i="64" s="1"/>
  <c r="S1367" i="64" s="1"/>
  <c r="S1368" i="64" s="1"/>
  <c r="E1361" i="64"/>
  <c r="R1367" i="64" l="1"/>
  <c r="C1362" i="64"/>
  <c r="G1362" i="64" s="1"/>
  <c r="J1362" i="64"/>
  <c r="K1362" i="64" l="1"/>
  <c r="AC1362" i="64"/>
  <c r="AE1362" i="64" l="1"/>
  <c r="L1362" i="64"/>
  <c r="AJ1362" i="64"/>
  <c r="D1362" i="64"/>
  <c r="AQ1362" i="64" s="1"/>
  <c r="AI1362" i="64" l="1"/>
  <c r="AL1362" i="64" s="1"/>
  <c r="AM1362" i="64" s="1"/>
  <c r="F1362" i="64"/>
  <c r="U1363" i="64" s="1"/>
  <c r="U1364" i="64" s="1"/>
  <c r="U1365" i="64" s="1"/>
  <c r="U1366" i="64" s="1"/>
  <c r="U1367" i="64" s="1"/>
  <c r="AS1362" i="64"/>
  <c r="I1362" i="64"/>
  <c r="H1362" i="64"/>
  <c r="E1362" i="64" l="1"/>
  <c r="C1363" i="64" s="1"/>
  <c r="G1363" i="64" s="1"/>
  <c r="AC1363" i="64" s="1"/>
  <c r="Y1363" i="64"/>
  <c r="M1363" i="64" s="1"/>
  <c r="AW1362" i="64"/>
  <c r="AH1362" i="64"/>
  <c r="V1367" i="64" l="1"/>
  <c r="V1368" i="64" s="1"/>
  <c r="D1363" i="64"/>
  <c r="AS1363" i="64" s="1"/>
  <c r="AB1363" i="64"/>
  <c r="J1363" i="64"/>
  <c r="AE1363" i="64"/>
  <c r="AF1363" i="64" s="1"/>
  <c r="AG1365" i="64" s="1"/>
  <c r="K1363" i="64" l="1"/>
  <c r="F1363" i="64" s="1"/>
  <c r="Y1364" i="64"/>
  <c r="Q1365" i="64"/>
  <c r="P1365" i="64"/>
  <c r="N1369" i="64"/>
  <c r="O1369" i="64"/>
  <c r="AQ1363" i="64" l="1"/>
  <c r="AQ1364" i="64" s="1"/>
  <c r="AQ1365" i="64" s="1"/>
  <c r="AQ1366" i="64" s="1"/>
  <c r="AR1363" i="64"/>
  <c r="AJ1363" i="64"/>
  <c r="L1363" i="64"/>
  <c r="H1363" i="64"/>
  <c r="AH1363" i="64" l="1"/>
  <c r="I1363" i="64"/>
  <c r="AI1363" i="64"/>
  <c r="AW1363" i="64"/>
  <c r="AK1363" i="64" l="1"/>
  <c r="M1364" i="64" s="1"/>
  <c r="E1363" i="64"/>
  <c r="C1364" i="64" s="1"/>
  <c r="G1364" i="64" s="1"/>
  <c r="AA1364" i="64"/>
  <c r="AA1365" i="64" l="1"/>
  <c r="AB1364" i="64"/>
  <c r="D1364" i="64"/>
  <c r="J1364" i="64"/>
  <c r="AC1364" i="64"/>
  <c r="AE1364" i="64" l="1"/>
  <c r="K1364" i="64"/>
  <c r="AR1364" i="64" s="1"/>
  <c r="AR1365" i="64" s="1"/>
  <c r="AR1366" i="64" s="1"/>
  <c r="AA1366" i="64"/>
  <c r="AS1364" i="64"/>
  <c r="Y1365" i="64" l="1"/>
  <c r="M1365" i="64" s="1"/>
  <c r="AA1367" i="64"/>
  <c r="T1364" i="64"/>
  <c r="AV1365" i="64" s="1"/>
  <c r="AV1366" i="64" s="1"/>
  <c r="AV1367" i="64" s="1"/>
  <c r="AV1368" i="64" s="1"/>
  <c r="AV1369" i="64" s="1"/>
  <c r="L1364" i="64"/>
  <c r="H1364" i="64"/>
  <c r="AJ1364" i="64"/>
  <c r="F1364" i="64"/>
  <c r="AH1364" i="64" l="1"/>
  <c r="I1364" i="64"/>
  <c r="AW1364" i="64"/>
  <c r="AA1368" i="64"/>
  <c r="AI1364" i="64"/>
  <c r="AB1365" i="64"/>
  <c r="E1364" i="64" l="1"/>
  <c r="C1365" i="64" l="1"/>
  <c r="G1365" i="64" s="1"/>
  <c r="D1365" i="64"/>
  <c r="J1365" i="64"/>
  <c r="K1365" i="64" l="1"/>
  <c r="AC1365" i="64"/>
  <c r="AS1365" i="64"/>
  <c r="F1365" i="64" l="1"/>
  <c r="X1366" i="64"/>
  <c r="X1367" i="64" s="1"/>
  <c r="X1368" i="64" s="1"/>
  <c r="X1369" i="64" s="1"/>
  <c r="X1370" i="64" s="1"/>
  <c r="AE1365" i="64"/>
  <c r="Y1366" i="64"/>
  <c r="M1366" i="64" s="1"/>
  <c r="AW1365" i="64"/>
  <c r="AJ1365" i="64"/>
  <c r="H1365" i="64"/>
  <c r="L1365" i="64"/>
  <c r="AH1365" i="64" l="1"/>
  <c r="I1365" i="64"/>
  <c r="AI1365" i="64"/>
  <c r="E1365" i="64" l="1"/>
  <c r="C1366" i="64" l="1"/>
  <c r="G1366" i="64" s="1"/>
  <c r="W1366" i="64" s="1"/>
  <c r="W1367" i="64" s="1"/>
  <c r="W1368" i="64" s="1"/>
  <c r="W1369" i="64" s="1"/>
  <c r="J1366" i="64"/>
  <c r="D1366" i="64"/>
  <c r="K1366" i="64" l="1"/>
  <c r="AN1372" i="64"/>
  <c r="T1372" i="64" s="1"/>
  <c r="T1373" i="64" s="1"/>
  <c r="AC1366" i="64"/>
  <c r="AS1366" i="64"/>
  <c r="Y1367" i="64" l="1"/>
  <c r="AW1366" i="64"/>
  <c r="AE1366" i="64"/>
  <c r="AB1366" i="64"/>
  <c r="H1366" i="64"/>
  <c r="AR1367" i="64" s="1"/>
  <c r="AJ1366" i="64"/>
  <c r="L1366" i="64"/>
  <c r="F1366" i="64"/>
  <c r="M1367" i="64" l="1"/>
  <c r="AO1367" i="64"/>
  <c r="I1366" i="64"/>
  <c r="AI1366" i="64"/>
  <c r="AU1370" i="64"/>
  <c r="AT1370" i="64"/>
  <c r="Z1370" i="64"/>
  <c r="AH1366" i="64"/>
  <c r="AP1367" i="64"/>
  <c r="AB1367" i="64" l="1"/>
  <c r="R1368" i="64"/>
  <c r="R1369" i="64" s="1"/>
  <c r="R1370" i="64" s="1"/>
  <c r="R1371" i="64" s="1"/>
  <c r="S1372" i="64" s="1"/>
  <c r="S1373" i="64" s="1"/>
  <c r="E1366" i="64"/>
  <c r="R1372" i="64" l="1"/>
  <c r="C1367" i="64"/>
  <c r="G1367" i="64" s="1"/>
  <c r="J1367" i="64"/>
  <c r="K1367" i="64" l="1"/>
  <c r="AC1367" i="64"/>
  <c r="AE1367" i="64" l="1"/>
  <c r="L1367" i="64"/>
  <c r="AJ1367" i="64"/>
  <c r="D1367" i="64"/>
  <c r="AQ1367" i="64" s="1"/>
  <c r="F1367" i="64" l="1"/>
  <c r="U1368" i="64" s="1"/>
  <c r="U1369" i="64" s="1"/>
  <c r="U1370" i="64" s="1"/>
  <c r="U1371" i="64" s="1"/>
  <c r="U1372" i="64" s="1"/>
  <c r="I1367" i="64"/>
  <c r="AS1367" i="64"/>
  <c r="AI1367" i="64"/>
  <c r="AL1367" i="64" s="1"/>
  <c r="AM1367" i="64" s="1"/>
  <c r="H1367" i="64"/>
  <c r="AH1367" i="64" l="1"/>
  <c r="Y1368" i="64"/>
  <c r="M1368" i="64" s="1"/>
  <c r="AW1367" i="64"/>
  <c r="E1367" i="64"/>
  <c r="C1368" i="64" s="1"/>
  <c r="G1368" i="64" s="1"/>
  <c r="AC1368" i="64" s="1"/>
  <c r="AB1368" i="64" l="1"/>
  <c r="D1368" i="64"/>
  <c r="J1368" i="64"/>
  <c r="AE1368" i="64"/>
  <c r="AF1368" i="64" s="1"/>
  <c r="AG1370" i="64" s="1"/>
  <c r="V1372" i="64"/>
  <c r="V1373" i="64" s="1"/>
  <c r="P1370" i="64" l="1"/>
  <c r="Q1370" i="64"/>
  <c r="K1368" i="64"/>
  <c r="N1374" i="64"/>
  <c r="O1374" i="64"/>
  <c r="AS1368" i="64"/>
  <c r="AQ1368" i="64" l="1"/>
  <c r="AQ1369" i="64" s="1"/>
  <c r="AQ1370" i="64" s="1"/>
  <c r="AQ1371" i="64" s="1"/>
  <c r="AR1368" i="64"/>
  <c r="AJ1368" i="64"/>
  <c r="L1368" i="64"/>
  <c r="H1368" i="64"/>
  <c r="F1368" i="64"/>
  <c r="Y1369" i="64"/>
  <c r="AW1368" i="64" l="1"/>
  <c r="AH1368" i="64"/>
  <c r="I1368" i="64"/>
  <c r="AI1368" i="64"/>
  <c r="AK1368" i="64" l="1"/>
  <c r="AA1369" i="64" s="1"/>
  <c r="AA1370" i="64" s="1"/>
  <c r="M1369" i="64"/>
  <c r="E1368" i="64"/>
  <c r="C1369" i="64" s="1"/>
  <c r="G1369" i="64" s="1"/>
  <c r="AB1369" i="64" l="1"/>
  <c r="D1369" i="64"/>
  <c r="J1369" i="64"/>
  <c r="AA1371" i="64"/>
  <c r="AC1369" i="64"/>
  <c r="AE1369" i="64" l="1"/>
  <c r="K1369" i="64"/>
  <c r="AR1369" i="64" s="1"/>
  <c r="AR1370" i="64" s="1"/>
  <c r="AR1371" i="64" s="1"/>
  <c r="AA1372" i="64"/>
  <c r="AS1369" i="64"/>
  <c r="F1369" i="64" l="1"/>
  <c r="Y1370" i="64"/>
  <c r="M1370" i="64" s="1"/>
  <c r="T1369" i="64"/>
  <c r="AV1370" i="64" s="1"/>
  <c r="AV1371" i="64" s="1"/>
  <c r="AV1372" i="64" s="1"/>
  <c r="AV1373" i="64" s="1"/>
  <c r="AV1374" i="64" s="1"/>
  <c r="H1369" i="64"/>
  <c r="L1369" i="64"/>
  <c r="AJ1369" i="64"/>
  <c r="AA1373" i="64"/>
  <c r="AW1369" i="64" l="1"/>
  <c r="AI1369" i="64"/>
  <c r="I1369" i="64"/>
  <c r="AH1369" i="64"/>
  <c r="AB1370" i="64"/>
  <c r="E1369" i="64" l="1"/>
  <c r="C1370" i="64" l="1"/>
  <c r="G1370" i="64" s="1"/>
  <c r="D1370" i="64"/>
  <c r="J1370" i="64"/>
  <c r="AC1370" i="64" l="1"/>
  <c r="AS1370" i="64"/>
  <c r="K1370" i="64"/>
  <c r="X1371" i="64" s="1"/>
  <c r="X1372" i="64" s="1"/>
  <c r="X1373" i="64" s="1"/>
  <c r="X1374" i="64" s="1"/>
  <c r="X1375" i="64" s="1"/>
  <c r="Y1371" i="64" l="1"/>
  <c r="M1371" i="64" s="1"/>
  <c r="AW1370" i="64"/>
  <c r="H1370" i="64"/>
  <c r="AJ1370" i="64"/>
  <c r="L1370" i="64"/>
  <c r="AE1370" i="64"/>
  <c r="F1370" i="64"/>
  <c r="I1370" i="64" l="1"/>
  <c r="AI1370" i="64"/>
  <c r="AH1370" i="64"/>
  <c r="E1370" i="64" l="1"/>
  <c r="C1371" i="64" l="1"/>
  <c r="G1371" i="64" s="1"/>
  <c r="W1371" i="64" s="1"/>
  <c r="W1372" i="64" s="1"/>
  <c r="W1373" i="64" s="1"/>
  <c r="W1374" i="64" s="1"/>
  <c r="D1371" i="64"/>
  <c r="J1371" i="64"/>
  <c r="K1371" i="64" l="1"/>
  <c r="F1371" i="64" s="1"/>
  <c r="AN1377" i="64"/>
  <c r="T1377" i="64" s="1"/>
  <c r="T1378" i="64" s="1"/>
  <c r="AS1371" i="64"/>
  <c r="AC1371" i="64"/>
  <c r="AB1371" i="64" l="1"/>
  <c r="AE1371" i="64"/>
  <c r="Y1372" i="64"/>
  <c r="AW1371" i="64"/>
  <c r="L1371" i="64"/>
  <c r="H1371" i="64"/>
  <c r="AR1372" i="64" s="1"/>
  <c r="AJ1371" i="64"/>
  <c r="M1372" i="64" l="1"/>
  <c r="AO1372" i="64"/>
  <c r="AH1371" i="64"/>
  <c r="AP1372" i="64"/>
  <c r="AI1371" i="64"/>
  <c r="Z1375" i="64"/>
  <c r="AT1375" i="64"/>
  <c r="AU1375" i="64"/>
  <c r="I1371" i="64"/>
  <c r="AB1372" i="64" l="1"/>
  <c r="R1373" i="64"/>
  <c r="R1374" i="64" s="1"/>
  <c r="R1375" i="64" s="1"/>
  <c r="R1376" i="64" s="1"/>
  <c r="S1377" i="64" s="1"/>
  <c r="S1378" i="64" s="1"/>
  <c r="E1371" i="64"/>
  <c r="R1377" i="64" l="1"/>
  <c r="C1372" i="64"/>
  <c r="G1372" i="64" s="1"/>
  <c r="J1372" i="64"/>
  <c r="K1372" i="64" l="1"/>
  <c r="AC1372" i="64"/>
  <c r="AE1372" i="64" l="1"/>
  <c r="AJ1372" i="64"/>
  <c r="L1372" i="64"/>
  <c r="D1372" i="64"/>
  <c r="AQ1372" i="64" s="1"/>
  <c r="AI1372" i="64" l="1"/>
  <c r="AL1372" i="64" s="1"/>
  <c r="AM1372" i="64" s="1"/>
  <c r="F1372" i="64"/>
  <c r="U1373" i="64" s="1"/>
  <c r="U1374" i="64" s="1"/>
  <c r="U1375" i="64" s="1"/>
  <c r="U1376" i="64" s="1"/>
  <c r="U1377" i="64" s="1"/>
  <c r="I1372" i="64"/>
  <c r="AS1372" i="64"/>
  <c r="H1372" i="64"/>
  <c r="AH1372" i="64" l="1"/>
  <c r="Y1373" i="64"/>
  <c r="M1373" i="64" s="1"/>
  <c r="AW1372" i="64"/>
  <c r="E1372" i="64"/>
  <c r="C1373" i="64" s="1"/>
  <c r="G1373" i="64" s="1"/>
  <c r="AC1373" i="64" s="1"/>
  <c r="AE1373" i="64" l="1"/>
  <c r="AF1373" i="64" s="1"/>
  <c r="AG1375" i="64" s="1"/>
  <c r="D1373" i="64"/>
  <c r="AB1373" i="64"/>
  <c r="J1373" i="64"/>
  <c r="V1377" i="64"/>
  <c r="V1378" i="64" s="1"/>
  <c r="K1373" i="64" l="1"/>
  <c r="AS1373" i="64"/>
  <c r="N1379" i="64"/>
  <c r="O1379" i="64"/>
  <c r="P1375" i="64"/>
  <c r="Q1375" i="64"/>
  <c r="AQ1373" i="64" l="1"/>
  <c r="AQ1374" i="64" s="1"/>
  <c r="AQ1375" i="64" s="1"/>
  <c r="AQ1376" i="64" s="1"/>
  <c r="F1373" i="64"/>
  <c r="AR1373" i="64"/>
  <c r="Y1374" i="64"/>
  <c r="L1373" i="64"/>
  <c r="AJ1373" i="64"/>
  <c r="H1373" i="64"/>
  <c r="AI1373" i="64" l="1"/>
  <c r="I1373" i="64"/>
  <c r="AH1373" i="64"/>
  <c r="AW1373" i="64"/>
  <c r="AK1373" i="64" l="1"/>
  <c r="AA1374" i="64" s="1"/>
  <c r="AA1375" i="64" s="1"/>
  <c r="M1374" i="64"/>
  <c r="E1373" i="64"/>
  <c r="C1374" i="64" s="1"/>
  <c r="G1374" i="64" s="1"/>
  <c r="AB1374" i="64" l="1"/>
  <c r="J1374" i="64"/>
  <c r="K1374" i="64" s="1"/>
  <c r="AR1374" i="64" s="1"/>
  <c r="AR1375" i="64" s="1"/>
  <c r="AR1376" i="64" s="1"/>
  <c r="D1374" i="64"/>
  <c r="AS1374" i="64" s="1"/>
  <c r="AA1376" i="64"/>
  <c r="AC1374" i="64"/>
  <c r="AE1374" i="64" l="1"/>
  <c r="T1374" i="64"/>
  <c r="AV1375" i="64" s="1"/>
  <c r="AV1376" i="64" s="1"/>
  <c r="AV1377" i="64" s="1"/>
  <c r="AV1378" i="64" s="1"/>
  <c r="AV1379" i="64" s="1"/>
  <c r="AJ1374" i="64"/>
  <c r="L1374" i="64"/>
  <c r="H1374" i="64"/>
  <c r="Y1375" i="64"/>
  <c r="M1375" i="64" s="1"/>
  <c r="AA1377" i="64"/>
  <c r="F1374" i="64"/>
  <c r="AH1374" i="64" l="1"/>
  <c r="AB1375" i="64"/>
  <c r="AW1374" i="64"/>
  <c r="AI1374" i="64"/>
  <c r="I1374" i="64"/>
  <c r="AA1378" i="64"/>
  <c r="E1374" i="64" l="1"/>
  <c r="C1375" i="64" l="1"/>
  <c r="G1375" i="64" s="1"/>
  <c r="J1375" i="64"/>
  <c r="D1375" i="64"/>
  <c r="K1375" i="64" l="1"/>
  <c r="X1376" i="64" s="1"/>
  <c r="X1377" i="64" s="1"/>
  <c r="X1378" i="64" s="1"/>
  <c r="X1379" i="64" s="1"/>
  <c r="X1380" i="64" s="1"/>
  <c r="AS1375" i="64"/>
  <c r="AC1375" i="64"/>
  <c r="Y1376" i="64" l="1"/>
  <c r="M1376" i="64" s="1"/>
  <c r="AW1375" i="64"/>
  <c r="AE1375" i="64"/>
  <c r="AJ1375" i="64"/>
  <c r="H1375" i="64"/>
  <c r="L1375" i="64"/>
  <c r="F1375" i="64"/>
  <c r="I1375" i="64" l="1"/>
  <c r="AH1375" i="64"/>
  <c r="AI1375" i="64"/>
  <c r="E1375" i="64" l="1"/>
  <c r="C1376" i="64" l="1"/>
  <c r="G1376" i="64" s="1"/>
  <c r="W1376" i="64" s="1"/>
  <c r="W1377" i="64" s="1"/>
  <c r="W1378" i="64" s="1"/>
  <c r="W1379" i="64" s="1"/>
  <c r="D1376" i="64"/>
  <c r="J1376" i="64"/>
  <c r="K1376" i="64" l="1"/>
  <c r="F1376" i="64" s="1"/>
  <c r="AN1382" i="64"/>
  <c r="T1382" i="64" s="1"/>
  <c r="T1383" i="64" s="1"/>
  <c r="AS1376" i="64"/>
  <c r="AC1376" i="64"/>
  <c r="AB1376" i="64" l="1"/>
  <c r="AE1376" i="64"/>
  <c r="Y1377" i="64"/>
  <c r="AW1376" i="64"/>
  <c r="L1376" i="64"/>
  <c r="AJ1376" i="64"/>
  <c r="H1376" i="64"/>
  <c r="AR1377" i="64" s="1"/>
  <c r="M1377" i="64" l="1"/>
  <c r="AO1377" i="64"/>
  <c r="AH1376" i="64"/>
  <c r="AP1377" i="64"/>
  <c r="AI1376" i="64"/>
  <c r="Z1380" i="64"/>
  <c r="AU1380" i="64"/>
  <c r="AT1380" i="64"/>
  <c r="I1376" i="64"/>
  <c r="AB1377" i="64" l="1"/>
  <c r="R1378" i="64"/>
  <c r="R1379" i="64" s="1"/>
  <c r="R1380" i="64" s="1"/>
  <c r="R1381" i="64" s="1"/>
  <c r="R1382" i="64" s="1"/>
  <c r="E1376" i="64"/>
  <c r="S1382" i="64" l="1"/>
  <c r="S1383" i="64" s="1"/>
  <c r="C1377" i="64"/>
  <c r="G1377" i="64" s="1"/>
  <c r="J1377" i="64"/>
  <c r="AC1377" i="64" l="1"/>
  <c r="K1377" i="64"/>
  <c r="L1377" i="64" l="1"/>
  <c r="AJ1377" i="64"/>
  <c r="D1377" i="64"/>
  <c r="AQ1377" i="64" s="1"/>
  <c r="AE1377" i="64"/>
  <c r="H1377" i="64" l="1"/>
  <c r="AH1377" i="64" s="1"/>
  <c r="AI1377" i="64"/>
  <c r="AL1377" i="64" s="1"/>
  <c r="AM1377" i="64" s="1"/>
  <c r="F1377" i="64"/>
  <c r="U1378" i="64" s="1"/>
  <c r="U1379" i="64" s="1"/>
  <c r="U1380" i="64" s="1"/>
  <c r="U1381" i="64" s="1"/>
  <c r="U1382" i="64" s="1"/>
  <c r="AS1377" i="64"/>
  <c r="I1377" i="64"/>
  <c r="E1377" i="64" l="1"/>
  <c r="C1378" i="64" s="1"/>
  <c r="G1378" i="64" s="1"/>
  <c r="AC1378" i="64" s="1"/>
  <c r="Y1378" i="64"/>
  <c r="M1378" i="64" s="1"/>
  <c r="AW1377" i="64"/>
  <c r="V1382" i="64" l="1"/>
  <c r="V1383" i="64" s="1"/>
  <c r="D1378" i="64"/>
  <c r="AS1378" i="64" s="1"/>
  <c r="AB1378" i="64"/>
  <c r="J1378" i="64"/>
  <c r="AE1378" i="64"/>
  <c r="AF1378" i="64" s="1"/>
  <c r="AG1380" i="64" s="1"/>
  <c r="K1378" i="64" l="1"/>
  <c r="Y1379" i="64"/>
  <c r="Q1380" i="64"/>
  <c r="P1380" i="64"/>
  <c r="N1384" i="64"/>
  <c r="O1384" i="64"/>
  <c r="AQ1378" i="64" l="1"/>
  <c r="AQ1379" i="64" s="1"/>
  <c r="AQ1380" i="64" s="1"/>
  <c r="AQ1381" i="64" s="1"/>
  <c r="F1378" i="64"/>
  <c r="AR1378" i="64"/>
  <c r="L1378" i="64"/>
  <c r="AJ1378" i="64"/>
  <c r="H1378" i="64"/>
  <c r="AW1378" i="64" l="1"/>
  <c r="AH1378" i="64"/>
  <c r="AI1378" i="64"/>
  <c r="I1378" i="64"/>
  <c r="AK1378" i="64" l="1"/>
  <c r="M1379" i="64" s="1"/>
  <c r="E1378" i="64"/>
  <c r="C1379" i="64" s="1"/>
  <c r="G1379" i="64" s="1"/>
  <c r="AA1379" i="64"/>
  <c r="AA1380" i="64" l="1"/>
  <c r="AB1379" i="64"/>
  <c r="D1379" i="64"/>
  <c r="J1379" i="64"/>
  <c r="AC1379" i="64"/>
  <c r="K1379" i="64" l="1"/>
  <c r="AR1379" i="64" s="1"/>
  <c r="AR1380" i="64" s="1"/>
  <c r="AR1381" i="64" s="1"/>
  <c r="AE1379" i="64"/>
  <c r="AA1381" i="64"/>
  <c r="AS1379" i="64"/>
  <c r="AA1382" i="64" l="1"/>
  <c r="Y1380" i="64"/>
  <c r="M1380" i="64" s="1"/>
  <c r="T1379" i="64"/>
  <c r="AV1380" i="64" s="1"/>
  <c r="AV1381" i="64" s="1"/>
  <c r="AV1382" i="64" s="1"/>
  <c r="AV1383" i="64" s="1"/>
  <c r="AV1384" i="64" s="1"/>
  <c r="H1379" i="64"/>
  <c r="AJ1379" i="64"/>
  <c r="L1379" i="64"/>
  <c r="F1379" i="64"/>
  <c r="AH1379" i="64" l="1"/>
  <c r="AI1379" i="64"/>
  <c r="AB1380" i="64"/>
  <c r="AW1379" i="64"/>
  <c r="AA1383" i="64"/>
  <c r="I1379" i="64"/>
  <c r="E1379" i="64" l="1"/>
  <c r="C1380" i="64" l="1"/>
  <c r="G1380" i="64" s="1"/>
  <c r="J1380" i="64"/>
  <c r="D1380" i="64"/>
  <c r="K1380" i="64" l="1"/>
  <c r="X1381" i="64" s="1"/>
  <c r="X1382" i="64" s="1"/>
  <c r="X1383" i="64" s="1"/>
  <c r="X1384" i="64" s="1"/>
  <c r="X1385" i="64" s="1"/>
  <c r="AC1380" i="64"/>
  <c r="AS1380" i="64"/>
  <c r="Y1381" i="64" l="1"/>
  <c r="M1381" i="64" s="1"/>
  <c r="AW1380" i="64"/>
  <c r="AE1380" i="64"/>
  <c r="L1380" i="64"/>
  <c r="H1380" i="64"/>
  <c r="AJ1380" i="64"/>
  <c r="F1380" i="64"/>
  <c r="AI1380" i="64" l="1"/>
  <c r="AH1380" i="64"/>
  <c r="I1380" i="64"/>
  <c r="E1380" i="64" l="1"/>
  <c r="C1381" i="64" l="1"/>
  <c r="G1381" i="64" s="1"/>
  <c r="W1381" i="64" s="1"/>
  <c r="W1382" i="64" s="1"/>
  <c r="W1383" i="64" s="1"/>
  <c r="W1384" i="64" s="1"/>
  <c r="D1381" i="64"/>
  <c r="J1381" i="64"/>
  <c r="K1381" i="64" l="1"/>
  <c r="F1381" i="64" s="1"/>
  <c r="AN1387" i="64"/>
  <c r="T1387" i="64" s="1"/>
  <c r="T1388" i="64" s="1"/>
  <c r="AS1381" i="64"/>
  <c r="AC1381" i="64"/>
  <c r="AB1381" i="64" l="1"/>
  <c r="AE1381" i="64"/>
  <c r="Y1382" i="64"/>
  <c r="AW1381" i="64"/>
  <c r="AJ1381" i="64"/>
  <c r="L1381" i="64"/>
  <c r="H1381" i="64"/>
  <c r="AR1382" i="64" s="1"/>
  <c r="M1382" i="64" l="1"/>
  <c r="AO1382" i="64"/>
  <c r="AP1382" i="64"/>
  <c r="AH1381" i="64"/>
  <c r="I1381" i="64"/>
  <c r="Z1385" i="64"/>
  <c r="AT1385" i="64"/>
  <c r="AU1385" i="64"/>
  <c r="AI1381" i="64"/>
  <c r="AB1382" i="64" l="1"/>
  <c r="R1383" i="64"/>
  <c r="R1384" i="64" s="1"/>
  <c r="R1385" i="64" s="1"/>
  <c r="R1386" i="64" s="1"/>
  <c r="S1387" i="64" s="1"/>
  <c r="S1388" i="64" s="1"/>
  <c r="E1381" i="64"/>
  <c r="R1387" i="64" l="1"/>
  <c r="C1382" i="64"/>
  <c r="G1382" i="64" s="1"/>
  <c r="J1382" i="64"/>
  <c r="K1382" i="64" l="1"/>
  <c r="AC1382" i="64"/>
  <c r="AE1382" i="64" l="1"/>
  <c r="L1382" i="64"/>
  <c r="AJ1382" i="64"/>
  <c r="D1382" i="64"/>
  <c r="AQ1382" i="64" s="1"/>
  <c r="AI1382" i="64" l="1"/>
  <c r="AL1382" i="64" s="1"/>
  <c r="AM1382" i="64" s="1"/>
  <c r="F1382" i="64"/>
  <c r="U1383" i="64" s="1"/>
  <c r="U1384" i="64" s="1"/>
  <c r="U1385" i="64" s="1"/>
  <c r="U1386" i="64" s="1"/>
  <c r="U1387" i="64" s="1"/>
  <c r="AS1382" i="64"/>
  <c r="I1382" i="64"/>
  <c r="H1382" i="64"/>
  <c r="AH1382" i="64" l="1"/>
  <c r="Y1383" i="64"/>
  <c r="M1383" i="64" s="1"/>
  <c r="AW1382" i="64"/>
  <c r="E1382" i="64"/>
  <c r="C1383" i="64" s="1"/>
  <c r="G1383" i="64" s="1"/>
  <c r="AC1383" i="64" s="1"/>
  <c r="AE1383" i="64" l="1"/>
  <c r="AF1383" i="64" s="1"/>
  <c r="AG1385" i="64" s="1"/>
  <c r="AB1383" i="64"/>
  <c r="D1383" i="64"/>
  <c r="AS1383" i="64" s="1"/>
  <c r="J1383" i="64"/>
  <c r="V1387" i="64"/>
  <c r="V1388" i="64" s="1"/>
  <c r="Y1384" i="64" l="1"/>
  <c r="K1383" i="64"/>
  <c r="Q1385" i="64"/>
  <c r="P1385" i="64"/>
  <c r="N1389" i="64"/>
  <c r="O1389" i="64"/>
  <c r="AR1383" i="64" l="1"/>
  <c r="AQ1383" i="64"/>
  <c r="AQ1384" i="64" s="1"/>
  <c r="AQ1385" i="64" s="1"/>
  <c r="AQ1386" i="64" s="1"/>
  <c r="F1383" i="64"/>
  <c r="AJ1383" i="64"/>
  <c r="L1383" i="64"/>
  <c r="H1383" i="64"/>
  <c r="I1383" i="64" l="1"/>
  <c r="AI1383" i="64"/>
  <c r="AH1383" i="64"/>
  <c r="AW1383" i="64"/>
  <c r="AK1383" i="64" l="1"/>
  <c r="M1384" i="64" s="1"/>
  <c r="E1383" i="64"/>
  <c r="C1384" i="64" s="1"/>
  <c r="G1384" i="64" s="1"/>
  <c r="AA1384" i="64"/>
  <c r="AA1385" i="64" l="1"/>
  <c r="D1384" i="64"/>
  <c r="AB1384" i="64"/>
  <c r="J1384" i="64"/>
  <c r="AC1384" i="64"/>
  <c r="AE1384" i="64" l="1"/>
  <c r="K1384" i="64"/>
  <c r="AR1384" i="64" s="1"/>
  <c r="AR1385" i="64" s="1"/>
  <c r="AR1386" i="64" s="1"/>
  <c r="AA1386" i="64"/>
  <c r="AS1384" i="64"/>
  <c r="Y1385" i="64" l="1"/>
  <c r="M1385" i="64" s="1"/>
  <c r="T1384" i="64"/>
  <c r="AV1385" i="64" s="1"/>
  <c r="AV1386" i="64" s="1"/>
  <c r="AV1387" i="64" s="1"/>
  <c r="AV1388" i="64" s="1"/>
  <c r="AV1389" i="64" s="1"/>
  <c r="L1384" i="64"/>
  <c r="AJ1384" i="64"/>
  <c r="H1384" i="64"/>
  <c r="AA1387" i="64"/>
  <c r="F1384" i="64"/>
  <c r="I1384" i="64" l="1"/>
  <c r="AI1384" i="64"/>
  <c r="AW1384" i="64"/>
  <c r="AH1384" i="64"/>
  <c r="AA1388" i="64"/>
  <c r="AB1385" i="64"/>
  <c r="E1384" i="64" l="1"/>
  <c r="C1385" i="64" l="1"/>
  <c r="G1385" i="64" s="1"/>
  <c r="D1385" i="64"/>
  <c r="J1385" i="64"/>
  <c r="K1385" i="64" l="1"/>
  <c r="AC1385" i="64"/>
  <c r="AS1385" i="64"/>
  <c r="F1385" i="64" l="1"/>
  <c r="X1386" i="64"/>
  <c r="X1387" i="64" s="1"/>
  <c r="X1388" i="64" s="1"/>
  <c r="X1389" i="64" s="1"/>
  <c r="X1390" i="64" s="1"/>
  <c r="AE1385" i="64"/>
  <c r="Y1386" i="64"/>
  <c r="M1386" i="64" s="1"/>
  <c r="AW1385" i="64"/>
  <c r="L1385" i="64"/>
  <c r="H1385" i="64"/>
  <c r="AJ1385" i="64"/>
  <c r="AI1385" i="64" l="1"/>
  <c r="AH1385" i="64"/>
  <c r="I1385" i="64"/>
  <c r="E1385" i="64" l="1"/>
  <c r="C1386" i="64" l="1"/>
  <c r="G1386" i="64" s="1"/>
  <c r="W1386" i="64" s="1"/>
  <c r="W1387" i="64" s="1"/>
  <c r="W1388" i="64" s="1"/>
  <c r="W1389" i="64" s="1"/>
  <c r="J1386" i="64"/>
  <c r="D1386" i="64"/>
  <c r="K1386" i="64" l="1"/>
  <c r="AN1392" i="64"/>
  <c r="T1392" i="64" s="1"/>
  <c r="T1393" i="64" s="1"/>
  <c r="AC1386" i="64"/>
  <c r="AS1386" i="64"/>
  <c r="Y1387" i="64" l="1"/>
  <c r="AW1386" i="64"/>
  <c r="AE1386" i="64"/>
  <c r="AB1386" i="64"/>
  <c r="AJ1386" i="64"/>
  <c r="L1386" i="64"/>
  <c r="H1386" i="64"/>
  <c r="AR1387" i="64" s="1"/>
  <c r="F1386" i="64"/>
  <c r="M1387" i="64" l="1"/>
  <c r="AO1387" i="64"/>
  <c r="Z1390" i="64"/>
  <c r="AT1390" i="64"/>
  <c r="AU1390" i="64"/>
  <c r="AP1387" i="64"/>
  <c r="AH1386" i="64"/>
  <c r="I1386" i="64"/>
  <c r="AI1386" i="64"/>
  <c r="R1388" i="64" l="1"/>
  <c r="R1389" i="64" s="1"/>
  <c r="R1390" i="64" s="1"/>
  <c r="R1391" i="64" s="1"/>
  <c r="S1392" i="64" s="1"/>
  <c r="S1393" i="64" s="1"/>
  <c r="E1386" i="64"/>
  <c r="C1387" i="64" s="1"/>
  <c r="G1387" i="64" s="1"/>
  <c r="AB1387" i="64"/>
  <c r="R1392" i="64" l="1"/>
  <c r="AC1387" i="64"/>
  <c r="J1387" i="64"/>
  <c r="K1387" i="64" l="1"/>
  <c r="AE1387" i="64"/>
  <c r="L1387" i="64" l="1"/>
  <c r="AJ1387" i="64"/>
  <c r="D1387" i="64"/>
  <c r="AQ1387" i="64" s="1"/>
  <c r="F1387" i="64" l="1"/>
  <c r="U1388" i="64" s="1"/>
  <c r="U1389" i="64" s="1"/>
  <c r="U1390" i="64" s="1"/>
  <c r="U1391" i="64" s="1"/>
  <c r="U1392" i="64" s="1"/>
  <c r="AS1387" i="64"/>
  <c r="I1387" i="64"/>
  <c r="AI1387" i="64"/>
  <c r="AL1387" i="64" s="1"/>
  <c r="AM1387" i="64" s="1"/>
  <c r="H1387" i="64"/>
  <c r="E1387" i="64" l="1"/>
  <c r="C1388" i="64" s="1"/>
  <c r="G1388" i="64" s="1"/>
  <c r="AC1388" i="64" s="1"/>
  <c r="AH1387" i="64"/>
  <c r="Y1388" i="64"/>
  <c r="M1388" i="64" s="1"/>
  <c r="AW1387" i="64"/>
  <c r="AB1388" i="64" l="1"/>
  <c r="D1388" i="64"/>
  <c r="J1388" i="64"/>
  <c r="V1392" i="64"/>
  <c r="V1393" i="64" s="1"/>
  <c r="AE1388" i="64"/>
  <c r="AF1388" i="64" s="1"/>
  <c r="AG1390" i="64" s="1"/>
  <c r="Q1390" i="64" l="1"/>
  <c r="P1390" i="64"/>
  <c r="N1394" i="64"/>
  <c r="O1394" i="64"/>
  <c r="AS1388" i="64"/>
  <c r="K1388" i="64"/>
  <c r="AR1388" i="64" l="1"/>
  <c r="AQ1388" i="64"/>
  <c r="AQ1389" i="64" s="1"/>
  <c r="AQ1390" i="64" s="1"/>
  <c r="AQ1391" i="64" s="1"/>
  <c r="F1388" i="64"/>
  <c r="Y1389" i="64"/>
  <c r="AJ1388" i="64"/>
  <c r="L1388" i="64"/>
  <c r="H1388" i="64"/>
  <c r="AW1388" i="64" l="1"/>
  <c r="AH1388" i="64"/>
  <c r="I1388" i="64"/>
  <c r="AI1388" i="64"/>
  <c r="AK1388" i="64" l="1"/>
  <c r="AA1389" i="64" s="1"/>
  <c r="AA1390" i="64" s="1"/>
  <c r="M1389" i="64"/>
  <c r="E1388" i="64"/>
  <c r="C1389" i="64" s="1"/>
  <c r="G1389" i="64" s="1"/>
  <c r="AB1389" i="64" l="1"/>
  <c r="J1389" i="64"/>
  <c r="K1389" i="64" s="1"/>
  <c r="AR1389" i="64" s="1"/>
  <c r="AR1390" i="64" s="1"/>
  <c r="AR1391" i="64" s="1"/>
  <c r="D1389" i="64"/>
  <c r="AS1389" i="64" s="1"/>
  <c r="AC1389" i="64"/>
  <c r="AA1391" i="64"/>
  <c r="F1389" i="64" l="1"/>
  <c r="Y1390" i="64"/>
  <c r="M1390" i="64" s="1"/>
  <c r="AA1392" i="64"/>
  <c r="AE1389" i="64"/>
  <c r="T1389" i="64"/>
  <c r="AV1390" i="64" s="1"/>
  <c r="AV1391" i="64" s="1"/>
  <c r="AV1392" i="64" s="1"/>
  <c r="AV1393" i="64" s="1"/>
  <c r="AV1394" i="64" s="1"/>
  <c r="H1389" i="64"/>
  <c r="L1389" i="64"/>
  <c r="AJ1389" i="64"/>
  <c r="AW1389" i="64" l="1"/>
  <c r="AA1393" i="64"/>
  <c r="AI1389" i="64"/>
  <c r="I1389" i="64"/>
  <c r="AH1389" i="64"/>
  <c r="AB1390" i="64"/>
  <c r="E1389" i="64" l="1"/>
  <c r="C1390" i="64" l="1"/>
  <c r="G1390" i="64" s="1"/>
  <c r="J1390" i="64"/>
  <c r="D1390" i="64"/>
  <c r="K1390" i="64" l="1"/>
  <c r="X1391" i="64" s="1"/>
  <c r="X1392" i="64" s="1"/>
  <c r="X1393" i="64" s="1"/>
  <c r="X1394" i="64" s="1"/>
  <c r="X1395" i="64" s="1"/>
  <c r="AS1390" i="64"/>
  <c r="AC1390" i="64"/>
  <c r="Y1391" i="64" l="1"/>
  <c r="M1391" i="64" s="1"/>
  <c r="AW1390" i="64"/>
  <c r="AE1390" i="64"/>
  <c r="H1390" i="64"/>
  <c r="L1390" i="64"/>
  <c r="AJ1390" i="64"/>
  <c r="F1390" i="64"/>
  <c r="AI1390" i="64" l="1"/>
  <c r="I1390" i="64"/>
  <c r="AH1390" i="64"/>
  <c r="E1390" i="64" l="1"/>
  <c r="C1391" i="64" l="1"/>
  <c r="G1391" i="64" s="1"/>
  <c r="W1391" i="64" s="1"/>
  <c r="W1392" i="64" s="1"/>
  <c r="W1393" i="64" s="1"/>
  <c r="W1394" i="64" s="1"/>
  <c r="D1391" i="64"/>
  <c r="J1391" i="64"/>
  <c r="K1391" i="64" l="1"/>
  <c r="F1391" i="64" s="1"/>
  <c r="AN1397" i="64"/>
  <c r="T1397" i="64" s="1"/>
  <c r="T1398" i="64" s="1"/>
  <c r="AS1391" i="64"/>
  <c r="AC1391" i="64"/>
  <c r="AB1391" i="64" l="1"/>
  <c r="AE1391" i="64"/>
  <c r="Y1392" i="64"/>
  <c r="AW1391" i="64"/>
  <c r="AJ1391" i="64"/>
  <c r="H1391" i="64"/>
  <c r="AR1392" i="64" s="1"/>
  <c r="L1391" i="64"/>
  <c r="M1392" i="64" l="1"/>
  <c r="AO1392" i="64"/>
  <c r="I1391" i="64"/>
  <c r="AH1391" i="64"/>
  <c r="AP1392" i="64"/>
  <c r="AU1395" i="64"/>
  <c r="AT1395" i="64"/>
  <c r="Z1395" i="64"/>
  <c r="AI1391" i="64"/>
  <c r="R1393" i="64" l="1"/>
  <c r="R1394" i="64" s="1"/>
  <c r="R1395" i="64" s="1"/>
  <c r="R1396" i="64" s="1"/>
  <c r="S1397" i="64" s="1"/>
  <c r="S1398" i="64" s="1"/>
  <c r="AB1392" i="64"/>
  <c r="E1391" i="64"/>
  <c r="R1397" i="64" l="1"/>
  <c r="C1392" i="64"/>
  <c r="G1392" i="64" s="1"/>
  <c r="J1392" i="64"/>
  <c r="AC1392" i="64" l="1"/>
  <c r="K1392" i="64"/>
  <c r="L1392" i="64" l="1"/>
  <c r="AJ1392" i="64"/>
  <c r="D1392" i="64"/>
  <c r="AQ1392" i="64" s="1"/>
  <c r="AE1392" i="64"/>
  <c r="F1392" i="64" l="1"/>
  <c r="U1393" i="64" s="1"/>
  <c r="U1394" i="64" s="1"/>
  <c r="U1395" i="64" s="1"/>
  <c r="U1396" i="64" s="1"/>
  <c r="U1397" i="64" s="1"/>
  <c r="AS1392" i="64"/>
  <c r="I1392" i="64"/>
  <c r="AI1392" i="64"/>
  <c r="AL1392" i="64" s="1"/>
  <c r="AM1392" i="64" s="1"/>
  <c r="H1392" i="64"/>
  <c r="E1392" i="64" l="1"/>
  <c r="C1393" i="64" s="1"/>
  <c r="G1393" i="64" s="1"/>
  <c r="AC1393" i="64" s="1"/>
  <c r="AH1392" i="64"/>
  <c r="Y1393" i="64"/>
  <c r="M1393" i="64" s="1"/>
  <c r="AW1392" i="64"/>
  <c r="D1393" i="64" l="1"/>
  <c r="AB1393" i="64"/>
  <c r="J1393" i="64"/>
  <c r="V1397" i="64"/>
  <c r="V1398" i="64" s="1"/>
  <c r="AE1393" i="64"/>
  <c r="AF1393" i="64" s="1"/>
  <c r="AG1395" i="64" s="1"/>
  <c r="Q1395" i="64" l="1"/>
  <c r="P1395" i="64"/>
  <c r="K1393" i="64"/>
  <c r="AS1393" i="64"/>
  <c r="N1399" i="64"/>
  <c r="O1399" i="64"/>
  <c r="AQ1393" i="64" l="1"/>
  <c r="AQ1394" i="64" s="1"/>
  <c r="AQ1395" i="64" s="1"/>
  <c r="AQ1396" i="64" s="1"/>
  <c r="AR1393" i="64"/>
  <c r="F1393" i="64"/>
  <c r="AJ1393" i="64"/>
  <c r="L1393" i="64"/>
  <c r="H1393" i="64"/>
  <c r="Y1394" i="64"/>
  <c r="AW1393" i="64" l="1"/>
  <c r="AI1393" i="64"/>
  <c r="AH1393" i="64"/>
  <c r="I1393" i="64"/>
  <c r="AK1393" i="64" l="1"/>
  <c r="AA1394" i="64" s="1"/>
  <c r="AA1395" i="64" s="1"/>
  <c r="M1394" i="64"/>
  <c r="E1393" i="64"/>
  <c r="C1394" i="64" s="1"/>
  <c r="G1394" i="64" s="1"/>
  <c r="D1394" i="64" l="1"/>
  <c r="AB1394" i="64"/>
  <c r="J1394" i="64"/>
  <c r="AC1394" i="64"/>
  <c r="AS1394" i="64"/>
  <c r="AA1396" i="64"/>
  <c r="Y1395" i="64" l="1"/>
  <c r="M1395" i="64" s="1"/>
  <c r="AE1394" i="64"/>
  <c r="K1394" i="64"/>
  <c r="AR1394" i="64" s="1"/>
  <c r="AR1395" i="64" s="1"/>
  <c r="AR1396" i="64" s="1"/>
  <c r="AA1397" i="64"/>
  <c r="T1394" i="64" l="1"/>
  <c r="AV1395" i="64" s="1"/>
  <c r="AV1396" i="64" s="1"/>
  <c r="AV1397" i="64" s="1"/>
  <c r="AV1398" i="64" s="1"/>
  <c r="AV1399" i="64" s="1"/>
  <c r="L1394" i="64"/>
  <c r="AJ1394" i="64"/>
  <c r="H1394" i="64"/>
  <c r="F1394" i="64"/>
  <c r="AA1398" i="64"/>
  <c r="AB1395" i="64"/>
  <c r="AH1394" i="64" l="1"/>
  <c r="AI1394" i="64"/>
  <c r="AW1394" i="64"/>
  <c r="I1394" i="64"/>
  <c r="E1394" i="64" l="1"/>
  <c r="C1395" i="64" l="1"/>
  <c r="G1395" i="64" s="1"/>
  <c r="D1395" i="64"/>
  <c r="J1395" i="64"/>
  <c r="K1395" i="64" l="1"/>
  <c r="X1396" i="64" s="1"/>
  <c r="X1397" i="64" s="1"/>
  <c r="X1398" i="64" s="1"/>
  <c r="X1399" i="64" s="1"/>
  <c r="X1400" i="64" s="1"/>
  <c r="AS1395" i="64"/>
  <c r="AC1395" i="64"/>
  <c r="Y1396" i="64" l="1"/>
  <c r="M1396" i="64" s="1"/>
  <c r="AW1395" i="64"/>
  <c r="AE1395" i="64"/>
  <c r="L1395" i="64"/>
  <c r="H1395" i="64"/>
  <c r="AJ1395" i="64"/>
  <c r="F1395" i="64"/>
  <c r="AI1395" i="64" l="1"/>
  <c r="AH1395" i="64"/>
  <c r="I1395" i="64"/>
  <c r="E1395" i="64" l="1"/>
  <c r="C1396" i="64" l="1"/>
  <c r="G1396" i="64" s="1"/>
  <c r="W1396" i="64" s="1"/>
  <c r="W1397" i="64" s="1"/>
  <c r="W1398" i="64" s="1"/>
  <c r="W1399" i="64" s="1"/>
  <c r="J1396" i="64"/>
  <c r="D1396" i="64"/>
  <c r="K1396" i="64" l="1"/>
  <c r="AN1402" i="64"/>
  <c r="T1402" i="64" s="1"/>
  <c r="T1403" i="64" s="1"/>
  <c r="AS1396" i="64"/>
  <c r="AC1396" i="64"/>
  <c r="AB1396" i="64" l="1"/>
  <c r="AE1396" i="64"/>
  <c r="Y1397" i="64"/>
  <c r="AW1396" i="64"/>
  <c r="AJ1396" i="64"/>
  <c r="H1396" i="64"/>
  <c r="AR1397" i="64" s="1"/>
  <c r="L1396" i="64"/>
  <c r="F1396" i="64"/>
  <c r="M1397" i="64" l="1"/>
  <c r="AO1397" i="64"/>
  <c r="I1396" i="64"/>
  <c r="AH1396" i="64"/>
  <c r="AP1397" i="64"/>
  <c r="AI1396" i="64"/>
  <c r="AU1400" i="64"/>
  <c r="AT1400" i="64"/>
  <c r="Z1400" i="64"/>
  <c r="AB1397" i="64" l="1"/>
  <c r="R1398" i="64"/>
  <c r="R1399" i="64" s="1"/>
  <c r="R1400" i="64" s="1"/>
  <c r="R1401" i="64" s="1"/>
  <c r="R1402" i="64" s="1"/>
  <c r="E1396" i="64"/>
  <c r="S1402" i="64" l="1"/>
  <c r="S1403" i="64" s="1"/>
  <c r="C1397" i="64"/>
  <c r="G1397" i="64" s="1"/>
  <c r="J1397" i="64"/>
  <c r="AC1397" i="64" l="1"/>
  <c r="K1397" i="64"/>
  <c r="L1397" i="64" l="1"/>
  <c r="AJ1397" i="64"/>
  <c r="D1397" i="64"/>
  <c r="AQ1397" i="64" s="1"/>
  <c r="AE1397" i="64"/>
  <c r="F1397" i="64" l="1"/>
  <c r="U1398" i="64" s="1"/>
  <c r="U1399" i="64" s="1"/>
  <c r="U1400" i="64" s="1"/>
  <c r="U1401" i="64" s="1"/>
  <c r="U1402" i="64" s="1"/>
  <c r="I1397" i="64"/>
  <c r="AS1397" i="64"/>
  <c r="AI1397" i="64"/>
  <c r="AL1397" i="64" s="1"/>
  <c r="AM1397" i="64" s="1"/>
  <c r="H1397" i="64"/>
  <c r="AH1397" i="64" l="1"/>
  <c r="Y1398" i="64"/>
  <c r="M1398" i="64" s="1"/>
  <c r="AW1397" i="64"/>
  <c r="E1397" i="64"/>
  <c r="C1398" i="64" s="1"/>
  <c r="G1398" i="64" s="1"/>
  <c r="AC1398" i="64" s="1"/>
  <c r="V1402" i="64" l="1"/>
  <c r="V1403" i="64" s="1"/>
  <c r="D1398" i="64"/>
  <c r="AB1398" i="64"/>
  <c r="J1398" i="64"/>
  <c r="AE1398" i="64"/>
  <c r="AF1398" i="64" s="1"/>
  <c r="AG1400" i="64" s="1"/>
  <c r="P1400" i="64" l="1"/>
  <c r="Q1400" i="64"/>
  <c r="K1398" i="64"/>
  <c r="N1404" i="64"/>
  <c r="O1404" i="64"/>
  <c r="AS1398" i="64"/>
  <c r="AR1398" i="64" l="1"/>
  <c r="AQ1398" i="64"/>
  <c r="AQ1399" i="64" s="1"/>
  <c r="AQ1400" i="64" s="1"/>
  <c r="AQ1401" i="64" s="1"/>
  <c r="F1398" i="64"/>
  <c r="L1398" i="64"/>
  <c r="AJ1398" i="64"/>
  <c r="H1398" i="64"/>
  <c r="Y1399" i="64"/>
  <c r="AW1398" i="64" l="1"/>
  <c r="I1398" i="64"/>
  <c r="AH1398" i="64"/>
  <c r="AI1398" i="64"/>
  <c r="AK1398" i="64" l="1"/>
  <c r="AA1399" i="64" s="1"/>
  <c r="AA1400" i="64" s="1"/>
  <c r="E1398" i="64"/>
  <c r="C1399" i="64" s="1"/>
  <c r="G1399" i="64" s="1"/>
  <c r="M1399" i="64" l="1"/>
  <c r="AB1399" i="64" s="1"/>
  <c r="AA1401" i="64"/>
  <c r="AC1399" i="64"/>
  <c r="D1399" i="64" l="1"/>
  <c r="AS1399" i="64" s="1"/>
  <c r="J1399" i="64"/>
  <c r="K1399" i="64" s="1"/>
  <c r="AR1399" i="64" s="1"/>
  <c r="AR1400" i="64" s="1"/>
  <c r="AR1401" i="64" s="1"/>
  <c r="Y1400" i="64"/>
  <c r="M1400" i="64" s="1"/>
  <c r="AE1399" i="64"/>
  <c r="AA1402" i="64"/>
  <c r="AJ1399" i="64" l="1"/>
  <c r="H1399" i="64"/>
  <c r="T1399" i="64"/>
  <c r="AV1400" i="64" s="1"/>
  <c r="AV1401" i="64" s="1"/>
  <c r="AV1402" i="64" s="1"/>
  <c r="AV1403" i="64" s="1"/>
  <c r="AV1404" i="64" s="1"/>
  <c r="L1399" i="64"/>
  <c r="F1399" i="64"/>
  <c r="AH1399" i="64"/>
  <c r="I1399" i="64"/>
  <c r="AA1403" i="64"/>
  <c r="AI1399" i="64"/>
  <c r="AB1400" i="64"/>
  <c r="AW1399" i="64" l="1"/>
  <c r="E1399" i="64"/>
  <c r="C1400" i="64" l="1"/>
  <c r="G1400" i="64" s="1"/>
  <c r="J1400" i="64"/>
  <c r="D1400" i="64"/>
  <c r="K1400" i="64" l="1"/>
  <c r="X1401" i="64" s="1"/>
  <c r="X1402" i="64" s="1"/>
  <c r="X1403" i="64" s="1"/>
  <c r="X1404" i="64" s="1"/>
  <c r="X1405" i="64" s="1"/>
  <c r="AC1400" i="64"/>
  <c r="AS1400" i="64"/>
  <c r="AE1400" i="64" l="1"/>
  <c r="Y1401" i="64"/>
  <c r="M1401" i="64" s="1"/>
  <c r="AW1400" i="64"/>
  <c r="AJ1400" i="64"/>
  <c r="H1400" i="64"/>
  <c r="L1400" i="64"/>
  <c r="F1400" i="64"/>
  <c r="AH1400" i="64" l="1"/>
  <c r="I1400" i="64"/>
  <c r="AI1400" i="64"/>
  <c r="E1400" i="64" l="1"/>
  <c r="C1401" i="64" l="1"/>
  <c r="G1401" i="64" s="1"/>
  <c r="W1401" i="64" s="1"/>
  <c r="W1402" i="64" s="1"/>
  <c r="W1403" i="64" s="1"/>
  <c r="W1404" i="64" s="1"/>
  <c r="D1401" i="64"/>
  <c r="J1401" i="64"/>
  <c r="K1401" i="64" l="1"/>
  <c r="F1401" i="64" s="1"/>
  <c r="AN1407" i="64"/>
  <c r="T1407" i="64" s="1"/>
  <c r="T1408" i="64" s="1"/>
  <c r="AC1401" i="64"/>
  <c r="AS1401" i="64"/>
  <c r="AB1401" i="64" l="1"/>
  <c r="Y1402" i="64"/>
  <c r="AW1401" i="64"/>
  <c r="AE1401" i="64"/>
  <c r="H1401" i="64"/>
  <c r="AR1402" i="64" s="1"/>
  <c r="AJ1401" i="64"/>
  <c r="L1401" i="64"/>
  <c r="M1402" i="64" l="1"/>
  <c r="AO1402" i="64"/>
  <c r="I1401" i="64"/>
  <c r="AI1401" i="64"/>
  <c r="Z1405" i="64"/>
  <c r="AT1405" i="64"/>
  <c r="AU1405" i="64"/>
  <c r="AH1401" i="64"/>
  <c r="AP1402" i="64"/>
  <c r="AB1402" i="64" l="1"/>
  <c r="R1403" i="64"/>
  <c r="R1404" i="64" s="1"/>
  <c r="R1405" i="64" s="1"/>
  <c r="R1406" i="64" s="1"/>
  <c r="S1407" i="64" s="1"/>
  <c r="S1408" i="64" s="1"/>
  <c r="E1401" i="64"/>
  <c r="R1407" i="64" l="1"/>
  <c r="C1402" i="64"/>
  <c r="G1402" i="64" s="1"/>
  <c r="J1402" i="64"/>
  <c r="K1402" i="64" l="1"/>
  <c r="AC1402" i="64"/>
  <c r="AE1402" i="64" l="1"/>
  <c r="L1402" i="64"/>
  <c r="AJ1402" i="64"/>
  <c r="D1402" i="64"/>
  <c r="AQ1402" i="64" s="1"/>
  <c r="H1402" i="64" l="1"/>
  <c r="AH1402" i="64" s="1"/>
  <c r="AI1402" i="64"/>
  <c r="AL1402" i="64" s="1"/>
  <c r="AM1402" i="64" s="1"/>
  <c r="F1402" i="64"/>
  <c r="U1403" i="64" s="1"/>
  <c r="U1404" i="64" s="1"/>
  <c r="U1405" i="64" s="1"/>
  <c r="U1406" i="64" s="1"/>
  <c r="U1407" i="64" s="1"/>
  <c r="I1402" i="64"/>
  <c r="AS1402" i="64"/>
  <c r="Y1403" i="64" l="1"/>
  <c r="M1403" i="64" s="1"/>
  <c r="AW1402" i="64"/>
  <c r="E1402" i="64"/>
  <c r="C1403" i="64" s="1"/>
  <c r="G1403" i="64" s="1"/>
  <c r="AC1403" i="64" s="1"/>
  <c r="AE1403" i="64" l="1"/>
  <c r="AF1403" i="64" s="1"/>
  <c r="AG1405" i="64" s="1"/>
  <c r="V1407" i="64"/>
  <c r="V1408" i="64" s="1"/>
  <c r="D1403" i="64"/>
  <c r="AS1403" i="64" s="1"/>
  <c r="AB1403" i="64"/>
  <c r="J1403" i="64"/>
  <c r="Y1404" i="64" l="1"/>
  <c r="N1409" i="64"/>
  <c r="O1409" i="64"/>
  <c r="Q1405" i="64"/>
  <c r="P1405" i="64"/>
  <c r="K1403" i="64"/>
  <c r="AR1403" i="64" l="1"/>
  <c r="AQ1403" i="64"/>
  <c r="AQ1404" i="64" s="1"/>
  <c r="AQ1405" i="64" s="1"/>
  <c r="AQ1406" i="64" s="1"/>
  <c r="F1403" i="64"/>
  <c r="L1403" i="64"/>
  <c r="AJ1403" i="64"/>
  <c r="H1403" i="64"/>
  <c r="AW1403" i="64" l="1"/>
  <c r="AH1403" i="64"/>
  <c r="AI1403" i="64"/>
  <c r="I1403" i="64"/>
  <c r="AK1403" i="64" l="1"/>
  <c r="M1404" i="64" s="1"/>
  <c r="E1403" i="64"/>
  <c r="C1404" i="64" s="1"/>
  <c r="G1404" i="64" s="1"/>
  <c r="AA1404" i="64" l="1"/>
  <c r="D1404" i="64"/>
  <c r="AS1404" i="64" s="1"/>
  <c r="AB1404" i="64"/>
  <c r="J1404" i="64"/>
  <c r="AC1404" i="64"/>
  <c r="AA1405" i="64"/>
  <c r="Y1405" i="64" l="1"/>
  <c r="M1405" i="64" s="1"/>
  <c r="AE1404" i="64"/>
  <c r="K1404" i="64"/>
  <c r="AR1404" i="64" s="1"/>
  <c r="AR1405" i="64" s="1"/>
  <c r="AR1406" i="64" s="1"/>
  <c r="AA1406" i="64"/>
  <c r="AB1405" i="64" l="1"/>
  <c r="T1404" i="64"/>
  <c r="AV1405" i="64" s="1"/>
  <c r="AV1406" i="64" s="1"/>
  <c r="AV1407" i="64" s="1"/>
  <c r="AV1408" i="64" s="1"/>
  <c r="AV1409" i="64" s="1"/>
  <c r="AJ1404" i="64"/>
  <c r="H1404" i="64"/>
  <c r="L1404" i="64"/>
  <c r="AA1407" i="64"/>
  <c r="F1404" i="64"/>
  <c r="I1404" i="64" l="1"/>
  <c r="AW1404" i="64"/>
  <c r="AH1404" i="64"/>
  <c r="AI1404" i="64"/>
  <c r="AA1408" i="64"/>
  <c r="E1404" i="64" l="1"/>
  <c r="C1405" i="64" l="1"/>
  <c r="G1405" i="64" s="1"/>
  <c r="J1405" i="64"/>
  <c r="D1405" i="64"/>
  <c r="K1405" i="64" l="1"/>
  <c r="AC1405" i="64"/>
  <c r="AS1405" i="64"/>
  <c r="F1405" i="64" l="1"/>
  <c r="X1406" i="64"/>
  <c r="X1407" i="64" s="1"/>
  <c r="X1408" i="64" s="1"/>
  <c r="X1409" i="64" s="1"/>
  <c r="X1410" i="64" s="1"/>
  <c r="Y1406" i="64"/>
  <c r="M1406" i="64" s="1"/>
  <c r="AW1405" i="64"/>
  <c r="AE1405" i="64"/>
  <c r="L1405" i="64"/>
  <c r="H1405" i="64"/>
  <c r="AJ1405" i="64"/>
  <c r="AH1405" i="64" l="1"/>
  <c r="AI1405" i="64"/>
  <c r="I1405" i="64"/>
  <c r="E1405" i="64" l="1"/>
  <c r="C1406" i="64" l="1"/>
  <c r="G1406" i="64" s="1"/>
  <c r="W1406" i="64" s="1"/>
  <c r="W1407" i="64" s="1"/>
  <c r="W1408" i="64" s="1"/>
  <c r="W1409" i="64" s="1"/>
  <c r="J1406" i="64"/>
  <c r="D1406" i="64"/>
  <c r="K1406" i="64" l="1"/>
  <c r="AN1412" i="64"/>
  <c r="T1412" i="64" s="1"/>
  <c r="T1413" i="64" s="1"/>
  <c r="AS1406" i="64"/>
  <c r="AC1406" i="64"/>
  <c r="AB1406" i="64" l="1"/>
  <c r="AE1406" i="64"/>
  <c r="Y1407" i="64"/>
  <c r="AW1406" i="64"/>
  <c r="H1406" i="64"/>
  <c r="AR1407" i="64" s="1"/>
  <c r="L1406" i="64"/>
  <c r="AJ1406" i="64"/>
  <c r="F1406" i="64"/>
  <c r="M1407" i="64" l="1"/>
  <c r="AO1407" i="64"/>
  <c r="AI1406" i="64"/>
  <c r="I1406" i="64"/>
  <c r="AP1407" i="64"/>
  <c r="AH1406" i="64"/>
  <c r="AT1410" i="64"/>
  <c r="AU1410" i="64"/>
  <c r="Z1410" i="64"/>
  <c r="R1408" i="64" l="1"/>
  <c r="R1409" i="64" s="1"/>
  <c r="R1410" i="64" s="1"/>
  <c r="R1411" i="64" s="1"/>
  <c r="S1412" i="64" s="1"/>
  <c r="S1413" i="64" s="1"/>
  <c r="E1406" i="64"/>
  <c r="C1407" i="64" s="1"/>
  <c r="G1407" i="64" s="1"/>
  <c r="AB1407" i="64"/>
  <c r="R1412" i="64" l="1"/>
  <c r="AC1407" i="64"/>
  <c r="J1407" i="64"/>
  <c r="K1407" i="64" l="1"/>
  <c r="AE1407" i="64"/>
  <c r="AJ1407" i="64" l="1"/>
  <c r="L1407" i="64"/>
  <c r="D1407" i="64"/>
  <c r="AQ1407" i="64" s="1"/>
  <c r="F1407" i="64" l="1"/>
  <c r="U1408" i="64" s="1"/>
  <c r="U1409" i="64" s="1"/>
  <c r="U1410" i="64" s="1"/>
  <c r="U1411" i="64" s="1"/>
  <c r="U1412" i="64" s="1"/>
  <c r="AS1407" i="64"/>
  <c r="I1407" i="64"/>
  <c r="AI1407" i="64"/>
  <c r="AL1407" i="64" s="1"/>
  <c r="AM1407" i="64" s="1"/>
  <c r="H1407" i="64"/>
  <c r="AH1407" i="64" l="1"/>
  <c r="E1407" i="64"/>
  <c r="C1408" i="64" s="1"/>
  <c r="G1408" i="64" s="1"/>
  <c r="AC1408" i="64" s="1"/>
  <c r="Y1408" i="64"/>
  <c r="M1408" i="64" s="1"/>
  <c r="AW1407" i="64"/>
  <c r="D1408" i="64" l="1"/>
  <c r="AB1408" i="64"/>
  <c r="J1408" i="64"/>
  <c r="AE1408" i="64"/>
  <c r="AF1408" i="64" s="1"/>
  <c r="AG1410" i="64" s="1"/>
  <c r="AS1408" i="64"/>
  <c r="V1412" i="64"/>
  <c r="V1413" i="64" s="1"/>
  <c r="Q1410" i="64" l="1"/>
  <c r="P1410" i="64"/>
  <c r="Y1409" i="64"/>
  <c r="K1408" i="64"/>
  <c r="N1414" i="64"/>
  <c r="O1414" i="64"/>
  <c r="AR1408" i="64" l="1"/>
  <c r="AQ1408" i="64"/>
  <c r="AQ1409" i="64" s="1"/>
  <c r="AQ1410" i="64" s="1"/>
  <c r="AQ1411" i="64" s="1"/>
  <c r="F1408" i="64"/>
  <c r="AJ1408" i="64"/>
  <c r="L1408" i="64"/>
  <c r="H1408" i="64"/>
  <c r="AH1408" i="64" l="1"/>
  <c r="AW1408" i="64"/>
  <c r="I1408" i="64"/>
  <c r="AI1408" i="64"/>
  <c r="AK1408" i="64" l="1"/>
  <c r="M1409" i="64" s="1"/>
  <c r="E1408" i="64"/>
  <c r="C1409" i="64" s="1"/>
  <c r="G1409" i="64" s="1"/>
  <c r="AA1409" i="64" l="1"/>
  <c r="AB1409" i="64" s="1"/>
  <c r="AC1409" i="64"/>
  <c r="D1409" i="64"/>
  <c r="J1409" i="64"/>
  <c r="AA1410" i="64"/>
  <c r="AS1409" i="64" l="1"/>
  <c r="AE1409" i="64"/>
  <c r="K1409" i="64"/>
  <c r="AR1409" i="64" s="1"/>
  <c r="AR1410" i="64" s="1"/>
  <c r="AR1411" i="64" s="1"/>
  <c r="AA1411" i="64"/>
  <c r="AA1412" i="64" l="1"/>
  <c r="Y1410" i="64"/>
  <c r="M1410" i="64" s="1"/>
  <c r="T1409" i="64"/>
  <c r="AV1410" i="64" s="1"/>
  <c r="AV1411" i="64" s="1"/>
  <c r="AV1412" i="64" s="1"/>
  <c r="AV1413" i="64" s="1"/>
  <c r="AV1414" i="64" s="1"/>
  <c r="H1409" i="64"/>
  <c r="L1409" i="64"/>
  <c r="AJ1409" i="64"/>
  <c r="F1409" i="64"/>
  <c r="I1409" i="64" l="1"/>
  <c r="AB1410" i="64"/>
  <c r="AW1409" i="64"/>
  <c r="AH1409" i="64"/>
  <c r="AA1413" i="64"/>
  <c r="AI1409" i="64"/>
  <c r="E1409" i="64" l="1"/>
  <c r="C1410" i="64" l="1"/>
  <c r="G1410" i="64" s="1"/>
  <c r="D1410" i="64"/>
  <c r="J1410" i="64"/>
  <c r="K1410" i="64" l="1"/>
  <c r="AC1410" i="64"/>
  <c r="AS1410" i="64"/>
  <c r="F1410" i="64" l="1"/>
  <c r="X1411" i="64"/>
  <c r="X1412" i="64" s="1"/>
  <c r="X1413" i="64" s="1"/>
  <c r="X1414" i="64" s="1"/>
  <c r="X1415" i="64" s="1"/>
  <c r="AE1410" i="64"/>
  <c r="Y1411" i="64"/>
  <c r="M1411" i="64" s="1"/>
  <c r="AW1410" i="64"/>
  <c r="L1410" i="64"/>
  <c r="H1410" i="64"/>
  <c r="AJ1410" i="64"/>
  <c r="AH1410" i="64" l="1"/>
  <c r="AI1410" i="64"/>
  <c r="I1410" i="64"/>
  <c r="E1410" i="64" l="1"/>
  <c r="C1411" i="64" l="1"/>
  <c r="G1411" i="64" s="1"/>
  <c r="W1411" i="64" s="1"/>
  <c r="W1412" i="64" s="1"/>
  <c r="W1413" i="64" s="1"/>
  <c r="W1414" i="64" s="1"/>
  <c r="D1411" i="64"/>
  <c r="J1411" i="64"/>
  <c r="K1411" i="64" l="1"/>
  <c r="F1411" i="64" s="1"/>
  <c r="AN1417" i="64"/>
  <c r="T1417" i="64" s="1"/>
  <c r="T1418" i="64" s="1"/>
  <c r="AC1411" i="64"/>
  <c r="AS1411" i="64"/>
  <c r="Y1412" i="64" l="1"/>
  <c r="AW1411" i="64"/>
  <c r="AE1411" i="64"/>
  <c r="AB1411" i="64"/>
  <c r="L1411" i="64"/>
  <c r="H1411" i="64"/>
  <c r="AR1412" i="64" s="1"/>
  <c r="AJ1411" i="64"/>
  <c r="M1412" i="64" l="1"/>
  <c r="AO1412" i="64"/>
  <c r="AU1415" i="64"/>
  <c r="AT1415" i="64"/>
  <c r="Z1415" i="64"/>
  <c r="AP1412" i="64"/>
  <c r="AH1411" i="64"/>
  <c r="AI1411" i="64"/>
  <c r="I1411" i="64"/>
  <c r="R1413" i="64" l="1"/>
  <c r="R1414" i="64" s="1"/>
  <c r="R1415" i="64" s="1"/>
  <c r="R1416" i="64" s="1"/>
  <c r="S1417" i="64" s="1"/>
  <c r="S1418" i="64" s="1"/>
  <c r="AB1412" i="64"/>
  <c r="E1411" i="64"/>
  <c r="C1412" i="64" s="1"/>
  <c r="G1412" i="64" s="1"/>
  <c r="R1417" i="64" l="1"/>
  <c r="AC1412" i="64"/>
  <c r="J1412" i="64"/>
  <c r="K1412" i="64" l="1"/>
  <c r="AE1412" i="64"/>
  <c r="AJ1412" i="64" l="1"/>
  <c r="L1412" i="64"/>
  <c r="D1412" i="64"/>
  <c r="AQ1412" i="64" s="1"/>
  <c r="F1412" i="64" l="1"/>
  <c r="U1413" i="64" s="1"/>
  <c r="U1414" i="64" s="1"/>
  <c r="U1415" i="64" s="1"/>
  <c r="U1416" i="64" s="1"/>
  <c r="U1417" i="64" s="1"/>
  <c r="I1412" i="64"/>
  <c r="AS1412" i="64"/>
  <c r="AI1412" i="64"/>
  <c r="AL1412" i="64" s="1"/>
  <c r="AM1412" i="64" s="1"/>
  <c r="H1412" i="64"/>
  <c r="AH1412" i="64" l="1"/>
  <c r="Y1413" i="64"/>
  <c r="M1413" i="64" s="1"/>
  <c r="AW1412" i="64"/>
  <c r="E1412" i="64"/>
  <c r="C1413" i="64" s="1"/>
  <c r="G1413" i="64" s="1"/>
  <c r="AC1413" i="64" s="1"/>
  <c r="AE1413" i="64" l="1"/>
  <c r="AF1413" i="64" s="1"/>
  <c r="AG1415" i="64" s="1"/>
  <c r="D1413" i="64"/>
  <c r="AB1413" i="64"/>
  <c r="J1413" i="64"/>
  <c r="V1417" i="64"/>
  <c r="V1418" i="64" s="1"/>
  <c r="K1413" i="64" l="1"/>
  <c r="AS1413" i="64"/>
  <c r="N1419" i="64"/>
  <c r="O1419" i="64"/>
  <c r="Q1415" i="64"/>
  <c r="P1415" i="64"/>
  <c r="AQ1413" i="64" l="1"/>
  <c r="AQ1414" i="64" s="1"/>
  <c r="AQ1415" i="64" s="1"/>
  <c r="AQ1416" i="64" s="1"/>
  <c r="F1413" i="64"/>
  <c r="AR1413" i="64"/>
  <c r="Y1414" i="64"/>
  <c r="AJ1413" i="64"/>
  <c r="L1413" i="64"/>
  <c r="H1413" i="64"/>
  <c r="AH1413" i="64" l="1"/>
  <c r="AI1413" i="64"/>
  <c r="I1413" i="64"/>
  <c r="AW1413" i="64"/>
  <c r="AK1413" i="64" l="1"/>
  <c r="AA1414" i="64" s="1"/>
  <c r="AA1415" i="64" s="1"/>
  <c r="E1413" i="64"/>
  <c r="C1414" i="64" s="1"/>
  <c r="G1414" i="64" s="1"/>
  <c r="M1414" i="64" l="1"/>
  <c r="D1414" i="64" s="1"/>
  <c r="AA1416" i="64"/>
  <c r="AC1414" i="64"/>
  <c r="J1414" i="64" l="1"/>
  <c r="K1414" i="64" s="1"/>
  <c r="AR1414" i="64" s="1"/>
  <c r="AR1415" i="64" s="1"/>
  <c r="AR1416" i="64" s="1"/>
  <c r="AB1414" i="64"/>
  <c r="AE1414" i="64"/>
  <c r="AA1417" i="64"/>
  <c r="AS1414" i="64"/>
  <c r="F1414" i="64" l="1"/>
  <c r="Y1415" i="64"/>
  <c r="M1415" i="64" s="1"/>
  <c r="AA1418" i="64"/>
  <c r="T1414" i="64"/>
  <c r="AV1415" i="64" s="1"/>
  <c r="AV1416" i="64" s="1"/>
  <c r="AV1417" i="64" s="1"/>
  <c r="AV1418" i="64" s="1"/>
  <c r="AV1419" i="64" s="1"/>
  <c r="H1414" i="64"/>
  <c r="AJ1414" i="64"/>
  <c r="L1414" i="64"/>
  <c r="AI1414" i="64" l="1"/>
  <c r="AH1414" i="64"/>
  <c r="AW1414" i="64"/>
  <c r="I1414" i="64"/>
  <c r="AB1415" i="64"/>
  <c r="E1414" i="64" l="1"/>
  <c r="C1415" i="64" l="1"/>
  <c r="G1415" i="64" s="1"/>
  <c r="D1415" i="64"/>
  <c r="J1415" i="64"/>
  <c r="K1415" i="64" l="1"/>
  <c r="X1416" i="64" s="1"/>
  <c r="X1417" i="64" s="1"/>
  <c r="X1418" i="64" s="1"/>
  <c r="X1419" i="64" s="1"/>
  <c r="X1420" i="64" s="1"/>
  <c r="AC1415" i="64"/>
  <c r="AS1415" i="64"/>
  <c r="Y1416" i="64" l="1"/>
  <c r="M1416" i="64" s="1"/>
  <c r="AW1415" i="64"/>
  <c r="AJ1415" i="64"/>
  <c r="L1415" i="64"/>
  <c r="H1415" i="64"/>
  <c r="AE1415" i="64"/>
  <c r="F1415" i="64"/>
  <c r="AH1415" i="64" l="1"/>
  <c r="I1415" i="64"/>
  <c r="AI1415" i="64"/>
  <c r="E1415" i="64" l="1"/>
  <c r="C1416" i="64" l="1"/>
  <c r="G1416" i="64" s="1"/>
  <c r="W1416" i="64" s="1"/>
  <c r="W1417" i="64" s="1"/>
  <c r="W1418" i="64" s="1"/>
  <c r="W1419" i="64" s="1"/>
  <c r="D1416" i="64"/>
  <c r="J1416" i="64"/>
  <c r="K1416" i="64" l="1"/>
  <c r="F1416" i="64" s="1"/>
  <c r="AN1422" i="64"/>
  <c r="T1422" i="64" s="1"/>
  <c r="T1423" i="64" s="1"/>
  <c r="AS1416" i="64"/>
  <c r="AC1416" i="64"/>
  <c r="AB1416" i="64" l="1"/>
  <c r="AE1416" i="64"/>
  <c r="Y1417" i="64"/>
  <c r="AW1416" i="64"/>
  <c r="L1416" i="64"/>
  <c r="AJ1416" i="64"/>
  <c r="H1416" i="64"/>
  <c r="AR1417" i="64" s="1"/>
  <c r="M1417" i="64" l="1"/>
  <c r="AO1417" i="64"/>
  <c r="AP1417" i="64"/>
  <c r="AH1416" i="64"/>
  <c r="AI1416" i="64"/>
  <c r="I1416" i="64"/>
  <c r="AT1420" i="64"/>
  <c r="AU1420" i="64"/>
  <c r="Z1420" i="64"/>
  <c r="AB1417" i="64" l="1"/>
  <c r="R1418" i="64"/>
  <c r="R1419" i="64" s="1"/>
  <c r="R1420" i="64" s="1"/>
  <c r="R1421" i="64" s="1"/>
  <c r="S1422" i="64" s="1"/>
  <c r="S1423" i="64" s="1"/>
  <c r="E1416" i="64"/>
  <c r="R1422" i="64" l="1"/>
  <c r="C1417" i="64"/>
  <c r="G1417" i="64" s="1"/>
  <c r="J1417" i="64"/>
  <c r="K1417" i="64" l="1"/>
  <c r="AC1417" i="64"/>
  <c r="AE1417" i="64" l="1"/>
  <c r="AJ1417" i="64"/>
  <c r="L1417" i="64"/>
  <c r="D1417" i="64"/>
  <c r="AQ1417" i="64" s="1"/>
  <c r="F1417" i="64" l="1"/>
  <c r="U1418" i="64" s="1"/>
  <c r="U1419" i="64" s="1"/>
  <c r="U1420" i="64" s="1"/>
  <c r="U1421" i="64" s="1"/>
  <c r="U1422" i="64" s="1"/>
  <c r="AS1417" i="64"/>
  <c r="I1417" i="64"/>
  <c r="H1417" i="64"/>
  <c r="AI1417" i="64"/>
  <c r="AL1417" i="64" s="1"/>
  <c r="AM1417" i="64" s="1"/>
  <c r="E1417" i="64" l="1"/>
  <c r="C1418" i="64" s="1"/>
  <c r="G1418" i="64" s="1"/>
  <c r="AC1418" i="64" s="1"/>
  <c r="AH1417" i="64"/>
  <c r="Y1418" i="64"/>
  <c r="M1418" i="64" s="1"/>
  <c r="AW1417" i="64"/>
  <c r="D1418" i="64" l="1"/>
  <c r="AB1418" i="64"/>
  <c r="J1418" i="64"/>
  <c r="V1422" i="64"/>
  <c r="V1423" i="64" s="1"/>
  <c r="AE1418" i="64"/>
  <c r="AF1418" i="64" s="1"/>
  <c r="AG1420" i="64" s="1"/>
  <c r="N1424" i="64" l="1"/>
  <c r="O1424" i="64"/>
  <c r="P1420" i="64"/>
  <c r="Q1420" i="64"/>
  <c r="K1418" i="64"/>
  <c r="AS1418" i="64"/>
  <c r="AR1418" i="64" l="1"/>
  <c r="AQ1418" i="64"/>
  <c r="AQ1419" i="64" s="1"/>
  <c r="AQ1420" i="64" s="1"/>
  <c r="AQ1421" i="64" s="1"/>
  <c r="F1418" i="64"/>
  <c r="AJ1418" i="64"/>
  <c r="L1418" i="64"/>
  <c r="H1418" i="64"/>
  <c r="Y1419" i="64"/>
  <c r="AH1418" i="64" l="1"/>
  <c r="AI1418" i="64"/>
  <c r="AW1418" i="64"/>
  <c r="I1418" i="64"/>
  <c r="AK1418" i="64" l="1"/>
  <c r="AA1419" i="64" s="1"/>
  <c r="AA1420" i="64" s="1"/>
  <c r="E1418" i="64"/>
  <c r="C1419" i="64" s="1"/>
  <c r="G1419" i="64" s="1"/>
  <c r="M1419" i="64" l="1"/>
  <c r="D1419" i="64" s="1"/>
  <c r="AC1419" i="64"/>
  <c r="AA1421" i="64"/>
  <c r="J1419" i="64" l="1"/>
  <c r="K1419" i="64" s="1"/>
  <c r="AR1419" i="64" s="1"/>
  <c r="AR1420" i="64" s="1"/>
  <c r="AR1421" i="64" s="1"/>
  <c r="AB1419" i="64"/>
  <c r="AS1419" i="64"/>
  <c r="AA1422" i="64"/>
  <c r="AE1419" i="64"/>
  <c r="F1419" i="64" l="1"/>
  <c r="AA1423" i="64"/>
  <c r="Y1420" i="64"/>
  <c r="M1420" i="64" s="1"/>
  <c r="T1419" i="64"/>
  <c r="AV1420" i="64" s="1"/>
  <c r="AV1421" i="64" s="1"/>
  <c r="AV1422" i="64" s="1"/>
  <c r="AV1423" i="64" s="1"/>
  <c r="AV1424" i="64" s="1"/>
  <c r="L1419" i="64"/>
  <c r="H1419" i="64"/>
  <c r="AJ1419" i="64"/>
  <c r="AH1419" i="64" l="1"/>
  <c r="I1419" i="64"/>
  <c r="AW1419" i="64"/>
  <c r="AB1420" i="64"/>
  <c r="AI1419" i="64"/>
  <c r="E1419" i="64" l="1"/>
  <c r="C1420" i="64" l="1"/>
  <c r="G1420" i="64" s="1"/>
  <c r="J1420" i="64"/>
  <c r="D1420" i="64"/>
  <c r="K1420" i="64" l="1"/>
  <c r="X1421" i="64" s="1"/>
  <c r="X1422" i="64" s="1"/>
  <c r="X1423" i="64" s="1"/>
  <c r="X1424" i="64" s="1"/>
  <c r="X1425" i="64" s="1"/>
  <c r="AC1420" i="64"/>
  <c r="AS1420" i="64"/>
  <c r="Y1421" i="64" l="1"/>
  <c r="M1421" i="64" s="1"/>
  <c r="AW1420" i="64"/>
  <c r="H1420" i="64"/>
  <c r="L1420" i="64"/>
  <c r="AJ1420" i="64"/>
  <c r="AE1420" i="64"/>
  <c r="F1420" i="64"/>
  <c r="AI1420" i="64" l="1"/>
  <c r="I1420" i="64"/>
  <c r="AH1420" i="64"/>
  <c r="E1420" i="64" l="1"/>
  <c r="C1421" i="64" l="1"/>
  <c r="G1421" i="64" s="1"/>
  <c r="W1421" i="64" s="1"/>
  <c r="W1422" i="64" s="1"/>
  <c r="W1423" i="64" s="1"/>
  <c r="W1424" i="64" s="1"/>
  <c r="D1421" i="64"/>
  <c r="J1421" i="64"/>
  <c r="K1421" i="64" l="1"/>
  <c r="AN1427" i="64"/>
  <c r="T1427" i="64" s="1"/>
  <c r="T1428" i="64" s="1"/>
  <c r="AS1421" i="64"/>
  <c r="AC1421" i="64"/>
  <c r="AE1421" i="64" l="1"/>
  <c r="Y1422" i="64"/>
  <c r="AW1421" i="64"/>
  <c r="AB1421" i="64"/>
  <c r="AJ1421" i="64"/>
  <c r="H1421" i="64"/>
  <c r="AR1422" i="64" s="1"/>
  <c r="L1421" i="64"/>
  <c r="F1421" i="64"/>
  <c r="M1422" i="64" l="1"/>
  <c r="AO1422" i="64"/>
  <c r="AU1425" i="64"/>
  <c r="AT1425" i="64"/>
  <c r="Z1425" i="64"/>
  <c r="I1421" i="64"/>
  <c r="AP1422" i="64"/>
  <c r="AH1421" i="64"/>
  <c r="AI1421" i="64"/>
  <c r="AB1422" i="64" l="1"/>
  <c r="R1423" i="64"/>
  <c r="R1424" i="64" s="1"/>
  <c r="R1425" i="64" s="1"/>
  <c r="R1426" i="64" s="1"/>
  <c r="S1427" i="64" s="1"/>
  <c r="S1428" i="64" s="1"/>
  <c r="E1421" i="64"/>
  <c r="R1427" i="64" l="1"/>
  <c r="C1422" i="64"/>
  <c r="G1422" i="64" s="1"/>
  <c r="J1422" i="64"/>
  <c r="K1422" i="64" l="1"/>
  <c r="AC1422" i="64"/>
  <c r="AE1422" i="64" l="1"/>
  <c r="AJ1422" i="64"/>
  <c r="L1422" i="64"/>
  <c r="D1422" i="64"/>
  <c r="AQ1422" i="64" s="1"/>
  <c r="F1422" i="64" l="1"/>
  <c r="U1423" i="64" s="1"/>
  <c r="U1424" i="64" s="1"/>
  <c r="U1425" i="64" s="1"/>
  <c r="U1426" i="64" s="1"/>
  <c r="U1427" i="64" s="1"/>
  <c r="AS1422" i="64"/>
  <c r="I1422" i="64"/>
  <c r="H1422" i="64"/>
  <c r="AI1422" i="64"/>
  <c r="AL1422" i="64" s="1"/>
  <c r="AM1422" i="64" s="1"/>
  <c r="AH1422" i="64" l="1"/>
  <c r="E1422" i="64"/>
  <c r="C1423" i="64" s="1"/>
  <c r="G1423" i="64" s="1"/>
  <c r="AC1423" i="64" s="1"/>
  <c r="Y1423" i="64"/>
  <c r="M1423" i="64" s="1"/>
  <c r="AW1422" i="64"/>
  <c r="AB1423" i="64" l="1"/>
  <c r="D1423" i="64"/>
  <c r="J1423" i="64"/>
  <c r="AE1423" i="64"/>
  <c r="AF1423" i="64" s="1"/>
  <c r="AG1425" i="64" s="1"/>
  <c r="V1427" i="64"/>
  <c r="V1428" i="64" s="1"/>
  <c r="N1429" i="64" l="1"/>
  <c r="O1429" i="64"/>
  <c r="K1423" i="64"/>
  <c r="AS1423" i="64"/>
  <c r="P1425" i="64"/>
  <c r="Q1425" i="64"/>
  <c r="AR1423" i="64" l="1"/>
  <c r="AQ1423" i="64"/>
  <c r="AQ1424" i="64" s="1"/>
  <c r="AQ1425" i="64" s="1"/>
  <c r="AQ1426" i="64" s="1"/>
  <c r="F1423" i="64"/>
  <c r="Y1424" i="64"/>
  <c r="AJ1423" i="64"/>
  <c r="L1423" i="64"/>
  <c r="H1423" i="64"/>
  <c r="AW1423" i="64" l="1"/>
  <c r="AH1423" i="64"/>
  <c r="I1423" i="64"/>
  <c r="AI1423" i="64"/>
  <c r="AK1423" i="64" l="1"/>
  <c r="AA1424" i="64" s="1"/>
  <c r="AA1425" i="64" s="1"/>
  <c r="E1423" i="64"/>
  <c r="C1424" i="64" s="1"/>
  <c r="G1424" i="64" s="1"/>
  <c r="M1424" i="64" l="1"/>
  <c r="AB1424" i="64" s="1"/>
  <c r="AC1424" i="64"/>
  <c r="AA1426" i="64"/>
  <c r="D1424" i="64" l="1"/>
  <c r="J1424" i="64"/>
  <c r="K1424" i="64" s="1"/>
  <c r="AR1424" i="64" s="1"/>
  <c r="AR1425" i="64" s="1"/>
  <c r="AR1426" i="64" s="1"/>
  <c r="AA1427" i="64"/>
  <c r="AS1424" i="64"/>
  <c r="AE1424" i="64"/>
  <c r="Y1425" i="64" l="1"/>
  <c r="M1425" i="64" s="1"/>
  <c r="T1424" i="64"/>
  <c r="AV1425" i="64" s="1"/>
  <c r="AV1426" i="64" s="1"/>
  <c r="AV1427" i="64" s="1"/>
  <c r="AV1428" i="64" s="1"/>
  <c r="AV1429" i="64" s="1"/>
  <c r="AJ1424" i="64"/>
  <c r="L1424" i="64"/>
  <c r="H1424" i="64"/>
  <c r="AA1428" i="64"/>
  <c r="F1424" i="64"/>
  <c r="AH1424" i="64" l="1"/>
  <c r="AI1424" i="64"/>
  <c r="I1424" i="64"/>
  <c r="AW1424" i="64"/>
  <c r="AB1425" i="64"/>
  <c r="E1424" i="64" l="1"/>
  <c r="C1425" i="64" l="1"/>
  <c r="G1425" i="64" s="1"/>
  <c r="J1425" i="64"/>
  <c r="D1425" i="64"/>
  <c r="K1425" i="64" l="1"/>
  <c r="X1426" i="64" s="1"/>
  <c r="X1427" i="64" s="1"/>
  <c r="X1428" i="64" s="1"/>
  <c r="X1429" i="64" s="1"/>
  <c r="X1430" i="64" s="1"/>
  <c r="AC1425" i="64"/>
  <c r="AS1425" i="64"/>
  <c r="AE1425" i="64" l="1"/>
  <c r="Y1426" i="64"/>
  <c r="M1426" i="64" s="1"/>
  <c r="AW1425" i="64"/>
  <c r="H1425" i="64"/>
  <c r="AJ1425" i="64"/>
  <c r="L1425" i="64"/>
  <c r="F1425" i="64"/>
  <c r="I1425" i="64" l="1"/>
  <c r="AI1425" i="64"/>
  <c r="AH1425" i="64"/>
  <c r="E1425" i="64" l="1"/>
  <c r="C1426" i="64" l="1"/>
  <c r="G1426" i="64" s="1"/>
  <c r="W1426" i="64" s="1"/>
  <c r="W1427" i="64" s="1"/>
  <c r="W1428" i="64" s="1"/>
  <c r="W1429" i="64" s="1"/>
  <c r="J1426" i="64"/>
  <c r="D1426" i="64"/>
  <c r="K1426" i="64" l="1"/>
  <c r="AN1432" i="64"/>
  <c r="T1432" i="64" s="1"/>
  <c r="T1433" i="64" s="1"/>
  <c r="AC1426" i="64"/>
  <c r="AS1426" i="64"/>
  <c r="Y1427" i="64" l="1"/>
  <c r="AW1426" i="64"/>
  <c r="AE1426" i="64"/>
  <c r="AB1426" i="64"/>
  <c r="L1426" i="64"/>
  <c r="H1426" i="64"/>
  <c r="AR1427" i="64" s="1"/>
  <c r="AJ1426" i="64"/>
  <c r="F1426" i="64"/>
  <c r="M1427" i="64" l="1"/>
  <c r="AO1427" i="64"/>
  <c r="AU1430" i="64"/>
  <c r="AT1430" i="64"/>
  <c r="Z1430" i="64"/>
  <c r="AH1426" i="64"/>
  <c r="AP1427" i="64"/>
  <c r="AI1426" i="64"/>
  <c r="I1426" i="64"/>
  <c r="R1428" i="64" l="1"/>
  <c r="R1429" i="64" s="1"/>
  <c r="R1430" i="64" s="1"/>
  <c r="R1431" i="64" s="1"/>
  <c r="R1432" i="64" s="1"/>
  <c r="E1426" i="64"/>
  <c r="C1427" i="64" s="1"/>
  <c r="G1427" i="64" s="1"/>
  <c r="AB1427" i="64"/>
  <c r="S1432" i="64" l="1"/>
  <c r="S1433" i="64" s="1"/>
  <c r="J1427" i="64"/>
  <c r="K1427" i="64" s="1"/>
  <c r="AC1427" i="64"/>
  <c r="AE1427" i="64" l="1"/>
  <c r="AJ1427" i="64"/>
  <c r="L1427" i="64"/>
  <c r="D1427" i="64"/>
  <c r="AQ1427" i="64" s="1"/>
  <c r="F1427" i="64" l="1"/>
  <c r="U1428" i="64" s="1"/>
  <c r="U1429" i="64" s="1"/>
  <c r="U1430" i="64" s="1"/>
  <c r="U1431" i="64" s="1"/>
  <c r="U1432" i="64" s="1"/>
  <c r="I1427" i="64"/>
  <c r="AS1427" i="64"/>
  <c r="H1427" i="64"/>
  <c r="AI1427" i="64"/>
  <c r="AL1427" i="64" s="1"/>
  <c r="AM1427" i="64" s="1"/>
  <c r="AH1427" i="64" l="1"/>
  <c r="E1427" i="64"/>
  <c r="C1428" i="64" s="1"/>
  <c r="G1428" i="64" s="1"/>
  <c r="AC1428" i="64" s="1"/>
  <c r="Y1428" i="64"/>
  <c r="M1428" i="64" s="1"/>
  <c r="AW1427" i="64"/>
  <c r="D1428" i="64" l="1"/>
  <c r="AB1428" i="64"/>
  <c r="J1428" i="64"/>
  <c r="AE1428" i="64"/>
  <c r="AF1428" i="64" s="1"/>
  <c r="AG1430" i="64" s="1"/>
  <c r="V1432" i="64"/>
  <c r="V1433" i="64" s="1"/>
  <c r="K1428" i="64" l="1"/>
  <c r="P1430" i="64"/>
  <c r="Q1430" i="64"/>
  <c r="N1434" i="64"/>
  <c r="O1434" i="64"/>
  <c r="F1428" i="64"/>
  <c r="AS1428" i="64"/>
  <c r="AQ1428" i="64" l="1"/>
  <c r="AQ1429" i="64" s="1"/>
  <c r="AQ1430" i="64" s="1"/>
  <c r="AQ1431" i="64" s="1"/>
  <c r="AR1428" i="64"/>
  <c r="AJ1428" i="64"/>
  <c r="L1428" i="64"/>
  <c r="H1428" i="64"/>
  <c r="Y1429" i="64"/>
  <c r="AW1428" i="64" l="1"/>
  <c r="I1428" i="64"/>
  <c r="AI1428" i="64"/>
  <c r="AH1428" i="64"/>
  <c r="AK1428" i="64" l="1"/>
  <c r="AA1429" i="64" s="1"/>
  <c r="AA1430" i="64" s="1"/>
  <c r="E1428" i="64"/>
  <c r="C1429" i="64" s="1"/>
  <c r="G1429" i="64" s="1"/>
  <c r="M1429" i="64" l="1"/>
  <c r="D1429" i="64" s="1"/>
  <c r="AS1429" i="64" s="1"/>
  <c r="AC1429" i="64"/>
  <c r="AA1431" i="64"/>
  <c r="J1429" i="64" l="1"/>
  <c r="AB1429" i="64"/>
  <c r="AE1429" i="64"/>
  <c r="K1429" i="64"/>
  <c r="AR1429" i="64" s="1"/>
  <c r="AR1430" i="64" s="1"/>
  <c r="AR1431" i="64" s="1"/>
  <c r="Y1430" i="64"/>
  <c r="M1430" i="64" s="1"/>
  <c r="AA1432" i="64"/>
  <c r="F1429" i="64" l="1"/>
  <c r="AB1430" i="64"/>
  <c r="T1429" i="64"/>
  <c r="AV1430" i="64" s="1"/>
  <c r="AV1431" i="64" s="1"/>
  <c r="AV1432" i="64" s="1"/>
  <c r="AV1433" i="64" s="1"/>
  <c r="AV1434" i="64" s="1"/>
  <c r="H1429" i="64"/>
  <c r="L1429" i="64"/>
  <c r="AJ1429" i="64"/>
  <c r="AA1433" i="64"/>
  <c r="AW1429" i="64" l="1"/>
  <c r="I1429" i="64"/>
  <c r="AH1429" i="64"/>
  <c r="AI1429" i="64"/>
  <c r="E1429" i="64" l="1"/>
  <c r="C1430" i="64" l="1"/>
  <c r="G1430" i="64" s="1"/>
  <c r="J1430" i="64"/>
  <c r="D1430" i="64"/>
  <c r="K1430" i="64" l="1"/>
  <c r="X1431" i="64" s="1"/>
  <c r="X1432" i="64" s="1"/>
  <c r="X1433" i="64" s="1"/>
  <c r="X1434" i="64" s="1"/>
  <c r="X1435" i="64" s="1"/>
  <c r="AC1430" i="64"/>
  <c r="AS1430" i="64"/>
  <c r="F1430" i="64" l="1"/>
  <c r="Y1431" i="64"/>
  <c r="M1431" i="64" s="1"/>
  <c r="AW1430" i="64"/>
  <c r="AE1430" i="64"/>
  <c r="AJ1430" i="64"/>
  <c r="L1430" i="64"/>
  <c r="H1430" i="64"/>
  <c r="AH1430" i="64" l="1"/>
  <c r="I1430" i="64"/>
  <c r="AI1430" i="64"/>
  <c r="E1430" i="64" l="1"/>
  <c r="C1431" i="64" l="1"/>
  <c r="G1431" i="64" s="1"/>
  <c r="W1431" i="64" s="1"/>
  <c r="W1432" i="64" s="1"/>
  <c r="W1433" i="64" s="1"/>
  <c r="W1434" i="64" s="1"/>
  <c r="J1431" i="64"/>
  <c r="D1431" i="64"/>
  <c r="K1431" i="64" l="1"/>
  <c r="AN1437" i="64"/>
  <c r="T1437" i="64" s="1"/>
  <c r="T1438" i="64" s="1"/>
  <c r="AS1431" i="64"/>
  <c r="AC1431" i="64"/>
  <c r="AB1431" i="64" l="1"/>
  <c r="AE1431" i="64"/>
  <c r="Y1432" i="64"/>
  <c r="AW1431" i="64"/>
  <c r="AJ1431" i="64"/>
  <c r="H1431" i="64"/>
  <c r="AR1432" i="64" s="1"/>
  <c r="L1431" i="64"/>
  <c r="F1431" i="64"/>
  <c r="M1432" i="64" l="1"/>
  <c r="AO1432" i="64"/>
  <c r="I1431" i="64"/>
  <c r="AP1432" i="64"/>
  <c r="AH1431" i="64"/>
  <c r="AI1431" i="64"/>
  <c r="AT1435" i="64"/>
  <c r="AU1435" i="64"/>
  <c r="Z1435" i="64"/>
  <c r="AB1432" i="64" l="1"/>
  <c r="R1433" i="64"/>
  <c r="R1434" i="64" s="1"/>
  <c r="R1435" i="64" s="1"/>
  <c r="R1436" i="64" s="1"/>
  <c r="R1437" i="64" s="1"/>
  <c r="E1431" i="64"/>
  <c r="S1437" i="64" l="1"/>
  <c r="S1438" i="64" s="1"/>
  <c r="C1432" i="64"/>
  <c r="G1432" i="64" s="1"/>
  <c r="J1432" i="64"/>
  <c r="K1432" i="64" l="1"/>
  <c r="AC1432" i="64"/>
  <c r="AE1432" i="64" l="1"/>
  <c r="L1432" i="64"/>
  <c r="AJ1432" i="64"/>
  <c r="D1432" i="64"/>
  <c r="AQ1432" i="64" s="1"/>
  <c r="AI1432" i="64" l="1"/>
  <c r="AL1432" i="64" s="1"/>
  <c r="AM1432" i="64" s="1"/>
  <c r="F1432" i="64"/>
  <c r="U1433" i="64" s="1"/>
  <c r="U1434" i="64" s="1"/>
  <c r="U1435" i="64" s="1"/>
  <c r="U1436" i="64" s="1"/>
  <c r="U1437" i="64" s="1"/>
  <c r="I1432" i="64"/>
  <c r="AS1432" i="64"/>
  <c r="H1432" i="64"/>
  <c r="AH1432" i="64" l="1"/>
  <c r="Y1433" i="64"/>
  <c r="M1433" i="64" s="1"/>
  <c r="AW1432" i="64"/>
  <c r="E1432" i="64"/>
  <c r="C1433" i="64" s="1"/>
  <c r="G1433" i="64" s="1"/>
  <c r="AC1433" i="64" s="1"/>
  <c r="D1433" i="64" l="1"/>
  <c r="AB1433" i="64"/>
  <c r="J1433" i="64"/>
  <c r="V1437" i="64"/>
  <c r="V1438" i="64" s="1"/>
  <c r="AE1433" i="64"/>
  <c r="AF1433" i="64" s="1"/>
  <c r="AG1435" i="64" s="1"/>
  <c r="K1433" i="64" l="1"/>
  <c r="N1439" i="64"/>
  <c r="O1439" i="64"/>
  <c r="F1433" i="64"/>
  <c r="AS1433" i="64"/>
  <c r="Q1435" i="64"/>
  <c r="P1435" i="64"/>
  <c r="AQ1433" i="64" l="1"/>
  <c r="AQ1434" i="64" s="1"/>
  <c r="AQ1435" i="64" s="1"/>
  <c r="AQ1436" i="64" s="1"/>
  <c r="AR1433" i="64"/>
  <c r="Y1434" i="64"/>
  <c r="AJ1433" i="64"/>
  <c r="L1433" i="64"/>
  <c r="H1433" i="64"/>
  <c r="AI1433" i="64" l="1"/>
  <c r="I1433" i="64"/>
  <c r="AH1433" i="64"/>
  <c r="AW1433" i="64"/>
  <c r="AK1433" i="64" l="1"/>
  <c r="AA1434" i="64" s="1"/>
  <c r="AA1435" i="64" s="1"/>
  <c r="M1434" i="64"/>
  <c r="E1433" i="64"/>
  <c r="C1434" i="64" s="1"/>
  <c r="G1434" i="64" s="1"/>
  <c r="AB1434" i="64" l="1"/>
  <c r="J1434" i="64"/>
  <c r="K1434" i="64" s="1"/>
  <c r="AR1434" i="64" s="1"/>
  <c r="AR1435" i="64" s="1"/>
  <c r="AR1436" i="64" s="1"/>
  <c r="D1434" i="64"/>
  <c r="AS1434" i="64" s="1"/>
  <c r="AA1436" i="64"/>
  <c r="AC1434" i="64"/>
  <c r="F1434" i="64" l="1"/>
  <c r="Y1435" i="64"/>
  <c r="M1435" i="64" s="1"/>
  <c r="AE1434" i="64"/>
  <c r="AA1437" i="64"/>
  <c r="T1434" i="64"/>
  <c r="AV1435" i="64" s="1"/>
  <c r="AV1436" i="64" s="1"/>
  <c r="AV1437" i="64" s="1"/>
  <c r="AV1438" i="64" s="1"/>
  <c r="AV1439" i="64" s="1"/>
  <c r="AJ1434" i="64"/>
  <c r="L1434" i="64"/>
  <c r="H1434" i="64"/>
  <c r="AI1434" i="64" l="1"/>
  <c r="AH1434" i="64"/>
  <c r="AA1438" i="64"/>
  <c r="I1434" i="64"/>
  <c r="AW1434" i="64"/>
  <c r="AB1435" i="64"/>
  <c r="E1434" i="64" l="1"/>
  <c r="C1435" i="64" l="1"/>
  <c r="G1435" i="64" s="1"/>
  <c r="D1435" i="64"/>
  <c r="J1435" i="64"/>
  <c r="K1435" i="64" l="1"/>
  <c r="X1436" i="64" s="1"/>
  <c r="X1437" i="64" s="1"/>
  <c r="X1438" i="64" s="1"/>
  <c r="X1439" i="64" s="1"/>
  <c r="X1440" i="64" s="1"/>
  <c r="AS1435" i="64"/>
  <c r="AC1435" i="64"/>
  <c r="Y1436" i="64" l="1"/>
  <c r="M1436" i="64" s="1"/>
  <c r="AW1435" i="64"/>
  <c r="AE1435" i="64"/>
  <c r="AJ1435" i="64"/>
  <c r="L1435" i="64"/>
  <c r="H1435" i="64"/>
  <c r="F1435" i="64"/>
  <c r="AH1435" i="64" l="1"/>
  <c r="I1435" i="64"/>
  <c r="AI1435" i="64"/>
  <c r="E1435" i="64" l="1"/>
  <c r="C1436" i="64" l="1"/>
  <c r="G1436" i="64" s="1"/>
  <c r="W1436" i="64" s="1"/>
  <c r="W1437" i="64" s="1"/>
  <c r="W1438" i="64" s="1"/>
  <c r="W1439" i="64" s="1"/>
  <c r="J1436" i="64"/>
  <c r="D1436" i="64"/>
  <c r="K1436" i="64" l="1"/>
  <c r="AN1442" i="64"/>
  <c r="T1442" i="64" s="1"/>
  <c r="T1443" i="64" s="1"/>
  <c r="AS1436" i="64"/>
  <c r="AC1436" i="64"/>
  <c r="AE1436" i="64" l="1"/>
  <c r="Y1437" i="64"/>
  <c r="AW1436" i="64"/>
  <c r="AB1436" i="64"/>
  <c r="H1436" i="64"/>
  <c r="AR1437" i="64" s="1"/>
  <c r="AJ1436" i="64"/>
  <c r="L1436" i="64"/>
  <c r="F1436" i="64"/>
  <c r="M1437" i="64" l="1"/>
  <c r="AO1437" i="64"/>
  <c r="Z1440" i="64"/>
  <c r="AU1440" i="64"/>
  <c r="AT1440" i="64"/>
  <c r="AI1436" i="64"/>
  <c r="I1436" i="64"/>
  <c r="AP1437" i="64"/>
  <c r="AH1436" i="64"/>
  <c r="AB1437" i="64" l="1"/>
  <c r="R1438" i="64"/>
  <c r="R1439" i="64" s="1"/>
  <c r="R1440" i="64" s="1"/>
  <c r="R1441" i="64" s="1"/>
  <c r="S1442" i="64" s="1"/>
  <c r="S1443" i="64" s="1"/>
  <c r="E1436" i="64"/>
  <c r="R1442" i="64" l="1"/>
  <c r="C1437" i="64"/>
  <c r="G1437" i="64" s="1"/>
  <c r="J1437" i="64"/>
  <c r="AC1437" i="64" l="1"/>
  <c r="K1437" i="64"/>
  <c r="L1437" i="64" l="1"/>
  <c r="AJ1437" i="64"/>
  <c r="D1437" i="64"/>
  <c r="AQ1437" i="64" s="1"/>
  <c r="AE1437" i="64"/>
  <c r="H1437" i="64" l="1"/>
  <c r="AH1437" i="64" s="1"/>
  <c r="AI1437" i="64"/>
  <c r="AL1437" i="64" s="1"/>
  <c r="AM1437" i="64" s="1"/>
  <c r="F1437" i="64"/>
  <c r="U1438" i="64" s="1"/>
  <c r="U1439" i="64" s="1"/>
  <c r="U1440" i="64" s="1"/>
  <c r="U1441" i="64" s="1"/>
  <c r="U1442" i="64" s="1"/>
  <c r="AS1437" i="64"/>
  <c r="I1437" i="64"/>
  <c r="E1437" i="64" l="1"/>
  <c r="C1438" i="64" s="1"/>
  <c r="G1438" i="64" s="1"/>
  <c r="AC1438" i="64" s="1"/>
  <c r="Y1438" i="64"/>
  <c r="M1438" i="64" s="1"/>
  <c r="AW1437" i="64"/>
  <c r="V1442" i="64" l="1"/>
  <c r="V1443" i="64" s="1"/>
  <c r="AB1438" i="64"/>
  <c r="D1438" i="64"/>
  <c r="J1438" i="64"/>
  <c r="AE1438" i="64"/>
  <c r="AF1438" i="64" s="1"/>
  <c r="AG1440" i="64" s="1"/>
  <c r="K1438" i="64" l="1"/>
  <c r="P1440" i="64"/>
  <c r="Q1440" i="64"/>
  <c r="F1438" i="64"/>
  <c r="AS1438" i="64"/>
  <c r="N1444" i="64"/>
  <c r="O1444" i="64"/>
  <c r="AQ1438" i="64" l="1"/>
  <c r="AQ1439" i="64" s="1"/>
  <c r="AQ1440" i="64" s="1"/>
  <c r="AQ1441" i="64" s="1"/>
  <c r="AR1438" i="64"/>
  <c r="Y1439" i="64"/>
  <c r="L1438" i="64"/>
  <c r="AJ1438" i="64"/>
  <c r="H1438" i="64"/>
  <c r="AH1438" i="64" l="1"/>
  <c r="AI1438" i="64"/>
  <c r="I1438" i="64"/>
  <c r="AW1438" i="64"/>
  <c r="AK1438" i="64" l="1"/>
  <c r="AA1439" i="64" s="1"/>
  <c r="AA1440" i="64" s="1"/>
  <c r="E1438" i="64"/>
  <c r="C1439" i="64" s="1"/>
  <c r="G1439" i="64" s="1"/>
  <c r="M1439" i="64" l="1"/>
  <c r="AB1439" i="64" s="1"/>
  <c r="AA1441" i="64"/>
  <c r="AC1439" i="64"/>
  <c r="D1439" i="64" l="1"/>
  <c r="AS1439" i="64" s="1"/>
  <c r="Y1440" i="64" s="1"/>
  <c r="M1440" i="64" s="1"/>
  <c r="J1439" i="64"/>
  <c r="K1439" i="64" s="1"/>
  <c r="AR1439" i="64" s="1"/>
  <c r="AR1440" i="64" s="1"/>
  <c r="AR1441" i="64" s="1"/>
  <c r="AA1442" i="64"/>
  <c r="AE1439" i="64"/>
  <c r="AJ1439" i="64" l="1"/>
  <c r="H1439" i="64"/>
  <c r="AH1439" i="64" s="1"/>
  <c r="T1439" i="64"/>
  <c r="AV1440" i="64" s="1"/>
  <c r="AV1441" i="64" s="1"/>
  <c r="AV1442" i="64" s="1"/>
  <c r="AV1443" i="64" s="1"/>
  <c r="AV1444" i="64" s="1"/>
  <c r="F1439" i="64"/>
  <c r="L1439" i="64"/>
  <c r="I1439" i="64" s="1"/>
  <c r="AA1443" i="64"/>
  <c r="AI1439" i="64"/>
  <c r="AB1440" i="64"/>
  <c r="AW1439" i="64" l="1"/>
  <c r="E1439" i="64"/>
  <c r="C1440" i="64" l="1"/>
  <c r="G1440" i="64" s="1"/>
  <c r="D1440" i="64"/>
  <c r="J1440" i="64"/>
  <c r="K1440" i="64" l="1"/>
  <c r="X1441" i="64" s="1"/>
  <c r="X1442" i="64" s="1"/>
  <c r="X1443" i="64" s="1"/>
  <c r="X1444" i="64" s="1"/>
  <c r="X1445" i="64" s="1"/>
  <c r="AS1440" i="64"/>
  <c r="AC1440" i="64"/>
  <c r="Y1441" i="64" l="1"/>
  <c r="M1441" i="64" s="1"/>
  <c r="AW1440" i="64"/>
  <c r="AE1440" i="64"/>
  <c r="H1440" i="64"/>
  <c r="AJ1440" i="64"/>
  <c r="L1440" i="64"/>
  <c r="F1440" i="64"/>
  <c r="I1440" i="64" l="1"/>
  <c r="AI1440" i="64"/>
  <c r="AH1440" i="64"/>
  <c r="E1440" i="64" l="1"/>
  <c r="C1441" i="64" l="1"/>
  <c r="G1441" i="64" s="1"/>
  <c r="W1441" i="64" s="1"/>
  <c r="W1442" i="64" s="1"/>
  <c r="W1443" i="64" s="1"/>
  <c r="W1444" i="64" s="1"/>
  <c r="D1441" i="64"/>
  <c r="J1441" i="64"/>
  <c r="K1441" i="64" l="1"/>
  <c r="F1441" i="64" s="1"/>
  <c r="AN1447" i="64"/>
  <c r="T1447" i="64" s="1"/>
  <c r="T1448" i="64" s="1"/>
  <c r="AS1441" i="64"/>
  <c r="AC1441" i="64"/>
  <c r="AB1441" i="64" l="1"/>
  <c r="AE1441" i="64"/>
  <c r="Y1442" i="64"/>
  <c r="AW1441" i="64"/>
  <c r="L1441" i="64"/>
  <c r="H1441" i="64"/>
  <c r="AR1442" i="64" s="1"/>
  <c r="AJ1441" i="64"/>
  <c r="M1442" i="64" l="1"/>
  <c r="AO1442" i="64"/>
  <c r="AI1441" i="64"/>
  <c r="AP1442" i="64"/>
  <c r="AH1441" i="64"/>
  <c r="Z1445" i="64"/>
  <c r="AT1445" i="64"/>
  <c r="AU1445" i="64"/>
  <c r="I1441" i="64"/>
  <c r="AB1442" i="64" l="1"/>
  <c r="R1443" i="64"/>
  <c r="R1444" i="64" s="1"/>
  <c r="R1445" i="64" s="1"/>
  <c r="R1446" i="64" s="1"/>
  <c r="S1447" i="64" s="1"/>
  <c r="S1448" i="64" s="1"/>
  <c r="E1441" i="64"/>
  <c r="R1447" i="64" l="1"/>
  <c r="C1442" i="64"/>
  <c r="G1442" i="64" s="1"/>
  <c r="J1442" i="64"/>
  <c r="K1442" i="64" l="1"/>
  <c r="AC1442" i="64"/>
  <c r="AE1442" i="64" l="1"/>
  <c r="L1442" i="64"/>
  <c r="AJ1442" i="64"/>
  <c r="D1442" i="64"/>
  <c r="AQ1442" i="64" s="1"/>
  <c r="F1442" i="64" l="1"/>
  <c r="U1443" i="64" s="1"/>
  <c r="U1444" i="64" s="1"/>
  <c r="U1445" i="64" s="1"/>
  <c r="U1446" i="64" s="1"/>
  <c r="U1447" i="64" s="1"/>
  <c r="I1442" i="64"/>
  <c r="AS1442" i="64"/>
  <c r="AI1442" i="64"/>
  <c r="AL1442" i="64" s="1"/>
  <c r="AM1442" i="64" s="1"/>
  <c r="H1442" i="64"/>
  <c r="AH1442" i="64" l="1"/>
  <c r="Y1443" i="64"/>
  <c r="M1443" i="64" s="1"/>
  <c r="AW1442" i="64"/>
  <c r="E1442" i="64"/>
  <c r="C1443" i="64" s="1"/>
  <c r="G1443" i="64" s="1"/>
  <c r="AC1443" i="64" s="1"/>
  <c r="AE1443" i="64" l="1"/>
  <c r="AF1443" i="64" s="1"/>
  <c r="AG1445" i="64" s="1"/>
  <c r="D1443" i="64"/>
  <c r="AB1443" i="64"/>
  <c r="J1443" i="64"/>
  <c r="V1447" i="64"/>
  <c r="V1448" i="64" s="1"/>
  <c r="K1443" i="64" l="1"/>
  <c r="Q1445" i="64"/>
  <c r="P1445" i="64"/>
  <c r="N1449" i="64"/>
  <c r="O1449" i="64"/>
  <c r="AS1443" i="64"/>
  <c r="AQ1443" i="64" l="1"/>
  <c r="AQ1444" i="64" s="1"/>
  <c r="AQ1445" i="64" s="1"/>
  <c r="AQ1446" i="64" s="1"/>
  <c r="F1443" i="64"/>
  <c r="AR1443" i="64"/>
  <c r="Y1444" i="64"/>
  <c r="L1443" i="64"/>
  <c r="AJ1443" i="64"/>
  <c r="H1443" i="64"/>
  <c r="AH1443" i="64" l="1"/>
  <c r="AI1443" i="64"/>
  <c r="I1443" i="64"/>
  <c r="AW1443" i="64"/>
  <c r="AK1443" i="64" l="1"/>
  <c r="AA1444" i="64" s="1"/>
  <c r="AA1445" i="64" s="1"/>
  <c r="M1444" i="64"/>
  <c r="E1443" i="64"/>
  <c r="C1444" i="64" s="1"/>
  <c r="G1444" i="64" s="1"/>
  <c r="D1444" i="64" l="1"/>
  <c r="AB1444" i="64"/>
  <c r="J1444" i="64"/>
  <c r="AA1446" i="64"/>
  <c r="AC1444" i="64"/>
  <c r="AE1444" i="64" l="1"/>
  <c r="AA1447" i="64"/>
  <c r="K1444" i="64"/>
  <c r="AR1444" i="64" s="1"/>
  <c r="AR1445" i="64" s="1"/>
  <c r="AR1446" i="64" s="1"/>
  <c r="AS1444" i="64"/>
  <c r="F1444" i="64" l="1"/>
  <c r="Y1445" i="64"/>
  <c r="M1445" i="64" s="1"/>
  <c r="T1444" i="64"/>
  <c r="AV1445" i="64" s="1"/>
  <c r="AV1446" i="64" s="1"/>
  <c r="AV1447" i="64" s="1"/>
  <c r="AV1448" i="64" s="1"/>
  <c r="AV1449" i="64" s="1"/>
  <c r="H1444" i="64"/>
  <c r="AJ1444" i="64"/>
  <c r="L1444" i="64"/>
  <c r="AA1448" i="64"/>
  <c r="AH1444" i="64" l="1"/>
  <c r="AI1444" i="64"/>
  <c r="AW1444" i="64"/>
  <c r="I1444" i="64"/>
  <c r="AB1445" i="64"/>
  <c r="E1444" i="64" l="1"/>
  <c r="C1445" i="64" l="1"/>
  <c r="G1445" i="64" s="1"/>
  <c r="D1445" i="64"/>
  <c r="J1445" i="64"/>
  <c r="K1445" i="64" l="1"/>
  <c r="X1446" i="64" s="1"/>
  <c r="X1447" i="64" s="1"/>
  <c r="X1448" i="64" s="1"/>
  <c r="X1449" i="64" s="1"/>
  <c r="X1450" i="64" s="1"/>
  <c r="AC1445" i="64"/>
  <c r="AS1445" i="64"/>
  <c r="F1445" i="64" l="1"/>
  <c r="AE1445" i="64"/>
  <c r="Y1446" i="64"/>
  <c r="M1446" i="64" s="1"/>
  <c r="AW1445" i="64"/>
  <c r="H1445" i="64"/>
  <c r="AJ1445" i="64"/>
  <c r="L1445" i="64"/>
  <c r="I1445" i="64" l="1"/>
  <c r="AI1445" i="64"/>
  <c r="AH1445" i="64"/>
  <c r="E1445" i="64" l="1"/>
  <c r="C1446" i="64" l="1"/>
  <c r="G1446" i="64" s="1"/>
  <c r="W1446" i="64" s="1"/>
  <c r="W1447" i="64" s="1"/>
  <c r="W1448" i="64" s="1"/>
  <c r="W1449" i="64" s="1"/>
  <c r="J1446" i="64"/>
  <c r="D1446" i="64"/>
  <c r="K1446" i="64" l="1"/>
  <c r="AN1452" i="64"/>
  <c r="T1452" i="64" s="1"/>
  <c r="T1453" i="64" s="1"/>
  <c r="AC1446" i="64"/>
  <c r="AS1446" i="64"/>
  <c r="Y1447" i="64" l="1"/>
  <c r="AW1446" i="64"/>
  <c r="AE1446" i="64"/>
  <c r="AB1446" i="64"/>
  <c r="L1446" i="64"/>
  <c r="H1446" i="64"/>
  <c r="AR1447" i="64" s="1"/>
  <c r="AJ1446" i="64"/>
  <c r="F1446" i="64"/>
  <c r="M1447" i="64" l="1"/>
  <c r="AO1447" i="64"/>
  <c r="AI1446" i="64"/>
  <c r="Z1450" i="64"/>
  <c r="AT1450" i="64"/>
  <c r="AU1450" i="64"/>
  <c r="AP1447" i="64"/>
  <c r="AH1446" i="64"/>
  <c r="I1446" i="64"/>
  <c r="AB1447" i="64" l="1"/>
  <c r="R1448" i="64"/>
  <c r="R1449" i="64" s="1"/>
  <c r="R1450" i="64" s="1"/>
  <c r="R1451" i="64" s="1"/>
  <c r="R1452" i="64" s="1"/>
  <c r="E1446" i="64"/>
  <c r="S1452" i="64" l="1"/>
  <c r="S1453" i="64" s="1"/>
  <c r="C1447" i="64"/>
  <c r="G1447" i="64" s="1"/>
  <c r="J1447" i="64"/>
  <c r="AC1447" i="64" l="1"/>
  <c r="K1447" i="64"/>
  <c r="AJ1447" i="64" l="1"/>
  <c r="L1447" i="64"/>
  <c r="D1447" i="64"/>
  <c r="AQ1447" i="64" s="1"/>
  <c r="AE1447" i="64"/>
  <c r="F1447" i="64" l="1"/>
  <c r="U1448" i="64" s="1"/>
  <c r="U1449" i="64" s="1"/>
  <c r="U1450" i="64" s="1"/>
  <c r="U1451" i="64" s="1"/>
  <c r="U1452" i="64" s="1"/>
  <c r="AS1447" i="64"/>
  <c r="I1447" i="64"/>
  <c r="H1447" i="64"/>
  <c r="AI1447" i="64"/>
  <c r="AL1447" i="64" s="1"/>
  <c r="AM1447" i="64" s="1"/>
  <c r="E1447" i="64" l="1"/>
  <c r="C1448" i="64" s="1"/>
  <c r="G1448" i="64" s="1"/>
  <c r="AC1448" i="64" s="1"/>
  <c r="AH1447" i="64"/>
  <c r="Y1448" i="64"/>
  <c r="M1448" i="64" s="1"/>
  <c r="AW1447" i="64"/>
  <c r="D1448" i="64" l="1"/>
  <c r="AB1448" i="64"/>
  <c r="J1448" i="64"/>
  <c r="V1452" i="64"/>
  <c r="V1453" i="64" s="1"/>
  <c r="AE1448" i="64"/>
  <c r="AF1448" i="64" s="1"/>
  <c r="AG1450" i="64" s="1"/>
  <c r="P1450" i="64" l="1"/>
  <c r="Q1450" i="64"/>
  <c r="K1448" i="64"/>
  <c r="AS1448" i="64"/>
  <c r="N1454" i="64"/>
  <c r="O1454" i="64"/>
  <c r="AR1448" i="64" l="1"/>
  <c r="AQ1448" i="64"/>
  <c r="AQ1449" i="64" s="1"/>
  <c r="AQ1450" i="64" s="1"/>
  <c r="AQ1451" i="64" s="1"/>
  <c r="F1448" i="64"/>
  <c r="Y1449" i="64"/>
  <c r="AJ1448" i="64"/>
  <c r="L1448" i="64"/>
  <c r="H1448" i="64"/>
  <c r="AW1448" i="64" l="1"/>
  <c r="AH1448" i="64"/>
  <c r="I1448" i="64"/>
  <c r="AI1448" i="64"/>
  <c r="AK1448" i="64" l="1"/>
  <c r="AA1449" i="64" s="1"/>
  <c r="AA1450" i="64" s="1"/>
  <c r="E1448" i="64"/>
  <c r="C1449" i="64" s="1"/>
  <c r="G1449" i="64" s="1"/>
  <c r="M1449" i="64" l="1"/>
  <c r="D1449" i="64" s="1"/>
  <c r="AS1449" i="64" s="1"/>
  <c r="AA1451" i="64"/>
  <c r="AC1449" i="64"/>
  <c r="AB1449" i="64" l="1"/>
  <c r="J1449" i="64"/>
  <c r="K1449" i="64" s="1"/>
  <c r="AR1449" i="64" s="1"/>
  <c r="AR1450" i="64" s="1"/>
  <c r="AR1451" i="64" s="1"/>
  <c r="Y1450" i="64"/>
  <c r="M1450" i="64" s="1"/>
  <c r="AE1449" i="64"/>
  <c r="AA1452" i="64"/>
  <c r="AJ1449" i="64" l="1"/>
  <c r="L1449" i="64"/>
  <c r="T1449" i="64"/>
  <c r="AV1450" i="64" s="1"/>
  <c r="AV1451" i="64" s="1"/>
  <c r="AV1452" i="64" s="1"/>
  <c r="AV1453" i="64" s="1"/>
  <c r="AV1454" i="64" s="1"/>
  <c r="F1449" i="64"/>
  <c r="H1449" i="64"/>
  <c r="AH1449" i="64" s="1"/>
  <c r="I1449" i="64"/>
  <c r="AI1449" i="64"/>
  <c r="AA1453" i="64"/>
  <c r="AB1450" i="64"/>
  <c r="AW1449" i="64" l="1"/>
  <c r="E1449" i="64"/>
  <c r="C1450" i="64" l="1"/>
  <c r="G1450" i="64" s="1"/>
  <c r="D1450" i="64"/>
  <c r="J1450" i="64"/>
  <c r="K1450" i="64" l="1"/>
  <c r="X1451" i="64" s="1"/>
  <c r="X1452" i="64" s="1"/>
  <c r="X1453" i="64" s="1"/>
  <c r="X1454" i="64" s="1"/>
  <c r="X1455" i="64" s="1"/>
  <c r="AS1450" i="64"/>
  <c r="AC1450" i="64"/>
  <c r="AE1450" i="64" l="1"/>
  <c r="L1450" i="64"/>
  <c r="H1450" i="64"/>
  <c r="AJ1450" i="64"/>
  <c r="Y1451" i="64"/>
  <c r="M1451" i="64" s="1"/>
  <c r="AW1450" i="64"/>
  <c r="F1450" i="64"/>
  <c r="AI1450" i="64" l="1"/>
  <c r="I1450" i="64"/>
  <c r="AH1450" i="64"/>
  <c r="E1450" i="64" l="1"/>
  <c r="C1451" i="64" l="1"/>
  <c r="G1451" i="64" s="1"/>
  <c r="W1451" i="64" s="1"/>
  <c r="W1452" i="64" s="1"/>
  <c r="W1453" i="64" s="1"/>
  <c r="W1454" i="64" s="1"/>
  <c r="J1451" i="64"/>
  <c r="D1451" i="64"/>
  <c r="K1451" i="64" l="1"/>
  <c r="AN1457" i="64"/>
  <c r="T1457" i="64" s="1"/>
  <c r="T1458" i="64" s="1"/>
  <c r="AC1451" i="64"/>
  <c r="AS1451" i="64"/>
  <c r="Y1452" i="64" l="1"/>
  <c r="AW1451" i="64"/>
  <c r="AE1451" i="64"/>
  <c r="AB1451" i="64"/>
  <c r="AJ1451" i="64"/>
  <c r="H1451" i="64"/>
  <c r="AR1452" i="64" s="1"/>
  <c r="L1451" i="64"/>
  <c r="F1451" i="64"/>
  <c r="M1452" i="64" l="1"/>
  <c r="AO1452" i="64"/>
  <c r="AT1455" i="64"/>
  <c r="AU1455" i="64"/>
  <c r="Z1455" i="64"/>
  <c r="I1451" i="64"/>
  <c r="AH1451" i="64"/>
  <c r="AP1452" i="64"/>
  <c r="AI1451" i="64"/>
  <c r="R1453" i="64" l="1"/>
  <c r="R1454" i="64" s="1"/>
  <c r="R1455" i="64" s="1"/>
  <c r="R1456" i="64" s="1"/>
  <c r="R1457" i="64" s="1"/>
  <c r="AB1452" i="64"/>
  <c r="E1451" i="64"/>
  <c r="C1452" i="64" s="1"/>
  <c r="G1452" i="64" s="1"/>
  <c r="S1457" i="64" l="1"/>
  <c r="S1458" i="64" s="1"/>
  <c r="AC1452" i="64"/>
  <c r="J1452" i="64"/>
  <c r="K1452" i="64" l="1"/>
  <c r="AE1452" i="64"/>
  <c r="AJ1452" i="64" l="1"/>
  <c r="L1452" i="64"/>
  <c r="D1452" i="64"/>
  <c r="AQ1452" i="64" s="1"/>
  <c r="F1452" i="64" l="1"/>
  <c r="U1453" i="64" s="1"/>
  <c r="U1454" i="64" s="1"/>
  <c r="U1455" i="64" s="1"/>
  <c r="U1456" i="64" s="1"/>
  <c r="U1457" i="64" s="1"/>
  <c r="AS1452" i="64"/>
  <c r="I1452" i="64"/>
  <c r="AI1452" i="64"/>
  <c r="AL1452" i="64" s="1"/>
  <c r="AM1452" i="64" s="1"/>
  <c r="H1452" i="64"/>
  <c r="E1452" i="64" l="1"/>
  <c r="C1453" i="64" s="1"/>
  <c r="G1453" i="64" s="1"/>
  <c r="AC1453" i="64" s="1"/>
  <c r="AH1452" i="64"/>
  <c r="Y1453" i="64"/>
  <c r="M1453" i="64" s="1"/>
  <c r="AW1452" i="64"/>
  <c r="D1453" i="64" l="1"/>
  <c r="AB1453" i="64"/>
  <c r="J1453" i="64"/>
  <c r="V1457" i="64"/>
  <c r="V1458" i="64" s="1"/>
  <c r="AE1453" i="64"/>
  <c r="AF1453" i="64" s="1"/>
  <c r="AG1455" i="64" s="1"/>
  <c r="P1455" i="64" l="1"/>
  <c r="Q1455" i="64"/>
  <c r="N1459" i="64"/>
  <c r="O1459" i="64"/>
  <c r="AS1453" i="64"/>
  <c r="K1453" i="64"/>
  <c r="AQ1453" i="64" l="1"/>
  <c r="AQ1454" i="64" s="1"/>
  <c r="AQ1455" i="64" s="1"/>
  <c r="AQ1456" i="64" s="1"/>
  <c r="AR1453" i="64"/>
  <c r="L1453" i="64"/>
  <c r="AJ1453" i="64"/>
  <c r="H1453" i="64"/>
  <c r="Y1454" i="64"/>
  <c r="F1453" i="64"/>
  <c r="AI1453" i="64" l="1"/>
  <c r="AW1453" i="64"/>
  <c r="I1453" i="64"/>
  <c r="AH1453" i="64"/>
  <c r="AK1453" i="64" l="1"/>
  <c r="AA1454" i="64" s="1"/>
  <c r="AA1455" i="64" s="1"/>
  <c r="E1453" i="64"/>
  <c r="C1454" i="64" s="1"/>
  <c r="G1454" i="64" s="1"/>
  <c r="M1454" i="64" l="1"/>
  <c r="AB1454" i="64" s="1"/>
  <c r="AA1456" i="64"/>
  <c r="AC1454" i="64"/>
  <c r="J1454" i="64" l="1"/>
  <c r="D1454" i="64"/>
  <c r="AS1454" i="64" s="1"/>
  <c r="AE1454" i="64"/>
  <c r="AA1457" i="64"/>
  <c r="K1454" i="64"/>
  <c r="AR1454" i="64" s="1"/>
  <c r="AR1455" i="64" s="1"/>
  <c r="AR1456" i="64" s="1"/>
  <c r="Y1455" i="64" l="1"/>
  <c r="M1455" i="64" s="1"/>
  <c r="AA1458" i="64"/>
  <c r="T1454" i="64"/>
  <c r="AV1455" i="64" s="1"/>
  <c r="AV1456" i="64" s="1"/>
  <c r="AV1457" i="64" s="1"/>
  <c r="AV1458" i="64" s="1"/>
  <c r="AV1459" i="64" s="1"/>
  <c r="H1454" i="64"/>
  <c r="AJ1454" i="64"/>
  <c r="L1454" i="64"/>
  <c r="F1454" i="64"/>
  <c r="AH1454" i="64" l="1"/>
  <c r="AI1454" i="64"/>
  <c r="AW1454" i="64"/>
  <c r="I1454" i="64"/>
  <c r="AB1455" i="64"/>
  <c r="E1454" i="64" l="1"/>
  <c r="C1455" i="64" l="1"/>
  <c r="G1455" i="64" s="1"/>
  <c r="D1455" i="64"/>
  <c r="J1455" i="64"/>
  <c r="K1455" i="64" l="1"/>
  <c r="X1456" i="64" s="1"/>
  <c r="X1457" i="64" s="1"/>
  <c r="X1458" i="64" s="1"/>
  <c r="X1459" i="64" s="1"/>
  <c r="X1460" i="64" s="1"/>
  <c r="AC1455" i="64"/>
  <c r="AS1455" i="64"/>
  <c r="Y1456" i="64" l="1"/>
  <c r="M1456" i="64" s="1"/>
  <c r="AW1455" i="64"/>
  <c r="H1455" i="64"/>
  <c r="L1455" i="64"/>
  <c r="AJ1455" i="64"/>
  <c r="AE1455" i="64"/>
  <c r="F1455" i="64"/>
  <c r="AI1455" i="64" l="1"/>
  <c r="AH1455" i="64"/>
  <c r="I1455" i="64"/>
  <c r="E1455" i="64" l="1"/>
  <c r="C1456" i="64" l="1"/>
  <c r="G1456" i="64" s="1"/>
  <c r="W1456" i="64" s="1"/>
  <c r="W1457" i="64" s="1"/>
  <c r="W1458" i="64" s="1"/>
  <c r="W1459" i="64" s="1"/>
  <c r="D1456" i="64"/>
  <c r="J1456" i="64"/>
  <c r="K1456" i="64" l="1"/>
  <c r="F1456" i="64" s="1"/>
  <c r="AN1462" i="64"/>
  <c r="T1462" i="64" s="1"/>
  <c r="T1463" i="64" s="1"/>
  <c r="AS1456" i="64"/>
  <c r="AC1456" i="64"/>
  <c r="AE1456" i="64" l="1"/>
  <c r="AB1456" i="64"/>
  <c r="Y1457" i="64"/>
  <c r="AW1456" i="64"/>
  <c r="AJ1456" i="64"/>
  <c r="H1456" i="64"/>
  <c r="AR1457" i="64" s="1"/>
  <c r="L1456" i="64"/>
  <c r="M1457" i="64" l="1"/>
  <c r="AO1457" i="64"/>
  <c r="Z1460" i="64"/>
  <c r="AT1460" i="64"/>
  <c r="AU1460" i="64"/>
  <c r="I1456" i="64"/>
  <c r="AP1457" i="64"/>
  <c r="AH1456" i="64"/>
  <c r="AI1456" i="64"/>
  <c r="R1458" i="64" l="1"/>
  <c r="R1459" i="64" s="1"/>
  <c r="R1460" i="64" s="1"/>
  <c r="R1461" i="64" s="1"/>
  <c r="S1462" i="64" s="1"/>
  <c r="S1463" i="64" s="1"/>
  <c r="AB1457" i="64"/>
  <c r="E1456" i="64"/>
  <c r="R1462" i="64" l="1"/>
  <c r="C1457" i="64"/>
  <c r="G1457" i="64" s="1"/>
  <c r="J1457" i="64"/>
  <c r="K1457" i="64" l="1"/>
  <c r="AC1457" i="64"/>
  <c r="AE1457" i="64" l="1"/>
  <c r="L1457" i="64"/>
  <c r="AJ1457" i="64"/>
  <c r="D1457" i="64"/>
  <c r="AQ1457" i="64" s="1"/>
  <c r="AI1457" i="64" l="1"/>
  <c r="AL1457" i="64" s="1"/>
  <c r="AM1457" i="64" s="1"/>
  <c r="F1457" i="64"/>
  <c r="U1458" i="64" s="1"/>
  <c r="U1459" i="64" s="1"/>
  <c r="U1460" i="64" s="1"/>
  <c r="U1461" i="64" s="1"/>
  <c r="U1462" i="64" s="1"/>
  <c r="I1457" i="64"/>
  <c r="AS1457" i="64"/>
  <c r="H1457" i="64"/>
  <c r="AH1457" i="64" l="1"/>
  <c r="Y1458" i="64"/>
  <c r="M1458" i="64" s="1"/>
  <c r="AW1457" i="64"/>
  <c r="E1457" i="64"/>
  <c r="C1458" i="64" s="1"/>
  <c r="G1458" i="64" s="1"/>
  <c r="AC1458" i="64" s="1"/>
  <c r="D1458" i="64" l="1"/>
  <c r="AS1458" i="64" s="1"/>
  <c r="AB1458" i="64"/>
  <c r="J1458" i="64"/>
  <c r="V1462" i="64"/>
  <c r="V1463" i="64" s="1"/>
  <c r="AE1458" i="64"/>
  <c r="AF1458" i="64" s="1"/>
  <c r="AG1460" i="64" s="1"/>
  <c r="Y1459" i="64" l="1"/>
  <c r="N1464" i="64"/>
  <c r="O1464" i="64"/>
  <c r="K1458" i="64"/>
  <c r="Q1460" i="64"/>
  <c r="P1460" i="64"/>
  <c r="AR1458" i="64" l="1"/>
  <c r="AQ1458" i="64"/>
  <c r="AQ1459" i="64" s="1"/>
  <c r="AQ1460" i="64" s="1"/>
  <c r="AQ1461" i="64" s="1"/>
  <c r="F1458" i="64"/>
  <c r="AJ1458" i="64"/>
  <c r="L1458" i="64"/>
  <c r="H1458" i="64"/>
  <c r="AW1458" i="64" l="1"/>
  <c r="I1458" i="64"/>
  <c r="AI1458" i="64"/>
  <c r="AH1458" i="64"/>
  <c r="AK1458" i="64" l="1"/>
  <c r="M1459" i="64" s="1"/>
  <c r="AA1459" i="64"/>
  <c r="E1458" i="64"/>
  <c r="C1459" i="64" s="1"/>
  <c r="G1459" i="64" s="1"/>
  <c r="AC1459" i="64" l="1"/>
  <c r="D1459" i="64"/>
  <c r="AB1459" i="64"/>
  <c r="J1459" i="64"/>
  <c r="AA1460" i="64"/>
  <c r="K1459" i="64" l="1"/>
  <c r="AR1459" i="64" s="1"/>
  <c r="AR1460" i="64" s="1"/>
  <c r="AR1461" i="64" s="1"/>
  <c r="AS1459" i="64"/>
  <c r="AE1459" i="64"/>
  <c r="AA1461" i="64"/>
  <c r="F1459" i="64" l="1"/>
  <c r="AA1462" i="64"/>
  <c r="Y1460" i="64"/>
  <c r="M1460" i="64" s="1"/>
  <c r="T1459" i="64"/>
  <c r="AV1460" i="64" s="1"/>
  <c r="AV1461" i="64" s="1"/>
  <c r="AV1462" i="64" s="1"/>
  <c r="AV1463" i="64" s="1"/>
  <c r="AV1464" i="64" s="1"/>
  <c r="H1459" i="64"/>
  <c r="L1459" i="64"/>
  <c r="AJ1459" i="64"/>
  <c r="I1459" i="64" l="1"/>
  <c r="AW1459" i="64"/>
  <c r="AH1459" i="64"/>
  <c r="AB1460" i="64"/>
  <c r="AA1463" i="64"/>
  <c r="AI1459" i="64"/>
  <c r="E1459" i="64" l="1"/>
  <c r="C1460" i="64" l="1"/>
  <c r="G1460" i="64" s="1"/>
  <c r="D1460" i="64"/>
  <c r="J1460" i="64"/>
  <c r="K1460" i="64" l="1"/>
  <c r="X1461" i="64" s="1"/>
  <c r="X1462" i="64" s="1"/>
  <c r="X1463" i="64" s="1"/>
  <c r="X1464" i="64" s="1"/>
  <c r="X1465" i="64" s="1"/>
  <c r="AC1460" i="64"/>
  <c r="AS1460" i="64"/>
  <c r="AE1460" i="64" l="1"/>
  <c r="Y1461" i="64"/>
  <c r="M1461" i="64" s="1"/>
  <c r="AW1460" i="64"/>
  <c r="L1460" i="64"/>
  <c r="AJ1460" i="64"/>
  <c r="H1460" i="64"/>
  <c r="F1460" i="64"/>
  <c r="AH1460" i="64" l="1"/>
  <c r="AI1460" i="64"/>
  <c r="I1460" i="64"/>
  <c r="E1460" i="64" l="1"/>
  <c r="C1461" i="64" l="1"/>
  <c r="G1461" i="64" s="1"/>
  <c r="W1461" i="64" s="1"/>
  <c r="W1462" i="64" s="1"/>
  <c r="W1463" i="64" s="1"/>
  <c r="W1464" i="64" s="1"/>
  <c r="D1461" i="64"/>
  <c r="J1461" i="64"/>
  <c r="K1461" i="64" l="1"/>
  <c r="F1461" i="64" s="1"/>
  <c r="AN1467" i="64"/>
  <c r="T1467" i="64" s="1"/>
  <c r="T1468" i="64" s="1"/>
  <c r="AC1461" i="64"/>
  <c r="AS1461" i="64"/>
  <c r="Y1462" i="64" l="1"/>
  <c r="AW1461" i="64"/>
  <c r="AE1461" i="64"/>
  <c r="AB1461" i="64"/>
  <c r="H1461" i="64"/>
  <c r="AR1462" i="64" s="1"/>
  <c r="L1461" i="64"/>
  <c r="AJ1461" i="64"/>
  <c r="M1462" i="64" l="1"/>
  <c r="AO1462" i="64"/>
  <c r="I1461" i="64"/>
  <c r="AU1465" i="64"/>
  <c r="AT1465" i="64"/>
  <c r="Z1465" i="64"/>
  <c r="AI1461" i="64"/>
  <c r="AH1461" i="64"/>
  <c r="AP1462" i="64"/>
  <c r="AB1462" i="64" l="1"/>
  <c r="R1463" i="64"/>
  <c r="R1464" i="64" s="1"/>
  <c r="R1465" i="64" s="1"/>
  <c r="R1466" i="64" s="1"/>
  <c r="S1467" i="64" s="1"/>
  <c r="S1468" i="64" s="1"/>
  <c r="E1461" i="64"/>
  <c r="R1467" i="64" l="1"/>
  <c r="C1462" i="64"/>
  <c r="G1462" i="64" s="1"/>
  <c r="J1462" i="64"/>
  <c r="AC1462" i="64" l="1"/>
  <c r="K1462" i="64"/>
  <c r="L1462" i="64" l="1"/>
  <c r="AJ1462" i="64"/>
  <c r="D1462" i="64"/>
  <c r="AQ1462" i="64" s="1"/>
  <c r="AE1462" i="64"/>
  <c r="H1462" i="64" l="1"/>
  <c r="AH1462" i="64" s="1"/>
  <c r="AI1462" i="64"/>
  <c r="AL1462" i="64" s="1"/>
  <c r="AM1462" i="64" s="1"/>
  <c r="F1462" i="64"/>
  <c r="U1463" i="64" s="1"/>
  <c r="U1464" i="64" s="1"/>
  <c r="U1465" i="64" s="1"/>
  <c r="U1466" i="64" s="1"/>
  <c r="U1467" i="64" s="1"/>
  <c r="AS1462" i="64"/>
  <c r="I1462" i="64"/>
  <c r="E1462" i="64" l="1"/>
  <c r="C1463" i="64" s="1"/>
  <c r="G1463" i="64" s="1"/>
  <c r="AC1463" i="64" s="1"/>
  <c r="Y1463" i="64"/>
  <c r="M1463" i="64" s="1"/>
  <c r="AW1462" i="64"/>
  <c r="V1467" i="64" l="1"/>
  <c r="V1468" i="64" s="1"/>
  <c r="AB1463" i="64"/>
  <c r="D1463" i="64"/>
  <c r="AS1463" i="64" s="1"/>
  <c r="J1463" i="64"/>
  <c r="AE1463" i="64"/>
  <c r="AF1463" i="64" s="1"/>
  <c r="AG1465" i="64" s="1"/>
  <c r="Y1464" i="64" l="1"/>
  <c r="K1463" i="64"/>
  <c r="Q1465" i="64"/>
  <c r="P1465" i="64"/>
  <c r="N1469" i="64"/>
  <c r="O1469" i="64"/>
  <c r="AR1463" i="64" l="1"/>
  <c r="AQ1463" i="64"/>
  <c r="AQ1464" i="64" s="1"/>
  <c r="AQ1465" i="64" s="1"/>
  <c r="AQ1466" i="64" s="1"/>
  <c r="F1463" i="64"/>
  <c r="L1463" i="64"/>
  <c r="AJ1463" i="64"/>
  <c r="H1463" i="64"/>
  <c r="AW1463" i="64" l="1"/>
  <c r="I1463" i="64"/>
  <c r="AI1463" i="64"/>
  <c r="AH1463" i="64"/>
  <c r="AK1463" i="64" l="1"/>
  <c r="M1464" i="64" s="1"/>
  <c r="AA1464" i="64"/>
  <c r="E1463" i="64"/>
  <c r="C1464" i="64" s="1"/>
  <c r="G1464" i="64" s="1"/>
  <c r="AC1464" i="64" l="1"/>
  <c r="AB1464" i="64"/>
  <c r="D1464" i="64"/>
  <c r="AS1464" i="64" s="1"/>
  <c r="J1464" i="64"/>
  <c r="AA1465" i="64"/>
  <c r="Y1465" i="64" l="1"/>
  <c r="M1465" i="64" s="1"/>
  <c r="K1464" i="64"/>
  <c r="AR1464" i="64" s="1"/>
  <c r="AR1465" i="64" s="1"/>
  <c r="AR1466" i="64" s="1"/>
  <c r="AE1464" i="64"/>
  <c r="AA1466" i="64"/>
  <c r="F1464" i="64" l="1"/>
  <c r="AA1467" i="64"/>
  <c r="T1464" i="64"/>
  <c r="AV1465" i="64" s="1"/>
  <c r="AV1466" i="64" s="1"/>
  <c r="AV1467" i="64" s="1"/>
  <c r="AV1468" i="64" s="1"/>
  <c r="AV1469" i="64" s="1"/>
  <c r="H1464" i="64"/>
  <c r="L1464" i="64"/>
  <c r="AJ1464" i="64"/>
  <c r="AB1465" i="64"/>
  <c r="I1464" i="64" l="1"/>
  <c r="AW1464" i="64"/>
  <c r="AA1468" i="64"/>
  <c r="AH1464" i="64"/>
  <c r="AI1464" i="64"/>
  <c r="E1464" i="64" l="1"/>
  <c r="C1465" i="64" l="1"/>
  <c r="G1465" i="64" s="1"/>
  <c r="D1465" i="64"/>
  <c r="J1465" i="64"/>
  <c r="K1465" i="64" l="1"/>
  <c r="X1466" i="64" s="1"/>
  <c r="X1467" i="64" s="1"/>
  <c r="X1468" i="64" s="1"/>
  <c r="X1469" i="64" s="1"/>
  <c r="X1470" i="64" s="1"/>
  <c r="AS1465" i="64"/>
  <c r="AC1465" i="64"/>
  <c r="Y1466" i="64" l="1"/>
  <c r="M1466" i="64" s="1"/>
  <c r="AW1465" i="64"/>
  <c r="AE1465" i="64"/>
  <c r="L1465" i="64"/>
  <c r="H1465" i="64"/>
  <c r="AJ1465" i="64"/>
  <c r="F1465" i="64"/>
  <c r="AI1465" i="64" l="1"/>
  <c r="AH1465" i="64"/>
  <c r="I1465" i="64"/>
  <c r="E1465" i="64" l="1"/>
  <c r="C1466" i="64" l="1"/>
  <c r="G1466" i="64" s="1"/>
  <c r="W1466" i="64" s="1"/>
  <c r="W1467" i="64" s="1"/>
  <c r="W1468" i="64" s="1"/>
  <c r="W1469" i="64" s="1"/>
  <c r="D1466" i="64"/>
  <c r="J1466" i="64"/>
  <c r="K1466" i="64" l="1"/>
  <c r="F1466" i="64" s="1"/>
  <c r="AN1472" i="64"/>
  <c r="T1472" i="64" s="1"/>
  <c r="T1473" i="64" s="1"/>
  <c r="AS1466" i="64"/>
  <c r="AC1466" i="64"/>
  <c r="AB1466" i="64" l="1"/>
  <c r="AE1466" i="64"/>
  <c r="Y1467" i="64"/>
  <c r="AW1466" i="64"/>
  <c r="AJ1466" i="64"/>
  <c r="L1466" i="64"/>
  <c r="H1466" i="64"/>
  <c r="AR1467" i="64" s="1"/>
  <c r="M1467" i="64" l="1"/>
  <c r="AO1467" i="64"/>
  <c r="AP1467" i="64"/>
  <c r="AH1466" i="64"/>
  <c r="I1466" i="64"/>
  <c r="AU1470" i="64"/>
  <c r="AT1470" i="64"/>
  <c r="Z1470" i="64"/>
  <c r="AI1466" i="64"/>
  <c r="AB1467" i="64" l="1"/>
  <c r="R1468" i="64"/>
  <c r="R1469" i="64" s="1"/>
  <c r="R1470" i="64" s="1"/>
  <c r="R1471" i="64" s="1"/>
  <c r="S1472" i="64" s="1"/>
  <c r="S1473" i="64" s="1"/>
  <c r="E1466" i="64"/>
  <c r="R1472" i="64" l="1"/>
  <c r="C1467" i="64"/>
  <c r="G1467" i="64" s="1"/>
  <c r="J1467" i="64"/>
  <c r="AC1467" i="64" l="1"/>
  <c r="K1467" i="64"/>
  <c r="AE1467" i="64" l="1"/>
  <c r="L1467" i="64"/>
  <c r="AJ1467" i="64"/>
  <c r="D1467" i="64"/>
  <c r="AQ1467" i="64" s="1"/>
  <c r="AI1467" i="64" l="1"/>
  <c r="AL1467" i="64" s="1"/>
  <c r="AM1467" i="64" s="1"/>
  <c r="F1467" i="64"/>
  <c r="U1468" i="64" s="1"/>
  <c r="U1469" i="64" s="1"/>
  <c r="U1470" i="64" s="1"/>
  <c r="U1471" i="64" s="1"/>
  <c r="U1472" i="64" s="1"/>
  <c r="AS1467" i="64"/>
  <c r="I1467" i="64"/>
  <c r="H1467" i="64"/>
  <c r="AH1467" i="64" l="1"/>
  <c r="Y1468" i="64"/>
  <c r="M1468" i="64" s="1"/>
  <c r="AW1467" i="64"/>
  <c r="E1467" i="64"/>
  <c r="C1468" i="64" s="1"/>
  <c r="G1468" i="64" s="1"/>
  <c r="AC1468" i="64" s="1"/>
  <c r="D1468" i="64" l="1"/>
  <c r="AS1468" i="64" s="1"/>
  <c r="AB1468" i="64"/>
  <c r="J1468" i="64"/>
  <c r="AE1468" i="64"/>
  <c r="AF1468" i="64" s="1"/>
  <c r="AG1470" i="64" s="1"/>
  <c r="V1472" i="64"/>
  <c r="V1473" i="64" s="1"/>
  <c r="P1470" i="64" l="1"/>
  <c r="Q1470" i="64"/>
  <c r="Y1469" i="64"/>
  <c r="K1468" i="64"/>
  <c r="N1474" i="64"/>
  <c r="O1474" i="64"/>
  <c r="AQ1468" i="64" l="1"/>
  <c r="AQ1469" i="64" s="1"/>
  <c r="AQ1470" i="64" s="1"/>
  <c r="AQ1471" i="64" s="1"/>
  <c r="AR1468" i="64"/>
  <c r="AJ1468" i="64"/>
  <c r="L1468" i="64"/>
  <c r="H1468" i="64"/>
  <c r="F1468" i="64"/>
  <c r="AW1468" i="64" l="1"/>
  <c r="AH1468" i="64"/>
  <c r="I1468" i="64"/>
  <c r="AI1468" i="64"/>
  <c r="AK1468" i="64" l="1"/>
  <c r="M1469" i="64" s="1"/>
  <c r="E1468" i="64"/>
  <c r="C1469" i="64" s="1"/>
  <c r="G1469" i="64" s="1"/>
  <c r="AA1469" i="64"/>
  <c r="AA1470" i="64" l="1"/>
  <c r="AB1469" i="64"/>
  <c r="D1469" i="64"/>
  <c r="J1469" i="64"/>
  <c r="AC1469" i="64"/>
  <c r="AE1469" i="64" l="1"/>
  <c r="K1469" i="64"/>
  <c r="AR1469" i="64" s="1"/>
  <c r="AR1470" i="64" s="1"/>
  <c r="AR1471" i="64" s="1"/>
  <c r="AA1471" i="64"/>
  <c r="AS1469" i="64"/>
  <c r="T1469" i="64" l="1"/>
  <c r="AV1470" i="64" s="1"/>
  <c r="AV1471" i="64" s="1"/>
  <c r="AV1472" i="64" s="1"/>
  <c r="AV1473" i="64" s="1"/>
  <c r="AV1474" i="64" s="1"/>
  <c r="H1469" i="64"/>
  <c r="L1469" i="64"/>
  <c r="AJ1469" i="64"/>
  <c r="Y1470" i="64"/>
  <c r="M1470" i="64" s="1"/>
  <c r="F1469" i="64"/>
  <c r="AA1472" i="64"/>
  <c r="AW1469" i="64" l="1"/>
  <c r="AB1470" i="64"/>
  <c r="AI1469" i="64"/>
  <c r="I1469" i="64"/>
  <c r="AA1473" i="64"/>
  <c r="AH1469" i="64"/>
  <c r="E1469" i="64" l="1"/>
  <c r="C1470" i="64" l="1"/>
  <c r="G1470" i="64" s="1"/>
  <c r="J1470" i="64"/>
  <c r="D1470" i="64"/>
  <c r="K1470" i="64" l="1"/>
  <c r="X1471" i="64" s="1"/>
  <c r="X1472" i="64" s="1"/>
  <c r="X1473" i="64" s="1"/>
  <c r="X1474" i="64" s="1"/>
  <c r="X1475" i="64" s="1"/>
  <c r="AC1470" i="64"/>
  <c r="AS1470" i="64"/>
  <c r="Y1471" i="64" l="1"/>
  <c r="M1471" i="64" s="1"/>
  <c r="AW1470" i="64"/>
  <c r="AE1470" i="64"/>
  <c r="L1470" i="64"/>
  <c r="H1470" i="64"/>
  <c r="AJ1470" i="64"/>
  <c r="F1470" i="64"/>
  <c r="AH1470" i="64" l="1"/>
  <c r="AI1470" i="64"/>
  <c r="I1470" i="64"/>
  <c r="E1470" i="64" l="1"/>
  <c r="C1471" i="64" l="1"/>
  <c r="G1471" i="64" s="1"/>
  <c r="W1471" i="64" s="1"/>
  <c r="W1472" i="64" s="1"/>
  <c r="W1473" i="64" s="1"/>
  <c r="W1474" i="64" s="1"/>
  <c r="J1471" i="64"/>
  <c r="D1471" i="64"/>
  <c r="K1471" i="64" l="1"/>
  <c r="AN1477" i="64"/>
  <c r="T1477" i="64" s="1"/>
  <c r="T1478" i="64" s="1"/>
  <c r="AS1471" i="64"/>
  <c r="AC1471" i="64"/>
  <c r="AB1471" i="64" l="1"/>
  <c r="AE1471" i="64"/>
  <c r="Y1472" i="64"/>
  <c r="AW1471" i="64"/>
  <c r="H1471" i="64"/>
  <c r="AR1472" i="64" s="1"/>
  <c r="L1471" i="64"/>
  <c r="AJ1471" i="64"/>
  <c r="F1471" i="64"/>
  <c r="M1472" i="64" l="1"/>
  <c r="AO1472" i="64"/>
  <c r="AI1471" i="64"/>
  <c r="I1471" i="64"/>
  <c r="AH1471" i="64"/>
  <c r="AP1472" i="64"/>
  <c r="AU1475" i="64"/>
  <c r="AT1475" i="64"/>
  <c r="Z1475" i="64"/>
  <c r="AB1472" i="64" l="1"/>
  <c r="R1473" i="64"/>
  <c r="R1474" i="64" s="1"/>
  <c r="R1475" i="64" s="1"/>
  <c r="R1476" i="64" s="1"/>
  <c r="S1477" i="64" s="1"/>
  <c r="S1478" i="64" s="1"/>
  <c r="E1471" i="64"/>
  <c r="R1477" i="64" l="1"/>
  <c r="C1472" i="64"/>
  <c r="G1472" i="64" s="1"/>
  <c r="J1472" i="64"/>
  <c r="AC1472" i="64" l="1"/>
  <c r="K1472" i="64"/>
  <c r="AJ1472" i="64" l="1"/>
  <c r="L1472" i="64"/>
  <c r="D1472" i="64"/>
  <c r="AQ1472" i="64" s="1"/>
  <c r="AE1472" i="64"/>
  <c r="F1472" i="64" l="1"/>
  <c r="U1473" i="64" s="1"/>
  <c r="U1474" i="64" s="1"/>
  <c r="U1475" i="64" s="1"/>
  <c r="U1476" i="64" s="1"/>
  <c r="U1477" i="64" s="1"/>
  <c r="AS1472" i="64"/>
  <c r="I1472" i="64"/>
  <c r="AI1472" i="64"/>
  <c r="AL1472" i="64" s="1"/>
  <c r="AM1472" i="64" s="1"/>
  <c r="H1472" i="64"/>
  <c r="E1472" i="64" l="1"/>
  <c r="C1473" i="64" s="1"/>
  <c r="G1473" i="64" s="1"/>
  <c r="AC1473" i="64" s="1"/>
  <c r="AH1472" i="64"/>
  <c r="Y1473" i="64"/>
  <c r="M1473" i="64" s="1"/>
  <c r="AW1472" i="64"/>
  <c r="D1473" i="64" l="1"/>
  <c r="AB1473" i="64"/>
  <c r="J1473" i="64"/>
  <c r="V1477" i="64"/>
  <c r="V1478" i="64" s="1"/>
  <c r="AE1473" i="64"/>
  <c r="AF1473" i="64" s="1"/>
  <c r="AG1475" i="64" s="1"/>
  <c r="Q1475" i="64" l="1"/>
  <c r="P1475" i="64"/>
  <c r="N1479" i="64"/>
  <c r="O1479" i="64"/>
  <c r="AS1473" i="64"/>
  <c r="K1473" i="64"/>
  <c r="AR1473" i="64" l="1"/>
  <c r="AQ1473" i="64"/>
  <c r="AQ1474" i="64" s="1"/>
  <c r="AQ1475" i="64" s="1"/>
  <c r="AQ1476" i="64" s="1"/>
  <c r="F1473" i="64"/>
  <c r="Y1474" i="64"/>
  <c r="L1473" i="64"/>
  <c r="AJ1473" i="64"/>
  <c r="H1473" i="64"/>
  <c r="AH1473" i="64" l="1"/>
  <c r="AW1473" i="64"/>
  <c r="I1473" i="64"/>
  <c r="AI1473" i="64"/>
  <c r="AK1473" i="64" l="1"/>
  <c r="AA1474" i="64" s="1"/>
  <c r="AA1475" i="64" s="1"/>
  <c r="M1474" i="64"/>
  <c r="E1473" i="64"/>
  <c r="C1474" i="64" s="1"/>
  <c r="G1474" i="64" s="1"/>
  <c r="D1474" i="64" l="1"/>
  <c r="AB1474" i="64"/>
  <c r="J1474" i="64"/>
  <c r="AA1476" i="64"/>
  <c r="AC1474" i="64"/>
  <c r="AE1474" i="64" l="1"/>
  <c r="AA1477" i="64"/>
  <c r="K1474" i="64"/>
  <c r="AR1474" i="64" s="1"/>
  <c r="AR1475" i="64" s="1"/>
  <c r="AR1476" i="64" s="1"/>
  <c r="AS1474" i="64"/>
  <c r="F1474" i="64" l="1"/>
  <c r="Y1475" i="64"/>
  <c r="M1475" i="64" s="1"/>
  <c r="T1474" i="64"/>
  <c r="AV1475" i="64" s="1"/>
  <c r="AV1476" i="64" s="1"/>
  <c r="AV1477" i="64" s="1"/>
  <c r="AV1478" i="64" s="1"/>
  <c r="AV1479" i="64" s="1"/>
  <c r="H1474" i="64"/>
  <c r="AJ1474" i="64"/>
  <c r="L1474" i="64"/>
  <c r="AA1478" i="64"/>
  <c r="I1474" i="64" l="1"/>
  <c r="AI1474" i="64"/>
  <c r="AW1474" i="64"/>
  <c r="AH1474" i="64"/>
  <c r="AB1475" i="64"/>
  <c r="E1474" i="64" l="1"/>
  <c r="C1475" i="64" l="1"/>
  <c r="G1475" i="64" s="1"/>
  <c r="J1475" i="64"/>
  <c r="D1475" i="64"/>
  <c r="K1475" i="64" l="1"/>
  <c r="X1476" i="64" s="1"/>
  <c r="X1477" i="64" s="1"/>
  <c r="X1478" i="64" s="1"/>
  <c r="X1479" i="64" s="1"/>
  <c r="X1480" i="64" s="1"/>
  <c r="AC1475" i="64"/>
  <c r="AS1475" i="64"/>
  <c r="AE1475" i="64" l="1"/>
  <c r="Y1476" i="64"/>
  <c r="M1476" i="64" s="1"/>
  <c r="AW1475" i="64"/>
  <c r="L1475" i="64"/>
  <c r="H1475" i="64"/>
  <c r="AJ1475" i="64"/>
  <c r="F1475" i="64"/>
  <c r="AH1475" i="64" l="1"/>
  <c r="AI1475" i="64"/>
  <c r="I1475" i="64"/>
  <c r="E1475" i="64" l="1"/>
  <c r="C1476" i="64" l="1"/>
  <c r="G1476" i="64" s="1"/>
  <c r="W1476" i="64" s="1"/>
  <c r="W1477" i="64" s="1"/>
  <c r="W1478" i="64" s="1"/>
  <c r="W1479" i="64" s="1"/>
  <c r="D1476" i="64"/>
  <c r="J1476" i="64"/>
  <c r="K1476" i="64" l="1"/>
  <c r="F1476" i="64" s="1"/>
  <c r="AN1482" i="64"/>
  <c r="T1482" i="64" s="1"/>
  <c r="T1483" i="64" s="1"/>
  <c r="AC1476" i="64"/>
  <c r="AS1476" i="64"/>
  <c r="AB1476" i="64" l="1"/>
  <c r="Y1477" i="64"/>
  <c r="AW1476" i="64"/>
  <c r="AE1476" i="64"/>
  <c r="L1476" i="64"/>
  <c r="H1476" i="64"/>
  <c r="AR1477" i="64" s="1"/>
  <c r="AJ1476" i="64"/>
  <c r="M1477" i="64" l="1"/>
  <c r="AO1477" i="64"/>
  <c r="AH1476" i="64"/>
  <c r="AP1477" i="64"/>
  <c r="AI1476" i="64"/>
  <c r="AT1480" i="64"/>
  <c r="AU1480" i="64"/>
  <c r="Z1480" i="64"/>
  <c r="I1476" i="64"/>
  <c r="AB1477" i="64" l="1"/>
  <c r="R1478" i="64"/>
  <c r="R1479" i="64" s="1"/>
  <c r="R1480" i="64" s="1"/>
  <c r="R1481" i="64" s="1"/>
  <c r="R1482" i="64" s="1"/>
  <c r="E1476" i="64"/>
  <c r="S1482" i="64" l="1"/>
  <c r="S1483" i="64" s="1"/>
  <c r="C1477" i="64"/>
  <c r="G1477" i="64" s="1"/>
  <c r="J1477" i="64"/>
  <c r="K1477" i="64" l="1"/>
  <c r="AC1477" i="64"/>
  <c r="AE1477" i="64" l="1"/>
  <c r="L1477" i="64"/>
  <c r="AJ1477" i="64"/>
  <c r="D1477" i="64"/>
  <c r="AQ1477" i="64" s="1"/>
  <c r="H1477" i="64" l="1"/>
  <c r="AH1477" i="64" s="1"/>
  <c r="F1477" i="64"/>
  <c r="U1478" i="64" s="1"/>
  <c r="U1479" i="64" s="1"/>
  <c r="U1480" i="64" s="1"/>
  <c r="U1481" i="64" s="1"/>
  <c r="U1482" i="64" s="1"/>
  <c r="I1477" i="64"/>
  <c r="AS1477" i="64"/>
  <c r="AI1477" i="64"/>
  <c r="AL1477" i="64" s="1"/>
  <c r="AM1477" i="64" s="1"/>
  <c r="Y1478" i="64" l="1"/>
  <c r="M1478" i="64" s="1"/>
  <c r="AW1477" i="64"/>
  <c r="E1477" i="64"/>
  <c r="C1478" i="64" s="1"/>
  <c r="G1478" i="64" s="1"/>
  <c r="AC1478" i="64" s="1"/>
  <c r="V1482" i="64" l="1"/>
  <c r="V1483" i="64" s="1"/>
  <c r="AE1478" i="64"/>
  <c r="AF1478" i="64" s="1"/>
  <c r="AG1480" i="64" s="1"/>
  <c r="D1478" i="64"/>
  <c r="AS1478" i="64" s="1"/>
  <c r="AB1478" i="64"/>
  <c r="J1478" i="64"/>
  <c r="Y1479" i="64" l="1"/>
  <c r="Q1480" i="64"/>
  <c r="P1480" i="64"/>
  <c r="N1484" i="64"/>
  <c r="O1484" i="64"/>
  <c r="K1478" i="64"/>
  <c r="AR1478" i="64" l="1"/>
  <c r="AQ1478" i="64"/>
  <c r="AQ1479" i="64" s="1"/>
  <c r="AQ1480" i="64" s="1"/>
  <c r="AQ1481" i="64" s="1"/>
  <c r="F1478" i="64"/>
  <c r="L1478" i="64"/>
  <c r="AJ1478" i="64"/>
  <c r="H1478" i="64"/>
  <c r="AW1478" i="64" l="1"/>
  <c r="AH1478" i="64"/>
  <c r="AI1478" i="64"/>
  <c r="I1478" i="64"/>
  <c r="AK1478" i="64" l="1"/>
  <c r="M1479" i="64" s="1"/>
  <c r="AA1479" i="64"/>
  <c r="E1478" i="64"/>
  <c r="C1479" i="64" s="1"/>
  <c r="G1479" i="64" s="1"/>
  <c r="AC1479" i="64" l="1"/>
  <c r="D1479" i="64"/>
  <c r="AB1479" i="64"/>
  <c r="J1479" i="64"/>
  <c r="AA1480" i="64"/>
  <c r="K1479" i="64" l="1"/>
  <c r="AR1479" i="64" s="1"/>
  <c r="AR1480" i="64" s="1"/>
  <c r="AR1481" i="64" s="1"/>
  <c r="AS1479" i="64"/>
  <c r="AE1479" i="64"/>
  <c r="AA1481" i="64"/>
  <c r="F1479" i="64" l="1"/>
  <c r="AA1482" i="64"/>
  <c r="Y1480" i="64"/>
  <c r="M1480" i="64" s="1"/>
  <c r="T1479" i="64"/>
  <c r="AV1480" i="64" s="1"/>
  <c r="AV1481" i="64" s="1"/>
  <c r="AV1482" i="64" s="1"/>
  <c r="AV1483" i="64" s="1"/>
  <c r="AV1484" i="64" s="1"/>
  <c r="H1479" i="64"/>
  <c r="AJ1479" i="64"/>
  <c r="L1479" i="64"/>
  <c r="AI1479" i="64" l="1"/>
  <c r="AH1479" i="64"/>
  <c r="AB1480" i="64"/>
  <c r="AW1479" i="64"/>
  <c r="AA1483" i="64"/>
  <c r="I1479" i="64"/>
  <c r="E1479" i="64" l="1"/>
  <c r="C1480" i="64" l="1"/>
  <c r="G1480" i="64" s="1"/>
  <c r="D1480" i="64"/>
  <c r="J1480" i="64"/>
  <c r="K1480" i="64" l="1"/>
  <c r="X1481" i="64" s="1"/>
  <c r="X1482" i="64" s="1"/>
  <c r="X1483" i="64" s="1"/>
  <c r="X1484" i="64" s="1"/>
  <c r="X1485" i="64" s="1"/>
  <c r="AC1480" i="64"/>
  <c r="AS1480" i="64"/>
  <c r="Y1481" i="64" l="1"/>
  <c r="M1481" i="64" s="1"/>
  <c r="AW1480" i="64"/>
  <c r="AE1480" i="64"/>
  <c r="AJ1480" i="64"/>
  <c r="H1480" i="64"/>
  <c r="L1480" i="64"/>
  <c r="F1480" i="64"/>
  <c r="I1480" i="64" l="1"/>
  <c r="AI1480" i="64"/>
  <c r="AH1480" i="64"/>
  <c r="E1480" i="64" l="1"/>
  <c r="C1481" i="64" l="1"/>
  <c r="G1481" i="64" s="1"/>
  <c r="W1481" i="64" s="1"/>
  <c r="W1482" i="64" s="1"/>
  <c r="W1483" i="64" s="1"/>
  <c r="W1484" i="64" s="1"/>
  <c r="J1481" i="64"/>
  <c r="D1481" i="64"/>
  <c r="K1481" i="64" l="1"/>
  <c r="F1481" i="64" s="1"/>
  <c r="AN1487" i="64"/>
  <c r="T1487" i="64" s="1"/>
  <c r="T1488" i="64" s="1"/>
  <c r="AS1481" i="64"/>
  <c r="AC1481" i="64"/>
  <c r="AE1481" i="64" l="1"/>
  <c r="Y1482" i="64"/>
  <c r="AW1481" i="64"/>
  <c r="AB1481" i="64"/>
  <c r="L1481" i="64"/>
  <c r="AJ1481" i="64"/>
  <c r="H1481" i="64"/>
  <c r="AR1482" i="64" s="1"/>
  <c r="M1482" i="64" l="1"/>
  <c r="AO1482" i="64"/>
  <c r="AH1481" i="64"/>
  <c r="AP1482" i="64"/>
  <c r="AT1485" i="64"/>
  <c r="AU1485" i="64"/>
  <c r="Z1485" i="64"/>
  <c r="AI1481" i="64"/>
  <c r="I1481" i="64"/>
  <c r="R1483" i="64" l="1"/>
  <c r="R1484" i="64" s="1"/>
  <c r="R1485" i="64" s="1"/>
  <c r="R1486" i="64" s="1"/>
  <c r="S1487" i="64" s="1"/>
  <c r="S1488" i="64" s="1"/>
  <c r="AB1482" i="64"/>
  <c r="E1481" i="64"/>
  <c r="C1482" i="64" s="1"/>
  <c r="G1482" i="64" s="1"/>
  <c r="R1487" i="64" l="1"/>
  <c r="AC1482" i="64"/>
  <c r="J1482" i="64"/>
  <c r="K1482" i="64" l="1"/>
  <c r="AE1482" i="64"/>
  <c r="AJ1482" i="64" l="1"/>
  <c r="L1482" i="64"/>
  <c r="D1482" i="64"/>
  <c r="AQ1482" i="64" s="1"/>
  <c r="F1482" i="64" l="1"/>
  <c r="U1483" i="64" s="1"/>
  <c r="U1484" i="64" s="1"/>
  <c r="U1485" i="64" s="1"/>
  <c r="U1486" i="64" s="1"/>
  <c r="U1487" i="64" s="1"/>
  <c r="AS1482" i="64"/>
  <c r="I1482" i="64"/>
  <c r="H1482" i="64"/>
  <c r="AI1482" i="64"/>
  <c r="AL1482" i="64" s="1"/>
  <c r="AM1482" i="64" s="1"/>
  <c r="AH1482" i="64" l="1"/>
  <c r="E1482" i="64"/>
  <c r="C1483" i="64" s="1"/>
  <c r="G1483" i="64" s="1"/>
  <c r="AC1483" i="64" s="1"/>
  <c r="Y1483" i="64"/>
  <c r="M1483" i="64" s="1"/>
  <c r="AW1482" i="64"/>
  <c r="V1487" i="64" l="1"/>
  <c r="V1488" i="64" s="1"/>
  <c r="AE1483" i="64"/>
  <c r="AF1483" i="64" s="1"/>
  <c r="AG1485" i="64" s="1"/>
  <c r="D1483" i="64"/>
  <c r="AB1483" i="64"/>
  <c r="J1483" i="64"/>
  <c r="K1483" i="64" l="1"/>
  <c r="Q1485" i="64"/>
  <c r="P1485" i="64"/>
  <c r="F1483" i="64"/>
  <c r="AS1483" i="64"/>
  <c r="N1489" i="64"/>
  <c r="O1489" i="64"/>
  <c r="AQ1483" i="64" l="1"/>
  <c r="AQ1484" i="64" s="1"/>
  <c r="AQ1485" i="64" s="1"/>
  <c r="AQ1486" i="64" s="1"/>
  <c r="AR1483" i="64"/>
  <c r="Y1484" i="64"/>
  <c r="L1483" i="64"/>
  <c r="AJ1483" i="64"/>
  <c r="H1483" i="64"/>
  <c r="AW1483" i="64" l="1"/>
  <c r="AI1483" i="64"/>
  <c r="I1483" i="64"/>
  <c r="AH1483" i="64"/>
  <c r="AK1483" i="64" l="1"/>
  <c r="AA1484" i="64" s="1"/>
  <c r="AA1485" i="64" s="1"/>
  <c r="M1484" i="64"/>
  <c r="E1483" i="64"/>
  <c r="C1484" i="64" s="1"/>
  <c r="G1484" i="64" s="1"/>
  <c r="AB1484" i="64" l="1"/>
  <c r="J1484" i="64"/>
  <c r="K1484" i="64" s="1"/>
  <c r="AR1484" i="64" s="1"/>
  <c r="AR1485" i="64" s="1"/>
  <c r="AR1486" i="64" s="1"/>
  <c r="D1484" i="64"/>
  <c r="AS1484" i="64" s="1"/>
  <c r="AA1486" i="64"/>
  <c r="AC1484" i="64"/>
  <c r="F1484" i="64" l="1"/>
  <c r="AA1487" i="64"/>
  <c r="Y1485" i="64"/>
  <c r="M1485" i="64" s="1"/>
  <c r="AE1484" i="64"/>
  <c r="T1484" i="64"/>
  <c r="AV1485" i="64" s="1"/>
  <c r="AV1486" i="64" s="1"/>
  <c r="AV1487" i="64" s="1"/>
  <c r="AV1488" i="64" s="1"/>
  <c r="AV1489" i="64" s="1"/>
  <c r="H1484" i="64"/>
  <c r="AJ1484" i="64"/>
  <c r="L1484" i="64"/>
  <c r="AB1485" i="64" l="1"/>
  <c r="AH1484" i="64"/>
  <c r="I1484" i="64"/>
  <c r="AI1484" i="64"/>
  <c r="AA1488" i="64"/>
  <c r="AW1484" i="64"/>
  <c r="E1484" i="64" l="1"/>
  <c r="C1485" i="64" l="1"/>
  <c r="G1485" i="64" s="1"/>
  <c r="D1485" i="64"/>
  <c r="J1485" i="64"/>
  <c r="K1485" i="64" l="1"/>
  <c r="X1486" i="64" s="1"/>
  <c r="X1487" i="64" s="1"/>
  <c r="X1488" i="64" s="1"/>
  <c r="X1489" i="64" s="1"/>
  <c r="X1490" i="64" s="1"/>
  <c r="AS1485" i="64"/>
  <c r="AC1485" i="64"/>
  <c r="F1485" i="64" l="1"/>
  <c r="Y1486" i="64"/>
  <c r="M1486" i="64" s="1"/>
  <c r="AW1485" i="64"/>
  <c r="AE1485" i="64"/>
  <c r="AJ1485" i="64"/>
  <c r="L1485" i="64"/>
  <c r="H1485" i="64"/>
  <c r="AH1485" i="64" l="1"/>
  <c r="I1485" i="64"/>
  <c r="AI1485" i="64"/>
  <c r="E1485" i="64" l="1"/>
  <c r="C1486" i="64" l="1"/>
  <c r="G1486" i="64" s="1"/>
  <c r="W1486" i="64" s="1"/>
  <c r="W1487" i="64" s="1"/>
  <c r="W1488" i="64" s="1"/>
  <c r="W1489" i="64" s="1"/>
  <c r="D1486" i="64"/>
  <c r="J1486" i="64"/>
  <c r="K1486" i="64" l="1"/>
  <c r="F1486" i="64" s="1"/>
  <c r="AN1492" i="64"/>
  <c r="T1492" i="64" s="1"/>
  <c r="T1493" i="64" s="1"/>
  <c r="AS1486" i="64"/>
  <c r="AC1486" i="64"/>
  <c r="AE1486" i="64" l="1"/>
  <c r="Y1487" i="64"/>
  <c r="AW1486" i="64"/>
  <c r="AB1486" i="64"/>
  <c r="H1486" i="64"/>
  <c r="AR1487" i="64" s="1"/>
  <c r="AJ1486" i="64"/>
  <c r="L1486" i="64"/>
  <c r="M1487" i="64" l="1"/>
  <c r="AO1487" i="64"/>
  <c r="Z1490" i="64"/>
  <c r="AU1490" i="64"/>
  <c r="AT1490" i="64"/>
  <c r="AI1486" i="64"/>
  <c r="I1486" i="64"/>
  <c r="AH1486" i="64"/>
  <c r="AP1487" i="64"/>
  <c r="AB1487" i="64" l="1"/>
  <c r="R1488" i="64"/>
  <c r="R1489" i="64" s="1"/>
  <c r="R1490" i="64" s="1"/>
  <c r="R1491" i="64" s="1"/>
  <c r="S1492" i="64" s="1"/>
  <c r="S1493" i="64" s="1"/>
  <c r="E1486" i="64"/>
  <c r="R1492" i="64" l="1"/>
  <c r="C1487" i="64"/>
  <c r="G1487" i="64" s="1"/>
  <c r="J1487" i="64"/>
  <c r="AC1487" i="64" l="1"/>
  <c r="K1487" i="64"/>
  <c r="L1487" i="64" l="1"/>
  <c r="AJ1487" i="64"/>
  <c r="D1487" i="64"/>
  <c r="AQ1487" i="64" s="1"/>
  <c r="AE1487" i="64"/>
  <c r="F1487" i="64" l="1"/>
  <c r="U1488" i="64" s="1"/>
  <c r="U1489" i="64" s="1"/>
  <c r="U1490" i="64" s="1"/>
  <c r="U1491" i="64" s="1"/>
  <c r="U1492" i="64" s="1"/>
  <c r="AS1487" i="64"/>
  <c r="I1487" i="64"/>
  <c r="AI1487" i="64"/>
  <c r="AL1487" i="64" s="1"/>
  <c r="AM1487" i="64" s="1"/>
  <c r="H1487" i="64"/>
  <c r="E1487" i="64" l="1"/>
  <c r="C1488" i="64" s="1"/>
  <c r="G1488" i="64" s="1"/>
  <c r="AC1488" i="64" s="1"/>
  <c r="AH1487" i="64"/>
  <c r="Y1488" i="64"/>
  <c r="M1488" i="64" s="1"/>
  <c r="AW1487" i="64"/>
  <c r="AB1488" i="64" l="1"/>
  <c r="D1488" i="64"/>
  <c r="J1488" i="64"/>
  <c r="V1492" i="64"/>
  <c r="V1493" i="64" s="1"/>
  <c r="AE1488" i="64"/>
  <c r="AF1488" i="64" s="1"/>
  <c r="AG1490" i="64" s="1"/>
  <c r="Q1490" i="64" l="1"/>
  <c r="P1490" i="64"/>
  <c r="N1494" i="64"/>
  <c r="O1494" i="64"/>
  <c r="K1488" i="64"/>
  <c r="AS1488" i="64"/>
  <c r="AQ1488" i="64" l="1"/>
  <c r="AQ1489" i="64" s="1"/>
  <c r="AQ1490" i="64" s="1"/>
  <c r="AQ1491" i="64" s="1"/>
  <c r="AR1488" i="64"/>
  <c r="AJ1488" i="64"/>
  <c r="L1488" i="64"/>
  <c r="H1488" i="64"/>
  <c r="Y1489" i="64"/>
  <c r="F1488" i="64"/>
  <c r="AH1488" i="64" l="1"/>
  <c r="I1488" i="64"/>
  <c r="AW1488" i="64"/>
  <c r="AI1488" i="64"/>
  <c r="AK1488" i="64" l="1"/>
  <c r="AA1489" i="64" s="1"/>
  <c r="AA1490" i="64" s="1"/>
  <c r="E1488" i="64"/>
  <c r="C1489" i="64" s="1"/>
  <c r="G1489" i="64" s="1"/>
  <c r="M1489" i="64" l="1"/>
  <c r="D1489" i="64" s="1"/>
  <c r="AA1491" i="64"/>
  <c r="AC1489" i="64"/>
  <c r="J1489" i="64" l="1"/>
  <c r="K1489" i="64" s="1"/>
  <c r="AR1489" i="64" s="1"/>
  <c r="AR1490" i="64" s="1"/>
  <c r="AR1491" i="64" s="1"/>
  <c r="AB1489" i="64"/>
  <c r="AE1489" i="64"/>
  <c r="AA1492" i="64"/>
  <c r="AS1489" i="64"/>
  <c r="F1489" i="64" l="1"/>
  <c r="AA1493" i="64"/>
  <c r="Y1490" i="64"/>
  <c r="M1490" i="64" s="1"/>
  <c r="T1489" i="64"/>
  <c r="AV1490" i="64" s="1"/>
  <c r="AV1491" i="64" s="1"/>
  <c r="AV1492" i="64" s="1"/>
  <c r="AV1493" i="64" s="1"/>
  <c r="AV1494" i="64" s="1"/>
  <c r="L1489" i="64"/>
  <c r="H1489" i="64"/>
  <c r="AJ1489" i="64"/>
  <c r="AH1489" i="64" l="1"/>
  <c r="AW1489" i="64"/>
  <c r="I1489" i="64"/>
  <c r="AB1490" i="64"/>
  <c r="AI1489" i="64"/>
  <c r="E1489" i="64" l="1"/>
  <c r="C1490" i="64" l="1"/>
  <c r="G1490" i="64" s="1"/>
  <c r="D1490" i="64"/>
  <c r="J1490" i="64"/>
  <c r="K1490" i="64" l="1"/>
  <c r="X1491" i="64" s="1"/>
  <c r="X1492" i="64" s="1"/>
  <c r="X1493" i="64" s="1"/>
  <c r="X1494" i="64" s="1"/>
  <c r="X1495" i="64" s="1"/>
  <c r="AC1490" i="64"/>
  <c r="AS1490" i="64"/>
  <c r="Y1491" i="64" l="1"/>
  <c r="M1491" i="64" s="1"/>
  <c r="AW1490" i="64"/>
  <c r="H1490" i="64"/>
  <c r="L1490" i="64"/>
  <c r="AJ1490" i="64"/>
  <c r="AE1490" i="64"/>
  <c r="F1490" i="64"/>
  <c r="AI1490" i="64" l="1"/>
  <c r="AH1490" i="64"/>
  <c r="I1490" i="64"/>
  <c r="E1490" i="64" l="1"/>
  <c r="C1491" i="64" l="1"/>
  <c r="G1491" i="64" s="1"/>
  <c r="W1491" i="64" s="1"/>
  <c r="W1492" i="64" s="1"/>
  <c r="W1493" i="64" s="1"/>
  <c r="W1494" i="64" s="1"/>
  <c r="D1491" i="64"/>
  <c r="J1491" i="64"/>
  <c r="K1491" i="64" l="1"/>
  <c r="F1491" i="64" s="1"/>
  <c r="AN1497" i="64"/>
  <c r="T1497" i="64" s="1"/>
  <c r="T1498" i="64" s="1"/>
  <c r="AS1491" i="64"/>
  <c r="AC1491" i="64"/>
  <c r="AB1491" i="64" l="1"/>
  <c r="AE1491" i="64"/>
  <c r="Y1492" i="64"/>
  <c r="AW1491" i="64"/>
  <c r="AJ1491" i="64"/>
  <c r="L1491" i="64"/>
  <c r="H1491" i="64"/>
  <c r="AR1492" i="64" s="1"/>
  <c r="M1492" i="64" l="1"/>
  <c r="AO1492" i="64"/>
  <c r="AP1492" i="64"/>
  <c r="AH1491" i="64"/>
  <c r="I1491" i="64"/>
  <c r="AI1491" i="64"/>
  <c r="AU1495" i="64"/>
  <c r="AT1495" i="64"/>
  <c r="Z1495" i="64"/>
  <c r="AB1492" i="64" l="1"/>
  <c r="R1493" i="64"/>
  <c r="R1494" i="64" s="1"/>
  <c r="R1495" i="64" s="1"/>
  <c r="R1496" i="64" s="1"/>
  <c r="S1497" i="64" s="1"/>
  <c r="S1498" i="64" s="1"/>
  <c r="E1491" i="64"/>
  <c r="R1497" i="64" l="1"/>
  <c r="C1492" i="64"/>
  <c r="G1492" i="64" s="1"/>
  <c r="J1492" i="64"/>
  <c r="K1492" i="64" l="1"/>
  <c r="AC1492" i="64"/>
  <c r="AE1492" i="64" l="1"/>
  <c r="L1492" i="64"/>
  <c r="AJ1492" i="64"/>
  <c r="D1492" i="64"/>
  <c r="AQ1492" i="64" s="1"/>
  <c r="F1492" i="64" l="1"/>
  <c r="U1493" i="64" s="1"/>
  <c r="U1494" i="64" s="1"/>
  <c r="U1495" i="64" s="1"/>
  <c r="U1496" i="64" s="1"/>
  <c r="U1497" i="64" s="1"/>
  <c r="AS1492" i="64"/>
  <c r="I1492" i="64"/>
  <c r="H1492" i="64"/>
  <c r="AI1492" i="64"/>
  <c r="AL1492" i="64" s="1"/>
  <c r="AM1492" i="64" s="1"/>
  <c r="Y1493" i="64" l="1"/>
  <c r="M1493" i="64" s="1"/>
  <c r="AW1492" i="64"/>
  <c r="AH1492" i="64"/>
  <c r="E1492" i="64"/>
  <c r="C1493" i="64" s="1"/>
  <c r="G1493" i="64" s="1"/>
  <c r="AC1493" i="64" s="1"/>
  <c r="AE1493" i="64" l="1"/>
  <c r="AF1493" i="64" s="1"/>
  <c r="AG1495" i="64" s="1"/>
  <c r="V1497" i="64"/>
  <c r="V1498" i="64" s="1"/>
  <c r="D1493" i="64"/>
  <c r="AS1493" i="64" s="1"/>
  <c r="AB1493" i="64"/>
  <c r="J1493" i="64"/>
  <c r="Y1494" i="64" l="1"/>
  <c r="N1499" i="64"/>
  <c r="O1499" i="64"/>
  <c r="P1495" i="64"/>
  <c r="Q1495" i="64"/>
  <c r="K1493" i="64"/>
  <c r="AR1493" i="64" l="1"/>
  <c r="AQ1493" i="64"/>
  <c r="AQ1494" i="64" s="1"/>
  <c r="AQ1495" i="64" s="1"/>
  <c r="AQ1496" i="64" s="1"/>
  <c r="F1493" i="64"/>
  <c r="L1493" i="64"/>
  <c r="AJ1493" i="64"/>
  <c r="H1493" i="64"/>
  <c r="AH1493" i="64" l="1"/>
  <c r="AW1493" i="64"/>
  <c r="AI1493" i="64"/>
  <c r="I1493" i="64"/>
  <c r="AK1493" i="64" l="1"/>
  <c r="M1494" i="64" s="1"/>
  <c r="E1493" i="64"/>
  <c r="C1494" i="64" s="1"/>
  <c r="G1494" i="64" s="1"/>
  <c r="AA1494" i="64" l="1"/>
  <c r="AB1494" i="64" s="1"/>
  <c r="AC1494" i="64"/>
  <c r="D1494" i="64"/>
  <c r="J1494" i="64"/>
  <c r="AA1495" i="64" l="1"/>
  <c r="AS1494" i="64"/>
  <c r="AE1494" i="64"/>
  <c r="K1494" i="64"/>
  <c r="AR1494" i="64" s="1"/>
  <c r="AR1495" i="64" s="1"/>
  <c r="AR1496" i="64" s="1"/>
  <c r="AA1496" i="64"/>
  <c r="AA1497" i="64" l="1"/>
  <c r="Y1495" i="64"/>
  <c r="M1495" i="64" s="1"/>
  <c r="T1494" i="64"/>
  <c r="AV1495" i="64" s="1"/>
  <c r="AV1496" i="64" s="1"/>
  <c r="AV1497" i="64" s="1"/>
  <c r="AV1498" i="64" s="1"/>
  <c r="AV1499" i="64" s="1"/>
  <c r="L1494" i="64"/>
  <c r="AJ1494" i="64"/>
  <c r="H1494" i="64"/>
  <c r="F1494" i="64"/>
  <c r="I1494" i="64" l="1"/>
  <c r="AH1494" i="64"/>
  <c r="AB1495" i="64"/>
  <c r="AA1498" i="64"/>
  <c r="AI1494" i="64"/>
  <c r="AW1494" i="64"/>
  <c r="E1494" i="64" l="1"/>
  <c r="C1495" i="64" l="1"/>
  <c r="G1495" i="64" s="1"/>
  <c r="J1495" i="64"/>
  <c r="D1495" i="64"/>
  <c r="K1495" i="64" l="1"/>
  <c r="X1496" i="64" s="1"/>
  <c r="X1497" i="64" s="1"/>
  <c r="X1498" i="64" s="1"/>
  <c r="X1499" i="64" s="1"/>
  <c r="X1500" i="64" s="1"/>
  <c r="AC1495" i="64"/>
  <c r="AS1495" i="64"/>
  <c r="AE1495" i="64" l="1"/>
  <c r="Y1496" i="64"/>
  <c r="M1496" i="64" s="1"/>
  <c r="AW1495" i="64"/>
  <c r="L1495" i="64"/>
  <c r="AJ1495" i="64"/>
  <c r="H1495" i="64"/>
  <c r="F1495" i="64"/>
  <c r="AH1495" i="64" l="1"/>
  <c r="AI1495" i="64"/>
  <c r="I1495" i="64"/>
  <c r="E1495" i="64" l="1"/>
  <c r="C1496" i="64" l="1"/>
  <c r="G1496" i="64" s="1"/>
  <c r="W1496" i="64" s="1"/>
  <c r="W1497" i="64" s="1"/>
  <c r="W1498" i="64" s="1"/>
  <c r="W1499" i="64" s="1"/>
  <c r="J1496" i="64"/>
  <c r="D1496" i="64"/>
  <c r="K1496" i="64" l="1"/>
  <c r="AN1502" i="64"/>
  <c r="T1502" i="64" s="1"/>
  <c r="T1503" i="64" s="1"/>
  <c r="AC1496" i="64"/>
  <c r="AS1496" i="64"/>
  <c r="Y1497" i="64" l="1"/>
  <c r="AW1496" i="64"/>
  <c r="AE1496" i="64"/>
  <c r="AB1496" i="64"/>
  <c r="H1496" i="64"/>
  <c r="AR1497" i="64" s="1"/>
  <c r="L1496" i="64"/>
  <c r="AJ1496" i="64"/>
  <c r="F1496" i="64"/>
  <c r="M1497" i="64" l="1"/>
  <c r="AO1497" i="64"/>
  <c r="AU1500" i="64"/>
  <c r="AT1500" i="64"/>
  <c r="Z1500" i="64"/>
  <c r="I1496" i="64"/>
  <c r="AI1496" i="64"/>
  <c r="AP1497" i="64"/>
  <c r="AH1496" i="64"/>
  <c r="R1498" i="64" l="1"/>
  <c r="R1499" i="64" s="1"/>
  <c r="R1500" i="64" s="1"/>
  <c r="R1501" i="64" s="1"/>
  <c r="S1502" i="64" s="1"/>
  <c r="S1503" i="64" s="1"/>
  <c r="AB1497" i="64"/>
  <c r="E1496" i="64"/>
  <c r="C1497" i="64" s="1"/>
  <c r="G1497" i="64" s="1"/>
  <c r="R1502" i="64" l="1"/>
  <c r="AC1497" i="64"/>
  <c r="J1497" i="64"/>
  <c r="K1497" i="64" l="1"/>
  <c r="AE1497" i="64"/>
  <c r="AJ1497" i="64" l="1"/>
  <c r="L1497" i="64"/>
  <c r="D1497" i="64"/>
  <c r="AQ1497" i="64" s="1"/>
  <c r="F1497" i="64" l="1"/>
  <c r="U1498" i="64" s="1"/>
  <c r="U1499" i="64" s="1"/>
  <c r="U1500" i="64" s="1"/>
  <c r="U1501" i="64" s="1"/>
  <c r="U1502" i="64" s="1"/>
  <c r="I1497" i="64"/>
  <c r="AS1497" i="64"/>
  <c r="AI1497" i="64"/>
  <c r="AL1497" i="64" s="1"/>
  <c r="AM1497" i="64" s="1"/>
  <c r="H1497" i="64"/>
  <c r="AH1497" i="64" l="1"/>
  <c r="Y1498" i="64"/>
  <c r="M1498" i="64" s="1"/>
  <c r="AW1497" i="64"/>
  <c r="E1497" i="64"/>
  <c r="C1498" i="64" s="1"/>
  <c r="G1498" i="64" s="1"/>
  <c r="AC1498" i="64" s="1"/>
  <c r="AE1498" i="64" l="1"/>
  <c r="AF1498" i="64" s="1"/>
  <c r="AG1500" i="64" s="1"/>
  <c r="D1498" i="64"/>
  <c r="AS1498" i="64" s="1"/>
  <c r="AB1498" i="64"/>
  <c r="J1498" i="64"/>
  <c r="V1502" i="64"/>
  <c r="V1503" i="64" s="1"/>
  <c r="Y1499" i="64" l="1"/>
  <c r="K1498" i="64"/>
  <c r="N1504" i="64"/>
  <c r="O1504" i="64"/>
  <c r="P1500" i="64"/>
  <c r="Q1500" i="64"/>
  <c r="AQ1498" i="64" l="1"/>
  <c r="AQ1499" i="64" s="1"/>
  <c r="AQ1500" i="64" s="1"/>
  <c r="AQ1501" i="64" s="1"/>
  <c r="AR1498" i="64"/>
  <c r="AJ1498" i="64"/>
  <c r="L1498" i="64"/>
  <c r="H1498" i="64"/>
  <c r="F1498" i="64"/>
  <c r="AW1498" i="64" l="1"/>
  <c r="AH1498" i="64"/>
  <c r="I1498" i="64"/>
  <c r="AI1498" i="64"/>
  <c r="AK1498" i="64" l="1"/>
  <c r="M1499" i="64" s="1"/>
  <c r="E1498" i="64"/>
  <c r="C1499" i="64" s="1"/>
  <c r="G1499" i="64" s="1"/>
  <c r="AA1499" i="64" l="1"/>
  <c r="AA1500" i="64" s="1"/>
  <c r="D1499" i="64"/>
  <c r="J1499" i="64"/>
  <c r="AC1499" i="64"/>
  <c r="AB1499" i="64" l="1"/>
  <c r="AE1499" i="64"/>
  <c r="K1499" i="64"/>
  <c r="AR1499" i="64" s="1"/>
  <c r="AR1500" i="64" s="1"/>
  <c r="AR1501" i="64" s="1"/>
  <c r="AA1501" i="64"/>
  <c r="AS1499" i="64"/>
  <c r="AA1502" i="64" l="1"/>
  <c r="T1499" i="64"/>
  <c r="AV1500" i="64" s="1"/>
  <c r="AV1501" i="64" s="1"/>
  <c r="AV1502" i="64" s="1"/>
  <c r="AV1503" i="64" s="1"/>
  <c r="AV1504" i="64" s="1"/>
  <c r="H1499" i="64"/>
  <c r="L1499" i="64"/>
  <c r="AJ1499" i="64"/>
  <c r="Y1500" i="64"/>
  <c r="M1500" i="64" s="1"/>
  <c r="F1499" i="64"/>
  <c r="AB1500" i="64" l="1"/>
  <c r="AI1499" i="64"/>
  <c r="AH1499" i="64"/>
  <c r="AW1499" i="64"/>
  <c r="I1499" i="64"/>
  <c r="AA1503" i="64"/>
  <c r="E1499" i="64" l="1"/>
  <c r="C1500" i="64" l="1"/>
  <c r="G1500" i="64" s="1"/>
  <c r="D1500" i="64"/>
  <c r="J1500" i="64"/>
  <c r="K1500" i="64" l="1"/>
  <c r="AC1500" i="64"/>
  <c r="AS1500" i="64"/>
  <c r="F1500" i="64" l="1"/>
  <c r="X1501" i="64"/>
  <c r="X1502" i="64" s="1"/>
  <c r="X1503" i="64" s="1"/>
  <c r="X1504" i="64" s="1"/>
  <c r="X1505" i="64" s="1"/>
  <c r="AE1500" i="64"/>
  <c r="Y1501" i="64"/>
  <c r="M1501" i="64" s="1"/>
  <c r="AW1500" i="64"/>
  <c r="L1500" i="64"/>
  <c r="AJ1500" i="64"/>
  <c r="H1500" i="64"/>
  <c r="AH1500" i="64" l="1"/>
  <c r="AI1500" i="64"/>
  <c r="I1500" i="64"/>
  <c r="E1500" i="64" l="1"/>
  <c r="C1501" i="64" l="1"/>
  <c r="G1501" i="64" s="1"/>
  <c r="W1501" i="64" s="1"/>
  <c r="W1502" i="64" s="1"/>
  <c r="W1503" i="64" s="1"/>
  <c r="W1504" i="64" s="1"/>
  <c r="D1501" i="64"/>
  <c r="J1501" i="64"/>
  <c r="K1501" i="64" l="1"/>
  <c r="F1501" i="64" s="1"/>
  <c r="AN1507" i="64"/>
  <c r="T1507" i="64" s="1"/>
  <c r="T1508" i="64" s="1"/>
  <c r="AC1501" i="64"/>
  <c r="AS1501" i="64"/>
  <c r="Y1502" i="64" l="1"/>
  <c r="AW1501" i="64"/>
  <c r="AB1501" i="64"/>
  <c r="AE1501" i="64"/>
  <c r="L1501" i="64"/>
  <c r="H1501" i="64"/>
  <c r="AR1502" i="64" s="1"/>
  <c r="AJ1501" i="64"/>
  <c r="M1502" i="64" l="1"/>
  <c r="AO1502" i="64"/>
  <c r="AU1505" i="64"/>
  <c r="AT1505" i="64"/>
  <c r="Z1505" i="64"/>
  <c r="AI1501" i="64"/>
  <c r="AP1502" i="64"/>
  <c r="AH1501" i="64"/>
  <c r="I1501" i="64"/>
  <c r="R1503" i="64" l="1"/>
  <c r="R1504" i="64" s="1"/>
  <c r="R1505" i="64" s="1"/>
  <c r="R1506" i="64" s="1"/>
  <c r="S1507" i="64" s="1"/>
  <c r="S1508" i="64" s="1"/>
  <c r="AB1502" i="64"/>
  <c r="E1501" i="64"/>
  <c r="C1502" i="64" s="1"/>
  <c r="G1502" i="64" s="1"/>
  <c r="R1507" i="64" l="1"/>
  <c r="AC1502" i="64"/>
  <c r="J1502" i="64"/>
  <c r="K1502" i="64" l="1"/>
  <c r="AE1502" i="64"/>
  <c r="L1502" i="64" l="1"/>
  <c r="AJ1502" i="64"/>
  <c r="D1502" i="64"/>
  <c r="AQ1502" i="64" s="1"/>
  <c r="H1502" i="64" l="1"/>
  <c r="AH1502" i="64" s="1"/>
  <c r="AI1502" i="64"/>
  <c r="AL1502" i="64" s="1"/>
  <c r="AM1502" i="64" s="1"/>
  <c r="F1502" i="64"/>
  <c r="U1503" i="64" s="1"/>
  <c r="U1504" i="64" s="1"/>
  <c r="U1505" i="64" s="1"/>
  <c r="U1506" i="64" s="1"/>
  <c r="U1507" i="64" s="1"/>
  <c r="AS1502" i="64"/>
  <c r="I1502" i="64"/>
  <c r="E1502" i="64" l="1"/>
  <c r="C1503" i="64" s="1"/>
  <c r="G1503" i="64" s="1"/>
  <c r="AC1503" i="64" s="1"/>
  <c r="Y1503" i="64"/>
  <c r="M1503" i="64" s="1"/>
  <c r="AW1502" i="64"/>
  <c r="V1507" i="64" l="1"/>
  <c r="V1508" i="64" s="1"/>
  <c r="AB1503" i="64"/>
  <c r="D1503" i="64"/>
  <c r="AS1503" i="64" s="1"/>
  <c r="J1503" i="64"/>
  <c r="AE1503" i="64"/>
  <c r="AF1503" i="64" s="1"/>
  <c r="AG1505" i="64" s="1"/>
  <c r="Y1504" i="64" l="1"/>
  <c r="K1503" i="64"/>
  <c r="Q1505" i="64"/>
  <c r="P1505" i="64"/>
  <c r="N1509" i="64"/>
  <c r="O1509" i="64"/>
  <c r="AR1503" i="64" l="1"/>
  <c r="AQ1503" i="64"/>
  <c r="AQ1504" i="64" s="1"/>
  <c r="AQ1505" i="64" s="1"/>
  <c r="AQ1506" i="64" s="1"/>
  <c r="F1503" i="64"/>
  <c r="L1503" i="64"/>
  <c r="AJ1503" i="64"/>
  <c r="H1503" i="64"/>
  <c r="I1503" i="64" l="1"/>
  <c r="AW1503" i="64"/>
  <c r="AI1503" i="64"/>
  <c r="AH1503" i="64"/>
  <c r="AK1503" i="64" l="1"/>
  <c r="M1504" i="64" s="1"/>
  <c r="E1503" i="64"/>
  <c r="C1504" i="64" s="1"/>
  <c r="G1504" i="64" s="1"/>
  <c r="AA1504" i="64"/>
  <c r="AA1505" i="64" l="1"/>
  <c r="D1504" i="64"/>
  <c r="AB1504" i="64"/>
  <c r="J1504" i="64"/>
  <c r="AC1504" i="64"/>
  <c r="AE1504" i="64" l="1"/>
  <c r="K1504" i="64"/>
  <c r="AR1504" i="64" s="1"/>
  <c r="AR1505" i="64" s="1"/>
  <c r="AR1506" i="64" s="1"/>
  <c r="AA1506" i="64"/>
  <c r="AS1504" i="64"/>
  <c r="T1504" i="64" l="1"/>
  <c r="AV1505" i="64" s="1"/>
  <c r="AV1506" i="64" s="1"/>
  <c r="AV1507" i="64" s="1"/>
  <c r="AV1508" i="64" s="1"/>
  <c r="AV1509" i="64" s="1"/>
  <c r="H1504" i="64"/>
  <c r="L1504" i="64"/>
  <c r="AJ1504" i="64"/>
  <c r="AA1507" i="64"/>
  <c r="Y1505" i="64"/>
  <c r="M1505" i="64" s="1"/>
  <c r="F1504" i="64"/>
  <c r="AA1508" i="64" l="1"/>
  <c r="AB1505" i="64"/>
  <c r="I1504" i="64"/>
  <c r="AW1504" i="64"/>
  <c r="AI1504" i="64"/>
  <c r="AH1504" i="64"/>
  <c r="E1504" i="64" l="1"/>
  <c r="C1505" i="64" l="1"/>
  <c r="G1505" i="64" s="1"/>
  <c r="J1505" i="64"/>
  <c r="D1505" i="64"/>
  <c r="K1505" i="64" l="1"/>
  <c r="X1506" i="64" s="1"/>
  <c r="X1507" i="64" s="1"/>
  <c r="X1508" i="64" s="1"/>
  <c r="X1509" i="64" s="1"/>
  <c r="X1510" i="64" s="1"/>
  <c r="AC1505" i="64"/>
  <c r="AS1505" i="64"/>
  <c r="F1505" i="64" l="1"/>
  <c r="Y1506" i="64"/>
  <c r="M1506" i="64" s="1"/>
  <c r="AW1505" i="64"/>
  <c r="AE1505" i="64"/>
  <c r="AJ1505" i="64"/>
  <c r="H1505" i="64"/>
  <c r="L1505" i="64"/>
  <c r="I1505" i="64" l="1"/>
  <c r="AH1505" i="64"/>
  <c r="AI1505" i="64"/>
  <c r="E1505" i="64" l="1"/>
  <c r="C1506" i="64" l="1"/>
  <c r="G1506" i="64" s="1"/>
  <c r="W1506" i="64" s="1"/>
  <c r="W1507" i="64" s="1"/>
  <c r="W1508" i="64" s="1"/>
  <c r="W1509" i="64" s="1"/>
  <c r="J1506" i="64"/>
  <c r="D1506" i="64"/>
  <c r="K1506" i="64" l="1"/>
  <c r="AN1512" i="64"/>
  <c r="T1512" i="64" s="1"/>
  <c r="T1513" i="64" s="1"/>
  <c r="AS1506" i="64"/>
  <c r="AC1506" i="64"/>
  <c r="AB1506" i="64" l="1"/>
  <c r="AE1506" i="64"/>
  <c r="Y1507" i="64"/>
  <c r="AW1506" i="64"/>
  <c r="L1506" i="64"/>
  <c r="AJ1506" i="64"/>
  <c r="H1506" i="64"/>
  <c r="AR1507" i="64" s="1"/>
  <c r="F1506" i="64"/>
  <c r="M1507" i="64" l="1"/>
  <c r="AO1507" i="64"/>
  <c r="AH1506" i="64"/>
  <c r="AP1507" i="64"/>
  <c r="AI1506" i="64"/>
  <c r="I1506" i="64"/>
  <c r="Z1510" i="64"/>
  <c r="AU1510" i="64"/>
  <c r="AT1510" i="64"/>
  <c r="AB1507" i="64" l="1"/>
  <c r="R1508" i="64"/>
  <c r="R1509" i="64" s="1"/>
  <c r="R1510" i="64" s="1"/>
  <c r="R1511" i="64" s="1"/>
  <c r="R1512" i="64" s="1"/>
  <c r="E1506" i="64"/>
  <c r="S1512" i="64" l="1"/>
  <c r="S1513" i="64" s="1"/>
  <c r="C1507" i="64"/>
  <c r="G1507" i="64" s="1"/>
  <c r="J1507" i="64"/>
  <c r="AC1507" i="64" l="1"/>
  <c r="K1507" i="64"/>
  <c r="AJ1507" i="64" l="1"/>
  <c r="L1507" i="64"/>
  <c r="D1507" i="64"/>
  <c r="AQ1507" i="64" s="1"/>
  <c r="AE1507" i="64"/>
  <c r="F1507" i="64" l="1"/>
  <c r="U1508" i="64" s="1"/>
  <c r="U1509" i="64" s="1"/>
  <c r="U1510" i="64" s="1"/>
  <c r="U1511" i="64" s="1"/>
  <c r="U1512" i="64" s="1"/>
  <c r="AS1507" i="64"/>
  <c r="I1507" i="64"/>
  <c r="AI1507" i="64"/>
  <c r="AL1507" i="64" s="1"/>
  <c r="AM1507" i="64" s="1"/>
  <c r="H1507" i="64"/>
  <c r="E1507" i="64" l="1"/>
  <c r="C1508" i="64" s="1"/>
  <c r="G1508" i="64" s="1"/>
  <c r="AC1508" i="64" s="1"/>
  <c r="AH1507" i="64"/>
  <c r="Y1508" i="64"/>
  <c r="M1508" i="64" s="1"/>
  <c r="AW1507" i="64"/>
  <c r="D1508" i="64" l="1"/>
  <c r="AB1508" i="64"/>
  <c r="J1508" i="64"/>
  <c r="V1512" i="64"/>
  <c r="V1513" i="64" s="1"/>
  <c r="AE1508" i="64"/>
  <c r="AF1508" i="64" s="1"/>
  <c r="AG1510" i="64" s="1"/>
  <c r="P1510" i="64" l="1"/>
  <c r="Q1510" i="64"/>
  <c r="K1508" i="64"/>
  <c r="AS1508" i="64"/>
  <c r="N1514" i="64"/>
  <c r="O1514" i="64"/>
  <c r="AR1508" i="64" l="1"/>
  <c r="AQ1508" i="64"/>
  <c r="AQ1509" i="64" s="1"/>
  <c r="AQ1510" i="64" s="1"/>
  <c r="AQ1511" i="64" s="1"/>
  <c r="F1508" i="64"/>
  <c r="Y1509" i="64"/>
  <c r="L1508" i="64"/>
  <c r="AJ1508" i="64"/>
  <c r="H1508" i="64"/>
  <c r="AW1508" i="64" l="1"/>
  <c r="AH1508" i="64"/>
  <c r="AI1508" i="64"/>
  <c r="I1508" i="64"/>
  <c r="AK1508" i="64" l="1"/>
  <c r="AA1509" i="64" s="1"/>
  <c r="AA1510" i="64" s="1"/>
  <c r="E1508" i="64"/>
  <c r="C1509" i="64" s="1"/>
  <c r="G1509" i="64" s="1"/>
  <c r="M1509" i="64" l="1"/>
  <c r="AB1509" i="64" s="1"/>
  <c r="AA1511" i="64"/>
  <c r="AC1509" i="64"/>
  <c r="J1509" i="64" l="1"/>
  <c r="D1509" i="64"/>
  <c r="AS1509" i="64" s="1"/>
  <c r="AA1512" i="64"/>
  <c r="AE1509" i="64"/>
  <c r="K1509" i="64"/>
  <c r="AR1509" i="64" s="1"/>
  <c r="AR1510" i="64" s="1"/>
  <c r="AR1511" i="64" s="1"/>
  <c r="T1509" i="64" l="1"/>
  <c r="AV1510" i="64" s="1"/>
  <c r="AV1511" i="64" s="1"/>
  <c r="AV1512" i="64" s="1"/>
  <c r="AV1513" i="64" s="1"/>
  <c r="AV1514" i="64" s="1"/>
  <c r="AJ1509" i="64"/>
  <c r="L1509" i="64"/>
  <c r="H1509" i="64"/>
  <c r="F1509" i="64"/>
  <c r="Y1510" i="64"/>
  <c r="M1510" i="64" s="1"/>
  <c r="AA1513" i="64"/>
  <c r="AB1510" i="64" l="1"/>
  <c r="AH1509" i="64"/>
  <c r="I1509" i="64"/>
  <c r="AI1509" i="64"/>
  <c r="AW1509" i="64"/>
  <c r="E1509" i="64" l="1"/>
  <c r="C1510" i="64" l="1"/>
  <c r="G1510" i="64" s="1"/>
  <c r="J1510" i="64"/>
  <c r="D1510" i="64"/>
  <c r="K1510" i="64" l="1"/>
  <c r="X1511" i="64" s="1"/>
  <c r="X1512" i="64" s="1"/>
  <c r="X1513" i="64" s="1"/>
  <c r="X1514" i="64" s="1"/>
  <c r="X1515" i="64" s="1"/>
  <c r="AC1510" i="64"/>
  <c r="AS1510" i="64"/>
  <c r="AE1510" i="64" l="1"/>
  <c r="Y1511" i="64"/>
  <c r="M1511" i="64" s="1"/>
  <c r="AW1510" i="64"/>
  <c r="AJ1510" i="64"/>
  <c r="H1510" i="64"/>
  <c r="L1510" i="64"/>
  <c r="F1510" i="64"/>
  <c r="AH1510" i="64" l="1"/>
  <c r="I1510" i="64"/>
  <c r="AI1510" i="64"/>
  <c r="E1510" i="64" l="1"/>
  <c r="C1511" i="64" l="1"/>
  <c r="G1511" i="64" s="1"/>
  <c r="W1511" i="64" s="1"/>
  <c r="W1512" i="64" s="1"/>
  <c r="W1513" i="64" s="1"/>
  <c r="W1514" i="64" s="1"/>
  <c r="J1511" i="64"/>
  <c r="D1511" i="64"/>
  <c r="K1511" i="64" l="1"/>
  <c r="AN1517" i="64"/>
  <c r="T1517" i="64" s="1"/>
  <c r="T1518" i="64" s="1"/>
  <c r="AC1511" i="64"/>
  <c r="AS1511" i="64"/>
  <c r="Y1512" i="64" l="1"/>
  <c r="AW1511" i="64"/>
  <c r="AE1511" i="64"/>
  <c r="AB1511" i="64"/>
  <c r="H1511" i="64"/>
  <c r="AR1512" i="64" s="1"/>
  <c r="AJ1511" i="64"/>
  <c r="L1511" i="64"/>
  <c r="F1511" i="64"/>
  <c r="M1512" i="64" l="1"/>
  <c r="AO1512" i="64"/>
  <c r="Z1515" i="64"/>
  <c r="AU1515" i="64"/>
  <c r="AT1515" i="64"/>
  <c r="I1511" i="64"/>
  <c r="AI1511" i="64"/>
  <c r="AP1512" i="64"/>
  <c r="AH1511" i="64"/>
  <c r="R1513" i="64" l="1"/>
  <c r="R1514" i="64" s="1"/>
  <c r="R1515" i="64" s="1"/>
  <c r="R1516" i="64" s="1"/>
  <c r="S1517" i="64" s="1"/>
  <c r="S1518" i="64" s="1"/>
  <c r="E1511" i="64"/>
  <c r="C1512" i="64" s="1"/>
  <c r="G1512" i="64" s="1"/>
  <c r="AB1512" i="64"/>
  <c r="R1517" i="64" l="1"/>
  <c r="J1512" i="64"/>
  <c r="K1512" i="64" s="1"/>
  <c r="AC1512" i="64"/>
  <c r="AE1512" i="64" l="1"/>
  <c r="AJ1512" i="64"/>
  <c r="L1512" i="64"/>
  <c r="D1512" i="64"/>
  <c r="AQ1512" i="64" s="1"/>
  <c r="F1512" i="64" l="1"/>
  <c r="U1513" i="64" s="1"/>
  <c r="U1514" i="64" s="1"/>
  <c r="U1515" i="64" s="1"/>
  <c r="U1516" i="64" s="1"/>
  <c r="U1517" i="64" s="1"/>
  <c r="I1512" i="64"/>
  <c r="AS1512" i="64"/>
  <c r="H1512" i="64"/>
  <c r="AI1512" i="64"/>
  <c r="AL1512" i="64" s="1"/>
  <c r="AM1512" i="64" s="1"/>
  <c r="AH1512" i="64" l="1"/>
  <c r="Y1513" i="64"/>
  <c r="M1513" i="64" s="1"/>
  <c r="AW1512" i="64"/>
  <c r="E1512" i="64"/>
  <c r="C1513" i="64" s="1"/>
  <c r="G1513" i="64" s="1"/>
  <c r="AC1513" i="64" s="1"/>
  <c r="AE1513" i="64" l="1"/>
  <c r="AF1513" i="64" s="1"/>
  <c r="AG1515" i="64" s="1"/>
  <c r="D1513" i="64"/>
  <c r="AB1513" i="64"/>
  <c r="J1513" i="64"/>
  <c r="V1517" i="64"/>
  <c r="V1518" i="64" s="1"/>
  <c r="K1513" i="64" l="1"/>
  <c r="Q1515" i="64"/>
  <c r="P1515" i="64"/>
  <c r="N1519" i="64"/>
  <c r="O1519" i="64"/>
  <c r="AS1513" i="64"/>
  <c r="AR1513" i="64" l="1"/>
  <c r="AQ1513" i="64"/>
  <c r="AQ1514" i="64" s="1"/>
  <c r="AQ1515" i="64" s="1"/>
  <c r="AQ1516" i="64" s="1"/>
  <c r="F1513" i="64"/>
  <c r="Y1514" i="64"/>
  <c r="L1513" i="64"/>
  <c r="AJ1513" i="64"/>
  <c r="H1513" i="64"/>
  <c r="AI1513" i="64" l="1"/>
  <c r="AH1513" i="64"/>
  <c r="I1513" i="64"/>
  <c r="AW1513" i="64"/>
  <c r="AK1513" i="64" l="1"/>
  <c r="AA1514" i="64" s="1"/>
  <c r="AA1515" i="64" s="1"/>
  <c r="M1514" i="64"/>
  <c r="E1513" i="64"/>
  <c r="C1514" i="64" s="1"/>
  <c r="G1514" i="64" s="1"/>
  <c r="AB1514" i="64" l="1"/>
  <c r="J1514" i="64"/>
  <c r="K1514" i="64" s="1"/>
  <c r="AR1514" i="64" s="1"/>
  <c r="AR1515" i="64" s="1"/>
  <c r="AR1516" i="64" s="1"/>
  <c r="D1514" i="64"/>
  <c r="AS1514" i="64" s="1"/>
  <c r="AA1516" i="64"/>
  <c r="AC1514" i="64"/>
  <c r="F1514" i="64" l="1"/>
  <c r="Y1515" i="64"/>
  <c r="M1515" i="64" s="1"/>
  <c r="AE1514" i="64"/>
  <c r="T1514" i="64"/>
  <c r="AV1515" i="64" s="1"/>
  <c r="AV1516" i="64" s="1"/>
  <c r="AV1517" i="64" s="1"/>
  <c r="AV1518" i="64" s="1"/>
  <c r="AV1519" i="64" s="1"/>
  <c r="AJ1514" i="64"/>
  <c r="H1514" i="64"/>
  <c r="L1514" i="64"/>
  <c r="AA1517" i="64"/>
  <c r="AH1514" i="64" l="1"/>
  <c r="AA1518" i="64"/>
  <c r="AW1514" i="64"/>
  <c r="AI1514" i="64"/>
  <c r="I1514" i="64"/>
  <c r="AB1515" i="64"/>
  <c r="E1514" i="64" l="1"/>
  <c r="C1515" i="64" l="1"/>
  <c r="G1515" i="64" s="1"/>
  <c r="J1515" i="64"/>
  <c r="D1515" i="64"/>
  <c r="K1515" i="64" l="1"/>
  <c r="X1516" i="64" s="1"/>
  <c r="X1517" i="64" s="1"/>
  <c r="X1518" i="64" s="1"/>
  <c r="X1519" i="64" s="1"/>
  <c r="X1520" i="64" s="1"/>
  <c r="AS1515" i="64"/>
  <c r="AC1515" i="64"/>
  <c r="Y1516" i="64" l="1"/>
  <c r="M1516" i="64" s="1"/>
  <c r="AW1515" i="64"/>
  <c r="AE1515" i="64"/>
  <c r="L1515" i="64"/>
  <c r="AJ1515" i="64"/>
  <c r="H1515" i="64"/>
  <c r="F1515" i="64"/>
  <c r="AH1515" i="64" l="1"/>
  <c r="AI1515" i="64"/>
  <c r="I1515" i="64"/>
  <c r="E1515" i="64" l="1"/>
  <c r="C1516" i="64" l="1"/>
  <c r="G1516" i="64" s="1"/>
  <c r="W1516" i="64" s="1"/>
  <c r="W1517" i="64" s="1"/>
  <c r="W1518" i="64" s="1"/>
  <c r="W1519" i="64" s="1"/>
  <c r="D1516" i="64"/>
  <c r="J1516" i="64"/>
  <c r="K1516" i="64" l="1"/>
  <c r="F1516" i="64" s="1"/>
  <c r="AN1522" i="64"/>
  <c r="T1522" i="64" s="1"/>
  <c r="T1523" i="64" s="1"/>
  <c r="AS1516" i="64"/>
  <c r="AC1516" i="64"/>
  <c r="AB1516" i="64" l="1"/>
  <c r="AE1516" i="64"/>
  <c r="Y1517" i="64"/>
  <c r="AW1516" i="64"/>
  <c r="L1516" i="64"/>
  <c r="H1516" i="64"/>
  <c r="AR1517" i="64" s="1"/>
  <c r="AJ1516" i="64"/>
  <c r="M1517" i="64" l="1"/>
  <c r="AO1517" i="64"/>
  <c r="AI1516" i="64"/>
  <c r="AH1516" i="64"/>
  <c r="AP1517" i="64"/>
  <c r="I1516" i="64"/>
  <c r="AU1520" i="64"/>
  <c r="AT1520" i="64"/>
  <c r="Z1520" i="64"/>
  <c r="AB1517" i="64" l="1"/>
  <c r="R1518" i="64"/>
  <c r="R1519" i="64" s="1"/>
  <c r="R1520" i="64" s="1"/>
  <c r="R1521" i="64" s="1"/>
  <c r="S1522" i="64" s="1"/>
  <c r="S1523" i="64" s="1"/>
  <c r="E1516" i="64"/>
  <c r="R1522" i="64" l="1"/>
  <c r="C1517" i="64"/>
  <c r="G1517" i="64" s="1"/>
  <c r="J1517" i="64"/>
  <c r="K1517" i="64" l="1"/>
  <c r="AC1517" i="64"/>
  <c r="AE1517" i="64" l="1"/>
  <c r="AJ1517" i="64"/>
  <c r="L1517" i="64"/>
  <c r="D1517" i="64"/>
  <c r="AQ1517" i="64" s="1"/>
  <c r="F1517" i="64" l="1"/>
  <c r="U1518" i="64" s="1"/>
  <c r="U1519" i="64" s="1"/>
  <c r="U1520" i="64" s="1"/>
  <c r="U1521" i="64" s="1"/>
  <c r="U1522" i="64" s="1"/>
  <c r="AS1517" i="64"/>
  <c r="I1517" i="64"/>
  <c r="H1517" i="64"/>
  <c r="AI1517" i="64"/>
  <c r="AL1517" i="64" s="1"/>
  <c r="AM1517" i="64" s="1"/>
  <c r="E1517" i="64" l="1"/>
  <c r="C1518" i="64" s="1"/>
  <c r="G1518" i="64" s="1"/>
  <c r="AC1518" i="64" s="1"/>
  <c r="AH1517" i="64"/>
  <c r="Y1518" i="64"/>
  <c r="M1518" i="64" s="1"/>
  <c r="AW1517" i="64"/>
  <c r="D1518" i="64" l="1"/>
  <c r="AB1518" i="64"/>
  <c r="J1518" i="64"/>
  <c r="V1522" i="64"/>
  <c r="V1523" i="64" s="1"/>
  <c r="AE1518" i="64"/>
  <c r="AF1518" i="64" s="1"/>
  <c r="AG1520" i="64" s="1"/>
  <c r="P1520" i="64" l="1"/>
  <c r="Q1520" i="64"/>
  <c r="N1524" i="64"/>
  <c r="O1524" i="64"/>
  <c r="K1518" i="64"/>
  <c r="AS1518" i="64"/>
  <c r="AR1518" i="64" l="1"/>
  <c r="AQ1518" i="64"/>
  <c r="AQ1519" i="64" s="1"/>
  <c r="AQ1520" i="64" s="1"/>
  <c r="AQ1521" i="64" s="1"/>
  <c r="F1518" i="64"/>
  <c r="Y1519" i="64"/>
  <c r="AJ1518" i="64"/>
  <c r="L1518" i="64"/>
  <c r="H1518" i="64"/>
  <c r="AW1518" i="64" l="1"/>
  <c r="AI1518" i="64"/>
  <c r="I1518" i="64"/>
  <c r="AH1518" i="64"/>
  <c r="AK1518" i="64" l="1"/>
  <c r="AA1519" i="64" s="1"/>
  <c r="AA1520" i="64" s="1"/>
  <c r="M1519" i="64"/>
  <c r="E1518" i="64"/>
  <c r="C1519" i="64" s="1"/>
  <c r="G1519" i="64" s="1"/>
  <c r="AB1519" i="64" l="1"/>
  <c r="J1519" i="64"/>
  <c r="K1519" i="64" s="1"/>
  <c r="AR1519" i="64" s="1"/>
  <c r="AR1520" i="64" s="1"/>
  <c r="AR1521" i="64" s="1"/>
  <c r="D1519" i="64"/>
  <c r="AS1519" i="64" s="1"/>
  <c r="AA1521" i="64"/>
  <c r="AC1519" i="64"/>
  <c r="F1519" i="64" l="1"/>
  <c r="AE1519" i="64"/>
  <c r="Y1520" i="64"/>
  <c r="M1520" i="64" s="1"/>
  <c r="AA1522" i="64"/>
  <c r="T1519" i="64"/>
  <c r="AV1520" i="64" s="1"/>
  <c r="AV1521" i="64" s="1"/>
  <c r="AV1522" i="64" s="1"/>
  <c r="AV1523" i="64" s="1"/>
  <c r="AV1524" i="64" s="1"/>
  <c r="H1519" i="64"/>
  <c r="L1519" i="64"/>
  <c r="AJ1519" i="64"/>
  <c r="AA1523" i="64" l="1"/>
  <c r="AH1519" i="64"/>
  <c r="AB1520" i="64"/>
  <c r="I1519" i="64"/>
  <c r="AI1519" i="64"/>
  <c r="AW1519" i="64"/>
  <c r="E1519" i="64" l="1"/>
  <c r="C1520" i="64" l="1"/>
  <c r="G1520" i="64" s="1"/>
  <c r="J1520" i="64"/>
  <c r="D1520" i="64"/>
  <c r="K1520" i="64" l="1"/>
  <c r="AC1520" i="64"/>
  <c r="AS1520" i="64"/>
  <c r="F1520" i="64" l="1"/>
  <c r="X1521" i="64"/>
  <c r="X1522" i="64" s="1"/>
  <c r="X1523" i="64" s="1"/>
  <c r="X1524" i="64" s="1"/>
  <c r="X1525" i="64" s="1"/>
  <c r="Y1521" i="64"/>
  <c r="M1521" i="64" s="1"/>
  <c r="AW1520" i="64"/>
  <c r="AE1520" i="64"/>
  <c r="L1520" i="64"/>
  <c r="H1520" i="64"/>
  <c r="AJ1520" i="64"/>
  <c r="AH1520" i="64" l="1"/>
  <c r="AI1520" i="64"/>
  <c r="I1520" i="64"/>
  <c r="E1520" i="64" l="1"/>
  <c r="C1521" i="64" l="1"/>
  <c r="G1521" i="64" s="1"/>
  <c r="W1521" i="64" s="1"/>
  <c r="W1522" i="64" s="1"/>
  <c r="W1523" i="64" s="1"/>
  <c r="W1524" i="64" s="1"/>
  <c r="J1521" i="64"/>
  <c r="D1521" i="64"/>
  <c r="K1521" i="64" l="1"/>
  <c r="AN1527" i="64"/>
  <c r="T1527" i="64" s="1"/>
  <c r="T1528" i="64" s="1"/>
  <c r="AS1521" i="64"/>
  <c r="AC1521" i="64"/>
  <c r="AB1521" i="64" l="1"/>
  <c r="AE1521" i="64"/>
  <c r="Y1522" i="64"/>
  <c r="AW1521" i="64"/>
  <c r="H1521" i="64"/>
  <c r="AR1522" i="64" s="1"/>
  <c r="AJ1521" i="64"/>
  <c r="L1521" i="64"/>
  <c r="F1521" i="64"/>
  <c r="M1522" i="64" l="1"/>
  <c r="AO1522" i="64"/>
  <c r="I1521" i="64"/>
  <c r="AI1521" i="64"/>
  <c r="AP1522" i="64"/>
  <c r="AH1521" i="64"/>
  <c r="AT1525" i="64"/>
  <c r="AU1525" i="64"/>
  <c r="Z1525" i="64"/>
  <c r="AB1522" i="64" l="1"/>
  <c r="R1523" i="64"/>
  <c r="R1524" i="64" s="1"/>
  <c r="R1525" i="64" s="1"/>
  <c r="R1526" i="64" s="1"/>
  <c r="R1527" i="64" s="1"/>
  <c r="E1521" i="64"/>
  <c r="S1527" i="64" l="1"/>
  <c r="S1528" i="64" s="1"/>
  <c r="C1522" i="64"/>
  <c r="G1522" i="64" s="1"/>
  <c r="J1522" i="64"/>
  <c r="AC1522" i="64" l="1"/>
  <c r="K1522" i="64"/>
  <c r="AJ1522" i="64" l="1"/>
  <c r="L1522" i="64"/>
  <c r="D1522" i="64"/>
  <c r="AQ1522" i="64" s="1"/>
  <c r="AE1522" i="64"/>
  <c r="F1522" i="64" l="1"/>
  <c r="U1523" i="64" s="1"/>
  <c r="U1524" i="64" s="1"/>
  <c r="U1525" i="64" s="1"/>
  <c r="U1526" i="64" s="1"/>
  <c r="U1527" i="64" s="1"/>
  <c r="I1522" i="64"/>
  <c r="AS1522" i="64"/>
  <c r="H1522" i="64"/>
  <c r="AI1522" i="64"/>
  <c r="AL1522" i="64" s="1"/>
  <c r="AM1522" i="64" s="1"/>
  <c r="AH1522" i="64" l="1"/>
  <c r="Y1523" i="64"/>
  <c r="M1523" i="64" s="1"/>
  <c r="AW1522" i="64"/>
  <c r="E1522" i="64"/>
  <c r="C1523" i="64" s="1"/>
  <c r="G1523" i="64" s="1"/>
  <c r="AC1523" i="64" s="1"/>
  <c r="V1527" i="64" l="1"/>
  <c r="V1528" i="64" s="1"/>
  <c r="D1523" i="64"/>
  <c r="AB1523" i="64"/>
  <c r="J1523" i="64"/>
  <c r="AE1523" i="64"/>
  <c r="AF1523" i="64" s="1"/>
  <c r="AG1525" i="64" s="1"/>
  <c r="Q1525" i="64" l="1"/>
  <c r="P1525" i="64"/>
  <c r="K1523" i="64"/>
  <c r="N1529" i="64"/>
  <c r="O1529" i="64"/>
  <c r="F1523" i="64"/>
  <c r="AS1523" i="64"/>
  <c r="AQ1523" i="64" l="1"/>
  <c r="AQ1524" i="64" s="1"/>
  <c r="AQ1525" i="64" s="1"/>
  <c r="AQ1526" i="64" s="1"/>
  <c r="AR1523" i="64"/>
  <c r="Y1524" i="64"/>
  <c r="L1523" i="64"/>
  <c r="AJ1523" i="64"/>
  <c r="H1523" i="64"/>
  <c r="AH1523" i="64" l="1"/>
  <c r="AW1523" i="64"/>
  <c r="AI1523" i="64"/>
  <c r="I1523" i="64"/>
  <c r="AK1523" i="64" l="1"/>
  <c r="AA1524" i="64" s="1"/>
  <c r="AA1525" i="64" s="1"/>
  <c r="M1524" i="64"/>
  <c r="E1523" i="64"/>
  <c r="C1524" i="64" s="1"/>
  <c r="G1524" i="64" s="1"/>
  <c r="AB1524" i="64" l="1"/>
  <c r="D1524" i="64"/>
  <c r="J1524" i="64"/>
  <c r="AA1526" i="64"/>
  <c r="AC1524" i="64"/>
  <c r="AE1524" i="64" l="1"/>
  <c r="AA1527" i="64"/>
  <c r="K1524" i="64"/>
  <c r="AR1524" i="64" s="1"/>
  <c r="AR1525" i="64" s="1"/>
  <c r="AR1526" i="64" s="1"/>
  <c r="AS1524" i="64"/>
  <c r="Y1525" i="64" l="1"/>
  <c r="M1525" i="64" s="1"/>
  <c r="AA1528" i="64"/>
  <c r="T1524" i="64"/>
  <c r="AV1525" i="64" s="1"/>
  <c r="AV1526" i="64" s="1"/>
  <c r="AV1527" i="64" s="1"/>
  <c r="AV1528" i="64" s="1"/>
  <c r="AV1529" i="64" s="1"/>
  <c r="H1524" i="64"/>
  <c r="AJ1524" i="64"/>
  <c r="L1524" i="64"/>
  <c r="F1524" i="64"/>
  <c r="AI1524" i="64" l="1"/>
  <c r="AH1524" i="64"/>
  <c r="AW1524" i="64"/>
  <c r="I1524" i="64"/>
  <c r="AB1525" i="64"/>
  <c r="E1524" i="64" l="1"/>
  <c r="C1525" i="64" l="1"/>
  <c r="G1525" i="64" s="1"/>
  <c r="D1525" i="64"/>
  <c r="J1525" i="64"/>
  <c r="K1525" i="64" l="1"/>
  <c r="X1526" i="64" s="1"/>
  <c r="X1527" i="64" s="1"/>
  <c r="X1528" i="64" s="1"/>
  <c r="X1529" i="64" s="1"/>
  <c r="X1530" i="64" s="1"/>
  <c r="AC1525" i="64"/>
  <c r="AS1525" i="64"/>
  <c r="F1525" i="64" l="1"/>
  <c r="AE1525" i="64"/>
  <c r="Y1526" i="64"/>
  <c r="M1526" i="64" s="1"/>
  <c r="AW1525" i="64"/>
  <c r="AJ1525" i="64"/>
  <c r="L1525" i="64"/>
  <c r="H1525" i="64"/>
  <c r="I1525" i="64" l="1"/>
  <c r="AH1525" i="64"/>
  <c r="AI1525" i="64"/>
  <c r="E1525" i="64" l="1"/>
  <c r="C1526" i="64" l="1"/>
  <c r="G1526" i="64" s="1"/>
  <c r="W1526" i="64" s="1"/>
  <c r="W1527" i="64" s="1"/>
  <c r="W1528" i="64" s="1"/>
  <c r="W1529" i="64" s="1"/>
  <c r="J1526" i="64"/>
  <c r="D1526" i="64"/>
  <c r="K1526" i="64" l="1"/>
  <c r="AN1532" i="64"/>
  <c r="T1532" i="64" s="1"/>
  <c r="T1533" i="64" s="1"/>
  <c r="AC1526" i="64"/>
  <c r="AS1526" i="64"/>
  <c r="AB1526" i="64" l="1"/>
  <c r="Y1527" i="64"/>
  <c r="AW1526" i="64"/>
  <c r="AE1526" i="64"/>
  <c r="L1526" i="64"/>
  <c r="H1526" i="64"/>
  <c r="AR1527" i="64" s="1"/>
  <c r="AJ1526" i="64"/>
  <c r="F1526" i="64"/>
  <c r="M1527" i="64" l="1"/>
  <c r="AO1527" i="64"/>
  <c r="AH1526" i="64"/>
  <c r="AP1527" i="64"/>
  <c r="AI1526" i="64"/>
  <c r="I1526" i="64"/>
  <c r="Z1530" i="64"/>
  <c r="AU1530" i="64"/>
  <c r="AT1530" i="64"/>
  <c r="AB1527" i="64" l="1"/>
  <c r="R1528" i="64"/>
  <c r="R1529" i="64" s="1"/>
  <c r="R1530" i="64" s="1"/>
  <c r="R1531" i="64" s="1"/>
  <c r="S1532" i="64" s="1"/>
  <c r="S1533" i="64" s="1"/>
  <c r="E1526" i="64"/>
  <c r="R1532" i="64" l="1"/>
  <c r="C1527" i="64"/>
  <c r="G1527" i="64" s="1"/>
  <c r="J1527" i="64"/>
  <c r="K1527" i="64" l="1"/>
  <c r="AC1527" i="64"/>
  <c r="AE1527" i="64" l="1"/>
  <c r="L1527" i="64"/>
  <c r="AJ1527" i="64"/>
  <c r="D1527" i="64"/>
  <c r="AQ1527" i="64" s="1"/>
  <c r="H1527" i="64" l="1"/>
  <c r="AH1527" i="64" s="1"/>
  <c r="F1527" i="64"/>
  <c r="U1528" i="64" s="1"/>
  <c r="U1529" i="64" s="1"/>
  <c r="U1530" i="64" s="1"/>
  <c r="U1531" i="64" s="1"/>
  <c r="U1532" i="64" s="1"/>
  <c r="I1527" i="64"/>
  <c r="AS1527" i="64"/>
  <c r="AI1527" i="64"/>
  <c r="AL1527" i="64" s="1"/>
  <c r="AM1527" i="64" s="1"/>
  <c r="Y1528" i="64" l="1"/>
  <c r="M1528" i="64" s="1"/>
  <c r="AW1527" i="64"/>
  <c r="E1527" i="64"/>
  <c r="C1528" i="64" s="1"/>
  <c r="G1528" i="64" s="1"/>
  <c r="AC1528" i="64" s="1"/>
  <c r="V1532" i="64" l="1"/>
  <c r="V1533" i="64" s="1"/>
  <c r="AE1528" i="64"/>
  <c r="AF1528" i="64" s="1"/>
  <c r="AG1530" i="64" s="1"/>
  <c r="D1528" i="64"/>
  <c r="AS1528" i="64" s="1"/>
  <c r="AB1528" i="64"/>
  <c r="J1528" i="64"/>
  <c r="Y1529" i="64" l="1"/>
  <c r="P1530" i="64"/>
  <c r="Q1530" i="64"/>
  <c r="K1528" i="64"/>
  <c r="N1534" i="64"/>
  <c r="O1534" i="64"/>
  <c r="AR1528" i="64" l="1"/>
  <c r="AQ1528" i="64"/>
  <c r="AQ1529" i="64" s="1"/>
  <c r="AQ1530" i="64" s="1"/>
  <c r="AQ1531" i="64" s="1"/>
  <c r="F1528" i="64"/>
  <c r="L1528" i="64"/>
  <c r="AJ1528" i="64"/>
  <c r="H1528" i="64"/>
  <c r="AW1528" i="64" l="1"/>
  <c r="AH1528" i="64"/>
  <c r="AI1528" i="64"/>
  <c r="I1528" i="64"/>
  <c r="AK1528" i="64" l="1"/>
  <c r="M1529" i="64" s="1"/>
  <c r="E1528" i="64"/>
  <c r="C1529" i="64" s="1"/>
  <c r="G1529" i="64" s="1"/>
  <c r="AA1529" i="64"/>
  <c r="AA1530" i="64" l="1"/>
  <c r="D1529" i="64"/>
  <c r="AB1529" i="64"/>
  <c r="J1529" i="64"/>
  <c r="AC1529" i="64"/>
  <c r="AE1529" i="64" l="1"/>
  <c r="K1529" i="64"/>
  <c r="AR1529" i="64" s="1"/>
  <c r="AR1530" i="64" s="1"/>
  <c r="AR1531" i="64" s="1"/>
  <c r="AA1531" i="64"/>
  <c r="AS1529" i="64"/>
  <c r="F1529" i="64" l="1"/>
  <c r="Y1530" i="64"/>
  <c r="M1530" i="64" s="1"/>
  <c r="AA1532" i="64"/>
  <c r="T1529" i="64"/>
  <c r="AV1530" i="64" s="1"/>
  <c r="AV1531" i="64" s="1"/>
  <c r="AV1532" i="64" s="1"/>
  <c r="AV1533" i="64" s="1"/>
  <c r="AV1534" i="64" s="1"/>
  <c r="H1529" i="64"/>
  <c r="AJ1529" i="64"/>
  <c r="L1529" i="64"/>
  <c r="AI1529" i="64" l="1"/>
  <c r="AH1529" i="64"/>
  <c r="AW1529" i="64"/>
  <c r="AA1533" i="64"/>
  <c r="I1529" i="64"/>
  <c r="AB1530" i="64"/>
  <c r="E1529" i="64" l="1"/>
  <c r="C1530" i="64" l="1"/>
  <c r="G1530" i="64" s="1"/>
  <c r="J1530" i="64"/>
  <c r="D1530" i="64"/>
  <c r="K1530" i="64" l="1"/>
  <c r="AC1530" i="64"/>
  <c r="AS1530" i="64"/>
  <c r="F1530" i="64" l="1"/>
  <c r="X1531" i="64"/>
  <c r="X1532" i="64" s="1"/>
  <c r="X1533" i="64" s="1"/>
  <c r="X1534" i="64" s="1"/>
  <c r="X1535" i="64" s="1"/>
  <c r="Y1531" i="64"/>
  <c r="M1531" i="64" s="1"/>
  <c r="AW1530" i="64"/>
  <c r="AE1530" i="64"/>
  <c r="AJ1530" i="64"/>
  <c r="L1530" i="64"/>
  <c r="H1530" i="64"/>
  <c r="AH1530" i="64" l="1"/>
  <c r="I1530" i="64"/>
  <c r="AI1530" i="64"/>
  <c r="E1530" i="64" l="1"/>
  <c r="C1531" i="64" l="1"/>
  <c r="G1531" i="64" s="1"/>
  <c r="W1531" i="64" s="1"/>
  <c r="W1532" i="64" s="1"/>
  <c r="W1533" i="64" s="1"/>
  <c r="W1534" i="64" s="1"/>
  <c r="J1531" i="64"/>
  <c r="D1531" i="64"/>
  <c r="K1531" i="64" l="1"/>
  <c r="AN1537" i="64"/>
  <c r="T1537" i="64" s="1"/>
  <c r="T1538" i="64" s="1"/>
  <c r="AS1531" i="64"/>
  <c r="AC1531" i="64"/>
  <c r="AE1531" i="64" l="1"/>
  <c r="Y1532" i="64"/>
  <c r="AW1531" i="64"/>
  <c r="H1531" i="64"/>
  <c r="AR1532" i="64" s="1"/>
  <c r="L1531" i="64"/>
  <c r="AJ1531" i="64"/>
  <c r="AB1531" i="64"/>
  <c r="F1531" i="64"/>
  <c r="M1532" i="64" l="1"/>
  <c r="AO1532" i="64"/>
  <c r="Z1535" i="64"/>
  <c r="AT1535" i="64"/>
  <c r="AU1535" i="64"/>
  <c r="AH1531" i="64"/>
  <c r="AP1532" i="64"/>
  <c r="AI1531" i="64"/>
  <c r="I1531" i="64"/>
  <c r="R1533" i="64" l="1"/>
  <c r="R1534" i="64" s="1"/>
  <c r="R1535" i="64" s="1"/>
  <c r="R1536" i="64" s="1"/>
  <c r="S1537" i="64" s="1"/>
  <c r="S1538" i="64" s="1"/>
  <c r="E1531" i="64"/>
  <c r="C1532" i="64" s="1"/>
  <c r="G1532" i="64" s="1"/>
  <c r="AB1532" i="64"/>
  <c r="R1537" i="64" l="1"/>
  <c r="J1532" i="64"/>
  <c r="K1532" i="64" s="1"/>
  <c r="AC1532" i="64"/>
  <c r="AE1532" i="64" l="1"/>
  <c r="AJ1532" i="64"/>
  <c r="L1532" i="64"/>
  <c r="D1532" i="64"/>
  <c r="AQ1532" i="64" s="1"/>
  <c r="H1532" i="64" l="1"/>
  <c r="AH1532" i="64" s="1"/>
  <c r="F1532" i="64"/>
  <c r="U1533" i="64" s="1"/>
  <c r="U1534" i="64" s="1"/>
  <c r="U1535" i="64" s="1"/>
  <c r="U1536" i="64" s="1"/>
  <c r="U1537" i="64" s="1"/>
  <c r="I1532" i="64"/>
  <c r="AS1532" i="64"/>
  <c r="AI1532" i="64"/>
  <c r="AL1532" i="64" s="1"/>
  <c r="AM1532" i="64" s="1"/>
  <c r="Y1533" i="64" l="1"/>
  <c r="M1533" i="64" s="1"/>
  <c r="AW1532" i="64"/>
  <c r="E1532" i="64"/>
  <c r="C1533" i="64" s="1"/>
  <c r="G1533" i="64" s="1"/>
  <c r="AC1533" i="64" s="1"/>
  <c r="V1537" i="64" l="1"/>
  <c r="V1538" i="64" s="1"/>
  <c r="AE1533" i="64"/>
  <c r="AF1533" i="64" s="1"/>
  <c r="AG1535" i="64" s="1"/>
  <c r="AB1533" i="64"/>
  <c r="D1533" i="64"/>
  <c r="AS1533" i="64" s="1"/>
  <c r="J1533" i="64"/>
  <c r="Y1534" i="64" l="1"/>
  <c r="P1535" i="64"/>
  <c r="Q1535" i="64"/>
  <c r="K1533" i="64"/>
  <c r="N1539" i="64"/>
  <c r="O1539" i="64"/>
  <c r="AQ1533" i="64" l="1"/>
  <c r="AQ1534" i="64" s="1"/>
  <c r="AQ1535" i="64" s="1"/>
  <c r="AQ1536" i="64" s="1"/>
  <c r="AR1533" i="64"/>
  <c r="H1533" i="64"/>
  <c r="AJ1533" i="64"/>
  <c r="L1533" i="64"/>
  <c r="F1533" i="64"/>
  <c r="AW1533" i="64" l="1"/>
  <c r="I1533" i="64"/>
  <c r="AI1533" i="64"/>
  <c r="AH1533" i="64"/>
  <c r="AK1533" i="64" l="1"/>
  <c r="M1534" i="64" s="1"/>
  <c r="AA1534" i="64"/>
  <c r="E1533" i="64"/>
  <c r="C1534" i="64" s="1"/>
  <c r="G1534" i="64" s="1"/>
  <c r="AC1534" i="64" l="1"/>
  <c r="D1534" i="64"/>
  <c r="AB1534" i="64"/>
  <c r="J1534" i="64"/>
  <c r="AA1535" i="64"/>
  <c r="AS1534" i="64" l="1"/>
  <c r="AE1534" i="64"/>
  <c r="K1534" i="64"/>
  <c r="AR1534" i="64" s="1"/>
  <c r="AR1535" i="64" s="1"/>
  <c r="AR1536" i="64" s="1"/>
  <c r="AA1536" i="64"/>
  <c r="AA1537" i="64" l="1"/>
  <c r="T1534" i="64"/>
  <c r="AV1535" i="64" s="1"/>
  <c r="AV1536" i="64" s="1"/>
  <c r="AV1537" i="64" s="1"/>
  <c r="AV1538" i="64" s="1"/>
  <c r="AV1539" i="64" s="1"/>
  <c r="H1534" i="64"/>
  <c r="AJ1534" i="64"/>
  <c r="L1534" i="64"/>
  <c r="Y1535" i="64"/>
  <c r="M1535" i="64" s="1"/>
  <c r="F1534" i="64"/>
  <c r="AB1535" i="64" l="1"/>
  <c r="AW1534" i="64"/>
  <c r="AI1534" i="64"/>
  <c r="AH1534" i="64"/>
  <c r="I1534" i="64"/>
  <c r="AA1538" i="64"/>
  <c r="E1534" i="64" l="1"/>
  <c r="C1535" i="64" l="1"/>
  <c r="G1535" i="64" s="1"/>
  <c r="J1535" i="64"/>
  <c r="D1535" i="64"/>
  <c r="K1535" i="64" l="1"/>
  <c r="AC1535" i="64"/>
  <c r="AS1535" i="64"/>
  <c r="F1535" i="64" l="1"/>
  <c r="X1536" i="64"/>
  <c r="X1537" i="64" s="1"/>
  <c r="X1538" i="64" s="1"/>
  <c r="X1539" i="64" s="1"/>
  <c r="X1540" i="64" s="1"/>
  <c r="AE1535" i="64"/>
  <c r="Y1536" i="64"/>
  <c r="M1536" i="64" s="1"/>
  <c r="AW1535" i="64"/>
  <c r="H1535" i="64"/>
  <c r="AJ1535" i="64"/>
  <c r="L1535" i="64"/>
  <c r="I1535" i="64" l="1"/>
  <c r="AI1535" i="64"/>
  <c r="AH1535" i="64"/>
  <c r="E1535" i="64" l="1"/>
  <c r="C1536" i="64" l="1"/>
  <c r="G1536" i="64" s="1"/>
  <c r="W1536" i="64" s="1"/>
  <c r="W1537" i="64" s="1"/>
  <c r="W1538" i="64" s="1"/>
  <c r="W1539" i="64" s="1"/>
  <c r="J1536" i="64"/>
  <c r="D1536" i="64"/>
  <c r="K1536" i="64" l="1"/>
  <c r="AN1542" i="64"/>
  <c r="T1542" i="64" s="1"/>
  <c r="T1543" i="64" s="1"/>
  <c r="AC1536" i="64"/>
  <c r="AS1536" i="64"/>
  <c r="AB1536" i="64" l="1"/>
  <c r="Y1537" i="64"/>
  <c r="AW1536" i="64"/>
  <c r="AE1536" i="64"/>
  <c r="L1536" i="64"/>
  <c r="H1536" i="64"/>
  <c r="AR1537" i="64" s="1"/>
  <c r="AJ1536" i="64"/>
  <c r="F1536" i="64"/>
  <c r="M1537" i="64" l="1"/>
  <c r="AO1537" i="64"/>
  <c r="AP1537" i="64"/>
  <c r="AH1536" i="64"/>
  <c r="AI1536" i="64"/>
  <c r="I1536" i="64"/>
  <c r="Z1540" i="64"/>
  <c r="AT1540" i="64"/>
  <c r="AU1540" i="64"/>
  <c r="AB1537" i="64" l="1"/>
  <c r="R1538" i="64"/>
  <c r="R1539" i="64" s="1"/>
  <c r="R1540" i="64" s="1"/>
  <c r="R1541" i="64" s="1"/>
  <c r="R1542" i="64" s="1"/>
  <c r="E1536" i="64"/>
  <c r="S1542" i="64" l="1"/>
  <c r="S1543" i="64" s="1"/>
  <c r="C1537" i="64"/>
  <c r="G1537" i="64" s="1"/>
  <c r="J1537" i="64"/>
  <c r="K1537" i="64" l="1"/>
  <c r="AC1537" i="64"/>
  <c r="AE1537" i="64" l="1"/>
  <c r="AJ1537" i="64"/>
  <c r="L1537" i="64"/>
  <c r="D1537" i="64"/>
  <c r="AQ1537" i="64" s="1"/>
  <c r="F1537" i="64" l="1"/>
  <c r="U1538" i="64" s="1"/>
  <c r="U1539" i="64" s="1"/>
  <c r="U1540" i="64" s="1"/>
  <c r="U1541" i="64" s="1"/>
  <c r="U1542" i="64" s="1"/>
  <c r="I1537" i="64"/>
  <c r="AS1537" i="64"/>
  <c r="H1537" i="64"/>
  <c r="AI1537" i="64"/>
  <c r="AL1537" i="64" s="1"/>
  <c r="AM1537" i="64" s="1"/>
  <c r="AH1537" i="64" l="1"/>
  <c r="Y1538" i="64"/>
  <c r="M1538" i="64" s="1"/>
  <c r="AW1537" i="64"/>
  <c r="E1537" i="64"/>
  <c r="C1538" i="64" s="1"/>
  <c r="G1538" i="64" s="1"/>
  <c r="AC1538" i="64" s="1"/>
  <c r="AE1538" i="64" l="1"/>
  <c r="AF1538" i="64" s="1"/>
  <c r="AG1540" i="64" s="1"/>
  <c r="AB1538" i="64"/>
  <c r="D1538" i="64"/>
  <c r="J1538" i="64"/>
  <c r="V1542" i="64"/>
  <c r="V1543" i="64" s="1"/>
  <c r="K1538" i="64" l="1"/>
  <c r="P1540" i="64"/>
  <c r="Q1540" i="64"/>
  <c r="N1544" i="64"/>
  <c r="O1544" i="64"/>
  <c r="AS1538" i="64"/>
  <c r="AQ1538" i="64" l="1"/>
  <c r="AQ1539" i="64" s="1"/>
  <c r="AQ1540" i="64" s="1"/>
  <c r="AQ1541" i="64" s="1"/>
  <c r="AR1538" i="64"/>
  <c r="L1538" i="64"/>
  <c r="AJ1538" i="64"/>
  <c r="H1538" i="64"/>
  <c r="Y1539" i="64"/>
  <c r="F1538" i="64"/>
  <c r="AW1538" i="64" l="1"/>
  <c r="AH1538" i="64"/>
  <c r="I1538" i="64"/>
  <c r="AI1538" i="64"/>
  <c r="AK1538" i="64" l="1"/>
  <c r="AA1539" i="64" s="1"/>
  <c r="AA1540" i="64" s="1"/>
  <c r="E1538" i="64"/>
  <c r="C1539" i="64" s="1"/>
  <c r="G1539" i="64" s="1"/>
  <c r="M1539" i="64" l="1"/>
  <c r="D1539" i="64" s="1"/>
  <c r="AA1541" i="64"/>
  <c r="AC1539" i="64"/>
  <c r="J1539" i="64" l="1"/>
  <c r="AB1539" i="64"/>
  <c r="AA1542" i="64"/>
  <c r="AE1539" i="64"/>
  <c r="K1539" i="64"/>
  <c r="AR1539" i="64" s="1"/>
  <c r="AR1540" i="64" s="1"/>
  <c r="AR1541" i="64" s="1"/>
  <c r="AS1539" i="64"/>
  <c r="F1539" i="64" l="1"/>
  <c r="AA1543" i="64"/>
  <c r="Y1540" i="64"/>
  <c r="M1540" i="64" s="1"/>
  <c r="T1539" i="64"/>
  <c r="AV1540" i="64" s="1"/>
  <c r="AV1541" i="64" s="1"/>
  <c r="AV1542" i="64" s="1"/>
  <c r="AV1543" i="64" s="1"/>
  <c r="AV1544" i="64" s="1"/>
  <c r="H1539" i="64"/>
  <c r="L1539" i="64"/>
  <c r="AJ1539" i="64"/>
  <c r="AW1539" i="64" l="1"/>
  <c r="I1539" i="64"/>
  <c r="AH1539" i="64"/>
  <c r="AB1540" i="64"/>
  <c r="AI1539" i="64"/>
  <c r="E1539" i="64" l="1"/>
  <c r="C1540" i="64" l="1"/>
  <c r="G1540" i="64" s="1"/>
  <c r="D1540" i="64"/>
  <c r="J1540" i="64"/>
  <c r="K1540" i="64" l="1"/>
  <c r="X1541" i="64" s="1"/>
  <c r="X1542" i="64" s="1"/>
  <c r="X1543" i="64" s="1"/>
  <c r="X1544" i="64" s="1"/>
  <c r="X1545" i="64" s="1"/>
  <c r="AC1540" i="64"/>
  <c r="AS1540" i="64"/>
  <c r="Y1541" i="64" l="1"/>
  <c r="M1541" i="64" s="1"/>
  <c r="AW1540" i="64"/>
  <c r="L1540" i="64"/>
  <c r="H1540" i="64"/>
  <c r="AJ1540" i="64"/>
  <c r="AE1540" i="64"/>
  <c r="F1540" i="64"/>
  <c r="AI1540" i="64" l="1"/>
  <c r="AH1540" i="64"/>
  <c r="I1540" i="64"/>
  <c r="E1540" i="64" l="1"/>
  <c r="C1541" i="64" l="1"/>
  <c r="G1541" i="64" s="1"/>
  <c r="W1541" i="64" s="1"/>
  <c r="W1542" i="64" s="1"/>
  <c r="W1543" i="64" s="1"/>
  <c r="W1544" i="64" s="1"/>
  <c r="D1541" i="64"/>
  <c r="J1541" i="64"/>
  <c r="K1541" i="64" l="1"/>
  <c r="F1541" i="64" s="1"/>
  <c r="AN1547" i="64"/>
  <c r="T1547" i="64" s="1"/>
  <c r="T1548" i="64" s="1"/>
  <c r="AS1541" i="64"/>
  <c r="AC1541" i="64"/>
  <c r="AB1541" i="64" l="1"/>
  <c r="AE1541" i="64"/>
  <c r="Y1542" i="64"/>
  <c r="AW1541" i="64"/>
  <c r="AJ1541" i="64"/>
  <c r="H1541" i="64"/>
  <c r="AR1542" i="64" s="1"/>
  <c r="L1541" i="64"/>
  <c r="M1542" i="64" l="1"/>
  <c r="AO1542" i="64"/>
  <c r="I1541" i="64"/>
  <c r="AP1542" i="64"/>
  <c r="AH1541" i="64"/>
  <c r="AU1545" i="64"/>
  <c r="AT1545" i="64"/>
  <c r="Z1545" i="64"/>
  <c r="AI1541" i="64"/>
  <c r="AB1542" i="64" l="1"/>
  <c r="R1543" i="64"/>
  <c r="R1544" i="64" s="1"/>
  <c r="R1545" i="64" s="1"/>
  <c r="R1546" i="64" s="1"/>
  <c r="S1547" i="64" s="1"/>
  <c r="S1548" i="64" s="1"/>
  <c r="E1541" i="64"/>
  <c r="R1547" i="64" l="1"/>
  <c r="C1542" i="64"/>
  <c r="G1542" i="64" s="1"/>
  <c r="J1542" i="64"/>
  <c r="K1542" i="64" l="1"/>
  <c r="AC1542" i="64"/>
  <c r="AE1542" i="64" l="1"/>
  <c r="L1542" i="64"/>
  <c r="AJ1542" i="64"/>
  <c r="D1542" i="64"/>
  <c r="AQ1542" i="64" s="1"/>
  <c r="F1542" i="64" l="1"/>
  <c r="U1543" i="64" s="1"/>
  <c r="U1544" i="64" s="1"/>
  <c r="U1545" i="64" s="1"/>
  <c r="U1546" i="64" s="1"/>
  <c r="U1547" i="64" s="1"/>
  <c r="AS1542" i="64"/>
  <c r="I1542" i="64"/>
  <c r="AI1542" i="64"/>
  <c r="AL1542" i="64" s="1"/>
  <c r="AM1542" i="64" s="1"/>
  <c r="H1542" i="64"/>
  <c r="E1542" i="64" l="1"/>
  <c r="C1543" i="64" s="1"/>
  <c r="G1543" i="64" s="1"/>
  <c r="AC1543" i="64" s="1"/>
  <c r="AH1542" i="64"/>
  <c r="Y1543" i="64"/>
  <c r="M1543" i="64" s="1"/>
  <c r="AW1542" i="64"/>
  <c r="D1543" i="64" l="1"/>
  <c r="AB1543" i="64"/>
  <c r="J1543" i="64"/>
  <c r="V1547" i="64"/>
  <c r="V1548" i="64" s="1"/>
  <c r="AE1543" i="64"/>
  <c r="AF1543" i="64" s="1"/>
  <c r="AG1545" i="64" s="1"/>
  <c r="Q1545" i="64" l="1"/>
  <c r="P1545" i="64"/>
  <c r="K1543" i="64"/>
  <c r="AS1543" i="64"/>
  <c r="N1549" i="64"/>
  <c r="O1549" i="64"/>
  <c r="AR1543" i="64" l="1"/>
  <c r="AQ1543" i="64"/>
  <c r="AQ1544" i="64" s="1"/>
  <c r="AQ1545" i="64" s="1"/>
  <c r="AQ1546" i="64" s="1"/>
  <c r="F1543" i="64"/>
  <c r="Y1544" i="64"/>
  <c r="L1543" i="64"/>
  <c r="AJ1543" i="64"/>
  <c r="H1543" i="64"/>
  <c r="AI1543" i="64" l="1"/>
  <c r="AH1543" i="64"/>
  <c r="I1543" i="64"/>
  <c r="AW1543" i="64"/>
  <c r="AK1543" i="64" l="1"/>
  <c r="AA1544" i="64" s="1"/>
  <c r="AA1545" i="64" s="1"/>
  <c r="M1544" i="64"/>
  <c r="E1543" i="64"/>
  <c r="C1544" i="64" s="1"/>
  <c r="G1544" i="64" s="1"/>
  <c r="AB1544" i="64" l="1"/>
  <c r="J1544" i="64"/>
  <c r="K1544" i="64" s="1"/>
  <c r="AR1544" i="64" s="1"/>
  <c r="AR1545" i="64" s="1"/>
  <c r="AR1546" i="64" s="1"/>
  <c r="D1544" i="64"/>
  <c r="AA1546" i="64"/>
  <c r="AC1544" i="64"/>
  <c r="F1544" i="64" l="1"/>
  <c r="AS1544" i="64"/>
  <c r="Y1545" i="64" s="1"/>
  <c r="M1545" i="64" s="1"/>
  <c r="AE1544" i="64"/>
  <c r="AA1547" i="64"/>
  <c r="T1544" i="64"/>
  <c r="AV1545" i="64" s="1"/>
  <c r="AV1546" i="64" s="1"/>
  <c r="AV1547" i="64" s="1"/>
  <c r="AV1548" i="64" s="1"/>
  <c r="AV1549" i="64" s="1"/>
  <c r="AJ1544" i="64"/>
  <c r="L1544" i="64"/>
  <c r="I1544" i="64" s="1"/>
  <c r="H1544" i="64"/>
  <c r="AH1544" i="64" l="1"/>
  <c r="AA1548" i="64"/>
  <c r="AI1544" i="64"/>
  <c r="E1544" i="64" s="1"/>
  <c r="AW1544" i="64"/>
  <c r="AB1545" i="64"/>
  <c r="C1545" i="64" l="1"/>
  <c r="G1545" i="64" s="1"/>
  <c r="AC1545" i="64" s="1"/>
  <c r="J1545" i="64"/>
  <c r="K1545" i="64" s="1"/>
  <c r="X1546" i="64" s="1"/>
  <c r="X1547" i="64" s="1"/>
  <c r="X1548" i="64" s="1"/>
  <c r="X1549" i="64" s="1"/>
  <c r="X1550" i="64" s="1"/>
  <c r="D1545" i="64"/>
  <c r="AS1545" i="64" s="1"/>
  <c r="F1545" i="64" l="1"/>
  <c r="L1545" i="64"/>
  <c r="I1545" i="64" s="1"/>
  <c r="H1545" i="64"/>
  <c r="AJ1545" i="64"/>
  <c r="AE1545" i="64"/>
  <c r="Y1546" i="64"/>
  <c r="M1546" i="64" s="1"/>
  <c r="AW1545" i="64"/>
  <c r="AH1545" i="64" l="1"/>
  <c r="AI1545" i="64"/>
  <c r="E1545" i="64" s="1"/>
  <c r="C1546" i="64" s="1"/>
  <c r="G1546" i="64" s="1"/>
  <c r="W1546" i="64" s="1"/>
  <c r="W1547" i="64" s="1"/>
  <c r="W1548" i="64" s="1"/>
  <c r="W1549" i="64" s="1"/>
  <c r="J1546" i="64" l="1"/>
  <c r="AN1552" i="64"/>
  <c r="T1552" i="64" s="1"/>
  <c r="T1553" i="64" s="1"/>
  <c r="AC1546" i="64"/>
  <c r="D1546" i="64"/>
  <c r="AS1546" i="64" l="1"/>
  <c r="AE1546" i="64"/>
  <c r="AB1546" i="64"/>
  <c r="K1546" i="64"/>
  <c r="AJ1546" i="64" l="1"/>
  <c r="L1546" i="64"/>
  <c r="H1546" i="64"/>
  <c r="AR1547" i="64" s="1"/>
  <c r="AU1550" i="64"/>
  <c r="AT1550" i="64"/>
  <c r="Z1550" i="64"/>
  <c r="Y1547" i="64"/>
  <c r="M1547" i="64" s="1"/>
  <c r="AW1546" i="64"/>
  <c r="F1546" i="64"/>
  <c r="AO1547" i="64" l="1"/>
  <c r="AP1547" i="64"/>
  <c r="AH1546" i="64"/>
  <c r="I1546" i="64"/>
  <c r="AI1546" i="64"/>
  <c r="AB1547" i="64" l="1"/>
  <c r="R1548" i="64"/>
  <c r="R1549" i="64" s="1"/>
  <c r="R1550" i="64" s="1"/>
  <c r="R1551" i="64" s="1"/>
  <c r="S1552" i="64" s="1"/>
  <c r="S1553" i="64" s="1"/>
  <c r="E1546" i="64"/>
  <c r="R1552" i="64" l="1"/>
  <c r="C1547" i="64"/>
  <c r="G1547" i="64" s="1"/>
  <c r="J1547" i="64"/>
  <c r="AC1547" i="64" l="1"/>
  <c r="K1547" i="64"/>
  <c r="L1547" i="64" l="1"/>
  <c r="AJ1547" i="64"/>
  <c r="D1547" i="64"/>
  <c r="AQ1547" i="64" s="1"/>
  <c r="AE1547" i="64"/>
  <c r="H1547" i="64" l="1"/>
  <c r="AH1547" i="64" s="1"/>
  <c r="AI1547" i="64"/>
  <c r="AL1547" i="64" s="1"/>
  <c r="AM1547" i="64" s="1"/>
  <c r="F1547" i="64"/>
  <c r="U1548" i="64" s="1"/>
  <c r="U1549" i="64" s="1"/>
  <c r="U1550" i="64" s="1"/>
  <c r="U1551" i="64" s="1"/>
  <c r="U1552" i="64" s="1"/>
  <c r="AS1547" i="64"/>
  <c r="I1547" i="64"/>
  <c r="E1547" i="64" l="1"/>
  <c r="C1548" i="64" s="1"/>
  <c r="G1548" i="64" s="1"/>
  <c r="AC1548" i="64" s="1"/>
  <c r="Y1548" i="64"/>
  <c r="M1548" i="64" s="1"/>
  <c r="AW1547" i="64"/>
  <c r="V1552" i="64" l="1"/>
  <c r="V1553" i="64" s="1"/>
  <c r="AB1548" i="64"/>
  <c r="D1548" i="64"/>
  <c r="J1548" i="64"/>
  <c r="AE1548" i="64"/>
  <c r="AF1548" i="64" s="1"/>
  <c r="AG1550" i="64" s="1"/>
  <c r="K1548" i="64" l="1"/>
  <c r="Q1550" i="64"/>
  <c r="P1550" i="64"/>
  <c r="AS1548" i="64"/>
  <c r="N1554" i="64"/>
  <c r="O1554" i="64"/>
  <c r="AQ1548" i="64" l="1"/>
  <c r="AQ1549" i="64" s="1"/>
  <c r="AQ1550" i="64" s="1"/>
  <c r="AQ1551" i="64" s="1"/>
  <c r="AR1548" i="64"/>
  <c r="F1548" i="64"/>
  <c r="Y1549" i="64"/>
  <c r="L1548" i="64"/>
  <c r="H1548" i="64"/>
  <c r="AJ1548" i="64"/>
  <c r="AH1548" i="64" l="1"/>
  <c r="AI1548" i="64"/>
  <c r="I1548" i="64"/>
  <c r="AW1548" i="64"/>
  <c r="AK1548" i="64" l="1"/>
  <c r="AA1549" i="64" s="1"/>
  <c r="AA1550" i="64" s="1"/>
  <c r="M1549" i="64"/>
  <c r="E1548" i="64"/>
  <c r="C1549" i="64" s="1"/>
  <c r="G1549" i="64" s="1"/>
  <c r="AB1549" i="64" l="1"/>
  <c r="D1549" i="64"/>
  <c r="J1549" i="64"/>
  <c r="AA1551" i="64"/>
  <c r="AC1549" i="64"/>
  <c r="AE1549" i="64" l="1"/>
  <c r="AA1552" i="64"/>
  <c r="K1549" i="64"/>
  <c r="AR1549" i="64" s="1"/>
  <c r="AR1550" i="64" s="1"/>
  <c r="AR1551" i="64" s="1"/>
  <c r="AS1549" i="64"/>
  <c r="Y1550" i="64" l="1"/>
  <c r="M1550" i="64" s="1"/>
  <c r="T1549" i="64"/>
  <c r="AV1550" i="64" s="1"/>
  <c r="AV1551" i="64" s="1"/>
  <c r="AV1552" i="64" s="1"/>
  <c r="AV1553" i="64" s="1"/>
  <c r="AV1554" i="64" s="1"/>
  <c r="H1549" i="64"/>
  <c r="AJ1549" i="64"/>
  <c r="L1549" i="64"/>
  <c r="AA1553" i="64"/>
  <c r="F1549" i="64"/>
  <c r="AH1549" i="64" l="1"/>
  <c r="AI1549" i="64"/>
  <c r="AW1549" i="64"/>
  <c r="I1549" i="64"/>
  <c r="AB1550" i="64"/>
  <c r="E1549" i="64" l="1"/>
  <c r="C1550" i="64" l="1"/>
  <c r="G1550" i="64" s="1"/>
  <c r="D1550" i="64"/>
  <c r="J1550" i="64"/>
  <c r="K1550" i="64" l="1"/>
  <c r="X1551" i="64" s="1"/>
  <c r="X1552" i="64" s="1"/>
  <c r="X1553" i="64" s="1"/>
  <c r="X1554" i="64" s="1"/>
  <c r="X1555" i="64" s="1"/>
  <c r="AC1550" i="64"/>
  <c r="AS1550" i="64"/>
  <c r="F1550" i="64" l="1"/>
  <c r="AE1550" i="64"/>
  <c r="Y1551" i="64"/>
  <c r="M1551" i="64" s="1"/>
  <c r="AW1550" i="64"/>
  <c r="H1550" i="64"/>
  <c r="AJ1550" i="64"/>
  <c r="L1550" i="64"/>
  <c r="I1550" i="64" l="1"/>
  <c r="AI1550" i="64"/>
  <c r="AH1550" i="64"/>
  <c r="E1550" i="64" l="1"/>
  <c r="C1551" i="64" l="1"/>
  <c r="G1551" i="64" s="1"/>
  <c r="W1551" i="64" s="1"/>
  <c r="W1552" i="64" s="1"/>
  <c r="W1553" i="64" s="1"/>
  <c r="W1554" i="64" s="1"/>
  <c r="J1551" i="64"/>
  <c r="D1551" i="64"/>
  <c r="K1551" i="64" l="1"/>
  <c r="AN1557" i="64"/>
  <c r="T1557" i="64" s="1"/>
  <c r="T1558" i="64" s="1"/>
  <c r="AC1551" i="64"/>
  <c r="AS1551" i="64"/>
  <c r="AB1551" i="64" l="1"/>
  <c r="Y1552" i="64"/>
  <c r="AW1551" i="64"/>
  <c r="AE1551" i="64"/>
  <c r="L1551" i="64"/>
  <c r="H1551" i="64"/>
  <c r="AR1552" i="64" s="1"/>
  <c r="AJ1551" i="64"/>
  <c r="F1551" i="64"/>
  <c r="M1552" i="64" l="1"/>
  <c r="AO1552" i="64"/>
  <c r="AP1552" i="64"/>
  <c r="AH1551" i="64"/>
  <c r="AI1551" i="64"/>
  <c r="I1551" i="64"/>
  <c r="AU1555" i="64"/>
  <c r="AT1555" i="64"/>
  <c r="Z1555" i="64"/>
  <c r="R1553" i="64" l="1"/>
  <c r="R1554" i="64" s="1"/>
  <c r="R1555" i="64" s="1"/>
  <c r="R1556" i="64" s="1"/>
  <c r="R1557" i="64" s="1"/>
  <c r="AB1552" i="64"/>
  <c r="E1551" i="64"/>
  <c r="C1552" i="64" s="1"/>
  <c r="G1552" i="64" s="1"/>
  <c r="S1557" i="64" l="1"/>
  <c r="S1558" i="64" s="1"/>
  <c r="AC1552" i="64"/>
  <c r="J1552" i="64"/>
  <c r="AE1552" i="64" l="1"/>
  <c r="K1552" i="64"/>
  <c r="L1552" i="64" l="1"/>
  <c r="AJ1552" i="64"/>
  <c r="D1552" i="64"/>
  <c r="AQ1552" i="64" s="1"/>
  <c r="H1552" i="64" l="1"/>
  <c r="AH1552" i="64" s="1"/>
  <c r="AI1552" i="64"/>
  <c r="AL1552" i="64" s="1"/>
  <c r="AM1552" i="64" s="1"/>
  <c r="F1552" i="64"/>
  <c r="U1553" i="64" s="1"/>
  <c r="U1554" i="64" s="1"/>
  <c r="U1555" i="64" s="1"/>
  <c r="U1556" i="64" s="1"/>
  <c r="U1557" i="64" s="1"/>
  <c r="I1552" i="64"/>
  <c r="AS1552" i="64"/>
  <c r="Y1553" i="64" l="1"/>
  <c r="M1553" i="64" s="1"/>
  <c r="AW1552" i="64"/>
  <c r="E1552" i="64"/>
  <c r="C1553" i="64" s="1"/>
  <c r="G1553" i="64" s="1"/>
  <c r="AC1553" i="64" s="1"/>
  <c r="V1557" i="64" l="1"/>
  <c r="V1558" i="64" s="1"/>
  <c r="AE1553" i="64"/>
  <c r="AF1553" i="64" s="1"/>
  <c r="AG1555" i="64" s="1"/>
  <c r="D1553" i="64"/>
  <c r="AB1553" i="64"/>
  <c r="J1553" i="64"/>
  <c r="AS1553" i="64" l="1"/>
  <c r="P1555" i="64"/>
  <c r="Q1555" i="64"/>
  <c r="K1553" i="64"/>
  <c r="N1559" i="64"/>
  <c r="O1559" i="64"/>
  <c r="AQ1553" i="64" l="1"/>
  <c r="AQ1554" i="64" s="1"/>
  <c r="AQ1555" i="64" s="1"/>
  <c r="AQ1556" i="64" s="1"/>
  <c r="AR1553" i="64"/>
  <c r="L1553" i="64"/>
  <c r="H1553" i="64"/>
  <c r="AJ1553" i="64"/>
  <c r="Y1554" i="64"/>
  <c r="F1553" i="64"/>
  <c r="AW1553" i="64" l="1"/>
  <c r="AH1553" i="64"/>
  <c r="AI1553" i="64"/>
  <c r="I1553" i="64"/>
  <c r="AK1553" i="64" l="1"/>
  <c r="AA1554" i="64" s="1"/>
  <c r="AA1555" i="64" s="1"/>
  <c r="E1553" i="64"/>
  <c r="C1554" i="64" s="1"/>
  <c r="G1554" i="64" s="1"/>
  <c r="M1554" i="64" l="1"/>
  <c r="AB1554" i="64" s="1"/>
  <c r="AC1554" i="64"/>
  <c r="AA1556" i="64"/>
  <c r="J1554" i="64" l="1"/>
  <c r="D1554" i="64"/>
  <c r="AS1554" i="64" s="1"/>
  <c r="Y1555" i="64" s="1"/>
  <c r="M1555" i="64" s="1"/>
  <c r="AE1554" i="64"/>
  <c r="K1554" i="64"/>
  <c r="AR1554" i="64" s="1"/>
  <c r="AR1555" i="64" s="1"/>
  <c r="AR1556" i="64" s="1"/>
  <c r="AA1557" i="64"/>
  <c r="F1554" i="64" l="1"/>
  <c r="AA1558" i="64"/>
  <c r="T1554" i="64"/>
  <c r="AV1555" i="64" s="1"/>
  <c r="AV1556" i="64" s="1"/>
  <c r="AV1557" i="64" s="1"/>
  <c r="AV1558" i="64" s="1"/>
  <c r="AV1559" i="64" s="1"/>
  <c r="L1554" i="64"/>
  <c r="AJ1554" i="64"/>
  <c r="H1554" i="64"/>
  <c r="AB1555" i="64"/>
  <c r="AW1554" i="64" l="1"/>
  <c r="AH1554" i="64"/>
  <c r="I1554" i="64"/>
  <c r="AI1554" i="64"/>
  <c r="E1554" i="64" l="1"/>
  <c r="C1555" i="64" l="1"/>
  <c r="G1555" i="64" s="1"/>
  <c r="J1555" i="64"/>
  <c r="D1555" i="64"/>
  <c r="K1555" i="64" l="1"/>
  <c r="AS1555" i="64"/>
  <c r="AC1555" i="64"/>
  <c r="F1555" i="64" l="1"/>
  <c r="X1556" i="64"/>
  <c r="X1557" i="64" s="1"/>
  <c r="X1558" i="64" s="1"/>
  <c r="X1559" i="64" s="1"/>
  <c r="X1560" i="64" s="1"/>
  <c r="AE1555" i="64"/>
  <c r="Y1556" i="64"/>
  <c r="M1556" i="64" s="1"/>
  <c r="AW1555" i="64"/>
  <c r="AJ1555" i="64"/>
  <c r="H1555" i="64"/>
  <c r="L1555" i="64"/>
  <c r="I1555" i="64" l="1"/>
  <c r="AI1555" i="64"/>
  <c r="AH1555" i="64"/>
  <c r="E1555" i="64" l="1"/>
  <c r="C1556" i="64" l="1"/>
  <c r="G1556" i="64" s="1"/>
  <c r="W1556" i="64" s="1"/>
  <c r="W1557" i="64" s="1"/>
  <c r="W1558" i="64" s="1"/>
  <c r="W1559" i="64" s="1"/>
  <c r="D1556" i="64"/>
  <c r="J1556" i="64"/>
  <c r="K1556" i="64" l="1"/>
  <c r="F1556" i="64" s="1"/>
  <c r="AN1562" i="64"/>
  <c r="T1562" i="64" s="1"/>
  <c r="T1563" i="64" s="1"/>
  <c r="AC1556" i="64"/>
  <c r="AS1556" i="64"/>
  <c r="AB1556" i="64" l="1"/>
  <c r="Y1557" i="64"/>
  <c r="AW1556" i="64"/>
  <c r="AE1556" i="64"/>
  <c r="L1556" i="64"/>
  <c r="H1556" i="64"/>
  <c r="AR1557" i="64" s="1"/>
  <c r="AJ1556" i="64"/>
  <c r="M1557" i="64" l="1"/>
  <c r="AO1557" i="64"/>
  <c r="AP1557" i="64"/>
  <c r="AH1556" i="64"/>
  <c r="AI1556" i="64"/>
  <c r="I1556" i="64"/>
  <c r="Z1560" i="64"/>
  <c r="AU1560" i="64"/>
  <c r="AT1560" i="64"/>
  <c r="R1558" i="64" l="1"/>
  <c r="R1559" i="64" s="1"/>
  <c r="R1560" i="64" s="1"/>
  <c r="R1561" i="64" s="1"/>
  <c r="S1562" i="64" s="1"/>
  <c r="S1563" i="64" s="1"/>
  <c r="AB1557" i="64"/>
  <c r="E1556" i="64"/>
  <c r="C1557" i="64" s="1"/>
  <c r="G1557" i="64" s="1"/>
  <c r="R1562" i="64" l="1"/>
  <c r="J1557" i="64"/>
  <c r="K1557" i="64" s="1"/>
  <c r="D1557" i="64" s="1"/>
  <c r="AQ1557" i="64" s="1"/>
  <c r="AC1557" i="64"/>
  <c r="AS1557" i="64" l="1"/>
  <c r="Y1558" i="64" s="1"/>
  <c r="AW1557" i="64"/>
  <c r="F1557" i="64"/>
  <c r="U1558" i="64" s="1"/>
  <c r="U1559" i="64" s="1"/>
  <c r="U1560" i="64" s="1"/>
  <c r="U1561" i="64" s="1"/>
  <c r="U1562" i="64" s="1"/>
  <c r="AE1557" i="64"/>
  <c r="L1557" i="64"/>
  <c r="I1557" i="64" s="1"/>
  <c r="AJ1557" i="64"/>
  <c r="H1557" i="64"/>
  <c r="M1558" i="64" l="1"/>
  <c r="AH1557" i="64"/>
  <c r="AI1557" i="64"/>
  <c r="AL1557" i="64" s="1"/>
  <c r="AM1557" i="64" s="1"/>
  <c r="V1562" i="64" l="1"/>
  <c r="V1563" i="64" s="1"/>
  <c r="AB1558" i="64"/>
  <c r="E1557" i="64"/>
  <c r="C1558" i="64" s="1"/>
  <c r="G1558" i="64" s="1"/>
  <c r="J1558" i="64" l="1"/>
  <c r="AC1558" i="64"/>
  <c r="D1558" i="64"/>
  <c r="AS1558" i="64" s="1"/>
  <c r="N1564" i="64"/>
  <c r="O1564" i="64"/>
  <c r="Y1559" i="64" l="1"/>
  <c r="AE1558" i="64"/>
  <c r="AF1558" i="64" s="1"/>
  <c r="AG1560" i="64" s="1"/>
  <c r="K1558" i="64"/>
  <c r="AQ1558" i="64" l="1"/>
  <c r="AQ1559" i="64" s="1"/>
  <c r="AQ1560" i="64" s="1"/>
  <c r="AR1558" i="64"/>
  <c r="Q1560" i="64"/>
  <c r="P1560" i="64"/>
  <c r="H1558" i="64"/>
  <c r="AJ1558" i="64"/>
  <c r="L1558" i="64"/>
  <c r="F1558" i="64"/>
  <c r="AQ1561" i="64" l="1"/>
  <c r="AI1558" i="64"/>
  <c r="AH1558" i="64"/>
  <c r="AW1558" i="64"/>
  <c r="I1558" i="64"/>
  <c r="AK1558" i="64" l="1"/>
  <c r="M1559" i="64" s="1"/>
  <c r="AA1559" i="64"/>
  <c r="E1558" i="64"/>
  <c r="C1559" i="64" s="1"/>
  <c r="G1559" i="64" s="1"/>
  <c r="AB1559" i="64" l="1"/>
  <c r="D1559" i="64"/>
  <c r="AS1559" i="64" s="1"/>
  <c r="J1559" i="64"/>
  <c r="AC1559" i="64"/>
  <c r="AA1560" i="64"/>
  <c r="Y1560" i="64" l="1"/>
  <c r="M1560" i="64" s="1"/>
  <c r="AE1559" i="64"/>
  <c r="K1559" i="64"/>
  <c r="AR1559" i="64" s="1"/>
  <c r="AR1560" i="64" s="1"/>
  <c r="AR1561" i="64" s="1"/>
  <c r="AA1561" i="64"/>
  <c r="T1559" i="64" l="1"/>
  <c r="AV1560" i="64" s="1"/>
  <c r="AV1561" i="64" s="1"/>
  <c r="AV1562" i="64" s="1"/>
  <c r="AV1563" i="64" s="1"/>
  <c r="AV1564" i="64" s="1"/>
  <c r="AJ1559" i="64"/>
  <c r="H1559" i="64"/>
  <c r="L1559" i="64"/>
  <c r="F1559" i="64"/>
  <c r="AA1562" i="64"/>
  <c r="AB1560" i="64"/>
  <c r="AW1559" i="64" l="1"/>
  <c r="AH1559" i="64"/>
  <c r="AA1563" i="64"/>
  <c r="I1559" i="64"/>
  <c r="AI1559" i="64"/>
  <c r="E1559" i="64" l="1"/>
  <c r="C1560" i="64" l="1"/>
  <c r="G1560" i="64" s="1"/>
  <c r="D1560" i="64"/>
  <c r="J1560" i="64"/>
  <c r="K1560" i="64" l="1"/>
  <c r="X1561" i="64" s="1"/>
  <c r="X1562" i="64" s="1"/>
  <c r="X1563" i="64" s="1"/>
  <c r="X1564" i="64" s="1"/>
  <c r="X1565" i="64" s="1"/>
  <c r="AS1560" i="64"/>
  <c r="AC1560" i="64"/>
  <c r="F1560" i="64" l="1"/>
  <c r="Y1561" i="64"/>
  <c r="M1561" i="64" s="1"/>
  <c r="AW1560" i="64"/>
  <c r="AE1560" i="64"/>
  <c r="AJ1560" i="64"/>
  <c r="H1560" i="64"/>
  <c r="L1560" i="64"/>
  <c r="I1560" i="64" l="1"/>
  <c r="AH1560" i="64"/>
  <c r="AI1560" i="64"/>
  <c r="E1560" i="64" l="1"/>
  <c r="C1561" i="64" l="1"/>
  <c r="G1561" i="64" s="1"/>
  <c r="W1561" i="64" s="1"/>
  <c r="W1562" i="64" s="1"/>
  <c r="W1563" i="64" s="1"/>
  <c r="W1564" i="64" s="1"/>
  <c r="D1561" i="64"/>
  <c r="J1561" i="64"/>
  <c r="K1561" i="64" l="1"/>
  <c r="F1561" i="64" s="1"/>
  <c r="AN1567" i="64"/>
  <c r="T1567" i="64" s="1"/>
  <c r="T1568" i="64" s="1"/>
  <c r="AS1561" i="64"/>
  <c r="AC1561" i="64"/>
  <c r="AB1561" i="64" l="1"/>
  <c r="AE1561" i="64"/>
  <c r="Y1562" i="64"/>
  <c r="AW1561" i="64"/>
  <c r="L1561" i="64"/>
  <c r="AJ1561" i="64"/>
  <c r="H1561" i="64"/>
  <c r="AR1562" i="64" s="1"/>
  <c r="M1562" i="64" l="1"/>
  <c r="AO1562" i="64"/>
  <c r="AP1562" i="64"/>
  <c r="AH1561" i="64"/>
  <c r="AI1561" i="64"/>
  <c r="Z1565" i="64"/>
  <c r="AU1565" i="64"/>
  <c r="AT1565" i="64"/>
  <c r="I1561" i="64"/>
  <c r="AB1562" i="64" l="1"/>
  <c r="R1563" i="64"/>
  <c r="R1564" i="64" s="1"/>
  <c r="R1565" i="64" s="1"/>
  <c r="R1566" i="64" s="1"/>
  <c r="R1567" i="64" s="1"/>
  <c r="E1561" i="64"/>
  <c r="S1567" i="64" l="1"/>
  <c r="S1568" i="64" s="1"/>
  <c r="C1562" i="64"/>
  <c r="G1562" i="64" s="1"/>
  <c r="J1562" i="64"/>
  <c r="AC1562" i="64" l="1"/>
  <c r="K1562" i="64"/>
  <c r="AJ1562" i="64" l="1"/>
  <c r="L1562" i="64"/>
  <c r="D1562" i="64"/>
  <c r="AQ1562" i="64" s="1"/>
  <c r="AE1562" i="64"/>
  <c r="F1562" i="64" l="1"/>
  <c r="U1563" i="64" s="1"/>
  <c r="U1564" i="64" s="1"/>
  <c r="U1565" i="64" s="1"/>
  <c r="U1566" i="64" s="1"/>
  <c r="U1567" i="64" s="1"/>
  <c r="AS1562" i="64"/>
  <c r="I1562" i="64"/>
  <c r="AI1562" i="64"/>
  <c r="AL1562" i="64" s="1"/>
  <c r="AM1562" i="64" s="1"/>
  <c r="H1562" i="64"/>
  <c r="E1562" i="64" l="1"/>
  <c r="C1563" i="64" s="1"/>
  <c r="G1563" i="64" s="1"/>
  <c r="AC1563" i="64" s="1"/>
  <c r="AH1562" i="64"/>
  <c r="Y1563" i="64"/>
  <c r="M1563" i="64" s="1"/>
  <c r="AW1562" i="64"/>
  <c r="D1563" i="64" l="1"/>
  <c r="AB1563" i="64"/>
  <c r="J1563" i="64"/>
  <c r="V1567" i="64"/>
  <c r="V1568" i="64" s="1"/>
  <c r="AE1563" i="64"/>
  <c r="AF1563" i="64" s="1"/>
  <c r="AG1565" i="64" s="1"/>
  <c r="P1565" i="64" l="1"/>
  <c r="Q1565" i="64"/>
  <c r="N1569" i="64"/>
  <c r="O1569" i="64"/>
  <c r="AS1563" i="64"/>
  <c r="K1563" i="64"/>
  <c r="AQ1563" i="64" l="1"/>
  <c r="AQ1564" i="64" s="1"/>
  <c r="AQ1565" i="64" s="1"/>
  <c r="AQ1566" i="64" s="1"/>
  <c r="AR1563" i="64"/>
  <c r="L1563" i="64"/>
  <c r="AJ1563" i="64"/>
  <c r="H1563" i="64"/>
  <c r="Y1564" i="64"/>
  <c r="F1563" i="64"/>
  <c r="AH1563" i="64" l="1"/>
  <c r="AI1563" i="64"/>
  <c r="AW1563" i="64"/>
  <c r="I1563" i="64"/>
  <c r="AK1563" i="64" l="1"/>
  <c r="AA1564" i="64" s="1"/>
  <c r="AA1565" i="64" s="1"/>
  <c r="M1564" i="64"/>
  <c r="E1563" i="64"/>
  <c r="C1564" i="64" s="1"/>
  <c r="G1564" i="64" s="1"/>
  <c r="D1564" i="64" l="1"/>
  <c r="AS1564" i="64" s="1"/>
  <c r="AB1564" i="64"/>
  <c r="J1564" i="64"/>
  <c r="AC1564" i="64"/>
  <c r="AA1566" i="64"/>
  <c r="Y1565" i="64" l="1"/>
  <c r="M1565" i="64" s="1"/>
  <c r="AE1564" i="64"/>
  <c r="K1564" i="64"/>
  <c r="AR1564" i="64" s="1"/>
  <c r="AR1565" i="64" s="1"/>
  <c r="AR1566" i="64" s="1"/>
  <c r="AA1567" i="64"/>
  <c r="AA1568" i="64" l="1"/>
  <c r="T1564" i="64"/>
  <c r="AV1565" i="64" s="1"/>
  <c r="AV1566" i="64" s="1"/>
  <c r="AV1567" i="64" s="1"/>
  <c r="AV1568" i="64" s="1"/>
  <c r="AV1569" i="64" s="1"/>
  <c r="L1564" i="64"/>
  <c r="H1564" i="64"/>
  <c r="AJ1564" i="64"/>
  <c r="F1564" i="64"/>
  <c r="AB1565" i="64"/>
  <c r="AW1564" i="64" l="1"/>
  <c r="AI1564" i="64"/>
  <c r="AH1564" i="64"/>
  <c r="I1564" i="64"/>
  <c r="E1564" i="64" l="1"/>
  <c r="C1565" i="64" l="1"/>
  <c r="G1565" i="64" s="1"/>
  <c r="J1565" i="64"/>
  <c r="D1565" i="64"/>
  <c r="K1565" i="64" l="1"/>
  <c r="X1566" i="64" s="1"/>
  <c r="X1567" i="64" s="1"/>
  <c r="X1568" i="64" s="1"/>
  <c r="X1569" i="64" s="1"/>
  <c r="X1570" i="64" s="1"/>
  <c r="AS1565" i="64"/>
  <c r="AC1565" i="64"/>
  <c r="AE1565" i="64" l="1"/>
  <c r="Y1566" i="64"/>
  <c r="M1566" i="64" s="1"/>
  <c r="AW1565" i="64"/>
  <c r="L1565" i="64"/>
  <c r="AJ1565" i="64"/>
  <c r="H1565" i="64"/>
  <c r="F1565" i="64"/>
  <c r="AH1565" i="64" l="1"/>
  <c r="AI1565" i="64"/>
  <c r="I1565" i="64"/>
  <c r="E1565" i="64" l="1"/>
  <c r="C1566" i="64" l="1"/>
  <c r="G1566" i="64" s="1"/>
  <c r="W1566" i="64" s="1"/>
  <c r="W1567" i="64" s="1"/>
  <c r="W1568" i="64" s="1"/>
  <c r="W1569" i="64" s="1"/>
  <c r="D1566" i="64"/>
  <c r="J1566" i="64"/>
  <c r="K1566" i="64" l="1"/>
  <c r="F1566" i="64" s="1"/>
  <c r="AN1572" i="64"/>
  <c r="T1572" i="64" s="1"/>
  <c r="T1573" i="64" s="1"/>
  <c r="AC1566" i="64"/>
  <c r="AS1566" i="64"/>
  <c r="AB1566" i="64" l="1"/>
  <c r="Y1567" i="64"/>
  <c r="AW1566" i="64"/>
  <c r="AE1566" i="64"/>
  <c r="L1566" i="64"/>
  <c r="H1566" i="64"/>
  <c r="AR1567" i="64" s="1"/>
  <c r="AJ1566" i="64"/>
  <c r="M1567" i="64" l="1"/>
  <c r="AO1567" i="64"/>
  <c r="AI1566" i="64"/>
  <c r="AH1566" i="64"/>
  <c r="AP1567" i="64"/>
  <c r="Z1570" i="64"/>
  <c r="AT1570" i="64"/>
  <c r="AU1570" i="64"/>
  <c r="I1566" i="64"/>
  <c r="R1568" i="64" l="1"/>
  <c r="R1569" i="64" s="1"/>
  <c r="R1570" i="64" s="1"/>
  <c r="R1571" i="64" s="1"/>
  <c r="R1572" i="64" s="1"/>
  <c r="AB1567" i="64"/>
  <c r="E1566" i="64"/>
  <c r="S1572" i="64" l="1"/>
  <c r="S1573" i="64" s="1"/>
  <c r="C1567" i="64"/>
  <c r="G1567" i="64" s="1"/>
  <c r="J1567" i="64"/>
  <c r="AC1567" i="64" l="1"/>
  <c r="K1567" i="64"/>
  <c r="AJ1567" i="64" l="1"/>
  <c r="L1567" i="64"/>
  <c r="D1567" i="64"/>
  <c r="AQ1567" i="64" s="1"/>
  <c r="AE1567" i="64"/>
  <c r="F1567" i="64" l="1"/>
  <c r="U1568" i="64" s="1"/>
  <c r="U1569" i="64" s="1"/>
  <c r="U1570" i="64" s="1"/>
  <c r="U1571" i="64" s="1"/>
  <c r="U1572" i="64" s="1"/>
  <c r="I1567" i="64"/>
  <c r="AS1567" i="64"/>
  <c r="H1567" i="64"/>
  <c r="AI1567" i="64"/>
  <c r="AL1567" i="64" s="1"/>
  <c r="AM1567" i="64" s="1"/>
  <c r="Y1568" i="64" l="1"/>
  <c r="M1568" i="64" s="1"/>
  <c r="AW1567" i="64"/>
  <c r="AH1567" i="64"/>
  <c r="E1567" i="64"/>
  <c r="C1568" i="64" s="1"/>
  <c r="G1568" i="64" s="1"/>
  <c r="AC1568" i="64" s="1"/>
  <c r="AE1568" i="64" l="1"/>
  <c r="AF1568" i="64" s="1"/>
  <c r="AG1570" i="64" s="1"/>
  <c r="V1572" i="64"/>
  <c r="V1573" i="64" s="1"/>
  <c r="D1568" i="64"/>
  <c r="AS1568" i="64" s="1"/>
  <c r="AB1568" i="64"/>
  <c r="J1568" i="64"/>
  <c r="Y1569" i="64" l="1"/>
  <c r="N1574" i="64"/>
  <c r="O1574" i="64"/>
  <c r="P1570" i="64"/>
  <c r="Q1570" i="64"/>
  <c r="K1568" i="64"/>
  <c r="AR1568" i="64" l="1"/>
  <c r="AQ1568" i="64"/>
  <c r="AQ1569" i="64" s="1"/>
  <c r="AQ1570" i="64" s="1"/>
  <c r="AQ1571" i="64" s="1"/>
  <c r="F1568" i="64"/>
  <c r="L1568" i="64"/>
  <c r="AJ1568" i="64"/>
  <c r="H1568" i="64"/>
  <c r="AH1568" i="64" l="1"/>
  <c r="AW1568" i="64"/>
  <c r="AI1568" i="64"/>
  <c r="I1568" i="64"/>
  <c r="AK1568" i="64" l="1"/>
  <c r="M1569" i="64" s="1"/>
  <c r="AA1569" i="64"/>
  <c r="E1568" i="64"/>
  <c r="C1569" i="64" s="1"/>
  <c r="G1569" i="64" s="1"/>
  <c r="D1569" i="64" l="1"/>
  <c r="AB1569" i="64"/>
  <c r="J1569" i="64"/>
  <c r="AC1569" i="64"/>
  <c r="AS1569" i="64"/>
  <c r="AA1570" i="64"/>
  <c r="Y1570" i="64" l="1"/>
  <c r="M1570" i="64" s="1"/>
  <c r="AE1569" i="64"/>
  <c r="K1569" i="64"/>
  <c r="AR1569" i="64" s="1"/>
  <c r="AR1570" i="64" s="1"/>
  <c r="AR1571" i="64" s="1"/>
  <c r="AA1571" i="64"/>
  <c r="T1569" i="64" l="1"/>
  <c r="AV1570" i="64" s="1"/>
  <c r="AV1571" i="64" s="1"/>
  <c r="AV1572" i="64" s="1"/>
  <c r="AV1573" i="64" s="1"/>
  <c r="AV1574" i="64" s="1"/>
  <c r="H1569" i="64"/>
  <c r="AJ1569" i="64"/>
  <c r="L1569" i="64"/>
  <c r="F1569" i="64"/>
  <c r="AA1572" i="64"/>
  <c r="AB1570" i="64"/>
  <c r="AA1573" i="64" l="1"/>
  <c r="I1569" i="64"/>
  <c r="AI1569" i="64"/>
  <c r="AW1569" i="64"/>
  <c r="AH1569" i="64"/>
  <c r="E1569" i="64" l="1"/>
  <c r="C1570" i="64" l="1"/>
  <c r="G1570" i="64" s="1"/>
  <c r="D1570" i="64"/>
  <c r="J1570" i="64"/>
  <c r="K1570" i="64" l="1"/>
  <c r="X1571" i="64" s="1"/>
  <c r="X1572" i="64" s="1"/>
  <c r="X1573" i="64" s="1"/>
  <c r="X1574" i="64" s="1"/>
  <c r="X1575" i="64" s="1"/>
  <c r="AS1570" i="64"/>
  <c r="AC1570" i="64"/>
  <c r="AE1570" i="64" l="1"/>
  <c r="H1570" i="64"/>
  <c r="AJ1570" i="64"/>
  <c r="L1570" i="64"/>
  <c r="Y1571" i="64"/>
  <c r="M1571" i="64" s="1"/>
  <c r="AW1570" i="64"/>
  <c r="F1570" i="64"/>
  <c r="I1570" i="64" l="1"/>
  <c r="AH1570" i="64"/>
  <c r="AI1570" i="64"/>
  <c r="E1570" i="64" l="1"/>
  <c r="C1571" i="64" l="1"/>
  <c r="G1571" i="64" s="1"/>
  <c r="W1571" i="64" s="1"/>
  <c r="W1572" i="64" s="1"/>
  <c r="W1573" i="64" s="1"/>
  <c r="W1574" i="64" s="1"/>
  <c r="D1571" i="64"/>
  <c r="J1571" i="64"/>
  <c r="K1571" i="64" l="1"/>
  <c r="F1571" i="64" s="1"/>
  <c r="AN1577" i="64"/>
  <c r="T1577" i="64" s="1"/>
  <c r="T1578" i="64" s="1"/>
  <c r="AC1571" i="64"/>
  <c r="AS1571" i="64"/>
  <c r="Y1572" i="64" l="1"/>
  <c r="AW1571" i="64"/>
  <c r="AB1571" i="64"/>
  <c r="AE1571" i="64"/>
  <c r="L1571" i="64"/>
  <c r="AJ1571" i="64"/>
  <c r="H1571" i="64"/>
  <c r="AR1572" i="64" s="1"/>
  <c r="M1572" i="64" l="1"/>
  <c r="AO1572" i="64"/>
  <c r="AU1575" i="64"/>
  <c r="AT1575" i="64"/>
  <c r="Z1575" i="64"/>
  <c r="AP1572" i="64"/>
  <c r="AH1571" i="64"/>
  <c r="AI1571" i="64"/>
  <c r="I1571" i="64"/>
  <c r="R1573" i="64" l="1"/>
  <c r="R1574" i="64" s="1"/>
  <c r="R1575" i="64" s="1"/>
  <c r="R1576" i="64" s="1"/>
  <c r="R1577" i="64" s="1"/>
  <c r="E1571" i="64"/>
  <c r="C1572" i="64" s="1"/>
  <c r="G1572" i="64" s="1"/>
  <c r="AB1572" i="64"/>
  <c r="J1572" i="64" l="1"/>
  <c r="K1572" i="64" s="1"/>
  <c r="S1577" i="64"/>
  <c r="S1578" i="64" s="1"/>
  <c r="AC1572" i="64"/>
  <c r="AE1572" i="64" l="1"/>
  <c r="L1572" i="64"/>
  <c r="AJ1572" i="64"/>
  <c r="D1572" i="64"/>
  <c r="AQ1572" i="64" s="1"/>
  <c r="H1572" i="64" l="1"/>
  <c r="AH1572" i="64" s="1"/>
  <c r="F1572" i="64"/>
  <c r="U1573" i="64" s="1"/>
  <c r="U1574" i="64" s="1"/>
  <c r="U1575" i="64" s="1"/>
  <c r="U1576" i="64" s="1"/>
  <c r="U1577" i="64" s="1"/>
  <c r="I1572" i="64"/>
  <c r="AS1572" i="64"/>
  <c r="AI1572" i="64"/>
  <c r="AL1572" i="64" s="1"/>
  <c r="AM1572" i="64" s="1"/>
  <c r="Y1573" i="64" l="1"/>
  <c r="M1573" i="64" s="1"/>
  <c r="AW1572" i="64"/>
  <c r="E1572" i="64"/>
  <c r="C1573" i="64" s="1"/>
  <c r="G1573" i="64" s="1"/>
  <c r="AC1573" i="64" s="1"/>
  <c r="V1577" i="64" l="1"/>
  <c r="V1578" i="64" s="1"/>
  <c r="AE1573" i="64"/>
  <c r="AF1573" i="64" s="1"/>
  <c r="AG1575" i="64" s="1"/>
  <c r="D1573" i="64"/>
  <c r="AS1573" i="64" s="1"/>
  <c r="AB1573" i="64"/>
  <c r="J1573" i="64"/>
  <c r="Y1574" i="64" l="1"/>
  <c r="P1575" i="64"/>
  <c r="Q1575" i="64"/>
  <c r="K1573" i="64"/>
  <c r="N1579" i="64"/>
  <c r="O1579" i="64"/>
  <c r="AQ1573" i="64" l="1"/>
  <c r="AQ1574" i="64" s="1"/>
  <c r="AQ1575" i="64" s="1"/>
  <c r="AQ1576" i="64" s="1"/>
  <c r="AR1573" i="64"/>
  <c r="L1573" i="64"/>
  <c r="AJ1573" i="64"/>
  <c r="H1573" i="64"/>
  <c r="F1573" i="64"/>
  <c r="AH1573" i="64" l="1"/>
  <c r="AI1573" i="64"/>
  <c r="I1573" i="64"/>
  <c r="AW1573" i="64"/>
  <c r="AK1573" i="64" l="1"/>
  <c r="M1574" i="64" s="1"/>
  <c r="AA1574" i="64"/>
  <c r="E1573" i="64"/>
  <c r="C1574" i="64" s="1"/>
  <c r="G1574" i="64" s="1"/>
  <c r="AC1574" i="64" l="1"/>
  <c r="AB1574" i="64"/>
  <c r="D1574" i="64"/>
  <c r="J1574" i="64"/>
  <c r="AA1575" i="64"/>
  <c r="AS1574" i="64" l="1"/>
  <c r="AE1574" i="64"/>
  <c r="K1574" i="64"/>
  <c r="AR1574" i="64" s="1"/>
  <c r="AR1575" i="64" s="1"/>
  <c r="AR1576" i="64" s="1"/>
  <c r="AA1576" i="64"/>
  <c r="AA1577" i="64" l="1"/>
  <c r="T1574" i="64"/>
  <c r="AV1575" i="64" s="1"/>
  <c r="AV1576" i="64" s="1"/>
  <c r="AV1577" i="64" s="1"/>
  <c r="AV1578" i="64" s="1"/>
  <c r="AV1579" i="64" s="1"/>
  <c r="AJ1574" i="64"/>
  <c r="L1574" i="64"/>
  <c r="H1574" i="64"/>
  <c r="Y1575" i="64"/>
  <c r="M1575" i="64" s="1"/>
  <c r="F1574" i="64"/>
  <c r="AH1574" i="64" l="1"/>
  <c r="AB1575" i="64"/>
  <c r="AW1574" i="64"/>
  <c r="I1574" i="64"/>
  <c r="AI1574" i="64"/>
  <c r="AA1578" i="64"/>
  <c r="E1574" i="64" l="1"/>
  <c r="C1575" i="64" l="1"/>
  <c r="G1575" i="64" s="1"/>
  <c r="D1575" i="64"/>
  <c r="J1575" i="64"/>
  <c r="K1575" i="64" l="1"/>
  <c r="X1576" i="64" s="1"/>
  <c r="X1577" i="64" s="1"/>
  <c r="X1578" i="64" s="1"/>
  <c r="X1579" i="64" s="1"/>
  <c r="X1580" i="64" s="1"/>
  <c r="AC1575" i="64"/>
  <c r="AS1575" i="64"/>
  <c r="AE1575" i="64" l="1"/>
  <c r="Y1576" i="64"/>
  <c r="M1576" i="64" s="1"/>
  <c r="AW1575" i="64"/>
  <c r="L1575" i="64"/>
  <c r="H1575" i="64"/>
  <c r="AJ1575" i="64"/>
  <c r="F1575" i="64"/>
  <c r="AH1575" i="64" l="1"/>
  <c r="AI1575" i="64"/>
  <c r="I1575" i="64"/>
  <c r="E1575" i="64" l="1"/>
  <c r="C1576" i="64" l="1"/>
  <c r="G1576" i="64" s="1"/>
  <c r="W1576" i="64" s="1"/>
  <c r="W1577" i="64" s="1"/>
  <c r="W1578" i="64" s="1"/>
  <c r="W1579" i="64" s="1"/>
  <c r="J1576" i="64"/>
  <c r="D1576" i="64"/>
  <c r="K1576" i="64" l="1"/>
  <c r="AN1582" i="64"/>
  <c r="T1582" i="64" s="1"/>
  <c r="T1583" i="64" s="1"/>
  <c r="AC1576" i="64"/>
  <c r="AS1576" i="64"/>
  <c r="Y1577" i="64" l="1"/>
  <c r="AW1576" i="64"/>
  <c r="AB1576" i="64"/>
  <c r="AE1576" i="64"/>
  <c r="H1576" i="64"/>
  <c r="AR1577" i="64" s="1"/>
  <c r="L1576" i="64"/>
  <c r="AJ1576" i="64"/>
  <c r="F1576" i="64"/>
  <c r="M1577" i="64" l="1"/>
  <c r="AO1577" i="64"/>
  <c r="AT1580" i="64"/>
  <c r="AU1580" i="64"/>
  <c r="Z1580" i="64"/>
  <c r="AI1576" i="64"/>
  <c r="I1576" i="64"/>
  <c r="AP1577" i="64"/>
  <c r="AH1576" i="64"/>
  <c r="R1578" i="64" l="1"/>
  <c r="R1579" i="64" s="1"/>
  <c r="R1580" i="64" s="1"/>
  <c r="R1581" i="64" s="1"/>
  <c r="S1582" i="64" s="1"/>
  <c r="S1583" i="64" s="1"/>
  <c r="AB1577" i="64"/>
  <c r="E1576" i="64"/>
  <c r="C1577" i="64" s="1"/>
  <c r="G1577" i="64" s="1"/>
  <c r="R1582" i="64" l="1"/>
  <c r="AC1577" i="64"/>
  <c r="J1577" i="64"/>
  <c r="K1577" i="64" l="1"/>
  <c r="AE1577" i="64"/>
  <c r="AJ1577" i="64" l="1"/>
  <c r="L1577" i="64"/>
  <c r="D1577" i="64"/>
  <c r="AQ1577" i="64" s="1"/>
  <c r="F1577" i="64" l="1"/>
  <c r="U1578" i="64" s="1"/>
  <c r="U1579" i="64" s="1"/>
  <c r="U1580" i="64" s="1"/>
  <c r="U1581" i="64" s="1"/>
  <c r="U1582" i="64" s="1"/>
  <c r="AS1577" i="64"/>
  <c r="I1577" i="64"/>
  <c r="H1577" i="64"/>
  <c r="AI1577" i="64"/>
  <c r="AL1577" i="64" s="1"/>
  <c r="AM1577" i="64" s="1"/>
  <c r="AH1577" i="64" l="1"/>
  <c r="E1577" i="64"/>
  <c r="C1578" i="64" s="1"/>
  <c r="G1578" i="64" s="1"/>
  <c r="AC1578" i="64" s="1"/>
  <c r="Y1578" i="64"/>
  <c r="M1578" i="64" s="1"/>
  <c r="AW1577" i="64"/>
  <c r="D1578" i="64" l="1"/>
  <c r="AB1578" i="64"/>
  <c r="J1578" i="64"/>
  <c r="AE1578" i="64"/>
  <c r="AF1578" i="64" s="1"/>
  <c r="AG1580" i="64" s="1"/>
  <c r="V1582" i="64"/>
  <c r="V1583" i="64" s="1"/>
  <c r="N1584" i="64" l="1"/>
  <c r="O1584" i="64"/>
  <c r="K1578" i="64"/>
  <c r="Q1580" i="64"/>
  <c r="P1580" i="64"/>
  <c r="AS1578" i="64"/>
  <c r="AR1578" i="64" l="1"/>
  <c r="AQ1578" i="64"/>
  <c r="AQ1579" i="64" s="1"/>
  <c r="AQ1580" i="64" s="1"/>
  <c r="AQ1581" i="64" s="1"/>
  <c r="F1578" i="64"/>
  <c r="L1578" i="64"/>
  <c r="AJ1578" i="64"/>
  <c r="H1578" i="64"/>
  <c r="Y1579" i="64"/>
  <c r="AH1578" i="64" l="1"/>
  <c r="AI1578" i="64"/>
  <c r="I1578" i="64"/>
  <c r="AW1578" i="64"/>
  <c r="AK1578" i="64" l="1"/>
  <c r="AA1579" i="64" s="1"/>
  <c r="AA1580" i="64" s="1"/>
  <c r="E1578" i="64"/>
  <c r="C1579" i="64" s="1"/>
  <c r="G1579" i="64" s="1"/>
  <c r="M1579" i="64" l="1"/>
  <c r="D1579" i="64" s="1"/>
  <c r="AA1581" i="64"/>
  <c r="AC1579" i="64"/>
  <c r="J1579" i="64" l="1"/>
  <c r="AB1579" i="64"/>
  <c r="AE1579" i="64"/>
  <c r="AA1582" i="64"/>
  <c r="K1579" i="64"/>
  <c r="AR1579" i="64" s="1"/>
  <c r="AR1580" i="64" s="1"/>
  <c r="AR1581" i="64" s="1"/>
  <c r="AS1579" i="64"/>
  <c r="F1579" i="64" l="1"/>
  <c r="Y1580" i="64"/>
  <c r="M1580" i="64" s="1"/>
  <c r="AA1583" i="64"/>
  <c r="T1579" i="64"/>
  <c r="AV1580" i="64" s="1"/>
  <c r="AV1581" i="64" s="1"/>
  <c r="AV1582" i="64" s="1"/>
  <c r="AV1583" i="64" s="1"/>
  <c r="AV1584" i="64" s="1"/>
  <c r="H1579" i="64"/>
  <c r="AJ1579" i="64"/>
  <c r="L1579" i="64"/>
  <c r="AH1579" i="64" l="1"/>
  <c r="AI1579" i="64"/>
  <c r="AW1579" i="64"/>
  <c r="I1579" i="64"/>
  <c r="AB1580" i="64"/>
  <c r="E1579" i="64" l="1"/>
  <c r="C1580" i="64" l="1"/>
  <c r="G1580" i="64" s="1"/>
  <c r="J1580" i="64"/>
  <c r="D1580" i="64"/>
  <c r="K1580" i="64" l="1"/>
  <c r="X1581" i="64" s="1"/>
  <c r="X1582" i="64" s="1"/>
  <c r="X1583" i="64" s="1"/>
  <c r="X1584" i="64" s="1"/>
  <c r="X1585" i="64" s="1"/>
  <c r="AC1580" i="64"/>
  <c r="AS1580" i="64"/>
  <c r="F1580" i="64" l="1"/>
  <c r="Y1581" i="64"/>
  <c r="M1581" i="64" s="1"/>
  <c r="AW1580" i="64"/>
  <c r="AE1580" i="64"/>
  <c r="H1580" i="64"/>
  <c r="L1580" i="64"/>
  <c r="AJ1580" i="64"/>
  <c r="AI1580" i="64" l="1"/>
  <c r="I1580" i="64"/>
  <c r="AH1580" i="64"/>
  <c r="E1580" i="64" l="1"/>
  <c r="C1581" i="64" l="1"/>
  <c r="G1581" i="64" s="1"/>
  <c r="W1581" i="64" s="1"/>
  <c r="W1582" i="64" s="1"/>
  <c r="W1583" i="64" s="1"/>
  <c r="W1584" i="64" s="1"/>
  <c r="J1581" i="64"/>
  <c r="D1581" i="64"/>
  <c r="K1581" i="64" l="1"/>
  <c r="AN1587" i="64"/>
  <c r="T1587" i="64" s="1"/>
  <c r="T1588" i="64" s="1"/>
  <c r="AS1581" i="64"/>
  <c r="AC1581" i="64"/>
  <c r="AE1581" i="64" l="1"/>
  <c r="Y1582" i="64"/>
  <c r="AW1581" i="64"/>
  <c r="AJ1581" i="64"/>
  <c r="H1581" i="64"/>
  <c r="AR1582" i="64" s="1"/>
  <c r="L1581" i="64"/>
  <c r="AB1581" i="64"/>
  <c r="F1581" i="64"/>
  <c r="M1582" i="64" l="1"/>
  <c r="AO1582" i="64"/>
  <c r="AI1581" i="64"/>
  <c r="AU1585" i="64"/>
  <c r="AT1585" i="64"/>
  <c r="Z1585" i="64"/>
  <c r="I1581" i="64"/>
  <c r="AH1581" i="64"/>
  <c r="AP1582" i="64"/>
  <c r="AB1582" i="64" l="1"/>
  <c r="R1583" i="64"/>
  <c r="R1584" i="64" s="1"/>
  <c r="R1585" i="64" s="1"/>
  <c r="R1586" i="64" s="1"/>
  <c r="S1587" i="64" s="1"/>
  <c r="S1588" i="64" s="1"/>
  <c r="E1581" i="64"/>
  <c r="R1587" i="64" l="1"/>
  <c r="C1582" i="64"/>
  <c r="G1582" i="64" s="1"/>
  <c r="J1582" i="64"/>
  <c r="K1582" i="64" l="1"/>
  <c r="AC1582" i="64"/>
  <c r="AE1582" i="64" l="1"/>
  <c r="L1582" i="64"/>
  <c r="AJ1582" i="64"/>
  <c r="D1582" i="64"/>
  <c r="AQ1582" i="64" s="1"/>
  <c r="H1582" i="64" l="1"/>
  <c r="AH1582" i="64" s="1"/>
  <c r="F1582" i="64"/>
  <c r="U1583" i="64" s="1"/>
  <c r="U1584" i="64" s="1"/>
  <c r="U1585" i="64" s="1"/>
  <c r="U1586" i="64" s="1"/>
  <c r="U1587" i="64" s="1"/>
  <c r="I1582" i="64"/>
  <c r="AS1582" i="64"/>
  <c r="AI1582" i="64"/>
  <c r="AL1582" i="64" s="1"/>
  <c r="AM1582" i="64" s="1"/>
  <c r="E1582" i="64" l="1"/>
  <c r="C1583" i="64" s="1"/>
  <c r="G1583" i="64" s="1"/>
  <c r="AC1583" i="64" s="1"/>
  <c r="Y1583" i="64"/>
  <c r="M1583" i="64" s="1"/>
  <c r="AW1582" i="64"/>
  <c r="V1587" i="64" l="1"/>
  <c r="V1588" i="64" s="1"/>
  <c r="AB1583" i="64"/>
  <c r="D1583" i="64"/>
  <c r="AS1583" i="64" s="1"/>
  <c r="J1583" i="64"/>
  <c r="AE1583" i="64"/>
  <c r="AF1583" i="64" s="1"/>
  <c r="AG1585" i="64" s="1"/>
  <c r="K1583" i="64" l="1"/>
  <c r="Y1584" i="64"/>
  <c r="P1585" i="64"/>
  <c r="Q1585" i="64"/>
  <c r="N1589" i="64"/>
  <c r="O1589" i="64"/>
  <c r="AQ1583" i="64" l="1"/>
  <c r="AQ1584" i="64" s="1"/>
  <c r="AQ1585" i="64" s="1"/>
  <c r="AQ1586" i="64" s="1"/>
  <c r="AR1583" i="64"/>
  <c r="F1583" i="64"/>
  <c r="L1583" i="64"/>
  <c r="H1583" i="64"/>
  <c r="AJ1583" i="64"/>
  <c r="AI1583" i="64" l="1"/>
  <c r="AH1583" i="64"/>
  <c r="AW1583" i="64"/>
  <c r="I1583" i="64"/>
  <c r="AK1583" i="64" l="1"/>
  <c r="M1584" i="64" s="1"/>
  <c r="E1583" i="64"/>
  <c r="C1584" i="64" s="1"/>
  <c r="G1584" i="64" s="1"/>
  <c r="AA1584" i="64"/>
  <c r="AA1585" i="64" l="1"/>
  <c r="AB1584" i="64"/>
  <c r="D1584" i="64"/>
  <c r="J1584" i="64"/>
  <c r="AC1584" i="64"/>
  <c r="AE1584" i="64" l="1"/>
  <c r="K1584" i="64"/>
  <c r="AR1584" i="64" s="1"/>
  <c r="AR1585" i="64" s="1"/>
  <c r="AR1586" i="64" s="1"/>
  <c r="AA1586" i="64"/>
  <c r="AS1584" i="64"/>
  <c r="Y1585" i="64" l="1"/>
  <c r="M1585" i="64" s="1"/>
  <c r="T1584" i="64"/>
  <c r="AV1585" i="64" s="1"/>
  <c r="AV1586" i="64" s="1"/>
  <c r="AV1587" i="64" s="1"/>
  <c r="AV1588" i="64" s="1"/>
  <c r="AV1589" i="64" s="1"/>
  <c r="AJ1584" i="64"/>
  <c r="H1584" i="64"/>
  <c r="L1584" i="64"/>
  <c r="AA1587" i="64"/>
  <c r="F1584" i="64"/>
  <c r="I1584" i="64" l="1"/>
  <c r="AW1584" i="64"/>
  <c r="AH1584" i="64"/>
  <c r="AI1584" i="64"/>
  <c r="AA1588" i="64"/>
  <c r="AB1585" i="64"/>
  <c r="E1584" i="64" l="1"/>
  <c r="C1585" i="64" l="1"/>
  <c r="G1585" i="64" s="1"/>
  <c r="J1585" i="64"/>
  <c r="D1585" i="64"/>
  <c r="K1585" i="64" l="1"/>
  <c r="X1586" i="64" s="1"/>
  <c r="X1587" i="64" s="1"/>
  <c r="X1588" i="64" s="1"/>
  <c r="X1589" i="64" s="1"/>
  <c r="X1590" i="64" s="1"/>
  <c r="AC1585" i="64"/>
  <c r="AS1585" i="64"/>
  <c r="Y1586" i="64" l="1"/>
  <c r="M1586" i="64" s="1"/>
  <c r="AW1585" i="64"/>
  <c r="AE1585" i="64"/>
  <c r="L1585" i="64"/>
  <c r="AJ1585" i="64"/>
  <c r="H1585" i="64"/>
  <c r="F1585" i="64"/>
  <c r="AH1585" i="64" l="1"/>
  <c r="AI1585" i="64"/>
  <c r="I1585" i="64"/>
  <c r="E1585" i="64" l="1"/>
  <c r="C1586" i="64" l="1"/>
  <c r="G1586" i="64" s="1"/>
  <c r="W1586" i="64" s="1"/>
  <c r="W1587" i="64" s="1"/>
  <c r="W1588" i="64" s="1"/>
  <c r="W1589" i="64" s="1"/>
  <c r="J1586" i="64"/>
  <c r="D1586" i="64"/>
  <c r="K1586" i="64" l="1"/>
  <c r="AN1592" i="64"/>
  <c r="T1592" i="64" s="1"/>
  <c r="T1593" i="64" s="1"/>
  <c r="AS1586" i="64"/>
  <c r="AC1586" i="64"/>
  <c r="AE1586" i="64" l="1"/>
  <c r="Y1587" i="64"/>
  <c r="AW1586" i="64"/>
  <c r="AB1586" i="64"/>
  <c r="H1586" i="64"/>
  <c r="AR1587" i="64" s="1"/>
  <c r="L1586" i="64"/>
  <c r="AJ1586" i="64"/>
  <c r="F1586" i="64"/>
  <c r="M1587" i="64" l="1"/>
  <c r="AO1587" i="64"/>
  <c r="Z1590" i="64"/>
  <c r="AU1590" i="64"/>
  <c r="AT1590" i="64"/>
  <c r="I1586" i="64"/>
  <c r="AP1587" i="64"/>
  <c r="AH1586" i="64"/>
  <c r="AI1586" i="64"/>
  <c r="AB1587" i="64" l="1"/>
  <c r="R1588" i="64"/>
  <c r="R1589" i="64" s="1"/>
  <c r="R1590" i="64" s="1"/>
  <c r="R1591" i="64" s="1"/>
  <c r="S1592" i="64" s="1"/>
  <c r="S1593" i="64" s="1"/>
  <c r="E1586" i="64"/>
  <c r="R1592" i="64" l="1"/>
  <c r="C1587" i="64"/>
  <c r="G1587" i="64" s="1"/>
  <c r="J1587" i="64"/>
  <c r="AC1587" i="64" l="1"/>
  <c r="K1587" i="64"/>
  <c r="AJ1587" i="64" l="1"/>
  <c r="L1587" i="64"/>
  <c r="D1587" i="64"/>
  <c r="AQ1587" i="64" s="1"/>
  <c r="AE1587" i="64"/>
  <c r="F1587" i="64" l="1"/>
  <c r="U1588" i="64" s="1"/>
  <c r="U1589" i="64" s="1"/>
  <c r="U1590" i="64" s="1"/>
  <c r="U1591" i="64" s="1"/>
  <c r="U1592" i="64" s="1"/>
  <c r="AS1587" i="64"/>
  <c r="I1587" i="64"/>
  <c r="AI1587" i="64"/>
  <c r="AL1587" i="64" s="1"/>
  <c r="AM1587" i="64" s="1"/>
  <c r="H1587" i="64"/>
  <c r="AH1587" i="64" l="1"/>
  <c r="E1587" i="64"/>
  <c r="C1588" i="64" s="1"/>
  <c r="G1588" i="64" s="1"/>
  <c r="AC1588" i="64" s="1"/>
  <c r="Y1588" i="64"/>
  <c r="M1588" i="64" s="1"/>
  <c r="AW1587" i="64"/>
  <c r="D1588" i="64" l="1"/>
  <c r="AB1588" i="64"/>
  <c r="J1588" i="64"/>
  <c r="AE1588" i="64"/>
  <c r="AF1588" i="64" s="1"/>
  <c r="AG1590" i="64" s="1"/>
  <c r="V1592" i="64"/>
  <c r="V1593" i="64" s="1"/>
  <c r="K1588" i="64" l="1"/>
  <c r="F1588" i="64" s="1"/>
  <c r="Q1590" i="64"/>
  <c r="P1590" i="64"/>
  <c r="N1594" i="64"/>
  <c r="O1594" i="64"/>
  <c r="AS1588" i="64"/>
  <c r="AQ1588" i="64" l="1"/>
  <c r="AQ1589" i="64" s="1"/>
  <c r="AQ1590" i="64" s="1"/>
  <c r="AQ1591" i="64" s="1"/>
  <c r="AR1588" i="64"/>
  <c r="L1588" i="64"/>
  <c r="AJ1588" i="64"/>
  <c r="H1588" i="64"/>
  <c r="Y1589" i="64"/>
  <c r="AH1588" i="64" l="1"/>
  <c r="AI1588" i="64"/>
  <c r="I1588" i="64"/>
  <c r="AW1588" i="64"/>
  <c r="AK1588" i="64" l="1"/>
  <c r="AA1589" i="64" s="1"/>
  <c r="AA1590" i="64" s="1"/>
  <c r="M1589" i="64"/>
  <c r="E1588" i="64"/>
  <c r="C1589" i="64" s="1"/>
  <c r="G1589" i="64" s="1"/>
  <c r="AB1589" i="64" l="1"/>
  <c r="D1589" i="64"/>
  <c r="J1589" i="64"/>
  <c r="AA1591" i="64"/>
  <c r="AC1589" i="64"/>
  <c r="AE1589" i="64" l="1"/>
  <c r="AA1592" i="64"/>
  <c r="K1589" i="64"/>
  <c r="AR1589" i="64" s="1"/>
  <c r="AR1590" i="64" s="1"/>
  <c r="AR1591" i="64" s="1"/>
  <c r="AS1589" i="64"/>
  <c r="Y1590" i="64" l="1"/>
  <c r="M1590" i="64" s="1"/>
  <c r="T1589" i="64"/>
  <c r="AV1590" i="64" s="1"/>
  <c r="AV1591" i="64" s="1"/>
  <c r="AV1592" i="64" s="1"/>
  <c r="AV1593" i="64" s="1"/>
  <c r="AV1594" i="64" s="1"/>
  <c r="H1589" i="64"/>
  <c r="AJ1589" i="64"/>
  <c r="L1589" i="64"/>
  <c r="F1589" i="64"/>
  <c r="AA1593" i="64"/>
  <c r="AH1589" i="64" l="1"/>
  <c r="I1589" i="64"/>
  <c r="AI1589" i="64"/>
  <c r="AW1589" i="64"/>
  <c r="AB1590" i="64"/>
  <c r="E1589" i="64" l="1"/>
  <c r="C1590" i="64" l="1"/>
  <c r="G1590" i="64" s="1"/>
  <c r="J1590" i="64"/>
  <c r="D1590" i="64"/>
  <c r="K1590" i="64" l="1"/>
  <c r="X1591" i="64" s="1"/>
  <c r="X1592" i="64" s="1"/>
  <c r="X1593" i="64" s="1"/>
  <c r="X1594" i="64" s="1"/>
  <c r="X1595" i="64" s="1"/>
  <c r="AC1590" i="64"/>
  <c r="AS1590" i="64"/>
  <c r="Y1591" i="64" l="1"/>
  <c r="M1591" i="64" s="1"/>
  <c r="AW1590" i="64"/>
  <c r="AE1590" i="64"/>
  <c r="H1590" i="64"/>
  <c r="L1590" i="64"/>
  <c r="AJ1590" i="64"/>
  <c r="F1590" i="64"/>
  <c r="AI1590" i="64" l="1"/>
  <c r="I1590" i="64"/>
  <c r="AH1590" i="64"/>
  <c r="E1590" i="64" l="1"/>
  <c r="C1591" i="64" l="1"/>
  <c r="G1591" i="64" s="1"/>
  <c r="W1591" i="64" s="1"/>
  <c r="W1592" i="64" s="1"/>
  <c r="W1593" i="64" s="1"/>
  <c r="W1594" i="64" s="1"/>
  <c r="J1591" i="64"/>
  <c r="D1591" i="64"/>
  <c r="K1591" i="64" l="1"/>
  <c r="AN1597" i="64"/>
  <c r="T1597" i="64" s="1"/>
  <c r="T1598" i="64" s="1"/>
  <c r="AS1591" i="64"/>
  <c r="AC1591" i="64"/>
  <c r="AE1591" i="64" l="1"/>
  <c r="Y1592" i="64"/>
  <c r="AW1591" i="64"/>
  <c r="AB1591" i="64"/>
  <c r="AJ1591" i="64"/>
  <c r="L1591" i="64"/>
  <c r="H1591" i="64"/>
  <c r="AR1592" i="64" s="1"/>
  <c r="F1591" i="64"/>
  <c r="M1592" i="64" l="1"/>
  <c r="AO1592" i="64"/>
  <c r="Z1595" i="64"/>
  <c r="AU1595" i="64"/>
  <c r="AT1595" i="64"/>
  <c r="AP1592" i="64"/>
  <c r="AH1591" i="64"/>
  <c r="I1591" i="64"/>
  <c r="AI1591" i="64"/>
  <c r="AB1592" i="64" l="1"/>
  <c r="R1593" i="64"/>
  <c r="R1594" i="64" s="1"/>
  <c r="R1595" i="64" s="1"/>
  <c r="R1596" i="64" s="1"/>
  <c r="S1597" i="64" s="1"/>
  <c r="S1598" i="64" s="1"/>
  <c r="E1591" i="64"/>
  <c r="R1597" i="64" l="1"/>
  <c r="C1592" i="64"/>
  <c r="G1592" i="64" s="1"/>
  <c r="J1592" i="64"/>
  <c r="AC1592" i="64" l="1"/>
  <c r="K1592" i="64"/>
  <c r="L1592" i="64" l="1"/>
  <c r="AJ1592" i="64"/>
  <c r="D1592" i="64"/>
  <c r="AQ1592" i="64" s="1"/>
  <c r="AE1592" i="64"/>
  <c r="H1592" i="64" l="1"/>
  <c r="AH1592" i="64" s="1"/>
  <c r="AI1592" i="64"/>
  <c r="AL1592" i="64" s="1"/>
  <c r="AM1592" i="64" s="1"/>
  <c r="F1592" i="64"/>
  <c r="U1593" i="64" s="1"/>
  <c r="U1594" i="64" s="1"/>
  <c r="U1595" i="64" s="1"/>
  <c r="U1596" i="64" s="1"/>
  <c r="U1597" i="64" s="1"/>
  <c r="AS1592" i="64"/>
  <c r="I1592" i="64"/>
  <c r="E1592" i="64" l="1"/>
  <c r="C1593" i="64" s="1"/>
  <c r="G1593" i="64" s="1"/>
  <c r="AC1593" i="64" s="1"/>
  <c r="Y1593" i="64"/>
  <c r="M1593" i="64" s="1"/>
  <c r="AW1592" i="64"/>
  <c r="V1597" i="64" l="1"/>
  <c r="V1598" i="64" s="1"/>
  <c r="AB1593" i="64"/>
  <c r="D1593" i="64"/>
  <c r="AS1593" i="64" s="1"/>
  <c r="J1593" i="64"/>
  <c r="AE1593" i="64"/>
  <c r="AF1593" i="64" s="1"/>
  <c r="AG1595" i="64" s="1"/>
  <c r="Y1594" i="64" l="1"/>
  <c r="K1593" i="64"/>
  <c r="P1595" i="64"/>
  <c r="Q1595" i="64"/>
  <c r="N1599" i="64"/>
  <c r="O1599" i="64"/>
  <c r="AR1593" i="64" l="1"/>
  <c r="AQ1593" i="64"/>
  <c r="AQ1594" i="64" s="1"/>
  <c r="AQ1595" i="64" s="1"/>
  <c r="AQ1596" i="64" s="1"/>
  <c r="F1593" i="64"/>
  <c r="L1593" i="64"/>
  <c r="H1593" i="64"/>
  <c r="AJ1593" i="64"/>
  <c r="AW1593" i="64" l="1"/>
  <c r="AH1593" i="64"/>
  <c r="I1593" i="64"/>
  <c r="AI1593" i="64"/>
  <c r="AK1593" i="64" l="1"/>
  <c r="M1594" i="64" s="1"/>
  <c r="E1593" i="64"/>
  <c r="C1594" i="64" s="1"/>
  <c r="G1594" i="64" s="1"/>
  <c r="AA1594" i="64"/>
  <c r="AA1595" i="64" l="1"/>
  <c r="AB1594" i="64"/>
  <c r="D1594" i="64"/>
  <c r="J1594" i="64"/>
  <c r="AC1594" i="64"/>
  <c r="AE1594" i="64" l="1"/>
  <c r="K1594" i="64"/>
  <c r="AR1594" i="64" s="1"/>
  <c r="AR1595" i="64" s="1"/>
  <c r="AR1596" i="64" s="1"/>
  <c r="AA1596" i="64"/>
  <c r="AS1594" i="64"/>
  <c r="F1594" i="64" l="1"/>
  <c r="Y1595" i="64"/>
  <c r="M1595" i="64" s="1"/>
  <c r="AA1597" i="64"/>
  <c r="T1594" i="64"/>
  <c r="AV1595" i="64" s="1"/>
  <c r="AV1596" i="64" s="1"/>
  <c r="AV1597" i="64" s="1"/>
  <c r="AV1598" i="64" s="1"/>
  <c r="AV1599" i="64" s="1"/>
  <c r="H1594" i="64"/>
  <c r="L1594" i="64"/>
  <c r="AJ1594" i="64"/>
  <c r="I1594" i="64" l="1"/>
  <c r="AW1594" i="64"/>
  <c r="AH1594" i="64"/>
  <c r="AA1598" i="64"/>
  <c r="AI1594" i="64"/>
  <c r="AB1595" i="64"/>
  <c r="E1594" i="64" l="1"/>
  <c r="C1595" i="64" l="1"/>
  <c r="G1595" i="64" s="1"/>
  <c r="D1595" i="64"/>
  <c r="J1595" i="64"/>
  <c r="K1595" i="64" l="1"/>
  <c r="X1596" i="64" s="1"/>
  <c r="X1597" i="64" s="1"/>
  <c r="X1598" i="64" s="1"/>
  <c r="X1599" i="64" s="1"/>
  <c r="X1600" i="64" s="1"/>
  <c r="AC1595" i="64"/>
  <c r="AS1595" i="64"/>
  <c r="AE1595" i="64" l="1"/>
  <c r="Y1596" i="64"/>
  <c r="M1596" i="64" s="1"/>
  <c r="AW1595" i="64"/>
  <c r="L1595" i="64"/>
  <c r="AJ1595" i="64"/>
  <c r="H1595" i="64"/>
  <c r="F1595" i="64"/>
  <c r="AH1595" i="64" l="1"/>
  <c r="AI1595" i="64"/>
  <c r="I1595" i="64"/>
  <c r="E1595" i="64" l="1"/>
  <c r="C1596" i="64" l="1"/>
  <c r="G1596" i="64" s="1"/>
  <c r="W1596" i="64" s="1"/>
  <c r="W1597" i="64" s="1"/>
  <c r="W1598" i="64" s="1"/>
  <c r="W1599" i="64" s="1"/>
  <c r="J1596" i="64"/>
  <c r="D1596" i="64"/>
  <c r="K1596" i="64" l="1"/>
  <c r="AN1602" i="64"/>
  <c r="T1602" i="64" s="1"/>
  <c r="T1603" i="64" s="1"/>
  <c r="AC1596" i="64"/>
  <c r="AS1596" i="64"/>
  <c r="Y1597" i="64" l="1"/>
  <c r="AW1596" i="64"/>
  <c r="AE1596" i="64"/>
  <c r="AB1596" i="64"/>
  <c r="L1596" i="64"/>
  <c r="H1596" i="64"/>
  <c r="AR1597" i="64" s="1"/>
  <c r="AJ1596" i="64"/>
  <c r="F1596" i="64"/>
  <c r="M1597" i="64" l="1"/>
  <c r="AO1597" i="64"/>
  <c r="Z1600" i="64"/>
  <c r="AU1600" i="64"/>
  <c r="AT1600" i="64"/>
  <c r="AH1596" i="64"/>
  <c r="AP1597" i="64"/>
  <c r="AI1596" i="64"/>
  <c r="I1596" i="64"/>
  <c r="R1598" i="64" l="1"/>
  <c r="R1599" i="64" s="1"/>
  <c r="R1600" i="64" s="1"/>
  <c r="R1601" i="64" s="1"/>
  <c r="S1602" i="64" s="1"/>
  <c r="S1603" i="64" s="1"/>
  <c r="AB1597" i="64"/>
  <c r="E1596" i="64"/>
  <c r="C1597" i="64" s="1"/>
  <c r="G1597" i="64" s="1"/>
  <c r="R1602" i="64" l="1"/>
  <c r="J1597" i="64"/>
  <c r="K1597" i="64" s="1"/>
  <c r="D1597" i="64" s="1"/>
  <c r="AQ1597" i="64" s="1"/>
  <c r="AC1597" i="64"/>
  <c r="AS1597" i="64" l="1"/>
  <c r="Y1598" i="64" s="1"/>
  <c r="AE1597" i="64"/>
  <c r="F1597" i="64"/>
  <c r="U1598" i="64" s="1"/>
  <c r="U1599" i="64" s="1"/>
  <c r="U1600" i="64" s="1"/>
  <c r="U1601" i="64" s="1"/>
  <c r="U1602" i="64" s="1"/>
  <c r="AJ1597" i="64"/>
  <c r="L1597" i="64"/>
  <c r="I1597" i="64" s="1"/>
  <c r="H1597" i="64"/>
  <c r="M1598" i="64" l="1"/>
  <c r="AW1597" i="64"/>
  <c r="AI1597" i="64"/>
  <c r="AL1597" i="64" s="1"/>
  <c r="AM1597" i="64" s="1"/>
  <c r="AH1597" i="64"/>
  <c r="V1602" i="64" l="1"/>
  <c r="V1603" i="64" s="1"/>
  <c r="AB1598" i="64"/>
  <c r="E1597" i="64"/>
  <c r="C1598" i="64" s="1"/>
  <c r="G1598" i="64" s="1"/>
  <c r="AC1598" i="64" l="1"/>
  <c r="D1598" i="64"/>
  <c r="J1598" i="64"/>
  <c r="N1604" i="64"/>
  <c r="O1604" i="64"/>
  <c r="K1598" i="64" l="1"/>
  <c r="AE1598" i="64"/>
  <c r="AF1598" i="64" s="1"/>
  <c r="AG1600" i="64" s="1"/>
  <c r="AS1598" i="64"/>
  <c r="AQ1598" i="64" l="1"/>
  <c r="AQ1599" i="64" s="1"/>
  <c r="AQ1600" i="64" s="1"/>
  <c r="AR1598" i="64"/>
  <c r="Q1600" i="64"/>
  <c r="P1600" i="64"/>
  <c r="H1598" i="64"/>
  <c r="L1598" i="64"/>
  <c r="AJ1598" i="64"/>
  <c r="Y1599" i="64"/>
  <c r="F1598" i="64"/>
  <c r="AQ1601" i="64" l="1"/>
  <c r="AW1598" i="64"/>
  <c r="AI1598" i="64"/>
  <c r="I1598" i="64"/>
  <c r="AH1598" i="64"/>
  <c r="AK1598" i="64" l="1"/>
  <c r="AA1599" i="64" s="1"/>
  <c r="AA1600" i="64" s="1"/>
  <c r="M1599" i="64"/>
  <c r="E1598" i="64"/>
  <c r="C1599" i="64" s="1"/>
  <c r="G1599" i="64" s="1"/>
  <c r="AC1599" i="64" l="1"/>
  <c r="AA1601" i="64"/>
  <c r="D1599" i="64"/>
  <c r="AB1599" i="64"/>
  <c r="J1599" i="64"/>
  <c r="AA1602" i="64" l="1"/>
  <c r="AS1599" i="64"/>
  <c r="K1599" i="64"/>
  <c r="AR1599" i="64" s="1"/>
  <c r="AR1600" i="64" s="1"/>
  <c r="AR1601" i="64" s="1"/>
  <c r="AE1599" i="64"/>
  <c r="T1599" i="64" l="1"/>
  <c r="AV1600" i="64" s="1"/>
  <c r="AV1601" i="64" s="1"/>
  <c r="AV1602" i="64" s="1"/>
  <c r="AV1603" i="64" s="1"/>
  <c r="AV1604" i="64" s="1"/>
  <c r="H1599" i="64"/>
  <c r="L1599" i="64"/>
  <c r="AJ1599" i="64"/>
  <c r="Y1600" i="64"/>
  <c r="M1600" i="64" s="1"/>
  <c r="AA1603" i="64"/>
  <c r="F1599" i="64"/>
  <c r="AW1599" i="64" l="1"/>
  <c r="AB1600" i="64"/>
  <c r="AI1599" i="64"/>
  <c r="I1599" i="64"/>
  <c r="AH1599" i="64"/>
  <c r="E1599" i="64" l="1"/>
  <c r="C1600" i="64" l="1"/>
  <c r="G1600" i="64" s="1"/>
  <c r="J1600" i="64"/>
  <c r="D1600" i="64"/>
  <c r="K1600" i="64" l="1"/>
  <c r="X1601" i="64" s="1"/>
  <c r="X1602" i="64" s="1"/>
  <c r="X1603" i="64" s="1"/>
  <c r="X1604" i="64" s="1"/>
  <c r="X1605" i="64" s="1"/>
  <c r="AC1600" i="64"/>
  <c r="AS1600" i="64"/>
  <c r="AE1600" i="64" l="1"/>
  <c r="Y1601" i="64"/>
  <c r="M1601" i="64" s="1"/>
  <c r="AW1600" i="64"/>
  <c r="AJ1600" i="64"/>
  <c r="L1600" i="64"/>
  <c r="H1600" i="64"/>
  <c r="F1600" i="64"/>
  <c r="AH1600" i="64" l="1"/>
  <c r="I1600" i="64"/>
  <c r="AI1600" i="64"/>
  <c r="E1600" i="64" l="1"/>
  <c r="C1601" i="64" l="1"/>
  <c r="G1601" i="64" s="1"/>
  <c r="W1601" i="64" s="1"/>
  <c r="W1602" i="64" s="1"/>
  <c r="W1603" i="64" s="1"/>
  <c r="W1604" i="64" s="1"/>
  <c r="D1601" i="64"/>
  <c r="J1601" i="64"/>
  <c r="K1601" i="64" l="1"/>
  <c r="F1601" i="64" s="1"/>
  <c r="AN1607" i="64"/>
  <c r="T1607" i="64" s="1"/>
  <c r="T1608" i="64" s="1"/>
  <c r="AC1601" i="64"/>
  <c r="AS1601" i="64"/>
  <c r="Y1602" i="64" l="1"/>
  <c r="AW1601" i="64"/>
  <c r="AB1601" i="64"/>
  <c r="AE1601" i="64"/>
  <c r="AJ1601" i="64"/>
  <c r="H1601" i="64"/>
  <c r="AR1602" i="64" s="1"/>
  <c r="L1601" i="64"/>
  <c r="M1602" i="64" l="1"/>
  <c r="AO1602" i="64"/>
  <c r="I1601" i="64"/>
  <c r="Z1605" i="64"/>
  <c r="AT1605" i="64"/>
  <c r="AU1605" i="64"/>
  <c r="AP1602" i="64"/>
  <c r="AH1601" i="64"/>
  <c r="AI1601" i="64"/>
  <c r="AB1602" i="64" l="1"/>
  <c r="R1603" i="64"/>
  <c r="R1604" i="64" s="1"/>
  <c r="R1605" i="64" s="1"/>
  <c r="R1606" i="64" s="1"/>
  <c r="S1607" i="64" s="1"/>
  <c r="S1608" i="64" s="1"/>
  <c r="E1601" i="64"/>
  <c r="R1607" i="64" l="1"/>
  <c r="C1602" i="64"/>
  <c r="G1602" i="64" s="1"/>
  <c r="J1602" i="64"/>
  <c r="AC1602" i="64" l="1"/>
  <c r="K1602" i="64"/>
  <c r="L1602" i="64" l="1"/>
  <c r="AJ1602" i="64"/>
  <c r="D1602" i="64"/>
  <c r="AQ1602" i="64" s="1"/>
  <c r="AE1602" i="64"/>
  <c r="H1602" i="64" l="1"/>
  <c r="AH1602" i="64" s="1"/>
  <c r="AI1602" i="64"/>
  <c r="AL1602" i="64" s="1"/>
  <c r="AM1602" i="64" s="1"/>
  <c r="F1602" i="64"/>
  <c r="U1603" i="64" s="1"/>
  <c r="U1604" i="64" s="1"/>
  <c r="U1605" i="64" s="1"/>
  <c r="U1606" i="64" s="1"/>
  <c r="U1607" i="64" s="1"/>
  <c r="AS1602" i="64"/>
  <c r="I1602" i="64"/>
  <c r="E1602" i="64" l="1"/>
  <c r="C1603" i="64" s="1"/>
  <c r="G1603" i="64" s="1"/>
  <c r="AC1603" i="64" s="1"/>
  <c r="Y1603" i="64"/>
  <c r="M1603" i="64" s="1"/>
  <c r="AW1602" i="64"/>
  <c r="V1607" i="64" l="1"/>
  <c r="V1608" i="64" s="1"/>
  <c r="D1603" i="64"/>
  <c r="AS1603" i="64" s="1"/>
  <c r="AB1603" i="64"/>
  <c r="J1603" i="64"/>
  <c r="AE1603" i="64"/>
  <c r="AF1603" i="64" s="1"/>
  <c r="AG1605" i="64" s="1"/>
  <c r="K1603" i="64" l="1"/>
  <c r="Y1604" i="64"/>
  <c r="F1603" i="64"/>
  <c r="P1605" i="64"/>
  <c r="Q1605" i="64"/>
  <c r="N1609" i="64"/>
  <c r="O1609" i="64"/>
  <c r="AQ1603" i="64" l="1"/>
  <c r="AQ1604" i="64" s="1"/>
  <c r="AQ1605" i="64" s="1"/>
  <c r="AQ1606" i="64" s="1"/>
  <c r="AR1603" i="64"/>
  <c r="L1603" i="64"/>
  <c r="AJ1603" i="64"/>
  <c r="H1603" i="64"/>
  <c r="AW1603" i="64" l="1"/>
  <c r="AH1603" i="64"/>
  <c r="AI1603" i="64"/>
  <c r="I1603" i="64"/>
  <c r="AK1603" i="64" l="1"/>
  <c r="M1604" i="64" s="1"/>
  <c r="E1603" i="64"/>
  <c r="C1604" i="64" s="1"/>
  <c r="G1604" i="64" s="1"/>
  <c r="AA1604" i="64"/>
  <c r="AA1605" i="64" l="1"/>
  <c r="AB1604" i="64"/>
  <c r="D1604" i="64"/>
  <c r="J1604" i="64"/>
  <c r="AC1604" i="64"/>
  <c r="K1604" i="64" l="1"/>
  <c r="AR1604" i="64" s="1"/>
  <c r="AR1605" i="64" s="1"/>
  <c r="AR1606" i="64" s="1"/>
  <c r="AE1604" i="64"/>
  <c r="AA1606" i="64"/>
  <c r="AS1604" i="64"/>
  <c r="AA1607" i="64" l="1"/>
  <c r="T1604" i="64"/>
  <c r="AV1605" i="64" s="1"/>
  <c r="AV1606" i="64" s="1"/>
  <c r="AV1607" i="64" s="1"/>
  <c r="AV1608" i="64" s="1"/>
  <c r="AV1609" i="64" s="1"/>
  <c r="H1604" i="64"/>
  <c r="AJ1604" i="64"/>
  <c r="L1604" i="64"/>
  <c r="Y1605" i="64"/>
  <c r="M1605" i="64" s="1"/>
  <c r="F1604" i="64"/>
  <c r="AB1605" i="64" l="1"/>
  <c r="AI1604" i="64"/>
  <c r="AH1604" i="64"/>
  <c r="I1604" i="64"/>
  <c r="AW1604" i="64"/>
  <c r="AA1608" i="64"/>
  <c r="E1604" i="64" l="1"/>
  <c r="C1605" i="64" l="1"/>
  <c r="G1605" i="64" s="1"/>
  <c r="D1605" i="64"/>
  <c r="J1605" i="64"/>
  <c r="K1605" i="64" l="1"/>
  <c r="X1606" i="64" s="1"/>
  <c r="X1607" i="64" s="1"/>
  <c r="X1608" i="64" s="1"/>
  <c r="X1609" i="64" s="1"/>
  <c r="X1610" i="64" s="1"/>
  <c r="AC1605" i="64"/>
  <c r="AS1605" i="64"/>
  <c r="F1605" i="64" l="1"/>
  <c r="Y1606" i="64"/>
  <c r="M1606" i="64" s="1"/>
  <c r="AW1605" i="64"/>
  <c r="AE1605" i="64"/>
  <c r="L1605" i="64"/>
  <c r="AJ1605" i="64"/>
  <c r="H1605" i="64"/>
  <c r="AH1605" i="64" l="1"/>
  <c r="AI1605" i="64"/>
  <c r="I1605" i="64"/>
  <c r="E1605" i="64" l="1"/>
  <c r="C1606" i="64" l="1"/>
  <c r="G1606" i="64" s="1"/>
  <c r="W1606" i="64" s="1"/>
  <c r="W1607" i="64" s="1"/>
  <c r="W1608" i="64" s="1"/>
  <c r="W1609" i="64" s="1"/>
  <c r="J1606" i="64"/>
  <c r="D1606" i="64"/>
  <c r="K1606" i="64" l="1"/>
  <c r="AN1612" i="64"/>
  <c r="T1612" i="64" s="1"/>
  <c r="T1613" i="64" s="1"/>
  <c r="AS1606" i="64"/>
  <c r="AC1606" i="64"/>
  <c r="AE1606" i="64" l="1"/>
  <c r="Y1607" i="64"/>
  <c r="AW1606" i="64"/>
  <c r="AB1606" i="64"/>
  <c r="H1606" i="64"/>
  <c r="AR1607" i="64" s="1"/>
  <c r="AJ1606" i="64"/>
  <c r="L1606" i="64"/>
  <c r="F1606" i="64"/>
  <c r="M1607" i="64" l="1"/>
  <c r="AO1607" i="64"/>
  <c r="AU1610" i="64"/>
  <c r="Z1610" i="64"/>
  <c r="AT1610" i="64"/>
  <c r="AI1606" i="64"/>
  <c r="I1606" i="64"/>
  <c r="AP1607" i="64"/>
  <c r="AH1606" i="64"/>
  <c r="R1608" i="64" l="1"/>
  <c r="R1609" i="64" s="1"/>
  <c r="R1610" i="64" s="1"/>
  <c r="R1611" i="64" s="1"/>
  <c r="S1612" i="64" s="1"/>
  <c r="S1613" i="64" s="1"/>
  <c r="AB1607" i="64"/>
  <c r="E1606" i="64"/>
  <c r="R1612" i="64" l="1"/>
  <c r="C1607" i="64"/>
  <c r="G1607" i="64" s="1"/>
  <c r="J1607" i="64"/>
  <c r="AC1607" i="64" l="1"/>
  <c r="K1607" i="64"/>
  <c r="AJ1607" i="64" l="1"/>
  <c r="L1607" i="64"/>
  <c r="D1607" i="64"/>
  <c r="AQ1607" i="64" s="1"/>
  <c r="AE1607" i="64"/>
  <c r="F1607" i="64" l="1"/>
  <c r="U1608" i="64" s="1"/>
  <c r="U1609" i="64" s="1"/>
  <c r="U1610" i="64" s="1"/>
  <c r="U1611" i="64" s="1"/>
  <c r="U1612" i="64" s="1"/>
  <c r="AS1607" i="64"/>
  <c r="I1607" i="64"/>
  <c r="AI1607" i="64"/>
  <c r="AL1607" i="64" s="1"/>
  <c r="AM1607" i="64" s="1"/>
  <c r="H1607" i="64"/>
  <c r="E1607" i="64" l="1"/>
  <c r="C1608" i="64" s="1"/>
  <c r="G1608" i="64" s="1"/>
  <c r="AC1608" i="64" s="1"/>
  <c r="AH1607" i="64"/>
  <c r="Y1608" i="64"/>
  <c r="M1608" i="64" s="1"/>
  <c r="AW1607" i="64"/>
  <c r="AB1608" i="64" l="1"/>
  <c r="D1608" i="64"/>
  <c r="J1608" i="64"/>
  <c r="V1612" i="64"/>
  <c r="V1613" i="64" s="1"/>
  <c r="AE1608" i="64"/>
  <c r="AF1608" i="64" s="1"/>
  <c r="AG1610" i="64" s="1"/>
  <c r="P1610" i="64" l="1"/>
  <c r="Q1610" i="64"/>
  <c r="N1614" i="64"/>
  <c r="O1614" i="64"/>
  <c r="K1608" i="64"/>
  <c r="AS1608" i="64"/>
  <c r="AQ1608" i="64" l="1"/>
  <c r="AQ1609" i="64" s="1"/>
  <c r="AQ1610" i="64" s="1"/>
  <c r="AQ1611" i="64" s="1"/>
  <c r="AR1608" i="64"/>
  <c r="L1608" i="64"/>
  <c r="AJ1608" i="64"/>
  <c r="H1608" i="64"/>
  <c r="Y1609" i="64"/>
  <c r="F1608" i="64"/>
  <c r="AW1608" i="64" l="1"/>
  <c r="AI1608" i="64"/>
  <c r="I1608" i="64"/>
  <c r="AH1608" i="64"/>
  <c r="AK1608" i="64" l="1"/>
  <c r="AA1609" i="64" s="1"/>
  <c r="AA1610" i="64" s="1"/>
  <c r="M1609" i="64"/>
  <c r="E1608" i="64"/>
  <c r="C1609" i="64" s="1"/>
  <c r="G1609" i="64" s="1"/>
  <c r="D1609" i="64" l="1"/>
  <c r="AB1609" i="64"/>
  <c r="J1609" i="64"/>
  <c r="AA1611" i="64"/>
  <c r="AC1609" i="64"/>
  <c r="AA1612" i="64" l="1"/>
  <c r="K1609" i="64"/>
  <c r="AR1609" i="64" s="1"/>
  <c r="AR1610" i="64" s="1"/>
  <c r="AR1611" i="64" s="1"/>
  <c r="AE1609" i="64"/>
  <c r="AS1609" i="64"/>
  <c r="F1609" i="64" l="1"/>
  <c r="T1609" i="64"/>
  <c r="AV1610" i="64" s="1"/>
  <c r="AV1611" i="64" s="1"/>
  <c r="AV1612" i="64" s="1"/>
  <c r="AV1613" i="64" s="1"/>
  <c r="AV1614" i="64" s="1"/>
  <c r="H1609" i="64"/>
  <c r="AJ1609" i="64"/>
  <c r="L1609" i="64"/>
  <c r="Y1610" i="64"/>
  <c r="M1610" i="64" s="1"/>
  <c r="AA1613" i="64"/>
  <c r="AW1609" i="64" l="1"/>
  <c r="AI1609" i="64"/>
  <c r="AB1610" i="64"/>
  <c r="I1609" i="64"/>
  <c r="AH1609" i="64"/>
  <c r="E1609" i="64" l="1"/>
  <c r="C1610" i="64" l="1"/>
  <c r="G1610" i="64" s="1"/>
  <c r="J1610" i="64"/>
  <c r="D1610" i="64"/>
  <c r="K1610" i="64" l="1"/>
  <c r="X1611" i="64" s="1"/>
  <c r="X1612" i="64" s="1"/>
  <c r="X1613" i="64" s="1"/>
  <c r="X1614" i="64" s="1"/>
  <c r="X1615" i="64" s="1"/>
  <c r="AC1610" i="64"/>
  <c r="AS1610" i="64"/>
  <c r="AE1610" i="64" l="1"/>
  <c r="Y1611" i="64"/>
  <c r="M1611" i="64" s="1"/>
  <c r="AW1610" i="64"/>
  <c r="L1610" i="64"/>
  <c r="AJ1610" i="64"/>
  <c r="H1610" i="64"/>
  <c r="F1610" i="64"/>
  <c r="AH1610" i="64" l="1"/>
  <c r="AI1610" i="64"/>
  <c r="I1610" i="64"/>
  <c r="E1610" i="64" l="1"/>
  <c r="C1611" i="64" l="1"/>
  <c r="G1611" i="64" s="1"/>
  <c r="W1611" i="64" s="1"/>
  <c r="W1612" i="64" s="1"/>
  <c r="W1613" i="64" s="1"/>
  <c r="W1614" i="64" s="1"/>
  <c r="D1611" i="64"/>
  <c r="J1611" i="64"/>
  <c r="K1611" i="64" l="1"/>
  <c r="F1611" i="64" s="1"/>
  <c r="AN1617" i="64"/>
  <c r="T1617" i="64" s="1"/>
  <c r="T1618" i="64" s="1"/>
  <c r="AC1611" i="64"/>
  <c r="AS1611" i="64"/>
  <c r="Y1612" i="64" l="1"/>
  <c r="AW1611" i="64"/>
  <c r="AB1611" i="64"/>
  <c r="AE1611" i="64"/>
  <c r="L1611" i="64"/>
  <c r="H1611" i="64"/>
  <c r="AR1612" i="64" s="1"/>
  <c r="AJ1611" i="64"/>
  <c r="M1612" i="64" l="1"/>
  <c r="AO1612" i="64"/>
  <c r="AU1615" i="64"/>
  <c r="AT1615" i="64"/>
  <c r="Z1615" i="64"/>
  <c r="AI1611" i="64"/>
  <c r="AH1611" i="64"/>
  <c r="AP1612" i="64"/>
  <c r="I1611" i="64"/>
  <c r="R1613" i="64" l="1"/>
  <c r="R1614" i="64" s="1"/>
  <c r="R1615" i="64" s="1"/>
  <c r="R1616" i="64" s="1"/>
  <c r="S1617" i="64" s="1"/>
  <c r="S1618" i="64" s="1"/>
  <c r="AB1612" i="64"/>
  <c r="E1611" i="64"/>
  <c r="C1612" i="64" s="1"/>
  <c r="G1612" i="64" s="1"/>
  <c r="R1617" i="64" l="1"/>
  <c r="J1612" i="64"/>
  <c r="AC1612" i="64"/>
  <c r="AE1612" i="64" l="1"/>
  <c r="K1612" i="64"/>
  <c r="L1612" i="64" l="1"/>
  <c r="AJ1612" i="64"/>
  <c r="D1612" i="64"/>
  <c r="AQ1612" i="64" s="1"/>
  <c r="F1612" i="64" l="1"/>
  <c r="U1613" i="64" s="1"/>
  <c r="U1614" i="64" s="1"/>
  <c r="U1615" i="64" s="1"/>
  <c r="U1616" i="64" s="1"/>
  <c r="U1617" i="64" s="1"/>
  <c r="I1612" i="64"/>
  <c r="AS1612" i="64"/>
  <c r="AI1612" i="64"/>
  <c r="AL1612" i="64" s="1"/>
  <c r="AM1612" i="64" s="1"/>
  <c r="H1612" i="64"/>
  <c r="Y1613" i="64" l="1"/>
  <c r="M1613" i="64" s="1"/>
  <c r="AW1612" i="64"/>
  <c r="AH1612" i="64"/>
  <c r="E1612" i="64"/>
  <c r="C1613" i="64" s="1"/>
  <c r="G1613" i="64" s="1"/>
  <c r="AC1613" i="64" s="1"/>
  <c r="AE1613" i="64" l="1"/>
  <c r="AF1613" i="64" s="1"/>
  <c r="AG1615" i="64" s="1"/>
  <c r="V1617" i="64"/>
  <c r="V1618" i="64" s="1"/>
  <c r="AB1613" i="64"/>
  <c r="D1613" i="64"/>
  <c r="AS1613" i="64" s="1"/>
  <c r="J1613" i="64"/>
  <c r="N1619" i="64" l="1"/>
  <c r="O1619" i="64"/>
  <c r="Y1614" i="64"/>
  <c r="Q1615" i="64"/>
  <c r="P1615" i="64"/>
  <c r="K1613" i="64"/>
  <c r="AQ1613" i="64" l="1"/>
  <c r="AQ1614" i="64" s="1"/>
  <c r="AQ1615" i="64" s="1"/>
  <c r="AQ1616" i="64" s="1"/>
  <c r="AR1613" i="64"/>
  <c r="AJ1613" i="64"/>
  <c r="L1613" i="64"/>
  <c r="H1613" i="64"/>
  <c r="F1613" i="64"/>
  <c r="AW1613" i="64" l="1"/>
  <c r="AH1613" i="64"/>
  <c r="I1613" i="64"/>
  <c r="AI1613" i="64"/>
  <c r="AK1613" i="64" l="1"/>
  <c r="M1614" i="64" s="1"/>
  <c r="E1613" i="64"/>
  <c r="C1614" i="64" s="1"/>
  <c r="G1614" i="64" s="1"/>
  <c r="AA1614" i="64"/>
  <c r="AA1615" i="64" l="1"/>
  <c r="D1614" i="64"/>
  <c r="AB1614" i="64"/>
  <c r="J1614" i="64"/>
  <c r="AC1614" i="64"/>
  <c r="AE1614" i="64" l="1"/>
  <c r="K1614" i="64"/>
  <c r="AR1614" i="64" s="1"/>
  <c r="AR1615" i="64" s="1"/>
  <c r="AR1616" i="64" s="1"/>
  <c r="AA1616" i="64"/>
  <c r="AS1614" i="64"/>
  <c r="F1614" i="64" l="1"/>
  <c r="Y1615" i="64"/>
  <c r="M1615" i="64" s="1"/>
  <c r="AA1617" i="64"/>
  <c r="T1614" i="64"/>
  <c r="AV1615" i="64" s="1"/>
  <c r="AV1616" i="64" s="1"/>
  <c r="AV1617" i="64" s="1"/>
  <c r="AV1618" i="64" s="1"/>
  <c r="AV1619" i="64" s="1"/>
  <c r="H1614" i="64"/>
  <c r="L1614" i="64"/>
  <c r="AJ1614" i="64"/>
  <c r="I1614" i="64" l="1"/>
  <c r="AW1614" i="64"/>
  <c r="AH1614" i="64"/>
  <c r="AA1618" i="64"/>
  <c r="AI1614" i="64"/>
  <c r="AB1615" i="64"/>
  <c r="E1614" i="64" l="1"/>
  <c r="C1615" i="64" l="1"/>
  <c r="G1615" i="64" s="1"/>
  <c r="J1615" i="64"/>
  <c r="D1615" i="64"/>
  <c r="K1615" i="64" l="1"/>
  <c r="X1616" i="64" s="1"/>
  <c r="X1617" i="64" s="1"/>
  <c r="X1618" i="64" s="1"/>
  <c r="X1619" i="64" s="1"/>
  <c r="X1620" i="64" s="1"/>
  <c r="AC1615" i="64"/>
  <c r="AS1615" i="64"/>
  <c r="AE1615" i="64" l="1"/>
  <c r="Y1616" i="64"/>
  <c r="M1616" i="64" s="1"/>
  <c r="AW1615" i="64"/>
  <c r="L1615" i="64"/>
  <c r="AJ1615" i="64"/>
  <c r="H1615" i="64"/>
  <c r="F1615" i="64"/>
  <c r="AH1615" i="64" l="1"/>
  <c r="AI1615" i="64"/>
  <c r="I1615" i="64"/>
  <c r="E1615" i="64" l="1"/>
  <c r="C1616" i="64" l="1"/>
  <c r="G1616" i="64" s="1"/>
  <c r="W1616" i="64" s="1"/>
  <c r="W1617" i="64" s="1"/>
  <c r="W1618" i="64" s="1"/>
  <c r="W1619" i="64" s="1"/>
  <c r="D1616" i="64"/>
  <c r="J1616" i="64"/>
  <c r="K1616" i="64" l="1"/>
  <c r="F1616" i="64" s="1"/>
  <c r="AN1622" i="64"/>
  <c r="T1622" i="64" s="1"/>
  <c r="T1623" i="64" s="1"/>
  <c r="AC1616" i="64"/>
  <c r="AS1616" i="64"/>
  <c r="AB1616" i="64" l="1"/>
  <c r="Y1617" i="64"/>
  <c r="AW1616" i="64"/>
  <c r="AE1616" i="64"/>
  <c r="H1616" i="64"/>
  <c r="AR1617" i="64" s="1"/>
  <c r="L1616" i="64"/>
  <c r="AJ1616" i="64"/>
  <c r="M1617" i="64" l="1"/>
  <c r="AO1617" i="64"/>
  <c r="I1616" i="64"/>
  <c r="AI1616" i="64"/>
  <c r="AH1616" i="64"/>
  <c r="AP1617" i="64"/>
  <c r="AU1620" i="64"/>
  <c r="Z1620" i="64"/>
  <c r="AT1620" i="64"/>
  <c r="AB1617" i="64" l="1"/>
  <c r="R1618" i="64"/>
  <c r="R1619" i="64" s="1"/>
  <c r="R1620" i="64" s="1"/>
  <c r="R1621" i="64" s="1"/>
  <c r="R1622" i="64" s="1"/>
  <c r="E1616" i="64"/>
  <c r="S1622" i="64" l="1"/>
  <c r="S1623" i="64" s="1"/>
  <c r="C1617" i="64"/>
  <c r="G1617" i="64" s="1"/>
  <c r="J1617" i="64"/>
  <c r="AC1617" i="64" l="1"/>
  <c r="K1617" i="64"/>
  <c r="AE1617" i="64" l="1"/>
  <c r="AJ1617" i="64"/>
  <c r="L1617" i="64"/>
  <c r="D1617" i="64"/>
  <c r="AQ1617" i="64" s="1"/>
  <c r="F1617" i="64" l="1"/>
  <c r="U1618" i="64" s="1"/>
  <c r="U1619" i="64" s="1"/>
  <c r="U1620" i="64" s="1"/>
  <c r="U1621" i="64" s="1"/>
  <c r="U1622" i="64" s="1"/>
  <c r="AS1617" i="64"/>
  <c r="I1617" i="64"/>
  <c r="H1617" i="64"/>
  <c r="AI1617" i="64"/>
  <c r="AL1617" i="64" s="1"/>
  <c r="AM1617" i="64" s="1"/>
  <c r="E1617" i="64" l="1"/>
  <c r="C1618" i="64" s="1"/>
  <c r="G1618" i="64" s="1"/>
  <c r="AC1618" i="64" s="1"/>
  <c r="AH1617" i="64"/>
  <c r="Y1618" i="64"/>
  <c r="M1618" i="64" s="1"/>
  <c r="AW1617" i="64"/>
  <c r="AB1618" i="64" l="1"/>
  <c r="D1618" i="64"/>
  <c r="J1618" i="64"/>
  <c r="V1622" i="64"/>
  <c r="V1623" i="64" s="1"/>
  <c r="AE1618" i="64"/>
  <c r="AF1618" i="64" s="1"/>
  <c r="AG1620" i="64" s="1"/>
  <c r="P1620" i="64" l="1"/>
  <c r="Q1620" i="64"/>
  <c r="N1624" i="64"/>
  <c r="O1624" i="64"/>
  <c r="AS1618" i="64"/>
  <c r="K1618" i="64"/>
  <c r="AQ1618" i="64" l="1"/>
  <c r="AQ1619" i="64" s="1"/>
  <c r="AQ1620" i="64" s="1"/>
  <c r="AQ1621" i="64" s="1"/>
  <c r="AR1618" i="64"/>
  <c r="AJ1618" i="64"/>
  <c r="L1618" i="64"/>
  <c r="H1618" i="64"/>
  <c r="Y1619" i="64"/>
  <c r="F1618" i="64"/>
  <c r="AW1618" i="64" l="1"/>
  <c r="I1618" i="64"/>
  <c r="AI1618" i="64"/>
  <c r="AH1618" i="64"/>
  <c r="AK1618" i="64" l="1"/>
  <c r="AA1619" i="64" s="1"/>
  <c r="AA1620" i="64" s="1"/>
  <c r="M1619" i="64"/>
  <c r="E1618" i="64"/>
  <c r="C1619" i="64" s="1"/>
  <c r="G1619" i="64" s="1"/>
  <c r="AA1621" i="64" l="1"/>
  <c r="D1619" i="64"/>
  <c r="AB1619" i="64"/>
  <c r="J1619" i="64"/>
  <c r="AC1619" i="64"/>
  <c r="AE1619" i="64" l="1"/>
  <c r="K1619" i="64"/>
  <c r="AR1619" i="64" s="1"/>
  <c r="AR1620" i="64" s="1"/>
  <c r="AR1621" i="64" s="1"/>
  <c r="AA1622" i="64"/>
  <c r="AS1619" i="64"/>
  <c r="AA1623" i="64" l="1"/>
  <c r="Y1620" i="64"/>
  <c r="M1620" i="64" s="1"/>
  <c r="T1619" i="64"/>
  <c r="AV1620" i="64" s="1"/>
  <c r="AV1621" i="64" s="1"/>
  <c r="AV1622" i="64" s="1"/>
  <c r="AV1623" i="64" s="1"/>
  <c r="AV1624" i="64" s="1"/>
  <c r="H1619" i="64"/>
  <c r="L1619" i="64"/>
  <c r="AJ1619" i="64"/>
  <c r="F1619" i="64"/>
  <c r="AW1619" i="64" l="1"/>
  <c r="I1619" i="64"/>
  <c r="AH1619" i="64"/>
  <c r="AB1620" i="64"/>
  <c r="AI1619" i="64"/>
  <c r="E1619" i="64" l="1"/>
  <c r="C1620" i="64" l="1"/>
  <c r="G1620" i="64" s="1"/>
  <c r="D1620" i="64"/>
  <c r="J1620" i="64"/>
  <c r="AC1620" i="64" l="1"/>
  <c r="AS1620" i="64"/>
  <c r="K1620" i="64"/>
  <c r="X1621" i="64" s="1"/>
  <c r="X1622" i="64" s="1"/>
  <c r="X1623" i="64" s="1"/>
  <c r="X1624" i="64" s="1"/>
  <c r="X1625" i="64" s="1"/>
  <c r="H1620" i="64" l="1"/>
  <c r="L1620" i="64"/>
  <c r="AJ1620" i="64"/>
  <c r="F1620" i="64"/>
  <c r="Y1621" i="64"/>
  <c r="M1621" i="64" s="1"/>
  <c r="AW1620" i="64"/>
  <c r="AE1620" i="64"/>
  <c r="AI1620" i="64" l="1"/>
  <c r="I1620" i="64"/>
  <c r="AH1620" i="64"/>
  <c r="E1620" i="64" l="1"/>
  <c r="C1621" i="64" l="1"/>
  <c r="G1621" i="64" s="1"/>
  <c r="W1621" i="64" s="1"/>
  <c r="W1622" i="64" s="1"/>
  <c r="W1623" i="64" s="1"/>
  <c r="W1624" i="64" s="1"/>
  <c r="D1621" i="64"/>
  <c r="J1621" i="64"/>
  <c r="K1621" i="64" l="1"/>
  <c r="F1621" i="64" s="1"/>
  <c r="AN1627" i="64"/>
  <c r="T1627" i="64" s="1"/>
  <c r="T1628" i="64" s="1"/>
  <c r="AC1621" i="64"/>
  <c r="AS1621" i="64"/>
  <c r="AB1621" i="64" l="1"/>
  <c r="Y1622" i="64"/>
  <c r="AW1621" i="64"/>
  <c r="AE1621" i="64"/>
  <c r="AJ1621" i="64"/>
  <c r="H1621" i="64"/>
  <c r="AR1622" i="64" s="1"/>
  <c r="L1621" i="64"/>
  <c r="M1622" i="64" l="1"/>
  <c r="AO1622" i="64"/>
  <c r="I1621" i="64"/>
  <c r="AT1625" i="64"/>
  <c r="AU1625" i="64"/>
  <c r="Z1625" i="64"/>
  <c r="AH1621" i="64"/>
  <c r="AP1622" i="64"/>
  <c r="AI1621" i="64"/>
  <c r="AB1622" i="64" l="1"/>
  <c r="R1623" i="64"/>
  <c r="R1624" i="64" s="1"/>
  <c r="R1625" i="64" s="1"/>
  <c r="R1626" i="64" s="1"/>
  <c r="R1627" i="64" s="1"/>
  <c r="E1621" i="64"/>
  <c r="S1627" i="64" l="1"/>
  <c r="S1628" i="64" s="1"/>
  <c r="C1622" i="64"/>
  <c r="G1622" i="64" s="1"/>
  <c r="J1622" i="64"/>
  <c r="AC1622" i="64" l="1"/>
  <c r="K1622" i="64"/>
  <c r="L1622" i="64" l="1"/>
  <c r="AJ1622" i="64"/>
  <c r="D1622" i="64"/>
  <c r="AQ1622" i="64" s="1"/>
  <c r="AE1622" i="64"/>
  <c r="H1622" i="64" l="1"/>
  <c r="AH1622" i="64" s="1"/>
  <c r="AI1622" i="64"/>
  <c r="AL1622" i="64" s="1"/>
  <c r="AM1622" i="64" s="1"/>
  <c r="F1622" i="64"/>
  <c r="U1623" i="64" s="1"/>
  <c r="U1624" i="64" s="1"/>
  <c r="U1625" i="64" s="1"/>
  <c r="U1626" i="64" s="1"/>
  <c r="U1627" i="64" s="1"/>
  <c r="AS1622" i="64"/>
  <c r="I1622" i="64"/>
  <c r="E1622" i="64" l="1"/>
  <c r="C1623" i="64" s="1"/>
  <c r="G1623" i="64" s="1"/>
  <c r="AC1623" i="64" s="1"/>
  <c r="Y1623" i="64"/>
  <c r="M1623" i="64" s="1"/>
  <c r="AW1622" i="64"/>
  <c r="V1627" i="64" l="1"/>
  <c r="V1628" i="64" s="1"/>
  <c r="D1623" i="64"/>
  <c r="AS1623" i="64" s="1"/>
  <c r="AB1623" i="64"/>
  <c r="J1623" i="64"/>
  <c r="AE1623" i="64"/>
  <c r="AF1623" i="64" s="1"/>
  <c r="AG1625" i="64" s="1"/>
  <c r="K1623" i="64" l="1"/>
  <c r="Y1624" i="64"/>
  <c r="P1625" i="64"/>
  <c r="Q1625" i="64"/>
  <c r="N1629" i="64"/>
  <c r="O1629" i="64"/>
  <c r="AQ1623" i="64" l="1"/>
  <c r="AQ1624" i="64" s="1"/>
  <c r="AQ1625" i="64" s="1"/>
  <c r="AQ1626" i="64" s="1"/>
  <c r="AR1623" i="64"/>
  <c r="F1623" i="64"/>
  <c r="L1623" i="64"/>
  <c r="AJ1623" i="64"/>
  <c r="H1623" i="64"/>
  <c r="AI1623" i="64" l="1"/>
  <c r="AH1623" i="64"/>
  <c r="AW1623" i="64"/>
  <c r="I1623" i="64"/>
  <c r="AK1623" i="64" l="1"/>
  <c r="M1624" i="64" s="1"/>
  <c r="E1623" i="64"/>
  <c r="C1624" i="64" s="1"/>
  <c r="G1624" i="64" s="1"/>
  <c r="AA1624" i="64"/>
  <c r="AA1625" i="64" l="1"/>
  <c r="AB1624" i="64"/>
  <c r="D1624" i="64"/>
  <c r="J1624" i="64"/>
  <c r="AC1624" i="64"/>
  <c r="AE1624" i="64" l="1"/>
  <c r="K1624" i="64"/>
  <c r="AR1624" i="64" s="1"/>
  <c r="AR1625" i="64" s="1"/>
  <c r="AR1626" i="64" s="1"/>
  <c r="AA1626" i="64"/>
  <c r="AS1624" i="64"/>
  <c r="Y1625" i="64" l="1"/>
  <c r="M1625" i="64" s="1"/>
  <c r="T1624" i="64"/>
  <c r="AV1625" i="64" s="1"/>
  <c r="AV1626" i="64" s="1"/>
  <c r="AV1627" i="64" s="1"/>
  <c r="AV1628" i="64" s="1"/>
  <c r="AV1629" i="64" s="1"/>
  <c r="AJ1624" i="64"/>
  <c r="H1624" i="64"/>
  <c r="L1624" i="64"/>
  <c r="AA1627" i="64"/>
  <c r="F1624" i="64"/>
  <c r="I1624" i="64" l="1"/>
  <c r="AW1624" i="64"/>
  <c r="AH1624" i="64"/>
  <c r="AI1624" i="64"/>
  <c r="AA1628" i="64"/>
  <c r="AB1625" i="64"/>
  <c r="E1624" i="64" l="1"/>
  <c r="C1625" i="64" l="1"/>
  <c r="G1625" i="64" s="1"/>
  <c r="J1625" i="64"/>
  <c r="D1625" i="64"/>
  <c r="K1625" i="64" l="1"/>
  <c r="X1626" i="64" s="1"/>
  <c r="X1627" i="64" s="1"/>
  <c r="X1628" i="64" s="1"/>
  <c r="X1629" i="64" s="1"/>
  <c r="X1630" i="64" s="1"/>
  <c r="AC1625" i="64"/>
  <c r="AS1625" i="64"/>
  <c r="Y1626" i="64" l="1"/>
  <c r="M1626" i="64" s="1"/>
  <c r="AW1625" i="64"/>
  <c r="AE1625" i="64"/>
  <c r="L1625" i="64"/>
  <c r="AJ1625" i="64"/>
  <c r="H1625" i="64"/>
  <c r="F1625" i="64"/>
  <c r="I1625" i="64" l="1"/>
  <c r="AH1625" i="64"/>
  <c r="AI1625" i="64"/>
  <c r="E1625" i="64" l="1"/>
  <c r="C1626" i="64" l="1"/>
  <c r="G1626" i="64" s="1"/>
  <c r="W1626" i="64" s="1"/>
  <c r="W1627" i="64" s="1"/>
  <c r="W1628" i="64" s="1"/>
  <c r="W1629" i="64" s="1"/>
  <c r="J1626" i="64"/>
  <c r="D1626" i="64"/>
  <c r="K1626" i="64" l="1"/>
  <c r="AN1632" i="64"/>
  <c r="T1632" i="64" s="1"/>
  <c r="T1633" i="64" s="1"/>
  <c r="AS1626" i="64"/>
  <c r="AC1626" i="64"/>
  <c r="AB1626" i="64" l="1"/>
  <c r="AE1626" i="64"/>
  <c r="Y1627" i="64"/>
  <c r="AW1626" i="64"/>
  <c r="L1626" i="64"/>
  <c r="AJ1626" i="64"/>
  <c r="H1626" i="64"/>
  <c r="AR1627" i="64" s="1"/>
  <c r="F1626" i="64"/>
  <c r="M1627" i="64" l="1"/>
  <c r="AO1627" i="64"/>
  <c r="AP1627" i="64"/>
  <c r="AH1626" i="64"/>
  <c r="AI1626" i="64"/>
  <c r="I1626" i="64"/>
  <c r="Z1630" i="64"/>
  <c r="AU1630" i="64"/>
  <c r="AT1630" i="64"/>
  <c r="AB1627" i="64" l="1"/>
  <c r="R1628" i="64"/>
  <c r="R1629" i="64" s="1"/>
  <c r="R1630" i="64" s="1"/>
  <c r="R1631" i="64" s="1"/>
  <c r="S1632" i="64" s="1"/>
  <c r="S1633" i="64" s="1"/>
  <c r="E1626" i="64"/>
  <c r="R1632" i="64" l="1"/>
  <c r="C1627" i="64"/>
  <c r="G1627" i="64" s="1"/>
  <c r="J1627" i="64"/>
  <c r="K1627" i="64" l="1"/>
  <c r="AC1627" i="64"/>
  <c r="AE1627" i="64" l="1"/>
  <c r="AJ1627" i="64"/>
  <c r="L1627" i="64"/>
  <c r="D1627" i="64"/>
  <c r="AQ1627" i="64" s="1"/>
  <c r="F1627" i="64" l="1"/>
  <c r="U1628" i="64" s="1"/>
  <c r="U1629" i="64" s="1"/>
  <c r="U1630" i="64" s="1"/>
  <c r="U1631" i="64" s="1"/>
  <c r="U1632" i="64" s="1"/>
  <c r="I1627" i="64"/>
  <c r="AS1627" i="64"/>
  <c r="H1627" i="64"/>
  <c r="AI1627" i="64"/>
  <c r="AL1627" i="64" s="1"/>
  <c r="AM1627" i="64" s="1"/>
  <c r="AH1627" i="64" l="1"/>
  <c r="Y1628" i="64"/>
  <c r="M1628" i="64" s="1"/>
  <c r="AW1627" i="64"/>
  <c r="E1627" i="64"/>
  <c r="C1628" i="64" s="1"/>
  <c r="G1628" i="64" s="1"/>
  <c r="AC1628" i="64" s="1"/>
  <c r="AE1628" i="64" l="1"/>
  <c r="AF1628" i="64" s="1"/>
  <c r="AG1630" i="64" s="1"/>
  <c r="D1628" i="64"/>
  <c r="AB1628" i="64"/>
  <c r="J1628" i="64"/>
  <c r="V1632" i="64"/>
  <c r="V1633" i="64" s="1"/>
  <c r="K1628" i="64" l="1"/>
  <c r="P1630" i="64"/>
  <c r="Q1630" i="64"/>
  <c r="N1634" i="64"/>
  <c r="O1634" i="64"/>
  <c r="AS1628" i="64"/>
  <c r="AR1628" i="64" l="1"/>
  <c r="AQ1628" i="64"/>
  <c r="AQ1629" i="64" s="1"/>
  <c r="AQ1630" i="64" s="1"/>
  <c r="AQ1631" i="64" s="1"/>
  <c r="F1628" i="64"/>
  <c r="Y1629" i="64"/>
  <c r="L1628" i="64"/>
  <c r="AJ1628" i="64"/>
  <c r="H1628" i="64"/>
  <c r="AH1628" i="64" l="1"/>
  <c r="AI1628" i="64"/>
  <c r="I1628" i="64"/>
  <c r="AW1628" i="64"/>
  <c r="AK1628" i="64" l="1"/>
  <c r="AA1629" i="64" s="1"/>
  <c r="AA1630" i="64" s="1"/>
  <c r="M1629" i="64"/>
  <c r="E1628" i="64"/>
  <c r="C1629" i="64" s="1"/>
  <c r="G1629" i="64" s="1"/>
  <c r="D1629" i="64" l="1"/>
  <c r="AB1629" i="64"/>
  <c r="J1629" i="64"/>
  <c r="AA1631" i="64"/>
  <c r="AC1629" i="64"/>
  <c r="AE1629" i="64" l="1"/>
  <c r="AA1632" i="64"/>
  <c r="K1629" i="64"/>
  <c r="AR1629" i="64" s="1"/>
  <c r="AR1630" i="64" s="1"/>
  <c r="AR1631" i="64" s="1"/>
  <c r="AS1629" i="64"/>
  <c r="F1629" i="64" l="1"/>
  <c r="Y1630" i="64"/>
  <c r="M1630" i="64" s="1"/>
  <c r="T1629" i="64"/>
  <c r="AV1630" i="64" s="1"/>
  <c r="AV1631" i="64" s="1"/>
  <c r="AV1632" i="64" s="1"/>
  <c r="AV1633" i="64" s="1"/>
  <c r="AV1634" i="64" s="1"/>
  <c r="H1629" i="64"/>
  <c r="AJ1629" i="64"/>
  <c r="L1629" i="64"/>
  <c r="AA1633" i="64"/>
  <c r="AI1629" i="64" l="1"/>
  <c r="I1629" i="64"/>
  <c r="AW1629" i="64"/>
  <c r="AH1629" i="64"/>
  <c r="AB1630" i="64"/>
  <c r="E1629" i="64" l="1"/>
  <c r="C1630" i="64" l="1"/>
  <c r="G1630" i="64" s="1"/>
  <c r="D1630" i="64"/>
  <c r="J1630" i="64"/>
  <c r="K1630" i="64" l="1"/>
  <c r="X1631" i="64" s="1"/>
  <c r="X1632" i="64" s="1"/>
  <c r="X1633" i="64" s="1"/>
  <c r="X1634" i="64" s="1"/>
  <c r="X1635" i="64" s="1"/>
  <c r="AC1630" i="64"/>
  <c r="AS1630" i="64"/>
  <c r="AE1630" i="64" l="1"/>
  <c r="Y1631" i="64"/>
  <c r="M1631" i="64" s="1"/>
  <c r="AW1630" i="64"/>
  <c r="AJ1630" i="64"/>
  <c r="H1630" i="64"/>
  <c r="L1630" i="64"/>
  <c r="F1630" i="64"/>
  <c r="AH1630" i="64" l="1"/>
  <c r="I1630" i="64"/>
  <c r="AI1630" i="64"/>
  <c r="E1630" i="64" l="1"/>
  <c r="C1631" i="64" l="1"/>
  <c r="G1631" i="64" s="1"/>
  <c r="W1631" i="64" s="1"/>
  <c r="W1632" i="64" s="1"/>
  <c r="W1633" i="64" s="1"/>
  <c r="W1634" i="64" s="1"/>
  <c r="D1631" i="64"/>
  <c r="J1631" i="64"/>
  <c r="K1631" i="64" l="1"/>
  <c r="F1631" i="64" s="1"/>
  <c r="AN1637" i="64"/>
  <c r="T1637" i="64" s="1"/>
  <c r="T1638" i="64" s="1"/>
  <c r="AC1631" i="64"/>
  <c r="AS1631" i="64"/>
  <c r="Y1632" i="64" l="1"/>
  <c r="AW1631" i="64"/>
  <c r="AE1631" i="64"/>
  <c r="AB1631" i="64"/>
  <c r="H1631" i="64"/>
  <c r="AR1632" i="64" s="1"/>
  <c r="AJ1631" i="64"/>
  <c r="L1631" i="64"/>
  <c r="M1632" i="64" l="1"/>
  <c r="AO1632" i="64"/>
  <c r="Z1635" i="64"/>
  <c r="AU1635" i="64"/>
  <c r="AT1635" i="64"/>
  <c r="I1631" i="64"/>
  <c r="AI1631" i="64"/>
  <c r="AP1632" i="64"/>
  <c r="AH1631" i="64"/>
  <c r="R1633" i="64" l="1"/>
  <c r="R1634" i="64" s="1"/>
  <c r="R1635" i="64" s="1"/>
  <c r="R1636" i="64" s="1"/>
  <c r="S1637" i="64" s="1"/>
  <c r="S1638" i="64" s="1"/>
  <c r="AB1632" i="64"/>
  <c r="E1631" i="64"/>
  <c r="R1637" i="64" l="1"/>
  <c r="C1632" i="64"/>
  <c r="G1632" i="64" s="1"/>
  <c r="J1632" i="64"/>
  <c r="AC1632" i="64" l="1"/>
  <c r="K1632" i="64"/>
  <c r="AE1632" i="64" l="1"/>
  <c r="L1632" i="64"/>
  <c r="AJ1632" i="64"/>
  <c r="D1632" i="64"/>
  <c r="AQ1632" i="64" s="1"/>
  <c r="F1632" i="64" l="1"/>
  <c r="U1633" i="64" s="1"/>
  <c r="U1634" i="64" s="1"/>
  <c r="U1635" i="64" s="1"/>
  <c r="U1636" i="64" s="1"/>
  <c r="U1637" i="64" s="1"/>
  <c r="AS1632" i="64"/>
  <c r="I1632" i="64"/>
  <c r="H1632" i="64"/>
  <c r="AI1632" i="64"/>
  <c r="AL1632" i="64" s="1"/>
  <c r="AM1632" i="64" s="1"/>
  <c r="Y1633" i="64" l="1"/>
  <c r="M1633" i="64" s="1"/>
  <c r="AW1632" i="64"/>
  <c r="AH1632" i="64"/>
  <c r="E1632" i="64"/>
  <c r="C1633" i="64" s="1"/>
  <c r="G1633" i="64" s="1"/>
  <c r="AC1633" i="64" s="1"/>
  <c r="AE1633" i="64" l="1"/>
  <c r="AF1633" i="64" s="1"/>
  <c r="AG1635" i="64" s="1"/>
  <c r="V1637" i="64"/>
  <c r="V1638" i="64" s="1"/>
  <c r="D1633" i="64"/>
  <c r="AS1633" i="64" s="1"/>
  <c r="AB1633" i="64"/>
  <c r="J1633" i="64"/>
  <c r="Y1634" i="64" l="1"/>
  <c r="N1639" i="64"/>
  <c r="O1639" i="64"/>
  <c r="P1635" i="64"/>
  <c r="Q1635" i="64"/>
  <c r="K1633" i="64"/>
  <c r="AR1633" i="64" l="1"/>
  <c r="AQ1633" i="64"/>
  <c r="AQ1634" i="64" s="1"/>
  <c r="AQ1635" i="64" s="1"/>
  <c r="AQ1636" i="64" s="1"/>
  <c r="F1633" i="64"/>
  <c r="L1633" i="64"/>
  <c r="AJ1633" i="64"/>
  <c r="H1633" i="64"/>
  <c r="AW1633" i="64" l="1"/>
  <c r="AI1633" i="64"/>
  <c r="I1633" i="64"/>
  <c r="AH1633" i="64"/>
  <c r="AK1633" i="64" l="1"/>
  <c r="M1634" i="64" s="1"/>
  <c r="E1633" i="64"/>
  <c r="C1634" i="64" s="1"/>
  <c r="G1634" i="64" s="1"/>
  <c r="AA1634" i="64"/>
  <c r="D1634" i="64" l="1"/>
  <c r="AB1634" i="64"/>
  <c r="J1634" i="64"/>
  <c r="AA1635" i="64"/>
  <c r="AC1634" i="64"/>
  <c r="AE1634" i="64" l="1"/>
  <c r="AA1636" i="64"/>
  <c r="K1634" i="64"/>
  <c r="AR1634" i="64" s="1"/>
  <c r="AR1635" i="64" s="1"/>
  <c r="AR1636" i="64" s="1"/>
  <c r="AS1634" i="64"/>
  <c r="F1634" i="64" l="1"/>
  <c r="Y1635" i="64"/>
  <c r="M1635" i="64" s="1"/>
  <c r="T1634" i="64"/>
  <c r="AV1635" i="64" s="1"/>
  <c r="AV1636" i="64" s="1"/>
  <c r="AV1637" i="64" s="1"/>
  <c r="AV1638" i="64" s="1"/>
  <c r="AV1639" i="64" s="1"/>
  <c r="H1634" i="64"/>
  <c r="L1634" i="64"/>
  <c r="AJ1634" i="64"/>
  <c r="AA1637" i="64"/>
  <c r="AI1634" i="64" l="1"/>
  <c r="AW1634" i="64"/>
  <c r="I1634" i="64"/>
  <c r="AH1634" i="64"/>
  <c r="AA1638" i="64"/>
  <c r="AB1635" i="64"/>
  <c r="E1634" i="64" l="1"/>
  <c r="C1635" i="64" l="1"/>
  <c r="G1635" i="64" s="1"/>
  <c r="J1635" i="64"/>
  <c r="D1635" i="64"/>
  <c r="K1635" i="64" l="1"/>
  <c r="X1636" i="64" s="1"/>
  <c r="X1637" i="64" s="1"/>
  <c r="X1638" i="64" s="1"/>
  <c r="X1639" i="64" s="1"/>
  <c r="X1640" i="64" s="1"/>
  <c r="AC1635" i="64"/>
  <c r="AS1635" i="64"/>
  <c r="AE1635" i="64" l="1"/>
  <c r="Y1636" i="64"/>
  <c r="M1636" i="64" s="1"/>
  <c r="AW1635" i="64"/>
  <c r="AJ1635" i="64"/>
  <c r="H1635" i="64"/>
  <c r="L1635" i="64"/>
  <c r="F1635" i="64"/>
  <c r="AH1635" i="64" l="1"/>
  <c r="I1635" i="64"/>
  <c r="AI1635" i="64"/>
  <c r="E1635" i="64" l="1"/>
  <c r="C1636" i="64" l="1"/>
  <c r="G1636" i="64" s="1"/>
  <c r="W1636" i="64" s="1"/>
  <c r="W1637" i="64" s="1"/>
  <c r="W1638" i="64" s="1"/>
  <c r="W1639" i="64" s="1"/>
  <c r="J1636" i="64"/>
  <c r="D1636" i="64"/>
  <c r="K1636" i="64" l="1"/>
  <c r="F1636" i="64" s="1"/>
  <c r="AN1642" i="64"/>
  <c r="T1642" i="64" s="1"/>
  <c r="T1643" i="64" s="1"/>
  <c r="AC1636" i="64"/>
  <c r="AS1636" i="64"/>
  <c r="AE1636" i="64" l="1"/>
  <c r="Y1637" i="64"/>
  <c r="AW1636" i="64"/>
  <c r="AB1636" i="64"/>
  <c r="H1636" i="64"/>
  <c r="AR1637" i="64" s="1"/>
  <c r="AJ1636" i="64"/>
  <c r="L1636" i="64"/>
  <c r="M1637" i="64" l="1"/>
  <c r="AO1637" i="64"/>
  <c r="AT1640" i="64"/>
  <c r="AU1640" i="64"/>
  <c r="Z1640" i="64"/>
  <c r="I1636" i="64"/>
  <c r="AI1636" i="64"/>
  <c r="AP1637" i="64"/>
  <c r="AH1636" i="64"/>
  <c r="AB1637" i="64" l="1"/>
  <c r="R1638" i="64"/>
  <c r="R1639" i="64" s="1"/>
  <c r="R1640" i="64" s="1"/>
  <c r="R1641" i="64" s="1"/>
  <c r="S1642" i="64" s="1"/>
  <c r="S1643" i="64" s="1"/>
  <c r="E1636" i="64"/>
  <c r="R1642" i="64" l="1"/>
  <c r="C1637" i="64"/>
  <c r="G1637" i="64" s="1"/>
  <c r="J1637" i="64"/>
  <c r="K1637" i="64" l="1"/>
  <c r="AC1637" i="64"/>
  <c r="AE1637" i="64" l="1"/>
  <c r="AJ1637" i="64"/>
  <c r="L1637" i="64"/>
  <c r="D1637" i="64"/>
  <c r="AQ1637" i="64" s="1"/>
  <c r="F1637" i="64" l="1"/>
  <c r="U1638" i="64" s="1"/>
  <c r="U1639" i="64" s="1"/>
  <c r="U1640" i="64" s="1"/>
  <c r="U1641" i="64" s="1"/>
  <c r="U1642" i="64" s="1"/>
  <c r="I1637" i="64"/>
  <c r="AS1637" i="64"/>
  <c r="H1637" i="64"/>
  <c r="AI1637" i="64"/>
  <c r="AL1637" i="64" s="1"/>
  <c r="AM1637" i="64" s="1"/>
  <c r="Y1638" i="64" l="1"/>
  <c r="M1638" i="64" s="1"/>
  <c r="AW1637" i="64"/>
  <c r="AH1637" i="64"/>
  <c r="E1637" i="64"/>
  <c r="C1638" i="64" s="1"/>
  <c r="G1638" i="64" s="1"/>
  <c r="AC1638" i="64" s="1"/>
  <c r="AE1638" i="64" l="1"/>
  <c r="AF1638" i="64" s="1"/>
  <c r="AG1640" i="64" s="1"/>
  <c r="V1642" i="64"/>
  <c r="V1643" i="64" s="1"/>
  <c r="D1638" i="64"/>
  <c r="AS1638" i="64" s="1"/>
  <c r="AB1638" i="64"/>
  <c r="J1638" i="64"/>
  <c r="Y1639" i="64" l="1"/>
  <c r="N1644" i="64"/>
  <c r="O1644" i="64"/>
  <c r="P1640" i="64"/>
  <c r="Q1640" i="64"/>
  <c r="K1638" i="64"/>
  <c r="AR1638" i="64" l="1"/>
  <c r="AQ1638" i="64"/>
  <c r="AQ1639" i="64" s="1"/>
  <c r="AQ1640" i="64" s="1"/>
  <c r="AQ1641" i="64" s="1"/>
  <c r="F1638" i="64"/>
  <c r="AJ1638" i="64"/>
  <c r="L1638" i="64"/>
  <c r="H1638" i="64"/>
  <c r="AW1638" i="64" l="1"/>
  <c r="I1638" i="64"/>
  <c r="AI1638" i="64"/>
  <c r="AH1638" i="64"/>
  <c r="AK1638" i="64" l="1"/>
  <c r="M1639" i="64" s="1"/>
  <c r="AA1639" i="64"/>
  <c r="E1638" i="64"/>
  <c r="C1639" i="64" s="1"/>
  <c r="G1639" i="64" s="1"/>
  <c r="AB1639" i="64" l="1"/>
  <c r="D1639" i="64"/>
  <c r="AS1639" i="64" s="1"/>
  <c r="J1639" i="64"/>
  <c r="AC1639" i="64"/>
  <c r="AA1640" i="64"/>
  <c r="Y1640" i="64" l="1"/>
  <c r="M1640" i="64" s="1"/>
  <c r="AE1639" i="64"/>
  <c r="K1639" i="64"/>
  <c r="AR1639" i="64" s="1"/>
  <c r="AR1640" i="64" s="1"/>
  <c r="AR1641" i="64" s="1"/>
  <c r="AA1641" i="64"/>
  <c r="T1639" i="64" l="1"/>
  <c r="AV1640" i="64" s="1"/>
  <c r="AV1641" i="64" s="1"/>
  <c r="AV1642" i="64" s="1"/>
  <c r="AV1643" i="64" s="1"/>
  <c r="AV1644" i="64" s="1"/>
  <c r="H1639" i="64"/>
  <c r="L1639" i="64"/>
  <c r="AJ1639" i="64"/>
  <c r="F1639" i="64"/>
  <c r="AA1642" i="64"/>
  <c r="AB1640" i="64"/>
  <c r="AA1643" i="64" l="1"/>
  <c r="AW1639" i="64"/>
  <c r="AI1639" i="64"/>
  <c r="I1639" i="64"/>
  <c r="AH1639" i="64"/>
  <c r="E1639" i="64" l="1"/>
  <c r="C1640" i="64" l="1"/>
  <c r="G1640" i="64" s="1"/>
  <c r="D1640" i="64"/>
  <c r="J1640" i="64"/>
  <c r="K1640" i="64" l="1"/>
  <c r="X1641" i="64" s="1"/>
  <c r="X1642" i="64" s="1"/>
  <c r="X1643" i="64" s="1"/>
  <c r="X1644" i="64" s="1"/>
  <c r="X1645" i="64" s="1"/>
  <c r="AS1640" i="64"/>
  <c r="AC1640" i="64"/>
  <c r="F1640" i="64" l="1"/>
  <c r="Y1641" i="64"/>
  <c r="M1641" i="64" s="1"/>
  <c r="AW1640" i="64"/>
  <c r="AE1640" i="64"/>
  <c r="H1640" i="64"/>
  <c r="AJ1640" i="64"/>
  <c r="L1640" i="64"/>
  <c r="I1640" i="64" l="1"/>
  <c r="AI1640" i="64"/>
  <c r="AH1640" i="64"/>
  <c r="E1640" i="64" l="1"/>
  <c r="C1641" i="64" l="1"/>
  <c r="G1641" i="64" s="1"/>
  <c r="W1641" i="64" s="1"/>
  <c r="W1642" i="64" s="1"/>
  <c r="W1643" i="64" s="1"/>
  <c r="W1644" i="64" s="1"/>
  <c r="J1641" i="64"/>
  <c r="D1641" i="64"/>
  <c r="K1641" i="64" l="1"/>
  <c r="AN1647" i="64"/>
  <c r="T1647" i="64" s="1"/>
  <c r="T1648" i="64" s="1"/>
  <c r="AS1641" i="64"/>
  <c r="AC1641" i="64"/>
  <c r="AB1641" i="64" l="1"/>
  <c r="AE1641" i="64"/>
  <c r="Y1642" i="64"/>
  <c r="AW1641" i="64"/>
  <c r="L1641" i="64"/>
  <c r="H1641" i="64"/>
  <c r="AR1642" i="64" s="1"/>
  <c r="AJ1641" i="64"/>
  <c r="F1641" i="64"/>
  <c r="M1642" i="64" l="1"/>
  <c r="AO1642" i="64"/>
  <c r="AI1641" i="64"/>
  <c r="AP1642" i="64"/>
  <c r="AH1641" i="64"/>
  <c r="I1641" i="64"/>
  <c r="AU1645" i="64"/>
  <c r="AT1645" i="64"/>
  <c r="Z1645" i="64"/>
  <c r="AB1642" i="64" l="1"/>
  <c r="R1643" i="64"/>
  <c r="R1644" i="64" s="1"/>
  <c r="R1645" i="64" s="1"/>
  <c r="R1646" i="64" s="1"/>
  <c r="R1647" i="64" s="1"/>
  <c r="E1641" i="64"/>
  <c r="S1647" i="64" l="1"/>
  <c r="S1648" i="64" s="1"/>
  <c r="C1642" i="64"/>
  <c r="G1642" i="64" s="1"/>
  <c r="J1642" i="64"/>
  <c r="AC1642" i="64" l="1"/>
  <c r="K1642" i="64"/>
  <c r="AJ1642" i="64" l="1"/>
  <c r="L1642" i="64"/>
  <c r="D1642" i="64"/>
  <c r="AQ1642" i="64" s="1"/>
  <c r="AE1642" i="64"/>
  <c r="F1642" i="64" l="1"/>
  <c r="U1643" i="64" s="1"/>
  <c r="U1644" i="64" s="1"/>
  <c r="U1645" i="64" s="1"/>
  <c r="U1646" i="64" s="1"/>
  <c r="U1647" i="64" s="1"/>
  <c r="AS1642" i="64"/>
  <c r="I1642" i="64"/>
  <c r="AI1642" i="64"/>
  <c r="AL1642" i="64" s="1"/>
  <c r="AM1642" i="64" s="1"/>
  <c r="H1642" i="64"/>
  <c r="E1642" i="64" l="1"/>
  <c r="C1643" i="64" s="1"/>
  <c r="G1643" i="64" s="1"/>
  <c r="AC1643" i="64" s="1"/>
  <c r="AH1642" i="64"/>
  <c r="Y1643" i="64"/>
  <c r="M1643" i="64" s="1"/>
  <c r="AW1642" i="64"/>
  <c r="AB1643" i="64" l="1"/>
  <c r="D1643" i="64"/>
  <c r="J1643" i="64"/>
  <c r="V1647" i="64"/>
  <c r="V1648" i="64" s="1"/>
  <c r="AE1643" i="64"/>
  <c r="AF1643" i="64" s="1"/>
  <c r="AG1645" i="64" s="1"/>
  <c r="Q1645" i="64" l="1"/>
  <c r="P1645" i="64"/>
  <c r="N1649" i="64"/>
  <c r="O1649" i="64"/>
  <c r="AS1643" i="64"/>
  <c r="K1643" i="64"/>
  <c r="AQ1643" i="64" l="1"/>
  <c r="AQ1644" i="64" s="1"/>
  <c r="AQ1645" i="64" s="1"/>
  <c r="AQ1646" i="64" s="1"/>
  <c r="AR1643" i="64"/>
  <c r="L1643" i="64"/>
  <c r="AJ1643" i="64"/>
  <c r="H1643" i="64"/>
  <c r="Y1644" i="64"/>
  <c r="F1643" i="64"/>
  <c r="AW1643" i="64" l="1"/>
  <c r="AI1643" i="64"/>
  <c r="I1643" i="64"/>
  <c r="AH1643" i="64"/>
  <c r="AK1643" i="64" l="1"/>
  <c r="AA1644" i="64" s="1"/>
  <c r="AA1645" i="64" s="1"/>
  <c r="M1644" i="64"/>
  <c r="E1643" i="64"/>
  <c r="C1644" i="64" s="1"/>
  <c r="G1644" i="64" s="1"/>
  <c r="AB1644" i="64" l="1"/>
  <c r="D1644" i="64"/>
  <c r="J1644" i="64"/>
  <c r="AA1646" i="64"/>
  <c r="AC1644" i="64"/>
  <c r="AE1644" i="64" l="1"/>
  <c r="AA1647" i="64"/>
  <c r="K1644" i="64"/>
  <c r="AR1644" i="64" s="1"/>
  <c r="AR1645" i="64" s="1"/>
  <c r="AR1646" i="64" s="1"/>
  <c r="AS1644" i="64"/>
  <c r="Y1645" i="64" l="1"/>
  <c r="M1645" i="64" s="1"/>
  <c r="T1644" i="64"/>
  <c r="AV1645" i="64" s="1"/>
  <c r="AV1646" i="64" s="1"/>
  <c r="AV1647" i="64" s="1"/>
  <c r="AV1648" i="64" s="1"/>
  <c r="AV1649" i="64" s="1"/>
  <c r="H1644" i="64"/>
  <c r="AJ1644" i="64"/>
  <c r="L1644" i="64"/>
  <c r="F1644" i="64"/>
  <c r="AA1648" i="64"/>
  <c r="I1644" i="64" l="1"/>
  <c r="AI1644" i="64"/>
  <c r="AW1644" i="64"/>
  <c r="AH1644" i="64"/>
  <c r="AB1645" i="64"/>
  <c r="E1644" i="64" l="1"/>
  <c r="C1645" i="64" l="1"/>
  <c r="G1645" i="64" s="1"/>
  <c r="J1645" i="64"/>
  <c r="D1645" i="64"/>
  <c r="K1645" i="64" l="1"/>
  <c r="X1646" i="64" s="1"/>
  <c r="X1647" i="64" s="1"/>
  <c r="X1648" i="64" s="1"/>
  <c r="X1649" i="64" s="1"/>
  <c r="X1650" i="64" s="1"/>
  <c r="AC1645" i="64"/>
  <c r="AS1645" i="64"/>
  <c r="AE1645" i="64" l="1"/>
  <c r="Y1646" i="64"/>
  <c r="M1646" i="64" s="1"/>
  <c r="AW1645" i="64"/>
  <c r="L1645" i="64"/>
  <c r="H1645" i="64"/>
  <c r="AJ1645" i="64"/>
  <c r="F1645" i="64"/>
  <c r="AH1645" i="64" l="1"/>
  <c r="AI1645" i="64"/>
  <c r="I1645" i="64"/>
  <c r="E1645" i="64" l="1"/>
  <c r="C1646" i="64" l="1"/>
  <c r="G1646" i="64" s="1"/>
  <c r="W1646" i="64" s="1"/>
  <c r="W1647" i="64" s="1"/>
  <c r="W1648" i="64" s="1"/>
  <c r="W1649" i="64" s="1"/>
  <c r="J1646" i="64"/>
  <c r="D1646" i="64"/>
  <c r="K1646" i="64" l="1"/>
  <c r="AN1652" i="64"/>
  <c r="T1652" i="64" s="1"/>
  <c r="T1653" i="64" s="1"/>
  <c r="AC1646" i="64"/>
  <c r="AS1646" i="64"/>
  <c r="AB1646" i="64" l="1"/>
  <c r="Y1647" i="64"/>
  <c r="AW1646" i="64"/>
  <c r="AE1646" i="64"/>
  <c r="H1646" i="64"/>
  <c r="AR1647" i="64" s="1"/>
  <c r="L1646" i="64"/>
  <c r="AJ1646" i="64"/>
  <c r="F1646" i="64"/>
  <c r="M1647" i="64" l="1"/>
  <c r="AO1647" i="64"/>
  <c r="I1646" i="64"/>
  <c r="AI1646" i="64"/>
  <c r="AH1646" i="64"/>
  <c r="AP1647" i="64"/>
  <c r="AU1650" i="64"/>
  <c r="Z1650" i="64"/>
  <c r="AT1650" i="64"/>
  <c r="AB1647" i="64" l="1"/>
  <c r="R1648" i="64"/>
  <c r="R1649" i="64" s="1"/>
  <c r="R1650" i="64" s="1"/>
  <c r="R1651" i="64" s="1"/>
  <c r="R1652" i="64" s="1"/>
  <c r="E1646" i="64"/>
  <c r="S1652" i="64" l="1"/>
  <c r="S1653" i="64" s="1"/>
  <c r="C1647" i="64"/>
  <c r="G1647" i="64" s="1"/>
  <c r="J1647" i="64"/>
  <c r="AC1647" i="64" l="1"/>
  <c r="K1647" i="64"/>
  <c r="L1647" i="64" l="1"/>
  <c r="AJ1647" i="64"/>
  <c r="D1647" i="64"/>
  <c r="AQ1647" i="64" s="1"/>
  <c r="AE1647" i="64"/>
  <c r="F1647" i="64" l="1"/>
  <c r="U1648" i="64" s="1"/>
  <c r="U1649" i="64" s="1"/>
  <c r="U1650" i="64" s="1"/>
  <c r="U1651" i="64" s="1"/>
  <c r="U1652" i="64" s="1"/>
  <c r="I1647" i="64"/>
  <c r="AS1647" i="64"/>
  <c r="AI1647" i="64"/>
  <c r="AL1647" i="64" s="1"/>
  <c r="AM1647" i="64" s="1"/>
  <c r="H1647" i="64"/>
  <c r="AH1647" i="64" l="1"/>
  <c r="Y1648" i="64"/>
  <c r="M1648" i="64" s="1"/>
  <c r="AW1647" i="64"/>
  <c r="E1647" i="64"/>
  <c r="C1648" i="64" s="1"/>
  <c r="G1648" i="64" s="1"/>
  <c r="AC1648" i="64" s="1"/>
  <c r="V1652" i="64" l="1"/>
  <c r="V1653" i="64" s="1"/>
  <c r="D1648" i="64"/>
  <c r="AS1648" i="64" s="1"/>
  <c r="AB1648" i="64"/>
  <c r="J1648" i="64"/>
  <c r="AE1648" i="64"/>
  <c r="AF1648" i="64" s="1"/>
  <c r="AG1650" i="64" s="1"/>
  <c r="K1648" i="64" l="1"/>
  <c r="Q1650" i="64"/>
  <c r="P1650" i="64"/>
  <c r="Y1649" i="64"/>
  <c r="N1654" i="64"/>
  <c r="O1654" i="64"/>
  <c r="AQ1648" i="64" l="1"/>
  <c r="AQ1649" i="64" s="1"/>
  <c r="AQ1650" i="64" s="1"/>
  <c r="AQ1651" i="64" s="1"/>
  <c r="F1648" i="64"/>
  <c r="AR1648" i="64"/>
  <c r="L1648" i="64"/>
  <c r="AJ1648" i="64"/>
  <c r="H1648" i="64"/>
  <c r="AW1648" i="64" l="1"/>
  <c r="AI1648" i="64"/>
  <c r="AH1648" i="64"/>
  <c r="I1648" i="64"/>
  <c r="AK1648" i="64" l="1"/>
  <c r="M1649" i="64" s="1"/>
  <c r="E1648" i="64"/>
  <c r="C1649" i="64" s="1"/>
  <c r="G1649" i="64" s="1"/>
  <c r="AA1649" i="64"/>
  <c r="AA1650" i="64" l="1"/>
  <c r="AB1649" i="64"/>
  <c r="D1649" i="64"/>
  <c r="J1649" i="64"/>
  <c r="AC1649" i="64"/>
  <c r="AE1649" i="64" l="1"/>
  <c r="K1649" i="64"/>
  <c r="AR1649" i="64" s="1"/>
  <c r="AR1650" i="64" s="1"/>
  <c r="AR1651" i="64" s="1"/>
  <c r="AA1651" i="64"/>
  <c r="AS1649" i="64"/>
  <c r="Y1650" i="64" l="1"/>
  <c r="M1650" i="64" s="1"/>
  <c r="AA1652" i="64"/>
  <c r="T1649" i="64"/>
  <c r="AV1650" i="64" s="1"/>
  <c r="AV1651" i="64" s="1"/>
  <c r="AV1652" i="64" s="1"/>
  <c r="AV1653" i="64" s="1"/>
  <c r="AV1654" i="64" s="1"/>
  <c r="AJ1649" i="64"/>
  <c r="H1649" i="64"/>
  <c r="L1649" i="64"/>
  <c r="F1649" i="64"/>
  <c r="AH1649" i="64" l="1"/>
  <c r="AI1649" i="64"/>
  <c r="AW1649" i="64"/>
  <c r="AA1653" i="64"/>
  <c r="I1649" i="64"/>
  <c r="AB1650" i="64"/>
  <c r="E1649" i="64" l="1"/>
  <c r="C1650" i="64" l="1"/>
  <c r="G1650" i="64" s="1"/>
  <c r="D1650" i="64"/>
  <c r="J1650" i="64"/>
  <c r="K1650" i="64" l="1"/>
  <c r="X1651" i="64" s="1"/>
  <c r="X1652" i="64" s="1"/>
  <c r="X1653" i="64" s="1"/>
  <c r="X1654" i="64" s="1"/>
  <c r="X1655" i="64" s="1"/>
  <c r="AC1650" i="64"/>
  <c r="AS1650" i="64"/>
  <c r="AE1650" i="64" l="1"/>
  <c r="Y1651" i="64"/>
  <c r="M1651" i="64" s="1"/>
  <c r="AW1650" i="64"/>
  <c r="L1650" i="64"/>
  <c r="H1650" i="64"/>
  <c r="AJ1650" i="64"/>
  <c r="F1650" i="64"/>
  <c r="AI1650" i="64" l="1"/>
  <c r="I1650" i="64"/>
  <c r="AH1650" i="64"/>
  <c r="E1650" i="64" l="1"/>
  <c r="C1651" i="64" l="1"/>
  <c r="G1651" i="64" s="1"/>
  <c r="W1651" i="64" s="1"/>
  <c r="W1652" i="64" s="1"/>
  <c r="W1653" i="64" s="1"/>
  <c r="W1654" i="64" s="1"/>
  <c r="D1651" i="64"/>
  <c r="J1651" i="64"/>
  <c r="K1651" i="64" l="1"/>
  <c r="F1651" i="64" s="1"/>
  <c r="AN1657" i="64"/>
  <c r="T1657" i="64" s="1"/>
  <c r="T1658" i="64" s="1"/>
  <c r="AC1651" i="64"/>
  <c r="AS1651" i="64"/>
  <c r="Y1652" i="64" l="1"/>
  <c r="AW1651" i="64"/>
  <c r="AE1651" i="64"/>
  <c r="AB1651" i="64"/>
  <c r="AJ1651" i="64"/>
  <c r="H1651" i="64"/>
  <c r="AR1652" i="64" s="1"/>
  <c r="L1651" i="64"/>
  <c r="M1652" i="64" l="1"/>
  <c r="AO1652" i="64"/>
  <c r="Z1655" i="64"/>
  <c r="AT1655" i="64"/>
  <c r="AU1655" i="64"/>
  <c r="I1651" i="64"/>
  <c r="AH1651" i="64"/>
  <c r="AP1652" i="64"/>
  <c r="AI1651" i="64"/>
  <c r="R1653" i="64" l="1"/>
  <c r="R1654" i="64" s="1"/>
  <c r="R1655" i="64" s="1"/>
  <c r="R1656" i="64" s="1"/>
  <c r="S1657" i="64" s="1"/>
  <c r="S1658" i="64" s="1"/>
  <c r="AB1652" i="64"/>
  <c r="E1651" i="64"/>
  <c r="C1652" i="64" s="1"/>
  <c r="G1652" i="64" s="1"/>
  <c r="R1657" i="64" l="1"/>
  <c r="AC1652" i="64"/>
  <c r="J1652" i="64"/>
  <c r="K1652" i="64" l="1"/>
  <c r="AE1652" i="64"/>
  <c r="AJ1652" i="64" l="1"/>
  <c r="L1652" i="64"/>
  <c r="D1652" i="64"/>
  <c r="AQ1652" i="64" s="1"/>
  <c r="F1652" i="64" l="1"/>
  <c r="U1653" i="64" s="1"/>
  <c r="U1654" i="64" s="1"/>
  <c r="U1655" i="64" s="1"/>
  <c r="U1656" i="64" s="1"/>
  <c r="U1657" i="64" s="1"/>
  <c r="AS1652" i="64"/>
  <c r="I1652" i="64"/>
  <c r="AI1652" i="64"/>
  <c r="AL1652" i="64" s="1"/>
  <c r="AM1652" i="64" s="1"/>
  <c r="H1652" i="64"/>
  <c r="E1652" i="64" l="1"/>
  <c r="C1653" i="64" s="1"/>
  <c r="G1653" i="64" s="1"/>
  <c r="AC1653" i="64" s="1"/>
  <c r="AH1652" i="64"/>
  <c r="Y1653" i="64"/>
  <c r="M1653" i="64" s="1"/>
  <c r="AW1652" i="64"/>
  <c r="D1653" i="64" l="1"/>
  <c r="AB1653" i="64"/>
  <c r="J1653" i="64"/>
  <c r="V1657" i="64"/>
  <c r="V1658" i="64" s="1"/>
  <c r="AE1653" i="64"/>
  <c r="AF1653" i="64" s="1"/>
  <c r="AG1655" i="64" s="1"/>
  <c r="Q1655" i="64" l="1"/>
  <c r="P1655" i="64"/>
  <c r="N1659" i="64"/>
  <c r="O1659" i="64"/>
  <c r="K1653" i="64"/>
  <c r="AS1653" i="64"/>
  <c r="AQ1653" i="64" l="1"/>
  <c r="AQ1654" i="64" s="1"/>
  <c r="AQ1655" i="64" s="1"/>
  <c r="AQ1656" i="64" s="1"/>
  <c r="AR1653" i="64"/>
  <c r="L1653" i="64"/>
  <c r="AJ1653" i="64"/>
  <c r="H1653" i="64"/>
  <c r="Y1654" i="64"/>
  <c r="F1653" i="64"/>
  <c r="AH1653" i="64" l="1"/>
  <c r="AI1653" i="64"/>
  <c r="AW1653" i="64"/>
  <c r="I1653" i="64"/>
  <c r="AK1653" i="64" l="1"/>
  <c r="AA1654" i="64" s="1"/>
  <c r="AA1655" i="64" s="1"/>
  <c r="E1653" i="64"/>
  <c r="C1654" i="64" s="1"/>
  <c r="G1654" i="64" s="1"/>
  <c r="M1654" i="64" l="1"/>
  <c r="D1654" i="64" s="1"/>
  <c r="AS1654" i="64" s="1"/>
  <c r="AC1654" i="64"/>
  <c r="AA1656" i="64"/>
  <c r="J1654" i="64" l="1"/>
  <c r="AB1654" i="64"/>
  <c r="Y1655" i="64"/>
  <c r="M1655" i="64" s="1"/>
  <c r="AE1654" i="64"/>
  <c r="K1654" i="64"/>
  <c r="AR1654" i="64" s="1"/>
  <c r="AR1655" i="64" s="1"/>
  <c r="AR1656" i="64" s="1"/>
  <c r="AA1657" i="64"/>
  <c r="T1654" i="64" l="1"/>
  <c r="AV1655" i="64" s="1"/>
  <c r="AV1656" i="64" s="1"/>
  <c r="AV1657" i="64" s="1"/>
  <c r="AV1658" i="64" s="1"/>
  <c r="AV1659" i="64" s="1"/>
  <c r="L1654" i="64"/>
  <c r="H1654" i="64"/>
  <c r="AJ1654" i="64"/>
  <c r="F1654" i="64"/>
  <c r="AA1658" i="64"/>
  <c r="AB1655" i="64"/>
  <c r="AI1654" i="64" l="1"/>
  <c r="AW1654" i="64"/>
  <c r="AH1654" i="64"/>
  <c r="I1654" i="64"/>
  <c r="E1654" i="64" l="1"/>
  <c r="C1655" i="64" l="1"/>
  <c r="G1655" i="64" s="1"/>
  <c r="D1655" i="64"/>
  <c r="J1655" i="64"/>
  <c r="K1655" i="64" l="1"/>
  <c r="AS1655" i="64"/>
  <c r="AC1655" i="64"/>
  <c r="F1655" i="64" l="1"/>
  <c r="X1656" i="64"/>
  <c r="X1657" i="64" s="1"/>
  <c r="X1658" i="64" s="1"/>
  <c r="X1659" i="64" s="1"/>
  <c r="X1660" i="64" s="1"/>
  <c r="Y1656" i="64"/>
  <c r="M1656" i="64" s="1"/>
  <c r="AW1655" i="64"/>
  <c r="AE1655" i="64"/>
  <c r="AJ1655" i="64"/>
  <c r="H1655" i="64"/>
  <c r="L1655" i="64"/>
  <c r="I1655" i="64" l="1"/>
  <c r="AH1655" i="64"/>
  <c r="AI1655" i="64"/>
  <c r="E1655" i="64" l="1"/>
  <c r="C1656" i="64" l="1"/>
  <c r="G1656" i="64" s="1"/>
  <c r="W1656" i="64" s="1"/>
  <c r="W1657" i="64" s="1"/>
  <c r="W1658" i="64" s="1"/>
  <c r="W1659" i="64" s="1"/>
  <c r="D1656" i="64"/>
  <c r="J1656" i="64"/>
  <c r="K1656" i="64" l="1"/>
  <c r="F1656" i="64" s="1"/>
  <c r="AN1662" i="64"/>
  <c r="T1662" i="64" s="1"/>
  <c r="T1663" i="64" s="1"/>
  <c r="AS1656" i="64"/>
  <c r="AC1656" i="64"/>
  <c r="AE1656" i="64" l="1"/>
  <c r="AB1656" i="64"/>
  <c r="Y1657" i="64"/>
  <c r="AW1656" i="64"/>
  <c r="L1656" i="64"/>
  <c r="AJ1656" i="64"/>
  <c r="H1656" i="64"/>
  <c r="AR1657" i="64" s="1"/>
  <c r="M1657" i="64" l="1"/>
  <c r="AO1657" i="64"/>
  <c r="Z1660" i="64"/>
  <c r="AU1660" i="64"/>
  <c r="AT1660" i="64"/>
  <c r="AI1656" i="64"/>
  <c r="AP1657" i="64"/>
  <c r="AH1656" i="64"/>
  <c r="I1656" i="64"/>
  <c r="AB1657" i="64" l="1"/>
  <c r="R1658" i="64"/>
  <c r="R1659" i="64" s="1"/>
  <c r="R1660" i="64" s="1"/>
  <c r="R1661" i="64" s="1"/>
  <c r="R1662" i="64" s="1"/>
  <c r="E1656" i="64"/>
  <c r="S1662" i="64" l="1"/>
  <c r="S1663" i="64" s="1"/>
  <c r="C1657" i="64"/>
  <c r="G1657" i="64" s="1"/>
  <c r="J1657" i="64"/>
  <c r="AC1657" i="64" l="1"/>
  <c r="K1657" i="64"/>
  <c r="AE1657" i="64" l="1"/>
  <c r="AJ1657" i="64"/>
  <c r="L1657" i="64"/>
  <c r="D1657" i="64"/>
  <c r="AQ1657" i="64" s="1"/>
  <c r="F1657" i="64" l="1"/>
  <c r="U1658" i="64" s="1"/>
  <c r="U1659" i="64" s="1"/>
  <c r="U1660" i="64" s="1"/>
  <c r="U1661" i="64" s="1"/>
  <c r="U1662" i="64" s="1"/>
  <c r="AS1657" i="64"/>
  <c r="I1657" i="64"/>
  <c r="H1657" i="64"/>
  <c r="AI1657" i="64"/>
  <c r="AL1657" i="64" s="1"/>
  <c r="AM1657" i="64" s="1"/>
  <c r="E1657" i="64" l="1"/>
  <c r="C1658" i="64" s="1"/>
  <c r="G1658" i="64" s="1"/>
  <c r="AC1658" i="64" s="1"/>
  <c r="AH1657" i="64"/>
  <c r="Y1658" i="64"/>
  <c r="M1658" i="64" s="1"/>
  <c r="AW1657" i="64"/>
  <c r="AB1658" i="64" l="1"/>
  <c r="D1658" i="64"/>
  <c r="J1658" i="64"/>
  <c r="V1662" i="64"/>
  <c r="V1663" i="64" s="1"/>
  <c r="AE1658" i="64"/>
  <c r="AF1658" i="64" s="1"/>
  <c r="AG1660" i="64" s="1"/>
  <c r="P1660" i="64" l="1"/>
  <c r="Q1660" i="64"/>
  <c r="N1664" i="64"/>
  <c r="O1664" i="64"/>
  <c r="K1658" i="64"/>
  <c r="AS1658" i="64"/>
  <c r="AQ1658" i="64" l="1"/>
  <c r="AQ1659" i="64" s="1"/>
  <c r="AQ1660" i="64" s="1"/>
  <c r="AQ1661" i="64" s="1"/>
  <c r="AR1658" i="64"/>
  <c r="AJ1658" i="64"/>
  <c r="L1658" i="64"/>
  <c r="H1658" i="64"/>
  <c r="Y1659" i="64"/>
  <c r="F1658" i="64"/>
  <c r="AH1658" i="64" l="1"/>
  <c r="I1658" i="64"/>
  <c r="AW1658" i="64"/>
  <c r="AI1658" i="64"/>
  <c r="AK1658" i="64" l="1"/>
  <c r="AA1659" i="64" s="1"/>
  <c r="AA1660" i="64" s="1"/>
  <c r="E1658" i="64"/>
  <c r="C1659" i="64" s="1"/>
  <c r="G1659" i="64" s="1"/>
  <c r="M1659" i="64" l="1"/>
  <c r="D1659" i="64" s="1"/>
  <c r="AA1661" i="64"/>
  <c r="AC1659" i="64"/>
  <c r="J1659" i="64" l="1"/>
  <c r="K1659" i="64" s="1"/>
  <c r="AB1659" i="64"/>
  <c r="AE1659" i="64"/>
  <c r="AA1662" i="64"/>
  <c r="AS1659" i="64"/>
  <c r="AR1659" i="64" l="1"/>
  <c r="AR1660" i="64" s="1"/>
  <c r="AR1661" i="64" s="1"/>
  <c r="F1659" i="64"/>
  <c r="Y1660" i="64"/>
  <c r="M1660" i="64" s="1"/>
  <c r="AA1663" i="64"/>
  <c r="T1659" i="64"/>
  <c r="AV1660" i="64" s="1"/>
  <c r="AV1661" i="64" s="1"/>
  <c r="AV1662" i="64" s="1"/>
  <c r="AV1663" i="64" s="1"/>
  <c r="AV1664" i="64" s="1"/>
  <c r="H1659" i="64"/>
  <c r="L1659" i="64"/>
  <c r="AJ1659" i="64"/>
  <c r="AH1659" i="64" l="1"/>
  <c r="I1659" i="64"/>
  <c r="AW1659" i="64"/>
  <c r="AI1659" i="64"/>
  <c r="AB1660" i="64"/>
  <c r="E1659" i="64" l="1"/>
  <c r="C1660" i="64" l="1"/>
  <c r="G1660" i="64" s="1"/>
  <c r="J1660" i="64"/>
  <c r="D1660" i="64"/>
  <c r="K1660" i="64" l="1"/>
  <c r="AC1660" i="64"/>
  <c r="AS1660" i="64"/>
  <c r="F1660" i="64" l="1"/>
  <c r="X1661" i="64"/>
  <c r="X1662" i="64" s="1"/>
  <c r="X1663" i="64" s="1"/>
  <c r="X1664" i="64" s="1"/>
  <c r="X1665" i="64" s="1"/>
  <c r="Y1661" i="64"/>
  <c r="M1661" i="64" s="1"/>
  <c r="AW1660" i="64"/>
  <c r="AE1660" i="64"/>
  <c r="H1660" i="64"/>
  <c r="AJ1660" i="64"/>
  <c r="L1660" i="64"/>
  <c r="I1660" i="64" l="1"/>
  <c r="AI1660" i="64"/>
  <c r="AH1660" i="64"/>
  <c r="E1660" i="64" l="1"/>
  <c r="C1661" i="64" l="1"/>
  <c r="G1661" i="64" s="1"/>
  <c r="W1661" i="64" s="1"/>
  <c r="W1662" i="64" s="1"/>
  <c r="W1663" i="64" s="1"/>
  <c r="W1664" i="64" s="1"/>
  <c r="J1661" i="64"/>
  <c r="D1661" i="64"/>
  <c r="K1661" i="64" l="1"/>
  <c r="AN1667" i="64"/>
  <c r="T1667" i="64" s="1"/>
  <c r="T1668" i="64" s="1"/>
  <c r="AS1661" i="64"/>
  <c r="AC1661" i="64"/>
  <c r="AE1661" i="64" l="1"/>
  <c r="Y1662" i="64"/>
  <c r="AW1661" i="64"/>
  <c r="AB1661" i="64"/>
  <c r="L1661" i="64"/>
  <c r="AJ1661" i="64"/>
  <c r="H1661" i="64"/>
  <c r="AR1662" i="64" s="1"/>
  <c r="F1661" i="64"/>
  <c r="M1662" i="64" l="1"/>
  <c r="AO1662" i="64"/>
  <c r="AT1665" i="64"/>
  <c r="AU1665" i="64"/>
  <c r="Z1665" i="64"/>
  <c r="AI1661" i="64"/>
  <c r="AH1661" i="64"/>
  <c r="AP1662" i="64"/>
  <c r="I1661" i="64"/>
  <c r="AB1662" i="64" l="1"/>
  <c r="R1663" i="64"/>
  <c r="R1664" i="64" s="1"/>
  <c r="R1665" i="64" s="1"/>
  <c r="R1666" i="64" s="1"/>
  <c r="R1667" i="64" s="1"/>
  <c r="E1661" i="64"/>
  <c r="S1667" i="64" l="1"/>
  <c r="S1668" i="64" s="1"/>
  <c r="C1662" i="64"/>
  <c r="G1662" i="64" s="1"/>
  <c r="J1662" i="64"/>
  <c r="AC1662" i="64" l="1"/>
  <c r="K1662" i="64"/>
  <c r="L1662" i="64" l="1"/>
  <c r="AJ1662" i="64"/>
  <c r="D1662" i="64"/>
  <c r="AQ1662" i="64" s="1"/>
  <c r="AE1662" i="64"/>
  <c r="F1662" i="64" l="1"/>
  <c r="U1663" i="64" s="1"/>
  <c r="U1664" i="64" s="1"/>
  <c r="U1665" i="64" s="1"/>
  <c r="U1666" i="64" s="1"/>
  <c r="U1667" i="64" s="1"/>
  <c r="AS1662" i="64"/>
  <c r="I1662" i="64"/>
  <c r="AI1662" i="64"/>
  <c r="AL1662" i="64" s="1"/>
  <c r="AM1662" i="64" s="1"/>
  <c r="H1662" i="64"/>
  <c r="E1662" i="64" l="1"/>
  <c r="C1663" i="64" s="1"/>
  <c r="G1663" i="64" s="1"/>
  <c r="AC1663" i="64" s="1"/>
  <c r="AH1662" i="64"/>
  <c r="Y1663" i="64"/>
  <c r="M1663" i="64" s="1"/>
  <c r="AW1662" i="64"/>
  <c r="D1663" i="64" l="1"/>
  <c r="AB1663" i="64"/>
  <c r="J1663" i="64"/>
  <c r="V1667" i="64"/>
  <c r="V1668" i="64" s="1"/>
  <c r="AE1663" i="64"/>
  <c r="AF1663" i="64" s="1"/>
  <c r="AG1665" i="64" s="1"/>
  <c r="P1665" i="64" l="1"/>
  <c r="Q1665" i="64"/>
  <c r="N1669" i="64"/>
  <c r="O1669" i="64"/>
  <c r="AS1663" i="64"/>
  <c r="K1663" i="64"/>
  <c r="AQ1663" i="64" l="1"/>
  <c r="AQ1664" i="64" s="1"/>
  <c r="AQ1665" i="64" s="1"/>
  <c r="AQ1666" i="64" s="1"/>
  <c r="AR1663" i="64"/>
  <c r="AJ1663" i="64"/>
  <c r="L1663" i="64"/>
  <c r="H1663" i="64"/>
  <c r="F1663" i="64"/>
  <c r="Y1664" i="64"/>
  <c r="AW1663" i="64" l="1"/>
  <c r="I1663" i="64"/>
  <c r="AH1663" i="64"/>
  <c r="AI1663" i="64"/>
  <c r="AK1663" i="64" l="1"/>
  <c r="AA1664" i="64" s="1"/>
  <c r="AA1665" i="64" s="1"/>
  <c r="M1664" i="64"/>
  <c r="E1663" i="64"/>
  <c r="C1664" i="64" s="1"/>
  <c r="G1664" i="64" s="1"/>
  <c r="D1664" i="64" l="1"/>
  <c r="AB1664" i="64"/>
  <c r="J1664" i="64"/>
  <c r="AA1666" i="64"/>
  <c r="AC1664" i="64"/>
  <c r="AE1664" i="64" l="1"/>
  <c r="AA1667" i="64"/>
  <c r="K1664" i="64"/>
  <c r="AR1664" i="64" s="1"/>
  <c r="AR1665" i="64" s="1"/>
  <c r="AR1666" i="64" s="1"/>
  <c r="AS1664" i="64"/>
  <c r="Y1665" i="64" l="1"/>
  <c r="M1665" i="64" s="1"/>
  <c r="AA1668" i="64"/>
  <c r="T1664" i="64"/>
  <c r="AV1665" i="64" s="1"/>
  <c r="AV1666" i="64" s="1"/>
  <c r="AV1667" i="64" s="1"/>
  <c r="AV1668" i="64" s="1"/>
  <c r="AV1669" i="64" s="1"/>
  <c r="AJ1664" i="64"/>
  <c r="H1664" i="64"/>
  <c r="L1664" i="64"/>
  <c r="F1664" i="64"/>
  <c r="AH1664" i="64" l="1"/>
  <c r="AW1664" i="64"/>
  <c r="AI1664" i="64"/>
  <c r="I1664" i="64"/>
  <c r="AB1665" i="64"/>
  <c r="E1664" i="64" l="1"/>
  <c r="C1665" i="64" l="1"/>
  <c r="G1665" i="64" s="1"/>
  <c r="J1665" i="64"/>
  <c r="D1665" i="64"/>
  <c r="K1665" i="64" l="1"/>
  <c r="X1666" i="64" s="1"/>
  <c r="X1667" i="64" s="1"/>
  <c r="X1668" i="64" s="1"/>
  <c r="X1669" i="64" s="1"/>
  <c r="X1670" i="64" s="1"/>
  <c r="AC1665" i="64"/>
  <c r="AS1665" i="64"/>
  <c r="F1665" i="64" l="1"/>
  <c r="Y1666" i="64"/>
  <c r="M1666" i="64" s="1"/>
  <c r="AW1665" i="64"/>
  <c r="AE1665" i="64"/>
  <c r="L1665" i="64"/>
  <c r="H1665" i="64"/>
  <c r="AJ1665" i="64"/>
  <c r="AI1665" i="64" l="1"/>
  <c r="I1665" i="64"/>
  <c r="AH1665" i="64"/>
  <c r="E1665" i="64" l="1"/>
  <c r="C1666" i="64" l="1"/>
  <c r="G1666" i="64" s="1"/>
  <c r="W1666" i="64" s="1"/>
  <c r="W1667" i="64" s="1"/>
  <c r="W1668" i="64" s="1"/>
  <c r="W1669" i="64" s="1"/>
  <c r="D1666" i="64"/>
  <c r="J1666" i="64"/>
  <c r="K1666" i="64" l="1"/>
  <c r="F1666" i="64" s="1"/>
  <c r="AN1672" i="64"/>
  <c r="T1672" i="64" s="1"/>
  <c r="T1673" i="64" s="1"/>
  <c r="AC1666" i="64"/>
  <c r="AS1666" i="64"/>
  <c r="Y1667" i="64" l="1"/>
  <c r="AW1666" i="64"/>
  <c r="AE1666" i="64"/>
  <c r="AB1666" i="64"/>
  <c r="AJ1666" i="64"/>
  <c r="L1666" i="64"/>
  <c r="H1666" i="64"/>
  <c r="AR1667" i="64" s="1"/>
  <c r="M1667" i="64" l="1"/>
  <c r="AO1667" i="64"/>
  <c r="Z1670" i="64"/>
  <c r="AU1670" i="64"/>
  <c r="AT1670" i="64"/>
  <c r="AP1667" i="64"/>
  <c r="AH1666" i="64"/>
  <c r="I1666" i="64"/>
  <c r="AI1666" i="64"/>
  <c r="R1668" i="64" l="1"/>
  <c r="R1669" i="64" s="1"/>
  <c r="R1670" i="64" s="1"/>
  <c r="R1671" i="64" s="1"/>
  <c r="R1672" i="64" s="1"/>
  <c r="AB1667" i="64"/>
  <c r="E1666" i="64"/>
  <c r="C1667" i="64" s="1"/>
  <c r="G1667" i="64" s="1"/>
  <c r="S1672" i="64" l="1"/>
  <c r="S1673" i="64" s="1"/>
  <c r="J1667" i="64"/>
  <c r="K1667" i="64" s="1"/>
  <c r="AC1667" i="64"/>
  <c r="AE1667" i="64" l="1"/>
  <c r="AJ1667" i="64"/>
  <c r="L1667" i="64"/>
  <c r="D1667" i="64"/>
  <c r="AQ1667" i="64" s="1"/>
  <c r="F1667" i="64" l="1"/>
  <c r="U1668" i="64" s="1"/>
  <c r="U1669" i="64" s="1"/>
  <c r="U1670" i="64" s="1"/>
  <c r="U1671" i="64" s="1"/>
  <c r="U1672" i="64" s="1"/>
  <c r="I1667" i="64"/>
  <c r="AS1667" i="64"/>
  <c r="H1667" i="64"/>
  <c r="AI1667" i="64"/>
  <c r="AL1667" i="64" s="1"/>
  <c r="AM1667" i="64" s="1"/>
  <c r="Y1668" i="64" l="1"/>
  <c r="M1668" i="64" s="1"/>
  <c r="AW1667" i="64"/>
  <c r="AH1667" i="64"/>
  <c r="E1667" i="64"/>
  <c r="C1668" i="64" s="1"/>
  <c r="G1668" i="64" s="1"/>
  <c r="AC1668" i="64" s="1"/>
  <c r="AE1668" i="64" l="1"/>
  <c r="AF1668" i="64" s="1"/>
  <c r="AG1670" i="64" s="1"/>
  <c r="V1672" i="64"/>
  <c r="V1673" i="64" s="1"/>
  <c r="D1668" i="64"/>
  <c r="AB1668" i="64"/>
  <c r="J1668" i="64"/>
  <c r="N1674" i="64" l="1"/>
  <c r="O1674" i="64"/>
  <c r="AS1668" i="64"/>
  <c r="P1670" i="64"/>
  <c r="Q1670" i="64"/>
  <c r="K1668" i="64"/>
  <c r="AQ1668" i="64" l="1"/>
  <c r="AQ1669" i="64" s="1"/>
  <c r="AQ1670" i="64" s="1"/>
  <c r="AQ1671" i="64" s="1"/>
  <c r="AR1668" i="64"/>
  <c r="AJ1668" i="64"/>
  <c r="L1668" i="64"/>
  <c r="H1668" i="64"/>
  <c r="Y1669" i="64"/>
  <c r="F1668" i="64"/>
  <c r="AW1668" i="64" l="1"/>
  <c r="I1668" i="64"/>
  <c r="AI1668" i="64"/>
  <c r="AH1668" i="64"/>
  <c r="AK1668" i="64" l="1"/>
  <c r="AA1669" i="64" s="1"/>
  <c r="AA1670" i="64" s="1"/>
  <c r="E1668" i="64"/>
  <c r="C1669" i="64" s="1"/>
  <c r="G1669" i="64" s="1"/>
  <c r="M1669" i="64" l="1"/>
  <c r="D1669" i="64" s="1"/>
  <c r="AA1671" i="64"/>
  <c r="AC1669" i="64"/>
  <c r="J1669" i="64" l="1"/>
  <c r="K1669" i="64" s="1"/>
  <c r="AR1669" i="64" s="1"/>
  <c r="AR1670" i="64" s="1"/>
  <c r="AR1671" i="64" s="1"/>
  <c r="AB1669" i="64"/>
  <c r="AE1669" i="64"/>
  <c r="AA1672" i="64"/>
  <c r="AS1669" i="64"/>
  <c r="F1669" i="64" l="1"/>
  <c r="AA1673" i="64"/>
  <c r="Y1670" i="64"/>
  <c r="M1670" i="64" s="1"/>
  <c r="T1669" i="64"/>
  <c r="AV1670" i="64" s="1"/>
  <c r="AV1671" i="64" s="1"/>
  <c r="AV1672" i="64" s="1"/>
  <c r="AV1673" i="64" s="1"/>
  <c r="AV1674" i="64" s="1"/>
  <c r="H1669" i="64"/>
  <c r="L1669" i="64"/>
  <c r="AJ1669" i="64"/>
  <c r="I1669" i="64" l="1"/>
  <c r="AI1669" i="64"/>
  <c r="AB1670" i="64"/>
  <c r="AH1669" i="64"/>
  <c r="AW1669" i="64"/>
  <c r="E1669" i="64" l="1"/>
  <c r="C1670" i="64" l="1"/>
  <c r="G1670" i="64" s="1"/>
  <c r="J1670" i="64"/>
  <c r="D1670" i="64"/>
  <c r="K1670" i="64" l="1"/>
  <c r="AC1670" i="64"/>
  <c r="AS1670" i="64"/>
  <c r="F1670" i="64" l="1"/>
  <c r="X1671" i="64"/>
  <c r="X1672" i="64" s="1"/>
  <c r="X1673" i="64" s="1"/>
  <c r="X1674" i="64" s="1"/>
  <c r="X1675" i="64" s="1"/>
  <c r="Y1671" i="64"/>
  <c r="M1671" i="64" s="1"/>
  <c r="AW1670" i="64"/>
  <c r="AE1670" i="64"/>
  <c r="L1670" i="64"/>
  <c r="H1670" i="64"/>
  <c r="AJ1670" i="64"/>
  <c r="AH1670" i="64" l="1"/>
  <c r="AI1670" i="64"/>
  <c r="I1670" i="64"/>
  <c r="E1670" i="64" l="1"/>
  <c r="C1671" i="64" l="1"/>
  <c r="G1671" i="64" s="1"/>
  <c r="W1671" i="64" s="1"/>
  <c r="W1672" i="64" s="1"/>
  <c r="W1673" i="64" s="1"/>
  <c r="W1674" i="64" s="1"/>
  <c r="J1671" i="64"/>
  <c r="D1671" i="64"/>
  <c r="K1671" i="64" l="1"/>
  <c r="AN1677" i="64"/>
  <c r="T1677" i="64" s="1"/>
  <c r="T1678" i="64" s="1"/>
  <c r="AS1671" i="64"/>
  <c r="AC1671" i="64"/>
  <c r="AE1671" i="64" l="1"/>
  <c r="Y1672" i="64"/>
  <c r="AW1671" i="64"/>
  <c r="AB1671" i="64"/>
  <c r="AJ1671" i="64"/>
  <c r="L1671" i="64"/>
  <c r="H1671" i="64"/>
  <c r="AR1672" i="64" s="1"/>
  <c r="F1671" i="64"/>
  <c r="M1672" i="64" l="1"/>
  <c r="AO1672" i="64"/>
  <c r="AU1675" i="64"/>
  <c r="AT1675" i="64"/>
  <c r="Z1675" i="64"/>
  <c r="I1671" i="64"/>
  <c r="AI1671" i="64"/>
  <c r="AP1672" i="64"/>
  <c r="AH1671" i="64"/>
  <c r="AB1672" i="64" l="1"/>
  <c r="R1673" i="64"/>
  <c r="R1674" i="64" s="1"/>
  <c r="R1675" i="64" s="1"/>
  <c r="R1676" i="64" s="1"/>
  <c r="S1677" i="64" s="1"/>
  <c r="S1678" i="64" s="1"/>
  <c r="E1671" i="64"/>
  <c r="R1677" i="64" l="1"/>
  <c r="C1672" i="64"/>
  <c r="G1672" i="64" s="1"/>
  <c r="J1672" i="64"/>
  <c r="K1672" i="64" l="1"/>
  <c r="AC1672" i="64"/>
  <c r="AE1672" i="64" l="1"/>
  <c r="AJ1672" i="64"/>
  <c r="L1672" i="64"/>
  <c r="D1672" i="64"/>
  <c r="AQ1672" i="64" s="1"/>
  <c r="AI1672" i="64" l="1"/>
  <c r="AL1672" i="64" s="1"/>
  <c r="AM1672" i="64" s="1"/>
  <c r="F1672" i="64"/>
  <c r="U1673" i="64" s="1"/>
  <c r="U1674" i="64" s="1"/>
  <c r="U1675" i="64" s="1"/>
  <c r="U1676" i="64" s="1"/>
  <c r="U1677" i="64" s="1"/>
  <c r="AS1672" i="64"/>
  <c r="I1672" i="64"/>
  <c r="H1672" i="64"/>
  <c r="AH1672" i="64" l="1"/>
  <c r="Y1673" i="64"/>
  <c r="M1673" i="64" s="1"/>
  <c r="AW1672" i="64"/>
  <c r="E1672" i="64"/>
  <c r="C1673" i="64" s="1"/>
  <c r="G1673" i="64" s="1"/>
  <c r="AC1673" i="64" s="1"/>
  <c r="AB1673" i="64" l="1"/>
  <c r="D1673" i="64"/>
  <c r="AS1673" i="64" s="1"/>
  <c r="J1673" i="64"/>
  <c r="V1677" i="64"/>
  <c r="V1678" i="64" s="1"/>
  <c r="AE1673" i="64"/>
  <c r="AF1673" i="64" s="1"/>
  <c r="AG1675" i="64" s="1"/>
  <c r="N1679" i="64" l="1"/>
  <c r="O1679" i="64"/>
  <c r="Y1674" i="64"/>
  <c r="K1673" i="64"/>
  <c r="P1675" i="64"/>
  <c r="Q1675" i="64"/>
  <c r="AR1673" i="64" l="1"/>
  <c r="AQ1673" i="64"/>
  <c r="AQ1674" i="64" s="1"/>
  <c r="AQ1675" i="64" s="1"/>
  <c r="AQ1676" i="64" s="1"/>
  <c r="F1673" i="64"/>
  <c r="L1673" i="64"/>
  <c r="AJ1673" i="64"/>
  <c r="H1673" i="64"/>
  <c r="AW1673" i="64" l="1"/>
  <c r="AH1673" i="64"/>
  <c r="I1673" i="64"/>
  <c r="AI1673" i="64"/>
  <c r="AK1673" i="64" l="1"/>
  <c r="M1674" i="64" s="1"/>
  <c r="E1673" i="64"/>
  <c r="C1674" i="64" s="1"/>
  <c r="G1674" i="64" s="1"/>
  <c r="AA1674" i="64"/>
  <c r="AA1675" i="64" l="1"/>
  <c r="D1674" i="64"/>
  <c r="AB1674" i="64"/>
  <c r="J1674" i="64"/>
  <c r="AC1674" i="64"/>
  <c r="AE1674" i="64" l="1"/>
  <c r="K1674" i="64"/>
  <c r="AR1674" i="64" s="1"/>
  <c r="AR1675" i="64" s="1"/>
  <c r="AR1676" i="64" s="1"/>
  <c r="AA1676" i="64"/>
  <c r="AS1674" i="64"/>
  <c r="AA1677" i="64" l="1"/>
  <c r="Y1675" i="64"/>
  <c r="M1675" i="64" s="1"/>
  <c r="T1674" i="64"/>
  <c r="AV1675" i="64" s="1"/>
  <c r="AV1676" i="64" s="1"/>
  <c r="AV1677" i="64" s="1"/>
  <c r="AV1678" i="64" s="1"/>
  <c r="AV1679" i="64" s="1"/>
  <c r="H1674" i="64"/>
  <c r="L1674" i="64"/>
  <c r="AJ1674" i="64"/>
  <c r="F1674" i="64"/>
  <c r="I1674" i="64" l="1"/>
  <c r="AW1674" i="64"/>
  <c r="AH1674" i="64"/>
  <c r="AA1678" i="64"/>
  <c r="AB1675" i="64"/>
  <c r="AI1674" i="64"/>
  <c r="E1674" i="64" l="1"/>
  <c r="C1675" i="64" l="1"/>
  <c r="G1675" i="64" s="1"/>
  <c r="D1675" i="64"/>
  <c r="J1675" i="64"/>
  <c r="K1675" i="64" l="1"/>
  <c r="X1676" i="64" s="1"/>
  <c r="X1677" i="64" s="1"/>
  <c r="X1678" i="64" s="1"/>
  <c r="X1679" i="64" s="1"/>
  <c r="X1680" i="64" s="1"/>
  <c r="AC1675" i="64"/>
  <c r="AS1675" i="64"/>
  <c r="Y1676" i="64" l="1"/>
  <c r="M1676" i="64" s="1"/>
  <c r="AW1675" i="64"/>
  <c r="L1675" i="64"/>
  <c r="AJ1675" i="64"/>
  <c r="H1675" i="64"/>
  <c r="AE1675" i="64"/>
  <c r="F1675" i="64"/>
  <c r="AH1675" i="64" l="1"/>
  <c r="AI1675" i="64"/>
  <c r="I1675" i="64"/>
  <c r="E1675" i="64" l="1"/>
  <c r="C1676" i="64" l="1"/>
  <c r="G1676" i="64" s="1"/>
  <c r="W1676" i="64" s="1"/>
  <c r="W1677" i="64" s="1"/>
  <c r="W1678" i="64" s="1"/>
  <c r="W1679" i="64" s="1"/>
  <c r="J1676" i="64"/>
  <c r="D1676" i="64"/>
  <c r="K1676" i="64" l="1"/>
  <c r="AN1682" i="64"/>
  <c r="T1682" i="64" s="1"/>
  <c r="T1683" i="64" s="1"/>
  <c r="AS1676" i="64"/>
  <c r="AC1676" i="64"/>
  <c r="AB1676" i="64" l="1"/>
  <c r="AE1676" i="64"/>
  <c r="Y1677" i="64"/>
  <c r="AW1676" i="64"/>
  <c r="H1676" i="64"/>
  <c r="AR1677" i="64" s="1"/>
  <c r="L1676" i="64"/>
  <c r="AJ1676" i="64"/>
  <c r="F1676" i="64"/>
  <c r="M1677" i="64" l="1"/>
  <c r="AO1677" i="64"/>
  <c r="AI1676" i="64"/>
  <c r="AP1677" i="64"/>
  <c r="AH1676" i="64"/>
  <c r="I1676" i="64"/>
  <c r="Z1680" i="64"/>
  <c r="AU1680" i="64"/>
  <c r="AT1680" i="64"/>
  <c r="R1678" i="64" l="1"/>
  <c r="R1679" i="64" s="1"/>
  <c r="R1680" i="64" s="1"/>
  <c r="R1681" i="64" s="1"/>
  <c r="S1682" i="64" s="1"/>
  <c r="S1683" i="64" s="1"/>
  <c r="AB1677" i="64"/>
  <c r="E1676" i="64"/>
  <c r="C1677" i="64" s="1"/>
  <c r="G1677" i="64" s="1"/>
  <c r="R1682" i="64" l="1"/>
  <c r="J1677" i="64"/>
  <c r="K1677" i="64" s="1"/>
  <c r="AC1677" i="64"/>
  <c r="AE1677" i="64" l="1"/>
  <c r="L1677" i="64"/>
  <c r="AJ1677" i="64"/>
  <c r="D1677" i="64"/>
  <c r="AQ1677" i="64" s="1"/>
  <c r="AI1677" i="64" l="1"/>
  <c r="AL1677" i="64" s="1"/>
  <c r="AM1677" i="64" s="1"/>
  <c r="F1677" i="64"/>
  <c r="U1678" i="64" s="1"/>
  <c r="U1679" i="64" s="1"/>
  <c r="U1680" i="64" s="1"/>
  <c r="U1681" i="64" s="1"/>
  <c r="U1682" i="64" s="1"/>
  <c r="AS1677" i="64"/>
  <c r="I1677" i="64"/>
  <c r="H1677" i="64"/>
  <c r="AH1677" i="64" l="1"/>
  <c r="Y1678" i="64"/>
  <c r="M1678" i="64" s="1"/>
  <c r="AW1677" i="64"/>
  <c r="E1677" i="64"/>
  <c r="C1678" i="64" s="1"/>
  <c r="G1678" i="64" s="1"/>
  <c r="AC1678" i="64" s="1"/>
  <c r="AE1678" i="64" l="1"/>
  <c r="AF1678" i="64" s="1"/>
  <c r="AG1680" i="64" s="1"/>
  <c r="D1678" i="64"/>
  <c r="AS1678" i="64" s="1"/>
  <c r="AB1678" i="64"/>
  <c r="J1678" i="64"/>
  <c r="V1682" i="64"/>
  <c r="V1683" i="64" s="1"/>
  <c r="K1678" i="64" l="1"/>
  <c r="Y1679" i="64"/>
  <c r="F1678" i="64"/>
  <c r="P1680" i="64"/>
  <c r="Q1680" i="64"/>
  <c r="N1684" i="64"/>
  <c r="O1684" i="64"/>
  <c r="AQ1678" i="64" l="1"/>
  <c r="AQ1679" i="64" s="1"/>
  <c r="AQ1680" i="64" s="1"/>
  <c r="AQ1681" i="64" s="1"/>
  <c r="AR1678" i="64"/>
  <c r="AJ1678" i="64"/>
  <c r="L1678" i="64"/>
  <c r="H1678" i="64"/>
  <c r="AH1678" i="64" l="1"/>
  <c r="I1678" i="64"/>
  <c r="AI1678" i="64"/>
  <c r="AW1678" i="64"/>
  <c r="AK1678" i="64" l="1"/>
  <c r="M1679" i="64" s="1"/>
  <c r="AA1679" i="64"/>
  <c r="E1678" i="64"/>
  <c r="C1679" i="64" s="1"/>
  <c r="G1679" i="64" s="1"/>
  <c r="D1679" i="64" l="1"/>
  <c r="AB1679" i="64"/>
  <c r="J1679" i="64"/>
  <c r="AC1679" i="64"/>
  <c r="AS1679" i="64"/>
  <c r="AA1680" i="64"/>
  <c r="Y1680" i="64" l="1"/>
  <c r="M1680" i="64" s="1"/>
  <c r="AE1679" i="64"/>
  <c r="K1679" i="64"/>
  <c r="AR1679" i="64" s="1"/>
  <c r="AR1680" i="64" s="1"/>
  <c r="AR1681" i="64" s="1"/>
  <c r="AA1681" i="64"/>
  <c r="AA1682" i="64" l="1"/>
  <c r="T1679" i="64"/>
  <c r="AV1680" i="64" s="1"/>
  <c r="AV1681" i="64" s="1"/>
  <c r="AV1682" i="64" s="1"/>
  <c r="AV1683" i="64" s="1"/>
  <c r="AV1684" i="64" s="1"/>
  <c r="AJ1679" i="64"/>
  <c r="H1679" i="64"/>
  <c r="L1679" i="64"/>
  <c r="F1679" i="64"/>
  <c r="AB1680" i="64"/>
  <c r="AI1679" i="64" l="1"/>
  <c r="AH1679" i="64"/>
  <c r="AW1679" i="64"/>
  <c r="AA1683" i="64"/>
  <c r="I1679" i="64"/>
  <c r="E1679" i="64" l="1"/>
  <c r="C1680" i="64" l="1"/>
  <c r="G1680" i="64" s="1"/>
  <c r="D1680" i="64"/>
  <c r="J1680" i="64"/>
  <c r="K1680" i="64" l="1"/>
  <c r="X1681" i="64" s="1"/>
  <c r="X1682" i="64" s="1"/>
  <c r="X1683" i="64" s="1"/>
  <c r="X1684" i="64" s="1"/>
  <c r="X1685" i="64" s="1"/>
  <c r="AS1680" i="64"/>
  <c r="AC1680" i="64"/>
  <c r="Y1681" i="64" l="1"/>
  <c r="M1681" i="64" s="1"/>
  <c r="AW1680" i="64"/>
  <c r="AE1680" i="64"/>
  <c r="AJ1680" i="64"/>
  <c r="L1680" i="64"/>
  <c r="H1680" i="64"/>
  <c r="F1680" i="64"/>
  <c r="AH1680" i="64" l="1"/>
  <c r="I1680" i="64"/>
  <c r="AI1680" i="64"/>
  <c r="E1680" i="64" l="1"/>
  <c r="C1681" i="64" l="1"/>
  <c r="G1681" i="64" s="1"/>
  <c r="W1681" i="64" s="1"/>
  <c r="W1682" i="64" s="1"/>
  <c r="W1683" i="64" s="1"/>
  <c r="W1684" i="64" s="1"/>
  <c r="D1681" i="64"/>
  <c r="J1681" i="64"/>
  <c r="K1681" i="64" l="1"/>
  <c r="F1681" i="64" s="1"/>
  <c r="AN1687" i="64"/>
  <c r="T1687" i="64" s="1"/>
  <c r="T1688" i="64" s="1"/>
  <c r="AS1681" i="64"/>
  <c r="AC1681" i="64"/>
  <c r="AB1681" i="64" l="1"/>
  <c r="AE1681" i="64"/>
  <c r="Y1682" i="64"/>
  <c r="AW1681" i="64"/>
  <c r="H1681" i="64"/>
  <c r="AR1682" i="64" s="1"/>
  <c r="AJ1681" i="64"/>
  <c r="L1681" i="64"/>
  <c r="M1682" i="64" l="1"/>
  <c r="AO1682" i="64"/>
  <c r="I1681" i="64"/>
  <c r="AI1681" i="64"/>
  <c r="Z1685" i="64"/>
  <c r="AT1685" i="64"/>
  <c r="AU1685" i="64"/>
  <c r="AP1682" i="64"/>
  <c r="AH1681" i="64"/>
  <c r="R1683" i="64" l="1"/>
  <c r="R1684" i="64" s="1"/>
  <c r="R1685" i="64" s="1"/>
  <c r="R1686" i="64" s="1"/>
  <c r="S1687" i="64" s="1"/>
  <c r="S1688" i="64" s="1"/>
  <c r="AB1682" i="64"/>
  <c r="E1681" i="64"/>
  <c r="R1687" i="64" l="1"/>
  <c r="C1682" i="64"/>
  <c r="G1682" i="64" s="1"/>
  <c r="J1682" i="64"/>
  <c r="AC1682" i="64" l="1"/>
  <c r="K1682" i="64"/>
  <c r="AJ1682" i="64" l="1"/>
  <c r="L1682" i="64"/>
  <c r="D1682" i="64"/>
  <c r="AQ1682" i="64" s="1"/>
  <c r="AE1682" i="64"/>
  <c r="F1682" i="64" l="1"/>
  <c r="U1683" i="64" s="1"/>
  <c r="U1684" i="64" s="1"/>
  <c r="U1685" i="64" s="1"/>
  <c r="U1686" i="64" s="1"/>
  <c r="U1687" i="64" s="1"/>
  <c r="AS1682" i="64"/>
  <c r="I1682" i="64"/>
  <c r="H1682" i="64"/>
  <c r="AI1682" i="64"/>
  <c r="AL1682" i="64" s="1"/>
  <c r="AM1682" i="64" s="1"/>
  <c r="E1682" i="64" l="1"/>
  <c r="C1683" i="64" s="1"/>
  <c r="G1683" i="64" s="1"/>
  <c r="AC1683" i="64" s="1"/>
  <c r="AH1682" i="64"/>
  <c r="Y1683" i="64"/>
  <c r="M1683" i="64" s="1"/>
  <c r="AW1682" i="64"/>
  <c r="AB1683" i="64" l="1"/>
  <c r="D1683" i="64"/>
  <c r="J1683" i="64"/>
  <c r="V1687" i="64"/>
  <c r="V1688" i="64" s="1"/>
  <c r="AE1683" i="64"/>
  <c r="AF1683" i="64" s="1"/>
  <c r="AG1685" i="64" s="1"/>
  <c r="P1685" i="64" l="1"/>
  <c r="Q1685" i="64"/>
  <c r="N1689" i="64"/>
  <c r="O1689" i="64"/>
  <c r="K1683" i="64"/>
  <c r="AS1683" i="64"/>
  <c r="AQ1683" i="64" l="1"/>
  <c r="AQ1684" i="64" s="1"/>
  <c r="AQ1685" i="64" s="1"/>
  <c r="AQ1686" i="64" s="1"/>
  <c r="AR1683" i="64"/>
  <c r="AJ1683" i="64"/>
  <c r="L1683" i="64"/>
  <c r="H1683" i="64"/>
  <c r="Y1684" i="64"/>
  <c r="F1683" i="64"/>
  <c r="AH1683" i="64" l="1"/>
  <c r="I1683" i="64"/>
  <c r="AW1683" i="64"/>
  <c r="AI1683" i="64"/>
  <c r="AK1683" i="64" l="1"/>
  <c r="AA1684" i="64" s="1"/>
  <c r="AA1685" i="64" s="1"/>
  <c r="M1684" i="64"/>
  <c r="E1683" i="64"/>
  <c r="C1684" i="64" s="1"/>
  <c r="G1684" i="64" s="1"/>
  <c r="D1684" i="64" l="1"/>
  <c r="AB1684" i="64"/>
  <c r="J1684" i="64"/>
  <c r="AA1686" i="64"/>
  <c r="AC1684" i="64"/>
  <c r="AE1684" i="64" l="1"/>
  <c r="AA1687" i="64"/>
  <c r="K1684" i="64"/>
  <c r="AR1684" i="64" s="1"/>
  <c r="AR1685" i="64" s="1"/>
  <c r="AR1686" i="64" s="1"/>
  <c r="AS1684" i="64"/>
  <c r="F1684" i="64" l="1"/>
  <c r="T1684" i="64"/>
  <c r="AV1685" i="64" s="1"/>
  <c r="AV1686" i="64" s="1"/>
  <c r="AV1687" i="64" s="1"/>
  <c r="AV1688" i="64" s="1"/>
  <c r="AV1689" i="64" s="1"/>
  <c r="L1684" i="64"/>
  <c r="H1684" i="64"/>
  <c r="AJ1684" i="64"/>
  <c r="Y1685" i="64"/>
  <c r="M1685" i="64" s="1"/>
  <c r="AA1688" i="64"/>
  <c r="AW1684" i="64" l="1"/>
  <c r="AB1685" i="64"/>
  <c r="AI1684" i="64"/>
  <c r="AH1684" i="64"/>
  <c r="I1684" i="64"/>
  <c r="E1684" i="64" l="1"/>
  <c r="C1685" i="64" l="1"/>
  <c r="G1685" i="64" s="1"/>
  <c r="D1685" i="64"/>
  <c r="J1685" i="64"/>
  <c r="K1685" i="64" l="1"/>
  <c r="X1686" i="64" s="1"/>
  <c r="X1687" i="64" s="1"/>
  <c r="X1688" i="64" s="1"/>
  <c r="X1689" i="64" s="1"/>
  <c r="X1690" i="64" s="1"/>
  <c r="AC1685" i="64"/>
  <c r="AS1685" i="64"/>
  <c r="Y1686" i="64" l="1"/>
  <c r="M1686" i="64" s="1"/>
  <c r="AW1685" i="64"/>
  <c r="AJ1685" i="64"/>
  <c r="H1685" i="64"/>
  <c r="L1685" i="64"/>
  <c r="AE1685" i="64"/>
  <c r="F1685" i="64"/>
  <c r="AH1685" i="64" l="1"/>
  <c r="AI1685" i="64"/>
  <c r="I1685" i="64"/>
  <c r="E1685" i="64" l="1"/>
  <c r="C1686" i="64" l="1"/>
  <c r="G1686" i="64" s="1"/>
  <c r="W1686" i="64" s="1"/>
  <c r="W1687" i="64" s="1"/>
  <c r="W1688" i="64" s="1"/>
  <c r="W1689" i="64" s="1"/>
  <c r="D1686" i="64"/>
  <c r="J1686" i="64"/>
  <c r="K1686" i="64" l="1"/>
  <c r="F1686" i="64" s="1"/>
  <c r="AN1692" i="64"/>
  <c r="T1692" i="64" s="1"/>
  <c r="T1693" i="64" s="1"/>
  <c r="AS1686" i="64"/>
  <c r="AC1686" i="64"/>
  <c r="AB1686" i="64" l="1"/>
  <c r="AE1686" i="64"/>
  <c r="Y1687" i="64"/>
  <c r="AW1686" i="64"/>
  <c r="H1686" i="64"/>
  <c r="AR1687" i="64" s="1"/>
  <c r="L1686" i="64"/>
  <c r="AJ1686" i="64"/>
  <c r="M1687" i="64" l="1"/>
  <c r="AO1687" i="64"/>
  <c r="AI1686" i="64"/>
  <c r="I1686" i="64"/>
  <c r="AU1690" i="64"/>
  <c r="AT1690" i="64"/>
  <c r="Z1690" i="64"/>
  <c r="AP1687" i="64"/>
  <c r="AH1686" i="64"/>
  <c r="AB1687" i="64" l="1"/>
  <c r="R1688" i="64"/>
  <c r="R1689" i="64" s="1"/>
  <c r="R1690" i="64" s="1"/>
  <c r="R1691" i="64" s="1"/>
  <c r="S1692" i="64" s="1"/>
  <c r="S1693" i="64" s="1"/>
  <c r="E1686" i="64"/>
  <c r="R1692" i="64" l="1"/>
  <c r="C1687" i="64"/>
  <c r="G1687" i="64" s="1"/>
  <c r="J1687" i="64"/>
  <c r="K1687" i="64" l="1"/>
  <c r="AC1687" i="64"/>
  <c r="AE1687" i="64" l="1"/>
  <c r="AJ1687" i="64"/>
  <c r="L1687" i="64"/>
  <c r="D1687" i="64"/>
  <c r="AQ1687" i="64" s="1"/>
  <c r="F1687" i="64" l="1"/>
  <c r="U1688" i="64" s="1"/>
  <c r="U1689" i="64" s="1"/>
  <c r="U1690" i="64" s="1"/>
  <c r="U1691" i="64" s="1"/>
  <c r="U1692" i="64" s="1"/>
  <c r="AS1687" i="64"/>
  <c r="I1687" i="64"/>
  <c r="H1687" i="64"/>
  <c r="AI1687" i="64"/>
  <c r="AL1687" i="64" s="1"/>
  <c r="AM1687" i="64" s="1"/>
  <c r="E1687" i="64" l="1"/>
  <c r="C1688" i="64" s="1"/>
  <c r="G1688" i="64" s="1"/>
  <c r="AC1688" i="64" s="1"/>
  <c r="AH1687" i="64"/>
  <c r="Y1688" i="64"/>
  <c r="M1688" i="64" s="1"/>
  <c r="AW1687" i="64"/>
  <c r="AB1688" i="64" l="1"/>
  <c r="D1688" i="64"/>
  <c r="J1688" i="64"/>
  <c r="V1692" i="64"/>
  <c r="V1693" i="64" s="1"/>
  <c r="AE1688" i="64"/>
  <c r="AF1688" i="64" s="1"/>
  <c r="AG1690" i="64" s="1"/>
  <c r="Q1690" i="64" l="1"/>
  <c r="P1690" i="64"/>
  <c r="N1694" i="64"/>
  <c r="O1694" i="64"/>
  <c r="AS1688" i="64"/>
  <c r="K1688" i="64"/>
  <c r="AR1688" i="64" l="1"/>
  <c r="AQ1688" i="64"/>
  <c r="AQ1689" i="64" s="1"/>
  <c r="AQ1690" i="64" s="1"/>
  <c r="AQ1691" i="64" s="1"/>
  <c r="F1688" i="64"/>
  <c r="Y1689" i="64"/>
  <c r="AJ1688" i="64"/>
  <c r="L1688" i="64"/>
  <c r="H1688" i="64"/>
  <c r="AH1688" i="64" l="1"/>
  <c r="AW1688" i="64"/>
  <c r="I1688" i="64"/>
  <c r="AI1688" i="64"/>
  <c r="AK1688" i="64" l="1"/>
  <c r="AA1689" i="64" s="1"/>
  <c r="AA1690" i="64" s="1"/>
  <c r="M1689" i="64"/>
  <c r="E1688" i="64"/>
  <c r="C1689" i="64" s="1"/>
  <c r="G1689" i="64" s="1"/>
  <c r="AC1689" i="64" l="1"/>
  <c r="AA1691" i="64"/>
  <c r="D1689" i="64"/>
  <c r="AB1689" i="64"/>
  <c r="J1689" i="64"/>
  <c r="AA1692" i="64" l="1"/>
  <c r="AS1689" i="64"/>
  <c r="K1689" i="64"/>
  <c r="AR1689" i="64" s="1"/>
  <c r="AR1690" i="64" s="1"/>
  <c r="AR1691" i="64" s="1"/>
  <c r="AE1689" i="64"/>
  <c r="Y1690" i="64" l="1"/>
  <c r="M1690" i="64" s="1"/>
  <c r="T1689" i="64"/>
  <c r="AV1690" i="64" s="1"/>
  <c r="AV1691" i="64" s="1"/>
  <c r="AV1692" i="64" s="1"/>
  <c r="AV1693" i="64" s="1"/>
  <c r="AV1694" i="64" s="1"/>
  <c r="H1689" i="64"/>
  <c r="AJ1689" i="64"/>
  <c r="L1689" i="64"/>
  <c r="AA1693" i="64"/>
  <c r="F1689" i="64"/>
  <c r="AW1689" i="64" l="1"/>
  <c r="AI1689" i="64"/>
  <c r="I1689" i="64"/>
  <c r="AH1689" i="64"/>
  <c r="AB1690" i="64"/>
  <c r="E1689" i="64" l="1"/>
  <c r="C1690" i="64" l="1"/>
  <c r="G1690" i="64" s="1"/>
  <c r="J1690" i="64"/>
  <c r="D1690" i="64"/>
  <c r="K1690" i="64" l="1"/>
  <c r="X1691" i="64" s="1"/>
  <c r="X1692" i="64" s="1"/>
  <c r="X1693" i="64" s="1"/>
  <c r="X1694" i="64" s="1"/>
  <c r="X1695" i="64" s="1"/>
  <c r="AC1690" i="64"/>
  <c r="AS1690" i="64"/>
  <c r="AE1690" i="64" l="1"/>
  <c r="Y1691" i="64"/>
  <c r="M1691" i="64" s="1"/>
  <c r="AW1690" i="64"/>
  <c r="H1690" i="64"/>
  <c r="AJ1690" i="64"/>
  <c r="L1690" i="64"/>
  <c r="F1690" i="64"/>
  <c r="I1690" i="64" l="1"/>
  <c r="AI1690" i="64"/>
  <c r="AH1690" i="64"/>
  <c r="E1690" i="64" l="1"/>
  <c r="C1691" i="64" l="1"/>
  <c r="G1691" i="64" s="1"/>
  <c r="W1691" i="64" s="1"/>
  <c r="W1692" i="64" s="1"/>
  <c r="W1693" i="64" s="1"/>
  <c r="W1694" i="64" s="1"/>
  <c r="J1691" i="64"/>
  <c r="D1691" i="64"/>
  <c r="K1691" i="64" l="1"/>
  <c r="AN1697" i="64"/>
  <c r="T1697" i="64" s="1"/>
  <c r="T1698" i="64" s="1"/>
  <c r="AC1691" i="64"/>
  <c r="AS1691" i="64"/>
  <c r="AB1691" i="64" l="1"/>
  <c r="Y1692" i="64"/>
  <c r="AW1691" i="64"/>
  <c r="AE1691" i="64"/>
  <c r="L1691" i="64"/>
  <c r="H1691" i="64"/>
  <c r="AR1692" i="64" s="1"/>
  <c r="AJ1691" i="64"/>
  <c r="F1691" i="64"/>
  <c r="M1692" i="64" l="1"/>
  <c r="AO1692" i="64"/>
  <c r="AP1692" i="64"/>
  <c r="AH1691" i="64"/>
  <c r="AI1691" i="64"/>
  <c r="I1691" i="64"/>
  <c r="Z1695" i="64"/>
  <c r="AT1695" i="64"/>
  <c r="AU1695" i="64"/>
  <c r="AB1692" i="64" l="1"/>
  <c r="R1693" i="64"/>
  <c r="R1694" i="64" s="1"/>
  <c r="R1695" i="64" s="1"/>
  <c r="R1696" i="64" s="1"/>
  <c r="S1697" i="64" s="1"/>
  <c r="S1698" i="64" s="1"/>
  <c r="E1691" i="64"/>
  <c r="R1697" i="64" l="1"/>
  <c r="C1692" i="64"/>
  <c r="G1692" i="64" s="1"/>
  <c r="J1692" i="64"/>
  <c r="K1692" i="64" l="1"/>
  <c r="AC1692" i="64"/>
  <c r="AE1692" i="64" l="1"/>
  <c r="AJ1692" i="64"/>
  <c r="L1692" i="64"/>
  <c r="D1692" i="64"/>
  <c r="AQ1692" i="64" s="1"/>
  <c r="AI1692" i="64" l="1"/>
  <c r="AL1692" i="64" s="1"/>
  <c r="AM1692" i="64" s="1"/>
  <c r="F1692" i="64"/>
  <c r="U1693" i="64" s="1"/>
  <c r="U1694" i="64" s="1"/>
  <c r="U1695" i="64" s="1"/>
  <c r="U1696" i="64" s="1"/>
  <c r="U1697" i="64" s="1"/>
  <c r="I1692" i="64"/>
  <c r="AS1692" i="64"/>
  <c r="H1692" i="64"/>
  <c r="AH1692" i="64" l="1"/>
  <c r="Y1693" i="64"/>
  <c r="M1693" i="64" s="1"/>
  <c r="AW1692" i="64"/>
  <c r="E1692" i="64"/>
  <c r="C1693" i="64" s="1"/>
  <c r="G1693" i="64" s="1"/>
  <c r="AC1693" i="64" s="1"/>
  <c r="D1693" i="64" l="1"/>
  <c r="AB1693" i="64"/>
  <c r="J1693" i="64"/>
  <c r="AE1693" i="64"/>
  <c r="AF1693" i="64" s="1"/>
  <c r="AG1695" i="64" s="1"/>
  <c r="V1697" i="64"/>
  <c r="V1698" i="64" s="1"/>
  <c r="P1695" i="64" l="1"/>
  <c r="Q1695" i="64"/>
  <c r="K1693" i="64"/>
  <c r="AS1693" i="64"/>
  <c r="N1699" i="64"/>
  <c r="O1699" i="64"/>
  <c r="AR1693" i="64" l="1"/>
  <c r="AQ1693" i="64"/>
  <c r="AQ1694" i="64" s="1"/>
  <c r="AQ1695" i="64" s="1"/>
  <c r="AQ1696" i="64" s="1"/>
  <c r="F1693" i="64"/>
  <c r="Y1694" i="64"/>
  <c r="L1693" i="64"/>
  <c r="AJ1693" i="64"/>
  <c r="H1693" i="64"/>
  <c r="AW1693" i="64" l="1"/>
  <c r="AI1693" i="64"/>
  <c r="I1693" i="64"/>
  <c r="AH1693" i="64"/>
  <c r="AK1693" i="64" l="1"/>
  <c r="AA1694" i="64" s="1"/>
  <c r="AA1695" i="64" s="1"/>
  <c r="E1693" i="64"/>
  <c r="C1694" i="64" s="1"/>
  <c r="G1694" i="64" s="1"/>
  <c r="M1694" i="64" l="1"/>
  <c r="AB1694" i="64" s="1"/>
  <c r="AC1694" i="64"/>
  <c r="AA1696" i="64"/>
  <c r="D1694" i="64" l="1"/>
  <c r="J1694" i="64"/>
  <c r="K1694" i="64" s="1"/>
  <c r="AR1694" i="64" s="1"/>
  <c r="AR1695" i="64" s="1"/>
  <c r="AR1696" i="64" s="1"/>
  <c r="AE1694" i="64"/>
  <c r="AA1697" i="64"/>
  <c r="AS1694" i="64"/>
  <c r="T1694" i="64" l="1"/>
  <c r="AV1695" i="64" s="1"/>
  <c r="AV1696" i="64" s="1"/>
  <c r="AV1697" i="64" s="1"/>
  <c r="AV1698" i="64" s="1"/>
  <c r="AV1699" i="64" s="1"/>
  <c r="H1694" i="64"/>
  <c r="AJ1694" i="64"/>
  <c r="L1694" i="64"/>
  <c r="Y1695" i="64"/>
  <c r="M1695" i="64" s="1"/>
  <c r="AA1698" i="64"/>
  <c r="F1694" i="64"/>
  <c r="AW1694" i="64" l="1"/>
  <c r="AI1694" i="64"/>
  <c r="AB1695" i="64"/>
  <c r="I1694" i="64"/>
  <c r="AH1694" i="64"/>
  <c r="E1694" i="64" l="1"/>
  <c r="C1695" i="64" l="1"/>
  <c r="G1695" i="64" s="1"/>
  <c r="D1695" i="64"/>
  <c r="J1695" i="64"/>
  <c r="K1695" i="64" l="1"/>
  <c r="X1696" i="64" s="1"/>
  <c r="X1697" i="64" s="1"/>
  <c r="X1698" i="64" s="1"/>
  <c r="X1699" i="64" s="1"/>
  <c r="X1700" i="64" s="1"/>
  <c r="AC1695" i="64"/>
  <c r="AS1695" i="64"/>
  <c r="F1695" i="64" l="1"/>
  <c r="AE1695" i="64"/>
  <c r="Y1696" i="64"/>
  <c r="M1696" i="64" s="1"/>
  <c r="AW1695" i="64"/>
  <c r="L1695" i="64"/>
  <c r="AJ1695" i="64"/>
  <c r="H1695" i="64"/>
  <c r="AH1695" i="64" l="1"/>
  <c r="AI1695" i="64"/>
  <c r="I1695" i="64"/>
  <c r="E1695" i="64" l="1"/>
  <c r="C1696" i="64" l="1"/>
  <c r="G1696" i="64" s="1"/>
  <c r="W1696" i="64" s="1"/>
  <c r="W1697" i="64" s="1"/>
  <c r="W1698" i="64" s="1"/>
  <c r="W1699" i="64" s="1"/>
  <c r="J1696" i="64"/>
  <c r="D1696" i="64"/>
  <c r="K1696" i="64" l="1"/>
  <c r="AN1702" i="64"/>
  <c r="T1702" i="64" s="1"/>
  <c r="T1703" i="64" s="1"/>
  <c r="AC1696" i="64"/>
  <c r="AS1696" i="64"/>
  <c r="Y1697" i="64" l="1"/>
  <c r="AW1696" i="64"/>
  <c r="AB1696" i="64"/>
  <c r="AE1696" i="64"/>
  <c r="H1696" i="64"/>
  <c r="AR1697" i="64" s="1"/>
  <c r="L1696" i="64"/>
  <c r="AJ1696" i="64"/>
  <c r="F1696" i="64"/>
  <c r="M1697" i="64" l="1"/>
  <c r="AO1697" i="64"/>
  <c r="Z1700" i="64"/>
  <c r="AT1700" i="64"/>
  <c r="AU1700" i="64"/>
  <c r="AI1696" i="64"/>
  <c r="I1696" i="64"/>
  <c r="AP1697" i="64"/>
  <c r="AH1696" i="64"/>
  <c r="R1698" i="64" l="1"/>
  <c r="R1699" i="64" s="1"/>
  <c r="R1700" i="64" s="1"/>
  <c r="R1701" i="64" s="1"/>
  <c r="S1702" i="64" s="1"/>
  <c r="S1703" i="64" s="1"/>
  <c r="AB1697" i="64"/>
  <c r="E1696" i="64"/>
  <c r="C1697" i="64" s="1"/>
  <c r="G1697" i="64" s="1"/>
  <c r="R1702" i="64" l="1"/>
  <c r="AC1697" i="64"/>
  <c r="J1697" i="64"/>
  <c r="K1697" i="64" l="1"/>
  <c r="AE1697" i="64"/>
  <c r="AJ1697" i="64" l="1"/>
  <c r="L1697" i="64"/>
  <c r="D1697" i="64"/>
  <c r="AQ1697" i="64" s="1"/>
  <c r="F1697" i="64" l="1"/>
  <c r="U1698" i="64" s="1"/>
  <c r="U1699" i="64" s="1"/>
  <c r="U1700" i="64" s="1"/>
  <c r="U1701" i="64" s="1"/>
  <c r="U1702" i="64" s="1"/>
  <c r="AS1697" i="64"/>
  <c r="I1697" i="64"/>
  <c r="H1697" i="64"/>
  <c r="AI1697" i="64"/>
  <c r="AL1697" i="64" s="1"/>
  <c r="AM1697" i="64" s="1"/>
  <c r="E1697" i="64" l="1"/>
  <c r="C1698" i="64" s="1"/>
  <c r="G1698" i="64" s="1"/>
  <c r="AC1698" i="64" s="1"/>
  <c r="AH1697" i="64"/>
  <c r="Y1698" i="64"/>
  <c r="M1698" i="64" s="1"/>
  <c r="AW1697" i="64"/>
  <c r="D1698" i="64" l="1"/>
  <c r="AB1698" i="64"/>
  <c r="J1698" i="64"/>
  <c r="V1702" i="64"/>
  <c r="V1703" i="64" s="1"/>
  <c r="AE1698" i="64"/>
  <c r="AF1698" i="64" s="1"/>
  <c r="AG1700" i="64" s="1"/>
  <c r="P1700" i="64" l="1"/>
  <c r="Q1700" i="64"/>
  <c r="N1704" i="64"/>
  <c r="O1704" i="64"/>
  <c r="AS1698" i="64"/>
  <c r="K1698" i="64"/>
  <c r="AQ1698" i="64" l="1"/>
  <c r="AQ1699" i="64" s="1"/>
  <c r="AQ1700" i="64" s="1"/>
  <c r="AQ1701" i="64" s="1"/>
  <c r="AR1698" i="64"/>
  <c r="L1698" i="64"/>
  <c r="AJ1698" i="64"/>
  <c r="H1698" i="64"/>
  <c r="F1698" i="64"/>
  <c r="Y1699" i="64"/>
  <c r="AH1698" i="64" l="1"/>
  <c r="AI1698" i="64"/>
  <c r="AW1698" i="64"/>
  <c r="I1698" i="64"/>
  <c r="AK1698" i="64" l="1"/>
  <c r="AA1699" i="64" s="1"/>
  <c r="AA1700" i="64" s="1"/>
  <c r="E1698" i="64"/>
  <c r="C1699" i="64" s="1"/>
  <c r="G1699" i="64" s="1"/>
  <c r="M1699" i="64" l="1"/>
  <c r="AB1699" i="64" s="1"/>
  <c r="AC1699" i="64"/>
  <c r="AA1701" i="64"/>
  <c r="J1699" i="64" l="1"/>
  <c r="D1699" i="64"/>
  <c r="AS1699" i="64" s="1"/>
  <c r="Y1700" i="64" s="1"/>
  <c r="M1700" i="64" s="1"/>
  <c r="K1699" i="64"/>
  <c r="AR1699" i="64" s="1"/>
  <c r="AR1700" i="64" s="1"/>
  <c r="AR1701" i="64" s="1"/>
  <c r="AE1699" i="64"/>
  <c r="AA1702" i="64"/>
  <c r="F1699" i="64" l="1"/>
  <c r="AA1703" i="64"/>
  <c r="T1699" i="64"/>
  <c r="AV1700" i="64" s="1"/>
  <c r="AV1701" i="64" s="1"/>
  <c r="AV1702" i="64" s="1"/>
  <c r="AV1703" i="64" s="1"/>
  <c r="AV1704" i="64" s="1"/>
  <c r="L1699" i="64"/>
  <c r="H1699" i="64"/>
  <c r="AJ1699" i="64"/>
  <c r="AB1700" i="64"/>
  <c r="AW1699" i="64" l="1"/>
  <c r="AH1699" i="64"/>
  <c r="I1699" i="64"/>
  <c r="AI1699" i="64"/>
  <c r="E1699" i="64" l="1"/>
  <c r="C1700" i="64" l="1"/>
  <c r="G1700" i="64" s="1"/>
  <c r="D1700" i="64"/>
  <c r="J1700" i="64"/>
  <c r="K1700" i="64" l="1"/>
  <c r="X1701" i="64" s="1"/>
  <c r="X1702" i="64" s="1"/>
  <c r="X1703" i="64" s="1"/>
  <c r="X1704" i="64" s="1"/>
  <c r="X1705" i="64" s="1"/>
  <c r="AS1700" i="64"/>
  <c r="AC1700" i="64"/>
  <c r="Y1701" i="64" l="1"/>
  <c r="M1701" i="64" s="1"/>
  <c r="AW1700" i="64"/>
  <c r="AE1700" i="64"/>
  <c r="H1700" i="64"/>
  <c r="AJ1700" i="64"/>
  <c r="L1700" i="64"/>
  <c r="F1700" i="64"/>
  <c r="I1700" i="64" l="1"/>
  <c r="AI1700" i="64"/>
  <c r="AH1700" i="64"/>
  <c r="E1700" i="64" l="1"/>
  <c r="C1701" i="64" l="1"/>
  <c r="G1701" i="64" s="1"/>
  <c r="W1701" i="64" s="1"/>
  <c r="W1702" i="64" s="1"/>
  <c r="W1703" i="64" s="1"/>
  <c r="W1704" i="64" s="1"/>
  <c r="J1701" i="64"/>
  <c r="D1701" i="64"/>
  <c r="K1701" i="64" l="1"/>
  <c r="AN1707" i="64"/>
  <c r="T1707" i="64" s="1"/>
  <c r="T1708" i="64" s="1"/>
  <c r="AS1701" i="64"/>
  <c r="AC1701" i="64"/>
  <c r="AE1701" i="64" l="1"/>
  <c r="Y1702" i="64"/>
  <c r="AW1701" i="64"/>
  <c r="AB1701" i="64"/>
  <c r="L1701" i="64"/>
  <c r="H1701" i="64"/>
  <c r="AR1702" i="64" s="1"/>
  <c r="AJ1701" i="64"/>
  <c r="F1701" i="64"/>
  <c r="M1702" i="64" l="1"/>
  <c r="AO1702" i="64"/>
  <c r="AT1705" i="64"/>
  <c r="Z1705" i="64"/>
  <c r="AU1705" i="64"/>
  <c r="AP1702" i="64"/>
  <c r="AH1701" i="64"/>
  <c r="I1701" i="64"/>
  <c r="AI1701" i="64"/>
  <c r="AB1702" i="64" l="1"/>
  <c r="R1703" i="64"/>
  <c r="R1704" i="64" s="1"/>
  <c r="R1705" i="64" s="1"/>
  <c r="R1706" i="64" s="1"/>
  <c r="S1707" i="64" s="1"/>
  <c r="S1708" i="64" s="1"/>
  <c r="E1701" i="64"/>
  <c r="R1707" i="64" l="1"/>
  <c r="C1702" i="64"/>
  <c r="G1702" i="64" s="1"/>
  <c r="J1702" i="64"/>
  <c r="K1702" i="64" l="1"/>
  <c r="AC1702" i="64"/>
  <c r="AE1702" i="64" l="1"/>
  <c r="L1702" i="64"/>
  <c r="AJ1702" i="64"/>
  <c r="D1702" i="64"/>
  <c r="AQ1702" i="64" s="1"/>
  <c r="AI1702" i="64" l="1"/>
  <c r="AL1702" i="64" s="1"/>
  <c r="AM1702" i="64" s="1"/>
  <c r="F1702" i="64"/>
  <c r="U1703" i="64" s="1"/>
  <c r="U1704" i="64" s="1"/>
  <c r="U1705" i="64" s="1"/>
  <c r="U1706" i="64" s="1"/>
  <c r="U1707" i="64" s="1"/>
  <c r="AS1702" i="64"/>
  <c r="I1702" i="64"/>
  <c r="H1702" i="64"/>
  <c r="AH1702" i="64" l="1"/>
  <c r="Y1703" i="64"/>
  <c r="M1703" i="64" s="1"/>
  <c r="AW1702" i="64"/>
  <c r="E1702" i="64"/>
  <c r="C1703" i="64" s="1"/>
  <c r="G1703" i="64" s="1"/>
  <c r="AC1703" i="64" s="1"/>
  <c r="AE1703" i="64" l="1"/>
  <c r="AF1703" i="64" s="1"/>
  <c r="AG1705" i="64" s="1"/>
  <c r="AB1703" i="64"/>
  <c r="D1703" i="64"/>
  <c r="AS1703" i="64" s="1"/>
  <c r="J1703" i="64"/>
  <c r="V1707" i="64"/>
  <c r="V1708" i="64" s="1"/>
  <c r="K1703" i="64" l="1"/>
  <c r="Y1704" i="64"/>
  <c r="N1709" i="64"/>
  <c r="O1709" i="64"/>
  <c r="P1705" i="64"/>
  <c r="Q1705" i="64"/>
  <c r="AR1703" i="64" l="1"/>
  <c r="AQ1703" i="64"/>
  <c r="AQ1704" i="64" s="1"/>
  <c r="AQ1705" i="64" s="1"/>
  <c r="AQ1706" i="64" s="1"/>
  <c r="F1703" i="64"/>
  <c r="AJ1703" i="64"/>
  <c r="L1703" i="64"/>
  <c r="H1703" i="64"/>
  <c r="AW1703" i="64" l="1"/>
  <c r="I1703" i="64"/>
  <c r="AH1703" i="64"/>
  <c r="AI1703" i="64"/>
  <c r="AK1703" i="64" l="1"/>
  <c r="M1704" i="64" s="1"/>
  <c r="AA1704" i="64"/>
  <c r="E1703" i="64"/>
  <c r="C1704" i="64" s="1"/>
  <c r="G1704" i="64" s="1"/>
  <c r="AC1704" i="64" l="1"/>
  <c r="D1704" i="64"/>
  <c r="AB1704" i="64"/>
  <c r="J1704" i="64"/>
  <c r="AA1705" i="64"/>
  <c r="K1704" i="64" l="1"/>
  <c r="AR1704" i="64" s="1"/>
  <c r="AR1705" i="64" s="1"/>
  <c r="AR1706" i="64" s="1"/>
  <c r="AS1704" i="64"/>
  <c r="AE1704" i="64"/>
  <c r="AA1706" i="64"/>
  <c r="F1704" i="64" l="1"/>
  <c r="AA1707" i="64"/>
  <c r="Y1705" i="64"/>
  <c r="M1705" i="64" s="1"/>
  <c r="T1704" i="64"/>
  <c r="AV1705" i="64" s="1"/>
  <c r="AV1706" i="64" s="1"/>
  <c r="AV1707" i="64" s="1"/>
  <c r="AV1708" i="64" s="1"/>
  <c r="AV1709" i="64" s="1"/>
  <c r="L1704" i="64"/>
  <c r="H1704" i="64"/>
  <c r="AJ1704" i="64"/>
  <c r="I1704" i="64" l="1"/>
  <c r="AH1704" i="64"/>
  <c r="AW1704" i="64"/>
  <c r="AB1705" i="64"/>
  <c r="AA1708" i="64"/>
  <c r="AI1704" i="64"/>
  <c r="E1704" i="64" l="1"/>
  <c r="C1705" i="64" l="1"/>
  <c r="G1705" i="64" s="1"/>
  <c r="D1705" i="64"/>
  <c r="J1705" i="64"/>
  <c r="K1705" i="64" l="1"/>
  <c r="X1706" i="64" s="1"/>
  <c r="X1707" i="64" s="1"/>
  <c r="X1708" i="64" s="1"/>
  <c r="X1709" i="64" s="1"/>
  <c r="X1710" i="64" s="1"/>
  <c r="AC1705" i="64"/>
  <c r="AS1705" i="64"/>
  <c r="F1705" i="64" l="1"/>
  <c r="AE1705" i="64"/>
  <c r="Y1706" i="64"/>
  <c r="M1706" i="64" s="1"/>
  <c r="AW1705" i="64"/>
  <c r="L1705" i="64"/>
  <c r="H1705" i="64"/>
  <c r="AJ1705" i="64"/>
  <c r="AH1705" i="64" l="1"/>
  <c r="AI1705" i="64"/>
  <c r="I1705" i="64"/>
  <c r="E1705" i="64" l="1"/>
  <c r="C1706" i="64" l="1"/>
  <c r="G1706" i="64" s="1"/>
  <c r="W1706" i="64" s="1"/>
  <c r="W1707" i="64" s="1"/>
  <c r="W1708" i="64" s="1"/>
  <c r="W1709" i="64" s="1"/>
  <c r="J1706" i="64"/>
  <c r="D1706" i="64"/>
  <c r="K1706" i="64" l="1"/>
  <c r="AN1712" i="64"/>
  <c r="T1712" i="64" s="1"/>
  <c r="T1713" i="64" s="1"/>
  <c r="AC1706" i="64"/>
  <c r="AS1706" i="64"/>
  <c r="AB1706" i="64" l="1"/>
  <c r="Y1707" i="64"/>
  <c r="AW1706" i="64"/>
  <c r="AE1706" i="64"/>
  <c r="H1706" i="64"/>
  <c r="AR1707" i="64" s="1"/>
  <c r="L1706" i="64"/>
  <c r="AJ1706" i="64"/>
  <c r="F1706" i="64"/>
  <c r="M1707" i="64" l="1"/>
  <c r="AO1707" i="64"/>
  <c r="AI1706" i="64"/>
  <c r="I1706" i="64"/>
  <c r="AP1707" i="64"/>
  <c r="AH1706" i="64"/>
  <c r="Z1710" i="64"/>
  <c r="AT1710" i="64"/>
  <c r="AU1710" i="64"/>
  <c r="AB1707" i="64" l="1"/>
  <c r="R1708" i="64"/>
  <c r="R1709" i="64" s="1"/>
  <c r="R1710" i="64" s="1"/>
  <c r="R1711" i="64" s="1"/>
  <c r="S1712" i="64" s="1"/>
  <c r="S1713" i="64" s="1"/>
  <c r="E1706" i="64"/>
  <c r="R1712" i="64" l="1"/>
  <c r="C1707" i="64"/>
  <c r="G1707" i="64" s="1"/>
  <c r="J1707" i="64"/>
  <c r="K1707" i="64" l="1"/>
  <c r="AC1707" i="64"/>
  <c r="AE1707" i="64" l="1"/>
  <c r="AJ1707" i="64"/>
  <c r="L1707" i="64"/>
  <c r="D1707" i="64"/>
  <c r="AQ1707" i="64" s="1"/>
  <c r="AI1707" i="64" l="1"/>
  <c r="AL1707" i="64" s="1"/>
  <c r="AM1707" i="64" s="1"/>
  <c r="F1707" i="64"/>
  <c r="U1708" i="64" s="1"/>
  <c r="U1709" i="64" s="1"/>
  <c r="U1710" i="64" s="1"/>
  <c r="U1711" i="64" s="1"/>
  <c r="U1712" i="64" s="1"/>
  <c r="AS1707" i="64"/>
  <c r="I1707" i="64"/>
  <c r="H1707" i="64"/>
  <c r="AH1707" i="64" l="1"/>
  <c r="Y1708" i="64"/>
  <c r="M1708" i="64" s="1"/>
  <c r="AW1707" i="64"/>
  <c r="E1707" i="64"/>
  <c r="C1708" i="64" s="1"/>
  <c r="G1708" i="64" s="1"/>
  <c r="AC1708" i="64" s="1"/>
  <c r="AB1708" i="64" l="1"/>
  <c r="D1708" i="64"/>
  <c r="AS1708" i="64" s="1"/>
  <c r="J1708" i="64"/>
  <c r="V1712" i="64"/>
  <c r="V1713" i="64" s="1"/>
  <c r="AE1708" i="64"/>
  <c r="AF1708" i="64" s="1"/>
  <c r="AG1710" i="64" s="1"/>
  <c r="N1714" i="64" l="1"/>
  <c r="O1714" i="64"/>
  <c r="Y1709" i="64"/>
  <c r="K1708" i="64"/>
  <c r="Q1710" i="64"/>
  <c r="P1710" i="64"/>
  <c r="AQ1708" i="64" l="1"/>
  <c r="AQ1709" i="64" s="1"/>
  <c r="AQ1710" i="64" s="1"/>
  <c r="AQ1711" i="64" s="1"/>
  <c r="AR1708" i="64"/>
  <c r="L1708" i="64"/>
  <c r="AJ1708" i="64"/>
  <c r="H1708" i="64"/>
  <c r="F1708" i="64"/>
  <c r="AH1708" i="64" l="1"/>
  <c r="AI1708" i="64"/>
  <c r="AW1708" i="64"/>
  <c r="I1708" i="64"/>
  <c r="AK1708" i="64" l="1"/>
  <c r="M1709" i="64" s="1"/>
  <c r="AA1709" i="64"/>
  <c r="E1708" i="64"/>
  <c r="C1709" i="64" s="1"/>
  <c r="G1709" i="64" s="1"/>
  <c r="AC1709" i="64" l="1"/>
  <c r="AB1709" i="64"/>
  <c r="D1709" i="64"/>
  <c r="J1709" i="64"/>
  <c r="AA1710" i="64"/>
  <c r="AS1709" i="64" l="1"/>
  <c r="AE1709" i="64"/>
  <c r="K1709" i="64"/>
  <c r="AR1709" i="64" s="1"/>
  <c r="AR1710" i="64" s="1"/>
  <c r="AR1711" i="64" s="1"/>
  <c r="AA1711" i="64"/>
  <c r="AA1712" i="64" l="1"/>
  <c r="T1709" i="64"/>
  <c r="AV1710" i="64" s="1"/>
  <c r="AV1711" i="64" s="1"/>
  <c r="AV1712" i="64" s="1"/>
  <c r="AV1713" i="64" s="1"/>
  <c r="AV1714" i="64" s="1"/>
  <c r="AJ1709" i="64"/>
  <c r="H1709" i="64"/>
  <c r="L1709" i="64"/>
  <c r="Y1710" i="64"/>
  <c r="M1710" i="64" s="1"/>
  <c r="F1709" i="64"/>
  <c r="AB1710" i="64" l="1"/>
  <c r="AW1709" i="64"/>
  <c r="AI1709" i="64"/>
  <c r="I1709" i="64"/>
  <c r="AH1709" i="64"/>
  <c r="AA1713" i="64"/>
  <c r="E1709" i="64" l="1"/>
  <c r="C1710" i="64" l="1"/>
  <c r="G1710" i="64" s="1"/>
  <c r="J1710" i="64"/>
  <c r="D1710" i="64"/>
  <c r="K1710" i="64" l="1"/>
  <c r="X1711" i="64" s="1"/>
  <c r="X1712" i="64" s="1"/>
  <c r="X1713" i="64" s="1"/>
  <c r="X1714" i="64" s="1"/>
  <c r="X1715" i="64" s="1"/>
  <c r="AC1710" i="64"/>
  <c r="AS1710" i="64"/>
  <c r="AE1710" i="64" l="1"/>
  <c r="Y1711" i="64"/>
  <c r="M1711" i="64" s="1"/>
  <c r="AW1710" i="64"/>
  <c r="L1710" i="64"/>
  <c r="H1710" i="64"/>
  <c r="AJ1710" i="64"/>
  <c r="F1710" i="64"/>
  <c r="AH1710" i="64" l="1"/>
  <c r="AI1710" i="64"/>
  <c r="I1710" i="64"/>
  <c r="E1710" i="64" l="1"/>
  <c r="C1711" i="64" l="1"/>
  <c r="G1711" i="64" s="1"/>
  <c r="W1711" i="64" s="1"/>
  <c r="W1712" i="64" s="1"/>
  <c r="W1713" i="64" s="1"/>
  <c r="W1714" i="64" s="1"/>
  <c r="D1711" i="64"/>
  <c r="J1711" i="64"/>
  <c r="K1711" i="64" l="1"/>
  <c r="F1711" i="64" s="1"/>
  <c r="AN1717" i="64"/>
  <c r="T1717" i="64" s="1"/>
  <c r="T1718" i="64" s="1"/>
  <c r="AC1711" i="64"/>
  <c r="AS1711" i="64"/>
  <c r="AB1711" i="64" l="1"/>
  <c r="Y1712" i="64"/>
  <c r="AW1711" i="64"/>
  <c r="AE1711" i="64"/>
  <c r="L1711" i="64"/>
  <c r="H1711" i="64"/>
  <c r="AR1712" i="64" s="1"/>
  <c r="AJ1711" i="64"/>
  <c r="M1712" i="64" l="1"/>
  <c r="AO1712" i="64"/>
  <c r="AI1711" i="64"/>
  <c r="AH1711" i="64"/>
  <c r="AP1712" i="64"/>
  <c r="AU1715" i="64"/>
  <c r="AT1715" i="64"/>
  <c r="Z1715" i="64"/>
  <c r="I1711" i="64"/>
  <c r="AB1712" i="64" l="1"/>
  <c r="R1713" i="64"/>
  <c r="R1714" i="64" s="1"/>
  <c r="R1715" i="64" s="1"/>
  <c r="R1716" i="64" s="1"/>
  <c r="S1717" i="64" s="1"/>
  <c r="S1718" i="64" s="1"/>
  <c r="E1711" i="64"/>
  <c r="R1717" i="64" l="1"/>
  <c r="C1712" i="64"/>
  <c r="G1712" i="64" s="1"/>
  <c r="J1712" i="64"/>
  <c r="AC1712" i="64" l="1"/>
  <c r="K1712" i="64"/>
  <c r="AJ1712" i="64" l="1"/>
  <c r="L1712" i="64"/>
  <c r="D1712" i="64"/>
  <c r="AQ1712" i="64" s="1"/>
  <c r="AE1712" i="64"/>
  <c r="F1712" i="64" l="1"/>
  <c r="U1713" i="64" s="1"/>
  <c r="U1714" i="64" s="1"/>
  <c r="U1715" i="64" s="1"/>
  <c r="U1716" i="64" s="1"/>
  <c r="U1717" i="64" s="1"/>
  <c r="I1712" i="64"/>
  <c r="AS1712" i="64"/>
  <c r="H1712" i="64"/>
  <c r="AI1712" i="64"/>
  <c r="AL1712" i="64" s="1"/>
  <c r="AM1712" i="64" s="1"/>
  <c r="AH1712" i="64" l="1"/>
  <c r="Y1713" i="64"/>
  <c r="M1713" i="64" s="1"/>
  <c r="AW1712" i="64"/>
  <c r="E1712" i="64"/>
  <c r="C1713" i="64" s="1"/>
  <c r="G1713" i="64" s="1"/>
  <c r="AC1713" i="64" s="1"/>
  <c r="V1717" i="64" l="1"/>
  <c r="V1718" i="64" s="1"/>
  <c r="D1713" i="64"/>
  <c r="AB1713" i="64"/>
  <c r="J1713" i="64"/>
  <c r="AE1713" i="64"/>
  <c r="AF1713" i="64" s="1"/>
  <c r="AG1715" i="64" s="1"/>
  <c r="P1715" i="64" l="1"/>
  <c r="Q1715" i="64"/>
  <c r="K1713" i="64"/>
  <c r="AS1713" i="64"/>
  <c r="N1719" i="64"/>
  <c r="O1719" i="64"/>
  <c r="AR1713" i="64" l="1"/>
  <c r="AQ1713" i="64"/>
  <c r="AQ1714" i="64" s="1"/>
  <c r="AQ1715" i="64" s="1"/>
  <c r="AQ1716" i="64" s="1"/>
  <c r="F1713" i="64"/>
  <c r="Y1714" i="64"/>
  <c r="L1713" i="64"/>
  <c r="AJ1713" i="64"/>
  <c r="H1713" i="64"/>
  <c r="AH1713" i="64" l="1"/>
  <c r="AW1713" i="64"/>
  <c r="AI1713" i="64"/>
  <c r="I1713" i="64"/>
  <c r="AK1713" i="64" l="1"/>
  <c r="AA1714" i="64" s="1"/>
  <c r="AA1715" i="64" s="1"/>
  <c r="E1713" i="64"/>
  <c r="C1714" i="64" s="1"/>
  <c r="G1714" i="64" s="1"/>
  <c r="M1714" i="64" l="1"/>
  <c r="D1714" i="64" s="1"/>
  <c r="AS1714" i="64" s="1"/>
  <c r="AC1714" i="64"/>
  <c r="AA1716" i="64"/>
  <c r="J1714" i="64" l="1"/>
  <c r="AB1714" i="64"/>
  <c r="Y1715" i="64"/>
  <c r="M1715" i="64" s="1"/>
  <c r="K1714" i="64"/>
  <c r="AR1714" i="64" s="1"/>
  <c r="AR1715" i="64" s="1"/>
  <c r="AR1716" i="64" s="1"/>
  <c r="AA1717" i="64"/>
  <c r="AE1714" i="64"/>
  <c r="F1714" i="64" l="1"/>
  <c r="AA1718" i="64"/>
  <c r="T1714" i="64"/>
  <c r="AV1715" i="64" s="1"/>
  <c r="AV1716" i="64" s="1"/>
  <c r="AV1717" i="64" s="1"/>
  <c r="AV1718" i="64" s="1"/>
  <c r="AV1719" i="64" s="1"/>
  <c r="L1714" i="64"/>
  <c r="H1714" i="64"/>
  <c r="AJ1714" i="64"/>
  <c r="AB1715" i="64"/>
  <c r="AI1714" i="64" l="1"/>
  <c r="AW1714" i="64"/>
  <c r="I1714" i="64"/>
  <c r="AH1714" i="64"/>
  <c r="E1714" i="64" l="1"/>
  <c r="C1715" i="64" l="1"/>
  <c r="G1715" i="64" s="1"/>
  <c r="D1715" i="64"/>
  <c r="J1715" i="64"/>
  <c r="K1715" i="64" l="1"/>
  <c r="AS1715" i="64"/>
  <c r="AC1715" i="64"/>
  <c r="F1715" i="64" l="1"/>
  <c r="X1716" i="64"/>
  <c r="X1717" i="64" s="1"/>
  <c r="X1718" i="64" s="1"/>
  <c r="X1719" i="64" s="1"/>
  <c r="X1720" i="64" s="1"/>
  <c r="Y1716" i="64"/>
  <c r="M1716" i="64" s="1"/>
  <c r="AW1715" i="64"/>
  <c r="AE1715" i="64"/>
  <c r="AJ1715" i="64"/>
  <c r="H1715" i="64"/>
  <c r="L1715" i="64"/>
  <c r="I1715" i="64" l="1"/>
  <c r="AI1715" i="64"/>
  <c r="AH1715" i="64"/>
  <c r="E1715" i="64" l="1"/>
  <c r="C1716" i="64" l="1"/>
  <c r="G1716" i="64" s="1"/>
  <c r="W1716" i="64" s="1"/>
  <c r="W1717" i="64" s="1"/>
  <c r="W1718" i="64" s="1"/>
  <c r="W1719" i="64" s="1"/>
  <c r="J1716" i="64"/>
  <c r="D1716" i="64"/>
  <c r="K1716" i="64" l="1"/>
  <c r="AN1722" i="64"/>
  <c r="T1722" i="64" s="1"/>
  <c r="T1723" i="64" s="1"/>
  <c r="AS1716" i="64"/>
  <c r="AC1716" i="64"/>
  <c r="AE1716" i="64" l="1"/>
  <c r="Y1717" i="64"/>
  <c r="AW1716" i="64"/>
  <c r="AB1716" i="64"/>
  <c r="L1716" i="64"/>
  <c r="H1716" i="64"/>
  <c r="AR1717" i="64" s="1"/>
  <c r="AJ1716" i="64"/>
  <c r="F1716" i="64"/>
  <c r="M1717" i="64" l="1"/>
  <c r="AO1717" i="64"/>
  <c r="AI1716" i="64"/>
  <c r="I1716" i="64"/>
  <c r="Z1720" i="64"/>
  <c r="AU1720" i="64"/>
  <c r="AT1720" i="64"/>
  <c r="AH1716" i="64"/>
  <c r="AP1717" i="64"/>
  <c r="R1718" i="64" l="1"/>
  <c r="R1719" i="64" s="1"/>
  <c r="R1720" i="64" s="1"/>
  <c r="R1721" i="64" s="1"/>
  <c r="R1722" i="64" s="1"/>
  <c r="AB1717" i="64"/>
  <c r="E1716" i="64"/>
  <c r="S1722" i="64" l="1"/>
  <c r="S1723" i="64" s="1"/>
  <c r="C1717" i="64"/>
  <c r="G1717" i="64" s="1"/>
  <c r="J1717" i="64"/>
  <c r="AC1717" i="64" l="1"/>
  <c r="K1717" i="64"/>
  <c r="AJ1717" i="64" l="1"/>
  <c r="L1717" i="64"/>
  <c r="D1717" i="64"/>
  <c r="AQ1717" i="64" s="1"/>
  <c r="AE1717" i="64"/>
  <c r="F1717" i="64" l="1"/>
  <c r="U1718" i="64" s="1"/>
  <c r="U1719" i="64" s="1"/>
  <c r="U1720" i="64" s="1"/>
  <c r="U1721" i="64" s="1"/>
  <c r="U1722" i="64" s="1"/>
  <c r="AS1717" i="64"/>
  <c r="I1717" i="64"/>
  <c r="AI1717" i="64"/>
  <c r="AL1717" i="64" s="1"/>
  <c r="AM1717" i="64" s="1"/>
  <c r="H1717" i="64"/>
  <c r="E1717" i="64" l="1"/>
  <c r="C1718" i="64" s="1"/>
  <c r="G1718" i="64" s="1"/>
  <c r="AC1718" i="64" s="1"/>
  <c r="AH1717" i="64"/>
  <c r="Y1718" i="64"/>
  <c r="M1718" i="64" s="1"/>
  <c r="AW1717" i="64"/>
  <c r="AB1718" i="64" l="1"/>
  <c r="D1718" i="64"/>
  <c r="J1718" i="64"/>
  <c r="V1722" i="64"/>
  <c r="V1723" i="64" s="1"/>
  <c r="AE1718" i="64"/>
  <c r="AF1718" i="64" s="1"/>
  <c r="AG1720" i="64" s="1"/>
  <c r="Q1720" i="64" l="1"/>
  <c r="P1720" i="64"/>
  <c r="N1724" i="64"/>
  <c r="O1724" i="64"/>
  <c r="AS1718" i="64"/>
  <c r="K1718" i="64"/>
  <c r="AR1718" i="64" l="1"/>
  <c r="AQ1718" i="64"/>
  <c r="AQ1719" i="64" s="1"/>
  <c r="AQ1720" i="64" s="1"/>
  <c r="AQ1721" i="64" s="1"/>
  <c r="F1718" i="64"/>
  <c r="Y1719" i="64"/>
  <c r="L1718" i="64"/>
  <c r="AJ1718" i="64"/>
  <c r="H1718" i="64"/>
  <c r="AI1718" i="64" l="1"/>
  <c r="AW1718" i="64"/>
  <c r="I1718" i="64"/>
  <c r="AH1718" i="64"/>
  <c r="AK1718" i="64" l="1"/>
  <c r="AA1719" i="64" s="1"/>
  <c r="AA1720" i="64" s="1"/>
  <c r="E1718" i="64"/>
  <c r="C1719" i="64" s="1"/>
  <c r="G1719" i="64" s="1"/>
  <c r="M1719" i="64" l="1"/>
  <c r="AB1719" i="64" s="1"/>
  <c r="AC1719" i="64"/>
  <c r="AA1721" i="64"/>
  <c r="J1719" i="64" l="1"/>
  <c r="K1719" i="64" s="1"/>
  <c r="AR1719" i="64" s="1"/>
  <c r="AR1720" i="64" s="1"/>
  <c r="AR1721" i="64" s="1"/>
  <c r="D1719" i="64"/>
  <c r="AS1719" i="64" s="1"/>
  <c r="AA1722" i="64"/>
  <c r="AE1719" i="64"/>
  <c r="Y1720" i="64" l="1"/>
  <c r="M1720" i="64" s="1"/>
  <c r="AA1723" i="64"/>
  <c r="T1719" i="64"/>
  <c r="AV1720" i="64" s="1"/>
  <c r="AV1721" i="64" s="1"/>
  <c r="AV1722" i="64" s="1"/>
  <c r="AV1723" i="64" s="1"/>
  <c r="AV1724" i="64" s="1"/>
  <c r="H1719" i="64"/>
  <c r="AJ1719" i="64"/>
  <c r="L1719" i="64"/>
  <c r="F1719" i="64"/>
  <c r="I1719" i="64" l="1"/>
  <c r="AI1719" i="64"/>
  <c r="AH1719" i="64"/>
  <c r="AW1719" i="64"/>
  <c r="AB1720" i="64"/>
  <c r="E1719" i="64" l="1"/>
  <c r="C1720" i="64" l="1"/>
  <c r="G1720" i="64" s="1"/>
  <c r="D1720" i="64"/>
  <c r="J1720" i="64"/>
  <c r="K1720" i="64" l="1"/>
  <c r="AC1720" i="64"/>
  <c r="AS1720" i="64"/>
  <c r="F1720" i="64" l="1"/>
  <c r="X1721" i="64"/>
  <c r="X1722" i="64" s="1"/>
  <c r="X1723" i="64" s="1"/>
  <c r="X1724" i="64" s="1"/>
  <c r="X1725" i="64" s="1"/>
  <c r="AE1720" i="64"/>
  <c r="Y1721" i="64"/>
  <c r="M1721" i="64" s="1"/>
  <c r="AW1720" i="64"/>
  <c r="L1720" i="64"/>
  <c r="H1720" i="64"/>
  <c r="AJ1720" i="64"/>
  <c r="AI1720" i="64" l="1"/>
  <c r="AH1720" i="64"/>
  <c r="I1720" i="64"/>
  <c r="E1720" i="64" l="1"/>
  <c r="C1721" i="64" l="1"/>
  <c r="G1721" i="64" s="1"/>
  <c r="W1721" i="64" s="1"/>
  <c r="W1722" i="64" s="1"/>
  <c r="W1723" i="64" s="1"/>
  <c r="W1724" i="64" s="1"/>
  <c r="J1721" i="64"/>
  <c r="D1721" i="64"/>
  <c r="K1721" i="64" l="1"/>
  <c r="AN1727" i="64"/>
  <c r="T1727" i="64" s="1"/>
  <c r="T1728" i="64" s="1"/>
  <c r="AC1721" i="64"/>
  <c r="AS1721" i="64"/>
  <c r="AB1721" i="64" l="1"/>
  <c r="Y1722" i="64"/>
  <c r="AW1721" i="64"/>
  <c r="AE1721" i="64"/>
  <c r="AJ1721" i="64"/>
  <c r="H1721" i="64"/>
  <c r="AR1722" i="64" s="1"/>
  <c r="L1721" i="64"/>
  <c r="F1721" i="64"/>
  <c r="M1722" i="64" l="1"/>
  <c r="AO1722" i="64"/>
  <c r="I1721" i="64"/>
  <c r="AH1721" i="64"/>
  <c r="AP1722" i="64"/>
  <c r="AI1721" i="64"/>
  <c r="AT1725" i="64"/>
  <c r="AU1725" i="64"/>
  <c r="Z1725" i="64"/>
  <c r="R1723" i="64" l="1"/>
  <c r="R1724" i="64" s="1"/>
  <c r="R1725" i="64" s="1"/>
  <c r="R1726" i="64" s="1"/>
  <c r="S1727" i="64" s="1"/>
  <c r="S1728" i="64" s="1"/>
  <c r="E1721" i="64"/>
  <c r="C1722" i="64" s="1"/>
  <c r="G1722" i="64" s="1"/>
  <c r="AB1722" i="64"/>
  <c r="R1727" i="64" l="1"/>
  <c r="AC1722" i="64"/>
  <c r="J1722" i="64"/>
  <c r="K1722" i="64" l="1"/>
  <c r="AE1722" i="64"/>
  <c r="AJ1722" i="64" l="1"/>
  <c r="L1722" i="64"/>
  <c r="D1722" i="64"/>
  <c r="AQ1722" i="64" s="1"/>
  <c r="F1722" i="64" l="1"/>
  <c r="U1723" i="64" s="1"/>
  <c r="U1724" i="64" s="1"/>
  <c r="U1725" i="64" s="1"/>
  <c r="U1726" i="64" s="1"/>
  <c r="U1727" i="64" s="1"/>
  <c r="I1722" i="64"/>
  <c r="AS1722" i="64"/>
  <c r="H1722" i="64"/>
  <c r="AI1722" i="64"/>
  <c r="AL1722" i="64" s="1"/>
  <c r="AM1722" i="64" s="1"/>
  <c r="E1722" i="64" l="1"/>
  <c r="C1723" i="64" s="1"/>
  <c r="G1723" i="64" s="1"/>
  <c r="AC1723" i="64" s="1"/>
  <c r="AH1722" i="64"/>
  <c r="Y1723" i="64"/>
  <c r="M1723" i="64" s="1"/>
  <c r="AW1722" i="64"/>
  <c r="AB1723" i="64" l="1"/>
  <c r="D1723" i="64"/>
  <c r="J1723" i="64"/>
  <c r="V1727" i="64"/>
  <c r="V1728" i="64" s="1"/>
  <c r="AE1723" i="64"/>
  <c r="AF1723" i="64" s="1"/>
  <c r="AG1725" i="64" s="1"/>
  <c r="P1725" i="64" l="1"/>
  <c r="Q1725" i="64"/>
  <c r="N1729" i="64"/>
  <c r="O1729" i="64"/>
  <c r="AS1723" i="64"/>
  <c r="K1723" i="64"/>
  <c r="AQ1723" i="64" l="1"/>
  <c r="AQ1724" i="64" s="1"/>
  <c r="AQ1725" i="64" s="1"/>
  <c r="AQ1726" i="64" s="1"/>
  <c r="AR1723" i="64"/>
  <c r="AJ1723" i="64"/>
  <c r="L1723" i="64"/>
  <c r="H1723" i="64"/>
  <c r="F1723" i="64"/>
  <c r="Y1724" i="64"/>
  <c r="AW1723" i="64" l="1"/>
  <c r="I1723" i="64"/>
  <c r="AH1723" i="64"/>
  <c r="AI1723" i="64"/>
  <c r="AK1723" i="64" l="1"/>
  <c r="AA1724" i="64" s="1"/>
  <c r="AA1725" i="64" s="1"/>
  <c r="M1724" i="64"/>
  <c r="E1723" i="64"/>
  <c r="C1724" i="64" s="1"/>
  <c r="G1724" i="64" s="1"/>
  <c r="AA1726" i="64" l="1"/>
  <c r="D1724" i="64"/>
  <c r="AB1724" i="64"/>
  <c r="J1724" i="64"/>
  <c r="AC1724" i="64"/>
  <c r="AE1724" i="64" l="1"/>
  <c r="K1724" i="64"/>
  <c r="AR1724" i="64" s="1"/>
  <c r="AR1725" i="64" s="1"/>
  <c r="AR1726" i="64" s="1"/>
  <c r="AA1727" i="64"/>
  <c r="AS1724" i="64"/>
  <c r="AA1728" i="64" l="1"/>
  <c r="T1724" i="64"/>
  <c r="AV1725" i="64" s="1"/>
  <c r="AV1726" i="64" s="1"/>
  <c r="AV1727" i="64" s="1"/>
  <c r="AV1728" i="64" s="1"/>
  <c r="AV1729" i="64" s="1"/>
  <c r="AJ1724" i="64"/>
  <c r="H1724" i="64"/>
  <c r="L1724" i="64"/>
  <c r="Y1725" i="64"/>
  <c r="M1725" i="64" s="1"/>
  <c r="F1724" i="64"/>
  <c r="I1724" i="64" l="1"/>
  <c r="AH1724" i="64"/>
  <c r="AI1724" i="64"/>
  <c r="AB1725" i="64"/>
  <c r="AW1724" i="64"/>
  <c r="E1724" i="64" l="1"/>
  <c r="C1725" i="64" l="1"/>
  <c r="G1725" i="64" s="1"/>
  <c r="J1725" i="64"/>
  <c r="D1725" i="64"/>
  <c r="K1725" i="64" l="1"/>
  <c r="X1726" i="64" s="1"/>
  <c r="X1727" i="64" s="1"/>
  <c r="X1728" i="64" s="1"/>
  <c r="X1729" i="64" s="1"/>
  <c r="X1730" i="64" s="1"/>
  <c r="AC1725" i="64"/>
  <c r="AS1725" i="64"/>
  <c r="F1725" i="64" l="1"/>
  <c r="Y1726" i="64"/>
  <c r="M1726" i="64" s="1"/>
  <c r="AW1725" i="64"/>
  <c r="AE1725" i="64"/>
  <c r="L1725" i="64"/>
  <c r="H1725" i="64"/>
  <c r="AJ1725" i="64"/>
  <c r="AI1725" i="64" l="1"/>
  <c r="AH1725" i="64"/>
  <c r="I1725" i="64"/>
  <c r="E1725" i="64" l="1"/>
  <c r="C1726" i="64" l="1"/>
  <c r="G1726" i="64" s="1"/>
  <c r="W1726" i="64" s="1"/>
  <c r="W1727" i="64" s="1"/>
  <c r="W1728" i="64" s="1"/>
  <c r="W1729" i="64" s="1"/>
  <c r="J1726" i="64"/>
  <c r="D1726" i="64"/>
  <c r="K1726" i="64" l="1"/>
  <c r="AN1732" i="64"/>
  <c r="T1732" i="64" s="1"/>
  <c r="T1733" i="64" s="1"/>
  <c r="AS1726" i="64"/>
  <c r="AC1726" i="64"/>
  <c r="AB1726" i="64" l="1"/>
  <c r="AE1726" i="64"/>
  <c r="Y1727" i="64"/>
  <c r="AW1726" i="64"/>
  <c r="AJ1726" i="64"/>
  <c r="L1726" i="64"/>
  <c r="H1726" i="64"/>
  <c r="AR1727" i="64" s="1"/>
  <c r="F1726" i="64"/>
  <c r="M1727" i="64" l="1"/>
  <c r="AO1727" i="64"/>
  <c r="AP1727" i="64"/>
  <c r="AH1726" i="64"/>
  <c r="I1726" i="64"/>
  <c r="AI1726" i="64"/>
  <c r="AU1730" i="64"/>
  <c r="Z1730" i="64"/>
  <c r="AT1730" i="64"/>
  <c r="AB1727" i="64" l="1"/>
  <c r="R1728" i="64"/>
  <c r="R1729" i="64" s="1"/>
  <c r="R1730" i="64" s="1"/>
  <c r="R1731" i="64" s="1"/>
  <c r="R1732" i="64" s="1"/>
  <c r="E1726" i="64"/>
  <c r="S1732" i="64" l="1"/>
  <c r="S1733" i="64" s="1"/>
  <c r="C1727" i="64"/>
  <c r="G1727" i="64" s="1"/>
  <c r="J1727" i="64"/>
  <c r="K1727" i="64" l="1"/>
  <c r="AC1727" i="64"/>
  <c r="AE1727" i="64" l="1"/>
  <c r="L1727" i="64"/>
  <c r="AJ1727" i="64"/>
  <c r="D1727" i="64"/>
  <c r="AQ1727" i="64" s="1"/>
  <c r="F1727" i="64" l="1"/>
  <c r="U1728" i="64" s="1"/>
  <c r="U1729" i="64" s="1"/>
  <c r="U1730" i="64" s="1"/>
  <c r="U1731" i="64" s="1"/>
  <c r="U1732" i="64" s="1"/>
  <c r="AS1727" i="64"/>
  <c r="I1727" i="64"/>
  <c r="H1727" i="64"/>
  <c r="AI1727" i="64"/>
  <c r="AL1727" i="64" s="1"/>
  <c r="AM1727" i="64" s="1"/>
  <c r="AH1727" i="64" l="1"/>
  <c r="E1727" i="64"/>
  <c r="C1728" i="64" s="1"/>
  <c r="G1728" i="64" s="1"/>
  <c r="AC1728" i="64" s="1"/>
  <c r="Y1728" i="64"/>
  <c r="M1728" i="64" s="1"/>
  <c r="AW1727" i="64"/>
  <c r="D1728" i="64" l="1"/>
  <c r="AB1728" i="64"/>
  <c r="J1728" i="64"/>
  <c r="AE1728" i="64"/>
  <c r="AF1728" i="64" s="1"/>
  <c r="AG1730" i="64" s="1"/>
  <c r="V1732" i="64"/>
  <c r="V1733" i="64" s="1"/>
  <c r="P1730" i="64" l="1"/>
  <c r="Q1730" i="64"/>
  <c r="N1734" i="64"/>
  <c r="O1734" i="64"/>
  <c r="K1728" i="64"/>
  <c r="AS1728" i="64"/>
  <c r="AR1728" i="64" l="1"/>
  <c r="AQ1728" i="64"/>
  <c r="AQ1729" i="64" s="1"/>
  <c r="AQ1730" i="64" s="1"/>
  <c r="AQ1731" i="64" s="1"/>
  <c r="F1728" i="64"/>
  <c r="L1728" i="64"/>
  <c r="AJ1728" i="64"/>
  <c r="H1728" i="64"/>
  <c r="Y1729" i="64"/>
  <c r="AH1728" i="64" l="1"/>
  <c r="AI1728" i="64"/>
  <c r="AW1728" i="64"/>
  <c r="I1728" i="64"/>
  <c r="AK1728" i="64" l="1"/>
  <c r="AA1729" i="64" s="1"/>
  <c r="AA1730" i="64" s="1"/>
  <c r="M1729" i="64"/>
  <c r="E1728" i="64"/>
  <c r="C1729" i="64" s="1"/>
  <c r="G1729" i="64" s="1"/>
  <c r="AC1729" i="64" l="1"/>
  <c r="D1729" i="64"/>
  <c r="AB1729" i="64"/>
  <c r="J1729" i="64"/>
  <c r="AA1731" i="64"/>
  <c r="AA1732" i="64" l="1"/>
  <c r="K1729" i="64"/>
  <c r="AR1729" i="64" s="1"/>
  <c r="AR1730" i="64" s="1"/>
  <c r="AR1731" i="64" s="1"/>
  <c r="AS1729" i="64"/>
  <c r="AE1729" i="64"/>
  <c r="F1729" i="64" l="1"/>
  <c r="Y1730" i="64"/>
  <c r="M1730" i="64" s="1"/>
  <c r="T1729" i="64"/>
  <c r="AV1730" i="64" s="1"/>
  <c r="AV1731" i="64" s="1"/>
  <c r="AV1732" i="64" s="1"/>
  <c r="AV1733" i="64" s="1"/>
  <c r="AV1734" i="64" s="1"/>
  <c r="H1729" i="64"/>
  <c r="AJ1729" i="64"/>
  <c r="L1729" i="64"/>
  <c r="AA1733" i="64"/>
  <c r="AW1729" i="64" l="1"/>
  <c r="I1729" i="64"/>
  <c r="AI1729" i="64"/>
  <c r="AH1729" i="64"/>
  <c r="AB1730" i="64"/>
  <c r="E1729" i="64" l="1"/>
  <c r="C1730" i="64" l="1"/>
  <c r="G1730" i="64" s="1"/>
  <c r="J1730" i="64"/>
  <c r="D1730" i="64"/>
  <c r="K1730" i="64" l="1"/>
  <c r="X1731" i="64" s="1"/>
  <c r="X1732" i="64" s="1"/>
  <c r="X1733" i="64" s="1"/>
  <c r="X1734" i="64" s="1"/>
  <c r="X1735" i="64" s="1"/>
  <c r="AC1730" i="64"/>
  <c r="AS1730" i="64"/>
  <c r="AE1730" i="64" l="1"/>
  <c r="Y1731" i="64"/>
  <c r="M1731" i="64" s="1"/>
  <c r="AW1730" i="64"/>
  <c r="H1730" i="64"/>
  <c r="L1730" i="64"/>
  <c r="AJ1730" i="64"/>
  <c r="F1730" i="64"/>
  <c r="I1730" i="64" l="1"/>
  <c r="AI1730" i="64"/>
  <c r="AH1730" i="64"/>
  <c r="E1730" i="64" l="1"/>
  <c r="C1731" i="64" l="1"/>
  <c r="G1731" i="64" s="1"/>
  <c r="W1731" i="64" s="1"/>
  <c r="W1732" i="64" s="1"/>
  <c r="W1733" i="64" s="1"/>
  <c r="W1734" i="64" s="1"/>
  <c r="D1731" i="64"/>
  <c r="J1731" i="64"/>
  <c r="K1731" i="64" l="1"/>
  <c r="F1731" i="64" s="1"/>
  <c r="AN1737" i="64"/>
  <c r="T1737" i="64" s="1"/>
  <c r="T1738" i="64" s="1"/>
  <c r="AC1731" i="64"/>
  <c r="AS1731" i="64"/>
  <c r="AB1731" i="64" l="1"/>
  <c r="Y1732" i="64"/>
  <c r="AW1731" i="64"/>
  <c r="AE1731" i="64"/>
  <c r="L1731" i="64"/>
  <c r="H1731" i="64"/>
  <c r="AR1732" i="64" s="1"/>
  <c r="AJ1731" i="64"/>
  <c r="M1732" i="64" l="1"/>
  <c r="AO1732" i="64"/>
  <c r="AI1731" i="64"/>
  <c r="AP1732" i="64"/>
  <c r="AH1731" i="64"/>
  <c r="I1731" i="64"/>
  <c r="Z1735" i="64"/>
  <c r="AU1735" i="64"/>
  <c r="AT1735" i="64"/>
  <c r="R1733" i="64" l="1"/>
  <c r="R1734" i="64" s="1"/>
  <c r="R1735" i="64" s="1"/>
  <c r="R1736" i="64" s="1"/>
  <c r="S1737" i="64" s="1"/>
  <c r="S1738" i="64" s="1"/>
  <c r="AB1732" i="64"/>
  <c r="E1731" i="64"/>
  <c r="C1732" i="64" s="1"/>
  <c r="G1732" i="64" s="1"/>
  <c r="R1737" i="64" l="1"/>
  <c r="J1732" i="64"/>
  <c r="K1732" i="64" s="1"/>
  <c r="AC1732" i="64"/>
  <c r="L1732" i="64" l="1"/>
  <c r="AJ1732" i="64"/>
  <c r="D1732" i="64"/>
  <c r="AQ1732" i="64" s="1"/>
  <c r="AE1732" i="64"/>
  <c r="H1732" i="64" l="1"/>
  <c r="AH1732" i="64" s="1"/>
  <c r="AI1732" i="64"/>
  <c r="AL1732" i="64" s="1"/>
  <c r="AM1732" i="64" s="1"/>
  <c r="F1732" i="64"/>
  <c r="U1733" i="64" s="1"/>
  <c r="U1734" i="64" s="1"/>
  <c r="U1735" i="64" s="1"/>
  <c r="U1736" i="64" s="1"/>
  <c r="U1737" i="64" s="1"/>
  <c r="I1732" i="64"/>
  <c r="AS1732" i="64"/>
  <c r="Y1733" i="64" l="1"/>
  <c r="M1733" i="64" s="1"/>
  <c r="AW1732" i="64"/>
  <c r="E1732" i="64"/>
  <c r="C1733" i="64" s="1"/>
  <c r="G1733" i="64" s="1"/>
  <c r="AC1733" i="64" s="1"/>
  <c r="AE1733" i="64" l="1"/>
  <c r="AF1733" i="64" s="1"/>
  <c r="AG1735" i="64" s="1"/>
  <c r="V1737" i="64"/>
  <c r="V1738" i="64" s="1"/>
  <c r="D1733" i="64"/>
  <c r="AB1733" i="64"/>
  <c r="J1733" i="64"/>
  <c r="N1739" i="64" l="1"/>
  <c r="O1739" i="64"/>
  <c r="AS1733" i="64"/>
  <c r="K1733" i="64"/>
  <c r="P1735" i="64"/>
  <c r="Q1735" i="64"/>
  <c r="AQ1733" i="64" l="1"/>
  <c r="AQ1734" i="64" s="1"/>
  <c r="AQ1735" i="64" s="1"/>
  <c r="AQ1736" i="64" s="1"/>
  <c r="AR1733" i="64"/>
  <c r="Y1734" i="64"/>
  <c r="L1733" i="64"/>
  <c r="AJ1733" i="64"/>
  <c r="H1733" i="64"/>
  <c r="F1733" i="64"/>
  <c r="AW1733" i="64" l="1"/>
  <c r="AH1733" i="64"/>
  <c r="I1733" i="64"/>
  <c r="AI1733" i="64"/>
  <c r="AK1733" i="64" l="1"/>
  <c r="AA1734" i="64" s="1"/>
  <c r="AA1735" i="64" s="1"/>
  <c r="M1734" i="64"/>
  <c r="E1733" i="64"/>
  <c r="C1734" i="64" s="1"/>
  <c r="G1734" i="64" s="1"/>
  <c r="AB1734" i="64" l="1"/>
  <c r="J1734" i="64"/>
  <c r="D1734" i="64"/>
  <c r="AS1734" i="64" s="1"/>
  <c r="AA1736" i="64"/>
  <c r="K1734" i="64"/>
  <c r="AR1734" i="64" s="1"/>
  <c r="AR1735" i="64" s="1"/>
  <c r="AR1736" i="64" s="1"/>
  <c r="AC1734" i="64"/>
  <c r="F1734" i="64" l="1"/>
  <c r="Y1735" i="64"/>
  <c r="M1735" i="64" s="1"/>
  <c r="AE1734" i="64"/>
  <c r="T1734" i="64"/>
  <c r="AV1735" i="64" s="1"/>
  <c r="AV1736" i="64" s="1"/>
  <c r="AV1737" i="64" s="1"/>
  <c r="AV1738" i="64" s="1"/>
  <c r="AV1739" i="64" s="1"/>
  <c r="L1734" i="64"/>
  <c r="H1734" i="64"/>
  <c r="AJ1734" i="64"/>
  <c r="AA1737" i="64"/>
  <c r="AH1734" i="64" l="1"/>
  <c r="AW1734" i="64"/>
  <c r="AA1738" i="64"/>
  <c r="I1734" i="64"/>
  <c r="AI1734" i="64"/>
  <c r="AB1735" i="64"/>
  <c r="E1734" i="64" l="1"/>
  <c r="C1735" i="64" l="1"/>
  <c r="G1735" i="64" s="1"/>
  <c r="D1735" i="64"/>
  <c r="J1735" i="64"/>
  <c r="K1735" i="64" l="1"/>
  <c r="X1736" i="64" s="1"/>
  <c r="X1737" i="64" s="1"/>
  <c r="X1738" i="64" s="1"/>
  <c r="X1739" i="64" s="1"/>
  <c r="X1740" i="64" s="1"/>
  <c r="AS1735" i="64"/>
  <c r="AC1735" i="64"/>
  <c r="AE1735" i="64" l="1"/>
  <c r="Y1736" i="64"/>
  <c r="M1736" i="64" s="1"/>
  <c r="AW1735" i="64"/>
  <c r="H1735" i="64"/>
  <c r="L1735" i="64"/>
  <c r="AJ1735" i="64"/>
  <c r="F1735" i="64"/>
  <c r="AI1735" i="64" l="1"/>
  <c r="I1735" i="64"/>
  <c r="AH1735" i="64"/>
  <c r="E1735" i="64" l="1"/>
  <c r="C1736" i="64" l="1"/>
  <c r="G1736" i="64" s="1"/>
  <c r="W1736" i="64" s="1"/>
  <c r="W1737" i="64" s="1"/>
  <c r="W1738" i="64" s="1"/>
  <c r="W1739" i="64" s="1"/>
  <c r="J1736" i="64"/>
  <c r="D1736" i="64"/>
  <c r="K1736" i="64" l="1"/>
  <c r="AN1742" i="64"/>
  <c r="T1742" i="64" s="1"/>
  <c r="T1743" i="64" s="1"/>
  <c r="AC1736" i="64"/>
  <c r="AS1736" i="64"/>
  <c r="Y1737" i="64" l="1"/>
  <c r="AW1736" i="64"/>
  <c r="AE1736" i="64"/>
  <c r="AB1736" i="64"/>
  <c r="AJ1736" i="64"/>
  <c r="H1736" i="64"/>
  <c r="AR1737" i="64" s="1"/>
  <c r="L1736" i="64"/>
  <c r="F1736" i="64"/>
  <c r="M1737" i="64" l="1"/>
  <c r="AO1737" i="64"/>
  <c r="Z1740" i="64"/>
  <c r="AT1740" i="64"/>
  <c r="AU1740" i="64"/>
  <c r="AP1737" i="64"/>
  <c r="AH1736" i="64"/>
  <c r="I1736" i="64"/>
  <c r="AI1736" i="64"/>
  <c r="R1738" i="64" l="1"/>
  <c r="R1739" i="64" s="1"/>
  <c r="R1740" i="64" s="1"/>
  <c r="R1741" i="64" s="1"/>
  <c r="R1742" i="64" s="1"/>
  <c r="AB1737" i="64"/>
  <c r="E1736" i="64"/>
  <c r="C1737" i="64" s="1"/>
  <c r="G1737" i="64" s="1"/>
  <c r="S1742" i="64" l="1"/>
  <c r="S1743" i="64" s="1"/>
  <c r="J1737" i="64"/>
  <c r="K1737" i="64" s="1"/>
  <c r="D1737" i="64" s="1"/>
  <c r="AQ1737" i="64" s="1"/>
  <c r="AC1737" i="64"/>
  <c r="AS1737" i="64" l="1"/>
  <c r="Y1738" i="64" s="1"/>
  <c r="AW1737" i="64"/>
  <c r="F1737" i="64"/>
  <c r="U1738" i="64" s="1"/>
  <c r="U1739" i="64" s="1"/>
  <c r="U1740" i="64" s="1"/>
  <c r="U1741" i="64" s="1"/>
  <c r="U1742" i="64" s="1"/>
  <c r="AJ1737" i="64"/>
  <c r="L1737" i="64"/>
  <c r="H1737" i="64"/>
  <c r="AE1737" i="64"/>
  <c r="M1738" i="64" l="1"/>
  <c r="AH1737" i="64"/>
  <c r="AI1737" i="64"/>
  <c r="AL1737" i="64" s="1"/>
  <c r="AM1737" i="64" s="1"/>
  <c r="I1737" i="64"/>
  <c r="AB1738" i="64" l="1"/>
  <c r="V1742" i="64"/>
  <c r="V1743" i="64" s="1"/>
  <c r="E1737" i="64"/>
  <c r="C1738" i="64" s="1"/>
  <c r="G1738" i="64" s="1"/>
  <c r="AC1738" i="64" l="1"/>
  <c r="J1738" i="64"/>
  <c r="N1744" i="64"/>
  <c r="O1744" i="64"/>
  <c r="D1738" i="64"/>
  <c r="K1738" i="64" l="1"/>
  <c r="AE1738" i="64"/>
  <c r="AF1738" i="64" s="1"/>
  <c r="AG1740" i="64" s="1"/>
  <c r="AS1738" i="64"/>
  <c r="AQ1738" i="64" l="1"/>
  <c r="AQ1739" i="64" s="1"/>
  <c r="AQ1740" i="64" s="1"/>
  <c r="AR1738" i="64"/>
  <c r="Y1739" i="64"/>
  <c r="P1740" i="64"/>
  <c r="Q1740" i="64"/>
  <c r="H1738" i="64"/>
  <c r="L1738" i="64"/>
  <c r="AJ1738" i="64"/>
  <c r="F1738" i="64"/>
  <c r="AQ1741" i="64" l="1"/>
  <c r="AW1738" i="64"/>
  <c r="I1738" i="64"/>
  <c r="AH1738" i="64"/>
  <c r="AI1738" i="64"/>
  <c r="AK1738" i="64" l="1"/>
  <c r="AA1739" i="64" s="1"/>
  <c r="AA1740" i="64" s="1"/>
  <c r="M1739" i="64"/>
  <c r="E1738" i="64"/>
  <c r="C1739" i="64" s="1"/>
  <c r="G1739" i="64" s="1"/>
  <c r="D1739" i="64" l="1"/>
  <c r="AB1739" i="64"/>
  <c r="J1739" i="64"/>
  <c r="AA1741" i="64"/>
  <c r="AC1739" i="64"/>
  <c r="AE1739" i="64" l="1"/>
  <c r="AA1742" i="64"/>
  <c r="K1739" i="64"/>
  <c r="AR1739" i="64" s="1"/>
  <c r="AR1740" i="64" s="1"/>
  <c r="AR1741" i="64" s="1"/>
  <c r="AS1739" i="64"/>
  <c r="F1739" i="64" l="1"/>
  <c r="Y1740" i="64"/>
  <c r="M1740" i="64" s="1"/>
  <c r="AA1743" i="64"/>
  <c r="T1739" i="64"/>
  <c r="AV1740" i="64" s="1"/>
  <c r="AV1741" i="64" s="1"/>
  <c r="AV1742" i="64" s="1"/>
  <c r="AV1743" i="64" s="1"/>
  <c r="AV1744" i="64" s="1"/>
  <c r="AJ1739" i="64"/>
  <c r="H1739" i="64"/>
  <c r="L1739" i="64"/>
  <c r="AH1739" i="64" l="1"/>
  <c r="AW1739" i="64"/>
  <c r="AI1739" i="64"/>
  <c r="I1739" i="64"/>
  <c r="AB1740" i="64"/>
  <c r="E1739" i="64" l="1"/>
  <c r="C1740" i="64" l="1"/>
  <c r="G1740" i="64" s="1"/>
  <c r="D1740" i="64"/>
  <c r="J1740" i="64"/>
  <c r="K1740" i="64" l="1"/>
  <c r="AC1740" i="64"/>
  <c r="AS1740" i="64"/>
  <c r="F1740" i="64" l="1"/>
  <c r="X1741" i="64"/>
  <c r="X1742" i="64" s="1"/>
  <c r="X1743" i="64" s="1"/>
  <c r="X1744" i="64" s="1"/>
  <c r="X1745" i="64" s="1"/>
  <c r="AE1740" i="64"/>
  <c r="Y1741" i="64"/>
  <c r="M1741" i="64" s="1"/>
  <c r="AW1740" i="64"/>
  <c r="L1740" i="64"/>
  <c r="H1740" i="64"/>
  <c r="AJ1740" i="64"/>
  <c r="AH1740" i="64" l="1"/>
  <c r="AI1740" i="64"/>
  <c r="I1740" i="64"/>
  <c r="E1740" i="64" l="1"/>
  <c r="C1741" i="64" l="1"/>
  <c r="G1741" i="64" s="1"/>
  <c r="W1741" i="64" s="1"/>
  <c r="W1742" i="64" s="1"/>
  <c r="W1743" i="64" s="1"/>
  <c r="W1744" i="64" s="1"/>
  <c r="J1741" i="64"/>
  <c r="D1741" i="64"/>
  <c r="K1741" i="64" l="1"/>
  <c r="AN1747" i="64"/>
  <c r="T1747" i="64" s="1"/>
  <c r="T1748" i="64" s="1"/>
  <c r="AC1741" i="64"/>
  <c r="AS1741" i="64"/>
  <c r="Y1742" i="64" l="1"/>
  <c r="AW1741" i="64"/>
  <c r="AE1741" i="64"/>
  <c r="AB1741" i="64"/>
  <c r="H1741" i="64"/>
  <c r="AR1742" i="64" s="1"/>
  <c r="L1741" i="64"/>
  <c r="AJ1741" i="64"/>
  <c r="F1741" i="64"/>
  <c r="M1742" i="64" l="1"/>
  <c r="AO1742" i="64"/>
  <c r="Z1745" i="64"/>
  <c r="AU1745" i="64"/>
  <c r="AT1745" i="64"/>
  <c r="I1741" i="64"/>
  <c r="AI1741" i="64"/>
  <c r="AH1741" i="64"/>
  <c r="AP1742" i="64"/>
  <c r="R1743" i="64" l="1"/>
  <c r="R1744" i="64" s="1"/>
  <c r="R1745" i="64" s="1"/>
  <c r="R1746" i="64" s="1"/>
  <c r="S1747" i="64" s="1"/>
  <c r="S1748" i="64" s="1"/>
  <c r="AB1742" i="64"/>
  <c r="E1741" i="64"/>
  <c r="C1742" i="64" s="1"/>
  <c r="G1742" i="64" s="1"/>
  <c r="R1747" i="64" l="1"/>
  <c r="AC1742" i="64"/>
  <c r="J1742" i="64"/>
  <c r="K1742" i="64" l="1"/>
  <c r="AE1742" i="64"/>
  <c r="L1742" i="64" l="1"/>
  <c r="AJ1742" i="64"/>
  <c r="D1742" i="64"/>
  <c r="AQ1742" i="64" s="1"/>
  <c r="H1742" i="64" l="1"/>
  <c r="AH1742" i="64" s="1"/>
  <c r="AI1742" i="64"/>
  <c r="AL1742" i="64" s="1"/>
  <c r="AM1742" i="64" s="1"/>
  <c r="F1742" i="64"/>
  <c r="U1743" i="64" s="1"/>
  <c r="U1744" i="64" s="1"/>
  <c r="U1745" i="64" s="1"/>
  <c r="U1746" i="64" s="1"/>
  <c r="U1747" i="64" s="1"/>
  <c r="AS1742" i="64"/>
  <c r="I1742" i="64"/>
  <c r="E1742" i="64" l="1"/>
  <c r="C1743" i="64" s="1"/>
  <c r="G1743" i="64" s="1"/>
  <c r="AC1743" i="64" s="1"/>
  <c r="Y1743" i="64"/>
  <c r="M1743" i="64" s="1"/>
  <c r="AW1742" i="64"/>
  <c r="V1747" i="64" l="1"/>
  <c r="V1748" i="64" s="1"/>
  <c r="AB1743" i="64"/>
  <c r="D1743" i="64"/>
  <c r="J1743" i="64"/>
  <c r="AE1743" i="64"/>
  <c r="AF1743" i="64" s="1"/>
  <c r="AG1745" i="64" s="1"/>
  <c r="K1743" i="64" l="1"/>
  <c r="Q1745" i="64"/>
  <c r="P1745" i="64"/>
  <c r="AS1743" i="64"/>
  <c r="N1749" i="64"/>
  <c r="O1749" i="64"/>
  <c r="AQ1743" i="64" l="1"/>
  <c r="AQ1744" i="64" s="1"/>
  <c r="AQ1745" i="64" s="1"/>
  <c r="AQ1746" i="64" s="1"/>
  <c r="F1743" i="64"/>
  <c r="AR1743" i="64"/>
  <c r="Y1744" i="64"/>
  <c r="L1743" i="64"/>
  <c r="AJ1743" i="64"/>
  <c r="H1743" i="64"/>
  <c r="AI1743" i="64" l="1"/>
  <c r="AH1743" i="64"/>
  <c r="I1743" i="64"/>
  <c r="AW1743" i="64"/>
  <c r="AK1743" i="64" l="1"/>
  <c r="AA1744" i="64" s="1"/>
  <c r="AA1745" i="64" s="1"/>
  <c r="M1744" i="64"/>
  <c r="E1743" i="64"/>
  <c r="C1744" i="64" s="1"/>
  <c r="G1744" i="64" s="1"/>
  <c r="AB1744" i="64" l="1"/>
  <c r="J1744" i="64"/>
  <c r="K1744" i="64" s="1"/>
  <c r="AR1744" i="64" s="1"/>
  <c r="AR1745" i="64" s="1"/>
  <c r="AR1746" i="64" s="1"/>
  <c r="D1744" i="64"/>
  <c r="AS1744" i="64" s="1"/>
  <c r="AA1746" i="64"/>
  <c r="AC1744" i="64"/>
  <c r="F1744" i="64" l="1"/>
  <c r="Y1745" i="64"/>
  <c r="M1745" i="64" s="1"/>
  <c r="AE1744" i="64"/>
  <c r="T1744" i="64"/>
  <c r="AV1745" i="64" s="1"/>
  <c r="AV1746" i="64" s="1"/>
  <c r="AV1747" i="64" s="1"/>
  <c r="AV1748" i="64" s="1"/>
  <c r="AV1749" i="64" s="1"/>
  <c r="AJ1744" i="64"/>
  <c r="H1744" i="64"/>
  <c r="L1744" i="64"/>
  <c r="AA1747" i="64"/>
  <c r="AH1744" i="64" l="1"/>
  <c r="AA1748" i="64"/>
  <c r="AW1744" i="64"/>
  <c r="AI1744" i="64"/>
  <c r="I1744" i="64"/>
  <c r="AB1745" i="64"/>
  <c r="E1744" i="64" l="1"/>
  <c r="C1745" i="64" l="1"/>
  <c r="G1745" i="64" s="1"/>
  <c r="D1745" i="64"/>
  <c r="J1745" i="64"/>
  <c r="K1745" i="64" l="1"/>
  <c r="AS1745" i="64"/>
  <c r="AC1745" i="64"/>
  <c r="F1745" i="64" l="1"/>
  <c r="X1746" i="64"/>
  <c r="X1747" i="64" s="1"/>
  <c r="X1748" i="64" s="1"/>
  <c r="X1749" i="64" s="1"/>
  <c r="X1750" i="64" s="1"/>
  <c r="Y1746" i="64"/>
  <c r="M1746" i="64" s="1"/>
  <c r="AW1745" i="64"/>
  <c r="AE1745" i="64"/>
  <c r="H1745" i="64"/>
  <c r="AJ1745" i="64"/>
  <c r="L1745" i="64"/>
  <c r="AH1745" i="64" l="1"/>
  <c r="I1745" i="64"/>
  <c r="AI1745" i="64"/>
  <c r="E1745" i="64" l="1"/>
  <c r="C1746" i="64" l="1"/>
  <c r="G1746" i="64" s="1"/>
  <c r="W1746" i="64" s="1"/>
  <c r="W1747" i="64" s="1"/>
  <c r="W1748" i="64" s="1"/>
  <c r="W1749" i="64" s="1"/>
  <c r="D1746" i="64"/>
  <c r="J1746" i="64"/>
  <c r="K1746" i="64" l="1"/>
  <c r="F1746" i="64" s="1"/>
  <c r="AN1752" i="64"/>
  <c r="T1752" i="64" s="1"/>
  <c r="T1753" i="64" s="1"/>
  <c r="AS1746" i="64"/>
  <c r="AC1746" i="64"/>
  <c r="AB1746" i="64" l="1"/>
  <c r="AE1746" i="64"/>
  <c r="Y1747" i="64"/>
  <c r="AW1746" i="64"/>
  <c r="H1746" i="64"/>
  <c r="AR1747" i="64" s="1"/>
  <c r="AJ1746" i="64"/>
  <c r="L1746" i="64"/>
  <c r="M1747" i="64" l="1"/>
  <c r="AO1747" i="64"/>
  <c r="I1746" i="64"/>
  <c r="AI1746" i="64"/>
  <c r="AT1750" i="64"/>
  <c r="Z1750" i="64"/>
  <c r="AU1750" i="64"/>
  <c r="AH1746" i="64"/>
  <c r="AP1747" i="64"/>
  <c r="AB1747" i="64" l="1"/>
  <c r="R1748" i="64"/>
  <c r="R1749" i="64" s="1"/>
  <c r="R1750" i="64" s="1"/>
  <c r="R1751" i="64" s="1"/>
  <c r="S1752" i="64" s="1"/>
  <c r="S1753" i="64" s="1"/>
  <c r="E1746" i="64"/>
  <c r="R1752" i="64" l="1"/>
  <c r="C1747" i="64"/>
  <c r="G1747" i="64" s="1"/>
  <c r="J1747" i="64"/>
  <c r="K1747" i="64" l="1"/>
  <c r="AC1747" i="64"/>
  <c r="AE1747" i="64" l="1"/>
  <c r="AJ1747" i="64"/>
  <c r="L1747" i="64"/>
  <c r="D1747" i="64"/>
  <c r="AQ1747" i="64" s="1"/>
  <c r="AI1747" i="64" l="1"/>
  <c r="AL1747" i="64" s="1"/>
  <c r="AM1747" i="64" s="1"/>
  <c r="F1747" i="64"/>
  <c r="U1748" i="64" s="1"/>
  <c r="U1749" i="64" s="1"/>
  <c r="U1750" i="64" s="1"/>
  <c r="U1751" i="64" s="1"/>
  <c r="U1752" i="64" s="1"/>
  <c r="I1747" i="64"/>
  <c r="AS1747" i="64"/>
  <c r="H1747" i="64"/>
  <c r="AH1747" i="64" l="1"/>
  <c r="Y1748" i="64"/>
  <c r="M1748" i="64" s="1"/>
  <c r="AW1747" i="64"/>
  <c r="E1747" i="64"/>
  <c r="C1748" i="64" s="1"/>
  <c r="G1748" i="64" s="1"/>
  <c r="AC1748" i="64" s="1"/>
  <c r="AE1748" i="64" l="1"/>
  <c r="AF1748" i="64" s="1"/>
  <c r="AG1750" i="64" s="1"/>
  <c r="AB1748" i="64"/>
  <c r="D1748" i="64"/>
  <c r="J1748" i="64"/>
  <c r="V1752" i="64"/>
  <c r="V1753" i="64" s="1"/>
  <c r="K1748" i="64" l="1"/>
  <c r="Q1750" i="64"/>
  <c r="P1750" i="64"/>
  <c r="N1754" i="64"/>
  <c r="O1754" i="64"/>
  <c r="AS1748" i="64"/>
  <c r="AQ1748" i="64" l="1"/>
  <c r="AQ1749" i="64" s="1"/>
  <c r="AQ1750" i="64" s="1"/>
  <c r="AQ1751" i="64" s="1"/>
  <c r="AR1748" i="64"/>
  <c r="L1748" i="64"/>
  <c r="AJ1748" i="64"/>
  <c r="H1748" i="64"/>
  <c r="Y1749" i="64"/>
  <c r="F1748" i="64"/>
  <c r="AW1748" i="64" l="1"/>
  <c r="AI1748" i="64"/>
  <c r="I1748" i="64"/>
  <c r="AH1748" i="64"/>
  <c r="AK1748" i="64" l="1"/>
  <c r="AA1749" i="64" s="1"/>
  <c r="AA1750" i="64" s="1"/>
  <c r="M1749" i="64"/>
  <c r="E1748" i="64"/>
  <c r="C1749" i="64" s="1"/>
  <c r="G1749" i="64" s="1"/>
  <c r="AB1749" i="64" l="1"/>
  <c r="J1749" i="64"/>
  <c r="K1749" i="64" s="1"/>
  <c r="AR1749" i="64" s="1"/>
  <c r="AR1750" i="64" s="1"/>
  <c r="AR1751" i="64" s="1"/>
  <c r="D1749" i="64"/>
  <c r="AS1749" i="64" s="1"/>
  <c r="AA1751" i="64"/>
  <c r="AC1749" i="64"/>
  <c r="F1749" i="64" l="1"/>
  <c r="AE1749" i="64"/>
  <c r="Y1750" i="64"/>
  <c r="M1750" i="64" s="1"/>
  <c r="AA1752" i="64"/>
  <c r="T1749" i="64"/>
  <c r="AV1750" i="64" s="1"/>
  <c r="AV1751" i="64" s="1"/>
  <c r="AV1752" i="64" s="1"/>
  <c r="AV1753" i="64" s="1"/>
  <c r="AV1754" i="64" s="1"/>
  <c r="H1749" i="64"/>
  <c r="AJ1749" i="64"/>
  <c r="L1749" i="64"/>
  <c r="AA1753" i="64" l="1"/>
  <c r="AH1749" i="64"/>
  <c r="AB1750" i="64"/>
  <c r="I1749" i="64"/>
  <c r="AI1749" i="64"/>
  <c r="AW1749" i="64"/>
  <c r="E1749" i="64" l="1"/>
  <c r="C1750" i="64" l="1"/>
  <c r="G1750" i="64" s="1"/>
  <c r="J1750" i="64"/>
  <c r="D1750" i="64"/>
  <c r="K1750" i="64" l="1"/>
  <c r="X1751" i="64" s="1"/>
  <c r="X1752" i="64" s="1"/>
  <c r="X1753" i="64" s="1"/>
  <c r="X1754" i="64" s="1"/>
  <c r="X1755" i="64" s="1"/>
  <c r="AC1750" i="64"/>
  <c r="AS1750" i="64"/>
  <c r="Y1751" i="64" l="1"/>
  <c r="M1751" i="64" s="1"/>
  <c r="AW1750" i="64"/>
  <c r="AE1750" i="64"/>
  <c r="L1750" i="64"/>
  <c r="H1750" i="64"/>
  <c r="AJ1750" i="64"/>
  <c r="F1750" i="64"/>
  <c r="AH1750" i="64" l="1"/>
  <c r="AI1750" i="64"/>
  <c r="I1750" i="64"/>
  <c r="E1750" i="64" l="1"/>
  <c r="C1751" i="64" l="1"/>
  <c r="G1751" i="64" s="1"/>
  <c r="W1751" i="64" s="1"/>
  <c r="W1752" i="64" s="1"/>
  <c r="W1753" i="64" s="1"/>
  <c r="W1754" i="64" s="1"/>
  <c r="J1751" i="64"/>
  <c r="D1751" i="64"/>
  <c r="K1751" i="64" l="1"/>
  <c r="AN1757" i="64"/>
  <c r="T1757" i="64" s="1"/>
  <c r="T1758" i="64" s="1"/>
  <c r="AS1751" i="64"/>
  <c r="AC1751" i="64"/>
  <c r="AB1751" i="64" l="1"/>
  <c r="AE1751" i="64"/>
  <c r="Y1752" i="64"/>
  <c r="AW1751" i="64"/>
  <c r="H1751" i="64"/>
  <c r="AR1752" i="64" s="1"/>
  <c r="L1751" i="64"/>
  <c r="AJ1751" i="64"/>
  <c r="F1751" i="64"/>
  <c r="M1752" i="64" l="1"/>
  <c r="AO1752" i="64"/>
  <c r="AI1751" i="64"/>
  <c r="I1751" i="64"/>
  <c r="AP1752" i="64"/>
  <c r="AH1751" i="64"/>
  <c r="Z1755" i="64"/>
  <c r="AU1755" i="64"/>
  <c r="AT1755" i="64"/>
  <c r="R1753" i="64" l="1"/>
  <c r="R1754" i="64" s="1"/>
  <c r="R1755" i="64" s="1"/>
  <c r="R1756" i="64" s="1"/>
  <c r="S1757" i="64" s="1"/>
  <c r="S1758" i="64" s="1"/>
  <c r="AB1752" i="64"/>
  <c r="E1751" i="64"/>
  <c r="R1757" i="64" l="1"/>
  <c r="C1752" i="64"/>
  <c r="G1752" i="64" s="1"/>
  <c r="J1752" i="64"/>
  <c r="K1752" i="64" l="1"/>
  <c r="AC1752" i="64"/>
  <c r="AE1752" i="64" l="1"/>
  <c r="AJ1752" i="64"/>
  <c r="L1752" i="64"/>
  <c r="D1752" i="64"/>
  <c r="AQ1752" i="64" s="1"/>
  <c r="F1752" i="64" l="1"/>
  <c r="U1753" i="64" s="1"/>
  <c r="U1754" i="64" s="1"/>
  <c r="U1755" i="64" s="1"/>
  <c r="U1756" i="64" s="1"/>
  <c r="U1757" i="64" s="1"/>
  <c r="I1752" i="64"/>
  <c r="AS1752" i="64"/>
  <c r="H1752" i="64"/>
  <c r="AI1752" i="64"/>
  <c r="AL1752" i="64" s="1"/>
  <c r="AM1752" i="64" s="1"/>
  <c r="Y1753" i="64" l="1"/>
  <c r="M1753" i="64" s="1"/>
  <c r="AW1752" i="64"/>
  <c r="AH1752" i="64"/>
  <c r="E1752" i="64"/>
  <c r="C1753" i="64" s="1"/>
  <c r="G1753" i="64" s="1"/>
  <c r="AC1753" i="64" s="1"/>
  <c r="AE1753" i="64" l="1"/>
  <c r="AF1753" i="64" s="1"/>
  <c r="AG1755" i="64" s="1"/>
  <c r="V1757" i="64"/>
  <c r="V1758" i="64" s="1"/>
  <c r="D1753" i="64"/>
  <c r="AB1753" i="64"/>
  <c r="J1753" i="64"/>
  <c r="N1759" i="64" l="1"/>
  <c r="O1759" i="64"/>
  <c r="AS1753" i="64"/>
  <c r="Q1755" i="64"/>
  <c r="P1755" i="64"/>
  <c r="K1753" i="64"/>
  <c r="AQ1753" i="64" l="1"/>
  <c r="AQ1754" i="64" s="1"/>
  <c r="AQ1755" i="64" s="1"/>
  <c r="AQ1756" i="64" s="1"/>
  <c r="AR1753" i="64"/>
  <c r="AJ1753" i="64"/>
  <c r="L1753" i="64"/>
  <c r="H1753" i="64"/>
  <c r="F1753" i="64"/>
  <c r="Y1754" i="64"/>
  <c r="AH1753" i="64" l="1"/>
  <c r="I1753" i="64"/>
  <c r="AI1753" i="64"/>
  <c r="AW1753" i="64"/>
  <c r="AK1753" i="64" l="1"/>
  <c r="AA1754" i="64" s="1"/>
  <c r="AA1755" i="64" s="1"/>
  <c r="M1754" i="64"/>
  <c r="E1753" i="64"/>
  <c r="C1754" i="64" s="1"/>
  <c r="G1754" i="64" s="1"/>
  <c r="AC1754" i="64" l="1"/>
  <c r="AA1756" i="64"/>
  <c r="AB1754" i="64"/>
  <c r="D1754" i="64"/>
  <c r="J1754" i="64"/>
  <c r="AS1754" i="64" l="1"/>
  <c r="AA1757" i="64"/>
  <c r="K1754" i="64"/>
  <c r="AR1754" i="64" s="1"/>
  <c r="AR1755" i="64" s="1"/>
  <c r="AR1756" i="64" s="1"/>
  <c r="AE1754" i="64"/>
  <c r="T1754" i="64" l="1"/>
  <c r="AV1755" i="64" s="1"/>
  <c r="AV1756" i="64" s="1"/>
  <c r="AV1757" i="64" s="1"/>
  <c r="AV1758" i="64" s="1"/>
  <c r="AV1759" i="64" s="1"/>
  <c r="AJ1754" i="64"/>
  <c r="H1754" i="64"/>
  <c r="L1754" i="64"/>
  <c r="AA1758" i="64"/>
  <c r="F1754" i="64"/>
  <c r="Y1755" i="64"/>
  <c r="M1755" i="64" s="1"/>
  <c r="AB1755" i="64" l="1"/>
  <c r="I1754" i="64"/>
  <c r="AH1754" i="64"/>
  <c r="AI1754" i="64"/>
  <c r="AW1754" i="64"/>
  <c r="E1754" i="64" l="1"/>
  <c r="C1755" i="64" l="1"/>
  <c r="G1755" i="64" s="1"/>
  <c r="J1755" i="64"/>
  <c r="D1755" i="64"/>
  <c r="K1755" i="64" l="1"/>
  <c r="X1756" i="64" s="1"/>
  <c r="X1757" i="64" s="1"/>
  <c r="X1758" i="64" s="1"/>
  <c r="X1759" i="64" s="1"/>
  <c r="X1760" i="64" s="1"/>
  <c r="AC1755" i="64"/>
  <c r="AS1755" i="64"/>
  <c r="Y1756" i="64" l="1"/>
  <c r="M1756" i="64" s="1"/>
  <c r="AW1755" i="64"/>
  <c r="AE1755" i="64"/>
  <c r="H1755" i="64"/>
  <c r="AJ1755" i="64"/>
  <c r="L1755" i="64"/>
  <c r="F1755" i="64"/>
  <c r="I1755" i="64" l="1"/>
  <c r="AH1755" i="64"/>
  <c r="AI1755" i="64"/>
  <c r="E1755" i="64" l="1"/>
  <c r="C1756" i="64" l="1"/>
  <c r="G1756" i="64" s="1"/>
  <c r="W1756" i="64" s="1"/>
  <c r="W1757" i="64" s="1"/>
  <c r="W1758" i="64" s="1"/>
  <c r="W1759" i="64" s="1"/>
  <c r="D1756" i="64"/>
  <c r="J1756" i="64"/>
  <c r="K1756" i="64" l="1"/>
  <c r="F1756" i="64" s="1"/>
  <c r="AN1762" i="64"/>
  <c r="T1762" i="64" s="1"/>
  <c r="T1763" i="64" s="1"/>
  <c r="AS1756" i="64"/>
  <c r="AC1756" i="64"/>
  <c r="AB1756" i="64" l="1"/>
  <c r="AE1756" i="64"/>
  <c r="Y1757" i="64"/>
  <c r="AW1756" i="64"/>
  <c r="L1756" i="64"/>
  <c r="H1756" i="64"/>
  <c r="AR1757" i="64" s="1"/>
  <c r="AJ1756" i="64"/>
  <c r="M1757" i="64" l="1"/>
  <c r="AO1757" i="64"/>
  <c r="AI1756" i="64"/>
  <c r="AH1756" i="64"/>
  <c r="AP1757" i="64"/>
  <c r="Z1760" i="64"/>
  <c r="AU1760" i="64"/>
  <c r="AT1760" i="64"/>
  <c r="I1756" i="64"/>
  <c r="AB1757" i="64" l="1"/>
  <c r="R1758" i="64"/>
  <c r="R1759" i="64" s="1"/>
  <c r="R1760" i="64" s="1"/>
  <c r="R1761" i="64" s="1"/>
  <c r="R1762" i="64" s="1"/>
  <c r="E1756" i="64"/>
  <c r="S1762" i="64" l="1"/>
  <c r="S1763" i="64" s="1"/>
  <c r="C1757" i="64"/>
  <c r="G1757" i="64" s="1"/>
  <c r="J1757" i="64"/>
  <c r="K1757" i="64" l="1"/>
  <c r="AC1757" i="64"/>
  <c r="AE1757" i="64" l="1"/>
  <c r="L1757" i="64"/>
  <c r="AJ1757" i="64"/>
  <c r="D1757" i="64"/>
  <c r="AQ1757" i="64" s="1"/>
  <c r="H1757" i="64" l="1"/>
  <c r="AH1757" i="64" s="1"/>
  <c r="AI1757" i="64"/>
  <c r="AL1757" i="64" s="1"/>
  <c r="AM1757" i="64" s="1"/>
  <c r="F1757" i="64"/>
  <c r="U1758" i="64" s="1"/>
  <c r="U1759" i="64" s="1"/>
  <c r="U1760" i="64" s="1"/>
  <c r="U1761" i="64" s="1"/>
  <c r="U1762" i="64" s="1"/>
  <c r="I1757" i="64"/>
  <c r="AS1757" i="64"/>
  <c r="Y1758" i="64" l="1"/>
  <c r="M1758" i="64" s="1"/>
  <c r="AW1757" i="64"/>
  <c r="E1757" i="64"/>
  <c r="C1758" i="64" s="1"/>
  <c r="G1758" i="64" s="1"/>
  <c r="AC1758" i="64" s="1"/>
  <c r="V1762" i="64" l="1"/>
  <c r="V1763" i="64" s="1"/>
  <c r="AE1758" i="64"/>
  <c r="AF1758" i="64" s="1"/>
  <c r="AG1760" i="64" s="1"/>
  <c r="AB1758" i="64"/>
  <c r="D1758" i="64"/>
  <c r="AS1758" i="64" s="1"/>
  <c r="J1758" i="64"/>
  <c r="Y1759" i="64" l="1"/>
  <c r="P1760" i="64"/>
  <c r="Q1760" i="64"/>
  <c r="K1758" i="64"/>
  <c r="N1764" i="64"/>
  <c r="O1764" i="64"/>
  <c r="AQ1758" i="64" l="1"/>
  <c r="AQ1759" i="64" s="1"/>
  <c r="AQ1760" i="64" s="1"/>
  <c r="AQ1761" i="64" s="1"/>
  <c r="AR1758" i="64"/>
  <c r="L1758" i="64"/>
  <c r="AJ1758" i="64"/>
  <c r="H1758" i="64"/>
  <c r="F1758" i="64"/>
  <c r="AW1758" i="64" l="1"/>
  <c r="AH1758" i="64"/>
  <c r="AI1758" i="64"/>
  <c r="I1758" i="64"/>
  <c r="AK1758" i="64" l="1"/>
  <c r="M1759" i="64" s="1"/>
  <c r="AA1759" i="64"/>
  <c r="E1758" i="64"/>
  <c r="C1759" i="64" s="1"/>
  <c r="G1759" i="64" s="1"/>
  <c r="AC1759" i="64" l="1"/>
  <c r="AB1759" i="64"/>
  <c r="D1759" i="64"/>
  <c r="J1759" i="64"/>
  <c r="AA1760" i="64"/>
  <c r="AS1759" i="64" l="1"/>
  <c r="AE1759" i="64"/>
  <c r="K1759" i="64"/>
  <c r="AR1759" i="64" s="1"/>
  <c r="AR1760" i="64" s="1"/>
  <c r="AR1761" i="64" s="1"/>
  <c r="AA1761" i="64"/>
  <c r="AA1762" i="64" l="1"/>
  <c r="T1759" i="64"/>
  <c r="AV1760" i="64" s="1"/>
  <c r="AV1761" i="64" s="1"/>
  <c r="AV1762" i="64" s="1"/>
  <c r="AV1763" i="64" s="1"/>
  <c r="AV1764" i="64" s="1"/>
  <c r="AJ1759" i="64"/>
  <c r="H1759" i="64"/>
  <c r="L1759" i="64"/>
  <c r="Y1760" i="64"/>
  <c r="M1760" i="64" s="1"/>
  <c r="F1759" i="64"/>
  <c r="AB1760" i="64" l="1"/>
  <c r="I1759" i="64"/>
  <c r="AH1759" i="64"/>
  <c r="AA1763" i="64"/>
  <c r="AW1759" i="64"/>
  <c r="AI1759" i="64"/>
  <c r="E1759" i="64" l="1"/>
  <c r="C1760" i="64" l="1"/>
  <c r="G1760" i="64" s="1"/>
  <c r="D1760" i="64"/>
  <c r="J1760" i="64"/>
  <c r="K1760" i="64" l="1"/>
  <c r="X1761" i="64" s="1"/>
  <c r="X1762" i="64" s="1"/>
  <c r="X1763" i="64" s="1"/>
  <c r="X1764" i="64" s="1"/>
  <c r="X1765" i="64" s="1"/>
  <c r="AC1760" i="64"/>
  <c r="AS1760" i="64"/>
  <c r="F1760" i="64" l="1"/>
  <c r="AE1760" i="64"/>
  <c r="Y1761" i="64"/>
  <c r="M1761" i="64" s="1"/>
  <c r="AW1760" i="64"/>
  <c r="H1760" i="64"/>
  <c r="AJ1760" i="64"/>
  <c r="L1760" i="64"/>
  <c r="I1760" i="64" l="1"/>
  <c r="AI1760" i="64"/>
  <c r="AH1760" i="64"/>
  <c r="E1760" i="64" l="1"/>
  <c r="C1761" i="64" l="1"/>
  <c r="G1761" i="64" s="1"/>
  <c r="W1761" i="64" s="1"/>
  <c r="W1762" i="64" s="1"/>
  <c r="W1763" i="64" s="1"/>
  <c r="W1764" i="64" s="1"/>
  <c r="D1761" i="64"/>
  <c r="J1761" i="64"/>
  <c r="K1761" i="64" l="1"/>
  <c r="F1761" i="64" s="1"/>
  <c r="AN1767" i="64"/>
  <c r="T1767" i="64" s="1"/>
  <c r="T1768" i="64" s="1"/>
  <c r="AC1761" i="64"/>
  <c r="AS1761" i="64"/>
  <c r="Y1762" i="64" l="1"/>
  <c r="AW1761" i="64"/>
  <c r="AB1761" i="64"/>
  <c r="AE1761" i="64"/>
  <c r="L1761" i="64"/>
  <c r="H1761" i="64"/>
  <c r="AR1762" i="64" s="1"/>
  <c r="AJ1761" i="64"/>
  <c r="M1762" i="64" l="1"/>
  <c r="AO1762" i="64"/>
  <c r="AI1761" i="64"/>
  <c r="AU1765" i="64"/>
  <c r="AT1765" i="64"/>
  <c r="Z1765" i="64"/>
  <c r="AP1762" i="64"/>
  <c r="AH1761" i="64"/>
  <c r="I1761" i="64"/>
  <c r="R1763" i="64" l="1"/>
  <c r="R1764" i="64" s="1"/>
  <c r="R1765" i="64" s="1"/>
  <c r="R1766" i="64" s="1"/>
  <c r="S1767" i="64" s="1"/>
  <c r="S1768" i="64" s="1"/>
  <c r="E1761" i="64"/>
  <c r="C1762" i="64" s="1"/>
  <c r="G1762" i="64" s="1"/>
  <c r="AB1762" i="64"/>
  <c r="R1767" i="64" l="1"/>
  <c r="J1762" i="64"/>
  <c r="K1762" i="64" s="1"/>
  <c r="AC1762" i="64"/>
  <c r="AE1762" i="64" l="1"/>
  <c r="AJ1762" i="64"/>
  <c r="L1762" i="64"/>
  <c r="D1762" i="64"/>
  <c r="AQ1762" i="64" s="1"/>
  <c r="H1762" i="64" l="1"/>
  <c r="AH1762" i="64" s="1"/>
  <c r="F1762" i="64"/>
  <c r="U1763" i="64" s="1"/>
  <c r="U1764" i="64" s="1"/>
  <c r="U1765" i="64" s="1"/>
  <c r="U1766" i="64" s="1"/>
  <c r="U1767" i="64" s="1"/>
  <c r="I1762" i="64"/>
  <c r="AS1762" i="64"/>
  <c r="AI1762" i="64"/>
  <c r="AL1762" i="64" s="1"/>
  <c r="AM1762" i="64" s="1"/>
  <c r="Y1763" i="64" l="1"/>
  <c r="M1763" i="64" s="1"/>
  <c r="AW1762" i="64"/>
  <c r="E1762" i="64"/>
  <c r="C1763" i="64" s="1"/>
  <c r="G1763" i="64" s="1"/>
  <c r="AC1763" i="64" s="1"/>
  <c r="V1767" i="64" l="1"/>
  <c r="V1768" i="64" s="1"/>
  <c r="AE1763" i="64"/>
  <c r="AF1763" i="64" s="1"/>
  <c r="AG1765" i="64" s="1"/>
  <c r="AB1763" i="64"/>
  <c r="D1763" i="64"/>
  <c r="AS1763" i="64" s="1"/>
  <c r="J1763" i="64"/>
  <c r="Y1764" i="64" l="1"/>
  <c r="Q1765" i="64"/>
  <c r="P1765" i="64"/>
  <c r="K1763" i="64"/>
  <c r="N1769" i="64"/>
  <c r="O1769" i="64"/>
  <c r="AQ1763" i="64" l="1"/>
  <c r="AQ1764" i="64" s="1"/>
  <c r="AQ1765" i="64" s="1"/>
  <c r="AQ1766" i="64" s="1"/>
  <c r="AR1763" i="64"/>
  <c r="L1763" i="64"/>
  <c r="H1763" i="64"/>
  <c r="AJ1763" i="64"/>
  <c r="F1763" i="64"/>
  <c r="AW1763" i="64" l="1"/>
  <c r="I1763" i="64"/>
  <c r="AI1763" i="64"/>
  <c r="AH1763" i="64"/>
  <c r="AK1763" i="64" l="1"/>
  <c r="M1764" i="64" s="1"/>
  <c r="AA1764" i="64"/>
  <c r="E1763" i="64"/>
  <c r="C1764" i="64" s="1"/>
  <c r="G1764" i="64" s="1"/>
  <c r="AC1764" i="64" l="1"/>
  <c r="D1764" i="64"/>
  <c r="AB1764" i="64"/>
  <c r="J1764" i="64"/>
  <c r="AA1765" i="64"/>
  <c r="K1764" i="64" l="1"/>
  <c r="AR1764" i="64" s="1"/>
  <c r="AR1765" i="64" s="1"/>
  <c r="AR1766" i="64" s="1"/>
  <c r="AS1764" i="64"/>
  <c r="AE1764" i="64"/>
  <c r="AA1766" i="64"/>
  <c r="F1764" i="64" l="1"/>
  <c r="AA1767" i="64"/>
  <c r="Y1765" i="64"/>
  <c r="M1765" i="64" s="1"/>
  <c r="T1764" i="64"/>
  <c r="AV1765" i="64" s="1"/>
  <c r="AV1766" i="64" s="1"/>
  <c r="AV1767" i="64" s="1"/>
  <c r="AV1768" i="64" s="1"/>
  <c r="AV1769" i="64" s="1"/>
  <c r="H1764" i="64"/>
  <c r="L1764" i="64"/>
  <c r="AJ1764" i="64"/>
  <c r="I1764" i="64" l="1"/>
  <c r="AW1764" i="64"/>
  <c r="AH1764" i="64"/>
  <c r="AB1765" i="64"/>
  <c r="AA1768" i="64"/>
  <c r="AI1764" i="64"/>
  <c r="E1764" i="64" l="1"/>
  <c r="C1765" i="64" l="1"/>
  <c r="G1765" i="64" s="1"/>
  <c r="D1765" i="64"/>
  <c r="J1765" i="64"/>
  <c r="K1765" i="64" l="1"/>
  <c r="X1766" i="64" s="1"/>
  <c r="X1767" i="64" s="1"/>
  <c r="X1768" i="64" s="1"/>
  <c r="X1769" i="64" s="1"/>
  <c r="X1770" i="64" s="1"/>
  <c r="AC1765" i="64"/>
  <c r="AS1765" i="64"/>
  <c r="AE1765" i="64" l="1"/>
  <c r="Y1766" i="64"/>
  <c r="M1766" i="64" s="1"/>
  <c r="AW1765" i="64"/>
  <c r="L1765" i="64"/>
  <c r="H1765" i="64"/>
  <c r="AJ1765" i="64"/>
  <c r="F1765" i="64"/>
  <c r="AH1765" i="64" l="1"/>
  <c r="AI1765" i="64"/>
  <c r="I1765" i="64"/>
  <c r="E1765" i="64" l="1"/>
  <c r="C1766" i="64" l="1"/>
  <c r="G1766" i="64" s="1"/>
  <c r="W1766" i="64" s="1"/>
  <c r="W1767" i="64" s="1"/>
  <c r="W1768" i="64" s="1"/>
  <c r="W1769" i="64" s="1"/>
  <c r="J1766" i="64"/>
  <c r="D1766" i="64"/>
  <c r="K1766" i="64" l="1"/>
  <c r="AN1772" i="64"/>
  <c r="T1772" i="64" s="1"/>
  <c r="T1773" i="64" s="1"/>
  <c r="AC1766" i="64"/>
  <c r="AS1766" i="64"/>
  <c r="AB1766" i="64" l="1"/>
  <c r="Y1767" i="64"/>
  <c r="AW1766" i="64"/>
  <c r="AE1766" i="64"/>
  <c r="H1766" i="64"/>
  <c r="AR1767" i="64" s="1"/>
  <c r="L1766" i="64"/>
  <c r="AJ1766" i="64"/>
  <c r="F1766" i="64"/>
  <c r="M1767" i="64" l="1"/>
  <c r="AO1767" i="64"/>
  <c r="I1766" i="64"/>
  <c r="AI1766" i="64"/>
  <c r="AH1766" i="64"/>
  <c r="AP1767" i="64"/>
  <c r="AT1770" i="64"/>
  <c r="Z1770" i="64"/>
  <c r="AU1770" i="64"/>
  <c r="AB1767" i="64" l="1"/>
  <c r="R1768" i="64"/>
  <c r="R1769" i="64" s="1"/>
  <c r="R1770" i="64" s="1"/>
  <c r="R1771" i="64" s="1"/>
  <c r="R1772" i="64" s="1"/>
  <c r="E1766" i="64"/>
  <c r="S1772" i="64" l="1"/>
  <c r="S1773" i="64" s="1"/>
  <c r="C1767" i="64"/>
  <c r="G1767" i="64" s="1"/>
  <c r="J1767" i="64"/>
  <c r="AC1767" i="64" l="1"/>
  <c r="K1767" i="64"/>
  <c r="AE1767" i="64" l="1"/>
  <c r="L1767" i="64"/>
  <c r="AJ1767" i="64"/>
  <c r="D1767" i="64"/>
  <c r="AQ1767" i="64" s="1"/>
  <c r="AI1767" i="64" l="1"/>
  <c r="AL1767" i="64" s="1"/>
  <c r="AM1767" i="64" s="1"/>
  <c r="F1767" i="64"/>
  <c r="U1768" i="64" s="1"/>
  <c r="U1769" i="64" s="1"/>
  <c r="U1770" i="64" s="1"/>
  <c r="U1771" i="64" s="1"/>
  <c r="U1772" i="64" s="1"/>
  <c r="AS1767" i="64"/>
  <c r="I1767" i="64"/>
  <c r="H1767" i="64"/>
  <c r="AH1767" i="64" l="1"/>
  <c r="Y1768" i="64"/>
  <c r="M1768" i="64" s="1"/>
  <c r="AW1767" i="64"/>
  <c r="E1767" i="64"/>
  <c r="C1768" i="64" s="1"/>
  <c r="G1768" i="64" s="1"/>
  <c r="AC1768" i="64" s="1"/>
  <c r="AE1768" i="64" l="1"/>
  <c r="AF1768" i="64" s="1"/>
  <c r="AG1770" i="64" s="1"/>
  <c r="D1768" i="64"/>
  <c r="AB1768" i="64"/>
  <c r="J1768" i="64"/>
  <c r="V1772" i="64"/>
  <c r="V1773" i="64" s="1"/>
  <c r="AS1768" i="64" l="1"/>
  <c r="K1768" i="64"/>
  <c r="N1774" i="64"/>
  <c r="O1774" i="64"/>
  <c r="P1770" i="64"/>
  <c r="Q1770" i="64"/>
  <c r="AR1768" i="64" l="1"/>
  <c r="AQ1768" i="64"/>
  <c r="AQ1769" i="64" s="1"/>
  <c r="AQ1770" i="64" s="1"/>
  <c r="AQ1771" i="64" s="1"/>
  <c r="F1768" i="64"/>
  <c r="AJ1768" i="64"/>
  <c r="L1768" i="64"/>
  <c r="H1768" i="64"/>
  <c r="Y1769" i="64"/>
  <c r="AW1768" i="64" l="1"/>
  <c r="I1768" i="64"/>
  <c r="AI1768" i="64"/>
  <c r="AH1768" i="64"/>
  <c r="AK1768" i="64" l="1"/>
  <c r="AA1769" i="64" s="1"/>
  <c r="AA1770" i="64" s="1"/>
  <c r="E1768" i="64"/>
  <c r="C1769" i="64" s="1"/>
  <c r="G1769" i="64" s="1"/>
  <c r="M1769" i="64" l="1"/>
  <c r="AB1769" i="64" s="1"/>
  <c r="AA1771" i="64"/>
  <c r="J1769" i="64"/>
  <c r="AC1769" i="64"/>
  <c r="D1769" i="64" l="1"/>
  <c r="AE1769" i="64"/>
  <c r="K1769" i="64"/>
  <c r="AR1769" i="64" s="1"/>
  <c r="AR1770" i="64" s="1"/>
  <c r="AR1771" i="64" s="1"/>
  <c r="AA1772" i="64"/>
  <c r="AS1769" i="64"/>
  <c r="AA1773" i="64" l="1"/>
  <c r="Y1770" i="64"/>
  <c r="M1770" i="64" s="1"/>
  <c r="T1769" i="64"/>
  <c r="AV1770" i="64" s="1"/>
  <c r="AV1771" i="64" s="1"/>
  <c r="AV1772" i="64" s="1"/>
  <c r="AV1773" i="64" s="1"/>
  <c r="AV1774" i="64" s="1"/>
  <c r="H1769" i="64"/>
  <c r="AJ1769" i="64"/>
  <c r="L1769" i="64"/>
  <c r="F1769" i="64"/>
  <c r="AW1769" i="64" l="1"/>
  <c r="AB1770" i="64"/>
  <c r="AI1769" i="64"/>
  <c r="AH1769" i="64"/>
  <c r="I1769" i="64"/>
  <c r="E1769" i="64" l="1"/>
  <c r="C1770" i="64" l="1"/>
  <c r="G1770" i="64" s="1"/>
  <c r="D1770" i="64"/>
  <c r="J1770" i="64"/>
  <c r="K1770" i="64" l="1"/>
  <c r="X1771" i="64" s="1"/>
  <c r="X1772" i="64" s="1"/>
  <c r="X1773" i="64" s="1"/>
  <c r="X1774" i="64" s="1"/>
  <c r="X1775" i="64" s="1"/>
  <c r="AC1770" i="64"/>
  <c r="AS1770" i="64"/>
  <c r="Y1771" i="64" l="1"/>
  <c r="M1771" i="64" s="1"/>
  <c r="AW1770" i="64"/>
  <c r="AJ1770" i="64"/>
  <c r="H1770" i="64"/>
  <c r="L1770" i="64"/>
  <c r="AE1770" i="64"/>
  <c r="F1770" i="64"/>
  <c r="I1770" i="64" l="1"/>
  <c r="AH1770" i="64"/>
  <c r="AI1770" i="64"/>
  <c r="E1770" i="64" l="1"/>
  <c r="C1771" i="64" l="1"/>
  <c r="G1771" i="64" s="1"/>
  <c r="W1771" i="64" s="1"/>
  <c r="W1772" i="64" s="1"/>
  <c r="W1773" i="64" s="1"/>
  <c r="W1774" i="64" s="1"/>
  <c r="D1771" i="64"/>
  <c r="J1771" i="64"/>
  <c r="K1771" i="64" l="1"/>
  <c r="F1771" i="64" s="1"/>
  <c r="AN1777" i="64"/>
  <c r="T1777" i="64" s="1"/>
  <c r="T1778" i="64" s="1"/>
  <c r="AS1771" i="64"/>
  <c r="AC1771" i="64"/>
  <c r="AB1771" i="64" l="1"/>
  <c r="AE1771" i="64"/>
  <c r="Y1772" i="64"/>
  <c r="AW1771" i="64"/>
  <c r="L1771" i="64"/>
  <c r="AJ1771" i="64"/>
  <c r="H1771" i="64"/>
  <c r="AR1772" i="64" s="1"/>
  <c r="M1772" i="64" l="1"/>
  <c r="AO1772" i="64"/>
  <c r="AH1771" i="64"/>
  <c r="AP1772" i="64"/>
  <c r="AI1771" i="64"/>
  <c r="I1771" i="64"/>
  <c r="AT1775" i="64"/>
  <c r="AU1775" i="64"/>
  <c r="Z1775" i="64"/>
  <c r="AB1772" i="64" l="1"/>
  <c r="R1773" i="64"/>
  <c r="R1774" i="64" s="1"/>
  <c r="R1775" i="64" s="1"/>
  <c r="R1776" i="64" s="1"/>
  <c r="R1777" i="64" s="1"/>
  <c r="E1771" i="64"/>
  <c r="S1777" i="64" l="1"/>
  <c r="S1778" i="64" s="1"/>
  <c r="C1772" i="64"/>
  <c r="G1772" i="64" s="1"/>
  <c r="J1772" i="64"/>
  <c r="K1772" i="64" l="1"/>
  <c r="AC1772" i="64"/>
  <c r="AE1772" i="64" l="1"/>
  <c r="AJ1772" i="64"/>
  <c r="L1772" i="64"/>
  <c r="D1772" i="64"/>
  <c r="AQ1772" i="64" s="1"/>
  <c r="F1772" i="64" l="1"/>
  <c r="U1773" i="64" s="1"/>
  <c r="U1774" i="64" s="1"/>
  <c r="U1775" i="64" s="1"/>
  <c r="U1776" i="64" s="1"/>
  <c r="U1777" i="64" s="1"/>
  <c r="I1772" i="64"/>
  <c r="AS1772" i="64"/>
  <c r="H1772" i="64"/>
  <c r="AI1772" i="64"/>
  <c r="AL1772" i="64" s="1"/>
  <c r="AM1772" i="64" s="1"/>
  <c r="Y1773" i="64" l="1"/>
  <c r="M1773" i="64" s="1"/>
  <c r="AW1772" i="64"/>
  <c r="AH1772" i="64"/>
  <c r="E1772" i="64"/>
  <c r="C1773" i="64" s="1"/>
  <c r="G1773" i="64" s="1"/>
  <c r="AC1773" i="64" s="1"/>
  <c r="AE1773" i="64" l="1"/>
  <c r="AF1773" i="64" s="1"/>
  <c r="AG1775" i="64" s="1"/>
  <c r="V1777" i="64"/>
  <c r="V1778" i="64" s="1"/>
  <c r="AB1773" i="64"/>
  <c r="D1773" i="64"/>
  <c r="AS1773" i="64" s="1"/>
  <c r="J1773" i="64"/>
  <c r="Y1774" i="64" l="1"/>
  <c r="N1779" i="64"/>
  <c r="O1779" i="64"/>
  <c r="Q1775" i="64"/>
  <c r="P1775" i="64"/>
  <c r="K1773" i="64"/>
  <c r="AQ1773" i="64" l="1"/>
  <c r="AQ1774" i="64" s="1"/>
  <c r="AQ1775" i="64" s="1"/>
  <c r="AQ1776" i="64" s="1"/>
  <c r="AR1773" i="64"/>
  <c r="AJ1773" i="64"/>
  <c r="L1773" i="64"/>
  <c r="H1773" i="64"/>
  <c r="F1773" i="64"/>
  <c r="AW1773" i="64" l="1"/>
  <c r="I1773" i="64"/>
  <c r="AI1773" i="64"/>
  <c r="AH1773" i="64"/>
  <c r="AK1773" i="64" l="1"/>
  <c r="M1774" i="64" s="1"/>
  <c r="E1773" i="64"/>
  <c r="C1774" i="64" s="1"/>
  <c r="G1774" i="64" s="1"/>
  <c r="AA1774" i="64" l="1"/>
  <c r="D1774" i="64"/>
  <c r="AB1774" i="64"/>
  <c r="J1774" i="64"/>
  <c r="AC1774" i="64"/>
  <c r="AS1774" i="64"/>
  <c r="AA1775" i="64"/>
  <c r="Y1775" i="64" l="1"/>
  <c r="M1775" i="64" s="1"/>
  <c r="AE1774" i="64"/>
  <c r="K1774" i="64"/>
  <c r="AR1774" i="64" s="1"/>
  <c r="AR1775" i="64" s="1"/>
  <c r="AR1776" i="64" s="1"/>
  <c r="AA1776" i="64"/>
  <c r="F1774" i="64" l="1"/>
  <c r="T1774" i="64"/>
  <c r="AV1775" i="64" s="1"/>
  <c r="AV1776" i="64" s="1"/>
  <c r="AV1777" i="64" s="1"/>
  <c r="AV1778" i="64" s="1"/>
  <c r="AV1779" i="64" s="1"/>
  <c r="H1774" i="64"/>
  <c r="L1774" i="64"/>
  <c r="AJ1774" i="64"/>
  <c r="AA1777" i="64"/>
  <c r="AB1775" i="64"/>
  <c r="AA1778" i="64" l="1"/>
  <c r="I1774" i="64"/>
  <c r="AW1774" i="64"/>
  <c r="AI1774" i="64"/>
  <c r="AH1774" i="64"/>
  <c r="E1774" i="64" l="1"/>
  <c r="C1775" i="64" l="1"/>
  <c r="G1775" i="64" s="1"/>
  <c r="D1775" i="64"/>
  <c r="J1775" i="64"/>
  <c r="K1775" i="64" l="1"/>
  <c r="X1776" i="64" s="1"/>
  <c r="X1777" i="64" s="1"/>
  <c r="X1778" i="64" s="1"/>
  <c r="X1779" i="64" s="1"/>
  <c r="X1780" i="64" s="1"/>
  <c r="AS1775" i="64"/>
  <c r="AC1775" i="64"/>
  <c r="AE1775" i="64" l="1"/>
  <c r="H1775" i="64"/>
  <c r="AJ1775" i="64"/>
  <c r="L1775" i="64"/>
  <c r="Y1776" i="64"/>
  <c r="M1776" i="64" s="1"/>
  <c r="AW1775" i="64"/>
  <c r="F1775" i="64"/>
  <c r="AH1775" i="64" l="1"/>
  <c r="I1775" i="64"/>
  <c r="AI1775" i="64"/>
  <c r="E1775" i="64" l="1"/>
  <c r="C1776" i="64" l="1"/>
  <c r="G1776" i="64" s="1"/>
  <c r="W1776" i="64" s="1"/>
  <c r="W1777" i="64" s="1"/>
  <c r="W1778" i="64" s="1"/>
  <c r="W1779" i="64" s="1"/>
  <c r="J1776" i="64"/>
  <c r="D1776" i="64"/>
  <c r="K1776" i="64" l="1"/>
  <c r="AN1782" i="64"/>
  <c r="T1782" i="64" s="1"/>
  <c r="T1783" i="64" s="1"/>
  <c r="AC1776" i="64"/>
  <c r="AS1776" i="64"/>
  <c r="Y1777" i="64" l="1"/>
  <c r="AW1776" i="64"/>
  <c r="AE1776" i="64"/>
  <c r="AB1776" i="64"/>
  <c r="AJ1776" i="64"/>
  <c r="H1776" i="64"/>
  <c r="AR1777" i="64" s="1"/>
  <c r="L1776" i="64"/>
  <c r="F1776" i="64"/>
  <c r="M1777" i="64" l="1"/>
  <c r="AO1777" i="64"/>
  <c r="I1776" i="64"/>
  <c r="AT1780" i="64"/>
  <c r="AU1780" i="64"/>
  <c r="Z1780" i="64"/>
  <c r="AP1777" i="64"/>
  <c r="AH1776" i="64"/>
  <c r="AI1776" i="64"/>
  <c r="AB1777" i="64" l="1"/>
  <c r="R1778" i="64"/>
  <c r="R1779" i="64" s="1"/>
  <c r="R1780" i="64" s="1"/>
  <c r="R1781" i="64" s="1"/>
  <c r="S1782" i="64" s="1"/>
  <c r="S1783" i="64" s="1"/>
  <c r="E1776" i="64"/>
  <c r="R1782" i="64" l="1"/>
  <c r="C1777" i="64"/>
  <c r="G1777" i="64" s="1"/>
  <c r="J1777" i="64"/>
  <c r="AC1777" i="64" l="1"/>
  <c r="K1777" i="64"/>
  <c r="L1777" i="64" l="1"/>
  <c r="AJ1777" i="64"/>
  <c r="D1777" i="64"/>
  <c r="AQ1777" i="64" s="1"/>
  <c r="AE1777" i="64"/>
  <c r="H1777" i="64" l="1"/>
  <c r="AH1777" i="64" s="1"/>
  <c r="AI1777" i="64"/>
  <c r="AL1777" i="64" s="1"/>
  <c r="AM1777" i="64" s="1"/>
  <c r="F1777" i="64"/>
  <c r="U1778" i="64" s="1"/>
  <c r="U1779" i="64" s="1"/>
  <c r="U1780" i="64" s="1"/>
  <c r="U1781" i="64" s="1"/>
  <c r="U1782" i="64" s="1"/>
  <c r="AS1777" i="64"/>
  <c r="I1777" i="64"/>
  <c r="E1777" i="64" l="1"/>
  <c r="C1778" i="64" s="1"/>
  <c r="G1778" i="64" s="1"/>
  <c r="AC1778" i="64" s="1"/>
  <c r="Y1778" i="64"/>
  <c r="M1778" i="64" s="1"/>
  <c r="AW1777" i="64"/>
  <c r="V1782" i="64" l="1"/>
  <c r="V1783" i="64" s="1"/>
  <c r="AB1778" i="64"/>
  <c r="D1778" i="64"/>
  <c r="AS1778" i="64" s="1"/>
  <c r="J1778" i="64"/>
  <c r="AE1778" i="64"/>
  <c r="AF1778" i="64" s="1"/>
  <c r="AG1780" i="64" s="1"/>
  <c r="Y1779" i="64" l="1"/>
  <c r="K1778" i="64"/>
  <c r="P1780" i="64"/>
  <c r="Q1780" i="64"/>
  <c r="N1784" i="64"/>
  <c r="O1784" i="64"/>
  <c r="AR1778" i="64" l="1"/>
  <c r="AQ1778" i="64"/>
  <c r="AQ1779" i="64" s="1"/>
  <c r="AQ1780" i="64" s="1"/>
  <c r="AQ1781" i="64" s="1"/>
  <c r="F1778" i="64"/>
  <c r="L1778" i="64"/>
  <c r="AJ1778" i="64"/>
  <c r="H1778" i="64"/>
  <c r="AH1778" i="64" l="1"/>
  <c r="I1778" i="64"/>
  <c r="AW1778" i="64"/>
  <c r="AI1778" i="64"/>
  <c r="AK1778" i="64" l="1"/>
  <c r="M1779" i="64" s="1"/>
  <c r="E1778" i="64"/>
  <c r="C1779" i="64" s="1"/>
  <c r="G1779" i="64" s="1"/>
  <c r="AA1779" i="64" l="1"/>
  <c r="AA1780" i="64" s="1"/>
  <c r="D1779" i="64"/>
  <c r="AB1779" i="64"/>
  <c r="J1779" i="64"/>
  <c r="AC1779" i="64"/>
  <c r="AE1779" i="64" l="1"/>
  <c r="K1779" i="64"/>
  <c r="AR1779" i="64" s="1"/>
  <c r="AR1780" i="64" s="1"/>
  <c r="AR1781" i="64" s="1"/>
  <c r="AA1781" i="64"/>
  <c r="AS1779" i="64"/>
  <c r="Y1780" i="64" l="1"/>
  <c r="M1780" i="64" s="1"/>
  <c r="T1779" i="64"/>
  <c r="AV1780" i="64" s="1"/>
  <c r="AV1781" i="64" s="1"/>
  <c r="AV1782" i="64" s="1"/>
  <c r="AV1783" i="64" s="1"/>
  <c r="AV1784" i="64" s="1"/>
  <c r="L1779" i="64"/>
  <c r="H1779" i="64"/>
  <c r="AJ1779" i="64"/>
  <c r="AA1782" i="64"/>
  <c r="F1779" i="64"/>
  <c r="AI1779" i="64" l="1"/>
  <c r="AW1779" i="64"/>
  <c r="AH1779" i="64"/>
  <c r="I1779" i="64"/>
  <c r="AA1783" i="64"/>
  <c r="AB1780" i="64"/>
  <c r="E1779" i="64" l="1"/>
  <c r="C1780" i="64" l="1"/>
  <c r="G1780" i="64" s="1"/>
  <c r="J1780" i="64"/>
  <c r="D1780" i="64"/>
  <c r="K1780" i="64" l="1"/>
  <c r="X1781" i="64" s="1"/>
  <c r="X1782" i="64" s="1"/>
  <c r="X1783" i="64" s="1"/>
  <c r="X1784" i="64" s="1"/>
  <c r="X1785" i="64" s="1"/>
  <c r="AC1780" i="64"/>
  <c r="AS1780" i="64"/>
  <c r="Y1781" i="64" l="1"/>
  <c r="M1781" i="64" s="1"/>
  <c r="AW1780" i="64"/>
  <c r="AE1780" i="64"/>
  <c r="AJ1780" i="64"/>
  <c r="L1780" i="64"/>
  <c r="H1780" i="64"/>
  <c r="F1780" i="64"/>
  <c r="AH1780" i="64" l="1"/>
  <c r="AI1780" i="64"/>
  <c r="I1780" i="64"/>
  <c r="E1780" i="64" l="1"/>
  <c r="C1781" i="64" l="1"/>
  <c r="G1781" i="64" s="1"/>
  <c r="W1781" i="64" s="1"/>
  <c r="W1782" i="64" s="1"/>
  <c r="W1783" i="64" s="1"/>
  <c r="W1784" i="64" s="1"/>
  <c r="J1781" i="64"/>
  <c r="D1781" i="64"/>
  <c r="K1781" i="64" l="1"/>
  <c r="AN1787" i="64"/>
  <c r="T1787" i="64" s="1"/>
  <c r="T1788" i="64" s="1"/>
  <c r="AS1781" i="64"/>
  <c r="AC1781" i="64"/>
  <c r="AB1781" i="64" l="1"/>
  <c r="AE1781" i="64"/>
  <c r="Y1782" i="64"/>
  <c r="AW1781" i="64"/>
  <c r="L1781" i="64"/>
  <c r="H1781" i="64"/>
  <c r="AR1782" i="64" s="1"/>
  <c r="AJ1781" i="64"/>
  <c r="F1781" i="64"/>
  <c r="M1782" i="64" l="1"/>
  <c r="AO1782" i="64"/>
  <c r="AP1782" i="64"/>
  <c r="AH1781" i="64"/>
  <c r="AI1781" i="64"/>
  <c r="I1781" i="64"/>
  <c r="AU1785" i="64"/>
  <c r="AT1785" i="64"/>
  <c r="Z1785" i="64"/>
  <c r="AB1782" i="64" l="1"/>
  <c r="R1783" i="64"/>
  <c r="R1784" i="64" s="1"/>
  <c r="R1785" i="64" s="1"/>
  <c r="R1786" i="64" s="1"/>
  <c r="R1787" i="64" s="1"/>
  <c r="E1781" i="64"/>
  <c r="S1787" i="64" l="1"/>
  <c r="S1788" i="64" s="1"/>
  <c r="C1782" i="64"/>
  <c r="G1782" i="64" s="1"/>
  <c r="J1782" i="64"/>
  <c r="AC1782" i="64" l="1"/>
  <c r="K1782" i="64"/>
  <c r="AJ1782" i="64" l="1"/>
  <c r="L1782" i="64"/>
  <c r="D1782" i="64"/>
  <c r="AQ1782" i="64" s="1"/>
  <c r="AE1782" i="64"/>
  <c r="F1782" i="64" l="1"/>
  <c r="U1783" i="64" s="1"/>
  <c r="U1784" i="64" s="1"/>
  <c r="U1785" i="64" s="1"/>
  <c r="U1786" i="64" s="1"/>
  <c r="U1787" i="64" s="1"/>
  <c r="AS1782" i="64"/>
  <c r="I1782" i="64"/>
  <c r="AI1782" i="64"/>
  <c r="AL1782" i="64" s="1"/>
  <c r="AM1782" i="64" s="1"/>
  <c r="H1782" i="64"/>
  <c r="AH1782" i="64" l="1"/>
  <c r="Y1783" i="64"/>
  <c r="M1783" i="64" s="1"/>
  <c r="AW1782" i="64"/>
  <c r="E1782" i="64"/>
  <c r="C1783" i="64" s="1"/>
  <c r="G1783" i="64" s="1"/>
  <c r="AC1783" i="64" s="1"/>
  <c r="AE1783" i="64" l="1"/>
  <c r="AF1783" i="64" s="1"/>
  <c r="AG1785" i="64" s="1"/>
  <c r="D1783" i="64"/>
  <c r="AB1783" i="64"/>
  <c r="J1783" i="64"/>
  <c r="V1787" i="64"/>
  <c r="V1788" i="64" s="1"/>
  <c r="K1783" i="64" l="1"/>
  <c r="Q1785" i="64"/>
  <c r="P1785" i="64"/>
  <c r="N1789" i="64"/>
  <c r="O1789" i="64"/>
  <c r="AS1783" i="64"/>
  <c r="AR1783" i="64" l="1"/>
  <c r="AQ1783" i="64"/>
  <c r="AQ1784" i="64" s="1"/>
  <c r="AQ1785" i="64" s="1"/>
  <c r="AQ1786" i="64" s="1"/>
  <c r="F1783" i="64"/>
  <c r="Y1784" i="64"/>
  <c r="L1783" i="64"/>
  <c r="AJ1783" i="64"/>
  <c r="H1783" i="64"/>
  <c r="I1783" i="64" l="1"/>
  <c r="AH1783" i="64"/>
  <c r="AI1783" i="64"/>
  <c r="AW1783" i="64"/>
  <c r="AK1783" i="64" l="1"/>
  <c r="AA1784" i="64" s="1"/>
  <c r="AA1785" i="64" s="1"/>
  <c r="M1784" i="64"/>
  <c r="E1783" i="64"/>
  <c r="C1784" i="64" s="1"/>
  <c r="G1784" i="64" s="1"/>
  <c r="AC1784" i="64" l="1"/>
  <c r="AB1784" i="64"/>
  <c r="D1784" i="64"/>
  <c r="J1784" i="64"/>
  <c r="AA1786" i="64"/>
  <c r="K1784" i="64" l="1"/>
  <c r="AR1784" i="64" s="1"/>
  <c r="AR1785" i="64" s="1"/>
  <c r="AR1786" i="64" s="1"/>
  <c r="AS1784" i="64"/>
  <c r="AA1787" i="64"/>
  <c r="AE1784" i="64"/>
  <c r="F1784" i="64" l="1"/>
  <c r="AA1788" i="64"/>
  <c r="Y1785" i="64"/>
  <c r="M1785" i="64" s="1"/>
  <c r="T1784" i="64"/>
  <c r="AV1785" i="64" s="1"/>
  <c r="AV1786" i="64" s="1"/>
  <c r="AV1787" i="64" s="1"/>
  <c r="AV1788" i="64" s="1"/>
  <c r="AV1789" i="64" s="1"/>
  <c r="L1784" i="64"/>
  <c r="H1784" i="64"/>
  <c r="AJ1784" i="64"/>
  <c r="AH1784" i="64" l="1"/>
  <c r="AW1784" i="64"/>
  <c r="I1784" i="64"/>
  <c r="AB1785" i="64"/>
  <c r="AI1784" i="64"/>
  <c r="E1784" i="64" l="1"/>
  <c r="C1785" i="64" l="1"/>
  <c r="G1785" i="64" s="1"/>
  <c r="D1785" i="64"/>
  <c r="J1785" i="64"/>
  <c r="K1785" i="64" l="1"/>
  <c r="X1786" i="64" s="1"/>
  <c r="X1787" i="64" s="1"/>
  <c r="X1788" i="64" s="1"/>
  <c r="X1789" i="64" s="1"/>
  <c r="X1790" i="64" s="1"/>
  <c r="AC1785" i="64"/>
  <c r="AS1785" i="64"/>
  <c r="F1785" i="64" l="1"/>
  <c r="AE1785" i="64"/>
  <c r="Y1786" i="64"/>
  <c r="M1786" i="64" s="1"/>
  <c r="AW1785" i="64"/>
  <c r="H1785" i="64"/>
  <c r="L1785" i="64"/>
  <c r="AJ1785" i="64"/>
  <c r="I1785" i="64" l="1"/>
  <c r="AI1785" i="64"/>
  <c r="AH1785" i="64"/>
  <c r="E1785" i="64" l="1"/>
  <c r="C1786" i="64" l="1"/>
  <c r="G1786" i="64" s="1"/>
  <c r="W1786" i="64" s="1"/>
  <c r="W1787" i="64" s="1"/>
  <c r="W1788" i="64" s="1"/>
  <c r="W1789" i="64" s="1"/>
  <c r="D1786" i="64"/>
  <c r="J1786" i="64"/>
  <c r="K1786" i="64" l="1"/>
  <c r="F1786" i="64" s="1"/>
  <c r="AN1792" i="64"/>
  <c r="T1792" i="64" s="1"/>
  <c r="T1793" i="64" s="1"/>
  <c r="AC1786" i="64"/>
  <c r="AS1786" i="64"/>
  <c r="Y1787" i="64" l="1"/>
  <c r="AW1786" i="64"/>
  <c r="AB1786" i="64"/>
  <c r="AE1786" i="64"/>
  <c r="L1786" i="64"/>
  <c r="H1786" i="64"/>
  <c r="AR1787" i="64" s="1"/>
  <c r="AJ1786" i="64"/>
  <c r="M1787" i="64" l="1"/>
  <c r="AO1787" i="64"/>
  <c r="Z1790" i="64"/>
  <c r="AU1790" i="64"/>
  <c r="AT1790" i="64"/>
  <c r="AI1786" i="64"/>
  <c r="AH1786" i="64"/>
  <c r="AP1787" i="64"/>
  <c r="I1786" i="64"/>
  <c r="AB1787" i="64" l="1"/>
  <c r="R1788" i="64"/>
  <c r="R1789" i="64" s="1"/>
  <c r="R1790" i="64" s="1"/>
  <c r="R1791" i="64" s="1"/>
  <c r="S1792" i="64" s="1"/>
  <c r="S1793" i="64" s="1"/>
  <c r="E1786" i="64"/>
  <c r="R1792" i="64" l="1"/>
  <c r="C1787" i="64"/>
  <c r="G1787" i="64" s="1"/>
  <c r="J1787" i="64"/>
  <c r="K1787" i="64" l="1"/>
  <c r="AC1787" i="64"/>
  <c r="AE1787" i="64" l="1"/>
  <c r="L1787" i="64"/>
  <c r="AJ1787" i="64"/>
  <c r="D1787" i="64"/>
  <c r="AQ1787" i="64" s="1"/>
  <c r="H1787" i="64" l="1"/>
  <c r="AH1787" i="64" s="1"/>
  <c r="F1787" i="64"/>
  <c r="U1788" i="64" s="1"/>
  <c r="U1789" i="64" s="1"/>
  <c r="U1790" i="64" s="1"/>
  <c r="U1791" i="64" s="1"/>
  <c r="U1792" i="64" s="1"/>
  <c r="I1787" i="64"/>
  <c r="AS1787" i="64"/>
  <c r="AI1787" i="64"/>
  <c r="AL1787" i="64" s="1"/>
  <c r="AM1787" i="64" s="1"/>
  <c r="E1787" i="64" l="1"/>
  <c r="C1788" i="64" s="1"/>
  <c r="G1788" i="64" s="1"/>
  <c r="AC1788" i="64" s="1"/>
  <c r="Y1788" i="64"/>
  <c r="M1788" i="64" s="1"/>
  <c r="AW1787" i="64"/>
  <c r="D1788" i="64" l="1"/>
  <c r="AB1788" i="64"/>
  <c r="J1788" i="64"/>
  <c r="V1792" i="64"/>
  <c r="V1793" i="64" s="1"/>
  <c r="AE1788" i="64"/>
  <c r="AF1788" i="64" s="1"/>
  <c r="AG1790" i="64" s="1"/>
  <c r="Q1790" i="64" l="1"/>
  <c r="P1790" i="64"/>
  <c r="N1794" i="64"/>
  <c r="O1794" i="64"/>
  <c r="AS1788" i="64"/>
  <c r="K1788" i="64"/>
  <c r="AR1788" i="64" l="1"/>
  <c r="AQ1788" i="64"/>
  <c r="AQ1789" i="64" s="1"/>
  <c r="AQ1790" i="64" s="1"/>
  <c r="AQ1791" i="64" s="1"/>
  <c r="F1788" i="64"/>
  <c r="L1788" i="64"/>
  <c r="H1788" i="64"/>
  <c r="AJ1788" i="64"/>
  <c r="Y1789" i="64"/>
  <c r="AW1788" i="64" l="1"/>
  <c r="AI1788" i="64"/>
  <c r="AH1788" i="64"/>
  <c r="I1788" i="64"/>
  <c r="AK1788" i="64" l="1"/>
  <c r="AA1789" i="64" s="1"/>
  <c r="AA1790" i="64" s="1"/>
  <c r="M1789" i="64"/>
  <c r="E1788" i="64"/>
  <c r="C1789" i="64" s="1"/>
  <c r="G1789" i="64" s="1"/>
  <c r="AC1789" i="64" l="1"/>
  <c r="AB1789" i="64"/>
  <c r="D1789" i="64"/>
  <c r="J1789" i="64"/>
  <c r="AA1791" i="64"/>
  <c r="K1789" i="64" l="1"/>
  <c r="AR1789" i="64" s="1"/>
  <c r="AR1790" i="64" s="1"/>
  <c r="AR1791" i="64" s="1"/>
  <c r="AS1789" i="64"/>
  <c r="AA1792" i="64"/>
  <c r="AE1789" i="64"/>
  <c r="F1789" i="64" l="1"/>
  <c r="AA1793" i="64"/>
  <c r="Y1790" i="64"/>
  <c r="M1790" i="64" s="1"/>
  <c r="T1789" i="64"/>
  <c r="AV1790" i="64" s="1"/>
  <c r="AV1791" i="64" s="1"/>
  <c r="AV1792" i="64" s="1"/>
  <c r="AV1793" i="64" s="1"/>
  <c r="AV1794" i="64" s="1"/>
  <c r="H1789" i="64"/>
  <c r="L1789" i="64"/>
  <c r="AJ1789" i="64"/>
  <c r="I1789" i="64" l="1"/>
  <c r="AW1789" i="64"/>
  <c r="AH1789" i="64"/>
  <c r="AB1790" i="64"/>
  <c r="AI1789" i="64"/>
  <c r="E1789" i="64" l="1"/>
  <c r="C1790" i="64" l="1"/>
  <c r="G1790" i="64" s="1"/>
  <c r="D1790" i="64"/>
  <c r="J1790" i="64"/>
  <c r="K1790" i="64" l="1"/>
  <c r="AC1790" i="64"/>
  <c r="AS1790" i="64"/>
  <c r="F1790" i="64" l="1"/>
  <c r="X1791" i="64"/>
  <c r="X1792" i="64" s="1"/>
  <c r="X1793" i="64" s="1"/>
  <c r="X1794" i="64" s="1"/>
  <c r="X1795" i="64" s="1"/>
  <c r="Y1791" i="64"/>
  <c r="M1791" i="64" s="1"/>
  <c r="AW1790" i="64"/>
  <c r="AE1790" i="64"/>
  <c r="L1790" i="64"/>
  <c r="AJ1790" i="64"/>
  <c r="H1790" i="64"/>
  <c r="I1790" i="64" l="1"/>
  <c r="AH1790" i="64"/>
  <c r="AI1790" i="64"/>
  <c r="E1790" i="64" l="1"/>
  <c r="C1791" i="64" l="1"/>
  <c r="G1791" i="64" s="1"/>
  <c r="W1791" i="64" s="1"/>
  <c r="W1792" i="64" s="1"/>
  <c r="W1793" i="64" s="1"/>
  <c r="W1794" i="64" s="1"/>
  <c r="J1791" i="64"/>
  <c r="D1791" i="64"/>
  <c r="K1791" i="64" l="1"/>
  <c r="AN1797" i="64"/>
  <c r="T1797" i="64" s="1"/>
  <c r="T1798" i="64" s="1"/>
  <c r="AS1791" i="64"/>
  <c r="AC1791" i="64"/>
  <c r="Y1792" i="64" l="1"/>
  <c r="AW1791" i="64"/>
  <c r="AE1791" i="64"/>
  <c r="AB1791" i="64"/>
  <c r="L1791" i="64"/>
  <c r="H1791" i="64"/>
  <c r="AR1792" i="64" s="1"/>
  <c r="AJ1791" i="64"/>
  <c r="F1791" i="64"/>
  <c r="M1792" i="64" l="1"/>
  <c r="AO1792" i="64"/>
  <c r="AI1791" i="64"/>
  <c r="AP1792" i="64"/>
  <c r="AH1791" i="64"/>
  <c r="Z1795" i="64"/>
  <c r="AU1795" i="64"/>
  <c r="AT1795" i="64"/>
  <c r="I1791" i="64"/>
  <c r="R1793" i="64" l="1"/>
  <c r="R1794" i="64" s="1"/>
  <c r="R1795" i="64" s="1"/>
  <c r="R1796" i="64" s="1"/>
  <c r="S1797" i="64" s="1"/>
  <c r="S1798" i="64" s="1"/>
  <c r="AB1792" i="64"/>
  <c r="E1791" i="64"/>
  <c r="C1792" i="64" s="1"/>
  <c r="G1792" i="64" s="1"/>
  <c r="R1797" i="64" l="1"/>
  <c r="AC1792" i="64"/>
  <c r="J1792" i="64"/>
  <c r="K1792" i="64" l="1"/>
  <c r="AE1792" i="64"/>
  <c r="AJ1792" i="64" l="1"/>
  <c r="L1792" i="64"/>
  <c r="D1792" i="64"/>
  <c r="AQ1792" i="64" s="1"/>
  <c r="F1792" i="64" l="1"/>
  <c r="U1793" i="64" s="1"/>
  <c r="U1794" i="64" s="1"/>
  <c r="U1795" i="64" s="1"/>
  <c r="U1796" i="64" s="1"/>
  <c r="U1797" i="64" s="1"/>
  <c r="I1792" i="64"/>
  <c r="AS1792" i="64"/>
  <c r="H1792" i="64"/>
  <c r="AI1792" i="64"/>
  <c r="AL1792" i="64" s="1"/>
  <c r="AM1792" i="64" s="1"/>
  <c r="Y1793" i="64" l="1"/>
  <c r="M1793" i="64" s="1"/>
  <c r="AW1792" i="64"/>
  <c r="AH1792" i="64"/>
  <c r="E1792" i="64"/>
  <c r="C1793" i="64" s="1"/>
  <c r="G1793" i="64" s="1"/>
  <c r="AC1793" i="64" s="1"/>
  <c r="AE1793" i="64" l="1"/>
  <c r="AF1793" i="64" s="1"/>
  <c r="AG1795" i="64" s="1"/>
  <c r="V1797" i="64"/>
  <c r="V1798" i="64" s="1"/>
  <c r="D1793" i="64"/>
  <c r="AB1793" i="64"/>
  <c r="J1793" i="64"/>
  <c r="N1799" i="64" l="1"/>
  <c r="O1799" i="64"/>
  <c r="AS1793" i="64"/>
  <c r="K1793" i="64"/>
  <c r="Q1795" i="64"/>
  <c r="P1795" i="64"/>
  <c r="AR1793" i="64" l="1"/>
  <c r="AQ1793" i="64"/>
  <c r="AQ1794" i="64" s="1"/>
  <c r="AQ1795" i="64" s="1"/>
  <c r="AQ1796" i="64" s="1"/>
  <c r="F1793" i="64"/>
  <c r="Y1794" i="64"/>
  <c r="L1793" i="64"/>
  <c r="AJ1793" i="64"/>
  <c r="H1793" i="64"/>
  <c r="AH1793" i="64" l="1"/>
  <c r="AW1793" i="64"/>
  <c r="I1793" i="64"/>
  <c r="AI1793" i="64"/>
  <c r="AK1793" i="64" l="1"/>
  <c r="AA1794" i="64" s="1"/>
  <c r="AA1795" i="64" s="1"/>
  <c r="M1794" i="64"/>
  <c r="E1793" i="64"/>
  <c r="C1794" i="64" s="1"/>
  <c r="G1794" i="64" s="1"/>
  <c r="AB1794" i="64" l="1"/>
  <c r="J1794" i="64"/>
  <c r="K1794" i="64" s="1"/>
  <c r="AR1794" i="64" s="1"/>
  <c r="AR1795" i="64" s="1"/>
  <c r="AR1796" i="64" s="1"/>
  <c r="D1794" i="64"/>
  <c r="AS1794" i="64" s="1"/>
  <c r="AA1796" i="64"/>
  <c r="AC1794" i="64"/>
  <c r="Y1795" i="64" l="1"/>
  <c r="M1795" i="64" s="1"/>
  <c r="T1794" i="64"/>
  <c r="AV1795" i="64" s="1"/>
  <c r="AV1796" i="64" s="1"/>
  <c r="AV1797" i="64" s="1"/>
  <c r="AV1798" i="64" s="1"/>
  <c r="AV1799" i="64" s="1"/>
  <c r="H1794" i="64"/>
  <c r="L1794" i="64"/>
  <c r="AJ1794" i="64"/>
  <c r="F1794" i="64"/>
  <c r="AE1794" i="64"/>
  <c r="AA1797" i="64"/>
  <c r="AI1794" i="64" l="1"/>
  <c r="AW1794" i="64"/>
  <c r="I1794" i="64"/>
  <c r="AA1798" i="64"/>
  <c r="AH1794" i="64"/>
  <c r="AB1795" i="64"/>
  <c r="E1794" i="64" l="1"/>
  <c r="C1795" i="64" l="1"/>
  <c r="G1795" i="64" s="1"/>
  <c r="D1795" i="64"/>
  <c r="J1795" i="64"/>
  <c r="K1795" i="64" l="1"/>
  <c r="X1796" i="64" s="1"/>
  <c r="X1797" i="64" s="1"/>
  <c r="X1798" i="64" s="1"/>
  <c r="X1799" i="64" s="1"/>
  <c r="X1800" i="64" s="1"/>
  <c r="AS1795" i="64"/>
  <c r="AC1795" i="64"/>
  <c r="AE1795" i="64" l="1"/>
  <c r="AJ1795" i="64"/>
  <c r="H1795" i="64"/>
  <c r="L1795" i="64"/>
  <c r="Y1796" i="64"/>
  <c r="M1796" i="64" s="1"/>
  <c r="AW1795" i="64"/>
  <c r="F1795" i="64"/>
  <c r="I1795" i="64" l="1"/>
  <c r="AI1795" i="64"/>
  <c r="AH1795" i="64"/>
  <c r="E1795" i="64" l="1"/>
  <c r="C1796" i="64" l="1"/>
  <c r="G1796" i="64" s="1"/>
  <c r="W1796" i="64" s="1"/>
  <c r="W1797" i="64" s="1"/>
  <c r="W1798" i="64" s="1"/>
  <c r="W1799" i="64" s="1"/>
  <c r="J1796" i="64"/>
  <c r="D1796" i="64"/>
  <c r="K1796" i="64" l="1"/>
  <c r="AN1802" i="64"/>
  <c r="T1802" i="64" s="1"/>
  <c r="T1803" i="64" s="1"/>
  <c r="AC1796" i="64"/>
  <c r="AS1796" i="64"/>
  <c r="AB1796" i="64" l="1"/>
  <c r="Y1797" i="64"/>
  <c r="AW1796" i="64"/>
  <c r="AE1796" i="64"/>
  <c r="H1796" i="64"/>
  <c r="AR1797" i="64" s="1"/>
  <c r="L1796" i="64"/>
  <c r="AJ1796" i="64"/>
  <c r="F1796" i="64"/>
  <c r="M1797" i="64" l="1"/>
  <c r="AO1797" i="64"/>
  <c r="I1796" i="64"/>
  <c r="AI1796" i="64"/>
  <c r="AH1796" i="64"/>
  <c r="AP1797" i="64"/>
  <c r="Z1800" i="64"/>
  <c r="AU1800" i="64"/>
  <c r="AT1800" i="64"/>
  <c r="R1798" i="64" l="1"/>
  <c r="R1799" i="64" s="1"/>
  <c r="R1800" i="64" s="1"/>
  <c r="R1801" i="64" s="1"/>
  <c r="S1802" i="64" s="1"/>
  <c r="S1803" i="64" s="1"/>
  <c r="E1796" i="64"/>
  <c r="C1797" i="64" s="1"/>
  <c r="G1797" i="64" s="1"/>
  <c r="AB1797" i="64"/>
  <c r="R1802" i="64" l="1"/>
  <c r="AC1797" i="64"/>
  <c r="J1797" i="64"/>
  <c r="K1797" i="64" l="1"/>
  <c r="AE1797" i="64"/>
  <c r="L1797" i="64" l="1"/>
  <c r="AJ1797" i="64"/>
  <c r="D1797" i="64"/>
  <c r="AQ1797" i="64" s="1"/>
  <c r="F1797" i="64" l="1"/>
  <c r="U1798" i="64" s="1"/>
  <c r="U1799" i="64" s="1"/>
  <c r="U1800" i="64" s="1"/>
  <c r="U1801" i="64" s="1"/>
  <c r="U1802" i="64" s="1"/>
  <c r="AS1797" i="64"/>
  <c r="I1797" i="64"/>
  <c r="AI1797" i="64"/>
  <c r="AL1797" i="64" s="1"/>
  <c r="AM1797" i="64" s="1"/>
  <c r="H1797" i="64"/>
  <c r="E1797" i="64" l="1"/>
  <c r="C1798" i="64" s="1"/>
  <c r="G1798" i="64" s="1"/>
  <c r="AC1798" i="64" s="1"/>
  <c r="AH1797" i="64"/>
  <c r="Y1798" i="64"/>
  <c r="M1798" i="64" s="1"/>
  <c r="AW1797" i="64"/>
  <c r="D1798" i="64" l="1"/>
  <c r="AB1798" i="64"/>
  <c r="J1798" i="64"/>
  <c r="V1802" i="64"/>
  <c r="V1803" i="64" s="1"/>
  <c r="AE1798" i="64"/>
  <c r="AF1798" i="64" s="1"/>
  <c r="AG1800" i="64" s="1"/>
  <c r="P1800" i="64" l="1"/>
  <c r="Q1800" i="64"/>
  <c r="K1798" i="64"/>
  <c r="AS1798" i="64"/>
  <c r="N1804" i="64"/>
  <c r="O1804" i="64"/>
  <c r="AR1798" i="64" l="1"/>
  <c r="AQ1798" i="64"/>
  <c r="AQ1799" i="64" s="1"/>
  <c r="AQ1800" i="64" s="1"/>
  <c r="AQ1801" i="64" s="1"/>
  <c r="F1798" i="64"/>
  <c r="Y1799" i="64"/>
  <c r="AJ1798" i="64"/>
  <c r="L1798" i="64"/>
  <c r="H1798" i="64"/>
  <c r="AH1798" i="64" l="1"/>
  <c r="I1798" i="64"/>
  <c r="AW1798" i="64"/>
  <c r="AI1798" i="64"/>
  <c r="AK1798" i="64" l="1"/>
  <c r="AA1799" i="64" s="1"/>
  <c r="AA1800" i="64" s="1"/>
  <c r="M1799" i="64"/>
  <c r="E1798" i="64"/>
  <c r="C1799" i="64" s="1"/>
  <c r="G1799" i="64" s="1"/>
  <c r="AB1799" i="64" l="1"/>
  <c r="D1799" i="64"/>
  <c r="AS1799" i="64" s="1"/>
  <c r="J1799" i="64"/>
  <c r="AC1799" i="64"/>
  <c r="AA1801" i="64"/>
  <c r="Y1800" i="64" l="1"/>
  <c r="M1800" i="64" s="1"/>
  <c r="K1799" i="64"/>
  <c r="AR1799" i="64" s="1"/>
  <c r="AR1800" i="64" s="1"/>
  <c r="AR1801" i="64" s="1"/>
  <c r="AE1799" i="64"/>
  <c r="AA1802" i="64"/>
  <c r="F1799" i="64" l="1"/>
  <c r="AA1803" i="64"/>
  <c r="T1799" i="64"/>
  <c r="AV1800" i="64" s="1"/>
  <c r="AV1801" i="64" s="1"/>
  <c r="AV1802" i="64" s="1"/>
  <c r="AV1803" i="64" s="1"/>
  <c r="AV1804" i="64" s="1"/>
  <c r="H1799" i="64"/>
  <c r="L1799" i="64"/>
  <c r="AJ1799" i="64"/>
  <c r="AB1800" i="64"/>
  <c r="AI1799" i="64" l="1"/>
  <c r="I1799" i="64"/>
  <c r="AW1799" i="64"/>
  <c r="AH1799" i="64"/>
  <c r="E1799" i="64" l="1"/>
  <c r="C1800" i="64" l="1"/>
  <c r="G1800" i="64" s="1"/>
  <c r="D1800" i="64"/>
  <c r="J1800" i="64"/>
  <c r="K1800" i="64" l="1"/>
  <c r="X1801" i="64" s="1"/>
  <c r="X1802" i="64" s="1"/>
  <c r="X1803" i="64" s="1"/>
  <c r="X1804" i="64" s="1"/>
  <c r="X1805" i="64" s="1"/>
  <c r="AS1800" i="64"/>
  <c r="AC1800" i="64"/>
  <c r="AE1800" i="64" l="1"/>
  <c r="AJ1800" i="64"/>
  <c r="L1800" i="64"/>
  <c r="H1800" i="64"/>
  <c r="Y1801" i="64"/>
  <c r="M1801" i="64" s="1"/>
  <c r="AW1800" i="64"/>
  <c r="F1800" i="64"/>
  <c r="AH1800" i="64" l="1"/>
  <c r="AI1800" i="64"/>
  <c r="I1800" i="64"/>
  <c r="E1800" i="64" l="1"/>
  <c r="C1801" i="64" l="1"/>
  <c r="G1801" i="64" s="1"/>
  <c r="W1801" i="64" s="1"/>
  <c r="W1802" i="64" s="1"/>
  <c r="W1803" i="64" s="1"/>
  <c r="W1804" i="64" s="1"/>
  <c r="J1801" i="64"/>
  <c r="D1801" i="64"/>
  <c r="K1801" i="64" l="1"/>
  <c r="AN1807" i="64"/>
  <c r="T1807" i="64" s="1"/>
  <c r="T1808" i="64" s="1"/>
  <c r="AC1801" i="64"/>
  <c r="AS1801" i="64"/>
  <c r="Y1802" i="64" l="1"/>
  <c r="AW1801" i="64"/>
  <c r="AE1801" i="64"/>
  <c r="AB1801" i="64"/>
  <c r="L1801" i="64"/>
  <c r="H1801" i="64"/>
  <c r="AR1802" i="64" s="1"/>
  <c r="AJ1801" i="64"/>
  <c r="F1801" i="64"/>
  <c r="M1802" i="64" l="1"/>
  <c r="AO1802" i="64"/>
  <c r="Z1805" i="64"/>
  <c r="AU1805" i="64"/>
  <c r="AT1805" i="64"/>
  <c r="AI1801" i="64"/>
  <c r="AP1802" i="64"/>
  <c r="AH1801" i="64"/>
  <c r="I1801" i="64"/>
  <c r="R1803" i="64" l="1"/>
  <c r="R1804" i="64" s="1"/>
  <c r="R1805" i="64" s="1"/>
  <c r="R1806" i="64" s="1"/>
  <c r="S1807" i="64" s="1"/>
  <c r="S1808" i="64" s="1"/>
  <c r="E1801" i="64"/>
  <c r="C1802" i="64" s="1"/>
  <c r="G1802" i="64" s="1"/>
  <c r="AB1802" i="64"/>
  <c r="R1807" i="64" l="1"/>
  <c r="J1802" i="64"/>
  <c r="K1802" i="64" s="1"/>
  <c r="AC1802" i="64"/>
  <c r="AE1802" i="64" l="1"/>
  <c r="AJ1802" i="64"/>
  <c r="L1802" i="64"/>
  <c r="D1802" i="64"/>
  <c r="AQ1802" i="64" s="1"/>
  <c r="AI1802" i="64" l="1"/>
  <c r="AL1802" i="64" s="1"/>
  <c r="AM1802" i="64" s="1"/>
  <c r="F1802" i="64"/>
  <c r="U1803" i="64" s="1"/>
  <c r="U1804" i="64" s="1"/>
  <c r="U1805" i="64" s="1"/>
  <c r="U1806" i="64" s="1"/>
  <c r="U1807" i="64" s="1"/>
  <c r="I1802" i="64"/>
  <c r="AS1802" i="64"/>
  <c r="H1802" i="64"/>
  <c r="AH1802" i="64" l="1"/>
  <c r="Y1803" i="64"/>
  <c r="M1803" i="64" s="1"/>
  <c r="AW1802" i="64"/>
  <c r="E1802" i="64"/>
  <c r="C1803" i="64" s="1"/>
  <c r="G1803" i="64" s="1"/>
  <c r="AC1803" i="64" s="1"/>
  <c r="AE1803" i="64" l="1"/>
  <c r="AF1803" i="64" s="1"/>
  <c r="AG1805" i="64" s="1"/>
  <c r="AB1803" i="64"/>
  <c r="D1803" i="64"/>
  <c r="J1803" i="64"/>
  <c r="V1807" i="64"/>
  <c r="V1808" i="64" s="1"/>
  <c r="K1803" i="64" l="1"/>
  <c r="AS1803" i="64"/>
  <c r="N1809" i="64"/>
  <c r="O1809" i="64"/>
  <c r="Q1805" i="64"/>
  <c r="P1805" i="64"/>
  <c r="AR1803" i="64" l="1"/>
  <c r="AQ1803" i="64"/>
  <c r="AQ1804" i="64" s="1"/>
  <c r="AQ1805" i="64" s="1"/>
  <c r="AQ1806" i="64" s="1"/>
  <c r="F1803" i="64"/>
  <c r="Y1804" i="64"/>
  <c r="L1803" i="64"/>
  <c r="AJ1803" i="64"/>
  <c r="H1803" i="64"/>
  <c r="AW1803" i="64" l="1"/>
  <c r="AI1803" i="64"/>
  <c r="I1803" i="64"/>
  <c r="AH1803" i="64"/>
  <c r="AK1803" i="64" l="1"/>
  <c r="AA1804" i="64" s="1"/>
  <c r="AA1805" i="64" s="1"/>
  <c r="M1804" i="64"/>
  <c r="E1803" i="64"/>
  <c r="C1804" i="64" s="1"/>
  <c r="G1804" i="64" s="1"/>
  <c r="AB1804" i="64" l="1"/>
  <c r="J1804" i="64"/>
  <c r="AA1806" i="64"/>
  <c r="D1804" i="64"/>
  <c r="AS1804" i="64" s="1"/>
  <c r="AC1804" i="64"/>
  <c r="Y1805" i="64" l="1"/>
  <c r="M1805" i="64" s="1"/>
  <c r="AA1807" i="64"/>
  <c r="AE1804" i="64"/>
  <c r="K1804" i="64"/>
  <c r="AR1804" i="64" s="1"/>
  <c r="AR1805" i="64" s="1"/>
  <c r="AR1806" i="64" s="1"/>
  <c r="T1804" i="64" l="1"/>
  <c r="AV1805" i="64" s="1"/>
  <c r="AV1806" i="64" s="1"/>
  <c r="AV1807" i="64" s="1"/>
  <c r="AV1808" i="64" s="1"/>
  <c r="AV1809" i="64" s="1"/>
  <c r="H1804" i="64"/>
  <c r="AJ1804" i="64"/>
  <c r="L1804" i="64"/>
  <c r="AA1808" i="64"/>
  <c r="F1804" i="64"/>
  <c r="AB1805" i="64"/>
  <c r="I1804" i="64" l="1"/>
  <c r="AI1804" i="64"/>
  <c r="AW1804" i="64"/>
  <c r="AH1804" i="64"/>
  <c r="E1804" i="64" l="1"/>
  <c r="C1805" i="64" l="1"/>
  <c r="G1805" i="64" s="1"/>
  <c r="J1805" i="64"/>
  <c r="D1805" i="64"/>
  <c r="K1805" i="64" l="1"/>
  <c r="X1806" i="64" s="1"/>
  <c r="X1807" i="64" s="1"/>
  <c r="X1808" i="64" s="1"/>
  <c r="X1809" i="64" s="1"/>
  <c r="X1810" i="64" s="1"/>
  <c r="AS1805" i="64"/>
  <c r="AC1805" i="64"/>
  <c r="Y1806" i="64" l="1"/>
  <c r="M1806" i="64" s="1"/>
  <c r="AW1805" i="64"/>
  <c r="AE1805" i="64"/>
  <c r="AJ1805" i="64"/>
  <c r="L1805" i="64"/>
  <c r="H1805" i="64"/>
  <c r="F1805" i="64"/>
  <c r="AH1805" i="64" l="1"/>
  <c r="I1805" i="64"/>
  <c r="AI1805" i="64"/>
  <c r="E1805" i="64" l="1"/>
  <c r="C1806" i="64" l="1"/>
  <c r="G1806" i="64" s="1"/>
  <c r="W1806" i="64" s="1"/>
  <c r="W1807" i="64" s="1"/>
  <c r="W1808" i="64" s="1"/>
  <c r="W1809" i="64" s="1"/>
  <c r="J1806" i="64"/>
  <c r="D1806" i="64"/>
  <c r="K1806" i="64" l="1"/>
  <c r="AN1812" i="64"/>
  <c r="T1812" i="64" s="1"/>
  <c r="T1813" i="64" s="1"/>
  <c r="AS1806" i="64"/>
  <c r="AC1806" i="64"/>
  <c r="AE1806" i="64" l="1"/>
  <c r="Y1807" i="64"/>
  <c r="AW1806" i="64"/>
  <c r="AB1806" i="64"/>
  <c r="AJ1806" i="64"/>
  <c r="H1806" i="64"/>
  <c r="AR1807" i="64" s="1"/>
  <c r="L1806" i="64"/>
  <c r="F1806" i="64"/>
  <c r="M1807" i="64" l="1"/>
  <c r="AO1807" i="64"/>
  <c r="Z1810" i="64"/>
  <c r="AU1810" i="64"/>
  <c r="AT1810" i="64"/>
  <c r="I1806" i="64"/>
  <c r="AP1807" i="64"/>
  <c r="AH1806" i="64"/>
  <c r="AI1806" i="64"/>
  <c r="AB1807" i="64" l="1"/>
  <c r="R1808" i="64"/>
  <c r="R1809" i="64" s="1"/>
  <c r="R1810" i="64" s="1"/>
  <c r="R1811" i="64" s="1"/>
  <c r="S1812" i="64" s="1"/>
  <c r="S1813" i="64" s="1"/>
  <c r="E1806" i="64"/>
  <c r="R1812" i="64" l="1"/>
  <c r="C1807" i="64"/>
  <c r="G1807" i="64" s="1"/>
  <c r="J1807" i="64"/>
  <c r="K1807" i="64" l="1"/>
  <c r="AC1807" i="64"/>
  <c r="AE1807" i="64" l="1"/>
  <c r="AJ1807" i="64"/>
  <c r="L1807" i="64"/>
  <c r="D1807" i="64"/>
  <c r="AQ1807" i="64" s="1"/>
  <c r="F1807" i="64" l="1"/>
  <c r="U1808" i="64" s="1"/>
  <c r="U1809" i="64" s="1"/>
  <c r="U1810" i="64" s="1"/>
  <c r="U1811" i="64" s="1"/>
  <c r="U1812" i="64" s="1"/>
  <c r="I1807" i="64"/>
  <c r="AS1807" i="64"/>
  <c r="AI1807" i="64"/>
  <c r="AL1807" i="64" s="1"/>
  <c r="AM1807" i="64" s="1"/>
  <c r="H1807" i="64"/>
  <c r="AH1807" i="64" l="1"/>
  <c r="Y1808" i="64"/>
  <c r="M1808" i="64" s="1"/>
  <c r="AW1807" i="64"/>
  <c r="E1807" i="64"/>
  <c r="C1808" i="64" s="1"/>
  <c r="G1808" i="64" s="1"/>
  <c r="AC1808" i="64" s="1"/>
  <c r="AB1808" i="64" l="1"/>
  <c r="D1808" i="64"/>
  <c r="J1808" i="64"/>
  <c r="AE1808" i="64"/>
  <c r="AF1808" i="64" s="1"/>
  <c r="AG1810" i="64" s="1"/>
  <c r="V1812" i="64"/>
  <c r="V1813" i="64" s="1"/>
  <c r="Q1810" i="64" l="1"/>
  <c r="P1810" i="64"/>
  <c r="K1808" i="64"/>
  <c r="N1814" i="64"/>
  <c r="O1814" i="64"/>
  <c r="AS1808" i="64"/>
  <c r="AQ1808" i="64" l="1"/>
  <c r="AQ1809" i="64" s="1"/>
  <c r="AQ1810" i="64" s="1"/>
  <c r="AQ1811" i="64" s="1"/>
  <c r="AR1808" i="64"/>
  <c r="AJ1808" i="64"/>
  <c r="L1808" i="64"/>
  <c r="H1808" i="64"/>
  <c r="F1808" i="64"/>
  <c r="Y1809" i="64"/>
  <c r="AW1808" i="64" l="1"/>
  <c r="AH1808" i="64"/>
  <c r="AI1808" i="64"/>
  <c r="I1808" i="64"/>
  <c r="AK1808" i="64" l="1"/>
  <c r="AA1809" i="64" s="1"/>
  <c r="AA1810" i="64" s="1"/>
  <c r="M1809" i="64"/>
  <c r="E1808" i="64"/>
  <c r="C1809" i="64" s="1"/>
  <c r="G1809" i="64" s="1"/>
  <c r="AC1809" i="64" l="1"/>
  <c r="AA1811" i="64"/>
  <c r="D1809" i="64"/>
  <c r="AS1809" i="64" s="1"/>
  <c r="AB1809" i="64"/>
  <c r="J1809" i="64"/>
  <c r="Y1810" i="64" l="1"/>
  <c r="M1810" i="64" s="1"/>
  <c r="AA1812" i="64"/>
  <c r="K1809" i="64"/>
  <c r="AR1809" i="64" s="1"/>
  <c r="AR1810" i="64" s="1"/>
  <c r="AR1811" i="64" s="1"/>
  <c r="AE1809" i="64"/>
  <c r="AA1813" i="64" l="1"/>
  <c r="T1809" i="64"/>
  <c r="AV1810" i="64" s="1"/>
  <c r="AV1811" i="64" s="1"/>
  <c r="AV1812" i="64" s="1"/>
  <c r="AV1813" i="64" s="1"/>
  <c r="AV1814" i="64" s="1"/>
  <c r="L1809" i="64"/>
  <c r="AJ1809" i="64"/>
  <c r="H1809" i="64"/>
  <c r="F1809" i="64"/>
  <c r="AB1810" i="64"/>
  <c r="AH1809" i="64" l="1"/>
  <c r="AW1809" i="64"/>
  <c r="AI1809" i="64"/>
  <c r="I1809" i="64"/>
  <c r="E1809" i="64" l="1"/>
  <c r="C1810" i="64" l="1"/>
  <c r="G1810" i="64" s="1"/>
  <c r="D1810" i="64"/>
  <c r="J1810" i="64"/>
  <c r="K1810" i="64" l="1"/>
  <c r="X1811" i="64" s="1"/>
  <c r="X1812" i="64" s="1"/>
  <c r="X1813" i="64" s="1"/>
  <c r="X1814" i="64" s="1"/>
  <c r="X1815" i="64" s="1"/>
  <c r="AS1810" i="64"/>
  <c r="AC1810" i="64"/>
  <c r="Y1811" i="64" l="1"/>
  <c r="M1811" i="64" s="1"/>
  <c r="AW1810" i="64"/>
  <c r="AE1810" i="64"/>
  <c r="H1810" i="64"/>
  <c r="AJ1810" i="64"/>
  <c r="L1810" i="64"/>
  <c r="F1810" i="64"/>
  <c r="AH1810" i="64" l="1"/>
  <c r="I1810" i="64"/>
  <c r="AI1810" i="64"/>
  <c r="E1810" i="64" l="1"/>
  <c r="C1811" i="64" l="1"/>
  <c r="G1811" i="64" s="1"/>
  <c r="W1811" i="64" s="1"/>
  <c r="W1812" i="64" s="1"/>
  <c r="W1813" i="64" s="1"/>
  <c r="W1814" i="64" s="1"/>
  <c r="D1811" i="64"/>
  <c r="J1811" i="64"/>
  <c r="K1811" i="64" l="1"/>
  <c r="F1811" i="64" s="1"/>
  <c r="AN1817" i="64"/>
  <c r="T1817" i="64" s="1"/>
  <c r="T1818" i="64" s="1"/>
  <c r="AS1811" i="64"/>
  <c r="AC1811" i="64"/>
  <c r="AB1811" i="64" l="1"/>
  <c r="AE1811" i="64"/>
  <c r="Y1812" i="64"/>
  <c r="AW1811" i="64"/>
  <c r="H1811" i="64"/>
  <c r="AR1812" i="64" s="1"/>
  <c r="AJ1811" i="64"/>
  <c r="L1811" i="64"/>
  <c r="M1812" i="64" l="1"/>
  <c r="AO1812" i="64"/>
  <c r="I1811" i="64"/>
  <c r="AI1811" i="64"/>
  <c r="AP1812" i="64"/>
  <c r="AH1811" i="64"/>
  <c r="AT1815" i="64"/>
  <c r="Z1815" i="64"/>
  <c r="AU1815" i="64"/>
  <c r="R1813" i="64" l="1"/>
  <c r="R1814" i="64" s="1"/>
  <c r="R1815" i="64" s="1"/>
  <c r="R1816" i="64" s="1"/>
  <c r="R1817" i="64" s="1"/>
  <c r="AB1812" i="64"/>
  <c r="E1811" i="64"/>
  <c r="S1817" i="64" l="1"/>
  <c r="S1818" i="64" s="1"/>
  <c r="C1812" i="64"/>
  <c r="G1812" i="64" s="1"/>
  <c r="J1812" i="64"/>
  <c r="K1812" i="64" l="1"/>
  <c r="AC1812" i="64"/>
  <c r="AE1812" i="64" l="1"/>
  <c r="AJ1812" i="64"/>
  <c r="L1812" i="64"/>
  <c r="D1812" i="64"/>
  <c r="AQ1812" i="64" s="1"/>
  <c r="AI1812" i="64" l="1"/>
  <c r="AL1812" i="64" s="1"/>
  <c r="AM1812" i="64" s="1"/>
  <c r="F1812" i="64"/>
  <c r="U1813" i="64" s="1"/>
  <c r="U1814" i="64" s="1"/>
  <c r="U1815" i="64" s="1"/>
  <c r="U1816" i="64" s="1"/>
  <c r="U1817" i="64" s="1"/>
  <c r="AS1812" i="64"/>
  <c r="I1812" i="64"/>
  <c r="H1812" i="64"/>
  <c r="E1812" i="64" l="1"/>
  <c r="C1813" i="64" s="1"/>
  <c r="G1813" i="64" s="1"/>
  <c r="AC1813" i="64" s="1"/>
  <c r="Y1813" i="64"/>
  <c r="M1813" i="64" s="1"/>
  <c r="AW1812" i="64"/>
  <c r="AH1812" i="64"/>
  <c r="AB1813" i="64" l="1"/>
  <c r="D1813" i="64"/>
  <c r="AS1813" i="64" s="1"/>
  <c r="J1813" i="64"/>
  <c r="V1817" i="64"/>
  <c r="V1818" i="64" s="1"/>
  <c r="AE1813" i="64"/>
  <c r="AF1813" i="64" s="1"/>
  <c r="AG1815" i="64" s="1"/>
  <c r="N1819" i="64" l="1"/>
  <c r="O1819" i="64"/>
  <c r="Y1814" i="64"/>
  <c r="K1813" i="64"/>
  <c r="P1815" i="64"/>
  <c r="Q1815" i="64"/>
  <c r="AR1813" i="64" l="1"/>
  <c r="AQ1813" i="64"/>
  <c r="AQ1814" i="64" s="1"/>
  <c r="AQ1815" i="64" s="1"/>
  <c r="AQ1816" i="64" s="1"/>
  <c r="F1813" i="64"/>
  <c r="L1813" i="64"/>
  <c r="AJ1813" i="64"/>
  <c r="H1813" i="64"/>
  <c r="AI1813" i="64" l="1"/>
  <c r="AW1813" i="64"/>
  <c r="AH1813" i="64"/>
  <c r="I1813" i="64"/>
  <c r="AK1813" i="64" l="1"/>
  <c r="M1814" i="64" s="1"/>
  <c r="E1813" i="64"/>
  <c r="C1814" i="64" s="1"/>
  <c r="G1814" i="64" s="1"/>
  <c r="AA1814" i="64" l="1"/>
  <c r="AC1814" i="64"/>
  <c r="D1814" i="64"/>
  <c r="AB1814" i="64"/>
  <c r="J1814" i="64"/>
  <c r="AA1815" i="64"/>
  <c r="AS1814" i="64" l="1"/>
  <c r="AE1814" i="64"/>
  <c r="K1814" i="64"/>
  <c r="AR1814" i="64" s="1"/>
  <c r="AR1815" i="64" s="1"/>
  <c r="AR1816" i="64" s="1"/>
  <c r="AA1816" i="64"/>
  <c r="AA1817" i="64" l="1"/>
  <c r="T1814" i="64"/>
  <c r="AV1815" i="64" s="1"/>
  <c r="AV1816" i="64" s="1"/>
  <c r="AV1817" i="64" s="1"/>
  <c r="AV1818" i="64" s="1"/>
  <c r="AV1819" i="64" s="1"/>
  <c r="AJ1814" i="64"/>
  <c r="L1814" i="64"/>
  <c r="H1814" i="64"/>
  <c r="Y1815" i="64"/>
  <c r="M1815" i="64" s="1"/>
  <c r="F1814" i="64"/>
  <c r="AH1814" i="64" l="1"/>
  <c r="AB1815" i="64"/>
  <c r="AW1814" i="64"/>
  <c r="AI1814" i="64"/>
  <c r="I1814" i="64"/>
  <c r="AA1818" i="64"/>
  <c r="E1814" i="64" l="1"/>
  <c r="C1815" i="64" l="1"/>
  <c r="G1815" i="64" s="1"/>
  <c r="J1815" i="64"/>
  <c r="D1815" i="64"/>
  <c r="K1815" i="64" l="1"/>
  <c r="X1816" i="64" s="1"/>
  <c r="X1817" i="64" s="1"/>
  <c r="X1818" i="64" s="1"/>
  <c r="X1819" i="64" s="1"/>
  <c r="X1820" i="64" s="1"/>
  <c r="AC1815" i="64"/>
  <c r="AS1815" i="64"/>
  <c r="Y1816" i="64" l="1"/>
  <c r="M1816" i="64" s="1"/>
  <c r="AW1815" i="64"/>
  <c r="AE1815" i="64"/>
  <c r="AJ1815" i="64"/>
  <c r="H1815" i="64"/>
  <c r="L1815" i="64"/>
  <c r="F1815" i="64"/>
  <c r="I1815" i="64" l="1"/>
  <c r="AH1815" i="64"/>
  <c r="AI1815" i="64"/>
  <c r="E1815" i="64" l="1"/>
  <c r="C1816" i="64" l="1"/>
  <c r="G1816" i="64" s="1"/>
  <c r="W1816" i="64" s="1"/>
  <c r="W1817" i="64" s="1"/>
  <c r="W1818" i="64" s="1"/>
  <c r="W1819" i="64" s="1"/>
  <c r="D1816" i="64"/>
  <c r="J1816" i="64"/>
  <c r="K1816" i="64" l="1"/>
  <c r="F1816" i="64" s="1"/>
  <c r="AN1822" i="64"/>
  <c r="T1822" i="64" s="1"/>
  <c r="T1823" i="64" s="1"/>
  <c r="AS1816" i="64"/>
  <c r="AC1816" i="64"/>
  <c r="AB1816" i="64" l="1"/>
  <c r="AE1816" i="64"/>
  <c r="Y1817" i="64"/>
  <c r="AW1816" i="64"/>
  <c r="L1816" i="64"/>
  <c r="AJ1816" i="64"/>
  <c r="H1816" i="64"/>
  <c r="AR1817" i="64" s="1"/>
  <c r="M1817" i="64" l="1"/>
  <c r="AO1817" i="64"/>
  <c r="AH1816" i="64"/>
  <c r="AP1817" i="64"/>
  <c r="AI1816" i="64"/>
  <c r="I1816" i="64"/>
  <c r="AT1820" i="64"/>
  <c r="Z1820" i="64"/>
  <c r="AU1820" i="64"/>
  <c r="R1818" i="64" l="1"/>
  <c r="R1819" i="64" s="1"/>
  <c r="R1820" i="64" s="1"/>
  <c r="R1821" i="64" s="1"/>
  <c r="S1822" i="64" s="1"/>
  <c r="S1823" i="64" s="1"/>
  <c r="AB1817" i="64"/>
  <c r="E1816" i="64"/>
  <c r="R1822" i="64" l="1"/>
  <c r="C1817" i="64"/>
  <c r="G1817" i="64" s="1"/>
  <c r="J1817" i="64"/>
  <c r="AC1817" i="64" l="1"/>
  <c r="K1817" i="64"/>
  <c r="AE1817" i="64" l="1"/>
  <c r="AJ1817" i="64"/>
  <c r="L1817" i="64"/>
  <c r="D1817" i="64"/>
  <c r="AQ1817" i="64" s="1"/>
  <c r="AI1817" i="64" l="1"/>
  <c r="AL1817" i="64" s="1"/>
  <c r="AM1817" i="64" s="1"/>
  <c r="F1817" i="64"/>
  <c r="U1818" i="64" s="1"/>
  <c r="U1819" i="64" s="1"/>
  <c r="U1820" i="64" s="1"/>
  <c r="U1821" i="64" s="1"/>
  <c r="U1822" i="64" s="1"/>
  <c r="AS1817" i="64"/>
  <c r="I1817" i="64"/>
  <c r="H1817" i="64"/>
  <c r="E1817" i="64" l="1"/>
  <c r="C1818" i="64" s="1"/>
  <c r="G1818" i="64" s="1"/>
  <c r="AC1818" i="64" s="1"/>
  <c r="Y1818" i="64"/>
  <c r="M1818" i="64" s="1"/>
  <c r="AW1817" i="64"/>
  <c r="AH1817" i="64"/>
  <c r="V1822" i="64" l="1"/>
  <c r="V1823" i="64" s="1"/>
  <c r="D1818" i="64"/>
  <c r="AB1818" i="64"/>
  <c r="J1818" i="64"/>
  <c r="AE1818" i="64"/>
  <c r="AF1818" i="64" s="1"/>
  <c r="AG1820" i="64" s="1"/>
  <c r="K1818" i="64" l="1"/>
  <c r="AS1818" i="64"/>
  <c r="Q1820" i="64"/>
  <c r="P1820" i="64"/>
  <c r="N1824" i="64"/>
  <c r="O1824" i="64"/>
  <c r="AR1818" i="64" l="1"/>
  <c r="AQ1818" i="64"/>
  <c r="AQ1819" i="64" s="1"/>
  <c r="AQ1820" i="64" s="1"/>
  <c r="AQ1821" i="64" s="1"/>
  <c r="F1818" i="64"/>
  <c r="Y1819" i="64"/>
  <c r="L1818" i="64"/>
  <c r="AJ1818" i="64"/>
  <c r="H1818" i="64"/>
  <c r="I1818" i="64" l="1"/>
  <c r="AW1818" i="64"/>
  <c r="AI1818" i="64"/>
  <c r="AH1818" i="64"/>
  <c r="AK1818" i="64" l="1"/>
  <c r="AA1819" i="64" s="1"/>
  <c r="AA1820" i="64" s="1"/>
  <c r="M1819" i="64"/>
  <c r="E1818" i="64"/>
  <c r="C1819" i="64" s="1"/>
  <c r="G1819" i="64" s="1"/>
  <c r="D1819" i="64" l="1"/>
  <c r="AB1819" i="64"/>
  <c r="J1819" i="64"/>
  <c r="AC1819" i="64"/>
  <c r="AS1819" i="64"/>
  <c r="AA1821" i="64"/>
  <c r="AE1819" i="64" l="1"/>
  <c r="K1819" i="64"/>
  <c r="AR1819" i="64" s="1"/>
  <c r="AR1820" i="64" s="1"/>
  <c r="AR1821" i="64" s="1"/>
  <c r="Y1820" i="64"/>
  <c r="M1820" i="64" s="1"/>
  <c r="AA1822" i="64"/>
  <c r="F1819" i="64" l="1"/>
  <c r="AB1820" i="64"/>
  <c r="T1819" i="64"/>
  <c r="AV1820" i="64" s="1"/>
  <c r="AV1821" i="64" s="1"/>
  <c r="AV1822" i="64" s="1"/>
  <c r="AV1823" i="64" s="1"/>
  <c r="AV1824" i="64" s="1"/>
  <c r="H1819" i="64"/>
  <c r="AJ1819" i="64"/>
  <c r="L1819" i="64"/>
  <c r="AA1823" i="64"/>
  <c r="AI1819" i="64" l="1"/>
  <c r="AH1819" i="64"/>
  <c r="I1819" i="64"/>
  <c r="AW1819" i="64"/>
  <c r="E1819" i="64" l="1"/>
  <c r="C1820" i="64" l="1"/>
  <c r="G1820" i="64" s="1"/>
  <c r="J1820" i="64"/>
  <c r="D1820" i="64"/>
  <c r="K1820" i="64" l="1"/>
  <c r="AC1820" i="64"/>
  <c r="AS1820" i="64"/>
  <c r="F1820" i="64" l="1"/>
  <c r="X1821" i="64"/>
  <c r="X1822" i="64" s="1"/>
  <c r="X1823" i="64" s="1"/>
  <c r="X1824" i="64" s="1"/>
  <c r="X1825" i="64" s="1"/>
  <c r="Y1821" i="64"/>
  <c r="M1821" i="64" s="1"/>
  <c r="AW1820" i="64"/>
  <c r="AE1820" i="64"/>
  <c r="L1820" i="64"/>
  <c r="H1820" i="64"/>
  <c r="AJ1820" i="64"/>
  <c r="AI1820" i="64" l="1"/>
  <c r="AH1820" i="64"/>
  <c r="I1820" i="64"/>
  <c r="E1820" i="64" l="1"/>
  <c r="C1821" i="64" l="1"/>
  <c r="G1821" i="64" s="1"/>
  <c r="W1821" i="64" s="1"/>
  <c r="W1822" i="64" s="1"/>
  <c r="W1823" i="64" s="1"/>
  <c r="W1824" i="64" s="1"/>
  <c r="D1821" i="64"/>
  <c r="J1821" i="64"/>
  <c r="K1821" i="64" l="1"/>
  <c r="F1821" i="64" s="1"/>
  <c r="AN1827" i="64"/>
  <c r="T1827" i="64" s="1"/>
  <c r="T1828" i="64" s="1"/>
  <c r="AS1821" i="64"/>
  <c r="AC1821" i="64"/>
  <c r="AE1821" i="64" l="1"/>
  <c r="Y1822" i="64"/>
  <c r="AW1821" i="64"/>
  <c r="AB1821" i="64"/>
  <c r="AJ1821" i="64"/>
  <c r="H1821" i="64"/>
  <c r="AR1822" i="64" s="1"/>
  <c r="L1821" i="64"/>
  <c r="M1822" i="64" l="1"/>
  <c r="AO1822" i="64"/>
  <c r="AT1825" i="64"/>
  <c r="AU1825" i="64"/>
  <c r="Z1825" i="64"/>
  <c r="AP1822" i="64"/>
  <c r="AH1821" i="64"/>
  <c r="AI1821" i="64"/>
  <c r="I1821" i="64"/>
  <c r="AB1822" i="64" l="1"/>
  <c r="R1823" i="64"/>
  <c r="R1824" i="64" s="1"/>
  <c r="R1825" i="64" s="1"/>
  <c r="R1826" i="64" s="1"/>
  <c r="R1827" i="64" s="1"/>
  <c r="E1821" i="64"/>
  <c r="S1827" i="64" l="1"/>
  <c r="S1828" i="64" s="1"/>
  <c r="C1822" i="64"/>
  <c r="G1822" i="64" s="1"/>
  <c r="J1822" i="64"/>
  <c r="AC1822" i="64" l="1"/>
  <c r="K1822" i="64"/>
  <c r="L1822" i="64" l="1"/>
  <c r="AJ1822" i="64"/>
  <c r="D1822" i="64"/>
  <c r="AQ1822" i="64" s="1"/>
  <c r="AE1822" i="64"/>
  <c r="F1822" i="64" l="1"/>
  <c r="U1823" i="64" s="1"/>
  <c r="U1824" i="64" s="1"/>
  <c r="U1825" i="64" s="1"/>
  <c r="U1826" i="64" s="1"/>
  <c r="U1827" i="64" s="1"/>
  <c r="AS1822" i="64"/>
  <c r="I1822" i="64"/>
  <c r="AI1822" i="64"/>
  <c r="AL1822" i="64" s="1"/>
  <c r="AM1822" i="64" s="1"/>
  <c r="H1822" i="64"/>
  <c r="E1822" i="64" l="1"/>
  <c r="C1823" i="64" s="1"/>
  <c r="G1823" i="64" s="1"/>
  <c r="AC1823" i="64" s="1"/>
  <c r="AH1822" i="64"/>
  <c r="Y1823" i="64"/>
  <c r="M1823" i="64" s="1"/>
  <c r="AW1822" i="64"/>
  <c r="AB1823" i="64" l="1"/>
  <c r="D1823" i="64"/>
  <c r="J1823" i="64"/>
  <c r="V1827" i="64"/>
  <c r="V1828" i="64" s="1"/>
  <c r="AE1823" i="64"/>
  <c r="AF1823" i="64" s="1"/>
  <c r="AG1825" i="64" s="1"/>
  <c r="Q1825" i="64" l="1"/>
  <c r="P1825" i="64"/>
  <c r="N1829" i="64"/>
  <c r="O1829" i="64"/>
  <c r="AS1823" i="64"/>
  <c r="K1823" i="64"/>
  <c r="AR1823" i="64" l="1"/>
  <c r="AQ1823" i="64"/>
  <c r="AQ1824" i="64" s="1"/>
  <c r="AQ1825" i="64" s="1"/>
  <c r="AQ1826" i="64" s="1"/>
  <c r="F1823" i="64"/>
  <c r="Y1824" i="64"/>
  <c r="AJ1823" i="64"/>
  <c r="L1823" i="64"/>
  <c r="H1823" i="64"/>
  <c r="AW1823" i="64" l="1"/>
  <c r="AH1823" i="64"/>
  <c r="I1823" i="64"/>
  <c r="AI1823" i="64"/>
  <c r="AK1823" i="64" l="1"/>
  <c r="AA1824" i="64" s="1"/>
  <c r="AA1825" i="64" s="1"/>
  <c r="M1824" i="64"/>
  <c r="E1823" i="64"/>
  <c r="C1824" i="64" s="1"/>
  <c r="G1824" i="64" s="1"/>
  <c r="AB1824" i="64" l="1"/>
  <c r="J1824" i="64"/>
  <c r="K1824" i="64" s="1"/>
  <c r="AR1824" i="64" s="1"/>
  <c r="AR1825" i="64" s="1"/>
  <c r="AR1826" i="64" s="1"/>
  <c r="D1824" i="64"/>
  <c r="AS1824" i="64" s="1"/>
  <c r="AC1824" i="64"/>
  <c r="AA1826" i="64"/>
  <c r="F1824" i="64" l="1"/>
  <c r="AA1827" i="64"/>
  <c r="AE1824" i="64"/>
  <c r="Y1825" i="64"/>
  <c r="M1825" i="64" s="1"/>
  <c r="T1824" i="64"/>
  <c r="AV1825" i="64" s="1"/>
  <c r="AV1826" i="64" s="1"/>
  <c r="AV1827" i="64" s="1"/>
  <c r="AV1828" i="64" s="1"/>
  <c r="AV1829" i="64" s="1"/>
  <c r="H1824" i="64"/>
  <c r="L1824" i="64"/>
  <c r="AJ1824" i="64"/>
  <c r="AB1825" i="64" l="1"/>
  <c r="AI1824" i="64"/>
  <c r="AA1828" i="64"/>
  <c r="AW1824" i="64"/>
  <c r="I1824" i="64"/>
  <c r="AH1824" i="64"/>
  <c r="E1824" i="64" l="1"/>
  <c r="C1825" i="64" l="1"/>
  <c r="G1825" i="64" s="1"/>
  <c r="D1825" i="64"/>
  <c r="J1825" i="64"/>
  <c r="K1825" i="64" l="1"/>
  <c r="X1826" i="64" s="1"/>
  <c r="X1827" i="64" s="1"/>
  <c r="X1828" i="64" s="1"/>
  <c r="X1829" i="64" s="1"/>
  <c r="X1830" i="64" s="1"/>
  <c r="AC1825" i="64"/>
  <c r="AS1825" i="64"/>
  <c r="Y1826" i="64" l="1"/>
  <c r="M1826" i="64" s="1"/>
  <c r="AW1825" i="64"/>
  <c r="AE1825" i="64"/>
  <c r="L1825" i="64"/>
  <c r="AJ1825" i="64"/>
  <c r="H1825" i="64"/>
  <c r="F1825" i="64"/>
  <c r="AH1825" i="64" l="1"/>
  <c r="AI1825" i="64"/>
  <c r="I1825" i="64"/>
  <c r="E1825" i="64" l="1"/>
  <c r="C1826" i="64" l="1"/>
  <c r="G1826" i="64" s="1"/>
  <c r="W1826" i="64" s="1"/>
  <c r="W1827" i="64" s="1"/>
  <c r="W1828" i="64" s="1"/>
  <c r="W1829" i="64" s="1"/>
  <c r="J1826" i="64"/>
  <c r="D1826" i="64"/>
  <c r="K1826" i="64" l="1"/>
  <c r="AN1832" i="64"/>
  <c r="T1832" i="64" s="1"/>
  <c r="T1833" i="64" s="1"/>
  <c r="AS1826" i="64"/>
  <c r="AC1826" i="64"/>
  <c r="AB1826" i="64" l="1"/>
  <c r="AE1826" i="64"/>
  <c r="Y1827" i="64"/>
  <c r="AW1826" i="64"/>
  <c r="H1826" i="64"/>
  <c r="AR1827" i="64" s="1"/>
  <c r="L1826" i="64"/>
  <c r="AJ1826" i="64"/>
  <c r="F1826" i="64"/>
  <c r="M1827" i="64" l="1"/>
  <c r="AO1827" i="64"/>
  <c r="I1826" i="64"/>
  <c r="AI1826" i="64"/>
  <c r="AH1826" i="64"/>
  <c r="AP1827" i="64"/>
  <c r="AU1830" i="64"/>
  <c r="Z1830" i="64"/>
  <c r="AT1830" i="64"/>
  <c r="AB1827" i="64" l="1"/>
  <c r="R1828" i="64"/>
  <c r="R1829" i="64" s="1"/>
  <c r="R1830" i="64" s="1"/>
  <c r="R1831" i="64" s="1"/>
  <c r="S1832" i="64" s="1"/>
  <c r="S1833" i="64" s="1"/>
  <c r="E1826" i="64"/>
  <c r="R1832" i="64" l="1"/>
  <c r="C1827" i="64"/>
  <c r="G1827" i="64" s="1"/>
  <c r="J1827" i="64"/>
  <c r="K1827" i="64" l="1"/>
  <c r="AC1827" i="64"/>
  <c r="AE1827" i="64" l="1"/>
  <c r="L1827" i="64"/>
  <c r="AJ1827" i="64"/>
  <c r="D1827" i="64"/>
  <c r="AQ1827" i="64" s="1"/>
  <c r="AI1827" i="64" l="1"/>
  <c r="AL1827" i="64" s="1"/>
  <c r="AM1827" i="64" s="1"/>
  <c r="F1827" i="64"/>
  <c r="U1828" i="64" s="1"/>
  <c r="U1829" i="64" s="1"/>
  <c r="U1830" i="64" s="1"/>
  <c r="U1831" i="64" s="1"/>
  <c r="U1832" i="64" s="1"/>
  <c r="I1827" i="64"/>
  <c r="AS1827" i="64"/>
  <c r="H1827" i="64"/>
  <c r="AH1827" i="64" l="1"/>
  <c r="Y1828" i="64"/>
  <c r="M1828" i="64" s="1"/>
  <c r="AW1827" i="64"/>
  <c r="E1827" i="64"/>
  <c r="C1828" i="64" s="1"/>
  <c r="G1828" i="64" s="1"/>
  <c r="AC1828" i="64" s="1"/>
  <c r="D1828" i="64" l="1"/>
  <c r="AB1828" i="64"/>
  <c r="J1828" i="64"/>
  <c r="V1832" i="64"/>
  <c r="V1833" i="64" s="1"/>
  <c r="AE1828" i="64"/>
  <c r="AF1828" i="64" s="1"/>
  <c r="AG1830" i="64" s="1"/>
  <c r="K1828" i="64" l="1"/>
  <c r="F1828" i="64" s="1"/>
  <c r="N1834" i="64"/>
  <c r="O1834" i="64"/>
  <c r="AS1828" i="64"/>
  <c r="Q1830" i="64"/>
  <c r="P1830" i="64"/>
  <c r="AQ1828" i="64" l="1"/>
  <c r="AQ1829" i="64" s="1"/>
  <c r="AQ1830" i="64" s="1"/>
  <c r="AQ1831" i="64" s="1"/>
  <c r="AR1828" i="64"/>
  <c r="Y1829" i="64"/>
  <c r="AJ1828" i="64"/>
  <c r="L1828" i="64"/>
  <c r="H1828" i="64"/>
  <c r="I1828" i="64" l="1"/>
  <c r="AI1828" i="64"/>
  <c r="AH1828" i="64"/>
  <c r="AW1828" i="64"/>
  <c r="AK1828" i="64" l="1"/>
  <c r="AA1829" i="64" s="1"/>
  <c r="AA1830" i="64" s="1"/>
  <c r="M1829" i="64"/>
  <c r="E1828" i="64"/>
  <c r="C1829" i="64" s="1"/>
  <c r="G1829" i="64" s="1"/>
  <c r="AB1829" i="64" l="1"/>
  <c r="AC1829" i="64"/>
  <c r="J1829" i="64"/>
  <c r="AA1831" i="64"/>
  <c r="D1829" i="64"/>
  <c r="K1829" i="64" l="1"/>
  <c r="AR1829" i="64" s="1"/>
  <c r="AR1830" i="64" s="1"/>
  <c r="AR1831" i="64" s="1"/>
  <c r="AA1832" i="64"/>
  <c r="AS1829" i="64"/>
  <c r="AE1829" i="64"/>
  <c r="F1829" i="64" l="1"/>
  <c r="Y1830" i="64"/>
  <c r="M1830" i="64" s="1"/>
  <c r="T1829" i="64"/>
  <c r="AV1830" i="64" s="1"/>
  <c r="AV1831" i="64" s="1"/>
  <c r="AV1832" i="64" s="1"/>
  <c r="AV1833" i="64" s="1"/>
  <c r="AV1834" i="64" s="1"/>
  <c r="L1829" i="64"/>
  <c r="AJ1829" i="64"/>
  <c r="H1829" i="64"/>
  <c r="AA1833" i="64"/>
  <c r="AH1829" i="64" l="1"/>
  <c r="AI1829" i="64"/>
  <c r="AW1829" i="64"/>
  <c r="I1829" i="64"/>
  <c r="AB1830" i="64"/>
  <c r="E1829" i="64" l="1"/>
  <c r="C1830" i="64" l="1"/>
  <c r="G1830" i="64" s="1"/>
  <c r="J1830" i="64"/>
  <c r="D1830" i="64"/>
  <c r="K1830" i="64" l="1"/>
  <c r="X1831" i="64" s="1"/>
  <c r="X1832" i="64" s="1"/>
  <c r="X1833" i="64" s="1"/>
  <c r="X1834" i="64" s="1"/>
  <c r="X1835" i="64" s="1"/>
  <c r="AC1830" i="64"/>
  <c r="AS1830" i="64"/>
  <c r="Y1831" i="64" l="1"/>
  <c r="M1831" i="64" s="1"/>
  <c r="AW1830" i="64"/>
  <c r="AE1830" i="64"/>
  <c r="H1830" i="64"/>
  <c r="L1830" i="64"/>
  <c r="AJ1830" i="64"/>
  <c r="F1830" i="64"/>
  <c r="AI1830" i="64" l="1"/>
  <c r="I1830" i="64"/>
  <c r="AH1830" i="64"/>
  <c r="E1830" i="64" l="1"/>
  <c r="C1831" i="64" l="1"/>
  <c r="G1831" i="64" s="1"/>
  <c r="W1831" i="64" s="1"/>
  <c r="W1832" i="64" s="1"/>
  <c r="W1833" i="64" s="1"/>
  <c r="W1834" i="64" s="1"/>
  <c r="D1831" i="64"/>
  <c r="J1831" i="64"/>
  <c r="K1831" i="64" l="1"/>
  <c r="F1831" i="64" s="1"/>
  <c r="AN1837" i="64"/>
  <c r="T1837" i="64" s="1"/>
  <c r="T1838" i="64" s="1"/>
  <c r="AS1831" i="64"/>
  <c r="AC1831" i="64"/>
  <c r="AB1831" i="64" l="1"/>
  <c r="AE1831" i="64"/>
  <c r="Y1832" i="64"/>
  <c r="AW1831" i="64"/>
  <c r="AJ1831" i="64"/>
  <c r="H1831" i="64"/>
  <c r="AR1832" i="64" s="1"/>
  <c r="L1831" i="64"/>
  <c r="M1832" i="64" l="1"/>
  <c r="AO1832" i="64"/>
  <c r="I1831" i="64"/>
  <c r="AH1831" i="64"/>
  <c r="AP1832" i="64"/>
  <c r="AI1831" i="64"/>
  <c r="AT1835" i="64"/>
  <c r="AU1835" i="64"/>
  <c r="Z1835" i="64"/>
  <c r="AB1832" i="64" l="1"/>
  <c r="R1833" i="64"/>
  <c r="R1834" i="64" s="1"/>
  <c r="R1835" i="64" s="1"/>
  <c r="R1836" i="64" s="1"/>
  <c r="R1837" i="64" s="1"/>
  <c r="E1831" i="64"/>
  <c r="S1837" i="64" l="1"/>
  <c r="S1838" i="64" s="1"/>
  <c r="C1832" i="64"/>
  <c r="G1832" i="64" s="1"/>
  <c r="J1832" i="64"/>
  <c r="AC1832" i="64" l="1"/>
  <c r="K1832" i="64"/>
  <c r="L1832" i="64" l="1"/>
  <c r="AJ1832" i="64"/>
  <c r="D1832" i="64"/>
  <c r="AQ1832" i="64" s="1"/>
  <c r="AE1832" i="64"/>
  <c r="H1832" i="64" l="1"/>
  <c r="AH1832" i="64" s="1"/>
  <c r="AI1832" i="64"/>
  <c r="AL1832" i="64" s="1"/>
  <c r="AM1832" i="64" s="1"/>
  <c r="F1832" i="64"/>
  <c r="U1833" i="64" s="1"/>
  <c r="U1834" i="64" s="1"/>
  <c r="U1835" i="64" s="1"/>
  <c r="U1836" i="64" s="1"/>
  <c r="U1837" i="64" s="1"/>
  <c r="AS1832" i="64"/>
  <c r="I1832" i="64"/>
  <c r="E1832" i="64" l="1"/>
  <c r="C1833" i="64" s="1"/>
  <c r="G1833" i="64" s="1"/>
  <c r="AC1833" i="64" s="1"/>
  <c r="Y1833" i="64"/>
  <c r="M1833" i="64" s="1"/>
  <c r="AW1832" i="64"/>
  <c r="V1837" i="64" l="1"/>
  <c r="V1838" i="64" s="1"/>
  <c r="D1833" i="64"/>
  <c r="AS1833" i="64" s="1"/>
  <c r="AB1833" i="64"/>
  <c r="J1833" i="64"/>
  <c r="AE1833" i="64"/>
  <c r="AF1833" i="64" s="1"/>
  <c r="AG1835" i="64" s="1"/>
  <c r="K1833" i="64" l="1"/>
  <c r="Y1834" i="64"/>
  <c r="F1833" i="64"/>
  <c r="Q1835" i="64"/>
  <c r="P1835" i="64"/>
  <c r="N1839" i="64"/>
  <c r="O1839" i="64"/>
  <c r="AQ1833" i="64" l="1"/>
  <c r="AQ1834" i="64" s="1"/>
  <c r="AQ1835" i="64" s="1"/>
  <c r="AQ1836" i="64" s="1"/>
  <c r="AR1833" i="64"/>
  <c r="L1833" i="64"/>
  <c r="AJ1833" i="64"/>
  <c r="H1833" i="64"/>
  <c r="AH1833" i="64" l="1"/>
  <c r="AI1833" i="64"/>
  <c r="AW1833" i="64"/>
  <c r="I1833" i="64"/>
  <c r="AK1833" i="64" l="1"/>
  <c r="M1834" i="64" s="1"/>
  <c r="AA1834" i="64"/>
  <c r="E1833" i="64"/>
  <c r="C1834" i="64" s="1"/>
  <c r="G1834" i="64" s="1"/>
  <c r="AC1834" i="64" l="1"/>
  <c r="D1834" i="64"/>
  <c r="AS1834" i="64" s="1"/>
  <c r="AB1834" i="64"/>
  <c r="J1834" i="64"/>
  <c r="AA1835" i="64"/>
  <c r="Y1835" i="64" l="1"/>
  <c r="M1835" i="64" s="1"/>
  <c r="K1834" i="64"/>
  <c r="AR1834" i="64" s="1"/>
  <c r="AR1835" i="64" s="1"/>
  <c r="AR1836" i="64" s="1"/>
  <c r="AE1834" i="64"/>
  <c r="AA1836" i="64"/>
  <c r="F1834" i="64" l="1"/>
  <c r="T1834" i="64"/>
  <c r="AV1835" i="64" s="1"/>
  <c r="AV1836" i="64" s="1"/>
  <c r="AV1837" i="64" s="1"/>
  <c r="AV1838" i="64" s="1"/>
  <c r="AV1839" i="64" s="1"/>
  <c r="H1834" i="64"/>
  <c r="AJ1834" i="64"/>
  <c r="L1834" i="64"/>
  <c r="AA1837" i="64"/>
  <c r="AB1835" i="64"/>
  <c r="AA1838" i="64" l="1"/>
  <c r="I1834" i="64"/>
  <c r="AW1834" i="64"/>
  <c r="AI1834" i="64"/>
  <c r="AH1834" i="64"/>
  <c r="E1834" i="64" l="1"/>
  <c r="C1835" i="64" l="1"/>
  <c r="G1835" i="64" s="1"/>
  <c r="D1835" i="64"/>
  <c r="J1835" i="64"/>
  <c r="K1835" i="64" l="1"/>
  <c r="AS1835" i="64"/>
  <c r="AC1835" i="64"/>
  <c r="F1835" i="64" l="1"/>
  <c r="X1836" i="64"/>
  <c r="X1837" i="64" s="1"/>
  <c r="X1838" i="64" s="1"/>
  <c r="X1839" i="64" s="1"/>
  <c r="X1840" i="64" s="1"/>
  <c r="Y1836" i="64"/>
  <c r="M1836" i="64" s="1"/>
  <c r="AW1835" i="64"/>
  <c r="AE1835" i="64"/>
  <c r="H1835" i="64"/>
  <c r="AJ1835" i="64"/>
  <c r="L1835" i="64"/>
  <c r="AI1835" i="64" l="1"/>
  <c r="I1835" i="64"/>
  <c r="AH1835" i="64"/>
  <c r="E1835" i="64" l="1"/>
  <c r="C1836" i="64" l="1"/>
  <c r="G1836" i="64" s="1"/>
  <c r="W1836" i="64" s="1"/>
  <c r="W1837" i="64" s="1"/>
  <c r="W1838" i="64" s="1"/>
  <c r="W1839" i="64" s="1"/>
  <c r="D1836" i="64"/>
  <c r="J1836" i="64"/>
  <c r="K1836" i="64" l="1"/>
  <c r="F1836" i="64" s="1"/>
  <c r="AN1842" i="64"/>
  <c r="T1842" i="64" s="1"/>
  <c r="T1843" i="64" s="1"/>
  <c r="AS1836" i="64"/>
  <c r="AC1836" i="64"/>
  <c r="AB1836" i="64" l="1"/>
  <c r="AE1836" i="64"/>
  <c r="Y1837" i="64"/>
  <c r="AW1836" i="64"/>
  <c r="AJ1836" i="64"/>
  <c r="H1836" i="64"/>
  <c r="AR1837" i="64" s="1"/>
  <c r="L1836" i="64"/>
  <c r="M1837" i="64" l="1"/>
  <c r="AO1837" i="64"/>
  <c r="I1836" i="64"/>
  <c r="AH1836" i="64"/>
  <c r="AP1837" i="64"/>
  <c r="AU1840" i="64"/>
  <c r="AT1840" i="64"/>
  <c r="Z1840" i="64"/>
  <c r="AI1836" i="64"/>
  <c r="AB1837" i="64" l="1"/>
  <c r="R1838" i="64"/>
  <c r="R1839" i="64" s="1"/>
  <c r="R1840" i="64" s="1"/>
  <c r="R1841" i="64" s="1"/>
  <c r="S1842" i="64" s="1"/>
  <c r="S1843" i="64" s="1"/>
  <c r="E1836" i="64"/>
  <c r="R1842" i="64" l="1"/>
  <c r="C1837" i="64"/>
  <c r="G1837" i="64" s="1"/>
  <c r="J1837" i="64"/>
  <c r="K1837" i="64" l="1"/>
  <c r="AC1837" i="64"/>
  <c r="AE1837" i="64" l="1"/>
  <c r="L1837" i="64"/>
  <c r="AJ1837" i="64"/>
  <c r="D1837" i="64"/>
  <c r="AQ1837" i="64" s="1"/>
  <c r="F1837" i="64" l="1"/>
  <c r="U1838" i="64" s="1"/>
  <c r="U1839" i="64" s="1"/>
  <c r="U1840" i="64" s="1"/>
  <c r="U1841" i="64" s="1"/>
  <c r="U1842" i="64" s="1"/>
  <c r="I1837" i="64"/>
  <c r="AS1837" i="64"/>
  <c r="AI1837" i="64"/>
  <c r="AL1837" i="64" s="1"/>
  <c r="AM1837" i="64" s="1"/>
  <c r="H1837" i="64"/>
  <c r="Y1838" i="64" l="1"/>
  <c r="M1838" i="64" s="1"/>
  <c r="AW1837" i="64"/>
  <c r="AH1837" i="64"/>
  <c r="E1837" i="64"/>
  <c r="C1838" i="64" s="1"/>
  <c r="G1838" i="64" s="1"/>
  <c r="AC1838" i="64" s="1"/>
  <c r="AE1838" i="64" l="1"/>
  <c r="AF1838" i="64" s="1"/>
  <c r="AG1840" i="64" s="1"/>
  <c r="V1842" i="64"/>
  <c r="V1843" i="64" s="1"/>
  <c r="D1838" i="64"/>
  <c r="AB1838" i="64"/>
  <c r="J1838" i="64"/>
  <c r="N1844" i="64" l="1"/>
  <c r="O1844" i="64"/>
  <c r="AS1838" i="64"/>
  <c r="Q1840" i="64"/>
  <c r="P1840" i="64"/>
  <c r="K1838" i="64"/>
  <c r="AQ1838" i="64" l="1"/>
  <c r="AQ1839" i="64" s="1"/>
  <c r="AQ1840" i="64" s="1"/>
  <c r="AQ1841" i="64" s="1"/>
  <c r="AR1838" i="64"/>
  <c r="AJ1838" i="64"/>
  <c r="L1838" i="64"/>
  <c r="H1838" i="64"/>
  <c r="Y1839" i="64"/>
  <c r="F1838" i="64"/>
  <c r="AH1838" i="64" l="1"/>
  <c r="I1838" i="64"/>
  <c r="AI1838" i="64"/>
  <c r="AW1838" i="64"/>
  <c r="AK1838" i="64" l="1"/>
  <c r="AA1839" i="64" s="1"/>
  <c r="AA1840" i="64" s="1"/>
  <c r="M1839" i="64"/>
  <c r="E1838" i="64"/>
  <c r="C1839" i="64" s="1"/>
  <c r="G1839" i="64" s="1"/>
  <c r="D1839" i="64" l="1"/>
  <c r="AS1839" i="64" s="1"/>
  <c r="AB1839" i="64"/>
  <c r="J1839" i="64"/>
  <c r="AC1839" i="64"/>
  <c r="AA1841" i="64"/>
  <c r="Y1840" i="64" l="1"/>
  <c r="M1840" i="64" s="1"/>
  <c r="AE1839" i="64"/>
  <c r="K1839" i="64"/>
  <c r="AR1839" i="64" s="1"/>
  <c r="AR1840" i="64" s="1"/>
  <c r="AR1841" i="64" s="1"/>
  <c r="AA1842" i="64"/>
  <c r="AA1843" i="64" l="1"/>
  <c r="T1839" i="64"/>
  <c r="AV1840" i="64" s="1"/>
  <c r="AV1841" i="64" s="1"/>
  <c r="AV1842" i="64" s="1"/>
  <c r="AV1843" i="64" s="1"/>
  <c r="AV1844" i="64" s="1"/>
  <c r="H1839" i="64"/>
  <c r="L1839" i="64"/>
  <c r="AJ1839" i="64"/>
  <c r="F1839" i="64"/>
  <c r="AB1840" i="64"/>
  <c r="AH1839" i="64" l="1"/>
  <c r="I1839" i="64"/>
  <c r="AI1839" i="64"/>
  <c r="AW1839" i="64"/>
  <c r="E1839" i="64" l="1"/>
  <c r="C1840" i="64" l="1"/>
  <c r="G1840" i="64" s="1"/>
  <c r="D1840" i="64"/>
  <c r="J1840" i="64"/>
  <c r="K1840" i="64" l="1"/>
  <c r="AS1840" i="64"/>
  <c r="AC1840" i="64"/>
  <c r="F1840" i="64" l="1"/>
  <c r="X1841" i="64"/>
  <c r="X1842" i="64" s="1"/>
  <c r="X1843" i="64" s="1"/>
  <c r="X1844" i="64" s="1"/>
  <c r="X1845" i="64" s="1"/>
  <c r="Y1841" i="64"/>
  <c r="M1841" i="64" s="1"/>
  <c r="AW1840" i="64"/>
  <c r="AE1840" i="64"/>
  <c r="H1840" i="64"/>
  <c r="L1840" i="64"/>
  <c r="AJ1840" i="64"/>
  <c r="AI1840" i="64" l="1"/>
  <c r="I1840" i="64"/>
  <c r="AH1840" i="64"/>
  <c r="E1840" i="64" l="1"/>
  <c r="C1841" i="64" l="1"/>
  <c r="G1841" i="64" s="1"/>
  <c r="W1841" i="64" s="1"/>
  <c r="W1842" i="64" s="1"/>
  <c r="W1843" i="64" s="1"/>
  <c r="W1844" i="64" s="1"/>
  <c r="J1841" i="64"/>
  <c r="D1841" i="64"/>
  <c r="K1841" i="64" l="1"/>
  <c r="AN1847" i="64"/>
  <c r="T1847" i="64" s="1"/>
  <c r="T1848" i="64" s="1"/>
  <c r="AS1841" i="64"/>
  <c r="AC1841" i="64"/>
  <c r="AB1841" i="64" l="1"/>
  <c r="AE1841" i="64"/>
  <c r="Y1842" i="64"/>
  <c r="AW1841" i="64"/>
  <c r="AJ1841" i="64"/>
  <c r="L1841" i="64"/>
  <c r="H1841" i="64"/>
  <c r="AR1842" i="64" s="1"/>
  <c r="F1841" i="64"/>
  <c r="M1842" i="64" l="1"/>
  <c r="AO1842" i="64"/>
  <c r="AP1842" i="64"/>
  <c r="AH1841" i="64"/>
  <c r="I1841" i="64"/>
  <c r="AI1841" i="64"/>
  <c r="AT1845" i="64"/>
  <c r="AU1845" i="64"/>
  <c r="Z1845" i="64"/>
  <c r="AB1842" i="64" l="1"/>
  <c r="R1843" i="64"/>
  <c r="R1844" i="64" s="1"/>
  <c r="R1845" i="64" s="1"/>
  <c r="R1846" i="64" s="1"/>
  <c r="S1847" i="64" s="1"/>
  <c r="S1848" i="64" s="1"/>
  <c r="E1841" i="64"/>
  <c r="R1847" i="64" l="1"/>
  <c r="C1842" i="64"/>
  <c r="G1842" i="64" s="1"/>
  <c r="J1842" i="64"/>
  <c r="AC1842" i="64" l="1"/>
  <c r="K1842" i="64"/>
  <c r="L1842" i="64" l="1"/>
  <c r="AJ1842" i="64"/>
  <c r="D1842" i="64"/>
  <c r="AQ1842" i="64" s="1"/>
  <c r="AE1842" i="64"/>
  <c r="F1842" i="64" l="1"/>
  <c r="U1843" i="64" s="1"/>
  <c r="U1844" i="64" s="1"/>
  <c r="U1845" i="64" s="1"/>
  <c r="U1846" i="64" s="1"/>
  <c r="U1847" i="64" s="1"/>
  <c r="I1842" i="64"/>
  <c r="AS1842" i="64"/>
  <c r="AI1842" i="64"/>
  <c r="AL1842" i="64" s="1"/>
  <c r="AM1842" i="64" s="1"/>
  <c r="H1842" i="64"/>
  <c r="AH1842" i="64" l="1"/>
  <c r="Y1843" i="64"/>
  <c r="M1843" i="64" s="1"/>
  <c r="AW1842" i="64"/>
  <c r="E1842" i="64"/>
  <c r="C1843" i="64" s="1"/>
  <c r="G1843" i="64" s="1"/>
  <c r="AC1843" i="64" s="1"/>
  <c r="AE1843" i="64" l="1"/>
  <c r="AF1843" i="64" s="1"/>
  <c r="AG1845" i="64" s="1"/>
  <c r="AB1843" i="64"/>
  <c r="D1843" i="64"/>
  <c r="AS1843" i="64" s="1"/>
  <c r="J1843" i="64"/>
  <c r="V1847" i="64"/>
  <c r="V1848" i="64" s="1"/>
  <c r="Y1844" i="64" l="1"/>
  <c r="N1849" i="64"/>
  <c r="O1849" i="64"/>
  <c r="K1843" i="64"/>
  <c r="P1845" i="64"/>
  <c r="Q1845" i="64"/>
  <c r="AQ1843" i="64" l="1"/>
  <c r="AQ1844" i="64" s="1"/>
  <c r="AQ1845" i="64" s="1"/>
  <c r="AQ1846" i="64" s="1"/>
  <c r="AR1843" i="64"/>
  <c r="L1843" i="64"/>
  <c r="AJ1843" i="64"/>
  <c r="H1843" i="64"/>
  <c r="F1843" i="64"/>
  <c r="AH1843" i="64" l="1"/>
  <c r="AI1843" i="64"/>
  <c r="I1843" i="64"/>
  <c r="AW1843" i="64"/>
  <c r="AK1843" i="64" l="1"/>
  <c r="M1844" i="64" s="1"/>
  <c r="E1843" i="64"/>
  <c r="C1844" i="64" s="1"/>
  <c r="G1844" i="64" s="1"/>
  <c r="AA1844" i="64"/>
  <c r="AA1845" i="64" l="1"/>
  <c r="D1844" i="64"/>
  <c r="AB1844" i="64"/>
  <c r="J1844" i="64"/>
  <c r="AC1844" i="64"/>
  <c r="AE1844" i="64" l="1"/>
  <c r="K1844" i="64"/>
  <c r="AR1844" i="64" s="1"/>
  <c r="AR1845" i="64" s="1"/>
  <c r="AR1846" i="64" s="1"/>
  <c r="AA1846" i="64"/>
  <c r="AS1844" i="64"/>
  <c r="AA1847" i="64" l="1"/>
  <c r="Y1845" i="64"/>
  <c r="M1845" i="64" s="1"/>
  <c r="T1844" i="64"/>
  <c r="AV1845" i="64" s="1"/>
  <c r="AV1846" i="64" s="1"/>
  <c r="AV1847" i="64" s="1"/>
  <c r="AV1848" i="64" s="1"/>
  <c r="AV1849" i="64" s="1"/>
  <c r="H1844" i="64"/>
  <c r="AJ1844" i="64"/>
  <c r="L1844" i="64"/>
  <c r="F1844" i="64"/>
  <c r="AH1844" i="64" l="1"/>
  <c r="AI1844" i="64"/>
  <c r="AB1845" i="64"/>
  <c r="AA1848" i="64"/>
  <c r="AW1844" i="64"/>
  <c r="I1844" i="64"/>
  <c r="E1844" i="64" l="1"/>
  <c r="C1845" i="64" l="1"/>
  <c r="G1845" i="64" s="1"/>
  <c r="J1845" i="64"/>
  <c r="D1845" i="64"/>
  <c r="K1845" i="64" l="1"/>
  <c r="X1846" i="64" s="1"/>
  <c r="X1847" i="64" s="1"/>
  <c r="X1848" i="64" s="1"/>
  <c r="X1849" i="64" s="1"/>
  <c r="X1850" i="64" s="1"/>
  <c r="AC1845" i="64"/>
  <c r="AS1845" i="64"/>
  <c r="Y1846" i="64" l="1"/>
  <c r="M1846" i="64" s="1"/>
  <c r="AW1845" i="64"/>
  <c r="AE1845" i="64"/>
  <c r="AJ1845" i="64"/>
  <c r="H1845" i="64"/>
  <c r="L1845" i="64"/>
  <c r="F1845" i="64"/>
  <c r="I1845" i="64" l="1"/>
  <c r="AH1845" i="64"/>
  <c r="AI1845" i="64"/>
  <c r="E1845" i="64" l="1"/>
  <c r="C1846" i="64" l="1"/>
  <c r="G1846" i="64" s="1"/>
  <c r="W1846" i="64" s="1"/>
  <c r="W1847" i="64" s="1"/>
  <c r="W1848" i="64" s="1"/>
  <c r="W1849" i="64" s="1"/>
  <c r="J1846" i="64"/>
  <c r="D1846" i="64"/>
  <c r="K1846" i="64" l="1"/>
  <c r="AN1852" i="64"/>
  <c r="T1852" i="64" s="1"/>
  <c r="T1853" i="64" s="1"/>
  <c r="AS1846" i="64"/>
  <c r="AC1846" i="64"/>
  <c r="AE1846" i="64" l="1"/>
  <c r="Y1847" i="64"/>
  <c r="AW1846" i="64"/>
  <c r="AB1846" i="64"/>
  <c r="L1846" i="64"/>
  <c r="H1846" i="64"/>
  <c r="AR1847" i="64" s="1"/>
  <c r="AJ1846" i="64"/>
  <c r="F1846" i="64"/>
  <c r="M1847" i="64" l="1"/>
  <c r="AO1847" i="64"/>
  <c r="AP1847" i="64"/>
  <c r="AH1846" i="64"/>
  <c r="I1846" i="64"/>
  <c r="AU1850" i="64"/>
  <c r="AT1850" i="64"/>
  <c r="Z1850" i="64"/>
  <c r="AI1846" i="64"/>
  <c r="R1848" i="64" l="1"/>
  <c r="R1849" i="64" s="1"/>
  <c r="R1850" i="64" s="1"/>
  <c r="R1851" i="64" s="1"/>
  <c r="S1852" i="64" s="1"/>
  <c r="S1853" i="64" s="1"/>
  <c r="AB1847" i="64"/>
  <c r="E1846" i="64"/>
  <c r="R1852" i="64" l="1"/>
  <c r="C1847" i="64"/>
  <c r="G1847" i="64" s="1"/>
  <c r="J1847" i="64"/>
  <c r="AC1847" i="64" l="1"/>
  <c r="K1847" i="64"/>
  <c r="L1847" i="64" l="1"/>
  <c r="AJ1847" i="64"/>
  <c r="D1847" i="64"/>
  <c r="AQ1847" i="64" s="1"/>
  <c r="AE1847" i="64"/>
  <c r="H1847" i="64" l="1"/>
  <c r="AH1847" i="64" s="1"/>
  <c r="AI1847" i="64"/>
  <c r="AL1847" i="64" s="1"/>
  <c r="AM1847" i="64" s="1"/>
  <c r="F1847" i="64"/>
  <c r="U1848" i="64" s="1"/>
  <c r="U1849" i="64" s="1"/>
  <c r="U1850" i="64" s="1"/>
  <c r="U1851" i="64" s="1"/>
  <c r="U1852" i="64" s="1"/>
  <c r="AS1847" i="64"/>
  <c r="I1847" i="64"/>
  <c r="E1847" i="64" l="1"/>
  <c r="C1848" i="64" s="1"/>
  <c r="G1848" i="64" s="1"/>
  <c r="AC1848" i="64" s="1"/>
  <c r="Y1848" i="64"/>
  <c r="M1848" i="64" s="1"/>
  <c r="AW1847" i="64"/>
  <c r="V1852" i="64" l="1"/>
  <c r="V1853" i="64" s="1"/>
  <c r="D1848" i="64"/>
  <c r="AS1848" i="64" s="1"/>
  <c r="AB1848" i="64"/>
  <c r="J1848" i="64"/>
  <c r="AE1848" i="64"/>
  <c r="AF1848" i="64" s="1"/>
  <c r="AG1850" i="64" s="1"/>
  <c r="K1848" i="64" l="1"/>
  <c r="F1848" i="64" s="1"/>
  <c r="Y1849" i="64"/>
  <c r="Q1850" i="64"/>
  <c r="P1850" i="64"/>
  <c r="N1854" i="64"/>
  <c r="O1854" i="64"/>
  <c r="AQ1848" i="64" l="1"/>
  <c r="AQ1849" i="64" s="1"/>
  <c r="AQ1850" i="64" s="1"/>
  <c r="AQ1851" i="64" s="1"/>
  <c r="AR1848" i="64"/>
  <c r="L1848" i="64"/>
  <c r="AJ1848" i="64"/>
  <c r="H1848" i="64"/>
  <c r="AW1848" i="64" l="1"/>
  <c r="AH1848" i="64"/>
  <c r="AI1848" i="64"/>
  <c r="I1848" i="64"/>
  <c r="AK1848" i="64" l="1"/>
  <c r="M1849" i="64" s="1"/>
  <c r="E1848" i="64"/>
  <c r="C1849" i="64" s="1"/>
  <c r="G1849" i="64" s="1"/>
  <c r="AA1849" i="64"/>
  <c r="AA1850" i="64" l="1"/>
  <c r="AB1849" i="64"/>
  <c r="D1849" i="64"/>
  <c r="J1849" i="64"/>
  <c r="AC1849" i="64"/>
  <c r="AE1849" i="64" l="1"/>
  <c r="K1849" i="64"/>
  <c r="AR1849" i="64" s="1"/>
  <c r="AR1850" i="64" s="1"/>
  <c r="AR1851" i="64" s="1"/>
  <c r="AA1851" i="64"/>
  <c r="AS1849" i="64"/>
  <c r="Y1850" i="64" l="1"/>
  <c r="M1850" i="64" s="1"/>
  <c r="AA1852" i="64"/>
  <c r="T1849" i="64"/>
  <c r="AV1850" i="64" s="1"/>
  <c r="AV1851" i="64" s="1"/>
  <c r="AV1852" i="64" s="1"/>
  <c r="AV1853" i="64" s="1"/>
  <c r="AV1854" i="64" s="1"/>
  <c r="L1849" i="64"/>
  <c r="H1849" i="64"/>
  <c r="AJ1849" i="64"/>
  <c r="F1849" i="64"/>
  <c r="I1849" i="64" l="1"/>
  <c r="AH1849" i="64"/>
  <c r="AW1849" i="64"/>
  <c r="AA1853" i="64"/>
  <c r="AI1849" i="64"/>
  <c r="AB1850" i="64"/>
  <c r="E1849" i="64" l="1"/>
  <c r="C1850" i="64" l="1"/>
  <c r="G1850" i="64" s="1"/>
  <c r="J1850" i="64"/>
  <c r="D1850" i="64"/>
  <c r="K1850" i="64" l="1"/>
  <c r="X1851" i="64" s="1"/>
  <c r="X1852" i="64" s="1"/>
  <c r="X1853" i="64" s="1"/>
  <c r="X1854" i="64" s="1"/>
  <c r="X1855" i="64" s="1"/>
  <c r="AC1850" i="64"/>
  <c r="AS1850" i="64"/>
  <c r="AE1850" i="64" l="1"/>
  <c r="Y1851" i="64"/>
  <c r="M1851" i="64" s="1"/>
  <c r="AW1850" i="64"/>
  <c r="L1850" i="64"/>
  <c r="AJ1850" i="64"/>
  <c r="H1850" i="64"/>
  <c r="F1850" i="64"/>
  <c r="AH1850" i="64" l="1"/>
  <c r="AI1850" i="64"/>
  <c r="I1850" i="64"/>
  <c r="E1850" i="64" l="1"/>
  <c r="C1851" i="64" l="1"/>
  <c r="G1851" i="64" s="1"/>
  <c r="W1851" i="64" s="1"/>
  <c r="W1852" i="64" s="1"/>
  <c r="W1853" i="64" s="1"/>
  <c r="W1854" i="64" s="1"/>
  <c r="D1851" i="64"/>
  <c r="J1851" i="64"/>
  <c r="K1851" i="64" l="1"/>
  <c r="F1851" i="64" s="1"/>
  <c r="AN1857" i="64"/>
  <c r="T1857" i="64" s="1"/>
  <c r="T1858" i="64" s="1"/>
  <c r="AC1851" i="64"/>
  <c r="AS1851" i="64"/>
  <c r="Y1852" i="64" l="1"/>
  <c r="AW1851" i="64"/>
  <c r="AB1851" i="64"/>
  <c r="AE1851" i="64"/>
  <c r="L1851" i="64"/>
  <c r="H1851" i="64"/>
  <c r="AR1852" i="64" s="1"/>
  <c r="AJ1851" i="64"/>
  <c r="M1852" i="64" l="1"/>
  <c r="AO1852" i="64"/>
  <c r="AT1855" i="64"/>
  <c r="AU1855" i="64"/>
  <c r="Z1855" i="64"/>
  <c r="AI1851" i="64"/>
  <c r="AP1852" i="64"/>
  <c r="AH1851" i="64"/>
  <c r="I1851" i="64"/>
  <c r="R1853" i="64" l="1"/>
  <c r="R1854" i="64" s="1"/>
  <c r="R1855" i="64" s="1"/>
  <c r="R1856" i="64" s="1"/>
  <c r="R1857" i="64" s="1"/>
  <c r="AB1852" i="64"/>
  <c r="E1851" i="64"/>
  <c r="C1852" i="64" s="1"/>
  <c r="G1852" i="64" s="1"/>
  <c r="S1857" i="64" l="1"/>
  <c r="S1858" i="64" s="1"/>
  <c r="J1852" i="64"/>
  <c r="K1852" i="64" s="1"/>
  <c r="D1852" i="64" s="1"/>
  <c r="AQ1852" i="64" s="1"/>
  <c r="AC1852" i="64"/>
  <c r="F1852" i="64" l="1"/>
  <c r="U1853" i="64" s="1"/>
  <c r="U1854" i="64" s="1"/>
  <c r="U1855" i="64" s="1"/>
  <c r="U1856" i="64" s="1"/>
  <c r="U1857" i="64" s="1"/>
  <c r="AE1852" i="64"/>
  <c r="L1852" i="64"/>
  <c r="AJ1852" i="64"/>
  <c r="H1852" i="64"/>
  <c r="AS1852" i="64"/>
  <c r="AH1852" i="64" l="1"/>
  <c r="Y1853" i="64"/>
  <c r="M1853" i="64" s="1"/>
  <c r="AW1852" i="64"/>
  <c r="AI1852" i="64"/>
  <c r="AL1852" i="64" s="1"/>
  <c r="AM1852" i="64" s="1"/>
  <c r="I1852" i="64"/>
  <c r="AB1853" i="64" l="1"/>
  <c r="E1852" i="64"/>
  <c r="C1853" i="64" s="1"/>
  <c r="G1853" i="64" s="1"/>
  <c r="V1857" i="64"/>
  <c r="V1858" i="64" s="1"/>
  <c r="J1853" i="64" l="1"/>
  <c r="N1859" i="64"/>
  <c r="O1859" i="64"/>
  <c r="AC1853" i="64"/>
  <c r="D1853" i="64"/>
  <c r="AS1853" i="64" l="1"/>
  <c r="AE1853" i="64"/>
  <c r="AF1853" i="64" s="1"/>
  <c r="AG1855" i="64" s="1"/>
  <c r="K1853" i="64"/>
  <c r="AQ1853" i="64" l="1"/>
  <c r="AQ1854" i="64" s="1"/>
  <c r="AQ1855" i="64" s="1"/>
  <c r="AR1853" i="64"/>
  <c r="H1853" i="64"/>
  <c r="L1853" i="64"/>
  <c r="AJ1853" i="64"/>
  <c r="Q1855" i="64"/>
  <c r="P1855" i="64"/>
  <c r="Y1854" i="64"/>
  <c r="F1853" i="64"/>
  <c r="AQ1856" i="64" l="1"/>
  <c r="AI1853" i="64"/>
  <c r="AW1853" i="64"/>
  <c r="I1853" i="64"/>
  <c r="AH1853" i="64"/>
  <c r="AK1853" i="64" l="1"/>
  <c r="AA1854" i="64" s="1"/>
  <c r="AA1855" i="64" s="1"/>
  <c r="M1854" i="64"/>
  <c r="E1853" i="64"/>
  <c r="C1854" i="64" s="1"/>
  <c r="G1854" i="64" s="1"/>
  <c r="AB1854" i="64" l="1"/>
  <c r="J1854" i="64"/>
  <c r="K1854" i="64" s="1"/>
  <c r="AR1854" i="64" s="1"/>
  <c r="AR1855" i="64" s="1"/>
  <c r="AR1856" i="64" s="1"/>
  <c r="D1854" i="64"/>
  <c r="AS1854" i="64" s="1"/>
  <c r="AA1856" i="64"/>
  <c r="AC1854" i="64"/>
  <c r="F1854" i="64" l="1"/>
  <c r="Y1855" i="64"/>
  <c r="M1855" i="64" s="1"/>
  <c r="AE1854" i="64"/>
  <c r="AA1857" i="64"/>
  <c r="T1854" i="64"/>
  <c r="AV1855" i="64" s="1"/>
  <c r="AV1856" i="64" s="1"/>
  <c r="AV1857" i="64" s="1"/>
  <c r="AV1858" i="64" s="1"/>
  <c r="AV1859" i="64" s="1"/>
  <c r="AJ1854" i="64"/>
  <c r="H1854" i="64"/>
  <c r="L1854" i="64"/>
  <c r="AA1858" i="64" l="1"/>
  <c r="AI1854" i="64"/>
  <c r="AW1854" i="64"/>
  <c r="I1854" i="64"/>
  <c r="AH1854" i="64"/>
  <c r="AB1855" i="64"/>
  <c r="E1854" i="64" l="1"/>
  <c r="C1855" i="64" l="1"/>
  <c r="G1855" i="64" s="1"/>
  <c r="D1855" i="64"/>
  <c r="J1855" i="64"/>
  <c r="K1855" i="64" l="1"/>
  <c r="AS1855" i="64"/>
  <c r="AC1855" i="64"/>
  <c r="F1855" i="64" l="1"/>
  <c r="X1856" i="64"/>
  <c r="X1857" i="64" s="1"/>
  <c r="X1858" i="64" s="1"/>
  <c r="X1859" i="64" s="1"/>
  <c r="X1860" i="64" s="1"/>
  <c r="Y1856" i="64"/>
  <c r="M1856" i="64" s="1"/>
  <c r="AW1855" i="64"/>
  <c r="AE1855" i="64"/>
  <c r="H1855" i="64"/>
  <c r="AJ1855" i="64"/>
  <c r="L1855" i="64"/>
  <c r="I1855" i="64" l="1"/>
  <c r="AI1855" i="64"/>
  <c r="AH1855" i="64"/>
  <c r="E1855" i="64" l="1"/>
  <c r="C1856" i="64" l="1"/>
  <c r="G1856" i="64" s="1"/>
  <c r="W1856" i="64" s="1"/>
  <c r="W1857" i="64" s="1"/>
  <c r="W1858" i="64" s="1"/>
  <c r="W1859" i="64" s="1"/>
  <c r="D1856" i="64"/>
  <c r="J1856" i="64"/>
  <c r="K1856" i="64" l="1"/>
  <c r="F1856" i="64" s="1"/>
  <c r="AN1862" i="64"/>
  <c r="T1862" i="64" s="1"/>
  <c r="T1863" i="64" s="1"/>
  <c r="AS1856" i="64"/>
  <c r="AC1856" i="64"/>
  <c r="AE1856" i="64" l="1"/>
  <c r="Y1857" i="64"/>
  <c r="AW1856" i="64"/>
  <c r="AB1856" i="64"/>
  <c r="L1856" i="64"/>
  <c r="H1856" i="64"/>
  <c r="AR1857" i="64" s="1"/>
  <c r="AJ1856" i="64"/>
  <c r="M1857" i="64" l="1"/>
  <c r="AO1857" i="64"/>
  <c r="AP1857" i="64"/>
  <c r="AH1856" i="64"/>
  <c r="I1856" i="64"/>
  <c r="Z1860" i="64"/>
  <c r="AT1860" i="64"/>
  <c r="AU1860" i="64"/>
  <c r="AI1856" i="64"/>
  <c r="AB1857" i="64" l="1"/>
  <c r="R1858" i="64"/>
  <c r="R1859" i="64" s="1"/>
  <c r="R1860" i="64" s="1"/>
  <c r="R1861" i="64" s="1"/>
  <c r="R1862" i="64" s="1"/>
  <c r="E1856" i="64"/>
  <c r="S1862" i="64" l="1"/>
  <c r="S1863" i="64" s="1"/>
  <c r="C1857" i="64"/>
  <c r="G1857" i="64" s="1"/>
  <c r="J1857" i="64"/>
  <c r="AC1857" i="64" l="1"/>
  <c r="K1857" i="64"/>
  <c r="L1857" i="64" l="1"/>
  <c r="AJ1857" i="64"/>
  <c r="D1857" i="64"/>
  <c r="AQ1857" i="64" s="1"/>
  <c r="AE1857" i="64"/>
  <c r="F1857" i="64" l="1"/>
  <c r="U1858" i="64" s="1"/>
  <c r="U1859" i="64" s="1"/>
  <c r="U1860" i="64" s="1"/>
  <c r="U1861" i="64" s="1"/>
  <c r="U1862" i="64" s="1"/>
  <c r="AS1857" i="64"/>
  <c r="I1857" i="64"/>
  <c r="H1857" i="64"/>
  <c r="AI1857" i="64"/>
  <c r="AL1857" i="64" s="1"/>
  <c r="AM1857" i="64" s="1"/>
  <c r="E1857" i="64" l="1"/>
  <c r="C1858" i="64" s="1"/>
  <c r="G1858" i="64" s="1"/>
  <c r="AC1858" i="64" s="1"/>
  <c r="AH1857" i="64"/>
  <c r="Y1858" i="64"/>
  <c r="M1858" i="64" s="1"/>
  <c r="AW1857" i="64"/>
  <c r="D1858" i="64" l="1"/>
  <c r="AB1858" i="64"/>
  <c r="J1858" i="64"/>
  <c r="V1862" i="64"/>
  <c r="V1863" i="64" s="1"/>
  <c r="AE1858" i="64"/>
  <c r="AF1858" i="64" s="1"/>
  <c r="AG1860" i="64" s="1"/>
  <c r="P1860" i="64" l="1"/>
  <c r="Q1860" i="64"/>
  <c r="N1864" i="64"/>
  <c r="O1864" i="64"/>
  <c r="AS1858" i="64"/>
  <c r="K1858" i="64"/>
  <c r="AQ1858" i="64" l="1"/>
  <c r="AQ1859" i="64" s="1"/>
  <c r="AQ1860" i="64" s="1"/>
  <c r="AQ1861" i="64" s="1"/>
  <c r="AR1858" i="64"/>
  <c r="AJ1858" i="64"/>
  <c r="L1858" i="64"/>
  <c r="H1858" i="64"/>
  <c r="F1858" i="64"/>
  <c r="Y1859" i="64"/>
  <c r="AW1858" i="64" l="1"/>
  <c r="I1858" i="64"/>
  <c r="AH1858" i="64"/>
  <c r="AI1858" i="64"/>
  <c r="AK1858" i="64" l="1"/>
  <c r="AA1859" i="64" s="1"/>
  <c r="AA1860" i="64" s="1"/>
  <c r="M1859" i="64"/>
  <c r="E1858" i="64"/>
  <c r="C1859" i="64" s="1"/>
  <c r="G1859" i="64" s="1"/>
  <c r="AB1859" i="64" l="1"/>
  <c r="D1859" i="64"/>
  <c r="J1859" i="64"/>
  <c r="AA1861" i="64"/>
  <c r="AC1859" i="64"/>
  <c r="AE1859" i="64" l="1"/>
  <c r="AA1862" i="64"/>
  <c r="K1859" i="64"/>
  <c r="AR1859" i="64" s="1"/>
  <c r="AR1860" i="64" s="1"/>
  <c r="AR1861" i="64" s="1"/>
  <c r="AS1859" i="64"/>
  <c r="F1859" i="64" l="1"/>
  <c r="Y1860" i="64"/>
  <c r="M1860" i="64" s="1"/>
  <c r="AA1863" i="64"/>
  <c r="T1859" i="64"/>
  <c r="AV1860" i="64" s="1"/>
  <c r="AV1861" i="64" s="1"/>
  <c r="AV1862" i="64" s="1"/>
  <c r="AV1863" i="64" s="1"/>
  <c r="AV1864" i="64" s="1"/>
  <c r="AJ1859" i="64"/>
  <c r="H1859" i="64"/>
  <c r="L1859" i="64"/>
  <c r="AW1859" i="64" l="1"/>
  <c r="AI1859" i="64"/>
  <c r="AH1859" i="64"/>
  <c r="I1859" i="64"/>
  <c r="AB1860" i="64"/>
  <c r="E1859" i="64" l="1"/>
  <c r="C1860" i="64" l="1"/>
  <c r="G1860" i="64" s="1"/>
  <c r="J1860" i="64"/>
  <c r="D1860" i="64"/>
  <c r="K1860" i="64" l="1"/>
  <c r="AC1860" i="64"/>
  <c r="AS1860" i="64"/>
  <c r="F1860" i="64" l="1"/>
  <c r="X1861" i="64"/>
  <c r="X1862" i="64" s="1"/>
  <c r="X1863" i="64" s="1"/>
  <c r="X1864" i="64" s="1"/>
  <c r="X1865" i="64" s="1"/>
  <c r="Y1861" i="64"/>
  <c r="M1861" i="64" s="1"/>
  <c r="AW1860" i="64"/>
  <c r="AE1860" i="64"/>
  <c r="L1860" i="64"/>
  <c r="H1860" i="64"/>
  <c r="AJ1860" i="64"/>
  <c r="AI1860" i="64" l="1"/>
  <c r="AH1860" i="64"/>
  <c r="I1860" i="64"/>
  <c r="E1860" i="64" l="1"/>
  <c r="C1861" i="64" l="1"/>
  <c r="G1861" i="64" s="1"/>
  <c r="W1861" i="64" s="1"/>
  <c r="W1862" i="64" s="1"/>
  <c r="W1863" i="64" s="1"/>
  <c r="W1864" i="64" s="1"/>
  <c r="D1861" i="64"/>
  <c r="J1861" i="64"/>
  <c r="K1861" i="64" l="1"/>
  <c r="F1861" i="64" s="1"/>
  <c r="AN1867" i="64"/>
  <c r="T1867" i="64" s="1"/>
  <c r="T1868" i="64" s="1"/>
  <c r="AS1861" i="64"/>
  <c r="AC1861" i="64"/>
  <c r="AB1861" i="64" l="1"/>
  <c r="AE1861" i="64"/>
  <c r="Y1862" i="64"/>
  <c r="AW1861" i="64"/>
  <c r="AJ1861" i="64"/>
  <c r="L1861" i="64"/>
  <c r="H1861" i="64"/>
  <c r="AR1862" i="64" s="1"/>
  <c r="M1862" i="64" l="1"/>
  <c r="AO1862" i="64"/>
  <c r="AH1861" i="64"/>
  <c r="AP1862" i="64"/>
  <c r="I1861" i="64"/>
  <c r="AI1861" i="64"/>
  <c r="AT1865" i="64"/>
  <c r="AU1865" i="64"/>
  <c r="Z1865" i="64"/>
  <c r="AB1862" i="64" l="1"/>
  <c r="R1863" i="64"/>
  <c r="R1864" i="64" s="1"/>
  <c r="R1865" i="64" s="1"/>
  <c r="R1866" i="64" s="1"/>
  <c r="S1867" i="64" s="1"/>
  <c r="S1868" i="64" s="1"/>
  <c r="E1861" i="64"/>
  <c r="R1867" i="64" l="1"/>
  <c r="C1862" i="64"/>
  <c r="G1862" i="64" s="1"/>
  <c r="J1862" i="64"/>
  <c r="K1862" i="64" l="1"/>
  <c r="AC1862" i="64"/>
  <c r="AE1862" i="64" l="1"/>
  <c r="L1862" i="64"/>
  <c r="AJ1862" i="64"/>
  <c r="D1862" i="64"/>
  <c r="AQ1862" i="64" s="1"/>
  <c r="H1862" i="64" l="1"/>
  <c r="AH1862" i="64" s="1"/>
  <c r="F1862" i="64"/>
  <c r="U1863" i="64" s="1"/>
  <c r="U1864" i="64" s="1"/>
  <c r="U1865" i="64" s="1"/>
  <c r="U1866" i="64" s="1"/>
  <c r="U1867" i="64" s="1"/>
  <c r="I1862" i="64"/>
  <c r="AS1862" i="64"/>
  <c r="AI1862" i="64"/>
  <c r="AL1862" i="64" s="1"/>
  <c r="AM1862" i="64" s="1"/>
  <c r="Y1863" i="64" l="1"/>
  <c r="M1863" i="64" s="1"/>
  <c r="AW1862" i="64"/>
  <c r="E1862" i="64"/>
  <c r="C1863" i="64" s="1"/>
  <c r="G1863" i="64" s="1"/>
  <c r="AC1863" i="64" s="1"/>
  <c r="V1867" i="64" l="1"/>
  <c r="V1868" i="64" s="1"/>
  <c r="AE1863" i="64"/>
  <c r="AF1863" i="64" s="1"/>
  <c r="AG1865" i="64" s="1"/>
  <c r="AB1863" i="64"/>
  <c r="D1863" i="64"/>
  <c r="AS1863" i="64" s="1"/>
  <c r="J1863" i="64"/>
  <c r="Y1864" i="64" l="1"/>
  <c r="P1865" i="64"/>
  <c r="Q1865" i="64"/>
  <c r="K1863" i="64"/>
  <c r="N1869" i="64"/>
  <c r="O1869" i="64"/>
  <c r="AQ1863" i="64" l="1"/>
  <c r="AQ1864" i="64" s="1"/>
  <c r="AQ1865" i="64" s="1"/>
  <c r="AQ1866" i="64" s="1"/>
  <c r="AR1863" i="64"/>
  <c r="L1863" i="64"/>
  <c r="H1863" i="64"/>
  <c r="AJ1863" i="64"/>
  <c r="F1863" i="64"/>
  <c r="AH1863" i="64" l="1"/>
  <c r="AW1863" i="64"/>
  <c r="AI1863" i="64"/>
  <c r="I1863" i="64"/>
  <c r="AK1863" i="64" l="1"/>
  <c r="M1864" i="64" s="1"/>
  <c r="AA1864" i="64"/>
  <c r="E1863" i="64"/>
  <c r="C1864" i="64" s="1"/>
  <c r="G1864" i="64" s="1"/>
  <c r="AC1864" i="64" l="1"/>
  <c r="D1864" i="64"/>
  <c r="AB1864" i="64"/>
  <c r="J1864" i="64"/>
  <c r="AA1865" i="64"/>
  <c r="AS1864" i="64" l="1"/>
  <c r="AE1864" i="64"/>
  <c r="K1864" i="64"/>
  <c r="AR1864" i="64" s="1"/>
  <c r="AR1865" i="64" s="1"/>
  <c r="AR1866" i="64" s="1"/>
  <c r="AA1866" i="64"/>
  <c r="T1864" i="64" l="1"/>
  <c r="AV1865" i="64" s="1"/>
  <c r="AV1866" i="64" s="1"/>
  <c r="AV1867" i="64" s="1"/>
  <c r="AV1868" i="64" s="1"/>
  <c r="AV1869" i="64" s="1"/>
  <c r="AJ1864" i="64"/>
  <c r="H1864" i="64"/>
  <c r="L1864" i="64"/>
  <c r="AA1867" i="64"/>
  <c r="Y1865" i="64"/>
  <c r="M1865" i="64" s="1"/>
  <c r="F1864" i="64"/>
  <c r="AB1865" i="64" l="1"/>
  <c r="AA1868" i="64"/>
  <c r="I1864" i="64"/>
  <c r="AH1864" i="64"/>
  <c r="AW1864" i="64"/>
  <c r="AI1864" i="64"/>
  <c r="E1864" i="64" l="1"/>
  <c r="C1865" i="64" l="1"/>
  <c r="G1865" i="64" s="1"/>
  <c r="D1865" i="64"/>
  <c r="J1865" i="64"/>
  <c r="K1865" i="64" l="1"/>
  <c r="X1866" i="64" s="1"/>
  <c r="X1867" i="64" s="1"/>
  <c r="X1868" i="64" s="1"/>
  <c r="X1869" i="64" s="1"/>
  <c r="X1870" i="64" s="1"/>
  <c r="AC1865" i="64"/>
  <c r="AS1865" i="64"/>
  <c r="AE1865" i="64" l="1"/>
  <c r="Y1866" i="64"/>
  <c r="M1866" i="64" s="1"/>
  <c r="AW1865" i="64"/>
  <c r="H1865" i="64"/>
  <c r="L1865" i="64"/>
  <c r="AJ1865" i="64"/>
  <c r="F1865" i="64"/>
  <c r="AI1865" i="64" l="1"/>
  <c r="I1865" i="64"/>
  <c r="AH1865" i="64"/>
  <c r="E1865" i="64" l="1"/>
  <c r="C1866" i="64" l="1"/>
  <c r="G1866" i="64" s="1"/>
  <c r="W1866" i="64" s="1"/>
  <c r="W1867" i="64" s="1"/>
  <c r="W1868" i="64" s="1"/>
  <c r="W1869" i="64" s="1"/>
  <c r="D1866" i="64"/>
  <c r="J1866" i="64"/>
  <c r="K1866" i="64" l="1"/>
  <c r="F1866" i="64" s="1"/>
  <c r="AN1872" i="64"/>
  <c r="T1872" i="64" s="1"/>
  <c r="T1873" i="64" s="1"/>
  <c r="AC1866" i="64"/>
  <c r="AS1866" i="64"/>
  <c r="AB1866" i="64" l="1"/>
  <c r="Y1867" i="64"/>
  <c r="AW1866" i="64"/>
  <c r="AE1866" i="64"/>
  <c r="AJ1866" i="64"/>
  <c r="H1866" i="64"/>
  <c r="AR1867" i="64" s="1"/>
  <c r="L1866" i="64"/>
  <c r="M1867" i="64" l="1"/>
  <c r="AO1867" i="64"/>
  <c r="I1866" i="64"/>
  <c r="Z1870" i="64"/>
  <c r="AU1870" i="64"/>
  <c r="AT1870" i="64"/>
  <c r="AH1866" i="64"/>
  <c r="AP1867" i="64"/>
  <c r="AI1866" i="64"/>
  <c r="R1868" i="64" l="1"/>
  <c r="R1869" i="64" s="1"/>
  <c r="R1870" i="64" s="1"/>
  <c r="R1871" i="64" s="1"/>
  <c r="S1872" i="64" s="1"/>
  <c r="S1873" i="64" s="1"/>
  <c r="E1866" i="64"/>
  <c r="C1867" i="64" s="1"/>
  <c r="G1867" i="64" s="1"/>
  <c r="AB1867" i="64"/>
  <c r="R1872" i="64" l="1"/>
  <c r="AC1867" i="64"/>
  <c r="J1867" i="64"/>
  <c r="K1867" i="64" l="1"/>
  <c r="AE1867" i="64"/>
  <c r="L1867" i="64" l="1"/>
  <c r="AJ1867" i="64"/>
  <c r="D1867" i="64"/>
  <c r="AQ1867" i="64" s="1"/>
  <c r="H1867" i="64" l="1"/>
  <c r="AH1867" i="64" s="1"/>
  <c r="AI1867" i="64"/>
  <c r="AL1867" i="64" s="1"/>
  <c r="AM1867" i="64" s="1"/>
  <c r="F1867" i="64"/>
  <c r="U1868" i="64" s="1"/>
  <c r="U1869" i="64" s="1"/>
  <c r="U1870" i="64" s="1"/>
  <c r="U1871" i="64" s="1"/>
  <c r="U1872" i="64" s="1"/>
  <c r="AS1867" i="64"/>
  <c r="I1867" i="64"/>
  <c r="E1867" i="64" l="1"/>
  <c r="C1868" i="64" s="1"/>
  <c r="G1868" i="64" s="1"/>
  <c r="AC1868" i="64" s="1"/>
  <c r="Y1868" i="64"/>
  <c r="M1868" i="64" s="1"/>
  <c r="AW1867" i="64"/>
  <c r="V1872" i="64" l="1"/>
  <c r="V1873" i="64" s="1"/>
  <c r="AB1868" i="64"/>
  <c r="D1868" i="64"/>
  <c r="AS1868" i="64" s="1"/>
  <c r="J1868" i="64"/>
  <c r="AE1868" i="64"/>
  <c r="AF1868" i="64" s="1"/>
  <c r="AG1870" i="64" s="1"/>
  <c r="Y1869" i="64" l="1"/>
  <c r="K1868" i="64"/>
  <c r="P1870" i="64"/>
  <c r="Q1870" i="64"/>
  <c r="N1874" i="64"/>
  <c r="O1874" i="64"/>
  <c r="AR1868" i="64" l="1"/>
  <c r="AQ1868" i="64"/>
  <c r="AQ1869" i="64" s="1"/>
  <c r="AQ1870" i="64" s="1"/>
  <c r="AQ1871" i="64" s="1"/>
  <c r="F1868" i="64"/>
  <c r="L1868" i="64"/>
  <c r="AJ1868" i="64"/>
  <c r="H1868" i="64"/>
  <c r="AW1868" i="64" l="1"/>
  <c r="AH1868" i="64"/>
  <c r="AI1868" i="64"/>
  <c r="I1868" i="64"/>
  <c r="AK1868" i="64" l="1"/>
  <c r="M1869" i="64" s="1"/>
  <c r="E1868" i="64"/>
  <c r="C1869" i="64" s="1"/>
  <c r="G1869" i="64" s="1"/>
  <c r="AA1869" i="64"/>
  <c r="AA1870" i="64" l="1"/>
  <c r="D1869" i="64"/>
  <c r="AB1869" i="64"/>
  <c r="J1869" i="64"/>
  <c r="AC1869" i="64"/>
  <c r="AE1869" i="64" l="1"/>
  <c r="K1869" i="64"/>
  <c r="AR1869" i="64" s="1"/>
  <c r="AR1870" i="64" s="1"/>
  <c r="AR1871" i="64" s="1"/>
  <c r="AA1871" i="64"/>
  <c r="AS1869" i="64"/>
  <c r="F1869" i="64" l="1"/>
  <c r="Y1870" i="64"/>
  <c r="M1870" i="64" s="1"/>
  <c r="AA1872" i="64"/>
  <c r="T1869" i="64"/>
  <c r="AV1870" i="64" s="1"/>
  <c r="AV1871" i="64" s="1"/>
  <c r="AV1872" i="64" s="1"/>
  <c r="AV1873" i="64" s="1"/>
  <c r="AV1874" i="64" s="1"/>
  <c r="H1869" i="64"/>
  <c r="AJ1869" i="64"/>
  <c r="L1869" i="64"/>
  <c r="AH1869" i="64" l="1"/>
  <c r="AI1869" i="64"/>
  <c r="AW1869" i="64"/>
  <c r="AA1873" i="64"/>
  <c r="I1869" i="64"/>
  <c r="AB1870" i="64"/>
  <c r="E1869" i="64" l="1"/>
  <c r="C1870" i="64" l="1"/>
  <c r="G1870" i="64" s="1"/>
  <c r="J1870" i="64"/>
  <c r="D1870" i="64"/>
  <c r="K1870" i="64" l="1"/>
  <c r="X1871" i="64" s="1"/>
  <c r="X1872" i="64" s="1"/>
  <c r="X1873" i="64" s="1"/>
  <c r="X1874" i="64" s="1"/>
  <c r="X1875" i="64" s="1"/>
  <c r="AC1870" i="64"/>
  <c r="AS1870" i="64"/>
  <c r="AE1870" i="64" l="1"/>
  <c r="Y1871" i="64"/>
  <c r="M1871" i="64" s="1"/>
  <c r="AW1870" i="64"/>
  <c r="L1870" i="64"/>
  <c r="H1870" i="64"/>
  <c r="AJ1870" i="64"/>
  <c r="F1870" i="64"/>
  <c r="AH1870" i="64" l="1"/>
  <c r="AI1870" i="64"/>
  <c r="I1870" i="64"/>
  <c r="E1870" i="64" l="1"/>
  <c r="C1871" i="64" l="1"/>
  <c r="G1871" i="64" s="1"/>
  <c r="W1871" i="64" s="1"/>
  <c r="W1872" i="64" s="1"/>
  <c r="W1873" i="64" s="1"/>
  <c r="W1874" i="64" s="1"/>
  <c r="J1871" i="64"/>
  <c r="D1871" i="64"/>
  <c r="K1871" i="64" l="1"/>
  <c r="AN1877" i="64"/>
  <c r="T1877" i="64" s="1"/>
  <c r="T1878" i="64" s="1"/>
  <c r="AC1871" i="64"/>
  <c r="AS1871" i="64"/>
  <c r="Y1872" i="64" l="1"/>
  <c r="AW1871" i="64"/>
  <c r="AB1871" i="64"/>
  <c r="AE1871" i="64"/>
  <c r="L1871" i="64"/>
  <c r="H1871" i="64"/>
  <c r="AR1872" i="64" s="1"/>
  <c r="AJ1871" i="64"/>
  <c r="F1871" i="64"/>
  <c r="M1872" i="64" l="1"/>
  <c r="AO1872" i="64"/>
  <c r="Z1875" i="64"/>
  <c r="AT1875" i="64"/>
  <c r="AU1875" i="64"/>
  <c r="AI1871" i="64"/>
  <c r="AP1872" i="64"/>
  <c r="AH1871" i="64"/>
  <c r="I1871" i="64"/>
  <c r="R1873" i="64" l="1"/>
  <c r="R1874" i="64" s="1"/>
  <c r="R1875" i="64" s="1"/>
  <c r="R1876" i="64" s="1"/>
  <c r="S1877" i="64" s="1"/>
  <c r="S1878" i="64" s="1"/>
  <c r="AB1872" i="64"/>
  <c r="E1871" i="64"/>
  <c r="C1872" i="64" s="1"/>
  <c r="G1872" i="64" s="1"/>
  <c r="R1877" i="64" l="1"/>
  <c r="AC1872" i="64"/>
  <c r="J1872" i="64"/>
  <c r="K1872" i="64" l="1"/>
  <c r="AE1872" i="64"/>
  <c r="L1872" i="64" l="1"/>
  <c r="AJ1872" i="64"/>
  <c r="D1872" i="64"/>
  <c r="AQ1872" i="64" s="1"/>
  <c r="F1872" i="64" l="1"/>
  <c r="U1873" i="64" s="1"/>
  <c r="U1874" i="64" s="1"/>
  <c r="U1875" i="64" s="1"/>
  <c r="U1876" i="64" s="1"/>
  <c r="U1877" i="64" s="1"/>
  <c r="AS1872" i="64"/>
  <c r="I1872" i="64"/>
  <c r="H1872" i="64"/>
  <c r="AI1872" i="64"/>
  <c r="AL1872" i="64" s="1"/>
  <c r="AM1872" i="64" s="1"/>
  <c r="AH1872" i="64" l="1"/>
  <c r="Y1873" i="64"/>
  <c r="M1873" i="64" s="1"/>
  <c r="AW1872" i="64"/>
  <c r="E1872" i="64"/>
  <c r="C1873" i="64" s="1"/>
  <c r="G1873" i="64" s="1"/>
  <c r="AC1873" i="64" s="1"/>
  <c r="AE1873" i="64" l="1"/>
  <c r="AF1873" i="64" s="1"/>
  <c r="AG1875" i="64" s="1"/>
  <c r="D1873" i="64"/>
  <c r="AB1873" i="64"/>
  <c r="J1873" i="64"/>
  <c r="V1877" i="64"/>
  <c r="V1878" i="64" s="1"/>
  <c r="K1873" i="64" l="1"/>
  <c r="Q1875" i="64"/>
  <c r="P1875" i="64"/>
  <c r="N1879" i="64"/>
  <c r="O1879" i="64"/>
  <c r="AS1873" i="64"/>
  <c r="AR1873" i="64" l="1"/>
  <c r="AQ1873" i="64"/>
  <c r="AQ1874" i="64" s="1"/>
  <c r="AQ1875" i="64" s="1"/>
  <c r="AQ1876" i="64" s="1"/>
  <c r="F1873" i="64"/>
  <c r="Y1874" i="64"/>
  <c r="AJ1873" i="64"/>
  <c r="L1873" i="64"/>
  <c r="H1873" i="64"/>
  <c r="AH1873" i="64" l="1"/>
  <c r="AI1873" i="64"/>
  <c r="I1873" i="64"/>
  <c r="AW1873" i="64"/>
  <c r="AK1873" i="64" l="1"/>
  <c r="AA1874" i="64" s="1"/>
  <c r="AA1875" i="64" s="1"/>
  <c r="E1873" i="64"/>
  <c r="C1874" i="64" s="1"/>
  <c r="G1874" i="64" s="1"/>
  <c r="M1874" i="64" l="1"/>
  <c r="AB1874" i="64" s="1"/>
  <c r="AA1876" i="64"/>
  <c r="AC1874" i="64"/>
  <c r="D1874" i="64" l="1"/>
  <c r="J1874" i="64"/>
  <c r="K1874" i="64" s="1"/>
  <c r="AR1874" i="64" s="1"/>
  <c r="AR1875" i="64" s="1"/>
  <c r="AR1876" i="64" s="1"/>
  <c r="AS1874" i="64"/>
  <c r="AA1877" i="64"/>
  <c r="AE1874" i="64"/>
  <c r="T1874" i="64" l="1"/>
  <c r="AV1875" i="64" s="1"/>
  <c r="AV1876" i="64" s="1"/>
  <c r="AV1877" i="64" s="1"/>
  <c r="AV1878" i="64" s="1"/>
  <c r="AV1879" i="64" s="1"/>
  <c r="H1874" i="64"/>
  <c r="AJ1874" i="64"/>
  <c r="L1874" i="64"/>
  <c r="AA1878" i="64"/>
  <c r="Y1875" i="64"/>
  <c r="M1875" i="64" s="1"/>
  <c r="F1874" i="64"/>
  <c r="AB1875" i="64" l="1"/>
  <c r="I1874" i="64"/>
  <c r="AI1874" i="64"/>
  <c r="AH1874" i="64"/>
  <c r="AW1874" i="64"/>
  <c r="E1874" i="64" l="1"/>
  <c r="C1875" i="64" l="1"/>
  <c r="G1875" i="64" s="1"/>
  <c r="D1875" i="64"/>
  <c r="J1875" i="64"/>
  <c r="K1875" i="64" l="1"/>
  <c r="X1876" i="64" s="1"/>
  <c r="X1877" i="64" s="1"/>
  <c r="X1878" i="64" s="1"/>
  <c r="X1879" i="64" s="1"/>
  <c r="X1880" i="64" s="1"/>
  <c r="AC1875" i="64"/>
  <c r="AS1875" i="64"/>
  <c r="AE1875" i="64" l="1"/>
  <c r="Y1876" i="64"/>
  <c r="M1876" i="64" s="1"/>
  <c r="AW1875" i="64"/>
  <c r="AJ1875" i="64"/>
  <c r="H1875" i="64"/>
  <c r="L1875" i="64"/>
  <c r="F1875" i="64"/>
  <c r="I1875" i="64" l="1"/>
  <c r="AH1875" i="64"/>
  <c r="AI1875" i="64"/>
  <c r="E1875" i="64" l="1"/>
  <c r="C1876" i="64" l="1"/>
  <c r="G1876" i="64" s="1"/>
  <c r="W1876" i="64" s="1"/>
  <c r="W1877" i="64" s="1"/>
  <c r="W1878" i="64" s="1"/>
  <c r="W1879" i="64" s="1"/>
  <c r="J1876" i="64"/>
  <c r="D1876" i="64"/>
  <c r="K1876" i="64" l="1"/>
  <c r="AN1882" i="64"/>
  <c r="T1882" i="64" s="1"/>
  <c r="T1883" i="64" s="1"/>
  <c r="AC1876" i="64"/>
  <c r="AS1876" i="64"/>
  <c r="AB1876" i="64" l="1"/>
  <c r="Y1877" i="64"/>
  <c r="AW1876" i="64"/>
  <c r="AE1876" i="64"/>
  <c r="L1876" i="64"/>
  <c r="H1876" i="64"/>
  <c r="AR1877" i="64" s="1"/>
  <c r="AJ1876" i="64"/>
  <c r="F1876" i="64"/>
  <c r="M1877" i="64" l="1"/>
  <c r="AO1877" i="64"/>
  <c r="AI1876" i="64"/>
  <c r="AP1877" i="64"/>
  <c r="AH1876" i="64"/>
  <c r="I1876" i="64"/>
  <c r="Z1880" i="64"/>
  <c r="AT1880" i="64"/>
  <c r="AU1880" i="64"/>
  <c r="AB1877" i="64" l="1"/>
  <c r="R1878" i="64"/>
  <c r="R1879" i="64" s="1"/>
  <c r="R1880" i="64" s="1"/>
  <c r="R1881" i="64" s="1"/>
  <c r="S1882" i="64" s="1"/>
  <c r="S1883" i="64" s="1"/>
  <c r="E1876" i="64"/>
  <c r="R1882" i="64" l="1"/>
  <c r="C1877" i="64"/>
  <c r="G1877" i="64" s="1"/>
  <c r="J1877" i="64"/>
  <c r="K1877" i="64" l="1"/>
  <c r="AC1877" i="64"/>
  <c r="AE1877" i="64" l="1"/>
  <c r="L1877" i="64"/>
  <c r="AJ1877" i="64"/>
  <c r="D1877" i="64"/>
  <c r="AQ1877" i="64" s="1"/>
  <c r="F1877" i="64" l="1"/>
  <c r="U1878" i="64" s="1"/>
  <c r="U1879" i="64" s="1"/>
  <c r="U1880" i="64" s="1"/>
  <c r="U1881" i="64" s="1"/>
  <c r="U1882" i="64" s="1"/>
  <c r="I1877" i="64"/>
  <c r="AS1877" i="64"/>
  <c r="AI1877" i="64"/>
  <c r="AL1877" i="64" s="1"/>
  <c r="AM1877" i="64" s="1"/>
  <c r="H1877" i="64"/>
  <c r="AH1877" i="64" l="1"/>
  <c r="Y1878" i="64"/>
  <c r="M1878" i="64" s="1"/>
  <c r="AW1877" i="64"/>
  <c r="E1877" i="64"/>
  <c r="C1878" i="64" s="1"/>
  <c r="G1878" i="64" s="1"/>
  <c r="AC1878" i="64" s="1"/>
  <c r="D1878" i="64" l="1"/>
  <c r="AB1878" i="64"/>
  <c r="J1878" i="64"/>
  <c r="AE1878" i="64"/>
  <c r="AF1878" i="64" s="1"/>
  <c r="AG1880" i="64" s="1"/>
  <c r="V1882" i="64"/>
  <c r="V1883" i="64" s="1"/>
  <c r="P1880" i="64" l="1"/>
  <c r="Q1880" i="64"/>
  <c r="K1878" i="64"/>
  <c r="N1884" i="64"/>
  <c r="O1884" i="64"/>
  <c r="AS1878" i="64"/>
  <c r="AR1878" i="64" l="1"/>
  <c r="AQ1878" i="64"/>
  <c r="AQ1879" i="64" s="1"/>
  <c r="AQ1880" i="64" s="1"/>
  <c r="AQ1881" i="64" s="1"/>
  <c r="F1878" i="64"/>
  <c r="L1878" i="64"/>
  <c r="AJ1878" i="64"/>
  <c r="H1878" i="64"/>
  <c r="Y1879" i="64"/>
  <c r="AH1878" i="64" l="1"/>
  <c r="AI1878" i="64"/>
  <c r="I1878" i="64"/>
  <c r="AW1878" i="64"/>
  <c r="AK1878" i="64" l="1"/>
  <c r="AA1879" i="64" s="1"/>
  <c r="AA1880" i="64" s="1"/>
  <c r="M1879" i="64"/>
  <c r="E1878" i="64"/>
  <c r="C1879" i="64" s="1"/>
  <c r="G1879" i="64" s="1"/>
  <c r="D1879" i="64" l="1"/>
  <c r="AB1879" i="64"/>
  <c r="J1879" i="64"/>
  <c r="AA1881" i="64"/>
  <c r="AC1879" i="64"/>
  <c r="AE1879" i="64" l="1"/>
  <c r="AA1882" i="64"/>
  <c r="K1879" i="64"/>
  <c r="AR1879" i="64" s="1"/>
  <c r="AR1880" i="64" s="1"/>
  <c r="AR1881" i="64" s="1"/>
  <c r="AS1879" i="64"/>
  <c r="F1879" i="64" l="1"/>
  <c r="Y1880" i="64"/>
  <c r="M1880" i="64" s="1"/>
  <c r="AA1883" i="64"/>
  <c r="T1879" i="64"/>
  <c r="AV1880" i="64" s="1"/>
  <c r="AV1881" i="64" s="1"/>
  <c r="AV1882" i="64" s="1"/>
  <c r="AV1883" i="64" s="1"/>
  <c r="AV1884" i="64" s="1"/>
  <c r="H1879" i="64"/>
  <c r="AJ1879" i="64"/>
  <c r="L1879" i="64"/>
  <c r="AI1879" i="64" l="1"/>
  <c r="AH1879" i="64"/>
  <c r="AW1879" i="64"/>
  <c r="I1879" i="64"/>
  <c r="AB1880" i="64"/>
  <c r="E1879" i="64" l="1"/>
  <c r="C1880" i="64" l="1"/>
  <c r="G1880" i="64" s="1"/>
  <c r="J1880" i="64"/>
  <c r="D1880" i="64"/>
  <c r="K1880" i="64" l="1"/>
  <c r="AC1880" i="64"/>
  <c r="AS1880" i="64"/>
  <c r="F1880" i="64" l="1"/>
  <c r="X1881" i="64"/>
  <c r="X1882" i="64" s="1"/>
  <c r="X1883" i="64" s="1"/>
  <c r="X1884" i="64" s="1"/>
  <c r="X1885" i="64" s="1"/>
  <c r="Y1881" i="64"/>
  <c r="M1881" i="64" s="1"/>
  <c r="AW1880" i="64"/>
  <c r="AE1880" i="64"/>
  <c r="AJ1880" i="64"/>
  <c r="L1880" i="64"/>
  <c r="H1880" i="64"/>
  <c r="AH1880" i="64" l="1"/>
  <c r="I1880" i="64"/>
  <c r="AI1880" i="64"/>
  <c r="E1880" i="64" l="1"/>
  <c r="C1881" i="64" l="1"/>
  <c r="G1881" i="64" s="1"/>
  <c r="W1881" i="64" s="1"/>
  <c r="W1882" i="64" s="1"/>
  <c r="W1883" i="64" s="1"/>
  <c r="W1884" i="64" s="1"/>
  <c r="D1881" i="64"/>
  <c r="J1881" i="64"/>
  <c r="K1881" i="64" l="1"/>
  <c r="F1881" i="64" s="1"/>
  <c r="AN1887" i="64"/>
  <c r="T1887" i="64" s="1"/>
  <c r="T1888" i="64" s="1"/>
  <c r="AS1881" i="64"/>
  <c r="AC1881" i="64"/>
  <c r="AB1881" i="64" l="1"/>
  <c r="AE1881" i="64"/>
  <c r="Y1882" i="64"/>
  <c r="AW1881" i="64"/>
  <c r="H1881" i="64"/>
  <c r="AR1882" i="64" s="1"/>
  <c r="L1881" i="64"/>
  <c r="AJ1881" i="64"/>
  <c r="M1882" i="64" l="1"/>
  <c r="AO1882" i="64"/>
  <c r="AI1881" i="64"/>
  <c r="I1881" i="64"/>
  <c r="AH1881" i="64"/>
  <c r="AP1882" i="64"/>
  <c r="AT1885" i="64"/>
  <c r="Z1885" i="64"/>
  <c r="AU1885" i="64"/>
  <c r="AB1882" i="64" l="1"/>
  <c r="R1883" i="64"/>
  <c r="R1884" i="64" s="1"/>
  <c r="R1885" i="64" s="1"/>
  <c r="R1886" i="64" s="1"/>
  <c r="S1887" i="64" s="1"/>
  <c r="S1888" i="64" s="1"/>
  <c r="E1881" i="64"/>
  <c r="R1887" i="64" l="1"/>
  <c r="C1882" i="64"/>
  <c r="G1882" i="64" s="1"/>
  <c r="J1882" i="64"/>
  <c r="AC1882" i="64" l="1"/>
  <c r="K1882" i="64"/>
  <c r="AJ1882" i="64" l="1"/>
  <c r="L1882" i="64"/>
  <c r="D1882" i="64"/>
  <c r="AQ1882" i="64" s="1"/>
  <c r="AE1882" i="64"/>
  <c r="F1882" i="64" l="1"/>
  <c r="U1883" i="64" s="1"/>
  <c r="U1884" i="64" s="1"/>
  <c r="U1885" i="64" s="1"/>
  <c r="U1886" i="64" s="1"/>
  <c r="U1887" i="64" s="1"/>
  <c r="AS1882" i="64"/>
  <c r="I1882" i="64"/>
  <c r="H1882" i="64"/>
  <c r="AI1882" i="64"/>
  <c r="AL1882" i="64" s="1"/>
  <c r="AM1882" i="64" s="1"/>
  <c r="E1882" i="64" l="1"/>
  <c r="C1883" i="64" s="1"/>
  <c r="G1883" i="64" s="1"/>
  <c r="AC1883" i="64" s="1"/>
  <c r="AH1882" i="64"/>
  <c r="Y1883" i="64"/>
  <c r="M1883" i="64" s="1"/>
  <c r="AW1882" i="64"/>
  <c r="AB1883" i="64" l="1"/>
  <c r="D1883" i="64"/>
  <c r="J1883" i="64"/>
  <c r="V1887" i="64"/>
  <c r="V1888" i="64" s="1"/>
  <c r="AE1883" i="64"/>
  <c r="AF1883" i="64" s="1"/>
  <c r="AG1885" i="64" s="1"/>
  <c r="Q1885" i="64" l="1"/>
  <c r="P1885" i="64"/>
  <c r="N1889" i="64"/>
  <c r="O1889" i="64"/>
  <c r="K1883" i="64"/>
  <c r="AS1883" i="64"/>
  <c r="AQ1883" i="64" l="1"/>
  <c r="AQ1884" i="64" s="1"/>
  <c r="AQ1885" i="64" s="1"/>
  <c r="AQ1886" i="64" s="1"/>
  <c r="AR1883" i="64"/>
  <c r="AJ1883" i="64"/>
  <c r="L1883" i="64"/>
  <c r="H1883" i="64"/>
  <c r="Y1884" i="64"/>
  <c r="F1883" i="64"/>
  <c r="AH1883" i="64" l="1"/>
  <c r="I1883" i="64"/>
  <c r="AW1883" i="64"/>
  <c r="AI1883" i="64"/>
  <c r="AK1883" i="64" l="1"/>
  <c r="AA1884" i="64" s="1"/>
  <c r="AA1885" i="64" s="1"/>
  <c r="E1883" i="64"/>
  <c r="C1884" i="64" s="1"/>
  <c r="G1884" i="64" s="1"/>
  <c r="M1884" i="64" l="1"/>
  <c r="D1884" i="64" s="1"/>
  <c r="AA1886" i="64"/>
  <c r="AC1884" i="64"/>
  <c r="J1884" i="64" l="1"/>
  <c r="AB1884" i="64"/>
  <c r="AE1884" i="64"/>
  <c r="AA1887" i="64"/>
  <c r="K1884" i="64"/>
  <c r="AR1884" i="64" s="1"/>
  <c r="AR1885" i="64" s="1"/>
  <c r="AR1886" i="64" s="1"/>
  <c r="AS1884" i="64"/>
  <c r="F1884" i="64" l="1"/>
  <c r="Y1885" i="64"/>
  <c r="M1885" i="64" s="1"/>
  <c r="AA1888" i="64"/>
  <c r="T1884" i="64"/>
  <c r="AV1885" i="64" s="1"/>
  <c r="AV1886" i="64" s="1"/>
  <c r="AV1887" i="64" s="1"/>
  <c r="AV1888" i="64" s="1"/>
  <c r="AV1889" i="64" s="1"/>
  <c r="AJ1884" i="64"/>
  <c r="H1884" i="64"/>
  <c r="L1884" i="64"/>
  <c r="I1884" i="64" l="1"/>
  <c r="AH1884" i="64"/>
  <c r="AI1884" i="64"/>
  <c r="AW1884" i="64"/>
  <c r="AB1885" i="64"/>
  <c r="E1884" i="64" l="1"/>
  <c r="C1885" i="64" l="1"/>
  <c r="G1885" i="64" s="1"/>
  <c r="D1885" i="64"/>
  <c r="J1885" i="64"/>
  <c r="K1885" i="64" l="1"/>
  <c r="X1886" i="64" s="1"/>
  <c r="X1887" i="64" s="1"/>
  <c r="X1888" i="64" s="1"/>
  <c r="X1889" i="64" s="1"/>
  <c r="X1890" i="64" s="1"/>
  <c r="AC1885" i="64"/>
  <c r="AS1885" i="64"/>
  <c r="Y1886" i="64" l="1"/>
  <c r="M1886" i="64" s="1"/>
  <c r="AW1885" i="64"/>
  <c r="L1885" i="64"/>
  <c r="H1885" i="64"/>
  <c r="AJ1885" i="64"/>
  <c r="AE1885" i="64"/>
  <c r="F1885" i="64"/>
  <c r="AI1885" i="64" l="1"/>
  <c r="AH1885" i="64"/>
  <c r="I1885" i="64"/>
  <c r="E1885" i="64" l="1"/>
  <c r="C1886" i="64" l="1"/>
  <c r="G1886" i="64" s="1"/>
  <c r="W1886" i="64" s="1"/>
  <c r="W1887" i="64" s="1"/>
  <c r="W1888" i="64" s="1"/>
  <c r="W1889" i="64" s="1"/>
  <c r="J1886" i="64"/>
  <c r="D1886" i="64"/>
  <c r="K1886" i="64" l="1"/>
  <c r="AN1892" i="64"/>
  <c r="T1892" i="64" s="1"/>
  <c r="T1893" i="64" s="1"/>
  <c r="AS1886" i="64"/>
  <c r="AC1886" i="64"/>
  <c r="AB1886" i="64" l="1"/>
  <c r="AE1886" i="64"/>
  <c r="Y1887" i="64"/>
  <c r="AW1886" i="64"/>
  <c r="AJ1886" i="64"/>
  <c r="L1886" i="64"/>
  <c r="H1886" i="64"/>
  <c r="AR1887" i="64" s="1"/>
  <c r="F1886" i="64"/>
  <c r="M1887" i="64" l="1"/>
  <c r="AO1887" i="64"/>
  <c r="AP1887" i="64"/>
  <c r="AH1886" i="64"/>
  <c r="I1886" i="64"/>
  <c r="AI1886" i="64"/>
  <c r="AT1890" i="64"/>
  <c r="AU1890" i="64"/>
  <c r="Z1890" i="64"/>
  <c r="R1888" i="64" l="1"/>
  <c r="R1889" i="64" s="1"/>
  <c r="R1890" i="64" s="1"/>
  <c r="R1891" i="64" s="1"/>
  <c r="R1892" i="64" s="1"/>
  <c r="AB1887" i="64"/>
  <c r="E1886" i="64"/>
  <c r="S1892" i="64" l="1"/>
  <c r="S1893" i="64" s="1"/>
  <c r="C1887" i="64"/>
  <c r="G1887" i="64" s="1"/>
  <c r="J1887" i="64"/>
  <c r="AC1887" i="64" l="1"/>
  <c r="K1887" i="64"/>
  <c r="L1887" i="64" l="1"/>
  <c r="AJ1887" i="64"/>
  <c r="D1887" i="64"/>
  <c r="AQ1887" i="64" s="1"/>
  <c r="AE1887" i="64"/>
  <c r="H1887" i="64" l="1"/>
  <c r="AH1887" i="64" s="1"/>
  <c r="AI1887" i="64"/>
  <c r="AL1887" i="64" s="1"/>
  <c r="AM1887" i="64" s="1"/>
  <c r="F1887" i="64"/>
  <c r="U1888" i="64" s="1"/>
  <c r="U1889" i="64" s="1"/>
  <c r="U1890" i="64" s="1"/>
  <c r="U1891" i="64" s="1"/>
  <c r="U1892" i="64" s="1"/>
  <c r="I1887" i="64"/>
  <c r="AS1887" i="64"/>
  <c r="Y1888" i="64" l="1"/>
  <c r="M1888" i="64" s="1"/>
  <c r="AW1887" i="64"/>
  <c r="E1887" i="64"/>
  <c r="C1888" i="64" s="1"/>
  <c r="G1888" i="64" s="1"/>
  <c r="AC1888" i="64" s="1"/>
  <c r="V1892" i="64" l="1"/>
  <c r="V1893" i="64" s="1"/>
  <c r="AB1888" i="64"/>
  <c r="D1888" i="64"/>
  <c r="J1888" i="64"/>
  <c r="AE1888" i="64"/>
  <c r="AF1888" i="64" s="1"/>
  <c r="AG1890" i="64" s="1"/>
  <c r="K1888" i="64" l="1"/>
  <c r="AS1888" i="64"/>
  <c r="P1890" i="64"/>
  <c r="Q1890" i="64"/>
  <c r="N1894" i="64"/>
  <c r="O1894" i="64"/>
  <c r="AQ1888" i="64" l="1"/>
  <c r="AQ1889" i="64" s="1"/>
  <c r="AQ1890" i="64" s="1"/>
  <c r="AQ1891" i="64" s="1"/>
  <c r="AR1888" i="64"/>
  <c r="Y1889" i="64"/>
  <c r="L1888" i="64"/>
  <c r="AJ1888" i="64"/>
  <c r="H1888" i="64"/>
  <c r="F1888" i="64"/>
  <c r="AH1888" i="64" l="1"/>
  <c r="AI1888" i="64"/>
  <c r="I1888" i="64"/>
  <c r="AW1888" i="64"/>
  <c r="AK1888" i="64" l="1"/>
  <c r="AA1889" i="64" s="1"/>
  <c r="AA1890" i="64" s="1"/>
  <c r="E1888" i="64"/>
  <c r="C1889" i="64" s="1"/>
  <c r="G1889" i="64" s="1"/>
  <c r="M1889" i="64" l="1"/>
  <c r="AB1889" i="64" s="1"/>
  <c r="AA1891" i="64"/>
  <c r="AC1889" i="64"/>
  <c r="J1889" i="64" l="1"/>
  <c r="K1889" i="64" s="1"/>
  <c r="AR1889" i="64" s="1"/>
  <c r="AR1890" i="64" s="1"/>
  <c r="AR1891" i="64" s="1"/>
  <c r="D1889" i="64"/>
  <c r="AS1889" i="64" s="1"/>
  <c r="AE1889" i="64"/>
  <c r="AA1892" i="64"/>
  <c r="Y1890" i="64" l="1"/>
  <c r="M1890" i="64" s="1"/>
  <c r="AA1893" i="64"/>
  <c r="T1889" i="64"/>
  <c r="AV1890" i="64" s="1"/>
  <c r="AV1891" i="64" s="1"/>
  <c r="AV1892" i="64" s="1"/>
  <c r="AV1893" i="64" s="1"/>
  <c r="AV1894" i="64" s="1"/>
  <c r="H1889" i="64"/>
  <c r="AJ1889" i="64"/>
  <c r="L1889" i="64"/>
  <c r="F1889" i="64"/>
  <c r="AH1889" i="64" l="1"/>
  <c r="AI1889" i="64"/>
  <c r="AW1889" i="64"/>
  <c r="I1889" i="64"/>
  <c r="AB1890" i="64"/>
  <c r="E1889" i="64" l="1"/>
  <c r="C1890" i="64" l="1"/>
  <c r="G1890" i="64" s="1"/>
  <c r="D1890" i="64"/>
  <c r="J1890" i="64"/>
  <c r="K1890" i="64" l="1"/>
  <c r="X1891" i="64" s="1"/>
  <c r="X1892" i="64" s="1"/>
  <c r="X1893" i="64" s="1"/>
  <c r="X1894" i="64" s="1"/>
  <c r="X1895" i="64" s="1"/>
  <c r="AC1890" i="64"/>
  <c r="AS1890" i="64"/>
  <c r="F1890" i="64" l="1"/>
  <c r="AE1890" i="64"/>
  <c r="Y1891" i="64"/>
  <c r="M1891" i="64" s="1"/>
  <c r="AW1890" i="64"/>
  <c r="L1890" i="64"/>
  <c r="H1890" i="64"/>
  <c r="AJ1890" i="64"/>
  <c r="AH1890" i="64" l="1"/>
  <c r="AI1890" i="64"/>
  <c r="I1890" i="64"/>
  <c r="E1890" i="64" l="1"/>
  <c r="C1891" i="64" l="1"/>
  <c r="G1891" i="64" s="1"/>
  <c r="W1891" i="64" s="1"/>
  <c r="W1892" i="64" s="1"/>
  <c r="W1893" i="64" s="1"/>
  <c r="W1894" i="64" s="1"/>
  <c r="J1891" i="64"/>
  <c r="D1891" i="64"/>
  <c r="K1891" i="64" l="1"/>
  <c r="AN1897" i="64"/>
  <c r="T1897" i="64" s="1"/>
  <c r="T1898" i="64" s="1"/>
  <c r="AC1891" i="64"/>
  <c r="AS1891" i="64"/>
  <c r="Y1892" i="64" l="1"/>
  <c r="AW1891" i="64"/>
  <c r="AE1891" i="64"/>
  <c r="AB1891" i="64"/>
  <c r="H1891" i="64"/>
  <c r="AR1892" i="64" s="1"/>
  <c r="L1891" i="64"/>
  <c r="AJ1891" i="64"/>
  <c r="F1891" i="64"/>
  <c r="M1892" i="64" l="1"/>
  <c r="AO1892" i="64"/>
  <c r="AU1895" i="64"/>
  <c r="AT1895" i="64"/>
  <c r="Z1895" i="64"/>
  <c r="I1891" i="64"/>
  <c r="AI1891" i="64"/>
  <c r="AP1892" i="64"/>
  <c r="AH1891" i="64"/>
  <c r="R1893" i="64" l="1"/>
  <c r="R1894" i="64" s="1"/>
  <c r="R1895" i="64" s="1"/>
  <c r="R1896" i="64" s="1"/>
  <c r="S1897" i="64" s="1"/>
  <c r="S1898" i="64" s="1"/>
  <c r="AB1892" i="64"/>
  <c r="E1891" i="64"/>
  <c r="C1892" i="64" s="1"/>
  <c r="G1892" i="64" s="1"/>
  <c r="R1897" i="64" l="1"/>
  <c r="AC1892" i="64"/>
  <c r="J1892" i="64"/>
  <c r="K1892" i="64" l="1"/>
  <c r="AE1892" i="64"/>
  <c r="L1892" i="64" l="1"/>
  <c r="AJ1892" i="64"/>
  <c r="D1892" i="64"/>
  <c r="AQ1892" i="64" s="1"/>
  <c r="H1892" i="64" l="1"/>
  <c r="AH1892" i="64" s="1"/>
  <c r="AI1892" i="64"/>
  <c r="AL1892" i="64" s="1"/>
  <c r="AM1892" i="64" s="1"/>
  <c r="F1892" i="64"/>
  <c r="U1893" i="64" s="1"/>
  <c r="U1894" i="64" s="1"/>
  <c r="U1895" i="64" s="1"/>
  <c r="U1896" i="64" s="1"/>
  <c r="U1897" i="64" s="1"/>
  <c r="I1892" i="64"/>
  <c r="AS1892" i="64"/>
  <c r="Y1893" i="64" l="1"/>
  <c r="M1893" i="64" s="1"/>
  <c r="AW1892" i="64"/>
  <c r="E1892" i="64"/>
  <c r="C1893" i="64" s="1"/>
  <c r="G1893" i="64" s="1"/>
  <c r="AC1893" i="64" s="1"/>
  <c r="V1897" i="64" l="1"/>
  <c r="V1898" i="64" s="1"/>
  <c r="AE1893" i="64"/>
  <c r="AF1893" i="64" s="1"/>
  <c r="AG1895" i="64" s="1"/>
  <c r="D1893" i="64"/>
  <c r="AS1893" i="64" s="1"/>
  <c r="AB1893" i="64"/>
  <c r="J1893" i="64"/>
  <c r="Y1894" i="64" l="1"/>
  <c r="Q1895" i="64"/>
  <c r="P1895" i="64"/>
  <c r="K1893" i="64"/>
  <c r="N1899" i="64"/>
  <c r="O1899" i="64"/>
  <c r="AR1893" i="64" l="1"/>
  <c r="AQ1893" i="64"/>
  <c r="AQ1894" i="64" s="1"/>
  <c r="AQ1895" i="64" s="1"/>
  <c r="AQ1896" i="64" s="1"/>
  <c r="F1893" i="64"/>
  <c r="L1893" i="64"/>
  <c r="AJ1893" i="64"/>
  <c r="H1893" i="64"/>
  <c r="AW1893" i="64" l="1"/>
  <c r="AH1893" i="64"/>
  <c r="AI1893" i="64"/>
  <c r="I1893" i="64"/>
  <c r="AK1893" i="64" l="1"/>
  <c r="M1894" i="64" s="1"/>
  <c r="E1893" i="64"/>
  <c r="C1894" i="64" s="1"/>
  <c r="G1894" i="64" s="1"/>
  <c r="AA1894" i="64"/>
  <c r="AA1895" i="64" l="1"/>
  <c r="AB1894" i="64"/>
  <c r="D1894" i="64"/>
  <c r="J1894" i="64"/>
  <c r="AC1894" i="64"/>
  <c r="AE1894" i="64" l="1"/>
  <c r="K1894" i="64"/>
  <c r="AR1894" i="64" s="1"/>
  <c r="AR1895" i="64" s="1"/>
  <c r="AR1896" i="64" s="1"/>
  <c r="AA1896" i="64"/>
  <c r="AS1894" i="64"/>
  <c r="Y1895" i="64" l="1"/>
  <c r="M1895" i="64" s="1"/>
  <c r="AA1897" i="64"/>
  <c r="T1894" i="64"/>
  <c r="AV1895" i="64" s="1"/>
  <c r="AV1896" i="64" s="1"/>
  <c r="AV1897" i="64" s="1"/>
  <c r="AV1898" i="64" s="1"/>
  <c r="AV1899" i="64" s="1"/>
  <c r="L1894" i="64"/>
  <c r="H1894" i="64"/>
  <c r="AJ1894" i="64"/>
  <c r="F1894" i="64"/>
  <c r="AH1894" i="64" l="1"/>
  <c r="I1894" i="64"/>
  <c r="AW1894" i="64"/>
  <c r="AA1898" i="64"/>
  <c r="AI1894" i="64"/>
  <c r="AB1895" i="64"/>
  <c r="E1894" i="64" l="1"/>
  <c r="C1895" i="64" l="1"/>
  <c r="G1895" i="64" s="1"/>
  <c r="D1895" i="64"/>
  <c r="J1895" i="64"/>
  <c r="K1895" i="64" l="1"/>
  <c r="X1896" i="64" s="1"/>
  <c r="X1897" i="64" s="1"/>
  <c r="X1898" i="64" s="1"/>
  <c r="X1899" i="64" s="1"/>
  <c r="X1900" i="64" s="1"/>
  <c r="AC1895" i="64"/>
  <c r="AS1895" i="64"/>
  <c r="Y1896" i="64" l="1"/>
  <c r="M1896" i="64" s="1"/>
  <c r="AW1895" i="64"/>
  <c r="AE1895" i="64"/>
  <c r="AJ1895" i="64"/>
  <c r="H1895" i="64"/>
  <c r="L1895" i="64"/>
  <c r="F1895" i="64"/>
  <c r="I1895" i="64" l="1"/>
  <c r="AH1895" i="64"/>
  <c r="AI1895" i="64"/>
  <c r="E1895" i="64" l="1"/>
  <c r="C1896" i="64" l="1"/>
  <c r="G1896" i="64" s="1"/>
  <c r="W1896" i="64" s="1"/>
  <c r="W1897" i="64" s="1"/>
  <c r="W1898" i="64" s="1"/>
  <c r="W1899" i="64" s="1"/>
  <c r="J1896" i="64"/>
  <c r="D1896" i="64"/>
  <c r="K1896" i="64" l="1"/>
  <c r="AN1902" i="64"/>
  <c r="T1902" i="64" s="1"/>
  <c r="T1903" i="64" s="1"/>
  <c r="AS1896" i="64"/>
  <c r="AC1896" i="64"/>
  <c r="AB1896" i="64" l="1"/>
  <c r="AE1896" i="64"/>
  <c r="Y1897" i="64"/>
  <c r="AW1896" i="64"/>
  <c r="L1896" i="64"/>
  <c r="H1896" i="64"/>
  <c r="AR1897" i="64" s="1"/>
  <c r="AJ1896" i="64"/>
  <c r="F1896" i="64"/>
  <c r="M1897" i="64" l="1"/>
  <c r="AO1897" i="64"/>
  <c r="AI1896" i="64"/>
  <c r="AH1896" i="64"/>
  <c r="AP1897" i="64"/>
  <c r="I1896" i="64"/>
  <c r="AU1900" i="64"/>
  <c r="AT1900" i="64"/>
  <c r="Z1900" i="64"/>
  <c r="AB1897" i="64" l="1"/>
  <c r="R1898" i="64"/>
  <c r="R1899" i="64" s="1"/>
  <c r="R1900" i="64" s="1"/>
  <c r="R1901" i="64" s="1"/>
  <c r="S1902" i="64" s="1"/>
  <c r="S1903" i="64" s="1"/>
  <c r="E1896" i="64"/>
  <c r="R1902" i="64" l="1"/>
  <c r="C1897" i="64"/>
  <c r="G1897" i="64" s="1"/>
  <c r="J1897" i="64"/>
  <c r="AC1897" i="64" l="1"/>
  <c r="K1897" i="64"/>
  <c r="AJ1897" i="64" l="1"/>
  <c r="L1897" i="64"/>
  <c r="D1897" i="64"/>
  <c r="AQ1897" i="64" s="1"/>
  <c r="AE1897" i="64"/>
  <c r="F1897" i="64" l="1"/>
  <c r="U1898" i="64" s="1"/>
  <c r="U1899" i="64" s="1"/>
  <c r="U1900" i="64" s="1"/>
  <c r="U1901" i="64" s="1"/>
  <c r="U1902" i="64" s="1"/>
  <c r="AS1897" i="64"/>
  <c r="I1897" i="64"/>
  <c r="AI1897" i="64"/>
  <c r="AL1897" i="64" s="1"/>
  <c r="AM1897" i="64" s="1"/>
  <c r="H1897" i="64"/>
  <c r="AH1897" i="64" l="1"/>
  <c r="E1897" i="64"/>
  <c r="C1898" i="64" s="1"/>
  <c r="G1898" i="64" s="1"/>
  <c r="AC1898" i="64" s="1"/>
  <c r="Y1898" i="64"/>
  <c r="M1898" i="64" s="1"/>
  <c r="AW1897" i="64"/>
  <c r="AB1898" i="64" l="1"/>
  <c r="D1898" i="64"/>
  <c r="J1898" i="64"/>
  <c r="AE1898" i="64"/>
  <c r="AF1898" i="64" s="1"/>
  <c r="AG1900" i="64" s="1"/>
  <c r="V1902" i="64"/>
  <c r="V1903" i="64" s="1"/>
  <c r="N1904" i="64" l="1"/>
  <c r="O1904" i="64"/>
  <c r="K1898" i="64"/>
  <c r="AS1898" i="64"/>
  <c r="Q1900" i="64"/>
  <c r="P1900" i="64"/>
  <c r="AR1898" i="64" l="1"/>
  <c r="AQ1898" i="64"/>
  <c r="AQ1899" i="64" s="1"/>
  <c r="AQ1900" i="64" s="1"/>
  <c r="AQ1901" i="64" s="1"/>
  <c r="F1898" i="64"/>
  <c r="L1898" i="64"/>
  <c r="AJ1898" i="64"/>
  <c r="H1898" i="64"/>
  <c r="Y1899" i="64"/>
  <c r="AH1898" i="64" l="1"/>
  <c r="AI1898" i="64"/>
  <c r="AW1898" i="64"/>
  <c r="I1898" i="64"/>
  <c r="AK1898" i="64" l="1"/>
  <c r="AA1899" i="64" s="1"/>
  <c r="AA1900" i="64" s="1"/>
  <c r="M1899" i="64"/>
  <c r="E1898" i="64"/>
  <c r="C1899" i="64" s="1"/>
  <c r="G1899" i="64" s="1"/>
  <c r="AB1899" i="64" l="1"/>
  <c r="D1899" i="64"/>
  <c r="AS1899" i="64" s="1"/>
  <c r="J1899" i="64"/>
  <c r="AC1899" i="64"/>
  <c r="AA1901" i="64"/>
  <c r="Y1900" i="64" l="1"/>
  <c r="M1900" i="64" s="1"/>
  <c r="AE1899" i="64"/>
  <c r="K1899" i="64"/>
  <c r="AR1899" i="64" s="1"/>
  <c r="AR1900" i="64" s="1"/>
  <c r="AR1901" i="64" s="1"/>
  <c r="AA1902" i="64"/>
  <c r="F1899" i="64" l="1"/>
  <c r="T1899" i="64"/>
  <c r="AV1900" i="64" s="1"/>
  <c r="AV1901" i="64" s="1"/>
  <c r="AV1902" i="64" s="1"/>
  <c r="AV1903" i="64" s="1"/>
  <c r="AV1904" i="64" s="1"/>
  <c r="H1899" i="64"/>
  <c r="AJ1899" i="64"/>
  <c r="L1899" i="64"/>
  <c r="AA1903" i="64"/>
  <c r="AB1900" i="64"/>
  <c r="AI1899" i="64" l="1"/>
  <c r="AW1899" i="64"/>
  <c r="I1899" i="64"/>
  <c r="AH1899" i="64"/>
  <c r="E1899" i="64" l="1"/>
  <c r="C1900" i="64" l="1"/>
  <c r="G1900" i="64" s="1"/>
  <c r="D1900" i="64"/>
  <c r="J1900" i="64"/>
  <c r="K1900" i="64" l="1"/>
  <c r="X1901" i="64" s="1"/>
  <c r="X1902" i="64" s="1"/>
  <c r="X1903" i="64" s="1"/>
  <c r="X1904" i="64" s="1"/>
  <c r="X1905" i="64" s="1"/>
  <c r="AS1900" i="64"/>
  <c r="AC1900" i="64"/>
  <c r="F1900" i="64" l="1"/>
  <c r="AE1900" i="64"/>
  <c r="Y1901" i="64"/>
  <c r="M1901" i="64" s="1"/>
  <c r="AW1900" i="64"/>
  <c r="H1900" i="64"/>
  <c r="AJ1900" i="64"/>
  <c r="L1900" i="64"/>
  <c r="AI1900" i="64" l="1"/>
  <c r="I1900" i="64"/>
  <c r="AH1900" i="64"/>
  <c r="E1900" i="64" l="1"/>
  <c r="C1901" i="64" l="1"/>
  <c r="G1901" i="64" s="1"/>
  <c r="W1901" i="64" s="1"/>
  <c r="W1902" i="64" s="1"/>
  <c r="W1903" i="64" s="1"/>
  <c r="W1904" i="64" s="1"/>
  <c r="D1901" i="64"/>
  <c r="J1901" i="64"/>
  <c r="K1901" i="64" l="1"/>
  <c r="F1901" i="64" s="1"/>
  <c r="AN1907" i="64"/>
  <c r="T1907" i="64" s="1"/>
  <c r="T1908" i="64" s="1"/>
  <c r="AC1901" i="64"/>
  <c r="AS1901" i="64"/>
  <c r="Y1902" i="64" l="1"/>
  <c r="AW1901" i="64"/>
  <c r="AE1901" i="64"/>
  <c r="AB1901" i="64"/>
  <c r="AJ1901" i="64"/>
  <c r="H1901" i="64"/>
  <c r="AR1902" i="64" s="1"/>
  <c r="L1901" i="64"/>
  <c r="M1902" i="64" l="1"/>
  <c r="AO1902" i="64"/>
  <c r="AT1905" i="64"/>
  <c r="AU1905" i="64"/>
  <c r="Z1905" i="64"/>
  <c r="I1901" i="64"/>
  <c r="AH1901" i="64"/>
  <c r="AP1902" i="64"/>
  <c r="AI1901" i="64"/>
  <c r="R1903" i="64" l="1"/>
  <c r="R1904" i="64" s="1"/>
  <c r="R1905" i="64" s="1"/>
  <c r="R1906" i="64" s="1"/>
  <c r="S1907" i="64" s="1"/>
  <c r="S1908" i="64" s="1"/>
  <c r="E1901" i="64"/>
  <c r="C1902" i="64" s="1"/>
  <c r="G1902" i="64" s="1"/>
  <c r="AB1902" i="64"/>
  <c r="J1902" i="64" l="1"/>
  <c r="K1902" i="64" s="1"/>
  <c r="R1907" i="64"/>
  <c r="AC1902" i="64"/>
  <c r="AE1902" i="64" l="1"/>
  <c r="AJ1902" i="64"/>
  <c r="L1902" i="64"/>
  <c r="D1902" i="64"/>
  <c r="AQ1902" i="64" s="1"/>
  <c r="F1902" i="64" l="1"/>
  <c r="U1903" i="64" s="1"/>
  <c r="U1904" i="64" s="1"/>
  <c r="U1905" i="64" s="1"/>
  <c r="U1906" i="64" s="1"/>
  <c r="U1907" i="64" s="1"/>
  <c r="I1902" i="64"/>
  <c r="AS1902" i="64"/>
  <c r="H1902" i="64"/>
  <c r="AI1902" i="64"/>
  <c r="AL1902" i="64" s="1"/>
  <c r="AM1902" i="64" s="1"/>
  <c r="AH1902" i="64" l="1"/>
  <c r="Y1903" i="64"/>
  <c r="M1903" i="64" s="1"/>
  <c r="AW1902" i="64"/>
  <c r="E1902" i="64"/>
  <c r="C1903" i="64" s="1"/>
  <c r="G1903" i="64" s="1"/>
  <c r="AC1903" i="64" s="1"/>
  <c r="AE1903" i="64" l="1"/>
  <c r="AF1903" i="64" s="1"/>
  <c r="AG1905" i="64" s="1"/>
  <c r="AB1903" i="64"/>
  <c r="D1903" i="64"/>
  <c r="J1903" i="64"/>
  <c r="V1907" i="64"/>
  <c r="V1908" i="64" s="1"/>
  <c r="K1903" i="64" l="1"/>
  <c r="F1903" i="64"/>
  <c r="P1905" i="64"/>
  <c r="Q1905" i="64"/>
  <c r="AS1903" i="64"/>
  <c r="N1909" i="64"/>
  <c r="O1909" i="64"/>
  <c r="AQ1903" i="64" l="1"/>
  <c r="AQ1904" i="64" s="1"/>
  <c r="AQ1905" i="64" s="1"/>
  <c r="AQ1906" i="64" s="1"/>
  <c r="AR1903" i="64"/>
  <c r="Y1904" i="64"/>
  <c r="L1903" i="64"/>
  <c r="AJ1903" i="64"/>
  <c r="H1903" i="64"/>
  <c r="AH1903" i="64" l="1"/>
  <c r="AI1903" i="64"/>
  <c r="I1903" i="64"/>
  <c r="AW1903" i="64"/>
  <c r="AK1903" i="64" l="1"/>
  <c r="AA1904" i="64" s="1"/>
  <c r="AA1905" i="64" s="1"/>
  <c r="M1904" i="64"/>
  <c r="E1903" i="64"/>
  <c r="C1904" i="64" s="1"/>
  <c r="G1904" i="64" s="1"/>
  <c r="AA1906" i="64" l="1"/>
  <c r="D1904" i="64"/>
  <c r="AB1904" i="64"/>
  <c r="J1904" i="64"/>
  <c r="AC1904" i="64"/>
  <c r="AE1904" i="64" l="1"/>
  <c r="K1904" i="64"/>
  <c r="AR1904" i="64" s="1"/>
  <c r="AR1905" i="64" s="1"/>
  <c r="AR1906" i="64" s="1"/>
  <c r="AA1907" i="64"/>
  <c r="AS1904" i="64"/>
  <c r="F1904" i="64" l="1"/>
  <c r="AA1908" i="64"/>
  <c r="Y1905" i="64"/>
  <c r="M1905" i="64" s="1"/>
  <c r="T1904" i="64"/>
  <c r="AV1905" i="64" s="1"/>
  <c r="AV1906" i="64" s="1"/>
  <c r="AV1907" i="64" s="1"/>
  <c r="AV1908" i="64" s="1"/>
  <c r="AV1909" i="64" s="1"/>
  <c r="H1904" i="64"/>
  <c r="AJ1904" i="64"/>
  <c r="L1904" i="64"/>
  <c r="AW1904" i="64" l="1"/>
  <c r="AI1904" i="64"/>
  <c r="AH1904" i="64"/>
  <c r="AB1905" i="64"/>
  <c r="I1904" i="64"/>
  <c r="E1904" i="64" l="1"/>
  <c r="C1905" i="64" l="1"/>
  <c r="G1905" i="64" s="1"/>
  <c r="D1905" i="64"/>
  <c r="J1905" i="64"/>
  <c r="K1905" i="64" l="1"/>
  <c r="X1906" i="64" s="1"/>
  <c r="X1907" i="64" s="1"/>
  <c r="X1908" i="64" s="1"/>
  <c r="X1909" i="64" s="1"/>
  <c r="X1910" i="64" s="1"/>
  <c r="AC1905" i="64"/>
  <c r="AS1905" i="64"/>
  <c r="Y1906" i="64" l="1"/>
  <c r="M1906" i="64" s="1"/>
  <c r="AW1905" i="64"/>
  <c r="L1905" i="64"/>
  <c r="AJ1905" i="64"/>
  <c r="H1905" i="64"/>
  <c r="AE1905" i="64"/>
  <c r="F1905" i="64"/>
  <c r="AI1905" i="64" l="1"/>
  <c r="AH1905" i="64"/>
  <c r="I1905" i="64"/>
  <c r="E1905" i="64" l="1"/>
  <c r="C1906" i="64" l="1"/>
  <c r="G1906" i="64" s="1"/>
  <c r="W1906" i="64" s="1"/>
  <c r="W1907" i="64" s="1"/>
  <c r="W1908" i="64" s="1"/>
  <c r="W1909" i="64" s="1"/>
  <c r="D1906" i="64"/>
  <c r="J1906" i="64"/>
  <c r="K1906" i="64" l="1"/>
  <c r="AN1912" i="64"/>
  <c r="T1912" i="64" s="1"/>
  <c r="T1913" i="64" s="1"/>
  <c r="AS1906" i="64"/>
  <c r="AC1906" i="64"/>
  <c r="AE1906" i="64" l="1"/>
  <c r="Y1907" i="64"/>
  <c r="AW1906" i="64"/>
  <c r="AB1906" i="64"/>
  <c r="AJ1906" i="64"/>
  <c r="H1906" i="64"/>
  <c r="AR1907" i="64" s="1"/>
  <c r="L1906" i="64"/>
  <c r="F1906" i="64"/>
  <c r="M1907" i="64" l="1"/>
  <c r="AO1907" i="64"/>
  <c r="Z1910" i="64"/>
  <c r="AU1910" i="64"/>
  <c r="AT1910" i="64"/>
  <c r="I1906" i="64"/>
  <c r="AH1906" i="64"/>
  <c r="AP1907" i="64"/>
  <c r="AI1906" i="64"/>
  <c r="AB1907" i="64" l="1"/>
  <c r="R1908" i="64"/>
  <c r="R1909" i="64" s="1"/>
  <c r="R1910" i="64" s="1"/>
  <c r="R1911" i="64" s="1"/>
  <c r="R1912" i="64" s="1"/>
  <c r="E1906" i="64"/>
  <c r="S1912" i="64" l="1"/>
  <c r="S1913" i="64" s="1"/>
  <c r="C1907" i="64"/>
  <c r="G1907" i="64" s="1"/>
  <c r="J1907" i="64"/>
  <c r="K1907" i="64" l="1"/>
  <c r="AC1907" i="64"/>
  <c r="AE1907" i="64" l="1"/>
  <c r="AJ1907" i="64"/>
  <c r="L1907" i="64"/>
  <c r="D1907" i="64"/>
  <c r="AQ1907" i="64" s="1"/>
  <c r="F1907" i="64" l="1"/>
  <c r="U1908" i="64" s="1"/>
  <c r="U1909" i="64" s="1"/>
  <c r="U1910" i="64" s="1"/>
  <c r="U1911" i="64" s="1"/>
  <c r="U1912" i="64" s="1"/>
  <c r="AS1907" i="64"/>
  <c r="I1907" i="64"/>
  <c r="H1907" i="64"/>
  <c r="AI1907" i="64"/>
  <c r="AL1907" i="64" s="1"/>
  <c r="AM1907" i="64" s="1"/>
  <c r="AH1907" i="64" l="1"/>
  <c r="E1907" i="64"/>
  <c r="C1908" i="64" s="1"/>
  <c r="G1908" i="64" s="1"/>
  <c r="AC1908" i="64" s="1"/>
  <c r="Y1908" i="64"/>
  <c r="M1908" i="64" s="1"/>
  <c r="AW1907" i="64"/>
  <c r="AE1908" i="64" l="1"/>
  <c r="AF1908" i="64" s="1"/>
  <c r="AG1910" i="64" s="1"/>
  <c r="D1908" i="64"/>
  <c r="AB1908" i="64"/>
  <c r="J1908" i="64"/>
  <c r="V1912" i="64"/>
  <c r="V1913" i="64" s="1"/>
  <c r="AS1908" i="64" l="1"/>
  <c r="K1908" i="64"/>
  <c r="P1910" i="64"/>
  <c r="Q1910" i="64"/>
  <c r="N1914" i="64"/>
  <c r="O1914" i="64"/>
  <c r="AQ1908" i="64" l="1"/>
  <c r="AQ1909" i="64" s="1"/>
  <c r="AQ1910" i="64" s="1"/>
  <c r="AQ1911" i="64" s="1"/>
  <c r="AR1908" i="64"/>
  <c r="L1908" i="64"/>
  <c r="AJ1908" i="64"/>
  <c r="H1908" i="64"/>
  <c r="Y1909" i="64"/>
  <c r="F1908" i="64"/>
  <c r="AW1908" i="64" l="1"/>
  <c r="I1908" i="64"/>
  <c r="AI1908" i="64"/>
  <c r="AH1908" i="64"/>
  <c r="AK1908" i="64" l="1"/>
  <c r="AA1909" i="64" s="1"/>
  <c r="AA1910" i="64" s="1"/>
  <c r="M1909" i="64"/>
  <c r="E1908" i="64"/>
  <c r="C1909" i="64" s="1"/>
  <c r="G1909" i="64" s="1"/>
  <c r="AB1909" i="64" l="1"/>
  <c r="D1909" i="64"/>
  <c r="J1909" i="64"/>
  <c r="AA1911" i="64"/>
  <c r="AC1909" i="64"/>
  <c r="AA1912" i="64" l="1"/>
  <c r="AE1909" i="64"/>
  <c r="K1909" i="64"/>
  <c r="AR1909" i="64" s="1"/>
  <c r="AR1910" i="64" s="1"/>
  <c r="AR1911" i="64" s="1"/>
  <c r="AS1909" i="64"/>
  <c r="F1909" i="64" l="1"/>
  <c r="AA1913" i="64"/>
  <c r="Y1910" i="64"/>
  <c r="M1910" i="64" s="1"/>
  <c r="T1909" i="64"/>
  <c r="AV1910" i="64" s="1"/>
  <c r="AV1911" i="64" s="1"/>
  <c r="AV1912" i="64" s="1"/>
  <c r="AV1913" i="64" s="1"/>
  <c r="AV1914" i="64" s="1"/>
  <c r="H1909" i="64"/>
  <c r="AJ1909" i="64"/>
  <c r="L1909" i="64"/>
  <c r="AI1909" i="64" l="1"/>
  <c r="AH1909" i="64"/>
  <c r="AW1909" i="64"/>
  <c r="AB1910" i="64"/>
  <c r="I1909" i="64"/>
  <c r="E1909" i="64" l="1"/>
  <c r="C1910" i="64" l="1"/>
  <c r="G1910" i="64" s="1"/>
  <c r="D1910" i="64"/>
  <c r="J1910" i="64"/>
  <c r="K1910" i="64" l="1"/>
  <c r="AC1910" i="64"/>
  <c r="AS1910" i="64"/>
  <c r="F1910" i="64" l="1"/>
  <c r="X1911" i="64"/>
  <c r="X1912" i="64" s="1"/>
  <c r="X1913" i="64" s="1"/>
  <c r="X1914" i="64" s="1"/>
  <c r="X1915" i="64" s="1"/>
  <c r="AE1910" i="64"/>
  <c r="Y1911" i="64"/>
  <c r="M1911" i="64" s="1"/>
  <c r="AW1910" i="64"/>
  <c r="AJ1910" i="64"/>
  <c r="H1910" i="64"/>
  <c r="L1910" i="64"/>
  <c r="I1910" i="64" l="1"/>
  <c r="AH1910" i="64"/>
  <c r="AI1910" i="64"/>
  <c r="E1910" i="64" l="1"/>
  <c r="C1911" i="64" l="1"/>
  <c r="G1911" i="64" s="1"/>
  <c r="W1911" i="64" s="1"/>
  <c r="W1912" i="64" s="1"/>
  <c r="W1913" i="64" s="1"/>
  <c r="W1914" i="64" s="1"/>
  <c r="D1911" i="64"/>
  <c r="J1911" i="64"/>
  <c r="K1911" i="64" l="1"/>
  <c r="AN1917" i="64"/>
  <c r="T1917" i="64" s="1"/>
  <c r="T1918" i="64" s="1"/>
  <c r="AC1911" i="64"/>
  <c r="AS1911" i="64"/>
  <c r="Y1912" i="64" l="1"/>
  <c r="AW1911" i="64"/>
  <c r="AE1911" i="64"/>
  <c r="AB1911" i="64"/>
  <c r="L1911" i="64"/>
  <c r="AJ1911" i="64"/>
  <c r="H1911" i="64"/>
  <c r="AR1912" i="64" s="1"/>
  <c r="F1911" i="64"/>
  <c r="M1912" i="64" l="1"/>
  <c r="AO1912" i="64"/>
  <c r="AU1915" i="64"/>
  <c r="Z1915" i="64"/>
  <c r="AT1915" i="64"/>
  <c r="AH1911" i="64"/>
  <c r="AP1912" i="64"/>
  <c r="AI1911" i="64"/>
  <c r="I1911" i="64"/>
  <c r="R1913" i="64" l="1"/>
  <c r="R1914" i="64" s="1"/>
  <c r="R1915" i="64" s="1"/>
  <c r="R1916" i="64" s="1"/>
  <c r="S1917" i="64" s="1"/>
  <c r="S1918" i="64" s="1"/>
  <c r="AB1912" i="64"/>
  <c r="E1911" i="64"/>
  <c r="C1912" i="64" s="1"/>
  <c r="G1912" i="64" s="1"/>
  <c r="R1917" i="64" l="1"/>
  <c r="J1912" i="64"/>
  <c r="AC1912" i="64"/>
  <c r="K1912" i="64" l="1"/>
  <c r="AE1912" i="64"/>
  <c r="AJ1912" i="64" l="1"/>
  <c r="L1912" i="64"/>
  <c r="D1912" i="64"/>
  <c r="AQ1912" i="64" s="1"/>
  <c r="F1912" i="64" l="1"/>
  <c r="U1913" i="64" s="1"/>
  <c r="U1914" i="64" s="1"/>
  <c r="U1915" i="64" s="1"/>
  <c r="U1916" i="64" s="1"/>
  <c r="U1917" i="64" s="1"/>
  <c r="I1912" i="64"/>
  <c r="AS1912" i="64"/>
  <c r="AI1912" i="64"/>
  <c r="AL1912" i="64" s="1"/>
  <c r="AM1912" i="64" s="1"/>
  <c r="H1912" i="64"/>
  <c r="AH1912" i="64" l="1"/>
  <c r="Y1913" i="64"/>
  <c r="M1913" i="64" s="1"/>
  <c r="AW1912" i="64"/>
  <c r="E1912" i="64"/>
  <c r="C1913" i="64" s="1"/>
  <c r="G1913" i="64" s="1"/>
  <c r="AC1913" i="64" s="1"/>
  <c r="D1913" i="64" l="1"/>
  <c r="AB1913" i="64"/>
  <c r="J1913" i="64"/>
  <c r="AE1913" i="64"/>
  <c r="AF1913" i="64" s="1"/>
  <c r="AG1915" i="64" s="1"/>
  <c r="V1917" i="64"/>
  <c r="V1918" i="64" s="1"/>
  <c r="P1915" i="64" l="1"/>
  <c r="Q1915" i="64"/>
  <c r="AS1913" i="64"/>
  <c r="K1913" i="64"/>
  <c r="N1919" i="64"/>
  <c r="O1919" i="64"/>
  <c r="AQ1913" i="64" l="1"/>
  <c r="AQ1914" i="64" s="1"/>
  <c r="AQ1915" i="64" s="1"/>
  <c r="AQ1916" i="64" s="1"/>
  <c r="AR1913" i="64"/>
  <c r="L1913" i="64"/>
  <c r="AJ1913" i="64"/>
  <c r="H1913" i="64"/>
  <c r="Y1914" i="64"/>
  <c r="F1913" i="64"/>
  <c r="I1913" i="64" l="1"/>
  <c r="AW1913" i="64"/>
  <c r="AH1913" i="64"/>
  <c r="AI1913" i="64"/>
  <c r="AK1913" i="64" l="1"/>
  <c r="AA1914" i="64" s="1"/>
  <c r="AA1915" i="64" s="1"/>
  <c r="M1914" i="64"/>
  <c r="E1913" i="64"/>
  <c r="C1914" i="64" s="1"/>
  <c r="G1914" i="64" s="1"/>
  <c r="AB1914" i="64" l="1"/>
  <c r="J1914" i="64"/>
  <c r="K1914" i="64" s="1"/>
  <c r="AR1914" i="64" s="1"/>
  <c r="AR1915" i="64" s="1"/>
  <c r="AR1916" i="64" s="1"/>
  <c r="D1914" i="64"/>
  <c r="AS1914" i="64" s="1"/>
  <c r="AA1916" i="64"/>
  <c r="AC1914" i="64"/>
  <c r="T1914" i="64" l="1"/>
  <c r="AV1915" i="64" s="1"/>
  <c r="AV1916" i="64" s="1"/>
  <c r="AV1917" i="64" s="1"/>
  <c r="AV1918" i="64" s="1"/>
  <c r="AV1919" i="64" s="1"/>
  <c r="H1914" i="64"/>
  <c r="L1914" i="64"/>
  <c r="AJ1914" i="64"/>
  <c r="Y1915" i="64"/>
  <c r="M1915" i="64" s="1"/>
  <c r="AA1917" i="64"/>
  <c r="AE1914" i="64"/>
  <c r="F1914" i="64"/>
  <c r="AW1914" i="64" l="1"/>
  <c r="AB1915" i="64"/>
  <c r="AI1914" i="64"/>
  <c r="I1914" i="64"/>
  <c r="AH1914" i="64"/>
  <c r="AA1918" i="64"/>
  <c r="E1914" i="64" l="1"/>
  <c r="C1915" i="64" l="1"/>
  <c r="G1915" i="64" s="1"/>
  <c r="D1915" i="64"/>
  <c r="J1915" i="64"/>
  <c r="K1915" i="64" l="1"/>
  <c r="X1916" i="64" s="1"/>
  <c r="X1917" i="64" s="1"/>
  <c r="X1918" i="64" s="1"/>
  <c r="X1919" i="64" s="1"/>
  <c r="X1920" i="64" s="1"/>
  <c r="AC1915" i="64"/>
  <c r="AS1915" i="64"/>
  <c r="Y1916" i="64" l="1"/>
  <c r="M1916" i="64" s="1"/>
  <c r="AW1915" i="64"/>
  <c r="AE1915" i="64"/>
  <c r="L1915" i="64"/>
  <c r="AJ1915" i="64"/>
  <c r="H1915" i="64"/>
  <c r="F1915" i="64"/>
  <c r="I1915" i="64" l="1"/>
  <c r="AH1915" i="64"/>
  <c r="AI1915" i="64"/>
  <c r="E1915" i="64" l="1"/>
  <c r="C1916" i="64" l="1"/>
  <c r="G1916" i="64" s="1"/>
  <c r="W1916" i="64" s="1"/>
  <c r="W1917" i="64" s="1"/>
  <c r="W1918" i="64" s="1"/>
  <c r="W1919" i="64" s="1"/>
  <c r="D1916" i="64"/>
  <c r="J1916" i="64"/>
  <c r="K1916" i="64" l="1"/>
  <c r="AN1922" i="64"/>
  <c r="T1922" i="64" s="1"/>
  <c r="T1923" i="64" s="1"/>
  <c r="AC1916" i="64"/>
  <c r="AS1916" i="64"/>
  <c r="Y1917" i="64" l="1"/>
  <c r="AW1916" i="64"/>
  <c r="AE1916" i="64"/>
  <c r="AB1916" i="64"/>
  <c r="L1916" i="64"/>
  <c r="AJ1916" i="64"/>
  <c r="H1916" i="64"/>
  <c r="AR1917" i="64" s="1"/>
  <c r="F1916" i="64"/>
  <c r="M1917" i="64" l="1"/>
  <c r="AO1917" i="64"/>
  <c r="AH1916" i="64"/>
  <c r="AP1917" i="64"/>
  <c r="AI1916" i="64"/>
  <c r="Z1920" i="64"/>
  <c r="AT1920" i="64"/>
  <c r="AU1920" i="64"/>
  <c r="I1916" i="64"/>
  <c r="R1918" i="64" l="1"/>
  <c r="R1919" i="64" s="1"/>
  <c r="R1920" i="64" s="1"/>
  <c r="R1921" i="64" s="1"/>
  <c r="S1922" i="64" s="1"/>
  <c r="S1923" i="64" s="1"/>
  <c r="AB1917" i="64"/>
  <c r="E1916" i="64"/>
  <c r="C1917" i="64" s="1"/>
  <c r="G1917" i="64" s="1"/>
  <c r="R1922" i="64" l="1"/>
  <c r="J1917" i="64"/>
  <c r="AC1917" i="64"/>
  <c r="AE1917" i="64" l="1"/>
  <c r="K1917" i="64"/>
  <c r="L1917" i="64" l="1"/>
  <c r="AJ1917" i="64"/>
  <c r="D1917" i="64"/>
  <c r="AQ1917" i="64" s="1"/>
  <c r="AI1917" i="64" l="1"/>
  <c r="AL1917" i="64" s="1"/>
  <c r="AM1917" i="64" s="1"/>
  <c r="F1917" i="64"/>
  <c r="U1918" i="64" s="1"/>
  <c r="U1919" i="64" s="1"/>
  <c r="U1920" i="64" s="1"/>
  <c r="U1921" i="64" s="1"/>
  <c r="U1922" i="64" s="1"/>
  <c r="I1917" i="64"/>
  <c r="AS1917" i="64"/>
  <c r="H1917" i="64"/>
  <c r="AH1917" i="64" l="1"/>
  <c r="Y1918" i="64"/>
  <c r="M1918" i="64" s="1"/>
  <c r="AW1917" i="64"/>
  <c r="E1917" i="64"/>
  <c r="C1918" i="64" s="1"/>
  <c r="G1918" i="64" s="1"/>
  <c r="AC1918" i="64" s="1"/>
  <c r="AB1918" i="64" l="1"/>
  <c r="D1918" i="64"/>
  <c r="J1918" i="64"/>
  <c r="AE1918" i="64"/>
  <c r="AF1918" i="64" s="1"/>
  <c r="AG1920" i="64" s="1"/>
  <c r="V1922" i="64"/>
  <c r="V1923" i="64" s="1"/>
  <c r="P1920" i="64" l="1"/>
  <c r="Q1920" i="64"/>
  <c r="K1918" i="64"/>
  <c r="AS1918" i="64"/>
  <c r="N1924" i="64"/>
  <c r="O1924" i="64"/>
  <c r="AQ1918" i="64" l="1"/>
  <c r="AQ1919" i="64" s="1"/>
  <c r="AQ1920" i="64" s="1"/>
  <c r="AQ1921" i="64" s="1"/>
  <c r="AR1918" i="64"/>
  <c r="Y1919" i="64"/>
  <c r="AJ1918" i="64"/>
  <c r="L1918" i="64"/>
  <c r="H1918" i="64"/>
  <c r="F1918" i="64"/>
  <c r="AH1918" i="64" l="1"/>
  <c r="AI1918" i="64"/>
  <c r="AW1918" i="64"/>
  <c r="I1918" i="64"/>
  <c r="AK1918" i="64" l="1"/>
  <c r="AA1919" i="64" s="1"/>
  <c r="AA1920" i="64" s="1"/>
  <c r="M1919" i="64"/>
  <c r="E1918" i="64"/>
  <c r="C1919" i="64" s="1"/>
  <c r="G1919" i="64" s="1"/>
  <c r="D1919" i="64" l="1"/>
  <c r="AB1919" i="64"/>
  <c r="J1919" i="64"/>
  <c r="AC1919" i="64"/>
  <c r="AS1919" i="64"/>
  <c r="AA1921" i="64"/>
  <c r="Y1920" i="64" l="1"/>
  <c r="M1920" i="64" s="1"/>
  <c r="AE1919" i="64"/>
  <c r="K1919" i="64"/>
  <c r="AR1919" i="64" s="1"/>
  <c r="AR1920" i="64" s="1"/>
  <c r="AR1921" i="64" s="1"/>
  <c r="AA1922" i="64"/>
  <c r="F1919" i="64" l="1"/>
  <c r="T1919" i="64"/>
  <c r="AV1920" i="64" s="1"/>
  <c r="AV1921" i="64" s="1"/>
  <c r="AV1922" i="64" s="1"/>
  <c r="AV1923" i="64" s="1"/>
  <c r="AV1924" i="64" s="1"/>
  <c r="H1919" i="64"/>
  <c r="AJ1919" i="64"/>
  <c r="L1919" i="64"/>
  <c r="AA1923" i="64"/>
  <c r="AB1920" i="64"/>
  <c r="I1919" i="64" l="1"/>
  <c r="AI1919" i="64"/>
  <c r="AW1919" i="64"/>
  <c r="AH1919" i="64"/>
  <c r="E1919" i="64" l="1"/>
  <c r="C1920" i="64" l="1"/>
  <c r="G1920" i="64" s="1"/>
  <c r="J1920" i="64"/>
  <c r="D1920" i="64"/>
  <c r="AS1920" i="64" l="1"/>
  <c r="AC1920" i="64"/>
  <c r="K1920" i="64"/>
  <c r="X1921" i="64" s="1"/>
  <c r="X1922" i="64" s="1"/>
  <c r="X1923" i="64" s="1"/>
  <c r="X1924" i="64" s="1"/>
  <c r="X1925" i="64" s="1"/>
  <c r="Y1921" i="64" l="1"/>
  <c r="M1921" i="64" s="1"/>
  <c r="AW1920" i="64"/>
  <c r="L1920" i="64"/>
  <c r="H1920" i="64"/>
  <c r="AJ1920" i="64"/>
  <c r="AE1920" i="64"/>
  <c r="F1920" i="64"/>
  <c r="AI1920" i="64" l="1"/>
  <c r="AH1920" i="64"/>
  <c r="I1920" i="64"/>
  <c r="E1920" i="64" l="1"/>
  <c r="C1921" i="64" l="1"/>
  <c r="G1921" i="64" s="1"/>
  <c r="W1921" i="64" s="1"/>
  <c r="W1922" i="64" s="1"/>
  <c r="W1923" i="64" s="1"/>
  <c r="W1924" i="64" s="1"/>
  <c r="D1921" i="64"/>
  <c r="J1921" i="64"/>
  <c r="K1921" i="64" l="1"/>
  <c r="AN1927" i="64"/>
  <c r="T1927" i="64" s="1"/>
  <c r="T1928" i="64" s="1"/>
  <c r="AS1921" i="64"/>
  <c r="AC1921" i="64"/>
  <c r="Y1922" i="64" l="1"/>
  <c r="AW1921" i="64"/>
  <c r="AE1921" i="64"/>
  <c r="AJ1921" i="64"/>
  <c r="H1921" i="64"/>
  <c r="AR1922" i="64" s="1"/>
  <c r="L1921" i="64"/>
  <c r="AB1921" i="64"/>
  <c r="F1921" i="64"/>
  <c r="M1922" i="64" l="1"/>
  <c r="AO1922" i="64"/>
  <c r="AU1925" i="64"/>
  <c r="AT1925" i="64"/>
  <c r="Z1925" i="64"/>
  <c r="I1921" i="64"/>
  <c r="AI1921" i="64"/>
  <c r="AP1922" i="64"/>
  <c r="AH1921" i="64"/>
  <c r="R1923" i="64" l="1"/>
  <c r="R1924" i="64" s="1"/>
  <c r="R1925" i="64" s="1"/>
  <c r="R1926" i="64" s="1"/>
  <c r="R1927" i="64" s="1"/>
  <c r="AB1922" i="64"/>
  <c r="E1921" i="64"/>
  <c r="C1922" i="64" s="1"/>
  <c r="G1922" i="64" s="1"/>
  <c r="S1927" i="64" l="1"/>
  <c r="S1928" i="64" s="1"/>
  <c r="J1922" i="64"/>
  <c r="K1922" i="64" s="1"/>
  <c r="AC1922" i="64"/>
  <c r="AE1922" i="64" l="1"/>
  <c r="AJ1922" i="64"/>
  <c r="L1922" i="64"/>
  <c r="D1922" i="64"/>
  <c r="AQ1922" i="64" s="1"/>
  <c r="F1922" i="64" l="1"/>
  <c r="U1923" i="64" s="1"/>
  <c r="U1924" i="64" s="1"/>
  <c r="U1925" i="64" s="1"/>
  <c r="U1926" i="64" s="1"/>
  <c r="U1927" i="64" s="1"/>
  <c r="I1922" i="64"/>
  <c r="AS1922" i="64"/>
  <c r="H1922" i="64"/>
  <c r="AI1922" i="64"/>
  <c r="AL1922" i="64" s="1"/>
  <c r="AM1922" i="64" s="1"/>
  <c r="AH1922" i="64" l="1"/>
  <c r="Y1923" i="64"/>
  <c r="M1923" i="64" s="1"/>
  <c r="AW1922" i="64"/>
  <c r="E1922" i="64"/>
  <c r="C1923" i="64" s="1"/>
  <c r="G1923" i="64" s="1"/>
  <c r="AC1923" i="64" s="1"/>
  <c r="AB1923" i="64" l="1"/>
  <c r="D1923" i="64"/>
  <c r="J1923" i="64"/>
  <c r="AE1923" i="64"/>
  <c r="AF1923" i="64" s="1"/>
  <c r="AG1925" i="64" s="1"/>
  <c r="V1927" i="64"/>
  <c r="V1928" i="64" s="1"/>
  <c r="P1925" i="64" l="1"/>
  <c r="Q1925" i="64"/>
  <c r="K1923" i="64"/>
  <c r="AS1923" i="64"/>
  <c r="N1929" i="64"/>
  <c r="O1929" i="64"/>
  <c r="AQ1923" i="64" l="1"/>
  <c r="AQ1924" i="64" s="1"/>
  <c r="AQ1925" i="64" s="1"/>
  <c r="AQ1926" i="64" s="1"/>
  <c r="AR1923" i="64"/>
  <c r="Y1924" i="64"/>
  <c r="L1923" i="64"/>
  <c r="AJ1923" i="64"/>
  <c r="H1923" i="64"/>
  <c r="F1923" i="64"/>
  <c r="AW1923" i="64" l="1"/>
  <c r="AH1923" i="64"/>
  <c r="I1923" i="64"/>
  <c r="AI1923" i="64"/>
  <c r="AK1923" i="64" l="1"/>
  <c r="AA1924" i="64" s="1"/>
  <c r="AA1925" i="64" s="1"/>
  <c r="M1924" i="64"/>
  <c r="E1923" i="64"/>
  <c r="C1924" i="64" s="1"/>
  <c r="G1924" i="64" s="1"/>
  <c r="AC1924" i="64" l="1"/>
  <c r="D1924" i="64"/>
  <c r="AB1924" i="64"/>
  <c r="J1924" i="64"/>
  <c r="AA1926" i="64"/>
  <c r="K1924" i="64" l="1"/>
  <c r="AR1924" i="64" s="1"/>
  <c r="AR1925" i="64" s="1"/>
  <c r="AR1926" i="64" s="1"/>
  <c r="AS1924" i="64"/>
  <c r="AA1927" i="64"/>
  <c r="AE1924" i="64"/>
  <c r="F1924" i="64" l="1"/>
  <c r="AA1928" i="64"/>
  <c r="Y1925" i="64"/>
  <c r="M1925" i="64" s="1"/>
  <c r="T1924" i="64"/>
  <c r="AV1925" i="64" s="1"/>
  <c r="AV1926" i="64" s="1"/>
  <c r="AV1927" i="64" s="1"/>
  <c r="AV1928" i="64" s="1"/>
  <c r="AV1929" i="64" s="1"/>
  <c r="L1924" i="64"/>
  <c r="H1924" i="64"/>
  <c r="AJ1924" i="64"/>
  <c r="AW1924" i="64" l="1"/>
  <c r="AH1924" i="64"/>
  <c r="I1924" i="64"/>
  <c r="AB1925" i="64"/>
  <c r="AI1924" i="64"/>
  <c r="E1924" i="64" l="1"/>
  <c r="C1925" i="64" l="1"/>
  <c r="G1925" i="64" s="1"/>
  <c r="D1925" i="64"/>
  <c r="J1925" i="64"/>
  <c r="K1925" i="64" l="1"/>
  <c r="X1926" i="64" s="1"/>
  <c r="X1927" i="64" s="1"/>
  <c r="X1928" i="64" s="1"/>
  <c r="X1929" i="64" s="1"/>
  <c r="X1930" i="64" s="1"/>
  <c r="AC1925" i="64"/>
  <c r="AS1925" i="64"/>
  <c r="F1925" i="64"/>
  <c r="AE1925" i="64" l="1"/>
  <c r="Y1926" i="64"/>
  <c r="M1926" i="64" s="1"/>
  <c r="AW1925" i="64"/>
  <c r="L1925" i="64"/>
  <c r="H1925" i="64"/>
  <c r="AJ1925" i="64"/>
  <c r="I1925" i="64" l="1"/>
  <c r="AH1925" i="64"/>
  <c r="AI1925" i="64"/>
  <c r="E1925" i="64" l="1"/>
  <c r="C1926" i="64" l="1"/>
  <c r="G1926" i="64" s="1"/>
  <c r="W1926" i="64" s="1"/>
  <c r="W1927" i="64" s="1"/>
  <c r="W1928" i="64" s="1"/>
  <c r="W1929" i="64" s="1"/>
  <c r="J1926" i="64"/>
  <c r="D1926" i="64"/>
  <c r="K1926" i="64" l="1"/>
  <c r="F1926" i="64" s="1"/>
  <c r="AN1932" i="64"/>
  <c r="T1932" i="64" s="1"/>
  <c r="T1933" i="64" s="1"/>
  <c r="AC1926" i="64"/>
  <c r="AS1926" i="64"/>
  <c r="AE1926" i="64" l="1"/>
  <c r="Y1927" i="64"/>
  <c r="AW1926" i="64"/>
  <c r="AB1926" i="64"/>
  <c r="L1926" i="64"/>
  <c r="AJ1926" i="64"/>
  <c r="H1926" i="64"/>
  <c r="AR1927" i="64" s="1"/>
  <c r="M1927" i="64" l="1"/>
  <c r="AO1927" i="64"/>
  <c r="Z1930" i="64"/>
  <c r="AU1930" i="64"/>
  <c r="AT1930" i="64"/>
  <c r="AH1926" i="64"/>
  <c r="AP1927" i="64"/>
  <c r="AI1926" i="64"/>
  <c r="I1926" i="64"/>
  <c r="AB1927" i="64" l="1"/>
  <c r="R1928" i="64"/>
  <c r="R1929" i="64" s="1"/>
  <c r="R1930" i="64" s="1"/>
  <c r="R1931" i="64" s="1"/>
  <c r="R1932" i="64" s="1"/>
  <c r="E1926" i="64"/>
  <c r="S1932" i="64" l="1"/>
  <c r="S1933" i="64" s="1"/>
  <c r="C1927" i="64"/>
  <c r="G1927" i="64" s="1"/>
  <c r="J1927" i="64"/>
  <c r="K1927" i="64" l="1"/>
  <c r="AC1927" i="64"/>
  <c r="AE1927" i="64" l="1"/>
  <c r="AJ1927" i="64"/>
  <c r="L1927" i="64"/>
  <c r="D1927" i="64"/>
  <c r="AQ1927" i="64" s="1"/>
  <c r="F1927" i="64" l="1"/>
  <c r="U1928" i="64" s="1"/>
  <c r="U1929" i="64" s="1"/>
  <c r="U1930" i="64" s="1"/>
  <c r="U1931" i="64" s="1"/>
  <c r="U1932" i="64" s="1"/>
  <c r="AS1927" i="64"/>
  <c r="I1927" i="64"/>
  <c r="AI1927" i="64"/>
  <c r="AL1927" i="64" s="1"/>
  <c r="AM1927" i="64" s="1"/>
  <c r="H1927" i="64"/>
  <c r="AH1927" i="64" l="1"/>
  <c r="E1927" i="64"/>
  <c r="C1928" i="64" s="1"/>
  <c r="G1928" i="64" s="1"/>
  <c r="AC1928" i="64" s="1"/>
  <c r="Y1928" i="64"/>
  <c r="M1928" i="64" s="1"/>
  <c r="AW1927" i="64"/>
  <c r="AE1928" i="64" l="1"/>
  <c r="AF1928" i="64" s="1"/>
  <c r="AG1930" i="64" s="1"/>
  <c r="AB1928" i="64"/>
  <c r="D1928" i="64"/>
  <c r="AS1928" i="64" s="1"/>
  <c r="J1928" i="64"/>
  <c r="V1932" i="64"/>
  <c r="V1933" i="64" s="1"/>
  <c r="Y1929" i="64" l="1"/>
  <c r="K1928" i="64"/>
  <c r="Q1930" i="64"/>
  <c r="P1930" i="64"/>
  <c r="N1934" i="64"/>
  <c r="O1934" i="64"/>
  <c r="AR1928" i="64" l="1"/>
  <c r="AQ1928" i="64"/>
  <c r="AQ1929" i="64" s="1"/>
  <c r="AQ1930" i="64" s="1"/>
  <c r="AQ1931" i="64" s="1"/>
  <c r="F1928" i="64"/>
  <c r="AJ1928" i="64"/>
  <c r="L1928" i="64"/>
  <c r="H1928" i="64"/>
  <c r="AW1928" i="64" l="1"/>
  <c r="I1928" i="64"/>
  <c r="AH1928" i="64"/>
  <c r="AI1928" i="64"/>
  <c r="AK1928" i="64" l="1"/>
  <c r="M1929" i="64" s="1"/>
  <c r="E1928" i="64"/>
  <c r="C1929" i="64" s="1"/>
  <c r="G1929" i="64" s="1"/>
  <c r="AA1929" i="64"/>
  <c r="AA1930" i="64" l="1"/>
  <c r="AB1929" i="64"/>
  <c r="D1929" i="64"/>
  <c r="J1929" i="64"/>
  <c r="AC1929" i="64"/>
  <c r="K1929" i="64" l="1"/>
  <c r="AR1929" i="64" s="1"/>
  <c r="AR1930" i="64" s="1"/>
  <c r="AR1931" i="64" s="1"/>
  <c r="AE1929" i="64"/>
  <c r="AA1931" i="64"/>
  <c r="AS1929" i="64"/>
  <c r="F1929" i="64" l="1"/>
  <c r="Y1930" i="64"/>
  <c r="M1930" i="64" s="1"/>
  <c r="AA1932" i="64"/>
  <c r="T1929" i="64"/>
  <c r="AV1930" i="64" s="1"/>
  <c r="AV1931" i="64" s="1"/>
  <c r="AV1932" i="64" s="1"/>
  <c r="AV1933" i="64" s="1"/>
  <c r="AV1934" i="64" s="1"/>
  <c r="L1929" i="64"/>
  <c r="AJ1929" i="64"/>
  <c r="H1929" i="64"/>
  <c r="AW1929" i="64" l="1"/>
  <c r="I1929" i="64"/>
  <c r="AA1933" i="64"/>
  <c r="AI1929" i="64"/>
  <c r="AH1929" i="64"/>
  <c r="AB1930" i="64"/>
  <c r="E1929" i="64" l="1"/>
  <c r="C1930" i="64" l="1"/>
  <c r="G1930" i="64" s="1"/>
  <c r="D1930" i="64"/>
  <c r="J1930" i="64"/>
  <c r="K1930" i="64" l="1"/>
  <c r="X1931" i="64" s="1"/>
  <c r="X1932" i="64" s="1"/>
  <c r="X1933" i="64" s="1"/>
  <c r="X1934" i="64" s="1"/>
  <c r="X1935" i="64" s="1"/>
  <c r="AC1930" i="64"/>
  <c r="AS1930" i="64"/>
  <c r="F1930" i="64"/>
  <c r="AE1930" i="64" l="1"/>
  <c r="Y1931" i="64"/>
  <c r="M1931" i="64" s="1"/>
  <c r="AW1930" i="64"/>
  <c r="L1930" i="64"/>
  <c r="H1930" i="64"/>
  <c r="AJ1930" i="64"/>
  <c r="I1930" i="64" l="1"/>
  <c r="AH1930" i="64"/>
  <c r="AI1930" i="64"/>
  <c r="E1930" i="64" l="1"/>
  <c r="C1931" i="64" l="1"/>
  <c r="G1931" i="64" s="1"/>
  <c r="W1931" i="64" s="1"/>
  <c r="W1932" i="64" s="1"/>
  <c r="W1933" i="64" s="1"/>
  <c r="W1934" i="64" s="1"/>
  <c r="D1931" i="64"/>
  <c r="J1931" i="64"/>
  <c r="K1931" i="64" l="1"/>
  <c r="AN1937" i="64"/>
  <c r="T1937" i="64" s="1"/>
  <c r="T1938" i="64" s="1"/>
  <c r="AC1931" i="64"/>
  <c r="AS1931" i="64"/>
  <c r="AE1931" i="64" l="1"/>
  <c r="Y1932" i="64"/>
  <c r="AW1931" i="64"/>
  <c r="AB1931" i="64"/>
  <c r="L1931" i="64"/>
  <c r="H1931" i="64"/>
  <c r="AR1932" i="64" s="1"/>
  <c r="AJ1931" i="64"/>
  <c r="F1931" i="64"/>
  <c r="M1932" i="64" l="1"/>
  <c r="AO1932" i="64"/>
  <c r="Z1935" i="64"/>
  <c r="AT1935" i="64"/>
  <c r="AU1935" i="64"/>
  <c r="AI1931" i="64"/>
  <c r="AH1931" i="64"/>
  <c r="AP1932" i="64"/>
  <c r="I1931" i="64"/>
  <c r="AB1932" i="64" l="1"/>
  <c r="R1933" i="64"/>
  <c r="R1934" i="64" s="1"/>
  <c r="R1935" i="64" s="1"/>
  <c r="R1936" i="64" s="1"/>
  <c r="R1937" i="64" s="1"/>
  <c r="E1931" i="64"/>
  <c r="S1937" i="64" l="1"/>
  <c r="S1938" i="64" s="1"/>
  <c r="C1932" i="64"/>
  <c r="G1932" i="64" s="1"/>
  <c r="J1932" i="64"/>
  <c r="K1932" i="64" l="1"/>
  <c r="AC1932" i="64"/>
  <c r="AE1932" i="64" l="1"/>
  <c r="AJ1932" i="64"/>
  <c r="L1932" i="64"/>
  <c r="D1932" i="64"/>
  <c r="AQ1932" i="64" s="1"/>
  <c r="F1932" i="64" l="1"/>
  <c r="U1933" i="64" s="1"/>
  <c r="U1934" i="64" s="1"/>
  <c r="U1935" i="64" s="1"/>
  <c r="U1936" i="64" s="1"/>
  <c r="U1937" i="64" s="1"/>
  <c r="AS1932" i="64"/>
  <c r="I1932" i="64"/>
  <c r="AI1932" i="64"/>
  <c r="AL1932" i="64" s="1"/>
  <c r="AM1932" i="64" s="1"/>
  <c r="H1932" i="64"/>
  <c r="AH1932" i="64" l="1"/>
  <c r="E1932" i="64"/>
  <c r="C1933" i="64" s="1"/>
  <c r="G1933" i="64" s="1"/>
  <c r="AC1933" i="64" s="1"/>
  <c r="Y1933" i="64"/>
  <c r="M1933" i="64" s="1"/>
  <c r="AW1932" i="64"/>
  <c r="AE1933" i="64" l="1"/>
  <c r="AF1933" i="64" s="1"/>
  <c r="AG1935" i="64" s="1"/>
  <c r="D1933" i="64"/>
  <c r="AS1933" i="64" s="1"/>
  <c r="AB1933" i="64"/>
  <c r="J1933" i="64"/>
  <c r="V1937" i="64"/>
  <c r="V1938" i="64" s="1"/>
  <c r="Y1934" i="64" l="1"/>
  <c r="K1933" i="64"/>
  <c r="P1935" i="64"/>
  <c r="Q1935" i="64"/>
  <c r="N1939" i="64"/>
  <c r="O1939" i="64"/>
  <c r="AR1933" i="64" l="1"/>
  <c r="AQ1933" i="64"/>
  <c r="AQ1934" i="64" s="1"/>
  <c r="AQ1935" i="64" s="1"/>
  <c r="AQ1936" i="64" s="1"/>
  <c r="F1933" i="64"/>
  <c r="AJ1933" i="64"/>
  <c r="L1933" i="64"/>
  <c r="H1933" i="64"/>
  <c r="AW1933" i="64" l="1"/>
  <c r="I1933" i="64"/>
  <c r="AH1933" i="64"/>
  <c r="AI1933" i="64"/>
  <c r="AK1933" i="64" l="1"/>
  <c r="M1934" i="64" s="1"/>
  <c r="E1933" i="64"/>
  <c r="C1934" i="64" s="1"/>
  <c r="G1934" i="64" s="1"/>
  <c r="AA1934" i="64"/>
  <c r="AA1935" i="64" l="1"/>
  <c r="D1934" i="64"/>
  <c r="AB1934" i="64"/>
  <c r="J1934" i="64"/>
  <c r="AC1934" i="64"/>
  <c r="K1934" i="64" l="1"/>
  <c r="AR1934" i="64" s="1"/>
  <c r="AR1935" i="64" s="1"/>
  <c r="AR1936" i="64" s="1"/>
  <c r="AE1934" i="64"/>
  <c r="F1934" i="64"/>
  <c r="AA1936" i="64"/>
  <c r="AS1934" i="64"/>
  <c r="Y1935" i="64" l="1"/>
  <c r="M1935" i="64" s="1"/>
  <c r="AA1937" i="64"/>
  <c r="T1934" i="64"/>
  <c r="AV1935" i="64" s="1"/>
  <c r="AV1936" i="64" s="1"/>
  <c r="AV1937" i="64" s="1"/>
  <c r="AV1938" i="64" s="1"/>
  <c r="AV1939" i="64" s="1"/>
  <c r="AJ1934" i="64"/>
  <c r="L1934" i="64"/>
  <c r="H1934" i="64"/>
  <c r="AW1934" i="64" l="1"/>
  <c r="I1934" i="64"/>
  <c r="AA1938" i="64"/>
  <c r="AI1934" i="64"/>
  <c r="AH1934" i="64"/>
  <c r="AB1935" i="64"/>
  <c r="E1934" i="64" l="1"/>
  <c r="C1935" i="64" l="1"/>
  <c r="G1935" i="64" s="1"/>
  <c r="D1935" i="64"/>
  <c r="J1935" i="64"/>
  <c r="K1935" i="64" l="1"/>
  <c r="X1936" i="64" s="1"/>
  <c r="X1937" i="64" s="1"/>
  <c r="X1938" i="64" s="1"/>
  <c r="X1939" i="64" s="1"/>
  <c r="X1940" i="64" s="1"/>
  <c r="AC1935" i="64"/>
  <c r="AS1935" i="64"/>
  <c r="F1935" i="64" l="1"/>
  <c r="Y1936" i="64"/>
  <c r="M1936" i="64" s="1"/>
  <c r="AW1935" i="64"/>
  <c r="AE1935" i="64"/>
  <c r="L1935" i="64"/>
  <c r="H1935" i="64"/>
  <c r="AJ1935" i="64"/>
  <c r="AI1935" i="64" l="1"/>
  <c r="I1935" i="64"/>
  <c r="AH1935" i="64"/>
  <c r="E1935" i="64" l="1"/>
  <c r="C1936" i="64" l="1"/>
  <c r="G1936" i="64" s="1"/>
  <c r="W1936" i="64" s="1"/>
  <c r="W1937" i="64" s="1"/>
  <c r="W1938" i="64" s="1"/>
  <c r="W1939" i="64" s="1"/>
  <c r="D1936" i="64"/>
  <c r="J1936" i="64"/>
  <c r="K1936" i="64" l="1"/>
  <c r="AN1942" i="64"/>
  <c r="T1942" i="64" s="1"/>
  <c r="T1943" i="64" s="1"/>
  <c r="AS1936" i="64"/>
  <c r="AC1936" i="64"/>
  <c r="Y1937" i="64" l="1"/>
  <c r="AW1936" i="64"/>
  <c r="AE1936" i="64"/>
  <c r="AB1936" i="64"/>
  <c r="AJ1936" i="64"/>
  <c r="L1936" i="64"/>
  <c r="H1936" i="64"/>
  <c r="AR1937" i="64" s="1"/>
  <c r="F1936" i="64"/>
  <c r="M1937" i="64" l="1"/>
  <c r="AO1937" i="64"/>
  <c r="AP1937" i="64"/>
  <c r="AH1936" i="64"/>
  <c r="AU1940" i="64"/>
  <c r="Z1940" i="64"/>
  <c r="AT1940" i="64"/>
  <c r="I1936" i="64"/>
  <c r="AI1936" i="64"/>
  <c r="R1938" i="64" l="1"/>
  <c r="R1939" i="64" s="1"/>
  <c r="R1940" i="64" s="1"/>
  <c r="R1941" i="64" s="1"/>
  <c r="R1942" i="64" s="1"/>
  <c r="AB1937" i="64"/>
  <c r="E1936" i="64"/>
  <c r="C1937" i="64" s="1"/>
  <c r="G1937" i="64" s="1"/>
  <c r="S1942" i="64" l="1"/>
  <c r="S1943" i="64" s="1"/>
  <c r="J1937" i="64"/>
  <c r="K1937" i="64" s="1"/>
  <c r="AC1937" i="64"/>
  <c r="AE1937" i="64" l="1"/>
  <c r="L1937" i="64"/>
  <c r="AJ1937" i="64"/>
  <c r="D1937" i="64"/>
  <c r="AQ1937" i="64" s="1"/>
  <c r="H1937" i="64" l="1"/>
  <c r="AH1937" i="64" s="1"/>
  <c r="F1937" i="64"/>
  <c r="U1938" i="64" s="1"/>
  <c r="U1939" i="64" s="1"/>
  <c r="U1940" i="64" s="1"/>
  <c r="U1941" i="64" s="1"/>
  <c r="U1942" i="64" s="1"/>
  <c r="I1937" i="64"/>
  <c r="AS1937" i="64"/>
  <c r="AI1937" i="64"/>
  <c r="AL1937" i="64" s="1"/>
  <c r="AM1937" i="64" s="1"/>
  <c r="Y1938" i="64" l="1"/>
  <c r="M1938" i="64" s="1"/>
  <c r="AW1937" i="64"/>
  <c r="E1937" i="64"/>
  <c r="C1938" i="64" s="1"/>
  <c r="G1938" i="64" s="1"/>
  <c r="AC1938" i="64" s="1"/>
  <c r="V1942" i="64" l="1"/>
  <c r="V1943" i="64" s="1"/>
  <c r="AE1938" i="64"/>
  <c r="AF1938" i="64" s="1"/>
  <c r="AG1940" i="64" s="1"/>
  <c r="D1938" i="64"/>
  <c r="AB1938" i="64"/>
  <c r="J1938" i="64"/>
  <c r="P1940" i="64" l="1"/>
  <c r="Q1940" i="64"/>
  <c r="N1944" i="64"/>
  <c r="O1944" i="64"/>
  <c r="AS1938" i="64"/>
  <c r="K1938" i="64"/>
  <c r="AQ1938" i="64" l="1"/>
  <c r="AQ1939" i="64" s="1"/>
  <c r="AQ1940" i="64" s="1"/>
  <c r="AQ1941" i="64" s="1"/>
  <c r="AR1938" i="64"/>
  <c r="L1938" i="64"/>
  <c r="H1938" i="64"/>
  <c r="AJ1938" i="64"/>
  <c r="Y1939" i="64"/>
  <c r="F1938" i="64"/>
  <c r="AI1938" i="64" l="1"/>
  <c r="AW1938" i="64"/>
  <c r="I1938" i="64"/>
  <c r="AH1938" i="64"/>
  <c r="AK1938" i="64" l="1"/>
  <c r="AA1939" i="64" s="1"/>
  <c r="AA1940" i="64" s="1"/>
  <c r="M1939" i="64"/>
  <c r="E1938" i="64"/>
  <c r="C1939" i="64" s="1"/>
  <c r="G1939" i="64" s="1"/>
  <c r="D1939" i="64" l="1"/>
  <c r="AB1939" i="64"/>
  <c r="J1939" i="64"/>
  <c r="AA1941" i="64"/>
  <c r="AC1939" i="64"/>
  <c r="AE1939" i="64" l="1"/>
  <c r="AA1942" i="64"/>
  <c r="K1939" i="64"/>
  <c r="AR1939" i="64" s="1"/>
  <c r="AR1940" i="64" s="1"/>
  <c r="AR1941" i="64" s="1"/>
  <c r="AS1939" i="64"/>
  <c r="T1939" i="64" l="1"/>
  <c r="AV1940" i="64" s="1"/>
  <c r="AV1941" i="64" s="1"/>
  <c r="AV1942" i="64" s="1"/>
  <c r="AV1943" i="64" s="1"/>
  <c r="AV1944" i="64" s="1"/>
  <c r="H1939" i="64"/>
  <c r="AJ1939" i="64"/>
  <c r="L1939" i="64"/>
  <c r="Y1940" i="64"/>
  <c r="M1940" i="64" s="1"/>
  <c r="F1939" i="64"/>
  <c r="AA1943" i="64"/>
  <c r="I1939" i="64" l="1"/>
  <c r="AB1940" i="64"/>
  <c r="AW1939" i="64"/>
  <c r="AI1939" i="64"/>
  <c r="AH1939" i="64"/>
  <c r="E1939" i="64" l="1"/>
  <c r="C1940" i="64" l="1"/>
  <c r="G1940" i="64" s="1"/>
  <c r="D1940" i="64"/>
  <c r="J1940" i="64"/>
  <c r="K1940" i="64" l="1"/>
  <c r="X1941" i="64" s="1"/>
  <c r="X1942" i="64" s="1"/>
  <c r="X1943" i="64" s="1"/>
  <c r="X1944" i="64" s="1"/>
  <c r="X1945" i="64" s="1"/>
  <c r="AC1940" i="64"/>
  <c r="AS1940" i="64"/>
  <c r="F1940" i="64" l="1"/>
  <c r="AE1940" i="64"/>
  <c r="Y1941" i="64"/>
  <c r="M1941" i="64" s="1"/>
  <c r="AW1940" i="64"/>
  <c r="L1940" i="64"/>
  <c r="AJ1940" i="64"/>
  <c r="H1940" i="64"/>
  <c r="AH1940" i="64" l="1"/>
  <c r="AI1940" i="64"/>
  <c r="I1940" i="64"/>
  <c r="E1940" i="64" l="1"/>
  <c r="C1941" i="64" l="1"/>
  <c r="G1941" i="64" s="1"/>
  <c r="W1941" i="64" s="1"/>
  <c r="W1942" i="64" s="1"/>
  <c r="W1943" i="64" s="1"/>
  <c r="W1944" i="64" s="1"/>
  <c r="D1941" i="64"/>
  <c r="J1941" i="64"/>
  <c r="K1941" i="64" l="1"/>
  <c r="AN1947" i="64"/>
  <c r="T1947" i="64" s="1"/>
  <c r="T1948" i="64" s="1"/>
  <c r="AC1941" i="64"/>
  <c r="AS1941" i="64"/>
  <c r="AE1941" i="64" l="1"/>
  <c r="Y1942" i="64"/>
  <c r="AW1941" i="64"/>
  <c r="AB1941" i="64"/>
  <c r="L1941" i="64"/>
  <c r="AJ1941" i="64"/>
  <c r="H1941" i="64"/>
  <c r="AR1942" i="64" s="1"/>
  <c r="F1941" i="64"/>
  <c r="M1942" i="64" l="1"/>
  <c r="AO1942" i="64"/>
  <c r="AP1942" i="64"/>
  <c r="AH1941" i="64"/>
  <c r="AU1945" i="64"/>
  <c r="Z1945" i="64"/>
  <c r="AT1945" i="64"/>
  <c r="I1941" i="64"/>
  <c r="AI1941" i="64"/>
  <c r="R1943" i="64" l="1"/>
  <c r="R1944" i="64" s="1"/>
  <c r="R1945" i="64" s="1"/>
  <c r="R1946" i="64" s="1"/>
  <c r="S1947" i="64" s="1"/>
  <c r="S1948" i="64" s="1"/>
  <c r="AB1942" i="64"/>
  <c r="E1941" i="64"/>
  <c r="C1942" i="64" s="1"/>
  <c r="G1942" i="64" s="1"/>
  <c r="R1947" i="64" l="1"/>
  <c r="J1942" i="64"/>
  <c r="K1942" i="64" s="1"/>
  <c r="AC1942" i="64"/>
  <c r="AE1942" i="64" l="1"/>
  <c r="L1942" i="64"/>
  <c r="AJ1942" i="64"/>
  <c r="D1942" i="64"/>
  <c r="AQ1942" i="64" s="1"/>
  <c r="F1942" i="64" l="1"/>
  <c r="U1943" i="64" s="1"/>
  <c r="U1944" i="64" s="1"/>
  <c r="U1945" i="64" s="1"/>
  <c r="U1946" i="64" s="1"/>
  <c r="U1947" i="64" s="1"/>
  <c r="I1942" i="64"/>
  <c r="AS1942" i="64"/>
  <c r="AI1942" i="64"/>
  <c r="AL1942" i="64" s="1"/>
  <c r="AM1942" i="64" s="1"/>
  <c r="H1942" i="64"/>
  <c r="AH1942" i="64" l="1"/>
  <c r="Y1943" i="64"/>
  <c r="M1943" i="64" s="1"/>
  <c r="AW1942" i="64"/>
  <c r="E1942" i="64"/>
  <c r="C1943" i="64" s="1"/>
  <c r="G1943" i="64" s="1"/>
  <c r="AC1943" i="64" s="1"/>
  <c r="AB1943" i="64" l="1"/>
  <c r="D1943" i="64"/>
  <c r="J1943" i="64"/>
  <c r="AE1943" i="64"/>
  <c r="AF1943" i="64" s="1"/>
  <c r="AG1945" i="64" s="1"/>
  <c r="V1947" i="64"/>
  <c r="V1948" i="64" s="1"/>
  <c r="P1945" i="64" l="1"/>
  <c r="Q1945" i="64"/>
  <c r="K1943" i="64"/>
  <c r="AS1943" i="64"/>
  <c r="N1949" i="64"/>
  <c r="O1949" i="64"/>
  <c r="AQ1943" i="64" l="1"/>
  <c r="AQ1944" i="64" s="1"/>
  <c r="AQ1945" i="64" s="1"/>
  <c r="AQ1946" i="64" s="1"/>
  <c r="AR1943" i="64"/>
  <c r="L1943" i="64"/>
  <c r="AJ1943" i="64"/>
  <c r="H1943" i="64"/>
  <c r="Y1944" i="64"/>
  <c r="F1943" i="64"/>
  <c r="AW1943" i="64" l="1"/>
  <c r="AH1943" i="64"/>
  <c r="I1943" i="64"/>
  <c r="AI1943" i="64"/>
  <c r="AK1943" i="64" l="1"/>
  <c r="AA1944" i="64" s="1"/>
  <c r="AA1945" i="64" s="1"/>
  <c r="E1943" i="64"/>
  <c r="C1944" i="64" s="1"/>
  <c r="G1944" i="64" s="1"/>
  <c r="M1944" i="64" l="1"/>
  <c r="D1944" i="64" s="1"/>
  <c r="AA1946" i="64"/>
  <c r="AC1944" i="64"/>
  <c r="J1944" i="64" l="1"/>
  <c r="AB1944" i="64"/>
  <c r="AA1947" i="64"/>
  <c r="AE1944" i="64"/>
  <c r="K1944" i="64"/>
  <c r="AR1944" i="64" s="1"/>
  <c r="AR1945" i="64" s="1"/>
  <c r="AR1946" i="64" s="1"/>
  <c r="AS1944" i="64"/>
  <c r="F1944" i="64" l="1"/>
  <c r="AA1948" i="64"/>
  <c r="Y1945" i="64"/>
  <c r="M1945" i="64" s="1"/>
  <c r="T1944" i="64"/>
  <c r="AV1945" i="64" s="1"/>
  <c r="AV1946" i="64" s="1"/>
  <c r="AV1947" i="64" s="1"/>
  <c r="AV1948" i="64" s="1"/>
  <c r="AV1949" i="64" s="1"/>
  <c r="AJ1944" i="64"/>
  <c r="L1944" i="64"/>
  <c r="H1944" i="64"/>
  <c r="AW1944" i="64" l="1"/>
  <c r="AI1944" i="64"/>
  <c r="I1944" i="64"/>
  <c r="AB1945" i="64"/>
  <c r="AH1944" i="64"/>
  <c r="E1944" i="64" l="1"/>
  <c r="C1945" i="64" l="1"/>
  <c r="G1945" i="64" s="1"/>
  <c r="D1945" i="64"/>
  <c r="J1945" i="64"/>
  <c r="K1945" i="64" l="1"/>
  <c r="X1946" i="64" s="1"/>
  <c r="X1947" i="64" s="1"/>
  <c r="X1948" i="64" s="1"/>
  <c r="X1949" i="64" s="1"/>
  <c r="X1950" i="64" s="1"/>
  <c r="AC1945" i="64"/>
  <c r="AS1945" i="64"/>
  <c r="Y1946" i="64" l="1"/>
  <c r="M1946" i="64" s="1"/>
  <c r="AW1945" i="64"/>
  <c r="AE1945" i="64"/>
  <c r="AJ1945" i="64"/>
  <c r="H1945" i="64"/>
  <c r="L1945" i="64"/>
  <c r="F1945" i="64"/>
  <c r="I1945" i="64" l="1"/>
  <c r="AH1945" i="64"/>
  <c r="AI1945" i="64"/>
  <c r="E1945" i="64" l="1"/>
  <c r="C1946" i="64" l="1"/>
  <c r="G1946" i="64" s="1"/>
  <c r="W1946" i="64" s="1"/>
  <c r="W1947" i="64" s="1"/>
  <c r="W1948" i="64" s="1"/>
  <c r="W1949" i="64" s="1"/>
  <c r="J1946" i="64"/>
  <c r="D1946" i="64"/>
  <c r="K1946" i="64" l="1"/>
  <c r="F1946" i="64" s="1"/>
  <c r="AN1952" i="64"/>
  <c r="T1952" i="64" s="1"/>
  <c r="T1953" i="64" s="1"/>
  <c r="AS1946" i="64"/>
  <c r="AC1946" i="64"/>
  <c r="Y1947" i="64" l="1"/>
  <c r="AW1946" i="64"/>
  <c r="AE1946" i="64"/>
  <c r="AB1946" i="64"/>
  <c r="L1946" i="64"/>
  <c r="AJ1946" i="64"/>
  <c r="H1946" i="64"/>
  <c r="AR1947" i="64" s="1"/>
  <c r="M1947" i="64" l="1"/>
  <c r="AO1947" i="64"/>
  <c r="AP1947" i="64"/>
  <c r="AH1946" i="64"/>
  <c r="AU1950" i="64"/>
  <c r="AT1950" i="64"/>
  <c r="Z1950" i="64"/>
  <c r="AI1946" i="64"/>
  <c r="I1946" i="64"/>
  <c r="R1948" i="64" l="1"/>
  <c r="R1949" i="64" s="1"/>
  <c r="R1950" i="64" s="1"/>
  <c r="R1951" i="64" s="1"/>
  <c r="S1952" i="64" s="1"/>
  <c r="S1953" i="64" s="1"/>
  <c r="E1946" i="64"/>
  <c r="C1947" i="64" s="1"/>
  <c r="G1947" i="64" s="1"/>
  <c r="AB1947" i="64"/>
  <c r="R1952" i="64" l="1"/>
  <c r="AC1947" i="64"/>
  <c r="J1947" i="64"/>
  <c r="K1947" i="64" l="1"/>
  <c r="AE1947" i="64"/>
  <c r="AJ1947" i="64" l="1"/>
  <c r="L1947" i="64"/>
  <c r="D1947" i="64"/>
  <c r="AQ1947" i="64" s="1"/>
  <c r="H1947" i="64" l="1"/>
  <c r="AH1947" i="64" s="1"/>
  <c r="F1947" i="64"/>
  <c r="U1948" i="64" s="1"/>
  <c r="U1949" i="64" s="1"/>
  <c r="U1950" i="64" s="1"/>
  <c r="U1951" i="64" s="1"/>
  <c r="U1952" i="64" s="1"/>
  <c r="I1947" i="64"/>
  <c r="AS1947" i="64"/>
  <c r="AI1947" i="64"/>
  <c r="AL1947" i="64" s="1"/>
  <c r="AM1947" i="64" s="1"/>
  <c r="Y1948" i="64" l="1"/>
  <c r="M1948" i="64" s="1"/>
  <c r="AW1947" i="64"/>
  <c r="E1947" i="64"/>
  <c r="C1948" i="64" s="1"/>
  <c r="G1948" i="64" s="1"/>
  <c r="AC1948" i="64" s="1"/>
  <c r="AE1948" i="64" l="1"/>
  <c r="AF1948" i="64" s="1"/>
  <c r="AG1950" i="64" s="1"/>
  <c r="V1952" i="64"/>
  <c r="V1953" i="64" s="1"/>
  <c r="D1948" i="64"/>
  <c r="AB1948" i="64"/>
  <c r="J1948" i="64"/>
  <c r="AS1948" i="64" l="1"/>
  <c r="K1948" i="64"/>
  <c r="N1954" i="64"/>
  <c r="O1954" i="64"/>
  <c r="Q1950" i="64"/>
  <c r="P1950" i="64"/>
  <c r="AR1948" i="64" l="1"/>
  <c r="AQ1948" i="64"/>
  <c r="AQ1949" i="64" s="1"/>
  <c r="AQ1950" i="64" s="1"/>
  <c r="AQ1951" i="64" s="1"/>
  <c r="F1948" i="64"/>
  <c r="Y1949" i="64"/>
  <c r="H1948" i="64"/>
  <c r="L1948" i="64"/>
  <c r="AJ1948" i="64"/>
  <c r="AI1948" i="64" l="1"/>
  <c r="I1948" i="64"/>
  <c r="AH1948" i="64"/>
  <c r="AW1948" i="64"/>
  <c r="AK1948" i="64" l="1"/>
  <c r="AA1949" i="64" s="1"/>
  <c r="AA1950" i="64" s="1"/>
  <c r="M1949" i="64"/>
  <c r="E1948" i="64"/>
  <c r="C1949" i="64" s="1"/>
  <c r="G1949" i="64" s="1"/>
  <c r="AB1949" i="64" l="1"/>
  <c r="D1949" i="64"/>
  <c r="AS1949" i="64" s="1"/>
  <c r="J1949" i="64"/>
  <c r="AC1949" i="64"/>
  <c r="AA1951" i="64"/>
  <c r="AE1949" i="64" l="1"/>
  <c r="Y1950" i="64"/>
  <c r="M1950" i="64" s="1"/>
  <c r="K1949" i="64"/>
  <c r="AR1949" i="64" s="1"/>
  <c r="AR1950" i="64" s="1"/>
  <c r="AR1951" i="64" s="1"/>
  <c r="AA1952" i="64"/>
  <c r="F1949" i="64" l="1"/>
  <c r="AB1950" i="64"/>
  <c r="T1949" i="64"/>
  <c r="AV1950" i="64" s="1"/>
  <c r="AV1951" i="64" s="1"/>
  <c r="AV1952" i="64" s="1"/>
  <c r="AV1953" i="64" s="1"/>
  <c r="AV1954" i="64" s="1"/>
  <c r="AJ1949" i="64"/>
  <c r="H1949" i="64"/>
  <c r="L1949" i="64"/>
  <c r="AA1953" i="64"/>
  <c r="AI1949" i="64" l="1"/>
  <c r="AW1949" i="64"/>
  <c r="AH1949" i="64"/>
  <c r="I1949" i="64"/>
  <c r="E1949" i="64" l="1"/>
  <c r="C1950" i="64" l="1"/>
  <c r="G1950" i="64" s="1"/>
  <c r="J1950" i="64"/>
  <c r="D1950" i="64"/>
  <c r="K1950" i="64" l="1"/>
  <c r="X1951" i="64" s="1"/>
  <c r="X1952" i="64" s="1"/>
  <c r="X1953" i="64" s="1"/>
  <c r="X1954" i="64" s="1"/>
  <c r="X1955" i="64" s="1"/>
  <c r="AS1950" i="64"/>
  <c r="AC1950" i="64"/>
  <c r="F1950" i="64" l="1"/>
  <c r="AE1950" i="64"/>
  <c r="Y1951" i="64"/>
  <c r="M1951" i="64" s="1"/>
  <c r="AW1950" i="64"/>
  <c r="AJ1950" i="64"/>
  <c r="L1950" i="64"/>
  <c r="H1950" i="64"/>
  <c r="AH1950" i="64" l="1"/>
  <c r="I1950" i="64"/>
  <c r="AI1950" i="64"/>
  <c r="E1950" i="64" l="1"/>
  <c r="C1951" i="64" l="1"/>
  <c r="G1951" i="64" s="1"/>
  <c r="W1951" i="64" s="1"/>
  <c r="W1952" i="64" s="1"/>
  <c r="W1953" i="64" s="1"/>
  <c r="W1954" i="64" s="1"/>
  <c r="D1951" i="64"/>
  <c r="J1951" i="64"/>
  <c r="K1951" i="64" l="1"/>
  <c r="AN1957" i="64"/>
  <c r="T1957" i="64" s="1"/>
  <c r="T1958" i="64" s="1"/>
  <c r="AC1951" i="64"/>
  <c r="AS1951" i="64"/>
  <c r="Y1952" i="64" l="1"/>
  <c r="AW1951" i="64"/>
  <c r="AE1951" i="64"/>
  <c r="AB1951" i="64"/>
  <c r="AJ1951" i="64"/>
  <c r="H1951" i="64"/>
  <c r="AR1952" i="64" s="1"/>
  <c r="L1951" i="64"/>
  <c r="F1951" i="64"/>
  <c r="M1952" i="64" l="1"/>
  <c r="AO1952" i="64"/>
  <c r="AT1955" i="64"/>
  <c r="AU1955" i="64"/>
  <c r="Z1955" i="64"/>
  <c r="I1951" i="64"/>
  <c r="AH1951" i="64"/>
  <c r="AP1952" i="64"/>
  <c r="AI1951" i="64"/>
  <c r="R1953" i="64" l="1"/>
  <c r="R1954" i="64" s="1"/>
  <c r="R1955" i="64" s="1"/>
  <c r="R1956" i="64" s="1"/>
  <c r="S1957" i="64" s="1"/>
  <c r="S1958" i="64" s="1"/>
  <c r="AB1952" i="64"/>
  <c r="E1951" i="64"/>
  <c r="C1952" i="64" s="1"/>
  <c r="G1952" i="64" s="1"/>
  <c r="R1957" i="64" l="1"/>
  <c r="J1952" i="64"/>
  <c r="AC1952" i="64"/>
  <c r="AE1952" i="64" l="1"/>
  <c r="K1952" i="64"/>
  <c r="AJ1952" i="64" l="1"/>
  <c r="L1952" i="64"/>
  <c r="D1952" i="64"/>
  <c r="AQ1952" i="64" s="1"/>
  <c r="F1952" i="64" l="1"/>
  <c r="U1953" i="64" s="1"/>
  <c r="U1954" i="64" s="1"/>
  <c r="U1955" i="64" s="1"/>
  <c r="U1956" i="64" s="1"/>
  <c r="U1957" i="64" s="1"/>
  <c r="I1952" i="64"/>
  <c r="AS1952" i="64"/>
  <c r="AI1952" i="64"/>
  <c r="AL1952" i="64" s="1"/>
  <c r="AM1952" i="64" s="1"/>
  <c r="H1952" i="64"/>
  <c r="AH1952" i="64" l="1"/>
  <c r="Y1953" i="64"/>
  <c r="M1953" i="64" s="1"/>
  <c r="AW1952" i="64"/>
  <c r="E1952" i="64"/>
  <c r="C1953" i="64" s="1"/>
  <c r="G1953" i="64" s="1"/>
  <c r="AC1953" i="64" s="1"/>
  <c r="AE1953" i="64" l="1"/>
  <c r="AF1953" i="64" s="1"/>
  <c r="AG1955" i="64" s="1"/>
  <c r="D1953" i="64"/>
  <c r="AS1953" i="64" s="1"/>
  <c r="AB1953" i="64"/>
  <c r="J1953" i="64"/>
  <c r="V1957" i="64"/>
  <c r="V1958" i="64" s="1"/>
  <c r="Y1954" i="64" l="1"/>
  <c r="K1953" i="64"/>
  <c r="N1959" i="64"/>
  <c r="O1959" i="64"/>
  <c r="Q1955" i="64"/>
  <c r="P1955" i="64"/>
  <c r="AR1953" i="64" l="1"/>
  <c r="AQ1953" i="64"/>
  <c r="AQ1954" i="64" s="1"/>
  <c r="AQ1955" i="64" s="1"/>
  <c r="AQ1956" i="64" s="1"/>
  <c r="F1953" i="64"/>
  <c r="L1953" i="64"/>
  <c r="AJ1953" i="64"/>
  <c r="H1953" i="64"/>
  <c r="AW1953" i="64" l="1"/>
  <c r="I1953" i="64"/>
  <c r="AH1953" i="64"/>
  <c r="AI1953" i="64"/>
  <c r="AK1953" i="64" l="1"/>
  <c r="M1954" i="64" s="1"/>
  <c r="E1953" i="64"/>
  <c r="C1954" i="64" s="1"/>
  <c r="G1954" i="64" s="1"/>
  <c r="AA1954" i="64"/>
  <c r="AA1955" i="64" l="1"/>
  <c r="AB1954" i="64"/>
  <c r="D1954" i="64"/>
  <c r="J1954" i="64"/>
  <c r="AC1954" i="64"/>
  <c r="K1954" i="64" l="1"/>
  <c r="AR1954" i="64" s="1"/>
  <c r="AR1955" i="64" s="1"/>
  <c r="AR1956" i="64" s="1"/>
  <c r="AE1954" i="64"/>
  <c r="AA1956" i="64"/>
  <c r="AS1954" i="64"/>
  <c r="F1954" i="64" l="1"/>
  <c r="AA1957" i="64"/>
  <c r="Y1955" i="64"/>
  <c r="M1955" i="64" s="1"/>
  <c r="T1954" i="64"/>
  <c r="AV1955" i="64" s="1"/>
  <c r="AV1956" i="64" s="1"/>
  <c r="AV1957" i="64" s="1"/>
  <c r="AV1958" i="64" s="1"/>
  <c r="AV1959" i="64" s="1"/>
  <c r="H1954" i="64"/>
  <c r="AJ1954" i="64"/>
  <c r="L1954" i="64"/>
  <c r="AW1954" i="64" l="1"/>
  <c r="AI1954" i="64"/>
  <c r="AH1954" i="64"/>
  <c r="AA1958" i="64"/>
  <c r="AB1955" i="64"/>
  <c r="I1954" i="64"/>
  <c r="E1954" i="64" l="1"/>
  <c r="C1955" i="64" l="1"/>
  <c r="G1955" i="64" s="1"/>
  <c r="D1955" i="64"/>
  <c r="J1955" i="64"/>
  <c r="K1955" i="64" l="1"/>
  <c r="X1956" i="64" s="1"/>
  <c r="X1957" i="64" s="1"/>
  <c r="X1958" i="64" s="1"/>
  <c r="X1959" i="64" s="1"/>
  <c r="X1960" i="64" s="1"/>
  <c r="AC1955" i="64"/>
  <c r="AS1955" i="64"/>
  <c r="F1955" i="64"/>
  <c r="AE1955" i="64" l="1"/>
  <c r="Y1956" i="64"/>
  <c r="M1956" i="64" s="1"/>
  <c r="AW1955" i="64"/>
  <c r="H1955" i="64"/>
  <c r="AJ1955" i="64"/>
  <c r="L1955" i="64"/>
  <c r="AH1955" i="64" l="1"/>
  <c r="AI1955" i="64"/>
  <c r="I1955" i="64"/>
  <c r="E1955" i="64" l="1"/>
  <c r="C1956" i="64" l="1"/>
  <c r="G1956" i="64" s="1"/>
  <c r="W1956" i="64" s="1"/>
  <c r="W1957" i="64" s="1"/>
  <c r="W1958" i="64" s="1"/>
  <c r="W1959" i="64" s="1"/>
  <c r="D1956" i="64"/>
  <c r="J1956" i="64"/>
  <c r="K1956" i="64" l="1"/>
  <c r="F1956" i="64" s="1"/>
  <c r="AN1962" i="64"/>
  <c r="T1962" i="64" s="1"/>
  <c r="T1963" i="64" s="1"/>
  <c r="AC1956" i="64"/>
  <c r="AS1956" i="64"/>
  <c r="Y1957" i="64" l="1"/>
  <c r="AW1956" i="64"/>
  <c r="AE1956" i="64"/>
  <c r="AB1956" i="64"/>
  <c r="H1956" i="64"/>
  <c r="AR1957" i="64" s="1"/>
  <c r="AJ1956" i="64"/>
  <c r="L1956" i="64"/>
  <c r="M1957" i="64" l="1"/>
  <c r="AO1957" i="64"/>
  <c r="Z1960" i="64"/>
  <c r="AT1960" i="64"/>
  <c r="AU1960" i="64"/>
  <c r="I1956" i="64"/>
  <c r="AI1956" i="64"/>
  <c r="AP1957" i="64"/>
  <c r="AH1956" i="64"/>
  <c r="R1958" i="64" l="1"/>
  <c r="R1959" i="64" s="1"/>
  <c r="R1960" i="64" s="1"/>
  <c r="R1961" i="64" s="1"/>
  <c r="S1962" i="64" s="1"/>
  <c r="S1963" i="64" s="1"/>
  <c r="AB1957" i="64"/>
  <c r="E1956" i="64"/>
  <c r="C1957" i="64" s="1"/>
  <c r="G1957" i="64" s="1"/>
  <c r="R1962" i="64" l="1"/>
  <c r="J1957" i="64"/>
  <c r="AC1957" i="64"/>
  <c r="AE1957" i="64" l="1"/>
  <c r="K1957" i="64"/>
  <c r="L1957" i="64" l="1"/>
  <c r="AJ1957" i="64"/>
  <c r="D1957" i="64"/>
  <c r="AQ1957" i="64" s="1"/>
  <c r="F1957" i="64" l="1"/>
  <c r="U1958" i="64" s="1"/>
  <c r="U1959" i="64" s="1"/>
  <c r="U1960" i="64" s="1"/>
  <c r="U1961" i="64" s="1"/>
  <c r="U1962" i="64" s="1"/>
  <c r="I1957" i="64"/>
  <c r="AS1957" i="64"/>
  <c r="H1957" i="64"/>
  <c r="AI1957" i="64"/>
  <c r="AL1957" i="64" s="1"/>
  <c r="AM1957" i="64" s="1"/>
  <c r="AH1957" i="64" l="1"/>
  <c r="Y1958" i="64"/>
  <c r="M1958" i="64" s="1"/>
  <c r="AW1957" i="64"/>
  <c r="E1957" i="64"/>
  <c r="C1958" i="64" s="1"/>
  <c r="G1958" i="64" s="1"/>
  <c r="AC1958" i="64" s="1"/>
  <c r="AE1958" i="64" l="1"/>
  <c r="AF1958" i="64" s="1"/>
  <c r="AG1960" i="64" s="1"/>
  <c r="AB1958" i="64"/>
  <c r="D1958" i="64"/>
  <c r="AS1958" i="64" s="1"/>
  <c r="J1958" i="64"/>
  <c r="V1962" i="64"/>
  <c r="V1963" i="64" s="1"/>
  <c r="K1958" i="64" l="1"/>
  <c r="Y1959" i="64"/>
  <c r="N1964" i="64"/>
  <c r="O1964" i="64"/>
  <c r="P1960" i="64"/>
  <c r="Q1960" i="64"/>
  <c r="AQ1958" i="64" l="1"/>
  <c r="AQ1959" i="64" s="1"/>
  <c r="AQ1960" i="64" s="1"/>
  <c r="AQ1961" i="64" s="1"/>
  <c r="F1958" i="64"/>
  <c r="AR1958" i="64"/>
  <c r="AJ1958" i="64"/>
  <c r="L1958" i="64"/>
  <c r="H1958" i="64"/>
  <c r="AH1958" i="64" l="1"/>
  <c r="AI1958" i="64"/>
  <c r="AW1958" i="64"/>
  <c r="I1958" i="64"/>
  <c r="AK1958" i="64" l="1"/>
  <c r="M1959" i="64" s="1"/>
  <c r="E1958" i="64"/>
  <c r="C1959" i="64" s="1"/>
  <c r="G1959" i="64" s="1"/>
  <c r="AA1959" i="64"/>
  <c r="AB1959" i="64" l="1"/>
  <c r="D1959" i="64"/>
  <c r="J1959" i="64"/>
  <c r="AA1960" i="64"/>
  <c r="AC1959" i="64"/>
  <c r="K1959" i="64" l="1"/>
  <c r="AR1959" i="64" s="1"/>
  <c r="AR1960" i="64" s="1"/>
  <c r="AR1961" i="64" s="1"/>
  <c r="AE1959" i="64"/>
  <c r="F1959" i="64"/>
  <c r="AA1961" i="64"/>
  <c r="AS1959" i="64"/>
  <c r="Y1960" i="64" l="1"/>
  <c r="M1960" i="64" s="1"/>
  <c r="AA1962" i="64"/>
  <c r="T1959" i="64"/>
  <c r="AV1960" i="64" s="1"/>
  <c r="AV1961" i="64" s="1"/>
  <c r="AV1962" i="64" s="1"/>
  <c r="AV1963" i="64" s="1"/>
  <c r="AV1964" i="64" s="1"/>
  <c r="H1959" i="64"/>
  <c r="AJ1959" i="64"/>
  <c r="L1959" i="64"/>
  <c r="AW1959" i="64" l="1"/>
  <c r="AI1959" i="64"/>
  <c r="AH1959" i="64"/>
  <c r="AA1963" i="64"/>
  <c r="I1959" i="64"/>
  <c r="AB1960" i="64"/>
  <c r="E1959" i="64" l="1"/>
  <c r="C1960" i="64" l="1"/>
  <c r="G1960" i="64" s="1"/>
  <c r="D1960" i="64"/>
  <c r="J1960" i="64"/>
  <c r="K1960" i="64" l="1"/>
  <c r="AC1960" i="64"/>
  <c r="AS1960" i="64"/>
  <c r="F1960" i="64" l="1"/>
  <c r="X1961" i="64"/>
  <c r="X1962" i="64" s="1"/>
  <c r="X1963" i="64" s="1"/>
  <c r="X1964" i="64" s="1"/>
  <c r="X1965" i="64" s="1"/>
  <c r="Y1961" i="64"/>
  <c r="M1961" i="64" s="1"/>
  <c r="AW1960" i="64"/>
  <c r="AE1960" i="64"/>
  <c r="L1960" i="64"/>
  <c r="H1960" i="64"/>
  <c r="AJ1960" i="64"/>
  <c r="AI1960" i="64" l="1"/>
  <c r="AH1960" i="64"/>
  <c r="I1960" i="64"/>
  <c r="E1960" i="64" l="1"/>
  <c r="C1961" i="64" l="1"/>
  <c r="G1961" i="64" s="1"/>
  <c r="W1961" i="64" s="1"/>
  <c r="W1962" i="64" s="1"/>
  <c r="W1963" i="64" s="1"/>
  <c r="W1964" i="64" s="1"/>
  <c r="J1961" i="64"/>
  <c r="D1961" i="64"/>
  <c r="K1961" i="64" l="1"/>
  <c r="AN1967" i="64"/>
  <c r="T1967" i="64" s="1"/>
  <c r="T1968" i="64" s="1"/>
  <c r="AS1961" i="64"/>
  <c r="AC1961" i="64"/>
  <c r="Y1962" i="64" l="1"/>
  <c r="AW1961" i="64"/>
  <c r="AE1961" i="64"/>
  <c r="AB1961" i="64"/>
  <c r="AJ1961" i="64"/>
  <c r="L1961" i="64"/>
  <c r="H1961" i="64"/>
  <c r="AR1962" i="64" s="1"/>
  <c r="F1961" i="64"/>
  <c r="M1962" i="64" l="1"/>
  <c r="AO1962" i="64"/>
  <c r="AH1961" i="64"/>
  <c r="AP1962" i="64"/>
  <c r="I1961" i="64"/>
  <c r="AU1965" i="64"/>
  <c r="Z1965" i="64"/>
  <c r="AT1965" i="64"/>
  <c r="AI1961" i="64"/>
  <c r="R1963" i="64" l="1"/>
  <c r="R1964" i="64" s="1"/>
  <c r="R1965" i="64" s="1"/>
  <c r="R1966" i="64" s="1"/>
  <c r="S1967" i="64" s="1"/>
  <c r="S1968" i="64" s="1"/>
  <c r="E1961" i="64"/>
  <c r="C1962" i="64" s="1"/>
  <c r="G1962" i="64" s="1"/>
  <c r="AB1962" i="64"/>
  <c r="J1962" i="64" l="1"/>
  <c r="K1962" i="64" s="1"/>
  <c r="R1967" i="64"/>
  <c r="AC1962" i="64"/>
  <c r="AE1962" i="64" l="1"/>
  <c r="AJ1962" i="64"/>
  <c r="L1962" i="64"/>
  <c r="D1962" i="64"/>
  <c r="AQ1962" i="64" s="1"/>
  <c r="F1962" i="64" l="1"/>
  <c r="U1963" i="64" s="1"/>
  <c r="U1964" i="64" s="1"/>
  <c r="U1965" i="64" s="1"/>
  <c r="U1966" i="64" s="1"/>
  <c r="U1967" i="64" s="1"/>
  <c r="I1962" i="64"/>
  <c r="AS1962" i="64"/>
  <c r="H1962" i="64"/>
  <c r="AI1962" i="64"/>
  <c r="AL1962" i="64" s="1"/>
  <c r="AM1962" i="64" s="1"/>
  <c r="AH1962" i="64" l="1"/>
  <c r="Y1963" i="64"/>
  <c r="M1963" i="64" s="1"/>
  <c r="AW1962" i="64"/>
  <c r="E1962" i="64"/>
  <c r="C1963" i="64" s="1"/>
  <c r="G1963" i="64" s="1"/>
  <c r="AC1963" i="64" s="1"/>
  <c r="AB1963" i="64" l="1"/>
  <c r="D1963" i="64"/>
  <c r="AS1963" i="64" s="1"/>
  <c r="J1963" i="64"/>
  <c r="AE1963" i="64"/>
  <c r="AF1963" i="64" s="1"/>
  <c r="AG1965" i="64" s="1"/>
  <c r="V1967" i="64"/>
  <c r="V1968" i="64" s="1"/>
  <c r="Q1965" i="64" l="1"/>
  <c r="P1965" i="64"/>
  <c r="K1963" i="64"/>
  <c r="Y1964" i="64"/>
  <c r="N1969" i="64"/>
  <c r="O1969" i="64"/>
  <c r="AR1963" i="64" l="1"/>
  <c r="AQ1963" i="64"/>
  <c r="AQ1964" i="64" s="1"/>
  <c r="AQ1965" i="64" s="1"/>
  <c r="AQ1966" i="64" s="1"/>
  <c r="F1963" i="64"/>
  <c r="L1963" i="64"/>
  <c r="AJ1963" i="64"/>
  <c r="H1963" i="64"/>
  <c r="AW1963" i="64" l="1"/>
  <c r="AH1963" i="64"/>
  <c r="AI1963" i="64"/>
  <c r="I1963" i="64"/>
  <c r="AK1963" i="64" l="1"/>
  <c r="M1964" i="64" s="1"/>
  <c r="E1963" i="64"/>
  <c r="C1964" i="64" s="1"/>
  <c r="G1964" i="64" s="1"/>
  <c r="AA1964" i="64" l="1"/>
  <c r="AB1964" i="64" s="1"/>
  <c r="AC1964" i="64"/>
  <c r="D1964" i="64"/>
  <c r="J1964" i="64"/>
  <c r="AA1965" i="64"/>
  <c r="K1964" i="64" l="1"/>
  <c r="AR1964" i="64" s="1"/>
  <c r="AR1965" i="64" s="1"/>
  <c r="AR1966" i="64" s="1"/>
  <c r="AS1964" i="64"/>
  <c r="AA1966" i="64"/>
  <c r="AE1964" i="64"/>
  <c r="F1964" i="64" l="1"/>
  <c r="AA1967" i="64"/>
  <c r="Y1965" i="64"/>
  <c r="M1965" i="64" s="1"/>
  <c r="T1964" i="64"/>
  <c r="AV1965" i="64" s="1"/>
  <c r="AV1966" i="64" s="1"/>
  <c r="AV1967" i="64" s="1"/>
  <c r="AV1968" i="64" s="1"/>
  <c r="AV1969" i="64" s="1"/>
  <c r="AJ1964" i="64"/>
  <c r="H1964" i="64"/>
  <c r="L1964" i="64"/>
  <c r="AH1964" i="64" l="1"/>
  <c r="AB1965" i="64"/>
  <c r="AA1968" i="64"/>
  <c r="AW1964" i="64"/>
  <c r="AI1964" i="64"/>
  <c r="I1964" i="64"/>
  <c r="E1964" i="64" l="1"/>
  <c r="C1965" i="64" l="1"/>
  <c r="G1965" i="64" s="1"/>
  <c r="D1965" i="64"/>
  <c r="J1965" i="64"/>
  <c r="K1965" i="64" l="1"/>
  <c r="X1966" i="64" s="1"/>
  <c r="X1967" i="64" s="1"/>
  <c r="X1968" i="64" s="1"/>
  <c r="X1969" i="64" s="1"/>
  <c r="X1970" i="64" s="1"/>
  <c r="AC1965" i="64"/>
  <c r="AS1965" i="64"/>
  <c r="F1965" i="64" l="1"/>
  <c r="AE1965" i="64"/>
  <c r="Y1966" i="64"/>
  <c r="M1966" i="64" s="1"/>
  <c r="AW1965" i="64"/>
  <c r="L1965" i="64"/>
  <c r="H1965" i="64"/>
  <c r="AJ1965" i="64"/>
  <c r="AH1965" i="64" l="1"/>
  <c r="I1965" i="64"/>
  <c r="AI1965" i="64"/>
  <c r="E1965" i="64" l="1"/>
  <c r="C1966" i="64" l="1"/>
  <c r="G1966" i="64" s="1"/>
  <c r="W1966" i="64" s="1"/>
  <c r="W1967" i="64" s="1"/>
  <c r="W1968" i="64" s="1"/>
  <c r="W1969" i="64" s="1"/>
  <c r="D1966" i="64"/>
  <c r="J1966" i="64"/>
  <c r="K1966" i="64" l="1"/>
  <c r="AN1972" i="64"/>
  <c r="T1972" i="64" s="1"/>
  <c r="T1973" i="64" s="1"/>
  <c r="AC1966" i="64"/>
  <c r="AS1966" i="64"/>
  <c r="AE1966" i="64" l="1"/>
  <c r="Y1967" i="64"/>
  <c r="AW1966" i="64"/>
  <c r="AJ1966" i="64"/>
  <c r="L1966" i="64"/>
  <c r="H1966" i="64"/>
  <c r="AR1967" i="64" s="1"/>
  <c r="AB1966" i="64"/>
  <c r="F1966" i="64"/>
  <c r="M1967" i="64" l="1"/>
  <c r="AO1967" i="64"/>
  <c r="AI1966" i="64"/>
  <c r="AT1970" i="64"/>
  <c r="AU1970" i="64"/>
  <c r="Z1970" i="64"/>
  <c r="AP1967" i="64"/>
  <c r="AH1966" i="64"/>
  <c r="I1966" i="64"/>
  <c r="AB1967" i="64" l="1"/>
  <c r="R1968" i="64"/>
  <c r="R1969" i="64" s="1"/>
  <c r="R1970" i="64" s="1"/>
  <c r="R1971" i="64" s="1"/>
  <c r="S1972" i="64" s="1"/>
  <c r="S1973" i="64" s="1"/>
  <c r="E1966" i="64"/>
  <c r="R1972" i="64" l="1"/>
  <c r="C1967" i="64"/>
  <c r="G1967" i="64" s="1"/>
  <c r="J1967" i="64"/>
  <c r="K1967" i="64" l="1"/>
  <c r="AC1967" i="64"/>
  <c r="AE1967" i="64" l="1"/>
  <c r="AJ1967" i="64"/>
  <c r="L1967" i="64"/>
  <c r="D1967" i="64"/>
  <c r="AQ1967" i="64" s="1"/>
  <c r="AI1967" i="64" l="1"/>
  <c r="AL1967" i="64" s="1"/>
  <c r="AM1967" i="64" s="1"/>
  <c r="F1967" i="64"/>
  <c r="U1968" i="64" s="1"/>
  <c r="U1969" i="64" s="1"/>
  <c r="U1970" i="64" s="1"/>
  <c r="U1971" i="64" s="1"/>
  <c r="U1972" i="64" s="1"/>
  <c r="AS1967" i="64"/>
  <c r="I1967" i="64"/>
  <c r="H1967" i="64"/>
  <c r="AH1967" i="64" l="1"/>
  <c r="E1967" i="64"/>
  <c r="C1968" i="64" s="1"/>
  <c r="G1968" i="64" s="1"/>
  <c r="AC1968" i="64" s="1"/>
  <c r="Y1968" i="64"/>
  <c r="M1968" i="64" s="1"/>
  <c r="AW1967" i="64"/>
  <c r="AE1968" i="64" l="1"/>
  <c r="AF1968" i="64" s="1"/>
  <c r="AG1970" i="64" s="1"/>
  <c r="V1972" i="64"/>
  <c r="V1973" i="64" s="1"/>
  <c r="D1968" i="64"/>
  <c r="AB1968" i="64"/>
  <c r="J1968" i="64"/>
  <c r="K1968" i="64" l="1"/>
  <c r="N1974" i="64"/>
  <c r="O1974" i="64"/>
  <c r="AS1968" i="64"/>
  <c r="P1970" i="64"/>
  <c r="Q1970" i="64"/>
  <c r="AQ1968" i="64" l="1"/>
  <c r="AQ1969" i="64" s="1"/>
  <c r="AQ1970" i="64" s="1"/>
  <c r="AQ1971" i="64" s="1"/>
  <c r="F1968" i="64"/>
  <c r="AR1968" i="64"/>
  <c r="Y1969" i="64"/>
  <c r="L1968" i="64"/>
  <c r="AJ1968" i="64"/>
  <c r="H1968" i="64"/>
  <c r="AI1968" i="64" l="1"/>
  <c r="I1968" i="64"/>
  <c r="AW1968" i="64"/>
  <c r="AH1968" i="64"/>
  <c r="AK1968" i="64" l="1"/>
  <c r="AA1969" i="64" s="1"/>
  <c r="AA1970" i="64" s="1"/>
  <c r="M1969" i="64"/>
  <c r="E1968" i="64"/>
  <c r="C1969" i="64" s="1"/>
  <c r="G1969" i="64" s="1"/>
  <c r="D1969" i="64" l="1"/>
  <c r="AB1969" i="64"/>
  <c r="J1969" i="64"/>
  <c r="AA1971" i="64"/>
  <c r="AC1969" i="64"/>
  <c r="K1969" i="64" l="1"/>
  <c r="AR1969" i="64" s="1"/>
  <c r="AR1970" i="64" s="1"/>
  <c r="AR1971" i="64" s="1"/>
  <c r="AE1969" i="64"/>
  <c r="AA1972" i="64"/>
  <c r="AS1969" i="64"/>
  <c r="F1969" i="64" l="1"/>
  <c r="Y1970" i="64"/>
  <c r="M1970" i="64" s="1"/>
  <c r="AA1973" i="64"/>
  <c r="T1969" i="64"/>
  <c r="AV1970" i="64" s="1"/>
  <c r="AV1971" i="64" s="1"/>
  <c r="AV1972" i="64" s="1"/>
  <c r="AV1973" i="64" s="1"/>
  <c r="AV1974" i="64" s="1"/>
  <c r="H1969" i="64"/>
  <c r="AJ1969" i="64"/>
  <c r="L1969" i="64"/>
  <c r="I1969" i="64" l="1"/>
  <c r="AI1969" i="64"/>
  <c r="AH1969" i="64"/>
  <c r="AW1969" i="64"/>
  <c r="AB1970" i="64"/>
  <c r="E1969" i="64" l="1"/>
  <c r="C1970" i="64" l="1"/>
  <c r="G1970" i="64" s="1"/>
  <c r="J1970" i="64"/>
  <c r="D1970" i="64"/>
  <c r="K1970" i="64" l="1"/>
  <c r="X1971" i="64" s="1"/>
  <c r="X1972" i="64" s="1"/>
  <c r="X1973" i="64" s="1"/>
  <c r="X1974" i="64" s="1"/>
  <c r="X1975" i="64" s="1"/>
  <c r="AC1970" i="64"/>
  <c r="AS1970" i="64"/>
  <c r="Y1971" i="64" l="1"/>
  <c r="M1971" i="64" s="1"/>
  <c r="AW1970" i="64"/>
  <c r="AE1970" i="64"/>
  <c r="L1970" i="64"/>
  <c r="AJ1970" i="64"/>
  <c r="H1970" i="64"/>
  <c r="F1970" i="64"/>
  <c r="AI1970" i="64" l="1"/>
  <c r="AH1970" i="64"/>
  <c r="I1970" i="64"/>
  <c r="E1970" i="64" l="1"/>
  <c r="C1971" i="64" l="1"/>
  <c r="G1971" i="64" s="1"/>
  <c r="W1971" i="64" s="1"/>
  <c r="W1972" i="64" s="1"/>
  <c r="W1973" i="64" s="1"/>
  <c r="W1974" i="64" s="1"/>
  <c r="D1971" i="64"/>
  <c r="J1971" i="64"/>
  <c r="K1971" i="64" l="1"/>
  <c r="AN1977" i="64"/>
  <c r="T1977" i="64" s="1"/>
  <c r="T1978" i="64" s="1"/>
  <c r="AS1971" i="64"/>
  <c r="AC1971" i="64"/>
  <c r="Y1972" i="64" l="1"/>
  <c r="AW1971" i="64"/>
  <c r="AE1971" i="64"/>
  <c r="AJ1971" i="64"/>
  <c r="H1971" i="64"/>
  <c r="AR1972" i="64" s="1"/>
  <c r="L1971" i="64"/>
  <c r="AB1971" i="64"/>
  <c r="F1971" i="64"/>
  <c r="M1972" i="64" l="1"/>
  <c r="AO1972" i="64"/>
  <c r="AI1971" i="64"/>
  <c r="Z1975" i="64"/>
  <c r="AT1975" i="64"/>
  <c r="AU1975" i="64"/>
  <c r="I1971" i="64"/>
  <c r="AH1971" i="64"/>
  <c r="AP1972" i="64"/>
  <c r="R1973" i="64" l="1"/>
  <c r="R1974" i="64" s="1"/>
  <c r="R1975" i="64" s="1"/>
  <c r="R1976" i="64" s="1"/>
  <c r="S1977" i="64" s="1"/>
  <c r="S1978" i="64" s="1"/>
  <c r="AB1972" i="64"/>
  <c r="E1971" i="64"/>
  <c r="C1972" i="64" s="1"/>
  <c r="G1972" i="64" s="1"/>
  <c r="R1977" i="64" l="1"/>
  <c r="J1972" i="64"/>
  <c r="AC1972" i="64"/>
  <c r="AE1972" i="64" l="1"/>
  <c r="K1972" i="64"/>
  <c r="AJ1972" i="64" l="1"/>
  <c r="L1972" i="64"/>
  <c r="D1972" i="64"/>
  <c r="AQ1972" i="64" s="1"/>
  <c r="F1972" i="64" l="1"/>
  <c r="U1973" i="64" s="1"/>
  <c r="U1974" i="64" s="1"/>
  <c r="U1975" i="64" s="1"/>
  <c r="U1976" i="64" s="1"/>
  <c r="U1977" i="64" s="1"/>
  <c r="I1972" i="64"/>
  <c r="AS1972" i="64"/>
  <c r="H1972" i="64"/>
  <c r="AI1972" i="64"/>
  <c r="AL1972" i="64" s="1"/>
  <c r="AM1972" i="64" s="1"/>
  <c r="AH1972" i="64" l="1"/>
  <c r="Y1973" i="64"/>
  <c r="M1973" i="64" s="1"/>
  <c r="AW1972" i="64"/>
  <c r="E1972" i="64"/>
  <c r="C1973" i="64" s="1"/>
  <c r="G1973" i="64" s="1"/>
  <c r="AC1973" i="64" s="1"/>
  <c r="V1977" i="64" l="1"/>
  <c r="V1978" i="64" s="1"/>
  <c r="AB1973" i="64"/>
  <c r="D1973" i="64"/>
  <c r="J1973" i="64"/>
  <c r="AE1973" i="64"/>
  <c r="AF1973" i="64" s="1"/>
  <c r="AG1975" i="64" s="1"/>
  <c r="K1973" i="64" l="1"/>
  <c r="AS1973" i="64"/>
  <c r="Q1975" i="64"/>
  <c r="P1975" i="64"/>
  <c r="N1979" i="64"/>
  <c r="O1979" i="64"/>
  <c r="AQ1973" i="64" l="1"/>
  <c r="AQ1974" i="64" s="1"/>
  <c r="AQ1975" i="64" s="1"/>
  <c r="AQ1976" i="64" s="1"/>
  <c r="AR1973" i="64"/>
  <c r="Y1974" i="64"/>
  <c r="L1973" i="64"/>
  <c r="AJ1973" i="64"/>
  <c r="H1973" i="64"/>
  <c r="F1973" i="64"/>
  <c r="AW1973" i="64" l="1"/>
  <c r="AI1973" i="64"/>
  <c r="AH1973" i="64"/>
  <c r="I1973" i="64"/>
  <c r="AK1973" i="64" l="1"/>
  <c r="AA1974" i="64" s="1"/>
  <c r="AA1975" i="64" s="1"/>
  <c r="E1973" i="64"/>
  <c r="C1974" i="64" s="1"/>
  <c r="G1974" i="64" s="1"/>
  <c r="M1974" i="64" l="1"/>
  <c r="AB1974" i="64" s="1"/>
  <c r="AC1974" i="64"/>
  <c r="AA1976" i="64"/>
  <c r="D1974" i="64" l="1"/>
  <c r="AS1974" i="64" s="1"/>
  <c r="J1974" i="64"/>
  <c r="K1974" i="64" s="1"/>
  <c r="AR1974" i="64" s="1"/>
  <c r="AR1975" i="64" s="1"/>
  <c r="AR1976" i="64" s="1"/>
  <c r="Y1975" i="64"/>
  <c r="M1975" i="64" s="1"/>
  <c r="AA1977" i="64"/>
  <c r="AE1974" i="64"/>
  <c r="T1974" i="64"/>
  <c r="AV1975" i="64" s="1"/>
  <c r="AV1976" i="64" s="1"/>
  <c r="AV1977" i="64" s="1"/>
  <c r="AV1978" i="64" s="1"/>
  <c r="AV1979" i="64" s="1"/>
  <c r="AJ1974" i="64"/>
  <c r="L1974" i="64" l="1"/>
  <c r="F1974" i="64"/>
  <c r="H1974" i="64"/>
  <c r="AA1978" i="64"/>
  <c r="AW1974" i="64"/>
  <c r="AH1974" i="64"/>
  <c r="AI1974" i="64"/>
  <c r="I1974" i="64"/>
  <c r="AB1975" i="64"/>
  <c r="E1974" i="64" l="1"/>
  <c r="C1975" i="64" l="1"/>
  <c r="G1975" i="64" s="1"/>
  <c r="J1975" i="64"/>
  <c r="D1975" i="64"/>
  <c r="K1975" i="64" l="1"/>
  <c r="X1976" i="64" s="1"/>
  <c r="X1977" i="64" s="1"/>
  <c r="X1978" i="64" s="1"/>
  <c r="X1979" i="64" s="1"/>
  <c r="X1980" i="64" s="1"/>
  <c r="AS1975" i="64"/>
  <c r="AC1975" i="64"/>
  <c r="F1975" i="64" l="1"/>
  <c r="AE1975" i="64"/>
  <c r="Y1976" i="64"/>
  <c r="M1976" i="64" s="1"/>
  <c r="AW1975" i="64"/>
  <c r="L1975" i="64"/>
  <c r="AJ1975" i="64"/>
  <c r="H1975" i="64"/>
  <c r="I1975" i="64" l="1"/>
  <c r="AH1975" i="64"/>
  <c r="AI1975" i="64"/>
  <c r="E1975" i="64" l="1"/>
  <c r="C1976" i="64" l="1"/>
  <c r="G1976" i="64" s="1"/>
  <c r="W1976" i="64" s="1"/>
  <c r="W1977" i="64" s="1"/>
  <c r="W1978" i="64" s="1"/>
  <c r="W1979" i="64" s="1"/>
  <c r="D1976" i="64"/>
  <c r="J1976" i="64"/>
  <c r="K1976" i="64" l="1"/>
  <c r="F1976" i="64" s="1"/>
  <c r="AN1982" i="64"/>
  <c r="T1982" i="64" s="1"/>
  <c r="T1983" i="64" s="1"/>
  <c r="AC1976" i="64"/>
  <c r="AS1976" i="64"/>
  <c r="Y1977" i="64" l="1"/>
  <c r="AW1976" i="64"/>
  <c r="AE1976" i="64"/>
  <c r="AB1976" i="64"/>
  <c r="L1976" i="64"/>
  <c r="AJ1976" i="64"/>
  <c r="H1976" i="64"/>
  <c r="AR1977" i="64" s="1"/>
  <c r="M1977" i="64" l="1"/>
  <c r="AO1977" i="64"/>
  <c r="Z1980" i="64"/>
  <c r="AU1980" i="64"/>
  <c r="AT1980" i="64"/>
  <c r="AI1976" i="64"/>
  <c r="AP1977" i="64"/>
  <c r="AH1976" i="64"/>
  <c r="I1976" i="64"/>
  <c r="R1978" i="64" l="1"/>
  <c r="R1979" i="64" s="1"/>
  <c r="R1980" i="64" s="1"/>
  <c r="R1981" i="64" s="1"/>
  <c r="S1982" i="64" s="1"/>
  <c r="S1983" i="64" s="1"/>
  <c r="AB1977" i="64"/>
  <c r="E1976" i="64"/>
  <c r="C1977" i="64" s="1"/>
  <c r="G1977" i="64" s="1"/>
  <c r="R1982" i="64" l="1"/>
  <c r="AC1977" i="64"/>
  <c r="J1977" i="64"/>
  <c r="K1977" i="64" l="1"/>
  <c r="AE1977" i="64"/>
  <c r="L1977" i="64" l="1"/>
  <c r="AJ1977" i="64"/>
  <c r="D1977" i="64"/>
  <c r="AQ1977" i="64" s="1"/>
  <c r="H1977" i="64" l="1"/>
  <c r="AH1977" i="64" s="1"/>
  <c r="F1977" i="64"/>
  <c r="U1978" i="64" s="1"/>
  <c r="U1979" i="64" s="1"/>
  <c r="U1980" i="64" s="1"/>
  <c r="U1981" i="64" s="1"/>
  <c r="U1982" i="64" s="1"/>
  <c r="AS1977" i="64"/>
  <c r="I1977" i="64"/>
  <c r="AI1977" i="64"/>
  <c r="AL1977" i="64" s="1"/>
  <c r="AM1977" i="64" s="1"/>
  <c r="E1977" i="64" l="1"/>
  <c r="C1978" i="64" s="1"/>
  <c r="G1978" i="64" s="1"/>
  <c r="AC1978" i="64" s="1"/>
  <c r="Y1978" i="64"/>
  <c r="M1978" i="64" s="1"/>
  <c r="AW1977" i="64"/>
  <c r="V1982" i="64" l="1"/>
  <c r="V1983" i="64" s="1"/>
  <c r="D1978" i="64"/>
  <c r="AB1978" i="64"/>
  <c r="J1978" i="64"/>
  <c r="AE1978" i="64"/>
  <c r="AF1978" i="64" s="1"/>
  <c r="AG1980" i="64" s="1"/>
  <c r="Q1980" i="64" l="1"/>
  <c r="P1980" i="64"/>
  <c r="AS1978" i="64"/>
  <c r="K1978" i="64"/>
  <c r="N1984" i="64"/>
  <c r="O1984" i="64"/>
  <c r="AQ1978" i="64" l="1"/>
  <c r="AQ1979" i="64" s="1"/>
  <c r="AQ1980" i="64" s="1"/>
  <c r="AQ1981" i="64" s="1"/>
  <c r="AR1978" i="64"/>
  <c r="L1978" i="64"/>
  <c r="H1978" i="64"/>
  <c r="AJ1978" i="64"/>
  <c r="Y1979" i="64"/>
  <c r="F1978" i="64"/>
  <c r="AI1978" i="64" l="1"/>
  <c r="AH1978" i="64"/>
  <c r="I1978" i="64"/>
  <c r="AW1978" i="64"/>
  <c r="AK1978" i="64" l="1"/>
  <c r="AA1979" i="64" s="1"/>
  <c r="AA1980" i="64" s="1"/>
  <c r="M1979" i="64"/>
  <c r="E1978" i="64"/>
  <c r="C1979" i="64" s="1"/>
  <c r="G1979" i="64" s="1"/>
  <c r="AC1979" i="64" l="1"/>
  <c r="AB1979" i="64"/>
  <c r="D1979" i="64"/>
  <c r="J1979" i="64"/>
  <c r="AA1981" i="64"/>
  <c r="K1979" i="64" l="1"/>
  <c r="AR1979" i="64" s="1"/>
  <c r="AR1980" i="64" s="1"/>
  <c r="AR1981" i="64" s="1"/>
  <c r="AS1979" i="64"/>
  <c r="AA1982" i="64"/>
  <c r="AE1979" i="64"/>
  <c r="F1979" i="64" l="1"/>
  <c r="Y1980" i="64"/>
  <c r="M1980" i="64" s="1"/>
  <c r="AA1983" i="64"/>
  <c r="T1979" i="64"/>
  <c r="AV1980" i="64" s="1"/>
  <c r="AV1981" i="64" s="1"/>
  <c r="AV1982" i="64" s="1"/>
  <c r="AV1983" i="64" s="1"/>
  <c r="AV1984" i="64" s="1"/>
  <c r="H1979" i="64"/>
  <c r="L1979" i="64"/>
  <c r="AJ1979" i="64"/>
  <c r="I1979" i="64" l="1"/>
  <c r="AH1979" i="64"/>
  <c r="AW1979" i="64"/>
  <c r="AI1979" i="64"/>
  <c r="AB1980" i="64"/>
  <c r="E1979" i="64" l="1"/>
  <c r="C1980" i="64" l="1"/>
  <c r="G1980" i="64" s="1"/>
  <c r="D1980" i="64"/>
  <c r="J1980" i="64"/>
  <c r="K1980" i="64" l="1"/>
  <c r="X1981" i="64" s="1"/>
  <c r="X1982" i="64" s="1"/>
  <c r="X1983" i="64" s="1"/>
  <c r="X1984" i="64" s="1"/>
  <c r="X1985" i="64" s="1"/>
  <c r="AC1980" i="64"/>
  <c r="AS1980" i="64"/>
  <c r="F1980" i="64" l="1"/>
  <c r="Y1981" i="64"/>
  <c r="M1981" i="64" s="1"/>
  <c r="AW1980" i="64"/>
  <c r="AE1980" i="64"/>
  <c r="L1980" i="64"/>
  <c r="AJ1980" i="64"/>
  <c r="H1980" i="64"/>
  <c r="AH1980" i="64" l="1"/>
  <c r="AI1980" i="64"/>
  <c r="I1980" i="64"/>
  <c r="E1980" i="64" l="1"/>
  <c r="C1981" i="64" l="1"/>
  <c r="G1981" i="64" s="1"/>
  <c r="W1981" i="64" s="1"/>
  <c r="W1982" i="64" s="1"/>
  <c r="W1983" i="64" s="1"/>
  <c r="W1984" i="64" s="1"/>
  <c r="D1981" i="64"/>
  <c r="J1981" i="64"/>
  <c r="K1981" i="64" l="1"/>
  <c r="F1981" i="64" s="1"/>
  <c r="AN1987" i="64"/>
  <c r="T1987" i="64" s="1"/>
  <c r="T1988" i="64" s="1"/>
  <c r="AS1981" i="64"/>
  <c r="AC1981" i="64"/>
  <c r="AE1981" i="64" l="1"/>
  <c r="Y1982" i="64"/>
  <c r="AW1981" i="64"/>
  <c r="AB1981" i="64"/>
  <c r="H1981" i="64"/>
  <c r="AR1982" i="64" s="1"/>
  <c r="AJ1981" i="64"/>
  <c r="L1981" i="64"/>
  <c r="M1982" i="64" l="1"/>
  <c r="AO1982" i="64"/>
  <c r="AU1985" i="64"/>
  <c r="AT1985" i="64"/>
  <c r="Z1985" i="64"/>
  <c r="AI1981" i="64"/>
  <c r="I1981" i="64"/>
  <c r="AP1982" i="64"/>
  <c r="AH1981" i="64"/>
  <c r="AB1982" i="64" l="1"/>
  <c r="R1983" i="64"/>
  <c r="R1984" i="64" s="1"/>
  <c r="R1985" i="64" s="1"/>
  <c r="R1986" i="64" s="1"/>
  <c r="R1987" i="64" s="1"/>
  <c r="E1981" i="64"/>
  <c r="S1987" i="64" l="1"/>
  <c r="S1988" i="64" s="1"/>
  <c r="C1982" i="64"/>
  <c r="G1982" i="64" s="1"/>
  <c r="J1982" i="64"/>
  <c r="K1982" i="64" l="1"/>
  <c r="AC1982" i="64"/>
  <c r="AE1982" i="64" l="1"/>
  <c r="L1982" i="64"/>
  <c r="AJ1982" i="64"/>
  <c r="D1982" i="64"/>
  <c r="AQ1982" i="64" s="1"/>
  <c r="H1982" i="64" l="1"/>
  <c r="AH1982" i="64" s="1"/>
  <c r="F1982" i="64"/>
  <c r="U1983" i="64" s="1"/>
  <c r="U1984" i="64" s="1"/>
  <c r="U1985" i="64" s="1"/>
  <c r="U1986" i="64" s="1"/>
  <c r="U1987" i="64" s="1"/>
  <c r="AS1982" i="64"/>
  <c r="I1982" i="64"/>
  <c r="AI1982" i="64"/>
  <c r="AL1982" i="64" s="1"/>
  <c r="AM1982" i="64" s="1"/>
  <c r="E1982" i="64" l="1"/>
  <c r="C1983" i="64" s="1"/>
  <c r="G1983" i="64" s="1"/>
  <c r="AC1983" i="64" s="1"/>
  <c r="Y1983" i="64"/>
  <c r="M1983" i="64" s="1"/>
  <c r="AW1982" i="64"/>
  <c r="V1987" i="64" l="1"/>
  <c r="V1988" i="64" s="1"/>
  <c r="D1983" i="64"/>
  <c r="AB1983" i="64"/>
  <c r="J1983" i="64"/>
  <c r="AE1983" i="64"/>
  <c r="AF1983" i="64" s="1"/>
  <c r="AG1985" i="64" s="1"/>
  <c r="K1983" i="64" l="1"/>
  <c r="Q1985" i="64"/>
  <c r="P1985" i="64"/>
  <c r="F1983" i="64"/>
  <c r="AS1983" i="64"/>
  <c r="N1989" i="64"/>
  <c r="O1989" i="64"/>
  <c r="AQ1983" i="64" l="1"/>
  <c r="AQ1984" i="64" s="1"/>
  <c r="AQ1985" i="64" s="1"/>
  <c r="AQ1986" i="64" s="1"/>
  <c r="AR1983" i="64"/>
  <c r="Y1984" i="64"/>
  <c r="L1983" i="64"/>
  <c r="H1983" i="64"/>
  <c r="AJ1983" i="64"/>
  <c r="AH1983" i="64" l="1"/>
  <c r="AW1983" i="64"/>
  <c r="AI1983" i="64"/>
  <c r="I1983" i="64"/>
  <c r="AK1983" i="64" l="1"/>
  <c r="AA1984" i="64" s="1"/>
  <c r="AA1985" i="64" s="1"/>
  <c r="E1983" i="64"/>
  <c r="C1984" i="64" s="1"/>
  <c r="G1984" i="64" s="1"/>
  <c r="M1984" i="64" l="1"/>
  <c r="D1984" i="64" s="1"/>
  <c r="AA1986" i="64"/>
  <c r="AC1984" i="64"/>
  <c r="J1984" i="64" l="1"/>
  <c r="AB1984" i="64"/>
  <c r="AA1987" i="64"/>
  <c r="AE1984" i="64"/>
  <c r="K1984" i="64"/>
  <c r="AR1984" i="64" s="1"/>
  <c r="AR1985" i="64" s="1"/>
  <c r="AR1986" i="64" s="1"/>
  <c r="AS1984" i="64"/>
  <c r="F1984" i="64" l="1"/>
  <c r="Y1985" i="64"/>
  <c r="M1985" i="64" s="1"/>
  <c r="T1984" i="64"/>
  <c r="AV1985" i="64" s="1"/>
  <c r="AV1986" i="64" s="1"/>
  <c r="AV1987" i="64" s="1"/>
  <c r="AV1988" i="64" s="1"/>
  <c r="AV1989" i="64" s="1"/>
  <c r="H1984" i="64"/>
  <c r="AJ1984" i="64"/>
  <c r="L1984" i="64"/>
  <c r="AA1988" i="64"/>
  <c r="AW1984" i="64" l="1"/>
  <c r="AH1984" i="64"/>
  <c r="I1984" i="64"/>
  <c r="AI1984" i="64"/>
  <c r="AB1985" i="64"/>
  <c r="E1984" i="64" l="1"/>
  <c r="C1985" i="64" l="1"/>
  <c r="G1985" i="64" s="1"/>
  <c r="D1985" i="64"/>
  <c r="J1985" i="64"/>
  <c r="K1985" i="64" l="1"/>
  <c r="X1986" i="64" s="1"/>
  <c r="X1987" i="64" s="1"/>
  <c r="X1988" i="64" s="1"/>
  <c r="X1989" i="64" s="1"/>
  <c r="X1990" i="64" s="1"/>
  <c r="AC1985" i="64"/>
  <c r="AS1985" i="64"/>
  <c r="F1985" i="64" l="1"/>
  <c r="Y1986" i="64"/>
  <c r="M1986" i="64" s="1"/>
  <c r="AW1985" i="64"/>
  <c r="AE1985" i="64"/>
  <c r="L1985" i="64"/>
  <c r="AJ1985" i="64"/>
  <c r="H1985" i="64"/>
  <c r="AH1985" i="64" l="1"/>
  <c r="AI1985" i="64"/>
  <c r="I1985" i="64"/>
  <c r="E1985" i="64" l="1"/>
  <c r="C1986" i="64" l="1"/>
  <c r="G1986" i="64" s="1"/>
  <c r="W1986" i="64" s="1"/>
  <c r="W1987" i="64" s="1"/>
  <c r="W1988" i="64" s="1"/>
  <c r="W1989" i="64" s="1"/>
  <c r="J1986" i="64"/>
  <c r="D1986" i="64"/>
  <c r="K1986" i="64" l="1"/>
  <c r="F1986" i="64" s="1"/>
  <c r="AN1992" i="64"/>
  <c r="T1992" i="64" s="1"/>
  <c r="T1993" i="64" s="1"/>
  <c r="AS1986" i="64"/>
  <c r="AC1986" i="64"/>
  <c r="Y1987" i="64" l="1"/>
  <c r="AW1986" i="64"/>
  <c r="AE1986" i="64"/>
  <c r="AB1986" i="64"/>
  <c r="H1986" i="64"/>
  <c r="AR1987" i="64" s="1"/>
  <c r="AJ1986" i="64"/>
  <c r="L1986" i="64"/>
  <c r="M1987" i="64" l="1"/>
  <c r="AO1987" i="64"/>
  <c r="I1986" i="64"/>
  <c r="Z1990" i="64"/>
  <c r="AT1990" i="64"/>
  <c r="AU1990" i="64"/>
  <c r="AI1986" i="64"/>
  <c r="AH1986" i="64"/>
  <c r="AP1987" i="64"/>
  <c r="R1988" i="64" l="1"/>
  <c r="R1989" i="64" s="1"/>
  <c r="R1990" i="64" s="1"/>
  <c r="R1991" i="64" s="1"/>
  <c r="S1992" i="64" s="1"/>
  <c r="S1993" i="64" s="1"/>
  <c r="AB1987" i="64"/>
  <c r="E1986" i="64"/>
  <c r="C1987" i="64" s="1"/>
  <c r="G1987" i="64" s="1"/>
  <c r="R1992" i="64" l="1"/>
  <c r="J1987" i="64"/>
  <c r="K1987" i="64" s="1"/>
  <c r="AC1987" i="64"/>
  <c r="AE1987" i="64" l="1"/>
  <c r="L1987" i="64"/>
  <c r="AJ1987" i="64"/>
  <c r="D1987" i="64"/>
  <c r="AQ1987" i="64" s="1"/>
  <c r="H1987" i="64" l="1"/>
  <c r="AH1987" i="64" s="1"/>
  <c r="F1987" i="64"/>
  <c r="U1988" i="64" s="1"/>
  <c r="U1989" i="64" s="1"/>
  <c r="U1990" i="64" s="1"/>
  <c r="U1991" i="64" s="1"/>
  <c r="U1992" i="64" s="1"/>
  <c r="I1987" i="64"/>
  <c r="AS1987" i="64"/>
  <c r="AI1987" i="64"/>
  <c r="AL1987" i="64" s="1"/>
  <c r="AM1987" i="64" s="1"/>
  <c r="Y1988" i="64" l="1"/>
  <c r="M1988" i="64" s="1"/>
  <c r="AW1987" i="64"/>
  <c r="E1987" i="64"/>
  <c r="C1988" i="64" s="1"/>
  <c r="G1988" i="64" s="1"/>
  <c r="AC1988" i="64" s="1"/>
  <c r="V1992" i="64" l="1"/>
  <c r="V1993" i="64" s="1"/>
  <c r="AE1988" i="64"/>
  <c r="AF1988" i="64" s="1"/>
  <c r="AG1990" i="64" s="1"/>
  <c r="D1988" i="64"/>
  <c r="AS1988" i="64" s="1"/>
  <c r="AB1988" i="64"/>
  <c r="J1988" i="64"/>
  <c r="Y1989" i="64" l="1"/>
  <c r="P1990" i="64"/>
  <c r="Q1990" i="64"/>
  <c r="K1988" i="64"/>
  <c r="N1994" i="64"/>
  <c r="O1994" i="64"/>
  <c r="AQ1988" i="64" l="1"/>
  <c r="AQ1989" i="64" s="1"/>
  <c r="AQ1990" i="64" s="1"/>
  <c r="AQ1991" i="64" s="1"/>
  <c r="AR1988" i="64"/>
  <c r="L1988" i="64"/>
  <c r="H1988" i="64"/>
  <c r="AJ1988" i="64"/>
  <c r="F1988" i="64"/>
  <c r="AW1988" i="64" l="1"/>
  <c r="AI1988" i="64"/>
  <c r="I1988" i="64"/>
  <c r="AH1988" i="64"/>
  <c r="AK1988" i="64" l="1"/>
  <c r="M1989" i="64" s="1"/>
  <c r="E1988" i="64"/>
  <c r="C1989" i="64" s="1"/>
  <c r="G1989" i="64" s="1"/>
  <c r="AA1989" i="64"/>
  <c r="AB1989" i="64" l="1"/>
  <c r="D1989" i="64"/>
  <c r="J1989" i="64"/>
  <c r="AA1990" i="64"/>
  <c r="AC1989" i="64"/>
  <c r="AE1989" i="64" l="1"/>
  <c r="K1989" i="64"/>
  <c r="AR1989" i="64" s="1"/>
  <c r="AR1990" i="64" s="1"/>
  <c r="AR1991" i="64" s="1"/>
  <c r="AA1991" i="64"/>
  <c r="AS1989" i="64"/>
  <c r="F1989" i="64" l="1"/>
  <c r="Y1990" i="64"/>
  <c r="M1990" i="64" s="1"/>
  <c r="AA1992" i="64"/>
  <c r="T1989" i="64"/>
  <c r="AV1990" i="64" s="1"/>
  <c r="AV1991" i="64" s="1"/>
  <c r="AV1992" i="64" s="1"/>
  <c r="AV1993" i="64" s="1"/>
  <c r="AV1994" i="64" s="1"/>
  <c r="H1989" i="64"/>
  <c r="AJ1989" i="64"/>
  <c r="L1989" i="64"/>
  <c r="AW1989" i="64" l="1"/>
  <c r="AI1989" i="64"/>
  <c r="AH1989" i="64"/>
  <c r="AA1993" i="64"/>
  <c r="I1989" i="64"/>
  <c r="AB1990" i="64"/>
  <c r="E1989" i="64" l="1"/>
  <c r="C1990" i="64" l="1"/>
  <c r="G1990" i="64" s="1"/>
  <c r="D1990" i="64"/>
  <c r="J1990" i="64"/>
  <c r="K1990" i="64" l="1"/>
  <c r="AC1990" i="64"/>
  <c r="AS1990" i="64"/>
  <c r="F1990" i="64" l="1"/>
  <c r="X1991" i="64"/>
  <c r="X1992" i="64" s="1"/>
  <c r="X1993" i="64" s="1"/>
  <c r="X1994" i="64" s="1"/>
  <c r="X1995" i="64" s="1"/>
  <c r="Y1991" i="64"/>
  <c r="M1991" i="64" s="1"/>
  <c r="AW1990" i="64"/>
  <c r="AE1990" i="64"/>
  <c r="L1990" i="64"/>
  <c r="AJ1990" i="64"/>
  <c r="H1990" i="64"/>
  <c r="AH1990" i="64" l="1"/>
  <c r="AI1990" i="64"/>
  <c r="I1990" i="64"/>
  <c r="E1990" i="64" l="1"/>
  <c r="C1991" i="64" l="1"/>
  <c r="G1991" i="64" s="1"/>
  <c r="W1991" i="64" s="1"/>
  <c r="W1992" i="64" s="1"/>
  <c r="W1993" i="64" s="1"/>
  <c r="W1994" i="64" s="1"/>
  <c r="J1991" i="64"/>
  <c r="D1991" i="64"/>
  <c r="K1991" i="64" l="1"/>
  <c r="F1991" i="64" s="1"/>
  <c r="AN1997" i="64"/>
  <c r="T1997" i="64" s="1"/>
  <c r="T1998" i="64" s="1"/>
  <c r="AS1991" i="64"/>
  <c r="AC1991" i="64"/>
  <c r="AE1991" i="64" l="1"/>
  <c r="Y1992" i="64"/>
  <c r="AW1991" i="64"/>
  <c r="AB1991" i="64"/>
  <c r="L1991" i="64"/>
  <c r="H1991" i="64"/>
  <c r="AR1992" i="64" s="1"/>
  <c r="AJ1991" i="64"/>
  <c r="M1992" i="64" l="1"/>
  <c r="AO1992" i="64"/>
  <c r="AH1991" i="64"/>
  <c r="AP1992" i="64"/>
  <c r="AT1995" i="64"/>
  <c r="Z1995" i="64"/>
  <c r="AU1995" i="64"/>
  <c r="I1991" i="64"/>
  <c r="AI1991" i="64"/>
  <c r="R1993" i="64" l="1"/>
  <c r="R1994" i="64" s="1"/>
  <c r="R1995" i="64" s="1"/>
  <c r="R1996" i="64" s="1"/>
  <c r="R1997" i="64" s="1"/>
  <c r="AB1992" i="64"/>
  <c r="E1991" i="64"/>
  <c r="S1997" i="64" l="1"/>
  <c r="S1998" i="64" s="1"/>
  <c r="C1992" i="64"/>
  <c r="G1992" i="64" s="1"/>
  <c r="J1992" i="64"/>
  <c r="AC1992" i="64" l="1"/>
  <c r="K1992" i="64"/>
  <c r="L1992" i="64" l="1"/>
  <c r="AJ1992" i="64"/>
  <c r="D1992" i="64"/>
  <c r="AQ1992" i="64" s="1"/>
  <c r="AE1992" i="64"/>
  <c r="H1992" i="64" l="1"/>
  <c r="AH1992" i="64" s="1"/>
  <c r="AI1992" i="64"/>
  <c r="AL1992" i="64" s="1"/>
  <c r="AM1992" i="64" s="1"/>
  <c r="F1992" i="64"/>
  <c r="U1993" i="64" s="1"/>
  <c r="U1994" i="64" s="1"/>
  <c r="U1995" i="64" s="1"/>
  <c r="U1996" i="64" s="1"/>
  <c r="U1997" i="64" s="1"/>
  <c r="I1992" i="64"/>
  <c r="AS1992" i="64"/>
  <c r="Y1993" i="64" l="1"/>
  <c r="M1993" i="64" s="1"/>
  <c r="AW1992" i="64"/>
  <c r="E1992" i="64"/>
  <c r="C1993" i="64" s="1"/>
  <c r="G1993" i="64" s="1"/>
  <c r="AC1993" i="64" s="1"/>
  <c r="V1997" i="64" l="1"/>
  <c r="V1998" i="64" s="1"/>
  <c r="AE1993" i="64"/>
  <c r="AF1993" i="64" s="1"/>
  <c r="AG1995" i="64" s="1"/>
  <c r="D1993" i="64"/>
  <c r="AB1993" i="64"/>
  <c r="J1993" i="64"/>
  <c r="AS1993" i="64" l="1"/>
  <c r="Q1995" i="64"/>
  <c r="P1995" i="64"/>
  <c r="K1993" i="64"/>
  <c r="N1999" i="64"/>
  <c r="O1999" i="64"/>
  <c r="AQ1993" i="64" l="1"/>
  <c r="AQ1994" i="64" s="1"/>
  <c r="AQ1995" i="64" s="1"/>
  <c r="AQ1996" i="64" s="1"/>
  <c r="AR1993" i="64"/>
  <c r="L1993" i="64"/>
  <c r="AJ1993" i="64"/>
  <c r="H1993" i="64"/>
  <c r="Y1994" i="64"/>
  <c r="F1993" i="64"/>
  <c r="AW1993" i="64" l="1"/>
  <c r="AI1993" i="64"/>
  <c r="I1993" i="64"/>
  <c r="AH1993" i="64"/>
  <c r="AK1993" i="64" l="1"/>
  <c r="AA1994" i="64" s="1"/>
  <c r="AA1995" i="64" s="1"/>
  <c r="M1994" i="64"/>
  <c r="E1993" i="64"/>
  <c r="C1994" i="64" s="1"/>
  <c r="G1994" i="64" s="1"/>
  <c r="AC1994" i="64" l="1"/>
  <c r="AB1994" i="64"/>
  <c r="D1994" i="64"/>
  <c r="J1994" i="64"/>
  <c r="AA1996" i="64"/>
  <c r="K1994" i="64" l="1"/>
  <c r="AR1994" i="64" s="1"/>
  <c r="AR1995" i="64" s="1"/>
  <c r="AR1996" i="64" s="1"/>
  <c r="AS1994" i="64"/>
  <c r="AA1997" i="64"/>
  <c r="AE1994" i="64"/>
  <c r="F1994" i="64" l="1"/>
  <c r="AA1998" i="64"/>
  <c r="Y1995" i="64"/>
  <c r="M1995" i="64" s="1"/>
  <c r="T1994" i="64"/>
  <c r="AV1995" i="64" s="1"/>
  <c r="AV1996" i="64" s="1"/>
  <c r="AV1997" i="64" s="1"/>
  <c r="AV1998" i="64" s="1"/>
  <c r="AV1999" i="64" s="1"/>
  <c r="H1994" i="64"/>
  <c r="L1994" i="64"/>
  <c r="AJ1994" i="64"/>
  <c r="AW1994" i="64" l="1"/>
  <c r="I1994" i="64"/>
  <c r="AH1994" i="64"/>
  <c r="AB1995" i="64"/>
  <c r="AI1994" i="64"/>
  <c r="E1994" i="64" l="1"/>
  <c r="C1995" i="64" l="1"/>
  <c r="G1995" i="64" s="1"/>
  <c r="J1995" i="64"/>
  <c r="D1995" i="64"/>
  <c r="K1995" i="64" l="1"/>
  <c r="X1996" i="64" s="1"/>
  <c r="X1997" i="64" s="1"/>
  <c r="X1998" i="64" s="1"/>
  <c r="X1999" i="64" s="1"/>
  <c r="X2000" i="64" s="1"/>
  <c r="AC1995" i="64"/>
  <c r="AS1995" i="64"/>
  <c r="F1995" i="64" l="1"/>
  <c r="Y1996" i="64"/>
  <c r="M1996" i="64" s="1"/>
  <c r="AW1995" i="64"/>
  <c r="AE1995" i="64"/>
  <c r="H1995" i="64"/>
  <c r="AJ1995" i="64"/>
  <c r="L1995" i="64"/>
  <c r="AH1995" i="64" l="1"/>
  <c r="I1995" i="64"/>
  <c r="AI1995" i="64"/>
  <c r="E1995" i="64" l="1"/>
  <c r="C1996" i="64" l="1"/>
  <c r="G1996" i="64" s="1"/>
  <c r="W1996" i="64" s="1"/>
  <c r="W1997" i="64" s="1"/>
  <c r="W1998" i="64" s="1"/>
  <c r="W1999" i="64" s="1"/>
  <c r="D1996" i="64"/>
  <c r="J1996" i="64"/>
  <c r="K1996" i="64" l="1"/>
  <c r="F1996" i="64" s="1"/>
  <c r="AN2002" i="64"/>
  <c r="T2002" i="64" s="1"/>
  <c r="T2003" i="64" s="1"/>
  <c r="AC1996" i="64"/>
  <c r="AS1996" i="64"/>
  <c r="Y1997" i="64" l="1"/>
  <c r="AW1996" i="64"/>
  <c r="AE1996" i="64"/>
  <c r="AB1996" i="64"/>
  <c r="AJ1996" i="64"/>
  <c r="H1996" i="64"/>
  <c r="AR1997" i="64" s="1"/>
  <c r="L1996" i="64"/>
  <c r="M1997" i="64" l="1"/>
  <c r="AO1997" i="64"/>
  <c r="Z2000" i="64"/>
  <c r="AU2000" i="64"/>
  <c r="AT2000" i="64"/>
  <c r="I1996" i="64"/>
  <c r="AH1996" i="64"/>
  <c r="AP1997" i="64"/>
  <c r="AI1996" i="64"/>
  <c r="R1998" i="64" l="1"/>
  <c r="R1999" i="64" s="1"/>
  <c r="R2000" i="64" s="1"/>
  <c r="R2001" i="64" s="1"/>
  <c r="S2002" i="64" s="1"/>
  <c r="S2003" i="64" s="1"/>
  <c r="AB1997" i="64"/>
  <c r="E1996" i="64"/>
  <c r="C1997" i="64" s="1"/>
  <c r="G1997" i="64" s="1"/>
  <c r="R2002" i="64" l="1"/>
  <c r="J1997" i="64"/>
  <c r="AC1997" i="64"/>
  <c r="AE1997" i="64" l="1"/>
  <c r="K1997" i="64"/>
  <c r="AJ1997" i="64" l="1"/>
  <c r="L1997" i="64"/>
  <c r="D1997" i="64"/>
  <c r="AQ1997" i="64" s="1"/>
  <c r="F1997" i="64" l="1"/>
  <c r="U1998" i="64" s="1"/>
  <c r="U1999" i="64" s="1"/>
  <c r="U2000" i="64" s="1"/>
  <c r="U2001" i="64" s="1"/>
  <c r="U2002" i="64" s="1"/>
  <c r="I1997" i="64"/>
  <c r="AS1997" i="64"/>
  <c r="AI1997" i="64"/>
  <c r="AL1997" i="64" s="1"/>
  <c r="AM1997" i="64" s="1"/>
  <c r="H1997" i="64"/>
  <c r="AH1997" i="64" l="1"/>
  <c r="Y1998" i="64"/>
  <c r="M1998" i="64" s="1"/>
  <c r="AW1997" i="64"/>
  <c r="E1997" i="64"/>
  <c r="C1998" i="64" s="1"/>
  <c r="G1998" i="64" s="1"/>
  <c r="AC1998" i="64" s="1"/>
  <c r="V2002" i="64" l="1"/>
  <c r="V2003" i="64" s="1"/>
  <c r="D1998" i="64"/>
  <c r="AB1998" i="64"/>
  <c r="J1998" i="64"/>
  <c r="AE1998" i="64"/>
  <c r="AF1998" i="64" s="1"/>
  <c r="AG2000" i="64" s="1"/>
  <c r="K1998" i="64" l="1"/>
  <c r="AS1998" i="64"/>
  <c r="P2000" i="64"/>
  <c r="Q2000" i="64"/>
  <c r="N2004" i="64"/>
  <c r="O2004" i="64"/>
  <c r="AQ1998" i="64" l="1"/>
  <c r="AQ1999" i="64" s="1"/>
  <c r="AQ2000" i="64" s="1"/>
  <c r="AQ2001" i="64" s="1"/>
  <c r="AR1998" i="64"/>
  <c r="L1998" i="64"/>
  <c r="AJ1998" i="64"/>
  <c r="H1998" i="64"/>
  <c r="Y1999" i="64"/>
  <c r="F1998" i="64"/>
  <c r="AW1998" i="64" l="1"/>
  <c r="AI1998" i="64"/>
  <c r="I1998" i="64"/>
  <c r="AH1998" i="64"/>
  <c r="AK1998" i="64" l="1"/>
  <c r="AA1999" i="64" s="1"/>
  <c r="AA2000" i="64" s="1"/>
  <c r="M1999" i="64"/>
  <c r="E1998" i="64"/>
  <c r="C1999" i="64" s="1"/>
  <c r="G1999" i="64" s="1"/>
  <c r="AB1999" i="64" l="1"/>
  <c r="J1999" i="64"/>
  <c r="AC1999" i="64"/>
  <c r="D1999" i="64"/>
  <c r="AS1999" i="64" s="1"/>
  <c r="AA2001" i="64"/>
  <c r="Y2000" i="64" l="1"/>
  <c r="M2000" i="64" s="1"/>
  <c r="AA2002" i="64"/>
  <c r="K1999" i="64"/>
  <c r="AR1999" i="64" s="1"/>
  <c r="AR2000" i="64" s="1"/>
  <c r="AR2001" i="64" s="1"/>
  <c r="AE1999" i="64"/>
  <c r="F1999" i="64" l="1"/>
  <c r="T1999" i="64"/>
  <c r="AV2000" i="64" s="1"/>
  <c r="AV2001" i="64" s="1"/>
  <c r="AV2002" i="64" s="1"/>
  <c r="AV2003" i="64" s="1"/>
  <c r="AV2004" i="64" s="1"/>
  <c r="H1999" i="64"/>
  <c r="L1999" i="64"/>
  <c r="AJ1999" i="64"/>
  <c r="AA2003" i="64"/>
  <c r="AB2000" i="64"/>
  <c r="AI1999" i="64" l="1"/>
  <c r="AW1999" i="64"/>
  <c r="I1999" i="64"/>
  <c r="AH1999" i="64"/>
  <c r="E1999" i="64" l="1"/>
  <c r="C2000" i="64" l="1"/>
  <c r="G2000" i="64" s="1"/>
  <c r="D2000" i="64"/>
  <c r="J2000" i="64"/>
  <c r="K2000" i="64" l="1"/>
  <c r="X2001" i="64" s="1"/>
  <c r="X2002" i="64" s="1"/>
  <c r="X2003" i="64" s="1"/>
  <c r="X2004" i="64" s="1"/>
  <c r="X2005" i="64" s="1"/>
  <c r="AC2000" i="64"/>
  <c r="AS2000" i="64"/>
  <c r="F2000" i="64" l="1"/>
  <c r="Y2001" i="64"/>
  <c r="M2001" i="64" s="1"/>
  <c r="AW2000" i="64"/>
  <c r="AE2000" i="64"/>
  <c r="AJ2000" i="64"/>
  <c r="L2000" i="64"/>
  <c r="H2000" i="64"/>
  <c r="AH2000" i="64" l="1"/>
  <c r="AI2000" i="64"/>
  <c r="I2000" i="64"/>
  <c r="E2000" i="64" l="1"/>
  <c r="C2001" i="64" l="1"/>
  <c r="G2001" i="64" s="1"/>
  <c r="W2001" i="64" s="1"/>
  <c r="W2002" i="64" s="1"/>
  <c r="W2003" i="64" s="1"/>
  <c r="W2004" i="64" s="1"/>
  <c r="D2001" i="64"/>
  <c r="J2001" i="64"/>
  <c r="K2001" i="64" l="1"/>
  <c r="AN2007" i="64"/>
  <c r="T2007" i="64" s="1"/>
  <c r="T2008" i="64" s="1"/>
  <c r="AS2001" i="64"/>
  <c r="AC2001" i="64"/>
  <c r="AB2001" i="64" l="1"/>
  <c r="AE2001" i="64"/>
  <c r="AJ2001" i="64"/>
  <c r="L2001" i="64"/>
  <c r="H2001" i="64"/>
  <c r="AR2002" i="64" s="1"/>
  <c r="Y2002" i="64"/>
  <c r="AW2001" i="64"/>
  <c r="F2001" i="64"/>
  <c r="M2002" i="64" l="1"/>
  <c r="AO2002" i="64"/>
  <c r="I2001" i="64"/>
  <c r="AP2002" i="64"/>
  <c r="AH2001" i="64"/>
  <c r="AI2001" i="64"/>
  <c r="Z2005" i="64"/>
  <c r="AU2005" i="64"/>
  <c r="AT2005" i="64"/>
  <c r="R2003" i="64" l="1"/>
  <c r="R2004" i="64" s="1"/>
  <c r="R2005" i="64" s="1"/>
  <c r="R2006" i="64" s="1"/>
  <c r="S2007" i="64" s="1"/>
  <c r="S2008" i="64" s="1"/>
  <c r="E2001" i="64"/>
  <c r="C2002" i="64" s="1"/>
  <c r="G2002" i="64" s="1"/>
  <c r="AB2002" i="64"/>
  <c r="R2007" i="64" l="1"/>
  <c r="AC2002" i="64"/>
  <c r="J2002" i="64"/>
  <c r="K2002" i="64" l="1"/>
  <c r="AE2002" i="64"/>
  <c r="L2002" i="64" l="1"/>
  <c r="AJ2002" i="64"/>
  <c r="D2002" i="64"/>
  <c r="AQ2002" i="64" s="1"/>
  <c r="H2002" i="64" l="1"/>
  <c r="AH2002" i="64" s="1"/>
  <c r="F2002" i="64"/>
  <c r="U2003" i="64" s="1"/>
  <c r="U2004" i="64" s="1"/>
  <c r="U2005" i="64" s="1"/>
  <c r="U2006" i="64" s="1"/>
  <c r="U2007" i="64" s="1"/>
  <c r="I2002" i="64"/>
  <c r="AS2002" i="64"/>
  <c r="AI2002" i="64"/>
  <c r="AL2002" i="64" s="1"/>
  <c r="AM2002" i="64" s="1"/>
  <c r="Y2003" i="64" l="1"/>
  <c r="M2003" i="64" s="1"/>
  <c r="AW2002" i="64"/>
  <c r="E2002" i="64"/>
  <c r="C2003" i="64" s="1"/>
  <c r="G2003" i="64" s="1"/>
  <c r="AC2003" i="64" s="1"/>
  <c r="V2007" i="64" l="1"/>
  <c r="V2008" i="64" s="1"/>
  <c r="AE2003" i="64"/>
  <c r="AF2003" i="64" s="1"/>
  <c r="AG2005" i="64" s="1"/>
  <c r="D2003" i="64"/>
  <c r="AS2003" i="64" s="1"/>
  <c r="AB2003" i="64"/>
  <c r="J2003" i="64"/>
  <c r="Y2004" i="64" l="1"/>
  <c r="Q2005" i="64"/>
  <c r="P2005" i="64"/>
  <c r="K2003" i="64"/>
  <c r="N2009" i="64"/>
  <c r="O2009" i="64"/>
  <c r="AQ2003" i="64" l="1"/>
  <c r="AQ2004" i="64" s="1"/>
  <c r="AQ2005" i="64" s="1"/>
  <c r="AQ2006" i="64" s="1"/>
  <c r="AR2003" i="64"/>
  <c r="L2003" i="64"/>
  <c r="H2003" i="64"/>
  <c r="AJ2003" i="64"/>
  <c r="F2003" i="64"/>
  <c r="AH2003" i="64" l="1"/>
  <c r="AI2003" i="64"/>
  <c r="AW2003" i="64"/>
  <c r="I2003" i="64"/>
  <c r="AK2003" i="64" l="1"/>
  <c r="M2004" i="64" s="1"/>
  <c r="E2003" i="64"/>
  <c r="C2004" i="64" s="1"/>
  <c r="G2004" i="64" s="1"/>
  <c r="AA2004" i="64" l="1"/>
  <c r="D2004" i="64"/>
  <c r="AS2004" i="64" s="1"/>
  <c r="AB2004" i="64"/>
  <c r="J2004" i="64"/>
  <c r="AC2004" i="64"/>
  <c r="AA2005" i="64"/>
  <c r="K2004" i="64" l="1"/>
  <c r="AR2004" i="64" s="1"/>
  <c r="AR2005" i="64" s="1"/>
  <c r="AR2006" i="64" s="1"/>
  <c r="Y2005" i="64"/>
  <c r="M2005" i="64" s="1"/>
  <c r="AE2004" i="64"/>
  <c r="AA2006" i="64"/>
  <c r="F2004" i="64" l="1"/>
  <c r="AB2005" i="64"/>
  <c r="AA2007" i="64"/>
  <c r="T2004" i="64"/>
  <c r="AV2005" i="64" s="1"/>
  <c r="AV2006" i="64" s="1"/>
  <c r="AV2007" i="64" s="1"/>
  <c r="AV2008" i="64" s="1"/>
  <c r="AV2009" i="64" s="1"/>
  <c r="H2004" i="64"/>
  <c r="AJ2004" i="64"/>
  <c r="L2004" i="64"/>
  <c r="AH2004" i="64" l="1"/>
  <c r="AA2008" i="64"/>
  <c r="I2004" i="64"/>
  <c r="AW2004" i="64"/>
  <c r="AI2004" i="64"/>
  <c r="E2004" i="64" l="1"/>
  <c r="C2005" i="64" l="1"/>
  <c r="G2005" i="64" s="1"/>
  <c r="D2005" i="64"/>
  <c r="J2005" i="64"/>
  <c r="K2005" i="64" l="1"/>
  <c r="AC2005" i="64"/>
  <c r="AS2005" i="64"/>
  <c r="F2005" i="64" l="1"/>
  <c r="X2006" i="64"/>
  <c r="X2007" i="64" s="1"/>
  <c r="X2008" i="64" s="1"/>
  <c r="X2009" i="64" s="1"/>
  <c r="X2010" i="64" s="1"/>
  <c r="Y2006" i="64"/>
  <c r="M2006" i="64" s="1"/>
  <c r="AW2005" i="64"/>
  <c r="AE2005" i="64"/>
  <c r="H2005" i="64"/>
  <c r="L2005" i="64"/>
  <c r="AJ2005" i="64"/>
  <c r="I2005" i="64" l="1"/>
  <c r="AI2005" i="64"/>
  <c r="AH2005" i="64"/>
  <c r="E2005" i="64" l="1"/>
  <c r="C2006" i="64" l="1"/>
  <c r="G2006" i="64" s="1"/>
  <c r="W2006" i="64" s="1"/>
  <c r="W2007" i="64" s="1"/>
  <c r="W2008" i="64" s="1"/>
  <c r="W2009" i="64" s="1"/>
  <c r="D2006" i="64"/>
  <c r="J2006" i="64"/>
  <c r="K2006" i="64" l="1"/>
  <c r="F2006" i="64" s="1"/>
  <c r="AN2012" i="64"/>
  <c r="T2012" i="64" s="1"/>
  <c r="T2013" i="64" s="1"/>
  <c r="AC2006" i="64"/>
  <c r="AS2006" i="64"/>
  <c r="Y2007" i="64" l="1"/>
  <c r="AW2006" i="64"/>
  <c r="AE2006" i="64"/>
  <c r="AB2006" i="64"/>
  <c r="L2006" i="64"/>
  <c r="AJ2006" i="64"/>
  <c r="H2006" i="64"/>
  <c r="AR2007" i="64" s="1"/>
  <c r="M2007" i="64" l="1"/>
  <c r="AO2007" i="64"/>
  <c r="AH2006" i="64"/>
  <c r="AP2007" i="64"/>
  <c r="Z2010" i="64"/>
  <c r="AU2010" i="64"/>
  <c r="AT2010" i="64"/>
  <c r="AI2006" i="64"/>
  <c r="I2006" i="64"/>
  <c r="R2008" i="64" l="1"/>
  <c r="R2009" i="64" s="1"/>
  <c r="R2010" i="64" s="1"/>
  <c r="R2011" i="64" s="1"/>
  <c r="S2012" i="64" s="1"/>
  <c r="S2013" i="64" s="1"/>
  <c r="E2006" i="64"/>
  <c r="C2007" i="64" s="1"/>
  <c r="G2007" i="64" s="1"/>
  <c r="AB2007" i="64"/>
  <c r="R2012" i="64" l="1"/>
  <c r="AC2007" i="64"/>
  <c r="J2007" i="64"/>
  <c r="K2007" i="64" l="1"/>
  <c r="AE2007" i="64"/>
  <c r="L2007" i="64" l="1"/>
  <c r="AJ2007" i="64"/>
  <c r="D2007" i="64"/>
  <c r="AQ2007" i="64" s="1"/>
  <c r="F2007" i="64" l="1"/>
  <c r="U2008" i="64" s="1"/>
  <c r="U2009" i="64" s="1"/>
  <c r="U2010" i="64" s="1"/>
  <c r="U2011" i="64" s="1"/>
  <c r="U2012" i="64" s="1"/>
  <c r="AS2007" i="64"/>
  <c r="I2007" i="64"/>
  <c r="AI2007" i="64"/>
  <c r="AL2007" i="64" s="1"/>
  <c r="AM2007" i="64" s="1"/>
  <c r="H2007" i="64"/>
  <c r="AH2007" i="64" l="1"/>
  <c r="E2007" i="64"/>
  <c r="C2008" i="64" s="1"/>
  <c r="G2008" i="64" s="1"/>
  <c r="AC2008" i="64" s="1"/>
  <c r="Y2008" i="64"/>
  <c r="M2008" i="64" s="1"/>
  <c r="AW2007" i="64"/>
  <c r="AB2008" i="64" l="1"/>
  <c r="D2008" i="64"/>
  <c r="AS2008" i="64" s="1"/>
  <c r="J2008" i="64"/>
  <c r="AE2008" i="64"/>
  <c r="AF2008" i="64" s="1"/>
  <c r="AG2010" i="64" s="1"/>
  <c r="V2012" i="64"/>
  <c r="V2013" i="64" s="1"/>
  <c r="Y2009" i="64" l="1"/>
  <c r="K2008" i="64"/>
  <c r="P2010" i="64"/>
  <c r="Q2010" i="64"/>
  <c r="N2014" i="64"/>
  <c r="O2014" i="64"/>
  <c r="AR2008" i="64" l="1"/>
  <c r="AQ2008" i="64"/>
  <c r="AQ2009" i="64" s="1"/>
  <c r="AQ2010" i="64" s="1"/>
  <c r="AQ2011" i="64" s="1"/>
  <c r="F2008" i="64"/>
  <c r="AJ2008" i="64"/>
  <c r="L2008" i="64"/>
  <c r="H2008" i="64"/>
  <c r="AW2008" i="64" l="1"/>
  <c r="AH2008" i="64"/>
  <c r="I2008" i="64"/>
  <c r="AI2008" i="64"/>
  <c r="AK2008" i="64" l="1"/>
  <c r="M2009" i="64" s="1"/>
  <c r="E2008" i="64"/>
  <c r="C2009" i="64" s="1"/>
  <c r="G2009" i="64" s="1"/>
  <c r="AA2009" i="64"/>
  <c r="D2009" i="64" l="1"/>
  <c r="AB2009" i="64"/>
  <c r="J2009" i="64"/>
  <c r="AA2010" i="64"/>
  <c r="AC2009" i="64"/>
  <c r="K2009" i="64" l="1"/>
  <c r="AR2009" i="64" s="1"/>
  <c r="AR2010" i="64" s="1"/>
  <c r="AR2011" i="64" s="1"/>
  <c r="AA2011" i="64"/>
  <c r="AE2009" i="64"/>
  <c r="AS2009" i="64"/>
  <c r="F2009" i="64" l="1"/>
  <c r="Y2010" i="64"/>
  <c r="M2010" i="64" s="1"/>
  <c r="AA2012" i="64"/>
  <c r="T2009" i="64"/>
  <c r="AV2010" i="64" s="1"/>
  <c r="AV2011" i="64" s="1"/>
  <c r="AV2012" i="64" s="1"/>
  <c r="AV2013" i="64" s="1"/>
  <c r="AV2014" i="64" s="1"/>
  <c r="L2009" i="64"/>
  <c r="H2009" i="64"/>
  <c r="AJ2009" i="64"/>
  <c r="AH2009" i="64" l="1"/>
  <c r="I2009" i="64"/>
  <c r="AW2009" i="64"/>
  <c r="AA2013" i="64"/>
  <c r="AI2009" i="64"/>
  <c r="AB2010" i="64"/>
  <c r="E2009" i="64" l="1"/>
  <c r="C2010" i="64" l="1"/>
  <c r="G2010" i="64" s="1"/>
  <c r="D2010" i="64"/>
  <c r="J2010" i="64"/>
  <c r="K2010" i="64" l="1"/>
  <c r="AC2010" i="64"/>
  <c r="AS2010" i="64"/>
  <c r="F2010" i="64" l="1"/>
  <c r="X2011" i="64"/>
  <c r="X2012" i="64" s="1"/>
  <c r="X2013" i="64" s="1"/>
  <c r="X2014" i="64" s="1"/>
  <c r="X2015" i="64" s="1"/>
  <c r="Y2011" i="64"/>
  <c r="M2011" i="64" s="1"/>
  <c r="AW2010" i="64"/>
  <c r="AE2010" i="64"/>
  <c r="AJ2010" i="64"/>
  <c r="H2010" i="64"/>
  <c r="L2010" i="64"/>
  <c r="I2010" i="64" l="1"/>
  <c r="AI2010" i="64"/>
  <c r="AH2010" i="64"/>
  <c r="E2010" i="64" l="1"/>
  <c r="C2011" i="64" l="1"/>
  <c r="G2011" i="64" s="1"/>
  <c r="W2011" i="64" s="1"/>
  <c r="W2012" i="64" s="1"/>
  <c r="W2013" i="64" s="1"/>
  <c r="W2014" i="64" s="1"/>
  <c r="D2011" i="64"/>
  <c r="J2011" i="64"/>
  <c r="K2011" i="64" l="1"/>
  <c r="F2011" i="64" s="1"/>
  <c r="AN2017" i="64"/>
  <c r="T2017" i="64" s="1"/>
  <c r="T2018" i="64" s="1"/>
  <c r="AC2011" i="64"/>
  <c r="AS2011" i="64"/>
  <c r="Y2012" i="64" l="1"/>
  <c r="AW2011" i="64"/>
  <c r="AE2011" i="64"/>
  <c r="AB2011" i="64"/>
  <c r="L2011" i="64"/>
  <c r="AJ2011" i="64"/>
  <c r="H2011" i="64"/>
  <c r="AR2012" i="64" s="1"/>
  <c r="M2012" i="64" l="1"/>
  <c r="AO2012" i="64"/>
  <c r="AT2015" i="64"/>
  <c r="AU2015" i="64"/>
  <c r="Z2015" i="64"/>
  <c r="AH2011" i="64"/>
  <c r="AP2012" i="64"/>
  <c r="AI2011" i="64"/>
  <c r="I2011" i="64"/>
  <c r="R2013" i="64" l="1"/>
  <c r="R2014" i="64" s="1"/>
  <c r="R2015" i="64" s="1"/>
  <c r="R2016" i="64" s="1"/>
  <c r="S2017" i="64" s="1"/>
  <c r="S2018" i="64" s="1"/>
  <c r="E2011" i="64"/>
  <c r="C2012" i="64" s="1"/>
  <c r="G2012" i="64" s="1"/>
  <c r="AB2012" i="64"/>
  <c r="R2017" i="64" l="1"/>
  <c r="AC2012" i="64"/>
  <c r="J2012" i="64"/>
  <c r="K2012" i="64" l="1"/>
  <c r="AE2012" i="64"/>
  <c r="L2012" i="64" l="1"/>
  <c r="AJ2012" i="64"/>
  <c r="D2012" i="64"/>
  <c r="AQ2012" i="64" s="1"/>
  <c r="F2012" i="64" l="1"/>
  <c r="U2013" i="64" s="1"/>
  <c r="U2014" i="64" s="1"/>
  <c r="U2015" i="64" s="1"/>
  <c r="U2016" i="64" s="1"/>
  <c r="U2017" i="64" s="1"/>
  <c r="I2012" i="64"/>
  <c r="AS2012" i="64"/>
  <c r="AI2012" i="64"/>
  <c r="AL2012" i="64" s="1"/>
  <c r="AM2012" i="64" s="1"/>
  <c r="H2012" i="64"/>
  <c r="AH2012" i="64" l="1"/>
  <c r="Y2013" i="64"/>
  <c r="M2013" i="64" s="1"/>
  <c r="AW2012" i="64"/>
  <c r="E2012" i="64"/>
  <c r="C2013" i="64" s="1"/>
  <c r="G2013" i="64" s="1"/>
  <c r="AC2013" i="64" s="1"/>
  <c r="V2017" i="64" l="1"/>
  <c r="V2018" i="64" s="1"/>
  <c r="AB2013" i="64"/>
  <c r="D2013" i="64"/>
  <c r="J2013" i="64"/>
  <c r="AE2013" i="64"/>
  <c r="AF2013" i="64" s="1"/>
  <c r="AG2015" i="64" s="1"/>
  <c r="N2019" i="64" l="1"/>
  <c r="O2019" i="64"/>
  <c r="AS2013" i="64"/>
  <c r="K2013" i="64"/>
  <c r="P2015" i="64"/>
  <c r="Q2015" i="64"/>
  <c r="AQ2013" i="64" l="1"/>
  <c r="AQ2014" i="64" s="1"/>
  <c r="AQ2015" i="64" s="1"/>
  <c r="AQ2016" i="64" s="1"/>
  <c r="AR2013" i="64"/>
  <c r="Y2014" i="64"/>
  <c r="AJ2013" i="64"/>
  <c r="L2013" i="64"/>
  <c r="H2013" i="64"/>
  <c r="F2013" i="64"/>
  <c r="AW2013" i="64" l="1"/>
  <c r="AI2013" i="64"/>
  <c r="AH2013" i="64"/>
  <c r="I2013" i="64"/>
  <c r="AK2013" i="64" l="1"/>
  <c r="AA2014" i="64" s="1"/>
  <c r="AA2015" i="64" s="1"/>
  <c r="E2013" i="64"/>
  <c r="C2014" i="64" s="1"/>
  <c r="G2014" i="64" s="1"/>
  <c r="M2014" i="64" l="1"/>
  <c r="D2014" i="64" s="1"/>
  <c r="AC2014" i="64"/>
  <c r="AA2016" i="64"/>
  <c r="J2014" i="64" l="1"/>
  <c r="K2014" i="64" s="1"/>
  <c r="AR2014" i="64" s="1"/>
  <c r="AR2015" i="64" s="1"/>
  <c r="AR2016" i="64" s="1"/>
  <c r="AB2014" i="64"/>
  <c r="AS2014" i="64"/>
  <c r="AA2017" i="64"/>
  <c r="AE2014" i="64"/>
  <c r="AA2018" i="64" l="1"/>
  <c r="Y2015" i="64"/>
  <c r="M2015" i="64" s="1"/>
  <c r="T2014" i="64"/>
  <c r="AV2015" i="64" s="1"/>
  <c r="AV2016" i="64" s="1"/>
  <c r="AV2017" i="64" s="1"/>
  <c r="AV2018" i="64" s="1"/>
  <c r="AV2019" i="64" s="1"/>
  <c r="L2014" i="64"/>
  <c r="AJ2014" i="64"/>
  <c r="H2014" i="64"/>
  <c r="F2014" i="64"/>
  <c r="AI2014" i="64" l="1"/>
  <c r="AB2015" i="64"/>
  <c r="AW2014" i="64"/>
  <c r="I2014" i="64"/>
  <c r="AH2014" i="64"/>
  <c r="E2014" i="64" l="1"/>
  <c r="C2015" i="64" l="1"/>
  <c r="G2015" i="64" s="1"/>
  <c r="J2015" i="64"/>
  <c r="D2015" i="64"/>
  <c r="K2015" i="64" l="1"/>
  <c r="X2016" i="64" s="1"/>
  <c r="X2017" i="64" s="1"/>
  <c r="X2018" i="64" s="1"/>
  <c r="X2019" i="64" s="1"/>
  <c r="X2020" i="64" s="1"/>
  <c r="AC2015" i="64"/>
  <c r="AS2015" i="64"/>
  <c r="AE2015" i="64" l="1"/>
  <c r="Y2016" i="64"/>
  <c r="M2016" i="64" s="1"/>
  <c r="AW2015" i="64"/>
  <c r="AJ2015" i="64"/>
  <c r="L2015" i="64"/>
  <c r="H2015" i="64"/>
  <c r="F2015" i="64"/>
  <c r="AH2015" i="64" l="1"/>
  <c r="I2015" i="64"/>
  <c r="AI2015" i="64"/>
  <c r="E2015" i="64" l="1"/>
  <c r="C2016" i="64" l="1"/>
  <c r="G2016" i="64" s="1"/>
  <c r="W2016" i="64" s="1"/>
  <c r="W2017" i="64" s="1"/>
  <c r="W2018" i="64" s="1"/>
  <c r="W2019" i="64" s="1"/>
  <c r="J2016" i="64"/>
  <c r="D2016" i="64"/>
  <c r="K2016" i="64" l="1"/>
  <c r="AN2022" i="64"/>
  <c r="T2022" i="64" s="1"/>
  <c r="T2023" i="64" s="1"/>
  <c r="AC2016" i="64"/>
  <c r="AS2016" i="64"/>
  <c r="Y2017" i="64" l="1"/>
  <c r="AW2016" i="64"/>
  <c r="AE2016" i="64"/>
  <c r="AB2016" i="64"/>
  <c r="AJ2016" i="64"/>
  <c r="H2016" i="64"/>
  <c r="AR2017" i="64" s="1"/>
  <c r="L2016" i="64"/>
  <c r="F2016" i="64"/>
  <c r="M2017" i="64" l="1"/>
  <c r="AO2017" i="64"/>
  <c r="AT2020" i="64"/>
  <c r="Z2020" i="64"/>
  <c r="AU2020" i="64"/>
  <c r="I2016" i="64"/>
  <c r="AH2016" i="64"/>
  <c r="AP2017" i="64"/>
  <c r="AI2016" i="64"/>
  <c r="R2018" i="64" l="1"/>
  <c r="R2019" i="64" s="1"/>
  <c r="R2020" i="64" s="1"/>
  <c r="R2021" i="64" s="1"/>
  <c r="S2022" i="64" s="1"/>
  <c r="S2023" i="64" s="1"/>
  <c r="AB2017" i="64"/>
  <c r="E2016" i="64"/>
  <c r="C2017" i="64" s="1"/>
  <c r="G2017" i="64" s="1"/>
  <c r="R2022" i="64" l="1"/>
  <c r="J2017" i="64"/>
  <c r="AC2017" i="64"/>
  <c r="AE2017" i="64" l="1"/>
  <c r="K2017" i="64"/>
  <c r="AJ2017" i="64" l="1"/>
  <c r="L2017" i="64"/>
  <c r="D2017" i="64"/>
  <c r="AQ2017" i="64" s="1"/>
  <c r="F2017" i="64" l="1"/>
  <c r="U2018" i="64" s="1"/>
  <c r="U2019" i="64" s="1"/>
  <c r="U2020" i="64" s="1"/>
  <c r="U2021" i="64" s="1"/>
  <c r="U2022" i="64" s="1"/>
  <c r="I2017" i="64"/>
  <c r="AS2017" i="64"/>
  <c r="AI2017" i="64"/>
  <c r="AL2017" i="64" s="1"/>
  <c r="AM2017" i="64" s="1"/>
  <c r="H2017" i="64"/>
  <c r="AH2017" i="64" l="1"/>
  <c r="Y2018" i="64"/>
  <c r="M2018" i="64" s="1"/>
  <c r="AW2017" i="64"/>
  <c r="E2017" i="64"/>
  <c r="C2018" i="64" s="1"/>
  <c r="G2018" i="64" s="1"/>
  <c r="AC2018" i="64" s="1"/>
  <c r="AB2018" i="64" l="1"/>
  <c r="D2018" i="64"/>
  <c r="AS2018" i="64" s="1"/>
  <c r="J2018" i="64"/>
  <c r="AE2018" i="64"/>
  <c r="AF2018" i="64" s="1"/>
  <c r="AG2020" i="64" s="1"/>
  <c r="V2022" i="64"/>
  <c r="V2023" i="64" s="1"/>
  <c r="P2020" i="64" l="1"/>
  <c r="Q2020" i="64"/>
  <c r="Y2019" i="64"/>
  <c r="K2018" i="64"/>
  <c r="N2024" i="64"/>
  <c r="O2024" i="64"/>
  <c r="AR2018" i="64" l="1"/>
  <c r="AQ2018" i="64"/>
  <c r="AQ2019" i="64" s="1"/>
  <c r="AQ2020" i="64" s="1"/>
  <c r="AQ2021" i="64" s="1"/>
  <c r="F2018" i="64"/>
  <c r="AJ2018" i="64"/>
  <c r="L2018" i="64"/>
  <c r="H2018" i="64"/>
  <c r="AH2018" i="64" l="1"/>
  <c r="AW2018" i="64"/>
  <c r="I2018" i="64"/>
  <c r="AI2018" i="64"/>
  <c r="AK2018" i="64" l="1"/>
  <c r="M2019" i="64" s="1"/>
  <c r="E2018" i="64"/>
  <c r="C2019" i="64" s="1"/>
  <c r="G2019" i="64" s="1"/>
  <c r="AA2019" i="64"/>
  <c r="AA2020" i="64" l="1"/>
  <c r="D2019" i="64"/>
  <c r="AB2019" i="64"/>
  <c r="J2019" i="64"/>
  <c r="AC2019" i="64"/>
  <c r="AE2019" i="64" l="1"/>
  <c r="K2019" i="64"/>
  <c r="AR2019" i="64" s="1"/>
  <c r="AR2020" i="64" s="1"/>
  <c r="AR2021" i="64" s="1"/>
  <c r="AA2021" i="64"/>
  <c r="AS2019" i="64"/>
  <c r="F2019" i="64" l="1"/>
  <c r="AA2022" i="64"/>
  <c r="Y2020" i="64"/>
  <c r="M2020" i="64" s="1"/>
  <c r="T2019" i="64"/>
  <c r="AV2020" i="64" s="1"/>
  <c r="AV2021" i="64" s="1"/>
  <c r="AV2022" i="64" s="1"/>
  <c r="AV2023" i="64" s="1"/>
  <c r="AV2024" i="64" s="1"/>
  <c r="H2019" i="64"/>
  <c r="L2019" i="64"/>
  <c r="AJ2019" i="64"/>
  <c r="I2019" i="64" l="1"/>
  <c r="AW2019" i="64"/>
  <c r="AH2019" i="64"/>
  <c r="AA2023" i="64"/>
  <c r="AB2020" i="64"/>
  <c r="AI2019" i="64"/>
  <c r="E2019" i="64" l="1"/>
  <c r="C2020" i="64" l="1"/>
  <c r="G2020" i="64" s="1"/>
  <c r="D2020" i="64"/>
  <c r="J2020" i="64"/>
  <c r="K2020" i="64" l="1"/>
  <c r="AC2020" i="64"/>
  <c r="AS2020" i="64"/>
  <c r="F2020" i="64" l="1"/>
  <c r="X2021" i="64"/>
  <c r="X2022" i="64" s="1"/>
  <c r="X2023" i="64" s="1"/>
  <c r="X2024" i="64" s="1"/>
  <c r="X2025" i="64" s="1"/>
  <c r="AE2020" i="64"/>
  <c r="Y2021" i="64"/>
  <c r="M2021" i="64" s="1"/>
  <c r="AW2020" i="64"/>
  <c r="L2020" i="64"/>
  <c r="H2020" i="64"/>
  <c r="AJ2020" i="64"/>
  <c r="AH2020" i="64" l="1"/>
  <c r="AI2020" i="64"/>
  <c r="I2020" i="64"/>
  <c r="E2020" i="64" l="1"/>
  <c r="C2021" i="64" l="1"/>
  <c r="G2021" i="64" s="1"/>
  <c r="W2021" i="64" s="1"/>
  <c r="W2022" i="64" s="1"/>
  <c r="W2023" i="64" s="1"/>
  <c r="W2024" i="64" s="1"/>
  <c r="D2021" i="64"/>
  <c r="J2021" i="64"/>
  <c r="K2021" i="64" l="1"/>
  <c r="F2021" i="64" s="1"/>
  <c r="AN2027" i="64"/>
  <c r="T2027" i="64" s="1"/>
  <c r="T2028" i="64" s="1"/>
  <c r="AC2021" i="64"/>
  <c r="AS2021" i="64"/>
  <c r="Y2022" i="64" l="1"/>
  <c r="AW2021" i="64"/>
  <c r="AB2021" i="64"/>
  <c r="AE2021" i="64"/>
  <c r="H2021" i="64"/>
  <c r="AR2022" i="64" s="1"/>
  <c r="L2021" i="64"/>
  <c r="AJ2021" i="64"/>
  <c r="M2022" i="64" l="1"/>
  <c r="AO2022" i="64"/>
  <c r="Z2025" i="64"/>
  <c r="AT2025" i="64"/>
  <c r="AU2025" i="64"/>
  <c r="AI2021" i="64"/>
  <c r="I2021" i="64"/>
  <c r="AH2021" i="64"/>
  <c r="AP2022" i="64"/>
  <c r="R2023" i="64" l="1"/>
  <c r="R2024" i="64" s="1"/>
  <c r="R2025" i="64" s="1"/>
  <c r="R2026" i="64" s="1"/>
  <c r="S2027" i="64" s="1"/>
  <c r="S2028" i="64" s="1"/>
  <c r="AB2022" i="64"/>
  <c r="E2021" i="64"/>
  <c r="C2022" i="64" s="1"/>
  <c r="G2022" i="64" s="1"/>
  <c r="R2027" i="64" l="1"/>
  <c r="AC2022" i="64"/>
  <c r="J2022" i="64"/>
  <c r="K2022" i="64" l="1"/>
  <c r="AE2022" i="64"/>
  <c r="AJ2022" i="64" l="1"/>
  <c r="L2022" i="64"/>
  <c r="D2022" i="64"/>
  <c r="AQ2022" i="64" s="1"/>
  <c r="F2022" i="64" l="1"/>
  <c r="U2023" i="64" s="1"/>
  <c r="U2024" i="64" s="1"/>
  <c r="U2025" i="64" s="1"/>
  <c r="U2026" i="64" s="1"/>
  <c r="U2027" i="64" s="1"/>
  <c r="I2022" i="64"/>
  <c r="AS2022" i="64"/>
  <c r="H2022" i="64"/>
  <c r="AI2022" i="64"/>
  <c r="AL2022" i="64" s="1"/>
  <c r="AM2022" i="64" s="1"/>
  <c r="AH2022" i="64" l="1"/>
  <c r="Y2023" i="64"/>
  <c r="M2023" i="64" s="1"/>
  <c r="AW2022" i="64"/>
  <c r="E2022" i="64"/>
  <c r="C2023" i="64" s="1"/>
  <c r="G2023" i="64" s="1"/>
  <c r="AC2023" i="64" s="1"/>
  <c r="D2023" i="64" l="1"/>
  <c r="AB2023" i="64"/>
  <c r="J2023" i="64"/>
  <c r="AE2023" i="64"/>
  <c r="AF2023" i="64" s="1"/>
  <c r="AG2025" i="64" s="1"/>
  <c r="V2027" i="64"/>
  <c r="V2028" i="64" s="1"/>
  <c r="Q2025" i="64" l="1"/>
  <c r="P2025" i="64"/>
  <c r="K2023" i="64"/>
  <c r="N2029" i="64"/>
  <c r="O2029" i="64"/>
  <c r="AS2023" i="64"/>
  <c r="AR2023" i="64" l="1"/>
  <c r="AQ2023" i="64"/>
  <c r="AQ2024" i="64" s="1"/>
  <c r="AQ2025" i="64" s="1"/>
  <c r="AQ2026" i="64" s="1"/>
  <c r="F2023" i="64"/>
  <c r="L2023" i="64"/>
  <c r="AJ2023" i="64"/>
  <c r="H2023" i="64"/>
  <c r="Y2024" i="64"/>
  <c r="AH2023" i="64" l="1"/>
  <c r="AI2023" i="64"/>
  <c r="I2023" i="64"/>
  <c r="AW2023" i="64"/>
  <c r="AK2023" i="64" l="1"/>
  <c r="AA2024" i="64" s="1"/>
  <c r="AA2025" i="64" s="1"/>
  <c r="E2023" i="64"/>
  <c r="C2024" i="64" s="1"/>
  <c r="G2024" i="64" s="1"/>
  <c r="M2024" i="64" l="1"/>
  <c r="AB2024" i="64" s="1"/>
  <c r="AA2026" i="64"/>
  <c r="AC2024" i="64"/>
  <c r="J2024" i="64" l="1"/>
  <c r="D2024" i="64"/>
  <c r="AS2024" i="64" s="1"/>
  <c r="AE2024" i="64"/>
  <c r="AA2027" i="64"/>
  <c r="K2024" i="64"/>
  <c r="AR2024" i="64" s="1"/>
  <c r="AR2025" i="64" s="1"/>
  <c r="AR2026" i="64" s="1"/>
  <c r="F2024" i="64" l="1"/>
  <c r="Y2025" i="64"/>
  <c r="M2025" i="64" s="1"/>
  <c r="AA2028" i="64"/>
  <c r="T2024" i="64"/>
  <c r="AV2025" i="64" s="1"/>
  <c r="AV2026" i="64" s="1"/>
  <c r="AV2027" i="64" s="1"/>
  <c r="AV2028" i="64" s="1"/>
  <c r="AV2029" i="64" s="1"/>
  <c r="H2024" i="64"/>
  <c r="AJ2024" i="64"/>
  <c r="L2024" i="64"/>
  <c r="AI2024" i="64" l="1"/>
  <c r="AH2024" i="64"/>
  <c r="AW2024" i="64"/>
  <c r="I2024" i="64"/>
  <c r="AB2025" i="64"/>
  <c r="E2024" i="64" l="1"/>
  <c r="C2025" i="64" l="1"/>
  <c r="G2025" i="64" s="1"/>
  <c r="D2025" i="64"/>
  <c r="J2025" i="64"/>
  <c r="K2025" i="64" l="1"/>
  <c r="X2026" i="64" s="1"/>
  <c r="X2027" i="64" s="1"/>
  <c r="X2028" i="64" s="1"/>
  <c r="X2029" i="64" s="1"/>
  <c r="X2030" i="64" s="1"/>
  <c r="AC2025" i="64"/>
  <c r="AS2025" i="64"/>
  <c r="Y2026" i="64" l="1"/>
  <c r="M2026" i="64" s="1"/>
  <c r="AW2025" i="64"/>
  <c r="AJ2025" i="64"/>
  <c r="H2025" i="64"/>
  <c r="L2025" i="64"/>
  <c r="AE2025" i="64"/>
  <c r="F2025" i="64"/>
  <c r="AH2025" i="64" l="1"/>
  <c r="AI2025" i="64"/>
  <c r="I2025" i="64"/>
  <c r="E2025" i="64" l="1"/>
  <c r="C2026" i="64" l="1"/>
  <c r="G2026" i="64" s="1"/>
  <c r="W2026" i="64" s="1"/>
  <c r="W2027" i="64" s="1"/>
  <c r="W2028" i="64" s="1"/>
  <c r="W2029" i="64" s="1"/>
  <c r="J2026" i="64"/>
  <c r="D2026" i="64"/>
  <c r="K2026" i="64" l="1"/>
  <c r="AN2032" i="64"/>
  <c r="T2032" i="64" s="1"/>
  <c r="T2033" i="64" s="1"/>
  <c r="AS2026" i="64"/>
  <c r="AC2026" i="64"/>
  <c r="AB2026" i="64" l="1"/>
  <c r="AE2026" i="64"/>
  <c r="Y2027" i="64"/>
  <c r="AW2026" i="64"/>
  <c r="H2026" i="64"/>
  <c r="AR2027" i="64" s="1"/>
  <c r="L2026" i="64"/>
  <c r="AJ2026" i="64"/>
  <c r="F2026" i="64"/>
  <c r="M2027" i="64" l="1"/>
  <c r="AO2027" i="64"/>
  <c r="AI2026" i="64"/>
  <c r="I2026" i="64"/>
  <c r="AH2026" i="64"/>
  <c r="AP2027" i="64"/>
  <c r="AT2030" i="64"/>
  <c r="AU2030" i="64"/>
  <c r="Z2030" i="64"/>
  <c r="R2028" i="64" l="1"/>
  <c r="R2029" i="64" s="1"/>
  <c r="R2030" i="64" s="1"/>
  <c r="R2031" i="64" s="1"/>
  <c r="S2032" i="64" s="1"/>
  <c r="S2033" i="64" s="1"/>
  <c r="E2026" i="64"/>
  <c r="C2027" i="64" s="1"/>
  <c r="G2027" i="64" s="1"/>
  <c r="AB2027" i="64"/>
  <c r="R2032" i="64" l="1"/>
  <c r="J2027" i="64"/>
  <c r="K2027" i="64" s="1"/>
  <c r="AC2027" i="64"/>
  <c r="AJ2027" i="64" l="1"/>
  <c r="L2027" i="64"/>
  <c r="D2027" i="64"/>
  <c r="AQ2027" i="64" s="1"/>
  <c r="AE2027" i="64"/>
  <c r="F2027" i="64" l="1"/>
  <c r="U2028" i="64" s="1"/>
  <c r="U2029" i="64" s="1"/>
  <c r="U2030" i="64" s="1"/>
  <c r="U2031" i="64" s="1"/>
  <c r="U2032" i="64" s="1"/>
  <c r="I2027" i="64"/>
  <c r="AS2027" i="64"/>
  <c r="AI2027" i="64"/>
  <c r="AL2027" i="64" s="1"/>
  <c r="AM2027" i="64" s="1"/>
  <c r="H2027" i="64"/>
  <c r="AH2027" i="64" l="1"/>
  <c r="Y2028" i="64"/>
  <c r="M2028" i="64" s="1"/>
  <c r="AW2027" i="64"/>
  <c r="E2027" i="64"/>
  <c r="C2028" i="64" s="1"/>
  <c r="G2028" i="64" s="1"/>
  <c r="AC2028" i="64" s="1"/>
  <c r="AE2028" i="64" l="1"/>
  <c r="AF2028" i="64" s="1"/>
  <c r="AG2030" i="64" s="1"/>
  <c r="D2028" i="64"/>
  <c r="AS2028" i="64" s="1"/>
  <c r="AB2028" i="64"/>
  <c r="J2028" i="64"/>
  <c r="V2032" i="64"/>
  <c r="V2033" i="64" s="1"/>
  <c r="K2028" i="64" l="1"/>
  <c r="Y2029" i="64"/>
  <c r="N2034" i="64"/>
  <c r="O2034" i="64"/>
  <c r="P2030" i="64"/>
  <c r="Q2030" i="64"/>
  <c r="AR2028" i="64" l="1"/>
  <c r="AQ2028" i="64"/>
  <c r="AQ2029" i="64" s="1"/>
  <c r="AQ2030" i="64" s="1"/>
  <c r="AQ2031" i="64" s="1"/>
  <c r="F2028" i="64"/>
  <c r="AJ2028" i="64"/>
  <c r="L2028" i="64"/>
  <c r="H2028" i="64"/>
  <c r="AW2028" i="64" l="1"/>
  <c r="AH2028" i="64"/>
  <c r="I2028" i="64"/>
  <c r="AI2028" i="64"/>
  <c r="AK2028" i="64" l="1"/>
  <c r="M2029" i="64" s="1"/>
  <c r="AA2029" i="64"/>
  <c r="E2028" i="64"/>
  <c r="C2029" i="64" s="1"/>
  <c r="G2029" i="64" s="1"/>
  <c r="AC2029" i="64" l="1"/>
  <c r="D2029" i="64"/>
  <c r="AB2029" i="64"/>
  <c r="J2029" i="64"/>
  <c r="AA2030" i="64"/>
  <c r="K2029" i="64" l="1"/>
  <c r="AR2029" i="64" s="1"/>
  <c r="AR2030" i="64" s="1"/>
  <c r="AR2031" i="64" s="1"/>
  <c r="AS2029" i="64"/>
  <c r="AE2029" i="64"/>
  <c r="AA2031" i="64"/>
  <c r="F2029" i="64" l="1"/>
  <c r="AA2032" i="64"/>
  <c r="Y2030" i="64"/>
  <c r="M2030" i="64" s="1"/>
  <c r="T2029" i="64"/>
  <c r="AV2030" i="64" s="1"/>
  <c r="AV2031" i="64" s="1"/>
  <c r="AV2032" i="64" s="1"/>
  <c r="AV2033" i="64" s="1"/>
  <c r="AV2034" i="64" s="1"/>
  <c r="H2029" i="64"/>
  <c r="L2029" i="64"/>
  <c r="AJ2029" i="64"/>
  <c r="I2029" i="64" l="1"/>
  <c r="AH2029" i="64"/>
  <c r="AW2029" i="64"/>
  <c r="AB2030" i="64"/>
  <c r="AA2033" i="64"/>
  <c r="AI2029" i="64"/>
  <c r="E2029" i="64" l="1"/>
  <c r="C2030" i="64" l="1"/>
  <c r="G2030" i="64" s="1"/>
  <c r="D2030" i="64"/>
  <c r="J2030" i="64"/>
  <c r="K2030" i="64" l="1"/>
  <c r="X2031" i="64" s="1"/>
  <c r="X2032" i="64" s="1"/>
  <c r="X2033" i="64" s="1"/>
  <c r="X2034" i="64" s="1"/>
  <c r="X2035" i="64" s="1"/>
  <c r="AC2030" i="64"/>
  <c r="AS2030" i="64"/>
  <c r="F2030" i="64" l="1"/>
  <c r="AE2030" i="64"/>
  <c r="Y2031" i="64"/>
  <c r="M2031" i="64" s="1"/>
  <c r="AW2030" i="64"/>
  <c r="L2030" i="64"/>
  <c r="AJ2030" i="64"/>
  <c r="H2030" i="64"/>
  <c r="AH2030" i="64" l="1"/>
  <c r="AI2030" i="64"/>
  <c r="I2030" i="64"/>
  <c r="E2030" i="64" l="1"/>
  <c r="C2031" i="64" l="1"/>
  <c r="G2031" i="64" s="1"/>
  <c r="W2031" i="64" s="1"/>
  <c r="W2032" i="64" s="1"/>
  <c r="W2033" i="64" s="1"/>
  <c r="W2034" i="64" s="1"/>
  <c r="J2031" i="64"/>
  <c r="D2031" i="64"/>
  <c r="K2031" i="64" l="1"/>
  <c r="AN2037" i="64"/>
  <c r="T2037" i="64" s="1"/>
  <c r="T2038" i="64" s="1"/>
  <c r="AC2031" i="64"/>
  <c r="AS2031" i="64"/>
  <c r="AB2031" i="64" l="1"/>
  <c r="Y2032" i="64"/>
  <c r="AW2031" i="64"/>
  <c r="AE2031" i="64"/>
  <c r="H2031" i="64"/>
  <c r="AR2032" i="64" s="1"/>
  <c r="L2031" i="64"/>
  <c r="AJ2031" i="64"/>
  <c r="F2031" i="64"/>
  <c r="M2032" i="64" l="1"/>
  <c r="AO2032" i="64"/>
  <c r="I2031" i="64"/>
  <c r="AI2031" i="64"/>
  <c r="AH2031" i="64"/>
  <c r="AP2032" i="64"/>
  <c r="AU2035" i="64"/>
  <c r="AT2035" i="64"/>
  <c r="Z2035" i="64"/>
  <c r="AB2032" i="64" l="1"/>
  <c r="R2033" i="64"/>
  <c r="R2034" i="64" s="1"/>
  <c r="R2035" i="64" s="1"/>
  <c r="R2036" i="64" s="1"/>
  <c r="R2037" i="64" s="1"/>
  <c r="E2031" i="64"/>
  <c r="S2037" i="64" l="1"/>
  <c r="S2038" i="64" s="1"/>
  <c r="C2032" i="64"/>
  <c r="G2032" i="64" s="1"/>
  <c r="J2032" i="64"/>
  <c r="AC2032" i="64" l="1"/>
  <c r="K2032" i="64"/>
  <c r="L2032" i="64" l="1"/>
  <c r="AJ2032" i="64"/>
  <c r="D2032" i="64"/>
  <c r="AQ2032" i="64" s="1"/>
  <c r="AE2032" i="64"/>
  <c r="F2032" i="64" l="1"/>
  <c r="U2033" i="64" s="1"/>
  <c r="U2034" i="64" s="1"/>
  <c r="U2035" i="64" s="1"/>
  <c r="U2036" i="64" s="1"/>
  <c r="U2037" i="64" s="1"/>
  <c r="AS2032" i="64"/>
  <c r="I2032" i="64"/>
  <c r="AI2032" i="64"/>
  <c r="AL2032" i="64" s="1"/>
  <c r="AM2032" i="64" s="1"/>
  <c r="H2032" i="64"/>
  <c r="E2032" i="64" l="1"/>
  <c r="C2033" i="64" s="1"/>
  <c r="G2033" i="64" s="1"/>
  <c r="AC2033" i="64" s="1"/>
  <c r="AH2032" i="64"/>
  <c r="Y2033" i="64"/>
  <c r="M2033" i="64" s="1"/>
  <c r="AW2032" i="64"/>
  <c r="D2033" i="64" l="1"/>
  <c r="AB2033" i="64"/>
  <c r="J2033" i="64"/>
  <c r="V2037" i="64"/>
  <c r="V2038" i="64" s="1"/>
  <c r="AE2033" i="64"/>
  <c r="AF2033" i="64" s="1"/>
  <c r="AG2035" i="64" s="1"/>
  <c r="P2035" i="64" l="1"/>
  <c r="Q2035" i="64"/>
  <c r="N2039" i="64"/>
  <c r="O2039" i="64"/>
  <c r="AS2033" i="64"/>
  <c r="K2033" i="64"/>
  <c r="AR2033" i="64" l="1"/>
  <c r="AQ2033" i="64"/>
  <c r="AQ2034" i="64" s="1"/>
  <c r="AQ2035" i="64" s="1"/>
  <c r="AQ2036" i="64" s="1"/>
  <c r="F2033" i="64"/>
  <c r="Y2034" i="64"/>
  <c r="AJ2033" i="64"/>
  <c r="L2033" i="64"/>
  <c r="H2033" i="64"/>
  <c r="AH2033" i="64" l="1"/>
  <c r="AW2033" i="64"/>
  <c r="I2033" i="64"/>
  <c r="AI2033" i="64"/>
  <c r="AK2033" i="64" l="1"/>
  <c r="AA2034" i="64" s="1"/>
  <c r="AA2035" i="64" s="1"/>
  <c r="M2034" i="64"/>
  <c r="E2033" i="64"/>
  <c r="C2034" i="64" s="1"/>
  <c r="G2034" i="64" s="1"/>
  <c r="AB2034" i="64" l="1"/>
  <c r="D2034" i="64"/>
  <c r="J2034" i="64"/>
  <c r="AA2036" i="64"/>
  <c r="AC2034" i="64"/>
  <c r="AE2034" i="64" l="1"/>
  <c r="AA2037" i="64"/>
  <c r="K2034" i="64"/>
  <c r="AR2034" i="64" s="1"/>
  <c r="AR2035" i="64" s="1"/>
  <c r="AR2036" i="64" s="1"/>
  <c r="AS2034" i="64"/>
  <c r="Y2035" i="64" l="1"/>
  <c r="M2035" i="64" s="1"/>
  <c r="AA2038" i="64"/>
  <c r="T2034" i="64"/>
  <c r="AV2035" i="64" s="1"/>
  <c r="AV2036" i="64" s="1"/>
  <c r="AV2037" i="64" s="1"/>
  <c r="AV2038" i="64" s="1"/>
  <c r="AV2039" i="64" s="1"/>
  <c r="H2034" i="64"/>
  <c r="AJ2034" i="64"/>
  <c r="L2034" i="64"/>
  <c r="F2034" i="64"/>
  <c r="AI2034" i="64" l="1"/>
  <c r="AW2034" i="64"/>
  <c r="AH2034" i="64"/>
  <c r="I2034" i="64"/>
  <c r="AB2035" i="64"/>
  <c r="E2034" i="64" l="1"/>
  <c r="C2035" i="64" l="1"/>
  <c r="G2035" i="64" s="1"/>
  <c r="J2035" i="64"/>
  <c r="D2035" i="64"/>
  <c r="K2035" i="64" l="1"/>
  <c r="X2036" i="64" s="1"/>
  <c r="X2037" i="64" s="1"/>
  <c r="X2038" i="64" s="1"/>
  <c r="X2039" i="64" s="1"/>
  <c r="X2040" i="64" s="1"/>
  <c r="AC2035" i="64"/>
  <c r="AS2035" i="64"/>
  <c r="AE2035" i="64" l="1"/>
  <c r="Y2036" i="64"/>
  <c r="M2036" i="64" s="1"/>
  <c r="AW2035" i="64"/>
  <c r="AJ2035" i="64"/>
  <c r="L2035" i="64"/>
  <c r="H2035" i="64"/>
  <c r="F2035" i="64"/>
  <c r="AH2035" i="64" l="1"/>
  <c r="AI2035" i="64"/>
  <c r="I2035" i="64"/>
  <c r="E2035" i="64" l="1"/>
  <c r="C2036" i="64" l="1"/>
  <c r="G2036" i="64" s="1"/>
  <c r="W2036" i="64" s="1"/>
  <c r="W2037" i="64" s="1"/>
  <c r="W2038" i="64" s="1"/>
  <c r="W2039" i="64" s="1"/>
  <c r="D2036" i="64"/>
  <c r="J2036" i="64"/>
  <c r="K2036" i="64" l="1"/>
  <c r="AN2042" i="64"/>
  <c r="T2042" i="64" s="1"/>
  <c r="T2043" i="64" s="1"/>
  <c r="AC2036" i="64"/>
  <c r="AS2036" i="64"/>
  <c r="AE2036" i="64" l="1"/>
  <c r="Y2037" i="64"/>
  <c r="AW2036" i="64"/>
  <c r="L2036" i="64"/>
  <c r="H2036" i="64"/>
  <c r="AR2037" i="64" s="1"/>
  <c r="AJ2036" i="64"/>
  <c r="AB2036" i="64"/>
  <c r="F2036" i="64"/>
  <c r="M2037" i="64" l="1"/>
  <c r="AO2037" i="64"/>
  <c r="I2036" i="64"/>
  <c r="AU2040" i="64"/>
  <c r="AT2040" i="64"/>
  <c r="Z2040" i="64"/>
  <c r="AI2036" i="64"/>
  <c r="AH2036" i="64"/>
  <c r="AP2037" i="64"/>
  <c r="AB2037" i="64" l="1"/>
  <c r="R2038" i="64"/>
  <c r="R2039" i="64" s="1"/>
  <c r="R2040" i="64" s="1"/>
  <c r="R2041" i="64" s="1"/>
  <c r="S2042" i="64" s="1"/>
  <c r="S2043" i="64" s="1"/>
  <c r="E2036" i="64"/>
  <c r="R2042" i="64" l="1"/>
  <c r="C2037" i="64"/>
  <c r="G2037" i="64" s="1"/>
  <c r="J2037" i="64"/>
  <c r="K2037" i="64" l="1"/>
  <c r="AC2037" i="64"/>
  <c r="AE2037" i="64" l="1"/>
  <c r="L2037" i="64"/>
  <c r="AJ2037" i="64"/>
  <c r="D2037" i="64"/>
  <c r="AQ2037" i="64" s="1"/>
  <c r="F2037" i="64" l="1"/>
  <c r="U2038" i="64" s="1"/>
  <c r="U2039" i="64" s="1"/>
  <c r="U2040" i="64" s="1"/>
  <c r="U2041" i="64" s="1"/>
  <c r="U2042" i="64" s="1"/>
  <c r="AS2037" i="64"/>
  <c r="I2037" i="64"/>
  <c r="AI2037" i="64"/>
  <c r="AL2037" i="64" s="1"/>
  <c r="AM2037" i="64" s="1"/>
  <c r="H2037" i="64"/>
  <c r="AH2037" i="64" l="1"/>
  <c r="E2037" i="64"/>
  <c r="C2038" i="64" s="1"/>
  <c r="G2038" i="64" s="1"/>
  <c r="AC2038" i="64" s="1"/>
  <c r="Y2038" i="64"/>
  <c r="M2038" i="64" s="1"/>
  <c r="AW2037" i="64"/>
  <c r="D2038" i="64" l="1"/>
  <c r="AB2038" i="64"/>
  <c r="J2038" i="64"/>
  <c r="AE2038" i="64"/>
  <c r="AF2038" i="64" s="1"/>
  <c r="AG2040" i="64" s="1"/>
  <c r="V2042" i="64"/>
  <c r="V2043" i="64" s="1"/>
  <c r="K2038" i="64" l="1"/>
  <c r="N2044" i="64"/>
  <c r="O2044" i="64"/>
  <c r="F2038" i="64"/>
  <c r="AS2038" i="64"/>
  <c r="P2040" i="64"/>
  <c r="Q2040" i="64"/>
  <c r="AQ2038" i="64" l="1"/>
  <c r="AQ2039" i="64" s="1"/>
  <c r="AQ2040" i="64" s="1"/>
  <c r="AQ2041" i="64" s="1"/>
  <c r="AR2038" i="64"/>
  <c r="Y2039" i="64"/>
  <c r="L2038" i="64"/>
  <c r="AJ2038" i="64"/>
  <c r="H2038" i="64"/>
  <c r="I2038" i="64" l="1"/>
  <c r="AI2038" i="64"/>
  <c r="AH2038" i="64"/>
  <c r="AW2038" i="64"/>
  <c r="AK2038" i="64" l="1"/>
  <c r="AA2039" i="64" s="1"/>
  <c r="AA2040" i="64" s="1"/>
  <c r="E2038" i="64"/>
  <c r="C2039" i="64" s="1"/>
  <c r="G2039" i="64" s="1"/>
  <c r="M2039" i="64" l="1"/>
  <c r="AB2039" i="64" s="1"/>
  <c r="AC2039" i="64"/>
  <c r="AA2041" i="64"/>
  <c r="D2039" i="64" l="1"/>
  <c r="AS2039" i="64" s="1"/>
  <c r="Y2040" i="64" s="1"/>
  <c r="M2040" i="64" s="1"/>
  <c r="J2039" i="64"/>
  <c r="AA2042" i="64"/>
  <c r="AE2039" i="64"/>
  <c r="K2039" i="64"/>
  <c r="AR2039" i="64" s="1"/>
  <c r="AR2040" i="64" s="1"/>
  <c r="AR2041" i="64" s="1"/>
  <c r="T2039" i="64" l="1"/>
  <c r="AV2040" i="64" s="1"/>
  <c r="AV2041" i="64" s="1"/>
  <c r="AV2042" i="64" s="1"/>
  <c r="AV2043" i="64" s="1"/>
  <c r="AV2044" i="64" s="1"/>
  <c r="L2039" i="64"/>
  <c r="AJ2039" i="64"/>
  <c r="H2039" i="64"/>
  <c r="AA2043" i="64"/>
  <c r="F2039" i="64"/>
  <c r="AB2040" i="64"/>
  <c r="AH2039" i="64" l="1"/>
  <c r="AI2039" i="64"/>
  <c r="AW2039" i="64"/>
  <c r="I2039" i="64"/>
  <c r="E2039" i="64" l="1"/>
  <c r="C2040" i="64" l="1"/>
  <c r="G2040" i="64" s="1"/>
  <c r="J2040" i="64"/>
  <c r="D2040" i="64"/>
  <c r="K2040" i="64" l="1"/>
  <c r="X2041" i="64" s="1"/>
  <c r="X2042" i="64" s="1"/>
  <c r="X2043" i="64" s="1"/>
  <c r="X2044" i="64" s="1"/>
  <c r="X2045" i="64" s="1"/>
  <c r="AS2040" i="64"/>
  <c r="AC2040" i="64"/>
  <c r="Y2041" i="64" l="1"/>
  <c r="M2041" i="64" s="1"/>
  <c r="AW2040" i="64"/>
  <c r="AE2040" i="64"/>
  <c r="L2040" i="64"/>
  <c r="H2040" i="64"/>
  <c r="AJ2040" i="64"/>
  <c r="F2040" i="64"/>
  <c r="AI2040" i="64" l="1"/>
  <c r="AH2040" i="64"/>
  <c r="I2040" i="64"/>
  <c r="E2040" i="64" l="1"/>
  <c r="C2041" i="64" l="1"/>
  <c r="G2041" i="64" s="1"/>
  <c r="W2041" i="64" s="1"/>
  <c r="W2042" i="64" s="1"/>
  <c r="W2043" i="64" s="1"/>
  <c r="W2044" i="64" s="1"/>
  <c r="J2041" i="64"/>
  <c r="D2041" i="64"/>
  <c r="K2041" i="64" l="1"/>
  <c r="AN2047" i="64"/>
  <c r="T2047" i="64" s="1"/>
  <c r="T2048" i="64" s="1"/>
  <c r="AS2041" i="64"/>
  <c r="AC2041" i="64"/>
  <c r="AE2041" i="64" l="1"/>
  <c r="Y2042" i="64"/>
  <c r="AW2041" i="64"/>
  <c r="AB2041" i="64"/>
  <c r="AJ2041" i="64"/>
  <c r="H2041" i="64"/>
  <c r="AR2042" i="64" s="1"/>
  <c r="L2041" i="64"/>
  <c r="F2041" i="64"/>
  <c r="M2042" i="64" l="1"/>
  <c r="AO2042" i="64"/>
  <c r="AP2042" i="64"/>
  <c r="AH2041" i="64"/>
  <c r="AI2041" i="64"/>
  <c r="Z2045" i="64"/>
  <c r="AU2045" i="64"/>
  <c r="AT2045" i="64"/>
  <c r="I2041" i="64"/>
  <c r="AB2042" i="64" l="1"/>
  <c r="R2043" i="64"/>
  <c r="R2044" i="64" s="1"/>
  <c r="R2045" i="64" s="1"/>
  <c r="R2046" i="64" s="1"/>
  <c r="S2047" i="64" s="1"/>
  <c r="S2048" i="64" s="1"/>
  <c r="E2041" i="64"/>
  <c r="R2047" i="64" l="1"/>
  <c r="C2042" i="64"/>
  <c r="G2042" i="64" s="1"/>
  <c r="J2042" i="64"/>
  <c r="K2042" i="64" l="1"/>
  <c r="AC2042" i="64"/>
  <c r="AE2042" i="64" l="1"/>
  <c r="AJ2042" i="64"/>
  <c r="L2042" i="64"/>
  <c r="D2042" i="64"/>
  <c r="AQ2042" i="64" s="1"/>
  <c r="F2042" i="64" l="1"/>
  <c r="U2043" i="64" s="1"/>
  <c r="U2044" i="64" s="1"/>
  <c r="U2045" i="64" s="1"/>
  <c r="U2046" i="64" s="1"/>
  <c r="U2047" i="64" s="1"/>
  <c r="I2042" i="64"/>
  <c r="AS2042" i="64"/>
  <c r="H2042" i="64"/>
  <c r="AI2042" i="64"/>
  <c r="AL2042" i="64" s="1"/>
  <c r="AM2042" i="64" s="1"/>
  <c r="AH2042" i="64" l="1"/>
  <c r="Y2043" i="64"/>
  <c r="M2043" i="64" s="1"/>
  <c r="AW2042" i="64"/>
  <c r="E2042" i="64"/>
  <c r="C2043" i="64" s="1"/>
  <c r="G2043" i="64" s="1"/>
  <c r="AC2043" i="64" s="1"/>
  <c r="AE2043" i="64" l="1"/>
  <c r="AF2043" i="64" s="1"/>
  <c r="AG2045" i="64" s="1"/>
  <c r="D2043" i="64"/>
  <c r="AB2043" i="64"/>
  <c r="J2043" i="64"/>
  <c r="V2047" i="64"/>
  <c r="V2048" i="64" s="1"/>
  <c r="K2043" i="64" l="1"/>
  <c r="Q2045" i="64"/>
  <c r="P2045" i="64"/>
  <c r="N2049" i="64"/>
  <c r="O2049" i="64"/>
  <c r="AS2043" i="64"/>
  <c r="AQ2043" i="64" l="1"/>
  <c r="AQ2044" i="64" s="1"/>
  <c r="AQ2045" i="64" s="1"/>
  <c r="AQ2046" i="64" s="1"/>
  <c r="AR2043" i="64"/>
  <c r="F2043" i="64"/>
  <c r="Y2044" i="64"/>
  <c r="L2043" i="64"/>
  <c r="AJ2043" i="64"/>
  <c r="H2043" i="64"/>
  <c r="AH2043" i="64" l="1"/>
  <c r="AI2043" i="64"/>
  <c r="I2043" i="64"/>
  <c r="AW2043" i="64"/>
  <c r="AK2043" i="64" l="1"/>
  <c r="AA2044" i="64" s="1"/>
  <c r="AA2045" i="64" s="1"/>
  <c r="M2044" i="64"/>
  <c r="E2043" i="64"/>
  <c r="C2044" i="64" s="1"/>
  <c r="G2044" i="64" s="1"/>
  <c r="D2044" i="64" l="1"/>
  <c r="AB2044" i="64"/>
  <c r="J2044" i="64"/>
  <c r="AA2046" i="64"/>
  <c r="AC2044" i="64"/>
  <c r="AE2044" i="64" l="1"/>
  <c r="AA2047" i="64"/>
  <c r="K2044" i="64"/>
  <c r="AR2044" i="64" s="1"/>
  <c r="AR2045" i="64" s="1"/>
  <c r="AR2046" i="64" s="1"/>
  <c r="AS2044" i="64"/>
  <c r="F2044" i="64" l="1"/>
  <c r="Y2045" i="64"/>
  <c r="M2045" i="64" s="1"/>
  <c r="T2044" i="64"/>
  <c r="AV2045" i="64" s="1"/>
  <c r="AV2046" i="64" s="1"/>
  <c r="AV2047" i="64" s="1"/>
  <c r="AV2048" i="64" s="1"/>
  <c r="AV2049" i="64" s="1"/>
  <c r="H2044" i="64"/>
  <c r="AJ2044" i="64"/>
  <c r="L2044" i="64"/>
  <c r="AA2048" i="64"/>
  <c r="I2044" i="64" l="1"/>
  <c r="AI2044" i="64"/>
  <c r="AW2044" i="64"/>
  <c r="AH2044" i="64"/>
  <c r="AB2045" i="64"/>
  <c r="E2044" i="64" l="1"/>
  <c r="C2045" i="64" l="1"/>
  <c r="G2045" i="64" s="1"/>
  <c r="J2045" i="64"/>
  <c r="D2045" i="64"/>
  <c r="K2045" i="64" l="1"/>
  <c r="X2046" i="64" s="1"/>
  <c r="X2047" i="64" s="1"/>
  <c r="X2048" i="64" s="1"/>
  <c r="X2049" i="64" s="1"/>
  <c r="X2050" i="64" s="1"/>
  <c r="AC2045" i="64"/>
  <c r="AS2045" i="64"/>
  <c r="Y2046" i="64" l="1"/>
  <c r="M2046" i="64" s="1"/>
  <c r="AW2045" i="64"/>
  <c r="AE2045" i="64"/>
  <c r="L2045" i="64"/>
  <c r="H2045" i="64"/>
  <c r="AJ2045" i="64"/>
  <c r="F2045" i="64"/>
  <c r="AI2045" i="64" l="1"/>
  <c r="I2045" i="64"/>
  <c r="AH2045" i="64"/>
  <c r="E2045" i="64" l="1"/>
  <c r="C2046" i="64" l="1"/>
  <c r="G2046" i="64" s="1"/>
  <c r="W2046" i="64" s="1"/>
  <c r="W2047" i="64" s="1"/>
  <c r="W2048" i="64" s="1"/>
  <c r="W2049" i="64" s="1"/>
  <c r="J2046" i="64"/>
  <c r="D2046" i="64"/>
  <c r="K2046" i="64" l="1"/>
  <c r="AN2052" i="64"/>
  <c r="T2052" i="64" s="1"/>
  <c r="T2053" i="64" s="1"/>
  <c r="AS2046" i="64"/>
  <c r="AC2046" i="64"/>
  <c r="AB2046" i="64" l="1"/>
  <c r="AE2046" i="64"/>
  <c r="Y2047" i="64"/>
  <c r="AW2046" i="64"/>
  <c r="AJ2046" i="64"/>
  <c r="H2046" i="64"/>
  <c r="AR2047" i="64" s="1"/>
  <c r="L2046" i="64"/>
  <c r="F2046" i="64"/>
  <c r="M2047" i="64" l="1"/>
  <c r="AO2047" i="64"/>
  <c r="I2046" i="64"/>
  <c r="AH2046" i="64"/>
  <c r="AP2047" i="64"/>
  <c r="AI2046" i="64"/>
  <c r="Z2050" i="64"/>
  <c r="AU2050" i="64"/>
  <c r="AT2050" i="64"/>
  <c r="R2048" i="64" l="1"/>
  <c r="R2049" i="64" s="1"/>
  <c r="R2050" i="64" s="1"/>
  <c r="R2051" i="64" s="1"/>
  <c r="R2052" i="64" s="1"/>
  <c r="AB2047" i="64"/>
  <c r="E2046" i="64"/>
  <c r="S2052" i="64" l="1"/>
  <c r="S2053" i="64" s="1"/>
  <c r="C2047" i="64"/>
  <c r="G2047" i="64" s="1"/>
  <c r="J2047" i="64"/>
  <c r="AC2047" i="64" l="1"/>
  <c r="K2047" i="64"/>
  <c r="L2047" i="64" l="1"/>
  <c r="AJ2047" i="64"/>
  <c r="D2047" i="64"/>
  <c r="AQ2047" i="64" s="1"/>
  <c r="AE2047" i="64"/>
  <c r="F2047" i="64" l="1"/>
  <c r="U2048" i="64" s="1"/>
  <c r="U2049" i="64" s="1"/>
  <c r="U2050" i="64" s="1"/>
  <c r="U2051" i="64" s="1"/>
  <c r="U2052" i="64" s="1"/>
  <c r="AS2047" i="64"/>
  <c r="I2047" i="64"/>
  <c r="AI2047" i="64"/>
  <c r="AL2047" i="64" s="1"/>
  <c r="AM2047" i="64" s="1"/>
  <c r="H2047" i="64"/>
  <c r="E2047" i="64" l="1"/>
  <c r="C2048" i="64" s="1"/>
  <c r="G2048" i="64" s="1"/>
  <c r="AC2048" i="64" s="1"/>
  <c r="AH2047" i="64"/>
  <c r="Y2048" i="64"/>
  <c r="M2048" i="64" s="1"/>
  <c r="AW2047" i="64"/>
  <c r="D2048" i="64" l="1"/>
  <c r="AB2048" i="64"/>
  <c r="J2048" i="64"/>
  <c r="V2052" i="64"/>
  <c r="V2053" i="64" s="1"/>
  <c r="AE2048" i="64"/>
  <c r="AF2048" i="64" s="1"/>
  <c r="AG2050" i="64" s="1"/>
  <c r="P2050" i="64" l="1"/>
  <c r="Q2050" i="64"/>
  <c r="N2054" i="64"/>
  <c r="O2054" i="64"/>
  <c r="AS2048" i="64"/>
  <c r="K2048" i="64"/>
  <c r="AR2048" i="64" l="1"/>
  <c r="AQ2048" i="64"/>
  <c r="AQ2049" i="64" s="1"/>
  <c r="AQ2050" i="64" s="1"/>
  <c r="AQ2051" i="64" s="1"/>
  <c r="F2048" i="64"/>
  <c r="Y2049" i="64"/>
  <c r="AJ2048" i="64"/>
  <c r="L2048" i="64"/>
  <c r="H2048" i="64"/>
  <c r="AI2048" i="64" l="1"/>
  <c r="AW2048" i="64"/>
  <c r="I2048" i="64"/>
  <c r="AH2048" i="64"/>
  <c r="AK2048" i="64" l="1"/>
  <c r="AA2049" i="64" s="1"/>
  <c r="AA2050" i="64" s="1"/>
  <c r="M2049" i="64"/>
  <c r="E2048" i="64"/>
  <c r="C2049" i="64" s="1"/>
  <c r="G2049" i="64" s="1"/>
  <c r="AA2051" i="64" l="1"/>
  <c r="AC2049" i="64"/>
  <c r="D2049" i="64"/>
  <c r="AB2049" i="64"/>
  <c r="J2049" i="64"/>
  <c r="AS2049" i="64" l="1"/>
  <c r="AA2052" i="64"/>
  <c r="AE2049" i="64"/>
  <c r="K2049" i="64"/>
  <c r="AR2049" i="64" s="1"/>
  <c r="AR2050" i="64" s="1"/>
  <c r="AR2051" i="64" s="1"/>
  <c r="AA2053" i="64" l="1"/>
  <c r="Y2050" i="64"/>
  <c r="M2050" i="64" s="1"/>
  <c r="T2049" i="64"/>
  <c r="AV2050" i="64" s="1"/>
  <c r="AV2051" i="64" s="1"/>
  <c r="AV2052" i="64" s="1"/>
  <c r="AV2053" i="64" s="1"/>
  <c r="AV2054" i="64" s="1"/>
  <c r="AJ2049" i="64"/>
  <c r="H2049" i="64"/>
  <c r="L2049" i="64"/>
  <c r="F2049" i="64"/>
  <c r="AB2050" i="64" l="1"/>
  <c r="AW2049" i="64"/>
  <c r="AH2049" i="64"/>
  <c r="AI2049" i="64"/>
  <c r="I2049" i="64"/>
  <c r="E2049" i="64" l="1"/>
  <c r="C2050" i="64" l="1"/>
  <c r="G2050" i="64" s="1"/>
  <c r="J2050" i="64"/>
  <c r="D2050" i="64"/>
  <c r="K2050" i="64" l="1"/>
  <c r="X2051" i="64" s="1"/>
  <c r="X2052" i="64" s="1"/>
  <c r="X2053" i="64" s="1"/>
  <c r="X2054" i="64" s="1"/>
  <c r="X2055" i="64" s="1"/>
  <c r="AC2050" i="64"/>
  <c r="AS2050" i="64"/>
  <c r="AE2050" i="64" l="1"/>
  <c r="Y2051" i="64"/>
  <c r="M2051" i="64" s="1"/>
  <c r="AW2050" i="64"/>
  <c r="AJ2050" i="64"/>
  <c r="H2050" i="64"/>
  <c r="L2050" i="64"/>
  <c r="F2050" i="64"/>
  <c r="I2050" i="64" l="1"/>
  <c r="AH2050" i="64"/>
  <c r="AI2050" i="64"/>
  <c r="E2050" i="64" l="1"/>
  <c r="C2051" i="64" l="1"/>
  <c r="G2051" i="64" s="1"/>
  <c r="W2051" i="64" s="1"/>
  <c r="W2052" i="64" s="1"/>
  <c r="W2053" i="64" s="1"/>
  <c r="W2054" i="64" s="1"/>
  <c r="D2051" i="64"/>
  <c r="J2051" i="64"/>
  <c r="K2051" i="64" l="1"/>
  <c r="F2051" i="64" s="1"/>
  <c r="AN2057" i="64"/>
  <c r="T2057" i="64" s="1"/>
  <c r="T2058" i="64" s="1"/>
  <c r="AC2051" i="64"/>
  <c r="AS2051" i="64"/>
  <c r="Y2052" i="64" l="1"/>
  <c r="AW2051" i="64"/>
  <c r="AB2051" i="64"/>
  <c r="AE2051" i="64"/>
  <c r="L2051" i="64"/>
  <c r="AJ2051" i="64"/>
  <c r="H2051" i="64"/>
  <c r="AR2052" i="64" s="1"/>
  <c r="M2052" i="64" l="1"/>
  <c r="AO2052" i="64"/>
  <c r="Z2055" i="64"/>
  <c r="AU2055" i="64"/>
  <c r="AT2055" i="64"/>
  <c r="AP2052" i="64"/>
  <c r="AH2051" i="64"/>
  <c r="AI2051" i="64"/>
  <c r="I2051" i="64"/>
  <c r="AB2052" i="64" l="1"/>
  <c r="R2053" i="64"/>
  <c r="R2054" i="64" s="1"/>
  <c r="R2055" i="64" s="1"/>
  <c r="R2056" i="64" s="1"/>
  <c r="R2057" i="64" s="1"/>
  <c r="E2051" i="64"/>
  <c r="S2057" i="64" l="1"/>
  <c r="S2058" i="64" s="1"/>
  <c r="C2052" i="64"/>
  <c r="G2052" i="64" s="1"/>
  <c r="J2052" i="64"/>
  <c r="K2052" i="64" l="1"/>
  <c r="AC2052" i="64"/>
  <c r="AE2052" i="64" l="1"/>
  <c r="L2052" i="64"/>
  <c r="AJ2052" i="64"/>
  <c r="D2052" i="64"/>
  <c r="AQ2052" i="64" s="1"/>
  <c r="F2052" i="64" l="1"/>
  <c r="U2053" i="64" s="1"/>
  <c r="U2054" i="64" s="1"/>
  <c r="U2055" i="64" s="1"/>
  <c r="U2056" i="64" s="1"/>
  <c r="U2057" i="64" s="1"/>
  <c r="AS2052" i="64"/>
  <c r="I2052" i="64"/>
  <c r="AI2052" i="64"/>
  <c r="AL2052" i="64" s="1"/>
  <c r="AM2052" i="64" s="1"/>
  <c r="H2052" i="64"/>
  <c r="Y2053" i="64" l="1"/>
  <c r="M2053" i="64" s="1"/>
  <c r="AW2052" i="64"/>
  <c r="AH2052" i="64"/>
  <c r="E2052" i="64"/>
  <c r="C2053" i="64" s="1"/>
  <c r="G2053" i="64" s="1"/>
  <c r="AC2053" i="64" s="1"/>
  <c r="AE2053" i="64" l="1"/>
  <c r="AF2053" i="64" s="1"/>
  <c r="AG2055" i="64" s="1"/>
  <c r="V2057" i="64"/>
  <c r="V2058" i="64" s="1"/>
  <c r="D2053" i="64"/>
  <c r="AS2053" i="64" s="1"/>
  <c r="AB2053" i="64"/>
  <c r="J2053" i="64"/>
  <c r="Y2054" i="64" l="1"/>
  <c r="N2059" i="64"/>
  <c r="O2059" i="64"/>
  <c r="P2055" i="64"/>
  <c r="Q2055" i="64"/>
  <c r="K2053" i="64"/>
  <c r="AR2053" i="64" l="1"/>
  <c r="AQ2053" i="64"/>
  <c r="AQ2054" i="64" s="1"/>
  <c r="AQ2055" i="64" s="1"/>
  <c r="AQ2056" i="64" s="1"/>
  <c r="F2053" i="64"/>
  <c r="AJ2053" i="64"/>
  <c r="L2053" i="64"/>
  <c r="H2053" i="64"/>
  <c r="AH2053" i="64" l="1"/>
  <c r="AW2053" i="64"/>
  <c r="I2053" i="64"/>
  <c r="AI2053" i="64"/>
  <c r="AK2053" i="64" l="1"/>
  <c r="M2054" i="64" s="1"/>
  <c r="E2053" i="64"/>
  <c r="C2054" i="64" s="1"/>
  <c r="G2054" i="64" s="1"/>
  <c r="AA2054" i="64"/>
  <c r="AA2055" i="64" l="1"/>
  <c r="D2054" i="64"/>
  <c r="AB2054" i="64"/>
  <c r="J2054" i="64"/>
  <c r="AC2054" i="64"/>
  <c r="AE2054" i="64" l="1"/>
  <c r="K2054" i="64"/>
  <c r="AR2054" i="64" s="1"/>
  <c r="AR2055" i="64" s="1"/>
  <c r="AR2056" i="64" s="1"/>
  <c r="AA2056" i="64"/>
  <c r="AS2054" i="64"/>
  <c r="F2054" i="64" l="1"/>
  <c r="Y2055" i="64"/>
  <c r="M2055" i="64" s="1"/>
  <c r="AA2057" i="64"/>
  <c r="T2054" i="64"/>
  <c r="AV2055" i="64" s="1"/>
  <c r="AV2056" i="64" s="1"/>
  <c r="AV2057" i="64" s="1"/>
  <c r="AV2058" i="64" s="1"/>
  <c r="AV2059" i="64" s="1"/>
  <c r="H2054" i="64"/>
  <c r="L2054" i="64"/>
  <c r="AJ2054" i="64"/>
  <c r="I2054" i="64" l="1"/>
  <c r="AW2054" i="64"/>
  <c r="AH2054" i="64"/>
  <c r="AA2058" i="64"/>
  <c r="AI2054" i="64"/>
  <c r="AB2055" i="64"/>
  <c r="E2054" i="64" l="1"/>
  <c r="C2055" i="64" l="1"/>
  <c r="G2055" i="64" s="1"/>
  <c r="D2055" i="64"/>
  <c r="J2055" i="64"/>
  <c r="K2055" i="64" l="1"/>
  <c r="X2056" i="64" s="1"/>
  <c r="X2057" i="64" s="1"/>
  <c r="X2058" i="64" s="1"/>
  <c r="X2059" i="64" s="1"/>
  <c r="X2060" i="64" s="1"/>
  <c r="AC2055" i="64"/>
  <c r="AS2055" i="64"/>
  <c r="AE2055" i="64" l="1"/>
  <c r="Y2056" i="64"/>
  <c r="M2056" i="64" s="1"/>
  <c r="AW2055" i="64"/>
  <c r="L2055" i="64"/>
  <c r="AJ2055" i="64"/>
  <c r="H2055" i="64"/>
  <c r="F2055" i="64"/>
  <c r="AH2055" i="64" l="1"/>
  <c r="AI2055" i="64"/>
  <c r="I2055" i="64"/>
  <c r="E2055" i="64" l="1"/>
  <c r="C2056" i="64" l="1"/>
  <c r="G2056" i="64" s="1"/>
  <c r="W2056" i="64" s="1"/>
  <c r="W2057" i="64" s="1"/>
  <c r="W2058" i="64" s="1"/>
  <c r="W2059" i="64" s="1"/>
  <c r="J2056" i="64"/>
  <c r="D2056" i="64"/>
  <c r="K2056" i="64" l="1"/>
  <c r="AN2062" i="64"/>
  <c r="T2062" i="64" s="1"/>
  <c r="T2063" i="64" s="1"/>
  <c r="AC2056" i="64"/>
  <c r="AS2056" i="64"/>
  <c r="Y2057" i="64" l="1"/>
  <c r="AW2056" i="64"/>
  <c r="AE2056" i="64"/>
  <c r="AB2056" i="64"/>
  <c r="L2056" i="64"/>
  <c r="AJ2056" i="64"/>
  <c r="H2056" i="64"/>
  <c r="AR2057" i="64" s="1"/>
  <c r="F2056" i="64"/>
  <c r="M2057" i="64" l="1"/>
  <c r="AO2057" i="64"/>
  <c r="AT2060" i="64"/>
  <c r="AU2060" i="64"/>
  <c r="Z2060" i="64"/>
  <c r="AI2056" i="64"/>
  <c r="AH2056" i="64"/>
  <c r="AP2057" i="64"/>
  <c r="I2056" i="64"/>
  <c r="R2058" i="64" l="1"/>
  <c r="R2059" i="64" s="1"/>
  <c r="R2060" i="64" s="1"/>
  <c r="R2061" i="64" s="1"/>
  <c r="S2062" i="64" s="1"/>
  <c r="S2063" i="64" s="1"/>
  <c r="AB2057" i="64"/>
  <c r="E2056" i="64"/>
  <c r="C2057" i="64" s="1"/>
  <c r="G2057" i="64" s="1"/>
  <c r="R2062" i="64" l="1"/>
  <c r="J2057" i="64"/>
  <c r="K2057" i="64" s="1"/>
  <c r="AC2057" i="64"/>
  <c r="AE2057" i="64" l="1"/>
  <c r="AJ2057" i="64"/>
  <c r="L2057" i="64"/>
  <c r="D2057" i="64"/>
  <c r="AQ2057" i="64" s="1"/>
  <c r="H2057" i="64" l="1"/>
  <c r="AH2057" i="64" s="1"/>
  <c r="F2057" i="64"/>
  <c r="U2058" i="64" s="1"/>
  <c r="U2059" i="64" s="1"/>
  <c r="U2060" i="64" s="1"/>
  <c r="U2061" i="64" s="1"/>
  <c r="U2062" i="64" s="1"/>
  <c r="I2057" i="64"/>
  <c r="AS2057" i="64"/>
  <c r="AI2057" i="64"/>
  <c r="AL2057" i="64" s="1"/>
  <c r="AM2057" i="64" s="1"/>
  <c r="Y2058" i="64" l="1"/>
  <c r="M2058" i="64" s="1"/>
  <c r="AW2057" i="64"/>
  <c r="E2057" i="64"/>
  <c r="C2058" i="64" s="1"/>
  <c r="G2058" i="64" s="1"/>
  <c r="AC2058" i="64" s="1"/>
  <c r="V2062" i="64" l="1"/>
  <c r="V2063" i="64" s="1"/>
  <c r="AE2058" i="64"/>
  <c r="AF2058" i="64" s="1"/>
  <c r="AG2060" i="64" s="1"/>
  <c r="D2058" i="64"/>
  <c r="AB2058" i="64"/>
  <c r="J2058" i="64"/>
  <c r="AS2058" i="64" l="1"/>
  <c r="P2060" i="64"/>
  <c r="Q2060" i="64"/>
  <c r="K2058" i="64"/>
  <c r="N2064" i="64"/>
  <c r="O2064" i="64"/>
  <c r="AR2058" i="64" l="1"/>
  <c r="AQ2058" i="64"/>
  <c r="AQ2059" i="64" s="1"/>
  <c r="AQ2060" i="64" s="1"/>
  <c r="AQ2061" i="64" s="1"/>
  <c r="F2058" i="64"/>
  <c r="H2058" i="64"/>
  <c r="AJ2058" i="64"/>
  <c r="L2058" i="64"/>
  <c r="Y2059" i="64"/>
  <c r="AW2058" i="64" l="1"/>
  <c r="AI2058" i="64"/>
  <c r="AH2058" i="64"/>
  <c r="I2058" i="64"/>
  <c r="AK2058" i="64" l="1"/>
  <c r="AA2059" i="64" s="1"/>
  <c r="AA2060" i="64" s="1"/>
  <c r="M2059" i="64"/>
  <c r="E2058" i="64"/>
  <c r="C2059" i="64" s="1"/>
  <c r="G2059" i="64" s="1"/>
  <c r="D2059" i="64" l="1"/>
  <c r="AB2059" i="64"/>
  <c r="J2059" i="64"/>
  <c r="AC2059" i="64"/>
  <c r="AS2059" i="64"/>
  <c r="AA2061" i="64"/>
  <c r="AE2059" i="64" l="1"/>
  <c r="K2059" i="64"/>
  <c r="AR2059" i="64" s="1"/>
  <c r="AR2060" i="64" s="1"/>
  <c r="AR2061" i="64" s="1"/>
  <c r="Y2060" i="64"/>
  <c r="M2060" i="64" s="1"/>
  <c r="AA2062" i="64"/>
  <c r="F2059" i="64" l="1"/>
  <c r="AB2060" i="64"/>
  <c r="T2059" i="64"/>
  <c r="AV2060" i="64" s="1"/>
  <c r="AV2061" i="64" s="1"/>
  <c r="AV2062" i="64" s="1"/>
  <c r="AV2063" i="64" s="1"/>
  <c r="AV2064" i="64" s="1"/>
  <c r="L2059" i="64"/>
  <c r="AJ2059" i="64"/>
  <c r="H2059" i="64"/>
  <c r="AA2063" i="64"/>
  <c r="AW2059" i="64" l="1"/>
  <c r="I2059" i="64"/>
  <c r="AI2059" i="64"/>
  <c r="AH2059" i="64"/>
  <c r="E2059" i="64" l="1"/>
  <c r="C2060" i="64" l="1"/>
  <c r="G2060" i="64" s="1"/>
  <c r="D2060" i="64"/>
  <c r="J2060" i="64"/>
  <c r="K2060" i="64" l="1"/>
  <c r="X2061" i="64" s="1"/>
  <c r="X2062" i="64" s="1"/>
  <c r="X2063" i="64" s="1"/>
  <c r="X2064" i="64" s="1"/>
  <c r="X2065" i="64" s="1"/>
  <c r="AC2060" i="64"/>
  <c r="AS2060" i="64"/>
  <c r="AE2060" i="64" l="1"/>
  <c r="Y2061" i="64"/>
  <c r="M2061" i="64" s="1"/>
  <c r="AW2060" i="64"/>
  <c r="AJ2060" i="64"/>
  <c r="H2060" i="64"/>
  <c r="L2060" i="64"/>
  <c r="F2060" i="64"/>
  <c r="AH2060" i="64" l="1"/>
  <c r="I2060" i="64"/>
  <c r="AI2060" i="64"/>
  <c r="E2060" i="64" l="1"/>
  <c r="C2061" i="64" l="1"/>
  <c r="G2061" i="64" s="1"/>
  <c r="W2061" i="64" s="1"/>
  <c r="W2062" i="64" s="1"/>
  <c r="W2063" i="64" s="1"/>
  <c r="W2064" i="64" s="1"/>
  <c r="D2061" i="64"/>
  <c r="J2061" i="64"/>
  <c r="K2061" i="64" l="1"/>
  <c r="F2061" i="64" s="1"/>
  <c r="AN2067" i="64"/>
  <c r="T2067" i="64" s="1"/>
  <c r="T2068" i="64" s="1"/>
  <c r="AC2061" i="64"/>
  <c r="AS2061" i="64"/>
  <c r="Y2062" i="64" l="1"/>
  <c r="AW2061" i="64"/>
  <c r="AB2061" i="64"/>
  <c r="AE2061" i="64"/>
  <c r="H2061" i="64"/>
  <c r="AR2062" i="64" s="1"/>
  <c r="AJ2061" i="64"/>
  <c r="L2061" i="64"/>
  <c r="M2062" i="64" l="1"/>
  <c r="AO2062" i="64"/>
  <c r="Z2065" i="64"/>
  <c r="AT2065" i="64"/>
  <c r="AU2065" i="64"/>
  <c r="I2061" i="64"/>
  <c r="AI2061" i="64"/>
  <c r="AP2062" i="64"/>
  <c r="AH2061" i="64"/>
  <c r="R2063" i="64" l="1"/>
  <c r="R2064" i="64" s="1"/>
  <c r="R2065" i="64" s="1"/>
  <c r="R2066" i="64" s="1"/>
  <c r="S2067" i="64" s="1"/>
  <c r="S2068" i="64" s="1"/>
  <c r="E2061" i="64"/>
  <c r="C2062" i="64" s="1"/>
  <c r="G2062" i="64" s="1"/>
  <c r="AB2062" i="64"/>
  <c r="R2067" i="64" l="1"/>
  <c r="J2062" i="64"/>
  <c r="K2062" i="64" s="1"/>
  <c r="AC2062" i="64"/>
  <c r="AE2062" i="64" l="1"/>
  <c r="L2062" i="64"/>
  <c r="AJ2062" i="64"/>
  <c r="D2062" i="64"/>
  <c r="AQ2062" i="64" s="1"/>
  <c r="F2062" i="64" l="1"/>
  <c r="U2063" i="64" s="1"/>
  <c r="U2064" i="64" s="1"/>
  <c r="U2065" i="64" s="1"/>
  <c r="U2066" i="64" s="1"/>
  <c r="U2067" i="64" s="1"/>
  <c r="I2062" i="64"/>
  <c r="AS2062" i="64"/>
  <c r="AI2062" i="64"/>
  <c r="AL2062" i="64" s="1"/>
  <c r="AM2062" i="64" s="1"/>
  <c r="H2062" i="64"/>
  <c r="Y2063" i="64" l="1"/>
  <c r="M2063" i="64" s="1"/>
  <c r="AW2062" i="64"/>
  <c r="AH2062" i="64"/>
  <c r="E2062" i="64"/>
  <c r="C2063" i="64" s="1"/>
  <c r="G2063" i="64" s="1"/>
  <c r="AC2063" i="64" s="1"/>
  <c r="AE2063" i="64" l="1"/>
  <c r="AF2063" i="64" s="1"/>
  <c r="AG2065" i="64" s="1"/>
  <c r="V2067" i="64"/>
  <c r="V2068" i="64" s="1"/>
  <c r="D2063" i="64"/>
  <c r="AB2063" i="64"/>
  <c r="J2063" i="64"/>
  <c r="N2069" i="64" l="1"/>
  <c r="O2069" i="64"/>
  <c r="AS2063" i="64"/>
  <c r="P2065" i="64"/>
  <c r="Q2065" i="64"/>
  <c r="K2063" i="64"/>
  <c r="AR2063" i="64" l="1"/>
  <c r="AQ2063" i="64"/>
  <c r="AQ2064" i="64" s="1"/>
  <c r="AQ2065" i="64" s="1"/>
  <c r="AQ2066" i="64" s="1"/>
  <c r="F2063" i="64"/>
  <c r="AJ2063" i="64"/>
  <c r="L2063" i="64"/>
  <c r="H2063" i="64"/>
  <c r="Y2064" i="64"/>
  <c r="AH2063" i="64" l="1"/>
  <c r="AW2063" i="64"/>
  <c r="I2063" i="64"/>
  <c r="AI2063" i="64"/>
  <c r="AK2063" i="64" l="1"/>
  <c r="AA2064" i="64" s="1"/>
  <c r="AA2065" i="64" s="1"/>
  <c r="E2063" i="64"/>
  <c r="C2064" i="64" s="1"/>
  <c r="G2064" i="64" s="1"/>
  <c r="M2064" i="64" l="1"/>
  <c r="AB2064" i="64" s="1"/>
  <c r="AA2066" i="64"/>
  <c r="AC2064" i="64"/>
  <c r="D2064" i="64" l="1"/>
  <c r="AS2064" i="64" s="1"/>
  <c r="J2064" i="64"/>
  <c r="K2064" i="64" s="1"/>
  <c r="AR2064" i="64" s="1"/>
  <c r="AR2065" i="64" s="1"/>
  <c r="AR2066" i="64" s="1"/>
  <c r="AE2064" i="64"/>
  <c r="Y2065" i="64"/>
  <c r="M2065" i="64" s="1"/>
  <c r="AA2067" i="64"/>
  <c r="F2064" i="64" l="1"/>
  <c r="L2064" i="64"/>
  <c r="H2064" i="64"/>
  <c r="AJ2064" i="64"/>
  <c r="T2064" i="64"/>
  <c r="AV2065" i="64" s="1"/>
  <c r="AV2066" i="64" s="1"/>
  <c r="AV2067" i="64" s="1"/>
  <c r="AV2068" i="64" s="1"/>
  <c r="AV2069" i="64" s="1"/>
  <c r="I2064" i="64"/>
  <c r="AI2064" i="64"/>
  <c r="AH2064" i="64"/>
  <c r="AB2065" i="64"/>
  <c r="AA2068" i="64"/>
  <c r="AW2064" i="64" l="1"/>
  <c r="E2064" i="64"/>
  <c r="C2065" i="64" l="1"/>
  <c r="G2065" i="64" s="1"/>
  <c r="D2065" i="64"/>
  <c r="J2065" i="64"/>
  <c r="K2065" i="64" l="1"/>
  <c r="X2066" i="64" s="1"/>
  <c r="X2067" i="64" s="1"/>
  <c r="X2068" i="64" s="1"/>
  <c r="X2069" i="64" s="1"/>
  <c r="X2070" i="64" s="1"/>
  <c r="AS2065" i="64"/>
  <c r="AC2065" i="64"/>
  <c r="AE2065" i="64" l="1"/>
  <c r="L2065" i="64"/>
  <c r="AJ2065" i="64"/>
  <c r="H2065" i="64"/>
  <c r="Y2066" i="64"/>
  <c r="M2066" i="64" s="1"/>
  <c r="AW2065" i="64"/>
  <c r="F2065" i="64"/>
  <c r="I2065" i="64" l="1"/>
  <c r="AH2065" i="64"/>
  <c r="AI2065" i="64"/>
  <c r="E2065" i="64" l="1"/>
  <c r="C2066" i="64" l="1"/>
  <c r="G2066" i="64" s="1"/>
  <c r="W2066" i="64" s="1"/>
  <c r="W2067" i="64" s="1"/>
  <c r="W2068" i="64" s="1"/>
  <c r="W2069" i="64" s="1"/>
  <c r="J2066" i="64"/>
  <c r="D2066" i="64"/>
  <c r="K2066" i="64" l="1"/>
  <c r="AN2072" i="64"/>
  <c r="T2072" i="64" s="1"/>
  <c r="T2073" i="64" s="1"/>
  <c r="AC2066" i="64"/>
  <c r="AS2066" i="64"/>
  <c r="AB2066" i="64" l="1"/>
  <c r="Y2067" i="64"/>
  <c r="AW2066" i="64"/>
  <c r="AE2066" i="64"/>
  <c r="AJ2066" i="64"/>
  <c r="H2066" i="64"/>
  <c r="AR2067" i="64" s="1"/>
  <c r="L2066" i="64"/>
  <c r="F2066" i="64"/>
  <c r="M2067" i="64" l="1"/>
  <c r="AO2067" i="64"/>
  <c r="I2066" i="64"/>
  <c r="AH2066" i="64"/>
  <c r="AP2067" i="64"/>
  <c r="AI2066" i="64"/>
  <c r="AU2070" i="64"/>
  <c r="AT2070" i="64"/>
  <c r="Z2070" i="64"/>
  <c r="AB2067" i="64" l="1"/>
  <c r="R2068" i="64"/>
  <c r="R2069" i="64" s="1"/>
  <c r="R2070" i="64" s="1"/>
  <c r="R2071" i="64" s="1"/>
  <c r="S2072" i="64" s="1"/>
  <c r="S2073" i="64" s="1"/>
  <c r="E2066" i="64"/>
  <c r="R2072" i="64" l="1"/>
  <c r="C2067" i="64"/>
  <c r="G2067" i="64" s="1"/>
  <c r="J2067" i="64"/>
  <c r="AC2067" i="64" l="1"/>
  <c r="K2067" i="64"/>
  <c r="L2067" i="64" l="1"/>
  <c r="AJ2067" i="64"/>
  <c r="D2067" i="64"/>
  <c r="AQ2067" i="64" s="1"/>
  <c r="AE2067" i="64"/>
  <c r="F2067" i="64" l="1"/>
  <c r="U2068" i="64" s="1"/>
  <c r="U2069" i="64" s="1"/>
  <c r="U2070" i="64" s="1"/>
  <c r="U2071" i="64" s="1"/>
  <c r="U2072" i="64" s="1"/>
  <c r="I2067" i="64"/>
  <c r="AS2067" i="64"/>
  <c r="AI2067" i="64"/>
  <c r="AL2067" i="64" s="1"/>
  <c r="AM2067" i="64" s="1"/>
  <c r="H2067" i="64"/>
  <c r="AH2067" i="64" l="1"/>
  <c r="Y2068" i="64"/>
  <c r="M2068" i="64" s="1"/>
  <c r="AW2067" i="64"/>
  <c r="E2067" i="64"/>
  <c r="C2068" i="64" s="1"/>
  <c r="G2068" i="64" s="1"/>
  <c r="AC2068" i="64" s="1"/>
  <c r="AE2068" i="64" l="1"/>
  <c r="AF2068" i="64" s="1"/>
  <c r="AG2070" i="64" s="1"/>
  <c r="V2072" i="64"/>
  <c r="V2073" i="64" s="1"/>
  <c r="D2068" i="64"/>
  <c r="AB2068" i="64"/>
  <c r="J2068" i="64"/>
  <c r="N2074" i="64" l="1"/>
  <c r="O2074" i="64"/>
  <c r="AS2068" i="64"/>
  <c r="K2068" i="64"/>
  <c r="P2070" i="64"/>
  <c r="Q2070" i="64"/>
  <c r="AQ2068" i="64" l="1"/>
  <c r="AQ2069" i="64" s="1"/>
  <c r="AQ2070" i="64" s="1"/>
  <c r="AQ2071" i="64" s="1"/>
  <c r="AR2068" i="64"/>
  <c r="Y2069" i="64"/>
  <c r="L2068" i="64"/>
  <c r="AJ2068" i="64"/>
  <c r="H2068" i="64"/>
  <c r="F2068" i="64"/>
  <c r="AH2068" i="64" l="1"/>
  <c r="AW2068" i="64"/>
  <c r="AI2068" i="64"/>
  <c r="I2068" i="64"/>
  <c r="AK2068" i="64" l="1"/>
  <c r="AA2069" i="64" s="1"/>
  <c r="AA2070" i="64" s="1"/>
  <c r="E2068" i="64"/>
  <c r="C2069" i="64" s="1"/>
  <c r="G2069" i="64" s="1"/>
  <c r="M2069" i="64" l="1"/>
  <c r="AB2069" i="64" s="1"/>
  <c r="AA2071" i="64"/>
  <c r="AC2069" i="64"/>
  <c r="J2069" i="64" l="1"/>
  <c r="D2069" i="64"/>
  <c r="AS2069" i="64" s="1"/>
  <c r="AA2072" i="64"/>
  <c r="AE2069" i="64"/>
  <c r="K2069" i="64"/>
  <c r="AR2069" i="64" s="1"/>
  <c r="AR2070" i="64" s="1"/>
  <c r="AR2071" i="64" s="1"/>
  <c r="T2069" i="64" l="1"/>
  <c r="AV2070" i="64" s="1"/>
  <c r="AV2071" i="64" s="1"/>
  <c r="AV2072" i="64" s="1"/>
  <c r="AV2073" i="64" s="1"/>
  <c r="AV2074" i="64" s="1"/>
  <c r="H2069" i="64"/>
  <c r="AJ2069" i="64"/>
  <c r="L2069" i="64"/>
  <c r="AA2073" i="64"/>
  <c r="Y2070" i="64"/>
  <c r="M2070" i="64" s="1"/>
  <c r="F2069" i="64"/>
  <c r="AB2070" i="64" l="1"/>
  <c r="AW2069" i="64"/>
  <c r="I2069" i="64"/>
  <c r="AI2069" i="64"/>
  <c r="AH2069" i="64"/>
  <c r="E2069" i="64" l="1"/>
  <c r="C2070" i="64" l="1"/>
  <c r="G2070" i="64" s="1"/>
  <c r="J2070" i="64"/>
  <c r="D2070" i="64"/>
  <c r="K2070" i="64" l="1"/>
  <c r="X2071" i="64" s="1"/>
  <c r="X2072" i="64" s="1"/>
  <c r="X2073" i="64" s="1"/>
  <c r="X2074" i="64" s="1"/>
  <c r="X2075" i="64" s="1"/>
  <c r="AC2070" i="64"/>
  <c r="AS2070" i="64"/>
  <c r="AE2070" i="64" l="1"/>
  <c r="Y2071" i="64"/>
  <c r="M2071" i="64" s="1"/>
  <c r="AW2070" i="64"/>
  <c r="L2070" i="64"/>
  <c r="AJ2070" i="64"/>
  <c r="H2070" i="64"/>
  <c r="F2070" i="64"/>
  <c r="AH2070" i="64" l="1"/>
  <c r="AI2070" i="64"/>
  <c r="I2070" i="64"/>
  <c r="E2070" i="64" l="1"/>
  <c r="C2071" i="64" l="1"/>
  <c r="G2071" i="64" s="1"/>
  <c r="W2071" i="64" s="1"/>
  <c r="W2072" i="64" s="1"/>
  <c r="W2073" i="64" s="1"/>
  <c r="W2074" i="64" s="1"/>
  <c r="J2071" i="64"/>
  <c r="D2071" i="64"/>
  <c r="K2071" i="64" l="1"/>
  <c r="AN2077" i="64"/>
  <c r="T2077" i="64" s="1"/>
  <c r="T2078" i="64" s="1"/>
  <c r="AC2071" i="64"/>
  <c r="AS2071" i="64"/>
  <c r="AB2071" i="64" l="1"/>
  <c r="Y2072" i="64"/>
  <c r="AW2071" i="64"/>
  <c r="AE2071" i="64"/>
  <c r="L2071" i="64"/>
  <c r="H2071" i="64"/>
  <c r="AR2072" i="64" s="1"/>
  <c r="AJ2071" i="64"/>
  <c r="F2071" i="64"/>
  <c r="M2072" i="64" l="1"/>
  <c r="AO2072" i="64"/>
  <c r="AH2071" i="64"/>
  <c r="AP2072" i="64"/>
  <c r="AI2071" i="64"/>
  <c r="I2071" i="64"/>
  <c r="AT2075" i="64"/>
  <c r="AU2075" i="64"/>
  <c r="Z2075" i="64"/>
  <c r="R2073" i="64" l="1"/>
  <c r="R2074" i="64" s="1"/>
  <c r="R2075" i="64" s="1"/>
  <c r="R2076" i="64" s="1"/>
  <c r="S2077" i="64" s="1"/>
  <c r="S2078" i="64" s="1"/>
  <c r="E2071" i="64"/>
  <c r="C2072" i="64" s="1"/>
  <c r="G2072" i="64" s="1"/>
  <c r="AB2072" i="64"/>
  <c r="R2077" i="64" l="1"/>
  <c r="AC2072" i="64"/>
  <c r="J2072" i="64"/>
  <c r="K2072" i="64" l="1"/>
  <c r="AE2072" i="64"/>
  <c r="L2072" i="64" l="1"/>
  <c r="AJ2072" i="64"/>
  <c r="D2072" i="64"/>
  <c r="AQ2072" i="64" s="1"/>
  <c r="H2072" i="64" l="1"/>
  <c r="AH2072" i="64" s="1"/>
  <c r="AI2072" i="64"/>
  <c r="AL2072" i="64" s="1"/>
  <c r="AM2072" i="64" s="1"/>
  <c r="F2072" i="64"/>
  <c r="U2073" i="64" s="1"/>
  <c r="U2074" i="64" s="1"/>
  <c r="U2075" i="64" s="1"/>
  <c r="U2076" i="64" s="1"/>
  <c r="U2077" i="64" s="1"/>
  <c r="AS2072" i="64"/>
  <c r="I2072" i="64"/>
  <c r="E2072" i="64" l="1"/>
  <c r="C2073" i="64" s="1"/>
  <c r="G2073" i="64" s="1"/>
  <c r="AC2073" i="64" s="1"/>
  <c r="Y2073" i="64"/>
  <c r="M2073" i="64" s="1"/>
  <c r="AW2072" i="64"/>
  <c r="V2077" i="64" l="1"/>
  <c r="V2078" i="64" s="1"/>
  <c r="D2073" i="64"/>
  <c r="AS2073" i="64" s="1"/>
  <c r="AB2073" i="64"/>
  <c r="J2073" i="64"/>
  <c r="AE2073" i="64"/>
  <c r="AF2073" i="64" s="1"/>
  <c r="AG2075" i="64" s="1"/>
  <c r="K2073" i="64" l="1"/>
  <c r="Y2074" i="64"/>
  <c r="F2073" i="64"/>
  <c r="P2075" i="64"/>
  <c r="Q2075" i="64"/>
  <c r="N2079" i="64"/>
  <c r="O2079" i="64"/>
  <c r="AQ2073" i="64" l="1"/>
  <c r="AQ2074" i="64" s="1"/>
  <c r="AQ2075" i="64" s="1"/>
  <c r="AQ2076" i="64" s="1"/>
  <c r="AR2073" i="64"/>
  <c r="L2073" i="64"/>
  <c r="AJ2073" i="64"/>
  <c r="H2073" i="64"/>
  <c r="AI2073" i="64" l="1"/>
  <c r="AH2073" i="64"/>
  <c r="I2073" i="64"/>
  <c r="AW2073" i="64"/>
  <c r="AK2073" i="64" l="1"/>
  <c r="M2074" i="64" s="1"/>
  <c r="AA2074" i="64"/>
  <c r="E2073" i="64"/>
  <c r="C2074" i="64" s="1"/>
  <c r="G2074" i="64" s="1"/>
  <c r="AC2074" i="64" l="1"/>
  <c r="AB2074" i="64"/>
  <c r="D2074" i="64"/>
  <c r="J2074" i="64"/>
  <c r="AA2075" i="64"/>
  <c r="AS2074" i="64" l="1"/>
  <c r="AE2074" i="64"/>
  <c r="K2074" i="64"/>
  <c r="AR2074" i="64" s="1"/>
  <c r="AR2075" i="64" s="1"/>
  <c r="AR2076" i="64" s="1"/>
  <c r="AA2076" i="64"/>
  <c r="AA2077" i="64" l="1"/>
  <c r="T2074" i="64"/>
  <c r="AV2075" i="64" s="1"/>
  <c r="AV2076" i="64" s="1"/>
  <c r="AV2077" i="64" s="1"/>
  <c r="AV2078" i="64" s="1"/>
  <c r="AV2079" i="64" s="1"/>
  <c r="AJ2074" i="64"/>
  <c r="H2074" i="64"/>
  <c r="L2074" i="64"/>
  <c r="Y2075" i="64"/>
  <c r="M2075" i="64" s="1"/>
  <c r="F2074" i="64"/>
  <c r="I2074" i="64" l="1"/>
  <c r="AB2075" i="64"/>
  <c r="AW2074" i="64"/>
  <c r="AI2074" i="64"/>
  <c r="AH2074" i="64"/>
  <c r="AA2078" i="64"/>
  <c r="E2074" i="64" l="1"/>
  <c r="C2075" i="64" l="1"/>
  <c r="G2075" i="64" s="1"/>
  <c r="D2075" i="64"/>
  <c r="J2075" i="64"/>
  <c r="K2075" i="64" l="1"/>
  <c r="X2076" i="64" s="1"/>
  <c r="X2077" i="64" s="1"/>
  <c r="X2078" i="64" s="1"/>
  <c r="X2079" i="64" s="1"/>
  <c r="X2080" i="64" s="1"/>
  <c r="AC2075" i="64"/>
  <c r="AS2075" i="64"/>
  <c r="AE2075" i="64" l="1"/>
  <c r="Y2076" i="64"/>
  <c r="M2076" i="64" s="1"/>
  <c r="AW2075" i="64"/>
  <c r="L2075" i="64"/>
  <c r="H2075" i="64"/>
  <c r="AJ2075" i="64"/>
  <c r="F2075" i="64"/>
  <c r="AH2075" i="64" l="1"/>
  <c r="AI2075" i="64"/>
  <c r="I2075" i="64"/>
  <c r="E2075" i="64" l="1"/>
  <c r="C2076" i="64" l="1"/>
  <c r="G2076" i="64" s="1"/>
  <c r="W2076" i="64" s="1"/>
  <c r="W2077" i="64" s="1"/>
  <c r="W2078" i="64" s="1"/>
  <c r="W2079" i="64" s="1"/>
  <c r="D2076" i="64"/>
  <c r="J2076" i="64"/>
  <c r="K2076" i="64" l="1"/>
  <c r="F2076" i="64" s="1"/>
  <c r="AN2082" i="64"/>
  <c r="T2082" i="64" s="1"/>
  <c r="T2083" i="64" s="1"/>
  <c r="AC2076" i="64"/>
  <c r="AS2076" i="64"/>
  <c r="Y2077" i="64" l="1"/>
  <c r="AW2076" i="64"/>
  <c r="AB2076" i="64"/>
  <c r="AE2076" i="64"/>
  <c r="H2076" i="64"/>
  <c r="AR2077" i="64" s="1"/>
  <c r="L2076" i="64"/>
  <c r="AJ2076" i="64"/>
  <c r="M2077" i="64" l="1"/>
  <c r="AO2077" i="64"/>
  <c r="AI2076" i="64"/>
  <c r="Z2080" i="64"/>
  <c r="AT2080" i="64"/>
  <c r="AU2080" i="64"/>
  <c r="I2076" i="64"/>
  <c r="AH2076" i="64"/>
  <c r="AP2077" i="64"/>
  <c r="R2078" i="64" l="1"/>
  <c r="R2079" i="64" s="1"/>
  <c r="R2080" i="64" s="1"/>
  <c r="R2081" i="64" s="1"/>
  <c r="S2082" i="64" s="1"/>
  <c r="S2083" i="64" s="1"/>
  <c r="E2076" i="64"/>
  <c r="C2077" i="64" s="1"/>
  <c r="G2077" i="64" s="1"/>
  <c r="AB2077" i="64"/>
  <c r="R2082" i="64" l="1"/>
  <c r="J2077" i="64"/>
  <c r="K2077" i="64" s="1"/>
  <c r="AC2077" i="64"/>
  <c r="AE2077" i="64" l="1"/>
  <c r="AJ2077" i="64"/>
  <c r="L2077" i="64"/>
  <c r="D2077" i="64"/>
  <c r="AQ2077" i="64" s="1"/>
  <c r="F2077" i="64" l="1"/>
  <c r="U2078" i="64" s="1"/>
  <c r="U2079" i="64" s="1"/>
  <c r="U2080" i="64" s="1"/>
  <c r="U2081" i="64" s="1"/>
  <c r="U2082" i="64" s="1"/>
  <c r="I2077" i="64"/>
  <c r="AS2077" i="64"/>
  <c r="AI2077" i="64"/>
  <c r="AL2077" i="64" s="1"/>
  <c r="AM2077" i="64" s="1"/>
  <c r="H2077" i="64"/>
  <c r="Y2078" i="64" l="1"/>
  <c r="M2078" i="64" s="1"/>
  <c r="AW2077" i="64"/>
  <c r="AH2077" i="64"/>
  <c r="E2077" i="64"/>
  <c r="C2078" i="64" s="1"/>
  <c r="G2078" i="64" s="1"/>
  <c r="AC2078" i="64" s="1"/>
  <c r="AE2078" i="64" l="1"/>
  <c r="AF2078" i="64" s="1"/>
  <c r="AG2080" i="64" s="1"/>
  <c r="V2082" i="64"/>
  <c r="V2083" i="64" s="1"/>
  <c r="D2078" i="64"/>
  <c r="AB2078" i="64"/>
  <c r="J2078" i="64"/>
  <c r="N2084" i="64" l="1"/>
  <c r="O2084" i="64"/>
  <c r="AS2078" i="64"/>
  <c r="P2080" i="64"/>
  <c r="Q2080" i="64"/>
  <c r="K2078" i="64"/>
  <c r="AQ2078" i="64" l="1"/>
  <c r="AQ2079" i="64" s="1"/>
  <c r="AQ2080" i="64" s="1"/>
  <c r="AQ2081" i="64" s="1"/>
  <c r="AR2078" i="64"/>
  <c r="AJ2078" i="64"/>
  <c r="L2078" i="64"/>
  <c r="H2078" i="64"/>
  <c r="F2078" i="64"/>
  <c r="Y2079" i="64"/>
  <c r="AH2078" i="64" l="1"/>
  <c r="AW2078" i="64"/>
  <c r="I2078" i="64"/>
  <c r="AI2078" i="64"/>
  <c r="AK2078" i="64" l="1"/>
  <c r="AA2079" i="64" s="1"/>
  <c r="AA2080" i="64" s="1"/>
  <c r="E2078" i="64"/>
  <c r="C2079" i="64" s="1"/>
  <c r="G2079" i="64" s="1"/>
  <c r="M2079" i="64" l="1"/>
  <c r="D2079" i="64" s="1"/>
  <c r="AA2081" i="64"/>
  <c r="AC2079" i="64"/>
  <c r="J2079" i="64" l="1"/>
  <c r="AB2079" i="64"/>
  <c r="AE2079" i="64"/>
  <c r="AA2082" i="64"/>
  <c r="K2079" i="64"/>
  <c r="AR2079" i="64" s="1"/>
  <c r="AR2080" i="64" s="1"/>
  <c r="AR2081" i="64" s="1"/>
  <c r="AS2079" i="64"/>
  <c r="F2079" i="64" l="1"/>
  <c r="AA2083" i="64"/>
  <c r="Y2080" i="64"/>
  <c r="M2080" i="64" s="1"/>
  <c r="T2079" i="64"/>
  <c r="AV2080" i="64" s="1"/>
  <c r="AV2081" i="64" s="1"/>
  <c r="AV2082" i="64" s="1"/>
  <c r="AV2083" i="64" s="1"/>
  <c r="AV2084" i="64" s="1"/>
  <c r="H2079" i="64"/>
  <c r="AJ2079" i="64"/>
  <c r="L2079" i="64"/>
  <c r="AI2079" i="64" l="1"/>
  <c r="AB2080" i="64"/>
  <c r="AW2079" i="64"/>
  <c r="AH2079" i="64"/>
  <c r="I2079" i="64"/>
  <c r="E2079" i="64" l="1"/>
  <c r="C2080" i="64" l="1"/>
  <c r="G2080" i="64" s="1"/>
  <c r="D2080" i="64"/>
  <c r="J2080" i="64"/>
  <c r="K2080" i="64" l="1"/>
  <c r="X2081" i="64" s="1"/>
  <c r="X2082" i="64" s="1"/>
  <c r="X2083" i="64" s="1"/>
  <c r="X2084" i="64" s="1"/>
  <c r="X2085" i="64" s="1"/>
  <c r="AC2080" i="64"/>
  <c r="AS2080" i="64"/>
  <c r="AE2080" i="64" l="1"/>
  <c r="Y2081" i="64"/>
  <c r="M2081" i="64" s="1"/>
  <c r="AW2080" i="64"/>
  <c r="AJ2080" i="64"/>
  <c r="H2080" i="64"/>
  <c r="L2080" i="64"/>
  <c r="F2080" i="64"/>
  <c r="I2080" i="64" l="1"/>
  <c r="AH2080" i="64"/>
  <c r="AI2080" i="64"/>
  <c r="E2080" i="64" l="1"/>
  <c r="C2081" i="64" l="1"/>
  <c r="G2081" i="64" s="1"/>
  <c r="W2081" i="64" s="1"/>
  <c r="W2082" i="64" s="1"/>
  <c r="W2083" i="64" s="1"/>
  <c r="W2084" i="64" s="1"/>
  <c r="D2081" i="64"/>
  <c r="J2081" i="64"/>
  <c r="K2081" i="64" l="1"/>
  <c r="F2081" i="64" s="1"/>
  <c r="AN2087" i="64"/>
  <c r="T2087" i="64" s="1"/>
  <c r="T2088" i="64" s="1"/>
  <c r="AC2081" i="64"/>
  <c r="AS2081" i="64"/>
  <c r="Y2082" i="64" l="1"/>
  <c r="AW2081" i="64"/>
  <c r="AB2081" i="64"/>
  <c r="AE2081" i="64"/>
  <c r="L2081" i="64"/>
  <c r="AJ2081" i="64"/>
  <c r="H2081" i="64"/>
  <c r="AR2082" i="64" s="1"/>
  <c r="M2082" i="64" l="1"/>
  <c r="AO2082" i="64"/>
  <c r="AP2082" i="64"/>
  <c r="AH2081" i="64"/>
  <c r="AI2081" i="64"/>
  <c r="AU2085" i="64"/>
  <c r="AT2085" i="64"/>
  <c r="Z2085" i="64"/>
  <c r="I2081" i="64"/>
  <c r="R2083" i="64" l="1"/>
  <c r="R2084" i="64" s="1"/>
  <c r="R2085" i="64" s="1"/>
  <c r="R2086" i="64" s="1"/>
  <c r="S2087" i="64" s="1"/>
  <c r="S2088" i="64" s="1"/>
  <c r="AB2082" i="64"/>
  <c r="E2081" i="64"/>
  <c r="C2082" i="64" s="1"/>
  <c r="G2082" i="64" s="1"/>
  <c r="R2087" i="64" l="1"/>
  <c r="AC2082" i="64"/>
  <c r="J2082" i="64"/>
  <c r="K2082" i="64" l="1"/>
  <c r="AE2082" i="64"/>
  <c r="L2082" i="64" l="1"/>
  <c r="AJ2082" i="64"/>
  <c r="D2082" i="64"/>
  <c r="AQ2082" i="64" s="1"/>
  <c r="H2082" i="64" l="1"/>
  <c r="AH2082" i="64" s="1"/>
  <c r="F2082" i="64"/>
  <c r="U2083" i="64" s="1"/>
  <c r="U2084" i="64" s="1"/>
  <c r="U2085" i="64" s="1"/>
  <c r="U2086" i="64" s="1"/>
  <c r="U2087" i="64" s="1"/>
  <c r="I2082" i="64"/>
  <c r="AS2082" i="64"/>
  <c r="AI2082" i="64"/>
  <c r="AL2082" i="64" s="1"/>
  <c r="AM2082" i="64" s="1"/>
  <c r="Y2083" i="64" l="1"/>
  <c r="M2083" i="64" s="1"/>
  <c r="AW2082" i="64"/>
  <c r="E2082" i="64"/>
  <c r="C2083" i="64" s="1"/>
  <c r="G2083" i="64" s="1"/>
  <c r="AC2083" i="64" s="1"/>
  <c r="V2087" i="64" l="1"/>
  <c r="V2088" i="64" s="1"/>
  <c r="AE2083" i="64"/>
  <c r="AF2083" i="64" s="1"/>
  <c r="AG2085" i="64" s="1"/>
  <c r="D2083" i="64"/>
  <c r="AS2083" i="64" s="1"/>
  <c r="AB2083" i="64"/>
  <c r="J2083" i="64"/>
  <c r="Y2084" i="64" l="1"/>
  <c r="Q2085" i="64"/>
  <c r="P2085" i="64"/>
  <c r="K2083" i="64"/>
  <c r="N2089" i="64"/>
  <c r="O2089" i="64"/>
  <c r="AR2083" i="64" l="1"/>
  <c r="AQ2083" i="64"/>
  <c r="AQ2084" i="64" s="1"/>
  <c r="AQ2085" i="64" s="1"/>
  <c r="AQ2086" i="64" s="1"/>
  <c r="F2083" i="64"/>
  <c r="L2083" i="64"/>
  <c r="H2083" i="64"/>
  <c r="AJ2083" i="64"/>
  <c r="AI2083" i="64" l="1"/>
  <c r="AH2083" i="64"/>
  <c r="I2083" i="64"/>
  <c r="AW2083" i="64"/>
  <c r="AK2083" i="64" l="1"/>
  <c r="M2084" i="64" s="1"/>
  <c r="E2083" i="64"/>
  <c r="C2084" i="64" s="1"/>
  <c r="G2084" i="64" s="1"/>
  <c r="AA2084" i="64" l="1"/>
  <c r="AC2084" i="64"/>
  <c r="AB2084" i="64"/>
  <c r="D2084" i="64"/>
  <c r="J2084" i="64"/>
  <c r="AA2085" i="64"/>
  <c r="AS2084" i="64" l="1"/>
  <c r="AE2084" i="64"/>
  <c r="K2084" i="64"/>
  <c r="AR2084" i="64" s="1"/>
  <c r="AR2085" i="64" s="1"/>
  <c r="AR2086" i="64" s="1"/>
  <c r="AA2086" i="64"/>
  <c r="AA2087" i="64" l="1"/>
  <c r="T2084" i="64"/>
  <c r="AV2085" i="64" s="1"/>
  <c r="AV2086" i="64" s="1"/>
  <c r="AV2087" i="64" s="1"/>
  <c r="AV2088" i="64" s="1"/>
  <c r="AV2089" i="64" s="1"/>
  <c r="AJ2084" i="64"/>
  <c r="L2084" i="64"/>
  <c r="H2084" i="64"/>
  <c r="Y2085" i="64"/>
  <c r="M2085" i="64" s="1"/>
  <c r="F2084" i="64"/>
  <c r="AH2084" i="64" l="1"/>
  <c r="AB2085" i="64"/>
  <c r="AW2084" i="64"/>
  <c r="I2084" i="64"/>
  <c r="AI2084" i="64"/>
  <c r="AA2088" i="64"/>
  <c r="E2084" i="64" l="1"/>
  <c r="C2085" i="64" l="1"/>
  <c r="G2085" i="64" s="1"/>
  <c r="D2085" i="64"/>
  <c r="J2085" i="64"/>
  <c r="K2085" i="64" l="1"/>
  <c r="X2086" i="64" s="1"/>
  <c r="X2087" i="64" s="1"/>
  <c r="X2088" i="64" s="1"/>
  <c r="X2089" i="64" s="1"/>
  <c r="X2090" i="64" s="1"/>
  <c r="AC2085" i="64"/>
  <c r="AS2085" i="64"/>
  <c r="AE2085" i="64" l="1"/>
  <c r="Y2086" i="64"/>
  <c r="M2086" i="64" s="1"/>
  <c r="AW2085" i="64"/>
  <c r="L2085" i="64"/>
  <c r="H2085" i="64"/>
  <c r="AJ2085" i="64"/>
  <c r="F2085" i="64"/>
  <c r="AH2085" i="64" l="1"/>
  <c r="AI2085" i="64"/>
  <c r="I2085" i="64"/>
  <c r="E2085" i="64" l="1"/>
  <c r="C2086" i="64" l="1"/>
  <c r="G2086" i="64" s="1"/>
  <c r="W2086" i="64" s="1"/>
  <c r="W2087" i="64" s="1"/>
  <c r="W2088" i="64" s="1"/>
  <c r="W2089" i="64" s="1"/>
  <c r="D2086" i="64"/>
  <c r="J2086" i="64"/>
  <c r="K2086" i="64" l="1"/>
  <c r="F2086" i="64" s="1"/>
  <c r="AN2092" i="64"/>
  <c r="T2092" i="64" s="1"/>
  <c r="T2093" i="64" s="1"/>
  <c r="AC2086" i="64"/>
  <c r="AS2086" i="64"/>
  <c r="AB2086" i="64" l="1"/>
  <c r="Y2087" i="64"/>
  <c r="AW2086" i="64"/>
  <c r="AE2086" i="64"/>
  <c r="H2086" i="64"/>
  <c r="AR2087" i="64" s="1"/>
  <c r="L2086" i="64"/>
  <c r="AJ2086" i="64"/>
  <c r="M2087" i="64" l="1"/>
  <c r="AO2087" i="64"/>
  <c r="AI2086" i="64"/>
  <c r="I2086" i="64"/>
  <c r="Z2090" i="64"/>
  <c r="AU2090" i="64"/>
  <c r="AT2090" i="64"/>
  <c r="AP2087" i="64"/>
  <c r="AH2086" i="64"/>
  <c r="R2088" i="64" l="1"/>
  <c r="R2089" i="64" s="1"/>
  <c r="R2090" i="64" s="1"/>
  <c r="R2091" i="64" s="1"/>
  <c r="R2092" i="64" s="1"/>
  <c r="AB2087" i="64"/>
  <c r="E2086" i="64"/>
  <c r="S2092" i="64" l="1"/>
  <c r="S2093" i="64" s="1"/>
  <c r="C2087" i="64"/>
  <c r="G2087" i="64" s="1"/>
  <c r="J2087" i="64"/>
  <c r="K2087" i="64" l="1"/>
  <c r="AC2087" i="64"/>
  <c r="AE2087" i="64" l="1"/>
  <c r="L2087" i="64"/>
  <c r="AJ2087" i="64"/>
  <c r="D2087" i="64"/>
  <c r="AQ2087" i="64" s="1"/>
  <c r="H2087" i="64" l="1"/>
  <c r="AH2087" i="64" s="1"/>
  <c r="F2087" i="64"/>
  <c r="U2088" i="64" s="1"/>
  <c r="U2089" i="64" s="1"/>
  <c r="U2090" i="64" s="1"/>
  <c r="U2091" i="64" s="1"/>
  <c r="U2092" i="64" s="1"/>
  <c r="I2087" i="64"/>
  <c r="AS2087" i="64"/>
  <c r="AI2087" i="64"/>
  <c r="AL2087" i="64" s="1"/>
  <c r="AM2087" i="64" s="1"/>
  <c r="Y2088" i="64" l="1"/>
  <c r="M2088" i="64" s="1"/>
  <c r="AW2087" i="64"/>
  <c r="E2087" i="64"/>
  <c r="C2088" i="64" s="1"/>
  <c r="G2088" i="64" s="1"/>
  <c r="AC2088" i="64" s="1"/>
  <c r="V2092" i="64" l="1"/>
  <c r="V2093" i="64" s="1"/>
  <c r="AE2088" i="64"/>
  <c r="AF2088" i="64" s="1"/>
  <c r="AG2090" i="64" s="1"/>
  <c r="D2088" i="64"/>
  <c r="AS2088" i="64" s="1"/>
  <c r="AB2088" i="64"/>
  <c r="J2088" i="64"/>
  <c r="Y2089" i="64" l="1"/>
  <c r="Q2090" i="64"/>
  <c r="P2090" i="64"/>
  <c r="K2088" i="64"/>
  <c r="N2094" i="64"/>
  <c r="O2094" i="64"/>
  <c r="AQ2088" i="64" l="1"/>
  <c r="AQ2089" i="64" s="1"/>
  <c r="AQ2090" i="64" s="1"/>
  <c r="AQ2091" i="64" s="1"/>
  <c r="AR2088" i="64"/>
  <c r="L2088" i="64"/>
  <c r="H2088" i="64"/>
  <c r="AJ2088" i="64"/>
  <c r="F2088" i="64"/>
  <c r="AW2088" i="64" l="1"/>
  <c r="AI2088" i="64"/>
  <c r="AH2088" i="64"/>
  <c r="I2088" i="64"/>
  <c r="AK2088" i="64" l="1"/>
  <c r="M2089" i="64" s="1"/>
  <c r="AA2089" i="64"/>
  <c r="E2088" i="64"/>
  <c r="C2089" i="64" s="1"/>
  <c r="G2089" i="64" s="1"/>
  <c r="AC2089" i="64" l="1"/>
  <c r="D2089" i="64"/>
  <c r="AB2089" i="64"/>
  <c r="J2089" i="64"/>
  <c r="AA2090" i="64"/>
  <c r="K2089" i="64" l="1"/>
  <c r="AR2089" i="64" s="1"/>
  <c r="AR2090" i="64" s="1"/>
  <c r="AR2091" i="64" s="1"/>
  <c r="AS2089" i="64"/>
  <c r="AE2089" i="64"/>
  <c r="AA2091" i="64"/>
  <c r="F2089" i="64" l="1"/>
  <c r="AA2092" i="64"/>
  <c r="Y2090" i="64"/>
  <c r="M2090" i="64" s="1"/>
  <c r="T2089" i="64"/>
  <c r="AV2090" i="64" s="1"/>
  <c r="AV2091" i="64" s="1"/>
  <c r="AV2092" i="64" s="1"/>
  <c r="AV2093" i="64" s="1"/>
  <c r="AV2094" i="64" s="1"/>
  <c r="AJ2089" i="64"/>
  <c r="H2089" i="64"/>
  <c r="L2089" i="64"/>
  <c r="AH2089" i="64" l="1"/>
  <c r="AI2089" i="64"/>
  <c r="AB2090" i="64"/>
  <c r="AW2089" i="64"/>
  <c r="AA2093" i="64"/>
  <c r="I2089" i="64"/>
  <c r="E2089" i="64" l="1"/>
  <c r="C2090" i="64" l="1"/>
  <c r="G2090" i="64" s="1"/>
  <c r="D2090" i="64"/>
  <c r="J2090" i="64"/>
  <c r="K2090" i="64" l="1"/>
  <c r="X2091" i="64" s="1"/>
  <c r="X2092" i="64" s="1"/>
  <c r="X2093" i="64" s="1"/>
  <c r="X2094" i="64" s="1"/>
  <c r="X2095" i="64" s="1"/>
  <c r="AC2090" i="64"/>
  <c r="AS2090" i="64"/>
  <c r="AE2090" i="64" l="1"/>
  <c r="Y2091" i="64"/>
  <c r="M2091" i="64" s="1"/>
  <c r="AW2090" i="64"/>
  <c r="H2090" i="64"/>
  <c r="AJ2090" i="64"/>
  <c r="L2090" i="64"/>
  <c r="F2090" i="64"/>
  <c r="I2090" i="64" l="1"/>
  <c r="AI2090" i="64"/>
  <c r="AH2090" i="64"/>
  <c r="E2090" i="64" l="1"/>
  <c r="C2091" i="64" l="1"/>
  <c r="G2091" i="64" s="1"/>
  <c r="W2091" i="64" s="1"/>
  <c r="W2092" i="64" s="1"/>
  <c r="W2093" i="64" s="1"/>
  <c r="W2094" i="64" s="1"/>
  <c r="J2091" i="64"/>
  <c r="D2091" i="64"/>
  <c r="K2091" i="64" l="1"/>
  <c r="AN2097" i="64"/>
  <c r="T2097" i="64" s="1"/>
  <c r="T2098" i="64" s="1"/>
  <c r="AC2091" i="64"/>
  <c r="AS2091" i="64"/>
  <c r="AB2091" i="64" l="1"/>
  <c r="Y2092" i="64"/>
  <c r="AW2091" i="64"/>
  <c r="AE2091" i="64"/>
  <c r="L2091" i="64"/>
  <c r="H2091" i="64"/>
  <c r="AR2092" i="64" s="1"/>
  <c r="AJ2091" i="64"/>
  <c r="F2091" i="64"/>
  <c r="M2092" i="64" l="1"/>
  <c r="AO2092" i="64"/>
  <c r="AP2092" i="64"/>
  <c r="AH2091" i="64"/>
  <c r="AI2091" i="64"/>
  <c r="I2091" i="64"/>
  <c r="Z2095" i="64"/>
  <c r="AU2095" i="64"/>
  <c r="AT2095" i="64"/>
  <c r="AB2092" i="64" l="1"/>
  <c r="R2093" i="64"/>
  <c r="R2094" i="64" s="1"/>
  <c r="R2095" i="64" s="1"/>
  <c r="R2096" i="64" s="1"/>
  <c r="R2097" i="64" s="1"/>
  <c r="E2091" i="64"/>
  <c r="S2097" i="64" l="1"/>
  <c r="S2098" i="64" s="1"/>
  <c r="C2092" i="64"/>
  <c r="G2092" i="64" s="1"/>
  <c r="J2092" i="64"/>
  <c r="AC2092" i="64" l="1"/>
  <c r="K2092" i="64"/>
  <c r="AJ2092" i="64" l="1"/>
  <c r="L2092" i="64"/>
  <c r="D2092" i="64"/>
  <c r="AQ2092" i="64" s="1"/>
  <c r="AE2092" i="64"/>
  <c r="F2092" i="64" l="1"/>
  <c r="U2093" i="64" s="1"/>
  <c r="U2094" i="64" s="1"/>
  <c r="U2095" i="64" s="1"/>
  <c r="U2096" i="64" s="1"/>
  <c r="U2097" i="64" s="1"/>
  <c r="I2092" i="64"/>
  <c r="AS2092" i="64"/>
  <c r="H2092" i="64"/>
  <c r="AI2092" i="64"/>
  <c r="AL2092" i="64" s="1"/>
  <c r="AM2092" i="64" s="1"/>
  <c r="AH2092" i="64" l="1"/>
  <c r="Y2093" i="64"/>
  <c r="M2093" i="64" s="1"/>
  <c r="AW2092" i="64"/>
  <c r="E2092" i="64"/>
  <c r="C2093" i="64" s="1"/>
  <c r="G2093" i="64" s="1"/>
  <c r="AC2093" i="64" s="1"/>
  <c r="AE2093" i="64" l="1"/>
  <c r="AF2093" i="64" s="1"/>
  <c r="AG2095" i="64" s="1"/>
  <c r="D2093" i="64"/>
  <c r="AB2093" i="64"/>
  <c r="J2093" i="64"/>
  <c r="V2097" i="64"/>
  <c r="V2098" i="64" s="1"/>
  <c r="K2093" i="64" l="1"/>
  <c r="Q2095" i="64"/>
  <c r="P2095" i="64"/>
  <c r="N2099" i="64"/>
  <c r="O2099" i="64"/>
  <c r="AS2093" i="64"/>
  <c r="AQ2093" i="64" l="1"/>
  <c r="AQ2094" i="64" s="1"/>
  <c r="AQ2095" i="64" s="1"/>
  <c r="AQ2096" i="64" s="1"/>
  <c r="F2093" i="64"/>
  <c r="AR2093" i="64"/>
  <c r="Y2094" i="64"/>
  <c r="L2093" i="64"/>
  <c r="AJ2093" i="64"/>
  <c r="H2093" i="64"/>
  <c r="AH2093" i="64" l="1"/>
  <c r="AI2093" i="64"/>
  <c r="I2093" i="64"/>
  <c r="AW2093" i="64"/>
  <c r="AK2093" i="64" l="1"/>
  <c r="AA2094" i="64" s="1"/>
  <c r="AA2095" i="64" s="1"/>
  <c r="E2093" i="64"/>
  <c r="C2094" i="64" s="1"/>
  <c r="G2094" i="64" s="1"/>
  <c r="M2094" i="64" l="1"/>
  <c r="AB2094" i="64" s="1"/>
  <c r="AA2096" i="64"/>
  <c r="AC2094" i="64"/>
  <c r="J2094" i="64" l="1"/>
  <c r="D2094" i="64"/>
  <c r="AS2094" i="64" s="1"/>
  <c r="AE2094" i="64"/>
  <c r="AA2097" i="64"/>
  <c r="K2094" i="64"/>
  <c r="AR2094" i="64" s="1"/>
  <c r="AR2095" i="64" s="1"/>
  <c r="AR2096" i="64" s="1"/>
  <c r="Y2095" i="64" l="1"/>
  <c r="M2095" i="64" s="1"/>
  <c r="AA2098" i="64"/>
  <c r="T2094" i="64"/>
  <c r="AV2095" i="64" s="1"/>
  <c r="AV2096" i="64" s="1"/>
  <c r="AV2097" i="64" s="1"/>
  <c r="AV2098" i="64" s="1"/>
  <c r="AV2099" i="64" s="1"/>
  <c r="H2094" i="64"/>
  <c r="AJ2094" i="64"/>
  <c r="L2094" i="64"/>
  <c r="F2094" i="64"/>
  <c r="AH2094" i="64" l="1"/>
  <c r="AW2094" i="64"/>
  <c r="AI2094" i="64"/>
  <c r="I2094" i="64"/>
  <c r="AB2095" i="64"/>
  <c r="E2094" i="64" l="1"/>
  <c r="C2095" i="64" l="1"/>
  <c r="G2095" i="64" s="1"/>
  <c r="D2095" i="64"/>
  <c r="J2095" i="64"/>
  <c r="K2095" i="64" l="1"/>
  <c r="X2096" i="64" s="1"/>
  <c r="X2097" i="64" s="1"/>
  <c r="X2098" i="64" s="1"/>
  <c r="X2099" i="64" s="1"/>
  <c r="X2100" i="64" s="1"/>
  <c r="AC2095" i="64"/>
  <c r="AS2095" i="64"/>
  <c r="F2095" i="64" l="1"/>
  <c r="AE2095" i="64"/>
  <c r="Y2096" i="64"/>
  <c r="M2096" i="64" s="1"/>
  <c r="AW2095" i="64"/>
  <c r="H2095" i="64"/>
  <c r="AJ2095" i="64"/>
  <c r="L2095" i="64"/>
  <c r="I2095" i="64" l="1"/>
  <c r="AI2095" i="64"/>
  <c r="AH2095" i="64"/>
  <c r="E2095" i="64" l="1"/>
  <c r="C2096" i="64" l="1"/>
  <c r="G2096" i="64" s="1"/>
  <c r="W2096" i="64" s="1"/>
  <c r="W2097" i="64" s="1"/>
  <c r="W2098" i="64" s="1"/>
  <c r="W2099" i="64" s="1"/>
  <c r="J2096" i="64"/>
  <c r="D2096" i="64"/>
  <c r="K2096" i="64" l="1"/>
  <c r="AN2102" i="64"/>
  <c r="T2102" i="64" s="1"/>
  <c r="T2103" i="64" s="1"/>
  <c r="AC2096" i="64"/>
  <c r="AS2096" i="64"/>
  <c r="Y2097" i="64" l="1"/>
  <c r="AW2096" i="64"/>
  <c r="AE2096" i="64"/>
  <c r="AB2096" i="64"/>
  <c r="L2096" i="64"/>
  <c r="H2096" i="64"/>
  <c r="AR2097" i="64" s="1"/>
  <c r="AJ2096" i="64"/>
  <c r="F2096" i="64"/>
  <c r="M2097" i="64" l="1"/>
  <c r="AO2097" i="64"/>
  <c r="Z2100" i="64"/>
  <c r="AT2100" i="64"/>
  <c r="AU2100" i="64"/>
  <c r="AH2096" i="64"/>
  <c r="AP2097" i="64"/>
  <c r="AI2096" i="64"/>
  <c r="I2096" i="64"/>
  <c r="R2098" i="64" l="1"/>
  <c r="R2099" i="64" s="1"/>
  <c r="R2100" i="64" s="1"/>
  <c r="R2101" i="64" s="1"/>
  <c r="S2102" i="64" s="1"/>
  <c r="S2103" i="64" s="1"/>
  <c r="AB2097" i="64"/>
  <c r="E2096" i="64"/>
  <c r="C2097" i="64" s="1"/>
  <c r="G2097" i="64" s="1"/>
  <c r="R2102" i="64" l="1"/>
  <c r="J2097" i="64"/>
  <c r="K2097" i="64" s="1"/>
  <c r="AC2097" i="64"/>
  <c r="AE2097" i="64" l="1"/>
  <c r="AJ2097" i="64"/>
  <c r="L2097" i="64"/>
  <c r="D2097" i="64"/>
  <c r="AQ2097" i="64" s="1"/>
  <c r="F2097" i="64" l="1"/>
  <c r="U2098" i="64" s="1"/>
  <c r="U2099" i="64" s="1"/>
  <c r="U2100" i="64" s="1"/>
  <c r="U2101" i="64" s="1"/>
  <c r="U2102" i="64" s="1"/>
  <c r="I2097" i="64"/>
  <c r="AS2097" i="64"/>
  <c r="H2097" i="64"/>
  <c r="AI2097" i="64"/>
  <c r="AL2097" i="64" s="1"/>
  <c r="AM2097" i="64" s="1"/>
  <c r="AH2097" i="64" l="1"/>
  <c r="Y2098" i="64"/>
  <c r="M2098" i="64" s="1"/>
  <c r="AW2097" i="64"/>
  <c r="E2097" i="64"/>
  <c r="C2098" i="64" s="1"/>
  <c r="G2098" i="64" s="1"/>
  <c r="AC2098" i="64" s="1"/>
  <c r="AE2098" i="64" l="1"/>
  <c r="AF2098" i="64" s="1"/>
  <c r="AG2100" i="64" s="1"/>
  <c r="D2098" i="64"/>
  <c r="AB2098" i="64"/>
  <c r="J2098" i="64"/>
  <c r="V2102" i="64"/>
  <c r="V2103" i="64" s="1"/>
  <c r="K2098" i="64" l="1"/>
  <c r="AS2098" i="64"/>
  <c r="N2104" i="64"/>
  <c r="O2104" i="64"/>
  <c r="Q2100" i="64"/>
  <c r="P2100" i="64"/>
  <c r="AQ2098" i="64" l="1"/>
  <c r="AQ2099" i="64" s="1"/>
  <c r="AQ2100" i="64" s="1"/>
  <c r="AQ2101" i="64" s="1"/>
  <c r="AR2098" i="64"/>
  <c r="L2098" i="64"/>
  <c r="AJ2098" i="64"/>
  <c r="H2098" i="64"/>
  <c r="Y2099" i="64"/>
  <c r="F2098" i="64"/>
  <c r="AH2098" i="64" l="1"/>
  <c r="I2098" i="64"/>
  <c r="AW2098" i="64"/>
  <c r="AI2098" i="64"/>
  <c r="AK2098" i="64" l="1"/>
  <c r="AA2099" i="64" s="1"/>
  <c r="AA2100" i="64" s="1"/>
  <c r="M2099" i="64"/>
  <c r="E2098" i="64"/>
  <c r="C2099" i="64" s="1"/>
  <c r="G2099" i="64" s="1"/>
  <c r="AB2099" i="64" l="1"/>
  <c r="D2099" i="64"/>
  <c r="AS2099" i="64" s="1"/>
  <c r="J2099" i="64"/>
  <c r="AC2099" i="64"/>
  <c r="AA2101" i="64"/>
  <c r="Y2100" i="64" l="1"/>
  <c r="M2100" i="64" s="1"/>
  <c r="AE2099" i="64"/>
  <c r="K2099" i="64"/>
  <c r="AR2099" i="64" s="1"/>
  <c r="AR2100" i="64" s="1"/>
  <c r="AR2101" i="64" s="1"/>
  <c r="AA2102" i="64"/>
  <c r="F2099" i="64" l="1"/>
  <c r="AA2103" i="64"/>
  <c r="T2099" i="64"/>
  <c r="AV2100" i="64" s="1"/>
  <c r="AV2101" i="64" s="1"/>
  <c r="AV2102" i="64" s="1"/>
  <c r="AV2103" i="64" s="1"/>
  <c r="AV2104" i="64" s="1"/>
  <c r="AJ2099" i="64"/>
  <c r="H2099" i="64"/>
  <c r="L2099" i="64"/>
  <c r="AB2100" i="64"/>
  <c r="AW2099" i="64" l="1"/>
  <c r="AH2099" i="64"/>
  <c r="AI2099" i="64"/>
  <c r="I2099" i="64"/>
  <c r="E2099" i="64" l="1"/>
  <c r="C2100" i="64" l="1"/>
  <c r="G2100" i="64" s="1"/>
  <c r="D2100" i="64"/>
  <c r="J2100" i="64"/>
  <c r="K2100" i="64" l="1"/>
  <c r="X2101" i="64" s="1"/>
  <c r="X2102" i="64" s="1"/>
  <c r="X2103" i="64" s="1"/>
  <c r="X2104" i="64" s="1"/>
  <c r="X2105" i="64" s="1"/>
  <c r="AS2100" i="64"/>
  <c r="AC2100" i="64"/>
  <c r="AE2100" i="64" l="1"/>
  <c r="L2100" i="64"/>
  <c r="AJ2100" i="64"/>
  <c r="H2100" i="64"/>
  <c r="Y2101" i="64"/>
  <c r="M2101" i="64" s="1"/>
  <c r="AW2100" i="64"/>
  <c r="F2100" i="64"/>
  <c r="AH2100" i="64" l="1"/>
  <c r="I2100" i="64"/>
  <c r="AI2100" i="64"/>
  <c r="E2100" i="64" l="1"/>
  <c r="C2101" i="64" l="1"/>
  <c r="G2101" i="64" s="1"/>
  <c r="W2101" i="64" s="1"/>
  <c r="W2102" i="64" s="1"/>
  <c r="W2103" i="64" s="1"/>
  <c r="W2104" i="64" s="1"/>
  <c r="D2101" i="64"/>
  <c r="J2101" i="64"/>
  <c r="K2101" i="64" l="1"/>
  <c r="F2101" i="64" s="1"/>
  <c r="AN2107" i="64"/>
  <c r="T2107" i="64" s="1"/>
  <c r="T2108" i="64" s="1"/>
  <c r="AC2101" i="64"/>
  <c r="AS2101" i="64"/>
  <c r="Y2102" i="64" l="1"/>
  <c r="AW2101" i="64"/>
  <c r="AB2101" i="64"/>
  <c r="AE2101" i="64"/>
  <c r="AJ2101" i="64"/>
  <c r="L2101" i="64"/>
  <c r="H2101" i="64"/>
  <c r="AR2102" i="64" s="1"/>
  <c r="M2102" i="64" l="1"/>
  <c r="AO2102" i="64"/>
  <c r="Z2105" i="64"/>
  <c r="AU2105" i="64"/>
  <c r="AT2105" i="64"/>
  <c r="AP2102" i="64"/>
  <c r="AH2101" i="64"/>
  <c r="I2101" i="64"/>
  <c r="AI2101" i="64"/>
  <c r="R2103" i="64" l="1"/>
  <c r="R2104" i="64" s="1"/>
  <c r="R2105" i="64" s="1"/>
  <c r="R2106" i="64" s="1"/>
  <c r="S2107" i="64" s="1"/>
  <c r="S2108" i="64" s="1"/>
  <c r="AB2102" i="64"/>
  <c r="E2101" i="64"/>
  <c r="C2102" i="64" s="1"/>
  <c r="G2102" i="64" s="1"/>
  <c r="R2107" i="64" l="1"/>
  <c r="J2102" i="64"/>
  <c r="K2102" i="64" s="1"/>
  <c r="AC2102" i="64"/>
  <c r="AE2102" i="64" l="1"/>
  <c r="AJ2102" i="64"/>
  <c r="L2102" i="64"/>
  <c r="D2102" i="64"/>
  <c r="AQ2102" i="64" s="1"/>
  <c r="AI2102" i="64" l="1"/>
  <c r="AL2102" i="64" s="1"/>
  <c r="AM2102" i="64" s="1"/>
  <c r="F2102" i="64"/>
  <c r="U2103" i="64" s="1"/>
  <c r="U2104" i="64" s="1"/>
  <c r="U2105" i="64" s="1"/>
  <c r="U2106" i="64" s="1"/>
  <c r="U2107" i="64" s="1"/>
  <c r="I2102" i="64"/>
  <c r="AS2102" i="64"/>
  <c r="H2102" i="64"/>
  <c r="AH2102" i="64" l="1"/>
  <c r="Y2103" i="64"/>
  <c r="M2103" i="64" s="1"/>
  <c r="AW2102" i="64"/>
  <c r="E2102" i="64"/>
  <c r="C2103" i="64" s="1"/>
  <c r="G2103" i="64" s="1"/>
  <c r="AC2103" i="64" s="1"/>
  <c r="AE2103" i="64" l="1"/>
  <c r="AF2103" i="64" s="1"/>
  <c r="AG2105" i="64" s="1"/>
  <c r="AB2103" i="64"/>
  <c r="D2103" i="64"/>
  <c r="J2103" i="64"/>
  <c r="V2107" i="64"/>
  <c r="V2108" i="64" s="1"/>
  <c r="K2103" i="64" l="1"/>
  <c r="AS2103" i="64"/>
  <c r="N2109" i="64"/>
  <c r="O2109" i="64"/>
  <c r="P2105" i="64"/>
  <c r="Q2105" i="64"/>
  <c r="AQ2103" i="64" l="1"/>
  <c r="AQ2104" i="64" s="1"/>
  <c r="AQ2105" i="64" s="1"/>
  <c r="AQ2106" i="64" s="1"/>
  <c r="F2103" i="64"/>
  <c r="AR2103" i="64"/>
  <c r="Y2104" i="64"/>
  <c r="L2103" i="64"/>
  <c r="AJ2103" i="64"/>
  <c r="H2103" i="64"/>
  <c r="AW2103" i="64" l="1"/>
  <c r="AI2103" i="64"/>
  <c r="I2103" i="64"/>
  <c r="AH2103" i="64"/>
  <c r="AK2103" i="64" l="1"/>
  <c r="AA2104" i="64" s="1"/>
  <c r="AA2105" i="64" s="1"/>
  <c r="M2104" i="64"/>
  <c r="E2103" i="64"/>
  <c r="C2104" i="64" s="1"/>
  <c r="G2104" i="64" s="1"/>
  <c r="AB2104" i="64" l="1"/>
  <c r="J2104" i="64"/>
  <c r="K2104" i="64" s="1"/>
  <c r="AR2104" i="64" s="1"/>
  <c r="AR2105" i="64" s="1"/>
  <c r="AR2106" i="64" s="1"/>
  <c r="D2104" i="64"/>
  <c r="AS2104" i="64" s="1"/>
  <c r="AA2106" i="64"/>
  <c r="AC2104" i="64"/>
  <c r="Y2105" i="64" l="1"/>
  <c r="M2105" i="64" s="1"/>
  <c r="AE2104" i="64"/>
  <c r="T2104" i="64"/>
  <c r="AV2105" i="64" s="1"/>
  <c r="AV2106" i="64" s="1"/>
  <c r="AV2107" i="64" s="1"/>
  <c r="AV2108" i="64" s="1"/>
  <c r="AV2109" i="64" s="1"/>
  <c r="H2104" i="64"/>
  <c r="AJ2104" i="64"/>
  <c r="L2104" i="64"/>
  <c r="F2104" i="64"/>
  <c r="AA2107" i="64"/>
  <c r="AH2104" i="64" l="1"/>
  <c r="AI2104" i="64"/>
  <c r="AW2104" i="64"/>
  <c r="AA2108" i="64"/>
  <c r="I2104" i="64"/>
  <c r="AB2105" i="64"/>
  <c r="E2104" i="64" l="1"/>
  <c r="C2105" i="64" l="1"/>
  <c r="G2105" i="64" s="1"/>
  <c r="D2105" i="64"/>
  <c r="J2105" i="64"/>
  <c r="AS2105" i="64" l="1"/>
  <c r="AC2105" i="64"/>
  <c r="K2105" i="64"/>
  <c r="X2106" i="64" s="1"/>
  <c r="X2107" i="64" s="1"/>
  <c r="X2108" i="64" s="1"/>
  <c r="X2109" i="64" s="1"/>
  <c r="X2110" i="64" s="1"/>
  <c r="L2105" i="64" l="1"/>
  <c r="H2105" i="64"/>
  <c r="AJ2105" i="64"/>
  <c r="AE2105" i="64"/>
  <c r="Y2106" i="64"/>
  <c r="M2106" i="64" s="1"/>
  <c r="AW2105" i="64"/>
  <c r="F2105" i="64"/>
  <c r="AI2105" i="64" l="1"/>
  <c r="AH2105" i="64"/>
  <c r="I2105" i="64"/>
  <c r="E2105" i="64" l="1"/>
  <c r="C2106" i="64" l="1"/>
  <c r="G2106" i="64" s="1"/>
  <c r="W2106" i="64" s="1"/>
  <c r="W2107" i="64" s="1"/>
  <c r="W2108" i="64" s="1"/>
  <c r="W2109" i="64" s="1"/>
  <c r="J2106" i="64"/>
  <c r="D2106" i="64"/>
  <c r="K2106" i="64" l="1"/>
  <c r="AN2112" i="64"/>
  <c r="T2112" i="64" s="1"/>
  <c r="T2113" i="64" s="1"/>
  <c r="AC2106" i="64"/>
  <c r="AS2106" i="64"/>
  <c r="AB2106" i="64" l="1"/>
  <c r="Y2107" i="64"/>
  <c r="AW2106" i="64"/>
  <c r="AE2106" i="64"/>
  <c r="L2106" i="64"/>
  <c r="AJ2106" i="64"/>
  <c r="H2106" i="64"/>
  <c r="AR2107" i="64" s="1"/>
  <c r="F2106" i="64"/>
  <c r="M2107" i="64" l="1"/>
  <c r="AO2107" i="64"/>
  <c r="AI2106" i="64"/>
  <c r="AP2107" i="64"/>
  <c r="AH2106" i="64"/>
  <c r="I2106" i="64"/>
  <c r="AU2110" i="64"/>
  <c r="AT2110" i="64"/>
  <c r="Z2110" i="64"/>
  <c r="AB2107" i="64" l="1"/>
  <c r="R2108" i="64"/>
  <c r="R2109" i="64" s="1"/>
  <c r="R2110" i="64" s="1"/>
  <c r="R2111" i="64" s="1"/>
  <c r="R2112" i="64" s="1"/>
  <c r="E2106" i="64"/>
  <c r="S2112" i="64" l="1"/>
  <c r="S2113" i="64" s="1"/>
  <c r="C2107" i="64"/>
  <c r="G2107" i="64" s="1"/>
  <c r="J2107" i="64"/>
  <c r="AC2107" i="64" l="1"/>
  <c r="K2107" i="64"/>
  <c r="L2107" i="64" l="1"/>
  <c r="AJ2107" i="64"/>
  <c r="D2107" i="64"/>
  <c r="AQ2107" i="64" s="1"/>
  <c r="AE2107" i="64"/>
  <c r="F2107" i="64" l="1"/>
  <c r="U2108" i="64" s="1"/>
  <c r="U2109" i="64" s="1"/>
  <c r="U2110" i="64" s="1"/>
  <c r="U2111" i="64" s="1"/>
  <c r="U2112" i="64" s="1"/>
  <c r="AS2107" i="64"/>
  <c r="I2107" i="64"/>
  <c r="AI2107" i="64"/>
  <c r="AL2107" i="64" s="1"/>
  <c r="AM2107" i="64" s="1"/>
  <c r="H2107" i="64"/>
  <c r="E2107" i="64" l="1"/>
  <c r="C2108" i="64" s="1"/>
  <c r="G2108" i="64" s="1"/>
  <c r="AC2108" i="64" s="1"/>
  <c r="AH2107" i="64"/>
  <c r="Y2108" i="64"/>
  <c r="M2108" i="64" s="1"/>
  <c r="AW2107" i="64"/>
  <c r="AB2108" i="64" l="1"/>
  <c r="D2108" i="64"/>
  <c r="J2108" i="64"/>
  <c r="V2112" i="64"/>
  <c r="V2113" i="64" s="1"/>
  <c r="AE2108" i="64"/>
  <c r="AF2108" i="64" s="1"/>
  <c r="AG2110" i="64" s="1"/>
  <c r="Q2110" i="64" l="1"/>
  <c r="P2110" i="64"/>
  <c r="N2114" i="64"/>
  <c r="O2114" i="64"/>
  <c r="K2108" i="64"/>
  <c r="AS2108" i="64"/>
  <c r="AQ2108" i="64" l="1"/>
  <c r="AQ2109" i="64" s="1"/>
  <c r="AQ2110" i="64" s="1"/>
  <c r="AQ2111" i="64" s="1"/>
  <c r="AR2108" i="64"/>
  <c r="AJ2108" i="64"/>
  <c r="L2108" i="64"/>
  <c r="H2108" i="64"/>
  <c r="Y2109" i="64"/>
  <c r="F2108" i="64"/>
  <c r="AW2108" i="64" l="1"/>
  <c r="I2108" i="64"/>
  <c r="AH2108" i="64"/>
  <c r="AI2108" i="64"/>
  <c r="AK2108" i="64" l="1"/>
  <c r="AA2109" i="64" s="1"/>
  <c r="AA2110" i="64" s="1"/>
  <c r="M2109" i="64"/>
  <c r="E2108" i="64"/>
  <c r="C2109" i="64" s="1"/>
  <c r="G2109" i="64" s="1"/>
  <c r="D2109" i="64" l="1"/>
  <c r="AB2109" i="64"/>
  <c r="J2109" i="64"/>
  <c r="AA2111" i="64"/>
  <c r="AC2109" i="64"/>
  <c r="AE2109" i="64" l="1"/>
  <c r="AA2112" i="64"/>
  <c r="K2109" i="64"/>
  <c r="AR2109" i="64" s="1"/>
  <c r="AR2110" i="64" s="1"/>
  <c r="AR2111" i="64" s="1"/>
  <c r="AS2109" i="64"/>
  <c r="F2109" i="64" l="1"/>
  <c r="Y2110" i="64"/>
  <c r="M2110" i="64" s="1"/>
  <c r="T2109" i="64"/>
  <c r="AV2110" i="64" s="1"/>
  <c r="AV2111" i="64" s="1"/>
  <c r="AV2112" i="64" s="1"/>
  <c r="AV2113" i="64" s="1"/>
  <c r="AV2114" i="64" s="1"/>
  <c r="L2109" i="64"/>
  <c r="AJ2109" i="64"/>
  <c r="H2109" i="64"/>
  <c r="AA2113" i="64"/>
  <c r="AH2109" i="64" l="1"/>
  <c r="AI2109" i="64"/>
  <c r="I2109" i="64"/>
  <c r="AW2109" i="64"/>
  <c r="AB2110" i="64"/>
  <c r="E2109" i="64" l="1"/>
  <c r="C2110" i="64" l="1"/>
  <c r="G2110" i="64" s="1"/>
  <c r="J2110" i="64"/>
  <c r="D2110" i="64"/>
  <c r="K2110" i="64" l="1"/>
  <c r="X2111" i="64" s="1"/>
  <c r="X2112" i="64" s="1"/>
  <c r="X2113" i="64" s="1"/>
  <c r="X2114" i="64" s="1"/>
  <c r="X2115" i="64" s="1"/>
  <c r="AC2110" i="64"/>
  <c r="AS2110" i="64"/>
  <c r="F2110" i="64" l="1"/>
  <c r="Y2111" i="64"/>
  <c r="M2111" i="64" s="1"/>
  <c r="AW2110" i="64"/>
  <c r="AE2110" i="64"/>
  <c r="H2110" i="64"/>
  <c r="AJ2110" i="64"/>
  <c r="L2110" i="64"/>
  <c r="I2110" i="64" l="1"/>
  <c r="AI2110" i="64"/>
  <c r="AH2110" i="64"/>
  <c r="E2110" i="64" l="1"/>
  <c r="C2111" i="64" l="1"/>
  <c r="G2111" i="64" s="1"/>
  <c r="W2111" i="64" s="1"/>
  <c r="W2112" i="64" s="1"/>
  <c r="W2113" i="64" s="1"/>
  <c r="W2114" i="64" s="1"/>
  <c r="J2111" i="64"/>
  <c r="D2111" i="64"/>
  <c r="K2111" i="64" l="1"/>
  <c r="AN2117" i="64"/>
  <c r="T2117" i="64" s="1"/>
  <c r="T2118" i="64" s="1"/>
  <c r="AS2111" i="64"/>
  <c r="AC2111" i="64"/>
  <c r="AE2111" i="64" l="1"/>
  <c r="Y2112" i="64"/>
  <c r="AW2111" i="64"/>
  <c r="AB2111" i="64"/>
  <c r="L2111" i="64"/>
  <c r="AJ2111" i="64"/>
  <c r="H2111" i="64"/>
  <c r="AR2112" i="64" s="1"/>
  <c r="F2111" i="64"/>
  <c r="M2112" i="64" l="1"/>
  <c r="AO2112" i="64"/>
  <c r="AT2115" i="64"/>
  <c r="AU2115" i="64"/>
  <c r="Z2115" i="64"/>
  <c r="AI2111" i="64"/>
  <c r="AP2112" i="64"/>
  <c r="AH2111" i="64"/>
  <c r="I2111" i="64"/>
  <c r="R2113" i="64" l="1"/>
  <c r="R2114" i="64" s="1"/>
  <c r="R2115" i="64" s="1"/>
  <c r="R2116" i="64" s="1"/>
  <c r="S2117" i="64" s="1"/>
  <c r="S2118" i="64" s="1"/>
  <c r="E2111" i="64"/>
  <c r="C2112" i="64" s="1"/>
  <c r="G2112" i="64" s="1"/>
  <c r="AB2112" i="64"/>
  <c r="J2112" i="64" l="1"/>
  <c r="K2112" i="64" s="1"/>
  <c r="R2117" i="64"/>
  <c r="AC2112" i="64"/>
  <c r="AE2112" i="64" l="1"/>
  <c r="L2112" i="64"/>
  <c r="AJ2112" i="64"/>
  <c r="D2112" i="64"/>
  <c r="AQ2112" i="64" s="1"/>
  <c r="AI2112" i="64" l="1"/>
  <c r="AL2112" i="64" s="1"/>
  <c r="AM2112" i="64" s="1"/>
  <c r="F2112" i="64"/>
  <c r="U2113" i="64" s="1"/>
  <c r="U2114" i="64" s="1"/>
  <c r="U2115" i="64" s="1"/>
  <c r="U2116" i="64" s="1"/>
  <c r="U2117" i="64" s="1"/>
  <c r="I2112" i="64"/>
  <c r="AS2112" i="64"/>
  <c r="H2112" i="64"/>
  <c r="AH2112" i="64" l="1"/>
  <c r="Y2113" i="64"/>
  <c r="M2113" i="64" s="1"/>
  <c r="AW2112" i="64"/>
  <c r="E2112" i="64"/>
  <c r="C2113" i="64" s="1"/>
  <c r="G2113" i="64" s="1"/>
  <c r="AC2113" i="64" s="1"/>
  <c r="D2113" i="64" l="1"/>
  <c r="AB2113" i="64"/>
  <c r="J2113" i="64"/>
  <c r="V2117" i="64"/>
  <c r="V2118" i="64" s="1"/>
  <c r="AE2113" i="64"/>
  <c r="AF2113" i="64" s="1"/>
  <c r="AG2115" i="64" s="1"/>
  <c r="N2119" i="64" l="1"/>
  <c r="O2119" i="64"/>
  <c r="K2113" i="64"/>
  <c r="Q2115" i="64"/>
  <c r="P2115" i="64"/>
  <c r="AS2113" i="64"/>
  <c r="AR2113" i="64" l="1"/>
  <c r="AQ2113" i="64"/>
  <c r="AQ2114" i="64" s="1"/>
  <c r="AQ2115" i="64" s="1"/>
  <c r="AQ2116" i="64" s="1"/>
  <c r="F2113" i="64"/>
  <c r="Y2114" i="64"/>
  <c r="AJ2113" i="64"/>
  <c r="L2113" i="64"/>
  <c r="H2113" i="64"/>
  <c r="AH2113" i="64" l="1"/>
  <c r="I2113" i="64"/>
  <c r="AI2113" i="64"/>
  <c r="AW2113" i="64"/>
  <c r="AK2113" i="64" l="1"/>
  <c r="AA2114" i="64" s="1"/>
  <c r="AA2115" i="64" s="1"/>
  <c r="M2114" i="64"/>
  <c r="E2113" i="64"/>
  <c r="C2114" i="64" s="1"/>
  <c r="G2114" i="64" s="1"/>
  <c r="D2114" i="64" l="1"/>
  <c r="AB2114" i="64"/>
  <c r="J2114" i="64"/>
  <c r="AC2114" i="64"/>
  <c r="AS2114" i="64"/>
  <c r="AA2116" i="64"/>
  <c r="Y2115" i="64" l="1"/>
  <c r="M2115" i="64" s="1"/>
  <c r="AE2114" i="64"/>
  <c r="K2114" i="64"/>
  <c r="AR2114" i="64" s="1"/>
  <c r="AR2115" i="64" s="1"/>
  <c r="AR2116" i="64" s="1"/>
  <c r="AA2117" i="64"/>
  <c r="F2114" i="64" l="1"/>
  <c r="AA2118" i="64"/>
  <c r="T2114" i="64"/>
  <c r="AV2115" i="64" s="1"/>
  <c r="AV2116" i="64" s="1"/>
  <c r="AV2117" i="64" s="1"/>
  <c r="AV2118" i="64" s="1"/>
  <c r="AV2119" i="64" s="1"/>
  <c r="H2114" i="64"/>
  <c r="AJ2114" i="64"/>
  <c r="L2114" i="64"/>
  <c r="AB2115" i="64"/>
  <c r="I2114" i="64" l="1"/>
  <c r="AI2114" i="64"/>
  <c r="AH2114" i="64"/>
  <c r="AW2114" i="64"/>
  <c r="E2114" i="64" l="1"/>
  <c r="C2115" i="64" l="1"/>
  <c r="G2115" i="64" s="1"/>
  <c r="J2115" i="64"/>
  <c r="D2115" i="64"/>
  <c r="K2115" i="64" l="1"/>
  <c r="X2116" i="64" s="1"/>
  <c r="X2117" i="64" s="1"/>
  <c r="X2118" i="64" s="1"/>
  <c r="X2119" i="64" s="1"/>
  <c r="X2120" i="64" s="1"/>
  <c r="AS2115" i="64"/>
  <c r="AC2115" i="64"/>
  <c r="Y2116" i="64" l="1"/>
  <c r="M2116" i="64" s="1"/>
  <c r="AW2115" i="64"/>
  <c r="AE2115" i="64"/>
  <c r="L2115" i="64"/>
  <c r="AJ2115" i="64"/>
  <c r="H2115" i="64"/>
  <c r="F2115" i="64"/>
  <c r="AH2115" i="64" l="1"/>
  <c r="AI2115" i="64"/>
  <c r="I2115" i="64"/>
  <c r="E2115" i="64" l="1"/>
  <c r="C2116" i="64" l="1"/>
  <c r="G2116" i="64" s="1"/>
  <c r="W2116" i="64" s="1"/>
  <c r="W2117" i="64" s="1"/>
  <c r="W2118" i="64" s="1"/>
  <c r="W2119" i="64" s="1"/>
  <c r="D2116" i="64"/>
  <c r="J2116" i="64"/>
  <c r="K2116" i="64" l="1"/>
  <c r="F2116" i="64" s="1"/>
  <c r="AN2122" i="64"/>
  <c r="T2122" i="64" s="1"/>
  <c r="T2123" i="64" s="1"/>
  <c r="AS2116" i="64"/>
  <c r="AC2116" i="64"/>
  <c r="AB2116" i="64" l="1"/>
  <c r="AE2116" i="64"/>
  <c r="Y2117" i="64"/>
  <c r="AW2116" i="64"/>
  <c r="H2116" i="64"/>
  <c r="AR2117" i="64" s="1"/>
  <c r="L2116" i="64"/>
  <c r="AJ2116" i="64"/>
  <c r="M2117" i="64" l="1"/>
  <c r="AO2117" i="64"/>
  <c r="AI2116" i="64"/>
  <c r="I2116" i="64"/>
  <c r="AU2120" i="64"/>
  <c r="AT2120" i="64"/>
  <c r="Z2120" i="64"/>
  <c r="AP2117" i="64"/>
  <c r="AH2116" i="64"/>
  <c r="AB2117" i="64" l="1"/>
  <c r="R2118" i="64"/>
  <c r="R2119" i="64" s="1"/>
  <c r="R2120" i="64" s="1"/>
  <c r="R2121" i="64" s="1"/>
  <c r="S2122" i="64" s="1"/>
  <c r="S2123" i="64" s="1"/>
  <c r="E2116" i="64"/>
  <c r="R2122" i="64" l="1"/>
  <c r="C2117" i="64"/>
  <c r="G2117" i="64" s="1"/>
  <c r="J2117" i="64"/>
  <c r="K2117" i="64" l="1"/>
  <c r="AC2117" i="64"/>
  <c r="AE2117" i="64" l="1"/>
  <c r="AJ2117" i="64"/>
  <c r="L2117" i="64"/>
  <c r="D2117" i="64"/>
  <c r="AQ2117" i="64" s="1"/>
  <c r="F2117" i="64" l="1"/>
  <c r="U2118" i="64" s="1"/>
  <c r="U2119" i="64" s="1"/>
  <c r="U2120" i="64" s="1"/>
  <c r="U2121" i="64" s="1"/>
  <c r="U2122" i="64" s="1"/>
  <c r="AS2117" i="64"/>
  <c r="I2117" i="64"/>
  <c r="H2117" i="64"/>
  <c r="AI2117" i="64"/>
  <c r="AL2117" i="64" s="1"/>
  <c r="AM2117" i="64" s="1"/>
  <c r="E2117" i="64" l="1"/>
  <c r="C2118" i="64" s="1"/>
  <c r="G2118" i="64" s="1"/>
  <c r="AC2118" i="64" s="1"/>
  <c r="AH2117" i="64"/>
  <c r="Y2118" i="64"/>
  <c r="M2118" i="64" s="1"/>
  <c r="AW2117" i="64"/>
  <c r="D2118" i="64" l="1"/>
  <c r="AB2118" i="64"/>
  <c r="J2118" i="64"/>
  <c r="V2122" i="64"/>
  <c r="V2123" i="64" s="1"/>
  <c r="AE2118" i="64"/>
  <c r="AF2118" i="64" s="1"/>
  <c r="AG2120" i="64" s="1"/>
  <c r="P2120" i="64" l="1"/>
  <c r="Q2120" i="64"/>
  <c r="N2124" i="64"/>
  <c r="O2124" i="64"/>
  <c r="AS2118" i="64"/>
  <c r="K2118" i="64"/>
  <c r="AQ2118" i="64" l="1"/>
  <c r="AQ2119" i="64" s="1"/>
  <c r="AQ2120" i="64" s="1"/>
  <c r="AQ2121" i="64" s="1"/>
  <c r="AR2118" i="64"/>
  <c r="AJ2118" i="64"/>
  <c r="L2118" i="64"/>
  <c r="H2118" i="64"/>
  <c r="F2118" i="64"/>
  <c r="Y2119" i="64"/>
  <c r="AW2118" i="64" l="1"/>
  <c r="I2118" i="64"/>
  <c r="AH2118" i="64"/>
  <c r="AI2118" i="64"/>
  <c r="AK2118" i="64" l="1"/>
  <c r="AA2119" i="64" s="1"/>
  <c r="AA2120" i="64" s="1"/>
  <c r="M2119" i="64"/>
  <c r="E2118" i="64"/>
  <c r="C2119" i="64" s="1"/>
  <c r="G2119" i="64" s="1"/>
  <c r="D2119" i="64" l="1"/>
  <c r="AB2119" i="64"/>
  <c r="J2119" i="64"/>
  <c r="AA2121" i="64"/>
  <c r="AC2119" i="64"/>
  <c r="AE2119" i="64" l="1"/>
  <c r="AA2122" i="64"/>
  <c r="K2119" i="64"/>
  <c r="AR2119" i="64" s="1"/>
  <c r="AR2120" i="64" s="1"/>
  <c r="AR2121" i="64" s="1"/>
  <c r="AS2119" i="64"/>
  <c r="Y2120" i="64" l="1"/>
  <c r="M2120" i="64" s="1"/>
  <c r="AA2123" i="64"/>
  <c r="T2119" i="64"/>
  <c r="AV2120" i="64" s="1"/>
  <c r="AV2121" i="64" s="1"/>
  <c r="AV2122" i="64" s="1"/>
  <c r="AV2123" i="64" s="1"/>
  <c r="AV2124" i="64" s="1"/>
  <c r="AJ2119" i="64"/>
  <c r="H2119" i="64"/>
  <c r="L2119" i="64"/>
  <c r="F2119" i="64"/>
  <c r="AH2119" i="64" l="1"/>
  <c r="AW2119" i="64"/>
  <c r="AI2119" i="64"/>
  <c r="I2119" i="64"/>
  <c r="AB2120" i="64"/>
  <c r="E2119" i="64" l="1"/>
  <c r="C2120" i="64" l="1"/>
  <c r="G2120" i="64" s="1"/>
  <c r="D2120" i="64"/>
  <c r="J2120" i="64"/>
  <c r="K2120" i="64" l="1"/>
  <c r="X2121" i="64" s="1"/>
  <c r="X2122" i="64" s="1"/>
  <c r="X2123" i="64" s="1"/>
  <c r="X2124" i="64" s="1"/>
  <c r="X2125" i="64" s="1"/>
  <c r="AC2120" i="64"/>
  <c r="AS2120" i="64"/>
  <c r="F2120" i="64" l="1"/>
  <c r="AE2120" i="64"/>
  <c r="Y2121" i="64"/>
  <c r="M2121" i="64" s="1"/>
  <c r="AW2120" i="64"/>
  <c r="L2120" i="64"/>
  <c r="H2120" i="64"/>
  <c r="AJ2120" i="64"/>
  <c r="AH2120" i="64" l="1"/>
  <c r="AI2120" i="64"/>
  <c r="I2120" i="64"/>
  <c r="E2120" i="64" l="1"/>
  <c r="C2121" i="64" l="1"/>
  <c r="G2121" i="64" s="1"/>
  <c r="W2121" i="64" s="1"/>
  <c r="W2122" i="64" s="1"/>
  <c r="W2123" i="64" s="1"/>
  <c r="W2124" i="64" s="1"/>
  <c r="D2121" i="64"/>
  <c r="J2121" i="64"/>
  <c r="K2121" i="64" l="1"/>
  <c r="F2121" i="64" s="1"/>
  <c r="AN2127" i="64"/>
  <c r="T2127" i="64" s="1"/>
  <c r="T2128" i="64" s="1"/>
  <c r="AC2121" i="64"/>
  <c r="AS2121" i="64"/>
  <c r="Y2122" i="64" l="1"/>
  <c r="AW2121" i="64"/>
  <c r="AB2121" i="64"/>
  <c r="AE2121" i="64"/>
  <c r="L2121" i="64"/>
  <c r="H2121" i="64"/>
  <c r="AR2122" i="64" s="1"/>
  <c r="AJ2121" i="64"/>
  <c r="M2122" i="64" l="1"/>
  <c r="AO2122" i="64"/>
  <c r="AI2121" i="64"/>
  <c r="AT2125" i="64"/>
  <c r="Z2125" i="64"/>
  <c r="AU2125" i="64"/>
  <c r="AH2121" i="64"/>
  <c r="AP2122" i="64"/>
  <c r="I2121" i="64"/>
  <c r="R2123" i="64" l="1"/>
  <c r="R2124" i="64" s="1"/>
  <c r="R2125" i="64" s="1"/>
  <c r="R2126" i="64" s="1"/>
  <c r="R2127" i="64" s="1"/>
  <c r="E2121" i="64"/>
  <c r="C2122" i="64" s="1"/>
  <c r="G2122" i="64" s="1"/>
  <c r="AB2122" i="64"/>
  <c r="S2127" i="64" l="1"/>
  <c r="S2128" i="64" s="1"/>
  <c r="J2122" i="64"/>
  <c r="K2122" i="64" s="1"/>
  <c r="AC2122" i="64"/>
  <c r="AE2122" i="64" l="1"/>
  <c r="AJ2122" i="64"/>
  <c r="L2122" i="64"/>
  <c r="D2122" i="64"/>
  <c r="AQ2122" i="64" s="1"/>
  <c r="F2122" i="64" l="1"/>
  <c r="U2123" i="64" s="1"/>
  <c r="U2124" i="64" s="1"/>
  <c r="U2125" i="64" s="1"/>
  <c r="U2126" i="64" s="1"/>
  <c r="U2127" i="64" s="1"/>
  <c r="I2122" i="64"/>
  <c r="AS2122" i="64"/>
  <c r="H2122" i="64"/>
  <c r="AI2122" i="64"/>
  <c r="AL2122" i="64" s="1"/>
  <c r="AM2122" i="64" s="1"/>
  <c r="Y2123" i="64" l="1"/>
  <c r="M2123" i="64" s="1"/>
  <c r="AW2122" i="64"/>
  <c r="AH2122" i="64"/>
  <c r="E2122" i="64"/>
  <c r="C2123" i="64" s="1"/>
  <c r="G2123" i="64" s="1"/>
  <c r="AC2123" i="64" s="1"/>
  <c r="AE2123" i="64" l="1"/>
  <c r="AF2123" i="64" s="1"/>
  <c r="AG2125" i="64" s="1"/>
  <c r="V2127" i="64"/>
  <c r="V2128" i="64" s="1"/>
  <c r="AB2123" i="64"/>
  <c r="D2123" i="64"/>
  <c r="AS2123" i="64" s="1"/>
  <c r="J2123" i="64"/>
  <c r="N2129" i="64" l="1"/>
  <c r="O2129" i="64"/>
  <c r="Y2124" i="64"/>
  <c r="Q2125" i="64"/>
  <c r="P2125" i="64"/>
  <c r="K2123" i="64"/>
  <c r="AQ2123" i="64" l="1"/>
  <c r="AQ2124" i="64" s="1"/>
  <c r="AQ2125" i="64" s="1"/>
  <c r="AQ2126" i="64" s="1"/>
  <c r="AR2123" i="64"/>
  <c r="AJ2123" i="64"/>
  <c r="L2123" i="64"/>
  <c r="H2123" i="64"/>
  <c r="F2123" i="64"/>
  <c r="AH2123" i="64" l="1"/>
  <c r="I2123" i="64"/>
  <c r="AW2123" i="64"/>
  <c r="AI2123" i="64"/>
  <c r="AK2123" i="64" l="1"/>
  <c r="M2124" i="64" s="1"/>
  <c r="E2123" i="64"/>
  <c r="C2124" i="64" s="1"/>
  <c r="G2124" i="64" s="1"/>
  <c r="AA2124" i="64"/>
  <c r="AA2125" i="64" l="1"/>
  <c r="D2124" i="64"/>
  <c r="AB2124" i="64"/>
  <c r="J2124" i="64"/>
  <c r="AC2124" i="64"/>
  <c r="AE2124" i="64" l="1"/>
  <c r="K2124" i="64"/>
  <c r="AR2124" i="64" s="1"/>
  <c r="AR2125" i="64" s="1"/>
  <c r="AR2126" i="64" s="1"/>
  <c r="AA2126" i="64"/>
  <c r="AS2124" i="64"/>
  <c r="F2124" i="64" l="1"/>
  <c r="Y2125" i="64"/>
  <c r="M2125" i="64" s="1"/>
  <c r="T2124" i="64"/>
  <c r="AV2125" i="64" s="1"/>
  <c r="AV2126" i="64" s="1"/>
  <c r="AV2127" i="64" s="1"/>
  <c r="AV2128" i="64" s="1"/>
  <c r="AV2129" i="64" s="1"/>
  <c r="L2124" i="64"/>
  <c r="H2124" i="64"/>
  <c r="AJ2124" i="64"/>
  <c r="AA2127" i="64"/>
  <c r="AI2124" i="64" l="1"/>
  <c r="AH2124" i="64"/>
  <c r="AW2124" i="64"/>
  <c r="I2124" i="64"/>
  <c r="AA2128" i="64"/>
  <c r="AB2125" i="64"/>
  <c r="E2124" i="64" l="1"/>
  <c r="C2125" i="64" l="1"/>
  <c r="G2125" i="64" s="1"/>
  <c r="D2125" i="64"/>
  <c r="J2125" i="64"/>
  <c r="K2125" i="64" l="1"/>
  <c r="X2126" i="64" s="1"/>
  <c r="X2127" i="64" s="1"/>
  <c r="X2128" i="64" s="1"/>
  <c r="X2129" i="64" s="1"/>
  <c r="X2130" i="64" s="1"/>
  <c r="AC2125" i="64"/>
  <c r="AS2125" i="64"/>
  <c r="F2125" i="64" l="1"/>
  <c r="AE2125" i="64"/>
  <c r="Y2126" i="64"/>
  <c r="M2126" i="64" s="1"/>
  <c r="AW2125" i="64"/>
  <c r="AJ2125" i="64"/>
  <c r="H2125" i="64"/>
  <c r="L2125" i="64"/>
  <c r="AH2125" i="64" l="1"/>
  <c r="I2125" i="64"/>
  <c r="AI2125" i="64"/>
  <c r="E2125" i="64" l="1"/>
  <c r="C2126" i="64" l="1"/>
  <c r="G2126" i="64" s="1"/>
  <c r="W2126" i="64" s="1"/>
  <c r="W2127" i="64" s="1"/>
  <c r="W2128" i="64" s="1"/>
  <c r="W2129" i="64" s="1"/>
  <c r="D2126" i="64"/>
  <c r="J2126" i="64"/>
  <c r="K2126" i="64" l="1"/>
  <c r="F2126" i="64" s="1"/>
  <c r="AN2132" i="64"/>
  <c r="T2132" i="64" s="1"/>
  <c r="T2133" i="64" s="1"/>
  <c r="AC2126" i="64"/>
  <c r="AS2126" i="64"/>
  <c r="Y2127" i="64" l="1"/>
  <c r="AW2126" i="64"/>
  <c r="AE2126" i="64"/>
  <c r="AB2126" i="64"/>
  <c r="H2126" i="64"/>
  <c r="AR2127" i="64" s="1"/>
  <c r="AJ2126" i="64"/>
  <c r="L2126" i="64"/>
  <c r="M2127" i="64" l="1"/>
  <c r="AO2127" i="64"/>
  <c r="I2126" i="64"/>
  <c r="AI2126" i="64"/>
  <c r="AU2130" i="64"/>
  <c r="AT2130" i="64"/>
  <c r="Z2130" i="64"/>
  <c r="AH2126" i="64"/>
  <c r="AP2127" i="64"/>
  <c r="R2128" i="64" l="1"/>
  <c r="R2129" i="64" s="1"/>
  <c r="R2130" i="64" s="1"/>
  <c r="R2131" i="64" s="1"/>
  <c r="S2132" i="64" s="1"/>
  <c r="S2133" i="64" s="1"/>
  <c r="AB2127" i="64"/>
  <c r="E2126" i="64"/>
  <c r="C2127" i="64" s="1"/>
  <c r="G2127" i="64" s="1"/>
  <c r="R2132" i="64" l="1"/>
  <c r="J2127" i="64"/>
  <c r="AC2127" i="64"/>
  <c r="AE2127" i="64" l="1"/>
  <c r="K2127" i="64"/>
  <c r="L2127" i="64" l="1"/>
  <c r="AJ2127" i="64"/>
  <c r="D2127" i="64"/>
  <c r="AQ2127" i="64" s="1"/>
  <c r="H2127" i="64" l="1"/>
  <c r="AH2127" i="64" s="1"/>
  <c r="AI2127" i="64"/>
  <c r="AL2127" i="64" s="1"/>
  <c r="AM2127" i="64" s="1"/>
  <c r="F2127" i="64"/>
  <c r="U2128" i="64" s="1"/>
  <c r="U2129" i="64" s="1"/>
  <c r="U2130" i="64" s="1"/>
  <c r="U2131" i="64" s="1"/>
  <c r="U2132" i="64" s="1"/>
  <c r="I2127" i="64"/>
  <c r="AS2127" i="64"/>
  <c r="Y2128" i="64" l="1"/>
  <c r="M2128" i="64" s="1"/>
  <c r="AW2127" i="64"/>
  <c r="E2127" i="64"/>
  <c r="C2128" i="64" s="1"/>
  <c r="G2128" i="64" s="1"/>
  <c r="AC2128" i="64" s="1"/>
  <c r="V2132" i="64" l="1"/>
  <c r="V2133" i="64" s="1"/>
  <c r="AE2128" i="64"/>
  <c r="AF2128" i="64" s="1"/>
  <c r="AG2130" i="64" s="1"/>
  <c r="D2128" i="64"/>
  <c r="AS2128" i="64" s="1"/>
  <c r="AB2128" i="64"/>
  <c r="J2128" i="64"/>
  <c r="Y2129" i="64" l="1"/>
  <c r="P2130" i="64"/>
  <c r="Q2130" i="64"/>
  <c r="K2128" i="64"/>
  <c r="N2134" i="64"/>
  <c r="O2134" i="64"/>
  <c r="AQ2128" i="64" l="1"/>
  <c r="AQ2129" i="64" s="1"/>
  <c r="AQ2130" i="64" s="1"/>
  <c r="AQ2131" i="64" s="1"/>
  <c r="AR2128" i="64"/>
  <c r="L2128" i="64"/>
  <c r="H2128" i="64"/>
  <c r="AJ2128" i="64"/>
  <c r="F2128" i="64"/>
  <c r="AW2128" i="64" l="1"/>
  <c r="AI2128" i="64"/>
  <c r="AH2128" i="64"/>
  <c r="I2128" i="64"/>
  <c r="AK2128" i="64" l="1"/>
  <c r="M2129" i="64" s="1"/>
  <c r="E2128" i="64"/>
  <c r="C2129" i="64" s="1"/>
  <c r="G2129" i="64" s="1"/>
  <c r="AA2129" i="64" l="1"/>
  <c r="AB2129" i="64" s="1"/>
  <c r="AC2129" i="64"/>
  <c r="D2129" i="64"/>
  <c r="J2129" i="64"/>
  <c r="AA2130" i="64" l="1"/>
  <c r="AA2131" i="64" s="1"/>
  <c r="AS2129" i="64"/>
  <c r="AE2129" i="64"/>
  <c r="K2129" i="64"/>
  <c r="AR2129" i="64" s="1"/>
  <c r="AR2130" i="64" s="1"/>
  <c r="AR2131" i="64" s="1"/>
  <c r="AA2132" i="64" l="1"/>
  <c r="Y2130" i="64"/>
  <c r="M2130" i="64" s="1"/>
  <c r="T2129" i="64"/>
  <c r="AV2130" i="64" s="1"/>
  <c r="AV2131" i="64" s="1"/>
  <c r="AV2132" i="64" s="1"/>
  <c r="AV2133" i="64" s="1"/>
  <c r="AV2134" i="64" s="1"/>
  <c r="AJ2129" i="64"/>
  <c r="H2129" i="64"/>
  <c r="L2129" i="64"/>
  <c r="F2129" i="64"/>
  <c r="AI2129" i="64" l="1"/>
  <c r="AH2129" i="64"/>
  <c r="AB2130" i="64"/>
  <c r="AW2129" i="64"/>
  <c r="AA2133" i="64"/>
  <c r="I2129" i="64"/>
  <c r="E2129" i="64" l="1"/>
  <c r="C2130" i="64" l="1"/>
  <c r="G2130" i="64" s="1"/>
  <c r="D2130" i="64"/>
  <c r="J2130" i="64"/>
  <c r="K2130" i="64" l="1"/>
  <c r="X2131" i="64" s="1"/>
  <c r="X2132" i="64" s="1"/>
  <c r="X2133" i="64" s="1"/>
  <c r="X2134" i="64" s="1"/>
  <c r="X2135" i="64" s="1"/>
  <c r="AC2130" i="64"/>
  <c r="AS2130" i="64"/>
  <c r="F2130" i="64" l="1"/>
  <c r="Y2131" i="64"/>
  <c r="M2131" i="64" s="1"/>
  <c r="AW2130" i="64"/>
  <c r="AE2130" i="64"/>
  <c r="AJ2130" i="64"/>
  <c r="H2130" i="64"/>
  <c r="L2130" i="64"/>
  <c r="I2130" i="64" l="1"/>
  <c r="AH2130" i="64"/>
  <c r="AI2130" i="64"/>
  <c r="E2130" i="64" l="1"/>
  <c r="C2131" i="64" l="1"/>
  <c r="G2131" i="64" s="1"/>
  <c r="W2131" i="64" s="1"/>
  <c r="W2132" i="64" s="1"/>
  <c r="W2133" i="64" s="1"/>
  <c r="W2134" i="64" s="1"/>
  <c r="J2131" i="64"/>
  <c r="D2131" i="64"/>
  <c r="K2131" i="64" l="1"/>
  <c r="AN2137" i="64"/>
  <c r="T2137" i="64" s="1"/>
  <c r="T2138" i="64" s="1"/>
  <c r="AS2131" i="64"/>
  <c r="AC2131" i="64"/>
  <c r="AE2131" i="64" l="1"/>
  <c r="Y2132" i="64"/>
  <c r="AW2131" i="64"/>
  <c r="AB2131" i="64"/>
  <c r="L2131" i="64"/>
  <c r="H2131" i="64"/>
  <c r="AR2132" i="64" s="1"/>
  <c r="AJ2131" i="64"/>
  <c r="F2131" i="64"/>
  <c r="M2132" i="64" l="1"/>
  <c r="AO2132" i="64"/>
  <c r="AU2135" i="64"/>
  <c r="AT2135" i="64"/>
  <c r="Z2135" i="64"/>
  <c r="AI2131" i="64"/>
  <c r="AH2131" i="64"/>
  <c r="AP2132" i="64"/>
  <c r="I2131" i="64"/>
  <c r="AB2132" i="64" l="1"/>
  <c r="R2133" i="64"/>
  <c r="R2134" i="64" s="1"/>
  <c r="R2135" i="64" s="1"/>
  <c r="R2136" i="64" s="1"/>
  <c r="S2137" i="64" s="1"/>
  <c r="S2138" i="64" s="1"/>
  <c r="E2131" i="64"/>
  <c r="R2137" i="64" l="1"/>
  <c r="C2132" i="64"/>
  <c r="G2132" i="64" s="1"/>
  <c r="J2132" i="64"/>
  <c r="K2132" i="64" l="1"/>
  <c r="AC2132" i="64"/>
  <c r="AE2132" i="64" l="1"/>
  <c r="AJ2132" i="64"/>
  <c r="L2132" i="64"/>
  <c r="D2132" i="64"/>
  <c r="AQ2132" i="64" s="1"/>
  <c r="AI2132" i="64" l="1"/>
  <c r="AL2132" i="64" s="1"/>
  <c r="AM2132" i="64" s="1"/>
  <c r="F2132" i="64"/>
  <c r="U2133" i="64" s="1"/>
  <c r="U2134" i="64" s="1"/>
  <c r="U2135" i="64" s="1"/>
  <c r="U2136" i="64" s="1"/>
  <c r="U2137" i="64" s="1"/>
  <c r="I2132" i="64"/>
  <c r="AS2132" i="64"/>
  <c r="H2132" i="64"/>
  <c r="AH2132" i="64" l="1"/>
  <c r="Y2133" i="64"/>
  <c r="M2133" i="64" s="1"/>
  <c r="AW2132" i="64"/>
  <c r="E2132" i="64"/>
  <c r="C2133" i="64" s="1"/>
  <c r="G2133" i="64" s="1"/>
  <c r="AC2133" i="64" s="1"/>
  <c r="AE2133" i="64" l="1"/>
  <c r="AF2133" i="64" s="1"/>
  <c r="AG2135" i="64" s="1"/>
  <c r="D2133" i="64"/>
  <c r="AB2133" i="64"/>
  <c r="J2133" i="64"/>
  <c r="V2137" i="64"/>
  <c r="V2138" i="64" s="1"/>
  <c r="K2133" i="64" l="1"/>
  <c r="AS2133" i="64"/>
  <c r="N2139" i="64"/>
  <c r="O2139" i="64"/>
  <c r="Q2135" i="64"/>
  <c r="P2135" i="64"/>
  <c r="AQ2133" i="64" l="1"/>
  <c r="AQ2134" i="64" s="1"/>
  <c r="AQ2135" i="64" s="1"/>
  <c r="AQ2136" i="64" s="1"/>
  <c r="AR2133" i="64"/>
  <c r="F2133" i="64"/>
  <c r="Y2134" i="64"/>
  <c r="L2133" i="64"/>
  <c r="AJ2133" i="64"/>
  <c r="H2133" i="64"/>
  <c r="AI2133" i="64" l="1"/>
  <c r="I2133" i="64"/>
  <c r="AH2133" i="64"/>
  <c r="AW2133" i="64"/>
  <c r="AK2133" i="64" l="1"/>
  <c r="AA2134" i="64" s="1"/>
  <c r="AA2135" i="64" s="1"/>
  <c r="M2134" i="64"/>
  <c r="E2133" i="64"/>
  <c r="C2134" i="64" s="1"/>
  <c r="G2134" i="64" s="1"/>
  <c r="AB2134" i="64" l="1"/>
  <c r="D2134" i="64"/>
  <c r="J2134" i="64"/>
  <c r="AA2136" i="64"/>
  <c r="AC2134" i="64"/>
  <c r="AE2134" i="64" l="1"/>
  <c r="AA2137" i="64"/>
  <c r="K2134" i="64"/>
  <c r="AR2134" i="64" s="1"/>
  <c r="AR2135" i="64" s="1"/>
  <c r="AR2136" i="64" s="1"/>
  <c r="AS2134" i="64"/>
  <c r="Y2135" i="64" l="1"/>
  <c r="M2135" i="64" s="1"/>
  <c r="AA2138" i="64"/>
  <c r="T2134" i="64"/>
  <c r="AV2135" i="64" s="1"/>
  <c r="AV2136" i="64" s="1"/>
  <c r="AV2137" i="64" s="1"/>
  <c r="AV2138" i="64" s="1"/>
  <c r="AV2139" i="64" s="1"/>
  <c r="AJ2134" i="64"/>
  <c r="H2134" i="64"/>
  <c r="L2134" i="64"/>
  <c r="F2134" i="64"/>
  <c r="AI2134" i="64" l="1"/>
  <c r="AH2134" i="64"/>
  <c r="AW2134" i="64"/>
  <c r="I2134" i="64"/>
  <c r="AB2135" i="64"/>
  <c r="E2134" i="64" l="1"/>
  <c r="C2135" i="64" l="1"/>
  <c r="G2135" i="64" s="1"/>
  <c r="J2135" i="64"/>
  <c r="D2135" i="64"/>
  <c r="K2135" i="64" l="1"/>
  <c r="X2136" i="64" s="1"/>
  <c r="X2137" i="64" s="1"/>
  <c r="X2138" i="64" s="1"/>
  <c r="X2139" i="64" s="1"/>
  <c r="X2140" i="64" s="1"/>
  <c r="AC2135" i="64"/>
  <c r="AS2135" i="64"/>
  <c r="AE2135" i="64" l="1"/>
  <c r="Y2136" i="64"/>
  <c r="M2136" i="64" s="1"/>
  <c r="AW2135" i="64"/>
  <c r="AJ2135" i="64"/>
  <c r="L2135" i="64"/>
  <c r="H2135" i="64"/>
  <c r="F2135" i="64"/>
  <c r="AH2135" i="64" l="1"/>
  <c r="I2135" i="64"/>
  <c r="AI2135" i="64"/>
  <c r="E2135" i="64" l="1"/>
  <c r="C2136" i="64" l="1"/>
  <c r="G2136" i="64" s="1"/>
  <c r="W2136" i="64" s="1"/>
  <c r="W2137" i="64" s="1"/>
  <c r="W2138" i="64" s="1"/>
  <c r="W2139" i="64" s="1"/>
  <c r="D2136" i="64"/>
  <c r="J2136" i="64"/>
  <c r="K2136" i="64" l="1"/>
  <c r="F2136" i="64" s="1"/>
  <c r="AN2142" i="64"/>
  <c r="T2142" i="64" s="1"/>
  <c r="T2143" i="64" s="1"/>
  <c r="AC2136" i="64"/>
  <c r="AS2136" i="64"/>
  <c r="Y2137" i="64" l="1"/>
  <c r="AW2136" i="64"/>
  <c r="AB2136" i="64"/>
  <c r="AE2136" i="64"/>
  <c r="AJ2136" i="64"/>
  <c r="H2136" i="64"/>
  <c r="AR2137" i="64" s="1"/>
  <c r="L2136" i="64"/>
  <c r="M2137" i="64" l="1"/>
  <c r="AO2137" i="64"/>
  <c r="I2136" i="64"/>
  <c r="AU2140" i="64"/>
  <c r="Z2140" i="64"/>
  <c r="AT2140" i="64"/>
  <c r="AH2136" i="64"/>
  <c r="AP2137" i="64"/>
  <c r="AI2136" i="64"/>
  <c r="AB2137" i="64" l="1"/>
  <c r="R2138" i="64"/>
  <c r="R2139" i="64" s="1"/>
  <c r="R2140" i="64" s="1"/>
  <c r="R2141" i="64" s="1"/>
  <c r="S2142" i="64" s="1"/>
  <c r="S2143" i="64" s="1"/>
  <c r="E2136" i="64"/>
  <c r="R2142" i="64" l="1"/>
  <c r="C2137" i="64"/>
  <c r="G2137" i="64" s="1"/>
  <c r="J2137" i="64"/>
  <c r="K2137" i="64" l="1"/>
  <c r="AC2137" i="64"/>
  <c r="AE2137" i="64" l="1"/>
  <c r="L2137" i="64"/>
  <c r="AJ2137" i="64"/>
  <c r="D2137" i="64"/>
  <c r="AQ2137" i="64" s="1"/>
  <c r="H2137" i="64" l="1"/>
  <c r="AH2137" i="64" s="1"/>
  <c r="AI2137" i="64"/>
  <c r="AL2137" i="64" s="1"/>
  <c r="AM2137" i="64" s="1"/>
  <c r="F2137" i="64"/>
  <c r="U2138" i="64" s="1"/>
  <c r="U2139" i="64" s="1"/>
  <c r="U2140" i="64" s="1"/>
  <c r="U2141" i="64" s="1"/>
  <c r="U2142" i="64" s="1"/>
  <c r="I2137" i="64"/>
  <c r="AS2137" i="64"/>
  <c r="Y2138" i="64" l="1"/>
  <c r="M2138" i="64" s="1"/>
  <c r="AW2137" i="64"/>
  <c r="E2137" i="64"/>
  <c r="C2138" i="64" s="1"/>
  <c r="G2138" i="64" s="1"/>
  <c r="AC2138" i="64" s="1"/>
  <c r="V2142" i="64" l="1"/>
  <c r="V2143" i="64" s="1"/>
  <c r="AE2138" i="64"/>
  <c r="AF2138" i="64" s="1"/>
  <c r="AG2140" i="64" s="1"/>
  <c r="D2138" i="64"/>
  <c r="AS2138" i="64" s="1"/>
  <c r="AB2138" i="64"/>
  <c r="J2138" i="64"/>
  <c r="Y2139" i="64" l="1"/>
  <c r="P2140" i="64"/>
  <c r="Q2140" i="64"/>
  <c r="K2138" i="64"/>
  <c r="N2144" i="64"/>
  <c r="O2144" i="64"/>
  <c r="AR2138" i="64" l="1"/>
  <c r="AQ2138" i="64"/>
  <c r="AQ2139" i="64" s="1"/>
  <c r="AQ2140" i="64" s="1"/>
  <c r="AQ2141" i="64" s="1"/>
  <c r="F2138" i="64"/>
  <c r="L2138" i="64"/>
  <c r="AJ2138" i="64"/>
  <c r="H2138" i="64"/>
  <c r="AH2138" i="64" l="1"/>
  <c r="I2138" i="64"/>
  <c r="AI2138" i="64"/>
  <c r="AW2138" i="64"/>
  <c r="AK2138" i="64" l="1"/>
  <c r="M2139" i="64" s="1"/>
  <c r="AA2139" i="64"/>
  <c r="E2138" i="64"/>
  <c r="C2139" i="64" s="1"/>
  <c r="G2139" i="64" s="1"/>
  <c r="AC2139" i="64" l="1"/>
  <c r="D2139" i="64"/>
  <c r="AB2139" i="64"/>
  <c r="J2139" i="64"/>
  <c r="AA2140" i="64"/>
  <c r="AS2139" i="64" l="1"/>
  <c r="AE2139" i="64"/>
  <c r="K2139" i="64"/>
  <c r="AR2139" i="64" s="1"/>
  <c r="AR2140" i="64" s="1"/>
  <c r="AR2141" i="64" s="1"/>
  <c r="AA2141" i="64"/>
  <c r="T2139" i="64" l="1"/>
  <c r="AV2140" i="64" s="1"/>
  <c r="AV2141" i="64" s="1"/>
  <c r="AV2142" i="64" s="1"/>
  <c r="AV2143" i="64" s="1"/>
  <c r="AV2144" i="64" s="1"/>
  <c r="L2139" i="64"/>
  <c r="AJ2139" i="64"/>
  <c r="H2139" i="64"/>
  <c r="AA2142" i="64"/>
  <c r="Y2140" i="64"/>
  <c r="M2140" i="64" s="1"/>
  <c r="F2139" i="64"/>
  <c r="AB2140" i="64" l="1"/>
  <c r="AA2143" i="64"/>
  <c r="AH2139" i="64"/>
  <c r="AI2139" i="64"/>
  <c r="I2139" i="64"/>
  <c r="AW2139" i="64"/>
  <c r="E2139" i="64" l="1"/>
  <c r="C2140" i="64" l="1"/>
  <c r="G2140" i="64" s="1"/>
  <c r="J2140" i="64"/>
  <c r="D2140" i="64"/>
  <c r="K2140" i="64" l="1"/>
  <c r="X2141" i="64" s="1"/>
  <c r="X2142" i="64" s="1"/>
  <c r="X2143" i="64" s="1"/>
  <c r="X2144" i="64" s="1"/>
  <c r="X2145" i="64" s="1"/>
  <c r="AC2140" i="64"/>
  <c r="AS2140" i="64"/>
  <c r="AE2140" i="64" l="1"/>
  <c r="Y2141" i="64"/>
  <c r="M2141" i="64" s="1"/>
  <c r="AW2140" i="64"/>
  <c r="AJ2140" i="64"/>
  <c r="L2140" i="64"/>
  <c r="H2140" i="64"/>
  <c r="F2140" i="64"/>
  <c r="I2140" i="64" l="1"/>
  <c r="AH2140" i="64"/>
  <c r="AI2140" i="64"/>
  <c r="E2140" i="64" l="1"/>
  <c r="C2141" i="64" l="1"/>
  <c r="G2141" i="64" s="1"/>
  <c r="W2141" i="64" s="1"/>
  <c r="W2142" i="64" s="1"/>
  <c r="W2143" i="64" s="1"/>
  <c r="W2144" i="64" s="1"/>
  <c r="D2141" i="64"/>
  <c r="J2141" i="64"/>
  <c r="K2141" i="64" l="1"/>
  <c r="F2141" i="64" s="1"/>
  <c r="AN2147" i="64"/>
  <c r="T2147" i="64" s="1"/>
  <c r="T2148" i="64" s="1"/>
  <c r="AC2141" i="64"/>
  <c r="AS2141" i="64"/>
  <c r="Y2142" i="64" l="1"/>
  <c r="AW2141" i="64"/>
  <c r="AB2141" i="64"/>
  <c r="AE2141" i="64"/>
  <c r="L2141" i="64"/>
  <c r="AJ2141" i="64"/>
  <c r="H2141" i="64"/>
  <c r="AR2142" i="64" s="1"/>
  <c r="M2142" i="64" l="1"/>
  <c r="AO2142" i="64"/>
  <c r="Z2145" i="64"/>
  <c r="AU2145" i="64"/>
  <c r="AT2145" i="64"/>
  <c r="AP2142" i="64"/>
  <c r="AH2141" i="64"/>
  <c r="AI2141" i="64"/>
  <c r="I2141" i="64"/>
  <c r="R2143" i="64" l="1"/>
  <c r="R2144" i="64" s="1"/>
  <c r="R2145" i="64" s="1"/>
  <c r="R2146" i="64" s="1"/>
  <c r="R2147" i="64" s="1"/>
  <c r="E2141" i="64"/>
  <c r="C2142" i="64" s="1"/>
  <c r="G2142" i="64" s="1"/>
  <c r="AB2142" i="64"/>
  <c r="S2147" i="64" l="1"/>
  <c r="S2148" i="64" s="1"/>
  <c r="AC2142" i="64"/>
  <c r="J2142" i="64"/>
  <c r="AE2142" i="64" l="1"/>
  <c r="K2142" i="64"/>
  <c r="AJ2142" i="64" l="1"/>
  <c r="L2142" i="64"/>
  <c r="D2142" i="64"/>
  <c r="AQ2142" i="64" s="1"/>
  <c r="F2142" i="64" l="1"/>
  <c r="U2143" i="64" s="1"/>
  <c r="U2144" i="64" s="1"/>
  <c r="U2145" i="64" s="1"/>
  <c r="U2146" i="64" s="1"/>
  <c r="U2147" i="64" s="1"/>
  <c r="I2142" i="64"/>
  <c r="AS2142" i="64"/>
  <c r="H2142" i="64"/>
  <c r="AI2142" i="64"/>
  <c r="AL2142" i="64" s="1"/>
  <c r="AM2142" i="64" s="1"/>
  <c r="AH2142" i="64" l="1"/>
  <c r="Y2143" i="64"/>
  <c r="M2143" i="64" s="1"/>
  <c r="AW2142" i="64"/>
  <c r="E2142" i="64"/>
  <c r="C2143" i="64" s="1"/>
  <c r="G2143" i="64" s="1"/>
  <c r="AC2143" i="64" s="1"/>
  <c r="AE2143" i="64" l="1"/>
  <c r="AF2143" i="64" s="1"/>
  <c r="AG2145" i="64" s="1"/>
  <c r="D2143" i="64"/>
  <c r="AB2143" i="64"/>
  <c r="J2143" i="64"/>
  <c r="V2147" i="64"/>
  <c r="V2148" i="64" s="1"/>
  <c r="K2143" i="64" l="1"/>
  <c r="AS2143" i="64"/>
  <c r="N2149" i="64"/>
  <c r="O2149" i="64"/>
  <c r="P2145" i="64"/>
  <c r="Q2145" i="64"/>
  <c r="AQ2143" i="64" l="1"/>
  <c r="AQ2144" i="64" s="1"/>
  <c r="AQ2145" i="64" s="1"/>
  <c r="AQ2146" i="64" s="1"/>
  <c r="F2143" i="64"/>
  <c r="AR2143" i="64"/>
  <c r="Y2144" i="64"/>
  <c r="AJ2143" i="64"/>
  <c r="L2143" i="64"/>
  <c r="H2143" i="64"/>
  <c r="I2143" i="64" l="1"/>
  <c r="AI2143" i="64"/>
  <c r="AW2143" i="64"/>
  <c r="AH2143" i="64"/>
  <c r="AK2143" i="64" l="1"/>
  <c r="AA2144" i="64" s="1"/>
  <c r="AA2145" i="64" s="1"/>
  <c r="M2144" i="64"/>
  <c r="E2143" i="64"/>
  <c r="C2144" i="64" s="1"/>
  <c r="G2144" i="64" s="1"/>
  <c r="AB2144" i="64" l="1"/>
  <c r="J2144" i="64"/>
  <c r="AC2144" i="64"/>
  <c r="D2144" i="64"/>
  <c r="AA2146" i="64"/>
  <c r="AA2147" i="64" l="1"/>
  <c r="K2144" i="64"/>
  <c r="AR2144" i="64" s="1"/>
  <c r="AR2145" i="64" s="1"/>
  <c r="AR2146" i="64" s="1"/>
  <c r="AS2144" i="64"/>
  <c r="AE2144" i="64"/>
  <c r="Y2145" i="64" l="1"/>
  <c r="M2145" i="64" s="1"/>
  <c r="T2144" i="64"/>
  <c r="AV2145" i="64" s="1"/>
  <c r="AV2146" i="64" s="1"/>
  <c r="AV2147" i="64" s="1"/>
  <c r="AV2148" i="64" s="1"/>
  <c r="AV2149" i="64" s="1"/>
  <c r="L2144" i="64"/>
  <c r="H2144" i="64"/>
  <c r="AJ2144" i="64"/>
  <c r="AA2148" i="64"/>
  <c r="F2144" i="64"/>
  <c r="AI2144" i="64" l="1"/>
  <c r="AW2144" i="64"/>
  <c r="AH2144" i="64"/>
  <c r="I2144" i="64"/>
  <c r="AB2145" i="64"/>
  <c r="E2144" i="64" l="1"/>
  <c r="C2145" i="64" l="1"/>
  <c r="G2145" i="64" s="1"/>
  <c r="D2145" i="64"/>
  <c r="J2145" i="64"/>
  <c r="K2145" i="64" l="1"/>
  <c r="X2146" i="64" s="1"/>
  <c r="X2147" i="64" s="1"/>
  <c r="X2148" i="64" s="1"/>
  <c r="X2149" i="64" s="1"/>
  <c r="X2150" i="64" s="1"/>
  <c r="AC2145" i="64"/>
  <c r="AS2145" i="64"/>
  <c r="F2145" i="64" l="1"/>
  <c r="AE2145" i="64"/>
  <c r="Y2146" i="64"/>
  <c r="M2146" i="64" s="1"/>
  <c r="AW2145" i="64"/>
  <c r="AJ2145" i="64"/>
  <c r="H2145" i="64"/>
  <c r="L2145" i="64"/>
  <c r="AH2145" i="64" l="1"/>
  <c r="I2145" i="64"/>
  <c r="AI2145" i="64"/>
  <c r="E2145" i="64" l="1"/>
  <c r="C2146" i="64" l="1"/>
  <c r="G2146" i="64" s="1"/>
  <c r="W2146" i="64" s="1"/>
  <c r="W2147" i="64" s="1"/>
  <c r="W2148" i="64" s="1"/>
  <c r="W2149" i="64" s="1"/>
  <c r="J2146" i="64"/>
  <c r="D2146" i="64"/>
  <c r="K2146" i="64" l="1"/>
  <c r="AN2152" i="64"/>
  <c r="T2152" i="64" s="1"/>
  <c r="T2153" i="64" s="1"/>
  <c r="AC2146" i="64"/>
  <c r="AS2146" i="64"/>
  <c r="AB2146" i="64" l="1"/>
  <c r="Y2147" i="64"/>
  <c r="AW2146" i="64"/>
  <c r="AE2146" i="64"/>
  <c r="H2146" i="64"/>
  <c r="AR2147" i="64" s="1"/>
  <c r="AJ2146" i="64"/>
  <c r="L2146" i="64"/>
  <c r="F2146" i="64"/>
  <c r="M2147" i="64" l="1"/>
  <c r="AO2147" i="64"/>
  <c r="AI2146" i="64"/>
  <c r="I2146" i="64"/>
  <c r="AH2146" i="64"/>
  <c r="AP2147" i="64"/>
  <c r="Z2150" i="64"/>
  <c r="AU2150" i="64"/>
  <c r="AT2150" i="64"/>
  <c r="R2148" i="64" l="1"/>
  <c r="R2149" i="64" s="1"/>
  <c r="R2150" i="64" s="1"/>
  <c r="R2151" i="64" s="1"/>
  <c r="R2152" i="64" s="1"/>
  <c r="E2146" i="64"/>
  <c r="C2147" i="64" s="1"/>
  <c r="G2147" i="64" s="1"/>
  <c r="AB2147" i="64"/>
  <c r="J2147" i="64" l="1"/>
  <c r="K2147" i="64" s="1"/>
  <c r="S2152" i="64"/>
  <c r="S2153" i="64" s="1"/>
  <c r="AC2147" i="64"/>
  <c r="AE2147" i="64" l="1"/>
  <c r="AJ2147" i="64"/>
  <c r="L2147" i="64"/>
  <c r="D2147" i="64"/>
  <c r="AQ2147" i="64" s="1"/>
  <c r="AI2147" i="64" l="1"/>
  <c r="AL2147" i="64" s="1"/>
  <c r="AM2147" i="64" s="1"/>
  <c r="F2147" i="64"/>
  <c r="U2148" i="64" s="1"/>
  <c r="U2149" i="64" s="1"/>
  <c r="U2150" i="64" s="1"/>
  <c r="U2151" i="64" s="1"/>
  <c r="U2152" i="64" s="1"/>
  <c r="I2147" i="64"/>
  <c r="AS2147" i="64"/>
  <c r="H2147" i="64"/>
  <c r="AH2147" i="64" l="1"/>
  <c r="Y2148" i="64"/>
  <c r="M2148" i="64" s="1"/>
  <c r="AW2147" i="64"/>
  <c r="E2147" i="64"/>
  <c r="C2148" i="64" s="1"/>
  <c r="G2148" i="64" s="1"/>
  <c r="AC2148" i="64" s="1"/>
  <c r="D2148" i="64" l="1"/>
  <c r="AB2148" i="64"/>
  <c r="J2148" i="64"/>
  <c r="AE2148" i="64"/>
  <c r="AF2148" i="64" s="1"/>
  <c r="AG2150" i="64" s="1"/>
  <c r="V2152" i="64"/>
  <c r="V2153" i="64" s="1"/>
  <c r="Q2150" i="64" l="1"/>
  <c r="P2150" i="64"/>
  <c r="K2148" i="64"/>
  <c r="AS2148" i="64"/>
  <c r="N2154" i="64"/>
  <c r="O2154" i="64"/>
  <c r="AQ2148" i="64" l="1"/>
  <c r="AQ2149" i="64" s="1"/>
  <c r="AQ2150" i="64" s="1"/>
  <c r="AQ2151" i="64" s="1"/>
  <c r="AR2148" i="64"/>
  <c r="F2148" i="64"/>
  <c r="Y2149" i="64"/>
  <c r="L2148" i="64"/>
  <c r="AJ2148" i="64"/>
  <c r="H2148" i="64"/>
  <c r="AW2148" i="64" l="1"/>
  <c r="AI2148" i="64"/>
  <c r="I2148" i="64"/>
  <c r="AH2148" i="64"/>
  <c r="AK2148" i="64" l="1"/>
  <c r="AA2149" i="64" s="1"/>
  <c r="AA2150" i="64" s="1"/>
  <c r="M2149" i="64"/>
  <c r="E2148" i="64"/>
  <c r="C2149" i="64" s="1"/>
  <c r="G2149" i="64" s="1"/>
  <c r="AB2149" i="64" l="1"/>
  <c r="J2149" i="64"/>
  <c r="K2149" i="64" s="1"/>
  <c r="AR2149" i="64" s="1"/>
  <c r="AR2150" i="64" s="1"/>
  <c r="AR2151" i="64" s="1"/>
  <c r="D2149" i="64"/>
  <c r="AS2149" i="64" s="1"/>
  <c r="AA2151" i="64"/>
  <c r="AC2149" i="64"/>
  <c r="F2149" i="64" l="1"/>
  <c r="AE2149" i="64"/>
  <c r="Y2150" i="64"/>
  <c r="M2150" i="64" s="1"/>
  <c r="AA2152" i="64"/>
  <c r="T2149" i="64"/>
  <c r="AV2150" i="64" s="1"/>
  <c r="AV2151" i="64" s="1"/>
  <c r="AV2152" i="64" s="1"/>
  <c r="AV2153" i="64" s="1"/>
  <c r="AV2154" i="64" s="1"/>
  <c r="H2149" i="64"/>
  <c r="AJ2149" i="64"/>
  <c r="L2149" i="64"/>
  <c r="AH2149" i="64" l="1"/>
  <c r="AB2150" i="64"/>
  <c r="AW2149" i="64"/>
  <c r="AA2153" i="64"/>
  <c r="I2149" i="64"/>
  <c r="AI2149" i="64"/>
  <c r="E2149" i="64" l="1"/>
  <c r="C2150" i="64" l="1"/>
  <c r="G2150" i="64" s="1"/>
  <c r="D2150" i="64"/>
  <c r="J2150" i="64"/>
  <c r="K2150" i="64" l="1"/>
  <c r="X2151" i="64" s="1"/>
  <c r="X2152" i="64" s="1"/>
  <c r="X2153" i="64" s="1"/>
  <c r="X2154" i="64" s="1"/>
  <c r="X2155" i="64" s="1"/>
  <c r="AC2150" i="64"/>
  <c r="AS2150" i="64"/>
  <c r="Y2151" i="64" l="1"/>
  <c r="M2151" i="64" s="1"/>
  <c r="AW2150" i="64"/>
  <c r="L2150" i="64"/>
  <c r="H2150" i="64"/>
  <c r="AJ2150" i="64"/>
  <c r="AE2150" i="64"/>
  <c r="F2150" i="64"/>
  <c r="AI2150" i="64" l="1"/>
  <c r="I2150" i="64"/>
  <c r="AH2150" i="64"/>
  <c r="E2150" i="64" l="1"/>
  <c r="C2151" i="64" l="1"/>
  <c r="G2151" i="64" s="1"/>
  <c r="W2151" i="64" s="1"/>
  <c r="W2152" i="64" s="1"/>
  <c r="W2153" i="64" s="1"/>
  <c r="W2154" i="64" s="1"/>
  <c r="D2151" i="64"/>
  <c r="J2151" i="64"/>
  <c r="K2151" i="64" l="1"/>
  <c r="F2151" i="64" s="1"/>
  <c r="AN2157" i="64"/>
  <c r="T2157" i="64" s="1"/>
  <c r="T2158" i="64" s="1"/>
  <c r="AS2151" i="64"/>
  <c r="AC2151" i="64"/>
  <c r="AB2151" i="64" l="1"/>
  <c r="AE2151" i="64"/>
  <c r="Y2152" i="64"/>
  <c r="AW2151" i="64"/>
  <c r="AJ2151" i="64"/>
  <c r="H2151" i="64"/>
  <c r="AR2152" i="64" s="1"/>
  <c r="L2151" i="64"/>
  <c r="M2152" i="64" l="1"/>
  <c r="AO2152" i="64"/>
  <c r="I2151" i="64"/>
  <c r="AH2151" i="64"/>
  <c r="AP2152" i="64"/>
  <c r="AU2155" i="64"/>
  <c r="AT2155" i="64"/>
  <c r="Z2155" i="64"/>
  <c r="AI2151" i="64"/>
  <c r="AB2152" i="64" l="1"/>
  <c r="R2153" i="64"/>
  <c r="R2154" i="64" s="1"/>
  <c r="R2155" i="64" s="1"/>
  <c r="R2156" i="64" s="1"/>
  <c r="R2157" i="64" s="1"/>
  <c r="E2151" i="64"/>
  <c r="S2157" i="64" l="1"/>
  <c r="S2158" i="64" s="1"/>
  <c r="C2152" i="64"/>
  <c r="G2152" i="64" s="1"/>
  <c r="J2152" i="64"/>
  <c r="AC2152" i="64" l="1"/>
  <c r="K2152" i="64"/>
  <c r="L2152" i="64" l="1"/>
  <c r="AJ2152" i="64"/>
  <c r="D2152" i="64"/>
  <c r="AQ2152" i="64" s="1"/>
  <c r="AE2152" i="64"/>
  <c r="F2152" i="64" l="1"/>
  <c r="U2153" i="64" s="1"/>
  <c r="U2154" i="64" s="1"/>
  <c r="U2155" i="64" s="1"/>
  <c r="U2156" i="64" s="1"/>
  <c r="U2157" i="64" s="1"/>
  <c r="I2152" i="64"/>
  <c r="AS2152" i="64"/>
  <c r="AI2152" i="64"/>
  <c r="AL2152" i="64" s="1"/>
  <c r="AM2152" i="64" s="1"/>
  <c r="H2152" i="64"/>
  <c r="AH2152" i="64" l="1"/>
  <c r="Y2153" i="64"/>
  <c r="M2153" i="64" s="1"/>
  <c r="AW2152" i="64"/>
  <c r="E2152" i="64"/>
  <c r="C2153" i="64" s="1"/>
  <c r="G2153" i="64" s="1"/>
  <c r="AC2153" i="64" s="1"/>
  <c r="V2157" i="64" l="1"/>
  <c r="V2158" i="64" s="1"/>
  <c r="D2153" i="64"/>
  <c r="AB2153" i="64"/>
  <c r="J2153" i="64"/>
  <c r="AE2153" i="64"/>
  <c r="AF2153" i="64" s="1"/>
  <c r="AG2155" i="64" s="1"/>
  <c r="Q2155" i="64" l="1"/>
  <c r="P2155" i="64"/>
  <c r="K2153" i="64"/>
  <c r="AS2153" i="64"/>
  <c r="N2159" i="64"/>
  <c r="O2159" i="64"/>
  <c r="AR2153" i="64" l="1"/>
  <c r="AQ2153" i="64"/>
  <c r="AQ2154" i="64" s="1"/>
  <c r="AQ2155" i="64" s="1"/>
  <c r="AQ2156" i="64" s="1"/>
  <c r="F2153" i="64"/>
  <c r="Y2154" i="64"/>
  <c r="L2153" i="64"/>
  <c r="AJ2153" i="64"/>
  <c r="H2153" i="64"/>
  <c r="AW2153" i="64" l="1"/>
  <c r="AH2153" i="64"/>
  <c r="AI2153" i="64"/>
  <c r="I2153" i="64"/>
  <c r="AK2153" i="64" l="1"/>
  <c r="AA2154" i="64" s="1"/>
  <c r="AA2155" i="64" s="1"/>
  <c r="M2154" i="64"/>
  <c r="E2153" i="64"/>
  <c r="C2154" i="64" s="1"/>
  <c r="G2154" i="64" s="1"/>
  <c r="AB2154" i="64" l="1"/>
  <c r="J2154" i="64"/>
  <c r="K2154" i="64" s="1"/>
  <c r="AR2154" i="64" s="1"/>
  <c r="AR2155" i="64" s="1"/>
  <c r="AR2156" i="64" s="1"/>
  <c r="D2154" i="64"/>
  <c r="AS2154" i="64" s="1"/>
  <c r="AA2156" i="64"/>
  <c r="AC2154" i="64"/>
  <c r="F2154" i="64" l="1"/>
  <c r="AE2154" i="64"/>
  <c r="Y2155" i="64"/>
  <c r="M2155" i="64" s="1"/>
  <c r="AA2157" i="64"/>
  <c r="T2154" i="64"/>
  <c r="AV2155" i="64" s="1"/>
  <c r="AV2156" i="64" s="1"/>
  <c r="AV2157" i="64" s="1"/>
  <c r="AV2158" i="64" s="1"/>
  <c r="AV2159" i="64" s="1"/>
  <c r="H2154" i="64"/>
  <c r="AJ2154" i="64"/>
  <c r="L2154" i="64"/>
  <c r="AW2154" i="64" l="1"/>
  <c r="AB2155" i="64"/>
  <c r="I2154" i="64"/>
  <c r="AI2154" i="64"/>
  <c r="AA2158" i="64"/>
  <c r="AH2154" i="64"/>
  <c r="E2154" i="64" l="1"/>
  <c r="C2155" i="64" l="1"/>
  <c r="G2155" i="64" s="1"/>
  <c r="D2155" i="64"/>
  <c r="J2155" i="64"/>
  <c r="K2155" i="64" l="1"/>
  <c r="X2156" i="64" s="1"/>
  <c r="X2157" i="64" s="1"/>
  <c r="X2158" i="64" s="1"/>
  <c r="X2159" i="64" s="1"/>
  <c r="X2160" i="64" s="1"/>
  <c r="AC2155" i="64"/>
  <c r="AS2155" i="64"/>
  <c r="Y2156" i="64" l="1"/>
  <c r="M2156" i="64" s="1"/>
  <c r="AW2155" i="64"/>
  <c r="AE2155" i="64"/>
  <c r="AJ2155" i="64"/>
  <c r="H2155" i="64"/>
  <c r="L2155" i="64"/>
  <c r="F2155" i="64"/>
  <c r="I2155" i="64" l="1"/>
  <c r="AH2155" i="64"/>
  <c r="AI2155" i="64"/>
  <c r="E2155" i="64" l="1"/>
  <c r="C2156" i="64" l="1"/>
  <c r="G2156" i="64" s="1"/>
  <c r="W2156" i="64" s="1"/>
  <c r="W2157" i="64" s="1"/>
  <c r="W2158" i="64" s="1"/>
  <c r="W2159" i="64" s="1"/>
  <c r="D2156" i="64"/>
  <c r="J2156" i="64"/>
  <c r="K2156" i="64" l="1"/>
  <c r="F2156" i="64" s="1"/>
  <c r="AN2162" i="64"/>
  <c r="T2162" i="64" s="1"/>
  <c r="T2163" i="64" s="1"/>
  <c r="AS2156" i="64"/>
  <c r="AC2156" i="64"/>
  <c r="AB2156" i="64" l="1"/>
  <c r="AE2156" i="64"/>
  <c r="Y2157" i="64"/>
  <c r="AW2156" i="64"/>
  <c r="L2156" i="64"/>
  <c r="AJ2156" i="64"/>
  <c r="H2156" i="64"/>
  <c r="AR2157" i="64" s="1"/>
  <c r="M2157" i="64" l="1"/>
  <c r="AO2157" i="64"/>
  <c r="AH2156" i="64"/>
  <c r="AP2157" i="64"/>
  <c r="AI2156" i="64"/>
  <c r="AU2160" i="64"/>
  <c r="AT2160" i="64"/>
  <c r="Z2160" i="64"/>
  <c r="I2156" i="64"/>
  <c r="AB2157" i="64" l="1"/>
  <c r="R2158" i="64"/>
  <c r="R2159" i="64" s="1"/>
  <c r="R2160" i="64" s="1"/>
  <c r="R2161" i="64" s="1"/>
  <c r="S2162" i="64" s="1"/>
  <c r="S2163" i="64" s="1"/>
  <c r="E2156" i="64"/>
  <c r="R2162" i="64" l="1"/>
  <c r="C2157" i="64"/>
  <c r="G2157" i="64" s="1"/>
  <c r="J2157" i="64"/>
  <c r="AC2157" i="64" l="1"/>
  <c r="K2157" i="64"/>
  <c r="AJ2157" i="64" l="1"/>
  <c r="L2157" i="64"/>
  <c r="D2157" i="64"/>
  <c r="AQ2157" i="64" s="1"/>
  <c r="AE2157" i="64"/>
  <c r="F2157" i="64" l="1"/>
  <c r="U2158" i="64" s="1"/>
  <c r="U2159" i="64" s="1"/>
  <c r="U2160" i="64" s="1"/>
  <c r="U2161" i="64" s="1"/>
  <c r="U2162" i="64" s="1"/>
  <c r="I2157" i="64"/>
  <c r="AS2157" i="64"/>
  <c r="H2157" i="64"/>
  <c r="AI2157" i="64"/>
  <c r="AL2157" i="64" s="1"/>
  <c r="AM2157" i="64" s="1"/>
  <c r="AH2157" i="64" l="1"/>
  <c r="Y2158" i="64"/>
  <c r="M2158" i="64" s="1"/>
  <c r="AW2157" i="64"/>
  <c r="E2157" i="64"/>
  <c r="C2158" i="64" s="1"/>
  <c r="G2158" i="64" s="1"/>
  <c r="AC2158" i="64" s="1"/>
  <c r="V2162" i="64" l="1"/>
  <c r="V2163" i="64" s="1"/>
  <c r="AB2158" i="64"/>
  <c r="D2158" i="64"/>
  <c r="J2158" i="64"/>
  <c r="AE2158" i="64"/>
  <c r="AF2158" i="64" s="1"/>
  <c r="AG2160" i="64" s="1"/>
  <c r="P2160" i="64" l="1"/>
  <c r="Q2160" i="64"/>
  <c r="K2158" i="64"/>
  <c r="AS2158" i="64"/>
  <c r="N2164" i="64"/>
  <c r="O2164" i="64"/>
  <c r="AQ2158" i="64" l="1"/>
  <c r="AQ2159" i="64" s="1"/>
  <c r="AQ2160" i="64" s="1"/>
  <c r="AQ2161" i="64" s="1"/>
  <c r="AR2158" i="64"/>
  <c r="Y2159" i="64"/>
  <c r="L2158" i="64"/>
  <c r="AJ2158" i="64"/>
  <c r="H2158" i="64"/>
  <c r="F2158" i="64"/>
  <c r="I2158" i="64" l="1"/>
  <c r="AW2158" i="64"/>
  <c r="AH2158" i="64"/>
  <c r="AI2158" i="64"/>
  <c r="AK2158" i="64" l="1"/>
  <c r="AA2159" i="64" s="1"/>
  <c r="AA2160" i="64" s="1"/>
  <c r="M2159" i="64"/>
  <c r="E2158" i="64"/>
  <c r="C2159" i="64" s="1"/>
  <c r="G2159" i="64" s="1"/>
  <c r="D2159" i="64" l="1"/>
  <c r="AS2159" i="64" s="1"/>
  <c r="AB2159" i="64"/>
  <c r="J2159" i="64"/>
  <c r="AC2159" i="64"/>
  <c r="AA2161" i="64"/>
  <c r="AE2159" i="64" l="1"/>
  <c r="K2159" i="64"/>
  <c r="AR2159" i="64" s="1"/>
  <c r="AR2160" i="64" s="1"/>
  <c r="AR2161" i="64" s="1"/>
  <c r="Y2160" i="64"/>
  <c r="M2160" i="64" s="1"/>
  <c r="AA2162" i="64"/>
  <c r="F2159" i="64" l="1"/>
  <c r="AB2160" i="64"/>
  <c r="T2159" i="64"/>
  <c r="AV2160" i="64" s="1"/>
  <c r="AV2161" i="64" s="1"/>
  <c r="AV2162" i="64" s="1"/>
  <c r="AV2163" i="64" s="1"/>
  <c r="AV2164" i="64" s="1"/>
  <c r="L2159" i="64"/>
  <c r="H2159" i="64"/>
  <c r="AJ2159" i="64"/>
  <c r="AA2163" i="64"/>
  <c r="AW2159" i="64" l="1"/>
  <c r="I2159" i="64"/>
  <c r="AH2159" i="64"/>
  <c r="AI2159" i="64"/>
  <c r="E2159" i="64" l="1"/>
  <c r="C2160" i="64" l="1"/>
  <c r="G2160" i="64" s="1"/>
  <c r="J2160" i="64"/>
  <c r="D2160" i="64"/>
  <c r="K2160" i="64" l="1"/>
  <c r="X2161" i="64" s="1"/>
  <c r="X2162" i="64" s="1"/>
  <c r="X2163" i="64" s="1"/>
  <c r="X2164" i="64" s="1"/>
  <c r="X2165" i="64" s="1"/>
  <c r="AC2160" i="64"/>
  <c r="AS2160" i="64"/>
  <c r="AE2160" i="64" l="1"/>
  <c r="Y2161" i="64"/>
  <c r="M2161" i="64" s="1"/>
  <c r="AW2160" i="64"/>
  <c r="H2160" i="64"/>
  <c r="L2160" i="64"/>
  <c r="AJ2160" i="64"/>
  <c r="F2160" i="64"/>
  <c r="AI2160" i="64" l="1"/>
  <c r="I2160" i="64"/>
  <c r="AH2160" i="64"/>
  <c r="E2160" i="64" l="1"/>
  <c r="C2161" i="64" l="1"/>
  <c r="G2161" i="64" s="1"/>
  <c r="W2161" i="64" s="1"/>
  <c r="W2162" i="64" s="1"/>
  <c r="W2163" i="64" s="1"/>
  <c r="W2164" i="64" s="1"/>
  <c r="D2161" i="64"/>
  <c r="J2161" i="64"/>
  <c r="K2161" i="64" l="1"/>
  <c r="F2161" i="64" s="1"/>
  <c r="AN2167" i="64"/>
  <c r="T2167" i="64" s="1"/>
  <c r="T2168" i="64" s="1"/>
  <c r="AC2161" i="64"/>
  <c r="AS2161" i="64"/>
  <c r="AE2161" i="64" l="1"/>
  <c r="Y2162" i="64"/>
  <c r="AW2161" i="64"/>
  <c r="AB2161" i="64"/>
  <c r="AJ2161" i="64"/>
  <c r="H2161" i="64"/>
  <c r="AR2162" i="64" s="1"/>
  <c r="L2161" i="64"/>
  <c r="M2162" i="64" l="1"/>
  <c r="AO2162" i="64"/>
  <c r="AT2165" i="64"/>
  <c r="Z2165" i="64"/>
  <c r="AU2165" i="64"/>
  <c r="I2161" i="64"/>
  <c r="AH2161" i="64"/>
  <c r="AP2162" i="64"/>
  <c r="AI2161" i="64"/>
  <c r="AB2162" i="64" l="1"/>
  <c r="R2163" i="64"/>
  <c r="R2164" i="64" s="1"/>
  <c r="R2165" i="64" s="1"/>
  <c r="R2166" i="64" s="1"/>
  <c r="R2167" i="64" s="1"/>
  <c r="E2161" i="64"/>
  <c r="S2167" i="64" l="1"/>
  <c r="S2168" i="64" s="1"/>
  <c r="C2162" i="64"/>
  <c r="G2162" i="64" s="1"/>
  <c r="J2162" i="64"/>
  <c r="K2162" i="64" l="1"/>
  <c r="AC2162" i="64"/>
  <c r="AE2162" i="64" l="1"/>
  <c r="L2162" i="64"/>
  <c r="AJ2162" i="64"/>
  <c r="D2162" i="64"/>
  <c r="AQ2162" i="64" s="1"/>
  <c r="F2162" i="64" l="1"/>
  <c r="U2163" i="64" s="1"/>
  <c r="U2164" i="64" s="1"/>
  <c r="U2165" i="64" s="1"/>
  <c r="U2166" i="64" s="1"/>
  <c r="U2167" i="64" s="1"/>
  <c r="AS2162" i="64"/>
  <c r="I2162" i="64"/>
  <c r="AI2162" i="64"/>
  <c r="AL2162" i="64" s="1"/>
  <c r="AM2162" i="64" s="1"/>
  <c r="H2162" i="64"/>
  <c r="AH2162" i="64" l="1"/>
  <c r="E2162" i="64"/>
  <c r="C2163" i="64" s="1"/>
  <c r="G2163" i="64" s="1"/>
  <c r="AC2163" i="64" s="1"/>
  <c r="Y2163" i="64"/>
  <c r="M2163" i="64" s="1"/>
  <c r="AW2162" i="64"/>
  <c r="AE2163" i="64" l="1"/>
  <c r="AF2163" i="64" s="1"/>
  <c r="AG2165" i="64" s="1"/>
  <c r="AB2163" i="64"/>
  <c r="D2163" i="64"/>
  <c r="AS2163" i="64" s="1"/>
  <c r="J2163" i="64"/>
  <c r="V2167" i="64"/>
  <c r="V2168" i="64" s="1"/>
  <c r="Y2164" i="64" l="1"/>
  <c r="K2163" i="64"/>
  <c r="N2169" i="64"/>
  <c r="O2169" i="64"/>
  <c r="Q2165" i="64"/>
  <c r="P2165" i="64"/>
  <c r="AR2163" i="64" l="1"/>
  <c r="AQ2163" i="64"/>
  <c r="AQ2164" i="64" s="1"/>
  <c r="AQ2165" i="64" s="1"/>
  <c r="AQ2166" i="64" s="1"/>
  <c r="F2163" i="64"/>
  <c r="AJ2163" i="64"/>
  <c r="L2163" i="64"/>
  <c r="H2163" i="64"/>
  <c r="AH2163" i="64" l="1"/>
  <c r="I2163" i="64"/>
  <c r="AI2163" i="64"/>
  <c r="AW2163" i="64"/>
  <c r="AK2163" i="64" l="1"/>
  <c r="M2164" i="64" s="1"/>
  <c r="AA2164" i="64"/>
  <c r="E2163" i="64"/>
  <c r="C2164" i="64" s="1"/>
  <c r="G2164" i="64" s="1"/>
  <c r="AB2164" i="64" l="1"/>
  <c r="D2164" i="64"/>
  <c r="AS2164" i="64" s="1"/>
  <c r="J2164" i="64"/>
  <c r="AC2164" i="64"/>
  <c r="AA2165" i="64"/>
  <c r="Y2165" i="64" l="1"/>
  <c r="M2165" i="64" s="1"/>
  <c r="AA2166" i="64"/>
  <c r="K2164" i="64"/>
  <c r="AR2164" i="64" s="1"/>
  <c r="AR2165" i="64" s="1"/>
  <c r="AR2166" i="64" s="1"/>
  <c r="AE2164" i="64"/>
  <c r="AA2167" i="64" l="1"/>
  <c r="T2164" i="64"/>
  <c r="AV2165" i="64" s="1"/>
  <c r="AV2166" i="64" s="1"/>
  <c r="AV2167" i="64" s="1"/>
  <c r="AV2168" i="64" s="1"/>
  <c r="AV2169" i="64" s="1"/>
  <c r="L2164" i="64"/>
  <c r="AJ2164" i="64"/>
  <c r="H2164" i="64"/>
  <c r="F2164" i="64"/>
  <c r="AB2165" i="64"/>
  <c r="AI2164" i="64" l="1"/>
  <c r="I2164" i="64"/>
  <c r="AW2164" i="64"/>
  <c r="AA2168" i="64"/>
  <c r="AH2164" i="64"/>
  <c r="E2164" i="64" l="1"/>
  <c r="C2165" i="64" l="1"/>
  <c r="G2165" i="64" s="1"/>
  <c r="D2165" i="64"/>
  <c r="J2165" i="64"/>
  <c r="K2165" i="64" l="1"/>
  <c r="X2166" i="64" s="1"/>
  <c r="X2167" i="64" s="1"/>
  <c r="X2168" i="64" s="1"/>
  <c r="X2169" i="64" s="1"/>
  <c r="X2170" i="64" s="1"/>
  <c r="AS2165" i="64"/>
  <c r="AC2165" i="64"/>
  <c r="Y2166" i="64" l="1"/>
  <c r="M2166" i="64" s="1"/>
  <c r="AW2165" i="64"/>
  <c r="AE2165" i="64"/>
  <c r="AJ2165" i="64"/>
  <c r="H2165" i="64"/>
  <c r="L2165" i="64"/>
  <c r="F2165" i="64"/>
  <c r="I2165" i="64" l="1"/>
  <c r="AH2165" i="64"/>
  <c r="AI2165" i="64"/>
  <c r="E2165" i="64" l="1"/>
  <c r="C2166" i="64" l="1"/>
  <c r="G2166" i="64" s="1"/>
  <c r="W2166" i="64" s="1"/>
  <c r="W2167" i="64" s="1"/>
  <c r="W2168" i="64" s="1"/>
  <c r="W2169" i="64" s="1"/>
  <c r="D2166" i="64"/>
  <c r="J2166" i="64"/>
  <c r="K2166" i="64" l="1"/>
  <c r="F2166" i="64" s="1"/>
  <c r="AN2172" i="64"/>
  <c r="T2172" i="64" s="1"/>
  <c r="T2173" i="64" s="1"/>
  <c r="AS2166" i="64"/>
  <c r="AC2166" i="64"/>
  <c r="AB2166" i="64" l="1"/>
  <c r="AE2166" i="64"/>
  <c r="Y2167" i="64"/>
  <c r="AW2166" i="64"/>
  <c r="L2166" i="64"/>
  <c r="H2166" i="64"/>
  <c r="AR2167" i="64" s="1"/>
  <c r="AJ2166" i="64"/>
  <c r="M2167" i="64" l="1"/>
  <c r="AO2167" i="64"/>
  <c r="AI2166" i="64"/>
  <c r="AP2167" i="64"/>
  <c r="AH2166" i="64"/>
  <c r="Z2170" i="64"/>
  <c r="AT2170" i="64"/>
  <c r="AU2170" i="64"/>
  <c r="I2166" i="64"/>
  <c r="R2168" i="64" l="1"/>
  <c r="R2169" i="64" s="1"/>
  <c r="R2170" i="64" s="1"/>
  <c r="R2171" i="64" s="1"/>
  <c r="S2172" i="64" s="1"/>
  <c r="S2173" i="64" s="1"/>
  <c r="AB2167" i="64"/>
  <c r="E2166" i="64"/>
  <c r="R2172" i="64" l="1"/>
  <c r="C2167" i="64"/>
  <c r="G2167" i="64" s="1"/>
  <c r="J2167" i="64"/>
  <c r="AC2167" i="64" l="1"/>
  <c r="K2167" i="64"/>
  <c r="AJ2167" i="64" l="1"/>
  <c r="L2167" i="64"/>
  <c r="D2167" i="64"/>
  <c r="AQ2167" i="64" s="1"/>
  <c r="AE2167" i="64"/>
  <c r="F2167" i="64" l="1"/>
  <c r="U2168" i="64" s="1"/>
  <c r="U2169" i="64" s="1"/>
  <c r="U2170" i="64" s="1"/>
  <c r="U2171" i="64" s="1"/>
  <c r="U2172" i="64" s="1"/>
  <c r="AS2167" i="64"/>
  <c r="I2167" i="64"/>
  <c r="H2167" i="64"/>
  <c r="AI2167" i="64"/>
  <c r="AL2167" i="64" s="1"/>
  <c r="AM2167" i="64" s="1"/>
  <c r="E2167" i="64" l="1"/>
  <c r="C2168" i="64" s="1"/>
  <c r="G2168" i="64" s="1"/>
  <c r="AC2168" i="64" s="1"/>
  <c r="AH2167" i="64"/>
  <c r="Y2168" i="64"/>
  <c r="M2168" i="64" s="1"/>
  <c r="AW2167" i="64"/>
  <c r="D2168" i="64" l="1"/>
  <c r="AB2168" i="64"/>
  <c r="J2168" i="64"/>
  <c r="V2172" i="64"/>
  <c r="V2173" i="64" s="1"/>
  <c r="AE2168" i="64"/>
  <c r="AF2168" i="64" s="1"/>
  <c r="AG2170" i="64" s="1"/>
  <c r="Q2170" i="64" l="1"/>
  <c r="P2170" i="64"/>
  <c r="N2174" i="64"/>
  <c r="O2174" i="64"/>
  <c r="AS2168" i="64"/>
  <c r="K2168" i="64"/>
  <c r="AR2168" i="64" l="1"/>
  <c r="AQ2168" i="64"/>
  <c r="AQ2169" i="64" s="1"/>
  <c r="AQ2170" i="64" s="1"/>
  <c r="AQ2171" i="64" s="1"/>
  <c r="F2168" i="64"/>
  <c r="Y2169" i="64"/>
  <c r="AJ2168" i="64"/>
  <c r="L2168" i="64"/>
  <c r="H2168" i="64"/>
  <c r="AH2168" i="64" l="1"/>
  <c r="I2168" i="64"/>
  <c r="AI2168" i="64"/>
  <c r="AW2168" i="64"/>
  <c r="AK2168" i="64" l="1"/>
  <c r="AA2169" i="64" s="1"/>
  <c r="AA2170" i="64" s="1"/>
  <c r="M2169" i="64"/>
  <c r="E2168" i="64"/>
  <c r="C2169" i="64" s="1"/>
  <c r="G2169" i="64" s="1"/>
  <c r="AB2169" i="64" l="1"/>
  <c r="D2169" i="64"/>
  <c r="J2169" i="64"/>
  <c r="AA2171" i="64"/>
  <c r="AC2169" i="64"/>
  <c r="AE2169" i="64" l="1"/>
  <c r="K2169" i="64"/>
  <c r="AR2169" i="64" s="1"/>
  <c r="AR2170" i="64" s="1"/>
  <c r="AR2171" i="64" s="1"/>
  <c r="AA2172" i="64"/>
  <c r="AS2169" i="64"/>
  <c r="AA2173" i="64" l="1"/>
  <c r="Y2170" i="64"/>
  <c r="M2170" i="64" s="1"/>
  <c r="T2169" i="64"/>
  <c r="AV2170" i="64" s="1"/>
  <c r="AV2171" i="64" s="1"/>
  <c r="AV2172" i="64" s="1"/>
  <c r="AV2173" i="64" s="1"/>
  <c r="AV2174" i="64" s="1"/>
  <c r="H2169" i="64"/>
  <c r="L2169" i="64"/>
  <c r="AJ2169" i="64"/>
  <c r="F2169" i="64"/>
  <c r="I2169" i="64" l="1"/>
  <c r="AH2169" i="64"/>
  <c r="AB2170" i="64"/>
  <c r="AW2169" i="64"/>
  <c r="AI2169" i="64"/>
  <c r="E2169" i="64" l="1"/>
  <c r="C2170" i="64" l="1"/>
  <c r="G2170" i="64" s="1"/>
  <c r="J2170" i="64"/>
  <c r="D2170" i="64"/>
  <c r="K2170" i="64" l="1"/>
  <c r="X2171" i="64" s="1"/>
  <c r="X2172" i="64" s="1"/>
  <c r="X2173" i="64" s="1"/>
  <c r="X2174" i="64" s="1"/>
  <c r="X2175" i="64" s="1"/>
  <c r="AC2170" i="64"/>
  <c r="AS2170" i="64"/>
  <c r="AE2170" i="64" l="1"/>
  <c r="Y2171" i="64"/>
  <c r="M2171" i="64" s="1"/>
  <c r="AW2170" i="64"/>
  <c r="L2170" i="64"/>
  <c r="H2170" i="64"/>
  <c r="AJ2170" i="64"/>
  <c r="F2170" i="64"/>
  <c r="AH2170" i="64" l="1"/>
  <c r="AI2170" i="64"/>
  <c r="I2170" i="64"/>
  <c r="E2170" i="64" l="1"/>
  <c r="C2171" i="64" l="1"/>
  <c r="G2171" i="64" s="1"/>
  <c r="W2171" i="64" s="1"/>
  <c r="W2172" i="64" s="1"/>
  <c r="W2173" i="64" s="1"/>
  <c r="W2174" i="64" s="1"/>
  <c r="D2171" i="64"/>
  <c r="J2171" i="64"/>
  <c r="K2171" i="64" l="1"/>
  <c r="F2171" i="64" s="1"/>
  <c r="AN2177" i="64"/>
  <c r="T2177" i="64" s="1"/>
  <c r="T2178" i="64" s="1"/>
  <c r="AC2171" i="64"/>
  <c r="AS2171" i="64"/>
  <c r="AB2171" i="64" l="1"/>
  <c r="Y2172" i="64"/>
  <c r="AW2171" i="64"/>
  <c r="AE2171" i="64"/>
  <c r="H2171" i="64"/>
  <c r="AR2172" i="64" s="1"/>
  <c r="L2171" i="64"/>
  <c r="AJ2171" i="64"/>
  <c r="M2172" i="64" l="1"/>
  <c r="AO2172" i="64"/>
  <c r="AI2171" i="64"/>
  <c r="I2171" i="64"/>
  <c r="AU2175" i="64"/>
  <c r="Z2175" i="64"/>
  <c r="AT2175" i="64"/>
  <c r="AP2172" i="64"/>
  <c r="AH2171" i="64"/>
  <c r="AB2172" i="64" l="1"/>
  <c r="R2173" i="64"/>
  <c r="R2174" i="64" s="1"/>
  <c r="R2175" i="64" s="1"/>
  <c r="R2176" i="64" s="1"/>
  <c r="S2177" i="64" s="1"/>
  <c r="S2178" i="64" s="1"/>
  <c r="E2171" i="64"/>
  <c r="R2177" i="64" l="1"/>
  <c r="C2172" i="64"/>
  <c r="G2172" i="64" s="1"/>
  <c r="J2172" i="64"/>
  <c r="K2172" i="64" l="1"/>
  <c r="AC2172" i="64"/>
  <c r="AE2172" i="64" l="1"/>
  <c r="L2172" i="64"/>
  <c r="AJ2172" i="64"/>
  <c r="D2172" i="64"/>
  <c r="AQ2172" i="64" s="1"/>
  <c r="AI2172" i="64" l="1"/>
  <c r="AL2172" i="64" s="1"/>
  <c r="AM2172" i="64" s="1"/>
  <c r="F2172" i="64"/>
  <c r="U2173" i="64" s="1"/>
  <c r="U2174" i="64" s="1"/>
  <c r="U2175" i="64" s="1"/>
  <c r="U2176" i="64" s="1"/>
  <c r="U2177" i="64" s="1"/>
  <c r="AS2172" i="64"/>
  <c r="I2172" i="64"/>
  <c r="H2172" i="64"/>
  <c r="Y2173" i="64" l="1"/>
  <c r="M2173" i="64" s="1"/>
  <c r="AW2172" i="64"/>
  <c r="AH2172" i="64"/>
  <c r="E2172" i="64"/>
  <c r="C2173" i="64" s="1"/>
  <c r="G2173" i="64" s="1"/>
  <c r="AC2173" i="64" s="1"/>
  <c r="AE2173" i="64" l="1"/>
  <c r="AF2173" i="64" s="1"/>
  <c r="AG2175" i="64" s="1"/>
  <c r="V2177" i="64"/>
  <c r="V2178" i="64" s="1"/>
  <c r="AB2173" i="64"/>
  <c r="D2173" i="64"/>
  <c r="AS2173" i="64" s="1"/>
  <c r="J2173" i="64"/>
  <c r="Y2174" i="64" l="1"/>
  <c r="N2179" i="64"/>
  <c r="O2179" i="64"/>
  <c r="K2173" i="64"/>
  <c r="Q2175" i="64"/>
  <c r="P2175" i="64"/>
  <c r="AR2173" i="64" l="1"/>
  <c r="AQ2173" i="64"/>
  <c r="AQ2174" i="64" s="1"/>
  <c r="AQ2175" i="64" s="1"/>
  <c r="AQ2176" i="64" s="1"/>
  <c r="F2173" i="64"/>
  <c r="AJ2173" i="64"/>
  <c r="L2173" i="64"/>
  <c r="H2173" i="64"/>
  <c r="AW2173" i="64" l="1"/>
  <c r="I2173" i="64"/>
  <c r="AI2173" i="64"/>
  <c r="AH2173" i="64"/>
  <c r="AK2173" i="64" l="1"/>
  <c r="M2174" i="64" s="1"/>
  <c r="AA2174" i="64"/>
  <c r="E2173" i="64"/>
  <c r="C2174" i="64" s="1"/>
  <c r="G2174" i="64" s="1"/>
  <c r="D2174" i="64" l="1"/>
  <c r="AB2174" i="64"/>
  <c r="J2174" i="64"/>
  <c r="AC2174" i="64"/>
  <c r="AS2174" i="64"/>
  <c r="AA2175" i="64"/>
  <c r="Y2175" i="64" l="1"/>
  <c r="M2175" i="64" s="1"/>
  <c r="AE2174" i="64"/>
  <c r="K2174" i="64"/>
  <c r="AR2174" i="64" s="1"/>
  <c r="AR2175" i="64" s="1"/>
  <c r="AR2176" i="64" s="1"/>
  <c r="AA2176" i="64"/>
  <c r="AB2175" i="64" l="1"/>
  <c r="T2174" i="64"/>
  <c r="AV2175" i="64" s="1"/>
  <c r="AV2176" i="64" s="1"/>
  <c r="AV2177" i="64" s="1"/>
  <c r="AV2178" i="64" s="1"/>
  <c r="AV2179" i="64" s="1"/>
  <c r="H2174" i="64"/>
  <c r="L2174" i="64"/>
  <c r="AJ2174" i="64"/>
  <c r="AA2177" i="64"/>
  <c r="F2174" i="64"/>
  <c r="AH2174" i="64" l="1"/>
  <c r="I2174" i="64"/>
  <c r="AA2178" i="64"/>
  <c r="AI2174" i="64"/>
  <c r="AW2174" i="64"/>
  <c r="E2174" i="64" l="1"/>
  <c r="C2175" i="64" l="1"/>
  <c r="G2175" i="64" s="1"/>
  <c r="D2175" i="64"/>
  <c r="J2175" i="64"/>
  <c r="K2175" i="64" l="1"/>
  <c r="X2176" i="64" s="1"/>
  <c r="X2177" i="64" s="1"/>
  <c r="X2178" i="64" s="1"/>
  <c r="X2179" i="64" s="1"/>
  <c r="X2180" i="64" s="1"/>
  <c r="AC2175" i="64"/>
  <c r="AS2175" i="64"/>
  <c r="Y2176" i="64" l="1"/>
  <c r="M2176" i="64" s="1"/>
  <c r="AW2175" i="64"/>
  <c r="H2175" i="64"/>
  <c r="L2175" i="64"/>
  <c r="AJ2175" i="64"/>
  <c r="AE2175" i="64"/>
  <c r="F2175" i="64"/>
  <c r="AI2175" i="64" l="1"/>
  <c r="AH2175" i="64"/>
  <c r="I2175" i="64"/>
  <c r="E2175" i="64" l="1"/>
  <c r="C2176" i="64" l="1"/>
  <c r="G2176" i="64" s="1"/>
  <c r="W2176" i="64" s="1"/>
  <c r="W2177" i="64" s="1"/>
  <c r="W2178" i="64" s="1"/>
  <c r="W2179" i="64" s="1"/>
  <c r="J2176" i="64"/>
  <c r="D2176" i="64"/>
  <c r="K2176" i="64" l="1"/>
  <c r="AN2182" i="64"/>
  <c r="T2182" i="64" s="1"/>
  <c r="T2183" i="64" s="1"/>
  <c r="AS2176" i="64"/>
  <c r="AC2176" i="64"/>
  <c r="AE2176" i="64" l="1"/>
  <c r="Y2177" i="64"/>
  <c r="AW2176" i="64"/>
  <c r="AJ2176" i="64"/>
  <c r="L2176" i="64"/>
  <c r="H2176" i="64"/>
  <c r="AR2177" i="64" s="1"/>
  <c r="AB2176" i="64"/>
  <c r="F2176" i="64"/>
  <c r="M2177" i="64" l="1"/>
  <c r="AO2177" i="64"/>
  <c r="AI2176" i="64"/>
  <c r="AU2180" i="64"/>
  <c r="AT2180" i="64"/>
  <c r="Z2180" i="64"/>
  <c r="AH2176" i="64"/>
  <c r="AP2177" i="64"/>
  <c r="I2176" i="64"/>
  <c r="AB2177" i="64" l="1"/>
  <c r="R2178" i="64"/>
  <c r="R2179" i="64" s="1"/>
  <c r="R2180" i="64" s="1"/>
  <c r="R2181" i="64" s="1"/>
  <c r="S2182" i="64" s="1"/>
  <c r="S2183" i="64" s="1"/>
  <c r="E2176" i="64"/>
  <c r="R2182" i="64" l="1"/>
  <c r="C2177" i="64"/>
  <c r="G2177" i="64" s="1"/>
  <c r="J2177" i="64"/>
  <c r="AC2177" i="64" l="1"/>
  <c r="K2177" i="64"/>
  <c r="AJ2177" i="64" l="1"/>
  <c r="L2177" i="64"/>
  <c r="D2177" i="64"/>
  <c r="AQ2177" i="64" s="1"/>
  <c r="AE2177" i="64"/>
  <c r="F2177" i="64" l="1"/>
  <c r="U2178" i="64" s="1"/>
  <c r="U2179" i="64" s="1"/>
  <c r="U2180" i="64" s="1"/>
  <c r="U2181" i="64" s="1"/>
  <c r="U2182" i="64" s="1"/>
  <c r="I2177" i="64"/>
  <c r="AS2177" i="64"/>
  <c r="H2177" i="64"/>
  <c r="AI2177" i="64"/>
  <c r="AL2177" i="64" s="1"/>
  <c r="AM2177" i="64" s="1"/>
  <c r="AH2177" i="64" l="1"/>
  <c r="Y2178" i="64"/>
  <c r="M2178" i="64" s="1"/>
  <c r="AW2177" i="64"/>
  <c r="E2177" i="64"/>
  <c r="C2178" i="64" s="1"/>
  <c r="G2178" i="64" s="1"/>
  <c r="AC2178" i="64" s="1"/>
  <c r="AE2178" i="64" l="1"/>
  <c r="AF2178" i="64" s="1"/>
  <c r="AG2180" i="64" s="1"/>
  <c r="AB2178" i="64"/>
  <c r="D2178" i="64"/>
  <c r="J2178" i="64"/>
  <c r="V2182" i="64"/>
  <c r="V2183" i="64" s="1"/>
  <c r="K2178" i="64" l="1"/>
  <c r="P2180" i="64"/>
  <c r="Q2180" i="64"/>
  <c r="N2184" i="64"/>
  <c r="O2184" i="64"/>
  <c r="AS2178" i="64"/>
  <c r="AQ2178" i="64" l="1"/>
  <c r="AQ2179" i="64" s="1"/>
  <c r="AQ2180" i="64" s="1"/>
  <c r="AQ2181" i="64" s="1"/>
  <c r="F2178" i="64"/>
  <c r="AR2178" i="64"/>
  <c r="Y2179" i="64"/>
  <c r="L2178" i="64"/>
  <c r="AJ2178" i="64"/>
  <c r="H2178" i="64"/>
  <c r="I2178" i="64" l="1"/>
  <c r="AH2178" i="64"/>
  <c r="AI2178" i="64"/>
  <c r="AW2178" i="64"/>
  <c r="AK2178" i="64" l="1"/>
  <c r="AA2179" i="64" s="1"/>
  <c r="AA2180" i="64" s="1"/>
  <c r="M2179" i="64"/>
  <c r="E2178" i="64"/>
  <c r="C2179" i="64" s="1"/>
  <c r="G2179" i="64" s="1"/>
  <c r="AC2179" i="64" l="1"/>
  <c r="AB2179" i="64"/>
  <c r="D2179" i="64"/>
  <c r="J2179" i="64"/>
  <c r="AA2181" i="64"/>
  <c r="K2179" i="64" l="1"/>
  <c r="AR2179" i="64" s="1"/>
  <c r="AR2180" i="64" s="1"/>
  <c r="AR2181" i="64" s="1"/>
  <c r="AS2179" i="64"/>
  <c r="AA2182" i="64"/>
  <c r="AE2179" i="64"/>
  <c r="F2179" i="64" l="1"/>
  <c r="AA2183" i="64"/>
  <c r="Y2180" i="64"/>
  <c r="M2180" i="64" s="1"/>
  <c r="T2179" i="64"/>
  <c r="AV2180" i="64" s="1"/>
  <c r="AV2181" i="64" s="1"/>
  <c r="AV2182" i="64" s="1"/>
  <c r="AV2183" i="64" s="1"/>
  <c r="AV2184" i="64" s="1"/>
  <c r="L2179" i="64"/>
  <c r="H2179" i="64"/>
  <c r="AJ2179" i="64"/>
  <c r="AH2179" i="64" l="1"/>
  <c r="AW2179" i="64"/>
  <c r="I2179" i="64"/>
  <c r="AB2180" i="64"/>
  <c r="AI2179" i="64"/>
  <c r="E2179" i="64" l="1"/>
  <c r="C2180" i="64" l="1"/>
  <c r="G2180" i="64" s="1"/>
  <c r="D2180" i="64"/>
  <c r="J2180" i="64"/>
  <c r="K2180" i="64" l="1"/>
  <c r="X2181" i="64" s="1"/>
  <c r="X2182" i="64" s="1"/>
  <c r="X2183" i="64" s="1"/>
  <c r="X2184" i="64" s="1"/>
  <c r="X2185" i="64" s="1"/>
  <c r="AC2180" i="64"/>
  <c r="AS2180" i="64"/>
  <c r="AE2180" i="64" l="1"/>
  <c r="Y2181" i="64"/>
  <c r="M2181" i="64" s="1"/>
  <c r="AW2180" i="64"/>
  <c r="AJ2180" i="64"/>
  <c r="H2180" i="64"/>
  <c r="L2180" i="64"/>
  <c r="F2180" i="64"/>
  <c r="I2180" i="64" l="1"/>
  <c r="AH2180" i="64"/>
  <c r="AI2180" i="64"/>
  <c r="E2180" i="64" l="1"/>
  <c r="C2181" i="64" l="1"/>
  <c r="G2181" i="64" s="1"/>
  <c r="W2181" i="64" s="1"/>
  <c r="W2182" i="64" s="1"/>
  <c r="W2183" i="64" s="1"/>
  <c r="W2184" i="64" s="1"/>
  <c r="D2181" i="64"/>
  <c r="J2181" i="64"/>
  <c r="K2181" i="64" l="1"/>
  <c r="F2181" i="64" s="1"/>
  <c r="AN2187" i="64"/>
  <c r="T2187" i="64" s="1"/>
  <c r="T2188" i="64" s="1"/>
  <c r="AC2181" i="64"/>
  <c r="AS2181" i="64"/>
  <c r="AB2181" i="64" l="1"/>
  <c r="Y2182" i="64"/>
  <c r="AW2181" i="64"/>
  <c r="AE2181" i="64"/>
  <c r="L2181" i="64"/>
  <c r="H2181" i="64"/>
  <c r="AR2182" i="64" s="1"/>
  <c r="AJ2181" i="64"/>
  <c r="M2182" i="64" l="1"/>
  <c r="AO2182" i="64"/>
  <c r="AI2181" i="64"/>
  <c r="AP2182" i="64"/>
  <c r="AH2181" i="64"/>
  <c r="AU2185" i="64"/>
  <c r="AT2185" i="64"/>
  <c r="Z2185" i="64"/>
  <c r="I2181" i="64"/>
  <c r="AB2182" i="64" l="1"/>
  <c r="R2183" i="64"/>
  <c r="R2184" i="64" s="1"/>
  <c r="R2185" i="64" s="1"/>
  <c r="R2186" i="64" s="1"/>
  <c r="S2187" i="64" s="1"/>
  <c r="S2188" i="64" s="1"/>
  <c r="E2181" i="64"/>
  <c r="R2187" i="64" l="1"/>
  <c r="C2182" i="64"/>
  <c r="G2182" i="64" s="1"/>
  <c r="J2182" i="64"/>
  <c r="K2182" i="64" l="1"/>
  <c r="AC2182" i="64"/>
  <c r="AE2182" i="64" l="1"/>
  <c r="AJ2182" i="64"/>
  <c r="L2182" i="64"/>
  <c r="D2182" i="64"/>
  <c r="AQ2182" i="64" s="1"/>
  <c r="AI2182" i="64" l="1"/>
  <c r="AL2182" i="64" s="1"/>
  <c r="AM2182" i="64" s="1"/>
  <c r="F2182" i="64"/>
  <c r="U2183" i="64" s="1"/>
  <c r="U2184" i="64" s="1"/>
  <c r="U2185" i="64" s="1"/>
  <c r="U2186" i="64" s="1"/>
  <c r="U2187" i="64" s="1"/>
  <c r="AS2182" i="64"/>
  <c r="I2182" i="64"/>
  <c r="H2182" i="64"/>
  <c r="E2182" i="64" l="1"/>
  <c r="C2183" i="64" s="1"/>
  <c r="G2183" i="64" s="1"/>
  <c r="AC2183" i="64" s="1"/>
  <c r="Y2183" i="64"/>
  <c r="M2183" i="64" s="1"/>
  <c r="AW2182" i="64"/>
  <c r="AH2182" i="64"/>
  <c r="D2183" i="64" l="1"/>
  <c r="AB2183" i="64"/>
  <c r="J2183" i="64"/>
  <c r="AE2183" i="64"/>
  <c r="AF2183" i="64" s="1"/>
  <c r="AG2185" i="64" s="1"/>
  <c r="V2187" i="64"/>
  <c r="V2188" i="64" s="1"/>
  <c r="Q2185" i="64" l="1"/>
  <c r="P2185" i="64"/>
  <c r="K2183" i="64"/>
  <c r="N2189" i="64"/>
  <c r="O2189" i="64"/>
  <c r="AS2183" i="64"/>
  <c r="AR2183" i="64" l="1"/>
  <c r="AQ2183" i="64"/>
  <c r="AQ2184" i="64" s="1"/>
  <c r="AQ2185" i="64" s="1"/>
  <c r="AQ2186" i="64" s="1"/>
  <c r="F2183" i="64"/>
  <c r="Y2184" i="64"/>
  <c r="L2183" i="64"/>
  <c r="AJ2183" i="64"/>
  <c r="H2183" i="64"/>
  <c r="AH2183" i="64" l="1"/>
  <c r="AI2183" i="64"/>
  <c r="I2183" i="64"/>
  <c r="AW2183" i="64"/>
  <c r="AK2183" i="64" l="1"/>
  <c r="AA2184" i="64" s="1"/>
  <c r="AA2185" i="64" s="1"/>
  <c r="M2184" i="64"/>
  <c r="E2183" i="64"/>
  <c r="C2184" i="64" s="1"/>
  <c r="G2184" i="64" s="1"/>
  <c r="AB2184" i="64" l="1"/>
  <c r="J2184" i="64"/>
  <c r="K2184" i="64" s="1"/>
  <c r="AR2184" i="64" s="1"/>
  <c r="AR2185" i="64" s="1"/>
  <c r="AR2186" i="64" s="1"/>
  <c r="D2184" i="64"/>
  <c r="AS2184" i="64" s="1"/>
  <c r="AA2186" i="64"/>
  <c r="AC2184" i="64"/>
  <c r="Y2185" i="64" l="1"/>
  <c r="M2185" i="64" s="1"/>
  <c r="AE2184" i="64"/>
  <c r="T2184" i="64"/>
  <c r="AV2185" i="64" s="1"/>
  <c r="AV2186" i="64" s="1"/>
  <c r="AV2187" i="64" s="1"/>
  <c r="AV2188" i="64" s="1"/>
  <c r="AV2189" i="64" s="1"/>
  <c r="H2184" i="64"/>
  <c r="AJ2184" i="64"/>
  <c r="L2184" i="64"/>
  <c r="AA2187" i="64"/>
  <c r="F2184" i="64"/>
  <c r="AI2184" i="64" l="1"/>
  <c r="AH2184" i="64"/>
  <c r="AA2188" i="64"/>
  <c r="AW2184" i="64"/>
  <c r="I2184" i="64"/>
  <c r="AB2185" i="64"/>
  <c r="E2184" i="64" l="1"/>
  <c r="C2185" i="64" l="1"/>
  <c r="G2185" i="64" s="1"/>
  <c r="J2185" i="64"/>
  <c r="D2185" i="64"/>
  <c r="K2185" i="64" l="1"/>
  <c r="AS2185" i="64"/>
  <c r="AC2185" i="64"/>
  <c r="F2185" i="64" l="1"/>
  <c r="X2186" i="64"/>
  <c r="X2187" i="64" s="1"/>
  <c r="X2188" i="64" s="1"/>
  <c r="X2189" i="64" s="1"/>
  <c r="X2190" i="64" s="1"/>
  <c r="AE2185" i="64"/>
  <c r="Y2186" i="64"/>
  <c r="M2186" i="64" s="1"/>
  <c r="AW2185" i="64"/>
  <c r="AJ2185" i="64"/>
  <c r="H2185" i="64"/>
  <c r="L2185" i="64"/>
  <c r="AH2185" i="64" l="1"/>
  <c r="AI2185" i="64"/>
  <c r="I2185" i="64"/>
  <c r="E2185" i="64" l="1"/>
  <c r="C2186" i="64" l="1"/>
  <c r="G2186" i="64" s="1"/>
  <c r="W2186" i="64" s="1"/>
  <c r="W2187" i="64" s="1"/>
  <c r="W2188" i="64" s="1"/>
  <c r="W2189" i="64" s="1"/>
  <c r="D2186" i="64"/>
  <c r="J2186" i="64"/>
  <c r="K2186" i="64" l="1"/>
  <c r="F2186" i="64" s="1"/>
  <c r="AN2192" i="64"/>
  <c r="T2192" i="64" s="1"/>
  <c r="T2193" i="64" s="1"/>
  <c r="AC2186" i="64"/>
  <c r="AS2186" i="64"/>
  <c r="Y2187" i="64" l="1"/>
  <c r="AW2186" i="64"/>
  <c r="AE2186" i="64"/>
  <c r="AB2186" i="64"/>
  <c r="L2186" i="64"/>
  <c r="AJ2186" i="64"/>
  <c r="H2186" i="64"/>
  <c r="AR2187" i="64" s="1"/>
  <c r="M2187" i="64" l="1"/>
  <c r="AO2187" i="64"/>
  <c r="AU2190" i="64"/>
  <c r="AT2190" i="64"/>
  <c r="Z2190" i="64"/>
  <c r="AH2186" i="64"/>
  <c r="AP2187" i="64"/>
  <c r="AI2186" i="64"/>
  <c r="I2186" i="64"/>
  <c r="R2188" i="64" l="1"/>
  <c r="R2189" i="64" s="1"/>
  <c r="R2190" i="64" s="1"/>
  <c r="R2191" i="64" s="1"/>
  <c r="S2192" i="64" s="1"/>
  <c r="S2193" i="64" s="1"/>
  <c r="E2186" i="64"/>
  <c r="C2187" i="64" s="1"/>
  <c r="G2187" i="64" s="1"/>
  <c r="AB2187" i="64"/>
  <c r="R2192" i="64" l="1"/>
  <c r="J2187" i="64"/>
  <c r="K2187" i="64" s="1"/>
  <c r="AC2187" i="64"/>
  <c r="AE2187" i="64" l="1"/>
  <c r="AJ2187" i="64"/>
  <c r="L2187" i="64"/>
  <c r="D2187" i="64"/>
  <c r="AQ2187" i="64" s="1"/>
  <c r="H2187" i="64" l="1"/>
  <c r="AH2187" i="64" s="1"/>
  <c r="F2187" i="64"/>
  <c r="U2188" i="64" s="1"/>
  <c r="U2189" i="64" s="1"/>
  <c r="U2190" i="64" s="1"/>
  <c r="U2191" i="64" s="1"/>
  <c r="U2192" i="64" s="1"/>
  <c r="I2187" i="64"/>
  <c r="AS2187" i="64"/>
  <c r="AI2187" i="64"/>
  <c r="AL2187" i="64" s="1"/>
  <c r="AM2187" i="64" s="1"/>
  <c r="Y2188" i="64" l="1"/>
  <c r="M2188" i="64" s="1"/>
  <c r="AW2187" i="64"/>
  <c r="E2187" i="64"/>
  <c r="C2188" i="64" s="1"/>
  <c r="G2188" i="64" s="1"/>
  <c r="AC2188" i="64" s="1"/>
  <c r="V2192" i="64" l="1"/>
  <c r="V2193" i="64" s="1"/>
  <c r="AE2188" i="64"/>
  <c r="AF2188" i="64" s="1"/>
  <c r="AG2190" i="64" s="1"/>
  <c r="D2188" i="64"/>
  <c r="AB2188" i="64"/>
  <c r="J2188" i="64"/>
  <c r="AS2188" i="64" l="1"/>
  <c r="P2190" i="64"/>
  <c r="Q2190" i="64"/>
  <c r="K2188" i="64"/>
  <c r="N2194" i="64"/>
  <c r="O2194" i="64"/>
  <c r="AQ2188" i="64" l="1"/>
  <c r="AQ2189" i="64" s="1"/>
  <c r="AQ2190" i="64" s="1"/>
  <c r="AQ2191" i="64" s="1"/>
  <c r="AR2188" i="64"/>
  <c r="H2188" i="64"/>
  <c r="AJ2188" i="64"/>
  <c r="L2188" i="64"/>
  <c r="F2188" i="64"/>
  <c r="Y2189" i="64"/>
  <c r="I2188" i="64" l="1"/>
  <c r="AW2188" i="64"/>
  <c r="AI2188" i="64"/>
  <c r="AH2188" i="64"/>
  <c r="AK2188" i="64" l="1"/>
  <c r="AA2189" i="64" s="1"/>
  <c r="AA2190" i="64" s="1"/>
  <c r="E2188" i="64"/>
  <c r="C2189" i="64" s="1"/>
  <c r="G2189" i="64" s="1"/>
  <c r="M2189" i="64" l="1"/>
  <c r="D2189" i="64" s="1"/>
  <c r="AC2189" i="64"/>
  <c r="AA2191" i="64"/>
  <c r="J2189" i="64" l="1"/>
  <c r="K2189" i="64" s="1"/>
  <c r="AR2189" i="64" s="1"/>
  <c r="AR2190" i="64" s="1"/>
  <c r="AR2191" i="64" s="1"/>
  <c r="AB2189" i="64"/>
  <c r="AS2189" i="64"/>
  <c r="AA2192" i="64"/>
  <c r="AE2189" i="64"/>
  <c r="Y2190" i="64" l="1"/>
  <c r="M2190" i="64" s="1"/>
  <c r="AA2193" i="64"/>
  <c r="T2189" i="64"/>
  <c r="AV2190" i="64" s="1"/>
  <c r="AV2191" i="64" s="1"/>
  <c r="AV2192" i="64" s="1"/>
  <c r="AV2193" i="64" s="1"/>
  <c r="AV2194" i="64" s="1"/>
  <c r="L2189" i="64"/>
  <c r="H2189" i="64"/>
  <c r="AJ2189" i="64"/>
  <c r="F2189" i="64"/>
  <c r="AH2189" i="64" l="1"/>
  <c r="AW2189" i="64"/>
  <c r="I2189" i="64"/>
  <c r="AI2189" i="64"/>
  <c r="AB2190" i="64"/>
  <c r="E2189" i="64" l="1"/>
  <c r="C2190" i="64" l="1"/>
  <c r="G2190" i="64" s="1"/>
  <c r="J2190" i="64"/>
  <c r="D2190" i="64"/>
  <c r="K2190" i="64" l="1"/>
  <c r="X2191" i="64" s="1"/>
  <c r="X2192" i="64" s="1"/>
  <c r="X2193" i="64" s="1"/>
  <c r="X2194" i="64" s="1"/>
  <c r="X2195" i="64" s="1"/>
  <c r="AC2190" i="64"/>
  <c r="AS2190" i="64"/>
  <c r="AE2190" i="64" l="1"/>
  <c r="Y2191" i="64"/>
  <c r="M2191" i="64" s="1"/>
  <c r="AW2190" i="64"/>
  <c r="AJ2190" i="64"/>
  <c r="H2190" i="64"/>
  <c r="L2190" i="64"/>
  <c r="F2190" i="64"/>
  <c r="I2190" i="64" l="1"/>
  <c r="AH2190" i="64"/>
  <c r="AI2190" i="64"/>
  <c r="E2190" i="64" l="1"/>
  <c r="C2191" i="64" l="1"/>
  <c r="G2191" i="64" s="1"/>
  <c r="W2191" i="64" s="1"/>
  <c r="W2192" i="64" s="1"/>
  <c r="W2193" i="64" s="1"/>
  <c r="W2194" i="64" s="1"/>
  <c r="D2191" i="64"/>
  <c r="J2191" i="64"/>
  <c r="K2191" i="64" l="1"/>
  <c r="F2191" i="64" s="1"/>
  <c r="AN2197" i="64"/>
  <c r="T2197" i="64" s="1"/>
  <c r="T2198" i="64" s="1"/>
  <c r="AC2191" i="64"/>
  <c r="AS2191" i="64"/>
  <c r="Y2192" i="64" l="1"/>
  <c r="AW2191" i="64"/>
  <c r="AB2191" i="64"/>
  <c r="AE2191" i="64"/>
  <c r="L2191" i="64"/>
  <c r="AJ2191" i="64"/>
  <c r="H2191" i="64"/>
  <c r="AR2192" i="64" s="1"/>
  <c r="M2192" i="64" l="1"/>
  <c r="AO2192" i="64"/>
  <c r="AU2195" i="64"/>
  <c r="AT2195" i="64"/>
  <c r="Z2195" i="64"/>
  <c r="AP2192" i="64"/>
  <c r="AH2191" i="64"/>
  <c r="AI2191" i="64"/>
  <c r="I2191" i="64"/>
  <c r="AB2192" i="64" l="1"/>
  <c r="R2193" i="64"/>
  <c r="R2194" i="64" s="1"/>
  <c r="R2195" i="64" s="1"/>
  <c r="R2196" i="64" s="1"/>
  <c r="S2197" i="64" s="1"/>
  <c r="S2198" i="64" s="1"/>
  <c r="E2191" i="64"/>
  <c r="R2197" i="64" l="1"/>
  <c r="C2192" i="64"/>
  <c r="G2192" i="64" s="1"/>
  <c r="J2192" i="64"/>
  <c r="AC2192" i="64" l="1"/>
  <c r="K2192" i="64"/>
  <c r="L2192" i="64" l="1"/>
  <c r="AJ2192" i="64"/>
  <c r="D2192" i="64"/>
  <c r="AQ2192" i="64" s="1"/>
  <c r="AE2192" i="64"/>
  <c r="H2192" i="64" l="1"/>
  <c r="AH2192" i="64" s="1"/>
  <c r="AI2192" i="64"/>
  <c r="AL2192" i="64" s="1"/>
  <c r="AM2192" i="64" s="1"/>
  <c r="F2192" i="64"/>
  <c r="U2193" i="64" s="1"/>
  <c r="U2194" i="64" s="1"/>
  <c r="U2195" i="64" s="1"/>
  <c r="U2196" i="64" s="1"/>
  <c r="U2197" i="64" s="1"/>
  <c r="AS2192" i="64"/>
  <c r="I2192" i="64"/>
  <c r="E2192" i="64" l="1"/>
  <c r="C2193" i="64" s="1"/>
  <c r="G2193" i="64" s="1"/>
  <c r="AC2193" i="64" s="1"/>
  <c r="Y2193" i="64"/>
  <c r="M2193" i="64" s="1"/>
  <c r="AW2192" i="64"/>
  <c r="V2197" i="64" l="1"/>
  <c r="V2198" i="64" s="1"/>
  <c r="AE2193" i="64"/>
  <c r="AF2193" i="64" s="1"/>
  <c r="AG2195" i="64" s="1"/>
  <c r="D2193" i="64"/>
  <c r="AS2193" i="64" s="1"/>
  <c r="AB2193" i="64"/>
  <c r="J2193" i="64"/>
  <c r="Y2194" i="64" l="1"/>
  <c r="Q2195" i="64"/>
  <c r="P2195" i="64"/>
  <c r="K2193" i="64"/>
  <c r="N2199" i="64"/>
  <c r="O2199" i="64"/>
  <c r="AQ2193" i="64" l="1"/>
  <c r="AQ2194" i="64" s="1"/>
  <c r="AQ2195" i="64" s="1"/>
  <c r="AQ2196" i="64" s="1"/>
  <c r="AR2193" i="64"/>
  <c r="L2193" i="64"/>
  <c r="H2193" i="64"/>
  <c r="AJ2193" i="64"/>
  <c r="F2193" i="64"/>
  <c r="AH2193" i="64" l="1"/>
  <c r="AW2193" i="64"/>
  <c r="I2193" i="64"/>
  <c r="AI2193" i="64"/>
  <c r="AK2193" i="64" l="1"/>
  <c r="M2194" i="64" s="1"/>
  <c r="E2193" i="64"/>
  <c r="C2194" i="64" s="1"/>
  <c r="G2194" i="64" s="1"/>
  <c r="AA2194" i="64"/>
  <c r="AA2195" i="64" l="1"/>
  <c r="D2194" i="64"/>
  <c r="AB2194" i="64"/>
  <c r="J2194" i="64"/>
  <c r="AC2194" i="64"/>
  <c r="AE2194" i="64" l="1"/>
  <c r="K2194" i="64"/>
  <c r="AR2194" i="64" s="1"/>
  <c r="AR2195" i="64" s="1"/>
  <c r="AR2196" i="64" s="1"/>
  <c r="AA2196" i="64"/>
  <c r="AS2194" i="64"/>
  <c r="AA2197" i="64" l="1"/>
  <c r="T2194" i="64"/>
  <c r="AV2195" i="64" s="1"/>
  <c r="AV2196" i="64" s="1"/>
  <c r="AV2197" i="64" s="1"/>
  <c r="AV2198" i="64" s="1"/>
  <c r="AV2199" i="64" s="1"/>
  <c r="H2194" i="64"/>
  <c r="L2194" i="64"/>
  <c r="AJ2194" i="64"/>
  <c r="Y2195" i="64"/>
  <c r="M2195" i="64" s="1"/>
  <c r="F2194" i="64"/>
  <c r="AI2194" i="64" l="1"/>
  <c r="I2194" i="64"/>
  <c r="AH2194" i="64"/>
  <c r="AB2195" i="64"/>
  <c r="AW2194" i="64"/>
  <c r="AA2198" i="64"/>
  <c r="E2194" i="64" l="1"/>
  <c r="C2195" i="64" l="1"/>
  <c r="G2195" i="64" s="1"/>
  <c r="J2195" i="64"/>
  <c r="D2195" i="64"/>
  <c r="K2195" i="64" l="1"/>
  <c r="AC2195" i="64"/>
  <c r="AS2195" i="64"/>
  <c r="F2195" i="64" l="1"/>
  <c r="X2196" i="64"/>
  <c r="X2197" i="64" s="1"/>
  <c r="X2198" i="64" s="1"/>
  <c r="X2199" i="64" s="1"/>
  <c r="X2200" i="64" s="1"/>
  <c r="Y2196" i="64"/>
  <c r="M2196" i="64" s="1"/>
  <c r="AW2195" i="64"/>
  <c r="AE2195" i="64"/>
  <c r="AJ2195" i="64"/>
  <c r="L2195" i="64"/>
  <c r="H2195" i="64"/>
  <c r="AH2195" i="64" l="1"/>
  <c r="I2195" i="64"/>
  <c r="AI2195" i="64"/>
  <c r="E2195" i="64" l="1"/>
  <c r="C2196" i="64" l="1"/>
  <c r="G2196" i="64" s="1"/>
  <c r="W2196" i="64" s="1"/>
  <c r="W2197" i="64" s="1"/>
  <c r="W2198" i="64" s="1"/>
  <c r="W2199" i="64" s="1"/>
  <c r="D2196" i="64"/>
  <c r="J2196" i="64"/>
  <c r="K2196" i="64" l="1"/>
  <c r="F2196" i="64" s="1"/>
  <c r="AN2202" i="64"/>
  <c r="T2202" i="64" s="1"/>
  <c r="T2203" i="64" s="1"/>
  <c r="AS2196" i="64"/>
  <c r="AC2196" i="64"/>
  <c r="AE2196" i="64" l="1"/>
  <c r="Y2197" i="64"/>
  <c r="AW2196" i="64"/>
  <c r="AB2196" i="64"/>
  <c r="AJ2196" i="64"/>
  <c r="H2196" i="64"/>
  <c r="AR2197" i="64" s="1"/>
  <c r="L2196" i="64"/>
  <c r="M2197" i="64" l="1"/>
  <c r="AO2197" i="64"/>
  <c r="Z2200" i="64"/>
  <c r="AU2200" i="64"/>
  <c r="AT2200" i="64"/>
  <c r="I2196" i="64"/>
  <c r="AP2197" i="64"/>
  <c r="AH2196" i="64"/>
  <c r="AI2196" i="64"/>
  <c r="AB2197" i="64" l="1"/>
  <c r="R2198" i="64"/>
  <c r="R2199" i="64" s="1"/>
  <c r="R2200" i="64" s="1"/>
  <c r="R2201" i="64" s="1"/>
  <c r="R2202" i="64" s="1"/>
  <c r="E2196" i="64"/>
  <c r="S2202" i="64" l="1"/>
  <c r="S2203" i="64" s="1"/>
  <c r="C2197" i="64"/>
  <c r="G2197" i="64" s="1"/>
  <c r="J2197" i="64"/>
  <c r="AC2197" i="64" l="1"/>
  <c r="K2197" i="64"/>
  <c r="AJ2197" i="64" l="1"/>
  <c r="L2197" i="64"/>
  <c r="D2197" i="64"/>
  <c r="AQ2197" i="64" s="1"/>
  <c r="AE2197" i="64"/>
  <c r="F2197" i="64" l="1"/>
  <c r="U2198" i="64" s="1"/>
  <c r="U2199" i="64" s="1"/>
  <c r="U2200" i="64" s="1"/>
  <c r="U2201" i="64" s="1"/>
  <c r="U2202" i="64" s="1"/>
  <c r="AS2197" i="64"/>
  <c r="I2197" i="64"/>
  <c r="AI2197" i="64"/>
  <c r="AL2197" i="64" s="1"/>
  <c r="AM2197" i="64" s="1"/>
  <c r="H2197" i="64"/>
  <c r="E2197" i="64" l="1"/>
  <c r="C2198" i="64" s="1"/>
  <c r="G2198" i="64" s="1"/>
  <c r="AC2198" i="64" s="1"/>
  <c r="AH2197" i="64"/>
  <c r="Y2198" i="64"/>
  <c r="M2198" i="64" s="1"/>
  <c r="AW2197" i="64"/>
  <c r="AB2198" i="64" l="1"/>
  <c r="D2198" i="64"/>
  <c r="J2198" i="64"/>
  <c r="V2202" i="64"/>
  <c r="V2203" i="64" s="1"/>
  <c r="AE2198" i="64"/>
  <c r="AF2198" i="64" s="1"/>
  <c r="AG2200" i="64" s="1"/>
  <c r="P2200" i="64" l="1"/>
  <c r="Q2200" i="64"/>
  <c r="N2204" i="64"/>
  <c r="O2204" i="64"/>
  <c r="AS2198" i="64"/>
  <c r="K2198" i="64"/>
  <c r="AR2198" i="64" l="1"/>
  <c r="AQ2198" i="64"/>
  <c r="AQ2199" i="64" s="1"/>
  <c r="AQ2200" i="64" s="1"/>
  <c r="AQ2201" i="64" s="1"/>
  <c r="F2198" i="64"/>
  <c r="Y2199" i="64"/>
  <c r="L2198" i="64"/>
  <c r="AJ2198" i="64"/>
  <c r="H2198" i="64"/>
  <c r="I2198" i="64" l="1"/>
  <c r="AW2198" i="64"/>
  <c r="AI2198" i="64"/>
  <c r="AH2198" i="64"/>
  <c r="AK2198" i="64" l="1"/>
  <c r="AA2199" i="64" s="1"/>
  <c r="AA2200" i="64" s="1"/>
  <c r="M2199" i="64"/>
  <c r="E2198" i="64"/>
  <c r="C2199" i="64" s="1"/>
  <c r="G2199" i="64" s="1"/>
  <c r="AB2199" i="64" l="1"/>
  <c r="D2199" i="64"/>
  <c r="AS2199" i="64" s="1"/>
  <c r="J2199" i="64"/>
  <c r="AC2199" i="64"/>
  <c r="AA2201" i="64"/>
  <c r="Y2200" i="64" l="1"/>
  <c r="M2200" i="64" s="1"/>
  <c r="AE2199" i="64"/>
  <c r="K2199" i="64"/>
  <c r="AR2199" i="64" s="1"/>
  <c r="AR2200" i="64" s="1"/>
  <c r="AR2201" i="64" s="1"/>
  <c r="AA2202" i="64"/>
  <c r="F2199" i="64" l="1"/>
  <c r="AA2203" i="64"/>
  <c r="T2199" i="64"/>
  <c r="AV2200" i="64" s="1"/>
  <c r="AV2201" i="64" s="1"/>
  <c r="AV2202" i="64" s="1"/>
  <c r="AV2203" i="64" s="1"/>
  <c r="AV2204" i="64" s="1"/>
  <c r="L2199" i="64"/>
  <c r="H2199" i="64"/>
  <c r="AJ2199" i="64"/>
  <c r="AB2200" i="64"/>
  <c r="AI2199" i="64" l="1"/>
  <c r="AW2199" i="64"/>
  <c r="I2199" i="64"/>
  <c r="AH2199" i="64"/>
  <c r="E2199" i="64" l="1"/>
  <c r="C2200" i="64" l="1"/>
  <c r="G2200" i="64" s="1"/>
  <c r="D2200" i="64"/>
  <c r="J2200" i="64"/>
  <c r="K2200" i="64" l="1"/>
  <c r="X2201" i="64" s="1"/>
  <c r="X2202" i="64" s="1"/>
  <c r="X2203" i="64" s="1"/>
  <c r="X2204" i="64" s="1"/>
  <c r="X2205" i="64" s="1"/>
  <c r="AS2200" i="64"/>
  <c r="AC2200" i="64"/>
  <c r="F2200" i="64" l="1"/>
  <c r="Y2201" i="64"/>
  <c r="M2201" i="64" s="1"/>
  <c r="AW2200" i="64"/>
  <c r="AE2200" i="64"/>
  <c r="AJ2200" i="64"/>
  <c r="H2200" i="64"/>
  <c r="L2200" i="64"/>
  <c r="I2200" i="64" l="1"/>
  <c r="AH2200" i="64"/>
  <c r="AI2200" i="64"/>
  <c r="E2200" i="64" l="1"/>
  <c r="C2201" i="64" l="1"/>
  <c r="G2201" i="64" s="1"/>
  <c r="W2201" i="64" s="1"/>
  <c r="W2202" i="64" s="1"/>
  <c r="W2203" i="64" s="1"/>
  <c r="W2204" i="64" s="1"/>
  <c r="J2201" i="64"/>
  <c r="D2201" i="64"/>
  <c r="K2201" i="64" l="1"/>
  <c r="AN2207" i="64"/>
  <c r="T2207" i="64" s="1"/>
  <c r="T2208" i="64" s="1"/>
  <c r="AS2201" i="64"/>
  <c r="AC2201" i="64"/>
  <c r="AB2201" i="64" l="1"/>
  <c r="AE2201" i="64"/>
  <c r="Y2202" i="64"/>
  <c r="AW2201" i="64"/>
  <c r="L2201" i="64"/>
  <c r="H2201" i="64"/>
  <c r="AR2202" i="64" s="1"/>
  <c r="AJ2201" i="64"/>
  <c r="F2201" i="64"/>
  <c r="M2202" i="64" l="1"/>
  <c r="AO2202" i="64"/>
  <c r="AI2201" i="64"/>
  <c r="AH2201" i="64"/>
  <c r="AP2202" i="64"/>
  <c r="I2201" i="64"/>
  <c r="Z2205" i="64"/>
  <c r="AU2205" i="64"/>
  <c r="AT2205" i="64"/>
  <c r="AB2202" i="64" l="1"/>
  <c r="R2203" i="64"/>
  <c r="R2204" i="64" s="1"/>
  <c r="R2205" i="64" s="1"/>
  <c r="R2206" i="64" s="1"/>
  <c r="R2207" i="64" s="1"/>
  <c r="E2201" i="64"/>
  <c r="S2207" i="64" l="1"/>
  <c r="S2208" i="64" s="1"/>
  <c r="C2202" i="64"/>
  <c r="G2202" i="64" s="1"/>
  <c r="J2202" i="64"/>
  <c r="AC2202" i="64" l="1"/>
  <c r="K2202" i="64"/>
  <c r="AJ2202" i="64" l="1"/>
  <c r="L2202" i="64"/>
  <c r="D2202" i="64"/>
  <c r="AQ2202" i="64" s="1"/>
  <c r="AE2202" i="64"/>
  <c r="F2202" i="64" l="1"/>
  <c r="U2203" i="64" s="1"/>
  <c r="U2204" i="64" s="1"/>
  <c r="U2205" i="64" s="1"/>
  <c r="U2206" i="64" s="1"/>
  <c r="U2207" i="64" s="1"/>
  <c r="AS2202" i="64"/>
  <c r="I2202" i="64"/>
  <c r="H2202" i="64"/>
  <c r="AI2202" i="64"/>
  <c r="AL2202" i="64" s="1"/>
  <c r="AM2202" i="64" s="1"/>
  <c r="AH2202" i="64" l="1"/>
  <c r="E2202" i="64"/>
  <c r="C2203" i="64" s="1"/>
  <c r="G2203" i="64" s="1"/>
  <c r="AC2203" i="64" s="1"/>
  <c r="Y2203" i="64"/>
  <c r="M2203" i="64" s="1"/>
  <c r="AW2202" i="64"/>
  <c r="D2203" i="64" l="1"/>
  <c r="AB2203" i="64"/>
  <c r="J2203" i="64"/>
  <c r="AE2203" i="64"/>
  <c r="AF2203" i="64" s="1"/>
  <c r="AG2205" i="64" s="1"/>
  <c r="V2207" i="64"/>
  <c r="V2208" i="64" s="1"/>
  <c r="N2209" i="64" l="1"/>
  <c r="O2209" i="64"/>
  <c r="K2203" i="64"/>
  <c r="P2205" i="64"/>
  <c r="Q2205" i="64"/>
  <c r="AS2203" i="64"/>
  <c r="AQ2203" i="64" l="1"/>
  <c r="AQ2204" i="64" s="1"/>
  <c r="AQ2205" i="64" s="1"/>
  <c r="AQ2206" i="64" s="1"/>
  <c r="AR2203" i="64"/>
  <c r="F2203" i="64"/>
  <c r="L2203" i="64"/>
  <c r="AJ2203" i="64"/>
  <c r="H2203" i="64"/>
  <c r="Y2204" i="64"/>
  <c r="AH2203" i="64" l="1"/>
  <c r="AI2203" i="64"/>
  <c r="I2203" i="64"/>
  <c r="AW2203" i="64"/>
  <c r="AK2203" i="64" l="1"/>
  <c r="AA2204" i="64" s="1"/>
  <c r="AA2205" i="64" s="1"/>
  <c r="M2204" i="64"/>
  <c r="E2203" i="64"/>
  <c r="C2204" i="64" s="1"/>
  <c r="G2204" i="64" s="1"/>
  <c r="AB2204" i="64" l="1"/>
  <c r="D2204" i="64"/>
  <c r="J2204" i="64"/>
  <c r="AA2206" i="64"/>
  <c r="AC2204" i="64"/>
  <c r="AE2204" i="64" l="1"/>
  <c r="AA2207" i="64"/>
  <c r="K2204" i="64"/>
  <c r="AR2204" i="64" s="1"/>
  <c r="AR2205" i="64" s="1"/>
  <c r="AR2206" i="64" s="1"/>
  <c r="AS2204" i="64"/>
  <c r="Y2205" i="64" l="1"/>
  <c r="M2205" i="64" s="1"/>
  <c r="T2204" i="64"/>
  <c r="AV2205" i="64" s="1"/>
  <c r="AV2206" i="64" s="1"/>
  <c r="AV2207" i="64" s="1"/>
  <c r="AV2208" i="64" s="1"/>
  <c r="AV2209" i="64" s="1"/>
  <c r="H2204" i="64"/>
  <c r="AJ2204" i="64"/>
  <c r="L2204" i="64"/>
  <c r="F2204" i="64"/>
  <c r="AA2208" i="64"/>
  <c r="AH2204" i="64" l="1"/>
  <c r="AI2204" i="64"/>
  <c r="AW2204" i="64"/>
  <c r="I2204" i="64"/>
  <c r="AB2205" i="64"/>
  <c r="E2204" i="64" l="1"/>
  <c r="C2205" i="64" l="1"/>
  <c r="G2205" i="64" s="1"/>
  <c r="D2205" i="64"/>
  <c r="J2205" i="64"/>
  <c r="K2205" i="64" l="1"/>
  <c r="AC2205" i="64"/>
  <c r="AS2205" i="64"/>
  <c r="F2205" i="64" l="1"/>
  <c r="X2206" i="64"/>
  <c r="X2207" i="64" s="1"/>
  <c r="X2208" i="64" s="1"/>
  <c r="X2209" i="64" s="1"/>
  <c r="X2210" i="64" s="1"/>
  <c r="AE2205" i="64"/>
  <c r="Y2206" i="64"/>
  <c r="M2206" i="64" s="1"/>
  <c r="AW2205" i="64"/>
  <c r="L2205" i="64"/>
  <c r="H2205" i="64"/>
  <c r="AJ2205" i="64"/>
  <c r="AI2205" i="64" l="1"/>
  <c r="AH2205" i="64"/>
  <c r="I2205" i="64"/>
  <c r="E2205" i="64" l="1"/>
  <c r="C2206" i="64" l="1"/>
  <c r="G2206" i="64" s="1"/>
  <c r="W2206" i="64" s="1"/>
  <c r="W2207" i="64" s="1"/>
  <c r="W2208" i="64" s="1"/>
  <c r="W2209" i="64" s="1"/>
  <c r="D2206" i="64"/>
  <c r="J2206" i="64"/>
  <c r="K2206" i="64" l="1"/>
  <c r="F2206" i="64" s="1"/>
  <c r="AN2212" i="64"/>
  <c r="T2212" i="64" s="1"/>
  <c r="T2213" i="64" s="1"/>
  <c r="AC2206" i="64"/>
  <c r="AS2206" i="64"/>
  <c r="AB2206" i="64" l="1"/>
  <c r="Y2207" i="64"/>
  <c r="AW2206" i="64"/>
  <c r="AE2206" i="64"/>
  <c r="AJ2206" i="64"/>
  <c r="L2206" i="64"/>
  <c r="H2206" i="64"/>
  <c r="AR2207" i="64" s="1"/>
  <c r="M2207" i="64" l="1"/>
  <c r="AO2207" i="64"/>
  <c r="AH2206" i="64"/>
  <c r="AP2207" i="64"/>
  <c r="AU2210" i="64"/>
  <c r="AT2210" i="64"/>
  <c r="Z2210" i="64"/>
  <c r="I2206" i="64"/>
  <c r="AI2206" i="64"/>
  <c r="R2208" i="64" l="1"/>
  <c r="R2209" i="64" s="1"/>
  <c r="R2210" i="64" s="1"/>
  <c r="R2211" i="64" s="1"/>
  <c r="S2212" i="64" s="1"/>
  <c r="S2213" i="64" s="1"/>
  <c r="AB2207" i="64"/>
  <c r="E2206" i="64"/>
  <c r="R2212" i="64" l="1"/>
  <c r="C2207" i="64"/>
  <c r="G2207" i="64" s="1"/>
  <c r="J2207" i="64"/>
  <c r="AC2207" i="64" l="1"/>
  <c r="K2207" i="64"/>
  <c r="L2207" i="64" l="1"/>
  <c r="AJ2207" i="64"/>
  <c r="D2207" i="64"/>
  <c r="AQ2207" i="64" s="1"/>
  <c r="AE2207" i="64"/>
  <c r="F2207" i="64" l="1"/>
  <c r="U2208" i="64" s="1"/>
  <c r="U2209" i="64" s="1"/>
  <c r="U2210" i="64" s="1"/>
  <c r="U2211" i="64" s="1"/>
  <c r="U2212" i="64" s="1"/>
  <c r="I2207" i="64"/>
  <c r="AS2207" i="64"/>
  <c r="AI2207" i="64"/>
  <c r="AL2207" i="64" s="1"/>
  <c r="AM2207" i="64" s="1"/>
  <c r="H2207" i="64"/>
  <c r="AH2207" i="64" l="1"/>
  <c r="Y2208" i="64"/>
  <c r="M2208" i="64" s="1"/>
  <c r="AW2207" i="64"/>
  <c r="E2207" i="64"/>
  <c r="C2208" i="64" s="1"/>
  <c r="G2208" i="64" s="1"/>
  <c r="AC2208" i="64" s="1"/>
  <c r="V2212" i="64" l="1"/>
  <c r="V2213" i="64" s="1"/>
  <c r="AB2208" i="64"/>
  <c r="D2208" i="64"/>
  <c r="J2208" i="64"/>
  <c r="AE2208" i="64"/>
  <c r="AF2208" i="64" s="1"/>
  <c r="AG2210" i="64" s="1"/>
  <c r="K2208" i="64" l="1"/>
  <c r="Q2210" i="64"/>
  <c r="P2210" i="64"/>
  <c r="AS2208" i="64"/>
  <c r="N2214" i="64"/>
  <c r="O2214" i="64"/>
  <c r="AR2208" i="64" l="1"/>
  <c r="AQ2208" i="64"/>
  <c r="AQ2209" i="64" s="1"/>
  <c r="AQ2210" i="64" s="1"/>
  <c r="AQ2211" i="64" s="1"/>
  <c r="F2208" i="64"/>
  <c r="Y2209" i="64"/>
  <c r="L2208" i="64"/>
  <c r="AJ2208" i="64"/>
  <c r="H2208" i="64"/>
  <c r="AI2208" i="64" l="1"/>
  <c r="AW2208" i="64"/>
  <c r="I2208" i="64"/>
  <c r="AH2208" i="64"/>
  <c r="AK2208" i="64" l="1"/>
  <c r="AA2209" i="64" s="1"/>
  <c r="AA2210" i="64" s="1"/>
  <c r="M2209" i="64"/>
  <c r="E2208" i="64"/>
  <c r="C2209" i="64" s="1"/>
  <c r="G2209" i="64" s="1"/>
  <c r="D2209" i="64" l="1"/>
  <c r="AB2209" i="64"/>
  <c r="J2209" i="64"/>
  <c r="AA2211" i="64"/>
  <c r="AC2209" i="64"/>
  <c r="AE2209" i="64" l="1"/>
  <c r="AA2212" i="64"/>
  <c r="K2209" i="64"/>
  <c r="AR2209" i="64" s="1"/>
  <c r="AR2210" i="64" s="1"/>
  <c r="AR2211" i="64" s="1"/>
  <c r="AS2209" i="64"/>
  <c r="F2209" i="64" l="1"/>
  <c r="Y2210" i="64"/>
  <c r="M2210" i="64" s="1"/>
  <c r="T2209" i="64"/>
  <c r="AV2210" i="64" s="1"/>
  <c r="AV2211" i="64" s="1"/>
  <c r="AV2212" i="64" s="1"/>
  <c r="AV2213" i="64" s="1"/>
  <c r="AV2214" i="64" s="1"/>
  <c r="AJ2209" i="64"/>
  <c r="H2209" i="64"/>
  <c r="L2209" i="64"/>
  <c r="AA2213" i="64"/>
  <c r="I2209" i="64" l="1"/>
  <c r="AW2209" i="64"/>
  <c r="AH2209" i="64"/>
  <c r="AI2209" i="64"/>
  <c r="AB2210" i="64"/>
  <c r="E2209" i="64" l="1"/>
  <c r="C2210" i="64" l="1"/>
  <c r="G2210" i="64" s="1"/>
  <c r="D2210" i="64"/>
  <c r="J2210" i="64"/>
  <c r="K2210" i="64" l="1"/>
  <c r="AC2210" i="64"/>
  <c r="AS2210" i="64"/>
  <c r="F2210" i="64" l="1"/>
  <c r="X2211" i="64"/>
  <c r="X2212" i="64" s="1"/>
  <c r="X2213" i="64" s="1"/>
  <c r="X2214" i="64" s="1"/>
  <c r="X2215" i="64" s="1"/>
  <c r="AE2210" i="64"/>
  <c r="Y2211" i="64"/>
  <c r="M2211" i="64" s="1"/>
  <c r="AW2210" i="64"/>
  <c r="L2210" i="64"/>
  <c r="AJ2210" i="64"/>
  <c r="H2210" i="64"/>
  <c r="AH2210" i="64" l="1"/>
  <c r="AI2210" i="64"/>
  <c r="I2210" i="64"/>
  <c r="E2210" i="64" l="1"/>
  <c r="C2211" i="64" l="1"/>
  <c r="G2211" i="64" s="1"/>
  <c r="W2211" i="64" s="1"/>
  <c r="W2212" i="64" s="1"/>
  <c r="W2213" i="64" s="1"/>
  <c r="W2214" i="64" s="1"/>
  <c r="D2211" i="64"/>
  <c r="J2211" i="64"/>
  <c r="K2211" i="64" l="1"/>
  <c r="F2211" i="64" s="1"/>
  <c r="AN2217" i="64"/>
  <c r="T2217" i="64" s="1"/>
  <c r="T2218" i="64" s="1"/>
  <c r="AC2211" i="64"/>
  <c r="AS2211" i="64"/>
  <c r="Y2212" i="64" l="1"/>
  <c r="AW2211" i="64"/>
  <c r="AB2211" i="64"/>
  <c r="AE2211" i="64"/>
  <c r="L2211" i="64"/>
  <c r="H2211" i="64"/>
  <c r="AR2212" i="64" s="1"/>
  <c r="AJ2211" i="64"/>
  <c r="M2212" i="64" l="1"/>
  <c r="AO2212" i="64"/>
  <c r="AI2211" i="64"/>
  <c r="AU2215" i="64"/>
  <c r="AT2215" i="64"/>
  <c r="Z2215" i="64"/>
  <c r="AH2211" i="64"/>
  <c r="AP2212" i="64"/>
  <c r="I2211" i="64"/>
  <c r="R2213" i="64" l="1"/>
  <c r="R2214" i="64" s="1"/>
  <c r="R2215" i="64" s="1"/>
  <c r="R2216" i="64" s="1"/>
  <c r="S2217" i="64" s="1"/>
  <c r="S2218" i="64" s="1"/>
  <c r="AB2212" i="64"/>
  <c r="E2211" i="64"/>
  <c r="R2217" i="64" l="1"/>
  <c r="C2212" i="64"/>
  <c r="G2212" i="64" s="1"/>
  <c r="J2212" i="64"/>
  <c r="AC2212" i="64" l="1"/>
  <c r="K2212" i="64"/>
  <c r="AJ2212" i="64" l="1"/>
  <c r="L2212" i="64"/>
  <c r="D2212" i="64"/>
  <c r="AQ2212" i="64" s="1"/>
  <c r="AE2212" i="64"/>
  <c r="F2212" i="64" l="1"/>
  <c r="U2213" i="64" s="1"/>
  <c r="U2214" i="64" s="1"/>
  <c r="U2215" i="64" s="1"/>
  <c r="U2216" i="64" s="1"/>
  <c r="U2217" i="64" s="1"/>
  <c r="AS2212" i="64"/>
  <c r="I2212" i="64"/>
  <c r="H2212" i="64"/>
  <c r="AI2212" i="64"/>
  <c r="AL2212" i="64" s="1"/>
  <c r="AM2212" i="64" s="1"/>
  <c r="E2212" i="64" l="1"/>
  <c r="C2213" i="64" s="1"/>
  <c r="G2213" i="64" s="1"/>
  <c r="AC2213" i="64" s="1"/>
  <c r="AH2212" i="64"/>
  <c r="Y2213" i="64"/>
  <c r="M2213" i="64" s="1"/>
  <c r="AW2212" i="64"/>
  <c r="D2213" i="64" l="1"/>
  <c r="AB2213" i="64"/>
  <c r="J2213" i="64"/>
  <c r="V2217" i="64"/>
  <c r="V2218" i="64" s="1"/>
  <c r="AE2213" i="64"/>
  <c r="AF2213" i="64" s="1"/>
  <c r="AG2215" i="64" s="1"/>
  <c r="P2215" i="64" l="1"/>
  <c r="Q2215" i="64"/>
  <c r="N2219" i="64"/>
  <c r="O2219" i="64"/>
  <c r="K2213" i="64"/>
  <c r="AS2213" i="64"/>
  <c r="AQ2213" i="64" l="1"/>
  <c r="AQ2214" i="64" s="1"/>
  <c r="AQ2215" i="64" s="1"/>
  <c r="AQ2216" i="64" s="1"/>
  <c r="AR2213" i="64"/>
  <c r="AJ2213" i="64"/>
  <c r="L2213" i="64"/>
  <c r="H2213" i="64"/>
  <c r="Y2214" i="64"/>
  <c r="F2213" i="64"/>
  <c r="AH2213" i="64" l="1"/>
  <c r="AW2213" i="64"/>
  <c r="I2213" i="64"/>
  <c r="AI2213" i="64"/>
  <c r="AK2213" i="64" l="1"/>
  <c r="AA2214" i="64" s="1"/>
  <c r="AA2215" i="64" s="1"/>
  <c r="M2214" i="64"/>
  <c r="E2213" i="64"/>
  <c r="C2214" i="64" s="1"/>
  <c r="G2214" i="64" s="1"/>
  <c r="AB2214" i="64" l="1"/>
  <c r="D2214" i="64"/>
  <c r="J2214" i="64"/>
  <c r="AA2216" i="64"/>
  <c r="AC2214" i="64"/>
  <c r="AE2214" i="64" l="1"/>
  <c r="K2214" i="64"/>
  <c r="AR2214" i="64" s="1"/>
  <c r="AR2215" i="64" s="1"/>
  <c r="AR2216" i="64" s="1"/>
  <c r="AA2217" i="64"/>
  <c r="F2214" i="64"/>
  <c r="AS2214" i="64"/>
  <c r="Y2215" i="64" l="1"/>
  <c r="M2215" i="64" s="1"/>
  <c r="AA2218" i="64"/>
  <c r="T2214" i="64"/>
  <c r="AV2215" i="64" s="1"/>
  <c r="AV2216" i="64" s="1"/>
  <c r="AV2217" i="64" s="1"/>
  <c r="AV2218" i="64" s="1"/>
  <c r="AV2219" i="64" s="1"/>
  <c r="AJ2214" i="64"/>
  <c r="H2214" i="64"/>
  <c r="L2214" i="64"/>
  <c r="AW2214" i="64" l="1"/>
  <c r="AH2214" i="64"/>
  <c r="AI2214" i="64"/>
  <c r="I2214" i="64"/>
  <c r="AB2215" i="64"/>
  <c r="E2214" i="64" l="1"/>
  <c r="C2215" i="64" l="1"/>
  <c r="G2215" i="64" s="1"/>
  <c r="D2215" i="64"/>
  <c r="J2215" i="64"/>
  <c r="K2215" i="64" l="1"/>
  <c r="X2216" i="64" s="1"/>
  <c r="X2217" i="64" s="1"/>
  <c r="X2218" i="64" s="1"/>
  <c r="X2219" i="64" s="1"/>
  <c r="X2220" i="64" s="1"/>
  <c r="AC2215" i="64"/>
  <c r="AS2215" i="64"/>
  <c r="Y2216" i="64" l="1"/>
  <c r="M2216" i="64" s="1"/>
  <c r="AW2215" i="64"/>
  <c r="H2215" i="64"/>
  <c r="L2215" i="64"/>
  <c r="AJ2215" i="64"/>
  <c r="AE2215" i="64"/>
  <c r="F2215" i="64"/>
  <c r="AI2215" i="64" l="1"/>
  <c r="AH2215" i="64"/>
  <c r="I2215" i="64"/>
  <c r="E2215" i="64" l="1"/>
  <c r="C2216" i="64" l="1"/>
  <c r="G2216" i="64" s="1"/>
  <c r="W2216" i="64" s="1"/>
  <c r="W2217" i="64" s="1"/>
  <c r="W2218" i="64" s="1"/>
  <c r="W2219" i="64" s="1"/>
  <c r="J2216" i="64"/>
  <c r="D2216" i="64"/>
  <c r="K2216" i="64" l="1"/>
  <c r="AN2222" i="64"/>
  <c r="T2222" i="64" s="1"/>
  <c r="T2223" i="64" s="1"/>
  <c r="AS2216" i="64"/>
  <c r="AC2216" i="64"/>
  <c r="AE2216" i="64" l="1"/>
  <c r="Y2217" i="64"/>
  <c r="AW2216" i="64"/>
  <c r="AB2216" i="64"/>
  <c r="AJ2216" i="64"/>
  <c r="H2216" i="64"/>
  <c r="AR2217" i="64" s="1"/>
  <c r="L2216" i="64"/>
  <c r="F2216" i="64"/>
  <c r="M2217" i="64" l="1"/>
  <c r="AO2217" i="64"/>
  <c r="AU2220" i="64"/>
  <c r="Z2220" i="64"/>
  <c r="AT2220" i="64"/>
  <c r="AH2216" i="64"/>
  <c r="AP2217" i="64"/>
  <c r="AI2216" i="64"/>
  <c r="I2216" i="64"/>
  <c r="AB2217" i="64" l="1"/>
  <c r="R2218" i="64"/>
  <c r="R2219" i="64" s="1"/>
  <c r="R2220" i="64" s="1"/>
  <c r="R2221" i="64" s="1"/>
  <c r="S2222" i="64" s="1"/>
  <c r="S2223" i="64" s="1"/>
  <c r="E2216" i="64"/>
  <c r="R2222" i="64" l="1"/>
  <c r="C2217" i="64"/>
  <c r="G2217" i="64" s="1"/>
  <c r="J2217" i="64"/>
  <c r="AC2217" i="64" l="1"/>
  <c r="K2217" i="64"/>
  <c r="AJ2217" i="64" l="1"/>
  <c r="L2217" i="64"/>
  <c r="D2217" i="64"/>
  <c r="AQ2217" i="64" s="1"/>
  <c r="AE2217" i="64"/>
  <c r="F2217" i="64" l="1"/>
  <c r="U2218" i="64" s="1"/>
  <c r="U2219" i="64" s="1"/>
  <c r="U2220" i="64" s="1"/>
  <c r="U2221" i="64" s="1"/>
  <c r="U2222" i="64" s="1"/>
  <c r="AS2217" i="64"/>
  <c r="I2217" i="64"/>
  <c r="AI2217" i="64"/>
  <c r="AL2217" i="64" s="1"/>
  <c r="AM2217" i="64" s="1"/>
  <c r="H2217" i="64"/>
  <c r="E2217" i="64" l="1"/>
  <c r="C2218" i="64" s="1"/>
  <c r="G2218" i="64" s="1"/>
  <c r="AC2218" i="64" s="1"/>
  <c r="AH2217" i="64"/>
  <c r="Y2218" i="64"/>
  <c r="M2218" i="64" s="1"/>
  <c r="AW2217" i="64"/>
  <c r="D2218" i="64" l="1"/>
  <c r="AB2218" i="64"/>
  <c r="J2218" i="64"/>
  <c r="V2222" i="64"/>
  <c r="V2223" i="64" s="1"/>
  <c r="AE2218" i="64"/>
  <c r="AF2218" i="64" s="1"/>
  <c r="AG2220" i="64" s="1"/>
  <c r="Q2220" i="64" l="1"/>
  <c r="P2220" i="64"/>
  <c r="N2224" i="64"/>
  <c r="O2224" i="64"/>
  <c r="AS2218" i="64"/>
  <c r="K2218" i="64"/>
  <c r="AR2218" i="64" l="1"/>
  <c r="AQ2218" i="64"/>
  <c r="AQ2219" i="64" s="1"/>
  <c r="AQ2220" i="64" s="1"/>
  <c r="AQ2221" i="64" s="1"/>
  <c r="F2218" i="64"/>
  <c r="Y2219" i="64"/>
  <c r="L2218" i="64"/>
  <c r="AJ2218" i="64"/>
  <c r="H2218" i="64"/>
  <c r="AH2218" i="64" l="1"/>
  <c r="AW2218" i="64"/>
  <c r="I2218" i="64"/>
  <c r="AI2218" i="64"/>
  <c r="AK2218" i="64" l="1"/>
  <c r="AA2219" i="64" s="1"/>
  <c r="AA2220" i="64" s="1"/>
  <c r="M2219" i="64"/>
  <c r="E2218" i="64"/>
  <c r="C2219" i="64" s="1"/>
  <c r="G2219" i="64" s="1"/>
  <c r="D2219" i="64" l="1"/>
  <c r="AB2219" i="64"/>
  <c r="J2219" i="64"/>
  <c r="AA2221" i="64"/>
  <c r="AC2219" i="64"/>
  <c r="AA2222" i="64" l="1"/>
  <c r="K2219" i="64"/>
  <c r="AR2219" i="64" s="1"/>
  <c r="AR2220" i="64" s="1"/>
  <c r="AR2221" i="64" s="1"/>
  <c r="AE2219" i="64"/>
  <c r="AS2219" i="64"/>
  <c r="F2219" i="64" l="1"/>
  <c r="Y2220" i="64"/>
  <c r="M2220" i="64" s="1"/>
  <c r="T2219" i="64"/>
  <c r="AV2220" i="64" s="1"/>
  <c r="AV2221" i="64" s="1"/>
  <c r="AV2222" i="64" s="1"/>
  <c r="AV2223" i="64" s="1"/>
  <c r="AV2224" i="64" s="1"/>
  <c r="H2219" i="64"/>
  <c r="AJ2219" i="64"/>
  <c r="L2219" i="64"/>
  <c r="AA2223" i="64"/>
  <c r="I2219" i="64" l="1"/>
  <c r="AI2219" i="64"/>
  <c r="AW2219" i="64"/>
  <c r="AH2219" i="64"/>
  <c r="AB2220" i="64"/>
  <c r="E2219" i="64" l="1"/>
  <c r="C2220" i="64" l="1"/>
  <c r="G2220" i="64" s="1"/>
  <c r="D2220" i="64"/>
  <c r="J2220" i="64"/>
  <c r="K2220" i="64" l="1"/>
  <c r="AC2220" i="64"/>
  <c r="AS2220" i="64"/>
  <c r="F2220" i="64" l="1"/>
  <c r="X2221" i="64"/>
  <c r="X2222" i="64" s="1"/>
  <c r="X2223" i="64" s="1"/>
  <c r="X2224" i="64" s="1"/>
  <c r="X2225" i="64" s="1"/>
  <c r="AE2220" i="64"/>
  <c r="Y2221" i="64"/>
  <c r="M2221" i="64" s="1"/>
  <c r="AW2220" i="64"/>
  <c r="L2220" i="64"/>
  <c r="H2220" i="64"/>
  <c r="AJ2220" i="64"/>
  <c r="AH2220" i="64" l="1"/>
  <c r="AI2220" i="64"/>
  <c r="I2220" i="64"/>
  <c r="E2220" i="64" l="1"/>
  <c r="C2221" i="64" l="1"/>
  <c r="G2221" i="64" s="1"/>
  <c r="W2221" i="64" s="1"/>
  <c r="W2222" i="64" s="1"/>
  <c r="W2223" i="64" s="1"/>
  <c r="W2224" i="64" s="1"/>
  <c r="D2221" i="64"/>
  <c r="J2221" i="64"/>
  <c r="K2221" i="64" l="1"/>
  <c r="F2221" i="64" s="1"/>
  <c r="AN2227" i="64"/>
  <c r="T2227" i="64" s="1"/>
  <c r="T2228" i="64" s="1"/>
  <c r="AC2221" i="64"/>
  <c r="AS2221" i="64"/>
  <c r="Y2222" i="64" l="1"/>
  <c r="AW2221" i="64"/>
  <c r="AB2221" i="64"/>
  <c r="AE2221" i="64"/>
  <c r="H2221" i="64"/>
  <c r="AR2222" i="64" s="1"/>
  <c r="L2221" i="64"/>
  <c r="AJ2221" i="64"/>
  <c r="M2222" i="64" l="1"/>
  <c r="AO2222" i="64"/>
  <c r="AT2225" i="64"/>
  <c r="Z2225" i="64"/>
  <c r="AU2225" i="64"/>
  <c r="AI2221" i="64"/>
  <c r="I2221" i="64"/>
  <c r="AH2221" i="64"/>
  <c r="AP2222" i="64"/>
  <c r="R2223" i="64" l="1"/>
  <c r="R2224" i="64" s="1"/>
  <c r="R2225" i="64" s="1"/>
  <c r="R2226" i="64" s="1"/>
  <c r="R2227" i="64" s="1"/>
  <c r="AB2222" i="64"/>
  <c r="E2221" i="64"/>
  <c r="C2222" i="64" s="1"/>
  <c r="G2222" i="64" s="1"/>
  <c r="S2227" i="64" l="1"/>
  <c r="S2228" i="64" s="1"/>
  <c r="AC2222" i="64"/>
  <c r="J2222" i="64"/>
  <c r="K2222" i="64" l="1"/>
  <c r="AE2222" i="64"/>
  <c r="AJ2222" i="64" l="1"/>
  <c r="L2222" i="64"/>
  <c r="D2222" i="64"/>
  <c r="AQ2222" i="64" s="1"/>
  <c r="F2222" i="64" l="1"/>
  <c r="U2223" i="64" s="1"/>
  <c r="U2224" i="64" s="1"/>
  <c r="U2225" i="64" s="1"/>
  <c r="U2226" i="64" s="1"/>
  <c r="U2227" i="64" s="1"/>
  <c r="I2222" i="64"/>
  <c r="AS2222" i="64"/>
  <c r="AI2222" i="64"/>
  <c r="AL2222" i="64" s="1"/>
  <c r="AM2222" i="64" s="1"/>
  <c r="H2222" i="64"/>
  <c r="Y2223" i="64" l="1"/>
  <c r="M2223" i="64" s="1"/>
  <c r="AW2222" i="64"/>
  <c r="AH2222" i="64"/>
  <c r="E2222" i="64"/>
  <c r="C2223" i="64" s="1"/>
  <c r="G2223" i="64" s="1"/>
  <c r="AC2223" i="64" s="1"/>
  <c r="AE2223" i="64" l="1"/>
  <c r="AF2223" i="64" s="1"/>
  <c r="AG2225" i="64" s="1"/>
  <c r="V2227" i="64"/>
  <c r="V2228" i="64" s="1"/>
  <c r="D2223" i="64"/>
  <c r="AB2223" i="64"/>
  <c r="J2223" i="64"/>
  <c r="N2229" i="64" l="1"/>
  <c r="O2229" i="64"/>
  <c r="AS2223" i="64"/>
  <c r="K2223" i="64"/>
  <c r="P2225" i="64"/>
  <c r="Q2225" i="64"/>
  <c r="AQ2223" i="64" l="1"/>
  <c r="AQ2224" i="64" s="1"/>
  <c r="AQ2225" i="64" s="1"/>
  <c r="AQ2226" i="64" s="1"/>
  <c r="AR2223" i="64"/>
  <c r="L2223" i="64"/>
  <c r="AJ2223" i="64"/>
  <c r="H2223" i="64"/>
  <c r="Y2224" i="64"/>
  <c r="F2223" i="64"/>
  <c r="AW2223" i="64" l="1"/>
  <c r="AH2223" i="64"/>
  <c r="AI2223" i="64"/>
  <c r="I2223" i="64"/>
  <c r="AK2223" i="64" l="1"/>
  <c r="AA2224" i="64" s="1"/>
  <c r="AA2225" i="64" s="1"/>
  <c r="M2224" i="64"/>
  <c r="E2223" i="64"/>
  <c r="C2224" i="64" s="1"/>
  <c r="G2224" i="64" s="1"/>
  <c r="AC2224" i="64" l="1"/>
  <c r="AA2226" i="64"/>
  <c r="AB2224" i="64"/>
  <c r="D2224" i="64"/>
  <c r="AS2224" i="64" s="1"/>
  <c r="J2224" i="64"/>
  <c r="Y2225" i="64" l="1"/>
  <c r="M2225" i="64" s="1"/>
  <c r="AA2227" i="64"/>
  <c r="AE2224" i="64"/>
  <c r="K2224" i="64"/>
  <c r="AR2224" i="64" s="1"/>
  <c r="AR2225" i="64" s="1"/>
  <c r="AR2226" i="64" s="1"/>
  <c r="F2224" i="64" l="1"/>
  <c r="T2224" i="64"/>
  <c r="AV2225" i="64" s="1"/>
  <c r="AV2226" i="64" s="1"/>
  <c r="AV2227" i="64" s="1"/>
  <c r="AV2228" i="64" s="1"/>
  <c r="AV2229" i="64" s="1"/>
  <c r="L2224" i="64"/>
  <c r="AJ2224" i="64"/>
  <c r="H2224" i="64"/>
  <c r="AA2228" i="64"/>
  <c r="AB2225" i="64"/>
  <c r="AW2224" i="64" l="1"/>
  <c r="AH2224" i="64"/>
  <c r="AI2224" i="64"/>
  <c r="I2224" i="64"/>
  <c r="E2224" i="64" l="1"/>
  <c r="C2225" i="64" l="1"/>
  <c r="G2225" i="64" s="1"/>
  <c r="D2225" i="64"/>
  <c r="J2225" i="64"/>
  <c r="K2225" i="64" l="1"/>
  <c r="AS2225" i="64"/>
  <c r="AC2225" i="64"/>
  <c r="F2225" i="64" l="1"/>
  <c r="X2226" i="64"/>
  <c r="X2227" i="64" s="1"/>
  <c r="X2228" i="64" s="1"/>
  <c r="X2229" i="64" s="1"/>
  <c r="X2230" i="64" s="1"/>
  <c r="AE2225" i="64"/>
  <c r="Y2226" i="64"/>
  <c r="M2226" i="64" s="1"/>
  <c r="AW2225" i="64"/>
  <c r="L2225" i="64"/>
  <c r="H2225" i="64"/>
  <c r="AJ2225" i="64"/>
  <c r="AH2225" i="64" l="1"/>
  <c r="AI2225" i="64"/>
  <c r="I2225" i="64"/>
  <c r="E2225" i="64" l="1"/>
  <c r="C2226" i="64" l="1"/>
  <c r="G2226" i="64" s="1"/>
  <c r="W2226" i="64" s="1"/>
  <c r="W2227" i="64" s="1"/>
  <c r="W2228" i="64" s="1"/>
  <c r="W2229" i="64" s="1"/>
  <c r="D2226" i="64"/>
  <c r="J2226" i="64"/>
  <c r="K2226" i="64" l="1"/>
  <c r="F2226" i="64" s="1"/>
  <c r="AN2232" i="64"/>
  <c r="T2232" i="64" s="1"/>
  <c r="T2233" i="64" s="1"/>
  <c r="AC2226" i="64"/>
  <c r="AS2226" i="64"/>
  <c r="Y2227" i="64" l="1"/>
  <c r="AW2226" i="64"/>
  <c r="AB2226" i="64"/>
  <c r="AE2226" i="64"/>
  <c r="AJ2226" i="64"/>
  <c r="H2226" i="64"/>
  <c r="AR2227" i="64" s="1"/>
  <c r="L2226" i="64"/>
  <c r="M2227" i="64" l="1"/>
  <c r="AO2227" i="64"/>
  <c r="AH2226" i="64"/>
  <c r="AP2227" i="64"/>
  <c r="Z2230" i="64"/>
  <c r="AU2230" i="64"/>
  <c r="AT2230" i="64"/>
  <c r="I2226" i="64"/>
  <c r="AI2226" i="64"/>
  <c r="R2228" i="64" l="1"/>
  <c r="R2229" i="64" s="1"/>
  <c r="R2230" i="64" s="1"/>
  <c r="R2231" i="64" s="1"/>
  <c r="R2232" i="64" s="1"/>
  <c r="AB2227" i="64"/>
  <c r="E2226" i="64"/>
  <c r="C2227" i="64" s="1"/>
  <c r="G2227" i="64" s="1"/>
  <c r="S2232" i="64" l="1"/>
  <c r="S2233" i="64" s="1"/>
  <c r="J2227" i="64"/>
  <c r="K2227" i="64" s="1"/>
  <c r="AC2227" i="64"/>
  <c r="AE2227" i="64" l="1"/>
  <c r="AJ2227" i="64"/>
  <c r="L2227" i="64"/>
  <c r="D2227" i="64"/>
  <c r="AQ2227" i="64" s="1"/>
  <c r="AI2227" i="64" l="1"/>
  <c r="AL2227" i="64" s="1"/>
  <c r="AM2227" i="64" s="1"/>
  <c r="F2227" i="64"/>
  <c r="U2228" i="64" s="1"/>
  <c r="U2229" i="64" s="1"/>
  <c r="U2230" i="64" s="1"/>
  <c r="U2231" i="64" s="1"/>
  <c r="U2232" i="64" s="1"/>
  <c r="AS2227" i="64"/>
  <c r="I2227" i="64"/>
  <c r="H2227" i="64"/>
  <c r="AH2227" i="64" l="1"/>
  <c r="E2227" i="64"/>
  <c r="C2228" i="64" s="1"/>
  <c r="G2228" i="64" s="1"/>
  <c r="AC2228" i="64" s="1"/>
  <c r="Y2228" i="64"/>
  <c r="M2228" i="64" s="1"/>
  <c r="AW2227" i="64"/>
  <c r="D2228" i="64" l="1"/>
  <c r="AB2228" i="64"/>
  <c r="J2228" i="64"/>
  <c r="AE2228" i="64"/>
  <c r="AF2228" i="64" s="1"/>
  <c r="AG2230" i="64" s="1"/>
  <c r="V2232" i="64"/>
  <c r="V2233" i="64" s="1"/>
  <c r="N2234" i="64" l="1"/>
  <c r="O2234" i="64"/>
  <c r="AS2228" i="64"/>
  <c r="Q2230" i="64"/>
  <c r="P2230" i="64"/>
  <c r="K2228" i="64"/>
  <c r="AR2228" i="64" l="1"/>
  <c r="AQ2228" i="64"/>
  <c r="AQ2229" i="64" s="1"/>
  <c r="AQ2230" i="64" s="1"/>
  <c r="AQ2231" i="64" s="1"/>
  <c r="F2228" i="64"/>
  <c r="Y2229" i="64"/>
  <c r="L2228" i="64"/>
  <c r="AJ2228" i="64"/>
  <c r="H2228" i="64"/>
  <c r="I2228" i="64" l="1"/>
  <c r="AW2228" i="64"/>
  <c r="AI2228" i="64"/>
  <c r="AH2228" i="64"/>
  <c r="AK2228" i="64" l="1"/>
  <c r="AA2229" i="64" s="1"/>
  <c r="AA2230" i="64" s="1"/>
  <c r="M2229" i="64"/>
  <c r="E2228" i="64"/>
  <c r="C2229" i="64" s="1"/>
  <c r="G2229" i="64" s="1"/>
  <c r="AB2229" i="64" l="1"/>
  <c r="J2229" i="64"/>
  <c r="AC2229" i="64"/>
  <c r="AA2231" i="64"/>
  <c r="D2229" i="64"/>
  <c r="AS2229" i="64" l="1"/>
  <c r="AE2229" i="64"/>
  <c r="AA2232" i="64"/>
  <c r="K2229" i="64"/>
  <c r="AR2229" i="64" s="1"/>
  <c r="AR2230" i="64" s="1"/>
  <c r="AR2231" i="64" s="1"/>
  <c r="T2229" i="64" l="1"/>
  <c r="AV2230" i="64" s="1"/>
  <c r="AV2231" i="64" s="1"/>
  <c r="AV2232" i="64" s="1"/>
  <c r="AV2233" i="64" s="1"/>
  <c r="AV2234" i="64" s="1"/>
  <c r="L2229" i="64"/>
  <c r="H2229" i="64"/>
  <c r="AJ2229" i="64"/>
  <c r="Y2230" i="64"/>
  <c r="M2230" i="64" s="1"/>
  <c r="AA2233" i="64"/>
  <c r="F2229" i="64"/>
  <c r="AB2230" i="64" l="1"/>
  <c r="AI2229" i="64"/>
  <c r="AH2229" i="64"/>
  <c r="AW2229" i="64"/>
  <c r="I2229" i="64"/>
  <c r="E2229" i="64" l="1"/>
  <c r="C2230" i="64" l="1"/>
  <c r="G2230" i="64" s="1"/>
  <c r="D2230" i="64"/>
  <c r="J2230" i="64"/>
  <c r="K2230" i="64" l="1"/>
  <c r="X2231" i="64" s="1"/>
  <c r="X2232" i="64" s="1"/>
  <c r="X2233" i="64" s="1"/>
  <c r="X2234" i="64" s="1"/>
  <c r="X2235" i="64" s="1"/>
  <c r="AC2230" i="64"/>
  <c r="AS2230" i="64"/>
  <c r="Y2231" i="64" l="1"/>
  <c r="M2231" i="64" s="1"/>
  <c r="AW2230" i="64"/>
  <c r="AE2230" i="64"/>
  <c r="H2230" i="64"/>
  <c r="L2230" i="64"/>
  <c r="AJ2230" i="64"/>
  <c r="F2230" i="64"/>
  <c r="AI2230" i="64" l="1"/>
  <c r="I2230" i="64"/>
  <c r="AH2230" i="64"/>
  <c r="E2230" i="64" l="1"/>
  <c r="C2231" i="64" l="1"/>
  <c r="G2231" i="64" s="1"/>
  <c r="W2231" i="64" s="1"/>
  <c r="W2232" i="64" s="1"/>
  <c r="W2233" i="64" s="1"/>
  <c r="W2234" i="64" s="1"/>
  <c r="D2231" i="64"/>
  <c r="J2231" i="64"/>
  <c r="K2231" i="64" l="1"/>
  <c r="F2231" i="64" s="1"/>
  <c r="AN2237" i="64"/>
  <c r="T2237" i="64" s="1"/>
  <c r="T2238" i="64" s="1"/>
  <c r="AS2231" i="64"/>
  <c r="AC2231" i="64"/>
  <c r="AB2231" i="64" l="1"/>
  <c r="AE2231" i="64"/>
  <c r="Y2232" i="64"/>
  <c r="AW2231" i="64"/>
  <c r="AJ2231" i="64"/>
  <c r="H2231" i="64"/>
  <c r="AR2232" i="64" s="1"/>
  <c r="L2231" i="64"/>
  <c r="M2232" i="64" l="1"/>
  <c r="AO2232" i="64"/>
  <c r="I2231" i="64"/>
  <c r="AH2231" i="64"/>
  <c r="AP2232" i="64"/>
  <c r="Z2235" i="64"/>
  <c r="AT2235" i="64"/>
  <c r="AU2235" i="64"/>
  <c r="AI2231" i="64"/>
  <c r="AB2232" i="64" l="1"/>
  <c r="R2233" i="64"/>
  <c r="R2234" i="64" s="1"/>
  <c r="R2235" i="64" s="1"/>
  <c r="R2236" i="64" s="1"/>
  <c r="S2237" i="64" s="1"/>
  <c r="S2238" i="64" s="1"/>
  <c r="E2231" i="64"/>
  <c r="R2237" i="64" l="1"/>
  <c r="C2232" i="64"/>
  <c r="G2232" i="64" s="1"/>
  <c r="J2232" i="64"/>
  <c r="K2232" i="64" l="1"/>
  <c r="AC2232" i="64"/>
  <c r="AE2232" i="64" l="1"/>
  <c r="AJ2232" i="64"/>
  <c r="L2232" i="64"/>
  <c r="D2232" i="64"/>
  <c r="AQ2232" i="64" s="1"/>
  <c r="F2232" i="64" l="1"/>
  <c r="U2233" i="64" s="1"/>
  <c r="U2234" i="64" s="1"/>
  <c r="U2235" i="64" s="1"/>
  <c r="U2236" i="64" s="1"/>
  <c r="U2237" i="64" s="1"/>
  <c r="I2232" i="64"/>
  <c r="AS2232" i="64"/>
  <c r="H2232" i="64"/>
  <c r="AI2232" i="64"/>
  <c r="AL2232" i="64" s="1"/>
  <c r="AM2232" i="64" s="1"/>
  <c r="AH2232" i="64" l="1"/>
  <c r="Y2233" i="64"/>
  <c r="M2233" i="64" s="1"/>
  <c r="AW2232" i="64"/>
  <c r="E2232" i="64"/>
  <c r="C2233" i="64" s="1"/>
  <c r="G2233" i="64" s="1"/>
  <c r="AC2233" i="64" s="1"/>
  <c r="AE2233" i="64" l="1"/>
  <c r="AF2233" i="64" s="1"/>
  <c r="AG2235" i="64" s="1"/>
  <c r="D2233" i="64"/>
  <c r="AB2233" i="64"/>
  <c r="J2233" i="64"/>
  <c r="V2237" i="64"/>
  <c r="V2238" i="64" s="1"/>
  <c r="K2233" i="64" l="1"/>
  <c r="Q2235" i="64"/>
  <c r="P2235" i="64"/>
  <c r="N2239" i="64"/>
  <c r="O2239" i="64"/>
  <c r="AS2233" i="64"/>
  <c r="AR2233" i="64" l="1"/>
  <c r="AQ2233" i="64"/>
  <c r="AQ2234" i="64" s="1"/>
  <c r="AQ2235" i="64" s="1"/>
  <c r="AQ2236" i="64" s="1"/>
  <c r="F2233" i="64"/>
  <c r="Y2234" i="64"/>
  <c r="L2233" i="64"/>
  <c r="AJ2233" i="64"/>
  <c r="H2233" i="64"/>
  <c r="AH2233" i="64" l="1"/>
  <c r="AI2233" i="64"/>
  <c r="I2233" i="64"/>
  <c r="AW2233" i="64"/>
  <c r="AK2233" i="64" l="1"/>
  <c r="AA2234" i="64" s="1"/>
  <c r="AA2235" i="64" s="1"/>
  <c r="M2234" i="64"/>
  <c r="E2233" i="64"/>
  <c r="C2234" i="64" s="1"/>
  <c r="G2234" i="64" s="1"/>
  <c r="D2234" i="64" l="1"/>
  <c r="AB2234" i="64"/>
  <c r="J2234" i="64"/>
  <c r="AA2236" i="64"/>
  <c r="AC2234" i="64"/>
  <c r="AE2234" i="64" l="1"/>
  <c r="AA2237" i="64"/>
  <c r="K2234" i="64"/>
  <c r="AR2234" i="64" s="1"/>
  <c r="AR2235" i="64" s="1"/>
  <c r="AR2236" i="64" s="1"/>
  <c r="AS2234" i="64"/>
  <c r="F2234" i="64" l="1"/>
  <c r="Y2235" i="64"/>
  <c r="M2235" i="64" s="1"/>
  <c r="AA2238" i="64"/>
  <c r="T2234" i="64"/>
  <c r="AV2235" i="64" s="1"/>
  <c r="AV2236" i="64" s="1"/>
  <c r="AV2237" i="64" s="1"/>
  <c r="AV2238" i="64" s="1"/>
  <c r="AV2239" i="64" s="1"/>
  <c r="H2234" i="64"/>
  <c r="AJ2234" i="64"/>
  <c r="L2234" i="64"/>
  <c r="AI2234" i="64" l="1"/>
  <c r="AW2234" i="64"/>
  <c r="AH2234" i="64"/>
  <c r="I2234" i="64"/>
  <c r="AB2235" i="64"/>
  <c r="E2234" i="64" l="1"/>
  <c r="C2235" i="64" l="1"/>
  <c r="G2235" i="64" s="1"/>
  <c r="D2235" i="64"/>
  <c r="J2235" i="64"/>
  <c r="K2235" i="64" l="1"/>
  <c r="X2236" i="64" s="1"/>
  <c r="X2237" i="64" s="1"/>
  <c r="X2238" i="64" s="1"/>
  <c r="X2239" i="64" s="1"/>
  <c r="X2240" i="64" s="1"/>
  <c r="AC2235" i="64"/>
  <c r="AS2235" i="64"/>
  <c r="F2235" i="64" l="1"/>
  <c r="AE2235" i="64"/>
  <c r="Y2236" i="64"/>
  <c r="M2236" i="64" s="1"/>
  <c r="AW2235" i="64"/>
  <c r="AJ2235" i="64"/>
  <c r="L2235" i="64"/>
  <c r="H2235" i="64"/>
  <c r="I2235" i="64" l="1"/>
  <c r="AH2235" i="64"/>
  <c r="AI2235" i="64"/>
  <c r="E2235" i="64" l="1"/>
  <c r="C2236" i="64" l="1"/>
  <c r="G2236" i="64" s="1"/>
  <c r="W2236" i="64" s="1"/>
  <c r="W2237" i="64" s="1"/>
  <c r="W2238" i="64" s="1"/>
  <c r="W2239" i="64" s="1"/>
  <c r="D2236" i="64"/>
  <c r="J2236" i="64"/>
  <c r="K2236" i="64" l="1"/>
  <c r="F2236" i="64" s="1"/>
  <c r="AN2242" i="64"/>
  <c r="T2242" i="64" s="1"/>
  <c r="T2243" i="64" s="1"/>
  <c r="AC2236" i="64"/>
  <c r="AS2236" i="64"/>
  <c r="Y2237" i="64" l="1"/>
  <c r="AW2236" i="64"/>
  <c r="AB2236" i="64"/>
  <c r="AE2236" i="64"/>
  <c r="L2236" i="64"/>
  <c r="H2236" i="64"/>
  <c r="AR2237" i="64" s="1"/>
  <c r="AJ2236" i="64"/>
  <c r="M2237" i="64" l="1"/>
  <c r="AO2237" i="64"/>
  <c r="AU2240" i="64"/>
  <c r="AT2240" i="64"/>
  <c r="Z2240" i="64"/>
  <c r="AI2236" i="64"/>
  <c r="AP2237" i="64"/>
  <c r="AH2236" i="64"/>
  <c r="I2236" i="64"/>
  <c r="AB2237" i="64" l="1"/>
  <c r="R2238" i="64"/>
  <c r="R2239" i="64" s="1"/>
  <c r="R2240" i="64" s="1"/>
  <c r="R2241" i="64" s="1"/>
  <c r="S2242" i="64" s="1"/>
  <c r="S2243" i="64" s="1"/>
  <c r="E2236" i="64"/>
  <c r="R2242" i="64" l="1"/>
  <c r="C2237" i="64"/>
  <c r="G2237" i="64" s="1"/>
  <c r="J2237" i="64"/>
  <c r="K2237" i="64" l="1"/>
  <c r="AC2237" i="64"/>
  <c r="AE2237" i="64" l="1"/>
  <c r="L2237" i="64"/>
  <c r="AJ2237" i="64"/>
  <c r="D2237" i="64"/>
  <c r="AQ2237" i="64" s="1"/>
  <c r="H2237" i="64" l="1"/>
  <c r="AH2237" i="64" s="1"/>
  <c r="AI2237" i="64"/>
  <c r="AL2237" i="64" s="1"/>
  <c r="AM2237" i="64" s="1"/>
  <c r="F2237" i="64"/>
  <c r="U2238" i="64" s="1"/>
  <c r="U2239" i="64" s="1"/>
  <c r="U2240" i="64" s="1"/>
  <c r="U2241" i="64" s="1"/>
  <c r="U2242" i="64" s="1"/>
  <c r="I2237" i="64"/>
  <c r="AS2237" i="64"/>
  <c r="Y2238" i="64" l="1"/>
  <c r="M2238" i="64" s="1"/>
  <c r="AW2237" i="64"/>
  <c r="E2237" i="64"/>
  <c r="C2238" i="64" s="1"/>
  <c r="G2238" i="64" s="1"/>
  <c r="AC2238" i="64" s="1"/>
  <c r="V2242" i="64" l="1"/>
  <c r="V2243" i="64" s="1"/>
  <c r="AE2238" i="64"/>
  <c r="AF2238" i="64" s="1"/>
  <c r="AG2240" i="64" s="1"/>
  <c r="AB2238" i="64"/>
  <c r="D2238" i="64"/>
  <c r="AS2238" i="64" s="1"/>
  <c r="J2238" i="64"/>
  <c r="Y2239" i="64" l="1"/>
  <c r="P2240" i="64"/>
  <c r="Q2240" i="64"/>
  <c r="K2238" i="64"/>
  <c r="N2244" i="64"/>
  <c r="O2244" i="64"/>
  <c r="AQ2238" i="64" l="1"/>
  <c r="AQ2239" i="64" s="1"/>
  <c r="AQ2240" i="64" s="1"/>
  <c r="AQ2241" i="64" s="1"/>
  <c r="AR2238" i="64"/>
  <c r="L2238" i="64"/>
  <c r="AJ2238" i="64"/>
  <c r="H2238" i="64"/>
  <c r="F2238" i="64"/>
  <c r="AH2238" i="64" l="1"/>
  <c r="AI2238" i="64"/>
  <c r="I2238" i="64"/>
  <c r="AW2238" i="64"/>
  <c r="AK2238" i="64" l="1"/>
  <c r="M2239" i="64" s="1"/>
  <c r="E2238" i="64"/>
  <c r="C2239" i="64" s="1"/>
  <c r="G2239" i="64" s="1"/>
  <c r="AA2239" i="64" l="1"/>
  <c r="AC2239" i="64"/>
  <c r="D2239" i="64"/>
  <c r="AB2239" i="64"/>
  <c r="J2239" i="64"/>
  <c r="AA2240" i="64"/>
  <c r="AS2239" i="64" l="1"/>
  <c r="AE2239" i="64"/>
  <c r="K2239" i="64"/>
  <c r="AR2239" i="64" s="1"/>
  <c r="AR2240" i="64" s="1"/>
  <c r="AR2241" i="64" s="1"/>
  <c r="AA2241" i="64"/>
  <c r="AA2242" i="64" l="1"/>
  <c r="T2239" i="64"/>
  <c r="AV2240" i="64" s="1"/>
  <c r="AV2241" i="64" s="1"/>
  <c r="AV2242" i="64" s="1"/>
  <c r="AV2243" i="64" s="1"/>
  <c r="AV2244" i="64" s="1"/>
  <c r="AJ2239" i="64"/>
  <c r="L2239" i="64"/>
  <c r="H2239" i="64"/>
  <c r="Y2240" i="64"/>
  <c r="M2240" i="64" s="1"/>
  <c r="F2239" i="64"/>
  <c r="AH2239" i="64" l="1"/>
  <c r="AB2240" i="64"/>
  <c r="AW2239" i="64"/>
  <c r="I2239" i="64"/>
  <c r="AI2239" i="64"/>
  <c r="AA2243" i="64"/>
  <c r="E2239" i="64" l="1"/>
  <c r="C2240" i="64" l="1"/>
  <c r="G2240" i="64" s="1"/>
  <c r="J2240" i="64"/>
  <c r="D2240" i="64"/>
  <c r="K2240" i="64" l="1"/>
  <c r="X2241" i="64" s="1"/>
  <c r="X2242" i="64" s="1"/>
  <c r="X2243" i="64" s="1"/>
  <c r="X2244" i="64" s="1"/>
  <c r="X2245" i="64" s="1"/>
  <c r="AC2240" i="64"/>
  <c r="AS2240" i="64"/>
  <c r="F2240" i="64"/>
  <c r="Y2241" i="64" l="1"/>
  <c r="M2241" i="64" s="1"/>
  <c r="AW2240" i="64"/>
  <c r="AE2240" i="64"/>
  <c r="L2240" i="64"/>
  <c r="H2240" i="64"/>
  <c r="AJ2240" i="64"/>
  <c r="AI2240" i="64" l="1"/>
  <c r="AH2240" i="64"/>
  <c r="I2240" i="64"/>
  <c r="E2240" i="64" l="1"/>
  <c r="C2241" i="64" l="1"/>
  <c r="G2241" i="64" s="1"/>
  <c r="W2241" i="64" s="1"/>
  <c r="W2242" i="64" s="1"/>
  <c r="W2243" i="64" s="1"/>
  <c r="W2244" i="64" s="1"/>
  <c r="J2241" i="64"/>
  <c r="D2241" i="64"/>
  <c r="K2241" i="64" l="1"/>
  <c r="AN2247" i="64"/>
  <c r="T2247" i="64" s="1"/>
  <c r="T2248" i="64" s="1"/>
  <c r="AS2241" i="64"/>
  <c r="AC2241" i="64"/>
  <c r="AE2241" i="64" l="1"/>
  <c r="Y2242" i="64"/>
  <c r="AW2241" i="64"/>
  <c r="AB2241" i="64"/>
  <c r="AJ2241" i="64"/>
  <c r="H2241" i="64"/>
  <c r="AR2242" i="64" s="1"/>
  <c r="L2241" i="64"/>
  <c r="F2241" i="64"/>
  <c r="M2242" i="64" l="1"/>
  <c r="AO2242" i="64"/>
  <c r="AH2241" i="64"/>
  <c r="AP2242" i="64"/>
  <c r="AI2241" i="64"/>
  <c r="Z2245" i="64"/>
  <c r="AU2245" i="64"/>
  <c r="AT2245" i="64"/>
  <c r="I2241" i="64"/>
  <c r="AB2242" i="64" l="1"/>
  <c r="R2243" i="64"/>
  <c r="R2244" i="64" s="1"/>
  <c r="R2245" i="64" s="1"/>
  <c r="R2246" i="64" s="1"/>
  <c r="S2247" i="64" s="1"/>
  <c r="S2248" i="64" s="1"/>
  <c r="E2241" i="64"/>
  <c r="R2247" i="64" l="1"/>
  <c r="C2242" i="64"/>
  <c r="G2242" i="64" s="1"/>
  <c r="J2242" i="64"/>
  <c r="K2242" i="64" l="1"/>
  <c r="AC2242" i="64"/>
  <c r="AE2242" i="64" l="1"/>
  <c r="AJ2242" i="64"/>
  <c r="L2242" i="64"/>
  <c r="D2242" i="64"/>
  <c r="AQ2242" i="64" s="1"/>
  <c r="F2242" i="64" l="1"/>
  <c r="U2243" i="64" s="1"/>
  <c r="U2244" i="64" s="1"/>
  <c r="U2245" i="64" s="1"/>
  <c r="U2246" i="64" s="1"/>
  <c r="U2247" i="64" s="1"/>
  <c r="AS2242" i="64"/>
  <c r="I2242" i="64"/>
  <c r="H2242" i="64"/>
  <c r="AI2242" i="64"/>
  <c r="AL2242" i="64" s="1"/>
  <c r="AM2242" i="64" s="1"/>
  <c r="E2242" i="64" l="1"/>
  <c r="C2243" i="64" s="1"/>
  <c r="G2243" i="64" s="1"/>
  <c r="AC2243" i="64" s="1"/>
  <c r="AH2242" i="64"/>
  <c r="Y2243" i="64"/>
  <c r="M2243" i="64" s="1"/>
  <c r="AW2242" i="64"/>
  <c r="D2243" i="64" l="1"/>
  <c r="AB2243" i="64"/>
  <c r="J2243" i="64"/>
  <c r="V2247" i="64"/>
  <c r="V2248" i="64" s="1"/>
  <c r="AE2243" i="64"/>
  <c r="AF2243" i="64" s="1"/>
  <c r="AG2245" i="64" s="1"/>
  <c r="P2245" i="64" l="1"/>
  <c r="Q2245" i="64"/>
  <c r="N2249" i="64"/>
  <c r="O2249" i="64"/>
  <c r="AS2243" i="64"/>
  <c r="K2243" i="64"/>
  <c r="AQ2243" i="64" l="1"/>
  <c r="AQ2244" i="64" s="1"/>
  <c r="AQ2245" i="64" s="1"/>
  <c r="AQ2246" i="64" s="1"/>
  <c r="AR2243" i="64"/>
  <c r="AJ2243" i="64"/>
  <c r="L2243" i="64"/>
  <c r="H2243" i="64"/>
  <c r="F2243" i="64"/>
  <c r="Y2244" i="64"/>
  <c r="AW2243" i="64" l="1"/>
  <c r="I2243" i="64"/>
  <c r="AH2243" i="64"/>
  <c r="AI2243" i="64"/>
  <c r="AK2243" i="64" l="1"/>
  <c r="AA2244" i="64" s="1"/>
  <c r="AA2245" i="64" s="1"/>
  <c r="M2244" i="64"/>
  <c r="E2243" i="64"/>
  <c r="C2244" i="64" s="1"/>
  <c r="G2244" i="64" s="1"/>
  <c r="AB2244" i="64" l="1"/>
  <c r="D2244" i="64"/>
  <c r="J2244" i="64"/>
  <c r="AA2246" i="64"/>
  <c r="AC2244" i="64"/>
  <c r="AE2244" i="64" l="1"/>
  <c r="AA2247" i="64"/>
  <c r="K2244" i="64"/>
  <c r="AR2244" i="64" s="1"/>
  <c r="AR2245" i="64" s="1"/>
  <c r="AR2246" i="64" s="1"/>
  <c r="AS2244" i="64"/>
  <c r="Y2245" i="64" l="1"/>
  <c r="M2245" i="64" s="1"/>
  <c r="T2244" i="64"/>
  <c r="AV2245" i="64" s="1"/>
  <c r="AV2246" i="64" s="1"/>
  <c r="AV2247" i="64" s="1"/>
  <c r="AV2248" i="64" s="1"/>
  <c r="AV2249" i="64" s="1"/>
  <c r="AJ2244" i="64"/>
  <c r="H2244" i="64"/>
  <c r="L2244" i="64"/>
  <c r="F2244" i="64"/>
  <c r="AA2248" i="64"/>
  <c r="I2244" i="64" l="1"/>
  <c r="AH2244" i="64"/>
  <c r="AW2244" i="64"/>
  <c r="AI2244" i="64"/>
  <c r="AB2245" i="64"/>
  <c r="E2244" i="64" l="1"/>
  <c r="C2245" i="64" l="1"/>
  <c r="G2245" i="64" s="1"/>
  <c r="D2245" i="64"/>
  <c r="J2245" i="64"/>
  <c r="K2245" i="64" l="1"/>
  <c r="X2246" i="64" s="1"/>
  <c r="X2247" i="64" s="1"/>
  <c r="X2248" i="64" s="1"/>
  <c r="X2249" i="64" s="1"/>
  <c r="X2250" i="64" s="1"/>
  <c r="AC2245" i="64"/>
  <c r="AS2245" i="64"/>
  <c r="F2245" i="64" l="1"/>
  <c r="AE2245" i="64"/>
  <c r="Y2246" i="64"/>
  <c r="M2246" i="64" s="1"/>
  <c r="AW2245" i="64"/>
  <c r="L2245" i="64"/>
  <c r="H2245" i="64"/>
  <c r="AJ2245" i="64"/>
  <c r="AH2245" i="64" l="1"/>
  <c r="AI2245" i="64"/>
  <c r="I2245" i="64"/>
  <c r="E2245" i="64" l="1"/>
  <c r="C2246" i="64" l="1"/>
  <c r="G2246" i="64" s="1"/>
  <c r="W2246" i="64" s="1"/>
  <c r="W2247" i="64" s="1"/>
  <c r="W2248" i="64" s="1"/>
  <c r="W2249" i="64" s="1"/>
  <c r="J2246" i="64"/>
  <c r="D2246" i="64"/>
  <c r="K2246" i="64" l="1"/>
  <c r="AN2252" i="64"/>
  <c r="T2252" i="64" s="1"/>
  <c r="T2253" i="64" s="1"/>
  <c r="AC2246" i="64"/>
  <c r="AS2246" i="64"/>
  <c r="Y2247" i="64" l="1"/>
  <c r="AW2246" i="64"/>
  <c r="AE2246" i="64"/>
  <c r="AB2246" i="64"/>
  <c r="L2246" i="64"/>
  <c r="H2246" i="64"/>
  <c r="AR2247" i="64" s="1"/>
  <c r="AJ2246" i="64"/>
  <c r="F2246" i="64"/>
  <c r="M2247" i="64" l="1"/>
  <c r="AO2247" i="64"/>
  <c r="Z2250" i="64"/>
  <c r="AT2250" i="64"/>
  <c r="AU2250" i="64"/>
  <c r="AI2246" i="64"/>
  <c r="AP2247" i="64"/>
  <c r="AH2246" i="64"/>
  <c r="I2246" i="64"/>
  <c r="R2248" i="64" l="1"/>
  <c r="R2249" i="64" s="1"/>
  <c r="R2250" i="64" s="1"/>
  <c r="R2251" i="64" s="1"/>
  <c r="S2252" i="64" s="1"/>
  <c r="S2253" i="64" s="1"/>
  <c r="E2246" i="64"/>
  <c r="C2247" i="64" s="1"/>
  <c r="G2247" i="64" s="1"/>
  <c r="AB2247" i="64"/>
  <c r="R2252" i="64" l="1"/>
  <c r="J2247" i="64"/>
  <c r="K2247" i="64" s="1"/>
  <c r="AC2247" i="64"/>
  <c r="AE2247" i="64" l="1"/>
  <c r="L2247" i="64"/>
  <c r="AJ2247" i="64"/>
  <c r="D2247" i="64"/>
  <c r="AQ2247" i="64" s="1"/>
  <c r="F2247" i="64" l="1"/>
  <c r="U2248" i="64" s="1"/>
  <c r="U2249" i="64" s="1"/>
  <c r="U2250" i="64" s="1"/>
  <c r="U2251" i="64" s="1"/>
  <c r="U2252" i="64" s="1"/>
  <c r="I2247" i="64"/>
  <c r="AS2247" i="64"/>
  <c r="AI2247" i="64"/>
  <c r="AL2247" i="64" s="1"/>
  <c r="AM2247" i="64" s="1"/>
  <c r="H2247" i="64"/>
  <c r="AH2247" i="64" l="1"/>
  <c r="Y2248" i="64"/>
  <c r="M2248" i="64" s="1"/>
  <c r="AW2247" i="64"/>
  <c r="E2247" i="64"/>
  <c r="C2248" i="64" s="1"/>
  <c r="G2248" i="64" s="1"/>
  <c r="AC2248" i="64" s="1"/>
  <c r="AE2248" i="64" l="1"/>
  <c r="AF2248" i="64" s="1"/>
  <c r="AG2250" i="64" s="1"/>
  <c r="AB2248" i="64"/>
  <c r="D2248" i="64"/>
  <c r="J2248" i="64"/>
  <c r="V2252" i="64"/>
  <c r="V2253" i="64" s="1"/>
  <c r="K2248" i="64" l="1"/>
  <c r="P2250" i="64"/>
  <c r="Q2250" i="64"/>
  <c r="N2254" i="64"/>
  <c r="O2254" i="64"/>
  <c r="AS2248" i="64"/>
  <c r="AQ2248" i="64" l="1"/>
  <c r="AQ2249" i="64" s="1"/>
  <c r="AQ2250" i="64" s="1"/>
  <c r="AQ2251" i="64" s="1"/>
  <c r="AR2248" i="64"/>
  <c r="F2248" i="64"/>
  <c r="Y2249" i="64"/>
  <c r="AJ2248" i="64"/>
  <c r="L2248" i="64"/>
  <c r="H2248" i="64"/>
  <c r="I2248" i="64" l="1"/>
  <c r="AH2248" i="64"/>
  <c r="AI2248" i="64"/>
  <c r="AW2248" i="64"/>
  <c r="AK2248" i="64" l="1"/>
  <c r="AA2249" i="64" s="1"/>
  <c r="AA2250" i="64" s="1"/>
  <c r="E2248" i="64"/>
  <c r="C2249" i="64" s="1"/>
  <c r="G2249" i="64" s="1"/>
  <c r="M2249" i="64" l="1"/>
  <c r="AB2249" i="64" s="1"/>
  <c r="AC2249" i="64"/>
  <c r="J2249" i="64"/>
  <c r="AA2251" i="64"/>
  <c r="D2249" i="64" l="1"/>
  <c r="K2249" i="64"/>
  <c r="AR2249" i="64" s="1"/>
  <c r="AR2250" i="64" s="1"/>
  <c r="AR2251" i="64" s="1"/>
  <c r="AA2252" i="64"/>
  <c r="AS2249" i="64"/>
  <c r="AE2249" i="64"/>
  <c r="F2249" i="64" l="1"/>
  <c r="AA2253" i="64"/>
  <c r="Y2250" i="64"/>
  <c r="M2250" i="64" s="1"/>
  <c r="T2249" i="64"/>
  <c r="AV2250" i="64" s="1"/>
  <c r="AV2251" i="64" s="1"/>
  <c r="AV2252" i="64" s="1"/>
  <c r="AV2253" i="64" s="1"/>
  <c r="AV2254" i="64" s="1"/>
  <c r="L2249" i="64"/>
  <c r="H2249" i="64"/>
  <c r="AJ2249" i="64"/>
  <c r="AH2249" i="64" l="1"/>
  <c r="AW2249" i="64"/>
  <c r="I2249" i="64"/>
  <c r="AB2250" i="64"/>
  <c r="AI2249" i="64"/>
  <c r="E2249" i="64" l="1"/>
  <c r="C2250" i="64" l="1"/>
  <c r="G2250" i="64" s="1"/>
  <c r="J2250" i="64"/>
  <c r="D2250" i="64"/>
  <c r="K2250" i="64" l="1"/>
  <c r="X2251" i="64" s="1"/>
  <c r="X2252" i="64" s="1"/>
  <c r="X2253" i="64" s="1"/>
  <c r="X2254" i="64" s="1"/>
  <c r="X2255" i="64" s="1"/>
  <c r="AC2250" i="64"/>
  <c r="AS2250" i="64"/>
  <c r="Y2251" i="64" l="1"/>
  <c r="M2251" i="64" s="1"/>
  <c r="AW2250" i="64"/>
  <c r="L2250" i="64"/>
  <c r="H2250" i="64"/>
  <c r="AJ2250" i="64"/>
  <c r="AE2250" i="64"/>
  <c r="F2250" i="64"/>
  <c r="AI2250" i="64" l="1"/>
  <c r="AH2250" i="64"/>
  <c r="I2250" i="64"/>
  <c r="E2250" i="64" l="1"/>
  <c r="C2251" i="64" l="1"/>
  <c r="G2251" i="64" s="1"/>
  <c r="W2251" i="64" s="1"/>
  <c r="W2252" i="64" s="1"/>
  <c r="W2253" i="64" s="1"/>
  <c r="W2254" i="64" s="1"/>
  <c r="D2251" i="64"/>
  <c r="J2251" i="64"/>
  <c r="K2251" i="64" l="1"/>
  <c r="F2251" i="64" s="1"/>
  <c r="AN2257" i="64"/>
  <c r="T2257" i="64" s="1"/>
  <c r="T2258" i="64" s="1"/>
  <c r="AS2251" i="64"/>
  <c r="AC2251" i="64"/>
  <c r="AB2251" i="64" l="1"/>
  <c r="AE2251" i="64"/>
  <c r="Y2252" i="64"/>
  <c r="AW2251" i="64"/>
  <c r="AJ2251" i="64"/>
  <c r="H2251" i="64"/>
  <c r="AR2252" i="64" s="1"/>
  <c r="L2251" i="64"/>
  <c r="M2252" i="64" l="1"/>
  <c r="AO2252" i="64"/>
  <c r="I2251" i="64"/>
  <c r="AP2252" i="64"/>
  <c r="AH2251" i="64"/>
  <c r="AI2251" i="64"/>
  <c r="AU2255" i="64"/>
  <c r="AT2255" i="64"/>
  <c r="Z2255" i="64"/>
  <c r="AB2252" i="64" l="1"/>
  <c r="R2253" i="64"/>
  <c r="R2254" i="64" s="1"/>
  <c r="R2255" i="64" s="1"/>
  <c r="R2256" i="64" s="1"/>
  <c r="S2257" i="64" s="1"/>
  <c r="S2258" i="64" s="1"/>
  <c r="E2251" i="64"/>
  <c r="R2257" i="64" l="1"/>
  <c r="C2252" i="64"/>
  <c r="G2252" i="64" s="1"/>
  <c r="J2252" i="64"/>
  <c r="K2252" i="64" l="1"/>
  <c r="AC2252" i="64"/>
  <c r="AE2252" i="64" l="1"/>
  <c r="L2252" i="64"/>
  <c r="AJ2252" i="64"/>
  <c r="D2252" i="64"/>
  <c r="AQ2252" i="64" s="1"/>
  <c r="F2252" i="64" l="1"/>
  <c r="U2253" i="64" s="1"/>
  <c r="U2254" i="64" s="1"/>
  <c r="U2255" i="64" s="1"/>
  <c r="U2256" i="64" s="1"/>
  <c r="U2257" i="64" s="1"/>
  <c r="AS2252" i="64"/>
  <c r="I2252" i="64"/>
  <c r="AI2252" i="64"/>
  <c r="AL2252" i="64" s="1"/>
  <c r="AM2252" i="64" s="1"/>
  <c r="H2252" i="64"/>
  <c r="E2252" i="64" l="1"/>
  <c r="C2253" i="64" s="1"/>
  <c r="G2253" i="64" s="1"/>
  <c r="AC2253" i="64" s="1"/>
  <c r="AH2252" i="64"/>
  <c r="Y2253" i="64"/>
  <c r="M2253" i="64" s="1"/>
  <c r="AW2252" i="64"/>
  <c r="D2253" i="64" l="1"/>
  <c r="AB2253" i="64"/>
  <c r="J2253" i="64"/>
  <c r="V2257" i="64"/>
  <c r="V2258" i="64" s="1"/>
  <c r="AE2253" i="64"/>
  <c r="AF2253" i="64" s="1"/>
  <c r="AG2255" i="64" s="1"/>
  <c r="Q2255" i="64" l="1"/>
  <c r="P2255" i="64"/>
  <c r="N2259" i="64"/>
  <c r="O2259" i="64"/>
  <c r="K2253" i="64"/>
  <c r="AS2253" i="64"/>
  <c r="AQ2253" i="64" l="1"/>
  <c r="AQ2254" i="64" s="1"/>
  <c r="AQ2255" i="64" s="1"/>
  <c r="AQ2256" i="64" s="1"/>
  <c r="AR2253" i="64"/>
  <c r="L2253" i="64"/>
  <c r="AJ2253" i="64"/>
  <c r="H2253" i="64"/>
  <c r="Y2254" i="64"/>
  <c r="F2253" i="64"/>
  <c r="AH2253" i="64" l="1"/>
  <c r="AI2253" i="64"/>
  <c r="AW2253" i="64"/>
  <c r="I2253" i="64"/>
  <c r="AK2253" i="64" l="1"/>
  <c r="AA2254" i="64" s="1"/>
  <c r="AA2255" i="64" s="1"/>
  <c r="E2253" i="64"/>
  <c r="C2254" i="64" s="1"/>
  <c r="G2254" i="64" s="1"/>
  <c r="M2254" i="64" l="1"/>
  <c r="AB2254" i="64" s="1"/>
  <c r="AC2254" i="64"/>
  <c r="AA2256" i="64"/>
  <c r="D2254" i="64" l="1"/>
  <c r="AS2254" i="64" s="1"/>
  <c r="Y2255" i="64" s="1"/>
  <c r="M2255" i="64" s="1"/>
  <c r="J2254" i="64"/>
  <c r="K2254" i="64" s="1"/>
  <c r="AR2254" i="64" s="1"/>
  <c r="AR2255" i="64" s="1"/>
  <c r="AR2256" i="64" s="1"/>
  <c r="AE2254" i="64"/>
  <c r="AA2257" i="64"/>
  <c r="F2254" i="64" l="1"/>
  <c r="T2254" i="64"/>
  <c r="AV2255" i="64" s="1"/>
  <c r="AV2256" i="64" s="1"/>
  <c r="AV2257" i="64" s="1"/>
  <c r="AV2258" i="64" s="1"/>
  <c r="AV2259" i="64" s="1"/>
  <c r="L2254" i="64"/>
  <c r="H2254" i="64"/>
  <c r="AJ2254" i="64"/>
  <c r="AA2258" i="64"/>
  <c r="AB2255" i="64"/>
  <c r="AW2254" i="64" l="1"/>
  <c r="AI2254" i="64"/>
  <c r="AH2254" i="64"/>
  <c r="I2254" i="64"/>
  <c r="E2254" i="64" l="1"/>
  <c r="C2255" i="64" l="1"/>
  <c r="G2255" i="64" s="1"/>
  <c r="D2255" i="64"/>
  <c r="J2255" i="64"/>
  <c r="K2255" i="64" l="1"/>
  <c r="X2256" i="64" s="1"/>
  <c r="X2257" i="64" s="1"/>
  <c r="X2258" i="64" s="1"/>
  <c r="X2259" i="64" s="1"/>
  <c r="X2260" i="64" s="1"/>
  <c r="AS2255" i="64"/>
  <c r="AC2255" i="64"/>
  <c r="F2255" i="64" l="1"/>
  <c r="Y2256" i="64"/>
  <c r="M2256" i="64" s="1"/>
  <c r="AW2255" i="64"/>
  <c r="AE2255" i="64"/>
  <c r="L2255" i="64"/>
  <c r="AJ2255" i="64"/>
  <c r="H2255" i="64"/>
  <c r="AH2255" i="64" l="1"/>
  <c r="AI2255" i="64"/>
  <c r="I2255" i="64"/>
  <c r="E2255" i="64" l="1"/>
  <c r="C2256" i="64" l="1"/>
  <c r="G2256" i="64" s="1"/>
  <c r="W2256" i="64" s="1"/>
  <c r="W2257" i="64" s="1"/>
  <c r="W2258" i="64" s="1"/>
  <c r="W2259" i="64" s="1"/>
  <c r="J2256" i="64"/>
  <c r="D2256" i="64"/>
  <c r="K2256" i="64" l="1"/>
  <c r="AN2262" i="64"/>
  <c r="T2262" i="64" s="1"/>
  <c r="T2263" i="64" s="1"/>
  <c r="AS2256" i="64"/>
  <c r="AC2256" i="64"/>
  <c r="AB2256" i="64" l="1"/>
  <c r="AE2256" i="64"/>
  <c r="Y2257" i="64"/>
  <c r="AW2256" i="64"/>
  <c r="H2256" i="64"/>
  <c r="AR2257" i="64" s="1"/>
  <c r="AJ2256" i="64"/>
  <c r="L2256" i="64"/>
  <c r="F2256" i="64"/>
  <c r="M2257" i="64" l="1"/>
  <c r="AO2257" i="64"/>
  <c r="I2256" i="64"/>
  <c r="AI2256" i="64"/>
  <c r="AH2256" i="64"/>
  <c r="AP2257" i="64"/>
  <c r="Z2260" i="64"/>
  <c r="AU2260" i="64"/>
  <c r="AT2260" i="64"/>
  <c r="AB2257" i="64" l="1"/>
  <c r="R2258" i="64"/>
  <c r="R2259" i="64" s="1"/>
  <c r="R2260" i="64" s="1"/>
  <c r="R2261" i="64" s="1"/>
  <c r="R2262" i="64" s="1"/>
  <c r="E2256" i="64"/>
  <c r="S2262" i="64" l="1"/>
  <c r="S2263" i="64" s="1"/>
  <c r="C2257" i="64"/>
  <c r="G2257" i="64" s="1"/>
  <c r="J2257" i="64"/>
  <c r="AC2257" i="64" l="1"/>
  <c r="K2257" i="64"/>
  <c r="AJ2257" i="64" l="1"/>
  <c r="L2257" i="64"/>
  <c r="D2257" i="64"/>
  <c r="AQ2257" i="64" s="1"/>
  <c r="AE2257" i="64"/>
  <c r="F2257" i="64" l="1"/>
  <c r="U2258" i="64" s="1"/>
  <c r="U2259" i="64" s="1"/>
  <c r="U2260" i="64" s="1"/>
  <c r="U2261" i="64" s="1"/>
  <c r="U2262" i="64" s="1"/>
  <c r="I2257" i="64"/>
  <c r="AS2257" i="64"/>
  <c r="AI2257" i="64"/>
  <c r="AL2257" i="64" s="1"/>
  <c r="AM2257" i="64" s="1"/>
  <c r="H2257" i="64"/>
  <c r="AH2257" i="64" l="1"/>
  <c r="Y2258" i="64"/>
  <c r="M2258" i="64" s="1"/>
  <c r="AW2257" i="64"/>
  <c r="E2257" i="64"/>
  <c r="C2258" i="64" s="1"/>
  <c r="G2258" i="64" s="1"/>
  <c r="AC2258" i="64" s="1"/>
  <c r="AE2258" i="64" l="1"/>
  <c r="AF2258" i="64" s="1"/>
  <c r="AG2260" i="64" s="1"/>
  <c r="D2258" i="64"/>
  <c r="AS2258" i="64" s="1"/>
  <c r="AB2258" i="64"/>
  <c r="J2258" i="64"/>
  <c r="V2262" i="64"/>
  <c r="V2263" i="64" s="1"/>
  <c r="Y2259" i="64" l="1"/>
  <c r="K2258" i="64"/>
  <c r="N2264" i="64"/>
  <c r="O2264" i="64"/>
  <c r="P2260" i="64"/>
  <c r="Q2260" i="64"/>
  <c r="AQ2258" i="64" l="1"/>
  <c r="AQ2259" i="64" s="1"/>
  <c r="AQ2260" i="64" s="1"/>
  <c r="AQ2261" i="64" s="1"/>
  <c r="AR2258" i="64"/>
  <c r="AJ2258" i="64"/>
  <c r="L2258" i="64"/>
  <c r="H2258" i="64"/>
  <c r="F2258" i="64"/>
  <c r="AW2258" i="64" l="1"/>
  <c r="AH2258" i="64"/>
  <c r="I2258" i="64"/>
  <c r="AI2258" i="64"/>
  <c r="AK2258" i="64" l="1"/>
  <c r="M2259" i="64" s="1"/>
  <c r="E2258" i="64"/>
  <c r="C2259" i="64" s="1"/>
  <c r="G2259" i="64" s="1"/>
  <c r="AA2259" i="64"/>
  <c r="AA2260" i="64" l="1"/>
  <c r="D2259" i="64"/>
  <c r="AB2259" i="64"/>
  <c r="J2259" i="64"/>
  <c r="AC2259" i="64"/>
  <c r="K2259" i="64" l="1"/>
  <c r="AR2259" i="64" s="1"/>
  <c r="AR2260" i="64" s="1"/>
  <c r="AR2261" i="64" s="1"/>
  <c r="AE2259" i="64"/>
  <c r="AA2261" i="64"/>
  <c r="AS2259" i="64"/>
  <c r="F2259" i="64" l="1"/>
  <c r="Y2260" i="64"/>
  <c r="M2260" i="64" s="1"/>
  <c r="AA2262" i="64"/>
  <c r="T2259" i="64"/>
  <c r="AV2260" i="64" s="1"/>
  <c r="AV2261" i="64" s="1"/>
  <c r="AV2262" i="64" s="1"/>
  <c r="AV2263" i="64" s="1"/>
  <c r="AV2264" i="64" s="1"/>
  <c r="H2259" i="64"/>
  <c r="L2259" i="64"/>
  <c r="AJ2259" i="64"/>
  <c r="AW2259" i="64" l="1"/>
  <c r="I2259" i="64"/>
  <c r="AH2259" i="64"/>
  <c r="AA2263" i="64"/>
  <c r="AI2259" i="64"/>
  <c r="AB2260" i="64"/>
  <c r="E2259" i="64" l="1"/>
  <c r="C2260" i="64" l="1"/>
  <c r="G2260" i="64" s="1"/>
  <c r="J2260" i="64"/>
  <c r="D2260" i="64"/>
  <c r="K2260" i="64" l="1"/>
  <c r="X2261" i="64" s="1"/>
  <c r="X2262" i="64" s="1"/>
  <c r="X2263" i="64" s="1"/>
  <c r="X2264" i="64" s="1"/>
  <c r="X2265" i="64" s="1"/>
  <c r="AC2260" i="64"/>
  <c r="AS2260" i="64"/>
  <c r="AE2260" i="64" l="1"/>
  <c r="Y2261" i="64"/>
  <c r="M2261" i="64" s="1"/>
  <c r="AW2260" i="64"/>
  <c r="AJ2260" i="64"/>
  <c r="H2260" i="64"/>
  <c r="L2260" i="64"/>
  <c r="F2260" i="64"/>
  <c r="AH2260" i="64" l="1"/>
  <c r="I2260" i="64"/>
  <c r="AI2260" i="64"/>
  <c r="E2260" i="64" l="1"/>
  <c r="C2261" i="64" l="1"/>
  <c r="G2261" i="64" s="1"/>
  <c r="W2261" i="64" s="1"/>
  <c r="W2262" i="64" s="1"/>
  <c r="W2263" i="64" s="1"/>
  <c r="W2264" i="64" s="1"/>
  <c r="J2261" i="64"/>
  <c r="D2261" i="64"/>
  <c r="K2261" i="64" l="1"/>
  <c r="AN2267" i="64"/>
  <c r="T2267" i="64" s="1"/>
  <c r="T2268" i="64" s="1"/>
  <c r="AC2261" i="64"/>
  <c r="AS2261" i="64"/>
  <c r="Y2262" i="64" l="1"/>
  <c r="AW2261" i="64"/>
  <c r="AE2261" i="64"/>
  <c r="AB2261" i="64"/>
  <c r="AJ2261" i="64"/>
  <c r="H2261" i="64"/>
  <c r="AR2262" i="64" s="1"/>
  <c r="L2261" i="64"/>
  <c r="F2261" i="64"/>
  <c r="M2262" i="64" l="1"/>
  <c r="AO2262" i="64"/>
  <c r="Z2265" i="64"/>
  <c r="AU2265" i="64"/>
  <c r="AT2265" i="64"/>
  <c r="I2261" i="64"/>
  <c r="AP2262" i="64"/>
  <c r="AH2261" i="64"/>
  <c r="AI2261" i="64"/>
  <c r="R2263" i="64" l="1"/>
  <c r="R2264" i="64" s="1"/>
  <c r="R2265" i="64" s="1"/>
  <c r="R2266" i="64" s="1"/>
  <c r="S2267" i="64" s="1"/>
  <c r="S2268" i="64" s="1"/>
  <c r="AB2262" i="64"/>
  <c r="E2261" i="64"/>
  <c r="C2262" i="64" s="1"/>
  <c r="G2262" i="64" s="1"/>
  <c r="R2267" i="64" l="1"/>
  <c r="AC2262" i="64"/>
  <c r="J2262" i="64"/>
  <c r="K2262" i="64" l="1"/>
  <c r="AE2262" i="64"/>
  <c r="L2262" i="64" l="1"/>
  <c r="AJ2262" i="64"/>
  <c r="D2262" i="64"/>
  <c r="AQ2262" i="64" s="1"/>
  <c r="F2262" i="64" l="1"/>
  <c r="U2263" i="64" s="1"/>
  <c r="U2264" i="64" s="1"/>
  <c r="U2265" i="64" s="1"/>
  <c r="U2266" i="64" s="1"/>
  <c r="U2267" i="64" s="1"/>
  <c r="I2262" i="64"/>
  <c r="AS2262" i="64"/>
  <c r="AI2262" i="64"/>
  <c r="AL2262" i="64" s="1"/>
  <c r="AM2262" i="64" s="1"/>
  <c r="H2262" i="64"/>
  <c r="AH2262" i="64" l="1"/>
  <c r="Y2263" i="64"/>
  <c r="M2263" i="64" s="1"/>
  <c r="AW2262" i="64"/>
  <c r="E2262" i="64"/>
  <c r="C2263" i="64" s="1"/>
  <c r="G2263" i="64" s="1"/>
  <c r="AC2263" i="64" s="1"/>
  <c r="AB2263" i="64" l="1"/>
  <c r="D2263" i="64"/>
  <c r="J2263" i="64"/>
  <c r="AE2263" i="64"/>
  <c r="AF2263" i="64" s="1"/>
  <c r="AG2265" i="64" s="1"/>
  <c r="V2267" i="64"/>
  <c r="V2268" i="64" s="1"/>
  <c r="P2265" i="64" l="1"/>
  <c r="Q2265" i="64"/>
  <c r="K2263" i="64"/>
  <c r="N2269" i="64"/>
  <c r="O2269" i="64"/>
  <c r="AS2263" i="64"/>
  <c r="AQ2263" i="64" l="1"/>
  <c r="AQ2264" i="64" s="1"/>
  <c r="AQ2265" i="64" s="1"/>
  <c r="AQ2266" i="64" s="1"/>
  <c r="AR2263" i="64"/>
  <c r="AJ2263" i="64"/>
  <c r="L2263" i="64"/>
  <c r="H2263" i="64"/>
  <c r="F2263" i="64"/>
  <c r="Y2264" i="64"/>
  <c r="AH2263" i="64" l="1"/>
  <c r="I2263" i="64"/>
  <c r="AI2263" i="64"/>
  <c r="AW2263" i="64"/>
  <c r="AK2263" i="64" l="1"/>
  <c r="AA2264" i="64" s="1"/>
  <c r="AA2265" i="64" s="1"/>
  <c r="M2264" i="64"/>
  <c r="E2263" i="64"/>
  <c r="C2264" i="64" s="1"/>
  <c r="G2264" i="64" s="1"/>
  <c r="AB2264" i="64" l="1"/>
  <c r="J2264" i="64"/>
  <c r="AC2264" i="64"/>
  <c r="AA2266" i="64"/>
  <c r="D2264" i="64"/>
  <c r="AS2264" i="64" s="1"/>
  <c r="Y2265" i="64" l="1"/>
  <c r="M2265" i="64" s="1"/>
  <c r="AA2267" i="64"/>
  <c r="AE2264" i="64"/>
  <c r="K2264" i="64"/>
  <c r="AR2264" i="64" s="1"/>
  <c r="AR2265" i="64" s="1"/>
  <c r="AR2266" i="64" s="1"/>
  <c r="T2264" i="64" l="1"/>
  <c r="AV2265" i="64" s="1"/>
  <c r="AV2266" i="64" s="1"/>
  <c r="AV2267" i="64" s="1"/>
  <c r="AV2268" i="64" s="1"/>
  <c r="AV2269" i="64" s="1"/>
  <c r="H2264" i="64"/>
  <c r="L2264" i="64"/>
  <c r="AJ2264" i="64"/>
  <c r="AA2268" i="64"/>
  <c r="F2264" i="64"/>
  <c r="AB2265" i="64"/>
  <c r="AI2264" i="64" l="1"/>
  <c r="I2264" i="64"/>
  <c r="AH2264" i="64"/>
  <c r="AW2264" i="64"/>
  <c r="E2264" i="64" l="1"/>
  <c r="C2265" i="64" l="1"/>
  <c r="G2265" i="64" s="1"/>
  <c r="D2265" i="64"/>
  <c r="J2265" i="64"/>
  <c r="AS2265" i="64" l="1"/>
  <c r="AC2265" i="64"/>
  <c r="K2265" i="64"/>
  <c r="X2266" i="64" s="1"/>
  <c r="X2267" i="64" s="1"/>
  <c r="X2268" i="64" s="1"/>
  <c r="X2269" i="64" s="1"/>
  <c r="X2270" i="64" s="1"/>
  <c r="AJ2265" i="64" l="1"/>
  <c r="L2265" i="64"/>
  <c r="H2265" i="64"/>
  <c r="AE2265" i="64"/>
  <c r="Y2266" i="64"/>
  <c r="M2266" i="64" s="1"/>
  <c r="AW2265" i="64"/>
  <c r="F2265" i="64"/>
  <c r="AH2265" i="64" l="1"/>
  <c r="I2265" i="64"/>
  <c r="AI2265" i="64"/>
  <c r="E2265" i="64" l="1"/>
  <c r="C2266" i="64" l="1"/>
  <c r="G2266" i="64" s="1"/>
  <c r="W2266" i="64" s="1"/>
  <c r="W2267" i="64" s="1"/>
  <c r="W2268" i="64" s="1"/>
  <c r="W2269" i="64" s="1"/>
  <c r="J2266" i="64"/>
  <c r="D2266" i="64"/>
  <c r="K2266" i="64" l="1"/>
  <c r="AN2272" i="64"/>
  <c r="T2272" i="64" s="1"/>
  <c r="T2273" i="64" s="1"/>
  <c r="AS2266" i="64"/>
  <c r="AC2266" i="64"/>
  <c r="AE2266" i="64" l="1"/>
  <c r="Y2267" i="64"/>
  <c r="AW2266" i="64"/>
  <c r="AB2266" i="64"/>
  <c r="AJ2266" i="64"/>
  <c r="H2266" i="64"/>
  <c r="AR2267" i="64" s="1"/>
  <c r="L2266" i="64"/>
  <c r="F2266" i="64"/>
  <c r="M2267" i="64" l="1"/>
  <c r="AO2267" i="64"/>
  <c r="AH2266" i="64"/>
  <c r="AP2267" i="64"/>
  <c r="AI2266" i="64"/>
  <c r="AU2270" i="64"/>
  <c r="Z2270" i="64"/>
  <c r="AT2270" i="64"/>
  <c r="I2266" i="64"/>
  <c r="AB2267" i="64" l="1"/>
  <c r="R2268" i="64"/>
  <c r="R2269" i="64" s="1"/>
  <c r="R2270" i="64" s="1"/>
  <c r="R2271" i="64" s="1"/>
  <c r="R2272" i="64" s="1"/>
  <c r="E2266" i="64"/>
  <c r="S2272" i="64" l="1"/>
  <c r="S2273" i="64" s="1"/>
  <c r="C2267" i="64"/>
  <c r="G2267" i="64" s="1"/>
  <c r="J2267" i="64"/>
  <c r="AC2267" i="64" l="1"/>
  <c r="K2267" i="64"/>
  <c r="L2267" i="64" l="1"/>
  <c r="AJ2267" i="64"/>
  <c r="D2267" i="64"/>
  <c r="AQ2267" i="64" s="1"/>
  <c r="AE2267" i="64"/>
  <c r="H2267" i="64" l="1"/>
  <c r="AH2267" i="64" s="1"/>
  <c r="AI2267" i="64"/>
  <c r="AL2267" i="64" s="1"/>
  <c r="AM2267" i="64" s="1"/>
  <c r="F2267" i="64"/>
  <c r="U2268" i="64" s="1"/>
  <c r="U2269" i="64" s="1"/>
  <c r="U2270" i="64" s="1"/>
  <c r="U2271" i="64" s="1"/>
  <c r="U2272" i="64" s="1"/>
  <c r="AS2267" i="64"/>
  <c r="I2267" i="64"/>
  <c r="E2267" i="64" l="1"/>
  <c r="C2268" i="64" s="1"/>
  <c r="G2268" i="64" s="1"/>
  <c r="AC2268" i="64" s="1"/>
  <c r="Y2268" i="64"/>
  <c r="M2268" i="64" s="1"/>
  <c r="AW2267" i="64"/>
  <c r="V2272" i="64" l="1"/>
  <c r="V2273" i="64" s="1"/>
  <c r="D2268" i="64"/>
  <c r="AS2268" i="64" s="1"/>
  <c r="AB2268" i="64"/>
  <c r="J2268" i="64"/>
  <c r="AE2268" i="64"/>
  <c r="AF2268" i="64" s="1"/>
  <c r="AG2270" i="64" s="1"/>
  <c r="K2268" i="64" l="1"/>
  <c r="Y2269" i="64"/>
  <c r="F2268" i="64"/>
  <c r="P2270" i="64"/>
  <c r="Q2270" i="64"/>
  <c r="N2274" i="64"/>
  <c r="O2274" i="64"/>
  <c r="AQ2268" i="64" l="1"/>
  <c r="AQ2269" i="64" s="1"/>
  <c r="AQ2270" i="64" s="1"/>
  <c r="AQ2271" i="64" s="1"/>
  <c r="AR2268" i="64"/>
  <c r="L2268" i="64"/>
  <c r="H2268" i="64"/>
  <c r="AJ2268" i="64"/>
  <c r="AI2268" i="64" l="1"/>
  <c r="AW2268" i="64"/>
  <c r="AH2268" i="64"/>
  <c r="I2268" i="64"/>
  <c r="AK2268" i="64" l="1"/>
  <c r="M2269" i="64" s="1"/>
  <c r="E2268" i="64"/>
  <c r="C2269" i="64" s="1"/>
  <c r="G2269" i="64" s="1"/>
  <c r="AA2269" i="64" l="1"/>
  <c r="AA2270" i="64" s="1"/>
  <c r="D2269" i="64"/>
  <c r="J2269" i="64"/>
  <c r="AC2269" i="64"/>
  <c r="AB2269" i="64" l="1"/>
  <c r="AE2269" i="64"/>
  <c r="K2269" i="64"/>
  <c r="AR2269" i="64" s="1"/>
  <c r="AR2270" i="64" s="1"/>
  <c r="AR2271" i="64" s="1"/>
  <c r="AA2271" i="64"/>
  <c r="AS2269" i="64"/>
  <c r="F2269" i="64" l="1"/>
  <c r="Y2270" i="64"/>
  <c r="M2270" i="64" s="1"/>
  <c r="T2269" i="64"/>
  <c r="AV2270" i="64" s="1"/>
  <c r="AV2271" i="64" s="1"/>
  <c r="AV2272" i="64" s="1"/>
  <c r="AV2273" i="64" s="1"/>
  <c r="AV2274" i="64" s="1"/>
  <c r="AJ2269" i="64"/>
  <c r="H2269" i="64"/>
  <c r="L2269" i="64"/>
  <c r="AA2272" i="64"/>
  <c r="I2269" i="64" l="1"/>
  <c r="AW2269" i="64"/>
  <c r="AH2269" i="64"/>
  <c r="AI2269" i="64"/>
  <c r="AA2273" i="64"/>
  <c r="AB2270" i="64"/>
  <c r="E2269" i="64" l="1"/>
  <c r="C2270" i="64" l="1"/>
  <c r="G2270" i="64" s="1"/>
  <c r="D2270" i="64"/>
  <c r="J2270" i="64"/>
  <c r="K2270" i="64" l="1"/>
  <c r="AC2270" i="64"/>
  <c r="AS2270" i="64"/>
  <c r="F2270" i="64" l="1"/>
  <c r="X2271" i="64"/>
  <c r="X2272" i="64" s="1"/>
  <c r="X2273" i="64" s="1"/>
  <c r="X2274" i="64" s="1"/>
  <c r="X2275" i="64" s="1"/>
  <c r="AE2270" i="64"/>
  <c r="Y2271" i="64"/>
  <c r="M2271" i="64" s="1"/>
  <c r="AW2270" i="64"/>
  <c r="L2270" i="64"/>
  <c r="AJ2270" i="64"/>
  <c r="H2270" i="64"/>
  <c r="AH2270" i="64" l="1"/>
  <c r="AI2270" i="64"/>
  <c r="I2270" i="64"/>
  <c r="E2270" i="64" l="1"/>
  <c r="C2271" i="64" l="1"/>
  <c r="G2271" i="64" s="1"/>
  <c r="W2271" i="64" s="1"/>
  <c r="W2272" i="64" s="1"/>
  <c r="W2273" i="64" s="1"/>
  <c r="W2274" i="64" s="1"/>
  <c r="D2271" i="64"/>
  <c r="J2271" i="64"/>
  <c r="K2271" i="64" l="1"/>
  <c r="F2271" i="64" s="1"/>
  <c r="AN2277" i="64"/>
  <c r="T2277" i="64" s="1"/>
  <c r="T2278" i="64" s="1"/>
  <c r="AC2271" i="64"/>
  <c r="AS2271" i="64"/>
  <c r="Y2272" i="64" l="1"/>
  <c r="AW2271" i="64"/>
  <c r="AB2271" i="64"/>
  <c r="AE2271" i="64"/>
  <c r="H2271" i="64"/>
  <c r="AR2272" i="64" s="1"/>
  <c r="L2271" i="64"/>
  <c r="AJ2271" i="64"/>
  <c r="M2272" i="64" l="1"/>
  <c r="AO2272" i="64"/>
  <c r="AI2271" i="64"/>
  <c r="Z2275" i="64"/>
  <c r="AU2275" i="64"/>
  <c r="AT2275" i="64"/>
  <c r="I2271" i="64"/>
  <c r="AP2272" i="64"/>
  <c r="AH2271" i="64"/>
  <c r="R2273" i="64" l="1"/>
  <c r="R2274" i="64" s="1"/>
  <c r="R2275" i="64" s="1"/>
  <c r="R2276" i="64" s="1"/>
  <c r="S2277" i="64" s="1"/>
  <c r="S2278" i="64" s="1"/>
  <c r="AB2272" i="64"/>
  <c r="E2271" i="64"/>
  <c r="C2272" i="64" s="1"/>
  <c r="G2272" i="64" s="1"/>
  <c r="R2277" i="64" l="1"/>
  <c r="AC2272" i="64"/>
  <c r="J2272" i="64"/>
  <c r="K2272" i="64" l="1"/>
  <c r="AE2272" i="64"/>
  <c r="AJ2272" i="64" l="1"/>
  <c r="L2272" i="64"/>
  <c r="D2272" i="64"/>
  <c r="AQ2272" i="64" s="1"/>
  <c r="F2272" i="64" l="1"/>
  <c r="U2273" i="64" s="1"/>
  <c r="U2274" i="64" s="1"/>
  <c r="U2275" i="64" s="1"/>
  <c r="U2276" i="64" s="1"/>
  <c r="U2277" i="64" s="1"/>
  <c r="I2272" i="64"/>
  <c r="AS2272" i="64"/>
  <c r="H2272" i="64"/>
  <c r="AI2272" i="64"/>
  <c r="AL2272" i="64" s="1"/>
  <c r="AM2272" i="64" s="1"/>
  <c r="Y2273" i="64" l="1"/>
  <c r="M2273" i="64" s="1"/>
  <c r="AW2272" i="64"/>
  <c r="AH2272" i="64"/>
  <c r="E2272" i="64"/>
  <c r="C2273" i="64" s="1"/>
  <c r="G2273" i="64" s="1"/>
  <c r="AC2273" i="64" s="1"/>
  <c r="V2277" i="64" l="1"/>
  <c r="V2278" i="64" s="1"/>
  <c r="AE2273" i="64"/>
  <c r="AF2273" i="64" s="1"/>
  <c r="AG2275" i="64" s="1"/>
  <c r="AB2273" i="64"/>
  <c r="D2273" i="64"/>
  <c r="AS2273" i="64" s="1"/>
  <c r="J2273" i="64"/>
  <c r="Y2274" i="64" l="1"/>
  <c r="Q2275" i="64"/>
  <c r="P2275" i="64"/>
  <c r="K2273" i="64"/>
  <c r="N2279" i="64"/>
  <c r="O2279" i="64"/>
  <c r="AQ2273" i="64" l="1"/>
  <c r="AQ2274" i="64" s="1"/>
  <c r="AQ2275" i="64" s="1"/>
  <c r="AQ2276" i="64" s="1"/>
  <c r="AR2273" i="64"/>
  <c r="L2273" i="64"/>
  <c r="AJ2273" i="64"/>
  <c r="H2273" i="64"/>
  <c r="F2273" i="64"/>
  <c r="AH2273" i="64" l="1"/>
  <c r="I2273" i="64"/>
  <c r="AW2273" i="64"/>
  <c r="AI2273" i="64"/>
  <c r="AK2273" i="64" l="1"/>
  <c r="M2274" i="64" s="1"/>
  <c r="E2273" i="64"/>
  <c r="C2274" i="64" s="1"/>
  <c r="G2274" i="64" s="1"/>
  <c r="AA2274" i="64"/>
  <c r="AA2275" i="64" l="1"/>
  <c r="AB2274" i="64"/>
  <c r="D2274" i="64"/>
  <c r="J2274" i="64"/>
  <c r="AC2274" i="64"/>
  <c r="K2274" i="64" l="1"/>
  <c r="AR2274" i="64" s="1"/>
  <c r="AR2275" i="64" s="1"/>
  <c r="AR2276" i="64" s="1"/>
  <c r="AE2274" i="64"/>
  <c r="AA2276" i="64"/>
  <c r="AS2274" i="64"/>
  <c r="F2274" i="64" l="1"/>
  <c r="Y2275" i="64"/>
  <c r="M2275" i="64" s="1"/>
  <c r="AA2277" i="64"/>
  <c r="T2274" i="64"/>
  <c r="AV2275" i="64" s="1"/>
  <c r="AV2276" i="64" s="1"/>
  <c r="AV2277" i="64" s="1"/>
  <c r="AV2278" i="64" s="1"/>
  <c r="AV2279" i="64" s="1"/>
  <c r="L2274" i="64"/>
  <c r="H2274" i="64"/>
  <c r="AJ2274" i="64"/>
  <c r="AW2274" i="64" l="1"/>
  <c r="AH2274" i="64"/>
  <c r="I2274" i="64"/>
  <c r="AA2278" i="64"/>
  <c r="AI2274" i="64"/>
  <c r="AB2275" i="64"/>
  <c r="E2274" i="64" l="1"/>
  <c r="C2275" i="64" l="1"/>
  <c r="G2275" i="64" s="1"/>
  <c r="J2275" i="64"/>
  <c r="D2275" i="64"/>
  <c r="K2275" i="64" l="1"/>
  <c r="AC2275" i="64"/>
  <c r="AS2275" i="64"/>
  <c r="F2275" i="64" l="1"/>
  <c r="X2276" i="64"/>
  <c r="X2277" i="64" s="1"/>
  <c r="X2278" i="64" s="1"/>
  <c r="X2279" i="64" s="1"/>
  <c r="X2280" i="64" s="1"/>
  <c r="Y2276" i="64"/>
  <c r="M2276" i="64" s="1"/>
  <c r="AW2275" i="64"/>
  <c r="AE2275" i="64"/>
  <c r="AJ2275" i="64"/>
  <c r="H2275" i="64"/>
  <c r="L2275" i="64"/>
  <c r="I2275" i="64" l="1"/>
  <c r="AH2275" i="64"/>
  <c r="AI2275" i="64"/>
  <c r="E2275" i="64" l="1"/>
  <c r="C2276" i="64" l="1"/>
  <c r="G2276" i="64" s="1"/>
  <c r="W2276" i="64" s="1"/>
  <c r="W2277" i="64" s="1"/>
  <c r="W2278" i="64" s="1"/>
  <c r="W2279" i="64" s="1"/>
  <c r="J2276" i="64"/>
  <c r="D2276" i="64"/>
  <c r="K2276" i="64" l="1"/>
  <c r="AN2282" i="64"/>
  <c r="T2282" i="64" s="1"/>
  <c r="T2283" i="64" s="1"/>
  <c r="AS2276" i="64"/>
  <c r="AC2276" i="64"/>
  <c r="AE2276" i="64" l="1"/>
  <c r="Y2277" i="64"/>
  <c r="AW2276" i="64"/>
  <c r="L2276" i="64"/>
  <c r="H2276" i="64"/>
  <c r="AR2277" i="64" s="1"/>
  <c r="AJ2276" i="64"/>
  <c r="AB2276" i="64"/>
  <c r="F2276" i="64"/>
  <c r="M2277" i="64" l="1"/>
  <c r="AO2277" i="64"/>
  <c r="I2276" i="64"/>
  <c r="Z2280" i="64"/>
  <c r="AU2280" i="64"/>
  <c r="AT2280" i="64"/>
  <c r="AI2276" i="64"/>
  <c r="AP2277" i="64"/>
  <c r="AH2276" i="64"/>
  <c r="AB2277" i="64" l="1"/>
  <c r="R2278" i="64"/>
  <c r="R2279" i="64" s="1"/>
  <c r="R2280" i="64" s="1"/>
  <c r="R2281" i="64" s="1"/>
  <c r="S2282" i="64" s="1"/>
  <c r="S2283" i="64" s="1"/>
  <c r="E2276" i="64"/>
  <c r="R2282" i="64" l="1"/>
  <c r="C2277" i="64"/>
  <c r="G2277" i="64" s="1"/>
  <c r="J2277" i="64"/>
  <c r="K2277" i="64" l="1"/>
  <c r="AC2277" i="64"/>
  <c r="AE2277" i="64" l="1"/>
  <c r="L2277" i="64"/>
  <c r="AJ2277" i="64"/>
  <c r="D2277" i="64"/>
  <c r="AQ2277" i="64" s="1"/>
  <c r="F2277" i="64" l="1"/>
  <c r="U2278" i="64" s="1"/>
  <c r="U2279" i="64" s="1"/>
  <c r="U2280" i="64" s="1"/>
  <c r="U2281" i="64" s="1"/>
  <c r="U2282" i="64" s="1"/>
  <c r="AS2277" i="64"/>
  <c r="I2277" i="64"/>
  <c r="H2277" i="64"/>
  <c r="AI2277" i="64"/>
  <c r="AL2277" i="64" s="1"/>
  <c r="AM2277" i="64" s="1"/>
  <c r="AH2277" i="64" l="1"/>
  <c r="E2277" i="64"/>
  <c r="C2278" i="64" s="1"/>
  <c r="G2278" i="64" s="1"/>
  <c r="AC2278" i="64" s="1"/>
  <c r="Y2278" i="64"/>
  <c r="M2278" i="64" s="1"/>
  <c r="AW2277" i="64"/>
  <c r="AB2278" i="64" l="1"/>
  <c r="D2278" i="64"/>
  <c r="J2278" i="64"/>
  <c r="AE2278" i="64"/>
  <c r="AF2278" i="64" s="1"/>
  <c r="AG2280" i="64" s="1"/>
  <c r="V2282" i="64"/>
  <c r="V2283" i="64" s="1"/>
  <c r="N2284" i="64" l="1"/>
  <c r="O2284" i="64"/>
  <c r="K2278" i="64"/>
  <c r="AS2278" i="64"/>
  <c r="P2280" i="64"/>
  <c r="Q2280" i="64"/>
  <c r="AQ2278" i="64" l="1"/>
  <c r="AQ2279" i="64" s="1"/>
  <c r="AQ2280" i="64" s="1"/>
  <c r="AQ2281" i="64" s="1"/>
  <c r="AR2278" i="64"/>
  <c r="F2278" i="64"/>
  <c r="Y2279" i="64"/>
  <c r="L2278" i="64"/>
  <c r="AJ2278" i="64"/>
  <c r="H2278" i="64"/>
  <c r="AW2278" i="64" l="1"/>
  <c r="AH2278" i="64"/>
  <c r="AI2278" i="64"/>
  <c r="I2278" i="64"/>
  <c r="AK2278" i="64" l="1"/>
  <c r="AA2279" i="64" s="1"/>
  <c r="AA2280" i="64" s="1"/>
  <c r="M2279" i="64"/>
  <c r="E2278" i="64"/>
  <c r="C2279" i="64" s="1"/>
  <c r="G2279" i="64" s="1"/>
  <c r="AC2279" i="64" l="1"/>
  <c r="D2279" i="64"/>
  <c r="AB2279" i="64"/>
  <c r="J2279" i="64"/>
  <c r="AA2281" i="64"/>
  <c r="K2279" i="64" l="1"/>
  <c r="AR2279" i="64" s="1"/>
  <c r="AR2280" i="64" s="1"/>
  <c r="AR2281" i="64" s="1"/>
  <c r="AS2279" i="64"/>
  <c r="AA2282" i="64"/>
  <c r="AE2279" i="64"/>
  <c r="Y2280" i="64" l="1"/>
  <c r="M2280" i="64" s="1"/>
  <c r="AA2283" i="64"/>
  <c r="T2279" i="64"/>
  <c r="AV2280" i="64" s="1"/>
  <c r="AV2281" i="64" s="1"/>
  <c r="AV2282" i="64" s="1"/>
  <c r="AV2283" i="64" s="1"/>
  <c r="AV2284" i="64" s="1"/>
  <c r="AJ2279" i="64"/>
  <c r="H2279" i="64"/>
  <c r="L2279" i="64"/>
  <c r="F2279" i="64"/>
  <c r="AH2279" i="64" l="1"/>
  <c r="AI2279" i="64"/>
  <c r="AW2279" i="64"/>
  <c r="I2279" i="64"/>
  <c r="AB2280" i="64"/>
  <c r="E2279" i="64" l="1"/>
  <c r="C2280" i="64" l="1"/>
  <c r="G2280" i="64" s="1"/>
  <c r="D2280" i="64"/>
  <c r="J2280" i="64"/>
  <c r="K2280" i="64" l="1"/>
  <c r="X2281" i="64" s="1"/>
  <c r="X2282" i="64" s="1"/>
  <c r="X2283" i="64" s="1"/>
  <c r="X2284" i="64" s="1"/>
  <c r="X2285" i="64" s="1"/>
  <c r="AC2280" i="64"/>
  <c r="AS2280" i="64"/>
  <c r="F2280" i="64" l="1"/>
  <c r="AE2280" i="64"/>
  <c r="Y2281" i="64"/>
  <c r="M2281" i="64" s="1"/>
  <c r="AW2280" i="64"/>
  <c r="L2280" i="64"/>
  <c r="H2280" i="64"/>
  <c r="AJ2280" i="64"/>
  <c r="AH2280" i="64" l="1"/>
  <c r="AI2280" i="64"/>
  <c r="I2280" i="64"/>
  <c r="E2280" i="64" l="1"/>
  <c r="C2281" i="64" l="1"/>
  <c r="G2281" i="64" s="1"/>
  <c r="W2281" i="64" s="1"/>
  <c r="W2282" i="64" s="1"/>
  <c r="W2283" i="64" s="1"/>
  <c r="W2284" i="64" s="1"/>
  <c r="J2281" i="64"/>
  <c r="D2281" i="64"/>
  <c r="K2281" i="64" l="1"/>
  <c r="AN2287" i="64"/>
  <c r="T2287" i="64" s="1"/>
  <c r="T2288" i="64" s="1"/>
  <c r="AC2281" i="64"/>
  <c r="AS2281" i="64"/>
  <c r="AB2281" i="64" l="1"/>
  <c r="Y2282" i="64"/>
  <c r="AW2281" i="64"/>
  <c r="AE2281" i="64"/>
  <c r="H2281" i="64"/>
  <c r="AR2282" i="64" s="1"/>
  <c r="L2281" i="64"/>
  <c r="AJ2281" i="64"/>
  <c r="F2281" i="64"/>
  <c r="M2282" i="64" l="1"/>
  <c r="AO2282" i="64"/>
  <c r="AI2281" i="64"/>
  <c r="I2281" i="64"/>
  <c r="AP2282" i="64"/>
  <c r="AH2281" i="64"/>
  <c r="AT2285" i="64"/>
  <c r="Z2285" i="64"/>
  <c r="AU2285" i="64"/>
  <c r="AB2282" i="64" l="1"/>
  <c r="R2283" i="64"/>
  <c r="R2284" i="64" s="1"/>
  <c r="R2285" i="64" s="1"/>
  <c r="R2286" i="64" s="1"/>
  <c r="S2287" i="64" s="1"/>
  <c r="S2288" i="64" s="1"/>
  <c r="E2281" i="64"/>
  <c r="R2287" i="64" l="1"/>
  <c r="C2282" i="64"/>
  <c r="G2282" i="64" s="1"/>
  <c r="J2282" i="64"/>
  <c r="K2282" i="64" l="1"/>
  <c r="AC2282" i="64"/>
  <c r="AE2282" i="64" l="1"/>
  <c r="AJ2282" i="64"/>
  <c r="L2282" i="64"/>
  <c r="D2282" i="64"/>
  <c r="AQ2282" i="64" s="1"/>
  <c r="F2282" i="64" l="1"/>
  <c r="U2283" i="64" s="1"/>
  <c r="U2284" i="64" s="1"/>
  <c r="U2285" i="64" s="1"/>
  <c r="U2286" i="64" s="1"/>
  <c r="U2287" i="64" s="1"/>
  <c r="AS2282" i="64"/>
  <c r="I2282" i="64"/>
  <c r="AI2282" i="64"/>
  <c r="AL2282" i="64" s="1"/>
  <c r="AM2282" i="64" s="1"/>
  <c r="H2282" i="64"/>
  <c r="Y2283" i="64" l="1"/>
  <c r="M2283" i="64" s="1"/>
  <c r="AW2282" i="64"/>
  <c r="AH2282" i="64"/>
  <c r="E2282" i="64"/>
  <c r="C2283" i="64" s="1"/>
  <c r="G2283" i="64" s="1"/>
  <c r="AC2283" i="64" s="1"/>
  <c r="AE2283" i="64" l="1"/>
  <c r="AF2283" i="64" s="1"/>
  <c r="AG2285" i="64" s="1"/>
  <c r="V2287" i="64"/>
  <c r="V2288" i="64" s="1"/>
  <c r="D2283" i="64"/>
  <c r="AS2283" i="64" s="1"/>
  <c r="AB2283" i="64"/>
  <c r="J2283" i="64"/>
  <c r="Y2284" i="64" l="1"/>
  <c r="N2289" i="64"/>
  <c r="O2289" i="64"/>
  <c r="P2285" i="64"/>
  <c r="Q2285" i="64"/>
  <c r="K2283" i="64"/>
  <c r="AR2283" i="64" l="1"/>
  <c r="AQ2283" i="64"/>
  <c r="AQ2284" i="64" s="1"/>
  <c r="AQ2285" i="64" s="1"/>
  <c r="AQ2286" i="64" s="1"/>
  <c r="F2283" i="64"/>
  <c r="AJ2283" i="64"/>
  <c r="L2283" i="64"/>
  <c r="H2283" i="64"/>
  <c r="AH2283" i="64" l="1"/>
  <c r="AW2283" i="64"/>
  <c r="I2283" i="64"/>
  <c r="AI2283" i="64"/>
  <c r="AK2283" i="64" l="1"/>
  <c r="M2284" i="64" s="1"/>
  <c r="E2283" i="64"/>
  <c r="C2284" i="64" s="1"/>
  <c r="G2284" i="64" s="1"/>
  <c r="AA2284" i="64"/>
  <c r="AA2285" i="64" l="1"/>
  <c r="AB2284" i="64"/>
  <c r="D2284" i="64"/>
  <c r="J2284" i="64"/>
  <c r="AC2284" i="64"/>
  <c r="K2284" i="64" l="1"/>
  <c r="AR2284" i="64" s="1"/>
  <c r="AR2285" i="64" s="1"/>
  <c r="AR2286" i="64" s="1"/>
  <c r="AE2284" i="64"/>
  <c r="AA2286" i="64"/>
  <c r="AS2284" i="64"/>
  <c r="F2284" i="64" l="1"/>
  <c r="AA2287" i="64"/>
  <c r="Y2285" i="64"/>
  <c r="M2285" i="64" s="1"/>
  <c r="T2284" i="64"/>
  <c r="AV2285" i="64" s="1"/>
  <c r="AV2286" i="64" s="1"/>
  <c r="AV2287" i="64" s="1"/>
  <c r="AV2288" i="64" s="1"/>
  <c r="AV2289" i="64" s="1"/>
  <c r="L2284" i="64"/>
  <c r="H2284" i="64"/>
  <c r="AJ2284" i="64"/>
  <c r="AH2284" i="64" l="1"/>
  <c r="AW2284" i="64"/>
  <c r="I2284" i="64"/>
  <c r="AA2288" i="64"/>
  <c r="AB2285" i="64"/>
  <c r="AI2284" i="64"/>
  <c r="E2284" i="64" l="1"/>
  <c r="C2285" i="64" l="1"/>
  <c r="G2285" i="64" s="1"/>
  <c r="D2285" i="64"/>
  <c r="J2285" i="64"/>
  <c r="K2285" i="64" l="1"/>
  <c r="X2286" i="64" s="1"/>
  <c r="X2287" i="64" s="1"/>
  <c r="X2288" i="64" s="1"/>
  <c r="X2289" i="64" s="1"/>
  <c r="X2290" i="64" s="1"/>
  <c r="AC2285" i="64"/>
  <c r="AS2285" i="64"/>
  <c r="F2285" i="64"/>
  <c r="Y2286" i="64" l="1"/>
  <c r="M2286" i="64" s="1"/>
  <c r="AW2285" i="64"/>
  <c r="AE2285" i="64"/>
  <c r="H2285" i="64"/>
  <c r="AJ2285" i="64"/>
  <c r="L2285" i="64"/>
  <c r="I2285" i="64" l="1"/>
  <c r="AI2285" i="64"/>
  <c r="AH2285" i="64"/>
  <c r="E2285" i="64" l="1"/>
  <c r="C2286" i="64" l="1"/>
  <c r="G2286" i="64" s="1"/>
  <c r="W2286" i="64" s="1"/>
  <c r="W2287" i="64" s="1"/>
  <c r="W2288" i="64" s="1"/>
  <c r="W2289" i="64" s="1"/>
  <c r="D2286" i="64"/>
  <c r="J2286" i="64"/>
  <c r="K2286" i="64" l="1"/>
  <c r="AN2292" i="64"/>
  <c r="T2292" i="64" s="1"/>
  <c r="T2293" i="64" s="1"/>
  <c r="AS2286" i="64"/>
  <c r="AC2286" i="64"/>
  <c r="Y2287" i="64" l="1"/>
  <c r="AW2286" i="64"/>
  <c r="AE2286" i="64"/>
  <c r="L2286" i="64"/>
  <c r="AJ2286" i="64"/>
  <c r="H2286" i="64"/>
  <c r="AR2287" i="64" s="1"/>
  <c r="AB2286" i="64"/>
  <c r="F2286" i="64"/>
  <c r="M2287" i="64" l="1"/>
  <c r="AO2287" i="64"/>
  <c r="I2286" i="64"/>
  <c r="AT2290" i="64"/>
  <c r="AU2290" i="64"/>
  <c r="Z2290" i="64"/>
  <c r="AP2287" i="64"/>
  <c r="AH2286" i="64"/>
  <c r="AI2286" i="64"/>
  <c r="R2288" i="64" l="1"/>
  <c r="R2289" i="64" s="1"/>
  <c r="R2290" i="64" s="1"/>
  <c r="R2291" i="64" s="1"/>
  <c r="S2292" i="64" s="1"/>
  <c r="S2293" i="64" s="1"/>
  <c r="AB2287" i="64"/>
  <c r="E2286" i="64"/>
  <c r="C2287" i="64" s="1"/>
  <c r="G2287" i="64" s="1"/>
  <c r="R2292" i="64" l="1"/>
  <c r="J2287" i="64"/>
  <c r="K2287" i="64" s="1"/>
  <c r="D2287" i="64" s="1"/>
  <c r="AQ2287" i="64" s="1"/>
  <c r="AC2287" i="64"/>
  <c r="AS2287" i="64" l="1"/>
  <c r="AE2287" i="64"/>
  <c r="F2287" i="64"/>
  <c r="U2288" i="64" s="1"/>
  <c r="U2289" i="64" s="1"/>
  <c r="U2290" i="64" s="1"/>
  <c r="U2291" i="64" s="1"/>
  <c r="U2292" i="64" s="1"/>
  <c r="L2287" i="64"/>
  <c r="H2287" i="64"/>
  <c r="AJ2287" i="64"/>
  <c r="Y2288" i="64"/>
  <c r="M2288" i="64" s="1"/>
  <c r="AW2287" i="64"/>
  <c r="AI2287" i="64" l="1"/>
  <c r="AL2287" i="64" s="1"/>
  <c r="AM2287" i="64" s="1"/>
  <c r="AH2287" i="64"/>
  <c r="I2287" i="64"/>
  <c r="E2287" i="64" l="1"/>
  <c r="V2292" i="64"/>
  <c r="V2293" i="64" s="1"/>
  <c r="AB2288" i="64"/>
  <c r="N2294" i="64" l="1"/>
  <c r="O2294" i="64"/>
  <c r="C2288" i="64"/>
  <c r="G2288" i="64" s="1"/>
  <c r="J2288" i="64"/>
  <c r="D2288" i="64"/>
  <c r="K2288" i="64" l="1"/>
  <c r="AS2288" i="64"/>
  <c r="AC2288" i="64"/>
  <c r="AQ2288" i="64" l="1"/>
  <c r="AQ2289" i="64" s="1"/>
  <c r="AQ2290" i="64" s="1"/>
  <c r="AR2288" i="64"/>
  <c r="AE2288" i="64"/>
  <c r="AF2288" i="64" s="1"/>
  <c r="AG2290" i="64" s="1"/>
  <c r="Y2289" i="64"/>
  <c r="H2288" i="64"/>
  <c r="L2288" i="64"/>
  <c r="AJ2288" i="64"/>
  <c r="F2288" i="64"/>
  <c r="AH2288" i="64" l="1"/>
  <c r="AI2288" i="64"/>
  <c r="AW2288" i="64"/>
  <c r="I2288" i="64"/>
  <c r="Q2290" i="64"/>
  <c r="AQ2291" i="64" s="1"/>
  <c r="P2290" i="64"/>
  <c r="AK2288" i="64" l="1"/>
  <c r="AA2289" i="64" s="1"/>
  <c r="AA2290" i="64" s="1"/>
  <c r="E2288" i="64"/>
  <c r="C2289" i="64" s="1"/>
  <c r="G2289" i="64" s="1"/>
  <c r="M2289" i="64" l="1"/>
  <c r="AB2289" i="64" s="1"/>
  <c r="AC2289" i="64"/>
  <c r="AA2291" i="64"/>
  <c r="J2289" i="64" l="1"/>
  <c r="K2289" i="64" s="1"/>
  <c r="AR2289" i="64" s="1"/>
  <c r="AR2290" i="64" s="1"/>
  <c r="AR2291" i="64" s="1"/>
  <c r="D2289" i="64"/>
  <c r="AS2289" i="64" s="1"/>
  <c r="AA2292" i="64"/>
  <c r="AE2289" i="64"/>
  <c r="F2289" i="64" l="1"/>
  <c r="AA2293" i="64"/>
  <c r="Y2290" i="64"/>
  <c r="M2290" i="64" s="1"/>
  <c r="T2289" i="64"/>
  <c r="AV2290" i="64" s="1"/>
  <c r="AV2291" i="64" s="1"/>
  <c r="AV2292" i="64" s="1"/>
  <c r="AV2293" i="64" s="1"/>
  <c r="AV2294" i="64" s="1"/>
  <c r="L2289" i="64"/>
  <c r="H2289" i="64"/>
  <c r="AJ2289" i="64"/>
  <c r="AW2289" i="64" l="1"/>
  <c r="AH2289" i="64"/>
  <c r="I2289" i="64"/>
  <c r="AB2290" i="64"/>
  <c r="AI2289" i="64"/>
  <c r="E2289" i="64" l="1"/>
  <c r="C2290" i="64" l="1"/>
  <c r="G2290" i="64" s="1"/>
  <c r="D2290" i="64"/>
  <c r="J2290" i="64"/>
  <c r="K2290" i="64" l="1"/>
  <c r="X2291" i="64" s="1"/>
  <c r="X2292" i="64" s="1"/>
  <c r="X2293" i="64" s="1"/>
  <c r="X2294" i="64" s="1"/>
  <c r="X2295" i="64" s="1"/>
  <c r="AC2290" i="64"/>
  <c r="AS2290" i="64"/>
  <c r="Y2291" i="64" l="1"/>
  <c r="M2291" i="64" s="1"/>
  <c r="AW2290" i="64"/>
  <c r="H2290" i="64"/>
  <c r="AJ2290" i="64"/>
  <c r="L2290" i="64"/>
  <c r="AE2290" i="64"/>
  <c r="F2290" i="64"/>
  <c r="I2290" i="64" l="1"/>
  <c r="AI2290" i="64"/>
  <c r="AH2290" i="64"/>
  <c r="E2290" i="64" l="1"/>
  <c r="C2291" i="64" l="1"/>
  <c r="G2291" i="64" s="1"/>
  <c r="W2291" i="64" s="1"/>
  <c r="W2292" i="64" s="1"/>
  <c r="W2293" i="64" s="1"/>
  <c r="W2294" i="64" s="1"/>
  <c r="D2291" i="64"/>
  <c r="J2291" i="64"/>
  <c r="K2291" i="64" l="1"/>
  <c r="F2291" i="64" s="1"/>
  <c r="AN2297" i="64"/>
  <c r="T2297" i="64" s="1"/>
  <c r="T2298" i="64" s="1"/>
  <c r="AS2291" i="64"/>
  <c r="AC2291" i="64"/>
  <c r="AB2291" i="64" l="1"/>
  <c r="AE2291" i="64"/>
  <c r="Y2292" i="64"/>
  <c r="AW2291" i="64"/>
  <c r="L2291" i="64"/>
  <c r="H2291" i="64"/>
  <c r="AR2292" i="64" s="1"/>
  <c r="AJ2291" i="64"/>
  <c r="M2292" i="64" l="1"/>
  <c r="AO2292" i="64"/>
  <c r="AI2291" i="64"/>
  <c r="AH2291" i="64"/>
  <c r="AP2292" i="64"/>
  <c r="AT2295" i="64"/>
  <c r="Z2295" i="64"/>
  <c r="AU2295" i="64"/>
  <c r="I2291" i="64"/>
  <c r="AB2292" i="64" l="1"/>
  <c r="R2293" i="64"/>
  <c r="R2294" i="64" s="1"/>
  <c r="R2295" i="64" s="1"/>
  <c r="R2296" i="64" s="1"/>
  <c r="R2297" i="64" s="1"/>
  <c r="E2291" i="64"/>
  <c r="S2297" i="64" l="1"/>
  <c r="S2298" i="64" s="1"/>
  <c r="C2292" i="64"/>
  <c r="G2292" i="64" s="1"/>
  <c r="J2292" i="64"/>
  <c r="AC2292" i="64" l="1"/>
  <c r="K2292" i="64"/>
  <c r="AJ2292" i="64" l="1"/>
  <c r="L2292" i="64"/>
  <c r="D2292" i="64"/>
  <c r="AQ2292" i="64" s="1"/>
  <c r="AE2292" i="64"/>
  <c r="F2292" i="64" l="1"/>
  <c r="U2293" i="64" s="1"/>
  <c r="U2294" i="64" s="1"/>
  <c r="U2295" i="64" s="1"/>
  <c r="U2296" i="64" s="1"/>
  <c r="U2297" i="64" s="1"/>
  <c r="AS2292" i="64"/>
  <c r="I2292" i="64"/>
  <c r="H2292" i="64"/>
  <c r="AI2292" i="64"/>
  <c r="AL2292" i="64" s="1"/>
  <c r="AM2292" i="64" s="1"/>
  <c r="AH2292" i="64" l="1"/>
  <c r="E2292" i="64"/>
  <c r="C2293" i="64" s="1"/>
  <c r="G2293" i="64" s="1"/>
  <c r="AC2293" i="64" s="1"/>
  <c r="Y2293" i="64"/>
  <c r="M2293" i="64" s="1"/>
  <c r="AW2292" i="64"/>
  <c r="D2293" i="64" l="1"/>
  <c r="AB2293" i="64"/>
  <c r="J2293" i="64"/>
  <c r="AE2293" i="64"/>
  <c r="AF2293" i="64" s="1"/>
  <c r="AG2295" i="64" s="1"/>
  <c r="V2297" i="64"/>
  <c r="V2298" i="64" s="1"/>
  <c r="N2299" i="64" l="1"/>
  <c r="O2299" i="64"/>
  <c r="K2293" i="64"/>
  <c r="Q2295" i="64"/>
  <c r="P2295" i="64"/>
  <c r="AS2293" i="64"/>
  <c r="AQ2293" i="64" l="1"/>
  <c r="AQ2294" i="64" s="1"/>
  <c r="AQ2295" i="64" s="1"/>
  <c r="AQ2296" i="64" s="1"/>
  <c r="F2293" i="64"/>
  <c r="AR2293" i="64"/>
  <c r="L2293" i="64"/>
  <c r="AJ2293" i="64"/>
  <c r="H2293" i="64"/>
  <c r="Y2294" i="64"/>
  <c r="AH2293" i="64" l="1"/>
  <c r="AI2293" i="64"/>
  <c r="I2293" i="64"/>
  <c r="AW2293" i="64"/>
  <c r="AK2293" i="64" l="1"/>
  <c r="AA2294" i="64" s="1"/>
  <c r="AA2295" i="64" s="1"/>
  <c r="M2294" i="64"/>
  <c r="E2293" i="64"/>
  <c r="C2294" i="64" s="1"/>
  <c r="G2294" i="64" s="1"/>
  <c r="D2294" i="64" l="1"/>
  <c r="AB2294" i="64"/>
  <c r="J2294" i="64"/>
  <c r="AA2296" i="64"/>
  <c r="AC2294" i="64"/>
  <c r="AE2294" i="64" l="1"/>
  <c r="AA2297" i="64"/>
  <c r="K2294" i="64"/>
  <c r="AR2294" i="64" s="1"/>
  <c r="AR2295" i="64" s="1"/>
  <c r="AR2296" i="64" s="1"/>
  <c r="AS2294" i="64"/>
  <c r="F2294" i="64" l="1"/>
  <c r="Y2295" i="64"/>
  <c r="M2295" i="64" s="1"/>
  <c r="T2294" i="64"/>
  <c r="AV2295" i="64" s="1"/>
  <c r="AV2296" i="64" s="1"/>
  <c r="AV2297" i="64" s="1"/>
  <c r="AV2298" i="64" s="1"/>
  <c r="AV2299" i="64" s="1"/>
  <c r="H2294" i="64"/>
  <c r="AJ2294" i="64"/>
  <c r="L2294" i="64"/>
  <c r="AA2298" i="64"/>
  <c r="AH2294" i="64" l="1"/>
  <c r="AI2294" i="64"/>
  <c r="AW2294" i="64"/>
  <c r="I2294" i="64"/>
  <c r="AB2295" i="64"/>
  <c r="E2294" i="64" l="1"/>
  <c r="C2295" i="64" l="1"/>
  <c r="G2295" i="64" s="1"/>
  <c r="D2295" i="64"/>
  <c r="J2295" i="64"/>
  <c r="K2295" i="64" l="1"/>
  <c r="AC2295" i="64"/>
  <c r="AS2295" i="64"/>
  <c r="F2295" i="64" l="1"/>
  <c r="X2296" i="64"/>
  <c r="X2297" i="64" s="1"/>
  <c r="X2298" i="64" s="1"/>
  <c r="X2299" i="64" s="1"/>
  <c r="X2300" i="64" s="1"/>
  <c r="AE2295" i="64"/>
  <c r="Y2296" i="64"/>
  <c r="M2296" i="64" s="1"/>
  <c r="AW2295" i="64"/>
  <c r="H2295" i="64"/>
  <c r="L2295" i="64"/>
  <c r="AJ2295" i="64"/>
  <c r="AI2295" i="64" l="1"/>
  <c r="I2295" i="64"/>
  <c r="AH2295" i="64"/>
  <c r="E2295" i="64" l="1"/>
  <c r="C2296" i="64" l="1"/>
  <c r="G2296" i="64" s="1"/>
  <c r="W2296" i="64" s="1"/>
  <c r="W2297" i="64" s="1"/>
  <c r="W2298" i="64" s="1"/>
  <c r="W2299" i="64" s="1"/>
  <c r="J2296" i="64"/>
  <c r="D2296" i="64"/>
  <c r="K2296" i="64" l="1"/>
  <c r="AN2302" i="64"/>
  <c r="T2302" i="64" s="1"/>
  <c r="T2303" i="64" s="1"/>
  <c r="AC2296" i="64"/>
  <c r="AS2296" i="64"/>
  <c r="AB2296" i="64" l="1"/>
  <c r="Y2297" i="64"/>
  <c r="AW2296" i="64"/>
  <c r="AE2296" i="64"/>
  <c r="AJ2296" i="64"/>
  <c r="H2296" i="64"/>
  <c r="AR2297" i="64" s="1"/>
  <c r="L2296" i="64"/>
  <c r="F2296" i="64"/>
  <c r="M2297" i="64" l="1"/>
  <c r="AO2297" i="64"/>
  <c r="I2296" i="64"/>
  <c r="AP2297" i="64"/>
  <c r="AH2296" i="64"/>
  <c r="AI2296" i="64"/>
  <c r="AU2300" i="64"/>
  <c r="Z2300" i="64"/>
  <c r="AT2300" i="64"/>
  <c r="R2298" i="64" l="1"/>
  <c r="R2299" i="64" s="1"/>
  <c r="R2300" i="64" s="1"/>
  <c r="R2301" i="64" s="1"/>
  <c r="S2302" i="64" s="1"/>
  <c r="S2303" i="64" s="1"/>
  <c r="E2296" i="64"/>
  <c r="C2297" i="64" s="1"/>
  <c r="G2297" i="64" s="1"/>
  <c r="AB2297" i="64"/>
  <c r="R2302" i="64" l="1"/>
  <c r="AC2297" i="64"/>
  <c r="J2297" i="64"/>
  <c r="K2297" i="64" l="1"/>
  <c r="AE2297" i="64"/>
  <c r="AJ2297" i="64" l="1"/>
  <c r="L2297" i="64"/>
  <c r="D2297" i="64"/>
  <c r="AQ2297" i="64" s="1"/>
  <c r="F2297" i="64" l="1"/>
  <c r="U2298" i="64" s="1"/>
  <c r="U2299" i="64" s="1"/>
  <c r="U2300" i="64" s="1"/>
  <c r="U2301" i="64" s="1"/>
  <c r="U2302" i="64" s="1"/>
  <c r="I2297" i="64"/>
  <c r="AS2297" i="64"/>
  <c r="H2297" i="64"/>
  <c r="AI2297" i="64"/>
  <c r="AL2297" i="64" s="1"/>
  <c r="AM2297" i="64" s="1"/>
  <c r="Y2298" i="64" l="1"/>
  <c r="M2298" i="64" s="1"/>
  <c r="AW2297" i="64"/>
  <c r="AH2297" i="64"/>
  <c r="E2297" i="64"/>
  <c r="C2298" i="64" s="1"/>
  <c r="G2298" i="64" s="1"/>
  <c r="AC2298" i="64" s="1"/>
  <c r="AE2298" i="64" l="1"/>
  <c r="AF2298" i="64" s="1"/>
  <c r="AG2300" i="64" s="1"/>
  <c r="V2302" i="64"/>
  <c r="V2303" i="64" s="1"/>
  <c r="D2298" i="64"/>
  <c r="AS2298" i="64" s="1"/>
  <c r="AB2298" i="64"/>
  <c r="J2298" i="64"/>
  <c r="Y2299" i="64" l="1"/>
  <c r="N2304" i="64"/>
  <c r="O2304" i="64"/>
  <c r="P2300" i="64"/>
  <c r="Q2300" i="64"/>
  <c r="K2298" i="64"/>
  <c r="AR2298" i="64" l="1"/>
  <c r="AQ2298" i="64"/>
  <c r="AQ2299" i="64" s="1"/>
  <c r="AQ2300" i="64" s="1"/>
  <c r="AQ2301" i="64" s="1"/>
  <c r="F2298" i="64"/>
  <c r="AJ2298" i="64"/>
  <c r="L2298" i="64"/>
  <c r="H2298" i="64"/>
  <c r="AH2298" i="64" l="1"/>
  <c r="I2298" i="64"/>
  <c r="AW2298" i="64"/>
  <c r="AI2298" i="64"/>
  <c r="AK2298" i="64" l="1"/>
  <c r="M2299" i="64" s="1"/>
  <c r="E2298" i="64"/>
  <c r="C2299" i="64" s="1"/>
  <c r="G2299" i="64" s="1"/>
  <c r="AA2299" i="64"/>
  <c r="AA2300" i="64" l="1"/>
  <c r="D2299" i="64"/>
  <c r="AB2299" i="64"/>
  <c r="J2299" i="64"/>
  <c r="AC2299" i="64"/>
  <c r="AE2299" i="64" l="1"/>
  <c r="K2299" i="64"/>
  <c r="AR2299" i="64" s="1"/>
  <c r="AR2300" i="64" s="1"/>
  <c r="AR2301" i="64" s="1"/>
  <c r="AA2301" i="64"/>
  <c r="AS2299" i="64"/>
  <c r="AA2302" i="64" l="1"/>
  <c r="T2299" i="64"/>
  <c r="AV2300" i="64" s="1"/>
  <c r="AV2301" i="64" s="1"/>
  <c r="AV2302" i="64" s="1"/>
  <c r="AV2303" i="64" s="1"/>
  <c r="AV2304" i="64" s="1"/>
  <c r="H2299" i="64"/>
  <c r="AJ2299" i="64"/>
  <c r="L2299" i="64"/>
  <c r="Y2300" i="64"/>
  <c r="M2300" i="64" s="1"/>
  <c r="F2299" i="64"/>
  <c r="AB2300" i="64" l="1"/>
  <c r="AI2299" i="64"/>
  <c r="AW2299" i="64"/>
  <c r="I2299" i="64"/>
  <c r="AH2299" i="64"/>
  <c r="AA2303" i="64"/>
  <c r="E2299" i="64" l="1"/>
  <c r="C2300" i="64" l="1"/>
  <c r="G2300" i="64" s="1"/>
  <c r="D2300" i="64"/>
  <c r="J2300" i="64"/>
  <c r="K2300" i="64" l="1"/>
  <c r="X2301" i="64" s="1"/>
  <c r="X2302" i="64" s="1"/>
  <c r="X2303" i="64" s="1"/>
  <c r="X2304" i="64" s="1"/>
  <c r="X2305" i="64" s="1"/>
  <c r="AC2300" i="64"/>
  <c r="AS2300" i="64"/>
  <c r="Y2301" i="64" l="1"/>
  <c r="M2301" i="64" s="1"/>
  <c r="AW2300" i="64"/>
  <c r="L2300" i="64"/>
  <c r="H2300" i="64"/>
  <c r="AJ2300" i="64"/>
  <c r="AE2300" i="64"/>
  <c r="F2300" i="64"/>
  <c r="AI2300" i="64" l="1"/>
  <c r="I2300" i="64"/>
  <c r="AH2300" i="64"/>
  <c r="E2300" i="64" l="1"/>
  <c r="C2301" i="64" l="1"/>
  <c r="G2301" i="64" s="1"/>
  <c r="W2301" i="64" s="1"/>
  <c r="W2302" i="64" s="1"/>
  <c r="W2303" i="64" s="1"/>
  <c r="W2304" i="64" s="1"/>
  <c r="J2301" i="64"/>
  <c r="D2301" i="64"/>
  <c r="K2301" i="64" l="1"/>
  <c r="AN2307" i="64"/>
  <c r="T2307" i="64" s="1"/>
  <c r="T2308" i="64" s="1"/>
  <c r="AS2301" i="64"/>
  <c r="AC2301" i="64"/>
  <c r="AE2301" i="64" l="1"/>
  <c r="Y2302" i="64"/>
  <c r="AW2301" i="64"/>
  <c r="AJ2301" i="64"/>
  <c r="H2301" i="64"/>
  <c r="AR2302" i="64" s="1"/>
  <c r="L2301" i="64"/>
  <c r="AB2301" i="64"/>
  <c r="F2301" i="64"/>
  <c r="M2302" i="64" l="1"/>
  <c r="AO2302" i="64"/>
  <c r="Z2305" i="64"/>
  <c r="AT2305" i="64"/>
  <c r="AU2305" i="64"/>
  <c r="I2301" i="64"/>
  <c r="AI2301" i="64"/>
  <c r="AP2302" i="64"/>
  <c r="AH2301" i="64"/>
  <c r="AB2302" i="64" l="1"/>
  <c r="R2303" i="64"/>
  <c r="R2304" i="64" s="1"/>
  <c r="R2305" i="64" s="1"/>
  <c r="R2306" i="64" s="1"/>
  <c r="S2307" i="64" s="1"/>
  <c r="S2308" i="64" s="1"/>
  <c r="E2301" i="64"/>
  <c r="R2307" i="64" l="1"/>
  <c r="C2302" i="64"/>
  <c r="G2302" i="64" s="1"/>
  <c r="J2302" i="64"/>
  <c r="K2302" i="64" l="1"/>
  <c r="AC2302" i="64"/>
  <c r="AE2302" i="64" l="1"/>
  <c r="L2302" i="64"/>
  <c r="AJ2302" i="64"/>
  <c r="D2302" i="64"/>
  <c r="AQ2302" i="64" s="1"/>
  <c r="H2302" i="64" l="1"/>
  <c r="AH2302" i="64" s="1"/>
  <c r="F2302" i="64"/>
  <c r="U2303" i="64" s="1"/>
  <c r="U2304" i="64" s="1"/>
  <c r="U2305" i="64" s="1"/>
  <c r="U2306" i="64" s="1"/>
  <c r="U2307" i="64" s="1"/>
  <c r="I2302" i="64"/>
  <c r="AS2302" i="64"/>
  <c r="AI2302" i="64"/>
  <c r="AL2302" i="64" s="1"/>
  <c r="AM2302" i="64" s="1"/>
  <c r="Y2303" i="64" l="1"/>
  <c r="M2303" i="64" s="1"/>
  <c r="AW2302" i="64"/>
  <c r="E2302" i="64"/>
  <c r="C2303" i="64" s="1"/>
  <c r="G2303" i="64" s="1"/>
  <c r="AC2303" i="64" s="1"/>
  <c r="V2307" i="64" l="1"/>
  <c r="V2308" i="64" s="1"/>
  <c r="AE2303" i="64"/>
  <c r="AF2303" i="64" s="1"/>
  <c r="AG2305" i="64" s="1"/>
  <c r="D2303" i="64"/>
  <c r="AS2303" i="64" s="1"/>
  <c r="AB2303" i="64"/>
  <c r="J2303" i="64"/>
  <c r="Y2304" i="64" l="1"/>
  <c r="Q2305" i="64"/>
  <c r="P2305" i="64"/>
  <c r="K2303" i="64"/>
  <c r="N2309" i="64"/>
  <c r="O2309" i="64"/>
  <c r="AR2303" i="64" l="1"/>
  <c r="AQ2303" i="64"/>
  <c r="AQ2304" i="64" s="1"/>
  <c r="AQ2305" i="64" s="1"/>
  <c r="AQ2306" i="64" s="1"/>
  <c r="F2303" i="64"/>
  <c r="L2303" i="64"/>
  <c r="AJ2303" i="64"/>
  <c r="H2303" i="64"/>
  <c r="AW2303" i="64" l="1"/>
  <c r="AH2303" i="64"/>
  <c r="AI2303" i="64"/>
  <c r="I2303" i="64"/>
  <c r="AK2303" i="64" l="1"/>
  <c r="M2304" i="64" s="1"/>
  <c r="AA2304" i="64"/>
  <c r="E2303" i="64"/>
  <c r="C2304" i="64" s="1"/>
  <c r="G2304" i="64" s="1"/>
  <c r="AC2304" i="64" l="1"/>
  <c r="D2304" i="64"/>
  <c r="AB2304" i="64"/>
  <c r="J2304" i="64"/>
  <c r="AA2305" i="64"/>
  <c r="K2304" i="64" l="1"/>
  <c r="AR2304" i="64" s="1"/>
  <c r="AR2305" i="64" s="1"/>
  <c r="AR2306" i="64" s="1"/>
  <c r="AS2304" i="64"/>
  <c r="AE2304" i="64"/>
  <c r="AA2306" i="64"/>
  <c r="F2304" i="64" l="1"/>
  <c r="AA2307" i="64"/>
  <c r="Y2305" i="64"/>
  <c r="M2305" i="64" s="1"/>
  <c r="T2304" i="64"/>
  <c r="AV2305" i="64" s="1"/>
  <c r="AV2306" i="64" s="1"/>
  <c r="AV2307" i="64" s="1"/>
  <c r="AV2308" i="64" s="1"/>
  <c r="AV2309" i="64" s="1"/>
  <c r="AJ2304" i="64"/>
  <c r="H2304" i="64"/>
  <c r="L2304" i="64"/>
  <c r="AH2304" i="64" l="1"/>
  <c r="AB2305" i="64"/>
  <c r="AW2304" i="64"/>
  <c r="AI2304" i="64"/>
  <c r="AA2308" i="64"/>
  <c r="I2304" i="64"/>
  <c r="E2304" i="64" l="1"/>
  <c r="C2305" i="64" l="1"/>
  <c r="G2305" i="64" s="1"/>
  <c r="D2305" i="64"/>
  <c r="J2305" i="64"/>
  <c r="K2305" i="64" l="1"/>
  <c r="X2306" i="64" s="1"/>
  <c r="X2307" i="64" s="1"/>
  <c r="X2308" i="64" s="1"/>
  <c r="X2309" i="64" s="1"/>
  <c r="X2310" i="64" s="1"/>
  <c r="AC2305" i="64"/>
  <c r="AS2305" i="64"/>
  <c r="AE2305" i="64" l="1"/>
  <c r="Y2306" i="64"/>
  <c r="M2306" i="64" s="1"/>
  <c r="AW2305" i="64"/>
  <c r="AJ2305" i="64"/>
  <c r="H2305" i="64"/>
  <c r="L2305" i="64"/>
  <c r="F2305" i="64"/>
  <c r="AH2305" i="64" l="1"/>
  <c r="I2305" i="64"/>
  <c r="AI2305" i="64"/>
  <c r="E2305" i="64" l="1"/>
  <c r="C2306" i="64" l="1"/>
  <c r="G2306" i="64" s="1"/>
  <c r="W2306" i="64" s="1"/>
  <c r="W2307" i="64" s="1"/>
  <c r="W2308" i="64" s="1"/>
  <c r="W2309" i="64" s="1"/>
  <c r="J2306" i="64"/>
  <c r="D2306" i="64"/>
  <c r="K2306" i="64" l="1"/>
  <c r="AN2312" i="64"/>
  <c r="T2312" i="64" s="1"/>
  <c r="T2313" i="64" s="1"/>
  <c r="AC2306" i="64"/>
  <c r="AS2306" i="64"/>
  <c r="Y2307" i="64" l="1"/>
  <c r="AW2306" i="64"/>
  <c r="AE2306" i="64"/>
  <c r="AB2306" i="64"/>
  <c r="AJ2306" i="64"/>
  <c r="H2306" i="64"/>
  <c r="AR2307" i="64" s="1"/>
  <c r="L2306" i="64"/>
  <c r="F2306" i="64"/>
  <c r="M2307" i="64" l="1"/>
  <c r="AO2307" i="64"/>
  <c r="AU2310" i="64"/>
  <c r="AT2310" i="64"/>
  <c r="Z2310" i="64"/>
  <c r="I2306" i="64"/>
  <c r="AH2306" i="64"/>
  <c r="AP2307" i="64"/>
  <c r="AI2306" i="64"/>
  <c r="R2308" i="64" l="1"/>
  <c r="R2309" i="64" s="1"/>
  <c r="R2310" i="64" s="1"/>
  <c r="R2311" i="64" s="1"/>
  <c r="S2312" i="64" s="1"/>
  <c r="S2313" i="64" s="1"/>
  <c r="E2306" i="64"/>
  <c r="C2307" i="64" s="1"/>
  <c r="G2307" i="64" s="1"/>
  <c r="AB2307" i="64"/>
  <c r="R2312" i="64" l="1"/>
  <c r="J2307" i="64"/>
  <c r="K2307" i="64" s="1"/>
  <c r="AC2307" i="64"/>
  <c r="AJ2307" i="64" l="1"/>
  <c r="L2307" i="64"/>
  <c r="D2307" i="64"/>
  <c r="AQ2307" i="64" s="1"/>
  <c r="AE2307" i="64"/>
  <c r="F2307" i="64" l="1"/>
  <c r="U2308" i="64" s="1"/>
  <c r="U2309" i="64" s="1"/>
  <c r="U2310" i="64" s="1"/>
  <c r="U2311" i="64" s="1"/>
  <c r="U2312" i="64" s="1"/>
  <c r="I2307" i="64"/>
  <c r="AS2307" i="64"/>
  <c r="AI2307" i="64"/>
  <c r="AL2307" i="64" s="1"/>
  <c r="AM2307" i="64" s="1"/>
  <c r="H2307" i="64"/>
  <c r="AH2307" i="64" l="1"/>
  <c r="Y2308" i="64"/>
  <c r="M2308" i="64" s="1"/>
  <c r="AW2307" i="64"/>
  <c r="E2307" i="64"/>
  <c r="C2308" i="64" s="1"/>
  <c r="G2308" i="64" s="1"/>
  <c r="AC2308" i="64" s="1"/>
  <c r="AE2308" i="64" l="1"/>
  <c r="AF2308" i="64" s="1"/>
  <c r="AG2310" i="64" s="1"/>
  <c r="AB2308" i="64"/>
  <c r="D2308" i="64"/>
  <c r="J2308" i="64"/>
  <c r="V2312" i="64"/>
  <c r="V2313" i="64" s="1"/>
  <c r="K2308" i="64" l="1"/>
  <c r="Q2310" i="64"/>
  <c r="P2310" i="64"/>
  <c r="N2314" i="64"/>
  <c r="O2314" i="64"/>
  <c r="AS2308" i="64"/>
  <c r="AR2308" i="64" l="1"/>
  <c r="AQ2308" i="64"/>
  <c r="AQ2309" i="64" s="1"/>
  <c r="AQ2310" i="64" s="1"/>
  <c r="AQ2311" i="64" s="1"/>
  <c r="F2308" i="64"/>
  <c r="Y2309" i="64"/>
  <c r="AJ2308" i="64"/>
  <c r="L2308" i="64"/>
  <c r="H2308" i="64"/>
  <c r="I2308" i="64" l="1"/>
  <c r="AH2308" i="64"/>
  <c r="AI2308" i="64"/>
  <c r="AW2308" i="64"/>
  <c r="AK2308" i="64" l="1"/>
  <c r="AA2309" i="64" s="1"/>
  <c r="AA2310" i="64" s="1"/>
  <c r="M2309" i="64"/>
  <c r="E2308" i="64"/>
  <c r="C2309" i="64" s="1"/>
  <c r="G2309" i="64" s="1"/>
  <c r="D2309" i="64" l="1"/>
  <c r="AS2309" i="64" s="1"/>
  <c r="AB2309" i="64"/>
  <c r="J2309" i="64"/>
  <c r="AC2309" i="64"/>
  <c r="AA2311" i="64"/>
  <c r="Y2310" i="64" l="1"/>
  <c r="M2310" i="64" s="1"/>
  <c r="AE2309" i="64"/>
  <c r="K2309" i="64"/>
  <c r="AR2309" i="64" s="1"/>
  <c r="AR2310" i="64" s="1"/>
  <c r="AR2311" i="64" s="1"/>
  <c r="AA2312" i="64"/>
  <c r="AA2313" i="64" l="1"/>
  <c r="T2309" i="64"/>
  <c r="AV2310" i="64" s="1"/>
  <c r="AV2311" i="64" s="1"/>
  <c r="AV2312" i="64" s="1"/>
  <c r="AV2313" i="64" s="1"/>
  <c r="AV2314" i="64" s="1"/>
  <c r="L2309" i="64"/>
  <c r="H2309" i="64"/>
  <c r="AJ2309" i="64"/>
  <c r="F2309" i="64"/>
  <c r="AB2310" i="64"/>
  <c r="AI2309" i="64" l="1"/>
  <c r="AH2309" i="64"/>
  <c r="AW2309" i="64"/>
  <c r="I2309" i="64"/>
  <c r="E2309" i="64" l="1"/>
  <c r="C2310" i="64" l="1"/>
  <c r="G2310" i="64" s="1"/>
  <c r="D2310" i="64"/>
  <c r="J2310" i="64"/>
  <c r="K2310" i="64" l="1"/>
  <c r="AS2310" i="64"/>
  <c r="AC2310" i="64"/>
  <c r="F2310" i="64" l="1"/>
  <c r="X2311" i="64"/>
  <c r="X2312" i="64" s="1"/>
  <c r="X2313" i="64" s="1"/>
  <c r="X2314" i="64" s="1"/>
  <c r="X2315" i="64" s="1"/>
  <c r="Y2311" i="64"/>
  <c r="M2311" i="64" s="1"/>
  <c r="AW2310" i="64"/>
  <c r="AE2310" i="64"/>
  <c r="AJ2310" i="64"/>
  <c r="L2310" i="64"/>
  <c r="H2310" i="64"/>
  <c r="AH2310" i="64" l="1"/>
  <c r="I2310" i="64"/>
  <c r="AI2310" i="64"/>
  <c r="E2310" i="64" l="1"/>
  <c r="C2311" i="64" l="1"/>
  <c r="G2311" i="64" s="1"/>
  <c r="W2311" i="64" s="1"/>
  <c r="W2312" i="64" s="1"/>
  <c r="W2313" i="64" s="1"/>
  <c r="W2314" i="64" s="1"/>
  <c r="D2311" i="64"/>
  <c r="J2311" i="64"/>
  <c r="K2311" i="64" l="1"/>
  <c r="F2311" i="64" s="1"/>
  <c r="AN2317" i="64"/>
  <c r="T2317" i="64" s="1"/>
  <c r="T2318" i="64" s="1"/>
  <c r="AS2311" i="64"/>
  <c r="AC2311" i="64"/>
  <c r="AB2311" i="64" l="1"/>
  <c r="AE2311" i="64"/>
  <c r="Y2312" i="64"/>
  <c r="AW2311" i="64"/>
  <c r="H2311" i="64"/>
  <c r="AR2312" i="64" s="1"/>
  <c r="AJ2311" i="64"/>
  <c r="L2311" i="64"/>
  <c r="M2312" i="64" l="1"/>
  <c r="AO2312" i="64"/>
  <c r="I2311" i="64"/>
  <c r="AI2311" i="64"/>
  <c r="AP2312" i="64"/>
  <c r="AH2311" i="64"/>
  <c r="AU2315" i="64"/>
  <c r="AT2315" i="64"/>
  <c r="Z2315" i="64"/>
  <c r="AB2312" i="64" l="1"/>
  <c r="R2313" i="64"/>
  <c r="R2314" i="64" s="1"/>
  <c r="R2315" i="64" s="1"/>
  <c r="R2316" i="64" s="1"/>
  <c r="S2317" i="64" s="1"/>
  <c r="S2318" i="64" s="1"/>
  <c r="E2311" i="64"/>
  <c r="R2317" i="64" l="1"/>
  <c r="C2312" i="64"/>
  <c r="G2312" i="64" s="1"/>
  <c r="J2312" i="64"/>
  <c r="AC2312" i="64" l="1"/>
  <c r="K2312" i="64"/>
  <c r="AE2312" i="64" l="1"/>
  <c r="L2312" i="64"/>
  <c r="AJ2312" i="64"/>
  <c r="D2312" i="64"/>
  <c r="AQ2312" i="64" s="1"/>
  <c r="AI2312" i="64" l="1"/>
  <c r="AL2312" i="64" s="1"/>
  <c r="AM2312" i="64" s="1"/>
  <c r="F2312" i="64"/>
  <c r="U2313" i="64" s="1"/>
  <c r="U2314" i="64" s="1"/>
  <c r="U2315" i="64" s="1"/>
  <c r="U2316" i="64" s="1"/>
  <c r="U2317" i="64" s="1"/>
  <c r="AS2312" i="64"/>
  <c r="I2312" i="64"/>
  <c r="H2312" i="64"/>
  <c r="AH2312" i="64" l="1"/>
  <c r="Y2313" i="64"/>
  <c r="M2313" i="64" s="1"/>
  <c r="AW2312" i="64"/>
  <c r="E2312" i="64"/>
  <c r="C2313" i="64" s="1"/>
  <c r="G2313" i="64" s="1"/>
  <c r="AC2313" i="64" s="1"/>
  <c r="AE2313" i="64" l="1"/>
  <c r="AF2313" i="64" s="1"/>
  <c r="AG2315" i="64" s="1"/>
  <c r="AB2313" i="64"/>
  <c r="D2313" i="64"/>
  <c r="J2313" i="64"/>
  <c r="V2317" i="64"/>
  <c r="V2318" i="64" s="1"/>
  <c r="AS2313" i="64" l="1"/>
  <c r="K2313" i="64"/>
  <c r="N2319" i="64"/>
  <c r="O2319" i="64"/>
  <c r="Q2315" i="64"/>
  <c r="P2315" i="64"/>
  <c r="AR2313" i="64" l="1"/>
  <c r="AQ2313" i="64"/>
  <c r="AQ2314" i="64" s="1"/>
  <c r="AQ2315" i="64" s="1"/>
  <c r="AQ2316" i="64" s="1"/>
  <c r="F2313" i="64"/>
  <c r="AJ2313" i="64"/>
  <c r="L2313" i="64"/>
  <c r="H2313" i="64"/>
  <c r="Y2314" i="64"/>
  <c r="AW2313" i="64" l="1"/>
  <c r="AH2313" i="64"/>
  <c r="I2313" i="64"/>
  <c r="AI2313" i="64"/>
  <c r="AK2313" i="64" l="1"/>
  <c r="AA2314" i="64" s="1"/>
  <c r="AA2315" i="64" s="1"/>
  <c r="M2314" i="64"/>
  <c r="E2313" i="64"/>
  <c r="C2314" i="64" s="1"/>
  <c r="G2314" i="64" s="1"/>
  <c r="AB2314" i="64" l="1"/>
  <c r="D2314" i="64"/>
  <c r="J2314" i="64"/>
  <c r="AA2316" i="64"/>
  <c r="AC2314" i="64"/>
  <c r="AE2314" i="64" l="1"/>
  <c r="AA2317" i="64"/>
  <c r="K2314" i="64"/>
  <c r="AR2314" i="64" s="1"/>
  <c r="AR2315" i="64" s="1"/>
  <c r="AR2316" i="64" s="1"/>
  <c r="AS2314" i="64"/>
  <c r="Y2315" i="64" l="1"/>
  <c r="M2315" i="64" s="1"/>
  <c r="T2314" i="64"/>
  <c r="AV2315" i="64" s="1"/>
  <c r="AV2316" i="64" s="1"/>
  <c r="AV2317" i="64" s="1"/>
  <c r="AV2318" i="64" s="1"/>
  <c r="AV2319" i="64" s="1"/>
  <c r="AJ2314" i="64"/>
  <c r="H2314" i="64"/>
  <c r="L2314" i="64"/>
  <c r="AA2318" i="64"/>
  <c r="F2314" i="64"/>
  <c r="I2314" i="64" l="1"/>
  <c r="AW2314" i="64"/>
  <c r="AH2314" i="64"/>
  <c r="AI2314" i="64"/>
  <c r="AB2315" i="64"/>
  <c r="E2314" i="64" l="1"/>
  <c r="C2315" i="64" l="1"/>
  <c r="G2315" i="64" s="1"/>
  <c r="J2315" i="64"/>
  <c r="D2315" i="64"/>
  <c r="K2315" i="64" l="1"/>
  <c r="X2316" i="64" s="1"/>
  <c r="X2317" i="64" s="1"/>
  <c r="X2318" i="64" s="1"/>
  <c r="X2319" i="64" s="1"/>
  <c r="X2320" i="64" s="1"/>
  <c r="AC2315" i="64"/>
  <c r="AS2315" i="64"/>
  <c r="AE2315" i="64" l="1"/>
  <c r="Y2316" i="64"/>
  <c r="M2316" i="64" s="1"/>
  <c r="AW2315" i="64"/>
  <c r="L2315" i="64"/>
  <c r="H2315" i="64"/>
  <c r="AJ2315" i="64"/>
  <c r="F2315" i="64"/>
  <c r="AH2315" i="64" l="1"/>
  <c r="AI2315" i="64"/>
  <c r="I2315" i="64"/>
  <c r="E2315" i="64" l="1"/>
  <c r="C2316" i="64" l="1"/>
  <c r="G2316" i="64" s="1"/>
  <c r="W2316" i="64" s="1"/>
  <c r="W2317" i="64" s="1"/>
  <c r="W2318" i="64" s="1"/>
  <c r="W2319" i="64" s="1"/>
  <c r="D2316" i="64"/>
  <c r="J2316" i="64"/>
  <c r="K2316" i="64" l="1"/>
  <c r="F2316" i="64" s="1"/>
  <c r="AN2322" i="64"/>
  <c r="T2322" i="64" s="1"/>
  <c r="T2323" i="64" s="1"/>
  <c r="AC2316" i="64"/>
  <c r="AS2316" i="64"/>
  <c r="Y2317" i="64" l="1"/>
  <c r="AW2316" i="64"/>
  <c r="AB2316" i="64"/>
  <c r="AE2316" i="64"/>
  <c r="H2316" i="64"/>
  <c r="AR2317" i="64" s="1"/>
  <c r="L2316" i="64"/>
  <c r="AJ2316" i="64"/>
  <c r="M2317" i="64" l="1"/>
  <c r="AO2317" i="64"/>
  <c r="AI2316" i="64"/>
  <c r="Z2320" i="64"/>
  <c r="AU2320" i="64"/>
  <c r="AT2320" i="64"/>
  <c r="I2316" i="64"/>
  <c r="AH2316" i="64"/>
  <c r="AP2317" i="64"/>
  <c r="R2318" i="64" l="1"/>
  <c r="R2319" i="64" s="1"/>
  <c r="R2320" i="64" s="1"/>
  <c r="R2321" i="64" s="1"/>
  <c r="S2322" i="64" s="1"/>
  <c r="S2323" i="64" s="1"/>
  <c r="AB2317" i="64"/>
  <c r="E2316" i="64"/>
  <c r="C2317" i="64" s="1"/>
  <c r="G2317" i="64" s="1"/>
  <c r="R2322" i="64" l="1"/>
  <c r="J2317" i="64"/>
  <c r="AC2317" i="64"/>
  <c r="K2317" i="64" l="1"/>
  <c r="AE2317" i="64"/>
  <c r="AJ2317" i="64" l="1"/>
  <c r="L2317" i="64"/>
  <c r="D2317" i="64"/>
  <c r="AQ2317" i="64" s="1"/>
  <c r="F2317" i="64" l="1"/>
  <c r="U2318" i="64" s="1"/>
  <c r="U2319" i="64" s="1"/>
  <c r="U2320" i="64" s="1"/>
  <c r="U2321" i="64" s="1"/>
  <c r="U2322" i="64" s="1"/>
  <c r="I2317" i="64"/>
  <c r="AS2317" i="64"/>
  <c r="H2317" i="64"/>
  <c r="AI2317" i="64"/>
  <c r="AL2317" i="64" s="1"/>
  <c r="AM2317" i="64" s="1"/>
  <c r="AH2317" i="64" l="1"/>
  <c r="E2317" i="64"/>
  <c r="C2318" i="64" s="1"/>
  <c r="G2318" i="64" s="1"/>
  <c r="AC2318" i="64" s="1"/>
  <c r="Y2318" i="64"/>
  <c r="M2318" i="64" s="1"/>
  <c r="AW2317" i="64"/>
  <c r="D2318" i="64" l="1"/>
  <c r="AB2318" i="64"/>
  <c r="J2318" i="64"/>
  <c r="AE2318" i="64"/>
  <c r="AF2318" i="64" s="1"/>
  <c r="AG2320" i="64" s="1"/>
  <c r="V2322" i="64"/>
  <c r="V2323" i="64" s="1"/>
  <c r="K2318" i="64" l="1"/>
  <c r="Q2320" i="64"/>
  <c r="P2320" i="64"/>
  <c r="N2324" i="64"/>
  <c r="O2324" i="64"/>
  <c r="F2318" i="64"/>
  <c r="AS2318" i="64"/>
  <c r="AQ2318" i="64" l="1"/>
  <c r="AQ2319" i="64" s="1"/>
  <c r="AQ2320" i="64" s="1"/>
  <c r="AQ2321" i="64" s="1"/>
  <c r="AR2318" i="64"/>
  <c r="L2318" i="64"/>
  <c r="AJ2318" i="64"/>
  <c r="H2318" i="64"/>
  <c r="Y2319" i="64"/>
  <c r="AW2318" i="64" l="1"/>
  <c r="AH2318" i="64"/>
  <c r="AI2318" i="64"/>
  <c r="I2318" i="64"/>
  <c r="AK2318" i="64" l="1"/>
  <c r="AA2319" i="64" s="1"/>
  <c r="AA2320" i="64" s="1"/>
  <c r="M2319" i="64"/>
  <c r="E2318" i="64"/>
  <c r="C2319" i="64" s="1"/>
  <c r="G2319" i="64" s="1"/>
  <c r="AB2319" i="64" l="1"/>
  <c r="J2319" i="64"/>
  <c r="K2319" i="64" s="1"/>
  <c r="AR2319" i="64" s="1"/>
  <c r="AR2320" i="64" s="1"/>
  <c r="AR2321" i="64" s="1"/>
  <c r="D2319" i="64"/>
  <c r="AS2319" i="64" s="1"/>
  <c r="AA2321" i="64"/>
  <c r="AC2319" i="64"/>
  <c r="F2319" i="64" l="1"/>
  <c r="AE2319" i="64"/>
  <c r="Y2320" i="64"/>
  <c r="M2320" i="64" s="1"/>
  <c r="AA2322" i="64"/>
  <c r="T2319" i="64"/>
  <c r="AV2320" i="64" s="1"/>
  <c r="AV2321" i="64" s="1"/>
  <c r="AV2322" i="64" s="1"/>
  <c r="AV2323" i="64" s="1"/>
  <c r="AV2324" i="64" s="1"/>
  <c r="H2319" i="64"/>
  <c r="AJ2319" i="64"/>
  <c r="L2319" i="64"/>
  <c r="AW2319" i="64" l="1"/>
  <c r="AB2320" i="64"/>
  <c r="AA2323" i="64"/>
  <c r="I2319" i="64"/>
  <c r="AI2319" i="64"/>
  <c r="AH2319" i="64"/>
  <c r="E2319" i="64" l="1"/>
  <c r="C2320" i="64" l="1"/>
  <c r="G2320" i="64" s="1"/>
  <c r="J2320" i="64"/>
  <c r="D2320" i="64"/>
  <c r="K2320" i="64" l="1"/>
  <c r="X2321" i="64" s="1"/>
  <c r="X2322" i="64" s="1"/>
  <c r="X2323" i="64" s="1"/>
  <c r="X2324" i="64" s="1"/>
  <c r="X2325" i="64" s="1"/>
  <c r="AC2320" i="64"/>
  <c r="AS2320" i="64"/>
  <c r="AE2320" i="64" l="1"/>
  <c r="Y2321" i="64"/>
  <c r="M2321" i="64" s="1"/>
  <c r="AW2320" i="64"/>
  <c r="L2320" i="64"/>
  <c r="AJ2320" i="64"/>
  <c r="H2320" i="64"/>
  <c r="F2320" i="64"/>
  <c r="AH2320" i="64" l="1"/>
  <c r="AI2320" i="64"/>
  <c r="I2320" i="64"/>
  <c r="E2320" i="64" l="1"/>
  <c r="C2321" i="64" l="1"/>
  <c r="G2321" i="64" s="1"/>
  <c r="W2321" i="64" s="1"/>
  <c r="W2322" i="64" s="1"/>
  <c r="W2323" i="64" s="1"/>
  <c r="W2324" i="64" s="1"/>
  <c r="D2321" i="64"/>
  <c r="J2321" i="64"/>
  <c r="K2321" i="64" l="1"/>
  <c r="F2321" i="64" s="1"/>
  <c r="AN2327" i="64"/>
  <c r="T2327" i="64" s="1"/>
  <c r="T2328" i="64" s="1"/>
  <c r="AC2321" i="64"/>
  <c r="AS2321" i="64"/>
  <c r="Y2322" i="64" l="1"/>
  <c r="AW2321" i="64"/>
  <c r="AB2321" i="64"/>
  <c r="AE2321" i="64"/>
  <c r="L2321" i="64"/>
  <c r="H2321" i="64"/>
  <c r="AR2322" i="64" s="1"/>
  <c r="AJ2321" i="64"/>
  <c r="M2322" i="64" l="1"/>
  <c r="AO2322" i="64"/>
  <c r="AU2325" i="64"/>
  <c r="Z2325" i="64"/>
  <c r="AT2325" i="64"/>
  <c r="AI2321" i="64"/>
  <c r="AH2321" i="64"/>
  <c r="AP2322" i="64"/>
  <c r="I2321" i="64"/>
  <c r="R2323" i="64" l="1"/>
  <c r="R2324" i="64" s="1"/>
  <c r="R2325" i="64" s="1"/>
  <c r="R2326" i="64" s="1"/>
  <c r="S2327" i="64" s="1"/>
  <c r="S2328" i="64" s="1"/>
  <c r="AB2322" i="64"/>
  <c r="E2321" i="64"/>
  <c r="C2322" i="64" s="1"/>
  <c r="G2322" i="64" s="1"/>
  <c r="R2327" i="64" l="1"/>
  <c r="AC2322" i="64"/>
  <c r="J2322" i="64"/>
  <c r="K2322" i="64" l="1"/>
  <c r="AE2322" i="64"/>
  <c r="AJ2322" i="64" l="1"/>
  <c r="L2322" i="64"/>
  <c r="D2322" i="64"/>
  <c r="AQ2322" i="64" s="1"/>
  <c r="F2322" i="64" l="1"/>
  <c r="U2323" i="64" s="1"/>
  <c r="U2324" i="64" s="1"/>
  <c r="U2325" i="64" s="1"/>
  <c r="U2326" i="64" s="1"/>
  <c r="U2327" i="64" s="1"/>
  <c r="I2322" i="64"/>
  <c r="AS2322" i="64"/>
  <c r="H2322" i="64"/>
  <c r="AI2322" i="64"/>
  <c r="AL2322" i="64" s="1"/>
  <c r="AM2322" i="64" s="1"/>
  <c r="AH2322" i="64" l="1"/>
  <c r="Y2323" i="64"/>
  <c r="M2323" i="64" s="1"/>
  <c r="AW2322" i="64"/>
  <c r="E2322" i="64"/>
  <c r="C2323" i="64" s="1"/>
  <c r="G2323" i="64" s="1"/>
  <c r="AC2323" i="64" s="1"/>
  <c r="V2327" i="64" l="1"/>
  <c r="V2328" i="64" s="1"/>
  <c r="D2323" i="64"/>
  <c r="AB2323" i="64"/>
  <c r="J2323" i="64"/>
  <c r="AE2323" i="64"/>
  <c r="AF2323" i="64" s="1"/>
  <c r="AG2325" i="64" s="1"/>
  <c r="K2323" i="64" l="1"/>
  <c r="Q2325" i="64"/>
  <c r="P2325" i="64"/>
  <c r="AS2323" i="64"/>
  <c r="N2329" i="64"/>
  <c r="O2329" i="64"/>
  <c r="AR2323" i="64" l="1"/>
  <c r="AQ2323" i="64"/>
  <c r="AQ2324" i="64" s="1"/>
  <c r="AQ2325" i="64" s="1"/>
  <c r="AQ2326" i="64" s="1"/>
  <c r="F2323" i="64"/>
  <c r="Y2324" i="64"/>
  <c r="L2323" i="64"/>
  <c r="AJ2323" i="64"/>
  <c r="H2323" i="64"/>
  <c r="AI2323" i="64" l="1"/>
  <c r="AW2323" i="64"/>
  <c r="I2323" i="64"/>
  <c r="AH2323" i="64"/>
  <c r="AK2323" i="64" l="1"/>
  <c r="AA2324" i="64" s="1"/>
  <c r="AA2325" i="64" s="1"/>
  <c r="E2323" i="64"/>
  <c r="C2324" i="64" s="1"/>
  <c r="G2324" i="64" s="1"/>
  <c r="M2324" i="64" l="1"/>
  <c r="AB2324" i="64" s="1"/>
  <c r="AA2326" i="64"/>
  <c r="AC2324" i="64"/>
  <c r="D2324" i="64" l="1"/>
  <c r="J2324" i="64"/>
  <c r="K2324" i="64" s="1"/>
  <c r="AR2324" i="64" s="1"/>
  <c r="AR2325" i="64" s="1"/>
  <c r="AR2326" i="64" s="1"/>
  <c r="AE2324" i="64"/>
  <c r="AS2324" i="64"/>
  <c r="AA2327" i="64"/>
  <c r="AA2328" i="64" l="1"/>
  <c r="Y2325" i="64"/>
  <c r="M2325" i="64" s="1"/>
  <c r="T2324" i="64"/>
  <c r="AV2325" i="64" s="1"/>
  <c r="AV2326" i="64" s="1"/>
  <c r="AV2327" i="64" s="1"/>
  <c r="AV2328" i="64" s="1"/>
  <c r="AV2329" i="64" s="1"/>
  <c r="AJ2324" i="64"/>
  <c r="H2324" i="64"/>
  <c r="L2324" i="64"/>
  <c r="F2324" i="64"/>
  <c r="AB2325" i="64" l="1"/>
  <c r="AW2324" i="64"/>
  <c r="AH2324" i="64"/>
  <c r="AI2324" i="64"/>
  <c r="I2324" i="64"/>
  <c r="E2324" i="64" l="1"/>
  <c r="C2325" i="64" l="1"/>
  <c r="G2325" i="64" s="1"/>
  <c r="J2325" i="64"/>
  <c r="D2325" i="64"/>
  <c r="K2325" i="64" l="1"/>
  <c r="X2326" i="64" s="1"/>
  <c r="X2327" i="64" s="1"/>
  <c r="X2328" i="64" s="1"/>
  <c r="X2329" i="64" s="1"/>
  <c r="X2330" i="64" s="1"/>
  <c r="AC2325" i="64"/>
  <c r="AS2325" i="64"/>
  <c r="AE2325" i="64" l="1"/>
  <c r="Y2326" i="64"/>
  <c r="M2326" i="64" s="1"/>
  <c r="AW2325" i="64"/>
  <c r="AJ2325" i="64"/>
  <c r="H2325" i="64"/>
  <c r="L2325" i="64"/>
  <c r="F2325" i="64"/>
  <c r="AH2325" i="64" l="1"/>
  <c r="I2325" i="64"/>
  <c r="AI2325" i="64"/>
  <c r="E2325" i="64" l="1"/>
  <c r="C2326" i="64" l="1"/>
  <c r="G2326" i="64" s="1"/>
  <c r="W2326" i="64" s="1"/>
  <c r="W2327" i="64" s="1"/>
  <c r="W2328" i="64" s="1"/>
  <c r="W2329" i="64" s="1"/>
  <c r="J2326" i="64"/>
  <c r="D2326" i="64"/>
  <c r="K2326" i="64" l="1"/>
  <c r="AN2332" i="64"/>
  <c r="T2332" i="64" s="1"/>
  <c r="T2333" i="64" s="1"/>
  <c r="AC2326" i="64"/>
  <c r="AS2326" i="64"/>
  <c r="Y2327" i="64" l="1"/>
  <c r="AW2326" i="64"/>
  <c r="AE2326" i="64"/>
  <c r="AB2326" i="64"/>
  <c r="AJ2326" i="64"/>
  <c r="H2326" i="64"/>
  <c r="AR2327" i="64" s="1"/>
  <c r="L2326" i="64"/>
  <c r="F2326" i="64"/>
  <c r="M2327" i="64" l="1"/>
  <c r="AO2327" i="64"/>
  <c r="Z2330" i="64"/>
  <c r="AU2330" i="64"/>
  <c r="AT2330" i="64"/>
  <c r="I2326" i="64"/>
  <c r="AP2327" i="64"/>
  <c r="AH2326" i="64"/>
  <c r="AI2326" i="64"/>
  <c r="R2328" i="64" l="1"/>
  <c r="R2329" i="64" s="1"/>
  <c r="R2330" i="64" s="1"/>
  <c r="R2331" i="64" s="1"/>
  <c r="S2332" i="64" s="1"/>
  <c r="S2333" i="64" s="1"/>
  <c r="AB2327" i="64"/>
  <c r="E2326" i="64"/>
  <c r="C2327" i="64" s="1"/>
  <c r="G2327" i="64" s="1"/>
  <c r="R2332" i="64" l="1"/>
  <c r="AC2327" i="64"/>
  <c r="J2327" i="64"/>
  <c r="K2327" i="64" l="1"/>
  <c r="AE2327" i="64"/>
  <c r="AJ2327" i="64" l="1"/>
  <c r="L2327" i="64"/>
  <c r="D2327" i="64"/>
  <c r="AQ2327" i="64" s="1"/>
  <c r="F2327" i="64" l="1"/>
  <c r="U2328" i="64" s="1"/>
  <c r="U2329" i="64" s="1"/>
  <c r="U2330" i="64" s="1"/>
  <c r="U2331" i="64" s="1"/>
  <c r="U2332" i="64" s="1"/>
  <c r="AS2327" i="64"/>
  <c r="I2327" i="64"/>
  <c r="AI2327" i="64"/>
  <c r="AL2327" i="64" s="1"/>
  <c r="AM2327" i="64" s="1"/>
  <c r="H2327" i="64"/>
  <c r="AH2327" i="64" l="1"/>
  <c r="E2327" i="64"/>
  <c r="C2328" i="64" s="1"/>
  <c r="G2328" i="64" s="1"/>
  <c r="AC2328" i="64" s="1"/>
  <c r="Y2328" i="64"/>
  <c r="M2328" i="64" s="1"/>
  <c r="AW2327" i="64"/>
  <c r="AB2328" i="64" l="1"/>
  <c r="D2328" i="64"/>
  <c r="J2328" i="64"/>
  <c r="AE2328" i="64"/>
  <c r="AF2328" i="64" s="1"/>
  <c r="AG2330" i="64" s="1"/>
  <c r="V2332" i="64"/>
  <c r="V2333" i="64" s="1"/>
  <c r="N2334" i="64" l="1"/>
  <c r="O2334" i="64"/>
  <c r="K2328" i="64"/>
  <c r="AS2328" i="64"/>
  <c r="Q2330" i="64"/>
  <c r="P2330" i="64"/>
  <c r="AQ2328" i="64" l="1"/>
  <c r="AQ2329" i="64" s="1"/>
  <c r="AQ2330" i="64" s="1"/>
  <c r="AQ2331" i="64" s="1"/>
  <c r="AR2328" i="64"/>
  <c r="F2328" i="64"/>
  <c r="Y2329" i="64"/>
  <c r="L2328" i="64"/>
  <c r="AJ2328" i="64"/>
  <c r="H2328" i="64"/>
  <c r="AW2328" i="64" l="1"/>
  <c r="AH2328" i="64"/>
  <c r="I2328" i="64"/>
  <c r="AI2328" i="64"/>
  <c r="AK2328" i="64" l="1"/>
  <c r="AA2329" i="64" s="1"/>
  <c r="AA2330" i="64" s="1"/>
  <c r="M2329" i="64"/>
  <c r="E2328" i="64"/>
  <c r="C2329" i="64" s="1"/>
  <c r="G2329" i="64" s="1"/>
  <c r="AB2329" i="64" l="1"/>
  <c r="J2329" i="64"/>
  <c r="K2329" i="64" s="1"/>
  <c r="AR2329" i="64" s="1"/>
  <c r="AR2330" i="64" s="1"/>
  <c r="AR2331" i="64" s="1"/>
  <c r="D2329" i="64"/>
  <c r="AS2329" i="64" s="1"/>
  <c r="AA2331" i="64"/>
  <c r="AC2329" i="64"/>
  <c r="F2329" i="64" l="1"/>
  <c r="Y2330" i="64"/>
  <c r="M2330" i="64" s="1"/>
  <c r="AE2329" i="64"/>
  <c r="T2329" i="64"/>
  <c r="AV2330" i="64" s="1"/>
  <c r="AV2331" i="64" s="1"/>
  <c r="AV2332" i="64" s="1"/>
  <c r="AV2333" i="64" s="1"/>
  <c r="AV2334" i="64" s="1"/>
  <c r="H2329" i="64"/>
  <c r="AJ2329" i="64"/>
  <c r="L2329" i="64"/>
  <c r="AA2332" i="64"/>
  <c r="AI2329" i="64" l="1"/>
  <c r="AH2329" i="64"/>
  <c r="AW2329" i="64"/>
  <c r="AA2333" i="64"/>
  <c r="I2329" i="64"/>
  <c r="AB2330" i="64"/>
  <c r="E2329" i="64" l="1"/>
  <c r="C2330" i="64" l="1"/>
  <c r="G2330" i="64" s="1"/>
  <c r="J2330" i="64"/>
  <c r="D2330" i="64"/>
  <c r="K2330" i="64" l="1"/>
  <c r="X2331" i="64" s="1"/>
  <c r="X2332" i="64" s="1"/>
  <c r="X2333" i="64" s="1"/>
  <c r="X2334" i="64" s="1"/>
  <c r="X2335" i="64" s="1"/>
  <c r="AS2330" i="64"/>
  <c r="AC2330" i="64"/>
  <c r="Y2331" i="64" l="1"/>
  <c r="M2331" i="64" s="1"/>
  <c r="AW2330" i="64"/>
  <c r="AE2330" i="64"/>
  <c r="AJ2330" i="64"/>
  <c r="L2330" i="64"/>
  <c r="H2330" i="64"/>
  <c r="F2330" i="64"/>
  <c r="AH2330" i="64" l="1"/>
  <c r="I2330" i="64"/>
  <c r="AI2330" i="64"/>
  <c r="E2330" i="64" l="1"/>
  <c r="C2331" i="64" l="1"/>
  <c r="G2331" i="64" s="1"/>
  <c r="W2331" i="64" s="1"/>
  <c r="W2332" i="64" s="1"/>
  <c r="W2333" i="64" s="1"/>
  <c r="W2334" i="64" s="1"/>
  <c r="J2331" i="64"/>
  <c r="D2331" i="64"/>
  <c r="K2331" i="64" l="1"/>
  <c r="AN2337" i="64"/>
  <c r="T2337" i="64" s="1"/>
  <c r="T2338" i="64" s="1"/>
  <c r="AS2331" i="64"/>
  <c r="AC2331" i="64"/>
  <c r="AE2331" i="64" l="1"/>
  <c r="Y2332" i="64"/>
  <c r="AW2331" i="64"/>
  <c r="AB2331" i="64"/>
  <c r="H2331" i="64"/>
  <c r="AR2332" i="64" s="1"/>
  <c r="AJ2331" i="64"/>
  <c r="L2331" i="64"/>
  <c r="F2331" i="64"/>
  <c r="M2332" i="64" l="1"/>
  <c r="AO2332" i="64"/>
  <c r="I2331" i="64"/>
  <c r="AP2332" i="64"/>
  <c r="AH2331" i="64"/>
  <c r="Z2335" i="64"/>
  <c r="AT2335" i="64"/>
  <c r="AU2335" i="64"/>
  <c r="AI2331" i="64"/>
  <c r="AB2332" i="64" l="1"/>
  <c r="R2333" i="64"/>
  <c r="R2334" i="64" s="1"/>
  <c r="R2335" i="64" s="1"/>
  <c r="R2336" i="64" s="1"/>
  <c r="S2337" i="64" s="1"/>
  <c r="S2338" i="64" s="1"/>
  <c r="E2331" i="64"/>
  <c r="R2337" i="64" l="1"/>
  <c r="C2332" i="64"/>
  <c r="G2332" i="64" s="1"/>
  <c r="J2332" i="64"/>
  <c r="AC2332" i="64" l="1"/>
  <c r="K2332" i="64"/>
  <c r="L2332" i="64" l="1"/>
  <c r="AJ2332" i="64"/>
  <c r="D2332" i="64"/>
  <c r="AQ2332" i="64" s="1"/>
  <c r="AE2332" i="64"/>
  <c r="F2332" i="64" l="1"/>
  <c r="U2333" i="64" s="1"/>
  <c r="U2334" i="64" s="1"/>
  <c r="U2335" i="64" s="1"/>
  <c r="U2336" i="64" s="1"/>
  <c r="U2337" i="64" s="1"/>
  <c r="AS2332" i="64"/>
  <c r="I2332" i="64"/>
  <c r="AI2332" i="64"/>
  <c r="AL2332" i="64" s="1"/>
  <c r="AM2332" i="64" s="1"/>
  <c r="H2332" i="64"/>
  <c r="E2332" i="64" l="1"/>
  <c r="C2333" i="64" s="1"/>
  <c r="G2333" i="64" s="1"/>
  <c r="AC2333" i="64" s="1"/>
  <c r="AH2332" i="64"/>
  <c r="Y2333" i="64"/>
  <c r="M2333" i="64" s="1"/>
  <c r="AW2332" i="64"/>
  <c r="AB2333" i="64" l="1"/>
  <c r="D2333" i="64"/>
  <c r="J2333" i="64"/>
  <c r="V2337" i="64"/>
  <c r="V2338" i="64" s="1"/>
  <c r="AE2333" i="64"/>
  <c r="AF2333" i="64" s="1"/>
  <c r="AG2335" i="64" s="1"/>
  <c r="P2335" i="64" l="1"/>
  <c r="Q2335" i="64"/>
  <c r="N2339" i="64"/>
  <c r="O2339" i="64"/>
  <c r="AS2333" i="64"/>
  <c r="K2333" i="64"/>
  <c r="AR2333" i="64" l="1"/>
  <c r="AQ2333" i="64"/>
  <c r="AQ2334" i="64" s="1"/>
  <c r="AQ2335" i="64" s="1"/>
  <c r="AQ2336" i="64" s="1"/>
  <c r="F2333" i="64"/>
  <c r="Y2334" i="64"/>
  <c r="AJ2333" i="64"/>
  <c r="L2333" i="64"/>
  <c r="H2333" i="64"/>
  <c r="AI2333" i="64" l="1"/>
  <c r="AW2333" i="64"/>
  <c r="I2333" i="64"/>
  <c r="AH2333" i="64"/>
  <c r="AK2333" i="64" l="1"/>
  <c r="AA2334" i="64" s="1"/>
  <c r="AA2335" i="64" s="1"/>
  <c r="M2334" i="64"/>
  <c r="E2333" i="64"/>
  <c r="C2334" i="64" s="1"/>
  <c r="G2334" i="64" s="1"/>
  <c r="AB2334" i="64" l="1"/>
  <c r="J2334" i="64"/>
  <c r="K2334" i="64" s="1"/>
  <c r="AR2334" i="64" s="1"/>
  <c r="AR2335" i="64" s="1"/>
  <c r="AR2336" i="64" s="1"/>
  <c r="D2334" i="64"/>
  <c r="AS2334" i="64" s="1"/>
  <c r="AA2336" i="64"/>
  <c r="AC2334" i="64"/>
  <c r="T2334" i="64" l="1"/>
  <c r="AV2335" i="64" s="1"/>
  <c r="AV2336" i="64" s="1"/>
  <c r="AV2337" i="64" s="1"/>
  <c r="AV2338" i="64" s="1"/>
  <c r="AV2339" i="64" s="1"/>
  <c r="AJ2334" i="64"/>
  <c r="H2334" i="64"/>
  <c r="L2334" i="64"/>
  <c r="Y2335" i="64"/>
  <c r="M2335" i="64" s="1"/>
  <c r="AA2337" i="64"/>
  <c r="AE2334" i="64"/>
  <c r="F2334" i="64"/>
  <c r="AB2335" i="64" l="1"/>
  <c r="AW2334" i="64"/>
  <c r="AH2334" i="64"/>
  <c r="AA2338" i="64"/>
  <c r="I2334" i="64"/>
  <c r="AI2334" i="64"/>
  <c r="E2334" i="64" l="1"/>
  <c r="C2335" i="64" l="1"/>
  <c r="G2335" i="64" s="1"/>
  <c r="J2335" i="64"/>
  <c r="D2335" i="64"/>
  <c r="AC2335" i="64" l="1"/>
  <c r="AS2335" i="64"/>
  <c r="K2335" i="64"/>
  <c r="X2336" i="64" s="1"/>
  <c r="X2337" i="64" s="1"/>
  <c r="X2338" i="64" s="1"/>
  <c r="X2339" i="64" s="1"/>
  <c r="X2340" i="64" s="1"/>
  <c r="L2335" i="64" l="1"/>
  <c r="AJ2335" i="64"/>
  <c r="H2335" i="64"/>
  <c r="F2335" i="64"/>
  <c r="Y2336" i="64"/>
  <c r="M2336" i="64" s="1"/>
  <c r="AW2335" i="64"/>
  <c r="AE2335" i="64"/>
  <c r="AH2335" i="64" l="1"/>
  <c r="AI2335" i="64"/>
  <c r="I2335" i="64"/>
  <c r="E2335" i="64" l="1"/>
  <c r="C2336" i="64" l="1"/>
  <c r="G2336" i="64" s="1"/>
  <c r="W2336" i="64" s="1"/>
  <c r="W2337" i="64" s="1"/>
  <c r="W2338" i="64" s="1"/>
  <c r="W2339" i="64" s="1"/>
  <c r="D2336" i="64"/>
  <c r="J2336" i="64"/>
  <c r="K2336" i="64" l="1"/>
  <c r="F2336" i="64" s="1"/>
  <c r="AN2342" i="64"/>
  <c r="T2342" i="64" s="1"/>
  <c r="T2343" i="64" s="1"/>
  <c r="AC2336" i="64"/>
  <c r="AS2336" i="64"/>
  <c r="AB2336" i="64" l="1"/>
  <c r="Y2337" i="64"/>
  <c r="AW2336" i="64"/>
  <c r="AE2336" i="64"/>
  <c r="L2336" i="64"/>
  <c r="H2336" i="64"/>
  <c r="AR2337" i="64" s="1"/>
  <c r="AJ2336" i="64"/>
  <c r="M2337" i="64" l="1"/>
  <c r="AO2337" i="64"/>
  <c r="AI2336" i="64"/>
  <c r="AH2336" i="64"/>
  <c r="AP2337" i="64"/>
  <c r="Z2340" i="64"/>
  <c r="AU2340" i="64"/>
  <c r="AT2340" i="64"/>
  <c r="I2336" i="64"/>
  <c r="AB2337" i="64" l="1"/>
  <c r="R2338" i="64"/>
  <c r="R2339" i="64" s="1"/>
  <c r="R2340" i="64" s="1"/>
  <c r="R2341" i="64" s="1"/>
  <c r="R2342" i="64" s="1"/>
  <c r="E2336" i="64"/>
  <c r="S2342" i="64" l="1"/>
  <c r="S2343" i="64" s="1"/>
  <c r="C2337" i="64"/>
  <c r="G2337" i="64" s="1"/>
  <c r="J2337" i="64"/>
  <c r="AC2337" i="64" l="1"/>
  <c r="K2337" i="64"/>
  <c r="L2337" i="64" l="1"/>
  <c r="AJ2337" i="64"/>
  <c r="D2337" i="64"/>
  <c r="AQ2337" i="64" s="1"/>
  <c r="AE2337" i="64"/>
  <c r="F2337" i="64" l="1"/>
  <c r="U2338" i="64" s="1"/>
  <c r="U2339" i="64" s="1"/>
  <c r="U2340" i="64" s="1"/>
  <c r="U2341" i="64" s="1"/>
  <c r="U2342" i="64" s="1"/>
  <c r="AS2337" i="64"/>
  <c r="I2337" i="64"/>
  <c r="AI2337" i="64"/>
  <c r="AL2337" i="64" s="1"/>
  <c r="AM2337" i="64" s="1"/>
  <c r="H2337" i="64"/>
  <c r="E2337" i="64" l="1"/>
  <c r="C2338" i="64" s="1"/>
  <c r="G2338" i="64" s="1"/>
  <c r="AC2338" i="64" s="1"/>
  <c r="AH2337" i="64"/>
  <c r="Y2338" i="64"/>
  <c r="M2338" i="64" s="1"/>
  <c r="AW2337" i="64"/>
  <c r="D2338" i="64" l="1"/>
  <c r="AB2338" i="64"/>
  <c r="J2338" i="64"/>
  <c r="V2342" i="64"/>
  <c r="V2343" i="64" s="1"/>
  <c r="AE2338" i="64"/>
  <c r="AF2338" i="64" s="1"/>
  <c r="AG2340" i="64" s="1"/>
  <c r="P2340" i="64" l="1"/>
  <c r="Q2340" i="64"/>
  <c r="N2344" i="64"/>
  <c r="O2344" i="64"/>
  <c r="AS2338" i="64"/>
  <c r="K2338" i="64"/>
  <c r="AR2338" i="64" l="1"/>
  <c r="AQ2338" i="64"/>
  <c r="AQ2339" i="64" s="1"/>
  <c r="AQ2340" i="64" s="1"/>
  <c r="AQ2341" i="64" s="1"/>
  <c r="F2338" i="64"/>
  <c r="Y2339" i="64"/>
  <c r="AJ2338" i="64"/>
  <c r="L2338" i="64"/>
  <c r="H2338" i="64"/>
  <c r="AH2338" i="64" l="1"/>
  <c r="AW2338" i="64"/>
  <c r="I2338" i="64"/>
  <c r="AI2338" i="64"/>
  <c r="AK2338" i="64" l="1"/>
  <c r="AA2339" i="64" s="1"/>
  <c r="AA2340" i="64" s="1"/>
  <c r="M2339" i="64"/>
  <c r="E2338" i="64"/>
  <c r="C2339" i="64" s="1"/>
  <c r="G2339" i="64" s="1"/>
  <c r="AB2339" i="64" l="1"/>
  <c r="J2339" i="64"/>
  <c r="K2339" i="64" s="1"/>
  <c r="AR2339" i="64" s="1"/>
  <c r="AR2340" i="64" s="1"/>
  <c r="AR2341" i="64" s="1"/>
  <c r="D2339" i="64"/>
  <c r="AS2339" i="64" s="1"/>
  <c r="AA2341" i="64"/>
  <c r="AC2339" i="64"/>
  <c r="T2339" i="64" l="1"/>
  <c r="AV2340" i="64" s="1"/>
  <c r="AV2341" i="64" s="1"/>
  <c r="AV2342" i="64" s="1"/>
  <c r="AV2343" i="64" s="1"/>
  <c r="AV2344" i="64" s="1"/>
  <c r="H2339" i="64"/>
  <c r="L2339" i="64"/>
  <c r="AJ2339" i="64"/>
  <c r="F2339" i="64"/>
  <c r="Y2340" i="64"/>
  <c r="M2340" i="64" s="1"/>
  <c r="AE2339" i="64"/>
  <c r="AA2342" i="64"/>
  <c r="AB2340" i="64" l="1"/>
  <c r="AA2343" i="64"/>
  <c r="I2339" i="64"/>
  <c r="AW2339" i="64"/>
  <c r="AI2339" i="64"/>
  <c r="AH2339" i="64"/>
  <c r="E2339" i="64" l="1"/>
  <c r="C2340" i="64" l="1"/>
  <c r="G2340" i="64" s="1"/>
  <c r="J2340" i="64"/>
  <c r="D2340" i="64"/>
  <c r="K2340" i="64" l="1"/>
  <c r="AC2340" i="64"/>
  <c r="AS2340" i="64"/>
  <c r="F2340" i="64" l="1"/>
  <c r="X2341" i="64"/>
  <c r="X2342" i="64" s="1"/>
  <c r="X2343" i="64" s="1"/>
  <c r="X2344" i="64" s="1"/>
  <c r="X2345" i="64" s="1"/>
  <c r="Y2341" i="64"/>
  <c r="M2341" i="64" s="1"/>
  <c r="AW2340" i="64"/>
  <c r="AE2340" i="64"/>
  <c r="AJ2340" i="64"/>
  <c r="H2340" i="64"/>
  <c r="L2340" i="64"/>
  <c r="I2340" i="64" l="1"/>
  <c r="AH2340" i="64"/>
  <c r="AI2340" i="64"/>
  <c r="E2340" i="64" l="1"/>
  <c r="C2341" i="64" l="1"/>
  <c r="G2341" i="64" s="1"/>
  <c r="W2341" i="64" s="1"/>
  <c r="W2342" i="64" s="1"/>
  <c r="W2343" i="64" s="1"/>
  <c r="W2344" i="64" s="1"/>
  <c r="J2341" i="64"/>
  <c r="D2341" i="64"/>
  <c r="K2341" i="64" l="1"/>
  <c r="AN2347" i="64"/>
  <c r="T2347" i="64" s="1"/>
  <c r="T2348" i="64" s="1"/>
  <c r="AS2341" i="64"/>
  <c r="AC2341" i="64"/>
  <c r="AB2341" i="64" l="1"/>
  <c r="AE2341" i="64"/>
  <c r="Y2342" i="64"/>
  <c r="AW2341" i="64"/>
  <c r="L2341" i="64"/>
  <c r="H2341" i="64"/>
  <c r="AR2342" i="64" s="1"/>
  <c r="AJ2341" i="64"/>
  <c r="F2341" i="64"/>
  <c r="M2342" i="64" l="1"/>
  <c r="AO2342" i="64"/>
  <c r="AI2341" i="64"/>
  <c r="AP2342" i="64"/>
  <c r="AH2341" i="64"/>
  <c r="I2341" i="64"/>
  <c r="Z2345" i="64"/>
  <c r="AU2345" i="64"/>
  <c r="AT2345" i="64"/>
  <c r="AB2342" i="64" l="1"/>
  <c r="R2343" i="64"/>
  <c r="R2344" i="64" s="1"/>
  <c r="R2345" i="64" s="1"/>
  <c r="R2346" i="64" s="1"/>
  <c r="S2347" i="64" s="1"/>
  <c r="S2348" i="64" s="1"/>
  <c r="E2341" i="64"/>
  <c r="R2347" i="64" l="1"/>
  <c r="C2342" i="64"/>
  <c r="G2342" i="64" s="1"/>
  <c r="J2342" i="64"/>
  <c r="K2342" i="64" l="1"/>
  <c r="AC2342" i="64"/>
  <c r="AE2342" i="64" l="1"/>
  <c r="L2342" i="64"/>
  <c r="AJ2342" i="64"/>
  <c r="D2342" i="64"/>
  <c r="AQ2342" i="64" s="1"/>
  <c r="F2342" i="64" l="1"/>
  <c r="U2343" i="64" s="1"/>
  <c r="U2344" i="64" s="1"/>
  <c r="U2345" i="64" s="1"/>
  <c r="U2346" i="64" s="1"/>
  <c r="U2347" i="64" s="1"/>
  <c r="I2342" i="64"/>
  <c r="AS2342" i="64"/>
  <c r="AI2342" i="64"/>
  <c r="AL2342" i="64" s="1"/>
  <c r="AM2342" i="64" s="1"/>
  <c r="H2342" i="64"/>
  <c r="AH2342" i="64" l="1"/>
  <c r="Y2343" i="64"/>
  <c r="M2343" i="64" s="1"/>
  <c r="AW2342" i="64"/>
  <c r="E2342" i="64"/>
  <c r="C2343" i="64" s="1"/>
  <c r="G2343" i="64" s="1"/>
  <c r="AC2343" i="64" s="1"/>
  <c r="AB2343" i="64" l="1"/>
  <c r="D2343" i="64"/>
  <c r="J2343" i="64"/>
  <c r="AE2343" i="64"/>
  <c r="AF2343" i="64" s="1"/>
  <c r="AG2345" i="64" s="1"/>
  <c r="V2347" i="64"/>
  <c r="V2348" i="64" s="1"/>
  <c r="Q2345" i="64" l="1"/>
  <c r="P2345" i="64"/>
  <c r="K2343" i="64"/>
  <c r="N2349" i="64"/>
  <c r="O2349" i="64"/>
  <c r="AS2343" i="64"/>
  <c r="AQ2343" i="64" l="1"/>
  <c r="AQ2344" i="64" s="1"/>
  <c r="AQ2345" i="64" s="1"/>
  <c r="AQ2346" i="64" s="1"/>
  <c r="AR2343" i="64"/>
  <c r="L2343" i="64"/>
  <c r="AJ2343" i="64"/>
  <c r="H2343" i="64"/>
  <c r="F2343" i="64"/>
  <c r="Y2344" i="64"/>
  <c r="AW2343" i="64" l="1"/>
  <c r="AH2343" i="64"/>
  <c r="I2343" i="64"/>
  <c r="AI2343" i="64"/>
  <c r="AK2343" i="64" l="1"/>
  <c r="AA2344" i="64" s="1"/>
  <c r="AA2345" i="64" s="1"/>
  <c r="M2344" i="64"/>
  <c r="E2343" i="64"/>
  <c r="C2344" i="64" s="1"/>
  <c r="G2344" i="64" s="1"/>
  <c r="AB2344" i="64" l="1"/>
  <c r="D2344" i="64"/>
  <c r="J2344" i="64"/>
  <c r="AA2346" i="64"/>
  <c r="AC2344" i="64"/>
  <c r="AE2344" i="64" l="1"/>
  <c r="K2344" i="64"/>
  <c r="AR2344" i="64" s="1"/>
  <c r="AR2345" i="64" s="1"/>
  <c r="AR2346" i="64" s="1"/>
  <c r="AA2347" i="64"/>
  <c r="AS2344" i="64"/>
  <c r="Y2345" i="64" l="1"/>
  <c r="M2345" i="64" s="1"/>
  <c r="T2344" i="64"/>
  <c r="AV2345" i="64" s="1"/>
  <c r="AV2346" i="64" s="1"/>
  <c r="AV2347" i="64" s="1"/>
  <c r="AV2348" i="64" s="1"/>
  <c r="AV2349" i="64" s="1"/>
  <c r="H2344" i="64"/>
  <c r="AJ2344" i="64"/>
  <c r="L2344" i="64"/>
  <c r="AA2348" i="64"/>
  <c r="F2344" i="64"/>
  <c r="I2344" i="64" l="1"/>
  <c r="AW2344" i="64"/>
  <c r="AI2344" i="64"/>
  <c r="AH2344" i="64"/>
  <c r="AB2345" i="64"/>
  <c r="E2344" i="64" l="1"/>
  <c r="C2345" i="64" l="1"/>
  <c r="G2345" i="64" s="1"/>
  <c r="D2345" i="64"/>
  <c r="J2345" i="64"/>
  <c r="K2345" i="64" l="1"/>
  <c r="X2346" i="64" s="1"/>
  <c r="X2347" i="64" s="1"/>
  <c r="X2348" i="64" s="1"/>
  <c r="X2349" i="64" s="1"/>
  <c r="X2350" i="64" s="1"/>
  <c r="AC2345" i="64"/>
  <c r="AS2345" i="64"/>
  <c r="Y2346" i="64" l="1"/>
  <c r="M2346" i="64" s="1"/>
  <c r="AW2345" i="64"/>
  <c r="L2345" i="64"/>
  <c r="H2345" i="64"/>
  <c r="AJ2345" i="64"/>
  <c r="AE2345" i="64"/>
  <c r="F2345" i="64"/>
  <c r="AI2345" i="64" l="1"/>
  <c r="AH2345" i="64"/>
  <c r="I2345" i="64"/>
  <c r="E2345" i="64" l="1"/>
  <c r="C2346" i="64" l="1"/>
  <c r="G2346" i="64" s="1"/>
  <c r="W2346" i="64" s="1"/>
  <c r="W2347" i="64" s="1"/>
  <c r="W2348" i="64" s="1"/>
  <c r="W2349" i="64" s="1"/>
  <c r="J2346" i="64"/>
  <c r="D2346" i="64"/>
  <c r="K2346" i="64" l="1"/>
  <c r="AN2352" i="64"/>
  <c r="T2352" i="64" s="1"/>
  <c r="T2353" i="64" s="1"/>
  <c r="AS2346" i="64"/>
  <c r="AC2346" i="64"/>
  <c r="AB2346" i="64" l="1"/>
  <c r="AE2346" i="64"/>
  <c r="Y2347" i="64"/>
  <c r="AW2346" i="64"/>
  <c r="AJ2346" i="64"/>
  <c r="L2346" i="64"/>
  <c r="H2346" i="64"/>
  <c r="AR2347" i="64" s="1"/>
  <c r="F2346" i="64"/>
  <c r="M2347" i="64" l="1"/>
  <c r="AO2347" i="64"/>
  <c r="AP2347" i="64"/>
  <c r="AH2346" i="64"/>
  <c r="I2346" i="64"/>
  <c r="AI2346" i="64"/>
  <c r="AU2350" i="64"/>
  <c r="AT2350" i="64"/>
  <c r="Z2350" i="64"/>
  <c r="AB2347" i="64" l="1"/>
  <c r="R2348" i="64"/>
  <c r="R2349" i="64" s="1"/>
  <c r="R2350" i="64" s="1"/>
  <c r="R2351" i="64" s="1"/>
  <c r="R2352" i="64" s="1"/>
  <c r="E2346" i="64"/>
  <c r="S2352" i="64" l="1"/>
  <c r="S2353" i="64" s="1"/>
  <c r="C2347" i="64"/>
  <c r="G2347" i="64" s="1"/>
  <c r="J2347" i="64"/>
  <c r="AC2347" i="64" l="1"/>
  <c r="K2347" i="64"/>
  <c r="L2347" i="64" l="1"/>
  <c r="AJ2347" i="64"/>
  <c r="D2347" i="64"/>
  <c r="AQ2347" i="64" s="1"/>
  <c r="AE2347" i="64"/>
  <c r="F2347" i="64" l="1"/>
  <c r="U2348" i="64" s="1"/>
  <c r="U2349" i="64" s="1"/>
  <c r="U2350" i="64" s="1"/>
  <c r="U2351" i="64" s="1"/>
  <c r="U2352" i="64" s="1"/>
  <c r="AS2347" i="64"/>
  <c r="I2347" i="64"/>
  <c r="H2347" i="64"/>
  <c r="AI2347" i="64"/>
  <c r="AL2347" i="64" s="1"/>
  <c r="AM2347" i="64" s="1"/>
  <c r="AH2347" i="64" l="1"/>
  <c r="E2347" i="64"/>
  <c r="C2348" i="64" s="1"/>
  <c r="G2348" i="64" s="1"/>
  <c r="AC2348" i="64" s="1"/>
  <c r="Y2348" i="64"/>
  <c r="M2348" i="64" s="1"/>
  <c r="AW2347" i="64"/>
  <c r="AE2348" i="64" l="1"/>
  <c r="AF2348" i="64" s="1"/>
  <c r="AG2350" i="64" s="1"/>
  <c r="D2348" i="64"/>
  <c r="AB2348" i="64"/>
  <c r="J2348" i="64"/>
  <c r="V2352" i="64"/>
  <c r="V2353" i="64" s="1"/>
  <c r="K2348" i="64" l="1"/>
  <c r="Q2350" i="64"/>
  <c r="P2350" i="64"/>
  <c r="N2354" i="64"/>
  <c r="O2354" i="64"/>
  <c r="AS2348" i="64"/>
  <c r="AQ2348" i="64" l="1"/>
  <c r="AQ2349" i="64" s="1"/>
  <c r="AQ2350" i="64" s="1"/>
  <c r="AQ2351" i="64" s="1"/>
  <c r="AR2348" i="64"/>
  <c r="Y2349" i="64"/>
  <c r="AJ2348" i="64"/>
  <c r="L2348" i="64"/>
  <c r="H2348" i="64"/>
  <c r="F2348" i="64"/>
  <c r="AH2348" i="64" l="1"/>
  <c r="AI2348" i="64"/>
  <c r="AW2348" i="64"/>
  <c r="I2348" i="64"/>
  <c r="AK2348" i="64" l="1"/>
  <c r="AA2349" i="64" s="1"/>
  <c r="AA2350" i="64" s="1"/>
  <c r="M2349" i="64"/>
  <c r="E2348" i="64"/>
  <c r="C2349" i="64" s="1"/>
  <c r="G2349" i="64" s="1"/>
  <c r="D2349" i="64" l="1"/>
  <c r="AB2349" i="64"/>
  <c r="J2349" i="64"/>
  <c r="AA2351" i="64"/>
  <c r="AC2349" i="64"/>
  <c r="AE2349" i="64" l="1"/>
  <c r="AA2352" i="64"/>
  <c r="K2349" i="64"/>
  <c r="AR2349" i="64" s="1"/>
  <c r="AR2350" i="64" s="1"/>
  <c r="AR2351" i="64" s="1"/>
  <c r="AS2349" i="64"/>
  <c r="F2349" i="64" l="1"/>
  <c r="AA2353" i="64"/>
  <c r="Y2350" i="64"/>
  <c r="M2350" i="64" s="1"/>
  <c r="T2349" i="64"/>
  <c r="AV2350" i="64" s="1"/>
  <c r="AV2351" i="64" s="1"/>
  <c r="AV2352" i="64" s="1"/>
  <c r="AV2353" i="64" s="1"/>
  <c r="AV2354" i="64" s="1"/>
  <c r="H2349" i="64"/>
  <c r="AJ2349" i="64"/>
  <c r="L2349" i="64"/>
  <c r="AW2349" i="64" l="1"/>
  <c r="AB2350" i="64"/>
  <c r="AI2349" i="64"/>
  <c r="AH2349" i="64"/>
  <c r="I2349" i="64"/>
  <c r="E2349" i="64" l="1"/>
  <c r="C2350" i="64" l="1"/>
  <c r="G2350" i="64" s="1"/>
  <c r="D2350" i="64"/>
  <c r="J2350" i="64"/>
  <c r="K2350" i="64" l="1"/>
  <c r="AC2350" i="64"/>
  <c r="AS2350" i="64"/>
  <c r="F2350" i="64" l="1"/>
  <c r="X2351" i="64"/>
  <c r="X2352" i="64" s="1"/>
  <c r="X2353" i="64" s="1"/>
  <c r="X2354" i="64" s="1"/>
  <c r="X2355" i="64" s="1"/>
  <c r="AE2350" i="64"/>
  <c r="Y2351" i="64"/>
  <c r="M2351" i="64" s="1"/>
  <c r="AW2350" i="64"/>
  <c r="H2350" i="64"/>
  <c r="AJ2350" i="64"/>
  <c r="L2350" i="64"/>
  <c r="I2350" i="64" l="1"/>
  <c r="AI2350" i="64"/>
  <c r="AH2350" i="64"/>
  <c r="E2350" i="64" l="1"/>
  <c r="C2351" i="64" l="1"/>
  <c r="G2351" i="64" s="1"/>
  <c r="W2351" i="64" s="1"/>
  <c r="W2352" i="64" s="1"/>
  <c r="W2353" i="64" s="1"/>
  <c r="W2354" i="64" s="1"/>
  <c r="D2351" i="64"/>
  <c r="J2351" i="64"/>
  <c r="K2351" i="64" l="1"/>
  <c r="F2351" i="64" s="1"/>
  <c r="AN2357" i="64"/>
  <c r="T2357" i="64" s="1"/>
  <c r="T2358" i="64" s="1"/>
  <c r="AC2351" i="64"/>
  <c r="AS2351" i="64"/>
  <c r="Y2352" i="64" l="1"/>
  <c r="AW2351" i="64"/>
  <c r="AB2351" i="64"/>
  <c r="AE2351" i="64"/>
  <c r="L2351" i="64"/>
  <c r="H2351" i="64"/>
  <c r="AR2352" i="64" s="1"/>
  <c r="AJ2351" i="64"/>
  <c r="M2352" i="64" l="1"/>
  <c r="AO2352" i="64"/>
  <c r="AT2355" i="64"/>
  <c r="AU2355" i="64"/>
  <c r="Z2355" i="64"/>
  <c r="AI2351" i="64"/>
  <c r="AH2351" i="64"/>
  <c r="AP2352" i="64"/>
  <c r="I2351" i="64"/>
  <c r="R2353" i="64" l="1"/>
  <c r="R2354" i="64" s="1"/>
  <c r="R2355" i="64" s="1"/>
  <c r="R2356" i="64" s="1"/>
  <c r="R2357" i="64" s="1"/>
  <c r="AB2352" i="64"/>
  <c r="E2351" i="64"/>
  <c r="C2352" i="64" s="1"/>
  <c r="G2352" i="64" s="1"/>
  <c r="S2357" i="64" l="1"/>
  <c r="S2358" i="64" s="1"/>
  <c r="J2352" i="64"/>
  <c r="K2352" i="64" s="1"/>
  <c r="D2352" i="64" s="1"/>
  <c r="AQ2352" i="64" s="1"/>
  <c r="AC2352" i="64"/>
  <c r="AS2352" i="64" l="1"/>
  <c r="Y2353" i="64"/>
  <c r="AW2352" i="64"/>
  <c r="H2352" i="64"/>
  <c r="L2352" i="64"/>
  <c r="AJ2352" i="64"/>
  <c r="AE2352" i="64"/>
  <c r="F2352" i="64"/>
  <c r="U2353" i="64" s="1"/>
  <c r="U2354" i="64" s="1"/>
  <c r="U2355" i="64" s="1"/>
  <c r="U2356" i="64" s="1"/>
  <c r="U2357" i="64" s="1"/>
  <c r="M2353" i="64" l="1"/>
  <c r="AI2352" i="64"/>
  <c r="AL2352" i="64" s="1"/>
  <c r="AM2352" i="64" s="1"/>
  <c r="AH2352" i="64"/>
  <c r="I2352" i="64"/>
  <c r="V2357" i="64" l="1"/>
  <c r="V2358" i="64" s="1"/>
  <c r="AB2353" i="64"/>
  <c r="E2352" i="64"/>
  <c r="C2353" i="64" s="1"/>
  <c r="G2353" i="64" s="1"/>
  <c r="AC2353" i="64" l="1"/>
  <c r="D2353" i="64"/>
  <c r="J2353" i="64"/>
  <c r="N2359" i="64"/>
  <c r="O2359" i="64"/>
  <c r="K2353" i="64" l="1"/>
  <c r="AS2353" i="64"/>
  <c r="AE2353" i="64"/>
  <c r="AF2353" i="64" s="1"/>
  <c r="AG2355" i="64" s="1"/>
  <c r="AQ2353" i="64" l="1"/>
  <c r="AQ2354" i="64" s="1"/>
  <c r="AQ2355" i="64" s="1"/>
  <c r="AR2353" i="64"/>
  <c r="P2355" i="64"/>
  <c r="Q2355" i="64"/>
  <c r="L2353" i="64"/>
  <c r="AJ2353" i="64"/>
  <c r="H2353" i="64"/>
  <c r="Y2354" i="64"/>
  <c r="F2353" i="64"/>
  <c r="AQ2356" i="64" l="1"/>
  <c r="AI2353" i="64"/>
  <c r="I2353" i="64"/>
  <c r="AH2353" i="64"/>
  <c r="AW2353" i="64"/>
  <c r="AK2353" i="64" l="1"/>
  <c r="AA2354" i="64" s="1"/>
  <c r="AA2355" i="64" s="1"/>
  <c r="E2353" i="64"/>
  <c r="C2354" i="64" s="1"/>
  <c r="G2354" i="64" s="1"/>
  <c r="M2354" i="64" l="1"/>
  <c r="AB2354" i="64" s="1"/>
  <c r="AA2356" i="64"/>
  <c r="AC2354" i="64"/>
  <c r="D2354" i="64" l="1"/>
  <c r="AS2354" i="64" s="1"/>
  <c r="J2354" i="64"/>
  <c r="K2354" i="64" s="1"/>
  <c r="AR2354" i="64" s="1"/>
  <c r="AR2355" i="64" s="1"/>
  <c r="AR2356" i="64" s="1"/>
  <c r="Y2355" i="64"/>
  <c r="M2355" i="64" s="1"/>
  <c r="AE2354" i="64"/>
  <c r="AA2357" i="64"/>
  <c r="L2354" i="64" l="1"/>
  <c r="H2354" i="64"/>
  <c r="AJ2354" i="64"/>
  <c r="T2354" i="64"/>
  <c r="AV2355" i="64" s="1"/>
  <c r="AV2356" i="64" s="1"/>
  <c r="AV2357" i="64" s="1"/>
  <c r="AV2358" i="64" s="1"/>
  <c r="AV2359" i="64" s="1"/>
  <c r="F2354" i="64"/>
  <c r="AH2354" i="64"/>
  <c r="AI2354" i="64"/>
  <c r="AA2358" i="64"/>
  <c r="I2354" i="64"/>
  <c r="AB2355" i="64"/>
  <c r="AW2354" i="64" l="1"/>
  <c r="E2354" i="64"/>
  <c r="C2355" i="64" l="1"/>
  <c r="G2355" i="64" s="1"/>
  <c r="J2355" i="64"/>
  <c r="D2355" i="64"/>
  <c r="K2355" i="64" l="1"/>
  <c r="X2356" i="64" s="1"/>
  <c r="X2357" i="64" s="1"/>
  <c r="X2358" i="64" s="1"/>
  <c r="X2359" i="64" s="1"/>
  <c r="X2360" i="64" s="1"/>
  <c r="AS2355" i="64"/>
  <c r="AC2355" i="64"/>
  <c r="Y2356" i="64" l="1"/>
  <c r="M2356" i="64" s="1"/>
  <c r="AW2355" i="64"/>
  <c r="AE2355" i="64"/>
  <c r="L2355" i="64"/>
  <c r="AJ2355" i="64"/>
  <c r="H2355" i="64"/>
  <c r="F2355" i="64"/>
  <c r="I2355" i="64" l="1"/>
  <c r="AH2355" i="64"/>
  <c r="AI2355" i="64"/>
  <c r="E2355" i="64" l="1"/>
  <c r="C2356" i="64" l="1"/>
  <c r="G2356" i="64" s="1"/>
  <c r="W2356" i="64" s="1"/>
  <c r="W2357" i="64" s="1"/>
  <c r="W2358" i="64" s="1"/>
  <c r="W2359" i="64" s="1"/>
  <c r="J2356" i="64"/>
  <c r="D2356" i="64"/>
  <c r="K2356" i="64" l="1"/>
  <c r="AN2362" i="64"/>
  <c r="T2362" i="64" s="1"/>
  <c r="T2363" i="64" s="1"/>
  <c r="AS2356" i="64"/>
  <c r="AC2356" i="64"/>
  <c r="AE2356" i="64" l="1"/>
  <c r="Y2357" i="64"/>
  <c r="AW2356" i="64"/>
  <c r="AB2356" i="64"/>
  <c r="L2356" i="64"/>
  <c r="AJ2356" i="64"/>
  <c r="H2356" i="64"/>
  <c r="AR2357" i="64" s="1"/>
  <c r="F2356" i="64"/>
  <c r="M2357" i="64" l="1"/>
  <c r="AO2357" i="64"/>
  <c r="AU2360" i="64"/>
  <c r="AT2360" i="64"/>
  <c r="Z2360" i="64"/>
  <c r="AP2357" i="64"/>
  <c r="AH2356" i="64"/>
  <c r="I2356" i="64"/>
  <c r="AI2356" i="64"/>
  <c r="R2358" i="64" l="1"/>
  <c r="R2359" i="64" s="1"/>
  <c r="R2360" i="64" s="1"/>
  <c r="R2361" i="64" s="1"/>
  <c r="S2362" i="64" s="1"/>
  <c r="S2363" i="64" s="1"/>
  <c r="AB2357" i="64"/>
  <c r="E2356" i="64"/>
  <c r="C2357" i="64" s="1"/>
  <c r="G2357" i="64" s="1"/>
  <c r="R2362" i="64" l="1"/>
  <c r="J2357" i="64"/>
  <c r="K2357" i="64" s="1"/>
  <c r="AC2357" i="64"/>
  <c r="L2357" i="64" l="1"/>
  <c r="AJ2357" i="64"/>
  <c r="D2357" i="64"/>
  <c r="AQ2357" i="64" s="1"/>
  <c r="AE2357" i="64"/>
  <c r="H2357" i="64" l="1"/>
  <c r="AH2357" i="64" s="1"/>
  <c r="AI2357" i="64"/>
  <c r="AL2357" i="64" s="1"/>
  <c r="AM2357" i="64" s="1"/>
  <c r="F2357" i="64"/>
  <c r="U2358" i="64" s="1"/>
  <c r="U2359" i="64" s="1"/>
  <c r="U2360" i="64" s="1"/>
  <c r="U2361" i="64" s="1"/>
  <c r="U2362" i="64" s="1"/>
  <c r="I2357" i="64"/>
  <c r="AS2357" i="64"/>
  <c r="Y2358" i="64" l="1"/>
  <c r="M2358" i="64" s="1"/>
  <c r="AW2357" i="64"/>
  <c r="E2357" i="64"/>
  <c r="C2358" i="64" s="1"/>
  <c r="G2358" i="64" s="1"/>
  <c r="AC2358" i="64" s="1"/>
  <c r="V2362" i="64" l="1"/>
  <c r="V2363" i="64" s="1"/>
  <c r="AE2358" i="64"/>
  <c r="AF2358" i="64" s="1"/>
  <c r="AG2360" i="64" s="1"/>
  <c r="AB2358" i="64"/>
  <c r="D2358" i="64"/>
  <c r="AS2358" i="64" s="1"/>
  <c r="J2358" i="64"/>
  <c r="Y2359" i="64" l="1"/>
  <c r="Q2360" i="64"/>
  <c r="P2360" i="64"/>
  <c r="K2358" i="64"/>
  <c r="N2364" i="64"/>
  <c r="O2364" i="64"/>
  <c r="AQ2358" i="64" l="1"/>
  <c r="AQ2359" i="64" s="1"/>
  <c r="AQ2360" i="64" s="1"/>
  <c r="AQ2361" i="64" s="1"/>
  <c r="AR2358" i="64"/>
  <c r="L2358" i="64"/>
  <c r="H2358" i="64"/>
  <c r="AJ2358" i="64"/>
  <c r="F2358" i="64"/>
  <c r="I2358" i="64" l="1"/>
  <c r="AW2358" i="64"/>
  <c r="AI2358" i="64"/>
  <c r="AH2358" i="64"/>
  <c r="AK2358" i="64" l="1"/>
  <c r="M2359" i="64" s="1"/>
  <c r="E2358" i="64"/>
  <c r="C2359" i="64" s="1"/>
  <c r="G2359" i="64" s="1"/>
  <c r="AA2359" i="64"/>
  <c r="AA2360" i="64" l="1"/>
  <c r="AB2359" i="64"/>
  <c r="D2359" i="64"/>
  <c r="J2359" i="64"/>
  <c r="AC2359" i="64"/>
  <c r="AE2359" i="64" l="1"/>
  <c r="K2359" i="64"/>
  <c r="AR2359" i="64" s="1"/>
  <c r="AR2360" i="64" s="1"/>
  <c r="AR2361" i="64" s="1"/>
  <c r="AA2361" i="64"/>
  <c r="AS2359" i="64"/>
  <c r="Y2360" i="64" l="1"/>
  <c r="M2360" i="64" s="1"/>
  <c r="AA2362" i="64"/>
  <c r="T2359" i="64"/>
  <c r="AV2360" i="64" s="1"/>
  <c r="AV2361" i="64" s="1"/>
  <c r="AV2362" i="64" s="1"/>
  <c r="AV2363" i="64" s="1"/>
  <c r="AV2364" i="64" s="1"/>
  <c r="H2359" i="64"/>
  <c r="L2359" i="64"/>
  <c r="AJ2359" i="64"/>
  <c r="F2359" i="64"/>
  <c r="I2359" i="64" l="1"/>
  <c r="AI2359" i="64"/>
  <c r="AH2359" i="64"/>
  <c r="AA2363" i="64"/>
  <c r="AW2359" i="64"/>
  <c r="AB2360" i="64"/>
  <c r="E2359" i="64" l="1"/>
  <c r="C2360" i="64" l="1"/>
  <c r="G2360" i="64" s="1"/>
  <c r="J2360" i="64"/>
  <c r="D2360" i="64"/>
  <c r="K2360" i="64" l="1"/>
  <c r="AC2360" i="64"/>
  <c r="AS2360" i="64"/>
  <c r="F2360" i="64" l="1"/>
  <c r="X2361" i="64"/>
  <c r="X2362" i="64" s="1"/>
  <c r="X2363" i="64" s="1"/>
  <c r="X2364" i="64" s="1"/>
  <c r="X2365" i="64" s="1"/>
  <c r="Y2361" i="64"/>
  <c r="M2361" i="64" s="1"/>
  <c r="AW2360" i="64"/>
  <c r="AE2360" i="64"/>
  <c r="L2360" i="64"/>
  <c r="H2360" i="64"/>
  <c r="AJ2360" i="64"/>
  <c r="AI2360" i="64" l="1"/>
  <c r="AH2360" i="64"/>
  <c r="I2360" i="64"/>
  <c r="E2360" i="64" l="1"/>
  <c r="C2361" i="64" l="1"/>
  <c r="G2361" i="64" s="1"/>
  <c r="W2361" i="64" s="1"/>
  <c r="W2362" i="64" s="1"/>
  <c r="W2363" i="64" s="1"/>
  <c r="W2364" i="64" s="1"/>
  <c r="D2361" i="64"/>
  <c r="J2361" i="64"/>
  <c r="K2361" i="64" l="1"/>
  <c r="F2361" i="64" s="1"/>
  <c r="AN2367" i="64"/>
  <c r="T2367" i="64" s="1"/>
  <c r="T2368" i="64" s="1"/>
  <c r="AS2361" i="64"/>
  <c r="AC2361" i="64"/>
  <c r="AB2361" i="64" l="1"/>
  <c r="AE2361" i="64"/>
  <c r="Y2362" i="64"/>
  <c r="AW2361" i="64"/>
  <c r="AJ2361" i="64"/>
  <c r="H2361" i="64"/>
  <c r="AR2362" i="64" s="1"/>
  <c r="L2361" i="64"/>
  <c r="M2362" i="64" l="1"/>
  <c r="AO2362" i="64"/>
  <c r="I2361" i="64"/>
  <c r="AP2362" i="64"/>
  <c r="AH2361" i="64"/>
  <c r="AU2365" i="64"/>
  <c r="AT2365" i="64"/>
  <c r="Z2365" i="64"/>
  <c r="AI2361" i="64"/>
  <c r="R2363" i="64" l="1"/>
  <c r="R2364" i="64" s="1"/>
  <c r="R2365" i="64" s="1"/>
  <c r="R2366" i="64" s="1"/>
  <c r="S2367" i="64" s="1"/>
  <c r="S2368" i="64" s="1"/>
  <c r="AB2362" i="64"/>
  <c r="E2361" i="64"/>
  <c r="R2367" i="64" l="1"/>
  <c r="C2362" i="64"/>
  <c r="G2362" i="64" s="1"/>
  <c r="J2362" i="64"/>
  <c r="K2362" i="64" l="1"/>
  <c r="AC2362" i="64"/>
  <c r="AE2362" i="64" l="1"/>
  <c r="L2362" i="64"/>
  <c r="AJ2362" i="64"/>
  <c r="D2362" i="64"/>
  <c r="AQ2362" i="64" s="1"/>
  <c r="AI2362" i="64" l="1"/>
  <c r="AL2362" i="64" s="1"/>
  <c r="AM2362" i="64" s="1"/>
  <c r="F2362" i="64"/>
  <c r="U2363" i="64" s="1"/>
  <c r="U2364" i="64" s="1"/>
  <c r="U2365" i="64" s="1"/>
  <c r="U2366" i="64" s="1"/>
  <c r="U2367" i="64" s="1"/>
  <c r="AS2362" i="64"/>
  <c r="I2362" i="64"/>
  <c r="H2362" i="64"/>
  <c r="Y2363" i="64" l="1"/>
  <c r="M2363" i="64" s="1"/>
  <c r="AW2362" i="64"/>
  <c r="AH2362" i="64"/>
  <c r="E2362" i="64"/>
  <c r="C2363" i="64" s="1"/>
  <c r="G2363" i="64" s="1"/>
  <c r="AC2363" i="64" s="1"/>
  <c r="AE2363" i="64" l="1"/>
  <c r="AF2363" i="64" s="1"/>
  <c r="AG2365" i="64" s="1"/>
  <c r="V2367" i="64"/>
  <c r="V2368" i="64" s="1"/>
  <c r="D2363" i="64"/>
  <c r="AB2363" i="64"/>
  <c r="J2363" i="64"/>
  <c r="N2369" i="64" l="1"/>
  <c r="O2369" i="64"/>
  <c r="AS2363" i="64"/>
  <c r="K2363" i="64"/>
  <c r="Q2365" i="64"/>
  <c r="P2365" i="64"/>
  <c r="AR2363" i="64" l="1"/>
  <c r="AQ2363" i="64"/>
  <c r="AQ2364" i="64" s="1"/>
  <c r="AQ2365" i="64" s="1"/>
  <c r="AQ2366" i="64" s="1"/>
  <c r="F2363" i="64"/>
  <c r="Y2364" i="64"/>
  <c r="AJ2363" i="64"/>
  <c r="L2363" i="64"/>
  <c r="H2363" i="64"/>
  <c r="AH2363" i="64" l="1"/>
  <c r="I2363" i="64"/>
  <c r="AW2363" i="64"/>
  <c r="AI2363" i="64"/>
  <c r="AK2363" i="64" l="1"/>
  <c r="AA2364" i="64" s="1"/>
  <c r="AA2365" i="64" s="1"/>
  <c r="E2363" i="64"/>
  <c r="C2364" i="64" s="1"/>
  <c r="G2364" i="64" s="1"/>
  <c r="M2364" i="64" l="1"/>
  <c r="D2364" i="64" s="1"/>
  <c r="AS2364" i="64" s="1"/>
  <c r="AC2364" i="64"/>
  <c r="AA2366" i="64"/>
  <c r="J2364" i="64" l="1"/>
  <c r="AB2364" i="64"/>
  <c r="Y2365" i="64"/>
  <c r="M2365" i="64" s="1"/>
  <c r="K2364" i="64"/>
  <c r="AR2364" i="64" s="1"/>
  <c r="AR2365" i="64" s="1"/>
  <c r="AR2366" i="64" s="1"/>
  <c r="AE2364" i="64"/>
  <c r="AA2367" i="64"/>
  <c r="F2364" i="64" l="1"/>
  <c r="AA2368" i="64"/>
  <c r="T2364" i="64"/>
  <c r="AV2365" i="64" s="1"/>
  <c r="AV2366" i="64" s="1"/>
  <c r="AV2367" i="64" s="1"/>
  <c r="AV2368" i="64" s="1"/>
  <c r="AV2369" i="64" s="1"/>
  <c r="AJ2364" i="64"/>
  <c r="H2364" i="64"/>
  <c r="L2364" i="64"/>
  <c r="AB2365" i="64"/>
  <c r="AW2364" i="64" l="1"/>
  <c r="AH2364" i="64"/>
  <c r="AI2364" i="64"/>
  <c r="I2364" i="64"/>
  <c r="E2364" i="64" l="1"/>
  <c r="C2365" i="64" l="1"/>
  <c r="G2365" i="64" s="1"/>
  <c r="D2365" i="64"/>
  <c r="J2365" i="64"/>
  <c r="K2365" i="64" l="1"/>
  <c r="X2366" i="64" s="1"/>
  <c r="X2367" i="64" s="1"/>
  <c r="X2368" i="64" s="1"/>
  <c r="X2369" i="64" s="1"/>
  <c r="X2370" i="64" s="1"/>
  <c r="AS2365" i="64"/>
  <c r="AC2365" i="64"/>
  <c r="AE2365" i="64" l="1"/>
  <c r="H2365" i="64"/>
  <c r="AJ2365" i="64"/>
  <c r="L2365" i="64"/>
  <c r="Y2366" i="64"/>
  <c r="M2366" i="64" s="1"/>
  <c r="AW2365" i="64"/>
  <c r="F2365" i="64"/>
  <c r="AH2365" i="64" l="1"/>
  <c r="I2365" i="64"/>
  <c r="AI2365" i="64"/>
  <c r="E2365" i="64" l="1"/>
  <c r="C2366" i="64" l="1"/>
  <c r="G2366" i="64" s="1"/>
  <c r="W2366" i="64" s="1"/>
  <c r="W2367" i="64" s="1"/>
  <c r="W2368" i="64" s="1"/>
  <c r="W2369" i="64" s="1"/>
  <c r="J2366" i="64"/>
  <c r="D2366" i="64"/>
  <c r="K2366" i="64" l="1"/>
  <c r="AN2372" i="64"/>
  <c r="T2372" i="64" s="1"/>
  <c r="T2373" i="64" s="1"/>
  <c r="AC2366" i="64"/>
  <c r="AS2366" i="64"/>
  <c r="Y2367" i="64" l="1"/>
  <c r="AW2366" i="64"/>
  <c r="AE2366" i="64"/>
  <c r="AB2366" i="64"/>
  <c r="AJ2366" i="64"/>
  <c r="H2366" i="64"/>
  <c r="AR2367" i="64" s="1"/>
  <c r="L2366" i="64"/>
  <c r="F2366" i="64"/>
  <c r="M2367" i="64" l="1"/>
  <c r="AO2367" i="64"/>
  <c r="I2366" i="64"/>
  <c r="Z2370" i="64"/>
  <c r="AU2370" i="64"/>
  <c r="AT2370" i="64"/>
  <c r="AH2366" i="64"/>
  <c r="AP2367" i="64"/>
  <c r="AI2366" i="64"/>
  <c r="R2368" i="64" l="1"/>
  <c r="R2369" i="64" s="1"/>
  <c r="R2370" i="64" s="1"/>
  <c r="R2371" i="64" s="1"/>
  <c r="S2372" i="64" s="1"/>
  <c r="S2373" i="64" s="1"/>
  <c r="AB2367" i="64"/>
  <c r="E2366" i="64"/>
  <c r="C2367" i="64" s="1"/>
  <c r="G2367" i="64" s="1"/>
  <c r="R2372" i="64" l="1"/>
  <c r="J2367" i="64"/>
  <c r="K2367" i="64" s="1"/>
  <c r="AC2367" i="64"/>
  <c r="AE2367" i="64" l="1"/>
  <c r="L2367" i="64"/>
  <c r="AJ2367" i="64"/>
  <c r="D2367" i="64"/>
  <c r="AQ2367" i="64" s="1"/>
  <c r="F2367" i="64" l="1"/>
  <c r="U2368" i="64" s="1"/>
  <c r="U2369" i="64" s="1"/>
  <c r="U2370" i="64" s="1"/>
  <c r="U2371" i="64" s="1"/>
  <c r="U2372" i="64" s="1"/>
  <c r="I2367" i="64"/>
  <c r="AS2367" i="64"/>
  <c r="AI2367" i="64"/>
  <c r="AL2367" i="64" s="1"/>
  <c r="AM2367" i="64" s="1"/>
  <c r="H2367" i="64"/>
  <c r="AH2367" i="64" l="1"/>
  <c r="Y2368" i="64"/>
  <c r="M2368" i="64" s="1"/>
  <c r="AW2367" i="64"/>
  <c r="E2367" i="64"/>
  <c r="C2368" i="64" s="1"/>
  <c r="G2368" i="64" s="1"/>
  <c r="AC2368" i="64" s="1"/>
  <c r="V2372" i="64" l="1"/>
  <c r="V2373" i="64" s="1"/>
  <c r="D2368" i="64"/>
  <c r="AB2368" i="64"/>
  <c r="J2368" i="64"/>
  <c r="AE2368" i="64"/>
  <c r="AF2368" i="64" s="1"/>
  <c r="AG2370" i="64" s="1"/>
  <c r="K2368" i="64" l="1"/>
  <c r="P2370" i="64"/>
  <c r="Q2370" i="64"/>
  <c r="AS2368" i="64"/>
  <c r="N2374" i="64"/>
  <c r="O2374" i="64"/>
  <c r="AR2368" i="64" l="1"/>
  <c r="AQ2368" i="64"/>
  <c r="AQ2369" i="64" s="1"/>
  <c r="AQ2370" i="64" s="1"/>
  <c r="AQ2371" i="64" s="1"/>
  <c r="F2368" i="64"/>
  <c r="Y2369" i="64"/>
  <c r="L2368" i="64"/>
  <c r="AJ2368" i="64"/>
  <c r="H2368" i="64"/>
  <c r="AW2368" i="64" l="1"/>
  <c r="AI2368" i="64"/>
  <c r="I2368" i="64"/>
  <c r="AH2368" i="64"/>
  <c r="AK2368" i="64" l="1"/>
  <c r="AA2369" i="64" s="1"/>
  <c r="AA2370" i="64" s="1"/>
  <c r="M2369" i="64"/>
  <c r="E2368" i="64"/>
  <c r="C2369" i="64" s="1"/>
  <c r="G2369" i="64" s="1"/>
  <c r="AB2369" i="64" l="1"/>
  <c r="J2369" i="64"/>
  <c r="K2369" i="64" s="1"/>
  <c r="AR2369" i="64" s="1"/>
  <c r="AR2370" i="64" s="1"/>
  <c r="AR2371" i="64" s="1"/>
  <c r="D2369" i="64"/>
  <c r="AS2369" i="64" s="1"/>
  <c r="AA2371" i="64"/>
  <c r="AC2369" i="64"/>
  <c r="F2369" i="64" l="1"/>
  <c r="AA2372" i="64"/>
  <c r="Y2370" i="64"/>
  <c r="M2370" i="64" s="1"/>
  <c r="AE2369" i="64"/>
  <c r="T2369" i="64"/>
  <c r="AV2370" i="64" s="1"/>
  <c r="AV2371" i="64" s="1"/>
  <c r="AV2372" i="64" s="1"/>
  <c r="AV2373" i="64" s="1"/>
  <c r="AV2374" i="64" s="1"/>
  <c r="H2369" i="64"/>
  <c r="AJ2369" i="64"/>
  <c r="L2369" i="64"/>
  <c r="AH2369" i="64" l="1"/>
  <c r="AB2370" i="64"/>
  <c r="I2369" i="64"/>
  <c r="AI2369" i="64"/>
  <c r="AA2373" i="64"/>
  <c r="AW2369" i="64"/>
  <c r="E2369" i="64" l="1"/>
  <c r="C2370" i="64" l="1"/>
  <c r="G2370" i="64" s="1"/>
  <c r="D2370" i="64"/>
  <c r="J2370" i="64"/>
  <c r="K2370" i="64" l="1"/>
  <c r="X2371" i="64" s="1"/>
  <c r="X2372" i="64" s="1"/>
  <c r="X2373" i="64" s="1"/>
  <c r="X2374" i="64" s="1"/>
  <c r="X2375" i="64" s="1"/>
  <c r="AS2370" i="64"/>
  <c r="AC2370" i="64"/>
  <c r="F2370" i="64" l="1"/>
  <c r="Y2371" i="64"/>
  <c r="M2371" i="64" s="1"/>
  <c r="AW2370" i="64"/>
  <c r="AE2370" i="64"/>
  <c r="AJ2370" i="64"/>
  <c r="H2370" i="64"/>
  <c r="L2370" i="64"/>
  <c r="I2370" i="64" l="1"/>
  <c r="AH2370" i="64"/>
  <c r="AI2370" i="64"/>
  <c r="E2370" i="64" l="1"/>
  <c r="C2371" i="64" l="1"/>
  <c r="G2371" i="64" s="1"/>
  <c r="W2371" i="64" s="1"/>
  <c r="W2372" i="64" s="1"/>
  <c r="W2373" i="64" s="1"/>
  <c r="W2374" i="64" s="1"/>
  <c r="D2371" i="64"/>
  <c r="J2371" i="64"/>
  <c r="K2371" i="64" l="1"/>
  <c r="F2371" i="64" s="1"/>
  <c r="AN2377" i="64"/>
  <c r="T2377" i="64" s="1"/>
  <c r="T2378" i="64" s="1"/>
  <c r="AS2371" i="64"/>
  <c r="AC2371" i="64"/>
  <c r="AB2371" i="64" l="1"/>
  <c r="AE2371" i="64"/>
  <c r="Y2372" i="64"/>
  <c r="AW2371" i="64"/>
  <c r="L2371" i="64"/>
  <c r="H2371" i="64"/>
  <c r="AR2372" i="64" s="1"/>
  <c r="AJ2371" i="64"/>
  <c r="M2372" i="64" l="1"/>
  <c r="AO2372" i="64"/>
  <c r="AH2371" i="64"/>
  <c r="AP2372" i="64"/>
  <c r="AI2371" i="64"/>
  <c r="Z2375" i="64"/>
  <c r="AT2375" i="64"/>
  <c r="AU2375" i="64"/>
  <c r="I2371" i="64"/>
  <c r="AB2372" i="64" l="1"/>
  <c r="R2373" i="64"/>
  <c r="R2374" i="64" s="1"/>
  <c r="R2375" i="64" s="1"/>
  <c r="R2376" i="64" s="1"/>
  <c r="S2377" i="64" s="1"/>
  <c r="S2378" i="64" s="1"/>
  <c r="E2371" i="64"/>
  <c r="R2377" i="64" l="1"/>
  <c r="C2372" i="64"/>
  <c r="G2372" i="64" s="1"/>
  <c r="J2372" i="64"/>
  <c r="K2372" i="64" l="1"/>
  <c r="AC2372" i="64"/>
  <c r="AE2372" i="64" l="1"/>
  <c r="AJ2372" i="64"/>
  <c r="L2372" i="64"/>
  <c r="D2372" i="64"/>
  <c r="AQ2372" i="64" s="1"/>
  <c r="F2372" i="64" l="1"/>
  <c r="U2373" i="64" s="1"/>
  <c r="U2374" i="64" s="1"/>
  <c r="U2375" i="64" s="1"/>
  <c r="U2376" i="64" s="1"/>
  <c r="U2377" i="64" s="1"/>
  <c r="I2372" i="64"/>
  <c r="AS2372" i="64"/>
  <c r="H2372" i="64"/>
  <c r="AI2372" i="64"/>
  <c r="AL2372" i="64" s="1"/>
  <c r="AM2372" i="64" s="1"/>
  <c r="AH2372" i="64" l="1"/>
  <c r="Y2373" i="64"/>
  <c r="M2373" i="64" s="1"/>
  <c r="AW2372" i="64"/>
  <c r="E2372" i="64"/>
  <c r="C2373" i="64" s="1"/>
  <c r="G2373" i="64" s="1"/>
  <c r="AC2373" i="64" s="1"/>
  <c r="AB2373" i="64" l="1"/>
  <c r="D2373" i="64"/>
  <c r="J2373" i="64"/>
  <c r="AE2373" i="64"/>
  <c r="AF2373" i="64" s="1"/>
  <c r="AG2375" i="64" s="1"/>
  <c r="V2377" i="64"/>
  <c r="V2378" i="64" s="1"/>
  <c r="P2375" i="64" l="1"/>
  <c r="Q2375" i="64"/>
  <c r="K2373" i="64"/>
  <c r="N2379" i="64"/>
  <c r="O2379" i="64"/>
  <c r="AS2373" i="64"/>
  <c r="AR2373" i="64" l="1"/>
  <c r="AQ2373" i="64"/>
  <c r="AQ2374" i="64" s="1"/>
  <c r="AQ2375" i="64" s="1"/>
  <c r="AQ2376" i="64" s="1"/>
  <c r="F2373" i="64"/>
  <c r="L2373" i="64"/>
  <c r="AJ2373" i="64"/>
  <c r="H2373" i="64"/>
  <c r="Y2374" i="64"/>
  <c r="AH2373" i="64" l="1"/>
  <c r="AI2373" i="64"/>
  <c r="I2373" i="64"/>
  <c r="AW2373" i="64"/>
  <c r="AK2373" i="64" l="1"/>
  <c r="AA2374" i="64" s="1"/>
  <c r="AA2375" i="64" s="1"/>
  <c r="M2374" i="64"/>
  <c r="E2373" i="64"/>
  <c r="C2374" i="64" s="1"/>
  <c r="G2374" i="64" s="1"/>
  <c r="D2374" i="64" l="1"/>
  <c r="AB2374" i="64"/>
  <c r="J2374" i="64"/>
  <c r="AA2376" i="64"/>
  <c r="AC2374" i="64"/>
  <c r="AE2374" i="64" l="1"/>
  <c r="AA2377" i="64"/>
  <c r="K2374" i="64"/>
  <c r="AR2374" i="64" s="1"/>
  <c r="AR2375" i="64" s="1"/>
  <c r="AR2376" i="64" s="1"/>
  <c r="AS2374" i="64"/>
  <c r="F2374" i="64" l="1"/>
  <c r="Y2375" i="64"/>
  <c r="M2375" i="64" s="1"/>
  <c r="AA2378" i="64"/>
  <c r="T2374" i="64"/>
  <c r="AV2375" i="64" s="1"/>
  <c r="AV2376" i="64" s="1"/>
  <c r="AV2377" i="64" s="1"/>
  <c r="AV2378" i="64" s="1"/>
  <c r="AV2379" i="64" s="1"/>
  <c r="H2374" i="64"/>
  <c r="AJ2374" i="64"/>
  <c r="L2374" i="64"/>
  <c r="AI2374" i="64" l="1"/>
  <c r="AH2374" i="64"/>
  <c r="AW2374" i="64"/>
  <c r="I2374" i="64"/>
  <c r="AB2375" i="64"/>
  <c r="E2374" i="64" l="1"/>
  <c r="C2375" i="64" l="1"/>
  <c r="G2375" i="64" s="1"/>
  <c r="J2375" i="64"/>
  <c r="D2375" i="64"/>
  <c r="K2375" i="64" l="1"/>
  <c r="X2376" i="64" s="1"/>
  <c r="X2377" i="64" s="1"/>
  <c r="X2378" i="64" s="1"/>
  <c r="X2379" i="64" s="1"/>
  <c r="X2380" i="64" s="1"/>
  <c r="AC2375" i="64"/>
  <c r="AS2375" i="64"/>
  <c r="AE2375" i="64" l="1"/>
  <c r="Y2376" i="64"/>
  <c r="M2376" i="64" s="1"/>
  <c r="AW2375" i="64"/>
  <c r="AJ2375" i="64"/>
  <c r="L2375" i="64"/>
  <c r="H2375" i="64"/>
  <c r="F2375" i="64"/>
  <c r="AH2375" i="64" l="1"/>
  <c r="I2375" i="64"/>
  <c r="AI2375" i="64"/>
  <c r="E2375" i="64" l="1"/>
  <c r="C2376" i="64" l="1"/>
  <c r="G2376" i="64" s="1"/>
  <c r="W2376" i="64" s="1"/>
  <c r="W2377" i="64" s="1"/>
  <c r="W2378" i="64" s="1"/>
  <c r="W2379" i="64" s="1"/>
  <c r="D2376" i="64"/>
  <c r="J2376" i="64"/>
  <c r="K2376" i="64" l="1"/>
  <c r="F2376" i="64" s="1"/>
  <c r="AN2382" i="64"/>
  <c r="T2382" i="64" s="1"/>
  <c r="T2383" i="64" s="1"/>
  <c r="AC2376" i="64"/>
  <c r="AS2376" i="64"/>
  <c r="Y2377" i="64" l="1"/>
  <c r="AW2376" i="64"/>
  <c r="AB2376" i="64"/>
  <c r="AE2376" i="64"/>
  <c r="AJ2376" i="64"/>
  <c r="H2376" i="64"/>
  <c r="AR2377" i="64" s="1"/>
  <c r="L2376" i="64"/>
  <c r="M2377" i="64" l="1"/>
  <c r="AO2377" i="64"/>
  <c r="Z2380" i="64"/>
  <c r="AT2380" i="64"/>
  <c r="AU2380" i="64"/>
  <c r="AH2376" i="64"/>
  <c r="AP2377" i="64"/>
  <c r="I2376" i="64"/>
  <c r="AI2376" i="64"/>
  <c r="R2378" i="64" l="1"/>
  <c r="R2379" i="64" s="1"/>
  <c r="R2380" i="64" s="1"/>
  <c r="R2381" i="64" s="1"/>
  <c r="S2382" i="64" s="1"/>
  <c r="S2383" i="64" s="1"/>
  <c r="AB2377" i="64"/>
  <c r="E2376" i="64"/>
  <c r="C2377" i="64" s="1"/>
  <c r="G2377" i="64" s="1"/>
  <c r="R2382" i="64" l="1"/>
  <c r="J2377" i="64"/>
  <c r="K2377" i="64" s="1"/>
  <c r="AC2377" i="64"/>
  <c r="AE2377" i="64" l="1"/>
  <c r="AJ2377" i="64"/>
  <c r="L2377" i="64"/>
  <c r="D2377" i="64"/>
  <c r="AQ2377" i="64" s="1"/>
  <c r="F2377" i="64" l="1"/>
  <c r="U2378" i="64" s="1"/>
  <c r="U2379" i="64" s="1"/>
  <c r="U2380" i="64" s="1"/>
  <c r="U2381" i="64" s="1"/>
  <c r="U2382" i="64" s="1"/>
  <c r="I2377" i="64"/>
  <c r="AS2377" i="64"/>
  <c r="H2377" i="64"/>
  <c r="AI2377" i="64"/>
  <c r="AL2377" i="64" s="1"/>
  <c r="AM2377" i="64" s="1"/>
  <c r="Y2378" i="64" l="1"/>
  <c r="M2378" i="64" s="1"/>
  <c r="AW2377" i="64"/>
  <c r="AH2377" i="64"/>
  <c r="E2377" i="64"/>
  <c r="C2378" i="64" s="1"/>
  <c r="G2378" i="64" s="1"/>
  <c r="AC2378" i="64" s="1"/>
  <c r="AE2378" i="64" l="1"/>
  <c r="AF2378" i="64" s="1"/>
  <c r="AG2380" i="64" s="1"/>
  <c r="V2382" i="64"/>
  <c r="V2383" i="64" s="1"/>
  <c r="AB2378" i="64"/>
  <c r="D2378" i="64"/>
  <c r="AS2378" i="64" s="1"/>
  <c r="J2378" i="64"/>
  <c r="N2384" i="64" l="1"/>
  <c r="O2384" i="64"/>
  <c r="Y2379" i="64"/>
  <c r="P2380" i="64"/>
  <c r="Q2380" i="64"/>
  <c r="K2378" i="64"/>
  <c r="AQ2378" i="64" l="1"/>
  <c r="AQ2379" i="64" s="1"/>
  <c r="AQ2380" i="64" s="1"/>
  <c r="AQ2381" i="64" s="1"/>
  <c r="AR2378" i="64"/>
  <c r="AJ2378" i="64"/>
  <c r="L2378" i="64"/>
  <c r="H2378" i="64"/>
  <c r="F2378" i="64"/>
  <c r="AH2378" i="64" l="1"/>
  <c r="I2378" i="64"/>
  <c r="AW2378" i="64"/>
  <c r="AI2378" i="64"/>
  <c r="AK2378" i="64" l="1"/>
  <c r="M2379" i="64" s="1"/>
  <c r="E2378" i="64"/>
  <c r="C2379" i="64" s="1"/>
  <c r="G2379" i="64" s="1"/>
  <c r="AA2379" i="64"/>
  <c r="AA2380" i="64" l="1"/>
  <c r="D2379" i="64"/>
  <c r="AB2379" i="64"/>
  <c r="J2379" i="64"/>
  <c r="AC2379" i="64"/>
  <c r="AE2379" i="64" l="1"/>
  <c r="K2379" i="64"/>
  <c r="AR2379" i="64" s="1"/>
  <c r="AR2380" i="64" s="1"/>
  <c r="AR2381" i="64" s="1"/>
  <c r="AA2381" i="64"/>
  <c r="AS2379" i="64"/>
  <c r="F2379" i="64" l="1"/>
  <c r="Y2380" i="64"/>
  <c r="M2380" i="64" s="1"/>
  <c r="AA2382" i="64"/>
  <c r="T2379" i="64"/>
  <c r="AV2380" i="64" s="1"/>
  <c r="AV2381" i="64" s="1"/>
  <c r="AV2382" i="64" s="1"/>
  <c r="AV2383" i="64" s="1"/>
  <c r="AV2384" i="64" s="1"/>
  <c r="L2379" i="64"/>
  <c r="H2379" i="64"/>
  <c r="AJ2379" i="64"/>
  <c r="AH2379" i="64" l="1"/>
  <c r="AW2379" i="64"/>
  <c r="I2379" i="64"/>
  <c r="AA2383" i="64"/>
  <c r="AI2379" i="64"/>
  <c r="AB2380" i="64"/>
  <c r="E2379" i="64" l="1"/>
  <c r="C2380" i="64" l="1"/>
  <c r="G2380" i="64" s="1"/>
  <c r="J2380" i="64"/>
  <c r="D2380" i="64"/>
  <c r="K2380" i="64" l="1"/>
  <c r="X2381" i="64" s="1"/>
  <c r="X2382" i="64" s="1"/>
  <c r="X2383" i="64" s="1"/>
  <c r="X2384" i="64" s="1"/>
  <c r="X2385" i="64" s="1"/>
  <c r="AC2380" i="64"/>
  <c r="AS2380" i="64"/>
  <c r="AE2380" i="64" l="1"/>
  <c r="Y2381" i="64"/>
  <c r="M2381" i="64" s="1"/>
  <c r="AW2380" i="64"/>
  <c r="AJ2380" i="64"/>
  <c r="H2380" i="64"/>
  <c r="L2380" i="64"/>
  <c r="F2380" i="64"/>
  <c r="AH2380" i="64" l="1"/>
  <c r="I2380" i="64"/>
  <c r="AI2380" i="64"/>
  <c r="E2380" i="64" l="1"/>
  <c r="C2381" i="64" l="1"/>
  <c r="G2381" i="64" s="1"/>
  <c r="W2381" i="64" s="1"/>
  <c r="W2382" i="64" s="1"/>
  <c r="W2383" i="64" s="1"/>
  <c r="W2384" i="64" s="1"/>
  <c r="D2381" i="64"/>
  <c r="J2381" i="64"/>
  <c r="K2381" i="64" l="1"/>
  <c r="F2381" i="64" s="1"/>
  <c r="AN2387" i="64"/>
  <c r="T2387" i="64" s="1"/>
  <c r="T2388" i="64" s="1"/>
  <c r="AC2381" i="64"/>
  <c r="AS2381" i="64"/>
  <c r="AB2381" i="64" l="1"/>
  <c r="Y2382" i="64"/>
  <c r="AW2381" i="64"/>
  <c r="AE2381" i="64"/>
  <c r="H2381" i="64"/>
  <c r="AR2382" i="64" s="1"/>
  <c r="AJ2381" i="64"/>
  <c r="L2381" i="64"/>
  <c r="M2382" i="64" l="1"/>
  <c r="AO2382" i="64"/>
  <c r="I2381" i="64"/>
  <c r="AI2381" i="64"/>
  <c r="AU2385" i="64"/>
  <c r="AT2385" i="64"/>
  <c r="Z2385" i="64"/>
  <c r="AH2381" i="64"/>
  <c r="AP2382" i="64"/>
  <c r="AB2382" i="64" l="1"/>
  <c r="R2383" i="64"/>
  <c r="R2384" i="64" s="1"/>
  <c r="R2385" i="64" s="1"/>
  <c r="R2386" i="64" s="1"/>
  <c r="S2387" i="64" s="1"/>
  <c r="S2388" i="64" s="1"/>
  <c r="E2381" i="64"/>
  <c r="R2387" i="64" l="1"/>
  <c r="C2382" i="64"/>
  <c r="G2382" i="64" s="1"/>
  <c r="J2382" i="64"/>
  <c r="K2382" i="64" l="1"/>
  <c r="AC2382" i="64"/>
  <c r="AE2382" i="64" l="1"/>
  <c r="AJ2382" i="64"/>
  <c r="L2382" i="64"/>
  <c r="D2382" i="64"/>
  <c r="AQ2382" i="64" s="1"/>
  <c r="AI2382" i="64" l="1"/>
  <c r="AL2382" i="64" s="1"/>
  <c r="AM2382" i="64" s="1"/>
  <c r="F2382" i="64"/>
  <c r="U2383" i="64" s="1"/>
  <c r="U2384" i="64" s="1"/>
  <c r="U2385" i="64" s="1"/>
  <c r="U2386" i="64" s="1"/>
  <c r="U2387" i="64" s="1"/>
  <c r="I2382" i="64"/>
  <c r="AS2382" i="64"/>
  <c r="H2382" i="64"/>
  <c r="AH2382" i="64" l="1"/>
  <c r="Y2383" i="64"/>
  <c r="M2383" i="64" s="1"/>
  <c r="AW2382" i="64"/>
  <c r="E2382" i="64"/>
  <c r="C2383" i="64" s="1"/>
  <c r="G2383" i="64" s="1"/>
  <c r="AC2383" i="64" s="1"/>
  <c r="AE2383" i="64" l="1"/>
  <c r="AF2383" i="64" s="1"/>
  <c r="AG2385" i="64" s="1"/>
  <c r="D2383" i="64"/>
  <c r="AB2383" i="64"/>
  <c r="J2383" i="64"/>
  <c r="V2387" i="64"/>
  <c r="V2388" i="64" s="1"/>
  <c r="K2383" i="64" l="1"/>
  <c r="AS2383" i="64"/>
  <c r="N2389" i="64"/>
  <c r="O2389" i="64"/>
  <c r="P2385" i="64"/>
  <c r="Q2385" i="64"/>
  <c r="AQ2383" i="64" l="1"/>
  <c r="AQ2384" i="64" s="1"/>
  <c r="AQ2385" i="64" s="1"/>
  <c r="AQ2386" i="64" s="1"/>
  <c r="F2383" i="64"/>
  <c r="AR2383" i="64"/>
  <c r="Y2384" i="64"/>
  <c r="L2383" i="64"/>
  <c r="AJ2383" i="64"/>
  <c r="H2383" i="64"/>
  <c r="I2383" i="64" l="1"/>
  <c r="AI2383" i="64"/>
  <c r="AH2383" i="64"/>
  <c r="AW2383" i="64"/>
  <c r="AK2383" i="64" l="1"/>
  <c r="AA2384" i="64" s="1"/>
  <c r="AA2385" i="64" s="1"/>
  <c r="M2384" i="64"/>
  <c r="E2383" i="64"/>
  <c r="C2384" i="64" s="1"/>
  <c r="G2384" i="64" s="1"/>
  <c r="AB2384" i="64" l="1"/>
  <c r="D2384" i="64"/>
  <c r="AS2384" i="64" s="1"/>
  <c r="J2384" i="64"/>
  <c r="AC2384" i="64"/>
  <c r="AA2386" i="64"/>
  <c r="Y2385" i="64" l="1"/>
  <c r="M2385" i="64" s="1"/>
  <c r="AE2384" i="64"/>
  <c r="K2384" i="64"/>
  <c r="AR2384" i="64" s="1"/>
  <c r="AR2385" i="64" s="1"/>
  <c r="AR2386" i="64" s="1"/>
  <c r="AA2387" i="64"/>
  <c r="F2384" i="64" l="1"/>
  <c r="AA2388" i="64"/>
  <c r="T2384" i="64"/>
  <c r="AV2385" i="64" s="1"/>
  <c r="AV2386" i="64" s="1"/>
  <c r="AV2387" i="64" s="1"/>
  <c r="AV2388" i="64" s="1"/>
  <c r="AV2389" i="64" s="1"/>
  <c r="L2384" i="64"/>
  <c r="AJ2384" i="64"/>
  <c r="H2384" i="64"/>
  <c r="AB2385" i="64"/>
  <c r="AI2384" i="64" l="1"/>
  <c r="I2384" i="64"/>
  <c r="AH2384" i="64"/>
  <c r="AW2384" i="64"/>
  <c r="E2384" i="64" l="1"/>
  <c r="C2385" i="64" l="1"/>
  <c r="G2385" i="64" s="1"/>
  <c r="D2385" i="64"/>
  <c r="J2385" i="64"/>
  <c r="K2385" i="64" l="1"/>
  <c r="X2386" i="64" s="1"/>
  <c r="X2387" i="64" s="1"/>
  <c r="X2388" i="64" s="1"/>
  <c r="X2389" i="64" s="1"/>
  <c r="X2390" i="64" s="1"/>
  <c r="AS2385" i="64"/>
  <c r="AC2385" i="64"/>
  <c r="AE2385" i="64" l="1"/>
  <c r="AJ2385" i="64"/>
  <c r="H2385" i="64"/>
  <c r="L2385" i="64"/>
  <c r="Y2386" i="64"/>
  <c r="M2386" i="64" s="1"/>
  <c r="AW2385" i="64"/>
  <c r="F2385" i="64"/>
  <c r="I2385" i="64" l="1"/>
  <c r="AI2385" i="64"/>
  <c r="AH2385" i="64"/>
  <c r="E2385" i="64" l="1"/>
  <c r="C2386" i="64" l="1"/>
  <c r="G2386" i="64" s="1"/>
  <c r="W2386" i="64" s="1"/>
  <c r="W2387" i="64" s="1"/>
  <c r="W2388" i="64" s="1"/>
  <c r="W2389" i="64" s="1"/>
  <c r="J2386" i="64"/>
  <c r="D2386" i="64"/>
  <c r="K2386" i="64" l="1"/>
  <c r="AN2392" i="64"/>
  <c r="T2392" i="64" s="1"/>
  <c r="T2393" i="64" s="1"/>
  <c r="AC2386" i="64"/>
  <c r="AS2386" i="64"/>
  <c r="Y2387" i="64" l="1"/>
  <c r="AW2386" i="64"/>
  <c r="AE2386" i="64"/>
  <c r="AB2386" i="64"/>
  <c r="H2386" i="64"/>
  <c r="AR2387" i="64" s="1"/>
  <c r="L2386" i="64"/>
  <c r="AJ2386" i="64"/>
  <c r="F2386" i="64"/>
  <c r="M2387" i="64" l="1"/>
  <c r="AO2387" i="64"/>
  <c r="AT2390" i="64"/>
  <c r="AU2390" i="64"/>
  <c r="Z2390" i="64"/>
  <c r="I2386" i="64"/>
  <c r="AI2386" i="64"/>
  <c r="AP2387" i="64"/>
  <c r="AH2386" i="64"/>
  <c r="AB2387" i="64" l="1"/>
  <c r="R2388" i="64"/>
  <c r="R2389" i="64" s="1"/>
  <c r="R2390" i="64" s="1"/>
  <c r="R2391" i="64" s="1"/>
  <c r="S2392" i="64" s="1"/>
  <c r="S2393" i="64" s="1"/>
  <c r="E2386" i="64"/>
  <c r="R2392" i="64" l="1"/>
  <c r="C2387" i="64"/>
  <c r="G2387" i="64" s="1"/>
  <c r="J2387" i="64"/>
  <c r="K2387" i="64" l="1"/>
  <c r="AC2387" i="64"/>
  <c r="AE2387" i="64" l="1"/>
  <c r="L2387" i="64"/>
  <c r="AJ2387" i="64"/>
  <c r="D2387" i="64"/>
  <c r="AQ2387" i="64" s="1"/>
  <c r="F2387" i="64" l="1"/>
  <c r="U2388" i="64" s="1"/>
  <c r="U2389" i="64" s="1"/>
  <c r="U2390" i="64" s="1"/>
  <c r="U2391" i="64" s="1"/>
  <c r="U2392" i="64" s="1"/>
  <c r="AS2387" i="64"/>
  <c r="I2387" i="64"/>
  <c r="H2387" i="64"/>
  <c r="AI2387" i="64"/>
  <c r="AL2387" i="64" s="1"/>
  <c r="AM2387" i="64" s="1"/>
  <c r="AH2387" i="64" l="1"/>
  <c r="E2387" i="64"/>
  <c r="C2388" i="64" s="1"/>
  <c r="G2388" i="64" s="1"/>
  <c r="AC2388" i="64" s="1"/>
  <c r="Y2388" i="64"/>
  <c r="M2388" i="64" s="1"/>
  <c r="AW2387" i="64"/>
  <c r="AE2388" i="64" l="1"/>
  <c r="AF2388" i="64" s="1"/>
  <c r="AG2390" i="64" s="1"/>
  <c r="V2392" i="64"/>
  <c r="V2393" i="64" s="1"/>
  <c r="AB2388" i="64"/>
  <c r="D2388" i="64"/>
  <c r="J2388" i="64"/>
  <c r="AS2388" i="64" l="1"/>
  <c r="N2394" i="64"/>
  <c r="O2394" i="64"/>
  <c r="K2388" i="64"/>
  <c r="Q2390" i="64"/>
  <c r="P2390" i="64"/>
  <c r="AQ2388" i="64" l="1"/>
  <c r="AQ2389" i="64" s="1"/>
  <c r="AQ2390" i="64" s="1"/>
  <c r="AQ2391" i="64" s="1"/>
  <c r="AR2388" i="64"/>
  <c r="L2388" i="64"/>
  <c r="AJ2388" i="64"/>
  <c r="H2388" i="64"/>
  <c r="Y2389" i="64"/>
  <c r="F2388" i="64"/>
  <c r="AW2388" i="64" l="1"/>
  <c r="AI2388" i="64"/>
  <c r="I2388" i="64"/>
  <c r="AH2388" i="64"/>
  <c r="AK2388" i="64" l="1"/>
  <c r="AA2389" i="64" s="1"/>
  <c r="AA2390" i="64" s="1"/>
  <c r="M2389" i="64"/>
  <c r="E2388" i="64"/>
  <c r="C2389" i="64" s="1"/>
  <c r="G2389" i="64" s="1"/>
  <c r="AB2389" i="64" l="1"/>
  <c r="D2389" i="64"/>
  <c r="J2389" i="64"/>
  <c r="AA2391" i="64"/>
  <c r="AC2389" i="64"/>
  <c r="AE2389" i="64" l="1"/>
  <c r="K2389" i="64"/>
  <c r="AR2389" i="64" s="1"/>
  <c r="AR2390" i="64" s="1"/>
  <c r="AR2391" i="64" s="1"/>
  <c r="AA2392" i="64"/>
  <c r="AS2389" i="64"/>
  <c r="AA2393" i="64" l="1"/>
  <c r="T2389" i="64"/>
  <c r="AV2390" i="64" s="1"/>
  <c r="AV2391" i="64" s="1"/>
  <c r="AV2392" i="64" s="1"/>
  <c r="AV2393" i="64" s="1"/>
  <c r="AV2394" i="64" s="1"/>
  <c r="H2389" i="64"/>
  <c r="AJ2389" i="64"/>
  <c r="L2389" i="64"/>
  <c r="Y2390" i="64"/>
  <c r="M2390" i="64" s="1"/>
  <c r="F2389" i="64"/>
  <c r="I2389" i="64" l="1"/>
  <c r="AI2389" i="64"/>
  <c r="AH2389" i="64"/>
  <c r="AB2390" i="64"/>
  <c r="AW2389" i="64"/>
  <c r="E2389" i="64" l="1"/>
  <c r="C2390" i="64" l="1"/>
  <c r="G2390" i="64" s="1"/>
  <c r="J2390" i="64"/>
  <c r="D2390" i="64"/>
  <c r="K2390" i="64" l="1"/>
  <c r="X2391" i="64" s="1"/>
  <c r="X2392" i="64" s="1"/>
  <c r="X2393" i="64" s="1"/>
  <c r="X2394" i="64" s="1"/>
  <c r="X2395" i="64" s="1"/>
  <c r="AC2390" i="64"/>
  <c r="AS2390" i="64"/>
  <c r="F2390" i="64" l="1"/>
  <c r="Y2391" i="64"/>
  <c r="M2391" i="64" s="1"/>
  <c r="AW2390" i="64"/>
  <c r="AE2390" i="64"/>
  <c r="L2390" i="64"/>
  <c r="AJ2390" i="64"/>
  <c r="H2390" i="64"/>
  <c r="AI2390" i="64" l="1"/>
  <c r="AH2390" i="64"/>
  <c r="I2390" i="64"/>
  <c r="E2390" i="64" l="1"/>
  <c r="C2391" i="64" l="1"/>
  <c r="G2391" i="64" s="1"/>
  <c r="W2391" i="64" s="1"/>
  <c r="W2392" i="64" s="1"/>
  <c r="W2393" i="64" s="1"/>
  <c r="W2394" i="64" s="1"/>
  <c r="J2391" i="64"/>
  <c r="D2391" i="64"/>
  <c r="K2391" i="64" l="1"/>
  <c r="AN2397" i="64"/>
  <c r="T2397" i="64" s="1"/>
  <c r="T2398" i="64" s="1"/>
  <c r="AS2391" i="64"/>
  <c r="AC2391" i="64"/>
  <c r="AE2391" i="64" l="1"/>
  <c r="Y2392" i="64"/>
  <c r="AW2391" i="64"/>
  <c r="AB2391" i="64"/>
  <c r="AJ2391" i="64"/>
  <c r="H2391" i="64"/>
  <c r="AR2392" i="64" s="1"/>
  <c r="L2391" i="64"/>
  <c r="F2391" i="64"/>
  <c r="M2392" i="64" l="1"/>
  <c r="AO2392" i="64"/>
  <c r="AU2395" i="64"/>
  <c r="Z2395" i="64"/>
  <c r="AT2395" i="64"/>
  <c r="I2391" i="64"/>
  <c r="AP2392" i="64"/>
  <c r="AH2391" i="64"/>
  <c r="AI2391" i="64"/>
  <c r="AB2392" i="64" l="1"/>
  <c r="R2393" i="64"/>
  <c r="R2394" i="64" s="1"/>
  <c r="R2395" i="64" s="1"/>
  <c r="R2396" i="64" s="1"/>
  <c r="R2397" i="64" s="1"/>
  <c r="E2391" i="64"/>
  <c r="S2397" i="64" l="1"/>
  <c r="S2398" i="64" s="1"/>
  <c r="C2392" i="64"/>
  <c r="G2392" i="64" s="1"/>
  <c r="J2392" i="64"/>
  <c r="AC2392" i="64" l="1"/>
  <c r="K2392" i="64"/>
  <c r="AJ2392" i="64" l="1"/>
  <c r="L2392" i="64"/>
  <c r="D2392" i="64"/>
  <c r="AQ2392" i="64" s="1"/>
  <c r="AE2392" i="64"/>
  <c r="F2392" i="64" l="1"/>
  <c r="U2393" i="64" s="1"/>
  <c r="U2394" i="64" s="1"/>
  <c r="U2395" i="64" s="1"/>
  <c r="U2396" i="64" s="1"/>
  <c r="U2397" i="64" s="1"/>
  <c r="AS2392" i="64"/>
  <c r="I2392" i="64"/>
  <c r="AI2392" i="64"/>
  <c r="AL2392" i="64" s="1"/>
  <c r="AM2392" i="64" s="1"/>
  <c r="H2392" i="64"/>
  <c r="E2392" i="64" l="1"/>
  <c r="C2393" i="64" s="1"/>
  <c r="G2393" i="64" s="1"/>
  <c r="AC2393" i="64" s="1"/>
  <c r="AH2392" i="64"/>
  <c r="Y2393" i="64"/>
  <c r="M2393" i="64" s="1"/>
  <c r="AW2392" i="64"/>
  <c r="D2393" i="64" l="1"/>
  <c r="AB2393" i="64"/>
  <c r="J2393" i="64"/>
  <c r="V2397" i="64"/>
  <c r="V2398" i="64" s="1"/>
  <c r="AE2393" i="64"/>
  <c r="AF2393" i="64" s="1"/>
  <c r="AG2395" i="64" s="1"/>
  <c r="P2395" i="64" l="1"/>
  <c r="Q2395" i="64"/>
  <c r="N2399" i="64"/>
  <c r="O2399" i="64"/>
  <c r="AS2393" i="64"/>
  <c r="K2393" i="64"/>
  <c r="AQ2393" i="64" l="1"/>
  <c r="AQ2394" i="64" s="1"/>
  <c r="AQ2395" i="64" s="1"/>
  <c r="AQ2396" i="64" s="1"/>
  <c r="AR2393" i="64"/>
  <c r="L2393" i="64"/>
  <c r="AJ2393" i="64"/>
  <c r="H2393" i="64"/>
  <c r="Y2394" i="64"/>
  <c r="F2393" i="64"/>
  <c r="AH2393" i="64" l="1"/>
  <c r="AI2393" i="64"/>
  <c r="AW2393" i="64"/>
  <c r="I2393" i="64"/>
  <c r="AK2393" i="64" l="1"/>
  <c r="AA2394" i="64" s="1"/>
  <c r="AA2395" i="64" s="1"/>
  <c r="M2394" i="64"/>
  <c r="E2393" i="64"/>
  <c r="C2394" i="64" s="1"/>
  <c r="G2394" i="64" s="1"/>
  <c r="AC2394" i="64" l="1"/>
  <c r="D2394" i="64"/>
  <c r="AS2394" i="64" s="1"/>
  <c r="AB2394" i="64"/>
  <c r="J2394" i="64"/>
  <c r="AA2396" i="64"/>
  <c r="Y2395" i="64" l="1"/>
  <c r="M2395" i="64" s="1"/>
  <c r="K2394" i="64"/>
  <c r="AR2394" i="64" s="1"/>
  <c r="AR2395" i="64" s="1"/>
  <c r="AR2396" i="64" s="1"/>
  <c r="AE2394" i="64"/>
  <c r="AA2397" i="64"/>
  <c r="F2394" i="64" l="1"/>
  <c r="T2394" i="64"/>
  <c r="AV2395" i="64" s="1"/>
  <c r="AV2396" i="64" s="1"/>
  <c r="AV2397" i="64" s="1"/>
  <c r="AV2398" i="64" s="1"/>
  <c r="AV2399" i="64" s="1"/>
  <c r="AJ2394" i="64"/>
  <c r="H2394" i="64"/>
  <c r="L2394" i="64"/>
  <c r="AA2398" i="64"/>
  <c r="AB2395" i="64"/>
  <c r="AW2394" i="64" l="1"/>
  <c r="I2394" i="64"/>
  <c r="AI2394" i="64"/>
  <c r="AH2394" i="64"/>
  <c r="E2394" i="64" l="1"/>
  <c r="C2395" i="64" l="1"/>
  <c r="G2395" i="64" s="1"/>
  <c r="D2395" i="64"/>
  <c r="J2395" i="64"/>
  <c r="K2395" i="64" l="1"/>
  <c r="X2396" i="64" s="1"/>
  <c r="X2397" i="64" s="1"/>
  <c r="X2398" i="64" s="1"/>
  <c r="X2399" i="64" s="1"/>
  <c r="X2400" i="64" s="1"/>
  <c r="AS2395" i="64"/>
  <c r="AC2395" i="64"/>
  <c r="Y2396" i="64" l="1"/>
  <c r="M2396" i="64" s="1"/>
  <c r="AW2395" i="64"/>
  <c r="AE2395" i="64"/>
  <c r="H2395" i="64"/>
  <c r="L2395" i="64"/>
  <c r="AJ2395" i="64"/>
  <c r="F2395" i="64"/>
  <c r="AI2395" i="64" l="1"/>
  <c r="I2395" i="64"/>
  <c r="AH2395" i="64"/>
  <c r="E2395" i="64" l="1"/>
  <c r="C2396" i="64" l="1"/>
  <c r="G2396" i="64" s="1"/>
  <c r="W2396" i="64" s="1"/>
  <c r="W2397" i="64" s="1"/>
  <c r="W2398" i="64" s="1"/>
  <c r="W2399" i="64" s="1"/>
  <c r="J2396" i="64"/>
  <c r="D2396" i="64"/>
  <c r="K2396" i="64" l="1"/>
  <c r="AN2402" i="64"/>
  <c r="T2402" i="64" s="1"/>
  <c r="T2403" i="64" s="1"/>
  <c r="AS2396" i="64"/>
  <c r="AC2396" i="64"/>
  <c r="AB2396" i="64" l="1"/>
  <c r="AE2396" i="64"/>
  <c r="Y2397" i="64"/>
  <c r="AW2396" i="64"/>
  <c r="AJ2396" i="64"/>
  <c r="H2396" i="64"/>
  <c r="AR2397" i="64" s="1"/>
  <c r="L2396" i="64"/>
  <c r="F2396" i="64"/>
  <c r="M2397" i="64" l="1"/>
  <c r="AO2397" i="64"/>
  <c r="I2396" i="64"/>
  <c r="AP2397" i="64"/>
  <c r="AH2396" i="64"/>
  <c r="AI2396" i="64"/>
  <c r="Z2400" i="64"/>
  <c r="AT2400" i="64"/>
  <c r="AU2400" i="64"/>
  <c r="AB2397" i="64" l="1"/>
  <c r="R2398" i="64"/>
  <c r="R2399" i="64" s="1"/>
  <c r="R2400" i="64" s="1"/>
  <c r="R2401" i="64" s="1"/>
  <c r="S2402" i="64" s="1"/>
  <c r="S2403" i="64" s="1"/>
  <c r="E2396" i="64"/>
  <c r="R2402" i="64" l="1"/>
  <c r="C2397" i="64"/>
  <c r="G2397" i="64" s="1"/>
  <c r="J2397" i="64"/>
  <c r="K2397" i="64" l="1"/>
  <c r="AC2397" i="64"/>
  <c r="AE2397" i="64" l="1"/>
  <c r="AJ2397" i="64"/>
  <c r="L2397" i="64"/>
  <c r="D2397" i="64"/>
  <c r="AQ2397" i="64" s="1"/>
  <c r="AI2397" i="64" l="1"/>
  <c r="AL2397" i="64" s="1"/>
  <c r="AM2397" i="64" s="1"/>
  <c r="F2397" i="64"/>
  <c r="U2398" i="64" s="1"/>
  <c r="U2399" i="64" s="1"/>
  <c r="U2400" i="64" s="1"/>
  <c r="U2401" i="64" s="1"/>
  <c r="U2402" i="64" s="1"/>
  <c r="I2397" i="64"/>
  <c r="AS2397" i="64"/>
  <c r="H2397" i="64"/>
  <c r="AH2397" i="64" l="1"/>
  <c r="Y2398" i="64"/>
  <c r="M2398" i="64" s="1"/>
  <c r="AW2397" i="64"/>
  <c r="E2397" i="64"/>
  <c r="C2398" i="64" s="1"/>
  <c r="G2398" i="64" s="1"/>
  <c r="AC2398" i="64" s="1"/>
  <c r="AE2398" i="64" l="1"/>
  <c r="AF2398" i="64" s="1"/>
  <c r="AG2400" i="64" s="1"/>
  <c r="D2398" i="64"/>
  <c r="AB2398" i="64"/>
  <c r="J2398" i="64"/>
  <c r="V2402" i="64"/>
  <c r="V2403" i="64" s="1"/>
  <c r="K2398" i="64" l="1"/>
  <c r="AS2398" i="64"/>
  <c r="N2404" i="64"/>
  <c r="O2404" i="64"/>
  <c r="Q2400" i="64"/>
  <c r="P2400" i="64"/>
  <c r="AQ2398" i="64" l="1"/>
  <c r="AQ2399" i="64" s="1"/>
  <c r="AQ2400" i="64" s="1"/>
  <c r="AQ2401" i="64" s="1"/>
  <c r="F2398" i="64"/>
  <c r="AR2398" i="64"/>
  <c r="Y2399" i="64"/>
  <c r="L2398" i="64"/>
  <c r="AJ2398" i="64"/>
  <c r="H2398" i="64"/>
  <c r="AI2398" i="64" l="1"/>
  <c r="I2398" i="64"/>
  <c r="AH2398" i="64"/>
  <c r="AW2398" i="64"/>
  <c r="AK2398" i="64" l="1"/>
  <c r="AA2399" i="64" s="1"/>
  <c r="AA2400" i="64" s="1"/>
  <c r="E2398" i="64"/>
  <c r="C2399" i="64" s="1"/>
  <c r="G2399" i="64" s="1"/>
  <c r="M2399" i="64" l="1"/>
  <c r="AB2399" i="64" s="1"/>
  <c r="AA2401" i="64"/>
  <c r="AC2399" i="64"/>
  <c r="J2399" i="64" l="1"/>
  <c r="D2399" i="64"/>
  <c r="AS2399" i="64" s="1"/>
  <c r="AE2399" i="64"/>
  <c r="AA2402" i="64"/>
  <c r="K2399" i="64"/>
  <c r="AR2399" i="64" s="1"/>
  <c r="AR2400" i="64" s="1"/>
  <c r="AR2401" i="64" s="1"/>
  <c r="F2399" i="64" l="1"/>
  <c r="Y2400" i="64"/>
  <c r="M2400" i="64" s="1"/>
  <c r="AA2403" i="64"/>
  <c r="T2399" i="64"/>
  <c r="AV2400" i="64" s="1"/>
  <c r="AV2401" i="64" s="1"/>
  <c r="AV2402" i="64" s="1"/>
  <c r="AV2403" i="64" s="1"/>
  <c r="AV2404" i="64" s="1"/>
  <c r="AJ2399" i="64"/>
  <c r="H2399" i="64"/>
  <c r="L2399" i="64"/>
  <c r="AI2399" i="64" l="1"/>
  <c r="AH2399" i="64"/>
  <c r="AW2399" i="64"/>
  <c r="I2399" i="64"/>
  <c r="AB2400" i="64"/>
  <c r="E2399" i="64" l="1"/>
  <c r="C2400" i="64" l="1"/>
  <c r="G2400" i="64" s="1"/>
  <c r="J2400" i="64"/>
  <c r="D2400" i="64"/>
  <c r="K2400" i="64" l="1"/>
  <c r="AC2400" i="64"/>
  <c r="AS2400" i="64"/>
  <c r="F2400" i="64" l="1"/>
  <c r="X2401" i="64"/>
  <c r="X2402" i="64" s="1"/>
  <c r="X2403" i="64" s="1"/>
  <c r="X2404" i="64" s="1"/>
  <c r="X2405" i="64" s="1"/>
  <c r="Y2401" i="64"/>
  <c r="M2401" i="64" s="1"/>
  <c r="AW2400" i="64"/>
  <c r="AE2400" i="64"/>
  <c r="AJ2400" i="64"/>
  <c r="L2400" i="64"/>
  <c r="H2400" i="64"/>
  <c r="AH2400" i="64" l="1"/>
  <c r="I2400" i="64"/>
  <c r="AI2400" i="64"/>
  <c r="E2400" i="64" l="1"/>
  <c r="C2401" i="64" l="1"/>
  <c r="G2401" i="64" s="1"/>
  <c r="W2401" i="64" s="1"/>
  <c r="W2402" i="64" s="1"/>
  <c r="W2403" i="64" s="1"/>
  <c r="W2404" i="64" s="1"/>
  <c r="J2401" i="64"/>
  <c r="D2401" i="64"/>
  <c r="K2401" i="64" l="1"/>
  <c r="AN2407" i="64"/>
  <c r="T2407" i="64" s="1"/>
  <c r="T2408" i="64" s="1"/>
  <c r="AS2401" i="64"/>
  <c r="AC2401" i="64"/>
  <c r="AB2401" i="64" l="1"/>
  <c r="AE2401" i="64"/>
  <c r="Y2402" i="64"/>
  <c r="AW2401" i="64"/>
  <c r="AJ2401" i="64"/>
  <c r="H2401" i="64"/>
  <c r="AR2402" i="64" s="1"/>
  <c r="L2401" i="64"/>
  <c r="F2401" i="64"/>
  <c r="M2402" i="64" l="1"/>
  <c r="AO2402" i="64"/>
  <c r="I2401" i="64"/>
  <c r="AH2401" i="64"/>
  <c r="AP2402" i="64"/>
  <c r="AI2401" i="64"/>
  <c r="Z2405" i="64"/>
  <c r="AT2405" i="64"/>
  <c r="AU2405" i="64"/>
  <c r="AB2402" i="64" l="1"/>
  <c r="R2403" i="64"/>
  <c r="R2404" i="64" s="1"/>
  <c r="R2405" i="64" s="1"/>
  <c r="R2406" i="64" s="1"/>
  <c r="R2407" i="64" s="1"/>
  <c r="E2401" i="64"/>
  <c r="S2407" i="64" l="1"/>
  <c r="S2408" i="64" s="1"/>
  <c r="C2402" i="64"/>
  <c r="G2402" i="64" s="1"/>
  <c r="J2402" i="64"/>
  <c r="K2402" i="64" l="1"/>
  <c r="AC2402" i="64"/>
  <c r="AE2402" i="64" l="1"/>
  <c r="L2402" i="64"/>
  <c r="AJ2402" i="64"/>
  <c r="D2402" i="64"/>
  <c r="AQ2402" i="64" s="1"/>
  <c r="H2402" i="64" l="1"/>
  <c r="AH2402" i="64" s="1"/>
  <c r="AI2402" i="64"/>
  <c r="AL2402" i="64" s="1"/>
  <c r="AM2402" i="64" s="1"/>
  <c r="F2402" i="64"/>
  <c r="U2403" i="64" s="1"/>
  <c r="U2404" i="64" s="1"/>
  <c r="U2405" i="64" s="1"/>
  <c r="U2406" i="64" s="1"/>
  <c r="U2407" i="64" s="1"/>
  <c r="I2402" i="64"/>
  <c r="AS2402" i="64"/>
  <c r="Y2403" i="64" l="1"/>
  <c r="M2403" i="64" s="1"/>
  <c r="AW2402" i="64"/>
  <c r="E2402" i="64"/>
  <c r="C2403" i="64" s="1"/>
  <c r="G2403" i="64" s="1"/>
  <c r="AC2403" i="64" s="1"/>
  <c r="V2407" i="64" l="1"/>
  <c r="V2408" i="64" s="1"/>
  <c r="AE2403" i="64"/>
  <c r="AF2403" i="64" s="1"/>
  <c r="AG2405" i="64" s="1"/>
  <c r="D2403" i="64"/>
  <c r="AS2403" i="64" s="1"/>
  <c r="AB2403" i="64"/>
  <c r="J2403" i="64"/>
  <c r="Y2404" i="64" l="1"/>
  <c r="P2405" i="64"/>
  <c r="Q2405" i="64"/>
  <c r="K2403" i="64"/>
  <c r="N2409" i="64"/>
  <c r="O2409" i="64"/>
  <c r="AQ2403" i="64" l="1"/>
  <c r="AQ2404" i="64" s="1"/>
  <c r="AQ2405" i="64" s="1"/>
  <c r="AQ2406" i="64" s="1"/>
  <c r="AR2403" i="64"/>
  <c r="L2403" i="64"/>
  <c r="AJ2403" i="64"/>
  <c r="H2403" i="64"/>
  <c r="F2403" i="64"/>
  <c r="AH2403" i="64" l="1"/>
  <c r="AI2403" i="64"/>
  <c r="I2403" i="64"/>
  <c r="AW2403" i="64"/>
  <c r="AK2403" i="64" l="1"/>
  <c r="M2404" i="64" s="1"/>
  <c r="E2403" i="64"/>
  <c r="C2404" i="64" s="1"/>
  <c r="G2404" i="64" s="1"/>
  <c r="AA2404" i="64" l="1"/>
  <c r="AC2404" i="64"/>
  <c r="D2404" i="64"/>
  <c r="AB2404" i="64"/>
  <c r="J2404" i="64"/>
  <c r="AA2405" i="64"/>
  <c r="AS2404" i="64" l="1"/>
  <c r="AE2404" i="64"/>
  <c r="K2404" i="64"/>
  <c r="AR2404" i="64" s="1"/>
  <c r="AR2405" i="64" s="1"/>
  <c r="AR2406" i="64" s="1"/>
  <c r="AA2406" i="64"/>
  <c r="AA2407" i="64" l="1"/>
  <c r="T2404" i="64"/>
  <c r="AV2405" i="64" s="1"/>
  <c r="AV2406" i="64" s="1"/>
  <c r="AV2407" i="64" s="1"/>
  <c r="AV2408" i="64" s="1"/>
  <c r="AV2409" i="64" s="1"/>
  <c r="AJ2404" i="64"/>
  <c r="L2404" i="64"/>
  <c r="H2404" i="64"/>
  <c r="Y2405" i="64"/>
  <c r="M2405" i="64" s="1"/>
  <c r="F2404" i="64"/>
  <c r="AH2404" i="64" l="1"/>
  <c r="AB2405" i="64"/>
  <c r="AW2404" i="64"/>
  <c r="I2404" i="64"/>
  <c r="AI2404" i="64"/>
  <c r="AA2408" i="64"/>
  <c r="E2404" i="64" l="1"/>
  <c r="C2405" i="64" l="1"/>
  <c r="G2405" i="64" s="1"/>
  <c r="D2405" i="64"/>
  <c r="J2405" i="64"/>
  <c r="K2405" i="64" l="1"/>
  <c r="X2406" i="64" s="1"/>
  <c r="X2407" i="64" s="1"/>
  <c r="X2408" i="64" s="1"/>
  <c r="X2409" i="64" s="1"/>
  <c r="X2410" i="64" s="1"/>
  <c r="AC2405" i="64"/>
  <c r="AS2405" i="64"/>
  <c r="AE2405" i="64" l="1"/>
  <c r="Y2406" i="64"/>
  <c r="M2406" i="64" s="1"/>
  <c r="AW2405" i="64"/>
  <c r="L2405" i="64"/>
  <c r="H2405" i="64"/>
  <c r="AJ2405" i="64"/>
  <c r="F2405" i="64"/>
  <c r="AI2405" i="64" l="1"/>
  <c r="AH2405" i="64"/>
  <c r="I2405" i="64"/>
  <c r="E2405" i="64" l="1"/>
  <c r="C2406" i="64" l="1"/>
  <c r="G2406" i="64" s="1"/>
  <c r="W2406" i="64" s="1"/>
  <c r="W2407" i="64" s="1"/>
  <c r="W2408" i="64" s="1"/>
  <c r="W2409" i="64" s="1"/>
  <c r="D2406" i="64"/>
  <c r="J2406" i="64"/>
  <c r="K2406" i="64" l="1"/>
  <c r="F2406" i="64" s="1"/>
  <c r="AN2412" i="64"/>
  <c r="T2412" i="64" s="1"/>
  <c r="T2413" i="64" s="1"/>
  <c r="AC2406" i="64"/>
  <c r="AS2406" i="64"/>
  <c r="Y2407" i="64" l="1"/>
  <c r="AW2406" i="64"/>
  <c r="AB2406" i="64"/>
  <c r="AE2406" i="64"/>
  <c r="AJ2406" i="64"/>
  <c r="L2406" i="64"/>
  <c r="H2406" i="64"/>
  <c r="AR2407" i="64" s="1"/>
  <c r="M2407" i="64" l="1"/>
  <c r="AO2407" i="64"/>
  <c r="AU2410" i="64"/>
  <c r="AT2410" i="64"/>
  <c r="Z2410" i="64"/>
  <c r="AH2406" i="64"/>
  <c r="AP2407" i="64"/>
  <c r="I2406" i="64"/>
  <c r="AI2406" i="64"/>
  <c r="R2408" i="64" l="1"/>
  <c r="R2409" i="64" s="1"/>
  <c r="R2410" i="64" s="1"/>
  <c r="R2411" i="64" s="1"/>
  <c r="S2412" i="64" s="1"/>
  <c r="S2413" i="64" s="1"/>
  <c r="AB2407" i="64"/>
  <c r="E2406" i="64"/>
  <c r="C2407" i="64" s="1"/>
  <c r="G2407" i="64" s="1"/>
  <c r="R2412" i="64" l="1"/>
  <c r="AC2407" i="64"/>
  <c r="J2407" i="64"/>
  <c r="K2407" i="64" l="1"/>
  <c r="AE2407" i="64"/>
  <c r="AJ2407" i="64" l="1"/>
  <c r="L2407" i="64"/>
  <c r="D2407" i="64"/>
  <c r="AQ2407" i="64" s="1"/>
  <c r="F2407" i="64" l="1"/>
  <c r="U2408" i="64" s="1"/>
  <c r="U2409" i="64" s="1"/>
  <c r="U2410" i="64" s="1"/>
  <c r="U2411" i="64" s="1"/>
  <c r="U2412" i="64" s="1"/>
  <c r="I2407" i="64"/>
  <c r="AS2407" i="64"/>
  <c r="H2407" i="64"/>
  <c r="AI2407" i="64"/>
  <c r="AL2407" i="64" s="1"/>
  <c r="AM2407" i="64" s="1"/>
  <c r="E2407" i="64" l="1"/>
  <c r="C2408" i="64" s="1"/>
  <c r="G2408" i="64" s="1"/>
  <c r="AC2408" i="64" s="1"/>
  <c r="AH2407" i="64"/>
  <c r="Y2408" i="64"/>
  <c r="M2408" i="64" s="1"/>
  <c r="AW2407" i="64"/>
  <c r="AB2408" i="64" l="1"/>
  <c r="D2408" i="64"/>
  <c r="J2408" i="64"/>
  <c r="V2412" i="64"/>
  <c r="V2413" i="64" s="1"/>
  <c r="AE2408" i="64"/>
  <c r="AF2408" i="64" s="1"/>
  <c r="AG2410" i="64" s="1"/>
  <c r="P2410" i="64" l="1"/>
  <c r="Q2410" i="64"/>
  <c r="N2414" i="64"/>
  <c r="O2414" i="64"/>
  <c r="AS2408" i="64"/>
  <c r="K2408" i="64"/>
  <c r="AR2408" i="64" l="1"/>
  <c r="AQ2408" i="64"/>
  <c r="AQ2409" i="64" s="1"/>
  <c r="AQ2410" i="64" s="1"/>
  <c r="AQ2411" i="64" s="1"/>
  <c r="F2408" i="64"/>
  <c r="Y2409" i="64"/>
  <c r="AJ2408" i="64"/>
  <c r="L2408" i="64"/>
  <c r="H2408" i="64"/>
  <c r="AI2408" i="64" l="1"/>
  <c r="AW2408" i="64"/>
  <c r="I2408" i="64"/>
  <c r="AH2408" i="64"/>
  <c r="AK2408" i="64" l="1"/>
  <c r="AA2409" i="64" s="1"/>
  <c r="AA2410" i="64" s="1"/>
  <c r="E2408" i="64"/>
  <c r="C2409" i="64" s="1"/>
  <c r="G2409" i="64" s="1"/>
  <c r="M2409" i="64" l="1"/>
  <c r="AB2409" i="64" s="1"/>
  <c r="AA2411" i="64"/>
  <c r="AC2409" i="64"/>
  <c r="D2409" i="64" l="1"/>
  <c r="AS2409" i="64" s="1"/>
  <c r="J2409" i="64"/>
  <c r="K2409" i="64" s="1"/>
  <c r="AR2409" i="64" s="1"/>
  <c r="AR2410" i="64" s="1"/>
  <c r="AR2411" i="64" s="1"/>
  <c r="Y2410" i="64"/>
  <c r="M2410" i="64" s="1"/>
  <c r="AE2409" i="64"/>
  <c r="AA2412" i="64"/>
  <c r="L2409" i="64" l="1"/>
  <c r="H2409" i="64"/>
  <c r="AJ2409" i="64"/>
  <c r="AI2409" i="64" s="1"/>
  <c r="T2409" i="64"/>
  <c r="AV2410" i="64" s="1"/>
  <c r="AV2411" i="64" s="1"/>
  <c r="AV2412" i="64" s="1"/>
  <c r="AV2413" i="64" s="1"/>
  <c r="AV2414" i="64" s="1"/>
  <c r="F2409" i="64"/>
  <c r="AH2409" i="64"/>
  <c r="I2409" i="64"/>
  <c r="AA2413" i="64"/>
  <c r="AB2410" i="64"/>
  <c r="AW2409" i="64" l="1"/>
  <c r="E2409" i="64"/>
  <c r="C2410" i="64" l="1"/>
  <c r="G2410" i="64" s="1"/>
  <c r="J2410" i="64"/>
  <c r="D2410" i="64"/>
  <c r="K2410" i="64" l="1"/>
  <c r="X2411" i="64" s="1"/>
  <c r="X2412" i="64" s="1"/>
  <c r="X2413" i="64" s="1"/>
  <c r="X2414" i="64" s="1"/>
  <c r="X2415" i="64" s="1"/>
  <c r="AC2410" i="64"/>
  <c r="AS2410" i="64"/>
  <c r="F2410" i="64" l="1"/>
  <c r="Y2411" i="64"/>
  <c r="M2411" i="64" s="1"/>
  <c r="AW2410" i="64"/>
  <c r="AE2410" i="64"/>
  <c r="H2410" i="64"/>
  <c r="L2410" i="64"/>
  <c r="AJ2410" i="64"/>
  <c r="AI2410" i="64" l="1"/>
  <c r="I2410" i="64"/>
  <c r="AH2410" i="64"/>
  <c r="E2410" i="64" l="1"/>
  <c r="C2411" i="64" l="1"/>
  <c r="G2411" i="64" s="1"/>
  <c r="W2411" i="64" s="1"/>
  <c r="W2412" i="64" s="1"/>
  <c r="W2413" i="64" s="1"/>
  <c r="W2414" i="64" s="1"/>
  <c r="D2411" i="64"/>
  <c r="J2411" i="64"/>
  <c r="K2411" i="64" l="1"/>
  <c r="AN2417" i="64"/>
  <c r="T2417" i="64" s="1"/>
  <c r="T2418" i="64" s="1"/>
  <c r="AS2411" i="64"/>
  <c r="AC2411" i="64"/>
  <c r="Y2412" i="64" l="1"/>
  <c r="AW2411" i="64"/>
  <c r="AE2411" i="64"/>
  <c r="AJ2411" i="64"/>
  <c r="H2411" i="64"/>
  <c r="AR2412" i="64" s="1"/>
  <c r="L2411" i="64"/>
  <c r="AB2411" i="64"/>
  <c r="F2411" i="64"/>
  <c r="M2412" i="64" l="1"/>
  <c r="AO2412" i="64"/>
  <c r="AI2411" i="64"/>
  <c r="AT2415" i="64"/>
  <c r="AU2415" i="64"/>
  <c r="Z2415" i="64"/>
  <c r="I2411" i="64"/>
  <c r="AH2411" i="64"/>
  <c r="AP2412" i="64"/>
  <c r="R2413" i="64" l="1"/>
  <c r="R2414" i="64" s="1"/>
  <c r="R2415" i="64" s="1"/>
  <c r="R2416" i="64" s="1"/>
  <c r="S2417" i="64" s="1"/>
  <c r="S2418" i="64" s="1"/>
  <c r="AB2412" i="64"/>
  <c r="E2411" i="64"/>
  <c r="C2412" i="64" s="1"/>
  <c r="G2412" i="64" s="1"/>
  <c r="R2417" i="64" l="1"/>
  <c r="AC2412" i="64"/>
  <c r="J2412" i="64"/>
  <c r="K2412" i="64" l="1"/>
  <c r="AE2412" i="64"/>
  <c r="AJ2412" i="64" l="1"/>
  <c r="L2412" i="64"/>
  <c r="D2412" i="64"/>
  <c r="AQ2412" i="64" s="1"/>
  <c r="F2412" i="64" l="1"/>
  <c r="U2413" i="64" s="1"/>
  <c r="U2414" i="64" s="1"/>
  <c r="U2415" i="64" s="1"/>
  <c r="U2416" i="64" s="1"/>
  <c r="U2417" i="64" s="1"/>
  <c r="AS2412" i="64"/>
  <c r="I2412" i="64"/>
  <c r="H2412" i="64"/>
  <c r="AI2412" i="64"/>
  <c r="AL2412" i="64" s="1"/>
  <c r="AM2412" i="64" s="1"/>
  <c r="AH2412" i="64" l="1"/>
  <c r="Y2413" i="64"/>
  <c r="M2413" i="64" s="1"/>
  <c r="AW2412" i="64"/>
  <c r="E2412" i="64"/>
  <c r="C2413" i="64" s="1"/>
  <c r="G2413" i="64" s="1"/>
  <c r="AC2413" i="64" s="1"/>
  <c r="AE2413" i="64" l="1"/>
  <c r="AF2413" i="64" s="1"/>
  <c r="AG2415" i="64" s="1"/>
  <c r="V2417" i="64"/>
  <c r="V2418" i="64" s="1"/>
  <c r="D2413" i="64"/>
  <c r="AB2413" i="64"/>
  <c r="J2413" i="64"/>
  <c r="K2413" i="64" l="1"/>
  <c r="N2419" i="64"/>
  <c r="O2419" i="64"/>
  <c r="AS2413" i="64"/>
  <c r="Q2415" i="64"/>
  <c r="P2415" i="64"/>
  <c r="AQ2413" i="64" l="1"/>
  <c r="AQ2414" i="64" s="1"/>
  <c r="AQ2415" i="64" s="1"/>
  <c r="AQ2416" i="64" s="1"/>
  <c r="AR2413" i="64"/>
  <c r="Y2414" i="64"/>
  <c r="L2413" i="64"/>
  <c r="AJ2413" i="64"/>
  <c r="H2413" i="64"/>
  <c r="F2413" i="64"/>
  <c r="AW2413" i="64" l="1"/>
  <c r="I2413" i="64"/>
  <c r="AH2413" i="64"/>
  <c r="AI2413" i="64"/>
  <c r="AK2413" i="64" l="1"/>
  <c r="AA2414" i="64" s="1"/>
  <c r="AA2415" i="64" s="1"/>
  <c r="M2414" i="64"/>
  <c r="E2413" i="64"/>
  <c r="C2414" i="64" s="1"/>
  <c r="G2414" i="64" s="1"/>
  <c r="AB2414" i="64" l="1"/>
  <c r="J2414" i="64"/>
  <c r="K2414" i="64" s="1"/>
  <c r="AR2414" i="64" s="1"/>
  <c r="AR2415" i="64" s="1"/>
  <c r="AR2416" i="64" s="1"/>
  <c r="D2414" i="64"/>
  <c r="AS2414" i="64" s="1"/>
  <c r="AC2414" i="64"/>
  <c r="AA2416" i="64"/>
  <c r="F2414" i="64" l="1"/>
  <c r="Y2415" i="64"/>
  <c r="M2415" i="64" s="1"/>
  <c r="AA2417" i="64"/>
  <c r="AE2414" i="64"/>
  <c r="T2414" i="64"/>
  <c r="AV2415" i="64" s="1"/>
  <c r="AV2416" i="64" s="1"/>
  <c r="AV2417" i="64" s="1"/>
  <c r="AV2418" i="64" s="1"/>
  <c r="AV2419" i="64" s="1"/>
  <c r="L2414" i="64"/>
  <c r="H2414" i="64"/>
  <c r="AJ2414" i="64"/>
  <c r="AW2414" i="64" l="1"/>
  <c r="AA2418" i="64"/>
  <c r="AI2414" i="64"/>
  <c r="AH2414" i="64"/>
  <c r="I2414" i="64"/>
  <c r="AB2415" i="64"/>
  <c r="E2414" i="64" l="1"/>
  <c r="C2415" i="64" l="1"/>
  <c r="G2415" i="64" s="1"/>
  <c r="J2415" i="64"/>
  <c r="D2415" i="64"/>
  <c r="K2415" i="64" l="1"/>
  <c r="X2416" i="64" s="1"/>
  <c r="X2417" i="64" s="1"/>
  <c r="X2418" i="64" s="1"/>
  <c r="X2419" i="64" s="1"/>
  <c r="X2420" i="64" s="1"/>
  <c r="AS2415" i="64"/>
  <c r="AC2415" i="64"/>
  <c r="Y2416" i="64" l="1"/>
  <c r="M2416" i="64" s="1"/>
  <c r="AW2415" i="64"/>
  <c r="AE2415" i="64"/>
  <c r="H2415" i="64"/>
  <c r="L2415" i="64"/>
  <c r="AJ2415" i="64"/>
  <c r="F2415" i="64"/>
  <c r="AI2415" i="64" l="1"/>
  <c r="I2415" i="64"/>
  <c r="AH2415" i="64"/>
  <c r="E2415" i="64" l="1"/>
  <c r="C2416" i="64" l="1"/>
  <c r="G2416" i="64" s="1"/>
  <c r="W2416" i="64" s="1"/>
  <c r="W2417" i="64" s="1"/>
  <c r="W2418" i="64" s="1"/>
  <c r="W2419" i="64" s="1"/>
  <c r="J2416" i="64"/>
  <c r="D2416" i="64"/>
  <c r="K2416" i="64" l="1"/>
  <c r="AN2422" i="64"/>
  <c r="T2422" i="64" s="1"/>
  <c r="T2423" i="64" s="1"/>
  <c r="AS2416" i="64"/>
  <c r="AC2416" i="64"/>
  <c r="AB2416" i="64" l="1"/>
  <c r="AE2416" i="64"/>
  <c r="Y2417" i="64"/>
  <c r="AW2416" i="64"/>
  <c r="AJ2416" i="64"/>
  <c r="H2416" i="64"/>
  <c r="AR2417" i="64" s="1"/>
  <c r="L2416" i="64"/>
  <c r="F2416" i="64"/>
  <c r="M2417" i="64" l="1"/>
  <c r="AO2417" i="64"/>
  <c r="I2416" i="64"/>
  <c r="AP2417" i="64"/>
  <c r="AH2416" i="64"/>
  <c r="AI2416" i="64"/>
  <c r="AU2420" i="64"/>
  <c r="AT2420" i="64"/>
  <c r="Z2420" i="64"/>
  <c r="AB2417" i="64" l="1"/>
  <c r="R2418" i="64"/>
  <c r="R2419" i="64" s="1"/>
  <c r="R2420" i="64" s="1"/>
  <c r="R2421" i="64" s="1"/>
  <c r="S2422" i="64" s="1"/>
  <c r="S2423" i="64" s="1"/>
  <c r="E2416" i="64"/>
  <c r="R2422" i="64" l="1"/>
  <c r="C2417" i="64"/>
  <c r="G2417" i="64" s="1"/>
  <c r="J2417" i="64"/>
  <c r="K2417" i="64" l="1"/>
  <c r="AC2417" i="64"/>
  <c r="AE2417" i="64" l="1"/>
  <c r="AJ2417" i="64"/>
  <c r="L2417" i="64"/>
  <c r="D2417" i="64"/>
  <c r="AQ2417" i="64" s="1"/>
  <c r="F2417" i="64" l="1"/>
  <c r="U2418" i="64" s="1"/>
  <c r="U2419" i="64" s="1"/>
  <c r="U2420" i="64" s="1"/>
  <c r="U2421" i="64" s="1"/>
  <c r="U2422" i="64" s="1"/>
  <c r="I2417" i="64"/>
  <c r="AS2417" i="64"/>
  <c r="AI2417" i="64"/>
  <c r="AL2417" i="64" s="1"/>
  <c r="AM2417" i="64" s="1"/>
  <c r="H2417" i="64"/>
  <c r="AH2417" i="64" l="1"/>
  <c r="Y2418" i="64"/>
  <c r="M2418" i="64" s="1"/>
  <c r="AW2417" i="64"/>
  <c r="E2417" i="64"/>
  <c r="C2418" i="64" s="1"/>
  <c r="G2418" i="64" s="1"/>
  <c r="AC2418" i="64" s="1"/>
  <c r="AE2418" i="64" l="1"/>
  <c r="AF2418" i="64" s="1"/>
  <c r="AG2420" i="64" s="1"/>
  <c r="AB2418" i="64"/>
  <c r="D2418" i="64"/>
  <c r="J2418" i="64"/>
  <c r="V2422" i="64"/>
  <c r="V2423" i="64" s="1"/>
  <c r="K2418" i="64" l="1"/>
  <c r="P2420" i="64"/>
  <c r="Q2420" i="64"/>
  <c r="N2424" i="64"/>
  <c r="O2424" i="64"/>
  <c r="AS2418" i="64"/>
  <c r="AQ2418" i="64" l="1"/>
  <c r="AQ2419" i="64" s="1"/>
  <c r="AQ2420" i="64" s="1"/>
  <c r="AQ2421" i="64" s="1"/>
  <c r="F2418" i="64"/>
  <c r="AR2418" i="64"/>
  <c r="Y2419" i="64"/>
  <c r="AJ2418" i="64"/>
  <c r="L2418" i="64"/>
  <c r="H2418" i="64"/>
  <c r="AH2418" i="64" l="1"/>
  <c r="AI2418" i="64"/>
  <c r="I2418" i="64"/>
  <c r="AW2418" i="64"/>
  <c r="AK2418" i="64" l="1"/>
  <c r="AA2419" i="64" s="1"/>
  <c r="AA2420" i="64" s="1"/>
  <c r="M2419" i="64"/>
  <c r="E2418" i="64"/>
  <c r="C2419" i="64" s="1"/>
  <c r="G2419" i="64" s="1"/>
  <c r="D2419" i="64" l="1"/>
  <c r="AB2419" i="64"/>
  <c r="J2419" i="64"/>
  <c r="AA2421" i="64"/>
  <c r="AC2419" i="64"/>
  <c r="AE2419" i="64" l="1"/>
  <c r="AA2422" i="64"/>
  <c r="K2419" i="64"/>
  <c r="AR2419" i="64" s="1"/>
  <c r="AR2420" i="64" s="1"/>
  <c r="AR2421" i="64" s="1"/>
  <c r="AS2419" i="64"/>
  <c r="F2419" i="64" l="1"/>
  <c r="Y2420" i="64"/>
  <c r="M2420" i="64" s="1"/>
  <c r="T2419" i="64"/>
  <c r="AV2420" i="64" s="1"/>
  <c r="AV2421" i="64" s="1"/>
  <c r="AV2422" i="64" s="1"/>
  <c r="AV2423" i="64" s="1"/>
  <c r="AV2424" i="64" s="1"/>
  <c r="H2419" i="64"/>
  <c r="AJ2419" i="64"/>
  <c r="L2419" i="64"/>
  <c r="AA2423" i="64"/>
  <c r="AH2419" i="64" l="1"/>
  <c r="AI2419" i="64"/>
  <c r="AW2419" i="64"/>
  <c r="I2419" i="64"/>
  <c r="AB2420" i="64"/>
  <c r="E2419" i="64" l="1"/>
  <c r="C2420" i="64" l="1"/>
  <c r="G2420" i="64" s="1"/>
  <c r="J2420" i="64"/>
  <c r="D2420" i="64"/>
  <c r="K2420" i="64" l="1"/>
  <c r="X2421" i="64" s="1"/>
  <c r="X2422" i="64" s="1"/>
  <c r="X2423" i="64" s="1"/>
  <c r="X2424" i="64" s="1"/>
  <c r="X2425" i="64" s="1"/>
  <c r="AC2420" i="64"/>
  <c r="AS2420" i="64"/>
  <c r="Y2421" i="64" l="1"/>
  <c r="M2421" i="64" s="1"/>
  <c r="AW2420" i="64"/>
  <c r="AE2420" i="64"/>
  <c r="H2420" i="64"/>
  <c r="AJ2420" i="64"/>
  <c r="L2420" i="64"/>
  <c r="F2420" i="64"/>
  <c r="I2420" i="64" l="1"/>
  <c r="AI2420" i="64"/>
  <c r="AH2420" i="64"/>
  <c r="E2420" i="64" l="1"/>
  <c r="C2421" i="64" l="1"/>
  <c r="G2421" i="64" s="1"/>
  <c r="W2421" i="64" s="1"/>
  <c r="W2422" i="64" s="1"/>
  <c r="W2423" i="64" s="1"/>
  <c r="W2424" i="64" s="1"/>
  <c r="J2421" i="64"/>
  <c r="D2421" i="64"/>
  <c r="K2421" i="64" l="1"/>
  <c r="AN2427" i="64"/>
  <c r="T2427" i="64" s="1"/>
  <c r="T2428" i="64" s="1"/>
  <c r="AS2421" i="64"/>
  <c r="AC2421" i="64"/>
  <c r="AE2421" i="64" l="1"/>
  <c r="Y2422" i="64"/>
  <c r="AW2421" i="64"/>
  <c r="AB2421" i="64"/>
  <c r="L2421" i="64"/>
  <c r="H2421" i="64"/>
  <c r="AR2422" i="64" s="1"/>
  <c r="AJ2421" i="64"/>
  <c r="F2421" i="64"/>
  <c r="M2422" i="64" l="1"/>
  <c r="AO2422" i="64"/>
  <c r="AH2421" i="64"/>
  <c r="AP2422" i="64"/>
  <c r="I2421" i="64"/>
  <c r="Z2425" i="64"/>
  <c r="AU2425" i="64"/>
  <c r="AT2425" i="64"/>
  <c r="AI2421" i="64"/>
  <c r="AB2422" i="64" l="1"/>
  <c r="R2423" i="64"/>
  <c r="R2424" i="64" s="1"/>
  <c r="R2425" i="64" s="1"/>
  <c r="R2426" i="64" s="1"/>
  <c r="S2427" i="64" s="1"/>
  <c r="S2428" i="64" s="1"/>
  <c r="E2421" i="64"/>
  <c r="R2427" i="64" l="1"/>
  <c r="C2422" i="64"/>
  <c r="G2422" i="64" s="1"/>
  <c r="J2422" i="64"/>
  <c r="K2422" i="64" l="1"/>
  <c r="AC2422" i="64"/>
  <c r="AE2422" i="64" l="1"/>
  <c r="L2422" i="64"/>
  <c r="AJ2422" i="64"/>
  <c r="D2422" i="64"/>
  <c r="AQ2422" i="64" s="1"/>
  <c r="F2422" i="64" l="1"/>
  <c r="U2423" i="64" s="1"/>
  <c r="U2424" i="64" s="1"/>
  <c r="U2425" i="64" s="1"/>
  <c r="U2426" i="64" s="1"/>
  <c r="U2427" i="64" s="1"/>
  <c r="AS2422" i="64"/>
  <c r="I2422" i="64"/>
  <c r="AI2422" i="64"/>
  <c r="AL2422" i="64" s="1"/>
  <c r="AM2422" i="64" s="1"/>
  <c r="H2422" i="64"/>
  <c r="AH2422" i="64" l="1"/>
  <c r="E2422" i="64"/>
  <c r="C2423" i="64" s="1"/>
  <c r="G2423" i="64" s="1"/>
  <c r="AC2423" i="64" s="1"/>
  <c r="Y2423" i="64"/>
  <c r="M2423" i="64" s="1"/>
  <c r="AW2422" i="64"/>
  <c r="D2423" i="64" l="1"/>
  <c r="AB2423" i="64"/>
  <c r="J2423" i="64"/>
  <c r="V2427" i="64"/>
  <c r="V2428" i="64" s="1"/>
  <c r="AE2423" i="64"/>
  <c r="AF2423" i="64" s="1"/>
  <c r="AG2425" i="64" s="1"/>
  <c r="K2423" i="64" l="1"/>
  <c r="N2429" i="64"/>
  <c r="O2429" i="64"/>
  <c r="Q2425" i="64"/>
  <c r="P2425" i="64"/>
  <c r="AS2423" i="64"/>
  <c r="AQ2423" i="64" l="1"/>
  <c r="AQ2424" i="64" s="1"/>
  <c r="AQ2425" i="64" s="1"/>
  <c r="AQ2426" i="64" s="1"/>
  <c r="F2423" i="64"/>
  <c r="AR2423" i="64"/>
  <c r="L2423" i="64"/>
  <c r="AJ2423" i="64"/>
  <c r="H2423" i="64"/>
  <c r="Y2424" i="64"/>
  <c r="AW2423" i="64" l="1"/>
  <c r="AI2423" i="64"/>
  <c r="I2423" i="64"/>
  <c r="AH2423" i="64"/>
  <c r="AK2423" i="64" l="1"/>
  <c r="AA2424" i="64" s="1"/>
  <c r="AA2425" i="64" s="1"/>
  <c r="E2423" i="64"/>
  <c r="C2424" i="64" s="1"/>
  <c r="G2424" i="64" s="1"/>
  <c r="M2424" i="64" l="1"/>
  <c r="D2424" i="64" s="1"/>
  <c r="AA2426" i="64"/>
  <c r="AC2424" i="64"/>
  <c r="J2424" i="64" l="1"/>
  <c r="AB2424" i="64"/>
  <c r="AE2424" i="64"/>
  <c r="AA2427" i="64"/>
  <c r="K2424" i="64"/>
  <c r="AR2424" i="64" s="1"/>
  <c r="AR2425" i="64" s="1"/>
  <c r="AR2426" i="64" s="1"/>
  <c r="AS2424" i="64"/>
  <c r="F2424" i="64" l="1"/>
  <c r="Y2425" i="64"/>
  <c r="M2425" i="64" s="1"/>
  <c r="AA2428" i="64"/>
  <c r="T2424" i="64"/>
  <c r="AV2425" i="64" s="1"/>
  <c r="AV2426" i="64" s="1"/>
  <c r="AV2427" i="64" s="1"/>
  <c r="AV2428" i="64" s="1"/>
  <c r="AV2429" i="64" s="1"/>
  <c r="H2424" i="64"/>
  <c r="AJ2424" i="64"/>
  <c r="L2424" i="64"/>
  <c r="AI2424" i="64" l="1"/>
  <c r="AW2424" i="64"/>
  <c r="AH2424" i="64"/>
  <c r="I2424" i="64"/>
  <c r="AB2425" i="64"/>
  <c r="E2424" i="64" l="1"/>
  <c r="C2425" i="64" l="1"/>
  <c r="G2425" i="64" s="1"/>
  <c r="J2425" i="64"/>
  <c r="D2425" i="64"/>
  <c r="K2425" i="64" l="1"/>
  <c r="X2426" i="64" s="1"/>
  <c r="X2427" i="64" s="1"/>
  <c r="X2428" i="64" s="1"/>
  <c r="X2429" i="64" s="1"/>
  <c r="X2430" i="64" s="1"/>
  <c r="AC2425" i="64"/>
  <c r="AS2425" i="64"/>
  <c r="AE2425" i="64" l="1"/>
  <c r="Y2426" i="64"/>
  <c r="M2426" i="64" s="1"/>
  <c r="AW2425" i="64"/>
  <c r="AJ2425" i="64"/>
  <c r="L2425" i="64"/>
  <c r="H2425" i="64"/>
  <c r="F2425" i="64"/>
  <c r="I2425" i="64" l="1"/>
  <c r="AH2425" i="64"/>
  <c r="AI2425" i="64"/>
  <c r="E2425" i="64" l="1"/>
  <c r="C2426" i="64" l="1"/>
  <c r="G2426" i="64" s="1"/>
  <c r="W2426" i="64" s="1"/>
  <c r="W2427" i="64" s="1"/>
  <c r="W2428" i="64" s="1"/>
  <c r="W2429" i="64" s="1"/>
  <c r="D2426" i="64"/>
  <c r="J2426" i="64"/>
  <c r="K2426" i="64" l="1"/>
  <c r="F2426" i="64" s="1"/>
  <c r="AN2432" i="64"/>
  <c r="T2432" i="64" s="1"/>
  <c r="T2433" i="64" s="1"/>
  <c r="AC2426" i="64"/>
  <c r="AS2426" i="64"/>
  <c r="Y2427" i="64" l="1"/>
  <c r="AW2426" i="64"/>
  <c r="AB2426" i="64"/>
  <c r="AE2426" i="64"/>
  <c r="L2426" i="64"/>
  <c r="H2426" i="64"/>
  <c r="AR2427" i="64" s="1"/>
  <c r="AJ2426" i="64"/>
  <c r="M2427" i="64" l="1"/>
  <c r="AO2427" i="64"/>
  <c r="AT2430" i="64"/>
  <c r="Z2430" i="64"/>
  <c r="AU2430" i="64"/>
  <c r="AI2426" i="64"/>
  <c r="AP2427" i="64"/>
  <c r="AH2426" i="64"/>
  <c r="I2426" i="64"/>
  <c r="R2428" i="64" l="1"/>
  <c r="R2429" i="64" s="1"/>
  <c r="R2430" i="64" s="1"/>
  <c r="R2431" i="64" s="1"/>
  <c r="R2432" i="64" s="1"/>
  <c r="AB2427" i="64"/>
  <c r="E2426" i="64"/>
  <c r="C2427" i="64" s="1"/>
  <c r="G2427" i="64" s="1"/>
  <c r="S2432" i="64" l="1"/>
  <c r="S2433" i="64" s="1"/>
  <c r="J2427" i="64"/>
  <c r="K2427" i="64" s="1"/>
  <c r="D2427" i="64" s="1"/>
  <c r="AQ2427" i="64" s="1"/>
  <c r="AC2427" i="64"/>
  <c r="AS2427" i="64" l="1"/>
  <c r="Y2428" i="64"/>
  <c r="AW2427" i="64"/>
  <c r="AE2427" i="64"/>
  <c r="F2427" i="64"/>
  <c r="U2428" i="64" s="1"/>
  <c r="U2429" i="64" s="1"/>
  <c r="U2430" i="64" s="1"/>
  <c r="U2431" i="64" s="1"/>
  <c r="U2432" i="64" s="1"/>
  <c r="L2427" i="64"/>
  <c r="AJ2427" i="64"/>
  <c r="H2427" i="64"/>
  <c r="M2428" i="64" l="1"/>
  <c r="I2427" i="64"/>
  <c r="AH2427" i="64"/>
  <c r="AI2427" i="64"/>
  <c r="AL2427" i="64" s="1"/>
  <c r="AM2427" i="64" s="1"/>
  <c r="E2427" i="64" l="1"/>
  <c r="C2428" i="64" s="1"/>
  <c r="G2428" i="64" s="1"/>
  <c r="V2432" i="64"/>
  <c r="V2433" i="64" s="1"/>
  <c r="AB2428" i="64"/>
  <c r="J2428" i="64"/>
  <c r="D2428" i="64" l="1"/>
  <c r="K2428" i="64"/>
  <c r="N2434" i="64"/>
  <c r="O2434" i="64"/>
  <c r="F2428" i="64"/>
  <c r="AS2428" i="64"/>
  <c r="AC2428" i="64"/>
  <c r="AQ2428" i="64" l="1"/>
  <c r="AQ2429" i="64" s="1"/>
  <c r="AQ2430" i="64" s="1"/>
  <c r="AR2428" i="64"/>
  <c r="Y2429" i="64"/>
  <c r="L2428" i="64"/>
  <c r="H2428" i="64"/>
  <c r="AJ2428" i="64"/>
  <c r="AE2428" i="64"/>
  <c r="AF2428" i="64" s="1"/>
  <c r="AG2430" i="64" s="1"/>
  <c r="AI2428" i="64" l="1"/>
  <c r="AW2428" i="64"/>
  <c r="AH2428" i="64"/>
  <c r="I2428" i="64"/>
  <c r="P2430" i="64"/>
  <c r="Q2430" i="64"/>
  <c r="AQ2431" i="64" s="1"/>
  <c r="AK2428" i="64" l="1"/>
  <c r="AA2429" i="64" s="1"/>
  <c r="AA2430" i="64" s="1"/>
  <c r="M2429" i="64"/>
  <c r="E2428" i="64"/>
  <c r="C2429" i="64" s="1"/>
  <c r="G2429" i="64" s="1"/>
  <c r="AB2429" i="64" l="1"/>
  <c r="J2429" i="64"/>
  <c r="K2429" i="64" s="1"/>
  <c r="AR2429" i="64" s="1"/>
  <c r="AR2430" i="64" s="1"/>
  <c r="AR2431" i="64" s="1"/>
  <c r="AA2431" i="64"/>
  <c r="D2429" i="64"/>
  <c r="AS2429" i="64" s="1"/>
  <c r="AC2429" i="64"/>
  <c r="F2429" i="64" l="1"/>
  <c r="AE2429" i="64"/>
  <c r="Y2430" i="64"/>
  <c r="M2430" i="64" s="1"/>
  <c r="T2429" i="64"/>
  <c r="AV2430" i="64" s="1"/>
  <c r="AV2431" i="64" s="1"/>
  <c r="AV2432" i="64" s="1"/>
  <c r="AV2433" i="64" s="1"/>
  <c r="AV2434" i="64" s="1"/>
  <c r="AJ2429" i="64"/>
  <c r="H2429" i="64"/>
  <c r="L2429" i="64"/>
  <c r="I2429" i="64" s="1"/>
  <c r="AA2432" i="64"/>
  <c r="AH2429" i="64" l="1"/>
  <c r="AW2429" i="64"/>
  <c r="AB2430" i="64"/>
  <c r="AI2429" i="64"/>
  <c r="E2429" i="64" s="1"/>
  <c r="AA2433" i="64"/>
  <c r="C2430" i="64" l="1"/>
  <c r="G2430" i="64" s="1"/>
  <c r="D2430" i="64"/>
  <c r="J2430" i="64"/>
  <c r="K2430" i="64" l="1"/>
  <c r="X2431" i="64" s="1"/>
  <c r="X2432" i="64" s="1"/>
  <c r="X2433" i="64" s="1"/>
  <c r="X2434" i="64" s="1"/>
  <c r="X2435" i="64" s="1"/>
  <c r="AC2430" i="64"/>
  <c r="AS2430" i="64"/>
  <c r="F2430" i="64" l="1"/>
  <c r="Y2431" i="64"/>
  <c r="M2431" i="64" s="1"/>
  <c r="AW2430" i="64"/>
  <c r="AE2430" i="64"/>
  <c r="H2430" i="64"/>
  <c r="AJ2430" i="64"/>
  <c r="L2430" i="64"/>
  <c r="I2430" i="64" l="1"/>
  <c r="AI2430" i="64"/>
  <c r="AH2430" i="64"/>
  <c r="E2430" i="64" l="1"/>
  <c r="C2431" i="64" l="1"/>
  <c r="G2431" i="64" s="1"/>
  <c r="W2431" i="64" s="1"/>
  <c r="W2432" i="64" s="1"/>
  <c r="W2433" i="64" s="1"/>
  <c r="W2434" i="64" s="1"/>
  <c r="D2431" i="64"/>
  <c r="J2431" i="64"/>
  <c r="K2431" i="64" l="1"/>
  <c r="F2431" i="64" s="1"/>
  <c r="AN2437" i="64"/>
  <c r="T2437" i="64" s="1"/>
  <c r="T2438" i="64" s="1"/>
  <c r="AS2431" i="64"/>
  <c r="AC2431" i="64"/>
  <c r="AB2431" i="64" l="1"/>
  <c r="AE2431" i="64"/>
  <c r="Y2432" i="64"/>
  <c r="AW2431" i="64"/>
  <c r="L2431" i="64"/>
  <c r="H2431" i="64"/>
  <c r="AR2432" i="64" s="1"/>
  <c r="AJ2431" i="64"/>
  <c r="M2432" i="64" l="1"/>
  <c r="AO2432" i="64"/>
  <c r="AI2431" i="64"/>
  <c r="AP2432" i="64"/>
  <c r="AH2431" i="64"/>
  <c r="Z2435" i="64"/>
  <c r="AT2435" i="64"/>
  <c r="AU2435" i="64"/>
  <c r="I2431" i="64"/>
  <c r="R2433" i="64" l="1"/>
  <c r="R2434" i="64" s="1"/>
  <c r="R2435" i="64" s="1"/>
  <c r="R2436" i="64" s="1"/>
  <c r="S2437" i="64" s="1"/>
  <c r="S2438" i="64" s="1"/>
  <c r="AB2432" i="64"/>
  <c r="E2431" i="64"/>
  <c r="R2437" i="64" l="1"/>
  <c r="C2432" i="64"/>
  <c r="G2432" i="64" s="1"/>
  <c r="J2432" i="64"/>
  <c r="AC2432" i="64" l="1"/>
  <c r="K2432" i="64"/>
  <c r="AJ2432" i="64" l="1"/>
  <c r="L2432" i="64"/>
  <c r="D2432" i="64"/>
  <c r="AQ2432" i="64" s="1"/>
  <c r="AE2432" i="64"/>
  <c r="F2432" i="64" l="1"/>
  <c r="U2433" i="64" s="1"/>
  <c r="U2434" i="64" s="1"/>
  <c r="U2435" i="64" s="1"/>
  <c r="U2436" i="64" s="1"/>
  <c r="U2437" i="64" s="1"/>
  <c r="AS2432" i="64"/>
  <c r="I2432" i="64"/>
  <c r="AI2432" i="64"/>
  <c r="AL2432" i="64" s="1"/>
  <c r="AM2432" i="64" s="1"/>
  <c r="H2432" i="64"/>
  <c r="AH2432" i="64" l="1"/>
  <c r="E2432" i="64"/>
  <c r="C2433" i="64" s="1"/>
  <c r="G2433" i="64" s="1"/>
  <c r="AC2433" i="64" s="1"/>
  <c r="Y2433" i="64"/>
  <c r="M2433" i="64" s="1"/>
  <c r="AW2432" i="64"/>
  <c r="AE2433" i="64" l="1"/>
  <c r="AF2433" i="64" s="1"/>
  <c r="AG2435" i="64" s="1"/>
  <c r="AB2433" i="64"/>
  <c r="D2433" i="64"/>
  <c r="AS2433" i="64" s="1"/>
  <c r="J2433" i="64"/>
  <c r="V2437" i="64"/>
  <c r="V2438" i="64" s="1"/>
  <c r="Y2434" i="64" l="1"/>
  <c r="K2433" i="64"/>
  <c r="Q2435" i="64"/>
  <c r="P2435" i="64"/>
  <c r="N2439" i="64"/>
  <c r="O2439" i="64"/>
  <c r="AR2433" i="64" l="1"/>
  <c r="AQ2433" i="64"/>
  <c r="AQ2434" i="64" s="1"/>
  <c r="AQ2435" i="64" s="1"/>
  <c r="AQ2436" i="64" s="1"/>
  <c r="F2433" i="64"/>
  <c r="L2433" i="64"/>
  <c r="AJ2433" i="64"/>
  <c r="H2433" i="64"/>
  <c r="I2433" i="64" l="1"/>
  <c r="AW2433" i="64"/>
  <c r="AI2433" i="64"/>
  <c r="AH2433" i="64"/>
  <c r="AK2433" i="64" l="1"/>
  <c r="M2434" i="64" s="1"/>
  <c r="AA2434" i="64"/>
  <c r="E2433" i="64"/>
  <c r="C2434" i="64" s="1"/>
  <c r="G2434" i="64" s="1"/>
  <c r="D2434" i="64" l="1"/>
  <c r="AB2434" i="64"/>
  <c r="J2434" i="64"/>
  <c r="AC2434" i="64"/>
  <c r="AS2434" i="64"/>
  <c r="AA2435" i="64"/>
  <c r="Y2435" i="64" l="1"/>
  <c r="M2435" i="64" s="1"/>
  <c r="AE2434" i="64"/>
  <c r="K2434" i="64"/>
  <c r="AR2434" i="64" s="1"/>
  <c r="AR2435" i="64" s="1"/>
  <c r="AR2436" i="64" s="1"/>
  <c r="AA2436" i="64"/>
  <c r="T2434" i="64" l="1"/>
  <c r="AV2435" i="64" s="1"/>
  <c r="AV2436" i="64" s="1"/>
  <c r="AV2437" i="64" s="1"/>
  <c r="AV2438" i="64" s="1"/>
  <c r="AV2439" i="64" s="1"/>
  <c r="H2434" i="64"/>
  <c r="L2434" i="64"/>
  <c r="AJ2434" i="64"/>
  <c r="AB2435" i="64"/>
  <c r="AA2437" i="64"/>
  <c r="F2434" i="64"/>
  <c r="AW2434" i="64" l="1"/>
  <c r="AI2434" i="64"/>
  <c r="I2434" i="64"/>
  <c r="AA2438" i="64"/>
  <c r="AH2434" i="64"/>
  <c r="E2434" i="64" l="1"/>
  <c r="C2435" i="64" l="1"/>
  <c r="G2435" i="64" s="1"/>
  <c r="D2435" i="64"/>
  <c r="J2435" i="64"/>
  <c r="K2435" i="64" l="1"/>
  <c r="X2436" i="64" s="1"/>
  <c r="X2437" i="64" s="1"/>
  <c r="X2438" i="64" s="1"/>
  <c r="X2439" i="64" s="1"/>
  <c r="X2440" i="64" s="1"/>
  <c r="AC2435" i="64"/>
  <c r="AS2435" i="64"/>
  <c r="Y2436" i="64" l="1"/>
  <c r="M2436" i="64" s="1"/>
  <c r="AW2435" i="64"/>
  <c r="H2435" i="64"/>
  <c r="AJ2435" i="64"/>
  <c r="L2435" i="64"/>
  <c r="AE2435" i="64"/>
  <c r="F2435" i="64"/>
  <c r="I2435" i="64" l="1"/>
  <c r="AI2435" i="64"/>
  <c r="AH2435" i="64"/>
  <c r="E2435" i="64" l="1"/>
  <c r="C2436" i="64" l="1"/>
  <c r="G2436" i="64" s="1"/>
  <c r="W2436" i="64" s="1"/>
  <c r="W2437" i="64" s="1"/>
  <c r="W2438" i="64" s="1"/>
  <c r="W2439" i="64" s="1"/>
  <c r="D2436" i="64"/>
  <c r="J2436" i="64"/>
  <c r="K2436" i="64" l="1"/>
  <c r="F2436" i="64" s="1"/>
  <c r="AN2442" i="64"/>
  <c r="T2442" i="64" s="1"/>
  <c r="T2443" i="64" s="1"/>
  <c r="AS2436" i="64"/>
  <c r="AC2436" i="64"/>
  <c r="AB2436" i="64" l="1"/>
  <c r="AE2436" i="64"/>
  <c r="Y2437" i="64"/>
  <c r="AW2436" i="64"/>
  <c r="L2436" i="64"/>
  <c r="H2436" i="64"/>
  <c r="AR2437" i="64" s="1"/>
  <c r="AJ2436" i="64"/>
  <c r="M2437" i="64" l="1"/>
  <c r="AO2437" i="64"/>
  <c r="AI2436" i="64"/>
  <c r="AP2437" i="64"/>
  <c r="AH2436" i="64"/>
  <c r="I2436" i="64"/>
  <c r="AU2440" i="64"/>
  <c r="AT2440" i="64"/>
  <c r="Z2440" i="64"/>
  <c r="AB2437" i="64" l="1"/>
  <c r="R2438" i="64"/>
  <c r="R2439" i="64" s="1"/>
  <c r="R2440" i="64" s="1"/>
  <c r="R2441" i="64" s="1"/>
  <c r="S2442" i="64" s="1"/>
  <c r="S2443" i="64" s="1"/>
  <c r="E2436" i="64"/>
  <c r="R2442" i="64" l="1"/>
  <c r="C2437" i="64"/>
  <c r="G2437" i="64" s="1"/>
  <c r="J2437" i="64"/>
  <c r="K2437" i="64" l="1"/>
  <c r="AC2437" i="64"/>
  <c r="AE2437" i="64" l="1"/>
  <c r="L2437" i="64"/>
  <c r="AJ2437" i="64"/>
  <c r="D2437" i="64"/>
  <c r="AQ2437" i="64" s="1"/>
  <c r="AI2437" i="64" l="1"/>
  <c r="AL2437" i="64" s="1"/>
  <c r="AM2437" i="64" s="1"/>
  <c r="F2437" i="64"/>
  <c r="U2438" i="64" s="1"/>
  <c r="U2439" i="64" s="1"/>
  <c r="U2440" i="64" s="1"/>
  <c r="U2441" i="64" s="1"/>
  <c r="U2442" i="64" s="1"/>
  <c r="I2437" i="64"/>
  <c r="AS2437" i="64"/>
  <c r="H2437" i="64"/>
  <c r="AH2437" i="64" l="1"/>
  <c r="Y2438" i="64"/>
  <c r="M2438" i="64" s="1"/>
  <c r="AW2437" i="64"/>
  <c r="E2437" i="64"/>
  <c r="C2438" i="64" s="1"/>
  <c r="G2438" i="64" s="1"/>
  <c r="AC2438" i="64" s="1"/>
  <c r="D2438" i="64" l="1"/>
  <c r="AS2438" i="64" s="1"/>
  <c r="AB2438" i="64"/>
  <c r="J2438" i="64"/>
  <c r="V2442" i="64"/>
  <c r="V2443" i="64" s="1"/>
  <c r="AE2438" i="64"/>
  <c r="AF2438" i="64" s="1"/>
  <c r="AG2440" i="64" s="1"/>
  <c r="Y2439" i="64" l="1"/>
  <c r="N2444" i="64"/>
  <c r="O2444" i="64"/>
  <c r="K2438" i="64"/>
  <c r="P2440" i="64"/>
  <c r="Q2440" i="64"/>
  <c r="AR2438" i="64" l="1"/>
  <c r="AQ2438" i="64"/>
  <c r="AQ2439" i="64" s="1"/>
  <c r="AQ2440" i="64" s="1"/>
  <c r="AQ2441" i="64" s="1"/>
  <c r="F2438" i="64"/>
  <c r="AJ2438" i="64"/>
  <c r="L2438" i="64"/>
  <c r="H2438" i="64"/>
  <c r="AW2438" i="64" l="1"/>
  <c r="I2438" i="64"/>
  <c r="AI2438" i="64"/>
  <c r="AH2438" i="64"/>
  <c r="AK2438" i="64" l="1"/>
  <c r="M2439" i="64" s="1"/>
  <c r="AA2439" i="64"/>
  <c r="E2438" i="64"/>
  <c r="C2439" i="64" s="1"/>
  <c r="G2439" i="64" s="1"/>
  <c r="AC2439" i="64" l="1"/>
  <c r="AB2439" i="64"/>
  <c r="D2439" i="64"/>
  <c r="J2439" i="64"/>
  <c r="AA2440" i="64"/>
  <c r="AS2439" i="64" l="1"/>
  <c r="K2439" i="64"/>
  <c r="AR2439" i="64" s="1"/>
  <c r="AR2440" i="64" s="1"/>
  <c r="AR2441" i="64" s="1"/>
  <c r="AE2439" i="64"/>
  <c r="AA2441" i="64"/>
  <c r="AA2442" i="64" l="1"/>
  <c r="Y2440" i="64"/>
  <c r="M2440" i="64" s="1"/>
  <c r="T2439" i="64"/>
  <c r="AV2440" i="64" s="1"/>
  <c r="AV2441" i="64" s="1"/>
  <c r="AV2442" i="64" s="1"/>
  <c r="AV2443" i="64" s="1"/>
  <c r="AV2444" i="64" s="1"/>
  <c r="H2439" i="64"/>
  <c r="L2439" i="64"/>
  <c r="AJ2439" i="64"/>
  <c r="F2439" i="64"/>
  <c r="I2439" i="64" l="1"/>
  <c r="AW2439" i="64"/>
  <c r="AH2439" i="64"/>
  <c r="AA2443" i="64"/>
  <c r="AB2440" i="64"/>
  <c r="AI2439" i="64"/>
  <c r="E2439" i="64" l="1"/>
  <c r="C2440" i="64" l="1"/>
  <c r="G2440" i="64" s="1"/>
  <c r="D2440" i="64"/>
  <c r="J2440" i="64"/>
  <c r="K2440" i="64" l="1"/>
  <c r="AC2440" i="64"/>
  <c r="AS2440" i="64"/>
  <c r="F2440" i="64" l="1"/>
  <c r="X2441" i="64"/>
  <c r="X2442" i="64" s="1"/>
  <c r="X2443" i="64" s="1"/>
  <c r="X2444" i="64" s="1"/>
  <c r="X2445" i="64" s="1"/>
  <c r="AE2440" i="64"/>
  <c r="Y2441" i="64"/>
  <c r="M2441" i="64" s="1"/>
  <c r="AW2440" i="64"/>
  <c r="L2440" i="64"/>
  <c r="H2440" i="64"/>
  <c r="AJ2440" i="64"/>
  <c r="AH2440" i="64" l="1"/>
  <c r="AI2440" i="64"/>
  <c r="I2440" i="64"/>
  <c r="E2440" i="64" l="1"/>
  <c r="C2441" i="64" l="1"/>
  <c r="G2441" i="64" s="1"/>
  <c r="W2441" i="64" s="1"/>
  <c r="W2442" i="64" s="1"/>
  <c r="W2443" i="64" s="1"/>
  <c r="W2444" i="64" s="1"/>
  <c r="J2441" i="64"/>
  <c r="D2441" i="64"/>
  <c r="K2441" i="64" l="1"/>
  <c r="AN2447" i="64"/>
  <c r="T2447" i="64" s="1"/>
  <c r="T2448" i="64" s="1"/>
  <c r="AC2441" i="64"/>
  <c r="AS2441" i="64"/>
  <c r="Y2442" i="64" l="1"/>
  <c r="AW2441" i="64"/>
  <c r="AE2441" i="64"/>
  <c r="AB2441" i="64"/>
  <c r="H2441" i="64"/>
  <c r="AR2442" i="64" s="1"/>
  <c r="L2441" i="64"/>
  <c r="AJ2441" i="64"/>
  <c r="F2441" i="64"/>
  <c r="M2442" i="64" l="1"/>
  <c r="AO2442" i="64"/>
  <c r="AU2445" i="64"/>
  <c r="AT2445" i="64"/>
  <c r="Z2445" i="64"/>
  <c r="I2441" i="64"/>
  <c r="AI2441" i="64"/>
  <c r="AH2441" i="64"/>
  <c r="AP2442" i="64"/>
  <c r="R2443" i="64" l="1"/>
  <c r="R2444" i="64" s="1"/>
  <c r="R2445" i="64" s="1"/>
  <c r="R2446" i="64" s="1"/>
  <c r="S2447" i="64" s="1"/>
  <c r="S2448" i="64" s="1"/>
  <c r="AB2442" i="64"/>
  <c r="E2441" i="64"/>
  <c r="C2442" i="64" s="1"/>
  <c r="G2442" i="64" s="1"/>
  <c r="R2447" i="64" l="1"/>
  <c r="J2442" i="64"/>
  <c r="AC2442" i="64"/>
  <c r="AE2442" i="64" l="1"/>
  <c r="K2442" i="64"/>
  <c r="AJ2442" i="64" l="1"/>
  <c r="L2442" i="64"/>
  <c r="D2442" i="64"/>
  <c r="AQ2442" i="64" s="1"/>
  <c r="F2442" i="64" l="1"/>
  <c r="U2443" i="64" s="1"/>
  <c r="U2444" i="64" s="1"/>
  <c r="U2445" i="64" s="1"/>
  <c r="U2446" i="64" s="1"/>
  <c r="U2447" i="64" s="1"/>
  <c r="I2442" i="64"/>
  <c r="AS2442" i="64"/>
  <c r="AI2442" i="64"/>
  <c r="AL2442" i="64" s="1"/>
  <c r="AM2442" i="64" s="1"/>
  <c r="H2442" i="64"/>
  <c r="AH2442" i="64" l="1"/>
  <c r="Y2443" i="64"/>
  <c r="M2443" i="64" s="1"/>
  <c r="AW2442" i="64"/>
  <c r="E2442" i="64"/>
  <c r="C2443" i="64" s="1"/>
  <c r="G2443" i="64" s="1"/>
  <c r="AC2443" i="64" s="1"/>
  <c r="AE2443" i="64" l="1"/>
  <c r="AF2443" i="64" s="1"/>
  <c r="AG2445" i="64" s="1"/>
  <c r="D2443" i="64"/>
  <c r="AB2443" i="64"/>
  <c r="J2443" i="64"/>
  <c r="V2447" i="64"/>
  <c r="V2448" i="64" s="1"/>
  <c r="K2443" i="64" l="1"/>
  <c r="P2445" i="64"/>
  <c r="Q2445" i="64"/>
  <c r="N2449" i="64"/>
  <c r="O2449" i="64"/>
  <c r="AS2443" i="64"/>
  <c r="AR2443" i="64" l="1"/>
  <c r="AQ2443" i="64"/>
  <c r="AQ2444" i="64" s="1"/>
  <c r="AQ2445" i="64" s="1"/>
  <c r="AQ2446" i="64" s="1"/>
  <c r="F2443" i="64"/>
  <c r="Y2444" i="64"/>
  <c r="L2443" i="64"/>
  <c r="AJ2443" i="64"/>
  <c r="H2443" i="64"/>
  <c r="AH2443" i="64" l="1"/>
  <c r="I2443" i="64"/>
  <c r="AI2443" i="64"/>
  <c r="AW2443" i="64"/>
  <c r="AK2443" i="64" l="1"/>
  <c r="AA2444" i="64" s="1"/>
  <c r="AA2445" i="64" s="1"/>
  <c r="M2444" i="64"/>
  <c r="E2443" i="64"/>
  <c r="C2444" i="64" s="1"/>
  <c r="G2444" i="64" s="1"/>
  <c r="AC2444" i="64" l="1"/>
  <c r="D2444" i="64"/>
  <c r="AB2444" i="64"/>
  <c r="J2444" i="64"/>
  <c r="AA2446" i="64"/>
  <c r="K2444" i="64" l="1"/>
  <c r="AR2444" i="64" s="1"/>
  <c r="AR2445" i="64" s="1"/>
  <c r="AR2446" i="64" s="1"/>
  <c r="AS2444" i="64"/>
  <c r="AA2447" i="64"/>
  <c r="AE2444" i="64"/>
  <c r="AA2448" i="64" l="1"/>
  <c r="Y2445" i="64"/>
  <c r="M2445" i="64" s="1"/>
  <c r="T2444" i="64"/>
  <c r="AV2445" i="64" s="1"/>
  <c r="AV2446" i="64" s="1"/>
  <c r="AV2447" i="64" s="1"/>
  <c r="AV2448" i="64" s="1"/>
  <c r="AV2449" i="64" s="1"/>
  <c r="H2444" i="64"/>
  <c r="L2444" i="64"/>
  <c r="AJ2444" i="64"/>
  <c r="F2444" i="64"/>
  <c r="AH2444" i="64" l="1"/>
  <c r="I2444" i="64"/>
  <c r="AB2445" i="64"/>
  <c r="AW2444" i="64"/>
  <c r="AI2444" i="64"/>
  <c r="E2444" i="64" l="1"/>
  <c r="C2445" i="64" l="1"/>
  <c r="G2445" i="64" s="1"/>
  <c r="D2445" i="64"/>
  <c r="J2445" i="64"/>
  <c r="K2445" i="64" l="1"/>
  <c r="X2446" i="64" s="1"/>
  <c r="X2447" i="64" s="1"/>
  <c r="X2448" i="64" s="1"/>
  <c r="X2449" i="64" s="1"/>
  <c r="X2450" i="64" s="1"/>
  <c r="AC2445" i="64"/>
  <c r="AS2445" i="64"/>
  <c r="Y2446" i="64" l="1"/>
  <c r="M2446" i="64" s="1"/>
  <c r="AW2445" i="64"/>
  <c r="AE2445" i="64"/>
  <c r="H2445" i="64"/>
  <c r="L2445" i="64"/>
  <c r="AJ2445" i="64"/>
  <c r="F2445" i="64"/>
  <c r="AI2445" i="64" l="1"/>
  <c r="I2445" i="64"/>
  <c r="AH2445" i="64"/>
  <c r="E2445" i="64" l="1"/>
  <c r="C2446" i="64" l="1"/>
  <c r="G2446" i="64" s="1"/>
  <c r="W2446" i="64" s="1"/>
  <c r="W2447" i="64" s="1"/>
  <c r="W2448" i="64" s="1"/>
  <c r="W2449" i="64" s="1"/>
  <c r="D2446" i="64"/>
  <c r="J2446" i="64"/>
  <c r="K2446" i="64" l="1"/>
  <c r="F2446" i="64" s="1"/>
  <c r="AN2452" i="64"/>
  <c r="T2452" i="64" s="1"/>
  <c r="T2453" i="64" s="1"/>
  <c r="AS2446" i="64"/>
  <c r="AC2446" i="64"/>
  <c r="AB2446" i="64" l="1"/>
  <c r="AE2446" i="64"/>
  <c r="Y2447" i="64"/>
  <c r="AW2446" i="64"/>
  <c r="AJ2446" i="64"/>
  <c r="H2446" i="64"/>
  <c r="AR2447" i="64" s="1"/>
  <c r="L2446" i="64"/>
  <c r="M2447" i="64" l="1"/>
  <c r="AO2447" i="64"/>
  <c r="I2446" i="64"/>
  <c r="AP2447" i="64"/>
  <c r="AH2446" i="64"/>
  <c r="AI2446" i="64"/>
  <c r="AU2450" i="64"/>
  <c r="AT2450" i="64"/>
  <c r="Z2450" i="64"/>
  <c r="R2448" i="64" l="1"/>
  <c r="R2449" i="64" s="1"/>
  <c r="R2450" i="64" s="1"/>
  <c r="R2451" i="64" s="1"/>
  <c r="R2452" i="64" s="1"/>
  <c r="AB2447" i="64"/>
  <c r="E2446" i="64"/>
  <c r="S2452" i="64" l="1"/>
  <c r="S2453" i="64" s="1"/>
  <c r="C2447" i="64"/>
  <c r="G2447" i="64" s="1"/>
  <c r="J2447" i="64"/>
  <c r="K2447" i="64" l="1"/>
  <c r="AC2447" i="64"/>
  <c r="AE2447" i="64" l="1"/>
  <c r="L2447" i="64"/>
  <c r="AJ2447" i="64"/>
  <c r="D2447" i="64"/>
  <c r="AQ2447" i="64" s="1"/>
  <c r="AI2447" i="64" l="1"/>
  <c r="AL2447" i="64" s="1"/>
  <c r="AM2447" i="64" s="1"/>
  <c r="F2447" i="64"/>
  <c r="U2448" i="64" s="1"/>
  <c r="U2449" i="64" s="1"/>
  <c r="U2450" i="64" s="1"/>
  <c r="U2451" i="64" s="1"/>
  <c r="U2452" i="64" s="1"/>
  <c r="I2447" i="64"/>
  <c r="AS2447" i="64"/>
  <c r="H2447" i="64"/>
  <c r="AH2447" i="64" l="1"/>
  <c r="Y2448" i="64"/>
  <c r="M2448" i="64" s="1"/>
  <c r="AW2447" i="64"/>
  <c r="E2447" i="64"/>
  <c r="C2448" i="64" s="1"/>
  <c r="G2448" i="64" s="1"/>
  <c r="AC2448" i="64" s="1"/>
  <c r="D2448" i="64" l="1"/>
  <c r="AB2448" i="64"/>
  <c r="J2448" i="64"/>
  <c r="V2452" i="64"/>
  <c r="V2453" i="64" s="1"/>
  <c r="AE2448" i="64"/>
  <c r="AF2448" i="64" s="1"/>
  <c r="AG2450" i="64" s="1"/>
  <c r="K2448" i="64" l="1"/>
  <c r="N2454" i="64"/>
  <c r="O2454" i="64"/>
  <c r="AS2448" i="64"/>
  <c r="Q2450" i="64"/>
  <c r="P2450" i="64"/>
  <c r="AR2448" i="64" l="1"/>
  <c r="AQ2448" i="64"/>
  <c r="AQ2449" i="64" s="1"/>
  <c r="AQ2450" i="64" s="1"/>
  <c r="AQ2451" i="64" s="1"/>
  <c r="F2448" i="64"/>
  <c r="Y2449" i="64"/>
  <c r="AJ2448" i="64"/>
  <c r="L2448" i="64"/>
  <c r="H2448" i="64"/>
  <c r="I2448" i="64" l="1"/>
  <c r="AI2448" i="64"/>
  <c r="AH2448" i="64"/>
  <c r="AW2448" i="64"/>
  <c r="AK2448" i="64" l="1"/>
  <c r="AA2449" i="64" s="1"/>
  <c r="AA2450" i="64" s="1"/>
  <c r="M2449" i="64"/>
  <c r="E2448" i="64"/>
  <c r="C2449" i="64" s="1"/>
  <c r="G2449" i="64" s="1"/>
  <c r="AB2449" i="64" l="1"/>
  <c r="AC2449" i="64"/>
  <c r="J2449" i="64"/>
  <c r="AA2451" i="64"/>
  <c r="D2449" i="64"/>
  <c r="K2449" i="64" l="1"/>
  <c r="AR2449" i="64" s="1"/>
  <c r="AR2450" i="64" s="1"/>
  <c r="AR2451" i="64" s="1"/>
  <c r="AA2452" i="64"/>
  <c r="AS2449" i="64"/>
  <c r="AE2449" i="64"/>
  <c r="Y2450" i="64" l="1"/>
  <c r="M2450" i="64" s="1"/>
  <c r="T2449" i="64"/>
  <c r="AV2450" i="64" s="1"/>
  <c r="AV2451" i="64" s="1"/>
  <c r="AV2452" i="64" s="1"/>
  <c r="AV2453" i="64" s="1"/>
  <c r="AV2454" i="64" s="1"/>
  <c r="L2449" i="64"/>
  <c r="AJ2449" i="64"/>
  <c r="H2449" i="64"/>
  <c r="AA2453" i="64"/>
  <c r="F2449" i="64"/>
  <c r="AH2449" i="64" l="1"/>
  <c r="AI2449" i="64"/>
  <c r="AW2449" i="64"/>
  <c r="I2449" i="64"/>
  <c r="AB2450" i="64"/>
  <c r="E2449" i="64" l="1"/>
  <c r="C2450" i="64" l="1"/>
  <c r="G2450" i="64" s="1"/>
  <c r="D2450" i="64"/>
  <c r="J2450" i="64"/>
  <c r="K2450" i="64" l="1"/>
  <c r="X2451" i="64" s="1"/>
  <c r="X2452" i="64" s="1"/>
  <c r="X2453" i="64" s="1"/>
  <c r="X2454" i="64" s="1"/>
  <c r="X2455" i="64" s="1"/>
  <c r="AC2450" i="64"/>
  <c r="AS2450" i="64"/>
  <c r="F2450" i="64" l="1"/>
  <c r="AE2450" i="64"/>
  <c r="Y2451" i="64"/>
  <c r="M2451" i="64" s="1"/>
  <c r="AW2450" i="64"/>
  <c r="H2450" i="64"/>
  <c r="AJ2450" i="64"/>
  <c r="L2450" i="64"/>
  <c r="I2450" i="64" l="1"/>
  <c r="AI2450" i="64"/>
  <c r="AH2450" i="64"/>
  <c r="E2450" i="64" l="1"/>
  <c r="C2451" i="64" l="1"/>
  <c r="G2451" i="64" s="1"/>
  <c r="W2451" i="64" s="1"/>
  <c r="W2452" i="64" s="1"/>
  <c r="W2453" i="64" s="1"/>
  <c r="W2454" i="64" s="1"/>
  <c r="D2451" i="64"/>
  <c r="J2451" i="64"/>
  <c r="K2451" i="64" l="1"/>
  <c r="F2451" i="64" s="1"/>
  <c r="AN2457" i="64"/>
  <c r="T2457" i="64" s="1"/>
  <c r="T2458" i="64" s="1"/>
  <c r="AC2451" i="64"/>
  <c r="AS2451" i="64"/>
  <c r="AB2451" i="64" l="1"/>
  <c r="Y2452" i="64"/>
  <c r="AW2451" i="64"/>
  <c r="AE2451" i="64"/>
  <c r="L2451" i="64"/>
  <c r="H2451" i="64"/>
  <c r="AR2452" i="64" s="1"/>
  <c r="AJ2451" i="64"/>
  <c r="M2452" i="64" l="1"/>
  <c r="AO2452" i="64"/>
  <c r="AI2451" i="64"/>
  <c r="AH2451" i="64"/>
  <c r="AP2452" i="64"/>
  <c r="AU2455" i="64"/>
  <c r="Z2455" i="64"/>
  <c r="AT2455" i="64"/>
  <c r="I2451" i="64"/>
  <c r="AB2452" i="64" l="1"/>
  <c r="R2453" i="64"/>
  <c r="R2454" i="64" s="1"/>
  <c r="R2455" i="64" s="1"/>
  <c r="R2456" i="64" s="1"/>
  <c r="R2457" i="64" s="1"/>
  <c r="E2451" i="64"/>
  <c r="S2457" i="64" l="1"/>
  <c r="S2458" i="64" s="1"/>
  <c r="C2452" i="64"/>
  <c r="G2452" i="64" s="1"/>
  <c r="J2452" i="64"/>
  <c r="AC2452" i="64" l="1"/>
  <c r="K2452" i="64"/>
  <c r="AJ2452" i="64" l="1"/>
  <c r="L2452" i="64"/>
  <c r="D2452" i="64"/>
  <c r="AQ2452" i="64" s="1"/>
  <c r="AE2452" i="64"/>
  <c r="F2452" i="64" l="1"/>
  <c r="U2453" i="64" s="1"/>
  <c r="U2454" i="64" s="1"/>
  <c r="U2455" i="64" s="1"/>
  <c r="U2456" i="64" s="1"/>
  <c r="U2457" i="64" s="1"/>
  <c r="AS2452" i="64"/>
  <c r="I2452" i="64"/>
  <c r="AI2452" i="64"/>
  <c r="AL2452" i="64" s="1"/>
  <c r="AM2452" i="64" s="1"/>
  <c r="H2452" i="64"/>
  <c r="E2452" i="64" l="1"/>
  <c r="C2453" i="64" s="1"/>
  <c r="G2453" i="64" s="1"/>
  <c r="AC2453" i="64" s="1"/>
  <c r="AH2452" i="64"/>
  <c r="Y2453" i="64"/>
  <c r="M2453" i="64" s="1"/>
  <c r="AW2452" i="64"/>
  <c r="D2453" i="64" l="1"/>
  <c r="AB2453" i="64"/>
  <c r="J2453" i="64"/>
  <c r="V2457" i="64"/>
  <c r="V2458" i="64" s="1"/>
  <c r="AE2453" i="64"/>
  <c r="AF2453" i="64" s="1"/>
  <c r="AG2455" i="64" s="1"/>
  <c r="P2455" i="64" l="1"/>
  <c r="Q2455" i="64"/>
  <c r="N2459" i="64"/>
  <c r="O2459" i="64"/>
  <c r="AS2453" i="64"/>
  <c r="K2453" i="64"/>
  <c r="AQ2453" i="64" l="1"/>
  <c r="AQ2454" i="64" s="1"/>
  <c r="AQ2455" i="64" s="1"/>
  <c r="AQ2456" i="64" s="1"/>
  <c r="AR2453" i="64"/>
  <c r="L2453" i="64"/>
  <c r="AJ2453" i="64"/>
  <c r="H2453" i="64"/>
  <c r="Y2454" i="64"/>
  <c r="F2453" i="64"/>
  <c r="AI2453" i="64" l="1"/>
  <c r="AW2453" i="64"/>
  <c r="I2453" i="64"/>
  <c r="AH2453" i="64"/>
  <c r="AK2453" i="64" l="1"/>
  <c r="AA2454" i="64" s="1"/>
  <c r="AA2455" i="64" s="1"/>
  <c r="M2454" i="64"/>
  <c r="E2453" i="64"/>
  <c r="C2454" i="64" s="1"/>
  <c r="G2454" i="64" s="1"/>
  <c r="AB2454" i="64" l="1"/>
  <c r="D2454" i="64"/>
  <c r="J2454" i="64"/>
  <c r="AA2456" i="64"/>
  <c r="AC2454" i="64"/>
  <c r="AE2454" i="64" l="1"/>
  <c r="AA2457" i="64"/>
  <c r="K2454" i="64"/>
  <c r="AR2454" i="64" s="1"/>
  <c r="AR2455" i="64" s="1"/>
  <c r="AR2456" i="64" s="1"/>
  <c r="AS2454" i="64"/>
  <c r="F2454" i="64" l="1"/>
  <c r="Y2455" i="64"/>
  <c r="M2455" i="64" s="1"/>
  <c r="AA2458" i="64"/>
  <c r="T2454" i="64"/>
  <c r="AV2455" i="64" s="1"/>
  <c r="AV2456" i="64" s="1"/>
  <c r="AV2457" i="64" s="1"/>
  <c r="AV2458" i="64" s="1"/>
  <c r="AV2459" i="64" s="1"/>
  <c r="H2454" i="64"/>
  <c r="AJ2454" i="64"/>
  <c r="L2454" i="64"/>
  <c r="AW2454" i="64" l="1"/>
  <c r="AI2454" i="64"/>
  <c r="AH2454" i="64"/>
  <c r="I2454" i="64"/>
  <c r="AB2455" i="64"/>
  <c r="E2454" i="64" l="1"/>
  <c r="C2455" i="64" l="1"/>
  <c r="G2455" i="64" s="1"/>
  <c r="J2455" i="64"/>
  <c r="D2455" i="64"/>
  <c r="K2455" i="64" l="1"/>
  <c r="AC2455" i="64"/>
  <c r="AS2455" i="64"/>
  <c r="F2455" i="64" l="1"/>
  <c r="X2456" i="64"/>
  <c r="X2457" i="64" s="1"/>
  <c r="X2458" i="64" s="1"/>
  <c r="X2459" i="64" s="1"/>
  <c r="X2460" i="64" s="1"/>
  <c r="Y2456" i="64"/>
  <c r="M2456" i="64" s="1"/>
  <c r="AW2455" i="64"/>
  <c r="AE2455" i="64"/>
  <c r="L2455" i="64"/>
  <c r="H2455" i="64"/>
  <c r="AJ2455" i="64"/>
  <c r="AI2455" i="64" l="1"/>
  <c r="AH2455" i="64"/>
  <c r="I2455" i="64"/>
  <c r="E2455" i="64" l="1"/>
  <c r="C2456" i="64" l="1"/>
  <c r="G2456" i="64" s="1"/>
  <c r="W2456" i="64" s="1"/>
  <c r="W2457" i="64" s="1"/>
  <c r="W2458" i="64" s="1"/>
  <c r="W2459" i="64" s="1"/>
  <c r="D2456" i="64"/>
  <c r="J2456" i="64"/>
  <c r="K2456" i="64" l="1"/>
  <c r="F2456" i="64" s="1"/>
  <c r="AN2462" i="64"/>
  <c r="T2462" i="64" s="1"/>
  <c r="T2463" i="64" s="1"/>
  <c r="AS2456" i="64"/>
  <c r="AC2456" i="64"/>
  <c r="AE2456" i="64" l="1"/>
  <c r="AB2456" i="64"/>
  <c r="Y2457" i="64"/>
  <c r="AW2456" i="64"/>
  <c r="AJ2456" i="64"/>
  <c r="L2456" i="64"/>
  <c r="H2456" i="64"/>
  <c r="AR2457" i="64" s="1"/>
  <c r="M2457" i="64" l="1"/>
  <c r="AO2457" i="64"/>
  <c r="Z2460" i="64"/>
  <c r="AU2460" i="64"/>
  <c r="AT2460" i="64"/>
  <c r="AP2457" i="64"/>
  <c r="AH2456" i="64"/>
  <c r="I2456" i="64"/>
  <c r="AI2456" i="64"/>
  <c r="R2458" i="64" l="1"/>
  <c r="R2459" i="64" s="1"/>
  <c r="R2460" i="64" s="1"/>
  <c r="R2461" i="64" s="1"/>
  <c r="S2462" i="64" s="1"/>
  <c r="S2463" i="64" s="1"/>
  <c r="E2456" i="64"/>
  <c r="C2457" i="64" s="1"/>
  <c r="G2457" i="64" s="1"/>
  <c r="AB2457" i="64"/>
  <c r="R2462" i="64" l="1"/>
  <c r="J2457" i="64"/>
  <c r="K2457" i="64" s="1"/>
  <c r="AC2457" i="64"/>
  <c r="AE2457" i="64" l="1"/>
  <c r="L2457" i="64"/>
  <c r="AJ2457" i="64"/>
  <c r="D2457" i="64"/>
  <c r="AQ2457" i="64" s="1"/>
  <c r="H2457" i="64" l="1"/>
  <c r="AH2457" i="64" s="1"/>
  <c r="F2457" i="64"/>
  <c r="U2458" i="64" s="1"/>
  <c r="U2459" i="64" s="1"/>
  <c r="U2460" i="64" s="1"/>
  <c r="U2461" i="64" s="1"/>
  <c r="U2462" i="64" s="1"/>
  <c r="I2457" i="64"/>
  <c r="AS2457" i="64"/>
  <c r="AI2457" i="64"/>
  <c r="AL2457" i="64" s="1"/>
  <c r="AM2457" i="64" s="1"/>
  <c r="Y2458" i="64" l="1"/>
  <c r="M2458" i="64" s="1"/>
  <c r="AW2457" i="64"/>
  <c r="E2457" i="64"/>
  <c r="C2458" i="64" s="1"/>
  <c r="G2458" i="64" s="1"/>
  <c r="AC2458" i="64" s="1"/>
  <c r="V2462" i="64" l="1"/>
  <c r="V2463" i="64" s="1"/>
  <c r="AE2458" i="64"/>
  <c r="AF2458" i="64" s="1"/>
  <c r="AG2460" i="64" s="1"/>
  <c r="AB2458" i="64"/>
  <c r="D2458" i="64"/>
  <c r="AS2458" i="64" s="1"/>
  <c r="J2458" i="64"/>
  <c r="Y2459" i="64" l="1"/>
  <c r="Q2460" i="64"/>
  <c r="P2460" i="64"/>
  <c r="K2458" i="64"/>
  <c r="N2464" i="64"/>
  <c r="O2464" i="64"/>
  <c r="AQ2458" i="64" l="1"/>
  <c r="AQ2459" i="64" s="1"/>
  <c r="AQ2460" i="64" s="1"/>
  <c r="AQ2461" i="64" s="1"/>
  <c r="AR2458" i="64"/>
  <c r="L2458" i="64"/>
  <c r="AJ2458" i="64"/>
  <c r="H2458" i="64"/>
  <c r="F2458" i="64"/>
  <c r="I2458" i="64" l="1"/>
  <c r="AW2458" i="64"/>
  <c r="AH2458" i="64"/>
  <c r="AI2458" i="64"/>
  <c r="AK2458" i="64" l="1"/>
  <c r="M2459" i="64" s="1"/>
  <c r="E2458" i="64"/>
  <c r="C2459" i="64" s="1"/>
  <c r="G2459" i="64" s="1"/>
  <c r="AA2459" i="64"/>
  <c r="AA2460" i="64" l="1"/>
  <c r="D2459" i="64"/>
  <c r="AB2459" i="64"/>
  <c r="J2459" i="64"/>
  <c r="AC2459" i="64"/>
  <c r="AE2459" i="64" l="1"/>
  <c r="K2459" i="64"/>
  <c r="AR2459" i="64" s="1"/>
  <c r="AR2460" i="64" s="1"/>
  <c r="AR2461" i="64" s="1"/>
  <c r="AA2461" i="64"/>
  <c r="AS2459" i="64"/>
  <c r="AA2462" i="64" l="1"/>
  <c r="T2459" i="64"/>
  <c r="AV2460" i="64" s="1"/>
  <c r="AV2461" i="64" s="1"/>
  <c r="AV2462" i="64" s="1"/>
  <c r="AV2463" i="64" s="1"/>
  <c r="AV2464" i="64" s="1"/>
  <c r="L2459" i="64"/>
  <c r="H2459" i="64"/>
  <c r="AJ2459" i="64"/>
  <c r="Y2460" i="64"/>
  <c r="M2460" i="64" s="1"/>
  <c r="F2459" i="64"/>
  <c r="AB2460" i="64" l="1"/>
  <c r="AH2459" i="64"/>
  <c r="AW2459" i="64"/>
  <c r="AI2459" i="64"/>
  <c r="I2459" i="64"/>
  <c r="AA2463" i="64"/>
  <c r="E2459" i="64" l="1"/>
  <c r="C2460" i="64" l="1"/>
  <c r="G2460" i="64" s="1"/>
  <c r="J2460" i="64"/>
  <c r="D2460" i="64"/>
  <c r="K2460" i="64" l="1"/>
  <c r="X2461" i="64" s="1"/>
  <c r="X2462" i="64" s="1"/>
  <c r="X2463" i="64" s="1"/>
  <c r="X2464" i="64" s="1"/>
  <c r="X2465" i="64" s="1"/>
  <c r="AC2460" i="64"/>
  <c r="AS2460" i="64"/>
  <c r="AE2460" i="64" l="1"/>
  <c r="Y2461" i="64"/>
  <c r="M2461" i="64" s="1"/>
  <c r="AW2460" i="64"/>
  <c r="AJ2460" i="64"/>
  <c r="L2460" i="64"/>
  <c r="H2460" i="64"/>
  <c r="F2460" i="64"/>
  <c r="AH2460" i="64" l="1"/>
  <c r="I2460" i="64"/>
  <c r="AI2460" i="64"/>
  <c r="E2460" i="64" l="1"/>
  <c r="C2461" i="64" l="1"/>
  <c r="G2461" i="64" s="1"/>
  <c r="W2461" i="64" s="1"/>
  <c r="W2462" i="64" s="1"/>
  <c r="W2463" i="64" s="1"/>
  <c r="W2464" i="64" s="1"/>
  <c r="D2461" i="64"/>
  <c r="J2461" i="64"/>
  <c r="K2461" i="64" l="1"/>
  <c r="F2461" i="64" s="1"/>
  <c r="AN2467" i="64"/>
  <c r="T2467" i="64" s="1"/>
  <c r="T2468" i="64" s="1"/>
  <c r="AC2461" i="64"/>
  <c r="AS2461" i="64"/>
  <c r="AB2461" i="64" l="1"/>
  <c r="Y2462" i="64"/>
  <c r="AW2461" i="64"/>
  <c r="AE2461" i="64"/>
  <c r="AJ2461" i="64"/>
  <c r="H2461" i="64"/>
  <c r="AR2462" i="64" s="1"/>
  <c r="L2461" i="64"/>
  <c r="M2462" i="64" l="1"/>
  <c r="AO2462" i="64"/>
  <c r="I2461" i="64"/>
  <c r="AP2462" i="64"/>
  <c r="AH2461" i="64"/>
  <c r="AU2465" i="64"/>
  <c r="AT2465" i="64"/>
  <c r="Z2465" i="64"/>
  <c r="AI2461" i="64"/>
  <c r="AB2462" i="64" l="1"/>
  <c r="R2463" i="64"/>
  <c r="R2464" i="64" s="1"/>
  <c r="R2465" i="64" s="1"/>
  <c r="R2466" i="64" s="1"/>
  <c r="R2467" i="64" s="1"/>
  <c r="E2461" i="64"/>
  <c r="S2467" i="64" l="1"/>
  <c r="S2468" i="64" s="1"/>
  <c r="C2462" i="64"/>
  <c r="G2462" i="64" s="1"/>
  <c r="J2462" i="64"/>
  <c r="AC2462" i="64" l="1"/>
  <c r="K2462" i="64"/>
  <c r="L2462" i="64" l="1"/>
  <c r="AJ2462" i="64"/>
  <c r="D2462" i="64"/>
  <c r="AQ2462" i="64" s="1"/>
  <c r="AE2462" i="64"/>
  <c r="F2462" i="64" l="1"/>
  <c r="U2463" i="64" s="1"/>
  <c r="U2464" i="64" s="1"/>
  <c r="U2465" i="64" s="1"/>
  <c r="U2466" i="64" s="1"/>
  <c r="U2467" i="64" s="1"/>
  <c r="AS2462" i="64"/>
  <c r="I2462" i="64"/>
  <c r="AI2462" i="64"/>
  <c r="AL2462" i="64" s="1"/>
  <c r="AM2462" i="64" s="1"/>
  <c r="H2462" i="64"/>
  <c r="E2462" i="64" l="1"/>
  <c r="C2463" i="64" s="1"/>
  <c r="G2463" i="64" s="1"/>
  <c r="AC2463" i="64" s="1"/>
  <c r="AH2462" i="64"/>
  <c r="Y2463" i="64"/>
  <c r="M2463" i="64" s="1"/>
  <c r="AW2462" i="64"/>
  <c r="AB2463" i="64" l="1"/>
  <c r="D2463" i="64"/>
  <c r="J2463" i="64"/>
  <c r="V2467" i="64"/>
  <c r="V2468" i="64" s="1"/>
  <c r="AE2463" i="64"/>
  <c r="AF2463" i="64" s="1"/>
  <c r="AG2465" i="64" s="1"/>
  <c r="Q2465" i="64" l="1"/>
  <c r="P2465" i="64"/>
  <c r="AS2463" i="64"/>
  <c r="N2469" i="64"/>
  <c r="O2469" i="64"/>
  <c r="K2463" i="64"/>
  <c r="AQ2463" i="64" l="1"/>
  <c r="AQ2464" i="64" s="1"/>
  <c r="AQ2465" i="64" s="1"/>
  <c r="AQ2466" i="64" s="1"/>
  <c r="AR2463" i="64"/>
  <c r="AJ2463" i="64"/>
  <c r="L2463" i="64"/>
  <c r="H2463" i="64"/>
  <c r="Y2464" i="64"/>
  <c r="F2463" i="64"/>
  <c r="AH2463" i="64" l="1"/>
  <c r="I2463" i="64"/>
  <c r="AW2463" i="64"/>
  <c r="AI2463" i="64"/>
  <c r="AK2463" i="64" l="1"/>
  <c r="AA2464" i="64" s="1"/>
  <c r="AA2465" i="64" s="1"/>
  <c r="M2464" i="64"/>
  <c r="E2463" i="64"/>
  <c r="C2464" i="64" s="1"/>
  <c r="G2464" i="64" s="1"/>
  <c r="D2464" i="64" l="1"/>
  <c r="AB2464" i="64"/>
  <c r="J2464" i="64"/>
  <c r="AA2466" i="64"/>
  <c r="AC2464" i="64"/>
  <c r="AE2464" i="64" l="1"/>
  <c r="AA2467" i="64"/>
  <c r="K2464" i="64"/>
  <c r="AR2464" i="64" s="1"/>
  <c r="AR2465" i="64" s="1"/>
  <c r="AR2466" i="64" s="1"/>
  <c r="AS2464" i="64"/>
  <c r="F2464" i="64" l="1"/>
  <c r="Y2465" i="64"/>
  <c r="M2465" i="64" s="1"/>
  <c r="AA2468" i="64"/>
  <c r="T2464" i="64"/>
  <c r="AV2465" i="64" s="1"/>
  <c r="AV2466" i="64" s="1"/>
  <c r="AV2467" i="64" s="1"/>
  <c r="AV2468" i="64" s="1"/>
  <c r="AV2469" i="64" s="1"/>
  <c r="AJ2464" i="64"/>
  <c r="H2464" i="64"/>
  <c r="L2464" i="64"/>
  <c r="AH2464" i="64" l="1"/>
  <c r="AI2464" i="64"/>
  <c r="I2464" i="64"/>
  <c r="AW2464" i="64"/>
  <c r="AB2465" i="64"/>
  <c r="E2464" i="64" l="1"/>
  <c r="C2465" i="64" l="1"/>
  <c r="G2465" i="64" s="1"/>
  <c r="D2465" i="64"/>
  <c r="J2465" i="64"/>
  <c r="K2465" i="64" l="1"/>
  <c r="X2466" i="64" s="1"/>
  <c r="X2467" i="64" s="1"/>
  <c r="X2468" i="64" s="1"/>
  <c r="X2469" i="64" s="1"/>
  <c r="X2470" i="64" s="1"/>
  <c r="AC2465" i="64"/>
  <c r="AS2465" i="64"/>
  <c r="Y2466" i="64" l="1"/>
  <c r="M2466" i="64" s="1"/>
  <c r="AW2465" i="64"/>
  <c r="H2465" i="64"/>
  <c r="L2465" i="64"/>
  <c r="AJ2465" i="64"/>
  <c r="AE2465" i="64"/>
  <c r="F2465" i="64"/>
  <c r="AI2465" i="64" l="1"/>
  <c r="I2465" i="64"/>
  <c r="AH2465" i="64"/>
  <c r="E2465" i="64" l="1"/>
  <c r="C2466" i="64" l="1"/>
  <c r="G2466" i="64" s="1"/>
  <c r="W2466" i="64" s="1"/>
  <c r="W2467" i="64" s="1"/>
  <c r="W2468" i="64" s="1"/>
  <c r="W2469" i="64" s="1"/>
  <c r="J2466" i="64"/>
  <c r="D2466" i="64"/>
  <c r="K2466" i="64" l="1"/>
  <c r="AN2472" i="64"/>
  <c r="T2472" i="64" s="1"/>
  <c r="T2473" i="64" s="1"/>
  <c r="AS2466" i="64"/>
  <c r="AC2466" i="64"/>
  <c r="AB2466" i="64" l="1"/>
  <c r="AE2466" i="64"/>
  <c r="Y2467" i="64"/>
  <c r="AW2466" i="64"/>
  <c r="AJ2466" i="64"/>
  <c r="L2466" i="64"/>
  <c r="H2466" i="64"/>
  <c r="AR2467" i="64" s="1"/>
  <c r="F2466" i="64"/>
  <c r="M2467" i="64" l="1"/>
  <c r="AO2467" i="64"/>
  <c r="AH2466" i="64"/>
  <c r="AP2467" i="64"/>
  <c r="I2466" i="64"/>
  <c r="AI2466" i="64"/>
  <c r="Z2470" i="64"/>
  <c r="AU2470" i="64"/>
  <c r="AT2470" i="64"/>
  <c r="AB2467" i="64" l="1"/>
  <c r="R2468" i="64"/>
  <c r="R2469" i="64" s="1"/>
  <c r="R2470" i="64" s="1"/>
  <c r="R2471" i="64" s="1"/>
  <c r="S2472" i="64" s="1"/>
  <c r="S2473" i="64" s="1"/>
  <c r="E2466" i="64"/>
  <c r="R2472" i="64" l="1"/>
  <c r="C2467" i="64"/>
  <c r="G2467" i="64" s="1"/>
  <c r="J2467" i="64"/>
  <c r="K2467" i="64" l="1"/>
  <c r="AC2467" i="64"/>
  <c r="AE2467" i="64" l="1"/>
  <c r="L2467" i="64"/>
  <c r="AJ2467" i="64"/>
  <c r="D2467" i="64"/>
  <c r="AQ2467" i="64" s="1"/>
  <c r="AI2467" i="64" l="1"/>
  <c r="AL2467" i="64" s="1"/>
  <c r="AM2467" i="64" s="1"/>
  <c r="F2467" i="64"/>
  <c r="U2468" i="64" s="1"/>
  <c r="U2469" i="64" s="1"/>
  <c r="U2470" i="64" s="1"/>
  <c r="U2471" i="64" s="1"/>
  <c r="U2472" i="64" s="1"/>
  <c r="AS2467" i="64"/>
  <c r="I2467" i="64"/>
  <c r="H2467" i="64"/>
  <c r="AH2467" i="64" l="1"/>
  <c r="Y2468" i="64"/>
  <c r="M2468" i="64" s="1"/>
  <c r="AW2467" i="64"/>
  <c r="E2467" i="64"/>
  <c r="C2468" i="64" s="1"/>
  <c r="G2468" i="64" s="1"/>
  <c r="AC2468" i="64" s="1"/>
  <c r="AE2468" i="64" l="1"/>
  <c r="AF2468" i="64" s="1"/>
  <c r="AG2470" i="64" s="1"/>
  <c r="AB2468" i="64"/>
  <c r="D2468" i="64"/>
  <c r="J2468" i="64"/>
  <c r="V2472" i="64"/>
  <c r="V2473" i="64" s="1"/>
  <c r="AS2468" i="64" l="1"/>
  <c r="K2468" i="64"/>
  <c r="N2474" i="64"/>
  <c r="O2474" i="64"/>
  <c r="Q2470" i="64"/>
  <c r="P2470" i="64"/>
  <c r="AR2468" i="64" l="1"/>
  <c r="AQ2468" i="64"/>
  <c r="AQ2469" i="64" s="1"/>
  <c r="AQ2470" i="64" s="1"/>
  <c r="AQ2471" i="64" s="1"/>
  <c r="F2468" i="64"/>
  <c r="AJ2468" i="64"/>
  <c r="L2468" i="64"/>
  <c r="H2468" i="64"/>
  <c r="Y2469" i="64"/>
  <c r="AW2468" i="64" l="1"/>
  <c r="I2468" i="64"/>
  <c r="AI2468" i="64"/>
  <c r="AH2468" i="64"/>
  <c r="AK2468" i="64" l="1"/>
  <c r="AA2469" i="64" s="1"/>
  <c r="AA2470" i="64" s="1"/>
  <c r="M2469" i="64"/>
  <c r="E2468" i="64"/>
  <c r="C2469" i="64" s="1"/>
  <c r="G2469" i="64" s="1"/>
  <c r="D2469" i="64" l="1"/>
  <c r="AS2469" i="64" s="1"/>
  <c r="AB2469" i="64"/>
  <c r="J2469" i="64"/>
  <c r="AC2469" i="64"/>
  <c r="AA2471" i="64"/>
  <c r="Y2470" i="64" l="1"/>
  <c r="M2470" i="64" s="1"/>
  <c r="AE2469" i="64"/>
  <c r="K2469" i="64"/>
  <c r="AR2469" i="64" s="1"/>
  <c r="AR2470" i="64" s="1"/>
  <c r="AR2471" i="64" s="1"/>
  <c r="AA2472" i="64"/>
  <c r="AA2473" i="64" l="1"/>
  <c r="T2469" i="64"/>
  <c r="AV2470" i="64" s="1"/>
  <c r="AV2471" i="64" s="1"/>
  <c r="AV2472" i="64" s="1"/>
  <c r="AV2473" i="64" s="1"/>
  <c r="AV2474" i="64" s="1"/>
  <c r="H2469" i="64"/>
  <c r="AJ2469" i="64"/>
  <c r="L2469" i="64"/>
  <c r="F2469" i="64"/>
  <c r="AB2470" i="64"/>
  <c r="I2469" i="64" l="1"/>
  <c r="AI2469" i="64"/>
  <c r="AW2469" i="64"/>
  <c r="AH2469" i="64"/>
  <c r="E2469" i="64" l="1"/>
  <c r="C2470" i="64" l="1"/>
  <c r="G2470" i="64" s="1"/>
  <c r="D2470" i="64"/>
  <c r="J2470" i="64"/>
  <c r="K2470" i="64" l="1"/>
  <c r="X2471" i="64" s="1"/>
  <c r="X2472" i="64" s="1"/>
  <c r="X2473" i="64" s="1"/>
  <c r="X2474" i="64" s="1"/>
  <c r="X2475" i="64" s="1"/>
  <c r="F2470" i="64"/>
  <c r="AS2470" i="64"/>
  <c r="AC2470" i="64"/>
  <c r="Y2471" i="64" l="1"/>
  <c r="M2471" i="64" s="1"/>
  <c r="AW2470" i="64"/>
  <c r="AE2470" i="64"/>
  <c r="L2470" i="64"/>
  <c r="H2470" i="64"/>
  <c r="AJ2470" i="64"/>
  <c r="AI2470" i="64" l="1"/>
  <c r="I2470" i="64"/>
  <c r="AH2470" i="64"/>
  <c r="E2470" i="64" l="1"/>
  <c r="C2471" i="64" l="1"/>
  <c r="G2471" i="64" s="1"/>
  <c r="W2471" i="64" s="1"/>
  <c r="W2472" i="64" s="1"/>
  <c r="W2473" i="64" s="1"/>
  <c r="W2474" i="64" s="1"/>
  <c r="J2471" i="64"/>
  <c r="D2471" i="64"/>
  <c r="K2471" i="64" l="1"/>
  <c r="AN2477" i="64"/>
  <c r="T2477" i="64" s="1"/>
  <c r="T2478" i="64" s="1"/>
  <c r="AS2471" i="64"/>
  <c r="AC2471" i="64"/>
  <c r="AE2471" i="64" l="1"/>
  <c r="Y2472" i="64"/>
  <c r="AW2471" i="64"/>
  <c r="AB2471" i="64"/>
  <c r="AJ2471" i="64"/>
  <c r="H2471" i="64"/>
  <c r="AR2472" i="64" s="1"/>
  <c r="L2471" i="64"/>
  <c r="F2471" i="64"/>
  <c r="M2472" i="64" l="1"/>
  <c r="AO2472" i="64"/>
  <c r="AT2475" i="64"/>
  <c r="AU2475" i="64"/>
  <c r="Z2475" i="64"/>
  <c r="AP2472" i="64"/>
  <c r="AH2471" i="64"/>
  <c r="AI2471" i="64"/>
  <c r="I2471" i="64"/>
  <c r="AB2472" i="64" l="1"/>
  <c r="R2473" i="64"/>
  <c r="R2474" i="64" s="1"/>
  <c r="R2475" i="64" s="1"/>
  <c r="R2476" i="64" s="1"/>
  <c r="R2477" i="64" s="1"/>
  <c r="E2471" i="64"/>
  <c r="S2477" i="64" l="1"/>
  <c r="S2478" i="64" s="1"/>
  <c r="C2472" i="64"/>
  <c r="G2472" i="64" s="1"/>
  <c r="J2472" i="64"/>
  <c r="K2472" i="64" l="1"/>
  <c r="AC2472" i="64"/>
  <c r="AE2472" i="64" l="1"/>
  <c r="AJ2472" i="64"/>
  <c r="L2472" i="64"/>
  <c r="D2472" i="64"/>
  <c r="AQ2472" i="64" s="1"/>
  <c r="F2472" i="64" l="1"/>
  <c r="U2473" i="64" s="1"/>
  <c r="U2474" i="64" s="1"/>
  <c r="U2475" i="64" s="1"/>
  <c r="U2476" i="64" s="1"/>
  <c r="U2477" i="64" s="1"/>
  <c r="AS2472" i="64"/>
  <c r="I2472" i="64"/>
  <c r="H2472" i="64"/>
  <c r="AI2472" i="64"/>
  <c r="AL2472" i="64" s="1"/>
  <c r="AM2472" i="64" s="1"/>
  <c r="AH2472" i="64" l="1"/>
  <c r="Y2473" i="64"/>
  <c r="M2473" i="64" s="1"/>
  <c r="AW2472" i="64"/>
  <c r="E2472" i="64"/>
  <c r="C2473" i="64" s="1"/>
  <c r="G2473" i="64" s="1"/>
  <c r="AC2473" i="64" s="1"/>
  <c r="D2473" i="64" l="1"/>
  <c r="AB2473" i="64"/>
  <c r="J2473" i="64"/>
  <c r="AE2473" i="64"/>
  <c r="AF2473" i="64" s="1"/>
  <c r="AG2475" i="64" s="1"/>
  <c r="V2477" i="64"/>
  <c r="V2478" i="64" s="1"/>
  <c r="K2473" i="64" l="1"/>
  <c r="P2475" i="64"/>
  <c r="Q2475" i="64"/>
  <c r="N2479" i="64"/>
  <c r="O2479" i="64"/>
  <c r="AS2473" i="64"/>
  <c r="AR2473" i="64" l="1"/>
  <c r="AQ2473" i="64"/>
  <c r="AQ2474" i="64" s="1"/>
  <c r="AQ2475" i="64" s="1"/>
  <c r="AQ2476" i="64" s="1"/>
  <c r="F2473" i="64"/>
  <c r="Y2474" i="64"/>
  <c r="L2473" i="64"/>
  <c r="AJ2473" i="64"/>
  <c r="H2473" i="64"/>
  <c r="AH2473" i="64" l="1"/>
  <c r="AI2473" i="64"/>
  <c r="I2473" i="64"/>
  <c r="AW2473" i="64"/>
  <c r="AK2473" i="64" l="1"/>
  <c r="AA2474" i="64" s="1"/>
  <c r="AA2475" i="64" s="1"/>
  <c r="M2474" i="64"/>
  <c r="E2473" i="64"/>
  <c r="C2474" i="64" s="1"/>
  <c r="G2474" i="64" s="1"/>
  <c r="D2474" i="64" l="1"/>
  <c r="AB2474" i="64"/>
  <c r="J2474" i="64"/>
  <c r="AA2476" i="64"/>
  <c r="AC2474" i="64"/>
  <c r="AE2474" i="64" l="1"/>
  <c r="AA2477" i="64"/>
  <c r="K2474" i="64"/>
  <c r="AR2474" i="64" s="1"/>
  <c r="AR2475" i="64" s="1"/>
  <c r="AR2476" i="64" s="1"/>
  <c r="AS2474" i="64"/>
  <c r="T2474" i="64" l="1"/>
  <c r="AV2475" i="64" s="1"/>
  <c r="AV2476" i="64" s="1"/>
  <c r="AV2477" i="64" s="1"/>
  <c r="AV2478" i="64" s="1"/>
  <c r="AV2479" i="64" s="1"/>
  <c r="AJ2474" i="64"/>
  <c r="H2474" i="64"/>
  <c r="L2474" i="64"/>
  <c r="Y2475" i="64"/>
  <c r="M2475" i="64" s="1"/>
  <c r="AA2478" i="64"/>
  <c r="F2474" i="64"/>
  <c r="I2474" i="64" l="1"/>
  <c r="AB2475" i="64"/>
  <c r="AH2474" i="64"/>
  <c r="AI2474" i="64"/>
  <c r="AW2474" i="64"/>
  <c r="E2474" i="64" l="1"/>
  <c r="C2475" i="64" l="1"/>
  <c r="G2475" i="64" s="1"/>
  <c r="D2475" i="64"/>
  <c r="J2475" i="64"/>
  <c r="K2475" i="64" l="1"/>
  <c r="X2476" i="64" s="1"/>
  <c r="X2477" i="64" s="1"/>
  <c r="X2478" i="64" s="1"/>
  <c r="X2479" i="64" s="1"/>
  <c r="X2480" i="64" s="1"/>
  <c r="AC2475" i="64"/>
  <c r="AS2475" i="64"/>
  <c r="F2475" i="64" l="1"/>
  <c r="AE2475" i="64"/>
  <c r="Y2476" i="64"/>
  <c r="M2476" i="64" s="1"/>
  <c r="AW2475" i="64"/>
  <c r="L2475" i="64"/>
  <c r="AJ2475" i="64"/>
  <c r="H2475" i="64"/>
  <c r="AH2475" i="64" l="1"/>
  <c r="AI2475" i="64"/>
  <c r="I2475" i="64"/>
  <c r="E2475" i="64" l="1"/>
  <c r="C2476" i="64" l="1"/>
  <c r="G2476" i="64" s="1"/>
  <c r="W2476" i="64" s="1"/>
  <c r="W2477" i="64" s="1"/>
  <c r="W2478" i="64" s="1"/>
  <c r="W2479" i="64" s="1"/>
  <c r="J2476" i="64"/>
  <c r="D2476" i="64"/>
  <c r="K2476" i="64" l="1"/>
  <c r="AN2482" i="64"/>
  <c r="T2482" i="64" s="1"/>
  <c r="T2483" i="64" s="1"/>
  <c r="AC2476" i="64"/>
  <c r="AS2476" i="64"/>
  <c r="AB2476" i="64" l="1"/>
  <c r="Y2477" i="64"/>
  <c r="AW2476" i="64"/>
  <c r="AE2476" i="64"/>
  <c r="H2476" i="64"/>
  <c r="AR2477" i="64" s="1"/>
  <c r="L2476" i="64"/>
  <c r="AJ2476" i="64"/>
  <c r="F2476" i="64"/>
  <c r="M2477" i="64" l="1"/>
  <c r="AO2477" i="64"/>
  <c r="AI2476" i="64"/>
  <c r="I2476" i="64"/>
  <c r="AP2477" i="64"/>
  <c r="AH2476" i="64"/>
  <c r="Z2480" i="64"/>
  <c r="AT2480" i="64"/>
  <c r="AU2480" i="64"/>
  <c r="AB2477" i="64" l="1"/>
  <c r="R2478" i="64"/>
  <c r="R2479" i="64" s="1"/>
  <c r="R2480" i="64" s="1"/>
  <c r="R2481" i="64" s="1"/>
  <c r="S2482" i="64" s="1"/>
  <c r="S2483" i="64" s="1"/>
  <c r="E2476" i="64"/>
  <c r="R2482" i="64" l="1"/>
  <c r="C2477" i="64"/>
  <c r="G2477" i="64" s="1"/>
  <c r="J2477" i="64"/>
  <c r="K2477" i="64" l="1"/>
  <c r="AC2477" i="64"/>
  <c r="AE2477" i="64" l="1"/>
  <c r="AJ2477" i="64"/>
  <c r="L2477" i="64"/>
  <c r="D2477" i="64"/>
  <c r="AQ2477" i="64" s="1"/>
  <c r="F2477" i="64" l="1"/>
  <c r="U2478" i="64" s="1"/>
  <c r="U2479" i="64" s="1"/>
  <c r="U2480" i="64" s="1"/>
  <c r="U2481" i="64" s="1"/>
  <c r="U2482" i="64" s="1"/>
  <c r="AS2477" i="64"/>
  <c r="I2477" i="64"/>
  <c r="H2477" i="64"/>
  <c r="AI2477" i="64"/>
  <c r="AL2477" i="64" s="1"/>
  <c r="AM2477" i="64" s="1"/>
  <c r="AH2477" i="64" l="1"/>
  <c r="E2477" i="64"/>
  <c r="C2478" i="64" s="1"/>
  <c r="G2478" i="64" s="1"/>
  <c r="AC2478" i="64" s="1"/>
  <c r="Y2478" i="64"/>
  <c r="M2478" i="64" s="1"/>
  <c r="AW2477" i="64"/>
  <c r="AE2478" i="64" l="1"/>
  <c r="AF2478" i="64" s="1"/>
  <c r="AG2480" i="64" s="1"/>
  <c r="AB2478" i="64"/>
  <c r="D2478" i="64"/>
  <c r="J2478" i="64"/>
  <c r="V2482" i="64"/>
  <c r="V2483" i="64" s="1"/>
  <c r="K2478" i="64" l="1"/>
  <c r="Q2480" i="64"/>
  <c r="P2480" i="64"/>
  <c r="N2484" i="64"/>
  <c r="O2484" i="64"/>
  <c r="AS2478" i="64"/>
  <c r="AQ2478" i="64" l="1"/>
  <c r="AQ2479" i="64" s="1"/>
  <c r="AQ2480" i="64" s="1"/>
  <c r="AQ2481" i="64" s="1"/>
  <c r="AR2478" i="64"/>
  <c r="Y2479" i="64"/>
  <c r="AJ2478" i="64"/>
  <c r="L2478" i="64"/>
  <c r="H2478" i="64"/>
  <c r="F2478" i="64"/>
  <c r="AH2478" i="64" l="1"/>
  <c r="AW2478" i="64"/>
  <c r="I2478" i="64"/>
  <c r="AI2478" i="64"/>
  <c r="AK2478" i="64" l="1"/>
  <c r="AA2479" i="64" s="1"/>
  <c r="AA2480" i="64" s="1"/>
  <c r="E2478" i="64"/>
  <c r="C2479" i="64" s="1"/>
  <c r="G2479" i="64" s="1"/>
  <c r="M2479" i="64" l="1"/>
  <c r="AB2479" i="64" s="1"/>
  <c r="AA2481" i="64"/>
  <c r="AC2479" i="64"/>
  <c r="J2479" i="64" l="1"/>
  <c r="D2479" i="64"/>
  <c r="AS2479" i="64" s="1"/>
  <c r="AE2479" i="64"/>
  <c r="AA2482" i="64"/>
  <c r="K2479" i="64"/>
  <c r="AR2479" i="64" s="1"/>
  <c r="AR2480" i="64" s="1"/>
  <c r="AR2481" i="64" s="1"/>
  <c r="Y2480" i="64" l="1"/>
  <c r="M2480" i="64" s="1"/>
  <c r="AA2483" i="64"/>
  <c r="T2479" i="64"/>
  <c r="AV2480" i="64" s="1"/>
  <c r="AV2481" i="64" s="1"/>
  <c r="AV2482" i="64" s="1"/>
  <c r="AV2483" i="64" s="1"/>
  <c r="AV2484" i="64" s="1"/>
  <c r="L2479" i="64"/>
  <c r="H2479" i="64"/>
  <c r="AJ2479" i="64"/>
  <c r="F2479" i="64"/>
  <c r="AW2479" i="64" l="1"/>
  <c r="AH2479" i="64"/>
  <c r="I2479" i="64"/>
  <c r="AI2479" i="64"/>
  <c r="AB2480" i="64"/>
  <c r="E2479" i="64" l="1"/>
  <c r="C2480" i="64" l="1"/>
  <c r="G2480" i="64" s="1"/>
  <c r="J2480" i="64"/>
  <c r="D2480" i="64"/>
  <c r="K2480" i="64" l="1"/>
  <c r="X2481" i="64" s="1"/>
  <c r="X2482" i="64" s="1"/>
  <c r="X2483" i="64" s="1"/>
  <c r="X2484" i="64" s="1"/>
  <c r="X2485" i="64" s="1"/>
  <c r="AC2480" i="64"/>
  <c r="AS2480" i="64"/>
  <c r="AE2480" i="64" l="1"/>
  <c r="Y2481" i="64"/>
  <c r="M2481" i="64" s="1"/>
  <c r="AW2480" i="64"/>
  <c r="AJ2480" i="64"/>
  <c r="H2480" i="64"/>
  <c r="L2480" i="64"/>
  <c r="F2480" i="64"/>
  <c r="I2480" i="64" l="1"/>
  <c r="AH2480" i="64"/>
  <c r="AI2480" i="64"/>
  <c r="E2480" i="64" l="1"/>
  <c r="C2481" i="64" l="1"/>
  <c r="G2481" i="64" s="1"/>
  <c r="W2481" i="64" s="1"/>
  <c r="W2482" i="64" s="1"/>
  <c r="W2483" i="64" s="1"/>
  <c r="W2484" i="64" s="1"/>
  <c r="J2481" i="64"/>
  <c r="D2481" i="64"/>
  <c r="K2481" i="64" l="1"/>
  <c r="AN2487" i="64"/>
  <c r="T2487" i="64" s="1"/>
  <c r="T2488" i="64" s="1"/>
  <c r="AC2481" i="64"/>
  <c r="AS2481" i="64"/>
  <c r="Y2482" i="64" l="1"/>
  <c r="AW2481" i="64"/>
  <c r="AE2481" i="64"/>
  <c r="AB2481" i="64"/>
  <c r="L2481" i="64"/>
  <c r="AJ2481" i="64"/>
  <c r="H2481" i="64"/>
  <c r="AR2482" i="64" s="1"/>
  <c r="F2481" i="64"/>
  <c r="M2482" i="64" l="1"/>
  <c r="AO2482" i="64"/>
  <c r="AT2485" i="64"/>
  <c r="Z2485" i="64"/>
  <c r="AU2485" i="64"/>
  <c r="AH2481" i="64"/>
  <c r="AP2482" i="64"/>
  <c r="AI2481" i="64"/>
  <c r="I2481" i="64"/>
  <c r="R2483" i="64" l="1"/>
  <c r="R2484" i="64" s="1"/>
  <c r="R2485" i="64" s="1"/>
  <c r="R2486" i="64" s="1"/>
  <c r="S2487" i="64" s="1"/>
  <c r="S2488" i="64" s="1"/>
  <c r="E2481" i="64"/>
  <c r="C2482" i="64" s="1"/>
  <c r="G2482" i="64" s="1"/>
  <c r="AB2482" i="64"/>
  <c r="R2487" i="64" l="1"/>
  <c r="J2482" i="64"/>
  <c r="K2482" i="64" s="1"/>
  <c r="AC2482" i="64"/>
  <c r="L2482" i="64" l="1"/>
  <c r="AJ2482" i="64"/>
  <c r="D2482" i="64"/>
  <c r="AQ2482" i="64" s="1"/>
  <c r="AE2482" i="64"/>
  <c r="H2482" i="64" l="1"/>
  <c r="AH2482" i="64" s="1"/>
  <c r="AI2482" i="64"/>
  <c r="AL2482" i="64" s="1"/>
  <c r="AM2482" i="64" s="1"/>
  <c r="F2482" i="64"/>
  <c r="U2483" i="64" s="1"/>
  <c r="U2484" i="64" s="1"/>
  <c r="U2485" i="64" s="1"/>
  <c r="U2486" i="64" s="1"/>
  <c r="U2487" i="64" s="1"/>
  <c r="I2482" i="64"/>
  <c r="AS2482" i="64"/>
  <c r="Y2483" i="64" l="1"/>
  <c r="M2483" i="64" s="1"/>
  <c r="AW2482" i="64"/>
  <c r="E2482" i="64"/>
  <c r="C2483" i="64" s="1"/>
  <c r="G2483" i="64" s="1"/>
  <c r="AC2483" i="64" s="1"/>
  <c r="V2487" i="64" l="1"/>
  <c r="V2488" i="64" s="1"/>
  <c r="AE2483" i="64"/>
  <c r="AF2483" i="64" s="1"/>
  <c r="AG2485" i="64" s="1"/>
  <c r="D2483" i="64"/>
  <c r="AS2483" i="64" s="1"/>
  <c r="AB2483" i="64"/>
  <c r="J2483" i="64"/>
  <c r="Y2484" i="64" l="1"/>
  <c r="P2485" i="64"/>
  <c r="Q2485" i="64"/>
  <c r="K2483" i="64"/>
  <c r="N2489" i="64"/>
  <c r="O2489" i="64"/>
  <c r="AQ2483" i="64" l="1"/>
  <c r="AQ2484" i="64" s="1"/>
  <c r="AQ2485" i="64" s="1"/>
  <c r="AQ2486" i="64" s="1"/>
  <c r="AR2483" i="64"/>
  <c r="L2483" i="64"/>
  <c r="AJ2483" i="64"/>
  <c r="H2483" i="64"/>
  <c r="F2483" i="64"/>
  <c r="AH2483" i="64" l="1"/>
  <c r="AI2483" i="64"/>
  <c r="I2483" i="64"/>
  <c r="AW2483" i="64"/>
  <c r="AK2483" i="64" l="1"/>
  <c r="M2484" i="64" s="1"/>
  <c r="E2483" i="64"/>
  <c r="C2484" i="64" s="1"/>
  <c r="G2484" i="64" s="1"/>
  <c r="AA2484" i="64" l="1"/>
  <c r="AC2484" i="64"/>
  <c r="AB2484" i="64"/>
  <c r="D2484" i="64"/>
  <c r="J2484" i="64"/>
  <c r="AA2485" i="64"/>
  <c r="K2484" i="64" l="1"/>
  <c r="AR2484" i="64" s="1"/>
  <c r="AR2485" i="64" s="1"/>
  <c r="AR2486" i="64" s="1"/>
  <c r="AS2484" i="64"/>
  <c r="AE2484" i="64"/>
  <c r="AA2486" i="64"/>
  <c r="F2484" i="64" l="1"/>
  <c r="AA2487" i="64"/>
  <c r="Y2485" i="64"/>
  <c r="M2485" i="64" s="1"/>
  <c r="T2484" i="64"/>
  <c r="AV2485" i="64" s="1"/>
  <c r="AV2486" i="64" s="1"/>
  <c r="AV2487" i="64" s="1"/>
  <c r="AV2488" i="64" s="1"/>
  <c r="AV2489" i="64" s="1"/>
  <c r="AJ2484" i="64"/>
  <c r="L2484" i="64"/>
  <c r="H2484" i="64"/>
  <c r="AI2484" i="64" l="1"/>
  <c r="I2484" i="64"/>
  <c r="AB2485" i="64"/>
  <c r="AW2484" i="64"/>
  <c r="AA2488" i="64"/>
  <c r="AH2484" i="64"/>
  <c r="E2484" i="64" l="1"/>
  <c r="C2485" i="64" l="1"/>
  <c r="G2485" i="64" s="1"/>
  <c r="D2485" i="64"/>
  <c r="J2485" i="64"/>
  <c r="K2485" i="64" l="1"/>
  <c r="X2486" i="64" s="1"/>
  <c r="X2487" i="64" s="1"/>
  <c r="X2488" i="64" s="1"/>
  <c r="X2489" i="64" s="1"/>
  <c r="X2490" i="64" s="1"/>
  <c r="AC2485" i="64"/>
  <c r="AS2485" i="64"/>
  <c r="AE2485" i="64" l="1"/>
  <c r="Y2486" i="64"/>
  <c r="M2486" i="64" s="1"/>
  <c r="AW2485" i="64"/>
  <c r="AJ2485" i="64"/>
  <c r="H2485" i="64"/>
  <c r="L2485" i="64"/>
  <c r="F2485" i="64"/>
  <c r="I2485" i="64" l="1"/>
  <c r="AH2485" i="64"/>
  <c r="AI2485" i="64"/>
  <c r="E2485" i="64" l="1"/>
  <c r="C2486" i="64" l="1"/>
  <c r="G2486" i="64" s="1"/>
  <c r="W2486" i="64" s="1"/>
  <c r="W2487" i="64" s="1"/>
  <c r="W2488" i="64" s="1"/>
  <c r="W2489" i="64" s="1"/>
  <c r="D2486" i="64"/>
  <c r="J2486" i="64"/>
  <c r="K2486" i="64" l="1"/>
  <c r="F2486" i="64" s="1"/>
  <c r="AN2492" i="64"/>
  <c r="T2492" i="64" s="1"/>
  <c r="T2493" i="64" s="1"/>
  <c r="AC2486" i="64"/>
  <c r="AS2486" i="64"/>
  <c r="AB2486" i="64" l="1"/>
  <c r="Y2487" i="64"/>
  <c r="AW2486" i="64"/>
  <c r="AE2486" i="64"/>
  <c r="L2486" i="64"/>
  <c r="AJ2486" i="64"/>
  <c r="H2486" i="64"/>
  <c r="AR2487" i="64" s="1"/>
  <c r="M2487" i="64" l="1"/>
  <c r="AO2487" i="64"/>
  <c r="AH2486" i="64"/>
  <c r="AP2487" i="64"/>
  <c r="AI2486" i="64"/>
  <c r="I2486" i="64"/>
  <c r="Z2490" i="64"/>
  <c r="AU2490" i="64"/>
  <c r="AT2490" i="64"/>
  <c r="AB2487" i="64" l="1"/>
  <c r="R2488" i="64"/>
  <c r="R2489" i="64" s="1"/>
  <c r="R2490" i="64" s="1"/>
  <c r="R2491" i="64" s="1"/>
  <c r="S2492" i="64" s="1"/>
  <c r="S2493" i="64" s="1"/>
  <c r="E2486" i="64"/>
  <c r="R2492" i="64" l="1"/>
  <c r="C2487" i="64"/>
  <c r="G2487" i="64" s="1"/>
  <c r="J2487" i="64"/>
  <c r="K2487" i="64" l="1"/>
  <c r="AC2487" i="64"/>
  <c r="AE2487" i="64" l="1"/>
  <c r="AJ2487" i="64"/>
  <c r="L2487" i="64"/>
  <c r="D2487" i="64"/>
  <c r="AQ2487" i="64" s="1"/>
  <c r="F2487" i="64" l="1"/>
  <c r="U2488" i="64" s="1"/>
  <c r="U2489" i="64" s="1"/>
  <c r="U2490" i="64" s="1"/>
  <c r="U2491" i="64" s="1"/>
  <c r="U2492" i="64" s="1"/>
  <c r="I2487" i="64"/>
  <c r="AS2487" i="64"/>
  <c r="H2487" i="64"/>
  <c r="AI2487" i="64"/>
  <c r="AL2487" i="64" s="1"/>
  <c r="AM2487" i="64" s="1"/>
  <c r="Y2488" i="64" l="1"/>
  <c r="M2488" i="64" s="1"/>
  <c r="AW2487" i="64"/>
  <c r="AH2487" i="64"/>
  <c r="E2487" i="64"/>
  <c r="C2488" i="64" s="1"/>
  <c r="G2488" i="64" s="1"/>
  <c r="AC2488" i="64" s="1"/>
  <c r="AE2488" i="64" l="1"/>
  <c r="AF2488" i="64" s="1"/>
  <c r="AG2490" i="64" s="1"/>
  <c r="V2492" i="64"/>
  <c r="V2493" i="64" s="1"/>
  <c r="AB2488" i="64"/>
  <c r="D2488" i="64"/>
  <c r="AS2488" i="64" s="1"/>
  <c r="J2488" i="64"/>
  <c r="N2494" i="64" l="1"/>
  <c r="O2494" i="64"/>
  <c r="Y2489" i="64"/>
  <c r="Q2490" i="64"/>
  <c r="P2490" i="64"/>
  <c r="K2488" i="64"/>
  <c r="AQ2488" i="64" l="1"/>
  <c r="AQ2489" i="64" s="1"/>
  <c r="AQ2490" i="64" s="1"/>
  <c r="AQ2491" i="64" s="1"/>
  <c r="AR2488" i="64"/>
  <c r="L2488" i="64"/>
  <c r="AJ2488" i="64"/>
  <c r="H2488" i="64"/>
  <c r="F2488" i="64"/>
  <c r="AW2488" i="64" l="1"/>
  <c r="AI2488" i="64"/>
  <c r="AH2488" i="64"/>
  <c r="I2488" i="64"/>
  <c r="AK2488" i="64" l="1"/>
  <c r="M2489" i="64" s="1"/>
  <c r="E2488" i="64"/>
  <c r="C2489" i="64" s="1"/>
  <c r="G2489" i="64" s="1"/>
  <c r="AA2489" i="64" l="1"/>
  <c r="AC2489" i="64"/>
  <c r="D2489" i="64"/>
  <c r="AB2489" i="64"/>
  <c r="J2489" i="64"/>
  <c r="AA2490" i="64"/>
  <c r="K2489" i="64" l="1"/>
  <c r="AR2489" i="64" s="1"/>
  <c r="AR2490" i="64" s="1"/>
  <c r="AR2491" i="64" s="1"/>
  <c r="AS2489" i="64"/>
  <c r="AE2489" i="64"/>
  <c r="AA2491" i="64"/>
  <c r="F2489" i="64" l="1"/>
  <c r="AA2492" i="64"/>
  <c r="Y2490" i="64"/>
  <c r="M2490" i="64" s="1"/>
  <c r="T2489" i="64"/>
  <c r="AV2490" i="64" s="1"/>
  <c r="AV2491" i="64" s="1"/>
  <c r="AV2492" i="64" s="1"/>
  <c r="AV2493" i="64" s="1"/>
  <c r="AV2494" i="64" s="1"/>
  <c r="AJ2489" i="64"/>
  <c r="H2489" i="64"/>
  <c r="L2489" i="64"/>
  <c r="AH2489" i="64" l="1"/>
  <c r="AB2490" i="64"/>
  <c r="AW2489" i="64"/>
  <c r="AI2489" i="64"/>
  <c r="AA2493" i="64"/>
  <c r="I2489" i="64"/>
  <c r="E2489" i="64" l="1"/>
  <c r="C2490" i="64" l="1"/>
  <c r="G2490" i="64" s="1"/>
  <c r="D2490" i="64"/>
  <c r="J2490" i="64"/>
  <c r="K2490" i="64" l="1"/>
  <c r="X2491" i="64" s="1"/>
  <c r="X2492" i="64" s="1"/>
  <c r="X2493" i="64" s="1"/>
  <c r="X2494" i="64" s="1"/>
  <c r="X2495" i="64" s="1"/>
  <c r="AC2490" i="64"/>
  <c r="AS2490" i="64"/>
  <c r="F2490" i="64" l="1"/>
  <c r="AE2490" i="64"/>
  <c r="Y2491" i="64"/>
  <c r="M2491" i="64" s="1"/>
  <c r="AW2490" i="64"/>
  <c r="AJ2490" i="64"/>
  <c r="L2490" i="64"/>
  <c r="H2490" i="64"/>
  <c r="I2490" i="64" l="1"/>
  <c r="AH2490" i="64"/>
  <c r="AI2490" i="64"/>
  <c r="E2490" i="64" l="1"/>
  <c r="C2491" i="64" l="1"/>
  <c r="G2491" i="64" s="1"/>
  <c r="W2491" i="64" s="1"/>
  <c r="W2492" i="64" s="1"/>
  <c r="W2493" i="64" s="1"/>
  <c r="W2494" i="64" s="1"/>
  <c r="J2491" i="64"/>
  <c r="D2491" i="64"/>
  <c r="K2491" i="64" l="1"/>
  <c r="AN2497" i="64"/>
  <c r="T2497" i="64" s="1"/>
  <c r="T2498" i="64" s="1"/>
  <c r="AC2491" i="64"/>
  <c r="AS2491" i="64"/>
  <c r="AB2491" i="64" l="1"/>
  <c r="Y2492" i="64"/>
  <c r="AW2491" i="64"/>
  <c r="AE2491" i="64"/>
  <c r="L2491" i="64"/>
  <c r="H2491" i="64"/>
  <c r="AR2492" i="64" s="1"/>
  <c r="AJ2491" i="64"/>
  <c r="F2491" i="64"/>
  <c r="M2492" i="64" l="1"/>
  <c r="AO2492" i="64"/>
  <c r="AP2492" i="64"/>
  <c r="AH2491" i="64"/>
  <c r="AI2491" i="64"/>
  <c r="I2491" i="64"/>
  <c r="Z2495" i="64"/>
  <c r="AT2495" i="64"/>
  <c r="AU2495" i="64"/>
  <c r="AB2492" i="64" l="1"/>
  <c r="R2493" i="64"/>
  <c r="R2494" i="64" s="1"/>
  <c r="R2495" i="64" s="1"/>
  <c r="R2496" i="64" s="1"/>
  <c r="R2497" i="64" s="1"/>
  <c r="E2491" i="64"/>
  <c r="S2497" i="64" l="1"/>
  <c r="S2498" i="64" s="1"/>
  <c r="C2492" i="64"/>
  <c r="G2492" i="64" s="1"/>
  <c r="J2492" i="64"/>
  <c r="AC2492" i="64" l="1"/>
  <c r="K2492" i="64"/>
  <c r="AJ2492" i="64" l="1"/>
  <c r="L2492" i="64"/>
  <c r="D2492" i="64"/>
  <c r="AQ2492" i="64" s="1"/>
  <c r="AE2492" i="64"/>
  <c r="H2492" i="64" l="1"/>
  <c r="AH2492" i="64" s="1"/>
  <c r="F2492" i="64"/>
  <c r="U2493" i="64" s="1"/>
  <c r="U2494" i="64" s="1"/>
  <c r="U2495" i="64" s="1"/>
  <c r="U2496" i="64" s="1"/>
  <c r="U2497" i="64" s="1"/>
  <c r="I2492" i="64"/>
  <c r="AS2492" i="64"/>
  <c r="AI2492" i="64"/>
  <c r="AL2492" i="64" s="1"/>
  <c r="AM2492" i="64" s="1"/>
  <c r="E2492" i="64" l="1"/>
  <c r="C2493" i="64" s="1"/>
  <c r="G2493" i="64" s="1"/>
  <c r="AC2493" i="64" s="1"/>
  <c r="Y2493" i="64"/>
  <c r="M2493" i="64" s="1"/>
  <c r="AW2492" i="64"/>
  <c r="V2497" i="64" l="1"/>
  <c r="V2498" i="64" s="1"/>
  <c r="AB2493" i="64"/>
  <c r="D2493" i="64"/>
  <c r="J2493" i="64"/>
  <c r="AE2493" i="64"/>
  <c r="AF2493" i="64" s="1"/>
  <c r="AG2495" i="64" s="1"/>
  <c r="K2493" i="64" l="1"/>
  <c r="AS2493" i="64"/>
  <c r="P2495" i="64"/>
  <c r="Q2495" i="64"/>
  <c r="N2499" i="64"/>
  <c r="O2499" i="64"/>
  <c r="AQ2493" i="64" l="1"/>
  <c r="AQ2494" i="64" s="1"/>
  <c r="AQ2495" i="64" s="1"/>
  <c r="AQ2496" i="64" s="1"/>
  <c r="AR2493" i="64"/>
  <c r="F2493" i="64"/>
  <c r="Y2494" i="64"/>
  <c r="H2493" i="64"/>
  <c r="L2493" i="64"/>
  <c r="AJ2493" i="64"/>
  <c r="I2493" i="64" l="1"/>
  <c r="AW2493" i="64"/>
  <c r="AI2493" i="64"/>
  <c r="AH2493" i="64"/>
  <c r="AK2493" i="64" l="1"/>
  <c r="AA2494" i="64" s="1"/>
  <c r="AA2495" i="64" s="1"/>
  <c r="M2494" i="64"/>
  <c r="E2493" i="64"/>
  <c r="C2494" i="64" s="1"/>
  <c r="G2494" i="64" s="1"/>
  <c r="D2494" i="64" l="1"/>
  <c r="AB2494" i="64"/>
  <c r="J2494" i="64"/>
  <c r="AC2494" i="64"/>
  <c r="AS2494" i="64"/>
  <c r="AA2496" i="64"/>
  <c r="AE2494" i="64" l="1"/>
  <c r="K2494" i="64"/>
  <c r="AR2494" i="64" s="1"/>
  <c r="AR2495" i="64" s="1"/>
  <c r="AR2496" i="64" s="1"/>
  <c r="Y2495" i="64"/>
  <c r="M2495" i="64" s="1"/>
  <c r="AA2497" i="64"/>
  <c r="F2494" i="64" l="1"/>
  <c r="AB2495" i="64"/>
  <c r="T2494" i="64"/>
  <c r="AV2495" i="64" s="1"/>
  <c r="AV2496" i="64" s="1"/>
  <c r="AV2497" i="64" s="1"/>
  <c r="AV2498" i="64" s="1"/>
  <c r="AV2499" i="64" s="1"/>
  <c r="L2494" i="64"/>
  <c r="AJ2494" i="64"/>
  <c r="H2494" i="64"/>
  <c r="AA2498" i="64"/>
  <c r="AI2494" i="64" l="1"/>
  <c r="I2494" i="64"/>
  <c r="AH2494" i="64"/>
  <c r="AW2494" i="64"/>
  <c r="E2494" i="64" l="1"/>
  <c r="C2495" i="64" l="1"/>
  <c r="G2495" i="64" s="1"/>
  <c r="J2495" i="64"/>
  <c r="D2495" i="64"/>
  <c r="K2495" i="64" l="1"/>
  <c r="X2496" i="64" s="1"/>
  <c r="X2497" i="64" s="1"/>
  <c r="X2498" i="64" s="1"/>
  <c r="X2499" i="64" s="1"/>
  <c r="X2500" i="64" s="1"/>
  <c r="AC2495" i="64"/>
  <c r="AS2495" i="64"/>
  <c r="F2495" i="64" l="1"/>
  <c r="Y2496" i="64"/>
  <c r="M2496" i="64" s="1"/>
  <c r="AW2495" i="64"/>
  <c r="AE2495" i="64"/>
  <c r="AJ2495" i="64"/>
  <c r="H2495" i="64"/>
  <c r="L2495" i="64"/>
  <c r="I2495" i="64" l="1"/>
  <c r="AH2495" i="64"/>
  <c r="AI2495" i="64"/>
  <c r="E2495" i="64" l="1"/>
  <c r="C2496" i="64" l="1"/>
  <c r="G2496" i="64" s="1"/>
  <c r="W2496" i="64" s="1"/>
  <c r="W2497" i="64" s="1"/>
  <c r="W2498" i="64" s="1"/>
  <c r="W2499" i="64" s="1"/>
  <c r="D2496" i="64"/>
  <c r="J2496" i="64"/>
  <c r="K2496" i="64" l="1"/>
  <c r="F2496" i="64" s="1"/>
  <c r="AN2502" i="64"/>
  <c r="T2502" i="64" s="1"/>
  <c r="T2503" i="64" s="1"/>
  <c r="AS2496" i="64"/>
  <c r="AC2496" i="64"/>
  <c r="AB2496" i="64" l="1"/>
  <c r="AE2496" i="64"/>
  <c r="Y2497" i="64"/>
  <c r="AW2496" i="64"/>
  <c r="L2496" i="64"/>
  <c r="AJ2496" i="64"/>
  <c r="H2496" i="64"/>
  <c r="AR2497" i="64" s="1"/>
  <c r="M2497" i="64" l="1"/>
  <c r="AO2497" i="64"/>
  <c r="AH2496" i="64"/>
  <c r="AP2497" i="64"/>
  <c r="AI2496" i="64"/>
  <c r="I2496" i="64"/>
  <c r="AT2500" i="64"/>
  <c r="AU2500" i="64"/>
  <c r="Z2500" i="64"/>
  <c r="AB2497" i="64" l="1"/>
  <c r="R2498" i="64"/>
  <c r="R2499" i="64" s="1"/>
  <c r="R2500" i="64" s="1"/>
  <c r="R2501" i="64" s="1"/>
  <c r="R2502" i="64" s="1"/>
  <c r="E2496" i="64"/>
  <c r="S2502" i="64" l="1"/>
  <c r="S2503" i="64" s="1"/>
  <c r="C2497" i="64"/>
  <c r="G2497" i="64" s="1"/>
  <c r="J2497" i="64"/>
  <c r="AC2497" i="64" l="1"/>
  <c r="K2497" i="64"/>
  <c r="AJ2497" i="64" l="1"/>
  <c r="L2497" i="64"/>
  <c r="D2497" i="64"/>
  <c r="AQ2497" i="64" s="1"/>
  <c r="AE2497" i="64"/>
  <c r="F2497" i="64" l="1"/>
  <c r="U2498" i="64" s="1"/>
  <c r="U2499" i="64" s="1"/>
  <c r="U2500" i="64" s="1"/>
  <c r="U2501" i="64" s="1"/>
  <c r="U2502" i="64" s="1"/>
  <c r="AS2497" i="64"/>
  <c r="I2497" i="64"/>
  <c r="H2497" i="64"/>
  <c r="AI2497" i="64"/>
  <c r="AL2497" i="64" s="1"/>
  <c r="AM2497" i="64" s="1"/>
  <c r="E2497" i="64" l="1"/>
  <c r="C2498" i="64" s="1"/>
  <c r="G2498" i="64" s="1"/>
  <c r="AC2498" i="64" s="1"/>
  <c r="AH2497" i="64"/>
  <c r="Y2498" i="64"/>
  <c r="M2498" i="64" s="1"/>
  <c r="AW2497" i="64"/>
  <c r="AB2498" i="64" l="1"/>
  <c r="D2498" i="64"/>
  <c r="J2498" i="64"/>
  <c r="V2502" i="64"/>
  <c r="V2503" i="64" s="1"/>
  <c r="AE2498" i="64"/>
  <c r="AF2498" i="64" s="1"/>
  <c r="AG2500" i="64" s="1"/>
  <c r="Q2500" i="64" l="1"/>
  <c r="P2500" i="64"/>
  <c r="N2504" i="64"/>
  <c r="O2504" i="64"/>
  <c r="AS2498" i="64"/>
  <c r="K2498" i="64"/>
  <c r="AR2498" i="64" l="1"/>
  <c r="AQ2498" i="64"/>
  <c r="AQ2499" i="64" s="1"/>
  <c r="AQ2500" i="64" s="1"/>
  <c r="AQ2501" i="64" s="1"/>
  <c r="F2498" i="64"/>
  <c r="Y2499" i="64"/>
  <c r="AJ2498" i="64"/>
  <c r="L2498" i="64"/>
  <c r="H2498" i="64"/>
  <c r="AH2498" i="64" l="1"/>
  <c r="AW2498" i="64"/>
  <c r="I2498" i="64"/>
  <c r="AI2498" i="64"/>
  <c r="AK2498" i="64" l="1"/>
  <c r="AA2499" i="64" s="1"/>
  <c r="AA2500" i="64" s="1"/>
  <c r="E2498" i="64"/>
  <c r="C2499" i="64" s="1"/>
  <c r="G2499" i="64" s="1"/>
  <c r="M2499" i="64" l="1"/>
  <c r="D2499" i="64" s="1"/>
  <c r="AA2501" i="64"/>
  <c r="AC2499" i="64"/>
  <c r="J2499" i="64" l="1"/>
  <c r="K2499" i="64" s="1"/>
  <c r="AR2499" i="64" s="1"/>
  <c r="AR2500" i="64" s="1"/>
  <c r="AR2501" i="64" s="1"/>
  <c r="AB2499" i="64"/>
  <c r="AE2499" i="64"/>
  <c r="AA2502" i="64"/>
  <c r="AS2499" i="64"/>
  <c r="F2499" i="64" l="1"/>
  <c r="Y2500" i="64"/>
  <c r="M2500" i="64" s="1"/>
  <c r="AA2503" i="64"/>
  <c r="T2499" i="64"/>
  <c r="AV2500" i="64" s="1"/>
  <c r="AV2501" i="64" s="1"/>
  <c r="AV2502" i="64" s="1"/>
  <c r="AV2503" i="64" s="1"/>
  <c r="AV2504" i="64" s="1"/>
  <c r="H2499" i="64"/>
  <c r="L2499" i="64"/>
  <c r="AJ2499" i="64"/>
  <c r="AW2499" i="64" l="1"/>
  <c r="AH2499" i="64"/>
  <c r="I2499" i="64"/>
  <c r="AI2499" i="64"/>
  <c r="AB2500" i="64"/>
  <c r="E2499" i="64" l="1"/>
  <c r="C2500" i="64" l="1"/>
  <c r="G2500" i="64" s="1"/>
  <c r="J2500" i="64"/>
  <c r="D2500" i="64"/>
  <c r="K2500" i="64" l="1"/>
  <c r="AC2500" i="64"/>
  <c r="AS2500" i="64"/>
  <c r="F2500" i="64" l="1"/>
  <c r="X2501" i="64"/>
  <c r="X2502" i="64" s="1"/>
  <c r="X2503" i="64" s="1"/>
  <c r="X2504" i="64" s="1"/>
  <c r="X2505" i="64" s="1"/>
  <c r="Y2501" i="64"/>
  <c r="M2501" i="64" s="1"/>
  <c r="AW2500" i="64"/>
  <c r="AE2500" i="64"/>
  <c r="AJ2500" i="64"/>
  <c r="H2500" i="64"/>
  <c r="L2500" i="64"/>
  <c r="I2500" i="64" l="1"/>
  <c r="AH2500" i="64"/>
  <c r="AI2500" i="64"/>
  <c r="E2500" i="64" l="1"/>
  <c r="C2501" i="64" l="1"/>
  <c r="G2501" i="64" s="1"/>
  <c r="W2501" i="64" s="1"/>
  <c r="W2502" i="64" s="1"/>
  <c r="W2503" i="64" s="1"/>
  <c r="W2504" i="64" s="1"/>
  <c r="D2501" i="64"/>
  <c r="J2501" i="64"/>
  <c r="K2501" i="64" l="1"/>
  <c r="F2501" i="64" s="1"/>
  <c r="AN2507" i="64"/>
  <c r="T2507" i="64" s="1"/>
  <c r="T2508" i="64" s="1"/>
  <c r="AS2501" i="64"/>
  <c r="AC2501" i="64"/>
  <c r="AE2501" i="64" l="1"/>
  <c r="Y2502" i="64"/>
  <c r="AW2501" i="64"/>
  <c r="AB2501" i="64"/>
  <c r="L2501" i="64"/>
  <c r="AJ2501" i="64"/>
  <c r="H2501" i="64"/>
  <c r="AR2502" i="64" s="1"/>
  <c r="M2502" i="64" l="1"/>
  <c r="AO2502" i="64"/>
  <c r="Z2505" i="64"/>
  <c r="AU2505" i="64"/>
  <c r="AT2505" i="64"/>
  <c r="AH2501" i="64"/>
  <c r="AP2502" i="64"/>
  <c r="AI2501" i="64"/>
  <c r="I2501" i="64"/>
  <c r="R2503" i="64" l="1"/>
  <c r="R2504" i="64" s="1"/>
  <c r="R2505" i="64" s="1"/>
  <c r="R2506" i="64" s="1"/>
  <c r="R2507" i="64" s="1"/>
  <c r="AB2502" i="64"/>
  <c r="E2501" i="64"/>
  <c r="S2507" i="64" l="1"/>
  <c r="S2508" i="64" s="1"/>
  <c r="C2502" i="64"/>
  <c r="G2502" i="64" s="1"/>
  <c r="J2502" i="64"/>
  <c r="K2502" i="64" l="1"/>
  <c r="AC2502" i="64"/>
  <c r="AE2502" i="64" l="1"/>
  <c r="AJ2502" i="64"/>
  <c r="L2502" i="64"/>
  <c r="D2502" i="64"/>
  <c r="AQ2502" i="64" s="1"/>
  <c r="F2502" i="64" l="1"/>
  <c r="U2503" i="64" s="1"/>
  <c r="U2504" i="64" s="1"/>
  <c r="U2505" i="64" s="1"/>
  <c r="U2506" i="64" s="1"/>
  <c r="U2507" i="64" s="1"/>
  <c r="I2502" i="64"/>
  <c r="AS2502" i="64"/>
  <c r="H2502" i="64"/>
  <c r="AI2502" i="64"/>
  <c r="AL2502" i="64" s="1"/>
  <c r="AM2502" i="64" s="1"/>
  <c r="Y2503" i="64" l="1"/>
  <c r="M2503" i="64" s="1"/>
  <c r="AW2502" i="64"/>
  <c r="AH2502" i="64"/>
  <c r="E2502" i="64"/>
  <c r="C2503" i="64" s="1"/>
  <c r="G2503" i="64" s="1"/>
  <c r="AC2503" i="64" s="1"/>
  <c r="AE2503" i="64" l="1"/>
  <c r="AF2503" i="64" s="1"/>
  <c r="AG2505" i="64" s="1"/>
  <c r="V2507" i="64"/>
  <c r="V2508" i="64" s="1"/>
  <c r="AB2503" i="64"/>
  <c r="D2503" i="64"/>
  <c r="AS2503" i="64" s="1"/>
  <c r="J2503" i="64"/>
  <c r="Y2504" i="64" l="1"/>
  <c r="N2509" i="64"/>
  <c r="O2509" i="64"/>
  <c r="P2505" i="64"/>
  <c r="Q2505" i="64"/>
  <c r="K2503" i="64"/>
  <c r="AQ2503" i="64" l="1"/>
  <c r="AQ2504" i="64" s="1"/>
  <c r="AQ2505" i="64" s="1"/>
  <c r="AQ2506" i="64" s="1"/>
  <c r="AR2503" i="64"/>
  <c r="L2503" i="64"/>
  <c r="AJ2503" i="64"/>
  <c r="H2503" i="64"/>
  <c r="F2503" i="64"/>
  <c r="AW2503" i="64" l="1"/>
  <c r="AI2503" i="64"/>
  <c r="AH2503" i="64"/>
  <c r="I2503" i="64"/>
  <c r="AK2503" i="64" l="1"/>
  <c r="M2504" i="64" s="1"/>
  <c r="AA2504" i="64"/>
  <c r="E2503" i="64"/>
  <c r="C2504" i="64" s="1"/>
  <c r="G2504" i="64" s="1"/>
  <c r="AC2504" i="64" l="1"/>
  <c r="AB2504" i="64"/>
  <c r="D2504" i="64"/>
  <c r="J2504" i="64"/>
  <c r="AA2505" i="64"/>
  <c r="AS2504" i="64" l="1"/>
  <c r="AE2504" i="64"/>
  <c r="K2504" i="64"/>
  <c r="AR2504" i="64" s="1"/>
  <c r="AR2505" i="64" s="1"/>
  <c r="AR2506" i="64" s="1"/>
  <c r="AA2506" i="64"/>
  <c r="AA2507" i="64" l="1"/>
  <c r="T2504" i="64"/>
  <c r="AV2505" i="64" s="1"/>
  <c r="AV2506" i="64" s="1"/>
  <c r="AV2507" i="64" s="1"/>
  <c r="AV2508" i="64" s="1"/>
  <c r="AV2509" i="64" s="1"/>
  <c r="AJ2504" i="64"/>
  <c r="H2504" i="64"/>
  <c r="L2504" i="64"/>
  <c r="Y2505" i="64"/>
  <c r="M2505" i="64" s="1"/>
  <c r="F2504" i="64"/>
  <c r="I2504" i="64" l="1"/>
  <c r="AB2505" i="64"/>
  <c r="AW2504" i="64"/>
  <c r="AH2504" i="64"/>
  <c r="AI2504" i="64"/>
  <c r="AA2508" i="64"/>
  <c r="E2504" i="64" l="1"/>
  <c r="C2505" i="64" l="1"/>
  <c r="G2505" i="64" s="1"/>
  <c r="D2505" i="64"/>
  <c r="J2505" i="64"/>
  <c r="K2505" i="64" l="1"/>
  <c r="X2506" i="64" s="1"/>
  <c r="X2507" i="64" s="1"/>
  <c r="X2508" i="64" s="1"/>
  <c r="X2509" i="64" s="1"/>
  <c r="X2510" i="64" s="1"/>
  <c r="AC2505" i="64"/>
  <c r="AS2505" i="64"/>
  <c r="AE2505" i="64" l="1"/>
  <c r="Y2506" i="64"/>
  <c r="M2506" i="64" s="1"/>
  <c r="AW2505" i="64"/>
  <c r="L2505" i="64"/>
  <c r="H2505" i="64"/>
  <c r="AJ2505" i="64"/>
  <c r="F2505" i="64"/>
  <c r="AI2505" i="64" l="1"/>
  <c r="AH2505" i="64"/>
  <c r="I2505" i="64"/>
  <c r="E2505" i="64" l="1"/>
  <c r="C2506" i="64" l="1"/>
  <c r="G2506" i="64" s="1"/>
  <c r="W2506" i="64" s="1"/>
  <c r="W2507" i="64" s="1"/>
  <c r="W2508" i="64" s="1"/>
  <c r="W2509" i="64" s="1"/>
  <c r="D2506" i="64"/>
  <c r="J2506" i="64"/>
  <c r="K2506" i="64" l="1"/>
  <c r="F2506" i="64" s="1"/>
  <c r="AN2512" i="64"/>
  <c r="T2512" i="64" s="1"/>
  <c r="T2513" i="64" s="1"/>
  <c r="AC2506" i="64"/>
  <c r="AS2506" i="64"/>
  <c r="Y2507" i="64" l="1"/>
  <c r="AW2506" i="64"/>
  <c r="AB2506" i="64"/>
  <c r="AE2506" i="64"/>
  <c r="AJ2506" i="64"/>
  <c r="H2506" i="64"/>
  <c r="AR2507" i="64" s="1"/>
  <c r="L2506" i="64"/>
  <c r="M2507" i="64" l="1"/>
  <c r="AO2507" i="64"/>
  <c r="Z2510" i="64"/>
  <c r="AU2510" i="64"/>
  <c r="AT2510" i="64"/>
  <c r="AH2506" i="64"/>
  <c r="AP2507" i="64"/>
  <c r="I2506" i="64"/>
  <c r="AI2506" i="64"/>
  <c r="R2508" i="64" l="1"/>
  <c r="R2509" i="64" s="1"/>
  <c r="R2510" i="64" s="1"/>
  <c r="R2511" i="64" s="1"/>
  <c r="S2512" i="64" s="1"/>
  <c r="S2513" i="64" s="1"/>
  <c r="AB2507" i="64"/>
  <c r="E2506" i="64"/>
  <c r="C2507" i="64" s="1"/>
  <c r="G2507" i="64" s="1"/>
  <c r="R2512" i="64" l="1"/>
  <c r="J2507" i="64"/>
  <c r="K2507" i="64" s="1"/>
  <c r="AC2507" i="64"/>
  <c r="AE2507" i="64" l="1"/>
  <c r="AJ2507" i="64"/>
  <c r="L2507" i="64"/>
  <c r="D2507" i="64"/>
  <c r="AQ2507" i="64" s="1"/>
  <c r="F2507" i="64" l="1"/>
  <c r="U2508" i="64" s="1"/>
  <c r="U2509" i="64" s="1"/>
  <c r="U2510" i="64" s="1"/>
  <c r="U2511" i="64" s="1"/>
  <c r="U2512" i="64" s="1"/>
  <c r="I2507" i="64"/>
  <c r="AS2507" i="64"/>
  <c r="AI2507" i="64"/>
  <c r="AL2507" i="64" s="1"/>
  <c r="AM2507" i="64" s="1"/>
  <c r="H2507" i="64"/>
  <c r="Y2508" i="64" l="1"/>
  <c r="M2508" i="64" s="1"/>
  <c r="AW2507" i="64"/>
  <c r="AH2507" i="64"/>
  <c r="E2507" i="64"/>
  <c r="C2508" i="64" s="1"/>
  <c r="G2508" i="64" s="1"/>
  <c r="AC2508" i="64" s="1"/>
  <c r="AE2508" i="64" l="1"/>
  <c r="AF2508" i="64" s="1"/>
  <c r="AG2510" i="64" s="1"/>
  <c r="V2512" i="64"/>
  <c r="V2513" i="64" s="1"/>
  <c r="AB2508" i="64"/>
  <c r="D2508" i="64"/>
  <c r="AS2508" i="64" s="1"/>
  <c r="J2508" i="64"/>
  <c r="Y2509" i="64" l="1"/>
  <c r="N2514" i="64"/>
  <c r="O2514" i="64"/>
  <c r="P2510" i="64"/>
  <c r="Q2510" i="64"/>
  <c r="K2508" i="64"/>
  <c r="AQ2508" i="64" l="1"/>
  <c r="AQ2509" i="64" s="1"/>
  <c r="AQ2510" i="64" s="1"/>
  <c r="AQ2511" i="64" s="1"/>
  <c r="AR2508" i="64"/>
  <c r="AJ2508" i="64"/>
  <c r="L2508" i="64"/>
  <c r="H2508" i="64"/>
  <c r="F2508" i="64"/>
  <c r="AH2508" i="64" l="1"/>
  <c r="I2508" i="64"/>
  <c r="AW2508" i="64"/>
  <c r="AI2508" i="64"/>
  <c r="AK2508" i="64" l="1"/>
  <c r="M2509" i="64" s="1"/>
  <c r="E2508" i="64"/>
  <c r="C2509" i="64" s="1"/>
  <c r="G2509" i="64" s="1"/>
  <c r="AA2509" i="64"/>
  <c r="AA2510" i="64" l="1"/>
  <c r="D2509" i="64"/>
  <c r="AB2509" i="64"/>
  <c r="J2509" i="64"/>
  <c r="AC2509" i="64"/>
  <c r="AE2509" i="64" l="1"/>
  <c r="K2509" i="64"/>
  <c r="AR2509" i="64" s="1"/>
  <c r="AR2510" i="64" s="1"/>
  <c r="AR2511" i="64" s="1"/>
  <c r="AA2511" i="64"/>
  <c r="AS2509" i="64"/>
  <c r="Y2510" i="64" l="1"/>
  <c r="M2510" i="64" s="1"/>
  <c r="T2509" i="64"/>
  <c r="AV2510" i="64" s="1"/>
  <c r="AV2511" i="64" s="1"/>
  <c r="AV2512" i="64" s="1"/>
  <c r="AV2513" i="64" s="1"/>
  <c r="AV2514" i="64" s="1"/>
  <c r="L2509" i="64"/>
  <c r="H2509" i="64"/>
  <c r="AJ2509" i="64"/>
  <c r="AA2512" i="64"/>
  <c r="F2509" i="64"/>
  <c r="AI2509" i="64" l="1"/>
  <c r="AH2509" i="64"/>
  <c r="AW2509" i="64"/>
  <c r="I2509" i="64"/>
  <c r="AA2513" i="64"/>
  <c r="AB2510" i="64"/>
  <c r="E2509" i="64" l="1"/>
  <c r="C2510" i="64" l="1"/>
  <c r="G2510" i="64" s="1"/>
  <c r="D2510" i="64"/>
  <c r="J2510" i="64"/>
  <c r="K2510" i="64" l="1"/>
  <c r="X2511" i="64" s="1"/>
  <c r="X2512" i="64" s="1"/>
  <c r="X2513" i="64" s="1"/>
  <c r="X2514" i="64" s="1"/>
  <c r="X2515" i="64" s="1"/>
  <c r="AC2510" i="64"/>
  <c r="AS2510" i="64"/>
  <c r="F2510" i="64" l="1"/>
  <c r="AE2510" i="64"/>
  <c r="Y2511" i="64"/>
  <c r="M2511" i="64" s="1"/>
  <c r="AW2510" i="64"/>
  <c r="AJ2510" i="64"/>
  <c r="L2510" i="64"/>
  <c r="H2510" i="64"/>
  <c r="AH2510" i="64" l="1"/>
  <c r="I2510" i="64"/>
  <c r="AI2510" i="64"/>
  <c r="E2510" i="64" l="1"/>
  <c r="C2511" i="64" l="1"/>
  <c r="G2511" i="64" s="1"/>
  <c r="W2511" i="64" s="1"/>
  <c r="W2512" i="64" s="1"/>
  <c r="W2513" i="64" s="1"/>
  <c r="W2514" i="64" s="1"/>
  <c r="J2511" i="64"/>
  <c r="D2511" i="64"/>
  <c r="K2511" i="64" l="1"/>
  <c r="AN2517" i="64"/>
  <c r="T2517" i="64" s="1"/>
  <c r="T2518" i="64" s="1"/>
  <c r="AC2511" i="64"/>
  <c r="AS2511" i="64"/>
  <c r="Y2512" i="64" l="1"/>
  <c r="AW2511" i="64"/>
  <c r="AE2511" i="64"/>
  <c r="AB2511" i="64"/>
  <c r="H2511" i="64"/>
  <c r="AR2512" i="64" s="1"/>
  <c r="AJ2511" i="64"/>
  <c r="L2511" i="64"/>
  <c r="F2511" i="64"/>
  <c r="M2512" i="64" l="1"/>
  <c r="AO2512" i="64"/>
  <c r="I2511" i="64"/>
  <c r="AI2511" i="64"/>
  <c r="Z2515" i="64"/>
  <c r="AT2515" i="64"/>
  <c r="AU2515" i="64"/>
  <c r="AH2511" i="64"/>
  <c r="AP2512" i="64"/>
  <c r="R2513" i="64" l="1"/>
  <c r="R2514" i="64" s="1"/>
  <c r="R2515" i="64" s="1"/>
  <c r="R2516" i="64" s="1"/>
  <c r="R2517" i="64" s="1"/>
  <c r="AB2512" i="64"/>
  <c r="E2511" i="64"/>
  <c r="C2512" i="64" s="1"/>
  <c r="G2512" i="64" s="1"/>
  <c r="S2517" i="64" l="1"/>
  <c r="S2518" i="64" s="1"/>
  <c r="J2512" i="64"/>
  <c r="K2512" i="64" s="1"/>
  <c r="AC2512" i="64"/>
  <c r="AE2512" i="64" l="1"/>
  <c r="L2512" i="64"/>
  <c r="AJ2512" i="64"/>
  <c r="D2512" i="64"/>
  <c r="AQ2512" i="64" s="1"/>
  <c r="F2512" i="64" l="1"/>
  <c r="U2513" i="64" s="1"/>
  <c r="U2514" i="64" s="1"/>
  <c r="U2515" i="64" s="1"/>
  <c r="U2516" i="64" s="1"/>
  <c r="U2517" i="64" s="1"/>
  <c r="I2512" i="64"/>
  <c r="AS2512" i="64"/>
  <c r="AI2512" i="64"/>
  <c r="AL2512" i="64" s="1"/>
  <c r="AM2512" i="64" s="1"/>
  <c r="H2512" i="64"/>
  <c r="AH2512" i="64" l="1"/>
  <c r="Y2513" i="64"/>
  <c r="M2513" i="64" s="1"/>
  <c r="AW2512" i="64"/>
  <c r="E2512" i="64"/>
  <c r="C2513" i="64" s="1"/>
  <c r="G2513" i="64" s="1"/>
  <c r="AC2513" i="64" s="1"/>
  <c r="AE2513" i="64" l="1"/>
  <c r="AF2513" i="64" s="1"/>
  <c r="AG2515" i="64" s="1"/>
  <c r="D2513" i="64"/>
  <c r="AB2513" i="64"/>
  <c r="J2513" i="64"/>
  <c r="V2517" i="64"/>
  <c r="V2518" i="64" s="1"/>
  <c r="K2513" i="64" l="1"/>
  <c r="Q2515" i="64"/>
  <c r="P2515" i="64"/>
  <c r="N2519" i="64"/>
  <c r="O2519" i="64"/>
  <c r="AS2513" i="64"/>
  <c r="AQ2513" i="64" l="1"/>
  <c r="AQ2514" i="64" s="1"/>
  <c r="AQ2515" i="64" s="1"/>
  <c r="AQ2516" i="64" s="1"/>
  <c r="F2513" i="64"/>
  <c r="AR2513" i="64"/>
  <c r="Y2514" i="64"/>
  <c r="AJ2513" i="64"/>
  <c r="L2513" i="64"/>
  <c r="H2513" i="64"/>
  <c r="AH2513" i="64" l="1"/>
  <c r="AI2513" i="64"/>
  <c r="I2513" i="64"/>
  <c r="AW2513" i="64"/>
  <c r="AK2513" i="64" l="1"/>
  <c r="AA2514" i="64" s="1"/>
  <c r="AA2515" i="64" s="1"/>
  <c r="M2514" i="64"/>
  <c r="E2513" i="64"/>
  <c r="C2514" i="64" s="1"/>
  <c r="G2514" i="64" s="1"/>
  <c r="D2514" i="64" l="1"/>
  <c r="AB2514" i="64"/>
  <c r="J2514" i="64"/>
  <c r="AA2516" i="64"/>
  <c r="AC2514" i="64"/>
  <c r="AE2514" i="64" l="1"/>
  <c r="AA2517" i="64"/>
  <c r="K2514" i="64"/>
  <c r="AR2514" i="64" s="1"/>
  <c r="AR2515" i="64" s="1"/>
  <c r="AR2516" i="64" s="1"/>
  <c r="AS2514" i="64"/>
  <c r="F2514" i="64" l="1"/>
  <c r="Y2515" i="64"/>
  <c r="M2515" i="64" s="1"/>
  <c r="T2514" i="64"/>
  <c r="AV2515" i="64" s="1"/>
  <c r="AV2516" i="64" s="1"/>
  <c r="AV2517" i="64" s="1"/>
  <c r="AV2518" i="64" s="1"/>
  <c r="AV2519" i="64" s="1"/>
  <c r="H2514" i="64"/>
  <c r="AJ2514" i="64"/>
  <c r="L2514" i="64"/>
  <c r="AA2518" i="64"/>
  <c r="AH2514" i="64" l="1"/>
  <c r="AI2514" i="64"/>
  <c r="AW2514" i="64"/>
  <c r="I2514" i="64"/>
  <c r="AB2515" i="64"/>
  <c r="E2514" i="64" l="1"/>
  <c r="C2515" i="64" l="1"/>
  <c r="G2515" i="64" s="1"/>
  <c r="D2515" i="64"/>
  <c r="J2515" i="64"/>
  <c r="K2515" i="64" l="1"/>
  <c r="X2516" i="64" s="1"/>
  <c r="X2517" i="64" s="1"/>
  <c r="X2518" i="64" s="1"/>
  <c r="X2519" i="64" s="1"/>
  <c r="X2520" i="64" s="1"/>
  <c r="AC2515" i="64"/>
  <c r="AS2515" i="64"/>
  <c r="F2515" i="64" l="1"/>
  <c r="AE2515" i="64"/>
  <c r="Y2516" i="64"/>
  <c r="M2516" i="64" s="1"/>
  <c r="AW2515" i="64"/>
  <c r="H2515" i="64"/>
  <c r="L2515" i="64"/>
  <c r="AJ2515" i="64"/>
  <c r="AI2515" i="64" l="1"/>
  <c r="I2515" i="64"/>
  <c r="AH2515" i="64"/>
  <c r="E2515" i="64" l="1"/>
  <c r="C2516" i="64" l="1"/>
  <c r="G2516" i="64" s="1"/>
  <c r="W2516" i="64" s="1"/>
  <c r="W2517" i="64" s="1"/>
  <c r="W2518" i="64" s="1"/>
  <c r="W2519" i="64" s="1"/>
  <c r="D2516" i="64"/>
  <c r="J2516" i="64"/>
  <c r="K2516" i="64" l="1"/>
  <c r="F2516" i="64" s="1"/>
  <c r="AN2522" i="64"/>
  <c r="T2522" i="64" s="1"/>
  <c r="T2523" i="64" s="1"/>
  <c r="AC2516" i="64"/>
  <c r="AS2516" i="64"/>
  <c r="Y2517" i="64" l="1"/>
  <c r="AW2516" i="64"/>
  <c r="AB2516" i="64"/>
  <c r="AE2516" i="64"/>
  <c r="AJ2516" i="64"/>
  <c r="H2516" i="64"/>
  <c r="AR2517" i="64" s="1"/>
  <c r="L2516" i="64"/>
  <c r="M2517" i="64" l="1"/>
  <c r="AO2517" i="64"/>
  <c r="I2516" i="64"/>
  <c r="Z2520" i="64"/>
  <c r="AT2520" i="64"/>
  <c r="AU2520" i="64"/>
  <c r="AP2517" i="64"/>
  <c r="AH2516" i="64"/>
  <c r="AI2516" i="64"/>
  <c r="R2518" i="64" l="1"/>
  <c r="R2519" i="64" s="1"/>
  <c r="R2520" i="64" s="1"/>
  <c r="R2521" i="64" s="1"/>
  <c r="S2522" i="64" s="1"/>
  <c r="S2523" i="64" s="1"/>
  <c r="AB2517" i="64"/>
  <c r="E2516" i="64"/>
  <c r="C2517" i="64" s="1"/>
  <c r="G2517" i="64" s="1"/>
  <c r="R2522" i="64" l="1"/>
  <c r="AC2517" i="64"/>
  <c r="J2517" i="64"/>
  <c r="K2517" i="64" l="1"/>
  <c r="AE2517" i="64"/>
  <c r="L2517" i="64" l="1"/>
  <c r="AJ2517" i="64"/>
  <c r="D2517" i="64"/>
  <c r="AQ2517" i="64" s="1"/>
  <c r="H2517" i="64" l="1"/>
  <c r="AH2517" i="64" s="1"/>
  <c r="AI2517" i="64"/>
  <c r="AL2517" i="64" s="1"/>
  <c r="AM2517" i="64" s="1"/>
  <c r="F2517" i="64"/>
  <c r="U2518" i="64" s="1"/>
  <c r="U2519" i="64" s="1"/>
  <c r="U2520" i="64" s="1"/>
  <c r="U2521" i="64" s="1"/>
  <c r="U2522" i="64" s="1"/>
  <c r="I2517" i="64"/>
  <c r="AS2517" i="64"/>
  <c r="Y2518" i="64" l="1"/>
  <c r="M2518" i="64" s="1"/>
  <c r="AW2517" i="64"/>
  <c r="E2517" i="64"/>
  <c r="C2518" i="64" s="1"/>
  <c r="G2518" i="64" s="1"/>
  <c r="AC2518" i="64" s="1"/>
  <c r="V2522" i="64" l="1"/>
  <c r="V2523" i="64" s="1"/>
  <c r="AE2518" i="64"/>
  <c r="AF2518" i="64" s="1"/>
  <c r="AG2520" i="64" s="1"/>
  <c r="D2518" i="64"/>
  <c r="AS2518" i="64" s="1"/>
  <c r="AB2518" i="64"/>
  <c r="J2518" i="64"/>
  <c r="Y2519" i="64" l="1"/>
  <c r="Q2520" i="64"/>
  <c r="P2520" i="64"/>
  <c r="K2518" i="64"/>
  <c r="N2524" i="64"/>
  <c r="O2524" i="64"/>
  <c r="AQ2518" i="64" l="1"/>
  <c r="AQ2519" i="64" s="1"/>
  <c r="AQ2520" i="64" s="1"/>
  <c r="AQ2521" i="64" s="1"/>
  <c r="AR2518" i="64"/>
  <c r="L2518" i="64"/>
  <c r="AJ2518" i="64"/>
  <c r="H2518" i="64"/>
  <c r="F2518" i="64"/>
  <c r="AH2518" i="64" l="1"/>
  <c r="AI2518" i="64"/>
  <c r="I2518" i="64"/>
  <c r="AW2518" i="64"/>
  <c r="AK2518" i="64" l="1"/>
  <c r="M2519" i="64" s="1"/>
  <c r="AA2519" i="64"/>
  <c r="E2518" i="64"/>
  <c r="C2519" i="64" s="1"/>
  <c r="G2519" i="64" s="1"/>
  <c r="AC2519" i="64" l="1"/>
  <c r="AB2519" i="64"/>
  <c r="D2519" i="64"/>
  <c r="J2519" i="64"/>
  <c r="AA2520" i="64"/>
  <c r="AS2519" i="64" l="1"/>
  <c r="AE2519" i="64"/>
  <c r="K2519" i="64"/>
  <c r="AR2519" i="64" s="1"/>
  <c r="AR2520" i="64" s="1"/>
  <c r="AR2521" i="64" s="1"/>
  <c r="AA2521" i="64"/>
  <c r="AA2522" i="64" l="1"/>
  <c r="T2519" i="64"/>
  <c r="AV2520" i="64" s="1"/>
  <c r="AV2521" i="64" s="1"/>
  <c r="AV2522" i="64" s="1"/>
  <c r="AV2523" i="64" s="1"/>
  <c r="AV2524" i="64" s="1"/>
  <c r="AJ2519" i="64"/>
  <c r="L2519" i="64"/>
  <c r="H2519" i="64"/>
  <c r="Y2520" i="64"/>
  <c r="M2520" i="64" s="1"/>
  <c r="F2519" i="64"/>
  <c r="AH2519" i="64" l="1"/>
  <c r="AB2520" i="64"/>
  <c r="AW2519" i="64"/>
  <c r="I2519" i="64"/>
  <c r="AI2519" i="64"/>
  <c r="AA2523" i="64"/>
  <c r="E2519" i="64" l="1"/>
  <c r="C2520" i="64" l="1"/>
  <c r="G2520" i="64" s="1"/>
  <c r="J2520" i="64"/>
  <c r="D2520" i="64"/>
  <c r="K2520" i="64" l="1"/>
  <c r="X2521" i="64" s="1"/>
  <c r="X2522" i="64" s="1"/>
  <c r="X2523" i="64" s="1"/>
  <c r="X2524" i="64" s="1"/>
  <c r="X2525" i="64" s="1"/>
  <c r="AC2520" i="64"/>
  <c r="AS2520" i="64"/>
  <c r="AE2520" i="64" l="1"/>
  <c r="Y2521" i="64"/>
  <c r="M2521" i="64" s="1"/>
  <c r="AW2520" i="64"/>
  <c r="L2520" i="64"/>
  <c r="H2520" i="64"/>
  <c r="AJ2520" i="64"/>
  <c r="F2520" i="64"/>
  <c r="AH2520" i="64" l="1"/>
  <c r="AI2520" i="64"/>
  <c r="I2520" i="64"/>
  <c r="E2520" i="64" l="1"/>
  <c r="C2521" i="64" l="1"/>
  <c r="G2521" i="64" s="1"/>
  <c r="W2521" i="64" s="1"/>
  <c r="W2522" i="64" s="1"/>
  <c r="W2523" i="64" s="1"/>
  <c r="W2524" i="64" s="1"/>
  <c r="D2521" i="64"/>
  <c r="J2521" i="64"/>
  <c r="K2521" i="64" l="1"/>
  <c r="F2521" i="64" s="1"/>
  <c r="AN2527" i="64"/>
  <c r="T2527" i="64" s="1"/>
  <c r="T2528" i="64" s="1"/>
  <c r="AC2521" i="64"/>
  <c r="AS2521" i="64"/>
  <c r="Y2522" i="64" l="1"/>
  <c r="AW2521" i="64"/>
  <c r="AB2521" i="64"/>
  <c r="AE2521" i="64"/>
  <c r="L2521" i="64"/>
  <c r="H2521" i="64"/>
  <c r="AR2522" i="64" s="1"/>
  <c r="AJ2521" i="64"/>
  <c r="M2522" i="64" l="1"/>
  <c r="AO2522" i="64"/>
  <c r="AI2521" i="64"/>
  <c r="AT2525" i="64"/>
  <c r="Z2525" i="64"/>
  <c r="AU2525" i="64"/>
  <c r="AH2521" i="64"/>
  <c r="AP2522" i="64"/>
  <c r="I2521" i="64"/>
  <c r="R2523" i="64" l="1"/>
  <c r="R2524" i="64" s="1"/>
  <c r="R2525" i="64" s="1"/>
  <c r="R2526" i="64" s="1"/>
  <c r="S2527" i="64" s="1"/>
  <c r="S2528" i="64" s="1"/>
  <c r="AB2522" i="64"/>
  <c r="E2521" i="64"/>
  <c r="C2522" i="64" s="1"/>
  <c r="G2522" i="64" s="1"/>
  <c r="R2527" i="64" l="1"/>
  <c r="AC2522" i="64"/>
  <c r="J2522" i="64"/>
  <c r="K2522" i="64" l="1"/>
  <c r="AE2522" i="64"/>
  <c r="AJ2522" i="64" l="1"/>
  <c r="L2522" i="64"/>
  <c r="D2522" i="64"/>
  <c r="AQ2522" i="64" s="1"/>
  <c r="F2522" i="64" l="1"/>
  <c r="U2523" i="64" s="1"/>
  <c r="U2524" i="64" s="1"/>
  <c r="U2525" i="64" s="1"/>
  <c r="U2526" i="64" s="1"/>
  <c r="U2527" i="64" s="1"/>
  <c r="I2522" i="64"/>
  <c r="AS2522" i="64"/>
  <c r="H2522" i="64"/>
  <c r="AI2522" i="64"/>
  <c r="AL2522" i="64" s="1"/>
  <c r="AM2522" i="64" s="1"/>
  <c r="Y2523" i="64" l="1"/>
  <c r="M2523" i="64" s="1"/>
  <c r="AW2522" i="64"/>
  <c r="AH2522" i="64"/>
  <c r="E2522" i="64"/>
  <c r="C2523" i="64" s="1"/>
  <c r="G2523" i="64" s="1"/>
  <c r="AC2523" i="64" s="1"/>
  <c r="AE2523" i="64" l="1"/>
  <c r="AF2523" i="64" s="1"/>
  <c r="AG2525" i="64" s="1"/>
  <c r="V2527" i="64"/>
  <c r="V2528" i="64" s="1"/>
  <c r="D2523" i="64"/>
  <c r="AB2523" i="64"/>
  <c r="J2523" i="64"/>
  <c r="N2529" i="64" l="1"/>
  <c r="O2529" i="64"/>
  <c r="AS2523" i="64"/>
  <c r="P2525" i="64"/>
  <c r="Q2525" i="64"/>
  <c r="K2523" i="64"/>
  <c r="AQ2523" i="64" l="1"/>
  <c r="AQ2524" i="64" s="1"/>
  <c r="AQ2525" i="64" s="1"/>
  <c r="AQ2526" i="64" s="1"/>
  <c r="AR2523" i="64"/>
  <c r="AJ2523" i="64"/>
  <c r="L2523" i="64"/>
  <c r="H2523" i="64"/>
  <c r="F2523" i="64"/>
  <c r="Y2524" i="64"/>
  <c r="AH2523" i="64" l="1"/>
  <c r="AW2523" i="64"/>
  <c r="I2523" i="64"/>
  <c r="AI2523" i="64"/>
  <c r="AK2523" i="64" l="1"/>
  <c r="AA2524" i="64" s="1"/>
  <c r="AA2525" i="64" s="1"/>
  <c r="E2523" i="64"/>
  <c r="C2524" i="64" s="1"/>
  <c r="G2524" i="64" s="1"/>
  <c r="M2524" i="64" l="1"/>
  <c r="AB2524" i="64" s="1"/>
  <c r="AA2526" i="64"/>
  <c r="AC2524" i="64"/>
  <c r="J2524" i="64" l="1"/>
  <c r="D2524" i="64"/>
  <c r="AE2524" i="64"/>
  <c r="AA2527" i="64"/>
  <c r="K2524" i="64"/>
  <c r="AR2524" i="64" s="1"/>
  <c r="AR2525" i="64" s="1"/>
  <c r="AR2526" i="64" s="1"/>
  <c r="AS2524" i="64"/>
  <c r="Y2525" i="64" l="1"/>
  <c r="M2525" i="64" s="1"/>
  <c r="AA2528" i="64"/>
  <c r="T2524" i="64"/>
  <c r="AV2525" i="64" s="1"/>
  <c r="AV2526" i="64" s="1"/>
  <c r="AV2527" i="64" s="1"/>
  <c r="AV2528" i="64" s="1"/>
  <c r="AV2529" i="64" s="1"/>
  <c r="H2524" i="64"/>
  <c r="AJ2524" i="64"/>
  <c r="L2524" i="64"/>
  <c r="F2524" i="64"/>
  <c r="AI2524" i="64" l="1"/>
  <c r="AW2524" i="64"/>
  <c r="AH2524" i="64"/>
  <c r="I2524" i="64"/>
  <c r="AB2525" i="64"/>
  <c r="E2524" i="64" l="1"/>
  <c r="C2525" i="64" l="1"/>
  <c r="G2525" i="64" s="1"/>
  <c r="D2525" i="64"/>
  <c r="J2525" i="64"/>
  <c r="AC2525" i="64" l="1"/>
  <c r="AS2525" i="64"/>
  <c r="K2525" i="64"/>
  <c r="X2526" i="64" s="1"/>
  <c r="X2527" i="64" s="1"/>
  <c r="X2528" i="64" s="1"/>
  <c r="X2529" i="64" s="1"/>
  <c r="X2530" i="64" s="1"/>
  <c r="Y2526" i="64" l="1"/>
  <c r="M2526" i="64" s="1"/>
  <c r="AW2525" i="64"/>
  <c r="AJ2525" i="64"/>
  <c r="L2525" i="64"/>
  <c r="H2525" i="64"/>
  <c r="AE2525" i="64"/>
  <c r="F2525" i="64"/>
  <c r="AH2525" i="64" l="1"/>
  <c r="I2525" i="64"/>
  <c r="AI2525" i="64"/>
  <c r="E2525" i="64" l="1"/>
  <c r="C2526" i="64" l="1"/>
  <c r="G2526" i="64" s="1"/>
  <c r="W2526" i="64" s="1"/>
  <c r="W2527" i="64" s="1"/>
  <c r="W2528" i="64" s="1"/>
  <c r="W2529" i="64" s="1"/>
  <c r="D2526" i="64"/>
  <c r="J2526" i="64"/>
  <c r="K2526" i="64" l="1"/>
  <c r="F2526" i="64" s="1"/>
  <c r="AN2532" i="64"/>
  <c r="T2532" i="64" s="1"/>
  <c r="T2533" i="64" s="1"/>
  <c r="AS2526" i="64"/>
  <c r="AC2526" i="64"/>
  <c r="AB2526" i="64" l="1"/>
  <c r="AE2526" i="64"/>
  <c r="Y2527" i="64"/>
  <c r="AW2526" i="64"/>
  <c r="H2526" i="64"/>
  <c r="AR2527" i="64" s="1"/>
  <c r="AJ2526" i="64"/>
  <c r="L2526" i="64"/>
  <c r="M2527" i="64" l="1"/>
  <c r="AO2527" i="64"/>
  <c r="I2526" i="64"/>
  <c r="AI2526" i="64"/>
  <c r="AP2527" i="64"/>
  <c r="AH2526" i="64"/>
  <c r="Z2530" i="64"/>
  <c r="AU2530" i="64"/>
  <c r="AT2530" i="64"/>
  <c r="AB2527" i="64" l="1"/>
  <c r="R2528" i="64"/>
  <c r="R2529" i="64" s="1"/>
  <c r="R2530" i="64" s="1"/>
  <c r="R2531" i="64" s="1"/>
  <c r="R2532" i="64" s="1"/>
  <c r="E2526" i="64"/>
  <c r="S2532" i="64" l="1"/>
  <c r="S2533" i="64" s="1"/>
  <c r="C2527" i="64"/>
  <c r="G2527" i="64" s="1"/>
  <c r="J2527" i="64"/>
  <c r="K2527" i="64" l="1"/>
  <c r="AC2527" i="64"/>
  <c r="AE2527" i="64" l="1"/>
  <c r="L2527" i="64"/>
  <c r="AJ2527" i="64"/>
  <c r="D2527" i="64"/>
  <c r="AQ2527" i="64" s="1"/>
  <c r="F2527" i="64" l="1"/>
  <c r="U2528" i="64" s="1"/>
  <c r="U2529" i="64" s="1"/>
  <c r="U2530" i="64" s="1"/>
  <c r="U2531" i="64" s="1"/>
  <c r="U2532" i="64" s="1"/>
  <c r="AS2527" i="64"/>
  <c r="I2527" i="64"/>
  <c r="AI2527" i="64"/>
  <c r="AL2527" i="64" s="1"/>
  <c r="AM2527" i="64" s="1"/>
  <c r="H2527" i="64"/>
  <c r="E2527" i="64" l="1"/>
  <c r="C2528" i="64" s="1"/>
  <c r="G2528" i="64" s="1"/>
  <c r="AC2528" i="64" s="1"/>
  <c r="AH2527" i="64"/>
  <c r="Y2528" i="64"/>
  <c r="M2528" i="64" s="1"/>
  <c r="AW2527" i="64"/>
  <c r="AB2528" i="64" l="1"/>
  <c r="D2528" i="64"/>
  <c r="J2528" i="64"/>
  <c r="V2532" i="64"/>
  <c r="V2533" i="64" s="1"/>
  <c r="AE2528" i="64"/>
  <c r="AF2528" i="64" s="1"/>
  <c r="AG2530" i="64" s="1"/>
  <c r="P2530" i="64" l="1"/>
  <c r="Q2530" i="64"/>
  <c r="N2534" i="64"/>
  <c r="O2534" i="64"/>
  <c r="AS2528" i="64"/>
  <c r="K2528" i="64"/>
  <c r="AR2528" i="64" l="1"/>
  <c r="AQ2528" i="64"/>
  <c r="AQ2529" i="64" s="1"/>
  <c r="AQ2530" i="64" s="1"/>
  <c r="AQ2531" i="64" s="1"/>
  <c r="F2528" i="64"/>
  <c r="Y2529" i="64"/>
  <c r="AJ2528" i="64"/>
  <c r="L2528" i="64"/>
  <c r="H2528" i="64"/>
  <c r="AW2528" i="64" l="1"/>
  <c r="I2528" i="64"/>
  <c r="AI2528" i="64"/>
  <c r="AH2528" i="64"/>
  <c r="AK2528" i="64" l="1"/>
  <c r="AA2529" i="64" s="1"/>
  <c r="AA2530" i="64" s="1"/>
  <c r="M2529" i="64"/>
  <c r="E2528" i="64"/>
  <c r="C2529" i="64" s="1"/>
  <c r="G2529" i="64" s="1"/>
  <c r="AB2529" i="64" l="1"/>
  <c r="D2529" i="64"/>
  <c r="J2529" i="64"/>
  <c r="AA2531" i="64"/>
  <c r="AC2529" i="64"/>
  <c r="AE2529" i="64" l="1"/>
  <c r="K2529" i="64"/>
  <c r="AR2529" i="64" s="1"/>
  <c r="AR2530" i="64" s="1"/>
  <c r="AR2531" i="64" s="1"/>
  <c r="AA2532" i="64"/>
  <c r="AS2529" i="64"/>
  <c r="AA2533" i="64" l="1"/>
  <c r="T2529" i="64"/>
  <c r="AV2530" i="64" s="1"/>
  <c r="AV2531" i="64" s="1"/>
  <c r="AV2532" i="64" s="1"/>
  <c r="AV2533" i="64" s="1"/>
  <c r="AV2534" i="64" s="1"/>
  <c r="H2529" i="64"/>
  <c r="L2529" i="64"/>
  <c r="AJ2529" i="64"/>
  <c r="Y2530" i="64"/>
  <c r="M2530" i="64" s="1"/>
  <c r="F2529" i="64"/>
  <c r="AI2529" i="64" l="1"/>
  <c r="I2529" i="64"/>
  <c r="AH2529" i="64"/>
  <c r="AB2530" i="64"/>
  <c r="AW2529" i="64"/>
  <c r="E2529" i="64" l="1"/>
  <c r="C2530" i="64" l="1"/>
  <c r="G2530" i="64" s="1"/>
  <c r="D2530" i="64"/>
  <c r="J2530" i="64"/>
  <c r="K2530" i="64" l="1"/>
  <c r="X2531" i="64" s="1"/>
  <c r="X2532" i="64" s="1"/>
  <c r="X2533" i="64" s="1"/>
  <c r="X2534" i="64" s="1"/>
  <c r="X2535" i="64" s="1"/>
  <c r="AC2530" i="64"/>
  <c r="AS2530" i="64"/>
  <c r="Y2531" i="64" l="1"/>
  <c r="M2531" i="64" s="1"/>
  <c r="AW2530" i="64"/>
  <c r="AJ2530" i="64"/>
  <c r="L2530" i="64"/>
  <c r="H2530" i="64"/>
  <c r="AE2530" i="64"/>
  <c r="F2530" i="64"/>
  <c r="AH2530" i="64" l="1"/>
  <c r="I2530" i="64"/>
  <c r="AI2530" i="64"/>
  <c r="E2530" i="64" l="1"/>
  <c r="C2531" i="64" l="1"/>
  <c r="G2531" i="64" s="1"/>
  <c r="W2531" i="64" s="1"/>
  <c r="W2532" i="64" s="1"/>
  <c r="W2533" i="64" s="1"/>
  <c r="W2534" i="64" s="1"/>
  <c r="D2531" i="64"/>
  <c r="J2531" i="64"/>
  <c r="K2531" i="64" l="1"/>
  <c r="F2531" i="64" s="1"/>
  <c r="AN2537" i="64"/>
  <c r="T2537" i="64" s="1"/>
  <c r="T2538" i="64" s="1"/>
  <c r="AS2531" i="64"/>
  <c r="AC2531" i="64"/>
  <c r="AE2531" i="64" l="1"/>
  <c r="Y2532" i="64"/>
  <c r="AW2531" i="64"/>
  <c r="AB2531" i="64"/>
  <c r="AJ2531" i="64"/>
  <c r="H2531" i="64"/>
  <c r="AR2532" i="64" s="1"/>
  <c r="L2531" i="64"/>
  <c r="M2532" i="64" l="1"/>
  <c r="AO2532" i="64"/>
  <c r="AP2532" i="64"/>
  <c r="AH2531" i="64"/>
  <c r="AI2531" i="64"/>
  <c r="AU2535" i="64"/>
  <c r="AT2535" i="64"/>
  <c r="Z2535" i="64"/>
  <c r="I2531" i="64"/>
  <c r="AB2532" i="64" l="1"/>
  <c r="R2533" i="64"/>
  <c r="R2534" i="64" s="1"/>
  <c r="R2535" i="64" s="1"/>
  <c r="R2536" i="64" s="1"/>
  <c r="S2537" i="64" s="1"/>
  <c r="S2538" i="64" s="1"/>
  <c r="E2531" i="64"/>
  <c r="R2537" i="64" l="1"/>
  <c r="C2532" i="64"/>
  <c r="G2532" i="64" s="1"/>
  <c r="J2532" i="64"/>
  <c r="K2532" i="64" l="1"/>
  <c r="AC2532" i="64"/>
  <c r="AE2532" i="64" l="1"/>
  <c r="AJ2532" i="64"/>
  <c r="L2532" i="64"/>
  <c r="D2532" i="64"/>
  <c r="AQ2532" i="64" s="1"/>
  <c r="F2532" i="64" l="1"/>
  <c r="U2533" i="64" s="1"/>
  <c r="U2534" i="64" s="1"/>
  <c r="U2535" i="64" s="1"/>
  <c r="U2536" i="64" s="1"/>
  <c r="U2537" i="64" s="1"/>
  <c r="AS2532" i="64"/>
  <c r="I2532" i="64"/>
  <c r="H2532" i="64"/>
  <c r="AI2532" i="64"/>
  <c r="AL2532" i="64" s="1"/>
  <c r="AM2532" i="64" s="1"/>
  <c r="E2532" i="64" l="1"/>
  <c r="C2533" i="64" s="1"/>
  <c r="G2533" i="64" s="1"/>
  <c r="AC2533" i="64" s="1"/>
  <c r="AH2532" i="64"/>
  <c r="Y2533" i="64"/>
  <c r="M2533" i="64" s="1"/>
  <c r="AW2532" i="64"/>
  <c r="AB2533" i="64" l="1"/>
  <c r="D2533" i="64"/>
  <c r="J2533" i="64"/>
  <c r="V2537" i="64"/>
  <c r="V2538" i="64" s="1"/>
  <c r="AE2533" i="64"/>
  <c r="AF2533" i="64" s="1"/>
  <c r="AG2535" i="64" s="1"/>
  <c r="P2535" i="64" l="1"/>
  <c r="Q2535" i="64"/>
  <c r="N2539" i="64"/>
  <c r="O2539" i="64"/>
  <c r="AS2533" i="64"/>
  <c r="K2533" i="64"/>
  <c r="AR2533" i="64" l="1"/>
  <c r="AQ2533" i="64"/>
  <c r="AQ2534" i="64" s="1"/>
  <c r="AQ2535" i="64" s="1"/>
  <c r="AQ2536" i="64" s="1"/>
  <c r="F2533" i="64"/>
  <c r="Y2534" i="64"/>
  <c r="AJ2533" i="64"/>
  <c r="L2533" i="64"/>
  <c r="H2533" i="64"/>
  <c r="AI2533" i="64" l="1"/>
  <c r="AW2533" i="64"/>
  <c r="I2533" i="64"/>
  <c r="AH2533" i="64"/>
  <c r="AK2533" i="64" l="1"/>
  <c r="AA2534" i="64" s="1"/>
  <c r="AA2535" i="64" s="1"/>
  <c r="M2534" i="64"/>
  <c r="E2533" i="64"/>
  <c r="C2534" i="64" s="1"/>
  <c r="G2534" i="64" s="1"/>
  <c r="AB2534" i="64" l="1"/>
  <c r="J2534" i="64"/>
  <c r="K2534" i="64" s="1"/>
  <c r="AR2534" i="64" s="1"/>
  <c r="AR2535" i="64" s="1"/>
  <c r="AR2536" i="64" s="1"/>
  <c r="D2534" i="64"/>
  <c r="AS2534" i="64" s="1"/>
  <c r="AA2536" i="64"/>
  <c r="AC2534" i="64"/>
  <c r="F2534" i="64" l="1"/>
  <c r="Y2535" i="64"/>
  <c r="M2535" i="64" s="1"/>
  <c r="AA2537" i="64"/>
  <c r="AE2534" i="64"/>
  <c r="T2534" i="64"/>
  <c r="AV2535" i="64" s="1"/>
  <c r="AV2536" i="64" s="1"/>
  <c r="AV2537" i="64" s="1"/>
  <c r="AV2538" i="64" s="1"/>
  <c r="AV2539" i="64" s="1"/>
  <c r="AJ2534" i="64"/>
  <c r="H2534" i="64"/>
  <c r="L2534" i="64"/>
  <c r="AI2534" i="64" l="1"/>
  <c r="AA2538" i="64"/>
  <c r="I2534" i="64"/>
  <c r="AW2534" i="64"/>
  <c r="AH2534" i="64"/>
  <c r="AB2535" i="64"/>
  <c r="E2534" i="64" l="1"/>
  <c r="C2535" i="64" l="1"/>
  <c r="G2535" i="64" s="1"/>
  <c r="J2535" i="64"/>
  <c r="D2535" i="64"/>
  <c r="K2535" i="64" l="1"/>
  <c r="X2536" i="64" s="1"/>
  <c r="X2537" i="64" s="1"/>
  <c r="X2538" i="64" s="1"/>
  <c r="X2539" i="64" s="1"/>
  <c r="X2540" i="64" s="1"/>
  <c r="AS2535" i="64"/>
  <c r="AC2535" i="64"/>
  <c r="Y2536" i="64" l="1"/>
  <c r="M2536" i="64" s="1"/>
  <c r="AW2535" i="64"/>
  <c r="AE2535" i="64"/>
  <c r="AJ2535" i="64"/>
  <c r="H2535" i="64"/>
  <c r="L2535" i="64"/>
  <c r="F2535" i="64"/>
  <c r="AI2535" i="64" l="1"/>
  <c r="AH2535" i="64"/>
  <c r="I2535" i="64"/>
  <c r="E2535" i="64" l="1"/>
  <c r="C2536" i="64" l="1"/>
  <c r="G2536" i="64" s="1"/>
  <c r="W2536" i="64" s="1"/>
  <c r="W2537" i="64" s="1"/>
  <c r="W2538" i="64" s="1"/>
  <c r="W2539" i="64" s="1"/>
  <c r="D2536" i="64"/>
  <c r="J2536" i="64"/>
  <c r="K2536" i="64" l="1"/>
  <c r="AN2542" i="64"/>
  <c r="T2542" i="64" s="1"/>
  <c r="T2543" i="64" s="1"/>
  <c r="AS2536" i="64"/>
  <c r="AC2536" i="64"/>
  <c r="AE2536" i="64" l="1"/>
  <c r="Y2537" i="64"/>
  <c r="AW2536" i="64"/>
  <c r="AJ2536" i="64"/>
  <c r="L2536" i="64"/>
  <c r="H2536" i="64"/>
  <c r="AR2537" i="64" s="1"/>
  <c r="AB2536" i="64"/>
  <c r="F2536" i="64"/>
  <c r="M2537" i="64" l="1"/>
  <c r="AO2537" i="64"/>
  <c r="AI2536" i="64"/>
  <c r="Z2540" i="64"/>
  <c r="AU2540" i="64"/>
  <c r="AT2540" i="64"/>
  <c r="AH2536" i="64"/>
  <c r="AP2537" i="64"/>
  <c r="I2536" i="64"/>
  <c r="R2538" i="64" l="1"/>
  <c r="R2539" i="64" s="1"/>
  <c r="R2540" i="64" s="1"/>
  <c r="R2541" i="64" s="1"/>
  <c r="S2542" i="64" s="1"/>
  <c r="S2543" i="64" s="1"/>
  <c r="AB2537" i="64"/>
  <c r="E2536" i="64"/>
  <c r="R2542" i="64" l="1"/>
  <c r="C2537" i="64"/>
  <c r="G2537" i="64" s="1"/>
  <c r="J2537" i="64"/>
  <c r="AC2537" i="64" l="1"/>
  <c r="K2537" i="64"/>
  <c r="AJ2537" i="64" l="1"/>
  <c r="L2537" i="64"/>
  <c r="D2537" i="64"/>
  <c r="AQ2537" i="64" s="1"/>
  <c r="AE2537" i="64"/>
  <c r="F2537" i="64" l="1"/>
  <c r="U2538" i="64" s="1"/>
  <c r="U2539" i="64" s="1"/>
  <c r="U2540" i="64" s="1"/>
  <c r="U2541" i="64" s="1"/>
  <c r="U2542" i="64" s="1"/>
  <c r="I2537" i="64"/>
  <c r="AS2537" i="64"/>
  <c r="H2537" i="64"/>
  <c r="AI2537" i="64"/>
  <c r="AL2537" i="64" s="1"/>
  <c r="AM2537" i="64" s="1"/>
  <c r="AH2537" i="64" l="1"/>
  <c r="Y2538" i="64"/>
  <c r="M2538" i="64" s="1"/>
  <c r="AW2537" i="64"/>
  <c r="E2537" i="64"/>
  <c r="C2538" i="64" s="1"/>
  <c r="G2538" i="64" s="1"/>
  <c r="AC2538" i="64" s="1"/>
  <c r="AE2538" i="64" l="1"/>
  <c r="AF2538" i="64" s="1"/>
  <c r="AG2540" i="64" s="1"/>
  <c r="V2542" i="64"/>
  <c r="V2543" i="64" s="1"/>
  <c r="AB2538" i="64"/>
  <c r="D2538" i="64"/>
  <c r="J2538" i="64"/>
  <c r="N2544" i="64" l="1"/>
  <c r="O2544" i="64"/>
  <c r="AS2538" i="64"/>
  <c r="K2538" i="64"/>
  <c r="Q2540" i="64"/>
  <c r="P2540" i="64"/>
  <c r="AQ2538" i="64" l="1"/>
  <c r="AQ2539" i="64" s="1"/>
  <c r="AQ2540" i="64" s="1"/>
  <c r="AQ2541" i="64" s="1"/>
  <c r="AR2538" i="64"/>
  <c r="L2538" i="64"/>
  <c r="AJ2538" i="64"/>
  <c r="H2538" i="64"/>
  <c r="Y2539" i="64"/>
  <c r="F2538" i="64"/>
  <c r="AH2538" i="64" l="1"/>
  <c r="AW2538" i="64"/>
  <c r="AI2538" i="64"/>
  <c r="I2538" i="64"/>
  <c r="AK2538" i="64" l="1"/>
  <c r="AA2539" i="64" s="1"/>
  <c r="AA2540" i="64" s="1"/>
  <c r="E2538" i="64"/>
  <c r="C2539" i="64" s="1"/>
  <c r="G2539" i="64" s="1"/>
  <c r="M2539" i="64" l="1"/>
  <c r="D2539" i="64" s="1"/>
  <c r="AC2539" i="64"/>
  <c r="AA2541" i="64"/>
  <c r="J2539" i="64" l="1"/>
  <c r="K2539" i="64" s="1"/>
  <c r="AR2539" i="64" s="1"/>
  <c r="AR2540" i="64" s="1"/>
  <c r="AR2541" i="64" s="1"/>
  <c r="AB2539" i="64"/>
  <c r="AA2542" i="64"/>
  <c r="AS2539" i="64"/>
  <c r="AE2539" i="64"/>
  <c r="T2539" i="64" l="1"/>
  <c r="AV2540" i="64" s="1"/>
  <c r="AV2541" i="64" s="1"/>
  <c r="AV2542" i="64" s="1"/>
  <c r="AV2543" i="64" s="1"/>
  <c r="AV2544" i="64" s="1"/>
  <c r="L2539" i="64"/>
  <c r="H2539" i="64"/>
  <c r="AJ2539" i="64"/>
  <c r="Y2540" i="64"/>
  <c r="M2540" i="64" s="1"/>
  <c r="AA2543" i="64"/>
  <c r="F2539" i="64"/>
  <c r="AB2540" i="64" l="1"/>
  <c r="AI2539" i="64"/>
  <c r="AH2539" i="64"/>
  <c r="I2539" i="64"/>
  <c r="AW2539" i="64"/>
  <c r="E2539" i="64" l="1"/>
  <c r="C2540" i="64" l="1"/>
  <c r="G2540" i="64" s="1"/>
  <c r="D2540" i="64"/>
  <c r="J2540" i="64"/>
  <c r="K2540" i="64" l="1"/>
  <c r="AC2540" i="64"/>
  <c r="AS2540" i="64"/>
  <c r="F2540" i="64" l="1"/>
  <c r="X2541" i="64"/>
  <c r="X2542" i="64" s="1"/>
  <c r="X2543" i="64" s="1"/>
  <c r="X2544" i="64" s="1"/>
  <c r="X2545" i="64" s="1"/>
  <c r="AE2540" i="64"/>
  <c r="Y2541" i="64"/>
  <c r="M2541" i="64" s="1"/>
  <c r="AW2540" i="64"/>
  <c r="L2540" i="64"/>
  <c r="AJ2540" i="64"/>
  <c r="H2540" i="64"/>
  <c r="AH2540" i="64" l="1"/>
  <c r="AI2540" i="64"/>
  <c r="I2540" i="64"/>
  <c r="E2540" i="64" l="1"/>
  <c r="C2541" i="64" l="1"/>
  <c r="G2541" i="64" s="1"/>
  <c r="W2541" i="64" s="1"/>
  <c r="W2542" i="64" s="1"/>
  <c r="W2543" i="64" s="1"/>
  <c r="W2544" i="64" s="1"/>
  <c r="J2541" i="64"/>
  <c r="D2541" i="64"/>
  <c r="K2541" i="64" l="1"/>
  <c r="AN2547" i="64"/>
  <c r="T2547" i="64" s="1"/>
  <c r="T2548" i="64" s="1"/>
  <c r="AC2541" i="64"/>
  <c r="AS2541" i="64"/>
  <c r="AB2541" i="64" l="1"/>
  <c r="Y2542" i="64"/>
  <c r="AW2541" i="64"/>
  <c r="AE2541" i="64"/>
  <c r="H2541" i="64"/>
  <c r="AR2542" i="64" s="1"/>
  <c r="L2541" i="64"/>
  <c r="AJ2541" i="64"/>
  <c r="F2541" i="64"/>
  <c r="M2542" i="64" l="1"/>
  <c r="AO2542" i="64"/>
  <c r="I2541" i="64"/>
  <c r="AI2541" i="64"/>
  <c r="AH2541" i="64"/>
  <c r="AP2542" i="64"/>
  <c r="AT2545" i="64"/>
  <c r="Z2545" i="64"/>
  <c r="AU2545" i="64"/>
  <c r="AB2542" i="64" l="1"/>
  <c r="R2543" i="64"/>
  <c r="R2544" i="64" s="1"/>
  <c r="R2545" i="64" s="1"/>
  <c r="R2546" i="64" s="1"/>
  <c r="R2547" i="64" s="1"/>
  <c r="E2541" i="64"/>
  <c r="S2547" i="64" l="1"/>
  <c r="S2548" i="64" s="1"/>
  <c r="C2542" i="64"/>
  <c r="G2542" i="64" s="1"/>
  <c r="J2542" i="64"/>
  <c r="AC2542" i="64" l="1"/>
  <c r="K2542" i="64"/>
  <c r="L2542" i="64" l="1"/>
  <c r="AJ2542" i="64"/>
  <c r="D2542" i="64"/>
  <c r="AQ2542" i="64" s="1"/>
  <c r="AE2542" i="64"/>
  <c r="F2542" i="64" l="1"/>
  <c r="U2543" i="64" s="1"/>
  <c r="U2544" i="64" s="1"/>
  <c r="U2545" i="64" s="1"/>
  <c r="U2546" i="64" s="1"/>
  <c r="U2547" i="64" s="1"/>
  <c r="AS2542" i="64"/>
  <c r="I2542" i="64"/>
  <c r="AI2542" i="64"/>
  <c r="AL2542" i="64" s="1"/>
  <c r="AM2542" i="64" s="1"/>
  <c r="H2542" i="64"/>
  <c r="E2542" i="64" l="1"/>
  <c r="C2543" i="64" s="1"/>
  <c r="G2543" i="64" s="1"/>
  <c r="AC2543" i="64" s="1"/>
  <c r="AH2542" i="64"/>
  <c r="Y2543" i="64"/>
  <c r="M2543" i="64" s="1"/>
  <c r="AW2542" i="64"/>
  <c r="AB2543" i="64" l="1"/>
  <c r="D2543" i="64"/>
  <c r="J2543" i="64"/>
  <c r="V2547" i="64"/>
  <c r="V2548" i="64" s="1"/>
  <c r="AE2543" i="64"/>
  <c r="AF2543" i="64" s="1"/>
  <c r="AG2545" i="64" s="1"/>
  <c r="Q2545" i="64" l="1"/>
  <c r="P2545" i="64"/>
  <c r="N2549" i="64"/>
  <c r="O2549" i="64"/>
  <c r="AS2543" i="64"/>
  <c r="K2543" i="64"/>
  <c r="AQ2543" i="64" l="1"/>
  <c r="AQ2544" i="64" s="1"/>
  <c r="AQ2545" i="64" s="1"/>
  <c r="AQ2546" i="64" s="1"/>
  <c r="AR2543" i="64"/>
  <c r="AJ2543" i="64"/>
  <c r="L2543" i="64"/>
  <c r="H2543" i="64"/>
  <c r="F2543" i="64"/>
  <c r="Y2544" i="64"/>
  <c r="AW2543" i="64" l="1"/>
  <c r="I2543" i="64"/>
  <c r="AH2543" i="64"/>
  <c r="AI2543" i="64"/>
  <c r="AK2543" i="64" l="1"/>
  <c r="AA2544" i="64" s="1"/>
  <c r="AA2545" i="64" s="1"/>
  <c r="M2544" i="64"/>
  <c r="E2543" i="64"/>
  <c r="C2544" i="64" s="1"/>
  <c r="G2544" i="64" s="1"/>
  <c r="AB2544" i="64" l="1"/>
  <c r="D2544" i="64"/>
  <c r="J2544" i="64"/>
  <c r="AA2546" i="64"/>
  <c r="AC2544" i="64"/>
  <c r="AE2544" i="64" l="1"/>
  <c r="AA2547" i="64"/>
  <c r="K2544" i="64"/>
  <c r="AR2544" i="64" s="1"/>
  <c r="AR2545" i="64" s="1"/>
  <c r="AR2546" i="64" s="1"/>
  <c r="AS2544" i="64"/>
  <c r="Y2545" i="64" l="1"/>
  <c r="M2545" i="64" s="1"/>
  <c r="AA2548" i="64"/>
  <c r="T2544" i="64"/>
  <c r="AV2545" i="64" s="1"/>
  <c r="AV2546" i="64" s="1"/>
  <c r="AV2547" i="64" s="1"/>
  <c r="AV2548" i="64" s="1"/>
  <c r="AV2549" i="64" s="1"/>
  <c r="AJ2544" i="64"/>
  <c r="H2544" i="64"/>
  <c r="L2544" i="64"/>
  <c r="F2544" i="64"/>
  <c r="AH2544" i="64" l="1"/>
  <c r="AW2544" i="64"/>
  <c r="AI2544" i="64"/>
  <c r="I2544" i="64"/>
  <c r="AB2545" i="64"/>
  <c r="E2544" i="64" l="1"/>
  <c r="C2545" i="64" l="1"/>
  <c r="G2545" i="64" s="1"/>
  <c r="J2545" i="64"/>
  <c r="D2545" i="64"/>
  <c r="K2545" i="64" l="1"/>
  <c r="X2546" i="64" s="1"/>
  <c r="X2547" i="64" s="1"/>
  <c r="X2548" i="64" s="1"/>
  <c r="X2549" i="64" s="1"/>
  <c r="X2550" i="64" s="1"/>
  <c r="AC2545" i="64"/>
  <c r="AS2545" i="64"/>
  <c r="Y2546" i="64" l="1"/>
  <c r="M2546" i="64" s="1"/>
  <c r="AW2545" i="64"/>
  <c r="AE2545" i="64"/>
  <c r="L2545" i="64"/>
  <c r="AJ2545" i="64"/>
  <c r="H2545" i="64"/>
  <c r="F2545" i="64"/>
  <c r="AH2545" i="64" l="1"/>
  <c r="AI2545" i="64"/>
  <c r="I2545" i="64"/>
  <c r="E2545" i="64" l="1"/>
  <c r="C2546" i="64" l="1"/>
  <c r="G2546" i="64" s="1"/>
  <c r="W2546" i="64" s="1"/>
  <c r="W2547" i="64" s="1"/>
  <c r="W2548" i="64" s="1"/>
  <c r="W2549" i="64" s="1"/>
  <c r="J2546" i="64"/>
  <c r="D2546" i="64"/>
  <c r="K2546" i="64" l="1"/>
  <c r="AN2552" i="64"/>
  <c r="T2552" i="64" s="1"/>
  <c r="T2553" i="64" s="1"/>
  <c r="AS2546" i="64"/>
  <c r="AC2546" i="64"/>
  <c r="AE2546" i="64" l="1"/>
  <c r="Y2547" i="64"/>
  <c r="AW2546" i="64"/>
  <c r="AB2546" i="64"/>
  <c r="H2546" i="64"/>
  <c r="AR2547" i="64" s="1"/>
  <c r="AJ2546" i="64"/>
  <c r="L2546" i="64"/>
  <c r="F2546" i="64"/>
  <c r="M2547" i="64" l="1"/>
  <c r="AO2547" i="64"/>
  <c r="Z2550" i="64"/>
  <c r="AT2550" i="64"/>
  <c r="AU2550" i="64"/>
  <c r="AI2546" i="64"/>
  <c r="I2546" i="64"/>
  <c r="AH2546" i="64"/>
  <c r="AP2547" i="64"/>
  <c r="AB2547" i="64" l="1"/>
  <c r="R2548" i="64"/>
  <c r="R2549" i="64" s="1"/>
  <c r="R2550" i="64" s="1"/>
  <c r="R2551" i="64" s="1"/>
  <c r="S2552" i="64" s="1"/>
  <c r="S2553" i="64" s="1"/>
  <c r="E2546" i="64"/>
  <c r="R2552" i="64" l="1"/>
  <c r="C2547" i="64"/>
  <c r="G2547" i="64" s="1"/>
  <c r="J2547" i="64"/>
  <c r="AC2547" i="64" l="1"/>
  <c r="K2547" i="64"/>
  <c r="AJ2547" i="64" l="1"/>
  <c r="L2547" i="64"/>
  <c r="D2547" i="64"/>
  <c r="AQ2547" i="64" s="1"/>
  <c r="AE2547" i="64"/>
  <c r="F2547" i="64" l="1"/>
  <c r="U2548" i="64" s="1"/>
  <c r="U2549" i="64" s="1"/>
  <c r="U2550" i="64" s="1"/>
  <c r="U2551" i="64" s="1"/>
  <c r="U2552" i="64" s="1"/>
  <c r="AS2547" i="64"/>
  <c r="I2547" i="64"/>
  <c r="AI2547" i="64"/>
  <c r="AL2547" i="64" s="1"/>
  <c r="AM2547" i="64" s="1"/>
  <c r="H2547" i="64"/>
  <c r="E2547" i="64" l="1"/>
  <c r="C2548" i="64" s="1"/>
  <c r="G2548" i="64" s="1"/>
  <c r="AC2548" i="64" s="1"/>
  <c r="AH2547" i="64"/>
  <c r="Y2548" i="64"/>
  <c r="M2548" i="64" s="1"/>
  <c r="AW2547" i="64"/>
  <c r="D2548" i="64" l="1"/>
  <c r="AB2548" i="64"/>
  <c r="J2548" i="64"/>
  <c r="V2552" i="64"/>
  <c r="V2553" i="64" s="1"/>
  <c r="AE2548" i="64"/>
  <c r="AF2548" i="64" s="1"/>
  <c r="AG2550" i="64" s="1"/>
  <c r="Q2550" i="64" l="1"/>
  <c r="P2550" i="64"/>
  <c r="N2554" i="64"/>
  <c r="O2554" i="64"/>
  <c r="AS2548" i="64"/>
  <c r="K2548" i="64"/>
  <c r="AQ2548" i="64" l="1"/>
  <c r="AQ2549" i="64" s="1"/>
  <c r="AQ2550" i="64" s="1"/>
  <c r="AQ2551" i="64" s="1"/>
  <c r="AR2548" i="64"/>
  <c r="L2548" i="64"/>
  <c r="AJ2548" i="64"/>
  <c r="H2548" i="64"/>
  <c r="Y2549" i="64"/>
  <c r="F2548" i="64"/>
  <c r="AH2548" i="64" l="1"/>
  <c r="AI2548" i="64"/>
  <c r="AW2548" i="64"/>
  <c r="I2548" i="64"/>
  <c r="AK2548" i="64" l="1"/>
  <c r="AA2549" i="64" s="1"/>
  <c r="AA2550" i="64" s="1"/>
  <c r="E2548" i="64"/>
  <c r="C2549" i="64" s="1"/>
  <c r="G2549" i="64" s="1"/>
  <c r="M2549" i="64" l="1"/>
  <c r="D2549" i="64" s="1"/>
  <c r="AS2549" i="64" s="1"/>
  <c r="AC2549" i="64"/>
  <c r="AA2551" i="64"/>
  <c r="J2549" i="64" l="1"/>
  <c r="K2549" i="64" s="1"/>
  <c r="AR2549" i="64" s="1"/>
  <c r="AR2550" i="64" s="1"/>
  <c r="AR2551" i="64" s="1"/>
  <c r="AB2549" i="64"/>
  <c r="AE2549" i="64"/>
  <c r="Y2550" i="64"/>
  <c r="M2550" i="64" s="1"/>
  <c r="AA2552" i="64"/>
  <c r="F2549" i="64" l="1"/>
  <c r="AB2550" i="64"/>
  <c r="T2549" i="64"/>
  <c r="AV2550" i="64" s="1"/>
  <c r="AV2551" i="64" s="1"/>
  <c r="AV2552" i="64" s="1"/>
  <c r="AV2553" i="64" s="1"/>
  <c r="AV2554" i="64" s="1"/>
  <c r="L2549" i="64"/>
  <c r="H2549" i="64"/>
  <c r="AJ2549" i="64"/>
  <c r="AA2553" i="64"/>
  <c r="AH2549" i="64" l="1"/>
  <c r="AI2549" i="64"/>
  <c r="I2549" i="64"/>
  <c r="AW2549" i="64"/>
  <c r="E2549" i="64" l="1"/>
  <c r="C2550" i="64" l="1"/>
  <c r="G2550" i="64" s="1"/>
  <c r="D2550" i="64"/>
  <c r="J2550" i="64"/>
  <c r="K2550" i="64" l="1"/>
  <c r="X2551" i="64" s="1"/>
  <c r="X2552" i="64" s="1"/>
  <c r="X2553" i="64" s="1"/>
  <c r="X2554" i="64" s="1"/>
  <c r="X2555" i="64" s="1"/>
  <c r="AC2550" i="64"/>
  <c r="AS2550" i="64"/>
  <c r="Y2551" i="64" l="1"/>
  <c r="M2551" i="64" s="1"/>
  <c r="AW2550" i="64"/>
  <c r="L2550" i="64"/>
  <c r="H2550" i="64"/>
  <c r="AJ2550" i="64"/>
  <c r="AE2550" i="64"/>
  <c r="F2550" i="64"/>
  <c r="AI2550" i="64" l="1"/>
  <c r="I2550" i="64"/>
  <c r="AH2550" i="64"/>
  <c r="E2550" i="64" l="1"/>
  <c r="C2551" i="64" l="1"/>
  <c r="G2551" i="64" s="1"/>
  <c r="W2551" i="64" s="1"/>
  <c r="W2552" i="64" s="1"/>
  <c r="W2553" i="64" s="1"/>
  <c r="W2554" i="64" s="1"/>
  <c r="J2551" i="64"/>
  <c r="D2551" i="64"/>
  <c r="K2551" i="64" l="1"/>
  <c r="AN2557" i="64"/>
  <c r="T2557" i="64" s="1"/>
  <c r="T2558" i="64" s="1"/>
  <c r="AS2551" i="64"/>
  <c r="AC2551" i="64"/>
  <c r="AE2551" i="64" l="1"/>
  <c r="Y2552" i="64"/>
  <c r="AW2551" i="64"/>
  <c r="AB2551" i="64"/>
  <c r="AJ2551" i="64"/>
  <c r="H2551" i="64"/>
  <c r="AR2552" i="64" s="1"/>
  <c r="L2551" i="64"/>
  <c r="F2551" i="64"/>
  <c r="M2552" i="64" l="1"/>
  <c r="AO2552" i="64"/>
  <c r="Z2555" i="64"/>
  <c r="AU2555" i="64"/>
  <c r="AT2555" i="64"/>
  <c r="I2551" i="64"/>
  <c r="AP2552" i="64"/>
  <c r="AH2551" i="64"/>
  <c r="AI2551" i="64"/>
  <c r="AB2552" i="64" l="1"/>
  <c r="R2553" i="64"/>
  <c r="R2554" i="64" s="1"/>
  <c r="R2555" i="64" s="1"/>
  <c r="R2556" i="64" s="1"/>
  <c r="S2557" i="64" s="1"/>
  <c r="S2558" i="64" s="1"/>
  <c r="E2551" i="64"/>
  <c r="R2557" i="64" l="1"/>
  <c r="C2552" i="64"/>
  <c r="G2552" i="64" s="1"/>
  <c r="J2552" i="64"/>
  <c r="AC2552" i="64" l="1"/>
  <c r="K2552" i="64"/>
  <c r="AJ2552" i="64" l="1"/>
  <c r="L2552" i="64"/>
  <c r="D2552" i="64"/>
  <c r="AQ2552" i="64" s="1"/>
  <c r="AE2552" i="64"/>
  <c r="F2552" i="64" l="1"/>
  <c r="U2553" i="64" s="1"/>
  <c r="U2554" i="64" s="1"/>
  <c r="U2555" i="64" s="1"/>
  <c r="U2556" i="64" s="1"/>
  <c r="U2557" i="64" s="1"/>
  <c r="AS2552" i="64"/>
  <c r="I2552" i="64"/>
  <c r="AI2552" i="64"/>
  <c r="AL2552" i="64" s="1"/>
  <c r="AM2552" i="64" s="1"/>
  <c r="H2552" i="64"/>
  <c r="E2552" i="64" l="1"/>
  <c r="C2553" i="64" s="1"/>
  <c r="G2553" i="64" s="1"/>
  <c r="AC2553" i="64" s="1"/>
  <c r="AH2552" i="64"/>
  <c r="Y2553" i="64"/>
  <c r="M2553" i="64" s="1"/>
  <c r="AW2552" i="64"/>
  <c r="AB2553" i="64" l="1"/>
  <c r="D2553" i="64"/>
  <c r="J2553" i="64"/>
  <c r="V2557" i="64"/>
  <c r="V2558" i="64" s="1"/>
  <c r="AE2553" i="64"/>
  <c r="AF2553" i="64" s="1"/>
  <c r="AG2555" i="64" s="1"/>
  <c r="P2555" i="64" l="1"/>
  <c r="Q2555" i="64"/>
  <c r="N2559" i="64"/>
  <c r="O2559" i="64"/>
  <c r="AS2553" i="64"/>
  <c r="K2553" i="64"/>
  <c r="AR2553" i="64" l="1"/>
  <c r="AQ2553" i="64"/>
  <c r="AQ2554" i="64" s="1"/>
  <c r="AQ2555" i="64" s="1"/>
  <c r="AQ2556" i="64" s="1"/>
  <c r="F2553" i="64"/>
  <c r="Y2554" i="64"/>
  <c r="L2553" i="64"/>
  <c r="AJ2553" i="64"/>
  <c r="H2553" i="64"/>
  <c r="I2553" i="64" l="1"/>
  <c r="AW2553" i="64"/>
  <c r="AI2553" i="64"/>
  <c r="AH2553" i="64"/>
  <c r="AK2553" i="64" l="1"/>
  <c r="AA2554" i="64" s="1"/>
  <c r="AA2555" i="64" s="1"/>
  <c r="M2554" i="64"/>
  <c r="E2553" i="64"/>
  <c r="C2554" i="64" s="1"/>
  <c r="G2554" i="64" s="1"/>
  <c r="AC2554" i="64" l="1"/>
  <c r="AB2554" i="64"/>
  <c r="D2554" i="64"/>
  <c r="J2554" i="64"/>
  <c r="AA2556" i="64"/>
  <c r="AA2557" i="64" l="1"/>
  <c r="K2554" i="64"/>
  <c r="AR2554" i="64" s="1"/>
  <c r="AR2555" i="64" s="1"/>
  <c r="AR2556" i="64" s="1"/>
  <c r="AS2554" i="64"/>
  <c r="AE2554" i="64"/>
  <c r="Y2555" i="64" l="1"/>
  <c r="M2555" i="64" s="1"/>
  <c r="T2554" i="64"/>
  <c r="AV2555" i="64" s="1"/>
  <c r="AV2556" i="64" s="1"/>
  <c r="AV2557" i="64" s="1"/>
  <c r="AV2558" i="64" s="1"/>
  <c r="AV2559" i="64" s="1"/>
  <c r="L2554" i="64"/>
  <c r="H2554" i="64"/>
  <c r="AJ2554" i="64"/>
  <c r="F2554" i="64"/>
  <c r="AA2558" i="64"/>
  <c r="AI2554" i="64" l="1"/>
  <c r="AH2554" i="64"/>
  <c r="AW2554" i="64"/>
  <c r="I2554" i="64"/>
  <c r="AB2555" i="64"/>
  <c r="E2554" i="64" l="1"/>
  <c r="C2555" i="64" l="1"/>
  <c r="G2555" i="64" s="1"/>
  <c r="J2555" i="64"/>
  <c r="D2555" i="64"/>
  <c r="K2555" i="64" l="1"/>
  <c r="X2556" i="64" s="1"/>
  <c r="X2557" i="64" s="1"/>
  <c r="X2558" i="64" s="1"/>
  <c r="X2559" i="64" s="1"/>
  <c r="X2560" i="64" s="1"/>
  <c r="AC2555" i="64"/>
  <c r="AS2555" i="64"/>
  <c r="AE2555" i="64" l="1"/>
  <c r="Y2556" i="64"/>
  <c r="M2556" i="64" s="1"/>
  <c r="AW2555" i="64"/>
  <c r="AJ2555" i="64"/>
  <c r="L2555" i="64"/>
  <c r="H2555" i="64"/>
  <c r="F2555" i="64"/>
  <c r="AH2555" i="64" l="1"/>
  <c r="I2555" i="64"/>
  <c r="AI2555" i="64"/>
  <c r="E2555" i="64" l="1"/>
  <c r="C2556" i="64" l="1"/>
  <c r="G2556" i="64" s="1"/>
  <c r="W2556" i="64" s="1"/>
  <c r="W2557" i="64" s="1"/>
  <c r="W2558" i="64" s="1"/>
  <c r="W2559" i="64" s="1"/>
  <c r="J2556" i="64"/>
  <c r="D2556" i="64"/>
  <c r="K2556" i="64" l="1"/>
  <c r="AN2562" i="64"/>
  <c r="T2562" i="64" s="1"/>
  <c r="T2563" i="64" s="1"/>
  <c r="AC2556" i="64"/>
  <c r="AS2556" i="64"/>
  <c r="Y2557" i="64" l="1"/>
  <c r="AW2556" i="64"/>
  <c r="AE2556" i="64"/>
  <c r="AB2556" i="64"/>
  <c r="AJ2556" i="64"/>
  <c r="H2556" i="64"/>
  <c r="AR2557" i="64" s="1"/>
  <c r="L2556" i="64"/>
  <c r="F2556" i="64"/>
  <c r="M2557" i="64" l="1"/>
  <c r="AO2557" i="64"/>
  <c r="I2556" i="64"/>
  <c r="AU2560" i="64"/>
  <c r="AT2560" i="64"/>
  <c r="Z2560" i="64"/>
  <c r="AP2557" i="64"/>
  <c r="AH2556" i="64"/>
  <c r="AI2556" i="64"/>
  <c r="R2558" i="64" l="1"/>
  <c r="R2559" i="64" s="1"/>
  <c r="R2560" i="64" s="1"/>
  <c r="R2561" i="64" s="1"/>
  <c r="S2562" i="64" s="1"/>
  <c r="S2563" i="64" s="1"/>
  <c r="AB2557" i="64"/>
  <c r="E2556" i="64"/>
  <c r="C2557" i="64" s="1"/>
  <c r="G2557" i="64" s="1"/>
  <c r="R2562" i="64" l="1"/>
  <c r="J2557" i="64"/>
  <c r="AC2557" i="64"/>
  <c r="AE2557" i="64" l="1"/>
  <c r="K2557" i="64"/>
  <c r="L2557" i="64" l="1"/>
  <c r="AJ2557" i="64"/>
  <c r="D2557" i="64"/>
  <c r="AQ2557" i="64" s="1"/>
  <c r="F2557" i="64" l="1"/>
  <c r="U2558" i="64" s="1"/>
  <c r="U2559" i="64" s="1"/>
  <c r="U2560" i="64" s="1"/>
  <c r="U2561" i="64" s="1"/>
  <c r="U2562" i="64" s="1"/>
  <c r="I2557" i="64"/>
  <c r="AS2557" i="64"/>
  <c r="H2557" i="64"/>
  <c r="AI2557" i="64"/>
  <c r="AL2557" i="64" s="1"/>
  <c r="AM2557" i="64" s="1"/>
  <c r="AH2557" i="64" l="1"/>
  <c r="Y2558" i="64"/>
  <c r="M2558" i="64" s="1"/>
  <c r="AW2557" i="64"/>
  <c r="E2557" i="64"/>
  <c r="C2558" i="64" s="1"/>
  <c r="G2558" i="64" s="1"/>
  <c r="AC2558" i="64" s="1"/>
  <c r="AE2558" i="64" l="1"/>
  <c r="AF2558" i="64" s="1"/>
  <c r="AG2560" i="64" s="1"/>
  <c r="AB2558" i="64"/>
  <c r="D2558" i="64"/>
  <c r="AS2558" i="64" s="1"/>
  <c r="J2558" i="64"/>
  <c r="V2562" i="64"/>
  <c r="V2563" i="64" s="1"/>
  <c r="Y2559" i="64" l="1"/>
  <c r="K2558" i="64"/>
  <c r="N2564" i="64"/>
  <c r="O2564" i="64"/>
  <c r="Q2560" i="64"/>
  <c r="P2560" i="64"/>
  <c r="AR2558" i="64" l="1"/>
  <c r="AQ2558" i="64"/>
  <c r="AQ2559" i="64" s="1"/>
  <c r="AQ2560" i="64" s="1"/>
  <c r="AQ2561" i="64" s="1"/>
  <c r="F2558" i="64"/>
  <c r="AJ2558" i="64"/>
  <c r="L2558" i="64"/>
  <c r="H2558" i="64"/>
  <c r="AW2558" i="64" l="1"/>
  <c r="I2558" i="64"/>
  <c r="AH2558" i="64"/>
  <c r="AI2558" i="64"/>
  <c r="AK2558" i="64" l="1"/>
  <c r="M2559" i="64" s="1"/>
  <c r="E2558" i="64"/>
  <c r="C2559" i="64" s="1"/>
  <c r="G2559" i="64" s="1"/>
  <c r="AA2559" i="64"/>
  <c r="AA2560" i="64" l="1"/>
  <c r="D2559" i="64"/>
  <c r="AB2559" i="64"/>
  <c r="J2559" i="64"/>
  <c r="AC2559" i="64"/>
  <c r="AE2559" i="64" l="1"/>
  <c r="K2559" i="64"/>
  <c r="AR2559" i="64" s="1"/>
  <c r="AR2560" i="64" s="1"/>
  <c r="AR2561" i="64" s="1"/>
  <c r="AA2561" i="64"/>
  <c r="AS2559" i="64"/>
  <c r="Y2560" i="64" l="1"/>
  <c r="M2560" i="64" s="1"/>
  <c r="T2559" i="64"/>
  <c r="AV2560" i="64" s="1"/>
  <c r="AV2561" i="64" s="1"/>
  <c r="AV2562" i="64" s="1"/>
  <c r="AV2563" i="64" s="1"/>
  <c r="AV2564" i="64" s="1"/>
  <c r="L2559" i="64"/>
  <c r="H2559" i="64"/>
  <c r="AJ2559" i="64"/>
  <c r="AA2562" i="64"/>
  <c r="F2559" i="64"/>
  <c r="I2559" i="64" l="1"/>
  <c r="AH2559" i="64"/>
  <c r="AW2559" i="64"/>
  <c r="AI2559" i="64"/>
  <c r="AA2563" i="64"/>
  <c r="AB2560" i="64"/>
  <c r="E2559" i="64" l="1"/>
  <c r="C2560" i="64" l="1"/>
  <c r="G2560" i="64" s="1"/>
  <c r="D2560" i="64"/>
  <c r="J2560" i="64"/>
  <c r="K2560" i="64" l="1"/>
  <c r="X2561" i="64" s="1"/>
  <c r="X2562" i="64" s="1"/>
  <c r="X2563" i="64" s="1"/>
  <c r="X2564" i="64" s="1"/>
  <c r="X2565" i="64" s="1"/>
  <c r="AC2560" i="64"/>
  <c r="AS2560" i="64"/>
  <c r="F2560" i="64" l="1"/>
  <c r="AE2560" i="64"/>
  <c r="Y2561" i="64"/>
  <c r="M2561" i="64" s="1"/>
  <c r="AW2560" i="64"/>
  <c r="L2560" i="64"/>
  <c r="H2560" i="64"/>
  <c r="AJ2560" i="64"/>
  <c r="AI2560" i="64" l="1"/>
  <c r="AH2560" i="64"/>
  <c r="I2560" i="64"/>
  <c r="E2560" i="64" l="1"/>
  <c r="C2561" i="64" l="1"/>
  <c r="G2561" i="64" s="1"/>
  <c r="W2561" i="64" s="1"/>
  <c r="W2562" i="64" s="1"/>
  <c r="W2563" i="64" s="1"/>
  <c r="W2564" i="64" s="1"/>
  <c r="J2561" i="64"/>
  <c r="D2561" i="64"/>
  <c r="K2561" i="64" l="1"/>
  <c r="AN2567" i="64"/>
  <c r="T2567" i="64" s="1"/>
  <c r="T2568" i="64" s="1"/>
  <c r="AC2561" i="64"/>
  <c r="AS2561" i="64"/>
  <c r="AB2561" i="64" l="1"/>
  <c r="Y2562" i="64"/>
  <c r="AW2561" i="64"/>
  <c r="AE2561" i="64"/>
  <c r="AJ2561" i="64"/>
  <c r="H2561" i="64"/>
  <c r="AR2562" i="64" s="1"/>
  <c r="L2561" i="64"/>
  <c r="F2561" i="64"/>
  <c r="M2562" i="64" l="1"/>
  <c r="AO2562" i="64"/>
  <c r="I2561" i="64"/>
  <c r="AP2562" i="64"/>
  <c r="AH2561" i="64"/>
  <c r="AI2561" i="64"/>
  <c r="Z2565" i="64"/>
  <c r="AU2565" i="64"/>
  <c r="AT2565" i="64"/>
  <c r="AB2562" i="64" l="1"/>
  <c r="R2563" i="64"/>
  <c r="R2564" i="64" s="1"/>
  <c r="R2565" i="64" s="1"/>
  <c r="R2566" i="64" s="1"/>
  <c r="S2567" i="64" s="1"/>
  <c r="S2568" i="64" s="1"/>
  <c r="E2561" i="64"/>
  <c r="R2567" i="64" l="1"/>
  <c r="C2562" i="64"/>
  <c r="G2562" i="64" s="1"/>
  <c r="J2562" i="64"/>
  <c r="K2562" i="64" l="1"/>
  <c r="AC2562" i="64"/>
  <c r="AE2562" i="64" l="1"/>
  <c r="AJ2562" i="64"/>
  <c r="L2562" i="64"/>
  <c r="D2562" i="64"/>
  <c r="AQ2562" i="64" s="1"/>
  <c r="AI2562" i="64" l="1"/>
  <c r="AL2562" i="64" s="1"/>
  <c r="AM2562" i="64" s="1"/>
  <c r="F2562" i="64"/>
  <c r="U2563" i="64" s="1"/>
  <c r="U2564" i="64" s="1"/>
  <c r="U2565" i="64" s="1"/>
  <c r="U2566" i="64" s="1"/>
  <c r="U2567" i="64" s="1"/>
  <c r="I2562" i="64"/>
  <c r="AS2562" i="64"/>
  <c r="H2562" i="64"/>
  <c r="AH2562" i="64" l="1"/>
  <c r="Y2563" i="64"/>
  <c r="M2563" i="64" s="1"/>
  <c r="AW2562" i="64"/>
  <c r="E2562" i="64"/>
  <c r="C2563" i="64" s="1"/>
  <c r="G2563" i="64" s="1"/>
  <c r="AC2563" i="64" s="1"/>
  <c r="AE2563" i="64" l="1"/>
  <c r="AF2563" i="64" s="1"/>
  <c r="AG2565" i="64" s="1"/>
  <c r="D2563" i="64"/>
  <c r="AB2563" i="64"/>
  <c r="J2563" i="64"/>
  <c r="V2567" i="64"/>
  <c r="V2568" i="64" s="1"/>
  <c r="K2563" i="64" l="1"/>
  <c r="AS2563" i="64"/>
  <c r="N2569" i="64"/>
  <c r="O2569" i="64"/>
  <c r="Q2565" i="64"/>
  <c r="P2565" i="64"/>
  <c r="AQ2563" i="64" l="1"/>
  <c r="AQ2564" i="64" s="1"/>
  <c r="AQ2565" i="64" s="1"/>
  <c r="AQ2566" i="64" s="1"/>
  <c r="AR2563" i="64"/>
  <c r="F2563" i="64"/>
  <c r="Y2564" i="64"/>
  <c r="L2563" i="64"/>
  <c r="AJ2563" i="64"/>
  <c r="H2563" i="64"/>
  <c r="I2563" i="64" l="1"/>
  <c r="AH2563" i="64"/>
  <c r="AI2563" i="64"/>
  <c r="AW2563" i="64"/>
  <c r="AK2563" i="64" l="1"/>
  <c r="AA2564" i="64" s="1"/>
  <c r="AA2565" i="64" s="1"/>
  <c r="M2564" i="64"/>
  <c r="E2563" i="64"/>
  <c r="C2564" i="64" s="1"/>
  <c r="G2564" i="64" s="1"/>
  <c r="D2564" i="64" l="1"/>
  <c r="AB2564" i="64"/>
  <c r="J2564" i="64"/>
  <c r="AC2564" i="64"/>
  <c r="AS2564" i="64"/>
  <c r="AA2566" i="64"/>
  <c r="AE2564" i="64" l="1"/>
  <c r="K2564" i="64"/>
  <c r="AR2564" i="64" s="1"/>
  <c r="AR2565" i="64" s="1"/>
  <c r="AR2566" i="64" s="1"/>
  <c r="Y2565" i="64"/>
  <c r="M2565" i="64" s="1"/>
  <c r="AA2567" i="64"/>
  <c r="F2564" i="64" l="1"/>
  <c r="AB2565" i="64"/>
  <c r="T2564" i="64"/>
  <c r="AV2565" i="64" s="1"/>
  <c r="AV2566" i="64" s="1"/>
  <c r="AV2567" i="64" s="1"/>
  <c r="AV2568" i="64" s="1"/>
  <c r="AV2569" i="64" s="1"/>
  <c r="L2564" i="64"/>
  <c r="H2564" i="64"/>
  <c r="AJ2564" i="64"/>
  <c r="AA2568" i="64"/>
  <c r="AH2564" i="64" l="1"/>
  <c r="I2564" i="64"/>
  <c r="AI2564" i="64"/>
  <c r="AW2564" i="64"/>
  <c r="E2564" i="64" l="1"/>
  <c r="C2565" i="64" l="1"/>
  <c r="G2565" i="64" s="1"/>
  <c r="J2565" i="64"/>
  <c r="D2565" i="64"/>
  <c r="K2565" i="64" l="1"/>
  <c r="AC2565" i="64"/>
  <c r="AS2565" i="64"/>
  <c r="F2565" i="64" l="1"/>
  <c r="X2566" i="64"/>
  <c r="X2567" i="64" s="1"/>
  <c r="X2568" i="64" s="1"/>
  <c r="X2569" i="64" s="1"/>
  <c r="X2570" i="64" s="1"/>
  <c r="Y2566" i="64"/>
  <c r="M2566" i="64" s="1"/>
  <c r="AW2565" i="64"/>
  <c r="AE2565" i="64"/>
  <c r="AJ2565" i="64"/>
  <c r="H2565" i="64"/>
  <c r="L2565" i="64"/>
  <c r="I2565" i="64" l="1"/>
  <c r="AH2565" i="64"/>
  <c r="AI2565" i="64"/>
  <c r="E2565" i="64" l="1"/>
  <c r="C2566" i="64" l="1"/>
  <c r="G2566" i="64" s="1"/>
  <c r="W2566" i="64" s="1"/>
  <c r="W2567" i="64" s="1"/>
  <c r="W2568" i="64" s="1"/>
  <c r="W2569" i="64" s="1"/>
  <c r="D2566" i="64"/>
  <c r="J2566" i="64"/>
  <c r="K2566" i="64" l="1"/>
  <c r="F2566" i="64" s="1"/>
  <c r="AN2572" i="64"/>
  <c r="T2572" i="64" s="1"/>
  <c r="T2573" i="64" s="1"/>
  <c r="AS2566" i="64"/>
  <c r="AC2566" i="64"/>
  <c r="AE2566" i="64" l="1"/>
  <c r="Y2567" i="64"/>
  <c r="AW2566" i="64"/>
  <c r="AB2566" i="64"/>
  <c r="L2566" i="64"/>
  <c r="AJ2566" i="64"/>
  <c r="H2566" i="64"/>
  <c r="AR2567" i="64" s="1"/>
  <c r="M2567" i="64" l="1"/>
  <c r="AO2567" i="64"/>
  <c r="Z2570" i="64"/>
  <c r="AU2570" i="64"/>
  <c r="AT2570" i="64"/>
  <c r="AH2566" i="64"/>
  <c r="AP2567" i="64"/>
  <c r="AI2566" i="64"/>
  <c r="I2566" i="64"/>
  <c r="AB2567" i="64" l="1"/>
  <c r="R2568" i="64"/>
  <c r="R2569" i="64" s="1"/>
  <c r="R2570" i="64" s="1"/>
  <c r="R2571" i="64" s="1"/>
  <c r="R2572" i="64" s="1"/>
  <c r="E2566" i="64"/>
  <c r="S2572" i="64" l="1"/>
  <c r="S2573" i="64" s="1"/>
  <c r="C2567" i="64"/>
  <c r="G2567" i="64" s="1"/>
  <c r="J2567" i="64"/>
  <c r="AC2567" i="64" l="1"/>
  <c r="K2567" i="64"/>
  <c r="L2567" i="64" l="1"/>
  <c r="AJ2567" i="64"/>
  <c r="D2567" i="64"/>
  <c r="AQ2567" i="64" s="1"/>
  <c r="AE2567" i="64"/>
  <c r="F2567" i="64" l="1"/>
  <c r="U2568" i="64" s="1"/>
  <c r="U2569" i="64" s="1"/>
  <c r="U2570" i="64" s="1"/>
  <c r="U2571" i="64" s="1"/>
  <c r="U2572" i="64" s="1"/>
  <c r="AS2567" i="64"/>
  <c r="I2567" i="64"/>
  <c r="AI2567" i="64"/>
  <c r="AL2567" i="64" s="1"/>
  <c r="AM2567" i="64" s="1"/>
  <c r="H2567" i="64"/>
  <c r="E2567" i="64" l="1"/>
  <c r="C2568" i="64" s="1"/>
  <c r="G2568" i="64" s="1"/>
  <c r="AC2568" i="64" s="1"/>
  <c r="AH2567" i="64"/>
  <c r="Y2568" i="64"/>
  <c r="M2568" i="64" s="1"/>
  <c r="AW2567" i="64"/>
  <c r="AB2568" i="64" l="1"/>
  <c r="D2568" i="64"/>
  <c r="J2568" i="64"/>
  <c r="V2572" i="64"/>
  <c r="V2573" i="64" s="1"/>
  <c r="AE2568" i="64"/>
  <c r="AF2568" i="64" s="1"/>
  <c r="AG2570" i="64" s="1"/>
  <c r="Q2570" i="64" l="1"/>
  <c r="P2570" i="64"/>
  <c r="N2574" i="64"/>
  <c r="O2574" i="64"/>
  <c r="K2568" i="64"/>
  <c r="AS2568" i="64"/>
  <c r="AQ2568" i="64" l="1"/>
  <c r="AQ2569" i="64" s="1"/>
  <c r="AQ2570" i="64" s="1"/>
  <c r="AQ2571" i="64" s="1"/>
  <c r="AR2568" i="64"/>
  <c r="AJ2568" i="64"/>
  <c r="L2568" i="64"/>
  <c r="H2568" i="64"/>
  <c r="Y2569" i="64"/>
  <c r="F2568" i="64"/>
  <c r="AH2568" i="64" l="1"/>
  <c r="I2568" i="64"/>
  <c r="AW2568" i="64"/>
  <c r="AI2568" i="64"/>
  <c r="AK2568" i="64" l="1"/>
  <c r="AA2569" i="64" s="1"/>
  <c r="AA2570" i="64" s="1"/>
  <c r="M2569" i="64"/>
  <c r="E2568" i="64"/>
  <c r="C2569" i="64" s="1"/>
  <c r="G2569" i="64" s="1"/>
  <c r="AB2569" i="64" l="1"/>
  <c r="D2569" i="64"/>
  <c r="J2569" i="64"/>
  <c r="AA2571" i="64"/>
  <c r="AC2569" i="64"/>
  <c r="AE2569" i="64" l="1"/>
  <c r="K2569" i="64"/>
  <c r="AR2569" i="64" s="1"/>
  <c r="AR2570" i="64" s="1"/>
  <c r="AR2571" i="64" s="1"/>
  <c r="AA2572" i="64"/>
  <c r="AS2569" i="64"/>
  <c r="AA2573" i="64" l="1"/>
  <c r="T2569" i="64"/>
  <c r="AV2570" i="64" s="1"/>
  <c r="AV2571" i="64" s="1"/>
  <c r="AV2572" i="64" s="1"/>
  <c r="AV2573" i="64" s="1"/>
  <c r="AV2574" i="64" s="1"/>
  <c r="H2569" i="64"/>
  <c r="L2569" i="64"/>
  <c r="AJ2569" i="64"/>
  <c r="Y2570" i="64"/>
  <c r="M2570" i="64" s="1"/>
  <c r="F2569" i="64"/>
  <c r="AB2570" i="64" l="1"/>
  <c r="AI2569" i="64"/>
  <c r="I2569" i="64"/>
  <c r="AH2569" i="64"/>
  <c r="AW2569" i="64"/>
  <c r="E2569" i="64" l="1"/>
  <c r="C2570" i="64" l="1"/>
  <c r="G2570" i="64" s="1"/>
  <c r="J2570" i="64"/>
  <c r="D2570" i="64"/>
  <c r="K2570" i="64" l="1"/>
  <c r="X2571" i="64" s="1"/>
  <c r="X2572" i="64" s="1"/>
  <c r="X2573" i="64" s="1"/>
  <c r="X2574" i="64" s="1"/>
  <c r="X2575" i="64" s="1"/>
  <c r="AC2570" i="64"/>
  <c r="AS2570" i="64"/>
  <c r="F2570" i="64" l="1"/>
  <c r="Y2571" i="64"/>
  <c r="M2571" i="64" s="1"/>
  <c r="AW2570" i="64"/>
  <c r="AE2570" i="64"/>
  <c r="L2570" i="64"/>
  <c r="H2570" i="64"/>
  <c r="AJ2570" i="64"/>
  <c r="AH2570" i="64" l="1"/>
  <c r="AI2570" i="64"/>
  <c r="I2570" i="64"/>
  <c r="E2570" i="64" l="1"/>
  <c r="C2571" i="64" l="1"/>
  <c r="G2571" i="64" s="1"/>
  <c r="W2571" i="64" s="1"/>
  <c r="W2572" i="64" s="1"/>
  <c r="W2573" i="64" s="1"/>
  <c r="W2574" i="64" s="1"/>
  <c r="D2571" i="64"/>
  <c r="J2571" i="64"/>
  <c r="K2571" i="64" l="1"/>
  <c r="F2571" i="64" s="1"/>
  <c r="AN2577" i="64"/>
  <c r="T2577" i="64" s="1"/>
  <c r="T2578" i="64" s="1"/>
  <c r="AS2571" i="64"/>
  <c r="AC2571" i="64"/>
  <c r="AE2571" i="64" l="1"/>
  <c r="Y2572" i="64"/>
  <c r="AW2571" i="64"/>
  <c r="AB2571" i="64"/>
  <c r="L2571" i="64"/>
  <c r="H2571" i="64"/>
  <c r="AR2572" i="64" s="1"/>
  <c r="AJ2571" i="64"/>
  <c r="M2572" i="64" l="1"/>
  <c r="AO2572" i="64"/>
  <c r="AU2575" i="64"/>
  <c r="Z2575" i="64"/>
  <c r="AT2575" i="64"/>
  <c r="AI2571" i="64"/>
  <c r="AH2571" i="64"/>
  <c r="AP2572" i="64"/>
  <c r="I2571" i="64"/>
  <c r="AB2572" i="64" l="1"/>
  <c r="R2573" i="64"/>
  <c r="R2574" i="64" s="1"/>
  <c r="R2575" i="64" s="1"/>
  <c r="R2576" i="64" s="1"/>
  <c r="R2577" i="64" s="1"/>
  <c r="E2571" i="64"/>
  <c r="S2577" i="64" l="1"/>
  <c r="S2578" i="64" s="1"/>
  <c r="C2572" i="64"/>
  <c r="G2572" i="64" s="1"/>
  <c r="J2572" i="64"/>
  <c r="AC2572" i="64" l="1"/>
  <c r="K2572" i="64"/>
  <c r="AJ2572" i="64" l="1"/>
  <c r="L2572" i="64"/>
  <c r="D2572" i="64"/>
  <c r="AQ2572" i="64" s="1"/>
  <c r="AE2572" i="64"/>
  <c r="F2572" i="64" l="1"/>
  <c r="U2573" i="64" s="1"/>
  <c r="U2574" i="64" s="1"/>
  <c r="U2575" i="64" s="1"/>
  <c r="U2576" i="64" s="1"/>
  <c r="U2577" i="64" s="1"/>
  <c r="AS2572" i="64"/>
  <c r="I2572" i="64"/>
  <c r="AI2572" i="64"/>
  <c r="AL2572" i="64" s="1"/>
  <c r="AM2572" i="64" s="1"/>
  <c r="H2572" i="64"/>
  <c r="E2572" i="64" l="1"/>
  <c r="C2573" i="64" s="1"/>
  <c r="G2573" i="64" s="1"/>
  <c r="AC2573" i="64" s="1"/>
  <c r="AH2572" i="64"/>
  <c r="Y2573" i="64"/>
  <c r="M2573" i="64" s="1"/>
  <c r="AW2572" i="64"/>
  <c r="D2573" i="64" l="1"/>
  <c r="AB2573" i="64"/>
  <c r="J2573" i="64"/>
  <c r="V2577" i="64"/>
  <c r="V2578" i="64" s="1"/>
  <c r="AE2573" i="64"/>
  <c r="AF2573" i="64" s="1"/>
  <c r="AG2575" i="64" s="1"/>
  <c r="P2575" i="64" l="1"/>
  <c r="Q2575" i="64"/>
  <c r="N2579" i="64"/>
  <c r="O2579" i="64"/>
  <c r="AS2573" i="64"/>
  <c r="K2573" i="64"/>
  <c r="AQ2573" i="64" l="1"/>
  <c r="AQ2574" i="64" s="1"/>
  <c r="AQ2575" i="64" s="1"/>
  <c r="AQ2576" i="64" s="1"/>
  <c r="AR2573" i="64"/>
  <c r="L2573" i="64"/>
  <c r="AJ2573" i="64"/>
  <c r="H2573" i="64"/>
  <c r="Y2574" i="64"/>
  <c r="F2573" i="64"/>
  <c r="AI2573" i="64" l="1"/>
  <c r="AW2573" i="64"/>
  <c r="I2573" i="64"/>
  <c r="AH2573" i="64"/>
  <c r="AK2573" i="64" l="1"/>
  <c r="AA2574" i="64" s="1"/>
  <c r="AA2575" i="64" s="1"/>
  <c r="E2573" i="64"/>
  <c r="C2574" i="64" s="1"/>
  <c r="G2574" i="64" s="1"/>
  <c r="M2574" i="64" l="1"/>
  <c r="D2574" i="64" s="1"/>
  <c r="AA2576" i="64"/>
  <c r="AC2574" i="64"/>
  <c r="J2574" i="64" l="1"/>
  <c r="AB2574" i="64"/>
  <c r="AE2574" i="64"/>
  <c r="AA2577" i="64"/>
  <c r="K2574" i="64"/>
  <c r="AR2574" i="64" s="1"/>
  <c r="AR2575" i="64" s="1"/>
  <c r="AR2576" i="64" s="1"/>
  <c r="AS2574" i="64"/>
  <c r="F2574" i="64" l="1"/>
  <c r="Y2575" i="64"/>
  <c r="M2575" i="64" s="1"/>
  <c r="T2574" i="64"/>
  <c r="AV2575" i="64" s="1"/>
  <c r="AV2576" i="64" s="1"/>
  <c r="AV2577" i="64" s="1"/>
  <c r="AV2578" i="64" s="1"/>
  <c r="AV2579" i="64" s="1"/>
  <c r="H2574" i="64"/>
  <c r="AJ2574" i="64"/>
  <c r="L2574" i="64"/>
  <c r="AA2578" i="64"/>
  <c r="AW2574" i="64" l="1"/>
  <c r="I2574" i="64"/>
  <c r="AI2574" i="64"/>
  <c r="AH2574" i="64"/>
  <c r="AB2575" i="64"/>
  <c r="E2574" i="64" l="1"/>
  <c r="C2575" i="64" l="1"/>
  <c r="G2575" i="64" s="1"/>
  <c r="J2575" i="64"/>
  <c r="D2575" i="64"/>
  <c r="K2575" i="64" l="1"/>
  <c r="X2576" i="64" s="1"/>
  <c r="X2577" i="64" s="1"/>
  <c r="X2578" i="64" s="1"/>
  <c r="X2579" i="64" s="1"/>
  <c r="X2580" i="64" s="1"/>
  <c r="AC2575" i="64"/>
  <c r="AS2575" i="64"/>
  <c r="AE2575" i="64" l="1"/>
  <c r="Y2576" i="64"/>
  <c r="M2576" i="64" s="1"/>
  <c r="AW2575" i="64"/>
  <c r="H2575" i="64"/>
  <c r="L2575" i="64"/>
  <c r="AJ2575" i="64"/>
  <c r="F2575" i="64"/>
  <c r="AI2575" i="64" l="1"/>
  <c r="I2575" i="64"/>
  <c r="AH2575" i="64"/>
  <c r="E2575" i="64" l="1"/>
  <c r="C2576" i="64" l="1"/>
  <c r="G2576" i="64" s="1"/>
  <c r="W2576" i="64" s="1"/>
  <c r="W2577" i="64" s="1"/>
  <c r="W2578" i="64" s="1"/>
  <c r="W2579" i="64" s="1"/>
  <c r="D2576" i="64"/>
  <c r="J2576" i="64"/>
  <c r="K2576" i="64" l="1"/>
  <c r="F2576" i="64" s="1"/>
  <c r="AN2582" i="64"/>
  <c r="T2582" i="64" s="1"/>
  <c r="T2583" i="64" s="1"/>
  <c r="AC2576" i="64"/>
  <c r="AS2576" i="64"/>
  <c r="Y2577" i="64" l="1"/>
  <c r="AW2576" i="64"/>
  <c r="AB2576" i="64"/>
  <c r="AE2576" i="64"/>
  <c r="AJ2576" i="64"/>
  <c r="H2576" i="64"/>
  <c r="AR2577" i="64" s="1"/>
  <c r="L2576" i="64"/>
  <c r="M2577" i="64" l="1"/>
  <c r="AO2577" i="64"/>
  <c r="AT2580" i="64"/>
  <c r="AU2580" i="64"/>
  <c r="Z2580" i="64"/>
  <c r="AP2577" i="64"/>
  <c r="AH2576" i="64"/>
  <c r="I2576" i="64"/>
  <c r="AI2576" i="64"/>
  <c r="R2578" i="64" l="1"/>
  <c r="R2579" i="64" s="1"/>
  <c r="R2580" i="64" s="1"/>
  <c r="R2581" i="64" s="1"/>
  <c r="S2582" i="64" s="1"/>
  <c r="S2583" i="64" s="1"/>
  <c r="AB2577" i="64"/>
  <c r="E2576" i="64"/>
  <c r="C2577" i="64" s="1"/>
  <c r="G2577" i="64" s="1"/>
  <c r="R2582" i="64" l="1"/>
  <c r="AC2577" i="64"/>
  <c r="J2577" i="64"/>
  <c r="AE2577" i="64" l="1"/>
  <c r="K2577" i="64"/>
  <c r="AJ2577" i="64" l="1"/>
  <c r="L2577" i="64"/>
  <c r="D2577" i="64"/>
  <c r="AQ2577" i="64" s="1"/>
  <c r="F2577" i="64" l="1"/>
  <c r="U2578" i="64" s="1"/>
  <c r="U2579" i="64" s="1"/>
  <c r="U2580" i="64" s="1"/>
  <c r="U2581" i="64" s="1"/>
  <c r="U2582" i="64" s="1"/>
  <c r="I2577" i="64"/>
  <c r="AS2577" i="64"/>
  <c r="H2577" i="64"/>
  <c r="AI2577" i="64"/>
  <c r="AL2577" i="64" s="1"/>
  <c r="AM2577" i="64" s="1"/>
  <c r="AH2577" i="64" l="1"/>
  <c r="Y2578" i="64"/>
  <c r="M2578" i="64" s="1"/>
  <c r="AW2577" i="64"/>
  <c r="E2577" i="64"/>
  <c r="C2578" i="64" s="1"/>
  <c r="G2578" i="64" s="1"/>
  <c r="AC2578" i="64" s="1"/>
  <c r="V2582" i="64" l="1"/>
  <c r="V2583" i="64" s="1"/>
  <c r="AB2578" i="64"/>
  <c r="D2578" i="64"/>
  <c r="J2578" i="64"/>
  <c r="AE2578" i="64"/>
  <c r="AF2578" i="64" s="1"/>
  <c r="AG2580" i="64" s="1"/>
  <c r="Q2580" i="64" l="1"/>
  <c r="P2580" i="64"/>
  <c r="K2578" i="64"/>
  <c r="AS2578" i="64"/>
  <c r="N2584" i="64"/>
  <c r="O2584" i="64"/>
  <c r="AQ2578" i="64" l="1"/>
  <c r="AQ2579" i="64" s="1"/>
  <c r="AQ2580" i="64" s="1"/>
  <c r="AQ2581" i="64" s="1"/>
  <c r="AR2578" i="64"/>
  <c r="F2578" i="64"/>
  <c r="Y2579" i="64"/>
  <c r="L2578" i="64"/>
  <c r="AJ2578" i="64"/>
  <c r="H2578" i="64"/>
  <c r="AH2578" i="64" l="1"/>
  <c r="AI2578" i="64"/>
  <c r="AW2578" i="64"/>
  <c r="I2578" i="64"/>
  <c r="AK2578" i="64" l="1"/>
  <c r="AA2579" i="64" s="1"/>
  <c r="AA2580" i="64" s="1"/>
  <c r="M2579" i="64"/>
  <c r="E2578" i="64"/>
  <c r="C2579" i="64" s="1"/>
  <c r="G2579" i="64" s="1"/>
  <c r="AB2579" i="64" l="1"/>
  <c r="D2579" i="64"/>
  <c r="J2579" i="64"/>
  <c r="K2579" i="64" s="1"/>
  <c r="AR2579" i="64" s="1"/>
  <c r="AR2580" i="64" s="1"/>
  <c r="AR2581" i="64" s="1"/>
  <c r="AA2581" i="64"/>
  <c r="AC2579" i="64"/>
  <c r="AS2579" i="64"/>
  <c r="F2579" i="64" l="1"/>
  <c r="AA2582" i="64"/>
  <c r="Y2580" i="64"/>
  <c r="M2580" i="64" s="1"/>
  <c r="AE2579" i="64"/>
  <c r="T2579" i="64"/>
  <c r="AV2580" i="64" s="1"/>
  <c r="AV2581" i="64" s="1"/>
  <c r="AV2582" i="64" s="1"/>
  <c r="AV2583" i="64" s="1"/>
  <c r="AV2584" i="64" s="1"/>
  <c r="H2579" i="64"/>
  <c r="AJ2579" i="64"/>
  <c r="L2579" i="64"/>
  <c r="AH2579" i="64" l="1"/>
  <c r="AB2580" i="64"/>
  <c r="AA2583" i="64"/>
  <c r="AW2579" i="64"/>
  <c r="I2579" i="64"/>
  <c r="AI2579" i="64"/>
  <c r="E2579" i="64" l="1"/>
  <c r="C2580" i="64" l="1"/>
  <c r="G2580" i="64" s="1"/>
  <c r="D2580" i="64"/>
  <c r="J2580" i="64"/>
  <c r="K2580" i="64" l="1"/>
  <c r="X2581" i="64" s="1"/>
  <c r="X2582" i="64" s="1"/>
  <c r="X2583" i="64" s="1"/>
  <c r="X2584" i="64" s="1"/>
  <c r="X2585" i="64" s="1"/>
  <c r="AS2580" i="64"/>
  <c r="AC2580" i="64"/>
  <c r="Y2581" i="64" l="1"/>
  <c r="M2581" i="64" s="1"/>
  <c r="AW2580" i="64"/>
  <c r="AE2580" i="64"/>
  <c r="L2580" i="64"/>
  <c r="H2580" i="64"/>
  <c r="AJ2580" i="64"/>
  <c r="F2580" i="64"/>
  <c r="AI2580" i="64" l="1"/>
  <c r="AH2580" i="64"/>
  <c r="I2580" i="64"/>
  <c r="E2580" i="64" l="1"/>
  <c r="C2581" i="64" l="1"/>
  <c r="G2581" i="64" s="1"/>
  <c r="W2581" i="64" s="1"/>
  <c r="W2582" i="64" s="1"/>
  <c r="W2583" i="64" s="1"/>
  <c r="W2584" i="64" s="1"/>
  <c r="J2581" i="64"/>
  <c r="D2581" i="64"/>
  <c r="K2581" i="64" l="1"/>
  <c r="AN2587" i="64"/>
  <c r="T2587" i="64" s="1"/>
  <c r="T2588" i="64" s="1"/>
  <c r="AS2581" i="64"/>
  <c r="AC2581" i="64"/>
  <c r="AE2581" i="64" l="1"/>
  <c r="Y2582" i="64"/>
  <c r="AW2581" i="64"/>
  <c r="AB2581" i="64"/>
  <c r="AJ2581" i="64"/>
  <c r="H2581" i="64"/>
  <c r="AR2582" i="64" s="1"/>
  <c r="L2581" i="64"/>
  <c r="F2581" i="64"/>
  <c r="M2582" i="64" l="1"/>
  <c r="AO2582" i="64"/>
  <c r="AP2582" i="64"/>
  <c r="AH2581" i="64"/>
  <c r="AI2581" i="64"/>
  <c r="AU2585" i="64"/>
  <c r="AT2585" i="64"/>
  <c r="Z2585" i="64"/>
  <c r="I2581" i="64"/>
  <c r="R2583" i="64" l="1"/>
  <c r="R2584" i="64" s="1"/>
  <c r="R2585" i="64" s="1"/>
  <c r="R2586" i="64" s="1"/>
  <c r="R2587" i="64" s="1"/>
  <c r="AB2582" i="64"/>
  <c r="E2581" i="64"/>
  <c r="S2587" i="64" l="1"/>
  <c r="S2588" i="64" s="1"/>
  <c r="C2582" i="64"/>
  <c r="G2582" i="64" s="1"/>
  <c r="J2582" i="64"/>
  <c r="AC2582" i="64" l="1"/>
  <c r="K2582" i="64"/>
  <c r="AJ2582" i="64" l="1"/>
  <c r="L2582" i="64"/>
  <c r="D2582" i="64"/>
  <c r="AQ2582" i="64" s="1"/>
  <c r="AE2582" i="64"/>
  <c r="F2582" i="64" l="1"/>
  <c r="U2583" i="64" s="1"/>
  <c r="U2584" i="64" s="1"/>
  <c r="U2585" i="64" s="1"/>
  <c r="U2586" i="64" s="1"/>
  <c r="U2587" i="64" s="1"/>
  <c r="AS2582" i="64"/>
  <c r="I2582" i="64"/>
  <c r="H2582" i="64"/>
  <c r="AI2582" i="64"/>
  <c r="AL2582" i="64" s="1"/>
  <c r="AM2582" i="64" s="1"/>
  <c r="E2582" i="64" l="1"/>
  <c r="C2583" i="64" s="1"/>
  <c r="G2583" i="64" s="1"/>
  <c r="AC2583" i="64" s="1"/>
  <c r="AH2582" i="64"/>
  <c r="Y2583" i="64"/>
  <c r="M2583" i="64" s="1"/>
  <c r="AW2582" i="64"/>
  <c r="D2583" i="64" l="1"/>
  <c r="AB2583" i="64"/>
  <c r="J2583" i="64"/>
  <c r="V2587" i="64"/>
  <c r="V2588" i="64" s="1"/>
  <c r="AE2583" i="64"/>
  <c r="AF2583" i="64" s="1"/>
  <c r="AG2585" i="64" s="1"/>
  <c r="P2585" i="64" l="1"/>
  <c r="Q2585" i="64"/>
  <c r="N2589" i="64"/>
  <c r="O2589" i="64"/>
  <c r="AS2583" i="64"/>
  <c r="K2583" i="64"/>
  <c r="AQ2583" i="64" l="1"/>
  <c r="AQ2584" i="64" s="1"/>
  <c r="AQ2585" i="64" s="1"/>
  <c r="AQ2586" i="64" s="1"/>
  <c r="AR2583" i="64"/>
  <c r="L2583" i="64"/>
  <c r="AJ2583" i="64"/>
  <c r="H2583" i="64"/>
  <c r="Y2584" i="64"/>
  <c r="F2583" i="64"/>
  <c r="AI2583" i="64" l="1"/>
  <c r="AW2583" i="64"/>
  <c r="I2583" i="64"/>
  <c r="AH2583" i="64"/>
  <c r="AK2583" i="64" l="1"/>
  <c r="AA2584" i="64" s="1"/>
  <c r="AA2585" i="64" s="1"/>
  <c r="M2584" i="64"/>
  <c r="E2583" i="64"/>
  <c r="C2584" i="64" s="1"/>
  <c r="G2584" i="64" s="1"/>
  <c r="D2584" i="64" l="1"/>
  <c r="AB2584" i="64"/>
  <c r="J2584" i="64"/>
  <c r="AA2586" i="64"/>
  <c r="AC2584" i="64"/>
  <c r="AE2584" i="64" l="1"/>
  <c r="AA2587" i="64"/>
  <c r="K2584" i="64"/>
  <c r="AR2584" i="64" s="1"/>
  <c r="AR2585" i="64" s="1"/>
  <c r="AR2586" i="64" s="1"/>
  <c r="AS2584" i="64"/>
  <c r="F2584" i="64" l="1"/>
  <c r="Y2585" i="64"/>
  <c r="M2585" i="64" s="1"/>
  <c r="T2584" i="64"/>
  <c r="AV2585" i="64" s="1"/>
  <c r="AV2586" i="64" s="1"/>
  <c r="AV2587" i="64" s="1"/>
  <c r="AV2588" i="64" s="1"/>
  <c r="AV2589" i="64" s="1"/>
  <c r="H2584" i="64"/>
  <c r="AJ2584" i="64"/>
  <c r="L2584" i="64"/>
  <c r="AA2588" i="64"/>
  <c r="AW2584" i="64" l="1"/>
  <c r="I2584" i="64"/>
  <c r="AI2584" i="64"/>
  <c r="AH2584" i="64"/>
  <c r="AB2585" i="64"/>
  <c r="E2584" i="64" l="1"/>
  <c r="C2585" i="64" l="1"/>
  <c r="G2585" i="64" s="1"/>
  <c r="D2585" i="64"/>
  <c r="J2585" i="64"/>
  <c r="K2585" i="64" l="1"/>
  <c r="X2586" i="64" s="1"/>
  <c r="X2587" i="64" s="1"/>
  <c r="X2588" i="64" s="1"/>
  <c r="X2589" i="64" s="1"/>
  <c r="X2590" i="64" s="1"/>
  <c r="AC2585" i="64"/>
  <c r="AS2585" i="64"/>
  <c r="AE2585" i="64" l="1"/>
  <c r="Y2586" i="64"/>
  <c r="M2586" i="64" s="1"/>
  <c r="AW2585" i="64"/>
  <c r="H2585" i="64"/>
  <c r="L2585" i="64"/>
  <c r="AJ2585" i="64"/>
  <c r="F2585" i="64"/>
  <c r="AI2585" i="64" l="1"/>
  <c r="I2585" i="64"/>
  <c r="AH2585" i="64"/>
  <c r="E2585" i="64" l="1"/>
  <c r="C2586" i="64" l="1"/>
  <c r="G2586" i="64" s="1"/>
  <c r="W2586" i="64" s="1"/>
  <c r="W2587" i="64" s="1"/>
  <c r="W2588" i="64" s="1"/>
  <c r="W2589" i="64" s="1"/>
  <c r="D2586" i="64"/>
  <c r="J2586" i="64"/>
  <c r="K2586" i="64" l="1"/>
  <c r="F2586" i="64" s="1"/>
  <c r="AN2592" i="64"/>
  <c r="T2592" i="64" s="1"/>
  <c r="T2593" i="64" s="1"/>
  <c r="AC2586" i="64"/>
  <c r="AS2586" i="64"/>
  <c r="Y2587" i="64" l="1"/>
  <c r="AW2586" i="64"/>
  <c r="AB2586" i="64"/>
  <c r="AE2586" i="64"/>
  <c r="AJ2586" i="64"/>
  <c r="H2586" i="64"/>
  <c r="AR2587" i="64" s="1"/>
  <c r="L2586" i="64"/>
  <c r="M2587" i="64" l="1"/>
  <c r="AO2587" i="64"/>
  <c r="I2586" i="64"/>
  <c r="AU2590" i="64"/>
  <c r="Z2590" i="64"/>
  <c r="AT2590" i="64"/>
  <c r="AP2587" i="64"/>
  <c r="AH2586" i="64"/>
  <c r="AI2586" i="64"/>
  <c r="R2588" i="64" l="1"/>
  <c r="R2589" i="64" s="1"/>
  <c r="R2590" i="64" s="1"/>
  <c r="R2591" i="64" s="1"/>
  <c r="S2592" i="64" s="1"/>
  <c r="S2593" i="64" s="1"/>
  <c r="AB2587" i="64"/>
  <c r="E2586" i="64"/>
  <c r="C2587" i="64" s="1"/>
  <c r="G2587" i="64" s="1"/>
  <c r="R2592" i="64" l="1"/>
  <c r="AC2587" i="64"/>
  <c r="J2587" i="64"/>
  <c r="K2587" i="64" l="1"/>
  <c r="D2587" i="64" s="1"/>
  <c r="AQ2587" i="64" s="1"/>
  <c r="AE2587" i="64"/>
  <c r="F2587" i="64" l="1"/>
  <c r="U2588" i="64" s="1"/>
  <c r="U2589" i="64" s="1"/>
  <c r="U2590" i="64" s="1"/>
  <c r="U2591" i="64" s="1"/>
  <c r="U2592" i="64" s="1"/>
  <c r="AS2587" i="64"/>
  <c r="AW2587" i="64" s="1"/>
  <c r="L2587" i="64"/>
  <c r="H2587" i="64"/>
  <c r="AJ2587" i="64"/>
  <c r="Y2588" i="64" l="1"/>
  <c r="M2588" i="64" s="1"/>
  <c r="AH2587" i="64"/>
  <c r="I2587" i="64"/>
  <c r="AI2587" i="64"/>
  <c r="AL2587" i="64" s="1"/>
  <c r="AM2587" i="64" s="1"/>
  <c r="AB2588" i="64" l="1"/>
  <c r="V2592" i="64"/>
  <c r="V2593" i="64" s="1"/>
  <c r="N2594" i="64" s="1"/>
  <c r="E2587" i="64"/>
  <c r="O2594" i="64" l="1"/>
  <c r="C2588" i="64"/>
  <c r="G2588" i="64" s="1"/>
  <c r="D2588" i="64"/>
  <c r="J2588" i="64"/>
  <c r="K2588" i="64" l="1"/>
  <c r="AC2588" i="64"/>
  <c r="AS2588" i="64"/>
  <c r="AQ2588" i="64" l="1"/>
  <c r="AQ2589" i="64" s="1"/>
  <c r="AQ2590" i="64" s="1"/>
  <c r="AR2588" i="64"/>
  <c r="F2588" i="64"/>
  <c r="AE2588" i="64"/>
  <c r="AF2588" i="64" s="1"/>
  <c r="AG2590" i="64" s="1"/>
  <c r="Y2589" i="64"/>
  <c r="L2588" i="64"/>
  <c r="AJ2588" i="64"/>
  <c r="H2588" i="64"/>
  <c r="AW2588" i="64" l="1"/>
  <c r="AH2588" i="64"/>
  <c r="I2588" i="64"/>
  <c r="AI2588" i="64"/>
  <c r="P2590" i="64"/>
  <c r="Q2590" i="64"/>
  <c r="AQ2591" i="64" s="1"/>
  <c r="AK2588" i="64" l="1"/>
  <c r="AA2589" i="64" s="1"/>
  <c r="AA2590" i="64" s="1"/>
  <c r="M2589" i="64"/>
  <c r="E2588" i="64"/>
  <c r="C2589" i="64" s="1"/>
  <c r="G2589" i="64" s="1"/>
  <c r="AB2589" i="64" l="1"/>
  <c r="AC2589" i="64"/>
  <c r="J2589" i="64"/>
  <c r="D2589" i="64"/>
  <c r="AA2591" i="64"/>
  <c r="AA2592" i="64" l="1"/>
  <c r="K2589" i="64"/>
  <c r="AR2589" i="64" s="1"/>
  <c r="AR2590" i="64" s="1"/>
  <c r="AR2591" i="64" s="1"/>
  <c r="AE2589" i="64"/>
  <c r="AS2589" i="64"/>
  <c r="T2589" i="64" l="1"/>
  <c r="AV2590" i="64" s="1"/>
  <c r="AV2591" i="64" s="1"/>
  <c r="AV2592" i="64" s="1"/>
  <c r="AV2593" i="64" s="1"/>
  <c r="AV2594" i="64" s="1"/>
  <c r="AJ2589" i="64"/>
  <c r="L2589" i="64"/>
  <c r="H2589" i="64"/>
  <c r="Y2590" i="64"/>
  <c r="M2590" i="64" s="1"/>
  <c r="F2589" i="64"/>
  <c r="AA2593" i="64"/>
  <c r="AB2590" i="64" l="1"/>
  <c r="AW2589" i="64"/>
  <c r="AH2589" i="64"/>
  <c r="I2589" i="64"/>
  <c r="AI2589" i="64"/>
  <c r="E2589" i="64" l="1"/>
  <c r="C2590" i="64" l="1"/>
  <c r="G2590" i="64" s="1"/>
  <c r="J2590" i="64"/>
  <c r="D2590" i="64"/>
  <c r="K2590" i="64" l="1"/>
  <c r="X2591" i="64" s="1"/>
  <c r="X2592" i="64" s="1"/>
  <c r="X2593" i="64" s="1"/>
  <c r="X2594" i="64" s="1"/>
  <c r="X2595" i="64" s="1"/>
  <c r="AC2590" i="64"/>
  <c r="AS2590" i="64"/>
  <c r="AE2590" i="64" l="1"/>
  <c r="Y2591" i="64"/>
  <c r="M2591" i="64" s="1"/>
  <c r="AW2590" i="64"/>
  <c r="L2590" i="64"/>
  <c r="H2590" i="64"/>
  <c r="AJ2590" i="64"/>
  <c r="F2590" i="64"/>
  <c r="AI2590" i="64" l="1"/>
  <c r="AH2590" i="64"/>
  <c r="I2590" i="64"/>
  <c r="E2590" i="64" l="1"/>
  <c r="C2591" i="64" l="1"/>
  <c r="G2591" i="64" s="1"/>
  <c r="W2591" i="64" s="1"/>
  <c r="W2592" i="64" s="1"/>
  <c r="W2593" i="64" s="1"/>
  <c r="W2594" i="64" s="1"/>
  <c r="J2591" i="64"/>
  <c r="D2591" i="64"/>
  <c r="K2591" i="64" l="1"/>
  <c r="AN2597" i="64"/>
  <c r="T2597" i="64" s="1"/>
  <c r="T2598" i="64" s="1"/>
  <c r="AC2591" i="64"/>
  <c r="AS2591" i="64"/>
  <c r="Y2592" i="64" l="1"/>
  <c r="AW2591" i="64"/>
  <c r="AE2591" i="64"/>
  <c r="AB2591" i="64"/>
  <c r="AJ2591" i="64"/>
  <c r="L2591" i="64"/>
  <c r="H2591" i="64"/>
  <c r="AR2592" i="64" s="1"/>
  <c r="F2591" i="64"/>
  <c r="M2592" i="64" l="1"/>
  <c r="AO2592" i="64"/>
  <c r="Z2595" i="64"/>
  <c r="AT2595" i="64"/>
  <c r="AU2595" i="64"/>
  <c r="AP2592" i="64"/>
  <c r="AH2591" i="64"/>
  <c r="I2591" i="64"/>
  <c r="AI2591" i="64"/>
  <c r="R2593" i="64" l="1"/>
  <c r="R2594" i="64" s="1"/>
  <c r="R2595" i="64" s="1"/>
  <c r="R2596" i="64" s="1"/>
  <c r="S2597" i="64" s="1"/>
  <c r="S2598" i="64" s="1"/>
  <c r="E2591" i="64"/>
  <c r="C2592" i="64" s="1"/>
  <c r="G2592" i="64" s="1"/>
  <c r="AB2592" i="64"/>
  <c r="R2597" i="64" l="1"/>
  <c r="AC2592" i="64"/>
  <c r="J2592" i="64"/>
  <c r="K2592" i="64" l="1"/>
  <c r="D2592" i="64" s="1"/>
  <c r="AQ2592" i="64" s="1"/>
  <c r="AE2592" i="64"/>
  <c r="AS2592" i="64" l="1"/>
  <c r="Y2593" i="64"/>
  <c r="AW2592" i="64"/>
  <c r="H2592" i="64"/>
  <c r="L2592" i="64"/>
  <c r="AJ2592" i="64"/>
  <c r="F2592" i="64"/>
  <c r="U2593" i="64" s="1"/>
  <c r="U2594" i="64" s="1"/>
  <c r="U2595" i="64" s="1"/>
  <c r="U2596" i="64" s="1"/>
  <c r="U2597" i="64" s="1"/>
  <c r="M2593" i="64" l="1"/>
  <c r="AI2592" i="64"/>
  <c r="AL2592" i="64" s="1"/>
  <c r="AM2592" i="64" s="1"/>
  <c r="I2592" i="64"/>
  <c r="AH2592" i="64"/>
  <c r="E2592" i="64" l="1"/>
  <c r="C2593" i="64" s="1"/>
  <c r="G2593" i="64" s="1"/>
  <c r="AB2593" i="64"/>
  <c r="V2597" i="64"/>
  <c r="V2598" i="64" s="1"/>
  <c r="J2593" i="64" l="1"/>
  <c r="D2593" i="64"/>
  <c r="AS2593" i="64" s="1"/>
  <c r="N2599" i="64"/>
  <c r="O2599" i="64"/>
  <c r="K2593" i="64"/>
  <c r="AC2593" i="64"/>
  <c r="AR2593" i="64" l="1"/>
  <c r="AQ2593" i="64"/>
  <c r="AQ2594" i="64" s="1"/>
  <c r="AQ2595" i="64" s="1"/>
  <c r="F2593" i="64"/>
  <c r="AE2593" i="64"/>
  <c r="AF2593" i="64" s="1"/>
  <c r="AG2595" i="64" s="1"/>
  <c r="AJ2593" i="64"/>
  <c r="H2593" i="64"/>
  <c r="L2593" i="64"/>
  <c r="Y2594" i="64"/>
  <c r="AH2593" i="64" l="1"/>
  <c r="AI2593" i="64"/>
  <c r="AW2593" i="64"/>
  <c r="I2593" i="64"/>
  <c r="P2595" i="64"/>
  <c r="Q2595" i="64"/>
  <c r="AQ2596" i="64" s="1"/>
  <c r="AK2593" i="64" l="1"/>
  <c r="AA2594" i="64" s="1"/>
  <c r="AA2595" i="64" s="1"/>
  <c r="M2594" i="64"/>
  <c r="E2593" i="64"/>
  <c r="C2594" i="64" s="1"/>
  <c r="G2594" i="64" s="1"/>
  <c r="AB2594" i="64" l="1"/>
  <c r="AA2596" i="64"/>
  <c r="J2594" i="64"/>
  <c r="D2594" i="64"/>
  <c r="AC2594" i="64"/>
  <c r="K2594" i="64" l="1"/>
  <c r="AR2594" i="64" s="1"/>
  <c r="AR2595" i="64" s="1"/>
  <c r="AR2596" i="64" s="1"/>
  <c r="AS2594" i="64"/>
  <c r="AE2594" i="64"/>
  <c r="AA2597" i="64"/>
  <c r="F2594" i="64" l="1"/>
  <c r="AA2598" i="64"/>
  <c r="Y2595" i="64"/>
  <c r="M2595" i="64" s="1"/>
  <c r="T2594" i="64"/>
  <c r="AV2595" i="64" s="1"/>
  <c r="AV2596" i="64" s="1"/>
  <c r="AV2597" i="64" s="1"/>
  <c r="AV2598" i="64" s="1"/>
  <c r="AV2599" i="64" s="1"/>
  <c r="L2594" i="64"/>
  <c r="H2594" i="64"/>
  <c r="AJ2594" i="64"/>
  <c r="AH2594" i="64" l="1"/>
  <c r="AW2594" i="64"/>
  <c r="I2594" i="64"/>
  <c r="AB2595" i="64"/>
  <c r="AI2594" i="64"/>
  <c r="E2594" i="64" l="1"/>
  <c r="C2595" i="64" l="1"/>
  <c r="G2595" i="64" s="1"/>
  <c r="D2595" i="64"/>
  <c r="J2595" i="64"/>
  <c r="K2595" i="64" l="1"/>
  <c r="X2596" i="64" s="1"/>
  <c r="X2597" i="64" s="1"/>
  <c r="X2598" i="64" s="1"/>
  <c r="X2599" i="64" s="1"/>
  <c r="X2600" i="64" s="1"/>
  <c r="AC2595" i="64"/>
  <c r="AS2595" i="64"/>
  <c r="AE2595" i="64" l="1"/>
  <c r="Y2596" i="64"/>
  <c r="M2596" i="64" s="1"/>
  <c r="AW2595" i="64"/>
  <c r="H2595" i="64"/>
  <c r="AJ2595" i="64"/>
  <c r="L2595" i="64"/>
  <c r="F2595" i="64"/>
  <c r="I2595" i="64" l="1"/>
  <c r="AI2595" i="64"/>
  <c r="AH2595" i="64"/>
  <c r="E2595" i="64" l="1"/>
  <c r="C2596" i="64" l="1"/>
  <c r="G2596" i="64" s="1"/>
  <c r="W2596" i="64" s="1"/>
  <c r="W2597" i="64" s="1"/>
  <c r="W2598" i="64" s="1"/>
  <c r="W2599" i="64" s="1"/>
  <c r="D2596" i="64"/>
  <c r="J2596" i="64"/>
  <c r="K2596" i="64" l="1"/>
  <c r="F2596" i="64" s="1"/>
  <c r="AN2602" i="64"/>
  <c r="T2602" i="64" s="1"/>
  <c r="T2603" i="64" s="1"/>
  <c r="AC2596" i="64"/>
  <c r="AS2596" i="64"/>
  <c r="AB2596" i="64" l="1"/>
  <c r="Y2597" i="64"/>
  <c r="AW2596" i="64"/>
  <c r="AE2596" i="64"/>
  <c r="L2596" i="64"/>
  <c r="H2596" i="64"/>
  <c r="AR2597" i="64" s="1"/>
  <c r="AJ2596" i="64"/>
  <c r="M2597" i="64" l="1"/>
  <c r="AO2597" i="64"/>
  <c r="AI2596" i="64"/>
  <c r="AH2596" i="64"/>
  <c r="AP2597" i="64"/>
  <c r="AT2600" i="64"/>
  <c r="Z2600" i="64"/>
  <c r="AU2600" i="64"/>
  <c r="I2596" i="64"/>
  <c r="R2598" i="64" l="1"/>
  <c r="R2599" i="64" s="1"/>
  <c r="R2600" i="64" s="1"/>
  <c r="R2601" i="64" s="1"/>
  <c r="S2602" i="64" s="1"/>
  <c r="S2603" i="64" s="1"/>
  <c r="AB2597" i="64"/>
  <c r="E2596" i="64"/>
  <c r="R2602" i="64" l="1"/>
  <c r="C2597" i="64"/>
  <c r="G2597" i="64" s="1"/>
  <c r="J2597" i="64"/>
  <c r="K2597" i="64" l="1"/>
  <c r="D2597" i="64" s="1"/>
  <c r="AQ2597" i="64" s="1"/>
  <c r="AC2597" i="64"/>
  <c r="F2597" i="64" l="1"/>
  <c r="U2598" i="64" s="1"/>
  <c r="U2599" i="64" s="1"/>
  <c r="U2600" i="64" s="1"/>
  <c r="U2601" i="64" s="1"/>
  <c r="U2602" i="64" s="1"/>
  <c r="AS2597" i="64"/>
  <c r="Y2598" i="64" s="1"/>
  <c r="M2598" i="64" s="1"/>
  <c r="AW2597" i="64"/>
  <c r="AE2597" i="64"/>
  <c r="H2597" i="64"/>
  <c r="L2597" i="64"/>
  <c r="AJ2597" i="64"/>
  <c r="AI2597" i="64" l="1"/>
  <c r="AL2597" i="64" s="1"/>
  <c r="AM2597" i="64" s="1"/>
  <c r="I2597" i="64"/>
  <c r="AH2597" i="64"/>
  <c r="V2602" i="64" l="1"/>
  <c r="V2603" i="64" s="1"/>
  <c r="AB2598" i="64"/>
  <c r="E2597" i="64"/>
  <c r="N2604" i="64"/>
  <c r="O2604" i="64"/>
  <c r="C2598" i="64" l="1"/>
  <c r="G2598" i="64" s="1"/>
  <c r="D2598" i="64"/>
  <c r="J2598" i="64"/>
  <c r="AC2598" i="64" l="1"/>
  <c r="AS2598" i="64"/>
  <c r="K2598" i="64"/>
  <c r="AQ2598" i="64" l="1"/>
  <c r="AQ2599" i="64" s="1"/>
  <c r="AQ2600" i="64" s="1"/>
  <c r="AR2598" i="64"/>
  <c r="Y2599" i="64"/>
  <c r="AJ2598" i="64"/>
  <c r="H2598" i="64"/>
  <c r="L2598" i="64"/>
  <c r="AE2598" i="64"/>
  <c r="AF2598" i="64" s="1"/>
  <c r="AG2600" i="64" s="1"/>
  <c r="F2598" i="64"/>
  <c r="AH2598" i="64" l="1"/>
  <c r="I2598" i="64"/>
  <c r="AI2598" i="64"/>
  <c r="AW2598" i="64"/>
  <c r="P2600" i="64"/>
  <c r="Q2600" i="64"/>
  <c r="AQ2601" i="64" s="1"/>
  <c r="AK2598" i="64" l="1"/>
  <c r="AA2599" i="64" s="1"/>
  <c r="AA2600" i="64" s="1"/>
  <c r="E2598" i="64"/>
  <c r="C2599" i="64" s="1"/>
  <c r="G2599" i="64" s="1"/>
  <c r="M2599" i="64" l="1"/>
  <c r="D2599" i="64" s="1"/>
  <c r="AC2599" i="64"/>
  <c r="AA2601" i="64"/>
  <c r="J2599" i="64" l="1"/>
  <c r="AB2599" i="64"/>
  <c r="AA2602" i="64"/>
  <c r="AE2599" i="64"/>
  <c r="K2599" i="64"/>
  <c r="AR2599" i="64" s="1"/>
  <c r="AR2600" i="64" s="1"/>
  <c r="AR2601" i="64" s="1"/>
  <c r="AS2599" i="64"/>
  <c r="T2599" i="64" l="1"/>
  <c r="AV2600" i="64" s="1"/>
  <c r="AV2601" i="64" s="1"/>
  <c r="AV2602" i="64" s="1"/>
  <c r="AV2603" i="64" s="1"/>
  <c r="AV2604" i="64" s="1"/>
  <c r="H2599" i="64"/>
  <c r="L2599" i="64"/>
  <c r="AJ2599" i="64"/>
  <c r="AA2603" i="64"/>
  <c r="Y2600" i="64"/>
  <c r="M2600" i="64" s="1"/>
  <c r="F2599" i="64"/>
  <c r="AI2599" i="64" l="1"/>
  <c r="I2599" i="64"/>
  <c r="AH2599" i="64"/>
  <c r="AW2599" i="64"/>
  <c r="AB2600" i="64"/>
  <c r="E2599" i="64" l="1"/>
  <c r="C2600" i="64" l="1"/>
  <c r="G2600" i="64" s="1"/>
  <c r="D2600" i="64"/>
  <c r="J2600" i="64"/>
  <c r="K2600" i="64" l="1"/>
  <c r="X2601" i="64" s="1"/>
  <c r="X2602" i="64" s="1"/>
  <c r="X2603" i="64" s="1"/>
  <c r="X2604" i="64" s="1"/>
  <c r="X2605" i="64" s="1"/>
  <c r="AC2600" i="64"/>
  <c r="AS2600" i="64"/>
  <c r="AE2600" i="64" l="1"/>
  <c r="Y2601" i="64"/>
  <c r="M2601" i="64" s="1"/>
  <c r="AW2600" i="64"/>
  <c r="H2600" i="64"/>
  <c r="AJ2600" i="64"/>
  <c r="L2600" i="64"/>
  <c r="F2600" i="64"/>
  <c r="I2600" i="64" l="1"/>
  <c r="AI2600" i="64"/>
  <c r="AH2600" i="64"/>
  <c r="E2600" i="64" l="1"/>
  <c r="C2601" i="64" l="1"/>
  <c r="G2601" i="64" s="1"/>
  <c r="W2601" i="64" s="1"/>
  <c r="W2602" i="64" s="1"/>
  <c r="W2603" i="64" s="1"/>
  <c r="W2604" i="64" s="1"/>
  <c r="D2601" i="64"/>
  <c r="J2601" i="64"/>
  <c r="K2601" i="64" l="1"/>
  <c r="AN2607" i="64"/>
  <c r="T2607" i="64" s="1"/>
  <c r="T2608" i="64" s="1"/>
  <c r="AC2601" i="64"/>
  <c r="AS2601" i="64"/>
  <c r="Y2602" i="64" l="1"/>
  <c r="AW2601" i="64"/>
  <c r="AE2601" i="64"/>
  <c r="AB2601" i="64"/>
  <c r="L2601" i="64"/>
  <c r="H2601" i="64"/>
  <c r="AR2602" i="64" s="1"/>
  <c r="AJ2601" i="64"/>
  <c r="F2601" i="64"/>
  <c r="M2602" i="64" l="1"/>
  <c r="AO2602" i="64"/>
  <c r="Z2605" i="64"/>
  <c r="AU2605" i="64"/>
  <c r="AT2605" i="64"/>
  <c r="AI2601" i="64"/>
  <c r="AH2601" i="64"/>
  <c r="AP2602" i="64"/>
  <c r="I2601" i="64"/>
  <c r="R2603" i="64" l="1"/>
  <c r="R2604" i="64" s="1"/>
  <c r="R2605" i="64" s="1"/>
  <c r="R2606" i="64" s="1"/>
  <c r="R2607" i="64" s="1"/>
  <c r="AB2602" i="64"/>
  <c r="E2601" i="64"/>
  <c r="C2602" i="64" s="1"/>
  <c r="G2602" i="64" s="1"/>
  <c r="S2607" i="64" l="1"/>
  <c r="S2608" i="64" s="1"/>
  <c r="J2602" i="64"/>
  <c r="AC2602" i="64"/>
  <c r="K2602" i="64" l="1"/>
  <c r="D2602" i="64" s="1"/>
  <c r="AQ2602" i="64" s="1"/>
  <c r="AE2602" i="64"/>
  <c r="AS2602" i="64" l="1"/>
  <c r="Y2603" i="64"/>
  <c r="AW2602" i="64"/>
  <c r="L2602" i="64"/>
  <c r="AJ2602" i="64"/>
  <c r="H2602" i="64"/>
  <c r="F2602" i="64"/>
  <c r="U2603" i="64" s="1"/>
  <c r="U2604" i="64" s="1"/>
  <c r="U2605" i="64" s="1"/>
  <c r="U2606" i="64" s="1"/>
  <c r="U2607" i="64" s="1"/>
  <c r="M2603" i="64" l="1"/>
  <c r="AI2602" i="64"/>
  <c r="AL2602" i="64" s="1"/>
  <c r="AM2602" i="64" s="1"/>
  <c r="I2602" i="64"/>
  <c r="AH2602" i="64"/>
  <c r="V2607" i="64" l="1"/>
  <c r="V2608" i="64" s="1"/>
  <c r="E2602" i="64"/>
  <c r="C2603" i="64" s="1"/>
  <c r="G2603" i="64" s="1"/>
  <c r="AB2603" i="64"/>
  <c r="D2603" i="64" l="1"/>
  <c r="AS2603" i="64" s="1"/>
  <c r="J2603" i="64"/>
  <c r="K2603" i="64" s="1"/>
  <c r="AC2603" i="64"/>
  <c r="N2609" i="64"/>
  <c r="O2609" i="64"/>
  <c r="AQ2603" i="64" l="1"/>
  <c r="AQ2604" i="64" s="1"/>
  <c r="AQ2605" i="64" s="1"/>
  <c r="AR2603" i="64"/>
  <c r="Y2604" i="64"/>
  <c r="AE2603" i="64"/>
  <c r="AF2603" i="64" s="1"/>
  <c r="AG2605" i="64" s="1"/>
  <c r="AJ2603" i="64"/>
  <c r="H2603" i="64"/>
  <c r="L2603" i="64"/>
  <c r="F2603" i="64"/>
  <c r="AI2603" i="64" l="1"/>
  <c r="P2605" i="64"/>
  <c r="Q2605" i="64"/>
  <c r="AQ2606" i="64" s="1"/>
  <c r="I2603" i="64"/>
  <c r="AW2603" i="64"/>
  <c r="AH2603" i="64"/>
  <c r="AK2603" i="64" l="1"/>
  <c r="AA2604" i="64" s="1"/>
  <c r="AA2605" i="64" s="1"/>
  <c r="M2604" i="64"/>
  <c r="E2603" i="64"/>
  <c r="C2604" i="64" s="1"/>
  <c r="G2604" i="64" s="1"/>
  <c r="AB2604" i="64" l="1"/>
  <c r="J2604" i="64"/>
  <c r="K2604" i="64" s="1"/>
  <c r="AR2604" i="64" s="1"/>
  <c r="AR2605" i="64" s="1"/>
  <c r="AR2606" i="64" s="1"/>
  <c r="D2604" i="64"/>
  <c r="AS2604" i="64" s="1"/>
  <c r="AA2606" i="64"/>
  <c r="AC2604" i="64"/>
  <c r="F2604" i="64" l="1"/>
  <c r="Y2605" i="64"/>
  <c r="M2605" i="64" s="1"/>
  <c r="AA2607" i="64"/>
  <c r="T2604" i="64"/>
  <c r="AV2605" i="64" s="1"/>
  <c r="AV2606" i="64" s="1"/>
  <c r="AV2607" i="64" s="1"/>
  <c r="AV2608" i="64" s="1"/>
  <c r="AV2609" i="64" s="1"/>
  <c r="AJ2604" i="64"/>
  <c r="H2604" i="64"/>
  <c r="L2604" i="64"/>
  <c r="AE2604" i="64"/>
  <c r="AH2604" i="64" l="1"/>
  <c r="AW2604" i="64"/>
  <c r="AI2604" i="64"/>
  <c r="AA2608" i="64"/>
  <c r="I2604" i="64"/>
  <c r="AB2605" i="64"/>
  <c r="E2604" i="64" l="1"/>
  <c r="C2605" i="64" l="1"/>
  <c r="G2605" i="64" s="1"/>
  <c r="J2605" i="64"/>
  <c r="D2605" i="64"/>
  <c r="K2605" i="64" l="1"/>
  <c r="X2606" i="64" s="1"/>
  <c r="X2607" i="64" s="1"/>
  <c r="X2608" i="64" s="1"/>
  <c r="X2609" i="64" s="1"/>
  <c r="X2610" i="64" s="1"/>
  <c r="AS2605" i="64"/>
  <c r="AC2605" i="64"/>
  <c r="AE2605" i="64" l="1"/>
  <c r="L2605" i="64"/>
  <c r="H2605" i="64"/>
  <c r="AJ2605" i="64"/>
  <c r="Y2606" i="64"/>
  <c r="M2606" i="64" s="1"/>
  <c r="AW2605" i="64"/>
  <c r="F2605" i="64"/>
  <c r="AI2605" i="64" l="1"/>
  <c r="AH2605" i="64"/>
  <c r="I2605" i="64"/>
  <c r="E2605" i="64" l="1"/>
  <c r="C2606" i="64" l="1"/>
  <c r="G2606" i="64" s="1"/>
  <c r="W2606" i="64" s="1"/>
  <c r="W2607" i="64" s="1"/>
  <c r="W2608" i="64" s="1"/>
  <c r="W2609" i="64" s="1"/>
  <c r="D2606" i="64"/>
  <c r="J2606" i="64"/>
  <c r="K2606" i="64" l="1"/>
  <c r="AN2612" i="64"/>
  <c r="T2612" i="64" s="1"/>
  <c r="T2613" i="64" s="1"/>
  <c r="AC2606" i="64"/>
  <c r="AS2606" i="64"/>
  <c r="AE2606" i="64" l="1"/>
  <c r="Y2607" i="64"/>
  <c r="AW2606" i="64"/>
  <c r="AB2606" i="64"/>
  <c r="AJ2606" i="64"/>
  <c r="L2606" i="64"/>
  <c r="H2606" i="64"/>
  <c r="AR2607" i="64" s="1"/>
  <c r="F2606" i="64"/>
  <c r="M2607" i="64" l="1"/>
  <c r="AO2607" i="64"/>
  <c r="Z2610" i="64"/>
  <c r="AU2610" i="64"/>
  <c r="AT2610" i="64"/>
  <c r="AP2607" i="64"/>
  <c r="AH2606" i="64"/>
  <c r="I2606" i="64"/>
  <c r="AI2606" i="64"/>
  <c r="AB2607" i="64" l="1"/>
  <c r="R2608" i="64"/>
  <c r="R2609" i="64" s="1"/>
  <c r="R2610" i="64" s="1"/>
  <c r="R2611" i="64" s="1"/>
  <c r="S2612" i="64" s="1"/>
  <c r="S2613" i="64" s="1"/>
  <c r="E2606" i="64"/>
  <c r="R2612" i="64" l="1"/>
  <c r="C2607" i="64"/>
  <c r="G2607" i="64" s="1"/>
  <c r="J2607" i="64"/>
  <c r="K2607" i="64" l="1"/>
  <c r="D2607" i="64" s="1"/>
  <c r="AQ2607" i="64" s="1"/>
  <c r="AC2607" i="64"/>
  <c r="AS2607" i="64" l="1"/>
  <c r="Y2608" i="64"/>
  <c r="AW2607" i="64"/>
  <c r="AE2607" i="64"/>
  <c r="L2607" i="64"/>
  <c r="H2607" i="64"/>
  <c r="AJ2607" i="64"/>
  <c r="F2607" i="64"/>
  <c r="U2608" i="64" s="1"/>
  <c r="U2609" i="64" s="1"/>
  <c r="U2610" i="64" s="1"/>
  <c r="U2611" i="64" s="1"/>
  <c r="U2612" i="64" s="1"/>
  <c r="M2608" i="64" l="1"/>
  <c r="AH2607" i="64"/>
  <c r="I2607" i="64"/>
  <c r="AI2607" i="64"/>
  <c r="AL2607" i="64" s="1"/>
  <c r="AM2607" i="64" s="1"/>
  <c r="V2612" i="64" l="1"/>
  <c r="V2613" i="64" s="1"/>
  <c r="AB2608" i="64"/>
  <c r="E2607" i="64"/>
  <c r="C2608" i="64" l="1"/>
  <c r="G2608" i="64" s="1"/>
  <c r="D2608" i="64"/>
  <c r="J2608" i="64"/>
  <c r="N2614" i="64"/>
  <c r="O2614" i="64"/>
  <c r="AC2608" i="64" l="1"/>
  <c r="AS2608" i="64"/>
  <c r="K2608" i="64"/>
  <c r="AQ2608" i="64" l="1"/>
  <c r="AQ2609" i="64" s="1"/>
  <c r="AQ2610" i="64" s="1"/>
  <c r="AR2608" i="64"/>
  <c r="H2608" i="64"/>
  <c r="L2608" i="64"/>
  <c r="AJ2608" i="64"/>
  <c r="AE2608" i="64"/>
  <c r="AF2608" i="64" s="1"/>
  <c r="AG2610" i="64" s="1"/>
  <c r="F2608" i="64"/>
  <c r="Y2609" i="64"/>
  <c r="AW2608" i="64" l="1"/>
  <c r="Q2610" i="64"/>
  <c r="AQ2611" i="64" s="1"/>
  <c r="P2610" i="64"/>
  <c r="AI2608" i="64"/>
  <c r="I2608" i="64"/>
  <c r="AH2608" i="64"/>
  <c r="AK2608" i="64" l="1"/>
  <c r="AA2609" i="64" s="1"/>
  <c r="AA2610" i="64" s="1"/>
  <c r="M2609" i="64"/>
  <c r="E2608" i="64"/>
  <c r="C2609" i="64" s="1"/>
  <c r="G2609" i="64" s="1"/>
  <c r="AA2611" i="64" l="1"/>
  <c r="D2609" i="64"/>
  <c r="AS2609" i="64" s="1"/>
  <c r="AB2609" i="64"/>
  <c r="J2609" i="64"/>
  <c r="AC2609" i="64"/>
  <c r="Y2610" i="64" l="1"/>
  <c r="M2610" i="64" s="1"/>
  <c r="AA2612" i="64"/>
  <c r="K2609" i="64"/>
  <c r="AR2609" i="64" s="1"/>
  <c r="AR2610" i="64" s="1"/>
  <c r="AR2611" i="64" s="1"/>
  <c r="AE2609" i="64"/>
  <c r="T2609" i="64" l="1"/>
  <c r="AV2610" i="64" s="1"/>
  <c r="AV2611" i="64" s="1"/>
  <c r="AV2612" i="64" s="1"/>
  <c r="AV2613" i="64" s="1"/>
  <c r="AV2614" i="64" s="1"/>
  <c r="H2609" i="64"/>
  <c r="L2609" i="64"/>
  <c r="AJ2609" i="64"/>
  <c r="AA2613" i="64"/>
  <c r="F2609" i="64"/>
  <c r="AB2610" i="64"/>
  <c r="I2609" i="64" l="1"/>
  <c r="AI2609" i="64"/>
  <c r="AW2609" i="64"/>
  <c r="AH2609" i="64"/>
  <c r="E2609" i="64" l="1"/>
  <c r="C2610" i="64" l="1"/>
  <c r="G2610" i="64" s="1"/>
  <c r="D2610" i="64"/>
  <c r="J2610" i="64"/>
  <c r="K2610" i="64" l="1"/>
  <c r="X2611" i="64" s="1"/>
  <c r="X2612" i="64" s="1"/>
  <c r="X2613" i="64" s="1"/>
  <c r="X2614" i="64" s="1"/>
  <c r="X2615" i="64" s="1"/>
  <c r="AS2610" i="64"/>
  <c r="AC2610" i="64"/>
  <c r="AE2610" i="64" l="1"/>
  <c r="L2610" i="64"/>
  <c r="H2610" i="64"/>
  <c r="AJ2610" i="64"/>
  <c r="Y2611" i="64"/>
  <c r="M2611" i="64" s="1"/>
  <c r="AW2610" i="64"/>
  <c r="F2610" i="64"/>
  <c r="AI2610" i="64" l="1"/>
  <c r="AH2610" i="64"/>
  <c r="I2610" i="64"/>
  <c r="E2610" i="64" l="1"/>
  <c r="C2611" i="64" l="1"/>
  <c r="G2611" i="64" s="1"/>
  <c r="W2611" i="64" s="1"/>
  <c r="W2612" i="64" s="1"/>
  <c r="W2613" i="64" s="1"/>
  <c r="W2614" i="64" s="1"/>
  <c r="D2611" i="64"/>
  <c r="J2611" i="64"/>
  <c r="K2611" i="64" l="1"/>
  <c r="F2611" i="64" s="1"/>
  <c r="AN2617" i="64"/>
  <c r="T2617" i="64" s="1"/>
  <c r="T2618" i="64" s="1"/>
  <c r="AC2611" i="64"/>
  <c r="AS2611" i="64"/>
  <c r="Y2612" i="64" l="1"/>
  <c r="AW2611" i="64"/>
  <c r="AE2611" i="64"/>
  <c r="AB2611" i="64"/>
  <c r="AJ2611" i="64"/>
  <c r="L2611" i="64"/>
  <c r="H2611" i="64"/>
  <c r="AR2612" i="64" s="1"/>
  <c r="M2612" i="64" l="1"/>
  <c r="AO2612" i="64"/>
  <c r="AT2615" i="64"/>
  <c r="AU2615" i="64"/>
  <c r="Z2615" i="64"/>
  <c r="AP2612" i="64"/>
  <c r="AH2611" i="64"/>
  <c r="I2611" i="64"/>
  <c r="AI2611" i="64"/>
  <c r="R2613" i="64" l="1"/>
  <c r="R2614" i="64" s="1"/>
  <c r="R2615" i="64" s="1"/>
  <c r="R2616" i="64" s="1"/>
  <c r="R2617" i="64" s="1"/>
  <c r="AB2612" i="64"/>
  <c r="E2611" i="64"/>
  <c r="C2612" i="64" s="1"/>
  <c r="G2612" i="64" s="1"/>
  <c r="S2617" i="64" l="1"/>
  <c r="S2618" i="64" s="1"/>
  <c r="J2612" i="64"/>
  <c r="K2612" i="64" s="1"/>
  <c r="D2612" i="64" s="1"/>
  <c r="AQ2612" i="64" s="1"/>
  <c r="AC2612" i="64"/>
  <c r="AJ2612" i="64" l="1"/>
  <c r="H2612" i="64"/>
  <c r="L2612" i="64"/>
  <c r="F2612" i="64"/>
  <c r="U2613" i="64" s="1"/>
  <c r="U2614" i="64" s="1"/>
  <c r="U2615" i="64" s="1"/>
  <c r="U2616" i="64" s="1"/>
  <c r="U2617" i="64" s="1"/>
  <c r="AS2612" i="64"/>
  <c r="AE2612" i="64"/>
  <c r="AH2612" i="64" l="1"/>
  <c r="Y2613" i="64"/>
  <c r="M2613" i="64" s="1"/>
  <c r="AW2612" i="64"/>
  <c r="I2612" i="64"/>
  <c r="AI2612" i="64"/>
  <c r="AL2612" i="64" s="1"/>
  <c r="AM2612" i="64" s="1"/>
  <c r="AB2613" i="64" l="1"/>
  <c r="V2617" i="64"/>
  <c r="V2618" i="64" s="1"/>
  <c r="E2612" i="64"/>
  <c r="C2613" i="64" s="1"/>
  <c r="G2613" i="64" s="1"/>
  <c r="AC2613" i="64" l="1"/>
  <c r="J2613" i="64"/>
  <c r="N2619" i="64"/>
  <c r="O2619" i="64"/>
  <c r="D2613" i="64"/>
  <c r="K2613" i="64" l="1"/>
  <c r="AE2613" i="64"/>
  <c r="AF2613" i="64" s="1"/>
  <c r="AG2615" i="64" s="1"/>
  <c r="AS2613" i="64"/>
  <c r="AQ2613" i="64" l="1"/>
  <c r="AQ2614" i="64" s="1"/>
  <c r="AQ2615" i="64" s="1"/>
  <c r="AR2613" i="64"/>
  <c r="Y2614" i="64"/>
  <c r="L2613" i="64"/>
  <c r="AJ2613" i="64"/>
  <c r="H2613" i="64"/>
  <c r="Q2615" i="64"/>
  <c r="P2615" i="64"/>
  <c r="F2613" i="64"/>
  <c r="AQ2616" i="64" l="1"/>
  <c r="AH2613" i="64"/>
  <c r="AW2613" i="64"/>
  <c r="AI2613" i="64"/>
  <c r="I2613" i="64"/>
  <c r="AK2613" i="64" l="1"/>
  <c r="AA2614" i="64" s="1"/>
  <c r="AA2615" i="64" s="1"/>
  <c r="M2614" i="64"/>
  <c r="E2613" i="64"/>
  <c r="C2614" i="64" s="1"/>
  <c r="G2614" i="64" s="1"/>
  <c r="AC2614" i="64" l="1"/>
  <c r="AA2616" i="64"/>
  <c r="AB2614" i="64"/>
  <c r="D2614" i="64"/>
  <c r="AS2614" i="64" s="1"/>
  <c r="J2614" i="64"/>
  <c r="Y2615" i="64" l="1"/>
  <c r="M2615" i="64" s="1"/>
  <c r="K2614" i="64"/>
  <c r="AR2614" i="64" s="1"/>
  <c r="AR2615" i="64" s="1"/>
  <c r="AR2616" i="64" s="1"/>
  <c r="AA2617" i="64"/>
  <c r="AE2614" i="64"/>
  <c r="F2614" i="64" l="1"/>
  <c r="AA2618" i="64"/>
  <c r="T2614" i="64"/>
  <c r="AV2615" i="64" s="1"/>
  <c r="AV2616" i="64" s="1"/>
  <c r="AV2617" i="64" s="1"/>
  <c r="AV2618" i="64" s="1"/>
  <c r="AV2619" i="64" s="1"/>
  <c r="L2614" i="64"/>
  <c r="H2614" i="64"/>
  <c r="AJ2614" i="64"/>
  <c r="AB2615" i="64"/>
  <c r="AW2614" i="64" l="1"/>
  <c r="AI2614" i="64"/>
  <c r="AH2614" i="64"/>
  <c r="I2614" i="64"/>
  <c r="E2614" i="64" l="1"/>
  <c r="C2615" i="64" l="1"/>
  <c r="G2615" i="64" s="1"/>
  <c r="J2615" i="64"/>
  <c r="D2615" i="64"/>
  <c r="K2615" i="64" l="1"/>
  <c r="X2616" i="64" s="1"/>
  <c r="X2617" i="64" s="1"/>
  <c r="X2618" i="64" s="1"/>
  <c r="X2619" i="64" s="1"/>
  <c r="X2620" i="64" s="1"/>
  <c r="AS2615" i="64"/>
  <c r="AC2615" i="64"/>
  <c r="AE2615" i="64" l="1"/>
  <c r="H2615" i="64"/>
  <c r="L2615" i="64"/>
  <c r="AJ2615" i="64"/>
  <c r="Y2616" i="64"/>
  <c r="M2616" i="64" s="1"/>
  <c r="AW2615" i="64"/>
  <c r="F2615" i="64"/>
  <c r="AI2615" i="64" l="1"/>
  <c r="AH2615" i="64"/>
  <c r="I2615" i="64"/>
  <c r="E2615" i="64" l="1"/>
  <c r="C2616" i="64" l="1"/>
  <c r="G2616" i="64" s="1"/>
  <c r="W2616" i="64" s="1"/>
  <c r="W2617" i="64" s="1"/>
  <c r="W2618" i="64" s="1"/>
  <c r="W2619" i="64" s="1"/>
  <c r="D2616" i="64"/>
  <c r="J2616" i="64"/>
  <c r="K2616" i="64" l="1"/>
  <c r="AN2622" i="64"/>
  <c r="T2622" i="64" s="1"/>
  <c r="T2623" i="64" s="1"/>
  <c r="AC2616" i="64"/>
  <c r="AS2616" i="64"/>
  <c r="Y2617" i="64" l="1"/>
  <c r="AW2616" i="64"/>
  <c r="AE2616" i="64"/>
  <c r="AB2616" i="64"/>
  <c r="AJ2616" i="64"/>
  <c r="L2616" i="64"/>
  <c r="H2616" i="64"/>
  <c r="AR2617" i="64" s="1"/>
  <c r="F2616" i="64"/>
  <c r="M2617" i="64" l="1"/>
  <c r="AO2617" i="64"/>
  <c r="I2616" i="64"/>
  <c r="AP2617" i="64"/>
  <c r="AH2616" i="64"/>
  <c r="AI2616" i="64"/>
  <c r="AT2620" i="64"/>
  <c r="Z2620" i="64"/>
  <c r="AU2620" i="64"/>
  <c r="R2618" i="64" l="1"/>
  <c r="R2619" i="64" s="1"/>
  <c r="R2620" i="64" s="1"/>
  <c r="R2621" i="64" s="1"/>
  <c r="S2622" i="64" s="1"/>
  <c r="S2623" i="64" s="1"/>
  <c r="AB2617" i="64"/>
  <c r="E2616" i="64"/>
  <c r="C2617" i="64" s="1"/>
  <c r="G2617" i="64" s="1"/>
  <c r="R2622" i="64" l="1"/>
  <c r="J2617" i="64"/>
  <c r="K2617" i="64" s="1"/>
  <c r="D2617" i="64" s="1"/>
  <c r="AQ2617" i="64" s="1"/>
  <c r="AC2617" i="64"/>
  <c r="AS2617" i="64" l="1"/>
  <c r="Y2618" i="64" s="1"/>
  <c r="L2617" i="64"/>
  <c r="H2617" i="64"/>
  <c r="AJ2617" i="64"/>
  <c r="F2617" i="64"/>
  <c r="U2618" i="64" s="1"/>
  <c r="U2619" i="64" s="1"/>
  <c r="U2620" i="64" s="1"/>
  <c r="U2621" i="64" s="1"/>
  <c r="U2622" i="64" s="1"/>
  <c r="AE2617" i="64"/>
  <c r="AW2617" i="64" l="1"/>
  <c r="M2618" i="64"/>
  <c r="AH2617" i="64"/>
  <c r="AI2617" i="64"/>
  <c r="AL2617" i="64" s="1"/>
  <c r="AM2617" i="64" s="1"/>
  <c r="I2617" i="64"/>
  <c r="E2617" i="64" l="1"/>
  <c r="C2618" i="64" s="1"/>
  <c r="G2618" i="64" s="1"/>
  <c r="V2622" i="64"/>
  <c r="V2623" i="64" s="1"/>
  <c r="AB2618" i="64"/>
  <c r="J2618" i="64" l="1"/>
  <c r="K2618" i="64" s="1"/>
  <c r="D2618" i="64"/>
  <c r="N2624" i="64"/>
  <c r="O2624" i="64"/>
  <c r="AS2618" i="64"/>
  <c r="AC2618" i="64"/>
  <c r="AR2618" i="64" l="1"/>
  <c r="AQ2618" i="64"/>
  <c r="AQ2619" i="64" s="1"/>
  <c r="AQ2620" i="64" s="1"/>
  <c r="F2618" i="64"/>
  <c r="Y2619" i="64"/>
  <c r="L2618" i="64"/>
  <c r="H2618" i="64"/>
  <c r="AJ2618" i="64"/>
  <c r="AE2618" i="64"/>
  <c r="AF2618" i="64" s="1"/>
  <c r="AG2620" i="64" s="1"/>
  <c r="I2618" i="64" l="1"/>
  <c r="AH2618" i="64"/>
  <c r="Q2620" i="64"/>
  <c r="AQ2621" i="64" s="1"/>
  <c r="P2620" i="64"/>
  <c r="AW2618" i="64"/>
  <c r="AI2618" i="64"/>
  <c r="AK2618" i="64" l="1"/>
  <c r="AA2619" i="64" s="1"/>
  <c r="AA2620" i="64" s="1"/>
  <c r="M2619" i="64"/>
  <c r="E2618" i="64"/>
  <c r="C2619" i="64" s="1"/>
  <c r="G2619" i="64" s="1"/>
  <c r="AA2621" i="64" l="1"/>
  <c r="AC2619" i="64"/>
  <c r="AB2619" i="64"/>
  <c r="D2619" i="64"/>
  <c r="J2619" i="64"/>
  <c r="AS2619" i="64" l="1"/>
  <c r="AA2622" i="64"/>
  <c r="AE2619" i="64"/>
  <c r="K2619" i="64"/>
  <c r="AR2619" i="64" s="1"/>
  <c r="AR2620" i="64" s="1"/>
  <c r="AR2621" i="64" s="1"/>
  <c r="T2619" i="64" l="1"/>
  <c r="AV2620" i="64" s="1"/>
  <c r="AV2621" i="64" s="1"/>
  <c r="AV2622" i="64" s="1"/>
  <c r="AV2623" i="64" s="1"/>
  <c r="AV2624" i="64" s="1"/>
  <c r="L2619" i="64"/>
  <c r="AJ2619" i="64"/>
  <c r="H2619" i="64"/>
  <c r="Y2620" i="64"/>
  <c r="M2620" i="64" s="1"/>
  <c r="AA2623" i="64"/>
  <c r="F2619" i="64"/>
  <c r="AB2620" i="64" l="1"/>
  <c r="AH2619" i="64"/>
  <c r="AI2619" i="64"/>
  <c r="AW2619" i="64"/>
  <c r="I2619" i="64"/>
  <c r="E2619" i="64" l="1"/>
  <c r="C2620" i="64" l="1"/>
  <c r="G2620" i="64" s="1"/>
  <c r="D2620" i="64"/>
  <c r="J2620" i="64"/>
  <c r="K2620" i="64" l="1"/>
  <c r="X2621" i="64" s="1"/>
  <c r="X2622" i="64" s="1"/>
  <c r="X2623" i="64" s="1"/>
  <c r="X2624" i="64" s="1"/>
  <c r="X2625" i="64" s="1"/>
  <c r="AC2620" i="64"/>
  <c r="AS2620" i="64"/>
  <c r="F2620" i="64" l="1"/>
  <c r="Y2621" i="64"/>
  <c r="M2621" i="64" s="1"/>
  <c r="AW2620" i="64"/>
  <c r="AE2620" i="64"/>
  <c r="AJ2620" i="64"/>
  <c r="L2620" i="64"/>
  <c r="H2620" i="64"/>
  <c r="AH2620" i="64" l="1"/>
  <c r="I2620" i="64"/>
  <c r="AI2620" i="64"/>
  <c r="E2620" i="64" l="1"/>
  <c r="C2621" i="64" l="1"/>
  <c r="G2621" i="64" s="1"/>
  <c r="W2621" i="64" s="1"/>
  <c r="W2622" i="64" s="1"/>
  <c r="W2623" i="64" s="1"/>
  <c r="W2624" i="64" s="1"/>
  <c r="D2621" i="64"/>
  <c r="J2621" i="64"/>
  <c r="K2621" i="64" l="1"/>
  <c r="AN2627" i="64"/>
  <c r="T2627" i="64" s="1"/>
  <c r="T2628" i="64" s="1"/>
  <c r="AS2621" i="64"/>
  <c r="AC2621" i="64"/>
  <c r="AE2621" i="64" l="1"/>
  <c r="Y2622" i="64"/>
  <c r="AW2621" i="64"/>
  <c r="L2621" i="64"/>
  <c r="AJ2621" i="64"/>
  <c r="H2621" i="64"/>
  <c r="AR2622" i="64" s="1"/>
  <c r="AB2621" i="64"/>
  <c r="F2621" i="64"/>
  <c r="M2622" i="64" l="1"/>
  <c r="AO2622" i="64"/>
  <c r="I2621" i="64"/>
  <c r="AU2625" i="64"/>
  <c r="AT2625" i="64"/>
  <c r="Z2625" i="64"/>
  <c r="AP2622" i="64"/>
  <c r="AH2621" i="64"/>
  <c r="AI2621" i="64"/>
  <c r="R2623" i="64" l="1"/>
  <c r="R2624" i="64" s="1"/>
  <c r="R2625" i="64" s="1"/>
  <c r="R2626" i="64" s="1"/>
  <c r="R2627" i="64" s="1"/>
  <c r="AB2622" i="64"/>
  <c r="E2621" i="64"/>
  <c r="S2627" i="64" l="1"/>
  <c r="S2628" i="64" s="1"/>
  <c r="C2622" i="64"/>
  <c r="G2622" i="64" s="1"/>
  <c r="J2622" i="64"/>
  <c r="K2622" i="64" l="1"/>
  <c r="D2622" i="64" s="1"/>
  <c r="AQ2622" i="64" s="1"/>
  <c r="AC2622" i="64"/>
  <c r="AS2622" i="64" l="1"/>
  <c r="AW2622" i="64" s="1"/>
  <c r="Y2623" i="64"/>
  <c r="AE2622" i="64"/>
  <c r="L2622" i="64"/>
  <c r="H2622" i="64"/>
  <c r="AJ2622" i="64"/>
  <c r="F2622" i="64"/>
  <c r="U2623" i="64" s="1"/>
  <c r="U2624" i="64" s="1"/>
  <c r="U2625" i="64" s="1"/>
  <c r="U2626" i="64" s="1"/>
  <c r="U2627" i="64" s="1"/>
  <c r="M2623" i="64" l="1"/>
  <c r="AI2622" i="64"/>
  <c r="AL2622" i="64" s="1"/>
  <c r="AM2622" i="64" s="1"/>
  <c r="AH2622" i="64"/>
  <c r="I2622" i="64"/>
  <c r="V2627" i="64" l="1"/>
  <c r="V2628" i="64" s="1"/>
  <c r="E2622" i="64"/>
  <c r="AB2623" i="64"/>
  <c r="C2623" i="64" l="1"/>
  <c r="G2623" i="64" s="1"/>
  <c r="D2623" i="64"/>
  <c r="J2623" i="64"/>
  <c r="N2629" i="64"/>
  <c r="O2629" i="64"/>
  <c r="AS2623" i="64" l="1"/>
  <c r="AC2623" i="64"/>
  <c r="K2623" i="64"/>
  <c r="AQ2623" i="64" l="1"/>
  <c r="AQ2624" i="64" s="1"/>
  <c r="AQ2625" i="64" s="1"/>
  <c r="AR2623" i="64"/>
  <c r="AJ2623" i="64"/>
  <c r="H2623" i="64"/>
  <c r="L2623" i="64"/>
  <c r="Y2624" i="64"/>
  <c r="F2623" i="64"/>
  <c r="AE2623" i="64"/>
  <c r="AF2623" i="64" s="1"/>
  <c r="AG2625" i="64" s="1"/>
  <c r="I2623" i="64" l="1"/>
  <c r="AH2623" i="64"/>
  <c r="AI2623" i="64"/>
  <c r="AW2623" i="64"/>
  <c r="Q2625" i="64"/>
  <c r="AQ2626" i="64" s="1"/>
  <c r="P2625" i="64"/>
  <c r="AK2623" i="64" l="1"/>
  <c r="AA2624" i="64" s="1"/>
  <c r="AA2625" i="64" s="1"/>
  <c r="M2624" i="64"/>
  <c r="E2623" i="64"/>
  <c r="C2624" i="64" s="1"/>
  <c r="G2624" i="64" s="1"/>
  <c r="AC2624" i="64" l="1"/>
  <c r="D2624" i="64"/>
  <c r="AB2624" i="64"/>
  <c r="J2624" i="64"/>
  <c r="AA2626" i="64"/>
  <c r="K2624" i="64" l="1"/>
  <c r="AR2624" i="64" s="1"/>
  <c r="AR2625" i="64" s="1"/>
  <c r="AR2626" i="64" s="1"/>
  <c r="AS2624" i="64"/>
  <c r="AA2627" i="64"/>
  <c r="AE2624" i="64"/>
  <c r="F2624" i="64" l="1"/>
  <c r="AA2628" i="64"/>
  <c r="Y2625" i="64"/>
  <c r="M2625" i="64" s="1"/>
  <c r="T2624" i="64"/>
  <c r="AV2625" i="64" s="1"/>
  <c r="AV2626" i="64" s="1"/>
  <c r="AV2627" i="64" s="1"/>
  <c r="AV2628" i="64" s="1"/>
  <c r="AV2629" i="64" s="1"/>
  <c r="L2624" i="64"/>
  <c r="AJ2624" i="64"/>
  <c r="H2624" i="64"/>
  <c r="AW2624" i="64" l="1"/>
  <c r="AI2624" i="64"/>
  <c r="I2624" i="64"/>
  <c r="AB2625" i="64"/>
  <c r="AH2624" i="64"/>
  <c r="E2624" i="64" l="1"/>
  <c r="C2625" i="64" l="1"/>
  <c r="G2625" i="64" s="1"/>
  <c r="J2625" i="64"/>
  <c r="D2625" i="64"/>
  <c r="K2625" i="64" l="1"/>
  <c r="X2626" i="64" s="1"/>
  <c r="X2627" i="64" s="1"/>
  <c r="X2628" i="64" s="1"/>
  <c r="X2629" i="64" s="1"/>
  <c r="X2630" i="64" s="1"/>
  <c r="AC2625" i="64"/>
  <c r="AS2625" i="64"/>
  <c r="Y2626" i="64" l="1"/>
  <c r="M2626" i="64" s="1"/>
  <c r="AW2625" i="64"/>
  <c r="L2625" i="64"/>
  <c r="AJ2625" i="64"/>
  <c r="H2625" i="64"/>
  <c r="AE2625" i="64"/>
  <c r="F2625" i="64"/>
  <c r="AI2625" i="64" l="1"/>
  <c r="AH2625" i="64"/>
  <c r="I2625" i="64"/>
  <c r="E2625" i="64" l="1"/>
  <c r="C2626" i="64" l="1"/>
  <c r="G2626" i="64" s="1"/>
  <c r="W2626" i="64" s="1"/>
  <c r="W2627" i="64" s="1"/>
  <c r="W2628" i="64" s="1"/>
  <c r="W2629" i="64" s="1"/>
  <c r="J2626" i="64"/>
  <c r="D2626" i="64"/>
  <c r="K2626" i="64" l="1"/>
  <c r="AN2632" i="64"/>
  <c r="T2632" i="64" s="1"/>
  <c r="T2633" i="64" s="1"/>
  <c r="AS2626" i="64"/>
  <c r="AC2626" i="64"/>
  <c r="AE2626" i="64" l="1"/>
  <c r="Y2627" i="64"/>
  <c r="AW2626" i="64"/>
  <c r="AB2626" i="64"/>
  <c r="AJ2626" i="64"/>
  <c r="H2626" i="64"/>
  <c r="AR2627" i="64" s="1"/>
  <c r="L2626" i="64"/>
  <c r="F2626" i="64"/>
  <c r="M2627" i="64" l="1"/>
  <c r="AO2627" i="64"/>
  <c r="AT2630" i="64"/>
  <c r="AU2630" i="64"/>
  <c r="Z2630" i="64"/>
  <c r="I2626" i="64"/>
  <c r="AH2626" i="64"/>
  <c r="AP2627" i="64"/>
  <c r="AI2626" i="64"/>
  <c r="AB2627" i="64" l="1"/>
  <c r="R2628" i="64"/>
  <c r="R2629" i="64" s="1"/>
  <c r="R2630" i="64" s="1"/>
  <c r="R2631" i="64" s="1"/>
  <c r="S2632" i="64" s="1"/>
  <c r="S2633" i="64" s="1"/>
  <c r="E2626" i="64"/>
  <c r="R2632" i="64" l="1"/>
  <c r="C2627" i="64"/>
  <c r="G2627" i="64" s="1"/>
  <c r="J2627" i="64"/>
  <c r="K2627" i="64" l="1"/>
  <c r="D2627" i="64" s="1"/>
  <c r="AQ2627" i="64" s="1"/>
  <c r="AC2627" i="64"/>
  <c r="AS2627" i="64" l="1"/>
  <c r="Y2628" i="64"/>
  <c r="AW2627" i="64"/>
  <c r="AE2627" i="64"/>
  <c r="L2627" i="64"/>
  <c r="H2627" i="64"/>
  <c r="AJ2627" i="64"/>
  <c r="F2627" i="64"/>
  <c r="U2628" i="64" s="1"/>
  <c r="U2629" i="64" s="1"/>
  <c r="U2630" i="64" s="1"/>
  <c r="U2631" i="64" s="1"/>
  <c r="U2632" i="64" s="1"/>
  <c r="M2628" i="64" l="1"/>
  <c r="AI2627" i="64"/>
  <c r="AL2627" i="64" s="1"/>
  <c r="AM2627" i="64" s="1"/>
  <c r="AH2627" i="64"/>
  <c r="I2627" i="64"/>
  <c r="V2632" i="64" l="1"/>
  <c r="V2633" i="64" s="1"/>
  <c r="E2627" i="64"/>
  <c r="C2628" i="64" s="1"/>
  <c r="G2628" i="64" s="1"/>
  <c r="AB2628" i="64"/>
  <c r="J2628" i="64" l="1"/>
  <c r="K2628" i="64" s="1"/>
  <c r="D2628" i="64"/>
  <c r="AC2628" i="64"/>
  <c r="N2634" i="64"/>
  <c r="O2634" i="64"/>
  <c r="AQ2628" i="64" l="1"/>
  <c r="AQ2629" i="64" s="1"/>
  <c r="AQ2630" i="64" s="1"/>
  <c r="AR2628" i="64"/>
  <c r="F2628" i="64"/>
  <c r="AE2628" i="64"/>
  <c r="AF2628" i="64" s="1"/>
  <c r="AG2630" i="64" s="1"/>
  <c r="AJ2628" i="64"/>
  <c r="L2628" i="64"/>
  <c r="I2628" i="64" s="1"/>
  <c r="H2628" i="64"/>
  <c r="AS2628" i="64"/>
  <c r="AI2628" i="64" l="1"/>
  <c r="AW2628" i="64"/>
  <c r="P2630" i="64"/>
  <c r="Q2630" i="64"/>
  <c r="AQ2631" i="64" s="1"/>
  <c r="Y2629" i="64"/>
  <c r="AH2628" i="64"/>
  <c r="AK2628" i="64" l="1"/>
  <c r="M2629" i="64" s="1"/>
  <c r="E2628" i="64"/>
  <c r="C2629" i="64" s="1"/>
  <c r="G2629" i="64" s="1"/>
  <c r="AA2629" i="64" l="1"/>
  <c r="AA2630" i="64" s="1"/>
  <c r="AA2631" i="64" s="1"/>
  <c r="J2629" i="64"/>
  <c r="D2629" i="64"/>
  <c r="AS2629" i="64" s="1"/>
  <c r="AC2629" i="64"/>
  <c r="AB2629" i="64" l="1"/>
  <c r="AA2632" i="64"/>
  <c r="Y2630" i="64"/>
  <c r="M2630" i="64" s="1"/>
  <c r="AE2629" i="64"/>
  <c r="K2629" i="64"/>
  <c r="AR2629" i="64" s="1"/>
  <c r="AR2630" i="64" s="1"/>
  <c r="AR2631" i="64" s="1"/>
  <c r="T2629" i="64" l="1"/>
  <c r="AV2630" i="64" s="1"/>
  <c r="AV2631" i="64" s="1"/>
  <c r="AV2632" i="64" s="1"/>
  <c r="AV2633" i="64" s="1"/>
  <c r="AV2634" i="64" s="1"/>
  <c r="L2629" i="64"/>
  <c r="H2629" i="64"/>
  <c r="AJ2629" i="64"/>
  <c r="AA2633" i="64"/>
  <c r="AB2630" i="64"/>
  <c r="F2629" i="64"/>
  <c r="AI2629" i="64" l="1"/>
  <c r="AW2629" i="64"/>
  <c r="AH2629" i="64"/>
  <c r="I2629" i="64"/>
  <c r="E2629" i="64" l="1"/>
  <c r="C2630" i="64" l="1"/>
  <c r="G2630" i="64" s="1"/>
  <c r="J2630" i="64"/>
  <c r="D2630" i="64"/>
  <c r="K2630" i="64" l="1"/>
  <c r="X2631" i="64" s="1"/>
  <c r="X2632" i="64" s="1"/>
  <c r="X2633" i="64" s="1"/>
  <c r="X2634" i="64" s="1"/>
  <c r="X2635" i="64" s="1"/>
  <c r="AC2630" i="64"/>
  <c r="AS2630" i="64"/>
  <c r="F2630" i="64" l="1"/>
  <c r="AE2630" i="64"/>
  <c r="Y2631" i="64"/>
  <c r="M2631" i="64" s="1"/>
  <c r="AW2630" i="64"/>
  <c r="AJ2630" i="64"/>
  <c r="L2630" i="64"/>
  <c r="H2630" i="64"/>
  <c r="I2630" i="64" l="1"/>
  <c r="AH2630" i="64"/>
  <c r="AI2630" i="64"/>
  <c r="E2630" i="64" l="1"/>
  <c r="C2631" i="64" l="1"/>
  <c r="G2631" i="64" s="1"/>
  <c r="W2631" i="64" s="1"/>
  <c r="W2632" i="64" s="1"/>
  <c r="W2633" i="64" s="1"/>
  <c r="W2634" i="64" s="1"/>
  <c r="D2631" i="64"/>
  <c r="J2631" i="64"/>
  <c r="K2631" i="64" l="1"/>
  <c r="F2631" i="64" s="1"/>
  <c r="AN2637" i="64"/>
  <c r="T2637" i="64" s="1"/>
  <c r="T2638" i="64" s="1"/>
  <c r="AC2631" i="64"/>
  <c r="AS2631" i="64"/>
  <c r="Y2632" i="64" l="1"/>
  <c r="AW2631" i="64"/>
  <c r="AE2631" i="64"/>
  <c r="AB2631" i="64"/>
  <c r="L2631" i="64"/>
  <c r="H2631" i="64"/>
  <c r="AR2632" i="64" s="1"/>
  <c r="AJ2631" i="64"/>
  <c r="M2632" i="64" l="1"/>
  <c r="AO2632" i="64"/>
  <c r="AI2631" i="64"/>
  <c r="AU2635" i="64"/>
  <c r="AT2635" i="64"/>
  <c r="Z2635" i="64"/>
  <c r="AP2632" i="64"/>
  <c r="AH2631" i="64"/>
  <c r="I2631" i="64"/>
  <c r="R2633" i="64" l="1"/>
  <c r="R2634" i="64" s="1"/>
  <c r="R2635" i="64" s="1"/>
  <c r="R2636" i="64" s="1"/>
  <c r="R2637" i="64" s="1"/>
  <c r="AB2632" i="64"/>
  <c r="E2631" i="64"/>
  <c r="S2637" i="64" l="1"/>
  <c r="S2638" i="64" s="1"/>
  <c r="C2632" i="64"/>
  <c r="G2632" i="64" s="1"/>
  <c r="J2632" i="64"/>
  <c r="K2632" i="64" l="1"/>
  <c r="D2632" i="64" s="1"/>
  <c r="AQ2632" i="64" s="1"/>
  <c r="AC2632" i="64"/>
  <c r="F2632" i="64" l="1"/>
  <c r="U2633" i="64" s="1"/>
  <c r="U2634" i="64" s="1"/>
  <c r="U2635" i="64" s="1"/>
  <c r="U2636" i="64" s="1"/>
  <c r="U2637" i="64" s="1"/>
  <c r="AS2632" i="64"/>
  <c r="Y2633" i="64" s="1"/>
  <c r="M2633" i="64" s="1"/>
  <c r="AE2632" i="64"/>
  <c r="AJ2632" i="64"/>
  <c r="L2632" i="64"/>
  <c r="H2632" i="64"/>
  <c r="AW2632" i="64" l="1"/>
  <c r="AB2633" i="64"/>
  <c r="AH2632" i="64"/>
  <c r="V2637" i="64"/>
  <c r="V2638" i="64" s="1"/>
  <c r="I2632" i="64"/>
  <c r="AI2632" i="64"/>
  <c r="AL2632" i="64" s="1"/>
  <c r="AM2632" i="64" s="1"/>
  <c r="N2639" i="64" l="1"/>
  <c r="O2639" i="64"/>
  <c r="E2632" i="64"/>
  <c r="C2633" i="64" l="1"/>
  <c r="G2633" i="64" s="1"/>
  <c r="J2633" i="64"/>
  <c r="D2633" i="64"/>
  <c r="K2633" i="64" l="1"/>
  <c r="AC2633" i="64"/>
  <c r="AS2633" i="64"/>
  <c r="AQ2633" i="64" l="1"/>
  <c r="AQ2634" i="64" s="1"/>
  <c r="AQ2635" i="64" s="1"/>
  <c r="F2633" i="64"/>
  <c r="AR2633" i="64"/>
  <c r="Y2634" i="64"/>
  <c r="AE2633" i="64"/>
  <c r="AF2633" i="64" s="1"/>
  <c r="AG2635" i="64" s="1"/>
  <c r="L2633" i="64"/>
  <c r="AJ2633" i="64"/>
  <c r="H2633" i="64"/>
  <c r="AW2633" i="64" l="1"/>
  <c r="P2635" i="64"/>
  <c r="Q2635" i="64"/>
  <c r="AQ2636" i="64" s="1"/>
  <c r="AH2633" i="64"/>
  <c r="I2633" i="64"/>
  <c r="AI2633" i="64"/>
  <c r="AK2633" i="64" l="1"/>
  <c r="AA2634" i="64" s="1"/>
  <c r="AA2635" i="64" s="1"/>
  <c r="M2634" i="64"/>
  <c r="E2633" i="64"/>
  <c r="C2634" i="64" s="1"/>
  <c r="G2634" i="64" s="1"/>
  <c r="AB2634" i="64" l="1"/>
  <c r="AA2636" i="64"/>
  <c r="J2634" i="64"/>
  <c r="D2634" i="64"/>
  <c r="AS2634" i="64" s="1"/>
  <c r="AC2634" i="64"/>
  <c r="AE2634" i="64" l="1"/>
  <c r="Y2635" i="64"/>
  <c r="M2635" i="64" s="1"/>
  <c r="K2634" i="64"/>
  <c r="AR2634" i="64" s="1"/>
  <c r="AR2635" i="64" s="1"/>
  <c r="AR2636" i="64" s="1"/>
  <c r="AA2637" i="64"/>
  <c r="AB2635" i="64" l="1"/>
  <c r="T2634" i="64"/>
  <c r="AV2635" i="64" s="1"/>
  <c r="AV2636" i="64" s="1"/>
  <c r="AV2637" i="64" s="1"/>
  <c r="AV2638" i="64" s="1"/>
  <c r="AV2639" i="64" s="1"/>
  <c r="AJ2634" i="64"/>
  <c r="L2634" i="64"/>
  <c r="H2634" i="64"/>
  <c r="AA2638" i="64"/>
  <c r="F2634" i="64"/>
  <c r="I2634" i="64" l="1"/>
  <c r="AW2634" i="64"/>
  <c r="AI2634" i="64"/>
  <c r="AH2634" i="64"/>
  <c r="E2634" i="64" l="1"/>
  <c r="C2635" i="64" l="1"/>
  <c r="G2635" i="64" s="1"/>
  <c r="J2635" i="64"/>
  <c r="D2635" i="64"/>
  <c r="K2635" i="64" l="1"/>
  <c r="X2636" i="64" s="1"/>
  <c r="X2637" i="64" s="1"/>
  <c r="X2638" i="64" s="1"/>
  <c r="X2639" i="64" s="1"/>
  <c r="X2640" i="64" s="1"/>
  <c r="AS2635" i="64"/>
  <c r="AC2635" i="64"/>
  <c r="Y2636" i="64" l="1"/>
  <c r="M2636" i="64" s="1"/>
  <c r="AW2635" i="64"/>
  <c r="AE2635" i="64"/>
  <c r="L2635" i="64"/>
  <c r="H2635" i="64"/>
  <c r="AJ2635" i="64"/>
  <c r="F2635" i="64"/>
  <c r="AI2635" i="64" l="1"/>
  <c r="I2635" i="64"/>
  <c r="AH2635" i="64"/>
  <c r="E2635" i="64" l="1"/>
  <c r="C2636" i="64" l="1"/>
  <c r="G2636" i="64" s="1"/>
  <c r="W2636" i="64" s="1"/>
  <c r="W2637" i="64" s="1"/>
  <c r="W2638" i="64" s="1"/>
  <c r="W2639" i="64" s="1"/>
  <c r="J2636" i="64"/>
  <c r="D2636" i="64"/>
  <c r="K2636" i="64" l="1"/>
  <c r="AN2642" i="64"/>
  <c r="T2642" i="64" s="1"/>
  <c r="T2643" i="64" s="1"/>
  <c r="AS2636" i="64"/>
  <c r="AC2636" i="64"/>
  <c r="AE2636" i="64" l="1"/>
  <c r="Y2637" i="64"/>
  <c r="AW2636" i="64"/>
  <c r="AB2636" i="64"/>
  <c r="AJ2636" i="64"/>
  <c r="H2636" i="64"/>
  <c r="AR2637" i="64" s="1"/>
  <c r="L2636" i="64"/>
  <c r="F2636" i="64"/>
  <c r="M2637" i="64" l="1"/>
  <c r="AO2637" i="64"/>
  <c r="Z2640" i="64"/>
  <c r="AT2640" i="64"/>
  <c r="AU2640" i="64"/>
  <c r="I2636" i="64"/>
  <c r="AP2637" i="64"/>
  <c r="AH2636" i="64"/>
  <c r="AI2636" i="64"/>
  <c r="AB2637" i="64" l="1"/>
  <c r="R2638" i="64"/>
  <c r="R2639" i="64" s="1"/>
  <c r="R2640" i="64" s="1"/>
  <c r="R2641" i="64" s="1"/>
  <c r="S2642" i="64" s="1"/>
  <c r="S2643" i="64" s="1"/>
  <c r="E2636" i="64"/>
  <c r="R2642" i="64" l="1"/>
  <c r="C2637" i="64"/>
  <c r="G2637" i="64" s="1"/>
  <c r="J2637" i="64"/>
  <c r="K2637" i="64" l="1"/>
  <c r="AC2637" i="64"/>
  <c r="D2637" i="64" l="1"/>
  <c r="H2637" i="64" s="1"/>
  <c r="AE2637" i="64"/>
  <c r="AJ2637" i="64"/>
  <c r="L2637" i="64"/>
  <c r="AQ2637" i="64" l="1"/>
  <c r="AS2637" i="64"/>
  <c r="F2637" i="64"/>
  <c r="U2638" i="64" s="1"/>
  <c r="U2639" i="64" s="1"/>
  <c r="U2640" i="64" s="1"/>
  <c r="U2641" i="64" s="1"/>
  <c r="U2642" i="64" s="1"/>
  <c r="I2637" i="64"/>
  <c r="AI2637" i="64"/>
  <c r="AL2637" i="64" s="1"/>
  <c r="AM2637" i="64" s="1"/>
  <c r="AH2637" i="64"/>
  <c r="V2642" i="64" l="1"/>
  <c r="V2643" i="64" s="1"/>
  <c r="Y2638" i="64"/>
  <c r="AW2637" i="64"/>
  <c r="E2637" i="64"/>
  <c r="N2644" i="64"/>
  <c r="O2644" i="64"/>
  <c r="M2638" i="64" l="1"/>
  <c r="J2638" i="64" s="1"/>
  <c r="C2638" i="64"/>
  <c r="G2638" i="64" s="1"/>
  <c r="D2638" i="64" l="1"/>
  <c r="AB2638" i="64"/>
  <c r="K2638" i="64"/>
  <c r="AC2638" i="64"/>
  <c r="AS2638" i="64"/>
  <c r="AQ2638" i="64" l="1"/>
  <c r="AQ2639" i="64" s="1"/>
  <c r="AQ2640" i="64" s="1"/>
  <c r="AR2638" i="64"/>
  <c r="AE2638" i="64"/>
  <c r="AF2638" i="64" s="1"/>
  <c r="AG2640" i="64" s="1"/>
  <c r="Y2639" i="64"/>
  <c r="AJ2638" i="64"/>
  <c r="H2638" i="64"/>
  <c r="L2638" i="64"/>
  <c r="F2638" i="64"/>
  <c r="AW2638" i="64" l="1"/>
  <c r="AI2638" i="64"/>
  <c r="I2638" i="64"/>
  <c r="AH2638" i="64"/>
  <c r="Q2640" i="64"/>
  <c r="AQ2641" i="64" s="1"/>
  <c r="P2640" i="64"/>
  <c r="AK2638" i="64" l="1"/>
  <c r="AA2639" i="64" s="1"/>
  <c r="AA2640" i="64" s="1"/>
  <c r="M2639" i="64"/>
  <c r="E2638" i="64"/>
  <c r="C2639" i="64" s="1"/>
  <c r="G2639" i="64" s="1"/>
  <c r="AB2639" i="64" l="1"/>
  <c r="D2639" i="64"/>
  <c r="AS2639" i="64" s="1"/>
  <c r="J2639" i="64"/>
  <c r="AC2639" i="64"/>
  <c r="AA2641" i="64"/>
  <c r="Y2640" i="64" l="1"/>
  <c r="M2640" i="64" s="1"/>
  <c r="K2639" i="64"/>
  <c r="AR2639" i="64" s="1"/>
  <c r="AR2640" i="64" s="1"/>
  <c r="AR2641" i="64" s="1"/>
  <c r="AE2639" i="64"/>
  <c r="AA2642" i="64"/>
  <c r="F2639" i="64" l="1"/>
  <c r="AA2643" i="64"/>
  <c r="T2639" i="64"/>
  <c r="AV2640" i="64" s="1"/>
  <c r="AV2641" i="64" s="1"/>
  <c r="AV2642" i="64" s="1"/>
  <c r="AV2643" i="64" s="1"/>
  <c r="AV2644" i="64" s="1"/>
  <c r="H2639" i="64"/>
  <c r="AJ2639" i="64"/>
  <c r="L2639" i="64"/>
  <c r="AB2640" i="64"/>
  <c r="AI2639" i="64" l="1"/>
  <c r="AW2639" i="64"/>
  <c r="AH2639" i="64"/>
  <c r="I2639" i="64"/>
  <c r="E2639" i="64" l="1"/>
  <c r="C2640" i="64" l="1"/>
  <c r="G2640" i="64" s="1"/>
  <c r="D2640" i="64"/>
  <c r="J2640" i="64"/>
  <c r="K2640" i="64" l="1"/>
  <c r="X2641" i="64" s="1"/>
  <c r="X2642" i="64" s="1"/>
  <c r="X2643" i="64" s="1"/>
  <c r="X2644" i="64" s="1"/>
  <c r="X2645" i="64" s="1"/>
  <c r="AS2640" i="64"/>
  <c r="AC2640" i="64"/>
  <c r="F2640" i="64" l="1"/>
  <c r="Y2641" i="64"/>
  <c r="M2641" i="64" s="1"/>
  <c r="AW2640" i="64"/>
  <c r="AE2640" i="64"/>
  <c r="AJ2640" i="64"/>
  <c r="L2640" i="64"/>
  <c r="H2640" i="64"/>
  <c r="AH2640" i="64" l="1"/>
  <c r="I2640" i="64"/>
  <c r="AI2640" i="64"/>
  <c r="E2640" i="64" l="1"/>
  <c r="C2641" i="64" l="1"/>
  <c r="G2641" i="64" s="1"/>
  <c r="W2641" i="64" s="1"/>
  <c r="W2642" i="64" s="1"/>
  <c r="W2643" i="64" s="1"/>
  <c r="W2644" i="64" s="1"/>
  <c r="J2641" i="64"/>
  <c r="D2641" i="64"/>
  <c r="K2641" i="64" l="1"/>
  <c r="AN2647" i="64"/>
  <c r="T2647" i="64" s="1"/>
  <c r="T2648" i="64" s="1"/>
  <c r="AS2641" i="64"/>
  <c r="AC2641" i="64"/>
  <c r="AB2641" i="64" l="1"/>
  <c r="AE2641" i="64"/>
  <c r="Y2642" i="64"/>
  <c r="AW2641" i="64"/>
  <c r="H2641" i="64"/>
  <c r="AR2642" i="64" s="1"/>
  <c r="AJ2641" i="64"/>
  <c r="L2641" i="64"/>
  <c r="F2641" i="64"/>
  <c r="M2642" i="64" l="1"/>
  <c r="AO2642" i="64"/>
  <c r="I2641" i="64"/>
  <c r="AI2641" i="64"/>
  <c r="AH2641" i="64"/>
  <c r="AP2642" i="64"/>
  <c r="AT2645" i="64"/>
  <c r="Z2645" i="64"/>
  <c r="AU2645" i="64"/>
  <c r="R2643" i="64" l="1"/>
  <c r="R2644" i="64" s="1"/>
  <c r="R2645" i="64" s="1"/>
  <c r="R2646" i="64" s="1"/>
  <c r="S2647" i="64" s="1"/>
  <c r="S2648" i="64" s="1"/>
  <c r="AB2642" i="64"/>
  <c r="E2641" i="64"/>
  <c r="R2647" i="64" l="1"/>
  <c r="C2642" i="64"/>
  <c r="G2642" i="64" s="1"/>
  <c r="J2642" i="64"/>
  <c r="K2642" i="64" l="1"/>
  <c r="D2642" i="64" s="1"/>
  <c r="AQ2642" i="64" s="1"/>
  <c r="AC2642" i="64"/>
  <c r="F2642" i="64" l="1"/>
  <c r="U2643" i="64" s="1"/>
  <c r="U2644" i="64" s="1"/>
  <c r="U2645" i="64" s="1"/>
  <c r="U2646" i="64" s="1"/>
  <c r="U2647" i="64" s="1"/>
  <c r="AS2642" i="64"/>
  <c r="AE2642" i="64"/>
  <c r="Y2643" i="64"/>
  <c r="M2643" i="64" s="1"/>
  <c r="AW2642" i="64"/>
  <c r="H2642" i="64"/>
  <c r="AJ2642" i="64"/>
  <c r="L2642" i="64"/>
  <c r="V2647" i="64" l="1"/>
  <c r="V2648" i="64" s="1"/>
  <c r="AB2643" i="64"/>
  <c r="I2642" i="64"/>
  <c r="AI2642" i="64"/>
  <c r="AL2642" i="64" s="1"/>
  <c r="AM2642" i="64" s="1"/>
  <c r="AH2642" i="64"/>
  <c r="E2642" i="64" l="1"/>
  <c r="N2649" i="64"/>
  <c r="O2649" i="64"/>
  <c r="C2643" i="64" l="1"/>
  <c r="G2643" i="64" s="1"/>
  <c r="D2643" i="64"/>
  <c r="J2643" i="64"/>
  <c r="K2643" i="64" l="1"/>
  <c r="AS2643" i="64"/>
  <c r="AC2643" i="64"/>
  <c r="AR2643" i="64" l="1"/>
  <c r="AQ2643" i="64"/>
  <c r="AQ2644" i="64" s="1"/>
  <c r="AQ2645" i="64" s="1"/>
  <c r="F2643" i="64"/>
  <c r="Y2644" i="64"/>
  <c r="AE2643" i="64"/>
  <c r="AF2643" i="64" s="1"/>
  <c r="AG2645" i="64" s="1"/>
  <c r="AJ2643" i="64"/>
  <c r="L2643" i="64"/>
  <c r="H2643" i="64"/>
  <c r="AW2643" i="64" l="1"/>
  <c r="AI2643" i="64"/>
  <c r="P2645" i="64"/>
  <c r="Q2645" i="64"/>
  <c r="AQ2646" i="64" s="1"/>
  <c r="AH2643" i="64"/>
  <c r="I2643" i="64"/>
  <c r="AK2643" i="64" l="1"/>
  <c r="AA2644" i="64" s="1"/>
  <c r="AA2645" i="64" s="1"/>
  <c r="M2644" i="64"/>
  <c r="E2643" i="64"/>
  <c r="C2644" i="64" s="1"/>
  <c r="G2644" i="64" s="1"/>
  <c r="AB2644" i="64" l="1"/>
  <c r="J2644" i="64"/>
  <c r="K2644" i="64" s="1"/>
  <c r="AR2644" i="64" s="1"/>
  <c r="AR2645" i="64" s="1"/>
  <c r="AR2646" i="64" s="1"/>
  <c r="D2644" i="64"/>
  <c r="AS2644" i="64" s="1"/>
  <c r="AA2646" i="64"/>
  <c r="AC2644" i="64"/>
  <c r="Y2645" i="64" l="1"/>
  <c r="M2645" i="64" s="1"/>
  <c r="T2644" i="64"/>
  <c r="AV2645" i="64" s="1"/>
  <c r="AV2646" i="64" s="1"/>
  <c r="AV2647" i="64" s="1"/>
  <c r="AV2648" i="64" s="1"/>
  <c r="AV2649" i="64" s="1"/>
  <c r="H2644" i="64"/>
  <c r="L2644" i="64"/>
  <c r="AJ2644" i="64"/>
  <c r="F2644" i="64"/>
  <c r="AA2647" i="64"/>
  <c r="AE2644" i="64"/>
  <c r="AI2644" i="64" l="1"/>
  <c r="AW2644" i="64"/>
  <c r="I2644" i="64"/>
  <c r="AH2644" i="64"/>
  <c r="AA2648" i="64"/>
  <c r="AB2645" i="64"/>
  <c r="E2644" i="64" l="1"/>
  <c r="C2645" i="64" l="1"/>
  <c r="G2645" i="64" s="1"/>
  <c r="D2645" i="64"/>
  <c r="J2645" i="64"/>
  <c r="K2645" i="64" l="1"/>
  <c r="AS2645" i="64"/>
  <c r="AC2645" i="64"/>
  <c r="F2645" i="64" l="1"/>
  <c r="X2646" i="64"/>
  <c r="X2647" i="64" s="1"/>
  <c r="X2648" i="64" s="1"/>
  <c r="X2649" i="64" s="1"/>
  <c r="X2650" i="64" s="1"/>
  <c r="Y2646" i="64"/>
  <c r="M2646" i="64" s="1"/>
  <c r="AW2645" i="64"/>
  <c r="AE2645" i="64"/>
  <c r="AJ2645" i="64"/>
  <c r="H2645" i="64"/>
  <c r="L2645" i="64"/>
  <c r="I2645" i="64" l="1"/>
  <c r="AH2645" i="64"/>
  <c r="AI2645" i="64"/>
  <c r="E2645" i="64" l="1"/>
  <c r="C2646" i="64" l="1"/>
  <c r="G2646" i="64" s="1"/>
  <c r="W2646" i="64" s="1"/>
  <c r="W2647" i="64" s="1"/>
  <c r="W2648" i="64" s="1"/>
  <c r="W2649" i="64" s="1"/>
  <c r="J2646" i="64"/>
  <c r="D2646" i="64"/>
  <c r="K2646" i="64" l="1"/>
  <c r="AN2652" i="64"/>
  <c r="T2652" i="64" s="1"/>
  <c r="T2653" i="64" s="1"/>
  <c r="AS2646" i="64"/>
  <c r="AC2646" i="64"/>
  <c r="AE2646" i="64" l="1"/>
  <c r="Y2647" i="64"/>
  <c r="AW2646" i="64"/>
  <c r="AB2646" i="64"/>
  <c r="L2646" i="64"/>
  <c r="H2646" i="64"/>
  <c r="AR2647" i="64" s="1"/>
  <c r="AJ2646" i="64"/>
  <c r="F2646" i="64"/>
  <c r="M2647" i="64" l="1"/>
  <c r="AO2647" i="64"/>
  <c r="AI2646" i="64"/>
  <c r="I2646" i="64"/>
  <c r="AU2650" i="64"/>
  <c r="AT2650" i="64"/>
  <c r="Z2650" i="64"/>
  <c r="AP2647" i="64"/>
  <c r="AH2646" i="64"/>
  <c r="AB2647" i="64" l="1"/>
  <c r="R2648" i="64"/>
  <c r="R2649" i="64" s="1"/>
  <c r="R2650" i="64" s="1"/>
  <c r="R2651" i="64" s="1"/>
  <c r="S2652" i="64" s="1"/>
  <c r="S2653" i="64" s="1"/>
  <c r="E2646" i="64"/>
  <c r="R2652" i="64" l="1"/>
  <c r="C2647" i="64"/>
  <c r="G2647" i="64" s="1"/>
  <c r="J2647" i="64"/>
  <c r="K2647" i="64" l="1"/>
  <c r="AC2647" i="64"/>
  <c r="D2647" i="64" l="1"/>
  <c r="H2647" i="64" s="1"/>
  <c r="AE2647" i="64"/>
  <c r="L2647" i="64"/>
  <c r="AJ2647" i="64"/>
  <c r="AQ2647" i="64" l="1"/>
  <c r="AS2647" i="64"/>
  <c r="F2647" i="64"/>
  <c r="U2648" i="64" s="1"/>
  <c r="U2649" i="64" s="1"/>
  <c r="U2650" i="64" s="1"/>
  <c r="U2651" i="64" s="1"/>
  <c r="U2652" i="64" s="1"/>
  <c r="AI2647" i="64"/>
  <c r="AL2647" i="64" s="1"/>
  <c r="AM2647" i="64" s="1"/>
  <c r="AH2647" i="64"/>
  <c r="I2647" i="64"/>
  <c r="V2652" i="64" l="1"/>
  <c r="V2653" i="64" s="1"/>
  <c r="AW2647" i="64"/>
  <c r="Y2648" i="64"/>
  <c r="E2647" i="64"/>
  <c r="N2654" i="64"/>
  <c r="O2654" i="64"/>
  <c r="M2648" i="64" l="1"/>
  <c r="D2648" i="64" s="1"/>
  <c r="C2648" i="64"/>
  <c r="G2648" i="64" s="1"/>
  <c r="J2648" i="64" l="1"/>
  <c r="AB2648" i="64"/>
  <c r="K2648" i="64"/>
  <c r="AS2648" i="64"/>
  <c r="AC2648" i="64"/>
  <c r="AQ2648" i="64" l="1"/>
  <c r="AQ2649" i="64" s="1"/>
  <c r="AQ2650" i="64" s="1"/>
  <c r="AR2648" i="64"/>
  <c r="Y2649" i="64"/>
  <c r="AE2648" i="64"/>
  <c r="AF2648" i="64" s="1"/>
  <c r="AG2650" i="64" s="1"/>
  <c r="H2648" i="64"/>
  <c r="L2648" i="64"/>
  <c r="AJ2648" i="64"/>
  <c r="F2648" i="64"/>
  <c r="AH2648" i="64" l="1"/>
  <c r="AW2648" i="64"/>
  <c r="P2650" i="64"/>
  <c r="Q2650" i="64"/>
  <c r="AQ2651" i="64" s="1"/>
  <c r="AI2648" i="64"/>
  <c r="I2648" i="64"/>
  <c r="AK2648" i="64" l="1"/>
  <c r="AA2649" i="64" s="1"/>
  <c r="AA2650" i="64" s="1"/>
  <c r="M2649" i="64"/>
  <c r="E2648" i="64"/>
  <c r="C2649" i="64" s="1"/>
  <c r="G2649" i="64" s="1"/>
  <c r="AB2649" i="64" l="1"/>
  <c r="J2649" i="64"/>
  <c r="D2649" i="64"/>
  <c r="AS2649" i="64" s="1"/>
  <c r="AA2651" i="64"/>
  <c r="AC2649" i="64"/>
  <c r="Y2650" i="64" l="1"/>
  <c r="M2650" i="64" s="1"/>
  <c r="AE2649" i="64"/>
  <c r="AA2652" i="64"/>
  <c r="K2649" i="64"/>
  <c r="AR2649" i="64" s="1"/>
  <c r="AR2650" i="64" s="1"/>
  <c r="AR2651" i="64" s="1"/>
  <c r="T2649" i="64" l="1"/>
  <c r="AV2650" i="64" s="1"/>
  <c r="AV2651" i="64" s="1"/>
  <c r="AV2652" i="64" s="1"/>
  <c r="AV2653" i="64" s="1"/>
  <c r="AV2654" i="64" s="1"/>
  <c r="L2649" i="64"/>
  <c r="H2649" i="64"/>
  <c r="AJ2649" i="64"/>
  <c r="AA2653" i="64"/>
  <c r="F2649" i="64"/>
  <c r="AB2650" i="64"/>
  <c r="AW2649" i="64" l="1"/>
  <c r="AH2649" i="64"/>
  <c r="AI2649" i="64"/>
  <c r="I2649" i="64"/>
  <c r="E2649" i="64" l="1"/>
  <c r="C2650" i="64" l="1"/>
  <c r="G2650" i="64" s="1"/>
  <c r="D2650" i="64"/>
  <c r="J2650" i="64"/>
  <c r="K2650" i="64" l="1"/>
  <c r="X2651" i="64" s="1"/>
  <c r="X2652" i="64" s="1"/>
  <c r="X2653" i="64" s="1"/>
  <c r="X2654" i="64" s="1"/>
  <c r="X2655" i="64" s="1"/>
  <c r="AS2650" i="64"/>
  <c r="AC2650" i="64"/>
  <c r="Y2651" i="64" l="1"/>
  <c r="M2651" i="64" s="1"/>
  <c r="AW2650" i="64"/>
  <c r="AE2650" i="64"/>
  <c r="L2650" i="64"/>
  <c r="H2650" i="64"/>
  <c r="AJ2650" i="64"/>
  <c r="F2650" i="64"/>
  <c r="AI2650" i="64" l="1"/>
  <c r="I2650" i="64"/>
  <c r="AH2650" i="64"/>
  <c r="E2650" i="64" l="1"/>
  <c r="C2651" i="64" l="1"/>
  <c r="G2651" i="64" s="1"/>
  <c r="W2651" i="64" s="1"/>
  <c r="W2652" i="64" s="1"/>
  <c r="W2653" i="64" s="1"/>
  <c r="W2654" i="64" s="1"/>
  <c r="J2651" i="64"/>
  <c r="D2651" i="64"/>
  <c r="K2651" i="64" l="1"/>
  <c r="AN2657" i="64"/>
  <c r="T2657" i="64" s="1"/>
  <c r="T2658" i="64" s="1"/>
  <c r="AS2651" i="64"/>
  <c r="AC2651" i="64"/>
  <c r="AE2651" i="64" l="1"/>
  <c r="Y2652" i="64"/>
  <c r="AW2651" i="64"/>
  <c r="AB2651" i="64"/>
  <c r="AJ2651" i="64"/>
  <c r="H2651" i="64"/>
  <c r="AR2652" i="64" s="1"/>
  <c r="L2651" i="64"/>
  <c r="F2651" i="64"/>
  <c r="M2652" i="64" l="1"/>
  <c r="AO2652" i="64"/>
  <c r="Z2655" i="64"/>
  <c r="AU2655" i="64"/>
  <c r="AT2655" i="64"/>
  <c r="AH2651" i="64"/>
  <c r="AP2652" i="64"/>
  <c r="AI2651" i="64"/>
  <c r="I2651" i="64"/>
  <c r="AB2652" i="64" l="1"/>
  <c r="R2653" i="64"/>
  <c r="R2654" i="64" s="1"/>
  <c r="R2655" i="64" s="1"/>
  <c r="R2656" i="64" s="1"/>
  <c r="S2657" i="64" s="1"/>
  <c r="S2658" i="64" s="1"/>
  <c r="E2651" i="64"/>
  <c r="R2657" i="64" l="1"/>
  <c r="C2652" i="64"/>
  <c r="G2652" i="64" s="1"/>
  <c r="J2652" i="64"/>
  <c r="K2652" i="64" l="1"/>
  <c r="D2652" i="64" s="1"/>
  <c r="AQ2652" i="64" s="1"/>
  <c r="AC2652" i="64"/>
  <c r="F2652" i="64" l="1"/>
  <c r="U2653" i="64" s="1"/>
  <c r="U2654" i="64" s="1"/>
  <c r="U2655" i="64" s="1"/>
  <c r="U2656" i="64" s="1"/>
  <c r="U2657" i="64" s="1"/>
  <c r="AS2652" i="64"/>
  <c r="AE2652" i="64"/>
  <c r="Y2653" i="64"/>
  <c r="AW2652" i="64"/>
  <c r="H2652" i="64"/>
  <c r="L2652" i="64"/>
  <c r="AJ2652" i="64"/>
  <c r="M2653" i="64" l="1"/>
  <c r="AB2653" i="64" s="1"/>
  <c r="I2652" i="64"/>
  <c r="V2657" i="64"/>
  <c r="V2658" i="64" s="1"/>
  <c r="AI2652" i="64"/>
  <c r="AL2652" i="64" s="1"/>
  <c r="AM2652" i="64" s="1"/>
  <c r="AH2652" i="64"/>
  <c r="N2659" i="64" l="1"/>
  <c r="O2659" i="64"/>
  <c r="E2652" i="64"/>
  <c r="C2653" i="64" l="1"/>
  <c r="G2653" i="64" s="1"/>
  <c r="D2653" i="64"/>
  <c r="J2653" i="64"/>
  <c r="AC2653" i="64" l="1"/>
  <c r="AS2653" i="64"/>
  <c r="K2653" i="64"/>
  <c r="AQ2653" i="64" l="1"/>
  <c r="AQ2654" i="64" s="1"/>
  <c r="AQ2655" i="64" s="1"/>
  <c r="AR2653" i="64"/>
  <c r="Y2654" i="64"/>
  <c r="AJ2653" i="64"/>
  <c r="L2653" i="64"/>
  <c r="H2653" i="64"/>
  <c r="AE2653" i="64"/>
  <c r="AF2653" i="64" s="1"/>
  <c r="AG2655" i="64" s="1"/>
  <c r="F2653" i="64"/>
  <c r="AH2653" i="64" l="1"/>
  <c r="I2653" i="64"/>
  <c r="AI2653" i="64"/>
  <c r="AW2653" i="64"/>
  <c r="Q2655" i="64"/>
  <c r="AQ2656" i="64" s="1"/>
  <c r="P2655" i="64"/>
  <c r="AK2653" i="64" l="1"/>
  <c r="AA2654" i="64" s="1"/>
  <c r="AA2655" i="64" s="1"/>
  <c r="M2654" i="64"/>
  <c r="E2653" i="64"/>
  <c r="C2654" i="64" s="1"/>
  <c r="G2654" i="64" s="1"/>
  <c r="AB2654" i="64" l="1"/>
  <c r="D2654" i="64"/>
  <c r="AS2654" i="64" s="1"/>
  <c r="J2654" i="64"/>
  <c r="K2654" i="64" s="1"/>
  <c r="AR2654" i="64" s="1"/>
  <c r="AR2655" i="64" s="1"/>
  <c r="AR2656" i="64" s="1"/>
  <c r="AA2656" i="64"/>
  <c r="AC2654" i="64"/>
  <c r="F2654" i="64" l="1"/>
  <c r="Y2655" i="64"/>
  <c r="M2655" i="64" s="1"/>
  <c r="AE2654" i="64"/>
  <c r="AA2657" i="64"/>
  <c r="T2654" i="64"/>
  <c r="AV2655" i="64" s="1"/>
  <c r="AV2656" i="64" s="1"/>
  <c r="AV2657" i="64" s="1"/>
  <c r="AV2658" i="64" s="1"/>
  <c r="AV2659" i="64" s="1"/>
  <c r="H2654" i="64"/>
  <c r="L2654" i="64"/>
  <c r="AJ2654" i="64"/>
  <c r="AI2654" i="64" l="1"/>
  <c r="AA2658" i="64"/>
  <c r="I2654" i="64"/>
  <c r="AW2654" i="64"/>
  <c r="AH2654" i="64"/>
  <c r="AB2655" i="64"/>
  <c r="E2654" i="64" l="1"/>
  <c r="C2655" i="64" l="1"/>
  <c r="G2655" i="64" s="1"/>
  <c r="D2655" i="64"/>
  <c r="J2655" i="64"/>
  <c r="K2655" i="64" l="1"/>
  <c r="AS2655" i="64"/>
  <c r="AC2655" i="64"/>
  <c r="F2655" i="64" l="1"/>
  <c r="X2656" i="64"/>
  <c r="X2657" i="64" s="1"/>
  <c r="X2658" i="64" s="1"/>
  <c r="X2659" i="64" s="1"/>
  <c r="X2660" i="64" s="1"/>
  <c r="AE2655" i="64"/>
  <c r="Y2656" i="64"/>
  <c r="M2656" i="64" s="1"/>
  <c r="AW2655" i="64"/>
  <c r="AJ2655" i="64"/>
  <c r="H2655" i="64"/>
  <c r="L2655" i="64"/>
  <c r="AH2655" i="64" l="1"/>
  <c r="AI2655" i="64"/>
  <c r="I2655" i="64"/>
  <c r="E2655" i="64" l="1"/>
  <c r="C2656" i="64" l="1"/>
  <c r="G2656" i="64" s="1"/>
  <c r="W2656" i="64" s="1"/>
  <c r="W2657" i="64" s="1"/>
  <c r="W2658" i="64" s="1"/>
  <c r="W2659" i="64" s="1"/>
  <c r="D2656" i="64"/>
  <c r="J2656" i="64"/>
  <c r="K2656" i="64" l="1"/>
  <c r="AN2662" i="64"/>
  <c r="T2662" i="64" s="1"/>
  <c r="T2663" i="64" s="1"/>
  <c r="AC2656" i="64"/>
  <c r="AS2656" i="64"/>
  <c r="Y2657" i="64" l="1"/>
  <c r="AW2656" i="64"/>
  <c r="AB2656" i="64"/>
  <c r="AE2656" i="64"/>
  <c r="H2656" i="64"/>
  <c r="AR2657" i="64" s="1"/>
  <c r="L2656" i="64"/>
  <c r="AJ2656" i="64"/>
  <c r="F2656" i="64"/>
  <c r="M2657" i="64" l="1"/>
  <c r="AO2657" i="64"/>
  <c r="Z2660" i="64"/>
  <c r="AU2660" i="64"/>
  <c r="AT2660" i="64"/>
  <c r="AI2656" i="64"/>
  <c r="I2656" i="64"/>
  <c r="AP2657" i="64"/>
  <c r="AH2656" i="64"/>
  <c r="R2658" i="64" l="1"/>
  <c r="R2659" i="64" s="1"/>
  <c r="R2660" i="64" s="1"/>
  <c r="R2661" i="64" s="1"/>
  <c r="S2662" i="64" s="1"/>
  <c r="S2663" i="64" s="1"/>
  <c r="E2656" i="64"/>
  <c r="C2657" i="64" s="1"/>
  <c r="G2657" i="64" s="1"/>
  <c r="AB2657" i="64"/>
  <c r="R2662" i="64" l="1"/>
  <c r="J2657" i="64"/>
  <c r="K2657" i="64" s="1"/>
  <c r="D2657" i="64" s="1"/>
  <c r="AQ2657" i="64" s="1"/>
  <c r="AC2657" i="64"/>
  <c r="F2657" i="64" l="1"/>
  <c r="U2658" i="64" s="1"/>
  <c r="U2659" i="64" s="1"/>
  <c r="U2660" i="64" s="1"/>
  <c r="U2661" i="64" s="1"/>
  <c r="U2662" i="64" s="1"/>
  <c r="AS2657" i="64"/>
  <c r="Y2658" i="64"/>
  <c r="M2658" i="64" s="1"/>
  <c r="AW2657" i="64"/>
  <c r="L2657" i="64"/>
  <c r="H2657" i="64"/>
  <c r="AJ2657" i="64"/>
  <c r="AE2657" i="64"/>
  <c r="AH2657" i="64" l="1"/>
  <c r="I2657" i="64"/>
  <c r="AI2657" i="64"/>
  <c r="AL2657" i="64" s="1"/>
  <c r="AM2657" i="64" s="1"/>
  <c r="AB2658" i="64"/>
  <c r="V2662" i="64" l="1"/>
  <c r="V2663" i="64" s="1"/>
  <c r="N2664" i="64" s="1"/>
  <c r="E2657" i="64"/>
  <c r="O2664" i="64"/>
  <c r="C2658" i="64" l="1"/>
  <c r="G2658" i="64" s="1"/>
  <c r="D2658" i="64"/>
  <c r="J2658" i="64"/>
  <c r="K2658" i="64" l="1"/>
  <c r="F2658" i="64" s="1"/>
  <c r="AC2658" i="64"/>
  <c r="AS2658" i="64"/>
  <c r="AQ2658" i="64" l="1"/>
  <c r="AQ2659" i="64" s="1"/>
  <c r="AQ2660" i="64" s="1"/>
  <c r="AR2658" i="64"/>
  <c r="Y2659" i="64"/>
  <c r="AE2658" i="64"/>
  <c r="AF2658" i="64" s="1"/>
  <c r="AG2660" i="64" s="1"/>
  <c r="L2658" i="64"/>
  <c r="AJ2658" i="64"/>
  <c r="H2658" i="64"/>
  <c r="AW2658" i="64" l="1"/>
  <c r="Q2660" i="64"/>
  <c r="AQ2661" i="64" s="1"/>
  <c r="P2660" i="64"/>
  <c r="AH2658" i="64"/>
  <c r="I2658" i="64"/>
  <c r="AI2658" i="64"/>
  <c r="AK2658" i="64" l="1"/>
  <c r="AA2659" i="64" s="1"/>
  <c r="AA2660" i="64" s="1"/>
  <c r="M2659" i="64"/>
  <c r="E2658" i="64"/>
  <c r="C2659" i="64" s="1"/>
  <c r="G2659" i="64" s="1"/>
  <c r="AC2659" i="64" l="1"/>
  <c r="AA2661" i="64"/>
  <c r="AB2659" i="64"/>
  <c r="D2659" i="64"/>
  <c r="J2659" i="64"/>
  <c r="AS2659" i="64" l="1"/>
  <c r="AA2662" i="64"/>
  <c r="K2659" i="64"/>
  <c r="AR2659" i="64" s="1"/>
  <c r="AR2660" i="64" s="1"/>
  <c r="AR2661" i="64" s="1"/>
  <c r="AE2659" i="64"/>
  <c r="T2659" i="64" l="1"/>
  <c r="AV2660" i="64" s="1"/>
  <c r="AV2661" i="64" s="1"/>
  <c r="AV2662" i="64" s="1"/>
  <c r="AV2663" i="64" s="1"/>
  <c r="AV2664" i="64" s="1"/>
  <c r="AJ2659" i="64"/>
  <c r="H2659" i="64"/>
  <c r="L2659" i="64"/>
  <c r="AA2663" i="64"/>
  <c r="Y2660" i="64"/>
  <c r="M2660" i="64" s="1"/>
  <c r="F2659" i="64"/>
  <c r="AB2660" i="64" l="1"/>
  <c r="I2659" i="64"/>
  <c r="AH2659" i="64"/>
  <c r="AW2659" i="64"/>
  <c r="AI2659" i="64"/>
  <c r="E2659" i="64" l="1"/>
  <c r="C2660" i="64" l="1"/>
  <c r="G2660" i="64" s="1"/>
  <c r="D2660" i="64"/>
  <c r="J2660" i="64"/>
  <c r="K2660" i="64" l="1"/>
  <c r="AC2660" i="64"/>
  <c r="AS2660" i="64"/>
  <c r="F2660" i="64" l="1"/>
  <c r="X2661" i="64"/>
  <c r="X2662" i="64" s="1"/>
  <c r="X2663" i="64" s="1"/>
  <c r="X2664" i="64" s="1"/>
  <c r="X2665" i="64" s="1"/>
  <c r="Y2661" i="64"/>
  <c r="M2661" i="64" s="1"/>
  <c r="AW2660" i="64"/>
  <c r="AE2660" i="64"/>
  <c r="L2660" i="64"/>
  <c r="H2660" i="64"/>
  <c r="AJ2660" i="64"/>
  <c r="AH2660" i="64" l="1"/>
  <c r="I2660" i="64"/>
  <c r="AI2660" i="64"/>
  <c r="E2660" i="64" l="1"/>
  <c r="C2661" i="64" l="1"/>
  <c r="G2661" i="64" s="1"/>
  <c r="W2661" i="64" s="1"/>
  <c r="W2662" i="64" s="1"/>
  <c r="W2663" i="64" s="1"/>
  <c r="W2664" i="64" s="1"/>
  <c r="D2661" i="64"/>
  <c r="J2661" i="64"/>
  <c r="K2661" i="64" l="1"/>
  <c r="F2661" i="64" s="1"/>
  <c r="AN2667" i="64"/>
  <c r="T2667" i="64" s="1"/>
  <c r="T2668" i="64" s="1"/>
  <c r="AC2661" i="64"/>
  <c r="AS2661" i="64"/>
  <c r="Y2662" i="64" l="1"/>
  <c r="AW2661" i="64"/>
  <c r="AE2661" i="64"/>
  <c r="AB2661" i="64"/>
  <c r="H2661" i="64"/>
  <c r="AR2662" i="64" s="1"/>
  <c r="L2661" i="64"/>
  <c r="AJ2661" i="64"/>
  <c r="M2662" i="64" l="1"/>
  <c r="AO2662" i="64"/>
  <c r="AI2661" i="64"/>
  <c r="I2661" i="64"/>
  <c r="AT2665" i="64"/>
  <c r="AU2665" i="64"/>
  <c r="Z2665" i="64"/>
  <c r="AH2661" i="64"/>
  <c r="AP2662" i="64"/>
  <c r="R2663" i="64" l="1"/>
  <c r="R2664" i="64" s="1"/>
  <c r="R2665" i="64" s="1"/>
  <c r="R2666" i="64" s="1"/>
  <c r="S2667" i="64" s="1"/>
  <c r="S2668" i="64" s="1"/>
  <c r="AB2662" i="64"/>
  <c r="E2661" i="64"/>
  <c r="C2662" i="64" s="1"/>
  <c r="G2662" i="64" s="1"/>
  <c r="R2667" i="64" l="1"/>
  <c r="AC2662" i="64"/>
  <c r="J2662" i="64"/>
  <c r="AE2662" i="64" l="1"/>
  <c r="K2662" i="64"/>
  <c r="D2662" i="64" s="1"/>
  <c r="AQ2662" i="64" s="1"/>
  <c r="AS2662" i="64" l="1"/>
  <c r="AJ2662" i="64"/>
  <c r="H2662" i="64"/>
  <c r="L2662" i="64"/>
  <c r="Y2663" i="64"/>
  <c r="AW2662" i="64"/>
  <c r="F2662" i="64"/>
  <c r="U2663" i="64" s="1"/>
  <c r="U2664" i="64" s="1"/>
  <c r="U2665" i="64" s="1"/>
  <c r="U2666" i="64" s="1"/>
  <c r="U2667" i="64" s="1"/>
  <c r="M2663" i="64" l="1"/>
  <c r="I2662" i="64"/>
  <c r="AH2662" i="64"/>
  <c r="AI2662" i="64"/>
  <c r="AL2662" i="64" s="1"/>
  <c r="AM2662" i="64" s="1"/>
  <c r="AB2663" i="64" l="1"/>
  <c r="E2662" i="64"/>
  <c r="C2663" i="64" s="1"/>
  <c r="G2663" i="64" s="1"/>
  <c r="V2667" i="64"/>
  <c r="V2668" i="64" s="1"/>
  <c r="N2669" i="64" l="1"/>
  <c r="O2669" i="64"/>
  <c r="AC2663" i="64"/>
  <c r="J2663" i="64"/>
  <c r="D2663" i="64"/>
  <c r="AE2663" i="64" l="1"/>
  <c r="AF2663" i="64" s="1"/>
  <c r="AG2665" i="64" s="1"/>
  <c r="K2663" i="64"/>
  <c r="AS2663" i="64"/>
  <c r="AQ2663" i="64" l="1"/>
  <c r="AQ2664" i="64" s="1"/>
  <c r="AQ2665" i="64" s="1"/>
  <c r="AR2663" i="64"/>
  <c r="AJ2663" i="64"/>
  <c r="L2663" i="64"/>
  <c r="H2663" i="64"/>
  <c r="Y2664" i="64"/>
  <c r="P2665" i="64"/>
  <c r="Q2665" i="64"/>
  <c r="F2663" i="64"/>
  <c r="AQ2666" i="64" l="1"/>
  <c r="AH2663" i="64"/>
  <c r="AI2663" i="64"/>
  <c r="AW2663" i="64"/>
  <c r="I2663" i="64"/>
  <c r="AK2663" i="64" l="1"/>
  <c r="AA2664" i="64" s="1"/>
  <c r="AA2665" i="64" s="1"/>
  <c r="M2664" i="64"/>
  <c r="E2663" i="64"/>
  <c r="C2664" i="64" s="1"/>
  <c r="G2664" i="64" s="1"/>
  <c r="AB2664" i="64" l="1"/>
  <c r="AA2666" i="64"/>
  <c r="D2664" i="64"/>
  <c r="AC2664" i="64"/>
  <c r="J2664" i="64"/>
  <c r="K2664" i="64" l="1"/>
  <c r="AR2664" i="64" s="1"/>
  <c r="AR2665" i="64" s="1"/>
  <c r="AR2666" i="64" s="1"/>
  <c r="AS2664" i="64"/>
  <c r="AE2664" i="64"/>
  <c r="AA2667" i="64"/>
  <c r="F2664" i="64" l="1"/>
  <c r="AA2668" i="64"/>
  <c r="Y2665" i="64"/>
  <c r="M2665" i="64" s="1"/>
  <c r="T2664" i="64"/>
  <c r="AV2665" i="64" s="1"/>
  <c r="AV2666" i="64" s="1"/>
  <c r="AV2667" i="64" s="1"/>
  <c r="AV2668" i="64" s="1"/>
  <c r="AV2669" i="64" s="1"/>
  <c r="AJ2664" i="64"/>
  <c r="H2664" i="64"/>
  <c r="L2664" i="64"/>
  <c r="AI2664" i="64" l="1"/>
  <c r="AW2664" i="64"/>
  <c r="AH2664" i="64"/>
  <c r="AB2665" i="64"/>
  <c r="I2664" i="64"/>
  <c r="E2664" i="64" l="1"/>
  <c r="C2665" i="64" l="1"/>
  <c r="G2665" i="64" s="1"/>
  <c r="D2665" i="64"/>
  <c r="J2665" i="64"/>
  <c r="K2665" i="64" l="1"/>
  <c r="X2666" i="64" s="1"/>
  <c r="X2667" i="64" s="1"/>
  <c r="X2668" i="64" s="1"/>
  <c r="X2669" i="64" s="1"/>
  <c r="X2670" i="64" s="1"/>
  <c r="AC2665" i="64"/>
  <c r="AS2665" i="64"/>
  <c r="F2665" i="64" l="1"/>
  <c r="AE2665" i="64"/>
  <c r="Y2666" i="64"/>
  <c r="M2666" i="64" s="1"/>
  <c r="AW2665" i="64"/>
  <c r="AJ2665" i="64"/>
  <c r="H2665" i="64"/>
  <c r="L2665" i="64"/>
  <c r="I2665" i="64" l="1"/>
  <c r="AH2665" i="64"/>
  <c r="AI2665" i="64"/>
  <c r="E2665" i="64" l="1"/>
  <c r="C2666" i="64" l="1"/>
  <c r="G2666" i="64" s="1"/>
  <c r="W2666" i="64" s="1"/>
  <c r="W2667" i="64" s="1"/>
  <c r="W2668" i="64" s="1"/>
  <c r="W2669" i="64" s="1"/>
  <c r="D2666" i="64"/>
  <c r="J2666" i="64"/>
  <c r="K2666" i="64" l="1"/>
  <c r="F2666" i="64" s="1"/>
  <c r="AN2672" i="64"/>
  <c r="T2672" i="64" s="1"/>
  <c r="T2673" i="64" s="1"/>
  <c r="AC2666" i="64"/>
  <c r="AS2666" i="64"/>
  <c r="Y2667" i="64" l="1"/>
  <c r="AW2666" i="64"/>
  <c r="AE2666" i="64"/>
  <c r="AB2666" i="64"/>
  <c r="L2666" i="64"/>
  <c r="AJ2666" i="64"/>
  <c r="H2666" i="64"/>
  <c r="AR2667" i="64" s="1"/>
  <c r="M2667" i="64" l="1"/>
  <c r="AO2667" i="64"/>
  <c r="AH2666" i="64"/>
  <c r="AP2667" i="64"/>
  <c r="AI2666" i="64"/>
  <c r="Z2670" i="64"/>
  <c r="AT2670" i="64"/>
  <c r="AU2670" i="64"/>
  <c r="I2666" i="64"/>
  <c r="R2668" i="64" l="1"/>
  <c r="R2669" i="64" s="1"/>
  <c r="R2670" i="64" s="1"/>
  <c r="R2671" i="64" s="1"/>
  <c r="R2672" i="64" s="1"/>
  <c r="AB2667" i="64"/>
  <c r="E2666" i="64"/>
  <c r="C2667" i="64" s="1"/>
  <c r="G2667" i="64" s="1"/>
  <c r="S2672" i="64" l="1"/>
  <c r="S2673" i="64" s="1"/>
  <c r="J2667" i="64"/>
  <c r="AC2667" i="64"/>
  <c r="AE2667" i="64" l="1"/>
  <c r="K2667" i="64"/>
  <c r="D2667" i="64" l="1"/>
  <c r="H2667" i="64" s="1"/>
  <c r="L2667" i="64"/>
  <c r="AJ2667" i="64"/>
  <c r="AQ2667" i="64" l="1"/>
  <c r="AS2667" i="64"/>
  <c r="F2667" i="64"/>
  <c r="U2668" i="64" s="1"/>
  <c r="U2669" i="64" s="1"/>
  <c r="U2670" i="64" s="1"/>
  <c r="U2671" i="64" s="1"/>
  <c r="U2672" i="64" s="1"/>
  <c r="I2667" i="64"/>
  <c r="AH2667" i="64"/>
  <c r="AI2667" i="64"/>
  <c r="AL2667" i="64" s="1"/>
  <c r="AM2667" i="64" s="1"/>
  <c r="AW2667" i="64" l="1"/>
  <c r="Y2668" i="64"/>
  <c r="E2667" i="64"/>
  <c r="M2668" i="64" l="1"/>
  <c r="D2668" i="64" s="1"/>
  <c r="V2672" i="64"/>
  <c r="V2673" i="64" s="1"/>
  <c r="C2668" i="64"/>
  <c r="G2668" i="64" s="1"/>
  <c r="J2668" i="64" l="1"/>
  <c r="AB2668" i="64"/>
  <c r="N2674" i="64"/>
  <c r="O2674" i="64"/>
  <c r="K2668" i="64"/>
  <c r="AS2668" i="64"/>
  <c r="AC2668" i="64"/>
  <c r="AQ2668" i="64" l="1"/>
  <c r="AQ2669" i="64" s="1"/>
  <c r="AQ2670" i="64" s="1"/>
  <c r="AR2668" i="64"/>
  <c r="Y2669" i="64"/>
  <c r="AE2668" i="64"/>
  <c r="AF2668" i="64" s="1"/>
  <c r="AG2670" i="64" s="1"/>
  <c r="L2668" i="64"/>
  <c r="AJ2668" i="64"/>
  <c r="H2668" i="64"/>
  <c r="F2668" i="64"/>
  <c r="I2668" i="64" l="1"/>
  <c r="Q2670" i="64"/>
  <c r="AQ2671" i="64" s="1"/>
  <c r="P2670" i="64"/>
  <c r="AH2668" i="64"/>
  <c r="AW2668" i="64"/>
  <c r="AI2668" i="64"/>
  <c r="AK2668" i="64" l="1"/>
  <c r="AA2669" i="64" s="1"/>
  <c r="AA2670" i="64" s="1"/>
  <c r="M2669" i="64"/>
  <c r="E2668" i="64"/>
  <c r="C2669" i="64" s="1"/>
  <c r="G2669" i="64" s="1"/>
  <c r="AB2669" i="64" l="1"/>
  <c r="AC2669" i="64"/>
  <c r="D2669" i="64"/>
  <c r="AA2671" i="64"/>
  <c r="J2669" i="64"/>
  <c r="K2669" i="64" l="1"/>
  <c r="AR2669" i="64" s="1"/>
  <c r="AR2670" i="64" s="1"/>
  <c r="AR2671" i="64" s="1"/>
  <c r="AA2672" i="64"/>
  <c r="AE2669" i="64"/>
  <c r="AS2669" i="64"/>
  <c r="F2669" i="64" l="1"/>
  <c r="Y2670" i="64"/>
  <c r="M2670" i="64" s="1"/>
  <c r="AA2673" i="64"/>
  <c r="T2669" i="64"/>
  <c r="AV2670" i="64" s="1"/>
  <c r="AV2671" i="64" s="1"/>
  <c r="AV2672" i="64" s="1"/>
  <c r="AV2673" i="64" s="1"/>
  <c r="AV2674" i="64" s="1"/>
  <c r="L2669" i="64"/>
  <c r="AJ2669" i="64"/>
  <c r="H2669" i="64"/>
  <c r="AW2669" i="64" l="1"/>
  <c r="I2669" i="64"/>
  <c r="AI2669" i="64"/>
  <c r="AH2669" i="64"/>
  <c r="AB2670" i="64"/>
  <c r="E2669" i="64" l="1"/>
  <c r="C2670" i="64" l="1"/>
  <c r="G2670" i="64" s="1"/>
  <c r="D2670" i="64"/>
  <c r="J2670" i="64"/>
  <c r="K2670" i="64" l="1"/>
  <c r="X2671" i="64" s="1"/>
  <c r="X2672" i="64" s="1"/>
  <c r="X2673" i="64" s="1"/>
  <c r="X2674" i="64" s="1"/>
  <c r="X2675" i="64" s="1"/>
  <c r="AC2670" i="64"/>
  <c r="AS2670" i="64"/>
  <c r="F2670" i="64" l="1"/>
  <c r="Y2671" i="64"/>
  <c r="M2671" i="64" s="1"/>
  <c r="AW2670" i="64"/>
  <c r="AE2670" i="64"/>
  <c r="L2670" i="64"/>
  <c r="H2670" i="64"/>
  <c r="AJ2670" i="64"/>
  <c r="AI2670" i="64" l="1"/>
  <c r="I2670" i="64"/>
  <c r="AH2670" i="64"/>
  <c r="E2670" i="64" l="1"/>
  <c r="C2671" i="64" l="1"/>
  <c r="G2671" i="64" s="1"/>
  <c r="W2671" i="64" s="1"/>
  <c r="W2672" i="64" s="1"/>
  <c r="W2673" i="64" s="1"/>
  <c r="W2674" i="64" s="1"/>
  <c r="D2671" i="64"/>
  <c r="J2671" i="64"/>
  <c r="K2671" i="64" l="1"/>
  <c r="AN2677" i="64"/>
  <c r="T2677" i="64" s="1"/>
  <c r="T2678" i="64" s="1"/>
  <c r="AS2671" i="64"/>
  <c r="AC2671" i="64"/>
  <c r="AE2671" i="64" l="1"/>
  <c r="Y2672" i="64"/>
  <c r="AW2671" i="64"/>
  <c r="AJ2671" i="64"/>
  <c r="L2671" i="64"/>
  <c r="H2671" i="64"/>
  <c r="AR2672" i="64" s="1"/>
  <c r="AB2671" i="64"/>
  <c r="F2671" i="64"/>
  <c r="M2672" i="64" l="1"/>
  <c r="AO2672" i="64"/>
  <c r="AI2671" i="64"/>
  <c r="AU2675" i="64"/>
  <c r="AT2675" i="64"/>
  <c r="Z2675" i="64"/>
  <c r="AP2672" i="64"/>
  <c r="AH2671" i="64"/>
  <c r="I2671" i="64"/>
  <c r="AB2672" i="64" l="1"/>
  <c r="R2673" i="64"/>
  <c r="R2674" i="64" s="1"/>
  <c r="R2675" i="64" s="1"/>
  <c r="R2676" i="64" s="1"/>
  <c r="R2677" i="64" s="1"/>
  <c r="E2671" i="64"/>
  <c r="S2677" i="64" l="1"/>
  <c r="S2678" i="64" s="1"/>
  <c r="C2672" i="64"/>
  <c r="G2672" i="64" s="1"/>
  <c r="J2672" i="64"/>
  <c r="K2672" i="64" l="1"/>
  <c r="AC2672" i="64"/>
  <c r="D2672" i="64" l="1"/>
  <c r="H2672" i="64" s="1"/>
  <c r="AE2672" i="64"/>
  <c r="AJ2672" i="64"/>
  <c r="L2672" i="64"/>
  <c r="AQ2672" i="64" l="1"/>
  <c r="AS2672" i="64"/>
  <c r="F2672" i="64"/>
  <c r="U2673" i="64" s="1"/>
  <c r="U2674" i="64" s="1"/>
  <c r="U2675" i="64" s="1"/>
  <c r="U2676" i="64" s="1"/>
  <c r="U2677" i="64" s="1"/>
  <c r="I2672" i="64"/>
  <c r="AH2672" i="64"/>
  <c r="AI2672" i="64"/>
  <c r="AL2672" i="64" s="1"/>
  <c r="AM2672" i="64" s="1"/>
  <c r="Y2673" i="64" l="1"/>
  <c r="AW2672" i="64"/>
  <c r="V2677" i="64"/>
  <c r="V2678" i="64" s="1"/>
  <c r="N2679" i="64" s="1"/>
  <c r="E2672" i="64"/>
  <c r="O2679" i="64" l="1"/>
  <c r="M2673" i="64"/>
  <c r="D2673" i="64" s="1"/>
  <c r="C2673" i="64"/>
  <c r="G2673" i="64" s="1"/>
  <c r="J2673" i="64" l="1"/>
  <c r="K2673" i="64" s="1"/>
  <c r="AB2673" i="64"/>
  <c r="AS2673" i="64"/>
  <c r="AC2673" i="64"/>
  <c r="AQ2673" i="64" l="1"/>
  <c r="AQ2674" i="64" s="1"/>
  <c r="AQ2675" i="64" s="1"/>
  <c r="F2673" i="64"/>
  <c r="AR2673" i="64"/>
  <c r="AE2673" i="64"/>
  <c r="AF2673" i="64" s="1"/>
  <c r="AG2675" i="64" s="1"/>
  <c r="Y2674" i="64"/>
  <c r="H2673" i="64"/>
  <c r="L2673" i="64"/>
  <c r="AJ2673" i="64"/>
  <c r="AH2673" i="64" l="1"/>
  <c r="AI2673" i="64"/>
  <c r="AW2673" i="64"/>
  <c r="I2673" i="64"/>
  <c r="P2675" i="64"/>
  <c r="Q2675" i="64"/>
  <c r="AQ2676" i="64" s="1"/>
  <c r="AK2673" i="64" l="1"/>
  <c r="AA2674" i="64" s="1"/>
  <c r="AA2675" i="64" s="1"/>
  <c r="M2674" i="64"/>
  <c r="E2673" i="64"/>
  <c r="C2674" i="64" s="1"/>
  <c r="G2674" i="64" s="1"/>
  <c r="AC2674" i="64" l="1"/>
  <c r="AA2676" i="64"/>
  <c r="AB2674" i="64"/>
  <c r="D2674" i="64"/>
  <c r="AS2674" i="64" s="1"/>
  <c r="J2674" i="64"/>
  <c r="Y2675" i="64" l="1"/>
  <c r="M2675" i="64" s="1"/>
  <c r="AE2674" i="64"/>
  <c r="K2674" i="64"/>
  <c r="AR2674" i="64" s="1"/>
  <c r="AR2675" i="64" s="1"/>
  <c r="AR2676" i="64" s="1"/>
  <c r="AA2677" i="64"/>
  <c r="F2674" i="64" l="1"/>
  <c r="AA2678" i="64"/>
  <c r="T2674" i="64"/>
  <c r="AV2675" i="64" s="1"/>
  <c r="AV2676" i="64" s="1"/>
  <c r="AV2677" i="64" s="1"/>
  <c r="AV2678" i="64" s="1"/>
  <c r="AV2679" i="64" s="1"/>
  <c r="L2674" i="64"/>
  <c r="H2674" i="64"/>
  <c r="AJ2674" i="64"/>
  <c r="AB2675" i="64"/>
  <c r="I2674" i="64" l="1"/>
  <c r="AH2674" i="64"/>
  <c r="AW2674" i="64"/>
  <c r="AI2674" i="64"/>
  <c r="E2674" i="64" l="1"/>
  <c r="C2675" i="64" l="1"/>
  <c r="G2675" i="64" s="1"/>
  <c r="J2675" i="64"/>
  <c r="D2675" i="64"/>
  <c r="K2675" i="64" l="1"/>
  <c r="X2676" i="64" s="1"/>
  <c r="X2677" i="64" s="1"/>
  <c r="X2678" i="64" s="1"/>
  <c r="X2679" i="64" s="1"/>
  <c r="X2680" i="64" s="1"/>
  <c r="AS2675" i="64"/>
  <c r="AC2675" i="64"/>
  <c r="AE2675" i="64" l="1"/>
  <c r="Y2676" i="64"/>
  <c r="M2676" i="64" s="1"/>
  <c r="AW2675" i="64"/>
  <c r="L2675" i="64"/>
  <c r="AJ2675" i="64"/>
  <c r="H2675" i="64"/>
  <c r="F2675" i="64"/>
  <c r="I2675" i="64" l="1"/>
  <c r="AH2675" i="64"/>
  <c r="AI2675" i="64"/>
  <c r="E2675" i="64" l="1"/>
  <c r="C2676" i="64" l="1"/>
  <c r="G2676" i="64" s="1"/>
  <c r="W2676" i="64" s="1"/>
  <c r="W2677" i="64" s="1"/>
  <c r="W2678" i="64" s="1"/>
  <c r="W2679" i="64" s="1"/>
  <c r="D2676" i="64"/>
  <c r="J2676" i="64"/>
  <c r="K2676" i="64" l="1"/>
  <c r="AN2682" i="64"/>
  <c r="T2682" i="64" s="1"/>
  <c r="T2683" i="64" s="1"/>
  <c r="AC2676" i="64"/>
  <c r="AS2676" i="64"/>
  <c r="AE2676" i="64" l="1"/>
  <c r="AB2676" i="64"/>
  <c r="L2676" i="64"/>
  <c r="AJ2676" i="64"/>
  <c r="H2676" i="64"/>
  <c r="AR2677" i="64" s="1"/>
  <c r="Y2677" i="64"/>
  <c r="AW2676" i="64"/>
  <c r="F2676" i="64"/>
  <c r="M2677" i="64" l="1"/>
  <c r="AO2677" i="64"/>
  <c r="AI2676" i="64"/>
  <c r="AT2680" i="64"/>
  <c r="AU2680" i="64"/>
  <c r="Z2680" i="64"/>
  <c r="AH2676" i="64"/>
  <c r="AP2677" i="64"/>
  <c r="I2676" i="64"/>
  <c r="R2678" i="64" l="1"/>
  <c r="R2679" i="64" s="1"/>
  <c r="R2680" i="64" s="1"/>
  <c r="R2681" i="64" s="1"/>
  <c r="S2682" i="64" s="1"/>
  <c r="S2683" i="64" s="1"/>
  <c r="E2676" i="64"/>
  <c r="C2677" i="64" s="1"/>
  <c r="G2677" i="64" s="1"/>
  <c r="AB2677" i="64"/>
  <c r="R2682" i="64" l="1"/>
  <c r="AC2677" i="64"/>
  <c r="J2677" i="64"/>
  <c r="K2677" i="64" l="1"/>
  <c r="D2677" i="64" s="1"/>
  <c r="AQ2677" i="64" s="1"/>
  <c r="AE2677" i="64"/>
  <c r="AS2677" i="64" l="1"/>
  <c r="AW2677" i="64" s="1"/>
  <c r="Y2678" i="64"/>
  <c r="AJ2677" i="64"/>
  <c r="L2677" i="64"/>
  <c r="H2677" i="64"/>
  <c r="F2677" i="64"/>
  <c r="U2678" i="64" s="1"/>
  <c r="U2679" i="64" s="1"/>
  <c r="U2680" i="64" s="1"/>
  <c r="U2681" i="64" s="1"/>
  <c r="U2682" i="64" s="1"/>
  <c r="M2678" i="64" l="1"/>
  <c r="AH2677" i="64"/>
  <c r="AI2677" i="64"/>
  <c r="AL2677" i="64" s="1"/>
  <c r="AM2677" i="64" s="1"/>
  <c r="I2677" i="64"/>
  <c r="V2682" i="64" l="1"/>
  <c r="V2683" i="64" s="1"/>
  <c r="E2677" i="64"/>
  <c r="C2678" i="64" s="1"/>
  <c r="G2678" i="64" s="1"/>
  <c r="AB2678" i="64"/>
  <c r="J2678" i="64" l="1"/>
  <c r="K2678" i="64" s="1"/>
  <c r="D2678" i="64"/>
  <c r="AS2678" i="64" s="1"/>
  <c r="AC2678" i="64"/>
  <c r="N2684" i="64"/>
  <c r="O2684" i="64"/>
  <c r="AQ2678" i="64" l="1"/>
  <c r="AQ2679" i="64" s="1"/>
  <c r="AQ2680" i="64" s="1"/>
  <c r="AR2678" i="64"/>
  <c r="AE2678" i="64"/>
  <c r="AF2678" i="64" s="1"/>
  <c r="AG2680" i="64" s="1"/>
  <c r="H2678" i="64"/>
  <c r="L2678" i="64"/>
  <c r="AJ2678" i="64"/>
  <c r="F2678" i="64"/>
  <c r="Y2679" i="64"/>
  <c r="AH2678" i="64" l="1"/>
  <c r="I2678" i="64"/>
  <c r="AW2678" i="64"/>
  <c r="Q2680" i="64"/>
  <c r="AQ2681" i="64" s="1"/>
  <c r="P2680" i="64"/>
  <c r="AI2678" i="64"/>
  <c r="AK2678" i="64" l="1"/>
  <c r="AA2679" i="64" s="1"/>
  <c r="AA2680" i="64" s="1"/>
  <c r="M2679" i="64"/>
  <c r="E2678" i="64"/>
  <c r="C2679" i="64" s="1"/>
  <c r="G2679" i="64" s="1"/>
  <c r="AB2679" i="64" l="1"/>
  <c r="D2679" i="64"/>
  <c r="AS2679" i="64" s="1"/>
  <c r="AC2679" i="64"/>
  <c r="AA2681" i="64"/>
  <c r="J2679" i="64"/>
  <c r="K2679" i="64" l="1"/>
  <c r="AR2679" i="64" s="1"/>
  <c r="AR2680" i="64" s="1"/>
  <c r="AR2681" i="64" s="1"/>
  <c r="AA2682" i="64"/>
  <c r="AE2679" i="64"/>
  <c r="Y2680" i="64"/>
  <c r="M2680" i="64" s="1"/>
  <c r="AB2680" i="64" l="1"/>
  <c r="AA2683" i="64"/>
  <c r="T2679" i="64"/>
  <c r="AV2680" i="64" s="1"/>
  <c r="AV2681" i="64" s="1"/>
  <c r="AV2682" i="64" s="1"/>
  <c r="AV2683" i="64" s="1"/>
  <c r="AV2684" i="64" s="1"/>
  <c r="L2679" i="64"/>
  <c r="AJ2679" i="64"/>
  <c r="H2679" i="64"/>
  <c r="F2679" i="64"/>
  <c r="I2679" i="64" l="1"/>
  <c r="AH2679" i="64"/>
  <c r="AW2679" i="64"/>
  <c r="AI2679" i="64"/>
  <c r="E2679" i="64" l="1"/>
  <c r="C2680" i="64" l="1"/>
  <c r="G2680" i="64" s="1"/>
  <c r="J2680" i="64"/>
  <c r="D2680" i="64"/>
  <c r="K2680" i="64" l="1"/>
  <c r="X2681" i="64" s="1"/>
  <c r="X2682" i="64" s="1"/>
  <c r="X2683" i="64" s="1"/>
  <c r="X2684" i="64" s="1"/>
  <c r="X2685" i="64" s="1"/>
  <c r="AC2680" i="64"/>
  <c r="AS2680" i="64"/>
  <c r="Y2681" i="64" l="1"/>
  <c r="M2681" i="64" s="1"/>
  <c r="AW2680" i="64"/>
  <c r="AE2680" i="64"/>
  <c r="L2680" i="64"/>
  <c r="H2680" i="64"/>
  <c r="AJ2680" i="64"/>
  <c r="F2680" i="64"/>
  <c r="AI2680" i="64" l="1"/>
  <c r="AH2680" i="64"/>
  <c r="I2680" i="64"/>
  <c r="E2680" i="64" l="1"/>
  <c r="C2681" i="64" l="1"/>
  <c r="G2681" i="64" s="1"/>
  <c r="W2681" i="64" s="1"/>
  <c r="W2682" i="64" s="1"/>
  <c r="W2683" i="64" s="1"/>
  <c r="W2684" i="64" s="1"/>
  <c r="J2681" i="64"/>
  <c r="D2681" i="64"/>
  <c r="K2681" i="64" l="1"/>
  <c r="F2681" i="64" s="1"/>
  <c r="AN2687" i="64"/>
  <c r="T2687" i="64" s="1"/>
  <c r="T2688" i="64" s="1"/>
  <c r="AS2681" i="64"/>
  <c r="AC2681" i="64"/>
  <c r="AE2681" i="64" l="1"/>
  <c r="Y2682" i="64"/>
  <c r="AW2681" i="64"/>
  <c r="AB2681" i="64"/>
  <c r="AJ2681" i="64"/>
  <c r="H2681" i="64"/>
  <c r="AR2682" i="64" s="1"/>
  <c r="L2681" i="64"/>
  <c r="M2682" i="64" l="1"/>
  <c r="AO2682" i="64"/>
  <c r="AP2682" i="64"/>
  <c r="AH2681" i="64"/>
  <c r="AI2681" i="64"/>
  <c r="AU2685" i="64"/>
  <c r="AT2685" i="64"/>
  <c r="Z2685" i="64"/>
  <c r="I2681" i="64"/>
  <c r="R2683" i="64" l="1"/>
  <c r="R2684" i="64" s="1"/>
  <c r="R2685" i="64" s="1"/>
  <c r="R2686" i="64" s="1"/>
  <c r="S2687" i="64" s="1"/>
  <c r="S2688" i="64" s="1"/>
  <c r="AB2682" i="64"/>
  <c r="E2681" i="64"/>
  <c r="C2682" i="64" s="1"/>
  <c r="G2682" i="64" s="1"/>
  <c r="R2687" i="64" l="1"/>
  <c r="J2682" i="64"/>
  <c r="AC2682" i="64"/>
  <c r="AE2682" i="64" l="1"/>
  <c r="K2682" i="64"/>
  <c r="D2682" i="64" s="1"/>
  <c r="AQ2682" i="64" s="1"/>
  <c r="AS2682" i="64" l="1"/>
  <c r="AJ2682" i="64"/>
  <c r="H2682" i="64"/>
  <c r="L2682" i="64"/>
  <c r="Y2683" i="64"/>
  <c r="AW2682" i="64"/>
  <c r="F2682" i="64"/>
  <c r="U2683" i="64" s="1"/>
  <c r="U2684" i="64" s="1"/>
  <c r="U2685" i="64" s="1"/>
  <c r="U2686" i="64" s="1"/>
  <c r="U2687" i="64" s="1"/>
  <c r="M2683" i="64" l="1"/>
  <c r="I2682" i="64"/>
  <c r="AH2682" i="64"/>
  <c r="AI2682" i="64"/>
  <c r="AL2682" i="64" s="1"/>
  <c r="AM2682" i="64" s="1"/>
  <c r="AB2683" i="64" l="1"/>
  <c r="E2682" i="64"/>
  <c r="C2683" i="64" s="1"/>
  <c r="G2683" i="64" s="1"/>
  <c r="V2687" i="64"/>
  <c r="V2688" i="64" s="1"/>
  <c r="N2689" i="64" l="1"/>
  <c r="O2689" i="64"/>
  <c r="AC2683" i="64"/>
  <c r="J2683" i="64"/>
  <c r="D2683" i="64"/>
  <c r="AE2683" i="64" l="1"/>
  <c r="AF2683" i="64" s="1"/>
  <c r="AG2685" i="64" s="1"/>
  <c r="AS2683" i="64"/>
  <c r="K2683" i="64"/>
  <c r="AQ2683" i="64" l="1"/>
  <c r="AQ2684" i="64" s="1"/>
  <c r="AQ2685" i="64" s="1"/>
  <c r="AR2683" i="64"/>
  <c r="P2685" i="64"/>
  <c r="Q2685" i="64"/>
  <c r="AJ2683" i="64"/>
  <c r="H2683" i="64"/>
  <c r="L2683" i="64"/>
  <c r="Y2684" i="64"/>
  <c r="F2683" i="64"/>
  <c r="AQ2686" i="64" l="1"/>
  <c r="AW2683" i="64"/>
  <c r="AH2683" i="64"/>
  <c r="AI2683" i="64"/>
  <c r="I2683" i="64"/>
  <c r="AK2683" i="64" l="1"/>
  <c r="AA2684" i="64" s="1"/>
  <c r="AA2685" i="64" s="1"/>
  <c r="M2684" i="64"/>
  <c r="E2683" i="64"/>
  <c r="C2684" i="64" s="1"/>
  <c r="G2684" i="64" s="1"/>
  <c r="AB2684" i="64" l="1"/>
  <c r="J2684" i="64"/>
  <c r="K2684" i="64" s="1"/>
  <c r="AR2684" i="64" s="1"/>
  <c r="AR2685" i="64" s="1"/>
  <c r="AR2686" i="64" s="1"/>
  <c r="D2684" i="64"/>
  <c r="AS2684" i="64" s="1"/>
  <c r="AA2686" i="64"/>
  <c r="AC2684" i="64"/>
  <c r="F2684" i="64" l="1"/>
  <c r="Y2685" i="64"/>
  <c r="M2685" i="64" s="1"/>
  <c r="AE2684" i="64"/>
  <c r="T2684" i="64"/>
  <c r="AV2685" i="64" s="1"/>
  <c r="AV2686" i="64" s="1"/>
  <c r="AV2687" i="64" s="1"/>
  <c r="AV2688" i="64" s="1"/>
  <c r="AV2689" i="64" s="1"/>
  <c r="H2684" i="64"/>
  <c r="AJ2684" i="64"/>
  <c r="L2684" i="64"/>
  <c r="AA2687" i="64"/>
  <c r="AI2684" i="64" l="1"/>
  <c r="AH2684" i="64"/>
  <c r="AW2684" i="64"/>
  <c r="AA2688" i="64"/>
  <c r="I2684" i="64"/>
  <c r="AB2685" i="64"/>
  <c r="E2684" i="64" l="1"/>
  <c r="C2685" i="64" l="1"/>
  <c r="G2685" i="64" s="1"/>
  <c r="J2685" i="64"/>
  <c r="D2685" i="64"/>
  <c r="K2685" i="64" l="1"/>
  <c r="X2686" i="64" s="1"/>
  <c r="X2687" i="64" s="1"/>
  <c r="X2688" i="64" s="1"/>
  <c r="X2689" i="64" s="1"/>
  <c r="X2690" i="64" s="1"/>
  <c r="AS2685" i="64"/>
  <c r="AC2685" i="64"/>
  <c r="Y2686" i="64" l="1"/>
  <c r="M2686" i="64" s="1"/>
  <c r="AW2685" i="64"/>
  <c r="AJ2685" i="64"/>
  <c r="H2685" i="64"/>
  <c r="L2685" i="64"/>
  <c r="AE2685" i="64"/>
  <c r="F2685" i="64"/>
  <c r="I2685" i="64" l="1"/>
  <c r="AH2685" i="64"/>
  <c r="AI2685" i="64"/>
  <c r="E2685" i="64" l="1"/>
  <c r="C2686" i="64" l="1"/>
  <c r="G2686" i="64" s="1"/>
  <c r="W2686" i="64" s="1"/>
  <c r="W2687" i="64" s="1"/>
  <c r="W2688" i="64" s="1"/>
  <c r="W2689" i="64" s="1"/>
  <c r="J2686" i="64"/>
  <c r="D2686" i="64"/>
  <c r="K2686" i="64" l="1"/>
  <c r="AN2692" i="64"/>
  <c r="T2692" i="64" s="1"/>
  <c r="T2693" i="64" s="1"/>
  <c r="AS2686" i="64"/>
  <c r="AC2686" i="64"/>
  <c r="Y2687" i="64" l="1"/>
  <c r="AW2686" i="64"/>
  <c r="AE2686" i="64"/>
  <c r="AB2686" i="64"/>
  <c r="L2686" i="64"/>
  <c r="H2686" i="64"/>
  <c r="AR2687" i="64" s="1"/>
  <c r="AJ2686" i="64"/>
  <c r="F2686" i="64"/>
  <c r="M2687" i="64" l="1"/>
  <c r="AO2687" i="64"/>
  <c r="AU2690" i="64"/>
  <c r="Z2690" i="64"/>
  <c r="AT2690" i="64"/>
  <c r="AI2686" i="64"/>
  <c r="AP2687" i="64"/>
  <c r="AH2686" i="64"/>
  <c r="I2686" i="64"/>
  <c r="R2688" i="64" l="1"/>
  <c r="R2689" i="64" s="1"/>
  <c r="R2690" i="64" s="1"/>
  <c r="R2691" i="64" s="1"/>
  <c r="S2692" i="64" s="1"/>
  <c r="S2693" i="64" s="1"/>
  <c r="AB2687" i="64"/>
  <c r="E2686" i="64"/>
  <c r="C2687" i="64" s="1"/>
  <c r="G2687" i="64" s="1"/>
  <c r="R2692" i="64" l="1"/>
  <c r="J2687" i="64"/>
  <c r="K2687" i="64" s="1"/>
  <c r="D2687" i="64" s="1"/>
  <c r="AQ2687" i="64" s="1"/>
  <c r="AC2687" i="64"/>
  <c r="AS2687" i="64" l="1"/>
  <c r="AE2687" i="64"/>
  <c r="F2687" i="64"/>
  <c r="U2688" i="64" s="1"/>
  <c r="U2689" i="64" s="1"/>
  <c r="U2690" i="64" s="1"/>
  <c r="U2691" i="64" s="1"/>
  <c r="U2692" i="64" s="1"/>
  <c r="Y2688" i="64"/>
  <c r="M2688" i="64" s="1"/>
  <c r="AW2687" i="64"/>
  <c r="L2687" i="64"/>
  <c r="AJ2687" i="64"/>
  <c r="H2687" i="64"/>
  <c r="AH2687" i="64" l="1"/>
  <c r="I2687" i="64"/>
  <c r="AI2687" i="64"/>
  <c r="AL2687" i="64" s="1"/>
  <c r="AM2687" i="64" s="1"/>
  <c r="AB2688" i="64" l="1"/>
  <c r="V2692" i="64"/>
  <c r="V2693" i="64" s="1"/>
  <c r="E2687" i="64"/>
  <c r="C2688" i="64" l="1"/>
  <c r="G2688" i="64" s="1"/>
  <c r="D2688" i="64"/>
  <c r="J2688" i="64"/>
  <c r="N2694" i="64"/>
  <c r="O2694" i="64"/>
  <c r="K2688" i="64" l="1"/>
  <c r="F2688" i="64" s="1"/>
  <c r="AC2688" i="64"/>
  <c r="AS2688" i="64"/>
  <c r="AQ2688" i="64" l="1"/>
  <c r="AQ2689" i="64" s="1"/>
  <c r="AQ2690" i="64" s="1"/>
  <c r="AR2688" i="64"/>
  <c r="Y2689" i="64"/>
  <c r="L2688" i="64"/>
  <c r="H2688" i="64"/>
  <c r="AJ2688" i="64"/>
  <c r="AE2688" i="64"/>
  <c r="AF2688" i="64" s="1"/>
  <c r="AG2690" i="64" s="1"/>
  <c r="AH2688" i="64" l="1"/>
  <c r="AI2688" i="64"/>
  <c r="AW2688" i="64"/>
  <c r="I2688" i="64"/>
  <c r="P2690" i="64"/>
  <c r="Q2690" i="64"/>
  <c r="AQ2691" i="64" s="1"/>
  <c r="AK2688" i="64" l="1"/>
  <c r="AA2689" i="64" s="1"/>
  <c r="AA2690" i="64" s="1"/>
  <c r="E2688" i="64"/>
  <c r="C2689" i="64" s="1"/>
  <c r="G2689" i="64" s="1"/>
  <c r="M2689" i="64" l="1"/>
  <c r="AB2689" i="64" s="1"/>
  <c r="AA2691" i="64"/>
  <c r="AC2689" i="64"/>
  <c r="D2689" i="64" l="1"/>
  <c r="J2689" i="64"/>
  <c r="K2689" i="64" s="1"/>
  <c r="AR2689" i="64" s="1"/>
  <c r="AR2690" i="64" s="1"/>
  <c r="AR2691" i="64" s="1"/>
  <c r="AE2689" i="64"/>
  <c r="AS2689" i="64"/>
  <c r="AA2692" i="64"/>
  <c r="T2689" i="64" l="1"/>
  <c r="AV2690" i="64" s="1"/>
  <c r="AV2691" i="64" s="1"/>
  <c r="AV2692" i="64" s="1"/>
  <c r="AV2693" i="64" s="1"/>
  <c r="AV2694" i="64" s="1"/>
  <c r="L2689" i="64"/>
  <c r="AJ2689" i="64"/>
  <c r="H2689" i="64"/>
  <c r="AH2689" i="64" s="1"/>
  <c r="F2689" i="64"/>
  <c r="AI2689" i="64"/>
  <c r="Y2690" i="64"/>
  <c r="M2690" i="64" s="1"/>
  <c r="AW2689" i="64"/>
  <c r="I2689" i="64"/>
  <c r="AA2693" i="64"/>
  <c r="AB2690" i="64" l="1"/>
  <c r="E2689" i="64"/>
  <c r="C2690" i="64" s="1"/>
  <c r="G2690" i="64" s="1"/>
  <c r="J2690" i="64" l="1"/>
  <c r="K2690" i="64" s="1"/>
  <c r="X2691" i="64" s="1"/>
  <c r="X2692" i="64" s="1"/>
  <c r="X2693" i="64" s="1"/>
  <c r="X2694" i="64" s="1"/>
  <c r="X2695" i="64" s="1"/>
  <c r="D2690" i="64"/>
  <c r="AS2690" i="64" s="1"/>
  <c r="AC2690" i="64"/>
  <c r="F2690" i="64" l="1"/>
  <c r="AE2690" i="64"/>
  <c r="Y2691" i="64"/>
  <c r="M2691" i="64" s="1"/>
  <c r="AW2690" i="64"/>
  <c r="AJ2690" i="64"/>
  <c r="L2690" i="64"/>
  <c r="H2690" i="64"/>
  <c r="AH2690" i="64" l="1"/>
  <c r="AI2690" i="64"/>
  <c r="I2690" i="64"/>
  <c r="E2690" i="64" l="1"/>
  <c r="C2691" i="64" l="1"/>
  <c r="G2691" i="64" s="1"/>
  <c r="W2691" i="64" s="1"/>
  <c r="W2692" i="64" s="1"/>
  <c r="W2693" i="64" s="1"/>
  <c r="W2694" i="64" s="1"/>
  <c r="J2691" i="64"/>
  <c r="D2691" i="64"/>
  <c r="K2691" i="64" l="1"/>
  <c r="AN2697" i="64"/>
  <c r="T2697" i="64" s="1"/>
  <c r="T2698" i="64" s="1"/>
  <c r="AC2691" i="64"/>
  <c r="AS2691" i="64"/>
  <c r="AE2691" i="64" l="1"/>
  <c r="Y2692" i="64"/>
  <c r="AW2691" i="64"/>
  <c r="AB2691" i="64"/>
  <c r="L2691" i="64"/>
  <c r="AJ2691" i="64"/>
  <c r="H2691" i="64"/>
  <c r="AR2692" i="64" s="1"/>
  <c r="F2691" i="64"/>
  <c r="M2692" i="64" l="1"/>
  <c r="AO2692" i="64"/>
  <c r="Z2695" i="64"/>
  <c r="AT2695" i="64"/>
  <c r="AU2695" i="64"/>
  <c r="AP2692" i="64"/>
  <c r="AH2691" i="64"/>
  <c r="AI2691" i="64"/>
  <c r="I2691" i="64"/>
  <c r="AB2692" i="64" l="1"/>
  <c r="R2693" i="64"/>
  <c r="R2694" i="64" s="1"/>
  <c r="R2695" i="64" s="1"/>
  <c r="R2696" i="64" s="1"/>
  <c r="R2697" i="64" s="1"/>
  <c r="E2691" i="64"/>
  <c r="S2697" i="64" l="1"/>
  <c r="S2698" i="64" s="1"/>
  <c r="C2692" i="64"/>
  <c r="G2692" i="64" s="1"/>
  <c r="J2692" i="64"/>
  <c r="K2692" i="64" l="1"/>
  <c r="AC2692" i="64"/>
  <c r="D2692" i="64" l="1"/>
  <c r="H2692" i="64" s="1"/>
  <c r="AE2692" i="64"/>
  <c r="L2692" i="64"/>
  <c r="AJ2692" i="64"/>
  <c r="AQ2692" i="64" l="1"/>
  <c r="AS2692" i="64"/>
  <c r="F2692" i="64"/>
  <c r="U2693" i="64" s="1"/>
  <c r="U2694" i="64" s="1"/>
  <c r="U2695" i="64" s="1"/>
  <c r="U2696" i="64" s="1"/>
  <c r="U2697" i="64" s="1"/>
  <c r="AI2692" i="64"/>
  <c r="AL2692" i="64" s="1"/>
  <c r="AM2692" i="64" s="1"/>
  <c r="I2692" i="64"/>
  <c r="AH2692" i="64"/>
  <c r="V2697" i="64" l="1"/>
  <c r="V2698" i="64" s="1"/>
  <c r="AW2692" i="64"/>
  <c r="Y2693" i="64"/>
  <c r="E2692" i="64"/>
  <c r="N2699" i="64"/>
  <c r="O2699" i="64"/>
  <c r="M2693" i="64" l="1"/>
  <c r="D2693" i="64" s="1"/>
  <c r="C2693" i="64"/>
  <c r="G2693" i="64" s="1"/>
  <c r="J2693" i="64" l="1"/>
  <c r="AB2693" i="64"/>
  <c r="AS2693" i="64"/>
  <c r="AC2693" i="64"/>
  <c r="K2693" i="64"/>
  <c r="AQ2693" i="64" l="1"/>
  <c r="AQ2694" i="64" s="1"/>
  <c r="AQ2695" i="64" s="1"/>
  <c r="AR2693" i="64"/>
  <c r="AE2693" i="64"/>
  <c r="AF2693" i="64" s="1"/>
  <c r="AG2695" i="64" s="1"/>
  <c r="H2693" i="64"/>
  <c r="AJ2693" i="64"/>
  <c r="L2693" i="64"/>
  <c r="Y2694" i="64"/>
  <c r="F2693" i="64"/>
  <c r="AH2693" i="64" l="1"/>
  <c r="I2693" i="64"/>
  <c r="AI2693" i="64"/>
  <c r="AW2693" i="64"/>
  <c r="Q2695" i="64"/>
  <c r="AQ2696" i="64" s="1"/>
  <c r="P2695" i="64"/>
  <c r="AK2693" i="64" l="1"/>
  <c r="AA2694" i="64" s="1"/>
  <c r="AA2695" i="64" s="1"/>
  <c r="M2694" i="64"/>
  <c r="E2693" i="64"/>
  <c r="C2694" i="64" s="1"/>
  <c r="G2694" i="64" s="1"/>
  <c r="AC2694" i="64" l="1"/>
  <c r="D2694" i="64"/>
  <c r="AB2694" i="64"/>
  <c r="J2694" i="64"/>
  <c r="AA2696" i="64"/>
  <c r="K2694" i="64" l="1"/>
  <c r="AR2694" i="64" s="1"/>
  <c r="AR2695" i="64" s="1"/>
  <c r="AR2696" i="64" s="1"/>
  <c r="AS2694" i="64"/>
  <c r="AE2694" i="64"/>
  <c r="AA2697" i="64"/>
  <c r="T2694" i="64" l="1"/>
  <c r="AV2695" i="64" s="1"/>
  <c r="AV2696" i="64" s="1"/>
  <c r="AV2697" i="64" s="1"/>
  <c r="AV2698" i="64" s="1"/>
  <c r="AV2699" i="64" s="1"/>
  <c r="H2694" i="64"/>
  <c r="L2694" i="64"/>
  <c r="AJ2694" i="64"/>
  <c r="AA2698" i="64"/>
  <c r="Y2695" i="64"/>
  <c r="M2695" i="64" s="1"/>
  <c r="F2694" i="64"/>
  <c r="AW2694" i="64" l="1"/>
  <c r="AB2695" i="64"/>
  <c r="AI2694" i="64"/>
  <c r="I2694" i="64"/>
  <c r="AH2694" i="64"/>
  <c r="E2694" i="64" l="1"/>
  <c r="C2695" i="64" l="1"/>
  <c r="G2695" i="64" s="1"/>
  <c r="J2695" i="64"/>
  <c r="D2695" i="64"/>
  <c r="AC2695" i="64" l="1"/>
  <c r="AS2695" i="64"/>
  <c r="K2695" i="64"/>
  <c r="X2696" i="64" s="1"/>
  <c r="X2697" i="64" s="1"/>
  <c r="X2698" i="64" s="1"/>
  <c r="X2699" i="64" s="1"/>
  <c r="X2700" i="64" s="1"/>
  <c r="Y2696" i="64" l="1"/>
  <c r="M2696" i="64" s="1"/>
  <c r="AW2695" i="64"/>
  <c r="AJ2695" i="64"/>
  <c r="L2695" i="64"/>
  <c r="H2695" i="64"/>
  <c r="AE2695" i="64"/>
  <c r="F2695" i="64"/>
  <c r="AH2695" i="64" l="1"/>
  <c r="I2695" i="64"/>
  <c r="AI2695" i="64"/>
  <c r="E2695" i="64" l="1"/>
  <c r="C2696" i="64" l="1"/>
  <c r="G2696" i="64" s="1"/>
  <c r="W2696" i="64" s="1"/>
  <c r="W2697" i="64" s="1"/>
  <c r="W2698" i="64" s="1"/>
  <c r="W2699" i="64" s="1"/>
  <c r="J2696" i="64"/>
  <c r="D2696" i="64"/>
  <c r="K2696" i="64" l="1"/>
  <c r="AN2702" i="64"/>
  <c r="T2702" i="64" s="1"/>
  <c r="T2703" i="64" s="1"/>
  <c r="AS2696" i="64"/>
  <c r="AC2696" i="64"/>
  <c r="Y2697" i="64" l="1"/>
  <c r="AW2696" i="64"/>
  <c r="AE2696" i="64"/>
  <c r="AB2696" i="64"/>
  <c r="L2696" i="64"/>
  <c r="H2696" i="64"/>
  <c r="AR2697" i="64" s="1"/>
  <c r="AJ2696" i="64"/>
  <c r="F2696" i="64"/>
  <c r="M2697" i="64" l="1"/>
  <c r="AO2697" i="64"/>
  <c r="Z2700" i="64"/>
  <c r="AT2700" i="64"/>
  <c r="AU2700" i="64"/>
  <c r="AI2696" i="64"/>
  <c r="AH2696" i="64"/>
  <c r="AP2697" i="64"/>
  <c r="I2696" i="64"/>
  <c r="R2698" i="64" l="1"/>
  <c r="R2699" i="64" s="1"/>
  <c r="R2700" i="64" s="1"/>
  <c r="R2701" i="64" s="1"/>
  <c r="S2702" i="64" s="1"/>
  <c r="S2703" i="64" s="1"/>
  <c r="AB2697" i="64"/>
  <c r="E2696" i="64"/>
  <c r="C2697" i="64" s="1"/>
  <c r="G2697" i="64" s="1"/>
  <c r="R2702" i="64" l="1"/>
  <c r="AC2697" i="64"/>
  <c r="J2697" i="64"/>
  <c r="K2697" i="64" l="1"/>
  <c r="AE2697" i="64"/>
  <c r="D2697" i="64" l="1"/>
  <c r="H2697" i="64" s="1"/>
  <c r="L2697" i="64"/>
  <c r="AJ2697" i="64"/>
  <c r="AQ2697" i="64" l="1"/>
  <c r="AS2697" i="64"/>
  <c r="F2697" i="64"/>
  <c r="U2698" i="64" s="1"/>
  <c r="U2699" i="64" s="1"/>
  <c r="U2700" i="64" s="1"/>
  <c r="U2701" i="64" s="1"/>
  <c r="U2702" i="64" s="1"/>
  <c r="I2697" i="64"/>
  <c r="AH2697" i="64"/>
  <c r="AI2697" i="64"/>
  <c r="AL2697" i="64" s="1"/>
  <c r="AM2697" i="64" s="1"/>
  <c r="V2702" i="64" l="1"/>
  <c r="V2703" i="64" s="1"/>
  <c r="N2704" i="64" s="1"/>
  <c r="Y2698" i="64"/>
  <c r="AW2697" i="64"/>
  <c r="E2697" i="64"/>
  <c r="O2704" i="64" l="1"/>
  <c r="M2698" i="64"/>
  <c r="D2698" i="64" s="1"/>
  <c r="C2698" i="64"/>
  <c r="G2698" i="64" s="1"/>
  <c r="J2698" i="64" l="1"/>
  <c r="K2698" i="64" s="1"/>
  <c r="AB2698" i="64"/>
  <c r="AC2698" i="64"/>
  <c r="AS2698" i="64"/>
  <c r="AQ2698" i="64" l="1"/>
  <c r="AQ2699" i="64" s="1"/>
  <c r="AQ2700" i="64" s="1"/>
  <c r="AR2698" i="64"/>
  <c r="F2698" i="64"/>
  <c r="AE2698" i="64"/>
  <c r="AF2698" i="64" s="1"/>
  <c r="AG2700" i="64" s="1"/>
  <c r="Y2699" i="64"/>
  <c r="L2698" i="64"/>
  <c r="H2698" i="64"/>
  <c r="AJ2698" i="64"/>
  <c r="I2698" i="64" l="1"/>
  <c r="AI2698" i="64"/>
  <c r="AW2698" i="64"/>
  <c r="AH2698" i="64"/>
  <c r="Q2700" i="64"/>
  <c r="AQ2701" i="64" s="1"/>
  <c r="P2700" i="64"/>
  <c r="AK2698" i="64" l="1"/>
  <c r="AA2699" i="64" s="1"/>
  <c r="AA2700" i="64" s="1"/>
  <c r="M2699" i="64"/>
  <c r="E2698" i="64"/>
  <c r="C2699" i="64" s="1"/>
  <c r="G2699" i="64" s="1"/>
  <c r="D2699" i="64" l="1"/>
  <c r="AS2699" i="64" s="1"/>
  <c r="AB2699" i="64"/>
  <c r="J2699" i="64"/>
  <c r="AC2699" i="64"/>
  <c r="AA2701" i="64"/>
  <c r="AE2699" i="64" l="1"/>
  <c r="AA2702" i="64"/>
  <c r="Y2700" i="64"/>
  <c r="M2700" i="64" s="1"/>
  <c r="K2699" i="64"/>
  <c r="AR2699" i="64" s="1"/>
  <c r="AR2700" i="64" s="1"/>
  <c r="AR2701" i="64" s="1"/>
  <c r="AB2700" i="64" l="1"/>
  <c r="T2699" i="64"/>
  <c r="AV2700" i="64" s="1"/>
  <c r="AV2701" i="64" s="1"/>
  <c r="AV2702" i="64" s="1"/>
  <c r="AV2703" i="64" s="1"/>
  <c r="AV2704" i="64" s="1"/>
  <c r="L2699" i="64"/>
  <c r="H2699" i="64"/>
  <c r="AJ2699" i="64"/>
  <c r="AA2703" i="64"/>
  <c r="F2699" i="64"/>
  <c r="AI2699" i="64" l="1"/>
  <c r="AH2699" i="64"/>
  <c r="AW2699" i="64"/>
  <c r="I2699" i="64"/>
  <c r="E2699" i="64" l="1"/>
  <c r="C2700" i="64" l="1"/>
  <c r="G2700" i="64" s="1"/>
  <c r="D2700" i="64"/>
  <c r="J2700" i="64"/>
  <c r="K2700" i="64" l="1"/>
  <c r="X2701" i="64" s="1"/>
  <c r="X2702" i="64" s="1"/>
  <c r="X2703" i="64" s="1"/>
  <c r="X2704" i="64" s="1"/>
  <c r="X2705" i="64" s="1"/>
  <c r="AC2700" i="64"/>
  <c r="AS2700" i="64"/>
  <c r="F2700" i="64" l="1"/>
  <c r="AE2700" i="64"/>
  <c r="Y2701" i="64"/>
  <c r="M2701" i="64" s="1"/>
  <c r="AW2700" i="64"/>
  <c r="AJ2700" i="64"/>
  <c r="H2700" i="64"/>
  <c r="L2700" i="64"/>
  <c r="AH2700" i="64" l="1"/>
  <c r="I2700" i="64"/>
  <c r="AI2700" i="64"/>
  <c r="E2700" i="64" l="1"/>
  <c r="C2701" i="64" l="1"/>
  <c r="G2701" i="64" s="1"/>
  <c r="W2701" i="64" s="1"/>
  <c r="W2702" i="64" s="1"/>
  <c r="W2703" i="64" s="1"/>
  <c r="W2704" i="64" s="1"/>
  <c r="D2701" i="64"/>
  <c r="J2701" i="64"/>
  <c r="K2701" i="64" l="1"/>
  <c r="F2701" i="64"/>
  <c r="AN2707" i="64"/>
  <c r="T2707" i="64" s="1"/>
  <c r="T2708" i="64" s="1"/>
  <c r="AC2701" i="64"/>
  <c r="AS2701" i="64"/>
  <c r="AE2701" i="64" l="1"/>
  <c r="Y2702" i="64"/>
  <c r="AW2701" i="64"/>
  <c r="AB2701" i="64"/>
  <c r="AJ2701" i="64"/>
  <c r="H2701" i="64"/>
  <c r="AR2702" i="64" s="1"/>
  <c r="L2701" i="64"/>
  <c r="M2702" i="64" l="1"/>
  <c r="AO2702" i="64"/>
  <c r="AU2705" i="64"/>
  <c r="AT2705" i="64"/>
  <c r="Z2705" i="64"/>
  <c r="I2701" i="64"/>
  <c r="AH2701" i="64"/>
  <c r="AP2702" i="64"/>
  <c r="AI2701" i="64"/>
  <c r="AB2702" i="64" l="1"/>
  <c r="R2703" i="64"/>
  <c r="R2704" i="64" s="1"/>
  <c r="R2705" i="64" s="1"/>
  <c r="R2706" i="64" s="1"/>
  <c r="R2707" i="64" s="1"/>
  <c r="E2701" i="64"/>
  <c r="S2707" i="64" l="1"/>
  <c r="S2708" i="64" s="1"/>
  <c r="C2702" i="64"/>
  <c r="G2702" i="64" s="1"/>
  <c r="J2702" i="64"/>
  <c r="K2702" i="64" l="1"/>
  <c r="AC2702" i="64"/>
  <c r="D2702" i="64" l="1"/>
  <c r="AE2702" i="64"/>
  <c r="L2702" i="64"/>
  <c r="AJ2702" i="64"/>
  <c r="AQ2702" i="64" l="1"/>
  <c r="AS2702" i="64"/>
  <c r="H2702" i="64"/>
  <c r="AH2702" i="64" s="1"/>
  <c r="F2702" i="64"/>
  <c r="U2703" i="64" s="1"/>
  <c r="U2704" i="64" s="1"/>
  <c r="U2705" i="64" s="1"/>
  <c r="U2706" i="64" s="1"/>
  <c r="U2707" i="64" s="1"/>
  <c r="AI2702" i="64"/>
  <c r="AL2702" i="64" s="1"/>
  <c r="AM2702" i="64" s="1"/>
  <c r="I2702" i="64"/>
  <c r="V2707" i="64" l="1"/>
  <c r="V2708" i="64" s="1"/>
  <c r="Y2703" i="64"/>
  <c r="AW2702" i="64"/>
  <c r="E2702" i="64"/>
  <c r="N2709" i="64"/>
  <c r="O2709" i="64"/>
  <c r="M2703" i="64" l="1"/>
  <c r="D2703" i="64" s="1"/>
  <c r="C2703" i="64"/>
  <c r="G2703" i="64" s="1"/>
  <c r="J2703" i="64" l="1"/>
  <c r="AB2703" i="64"/>
  <c r="AS2703" i="64"/>
  <c r="AC2703" i="64"/>
  <c r="K2703" i="64"/>
  <c r="AQ2703" i="64" l="1"/>
  <c r="AQ2704" i="64" s="1"/>
  <c r="AQ2705" i="64" s="1"/>
  <c r="AR2703" i="64"/>
  <c r="AE2703" i="64"/>
  <c r="AF2703" i="64" s="1"/>
  <c r="AG2705" i="64" s="1"/>
  <c r="AJ2703" i="64"/>
  <c r="L2703" i="64"/>
  <c r="H2703" i="64"/>
  <c r="Y2704" i="64"/>
  <c r="F2703" i="64"/>
  <c r="I2703" i="64" l="1"/>
  <c r="AH2703" i="64"/>
  <c r="AI2703" i="64"/>
  <c r="AW2703" i="64"/>
  <c r="Q2705" i="64"/>
  <c r="AQ2706" i="64" s="1"/>
  <c r="P2705" i="64"/>
  <c r="AK2703" i="64" l="1"/>
  <c r="AA2704" i="64" s="1"/>
  <c r="AA2705" i="64" s="1"/>
  <c r="M2704" i="64"/>
  <c r="E2703" i="64"/>
  <c r="C2704" i="64" s="1"/>
  <c r="G2704" i="64" s="1"/>
  <c r="AC2704" i="64" l="1"/>
  <c r="AA2706" i="64"/>
  <c r="AB2704" i="64"/>
  <c r="D2704" i="64"/>
  <c r="J2704" i="64"/>
  <c r="AA2707" i="64" l="1"/>
  <c r="AS2704" i="64"/>
  <c r="AE2704" i="64"/>
  <c r="K2704" i="64"/>
  <c r="AR2704" i="64" s="1"/>
  <c r="AR2705" i="64" s="1"/>
  <c r="AR2706" i="64" s="1"/>
  <c r="T2704" i="64" l="1"/>
  <c r="AV2705" i="64" s="1"/>
  <c r="AV2706" i="64" s="1"/>
  <c r="AV2707" i="64" s="1"/>
  <c r="AV2708" i="64" s="1"/>
  <c r="AV2709" i="64" s="1"/>
  <c r="L2704" i="64"/>
  <c r="H2704" i="64"/>
  <c r="AJ2704" i="64"/>
  <c r="Y2705" i="64"/>
  <c r="M2705" i="64" s="1"/>
  <c r="AA2708" i="64"/>
  <c r="F2704" i="64"/>
  <c r="AB2705" i="64" l="1"/>
  <c r="AW2704" i="64"/>
  <c r="AI2704" i="64"/>
  <c r="AH2704" i="64"/>
  <c r="I2704" i="64"/>
  <c r="E2704" i="64" l="1"/>
  <c r="C2705" i="64" l="1"/>
  <c r="G2705" i="64" s="1"/>
  <c r="D2705" i="64"/>
  <c r="J2705" i="64"/>
  <c r="K2705" i="64" l="1"/>
  <c r="X2706" i="64" s="1"/>
  <c r="X2707" i="64" s="1"/>
  <c r="X2708" i="64" s="1"/>
  <c r="X2709" i="64" s="1"/>
  <c r="X2710" i="64" s="1"/>
  <c r="AC2705" i="64"/>
  <c r="AS2705" i="64"/>
  <c r="F2705" i="64" l="1"/>
  <c r="Y2706" i="64"/>
  <c r="M2706" i="64" s="1"/>
  <c r="AW2705" i="64"/>
  <c r="AE2705" i="64"/>
  <c r="AJ2705" i="64"/>
  <c r="L2705" i="64"/>
  <c r="H2705" i="64"/>
  <c r="I2705" i="64" l="1"/>
  <c r="AH2705" i="64"/>
  <c r="AI2705" i="64"/>
  <c r="E2705" i="64" l="1"/>
  <c r="C2706" i="64" l="1"/>
  <c r="G2706" i="64" s="1"/>
  <c r="W2706" i="64" s="1"/>
  <c r="W2707" i="64" s="1"/>
  <c r="W2708" i="64" s="1"/>
  <c r="W2709" i="64" s="1"/>
  <c r="D2706" i="64"/>
  <c r="J2706" i="64"/>
  <c r="K2706" i="64" l="1"/>
  <c r="F2706" i="64" s="1"/>
  <c r="AN2712" i="64"/>
  <c r="T2712" i="64" s="1"/>
  <c r="T2713" i="64" s="1"/>
  <c r="AS2706" i="64"/>
  <c r="AC2706" i="64"/>
  <c r="Y2707" i="64" l="1"/>
  <c r="AW2706" i="64"/>
  <c r="AE2706" i="64"/>
  <c r="AB2706" i="64"/>
  <c r="L2706" i="64"/>
  <c r="H2706" i="64"/>
  <c r="AR2707" i="64" s="1"/>
  <c r="AJ2706" i="64"/>
  <c r="M2707" i="64" l="1"/>
  <c r="AO2707" i="64"/>
  <c r="AP2707" i="64"/>
  <c r="AH2706" i="64"/>
  <c r="AU2710" i="64"/>
  <c r="AT2710" i="64"/>
  <c r="Z2710" i="64"/>
  <c r="AI2706" i="64"/>
  <c r="I2706" i="64"/>
  <c r="R2708" i="64" l="1"/>
  <c r="R2709" i="64" s="1"/>
  <c r="R2710" i="64" s="1"/>
  <c r="R2711" i="64" s="1"/>
  <c r="S2712" i="64" s="1"/>
  <c r="S2713" i="64" s="1"/>
  <c r="AB2707" i="64"/>
  <c r="E2706" i="64"/>
  <c r="C2707" i="64" s="1"/>
  <c r="G2707" i="64" s="1"/>
  <c r="R2712" i="64" l="1"/>
  <c r="J2707" i="64"/>
  <c r="K2707" i="64" s="1"/>
  <c r="D2707" i="64" s="1"/>
  <c r="AC2707" i="64"/>
  <c r="AQ2707" i="64" l="1"/>
  <c r="AS2707" i="64"/>
  <c r="L2707" i="64"/>
  <c r="H2707" i="64"/>
  <c r="AJ2707" i="64"/>
  <c r="AE2707" i="64"/>
  <c r="F2707" i="64"/>
  <c r="U2708" i="64" s="1"/>
  <c r="U2709" i="64" s="1"/>
  <c r="U2710" i="64" s="1"/>
  <c r="U2711" i="64" s="1"/>
  <c r="U2712" i="64" s="1"/>
  <c r="Y2708" i="64"/>
  <c r="M2708" i="64" s="1"/>
  <c r="AW2707" i="64"/>
  <c r="AI2707" i="64" l="1"/>
  <c r="AL2707" i="64" s="1"/>
  <c r="AM2707" i="64" s="1"/>
  <c r="AH2707" i="64"/>
  <c r="I2707" i="64"/>
  <c r="V2712" i="64" l="1"/>
  <c r="V2713" i="64" s="1"/>
  <c r="E2707" i="64"/>
  <c r="AB2708" i="64"/>
  <c r="C2708" i="64" l="1"/>
  <c r="G2708" i="64" s="1"/>
  <c r="D2708" i="64"/>
  <c r="J2708" i="64"/>
  <c r="N2714" i="64"/>
  <c r="O2714" i="64"/>
  <c r="K2708" i="64" l="1"/>
  <c r="AS2708" i="64"/>
  <c r="AC2708" i="64"/>
  <c r="F2708" i="64"/>
  <c r="AQ2708" i="64" l="1"/>
  <c r="AQ2709" i="64" s="1"/>
  <c r="AQ2710" i="64" s="1"/>
  <c r="AR2708" i="64"/>
  <c r="H2708" i="64"/>
  <c r="AJ2708" i="64"/>
  <c r="L2708" i="64"/>
  <c r="AE2708" i="64"/>
  <c r="AF2708" i="64" s="1"/>
  <c r="AG2710" i="64" s="1"/>
  <c r="Y2709" i="64"/>
  <c r="Q2710" i="64" l="1"/>
  <c r="AQ2711" i="64" s="1"/>
  <c r="P2710" i="64"/>
  <c r="I2708" i="64"/>
  <c r="AI2708" i="64"/>
  <c r="AW2708" i="64"/>
  <c r="AH2708" i="64"/>
  <c r="AK2708" i="64" l="1"/>
  <c r="AA2709" i="64" s="1"/>
  <c r="AA2710" i="64" s="1"/>
  <c r="M2709" i="64"/>
  <c r="E2708" i="64"/>
  <c r="C2709" i="64" s="1"/>
  <c r="G2709" i="64" s="1"/>
  <c r="AB2709" i="64" l="1"/>
  <c r="AC2709" i="64"/>
  <c r="J2709" i="64"/>
  <c r="AA2711" i="64"/>
  <c r="D2709" i="64"/>
  <c r="AA2712" i="64" l="1"/>
  <c r="AE2709" i="64"/>
  <c r="K2709" i="64"/>
  <c r="AR2709" i="64" s="1"/>
  <c r="AR2710" i="64" s="1"/>
  <c r="AR2711" i="64" s="1"/>
  <c r="AS2709" i="64"/>
  <c r="Y2710" i="64" l="1"/>
  <c r="M2710" i="64" s="1"/>
  <c r="T2709" i="64"/>
  <c r="AV2710" i="64" s="1"/>
  <c r="AV2711" i="64" s="1"/>
  <c r="AV2712" i="64" s="1"/>
  <c r="AV2713" i="64" s="1"/>
  <c r="AV2714" i="64" s="1"/>
  <c r="H2709" i="64"/>
  <c r="L2709" i="64"/>
  <c r="AJ2709" i="64"/>
  <c r="AA2713" i="64"/>
  <c r="F2709" i="64"/>
  <c r="AW2709" i="64" l="1"/>
  <c r="AI2709" i="64"/>
  <c r="AH2709" i="64"/>
  <c r="I2709" i="64"/>
  <c r="AB2710" i="64"/>
  <c r="E2709" i="64" l="1"/>
  <c r="C2710" i="64" l="1"/>
  <c r="G2710" i="64" s="1"/>
  <c r="J2710" i="64"/>
  <c r="D2710" i="64"/>
  <c r="AC2710" i="64" l="1"/>
  <c r="AS2710" i="64"/>
  <c r="K2710" i="64"/>
  <c r="X2711" i="64" s="1"/>
  <c r="X2712" i="64" s="1"/>
  <c r="X2713" i="64" s="1"/>
  <c r="X2714" i="64" s="1"/>
  <c r="X2715" i="64" s="1"/>
  <c r="Y2711" i="64" l="1"/>
  <c r="M2711" i="64" s="1"/>
  <c r="AW2710" i="64"/>
  <c r="H2710" i="64"/>
  <c r="AJ2710" i="64"/>
  <c r="L2710" i="64"/>
  <c r="AE2710" i="64"/>
  <c r="F2710" i="64"/>
  <c r="I2710" i="64" l="1"/>
  <c r="AI2710" i="64"/>
  <c r="AH2710" i="64"/>
  <c r="E2710" i="64" l="1"/>
  <c r="C2711" i="64" l="1"/>
  <c r="G2711" i="64" s="1"/>
  <c r="W2711" i="64" s="1"/>
  <c r="W2712" i="64" s="1"/>
  <c r="W2713" i="64" s="1"/>
  <c r="W2714" i="64" s="1"/>
  <c r="J2711" i="64"/>
  <c r="D2711" i="64"/>
  <c r="K2711" i="64" l="1"/>
  <c r="AN2717" i="64"/>
  <c r="T2717" i="64" s="1"/>
  <c r="T2718" i="64" s="1"/>
  <c r="AC2711" i="64"/>
  <c r="AS2711" i="64"/>
  <c r="AE2711" i="64" l="1"/>
  <c r="AB2711" i="64"/>
  <c r="Y2712" i="64"/>
  <c r="AW2711" i="64"/>
  <c r="L2711" i="64"/>
  <c r="AJ2711" i="64"/>
  <c r="H2711" i="64"/>
  <c r="AR2712" i="64" s="1"/>
  <c r="F2711" i="64"/>
  <c r="M2712" i="64" l="1"/>
  <c r="AO2712" i="64"/>
  <c r="Z2715" i="64"/>
  <c r="AU2715" i="64"/>
  <c r="AT2715" i="64"/>
  <c r="AP2712" i="64"/>
  <c r="AH2711" i="64"/>
  <c r="AI2711" i="64"/>
  <c r="I2711" i="64"/>
  <c r="AB2712" i="64" l="1"/>
  <c r="R2713" i="64"/>
  <c r="R2714" i="64" s="1"/>
  <c r="R2715" i="64" s="1"/>
  <c r="R2716" i="64" s="1"/>
  <c r="R2717" i="64" s="1"/>
  <c r="E2711" i="64"/>
  <c r="S2717" i="64" l="1"/>
  <c r="S2718" i="64" s="1"/>
  <c r="C2712" i="64"/>
  <c r="G2712" i="64" s="1"/>
  <c r="J2712" i="64"/>
  <c r="K2712" i="64" l="1"/>
  <c r="D2712" i="64" s="1"/>
  <c r="AQ2712" i="64" s="1"/>
  <c r="AC2712" i="64"/>
  <c r="AS2712" i="64" l="1"/>
  <c r="AE2712" i="64"/>
  <c r="Y2713" i="64"/>
  <c r="AW2712" i="64"/>
  <c r="H2712" i="64"/>
  <c r="L2712" i="64"/>
  <c r="AJ2712" i="64"/>
  <c r="F2712" i="64"/>
  <c r="U2713" i="64" s="1"/>
  <c r="U2714" i="64" s="1"/>
  <c r="U2715" i="64" s="1"/>
  <c r="U2716" i="64" s="1"/>
  <c r="U2717" i="64" s="1"/>
  <c r="M2713" i="64" l="1"/>
  <c r="I2712" i="64"/>
  <c r="AH2712" i="64"/>
  <c r="AI2712" i="64"/>
  <c r="AL2712" i="64" s="1"/>
  <c r="AM2712" i="64" s="1"/>
  <c r="V2717" i="64" l="1"/>
  <c r="V2718" i="64" s="1"/>
  <c r="E2712" i="64"/>
  <c r="AB2713" i="64"/>
  <c r="C2713" i="64" l="1"/>
  <c r="G2713" i="64" s="1"/>
  <c r="J2713" i="64"/>
  <c r="D2713" i="64"/>
  <c r="N2719" i="64"/>
  <c r="O2719" i="64"/>
  <c r="K2713" i="64" l="1"/>
  <c r="AC2713" i="64"/>
  <c r="AS2713" i="64"/>
  <c r="AQ2713" i="64" l="1"/>
  <c r="AQ2714" i="64" s="1"/>
  <c r="AQ2715" i="64" s="1"/>
  <c r="AR2713" i="64"/>
  <c r="Y2714" i="64"/>
  <c r="L2713" i="64"/>
  <c r="AJ2713" i="64"/>
  <c r="H2713" i="64"/>
  <c r="F2713" i="64"/>
  <c r="AE2713" i="64"/>
  <c r="AF2713" i="64" s="1"/>
  <c r="AG2715" i="64" s="1"/>
  <c r="I2713" i="64" l="1"/>
  <c r="AH2713" i="64"/>
  <c r="Q2715" i="64"/>
  <c r="AQ2716" i="64" s="1"/>
  <c r="P2715" i="64"/>
  <c r="AW2713" i="64"/>
  <c r="AI2713" i="64"/>
  <c r="AK2713" i="64" l="1"/>
  <c r="AA2714" i="64" s="1"/>
  <c r="AA2715" i="64" s="1"/>
  <c r="M2714" i="64"/>
  <c r="E2713" i="64"/>
  <c r="C2714" i="64" s="1"/>
  <c r="G2714" i="64" s="1"/>
  <c r="AB2714" i="64" l="1"/>
  <c r="AC2714" i="64"/>
  <c r="AA2716" i="64"/>
  <c r="D2714" i="64"/>
  <c r="J2714" i="64"/>
  <c r="K2714" i="64" l="1"/>
  <c r="AR2714" i="64" s="1"/>
  <c r="AR2715" i="64" s="1"/>
  <c r="AR2716" i="64" s="1"/>
  <c r="AA2717" i="64"/>
  <c r="AE2714" i="64"/>
  <c r="AS2714" i="64"/>
  <c r="F2714" i="64" l="1"/>
  <c r="Y2715" i="64"/>
  <c r="M2715" i="64" s="1"/>
  <c r="AA2718" i="64"/>
  <c r="T2714" i="64"/>
  <c r="AV2715" i="64" s="1"/>
  <c r="AV2716" i="64" s="1"/>
  <c r="AV2717" i="64" s="1"/>
  <c r="AV2718" i="64" s="1"/>
  <c r="AV2719" i="64" s="1"/>
  <c r="L2714" i="64"/>
  <c r="H2714" i="64"/>
  <c r="AJ2714" i="64"/>
  <c r="I2714" i="64" l="1"/>
  <c r="AH2714" i="64"/>
  <c r="AW2714" i="64"/>
  <c r="AI2714" i="64"/>
  <c r="AB2715" i="64"/>
  <c r="E2714" i="64" l="1"/>
  <c r="C2715" i="64" l="1"/>
  <c r="G2715" i="64" s="1"/>
  <c r="J2715" i="64"/>
  <c r="D2715" i="64"/>
  <c r="K2715" i="64" l="1"/>
  <c r="AC2715" i="64"/>
  <c r="AS2715" i="64"/>
  <c r="F2715" i="64" l="1"/>
  <c r="X2716" i="64"/>
  <c r="X2717" i="64" s="1"/>
  <c r="X2718" i="64" s="1"/>
  <c r="X2719" i="64" s="1"/>
  <c r="X2720" i="64" s="1"/>
  <c r="Y2716" i="64"/>
  <c r="M2716" i="64" s="1"/>
  <c r="AW2715" i="64"/>
  <c r="AE2715" i="64"/>
  <c r="L2715" i="64"/>
  <c r="AJ2715" i="64"/>
  <c r="H2715" i="64"/>
  <c r="I2715" i="64" l="1"/>
  <c r="AH2715" i="64"/>
  <c r="AI2715" i="64"/>
  <c r="E2715" i="64" l="1"/>
  <c r="C2716" i="64" l="1"/>
  <c r="G2716" i="64" s="1"/>
  <c r="W2716" i="64" s="1"/>
  <c r="W2717" i="64" s="1"/>
  <c r="W2718" i="64" s="1"/>
  <c r="W2719" i="64" s="1"/>
  <c r="D2716" i="64"/>
  <c r="J2716" i="64"/>
  <c r="K2716" i="64" l="1"/>
  <c r="AN2722" i="64"/>
  <c r="T2722" i="64" s="1"/>
  <c r="T2723" i="64" s="1"/>
  <c r="AS2716" i="64"/>
  <c r="AC2716" i="64"/>
  <c r="Y2717" i="64" l="1"/>
  <c r="AW2716" i="64"/>
  <c r="AB2716" i="64"/>
  <c r="AE2716" i="64"/>
  <c r="L2716" i="64"/>
  <c r="H2716" i="64"/>
  <c r="AR2717" i="64" s="1"/>
  <c r="AJ2716" i="64"/>
  <c r="F2716" i="64"/>
  <c r="M2717" i="64" l="1"/>
  <c r="AO2717" i="64"/>
  <c r="Z2720" i="64"/>
  <c r="AT2720" i="64"/>
  <c r="AU2720" i="64"/>
  <c r="AI2716" i="64"/>
  <c r="AH2716" i="64"/>
  <c r="AP2717" i="64"/>
  <c r="I2716" i="64"/>
  <c r="R2718" i="64" l="1"/>
  <c r="R2719" i="64" s="1"/>
  <c r="R2720" i="64" s="1"/>
  <c r="R2721" i="64" s="1"/>
  <c r="R2722" i="64" s="1"/>
  <c r="AB2717" i="64"/>
  <c r="E2716" i="64"/>
  <c r="C2717" i="64" s="1"/>
  <c r="G2717" i="64" s="1"/>
  <c r="S2722" i="64" l="1"/>
  <c r="S2723" i="64" s="1"/>
  <c r="AC2717" i="64"/>
  <c r="J2717" i="64"/>
  <c r="K2717" i="64" l="1"/>
  <c r="D2717" i="64" s="1"/>
  <c r="AQ2717" i="64" s="1"/>
  <c r="AE2717" i="64"/>
  <c r="AS2717" i="64" l="1"/>
  <c r="H2717" i="64"/>
  <c r="L2717" i="64"/>
  <c r="AJ2717" i="64"/>
  <c r="F2717" i="64"/>
  <c r="U2718" i="64" s="1"/>
  <c r="U2719" i="64" s="1"/>
  <c r="U2720" i="64" s="1"/>
  <c r="U2721" i="64" s="1"/>
  <c r="U2722" i="64" s="1"/>
  <c r="AW2717" i="64" l="1"/>
  <c r="Y2718" i="64"/>
  <c r="M2718" i="64" s="1"/>
  <c r="AI2717" i="64"/>
  <c r="AL2717" i="64" s="1"/>
  <c r="AM2717" i="64" s="1"/>
  <c r="I2717" i="64"/>
  <c r="AH2717" i="64"/>
  <c r="AB2718" i="64" l="1"/>
  <c r="E2717" i="64"/>
  <c r="V2722" i="64"/>
  <c r="V2723" i="64" s="1"/>
  <c r="N2724" i="64" l="1"/>
  <c r="O2724" i="64"/>
  <c r="C2718" i="64"/>
  <c r="G2718" i="64" s="1"/>
  <c r="D2718" i="64"/>
  <c r="J2718" i="64"/>
  <c r="K2718" i="64" l="1"/>
  <c r="AC2718" i="64"/>
  <c r="AS2718" i="64"/>
  <c r="F2718" i="64"/>
  <c r="AQ2718" i="64" l="1"/>
  <c r="AQ2719" i="64" s="1"/>
  <c r="AQ2720" i="64" s="1"/>
  <c r="AR2718" i="64"/>
  <c r="AE2718" i="64"/>
  <c r="AF2718" i="64" s="1"/>
  <c r="AG2720" i="64" s="1"/>
  <c r="Y2719" i="64"/>
  <c r="L2718" i="64"/>
  <c r="AJ2718" i="64"/>
  <c r="H2718" i="64"/>
  <c r="I2718" i="64" l="1"/>
  <c r="AW2718" i="64"/>
  <c r="AH2718" i="64"/>
  <c r="AI2718" i="64"/>
  <c r="P2720" i="64"/>
  <c r="Q2720" i="64"/>
  <c r="AQ2721" i="64" s="1"/>
  <c r="AK2718" i="64" l="1"/>
  <c r="AA2719" i="64" s="1"/>
  <c r="AA2720" i="64" s="1"/>
  <c r="M2719" i="64"/>
  <c r="E2718" i="64"/>
  <c r="C2719" i="64" s="1"/>
  <c r="G2719" i="64" s="1"/>
  <c r="AB2719" i="64" l="1"/>
  <c r="AC2719" i="64"/>
  <c r="D2719" i="64"/>
  <c r="AS2719" i="64" s="1"/>
  <c r="J2719" i="64"/>
  <c r="AA2721" i="64"/>
  <c r="Y2720" i="64" l="1"/>
  <c r="M2720" i="64" s="1"/>
  <c r="AA2722" i="64"/>
  <c r="K2719" i="64"/>
  <c r="AR2719" i="64" s="1"/>
  <c r="AR2720" i="64" s="1"/>
  <c r="AR2721" i="64" s="1"/>
  <c r="AE2719" i="64"/>
  <c r="F2719" i="64" l="1"/>
  <c r="T2719" i="64"/>
  <c r="AV2720" i="64" s="1"/>
  <c r="AV2721" i="64" s="1"/>
  <c r="AV2722" i="64" s="1"/>
  <c r="AV2723" i="64" s="1"/>
  <c r="AV2724" i="64" s="1"/>
  <c r="AJ2719" i="64"/>
  <c r="L2719" i="64"/>
  <c r="H2719" i="64"/>
  <c r="AA2723" i="64"/>
  <c r="AB2720" i="64"/>
  <c r="AW2719" i="64" l="1"/>
  <c r="AH2719" i="64"/>
  <c r="AI2719" i="64"/>
  <c r="I2719" i="64"/>
  <c r="E2719" i="64" l="1"/>
  <c r="C2720" i="64" l="1"/>
  <c r="G2720" i="64" s="1"/>
  <c r="J2720" i="64"/>
  <c r="D2720" i="64"/>
  <c r="K2720" i="64" l="1"/>
  <c r="X2721" i="64" s="1"/>
  <c r="X2722" i="64" s="1"/>
  <c r="X2723" i="64" s="1"/>
  <c r="X2724" i="64" s="1"/>
  <c r="X2725" i="64" s="1"/>
  <c r="AC2720" i="64"/>
  <c r="AS2720" i="64"/>
  <c r="Y2721" i="64" l="1"/>
  <c r="M2721" i="64" s="1"/>
  <c r="AW2720" i="64"/>
  <c r="AE2720" i="64"/>
  <c r="L2720" i="64"/>
  <c r="AJ2720" i="64"/>
  <c r="H2720" i="64"/>
  <c r="F2720" i="64"/>
  <c r="AI2720" i="64" l="1"/>
  <c r="AH2720" i="64"/>
  <c r="I2720" i="64"/>
  <c r="E2720" i="64" l="1"/>
  <c r="C2721" i="64" l="1"/>
  <c r="G2721" i="64" s="1"/>
  <c r="W2721" i="64" s="1"/>
  <c r="W2722" i="64" s="1"/>
  <c r="W2723" i="64" s="1"/>
  <c r="W2724" i="64" s="1"/>
  <c r="D2721" i="64"/>
  <c r="J2721" i="64"/>
  <c r="K2721" i="64" l="1"/>
  <c r="F2721" i="64" s="1"/>
  <c r="AN2727" i="64"/>
  <c r="T2727" i="64" s="1"/>
  <c r="T2728" i="64" s="1"/>
  <c r="AS2721" i="64"/>
  <c r="AC2721" i="64"/>
  <c r="Y2722" i="64" l="1"/>
  <c r="AW2721" i="64"/>
  <c r="AE2721" i="64"/>
  <c r="AB2721" i="64"/>
  <c r="AJ2721" i="64"/>
  <c r="H2721" i="64"/>
  <c r="AR2722" i="64" s="1"/>
  <c r="L2721" i="64"/>
  <c r="M2722" i="64" l="1"/>
  <c r="AO2722" i="64"/>
  <c r="I2721" i="64"/>
  <c r="AH2721" i="64"/>
  <c r="AP2722" i="64"/>
  <c r="AI2721" i="64"/>
  <c r="AU2725" i="64"/>
  <c r="AT2725" i="64"/>
  <c r="Z2725" i="64"/>
  <c r="R2723" i="64" l="1"/>
  <c r="R2724" i="64" s="1"/>
  <c r="R2725" i="64" s="1"/>
  <c r="R2726" i="64" s="1"/>
  <c r="S2727" i="64" s="1"/>
  <c r="S2728" i="64" s="1"/>
  <c r="E2721" i="64"/>
  <c r="C2722" i="64" s="1"/>
  <c r="G2722" i="64" s="1"/>
  <c r="AB2722" i="64"/>
  <c r="R2727" i="64" l="1"/>
  <c r="AC2722" i="64"/>
  <c r="J2722" i="64"/>
  <c r="K2722" i="64" l="1"/>
  <c r="AE2722" i="64"/>
  <c r="D2722" i="64" l="1"/>
  <c r="H2722" i="64" s="1"/>
  <c r="L2722" i="64"/>
  <c r="AJ2722" i="64"/>
  <c r="AQ2722" i="64" l="1"/>
  <c r="AS2722" i="64"/>
  <c r="F2722" i="64"/>
  <c r="U2723" i="64" s="1"/>
  <c r="U2724" i="64" s="1"/>
  <c r="U2725" i="64" s="1"/>
  <c r="U2726" i="64" s="1"/>
  <c r="U2727" i="64" s="1"/>
  <c r="AH2722" i="64"/>
  <c r="I2722" i="64"/>
  <c r="AI2722" i="64"/>
  <c r="AL2722" i="64" s="1"/>
  <c r="AM2722" i="64" s="1"/>
  <c r="V2727" i="64" l="1"/>
  <c r="V2728" i="64" s="1"/>
  <c r="Y2723" i="64"/>
  <c r="AW2722" i="64"/>
  <c r="E2722" i="64"/>
  <c r="N2729" i="64"/>
  <c r="O2729" i="64"/>
  <c r="M2723" i="64" l="1"/>
  <c r="J2723" i="64" s="1"/>
  <c r="C2723" i="64"/>
  <c r="G2723" i="64" s="1"/>
  <c r="D2723" i="64" l="1"/>
  <c r="AB2723" i="64"/>
  <c r="K2723" i="64"/>
  <c r="AC2723" i="64"/>
  <c r="AS2723" i="64"/>
  <c r="AQ2723" i="64" l="1"/>
  <c r="AQ2724" i="64" s="1"/>
  <c r="AQ2725" i="64" s="1"/>
  <c r="F2723" i="64"/>
  <c r="AR2723" i="64"/>
  <c r="AE2723" i="64"/>
  <c r="AF2723" i="64" s="1"/>
  <c r="AG2725" i="64" s="1"/>
  <c r="Y2724" i="64"/>
  <c r="H2723" i="64"/>
  <c r="L2723" i="64"/>
  <c r="AJ2723" i="64"/>
  <c r="AH2723" i="64" l="1"/>
  <c r="AI2723" i="64"/>
  <c r="AW2723" i="64"/>
  <c r="I2723" i="64"/>
  <c r="P2725" i="64"/>
  <c r="Q2725" i="64"/>
  <c r="AQ2726" i="64" s="1"/>
  <c r="AK2723" i="64" l="1"/>
  <c r="AA2724" i="64" s="1"/>
  <c r="AA2725" i="64" s="1"/>
  <c r="M2724" i="64"/>
  <c r="E2723" i="64"/>
  <c r="C2724" i="64" s="1"/>
  <c r="G2724" i="64" s="1"/>
  <c r="AC2724" i="64" l="1"/>
  <c r="AA2726" i="64"/>
  <c r="AB2724" i="64"/>
  <c r="D2724" i="64"/>
  <c r="AS2724" i="64" s="1"/>
  <c r="J2724" i="64"/>
  <c r="Y2725" i="64" l="1"/>
  <c r="M2725" i="64" s="1"/>
  <c r="AE2724" i="64"/>
  <c r="AA2727" i="64"/>
  <c r="K2724" i="64"/>
  <c r="AR2724" i="64" s="1"/>
  <c r="AR2725" i="64" s="1"/>
  <c r="AR2726" i="64" s="1"/>
  <c r="AA2728" i="64" l="1"/>
  <c r="T2724" i="64"/>
  <c r="AV2725" i="64" s="1"/>
  <c r="AV2726" i="64" s="1"/>
  <c r="AV2727" i="64" s="1"/>
  <c r="AV2728" i="64" s="1"/>
  <c r="AV2729" i="64" s="1"/>
  <c r="L2724" i="64"/>
  <c r="H2724" i="64"/>
  <c r="AJ2724" i="64"/>
  <c r="F2724" i="64"/>
  <c r="AB2725" i="64"/>
  <c r="AW2724" i="64" l="1"/>
  <c r="AI2724" i="64"/>
  <c r="AH2724" i="64"/>
  <c r="I2724" i="64"/>
  <c r="E2724" i="64" l="1"/>
  <c r="C2725" i="64" l="1"/>
  <c r="G2725" i="64" s="1"/>
  <c r="J2725" i="64"/>
  <c r="D2725" i="64"/>
  <c r="K2725" i="64" l="1"/>
  <c r="X2726" i="64" s="1"/>
  <c r="X2727" i="64" s="1"/>
  <c r="X2728" i="64" s="1"/>
  <c r="X2729" i="64" s="1"/>
  <c r="X2730" i="64" s="1"/>
  <c r="AS2725" i="64"/>
  <c r="AC2725" i="64"/>
  <c r="F2725" i="64" l="1"/>
  <c r="AE2725" i="64"/>
  <c r="Y2726" i="64"/>
  <c r="M2726" i="64" s="1"/>
  <c r="AW2725" i="64"/>
  <c r="L2725" i="64"/>
  <c r="AJ2725" i="64"/>
  <c r="H2725" i="64"/>
  <c r="AI2725" i="64" l="1"/>
  <c r="I2725" i="64"/>
  <c r="AH2725" i="64"/>
  <c r="E2725" i="64" l="1"/>
  <c r="C2726" i="64" l="1"/>
  <c r="G2726" i="64" s="1"/>
  <c r="W2726" i="64" s="1"/>
  <c r="W2727" i="64" s="1"/>
  <c r="W2728" i="64" s="1"/>
  <c r="W2729" i="64" s="1"/>
  <c r="J2726" i="64"/>
  <c r="D2726" i="64"/>
  <c r="K2726" i="64" l="1"/>
  <c r="AN2732" i="64"/>
  <c r="T2732" i="64" s="1"/>
  <c r="T2733" i="64" s="1"/>
  <c r="AC2726" i="64"/>
  <c r="AS2726" i="64"/>
  <c r="Y2727" i="64" l="1"/>
  <c r="AW2726" i="64"/>
  <c r="AE2726" i="64"/>
  <c r="AB2726" i="64"/>
  <c r="AJ2726" i="64"/>
  <c r="H2726" i="64"/>
  <c r="AR2727" i="64" s="1"/>
  <c r="L2726" i="64"/>
  <c r="F2726" i="64"/>
  <c r="M2727" i="64" l="1"/>
  <c r="AO2727" i="64"/>
  <c r="AU2730" i="64"/>
  <c r="AT2730" i="64"/>
  <c r="Z2730" i="64"/>
  <c r="AP2727" i="64"/>
  <c r="AH2726" i="64"/>
  <c r="I2726" i="64"/>
  <c r="AI2726" i="64"/>
  <c r="R2728" i="64" l="1"/>
  <c r="R2729" i="64" s="1"/>
  <c r="R2730" i="64" s="1"/>
  <c r="R2731" i="64" s="1"/>
  <c r="S2732" i="64" s="1"/>
  <c r="S2733" i="64" s="1"/>
  <c r="AB2727" i="64"/>
  <c r="E2726" i="64"/>
  <c r="C2727" i="64" s="1"/>
  <c r="G2727" i="64" s="1"/>
  <c r="R2732" i="64" l="1"/>
  <c r="J2727" i="64"/>
  <c r="K2727" i="64" s="1"/>
  <c r="D2727" i="64" s="1"/>
  <c r="AQ2727" i="64" s="1"/>
  <c r="AC2727" i="64"/>
  <c r="AS2727" i="64" l="1"/>
  <c r="AJ2727" i="64"/>
  <c r="H2727" i="64"/>
  <c r="L2727" i="64"/>
  <c r="AE2727" i="64"/>
  <c r="F2727" i="64"/>
  <c r="U2728" i="64" s="1"/>
  <c r="U2729" i="64" s="1"/>
  <c r="U2730" i="64" s="1"/>
  <c r="U2731" i="64" s="1"/>
  <c r="U2732" i="64" s="1"/>
  <c r="Y2728" i="64"/>
  <c r="M2728" i="64" s="1"/>
  <c r="AW2727" i="64"/>
  <c r="AH2727" i="64" l="1"/>
  <c r="I2727" i="64"/>
  <c r="AI2727" i="64"/>
  <c r="AL2727" i="64" s="1"/>
  <c r="AM2727" i="64" s="1"/>
  <c r="V2732" i="64" l="1"/>
  <c r="V2733" i="64" s="1"/>
  <c r="AB2728" i="64"/>
  <c r="E2727" i="64"/>
  <c r="C2728" i="64" l="1"/>
  <c r="G2728" i="64" s="1"/>
  <c r="D2728" i="64"/>
  <c r="J2728" i="64"/>
  <c r="N2734" i="64"/>
  <c r="O2734" i="64"/>
  <c r="K2728" i="64" l="1"/>
  <c r="AS2728" i="64"/>
  <c r="AC2728" i="64"/>
  <c r="AR2728" i="64" l="1"/>
  <c r="AQ2728" i="64"/>
  <c r="AQ2729" i="64" s="1"/>
  <c r="AQ2730" i="64" s="1"/>
  <c r="F2728" i="64"/>
  <c r="Y2729" i="64"/>
  <c r="L2728" i="64"/>
  <c r="AJ2728" i="64"/>
  <c r="H2728" i="64"/>
  <c r="AE2728" i="64"/>
  <c r="AF2728" i="64" s="1"/>
  <c r="AG2730" i="64" s="1"/>
  <c r="AW2728" i="64" l="1"/>
  <c r="AI2728" i="64"/>
  <c r="AH2728" i="64"/>
  <c r="I2728" i="64"/>
  <c r="Q2730" i="64"/>
  <c r="AQ2731" i="64" s="1"/>
  <c r="P2730" i="64"/>
  <c r="AK2728" i="64" l="1"/>
  <c r="AA2729" i="64" s="1"/>
  <c r="AA2730" i="64" s="1"/>
  <c r="E2728" i="64"/>
  <c r="C2729" i="64" s="1"/>
  <c r="G2729" i="64" s="1"/>
  <c r="M2729" i="64" l="1"/>
  <c r="AB2729" i="64" s="1"/>
  <c r="AA2731" i="64"/>
  <c r="AC2729" i="64"/>
  <c r="D2729" i="64" l="1"/>
  <c r="AS2729" i="64" s="1"/>
  <c r="J2729" i="64"/>
  <c r="K2729" i="64" s="1"/>
  <c r="AR2729" i="64" s="1"/>
  <c r="AR2730" i="64" s="1"/>
  <c r="AR2731" i="64" s="1"/>
  <c r="Y2730" i="64"/>
  <c r="M2730" i="64" s="1"/>
  <c r="T2729" i="64"/>
  <c r="AV2730" i="64" s="1"/>
  <c r="AV2731" i="64" s="1"/>
  <c r="AV2732" i="64" s="1"/>
  <c r="AV2733" i="64" s="1"/>
  <c r="AV2734" i="64" s="1"/>
  <c r="AJ2729" i="64"/>
  <c r="L2729" i="64"/>
  <c r="H2729" i="64"/>
  <c r="F2729" i="64"/>
  <c r="AA2732" i="64"/>
  <c r="AE2729" i="64"/>
  <c r="AH2729" i="64" l="1"/>
  <c r="AW2729" i="64"/>
  <c r="AA2733" i="64"/>
  <c r="I2729" i="64"/>
  <c r="AI2729" i="64"/>
  <c r="AB2730" i="64"/>
  <c r="E2729" i="64" l="1"/>
  <c r="C2730" i="64" l="1"/>
  <c r="G2730" i="64" s="1"/>
  <c r="D2730" i="64"/>
  <c r="J2730" i="64"/>
  <c r="K2730" i="64" l="1"/>
  <c r="X2731" i="64" s="1"/>
  <c r="X2732" i="64" s="1"/>
  <c r="X2733" i="64" s="1"/>
  <c r="X2734" i="64" s="1"/>
  <c r="X2735" i="64" s="1"/>
  <c r="AC2730" i="64"/>
  <c r="AS2730" i="64"/>
  <c r="Y2731" i="64" l="1"/>
  <c r="M2731" i="64" s="1"/>
  <c r="AW2730" i="64"/>
  <c r="AE2730" i="64"/>
  <c r="H2730" i="64"/>
  <c r="AJ2730" i="64"/>
  <c r="L2730" i="64"/>
  <c r="F2730" i="64"/>
  <c r="AI2730" i="64" l="1"/>
  <c r="AH2730" i="64"/>
  <c r="I2730" i="64"/>
  <c r="E2730" i="64" l="1"/>
  <c r="C2731" i="64" l="1"/>
  <c r="G2731" i="64" s="1"/>
  <c r="W2731" i="64" s="1"/>
  <c r="W2732" i="64" s="1"/>
  <c r="W2733" i="64" s="1"/>
  <c r="W2734" i="64" s="1"/>
  <c r="D2731" i="64"/>
  <c r="J2731" i="64"/>
  <c r="K2731" i="64" l="1"/>
  <c r="F2731" i="64" s="1"/>
  <c r="AN2737" i="64"/>
  <c r="T2737" i="64" s="1"/>
  <c r="T2738" i="64" s="1"/>
  <c r="AC2731" i="64"/>
  <c r="AS2731" i="64"/>
  <c r="Y2732" i="64" l="1"/>
  <c r="AW2731" i="64"/>
  <c r="AE2731" i="64"/>
  <c r="AB2731" i="64"/>
  <c r="AJ2731" i="64"/>
  <c r="L2731" i="64"/>
  <c r="H2731" i="64"/>
  <c r="AR2732" i="64" s="1"/>
  <c r="M2732" i="64" l="1"/>
  <c r="AO2732" i="64"/>
  <c r="AU2735" i="64"/>
  <c r="AT2735" i="64"/>
  <c r="Z2735" i="64"/>
  <c r="AP2732" i="64"/>
  <c r="AH2731" i="64"/>
  <c r="I2731" i="64"/>
  <c r="AI2731" i="64"/>
  <c r="R2733" i="64" l="1"/>
  <c r="R2734" i="64" s="1"/>
  <c r="R2735" i="64" s="1"/>
  <c r="R2736" i="64" s="1"/>
  <c r="S2737" i="64" s="1"/>
  <c r="S2738" i="64" s="1"/>
  <c r="E2731" i="64"/>
  <c r="C2732" i="64" s="1"/>
  <c r="G2732" i="64" s="1"/>
  <c r="AB2732" i="64"/>
  <c r="R2737" i="64" l="1"/>
  <c r="AC2732" i="64"/>
  <c r="J2732" i="64"/>
  <c r="K2732" i="64" l="1"/>
  <c r="D2732" i="64" s="1"/>
  <c r="AQ2732" i="64" s="1"/>
  <c r="AE2732" i="64"/>
  <c r="AS2732" i="64" l="1"/>
  <c r="Y2733" i="64" s="1"/>
  <c r="AW2732" i="64"/>
  <c r="H2732" i="64"/>
  <c r="L2732" i="64"/>
  <c r="AJ2732" i="64"/>
  <c r="F2732" i="64"/>
  <c r="U2733" i="64" s="1"/>
  <c r="U2734" i="64" s="1"/>
  <c r="U2735" i="64" s="1"/>
  <c r="U2736" i="64" s="1"/>
  <c r="U2737" i="64" s="1"/>
  <c r="M2733" i="64" l="1"/>
  <c r="I2732" i="64"/>
  <c r="AI2732" i="64"/>
  <c r="AL2732" i="64" s="1"/>
  <c r="AM2732" i="64" s="1"/>
  <c r="AH2732" i="64"/>
  <c r="E2732" i="64" l="1"/>
  <c r="C2733" i="64" s="1"/>
  <c r="G2733" i="64" s="1"/>
  <c r="AB2733" i="64"/>
  <c r="V2737" i="64"/>
  <c r="V2738" i="64" s="1"/>
  <c r="J2733" i="64" l="1"/>
  <c r="K2733" i="64" s="1"/>
  <c r="D2733" i="64"/>
  <c r="AS2733" i="64" s="1"/>
  <c r="N2739" i="64"/>
  <c r="O2739" i="64"/>
  <c r="AC2733" i="64"/>
  <c r="AQ2733" i="64" l="1"/>
  <c r="AQ2734" i="64" s="1"/>
  <c r="AQ2735" i="64" s="1"/>
  <c r="F2733" i="64"/>
  <c r="AR2733" i="64"/>
  <c r="AE2733" i="64"/>
  <c r="AF2733" i="64" s="1"/>
  <c r="AG2735" i="64" s="1"/>
  <c r="L2733" i="64"/>
  <c r="AJ2733" i="64"/>
  <c r="H2733" i="64"/>
  <c r="Y2734" i="64"/>
  <c r="AW2733" i="64" l="1"/>
  <c r="AI2733" i="64"/>
  <c r="I2733" i="64"/>
  <c r="AH2733" i="64"/>
  <c r="P2735" i="64"/>
  <c r="Q2735" i="64"/>
  <c r="AQ2736" i="64" s="1"/>
  <c r="AK2733" i="64" l="1"/>
  <c r="AA2734" i="64" s="1"/>
  <c r="AA2735" i="64" s="1"/>
  <c r="M2734" i="64"/>
  <c r="E2733" i="64"/>
  <c r="C2734" i="64" s="1"/>
  <c r="G2734" i="64" s="1"/>
  <c r="AB2734" i="64" l="1"/>
  <c r="D2734" i="64"/>
  <c r="J2734" i="64"/>
  <c r="K2734" i="64" s="1"/>
  <c r="AR2734" i="64" s="1"/>
  <c r="AR2735" i="64" s="1"/>
  <c r="AR2736" i="64" s="1"/>
  <c r="AA2736" i="64"/>
  <c r="AC2734" i="64"/>
  <c r="AS2734" i="64"/>
  <c r="AE2734" i="64" l="1"/>
  <c r="T2734" i="64"/>
  <c r="AV2735" i="64" s="1"/>
  <c r="AV2736" i="64" s="1"/>
  <c r="AV2737" i="64" s="1"/>
  <c r="AV2738" i="64" s="1"/>
  <c r="AV2739" i="64" s="1"/>
  <c r="L2734" i="64"/>
  <c r="H2734" i="64"/>
  <c r="AJ2734" i="64"/>
  <c r="AA2737" i="64"/>
  <c r="F2734" i="64"/>
  <c r="Y2735" i="64"/>
  <c r="M2735" i="64" s="1"/>
  <c r="AI2734" i="64" l="1"/>
  <c r="AW2734" i="64"/>
  <c r="AH2734" i="64"/>
  <c r="I2734" i="64"/>
  <c r="AB2735" i="64"/>
  <c r="AA2738" i="64"/>
  <c r="E2734" i="64" l="1"/>
  <c r="C2735" i="64" l="1"/>
  <c r="G2735" i="64" s="1"/>
  <c r="J2735" i="64"/>
  <c r="D2735" i="64"/>
  <c r="K2735" i="64" l="1"/>
  <c r="AC2735" i="64"/>
  <c r="AS2735" i="64"/>
  <c r="F2735" i="64" l="1"/>
  <c r="X2736" i="64"/>
  <c r="X2737" i="64" s="1"/>
  <c r="X2738" i="64" s="1"/>
  <c r="X2739" i="64" s="1"/>
  <c r="X2740" i="64" s="1"/>
  <c r="Y2736" i="64"/>
  <c r="M2736" i="64" s="1"/>
  <c r="AW2735" i="64"/>
  <c r="AE2735" i="64"/>
  <c r="AJ2735" i="64"/>
  <c r="H2735" i="64"/>
  <c r="L2735" i="64"/>
  <c r="I2735" i="64" l="1"/>
  <c r="AH2735" i="64"/>
  <c r="AI2735" i="64"/>
  <c r="E2735" i="64" l="1"/>
  <c r="C2736" i="64" l="1"/>
  <c r="G2736" i="64" s="1"/>
  <c r="W2736" i="64" s="1"/>
  <c r="W2737" i="64" s="1"/>
  <c r="W2738" i="64" s="1"/>
  <c r="W2739" i="64" s="1"/>
  <c r="D2736" i="64"/>
  <c r="J2736" i="64"/>
  <c r="K2736" i="64" l="1"/>
  <c r="F2736" i="64" s="1"/>
  <c r="AN2742" i="64"/>
  <c r="T2742" i="64" s="1"/>
  <c r="T2743" i="64" s="1"/>
  <c r="AS2736" i="64"/>
  <c r="AC2736" i="64"/>
  <c r="AE2736" i="64" l="1"/>
  <c r="Y2737" i="64"/>
  <c r="AW2736" i="64"/>
  <c r="AB2736" i="64"/>
  <c r="L2736" i="64"/>
  <c r="H2736" i="64"/>
  <c r="AR2737" i="64" s="1"/>
  <c r="AJ2736" i="64"/>
  <c r="M2737" i="64" l="1"/>
  <c r="AO2737" i="64"/>
  <c r="AU2740" i="64"/>
  <c r="AT2740" i="64"/>
  <c r="Z2740" i="64"/>
  <c r="AI2736" i="64"/>
  <c r="AH2736" i="64"/>
  <c r="AP2737" i="64"/>
  <c r="I2736" i="64"/>
  <c r="AB2737" i="64" l="1"/>
  <c r="R2738" i="64"/>
  <c r="R2739" i="64" s="1"/>
  <c r="R2740" i="64" s="1"/>
  <c r="R2741" i="64" s="1"/>
  <c r="S2742" i="64" s="1"/>
  <c r="S2743" i="64" s="1"/>
  <c r="E2736" i="64"/>
  <c r="R2742" i="64" l="1"/>
  <c r="C2737" i="64"/>
  <c r="G2737" i="64" s="1"/>
  <c r="J2737" i="64"/>
  <c r="K2737" i="64" l="1"/>
  <c r="D2737" i="64" s="1"/>
  <c r="AQ2737" i="64" s="1"/>
  <c r="AC2737" i="64"/>
  <c r="F2737" i="64" l="1"/>
  <c r="U2738" i="64" s="1"/>
  <c r="U2739" i="64" s="1"/>
  <c r="U2740" i="64" s="1"/>
  <c r="U2741" i="64" s="1"/>
  <c r="U2742" i="64" s="1"/>
  <c r="AS2737" i="64"/>
  <c r="Y2738" i="64" s="1"/>
  <c r="M2738" i="64" s="1"/>
  <c r="AE2737" i="64"/>
  <c r="H2737" i="64"/>
  <c r="L2737" i="64"/>
  <c r="AJ2737" i="64"/>
  <c r="AW2737" i="64" l="1"/>
  <c r="AB2738" i="64"/>
  <c r="AI2737" i="64"/>
  <c r="AL2737" i="64" s="1"/>
  <c r="AM2737" i="64" s="1"/>
  <c r="V2742" i="64"/>
  <c r="V2743" i="64" s="1"/>
  <c r="I2737" i="64"/>
  <c r="AH2737" i="64"/>
  <c r="N2744" i="64" l="1"/>
  <c r="O2744" i="64"/>
  <c r="E2737" i="64"/>
  <c r="C2738" i="64" l="1"/>
  <c r="G2738" i="64" s="1"/>
  <c r="J2738" i="64"/>
  <c r="D2738" i="64"/>
  <c r="K2738" i="64" l="1"/>
  <c r="F2738" i="64" s="1"/>
  <c r="AC2738" i="64"/>
  <c r="AS2738" i="64"/>
  <c r="AQ2738" i="64" l="1"/>
  <c r="AQ2739" i="64" s="1"/>
  <c r="AQ2740" i="64" s="1"/>
  <c r="AR2738" i="64"/>
  <c r="Y2739" i="64"/>
  <c r="AE2738" i="64"/>
  <c r="AF2738" i="64" s="1"/>
  <c r="AG2740" i="64" s="1"/>
  <c r="L2738" i="64"/>
  <c r="H2738" i="64"/>
  <c r="AJ2738" i="64"/>
  <c r="I2738" i="64" l="1"/>
  <c r="AW2738" i="64"/>
  <c r="Q2740" i="64"/>
  <c r="AQ2741" i="64" s="1"/>
  <c r="P2740" i="64"/>
  <c r="AI2738" i="64"/>
  <c r="AH2738" i="64"/>
  <c r="AK2738" i="64" l="1"/>
  <c r="AA2739" i="64" s="1"/>
  <c r="AA2740" i="64" s="1"/>
  <c r="E2738" i="64"/>
  <c r="C2739" i="64" s="1"/>
  <c r="G2739" i="64" s="1"/>
  <c r="M2739" i="64" l="1"/>
  <c r="AB2739" i="64" s="1"/>
  <c r="AC2739" i="64"/>
  <c r="AA2741" i="64"/>
  <c r="J2739" i="64" l="1"/>
  <c r="K2739" i="64" s="1"/>
  <c r="AR2739" i="64" s="1"/>
  <c r="AR2740" i="64" s="1"/>
  <c r="AR2741" i="64" s="1"/>
  <c r="D2739" i="64"/>
  <c r="AS2739" i="64" s="1"/>
  <c r="AA2742" i="64"/>
  <c r="AE2739" i="64"/>
  <c r="F2739" i="64" l="1"/>
  <c r="AA2743" i="64"/>
  <c r="Y2740" i="64"/>
  <c r="M2740" i="64" s="1"/>
  <c r="T2739" i="64"/>
  <c r="AV2740" i="64" s="1"/>
  <c r="AV2741" i="64" s="1"/>
  <c r="AV2742" i="64" s="1"/>
  <c r="AV2743" i="64" s="1"/>
  <c r="AV2744" i="64" s="1"/>
  <c r="L2739" i="64"/>
  <c r="H2739" i="64"/>
  <c r="AJ2739" i="64"/>
  <c r="AW2739" i="64" l="1"/>
  <c r="AH2739" i="64"/>
  <c r="I2739" i="64"/>
  <c r="AB2740" i="64"/>
  <c r="AI2739" i="64"/>
  <c r="E2739" i="64" l="1"/>
  <c r="C2740" i="64" l="1"/>
  <c r="G2740" i="64" s="1"/>
  <c r="D2740" i="64"/>
  <c r="J2740" i="64"/>
  <c r="K2740" i="64" l="1"/>
  <c r="X2741" i="64" s="1"/>
  <c r="X2742" i="64" s="1"/>
  <c r="X2743" i="64" s="1"/>
  <c r="X2744" i="64" s="1"/>
  <c r="X2745" i="64" s="1"/>
  <c r="AC2740" i="64"/>
  <c r="AS2740" i="64"/>
  <c r="AE2740" i="64" l="1"/>
  <c r="Y2741" i="64"/>
  <c r="M2741" i="64" s="1"/>
  <c r="AW2740" i="64"/>
  <c r="H2740" i="64"/>
  <c r="L2740" i="64"/>
  <c r="AJ2740" i="64"/>
  <c r="F2740" i="64"/>
  <c r="AI2740" i="64" l="1"/>
  <c r="I2740" i="64"/>
  <c r="AH2740" i="64"/>
  <c r="E2740" i="64" l="1"/>
  <c r="C2741" i="64" l="1"/>
  <c r="G2741" i="64" s="1"/>
  <c r="W2741" i="64" s="1"/>
  <c r="W2742" i="64" s="1"/>
  <c r="W2743" i="64" s="1"/>
  <c r="W2744" i="64" s="1"/>
  <c r="J2741" i="64"/>
  <c r="D2741" i="64"/>
  <c r="K2741" i="64" l="1"/>
  <c r="AN2747" i="64"/>
  <c r="T2747" i="64" s="1"/>
  <c r="T2748" i="64" s="1"/>
  <c r="AC2741" i="64"/>
  <c r="AS2741" i="64"/>
  <c r="AB2741" i="64" l="1"/>
  <c r="Y2742" i="64"/>
  <c r="AW2741" i="64"/>
  <c r="AE2741" i="64"/>
  <c r="AJ2741" i="64"/>
  <c r="H2741" i="64"/>
  <c r="AR2742" i="64" s="1"/>
  <c r="L2741" i="64"/>
  <c r="F2741" i="64"/>
  <c r="M2742" i="64" l="1"/>
  <c r="AO2742" i="64"/>
  <c r="I2741" i="64"/>
  <c r="AP2742" i="64"/>
  <c r="AH2741" i="64"/>
  <c r="AI2741" i="64"/>
  <c r="AU2745" i="64"/>
  <c r="AT2745" i="64"/>
  <c r="Z2745" i="64"/>
  <c r="R2743" i="64" l="1"/>
  <c r="R2744" i="64" s="1"/>
  <c r="R2745" i="64" s="1"/>
  <c r="R2746" i="64" s="1"/>
  <c r="S2747" i="64" s="1"/>
  <c r="S2748" i="64" s="1"/>
  <c r="E2741" i="64"/>
  <c r="C2742" i="64" s="1"/>
  <c r="G2742" i="64" s="1"/>
  <c r="AB2742" i="64"/>
  <c r="R2747" i="64" l="1"/>
  <c r="J2742" i="64"/>
  <c r="K2742" i="64" s="1"/>
  <c r="D2742" i="64" s="1"/>
  <c r="AQ2742" i="64" s="1"/>
  <c r="AC2742" i="64"/>
  <c r="F2742" i="64" l="1"/>
  <c r="U2743" i="64" s="1"/>
  <c r="U2744" i="64" s="1"/>
  <c r="U2745" i="64" s="1"/>
  <c r="U2746" i="64" s="1"/>
  <c r="U2747" i="64" s="1"/>
  <c r="AS2742" i="64"/>
  <c r="AW2742" i="64" s="1"/>
  <c r="AE2742" i="64"/>
  <c r="AJ2742" i="64"/>
  <c r="L2742" i="64"/>
  <c r="H2742" i="64"/>
  <c r="Y2743" i="64"/>
  <c r="M2743" i="64" s="1"/>
  <c r="AI2742" i="64" l="1"/>
  <c r="AL2742" i="64" s="1"/>
  <c r="AM2742" i="64" s="1"/>
  <c r="AH2742" i="64"/>
  <c r="I2742" i="64"/>
  <c r="AB2743" i="64"/>
  <c r="V2747" i="64" l="1"/>
  <c r="V2748" i="64" s="1"/>
  <c r="O2749" i="64" s="1"/>
  <c r="E2742" i="64"/>
  <c r="N2749" i="64" l="1"/>
  <c r="C2743" i="64"/>
  <c r="G2743" i="64" s="1"/>
  <c r="D2743" i="64"/>
  <c r="J2743" i="64"/>
  <c r="AS2743" i="64" l="1"/>
  <c r="AC2743" i="64"/>
  <c r="K2743" i="64"/>
  <c r="AQ2743" i="64" l="1"/>
  <c r="AQ2744" i="64" s="1"/>
  <c r="AQ2745" i="64" s="1"/>
  <c r="AR2743" i="64"/>
  <c r="AJ2743" i="64"/>
  <c r="H2743" i="64"/>
  <c r="L2743" i="64"/>
  <c r="AE2743" i="64"/>
  <c r="AF2743" i="64" s="1"/>
  <c r="AG2745" i="64" s="1"/>
  <c r="Y2744" i="64"/>
  <c r="F2743" i="64"/>
  <c r="Q2745" i="64" l="1"/>
  <c r="AQ2746" i="64" s="1"/>
  <c r="P2745" i="64"/>
  <c r="AH2743" i="64"/>
  <c r="I2743" i="64"/>
  <c r="AI2743" i="64"/>
  <c r="AW2743" i="64"/>
  <c r="AK2743" i="64" l="1"/>
  <c r="AA2744" i="64" s="1"/>
  <c r="AA2745" i="64" s="1"/>
  <c r="M2744" i="64"/>
  <c r="E2743" i="64"/>
  <c r="C2744" i="64" s="1"/>
  <c r="G2744" i="64" s="1"/>
  <c r="AC2744" i="64" l="1"/>
  <c r="AB2744" i="64"/>
  <c r="D2744" i="64"/>
  <c r="J2744" i="64"/>
  <c r="AA2746" i="64"/>
  <c r="AE2744" i="64" l="1"/>
  <c r="K2744" i="64"/>
  <c r="AR2744" i="64" s="1"/>
  <c r="AR2745" i="64" s="1"/>
  <c r="AR2746" i="64" s="1"/>
  <c r="AS2744" i="64"/>
  <c r="AA2747" i="64"/>
  <c r="T2744" i="64" l="1"/>
  <c r="AV2745" i="64" s="1"/>
  <c r="AV2746" i="64" s="1"/>
  <c r="AV2747" i="64" s="1"/>
  <c r="AV2748" i="64" s="1"/>
  <c r="AV2749" i="64" s="1"/>
  <c r="H2744" i="64"/>
  <c r="AJ2744" i="64"/>
  <c r="L2744" i="64"/>
  <c r="AA2748" i="64"/>
  <c r="Y2745" i="64"/>
  <c r="M2745" i="64" s="1"/>
  <c r="F2744" i="64"/>
  <c r="AB2745" i="64" l="1"/>
  <c r="AW2744" i="64"/>
  <c r="I2744" i="64"/>
  <c r="AI2744" i="64"/>
  <c r="AH2744" i="64"/>
  <c r="E2744" i="64" l="1"/>
  <c r="C2745" i="64" l="1"/>
  <c r="G2745" i="64" s="1"/>
  <c r="J2745" i="64"/>
  <c r="D2745" i="64"/>
  <c r="K2745" i="64" l="1"/>
  <c r="X2746" i="64" s="1"/>
  <c r="X2747" i="64" s="1"/>
  <c r="X2748" i="64" s="1"/>
  <c r="X2749" i="64" s="1"/>
  <c r="X2750" i="64" s="1"/>
  <c r="AC2745" i="64"/>
  <c r="AS2745" i="64"/>
  <c r="F2745" i="64" l="1"/>
  <c r="AE2745" i="64"/>
  <c r="Y2746" i="64"/>
  <c r="M2746" i="64" s="1"/>
  <c r="AW2745" i="64"/>
  <c r="L2745" i="64"/>
  <c r="AJ2745" i="64"/>
  <c r="H2745" i="64"/>
  <c r="AH2745" i="64" l="1"/>
  <c r="AI2745" i="64"/>
  <c r="I2745" i="64"/>
  <c r="E2745" i="64" l="1"/>
  <c r="C2746" i="64" l="1"/>
  <c r="G2746" i="64" s="1"/>
  <c r="W2746" i="64" s="1"/>
  <c r="W2747" i="64" s="1"/>
  <c r="W2748" i="64" s="1"/>
  <c r="W2749" i="64" s="1"/>
  <c r="J2746" i="64"/>
  <c r="D2746" i="64"/>
  <c r="K2746" i="64" l="1"/>
  <c r="AN2752" i="64"/>
  <c r="T2752" i="64" s="1"/>
  <c r="T2753" i="64" s="1"/>
  <c r="AC2746" i="64"/>
  <c r="AS2746" i="64"/>
  <c r="Y2747" i="64" l="1"/>
  <c r="AW2746" i="64"/>
  <c r="AE2746" i="64"/>
  <c r="AB2746" i="64"/>
  <c r="L2746" i="64"/>
  <c r="H2746" i="64"/>
  <c r="AR2747" i="64" s="1"/>
  <c r="AJ2746" i="64"/>
  <c r="F2746" i="64"/>
  <c r="M2747" i="64" l="1"/>
  <c r="AO2747" i="64"/>
  <c r="AT2750" i="64"/>
  <c r="AU2750" i="64"/>
  <c r="Z2750" i="64"/>
  <c r="AH2746" i="64"/>
  <c r="AP2747" i="64"/>
  <c r="AI2746" i="64"/>
  <c r="I2746" i="64"/>
  <c r="R2748" i="64" l="1"/>
  <c r="R2749" i="64" s="1"/>
  <c r="R2750" i="64" s="1"/>
  <c r="R2751" i="64" s="1"/>
  <c r="S2752" i="64" s="1"/>
  <c r="S2753" i="64" s="1"/>
  <c r="E2746" i="64"/>
  <c r="C2747" i="64" s="1"/>
  <c r="G2747" i="64" s="1"/>
  <c r="AB2747" i="64"/>
  <c r="R2752" i="64" l="1"/>
  <c r="J2747" i="64"/>
  <c r="AC2747" i="64"/>
  <c r="AE2747" i="64" l="1"/>
  <c r="K2747" i="64"/>
  <c r="D2747" i="64" l="1"/>
  <c r="H2747" i="64" s="1"/>
  <c r="AJ2747" i="64"/>
  <c r="L2747" i="64"/>
  <c r="AQ2747" i="64" l="1"/>
  <c r="AS2747" i="64"/>
  <c r="F2747" i="64"/>
  <c r="U2748" i="64" s="1"/>
  <c r="U2749" i="64" s="1"/>
  <c r="U2750" i="64" s="1"/>
  <c r="U2751" i="64" s="1"/>
  <c r="U2752" i="64" s="1"/>
  <c r="AI2747" i="64"/>
  <c r="AL2747" i="64" s="1"/>
  <c r="AM2747" i="64" s="1"/>
  <c r="I2747" i="64"/>
  <c r="AH2747" i="64"/>
  <c r="V2752" i="64" l="1"/>
  <c r="V2753" i="64" s="1"/>
  <c r="AW2747" i="64"/>
  <c r="Y2748" i="64"/>
  <c r="N2754" i="64"/>
  <c r="O2754" i="64"/>
  <c r="E2747" i="64"/>
  <c r="M2748" i="64" l="1"/>
  <c r="J2748" i="64" s="1"/>
  <c r="C2748" i="64"/>
  <c r="G2748" i="64" s="1"/>
  <c r="D2748" i="64" l="1"/>
  <c r="AB2748" i="64"/>
  <c r="K2748" i="64"/>
  <c r="AC2748" i="64"/>
  <c r="AS2748" i="64"/>
  <c r="AQ2748" i="64" l="1"/>
  <c r="AQ2749" i="64" s="1"/>
  <c r="AQ2750" i="64" s="1"/>
  <c r="AR2748" i="64"/>
  <c r="AE2748" i="64"/>
  <c r="AF2748" i="64" s="1"/>
  <c r="AG2750" i="64" s="1"/>
  <c r="Y2749" i="64"/>
  <c r="AJ2748" i="64"/>
  <c r="H2748" i="64"/>
  <c r="L2748" i="64"/>
  <c r="F2748" i="64"/>
  <c r="AI2748" i="64" l="1"/>
  <c r="I2748" i="64"/>
  <c r="AW2748" i="64"/>
  <c r="AH2748" i="64"/>
  <c r="Q2750" i="64"/>
  <c r="AQ2751" i="64" s="1"/>
  <c r="P2750" i="64"/>
  <c r="AK2748" i="64" l="1"/>
  <c r="AA2749" i="64" s="1"/>
  <c r="AA2750" i="64" s="1"/>
  <c r="M2749" i="64"/>
  <c r="E2748" i="64"/>
  <c r="C2749" i="64" s="1"/>
  <c r="G2749" i="64" s="1"/>
  <c r="AB2749" i="64" l="1"/>
  <c r="J2749" i="64"/>
  <c r="K2749" i="64" s="1"/>
  <c r="AR2749" i="64" s="1"/>
  <c r="AR2750" i="64" s="1"/>
  <c r="AR2751" i="64" s="1"/>
  <c r="D2749" i="64"/>
  <c r="AS2749" i="64" s="1"/>
  <c r="AA2751" i="64"/>
  <c r="AC2749" i="64"/>
  <c r="F2749" i="64" l="1"/>
  <c r="AE2749" i="64"/>
  <c r="AA2752" i="64"/>
  <c r="T2749" i="64"/>
  <c r="AV2750" i="64" s="1"/>
  <c r="AV2751" i="64" s="1"/>
  <c r="AV2752" i="64" s="1"/>
  <c r="AV2753" i="64" s="1"/>
  <c r="AV2754" i="64" s="1"/>
  <c r="L2749" i="64"/>
  <c r="AJ2749" i="64"/>
  <c r="H2749" i="64"/>
  <c r="Y2750" i="64"/>
  <c r="M2750" i="64" s="1"/>
  <c r="AW2749" i="64" l="1"/>
  <c r="I2749" i="64"/>
  <c r="AB2750" i="64"/>
  <c r="AI2749" i="64"/>
  <c r="AA2753" i="64"/>
  <c r="AH2749" i="64"/>
  <c r="E2749" i="64" l="1"/>
  <c r="C2750" i="64" l="1"/>
  <c r="G2750" i="64" s="1"/>
  <c r="J2750" i="64"/>
  <c r="D2750" i="64"/>
  <c r="K2750" i="64" l="1"/>
  <c r="X2751" i="64" s="1"/>
  <c r="X2752" i="64" s="1"/>
  <c r="X2753" i="64" s="1"/>
  <c r="X2754" i="64" s="1"/>
  <c r="X2755" i="64" s="1"/>
  <c r="AC2750" i="64"/>
  <c r="AS2750" i="64"/>
  <c r="F2750" i="64" l="1"/>
  <c r="Y2751" i="64"/>
  <c r="M2751" i="64" s="1"/>
  <c r="AW2750" i="64"/>
  <c r="AE2750" i="64"/>
  <c r="AJ2750" i="64"/>
  <c r="H2750" i="64"/>
  <c r="L2750" i="64"/>
  <c r="I2750" i="64" l="1"/>
  <c r="AH2750" i="64"/>
  <c r="AI2750" i="64"/>
  <c r="E2750" i="64" l="1"/>
  <c r="C2751" i="64" l="1"/>
  <c r="G2751" i="64" s="1"/>
  <c r="W2751" i="64" s="1"/>
  <c r="W2752" i="64" s="1"/>
  <c r="W2753" i="64" s="1"/>
  <c r="W2754" i="64" s="1"/>
  <c r="D2751" i="64"/>
  <c r="J2751" i="64"/>
  <c r="K2751" i="64" l="1"/>
  <c r="F2751" i="64" s="1"/>
  <c r="AN2757" i="64"/>
  <c r="T2757" i="64" s="1"/>
  <c r="T2758" i="64" s="1"/>
  <c r="AS2751" i="64"/>
  <c r="AC2751" i="64"/>
  <c r="AB2751" i="64" l="1"/>
  <c r="AE2751" i="64"/>
  <c r="Y2752" i="64"/>
  <c r="AW2751" i="64"/>
  <c r="L2751" i="64"/>
  <c r="AJ2751" i="64"/>
  <c r="H2751" i="64"/>
  <c r="AR2752" i="64" s="1"/>
  <c r="M2752" i="64" l="1"/>
  <c r="AO2752" i="64"/>
  <c r="AI2751" i="64"/>
  <c r="AP2752" i="64"/>
  <c r="AH2751" i="64"/>
  <c r="I2751" i="64"/>
  <c r="Z2755" i="64"/>
  <c r="AT2755" i="64"/>
  <c r="AU2755" i="64"/>
  <c r="AB2752" i="64" l="1"/>
  <c r="R2753" i="64"/>
  <c r="R2754" i="64" s="1"/>
  <c r="R2755" i="64" s="1"/>
  <c r="R2756" i="64" s="1"/>
  <c r="S2757" i="64" s="1"/>
  <c r="S2758" i="64" s="1"/>
  <c r="E2751" i="64"/>
  <c r="R2757" i="64" l="1"/>
  <c r="C2752" i="64"/>
  <c r="G2752" i="64" s="1"/>
  <c r="J2752" i="64"/>
  <c r="K2752" i="64" l="1"/>
  <c r="AC2752" i="64"/>
  <c r="D2752" i="64" l="1"/>
  <c r="H2752" i="64" s="1"/>
  <c r="AE2752" i="64"/>
  <c r="L2752" i="64"/>
  <c r="AJ2752" i="64"/>
  <c r="AQ2752" i="64" l="1"/>
  <c r="AS2752" i="64"/>
  <c r="F2752" i="64"/>
  <c r="U2753" i="64" s="1"/>
  <c r="U2754" i="64" s="1"/>
  <c r="U2755" i="64" s="1"/>
  <c r="U2756" i="64" s="1"/>
  <c r="U2757" i="64" s="1"/>
  <c r="AI2752" i="64"/>
  <c r="AL2752" i="64" s="1"/>
  <c r="AM2752" i="64" s="1"/>
  <c r="I2752" i="64"/>
  <c r="AH2752" i="64"/>
  <c r="V2757" i="64" l="1"/>
  <c r="V2758" i="64" s="1"/>
  <c r="AW2752" i="64"/>
  <c r="Y2753" i="64"/>
  <c r="E2752" i="64"/>
  <c r="N2759" i="64"/>
  <c r="O2759" i="64"/>
  <c r="M2753" i="64" l="1"/>
  <c r="D2753" i="64" s="1"/>
  <c r="C2753" i="64"/>
  <c r="G2753" i="64" s="1"/>
  <c r="J2753" i="64" l="1"/>
  <c r="K2753" i="64" s="1"/>
  <c r="AB2753" i="64"/>
  <c r="AC2753" i="64"/>
  <c r="AS2753" i="64"/>
  <c r="AQ2753" i="64" l="1"/>
  <c r="AQ2754" i="64" s="1"/>
  <c r="AQ2755" i="64" s="1"/>
  <c r="AR2753" i="64"/>
  <c r="AE2753" i="64"/>
  <c r="AF2753" i="64" s="1"/>
  <c r="AG2755" i="64" s="1"/>
  <c r="Y2754" i="64"/>
  <c r="L2753" i="64"/>
  <c r="H2753" i="64"/>
  <c r="AJ2753" i="64"/>
  <c r="F2753" i="64"/>
  <c r="AW2753" i="64" l="1"/>
  <c r="AI2753" i="64"/>
  <c r="I2753" i="64"/>
  <c r="AH2753" i="64"/>
  <c r="Q2755" i="64"/>
  <c r="AQ2756" i="64" s="1"/>
  <c r="P2755" i="64"/>
  <c r="AK2753" i="64" l="1"/>
  <c r="AA2754" i="64" s="1"/>
  <c r="AA2755" i="64" s="1"/>
  <c r="E2753" i="64"/>
  <c r="C2754" i="64" s="1"/>
  <c r="G2754" i="64" s="1"/>
  <c r="M2754" i="64" l="1"/>
  <c r="D2754" i="64" s="1"/>
  <c r="AA2756" i="64"/>
  <c r="AC2754" i="64"/>
  <c r="J2754" i="64" l="1"/>
  <c r="AB2754" i="64"/>
  <c r="K2754" i="64"/>
  <c r="AR2754" i="64" s="1"/>
  <c r="AR2755" i="64" s="1"/>
  <c r="AR2756" i="64" s="1"/>
  <c r="AA2757" i="64"/>
  <c r="AS2754" i="64"/>
  <c r="AE2754" i="64"/>
  <c r="F2754" i="64" l="1"/>
  <c r="Y2755" i="64"/>
  <c r="M2755" i="64" s="1"/>
  <c r="AA2758" i="64"/>
  <c r="T2754" i="64"/>
  <c r="AV2755" i="64" s="1"/>
  <c r="AV2756" i="64" s="1"/>
  <c r="AV2757" i="64" s="1"/>
  <c r="AV2758" i="64" s="1"/>
  <c r="AV2759" i="64" s="1"/>
  <c r="H2754" i="64"/>
  <c r="L2754" i="64"/>
  <c r="AJ2754" i="64"/>
  <c r="AI2754" i="64" l="1"/>
  <c r="I2754" i="64"/>
  <c r="AW2754" i="64"/>
  <c r="AH2754" i="64"/>
  <c r="AB2755" i="64"/>
  <c r="E2754" i="64" l="1"/>
  <c r="C2755" i="64" l="1"/>
  <c r="G2755" i="64" s="1"/>
  <c r="D2755" i="64"/>
  <c r="J2755" i="64"/>
  <c r="K2755" i="64" l="1"/>
  <c r="X2756" i="64" s="1"/>
  <c r="X2757" i="64" s="1"/>
  <c r="X2758" i="64" s="1"/>
  <c r="X2759" i="64" s="1"/>
  <c r="X2760" i="64" s="1"/>
  <c r="AC2755" i="64"/>
  <c r="AS2755" i="64"/>
  <c r="AE2755" i="64" l="1"/>
  <c r="Y2756" i="64"/>
  <c r="M2756" i="64" s="1"/>
  <c r="AW2755" i="64"/>
  <c r="AJ2755" i="64"/>
  <c r="L2755" i="64"/>
  <c r="H2755" i="64"/>
  <c r="F2755" i="64"/>
  <c r="I2755" i="64" l="1"/>
  <c r="AH2755" i="64"/>
  <c r="AI2755" i="64"/>
  <c r="E2755" i="64" l="1"/>
  <c r="C2756" i="64" l="1"/>
  <c r="G2756" i="64" s="1"/>
  <c r="W2756" i="64" s="1"/>
  <c r="W2757" i="64" s="1"/>
  <c r="W2758" i="64" s="1"/>
  <c r="W2759" i="64" s="1"/>
  <c r="D2756" i="64"/>
  <c r="J2756" i="64"/>
  <c r="K2756" i="64" l="1"/>
  <c r="F2756" i="64" s="1"/>
  <c r="AN2762" i="64"/>
  <c r="T2762" i="64" s="1"/>
  <c r="T2763" i="64" s="1"/>
  <c r="AC2756" i="64"/>
  <c r="AS2756" i="64"/>
  <c r="Y2757" i="64" l="1"/>
  <c r="AW2756" i="64"/>
  <c r="AE2756" i="64"/>
  <c r="AB2756" i="64"/>
  <c r="L2756" i="64"/>
  <c r="AJ2756" i="64"/>
  <c r="H2756" i="64"/>
  <c r="AR2757" i="64" s="1"/>
  <c r="M2757" i="64" l="1"/>
  <c r="AO2757" i="64"/>
  <c r="AP2757" i="64"/>
  <c r="AH2756" i="64"/>
  <c r="AI2756" i="64"/>
  <c r="AT2760" i="64"/>
  <c r="AU2760" i="64"/>
  <c r="Z2760" i="64"/>
  <c r="I2756" i="64"/>
  <c r="R2758" i="64" l="1"/>
  <c r="R2759" i="64" s="1"/>
  <c r="R2760" i="64" s="1"/>
  <c r="R2761" i="64" s="1"/>
  <c r="S2762" i="64" s="1"/>
  <c r="S2763" i="64" s="1"/>
  <c r="AB2757" i="64"/>
  <c r="E2756" i="64"/>
  <c r="C2757" i="64" s="1"/>
  <c r="G2757" i="64" s="1"/>
  <c r="R2762" i="64" l="1"/>
  <c r="AC2757" i="64"/>
  <c r="J2757" i="64"/>
  <c r="K2757" i="64" l="1"/>
  <c r="D2757" i="64" s="1"/>
  <c r="AQ2757" i="64" s="1"/>
  <c r="AE2757" i="64"/>
  <c r="AS2757" i="64" l="1"/>
  <c r="Y2758" i="64"/>
  <c r="AW2757" i="64"/>
  <c r="H2757" i="64"/>
  <c r="AJ2757" i="64"/>
  <c r="L2757" i="64"/>
  <c r="F2757" i="64"/>
  <c r="U2758" i="64" s="1"/>
  <c r="U2759" i="64" s="1"/>
  <c r="U2760" i="64" s="1"/>
  <c r="U2761" i="64" s="1"/>
  <c r="U2762" i="64" s="1"/>
  <c r="M2758" i="64" l="1"/>
  <c r="I2757" i="64"/>
  <c r="AH2757" i="64"/>
  <c r="AI2757" i="64"/>
  <c r="AL2757" i="64" s="1"/>
  <c r="AM2757" i="64" s="1"/>
  <c r="V2762" i="64" l="1"/>
  <c r="V2763" i="64" s="1"/>
  <c r="AB2758" i="64"/>
  <c r="E2757" i="64"/>
  <c r="C2758" i="64" s="1"/>
  <c r="G2758" i="64" s="1"/>
  <c r="AC2758" i="64" l="1"/>
  <c r="D2758" i="64"/>
  <c r="J2758" i="64"/>
  <c r="N2764" i="64"/>
  <c r="O2764" i="64"/>
  <c r="K2758" i="64" l="1"/>
  <c r="AE2758" i="64"/>
  <c r="AF2758" i="64" s="1"/>
  <c r="AG2760" i="64" s="1"/>
  <c r="F2758" i="64"/>
  <c r="AS2758" i="64"/>
  <c r="AQ2758" i="64" l="1"/>
  <c r="AQ2759" i="64" s="1"/>
  <c r="AQ2760" i="64" s="1"/>
  <c r="AR2758" i="64"/>
  <c r="Q2760" i="64"/>
  <c r="P2760" i="64"/>
  <c r="Y2759" i="64"/>
  <c r="L2758" i="64"/>
  <c r="H2758" i="64"/>
  <c r="AJ2758" i="64"/>
  <c r="AQ2761" i="64" l="1"/>
  <c r="AH2758" i="64"/>
  <c r="I2758" i="64"/>
  <c r="AW2758" i="64"/>
  <c r="AI2758" i="64"/>
  <c r="AK2758" i="64" l="1"/>
  <c r="AA2759" i="64" s="1"/>
  <c r="AA2760" i="64" s="1"/>
  <c r="E2758" i="64"/>
  <c r="C2759" i="64" s="1"/>
  <c r="G2759" i="64" s="1"/>
  <c r="M2759" i="64" l="1"/>
  <c r="AB2759" i="64" s="1"/>
  <c r="AA2761" i="64"/>
  <c r="AC2759" i="64"/>
  <c r="D2759" i="64" l="1"/>
  <c r="AS2759" i="64" s="1"/>
  <c r="J2759" i="64"/>
  <c r="K2759" i="64" s="1"/>
  <c r="AR2759" i="64" s="1"/>
  <c r="AR2760" i="64" s="1"/>
  <c r="AR2761" i="64" s="1"/>
  <c r="Y2760" i="64"/>
  <c r="M2760" i="64" s="1"/>
  <c r="AE2759" i="64"/>
  <c r="AA2762" i="64"/>
  <c r="T2759" i="64"/>
  <c r="AV2760" i="64" s="1"/>
  <c r="AV2761" i="64" s="1"/>
  <c r="AV2762" i="64" s="1"/>
  <c r="AV2763" i="64" s="1"/>
  <c r="AV2764" i="64" s="1"/>
  <c r="AJ2759" i="64"/>
  <c r="H2759" i="64"/>
  <c r="L2759" i="64" l="1"/>
  <c r="F2759" i="64"/>
  <c r="AA2763" i="64"/>
  <c r="AI2759" i="64"/>
  <c r="AW2759" i="64"/>
  <c r="I2759" i="64"/>
  <c r="AH2759" i="64"/>
  <c r="AB2760" i="64"/>
  <c r="E2759" i="64" l="1"/>
  <c r="C2760" i="64" l="1"/>
  <c r="G2760" i="64" s="1"/>
  <c r="D2760" i="64"/>
  <c r="J2760" i="64"/>
  <c r="K2760" i="64" l="1"/>
  <c r="X2761" i="64" s="1"/>
  <c r="X2762" i="64" s="1"/>
  <c r="X2763" i="64" s="1"/>
  <c r="X2764" i="64" s="1"/>
  <c r="X2765" i="64" s="1"/>
  <c r="AS2760" i="64"/>
  <c r="AC2760" i="64"/>
  <c r="Y2761" i="64" l="1"/>
  <c r="M2761" i="64" s="1"/>
  <c r="AW2760" i="64"/>
  <c r="AE2760" i="64"/>
  <c r="H2760" i="64"/>
  <c r="AJ2760" i="64"/>
  <c r="L2760" i="64"/>
  <c r="F2760" i="64"/>
  <c r="I2760" i="64" l="1"/>
  <c r="AI2760" i="64"/>
  <c r="AH2760" i="64"/>
  <c r="E2760" i="64" l="1"/>
  <c r="C2761" i="64" l="1"/>
  <c r="G2761" i="64" s="1"/>
  <c r="W2761" i="64" s="1"/>
  <c r="W2762" i="64" s="1"/>
  <c r="W2763" i="64" s="1"/>
  <c r="W2764" i="64" s="1"/>
  <c r="J2761" i="64"/>
  <c r="D2761" i="64"/>
  <c r="K2761" i="64" l="1"/>
  <c r="AN2767" i="64"/>
  <c r="T2767" i="64" s="1"/>
  <c r="T2768" i="64" s="1"/>
  <c r="AS2761" i="64"/>
  <c r="AC2761" i="64"/>
  <c r="AE2761" i="64" l="1"/>
  <c r="Y2762" i="64"/>
  <c r="AW2761" i="64"/>
  <c r="AB2761" i="64"/>
  <c r="L2761" i="64"/>
  <c r="H2761" i="64"/>
  <c r="AR2762" i="64" s="1"/>
  <c r="AJ2761" i="64"/>
  <c r="F2761" i="64"/>
  <c r="M2762" i="64" l="1"/>
  <c r="AO2762" i="64"/>
  <c r="Z2765" i="64"/>
  <c r="AT2765" i="64"/>
  <c r="AU2765" i="64"/>
  <c r="AP2762" i="64"/>
  <c r="AH2761" i="64"/>
  <c r="I2761" i="64"/>
  <c r="AI2761" i="64"/>
  <c r="R2763" i="64" l="1"/>
  <c r="R2764" i="64" s="1"/>
  <c r="R2765" i="64" s="1"/>
  <c r="R2766" i="64" s="1"/>
  <c r="R2767" i="64" s="1"/>
  <c r="AB2762" i="64"/>
  <c r="E2761" i="64"/>
  <c r="S2767" i="64" l="1"/>
  <c r="S2768" i="64" s="1"/>
  <c r="C2762" i="64"/>
  <c r="G2762" i="64" s="1"/>
  <c r="J2762" i="64"/>
  <c r="K2762" i="64" l="1"/>
  <c r="AC2762" i="64"/>
  <c r="D2762" i="64" l="1"/>
  <c r="H2762" i="64" s="1"/>
  <c r="AE2762" i="64"/>
  <c r="AJ2762" i="64"/>
  <c r="L2762" i="64"/>
  <c r="AQ2762" i="64" l="1"/>
  <c r="AS2762" i="64"/>
  <c r="F2762" i="64"/>
  <c r="U2763" i="64" s="1"/>
  <c r="U2764" i="64" s="1"/>
  <c r="U2765" i="64" s="1"/>
  <c r="U2766" i="64" s="1"/>
  <c r="U2767" i="64" s="1"/>
  <c r="I2762" i="64"/>
  <c r="AI2762" i="64"/>
  <c r="AL2762" i="64" s="1"/>
  <c r="AM2762" i="64" s="1"/>
  <c r="AH2762" i="64"/>
  <c r="V2767" i="64" l="1"/>
  <c r="V2768" i="64" s="1"/>
  <c r="Y2763" i="64"/>
  <c r="AW2762" i="64"/>
  <c r="E2762" i="64"/>
  <c r="N2769" i="64"/>
  <c r="O2769" i="64"/>
  <c r="M2763" i="64" l="1"/>
  <c r="J2763" i="64" s="1"/>
  <c r="C2763" i="64"/>
  <c r="G2763" i="64" s="1"/>
  <c r="D2763" i="64" l="1"/>
  <c r="AB2763" i="64"/>
  <c r="K2763" i="64"/>
  <c r="AS2763" i="64"/>
  <c r="AC2763" i="64"/>
  <c r="AQ2763" i="64" l="1"/>
  <c r="AQ2764" i="64" s="1"/>
  <c r="AQ2765" i="64" s="1"/>
  <c r="F2763" i="64"/>
  <c r="AR2763" i="64"/>
  <c r="AE2763" i="64"/>
  <c r="AF2763" i="64" s="1"/>
  <c r="AG2765" i="64" s="1"/>
  <c r="Y2764" i="64"/>
  <c r="AJ2763" i="64"/>
  <c r="L2763" i="64"/>
  <c r="H2763" i="64"/>
  <c r="AW2763" i="64" l="1"/>
  <c r="AI2763" i="64"/>
  <c r="AH2763" i="64"/>
  <c r="I2763" i="64"/>
  <c r="P2765" i="64"/>
  <c r="Q2765" i="64"/>
  <c r="AQ2766" i="64" s="1"/>
  <c r="AK2763" i="64" l="1"/>
  <c r="AA2764" i="64" s="1"/>
  <c r="AA2765" i="64" s="1"/>
  <c r="M2764" i="64"/>
  <c r="E2763" i="64"/>
  <c r="C2764" i="64" s="1"/>
  <c r="G2764" i="64" s="1"/>
  <c r="AC2764" i="64" l="1"/>
  <c r="AB2764" i="64"/>
  <c r="D2764" i="64"/>
  <c r="J2764" i="64"/>
  <c r="AA2766" i="64"/>
  <c r="K2764" i="64" l="1"/>
  <c r="AR2764" i="64" s="1"/>
  <c r="AR2765" i="64" s="1"/>
  <c r="AR2766" i="64" s="1"/>
  <c r="AS2764" i="64"/>
  <c r="AA2767" i="64"/>
  <c r="AE2764" i="64"/>
  <c r="F2764" i="64" l="1"/>
  <c r="Y2765" i="64"/>
  <c r="M2765" i="64" s="1"/>
  <c r="AA2768" i="64"/>
  <c r="T2764" i="64"/>
  <c r="AV2765" i="64" s="1"/>
  <c r="AV2766" i="64" s="1"/>
  <c r="AV2767" i="64" s="1"/>
  <c r="AV2768" i="64" s="1"/>
  <c r="AV2769" i="64" s="1"/>
  <c r="L2764" i="64"/>
  <c r="AJ2764" i="64"/>
  <c r="H2764" i="64"/>
  <c r="AI2764" i="64" l="1"/>
  <c r="AW2764" i="64"/>
  <c r="I2764" i="64"/>
  <c r="AH2764" i="64"/>
  <c r="AB2765" i="64"/>
  <c r="E2764" i="64" l="1"/>
  <c r="C2765" i="64" l="1"/>
  <c r="G2765" i="64" s="1"/>
  <c r="D2765" i="64"/>
  <c r="J2765" i="64"/>
  <c r="K2765" i="64" l="1"/>
  <c r="X2766" i="64" s="1"/>
  <c r="X2767" i="64" s="1"/>
  <c r="X2768" i="64" s="1"/>
  <c r="X2769" i="64" s="1"/>
  <c r="X2770" i="64" s="1"/>
  <c r="AC2765" i="64"/>
  <c r="AS2765" i="64"/>
  <c r="AE2765" i="64" l="1"/>
  <c r="Y2766" i="64"/>
  <c r="M2766" i="64" s="1"/>
  <c r="AW2765" i="64"/>
  <c r="AJ2765" i="64"/>
  <c r="H2765" i="64"/>
  <c r="L2765" i="64"/>
  <c r="F2765" i="64"/>
  <c r="AH2765" i="64" l="1"/>
  <c r="I2765" i="64"/>
  <c r="AI2765" i="64"/>
  <c r="E2765" i="64" l="1"/>
  <c r="C2766" i="64" l="1"/>
  <c r="G2766" i="64" s="1"/>
  <c r="W2766" i="64" s="1"/>
  <c r="W2767" i="64" s="1"/>
  <c r="W2768" i="64" s="1"/>
  <c r="W2769" i="64" s="1"/>
  <c r="J2766" i="64"/>
  <c r="D2766" i="64"/>
  <c r="K2766" i="64" l="1"/>
  <c r="AN2772" i="64"/>
  <c r="T2772" i="64" s="1"/>
  <c r="T2773" i="64" s="1"/>
  <c r="AC2766" i="64"/>
  <c r="AS2766" i="64"/>
  <c r="Y2767" i="64" l="1"/>
  <c r="AW2766" i="64"/>
  <c r="AE2766" i="64"/>
  <c r="AB2766" i="64"/>
  <c r="AJ2766" i="64"/>
  <c r="H2766" i="64"/>
  <c r="AR2767" i="64" s="1"/>
  <c r="L2766" i="64"/>
  <c r="F2766" i="64"/>
  <c r="M2767" i="64" l="1"/>
  <c r="AO2767" i="64"/>
  <c r="AU2770" i="64"/>
  <c r="AT2770" i="64"/>
  <c r="Z2770" i="64"/>
  <c r="I2766" i="64"/>
  <c r="AP2767" i="64"/>
  <c r="AH2766" i="64"/>
  <c r="AI2766" i="64"/>
  <c r="R2768" i="64" l="1"/>
  <c r="R2769" i="64" s="1"/>
  <c r="R2770" i="64" s="1"/>
  <c r="R2771" i="64" s="1"/>
  <c r="R2772" i="64" s="1"/>
  <c r="AB2767" i="64"/>
  <c r="E2766" i="64"/>
  <c r="C2767" i="64" s="1"/>
  <c r="G2767" i="64" s="1"/>
  <c r="S2772" i="64" l="1"/>
  <c r="S2773" i="64" s="1"/>
  <c r="AC2767" i="64"/>
  <c r="J2767" i="64"/>
  <c r="K2767" i="64" l="1"/>
  <c r="D2767" i="64" s="1"/>
  <c r="AQ2767" i="64" s="1"/>
  <c r="AE2767" i="64"/>
  <c r="AS2767" i="64" l="1"/>
  <c r="Y2768" i="64"/>
  <c r="AW2767" i="64"/>
  <c r="H2767" i="64"/>
  <c r="AJ2767" i="64"/>
  <c r="L2767" i="64"/>
  <c r="F2767" i="64"/>
  <c r="U2768" i="64" s="1"/>
  <c r="U2769" i="64" s="1"/>
  <c r="U2770" i="64" s="1"/>
  <c r="U2771" i="64" s="1"/>
  <c r="U2772" i="64" s="1"/>
  <c r="M2768" i="64" l="1"/>
  <c r="I2767" i="64"/>
  <c r="AI2767" i="64"/>
  <c r="AL2767" i="64" s="1"/>
  <c r="AM2767" i="64" s="1"/>
  <c r="AH2767" i="64"/>
  <c r="AB2768" i="64" l="1"/>
  <c r="E2767" i="64"/>
  <c r="V2772" i="64"/>
  <c r="V2773" i="64" s="1"/>
  <c r="N2774" i="64" l="1"/>
  <c r="O2774" i="64"/>
  <c r="C2768" i="64"/>
  <c r="G2768" i="64" s="1"/>
  <c r="D2768" i="64"/>
  <c r="J2768" i="64"/>
  <c r="AC2768" i="64" l="1"/>
  <c r="AS2768" i="64"/>
  <c r="K2768" i="64"/>
  <c r="AQ2768" i="64" l="1"/>
  <c r="AQ2769" i="64" s="1"/>
  <c r="AQ2770" i="64" s="1"/>
  <c r="AR2768" i="64"/>
  <c r="Y2769" i="64"/>
  <c r="L2768" i="64"/>
  <c r="AJ2768" i="64"/>
  <c r="H2768" i="64"/>
  <c r="AE2768" i="64"/>
  <c r="AF2768" i="64" s="1"/>
  <c r="AG2770" i="64" s="1"/>
  <c r="F2768" i="64"/>
  <c r="AH2768" i="64" l="1"/>
  <c r="AI2768" i="64"/>
  <c r="I2768" i="64"/>
  <c r="AW2768" i="64"/>
  <c r="Q2770" i="64"/>
  <c r="AQ2771" i="64" s="1"/>
  <c r="P2770" i="64"/>
  <c r="AK2768" i="64" l="1"/>
  <c r="AA2769" i="64" s="1"/>
  <c r="AA2770" i="64" s="1"/>
  <c r="M2769" i="64"/>
  <c r="E2768" i="64"/>
  <c r="C2769" i="64" s="1"/>
  <c r="G2769" i="64" s="1"/>
  <c r="AB2769" i="64" l="1"/>
  <c r="AA2771" i="64"/>
  <c r="J2769" i="64"/>
  <c r="D2769" i="64"/>
  <c r="AC2769" i="64"/>
  <c r="K2769" i="64" l="1"/>
  <c r="AR2769" i="64" s="1"/>
  <c r="AR2770" i="64" s="1"/>
  <c r="AR2771" i="64" s="1"/>
  <c r="AE2769" i="64"/>
  <c r="AS2769" i="64"/>
  <c r="AA2772" i="64"/>
  <c r="AA2773" i="64" l="1"/>
  <c r="Y2770" i="64"/>
  <c r="M2770" i="64" s="1"/>
  <c r="T2769" i="64"/>
  <c r="AV2770" i="64" s="1"/>
  <c r="AV2771" i="64" s="1"/>
  <c r="AV2772" i="64" s="1"/>
  <c r="AV2773" i="64" s="1"/>
  <c r="AV2774" i="64" s="1"/>
  <c r="H2769" i="64"/>
  <c r="AJ2769" i="64"/>
  <c r="L2769" i="64"/>
  <c r="F2769" i="64"/>
  <c r="AI2769" i="64" l="1"/>
  <c r="AH2769" i="64"/>
  <c r="AB2770" i="64"/>
  <c r="AW2769" i="64"/>
  <c r="I2769" i="64"/>
  <c r="E2769" i="64" l="1"/>
  <c r="C2770" i="64" l="1"/>
  <c r="G2770" i="64" s="1"/>
  <c r="D2770" i="64"/>
  <c r="J2770" i="64"/>
  <c r="K2770" i="64" l="1"/>
  <c r="X2771" i="64" s="1"/>
  <c r="X2772" i="64" s="1"/>
  <c r="X2773" i="64" s="1"/>
  <c r="X2774" i="64" s="1"/>
  <c r="X2775" i="64" s="1"/>
  <c r="AC2770" i="64"/>
  <c r="AS2770" i="64"/>
  <c r="AE2770" i="64" l="1"/>
  <c r="Y2771" i="64"/>
  <c r="M2771" i="64" s="1"/>
  <c r="AW2770" i="64"/>
  <c r="AJ2770" i="64"/>
  <c r="H2770" i="64"/>
  <c r="L2770" i="64"/>
  <c r="F2770" i="64"/>
  <c r="AH2770" i="64" l="1"/>
  <c r="I2770" i="64"/>
  <c r="AI2770" i="64"/>
  <c r="E2770" i="64" l="1"/>
  <c r="C2771" i="64" l="1"/>
  <c r="G2771" i="64" s="1"/>
  <c r="W2771" i="64" s="1"/>
  <c r="W2772" i="64" s="1"/>
  <c r="W2773" i="64" s="1"/>
  <c r="W2774" i="64" s="1"/>
  <c r="D2771" i="64"/>
  <c r="J2771" i="64"/>
  <c r="K2771" i="64" l="1"/>
  <c r="F2771" i="64" s="1"/>
  <c r="AN2777" i="64"/>
  <c r="T2777" i="64" s="1"/>
  <c r="T2778" i="64" s="1"/>
  <c r="AC2771" i="64"/>
  <c r="AS2771" i="64"/>
  <c r="AB2771" i="64" l="1"/>
  <c r="Y2772" i="64"/>
  <c r="AW2771" i="64"/>
  <c r="AE2771" i="64"/>
  <c r="H2771" i="64"/>
  <c r="AR2772" i="64" s="1"/>
  <c r="AJ2771" i="64"/>
  <c r="L2771" i="64"/>
  <c r="M2772" i="64" l="1"/>
  <c r="AO2772" i="64"/>
  <c r="I2771" i="64"/>
  <c r="AI2771" i="64"/>
  <c r="AT2775" i="64"/>
  <c r="Z2775" i="64"/>
  <c r="AU2775" i="64"/>
  <c r="AP2772" i="64"/>
  <c r="AH2771" i="64"/>
  <c r="AB2772" i="64" l="1"/>
  <c r="R2773" i="64"/>
  <c r="R2774" i="64" s="1"/>
  <c r="R2775" i="64" s="1"/>
  <c r="R2776" i="64" s="1"/>
  <c r="S2777" i="64" s="1"/>
  <c r="S2778" i="64" s="1"/>
  <c r="E2771" i="64"/>
  <c r="R2777" i="64" l="1"/>
  <c r="C2772" i="64"/>
  <c r="G2772" i="64" s="1"/>
  <c r="J2772" i="64"/>
  <c r="K2772" i="64" l="1"/>
  <c r="AC2772" i="64"/>
  <c r="D2772" i="64" l="1"/>
  <c r="H2772" i="64" s="1"/>
  <c r="AE2772" i="64"/>
  <c r="L2772" i="64"/>
  <c r="AJ2772" i="64"/>
  <c r="AQ2772" i="64" l="1"/>
  <c r="AS2772" i="64"/>
  <c r="F2772" i="64"/>
  <c r="U2773" i="64" s="1"/>
  <c r="U2774" i="64" s="1"/>
  <c r="U2775" i="64" s="1"/>
  <c r="U2776" i="64" s="1"/>
  <c r="U2777" i="64" s="1"/>
  <c r="AI2772" i="64"/>
  <c r="AL2772" i="64" s="1"/>
  <c r="AM2772" i="64" s="1"/>
  <c r="I2772" i="64"/>
  <c r="AH2772" i="64"/>
  <c r="V2777" i="64" l="1"/>
  <c r="V2778" i="64" s="1"/>
  <c r="N2779" i="64" s="1"/>
  <c r="AW2772" i="64"/>
  <c r="Y2773" i="64"/>
  <c r="O2779" i="64"/>
  <c r="E2772" i="64"/>
  <c r="M2773" i="64" l="1"/>
  <c r="D2773" i="64" s="1"/>
  <c r="C2773" i="64"/>
  <c r="G2773" i="64" s="1"/>
  <c r="J2773" i="64" l="1"/>
  <c r="AB2773" i="64"/>
  <c r="AC2773" i="64"/>
  <c r="AS2773" i="64"/>
  <c r="K2773" i="64"/>
  <c r="AQ2773" i="64" l="1"/>
  <c r="AQ2774" i="64" s="1"/>
  <c r="AQ2775" i="64" s="1"/>
  <c r="AR2773" i="64"/>
  <c r="Y2774" i="64"/>
  <c r="L2773" i="64"/>
  <c r="H2773" i="64"/>
  <c r="AJ2773" i="64"/>
  <c r="AE2773" i="64"/>
  <c r="AF2773" i="64" s="1"/>
  <c r="AG2775" i="64" s="1"/>
  <c r="F2773" i="64"/>
  <c r="AH2773" i="64" l="1"/>
  <c r="I2773" i="64"/>
  <c r="AI2773" i="64"/>
  <c r="AW2773" i="64"/>
  <c r="Q2775" i="64"/>
  <c r="AQ2776" i="64" s="1"/>
  <c r="P2775" i="64"/>
  <c r="AK2773" i="64" l="1"/>
  <c r="AA2774" i="64" s="1"/>
  <c r="AA2775" i="64" s="1"/>
  <c r="E2773" i="64"/>
  <c r="C2774" i="64" s="1"/>
  <c r="G2774" i="64" s="1"/>
  <c r="M2774" i="64" l="1"/>
  <c r="D2774" i="64" s="1"/>
  <c r="AC2774" i="64"/>
  <c r="AA2776" i="64"/>
  <c r="J2774" i="64" l="1"/>
  <c r="AB2774" i="64"/>
  <c r="K2774" i="64"/>
  <c r="AR2774" i="64" s="1"/>
  <c r="AR2775" i="64" s="1"/>
  <c r="AR2776" i="64" s="1"/>
  <c r="AE2774" i="64"/>
  <c r="AS2774" i="64"/>
  <c r="AA2777" i="64"/>
  <c r="F2774" i="64" l="1"/>
  <c r="Y2775" i="64"/>
  <c r="M2775" i="64" s="1"/>
  <c r="AA2778" i="64"/>
  <c r="T2774" i="64"/>
  <c r="AV2775" i="64" s="1"/>
  <c r="AV2776" i="64" s="1"/>
  <c r="AV2777" i="64" s="1"/>
  <c r="AV2778" i="64" s="1"/>
  <c r="AV2779" i="64" s="1"/>
  <c r="H2774" i="64"/>
  <c r="L2774" i="64"/>
  <c r="AJ2774" i="64"/>
  <c r="AW2774" i="64" l="1"/>
  <c r="I2774" i="64"/>
  <c r="AH2774" i="64"/>
  <c r="AI2774" i="64"/>
  <c r="AB2775" i="64"/>
  <c r="E2774" i="64" l="1"/>
  <c r="C2775" i="64" l="1"/>
  <c r="G2775" i="64" s="1"/>
  <c r="J2775" i="64"/>
  <c r="D2775" i="64"/>
  <c r="K2775" i="64" l="1"/>
  <c r="X2776" i="64" s="1"/>
  <c r="X2777" i="64" s="1"/>
  <c r="X2778" i="64" s="1"/>
  <c r="X2779" i="64" s="1"/>
  <c r="X2780" i="64" s="1"/>
  <c r="AC2775" i="64"/>
  <c r="AS2775" i="64"/>
  <c r="F2775" i="64" l="1"/>
  <c r="Y2776" i="64"/>
  <c r="M2776" i="64" s="1"/>
  <c r="AW2775" i="64"/>
  <c r="AE2775" i="64"/>
  <c r="AJ2775" i="64"/>
  <c r="L2775" i="64"/>
  <c r="H2775" i="64"/>
  <c r="AH2775" i="64" l="1"/>
  <c r="I2775" i="64"/>
  <c r="AI2775" i="64"/>
  <c r="E2775" i="64" l="1"/>
  <c r="C2776" i="64" l="1"/>
  <c r="G2776" i="64" s="1"/>
  <c r="W2776" i="64" s="1"/>
  <c r="W2777" i="64" s="1"/>
  <c r="W2778" i="64" s="1"/>
  <c r="W2779" i="64" s="1"/>
  <c r="J2776" i="64"/>
  <c r="D2776" i="64"/>
  <c r="K2776" i="64" l="1"/>
  <c r="F2776" i="64" s="1"/>
  <c r="AN2782" i="64"/>
  <c r="T2782" i="64" s="1"/>
  <c r="T2783" i="64" s="1"/>
  <c r="AS2776" i="64"/>
  <c r="AC2776" i="64"/>
  <c r="AB2776" i="64" l="1"/>
  <c r="AE2776" i="64"/>
  <c r="Y2777" i="64"/>
  <c r="AW2776" i="64"/>
  <c r="AJ2776" i="64"/>
  <c r="H2776" i="64"/>
  <c r="AR2777" i="64" s="1"/>
  <c r="L2776" i="64"/>
  <c r="M2777" i="64" l="1"/>
  <c r="AO2777" i="64"/>
  <c r="I2776" i="64"/>
  <c r="AH2776" i="64"/>
  <c r="AP2777" i="64"/>
  <c r="AI2776" i="64"/>
  <c r="AU2780" i="64"/>
  <c r="AT2780" i="64"/>
  <c r="Z2780" i="64"/>
  <c r="R2778" i="64" l="1"/>
  <c r="R2779" i="64" s="1"/>
  <c r="R2780" i="64" s="1"/>
  <c r="R2781" i="64" s="1"/>
  <c r="R2782" i="64" s="1"/>
  <c r="AB2777" i="64"/>
  <c r="E2776" i="64"/>
  <c r="S2782" i="64" l="1"/>
  <c r="S2783" i="64" s="1"/>
  <c r="C2777" i="64"/>
  <c r="G2777" i="64" s="1"/>
  <c r="J2777" i="64"/>
  <c r="K2777" i="64" l="1"/>
  <c r="D2777" i="64" s="1"/>
  <c r="AQ2777" i="64" s="1"/>
  <c r="AC2777" i="64"/>
  <c r="AS2777" i="64" l="1"/>
  <c r="F2777" i="64"/>
  <c r="U2778" i="64" s="1"/>
  <c r="U2779" i="64" s="1"/>
  <c r="U2780" i="64" s="1"/>
  <c r="U2781" i="64" s="1"/>
  <c r="U2782" i="64" s="1"/>
  <c r="Y2778" i="64"/>
  <c r="M2778" i="64" s="1"/>
  <c r="AW2777" i="64"/>
  <c r="AE2777" i="64"/>
  <c r="H2777" i="64"/>
  <c r="L2777" i="64"/>
  <c r="AJ2777" i="64"/>
  <c r="AB2778" i="64" l="1"/>
  <c r="AI2777" i="64"/>
  <c r="AL2777" i="64" s="1"/>
  <c r="AM2777" i="64" s="1"/>
  <c r="V2782" i="64"/>
  <c r="V2783" i="64" s="1"/>
  <c r="I2777" i="64"/>
  <c r="AH2777" i="64"/>
  <c r="N2784" i="64" l="1"/>
  <c r="O2784" i="64"/>
  <c r="E2777" i="64"/>
  <c r="C2778" i="64" l="1"/>
  <c r="G2778" i="64" s="1"/>
  <c r="J2778" i="64"/>
  <c r="D2778" i="64"/>
  <c r="K2778" i="64" l="1"/>
  <c r="AS2778" i="64"/>
  <c r="AC2778" i="64"/>
  <c r="AR2778" i="64" l="1"/>
  <c r="AQ2778" i="64"/>
  <c r="AQ2779" i="64" s="1"/>
  <c r="AQ2780" i="64" s="1"/>
  <c r="F2778" i="64"/>
  <c r="AE2778" i="64"/>
  <c r="AF2778" i="64" s="1"/>
  <c r="AG2780" i="64" s="1"/>
  <c r="Y2779" i="64"/>
  <c r="L2778" i="64"/>
  <c r="AJ2778" i="64"/>
  <c r="H2778" i="64"/>
  <c r="AW2778" i="64" l="1"/>
  <c r="I2778" i="64"/>
  <c r="AH2778" i="64"/>
  <c r="AI2778" i="64"/>
  <c r="P2780" i="64"/>
  <c r="Q2780" i="64"/>
  <c r="AQ2781" i="64" s="1"/>
  <c r="AK2778" i="64" l="1"/>
  <c r="AA2779" i="64" s="1"/>
  <c r="AA2780" i="64" s="1"/>
  <c r="E2778" i="64"/>
  <c r="C2779" i="64" s="1"/>
  <c r="G2779" i="64" s="1"/>
  <c r="M2779" i="64" l="1"/>
  <c r="AB2779" i="64" s="1"/>
  <c r="AC2779" i="64"/>
  <c r="AA2781" i="64"/>
  <c r="D2779" i="64" l="1"/>
  <c r="J2779" i="64"/>
  <c r="K2779" i="64" s="1"/>
  <c r="AR2779" i="64" s="1"/>
  <c r="AR2780" i="64" s="1"/>
  <c r="AR2781" i="64" s="1"/>
  <c r="AA2782" i="64"/>
  <c r="AE2779" i="64"/>
  <c r="AS2779" i="64"/>
  <c r="T2779" i="64" l="1"/>
  <c r="AV2780" i="64" s="1"/>
  <c r="AV2781" i="64" s="1"/>
  <c r="AV2782" i="64" s="1"/>
  <c r="AV2783" i="64" s="1"/>
  <c r="AV2784" i="64" s="1"/>
  <c r="AJ2779" i="64"/>
  <c r="L2779" i="64"/>
  <c r="H2779" i="64"/>
  <c r="AA2783" i="64"/>
  <c r="F2779" i="64"/>
  <c r="Y2780" i="64"/>
  <c r="M2780" i="64" s="1"/>
  <c r="I2779" i="64" l="1"/>
  <c r="AB2780" i="64"/>
  <c r="AH2779" i="64"/>
  <c r="AW2779" i="64"/>
  <c r="AI2779" i="64"/>
  <c r="E2779" i="64" l="1"/>
  <c r="C2780" i="64" l="1"/>
  <c r="G2780" i="64" s="1"/>
  <c r="D2780" i="64"/>
  <c r="J2780" i="64"/>
  <c r="K2780" i="64" l="1"/>
  <c r="X2781" i="64" s="1"/>
  <c r="X2782" i="64" s="1"/>
  <c r="X2783" i="64" s="1"/>
  <c r="X2784" i="64" s="1"/>
  <c r="X2785" i="64" s="1"/>
  <c r="AC2780" i="64"/>
  <c r="AS2780" i="64"/>
  <c r="F2780" i="64" l="1"/>
  <c r="Y2781" i="64"/>
  <c r="M2781" i="64" s="1"/>
  <c r="AW2780" i="64"/>
  <c r="AE2780" i="64"/>
  <c r="H2780" i="64"/>
  <c r="L2780" i="64"/>
  <c r="AJ2780" i="64"/>
  <c r="AI2780" i="64" l="1"/>
  <c r="AH2780" i="64"/>
  <c r="I2780" i="64"/>
  <c r="E2780" i="64" l="1"/>
  <c r="C2781" i="64" l="1"/>
  <c r="G2781" i="64" s="1"/>
  <c r="W2781" i="64" s="1"/>
  <c r="W2782" i="64" s="1"/>
  <c r="W2783" i="64" s="1"/>
  <c r="W2784" i="64" s="1"/>
  <c r="D2781" i="64"/>
  <c r="J2781" i="64"/>
  <c r="K2781" i="64" l="1"/>
  <c r="AN2787" i="64"/>
  <c r="T2787" i="64" s="1"/>
  <c r="T2788" i="64" s="1"/>
  <c r="AS2781" i="64"/>
  <c r="AC2781" i="64"/>
  <c r="AE2781" i="64" l="1"/>
  <c r="Y2782" i="64"/>
  <c r="AW2781" i="64"/>
  <c r="AJ2781" i="64"/>
  <c r="H2781" i="64"/>
  <c r="AR2782" i="64" s="1"/>
  <c r="L2781" i="64"/>
  <c r="AB2781" i="64"/>
  <c r="F2781" i="64"/>
  <c r="M2782" i="64" l="1"/>
  <c r="AO2782" i="64"/>
  <c r="AI2781" i="64"/>
  <c r="AU2785" i="64"/>
  <c r="AT2785" i="64"/>
  <c r="Z2785" i="64"/>
  <c r="I2781" i="64"/>
  <c r="AP2782" i="64"/>
  <c r="AH2781" i="64"/>
  <c r="R2783" i="64" l="1"/>
  <c r="R2784" i="64" s="1"/>
  <c r="R2785" i="64" s="1"/>
  <c r="R2786" i="64" s="1"/>
  <c r="R2787" i="64" s="1"/>
  <c r="AB2782" i="64"/>
  <c r="E2781" i="64"/>
  <c r="S2787" i="64" l="1"/>
  <c r="S2788" i="64" s="1"/>
  <c r="C2782" i="64"/>
  <c r="G2782" i="64" s="1"/>
  <c r="J2782" i="64"/>
  <c r="K2782" i="64" l="1"/>
  <c r="D2782" i="64" s="1"/>
  <c r="AQ2782" i="64" s="1"/>
  <c r="AC2782" i="64"/>
  <c r="AS2782" i="64" l="1"/>
  <c r="AW2782" i="64" s="1"/>
  <c r="Y2783" i="64"/>
  <c r="AE2782" i="64"/>
  <c r="AJ2782" i="64"/>
  <c r="H2782" i="64"/>
  <c r="L2782" i="64"/>
  <c r="F2782" i="64"/>
  <c r="U2783" i="64" s="1"/>
  <c r="U2784" i="64" s="1"/>
  <c r="U2785" i="64" s="1"/>
  <c r="U2786" i="64" s="1"/>
  <c r="U2787" i="64" s="1"/>
  <c r="M2783" i="64" l="1"/>
  <c r="I2782" i="64"/>
  <c r="AH2782" i="64"/>
  <c r="AI2782" i="64"/>
  <c r="AL2782" i="64" s="1"/>
  <c r="AM2782" i="64" s="1"/>
  <c r="V2787" i="64" l="1"/>
  <c r="V2788" i="64" s="1"/>
  <c r="E2782" i="64"/>
  <c r="C2783" i="64" s="1"/>
  <c r="G2783" i="64" s="1"/>
  <c r="AB2783" i="64"/>
  <c r="J2783" i="64" l="1"/>
  <c r="K2783" i="64" s="1"/>
  <c r="D2783" i="64"/>
  <c r="AS2783" i="64" s="1"/>
  <c r="AC2783" i="64"/>
  <c r="N2789" i="64"/>
  <c r="O2789" i="64"/>
  <c r="AQ2783" i="64" l="1"/>
  <c r="AQ2784" i="64" s="1"/>
  <c r="AQ2785" i="64" s="1"/>
  <c r="AR2783" i="64"/>
  <c r="AE2783" i="64"/>
  <c r="AF2783" i="64" s="1"/>
  <c r="AG2785" i="64" s="1"/>
  <c r="Y2784" i="64"/>
  <c r="L2783" i="64"/>
  <c r="H2783" i="64"/>
  <c r="AJ2783" i="64"/>
  <c r="F2783" i="64"/>
  <c r="AW2783" i="64" l="1"/>
  <c r="I2783" i="64"/>
  <c r="AI2783" i="64"/>
  <c r="AH2783" i="64"/>
  <c r="Q2785" i="64"/>
  <c r="AQ2786" i="64" s="1"/>
  <c r="P2785" i="64"/>
  <c r="AK2783" i="64" l="1"/>
  <c r="AA2784" i="64" s="1"/>
  <c r="AA2785" i="64" s="1"/>
  <c r="E2783" i="64"/>
  <c r="C2784" i="64" s="1"/>
  <c r="G2784" i="64" s="1"/>
  <c r="M2784" i="64" l="1"/>
  <c r="D2784" i="64" s="1"/>
  <c r="AA2786" i="64"/>
  <c r="AC2784" i="64"/>
  <c r="J2784" i="64"/>
  <c r="AB2784" i="64" l="1"/>
  <c r="AS2784" i="64"/>
  <c r="AA2787" i="64"/>
  <c r="AE2784" i="64"/>
  <c r="K2784" i="64"/>
  <c r="AR2784" i="64" s="1"/>
  <c r="AR2785" i="64" s="1"/>
  <c r="AR2786" i="64" s="1"/>
  <c r="AA2788" i="64" l="1"/>
  <c r="T2784" i="64"/>
  <c r="AV2785" i="64" s="1"/>
  <c r="AV2786" i="64" s="1"/>
  <c r="AV2787" i="64" s="1"/>
  <c r="AV2788" i="64" s="1"/>
  <c r="AV2789" i="64" s="1"/>
  <c r="H2784" i="64"/>
  <c r="L2784" i="64"/>
  <c r="AJ2784" i="64"/>
  <c r="Y2785" i="64"/>
  <c r="M2785" i="64" s="1"/>
  <c r="F2784" i="64"/>
  <c r="AI2784" i="64" l="1"/>
  <c r="AB2785" i="64"/>
  <c r="AW2784" i="64"/>
  <c r="I2784" i="64"/>
  <c r="AH2784" i="64"/>
  <c r="E2784" i="64" l="1"/>
  <c r="C2785" i="64" l="1"/>
  <c r="G2785" i="64" s="1"/>
  <c r="D2785" i="64"/>
  <c r="J2785" i="64"/>
  <c r="K2785" i="64" l="1"/>
  <c r="X2786" i="64" s="1"/>
  <c r="X2787" i="64" s="1"/>
  <c r="X2788" i="64" s="1"/>
  <c r="X2789" i="64" s="1"/>
  <c r="X2790" i="64" s="1"/>
  <c r="AC2785" i="64"/>
  <c r="AS2785" i="64"/>
  <c r="AE2785" i="64" l="1"/>
  <c r="Y2786" i="64"/>
  <c r="M2786" i="64" s="1"/>
  <c r="AW2785" i="64"/>
  <c r="AJ2785" i="64"/>
  <c r="H2785" i="64"/>
  <c r="L2785" i="64"/>
  <c r="F2785" i="64"/>
  <c r="AH2785" i="64" l="1"/>
  <c r="I2785" i="64"/>
  <c r="AI2785" i="64"/>
  <c r="E2785" i="64" l="1"/>
  <c r="C2786" i="64" l="1"/>
  <c r="G2786" i="64" s="1"/>
  <c r="W2786" i="64" s="1"/>
  <c r="W2787" i="64" s="1"/>
  <c r="W2788" i="64" s="1"/>
  <c r="W2789" i="64" s="1"/>
  <c r="J2786" i="64"/>
  <c r="D2786" i="64"/>
  <c r="K2786" i="64" l="1"/>
  <c r="AN2792" i="64"/>
  <c r="T2792" i="64" s="1"/>
  <c r="T2793" i="64" s="1"/>
  <c r="AC2786" i="64"/>
  <c r="AS2786" i="64"/>
  <c r="Y2787" i="64" l="1"/>
  <c r="AW2786" i="64"/>
  <c r="AE2786" i="64"/>
  <c r="AB2786" i="64"/>
  <c r="AJ2786" i="64"/>
  <c r="H2786" i="64"/>
  <c r="AR2787" i="64" s="1"/>
  <c r="L2786" i="64"/>
  <c r="F2786" i="64"/>
  <c r="M2787" i="64" l="1"/>
  <c r="AO2787" i="64"/>
  <c r="I2786" i="64"/>
  <c r="Z2790" i="64"/>
  <c r="AU2790" i="64"/>
  <c r="AT2790" i="64"/>
  <c r="AP2787" i="64"/>
  <c r="AH2786" i="64"/>
  <c r="AI2786" i="64"/>
  <c r="R2788" i="64" l="1"/>
  <c r="R2789" i="64" s="1"/>
  <c r="R2790" i="64" s="1"/>
  <c r="R2791" i="64" s="1"/>
  <c r="S2792" i="64" s="1"/>
  <c r="S2793" i="64" s="1"/>
  <c r="AB2787" i="64"/>
  <c r="E2786" i="64"/>
  <c r="C2787" i="64" s="1"/>
  <c r="G2787" i="64" s="1"/>
  <c r="R2792" i="64" l="1"/>
  <c r="J2787" i="64"/>
  <c r="K2787" i="64" s="1"/>
  <c r="D2787" i="64" s="1"/>
  <c r="AQ2787" i="64" s="1"/>
  <c r="AC2787" i="64"/>
  <c r="AS2787" i="64" l="1"/>
  <c r="AE2787" i="64"/>
  <c r="F2787" i="64"/>
  <c r="U2788" i="64" s="1"/>
  <c r="U2789" i="64" s="1"/>
  <c r="U2790" i="64" s="1"/>
  <c r="U2791" i="64" s="1"/>
  <c r="U2792" i="64" s="1"/>
  <c r="Y2788" i="64"/>
  <c r="M2788" i="64" s="1"/>
  <c r="AW2787" i="64"/>
  <c r="L2787" i="64"/>
  <c r="H2787" i="64"/>
  <c r="AJ2787" i="64"/>
  <c r="I2787" i="64" l="1"/>
  <c r="AI2787" i="64"/>
  <c r="AL2787" i="64" s="1"/>
  <c r="AM2787" i="64" s="1"/>
  <c r="AH2787" i="64"/>
  <c r="V2792" i="64" l="1"/>
  <c r="V2793" i="64" s="1"/>
  <c r="E2787" i="64"/>
  <c r="AB2788" i="64"/>
  <c r="C2788" i="64" l="1"/>
  <c r="G2788" i="64" s="1"/>
  <c r="D2788" i="64"/>
  <c r="J2788" i="64"/>
  <c r="N2794" i="64"/>
  <c r="O2794" i="64"/>
  <c r="K2788" i="64" l="1"/>
  <c r="AC2788" i="64"/>
  <c r="AS2788" i="64"/>
  <c r="AQ2788" i="64" l="1"/>
  <c r="AQ2789" i="64" s="1"/>
  <c r="AQ2790" i="64" s="1"/>
  <c r="AR2788" i="64"/>
  <c r="Y2789" i="64"/>
  <c r="L2788" i="64"/>
  <c r="AJ2788" i="64"/>
  <c r="H2788" i="64"/>
  <c r="AE2788" i="64"/>
  <c r="AF2788" i="64" s="1"/>
  <c r="AG2790" i="64" s="1"/>
  <c r="F2788" i="64"/>
  <c r="AW2788" i="64" l="1"/>
  <c r="AH2788" i="64"/>
  <c r="AI2788" i="64"/>
  <c r="I2788" i="64"/>
  <c r="Q2790" i="64"/>
  <c r="AQ2791" i="64" s="1"/>
  <c r="P2790" i="64"/>
  <c r="AK2788" i="64" l="1"/>
  <c r="AA2789" i="64" s="1"/>
  <c r="AA2790" i="64" s="1"/>
  <c r="M2789" i="64"/>
  <c r="E2788" i="64"/>
  <c r="C2789" i="64" s="1"/>
  <c r="G2789" i="64" s="1"/>
  <c r="AC2789" i="64" l="1"/>
  <c r="AB2789" i="64"/>
  <c r="D2789" i="64"/>
  <c r="J2789" i="64"/>
  <c r="AA2791" i="64"/>
  <c r="AE2789" i="64" l="1"/>
  <c r="K2789" i="64"/>
  <c r="AR2789" i="64" s="1"/>
  <c r="AR2790" i="64" s="1"/>
  <c r="AR2791" i="64" s="1"/>
  <c r="AS2789" i="64"/>
  <c r="AA2792" i="64"/>
  <c r="AA2793" i="64" l="1"/>
  <c r="Y2790" i="64"/>
  <c r="M2790" i="64" s="1"/>
  <c r="T2789" i="64"/>
  <c r="AV2790" i="64" s="1"/>
  <c r="AV2791" i="64" s="1"/>
  <c r="AV2792" i="64" s="1"/>
  <c r="AV2793" i="64" s="1"/>
  <c r="AV2794" i="64" s="1"/>
  <c r="L2789" i="64"/>
  <c r="H2789" i="64"/>
  <c r="AJ2789" i="64"/>
  <c r="F2789" i="64"/>
  <c r="AH2789" i="64" l="1"/>
  <c r="I2789" i="64"/>
  <c r="AW2789" i="64"/>
  <c r="AB2790" i="64"/>
  <c r="AI2789" i="64"/>
  <c r="E2789" i="64" l="1"/>
  <c r="C2790" i="64" l="1"/>
  <c r="G2790" i="64" s="1"/>
  <c r="D2790" i="64"/>
  <c r="J2790" i="64"/>
  <c r="K2790" i="64" l="1"/>
  <c r="AC2790" i="64"/>
  <c r="AS2790" i="64"/>
  <c r="F2790" i="64" l="1"/>
  <c r="X2791" i="64"/>
  <c r="X2792" i="64" s="1"/>
  <c r="X2793" i="64" s="1"/>
  <c r="X2794" i="64" s="1"/>
  <c r="X2795" i="64" s="1"/>
  <c r="AE2790" i="64"/>
  <c r="Y2791" i="64"/>
  <c r="M2791" i="64" s="1"/>
  <c r="AW2790" i="64"/>
  <c r="AJ2790" i="64"/>
  <c r="H2790" i="64"/>
  <c r="L2790" i="64"/>
  <c r="AH2790" i="64" l="1"/>
  <c r="I2790" i="64"/>
  <c r="AI2790" i="64"/>
  <c r="E2790" i="64" l="1"/>
  <c r="C2791" i="64" l="1"/>
  <c r="G2791" i="64" s="1"/>
  <c r="W2791" i="64" s="1"/>
  <c r="W2792" i="64" s="1"/>
  <c r="W2793" i="64" s="1"/>
  <c r="W2794" i="64" s="1"/>
  <c r="J2791" i="64"/>
  <c r="D2791" i="64"/>
  <c r="K2791" i="64" l="1"/>
  <c r="AN2797" i="64"/>
  <c r="T2797" i="64" s="1"/>
  <c r="T2798" i="64" s="1"/>
  <c r="AC2791" i="64"/>
  <c r="AS2791" i="64"/>
  <c r="AE2791" i="64" l="1"/>
  <c r="Y2792" i="64"/>
  <c r="AW2791" i="64"/>
  <c r="AB2791" i="64"/>
  <c r="H2791" i="64"/>
  <c r="AR2792" i="64" s="1"/>
  <c r="L2791" i="64"/>
  <c r="AJ2791" i="64"/>
  <c r="F2791" i="64"/>
  <c r="M2792" i="64" l="1"/>
  <c r="AO2792" i="64"/>
  <c r="I2791" i="64"/>
  <c r="AP2792" i="64"/>
  <c r="AH2791" i="64"/>
  <c r="Z2795" i="64"/>
  <c r="AU2795" i="64"/>
  <c r="AT2795" i="64"/>
  <c r="AI2791" i="64"/>
  <c r="AB2792" i="64" l="1"/>
  <c r="R2793" i="64"/>
  <c r="R2794" i="64" s="1"/>
  <c r="R2795" i="64" s="1"/>
  <c r="R2796" i="64" s="1"/>
  <c r="S2797" i="64" s="1"/>
  <c r="S2798" i="64" s="1"/>
  <c r="E2791" i="64"/>
  <c r="R2797" i="64" l="1"/>
  <c r="C2792" i="64"/>
  <c r="G2792" i="64" s="1"/>
  <c r="J2792" i="64"/>
  <c r="K2792" i="64" l="1"/>
  <c r="AC2792" i="64"/>
  <c r="D2792" i="64" l="1"/>
  <c r="H2792" i="64" s="1"/>
  <c r="AE2792" i="64"/>
  <c r="AJ2792" i="64"/>
  <c r="L2792" i="64"/>
  <c r="AQ2792" i="64" l="1"/>
  <c r="AS2792" i="64"/>
  <c r="F2792" i="64"/>
  <c r="U2793" i="64" s="1"/>
  <c r="U2794" i="64" s="1"/>
  <c r="U2795" i="64" s="1"/>
  <c r="U2796" i="64" s="1"/>
  <c r="U2797" i="64" s="1"/>
  <c r="I2792" i="64"/>
  <c r="AH2792" i="64"/>
  <c r="AI2792" i="64"/>
  <c r="AL2792" i="64" s="1"/>
  <c r="AM2792" i="64" s="1"/>
  <c r="V2797" i="64" l="1"/>
  <c r="V2798" i="64" s="1"/>
  <c r="Y2793" i="64"/>
  <c r="AW2792" i="64"/>
  <c r="E2792" i="64"/>
  <c r="N2799" i="64"/>
  <c r="O2799" i="64"/>
  <c r="M2793" i="64" l="1"/>
  <c r="J2793" i="64" s="1"/>
  <c r="C2793" i="64"/>
  <c r="G2793" i="64" s="1"/>
  <c r="D2793" i="64" l="1"/>
  <c r="AS2793" i="64" s="1"/>
  <c r="AB2793" i="64"/>
  <c r="K2793" i="64"/>
  <c r="AC2793" i="64"/>
  <c r="AQ2793" i="64" l="1"/>
  <c r="AQ2794" i="64" s="1"/>
  <c r="AQ2795" i="64" s="1"/>
  <c r="F2793" i="64"/>
  <c r="AR2793" i="64"/>
  <c r="AE2793" i="64"/>
  <c r="AF2793" i="64" s="1"/>
  <c r="AG2795" i="64" s="1"/>
  <c r="Y2794" i="64"/>
  <c r="AJ2793" i="64"/>
  <c r="L2793" i="64"/>
  <c r="H2793" i="64"/>
  <c r="AI2793" i="64" l="1"/>
  <c r="AH2793" i="64"/>
  <c r="AW2793" i="64"/>
  <c r="I2793" i="64"/>
  <c r="Q2795" i="64"/>
  <c r="AQ2796" i="64" s="1"/>
  <c r="P2795" i="64"/>
  <c r="AK2793" i="64" l="1"/>
  <c r="AA2794" i="64" s="1"/>
  <c r="AA2795" i="64" s="1"/>
  <c r="M2794" i="64"/>
  <c r="E2793" i="64"/>
  <c r="C2794" i="64" s="1"/>
  <c r="G2794" i="64" s="1"/>
  <c r="AB2794" i="64" l="1"/>
  <c r="J2794" i="64"/>
  <c r="AA2796" i="64"/>
  <c r="D2794" i="64"/>
  <c r="AS2794" i="64" s="1"/>
  <c r="AC2794" i="64"/>
  <c r="Y2795" i="64" l="1"/>
  <c r="M2795" i="64" s="1"/>
  <c r="AE2794" i="64"/>
  <c r="AA2797" i="64"/>
  <c r="K2794" i="64"/>
  <c r="AR2794" i="64" s="1"/>
  <c r="AR2795" i="64" s="1"/>
  <c r="AR2796" i="64" s="1"/>
  <c r="F2794" i="64" l="1"/>
  <c r="AA2798" i="64"/>
  <c r="T2794" i="64"/>
  <c r="AV2795" i="64" s="1"/>
  <c r="AV2796" i="64" s="1"/>
  <c r="AV2797" i="64" s="1"/>
  <c r="AV2798" i="64" s="1"/>
  <c r="AV2799" i="64" s="1"/>
  <c r="AJ2794" i="64"/>
  <c r="L2794" i="64"/>
  <c r="H2794" i="64"/>
  <c r="AB2795" i="64"/>
  <c r="AW2794" i="64" l="1"/>
  <c r="AH2794" i="64"/>
  <c r="AI2794" i="64"/>
  <c r="I2794" i="64"/>
  <c r="E2794" i="64" l="1"/>
  <c r="C2795" i="64" l="1"/>
  <c r="G2795" i="64" s="1"/>
  <c r="D2795" i="64"/>
  <c r="J2795" i="64"/>
  <c r="AS2795" i="64" l="1"/>
  <c r="AC2795" i="64"/>
  <c r="K2795" i="64"/>
  <c r="X2796" i="64" s="1"/>
  <c r="X2797" i="64" s="1"/>
  <c r="X2798" i="64" s="1"/>
  <c r="X2799" i="64" s="1"/>
  <c r="X2800" i="64" s="1"/>
  <c r="L2795" i="64" l="1"/>
  <c r="H2795" i="64"/>
  <c r="AJ2795" i="64"/>
  <c r="Y2796" i="64"/>
  <c r="M2796" i="64" s="1"/>
  <c r="AW2795" i="64"/>
  <c r="AE2795" i="64"/>
  <c r="F2795" i="64"/>
  <c r="AH2795" i="64" l="1"/>
  <c r="AI2795" i="64"/>
  <c r="I2795" i="64"/>
  <c r="E2795" i="64" l="1"/>
  <c r="C2796" i="64" l="1"/>
  <c r="G2796" i="64" s="1"/>
  <c r="W2796" i="64" s="1"/>
  <c r="W2797" i="64" s="1"/>
  <c r="W2798" i="64" s="1"/>
  <c r="W2799" i="64" s="1"/>
  <c r="D2796" i="64"/>
  <c r="J2796" i="64"/>
  <c r="K2796" i="64" l="1"/>
  <c r="F2796" i="64" s="1"/>
  <c r="AN2802" i="64"/>
  <c r="T2802" i="64" s="1"/>
  <c r="T2803" i="64" s="1"/>
  <c r="AS2796" i="64"/>
  <c r="AC2796" i="64"/>
  <c r="AE2796" i="64" l="1"/>
  <c r="Y2797" i="64"/>
  <c r="AW2796" i="64"/>
  <c r="AB2796" i="64"/>
  <c r="L2796" i="64"/>
  <c r="AJ2796" i="64"/>
  <c r="H2796" i="64"/>
  <c r="AR2797" i="64" s="1"/>
  <c r="M2797" i="64" l="1"/>
  <c r="AO2797" i="64"/>
  <c r="AP2797" i="64"/>
  <c r="AH2796" i="64"/>
  <c r="AT2800" i="64"/>
  <c r="AU2800" i="64"/>
  <c r="Z2800" i="64"/>
  <c r="AI2796" i="64"/>
  <c r="I2796" i="64"/>
  <c r="R2798" i="64" l="1"/>
  <c r="R2799" i="64" s="1"/>
  <c r="R2800" i="64" s="1"/>
  <c r="R2801" i="64" s="1"/>
  <c r="S2802" i="64" s="1"/>
  <c r="S2803" i="64" s="1"/>
  <c r="E2796" i="64"/>
  <c r="C2797" i="64" s="1"/>
  <c r="G2797" i="64" s="1"/>
  <c r="AB2797" i="64"/>
  <c r="R2802" i="64" l="1"/>
  <c r="AC2797" i="64"/>
  <c r="J2797" i="64"/>
  <c r="K2797" i="64" l="1"/>
  <c r="D2797" i="64" s="1"/>
  <c r="AQ2797" i="64" s="1"/>
  <c r="AE2797" i="64"/>
  <c r="AS2797" i="64" l="1"/>
  <c r="AJ2797" i="64"/>
  <c r="H2797" i="64"/>
  <c r="L2797" i="64"/>
  <c r="Y2798" i="64"/>
  <c r="AW2797" i="64"/>
  <c r="F2797" i="64"/>
  <c r="U2798" i="64" s="1"/>
  <c r="U2799" i="64" s="1"/>
  <c r="U2800" i="64" s="1"/>
  <c r="U2801" i="64" s="1"/>
  <c r="U2802" i="64" s="1"/>
  <c r="M2798" i="64" l="1"/>
  <c r="I2797" i="64"/>
  <c r="AH2797" i="64"/>
  <c r="AI2797" i="64"/>
  <c r="AL2797" i="64" s="1"/>
  <c r="AM2797" i="64" s="1"/>
  <c r="AB2798" i="64" l="1"/>
  <c r="E2797" i="64"/>
  <c r="V2802" i="64"/>
  <c r="V2803" i="64" s="1"/>
  <c r="N2804" i="64" l="1"/>
  <c r="O2804" i="64"/>
  <c r="C2798" i="64"/>
  <c r="G2798" i="64" s="1"/>
  <c r="J2798" i="64"/>
  <c r="D2798" i="64"/>
  <c r="AC2798" i="64" l="1"/>
  <c r="AS2798" i="64"/>
  <c r="K2798" i="64"/>
  <c r="AQ2798" i="64" l="1"/>
  <c r="AQ2799" i="64" s="1"/>
  <c r="AQ2800" i="64" s="1"/>
  <c r="AR2798" i="64"/>
  <c r="H2798" i="64"/>
  <c r="AJ2798" i="64"/>
  <c r="L2798" i="64"/>
  <c r="Y2799" i="64"/>
  <c r="AE2798" i="64"/>
  <c r="AF2798" i="64" s="1"/>
  <c r="AG2800" i="64" s="1"/>
  <c r="F2798" i="64"/>
  <c r="AW2798" i="64" l="1"/>
  <c r="AI2798" i="64"/>
  <c r="AH2798" i="64"/>
  <c r="I2798" i="64"/>
  <c r="P2800" i="64"/>
  <c r="Q2800" i="64"/>
  <c r="AQ2801" i="64" s="1"/>
  <c r="AK2798" i="64" l="1"/>
  <c r="AA2799" i="64" s="1"/>
  <c r="AA2800" i="64" s="1"/>
  <c r="E2798" i="64"/>
  <c r="C2799" i="64" s="1"/>
  <c r="G2799" i="64" s="1"/>
  <c r="M2799" i="64" l="1"/>
  <c r="D2799" i="64" s="1"/>
  <c r="AS2799" i="64" s="1"/>
  <c r="AA2801" i="64"/>
  <c r="AC2799" i="64"/>
  <c r="J2799" i="64" l="1"/>
  <c r="AB2799" i="64"/>
  <c r="AE2799" i="64"/>
  <c r="Y2800" i="64"/>
  <c r="M2800" i="64" s="1"/>
  <c r="AA2802" i="64"/>
  <c r="K2799" i="64"/>
  <c r="AR2799" i="64" s="1"/>
  <c r="AR2800" i="64" s="1"/>
  <c r="AR2801" i="64" s="1"/>
  <c r="F2799" i="64" l="1"/>
  <c r="AB2800" i="64"/>
  <c r="AA2803" i="64"/>
  <c r="T2799" i="64"/>
  <c r="AV2800" i="64" s="1"/>
  <c r="AV2801" i="64" s="1"/>
  <c r="AV2802" i="64" s="1"/>
  <c r="AV2803" i="64" s="1"/>
  <c r="AV2804" i="64" s="1"/>
  <c r="L2799" i="64"/>
  <c r="AJ2799" i="64"/>
  <c r="H2799" i="64"/>
  <c r="AW2799" i="64" l="1"/>
  <c r="I2799" i="64"/>
  <c r="AH2799" i="64"/>
  <c r="AI2799" i="64"/>
  <c r="E2799" i="64" l="1"/>
  <c r="C2800" i="64" l="1"/>
  <c r="G2800" i="64" s="1"/>
  <c r="J2800" i="64"/>
  <c r="D2800" i="64"/>
  <c r="K2800" i="64" l="1"/>
  <c r="X2801" i="64" s="1"/>
  <c r="X2802" i="64" s="1"/>
  <c r="X2803" i="64" s="1"/>
  <c r="X2804" i="64" s="1"/>
  <c r="X2805" i="64" s="1"/>
  <c r="AS2800" i="64"/>
  <c r="AC2800" i="64"/>
  <c r="F2800" i="64" l="1"/>
  <c r="Y2801" i="64"/>
  <c r="M2801" i="64" s="1"/>
  <c r="AW2800" i="64"/>
  <c r="AE2800" i="64"/>
  <c r="H2800" i="64"/>
  <c r="AJ2800" i="64"/>
  <c r="L2800" i="64"/>
  <c r="I2800" i="64" l="1"/>
  <c r="AI2800" i="64"/>
  <c r="AH2800" i="64"/>
  <c r="E2800" i="64" l="1"/>
  <c r="C2801" i="64" l="1"/>
  <c r="G2801" i="64" s="1"/>
  <c r="W2801" i="64" s="1"/>
  <c r="W2802" i="64" s="1"/>
  <c r="W2803" i="64" s="1"/>
  <c r="W2804" i="64" s="1"/>
  <c r="D2801" i="64"/>
  <c r="J2801" i="64"/>
  <c r="K2801" i="64" l="1"/>
  <c r="F2801" i="64" s="1"/>
  <c r="AN2807" i="64"/>
  <c r="T2807" i="64" s="1"/>
  <c r="T2808" i="64" s="1"/>
  <c r="AS2801" i="64"/>
  <c r="AC2801" i="64"/>
  <c r="AB2801" i="64" l="1"/>
  <c r="AE2801" i="64"/>
  <c r="Y2802" i="64"/>
  <c r="AW2801" i="64"/>
  <c r="L2801" i="64"/>
  <c r="H2801" i="64"/>
  <c r="AR2802" i="64" s="1"/>
  <c r="AJ2801" i="64"/>
  <c r="M2802" i="64" l="1"/>
  <c r="AO2802" i="64"/>
  <c r="AI2801" i="64"/>
  <c r="AP2802" i="64"/>
  <c r="AH2801" i="64"/>
  <c r="AU2805" i="64"/>
  <c r="AT2805" i="64"/>
  <c r="Z2805" i="64"/>
  <c r="I2801" i="64"/>
  <c r="AB2802" i="64" l="1"/>
  <c r="R2803" i="64"/>
  <c r="R2804" i="64" s="1"/>
  <c r="R2805" i="64" s="1"/>
  <c r="R2806" i="64" s="1"/>
  <c r="S2807" i="64" s="1"/>
  <c r="S2808" i="64" s="1"/>
  <c r="E2801" i="64"/>
  <c r="R2807" i="64" l="1"/>
  <c r="C2802" i="64"/>
  <c r="G2802" i="64" s="1"/>
  <c r="J2802" i="64"/>
  <c r="K2802" i="64" l="1"/>
  <c r="AC2802" i="64"/>
  <c r="D2802" i="64" l="1"/>
  <c r="H2802" i="64" s="1"/>
  <c r="AE2802" i="64"/>
  <c r="AJ2802" i="64"/>
  <c r="L2802" i="64"/>
  <c r="AQ2802" i="64" l="1"/>
  <c r="AS2802" i="64"/>
  <c r="F2802" i="64"/>
  <c r="U2803" i="64" s="1"/>
  <c r="U2804" i="64" s="1"/>
  <c r="U2805" i="64" s="1"/>
  <c r="U2806" i="64" s="1"/>
  <c r="U2807" i="64" s="1"/>
  <c r="I2802" i="64"/>
  <c r="AI2802" i="64"/>
  <c r="AL2802" i="64" s="1"/>
  <c r="AM2802" i="64" s="1"/>
  <c r="AH2802" i="64"/>
  <c r="V2807" i="64" l="1"/>
  <c r="V2808" i="64" s="1"/>
  <c r="Y2803" i="64"/>
  <c r="AW2802" i="64"/>
  <c r="E2802" i="64"/>
  <c r="N2809" i="64"/>
  <c r="O2809" i="64"/>
  <c r="M2803" i="64" l="1"/>
  <c r="J2803" i="64" s="1"/>
  <c r="C2803" i="64"/>
  <c r="G2803" i="64" s="1"/>
  <c r="D2803" i="64" l="1"/>
  <c r="AB2803" i="64"/>
  <c r="K2803" i="64"/>
  <c r="AC2803" i="64"/>
  <c r="AS2803" i="64"/>
  <c r="AQ2803" i="64" l="1"/>
  <c r="AQ2804" i="64" s="1"/>
  <c r="AQ2805" i="64" s="1"/>
  <c r="F2803" i="64"/>
  <c r="AR2803" i="64"/>
  <c r="AE2803" i="64"/>
  <c r="AF2803" i="64" s="1"/>
  <c r="AG2805" i="64" s="1"/>
  <c r="Y2804" i="64"/>
  <c r="L2803" i="64"/>
  <c r="H2803" i="64"/>
  <c r="AJ2803" i="64"/>
  <c r="AW2803" i="64" l="1"/>
  <c r="I2803" i="64"/>
  <c r="AI2803" i="64"/>
  <c r="AH2803" i="64"/>
  <c r="P2805" i="64"/>
  <c r="Q2805" i="64"/>
  <c r="AQ2806" i="64" s="1"/>
  <c r="AK2803" i="64" l="1"/>
  <c r="AA2804" i="64" s="1"/>
  <c r="AA2805" i="64" s="1"/>
  <c r="M2804" i="64"/>
  <c r="E2803" i="64"/>
  <c r="C2804" i="64" s="1"/>
  <c r="G2804" i="64" s="1"/>
  <c r="AB2804" i="64" l="1"/>
  <c r="J2804" i="64"/>
  <c r="AC2804" i="64"/>
  <c r="D2804" i="64"/>
  <c r="AS2804" i="64" s="1"/>
  <c r="AA2806" i="64"/>
  <c r="Y2805" i="64" l="1"/>
  <c r="M2805" i="64" s="1"/>
  <c r="AA2807" i="64"/>
  <c r="AE2804" i="64"/>
  <c r="K2804" i="64"/>
  <c r="AR2804" i="64" s="1"/>
  <c r="AR2805" i="64" s="1"/>
  <c r="AR2806" i="64" s="1"/>
  <c r="F2804" i="64" l="1"/>
  <c r="T2804" i="64"/>
  <c r="AV2805" i="64" s="1"/>
  <c r="AV2806" i="64" s="1"/>
  <c r="AV2807" i="64" s="1"/>
  <c r="AV2808" i="64" s="1"/>
  <c r="AV2809" i="64" s="1"/>
  <c r="H2804" i="64"/>
  <c r="L2804" i="64"/>
  <c r="AJ2804" i="64"/>
  <c r="AA2808" i="64"/>
  <c r="AB2805" i="64"/>
  <c r="AI2804" i="64" l="1"/>
  <c r="AW2804" i="64"/>
  <c r="I2804" i="64"/>
  <c r="AH2804" i="64"/>
  <c r="E2804" i="64" l="1"/>
  <c r="C2805" i="64" l="1"/>
  <c r="G2805" i="64" s="1"/>
  <c r="D2805" i="64"/>
  <c r="J2805" i="64"/>
  <c r="K2805" i="64" l="1"/>
  <c r="AS2805" i="64"/>
  <c r="AC2805" i="64"/>
  <c r="F2805" i="64" l="1"/>
  <c r="X2806" i="64"/>
  <c r="X2807" i="64" s="1"/>
  <c r="X2808" i="64" s="1"/>
  <c r="X2809" i="64" s="1"/>
  <c r="X2810" i="64" s="1"/>
  <c r="Y2806" i="64"/>
  <c r="M2806" i="64" s="1"/>
  <c r="AW2805" i="64"/>
  <c r="AE2805" i="64"/>
  <c r="AJ2805" i="64"/>
  <c r="H2805" i="64"/>
  <c r="L2805" i="64"/>
  <c r="I2805" i="64" l="1"/>
  <c r="AH2805" i="64"/>
  <c r="AI2805" i="64"/>
  <c r="E2805" i="64" l="1"/>
  <c r="C2806" i="64" l="1"/>
  <c r="G2806" i="64" s="1"/>
  <c r="W2806" i="64" s="1"/>
  <c r="W2807" i="64" s="1"/>
  <c r="W2808" i="64" s="1"/>
  <c r="W2809" i="64" s="1"/>
  <c r="D2806" i="64"/>
  <c r="J2806" i="64"/>
  <c r="K2806" i="64" l="1"/>
  <c r="F2806" i="64" s="1"/>
  <c r="AN2812" i="64"/>
  <c r="T2812" i="64" s="1"/>
  <c r="T2813" i="64" s="1"/>
  <c r="AS2806" i="64"/>
  <c r="AC2806" i="64"/>
  <c r="AE2806" i="64" l="1"/>
  <c r="Y2807" i="64"/>
  <c r="AW2806" i="64"/>
  <c r="AB2806" i="64"/>
  <c r="L2806" i="64"/>
  <c r="AJ2806" i="64"/>
  <c r="H2806" i="64"/>
  <c r="AR2807" i="64" s="1"/>
  <c r="M2807" i="64" l="1"/>
  <c r="AO2807" i="64"/>
  <c r="AT2810" i="64"/>
  <c r="AU2810" i="64"/>
  <c r="Z2810" i="64"/>
  <c r="AI2806" i="64"/>
  <c r="AP2807" i="64"/>
  <c r="AH2806" i="64"/>
  <c r="I2806" i="64"/>
  <c r="AB2807" i="64" l="1"/>
  <c r="R2808" i="64"/>
  <c r="R2809" i="64" s="1"/>
  <c r="R2810" i="64" s="1"/>
  <c r="R2811" i="64" s="1"/>
  <c r="S2812" i="64" s="1"/>
  <c r="S2813" i="64" s="1"/>
  <c r="E2806" i="64"/>
  <c r="R2812" i="64" l="1"/>
  <c r="C2807" i="64"/>
  <c r="G2807" i="64" s="1"/>
  <c r="J2807" i="64"/>
  <c r="K2807" i="64" l="1"/>
  <c r="D2807" i="64" s="1"/>
  <c r="AQ2807" i="64" s="1"/>
  <c r="AC2807" i="64"/>
  <c r="AS2807" i="64" l="1"/>
  <c r="Y2808" i="64"/>
  <c r="AW2807" i="64"/>
  <c r="AE2807" i="64"/>
  <c r="H2807" i="64"/>
  <c r="L2807" i="64"/>
  <c r="AJ2807" i="64"/>
  <c r="F2807" i="64"/>
  <c r="U2808" i="64" s="1"/>
  <c r="U2809" i="64" s="1"/>
  <c r="U2810" i="64" s="1"/>
  <c r="U2811" i="64" s="1"/>
  <c r="U2812" i="64" s="1"/>
  <c r="M2808" i="64" l="1"/>
  <c r="AI2807" i="64"/>
  <c r="AL2807" i="64" s="1"/>
  <c r="AM2807" i="64" s="1"/>
  <c r="I2807" i="64"/>
  <c r="AH2807" i="64"/>
  <c r="V2812" i="64" l="1"/>
  <c r="V2813" i="64" s="1"/>
  <c r="E2807" i="64"/>
  <c r="C2808" i="64" s="1"/>
  <c r="G2808" i="64" s="1"/>
  <c r="AB2808" i="64"/>
  <c r="J2808" i="64" l="1"/>
  <c r="K2808" i="64" s="1"/>
  <c r="D2808" i="64"/>
  <c r="AC2808" i="64"/>
  <c r="N2814" i="64"/>
  <c r="O2814" i="64"/>
  <c r="AQ2808" i="64" l="1"/>
  <c r="AQ2809" i="64" s="1"/>
  <c r="AQ2810" i="64" s="1"/>
  <c r="AR2808" i="64"/>
  <c r="F2808" i="64"/>
  <c r="AE2808" i="64"/>
  <c r="AF2808" i="64" s="1"/>
  <c r="AG2810" i="64" s="1"/>
  <c r="AJ2808" i="64"/>
  <c r="L2808" i="64"/>
  <c r="I2808" i="64" s="1"/>
  <c r="H2808" i="64"/>
  <c r="AS2808" i="64"/>
  <c r="AI2808" i="64" l="1"/>
  <c r="Q2810" i="64"/>
  <c r="AQ2811" i="64" s="1"/>
  <c r="P2810" i="64"/>
  <c r="AW2808" i="64"/>
  <c r="Y2809" i="64"/>
  <c r="AH2808" i="64"/>
  <c r="AK2808" i="64" l="1"/>
  <c r="M2809" i="64" s="1"/>
  <c r="E2808" i="64"/>
  <c r="C2809" i="64" s="1"/>
  <c r="G2809" i="64" s="1"/>
  <c r="AA2809" i="64" l="1"/>
  <c r="AA2810" i="64" s="1"/>
  <c r="AA2811" i="64" s="1"/>
  <c r="J2809" i="64"/>
  <c r="K2809" i="64" s="1"/>
  <c r="AR2809" i="64" s="1"/>
  <c r="AR2810" i="64" s="1"/>
  <c r="AR2811" i="64" s="1"/>
  <c r="D2809" i="64"/>
  <c r="AS2809" i="64" s="1"/>
  <c r="AC2809" i="64"/>
  <c r="AB2809" i="64" l="1"/>
  <c r="AE2809" i="64"/>
  <c r="T2809" i="64"/>
  <c r="AV2810" i="64" s="1"/>
  <c r="AV2811" i="64" s="1"/>
  <c r="AV2812" i="64" s="1"/>
  <c r="AV2813" i="64" s="1"/>
  <c r="AV2814" i="64" s="1"/>
  <c r="AJ2809" i="64"/>
  <c r="L2809" i="64"/>
  <c r="H2809" i="64"/>
  <c r="AA2812" i="64"/>
  <c r="Y2810" i="64"/>
  <c r="M2810" i="64" s="1"/>
  <c r="F2809" i="64"/>
  <c r="I2809" i="64" l="1"/>
  <c r="AI2809" i="64"/>
  <c r="AH2809" i="64"/>
  <c r="AW2809" i="64"/>
  <c r="AB2810" i="64"/>
  <c r="AA2813" i="64"/>
  <c r="E2809" i="64" l="1"/>
  <c r="C2810" i="64" l="1"/>
  <c r="G2810" i="64" s="1"/>
  <c r="D2810" i="64"/>
  <c r="J2810" i="64"/>
  <c r="K2810" i="64" l="1"/>
  <c r="X2811" i="64" s="1"/>
  <c r="X2812" i="64" s="1"/>
  <c r="X2813" i="64" s="1"/>
  <c r="X2814" i="64" s="1"/>
  <c r="X2815" i="64" s="1"/>
  <c r="AC2810" i="64"/>
  <c r="AS2810" i="64"/>
  <c r="AE2810" i="64" l="1"/>
  <c r="Y2811" i="64"/>
  <c r="M2811" i="64" s="1"/>
  <c r="AW2810" i="64"/>
  <c r="L2810" i="64"/>
  <c r="AJ2810" i="64"/>
  <c r="H2810" i="64"/>
  <c r="F2810" i="64"/>
  <c r="AH2810" i="64" l="1"/>
  <c r="AI2810" i="64"/>
  <c r="I2810" i="64"/>
  <c r="E2810" i="64" l="1"/>
  <c r="C2811" i="64" l="1"/>
  <c r="G2811" i="64" s="1"/>
  <c r="W2811" i="64" s="1"/>
  <c r="W2812" i="64" s="1"/>
  <c r="W2813" i="64" s="1"/>
  <c r="W2814" i="64" s="1"/>
  <c r="D2811" i="64"/>
  <c r="J2811" i="64"/>
  <c r="K2811" i="64" l="1"/>
  <c r="F2811" i="64" s="1"/>
  <c r="AN2817" i="64"/>
  <c r="T2817" i="64" s="1"/>
  <c r="T2818" i="64" s="1"/>
  <c r="AC2811" i="64"/>
  <c r="AS2811" i="64"/>
  <c r="AB2811" i="64" l="1"/>
  <c r="Y2812" i="64"/>
  <c r="AW2811" i="64"/>
  <c r="AE2811" i="64"/>
  <c r="L2811" i="64"/>
  <c r="H2811" i="64"/>
  <c r="AR2812" i="64" s="1"/>
  <c r="AJ2811" i="64"/>
  <c r="M2812" i="64" l="1"/>
  <c r="AO2812" i="64"/>
  <c r="AI2811" i="64"/>
  <c r="AP2812" i="64"/>
  <c r="AH2811" i="64"/>
  <c r="AT2815" i="64"/>
  <c r="AU2815" i="64"/>
  <c r="Z2815" i="64"/>
  <c r="I2811" i="64"/>
  <c r="AB2812" i="64" l="1"/>
  <c r="R2813" i="64"/>
  <c r="R2814" i="64" s="1"/>
  <c r="R2815" i="64" s="1"/>
  <c r="R2816" i="64" s="1"/>
  <c r="S2817" i="64" s="1"/>
  <c r="S2818" i="64" s="1"/>
  <c r="E2811" i="64"/>
  <c r="R2817" i="64" l="1"/>
  <c r="C2812" i="64"/>
  <c r="G2812" i="64" s="1"/>
  <c r="J2812" i="64"/>
  <c r="K2812" i="64" l="1"/>
  <c r="AC2812" i="64"/>
  <c r="D2812" i="64" l="1"/>
  <c r="H2812" i="64" s="1"/>
  <c r="AE2812" i="64"/>
  <c r="AJ2812" i="64"/>
  <c r="L2812" i="64"/>
  <c r="AQ2812" i="64" l="1"/>
  <c r="AS2812" i="64"/>
  <c r="F2812" i="64"/>
  <c r="U2813" i="64" s="1"/>
  <c r="U2814" i="64" s="1"/>
  <c r="U2815" i="64" s="1"/>
  <c r="U2816" i="64" s="1"/>
  <c r="U2817" i="64" s="1"/>
  <c r="I2812" i="64"/>
  <c r="AI2812" i="64"/>
  <c r="AL2812" i="64" s="1"/>
  <c r="AM2812" i="64" s="1"/>
  <c r="AH2812" i="64"/>
  <c r="V2817" i="64" l="1"/>
  <c r="V2818" i="64" s="1"/>
  <c r="N2819" i="64" s="1"/>
  <c r="AW2812" i="64"/>
  <c r="Y2813" i="64"/>
  <c r="E2812" i="64"/>
  <c r="O2819" i="64"/>
  <c r="M2813" i="64" l="1"/>
  <c r="D2813" i="64" s="1"/>
  <c r="C2813" i="64"/>
  <c r="G2813" i="64" s="1"/>
  <c r="J2813" i="64" l="1"/>
  <c r="K2813" i="64" s="1"/>
  <c r="AB2813" i="64"/>
  <c r="AC2813" i="64"/>
  <c r="AS2813" i="64"/>
  <c r="AQ2813" i="64" l="1"/>
  <c r="AQ2814" i="64" s="1"/>
  <c r="AQ2815" i="64" s="1"/>
  <c r="AR2813" i="64"/>
  <c r="Y2814" i="64"/>
  <c r="AJ2813" i="64"/>
  <c r="H2813" i="64"/>
  <c r="L2813" i="64"/>
  <c r="AE2813" i="64"/>
  <c r="AF2813" i="64" s="1"/>
  <c r="AG2815" i="64" s="1"/>
  <c r="F2813" i="64"/>
  <c r="AH2813" i="64" l="1"/>
  <c r="AI2813" i="64"/>
  <c r="I2813" i="64"/>
  <c r="AW2813" i="64"/>
  <c r="Q2815" i="64"/>
  <c r="AQ2816" i="64" s="1"/>
  <c r="P2815" i="64"/>
  <c r="AK2813" i="64" l="1"/>
  <c r="AA2814" i="64" s="1"/>
  <c r="AA2815" i="64" s="1"/>
  <c r="M2814" i="64"/>
  <c r="E2813" i="64"/>
  <c r="C2814" i="64" s="1"/>
  <c r="G2814" i="64" s="1"/>
  <c r="AB2814" i="64" l="1"/>
  <c r="AC2814" i="64"/>
  <c r="AA2816" i="64"/>
  <c r="D2814" i="64"/>
  <c r="J2814" i="64"/>
  <c r="AA2817" i="64" l="1"/>
  <c r="K2814" i="64"/>
  <c r="AR2814" i="64" s="1"/>
  <c r="AR2815" i="64" s="1"/>
  <c r="AR2816" i="64" s="1"/>
  <c r="AE2814" i="64"/>
  <c r="AS2814" i="64"/>
  <c r="Y2815" i="64" l="1"/>
  <c r="M2815" i="64" s="1"/>
  <c r="T2814" i="64"/>
  <c r="AV2815" i="64" s="1"/>
  <c r="AV2816" i="64" s="1"/>
  <c r="AV2817" i="64" s="1"/>
  <c r="AV2818" i="64" s="1"/>
  <c r="AV2819" i="64" s="1"/>
  <c r="H2814" i="64"/>
  <c r="AJ2814" i="64"/>
  <c r="L2814" i="64"/>
  <c r="F2814" i="64"/>
  <c r="AA2818" i="64"/>
  <c r="I2814" i="64" l="1"/>
  <c r="AI2814" i="64"/>
  <c r="AW2814" i="64"/>
  <c r="AH2814" i="64"/>
  <c r="AB2815" i="64"/>
  <c r="E2814" i="64" l="1"/>
  <c r="C2815" i="64" l="1"/>
  <c r="G2815" i="64" s="1"/>
  <c r="D2815" i="64"/>
  <c r="J2815" i="64"/>
  <c r="K2815" i="64" l="1"/>
  <c r="AC2815" i="64"/>
  <c r="AS2815" i="64"/>
  <c r="F2815" i="64" l="1"/>
  <c r="X2816" i="64"/>
  <c r="X2817" i="64" s="1"/>
  <c r="X2818" i="64" s="1"/>
  <c r="X2819" i="64" s="1"/>
  <c r="X2820" i="64" s="1"/>
  <c r="AE2815" i="64"/>
  <c r="Y2816" i="64"/>
  <c r="M2816" i="64" s="1"/>
  <c r="AW2815" i="64"/>
  <c r="L2815" i="64"/>
  <c r="H2815" i="64"/>
  <c r="AJ2815" i="64"/>
  <c r="AH2815" i="64" l="1"/>
  <c r="AI2815" i="64"/>
  <c r="I2815" i="64"/>
  <c r="E2815" i="64" l="1"/>
  <c r="C2816" i="64" l="1"/>
  <c r="G2816" i="64" s="1"/>
  <c r="W2816" i="64" s="1"/>
  <c r="W2817" i="64" s="1"/>
  <c r="W2818" i="64" s="1"/>
  <c r="W2819" i="64" s="1"/>
  <c r="D2816" i="64"/>
  <c r="J2816" i="64"/>
  <c r="K2816" i="64" l="1"/>
  <c r="F2816" i="64" s="1"/>
  <c r="AN2822" i="64"/>
  <c r="T2822" i="64" s="1"/>
  <c r="T2823" i="64" s="1"/>
  <c r="AC2816" i="64"/>
  <c r="AS2816" i="64"/>
  <c r="AB2816" i="64" l="1"/>
  <c r="Y2817" i="64"/>
  <c r="AW2816" i="64"/>
  <c r="AE2816" i="64"/>
  <c r="H2816" i="64"/>
  <c r="AR2817" i="64" s="1"/>
  <c r="L2816" i="64"/>
  <c r="AJ2816" i="64"/>
  <c r="M2817" i="64" l="1"/>
  <c r="AO2817" i="64"/>
  <c r="AI2816" i="64"/>
  <c r="I2816" i="64"/>
  <c r="AU2820" i="64"/>
  <c r="AT2820" i="64"/>
  <c r="Z2820" i="64"/>
  <c r="AP2817" i="64"/>
  <c r="AH2816" i="64"/>
  <c r="R2818" i="64" l="1"/>
  <c r="R2819" i="64" s="1"/>
  <c r="R2820" i="64" s="1"/>
  <c r="R2821" i="64" s="1"/>
  <c r="R2822" i="64" s="1"/>
  <c r="AB2817" i="64"/>
  <c r="E2816" i="64"/>
  <c r="S2822" i="64" l="1"/>
  <c r="S2823" i="64" s="1"/>
  <c r="C2817" i="64"/>
  <c r="G2817" i="64" s="1"/>
  <c r="J2817" i="64"/>
  <c r="K2817" i="64" l="1"/>
  <c r="D2817" i="64" s="1"/>
  <c r="AQ2817" i="64" s="1"/>
  <c r="AC2817" i="64"/>
  <c r="AS2817" i="64" l="1"/>
  <c r="Y2818" i="64" s="1"/>
  <c r="AW2817" i="64"/>
  <c r="AE2817" i="64"/>
  <c r="H2817" i="64"/>
  <c r="AJ2817" i="64"/>
  <c r="L2817" i="64"/>
  <c r="F2817" i="64"/>
  <c r="U2818" i="64" s="1"/>
  <c r="U2819" i="64" s="1"/>
  <c r="U2820" i="64" s="1"/>
  <c r="U2821" i="64" s="1"/>
  <c r="U2822" i="64" s="1"/>
  <c r="M2818" i="64" l="1"/>
  <c r="I2817" i="64"/>
  <c r="AI2817" i="64"/>
  <c r="AL2817" i="64" s="1"/>
  <c r="AM2817" i="64" s="1"/>
  <c r="AH2817" i="64"/>
  <c r="V2822" i="64" l="1"/>
  <c r="V2823" i="64" s="1"/>
  <c r="E2817" i="64"/>
  <c r="C2818" i="64" s="1"/>
  <c r="G2818" i="64" s="1"/>
  <c r="AB2818" i="64"/>
  <c r="J2818" i="64" l="1"/>
  <c r="K2818" i="64" s="1"/>
  <c r="D2818" i="64"/>
  <c r="AC2818" i="64"/>
  <c r="N2824" i="64"/>
  <c r="O2824" i="64"/>
  <c r="AQ2818" i="64" l="1"/>
  <c r="AQ2819" i="64" s="1"/>
  <c r="AQ2820" i="64" s="1"/>
  <c r="AR2818" i="64"/>
  <c r="F2818" i="64"/>
  <c r="AS2818" i="64"/>
  <c r="Y2819" i="64" s="1"/>
  <c r="AE2818" i="64"/>
  <c r="AF2818" i="64" s="1"/>
  <c r="AG2820" i="64" s="1"/>
  <c r="L2818" i="64"/>
  <c r="AJ2818" i="64"/>
  <c r="H2818" i="64"/>
  <c r="I2818" i="64" l="1"/>
  <c r="AH2818" i="64"/>
  <c r="Q2820" i="64"/>
  <c r="AQ2821" i="64" s="1"/>
  <c r="P2820" i="64"/>
  <c r="AI2818" i="64"/>
  <c r="AW2818" i="64"/>
  <c r="AK2818" i="64" l="1"/>
  <c r="AA2819" i="64" s="1"/>
  <c r="AA2820" i="64" s="1"/>
  <c r="M2819" i="64"/>
  <c r="E2818" i="64"/>
  <c r="C2819" i="64" s="1"/>
  <c r="G2819" i="64" s="1"/>
  <c r="AA2821" i="64" l="1"/>
  <c r="D2819" i="64"/>
  <c r="AS2819" i="64" s="1"/>
  <c r="AB2819" i="64"/>
  <c r="J2819" i="64"/>
  <c r="AC2819" i="64"/>
  <c r="Y2820" i="64" l="1"/>
  <c r="M2820" i="64" s="1"/>
  <c r="AE2819" i="64"/>
  <c r="K2819" i="64"/>
  <c r="AR2819" i="64" s="1"/>
  <c r="AR2820" i="64" s="1"/>
  <c r="AR2821" i="64" s="1"/>
  <c r="AA2822" i="64"/>
  <c r="T2819" i="64" l="1"/>
  <c r="AV2820" i="64" s="1"/>
  <c r="AV2821" i="64" s="1"/>
  <c r="AV2822" i="64" s="1"/>
  <c r="AV2823" i="64" s="1"/>
  <c r="AV2824" i="64" s="1"/>
  <c r="L2819" i="64"/>
  <c r="AJ2819" i="64"/>
  <c r="H2819" i="64"/>
  <c r="F2819" i="64"/>
  <c r="AA2823" i="64"/>
  <c r="AB2820" i="64"/>
  <c r="AW2819" i="64" l="1"/>
  <c r="AH2819" i="64"/>
  <c r="AI2819" i="64"/>
  <c r="I2819" i="64"/>
  <c r="E2819" i="64" l="1"/>
  <c r="C2820" i="64" l="1"/>
  <c r="G2820" i="64" s="1"/>
  <c r="J2820" i="64"/>
  <c r="D2820" i="64"/>
  <c r="K2820" i="64" l="1"/>
  <c r="X2821" i="64" s="1"/>
  <c r="X2822" i="64" s="1"/>
  <c r="X2823" i="64" s="1"/>
  <c r="X2824" i="64" s="1"/>
  <c r="X2825" i="64" s="1"/>
  <c r="AS2820" i="64"/>
  <c r="AC2820" i="64"/>
  <c r="Y2821" i="64" l="1"/>
  <c r="M2821" i="64" s="1"/>
  <c r="AW2820" i="64"/>
  <c r="AE2820" i="64"/>
  <c r="H2820" i="64"/>
  <c r="AJ2820" i="64"/>
  <c r="L2820" i="64"/>
  <c r="F2820" i="64"/>
  <c r="AH2820" i="64" l="1"/>
  <c r="I2820" i="64"/>
  <c r="AI2820" i="64"/>
  <c r="E2820" i="64" l="1"/>
  <c r="C2821" i="64" l="1"/>
  <c r="G2821" i="64" s="1"/>
  <c r="W2821" i="64" s="1"/>
  <c r="W2822" i="64" s="1"/>
  <c r="W2823" i="64" s="1"/>
  <c r="W2824" i="64" s="1"/>
  <c r="J2821" i="64"/>
  <c r="D2821" i="64"/>
  <c r="K2821" i="64" l="1"/>
  <c r="AN2827" i="64"/>
  <c r="T2827" i="64" s="1"/>
  <c r="T2828" i="64" s="1"/>
  <c r="AS2821" i="64"/>
  <c r="AC2821" i="64"/>
  <c r="AE2821" i="64" l="1"/>
  <c r="Y2822" i="64"/>
  <c r="AW2821" i="64"/>
  <c r="AB2821" i="64"/>
  <c r="AJ2821" i="64"/>
  <c r="H2821" i="64"/>
  <c r="AR2822" i="64" s="1"/>
  <c r="L2821" i="64"/>
  <c r="F2821" i="64"/>
  <c r="M2822" i="64" l="1"/>
  <c r="AO2822" i="64"/>
  <c r="Z2825" i="64"/>
  <c r="AU2825" i="64"/>
  <c r="AT2825" i="64"/>
  <c r="AP2822" i="64"/>
  <c r="AH2821" i="64"/>
  <c r="AI2821" i="64"/>
  <c r="I2821" i="64"/>
  <c r="AB2822" i="64" l="1"/>
  <c r="R2823" i="64"/>
  <c r="R2824" i="64" s="1"/>
  <c r="R2825" i="64" s="1"/>
  <c r="R2826" i="64" s="1"/>
  <c r="R2827" i="64" s="1"/>
  <c r="E2821" i="64"/>
  <c r="S2827" i="64" l="1"/>
  <c r="S2828" i="64" s="1"/>
  <c r="C2822" i="64"/>
  <c r="G2822" i="64" s="1"/>
  <c r="J2822" i="64"/>
  <c r="AC2822" i="64" l="1"/>
  <c r="K2822" i="64"/>
  <c r="D2822" i="64" s="1"/>
  <c r="AQ2822" i="64" s="1"/>
  <c r="AS2822" i="64" l="1"/>
  <c r="H2822" i="64"/>
  <c r="AJ2822" i="64"/>
  <c r="L2822" i="64"/>
  <c r="F2822" i="64"/>
  <c r="U2823" i="64" s="1"/>
  <c r="U2824" i="64" s="1"/>
  <c r="U2825" i="64" s="1"/>
  <c r="U2826" i="64" s="1"/>
  <c r="U2827" i="64" s="1"/>
  <c r="AE2822" i="64"/>
  <c r="Y2823" i="64"/>
  <c r="M2823" i="64" s="1"/>
  <c r="AW2822" i="64"/>
  <c r="I2822" i="64" l="1"/>
  <c r="AI2822" i="64"/>
  <c r="AL2822" i="64" s="1"/>
  <c r="AM2822" i="64" s="1"/>
  <c r="AH2822" i="64"/>
  <c r="AB2823" i="64" l="1"/>
  <c r="E2822" i="64"/>
  <c r="V2827" i="64"/>
  <c r="V2828" i="64" s="1"/>
  <c r="N2829" i="64" l="1"/>
  <c r="O2829" i="64"/>
  <c r="C2823" i="64"/>
  <c r="G2823" i="64" s="1"/>
  <c r="J2823" i="64"/>
  <c r="D2823" i="64"/>
  <c r="K2823" i="64" l="1"/>
  <c r="AS2823" i="64"/>
  <c r="AC2823" i="64"/>
  <c r="F2823" i="64"/>
  <c r="AQ2823" i="64" l="1"/>
  <c r="AQ2824" i="64" s="1"/>
  <c r="AQ2825" i="64" s="1"/>
  <c r="AR2823" i="64"/>
  <c r="AE2823" i="64"/>
  <c r="AF2823" i="64" s="1"/>
  <c r="AG2825" i="64" s="1"/>
  <c r="Y2824" i="64"/>
  <c r="L2823" i="64"/>
  <c r="AJ2823" i="64"/>
  <c r="H2823" i="64"/>
  <c r="AI2823" i="64" l="1"/>
  <c r="I2823" i="64"/>
  <c r="AW2823" i="64"/>
  <c r="AH2823" i="64"/>
  <c r="P2825" i="64"/>
  <c r="Q2825" i="64"/>
  <c r="AQ2826" i="64" s="1"/>
  <c r="AK2823" i="64" l="1"/>
  <c r="AA2824" i="64" s="1"/>
  <c r="AA2825" i="64" s="1"/>
  <c r="M2824" i="64"/>
  <c r="E2823" i="64"/>
  <c r="C2824" i="64" s="1"/>
  <c r="G2824" i="64" s="1"/>
  <c r="AB2824" i="64" l="1"/>
  <c r="J2824" i="64"/>
  <c r="K2824" i="64" s="1"/>
  <c r="AR2824" i="64" s="1"/>
  <c r="AR2825" i="64" s="1"/>
  <c r="AR2826" i="64" s="1"/>
  <c r="D2824" i="64"/>
  <c r="AS2824" i="64" s="1"/>
  <c r="AC2824" i="64"/>
  <c r="AA2826" i="64"/>
  <c r="F2824" i="64" l="1"/>
  <c r="Y2825" i="64"/>
  <c r="M2825" i="64" s="1"/>
  <c r="AA2827" i="64"/>
  <c r="AE2824" i="64"/>
  <c r="T2824" i="64"/>
  <c r="AV2825" i="64" s="1"/>
  <c r="AV2826" i="64" s="1"/>
  <c r="AV2827" i="64" s="1"/>
  <c r="AV2828" i="64" s="1"/>
  <c r="AV2829" i="64" s="1"/>
  <c r="AJ2824" i="64"/>
  <c r="H2824" i="64"/>
  <c r="L2824" i="64"/>
  <c r="AI2824" i="64" l="1"/>
  <c r="AW2824" i="64"/>
  <c r="AA2828" i="64"/>
  <c r="I2824" i="64"/>
  <c r="AH2824" i="64"/>
  <c r="AB2825" i="64"/>
  <c r="E2824" i="64" l="1"/>
  <c r="C2825" i="64" l="1"/>
  <c r="G2825" i="64" s="1"/>
  <c r="J2825" i="64"/>
  <c r="D2825" i="64"/>
  <c r="K2825" i="64" l="1"/>
  <c r="AS2825" i="64"/>
  <c r="AC2825" i="64"/>
  <c r="F2825" i="64" l="1"/>
  <c r="X2826" i="64"/>
  <c r="X2827" i="64" s="1"/>
  <c r="X2828" i="64" s="1"/>
  <c r="X2829" i="64" s="1"/>
  <c r="X2830" i="64" s="1"/>
  <c r="Y2826" i="64"/>
  <c r="M2826" i="64" s="1"/>
  <c r="AW2825" i="64"/>
  <c r="AE2825" i="64"/>
  <c r="AJ2825" i="64"/>
  <c r="H2825" i="64"/>
  <c r="L2825" i="64"/>
  <c r="I2825" i="64" l="1"/>
  <c r="AH2825" i="64"/>
  <c r="AI2825" i="64"/>
  <c r="E2825" i="64" l="1"/>
  <c r="C2826" i="64" l="1"/>
  <c r="G2826" i="64" s="1"/>
  <c r="W2826" i="64" s="1"/>
  <c r="W2827" i="64" s="1"/>
  <c r="W2828" i="64" s="1"/>
  <c r="W2829" i="64" s="1"/>
  <c r="J2826" i="64"/>
  <c r="D2826" i="64"/>
  <c r="K2826" i="64" l="1"/>
  <c r="AN2832" i="64"/>
  <c r="T2832" i="64" s="1"/>
  <c r="T2833" i="64" s="1"/>
  <c r="AS2826" i="64"/>
  <c r="AC2826" i="64"/>
  <c r="AB2826" i="64" l="1"/>
  <c r="AE2826" i="64"/>
  <c r="Y2827" i="64"/>
  <c r="AW2826" i="64"/>
  <c r="L2826" i="64"/>
  <c r="H2826" i="64"/>
  <c r="AR2827" i="64" s="1"/>
  <c r="AJ2826" i="64"/>
  <c r="F2826" i="64"/>
  <c r="M2827" i="64" l="1"/>
  <c r="AO2827" i="64"/>
  <c r="AI2826" i="64"/>
  <c r="AP2827" i="64"/>
  <c r="AH2826" i="64"/>
  <c r="I2826" i="64"/>
  <c r="AT2830" i="64"/>
  <c r="AU2830" i="64"/>
  <c r="Z2830" i="64"/>
  <c r="R2828" i="64" l="1"/>
  <c r="R2829" i="64" s="1"/>
  <c r="R2830" i="64" s="1"/>
  <c r="R2831" i="64" s="1"/>
  <c r="S2832" i="64" s="1"/>
  <c r="S2833" i="64" s="1"/>
  <c r="AB2827" i="64"/>
  <c r="E2826" i="64"/>
  <c r="R2832" i="64" l="1"/>
  <c r="C2827" i="64"/>
  <c r="G2827" i="64" s="1"/>
  <c r="J2827" i="64"/>
  <c r="K2827" i="64" l="1"/>
  <c r="D2827" i="64" s="1"/>
  <c r="AQ2827" i="64" s="1"/>
  <c r="AC2827" i="64"/>
  <c r="F2827" i="64" l="1"/>
  <c r="U2828" i="64" s="1"/>
  <c r="U2829" i="64" s="1"/>
  <c r="U2830" i="64" s="1"/>
  <c r="U2831" i="64" s="1"/>
  <c r="U2832" i="64" s="1"/>
  <c r="AS2827" i="64"/>
  <c r="AE2827" i="64"/>
  <c r="Y2828" i="64"/>
  <c r="M2828" i="64" s="1"/>
  <c r="AW2827" i="64"/>
  <c r="L2827" i="64"/>
  <c r="AJ2827" i="64"/>
  <c r="H2827" i="64"/>
  <c r="V2832" i="64" l="1"/>
  <c r="V2833" i="64" s="1"/>
  <c r="AB2828" i="64"/>
  <c r="AH2827" i="64"/>
  <c r="AI2827" i="64"/>
  <c r="AL2827" i="64" s="1"/>
  <c r="AM2827" i="64" s="1"/>
  <c r="I2827" i="64"/>
  <c r="E2827" i="64" l="1"/>
  <c r="N2834" i="64"/>
  <c r="O2834" i="64"/>
  <c r="C2828" i="64" l="1"/>
  <c r="G2828" i="64" s="1"/>
  <c r="J2828" i="64"/>
  <c r="D2828" i="64"/>
  <c r="K2828" i="64" l="1"/>
  <c r="AS2828" i="64"/>
  <c r="AC2828" i="64"/>
  <c r="F2828" i="64"/>
  <c r="AQ2828" i="64" l="1"/>
  <c r="AQ2829" i="64" s="1"/>
  <c r="AQ2830" i="64" s="1"/>
  <c r="AR2828" i="64"/>
  <c r="AE2828" i="64"/>
  <c r="AF2828" i="64" s="1"/>
  <c r="AG2830" i="64" s="1"/>
  <c r="Y2829" i="64"/>
  <c r="AJ2828" i="64"/>
  <c r="H2828" i="64"/>
  <c r="L2828" i="64"/>
  <c r="AW2828" i="64" l="1"/>
  <c r="AI2828" i="64"/>
  <c r="I2828" i="64"/>
  <c r="AH2828" i="64"/>
  <c r="P2830" i="64"/>
  <c r="Q2830" i="64"/>
  <c r="AQ2831" i="64" s="1"/>
  <c r="AK2828" i="64" l="1"/>
  <c r="AA2829" i="64" s="1"/>
  <c r="AA2830" i="64" s="1"/>
  <c r="M2829" i="64"/>
  <c r="E2828" i="64"/>
  <c r="C2829" i="64" s="1"/>
  <c r="G2829" i="64" s="1"/>
  <c r="AB2829" i="64" l="1"/>
  <c r="AA2831" i="64"/>
  <c r="J2829" i="64"/>
  <c r="D2829" i="64"/>
  <c r="AS2829" i="64" s="1"/>
  <c r="AC2829" i="64"/>
  <c r="Y2830" i="64" l="1"/>
  <c r="M2830" i="64" s="1"/>
  <c r="K2829" i="64"/>
  <c r="AR2829" i="64" s="1"/>
  <c r="AR2830" i="64" s="1"/>
  <c r="AR2831" i="64" s="1"/>
  <c r="AE2829" i="64"/>
  <c r="AA2832" i="64"/>
  <c r="AB2830" i="64" l="1"/>
  <c r="T2829" i="64"/>
  <c r="AV2830" i="64" s="1"/>
  <c r="AV2831" i="64" s="1"/>
  <c r="AV2832" i="64" s="1"/>
  <c r="AV2833" i="64" s="1"/>
  <c r="AV2834" i="64" s="1"/>
  <c r="H2829" i="64"/>
  <c r="AJ2829" i="64"/>
  <c r="L2829" i="64"/>
  <c r="AA2833" i="64"/>
  <c r="F2829" i="64"/>
  <c r="AH2829" i="64" l="1"/>
  <c r="AW2829" i="64"/>
  <c r="AI2829" i="64"/>
  <c r="I2829" i="64"/>
  <c r="E2829" i="64" l="1"/>
  <c r="C2830" i="64" l="1"/>
  <c r="G2830" i="64" s="1"/>
  <c r="J2830" i="64"/>
  <c r="D2830" i="64"/>
  <c r="K2830" i="64" l="1"/>
  <c r="X2831" i="64" s="1"/>
  <c r="X2832" i="64" s="1"/>
  <c r="X2833" i="64" s="1"/>
  <c r="X2834" i="64" s="1"/>
  <c r="X2835" i="64" s="1"/>
  <c r="AS2830" i="64"/>
  <c r="AC2830" i="64"/>
  <c r="AE2830" i="64" l="1"/>
  <c r="Y2831" i="64"/>
  <c r="M2831" i="64" s="1"/>
  <c r="AW2830" i="64"/>
  <c r="H2830" i="64"/>
  <c r="L2830" i="64"/>
  <c r="AJ2830" i="64"/>
  <c r="F2830" i="64"/>
  <c r="AI2830" i="64" l="1"/>
  <c r="I2830" i="64"/>
  <c r="AH2830" i="64"/>
  <c r="E2830" i="64" l="1"/>
  <c r="C2831" i="64" l="1"/>
  <c r="G2831" i="64" s="1"/>
  <c r="W2831" i="64" s="1"/>
  <c r="W2832" i="64" s="1"/>
  <c r="W2833" i="64" s="1"/>
  <c r="W2834" i="64" s="1"/>
  <c r="D2831" i="64"/>
  <c r="J2831" i="64"/>
  <c r="K2831" i="64" l="1"/>
  <c r="F2831" i="64" s="1"/>
  <c r="AN2837" i="64"/>
  <c r="T2837" i="64" s="1"/>
  <c r="T2838" i="64" s="1"/>
  <c r="AC2831" i="64"/>
  <c r="AS2831" i="64"/>
  <c r="Y2832" i="64" l="1"/>
  <c r="AW2831" i="64"/>
  <c r="AE2831" i="64"/>
  <c r="AB2831" i="64"/>
  <c r="AJ2831" i="64"/>
  <c r="H2831" i="64"/>
  <c r="AR2832" i="64" s="1"/>
  <c r="L2831" i="64"/>
  <c r="M2832" i="64" l="1"/>
  <c r="AO2832" i="64"/>
  <c r="AU2835" i="64"/>
  <c r="AT2835" i="64"/>
  <c r="Z2835" i="64"/>
  <c r="I2831" i="64"/>
  <c r="AH2831" i="64"/>
  <c r="AP2832" i="64"/>
  <c r="AI2831" i="64"/>
  <c r="R2833" i="64" l="1"/>
  <c r="R2834" i="64" s="1"/>
  <c r="R2835" i="64" s="1"/>
  <c r="R2836" i="64" s="1"/>
  <c r="R2837" i="64" s="1"/>
  <c r="E2831" i="64"/>
  <c r="C2832" i="64" s="1"/>
  <c r="G2832" i="64" s="1"/>
  <c r="AB2832" i="64"/>
  <c r="J2832" i="64" l="1"/>
  <c r="K2832" i="64" s="1"/>
  <c r="D2832" i="64" s="1"/>
  <c r="AQ2832" i="64" s="1"/>
  <c r="S2837" i="64"/>
  <c r="S2838" i="64" s="1"/>
  <c r="AC2832" i="64"/>
  <c r="AS2832" i="64" l="1"/>
  <c r="F2832" i="64"/>
  <c r="U2833" i="64" s="1"/>
  <c r="U2834" i="64" s="1"/>
  <c r="U2835" i="64" s="1"/>
  <c r="U2836" i="64" s="1"/>
  <c r="U2837" i="64" s="1"/>
  <c r="AE2832" i="64"/>
  <c r="H2832" i="64"/>
  <c r="AJ2832" i="64"/>
  <c r="L2832" i="64"/>
  <c r="Y2833" i="64"/>
  <c r="M2833" i="64" s="1"/>
  <c r="AW2832" i="64"/>
  <c r="I2832" i="64" l="1"/>
  <c r="AH2832" i="64"/>
  <c r="AI2832" i="64"/>
  <c r="AL2832" i="64" s="1"/>
  <c r="AM2832" i="64" s="1"/>
  <c r="AB2833" i="64"/>
  <c r="V2837" i="64" l="1"/>
  <c r="V2838" i="64" s="1"/>
  <c r="N2839" i="64" s="1"/>
  <c r="E2832" i="64"/>
  <c r="O2839" i="64" l="1"/>
  <c r="C2833" i="64"/>
  <c r="G2833" i="64" s="1"/>
  <c r="D2833" i="64"/>
  <c r="J2833" i="64"/>
  <c r="AC2833" i="64" l="1"/>
  <c r="AS2833" i="64"/>
  <c r="K2833" i="64"/>
  <c r="AQ2833" i="64" l="1"/>
  <c r="AQ2834" i="64" s="1"/>
  <c r="AQ2835" i="64" s="1"/>
  <c r="AR2833" i="64"/>
  <c r="Y2834" i="64"/>
  <c r="L2833" i="64"/>
  <c r="H2833" i="64"/>
  <c r="AJ2833" i="64"/>
  <c r="AE2833" i="64"/>
  <c r="AF2833" i="64" s="1"/>
  <c r="AG2835" i="64" s="1"/>
  <c r="F2833" i="64"/>
  <c r="AI2833" i="64" l="1"/>
  <c r="AH2833" i="64"/>
  <c r="I2833" i="64"/>
  <c r="AW2833" i="64"/>
  <c r="Q2835" i="64"/>
  <c r="AQ2836" i="64" s="1"/>
  <c r="P2835" i="64"/>
  <c r="AK2833" i="64" l="1"/>
  <c r="AA2834" i="64" s="1"/>
  <c r="AA2835" i="64" s="1"/>
  <c r="M2834" i="64"/>
  <c r="E2833" i="64"/>
  <c r="C2834" i="64" s="1"/>
  <c r="G2834" i="64" s="1"/>
  <c r="AB2834" i="64" l="1"/>
  <c r="J2834" i="64"/>
  <c r="K2834" i="64" s="1"/>
  <c r="AR2834" i="64" s="1"/>
  <c r="AR2835" i="64" s="1"/>
  <c r="AR2836" i="64" s="1"/>
  <c r="D2834" i="64"/>
  <c r="AS2834" i="64" s="1"/>
  <c r="AA2836" i="64"/>
  <c r="AC2834" i="64"/>
  <c r="F2834" i="64" l="1"/>
  <c r="AE2834" i="64"/>
  <c r="Y2835" i="64"/>
  <c r="M2835" i="64" s="1"/>
  <c r="AA2837" i="64"/>
  <c r="T2834" i="64"/>
  <c r="AV2835" i="64" s="1"/>
  <c r="AV2836" i="64" s="1"/>
  <c r="AV2837" i="64" s="1"/>
  <c r="AV2838" i="64" s="1"/>
  <c r="AV2839" i="64" s="1"/>
  <c r="AJ2834" i="64"/>
  <c r="H2834" i="64"/>
  <c r="L2834" i="64"/>
  <c r="AI2834" i="64" l="1"/>
  <c r="AB2835" i="64"/>
  <c r="AH2834" i="64"/>
  <c r="AA2838" i="64"/>
  <c r="I2834" i="64"/>
  <c r="AW2834" i="64"/>
  <c r="E2834" i="64" l="1"/>
  <c r="C2835" i="64" l="1"/>
  <c r="G2835" i="64" s="1"/>
  <c r="D2835" i="64"/>
  <c r="J2835" i="64"/>
  <c r="K2835" i="64" l="1"/>
  <c r="X2836" i="64" s="1"/>
  <c r="X2837" i="64" s="1"/>
  <c r="X2838" i="64" s="1"/>
  <c r="X2839" i="64" s="1"/>
  <c r="X2840" i="64" s="1"/>
  <c r="AC2835" i="64"/>
  <c r="AS2835" i="64"/>
  <c r="AE2835" i="64" l="1"/>
  <c r="Y2836" i="64"/>
  <c r="M2836" i="64" s="1"/>
  <c r="AW2835" i="64"/>
  <c r="H2835" i="64"/>
  <c r="AJ2835" i="64"/>
  <c r="L2835" i="64"/>
  <c r="F2835" i="64"/>
  <c r="I2835" i="64" l="1"/>
  <c r="AI2835" i="64"/>
  <c r="AH2835" i="64"/>
  <c r="E2835" i="64" l="1"/>
  <c r="C2836" i="64" l="1"/>
  <c r="G2836" i="64" s="1"/>
  <c r="W2836" i="64" s="1"/>
  <c r="W2837" i="64" s="1"/>
  <c r="W2838" i="64" s="1"/>
  <c r="W2839" i="64" s="1"/>
  <c r="J2836" i="64"/>
  <c r="D2836" i="64"/>
  <c r="K2836" i="64" l="1"/>
  <c r="AN2842" i="64"/>
  <c r="T2842" i="64" s="1"/>
  <c r="T2843" i="64" s="1"/>
  <c r="AC2836" i="64"/>
  <c r="AS2836" i="64"/>
  <c r="Y2837" i="64" l="1"/>
  <c r="AW2836" i="64"/>
  <c r="AE2836" i="64"/>
  <c r="AB2836" i="64"/>
  <c r="L2836" i="64"/>
  <c r="H2836" i="64"/>
  <c r="AR2837" i="64" s="1"/>
  <c r="AJ2836" i="64"/>
  <c r="F2836" i="64"/>
  <c r="M2837" i="64" l="1"/>
  <c r="AO2837" i="64"/>
  <c r="AU2840" i="64"/>
  <c r="AT2840" i="64"/>
  <c r="Z2840" i="64"/>
  <c r="AH2836" i="64"/>
  <c r="AP2837" i="64"/>
  <c r="AI2836" i="64"/>
  <c r="I2836" i="64"/>
  <c r="AB2837" i="64" l="1"/>
  <c r="R2838" i="64"/>
  <c r="R2839" i="64" s="1"/>
  <c r="R2840" i="64" s="1"/>
  <c r="R2841" i="64" s="1"/>
  <c r="R2842" i="64" s="1"/>
  <c r="E2836" i="64"/>
  <c r="S2842" i="64" l="1"/>
  <c r="S2843" i="64" s="1"/>
  <c r="C2837" i="64"/>
  <c r="G2837" i="64" s="1"/>
  <c r="J2837" i="64"/>
  <c r="K2837" i="64" l="1"/>
  <c r="AC2837" i="64"/>
  <c r="D2837" i="64" l="1"/>
  <c r="H2837" i="64" s="1"/>
  <c r="AE2837" i="64"/>
  <c r="L2837" i="64"/>
  <c r="AJ2837" i="64"/>
  <c r="AQ2837" i="64" l="1"/>
  <c r="AS2837" i="64"/>
  <c r="F2837" i="64"/>
  <c r="U2838" i="64" s="1"/>
  <c r="U2839" i="64" s="1"/>
  <c r="U2840" i="64" s="1"/>
  <c r="U2841" i="64" s="1"/>
  <c r="U2842" i="64" s="1"/>
  <c r="AI2837" i="64"/>
  <c r="AL2837" i="64" s="1"/>
  <c r="AM2837" i="64" s="1"/>
  <c r="AH2837" i="64"/>
  <c r="I2837" i="64"/>
  <c r="V2842" i="64" l="1"/>
  <c r="V2843" i="64" s="1"/>
  <c r="AW2837" i="64"/>
  <c r="Y2838" i="64"/>
  <c r="E2837" i="64"/>
  <c r="N2844" i="64"/>
  <c r="O2844" i="64"/>
  <c r="M2838" i="64" l="1"/>
  <c r="C2838" i="64"/>
  <c r="G2838" i="64" s="1"/>
  <c r="J2838" i="64" l="1"/>
  <c r="K2838" i="64" s="1"/>
  <c r="D2838" i="64"/>
  <c r="AS2838" i="64" s="1"/>
  <c r="AB2838" i="64"/>
  <c r="AC2838" i="64"/>
  <c r="AR2838" i="64" l="1"/>
  <c r="AQ2838" i="64"/>
  <c r="AQ2839" i="64" s="1"/>
  <c r="AQ2840" i="64" s="1"/>
  <c r="F2838" i="64"/>
  <c r="Y2839" i="64"/>
  <c r="AE2838" i="64"/>
  <c r="AF2838" i="64" s="1"/>
  <c r="AG2840" i="64" s="1"/>
  <c r="H2838" i="64"/>
  <c r="AJ2838" i="64"/>
  <c r="L2838" i="64"/>
  <c r="AH2838" i="64" l="1"/>
  <c r="AW2838" i="64"/>
  <c r="P2840" i="64"/>
  <c r="Q2840" i="64"/>
  <c r="AQ2841" i="64" s="1"/>
  <c r="I2838" i="64"/>
  <c r="AI2838" i="64"/>
  <c r="AK2838" i="64" l="1"/>
  <c r="AA2839" i="64" s="1"/>
  <c r="AA2840" i="64" s="1"/>
  <c r="M2839" i="64"/>
  <c r="E2838" i="64"/>
  <c r="C2839" i="64" s="1"/>
  <c r="G2839" i="64" s="1"/>
  <c r="AC2839" i="64" l="1"/>
  <c r="D2839" i="64"/>
  <c r="AB2839" i="64"/>
  <c r="J2839" i="64"/>
  <c r="AA2841" i="64"/>
  <c r="AA2842" i="64" l="1"/>
  <c r="K2839" i="64"/>
  <c r="AR2839" i="64" s="1"/>
  <c r="AR2840" i="64" s="1"/>
  <c r="AR2841" i="64" s="1"/>
  <c r="AE2839" i="64"/>
  <c r="AS2839" i="64"/>
  <c r="T2839" i="64" l="1"/>
  <c r="AV2840" i="64" s="1"/>
  <c r="AV2841" i="64" s="1"/>
  <c r="AV2842" i="64" s="1"/>
  <c r="AV2843" i="64" s="1"/>
  <c r="AV2844" i="64" s="1"/>
  <c r="H2839" i="64"/>
  <c r="L2839" i="64"/>
  <c r="AJ2839" i="64"/>
  <c r="F2839" i="64"/>
  <c r="AA2843" i="64"/>
  <c r="Y2840" i="64"/>
  <c r="M2840" i="64" s="1"/>
  <c r="AB2840" i="64" l="1"/>
  <c r="AW2839" i="64"/>
  <c r="AI2839" i="64"/>
  <c r="I2839" i="64"/>
  <c r="AH2839" i="64"/>
  <c r="E2839" i="64" l="1"/>
  <c r="C2840" i="64" l="1"/>
  <c r="G2840" i="64" s="1"/>
  <c r="D2840" i="64"/>
  <c r="J2840" i="64"/>
  <c r="K2840" i="64" l="1"/>
  <c r="X2841" i="64" s="1"/>
  <c r="X2842" i="64" s="1"/>
  <c r="X2843" i="64" s="1"/>
  <c r="X2844" i="64" s="1"/>
  <c r="X2845" i="64" s="1"/>
  <c r="AC2840" i="64"/>
  <c r="AS2840" i="64"/>
  <c r="Y2841" i="64" l="1"/>
  <c r="M2841" i="64" s="1"/>
  <c r="AW2840" i="64"/>
  <c r="AE2840" i="64"/>
  <c r="AJ2840" i="64"/>
  <c r="L2840" i="64"/>
  <c r="H2840" i="64"/>
  <c r="F2840" i="64"/>
  <c r="AH2840" i="64" l="1"/>
  <c r="AI2840" i="64"/>
  <c r="I2840" i="64"/>
  <c r="E2840" i="64" l="1"/>
  <c r="C2841" i="64" l="1"/>
  <c r="G2841" i="64" s="1"/>
  <c r="W2841" i="64" s="1"/>
  <c r="W2842" i="64" s="1"/>
  <c r="W2843" i="64" s="1"/>
  <c r="W2844" i="64" s="1"/>
  <c r="J2841" i="64"/>
  <c r="D2841" i="64"/>
  <c r="K2841" i="64" l="1"/>
  <c r="F2841" i="64" s="1"/>
  <c r="AN2847" i="64"/>
  <c r="T2847" i="64" s="1"/>
  <c r="T2848" i="64" s="1"/>
  <c r="AS2841" i="64"/>
  <c r="AC2841" i="64"/>
  <c r="AE2841" i="64" l="1"/>
  <c r="Y2842" i="64"/>
  <c r="AW2841" i="64"/>
  <c r="AB2841" i="64"/>
  <c r="AJ2841" i="64"/>
  <c r="L2841" i="64"/>
  <c r="H2841" i="64"/>
  <c r="AR2842" i="64" s="1"/>
  <c r="M2842" i="64" l="1"/>
  <c r="AO2842" i="64"/>
  <c r="I2841" i="64"/>
  <c r="AU2845" i="64"/>
  <c r="AT2845" i="64"/>
  <c r="Z2845" i="64"/>
  <c r="AI2841" i="64"/>
  <c r="AP2842" i="64"/>
  <c r="AH2841" i="64"/>
  <c r="AB2842" i="64" l="1"/>
  <c r="R2843" i="64"/>
  <c r="R2844" i="64" s="1"/>
  <c r="R2845" i="64" s="1"/>
  <c r="R2846" i="64" s="1"/>
  <c r="S2847" i="64" s="1"/>
  <c r="S2848" i="64" s="1"/>
  <c r="E2841" i="64"/>
  <c r="R2847" i="64" l="1"/>
  <c r="C2842" i="64"/>
  <c r="G2842" i="64" s="1"/>
  <c r="J2842" i="64"/>
  <c r="K2842" i="64" l="1"/>
  <c r="AC2842" i="64"/>
  <c r="D2842" i="64" l="1"/>
  <c r="AE2842" i="64"/>
  <c r="AJ2842" i="64"/>
  <c r="L2842" i="64"/>
  <c r="AQ2842" i="64" l="1"/>
  <c r="AS2842" i="64"/>
  <c r="H2842" i="64"/>
  <c r="AH2842" i="64" s="1"/>
  <c r="F2842" i="64"/>
  <c r="U2843" i="64" s="1"/>
  <c r="U2844" i="64" s="1"/>
  <c r="U2845" i="64" s="1"/>
  <c r="U2846" i="64" s="1"/>
  <c r="U2847" i="64" s="1"/>
  <c r="I2842" i="64"/>
  <c r="AI2842" i="64"/>
  <c r="AL2842" i="64" s="1"/>
  <c r="AM2842" i="64" s="1"/>
  <c r="V2847" i="64" l="1"/>
  <c r="V2848" i="64" s="1"/>
  <c r="O2849" i="64" s="1"/>
  <c r="AW2842" i="64"/>
  <c r="Y2843" i="64"/>
  <c r="E2842" i="64"/>
  <c r="M2843" i="64" l="1"/>
  <c r="J2843" i="64" s="1"/>
  <c r="N2849" i="64"/>
  <c r="C2843" i="64"/>
  <c r="G2843" i="64" s="1"/>
  <c r="D2843" i="64" l="1"/>
  <c r="AB2843" i="64"/>
  <c r="K2843" i="64"/>
  <c r="AC2843" i="64"/>
  <c r="AS2843" i="64"/>
  <c r="AQ2843" i="64" l="1"/>
  <c r="AQ2844" i="64" s="1"/>
  <c r="AQ2845" i="64" s="1"/>
  <c r="AR2843" i="64"/>
  <c r="Y2844" i="64"/>
  <c r="AE2843" i="64"/>
  <c r="AF2843" i="64" s="1"/>
  <c r="AG2845" i="64" s="1"/>
  <c r="L2843" i="64"/>
  <c r="AJ2843" i="64"/>
  <c r="H2843" i="64"/>
  <c r="F2843" i="64"/>
  <c r="AW2843" i="64" l="1"/>
  <c r="Q2845" i="64"/>
  <c r="AQ2846" i="64" s="1"/>
  <c r="P2845" i="64"/>
  <c r="I2843" i="64"/>
  <c r="AH2843" i="64"/>
  <c r="AI2843" i="64"/>
  <c r="AK2843" i="64" l="1"/>
  <c r="AA2844" i="64" s="1"/>
  <c r="AA2845" i="64" s="1"/>
  <c r="M2844" i="64"/>
  <c r="E2843" i="64"/>
  <c r="C2844" i="64" s="1"/>
  <c r="G2844" i="64" s="1"/>
  <c r="AB2844" i="64" l="1"/>
  <c r="AA2846" i="64"/>
  <c r="AC2844" i="64"/>
  <c r="J2844" i="64"/>
  <c r="D2844" i="64"/>
  <c r="AE2844" i="64" l="1"/>
  <c r="AS2844" i="64"/>
  <c r="K2844" i="64"/>
  <c r="AR2844" i="64" s="1"/>
  <c r="AR2845" i="64" s="1"/>
  <c r="AR2846" i="64" s="1"/>
  <c r="AA2847" i="64"/>
  <c r="T2844" i="64" l="1"/>
  <c r="AV2845" i="64" s="1"/>
  <c r="AV2846" i="64" s="1"/>
  <c r="AV2847" i="64" s="1"/>
  <c r="AV2848" i="64" s="1"/>
  <c r="AV2849" i="64" s="1"/>
  <c r="H2844" i="64"/>
  <c r="L2844" i="64"/>
  <c r="AJ2844" i="64"/>
  <c r="Y2845" i="64"/>
  <c r="M2845" i="64" s="1"/>
  <c r="F2844" i="64"/>
  <c r="AA2848" i="64"/>
  <c r="AW2844" i="64" l="1"/>
  <c r="AI2844" i="64"/>
  <c r="I2844" i="64"/>
  <c r="AB2845" i="64"/>
  <c r="AH2844" i="64"/>
  <c r="E2844" i="64" l="1"/>
  <c r="C2845" i="64" l="1"/>
  <c r="G2845" i="64" s="1"/>
  <c r="J2845" i="64"/>
  <c r="D2845" i="64"/>
  <c r="K2845" i="64" l="1"/>
  <c r="AC2845" i="64"/>
  <c r="AS2845" i="64"/>
  <c r="F2845" i="64" l="1"/>
  <c r="X2846" i="64"/>
  <c r="X2847" i="64" s="1"/>
  <c r="X2848" i="64" s="1"/>
  <c r="X2849" i="64" s="1"/>
  <c r="X2850" i="64" s="1"/>
  <c r="AE2845" i="64"/>
  <c r="Y2846" i="64"/>
  <c r="M2846" i="64" s="1"/>
  <c r="AW2845" i="64"/>
  <c r="AJ2845" i="64"/>
  <c r="L2845" i="64"/>
  <c r="H2845" i="64"/>
  <c r="AH2845" i="64" l="1"/>
  <c r="I2845" i="64"/>
  <c r="AI2845" i="64"/>
  <c r="E2845" i="64" l="1"/>
  <c r="C2846" i="64" l="1"/>
  <c r="G2846" i="64" s="1"/>
  <c r="W2846" i="64" s="1"/>
  <c r="W2847" i="64" s="1"/>
  <c r="W2848" i="64" s="1"/>
  <c r="W2849" i="64" s="1"/>
  <c r="J2846" i="64"/>
  <c r="D2846" i="64"/>
  <c r="K2846" i="64" l="1"/>
  <c r="AN2852" i="64"/>
  <c r="T2852" i="64" s="1"/>
  <c r="T2853" i="64" s="1"/>
  <c r="AC2846" i="64"/>
  <c r="AS2846" i="64"/>
  <c r="Y2847" i="64" l="1"/>
  <c r="AW2846" i="64"/>
  <c r="AE2846" i="64"/>
  <c r="AB2846" i="64"/>
  <c r="AJ2846" i="64"/>
  <c r="H2846" i="64"/>
  <c r="AR2847" i="64" s="1"/>
  <c r="L2846" i="64"/>
  <c r="F2846" i="64"/>
  <c r="M2847" i="64" l="1"/>
  <c r="AO2847" i="64"/>
  <c r="AU2850" i="64"/>
  <c r="AT2850" i="64"/>
  <c r="Z2850" i="64"/>
  <c r="I2846" i="64"/>
  <c r="AP2847" i="64"/>
  <c r="AH2846" i="64"/>
  <c r="AI2846" i="64"/>
  <c r="R2848" i="64" l="1"/>
  <c r="R2849" i="64" s="1"/>
  <c r="R2850" i="64" s="1"/>
  <c r="R2851" i="64" s="1"/>
  <c r="S2852" i="64" s="1"/>
  <c r="S2853" i="64" s="1"/>
  <c r="E2846" i="64"/>
  <c r="C2847" i="64" s="1"/>
  <c r="G2847" i="64" s="1"/>
  <c r="AB2847" i="64"/>
  <c r="R2852" i="64" l="1"/>
  <c r="J2847" i="64"/>
  <c r="K2847" i="64" s="1"/>
  <c r="D2847" i="64" s="1"/>
  <c r="AQ2847" i="64" s="1"/>
  <c r="AC2847" i="64"/>
  <c r="AS2847" i="64" l="1"/>
  <c r="H2847" i="64"/>
  <c r="AJ2847" i="64"/>
  <c r="L2847" i="64"/>
  <c r="Y2848" i="64"/>
  <c r="AW2847" i="64"/>
  <c r="AE2847" i="64"/>
  <c r="F2847" i="64"/>
  <c r="U2848" i="64" s="1"/>
  <c r="U2849" i="64" s="1"/>
  <c r="U2850" i="64" s="1"/>
  <c r="U2851" i="64" s="1"/>
  <c r="U2852" i="64" s="1"/>
  <c r="M2848" i="64" l="1"/>
  <c r="I2847" i="64"/>
  <c r="AI2847" i="64"/>
  <c r="AL2847" i="64" s="1"/>
  <c r="AM2847" i="64" s="1"/>
  <c r="AH2847" i="64"/>
  <c r="E2847" i="64" l="1"/>
  <c r="AB2848" i="64"/>
  <c r="V2852" i="64"/>
  <c r="V2853" i="64" s="1"/>
  <c r="N2854" i="64" l="1"/>
  <c r="O2854" i="64"/>
  <c r="C2848" i="64"/>
  <c r="G2848" i="64" s="1"/>
  <c r="D2848" i="64"/>
  <c r="J2848" i="64"/>
  <c r="K2848" i="64" l="1"/>
  <c r="AS2848" i="64"/>
  <c r="AC2848" i="64"/>
  <c r="AQ2848" i="64" l="1"/>
  <c r="AQ2849" i="64" s="1"/>
  <c r="AQ2850" i="64" s="1"/>
  <c r="AR2848" i="64"/>
  <c r="AE2848" i="64"/>
  <c r="AF2848" i="64" s="1"/>
  <c r="AG2850" i="64" s="1"/>
  <c r="AJ2848" i="64"/>
  <c r="H2848" i="64"/>
  <c r="L2848" i="64"/>
  <c r="Y2849" i="64"/>
  <c r="F2848" i="64"/>
  <c r="AW2848" i="64" l="1"/>
  <c r="I2848" i="64"/>
  <c r="AH2848" i="64"/>
  <c r="AI2848" i="64"/>
  <c r="Q2850" i="64"/>
  <c r="AQ2851" i="64" s="1"/>
  <c r="P2850" i="64"/>
  <c r="AK2848" i="64" l="1"/>
  <c r="AA2849" i="64" s="1"/>
  <c r="AA2850" i="64" s="1"/>
  <c r="M2849" i="64"/>
  <c r="E2848" i="64"/>
  <c r="C2849" i="64" s="1"/>
  <c r="G2849" i="64" s="1"/>
  <c r="D2849" i="64" l="1"/>
  <c r="AS2849" i="64" s="1"/>
  <c r="AB2849" i="64"/>
  <c r="J2849" i="64"/>
  <c r="AC2849" i="64"/>
  <c r="AA2851" i="64"/>
  <c r="Y2850" i="64" l="1"/>
  <c r="M2850" i="64" s="1"/>
  <c r="AE2849" i="64"/>
  <c r="K2849" i="64"/>
  <c r="AR2849" i="64" s="1"/>
  <c r="AR2850" i="64" s="1"/>
  <c r="AR2851" i="64" s="1"/>
  <c r="AA2852" i="64"/>
  <c r="T2849" i="64" l="1"/>
  <c r="AV2850" i="64" s="1"/>
  <c r="AV2851" i="64" s="1"/>
  <c r="AV2852" i="64" s="1"/>
  <c r="AV2853" i="64" s="1"/>
  <c r="AV2854" i="64" s="1"/>
  <c r="L2849" i="64"/>
  <c r="H2849" i="64"/>
  <c r="AJ2849" i="64"/>
  <c r="F2849" i="64"/>
  <c r="AA2853" i="64"/>
  <c r="AB2850" i="64"/>
  <c r="AI2849" i="64" l="1"/>
  <c r="AH2849" i="64"/>
  <c r="I2849" i="64"/>
  <c r="AW2849" i="64"/>
  <c r="E2849" i="64" l="1"/>
  <c r="C2850" i="64" l="1"/>
  <c r="G2850" i="64" s="1"/>
  <c r="D2850" i="64"/>
  <c r="J2850" i="64"/>
  <c r="K2850" i="64" l="1"/>
  <c r="X2851" i="64" s="1"/>
  <c r="X2852" i="64" s="1"/>
  <c r="X2853" i="64" s="1"/>
  <c r="X2854" i="64" s="1"/>
  <c r="X2855" i="64" s="1"/>
  <c r="AS2850" i="64"/>
  <c r="AC2850" i="64"/>
  <c r="F2850" i="64" l="1"/>
  <c r="Y2851" i="64"/>
  <c r="M2851" i="64" s="1"/>
  <c r="AW2850" i="64"/>
  <c r="AE2850" i="64"/>
  <c r="H2850" i="64"/>
  <c r="AJ2850" i="64"/>
  <c r="L2850" i="64"/>
  <c r="AH2850" i="64" l="1"/>
  <c r="I2850" i="64"/>
  <c r="AI2850" i="64"/>
  <c r="E2850" i="64" l="1"/>
  <c r="C2851" i="64" l="1"/>
  <c r="G2851" i="64" s="1"/>
  <c r="W2851" i="64" s="1"/>
  <c r="W2852" i="64" s="1"/>
  <c r="W2853" i="64" s="1"/>
  <c r="W2854" i="64" s="1"/>
  <c r="D2851" i="64"/>
  <c r="J2851" i="64"/>
  <c r="K2851" i="64" l="1"/>
  <c r="F2851" i="64" s="1"/>
  <c r="AN2857" i="64"/>
  <c r="T2857" i="64" s="1"/>
  <c r="T2858" i="64" s="1"/>
  <c r="AC2851" i="64"/>
  <c r="AS2851" i="64"/>
  <c r="Y2852" i="64" l="1"/>
  <c r="AW2851" i="64"/>
  <c r="AE2851" i="64"/>
  <c r="AB2851" i="64"/>
  <c r="H2851" i="64"/>
  <c r="AR2852" i="64" s="1"/>
  <c r="L2851" i="64"/>
  <c r="AJ2851" i="64"/>
  <c r="M2852" i="64" l="1"/>
  <c r="AO2852" i="64"/>
  <c r="AU2855" i="64"/>
  <c r="AT2855" i="64"/>
  <c r="Z2855" i="64"/>
  <c r="I2851" i="64"/>
  <c r="AP2852" i="64"/>
  <c r="AH2851" i="64"/>
  <c r="AI2851" i="64"/>
  <c r="R2853" i="64" l="1"/>
  <c r="R2854" i="64" s="1"/>
  <c r="R2855" i="64" s="1"/>
  <c r="R2856" i="64" s="1"/>
  <c r="S2857" i="64" s="1"/>
  <c r="S2858" i="64" s="1"/>
  <c r="AB2852" i="64"/>
  <c r="E2851" i="64"/>
  <c r="C2852" i="64" s="1"/>
  <c r="G2852" i="64" s="1"/>
  <c r="R2857" i="64" l="1"/>
  <c r="J2852" i="64"/>
  <c r="AC2852" i="64"/>
  <c r="AE2852" i="64" l="1"/>
  <c r="K2852" i="64"/>
  <c r="D2852" i="64" s="1"/>
  <c r="AQ2852" i="64" s="1"/>
  <c r="AS2852" i="64" l="1"/>
  <c r="AJ2852" i="64"/>
  <c r="H2852" i="64"/>
  <c r="L2852" i="64"/>
  <c r="Y2853" i="64"/>
  <c r="AW2852" i="64"/>
  <c r="F2852" i="64"/>
  <c r="U2853" i="64" s="1"/>
  <c r="U2854" i="64" s="1"/>
  <c r="U2855" i="64" s="1"/>
  <c r="U2856" i="64" s="1"/>
  <c r="U2857" i="64" s="1"/>
  <c r="M2853" i="64" l="1"/>
  <c r="I2852" i="64"/>
  <c r="AH2852" i="64"/>
  <c r="AI2852" i="64"/>
  <c r="AL2852" i="64" s="1"/>
  <c r="AM2852" i="64" s="1"/>
  <c r="E2852" i="64" l="1"/>
  <c r="C2853" i="64" s="1"/>
  <c r="G2853" i="64" s="1"/>
  <c r="V2857" i="64"/>
  <c r="V2858" i="64" s="1"/>
  <c r="AB2853" i="64"/>
  <c r="D2853" i="64"/>
  <c r="J2853" i="64"/>
  <c r="K2853" i="64" l="1"/>
  <c r="N2859" i="64"/>
  <c r="O2859" i="64"/>
  <c r="AC2853" i="64"/>
  <c r="AS2853" i="64"/>
  <c r="AR2853" i="64" l="1"/>
  <c r="AQ2853" i="64"/>
  <c r="AQ2854" i="64" s="1"/>
  <c r="AQ2855" i="64" s="1"/>
  <c r="F2853" i="64"/>
  <c r="AE2853" i="64"/>
  <c r="AF2853" i="64" s="1"/>
  <c r="AG2855" i="64" s="1"/>
  <c r="H2853" i="64"/>
  <c r="AJ2853" i="64"/>
  <c r="L2853" i="64"/>
  <c r="Y2854" i="64"/>
  <c r="AW2853" i="64" l="1"/>
  <c r="AI2853" i="64"/>
  <c r="AH2853" i="64"/>
  <c r="I2853" i="64"/>
  <c r="Q2855" i="64"/>
  <c r="AQ2856" i="64" s="1"/>
  <c r="P2855" i="64"/>
  <c r="AK2853" i="64" l="1"/>
  <c r="AA2854" i="64" s="1"/>
  <c r="AA2855" i="64" s="1"/>
  <c r="M2854" i="64"/>
  <c r="E2853" i="64"/>
  <c r="C2854" i="64" s="1"/>
  <c r="G2854" i="64" s="1"/>
  <c r="AB2854" i="64" l="1"/>
  <c r="J2854" i="64"/>
  <c r="AA2856" i="64"/>
  <c r="D2854" i="64"/>
  <c r="AS2854" i="64" s="1"/>
  <c r="AC2854" i="64"/>
  <c r="Y2855" i="64" l="1"/>
  <c r="M2855" i="64" s="1"/>
  <c r="AE2854" i="64"/>
  <c r="AA2857" i="64"/>
  <c r="K2854" i="64"/>
  <c r="AR2854" i="64" s="1"/>
  <c r="AR2855" i="64" s="1"/>
  <c r="AR2856" i="64" s="1"/>
  <c r="AA2858" i="64" l="1"/>
  <c r="T2854" i="64"/>
  <c r="AV2855" i="64" s="1"/>
  <c r="AV2856" i="64" s="1"/>
  <c r="AV2857" i="64" s="1"/>
  <c r="AV2858" i="64" s="1"/>
  <c r="AV2859" i="64" s="1"/>
  <c r="L2854" i="64"/>
  <c r="AJ2854" i="64"/>
  <c r="H2854" i="64"/>
  <c r="F2854" i="64"/>
  <c r="AB2855" i="64"/>
  <c r="AH2854" i="64" l="1"/>
  <c r="I2854" i="64"/>
  <c r="AW2854" i="64"/>
  <c r="AI2854" i="64"/>
  <c r="E2854" i="64" l="1"/>
  <c r="C2855" i="64" l="1"/>
  <c r="G2855" i="64" s="1"/>
  <c r="D2855" i="64"/>
  <c r="J2855" i="64"/>
  <c r="K2855" i="64" l="1"/>
  <c r="X2856" i="64" s="1"/>
  <c r="X2857" i="64" s="1"/>
  <c r="X2858" i="64" s="1"/>
  <c r="X2859" i="64" s="1"/>
  <c r="X2860" i="64" s="1"/>
  <c r="AC2855" i="64"/>
  <c r="AS2855" i="64"/>
  <c r="F2855" i="64" l="1"/>
  <c r="Y2856" i="64"/>
  <c r="M2856" i="64" s="1"/>
  <c r="AW2855" i="64"/>
  <c r="AE2855" i="64"/>
  <c r="H2855" i="64"/>
  <c r="AJ2855" i="64"/>
  <c r="L2855" i="64"/>
  <c r="I2855" i="64" l="1"/>
  <c r="AI2855" i="64"/>
  <c r="AH2855" i="64"/>
  <c r="E2855" i="64" l="1"/>
  <c r="C2856" i="64" l="1"/>
  <c r="G2856" i="64" s="1"/>
  <c r="W2856" i="64" s="1"/>
  <c r="W2857" i="64" s="1"/>
  <c r="W2858" i="64" s="1"/>
  <c r="W2859" i="64" s="1"/>
  <c r="D2856" i="64"/>
  <c r="J2856" i="64"/>
  <c r="K2856" i="64" l="1"/>
  <c r="F2856" i="64" s="1"/>
  <c r="AN2862" i="64"/>
  <c r="T2862" i="64" s="1"/>
  <c r="T2863" i="64" s="1"/>
  <c r="AC2856" i="64"/>
  <c r="AS2856" i="64"/>
  <c r="AE2856" i="64" l="1"/>
  <c r="Y2857" i="64"/>
  <c r="AW2856" i="64"/>
  <c r="AB2856" i="64"/>
  <c r="L2856" i="64"/>
  <c r="AJ2856" i="64"/>
  <c r="H2856" i="64"/>
  <c r="AR2857" i="64" s="1"/>
  <c r="M2857" i="64" l="1"/>
  <c r="AO2857" i="64"/>
  <c r="AI2856" i="64"/>
  <c r="AT2860" i="64"/>
  <c r="AU2860" i="64"/>
  <c r="Z2860" i="64"/>
  <c r="AP2857" i="64"/>
  <c r="AH2856" i="64"/>
  <c r="I2856" i="64"/>
  <c r="R2858" i="64" l="1"/>
  <c r="R2859" i="64" s="1"/>
  <c r="R2860" i="64" s="1"/>
  <c r="R2861" i="64" s="1"/>
  <c r="S2862" i="64" s="1"/>
  <c r="S2863" i="64" s="1"/>
  <c r="AB2857" i="64"/>
  <c r="E2856" i="64"/>
  <c r="C2857" i="64" s="1"/>
  <c r="G2857" i="64" s="1"/>
  <c r="R2862" i="64" l="1"/>
  <c r="J2857" i="64"/>
  <c r="AC2857" i="64"/>
  <c r="AE2857" i="64" l="1"/>
  <c r="K2857" i="64"/>
  <c r="D2857" i="64" s="1"/>
  <c r="AQ2857" i="64" s="1"/>
  <c r="AS2857" i="64" l="1"/>
  <c r="AJ2857" i="64"/>
  <c r="H2857" i="64"/>
  <c r="L2857" i="64"/>
  <c r="F2857" i="64"/>
  <c r="U2858" i="64" s="1"/>
  <c r="U2859" i="64" s="1"/>
  <c r="U2860" i="64" s="1"/>
  <c r="U2861" i="64" s="1"/>
  <c r="U2862" i="64" s="1"/>
  <c r="AW2857" i="64" l="1"/>
  <c r="Y2858" i="64"/>
  <c r="M2858" i="64" s="1"/>
  <c r="I2857" i="64"/>
  <c r="AI2857" i="64"/>
  <c r="AL2857" i="64" s="1"/>
  <c r="AM2857" i="64" s="1"/>
  <c r="AH2857" i="64"/>
  <c r="AB2858" i="64" l="1"/>
  <c r="E2857" i="64"/>
  <c r="V2862" i="64"/>
  <c r="V2863" i="64" s="1"/>
  <c r="N2864" i="64" l="1"/>
  <c r="O2864" i="64"/>
  <c r="C2858" i="64"/>
  <c r="G2858" i="64" s="1"/>
  <c r="D2858" i="64"/>
  <c r="J2858" i="64"/>
  <c r="K2858" i="64" l="1"/>
  <c r="AS2858" i="64"/>
  <c r="AC2858" i="64"/>
  <c r="AQ2858" i="64" l="1"/>
  <c r="AQ2859" i="64" s="1"/>
  <c r="AQ2860" i="64" s="1"/>
  <c r="F2858" i="64"/>
  <c r="AR2858" i="64"/>
  <c r="Y2859" i="64"/>
  <c r="AE2858" i="64"/>
  <c r="AF2858" i="64" s="1"/>
  <c r="AG2860" i="64" s="1"/>
  <c r="L2858" i="64"/>
  <c r="AJ2858" i="64"/>
  <c r="H2858" i="64"/>
  <c r="I2858" i="64" l="1"/>
  <c r="AW2858" i="64"/>
  <c r="P2860" i="64"/>
  <c r="Q2860" i="64"/>
  <c r="AQ2861" i="64" s="1"/>
  <c r="AH2858" i="64"/>
  <c r="AI2858" i="64"/>
  <c r="AK2858" i="64" l="1"/>
  <c r="AA2859" i="64" s="1"/>
  <c r="AA2860" i="64" s="1"/>
  <c r="M2859" i="64"/>
  <c r="E2858" i="64"/>
  <c r="C2859" i="64" s="1"/>
  <c r="G2859" i="64" s="1"/>
  <c r="AB2859" i="64" l="1"/>
  <c r="AC2859" i="64"/>
  <c r="AA2861" i="64"/>
  <c r="D2859" i="64"/>
  <c r="J2859" i="64"/>
  <c r="K2859" i="64" l="1"/>
  <c r="AR2859" i="64" s="1"/>
  <c r="AR2860" i="64" s="1"/>
  <c r="AR2861" i="64" s="1"/>
  <c r="AA2862" i="64"/>
  <c r="AE2859" i="64"/>
  <c r="AS2859" i="64"/>
  <c r="T2859" i="64" l="1"/>
  <c r="AV2860" i="64" s="1"/>
  <c r="AV2861" i="64" s="1"/>
  <c r="AV2862" i="64" s="1"/>
  <c r="AV2863" i="64" s="1"/>
  <c r="AV2864" i="64" s="1"/>
  <c r="H2859" i="64"/>
  <c r="L2859" i="64"/>
  <c r="AJ2859" i="64"/>
  <c r="AA2863" i="64"/>
  <c r="Y2860" i="64"/>
  <c r="M2860" i="64" s="1"/>
  <c r="F2859" i="64"/>
  <c r="AB2860" i="64" l="1"/>
  <c r="AI2859" i="64"/>
  <c r="I2859" i="64"/>
  <c r="AW2859" i="64"/>
  <c r="AH2859" i="64"/>
  <c r="E2859" i="64" l="1"/>
  <c r="C2860" i="64" l="1"/>
  <c r="G2860" i="64" s="1"/>
  <c r="J2860" i="64"/>
  <c r="D2860" i="64"/>
  <c r="K2860" i="64" l="1"/>
  <c r="X2861" i="64" s="1"/>
  <c r="X2862" i="64" s="1"/>
  <c r="X2863" i="64" s="1"/>
  <c r="X2864" i="64" s="1"/>
  <c r="X2865" i="64" s="1"/>
  <c r="AC2860" i="64"/>
  <c r="AS2860" i="64"/>
  <c r="F2860" i="64" l="1"/>
  <c r="AE2860" i="64"/>
  <c r="Y2861" i="64"/>
  <c r="M2861" i="64" s="1"/>
  <c r="AW2860" i="64"/>
  <c r="L2860" i="64"/>
  <c r="H2860" i="64"/>
  <c r="AJ2860" i="64"/>
  <c r="AH2860" i="64" l="1"/>
  <c r="AI2860" i="64"/>
  <c r="I2860" i="64"/>
  <c r="E2860" i="64" l="1"/>
  <c r="C2861" i="64" l="1"/>
  <c r="G2861" i="64" s="1"/>
  <c r="W2861" i="64" s="1"/>
  <c r="W2862" i="64" s="1"/>
  <c r="W2863" i="64" s="1"/>
  <c r="W2864" i="64" s="1"/>
  <c r="J2861" i="64"/>
  <c r="D2861" i="64"/>
  <c r="K2861" i="64" l="1"/>
  <c r="AN2867" i="64"/>
  <c r="T2867" i="64" s="1"/>
  <c r="T2868" i="64" s="1"/>
  <c r="AC2861" i="64"/>
  <c r="AS2861" i="64"/>
  <c r="Y2862" i="64" l="1"/>
  <c r="AW2861" i="64"/>
  <c r="AE2861" i="64"/>
  <c r="AB2861" i="64"/>
  <c r="L2861" i="64"/>
  <c r="H2861" i="64"/>
  <c r="AR2862" i="64" s="1"/>
  <c r="AJ2861" i="64"/>
  <c r="F2861" i="64"/>
  <c r="M2862" i="64" l="1"/>
  <c r="AO2862" i="64"/>
  <c r="AP2862" i="64"/>
  <c r="AH2861" i="64"/>
  <c r="AU2865" i="64"/>
  <c r="Z2865" i="64"/>
  <c r="AT2865" i="64"/>
  <c r="AI2861" i="64"/>
  <c r="I2861" i="64"/>
  <c r="R2863" i="64" l="1"/>
  <c r="R2864" i="64" s="1"/>
  <c r="R2865" i="64" s="1"/>
  <c r="R2866" i="64" s="1"/>
  <c r="R2867" i="64" s="1"/>
  <c r="E2861" i="64"/>
  <c r="C2862" i="64" s="1"/>
  <c r="G2862" i="64" s="1"/>
  <c r="AB2862" i="64"/>
  <c r="S2867" i="64" l="1"/>
  <c r="S2868" i="64" s="1"/>
  <c r="J2862" i="64"/>
  <c r="K2862" i="64" s="1"/>
  <c r="D2862" i="64" s="1"/>
  <c r="AQ2862" i="64" s="1"/>
  <c r="AC2862" i="64"/>
  <c r="AS2862" i="64" l="1"/>
  <c r="F2862" i="64"/>
  <c r="U2863" i="64" s="1"/>
  <c r="U2864" i="64" s="1"/>
  <c r="U2865" i="64" s="1"/>
  <c r="U2866" i="64" s="1"/>
  <c r="U2867" i="64" s="1"/>
  <c r="AE2862" i="64"/>
  <c r="Y2863" i="64"/>
  <c r="M2863" i="64" s="1"/>
  <c r="AW2862" i="64"/>
  <c r="AJ2862" i="64"/>
  <c r="H2862" i="64"/>
  <c r="L2862" i="64"/>
  <c r="I2862" i="64" l="1"/>
  <c r="AH2862" i="64"/>
  <c r="AI2862" i="64"/>
  <c r="AL2862" i="64" s="1"/>
  <c r="AM2862" i="64" s="1"/>
  <c r="AB2863" i="64" l="1"/>
  <c r="V2867" i="64"/>
  <c r="V2868" i="64" s="1"/>
  <c r="O2869" i="64" s="1"/>
  <c r="E2862" i="64"/>
  <c r="N2869" i="64" l="1"/>
  <c r="C2863" i="64"/>
  <c r="G2863" i="64" s="1"/>
  <c r="D2863" i="64"/>
  <c r="J2863" i="64"/>
  <c r="AC2863" i="64" l="1"/>
  <c r="AS2863" i="64"/>
  <c r="K2863" i="64"/>
  <c r="AQ2863" i="64" l="1"/>
  <c r="AQ2864" i="64" s="1"/>
  <c r="AQ2865" i="64" s="1"/>
  <c r="AR2863" i="64"/>
  <c r="Y2864" i="64"/>
  <c r="H2863" i="64"/>
  <c r="AJ2863" i="64"/>
  <c r="L2863" i="64"/>
  <c r="AE2863" i="64"/>
  <c r="AF2863" i="64" s="1"/>
  <c r="AG2865" i="64" s="1"/>
  <c r="F2863" i="64"/>
  <c r="AI2863" i="64" l="1"/>
  <c r="AH2863" i="64"/>
  <c r="I2863" i="64"/>
  <c r="AW2863" i="64"/>
  <c r="P2865" i="64"/>
  <c r="Q2865" i="64"/>
  <c r="AQ2866" i="64" s="1"/>
  <c r="AK2863" i="64" l="1"/>
  <c r="AA2864" i="64" s="1"/>
  <c r="AA2865" i="64" s="1"/>
  <c r="E2863" i="64"/>
  <c r="C2864" i="64" s="1"/>
  <c r="G2864" i="64" s="1"/>
  <c r="M2864" i="64" l="1"/>
  <c r="AB2864" i="64" s="1"/>
  <c r="AA2866" i="64"/>
  <c r="AC2864" i="64"/>
  <c r="D2864" i="64" l="1"/>
  <c r="AS2864" i="64" s="1"/>
  <c r="J2864" i="64"/>
  <c r="K2864" i="64" s="1"/>
  <c r="AR2864" i="64" s="1"/>
  <c r="AR2865" i="64" s="1"/>
  <c r="AR2866" i="64" s="1"/>
  <c r="AE2864" i="64"/>
  <c r="Y2865" i="64"/>
  <c r="M2865" i="64" s="1"/>
  <c r="AA2867" i="64"/>
  <c r="T2864" i="64"/>
  <c r="AV2865" i="64" s="1"/>
  <c r="AV2866" i="64" s="1"/>
  <c r="AV2867" i="64" s="1"/>
  <c r="AV2868" i="64" s="1"/>
  <c r="AV2869" i="64" s="1"/>
  <c r="AJ2864" i="64"/>
  <c r="F2864" i="64" l="1"/>
  <c r="L2864" i="64"/>
  <c r="H2864" i="64"/>
  <c r="AH2864" i="64" s="1"/>
  <c r="AA2868" i="64"/>
  <c r="AI2864" i="64"/>
  <c r="AB2865" i="64"/>
  <c r="I2864" i="64"/>
  <c r="AW2864" i="64"/>
  <c r="E2864" i="64" l="1"/>
  <c r="C2865" i="64" l="1"/>
  <c r="G2865" i="64" s="1"/>
  <c r="D2865" i="64"/>
  <c r="J2865" i="64"/>
  <c r="K2865" i="64" l="1"/>
  <c r="AC2865" i="64"/>
  <c r="AS2865" i="64"/>
  <c r="F2865" i="64" l="1"/>
  <c r="X2866" i="64"/>
  <c r="X2867" i="64" s="1"/>
  <c r="X2868" i="64" s="1"/>
  <c r="X2869" i="64" s="1"/>
  <c r="X2870" i="64" s="1"/>
  <c r="AE2865" i="64"/>
  <c r="Y2866" i="64"/>
  <c r="M2866" i="64" s="1"/>
  <c r="AW2865" i="64"/>
  <c r="L2865" i="64"/>
  <c r="AJ2865" i="64"/>
  <c r="H2865" i="64"/>
  <c r="AH2865" i="64" l="1"/>
  <c r="AI2865" i="64"/>
  <c r="I2865" i="64"/>
  <c r="E2865" i="64" l="1"/>
  <c r="C2866" i="64" l="1"/>
  <c r="G2866" i="64" s="1"/>
  <c r="W2866" i="64" s="1"/>
  <c r="W2867" i="64" s="1"/>
  <c r="W2868" i="64" s="1"/>
  <c r="W2869" i="64" s="1"/>
  <c r="J2866" i="64"/>
  <c r="D2866" i="64"/>
  <c r="K2866" i="64" l="1"/>
  <c r="AN2872" i="64"/>
  <c r="T2872" i="64" s="1"/>
  <c r="T2873" i="64" s="1"/>
  <c r="AC2866" i="64"/>
  <c r="AS2866" i="64"/>
  <c r="Y2867" i="64" l="1"/>
  <c r="AW2866" i="64"/>
  <c r="AE2866" i="64"/>
  <c r="AB2866" i="64"/>
  <c r="H2866" i="64"/>
  <c r="AR2867" i="64" s="1"/>
  <c r="AJ2866" i="64"/>
  <c r="L2866" i="64"/>
  <c r="F2866" i="64"/>
  <c r="M2867" i="64" l="1"/>
  <c r="AO2867" i="64"/>
  <c r="AU2870" i="64"/>
  <c r="AT2870" i="64"/>
  <c r="Z2870" i="64"/>
  <c r="I2866" i="64"/>
  <c r="AI2866" i="64"/>
  <c r="AH2866" i="64"/>
  <c r="AP2867" i="64"/>
  <c r="R2868" i="64" l="1"/>
  <c r="R2869" i="64" s="1"/>
  <c r="R2870" i="64" s="1"/>
  <c r="R2871" i="64" s="1"/>
  <c r="S2872" i="64" s="1"/>
  <c r="S2873" i="64" s="1"/>
  <c r="AB2867" i="64"/>
  <c r="E2866" i="64"/>
  <c r="C2867" i="64" s="1"/>
  <c r="G2867" i="64" s="1"/>
  <c r="R2872" i="64" l="1"/>
  <c r="AC2867" i="64"/>
  <c r="J2867" i="64"/>
  <c r="K2867" i="64" l="1"/>
  <c r="D2867" i="64" s="1"/>
  <c r="AQ2867" i="64" s="1"/>
  <c r="AE2867" i="64"/>
  <c r="AS2867" i="64" l="1"/>
  <c r="Y2868" i="64" s="1"/>
  <c r="AJ2867" i="64"/>
  <c r="L2867" i="64"/>
  <c r="H2867" i="64"/>
  <c r="F2867" i="64"/>
  <c r="U2868" i="64" s="1"/>
  <c r="U2869" i="64" s="1"/>
  <c r="U2870" i="64" s="1"/>
  <c r="U2871" i="64" s="1"/>
  <c r="U2872" i="64" s="1"/>
  <c r="M2868" i="64" l="1"/>
  <c r="AW2867" i="64"/>
  <c r="AH2867" i="64"/>
  <c r="I2867" i="64"/>
  <c r="AI2867" i="64"/>
  <c r="AL2867" i="64" s="1"/>
  <c r="AM2867" i="64" s="1"/>
  <c r="V2872" i="64" l="1"/>
  <c r="V2873" i="64" s="1"/>
  <c r="E2867" i="64"/>
  <c r="AB2868" i="64"/>
  <c r="C2868" i="64" l="1"/>
  <c r="G2868" i="64" s="1"/>
  <c r="D2868" i="64"/>
  <c r="J2868" i="64"/>
  <c r="N2874" i="64"/>
  <c r="O2874" i="64"/>
  <c r="AC2868" i="64" l="1"/>
  <c r="AS2868" i="64"/>
  <c r="K2868" i="64"/>
  <c r="AQ2868" i="64" l="1"/>
  <c r="AQ2869" i="64" s="1"/>
  <c r="AQ2870" i="64" s="1"/>
  <c r="AR2868" i="64"/>
  <c r="Y2869" i="64"/>
  <c r="H2868" i="64"/>
  <c r="L2868" i="64"/>
  <c r="AJ2868" i="64"/>
  <c r="AE2868" i="64"/>
  <c r="AF2868" i="64" s="1"/>
  <c r="AG2870" i="64" s="1"/>
  <c r="F2868" i="64"/>
  <c r="AW2868" i="64" l="1"/>
  <c r="AI2868" i="64"/>
  <c r="I2868" i="64"/>
  <c r="AH2868" i="64"/>
  <c r="Q2870" i="64"/>
  <c r="AQ2871" i="64" s="1"/>
  <c r="P2870" i="64"/>
  <c r="AK2868" i="64" l="1"/>
  <c r="AA2869" i="64" s="1"/>
  <c r="AA2870" i="64" s="1"/>
  <c r="M2869" i="64"/>
  <c r="E2868" i="64"/>
  <c r="C2869" i="64" s="1"/>
  <c r="G2869" i="64" s="1"/>
  <c r="AB2869" i="64" l="1"/>
  <c r="AA2871" i="64"/>
  <c r="J2869" i="64"/>
  <c r="AC2869" i="64"/>
  <c r="D2869" i="64"/>
  <c r="AS2869" i="64" l="1"/>
  <c r="K2869" i="64"/>
  <c r="AR2869" i="64" s="1"/>
  <c r="AR2870" i="64" s="1"/>
  <c r="AR2871" i="64" s="1"/>
  <c r="AE2869" i="64"/>
  <c r="AA2872" i="64"/>
  <c r="AA2873" i="64" l="1"/>
  <c r="Y2870" i="64"/>
  <c r="M2870" i="64" s="1"/>
  <c r="T2869" i="64"/>
  <c r="AV2870" i="64" s="1"/>
  <c r="AV2871" i="64" s="1"/>
  <c r="AV2872" i="64" s="1"/>
  <c r="AV2873" i="64" s="1"/>
  <c r="AV2874" i="64" s="1"/>
  <c r="H2869" i="64"/>
  <c r="AJ2869" i="64"/>
  <c r="L2869" i="64"/>
  <c r="F2869" i="64"/>
  <c r="AI2869" i="64" l="1"/>
  <c r="AB2870" i="64"/>
  <c r="AW2869" i="64"/>
  <c r="AH2869" i="64"/>
  <c r="I2869" i="64"/>
  <c r="E2869" i="64" l="1"/>
  <c r="C2870" i="64" l="1"/>
  <c r="G2870" i="64" s="1"/>
  <c r="D2870" i="64"/>
  <c r="J2870" i="64"/>
  <c r="K2870" i="64" l="1"/>
  <c r="X2871" i="64" s="1"/>
  <c r="X2872" i="64" s="1"/>
  <c r="X2873" i="64" s="1"/>
  <c r="X2874" i="64" s="1"/>
  <c r="X2875" i="64" s="1"/>
  <c r="AC2870" i="64"/>
  <c r="AS2870" i="64"/>
  <c r="Y2871" i="64" l="1"/>
  <c r="M2871" i="64" s="1"/>
  <c r="AW2870" i="64"/>
  <c r="AE2870" i="64"/>
  <c r="AJ2870" i="64"/>
  <c r="H2870" i="64"/>
  <c r="L2870" i="64"/>
  <c r="F2870" i="64"/>
  <c r="I2870" i="64" l="1"/>
  <c r="AH2870" i="64"/>
  <c r="AI2870" i="64"/>
  <c r="E2870" i="64" l="1"/>
  <c r="C2871" i="64" l="1"/>
  <c r="G2871" i="64" s="1"/>
  <c r="W2871" i="64" s="1"/>
  <c r="W2872" i="64" s="1"/>
  <c r="W2873" i="64" s="1"/>
  <c r="W2874" i="64" s="1"/>
  <c r="J2871" i="64"/>
  <c r="D2871" i="64"/>
  <c r="K2871" i="64" l="1"/>
  <c r="AN2877" i="64"/>
  <c r="T2877" i="64" s="1"/>
  <c r="T2878" i="64" s="1"/>
  <c r="AS2871" i="64"/>
  <c r="AC2871" i="64"/>
  <c r="AB2871" i="64" l="1"/>
  <c r="AE2871" i="64"/>
  <c r="Y2872" i="64"/>
  <c r="AW2871" i="64"/>
  <c r="L2871" i="64"/>
  <c r="AJ2871" i="64"/>
  <c r="H2871" i="64"/>
  <c r="AR2872" i="64" s="1"/>
  <c r="F2871" i="64"/>
  <c r="M2872" i="64" l="1"/>
  <c r="AO2872" i="64"/>
  <c r="AH2871" i="64"/>
  <c r="AP2872" i="64"/>
  <c r="AI2871" i="64"/>
  <c r="I2871" i="64"/>
  <c r="AU2875" i="64"/>
  <c r="Z2875" i="64"/>
  <c r="AT2875" i="64"/>
  <c r="AB2872" i="64" l="1"/>
  <c r="R2873" i="64"/>
  <c r="R2874" i="64" s="1"/>
  <c r="R2875" i="64" s="1"/>
  <c r="R2876" i="64" s="1"/>
  <c r="S2877" i="64" s="1"/>
  <c r="S2878" i="64" s="1"/>
  <c r="E2871" i="64"/>
  <c r="R2877" i="64" l="1"/>
  <c r="C2872" i="64"/>
  <c r="G2872" i="64" s="1"/>
  <c r="J2872" i="64"/>
  <c r="AC2872" i="64" l="1"/>
  <c r="K2872" i="64"/>
  <c r="D2872" i="64" s="1"/>
  <c r="AQ2872" i="64" s="1"/>
  <c r="AS2872" i="64" l="1"/>
  <c r="Y2873" i="64" s="1"/>
  <c r="H2872" i="64"/>
  <c r="AJ2872" i="64"/>
  <c r="L2872" i="64"/>
  <c r="AE2872" i="64"/>
  <c r="F2872" i="64"/>
  <c r="U2873" i="64" s="1"/>
  <c r="U2874" i="64" s="1"/>
  <c r="U2875" i="64" s="1"/>
  <c r="U2876" i="64" s="1"/>
  <c r="U2877" i="64" s="1"/>
  <c r="AW2872" i="64" l="1"/>
  <c r="M2873" i="64"/>
  <c r="I2872" i="64"/>
  <c r="AI2872" i="64"/>
  <c r="AL2872" i="64" s="1"/>
  <c r="AM2872" i="64" s="1"/>
  <c r="AH2872" i="64"/>
  <c r="V2877" i="64" l="1"/>
  <c r="V2878" i="64" s="1"/>
  <c r="E2872" i="64"/>
  <c r="C2873" i="64" s="1"/>
  <c r="G2873" i="64" s="1"/>
  <c r="AB2873" i="64"/>
  <c r="J2873" i="64" l="1"/>
  <c r="K2873" i="64" s="1"/>
  <c r="D2873" i="64"/>
  <c r="AC2873" i="64"/>
  <c r="N2879" i="64"/>
  <c r="O2879" i="64"/>
  <c r="AQ2873" i="64" l="1"/>
  <c r="AQ2874" i="64" s="1"/>
  <c r="AQ2875" i="64" s="1"/>
  <c r="AR2873" i="64"/>
  <c r="F2873" i="64"/>
  <c r="AE2873" i="64"/>
  <c r="AF2873" i="64" s="1"/>
  <c r="AG2875" i="64" s="1"/>
  <c r="AS2873" i="64"/>
  <c r="L2873" i="64"/>
  <c r="AJ2873" i="64"/>
  <c r="H2873" i="64"/>
  <c r="AW2873" i="64" l="1"/>
  <c r="Y2874" i="64"/>
  <c r="I2873" i="64"/>
  <c r="P2875" i="64"/>
  <c r="Q2875" i="64"/>
  <c r="AQ2876" i="64" s="1"/>
  <c r="AH2873" i="64"/>
  <c r="AI2873" i="64"/>
  <c r="AK2873" i="64" l="1"/>
  <c r="AA2874" i="64" s="1"/>
  <c r="AA2875" i="64" s="1"/>
  <c r="M2874" i="64"/>
  <c r="E2873" i="64"/>
  <c r="C2874" i="64" s="1"/>
  <c r="G2874" i="64" s="1"/>
  <c r="AB2874" i="64" l="1"/>
  <c r="D2874" i="64"/>
  <c r="AC2874" i="64"/>
  <c r="J2874" i="64"/>
  <c r="AA2876" i="64"/>
  <c r="K2874" i="64" l="1"/>
  <c r="AR2874" i="64" s="1"/>
  <c r="AR2875" i="64" s="1"/>
  <c r="AR2876" i="64" s="1"/>
  <c r="AA2877" i="64"/>
  <c r="AS2874" i="64"/>
  <c r="AE2874" i="64"/>
  <c r="F2874" i="64" l="1"/>
  <c r="AA2878" i="64"/>
  <c r="Y2875" i="64"/>
  <c r="M2875" i="64" s="1"/>
  <c r="T2874" i="64"/>
  <c r="AV2875" i="64" s="1"/>
  <c r="AV2876" i="64" s="1"/>
  <c r="AV2877" i="64" s="1"/>
  <c r="AV2878" i="64" s="1"/>
  <c r="AV2879" i="64" s="1"/>
  <c r="L2874" i="64"/>
  <c r="H2874" i="64"/>
  <c r="AJ2874" i="64"/>
  <c r="AW2874" i="64" l="1"/>
  <c r="AH2874" i="64"/>
  <c r="I2874" i="64"/>
  <c r="AB2875" i="64"/>
  <c r="AI2874" i="64"/>
  <c r="E2874" i="64" l="1"/>
  <c r="C2875" i="64" l="1"/>
  <c r="G2875" i="64" s="1"/>
  <c r="D2875" i="64"/>
  <c r="J2875" i="64"/>
  <c r="K2875" i="64" l="1"/>
  <c r="X2876" i="64" s="1"/>
  <c r="X2877" i="64" s="1"/>
  <c r="X2878" i="64" s="1"/>
  <c r="X2879" i="64" s="1"/>
  <c r="X2880" i="64" s="1"/>
  <c r="AC2875" i="64"/>
  <c r="AS2875" i="64"/>
  <c r="AE2875" i="64" l="1"/>
  <c r="Y2876" i="64"/>
  <c r="M2876" i="64" s="1"/>
  <c r="AW2875" i="64"/>
  <c r="H2875" i="64"/>
  <c r="L2875" i="64"/>
  <c r="AJ2875" i="64"/>
  <c r="F2875" i="64"/>
  <c r="I2875" i="64" l="1"/>
  <c r="AI2875" i="64"/>
  <c r="AH2875" i="64"/>
  <c r="E2875" i="64" l="1"/>
  <c r="C2876" i="64" l="1"/>
  <c r="G2876" i="64" s="1"/>
  <c r="W2876" i="64" s="1"/>
  <c r="W2877" i="64" s="1"/>
  <c r="W2878" i="64" s="1"/>
  <c r="W2879" i="64" s="1"/>
  <c r="J2876" i="64"/>
  <c r="D2876" i="64"/>
  <c r="K2876" i="64" l="1"/>
  <c r="AN2882" i="64"/>
  <c r="T2882" i="64" s="1"/>
  <c r="T2883" i="64" s="1"/>
  <c r="AC2876" i="64"/>
  <c r="AS2876" i="64"/>
  <c r="Y2877" i="64" l="1"/>
  <c r="AW2876" i="64"/>
  <c r="AE2876" i="64"/>
  <c r="AB2876" i="64"/>
  <c r="L2876" i="64"/>
  <c r="H2876" i="64"/>
  <c r="AR2877" i="64" s="1"/>
  <c r="AJ2876" i="64"/>
  <c r="F2876" i="64"/>
  <c r="M2877" i="64" l="1"/>
  <c r="AO2877" i="64"/>
  <c r="AT2880" i="64"/>
  <c r="AU2880" i="64"/>
  <c r="Z2880" i="64"/>
  <c r="AP2877" i="64"/>
  <c r="AH2876" i="64"/>
  <c r="AI2876" i="64"/>
  <c r="I2876" i="64"/>
  <c r="R2878" i="64" l="1"/>
  <c r="R2879" i="64" s="1"/>
  <c r="R2880" i="64" s="1"/>
  <c r="R2881" i="64" s="1"/>
  <c r="S2882" i="64" s="1"/>
  <c r="S2883" i="64" s="1"/>
  <c r="E2876" i="64"/>
  <c r="C2877" i="64" s="1"/>
  <c r="G2877" i="64" s="1"/>
  <c r="AB2877" i="64"/>
  <c r="J2877" i="64" l="1"/>
  <c r="K2877" i="64" s="1"/>
  <c r="D2877" i="64" s="1"/>
  <c r="R2882" i="64"/>
  <c r="AC2877" i="64"/>
  <c r="AQ2877" i="64" l="1"/>
  <c r="AS2877" i="64"/>
  <c r="F2877" i="64"/>
  <c r="U2878" i="64" s="1"/>
  <c r="U2879" i="64" s="1"/>
  <c r="U2880" i="64" s="1"/>
  <c r="U2881" i="64" s="1"/>
  <c r="U2882" i="64" s="1"/>
  <c r="Y2878" i="64"/>
  <c r="M2878" i="64" s="1"/>
  <c r="AW2877" i="64"/>
  <c r="L2877" i="64"/>
  <c r="H2877" i="64"/>
  <c r="AJ2877" i="64"/>
  <c r="AE2877" i="64"/>
  <c r="AH2877" i="64" l="1"/>
  <c r="AB2878" i="64"/>
  <c r="AI2877" i="64"/>
  <c r="AL2877" i="64" s="1"/>
  <c r="AM2877" i="64" s="1"/>
  <c r="I2877" i="64"/>
  <c r="V2882" i="64"/>
  <c r="V2883" i="64" s="1"/>
  <c r="N2884" i="64" l="1"/>
  <c r="O2884" i="64"/>
  <c r="E2877" i="64"/>
  <c r="C2878" i="64" l="1"/>
  <c r="G2878" i="64" s="1"/>
  <c r="D2878" i="64"/>
  <c r="J2878" i="64"/>
  <c r="K2878" i="64" l="1"/>
  <c r="AC2878" i="64"/>
  <c r="AS2878" i="64"/>
  <c r="AQ2878" i="64" l="1"/>
  <c r="AQ2879" i="64" s="1"/>
  <c r="AQ2880" i="64" s="1"/>
  <c r="AR2878" i="64"/>
  <c r="AE2878" i="64"/>
  <c r="AF2878" i="64" s="1"/>
  <c r="AG2880" i="64" s="1"/>
  <c r="Y2879" i="64"/>
  <c r="L2878" i="64"/>
  <c r="H2878" i="64"/>
  <c r="AJ2878" i="64"/>
  <c r="F2878" i="64"/>
  <c r="AW2878" i="64" l="1"/>
  <c r="I2878" i="64"/>
  <c r="AI2878" i="64"/>
  <c r="AH2878" i="64"/>
  <c r="Q2880" i="64"/>
  <c r="AQ2881" i="64" s="1"/>
  <c r="P2880" i="64"/>
  <c r="AK2878" i="64" l="1"/>
  <c r="AA2879" i="64" s="1"/>
  <c r="AA2880" i="64" s="1"/>
  <c r="M2879" i="64"/>
  <c r="E2878" i="64"/>
  <c r="C2879" i="64" s="1"/>
  <c r="G2879" i="64" s="1"/>
  <c r="AA2881" i="64" l="1"/>
  <c r="AC2879" i="64"/>
  <c r="D2879" i="64"/>
  <c r="AB2879" i="64"/>
  <c r="J2879" i="64"/>
  <c r="AA2882" i="64" l="1"/>
  <c r="AE2879" i="64"/>
  <c r="AS2879" i="64"/>
  <c r="K2879" i="64"/>
  <c r="AR2879" i="64" s="1"/>
  <c r="AR2880" i="64" s="1"/>
  <c r="AR2881" i="64" s="1"/>
  <c r="AA2883" i="64" l="1"/>
  <c r="T2879" i="64"/>
  <c r="AV2880" i="64" s="1"/>
  <c r="AV2881" i="64" s="1"/>
  <c r="AV2882" i="64" s="1"/>
  <c r="AV2883" i="64" s="1"/>
  <c r="AV2884" i="64" s="1"/>
  <c r="H2879" i="64"/>
  <c r="L2879" i="64"/>
  <c r="AJ2879" i="64"/>
  <c r="Y2880" i="64"/>
  <c r="M2880" i="64" s="1"/>
  <c r="F2879" i="64"/>
  <c r="AB2880" i="64" l="1"/>
  <c r="AI2879" i="64"/>
  <c r="I2879" i="64"/>
  <c r="AH2879" i="64"/>
  <c r="AW2879" i="64"/>
  <c r="E2879" i="64" l="1"/>
  <c r="C2880" i="64" l="1"/>
  <c r="G2880" i="64" s="1"/>
  <c r="J2880" i="64"/>
  <c r="D2880" i="64"/>
  <c r="K2880" i="64" l="1"/>
  <c r="X2881" i="64" s="1"/>
  <c r="X2882" i="64" s="1"/>
  <c r="X2883" i="64" s="1"/>
  <c r="X2884" i="64" s="1"/>
  <c r="X2885" i="64" s="1"/>
  <c r="AC2880" i="64"/>
  <c r="AS2880" i="64"/>
  <c r="AE2880" i="64" l="1"/>
  <c r="Y2881" i="64"/>
  <c r="M2881" i="64" s="1"/>
  <c r="AW2880" i="64"/>
  <c r="H2880" i="64"/>
  <c r="L2880" i="64"/>
  <c r="AJ2880" i="64"/>
  <c r="F2880" i="64"/>
  <c r="AI2880" i="64" l="1"/>
  <c r="I2880" i="64"/>
  <c r="AH2880" i="64"/>
  <c r="E2880" i="64" l="1"/>
  <c r="C2881" i="64" l="1"/>
  <c r="G2881" i="64" s="1"/>
  <c r="W2881" i="64" s="1"/>
  <c r="W2882" i="64" s="1"/>
  <c r="W2883" i="64" s="1"/>
  <c r="W2884" i="64" s="1"/>
  <c r="J2881" i="64"/>
  <c r="D2881" i="64"/>
  <c r="K2881" i="64" l="1"/>
  <c r="AN2887" i="64"/>
  <c r="T2887" i="64" s="1"/>
  <c r="T2888" i="64" s="1"/>
  <c r="AC2881" i="64"/>
  <c r="AS2881" i="64"/>
  <c r="Y2882" i="64" l="1"/>
  <c r="AW2881" i="64"/>
  <c r="AE2881" i="64"/>
  <c r="AB2881" i="64"/>
  <c r="AJ2881" i="64"/>
  <c r="H2881" i="64"/>
  <c r="AR2882" i="64" s="1"/>
  <c r="L2881" i="64"/>
  <c r="F2881" i="64"/>
  <c r="M2882" i="64" l="1"/>
  <c r="AO2882" i="64"/>
  <c r="I2881" i="64"/>
  <c r="AU2885" i="64"/>
  <c r="AT2885" i="64"/>
  <c r="Z2885" i="64"/>
  <c r="AP2882" i="64"/>
  <c r="AH2881" i="64"/>
  <c r="AI2881" i="64"/>
  <c r="R2883" i="64" l="1"/>
  <c r="R2884" i="64" s="1"/>
  <c r="R2885" i="64" s="1"/>
  <c r="R2886" i="64" s="1"/>
  <c r="R2887" i="64" s="1"/>
  <c r="AB2882" i="64"/>
  <c r="E2881" i="64"/>
  <c r="C2882" i="64" s="1"/>
  <c r="G2882" i="64" s="1"/>
  <c r="S2887" i="64" l="1"/>
  <c r="S2888" i="64" s="1"/>
  <c r="J2882" i="64"/>
  <c r="K2882" i="64" s="1"/>
  <c r="D2882" i="64" s="1"/>
  <c r="AQ2882" i="64" s="1"/>
  <c r="AC2882" i="64"/>
  <c r="AS2882" i="64" l="1"/>
  <c r="F2882" i="64"/>
  <c r="U2883" i="64" s="1"/>
  <c r="U2884" i="64" s="1"/>
  <c r="U2885" i="64" s="1"/>
  <c r="U2886" i="64" s="1"/>
  <c r="U2887" i="64" s="1"/>
  <c r="Y2883" i="64"/>
  <c r="M2883" i="64" s="1"/>
  <c r="AW2882" i="64"/>
  <c r="L2882" i="64"/>
  <c r="H2882" i="64"/>
  <c r="AJ2882" i="64"/>
  <c r="AE2882" i="64"/>
  <c r="AH2882" i="64" l="1"/>
  <c r="I2882" i="64"/>
  <c r="AI2882" i="64"/>
  <c r="AL2882" i="64" s="1"/>
  <c r="AM2882" i="64" s="1"/>
  <c r="AB2883" i="64" l="1"/>
  <c r="V2887" i="64"/>
  <c r="V2888" i="64" s="1"/>
  <c r="N2889" i="64" s="1"/>
  <c r="E2882" i="64"/>
  <c r="O2889" i="64" l="1"/>
  <c r="C2883" i="64"/>
  <c r="G2883" i="64" s="1"/>
  <c r="D2883" i="64"/>
  <c r="J2883" i="64"/>
  <c r="AC2883" i="64" l="1"/>
  <c r="AS2883" i="64"/>
  <c r="K2883" i="64"/>
  <c r="AQ2883" i="64" l="1"/>
  <c r="AQ2884" i="64" s="1"/>
  <c r="AQ2885" i="64" s="1"/>
  <c r="AR2883" i="64"/>
  <c r="Y2884" i="64"/>
  <c r="AJ2883" i="64"/>
  <c r="H2883" i="64"/>
  <c r="L2883" i="64"/>
  <c r="AE2883" i="64"/>
  <c r="AF2883" i="64" s="1"/>
  <c r="AG2885" i="64" s="1"/>
  <c r="F2883" i="64"/>
  <c r="AH2883" i="64" l="1"/>
  <c r="AI2883" i="64"/>
  <c r="I2883" i="64"/>
  <c r="AW2883" i="64"/>
  <c r="Q2885" i="64"/>
  <c r="AQ2886" i="64" s="1"/>
  <c r="P2885" i="64"/>
  <c r="AK2883" i="64" l="1"/>
  <c r="AA2884" i="64" s="1"/>
  <c r="AA2885" i="64" s="1"/>
  <c r="E2883" i="64"/>
  <c r="C2884" i="64" s="1"/>
  <c r="G2884" i="64" s="1"/>
  <c r="M2884" i="64" l="1"/>
  <c r="AB2884" i="64" s="1"/>
  <c r="AC2884" i="64"/>
  <c r="AA2886" i="64"/>
  <c r="J2884" i="64" l="1"/>
  <c r="K2884" i="64" s="1"/>
  <c r="AR2884" i="64" s="1"/>
  <c r="AR2885" i="64" s="1"/>
  <c r="AR2886" i="64" s="1"/>
  <c r="D2884" i="64"/>
  <c r="AS2884" i="64" s="1"/>
  <c r="AA2887" i="64"/>
  <c r="AE2884" i="64"/>
  <c r="Y2885" i="64" l="1"/>
  <c r="M2885" i="64" s="1"/>
  <c r="T2884" i="64"/>
  <c r="AV2885" i="64" s="1"/>
  <c r="AV2886" i="64" s="1"/>
  <c r="AV2887" i="64" s="1"/>
  <c r="AV2888" i="64" s="1"/>
  <c r="AV2889" i="64" s="1"/>
  <c r="H2884" i="64"/>
  <c r="AJ2884" i="64"/>
  <c r="L2884" i="64"/>
  <c r="F2884" i="64"/>
  <c r="AA2888" i="64"/>
  <c r="I2884" i="64" l="1"/>
  <c r="AI2884" i="64"/>
  <c r="AH2884" i="64"/>
  <c r="AW2884" i="64"/>
  <c r="AB2885" i="64"/>
  <c r="E2884" i="64" l="1"/>
  <c r="C2885" i="64" l="1"/>
  <c r="G2885" i="64" s="1"/>
  <c r="J2885" i="64"/>
  <c r="D2885" i="64"/>
  <c r="K2885" i="64" l="1"/>
  <c r="AC2885" i="64"/>
  <c r="AS2885" i="64"/>
  <c r="F2885" i="64" l="1"/>
  <c r="X2886" i="64"/>
  <c r="X2887" i="64" s="1"/>
  <c r="X2888" i="64" s="1"/>
  <c r="X2889" i="64" s="1"/>
  <c r="X2890" i="64" s="1"/>
  <c r="AE2885" i="64"/>
  <c r="Y2886" i="64"/>
  <c r="M2886" i="64" s="1"/>
  <c r="AW2885" i="64"/>
  <c r="L2885" i="64"/>
  <c r="AJ2885" i="64"/>
  <c r="H2885" i="64"/>
  <c r="AH2885" i="64" l="1"/>
  <c r="AI2885" i="64"/>
  <c r="I2885" i="64"/>
  <c r="E2885" i="64" l="1"/>
  <c r="C2886" i="64" l="1"/>
  <c r="G2886" i="64" s="1"/>
  <c r="W2886" i="64" s="1"/>
  <c r="W2887" i="64" s="1"/>
  <c r="W2888" i="64" s="1"/>
  <c r="W2889" i="64" s="1"/>
  <c r="J2886" i="64"/>
  <c r="D2886" i="64"/>
  <c r="K2886" i="64" l="1"/>
  <c r="AN2892" i="64"/>
  <c r="T2892" i="64" s="1"/>
  <c r="T2893" i="64" s="1"/>
  <c r="AC2886" i="64"/>
  <c r="AS2886" i="64"/>
  <c r="AB2886" i="64" l="1"/>
  <c r="Y2887" i="64"/>
  <c r="AW2886" i="64"/>
  <c r="AE2886" i="64"/>
  <c r="L2886" i="64"/>
  <c r="H2886" i="64"/>
  <c r="AR2887" i="64" s="1"/>
  <c r="AJ2886" i="64"/>
  <c r="F2886" i="64"/>
  <c r="M2887" i="64" l="1"/>
  <c r="AO2887" i="64"/>
  <c r="AP2887" i="64"/>
  <c r="AH2886" i="64"/>
  <c r="AI2886" i="64"/>
  <c r="I2886" i="64"/>
  <c r="AT2890" i="64"/>
  <c r="Z2890" i="64"/>
  <c r="AU2890" i="64"/>
  <c r="R2888" i="64" l="1"/>
  <c r="R2889" i="64" s="1"/>
  <c r="R2890" i="64" s="1"/>
  <c r="R2891" i="64" s="1"/>
  <c r="S2892" i="64" s="1"/>
  <c r="S2893" i="64" s="1"/>
  <c r="AB2887" i="64"/>
  <c r="E2886" i="64"/>
  <c r="C2887" i="64" s="1"/>
  <c r="G2887" i="64" s="1"/>
  <c r="R2892" i="64" l="1"/>
  <c r="AC2887" i="64"/>
  <c r="J2887" i="64"/>
  <c r="AE2887" i="64" l="1"/>
  <c r="K2887" i="64"/>
  <c r="D2887" i="64" s="1"/>
  <c r="AQ2887" i="64" s="1"/>
  <c r="AS2887" i="64" l="1"/>
  <c r="L2887" i="64"/>
  <c r="AJ2887" i="64"/>
  <c r="H2887" i="64"/>
  <c r="F2887" i="64"/>
  <c r="U2888" i="64" s="1"/>
  <c r="U2889" i="64" s="1"/>
  <c r="U2890" i="64" s="1"/>
  <c r="U2891" i="64" s="1"/>
  <c r="U2892" i="64" s="1"/>
  <c r="Y2888" i="64" l="1"/>
  <c r="M2888" i="64" s="1"/>
  <c r="AW2887" i="64"/>
  <c r="AH2887" i="64"/>
  <c r="AI2887" i="64"/>
  <c r="AL2887" i="64" s="1"/>
  <c r="AM2887" i="64" s="1"/>
  <c r="I2887" i="64"/>
  <c r="V2892" i="64" l="1"/>
  <c r="V2893" i="64" s="1"/>
  <c r="E2887" i="64"/>
  <c r="AB2888" i="64"/>
  <c r="C2888" i="64" l="1"/>
  <c r="G2888" i="64" s="1"/>
  <c r="J2888" i="64"/>
  <c r="D2888" i="64"/>
  <c r="N2894" i="64"/>
  <c r="O2894" i="64"/>
  <c r="K2888" i="64" l="1"/>
  <c r="AS2888" i="64"/>
  <c r="AC2888" i="64"/>
  <c r="AQ2888" i="64" l="1"/>
  <c r="AQ2889" i="64" s="1"/>
  <c r="AQ2890" i="64" s="1"/>
  <c r="AR2888" i="64"/>
  <c r="AE2888" i="64"/>
  <c r="AF2888" i="64" s="1"/>
  <c r="AG2890" i="64" s="1"/>
  <c r="AJ2888" i="64"/>
  <c r="H2888" i="64"/>
  <c r="L2888" i="64"/>
  <c r="Y2889" i="64"/>
  <c r="F2888" i="64"/>
  <c r="AW2888" i="64" l="1"/>
  <c r="I2888" i="64"/>
  <c r="AH2888" i="64"/>
  <c r="AI2888" i="64"/>
  <c r="Q2890" i="64"/>
  <c r="AQ2891" i="64" s="1"/>
  <c r="P2890" i="64"/>
  <c r="AK2888" i="64" l="1"/>
  <c r="AA2889" i="64" s="1"/>
  <c r="AA2890" i="64" s="1"/>
  <c r="M2889" i="64"/>
  <c r="E2888" i="64"/>
  <c r="C2889" i="64" s="1"/>
  <c r="G2889" i="64" s="1"/>
  <c r="AB2889" i="64" l="1"/>
  <c r="D2889" i="64"/>
  <c r="J2889" i="64"/>
  <c r="AA2891" i="64"/>
  <c r="AC2889" i="64"/>
  <c r="AE2889" i="64" l="1"/>
  <c r="AA2892" i="64"/>
  <c r="K2889" i="64"/>
  <c r="AR2889" i="64" s="1"/>
  <c r="AR2890" i="64" s="1"/>
  <c r="AR2891" i="64" s="1"/>
  <c r="AS2889" i="64"/>
  <c r="Y2890" i="64" l="1"/>
  <c r="M2890" i="64" s="1"/>
  <c r="AA2893" i="64"/>
  <c r="T2889" i="64"/>
  <c r="AV2890" i="64" s="1"/>
  <c r="AV2891" i="64" s="1"/>
  <c r="AV2892" i="64" s="1"/>
  <c r="AV2893" i="64" s="1"/>
  <c r="AV2894" i="64" s="1"/>
  <c r="L2889" i="64"/>
  <c r="H2889" i="64"/>
  <c r="AJ2889" i="64"/>
  <c r="F2889" i="64"/>
  <c r="AH2889" i="64" l="1"/>
  <c r="I2889" i="64"/>
  <c r="AW2889" i="64"/>
  <c r="AI2889" i="64"/>
  <c r="AB2890" i="64"/>
  <c r="E2889" i="64" l="1"/>
  <c r="C2890" i="64" l="1"/>
  <c r="G2890" i="64" s="1"/>
  <c r="D2890" i="64"/>
  <c r="J2890" i="64"/>
  <c r="K2890" i="64" l="1"/>
  <c r="AC2890" i="64"/>
  <c r="AS2890" i="64"/>
  <c r="F2890" i="64" l="1"/>
  <c r="X2891" i="64"/>
  <c r="X2892" i="64" s="1"/>
  <c r="X2893" i="64" s="1"/>
  <c r="X2894" i="64" s="1"/>
  <c r="X2895" i="64" s="1"/>
  <c r="AE2890" i="64"/>
  <c r="Y2891" i="64"/>
  <c r="M2891" i="64" s="1"/>
  <c r="AW2890" i="64"/>
  <c r="AJ2890" i="64"/>
  <c r="H2890" i="64"/>
  <c r="L2890" i="64"/>
  <c r="AH2890" i="64" l="1"/>
  <c r="I2890" i="64"/>
  <c r="AI2890" i="64"/>
  <c r="E2890" i="64" l="1"/>
  <c r="C2891" i="64" l="1"/>
  <c r="G2891" i="64" s="1"/>
  <c r="W2891" i="64" s="1"/>
  <c r="W2892" i="64" s="1"/>
  <c r="W2893" i="64" s="1"/>
  <c r="W2894" i="64" s="1"/>
  <c r="J2891" i="64"/>
  <c r="D2891" i="64"/>
  <c r="K2891" i="64" l="1"/>
  <c r="AN2897" i="64"/>
  <c r="T2897" i="64" s="1"/>
  <c r="T2898" i="64" s="1"/>
  <c r="AC2891" i="64"/>
  <c r="AS2891" i="64"/>
  <c r="Y2892" i="64" l="1"/>
  <c r="AW2891" i="64"/>
  <c r="AE2891" i="64"/>
  <c r="AB2891" i="64"/>
  <c r="AJ2891" i="64"/>
  <c r="H2891" i="64"/>
  <c r="AR2892" i="64" s="1"/>
  <c r="L2891" i="64"/>
  <c r="F2891" i="64"/>
  <c r="M2892" i="64" l="1"/>
  <c r="AO2892" i="64"/>
  <c r="I2891" i="64"/>
  <c r="Z2895" i="64"/>
  <c r="AT2895" i="64"/>
  <c r="AU2895" i="64"/>
  <c r="AH2891" i="64"/>
  <c r="AP2892" i="64"/>
  <c r="AI2891" i="64"/>
  <c r="R2893" i="64" l="1"/>
  <c r="R2894" i="64" s="1"/>
  <c r="R2895" i="64" s="1"/>
  <c r="R2896" i="64" s="1"/>
  <c r="S2897" i="64" s="1"/>
  <c r="S2898" i="64" s="1"/>
  <c r="AB2892" i="64"/>
  <c r="E2891" i="64"/>
  <c r="C2892" i="64" s="1"/>
  <c r="G2892" i="64" s="1"/>
  <c r="R2897" i="64" l="1"/>
  <c r="J2892" i="64"/>
  <c r="K2892" i="64" s="1"/>
  <c r="D2892" i="64" s="1"/>
  <c r="AQ2892" i="64" s="1"/>
  <c r="AC2892" i="64"/>
  <c r="AS2892" i="64" l="1"/>
  <c r="F2892" i="64"/>
  <c r="U2893" i="64" s="1"/>
  <c r="U2894" i="64" s="1"/>
  <c r="U2895" i="64" s="1"/>
  <c r="U2896" i="64" s="1"/>
  <c r="U2897" i="64" s="1"/>
  <c r="AE2892" i="64"/>
  <c r="L2892" i="64"/>
  <c r="H2892" i="64"/>
  <c r="AJ2892" i="64"/>
  <c r="Y2893" i="64"/>
  <c r="M2893" i="64" s="1"/>
  <c r="AW2892" i="64"/>
  <c r="AI2892" i="64" l="1"/>
  <c r="AL2892" i="64" s="1"/>
  <c r="AM2892" i="64" s="1"/>
  <c r="AH2892" i="64"/>
  <c r="I2892" i="64"/>
  <c r="AB2893" i="64"/>
  <c r="V2897" i="64" l="1"/>
  <c r="V2898" i="64" s="1"/>
  <c r="N2899" i="64" s="1"/>
  <c r="E2892" i="64"/>
  <c r="O2899" i="64" l="1"/>
  <c r="C2893" i="64"/>
  <c r="G2893" i="64" s="1"/>
  <c r="J2893" i="64"/>
  <c r="D2893" i="64"/>
  <c r="K2893" i="64" l="1"/>
  <c r="AS2893" i="64"/>
  <c r="AC2893" i="64"/>
  <c r="AQ2893" i="64" l="1"/>
  <c r="AQ2894" i="64" s="1"/>
  <c r="AQ2895" i="64" s="1"/>
  <c r="F2893" i="64"/>
  <c r="AR2893" i="64"/>
  <c r="AE2893" i="64"/>
  <c r="AF2893" i="64" s="1"/>
  <c r="AG2895" i="64" s="1"/>
  <c r="Y2894" i="64"/>
  <c r="AJ2893" i="64"/>
  <c r="H2893" i="64"/>
  <c r="L2893" i="64"/>
  <c r="AW2893" i="64" l="1"/>
  <c r="AI2893" i="64"/>
  <c r="I2893" i="64"/>
  <c r="AH2893" i="64"/>
  <c r="Q2895" i="64"/>
  <c r="AQ2896" i="64" s="1"/>
  <c r="P2895" i="64"/>
  <c r="AK2893" i="64" l="1"/>
  <c r="AA2894" i="64" s="1"/>
  <c r="AA2895" i="64" s="1"/>
  <c r="M2894" i="64"/>
  <c r="E2893" i="64"/>
  <c r="C2894" i="64" s="1"/>
  <c r="G2894" i="64" s="1"/>
  <c r="AB2894" i="64" l="1"/>
  <c r="D2894" i="64"/>
  <c r="J2894" i="64"/>
  <c r="AA2896" i="64"/>
  <c r="AC2894" i="64"/>
  <c r="AA2897" i="64" l="1"/>
  <c r="K2894" i="64"/>
  <c r="AR2894" i="64" s="1"/>
  <c r="AR2895" i="64" s="1"/>
  <c r="AR2896" i="64" s="1"/>
  <c r="AS2894" i="64"/>
  <c r="AE2894" i="64"/>
  <c r="F2894" i="64" l="1"/>
  <c r="AA2898" i="64"/>
  <c r="Y2895" i="64"/>
  <c r="M2895" i="64" s="1"/>
  <c r="T2894" i="64"/>
  <c r="AV2895" i="64" s="1"/>
  <c r="AV2896" i="64" s="1"/>
  <c r="AV2897" i="64" s="1"/>
  <c r="AV2898" i="64" s="1"/>
  <c r="AV2899" i="64" s="1"/>
  <c r="H2894" i="64"/>
  <c r="AJ2894" i="64"/>
  <c r="L2894" i="64"/>
  <c r="AI2894" i="64" l="1"/>
  <c r="AB2895" i="64"/>
  <c r="AW2894" i="64"/>
  <c r="AH2894" i="64"/>
  <c r="I2894" i="64"/>
  <c r="E2894" i="64" l="1"/>
  <c r="C2895" i="64" l="1"/>
  <c r="G2895" i="64" s="1"/>
  <c r="D2895" i="64"/>
  <c r="J2895" i="64"/>
  <c r="K2895" i="64" l="1"/>
  <c r="X2896" i="64" s="1"/>
  <c r="X2897" i="64" s="1"/>
  <c r="X2898" i="64" s="1"/>
  <c r="X2899" i="64" s="1"/>
  <c r="X2900" i="64" s="1"/>
  <c r="AC2895" i="64"/>
  <c r="AS2895" i="64"/>
  <c r="Y2896" i="64" l="1"/>
  <c r="M2896" i="64" s="1"/>
  <c r="AW2895" i="64"/>
  <c r="AE2895" i="64"/>
  <c r="AJ2895" i="64"/>
  <c r="H2895" i="64"/>
  <c r="L2895" i="64"/>
  <c r="F2895" i="64"/>
  <c r="AH2895" i="64" l="1"/>
  <c r="I2895" i="64"/>
  <c r="AI2895" i="64"/>
  <c r="E2895" i="64" l="1"/>
  <c r="C2896" i="64" l="1"/>
  <c r="G2896" i="64" s="1"/>
  <c r="W2896" i="64" s="1"/>
  <c r="W2897" i="64" s="1"/>
  <c r="W2898" i="64" s="1"/>
  <c r="W2899" i="64" s="1"/>
  <c r="D2896" i="64"/>
  <c r="J2896" i="64"/>
  <c r="K2896" i="64" l="1"/>
  <c r="F2896" i="64" s="1"/>
  <c r="AN2902" i="64"/>
  <c r="T2902" i="64" s="1"/>
  <c r="T2903" i="64" s="1"/>
  <c r="AS2896" i="64"/>
  <c r="AC2896" i="64"/>
  <c r="AB2896" i="64" l="1"/>
  <c r="AE2896" i="64"/>
  <c r="Y2897" i="64"/>
  <c r="AW2896" i="64"/>
  <c r="H2896" i="64"/>
  <c r="AR2897" i="64" s="1"/>
  <c r="AJ2896" i="64"/>
  <c r="L2896" i="64"/>
  <c r="M2897" i="64" l="1"/>
  <c r="AO2897" i="64"/>
  <c r="I2896" i="64"/>
  <c r="AI2896" i="64"/>
  <c r="AP2897" i="64"/>
  <c r="AH2896" i="64"/>
  <c r="Z2900" i="64"/>
  <c r="AT2900" i="64"/>
  <c r="AU2900" i="64"/>
  <c r="R2898" i="64" l="1"/>
  <c r="R2899" i="64" s="1"/>
  <c r="R2900" i="64" s="1"/>
  <c r="R2901" i="64" s="1"/>
  <c r="R2902" i="64" s="1"/>
  <c r="AB2897" i="64"/>
  <c r="E2896" i="64"/>
  <c r="S2902" i="64" l="1"/>
  <c r="S2903" i="64" s="1"/>
  <c r="C2897" i="64"/>
  <c r="G2897" i="64" s="1"/>
  <c r="J2897" i="64"/>
  <c r="AC2897" i="64" l="1"/>
  <c r="K2897" i="64"/>
  <c r="D2897" i="64" l="1"/>
  <c r="H2897" i="64" s="1"/>
  <c r="AJ2897" i="64"/>
  <c r="L2897" i="64"/>
  <c r="AE2897" i="64"/>
  <c r="AQ2897" i="64" l="1"/>
  <c r="AS2897" i="64"/>
  <c r="F2897" i="64"/>
  <c r="U2898" i="64" s="1"/>
  <c r="U2899" i="64" s="1"/>
  <c r="U2900" i="64" s="1"/>
  <c r="U2901" i="64" s="1"/>
  <c r="U2902" i="64" s="1"/>
  <c r="I2897" i="64"/>
  <c r="AI2897" i="64"/>
  <c r="AL2897" i="64" s="1"/>
  <c r="AM2897" i="64" s="1"/>
  <c r="AH2897" i="64"/>
  <c r="V2902" i="64" l="1"/>
  <c r="V2903" i="64" s="1"/>
  <c r="AW2897" i="64"/>
  <c r="Y2898" i="64"/>
  <c r="N2904" i="64"/>
  <c r="O2904" i="64"/>
  <c r="E2897" i="64"/>
  <c r="M2898" i="64" l="1"/>
  <c r="D2898" i="64" s="1"/>
  <c r="C2898" i="64"/>
  <c r="G2898" i="64" s="1"/>
  <c r="J2898" i="64" l="1"/>
  <c r="AB2898" i="64"/>
  <c r="K2898" i="64"/>
  <c r="AS2898" i="64"/>
  <c r="AC2898" i="64"/>
  <c r="AQ2898" i="64" l="1"/>
  <c r="AQ2899" i="64" s="1"/>
  <c r="AQ2900" i="64" s="1"/>
  <c r="AR2898" i="64"/>
  <c r="Y2899" i="64"/>
  <c r="AE2898" i="64"/>
  <c r="AF2898" i="64" s="1"/>
  <c r="AG2900" i="64" s="1"/>
  <c r="L2898" i="64"/>
  <c r="AJ2898" i="64"/>
  <c r="H2898" i="64"/>
  <c r="F2898" i="64"/>
  <c r="I2898" i="64" l="1"/>
  <c r="P2900" i="64"/>
  <c r="Q2900" i="64"/>
  <c r="AQ2901" i="64" s="1"/>
  <c r="AW2898" i="64"/>
  <c r="AH2898" i="64"/>
  <c r="AI2898" i="64"/>
  <c r="AK2898" i="64" l="1"/>
  <c r="AA2899" i="64" s="1"/>
  <c r="AA2900" i="64" s="1"/>
  <c r="M2899" i="64"/>
  <c r="E2898" i="64"/>
  <c r="C2899" i="64" s="1"/>
  <c r="G2899" i="64" s="1"/>
  <c r="AB2899" i="64" l="1"/>
  <c r="AC2899" i="64"/>
  <c r="D2899" i="64"/>
  <c r="J2899" i="64"/>
  <c r="AA2901" i="64"/>
  <c r="AA2902" i="64" l="1"/>
  <c r="K2899" i="64"/>
  <c r="AR2899" i="64" s="1"/>
  <c r="AR2900" i="64" s="1"/>
  <c r="AR2901" i="64" s="1"/>
  <c r="AE2899" i="64"/>
  <c r="AS2899" i="64"/>
  <c r="T2899" i="64" l="1"/>
  <c r="AV2900" i="64" s="1"/>
  <c r="AV2901" i="64" s="1"/>
  <c r="AV2902" i="64" s="1"/>
  <c r="AV2903" i="64" s="1"/>
  <c r="AV2904" i="64" s="1"/>
  <c r="H2899" i="64"/>
  <c r="L2899" i="64"/>
  <c r="AJ2899" i="64"/>
  <c r="AA2903" i="64"/>
  <c r="Y2900" i="64"/>
  <c r="M2900" i="64" s="1"/>
  <c r="F2899" i="64"/>
  <c r="AB2900" i="64" l="1"/>
  <c r="AW2899" i="64"/>
  <c r="AI2899" i="64"/>
  <c r="I2899" i="64"/>
  <c r="AH2899" i="64"/>
  <c r="E2899" i="64" l="1"/>
  <c r="C2900" i="64" l="1"/>
  <c r="G2900" i="64" s="1"/>
  <c r="J2900" i="64"/>
  <c r="D2900" i="64"/>
  <c r="K2900" i="64" l="1"/>
  <c r="X2901" i="64" s="1"/>
  <c r="X2902" i="64" s="1"/>
  <c r="X2903" i="64" s="1"/>
  <c r="X2904" i="64" s="1"/>
  <c r="X2905" i="64" s="1"/>
  <c r="AC2900" i="64"/>
  <c r="AS2900" i="64"/>
  <c r="AE2900" i="64" l="1"/>
  <c r="Y2901" i="64"/>
  <c r="M2901" i="64" s="1"/>
  <c r="AW2900" i="64"/>
  <c r="AJ2900" i="64"/>
  <c r="L2900" i="64"/>
  <c r="H2900" i="64"/>
  <c r="F2900" i="64"/>
  <c r="I2900" i="64" l="1"/>
  <c r="AH2900" i="64"/>
  <c r="AI2900" i="64"/>
  <c r="E2900" i="64" l="1"/>
  <c r="C2901" i="64" l="1"/>
  <c r="G2901" i="64" s="1"/>
  <c r="W2901" i="64" s="1"/>
  <c r="W2902" i="64" s="1"/>
  <c r="W2903" i="64" s="1"/>
  <c r="W2904" i="64" s="1"/>
  <c r="J2901" i="64"/>
  <c r="D2901" i="64"/>
  <c r="K2901" i="64" l="1"/>
  <c r="AN2907" i="64"/>
  <c r="T2907" i="64" s="1"/>
  <c r="T2908" i="64" s="1"/>
  <c r="AC2901" i="64"/>
  <c r="AS2901" i="64"/>
  <c r="Y2902" i="64" l="1"/>
  <c r="AW2901" i="64"/>
  <c r="AE2901" i="64"/>
  <c r="AB2901" i="64"/>
  <c r="L2901" i="64"/>
  <c r="H2901" i="64"/>
  <c r="AR2902" i="64" s="1"/>
  <c r="AJ2901" i="64"/>
  <c r="F2901" i="64"/>
  <c r="M2902" i="64" l="1"/>
  <c r="AO2902" i="64"/>
  <c r="AH2901" i="64"/>
  <c r="AP2902" i="64"/>
  <c r="AU2905" i="64"/>
  <c r="AT2905" i="64"/>
  <c r="Z2905" i="64"/>
  <c r="AI2901" i="64"/>
  <c r="I2901" i="64"/>
  <c r="R2903" i="64" l="1"/>
  <c r="R2904" i="64" s="1"/>
  <c r="R2905" i="64" s="1"/>
  <c r="R2906" i="64" s="1"/>
  <c r="S2907" i="64" s="1"/>
  <c r="S2908" i="64" s="1"/>
  <c r="AB2902" i="64"/>
  <c r="E2901" i="64"/>
  <c r="C2902" i="64" s="1"/>
  <c r="G2902" i="64" s="1"/>
  <c r="R2907" i="64" l="1"/>
  <c r="AC2902" i="64"/>
  <c r="J2902" i="64"/>
  <c r="K2902" i="64" l="1"/>
  <c r="AE2902" i="64"/>
  <c r="D2902" i="64" l="1"/>
  <c r="H2902" i="64" s="1"/>
  <c r="AJ2902" i="64"/>
  <c r="L2902" i="64"/>
  <c r="AQ2902" i="64" l="1"/>
  <c r="AS2902" i="64"/>
  <c r="F2902" i="64"/>
  <c r="U2903" i="64" s="1"/>
  <c r="U2904" i="64" s="1"/>
  <c r="U2905" i="64" s="1"/>
  <c r="U2906" i="64" s="1"/>
  <c r="U2907" i="64" s="1"/>
  <c r="AH2902" i="64"/>
  <c r="AI2902" i="64"/>
  <c r="AL2902" i="64" s="1"/>
  <c r="AM2902" i="64" s="1"/>
  <c r="I2902" i="64"/>
  <c r="V2907" i="64" l="1"/>
  <c r="V2908" i="64" s="1"/>
  <c r="N2909" i="64" s="1"/>
  <c r="AW2902" i="64"/>
  <c r="Y2903" i="64"/>
  <c r="O2909" i="64"/>
  <c r="E2902" i="64"/>
  <c r="M2903" i="64" l="1"/>
  <c r="D2903" i="64" s="1"/>
  <c r="C2903" i="64"/>
  <c r="G2903" i="64" s="1"/>
  <c r="J2903" i="64" l="1"/>
  <c r="AB2903" i="64"/>
  <c r="K2903" i="64"/>
  <c r="AC2903" i="64"/>
  <c r="AS2903" i="64"/>
  <c r="AQ2903" i="64" l="1"/>
  <c r="AQ2904" i="64" s="1"/>
  <c r="AQ2905" i="64" s="1"/>
  <c r="AR2903" i="64"/>
  <c r="F2903" i="64"/>
  <c r="Y2904" i="64"/>
  <c r="AE2903" i="64"/>
  <c r="AF2903" i="64" s="1"/>
  <c r="AG2905" i="64" s="1"/>
  <c r="AJ2903" i="64"/>
  <c r="L2903" i="64"/>
  <c r="H2903" i="64"/>
  <c r="AI2903" i="64" l="1"/>
  <c r="AW2903" i="64"/>
  <c r="Q2905" i="64"/>
  <c r="AQ2906" i="64" s="1"/>
  <c r="P2905" i="64"/>
  <c r="AH2903" i="64"/>
  <c r="I2903" i="64"/>
  <c r="AK2903" i="64" l="1"/>
  <c r="AA2904" i="64" s="1"/>
  <c r="AA2905" i="64" s="1"/>
  <c r="M2904" i="64"/>
  <c r="E2903" i="64"/>
  <c r="C2904" i="64" s="1"/>
  <c r="G2904" i="64" s="1"/>
  <c r="AB2904" i="64" l="1"/>
  <c r="J2904" i="64"/>
  <c r="K2904" i="64" s="1"/>
  <c r="AR2904" i="64" s="1"/>
  <c r="AR2905" i="64" s="1"/>
  <c r="AR2906" i="64" s="1"/>
  <c r="D2904" i="64"/>
  <c r="AS2904" i="64" s="1"/>
  <c r="AA2906" i="64"/>
  <c r="AC2904" i="64"/>
  <c r="F2904" i="64" l="1"/>
  <c r="AE2904" i="64"/>
  <c r="Y2905" i="64"/>
  <c r="M2905" i="64" s="1"/>
  <c r="AA2907" i="64"/>
  <c r="T2904" i="64"/>
  <c r="AV2905" i="64" s="1"/>
  <c r="AV2906" i="64" s="1"/>
  <c r="AV2907" i="64" s="1"/>
  <c r="AV2908" i="64" s="1"/>
  <c r="AV2909" i="64" s="1"/>
  <c r="AJ2904" i="64"/>
  <c r="H2904" i="64"/>
  <c r="L2904" i="64"/>
  <c r="AI2904" i="64" l="1"/>
  <c r="AW2904" i="64"/>
  <c r="I2904" i="64"/>
  <c r="AA2908" i="64"/>
  <c r="AB2905" i="64"/>
  <c r="AH2904" i="64"/>
  <c r="E2904" i="64" l="1"/>
  <c r="C2905" i="64" l="1"/>
  <c r="G2905" i="64" s="1"/>
  <c r="D2905" i="64"/>
  <c r="J2905" i="64"/>
  <c r="K2905" i="64" l="1"/>
  <c r="X2906" i="64" s="1"/>
  <c r="X2907" i="64" s="1"/>
  <c r="X2908" i="64" s="1"/>
  <c r="X2909" i="64" s="1"/>
  <c r="X2910" i="64" s="1"/>
  <c r="AC2905" i="64"/>
  <c r="AS2905" i="64"/>
  <c r="F2905" i="64"/>
  <c r="Y2906" i="64" l="1"/>
  <c r="M2906" i="64" s="1"/>
  <c r="AW2905" i="64"/>
  <c r="AE2905" i="64"/>
  <c r="AJ2905" i="64"/>
  <c r="H2905" i="64"/>
  <c r="L2905" i="64"/>
  <c r="I2905" i="64" l="1"/>
  <c r="AH2905" i="64"/>
  <c r="AI2905" i="64"/>
  <c r="E2905" i="64" l="1"/>
  <c r="C2906" i="64" l="1"/>
  <c r="G2906" i="64" s="1"/>
  <c r="W2906" i="64" s="1"/>
  <c r="W2907" i="64" s="1"/>
  <c r="W2908" i="64" s="1"/>
  <c r="W2909" i="64" s="1"/>
  <c r="D2906" i="64"/>
  <c r="J2906" i="64"/>
  <c r="K2906" i="64" l="1"/>
  <c r="F2906" i="64" s="1"/>
  <c r="AN2912" i="64"/>
  <c r="T2912" i="64" s="1"/>
  <c r="T2913" i="64" s="1"/>
  <c r="AS2906" i="64"/>
  <c r="AC2906" i="64"/>
  <c r="AB2906" i="64" l="1"/>
  <c r="AE2906" i="64"/>
  <c r="Y2907" i="64"/>
  <c r="AW2906" i="64"/>
  <c r="L2906" i="64"/>
  <c r="H2906" i="64"/>
  <c r="AR2907" i="64" s="1"/>
  <c r="AJ2906" i="64"/>
  <c r="M2907" i="64" l="1"/>
  <c r="AO2907" i="64"/>
  <c r="AI2906" i="64"/>
  <c r="AP2907" i="64"/>
  <c r="AH2906" i="64"/>
  <c r="I2906" i="64"/>
  <c r="AT2910" i="64"/>
  <c r="Z2910" i="64"/>
  <c r="AU2910" i="64"/>
  <c r="AB2907" i="64" l="1"/>
  <c r="R2908" i="64"/>
  <c r="R2909" i="64" s="1"/>
  <c r="R2910" i="64" s="1"/>
  <c r="R2911" i="64" s="1"/>
  <c r="R2912" i="64" s="1"/>
  <c r="E2906" i="64"/>
  <c r="S2912" i="64" l="1"/>
  <c r="S2913" i="64" s="1"/>
  <c r="C2907" i="64"/>
  <c r="G2907" i="64" s="1"/>
  <c r="J2907" i="64"/>
  <c r="K2907" i="64" l="1"/>
  <c r="AC2907" i="64"/>
  <c r="D2907" i="64" l="1"/>
  <c r="AE2907" i="64"/>
  <c r="AJ2907" i="64"/>
  <c r="L2907" i="64"/>
  <c r="AQ2907" i="64" l="1"/>
  <c r="AS2907" i="64"/>
  <c r="H2907" i="64"/>
  <c r="AH2907" i="64" s="1"/>
  <c r="F2907" i="64"/>
  <c r="U2908" i="64" s="1"/>
  <c r="U2909" i="64" s="1"/>
  <c r="U2910" i="64" s="1"/>
  <c r="U2911" i="64" s="1"/>
  <c r="U2912" i="64" s="1"/>
  <c r="I2907" i="64"/>
  <c r="AI2907" i="64"/>
  <c r="AL2907" i="64" s="1"/>
  <c r="AM2907" i="64" s="1"/>
  <c r="V2912" i="64" l="1"/>
  <c r="V2913" i="64" s="1"/>
  <c r="Y2908" i="64"/>
  <c r="AW2907" i="64"/>
  <c r="N2914" i="64"/>
  <c r="O2914" i="64"/>
  <c r="E2907" i="64"/>
  <c r="M2908" i="64" l="1"/>
  <c r="J2908" i="64" s="1"/>
  <c r="C2908" i="64"/>
  <c r="G2908" i="64" s="1"/>
  <c r="D2908" i="64" l="1"/>
  <c r="AB2908" i="64"/>
  <c r="K2908" i="64"/>
  <c r="AC2908" i="64"/>
  <c r="AS2908" i="64"/>
  <c r="AQ2908" i="64" l="1"/>
  <c r="AQ2909" i="64" s="1"/>
  <c r="AQ2910" i="64" s="1"/>
  <c r="F2908" i="64"/>
  <c r="AR2908" i="64"/>
  <c r="Y2909" i="64"/>
  <c r="AE2908" i="64"/>
  <c r="AF2908" i="64" s="1"/>
  <c r="AG2910" i="64" s="1"/>
  <c r="L2908" i="64"/>
  <c r="AJ2908" i="64"/>
  <c r="H2908" i="64"/>
  <c r="I2908" i="64" l="1"/>
  <c r="P2910" i="64"/>
  <c r="Q2910" i="64"/>
  <c r="AQ2911" i="64" s="1"/>
  <c r="AW2908" i="64"/>
  <c r="AH2908" i="64"/>
  <c r="AI2908" i="64"/>
  <c r="AK2908" i="64" l="1"/>
  <c r="AA2909" i="64" s="1"/>
  <c r="AA2910" i="64" s="1"/>
  <c r="E2908" i="64"/>
  <c r="C2909" i="64" s="1"/>
  <c r="G2909" i="64" s="1"/>
  <c r="M2909" i="64" l="1"/>
  <c r="AB2909" i="64" s="1"/>
  <c r="AA2911" i="64"/>
  <c r="AC2909" i="64"/>
  <c r="D2909" i="64" l="1"/>
  <c r="AS2909" i="64" s="1"/>
  <c r="J2909" i="64"/>
  <c r="K2909" i="64" s="1"/>
  <c r="AR2909" i="64" s="1"/>
  <c r="AR2910" i="64" s="1"/>
  <c r="AR2911" i="64" s="1"/>
  <c r="Y2910" i="64"/>
  <c r="M2910" i="64" s="1"/>
  <c r="AE2909" i="64"/>
  <c r="AA2912" i="64"/>
  <c r="F2909" i="64" l="1"/>
  <c r="T2909" i="64"/>
  <c r="AV2910" i="64" s="1"/>
  <c r="AV2911" i="64" s="1"/>
  <c r="AV2912" i="64" s="1"/>
  <c r="AV2913" i="64" s="1"/>
  <c r="AV2914" i="64" s="1"/>
  <c r="L2909" i="64"/>
  <c r="AJ2909" i="64"/>
  <c r="H2909" i="64"/>
  <c r="AA2913" i="64"/>
  <c r="AB2910" i="64"/>
  <c r="AH2909" i="64" l="1"/>
  <c r="AW2909" i="64"/>
  <c r="AI2909" i="64"/>
  <c r="I2909" i="64"/>
  <c r="E2909" i="64" l="1"/>
  <c r="C2910" i="64" l="1"/>
  <c r="G2910" i="64" s="1"/>
  <c r="D2910" i="64"/>
  <c r="J2910" i="64"/>
  <c r="K2910" i="64" l="1"/>
  <c r="X2911" i="64" s="1"/>
  <c r="X2912" i="64" s="1"/>
  <c r="X2913" i="64" s="1"/>
  <c r="X2914" i="64" s="1"/>
  <c r="X2915" i="64" s="1"/>
  <c r="AS2910" i="64"/>
  <c r="AC2910" i="64"/>
  <c r="Y2911" i="64" l="1"/>
  <c r="M2911" i="64" s="1"/>
  <c r="AW2910" i="64"/>
  <c r="AE2910" i="64"/>
  <c r="H2910" i="64"/>
  <c r="L2910" i="64"/>
  <c r="AJ2910" i="64"/>
  <c r="F2910" i="64"/>
  <c r="AI2910" i="64" l="1"/>
  <c r="AH2910" i="64"/>
  <c r="I2910" i="64"/>
  <c r="E2910" i="64" l="1"/>
  <c r="C2911" i="64" l="1"/>
  <c r="G2911" i="64" s="1"/>
  <c r="W2911" i="64" s="1"/>
  <c r="W2912" i="64" s="1"/>
  <c r="W2913" i="64" s="1"/>
  <c r="W2914" i="64" s="1"/>
  <c r="J2911" i="64"/>
  <c r="D2911" i="64"/>
  <c r="K2911" i="64" l="1"/>
  <c r="AN2917" i="64"/>
  <c r="T2917" i="64" s="1"/>
  <c r="T2918" i="64" s="1"/>
  <c r="AS2911" i="64"/>
  <c r="AC2911" i="64"/>
  <c r="AE2911" i="64" l="1"/>
  <c r="Y2912" i="64"/>
  <c r="AW2911" i="64"/>
  <c r="AB2911" i="64"/>
  <c r="AJ2911" i="64"/>
  <c r="H2911" i="64"/>
  <c r="AR2912" i="64" s="1"/>
  <c r="L2911" i="64"/>
  <c r="F2911" i="64"/>
  <c r="M2912" i="64" l="1"/>
  <c r="AO2912" i="64"/>
  <c r="Z2915" i="64"/>
  <c r="AT2915" i="64"/>
  <c r="AU2915" i="64"/>
  <c r="I2911" i="64"/>
  <c r="AH2911" i="64"/>
  <c r="AP2912" i="64"/>
  <c r="AI2911" i="64"/>
  <c r="R2913" i="64" l="1"/>
  <c r="R2914" i="64" s="1"/>
  <c r="R2915" i="64" s="1"/>
  <c r="R2916" i="64" s="1"/>
  <c r="R2917" i="64" s="1"/>
  <c r="AB2912" i="64"/>
  <c r="E2911" i="64"/>
  <c r="S2917" i="64" l="1"/>
  <c r="S2918" i="64" s="1"/>
  <c r="C2912" i="64"/>
  <c r="G2912" i="64" s="1"/>
  <c r="J2912" i="64"/>
  <c r="K2912" i="64" l="1"/>
  <c r="D2912" i="64" s="1"/>
  <c r="AQ2912" i="64" s="1"/>
  <c r="AC2912" i="64"/>
  <c r="AS2912" i="64" l="1"/>
  <c r="F2912" i="64"/>
  <c r="U2913" i="64" s="1"/>
  <c r="U2914" i="64" s="1"/>
  <c r="U2915" i="64" s="1"/>
  <c r="U2916" i="64" s="1"/>
  <c r="U2917" i="64" s="1"/>
  <c r="Y2913" i="64"/>
  <c r="M2913" i="64" s="1"/>
  <c r="AW2912" i="64"/>
  <c r="AE2912" i="64"/>
  <c r="H2912" i="64"/>
  <c r="AJ2912" i="64"/>
  <c r="L2912" i="64"/>
  <c r="AB2913" i="64" l="1"/>
  <c r="I2912" i="64"/>
  <c r="V2917" i="64"/>
  <c r="V2918" i="64" s="1"/>
  <c r="AI2912" i="64"/>
  <c r="AL2912" i="64" s="1"/>
  <c r="AM2912" i="64" s="1"/>
  <c r="AH2912" i="64"/>
  <c r="N2919" i="64" l="1"/>
  <c r="O2919" i="64"/>
  <c r="E2912" i="64"/>
  <c r="C2913" i="64" l="1"/>
  <c r="G2913" i="64" s="1"/>
  <c r="D2913" i="64"/>
  <c r="J2913" i="64"/>
  <c r="K2913" i="64" l="1"/>
  <c r="AS2913" i="64"/>
  <c r="AC2913" i="64"/>
  <c r="AQ2913" i="64" l="1"/>
  <c r="AQ2914" i="64" s="1"/>
  <c r="AQ2915" i="64" s="1"/>
  <c r="AR2913" i="64"/>
  <c r="F2913" i="64"/>
  <c r="Y2914" i="64"/>
  <c r="AE2913" i="64"/>
  <c r="AF2913" i="64" s="1"/>
  <c r="AG2915" i="64" s="1"/>
  <c r="AJ2913" i="64"/>
  <c r="H2913" i="64"/>
  <c r="L2913" i="64"/>
  <c r="AW2913" i="64" l="1"/>
  <c r="AI2913" i="64"/>
  <c r="P2915" i="64"/>
  <c r="Q2915" i="64"/>
  <c r="AQ2916" i="64" s="1"/>
  <c r="I2913" i="64"/>
  <c r="AH2913" i="64"/>
  <c r="AK2913" i="64" l="1"/>
  <c r="AA2914" i="64" s="1"/>
  <c r="AA2915" i="64" s="1"/>
  <c r="M2914" i="64"/>
  <c r="E2913" i="64"/>
  <c r="C2914" i="64" s="1"/>
  <c r="G2914" i="64" s="1"/>
  <c r="AA2916" i="64" l="1"/>
  <c r="AC2914" i="64"/>
  <c r="AB2914" i="64"/>
  <c r="D2914" i="64"/>
  <c r="J2914" i="64"/>
  <c r="AA2917" i="64" l="1"/>
  <c r="AE2914" i="64"/>
  <c r="AS2914" i="64"/>
  <c r="K2914" i="64"/>
  <c r="AR2914" i="64" s="1"/>
  <c r="AR2915" i="64" s="1"/>
  <c r="AR2916" i="64" s="1"/>
  <c r="T2914" i="64" l="1"/>
  <c r="AV2915" i="64" s="1"/>
  <c r="AV2916" i="64" s="1"/>
  <c r="AV2917" i="64" s="1"/>
  <c r="AV2918" i="64" s="1"/>
  <c r="AV2919" i="64" s="1"/>
  <c r="AJ2914" i="64"/>
  <c r="H2914" i="64"/>
  <c r="L2914" i="64"/>
  <c r="Y2915" i="64"/>
  <c r="M2915" i="64" s="1"/>
  <c r="AA2918" i="64"/>
  <c r="F2914" i="64"/>
  <c r="AB2915" i="64" l="1"/>
  <c r="AH2914" i="64"/>
  <c r="AI2914" i="64"/>
  <c r="I2914" i="64"/>
  <c r="AW2914" i="64"/>
  <c r="E2914" i="64" l="1"/>
  <c r="C2915" i="64" l="1"/>
  <c r="G2915" i="64" s="1"/>
  <c r="D2915" i="64"/>
  <c r="J2915" i="64"/>
  <c r="K2915" i="64" l="1"/>
  <c r="X2916" i="64" s="1"/>
  <c r="X2917" i="64" s="1"/>
  <c r="X2918" i="64" s="1"/>
  <c r="X2919" i="64" s="1"/>
  <c r="X2920" i="64" s="1"/>
  <c r="AC2915" i="64"/>
  <c r="AS2915" i="64"/>
  <c r="AE2915" i="64" l="1"/>
  <c r="Y2916" i="64"/>
  <c r="M2916" i="64" s="1"/>
  <c r="AW2915" i="64"/>
  <c r="L2915" i="64"/>
  <c r="H2915" i="64"/>
  <c r="AJ2915" i="64"/>
  <c r="F2915" i="64"/>
  <c r="AH2915" i="64" l="1"/>
  <c r="AI2915" i="64"/>
  <c r="I2915" i="64"/>
  <c r="E2915" i="64" l="1"/>
  <c r="C2916" i="64" l="1"/>
  <c r="G2916" i="64" s="1"/>
  <c r="W2916" i="64" s="1"/>
  <c r="W2917" i="64" s="1"/>
  <c r="W2918" i="64" s="1"/>
  <c r="W2919" i="64" s="1"/>
  <c r="J2916" i="64"/>
  <c r="D2916" i="64"/>
  <c r="K2916" i="64" l="1"/>
  <c r="AN2922" i="64"/>
  <c r="T2922" i="64" s="1"/>
  <c r="T2923" i="64" s="1"/>
  <c r="AC2916" i="64"/>
  <c r="AS2916" i="64"/>
  <c r="AB2916" i="64" l="1"/>
  <c r="Y2917" i="64"/>
  <c r="AW2916" i="64"/>
  <c r="AE2916" i="64"/>
  <c r="L2916" i="64"/>
  <c r="H2916" i="64"/>
  <c r="AR2917" i="64" s="1"/>
  <c r="AJ2916" i="64"/>
  <c r="F2916" i="64"/>
  <c r="M2917" i="64" l="1"/>
  <c r="AO2917" i="64"/>
  <c r="AP2917" i="64"/>
  <c r="AH2916" i="64"/>
  <c r="AI2916" i="64"/>
  <c r="I2916" i="64"/>
  <c r="AU2920" i="64"/>
  <c r="Z2920" i="64"/>
  <c r="AT2920" i="64"/>
  <c r="R2918" i="64" l="1"/>
  <c r="R2919" i="64" s="1"/>
  <c r="R2920" i="64" s="1"/>
  <c r="R2921" i="64" s="1"/>
  <c r="S2922" i="64" s="1"/>
  <c r="S2923" i="64" s="1"/>
  <c r="AB2917" i="64"/>
  <c r="E2916" i="64"/>
  <c r="C2917" i="64" s="1"/>
  <c r="G2917" i="64" s="1"/>
  <c r="R2922" i="64" l="1"/>
  <c r="J2917" i="64"/>
  <c r="K2917" i="64" s="1"/>
  <c r="AC2917" i="64"/>
  <c r="D2917" i="64"/>
  <c r="AQ2917" i="64" s="1"/>
  <c r="AS2917" i="64" l="1"/>
  <c r="Y2918" i="64" s="1"/>
  <c r="AW2917" i="64"/>
  <c r="F2917" i="64"/>
  <c r="U2918" i="64" s="1"/>
  <c r="U2919" i="64" s="1"/>
  <c r="U2920" i="64" s="1"/>
  <c r="U2921" i="64" s="1"/>
  <c r="U2922" i="64" s="1"/>
  <c r="AE2917" i="64"/>
  <c r="L2917" i="64"/>
  <c r="I2917" i="64" s="1"/>
  <c r="AJ2917" i="64"/>
  <c r="H2917" i="64"/>
  <c r="M2918" i="64" l="1"/>
  <c r="AH2917" i="64"/>
  <c r="AI2917" i="64"/>
  <c r="AL2917" i="64" s="1"/>
  <c r="AM2917" i="64" s="1"/>
  <c r="V2922" i="64" l="1"/>
  <c r="V2923" i="64" s="1"/>
  <c r="AB2918" i="64"/>
  <c r="E2917" i="64"/>
  <c r="C2918" i="64" s="1"/>
  <c r="G2918" i="64" s="1"/>
  <c r="AC2918" i="64" l="1"/>
  <c r="J2918" i="64"/>
  <c r="D2918" i="64"/>
  <c r="N2924" i="64"/>
  <c r="O2924" i="64"/>
  <c r="K2918" i="64" l="1"/>
  <c r="AE2918" i="64"/>
  <c r="AF2918" i="64" s="1"/>
  <c r="AG2920" i="64" s="1"/>
  <c r="AS2918" i="64"/>
  <c r="AQ2918" i="64" l="1"/>
  <c r="AQ2919" i="64" s="1"/>
  <c r="AQ2920" i="64" s="1"/>
  <c r="F2918" i="64"/>
  <c r="AR2918" i="64"/>
  <c r="Y2919" i="64"/>
  <c r="P2920" i="64"/>
  <c r="Q2920" i="64"/>
  <c r="L2918" i="64"/>
  <c r="H2918" i="64"/>
  <c r="AJ2918" i="64"/>
  <c r="AQ2921" i="64" l="1"/>
  <c r="AH2918" i="64"/>
  <c r="I2918" i="64"/>
  <c r="AI2918" i="64"/>
  <c r="AW2918" i="64"/>
  <c r="AK2918" i="64" l="1"/>
  <c r="AA2919" i="64" s="1"/>
  <c r="AA2920" i="64" s="1"/>
  <c r="M2919" i="64"/>
  <c r="E2918" i="64"/>
  <c r="C2919" i="64" s="1"/>
  <c r="G2919" i="64" s="1"/>
  <c r="AB2919" i="64" l="1"/>
  <c r="D2919" i="64"/>
  <c r="J2919" i="64"/>
  <c r="AA2921" i="64"/>
  <c r="AC2919" i="64"/>
  <c r="AE2919" i="64" l="1"/>
  <c r="AA2922" i="64"/>
  <c r="K2919" i="64"/>
  <c r="AR2919" i="64" s="1"/>
  <c r="AR2920" i="64" s="1"/>
  <c r="AR2921" i="64" s="1"/>
  <c r="AS2919" i="64"/>
  <c r="Y2920" i="64" l="1"/>
  <c r="M2920" i="64" s="1"/>
  <c r="T2919" i="64"/>
  <c r="AV2920" i="64" s="1"/>
  <c r="AV2921" i="64" s="1"/>
  <c r="AV2922" i="64" s="1"/>
  <c r="AV2923" i="64" s="1"/>
  <c r="AV2924" i="64" s="1"/>
  <c r="H2919" i="64"/>
  <c r="L2919" i="64"/>
  <c r="AJ2919" i="64"/>
  <c r="F2919" i="64"/>
  <c r="AA2923" i="64"/>
  <c r="AH2919" i="64" l="1"/>
  <c r="I2919" i="64"/>
  <c r="AW2919" i="64"/>
  <c r="AI2919" i="64"/>
  <c r="AB2920" i="64"/>
  <c r="E2919" i="64" l="1"/>
  <c r="C2920" i="64" l="1"/>
  <c r="G2920" i="64" s="1"/>
  <c r="D2920" i="64"/>
  <c r="J2920" i="64"/>
  <c r="K2920" i="64" l="1"/>
  <c r="X2921" i="64" s="1"/>
  <c r="X2922" i="64" s="1"/>
  <c r="X2923" i="64" s="1"/>
  <c r="X2924" i="64" s="1"/>
  <c r="X2925" i="64" s="1"/>
  <c r="AC2920" i="64"/>
  <c r="AS2920" i="64"/>
  <c r="F2920" i="64" l="1"/>
  <c r="AE2920" i="64"/>
  <c r="Y2921" i="64"/>
  <c r="M2921" i="64" s="1"/>
  <c r="AW2920" i="64"/>
  <c r="AJ2920" i="64"/>
  <c r="H2920" i="64"/>
  <c r="L2920" i="64"/>
  <c r="AH2920" i="64" l="1"/>
  <c r="I2920" i="64"/>
  <c r="AI2920" i="64"/>
  <c r="E2920" i="64" l="1"/>
  <c r="C2921" i="64" l="1"/>
  <c r="G2921" i="64" s="1"/>
  <c r="W2921" i="64" s="1"/>
  <c r="W2922" i="64" s="1"/>
  <c r="W2923" i="64" s="1"/>
  <c r="W2924" i="64" s="1"/>
  <c r="J2921" i="64"/>
  <c r="D2921" i="64"/>
  <c r="K2921" i="64" l="1"/>
  <c r="AN2927" i="64"/>
  <c r="T2927" i="64" s="1"/>
  <c r="T2928" i="64" s="1"/>
  <c r="AC2921" i="64"/>
  <c r="AS2921" i="64"/>
  <c r="Y2922" i="64" l="1"/>
  <c r="AW2921" i="64"/>
  <c r="AE2921" i="64"/>
  <c r="AB2921" i="64"/>
  <c r="H2921" i="64"/>
  <c r="AR2922" i="64" s="1"/>
  <c r="L2921" i="64"/>
  <c r="AJ2921" i="64"/>
  <c r="F2921" i="64"/>
  <c r="M2922" i="64" l="1"/>
  <c r="AO2922" i="64"/>
  <c r="AU2925" i="64"/>
  <c r="AT2925" i="64"/>
  <c r="Z2925" i="64"/>
  <c r="AI2921" i="64"/>
  <c r="I2921" i="64"/>
  <c r="AP2922" i="64"/>
  <c r="AH2921" i="64"/>
  <c r="R2923" i="64" l="1"/>
  <c r="R2924" i="64" s="1"/>
  <c r="R2925" i="64" s="1"/>
  <c r="R2926" i="64" s="1"/>
  <c r="R2927" i="64" s="1"/>
  <c r="E2921" i="64"/>
  <c r="C2922" i="64" s="1"/>
  <c r="G2922" i="64" s="1"/>
  <c r="AB2922" i="64"/>
  <c r="S2927" i="64" l="1"/>
  <c r="S2928" i="64" s="1"/>
  <c r="J2922" i="64"/>
  <c r="K2922" i="64" s="1"/>
  <c r="D2922" i="64" s="1"/>
  <c r="AQ2922" i="64" s="1"/>
  <c r="AC2922" i="64"/>
  <c r="F2922" i="64" l="1"/>
  <c r="U2923" i="64" s="1"/>
  <c r="U2924" i="64" s="1"/>
  <c r="U2925" i="64" s="1"/>
  <c r="U2926" i="64" s="1"/>
  <c r="U2927" i="64" s="1"/>
  <c r="AS2922" i="64"/>
  <c r="AW2922" i="64" s="1"/>
  <c r="AE2922" i="64"/>
  <c r="AJ2922" i="64"/>
  <c r="L2922" i="64"/>
  <c r="H2922" i="64"/>
  <c r="Y2923" i="64"/>
  <c r="M2923" i="64" s="1"/>
  <c r="AH2922" i="64" l="1"/>
  <c r="AI2922" i="64"/>
  <c r="AL2922" i="64" s="1"/>
  <c r="AM2922" i="64" s="1"/>
  <c r="I2922" i="64"/>
  <c r="AB2923" i="64"/>
  <c r="V2927" i="64" l="1"/>
  <c r="V2928" i="64" s="1"/>
  <c r="N2929" i="64" s="1"/>
  <c r="E2922" i="64"/>
  <c r="O2929" i="64"/>
  <c r="C2923" i="64" l="1"/>
  <c r="G2923" i="64" s="1"/>
  <c r="D2923" i="64"/>
  <c r="J2923" i="64"/>
  <c r="AS2923" i="64" l="1"/>
  <c r="AC2923" i="64"/>
  <c r="K2923" i="64"/>
  <c r="AQ2923" i="64" l="1"/>
  <c r="AQ2924" i="64" s="1"/>
  <c r="AQ2925" i="64" s="1"/>
  <c r="AR2923" i="64"/>
  <c r="H2923" i="64"/>
  <c r="AJ2923" i="64"/>
  <c r="L2923" i="64"/>
  <c r="AE2923" i="64"/>
  <c r="AF2923" i="64" s="1"/>
  <c r="AG2925" i="64" s="1"/>
  <c r="Y2924" i="64"/>
  <c r="F2923" i="64"/>
  <c r="Q2925" i="64" l="1"/>
  <c r="AQ2926" i="64" s="1"/>
  <c r="P2925" i="64"/>
  <c r="I2923" i="64"/>
  <c r="AI2923" i="64"/>
  <c r="AH2923" i="64"/>
  <c r="AW2923" i="64"/>
  <c r="AK2923" i="64" l="1"/>
  <c r="AA2924" i="64" s="1"/>
  <c r="AA2925" i="64" s="1"/>
  <c r="M2924" i="64"/>
  <c r="E2923" i="64"/>
  <c r="C2924" i="64" s="1"/>
  <c r="G2924" i="64" s="1"/>
  <c r="AB2924" i="64" l="1"/>
  <c r="AC2924" i="64"/>
  <c r="AA2926" i="64"/>
  <c r="J2924" i="64"/>
  <c r="D2924" i="64"/>
  <c r="K2924" i="64" l="1"/>
  <c r="AR2924" i="64" s="1"/>
  <c r="AR2925" i="64" s="1"/>
  <c r="AR2926" i="64" s="1"/>
  <c r="AA2927" i="64"/>
  <c r="AE2924" i="64"/>
  <c r="AS2924" i="64"/>
  <c r="T2924" i="64" l="1"/>
  <c r="AV2925" i="64" s="1"/>
  <c r="AV2926" i="64" s="1"/>
  <c r="AV2927" i="64" s="1"/>
  <c r="AV2928" i="64" s="1"/>
  <c r="AV2929" i="64" s="1"/>
  <c r="L2924" i="64"/>
  <c r="AJ2924" i="64"/>
  <c r="H2924" i="64"/>
  <c r="AA2928" i="64"/>
  <c r="Y2925" i="64"/>
  <c r="M2925" i="64" s="1"/>
  <c r="F2924" i="64"/>
  <c r="AB2925" i="64" l="1"/>
  <c r="AW2924" i="64"/>
  <c r="AH2924" i="64"/>
  <c r="AI2924" i="64"/>
  <c r="I2924" i="64"/>
  <c r="E2924" i="64" l="1"/>
  <c r="C2925" i="64" l="1"/>
  <c r="G2925" i="64" s="1"/>
  <c r="D2925" i="64"/>
  <c r="J2925" i="64"/>
  <c r="K2925" i="64" l="1"/>
  <c r="X2926" i="64" s="1"/>
  <c r="X2927" i="64" s="1"/>
  <c r="X2928" i="64" s="1"/>
  <c r="X2929" i="64" s="1"/>
  <c r="X2930" i="64" s="1"/>
  <c r="AC2925" i="64"/>
  <c r="AS2925" i="64"/>
  <c r="AE2925" i="64" l="1"/>
  <c r="Y2926" i="64"/>
  <c r="M2926" i="64" s="1"/>
  <c r="AW2925" i="64"/>
  <c r="H2925" i="64"/>
  <c r="AJ2925" i="64"/>
  <c r="L2925" i="64"/>
  <c r="F2925" i="64"/>
  <c r="I2925" i="64" l="1"/>
  <c r="AI2925" i="64"/>
  <c r="AH2925" i="64"/>
  <c r="E2925" i="64" l="1"/>
  <c r="C2926" i="64" l="1"/>
  <c r="G2926" i="64" s="1"/>
  <c r="W2926" i="64" s="1"/>
  <c r="W2927" i="64" s="1"/>
  <c r="W2928" i="64" s="1"/>
  <c r="W2929" i="64" s="1"/>
  <c r="D2926" i="64"/>
  <c r="J2926" i="64"/>
  <c r="K2926" i="64" l="1"/>
  <c r="F2926" i="64" s="1"/>
  <c r="AN2932" i="64"/>
  <c r="T2932" i="64" s="1"/>
  <c r="T2933" i="64" s="1"/>
  <c r="AC2926" i="64"/>
  <c r="AS2926" i="64"/>
  <c r="Y2927" i="64" l="1"/>
  <c r="AW2926" i="64"/>
  <c r="AE2926" i="64"/>
  <c r="AB2926" i="64"/>
  <c r="L2926" i="64"/>
  <c r="H2926" i="64"/>
  <c r="AR2927" i="64" s="1"/>
  <c r="AJ2926" i="64"/>
  <c r="M2927" i="64" l="1"/>
  <c r="AO2927" i="64"/>
  <c r="AP2927" i="64"/>
  <c r="AH2926" i="64"/>
  <c r="AU2930" i="64"/>
  <c r="AT2930" i="64"/>
  <c r="Z2930" i="64"/>
  <c r="AI2926" i="64"/>
  <c r="I2926" i="64"/>
  <c r="R2928" i="64" l="1"/>
  <c r="R2929" i="64" s="1"/>
  <c r="R2930" i="64" s="1"/>
  <c r="R2931" i="64" s="1"/>
  <c r="R2932" i="64" s="1"/>
  <c r="E2926" i="64"/>
  <c r="C2927" i="64" s="1"/>
  <c r="G2927" i="64" s="1"/>
  <c r="AB2927" i="64"/>
  <c r="S2932" i="64" l="1"/>
  <c r="S2933" i="64" s="1"/>
  <c r="J2927" i="64"/>
  <c r="K2927" i="64" s="1"/>
  <c r="D2927" i="64" s="1"/>
  <c r="AQ2927" i="64" s="1"/>
  <c r="AC2927" i="64"/>
  <c r="AS2927" i="64" l="1"/>
  <c r="Y2928" i="64"/>
  <c r="AW2927" i="64"/>
  <c r="AJ2927" i="64"/>
  <c r="L2927" i="64"/>
  <c r="H2927" i="64"/>
  <c r="F2927" i="64"/>
  <c r="U2928" i="64" s="1"/>
  <c r="U2929" i="64" s="1"/>
  <c r="U2930" i="64" s="1"/>
  <c r="U2931" i="64" s="1"/>
  <c r="U2932" i="64" s="1"/>
  <c r="AE2927" i="64"/>
  <c r="M2928" i="64" l="1"/>
  <c r="I2927" i="64"/>
  <c r="AH2927" i="64"/>
  <c r="AI2927" i="64"/>
  <c r="AL2927" i="64" s="1"/>
  <c r="AM2927" i="64" s="1"/>
  <c r="E2927" i="64" l="1"/>
  <c r="C2928" i="64" s="1"/>
  <c r="G2928" i="64" s="1"/>
  <c r="AB2928" i="64"/>
  <c r="V2932" i="64"/>
  <c r="V2933" i="64" s="1"/>
  <c r="J2928" i="64" l="1"/>
  <c r="D2928" i="64"/>
  <c r="AS2928" i="64" s="1"/>
  <c r="N2934" i="64"/>
  <c r="O2934" i="64"/>
  <c r="K2928" i="64"/>
  <c r="AC2928" i="64"/>
  <c r="AR2928" i="64" l="1"/>
  <c r="AQ2928" i="64"/>
  <c r="AQ2929" i="64" s="1"/>
  <c r="AQ2930" i="64" s="1"/>
  <c r="F2928" i="64"/>
  <c r="Y2929" i="64"/>
  <c r="H2928" i="64"/>
  <c r="L2928" i="64"/>
  <c r="AJ2928" i="64"/>
  <c r="AE2928" i="64"/>
  <c r="AF2928" i="64" s="1"/>
  <c r="AG2930" i="64" s="1"/>
  <c r="AW2928" i="64" l="1"/>
  <c r="I2928" i="64"/>
  <c r="AH2928" i="64"/>
  <c r="Q2930" i="64"/>
  <c r="AQ2931" i="64" s="1"/>
  <c r="P2930" i="64"/>
  <c r="AI2928" i="64"/>
  <c r="AK2928" i="64" l="1"/>
  <c r="AA2929" i="64" s="1"/>
  <c r="AA2930" i="64" s="1"/>
  <c r="M2929" i="64"/>
  <c r="E2928" i="64"/>
  <c r="C2929" i="64" s="1"/>
  <c r="G2929" i="64" s="1"/>
  <c r="AA2931" i="64" l="1"/>
  <c r="AC2929" i="64"/>
  <c r="AB2929" i="64"/>
  <c r="D2929" i="64"/>
  <c r="AS2929" i="64" s="1"/>
  <c r="J2929" i="64"/>
  <c r="AE2929" i="64" l="1"/>
  <c r="AA2932" i="64"/>
  <c r="Y2930" i="64"/>
  <c r="M2930" i="64" s="1"/>
  <c r="K2929" i="64"/>
  <c r="AR2929" i="64" s="1"/>
  <c r="AR2930" i="64" s="1"/>
  <c r="AR2931" i="64" s="1"/>
  <c r="T2929" i="64" l="1"/>
  <c r="AV2930" i="64" s="1"/>
  <c r="AV2931" i="64" s="1"/>
  <c r="AV2932" i="64" s="1"/>
  <c r="AV2933" i="64" s="1"/>
  <c r="AV2934" i="64" s="1"/>
  <c r="AJ2929" i="64"/>
  <c r="L2929" i="64"/>
  <c r="H2929" i="64"/>
  <c r="AB2930" i="64"/>
  <c r="AA2933" i="64"/>
  <c r="F2929" i="64"/>
  <c r="AH2929" i="64" l="1"/>
  <c r="I2929" i="64"/>
  <c r="AI2929" i="64"/>
  <c r="AW2929" i="64"/>
  <c r="E2929" i="64" l="1"/>
  <c r="C2930" i="64" l="1"/>
  <c r="G2930" i="64" s="1"/>
  <c r="D2930" i="64"/>
  <c r="J2930" i="64"/>
  <c r="K2930" i="64" l="1"/>
  <c r="X2931" i="64" s="1"/>
  <c r="X2932" i="64" s="1"/>
  <c r="X2933" i="64" s="1"/>
  <c r="X2934" i="64" s="1"/>
  <c r="X2935" i="64" s="1"/>
  <c r="AS2930" i="64"/>
  <c r="AC2930" i="64"/>
  <c r="Y2931" i="64" l="1"/>
  <c r="M2931" i="64" s="1"/>
  <c r="AW2930" i="64"/>
  <c r="AE2930" i="64"/>
  <c r="H2930" i="64"/>
  <c r="L2930" i="64"/>
  <c r="AJ2930" i="64"/>
  <c r="F2930" i="64"/>
  <c r="AI2930" i="64" l="1"/>
  <c r="I2930" i="64"/>
  <c r="AH2930" i="64"/>
  <c r="E2930" i="64" l="1"/>
  <c r="C2931" i="64" l="1"/>
  <c r="G2931" i="64" s="1"/>
  <c r="W2931" i="64" s="1"/>
  <c r="W2932" i="64" s="1"/>
  <c r="W2933" i="64" s="1"/>
  <c r="W2934" i="64" s="1"/>
  <c r="J2931" i="64"/>
  <c r="D2931" i="64"/>
  <c r="K2931" i="64" l="1"/>
  <c r="AN2937" i="64"/>
  <c r="T2937" i="64" s="1"/>
  <c r="T2938" i="64" s="1"/>
  <c r="AS2931" i="64"/>
  <c r="AC2931" i="64"/>
  <c r="AE2931" i="64" l="1"/>
  <c r="Y2932" i="64"/>
  <c r="AW2931" i="64"/>
  <c r="AB2931" i="64"/>
  <c r="AJ2931" i="64"/>
  <c r="L2931" i="64"/>
  <c r="H2931" i="64"/>
  <c r="AR2932" i="64" s="1"/>
  <c r="F2931" i="64"/>
  <c r="M2932" i="64" l="1"/>
  <c r="AO2932" i="64"/>
  <c r="AT2935" i="64"/>
  <c r="Z2935" i="64"/>
  <c r="AU2935" i="64"/>
  <c r="I2931" i="64"/>
  <c r="AI2931" i="64"/>
  <c r="AH2931" i="64"/>
  <c r="AP2932" i="64"/>
  <c r="AB2932" i="64" l="1"/>
  <c r="R2933" i="64"/>
  <c r="R2934" i="64" s="1"/>
  <c r="R2935" i="64" s="1"/>
  <c r="R2936" i="64" s="1"/>
  <c r="S2937" i="64" s="1"/>
  <c r="S2938" i="64" s="1"/>
  <c r="E2931" i="64"/>
  <c r="R2937" i="64" l="1"/>
  <c r="C2932" i="64"/>
  <c r="G2932" i="64" s="1"/>
  <c r="J2932" i="64"/>
  <c r="K2932" i="64" l="1"/>
  <c r="D2932" i="64" s="1"/>
  <c r="AQ2932" i="64" s="1"/>
  <c r="AC2932" i="64"/>
  <c r="AS2932" i="64" l="1"/>
  <c r="F2932" i="64"/>
  <c r="U2933" i="64" s="1"/>
  <c r="U2934" i="64" s="1"/>
  <c r="U2935" i="64" s="1"/>
  <c r="U2936" i="64" s="1"/>
  <c r="U2937" i="64" s="1"/>
  <c r="Y2933" i="64"/>
  <c r="M2933" i="64" s="1"/>
  <c r="AW2932" i="64"/>
  <c r="AE2932" i="64"/>
  <c r="L2932" i="64"/>
  <c r="AJ2932" i="64"/>
  <c r="H2932" i="64"/>
  <c r="AB2933" i="64" l="1"/>
  <c r="AH2932" i="64"/>
  <c r="V2937" i="64"/>
  <c r="V2938" i="64" s="1"/>
  <c r="AI2932" i="64"/>
  <c r="AL2932" i="64" s="1"/>
  <c r="AM2932" i="64" s="1"/>
  <c r="I2932" i="64"/>
  <c r="N2939" i="64" l="1"/>
  <c r="O2939" i="64"/>
  <c r="E2932" i="64"/>
  <c r="C2933" i="64" l="1"/>
  <c r="G2933" i="64" s="1"/>
  <c r="D2933" i="64"/>
  <c r="J2933" i="64"/>
  <c r="AC2933" i="64" l="1"/>
  <c r="AS2933" i="64"/>
  <c r="K2933" i="64"/>
  <c r="AQ2933" i="64" l="1"/>
  <c r="AQ2934" i="64" s="1"/>
  <c r="AQ2935" i="64" s="1"/>
  <c r="AR2933" i="64"/>
  <c r="Y2934" i="64"/>
  <c r="AJ2933" i="64"/>
  <c r="L2933" i="64"/>
  <c r="H2933" i="64"/>
  <c r="AE2933" i="64"/>
  <c r="AF2933" i="64" s="1"/>
  <c r="AG2935" i="64" s="1"/>
  <c r="F2933" i="64"/>
  <c r="I2933" i="64" l="1"/>
  <c r="AI2933" i="64"/>
  <c r="AH2933" i="64"/>
  <c r="AW2933" i="64"/>
  <c r="Q2935" i="64"/>
  <c r="AQ2936" i="64" s="1"/>
  <c r="P2935" i="64"/>
  <c r="AK2933" i="64" l="1"/>
  <c r="AA2934" i="64" s="1"/>
  <c r="AA2935" i="64" s="1"/>
  <c r="E2933" i="64"/>
  <c r="C2934" i="64" s="1"/>
  <c r="G2934" i="64" s="1"/>
  <c r="M2934" i="64" l="1"/>
  <c r="AB2934" i="64" s="1"/>
  <c r="AC2934" i="64"/>
  <c r="AA2936" i="64"/>
  <c r="J2934" i="64" l="1"/>
  <c r="D2934" i="64"/>
  <c r="AA2937" i="64"/>
  <c r="K2934" i="64"/>
  <c r="AR2934" i="64" s="1"/>
  <c r="AR2935" i="64" s="1"/>
  <c r="AR2936" i="64" s="1"/>
  <c r="AE2934" i="64"/>
  <c r="AS2934" i="64"/>
  <c r="F2934" i="64" l="1"/>
  <c r="T2934" i="64"/>
  <c r="AV2935" i="64" s="1"/>
  <c r="AV2936" i="64" s="1"/>
  <c r="AV2937" i="64" s="1"/>
  <c r="AV2938" i="64" s="1"/>
  <c r="AV2939" i="64" s="1"/>
  <c r="L2934" i="64"/>
  <c r="AJ2934" i="64"/>
  <c r="H2934" i="64"/>
  <c r="AA2938" i="64"/>
  <c r="Y2935" i="64"/>
  <c r="M2935" i="64" s="1"/>
  <c r="AB2935" i="64" l="1"/>
  <c r="AH2934" i="64"/>
  <c r="AI2934" i="64"/>
  <c r="AW2934" i="64"/>
  <c r="I2934" i="64"/>
  <c r="E2934" i="64" l="1"/>
  <c r="C2935" i="64" l="1"/>
  <c r="G2935" i="64" s="1"/>
  <c r="D2935" i="64"/>
  <c r="J2935" i="64"/>
  <c r="K2935" i="64" l="1"/>
  <c r="X2936" i="64" s="1"/>
  <c r="X2937" i="64" s="1"/>
  <c r="X2938" i="64" s="1"/>
  <c r="X2939" i="64" s="1"/>
  <c r="X2940" i="64" s="1"/>
  <c r="AC2935" i="64"/>
  <c r="AS2935" i="64"/>
  <c r="AE2935" i="64" l="1"/>
  <c r="Y2936" i="64"/>
  <c r="M2936" i="64" s="1"/>
  <c r="AW2935" i="64"/>
  <c r="AJ2935" i="64"/>
  <c r="H2935" i="64"/>
  <c r="L2935" i="64"/>
  <c r="F2935" i="64"/>
  <c r="AH2935" i="64" l="1"/>
  <c r="I2935" i="64"/>
  <c r="AI2935" i="64"/>
  <c r="E2935" i="64" l="1"/>
  <c r="C2936" i="64" l="1"/>
  <c r="G2936" i="64" s="1"/>
  <c r="W2936" i="64" s="1"/>
  <c r="W2937" i="64" s="1"/>
  <c r="W2938" i="64" s="1"/>
  <c r="W2939" i="64" s="1"/>
  <c r="J2936" i="64"/>
  <c r="D2936" i="64"/>
  <c r="K2936" i="64" l="1"/>
  <c r="AN2942" i="64"/>
  <c r="T2942" i="64" s="1"/>
  <c r="T2943" i="64" s="1"/>
  <c r="AC2936" i="64"/>
  <c r="AS2936" i="64"/>
  <c r="AB2936" i="64" l="1"/>
  <c r="Y2937" i="64"/>
  <c r="AW2936" i="64"/>
  <c r="AE2936" i="64"/>
  <c r="AJ2936" i="64"/>
  <c r="H2936" i="64"/>
  <c r="AR2937" i="64" s="1"/>
  <c r="L2936" i="64"/>
  <c r="F2936" i="64"/>
  <c r="M2937" i="64" l="1"/>
  <c r="AO2937" i="64"/>
  <c r="I2936" i="64"/>
  <c r="AH2936" i="64"/>
  <c r="AP2937" i="64"/>
  <c r="AI2936" i="64"/>
  <c r="Z2940" i="64"/>
  <c r="AU2940" i="64"/>
  <c r="AT2940" i="64"/>
  <c r="AB2937" i="64" l="1"/>
  <c r="R2938" i="64"/>
  <c r="R2939" i="64" s="1"/>
  <c r="R2940" i="64" s="1"/>
  <c r="R2941" i="64" s="1"/>
  <c r="R2942" i="64" s="1"/>
  <c r="E2936" i="64"/>
  <c r="S2942" i="64" l="1"/>
  <c r="S2943" i="64" s="1"/>
  <c r="C2937" i="64"/>
  <c r="G2937" i="64" s="1"/>
  <c r="J2937" i="64"/>
  <c r="K2937" i="64" l="1"/>
  <c r="D2937" i="64" s="1"/>
  <c r="AQ2937" i="64" s="1"/>
  <c r="AC2937" i="64"/>
  <c r="F2937" i="64" l="1"/>
  <c r="U2938" i="64" s="1"/>
  <c r="U2939" i="64" s="1"/>
  <c r="U2940" i="64" s="1"/>
  <c r="U2941" i="64" s="1"/>
  <c r="U2942" i="64" s="1"/>
  <c r="AS2937" i="64"/>
  <c r="AE2937" i="64"/>
  <c r="Y2938" i="64"/>
  <c r="M2938" i="64" s="1"/>
  <c r="AW2937" i="64"/>
  <c r="H2937" i="64"/>
  <c r="AJ2937" i="64"/>
  <c r="L2937" i="64"/>
  <c r="V2942" i="64" l="1"/>
  <c r="V2943" i="64" s="1"/>
  <c r="AB2938" i="64"/>
  <c r="AI2937" i="64"/>
  <c r="AL2937" i="64" s="1"/>
  <c r="AM2937" i="64" s="1"/>
  <c r="I2937" i="64"/>
  <c r="AH2937" i="64"/>
  <c r="E2937" i="64" l="1"/>
  <c r="N2944" i="64"/>
  <c r="O2944" i="64"/>
  <c r="C2938" i="64" l="1"/>
  <c r="G2938" i="64" s="1"/>
  <c r="J2938" i="64"/>
  <c r="D2938" i="64"/>
  <c r="K2938" i="64" l="1"/>
  <c r="AC2938" i="64"/>
  <c r="AS2938" i="64"/>
  <c r="AQ2938" i="64" l="1"/>
  <c r="AQ2939" i="64" s="1"/>
  <c r="AQ2940" i="64" s="1"/>
  <c r="AR2938" i="64"/>
  <c r="AE2938" i="64"/>
  <c r="AF2938" i="64" s="1"/>
  <c r="AG2940" i="64" s="1"/>
  <c r="Y2939" i="64"/>
  <c r="L2938" i="64"/>
  <c r="H2938" i="64"/>
  <c r="AJ2938" i="64"/>
  <c r="F2938" i="64"/>
  <c r="I2938" i="64" l="1"/>
  <c r="AI2938" i="64"/>
  <c r="AW2938" i="64"/>
  <c r="AH2938" i="64"/>
  <c r="P2940" i="64"/>
  <c r="Q2940" i="64"/>
  <c r="AQ2941" i="64" s="1"/>
  <c r="AK2938" i="64" l="1"/>
  <c r="AA2939" i="64" s="1"/>
  <c r="AA2940" i="64" s="1"/>
  <c r="M2939" i="64"/>
  <c r="E2938" i="64"/>
  <c r="C2939" i="64" s="1"/>
  <c r="G2939" i="64" s="1"/>
  <c r="AC2939" i="64" l="1"/>
  <c r="D2939" i="64"/>
  <c r="AB2939" i="64"/>
  <c r="J2939" i="64"/>
  <c r="AA2941" i="64"/>
  <c r="K2939" i="64" l="1"/>
  <c r="AR2939" i="64" s="1"/>
  <c r="AR2940" i="64" s="1"/>
  <c r="AR2941" i="64" s="1"/>
  <c r="AS2939" i="64"/>
  <c r="AA2942" i="64"/>
  <c r="AE2939" i="64"/>
  <c r="F2939" i="64" l="1"/>
  <c r="AA2943" i="64"/>
  <c r="Y2940" i="64"/>
  <c r="M2940" i="64" s="1"/>
  <c r="T2939" i="64"/>
  <c r="AV2940" i="64" s="1"/>
  <c r="AV2941" i="64" s="1"/>
  <c r="AV2942" i="64" s="1"/>
  <c r="AV2943" i="64" s="1"/>
  <c r="AV2944" i="64" s="1"/>
  <c r="L2939" i="64"/>
  <c r="H2939" i="64"/>
  <c r="AJ2939" i="64"/>
  <c r="I2939" i="64" l="1"/>
  <c r="AH2939" i="64"/>
  <c r="AB2940" i="64"/>
  <c r="AI2939" i="64"/>
  <c r="AW2939" i="64"/>
  <c r="E2939" i="64" l="1"/>
  <c r="C2940" i="64" l="1"/>
  <c r="G2940" i="64" s="1"/>
  <c r="D2940" i="64"/>
  <c r="J2940" i="64"/>
  <c r="K2940" i="64" l="1"/>
  <c r="X2941" i="64" s="1"/>
  <c r="X2942" i="64" s="1"/>
  <c r="X2943" i="64" s="1"/>
  <c r="X2944" i="64" s="1"/>
  <c r="X2945" i="64" s="1"/>
  <c r="AC2940" i="64"/>
  <c r="AS2940" i="64"/>
  <c r="F2940" i="64" l="1"/>
  <c r="AE2940" i="64"/>
  <c r="Y2941" i="64"/>
  <c r="M2941" i="64" s="1"/>
  <c r="AW2940" i="64"/>
  <c r="L2940" i="64"/>
  <c r="H2940" i="64"/>
  <c r="AJ2940" i="64"/>
  <c r="AH2940" i="64" l="1"/>
  <c r="AI2940" i="64"/>
  <c r="I2940" i="64"/>
  <c r="E2940" i="64" l="1"/>
  <c r="C2941" i="64" l="1"/>
  <c r="G2941" i="64" s="1"/>
  <c r="W2941" i="64" s="1"/>
  <c r="W2942" i="64" s="1"/>
  <c r="W2943" i="64" s="1"/>
  <c r="W2944" i="64" s="1"/>
  <c r="J2941" i="64"/>
  <c r="D2941" i="64"/>
  <c r="K2941" i="64" l="1"/>
  <c r="AN2947" i="64"/>
  <c r="T2947" i="64" s="1"/>
  <c r="T2948" i="64" s="1"/>
  <c r="AC2941" i="64"/>
  <c r="AS2941" i="64"/>
  <c r="AB2941" i="64" l="1"/>
  <c r="Y2942" i="64"/>
  <c r="AW2941" i="64"/>
  <c r="AE2941" i="64"/>
  <c r="H2941" i="64"/>
  <c r="AR2942" i="64" s="1"/>
  <c r="L2941" i="64"/>
  <c r="AJ2941" i="64"/>
  <c r="F2941" i="64"/>
  <c r="M2942" i="64" l="1"/>
  <c r="AO2942" i="64"/>
  <c r="I2941" i="64"/>
  <c r="AI2941" i="64"/>
  <c r="AH2941" i="64"/>
  <c r="AP2942" i="64"/>
  <c r="AU2945" i="64"/>
  <c r="AT2945" i="64"/>
  <c r="Z2945" i="64"/>
  <c r="R2943" i="64" l="1"/>
  <c r="R2944" i="64" s="1"/>
  <c r="R2945" i="64" s="1"/>
  <c r="R2946" i="64" s="1"/>
  <c r="S2947" i="64" s="1"/>
  <c r="S2948" i="64" s="1"/>
  <c r="E2941" i="64"/>
  <c r="C2942" i="64" s="1"/>
  <c r="G2942" i="64" s="1"/>
  <c r="AB2942" i="64"/>
  <c r="R2947" i="64" l="1"/>
  <c r="AC2942" i="64"/>
  <c r="J2942" i="64"/>
  <c r="K2942" i="64" l="1"/>
  <c r="D2942" i="64" s="1"/>
  <c r="AQ2942" i="64" s="1"/>
  <c r="AE2942" i="64"/>
  <c r="AS2942" i="64" l="1"/>
  <c r="AW2942" i="64" s="1"/>
  <c r="Y2943" i="64"/>
  <c r="H2942" i="64"/>
  <c r="L2942" i="64"/>
  <c r="AJ2942" i="64"/>
  <c r="F2942" i="64"/>
  <c r="U2943" i="64" s="1"/>
  <c r="U2944" i="64" s="1"/>
  <c r="U2945" i="64" s="1"/>
  <c r="U2946" i="64" s="1"/>
  <c r="U2947" i="64" s="1"/>
  <c r="M2943" i="64" l="1"/>
  <c r="I2942" i="64"/>
  <c r="AH2942" i="64"/>
  <c r="AI2942" i="64"/>
  <c r="AL2942" i="64" s="1"/>
  <c r="AM2942" i="64" s="1"/>
  <c r="V2947" i="64" l="1"/>
  <c r="V2948" i="64" s="1"/>
  <c r="AB2943" i="64"/>
  <c r="E2942" i="64"/>
  <c r="C2943" i="64" s="1"/>
  <c r="G2943" i="64" s="1"/>
  <c r="AC2943" i="64" l="1"/>
  <c r="D2943" i="64"/>
  <c r="J2943" i="64"/>
  <c r="N2949" i="64"/>
  <c r="O2949" i="64"/>
  <c r="K2943" i="64" l="1"/>
  <c r="AE2943" i="64"/>
  <c r="AF2943" i="64" s="1"/>
  <c r="AG2945" i="64" s="1"/>
  <c r="AS2943" i="64"/>
  <c r="AQ2943" i="64" l="1"/>
  <c r="AQ2944" i="64" s="1"/>
  <c r="AQ2945" i="64" s="1"/>
  <c r="AR2943" i="64"/>
  <c r="Y2944" i="64"/>
  <c r="L2943" i="64"/>
  <c r="H2943" i="64"/>
  <c r="AJ2943" i="64"/>
  <c r="Q2945" i="64"/>
  <c r="P2945" i="64"/>
  <c r="F2943" i="64"/>
  <c r="AQ2946" i="64" l="1"/>
  <c r="AH2943" i="64"/>
  <c r="AW2943" i="64"/>
  <c r="I2943" i="64"/>
  <c r="AI2943" i="64"/>
  <c r="AK2943" i="64" l="1"/>
  <c r="AA2944" i="64" s="1"/>
  <c r="AA2945" i="64" s="1"/>
  <c r="E2943" i="64"/>
  <c r="C2944" i="64" s="1"/>
  <c r="G2944" i="64" s="1"/>
  <c r="M2944" i="64" l="1"/>
  <c r="D2944" i="64" s="1"/>
  <c r="AA2946" i="64"/>
  <c r="AC2944" i="64"/>
  <c r="AB2944" i="64" l="1"/>
  <c r="J2944" i="64"/>
  <c r="K2944" i="64" s="1"/>
  <c r="AR2944" i="64" s="1"/>
  <c r="AR2945" i="64" s="1"/>
  <c r="AR2946" i="64" s="1"/>
  <c r="AE2944" i="64"/>
  <c r="AA2947" i="64"/>
  <c r="AS2944" i="64"/>
  <c r="F2944" i="64" l="1"/>
  <c r="Y2945" i="64"/>
  <c r="M2945" i="64" s="1"/>
  <c r="AA2948" i="64"/>
  <c r="T2944" i="64"/>
  <c r="AV2945" i="64" s="1"/>
  <c r="AV2946" i="64" s="1"/>
  <c r="AV2947" i="64" s="1"/>
  <c r="AV2948" i="64" s="1"/>
  <c r="AV2949" i="64" s="1"/>
  <c r="H2944" i="64"/>
  <c r="AJ2944" i="64"/>
  <c r="L2944" i="64"/>
  <c r="AI2944" i="64" l="1"/>
  <c r="AW2944" i="64"/>
  <c r="AH2944" i="64"/>
  <c r="I2944" i="64"/>
  <c r="AB2945" i="64"/>
  <c r="E2944" i="64" l="1"/>
  <c r="C2945" i="64" l="1"/>
  <c r="G2945" i="64" s="1"/>
  <c r="J2945" i="64"/>
  <c r="D2945" i="64"/>
  <c r="K2945" i="64" l="1"/>
  <c r="X2946" i="64" s="1"/>
  <c r="X2947" i="64" s="1"/>
  <c r="X2948" i="64" s="1"/>
  <c r="X2949" i="64" s="1"/>
  <c r="X2950" i="64" s="1"/>
  <c r="AC2945" i="64"/>
  <c r="AS2945" i="64"/>
  <c r="Y2946" i="64" l="1"/>
  <c r="M2946" i="64" s="1"/>
  <c r="AW2945" i="64"/>
  <c r="AE2945" i="64"/>
  <c r="AJ2945" i="64"/>
  <c r="H2945" i="64"/>
  <c r="L2945" i="64"/>
  <c r="F2945" i="64"/>
  <c r="I2945" i="64" l="1"/>
  <c r="AI2945" i="64"/>
  <c r="AH2945" i="64"/>
  <c r="E2945" i="64" l="1"/>
  <c r="C2946" i="64" l="1"/>
  <c r="G2946" i="64" s="1"/>
  <c r="W2946" i="64" s="1"/>
  <c r="W2947" i="64" s="1"/>
  <c r="W2948" i="64" s="1"/>
  <c r="W2949" i="64" s="1"/>
  <c r="J2946" i="64"/>
  <c r="D2946" i="64"/>
  <c r="K2946" i="64" l="1"/>
  <c r="AN2952" i="64"/>
  <c r="T2952" i="64" s="1"/>
  <c r="T2953" i="64" s="1"/>
  <c r="AS2946" i="64"/>
  <c r="AC2946" i="64"/>
  <c r="AB2946" i="64" l="1"/>
  <c r="AE2946" i="64"/>
  <c r="Y2947" i="64"/>
  <c r="AW2946" i="64"/>
  <c r="L2946" i="64"/>
  <c r="H2946" i="64"/>
  <c r="AR2947" i="64" s="1"/>
  <c r="AJ2946" i="64"/>
  <c r="F2946" i="64"/>
  <c r="M2947" i="64" l="1"/>
  <c r="AO2947" i="64"/>
  <c r="AI2946" i="64"/>
  <c r="AP2947" i="64"/>
  <c r="AH2946" i="64"/>
  <c r="I2946" i="64"/>
  <c r="AU2950" i="64"/>
  <c r="AT2950" i="64"/>
  <c r="Z2950" i="64"/>
  <c r="AB2947" i="64" l="1"/>
  <c r="R2948" i="64"/>
  <c r="R2949" i="64" s="1"/>
  <c r="R2950" i="64" s="1"/>
  <c r="R2951" i="64" s="1"/>
  <c r="S2952" i="64" s="1"/>
  <c r="S2953" i="64" s="1"/>
  <c r="E2946" i="64"/>
  <c r="R2952" i="64" l="1"/>
  <c r="C2947" i="64"/>
  <c r="G2947" i="64" s="1"/>
  <c r="J2947" i="64"/>
  <c r="K2947" i="64" l="1"/>
  <c r="D2947" i="64" s="1"/>
  <c r="AQ2947" i="64" s="1"/>
  <c r="AC2947" i="64"/>
  <c r="AS2947" i="64" l="1"/>
  <c r="Y2948" i="64" s="1"/>
  <c r="AE2947" i="64"/>
  <c r="AW2947" i="64"/>
  <c r="H2947" i="64"/>
  <c r="L2947" i="64"/>
  <c r="AJ2947" i="64"/>
  <c r="F2947" i="64"/>
  <c r="U2948" i="64" s="1"/>
  <c r="U2949" i="64" s="1"/>
  <c r="U2950" i="64" s="1"/>
  <c r="U2951" i="64" s="1"/>
  <c r="U2952" i="64" s="1"/>
  <c r="M2948" i="64" l="1"/>
  <c r="I2947" i="64"/>
  <c r="AI2947" i="64"/>
  <c r="AL2947" i="64" s="1"/>
  <c r="AM2947" i="64" s="1"/>
  <c r="AH2947" i="64"/>
  <c r="AB2948" i="64" l="1"/>
  <c r="E2947" i="64"/>
  <c r="V2952" i="64"/>
  <c r="V2953" i="64" s="1"/>
  <c r="N2954" i="64" l="1"/>
  <c r="O2954" i="64"/>
  <c r="C2948" i="64"/>
  <c r="G2948" i="64" s="1"/>
  <c r="D2948" i="64"/>
  <c r="J2948" i="64"/>
  <c r="AC2948" i="64" l="1"/>
  <c r="AS2948" i="64"/>
  <c r="K2948" i="64"/>
  <c r="AQ2948" i="64" l="1"/>
  <c r="AQ2949" i="64" s="1"/>
  <c r="AQ2950" i="64" s="1"/>
  <c r="AR2948" i="64"/>
  <c r="L2948" i="64"/>
  <c r="H2948" i="64"/>
  <c r="AJ2948" i="64"/>
  <c r="Y2949" i="64"/>
  <c r="AE2948" i="64"/>
  <c r="AF2948" i="64" s="1"/>
  <c r="AG2950" i="64" s="1"/>
  <c r="F2948" i="64"/>
  <c r="AW2948" i="64" l="1"/>
  <c r="AI2948" i="64"/>
  <c r="AH2948" i="64"/>
  <c r="I2948" i="64"/>
  <c r="Q2950" i="64"/>
  <c r="AQ2951" i="64" s="1"/>
  <c r="P2950" i="64"/>
  <c r="AK2948" i="64" l="1"/>
  <c r="AA2949" i="64" s="1"/>
  <c r="AA2950" i="64" s="1"/>
  <c r="M2949" i="64"/>
  <c r="E2948" i="64"/>
  <c r="C2949" i="64" s="1"/>
  <c r="G2949" i="64" s="1"/>
  <c r="D2949" i="64" l="1"/>
  <c r="AB2949" i="64"/>
  <c r="J2949" i="64"/>
  <c r="AA2951" i="64"/>
  <c r="AC2949" i="64"/>
  <c r="AS2949" i="64"/>
  <c r="Y2950" i="64" l="1"/>
  <c r="M2950" i="64" s="1"/>
  <c r="AE2949" i="64"/>
  <c r="AA2952" i="64"/>
  <c r="K2949" i="64"/>
  <c r="AR2949" i="64" s="1"/>
  <c r="AR2950" i="64" s="1"/>
  <c r="AR2951" i="64" s="1"/>
  <c r="T2949" i="64" l="1"/>
  <c r="AV2950" i="64" s="1"/>
  <c r="AV2951" i="64" s="1"/>
  <c r="AV2952" i="64" s="1"/>
  <c r="AV2953" i="64" s="1"/>
  <c r="AV2954" i="64" s="1"/>
  <c r="L2949" i="64"/>
  <c r="AJ2949" i="64"/>
  <c r="H2949" i="64"/>
  <c r="F2949" i="64"/>
  <c r="AA2953" i="64"/>
  <c r="AB2950" i="64"/>
  <c r="AH2949" i="64" l="1"/>
  <c r="AI2949" i="64"/>
  <c r="AW2949" i="64"/>
  <c r="I2949" i="64"/>
  <c r="E2949" i="64" l="1"/>
  <c r="C2950" i="64" l="1"/>
  <c r="G2950" i="64" s="1"/>
  <c r="D2950" i="64"/>
  <c r="J2950" i="64"/>
  <c r="K2950" i="64" l="1"/>
  <c r="X2951" i="64" s="1"/>
  <c r="X2952" i="64" s="1"/>
  <c r="X2953" i="64" s="1"/>
  <c r="X2954" i="64" s="1"/>
  <c r="X2955" i="64" s="1"/>
  <c r="AS2950" i="64"/>
  <c r="AC2950" i="64"/>
  <c r="F2950" i="64" l="1"/>
  <c r="Y2951" i="64"/>
  <c r="M2951" i="64" s="1"/>
  <c r="AW2950" i="64"/>
  <c r="AE2950" i="64"/>
  <c r="L2950" i="64"/>
  <c r="AJ2950" i="64"/>
  <c r="H2950" i="64"/>
  <c r="AH2950" i="64" l="1"/>
  <c r="AI2950" i="64"/>
  <c r="I2950" i="64"/>
  <c r="E2950" i="64" l="1"/>
  <c r="C2951" i="64" l="1"/>
  <c r="G2951" i="64" s="1"/>
  <c r="W2951" i="64" s="1"/>
  <c r="W2952" i="64" s="1"/>
  <c r="W2953" i="64" s="1"/>
  <c r="W2954" i="64" s="1"/>
  <c r="D2951" i="64"/>
  <c r="J2951" i="64"/>
  <c r="K2951" i="64" l="1"/>
  <c r="F2951" i="64" s="1"/>
  <c r="AN2957" i="64"/>
  <c r="T2957" i="64" s="1"/>
  <c r="T2958" i="64" s="1"/>
  <c r="AS2951" i="64"/>
  <c r="AC2951" i="64"/>
  <c r="AE2951" i="64" l="1"/>
  <c r="Y2952" i="64"/>
  <c r="AW2951" i="64"/>
  <c r="AB2951" i="64"/>
  <c r="H2951" i="64"/>
  <c r="AR2952" i="64" s="1"/>
  <c r="L2951" i="64"/>
  <c r="AJ2951" i="64"/>
  <c r="M2952" i="64" l="1"/>
  <c r="AO2952" i="64"/>
  <c r="AI2951" i="64"/>
  <c r="AT2955" i="64"/>
  <c r="AU2955" i="64"/>
  <c r="Z2955" i="64"/>
  <c r="AP2952" i="64"/>
  <c r="AH2951" i="64"/>
  <c r="I2951" i="64"/>
  <c r="AB2952" i="64" l="1"/>
  <c r="R2953" i="64"/>
  <c r="R2954" i="64" s="1"/>
  <c r="R2955" i="64" s="1"/>
  <c r="R2956" i="64" s="1"/>
  <c r="R2957" i="64" s="1"/>
  <c r="E2951" i="64"/>
  <c r="S2957" i="64" l="1"/>
  <c r="S2958" i="64" s="1"/>
  <c r="C2952" i="64"/>
  <c r="G2952" i="64" s="1"/>
  <c r="J2952" i="64"/>
  <c r="AC2952" i="64" l="1"/>
  <c r="K2952" i="64"/>
  <c r="D2952" i="64" s="1"/>
  <c r="AQ2952" i="64" s="1"/>
  <c r="AS2952" i="64" l="1"/>
  <c r="Y2953" i="64"/>
  <c r="AW2952" i="64"/>
  <c r="AJ2952" i="64"/>
  <c r="H2952" i="64"/>
  <c r="L2952" i="64"/>
  <c r="AE2952" i="64"/>
  <c r="F2952" i="64"/>
  <c r="U2953" i="64" s="1"/>
  <c r="U2954" i="64" s="1"/>
  <c r="U2955" i="64" s="1"/>
  <c r="U2956" i="64" s="1"/>
  <c r="U2957" i="64" s="1"/>
  <c r="M2953" i="64" l="1"/>
  <c r="AH2952" i="64"/>
  <c r="I2952" i="64"/>
  <c r="AI2952" i="64"/>
  <c r="AL2952" i="64" s="1"/>
  <c r="AM2952" i="64" s="1"/>
  <c r="V2957" i="64" l="1"/>
  <c r="V2958" i="64" s="1"/>
  <c r="E2952" i="64"/>
  <c r="C2953" i="64" s="1"/>
  <c r="G2953" i="64" s="1"/>
  <c r="AB2953" i="64"/>
  <c r="J2953" i="64" l="1"/>
  <c r="K2953" i="64" s="1"/>
  <c r="D2953" i="64"/>
  <c r="AS2953" i="64" s="1"/>
  <c r="AC2953" i="64"/>
  <c r="N2959" i="64"/>
  <c r="O2959" i="64"/>
  <c r="AQ2953" i="64" l="1"/>
  <c r="AQ2954" i="64" s="1"/>
  <c r="AQ2955" i="64" s="1"/>
  <c r="AR2953" i="64"/>
  <c r="F2953" i="64"/>
  <c r="AE2953" i="64"/>
  <c r="AF2953" i="64" s="1"/>
  <c r="AG2955" i="64" s="1"/>
  <c r="Y2954" i="64"/>
  <c r="H2953" i="64"/>
  <c r="AJ2953" i="64"/>
  <c r="L2953" i="64"/>
  <c r="AH2953" i="64" l="1"/>
  <c r="AW2953" i="64"/>
  <c r="Q2955" i="64"/>
  <c r="AQ2956" i="64" s="1"/>
  <c r="P2955" i="64"/>
  <c r="I2953" i="64"/>
  <c r="AI2953" i="64"/>
  <c r="AK2953" i="64" l="1"/>
  <c r="AA2954" i="64" s="1"/>
  <c r="AA2955" i="64" s="1"/>
  <c r="M2954" i="64"/>
  <c r="E2953" i="64"/>
  <c r="C2954" i="64" s="1"/>
  <c r="G2954" i="64" s="1"/>
  <c r="AC2954" i="64" l="1"/>
  <c r="D2954" i="64"/>
  <c r="AS2954" i="64" s="1"/>
  <c r="AB2954" i="64"/>
  <c r="J2954" i="64"/>
  <c r="AA2956" i="64"/>
  <c r="Y2955" i="64" l="1"/>
  <c r="M2955" i="64" s="1"/>
  <c r="K2954" i="64"/>
  <c r="AR2954" i="64" s="1"/>
  <c r="AR2955" i="64" s="1"/>
  <c r="AR2956" i="64" s="1"/>
  <c r="AE2954" i="64"/>
  <c r="AA2957" i="64"/>
  <c r="F2954" i="64" l="1"/>
  <c r="AA2958" i="64"/>
  <c r="T2954" i="64"/>
  <c r="AV2955" i="64" s="1"/>
  <c r="AV2956" i="64" s="1"/>
  <c r="AV2957" i="64" s="1"/>
  <c r="AV2958" i="64" s="1"/>
  <c r="AV2959" i="64" s="1"/>
  <c r="L2954" i="64"/>
  <c r="AJ2954" i="64"/>
  <c r="H2954" i="64"/>
  <c r="AB2955" i="64"/>
  <c r="AW2954" i="64" l="1"/>
  <c r="AH2954" i="64"/>
  <c r="I2954" i="64"/>
  <c r="AI2954" i="64"/>
  <c r="E2954" i="64" l="1"/>
  <c r="C2955" i="64" l="1"/>
  <c r="G2955" i="64" s="1"/>
  <c r="D2955" i="64"/>
  <c r="J2955" i="64"/>
  <c r="K2955" i="64" l="1"/>
  <c r="X2956" i="64" s="1"/>
  <c r="X2957" i="64" s="1"/>
  <c r="X2958" i="64" s="1"/>
  <c r="X2959" i="64" s="1"/>
  <c r="X2960" i="64" s="1"/>
  <c r="AS2955" i="64"/>
  <c r="AC2955" i="64"/>
  <c r="Y2956" i="64" l="1"/>
  <c r="M2956" i="64" s="1"/>
  <c r="AW2955" i="64"/>
  <c r="AE2955" i="64"/>
  <c r="AJ2955" i="64"/>
  <c r="H2955" i="64"/>
  <c r="L2955" i="64"/>
  <c r="F2955" i="64"/>
  <c r="AH2955" i="64" l="1"/>
  <c r="AI2955" i="64"/>
  <c r="I2955" i="64"/>
  <c r="E2955" i="64" l="1"/>
  <c r="C2956" i="64" l="1"/>
  <c r="G2956" i="64" s="1"/>
  <c r="W2956" i="64" s="1"/>
  <c r="W2957" i="64" s="1"/>
  <c r="W2958" i="64" s="1"/>
  <c r="W2959" i="64" s="1"/>
  <c r="D2956" i="64"/>
  <c r="J2956" i="64"/>
  <c r="K2956" i="64" l="1"/>
  <c r="F2956" i="64" s="1"/>
  <c r="AN2962" i="64"/>
  <c r="T2962" i="64" s="1"/>
  <c r="T2963" i="64" s="1"/>
  <c r="AS2956" i="64"/>
  <c r="AC2956" i="64"/>
  <c r="AB2956" i="64" l="1"/>
  <c r="AE2956" i="64"/>
  <c r="Y2957" i="64"/>
  <c r="AW2956" i="64"/>
  <c r="H2956" i="64"/>
  <c r="AR2957" i="64" s="1"/>
  <c r="L2956" i="64"/>
  <c r="AJ2956" i="64"/>
  <c r="M2957" i="64" l="1"/>
  <c r="AO2957" i="64"/>
  <c r="AI2956" i="64"/>
  <c r="I2956" i="64"/>
  <c r="AT2960" i="64"/>
  <c r="AU2960" i="64"/>
  <c r="Z2960" i="64"/>
  <c r="AH2956" i="64"/>
  <c r="AP2957" i="64"/>
  <c r="AB2957" i="64" l="1"/>
  <c r="R2958" i="64"/>
  <c r="R2959" i="64" s="1"/>
  <c r="R2960" i="64" s="1"/>
  <c r="R2961" i="64" s="1"/>
  <c r="S2962" i="64" s="1"/>
  <c r="S2963" i="64" s="1"/>
  <c r="E2956" i="64"/>
  <c r="R2962" i="64" l="1"/>
  <c r="C2957" i="64"/>
  <c r="G2957" i="64" s="1"/>
  <c r="J2957" i="64"/>
  <c r="K2957" i="64" l="1"/>
  <c r="AC2957" i="64"/>
  <c r="D2957" i="64" l="1"/>
  <c r="H2957" i="64" s="1"/>
  <c r="AE2957" i="64"/>
  <c r="AJ2957" i="64"/>
  <c r="L2957" i="64"/>
  <c r="AQ2957" i="64" l="1"/>
  <c r="AS2957" i="64"/>
  <c r="F2957" i="64"/>
  <c r="U2958" i="64" s="1"/>
  <c r="U2959" i="64" s="1"/>
  <c r="U2960" i="64" s="1"/>
  <c r="U2961" i="64" s="1"/>
  <c r="U2962" i="64" s="1"/>
  <c r="I2957" i="64"/>
  <c r="AI2957" i="64"/>
  <c r="AL2957" i="64" s="1"/>
  <c r="AM2957" i="64" s="1"/>
  <c r="AH2957" i="64"/>
  <c r="V2962" i="64" l="1"/>
  <c r="V2963" i="64" s="1"/>
  <c r="Y2958" i="64"/>
  <c r="AW2957" i="64"/>
  <c r="E2957" i="64"/>
  <c r="N2964" i="64"/>
  <c r="O2964" i="64"/>
  <c r="M2958" i="64" l="1"/>
  <c r="D2958" i="64" s="1"/>
  <c r="C2958" i="64"/>
  <c r="G2958" i="64" s="1"/>
  <c r="J2958" i="64" l="1"/>
  <c r="AB2958" i="64"/>
  <c r="AS2958" i="64"/>
  <c r="AC2958" i="64"/>
  <c r="K2958" i="64"/>
  <c r="AQ2958" i="64" l="1"/>
  <c r="AQ2959" i="64" s="1"/>
  <c r="AQ2960" i="64" s="1"/>
  <c r="AR2958" i="64"/>
  <c r="AJ2958" i="64"/>
  <c r="H2958" i="64"/>
  <c r="L2958" i="64"/>
  <c r="AE2958" i="64"/>
  <c r="AF2958" i="64" s="1"/>
  <c r="AG2960" i="64" s="1"/>
  <c r="Y2959" i="64"/>
  <c r="F2958" i="64"/>
  <c r="Q2960" i="64" l="1"/>
  <c r="AQ2961" i="64" s="1"/>
  <c r="P2960" i="64"/>
  <c r="I2958" i="64"/>
  <c r="AH2958" i="64"/>
  <c r="AI2958" i="64"/>
  <c r="AW2958" i="64"/>
  <c r="AK2958" i="64" l="1"/>
  <c r="AA2959" i="64" s="1"/>
  <c r="AA2960" i="64" s="1"/>
  <c r="M2959" i="64"/>
  <c r="E2958" i="64"/>
  <c r="C2959" i="64" s="1"/>
  <c r="G2959" i="64" s="1"/>
  <c r="AA2961" i="64" l="1"/>
  <c r="AC2959" i="64"/>
  <c r="D2959" i="64"/>
  <c r="AB2959" i="64"/>
  <c r="J2959" i="64"/>
  <c r="AA2962" i="64" l="1"/>
  <c r="AS2959" i="64"/>
  <c r="AE2959" i="64"/>
  <c r="K2959" i="64"/>
  <c r="AR2959" i="64" s="1"/>
  <c r="AR2960" i="64" s="1"/>
  <c r="AR2961" i="64" s="1"/>
  <c r="T2959" i="64" l="1"/>
  <c r="AV2960" i="64" s="1"/>
  <c r="AV2961" i="64" s="1"/>
  <c r="AV2962" i="64" s="1"/>
  <c r="AV2963" i="64" s="1"/>
  <c r="AV2964" i="64" s="1"/>
  <c r="L2959" i="64"/>
  <c r="H2959" i="64"/>
  <c r="AJ2959" i="64"/>
  <c r="AA2963" i="64"/>
  <c r="Y2960" i="64"/>
  <c r="M2960" i="64" s="1"/>
  <c r="F2959" i="64"/>
  <c r="AB2960" i="64" l="1"/>
  <c r="AI2959" i="64"/>
  <c r="AH2959" i="64"/>
  <c r="I2959" i="64"/>
  <c r="AW2959" i="64"/>
  <c r="E2959" i="64" l="1"/>
  <c r="C2960" i="64" l="1"/>
  <c r="G2960" i="64" s="1"/>
  <c r="J2960" i="64"/>
  <c r="D2960" i="64"/>
  <c r="K2960" i="64" l="1"/>
  <c r="X2961" i="64" s="1"/>
  <c r="X2962" i="64" s="1"/>
  <c r="X2963" i="64" s="1"/>
  <c r="X2964" i="64" s="1"/>
  <c r="X2965" i="64" s="1"/>
  <c r="AC2960" i="64"/>
  <c r="AS2960" i="64"/>
  <c r="AE2960" i="64" l="1"/>
  <c r="Y2961" i="64"/>
  <c r="M2961" i="64" s="1"/>
  <c r="AW2960" i="64"/>
  <c r="H2960" i="64"/>
  <c r="L2960" i="64"/>
  <c r="AJ2960" i="64"/>
  <c r="F2960" i="64"/>
  <c r="AI2960" i="64" l="1"/>
  <c r="I2960" i="64"/>
  <c r="AH2960" i="64"/>
  <c r="E2960" i="64" l="1"/>
  <c r="C2961" i="64" l="1"/>
  <c r="G2961" i="64" s="1"/>
  <c r="W2961" i="64" s="1"/>
  <c r="W2962" i="64" s="1"/>
  <c r="W2963" i="64" s="1"/>
  <c r="W2964" i="64" s="1"/>
  <c r="D2961" i="64"/>
  <c r="J2961" i="64"/>
  <c r="K2961" i="64" l="1"/>
  <c r="F2961" i="64" s="1"/>
  <c r="AN2967" i="64"/>
  <c r="T2967" i="64" s="1"/>
  <c r="T2968" i="64" s="1"/>
  <c r="AC2961" i="64"/>
  <c r="AS2961" i="64"/>
  <c r="AB2961" i="64" l="1"/>
  <c r="Y2962" i="64"/>
  <c r="AW2961" i="64"/>
  <c r="AE2961" i="64"/>
  <c r="AJ2961" i="64"/>
  <c r="L2961" i="64"/>
  <c r="H2961" i="64"/>
  <c r="AR2962" i="64" s="1"/>
  <c r="M2962" i="64" l="1"/>
  <c r="AO2962" i="64"/>
  <c r="AP2962" i="64"/>
  <c r="AH2961" i="64"/>
  <c r="AU2965" i="64"/>
  <c r="AT2965" i="64"/>
  <c r="Z2965" i="64"/>
  <c r="I2961" i="64"/>
  <c r="AI2961" i="64"/>
  <c r="R2963" i="64" l="1"/>
  <c r="R2964" i="64" s="1"/>
  <c r="R2965" i="64" s="1"/>
  <c r="R2966" i="64" s="1"/>
  <c r="R2967" i="64" s="1"/>
  <c r="AB2962" i="64"/>
  <c r="E2961" i="64"/>
  <c r="C2962" i="64" s="1"/>
  <c r="G2962" i="64" s="1"/>
  <c r="S2967" i="64" l="1"/>
  <c r="S2968" i="64" s="1"/>
  <c r="AC2962" i="64"/>
  <c r="J2962" i="64"/>
  <c r="K2962" i="64" l="1"/>
  <c r="AE2962" i="64"/>
  <c r="D2962" i="64" l="1"/>
  <c r="H2962" i="64" s="1"/>
  <c r="L2962" i="64"/>
  <c r="AJ2962" i="64"/>
  <c r="AQ2962" i="64" l="1"/>
  <c r="AS2962" i="64"/>
  <c r="F2962" i="64"/>
  <c r="U2963" i="64" s="1"/>
  <c r="U2964" i="64" s="1"/>
  <c r="U2965" i="64" s="1"/>
  <c r="U2966" i="64" s="1"/>
  <c r="U2967" i="64" s="1"/>
  <c r="I2962" i="64"/>
  <c r="AH2962" i="64"/>
  <c r="AI2962" i="64"/>
  <c r="AL2962" i="64" s="1"/>
  <c r="AM2962" i="64" s="1"/>
  <c r="V2967" i="64" l="1"/>
  <c r="V2968" i="64" s="1"/>
  <c r="Y2963" i="64"/>
  <c r="AW2962" i="64"/>
  <c r="N2969" i="64"/>
  <c r="O2969" i="64"/>
  <c r="E2962" i="64"/>
  <c r="M2963" i="64" l="1"/>
  <c r="J2963" i="64" s="1"/>
  <c r="C2963" i="64"/>
  <c r="G2963" i="64" s="1"/>
  <c r="D2963" i="64" l="1"/>
  <c r="AB2963" i="64"/>
  <c r="K2963" i="64"/>
  <c r="AC2963" i="64"/>
  <c r="AS2963" i="64"/>
  <c r="AQ2963" i="64" l="1"/>
  <c r="AQ2964" i="64" s="1"/>
  <c r="AQ2965" i="64" s="1"/>
  <c r="F2963" i="64"/>
  <c r="AR2963" i="64"/>
  <c r="Y2964" i="64"/>
  <c r="AE2963" i="64"/>
  <c r="AF2963" i="64" s="1"/>
  <c r="AG2965" i="64" s="1"/>
  <c r="L2963" i="64"/>
  <c r="AJ2963" i="64"/>
  <c r="H2963" i="64"/>
  <c r="AW2963" i="64" l="1"/>
  <c r="I2963" i="64"/>
  <c r="P2965" i="64"/>
  <c r="Q2965" i="64"/>
  <c r="AQ2966" i="64" s="1"/>
  <c r="AH2963" i="64"/>
  <c r="AI2963" i="64"/>
  <c r="AK2963" i="64" l="1"/>
  <c r="AA2964" i="64" s="1"/>
  <c r="AA2965" i="64" s="1"/>
  <c r="M2964" i="64"/>
  <c r="E2963" i="64"/>
  <c r="C2964" i="64" s="1"/>
  <c r="G2964" i="64" s="1"/>
  <c r="AA2966" i="64" l="1"/>
  <c r="AC2964" i="64"/>
  <c r="D2964" i="64"/>
  <c r="AB2964" i="64"/>
  <c r="J2964" i="64"/>
  <c r="K2964" i="64" l="1"/>
  <c r="AR2964" i="64" s="1"/>
  <c r="AR2965" i="64" s="1"/>
  <c r="AR2966" i="64" s="1"/>
  <c r="AE2964" i="64"/>
  <c r="F2964" i="64"/>
  <c r="AS2964" i="64"/>
  <c r="AA2967" i="64"/>
  <c r="Y2965" i="64" l="1"/>
  <c r="M2965" i="64" s="1"/>
  <c r="AA2968" i="64"/>
  <c r="T2964" i="64"/>
  <c r="AV2965" i="64" s="1"/>
  <c r="AV2966" i="64" s="1"/>
  <c r="AV2967" i="64" s="1"/>
  <c r="AV2968" i="64" s="1"/>
  <c r="AV2969" i="64" s="1"/>
  <c r="H2964" i="64"/>
  <c r="AJ2964" i="64"/>
  <c r="L2964" i="64"/>
  <c r="AW2964" i="64" l="1"/>
  <c r="AI2964" i="64"/>
  <c r="AH2964" i="64"/>
  <c r="I2964" i="64"/>
  <c r="AB2965" i="64"/>
  <c r="E2964" i="64" l="1"/>
  <c r="C2965" i="64" l="1"/>
  <c r="G2965" i="64" s="1"/>
  <c r="D2965" i="64"/>
  <c r="J2965" i="64"/>
  <c r="K2965" i="64" l="1"/>
  <c r="X2966" i="64" s="1"/>
  <c r="X2967" i="64" s="1"/>
  <c r="X2968" i="64" s="1"/>
  <c r="X2969" i="64" s="1"/>
  <c r="X2970" i="64" s="1"/>
  <c r="AC2965" i="64"/>
  <c r="AS2965" i="64"/>
  <c r="Y2966" i="64" l="1"/>
  <c r="M2966" i="64" s="1"/>
  <c r="AW2965" i="64"/>
  <c r="AE2965" i="64"/>
  <c r="L2965" i="64"/>
  <c r="H2965" i="64"/>
  <c r="AJ2965" i="64"/>
  <c r="F2965" i="64"/>
  <c r="AI2965" i="64" l="1"/>
  <c r="AH2965" i="64"/>
  <c r="I2965" i="64"/>
  <c r="E2965" i="64" l="1"/>
  <c r="C2966" i="64" l="1"/>
  <c r="G2966" i="64" s="1"/>
  <c r="W2966" i="64" s="1"/>
  <c r="W2967" i="64" s="1"/>
  <c r="W2968" i="64" s="1"/>
  <c r="W2969" i="64" s="1"/>
  <c r="D2966" i="64"/>
  <c r="J2966" i="64"/>
  <c r="K2966" i="64" l="1"/>
  <c r="F2966" i="64" s="1"/>
  <c r="AN2972" i="64"/>
  <c r="T2972" i="64" s="1"/>
  <c r="T2973" i="64" s="1"/>
  <c r="AS2966" i="64"/>
  <c r="AC2966" i="64"/>
  <c r="AE2966" i="64" l="1"/>
  <c r="Y2967" i="64"/>
  <c r="AW2966" i="64"/>
  <c r="AB2966" i="64"/>
  <c r="AJ2966" i="64"/>
  <c r="L2966" i="64"/>
  <c r="H2966" i="64"/>
  <c r="AR2967" i="64" s="1"/>
  <c r="M2967" i="64" l="1"/>
  <c r="AO2967" i="64"/>
  <c r="Z2970" i="64"/>
  <c r="AU2970" i="64"/>
  <c r="AT2970" i="64"/>
  <c r="AP2967" i="64"/>
  <c r="AH2966" i="64"/>
  <c r="I2966" i="64"/>
  <c r="AI2966" i="64"/>
  <c r="AB2967" i="64" l="1"/>
  <c r="R2968" i="64"/>
  <c r="R2969" i="64" s="1"/>
  <c r="R2970" i="64" s="1"/>
  <c r="R2971" i="64" s="1"/>
  <c r="R2972" i="64" s="1"/>
  <c r="E2966" i="64"/>
  <c r="S2972" i="64" l="1"/>
  <c r="S2973" i="64" s="1"/>
  <c r="C2967" i="64"/>
  <c r="G2967" i="64" s="1"/>
  <c r="J2967" i="64"/>
  <c r="K2967" i="64" l="1"/>
  <c r="D2967" i="64" s="1"/>
  <c r="AQ2967" i="64" s="1"/>
  <c r="AC2967" i="64"/>
  <c r="AS2967" i="64" l="1"/>
  <c r="AE2967" i="64"/>
  <c r="Y2968" i="64"/>
  <c r="AW2967" i="64"/>
  <c r="H2967" i="64"/>
  <c r="L2967" i="64"/>
  <c r="AJ2967" i="64"/>
  <c r="F2967" i="64"/>
  <c r="U2968" i="64" s="1"/>
  <c r="U2969" i="64" s="1"/>
  <c r="U2970" i="64" s="1"/>
  <c r="U2971" i="64" s="1"/>
  <c r="U2972" i="64" s="1"/>
  <c r="M2968" i="64" l="1"/>
  <c r="AI2967" i="64"/>
  <c r="AL2967" i="64" s="1"/>
  <c r="AM2967" i="64" s="1"/>
  <c r="I2967" i="64"/>
  <c r="AH2967" i="64"/>
  <c r="AB2968" i="64" l="1"/>
  <c r="V2972" i="64"/>
  <c r="V2973" i="64" s="1"/>
  <c r="E2967" i="64"/>
  <c r="C2968" i="64" l="1"/>
  <c r="G2968" i="64" s="1"/>
  <c r="J2968" i="64"/>
  <c r="D2968" i="64"/>
  <c r="N2974" i="64"/>
  <c r="O2974" i="64"/>
  <c r="K2968" i="64" l="1"/>
  <c r="AC2968" i="64"/>
  <c r="AS2968" i="64"/>
  <c r="AR2968" i="64" l="1"/>
  <c r="AQ2968" i="64"/>
  <c r="AQ2969" i="64" s="1"/>
  <c r="AQ2970" i="64" s="1"/>
  <c r="F2968" i="64"/>
  <c r="AE2968" i="64"/>
  <c r="AF2968" i="64" s="1"/>
  <c r="AG2970" i="64" s="1"/>
  <c r="Y2969" i="64"/>
  <c r="AJ2968" i="64"/>
  <c r="H2968" i="64"/>
  <c r="L2968" i="64"/>
  <c r="AI2968" i="64" l="1"/>
  <c r="AH2968" i="64"/>
  <c r="AW2968" i="64"/>
  <c r="I2968" i="64"/>
  <c r="Q2970" i="64"/>
  <c r="AQ2971" i="64" s="1"/>
  <c r="P2970" i="64"/>
  <c r="AK2968" i="64" l="1"/>
  <c r="AA2969" i="64" s="1"/>
  <c r="AA2970" i="64" s="1"/>
  <c r="E2968" i="64"/>
  <c r="C2969" i="64" s="1"/>
  <c r="G2969" i="64" s="1"/>
  <c r="M2969" i="64" l="1"/>
  <c r="AB2969" i="64" s="1"/>
  <c r="AA2971" i="64"/>
  <c r="AC2969" i="64"/>
  <c r="J2969" i="64" l="1"/>
  <c r="D2969" i="64"/>
  <c r="AS2969" i="64" s="1"/>
  <c r="Y2970" i="64" s="1"/>
  <c r="M2970" i="64" s="1"/>
  <c r="K2969" i="64"/>
  <c r="AR2969" i="64" s="1"/>
  <c r="AR2970" i="64" s="1"/>
  <c r="AR2971" i="64" s="1"/>
  <c r="AE2969" i="64"/>
  <c r="AA2972" i="64"/>
  <c r="AA2973" i="64" l="1"/>
  <c r="T2969" i="64"/>
  <c r="AV2970" i="64" s="1"/>
  <c r="AV2971" i="64" s="1"/>
  <c r="AV2972" i="64" s="1"/>
  <c r="AV2973" i="64" s="1"/>
  <c r="AV2974" i="64" s="1"/>
  <c r="L2969" i="64"/>
  <c r="AJ2969" i="64"/>
  <c r="H2969" i="64"/>
  <c r="F2969" i="64"/>
  <c r="AB2970" i="64"/>
  <c r="AH2969" i="64" l="1"/>
  <c r="I2969" i="64"/>
  <c r="AW2969" i="64"/>
  <c r="AI2969" i="64"/>
  <c r="E2969" i="64" l="1"/>
  <c r="C2970" i="64" l="1"/>
  <c r="G2970" i="64" s="1"/>
  <c r="D2970" i="64"/>
  <c r="J2970" i="64"/>
  <c r="AS2970" i="64" l="1"/>
  <c r="AC2970" i="64"/>
  <c r="K2970" i="64"/>
  <c r="X2971" i="64" s="1"/>
  <c r="X2972" i="64" s="1"/>
  <c r="X2973" i="64" s="1"/>
  <c r="X2974" i="64" s="1"/>
  <c r="X2975" i="64" s="1"/>
  <c r="AJ2970" i="64" l="1"/>
  <c r="L2970" i="64"/>
  <c r="H2970" i="64"/>
  <c r="AE2970" i="64"/>
  <c r="Y2971" i="64"/>
  <c r="M2971" i="64" s="1"/>
  <c r="AW2970" i="64"/>
  <c r="F2970" i="64"/>
  <c r="AH2970" i="64" l="1"/>
  <c r="I2970" i="64"/>
  <c r="AI2970" i="64"/>
  <c r="E2970" i="64" l="1"/>
  <c r="C2971" i="64" l="1"/>
  <c r="G2971" i="64" s="1"/>
  <c r="W2971" i="64" s="1"/>
  <c r="W2972" i="64" s="1"/>
  <c r="W2973" i="64" s="1"/>
  <c r="W2974" i="64" s="1"/>
  <c r="D2971" i="64"/>
  <c r="J2971" i="64"/>
  <c r="K2971" i="64" l="1"/>
  <c r="F2971" i="64" s="1"/>
  <c r="AN2977" i="64"/>
  <c r="T2977" i="64" s="1"/>
  <c r="T2978" i="64" s="1"/>
  <c r="AC2971" i="64"/>
  <c r="AS2971" i="64"/>
  <c r="Y2972" i="64" l="1"/>
  <c r="AW2971" i="64"/>
  <c r="AE2971" i="64"/>
  <c r="AB2971" i="64"/>
  <c r="AJ2971" i="64"/>
  <c r="L2971" i="64"/>
  <c r="H2971" i="64"/>
  <c r="AR2972" i="64" s="1"/>
  <c r="M2972" i="64" l="1"/>
  <c r="AO2972" i="64"/>
  <c r="AU2975" i="64"/>
  <c r="AT2975" i="64"/>
  <c r="Z2975" i="64"/>
  <c r="AH2971" i="64"/>
  <c r="AP2972" i="64"/>
  <c r="I2971" i="64"/>
  <c r="AI2971" i="64"/>
  <c r="R2973" i="64" l="1"/>
  <c r="R2974" i="64" s="1"/>
  <c r="R2975" i="64" s="1"/>
  <c r="R2976" i="64" s="1"/>
  <c r="R2977" i="64" s="1"/>
  <c r="AB2972" i="64"/>
  <c r="E2971" i="64"/>
  <c r="C2972" i="64" s="1"/>
  <c r="G2972" i="64" s="1"/>
  <c r="S2977" i="64" l="1"/>
  <c r="S2978" i="64" s="1"/>
  <c r="J2972" i="64"/>
  <c r="K2972" i="64" s="1"/>
  <c r="D2972" i="64"/>
  <c r="AQ2972" i="64" s="1"/>
  <c r="AC2972" i="64"/>
  <c r="AE2972" i="64" l="1"/>
  <c r="F2972" i="64"/>
  <c r="U2973" i="64" s="1"/>
  <c r="U2974" i="64" s="1"/>
  <c r="U2975" i="64" s="1"/>
  <c r="U2976" i="64" s="1"/>
  <c r="U2977" i="64" s="1"/>
  <c r="L2972" i="64"/>
  <c r="AJ2972" i="64"/>
  <c r="H2972" i="64"/>
  <c r="AS2972" i="64"/>
  <c r="Y2973" i="64" l="1"/>
  <c r="M2973" i="64" s="1"/>
  <c r="AW2972" i="64"/>
  <c r="AH2972" i="64"/>
  <c r="AI2972" i="64"/>
  <c r="AL2972" i="64" s="1"/>
  <c r="AM2972" i="64" s="1"/>
  <c r="I2972" i="64"/>
  <c r="E2972" i="64" l="1"/>
  <c r="C2973" i="64" s="1"/>
  <c r="G2973" i="64" s="1"/>
  <c r="V2977" i="64"/>
  <c r="V2978" i="64" s="1"/>
  <c r="AB2973" i="64"/>
  <c r="J2973" i="64"/>
  <c r="D2973" i="64" l="1"/>
  <c r="K2973" i="64"/>
  <c r="N2979" i="64"/>
  <c r="O2979" i="64"/>
  <c r="F2973" i="64"/>
  <c r="AC2973" i="64"/>
  <c r="AS2973" i="64"/>
  <c r="AQ2973" i="64" l="1"/>
  <c r="AQ2974" i="64" s="1"/>
  <c r="AQ2975" i="64" s="1"/>
  <c r="AR2973" i="64"/>
  <c r="AE2973" i="64"/>
  <c r="AF2973" i="64" s="1"/>
  <c r="AG2975" i="64" s="1"/>
  <c r="L2973" i="64"/>
  <c r="H2973" i="64"/>
  <c r="AJ2973" i="64"/>
  <c r="Y2974" i="64"/>
  <c r="AH2973" i="64" l="1"/>
  <c r="I2973" i="64"/>
  <c r="AW2973" i="64"/>
  <c r="AI2973" i="64"/>
  <c r="P2975" i="64"/>
  <c r="Q2975" i="64"/>
  <c r="AQ2976" i="64" s="1"/>
  <c r="AK2973" i="64" l="1"/>
  <c r="AA2974" i="64" s="1"/>
  <c r="AA2975" i="64" s="1"/>
  <c r="E2973" i="64"/>
  <c r="C2974" i="64" s="1"/>
  <c r="G2974" i="64" s="1"/>
  <c r="M2974" i="64" l="1"/>
  <c r="AB2974" i="64" s="1"/>
  <c r="AC2974" i="64"/>
  <c r="AA2976" i="64"/>
  <c r="D2974" i="64" l="1"/>
  <c r="AS2974" i="64" s="1"/>
  <c r="J2974" i="64"/>
  <c r="Y2975" i="64"/>
  <c r="M2975" i="64" s="1"/>
  <c r="AA2977" i="64"/>
  <c r="AE2974" i="64"/>
  <c r="K2974" i="64"/>
  <c r="AR2974" i="64" s="1"/>
  <c r="AR2975" i="64" s="1"/>
  <c r="AR2976" i="64" s="1"/>
  <c r="T2974" i="64" l="1"/>
  <c r="AV2975" i="64" s="1"/>
  <c r="AV2976" i="64" s="1"/>
  <c r="AV2977" i="64" s="1"/>
  <c r="AV2978" i="64" s="1"/>
  <c r="AV2979" i="64" s="1"/>
  <c r="AJ2974" i="64"/>
  <c r="H2974" i="64"/>
  <c r="L2974" i="64"/>
  <c r="AA2978" i="64"/>
  <c r="F2974" i="64"/>
  <c r="AB2975" i="64"/>
  <c r="AW2974" i="64" l="1"/>
  <c r="I2974" i="64"/>
  <c r="AH2974" i="64"/>
  <c r="AI2974" i="64"/>
  <c r="E2974" i="64" l="1"/>
  <c r="C2975" i="64" l="1"/>
  <c r="G2975" i="64" s="1"/>
  <c r="D2975" i="64"/>
  <c r="J2975" i="64"/>
  <c r="AS2975" i="64" l="1"/>
  <c r="AC2975" i="64"/>
  <c r="K2975" i="64"/>
  <c r="X2976" i="64" s="1"/>
  <c r="X2977" i="64" s="1"/>
  <c r="X2978" i="64" s="1"/>
  <c r="X2979" i="64" s="1"/>
  <c r="X2980" i="64" s="1"/>
  <c r="AE2975" i="64" l="1"/>
  <c r="H2975" i="64"/>
  <c r="AJ2975" i="64"/>
  <c r="L2975" i="64"/>
  <c r="Y2976" i="64"/>
  <c r="M2976" i="64" s="1"/>
  <c r="AW2975" i="64"/>
  <c r="F2975" i="64"/>
  <c r="I2975" i="64" l="1"/>
  <c r="AI2975" i="64"/>
  <c r="AH2975" i="64"/>
  <c r="E2975" i="64" l="1"/>
  <c r="C2976" i="64" l="1"/>
  <c r="G2976" i="64" s="1"/>
  <c r="W2976" i="64" s="1"/>
  <c r="W2977" i="64" s="1"/>
  <c r="W2978" i="64" s="1"/>
  <c r="W2979" i="64" s="1"/>
  <c r="D2976" i="64"/>
  <c r="J2976" i="64"/>
  <c r="K2976" i="64" l="1"/>
  <c r="F2976" i="64" s="1"/>
  <c r="AN2982" i="64"/>
  <c r="T2982" i="64" s="1"/>
  <c r="T2983" i="64" s="1"/>
  <c r="AC2976" i="64"/>
  <c r="AS2976" i="64"/>
  <c r="AB2976" i="64" l="1"/>
  <c r="Y2977" i="64"/>
  <c r="AW2976" i="64"/>
  <c r="AE2976" i="64"/>
  <c r="L2976" i="64"/>
  <c r="H2976" i="64"/>
  <c r="AR2977" i="64" s="1"/>
  <c r="AJ2976" i="64"/>
  <c r="M2977" i="64" l="1"/>
  <c r="AO2977" i="64"/>
  <c r="AI2976" i="64"/>
  <c r="AH2976" i="64"/>
  <c r="AP2977" i="64"/>
  <c r="AU2980" i="64"/>
  <c r="AT2980" i="64"/>
  <c r="Z2980" i="64"/>
  <c r="I2976" i="64"/>
  <c r="AB2977" i="64" l="1"/>
  <c r="R2978" i="64"/>
  <c r="R2979" i="64" s="1"/>
  <c r="R2980" i="64" s="1"/>
  <c r="R2981" i="64" s="1"/>
  <c r="S2982" i="64" s="1"/>
  <c r="S2983" i="64" s="1"/>
  <c r="E2976" i="64"/>
  <c r="R2982" i="64" l="1"/>
  <c r="C2977" i="64"/>
  <c r="G2977" i="64" s="1"/>
  <c r="J2977" i="64"/>
  <c r="AC2977" i="64" l="1"/>
  <c r="K2977" i="64"/>
  <c r="D2977" i="64" s="1"/>
  <c r="AQ2977" i="64" s="1"/>
  <c r="AS2977" i="64" l="1"/>
  <c r="AJ2977" i="64"/>
  <c r="H2977" i="64"/>
  <c r="L2977" i="64"/>
  <c r="F2977" i="64"/>
  <c r="U2978" i="64" s="1"/>
  <c r="U2979" i="64" s="1"/>
  <c r="U2980" i="64" s="1"/>
  <c r="U2981" i="64" s="1"/>
  <c r="U2982" i="64" s="1"/>
  <c r="Y2978" i="64"/>
  <c r="M2978" i="64" s="1"/>
  <c r="AW2977" i="64"/>
  <c r="AE2977" i="64"/>
  <c r="AH2977" i="64" l="1"/>
  <c r="I2977" i="64"/>
  <c r="AI2977" i="64"/>
  <c r="AL2977" i="64" s="1"/>
  <c r="AM2977" i="64" s="1"/>
  <c r="AB2978" i="64" l="1"/>
  <c r="V2982" i="64"/>
  <c r="V2983" i="64" s="1"/>
  <c r="E2977" i="64"/>
  <c r="C2978" i="64" l="1"/>
  <c r="G2978" i="64" s="1"/>
  <c r="J2978" i="64"/>
  <c r="D2978" i="64"/>
  <c r="N2984" i="64"/>
  <c r="O2984" i="64"/>
  <c r="K2978" i="64" l="1"/>
  <c r="F2978" i="64" s="1"/>
  <c r="AC2978" i="64"/>
  <c r="AS2978" i="64"/>
  <c r="AQ2978" i="64" l="1"/>
  <c r="AQ2979" i="64" s="1"/>
  <c r="AQ2980" i="64" s="1"/>
  <c r="AR2978" i="64"/>
  <c r="AE2978" i="64"/>
  <c r="AF2978" i="64" s="1"/>
  <c r="AG2980" i="64" s="1"/>
  <c r="L2978" i="64"/>
  <c r="AJ2978" i="64"/>
  <c r="H2978" i="64"/>
  <c r="Y2979" i="64"/>
  <c r="AI2978" i="64" l="1"/>
  <c r="AW2978" i="64"/>
  <c r="AH2978" i="64"/>
  <c r="I2978" i="64"/>
  <c r="Q2980" i="64"/>
  <c r="AQ2981" i="64" s="1"/>
  <c r="P2980" i="64"/>
  <c r="AK2978" i="64" l="1"/>
  <c r="AA2979" i="64" s="1"/>
  <c r="AA2980" i="64" s="1"/>
  <c r="M2979" i="64"/>
  <c r="E2978" i="64"/>
  <c r="C2979" i="64" s="1"/>
  <c r="G2979" i="64" s="1"/>
  <c r="AB2979" i="64" l="1"/>
  <c r="D2979" i="64"/>
  <c r="J2979" i="64"/>
  <c r="K2979" i="64" s="1"/>
  <c r="AR2979" i="64" s="1"/>
  <c r="AR2980" i="64" s="1"/>
  <c r="AR2981" i="64" s="1"/>
  <c r="AA2981" i="64"/>
  <c r="AC2979" i="64"/>
  <c r="AS2979" i="64"/>
  <c r="F2979" i="64" l="1"/>
  <c r="AE2979" i="64"/>
  <c r="Y2980" i="64"/>
  <c r="M2980" i="64" s="1"/>
  <c r="AA2982" i="64"/>
  <c r="T2979" i="64"/>
  <c r="AV2980" i="64" s="1"/>
  <c r="AV2981" i="64" s="1"/>
  <c r="AV2982" i="64" s="1"/>
  <c r="AV2983" i="64" s="1"/>
  <c r="AV2984" i="64" s="1"/>
  <c r="AJ2979" i="64"/>
  <c r="H2979" i="64"/>
  <c r="L2979" i="64"/>
  <c r="AA2983" i="64" l="1"/>
  <c r="AI2979" i="64"/>
  <c r="AB2980" i="64"/>
  <c r="I2979" i="64"/>
  <c r="AH2979" i="64"/>
  <c r="AW2979" i="64"/>
  <c r="E2979" i="64" l="1"/>
  <c r="C2980" i="64" l="1"/>
  <c r="G2980" i="64" s="1"/>
  <c r="D2980" i="64"/>
  <c r="J2980" i="64"/>
  <c r="K2980" i="64" l="1"/>
  <c r="AC2980" i="64"/>
  <c r="AS2980" i="64"/>
  <c r="F2980" i="64" l="1"/>
  <c r="X2981" i="64"/>
  <c r="X2982" i="64" s="1"/>
  <c r="X2983" i="64" s="1"/>
  <c r="X2984" i="64" s="1"/>
  <c r="X2985" i="64" s="1"/>
  <c r="AE2980" i="64"/>
  <c r="Y2981" i="64"/>
  <c r="M2981" i="64" s="1"/>
  <c r="AW2980" i="64"/>
  <c r="L2980" i="64"/>
  <c r="AJ2980" i="64"/>
  <c r="H2980" i="64"/>
  <c r="AH2980" i="64" l="1"/>
  <c r="AI2980" i="64"/>
  <c r="I2980" i="64"/>
  <c r="E2980" i="64" l="1"/>
  <c r="C2981" i="64" l="1"/>
  <c r="G2981" i="64" s="1"/>
  <c r="W2981" i="64" s="1"/>
  <c r="W2982" i="64" s="1"/>
  <c r="W2983" i="64" s="1"/>
  <c r="W2984" i="64" s="1"/>
  <c r="D2981" i="64"/>
  <c r="J2981" i="64"/>
  <c r="K2981" i="64" l="1"/>
  <c r="F2981" i="64" s="1"/>
  <c r="AN2987" i="64"/>
  <c r="T2987" i="64" s="1"/>
  <c r="T2988" i="64" s="1"/>
  <c r="AC2981" i="64"/>
  <c r="AS2981" i="64"/>
  <c r="Y2982" i="64" l="1"/>
  <c r="AW2981" i="64"/>
  <c r="AE2981" i="64"/>
  <c r="AB2981" i="64"/>
  <c r="H2981" i="64"/>
  <c r="AR2982" i="64" s="1"/>
  <c r="L2981" i="64"/>
  <c r="AJ2981" i="64"/>
  <c r="M2982" i="64" l="1"/>
  <c r="AO2982" i="64"/>
  <c r="Z2985" i="64"/>
  <c r="AU2985" i="64"/>
  <c r="AT2985" i="64"/>
  <c r="I2981" i="64"/>
  <c r="AI2981" i="64"/>
  <c r="AP2982" i="64"/>
  <c r="AH2981" i="64"/>
  <c r="R2983" i="64" l="1"/>
  <c r="R2984" i="64" s="1"/>
  <c r="R2985" i="64" s="1"/>
  <c r="R2986" i="64" s="1"/>
  <c r="S2987" i="64" s="1"/>
  <c r="S2988" i="64" s="1"/>
  <c r="AB2982" i="64"/>
  <c r="E2981" i="64"/>
  <c r="C2982" i="64" s="1"/>
  <c r="G2982" i="64" s="1"/>
  <c r="R2987" i="64" l="1"/>
  <c r="AC2982" i="64"/>
  <c r="J2982" i="64"/>
  <c r="AE2982" i="64" l="1"/>
  <c r="K2982" i="64"/>
  <c r="D2982" i="64" l="1"/>
  <c r="H2982" i="64" s="1"/>
  <c r="L2982" i="64"/>
  <c r="AJ2982" i="64"/>
  <c r="AQ2982" i="64" l="1"/>
  <c r="AS2982" i="64"/>
  <c r="F2982" i="64"/>
  <c r="U2983" i="64" s="1"/>
  <c r="U2984" i="64" s="1"/>
  <c r="U2985" i="64" s="1"/>
  <c r="U2986" i="64" s="1"/>
  <c r="U2987" i="64" s="1"/>
  <c r="AH2982" i="64"/>
  <c r="I2982" i="64"/>
  <c r="AI2982" i="64"/>
  <c r="AL2982" i="64" s="1"/>
  <c r="AM2982" i="64" s="1"/>
  <c r="V2987" i="64" l="1"/>
  <c r="V2988" i="64" s="1"/>
  <c r="AW2982" i="64"/>
  <c r="Y2983" i="64"/>
  <c r="E2982" i="64"/>
  <c r="N2989" i="64"/>
  <c r="O2989" i="64"/>
  <c r="M2983" i="64" l="1"/>
  <c r="J2983" i="64" s="1"/>
  <c r="C2983" i="64"/>
  <c r="G2983" i="64" s="1"/>
  <c r="D2983" i="64" l="1"/>
  <c r="AB2983" i="64"/>
  <c r="K2983" i="64"/>
  <c r="AS2983" i="64"/>
  <c r="AC2983" i="64"/>
  <c r="AQ2983" i="64" l="1"/>
  <c r="AQ2984" i="64" s="1"/>
  <c r="AQ2985" i="64" s="1"/>
  <c r="F2983" i="64"/>
  <c r="AR2983" i="64"/>
  <c r="AE2983" i="64"/>
  <c r="AF2983" i="64" s="1"/>
  <c r="AG2985" i="64" s="1"/>
  <c r="Y2984" i="64"/>
  <c r="H2983" i="64"/>
  <c r="L2983" i="64"/>
  <c r="AJ2983" i="64"/>
  <c r="AH2983" i="64" l="1"/>
  <c r="AI2983" i="64"/>
  <c r="AW2983" i="64"/>
  <c r="I2983" i="64"/>
  <c r="P2985" i="64"/>
  <c r="Q2985" i="64"/>
  <c r="AQ2986" i="64" s="1"/>
  <c r="AK2983" i="64" l="1"/>
  <c r="AA2984" i="64" s="1"/>
  <c r="AA2985" i="64" s="1"/>
  <c r="M2984" i="64"/>
  <c r="E2983" i="64"/>
  <c r="C2984" i="64" s="1"/>
  <c r="G2984" i="64" s="1"/>
  <c r="AC2984" i="64" l="1"/>
  <c r="AA2986" i="64"/>
  <c r="D2984" i="64"/>
  <c r="AB2984" i="64"/>
  <c r="J2984" i="64"/>
  <c r="AA2987" i="64" l="1"/>
  <c r="AS2984" i="64"/>
  <c r="AE2984" i="64"/>
  <c r="K2984" i="64"/>
  <c r="AR2984" i="64" s="1"/>
  <c r="AR2985" i="64" s="1"/>
  <c r="AR2986" i="64" s="1"/>
  <c r="AA2988" i="64" l="1"/>
  <c r="T2984" i="64"/>
  <c r="AV2985" i="64" s="1"/>
  <c r="AV2986" i="64" s="1"/>
  <c r="AV2987" i="64" s="1"/>
  <c r="AV2988" i="64" s="1"/>
  <c r="AV2989" i="64" s="1"/>
  <c r="L2984" i="64"/>
  <c r="H2984" i="64"/>
  <c r="AJ2984" i="64"/>
  <c r="Y2985" i="64"/>
  <c r="M2985" i="64" s="1"/>
  <c r="F2984" i="64"/>
  <c r="AB2985" i="64" l="1"/>
  <c r="AW2984" i="64"/>
  <c r="AI2984" i="64"/>
  <c r="I2984" i="64"/>
  <c r="AH2984" i="64"/>
  <c r="E2984" i="64" l="1"/>
  <c r="C2985" i="64" l="1"/>
  <c r="G2985" i="64" s="1"/>
  <c r="J2985" i="64"/>
  <c r="D2985" i="64"/>
  <c r="K2985" i="64" l="1"/>
  <c r="X2986" i="64" s="1"/>
  <c r="X2987" i="64" s="1"/>
  <c r="X2988" i="64" s="1"/>
  <c r="X2989" i="64" s="1"/>
  <c r="X2990" i="64" s="1"/>
  <c r="AC2985" i="64"/>
  <c r="AS2985" i="64"/>
  <c r="AE2985" i="64" l="1"/>
  <c r="Y2986" i="64"/>
  <c r="M2986" i="64" s="1"/>
  <c r="AW2985" i="64"/>
  <c r="L2985" i="64"/>
  <c r="AJ2985" i="64"/>
  <c r="H2985" i="64"/>
  <c r="F2985" i="64"/>
  <c r="AH2985" i="64" l="1"/>
  <c r="AI2985" i="64"/>
  <c r="I2985" i="64"/>
  <c r="E2985" i="64" l="1"/>
  <c r="C2986" i="64" l="1"/>
  <c r="G2986" i="64" s="1"/>
  <c r="W2986" i="64" s="1"/>
  <c r="W2987" i="64" s="1"/>
  <c r="W2988" i="64" s="1"/>
  <c r="W2989" i="64" s="1"/>
  <c r="J2986" i="64"/>
  <c r="D2986" i="64"/>
  <c r="K2986" i="64" l="1"/>
  <c r="AN2992" i="64"/>
  <c r="T2992" i="64" s="1"/>
  <c r="T2993" i="64" s="1"/>
  <c r="AC2986" i="64"/>
  <c r="AS2986" i="64"/>
  <c r="Y2987" i="64" l="1"/>
  <c r="AW2986" i="64"/>
  <c r="AE2986" i="64"/>
  <c r="AB2986" i="64"/>
  <c r="H2986" i="64"/>
  <c r="AR2987" i="64" s="1"/>
  <c r="AJ2986" i="64"/>
  <c r="L2986" i="64"/>
  <c r="F2986" i="64"/>
  <c r="M2987" i="64" l="1"/>
  <c r="AO2987" i="64"/>
  <c r="AU2990" i="64"/>
  <c r="AT2990" i="64"/>
  <c r="Z2990" i="64"/>
  <c r="I2986" i="64"/>
  <c r="AI2986" i="64"/>
  <c r="AP2987" i="64"/>
  <c r="AH2986" i="64"/>
  <c r="AB2987" i="64" l="1"/>
  <c r="R2988" i="64"/>
  <c r="R2989" i="64" s="1"/>
  <c r="R2990" i="64" s="1"/>
  <c r="R2991" i="64" s="1"/>
  <c r="R2992" i="64" s="1"/>
  <c r="E2986" i="64"/>
  <c r="S2992" i="64" l="1"/>
  <c r="S2993" i="64" s="1"/>
  <c r="C2987" i="64"/>
  <c r="G2987" i="64" s="1"/>
  <c r="J2987" i="64"/>
  <c r="K2987" i="64" l="1"/>
  <c r="D2987" i="64" s="1"/>
  <c r="AQ2987" i="64" s="1"/>
  <c r="AC2987" i="64"/>
  <c r="AS2987" i="64" l="1"/>
  <c r="Y2988" i="64" s="1"/>
  <c r="AW2987" i="64"/>
  <c r="AE2987" i="64"/>
  <c r="L2987" i="64"/>
  <c r="AJ2987" i="64"/>
  <c r="H2987" i="64"/>
  <c r="F2987" i="64"/>
  <c r="U2988" i="64" s="1"/>
  <c r="U2989" i="64" s="1"/>
  <c r="U2990" i="64" s="1"/>
  <c r="U2991" i="64" s="1"/>
  <c r="U2992" i="64" s="1"/>
  <c r="M2988" i="64" l="1"/>
  <c r="AI2987" i="64"/>
  <c r="AL2987" i="64" s="1"/>
  <c r="AM2987" i="64" s="1"/>
  <c r="I2987" i="64"/>
  <c r="AH2987" i="64"/>
  <c r="AB2988" i="64" l="1"/>
  <c r="E2987" i="64"/>
  <c r="V2992" i="64"/>
  <c r="V2993" i="64" s="1"/>
  <c r="N2994" i="64" l="1"/>
  <c r="O2994" i="64"/>
  <c r="C2988" i="64"/>
  <c r="G2988" i="64" s="1"/>
  <c r="D2988" i="64"/>
  <c r="J2988" i="64"/>
  <c r="K2988" i="64" l="1"/>
  <c r="AS2988" i="64"/>
  <c r="AC2988" i="64"/>
  <c r="AQ2988" i="64" l="1"/>
  <c r="AQ2989" i="64" s="1"/>
  <c r="AQ2990" i="64" s="1"/>
  <c r="AR2988" i="64"/>
  <c r="F2988" i="64"/>
  <c r="AE2988" i="64"/>
  <c r="AF2988" i="64" s="1"/>
  <c r="AG2990" i="64" s="1"/>
  <c r="Y2989" i="64"/>
  <c r="AJ2988" i="64"/>
  <c r="L2988" i="64"/>
  <c r="H2988" i="64"/>
  <c r="AW2988" i="64" l="1"/>
  <c r="AI2988" i="64"/>
  <c r="AH2988" i="64"/>
  <c r="I2988" i="64"/>
  <c r="Q2990" i="64"/>
  <c r="AQ2991" i="64" s="1"/>
  <c r="P2990" i="64"/>
  <c r="AK2988" i="64" l="1"/>
  <c r="AA2989" i="64" s="1"/>
  <c r="AA2990" i="64" s="1"/>
  <c r="E2988" i="64"/>
  <c r="C2989" i="64" s="1"/>
  <c r="G2989" i="64" s="1"/>
  <c r="M2989" i="64" l="1"/>
  <c r="AB2989" i="64" s="1"/>
  <c r="AC2989" i="64"/>
  <c r="AA2991" i="64"/>
  <c r="J2989" i="64" l="1"/>
  <c r="D2989" i="64"/>
  <c r="AS2989" i="64" s="1"/>
  <c r="K2989" i="64"/>
  <c r="AR2989" i="64" s="1"/>
  <c r="AR2990" i="64" s="1"/>
  <c r="AR2991" i="64" s="1"/>
  <c r="AA2992" i="64"/>
  <c r="AE2989" i="64"/>
  <c r="F2989" i="64" l="1"/>
  <c r="AA2993" i="64"/>
  <c r="T2989" i="64"/>
  <c r="AV2990" i="64" s="1"/>
  <c r="AV2991" i="64" s="1"/>
  <c r="AV2992" i="64" s="1"/>
  <c r="AV2993" i="64" s="1"/>
  <c r="AV2994" i="64" s="1"/>
  <c r="L2989" i="64"/>
  <c r="H2989" i="64"/>
  <c r="AJ2989" i="64"/>
  <c r="Y2990" i="64"/>
  <c r="M2990" i="64" s="1"/>
  <c r="AW2989" i="64" l="1"/>
  <c r="I2989" i="64"/>
  <c r="AB2990" i="64"/>
  <c r="AI2989" i="64"/>
  <c r="AH2989" i="64"/>
  <c r="E2989" i="64" l="1"/>
  <c r="C2990" i="64" l="1"/>
  <c r="G2990" i="64" s="1"/>
  <c r="D2990" i="64"/>
  <c r="J2990" i="64"/>
  <c r="K2990" i="64" l="1"/>
  <c r="X2991" i="64" s="1"/>
  <c r="X2992" i="64" s="1"/>
  <c r="X2993" i="64" s="1"/>
  <c r="X2994" i="64" s="1"/>
  <c r="X2995" i="64" s="1"/>
  <c r="AC2990" i="64"/>
  <c r="AS2990" i="64"/>
  <c r="F2990" i="64" l="1"/>
  <c r="AE2990" i="64"/>
  <c r="Y2991" i="64"/>
  <c r="M2991" i="64" s="1"/>
  <c r="AW2990" i="64"/>
  <c r="AJ2990" i="64"/>
  <c r="L2990" i="64"/>
  <c r="H2990" i="64"/>
  <c r="AH2990" i="64" l="1"/>
  <c r="I2990" i="64"/>
  <c r="AI2990" i="64"/>
  <c r="E2990" i="64" l="1"/>
  <c r="C2991" i="64" l="1"/>
  <c r="G2991" i="64" s="1"/>
  <c r="W2991" i="64" s="1"/>
  <c r="W2992" i="64" s="1"/>
  <c r="W2993" i="64" s="1"/>
  <c r="W2994" i="64" s="1"/>
  <c r="D2991" i="64"/>
  <c r="J2991" i="64"/>
  <c r="K2991" i="64" l="1"/>
  <c r="F2991" i="64" s="1"/>
  <c r="AN2997" i="64"/>
  <c r="T2997" i="64" s="1"/>
  <c r="T2998" i="64" s="1"/>
  <c r="AC2991" i="64"/>
  <c r="AS2991" i="64"/>
  <c r="Y2992" i="64" l="1"/>
  <c r="AW2991" i="64"/>
  <c r="AE2991" i="64"/>
  <c r="AB2991" i="64"/>
  <c r="H2991" i="64"/>
  <c r="AR2992" i="64" s="1"/>
  <c r="AJ2991" i="64"/>
  <c r="L2991" i="64"/>
  <c r="M2992" i="64" l="1"/>
  <c r="AO2992" i="64"/>
  <c r="AT2995" i="64"/>
  <c r="AU2995" i="64"/>
  <c r="Z2995" i="64"/>
  <c r="I2991" i="64"/>
  <c r="AI2991" i="64"/>
  <c r="AH2991" i="64"/>
  <c r="AP2992" i="64"/>
  <c r="AB2992" i="64" l="1"/>
  <c r="R2993" i="64"/>
  <c r="R2994" i="64" s="1"/>
  <c r="R2995" i="64" s="1"/>
  <c r="R2996" i="64" s="1"/>
  <c r="R2997" i="64" s="1"/>
  <c r="E2991" i="64"/>
  <c r="S2997" i="64" l="1"/>
  <c r="S2998" i="64" s="1"/>
  <c r="C2992" i="64"/>
  <c r="G2992" i="64" s="1"/>
  <c r="J2992" i="64"/>
  <c r="K2992" i="64" l="1"/>
  <c r="D2992" i="64" s="1"/>
  <c r="AQ2992" i="64" s="1"/>
  <c r="AC2992" i="64"/>
  <c r="AS2992" i="64" l="1"/>
  <c r="F2992" i="64"/>
  <c r="U2993" i="64" s="1"/>
  <c r="U2994" i="64" s="1"/>
  <c r="U2995" i="64" s="1"/>
  <c r="U2996" i="64" s="1"/>
  <c r="U2997" i="64" s="1"/>
  <c r="Y2993" i="64"/>
  <c r="M2993" i="64" s="1"/>
  <c r="AW2992" i="64"/>
  <c r="AE2992" i="64"/>
  <c r="L2992" i="64"/>
  <c r="AJ2992" i="64"/>
  <c r="H2992" i="64"/>
  <c r="AH2992" i="64" l="1"/>
  <c r="AB2993" i="64"/>
  <c r="AI2992" i="64"/>
  <c r="AL2992" i="64" s="1"/>
  <c r="AM2992" i="64" s="1"/>
  <c r="I2992" i="64"/>
  <c r="V2997" i="64"/>
  <c r="V2998" i="64" s="1"/>
  <c r="N2999" i="64" l="1"/>
  <c r="O2999" i="64"/>
  <c r="E2992" i="64"/>
  <c r="C2993" i="64" l="1"/>
  <c r="G2993" i="64" s="1"/>
  <c r="D2993" i="64"/>
  <c r="J2993" i="64"/>
  <c r="AC2993" i="64" l="1"/>
  <c r="AS2993" i="64"/>
  <c r="K2993" i="64"/>
  <c r="AQ2993" i="64" l="1"/>
  <c r="AQ2994" i="64" s="1"/>
  <c r="AQ2995" i="64" s="1"/>
  <c r="AR2993" i="64"/>
  <c r="Y2994" i="64"/>
  <c r="L2993" i="64"/>
  <c r="H2993" i="64"/>
  <c r="AJ2993" i="64"/>
  <c r="AE2993" i="64"/>
  <c r="AF2993" i="64" s="1"/>
  <c r="AG2995" i="64" s="1"/>
  <c r="F2993" i="64"/>
  <c r="AH2993" i="64" l="1"/>
  <c r="I2993" i="64"/>
  <c r="AI2993" i="64"/>
  <c r="AW2993" i="64"/>
  <c r="P2995" i="64"/>
  <c r="Q2995" i="64"/>
  <c r="AQ2996" i="64" s="1"/>
  <c r="AK2993" i="64" l="1"/>
  <c r="AA2994" i="64" s="1"/>
  <c r="AA2995" i="64" s="1"/>
  <c r="E2993" i="64"/>
  <c r="C2994" i="64" s="1"/>
  <c r="G2994" i="64" s="1"/>
  <c r="M2994" i="64" l="1"/>
  <c r="D2994" i="64" s="1"/>
  <c r="AA2996" i="64"/>
  <c r="AC2994" i="64"/>
  <c r="J2994" i="64" l="1"/>
  <c r="K2994" i="64" s="1"/>
  <c r="AR2994" i="64" s="1"/>
  <c r="AR2995" i="64" s="1"/>
  <c r="AR2996" i="64" s="1"/>
  <c r="AB2994" i="64"/>
  <c r="AA2997" i="64"/>
  <c r="AE2994" i="64"/>
  <c r="AS2994" i="64"/>
  <c r="F2994" i="64" l="1"/>
  <c r="Y2995" i="64"/>
  <c r="M2995" i="64" s="1"/>
  <c r="AA2998" i="64"/>
  <c r="T2994" i="64"/>
  <c r="AV2995" i="64" s="1"/>
  <c r="AV2996" i="64" s="1"/>
  <c r="AV2997" i="64" s="1"/>
  <c r="AV2998" i="64" s="1"/>
  <c r="AV2999" i="64" s="1"/>
  <c r="H2994" i="64"/>
  <c r="L2994" i="64"/>
  <c r="AJ2994" i="64"/>
  <c r="AW2994" i="64" l="1"/>
  <c r="I2994" i="64"/>
  <c r="AH2994" i="64"/>
  <c r="AI2994" i="64"/>
  <c r="AB2995" i="64"/>
  <c r="E2994" i="64" l="1"/>
  <c r="C2995" i="64" l="1"/>
  <c r="G2995" i="64" s="1"/>
  <c r="D2995" i="64"/>
  <c r="J2995" i="64"/>
  <c r="K2995" i="64" l="1"/>
  <c r="X2996" i="64" s="1"/>
  <c r="X2997" i="64" s="1"/>
  <c r="X2998" i="64" s="1"/>
  <c r="X2999" i="64" s="1"/>
  <c r="X3000" i="64" s="1"/>
  <c r="AC2995" i="64"/>
  <c r="AS2995" i="64"/>
  <c r="AE2995" i="64" l="1"/>
  <c r="Y2996" i="64"/>
  <c r="M2996" i="64" s="1"/>
  <c r="AW2995" i="64"/>
  <c r="H2995" i="64"/>
  <c r="AJ2995" i="64"/>
  <c r="L2995" i="64"/>
  <c r="F2995" i="64"/>
  <c r="I2995" i="64" l="1"/>
  <c r="AI2995" i="64"/>
  <c r="AH2995" i="64"/>
  <c r="E2995" i="64" l="1"/>
  <c r="C2996" i="64" l="1"/>
  <c r="G2996" i="64" s="1"/>
  <c r="W2996" i="64" s="1"/>
  <c r="W2997" i="64" s="1"/>
  <c r="W2998" i="64" s="1"/>
  <c r="W2999" i="64" s="1"/>
  <c r="D2996" i="64"/>
  <c r="J2996" i="64"/>
  <c r="K2996" i="64" l="1"/>
  <c r="F2996" i="64" s="1"/>
  <c r="AN3002" i="64"/>
  <c r="T3002" i="64" s="1"/>
  <c r="T3003" i="64" s="1"/>
  <c r="AC2996" i="64"/>
  <c r="AS2996" i="64"/>
  <c r="Y2997" i="64" l="1"/>
  <c r="AW2996" i="64"/>
  <c r="AE2996" i="64"/>
  <c r="AB2996" i="64"/>
  <c r="L2996" i="64"/>
  <c r="H2996" i="64"/>
  <c r="AR2997" i="64" s="1"/>
  <c r="AJ2996" i="64"/>
  <c r="M2997" i="64" l="1"/>
  <c r="AO2997" i="64"/>
  <c r="Z3000" i="64"/>
  <c r="AT3000" i="64"/>
  <c r="AU3000" i="64"/>
  <c r="AI2996" i="64"/>
  <c r="AP2997" i="64"/>
  <c r="AH2996" i="64"/>
  <c r="I2996" i="64"/>
  <c r="AB2997" i="64" l="1"/>
  <c r="R2998" i="64"/>
  <c r="R2999" i="64" s="1"/>
  <c r="R3000" i="64" s="1"/>
  <c r="R3001" i="64" s="1"/>
  <c r="S3002" i="64" s="1"/>
  <c r="S3003" i="64" s="1"/>
  <c r="E2996" i="64"/>
  <c r="R3002" i="64" l="1"/>
  <c r="C2997" i="64"/>
  <c r="G2997" i="64" s="1"/>
  <c r="J2997" i="64"/>
  <c r="K2997" i="64" l="1"/>
  <c r="AC2997" i="64"/>
  <c r="D2997" i="64" l="1"/>
  <c r="H2997" i="64" s="1"/>
  <c r="AE2997" i="64"/>
  <c r="AJ2997" i="64"/>
  <c r="L2997" i="64"/>
  <c r="AQ2997" i="64" l="1"/>
  <c r="AS2997" i="64"/>
  <c r="F2997" i="64"/>
  <c r="U2998" i="64" s="1"/>
  <c r="U2999" i="64" s="1"/>
  <c r="U3000" i="64" s="1"/>
  <c r="U3001" i="64" s="1"/>
  <c r="U3002" i="64" s="1"/>
  <c r="I2997" i="64"/>
  <c r="AI2997" i="64"/>
  <c r="AL2997" i="64" s="1"/>
  <c r="AM2997" i="64" s="1"/>
  <c r="AH2997" i="64"/>
  <c r="AW2997" i="64" l="1"/>
  <c r="Y2998" i="64"/>
  <c r="V3002" i="64"/>
  <c r="V3003" i="64" s="1"/>
  <c r="N3004" i="64" s="1"/>
  <c r="E2997" i="64"/>
  <c r="M2998" i="64" l="1"/>
  <c r="J2998" i="64" s="1"/>
  <c r="O3004" i="64"/>
  <c r="C2998" i="64"/>
  <c r="G2998" i="64" s="1"/>
  <c r="D2998" i="64" l="1"/>
  <c r="AB2998" i="64"/>
  <c r="K2998" i="64"/>
  <c r="AC2998" i="64"/>
  <c r="AS2998" i="64"/>
  <c r="AQ2998" i="64" l="1"/>
  <c r="AQ2999" i="64" s="1"/>
  <c r="AQ3000" i="64" s="1"/>
  <c r="AR2998" i="64"/>
  <c r="AE2998" i="64"/>
  <c r="AF2998" i="64" s="1"/>
  <c r="AG3000" i="64" s="1"/>
  <c r="Y2999" i="64"/>
  <c r="AJ2998" i="64"/>
  <c r="H2998" i="64"/>
  <c r="L2998" i="64"/>
  <c r="F2998" i="64"/>
  <c r="AW2998" i="64" l="1"/>
  <c r="AI2998" i="64"/>
  <c r="I2998" i="64"/>
  <c r="AH2998" i="64"/>
  <c r="P3000" i="64"/>
  <c r="Q3000" i="64"/>
  <c r="AQ3001" i="64" s="1"/>
  <c r="AK2998" i="64" l="1"/>
  <c r="AA2999" i="64" s="1"/>
  <c r="AA3000" i="64" s="1"/>
  <c r="E2998" i="64"/>
  <c r="C2999" i="64" s="1"/>
  <c r="G2999" i="64" s="1"/>
  <c r="M2999" i="64" l="1"/>
  <c r="AB2999" i="64" s="1"/>
  <c r="AC2999" i="64"/>
  <c r="AA3001" i="64"/>
  <c r="J2999" i="64" l="1"/>
  <c r="D2999" i="64"/>
  <c r="AS2999" i="64" s="1"/>
  <c r="AA3002" i="64"/>
  <c r="K2999" i="64"/>
  <c r="AR2999" i="64" s="1"/>
  <c r="AR3000" i="64" s="1"/>
  <c r="AR3001" i="64" s="1"/>
  <c r="AE2999" i="64"/>
  <c r="T2999" i="64" l="1"/>
  <c r="AV3000" i="64" s="1"/>
  <c r="AV3001" i="64" s="1"/>
  <c r="AV3002" i="64" s="1"/>
  <c r="AV3003" i="64" s="1"/>
  <c r="AV3004" i="64" s="1"/>
  <c r="L2999" i="64"/>
  <c r="H2999" i="64"/>
  <c r="AJ2999" i="64"/>
  <c r="Y3000" i="64"/>
  <c r="M3000" i="64" s="1"/>
  <c r="F2999" i="64"/>
  <c r="AA3003" i="64"/>
  <c r="AW2999" i="64" l="1"/>
  <c r="AH2999" i="64"/>
  <c r="AB3000" i="64"/>
  <c r="AI2999" i="64"/>
  <c r="I2999" i="64"/>
  <c r="E2999" i="64" l="1"/>
  <c r="C3000" i="64" l="1"/>
  <c r="G3000" i="64" s="1"/>
  <c r="J3000" i="64"/>
  <c r="D3000" i="64"/>
  <c r="K3000" i="64" l="1"/>
  <c r="AC3000" i="64"/>
  <c r="AS3000" i="64"/>
  <c r="F3000" i="64" l="1"/>
  <c r="X3001" i="64"/>
  <c r="X3002" i="64" s="1"/>
  <c r="X3003" i="64" s="1"/>
  <c r="X3004" i="64" s="1"/>
  <c r="X3005" i="64" s="1"/>
  <c r="AE3000" i="64"/>
  <c r="Y3001" i="64"/>
  <c r="M3001" i="64" s="1"/>
  <c r="AW3000" i="64"/>
  <c r="AJ3000" i="64"/>
  <c r="H3000" i="64"/>
  <c r="L3000" i="64"/>
  <c r="I3000" i="64" l="1"/>
  <c r="AH3000" i="64"/>
  <c r="AI3000" i="64"/>
  <c r="E3000" i="64" l="1"/>
  <c r="C3001" i="64" l="1"/>
  <c r="G3001" i="64" s="1"/>
  <c r="W3001" i="64" s="1"/>
  <c r="W3002" i="64" s="1"/>
  <c r="W3003" i="64" s="1"/>
  <c r="W3004" i="64" s="1"/>
  <c r="J3001" i="64"/>
  <c r="D3001" i="64"/>
  <c r="K3001" i="64" l="1"/>
  <c r="AN3007" i="64"/>
  <c r="T3007" i="64" s="1"/>
  <c r="T3008" i="64" s="1"/>
  <c r="AC3001" i="64"/>
  <c r="AS3001" i="64"/>
  <c r="AB3001" i="64" l="1"/>
  <c r="Y3002" i="64"/>
  <c r="AW3001" i="64"/>
  <c r="AE3001" i="64"/>
  <c r="L3001" i="64"/>
  <c r="H3001" i="64"/>
  <c r="AR3002" i="64" s="1"/>
  <c r="AJ3001" i="64"/>
  <c r="F3001" i="64"/>
  <c r="M3002" i="64" l="1"/>
  <c r="AO3002" i="64"/>
  <c r="AH3001" i="64"/>
  <c r="AP3002" i="64"/>
  <c r="AI3001" i="64"/>
  <c r="I3001" i="64"/>
  <c r="Z3005" i="64"/>
  <c r="AU3005" i="64"/>
  <c r="AT3005" i="64"/>
  <c r="AB3002" i="64" l="1"/>
  <c r="R3003" i="64"/>
  <c r="R3004" i="64" s="1"/>
  <c r="R3005" i="64" s="1"/>
  <c r="R3006" i="64" s="1"/>
  <c r="S3007" i="64" s="1"/>
  <c r="S3008" i="64" s="1"/>
  <c r="E3001" i="64"/>
  <c r="R3007" i="64" l="1"/>
  <c r="C3002" i="64"/>
  <c r="G3002" i="64" s="1"/>
  <c r="J3002" i="64"/>
  <c r="K3002" i="64" l="1"/>
  <c r="D3002" i="64" s="1"/>
  <c r="AQ3002" i="64" s="1"/>
  <c r="AC3002" i="64"/>
  <c r="AS3002" i="64" l="1"/>
  <c r="AE3002" i="64"/>
  <c r="Y3003" i="64"/>
  <c r="AW3002" i="64"/>
  <c r="AJ3002" i="64"/>
  <c r="L3002" i="64"/>
  <c r="H3002" i="64"/>
  <c r="F3002" i="64"/>
  <c r="U3003" i="64" s="1"/>
  <c r="U3004" i="64" s="1"/>
  <c r="U3005" i="64" s="1"/>
  <c r="U3006" i="64" s="1"/>
  <c r="U3007" i="64" s="1"/>
  <c r="M3003" i="64" l="1"/>
  <c r="AH3002" i="64"/>
  <c r="I3002" i="64"/>
  <c r="AI3002" i="64"/>
  <c r="AL3002" i="64" s="1"/>
  <c r="AM3002" i="64" s="1"/>
  <c r="E3002" i="64" l="1"/>
  <c r="V3007" i="64"/>
  <c r="V3008" i="64" s="1"/>
  <c r="AB3003" i="64"/>
  <c r="N3009" i="64" l="1"/>
  <c r="O3009" i="64"/>
  <c r="C3003" i="64"/>
  <c r="G3003" i="64" s="1"/>
  <c r="D3003" i="64"/>
  <c r="J3003" i="64"/>
  <c r="AC3003" i="64" l="1"/>
  <c r="AS3003" i="64"/>
  <c r="K3003" i="64"/>
  <c r="AQ3003" i="64" l="1"/>
  <c r="AQ3004" i="64" s="1"/>
  <c r="AQ3005" i="64" s="1"/>
  <c r="AR3003" i="64"/>
  <c r="AJ3003" i="64"/>
  <c r="L3003" i="64"/>
  <c r="H3003" i="64"/>
  <c r="Y3004" i="64"/>
  <c r="AE3003" i="64"/>
  <c r="AF3003" i="64" s="1"/>
  <c r="AG3005" i="64" s="1"/>
  <c r="F3003" i="64"/>
  <c r="AW3003" i="64" l="1"/>
  <c r="I3003" i="64"/>
  <c r="AH3003" i="64"/>
  <c r="AI3003" i="64"/>
  <c r="Q3005" i="64"/>
  <c r="AQ3006" i="64" s="1"/>
  <c r="P3005" i="64"/>
  <c r="AK3003" i="64" l="1"/>
  <c r="AA3004" i="64" s="1"/>
  <c r="AA3005" i="64" s="1"/>
  <c r="M3004" i="64"/>
  <c r="E3003" i="64"/>
  <c r="C3004" i="64" s="1"/>
  <c r="G3004" i="64" s="1"/>
  <c r="AC3004" i="64" l="1"/>
  <c r="D3004" i="64"/>
  <c r="AB3004" i="64"/>
  <c r="J3004" i="64"/>
  <c r="AA3006" i="64"/>
  <c r="K3004" i="64" l="1"/>
  <c r="AR3004" i="64" s="1"/>
  <c r="AR3005" i="64" s="1"/>
  <c r="AR3006" i="64" s="1"/>
  <c r="AS3004" i="64"/>
  <c r="AA3007" i="64"/>
  <c r="AE3004" i="64"/>
  <c r="F3004" i="64" l="1"/>
  <c r="AA3008" i="64"/>
  <c r="Y3005" i="64"/>
  <c r="M3005" i="64" s="1"/>
  <c r="T3004" i="64"/>
  <c r="AV3005" i="64" s="1"/>
  <c r="AV3006" i="64" s="1"/>
  <c r="AV3007" i="64" s="1"/>
  <c r="AV3008" i="64" s="1"/>
  <c r="AV3009" i="64" s="1"/>
  <c r="AJ3004" i="64"/>
  <c r="H3004" i="64"/>
  <c r="L3004" i="64"/>
  <c r="AB3005" i="64" l="1"/>
  <c r="AW3004" i="64"/>
  <c r="AH3004" i="64"/>
  <c r="AI3004" i="64"/>
  <c r="I3004" i="64"/>
  <c r="E3004" i="64" l="1"/>
  <c r="C3005" i="64" l="1"/>
  <c r="G3005" i="64" s="1"/>
  <c r="J3005" i="64"/>
  <c r="D3005" i="64"/>
  <c r="K3005" i="64" l="1"/>
  <c r="X3006" i="64" s="1"/>
  <c r="X3007" i="64" s="1"/>
  <c r="X3008" i="64" s="1"/>
  <c r="X3009" i="64" s="1"/>
  <c r="X3010" i="64" s="1"/>
  <c r="AC3005" i="64"/>
  <c r="AS3005" i="64"/>
  <c r="F3005" i="64" l="1"/>
  <c r="AE3005" i="64"/>
  <c r="Y3006" i="64"/>
  <c r="M3006" i="64" s="1"/>
  <c r="AW3005" i="64"/>
  <c r="H3005" i="64"/>
  <c r="AJ3005" i="64"/>
  <c r="L3005" i="64"/>
  <c r="I3005" i="64" l="1"/>
  <c r="AI3005" i="64"/>
  <c r="AH3005" i="64"/>
  <c r="E3005" i="64" l="1"/>
  <c r="C3006" i="64" l="1"/>
  <c r="G3006" i="64" s="1"/>
  <c r="W3006" i="64" s="1"/>
  <c r="W3007" i="64" s="1"/>
  <c r="W3008" i="64" s="1"/>
  <c r="W3009" i="64" s="1"/>
  <c r="J3006" i="64"/>
  <c r="D3006" i="64"/>
  <c r="K3006" i="64" l="1"/>
  <c r="AN3012" i="64"/>
  <c r="T3012" i="64" s="1"/>
  <c r="T3013" i="64" s="1"/>
  <c r="AC3006" i="64"/>
  <c r="AS3006" i="64"/>
  <c r="AB3006" i="64" l="1"/>
  <c r="Y3007" i="64"/>
  <c r="AW3006" i="64"/>
  <c r="AE3006" i="64"/>
  <c r="L3006" i="64"/>
  <c r="H3006" i="64"/>
  <c r="AR3007" i="64" s="1"/>
  <c r="AJ3006" i="64"/>
  <c r="F3006" i="64"/>
  <c r="M3007" i="64" l="1"/>
  <c r="AO3007" i="64"/>
  <c r="AH3006" i="64"/>
  <c r="AP3007" i="64"/>
  <c r="AI3006" i="64"/>
  <c r="I3006" i="64"/>
  <c r="AT3010" i="64"/>
  <c r="Z3010" i="64"/>
  <c r="AU3010" i="64"/>
  <c r="R3008" i="64" l="1"/>
  <c r="R3009" i="64" s="1"/>
  <c r="R3010" i="64" s="1"/>
  <c r="R3011" i="64" s="1"/>
  <c r="S3012" i="64" s="1"/>
  <c r="S3013" i="64" s="1"/>
  <c r="E3006" i="64"/>
  <c r="C3007" i="64" s="1"/>
  <c r="G3007" i="64" s="1"/>
  <c r="AB3007" i="64"/>
  <c r="R3012" i="64" l="1"/>
  <c r="AC3007" i="64"/>
  <c r="J3007" i="64"/>
  <c r="K3007" i="64" l="1"/>
  <c r="AE3007" i="64"/>
  <c r="D3007" i="64" l="1"/>
  <c r="H3007" i="64" s="1"/>
  <c r="L3007" i="64"/>
  <c r="AJ3007" i="64"/>
  <c r="AQ3007" i="64" l="1"/>
  <c r="AS3007" i="64"/>
  <c r="F3007" i="64"/>
  <c r="U3008" i="64" s="1"/>
  <c r="U3009" i="64" s="1"/>
  <c r="U3010" i="64" s="1"/>
  <c r="U3011" i="64" s="1"/>
  <c r="U3012" i="64" s="1"/>
  <c r="AH3007" i="64"/>
  <c r="I3007" i="64"/>
  <c r="AI3007" i="64"/>
  <c r="AL3007" i="64" s="1"/>
  <c r="AM3007" i="64" s="1"/>
  <c r="V3012" i="64" l="1"/>
  <c r="V3013" i="64" s="1"/>
  <c r="AW3007" i="64"/>
  <c r="Y3008" i="64"/>
  <c r="N3014" i="64"/>
  <c r="O3014" i="64"/>
  <c r="E3007" i="64"/>
  <c r="M3008" i="64" l="1"/>
  <c r="J3008" i="64" s="1"/>
  <c r="C3008" i="64"/>
  <c r="G3008" i="64" s="1"/>
  <c r="D3008" i="64" l="1"/>
  <c r="AB3008" i="64"/>
  <c r="K3008" i="64"/>
  <c r="AC3008" i="64"/>
  <c r="AS3008" i="64"/>
  <c r="AQ3008" i="64" l="1"/>
  <c r="AQ3009" i="64" s="1"/>
  <c r="AQ3010" i="64" s="1"/>
  <c r="AR3008" i="64"/>
  <c r="AE3008" i="64"/>
  <c r="AF3008" i="64" s="1"/>
  <c r="AG3010" i="64" s="1"/>
  <c r="Y3009" i="64"/>
  <c r="H3008" i="64"/>
  <c r="AJ3008" i="64"/>
  <c r="L3008" i="64"/>
  <c r="F3008" i="64"/>
  <c r="AW3008" i="64" l="1"/>
  <c r="AH3008" i="64"/>
  <c r="I3008" i="64"/>
  <c r="AI3008" i="64"/>
  <c r="Q3010" i="64"/>
  <c r="AQ3011" i="64" s="1"/>
  <c r="P3010" i="64"/>
  <c r="AK3008" i="64" l="1"/>
  <c r="AA3009" i="64" s="1"/>
  <c r="AA3010" i="64" s="1"/>
  <c r="M3009" i="64"/>
  <c r="E3008" i="64"/>
  <c r="C3009" i="64" s="1"/>
  <c r="G3009" i="64" s="1"/>
  <c r="AB3009" i="64" l="1"/>
  <c r="J3009" i="64"/>
  <c r="K3009" i="64" s="1"/>
  <c r="AR3009" i="64" s="1"/>
  <c r="AR3010" i="64" s="1"/>
  <c r="AR3011" i="64" s="1"/>
  <c r="D3009" i="64"/>
  <c r="AS3009" i="64" s="1"/>
  <c r="AA3011" i="64"/>
  <c r="AC3009" i="64"/>
  <c r="F3009" i="64" l="1"/>
  <c r="AA3012" i="64"/>
  <c r="AE3009" i="64"/>
  <c r="T3009" i="64"/>
  <c r="AV3010" i="64" s="1"/>
  <c r="AV3011" i="64" s="1"/>
  <c r="AV3012" i="64" s="1"/>
  <c r="AV3013" i="64" s="1"/>
  <c r="AV3014" i="64" s="1"/>
  <c r="AJ3009" i="64"/>
  <c r="L3009" i="64"/>
  <c r="H3009" i="64"/>
  <c r="Y3010" i="64"/>
  <c r="M3010" i="64" s="1"/>
  <c r="I3009" i="64" l="1"/>
  <c r="AW3009" i="64"/>
  <c r="AI3009" i="64"/>
  <c r="AA3013" i="64"/>
  <c r="AB3010" i="64"/>
  <c r="AH3009" i="64"/>
  <c r="E3009" i="64" l="1"/>
  <c r="C3010" i="64" l="1"/>
  <c r="G3010" i="64" s="1"/>
  <c r="D3010" i="64"/>
  <c r="J3010" i="64"/>
  <c r="K3010" i="64" l="1"/>
  <c r="AC3010" i="64"/>
  <c r="AS3010" i="64"/>
  <c r="F3010" i="64" l="1"/>
  <c r="X3011" i="64"/>
  <c r="X3012" i="64" s="1"/>
  <c r="X3013" i="64" s="1"/>
  <c r="X3014" i="64" s="1"/>
  <c r="X3015" i="64" s="1"/>
  <c r="AE3010" i="64"/>
  <c r="Y3011" i="64"/>
  <c r="M3011" i="64" s="1"/>
  <c r="AW3010" i="64"/>
  <c r="L3010" i="64"/>
  <c r="H3010" i="64"/>
  <c r="AJ3010" i="64"/>
  <c r="AI3010" i="64" l="1"/>
  <c r="AH3010" i="64"/>
  <c r="I3010" i="64"/>
  <c r="E3010" i="64" l="1"/>
  <c r="C3011" i="64" l="1"/>
  <c r="G3011" i="64" s="1"/>
  <c r="W3011" i="64" s="1"/>
  <c r="W3012" i="64" s="1"/>
  <c r="W3013" i="64" s="1"/>
  <c r="W3014" i="64" s="1"/>
  <c r="D3011" i="64"/>
  <c r="J3011" i="64"/>
  <c r="K3011" i="64" l="1"/>
  <c r="F3011" i="64" s="1"/>
  <c r="AN3017" i="64"/>
  <c r="T3017" i="64" s="1"/>
  <c r="T3018" i="64" s="1"/>
  <c r="AC3011" i="64"/>
  <c r="AS3011" i="64"/>
  <c r="Y3012" i="64" l="1"/>
  <c r="AW3011" i="64"/>
  <c r="AE3011" i="64"/>
  <c r="AB3011" i="64"/>
  <c r="AJ3011" i="64"/>
  <c r="L3011" i="64"/>
  <c r="H3011" i="64"/>
  <c r="AR3012" i="64" s="1"/>
  <c r="M3012" i="64" l="1"/>
  <c r="AO3012" i="64"/>
  <c r="AP3012" i="64"/>
  <c r="AH3011" i="64"/>
  <c r="Z3015" i="64"/>
  <c r="AU3015" i="64"/>
  <c r="AT3015" i="64"/>
  <c r="I3011" i="64"/>
  <c r="AI3011" i="64"/>
  <c r="R3013" i="64" l="1"/>
  <c r="R3014" i="64" s="1"/>
  <c r="R3015" i="64" s="1"/>
  <c r="R3016" i="64" s="1"/>
  <c r="S3017" i="64" s="1"/>
  <c r="S3018" i="64" s="1"/>
  <c r="AB3012" i="64"/>
  <c r="E3011" i="64"/>
  <c r="C3012" i="64" s="1"/>
  <c r="G3012" i="64" s="1"/>
  <c r="R3017" i="64" l="1"/>
  <c r="J3012" i="64"/>
  <c r="K3012" i="64" s="1"/>
  <c r="D3012" i="64" s="1"/>
  <c r="AQ3012" i="64" s="1"/>
  <c r="AC3012" i="64"/>
  <c r="AS3012" i="64" l="1"/>
  <c r="Y3013" i="64"/>
  <c r="AW3012" i="64"/>
  <c r="H3012" i="64"/>
  <c r="AJ3012" i="64"/>
  <c r="L3012" i="64"/>
  <c r="F3012" i="64"/>
  <c r="U3013" i="64" s="1"/>
  <c r="U3014" i="64" s="1"/>
  <c r="U3015" i="64" s="1"/>
  <c r="U3016" i="64" s="1"/>
  <c r="U3017" i="64" s="1"/>
  <c r="AE3012" i="64"/>
  <c r="M3013" i="64" l="1"/>
  <c r="I3012" i="64"/>
  <c r="AI3012" i="64"/>
  <c r="AL3012" i="64" s="1"/>
  <c r="AM3012" i="64" s="1"/>
  <c r="AH3012" i="64"/>
  <c r="E3012" i="64" l="1"/>
  <c r="C3013" i="64" s="1"/>
  <c r="G3013" i="64" s="1"/>
  <c r="AB3013" i="64"/>
  <c r="V3017" i="64"/>
  <c r="V3018" i="64" s="1"/>
  <c r="J3013" i="64" l="1"/>
  <c r="K3013" i="64" s="1"/>
  <c r="D3013" i="64"/>
  <c r="N3019" i="64"/>
  <c r="O3019" i="64"/>
  <c r="AS3013" i="64"/>
  <c r="AC3013" i="64"/>
  <c r="AQ3013" i="64" l="1"/>
  <c r="AQ3014" i="64" s="1"/>
  <c r="AQ3015" i="64" s="1"/>
  <c r="AR3013" i="64"/>
  <c r="F3013" i="64"/>
  <c r="H3013" i="64"/>
  <c r="AJ3013" i="64"/>
  <c r="L3013" i="64"/>
  <c r="Y3014" i="64"/>
  <c r="AE3013" i="64"/>
  <c r="AF3013" i="64" s="1"/>
  <c r="AG3015" i="64" s="1"/>
  <c r="I3013" i="64" l="1"/>
  <c r="AW3013" i="64"/>
  <c r="AI3013" i="64"/>
  <c r="Q3015" i="64"/>
  <c r="AQ3016" i="64" s="1"/>
  <c r="P3015" i="64"/>
  <c r="AH3013" i="64"/>
  <c r="AK3013" i="64" l="1"/>
  <c r="AA3014" i="64" s="1"/>
  <c r="AA3015" i="64" s="1"/>
  <c r="E3013" i="64"/>
  <c r="C3014" i="64" s="1"/>
  <c r="G3014" i="64" s="1"/>
  <c r="M3014" i="64" l="1"/>
  <c r="AC3014" i="64"/>
  <c r="AA3016" i="64"/>
  <c r="D3014" i="64"/>
  <c r="AB3014" i="64"/>
  <c r="J3014" i="64"/>
  <c r="AA3017" i="64" l="1"/>
  <c r="AS3014" i="64"/>
  <c r="AE3014" i="64"/>
  <c r="K3014" i="64"/>
  <c r="AR3014" i="64" s="1"/>
  <c r="AR3015" i="64" s="1"/>
  <c r="AR3016" i="64" s="1"/>
  <c r="Y3015" i="64" l="1"/>
  <c r="M3015" i="64" s="1"/>
  <c r="T3014" i="64"/>
  <c r="AV3015" i="64" s="1"/>
  <c r="AV3016" i="64" s="1"/>
  <c r="AV3017" i="64" s="1"/>
  <c r="AV3018" i="64" s="1"/>
  <c r="AV3019" i="64" s="1"/>
  <c r="L3014" i="64"/>
  <c r="H3014" i="64"/>
  <c r="AJ3014" i="64"/>
  <c r="AA3018" i="64"/>
  <c r="F3014" i="64"/>
  <c r="AI3014" i="64" l="1"/>
  <c r="AH3014" i="64"/>
  <c r="AW3014" i="64"/>
  <c r="I3014" i="64"/>
  <c r="AB3015" i="64"/>
  <c r="E3014" i="64" l="1"/>
  <c r="C3015" i="64" l="1"/>
  <c r="G3015" i="64" s="1"/>
  <c r="J3015" i="64"/>
  <c r="D3015" i="64"/>
  <c r="K3015" i="64" l="1"/>
  <c r="X3016" i="64" s="1"/>
  <c r="X3017" i="64" s="1"/>
  <c r="X3018" i="64" s="1"/>
  <c r="X3019" i="64" s="1"/>
  <c r="X3020" i="64" s="1"/>
  <c r="AC3015" i="64"/>
  <c r="AS3015" i="64"/>
  <c r="Y3016" i="64" l="1"/>
  <c r="M3016" i="64" s="1"/>
  <c r="AW3015" i="64"/>
  <c r="AE3015" i="64"/>
  <c r="AJ3015" i="64"/>
  <c r="H3015" i="64"/>
  <c r="L3015" i="64"/>
  <c r="F3015" i="64"/>
  <c r="I3015" i="64" l="1"/>
  <c r="AH3015" i="64"/>
  <c r="AI3015" i="64"/>
  <c r="E3015" i="64" l="1"/>
  <c r="C3016" i="64" l="1"/>
  <c r="G3016" i="64" s="1"/>
  <c r="W3016" i="64" s="1"/>
  <c r="W3017" i="64" s="1"/>
  <c r="W3018" i="64" s="1"/>
  <c r="W3019" i="64" s="1"/>
  <c r="J3016" i="64"/>
  <c r="D3016" i="64"/>
  <c r="K3016" i="64" l="1"/>
  <c r="AN3022" i="64"/>
  <c r="T3022" i="64" s="1"/>
  <c r="T3023" i="64" s="1"/>
  <c r="AS3016" i="64"/>
  <c r="AC3016" i="64"/>
  <c r="AE3016" i="64" l="1"/>
  <c r="Y3017" i="64"/>
  <c r="AW3016" i="64"/>
  <c r="AB3016" i="64"/>
  <c r="L3016" i="64"/>
  <c r="H3016" i="64"/>
  <c r="AR3017" i="64" s="1"/>
  <c r="AJ3016" i="64"/>
  <c r="F3016" i="64"/>
  <c r="M3017" i="64" l="1"/>
  <c r="AO3017" i="64"/>
  <c r="AP3017" i="64"/>
  <c r="AH3016" i="64"/>
  <c r="I3016" i="64"/>
  <c r="AU3020" i="64"/>
  <c r="AT3020" i="64"/>
  <c r="Z3020" i="64"/>
  <c r="AI3016" i="64"/>
  <c r="AB3017" i="64" l="1"/>
  <c r="R3018" i="64"/>
  <c r="R3019" i="64" s="1"/>
  <c r="R3020" i="64" s="1"/>
  <c r="R3021" i="64" s="1"/>
  <c r="R3022" i="64" s="1"/>
  <c r="E3016" i="64"/>
  <c r="S3022" i="64" l="1"/>
  <c r="S3023" i="64" s="1"/>
  <c r="C3017" i="64"/>
  <c r="G3017" i="64" s="1"/>
  <c r="J3017" i="64"/>
  <c r="AC3017" i="64" l="1"/>
  <c r="K3017" i="64"/>
  <c r="D3017" i="64" s="1"/>
  <c r="AQ3017" i="64" s="1"/>
  <c r="AS3017" i="64" l="1"/>
  <c r="Y3018" i="64"/>
  <c r="AW3017" i="64"/>
  <c r="H3017" i="64"/>
  <c r="AJ3017" i="64"/>
  <c r="L3017" i="64"/>
  <c r="AE3017" i="64"/>
  <c r="F3017" i="64"/>
  <c r="U3018" i="64" s="1"/>
  <c r="U3019" i="64" s="1"/>
  <c r="U3020" i="64" s="1"/>
  <c r="U3021" i="64" s="1"/>
  <c r="U3022" i="64" s="1"/>
  <c r="M3018" i="64" l="1"/>
  <c r="I3017" i="64"/>
  <c r="AI3017" i="64"/>
  <c r="AL3017" i="64" s="1"/>
  <c r="AM3017" i="64" s="1"/>
  <c r="AH3017" i="64"/>
  <c r="V3022" i="64" l="1"/>
  <c r="V3023" i="64" s="1"/>
  <c r="E3017" i="64"/>
  <c r="C3018" i="64" s="1"/>
  <c r="G3018" i="64" s="1"/>
  <c r="AB3018" i="64"/>
  <c r="J3018" i="64" l="1"/>
  <c r="K3018" i="64" s="1"/>
  <c r="D3018" i="64"/>
  <c r="AS3018" i="64" s="1"/>
  <c r="AC3018" i="64"/>
  <c r="N3024" i="64"/>
  <c r="O3024" i="64"/>
  <c r="AQ3018" i="64" l="1"/>
  <c r="AQ3019" i="64" s="1"/>
  <c r="AQ3020" i="64" s="1"/>
  <c r="AR3018" i="64"/>
  <c r="F3018" i="64"/>
  <c r="AE3018" i="64"/>
  <c r="AF3018" i="64" s="1"/>
  <c r="AG3020" i="64" s="1"/>
  <c r="Y3019" i="64"/>
  <c r="L3018" i="64"/>
  <c r="AJ3018" i="64"/>
  <c r="H3018" i="64"/>
  <c r="AW3018" i="64" l="1"/>
  <c r="AH3018" i="64"/>
  <c r="I3018" i="64"/>
  <c r="AI3018" i="64"/>
  <c r="P3020" i="64"/>
  <c r="Q3020" i="64"/>
  <c r="AQ3021" i="64" s="1"/>
  <c r="AK3018" i="64" l="1"/>
  <c r="AA3019" i="64" s="1"/>
  <c r="AA3020" i="64" s="1"/>
  <c r="E3018" i="64"/>
  <c r="C3019" i="64" s="1"/>
  <c r="G3019" i="64" s="1"/>
  <c r="M3019" i="64" l="1"/>
  <c r="AB3019" i="64" s="1"/>
  <c r="AC3019" i="64"/>
  <c r="AA3021" i="64"/>
  <c r="J3019" i="64"/>
  <c r="D3019" i="64"/>
  <c r="K3019" i="64" l="1"/>
  <c r="AR3019" i="64" s="1"/>
  <c r="AR3020" i="64" s="1"/>
  <c r="AR3021" i="64" s="1"/>
  <c r="AE3019" i="64"/>
  <c r="AA3022" i="64"/>
  <c r="AS3019" i="64"/>
  <c r="F3019" i="64" l="1"/>
  <c r="Y3020" i="64"/>
  <c r="M3020" i="64" s="1"/>
  <c r="AA3023" i="64"/>
  <c r="T3019" i="64"/>
  <c r="AV3020" i="64" s="1"/>
  <c r="AV3021" i="64" s="1"/>
  <c r="AV3022" i="64" s="1"/>
  <c r="AV3023" i="64" s="1"/>
  <c r="AV3024" i="64" s="1"/>
  <c r="AJ3019" i="64"/>
  <c r="H3019" i="64"/>
  <c r="L3019" i="64"/>
  <c r="AW3019" i="64" l="1"/>
  <c r="AH3019" i="64"/>
  <c r="AI3019" i="64"/>
  <c r="I3019" i="64"/>
  <c r="AB3020" i="64"/>
  <c r="E3019" i="64" l="1"/>
  <c r="C3020" i="64" l="1"/>
  <c r="G3020" i="64" s="1"/>
  <c r="J3020" i="64"/>
  <c r="D3020" i="64"/>
  <c r="K3020" i="64" l="1"/>
  <c r="AC3020" i="64"/>
  <c r="AS3020" i="64"/>
  <c r="F3020" i="64" l="1"/>
  <c r="X3021" i="64"/>
  <c r="X3022" i="64" s="1"/>
  <c r="X3023" i="64" s="1"/>
  <c r="X3024" i="64" s="1"/>
  <c r="X3025" i="64" s="1"/>
  <c r="AE3020" i="64"/>
  <c r="Y3021" i="64"/>
  <c r="M3021" i="64" s="1"/>
  <c r="AW3020" i="64"/>
  <c r="H3020" i="64"/>
  <c r="L3020" i="64"/>
  <c r="AJ3020" i="64"/>
  <c r="AI3020" i="64" l="1"/>
  <c r="I3020" i="64"/>
  <c r="AH3020" i="64"/>
  <c r="E3020" i="64" l="1"/>
  <c r="C3021" i="64" l="1"/>
  <c r="G3021" i="64" s="1"/>
  <c r="W3021" i="64" s="1"/>
  <c r="W3022" i="64" s="1"/>
  <c r="W3023" i="64" s="1"/>
  <c r="W3024" i="64" s="1"/>
  <c r="J3021" i="64"/>
  <c r="D3021" i="64"/>
  <c r="K3021" i="64" l="1"/>
  <c r="AN3027" i="64"/>
  <c r="T3027" i="64" s="1"/>
  <c r="T3028" i="64" s="1"/>
  <c r="AC3021" i="64"/>
  <c r="AS3021" i="64"/>
  <c r="Y3022" i="64" l="1"/>
  <c r="AW3021" i="64"/>
  <c r="AE3021" i="64"/>
  <c r="AB3021" i="64"/>
  <c r="AJ3021" i="64"/>
  <c r="H3021" i="64"/>
  <c r="AR3022" i="64" s="1"/>
  <c r="L3021" i="64"/>
  <c r="F3021" i="64"/>
  <c r="M3022" i="64" l="1"/>
  <c r="AO3022" i="64"/>
  <c r="I3021" i="64"/>
  <c r="Z3025" i="64"/>
  <c r="AT3025" i="64"/>
  <c r="AU3025" i="64"/>
  <c r="AH3021" i="64"/>
  <c r="AP3022" i="64"/>
  <c r="AI3021" i="64"/>
  <c r="R3023" i="64" l="1"/>
  <c r="R3024" i="64" s="1"/>
  <c r="R3025" i="64" s="1"/>
  <c r="R3026" i="64" s="1"/>
  <c r="R3027" i="64" s="1"/>
  <c r="AB3022" i="64"/>
  <c r="E3021" i="64"/>
  <c r="C3022" i="64" s="1"/>
  <c r="G3022" i="64" s="1"/>
  <c r="S3027" i="64" l="1"/>
  <c r="S3028" i="64" s="1"/>
  <c r="J3022" i="64"/>
  <c r="K3022" i="64" s="1"/>
  <c r="D3022" i="64" s="1"/>
  <c r="AQ3022" i="64" s="1"/>
  <c r="AC3022" i="64"/>
  <c r="F3022" i="64" l="1"/>
  <c r="U3023" i="64" s="1"/>
  <c r="U3024" i="64" s="1"/>
  <c r="U3025" i="64" s="1"/>
  <c r="U3026" i="64" s="1"/>
  <c r="U3027" i="64" s="1"/>
  <c r="AS3022" i="64"/>
  <c r="Y3023" i="64" s="1"/>
  <c r="M3023" i="64" s="1"/>
  <c r="L3022" i="64"/>
  <c r="H3022" i="64"/>
  <c r="AJ3022" i="64"/>
  <c r="AE3022" i="64"/>
  <c r="AW3022" i="64" l="1"/>
  <c r="AH3022" i="64"/>
  <c r="AB3023" i="64"/>
  <c r="I3022" i="64"/>
  <c r="AI3022" i="64"/>
  <c r="AL3022" i="64" s="1"/>
  <c r="AM3022" i="64" s="1"/>
  <c r="V3027" i="64"/>
  <c r="V3028" i="64" s="1"/>
  <c r="E3022" i="64" l="1"/>
  <c r="N3029" i="64"/>
  <c r="O3029" i="64"/>
  <c r="C3023" i="64" l="1"/>
  <c r="G3023" i="64" s="1"/>
  <c r="D3023" i="64"/>
  <c r="J3023" i="64"/>
  <c r="K3023" i="64" l="1"/>
  <c r="AC3023" i="64"/>
  <c r="AS3023" i="64"/>
  <c r="AQ3023" i="64" l="1"/>
  <c r="AQ3024" i="64" s="1"/>
  <c r="AQ3025" i="64" s="1"/>
  <c r="AR3023" i="64"/>
  <c r="AE3023" i="64"/>
  <c r="AF3023" i="64" s="1"/>
  <c r="AG3025" i="64" s="1"/>
  <c r="Y3024" i="64"/>
  <c r="AJ3023" i="64"/>
  <c r="H3023" i="64"/>
  <c r="L3023" i="64"/>
  <c r="F3023" i="64"/>
  <c r="AI3023" i="64" l="1"/>
  <c r="I3023" i="64"/>
  <c r="AW3023" i="64"/>
  <c r="AH3023" i="64"/>
  <c r="P3025" i="64"/>
  <c r="Q3025" i="64"/>
  <c r="AQ3026" i="64" s="1"/>
  <c r="AK3023" i="64" l="1"/>
  <c r="AA3024" i="64" s="1"/>
  <c r="AA3025" i="64" s="1"/>
  <c r="M3024" i="64"/>
  <c r="E3023" i="64"/>
  <c r="C3024" i="64" s="1"/>
  <c r="G3024" i="64" s="1"/>
  <c r="AB3024" i="64" l="1"/>
  <c r="D3024" i="64"/>
  <c r="AS3024" i="64" s="1"/>
  <c r="AA3026" i="64"/>
  <c r="AC3024" i="64"/>
  <c r="J3024" i="64"/>
  <c r="Y3025" i="64" l="1"/>
  <c r="M3025" i="64" s="1"/>
  <c r="AA3027" i="64"/>
  <c r="K3024" i="64"/>
  <c r="AR3024" i="64" s="1"/>
  <c r="AR3025" i="64" s="1"/>
  <c r="AR3026" i="64" s="1"/>
  <c r="AE3024" i="64"/>
  <c r="T3024" i="64" l="1"/>
  <c r="AV3025" i="64" s="1"/>
  <c r="AV3026" i="64" s="1"/>
  <c r="AV3027" i="64" s="1"/>
  <c r="AV3028" i="64" s="1"/>
  <c r="AV3029" i="64" s="1"/>
  <c r="AJ3024" i="64"/>
  <c r="H3024" i="64"/>
  <c r="L3024" i="64"/>
  <c r="F3024" i="64"/>
  <c r="AA3028" i="64"/>
  <c r="AB3025" i="64"/>
  <c r="I3024" i="64" l="1"/>
  <c r="AW3024" i="64"/>
  <c r="AH3024" i="64"/>
  <c r="AI3024" i="64"/>
  <c r="E3024" i="64" l="1"/>
  <c r="C3025" i="64" l="1"/>
  <c r="G3025" i="64" s="1"/>
  <c r="J3025" i="64"/>
  <c r="D3025" i="64"/>
  <c r="K3025" i="64" l="1"/>
  <c r="X3026" i="64" s="1"/>
  <c r="X3027" i="64" s="1"/>
  <c r="X3028" i="64" s="1"/>
  <c r="X3029" i="64" s="1"/>
  <c r="X3030" i="64" s="1"/>
  <c r="AS3025" i="64"/>
  <c r="AC3025" i="64"/>
  <c r="AE3025" i="64" l="1"/>
  <c r="Y3026" i="64"/>
  <c r="M3026" i="64" s="1"/>
  <c r="AW3025" i="64"/>
  <c r="L3025" i="64"/>
  <c r="H3025" i="64"/>
  <c r="AJ3025" i="64"/>
  <c r="F3025" i="64"/>
  <c r="AH3025" i="64" l="1"/>
  <c r="AI3025" i="64"/>
  <c r="I3025" i="64"/>
  <c r="E3025" i="64" l="1"/>
  <c r="C3026" i="64" l="1"/>
  <c r="G3026" i="64" s="1"/>
  <c r="W3026" i="64" s="1"/>
  <c r="W3027" i="64" s="1"/>
  <c r="W3028" i="64" s="1"/>
  <c r="W3029" i="64" s="1"/>
  <c r="D3026" i="64"/>
  <c r="J3026" i="64"/>
  <c r="K3026" i="64" l="1"/>
  <c r="F3026" i="64" s="1"/>
  <c r="AN3032" i="64"/>
  <c r="T3032" i="64" s="1"/>
  <c r="T3033" i="64" s="1"/>
  <c r="AC3026" i="64"/>
  <c r="AS3026" i="64"/>
  <c r="Y3027" i="64" l="1"/>
  <c r="AW3026" i="64"/>
  <c r="AB3026" i="64"/>
  <c r="AE3026" i="64"/>
  <c r="L3026" i="64"/>
  <c r="H3026" i="64"/>
  <c r="AR3027" i="64" s="1"/>
  <c r="AJ3026" i="64"/>
  <c r="M3027" i="64" l="1"/>
  <c r="AO3027" i="64"/>
  <c r="AU3030" i="64"/>
  <c r="AT3030" i="64"/>
  <c r="Z3030" i="64"/>
  <c r="AI3026" i="64"/>
  <c r="AP3027" i="64"/>
  <c r="AH3026" i="64"/>
  <c r="I3026" i="64"/>
  <c r="R3028" i="64" l="1"/>
  <c r="R3029" i="64" s="1"/>
  <c r="R3030" i="64" s="1"/>
  <c r="R3031" i="64" s="1"/>
  <c r="S3032" i="64" s="1"/>
  <c r="S3033" i="64" s="1"/>
  <c r="AB3027" i="64"/>
  <c r="E3026" i="64"/>
  <c r="C3027" i="64" s="1"/>
  <c r="G3027" i="64" s="1"/>
  <c r="R3032" i="64" l="1"/>
  <c r="J3027" i="64"/>
  <c r="K3027" i="64" s="1"/>
  <c r="D3027" i="64" s="1"/>
  <c r="AQ3027" i="64" s="1"/>
  <c r="AC3027" i="64"/>
  <c r="AS3027" i="64" l="1"/>
  <c r="Y3028" i="64" s="1"/>
  <c r="AW3027" i="64"/>
  <c r="AE3027" i="64"/>
  <c r="F3027" i="64"/>
  <c r="U3028" i="64" s="1"/>
  <c r="U3029" i="64" s="1"/>
  <c r="U3030" i="64" s="1"/>
  <c r="U3031" i="64" s="1"/>
  <c r="U3032" i="64" s="1"/>
  <c r="H3027" i="64"/>
  <c r="AJ3027" i="64"/>
  <c r="L3027" i="64"/>
  <c r="I3027" i="64" s="1"/>
  <c r="M3028" i="64" l="1"/>
  <c r="AI3027" i="64"/>
  <c r="AL3027" i="64" s="1"/>
  <c r="AM3027" i="64" s="1"/>
  <c r="AH3027" i="64"/>
  <c r="AB3028" i="64" l="1"/>
  <c r="V3032" i="64"/>
  <c r="V3033" i="64" s="1"/>
  <c r="E3027" i="64"/>
  <c r="C3028" i="64" s="1"/>
  <c r="G3028" i="64" s="1"/>
  <c r="AC3028" i="64" l="1"/>
  <c r="N3034" i="64"/>
  <c r="O3034" i="64"/>
  <c r="J3028" i="64"/>
  <c r="D3028" i="64"/>
  <c r="K3028" i="64" l="1"/>
  <c r="AE3028" i="64"/>
  <c r="AF3028" i="64" s="1"/>
  <c r="AG3030" i="64" s="1"/>
  <c r="AS3028" i="64"/>
  <c r="AQ3028" i="64" l="1"/>
  <c r="AQ3029" i="64" s="1"/>
  <c r="AQ3030" i="64" s="1"/>
  <c r="AR3028" i="64"/>
  <c r="Y3029" i="64"/>
  <c r="H3028" i="64"/>
  <c r="L3028" i="64"/>
  <c r="AJ3028" i="64"/>
  <c r="Q3030" i="64"/>
  <c r="P3030" i="64"/>
  <c r="F3028" i="64"/>
  <c r="AQ3031" i="64" l="1"/>
  <c r="AW3028" i="64"/>
  <c r="AI3028" i="64"/>
  <c r="AH3028" i="64"/>
  <c r="I3028" i="64"/>
  <c r="AK3028" i="64" l="1"/>
  <c r="AA3029" i="64" s="1"/>
  <c r="AA3030" i="64" s="1"/>
  <c r="E3028" i="64"/>
  <c r="C3029" i="64" s="1"/>
  <c r="G3029" i="64" s="1"/>
  <c r="M3029" i="64" l="1"/>
  <c r="AB3029" i="64" s="1"/>
  <c r="AC3029" i="64"/>
  <c r="AA3031" i="64"/>
  <c r="J3029" i="64" l="1"/>
  <c r="D3029" i="64"/>
  <c r="AS3029" i="64" s="1"/>
  <c r="Y3030" i="64" s="1"/>
  <c r="M3030" i="64" s="1"/>
  <c r="AA3032" i="64"/>
  <c r="K3029" i="64"/>
  <c r="AR3029" i="64" s="1"/>
  <c r="AR3030" i="64" s="1"/>
  <c r="AR3031" i="64" s="1"/>
  <c r="AE3029" i="64"/>
  <c r="F3029" i="64" l="1"/>
  <c r="AA3033" i="64"/>
  <c r="T3029" i="64"/>
  <c r="AV3030" i="64" s="1"/>
  <c r="AV3031" i="64" s="1"/>
  <c r="AV3032" i="64" s="1"/>
  <c r="AV3033" i="64" s="1"/>
  <c r="AV3034" i="64" s="1"/>
  <c r="H3029" i="64"/>
  <c r="AJ3029" i="64"/>
  <c r="L3029" i="64"/>
  <c r="AB3030" i="64"/>
  <c r="AH3029" i="64" l="1"/>
  <c r="AW3029" i="64"/>
  <c r="I3029" i="64"/>
  <c r="AI3029" i="64"/>
  <c r="E3029" i="64" l="1"/>
  <c r="C3030" i="64" l="1"/>
  <c r="G3030" i="64" s="1"/>
  <c r="D3030" i="64"/>
  <c r="J3030" i="64"/>
  <c r="K3030" i="64" l="1"/>
  <c r="X3031" i="64" s="1"/>
  <c r="X3032" i="64" s="1"/>
  <c r="X3033" i="64" s="1"/>
  <c r="X3034" i="64" s="1"/>
  <c r="X3035" i="64" s="1"/>
  <c r="AS3030" i="64"/>
  <c r="AC3030" i="64"/>
  <c r="AE3030" i="64" l="1"/>
  <c r="Y3031" i="64"/>
  <c r="M3031" i="64" s="1"/>
  <c r="AW3030" i="64"/>
  <c r="L3030" i="64"/>
  <c r="H3030" i="64"/>
  <c r="AJ3030" i="64"/>
  <c r="F3030" i="64"/>
  <c r="AH3030" i="64" l="1"/>
  <c r="AI3030" i="64"/>
  <c r="I3030" i="64"/>
  <c r="E3030" i="64" l="1"/>
  <c r="C3031" i="64" l="1"/>
  <c r="G3031" i="64" s="1"/>
  <c r="W3031" i="64" s="1"/>
  <c r="W3032" i="64" s="1"/>
  <c r="W3033" i="64" s="1"/>
  <c r="W3034" i="64" s="1"/>
  <c r="J3031" i="64"/>
  <c r="D3031" i="64"/>
  <c r="K3031" i="64" l="1"/>
  <c r="AN3037" i="64"/>
  <c r="T3037" i="64" s="1"/>
  <c r="T3038" i="64" s="1"/>
  <c r="AC3031" i="64"/>
  <c r="AS3031" i="64"/>
  <c r="Y3032" i="64" l="1"/>
  <c r="AW3031" i="64"/>
  <c r="AE3031" i="64"/>
  <c r="AB3031" i="64"/>
  <c r="L3031" i="64"/>
  <c r="H3031" i="64"/>
  <c r="AR3032" i="64" s="1"/>
  <c r="AJ3031" i="64"/>
  <c r="F3031" i="64"/>
  <c r="M3032" i="64" l="1"/>
  <c r="AO3032" i="64"/>
  <c r="Z3035" i="64"/>
  <c r="AU3035" i="64"/>
  <c r="AT3035" i="64"/>
  <c r="AI3031" i="64"/>
  <c r="AH3031" i="64"/>
  <c r="AP3032" i="64"/>
  <c r="I3031" i="64"/>
  <c r="R3033" i="64" l="1"/>
  <c r="R3034" i="64" s="1"/>
  <c r="R3035" i="64" s="1"/>
  <c r="R3036" i="64" s="1"/>
  <c r="S3037" i="64" s="1"/>
  <c r="S3038" i="64" s="1"/>
  <c r="E3031" i="64"/>
  <c r="C3032" i="64" s="1"/>
  <c r="G3032" i="64" s="1"/>
  <c r="AB3032" i="64"/>
  <c r="R3037" i="64" l="1"/>
  <c r="J3032" i="64"/>
  <c r="K3032" i="64" s="1"/>
  <c r="D3032" i="64" s="1"/>
  <c r="AQ3032" i="64" s="1"/>
  <c r="AC3032" i="64"/>
  <c r="F3032" i="64" l="1"/>
  <c r="U3033" i="64" s="1"/>
  <c r="U3034" i="64" s="1"/>
  <c r="U3035" i="64" s="1"/>
  <c r="U3036" i="64" s="1"/>
  <c r="U3037" i="64" s="1"/>
  <c r="AS3032" i="64"/>
  <c r="H3032" i="64"/>
  <c r="L3032" i="64"/>
  <c r="AJ3032" i="64"/>
  <c r="AE3032" i="64"/>
  <c r="AI3032" i="64" l="1"/>
  <c r="AL3032" i="64" s="1"/>
  <c r="AM3032" i="64" s="1"/>
  <c r="AH3032" i="64"/>
  <c r="Y3033" i="64"/>
  <c r="M3033" i="64" s="1"/>
  <c r="AW3032" i="64"/>
  <c r="I3032" i="64"/>
  <c r="V3037" i="64" l="1"/>
  <c r="V3038" i="64" s="1"/>
  <c r="E3032" i="64"/>
  <c r="C3033" i="64" s="1"/>
  <c r="G3033" i="64" s="1"/>
  <c r="AB3033" i="64"/>
  <c r="J3033" i="64" l="1"/>
  <c r="K3033" i="64" s="1"/>
  <c r="D3033" i="64"/>
  <c r="AS3033" i="64" s="1"/>
  <c r="AC3033" i="64"/>
  <c r="N3039" i="64"/>
  <c r="O3039" i="64"/>
  <c r="AQ3033" i="64" l="1"/>
  <c r="AQ3034" i="64" s="1"/>
  <c r="AQ3035" i="64" s="1"/>
  <c r="AR3033" i="64"/>
  <c r="Y3034" i="64"/>
  <c r="L3033" i="64"/>
  <c r="AJ3033" i="64"/>
  <c r="H3033" i="64"/>
  <c r="F3033" i="64"/>
  <c r="AE3033" i="64"/>
  <c r="AF3033" i="64" s="1"/>
  <c r="AG3035" i="64" s="1"/>
  <c r="AI3033" i="64" l="1"/>
  <c r="AW3033" i="64"/>
  <c r="I3033" i="64"/>
  <c r="P3035" i="64"/>
  <c r="Q3035" i="64"/>
  <c r="AQ3036" i="64" s="1"/>
  <c r="AH3033" i="64"/>
  <c r="AK3033" i="64" l="1"/>
  <c r="AA3034" i="64" s="1"/>
  <c r="AA3035" i="64" s="1"/>
  <c r="E3033" i="64"/>
  <c r="C3034" i="64" s="1"/>
  <c r="G3034" i="64" s="1"/>
  <c r="M3034" i="64" l="1"/>
  <c r="AB3034" i="64" s="1"/>
  <c r="AC3034" i="64"/>
  <c r="AA3036" i="64"/>
  <c r="D3034" i="64" l="1"/>
  <c r="J3034" i="64"/>
  <c r="K3034" i="64" s="1"/>
  <c r="AR3034" i="64" s="1"/>
  <c r="AR3035" i="64" s="1"/>
  <c r="AR3036" i="64" s="1"/>
  <c r="AE3034" i="64"/>
  <c r="AA3037" i="64"/>
  <c r="AS3034" i="64"/>
  <c r="T3034" i="64" l="1"/>
  <c r="AV3035" i="64" s="1"/>
  <c r="AV3036" i="64" s="1"/>
  <c r="AV3037" i="64" s="1"/>
  <c r="AV3038" i="64" s="1"/>
  <c r="AV3039" i="64" s="1"/>
  <c r="AJ3034" i="64"/>
  <c r="H3034" i="64"/>
  <c r="L3034" i="64"/>
  <c r="Y3035" i="64"/>
  <c r="M3035" i="64" s="1"/>
  <c r="AA3038" i="64"/>
  <c r="F3034" i="64"/>
  <c r="AB3035" i="64" l="1"/>
  <c r="AW3034" i="64"/>
  <c r="I3034" i="64"/>
  <c r="AH3034" i="64"/>
  <c r="AI3034" i="64"/>
  <c r="E3034" i="64" l="1"/>
  <c r="C3035" i="64" l="1"/>
  <c r="G3035" i="64" s="1"/>
  <c r="D3035" i="64"/>
  <c r="J3035" i="64"/>
  <c r="K3035" i="64" l="1"/>
  <c r="X3036" i="64" s="1"/>
  <c r="X3037" i="64" s="1"/>
  <c r="X3038" i="64" s="1"/>
  <c r="X3039" i="64" s="1"/>
  <c r="X3040" i="64" s="1"/>
  <c r="AC3035" i="64"/>
  <c r="AS3035" i="64"/>
  <c r="F3035" i="64" l="1"/>
  <c r="Y3036" i="64"/>
  <c r="M3036" i="64" s="1"/>
  <c r="AW3035" i="64"/>
  <c r="AE3035" i="64"/>
  <c r="H3035" i="64"/>
  <c r="AJ3035" i="64"/>
  <c r="L3035" i="64"/>
  <c r="I3035" i="64" l="1"/>
  <c r="AI3035" i="64"/>
  <c r="AH3035" i="64"/>
  <c r="E3035" i="64" l="1"/>
  <c r="C3036" i="64" l="1"/>
  <c r="G3036" i="64" s="1"/>
  <c r="W3036" i="64" s="1"/>
  <c r="W3037" i="64" s="1"/>
  <c r="W3038" i="64" s="1"/>
  <c r="W3039" i="64" s="1"/>
  <c r="J3036" i="64"/>
  <c r="D3036" i="64"/>
  <c r="K3036" i="64" l="1"/>
  <c r="AN3042" i="64"/>
  <c r="T3042" i="64" s="1"/>
  <c r="T3043" i="64" s="1"/>
  <c r="AS3036" i="64"/>
  <c r="AC3036" i="64"/>
  <c r="AE3036" i="64" l="1"/>
  <c r="Y3037" i="64"/>
  <c r="AW3036" i="64"/>
  <c r="AB3036" i="64"/>
  <c r="L3036" i="64"/>
  <c r="H3036" i="64"/>
  <c r="AR3037" i="64" s="1"/>
  <c r="AJ3036" i="64"/>
  <c r="F3036" i="64"/>
  <c r="M3037" i="64" l="1"/>
  <c r="AO3037" i="64"/>
  <c r="AI3036" i="64"/>
  <c r="Z3040" i="64"/>
  <c r="AT3040" i="64"/>
  <c r="AU3040" i="64"/>
  <c r="AP3037" i="64"/>
  <c r="AH3036" i="64"/>
  <c r="I3036" i="64"/>
  <c r="AB3037" i="64" l="1"/>
  <c r="R3038" i="64"/>
  <c r="R3039" i="64" s="1"/>
  <c r="R3040" i="64" s="1"/>
  <c r="R3041" i="64" s="1"/>
  <c r="R3042" i="64" s="1"/>
  <c r="E3036" i="64"/>
  <c r="S3042" i="64" l="1"/>
  <c r="S3043" i="64" s="1"/>
  <c r="C3037" i="64"/>
  <c r="G3037" i="64" s="1"/>
  <c r="J3037" i="64"/>
  <c r="K3037" i="64" l="1"/>
  <c r="D3037" i="64" s="1"/>
  <c r="AQ3037" i="64" s="1"/>
  <c r="AC3037" i="64"/>
  <c r="AS3037" i="64" l="1"/>
  <c r="Y3038" i="64" s="1"/>
  <c r="AE3037" i="64"/>
  <c r="AW3037" i="64"/>
  <c r="AJ3037" i="64"/>
  <c r="H3037" i="64"/>
  <c r="L3037" i="64"/>
  <c r="F3037" i="64"/>
  <c r="U3038" i="64" s="1"/>
  <c r="U3039" i="64" s="1"/>
  <c r="U3040" i="64" s="1"/>
  <c r="U3041" i="64" s="1"/>
  <c r="U3042" i="64" s="1"/>
  <c r="M3038" i="64" l="1"/>
  <c r="I3037" i="64"/>
  <c r="AI3037" i="64"/>
  <c r="AL3037" i="64" s="1"/>
  <c r="AM3037" i="64" s="1"/>
  <c r="AH3037" i="64"/>
  <c r="V3042" i="64" l="1"/>
  <c r="V3043" i="64" s="1"/>
  <c r="E3037" i="64"/>
  <c r="AB3038" i="64"/>
  <c r="C3038" i="64" l="1"/>
  <c r="G3038" i="64" s="1"/>
  <c r="J3038" i="64"/>
  <c r="D3038" i="64"/>
  <c r="N3044" i="64"/>
  <c r="O3044" i="64"/>
  <c r="AC3038" i="64" l="1"/>
  <c r="AS3038" i="64"/>
  <c r="K3038" i="64"/>
  <c r="AQ3038" i="64" l="1"/>
  <c r="AQ3039" i="64" s="1"/>
  <c r="AQ3040" i="64" s="1"/>
  <c r="AR3038" i="64"/>
  <c r="L3038" i="64"/>
  <c r="AJ3038" i="64"/>
  <c r="H3038" i="64"/>
  <c r="AE3038" i="64"/>
  <c r="AF3038" i="64" s="1"/>
  <c r="AG3040" i="64" s="1"/>
  <c r="Y3039" i="64"/>
  <c r="F3038" i="64"/>
  <c r="AH3038" i="64" l="1"/>
  <c r="P3040" i="64"/>
  <c r="Q3040" i="64"/>
  <c r="AQ3041" i="64" s="1"/>
  <c r="AW3038" i="64"/>
  <c r="AI3038" i="64"/>
  <c r="I3038" i="64"/>
  <c r="AK3038" i="64" l="1"/>
  <c r="AA3039" i="64" s="1"/>
  <c r="AA3040" i="64" s="1"/>
  <c r="E3038" i="64"/>
  <c r="C3039" i="64" s="1"/>
  <c r="G3039" i="64" s="1"/>
  <c r="M3039" i="64" l="1"/>
  <c r="AB3039" i="64" s="1"/>
  <c r="AC3039" i="64"/>
  <c r="AA3041" i="64"/>
  <c r="J3039" i="64" l="1"/>
  <c r="K3039" i="64" s="1"/>
  <c r="AR3039" i="64" s="1"/>
  <c r="AR3040" i="64" s="1"/>
  <c r="AR3041" i="64" s="1"/>
  <c r="D3039" i="64"/>
  <c r="AA3042" i="64"/>
  <c r="AE3039" i="64"/>
  <c r="AS3039" i="64"/>
  <c r="AA3043" i="64" l="1"/>
  <c r="Y3040" i="64"/>
  <c r="M3040" i="64" s="1"/>
  <c r="T3039" i="64"/>
  <c r="AV3040" i="64" s="1"/>
  <c r="AV3041" i="64" s="1"/>
  <c r="AV3042" i="64" s="1"/>
  <c r="AV3043" i="64" s="1"/>
  <c r="AV3044" i="64" s="1"/>
  <c r="H3039" i="64"/>
  <c r="L3039" i="64"/>
  <c r="AJ3039" i="64"/>
  <c r="F3039" i="64"/>
  <c r="I3039" i="64" l="1"/>
  <c r="AH3039" i="64"/>
  <c r="AI3039" i="64"/>
  <c r="AB3040" i="64"/>
  <c r="AW3039" i="64"/>
  <c r="E3039" i="64" l="1"/>
  <c r="C3040" i="64" l="1"/>
  <c r="G3040" i="64" s="1"/>
  <c r="D3040" i="64"/>
  <c r="J3040" i="64"/>
  <c r="K3040" i="64" l="1"/>
  <c r="X3041" i="64" s="1"/>
  <c r="X3042" i="64" s="1"/>
  <c r="X3043" i="64" s="1"/>
  <c r="X3044" i="64" s="1"/>
  <c r="X3045" i="64" s="1"/>
  <c r="AC3040" i="64"/>
  <c r="AS3040" i="64"/>
  <c r="F3040" i="64" l="1"/>
  <c r="Y3041" i="64"/>
  <c r="M3041" i="64" s="1"/>
  <c r="AW3040" i="64"/>
  <c r="AE3040" i="64"/>
  <c r="L3040" i="64"/>
  <c r="H3040" i="64"/>
  <c r="AJ3040" i="64"/>
  <c r="AH3040" i="64" l="1"/>
  <c r="AI3040" i="64"/>
  <c r="I3040" i="64"/>
  <c r="E3040" i="64" l="1"/>
  <c r="C3041" i="64" l="1"/>
  <c r="G3041" i="64" s="1"/>
  <c r="W3041" i="64" s="1"/>
  <c r="W3042" i="64" s="1"/>
  <c r="W3043" i="64" s="1"/>
  <c r="W3044" i="64" s="1"/>
  <c r="D3041" i="64"/>
  <c r="J3041" i="64"/>
  <c r="K3041" i="64" l="1"/>
  <c r="F3041" i="64" s="1"/>
  <c r="AN3047" i="64"/>
  <c r="T3047" i="64" s="1"/>
  <c r="T3048" i="64" s="1"/>
  <c r="AS3041" i="64"/>
  <c r="AC3041" i="64"/>
  <c r="AE3041" i="64" l="1"/>
  <c r="Y3042" i="64"/>
  <c r="AW3041" i="64"/>
  <c r="AB3041" i="64"/>
  <c r="AJ3041" i="64"/>
  <c r="L3041" i="64"/>
  <c r="H3041" i="64"/>
  <c r="AR3042" i="64" s="1"/>
  <c r="M3042" i="64" l="1"/>
  <c r="AO3042" i="64"/>
  <c r="AU3045" i="64"/>
  <c r="Z3045" i="64"/>
  <c r="AT3045" i="64"/>
  <c r="AP3042" i="64"/>
  <c r="AH3041" i="64"/>
  <c r="I3041" i="64"/>
  <c r="AI3041" i="64"/>
  <c r="R3043" i="64" l="1"/>
  <c r="R3044" i="64" s="1"/>
  <c r="R3045" i="64" s="1"/>
  <c r="R3046" i="64" s="1"/>
  <c r="R3047" i="64" s="1"/>
  <c r="AB3042" i="64"/>
  <c r="E3041" i="64"/>
  <c r="S3047" i="64" l="1"/>
  <c r="S3048" i="64" s="1"/>
  <c r="C3042" i="64"/>
  <c r="G3042" i="64" s="1"/>
  <c r="J3042" i="64"/>
  <c r="K3042" i="64" l="1"/>
  <c r="D3042" i="64" s="1"/>
  <c r="AQ3042" i="64" s="1"/>
  <c r="AC3042" i="64"/>
  <c r="AS3042" i="64" l="1"/>
  <c r="Y3043" i="64" s="1"/>
  <c r="AE3042" i="64"/>
  <c r="L3042" i="64"/>
  <c r="AJ3042" i="64"/>
  <c r="H3042" i="64"/>
  <c r="F3042" i="64"/>
  <c r="U3043" i="64" s="1"/>
  <c r="U3044" i="64" s="1"/>
  <c r="U3045" i="64" s="1"/>
  <c r="U3046" i="64" s="1"/>
  <c r="U3047" i="64" s="1"/>
  <c r="AW3042" i="64" l="1"/>
  <c r="M3043" i="64"/>
  <c r="AH3042" i="64"/>
  <c r="I3042" i="64"/>
  <c r="AI3042" i="64"/>
  <c r="AL3042" i="64" s="1"/>
  <c r="AM3042" i="64" s="1"/>
  <c r="AB3043" i="64" l="1"/>
  <c r="E3042" i="64"/>
  <c r="V3047" i="64"/>
  <c r="V3048" i="64" s="1"/>
  <c r="N3049" i="64" l="1"/>
  <c r="O3049" i="64"/>
  <c r="C3043" i="64"/>
  <c r="G3043" i="64" s="1"/>
  <c r="D3043" i="64"/>
  <c r="J3043" i="64"/>
  <c r="K3043" i="64" l="1"/>
  <c r="AC3043" i="64"/>
  <c r="AS3043" i="64"/>
  <c r="AQ3043" i="64" l="1"/>
  <c r="AQ3044" i="64" s="1"/>
  <c r="AQ3045" i="64" s="1"/>
  <c r="AR3043" i="64"/>
  <c r="F3043" i="64"/>
  <c r="Y3044" i="64"/>
  <c r="AE3043" i="64"/>
  <c r="AF3043" i="64" s="1"/>
  <c r="AG3045" i="64" s="1"/>
  <c r="L3043" i="64"/>
  <c r="H3043" i="64"/>
  <c r="AJ3043" i="64"/>
  <c r="AH3043" i="64" l="1"/>
  <c r="AW3043" i="64"/>
  <c r="I3043" i="64"/>
  <c r="Q3045" i="64"/>
  <c r="AQ3046" i="64" s="1"/>
  <c r="P3045" i="64"/>
  <c r="AI3043" i="64"/>
  <c r="AK3043" i="64" l="1"/>
  <c r="AA3044" i="64" s="1"/>
  <c r="AA3045" i="64" s="1"/>
  <c r="M3044" i="64"/>
  <c r="E3043" i="64"/>
  <c r="C3044" i="64" s="1"/>
  <c r="G3044" i="64" s="1"/>
  <c r="AC3044" i="64" l="1"/>
  <c r="AA3046" i="64"/>
  <c r="D3044" i="64"/>
  <c r="AB3044" i="64"/>
  <c r="J3044" i="64"/>
  <c r="AE3044" i="64" l="1"/>
  <c r="AA3047" i="64"/>
  <c r="AS3044" i="64"/>
  <c r="K3044" i="64"/>
  <c r="AR3044" i="64" s="1"/>
  <c r="AR3045" i="64" s="1"/>
  <c r="AR3046" i="64" s="1"/>
  <c r="Y3045" i="64" l="1"/>
  <c r="M3045" i="64" s="1"/>
  <c r="T3044" i="64"/>
  <c r="AV3045" i="64" s="1"/>
  <c r="AV3046" i="64" s="1"/>
  <c r="AV3047" i="64" s="1"/>
  <c r="AV3048" i="64" s="1"/>
  <c r="AV3049" i="64" s="1"/>
  <c r="H3044" i="64"/>
  <c r="AJ3044" i="64"/>
  <c r="L3044" i="64"/>
  <c r="F3044" i="64"/>
  <c r="AA3048" i="64"/>
  <c r="I3044" i="64" l="1"/>
  <c r="AH3044" i="64"/>
  <c r="AW3044" i="64"/>
  <c r="AI3044" i="64"/>
  <c r="AB3045" i="64"/>
  <c r="E3044" i="64" l="1"/>
  <c r="C3045" i="64" l="1"/>
  <c r="G3045" i="64" s="1"/>
  <c r="J3045" i="64"/>
  <c r="D3045" i="64"/>
  <c r="K3045" i="64" l="1"/>
  <c r="X3046" i="64" s="1"/>
  <c r="X3047" i="64" s="1"/>
  <c r="X3048" i="64" s="1"/>
  <c r="X3049" i="64" s="1"/>
  <c r="X3050" i="64" s="1"/>
  <c r="AC3045" i="64"/>
  <c r="AS3045" i="64"/>
  <c r="F3045" i="64"/>
  <c r="AE3045" i="64" l="1"/>
  <c r="Y3046" i="64"/>
  <c r="M3046" i="64" s="1"/>
  <c r="AW3045" i="64"/>
  <c r="L3045" i="64"/>
  <c r="H3045" i="64"/>
  <c r="AJ3045" i="64"/>
  <c r="AH3045" i="64" l="1"/>
  <c r="I3045" i="64"/>
  <c r="AI3045" i="64"/>
  <c r="E3045" i="64" l="1"/>
  <c r="C3046" i="64" l="1"/>
  <c r="G3046" i="64" s="1"/>
  <c r="W3046" i="64" s="1"/>
  <c r="W3047" i="64" s="1"/>
  <c r="W3048" i="64" s="1"/>
  <c r="W3049" i="64" s="1"/>
  <c r="J3046" i="64"/>
  <c r="D3046" i="64"/>
  <c r="K3046" i="64" l="1"/>
  <c r="AN3052" i="64"/>
  <c r="T3052" i="64" s="1"/>
  <c r="T3053" i="64" s="1"/>
  <c r="AC3046" i="64"/>
  <c r="AS3046" i="64"/>
  <c r="Y3047" i="64" l="1"/>
  <c r="AW3046" i="64"/>
  <c r="AE3046" i="64"/>
  <c r="AB3046" i="64"/>
  <c r="H3046" i="64"/>
  <c r="AR3047" i="64" s="1"/>
  <c r="L3046" i="64"/>
  <c r="AJ3046" i="64"/>
  <c r="F3046" i="64"/>
  <c r="M3047" i="64" l="1"/>
  <c r="AO3047" i="64"/>
  <c r="I3046" i="64"/>
  <c r="AU3050" i="64"/>
  <c r="AT3050" i="64"/>
  <c r="Z3050" i="64"/>
  <c r="AI3046" i="64"/>
  <c r="AP3047" i="64"/>
  <c r="AH3046" i="64"/>
  <c r="R3048" i="64" l="1"/>
  <c r="R3049" i="64" s="1"/>
  <c r="R3050" i="64" s="1"/>
  <c r="R3051" i="64" s="1"/>
  <c r="S3052" i="64" s="1"/>
  <c r="S3053" i="64" s="1"/>
  <c r="E3046" i="64"/>
  <c r="C3047" i="64" s="1"/>
  <c r="G3047" i="64" s="1"/>
  <c r="AB3047" i="64"/>
  <c r="R3052" i="64" l="1"/>
  <c r="AC3047" i="64"/>
  <c r="J3047" i="64"/>
  <c r="K3047" i="64" l="1"/>
  <c r="AE3047" i="64"/>
  <c r="D3047" i="64" l="1"/>
  <c r="H3047" i="64" s="1"/>
  <c r="L3047" i="64"/>
  <c r="AJ3047" i="64"/>
  <c r="AQ3047" i="64" l="1"/>
  <c r="AS3047" i="64"/>
  <c r="F3047" i="64"/>
  <c r="U3048" i="64" s="1"/>
  <c r="U3049" i="64" s="1"/>
  <c r="U3050" i="64" s="1"/>
  <c r="U3051" i="64" s="1"/>
  <c r="U3052" i="64" s="1"/>
  <c r="AI3047" i="64"/>
  <c r="AL3047" i="64" s="1"/>
  <c r="AM3047" i="64" s="1"/>
  <c r="AH3047" i="64"/>
  <c r="I3047" i="64"/>
  <c r="Y3048" i="64" l="1"/>
  <c r="AW3047" i="64"/>
  <c r="E3047" i="64"/>
  <c r="M3048" i="64" l="1"/>
  <c r="J3048" i="64" s="1"/>
  <c r="V3052" i="64"/>
  <c r="V3053" i="64" s="1"/>
  <c r="C3048" i="64"/>
  <c r="G3048" i="64" s="1"/>
  <c r="D3048" i="64"/>
  <c r="AB3048" i="64" l="1"/>
  <c r="O3054" i="64"/>
  <c r="N3054" i="64"/>
  <c r="K3048" i="64"/>
  <c r="AS3048" i="64"/>
  <c r="AC3048" i="64"/>
  <c r="AQ3048" i="64" l="1"/>
  <c r="AQ3049" i="64" s="1"/>
  <c r="AQ3050" i="64" s="1"/>
  <c r="AR3048" i="64"/>
  <c r="AJ3048" i="64"/>
  <c r="L3048" i="64"/>
  <c r="H3048" i="64"/>
  <c r="AE3048" i="64"/>
  <c r="AF3048" i="64" s="1"/>
  <c r="AG3050" i="64" s="1"/>
  <c r="Y3049" i="64"/>
  <c r="F3048" i="64"/>
  <c r="P3050" i="64" l="1"/>
  <c r="Q3050" i="64"/>
  <c r="AQ3051" i="64" s="1"/>
  <c r="AI3048" i="64"/>
  <c r="AH3048" i="64"/>
  <c r="I3048" i="64"/>
  <c r="AW3048" i="64"/>
  <c r="AK3048" i="64" l="1"/>
  <c r="AA3049" i="64" s="1"/>
  <c r="AA3050" i="64" s="1"/>
  <c r="E3048" i="64"/>
  <c r="C3049" i="64" s="1"/>
  <c r="G3049" i="64" s="1"/>
  <c r="M3049" i="64" l="1"/>
  <c r="AB3049" i="64" s="1"/>
  <c r="AA3051" i="64"/>
  <c r="AC3049" i="64"/>
  <c r="D3049" i="64" l="1"/>
  <c r="J3049" i="64"/>
  <c r="K3049" i="64" s="1"/>
  <c r="AR3049" i="64" s="1"/>
  <c r="AR3050" i="64" s="1"/>
  <c r="AR3051" i="64" s="1"/>
  <c r="AE3049" i="64"/>
  <c r="AA3052" i="64"/>
  <c r="L3049" i="64" l="1"/>
  <c r="T3049" i="64"/>
  <c r="AV3050" i="64" s="1"/>
  <c r="AV3051" i="64" s="1"/>
  <c r="AV3052" i="64" s="1"/>
  <c r="AV3053" i="64" s="1"/>
  <c r="AV3054" i="64" s="1"/>
  <c r="AJ3049" i="64"/>
  <c r="F3049" i="64"/>
  <c r="H3049" i="64"/>
  <c r="AH3049" i="64" s="1"/>
  <c r="AS3049" i="64"/>
  <c r="I3049" i="64"/>
  <c r="AI3049" i="64"/>
  <c r="AA3053" i="64"/>
  <c r="AW3049" i="64" l="1"/>
  <c r="E3049" i="64"/>
  <c r="C3050" i="64" s="1"/>
  <c r="G3050" i="64" s="1"/>
  <c r="AC3050" i="64" s="1"/>
  <c r="AE3050" i="64" s="1"/>
  <c r="Y3050" i="64"/>
  <c r="M3050" i="64" s="1"/>
  <c r="D3050" i="64" s="1"/>
  <c r="AS3050" i="64" s="1"/>
  <c r="AW3050" i="64" s="1"/>
  <c r="J3050" i="64" l="1"/>
  <c r="AB3050" i="64"/>
  <c r="Y3051" i="64"/>
  <c r="K3050" i="64"/>
  <c r="X3051" i="64" s="1"/>
  <c r="X3052" i="64" s="1"/>
  <c r="X3053" i="64" s="1"/>
  <c r="X3054" i="64" s="1"/>
  <c r="X3055" i="64" s="1"/>
  <c r="M3051" i="64" l="1"/>
  <c r="AJ3050" i="64"/>
  <c r="L3050" i="64"/>
  <c r="H3050" i="64"/>
  <c r="F3050" i="64"/>
  <c r="I3050" i="64" l="1"/>
  <c r="AH3050" i="64"/>
  <c r="AI3050" i="64"/>
  <c r="E3050" i="64" l="1"/>
  <c r="C3051" i="64" l="1"/>
  <c r="G3051" i="64" s="1"/>
  <c r="W3051" i="64" s="1"/>
  <c r="W3052" i="64" s="1"/>
  <c r="W3053" i="64" s="1"/>
  <c r="W3054" i="64" s="1"/>
  <c r="J3051" i="64"/>
  <c r="D3051" i="64"/>
  <c r="K3051" i="64" l="1"/>
  <c r="AN3057" i="64"/>
  <c r="T3057" i="64" s="1"/>
  <c r="T3058" i="64" s="1"/>
  <c r="AC3051" i="64"/>
  <c r="AS3051" i="64"/>
  <c r="Y3052" i="64" l="1"/>
  <c r="AW3051" i="64"/>
  <c r="AE3051" i="64"/>
  <c r="AB3051" i="64"/>
  <c r="L3051" i="64"/>
  <c r="H3051" i="64"/>
  <c r="AR3052" i="64" s="1"/>
  <c r="AJ3051" i="64"/>
  <c r="F3051" i="64"/>
  <c r="M3052" i="64" l="1"/>
  <c r="AO3052" i="64"/>
  <c r="AU3055" i="64"/>
  <c r="Z3055" i="64"/>
  <c r="AT3055" i="64"/>
  <c r="AI3051" i="64"/>
  <c r="AP3052" i="64"/>
  <c r="AH3051" i="64"/>
  <c r="I3051" i="64"/>
  <c r="R3053" i="64" l="1"/>
  <c r="R3054" i="64" s="1"/>
  <c r="R3055" i="64" s="1"/>
  <c r="R3056" i="64" s="1"/>
  <c r="S3057" i="64" s="1"/>
  <c r="S3058" i="64" s="1"/>
  <c r="AB3052" i="64"/>
  <c r="E3051" i="64"/>
  <c r="C3052" i="64" s="1"/>
  <c r="G3052" i="64" s="1"/>
  <c r="R3057" i="64" l="1"/>
  <c r="J3052" i="64"/>
  <c r="AC3052" i="64"/>
  <c r="K3052" i="64" l="1"/>
  <c r="AE3052" i="64"/>
  <c r="D3052" i="64" l="1"/>
  <c r="H3052" i="64" s="1"/>
  <c r="AJ3052" i="64"/>
  <c r="L3052" i="64"/>
  <c r="AQ3052" i="64" l="1"/>
  <c r="AS3052" i="64"/>
  <c r="F3052" i="64"/>
  <c r="U3053" i="64" s="1"/>
  <c r="U3054" i="64" s="1"/>
  <c r="U3055" i="64" s="1"/>
  <c r="U3056" i="64" s="1"/>
  <c r="U3057" i="64" s="1"/>
  <c r="I3052" i="64"/>
  <c r="AI3052" i="64"/>
  <c r="AL3052" i="64" s="1"/>
  <c r="AM3052" i="64" s="1"/>
  <c r="AH3052" i="64"/>
  <c r="V3057" i="64" l="1"/>
  <c r="V3058" i="64" s="1"/>
  <c r="Y3053" i="64"/>
  <c r="AW3052" i="64"/>
  <c r="E3052" i="64"/>
  <c r="N3059" i="64"/>
  <c r="O3059" i="64"/>
  <c r="M3053" i="64" l="1"/>
  <c r="D3053" i="64" s="1"/>
  <c r="C3053" i="64"/>
  <c r="G3053" i="64" s="1"/>
  <c r="J3053" i="64" l="1"/>
  <c r="AB3053" i="64"/>
  <c r="AC3053" i="64"/>
  <c r="AS3053" i="64"/>
  <c r="K3053" i="64"/>
  <c r="AQ3053" i="64" l="1"/>
  <c r="AQ3054" i="64" s="1"/>
  <c r="AQ3055" i="64" s="1"/>
  <c r="AR3053" i="64"/>
  <c r="Y3054" i="64"/>
  <c r="L3053" i="64"/>
  <c r="AJ3053" i="64"/>
  <c r="H3053" i="64"/>
  <c r="AE3053" i="64"/>
  <c r="AF3053" i="64" s="1"/>
  <c r="AG3055" i="64" s="1"/>
  <c r="F3053" i="64"/>
  <c r="AI3053" i="64" l="1"/>
  <c r="AH3053" i="64"/>
  <c r="I3053" i="64"/>
  <c r="AW3053" i="64"/>
  <c r="P3055" i="64"/>
  <c r="Q3055" i="64"/>
  <c r="AQ3056" i="64" s="1"/>
  <c r="AK3053" i="64" l="1"/>
  <c r="AA3054" i="64" s="1"/>
  <c r="AA3055" i="64" s="1"/>
  <c r="M3054" i="64"/>
  <c r="E3053" i="64"/>
  <c r="C3054" i="64" s="1"/>
  <c r="G3054" i="64" s="1"/>
  <c r="AB3054" i="64" l="1"/>
  <c r="J3054" i="64"/>
  <c r="K3054" i="64" s="1"/>
  <c r="AR3054" i="64" s="1"/>
  <c r="AR3055" i="64" s="1"/>
  <c r="AR3056" i="64" s="1"/>
  <c r="D3054" i="64"/>
  <c r="AS3054" i="64" s="1"/>
  <c r="AA3056" i="64"/>
  <c r="AC3054" i="64"/>
  <c r="F3054" i="64" l="1"/>
  <c r="AA3057" i="64"/>
  <c r="Y3055" i="64"/>
  <c r="M3055" i="64" s="1"/>
  <c r="T3054" i="64"/>
  <c r="AV3055" i="64" s="1"/>
  <c r="AV3056" i="64" s="1"/>
  <c r="AV3057" i="64" s="1"/>
  <c r="AV3058" i="64" s="1"/>
  <c r="AV3059" i="64" s="1"/>
  <c r="AJ3054" i="64"/>
  <c r="L3054" i="64"/>
  <c r="H3054" i="64"/>
  <c r="AE3054" i="64"/>
  <c r="AW3054" i="64" l="1"/>
  <c r="AI3054" i="64"/>
  <c r="I3054" i="64"/>
  <c r="AA3058" i="64"/>
  <c r="AB3055" i="64"/>
  <c r="AH3054" i="64"/>
  <c r="E3054" i="64" l="1"/>
  <c r="C3055" i="64" l="1"/>
  <c r="G3055" i="64" s="1"/>
  <c r="D3055" i="64"/>
  <c r="J3055" i="64"/>
  <c r="K3055" i="64" l="1"/>
  <c r="X3056" i="64" s="1"/>
  <c r="X3057" i="64" s="1"/>
  <c r="X3058" i="64" s="1"/>
  <c r="X3059" i="64" s="1"/>
  <c r="X3060" i="64" s="1"/>
  <c r="AC3055" i="64"/>
  <c r="AS3055" i="64"/>
  <c r="F3055" i="64" l="1"/>
  <c r="Y3056" i="64"/>
  <c r="M3056" i="64" s="1"/>
  <c r="AW3055" i="64"/>
  <c r="AE3055" i="64"/>
  <c r="AJ3055" i="64"/>
  <c r="H3055" i="64"/>
  <c r="L3055" i="64"/>
  <c r="I3055" i="64" l="1"/>
  <c r="AI3055" i="64"/>
  <c r="AH3055" i="64"/>
  <c r="E3055" i="64" l="1"/>
  <c r="C3056" i="64" l="1"/>
  <c r="G3056" i="64" s="1"/>
  <c r="W3056" i="64" s="1"/>
  <c r="W3057" i="64" s="1"/>
  <c r="W3058" i="64" s="1"/>
  <c r="W3059" i="64" s="1"/>
  <c r="D3056" i="64"/>
  <c r="J3056" i="64"/>
  <c r="K3056" i="64" l="1"/>
  <c r="F3056" i="64" s="1"/>
  <c r="AN3062" i="64"/>
  <c r="T3062" i="64" s="1"/>
  <c r="T3063" i="64" s="1"/>
  <c r="AS3056" i="64"/>
  <c r="AC3056" i="64"/>
  <c r="Y3057" i="64" l="1"/>
  <c r="AW3056" i="64"/>
  <c r="AE3056" i="64"/>
  <c r="AB3056" i="64"/>
  <c r="L3056" i="64"/>
  <c r="AJ3056" i="64"/>
  <c r="H3056" i="64"/>
  <c r="AR3057" i="64" s="1"/>
  <c r="M3057" i="64" l="1"/>
  <c r="AO3057" i="64"/>
  <c r="AH3056" i="64"/>
  <c r="AP3057" i="64"/>
  <c r="AI3056" i="64"/>
  <c r="I3056" i="64"/>
  <c r="AT3060" i="64"/>
  <c r="AU3060" i="64"/>
  <c r="Z3060" i="64"/>
  <c r="R3058" i="64" l="1"/>
  <c r="R3059" i="64" s="1"/>
  <c r="R3060" i="64" s="1"/>
  <c r="R3061" i="64" s="1"/>
  <c r="S3062" i="64" s="1"/>
  <c r="S3063" i="64" s="1"/>
  <c r="E3056" i="64"/>
  <c r="C3057" i="64" s="1"/>
  <c r="G3057" i="64" s="1"/>
  <c r="AB3057" i="64"/>
  <c r="J3057" i="64" l="1"/>
  <c r="K3057" i="64" s="1"/>
  <c r="D3057" i="64" s="1"/>
  <c r="R3062" i="64"/>
  <c r="AC3057" i="64"/>
  <c r="AQ3057" i="64" l="1"/>
  <c r="AS3057" i="64"/>
  <c r="AW3057" i="64" s="1"/>
  <c r="AE3057" i="64"/>
  <c r="H3057" i="64"/>
  <c r="L3057" i="64"/>
  <c r="AJ3057" i="64"/>
  <c r="F3057" i="64"/>
  <c r="U3058" i="64" s="1"/>
  <c r="U3059" i="64" s="1"/>
  <c r="U3060" i="64" s="1"/>
  <c r="U3061" i="64" s="1"/>
  <c r="U3062" i="64" s="1"/>
  <c r="Y3058" i="64" l="1"/>
  <c r="M3058" i="64" s="1"/>
  <c r="I3057" i="64"/>
  <c r="AI3057" i="64"/>
  <c r="AL3057" i="64" s="1"/>
  <c r="AM3057" i="64" s="1"/>
  <c r="AH3057" i="64"/>
  <c r="V3062" i="64" l="1"/>
  <c r="V3063" i="64" s="1"/>
  <c r="AB3058" i="64"/>
  <c r="E3057" i="64"/>
  <c r="C3058" i="64" l="1"/>
  <c r="G3058" i="64" s="1"/>
  <c r="J3058" i="64"/>
  <c r="D3058" i="64"/>
  <c r="N3064" i="64"/>
  <c r="O3064" i="64"/>
  <c r="K3058" i="64" l="1"/>
  <c r="AS3058" i="64"/>
  <c r="AC3058" i="64"/>
  <c r="AR3058" i="64" l="1"/>
  <c r="AQ3058" i="64"/>
  <c r="AQ3059" i="64" s="1"/>
  <c r="AQ3060" i="64" s="1"/>
  <c r="F3058" i="64"/>
  <c r="AE3058" i="64"/>
  <c r="AF3058" i="64" s="1"/>
  <c r="AG3060" i="64" s="1"/>
  <c r="Y3059" i="64"/>
  <c r="AJ3058" i="64"/>
  <c r="H3058" i="64"/>
  <c r="L3058" i="64"/>
  <c r="AI3058" i="64" l="1"/>
  <c r="I3058" i="64"/>
  <c r="AH3058" i="64"/>
  <c r="AW3058" i="64"/>
  <c r="Q3060" i="64"/>
  <c r="AQ3061" i="64" s="1"/>
  <c r="P3060" i="64"/>
  <c r="AK3058" i="64" l="1"/>
  <c r="AA3059" i="64" s="1"/>
  <c r="AA3060" i="64" s="1"/>
  <c r="M3059" i="64"/>
  <c r="E3058" i="64"/>
  <c r="C3059" i="64" s="1"/>
  <c r="G3059" i="64" s="1"/>
  <c r="AB3059" i="64" l="1"/>
  <c r="J3059" i="64"/>
  <c r="K3059" i="64" s="1"/>
  <c r="AR3059" i="64" s="1"/>
  <c r="AR3060" i="64" s="1"/>
  <c r="AR3061" i="64" s="1"/>
  <c r="D3059" i="64"/>
  <c r="AS3059" i="64" s="1"/>
  <c r="AA3061" i="64"/>
  <c r="AC3059" i="64"/>
  <c r="Y3060" i="64" l="1"/>
  <c r="M3060" i="64" s="1"/>
  <c r="AE3059" i="64"/>
  <c r="T3059" i="64"/>
  <c r="AV3060" i="64" s="1"/>
  <c r="AV3061" i="64" s="1"/>
  <c r="AV3062" i="64" s="1"/>
  <c r="AV3063" i="64" s="1"/>
  <c r="AV3064" i="64" s="1"/>
  <c r="AJ3059" i="64"/>
  <c r="H3059" i="64"/>
  <c r="L3059" i="64"/>
  <c r="AA3062" i="64"/>
  <c r="F3059" i="64"/>
  <c r="AH3059" i="64" l="1"/>
  <c r="AW3059" i="64"/>
  <c r="AI3059" i="64"/>
  <c r="AA3063" i="64"/>
  <c r="I3059" i="64"/>
  <c r="AB3060" i="64"/>
  <c r="E3059" i="64" l="1"/>
  <c r="C3060" i="64" l="1"/>
  <c r="G3060" i="64" s="1"/>
  <c r="J3060" i="64"/>
  <c r="D3060" i="64"/>
  <c r="K3060" i="64" l="1"/>
  <c r="X3061" i="64" s="1"/>
  <c r="X3062" i="64" s="1"/>
  <c r="X3063" i="64" s="1"/>
  <c r="X3064" i="64" s="1"/>
  <c r="X3065" i="64" s="1"/>
  <c r="AS3060" i="64"/>
  <c r="AC3060" i="64"/>
  <c r="AE3060" i="64" l="1"/>
  <c r="Y3061" i="64"/>
  <c r="M3061" i="64" s="1"/>
  <c r="AW3060" i="64"/>
  <c r="L3060" i="64"/>
  <c r="H3060" i="64"/>
  <c r="AJ3060" i="64"/>
  <c r="F3060" i="64"/>
  <c r="AI3060" i="64" l="1"/>
  <c r="I3060" i="64"/>
  <c r="AH3060" i="64"/>
  <c r="E3060" i="64" l="1"/>
  <c r="C3061" i="64" l="1"/>
  <c r="G3061" i="64" s="1"/>
  <c r="W3061" i="64" s="1"/>
  <c r="W3062" i="64" s="1"/>
  <c r="W3063" i="64" s="1"/>
  <c r="W3064" i="64" s="1"/>
  <c r="D3061" i="64"/>
  <c r="J3061" i="64"/>
  <c r="K3061" i="64" l="1"/>
  <c r="F3061" i="64" s="1"/>
  <c r="AN3067" i="64"/>
  <c r="T3067" i="64" s="1"/>
  <c r="T3068" i="64" s="1"/>
  <c r="AC3061" i="64"/>
  <c r="AS3061" i="64"/>
  <c r="Y3062" i="64" l="1"/>
  <c r="AW3061" i="64"/>
  <c r="AE3061" i="64"/>
  <c r="AB3061" i="64"/>
  <c r="AJ3061" i="64"/>
  <c r="L3061" i="64"/>
  <c r="H3061" i="64"/>
  <c r="AR3062" i="64" s="1"/>
  <c r="M3062" i="64" l="1"/>
  <c r="AO3062" i="64"/>
  <c r="I3061" i="64"/>
  <c r="AH3061" i="64"/>
  <c r="AP3062" i="64"/>
  <c r="AT3065" i="64"/>
  <c r="Z3065" i="64"/>
  <c r="AU3065" i="64"/>
  <c r="AI3061" i="64"/>
  <c r="R3063" i="64" l="1"/>
  <c r="R3064" i="64" s="1"/>
  <c r="R3065" i="64" s="1"/>
  <c r="R3066" i="64" s="1"/>
  <c r="S3067" i="64" s="1"/>
  <c r="S3068" i="64" s="1"/>
  <c r="AB3062" i="64"/>
  <c r="E3061" i="64"/>
  <c r="C3062" i="64" s="1"/>
  <c r="G3062" i="64" s="1"/>
  <c r="R3067" i="64" l="1"/>
  <c r="AC3062" i="64"/>
  <c r="J3062" i="64"/>
  <c r="K3062" i="64" l="1"/>
  <c r="D3062" i="64" s="1"/>
  <c r="AQ3062" i="64" s="1"/>
  <c r="AE3062" i="64"/>
  <c r="AS3062" i="64" l="1"/>
  <c r="F3062" i="64"/>
  <c r="U3063" i="64" s="1"/>
  <c r="U3064" i="64" s="1"/>
  <c r="U3065" i="64" s="1"/>
  <c r="U3066" i="64" s="1"/>
  <c r="U3067" i="64" s="1"/>
  <c r="Y3063" i="64"/>
  <c r="M3063" i="64" s="1"/>
  <c r="AW3062" i="64"/>
  <c r="L3062" i="64"/>
  <c r="AJ3062" i="64"/>
  <c r="H3062" i="64"/>
  <c r="AI3062" i="64" l="1"/>
  <c r="AL3062" i="64" s="1"/>
  <c r="AM3062" i="64" s="1"/>
  <c r="I3062" i="64"/>
  <c r="V3067" i="64"/>
  <c r="V3068" i="64" s="1"/>
  <c r="AH3062" i="64"/>
  <c r="AB3063" i="64"/>
  <c r="N3069" i="64" l="1"/>
  <c r="O3069" i="64"/>
  <c r="E3062" i="64"/>
  <c r="C3063" i="64" l="1"/>
  <c r="G3063" i="64" s="1"/>
  <c r="D3063" i="64"/>
  <c r="J3063" i="64"/>
  <c r="K3063" i="64" l="1"/>
  <c r="AC3063" i="64"/>
  <c r="AS3063" i="64"/>
  <c r="AQ3063" i="64" l="1"/>
  <c r="AQ3064" i="64" s="1"/>
  <c r="AQ3065" i="64" s="1"/>
  <c r="F3063" i="64"/>
  <c r="AR3063" i="64"/>
  <c r="Y3064" i="64"/>
  <c r="AE3063" i="64"/>
  <c r="AF3063" i="64" s="1"/>
  <c r="AG3065" i="64" s="1"/>
  <c r="AJ3063" i="64"/>
  <c r="L3063" i="64"/>
  <c r="H3063" i="64"/>
  <c r="AW3063" i="64" l="1"/>
  <c r="P3065" i="64"/>
  <c r="Q3065" i="64"/>
  <c r="AQ3066" i="64" s="1"/>
  <c r="AH3063" i="64"/>
  <c r="AI3063" i="64"/>
  <c r="I3063" i="64"/>
  <c r="AK3063" i="64" l="1"/>
  <c r="AA3064" i="64" s="1"/>
  <c r="AA3065" i="64" s="1"/>
  <c r="M3064" i="64"/>
  <c r="E3063" i="64"/>
  <c r="C3064" i="64" s="1"/>
  <c r="G3064" i="64" s="1"/>
  <c r="AB3064" i="64" l="1"/>
  <c r="AC3064" i="64"/>
  <c r="J3064" i="64"/>
  <c r="D3064" i="64"/>
  <c r="AA3066" i="64"/>
  <c r="K3064" i="64" l="1"/>
  <c r="AR3064" i="64" s="1"/>
  <c r="AR3065" i="64" s="1"/>
  <c r="AR3066" i="64" s="1"/>
  <c r="AA3067" i="64"/>
  <c r="AE3064" i="64"/>
  <c r="AS3064" i="64"/>
  <c r="F3064" i="64" l="1"/>
  <c r="AA3068" i="64"/>
  <c r="Y3065" i="64"/>
  <c r="M3065" i="64" s="1"/>
  <c r="T3064" i="64"/>
  <c r="AV3065" i="64" s="1"/>
  <c r="AV3066" i="64" s="1"/>
  <c r="AV3067" i="64" s="1"/>
  <c r="AV3068" i="64" s="1"/>
  <c r="AV3069" i="64" s="1"/>
  <c r="L3064" i="64"/>
  <c r="AJ3064" i="64"/>
  <c r="H3064" i="64"/>
  <c r="AW3064" i="64" l="1"/>
  <c r="AI3064" i="64"/>
  <c r="I3064" i="64"/>
  <c r="AB3065" i="64"/>
  <c r="AH3064" i="64"/>
  <c r="E3064" i="64" l="1"/>
  <c r="C3065" i="64" l="1"/>
  <c r="G3065" i="64" s="1"/>
  <c r="J3065" i="64"/>
  <c r="D3065" i="64"/>
  <c r="AC3065" i="64" l="1"/>
  <c r="AS3065" i="64"/>
  <c r="K3065" i="64"/>
  <c r="X3066" i="64" s="1"/>
  <c r="X3067" i="64" s="1"/>
  <c r="X3068" i="64" s="1"/>
  <c r="X3069" i="64" s="1"/>
  <c r="X3070" i="64" s="1"/>
  <c r="Y3066" i="64" l="1"/>
  <c r="M3066" i="64" s="1"/>
  <c r="AW3065" i="64"/>
  <c r="AJ3065" i="64"/>
  <c r="L3065" i="64"/>
  <c r="H3065" i="64"/>
  <c r="AE3065" i="64"/>
  <c r="F3065" i="64"/>
  <c r="AH3065" i="64" l="1"/>
  <c r="I3065" i="64"/>
  <c r="AI3065" i="64"/>
  <c r="E3065" i="64" l="1"/>
  <c r="C3066" i="64" l="1"/>
  <c r="G3066" i="64" s="1"/>
  <c r="W3066" i="64" s="1"/>
  <c r="W3067" i="64" s="1"/>
  <c r="W3068" i="64" s="1"/>
  <c r="W3069" i="64" s="1"/>
  <c r="D3066" i="64"/>
  <c r="J3066" i="64"/>
  <c r="K3066" i="64" l="1"/>
  <c r="F3066" i="64" s="1"/>
  <c r="AN3072" i="64"/>
  <c r="T3072" i="64" s="1"/>
  <c r="T3073" i="64" s="1"/>
  <c r="AS3066" i="64"/>
  <c r="AC3066" i="64"/>
  <c r="AE3066" i="64" l="1"/>
  <c r="Y3067" i="64"/>
  <c r="AW3066" i="64"/>
  <c r="AB3066" i="64"/>
  <c r="L3066" i="64"/>
  <c r="AJ3066" i="64"/>
  <c r="H3066" i="64"/>
  <c r="AR3067" i="64" s="1"/>
  <c r="M3067" i="64" l="1"/>
  <c r="AO3067" i="64"/>
  <c r="AU3070" i="64"/>
  <c r="AT3070" i="64"/>
  <c r="Z3070" i="64"/>
  <c r="AH3066" i="64"/>
  <c r="AP3067" i="64"/>
  <c r="AI3066" i="64"/>
  <c r="I3066" i="64"/>
  <c r="R3068" i="64" l="1"/>
  <c r="R3069" i="64" s="1"/>
  <c r="R3070" i="64" s="1"/>
  <c r="R3071" i="64" s="1"/>
  <c r="S3072" i="64" s="1"/>
  <c r="S3073" i="64" s="1"/>
  <c r="E3066" i="64"/>
  <c r="C3067" i="64" s="1"/>
  <c r="G3067" i="64" s="1"/>
  <c r="AB3067" i="64"/>
  <c r="R3072" i="64" l="1"/>
  <c r="AC3067" i="64"/>
  <c r="J3067" i="64"/>
  <c r="K3067" i="64" l="1"/>
  <c r="D3067" i="64" s="1"/>
  <c r="AQ3067" i="64" s="1"/>
  <c r="AE3067" i="64"/>
  <c r="AS3067" i="64" l="1"/>
  <c r="AJ3067" i="64"/>
  <c r="L3067" i="64"/>
  <c r="H3067" i="64"/>
  <c r="F3067" i="64"/>
  <c r="U3068" i="64" s="1"/>
  <c r="U3069" i="64" s="1"/>
  <c r="U3070" i="64" s="1"/>
  <c r="U3071" i="64" s="1"/>
  <c r="U3072" i="64" s="1"/>
  <c r="AW3067" i="64" l="1"/>
  <c r="Y3068" i="64"/>
  <c r="M3068" i="64" s="1"/>
  <c r="AH3067" i="64"/>
  <c r="I3067" i="64"/>
  <c r="AI3067" i="64"/>
  <c r="AL3067" i="64" s="1"/>
  <c r="AM3067" i="64" s="1"/>
  <c r="V3072" i="64" l="1"/>
  <c r="V3073" i="64" s="1"/>
  <c r="AB3068" i="64"/>
  <c r="E3067" i="64"/>
  <c r="C3068" i="64" l="1"/>
  <c r="G3068" i="64" s="1"/>
  <c r="D3068" i="64"/>
  <c r="J3068" i="64"/>
  <c r="N3074" i="64"/>
  <c r="O3074" i="64"/>
  <c r="K3068" i="64" l="1"/>
  <c r="AC3068" i="64"/>
  <c r="AS3068" i="64"/>
  <c r="AQ3068" i="64" l="1"/>
  <c r="AQ3069" i="64" s="1"/>
  <c r="AQ3070" i="64" s="1"/>
  <c r="AR3068" i="64"/>
  <c r="F3068" i="64"/>
  <c r="Y3069" i="64"/>
  <c r="L3068" i="64"/>
  <c r="AJ3068" i="64"/>
  <c r="H3068" i="64"/>
  <c r="AE3068" i="64"/>
  <c r="AF3068" i="64" s="1"/>
  <c r="AG3070" i="64" s="1"/>
  <c r="AH3068" i="64" l="1"/>
  <c r="AI3068" i="64"/>
  <c r="AW3068" i="64"/>
  <c r="I3068" i="64"/>
  <c r="P3070" i="64"/>
  <c r="Q3070" i="64"/>
  <c r="AQ3071" i="64" s="1"/>
  <c r="AK3068" i="64" l="1"/>
  <c r="AA3069" i="64" s="1"/>
  <c r="AA3070" i="64" s="1"/>
  <c r="M3069" i="64"/>
  <c r="E3068" i="64"/>
  <c r="C3069" i="64" s="1"/>
  <c r="G3069" i="64" s="1"/>
  <c r="AB3069" i="64" l="1"/>
  <c r="D3069" i="64"/>
  <c r="AS3069" i="64" s="1"/>
  <c r="AC3069" i="64"/>
  <c r="AA3071" i="64"/>
  <c r="J3069" i="64"/>
  <c r="K3069" i="64" l="1"/>
  <c r="AR3069" i="64" s="1"/>
  <c r="AR3070" i="64" s="1"/>
  <c r="AR3071" i="64" s="1"/>
  <c r="AA3072" i="64"/>
  <c r="AE3069" i="64"/>
  <c r="Y3070" i="64"/>
  <c r="M3070" i="64" s="1"/>
  <c r="AB3070" i="64" l="1"/>
  <c r="AA3073" i="64"/>
  <c r="T3069" i="64"/>
  <c r="AV3070" i="64" s="1"/>
  <c r="AV3071" i="64" s="1"/>
  <c r="AV3072" i="64" s="1"/>
  <c r="AV3073" i="64" s="1"/>
  <c r="AV3074" i="64" s="1"/>
  <c r="H3069" i="64"/>
  <c r="AJ3069" i="64"/>
  <c r="L3069" i="64"/>
  <c r="F3069" i="64"/>
  <c r="AH3069" i="64" l="1"/>
  <c r="AW3069" i="64"/>
  <c r="I3069" i="64"/>
  <c r="AI3069" i="64"/>
  <c r="E3069" i="64" l="1"/>
  <c r="C3070" i="64" l="1"/>
  <c r="G3070" i="64" s="1"/>
  <c r="D3070" i="64"/>
  <c r="J3070" i="64"/>
  <c r="AC3070" i="64" l="1"/>
  <c r="AS3070" i="64"/>
  <c r="K3070" i="64"/>
  <c r="X3071" i="64" s="1"/>
  <c r="X3072" i="64" s="1"/>
  <c r="X3073" i="64" s="1"/>
  <c r="X3074" i="64" s="1"/>
  <c r="X3075" i="64" s="1"/>
  <c r="Y3071" i="64" l="1"/>
  <c r="M3071" i="64" s="1"/>
  <c r="AW3070" i="64"/>
  <c r="H3070" i="64"/>
  <c r="L3070" i="64"/>
  <c r="AJ3070" i="64"/>
  <c r="AE3070" i="64"/>
  <c r="F3070" i="64"/>
  <c r="I3070" i="64" l="1"/>
  <c r="AI3070" i="64"/>
  <c r="AH3070" i="64"/>
  <c r="E3070" i="64" l="1"/>
  <c r="C3071" i="64" l="1"/>
  <c r="G3071" i="64" s="1"/>
  <c r="W3071" i="64" s="1"/>
  <c r="W3072" i="64" s="1"/>
  <c r="W3073" i="64" s="1"/>
  <c r="W3074" i="64" s="1"/>
  <c r="J3071" i="64"/>
  <c r="D3071" i="64"/>
  <c r="K3071" i="64" l="1"/>
  <c r="AN3077" i="64"/>
  <c r="T3077" i="64" s="1"/>
  <c r="T3078" i="64" s="1"/>
  <c r="AS3071" i="64"/>
  <c r="AC3071" i="64"/>
  <c r="AE3071" i="64" l="1"/>
  <c r="Y3072" i="64"/>
  <c r="AW3071" i="64"/>
  <c r="AB3071" i="64"/>
  <c r="L3071" i="64"/>
  <c r="AJ3071" i="64"/>
  <c r="H3071" i="64"/>
  <c r="AR3072" i="64" s="1"/>
  <c r="F3071" i="64"/>
  <c r="M3072" i="64" l="1"/>
  <c r="AO3072" i="64"/>
  <c r="AU3075" i="64"/>
  <c r="AT3075" i="64"/>
  <c r="Z3075" i="64"/>
  <c r="AH3071" i="64"/>
  <c r="AP3072" i="64"/>
  <c r="AI3071" i="64"/>
  <c r="I3071" i="64"/>
  <c r="AB3072" i="64" l="1"/>
  <c r="R3073" i="64"/>
  <c r="R3074" i="64" s="1"/>
  <c r="R3075" i="64" s="1"/>
  <c r="R3076" i="64" s="1"/>
  <c r="S3077" i="64" s="1"/>
  <c r="S3078" i="64" s="1"/>
  <c r="E3071" i="64"/>
  <c r="R3077" i="64" l="1"/>
  <c r="C3072" i="64"/>
  <c r="G3072" i="64" s="1"/>
  <c r="J3072" i="64"/>
  <c r="K3072" i="64" l="1"/>
  <c r="AC3072" i="64"/>
  <c r="D3072" i="64" l="1"/>
  <c r="H3072" i="64" s="1"/>
  <c r="AE3072" i="64"/>
  <c r="AJ3072" i="64"/>
  <c r="L3072" i="64"/>
  <c r="AQ3072" i="64" l="1"/>
  <c r="AS3072" i="64"/>
  <c r="F3072" i="64"/>
  <c r="U3073" i="64" s="1"/>
  <c r="U3074" i="64" s="1"/>
  <c r="U3075" i="64" s="1"/>
  <c r="U3076" i="64" s="1"/>
  <c r="U3077" i="64" s="1"/>
  <c r="I3072" i="64"/>
  <c r="AI3072" i="64"/>
  <c r="AL3072" i="64" s="1"/>
  <c r="AM3072" i="64" s="1"/>
  <c r="AH3072" i="64"/>
  <c r="V3077" i="64" l="1"/>
  <c r="V3078" i="64" s="1"/>
  <c r="Y3073" i="64"/>
  <c r="AW3072" i="64"/>
  <c r="E3072" i="64"/>
  <c r="N3079" i="64"/>
  <c r="O3079" i="64"/>
  <c r="M3073" i="64" l="1"/>
  <c r="D3073" i="64" s="1"/>
  <c r="C3073" i="64"/>
  <c r="G3073" i="64" s="1"/>
  <c r="J3073" i="64" l="1"/>
  <c r="K3073" i="64" s="1"/>
  <c r="AB3073" i="64"/>
  <c r="AS3073" i="64"/>
  <c r="AC3073" i="64"/>
  <c r="AQ3073" i="64" l="1"/>
  <c r="AQ3074" i="64" s="1"/>
  <c r="AQ3075" i="64" s="1"/>
  <c r="F3073" i="64"/>
  <c r="AR3073" i="64"/>
  <c r="Y3074" i="64"/>
  <c r="AE3073" i="64"/>
  <c r="AF3073" i="64" s="1"/>
  <c r="AG3075" i="64" s="1"/>
  <c r="AJ3073" i="64"/>
  <c r="H3073" i="64"/>
  <c r="L3073" i="64"/>
  <c r="AI3073" i="64" l="1"/>
  <c r="AW3073" i="64"/>
  <c r="P3075" i="64"/>
  <c r="Q3075" i="64"/>
  <c r="AQ3076" i="64" s="1"/>
  <c r="I3073" i="64"/>
  <c r="AH3073" i="64"/>
  <c r="AK3073" i="64" l="1"/>
  <c r="AA3074" i="64" s="1"/>
  <c r="AA3075" i="64" s="1"/>
  <c r="M3074" i="64"/>
  <c r="E3073" i="64"/>
  <c r="C3074" i="64" s="1"/>
  <c r="G3074" i="64" s="1"/>
  <c r="AB3074" i="64" l="1"/>
  <c r="J3074" i="64"/>
  <c r="K3074" i="64" s="1"/>
  <c r="AR3074" i="64" s="1"/>
  <c r="AR3075" i="64" s="1"/>
  <c r="AR3076" i="64" s="1"/>
  <c r="AA3076" i="64"/>
  <c r="D3074" i="64"/>
  <c r="AC3074" i="64"/>
  <c r="F3074" i="64" l="1"/>
  <c r="AA3077" i="64"/>
  <c r="AE3074" i="64"/>
  <c r="AS3074" i="64"/>
  <c r="T3074" i="64"/>
  <c r="AV3075" i="64" s="1"/>
  <c r="AV3076" i="64" s="1"/>
  <c r="AV3077" i="64" s="1"/>
  <c r="AV3078" i="64" s="1"/>
  <c r="AV3079" i="64" s="1"/>
  <c r="AJ3074" i="64"/>
  <c r="H3074" i="64"/>
  <c r="L3074" i="64"/>
  <c r="I3074" i="64" s="1"/>
  <c r="AI3074" i="64" l="1"/>
  <c r="AH3074" i="64"/>
  <c r="Y3075" i="64"/>
  <c r="M3075" i="64" s="1"/>
  <c r="AA3078" i="64"/>
  <c r="E3074" i="64"/>
  <c r="C3075" i="64" s="1"/>
  <c r="G3075" i="64" s="1"/>
  <c r="AC3075" i="64" s="1"/>
  <c r="AW3074" i="64"/>
  <c r="AE3075" i="64" l="1"/>
  <c r="AB3075" i="64"/>
  <c r="D3075" i="64"/>
  <c r="J3075" i="64"/>
  <c r="AS3075" i="64" l="1"/>
  <c r="K3075" i="64"/>
  <c r="X3076" i="64" s="1"/>
  <c r="X3077" i="64" s="1"/>
  <c r="X3078" i="64" s="1"/>
  <c r="X3079" i="64" s="1"/>
  <c r="X3080" i="64" s="1"/>
  <c r="AJ3075" i="64" l="1"/>
  <c r="H3075" i="64"/>
  <c r="L3075" i="64"/>
  <c r="Y3076" i="64"/>
  <c r="M3076" i="64" s="1"/>
  <c r="AW3075" i="64"/>
  <c r="F3075" i="64"/>
  <c r="I3075" i="64" l="1"/>
  <c r="AH3075" i="64"/>
  <c r="AI3075" i="64"/>
  <c r="E3075" i="64" l="1"/>
  <c r="C3076" i="64" l="1"/>
  <c r="G3076" i="64" s="1"/>
  <c r="W3076" i="64" s="1"/>
  <c r="W3077" i="64" s="1"/>
  <c r="W3078" i="64" s="1"/>
  <c r="W3079" i="64" s="1"/>
  <c r="D3076" i="64"/>
  <c r="J3076" i="64"/>
  <c r="K3076" i="64" l="1"/>
  <c r="F3076" i="64" s="1"/>
  <c r="AN3082" i="64"/>
  <c r="T3082" i="64" s="1"/>
  <c r="T3083" i="64" s="1"/>
  <c r="AC3076" i="64"/>
  <c r="AS3076" i="64"/>
  <c r="AE3076" i="64" l="1"/>
  <c r="Y3077" i="64"/>
  <c r="AW3076" i="64"/>
  <c r="AB3076" i="64"/>
  <c r="AJ3076" i="64"/>
  <c r="L3076" i="64"/>
  <c r="H3076" i="64"/>
  <c r="AR3077" i="64" s="1"/>
  <c r="M3077" i="64" l="1"/>
  <c r="AO3077" i="64"/>
  <c r="AT3080" i="64"/>
  <c r="AU3080" i="64"/>
  <c r="Z3080" i="64"/>
  <c r="AP3077" i="64"/>
  <c r="AH3076" i="64"/>
  <c r="I3076" i="64"/>
  <c r="AI3076" i="64"/>
  <c r="R3078" i="64" l="1"/>
  <c r="R3079" i="64" s="1"/>
  <c r="R3080" i="64" s="1"/>
  <c r="R3081" i="64" s="1"/>
  <c r="R3082" i="64" s="1"/>
  <c r="AB3077" i="64"/>
  <c r="E3076" i="64"/>
  <c r="C3077" i="64" s="1"/>
  <c r="G3077" i="64" s="1"/>
  <c r="S3082" i="64" l="1"/>
  <c r="S3083" i="64" s="1"/>
  <c r="AC3077" i="64"/>
  <c r="J3077" i="64"/>
  <c r="K3077" i="64" l="1"/>
  <c r="D3077" i="64" s="1"/>
  <c r="AQ3077" i="64" s="1"/>
  <c r="AE3077" i="64"/>
  <c r="AS3077" i="64" l="1"/>
  <c r="L3077" i="64"/>
  <c r="AJ3077" i="64"/>
  <c r="H3077" i="64"/>
  <c r="Y3078" i="64"/>
  <c r="AW3077" i="64"/>
  <c r="F3077" i="64"/>
  <c r="U3078" i="64" s="1"/>
  <c r="U3079" i="64" s="1"/>
  <c r="U3080" i="64" s="1"/>
  <c r="U3081" i="64" s="1"/>
  <c r="U3082" i="64" s="1"/>
  <c r="M3078" i="64" l="1"/>
  <c r="AH3077" i="64"/>
  <c r="AI3077" i="64"/>
  <c r="AL3077" i="64" s="1"/>
  <c r="AM3077" i="64" s="1"/>
  <c r="I3077" i="64"/>
  <c r="V3082" i="64" l="1"/>
  <c r="V3083" i="64" s="1"/>
  <c r="E3077" i="64"/>
  <c r="C3078" i="64" s="1"/>
  <c r="G3078" i="64" s="1"/>
  <c r="AB3078" i="64"/>
  <c r="J3078" i="64" l="1"/>
  <c r="K3078" i="64" s="1"/>
  <c r="D3078" i="64"/>
  <c r="AS3078" i="64" s="1"/>
  <c r="AC3078" i="64"/>
  <c r="N3084" i="64"/>
  <c r="O3084" i="64"/>
  <c r="AQ3078" i="64" l="1"/>
  <c r="AQ3079" i="64" s="1"/>
  <c r="AQ3080" i="64" s="1"/>
  <c r="AR3078" i="64"/>
  <c r="F3078" i="64"/>
  <c r="Y3079" i="64"/>
  <c r="AE3078" i="64"/>
  <c r="AF3078" i="64" s="1"/>
  <c r="AG3080" i="64" s="1"/>
  <c r="H3078" i="64"/>
  <c r="L3078" i="64"/>
  <c r="AJ3078" i="64"/>
  <c r="P3080" i="64" l="1"/>
  <c r="Q3080" i="64"/>
  <c r="AQ3081" i="64" s="1"/>
  <c r="AI3078" i="64"/>
  <c r="I3078" i="64"/>
  <c r="AW3078" i="64"/>
  <c r="AH3078" i="64"/>
  <c r="AK3078" i="64" l="1"/>
  <c r="AA3079" i="64" s="1"/>
  <c r="AA3080" i="64" s="1"/>
  <c r="M3079" i="64"/>
  <c r="E3078" i="64"/>
  <c r="C3079" i="64" s="1"/>
  <c r="G3079" i="64" s="1"/>
  <c r="AC3079" i="64" l="1"/>
  <c r="D3079" i="64"/>
  <c r="AB3079" i="64"/>
  <c r="J3079" i="64"/>
  <c r="AA3081" i="64"/>
  <c r="K3079" i="64" l="1"/>
  <c r="AR3079" i="64" s="1"/>
  <c r="AR3080" i="64" s="1"/>
  <c r="AR3081" i="64" s="1"/>
  <c r="AE3079" i="64"/>
  <c r="AA3082" i="64"/>
  <c r="AS3079" i="64"/>
  <c r="F3079" i="64" l="1"/>
  <c r="Y3080" i="64"/>
  <c r="M3080" i="64" s="1"/>
  <c r="AA3083" i="64"/>
  <c r="T3079" i="64"/>
  <c r="AV3080" i="64" s="1"/>
  <c r="AV3081" i="64" s="1"/>
  <c r="AV3082" i="64" s="1"/>
  <c r="AV3083" i="64" s="1"/>
  <c r="AV3084" i="64" s="1"/>
  <c r="H3079" i="64"/>
  <c r="AJ3079" i="64"/>
  <c r="L3079" i="64"/>
  <c r="AI3079" i="64" l="1"/>
  <c r="AH3079" i="64"/>
  <c r="AW3079" i="64"/>
  <c r="I3079" i="64"/>
  <c r="AB3080" i="64"/>
  <c r="E3079" i="64" l="1"/>
  <c r="C3080" i="64" l="1"/>
  <c r="G3080" i="64" s="1"/>
  <c r="D3080" i="64"/>
  <c r="J3080" i="64"/>
  <c r="K3080" i="64" l="1"/>
  <c r="X3081" i="64" s="1"/>
  <c r="X3082" i="64" s="1"/>
  <c r="X3083" i="64" s="1"/>
  <c r="X3084" i="64" s="1"/>
  <c r="X3085" i="64" s="1"/>
  <c r="AC3080" i="64"/>
  <c r="AS3080" i="64"/>
  <c r="F3080" i="64" l="1"/>
  <c r="Y3081" i="64"/>
  <c r="M3081" i="64" s="1"/>
  <c r="AW3080" i="64"/>
  <c r="AE3080" i="64"/>
  <c r="AJ3080" i="64"/>
  <c r="L3080" i="64"/>
  <c r="H3080" i="64"/>
  <c r="I3080" i="64" l="1"/>
  <c r="AH3080" i="64"/>
  <c r="AI3080" i="64"/>
  <c r="E3080" i="64" l="1"/>
  <c r="C3081" i="64" l="1"/>
  <c r="G3081" i="64" s="1"/>
  <c r="W3081" i="64" s="1"/>
  <c r="W3082" i="64" s="1"/>
  <c r="W3083" i="64" s="1"/>
  <c r="W3084" i="64" s="1"/>
  <c r="J3081" i="64"/>
  <c r="D3081" i="64"/>
  <c r="K3081" i="64" l="1"/>
  <c r="AN3087" i="64"/>
  <c r="T3087" i="64" s="1"/>
  <c r="T3088" i="64" s="1"/>
  <c r="AC3081" i="64"/>
  <c r="AS3081" i="64"/>
  <c r="Y3082" i="64" l="1"/>
  <c r="AW3081" i="64"/>
  <c r="AE3081" i="64"/>
  <c r="AB3081" i="64"/>
  <c r="L3081" i="64"/>
  <c r="H3081" i="64"/>
  <c r="AR3082" i="64" s="1"/>
  <c r="AJ3081" i="64"/>
  <c r="F3081" i="64"/>
  <c r="M3082" i="64" l="1"/>
  <c r="AO3082" i="64"/>
  <c r="AT3085" i="64"/>
  <c r="AU3085" i="64"/>
  <c r="Z3085" i="64"/>
  <c r="AI3081" i="64"/>
  <c r="AH3081" i="64"/>
  <c r="AP3082" i="64"/>
  <c r="I3081" i="64"/>
  <c r="R3083" i="64" l="1"/>
  <c r="R3084" i="64" s="1"/>
  <c r="R3085" i="64" s="1"/>
  <c r="R3086" i="64" s="1"/>
  <c r="S3087" i="64" s="1"/>
  <c r="S3088" i="64" s="1"/>
  <c r="E3081" i="64"/>
  <c r="C3082" i="64" s="1"/>
  <c r="G3082" i="64" s="1"/>
  <c r="AB3082" i="64"/>
  <c r="R3087" i="64" l="1"/>
  <c r="J3082" i="64"/>
  <c r="K3082" i="64" s="1"/>
  <c r="D3082" i="64" s="1"/>
  <c r="AQ3082" i="64" s="1"/>
  <c r="AC3082" i="64"/>
  <c r="AS3082" i="64" l="1"/>
  <c r="AJ3082" i="64"/>
  <c r="L3082" i="64"/>
  <c r="H3082" i="64"/>
  <c r="AE3082" i="64"/>
  <c r="F3082" i="64"/>
  <c r="U3083" i="64" s="1"/>
  <c r="U3084" i="64" s="1"/>
  <c r="U3085" i="64" s="1"/>
  <c r="U3086" i="64" s="1"/>
  <c r="U3087" i="64" s="1"/>
  <c r="Y3083" i="64"/>
  <c r="M3083" i="64" s="1"/>
  <c r="AW3082" i="64"/>
  <c r="I3082" i="64" l="1"/>
  <c r="AH3082" i="64"/>
  <c r="AI3082" i="64"/>
  <c r="AL3082" i="64" s="1"/>
  <c r="AM3082" i="64" s="1"/>
  <c r="V3087" i="64" l="1"/>
  <c r="V3088" i="64" s="1"/>
  <c r="E3082" i="64"/>
  <c r="AB3083" i="64"/>
  <c r="C3083" i="64" l="1"/>
  <c r="G3083" i="64" s="1"/>
  <c r="J3083" i="64"/>
  <c r="D3083" i="64"/>
  <c r="N3089" i="64"/>
  <c r="O3089" i="64"/>
  <c r="K3083" i="64" l="1"/>
  <c r="AS3083" i="64"/>
  <c r="AC3083" i="64"/>
  <c r="AQ3083" i="64" l="1"/>
  <c r="AQ3084" i="64" s="1"/>
  <c r="AQ3085" i="64" s="1"/>
  <c r="AR3083" i="64"/>
  <c r="AE3083" i="64"/>
  <c r="AF3083" i="64" s="1"/>
  <c r="AG3085" i="64" s="1"/>
  <c r="Y3084" i="64"/>
  <c r="H3083" i="64"/>
  <c r="L3083" i="64"/>
  <c r="AJ3083" i="64"/>
  <c r="F3083" i="64"/>
  <c r="AH3083" i="64" l="1"/>
  <c r="AW3083" i="64"/>
  <c r="AI3083" i="64"/>
  <c r="I3083" i="64"/>
  <c r="Q3085" i="64"/>
  <c r="AQ3086" i="64" s="1"/>
  <c r="P3085" i="64"/>
  <c r="AK3083" i="64" l="1"/>
  <c r="AA3084" i="64" s="1"/>
  <c r="AA3085" i="64" s="1"/>
  <c r="M3084" i="64"/>
  <c r="E3083" i="64"/>
  <c r="C3084" i="64" s="1"/>
  <c r="G3084" i="64" s="1"/>
  <c r="AB3084" i="64" l="1"/>
  <c r="J3084" i="64"/>
  <c r="K3084" i="64" s="1"/>
  <c r="AR3084" i="64" s="1"/>
  <c r="AR3085" i="64" s="1"/>
  <c r="AR3086" i="64" s="1"/>
  <c r="AA3086" i="64"/>
  <c r="D3084" i="64"/>
  <c r="AC3084" i="64"/>
  <c r="F3084" i="64" l="1"/>
  <c r="AS3084" i="64"/>
  <c r="AE3084" i="64"/>
  <c r="T3084" i="64"/>
  <c r="AV3085" i="64" s="1"/>
  <c r="AV3086" i="64" s="1"/>
  <c r="AV3087" i="64" s="1"/>
  <c r="AV3088" i="64" s="1"/>
  <c r="AV3089" i="64" s="1"/>
  <c r="L3084" i="64"/>
  <c r="H3084" i="64"/>
  <c r="AJ3084" i="64"/>
  <c r="AA3087" i="64"/>
  <c r="AW3084" i="64" l="1"/>
  <c r="AI3084" i="64"/>
  <c r="AH3084" i="64"/>
  <c r="I3084" i="64"/>
  <c r="AA3088" i="64"/>
  <c r="Y3085" i="64"/>
  <c r="M3085" i="64" s="1"/>
  <c r="AB3085" i="64" l="1"/>
  <c r="E3084" i="64"/>
  <c r="C3085" i="64" s="1"/>
  <c r="G3085" i="64" s="1"/>
  <c r="J3085" i="64" l="1"/>
  <c r="K3085" i="64" s="1"/>
  <c r="X3086" i="64" s="1"/>
  <c r="X3087" i="64" s="1"/>
  <c r="X3088" i="64" s="1"/>
  <c r="X3089" i="64" s="1"/>
  <c r="X3090" i="64" s="1"/>
  <c r="D3085" i="64"/>
  <c r="AC3085" i="64"/>
  <c r="F3085" i="64" l="1"/>
  <c r="AE3085" i="64"/>
  <c r="AS3085" i="64"/>
  <c r="AJ3085" i="64"/>
  <c r="L3085" i="64"/>
  <c r="I3085" i="64" s="1"/>
  <c r="H3085" i="64"/>
  <c r="AH3085" i="64" l="1"/>
  <c r="AI3085" i="64"/>
  <c r="E3085" i="64" s="1"/>
  <c r="C3086" i="64" s="1"/>
  <c r="G3086" i="64" s="1"/>
  <c r="W3086" i="64" s="1"/>
  <c r="W3087" i="64" s="1"/>
  <c r="W3088" i="64" s="1"/>
  <c r="W3089" i="64" s="1"/>
  <c r="Y3086" i="64"/>
  <c r="M3086" i="64" s="1"/>
  <c r="AW3085" i="64"/>
  <c r="AN3092" i="64" l="1"/>
  <c r="T3092" i="64" s="1"/>
  <c r="T3093" i="64" s="1"/>
  <c r="AC3086" i="64"/>
  <c r="D3086" i="64"/>
  <c r="J3086" i="64"/>
  <c r="AB3086" i="64" l="1"/>
  <c r="AS3086" i="64"/>
  <c r="AE3086" i="64"/>
  <c r="AT3090" i="64"/>
  <c r="Z3090" i="64"/>
  <c r="AU3090" i="64"/>
  <c r="K3086" i="64"/>
  <c r="Y3087" i="64" l="1"/>
  <c r="AW3086" i="64"/>
  <c r="H3086" i="64"/>
  <c r="AR3087" i="64" s="1"/>
  <c r="AJ3086" i="64"/>
  <c r="L3086" i="64"/>
  <c r="F3086" i="64"/>
  <c r="M3087" i="64" l="1"/>
  <c r="AO3087" i="64"/>
  <c r="AP3087" i="64"/>
  <c r="AH3086" i="64"/>
  <c r="AI3086" i="64"/>
  <c r="I3086" i="64"/>
  <c r="R3088" i="64" l="1"/>
  <c r="R3089" i="64" s="1"/>
  <c r="R3090" i="64" s="1"/>
  <c r="R3091" i="64" s="1"/>
  <c r="S3092" i="64" s="1"/>
  <c r="S3093" i="64" s="1"/>
  <c r="AB3087" i="64"/>
  <c r="E3086" i="64"/>
  <c r="C3087" i="64" s="1"/>
  <c r="G3087" i="64" s="1"/>
  <c r="R3092" i="64" l="1"/>
  <c r="AC3087" i="64"/>
  <c r="J3087" i="64"/>
  <c r="K3087" i="64" l="1"/>
  <c r="D3087" i="64" s="1"/>
  <c r="AQ3087" i="64" s="1"/>
  <c r="AE3087" i="64"/>
  <c r="AS3087" i="64" l="1"/>
  <c r="H3087" i="64"/>
  <c r="AJ3087" i="64"/>
  <c r="L3087" i="64"/>
  <c r="Y3088" i="64"/>
  <c r="AW3087" i="64"/>
  <c r="F3087" i="64"/>
  <c r="U3088" i="64" s="1"/>
  <c r="U3089" i="64" s="1"/>
  <c r="U3090" i="64" s="1"/>
  <c r="U3091" i="64" s="1"/>
  <c r="U3092" i="64" s="1"/>
  <c r="M3088" i="64" l="1"/>
  <c r="I3087" i="64"/>
  <c r="AI3087" i="64"/>
  <c r="AL3087" i="64" s="1"/>
  <c r="AM3087" i="64" s="1"/>
  <c r="AH3087" i="64"/>
  <c r="E3087" i="64" l="1"/>
  <c r="C3088" i="64" s="1"/>
  <c r="G3088" i="64" s="1"/>
  <c r="AB3088" i="64"/>
  <c r="V3092" i="64"/>
  <c r="V3093" i="64" s="1"/>
  <c r="J3088" i="64" l="1"/>
  <c r="K3088" i="64" s="1"/>
  <c r="D3088" i="64"/>
  <c r="AS3088" i="64" s="1"/>
  <c r="N3094" i="64"/>
  <c r="O3094" i="64"/>
  <c r="AC3088" i="64"/>
  <c r="AR3088" i="64" l="1"/>
  <c r="AQ3088" i="64"/>
  <c r="AQ3089" i="64" s="1"/>
  <c r="AQ3090" i="64" s="1"/>
  <c r="F3088" i="64"/>
  <c r="AE3088" i="64"/>
  <c r="AF3088" i="64" s="1"/>
  <c r="AG3090" i="64" s="1"/>
  <c r="H3088" i="64"/>
  <c r="L3088" i="64"/>
  <c r="AJ3088" i="64"/>
  <c r="Y3089" i="64"/>
  <c r="AW3088" i="64" l="1"/>
  <c r="AH3088" i="64"/>
  <c r="I3088" i="64"/>
  <c r="AI3088" i="64"/>
  <c r="P3090" i="64"/>
  <c r="Q3090" i="64"/>
  <c r="AQ3091" i="64" s="1"/>
  <c r="AK3088" i="64" l="1"/>
  <c r="AA3089" i="64" s="1"/>
  <c r="AA3090" i="64" s="1"/>
  <c r="M3089" i="64"/>
  <c r="E3088" i="64"/>
  <c r="C3089" i="64" s="1"/>
  <c r="G3089" i="64" s="1"/>
  <c r="AB3089" i="64" l="1"/>
  <c r="J3089" i="64"/>
  <c r="K3089" i="64" s="1"/>
  <c r="AR3089" i="64" s="1"/>
  <c r="AR3090" i="64" s="1"/>
  <c r="AR3091" i="64" s="1"/>
  <c r="D3089" i="64"/>
  <c r="AS3089" i="64" s="1"/>
  <c r="AA3091" i="64"/>
  <c r="AC3089" i="64"/>
  <c r="AE3089" i="64" l="1"/>
  <c r="AA3092" i="64"/>
  <c r="Y3090" i="64"/>
  <c r="M3090" i="64" s="1"/>
  <c r="T3089" i="64"/>
  <c r="AV3090" i="64" s="1"/>
  <c r="AV3091" i="64" s="1"/>
  <c r="AV3092" i="64" s="1"/>
  <c r="AV3093" i="64" s="1"/>
  <c r="AV3094" i="64" s="1"/>
  <c r="AJ3089" i="64"/>
  <c r="H3089" i="64"/>
  <c r="L3089" i="64"/>
  <c r="F3089" i="64"/>
  <c r="AB3090" i="64" l="1"/>
  <c r="I3089" i="64"/>
  <c r="AH3089" i="64"/>
  <c r="AI3089" i="64"/>
  <c r="AA3093" i="64"/>
  <c r="AW3089" i="64"/>
  <c r="E3089" i="64" l="1"/>
  <c r="C3090" i="64" l="1"/>
  <c r="G3090" i="64" s="1"/>
  <c r="D3090" i="64"/>
  <c r="J3090" i="64"/>
  <c r="K3090" i="64" l="1"/>
  <c r="X3091" i="64" s="1"/>
  <c r="X3092" i="64" s="1"/>
  <c r="X3093" i="64" s="1"/>
  <c r="X3094" i="64" s="1"/>
  <c r="X3095" i="64" s="1"/>
  <c r="AC3090" i="64"/>
  <c r="AS3090" i="64"/>
  <c r="F3090" i="64" l="1"/>
  <c r="AE3090" i="64"/>
  <c r="Y3091" i="64"/>
  <c r="M3091" i="64" s="1"/>
  <c r="AW3090" i="64"/>
  <c r="H3090" i="64"/>
  <c r="AJ3090" i="64"/>
  <c r="L3090" i="64"/>
  <c r="I3090" i="64" l="1"/>
  <c r="AH3090" i="64"/>
  <c r="AI3090" i="64"/>
  <c r="E3090" i="64" l="1"/>
  <c r="C3091" i="64" l="1"/>
  <c r="G3091" i="64" s="1"/>
  <c r="W3091" i="64" s="1"/>
  <c r="W3092" i="64" s="1"/>
  <c r="W3093" i="64" s="1"/>
  <c r="W3094" i="64" s="1"/>
  <c r="D3091" i="64"/>
  <c r="J3091" i="64"/>
  <c r="K3091" i="64" l="1"/>
  <c r="F3091" i="64" s="1"/>
  <c r="AN3097" i="64"/>
  <c r="T3097" i="64" s="1"/>
  <c r="T3098" i="64" s="1"/>
  <c r="AC3091" i="64"/>
  <c r="AS3091" i="64"/>
  <c r="AE3091" i="64" l="1"/>
  <c r="AB3091" i="64"/>
  <c r="Y3092" i="64"/>
  <c r="AW3091" i="64"/>
  <c r="L3091" i="64"/>
  <c r="AJ3091" i="64"/>
  <c r="H3091" i="64"/>
  <c r="AR3092" i="64" s="1"/>
  <c r="M3092" i="64" l="1"/>
  <c r="AO3092" i="64"/>
  <c r="AT3095" i="64"/>
  <c r="AU3095" i="64"/>
  <c r="Z3095" i="64"/>
  <c r="AP3092" i="64"/>
  <c r="AH3091" i="64"/>
  <c r="AI3091" i="64"/>
  <c r="I3091" i="64"/>
  <c r="AB3092" i="64" l="1"/>
  <c r="R3093" i="64"/>
  <c r="R3094" i="64" s="1"/>
  <c r="R3095" i="64" s="1"/>
  <c r="R3096" i="64" s="1"/>
  <c r="R3097" i="64" s="1"/>
  <c r="E3091" i="64"/>
  <c r="S3097" i="64" l="1"/>
  <c r="S3098" i="64" s="1"/>
  <c r="C3092" i="64"/>
  <c r="G3092" i="64" s="1"/>
  <c r="J3092" i="64"/>
  <c r="K3092" i="64" l="1"/>
  <c r="D3092" i="64" s="1"/>
  <c r="AQ3092" i="64" s="1"/>
  <c r="AC3092" i="64"/>
  <c r="AS3092" i="64" l="1"/>
  <c r="Y3093" i="64" s="1"/>
  <c r="AE3092" i="64"/>
  <c r="L3092" i="64"/>
  <c r="H3092" i="64"/>
  <c r="AJ3092" i="64"/>
  <c r="F3092" i="64"/>
  <c r="U3093" i="64" s="1"/>
  <c r="U3094" i="64" s="1"/>
  <c r="U3095" i="64" s="1"/>
  <c r="U3096" i="64" s="1"/>
  <c r="U3097" i="64" s="1"/>
  <c r="AW3092" i="64" l="1"/>
  <c r="M3093" i="64"/>
  <c r="AH3092" i="64"/>
  <c r="AI3092" i="64"/>
  <c r="AL3092" i="64" s="1"/>
  <c r="AM3092" i="64" s="1"/>
  <c r="I3092" i="64"/>
  <c r="E3092" i="64" l="1"/>
  <c r="C3093" i="64" s="1"/>
  <c r="G3093" i="64" s="1"/>
  <c r="V3097" i="64"/>
  <c r="V3098" i="64" s="1"/>
  <c r="AB3093" i="64"/>
  <c r="D3093" i="64" l="1"/>
  <c r="J3093" i="64"/>
  <c r="K3093" i="64" s="1"/>
  <c r="N3099" i="64"/>
  <c r="O3099" i="64"/>
  <c r="AS3093" i="64"/>
  <c r="AC3093" i="64"/>
  <c r="AQ3093" i="64" l="1"/>
  <c r="AQ3094" i="64" s="1"/>
  <c r="AQ3095" i="64" s="1"/>
  <c r="AR3093" i="64"/>
  <c r="H3093" i="64"/>
  <c r="L3093" i="64"/>
  <c r="AJ3093" i="64"/>
  <c r="Y3094" i="64"/>
  <c r="F3093" i="64"/>
  <c r="AE3093" i="64"/>
  <c r="AF3093" i="64" s="1"/>
  <c r="AG3095" i="64" s="1"/>
  <c r="AW3093" i="64" l="1"/>
  <c r="I3093" i="64"/>
  <c r="Q3095" i="64"/>
  <c r="AQ3096" i="64" s="1"/>
  <c r="P3095" i="64"/>
  <c r="AH3093" i="64"/>
  <c r="AI3093" i="64"/>
  <c r="AK3093" i="64" l="1"/>
  <c r="AA3094" i="64" s="1"/>
  <c r="AA3095" i="64" s="1"/>
  <c r="M3094" i="64"/>
  <c r="E3093" i="64"/>
  <c r="C3094" i="64" s="1"/>
  <c r="G3094" i="64" s="1"/>
  <c r="AB3094" i="64" l="1"/>
  <c r="D3094" i="64"/>
  <c r="AS3094" i="64" s="1"/>
  <c r="AA3096" i="64"/>
  <c r="AC3094" i="64"/>
  <c r="J3094" i="64"/>
  <c r="K3094" i="64" l="1"/>
  <c r="AR3094" i="64" s="1"/>
  <c r="AR3095" i="64" s="1"/>
  <c r="AR3096" i="64" s="1"/>
  <c r="AE3094" i="64"/>
  <c r="Y3095" i="64"/>
  <c r="M3095" i="64" s="1"/>
  <c r="AA3097" i="64"/>
  <c r="AB3095" i="64" l="1"/>
  <c r="AA3098" i="64"/>
  <c r="T3094" i="64"/>
  <c r="AV3095" i="64" s="1"/>
  <c r="AV3096" i="64" s="1"/>
  <c r="AV3097" i="64" s="1"/>
  <c r="AV3098" i="64" s="1"/>
  <c r="AV3099" i="64" s="1"/>
  <c r="L3094" i="64"/>
  <c r="AJ3094" i="64"/>
  <c r="H3094" i="64"/>
  <c r="F3094" i="64"/>
  <c r="AH3094" i="64" l="1"/>
  <c r="AW3094" i="64"/>
  <c r="AI3094" i="64"/>
  <c r="I3094" i="64"/>
  <c r="E3094" i="64" l="1"/>
  <c r="C3095" i="64" l="1"/>
  <c r="G3095" i="64" s="1"/>
  <c r="D3095" i="64"/>
  <c r="J3095" i="64"/>
  <c r="K3095" i="64" l="1"/>
  <c r="X3096" i="64" s="1"/>
  <c r="X3097" i="64" s="1"/>
  <c r="X3098" i="64" s="1"/>
  <c r="X3099" i="64" s="1"/>
  <c r="X3100" i="64" s="1"/>
  <c r="AC3095" i="64"/>
  <c r="AS3095" i="64"/>
  <c r="F3095" i="64" l="1"/>
  <c r="Y3096" i="64"/>
  <c r="M3096" i="64" s="1"/>
  <c r="AW3095" i="64"/>
  <c r="AE3095" i="64"/>
  <c r="AJ3095" i="64"/>
  <c r="H3095" i="64"/>
  <c r="L3095" i="64"/>
  <c r="I3095" i="64" l="1"/>
  <c r="AI3095" i="64"/>
  <c r="AH3095" i="64"/>
  <c r="E3095" i="64" l="1"/>
  <c r="C3096" i="64" l="1"/>
  <c r="G3096" i="64" s="1"/>
  <c r="W3096" i="64" s="1"/>
  <c r="W3097" i="64" s="1"/>
  <c r="W3098" i="64" s="1"/>
  <c r="W3099" i="64" s="1"/>
  <c r="D3096" i="64"/>
  <c r="J3096" i="64"/>
  <c r="K3096" i="64" l="1"/>
  <c r="AN3102" i="64"/>
  <c r="T3102" i="64" s="1"/>
  <c r="T3103" i="64" s="1"/>
  <c r="AC3096" i="64"/>
  <c r="AS3096" i="64"/>
  <c r="Y3097" i="64" l="1"/>
  <c r="AW3096" i="64"/>
  <c r="AE3096" i="64"/>
  <c r="L3096" i="64"/>
  <c r="H3096" i="64"/>
  <c r="AR3097" i="64" s="1"/>
  <c r="AJ3096" i="64"/>
  <c r="AB3096" i="64"/>
  <c r="F3096" i="64"/>
  <c r="M3097" i="64" l="1"/>
  <c r="AO3097" i="64"/>
  <c r="I3096" i="64"/>
  <c r="AU3100" i="64"/>
  <c r="Z3100" i="64"/>
  <c r="AT3100" i="64"/>
  <c r="AI3096" i="64"/>
  <c r="AP3097" i="64"/>
  <c r="AH3096" i="64"/>
  <c r="R3098" i="64" l="1"/>
  <c r="R3099" i="64" s="1"/>
  <c r="R3100" i="64" s="1"/>
  <c r="R3101" i="64" s="1"/>
  <c r="R3102" i="64" s="1"/>
  <c r="AB3097" i="64"/>
  <c r="E3096" i="64"/>
  <c r="C3097" i="64" s="1"/>
  <c r="G3097" i="64" s="1"/>
  <c r="S3102" i="64" l="1"/>
  <c r="S3103" i="64" s="1"/>
  <c r="J3097" i="64"/>
  <c r="K3097" i="64" s="1"/>
  <c r="D3097" i="64" s="1"/>
  <c r="AQ3097" i="64" s="1"/>
  <c r="AC3097" i="64"/>
  <c r="AS3097" i="64" l="1"/>
  <c r="Y3098" i="64" s="1"/>
  <c r="L3097" i="64"/>
  <c r="H3097" i="64"/>
  <c r="AJ3097" i="64"/>
  <c r="F3097" i="64"/>
  <c r="U3098" i="64" s="1"/>
  <c r="U3099" i="64" s="1"/>
  <c r="U3100" i="64" s="1"/>
  <c r="U3101" i="64" s="1"/>
  <c r="U3102" i="64" s="1"/>
  <c r="AE3097" i="64"/>
  <c r="AW3097" i="64" l="1"/>
  <c r="M3098" i="64"/>
  <c r="I3097" i="64"/>
  <c r="AI3097" i="64"/>
  <c r="AL3097" i="64" s="1"/>
  <c r="AM3097" i="64" s="1"/>
  <c r="AH3097" i="64"/>
  <c r="E3097" i="64" l="1"/>
  <c r="C3098" i="64" s="1"/>
  <c r="G3098" i="64" s="1"/>
  <c r="AB3098" i="64"/>
  <c r="V3102" i="64"/>
  <c r="V3103" i="64" s="1"/>
  <c r="J3098" i="64" l="1"/>
  <c r="D3098" i="64"/>
  <c r="AS3098" i="64" s="1"/>
  <c r="N3104" i="64"/>
  <c r="O3104" i="64"/>
  <c r="K3098" i="64"/>
  <c r="AC3098" i="64"/>
  <c r="AQ3098" i="64" l="1"/>
  <c r="AQ3099" i="64" s="1"/>
  <c r="AQ3100" i="64" s="1"/>
  <c r="AR3098" i="64"/>
  <c r="H3098" i="64"/>
  <c r="AJ3098" i="64"/>
  <c r="L3098" i="64"/>
  <c r="Y3099" i="64"/>
  <c r="F3098" i="64"/>
  <c r="AE3098" i="64"/>
  <c r="AF3098" i="64" s="1"/>
  <c r="AG3100" i="64" s="1"/>
  <c r="AI3098" i="64" l="1"/>
  <c r="AW3098" i="64"/>
  <c r="I3098" i="64"/>
  <c r="AH3098" i="64"/>
  <c r="P3100" i="64"/>
  <c r="Q3100" i="64"/>
  <c r="AQ3101" i="64" s="1"/>
  <c r="AK3098" i="64" l="1"/>
  <c r="AA3099" i="64" s="1"/>
  <c r="AA3100" i="64" s="1"/>
  <c r="M3099" i="64"/>
  <c r="AB3099" i="64" s="1"/>
  <c r="E3098" i="64"/>
  <c r="C3099" i="64" s="1"/>
  <c r="G3099" i="64" s="1"/>
  <c r="J3099" i="64" l="1"/>
  <c r="D3099" i="64"/>
  <c r="AS3099" i="64" s="1"/>
  <c r="AA3101" i="64"/>
  <c r="K3099" i="64"/>
  <c r="AR3099" i="64" s="1"/>
  <c r="AR3100" i="64" s="1"/>
  <c r="AR3101" i="64" s="1"/>
  <c r="AC3099" i="64"/>
  <c r="F3099" i="64" l="1"/>
  <c r="Y3100" i="64"/>
  <c r="M3100" i="64" s="1"/>
  <c r="AA3102" i="64"/>
  <c r="T3099" i="64"/>
  <c r="AV3100" i="64" s="1"/>
  <c r="AV3101" i="64" s="1"/>
  <c r="AV3102" i="64" s="1"/>
  <c r="AV3103" i="64" s="1"/>
  <c r="AV3104" i="64" s="1"/>
  <c r="AJ3099" i="64"/>
  <c r="H3099" i="64"/>
  <c r="L3099" i="64"/>
  <c r="AE3099" i="64"/>
  <c r="AH3099" i="64" l="1"/>
  <c r="AW3099" i="64"/>
  <c r="I3099" i="64"/>
  <c r="AI3099" i="64"/>
  <c r="AA3103" i="64"/>
  <c r="AB3100" i="64"/>
  <c r="E3099" i="64" l="1"/>
  <c r="C3100" i="64" l="1"/>
  <c r="G3100" i="64" s="1"/>
  <c r="D3100" i="64"/>
  <c r="J3100" i="64"/>
  <c r="K3100" i="64" l="1"/>
  <c r="AS3100" i="64"/>
  <c r="AC3100" i="64"/>
  <c r="F3100" i="64" l="1"/>
  <c r="X3101" i="64"/>
  <c r="X3102" i="64" s="1"/>
  <c r="X3103" i="64" s="1"/>
  <c r="X3104" i="64" s="1"/>
  <c r="X3105" i="64" s="1"/>
  <c r="AE3100" i="64"/>
  <c r="Y3101" i="64"/>
  <c r="M3101" i="64" s="1"/>
  <c r="AW3100" i="64"/>
  <c r="H3100" i="64"/>
  <c r="L3100" i="64"/>
  <c r="AJ3100" i="64"/>
  <c r="I3100" i="64" l="1"/>
  <c r="AH3100" i="64"/>
  <c r="AI3100" i="64"/>
  <c r="E3100" i="64" l="1"/>
  <c r="C3101" i="64" l="1"/>
  <c r="G3101" i="64" s="1"/>
  <c r="W3101" i="64" s="1"/>
  <c r="W3102" i="64" s="1"/>
  <c r="W3103" i="64" s="1"/>
  <c r="W3104" i="64" s="1"/>
  <c r="D3101" i="64"/>
  <c r="J3101" i="64"/>
  <c r="K3101" i="64" l="1"/>
  <c r="F3101" i="64" s="1"/>
  <c r="AN3107" i="64"/>
  <c r="T3107" i="64" s="1"/>
  <c r="T3108" i="64" s="1"/>
  <c r="AC3101" i="64"/>
  <c r="AS3101" i="64"/>
  <c r="AE3101" i="64" l="1"/>
  <c r="Y3102" i="64"/>
  <c r="AW3101" i="64"/>
  <c r="AB3101" i="64"/>
  <c r="L3101" i="64"/>
  <c r="AJ3101" i="64"/>
  <c r="H3101" i="64"/>
  <c r="AR3102" i="64" s="1"/>
  <c r="M3102" i="64" l="1"/>
  <c r="AO3102" i="64"/>
  <c r="AU3105" i="64"/>
  <c r="Z3105" i="64"/>
  <c r="AT3105" i="64"/>
  <c r="AI3101" i="64"/>
  <c r="AP3102" i="64"/>
  <c r="AH3101" i="64"/>
  <c r="I3101" i="64"/>
  <c r="R3103" i="64" l="1"/>
  <c r="R3104" i="64" s="1"/>
  <c r="R3105" i="64" s="1"/>
  <c r="R3106" i="64" s="1"/>
  <c r="S3107" i="64" s="1"/>
  <c r="S3108" i="64" s="1"/>
  <c r="AB3102" i="64"/>
  <c r="E3101" i="64"/>
  <c r="C3102" i="64" s="1"/>
  <c r="G3102" i="64" s="1"/>
  <c r="R3107" i="64" l="1"/>
  <c r="AC3102" i="64"/>
  <c r="J3102" i="64"/>
  <c r="K3102" i="64" l="1"/>
  <c r="AE3102" i="64"/>
  <c r="D3102" i="64" l="1"/>
  <c r="H3102" i="64" s="1"/>
  <c r="AJ3102" i="64"/>
  <c r="L3102" i="64"/>
  <c r="AQ3102" i="64" l="1"/>
  <c r="AS3102" i="64"/>
  <c r="F3102" i="64"/>
  <c r="U3103" i="64" s="1"/>
  <c r="U3104" i="64" s="1"/>
  <c r="U3105" i="64" s="1"/>
  <c r="U3106" i="64" s="1"/>
  <c r="U3107" i="64" s="1"/>
  <c r="AH3102" i="64"/>
  <c r="AI3102" i="64"/>
  <c r="AL3102" i="64" s="1"/>
  <c r="AM3102" i="64" s="1"/>
  <c r="I3102" i="64"/>
  <c r="V3107" i="64" l="1"/>
  <c r="V3108" i="64" s="1"/>
  <c r="N3109" i="64" s="1"/>
  <c r="Y3103" i="64"/>
  <c r="AW3102" i="64"/>
  <c r="O3109" i="64"/>
  <c r="E3102" i="64"/>
  <c r="M3103" i="64" l="1"/>
  <c r="J3103" i="64" s="1"/>
  <c r="C3103" i="64"/>
  <c r="G3103" i="64" s="1"/>
  <c r="D3103" i="64" l="1"/>
  <c r="AB3103" i="64"/>
  <c r="K3103" i="64"/>
  <c r="AC3103" i="64"/>
  <c r="AS3103" i="64"/>
  <c r="AR3103" i="64" l="1"/>
  <c r="AQ3103" i="64"/>
  <c r="AQ3104" i="64" s="1"/>
  <c r="AQ3105" i="64" s="1"/>
  <c r="F3103" i="64"/>
  <c r="Y3104" i="64"/>
  <c r="AE3103" i="64"/>
  <c r="AF3103" i="64" s="1"/>
  <c r="AG3105" i="64" s="1"/>
  <c r="L3103" i="64"/>
  <c r="H3103" i="64"/>
  <c r="AJ3103" i="64"/>
  <c r="I3103" i="64" l="1"/>
  <c r="Q3105" i="64"/>
  <c r="AQ3106" i="64" s="1"/>
  <c r="P3105" i="64"/>
  <c r="AI3103" i="64"/>
  <c r="AW3103" i="64"/>
  <c r="AH3103" i="64"/>
  <c r="AK3103" i="64" l="1"/>
  <c r="AA3104" i="64" s="1"/>
  <c r="AA3105" i="64" s="1"/>
  <c r="M3104" i="64"/>
  <c r="E3103" i="64"/>
  <c r="C3104" i="64" s="1"/>
  <c r="G3104" i="64" s="1"/>
  <c r="AB3104" i="64" l="1"/>
  <c r="D3104" i="64"/>
  <c r="J3104" i="64"/>
  <c r="AC3104" i="64"/>
  <c r="AA3106" i="64"/>
  <c r="K3104" i="64" l="1"/>
  <c r="AR3104" i="64" s="1"/>
  <c r="AR3105" i="64" s="1"/>
  <c r="AR3106" i="64" s="1"/>
  <c r="AE3104" i="64"/>
  <c r="AS3104" i="64"/>
  <c r="AA3107" i="64"/>
  <c r="F3104" i="64" l="1"/>
  <c r="Y3105" i="64"/>
  <c r="M3105" i="64" s="1"/>
  <c r="AA3108" i="64"/>
  <c r="T3104" i="64"/>
  <c r="AV3105" i="64" s="1"/>
  <c r="AV3106" i="64" s="1"/>
  <c r="AV3107" i="64" s="1"/>
  <c r="AV3108" i="64" s="1"/>
  <c r="AV3109" i="64" s="1"/>
  <c r="L3104" i="64"/>
  <c r="H3104" i="64"/>
  <c r="AJ3104" i="64"/>
  <c r="AW3104" i="64" l="1"/>
  <c r="AH3104" i="64"/>
  <c r="I3104" i="64"/>
  <c r="AI3104" i="64"/>
  <c r="AB3105" i="64"/>
  <c r="E3104" i="64" l="1"/>
  <c r="C3105" i="64" l="1"/>
  <c r="G3105" i="64" s="1"/>
  <c r="D3105" i="64"/>
  <c r="J3105" i="64"/>
  <c r="K3105" i="64" l="1"/>
  <c r="X3106" i="64" s="1"/>
  <c r="X3107" i="64" s="1"/>
  <c r="X3108" i="64" s="1"/>
  <c r="X3109" i="64" s="1"/>
  <c r="X3110" i="64" s="1"/>
  <c r="AC3105" i="64"/>
  <c r="AS3105" i="64"/>
  <c r="F3105" i="64" l="1"/>
  <c r="Y3106" i="64"/>
  <c r="M3106" i="64" s="1"/>
  <c r="AW3105" i="64"/>
  <c r="AE3105" i="64"/>
  <c r="AJ3105" i="64"/>
  <c r="L3105" i="64"/>
  <c r="H3105" i="64"/>
  <c r="I3105" i="64" l="1"/>
  <c r="AH3105" i="64"/>
  <c r="AI3105" i="64"/>
  <c r="E3105" i="64" l="1"/>
  <c r="C3106" i="64" l="1"/>
  <c r="G3106" i="64" s="1"/>
  <c r="W3106" i="64" s="1"/>
  <c r="W3107" i="64" s="1"/>
  <c r="W3108" i="64" s="1"/>
  <c r="W3109" i="64" s="1"/>
  <c r="J3106" i="64"/>
  <c r="D3106" i="64"/>
  <c r="K3106" i="64" l="1"/>
  <c r="AN3112" i="64"/>
  <c r="T3112" i="64" s="1"/>
  <c r="T3113" i="64" s="1"/>
  <c r="AS3106" i="64"/>
  <c r="AC3106" i="64"/>
  <c r="AE3106" i="64" l="1"/>
  <c r="Y3107" i="64"/>
  <c r="AW3106" i="64"/>
  <c r="L3106" i="64"/>
  <c r="AJ3106" i="64"/>
  <c r="H3106" i="64"/>
  <c r="AR3107" i="64" s="1"/>
  <c r="AB3106" i="64"/>
  <c r="F3106" i="64"/>
  <c r="M3107" i="64" l="1"/>
  <c r="AO3107" i="64"/>
  <c r="I3106" i="64"/>
  <c r="AU3110" i="64"/>
  <c r="AT3110" i="64"/>
  <c r="Z3110" i="64"/>
  <c r="AP3107" i="64"/>
  <c r="AH3106" i="64"/>
  <c r="AI3106" i="64"/>
  <c r="R3108" i="64" l="1"/>
  <c r="R3109" i="64" s="1"/>
  <c r="R3110" i="64" s="1"/>
  <c r="R3111" i="64" s="1"/>
  <c r="S3112" i="64" s="1"/>
  <c r="S3113" i="64" s="1"/>
  <c r="AB3107" i="64"/>
  <c r="E3106" i="64"/>
  <c r="C3107" i="64" s="1"/>
  <c r="G3107" i="64" s="1"/>
  <c r="R3112" i="64" l="1"/>
  <c r="J3107" i="64"/>
  <c r="AC3107" i="64"/>
  <c r="AE3107" i="64" l="1"/>
  <c r="K3107" i="64"/>
  <c r="D3107" i="64" s="1"/>
  <c r="AQ3107" i="64" s="1"/>
  <c r="AS3107" i="64" l="1"/>
  <c r="L3107" i="64"/>
  <c r="AJ3107" i="64"/>
  <c r="H3107" i="64"/>
  <c r="Y3108" i="64"/>
  <c r="AW3107" i="64"/>
  <c r="F3107" i="64"/>
  <c r="U3108" i="64" s="1"/>
  <c r="U3109" i="64" s="1"/>
  <c r="U3110" i="64" s="1"/>
  <c r="U3111" i="64" s="1"/>
  <c r="U3112" i="64" s="1"/>
  <c r="M3108" i="64" l="1"/>
  <c r="AH3107" i="64"/>
  <c r="AI3107" i="64"/>
  <c r="AL3107" i="64" s="1"/>
  <c r="AM3107" i="64" s="1"/>
  <c r="I3107" i="64"/>
  <c r="AB3108" i="64" l="1"/>
  <c r="E3107" i="64"/>
  <c r="C3108" i="64" s="1"/>
  <c r="G3108" i="64" s="1"/>
  <c r="V3112" i="64"/>
  <c r="V3113" i="64" s="1"/>
  <c r="N3114" i="64" l="1"/>
  <c r="O3114" i="64"/>
  <c r="AC3108" i="64"/>
  <c r="J3108" i="64"/>
  <c r="D3108" i="64"/>
  <c r="AS3108" i="64" s="1"/>
  <c r="Y3109" i="64" l="1"/>
  <c r="AE3108" i="64"/>
  <c r="AF3108" i="64" s="1"/>
  <c r="AG3110" i="64" s="1"/>
  <c r="K3108" i="64"/>
  <c r="AQ3108" i="64" l="1"/>
  <c r="AQ3109" i="64" s="1"/>
  <c r="AQ3110" i="64" s="1"/>
  <c r="AR3108" i="64"/>
  <c r="F3108" i="64"/>
  <c r="P3110" i="64"/>
  <c r="Q3110" i="64"/>
  <c r="L3108" i="64"/>
  <c r="H3108" i="64"/>
  <c r="AJ3108" i="64"/>
  <c r="AQ3111" i="64" l="1"/>
  <c r="AI3108" i="64"/>
  <c r="AW3108" i="64"/>
  <c r="I3108" i="64"/>
  <c r="AH3108" i="64"/>
  <c r="AK3108" i="64" l="1"/>
  <c r="M3109" i="64" s="1"/>
  <c r="E3108" i="64"/>
  <c r="C3109" i="64" s="1"/>
  <c r="G3109" i="64" s="1"/>
  <c r="AA3109" i="64"/>
  <c r="AB3109" i="64" l="1"/>
  <c r="D3109" i="64"/>
  <c r="AS3109" i="64" s="1"/>
  <c r="J3109" i="64"/>
  <c r="AA3110" i="64"/>
  <c r="AC3109" i="64"/>
  <c r="AA3111" i="64" l="1"/>
  <c r="Y3110" i="64"/>
  <c r="M3110" i="64" s="1"/>
  <c r="K3109" i="64"/>
  <c r="AR3109" i="64" s="1"/>
  <c r="AR3110" i="64" s="1"/>
  <c r="AR3111" i="64" s="1"/>
  <c r="AE3109" i="64"/>
  <c r="T3109" i="64" l="1"/>
  <c r="AV3110" i="64" s="1"/>
  <c r="AV3111" i="64" s="1"/>
  <c r="AV3112" i="64" s="1"/>
  <c r="AV3113" i="64" s="1"/>
  <c r="AV3114" i="64" s="1"/>
  <c r="AJ3109" i="64"/>
  <c r="H3109" i="64"/>
  <c r="L3109" i="64"/>
  <c r="AB3110" i="64"/>
  <c r="AA3112" i="64"/>
  <c r="F3109" i="64"/>
  <c r="AH3109" i="64" l="1"/>
  <c r="I3109" i="64"/>
  <c r="AW3109" i="64"/>
  <c r="AA3113" i="64"/>
  <c r="AI3109" i="64"/>
  <c r="E3109" i="64" l="1"/>
  <c r="C3110" i="64" l="1"/>
  <c r="G3110" i="64" s="1"/>
  <c r="D3110" i="64"/>
  <c r="J3110" i="64"/>
  <c r="K3110" i="64" l="1"/>
  <c r="X3111" i="64" s="1"/>
  <c r="X3112" i="64" s="1"/>
  <c r="X3113" i="64" s="1"/>
  <c r="X3114" i="64" s="1"/>
  <c r="X3115" i="64" s="1"/>
  <c r="AC3110" i="64"/>
  <c r="AS3110" i="64"/>
  <c r="F3110" i="64" l="1"/>
  <c r="Y3111" i="64"/>
  <c r="M3111" i="64" s="1"/>
  <c r="AW3110" i="64"/>
  <c r="AE3110" i="64"/>
  <c r="AJ3110" i="64"/>
  <c r="L3110" i="64"/>
  <c r="H3110" i="64"/>
  <c r="AH3110" i="64" l="1"/>
  <c r="I3110" i="64"/>
  <c r="AI3110" i="64"/>
  <c r="E3110" i="64" l="1"/>
  <c r="C3111" i="64" l="1"/>
  <c r="G3111" i="64" s="1"/>
  <c r="W3111" i="64" s="1"/>
  <c r="W3112" i="64" s="1"/>
  <c r="W3113" i="64" s="1"/>
  <c r="W3114" i="64" s="1"/>
  <c r="D3111" i="64"/>
  <c r="J3111" i="64"/>
  <c r="K3111" i="64" l="1"/>
  <c r="F3111" i="64" s="1"/>
  <c r="AN3117" i="64"/>
  <c r="T3117" i="64" s="1"/>
  <c r="T3118" i="64" s="1"/>
  <c r="AS3111" i="64"/>
  <c r="AC3111" i="64"/>
  <c r="Y3112" i="64" l="1"/>
  <c r="AW3111" i="64"/>
  <c r="AE3111" i="64"/>
  <c r="AB3111" i="64"/>
  <c r="H3111" i="64"/>
  <c r="AR3112" i="64" s="1"/>
  <c r="L3111" i="64"/>
  <c r="AJ3111" i="64"/>
  <c r="M3112" i="64" l="1"/>
  <c r="AO3112" i="64"/>
  <c r="Z3115" i="64"/>
  <c r="AT3115" i="64"/>
  <c r="AU3115" i="64"/>
  <c r="AI3111" i="64"/>
  <c r="I3111" i="64"/>
  <c r="AP3112" i="64"/>
  <c r="AH3111" i="64"/>
  <c r="AB3112" i="64" l="1"/>
  <c r="R3113" i="64"/>
  <c r="R3114" i="64" s="1"/>
  <c r="R3115" i="64" s="1"/>
  <c r="R3116" i="64" s="1"/>
  <c r="S3117" i="64" s="1"/>
  <c r="S3118" i="64" s="1"/>
  <c r="E3111" i="64"/>
  <c r="R3117" i="64" l="1"/>
  <c r="C3112" i="64"/>
  <c r="G3112" i="64" s="1"/>
  <c r="J3112" i="64"/>
  <c r="K3112" i="64" l="1"/>
  <c r="D3112" i="64" s="1"/>
  <c r="AQ3112" i="64" s="1"/>
  <c r="AC3112" i="64"/>
  <c r="AS3112" i="64" l="1"/>
  <c r="AE3112" i="64"/>
  <c r="Y3113" i="64"/>
  <c r="AW3112" i="64"/>
  <c r="H3112" i="64"/>
  <c r="AJ3112" i="64"/>
  <c r="L3112" i="64"/>
  <c r="F3112" i="64"/>
  <c r="U3113" i="64" s="1"/>
  <c r="U3114" i="64" s="1"/>
  <c r="U3115" i="64" s="1"/>
  <c r="U3116" i="64" s="1"/>
  <c r="U3117" i="64" s="1"/>
  <c r="M3113" i="64" l="1"/>
  <c r="AI3112" i="64"/>
  <c r="AL3112" i="64" s="1"/>
  <c r="AM3112" i="64" s="1"/>
  <c r="AH3112" i="64"/>
  <c r="I3112" i="64"/>
  <c r="AB3113" i="64" l="1"/>
  <c r="E3112" i="64"/>
  <c r="V3117" i="64"/>
  <c r="V3118" i="64" s="1"/>
  <c r="N3119" i="64" l="1"/>
  <c r="O3119" i="64"/>
  <c r="C3113" i="64"/>
  <c r="G3113" i="64" s="1"/>
  <c r="D3113" i="64"/>
  <c r="J3113" i="64"/>
  <c r="AS3113" i="64" l="1"/>
  <c r="AC3113" i="64"/>
  <c r="K3113" i="64"/>
  <c r="AQ3113" i="64" l="1"/>
  <c r="AQ3114" i="64" s="1"/>
  <c r="AQ3115" i="64" s="1"/>
  <c r="AR3113" i="64"/>
  <c r="L3113" i="64"/>
  <c r="AJ3113" i="64"/>
  <c r="H3113" i="64"/>
  <c r="F3113" i="64"/>
  <c r="AE3113" i="64"/>
  <c r="AF3113" i="64" s="1"/>
  <c r="AG3115" i="64" s="1"/>
  <c r="Y3114" i="64"/>
  <c r="Q3115" i="64" l="1"/>
  <c r="AQ3116" i="64" s="1"/>
  <c r="P3115" i="64"/>
  <c r="AH3113" i="64"/>
  <c r="AI3113" i="64"/>
  <c r="I3113" i="64"/>
  <c r="AW3113" i="64"/>
  <c r="AK3113" i="64" l="1"/>
  <c r="AA3114" i="64" s="1"/>
  <c r="AA3115" i="64" s="1"/>
  <c r="M3114" i="64"/>
  <c r="E3113" i="64"/>
  <c r="C3114" i="64" s="1"/>
  <c r="G3114" i="64" s="1"/>
  <c r="AC3114" i="64" l="1"/>
  <c r="AA3116" i="64"/>
  <c r="D3114" i="64"/>
  <c r="AB3114" i="64"/>
  <c r="J3114" i="64"/>
  <c r="AE3114" i="64" l="1"/>
  <c r="AA3117" i="64"/>
  <c r="AS3114" i="64"/>
  <c r="K3114" i="64"/>
  <c r="AR3114" i="64" s="1"/>
  <c r="AR3115" i="64" s="1"/>
  <c r="AR3116" i="64" s="1"/>
  <c r="Y3115" i="64" l="1"/>
  <c r="M3115" i="64" s="1"/>
  <c r="AA3118" i="64"/>
  <c r="T3114" i="64"/>
  <c r="AV3115" i="64" s="1"/>
  <c r="AV3116" i="64" s="1"/>
  <c r="AV3117" i="64" s="1"/>
  <c r="AV3118" i="64" s="1"/>
  <c r="AV3119" i="64" s="1"/>
  <c r="AJ3114" i="64"/>
  <c r="L3114" i="64"/>
  <c r="H3114" i="64"/>
  <c r="F3114" i="64"/>
  <c r="AH3114" i="64" l="1"/>
  <c r="I3114" i="64"/>
  <c r="AI3114" i="64"/>
  <c r="AW3114" i="64"/>
  <c r="AB3115" i="64"/>
  <c r="E3114" i="64" l="1"/>
  <c r="C3115" i="64" l="1"/>
  <c r="G3115" i="64" s="1"/>
  <c r="D3115" i="64"/>
  <c r="J3115" i="64"/>
  <c r="K3115" i="64" l="1"/>
  <c r="X3116" i="64" s="1"/>
  <c r="X3117" i="64" s="1"/>
  <c r="X3118" i="64" s="1"/>
  <c r="X3119" i="64" s="1"/>
  <c r="X3120" i="64" s="1"/>
  <c r="AC3115" i="64"/>
  <c r="AS3115" i="64"/>
  <c r="F3115" i="64" l="1"/>
  <c r="Y3116" i="64"/>
  <c r="M3116" i="64" s="1"/>
  <c r="AW3115" i="64"/>
  <c r="AE3115" i="64"/>
  <c r="H3115" i="64"/>
  <c r="L3115" i="64"/>
  <c r="AJ3115" i="64"/>
  <c r="I3115" i="64" l="1"/>
  <c r="AI3115" i="64"/>
  <c r="AH3115" i="64"/>
  <c r="E3115" i="64" l="1"/>
  <c r="C3116" i="64" l="1"/>
  <c r="G3116" i="64" s="1"/>
  <c r="W3116" i="64" s="1"/>
  <c r="W3117" i="64" s="1"/>
  <c r="W3118" i="64" s="1"/>
  <c r="W3119" i="64" s="1"/>
  <c r="J3116" i="64"/>
  <c r="D3116" i="64"/>
  <c r="K3116" i="64" l="1"/>
  <c r="F3116" i="64" s="1"/>
  <c r="AN3122" i="64"/>
  <c r="T3122" i="64" s="1"/>
  <c r="T3123" i="64" s="1"/>
  <c r="AS3116" i="64"/>
  <c r="AC3116" i="64"/>
  <c r="Y3117" i="64" l="1"/>
  <c r="AW3116" i="64"/>
  <c r="AE3116" i="64"/>
  <c r="AB3116" i="64"/>
  <c r="L3116" i="64"/>
  <c r="AJ3116" i="64"/>
  <c r="H3116" i="64"/>
  <c r="AR3117" i="64" s="1"/>
  <c r="M3117" i="64" l="1"/>
  <c r="AO3117" i="64"/>
  <c r="AU3120" i="64"/>
  <c r="AT3120" i="64"/>
  <c r="Z3120" i="64"/>
  <c r="AH3116" i="64"/>
  <c r="AP3117" i="64"/>
  <c r="AI3116" i="64"/>
  <c r="I3116" i="64"/>
  <c r="R3118" i="64" l="1"/>
  <c r="R3119" i="64" s="1"/>
  <c r="R3120" i="64" s="1"/>
  <c r="R3121" i="64" s="1"/>
  <c r="S3122" i="64" s="1"/>
  <c r="S3123" i="64" s="1"/>
  <c r="AB3117" i="64"/>
  <c r="E3116" i="64"/>
  <c r="C3117" i="64" s="1"/>
  <c r="G3117" i="64" s="1"/>
  <c r="R3122" i="64" l="1"/>
  <c r="AC3117" i="64"/>
  <c r="J3117" i="64"/>
  <c r="K3117" i="64" l="1"/>
  <c r="AE3117" i="64"/>
  <c r="D3117" i="64" l="1"/>
  <c r="H3117" i="64" s="1"/>
  <c r="L3117" i="64"/>
  <c r="AJ3117" i="64"/>
  <c r="AQ3117" i="64" l="1"/>
  <c r="AS3117" i="64"/>
  <c r="F3117" i="64"/>
  <c r="U3118" i="64" s="1"/>
  <c r="U3119" i="64" s="1"/>
  <c r="U3120" i="64" s="1"/>
  <c r="U3121" i="64" s="1"/>
  <c r="U3122" i="64" s="1"/>
  <c r="AH3117" i="64"/>
  <c r="I3117" i="64"/>
  <c r="AI3117" i="64"/>
  <c r="AL3117" i="64" s="1"/>
  <c r="AM3117" i="64" s="1"/>
  <c r="V3122" i="64" l="1"/>
  <c r="V3123" i="64" s="1"/>
  <c r="N3124" i="64" s="1"/>
  <c r="Y3118" i="64"/>
  <c r="AW3117" i="64"/>
  <c r="E3117" i="64"/>
  <c r="O3124" i="64"/>
  <c r="M3118" i="64" l="1"/>
  <c r="D3118" i="64" s="1"/>
  <c r="C3118" i="64"/>
  <c r="G3118" i="64" s="1"/>
  <c r="J3118" i="64" l="1"/>
  <c r="K3118" i="64" s="1"/>
  <c r="AB3118" i="64"/>
  <c r="AC3118" i="64"/>
  <c r="AS3118" i="64"/>
  <c r="AQ3118" i="64" l="1"/>
  <c r="AQ3119" i="64" s="1"/>
  <c r="AQ3120" i="64" s="1"/>
  <c r="AR3118" i="64"/>
  <c r="Y3119" i="64"/>
  <c r="AE3118" i="64"/>
  <c r="AF3118" i="64" s="1"/>
  <c r="AG3120" i="64" s="1"/>
  <c r="H3118" i="64"/>
  <c r="L3118" i="64"/>
  <c r="AJ3118" i="64"/>
  <c r="F3118" i="64"/>
  <c r="AW3118" i="64" l="1"/>
  <c r="AH3118" i="64"/>
  <c r="Q3120" i="64"/>
  <c r="AQ3121" i="64" s="1"/>
  <c r="P3120" i="64"/>
  <c r="AI3118" i="64"/>
  <c r="I3118" i="64"/>
  <c r="AK3118" i="64" l="1"/>
  <c r="AA3119" i="64" s="1"/>
  <c r="AA3120" i="64" s="1"/>
  <c r="M3119" i="64"/>
  <c r="E3118" i="64"/>
  <c r="C3119" i="64" s="1"/>
  <c r="G3119" i="64" s="1"/>
  <c r="AC3119" i="64" l="1"/>
  <c r="AA3121" i="64"/>
  <c r="AB3119" i="64"/>
  <c r="D3119" i="64"/>
  <c r="AS3119" i="64" s="1"/>
  <c r="J3119" i="64"/>
  <c r="AE3119" i="64" l="1"/>
  <c r="AA3122" i="64"/>
  <c r="Y3120" i="64"/>
  <c r="M3120" i="64" s="1"/>
  <c r="K3119" i="64"/>
  <c r="AR3119" i="64" s="1"/>
  <c r="AR3120" i="64" s="1"/>
  <c r="AR3121" i="64" s="1"/>
  <c r="T3119" i="64" l="1"/>
  <c r="AV3120" i="64" s="1"/>
  <c r="AV3121" i="64" s="1"/>
  <c r="AV3122" i="64" s="1"/>
  <c r="AV3123" i="64" s="1"/>
  <c r="AV3124" i="64" s="1"/>
  <c r="L3119" i="64"/>
  <c r="H3119" i="64"/>
  <c r="AJ3119" i="64"/>
  <c r="AB3120" i="64"/>
  <c r="AA3123" i="64"/>
  <c r="F3119" i="64"/>
  <c r="AI3119" i="64" l="1"/>
  <c r="AH3119" i="64"/>
  <c r="AW3119" i="64"/>
  <c r="I3119" i="64"/>
  <c r="E3119" i="64" l="1"/>
  <c r="C3120" i="64" l="1"/>
  <c r="G3120" i="64" s="1"/>
  <c r="J3120" i="64"/>
  <c r="D3120" i="64"/>
  <c r="K3120" i="64" l="1"/>
  <c r="X3121" i="64" s="1"/>
  <c r="X3122" i="64" s="1"/>
  <c r="X3123" i="64" s="1"/>
  <c r="X3124" i="64" s="1"/>
  <c r="X3125" i="64" s="1"/>
  <c r="AS3120" i="64"/>
  <c r="AC3120" i="64"/>
  <c r="AE3120" i="64" l="1"/>
  <c r="Y3121" i="64"/>
  <c r="M3121" i="64" s="1"/>
  <c r="AW3120" i="64"/>
  <c r="AJ3120" i="64"/>
  <c r="L3120" i="64"/>
  <c r="H3120" i="64"/>
  <c r="F3120" i="64"/>
  <c r="AH3120" i="64" l="1"/>
  <c r="AI3120" i="64"/>
  <c r="I3120" i="64"/>
  <c r="E3120" i="64" l="1"/>
  <c r="C3121" i="64" l="1"/>
  <c r="G3121" i="64" s="1"/>
  <c r="W3121" i="64" s="1"/>
  <c r="W3122" i="64" s="1"/>
  <c r="W3123" i="64" s="1"/>
  <c r="W3124" i="64" s="1"/>
  <c r="D3121" i="64"/>
  <c r="J3121" i="64"/>
  <c r="K3121" i="64" l="1"/>
  <c r="F3121" i="64" s="1"/>
  <c r="AN3127" i="64"/>
  <c r="T3127" i="64" s="1"/>
  <c r="T3128" i="64" s="1"/>
  <c r="AC3121" i="64"/>
  <c r="AS3121" i="64"/>
  <c r="AE3121" i="64" l="1"/>
  <c r="Y3122" i="64"/>
  <c r="AW3121" i="64"/>
  <c r="AB3121" i="64"/>
  <c r="H3121" i="64"/>
  <c r="AR3122" i="64" s="1"/>
  <c r="AJ3121" i="64"/>
  <c r="L3121" i="64"/>
  <c r="M3122" i="64" l="1"/>
  <c r="AO3122" i="64"/>
  <c r="I3121" i="64"/>
  <c r="AP3122" i="64"/>
  <c r="AH3121" i="64"/>
  <c r="AU3125" i="64"/>
  <c r="AT3125" i="64"/>
  <c r="Z3125" i="64"/>
  <c r="AI3121" i="64"/>
  <c r="AB3122" i="64" l="1"/>
  <c r="R3123" i="64"/>
  <c r="R3124" i="64" s="1"/>
  <c r="R3125" i="64" s="1"/>
  <c r="R3126" i="64" s="1"/>
  <c r="S3127" i="64" s="1"/>
  <c r="S3128" i="64" s="1"/>
  <c r="E3121" i="64"/>
  <c r="R3127" i="64" l="1"/>
  <c r="C3122" i="64"/>
  <c r="G3122" i="64" s="1"/>
  <c r="J3122" i="64"/>
  <c r="K3122" i="64" l="1"/>
  <c r="AC3122" i="64"/>
  <c r="D3122" i="64" l="1"/>
  <c r="AE3122" i="64"/>
  <c r="AJ3122" i="64"/>
  <c r="L3122" i="64"/>
  <c r="AQ3122" i="64" l="1"/>
  <c r="AS3122" i="64"/>
  <c r="H3122" i="64"/>
  <c r="AH3122" i="64" s="1"/>
  <c r="F3122" i="64"/>
  <c r="U3123" i="64" s="1"/>
  <c r="U3124" i="64" s="1"/>
  <c r="U3125" i="64" s="1"/>
  <c r="U3126" i="64" s="1"/>
  <c r="U3127" i="64" s="1"/>
  <c r="I3122" i="64"/>
  <c r="AI3122" i="64"/>
  <c r="AL3122" i="64" s="1"/>
  <c r="AM3122" i="64" s="1"/>
  <c r="V3127" i="64" l="1"/>
  <c r="V3128" i="64" s="1"/>
  <c r="Y3123" i="64"/>
  <c r="AW3122" i="64"/>
  <c r="E3122" i="64"/>
  <c r="N3129" i="64"/>
  <c r="O3129" i="64"/>
  <c r="M3123" i="64" l="1"/>
  <c r="J3123" i="64" s="1"/>
  <c r="C3123" i="64"/>
  <c r="G3123" i="64" s="1"/>
  <c r="D3123" i="64" l="1"/>
  <c r="AB3123" i="64"/>
  <c r="K3123" i="64"/>
  <c r="AC3123" i="64"/>
  <c r="AS3123" i="64"/>
  <c r="F3123" i="64"/>
  <c r="AQ3123" i="64" l="1"/>
  <c r="AQ3124" i="64" s="1"/>
  <c r="AQ3125" i="64" s="1"/>
  <c r="AR3123" i="64"/>
  <c r="Y3124" i="64"/>
  <c r="AE3123" i="64"/>
  <c r="AF3123" i="64" s="1"/>
  <c r="AG3125" i="64" s="1"/>
  <c r="L3123" i="64"/>
  <c r="AJ3123" i="64"/>
  <c r="H3123" i="64"/>
  <c r="AW3123" i="64" l="1"/>
  <c r="P3125" i="64"/>
  <c r="Q3125" i="64"/>
  <c r="AQ3126" i="64" s="1"/>
  <c r="AH3123" i="64"/>
  <c r="I3123" i="64"/>
  <c r="AI3123" i="64"/>
  <c r="AK3123" i="64" l="1"/>
  <c r="AA3124" i="64" s="1"/>
  <c r="AA3125" i="64" s="1"/>
  <c r="M3124" i="64"/>
  <c r="E3123" i="64"/>
  <c r="C3124" i="64" s="1"/>
  <c r="G3124" i="64" s="1"/>
  <c r="D3124" i="64" l="1"/>
  <c r="AB3124" i="64"/>
  <c r="J3124" i="64"/>
  <c r="AA3126" i="64"/>
  <c r="AC3124" i="64"/>
  <c r="AA3127" i="64" l="1"/>
  <c r="K3124" i="64"/>
  <c r="AR3124" i="64" s="1"/>
  <c r="AR3125" i="64" s="1"/>
  <c r="AR3126" i="64" s="1"/>
  <c r="AE3124" i="64"/>
  <c r="AS3124" i="64"/>
  <c r="Y3125" i="64" l="1"/>
  <c r="M3125" i="64" s="1"/>
  <c r="AA3128" i="64"/>
  <c r="T3124" i="64"/>
  <c r="AV3125" i="64" s="1"/>
  <c r="AV3126" i="64" s="1"/>
  <c r="AV3127" i="64" s="1"/>
  <c r="AV3128" i="64" s="1"/>
  <c r="AV3129" i="64" s="1"/>
  <c r="AJ3124" i="64"/>
  <c r="H3124" i="64"/>
  <c r="L3124" i="64"/>
  <c r="F3124" i="64"/>
  <c r="AW3124" i="64" l="1"/>
  <c r="AH3124" i="64"/>
  <c r="I3124" i="64"/>
  <c r="AI3124" i="64"/>
  <c r="AB3125" i="64"/>
  <c r="E3124" i="64" l="1"/>
  <c r="C3125" i="64" l="1"/>
  <c r="G3125" i="64" s="1"/>
  <c r="D3125" i="64"/>
  <c r="J3125" i="64"/>
  <c r="K3125" i="64" l="1"/>
  <c r="AC3125" i="64"/>
  <c r="AS3125" i="64"/>
  <c r="F3125" i="64" l="1"/>
  <c r="X3126" i="64"/>
  <c r="X3127" i="64" s="1"/>
  <c r="X3128" i="64" s="1"/>
  <c r="X3129" i="64" s="1"/>
  <c r="X3130" i="64" s="1"/>
  <c r="AE3125" i="64"/>
  <c r="Y3126" i="64"/>
  <c r="M3126" i="64" s="1"/>
  <c r="AW3125" i="64"/>
  <c r="H3125" i="64"/>
  <c r="L3125" i="64"/>
  <c r="AJ3125" i="64"/>
  <c r="AH3125" i="64" l="1"/>
  <c r="I3125" i="64"/>
  <c r="AI3125" i="64"/>
  <c r="E3125" i="64" l="1"/>
  <c r="C3126" i="64" l="1"/>
  <c r="G3126" i="64" s="1"/>
  <c r="W3126" i="64" s="1"/>
  <c r="W3127" i="64" s="1"/>
  <c r="W3128" i="64" s="1"/>
  <c r="W3129" i="64" s="1"/>
  <c r="J3126" i="64"/>
  <c r="D3126" i="64"/>
  <c r="K3126" i="64" l="1"/>
  <c r="F3126" i="64" s="1"/>
  <c r="AN3132" i="64"/>
  <c r="T3132" i="64" s="1"/>
  <c r="T3133" i="64" s="1"/>
  <c r="AC3126" i="64"/>
  <c r="AS3126" i="64"/>
  <c r="Y3127" i="64" l="1"/>
  <c r="AW3126" i="64"/>
  <c r="AE3126" i="64"/>
  <c r="AB3126" i="64"/>
  <c r="AJ3126" i="64"/>
  <c r="L3126" i="64"/>
  <c r="H3126" i="64"/>
  <c r="AR3127" i="64" s="1"/>
  <c r="M3127" i="64" l="1"/>
  <c r="AO3127" i="64"/>
  <c r="AU3130" i="64"/>
  <c r="Z3130" i="64"/>
  <c r="AT3130" i="64"/>
  <c r="AP3127" i="64"/>
  <c r="AH3126" i="64"/>
  <c r="I3126" i="64"/>
  <c r="AI3126" i="64"/>
  <c r="R3128" i="64" l="1"/>
  <c r="R3129" i="64" s="1"/>
  <c r="R3130" i="64" s="1"/>
  <c r="R3131" i="64" s="1"/>
  <c r="S3132" i="64" s="1"/>
  <c r="S3133" i="64" s="1"/>
  <c r="AB3127" i="64"/>
  <c r="E3126" i="64"/>
  <c r="C3127" i="64" s="1"/>
  <c r="G3127" i="64" s="1"/>
  <c r="R3132" i="64" l="1"/>
  <c r="J3127" i="64"/>
  <c r="AC3127" i="64"/>
  <c r="K3127" i="64" l="1"/>
  <c r="D3127" i="64" s="1"/>
  <c r="AQ3127" i="64" s="1"/>
  <c r="AE3127" i="64"/>
  <c r="AS3127" i="64" l="1"/>
  <c r="L3127" i="64"/>
  <c r="AJ3127" i="64"/>
  <c r="H3127" i="64"/>
  <c r="F3127" i="64"/>
  <c r="U3128" i="64" s="1"/>
  <c r="U3129" i="64" s="1"/>
  <c r="U3130" i="64" s="1"/>
  <c r="U3131" i="64" s="1"/>
  <c r="U3132" i="64" s="1"/>
  <c r="Y3128" i="64" l="1"/>
  <c r="M3128" i="64" s="1"/>
  <c r="AW3127" i="64"/>
  <c r="AH3127" i="64"/>
  <c r="AI3127" i="64"/>
  <c r="AL3127" i="64" s="1"/>
  <c r="AM3127" i="64" s="1"/>
  <c r="I3127" i="64"/>
  <c r="AB3128" i="64" l="1"/>
  <c r="E3127" i="64"/>
  <c r="C3128" i="64" s="1"/>
  <c r="G3128" i="64" s="1"/>
  <c r="V3132" i="64"/>
  <c r="V3133" i="64" s="1"/>
  <c r="AC3128" i="64" l="1"/>
  <c r="N3134" i="64"/>
  <c r="O3134" i="64"/>
  <c r="D3128" i="64"/>
  <c r="AS3128" i="64" s="1"/>
  <c r="J3128" i="64"/>
  <c r="Y3129" i="64" l="1"/>
  <c r="K3128" i="64"/>
  <c r="AE3128" i="64"/>
  <c r="AF3128" i="64" s="1"/>
  <c r="AG3130" i="64" s="1"/>
  <c r="AR3128" i="64" l="1"/>
  <c r="AQ3128" i="64"/>
  <c r="AQ3129" i="64" s="1"/>
  <c r="AQ3130" i="64" s="1"/>
  <c r="AQ3131" i="64" s="1"/>
  <c r="F3128" i="64"/>
  <c r="P3130" i="64"/>
  <c r="Q3130" i="64"/>
  <c r="AJ3128" i="64"/>
  <c r="H3128" i="64"/>
  <c r="L3128" i="64"/>
  <c r="I3128" i="64" l="1"/>
  <c r="AW3128" i="64"/>
  <c r="AH3128" i="64"/>
  <c r="AI3128" i="64"/>
  <c r="AK3128" i="64" l="1"/>
  <c r="M3129" i="64" s="1"/>
  <c r="E3128" i="64"/>
  <c r="C3129" i="64" s="1"/>
  <c r="G3129" i="64" s="1"/>
  <c r="AA3129" i="64"/>
  <c r="D3129" i="64" l="1"/>
  <c r="AB3129" i="64"/>
  <c r="J3129" i="64"/>
  <c r="AA3130" i="64"/>
  <c r="AS3129" i="64"/>
  <c r="AC3129" i="64"/>
  <c r="K3129" i="64" l="1"/>
  <c r="AR3129" i="64" s="1"/>
  <c r="AR3130" i="64" s="1"/>
  <c r="AR3131" i="64" s="1"/>
  <c r="Y3130" i="64"/>
  <c r="M3130" i="64" s="1"/>
  <c r="AA3131" i="64"/>
  <c r="AE3129" i="64"/>
  <c r="F3129" i="64" l="1"/>
  <c r="AA3132" i="64"/>
  <c r="AB3130" i="64"/>
  <c r="T3129" i="64"/>
  <c r="AV3130" i="64" s="1"/>
  <c r="AV3131" i="64" s="1"/>
  <c r="AV3132" i="64" s="1"/>
  <c r="AV3133" i="64" s="1"/>
  <c r="AV3134" i="64" s="1"/>
  <c r="AJ3129" i="64"/>
  <c r="L3129" i="64"/>
  <c r="H3129" i="64"/>
  <c r="AI3129" i="64" l="1"/>
  <c r="AW3129" i="64"/>
  <c r="AA3133" i="64"/>
  <c r="AH3129" i="64"/>
  <c r="I3129" i="64"/>
  <c r="E3129" i="64" l="1"/>
  <c r="C3130" i="64" l="1"/>
  <c r="G3130" i="64" s="1"/>
  <c r="D3130" i="64"/>
  <c r="J3130" i="64"/>
  <c r="K3130" i="64" l="1"/>
  <c r="AC3130" i="64"/>
  <c r="AS3130" i="64"/>
  <c r="F3130" i="64" l="1"/>
  <c r="X3131" i="64"/>
  <c r="X3132" i="64" s="1"/>
  <c r="X3133" i="64" s="1"/>
  <c r="X3134" i="64" s="1"/>
  <c r="X3135" i="64" s="1"/>
  <c r="AE3130" i="64"/>
  <c r="Y3131" i="64"/>
  <c r="M3131" i="64" s="1"/>
  <c r="AW3130" i="64"/>
  <c r="AJ3130" i="64"/>
  <c r="L3130" i="64"/>
  <c r="H3130" i="64"/>
  <c r="AH3130" i="64" l="1"/>
  <c r="AI3130" i="64"/>
  <c r="I3130" i="64"/>
  <c r="E3130" i="64" l="1"/>
  <c r="C3131" i="64" l="1"/>
  <c r="G3131" i="64" s="1"/>
  <c r="W3131" i="64" s="1"/>
  <c r="W3132" i="64" s="1"/>
  <c r="W3133" i="64" s="1"/>
  <c r="W3134" i="64" s="1"/>
  <c r="J3131" i="64"/>
  <c r="D3131" i="64"/>
  <c r="K3131" i="64" l="1"/>
  <c r="AN3137" i="64"/>
  <c r="T3137" i="64" s="1"/>
  <c r="T3138" i="64" s="1"/>
  <c r="AC3131" i="64"/>
  <c r="AS3131" i="64"/>
  <c r="AE3131" i="64" l="1"/>
  <c r="Y3132" i="64"/>
  <c r="AW3131" i="64"/>
  <c r="H3131" i="64"/>
  <c r="AR3132" i="64" s="1"/>
  <c r="AJ3131" i="64"/>
  <c r="L3131" i="64"/>
  <c r="AB3131" i="64"/>
  <c r="F3131" i="64"/>
  <c r="M3132" i="64" l="1"/>
  <c r="AO3132" i="64"/>
  <c r="AH3131" i="64"/>
  <c r="AP3132" i="64"/>
  <c r="AU3135" i="64"/>
  <c r="AT3135" i="64"/>
  <c r="Z3135" i="64"/>
  <c r="I3131" i="64"/>
  <c r="AI3131" i="64"/>
  <c r="R3133" i="64" l="1"/>
  <c r="R3134" i="64" s="1"/>
  <c r="R3135" i="64" s="1"/>
  <c r="R3136" i="64" s="1"/>
  <c r="S3137" i="64" s="1"/>
  <c r="S3138" i="64" s="1"/>
  <c r="E3131" i="64"/>
  <c r="C3132" i="64" s="1"/>
  <c r="G3132" i="64" s="1"/>
  <c r="AB3132" i="64"/>
  <c r="R3137" i="64" l="1"/>
  <c r="AC3132" i="64"/>
  <c r="J3132" i="64"/>
  <c r="K3132" i="64" l="1"/>
  <c r="AE3132" i="64"/>
  <c r="D3132" i="64" l="1"/>
  <c r="H3132" i="64" s="1"/>
  <c r="L3132" i="64"/>
  <c r="AJ3132" i="64"/>
  <c r="AQ3132" i="64" l="1"/>
  <c r="AS3132" i="64"/>
  <c r="F3132" i="64"/>
  <c r="U3133" i="64" s="1"/>
  <c r="U3134" i="64" s="1"/>
  <c r="U3135" i="64" s="1"/>
  <c r="U3136" i="64" s="1"/>
  <c r="U3137" i="64" s="1"/>
  <c r="I3132" i="64"/>
  <c r="AH3132" i="64"/>
  <c r="AI3132" i="64"/>
  <c r="AL3132" i="64" s="1"/>
  <c r="AM3132" i="64" s="1"/>
  <c r="V3137" i="64" l="1"/>
  <c r="V3138" i="64" s="1"/>
  <c r="Y3133" i="64"/>
  <c r="AW3132" i="64"/>
  <c r="E3132" i="64"/>
  <c r="N3139" i="64"/>
  <c r="O3139" i="64"/>
  <c r="M3133" i="64" l="1"/>
  <c r="D3133" i="64" s="1"/>
  <c r="C3133" i="64"/>
  <c r="G3133" i="64" s="1"/>
  <c r="J3133" i="64" l="1"/>
  <c r="AB3133" i="64"/>
  <c r="K3133" i="64"/>
  <c r="AS3133" i="64"/>
  <c r="AC3133" i="64"/>
  <c r="AQ3133" i="64" l="1"/>
  <c r="AQ3134" i="64" s="1"/>
  <c r="AQ3135" i="64" s="1"/>
  <c r="F3133" i="64"/>
  <c r="AR3133" i="64"/>
  <c r="AE3133" i="64"/>
  <c r="AF3133" i="64" s="1"/>
  <c r="AG3135" i="64" s="1"/>
  <c r="Y3134" i="64"/>
  <c r="AJ3133" i="64"/>
  <c r="L3133" i="64"/>
  <c r="H3133" i="64"/>
  <c r="AW3133" i="64" l="1"/>
  <c r="AI3133" i="64"/>
  <c r="AH3133" i="64"/>
  <c r="I3133" i="64"/>
  <c r="Q3135" i="64"/>
  <c r="AQ3136" i="64" s="1"/>
  <c r="P3135" i="64"/>
  <c r="AK3133" i="64" l="1"/>
  <c r="AA3134" i="64" s="1"/>
  <c r="AA3135" i="64" s="1"/>
  <c r="M3134" i="64"/>
  <c r="E3133" i="64"/>
  <c r="C3134" i="64" s="1"/>
  <c r="G3134" i="64" s="1"/>
  <c r="AB3134" i="64" l="1"/>
  <c r="AC3134" i="64"/>
  <c r="J3134" i="64"/>
  <c r="AA3136" i="64"/>
  <c r="D3134" i="64"/>
  <c r="AA3137" i="64" l="1"/>
  <c r="K3134" i="64"/>
  <c r="AR3134" i="64" s="1"/>
  <c r="AR3135" i="64" s="1"/>
  <c r="AR3136" i="64" s="1"/>
  <c r="AS3134" i="64"/>
  <c r="AE3134" i="64"/>
  <c r="Y3135" i="64" l="1"/>
  <c r="M3135" i="64" s="1"/>
  <c r="T3134" i="64"/>
  <c r="AV3135" i="64" s="1"/>
  <c r="AV3136" i="64" s="1"/>
  <c r="AV3137" i="64" s="1"/>
  <c r="AV3138" i="64" s="1"/>
  <c r="AV3139" i="64" s="1"/>
  <c r="L3134" i="64"/>
  <c r="AJ3134" i="64"/>
  <c r="H3134" i="64"/>
  <c r="AA3138" i="64"/>
  <c r="F3134" i="64"/>
  <c r="AH3134" i="64" l="1"/>
  <c r="AI3134" i="64"/>
  <c r="I3134" i="64"/>
  <c r="AW3134" i="64"/>
  <c r="AB3135" i="64"/>
  <c r="E3134" i="64" l="1"/>
  <c r="C3135" i="64" l="1"/>
  <c r="G3135" i="64" s="1"/>
  <c r="D3135" i="64"/>
  <c r="J3135" i="64"/>
  <c r="K3135" i="64" l="1"/>
  <c r="AC3135" i="64"/>
  <c r="AS3135" i="64"/>
  <c r="F3135" i="64" l="1"/>
  <c r="X3136" i="64"/>
  <c r="X3137" i="64" s="1"/>
  <c r="X3138" i="64" s="1"/>
  <c r="X3139" i="64" s="1"/>
  <c r="X3140" i="64" s="1"/>
  <c r="Y3136" i="64"/>
  <c r="M3136" i="64" s="1"/>
  <c r="AW3135" i="64"/>
  <c r="AE3135" i="64"/>
  <c r="L3135" i="64"/>
  <c r="H3135" i="64"/>
  <c r="AJ3135" i="64"/>
  <c r="AH3135" i="64" l="1"/>
  <c r="AI3135" i="64"/>
  <c r="I3135" i="64"/>
  <c r="E3135" i="64" l="1"/>
  <c r="C3136" i="64" l="1"/>
  <c r="G3136" i="64" s="1"/>
  <c r="W3136" i="64" s="1"/>
  <c r="W3137" i="64" s="1"/>
  <c r="W3138" i="64" s="1"/>
  <c r="W3139" i="64" s="1"/>
  <c r="D3136" i="64"/>
  <c r="J3136" i="64"/>
  <c r="K3136" i="64" l="1"/>
  <c r="F3136" i="64" s="1"/>
  <c r="AN3142" i="64"/>
  <c r="T3142" i="64" s="1"/>
  <c r="T3143" i="64" s="1"/>
  <c r="AC3136" i="64"/>
  <c r="AS3136" i="64"/>
  <c r="AE3136" i="64" l="1"/>
  <c r="Y3137" i="64"/>
  <c r="AW3136" i="64"/>
  <c r="AB3136" i="64"/>
  <c r="L3136" i="64"/>
  <c r="H3136" i="64"/>
  <c r="AR3137" i="64" s="1"/>
  <c r="AJ3136" i="64"/>
  <c r="M3137" i="64" l="1"/>
  <c r="AO3137" i="64"/>
  <c r="Z3140" i="64"/>
  <c r="AT3140" i="64"/>
  <c r="AU3140" i="64"/>
  <c r="AH3136" i="64"/>
  <c r="AP3137" i="64"/>
  <c r="AI3136" i="64"/>
  <c r="I3136" i="64"/>
  <c r="AB3137" i="64" l="1"/>
  <c r="R3138" i="64"/>
  <c r="R3139" i="64" s="1"/>
  <c r="R3140" i="64" s="1"/>
  <c r="R3141" i="64" s="1"/>
  <c r="R3142" i="64" s="1"/>
  <c r="E3136" i="64"/>
  <c r="S3142" i="64" l="1"/>
  <c r="S3143" i="64" s="1"/>
  <c r="C3137" i="64"/>
  <c r="G3137" i="64" s="1"/>
  <c r="J3137" i="64"/>
  <c r="K3137" i="64" l="1"/>
  <c r="AC3137" i="64"/>
  <c r="D3137" i="64" l="1"/>
  <c r="H3137" i="64" s="1"/>
  <c r="AE3137" i="64"/>
  <c r="L3137" i="64"/>
  <c r="AJ3137" i="64"/>
  <c r="AQ3137" i="64" l="1"/>
  <c r="AS3137" i="64"/>
  <c r="F3137" i="64"/>
  <c r="U3138" i="64" s="1"/>
  <c r="U3139" i="64" s="1"/>
  <c r="U3140" i="64" s="1"/>
  <c r="U3141" i="64" s="1"/>
  <c r="U3142" i="64" s="1"/>
  <c r="AI3137" i="64"/>
  <c r="AL3137" i="64" s="1"/>
  <c r="AM3137" i="64" s="1"/>
  <c r="AH3137" i="64"/>
  <c r="I3137" i="64"/>
  <c r="V3142" i="64" l="1"/>
  <c r="V3143" i="64" s="1"/>
  <c r="N3144" i="64" s="1"/>
  <c r="Y3138" i="64"/>
  <c r="AW3137" i="64"/>
  <c r="E3137" i="64"/>
  <c r="O3144" i="64"/>
  <c r="M3138" i="64" l="1"/>
  <c r="J3138" i="64" s="1"/>
  <c r="C3138" i="64"/>
  <c r="G3138" i="64" s="1"/>
  <c r="D3138" i="64" l="1"/>
  <c r="AS3138" i="64" s="1"/>
  <c r="AB3138" i="64"/>
  <c r="K3138" i="64"/>
  <c r="AC3138" i="64"/>
  <c r="AQ3138" i="64" l="1"/>
  <c r="AQ3139" i="64" s="1"/>
  <c r="AQ3140" i="64" s="1"/>
  <c r="AR3138" i="64"/>
  <c r="Y3139" i="64"/>
  <c r="AE3138" i="64"/>
  <c r="AF3138" i="64" s="1"/>
  <c r="AG3140" i="64" s="1"/>
  <c r="H3138" i="64"/>
  <c r="L3138" i="64"/>
  <c r="AJ3138" i="64"/>
  <c r="F3138" i="64"/>
  <c r="AW3138" i="64" l="1"/>
  <c r="Q3140" i="64"/>
  <c r="AQ3141" i="64" s="1"/>
  <c r="P3140" i="64"/>
  <c r="AI3138" i="64"/>
  <c r="AH3138" i="64"/>
  <c r="I3138" i="64"/>
  <c r="AK3138" i="64" l="1"/>
  <c r="AA3139" i="64" s="1"/>
  <c r="AA3140" i="64" s="1"/>
  <c r="E3138" i="64"/>
  <c r="C3139" i="64" s="1"/>
  <c r="G3139" i="64" s="1"/>
  <c r="M3139" i="64" l="1"/>
  <c r="AB3139" i="64" s="1"/>
  <c r="AA3141" i="64"/>
  <c r="D3139" i="64"/>
  <c r="AS3139" i="64" s="1"/>
  <c r="J3139" i="64"/>
  <c r="AC3139" i="64"/>
  <c r="K3139" i="64" l="1"/>
  <c r="AR3139" i="64" s="1"/>
  <c r="AR3140" i="64" s="1"/>
  <c r="AR3141" i="64" s="1"/>
  <c r="AE3139" i="64"/>
  <c r="Y3140" i="64"/>
  <c r="M3140" i="64" s="1"/>
  <c r="F3139" i="64"/>
  <c r="AA3142" i="64"/>
  <c r="AB3140" i="64" l="1"/>
  <c r="AA3143" i="64"/>
  <c r="T3139" i="64"/>
  <c r="AV3140" i="64" s="1"/>
  <c r="AV3141" i="64" s="1"/>
  <c r="AV3142" i="64" s="1"/>
  <c r="AV3143" i="64" s="1"/>
  <c r="AV3144" i="64" s="1"/>
  <c r="H3139" i="64"/>
  <c r="AJ3139" i="64"/>
  <c r="L3139" i="64"/>
  <c r="AH3139" i="64" l="1"/>
  <c r="I3139" i="64"/>
  <c r="AW3139" i="64"/>
  <c r="AI3139" i="64"/>
  <c r="E3139" i="64" l="1"/>
  <c r="C3140" i="64" l="1"/>
  <c r="G3140" i="64" s="1"/>
  <c r="J3140" i="64"/>
  <c r="D3140" i="64"/>
  <c r="K3140" i="64" l="1"/>
  <c r="X3141" i="64" s="1"/>
  <c r="X3142" i="64" s="1"/>
  <c r="X3143" i="64" s="1"/>
  <c r="X3144" i="64" s="1"/>
  <c r="X3145" i="64" s="1"/>
  <c r="AC3140" i="64"/>
  <c r="AS3140" i="64"/>
  <c r="Y3141" i="64" l="1"/>
  <c r="M3141" i="64" s="1"/>
  <c r="AW3140" i="64"/>
  <c r="AE3140" i="64"/>
  <c r="H3140" i="64"/>
  <c r="AJ3140" i="64"/>
  <c r="L3140" i="64"/>
  <c r="F3140" i="64"/>
  <c r="AH3140" i="64" l="1"/>
  <c r="I3140" i="64"/>
  <c r="AI3140" i="64"/>
  <c r="E3140" i="64" l="1"/>
  <c r="C3141" i="64" l="1"/>
  <c r="G3141" i="64" s="1"/>
  <c r="W3141" i="64" s="1"/>
  <c r="W3142" i="64" s="1"/>
  <c r="W3143" i="64" s="1"/>
  <c r="W3144" i="64" s="1"/>
  <c r="J3141" i="64"/>
  <c r="D3141" i="64"/>
  <c r="K3141" i="64" l="1"/>
  <c r="AN3147" i="64"/>
  <c r="T3147" i="64" s="1"/>
  <c r="T3148" i="64" s="1"/>
  <c r="AC3141" i="64"/>
  <c r="AS3141" i="64"/>
  <c r="AE3141" i="64" l="1"/>
  <c r="Y3142" i="64"/>
  <c r="AW3141" i="64"/>
  <c r="AB3141" i="64"/>
  <c r="H3141" i="64"/>
  <c r="AR3142" i="64" s="1"/>
  <c r="L3141" i="64"/>
  <c r="AJ3141" i="64"/>
  <c r="F3141" i="64"/>
  <c r="M3142" i="64" l="1"/>
  <c r="AO3142" i="64"/>
  <c r="AI3141" i="64"/>
  <c r="Z3145" i="64"/>
  <c r="AT3145" i="64"/>
  <c r="AU3145" i="64"/>
  <c r="I3141" i="64"/>
  <c r="AP3142" i="64"/>
  <c r="AH3141" i="64"/>
  <c r="AB3142" i="64" l="1"/>
  <c r="R3143" i="64"/>
  <c r="R3144" i="64" s="1"/>
  <c r="R3145" i="64" s="1"/>
  <c r="R3146" i="64" s="1"/>
  <c r="S3147" i="64" s="1"/>
  <c r="S3148" i="64" s="1"/>
  <c r="E3141" i="64"/>
  <c r="R3147" i="64" l="1"/>
  <c r="C3142" i="64"/>
  <c r="G3142" i="64" s="1"/>
  <c r="J3142" i="64"/>
  <c r="K3142" i="64" l="1"/>
  <c r="D3142" i="64" s="1"/>
  <c r="AQ3142" i="64" s="1"/>
  <c r="AC3142" i="64"/>
  <c r="AS3142" i="64" l="1"/>
  <c r="Y3143" i="64" s="1"/>
  <c r="AE3142" i="64"/>
  <c r="AW3142" i="64"/>
  <c r="L3142" i="64"/>
  <c r="AJ3142" i="64"/>
  <c r="H3142" i="64"/>
  <c r="F3142" i="64"/>
  <c r="U3143" i="64" s="1"/>
  <c r="U3144" i="64" s="1"/>
  <c r="U3145" i="64" s="1"/>
  <c r="U3146" i="64" s="1"/>
  <c r="U3147" i="64" s="1"/>
  <c r="M3143" i="64" l="1"/>
  <c r="I3142" i="64"/>
  <c r="AI3142" i="64"/>
  <c r="AL3142" i="64" s="1"/>
  <c r="AM3142" i="64" s="1"/>
  <c r="AH3142" i="64"/>
  <c r="AB3143" i="64" l="1"/>
  <c r="E3142" i="64"/>
  <c r="V3147" i="64"/>
  <c r="V3148" i="64" s="1"/>
  <c r="N3149" i="64" l="1"/>
  <c r="O3149" i="64"/>
  <c r="C3143" i="64"/>
  <c r="G3143" i="64" s="1"/>
  <c r="J3143" i="64"/>
  <c r="D3143" i="64"/>
  <c r="AC3143" i="64" l="1"/>
  <c r="AS3143" i="64"/>
  <c r="K3143" i="64"/>
  <c r="AQ3143" i="64" l="1"/>
  <c r="AQ3144" i="64" s="1"/>
  <c r="AQ3145" i="64" s="1"/>
  <c r="AR3143" i="64"/>
  <c r="L3143" i="64"/>
  <c r="H3143" i="64"/>
  <c r="AJ3143" i="64"/>
  <c r="AE3143" i="64"/>
  <c r="AF3143" i="64" s="1"/>
  <c r="AG3145" i="64" s="1"/>
  <c r="Y3144" i="64"/>
  <c r="F3143" i="64"/>
  <c r="P3145" i="64" l="1"/>
  <c r="Q3145" i="64"/>
  <c r="AQ3146" i="64" s="1"/>
  <c r="AI3143" i="64"/>
  <c r="AW3143" i="64"/>
  <c r="AH3143" i="64"/>
  <c r="I3143" i="64"/>
  <c r="AK3143" i="64" l="1"/>
  <c r="AA3144" i="64" s="1"/>
  <c r="AA3145" i="64" s="1"/>
  <c r="E3143" i="64"/>
  <c r="C3144" i="64" s="1"/>
  <c r="G3144" i="64" s="1"/>
  <c r="M3144" i="64" l="1"/>
  <c r="AB3144" i="64" s="1"/>
  <c r="AA3146" i="64"/>
  <c r="AC3144" i="64"/>
  <c r="D3144" i="64" l="1"/>
  <c r="AS3144" i="64" s="1"/>
  <c r="J3144" i="64"/>
  <c r="K3144" i="64" s="1"/>
  <c r="AR3144" i="64" s="1"/>
  <c r="AR3145" i="64" s="1"/>
  <c r="AR3146" i="64" s="1"/>
  <c r="AE3144" i="64"/>
  <c r="Y3145" i="64"/>
  <c r="M3145" i="64" s="1"/>
  <c r="AA3147" i="64"/>
  <c r="T3144" i="64"/>
  <c r="AV3145" i="64" s="1"/>
  <c r="AV3146" i="64" s="1"/>
  <c r="AV3147" i="64" s="1"/>
  <c r="AV3148" i="64" s="1"/>
  <c r="AV3149" i="64" s="1"/>
  <c r="AJ3144" i="64"/>
  <c r="L3144" i="64" l="1"/>
  <c r="H3144" i="64"/>
  <c r="F3144" i="64"/>
  <c r="I3144" i="64"/>
  <c r="AB3145" i="64"/>
  <c r="AA3148" i="64"/>
  <c r="AW3144" i="64"/>
  <c r="AH3144" i="64"/>
  <c r="AI3144" i="64"/>
  <c r="E3144" i="64" l="1"/>
  <c r="C3145" i="64" l="1"/>
  <c r="G3145" i="64" s="1"/>
  <c r="D3145" i="64"/>
  <c r="J3145" i="64"/>
  <c r="K3145" i="64" l="1"/>
  <c r="AC3145" i="64"/>
  <c r="AS3145" i="64"/>
  <c r="F3145" i="64" l="1"/>
  <c r="X3146" i="64"/>
  <c r="X3147" i="64" s="1"/>
  <c r="X3148" i="64" s="1"/>
  <c r="X3149" i="64" s="1"/>
  <c r="X3150" i="64" s="1"/>
  <c r="Y3146" i="64"/>
  <c r="M3146" i="64" s="1"/>
  <c r="AW3145" i="64"/>
  <c r="AE3145" i="64"/>
  <c r="AJ3145" i="64"/>
  <c r="L3145" i="64"/>
  <c r="H3145" i="64"/>
  <c r="AH3145" i="64" l="1"/>
  <c r="AI3145" i="64"/>
  <c r="I3145" i="64"/>
  <c r="E3145" i="64" l="1"/>
  <c r="C3146" i="64" l="1"/>
  <c r="G3146" i="64" s="1"/>
  <c r="W3146" i="64" s="1"/>
  <c r="W3147" i="64" s="1"/>
  <c r="W3148" i="64" s="1"/>
  <c r="W3149" i="64" s="1"/>
  <c r="J3146" i="64"/>
  <c r="D3146" i="64"/>
  <c r="K3146" i="64" l="1"/>
  <c r="F3146" i="64" s="1"/>
  <c r="AN3152" i="64"/>
  <c r="T3152" i="64" s="1"/>
  <c r="T3153" i="64" s="1"/>
  <c r="AC3146" i="64"/>
  <c r="AS3146" i="64"/>
  <c r="Y3147" i="64" l="1"/>
  <c r="AW3146" i="64"/>
  <c r="AE3146" i="64"/>
  <c r="AB3146" i="64"/>
  <c r="H3146" i="64"/>
  <c r="AR3147" i="64" s="1"/>
  <c r="AJ3146" i="64"/>
  <c r="L3146" i="64"/>
  <c r="M3147" i="64" l="1"/>
  <c r="AO3147" i="64"/>
  <c r="I3146" i="64"/>
  <c r="AI3146" i="64"/>
  <c r="AU3150" i="64"/>
  <c r="AT3150" i="64"/>
  <c r="Z3150" i="64"/>
  <c r="AH3146" i="64"/>
  <c r="AP3147" i="64"/>
  <c r="R3148" i="64" l="1"/>
  <c r="R3149" i="64" s="1"/>
  <c r="R3150" i="64" s="1"/>
  <c r="R3151" i="64" s="1"/>
  <c r="R3152" i="64" s="1"/>
  <c r="AB3147" i="64"/>
  <c r="E3146" i="64"/>
  <c r="C3147" i="64" s="1"/>
  <c r="G3147" i="64" s="1"/>
  <c r="S3152" i="64" l="1"/>
  <c r="S3153" i="64" s="1"/>
  <c r="J3147" i="64"/>
  <c r="K3147" i="64" s="1"/>
  <c r="D3147" i="64" s="1"/>
  <c r="AQ3147" i="64" s="1"/>
  <c r="AC3147" i="64"/>
  <c r="AS3147" i="64" l="1"/>
  <c r="L3147" i="64"/>
  <c r="I3147" i="64" s="1"/>
  <c r="AJ3147" i="64"/>
  <c r="H3147" i="64"/>
  <c r="AE3147" i="64"/>
  <c r="Y3148" i="64"/>
  <c r="AW3147" i="64"/>
  <c r="F3147" i="64"/>
  <c r="U3148" i="64" s="1"/>
  <c r="U3149" i="64" s="1"/>
  <c r="U3150" i="64" s="1"/>
  <c r="U3151" i="64" s="1"/>
  <c r="U3152" i="64" s="1"/>
  <c r="M3148" i="64" l="1"/>
  <c r="AH3147" i="64"/>
  <c r="AI3147" i="64"/>
  <c r="AL3147" i="64" s="1"/>
  <c r="AM3147" i="64" s="1"/>
  <c r="AB3148" i="64" l="1"/>
  <c r="V3152" i="64"/>
  <c r="V3153" i="64" s="1"/>
  <c r="E3147" i="64"/>
  <c r="C3148" i="64" l="1"/>
  <c r="G3148" i="64" s="1"/>
  <c r="J3148" i="64"/>
  <c r="D3148" i="64"/>
  <c r="N3154" i="64"/>
  <c r="O3154" i="64"/>
  <c r="AC3148" i="64" l="1"/>
  <c r="AS3148" i="64"/>
  <c r="K3148" i="64"/>
  <c r="AQ3148" i="64" l="1"/>
  <c r="AQ3149" i="64" s="1"/>
  <c r="AQ3150" i="64" s="1"/>
  <c r="AR3148" i="64"/>
  <c r="AE3148" i="64"/>
  <c r="AF3148" i="64" s="1"/>
  <c r="AG3150" i="64" s="1"/>
  <c r="AJ3148" i="64"/>
  <c r="H3148" i="64"/>
  <c r="L3148" i="64"/>
  <c r="Y3149" i="64"/>
  <c r="F3148" i="64"/>
  <c r="I3148" i="64" l="1"/>
  <c r="AW3148" i="64"/>
  <c r="AH3148" i="64"/>
  <c r="AI3148" i="64"/>
  <c r="Q3150" i="64"/>
  <c r="AQ3151" i="64" s="1"/>
  <c r="P3150" i="64"/>
  <c r="AK3148" i="64" l="1"/>
  <c r="AA3149" i="64" s="1"/>
  <c r="AA3150" i="64" s="1"/>
  <c r="M3149" i="64"/>
  <c r="E3148" i="64"/>
  <c r="C3149" i="64" s="1"/>
  <c r="G3149" i="64" s="1"/>
  <c r="AC3149" i="64" l="1"/>
  <c r="AA3151" i="64"/>
  <c r="D3149" i="64"/>
  <c r="AB3149" i="64"/>
  <c r="J3149" i="64"/>
  <c r="AA3152" i="64" l="1"/>
  <c r="AS3149" i="64"/>
  <c r="K3149" i="64"/>
  <c r="AR3149" i="64" s="1"/>
  <c r="AR3150" i="64" s="1"/>
  <c r="AR3151" i="64" s="1"/>
  <c r="AE3149" i="64"/>
  <c r="T3149" i="64" l="1"/>
  <c r="AV3150" i="64" s="1"/>
  <c r="AV3151" i="64" s="1"/>
  <c r="AV3152" i="64" s="1"/>
  <c r="AV3153" i="64" s="1"/>
  <c r="AV3154" i="64" s="1"/>
  <c r="L3149" i="64"/>
  <c r="AJ3149" i="64"/>
  <c r="H3149" i="64"/>
  <c r="Y3150" i="64"/>
  <c r="M3150" i="64" s="1"/>
  <c r="AA3153" i="64"/>
  <c r="F3149" i="64"/>
  <c r="AW3149" i="64" l="1"/>
  <c r="AH3149" i="64"/>
  <c r="AI3149" i="64"/>
  <c r="I3149" i="64"/>
  <c r="AB3150" i="64"/>
  <c r="E3149" i="64" l="1"/>
  <c r="C3150" i="64" l="1"/>
  <c r="G3150" i="64" s="1"/>
  <c r="J3150" i="64"/>
  <c r="D3150" i="64"/>
  <c r="AC3150" i="64" l="1"/>
  <c r="AS3150" i="64"/>
  <c r="K3150" i="64"/>
  <c r="X3151" i="64" s="1"/>
  <c r="X3152" i="64" s="1"/>
  <c r="X3153" i="64" s="1"/>
  <c r="X3154" i="64" s="1"/>
  <c r="X3155" i="64" s="1"/>
  <c r="L3150" i="64" l="1"/>
  <c r="H3150" i="64"/>
  <c r="AJ3150" i="64"/>
  <c r="AE3150" i="64"/>
  <c r="Y3151" i="64"/>
  <c r="M3151" i="64" s="1"/>
  <c r="AW3150" i="64"/>
  <c r="F3150" i="64"/>
  <c r="AH3150" i="64" l="1"/>
  <c r="AI3150" i="64"/>
  <c r="I3150" i="64"/>
  <c r="E3150" i="64" l="1"/>
  <c r="C3151" i="64" l="1"/>
  <c r="G3151" i="64" s="1"/>
  <c r="W3151" i="64" s="1"/>
  <c r="W3152" i="64" s="1"/>
  <c r="W3153" i="64" s="1"/>
  <c r="W3154" i="64" s="1"/>
  <c r="D3151" i="64"/>
  <c r="J3151" i="64"/>
  <c r="K3151" i="64" l="1"/>
  <c r="AN3157" i="64"/>
  <c r="T3157" i="64" s="1"/>
  <c r="T3158" i="64" s="1"/>
  <c r="AC3151" i="64"/>
  <c r="AS3151" i="64"/>
  <c r="Y3152" i="64" l="1"/>
  <c r="AW3151" i="64"/>
  <c r="AE3151" i="64"/>
  <c r="L3151" i="64"/>
  <c r="H3151" i="64"/>
  <c r="AR3152" i="64" s="1"/>
  <c r="AJ3151" i="64"/>
  <c r="AB3151" i="64"/>
  <c r="F3151" i="64"/>
  <c r="M3152" i="64" l="1"/>
  <c r="AO3152" i="64"/>
  <c r="AU3155" i="64"/>
  <c r="AT3155" i="64"/>
  <c r="Z3155" i="64"/>
  <c r="I3151" i="64"/>
  <c r="AI3151" i="64"/>
  <c r="AP3152" i="64"/>
  <c r="AH3151" i="64"/>
  <c r="R3153" i="64" l="1"/>
  <c r="R3154" i="64" s="1"/>
  <c r="R3155" i="64" s="1"/>
  <c r="R3156" i="64" s="1"/>
  <c r="R3157" i="64" s="1"/>
  <c r="E3151" i="64"/>
  <c r="C3152" i="64" s="1"/>
  <c r="G3152" i="64" s="1"/>
  <c r="AB3152" i="64"/>
  <c r="S3157" i="64" l="1"/>
  <c r="S3158" i="64" s="1"/>
  <c r="J3152" i="64"/>
  <c r="K3152" i="64" s="1"/>
  <c r="D3152" i="64"/>
  <c r="AQ3152" i="64" s="1"/>
  <c r="AC3152" i="64"/>
  <c r="AS3152" i="64" l="1"/>
  <c r="Y3153" i="64"/>
  <c r="AW3152" i="64"/>
  <c r="H3152" i="64"/>
  <c r="L3152" i="64"/>
  <c r="AJ3152" i="64"/>
  <c r="F3152" i="64"/>
  <c r="U3153" i="64" s="1"/>
  <c r="U3154" i="64" s="1"/>
  <c r="U3155" i="64" s="1"/>
  <c r="U3156" i="64" s="1"/>
  <c r="U3157" i="64" s="1"/>
  <c r="AE3152" i="64"/>
  <c r="M3153" i="64" l="1"/>
  <c r="AI3152" i="64"/>
  <c r="AL3152" i="64" s="1"/>
  <c r="AM3152" i="64" s="1"/>
  <c r="I3152" i="64"/>
  <c r="AH3152" i="64"/>
  <c r="V3157" i="64" l="1"/>
  <c r="V3158" i="64" s="1"/>
  <c r="E3152" i="64"/>
  <c r="C3153" i="64" s="1"/>
  <c r="G3153" i="64" s="1"/>
  <c r="AB3153" i="64"/>
  <c r="J3153" i="64" l="1"/>
  <c r="K3153" i="64" s="1"/>
  <c r="D3153" i="64"/>
  <c r="AS3153" i="64" s="1"/>
  <c r="AC3153" i="64"/>
  <c r="N3159" i="64"/>
  <c r="O3159" i="64"/>
  <c r="AR3153" i="64" l="1"/>
  <c r="AQ3153" i="64"/>
  <c r="AQ3154" i="64" s="1"/>
  <c r="AQ3155" i="64" s="1"/>
  <c r="F3153" i="64"/>
  <c r="Y3154" i="64"/>
  <c r="AE3153" i="64"/>
  <c r="AF3153" i="64" s="1"/>
  <c r="AG3155" i="64" s="1"/>
  <c r="AJ3153" i="64"/>
  <c r="H3153" i="64"/>
  <c r="L3153" i="64"/>
  <c r="P3155" i="64" l="1"/>
  <c r="Q3155" i="64"/>
  <c r="AQ3156" i="64" s="1"/>
  <c r="AH3153" i="64"/>
  <c r="I3153" i="64"/>
  <c r="AI3153" i="64"/>
  <c r="AW3153" i="64"/>
  <c r="AK3153" i="64" l="1"/>
  <c r="AA3154" i="64" s="1"/>
  <c r="AA3155" i="64" s="1"/>
  <c r="E3153" i="64"/>
  <c r="C3154" i="64" s="1"/>
  <c r="G3154" i="64" s="1"/>
  <c r="M3154" i="64" l="1"/>
  <c r="AB3154" i="64" s="1"/>
  <c r="AA3156" i="64"/>
  <c r="AC3154" i="64"/>
  <c r="D3154" i="64" l="1"/>
  <c r="AS3154" i="64" s="1"/>
  <c r="J3154" i="64"/>
  <c r="K3154" i="64" s="1"/>
  <c r="AR3154" i="64" s="1"/>
  <c r="AR3155" i="64" s="1"/>
  <c r="AR3156" i="64" s="1"/>
  <c r="Y3155" i="64"/>
  <c r="M3155" i="64" s="1"/>
  <c r="AA3157" i="64"/>
  <c r="AE3154" i="64"/>
  <c r="T3154" i="64" l="1"/>
  <c r="AV3155" i="64" s="1"/>
  <c r="AV3156" i="64" s="1"/>
  <c r="AV3157" i="64" s="1"/>
  <c r="AV3158" i="64" s="1"/>
  <c r="AV3159" i="64" s="1"/>
  <c r="L3154" i="64"/>
  <c r="AJ3154" i="64"/>
  <c r="F3154" i="64"/>
  <c r="H3154" i="64"/>
  <c r="AH3154" i="64" s="1"/>
  <c r="AB3155" i="64"/>
  <c r="I3154" i="64"/>
  <c r="AI3154" i="64"/>
  <c r="AW3154" i="64"/>
  <c r="AA3158" i="64"/>
  <c r="E3154" i="64" l="1"/>
  <c r="C3155" i="64" l="1"/>
  <c r="G3155" i="64" s="1"/>
  <c r="D3155" i="64"/>
  <c r="J3155" i="64"/>
  <c r="K3155" i="64" l="1"/>
  <c r="AS3155" i="64"/>
  <c r="AC3155" i="64"/>
  <c r="F3155" i="64" l="1"/>
  <c r="X3156" i="64"/>
  <c r="X3157" i="64" s="1"/>
  <c r="X3158" i="64" s="1"/>
  <c r="X3159" i="64" s="1"/>
  <c r="X3160" i="64" s="1"/>
  <c r="AE3155" i="64"/>
  <c r="Y3156" i="64"/>
  <c r="M3156" i="64" s="1"/>
  <c r="AW3155" i="64"/>
  <c r="H3155" i="64"/>
  <c r="AJ3155" i="64"/>
  <c r="L3155" i="64"/>
  <c r="I3155" i="64" l="1"/>
  <c r="AH3155" i="64"/>
  <c r="AI3155" i="64"/>
  <c r="E3155" i="64" l="1"/>
  <c r="C3156" i="64" l="1"/>
  <c r="G3156" i="64" s="1"/>
  <c r="W3156" i="64" s="1"/>
  <c r="W3157" i="64" s="1"/>
  <c r="W3158" i="64" s="1"/>
  <c r="W3159" i="64" s="1"/>
  <c r="J3156" i="64"/>
  <c r="D3156" i="64"/>
  <c r="K3156" i="64" l="1"/>
  <c r="F3156" i="64" s="1"/>
  <c r="AN3162" i="64"/>
  <c r="T3162" i="64" s="1"/>
  <c r="T3163" i="64" s="1"/>
  <c r="AC3156" i="64"/>
  <c r="AS3156" i="64"/>
  <c r="Y3157" i="64" l="1"/>
  <c r="AW3156" i="64"/>
  <c r="AE3156" i="64"/>
  <c r="AB3156" i="64"/>
  <c r="L3156" i="64"/>
  <c r="H3156" i="64"/>
  <c r="AR3157" i="64" s="1"/>
  <c r="AJ3156" i="64"/>
  <c r="M3157" i="64" l="1"/>
  <c r="AO3157" i="64"/>
  <c r="AI3156" i="64"/>
  <c r="Z3160" i="64"/>
  <c r="AU3160" i="64"/>
  <c r="AT3160" i="64"/>
  <c r="AH3156" i="64"/>
  <c r="AP3157" i="64"/>
  <c r="I3156" i="64"/>
  <c r="R3158" i="64" l="1"/>
  <c r="R3159" i="64" s="1"/>
  <c r="R3160" i="64" s="1"/>
  <c r="R3161" i="64" s="1"/>
  <c r="S3162" i="64" s="1"/>
  <c r="S3163" i="64" s="1"/>
  <c r="E3156" i="64"/>
  <c r="C3157" i="64" s="1"/>
  <c r="G3157" i="64" s="1"/>
  <c r="AB3157" i="64"/>
  <c r="R3162" i="64" l="1"/>
  <c r="J3157" i="64"/>
  <c r="K3157" i="64" s="1"/>
  <c r="D3157" i="64" s="1"/>
  <c r="AQ3157" i="64" s="1"/>
  <c r="AC3157" i="64"/>
  <c r="AS3157" i="64" l="1"/>
  <c r="Y3158" i="64" s="1"/>
  <c r="AW3157" i="64"/>
  <c r="AJ3157" i="64"/>
  <c r="L3157" i="64"/>
  <c r="H3157" i="64"/>
  <c r="F3157" i="64"/>
  <c r="U3158" i="64" s="1"/>
  <c r="U3159" i="64" s="1"/>
  <c r="U3160" i="64" s="1"/>
  <c r="U3161" i="64" s="1"/>
  <c r="U3162" i="64" s="1"/>
  <c r="AE3157" i="64"/>
  <c r="M3158" i="64" l="1"/>
  <c r="I3157" i="64"/>
  <c r="AH3157" i="64"/>
  <c r="AI3157" i="64"/>
  <c r="AL3157" i="64" s="1"/>
  <c r="AM3157" i="64" s="1"/>
  <c r="AB3158" i="64" l="1"/>
  <c r="E3157" i="64"/>
  <c r="C3158" i="64" s="1"/>
  <c r="G3158" i="64" s="1"/>
  <c r="V3162" i="64"/>
  <c r="V3163" i="64" s="1"/>
  <c r="AC3158" i="64" l="1"/>
  <c r="D3158" i="64"/>
  <c r="N3164" i="64"/>
  <c r="O3164" i="64"/>
  <c r="J3158" i="64"/>
  <c r="K3158" i="64" l="1"/>
  <c r="F3158" i="64" s="1"/>
  <c r="AE3158" i="64"/>
  <c r="AF3158" i="64" s="1"/>
  <c r="AG3160" i="64" s="1"/>
  <c r="AS3158" i="64"/>
  <c r="AQ3158" i="64" l="1"/>
  <c r="AQ3159" i="64" s="1"/>
  <c r="AQ3160" i="64" s="1"/>
  <c r="AR3158" i="64"/>
  <c r="Y3159" i="64"/>
  <c r="P3160" i="64"/>
  <c r="Q3160" i="64"/>
  <c r="L3158" i="64"/>
  <c r="AJ3158" i="64"/>
  <c r="H3158" i="64"/>
  <c r="AQ3161" i="64" l="1"/>
  <c r="I3158" i="64"/>
  <c r="AH3158" i="64"/>
  <c r="AW3158" i="64"/>
  <c r="AI3158" i="64"/>
  <c r="AK3158" i="64" l="1"/>
  <c r="AA3159" i="64" s="1"/>
  <c r="AA3160" i="64" s="1"/>
  <c r="M3159" i="64"/>
  <c r="E3158" i="64"/>
  <c r="C3159" i="64" s="1"/>
  <c r="G3159" i="64" s="1"/>
  <c r="AB3159" i="64" l="1"/>
  <c r="J3159" i="64"/>
  <c r="K3159" i="64" s="1"/>
  <c r="AR3159" i="64" s="1"/>
  <c r="AR3160" i="64" s="1"/>
  <c r="AR3161" i="64" s="1"/>
  <c r="D3159" i="64"/>
  <c r="AS3159" i="64" s="1"/>
  <c r="AA3161" i="64"/>
  <c r="AC3159" i="64"/>
  <c r="F3159" i="64" l="1"/>
  <c r="Y3160" i="64"/>
  <c r="M3160" i="64" s="1"/>
  <c r="AA3162" i="64"/>
  <c r="AE3159" i="64"/>
  <c r="T3159" i="64"/>
  <c r="AV3160" i="64" s="1"/>
  <c r="AV3161" i="64" s="1"/>
  <c r="AV3162" i="64" s="1"/>
  <c r="AV3163" i="64" s="1"/>
  <c r="AV3164" i="64" s="1"/>
  <c r="AJ3159" i="64"/>
  <c r="L3159" i="64"/>
  <c r="H3159" i="64"/>
  <c r="AA3163" i="64" l="1"/>
  <c r="AI3159" i="64"/>
  <c r="AW3159" i="64"/>
  <c r="AH3159" i="64"/>
  <c r="I3159" i="64"/>
  <c r="AB3160" i="64"/>
  <c r="E3159" i="64" l="1"/>
  <c r="C3160" i="64" l="1"/>
  <c r="G3160" i="64" s="1"/>
  <c r="D3160" i="64"/>
  <c r="J3160" i="64"/>
  <c r="K3160" i="64" l="1"/>
  <c r="AS3160" i="64"/>
  <c r="AC3160" i="64"/>
  <c r="F3160" i="64" l="1"/>
  <c r="X3161" i="64"/>
  <c r="X3162" i="64" s="1"/>
  <c r="X3163" i="64" s="1"/>
  <c r="X3164" i="64" s="1"/>
  <c r="X3165" i="64" s="1"/>
  <c r="AE3160" i="64"/>
  <c r="Y3161" i="64"/>
  <c r="M3161" i="64" s="1"/>
  <c r="AW3160" i="64"/>
  <c r="H3160" i="64"/>
  <c r="L3160" i="64"/>
  <c r="AJ3160" i="64"/>
  <c r="AH3160" i="64" l="1"/>
  <c r="I3160" i="64"/>
  <c r="AI3160" i="64"/>
  <c r="E3160" i="64" l="1"/>
  <c r="C3161" i="64" l="1"/>
  <c r="G3161" i="64" s="1"/>
  <c r="W3161" i="64" s="1"/>
  <c r="W3162" i="64" s="1"/>
  <c r="W3163" i="64" s="1"/>
  <c r="W3164" i="64" s="1"/>
  <c r="D3161" i="64"/>
  <c r="J3161" i="64"/>
  <c r="K3161" i="64" l="1"/>
  <c r="F3161" i="64" s="1"/>
  <c r="AN3167" i="64"/>
  <c r="T3167" i="64" s="1"/>
  <c r="T3168" i="64" s="1"/>
  <c r="AC3161" i="64"/>
  <c r="AS3161" i="64"/>
  <c r="AE3161" i="64" l="1"/>
  <c r="Y3162" i="64"/>
  <c r="AW3161" i="64"/>
  <c r="AB3161" i="64"/>
  <c r="AJ3161" i="64"/>
  <c r="L3161" i="64"/>
  <c r="H3161" i="64"/>
  <c r="AR3162" i="64" s="1"/>
  <c r="M3162" i="64" l="1"/>
  <c r="AO3162" i="64"/>
  <c r="I3161" i="64"/>
  <c r="AI3161" i="64"/>
  <c r="AU3165" i="64"/>
  <c r="AT3165" i="64"/>
  <c r="Z3165" i="64"/>
  <c r="AH3161" i="64"/>
  <c r="AP3162" i="64"/>
  <c r="AB3162" i="64" l="1"/>
  <c r="R3163" i="64"/>
  <c r="R3164" i="64" s="1"/>
  <c r="R3165" i="64" s="1"/>
  <c r="R3166" i="64" s="1"/>
  <c r="S3167" i="64" s="1"/>
  <c r="S3168" i="64" s="1"/>
  <c r="E3161" i="64"/>
  <c r="R3167" i="64" l="1"/>
  <c r="C3162" i="64"/>
  <c r="G3162" i="64" s="1"/>
  <c r="J3162" i="64"/>
  <c r="AC3162" i="64" l="1"/>
  <c r="K3162" i="64"/>
  <c r="D3162" i="64" s="1"/>
  <c r="AQ3162" i="64" s="1"/>
  <c r="AS3162" i="64" l="1"/>
  <c r="L3162" i="64"/>
  <c r="H3162" i="64"/>
  <c r="AJ3162" i="64"/>
  <c r="Y3163" i="64"/>
  <c r="AW3162" i="64"/>
  <c r="AE3162" i="64"/>
  <c r="F3162" i="64"/>
  <c r="U3163" i="64" s="1"/>
  <c r="U3164" i="64" s="1"/>
  <c r="U3165" i="64" s="1"/>
  <c r="U3166" i="64" s="1"/>
  <c r="U3167" i="64" s="1"/>
  <c r="M3163" i="64" l="1"/>
  <c r="AI3162" i="64"/>
  <c r="AL3162" i="64" s="1"/>
  <c r="AM3162" i="64" s="1"/>
  <c r="AH3162" i="64"/>
  <c r="I3162" i="64"/>
  <c r="E3162" i="64" l="1"/>
  <c r="V3167" i="64"/>
  <c r="V3168" i="64" s="1"/>
  <c r="AB3163" i="64"/>
  <c r="N3169" i="64" l="1"/>
  <c r="O3169" i="64"/>
  <c r="C3163" i="64"/>
  <c r="G3163" i="64" s="1"/>
  <c r="J3163" i="64"/>
  <c r="D3163" i="64"/>
  <c r="AC3163" i="64" l="1"/>
  <c r="AS3163" i="64"/>
  <c r="K3163" i="64"/>
  <c r="AQ3163" i="64" l="1"/>
  <c r="AQ3164" i="64" s="1"/>
  <c r="AQ3165" i="64" s="1"/>
  <c r="AR3163" i="64"/>
  <c r="H3163" i="64"/>
  <c r="L3163" i="64"/>
  <c r="AJ3163" i="64"/>
  <c r="F3163" i="64"/>
  <c r="Y3164" i="64"/>
  <c r="AE3163" i="64"/>
  <c r="AF3163" i="64" s="1"/>
  <c r="AG3165" i="64" s="1"/>
  <c r="AW3163" i="64" l="1"/>
  <c r="AI3163" i="64"/>
  <c r="I3163" i="64"/>
  <c r="AH3163" i="64"/>
  <c r="P3165" i="64"/>
  <c r="Q3165" i="64"/>
  <c r="AQ3166" i="64" s="1"/>
  <c r="AK3163" i="64" l="1"/>
  <c r="AA3164" i="64" s="1"/>
  <c r="AA3165" i="64" s="1"/>
  <c r="M3164" i="64"/>
  <c r="E3163" i="64"/>
  <c r="C3164" i="64" s="1"/>
  <c r="G3164" i="64" s="1"/>
  <c r="D3164" i="64" l="1"/>
  <c r="AB3164" i="64"/>
  <c r="J3164" i="64"/>
  <c r="AA3166" i="64"/>
  <c r="AC3164" i="64"/>
  <c r="K3164" i="64" l="1"/>
  <c r="AR3164" i="64" s="1"/>
  <c r="AR3165" i="64" s="1"/>
  <c r="AR3166" i="64" s="1"/>
  <c r="AA3167" i="64"/>
  <c r="F3164" i="64"/>
  <c r="AE3164" i="64"/>
  <c r="AS3164" i="64"/>
  <c r="AA3168" i="64" l="1"/>
  <c r="Y3165" i="64"/>
  <c r="M3165" i="64" s="1"/>
  <c r="T3164" i="64"/>
  <c r="AV3165" i="64" s="1"/>
  <c r="AV3166" i="64" s="1"/>
  <c r="AV3167" i="64" s="1"/>
  <c r="AV3168" i="64" s="1"/>
  <c r="AV3169" i="64" s="1"/>
  <c r="AJ3164" i="64"/>
  <c r="L3164" i="64"/>
  <c r="H3164" i="64"/>
  <c r="AW3164" i="64" l="1"/>
  <c r="AB3165" i="64"/>
  <c r="I3164" i="64"/>
  <c r="AI3164" i="64"/>
  <c r="AH3164" i="64"/>
  <c r="E3164" i="64" l="1"/>
  <c r="C3165" i="64" l="1"/>
  <c r="G3165" i="64" s="1"/>
  <c r="J3165" i="64"/>
  <c r="D3165" i="64"/>
  <c r="K3165" i="64" l="1"/>
  <c r="X3166" i="64" s="1"/>
  <c r="X3167" i="64" s="1"/>
  <c r="X3168" i="64" s="1"/>
  <c r="X3169" i="64" s="1"/>
  <c r="X3170" i="64" s="1"/>
  <c r="AC3165" i="64"/>
  <c r="AS3165" i="64"/>
  <c r="Y3166" i="64" l="1"/>
  <c r="M3166" i="64" s="1"/>
  <c r="AW3165" i="64"/>
  <c r="AE3165" i="64"/>
  <c r="L3165" i="64"/>
  <c r="AJ3165" i="64"/>
  <c r="H3165" i="64"/>
  <c r="F3165" i="64"/>
  <c r="AI3165" i="64" l="1"/>
  <c r="I3165" i="64"/>
  <c r="AH3165" i="64"/>
  <c r="E3165" i="64" l="1"/>
  <c r="C3166" i="64" l="1"/>
  <c r="G3166" i="64" s="1"/>
  <c r="W3166" i="64" s="1"/>
  <c r="W3167" i="64" s="1"/>
  <c r="W3168" i="64" s="1"/>
  <c r="W3169" i="64" s="1"/>
  <c r="D3166" i="64"/>
  <c r="J3166" i="64"/>
  <c r="K3166" i="64" l="1"/>
  <c r="F3166" i="64" s="1"/>
  <c r="AN3172" i="64"/>
  <c r="T3172" i="64" s="1"/>
  <c r="T3173" i="64" s="1"/>
  <c r="AS3166" i="64"/>
  <c r="AC3166" i="64"/>
  <c r="Y3167" i="64" l="1"/>
  <c r="AW3166" i="64"/>
  <c r="AE3166" i="64"/>
  <c r="AB3166" i="64"/>
  <c r="AJ3166" i="64"/>
  <c r="L3166" i="64"/>
  <c r="H3166" i="64"/>
  <c r="AR3167" i="64" s="1"/>
  <c r="M3167" i="64" l="1"/>
  <c r="AO3167" i="64"/>
  <c r="AP3167" i="64"/>
  <c r="AH3166" i="64"/>
  <c r="AU3170" i="64"/>
  <c r="Z3170" i="64"/>
  <c r="AT3170" i="64"/>
  <c r="I3166" i="64"/>
  <c r="AI3166" i="64"/>
  <c r="R3168" i="64" l="1"/>
  <c r="R3169" i="64" s="1"/>
  <c r="R3170" i="64" s="1"/>
  <c r="R3171" i="64" s="1"/>
  <c r="S3172" i="64" s="1"/>
  <c r="S3173" i="64" s="1"/>
  <c r="AB3167" i="64"/>
  <c r="E3166" i="64"/>
  <c r="C3167" i="64" s="1"/>
  <c r="G3167" i="64" s="1"/>
  <c r="R3172" i="64" l="1"/>
  <c r="J3167" i="64"/>
  <c r="AC3167" i="64"/>
  <c r="AE3167" i="64" l="1"/>
  <c r="K3167" i="64"/>
  <c r="D3167" i="64" l="1"/>
  <c r="H3167" i="64" s="1"/>
  <c r="L3167" i="64"/>
  <c r="AJ3167" i="64"/>
  <c r="AQ3167" i="64" l="1"/>
  <c r="AS3167" i="64"/>
  <c r="F3167" i="64"/>
  <c r="U3168" i="64" s="1"/>
  <c r="U3169" i="64" s="1"/>
  <c r="U3170" i="64" s="1"/>
  <c r="U3171" i="64" s="1"/>
  <c r="U3172" i="64" s="1"/>
  <c r="I3167" i="64"/>
  <c r="AH3167" i="64"/>
  <c r="AI3167" i="64"/>
  <c r="AL3167" i="64" s="1"/>
  <c r="AM3167" i="64" s="1"/>
  <c r="V3172" i="64" l="1"/>
  <c r="V3173" i="64" s="1"/>
  <c r="AW3167" i="64"/>
  <c r="Y3168" i="64"/>
  <c r="E3167" i="64"/>
  <c r="N3174" i="64"/>
  <c r="O3174" i="64"/>
  <c r="M3168" i="64" l="1"/>
  <c r="D3168" i="64" s="1"/>
  <c r="C3168" i="64"/>
  <c r="G3168" i="64" s="1"/>
  <c r="J3168" i="64" l="1"/>
  <c r="K3168" i="64" s="1"/>
  <c r="AB3168" i="64"/>
  <c r="AC3168" i="64"/>
  <c r="AS3168" i="64"/>
  <c r="AQ3168" i="64" l="1"/>
  <c r="AQ3169" i="64" s="1"/>
  <c r="AQ3170" i="64" s="1"/>
  <c r="AR3168" i="64"/>
  <c r="Y3169" i="64"/>
  <c r="AE3168" i="64"/>
  <c r="AF3168" i="64" s="1"/>
  <c r="AG3170" i="64" s="1"/>
  <c r="L3168" i="64"/>
  <c r="AJ3168" i="64"/>
  <c r="H3168" i="64"/>
  <c r="F3168" i="64"/>
  <c r="P3170" i="64" l="1"/>
  <c r="Q3170" i="64"/>
  <c r="AQ3171" i="64" s="1"/>
  <c r="I3168" i="64"/>
  <c r="AH3168" i="64"/>
  <c r="AW3168" i="64"/>
  <c r="AI3168" i="64"/>
  <c r="AK3168" i="64" l="1"/>
  <c r="AA3169" i="64" s="1"/>
  <c r="AA3170" i="64" s="1"/>
  <c r="M3169" i="64"/>
  <c r="E3168" i="64"/>
  <c r="C3169" i="64" s="1"/>
  <c r="G3169" i="64" s="1"/>
  <c r="AB3169" i="64" l="1"/>
  <c r="J3169" i="64"/>
  <c r="K3169" i="64" s="1"/>
  <c r="AR3169" i="64" s="1"/>
  <c r="AR3170" i="64" s="1"/>
  <c r="AR3171" i="64" s="1"/>
  <c r="D3169" i="64"/>
  <c r="AS3169" i="64" s="1"/>
  <c r="AA3171" i="64"/>
  <c r="AC3169" i="64"/>
  <c r="Y3170" i="64" l="1"/>
  <c r="M3170" i="64" s="1"/>
  <c r="AE3169" i="64"/>
  <c r="T3169" i="64"/>
  <c r="AV3170" i="64" s="1"/>
  <c r="AV3171" i="64" s="1"/>
  <c r="AV3172" i="64" s="1"/>
  <c r="AV3173" i="64" s="1"/>
  <c r="AV3174" i="64" s="1"/>
  <c r="AJ3169" i="64"/>
  <c r="H3169" i="64"/>
  <c r="L3169" i="64"/>
  <c r="F3169" i="64"/>
  <c r="AA3172" i="64"/>
  <c r="AH3169" i="64" l="1"/>
  <c r="AI3169" i="64"/>
  <c r="AW3169" i="64"/>
  <c r="AA3173" i="64"/>
  <c r="I3169" i="64"/>
  <c r="AB3170" i="64"/>
  <c r="E3169" i="64" l="1"/>
  <c r="C3170" i="64" l="1"/>
  <c r="G3170" i="64" s="1"/>
  <c r="D3170" i="64"/>
  <c r="J3170" i="64"/>
  <c r="K3170" i="64" l="1"/>
  <c r="AS3170" i="64"/>
  <c r="AC3170" i="64"/>
  <c r="F3170" i="64" l="1"/>
  <c r="X3171" i="64"/>
  <c r="X3172" i="64" s="1"/>
  <c r="X3173" i="64" s="1"/>
  <c r="X3174" i="64" s="1"/>
  <c r="X3175" i="64" s="1"/>
  <c r="AE3170" i="64"/>
  <c r="Y3171" i="64"/>
  <c r="M3171" i="64" s="1"/>
  <c r="AW3170" i="64"/>
  <c r="L3170" i="64"/>
  <c r="H3170" i="64"/>
  <c r="AJ3170" i="64"/>
  <c r="I3170" i="64" l="1"/>
  <c r="AH3170" i="64"/>
  <c r="AI3170" i="64"/>
  <c r="E3170" i="64" l="1"/>
  <c r="C3171" i="64" l="1"/>
  <c r="G3171" i="64" s="1"/>
  <c r="W3171" i="64" s="1"/>
  <c r="W3172" i="64" s="1"/>
  <c r="W3173" i="64" s="1"/>
  <c r="W3174" i="64" s="1"/>
  <c r="D3171" i="64"/>
  <c r="J3171" i="64"/>
  <c r="K3171" i="64" l="1"/>
  <c r="AN3177" i="64"/>
  <c r="T3177" i="64" s="1"/>
  <c r="T3178" i="64" s="1"/>
  <c r="AC3171" i="64"/>
  <c r="AS3171" i="64"/>
  <c r="Y3172" i="64" l="1"/>
  <c r="AW3171" i="64"/>
  <c r="AE3171" i="64"/>
  <c r="L3171" i="64"/>
  <c r="AJ3171" i="64"/>
  <c r="H3171" i="64"/>
  <c r="AR3172" i="64" s="1"/>
  <c r="AB3171" i="64"/>
  <c r="F3171" i="64"/>
  <c r="M3172" i="64" l="1"/>
  <c r="AO3172" i="64"/>
  <c r="I3171" i="64"/>
  <c r="AT3175" i="64"/>
  <c r="AU3175" i="64"/>
  <c r="Z3175" i="64"/>
  <c r="AP3172" i="64"/>
  <c r="AH3171" i="64"/>
  <c r="AI3171" i="64"/>
  <c r="R3173" i="64" l="1"/>
  <c r="R3174" i="64" s="1"/>
  <c r="R3175" i="64" s="1"/>
  <c r="R3176" i="64" s="1"/>
  <c r="R3177" i="64" s="1"/>
  <c r="AB3172" i="64"/>
  <c r="E3171" i="64"/>
  <c r="C3172" i="64" s="1"/>
  <c r="G3172" i="64" s="1"/>
  <c r="S3177" i="64" l="1"/>
  <c r="S3178" i="64" s="1"/>
  <c r="J3172" i="64"/>
  <c r="AC3172" i="64"/>
  <c r="AE3172" i="64" l="1"/>
  <c r="K3172" i="64"/>
  <c r="D3172" i="64" s="1"/>
  <c r="AQ3172" i="64" s="1"/>
  <c r="AS3172" i="64" l="1"/>
  <c r="L3172" i="64"/>
  <c r="AJ3172" i="64"/>
  <c r="H3172" i="64"/>
  <c r="F3172" i="64"/>
  <c r="U3173" i="64" s="1"/>
  <c r="U3174" i="64" s="1"/>
  <c r="U3175" i="64" s="1"/>
  <c r="U3176" i="64" s="1"/>
  <c r="U3177" i="64" s="1"/>
  <c r="Y3173" i="64" l="1"/>
  <c r="M3173" i="64" s="1"/>
  <c r="AW3172" i="64"/>
  <c r="AI3172" i="64"/>
  <c r="AL3172" i="64" s="1"/>
  <c r="AM3172" i="64" s="1"/>
  <c r="AH3172" i="64"/>
  <c r="I3172" i="64"/>
  <c r="V3177" i="64" l="1"/>
  <c r="V3178" i="64" s="1"/>
  <c r="E3172" i="64"/>
  <c r="AB3173" i="64"/>
  <c r="C3173" i="64" l="1"/>
  <c r="G3173" i="64" s="1"/>
  <c r="D3173" i="64"/>
  <c r="J3173" i="64"/>
  <c r="N3179" i="64"/>
  <c r="O3179" i="64"/>
  <c r="K3173" i="64" l="1"/>
  <c r="AS3173" i="64"/>
  <c r="AC3173" i="64"/>
  <c r="AR3173" i="64" l="1"/>
  <c r="AQ3173" i="64"/>
  <c r="AQ3174" i="64" s="1"/>
  <c r="AQ3175" i="64" s="1"/>
  <c r="F3173" i="64"/>
  <c r="AE3173" i="64"/>
  <c r="AF3173" i="64" s="1"/>
  <c r="AG3175" i="64" s="1"/>
  <c r="Y3174" i="64"/>
  <c r="AJ3173" i="64"/>
  <c r="H3173" i="64"/>
  <c r="L3173" i="64"/>
  <c r="AW3173" i="64" l="1"/>
  <c r="AI3173" i="64"/>
  <c r="I3173" i="64"/>
  <c r="AH3173" i="64"/>
  <c r="P3175" i="64"/>
  <c r="Q3175" i="64"/>
  <c r="AQ3176" i="64" s="1"/>
  <c r="AK3173" i="64" l="1"/>
  <c r="AA3174" i="64" s="1"/>
  <c r="AA3175" i="64" s="1"/>
  <c r="M3174" i="64"/>
  <c r="E3173" i="64"/>
  <c r="C3174" i="64" s="1"/>
  <c r="G3174" i="64" s="1"/>
  <c r="AB3174" i="64" l="1"/>
  <c r="AC3174" i="64"/>
  <c r="J3174" i="64"/>
  <c r="AA3176" i="64"/>
  <c r="D3174" i="64"/>
  <c r="AS3174" i="64" s="1"/>
  <c r="Y3175" i="64" l="1"/>
  <c r="M3175" i="64" s="1"/>
  <c r="AA3177" i="64"/>
  <c r="K3174" i="64"/>
  <c r="AR3174" i="64" s="1"/>
  <c r="AR3175" i="64" s="1"/>
  <c r="AR3176" i="64" s="1"/>
  <c r="AE3174" i="64"/>
  <c r="F3174" i="64" l="1"/>
  <c r="T3174" i="64"/>
  <c r="AV3175" i="64" s="1"/>
  <c r="AV3176" i="64" s="1"/>
  <c r="AV3177" i="64" s="1"/>
  <c r="AV3178" i="64" s="1"/>
  <c r="AV3179" i="64" s="1"/>
  <c r="H3174" i="64"/>
  <c r="AJ3174" i="64"/>
  <c r="L3174" i="64"/>
  <c r="AA3178" i="64"/>
  <c r="AB3175" i="64"/>
  <c r="AW3174" i="64" l="1"/>
  <c r="AI3174" i="64"/>
  <c r="I3174" i="64"/>
  <c r="AH3174" i="64"/>
  <c r="E3174" i="64" l="1"/>
  <c r="C3175" i="64" l="1"/>
  <c r="G3175" i="64" s="1"/>
  <c r="D3175" i="64"/>
  <c r="J3175" i="64"/>
  <c r="K3175" i="64" l="1"/>
  <c r="X3176" i="64" s="1"/>
  <c r="X3177" i="64" s="1"/>
  <c r="X3178" i="64" s="1"/>
  <c r="X3179" i="64" s="1"/>
  <c r="X3180" i="64" s="1"/>
  <c r="AC3175" i="64"/>
  <c r="AS3175" i="64"/>
  <c r="AE3175" i="64" l="1"/>
  <c r="Y3176" i="64"/>
  <c r="M3176" i="64" s="1"/>
  <c r="AW3175" i="64"/>
  <c r="AJ3175" i="64"/>
  <c r="H3175" i="64"/>
  <c r="L3175" i="64"/>
  <c r="F3175" i="64"/>
  <c r="I3175" i="64" l="1"/>
  <c r="AH3175" i="64"/>
  <c r="AI3175" i="64"/>
  <c r="E3175" i="64" l="1"/>
  <c r="C3176" i="64" l="1"/>
  <c r="G3176" i="64" s="1"/>
  <c r="W3176" i="64" s="1"/>
  <c r="W3177" i="64" s="1"/>
  <c r="W3178" i="64" s="1"/>
  <c r="W3179" i="64" s="1"/>
  <c r="D3176" i="64"/>
  <c r="J3176" i="64"/>
  <c r="K3176" i="64" l="1"/>
  <c r="F3176" i="64" s="1"/>
  <c r="AN3182" i="64"/>
  <c r="T3182" i="64" s="1"/>
  <c r="T3183" i="64" s="1"/>
  <c r="AC3176" i="64"/>
  <c r="AS3176" i="64"/>
  <c r="Y3177" i="64" l="1"/>
  <c r="AW3176" i="64"/>
  <c r="AE3176" i="64"/>
  <c r="AB3176" i="64"/>
  <c r="L3176" i="64"/>
  <c r="AJ3176" i="64"/>
  <c r="H3176" i="64"/>
  <c r="AR3177" i="64" s="1"/>
  <c r="M3177" i="64" l="1"/>
  <c r="AO3177" i="64"/>
  <c r="Z3180" i="64"/>
  <c r="AU3180" i="64"/>
  <c r="AT3180" i="64"/>
  <c r="AP3177" i="64"/>
  <c r="AH3176" i="64"/>
  <c r="AI3176" i="64"/>
  <c r="I3176" i="64"/>
  <c r="R3178" i="64" l="1"/>
  <c r="R3179" i="64" s="1"/>
  <c r="R3180" i="64" s="1"/>
  <c r="R3181" i="64" s="1"/>
  <c r="R3182" i="64" s="1"/>
  <c r="E3176" i="64"/>
  <c r="C3177" i="64" s="1"/>
  <c r="G3177" i="64" s="1"/>
  <c r="AB3177" i="64"/>
  <c r="S3182" i="64" l="1"/>
  <c r="S3183" i="64" s="1"/>
  <c r="J3177" i="64"/>
  <c r="K3177" i="64" s="1"/>
  <c r="D3177" i="64"/>
  <c r="AQ3177" i="64" s="1"/>
  <c r="AC3177" i="64"/>
  <c r="F3177" i="64" l="1"/>
  <c r="U3178" i="64" s="1"/>
  <c r="U3179" i="64" s="1"/>
  <c r="U3180" i="64" s="1"/>
  <c r="U3181" i="64" s="1"/>
  <c r="U3182" i="64" s="1"/>
  <c r="AS3177" i="64"/>
  <c r="Y3178" i="64" s="1"/>
  <c r="M3178" i="64" s="1"/>
  <c r="AW3177" i="64"/>
  <c r="AJ3177" i="64"/>
  <c r="H3177" i="64"/>
  <c r="L3177" i="64"/>
  <c r="AE3177" i="64"/>
  <c r="AH3177" i="64" l="1"/>
  <c r="AI3177" i="64"/>
  <c r="AL3177" i="64" s="1"/>
  <c r="AM3177" i="64" s="1"/>
  <c r="I3177" i="64"/>
  <c r="AB3178" i="64" l="1"/>
  <c r="V3182" i="64"/>
  <c r="V3183" i="64" s="1"/>
  <c r="N3184" i="64" s="1"/>
  <c r="E3177" i="64"/>
  <c r="O3184" i="64" l="1"/>
  <c r="C3178" i="64"/>
  <c r="G3178" i="64" s="1"/>
  <c r="D3178" i="64"/>
  <c r="J3178" i="64"/>
  <c r="K3178" i="64" l="1"/>
  <c r="AC3178" i="64"/>
  <c r="AS3178" i="64"/>
  <c r="AQ3178" i="64" l="1"/>
  <c r="AQ3179" i="64" s="1"/>
  <c r="AQ3180" i="64" s="1"/>
  <c r="AR3178" i="64"/>
  <c r="AE3178" i="64"/>
  <c r="AF3178" i="64" s="1"/>
  <c r="AG3180" i="64" s="1"/>
  <c r="Y3179" i="64"/>
  <c r="AJ3178" i="64"/>
  <c r="L3178" i="64"/>
  <c r="H3178" i="64"/>
  <c r="F3178" i="64"/>
  <c r="AW3178" i="64" l="1"/>
  <c r="AI3178" i="64"/>
  <c r="AH3178" i="64"/>
  <c r="I3178" i="64"/>
  <c r="P3180" i="64"/>
  <c r="Q3180" i="64"/>
  <c r="AQ3181" i="64" s="1"/>
  <c r="AK3178" i="64" l="1"/>
  <c r="AA3179" i="64" s="1"/>
  <c r="AA3180" i="64" s="1"/>
  <c r="M3179" i="64"/>
  <c r="E3178" i="64"/>
  <c r="C3179" i="64" s="1"/>
  <c r="G3179" i="64" s="1"/>
  <c r="AB3179" i="64" l="1"/>
  <c r="AA3181" i="64"/>
  <c r="J3179" i="64"/>
  <c r="D3179" i="64"/>
  <c r="AC3179" i="64"/>
  <c r="K3179" i="64" l="1"/>
  <c r="AR3179" i="64" s="1"/>
  <c r="AR3180" i="64" s="1"/>
  <c r="AR3181" i="64" s="1"/>
  <c r="AS3179" i="64"/>
  <c r="AE3179" i="64"/>
  <c r="AA3182" i="64"/>
  <c r="AA3183" i="64" l="1"/>
  <c r="T3179" i="64"/>
  <c r="AV3180" i="64" s="1"/>
  <c r="AV3181" i="64" s="1"/>
  <c r="AV3182" i="64" s="1"/>
  <c r="AV3183" i="64" s="1"/>
  <c r="AV3184" i="64" s="1"/>
  <c r="L3179" i="64"/>
  <c r="H3179" i="64"/>
  <c r="AJ3179" i="64"/>
  <c r="Y3180" i="64"/>
  <c r="M3180" i="64" s="1"/>
  <c r="F3179" i="64"/>
  <c r="AI3179" i="64" l="1"/>
  <c r="AB3180" i="64"/>
  <c r="AW3179" i="64"/>
  <c r="I3179" i="64"/>
  <c r="AH3179" i="64"/>
  <c r="E3179" i="64" l="1"/>
  <c r="C3180" i="64" l="1"/>
  <c r="G3180" i="64" s="1"/>
  <c r="D3180" i="64"/>
  <c r="J3180" i="64"/>
  <c r="K3180" i="64" l="1"/>
  <c r="X3181" i="64" s="1"/>
  <c r="X3182" i="64" s="1"/>
  <c r="X3183" i="64" s="1"/>
  <c r="X3184" i="64" s="1"/>
  <c r="X3185" i="64" s="1"/>
  <c r="AC3180" i="64"/>
  <c r="AS3180" i="64"/>
  <c r="AE3180" i="64" l="1"/>
  <c r="Y3181" i="64"/>
  <c r="M3181" i="64" s="1"/>
  <c r="AW3180" i="64"/>
  <c r="AJ3180" i="64"/>
  <c r="L3180" i="64"/>
  <c r="H3180" i="64"/>
  <c r="F3180" i="64"/>
  <c r="I3180" i="64" l="1"/>
  <c r="AH3180" i="64"/>
  <c r="AI3180" i="64"/>
  <c r="E3180" i="64" l="1"/>
  <c r="C3181" i="64" l="1"/>
  <c r="G3181" i="64" s="1"/>
  <c r="W3181" i="64" s="1"/>
  <c r="W3182" i="64" s="1"/>
  <c r="W3183" i="64" s="1"/>
  <c r="W3184" i="64" s="1"/>
  <c r="J3181" i="64"/>
  <c r="D3181" i="64"/>
  <c r="K3181" i="64" l="1"/>
  <c r="AN3187" i="64"/>
  <c r="T3187" i="64" s="1"/>
  <c r="T3188" i="64" s="1"/>
  <c r="AC3181" i="64"/>
  <c r="AS3181" i="64"/>
  <c r="AB3181" i="64" l="1"/>
  <c r="Y3182" i="64"/>
  <c r="AW3181" i="64"/>
  <c r="AE3181" i="64"/>
  <c r="L3181" i="64"/>
  <c r="H3181" i="64"/>
  <c r="AR3182" i="64" s="1"/>
  <c r="AJ3181" i="64"/>
  <c r="F3181" i="64"/>
  <c r="M3182" i="64" l="1"/>
  <c r="AO3182" i="64"/>
  <c r="AH3181" i="64"/>
  <c r="AP3182" i="64"/>
  <c r="AI3181" i="64"/>
  <c r="I3181" i="64"/>
  <c r="AT3185" i="64"/>
  <c r="AU3185" i="64"/>
  <c r="Z3185" i="64"/>
  <c r="R3183" i="64" l="1"/>
  <c r="R3184" i="64" s="1"/>
  <c r="R3185" i="64" s="1"/>
  <c r="R3186" i="64" s="1"/>
  <c r="S3187" i="64" s="1"/>
  <c r="S3188" i="64" s="1"/>
  <c r="E3181" i="64"/>
  <c r="C3182" i="64" s="1"/>
  <c r="G3182" i="64" s="1"/>
  <c r="AB3182" i="64"/>
  <c r="R3187" i="64" l="1"/>
  <c r="AC3182" i="64"/>
  <c r="J3182" i="64"/>
  <c r="K3182" i="64" l="1"/>
  <c r="D3182" i="64" s="1"/>
  <c r="AQ3182" i="64" s="1"/>
  <c r="AE3182" i="64"/>
  <c r="AS3182" i="64" l="1"/>
  <c r="L3182" i="64"/>
  <c r="H3182" i="64"/>
  <c r="AJ3182" i="64"/>
  <c r="Y3183" i="64"/>
  <c r="AW3182" i="64"/>
  <c r="F3182" i="64"/>
  <c r="U3183" i="64" s="1"/>
  <c r="U3184" i="64" s="1"/>
  <c r="U3185" i="64" s="1"/>
  <c r="U3186" i="64" s="1"/>
  <c r="U3187" i="64" s="1"/>
  <c r="M3183" i="64" l="1"/>
  <c r="AI3182" i="64"/>
  <c r="AL3182" i="64" s="1"/>
  <c r="AM3182" i="64" s="1"/>
  <c r="AH3182" i="64"/>
  <c r="I3182" i="64"/>
  <c r="AB3183" i="64" l="1"/>
  <c r="E3182" i="64"/>
  <c r="V3187" i="64"/>
  <c r="V3188" i="64" s="1"/>
  <c r="N3189" i="64" l="1"/>
  <c r="O3189" i="64"/>
  <c r="C3183" i="64"/>
  <c r="G3183" i="64" s="1"/>
  <c r="D3183" i="64"/>
  <c r="J3183" i="64"/>
  <c r="AC3183" i="64" l="1"/>
  <c r="AS3183" i="64"/>
  <c r="K3183" i="64"/>
  <c r="AQ3183" i="64" l="1"/>
  <c r="AQ3184" i="64" s="1"/>
  <c r="AQ3185" i="64" s="1"/>
  <c r="AR3183" i="64"/>
  <c r="H3183" i="64"/>
  <c r="AJ3183" i="64"/>
  <c r="L3183" i="64"/>
  <c r="F3183" i="64"/>
  <c r="Y3184" i="64"/>
  <c r="AE3183" i="64"/>
  <c r="AF3183" i="64" s="1"/>
  <c r="AG3185" i="64" s="1"/>
  <c r="AI3183" i="64" l="1"/>
  <c r="AH3183" i="64"/>
  <c r="I3183" i="64"/>
  <c r="AW3183" i="64"/>
  <c r="P3185" i="64"/>
  <c r="Q3185" i="64"/>
  <c r="AQ3186" i="64" s="1"/>
  <c r="AK3183" i="64" l="1"/>
  <c r="AA3184" i="64" s="1"/>
  <c r="AA3185" i="64" s="1"/>
  <c r="E3183" i="64"/>
  <c r="C3184" i="64" s="1"/>
  <c r="G3184" i="64" s="1"/>
  <c r="M3184" i="64" l="1"/>
  <c r="AB3184" i="64" s="1"/>
  <c r="AC3184" i="64"/>
  <c r="AA3186" i="64"/>
  <c r="D3184" i="64" l="1"/>
  <c r="AS3184" i="64" s="1"/>
  <c r="Y3185" i="64" s="1"/>
  <c r="M3185" i="64" s="1"/>
  <c r="J3184" i="64"/>
  <c r="AA3187" i="64"/>
  <c r="AE3184" i="64"/>
  <c r="K3184" i="64"/>
  <c r="AR3184" i="64" s="1"/>
  <c r="AR3185" i="64" s="1"/>
  <c r="AR3186" i="64" s="1"/>
  <c r="T3184" i="64" l="1"/>
  <c r="AV3185" i="64" s="1"/>
  <c r="AV3186" i="64" s="1"/>
  <c r="AV3187" i="64" s="1"/>
  <c r="AV3188" i="64" s="1"/>
  <c r="AV3189" i="64" s="1"/>
  <c r="AJ3184" i="64"/>
  <c r="H3184" i="64"/>
  <c r="L3184" i="64"/>
  <c r="AA3188" i="64"/>
  <c r="F3184" i="64"/>
  <c r="AB3185" i="64"/>
  <c r="I3184" i="64" l="1"/>
  <c r="AH3184" i="64"/>
  <c r="AW3184" i="64"/>
  <c r="AI3184" i="64"/>
  <c r="E3184" i="64" l="1"/>
  <c r="C3185" i="64" l="1"/>
  <c r="G3185" i="64" s="1"/>
  <c r="J3185" i="64"/>
  <c r="D3185" i="64"/>
  <c r="K3185" i="64" l="1"/>
  <c r="X3186" i="64" s="1"/>
  <c r="X3187" i="64" s="1"/>
  <c r="X3188" i="64" s="1"/>
  <c r="X3189" i="64" s="1"/>
  <c r="X3190" i="64" s="1"/>
  <c r="AS3185" i="64"/>
  <c r="AC3185" i="64"/>
  <c r="Y3186" i="64" l="1"/>
  <c r="M3186" i="64" s="1"/>
  <c r="AW3185" i="64"/>
  <c r="AE3185" i="64"/>
  <c r="L3185" i="64"/>
  <c r="AJ3185" i="64"/>
  <c r="H3185" i="64"/>
  <c r="F3185" i="64"/>
  <c r="I3185" i="64" l="1"/>
  <c r="AH3185" i="64"/>
  <c r="AI3185" i="64"/>
  <c r="E3185" i="64" l="1"/>
  <c r="C3186" i="64" l="1"/>
  <c r="G3186" i="64" s="1"/>
  <c r="W3186" i="64" s="1"/>
  <c r="W3187" i="64" s="1"/>
  <c r="W3188" i="64" s="1"/>
  <c r="W3189" i="64" s="1"/>
  <c r="J3186" i="64"/>
  <c r="D3186" i="64"/>
  <c r="K3186" i="64" l="1"/>
  <c r="AN3192" i="64"/>
  <c r="T3192" i="64" s="1"/>
  <c r="T3193" i="64" s="1"/>
  <c r="AS3186" i="64"/>
  <c r="AC3186" i="64"/>
  <c r="AB3186" i="64" l="1"/>
  <c r="AE3186" i="64"/>
  <c r="Y3187" i="64"/>
  <c r="AW3186" i="64"/>
  <c r="L3186" i="64"/>
  <c r="H3186" i="64"/>
  <c r="AR3187" i="64" s="1"/>
  <c r="AJ3186" i="64"/>
  <c r="F3186" i="64"/>
  <c r="M3187" i="64" l="1"/>
  <c r="AO3187" i="64"/>
  <c r="AI3186" i="64"/>
  <c r="AP3187" i="64"/>
  <c r="AH3186" i="64"/>
  <c r="I3186" i="64"/>
  <c r="AU3190" i="64"/>
  <c r="AT3190" i="64"/>
  <c r="Z3190" i="64"/>
  <c r="R3188" i="64" l="1"/>
  <c r="R3189" i="64" s="1"/>
  <c r="R3190" i="64" s="1"/>
  <c r="R3191" i="64" s="1"/>
  <c r="S3192" i="64" s="1"/>
  <c r="S3193" i="64" s="1"/>
  <c r="AB3187" i="64"/>
  <c r="E3186" i="64"/>
  <c r="R3192" i="64" l="1"/>
  <c r="C3187" i="64"/>
  <c r="G3187" i="64" s="1"/>
  <c r="J3187" i="64"/>
  <c r="AC3187" i="64" l="1"/>
  <c r="K3187" i="64"/>
  <c r="D3187" i="64" s="1"/>
  <c r="AQ3187" i="64" s="1"/>
  <c r="AS3187" i="64" l="1"/>
  <c r="H3187" i="64"/>
  <c r="L3187" i="64"/>
  <c r="AJ3187" i="64"/>
  <c r="AE3187" i="64"/>
  <c r="Y3188" i="64"/>
  <c r="AW3187" i="64"/>
  <c r="F3187" i="64"/>
  <c r="U3188" i="64" s="1"/>
  <c r="U3189" i="64" s="1"/>
  <c r="U3190" i="64" s="1"/>
  <c r="U3191" i="64" s="1"/>
  <c r="U3192" i="64" s="1"/>
  <c r="M3188" i="64" l="1"/>
  <c r="AI3187" i="64"/>
  <c r="AL3187" i="64" s="1"/>
  <c r="AM3187" i="64" s="1"/>
  <c r="I3187" i="64"/>
  <c r="AH3187" i="64"/>
  <c r="V3192" i="64" l="1"/>
  <c r="V3193" i="64" s="1"/>
  <c r="AB3188" i="64"/>
  <c r="E3187" i="64"/>
  <c r="C3188" i="64" l="1"/>
  <c r="G3188" i="64" s="1"/>
  <c r="J3188" i="64"/>
  <c r="D3188" i="64"/>
  <c r="N3194" i="64"/>
  <c r="O3194" i="64"/>
  <c r="K3188" i="64" l="1"/>
  <c r="AC3188" i="64"/>
  <c r="AS3188" i="64"/>
  <c r="AQ3188" i="64" l="1"/>
  <c r="AQ3189" i="64" s="1"/>
  <c r="AQ3190" i="64" s="1"/>
  <c r="AR3188" i="64"/>
  <c r="Y3189" i="64"/>
  <c r="AE3188" i="64"/>
  <c r="AF3188" i="64" s="1"/>
  <c r="AG3190" i="64" s="1"/>
  <c r="AJ3188" i="64"/>
  <c r="L3188" i="64"/>
  <c r="H3188" i="64"/>
  <c r="F3188" i="64"/>
  <c r="I3188" i="64" l="1"/>
  <c r="AI3188" i="64"/>
  <c r="P3190" i="64"/>
  <c r="Q3190" i="64"/>
  <c r="AQ3191" i="64" s="1"/>
  <c r="AH3188" i="64"/>
  <c r="AW3188" i="64"/>
  <c r="AK3188" i="64" l="1"/>
  <c r="AA3189" i="64" s="1"/>
  <c r="AA3190" i="64" s="1"/>
  <c r="M3189" i="64"/>
  <c r="E3188" i="64"/>
  <c r="C3189" i="64" s="1"/>
  <c r="G3189" i="64" s="1"/>
  <c r="AB3189" i="64" l="1"/>
  <c r="J3189" i="64"/>
  <c r="D3189" i="64"/>
  <c r="AS3189" i="64" s="1"/>
  <c r="AA3191" i="64"/>
  <c r="AC3189" i="64"/>
  <c r="AE3189" i="64" l="1"/>
  <c r="Y3190" i="64"/>
  <c r="M3190" i="64" s="1"/>
  <c r="AA3192" i="64"/>
  <c r="K3189" i="64"/>
  <c r="AR3189" i="64" s="1"/>
  <c r="AR3190" i="64" s="1"/>
  <c r="AR3191" i="64" s="1"/>
  <c r="AB3190" i="64" l="1"/>
  <c r="T3189" i="64"/>
  <c r="AV3190" i="64" s="1"/>
  <c r="AV3191" i="64" s="1"/>
  <c r="AV3192" i="64" s="1"/>
  <c r="AV3193" i="64" s="1"/>
  <c r="AV3194" i="64" s="1"/>
  <c r="L3189" i="64"/>
  <c r="H3189" i="64"/>
  <c r="AJ3189" i="64"/>
  <c r="AA3193" i="64"/>
  <c r="F3189" i="64"/>
  <c r="AI3189" i="64" l="1"/>
  <c r="AW3189" i="64"/>
  <c r="I3189" i="64"/>
  <c r="AH3189" i="64"/>
  <c r="E3189" i="64" l="1"/>
  <c r="C3190" i="64" l="1"/>
  <c r="G3190" i="64" s="1"/>
  <c r="J3190" i="64"/>
  <c r="D3190" i="64"/>
  <c r="K3190" i="64" l="1"/>
  <c r="AS3190" i="64"/>
  <c r="AC3190" i="64"/>
  <c r="F3190" i="64" l="1"/>
  <c r="X3191" i="64"/>
  <c r="X3192" i="64" s="1"/>
  <c r="X3193" i="64" s="1"/>
  <c r="X3194" i="64" s="1"/>
  <c r="X3195" i="64" s="1"/>
  <c r="Y3191" i="64"/>
  <c r="M3191" i="64" s="1"/>
  <c r="AW3190" i="64"/>
  <c r="AE3190" i="64"/>
  <c r="AJ3190" i="64"/>
  <c r="H3190" i="64"/>
  <c r="L3190" i="64"/>
  <c r="AH3190" i="64" l="1"/>
  <c r="AI3190" i="64"/>
  <c r="I3190" i="64"/>
  <c r="E3190" i="64" l="1"/>
  <c r="C3191" i="64" l="1"/>
  <c r="G3191" i="64" s="1"/>
  <c r="W3191" i="64" s="1"/>
  <c r="W3192" i="64" s="1"/>
  <c r="W3193" i="64" s="1"/>
  <c r="W3194" i="64" s="1"/>
  <c r="J3191" i="64"/>
  <c r="D3191" i="64"/>
  <c r="K3191" i="64" l="1"/>
  <c r="AN3197" i="64"/>
  <c r="T3197" i="64" s="1"/>
  <c r="T3198" i="64" s="1"/>
  <c r="AS3191" i="64"/>
  <c r="AC3191" i="64"/>
  <c r="AE3191" i="64" l="1"/>
  <c r="Y3192" i="64"/>
  <c r="AW3191" i="64"/>
  <c r="AB3191" i="64"/>
  <c r="L3191" i="64"/>
  <c r="H3191" i="64"/>
  <c r="AR3192" i="64" s="1"/>
  <c r="AJ3191" i="64"/>
  <c r="F3191" i="64"/>
  <c r="M3192" i="64" l="1"/>
  <c r="AO3192" i="64"/>
  <c r="Z3195" i="64"/>
  <c r="AU3195" i="64"/>
  <c r="AT3195" i="64"/>
  <c r="AI3191" i="64"/>
  <c r="AP3192" i="64"/>
  <c r="AH3191" i="64"/>
  <c r="I3191" i="64"/>
  <c r="AB3192" i="64" l="1"/>
  <c r="R3193" i="64"/>
  <c r="R3194" i="64" s="1"/>
  <c r="R3195" i="64" s="1"/>
  <c r="R3196" i="64" s="1"/>
  <c r="S3197" i="64" s="1"/>
  <c r="S3198" i="64" s="1"/>
  <c r="E3191" i="64"/>
  <c r="R3197" i="64" l="1"/>
  <c r="C3192" i="64"/>
  <c r="G3192" i="64" s="1"/>
  <c r="J3192" i="64"/>
  <c r="K3192" i="64" l="1"/>
  <c r="D3192" i="64" s="1"/>
  <c r="AQ3192" i="64" s="1"/>
  <c r="AC3192" i="64"/>
  <c r="F3192" i="64" l="1"/>
  <c r="U3193" i="64" s="1"/>
  <c r="U3194" i="64" s="1"/>
  <c r="U3195" i="64" s="1"/>
  <c r="U3196" i="64" s="1"/>
  <c r="U3197" i="64" s="1"/>
  <c r="AS3192" i="64"/>
  <c r="AW3192" i="64" s="1"/>
  <c r="Y3193" i="64"/>
  <c r="M3193" i="64" s="1"/>
  <c r="AE3192" i="64"/>
  <c r="H3192" i="64"/>
  <c r="L3192" i="64"/>
  <c r="AJ3192" i="64"/>
  <c r="AI3192" i="64" l="1"/>
  <c r="AL3192" i="64" s="1"/>
  <c r="AM3192" i="64" s="1"/>
  <c r="AB3193" i="64"/>
  <c r="I3192" i="64"/>
  <c r="AH3192" i="64"/>
  <c r="V3197" i="64"/>
  <c r="V3198" i="64" s="1"/>
  <c r="E3192" i="64" l="1"/>
  <c r="N3199" i="64"/>
  <c r="O3199" i="64"/>
  <c r="C3193" i="64" l="1"/>
  <c r="G3193" i="64" s="1"/>
  <c r="D3193" i="64"/>
  <c r="J3193" i="64"/>
  <c r="K3193" i="64" l="1"/>
  <c r="AC3193" i="64"/>
  <c r="AS3193" i="64"/>
  <c r="AQ3193" i="64" l="1"/>
  <c r="AQ3194" i="64" s="1"/>
  <c r="AQ3195" i="64" s="1"/>
  <c r="AR3193" i="64"/>
  <c r="AE3193" i="64"/>
  <c r="AF3193" i="64" s="1"/>
  <c r="AG3195" i="64" s="1"/>
  <c r="Y3194" i="64"/>
  <c r="AJ3193" i="64"/>
  <c r="H3193" i="64"/>
  <c r="L3193" i="64"/>
  <c r="F3193" i="64"/>
  <c r="AI3193" i="64" l="1"/>
  <c r="I3193" i="64"/>
  <c r="AW3193" i="64"/>
  <c r="AH3193" i="64"/>
  <c r="Q3195" i="64"/>
  <c r="AQ3196" i="64" s="1"/>
  <c r="P3195" i="64"/>
  <c r="AK3193" i="64" l="1"/>
  <c r="AA3194" i="64" s="1"/>
  <c r="AA3195" i="64" s="1"/>
  <c r="M3194" i="64"/>
  <c r="E3193" i="64"/>
  <c r="C3194" i="64" s="1"/>
  <c r="G3194" i="64" s="1"/>
  <c r="AB3194" i="64" l="1"/>
  <c r="D3194" i="64"/>
  <c r="J3194" i="64"/>
  <c r="AA3196" i="64"/>
  <c r="AC3194" i="64"/>
  <c r="AA3197" i="64" l="1"/>
  <c r="K3194" i="64"/>
  <c r="AR3194" i="64" s="1"/>
  <c r="AR3195" i="64" s="1"/>
  <c r="AR3196" i="64" s="1"/>
  <c r="AS3194" i="64"/>
  <c r="AE3194" i="64"/>
  <c r="F3194" i="64" l="1"/>
  <c r="Y3195" i="64"/>
  <c r="M3195" i="64" s="1"/>
  <c r="T3194" i="64"/>
  <c r="AV3195" i="64" s="1"/>
  <c r="AV3196" i="64" s="1"/>
  <c r="AV3197" i="64" s="1"/>
  <c r="AV3198" i="64" s="1"/>
  <c r="AV3199" i="64" s="1"/>
  <c r="H3194" i="64"/>
  <c r="AJ3194" i="64"/>
  <c r="L3194" i="64"/>
  <c r="AA3198" i="64"/>
  <c r="AH3194" i="64" l="1"/>
  <c r="AI3194" i="64"/>
  <c r="AW3194" i="64"/>
  <c r="I3194" i="64"/>
  <c r="AB3195" i="64"/>
  <c r="E3194" i="64" l="1"/>
  <c r="C3195" i="64" l="1"/>
  <c r="G3195" i="64" s="1"/>
  <c r="J3195" i="64"/>
  <c r="D3195" i="64"/>
  <c r="K3195" i="64" l="1"/>
  <c r="X3196" i="64" s="1"/>
  <c r="X3197" i="64" s="1"/>
  <c r="X3198" i="64" s="1"/>
  <c r="X3199" i="64" s="1"/>
  <c r="X3200" i="64" s="1"/>
  <c r="AC3195" i="64"/>
  <c r="AS3195" i="64"/>
  <c r="AE3195" i="64" l="1"/>
  <c r="Y3196" i="64"/>
  <c r="M3196" i="64" s="1"/>
  <c r="AW3195" i="64"/>
  <c r="H3195" i="64"/>
  <c r="AJ3195" i="64"/>
  <c r="L3195" i="64"/>
  <c r="F3195" i="64"/>
  <c r="I3195" i="64" l="1"/>
  <c r="AI3195" i="64"/>
  <c r="AH3195" i="64"/>
  <c r="E3195" i="64" l="1"/>
  <c r="C3196" i="64" l="1"/>
  <c r="G3196" i="64" s="1"/>
  <c r="W3196" i="64" s="1"/>
  <c r="W3197" i="64" s="1"/>
  <c r="W3198" i="64" s="1"/>
  <c r="W3199" i="64" s="1"/>
  <c r="D3196" i="64"/>
  <c r="J3196" i="64"/>
  <c r="K3196" i="64" l="1"/>
  <c r="F3196" i="64" s="1"/>
  <c r="AN3202" i="64"/>
  <c r="T3202" i="64" s="1"/>
  <c r="T3203" i="64" s="1"/>
  <c r="AC3196" i="64"/>
  <c r="AS3196" i="64"/>
  <c r="AB3196" i="64" l="1"/>
  <c r="Y3197" i="64"/>
  <c r="AW3196" i="64"/>
  <c r="AE3196" i="64"/>
  <c r="L3196" i="64"/>
  <c r="H3196" i="64"/>
  <c r="AR3197" i="64" s="1"/>
  <c r="AJ3196" i="64"/>
  <c r="M3197" i="64" l="1"/>
  <c r="AO3197" i="64"/>
  <c r="AI3196" i="64"/>
  <c r="AP3197" i="64"/>
  <c r="AH3196" i="64"/>
  <c r="Z3200" i="64"/>
  <c r="AT3200" i="64"/>
  <c r="AU3200" i="64"/>
  <c r="I3196" i="64"/>
  <c r="AB3197" i="64" l="1"/>
  <c r="R3198" i="64"/>
  <c r="R3199" i="64" s="1"/>
  <c r="R3200" i="64" s="1"/>
  <c r="R3201" i="64" s="1"/>
  <c r="R3202" i="64" s="1"/>
  <c r="E3196" i="64"/>
  <c r="S3202" i="64" l="1"/>
  <c r="S3203" i="64" s="1"/>
  <c r="C3197" i="64"/>
  <c r="G3197" i="64" s="1"/>
  <c r="J3197" i="64"/>
  <c r="AC3197" i="64" l="1"/>
  <c r="K3197" i="64"/>
  <c r="D3197" i="64" s="1"/>
  <c r="AQ3197" i="64" s="1"/>
  <c r="AS3197" i="64" l="1"/>
  <c r="Y3198" i="64"/>
  <c r="AW3197" i="64"/>
  <c r="AJ3197" i="64"/>
  <c r="L3197" i="64"/>
  <c r="H3197" i="64"/>
  <c r="AE3197" i="64"/>
  <c r="F3197" i="64"/>
  <c r="U3198" i="64" s="1"/>
  <c r="U3199" i="64" s="1"/>
  <c r="U3200" i="64" s="1"/>
  <c r="U3201" i="64" s="1"/>
  <c r="U3202" i="64" s="1"/>
  <c r="M3198" i="64" l="1"/>
  <c r="AH3197" i="64"/>
  <c r="AI3197" i="64"/>
  <c r="AL3197" i="64" s="1"/>
  <c r="AM3197" i="64" s="1"/>
  <c r="I3197" i="64"/>
  <c r="E3197" i="64" l="1"/>
  <c r="C3198" i="64" s="1"/>
  <c r="G3198" i="64" s="1"/>
  <c r="V3202" i="64"/>
  <c r="V3203" i="64" s="1"/>
  <c r="AB3198" i="64"/>
  <c r="D3198" i="64"/>
  <c r="J3198" i="64"/>
  <c r="K3198" i="64" l="1"/>
  <c r="N3204" i="64"/>
  <c r="O3204" i="64"/>
  <c r="AS3198" i="64"/>
  <c r="AC3198" i="64"/>
  <c r="AQ3198" i="64" l="1"/>
  <c r="AQ3199" i="64" s="1"/>
  <c r="AQ3200" i="64" s="1"/>
  <c r="AR3198" i="64"/>
  <c r="Y3199" i="64"/>
  <c r="H3198" i="64"/>
  <c r="L3198" i="64"/>
  <c r="AJ3198" i="64"/>
  <c r="F3198" i="64"/>
  <c r="AE3198" i="64"/>
  <c r="AF3198" i="64" s="1"/>
  <c r="AG3200" i="64" s="1"/>
  <c r="AI3198" i="64" l="1"/>
  <c r="I3198" i="64"/>
  <c r="AH3198" i="64"/>
  <c r="AW3198" i="64"/>
  <c r="P3200" i="64"/>
  <c r="Q3200" i="64"/>
  <c r="AQ3201" i="64" s="1"/>
  <c r="AK3198" i="64" l="1"/>
  <c r="AA3199" i="64" s="1"/>
  <c r="AA3200" i="64" s="1"/>
  <c r="E3198" i="64"/>
  <c r="C3199" i="64" s="1"/>
  <c r="G3199" i="64" s="1"/>
  <c r="M3199" i="64" l="1"/>
  <c r="AB3199" i="64" s="1"/>
  <c r="AC3199" i="64"/>
  <c r="AA3201" i="64"/>
  <c r="D3199" i="64" l="1"/>
  <c r="J3199" i="64"/>
  <c r="K3199" i="64" s="1"/>
  <c r="AR3199" i="64" s="1"/>
  <c r="AR3200" i="64" s="1"/>
  <c r="AR3201" i="64" s="1"/>
  <c r="AA3202" i="64"/>
  <c r="AE3199" i="64"/>
  <c r="AS3199" i="64"/>
  <c r="T3199" i="64" l="1"/>
  <c r="AV3200" i="64" s="1"/>
  <c r="AV3201" i="64" s="1"/>
  <c r="AV3202" i="64" s="1"/>
  <c r="AV3203" i="64" s="1"/>
  <c r="AV3204" i="64" s="1"/>
  <c r="AJ3199" i="64"/>
  <c r="L3199" i="64"/>
  <c r="H3199" i="64"/>
  <c r="AA3203" i="64"/>
  <c r="Y3200" i="64"/>
  <c r="M3200" i="64" s="1"/>
  <c r="F3199" i="64"/>
  <c r="AB3200" i="64" l="1"/>
  <c r="AW3199" i="64"/>
  <c r="AH3199" i="64"/>
  <c r="I3199" i="64"/>
  <c r="AI3199" i="64"/>
  <c r="E3199" i="64" l="1"/>
  <c r="C3200" i="64" l="1"/>
  <c r="G3200" i="64" s="1"/>
  <c r="J3200" i="64"/>
  <c r="D3200" i="64"/>
  <c r="K3200" i="64" l="1"/>
  <c r="AC3200" i="64"/>
  <c r="AS3200" i="64"/>
  <c r="F3200" i="64" l="1"/>
  <c r="X3201" i="64"/>
  <c r="X3202" i="64" s="1"/>
  <c r="X3203" i="64" s="1"/>
  <c r="X3204" i="64" s="1"/>
  <c r="X3205" i="64" s="1"/>
  <c r="Y3201" i="64"/>
  <c r="M3201" i="64" s="1"/>
  <c r="AW3200" i="64"/>
  <c r="AE3200" i="64"/>
  <c r="L3200" i="64"/>
  <c r="H3200" i="64"/>
  <c r="AJ3200" i="64"/>
  <c r="AI3200" i="64" l="1"/>
  <c r="AH3200" i="64"/>
  <c r="I3200" i="64"/>
  <c r="E3200" i="64" l="1"/>
  <c r="C3201" i="64" l="1"/>
  <c r="G3201" i="64" s="1"/>
  <c r="W3201" i="64" s="1"/>
  <c r="W3202" i="64" s="1"/>
  <c r="W3203" i="64" s="1"/>
  <c r="W3204" i="64" s="1"/>
  <c r="J3201" i="64"/>
  <c r="D3201" i="64"/>
  <c r="K3201" i="64" l="1"/>
  <c r="F3201" i="64" s="1"/>
  <c r="AN3207" i="64"/>
  <c r="T3207" i="64" s="1"/>
  <c r="T3208" i="64" s="1"/>
  <c r="AS3201" i="64"/>
  <c r="AC3201" i="64"/>
  <c r="AB3201" i="64" l="1"/>
  <c r="AE3201" i="64"/>
  <c r="Y3202" i="64"/>
  <c r="AW3201" i="64"/>
  <c r="AJ3201" i="64"/>
  <c r="L3201" i="64"/>
  <c r="H3201" i="64"/>
  <c r="AR3202" i="64" s="1"/>
  <c r="M3202" i="64" l="1"/>
  <c r="AO3202" i="64"/>
  <c r="AH3201" i="64"/>
  <c r="AP3202" i="64"/>
  <c r="I3201" i="64"/>
  <c r="AI3201" i="64"/>
  <c r="Z3205" i="64"/>
  <c r="AU3205" i="64"/>
  <c r="AT3205" i="64"/>
  <c r="AB3202" i="64" l="1"/>
  <c r="R3203" i="64"/>
  <c r="R3204" i="64" s="1"/>
  <c r="R3205" i="64" s="1"/>
  <c r="R3206" i="64" s="1"/>
  <c r="S3207" i="64" s="1"/>
  <c r="S3208" i="64" s="1"/>
  <c r="E3201" i="64"/>
  <c r="R3207" i="64" l="1"/>
  <c r="C3202" i="64"/>
  <c r="G3202" i="64" s="1"/>
  <c r="J3202" i="64"/>
  <c r="K3202" i="64" l="1"/>
  <c r="D3202" i="64" s="1"/>
  <c r="AQ3202" i="64" s="1"/>
  <c r="AC3202" i="64"/>
  <c r="AS3202" i="64" l="1"/>
  <c r="Y3203" i="64" s="1"/>
  <c r="AW3202" i="64"/>
  <c r="AE3202" i="64"/>
  <c r="L3202" i="64"/>
  <c r="AJ3202" i="64"/>
  <c r="H3202" i="64"/>
  <c r="F3202" i="64"/>
  <c r="U3203" i="64" s="1"/>
  <c r="U3204" i="64" s="1"/>
  <c r="U3205" i="64" s="1"/>
  <c r="U3206" i="64" s="1"/>
  <c r="U3207" i="64" s="1"/>
  <c r="M3203" i="64" l="1"/>
  <c r="AH3202" i="64"/>
  <c r="AI3202" i="64"/>
  <c r="AL3202" i="64" s="1"/>
  <c r="AM3202" i="64" s="1"/>
  <c r="I3202" i="64"/>
  <c r="E3202" i="64" l="1"/>
  <c r="C3203" i="64" s="1"/>
  <c r="G3203" i="64" s="1"/>
  <c r="V3207" i="64"/>
  <c r="V3208" i="64" s="1"/>
  <c r="AB3203" i="64"/>
  <c r="J3203" i="64"/>
  <c r="D3203" i="64" l="1"/>
  <c r="K3203" i="64"/>
  <c r="N3209" i="64"/>
  <c r="O3209" i="64"/>
  <c r="AS3203" i="64"/>
  <c r="AC3203" i="64"/>
  <c r="AQ3203" i="64" l="1"/>
  <c r="AQ3204" i="64" s="1"/>
  <c r="AQ3205" i="64" s="1"/>
  <c r="F3203" i="64"/>
  <c r="AR3203" i="64"/>
  <c r="Y3204" i="64"/>
  <c r="H3203" i="64"/>
  <c r="L3203" i="64"/>
  <c r="AJ3203" i="64"/>
  <c r="AE3203" i="64"/>
  <c r="AF3203" i="64" s="1"/>
  <c r="AG3205" i="64" s="1"/>
  <c r="AW3203" i="64" l="1"/>
  <c r="AI3203" i="64"/>
  <c r="AH3203" i="64"/>
  <c r="I3203" i="64"/>
  <c r="P3205" i="64"/>
  <c r="Q3205" i="64"/>
  <c r="AQ3206" i="64" s="1"/>
  <c r="AK3203" i="64" l="1"/>
  <c r="AA3204" i="64" s="1"/>
  <c r="AA3205" i="64" s="1"/>
  <c r="M3204" i="64"/>
  <c r="E3203" i="64"/>
  <c r="C3204" i="64" s="1"/>
  <c r="G3204" i="64" s="1"/>
  <c r="AB3204" i="64" l="1"/>
  <c r="D3204" i="64"/>
  <c r="AS3204" i="64" s="1"/>
  <c r="J3204" i="64"/>
  <c r="K3204" i="64" s="1"/>
  <c r="AR3204" i="64" s="1"/>
  <c r="AR3205" i="64" s="1"/>
  <c r="AR3206" i="64" s="1"/>
  <c r="AA3206" i="64"/>
  <c r="AC3204" i="64"/>
  <c r="AE3204" i="64" l="1"/>
  <c r="T3204" i="64"/>
  <c r="AV3205" i="64" s="1"/>
  <c r="AV3206" i="64" s="1"/>
  <c r="AV3207" i="64" s="1"/>
  <c r="AV3208" i="64" s="1"/>
  <c r="AV3209" i="64" s="1"/>
  <c r="AJ3204" i="64"/>
  <c r="H3204" i="64"/>
  <c r="L3204" i="64"/>
  <c r="Y3205" i="64"/>
  <c r="M3205" i="64" s="1"/>
  <c r="F3204" i="64"/>
  <c r="AA3207" i="64"/>
  <c r="AH3204" i="64" l="1"/>
  <c r="I3204" i="64"/>
  <c r="AB3205" i="64"/>
  <c r="AI3204" i="64"/>
  <c r="AA3208" i="64"/>
  <c r="AW3204" i="64"/>
  <c r="E3204" i="64" l="1"/>
  <c r="C3205" i="64" l="1"/>
  <c r="G3205" i="64" s="1"/>
  <c r="J3205" i="64"/>
  <c r="D3205" i="64"/>
  <c r="K3205" i="64" l="1"/>
  <c r="X3206" i="64" s="1"/>
  <c r="X3207" i="64" s="1"/>
  <c r="X3208" i="64" s="1"/>
  <c r="X3209" i="64" s="1"/>
  <c r="X3210" i="64" s="1"/>
  <c r="AS3205" i="64"/>
  <c r="AC3205" i="64"/>
  <c r="Y3206" i="64" l="1"/>
  <c r="M3206" i="64" s="1"/>
  <c r="AW3205" i="64"/>
  <c r="AE3205" i="64"/>
  <c r="AJ3205" i="64"/>
  <c r="H3205" i="64"/>
  <c r="L3205" i="64"/>
  <c r="F3205" i="64"/>
  <c r="I3205" i="64" l="1"/>
  <c r="AH3205" i="64"/>
  <c r="AI3205" i="64"/>
  <c r="E3205" i="64" l="1"/>
  <c r="C3206" i="64" l="1"/>
  <c r="G3206" i="64" s="1"/>
  <c r="W3206" i="64" s="1"/>
  <c r="W3207" i="64" s="1"/>
  <c r="W3208" i="64" s="1"/>
  <c r="W3209" i="64" s="1"/>
  <c r="D3206" i="64"/>
  <c r="J3206" i="64"/>
  <c r="K3206" i="64" l="1"/>
  <c r="F3206" i="64" s="1"/>
  <c r="AN3212" i="64"/>
  <c r="T3212" i="64" s="1"/>
  <c r="T3213" i="64" s="1"/>
  <c r="AS3206" i="64"/>
  <c r="AC3206" i="64"/>
  <c r="AB3206" i="64" l="1"/>
  <c r="AE3206" i="64"/>
  <c r="Y3207" i="64"/>
  <c r="AW3206" i="64"/>
  <c r="L3206" i="64"/>
  <c r="AJ3206" i="64"/>
  <c r="H3206" i="64"/>
  <c r="AR3207" i="64" s="1"/>
  <c r="M3207" i="64" l="1"/>
  <c r="AO3207" i="64"/>
  <c r="AH3206" i="64"/>
  <c r="AP3207" i="64"/>
  <c r="AI3206" i="64"/>
  <c r="AU3210" i="64"/>
  <c r="Z3210" i="64"/>
  <c r="AT3210" i="64"/>
  <c r="I3206" i="64"/>
  <c r="AB3207" i="64" l="1"/>
  <c r="R3208" i="64"/>
  <c r="R3209" i="64" s="1"/>
  <c r="R3210" i="64" s="1"/>
  <c r="R3211" i="64" s="1"/>
  <c r="R3212" i="64" s="1"/>
  <c r="E3206" i="64"/>
  <c r="S3212" i="64" l="1"/>
  <c r="S3213" i="64" s="1"/>
  <c r="C3207" i="64"/>
  <c r="G3207" i="64" s="1"/>
  <c r="J3207" i="64"/>
  <c r="K3207" i="64" l="1"/>
  <c r="AC3207" i="64"/>
  <c r="D3207" i="64" l="1"/>
  <c r="H3207" i="64" s="1"/>
  <c r="AE3207" i="64"/>
  <c r="AJ3207" i="64"/>
  <c r="L3207" i="64"/>
  <c r="AQ3207" i="64" l="1"/>
  <c r="AS3207" i="64"/>
  <c r="F3207" i="64"/>
  <c r="U3208" i="64" s="1"/>
  <c r="U3209" i="64" s="1"/>
  <c r="U3210" i="64" s="1"/>
  <c r="U3211" i="64" s="1"/>
  <c r="U3212" i="64" s="1"/>
  <c r="I3207" i="64"/>
  <c r="AI3207" i="64"/>
  <c r="AL3207" i="64" s="1"/>
  <c r="AM3207" i="64" s="1"/>
  <c r="AH3207" i="64"/>
  <c r="V3212" i="64" l="1"/>
  <c r="V3213" i="64" s="1"/>
  <c r="N3214" i="64" s="1"/>
  <c r="Y3208" i="64"/>
  <c r="AW3207" i="64"/>
  <c r="E3207" i="64"/>
  <c r="O3214" i="64" l="1"/>
  <c r="M3208" i="64"/>
  <c r="D3208" i="64" s="1"/>
  <c r="C3208" i="64"/>
  <c r="G3208" i="64" s="1"/>
  <c r="J3208" i="64" l="1"/>
  <c r="AB3208" i="64"/>
  <c r="AS3208" i="64"/>
  <c r="AC3208" i="64"/>
  <c r="K3208" i="64"/>
  <c r="AQ3208" i="64" l="1"/>
  <c r="AQ3209" i="64" s="1"/>
  <c r="AQ3210" i="64" s="1"/>
  <c r="AR3208" i="64"/>
  <c r="L3208" i="64"/>
  <c r="AJ3208" i="64"/>
  <c r="H3208" i="64"/>
  <c r="AE3208" i="64"/>
  <c r="AF3208" i="64" s="1"/>
  <c r="AG3210" i="64" s="1"/>
  <c r="Y3209" i="64"/>
  <c r="F3208" i="64"/>
  <c r="P3210" i="64" l="1"/>
  <c r="Q3210" i="64"/>
  <c r="AQ3211" i="64" s="1"/>
  <c r="AH3208" i="64"/>
  <c r="AI3208" i="64"/>
  <c r="I3208" i="64"/>
  <c r="AW3208" i="64"/>
  <c r="AK3208" i="64" l="1"/>
  <c r="AA3209" i="64" s="1"/>
  <c r="AA3210" i="64" s="1"/>
  <c r="M3209" i="64"/>
  <c r="E3208" i="64"/>
  <c r="C3209" i="64" s="1"/>
  <c r="G3209" i="64" s="1"/>
  <c r="D3209" i="64" l="1"/>
  <c r="AS3209" i="64" s="1"/>
  <c r="AB3209" i="64"/>
  <c r="J3209" i="64"/>
  <c r="AC3209" i="64"/>
  <c r="AA3211" i="64"/>
  <c r="AE3209" i="64" l="1"/>
  <c r="K3209" i="64"/>
  <c r="AR3209" i="64" s="1"/>
  <c r="AR3210" i="64" s="1"/>
  <c r="AR3211" i="64" s="1"/>
  <c r="Y3210" i="64"/>
  <c r="M3210" i="64" s="1"/>
  <c r="AA3212" i="64"/>
  <c r="F3209" i="64" l="1"/>
  <c r="AB3210" i="64"/>
  <c r="T3209" i="64"/>
  <c r="AV3210" i="64" s="1"/>
  <c r="AV3211" i="64" s="1"/>
  <c r="AV3212" i="64" s="1"/>
  <c r="AV3213" i="64" s="1"/>
  <c r="AV3214" i="64" s="1"/>
  <c r="H3209" i="64"/>
  <c r="AJ3209" i="64"/>
  <c r="L3209" i="64"/>
  <c r="AA3213" i="64"/>
  <c r="AI3209" i="64" l="1"/>
  <c r="AW3209" i="64"/>
  <c r="AH3209" i="64"/>
  <c r="I3209" i="64"/>
  <c r="E3209" i="64" l="1"/>
  <c r="C3210" i="64" l="1"/>
  <c r="G3210" i="64" s="1"/>
  <c r="D3210" i="64"/>
  <c r="J3210" i="64"/>
  <c r="K3210" i="64" l="1"/>
  <c r="X3211" i="64" s="1"/>
  <c r="X3212" i="64" s="1"/>
  <c r="X3213" i="64" s="1"/>
  <c r="X3214" i="64" s="1"/>
  <c r="X3215" i="64" s="1"/>
  <c r="AC3210" i="64"/>
  <c r="AS3210" i="64"/>
  <c r="Y3211" i="64" l="1"/>
  <c r="M3211" i="64" s="1"/>
  <c r="AW3210" i="64"/>
  <c r="AE3210" i="64"/>
  <c r="AJ3210" i="64"/>
  <c r="H3210" i="64"/>
  <c r="L3210" i="64"/>
  <c r="F3210" i="64"/>
  <c r="I3210" i="64" l="1"/>
  <c r="AH3210" i="64"/>
  <c r="AI3210" i="64"/>
  <c r="E3210" i="64" l="1"/>
  <c r="C3211" i="64" l="1"/>
  <c r="G3211" i="64" s="1"/>
  <c r="W3211" i="64" s="1"/>
  <c r="W3212" i="64" s="1"/>
  <c r="W3213" i="64" s="1"/>
  <c r="W3214" i="64" s="1"/>
  <c r="J3211" i="64"/>
  <c r="D3211" i="64"/>
  <c r="K3211" i="64" l="1"/>
  <c r="AN3217" i="64"/>
  <c r="T3217" i="64" s="1"/>
  <c r="T3218" i="64" s="1"/>
  <c r="AS3211" i="64"/>
  <c r="AC3211" i="64"/>
  <c r="AE3211" i="64" l="1"/>
  <c r="Y3212" i="64"/>
  <c r="AW3211" i="64"/>
  <c r="AB3211" i="64"/>
  <c r="L3211" i="64"/>
  <c r="H3211" i="64"/>
  <c r="AR3212" i="64" s="1"/>
  <c r="AJ3211" i="64"/>
  <c r="F3211" i="64"/>
  <c r="M3212" i="64" l="1"/>
  <c r="AO3212" i="64"/>
  <c r="Z3215" i="64"/>
  <c r="AT3215" i="64"/>
  <c r="AU3215" i="64"/>
  <c r="AI3211" i="64"/>
  <c r="AP3212" i="64"/>
  <c r="AH3211" i="64"/>
  <c r="I3211" i="64"/>
  <c r="AB3212" i="64" l="1"/>
  <c r="R3213" i="64"/>
  <c r="R3214" i="64" s="1"/>
  <c r="R3215" i="64" s="1"/>
  <c r="R3216" i="64" s="1"/>
  <c r="R3217" i="64" s="1"/>
  <c r="E3211" i="64"/>
  <c r="S3217" i="64" l="1"/>
  <c r="S3218" i="64" s="1"/>
  <c r="C3212" i="64"/>
  <c r="G3212" i="64" s="1"/>
  <c r="J3212" i="64"/>
  <c r="AC3212" i="64" l="1"/>
  <c r="K3212" i="64"/>
  <c r="D3212" i="64" s="1"/>
  <c r="AQ3212" i="64" s="1"/>
  <c r="AS3212" i="64" l="1"/>
  <c r="AJ3212" i="64"/>
  <c r="H3212" i="64"/>
  <c r="L3212" i="64"/>
  <c r="F3212" i="64"/>
  <c r="U3213" i="64" s="1"/>
  <c r="U3214" i="64" s="1"/>
  <c r="U3215" i="64" s="1"/>
  <c r="U3216" i="64" s="1"/>
  <c r="U3217" i="64" s="1"/>
  <c r="Y3213" i="64"/>
  <c r="M3213" i="64" s="1"/>
  <c r="AW3212" i="64"/>
  <c r="AE3212" i="64"/>
  <c r="I3212" i="64" l="1"/>
  <c r="AH3212" i="64"/>
  <c r="AI3212" i="64"/>
  <c r="AL3212" i="64" s="1"/>
  <c r="AM3212" i="64" s="1"/>
  <c r="V3217" i="64" l="1"/>
  <c r="V3218" i="64" s="1"/>
  <c r="E3212" i="64"/>
  <c r="AB3213" i="64"/>
  <c r="C3213" i="64" l="1"/>
  <c r="G3213" i="64" s="1"/>
  <c r="J3213" i="64"/>
  <c r="D3213" i="64"/>
  <c r="N3219" i="64"/>
  <c r="O3219" i="64"/>
  <c r="K3213" i="64" l="1"/>
  <c r="AS3213" i="64"/>
  <c r="AC3213" i="64"/>
  <c r="F3213" i="64"/>
  <c r="AQ3213" i="64" l="1"/>
  <c r="AQ3214" i="64" s="1"/>
  <c r="AQ3215" i="64" s="1"/>
  <c r="AR3213" i="64"/>
  <c r="Y3214" i="64"/>
  <c r="AE3213" i="64"/>
  <c r="AF3213" i="64" s="1"/>
  <c r="AG3215" i="64" s="1"/>
  <c r="H3213" i="64"/>
  <c r="AJ3213" i="64"/>
  <c r="L3213" i="64"/>
  <c r="AH3213" i="64" l="1"/>
  <c r="P3215" i="64"/>
  <c r="Q3215" i="64"/>
  <c r="AQ3216" i="64" s="1"/>
  <c r="AW3213" i="64"/>
  <c r="AI3213" i="64"/>
  <c r="I3213" i="64"/>
  <c r="AK3213" i="64" l="1"/>
  <c r="AA3214" i="64" s="1"/>
  <c r="AA3215" i="64" s="1"/>
  <c r="E3213" i="64"/>
  <c r="C3214" i="64" s="1"/>
  <c r="G3214" i="64" s="1"/>
  <c r="M3214" i="64" l="1"/>
  <c r="AB3214" i="64" s="1"/>
  <c r="AC3214" i="64"/>
  <c r="AA3216" i="64"/>
  <c r="J3214" i="64" l="1"/>
  <c r="D3214" i="64"/>
  <c r="AS3214" i="64" s="1"/>
  <c r="K3214" i="64"/>
  <c r="AR3214" i="64" s="1"/>
  <c r="AR3215" i="64" s="1"/>
  <c r="AR3216" i="64" s="1"/>
  <c r="AE3214" i="64"/>
  <c r="AA3217" i="64"/>
  <c r="F3214" i="64" l="1"/>
  <c r="Y3215" i="64"/>
  <c r="M3215" i="64" s="1"/>
  <c r="AA3218" i="64"/>
  <c r="T3214" i="64"/>
  <c r="AV3215" i="64" s="1"/>
  <c r="AV3216" i="64" s="1"/>
  <c r="AV3217" i="64" s="1"/>
  <c r="AV3218" i="64" s="1"/>
  <c r="AV3219" i="64" s="1"/>
  <c r="L3214" i="64"/>
  <c r="AJ3214" i="64"/>
  <c r="H3214" i="64"/>
  <c r="AH3214" i="64" l="1"/>
  <c r="AI3214" i="64"/>
  <c r="I3214" i="64"/>
  <c r="AW3214" i="64"/>
  <c r="AB3215" i="64"/>
  <c r="E3214" i="64" l="1"/>
  <c r="C3215" i="64" l="1"/>
  <c r="G3215" i="64" s="1"/>
  <c r="J3215" i="64"/>
  <c r="D3215" i="64"/>
  <c r="AC3215" i="64" l="1"/>
  <c r="AS3215" i="64"/>
  <c r="K3215" i="64"/>
  <c r="X3216" i="64" s="1"/>
  <c r="X3217" i="64" s="1"/>
  <c r="X3218" i="64" s="1"/>
  <c r="X3219" i="64" s="1"/>
  <c r="X3220" i="64" s="1"/>
  <c r="Y3216" i="64" l="1"/>
  <c r="M3216" i="64" s="1"/>
  <c r="AW3215" i="64"/>
  <c r="H3215" i="64"/>
  <c r="L3215" i="64"/>
  <c r="AJ3215" i="64"/>
  <c r="AE3215" i="64"/>
  <c r="F3215" i="64"/>
  <c r="I3215" i="64" l="1"/>
  <c r="AI3215" i="64"/>
  <c r="AH3215" i="64"/>
  <c r="E3215" i="64" l="1"/>
  <c r="C3216" i="64" l="1"/>
  <c r="G3216" i="64" s="1"/>
  <c r="W3216" i="64" s="1"/>
  <c r="W3217" i="64" s="1"/>
  <c r="W3218" i="64" s="1"/>
  <c r="W3219" i="64" s="1"/>
  <c r="D3216" i="64"/>
  <c r="J3216" i="64"/>
  <c r="K3216" i="64" l="1"/>
  <c r="F3216" i="64" s="1"/>
  <c r="AN3222" i="64"/>
  <c r="T3222" i="64" s="1"/>
  <c r="T3223" i="64" s="1"/>
  <c r="AS3216" i="64"/>
  <c r="AC3216" i="64"/>
  <c r="Y3217" i="64" l="1"/>
  <c r="AW3216" i="64"/>
  <c r="AE3216" i="64"/>
  <c r="AB3216" i="64"/>
  <c r="L3216" i="64"/>
  <c r="AJ3216" i="64"/>
  <c r="H3216" i="64"/>
  <c r="AR3217" i="64" s="1"/>
  <c r="M3217" i="64" l="1"/>
  <c r="AO3217" i="64"/>
  <c r="AH3216" i="64"/>
  <c r="AP3217" i="64"/>
  <c r="AI3216" i="64"/>
  <c r="I3216" i="64"/>
  <c r="AU3220" i="64"/>
  <c r="Z3220" i="64"/>
  <c r="AT3220" i="64"/>
  <c r="R3218" i="64" l="1"/>
  <c r="R3219" i="64" s="1"/>
  <c r="R3220" i="64" s="1"/>
  <c r="R3221" i="64" s="1"/>
  <c r="R3222" i="64" s="1"/>
  <c r="E3216" i="64"/>
  <c r="C3217" i="64" s="1"/>
  <c r="G3217" i="64" s="1"/>
  <c r="AB3217" i="64"/>
  <c r="S3222" i="64" l="1"/>
  <c r="S3223" i="64" s="1"/>
  <c r="J3217" i="64"/>
  <c r="K3217" i="64" s="1"/>
  <c r="D3217" i="64"/>
  <c r="AQ3217" i="64" s="1"/>
  <c r="AC3217" i="64"/>
  <c r="AS3217" i="64" l="1"/>
  <c r="Y3218" i="64" s="1"/>
  <c r="H3217" i="64"/>
  <c r="L3217" i="64"/>
  <c r="AJ3217" i="64"/>
  <c r="F3217" i="64"/>
  <c r="U3218" i="64" s="1"/>
  <c r="U3219" i="64" s="1"/>
  <c r="U3220" i="64" s="1"/>
  <c r="U3221" i="64" s="1"/>
  <c r="U3222" i="64" s="1"/>
  <c r="AW3217" i="64"/>
  <c r="AE3217" i="64"/>
  <c r="M3218" i="64" l="1"/>
  <c r="AI3217" i="64"/>
  <c r="AL3217" i="64" s="1"/>
  <c r="AM3217" i="64" s="1"/>
  <c r="I3217" i="64"/>
  <c r="AH3217" i="64"/>
  <c r="V3222" i="64" l="1"/>
  <c r="V3223" i="64" s="1"/>
  <c r="AB3218" i="64"/>
  <c r="E3217" i="64"/>
  <c r="C3218" i="64" l="1"/>
  <c r="G3218" i="64" s="1"/>
  <c r="D3218" i="64"/>
  <c r="J3218" i="64"/>
  <c r="N3224" i="64"/>
  <c r="O3224" i="64"/>
  <c r="AC3218" i="64" l="1"/>
  <c r="AS3218" i="64"/>
  <c r="K3218" i="64"/>
  <c r="AQ3218" i="64" l="1"/>
  <c r="AQ3219" i="64" s="1"/>
  <c r="AQ3220" i="64" s="1"/>
  <c r="AR3218" i="64"/>
  <c r="AE3218" i="64"/>
  <c r="AF3218" i="64" s="1"/>
  <c r="AG3220" i="64" s="1"/>
  <c r="L3218" i="64"/>
  <c r="H3218" i="64"/>
  <c r="AJ3218" i="64"/>
  <c r="F3218" i="64"/>
  <c r="Y3219" i="64"/>
  <c r="I3218" i="64" l="1"/>
  <c r="AW3218" i="64"/>
  <c r="AI3218" i="64"/>
  <c r="AH3218" i="64"/>
  <c r="Q3220" i="64"/>
  <c r="AQ3221" i="64" s="1"/>
  <c r="P3220" i="64"/>
  <c r="AK3218" i="64" l="1"/>
  <c r="AA3219" i="64" s="1"/>
  <c r="AA3220" i="64" s="1"/>
  <c r="E3218" i="64"/>
  <c r="C3219" i="64" s="1"/>
  <c r="G3219" i="64" s="1"/>
  <c r="M3219" i="64" l="1"/>
  <c r="D3219" i="64" s="1"/>
  <c r="AC3219" i="64"/>
  <c r="AA3221" i="64"/>
  <c r="J3219" i="64"/>
  <c r="AB3219" i="64" l="1"/>
  <c r="K3219" i="64"/>
  <c r="AR3219" i="64" s="1"/>
  <c r="AR3220" i="64" s="1"/>
  <c r="AR3221" i="64" s="1"/>
  <c r="AA3222" i="64"/>
  <c r="AE3219" i="64"/>
  <c r="AS3219" i="64"/>
  <c r="F3219" i="64" l="1"/>
  <c r="AA3223" i="64"/>
  <c r="Y3220" i="64"/>
  <c r="M3220" i="64" s="1"/>
  <c r="T3219" i="64"/>
  <c r="AV3220" i="64" s="1"/>
  <c r="AV3221" i="64" s="1"/>
  <c r="AV3222" i="64" s="1"/>
  <c r="AV3223" i="64" s="1"/>
  <c r="AV3224" i="64" s="1"/>
  <c r="L3219" i="64"/>
  <c r="H3219" i="64"/>
  <c r="AJ3219" i="64"/>
  <c r="AW3219" i="64" l="1"/>
  <c r="AH3219" i="64"/>
  <c r="I3219" i="64"/>
  <c r="AB3220" i="64"/>
  <c r="AI3219" i="64"/>
  <c r="E3219" i="64" l="1"/>
  <c r="C3220" i="64" l="1"/>
  <c r="G3220" i="64" s="1"/>
  <c r="D3220" i="64"/>
  <c r="J3220" i="64"/>
  <c r="K3220" i="64" l="1"/>
  <c r="X3221" i="64" s="1"/>
  <c r="X3222" i="64" s="1"/>
  <c r="X3223" i="64" s="1"/>
  <c r="X3224" i="64" s="1"/>
  <c r="X3225" i="64" s="1"/>
  <c r="AC3220" i="64"/>
  <c r="AS3220" i="64"/>
  <c r="AE3220" i="64" l="1"/>
  <c r="Y3221" i="64"/>
  <c r="M3221" i="64" s="1"/>
  <c r="AW3220" i="64"/>
  <c r="H3220" i="64"/>
  <c r="AJ3220" i="64"/>
  <c r="L3220" i="64"/>
  <c r="F3220" i="64"/>
  <c r="I3220" i="64" l="1"/>
  <c r="AI3220" i="64"/>
  <c r="AH3220" i="64"/>
  <c r="E3220" i="64" l="1"/>
  <c r="C3221" i="64" l="1"/>
  <c r="G3221" i="64" s="1"/>
  <c r="W3221" i="64" s="1"/>
  <c r="W3222" i="64" s="1"/>
  <c r="W3223" i="64" s="1"/>
  <c r="W3224" i="64" s="1"/>
  <c r="J3221" i="64"/>
  <c r="D3221" i="64"/>
  <c r="K3221" i="64" l="1"/>
  <c r="AN3227" i="64"/>
  <c r="T3227" i="64" s="1"/>
  <c r="T3228" i="64" s="1"/>
  <c r="AC3221" i="64"/>
  <c r="AS3221" i="64"/>
  <c r="Y3222" i="64" l="1"/>
  <c r="AW3221" i="64"/>
  <c r="AE3221" i="64"/>
  <c r="AB3221" i="64"/>
  <c r="L3221" i="64"/>
  <c r="H3221" i="64"/>
  <c r="AR3222" i="64" s="1"/>
  <c r="AJ3221" i="64"/>
  <c r="F3221" i="64"/>
  <c r="M3222" i="64" l="1"/>
  <c r="AO3222" i="64"/>
  <c r="AP3222" i="64"/>
  <c r="AH3221" i="64"/>
  <c r="AT3225" i="64"/>
  <c r="AU3225" i="64"/>
  <c r="Z3225" i="64"/>
  <c r="AI3221" i="64"/>
  <c r="I3221" i="64"/>
  <c r="R3223" i="64" l="1"/>
  <c r="R3224" i="64" s="1"/>
  <c r="R3225" i="64" s="1"/>
  <c r="R3226" i="64" s="1"/>
  <c r="R3227" i="64" s="1"/>
  <c r="E3221" i="64"/>
  <c r="C3222" i="64" s="1"/>
  <c r="G3222" i="64" s="1"/>
  <c r="AB3222" i="64"/>
  <c r="S3227" i="64" l="1"/>
  <c r="S3228" i="64" s="1"/>
  <c r="J3222" i="64"/>
  <c r="K3222" i="64" s="1"/>
  <c r="D3222" i="64" s="1"/>
  <c r="AQ3222" i="64" s="1"/>
  <c r="AC3222" i="64"/>
  <c r="F3222" i="64" l="1"/>
  <c r="U3223" i="64" s="1"/>
  <c r="U3224" i="64" s="1"/>
  <c r="U3225" i="64" s="1"/>
  <c r="U3226" i="64" s="1"/>
  <c r="U3227" i="64" s="1"/>
  <c r="AS3222" i="64"/>
  <c r="Y3223" i="64" s="1"/>
  <c r="M3223" i="64" s="1"/>
  <c r="AW3222" i="64"/>
  <c r="AJ3222" i="64"/>
  <c r="H3222" i="64"/>
  <c r="L3222" i="64"/>
  <c r="AE3222" i="64"/>
  <c r="AH3222" i="64" l="1"/>
  <c r="AI3222" i="64"/>
  <c r="AL3222" i="64" s="1"/>
  <c r="AM3222" i="64" s="1"/>
  <c r="I3222" i="64"/>
  <c r="V3227" i="64" l="1"/>
  <c r="V3228" i="64" s="1"/>
  <c r="N3229" i="64" s="1"/>
  <c r="AB3223" i="64"/>
  <c r="E3222" i="64"/>
  <c r="O3229" i="64" l="1"/>
  <c r="C3223" i="64"/>
  <c r="G3223" i="64" s="1"/>
  <c r="J3223" i="64"/>
  <c r="D3223" i="64"/>
  <c r="K3223" i="64" l="1"/>
  <c r="AC3223" i="64"/>
  <c r="AS3223" i="64"/>
  <c r="AQ3223" i="64" l="1"/>
  <c r="AQ3224" i="64" s="1"/>
  <c r="AQ3225" i="64" s="1"/>
  <c r="AR3223" i="64"/>
  <c r="F3223" i="64"/>
  <c r="Y3224" i="64"/>
  <c r="AE3223" i="64"/>
  <c r="AF3223" i="64" s="1"/>
  <c r="AG3225" i="64" s="1"/>
  <c r="L3223" i="64"/>
  <c r="AJ3223" i="64"/>
  <c r="H3223" i="64"/>
  <c r="I3223" i="64" l="1"/>
  <c r="AW3223" i="64"/>
  <c r="P3225" i="64"/>
  <c r="Q3225" i="64"/>
  <c r="AQ3226" i="64" s="1"/>
  <c r="AH3223" i="64"/>
  <c r="AI3223" i="64"/>
  <c r="AK3223" i="64" l="1"/>
  <c r="AA3224" i="64" s="1"/>
  <c r="AA3225" i="64" s="1"/>
  <c r="E3223" i="64"/>
  <c r="C3224" i="64" s="1"/>
  <c r="G3224" i="64" s="1"/>
  <c r="M3224" i="64" l="1"/>
  <c r="AB3224" i="64" s="1"/>
  <c r="AC3224" i="64"/>
  <c r="AA3226" i="64"/>
  <c r="J3224" i="64"/>
  <c r="D3224" i="64"/>
  <c r="AA3227" i="64" l="1"/>
  <c r="K3224" i="64"/>
  <c r="AR3224" i="64" s="1"/>
  <c r="AR3225" i="64" s="1"/>
  <c r="AR3226" i="64" s="1"/>
  <c r="AE3224" i="64"/>
  <c r="AS3224" i="64"/>
  <c r="Y3225" i="64" l="1"/>
  <c r="M3225" i="64" s="1"/>
  <c r="AA3228" i="64"/>
  <c r="T3224" i="64"/>
  <c r="AV3225" i="64" s="1"/>
  <c r="AV3226" i="64" s="1"/>
  <c r="AV3227" i="64" s="1"/>
  <c r="AV3228" i="64" s="1"/>
  <c r="AV3229" i="64" s="1"/>
  <c r="L3224" i="64"/>
  <c r="H3224" i="64"/>
  <c r="AJ3224" i="64"/>
  <c r="F3224" i="64"/>
  <c r="AI3224" i="64" l="1"/>
  <c r="AH3224" i="64"/>
  <c r="I3224" i="64"/>
  <c r="AW3224" i="64"/>
  <c r="AB3225" i="64"/>
  <c r="E3224" i="64" l="1"/>
  <c r="C3225" i="64" l="1"/>
  <c r="G3225" i="64" s="1"/>
  <c r="J3225" i="64"/>
  <c r="D3225" i="64"/>
  <c r="K3225" i="64" l="1"/>
  <c r="X3226" i="64" s="1"/>
  <c r="X3227" i="64" s="1"/>
  <c r="X3228" i="64" s="1"/>
  <c r="X3229" i="64" s="1"/>
  <c r="X3230" i="64" s="1"/>
  <c r="AC3225" i="64"/>
  <c r="AS3225" i="64"/>
  <c r="AE3225" i="64" l="1"/>
  <c r="Y3226" i="64"/>
  <c r="M3226" i="64" s="1"/>
  <c r="AW3225" i="64"/>
  <c r="AJ3225" i="64"/>
  <c r="H3225" i="64"/>
  <c r="L3225" i="64"/>
  <c r="F3225" i="64"/>
  <c r="AH3225" i="64" l="1"/>
  <c r="I3225" i="64"/>
  <c r="AI3225" i="64"/>
  <c r="E3225" i="64" l="1"/>
  <c r="C3226" i="64" l="1"/>
  <c r="G3226" i="64" s="1"/>
  <c r="W3226" i="64" s="1"/>
  <c r="W3227" i="64" s="1"/>
  <c r="W3228" i="64" s="1"/>
  <c r="W3229" i="64" s="1"/>
  <c r="J3226" i="64"/>
  <c r="D3226" i="64"/>
  <c r="K3226" i="64" l="1"/>
  <c r="AN3232" i="64"/>
  <c r="T3232" i="64" s="1"/>
  <c r="T3233" i="64" s="1"/>
  <c r="AC3226" i="64"/>
  <c r="AS3226" i="64"/>
  <c r="AB3226" i="64" l="1"/>
  <c r="Y3227" i="64"/>
  <c r="AW3226" i="64"/>
  <c r="AE3226" i="64"/>
  <c r="H3226" i="64"/>
  <c r="AR3227" i="64" s="1"/>
  <c r="L3226" i="64"/>
  <c r="AJ3226" i="64"/>
  <c r="F3226" i="64"/>
  <c r="M3227" i="64" l="1"/>
  <c r="AO3227" i="64"/>
  <c r="I3226" i="64"/>
  <c r="AI3226" i="64"/>
  <c r="AH3226" i="64"/>
  <c r="AP3227" i="64"/>
  <c r="AT3230" i="64"/>
  <c r="AU3230" i="64"/>
  <c r="Z3230" i="64"/>
  <c r="R3228" i="64" l="1"/>
  <c r="R3229" i="64" s="1"/>
  <c r="R3230" i="64" s="1"/>
  <c r="R3231" i="64" s="1"/>
  <c r="S3232" i="64" s="1"/>
  <c r="S3233" i="64" s="1"/>
  <c r="AB3227" i="64"/>
  <c r="E3226" i="64"/>
  <c r="R3232" i="64" l="1"/>
  <c r="C3227" i="64"/>
  <c r="G3227" i="64" s="1"/>
  <c r="J3227" i="64"/>
  <c r="K3227" i="64" l="1"/>
  <c r="D3227" i="64" s="1"/>
  <c r="AQ3227" i="64" s="1"/>
  <c r="AC3227" i="64"/>
  <c r="AS3227" i="64" l="1"/>
  <c r="AE3227" i="64"/>
  <c r="Y3228" i="64"/>
  <c r="AW3227" i="64"/>
  <c r="L3227" i="64"/>
  <c r="H3227" i="64"/>
  <c r="AJ3227" i="64"/>
  <c r="F3227" i="64"/>
  <c r="U3228" i="64" s="1"/>
  <c r="U3229" i="64" s="1"/>
  <c r="U3230" i="64" s="1"/>
  <c r="U3231" i="64" s="1"/>
  <c r="U3232" i="64" s="1"/>
  <c r="M3228" i="64" l="1"/>
  <c r="AH3227" i="64"/>
  <c r="AI3227" i="64"/>
  <c r="AL3227" i="64" s="1"/>
  <c r="AM3227" i="64" s="1"/>
  <c r="I3227" i="64"/>
  <c r="AB3228" i="64" l="1"/>
  <c r="V3232" i="64"/>
  <c r="V3233" i="64" s="1"/>
  <c r="E3227" i="64"/>
  <c r="C3228" i="64" l="1"/>
  <c r="G3228" i="64" s="1"/>
  <c r="J3228" i="64"/>
  <c r="D3228" i="64"/>
  <c r="N3234" i="64"/>
  <c r="O3234" i="64"/>
  <c r="K3228" i="64" l="1"/>
  <c r="AC3228" i="64"/>
  <c r="AS3228" i="64"/>
  <c r="F3228" i="64"/>
  <c r="AQ3228" i="64" l="1"/>
  <c r="AQ3229" i="64" s="1"/>
  <c r="AQ3230" i="64" s="1"/>
  <c r="AR3228" i="64"/>
  <c r="AE3228" i="64"/>
  <c r="AF3228" i="64" s="1"/>
  <c r="AG3230" i="64" s="1"/>
  <c r="Y3229" i="64"/>
  <c r="L3228" i="64"/>
  <c r="H3228" i="64"/>
  <c r="AJ3228" i="64"/>
  <c r="AI3228" i="64" l="1"/>
  <c r="I3228" i="64"/>
  <c r="AH3228" i="64"/>
  <c r="AW3228" i="64"/>
  <c r="Q3230" i="64"/>
  <c r="AQ3231" i="64" s="1"/>
  <c r="P3230" i="64"/>
  <c r="AK3228" i="64" l="1"/>
  <c r="AA3229" i="64" s="1"/>
  <c r="AA3230" i="64" s="1"/>
  <c r="M3229" i="64"/>
  <c r="E3228" i="64"/>
  <c r="C3229" i="64" s="1"/>
  <c r="G3229" i="64" s="1"/>
  <c r="AB3229" i="64" l="1"/>
  <c r="AC3229" i="64"/>
  <c r="J3229" i="64"/>
  <c r="D3229" i="64"/>
  <c r="AS3229" i="64" s="1"/>
  <c r="AA3231" i="64"/>
  <c r="Y3230" i="64" l="1"/>
  <c r="M3230" i="64" s="1"/>
  <c r="K3229" i="64"/>
  <c r="AR3229" i="64" s="1"/>
  <c r="AR3230" i="64" s="1"/>
  <c r="AR3231" i="64" s="1"/>
  <c r="AA3232" i="64"/>
  <c r="AE3229" i="64"/>
  <c r="F3229" i="64" l="1"/>
  <c r="T3229" i="64"/>
  <c r="AV3230" i="64" s="1"/>
  <c r="AV3231" i="64" s="1"/>
  <c r="AV3232" i="64" s="1"/>
  <c r="AV3233" i="64" s="1"/>
  <c r="AV3234" i="64" s="1"/>
  <c r="AJ3229" i="64"/>
  <c r="H3229" i="64"/>
  <c r="L3229" i="64"/>
  <c r="AA3233" i="64"/>
  <c r="AB3230" i="64"/>
  <c r="AH3229" i="64" l="1"/>
  <c r="I3229" i="64"/>
  <c r="AW3229" i="64"/>
  <c r="AI3229" i="64"/>
  <c r="E3229" i="64" l="1"/>
  <c r="C3230" i="64" l="1"/>
  <c r="G3230" i="64" s="1"/>
  <c r="J3230" i="64"/>
  <c r="D3230" i="64"/>
  <c r="K3230" i="64" l="1"/>
  <c r="X3231" i="64" s="1"/>
  <c r="X3232" i="64" s="1"/>
  <c r="X3233" i="64" s="1"/>
  <c r="X3234" i="64" s="1"/>
  <c r="X3235" i="64" s="1"/>
  <c r="AS3230" i="64"/>
  <c r="AC3230" i="64"/>
  <c r="Y3231" i="64" l="1"/>
  <c r="M3231" i="64" s="1"/>
  <c r="AW3230" i="64"/>
  <c r="AE3230" i="64"/>
  <c r="H3230" i="64"/>
  <c r="L3230" i="64"/>
  <c r="AJ3230" i="64"/>
  <c r="F3230" i="64"/>
  <c r="AI3230" i="64" l="1"/>
  <c r="I3230" i="64"/>
  <c r="AH3230" i="64"/>
  <c r="E3230" i="64" l="1"/>
  <c r="C3231" i="64" l="1"/>
  <c r="G3231" i="64" s="1"/>
  <c r="W3231" i="64" s="1"/>
  <c r="W3232" i="64" s="1"/>
  <c r="W3233" i="64" s="1"/>
  <c r="W3234" i="64" s="1"/>
  <c r="J3231" i="64"/>
  <c r="D3231" i="64"/>
  <c r="K3231" i="64" l="1"/>
  <c r="AN3237" i="64"/>
  <c r="T3237" i="64" s="1"/>
  <c r="T3238" i="64" s="1"/>
  <c r="AS3231" i="64"/>
  <c r="AC3231" i="64"/>
  <c r="AB3231" i="64" l="1"/>
  <c r="AE3231" i="64"/>
  <c r="Y3232" i="64"/>
  <c r="AW3231" i="64"/>
  <c r="AJ3231" i="64"/>
  <c r="H3231" i="64"/>
  <c r="AR3232" i="64" s="1"/>
  <c r="L3231" i="64"/>
  <c r="F3231" i="64"/>
  <c r="M3232" i="64" l="1"/>
  <c r="AO3232" i="64"/>
  <c r="I3231" i="64"/>
  <c r="AH3231" i="64"/>
  <c r="AP3232" i="64"/>
  <c r="AI3231" i="64"/>
  <c r="Z3235" i="64"/>
  <c r="AT3235" i="64"/>
  <c r="AU3235" i="64"/>
  <c r="AB3232" i="64" l="1"/>
  <c r="R3233" i="64"/>
  <c r="R3234" i="64" s="1"/>
  <c r="R3235" i="64" s="1"/>
  <c r="R3236" i="64" s="1"/>
  <c r="S3237" i="64" s="1"/>
  <c r="S3238" i="64" s="1"/>
  <c r="E3231" i="64"/>
  <c r="R3237" i="64" l="1"/>
  <c r="C3232" i="64"/>
  <c r="G3232" i="64" s="1"/>
  <c r="J3232" i="64"/>
  <c r="AC3232" i="64" l="1"/>
  <c r="K3232" i="64"/>
  <c r="D3232" i="64" l="1"/>
  <c r="H3232" i="64" s="1"/>
  <c r="L3232" i="64"/>
  <c r="AJ3232" i="64"/>
  <c r="AE3232" i="64"/>
  <c r="AQ3232" i="64" l="1"/>
  <c r="AS3232" i="64"/>
  <c r="F3232" i="64"/>
  <c r="U3233" i="64" s="1"/>
  <c r="U3234" i="64" s="1"/>
  <c r="U3235" i="64" s="1"/>
  <c r="U3236" i="64" s="1"/>
  <c r="U3237" i="64" s="1"/>
  <c r="AI3232" i="64"/>
  <c r="AL3232" i="64" s="1"/>
  <c r="AM3232" i="64" s="1"/>
  <c r="I3232" i="64"/>
  <c r="AH3232" i="64"/>
  <c r="V3237" i="64" l="1"/>
  <c r="V3238" i="64" s="1"/>
  <c r="Y3233" i="64"/>
  <c r="AW3232" i="64"/>
  <c r="E3232" i="64"/>
  <c r="N3239" i="64"/>
  <c r="O3239" i="64"/>
  <c r="M3233" i="64" l="1"/>
  <c r="C3233" i="64"/>
  <c r="G3233" i="64" s="1"/>
  <c r="J3233" i="64" l="1"/>
  <c r="K3233" i="64" s="1"/>
  <c r="D3233" i="64"/>
  <c r="AS3233" i="64" s="1"/>
  <c r="AB3233" i="64"/>
  <c r="AC3233" i="64"/>
  <c r="AQ3233" i="64" l="1"/>
  <c r="AQ3234" i="64" s="1"/>
  <c r="AQ3235" i="64" s="1"/>
  <c r="AR3233" i="64"/>
  <c r="AE3233" i="64"/>
  <c r="AF3233" i="64" s="1"/>
  <c r="AG3235" i="64" s="1"/>
  <c r="Y3234" i="64"/>
  <c r="AJ3233" i="64"/>
  <c r="H3233" i="64"/>
  <c r="L3233" i="64"/>
  <c r="F3233" i="64"/>
  <c r="AW3233" i="64" l="1"/>
  <c r="AI3233" i="64"/>
  <c r="I3233" i="64"/>
  <c r="AH3233" i="64"/>
  <c r="P3235" i="64"/>
  <c r="Q3235" i="64"/>
  <c r="AQ3236" i="64" s="1"/>
  <c r="AK3233" i="64" l="1"/>
  <c r="AA3234" i="64" s="1"/>
  <c r="AA3235" i="64" s="1"/>
  <c r="M3234" i="64"/>
  <c r="E3233" i="64"/>
  <c r="C3234" i="64" s="1"/>
  <c r="G3234" i="64" s="1"/>
  <c r="AA3236" i="64" l="1"/>
  <c r="AC3234" i="64"/>
  <c r="D3234" i="64"/>
  <c r="AS3234" i="64" s="1"/>
  <c r="AB3234" i="64"/>
  <c r="J3234" i="64"/>
  <c r="Y3235" i="64" l="1"/>
  <c r="M3235" i="64" s="1"/>
  <c r="AA3237" i="64"/>
  <c r="AE3234" i="64"/>
  <c r="K3234" i="64"/>
  <c r="AR3234" i="64" s="1"/>
  <c r="AR3235" i="64" s="1"/>
  <c r="AR3236" i="64" s="1"/>
  <c r="F3234" i="64" l="1"/>
  <c r="T3234" i="64"/>
  <c r="AV3235" i="64" s="1"/>
  <c r="AV3236" i="64" s="1"/>
  <c r="AV3237" i="64" s="1"/>
  <c r="AV3238" i="64" s="1"/>
  <c r="AV3239" i="64" s="1"/>
  <c r="L3234" i="64"/>
  <c r="H3234" i="64"/>
  <c r="AJ3234" i="64"/>
  <c r="AA3238" i="64"/>
  <c r="AB3235" i="64"/>
  <c r="AI3234" i="64" l="1"/>
  <c r="AH3234" i="64"/>
  <c r="AW3234" i="64"/>
  <c r="I3234" i="64"/>
  <c r="E3234" i="64" l="1"/>
  <c r="C3235" i="64" l="1"/>
  <c r="G3235" i="64" s="1"/>
  <c r="D3235" i="64"/>
  <c r="J3235" i="64"/>
  <c r="K3235" i="64" l="1"/>
  <c r="X3236" i="64" s="1"/>
  <c r="X3237" i="64" s="1"/>
  <c r="X3238" i="64" s="1"/>
  <c r="X3239" i="64" s="1"/>
  <c r="X3240" i="64" s="1"/>
  <c r="AS3235" i="64"/>
  <c r="AC3235" i="64"/>
  <c r="Y3236" i="64" l="1"/>
  <c r="M3236" i="64" s="1"/>
  <c r="AW3235" i="64"/>
  <c r="AE3235" i="64"/>
  <c r="L3235" i="64"/>
  <c r="AJ3235" i="64"/>
  <c r="H3235" i="64"/>
  <c r="F3235" i="64"/>
  <c r="AI3235" i="64" l="1"/>
  <c r="AH3235" i="64"/>
  <c r="I3235" i="64"/>
  <c r="E3235" i="64" l="1"/>
  <c r="C3236" i="64" l="1"/>
  <c r="G3236" i="64" s="1"/>
  <c r="W3236" i="64" s="1"/>
  <c r="W3237" i="64" s="1"/>
  <c r="W3238" i="64" s="1"/>
  <c r="W3239" i="64" s="1"/>
  <c r="D3236" i="64"/>
  <c r="J3236" i="64"/>
  <c r="K3236" i="64" l="1"/>
  <c r="F3236" i="64" s="1"/>
  <c r="AN3242" i="64"/>
  <c r="T3242" i="64" s="1"/>
  <c r="T3243" i="64" s="1"/>
  <c r="AS3236" i="64"/>
  <c r="AC3236" i="64"/>
  <c r="AB3236" i="64" l="1"/>
  <c r="AE3236" i="64"/>
  <c r="Y3237" i="64"/>
  <c r="AW3236" i="64"/>
  <c r="AJ3236" i="64"/>
  <c r="L3236" i="64"/>
  <c r="H3236" i="64"/>
  <c r="AR3237" i="64" s="1"/>
  <c r="M3237" i="64" l="1"/>
  <c r="AO3237" i="64"/>
  <c r="AH3236" i="64"/>
  <c r="AP3237" i="64"/>
  <c r="I3236" i="64"/>
  <c r="AU3240" i="64"/>
  <c r="AT3240" i="64"/>
  <c r="Z3240" i="64"/>
  <c r="AI3236" i="64"/>
  <c r="R3238" i="64" l="1"/>
  <c r="R3239" i="64" s="1"/>
  <c r="R3240" i="64" s="1"/>
  <c r="R3241" i="64" s="1"/>
  <c r="S3242" i="64" s="1"/>
  <c r="S3243" i="64" s="1"/>
  <c r="E3236" i="64"/>
  <c r="C3237" i="64" s="1"/>
  <c r="G3237" i="64" s="1"/>
  <c r="AB3237" i="64"/>
  <c r="R3242" i="64" l="1"/>
  <c r="J3237" i="64"/>
  <c r="K3237" i="64" s="1"/>
  <c r="AC3237" i="64"/>
  <c r="D3237" i="64" l="1"/>
  <c r="AQ3237" i="64" s="1"/>
  <c r="L3237" i="64"/>
  <c r="AJ3237" i="64"/>
  <c r="AE3237" i="64"/>
  <c r="H3237" i="64" l="1"/>
  <c r="AS3237" i="64"/>
  <c r="F3237" i="64"/>
  <c r="U3238" i="64" s="1"/>
  <c r="U3239" i="64" s="1"/>
  <c r="U3240" i="64" s="1"/>
  <c r="U3241" i="64" s="1"/>
  <c r="U3242" i="64" s="1"/>
  <c r="I3237" i="64"/>
  <c r="AH3237" i="64"/>
  <c r="AI3237" i="64"/>
  <c r="AL3237" i="64" s="1"/>
  <c r="AM3237" i="64" s="1"/>
  <c r="V3242" i="64" l="1"/>
  <c r="V3243" i="64" s="1"/>
  <c r="N3244" i="64" s="1"/>
  <c r="Y3238" i="64"/>
  <c r="AW3237" i="64"/>
  <c r="O3244" i="64"/>
  <c r="E3237" i="64"/>
  <c r="M3238" i="64" l="1"/>
  <c r="C3238" i="64"/>
  <c r="G3238" i="64" s="1"/>
  <c r="J3238" i="64" l="1"/>
  <c r="K3238" i="64" s="1"/>
  <c r="D3238" i="64"/>
  <c r="AS3238" i="64" s="1"/>
  <c r="AB3238" i="64"/>
  <c r="AC3238" i="64"/>
  <c r="AQ3238" i="64" l="1"/>
  <c r="AQ3239" i="64" s="1"/>
  <c r="AQ3240" i="64" s="1"/>
  <c r="AR3238" i="64"/>
  <c r="F3238" i="64"/>
  <c r="AE3238" i="64"/>
  <c r="AF3238" i="64" s="1"/>
  <c r="AG3240" i="64" s="1"/>
  <c r="Y3239" i="64"/>
  <c r="L3238" i="64"/>
  <c r="AJ3238" i="64"/>
  <c r="H3238" i="64"/>
  <c r="AW3238" i="64" l="1"/>
  <c r="I3238" i="64"/>
  <c r="AH3238" i="64"/>
  <c r="AI3238" i="64"/>
  <c r="P3240" i="64"/>
  <c r="Q3240" i="64"/>
  <c r="AQ3241" i="64" s="1"/>
  <c r="AK3238" i="64" l="1"/>
  <c r="AA3239" i="64" s="1"/>
  <c r="AA3240" i="64" s="1"/>
  <c r="M3239" i="64"/>
  <c r="E3238" i="64"/>
  <c r="C3239" i="64" s="1"/>
  <c r="G3239" i="64" s="1"/>
  <c r="AB3239" i="64" l="1"/>
  <c r="AC3239" i="64"/>
  <c r="AA3241" i="64"/>
  <c r="D3239" i="64"/>
  <c r="J3239" i="64"/>
  <c r="AA3242" i="64" l="1"/>
  <c r="K3239" i="64"/>
  <c r="AR3239" i="64" s="1"/>
  <c r="AR3240" i="64" s="1"/>
  <c r="AR3241" i="64" s="1"/>
  <c r="AS3239" i="64"/>
  <c r="AE3239" i="64"/>
  <c r="T3239" i="64" l="1"/>
  <c r="AV3240" i="64" s="1"/>
  <c r="AV3241" i="64" s="1"/>
  <c r="AV3242" i="64" s="1"/>
  <c r="AV3243" i="64" s="1"/>
  <c r="AV3244" i="64" s="1"/>
  <c r="AJ3239" i="64"/>
  <c r="L3239" i="64"/>
  <c r="H3239" i="64"/>
  <c r="Y3240" i="64"/>
  <c r="M3240" i="64" s="1"/>
  <c r="F3239" i="64"/>
  <c r="AA3243" i="64"/>
  <c r="AB3240" i="64" l="1"/>
  <c r="AW3239" i="64"/>
  <c r="AH3239" i="64"/>
  <c r="I3239" i="64"/>
  <c r="AI3239" i="64"/>
  <c r="E3239" i="64" l="1"/>
  <c r="C3240" i="64" l="1"/>
  <c r="G3240" i="64" s="1"/>
  <c r="J3240" i="64"/>
  <c r="D3240" i="64"/>
  <c r="K3240" i="64" l="1"/>
  <c r="X3241" i="64" s="1"/>
  <c r="X3242" i="64" s="1"/>
  <c r="X3243" i="64" s="1"/>
  <c r="X3244" i="64" s="1"/>
  <c r="X3245" i="64" s="1"/>
  <c r="AC3240" i="64"/>
  <c r="AS3240" i="64"/>
  <c r="AE3240" i="64" l="1"/>
  <c r="Y3241" i="64"/>
  <c r="M3241" i="64" s="1"/>
  <c r="AW3240" i="64"/>
  <c r="L3240" i="64"/>
  <c r="AJ3240" i="64"/>
  <c r="H3240" i="64"/>
  <c r="F3240" i="64"/>
  <c r="AH3240" i="64" l="1"/>
  <c r="AI3240" i="64"/>
  <c r="I3240" i="64"/>
  <c r="E3240" i="64" l="1"/>
  <c r="C3241" i="64" l="1"/>
  <c r="G3241" i="64" s="1"/>
  <c r="W3241" i="64" s="1"/>
  <c r="W3242" i="64" s="1"/>
  <c r="W3243" i="64" s="1"/>
  <c r="W3244" i="64" s="1"/>
  <c r="D3241" i="64"/>
  <c r="J3241" i="64"/>
  <c r="K3241" i="64" l="1"/>
  <c r="F3241" i="64" s="1"/>
  <c r="AN3247" i="64"/>
  <c r="T3247" i="64" s="1"/>
  <c r="T3248" i="64" s="1"/>
  <c r="AC3241" i="64"/>
  <c r="AS3241" i="64"/>
  <c r="AB3241" i="64" l="1"/>
  <c r="Y3242" i="64"/>
  <c r="AW3241" i="64"/>
  <c r="AE3241" i="64"/>
  <c r="H3241" i="64"/>
  <c r="AR3242" i="64" s="1"/>
  <c r="L3241" i="64"/>
  <c r="AJ3241" i="64"/>
  <c r="M3242" i="64" l="1"/>
  <c r="AO3242" i="64"/>
  <c r="AI3241" i="64"/>
  <c r="I3241" i="64"/>
  <c r="AU3245" i="64"/>
  <c r="AT3245" i="64"/>
  <c r="Z3245" i="64"/>
  <c r="AP3242" i="64"/>
  <c r="AH3241" i="64"/>
  <c r="AB3242" i="64" l="1"/>
  <c r="R3243" i="64"/>
  <c r="R3244" i="64" s="1"/>
  <c r="R3245" i="64" s="1"/>
  <c r="R3246" i="64" s="1"/>
  <c r="S3247" i="64" s="1"/>
  <c r="S3248" i="64" s="1"/>
  <c r="E3241" i="64"/>
  <c r="R3247" i="64" l="1"/>
  <c r="C3242" i="64"/>
  <c r="G3242" i="64" s="1"/>
  <c r="J3242" i="64"/>
  <c r="K3242" i="64" l="1"/>
  <c r="D3242" i="64" s="1"/>
  <c r="AQ3242" i="64" s="1"/>
  <c r="AC3242" i="64"/>
  <c r="AS3242" i="64" l="1"/>
  <c r="Y3243" i="64"/>
  <c r="AW3242" i="64"/>
  <c r="AE3242" i="64"/>
  <c r="H3242" i="64"/>
  <c r="AJ3242" i="64"/>
  <c r="L3242" i="64"/>
  <c r="F3242" i="64"/>
  <c r="U3243" i="64" s="1"/>
  <c r="U3244" i="64" s="1"/>
  <c r="U3245" i="64" s="1"/>
  <c r="U3246" i="64" s="1"/>
  <c r="U3247" i="64" s="1"/>
  <c r="M3243" i="64" l="1"/>
  <c r="AH3242" i="64"/>
  <c r="I3242" i="64"/>
  <c r="AI3242" i="64"/>
  <c r="AL3242" i="64" s="1"/>
  <c r="AM3242" i="64" s="1"/>
  <c r="V3247" i="64" l="1"/>
  <c r="V3248" i="64" s="1"/>
  <c r="E3242" i="64"/>
  <c r="C3243" i="64" s="1"/>
  <c r="G3243" i="64" s="1"/>
  <c r="AB3243" i="64"/>
  <c r="J3243" i="64" l="1"/>
  <c r="K3243" i="64" s="1"/>
  <c r="D3243" i="64"/>
  <c r="AC3243" i="64"/>
  <c r="N3249" i="64"/>
  <c r="O3249" i="64"/>
  <c r="AQ3243" i="64" l="1"/>
  <c r="AQ3244" i="64" s="1"/>
  <c r="AQ3245" i="64" s="1"/>
  <c r="AR3243" i="64"/>
  <c r="F3243" i="64"/>
  <c r="AS3243" i="64"/>
  <c r="Y3244" i="64" s="1"/>
  <c r="AE3243" i="64"/>
  <c r="AF3243" i="64" s="1"/>
  <c r="AG3245" i="64" s="1"/>
  <c r="AJ3243" i="64"/>
  <c r="H3243" i="64"/>
  <c r="L3243" i="64"/>
  <c r="AI3243" i="64" l="1"/>
  <c r="I3243" i="64"/>
  <c r="P3245" i="64"/>
  <c r="Q3245" i="64"/>
  <c r="AQ3246" i="64" s="1"/>
  <c r="AH3243" i="64"/>
  <c r="AW3243" i="64"/>
  <c r="AK3243" i="64" l="1"/>
  <c r="AA3244" i="64" s="1"/>
  <c r="AA3245" i="64" s="1"/>
  <c r="M3244" i="64"/>
  <c r="E3243" i="64"/>
  <c r="C3244" i="64" s="1"/>
  <c r="G3244" i="64" s="1"/>
  <c r="AB3244" i="64" l="1"/>
  <c r="J3244" i="64"/>
  <c r="K3244" i="64" s="1"/>
  <c r="AR3244" i="64" s="1"/>
  <c r="AR3245" i="64" s="1"/>
  <c r="AR3246" i="64" s="1"/>
  <c r="D3244" i="64"/>
  <c r="AS3244" i="64" s="1"/>
  <c r="AA3246" i="64"/>
  <c r="AC3244" i="64"/>
  <c r="F3244" i="64" l="1"/>
  <c r="AE3244" i="64"/>
  <c r="T3244" i="64"/>
  <c r="AV3245" i="64" s="1"/>
  <c r="AV3246" i="64" s="1"/>
  <c r="AV3247" i="64" s="1"/>
  <c r="AV3248" i="64" s="1"/>
  <c r="AV3249" i="64" s="1"/>
  <c r="AJ3244" i="64"/>
  <c r="H3244" i="64"/>
  <c r="L3244" i="64"/>
  <c r="AA3247" i="64"/>
  <c r="Y3245" i="64"/>
  <c r="M3245" i="64" s="1"/>
  <c r="AW3244" i="64" l="1"/>
  <c r="I3244" i="64"/>
  <c r="AH3244" i="64"/>
  <c r="AI3244" i="64"/>
  <c r="AB3245" i="64"/>
  <c r="AA3248" i="64"/>
  <c r="E3244" i="64" l="1"/>
  <c r="C3245" i="64" l="1"/>
  <c r="G3245" i="64" s="1"/>
  <c r="J3245" i="64"/>
  <c r="D3245" i="64"/>
  <c r="K3245" i="64" l="1"/>
  <c r="X3246" i="64" s="1"/>
  <c r="X3247" i="64" s="1"/>
  <c r="X3248" i="64" s="1"/>
  <c r="X3249" i="64" s="1"/>
  <c r="X3250" i="64" s="1"/>
  <c r="AC3245" i="64"/>
  <c r="AS3245" i="64"/>
  <c r="F3245" i="64" l="1"/>
  <c r="AE3245" i="64"/>
  <c r="Y3246" i="64"/>
  <c r="M3246" i="64" s="1"/>
  <c r="AW3245" i="64"/>
  <c r="AJ3245" i="64"/>
  <c r="L3245" i="64"/>
  <c r="H3245" i="64"/>
  <c r="AH3245" i="64" l="1"/>
  <c r="I3245" i="64"/>
  <c r="AI3245" i="64"/>
  <c r="E3245" i="64" l="1"/>
  <c r="C3246" i="64" l="1"/>
  <c r="G3246" i="64" s="1"/>
  <c r="W3246" i="64" s="1"/>
  <c r="W3247" i="64" s="1"/>
  <c r="W3248" i="64" s="1"/>
  <c r="W3249" i="64" s="1"/>
  <c r="D3246" i="64"/>
  <c r="J3246" i="64"/>
  <c r="K3246" i="64" l="1"/>
  <c r="F3246" i="64" s="1"/>
  <c r="AN3252" i="64"/>
  <c r="T3252" i="64" s="1"/>
  <c r="T3253" i="64" s="1"/>
  <c r="AC3246" i="64"/>
  <c r="AS3246" i="64"/>
  <c r="Y3247" i="64" l="1"/>
  <c r="AW3246" i="64"/>
  <c r="AE3246" i="64"/>
  <c r="AB3246" i="64"/>
  <c r="H3246" i="64"/>
  <c r="AR3247" i="64" s="1"/>
  <c r="AJ3246" i="64"/>
  <c r="L3246" i="64"/>
  <c r="M3247" i="64" l="1"/>
  <c r="AO3247" i="64"/>
  <c r="AT3250" i="64"/>
  <c r="AU3250" i="64"/>
  <c r="Z3250" i="64"/>
  <c r="I3246" i="64"/>
  <c r="AI3246" i="64"/>
  <c r="AH3246" i="64"/>
  <c r="AP3247" i="64"/>
  <c r="AB3247" i="64" l="1"/>
  <c r="R3248" i="64"/>
  <c r="R3249" i="64" s="1"/>
  <c r="R3250" i="64" s="1"/>
  <c r="R3251" i="64" s="1"/>
  <c r="S3252" i="64" s="1"/>
  <c r="S3253" i="64" s="1"/>
  <c r="E3246" i="64"/>
  <c r="R3252" i="64" l="1"/>
  <c r="C3247" i="64"/>
  <c r="G3247" i="64" s="1"/>
  <c r="J3247" i="64"/>
  <c r="K3247" i="64" l="1"/>
  <c r="D3247" i="64" s="1"/>
  <c r="AQ3247" i="64" s="1"/>
  <c r="AC3247" i="64"/>
  <c r="AS3247" i="64" l="1"/>
  <c r="AE3247" i="64"/>
  <c r="Y3248" i="64"/>
  <c r="AW3247" i="64"/>
  <c r="L3247" i="64"/>
  <c r="AJ3247" i="64"/>
  <c r="H3247" i="64"/>
  <c r="F3247" i="64"/>
  <c r="U3248" i="64" s="1"/>
  <c r="U3249" i="64" s="1"/>
  <c r="U3250" i="64" s="1"/>
  <c r="U3251" i="64" s="1"/>
  <c r="U3252" i="64" s="1"/>
  <c r="M3248" i="64" l="1"/>
  <c r="AI3247" i="64"/>
  <c r="AL3247" i="64" s="1"/>
  <c r="AM3247" i="64" s="1"/>
  <c r="AH3247" i="64"/>
  <c r="I3247" i="64"/>
  <c r="AB3248" i="64" l="1"/>
  <c r="V3252" i="64"/>
  <c r="V3253" i="64" s="1"/>
  <c r="E3247" i="64"/>
  <c r="C3248" i="64" l="1"/>
  <c r="G3248" i="64" s="1"/>
  <c r="D3248" i="64"/>
  <c r="J3248" i="64"/>
  <c r="N3254" i="64"/>
  <c r="O3254" i="64"/>
  <c r="AC3248" i="64" l="1"/>
  <c r="AS3248" i="64"/>
  <c r="K3248" i="64"/>
  <c r="AQ3248" i="64" l="1"/>
  <c r="AQ3249" i="64" s="1"/>
  <c r="AQ3250" i="64" s="1"/>
  <c r="AR3248" i="64"/>
  <c r="Y3249" i="64"/>
  <c r="AJ3248" i="64"/>
  <c r="L3248" i="64"/>
  <c r="H3248" i="64"/>
  <c r="AE3248" i="64"/>
  <c r="AF3248" i="64" s="1"/>
  <c r="AG3250" i="64" s="1"/>
  <c r="F3248" i="64"/>
  <c r="AH3248" i="64" l="1"/>
  <c r="AW3248" i="64"/>
  <c r="AI3248" i="64"/>
  <c r="I3248" i="64"/>
  <c r="Q3250" i="64"/>
  <c r="AQ3251" i="64" s="1"/>
  <c r="P3250" i="64"/>
  <c r="AK3248" i="64" l="1"/>
  <c r="AA3249" i="64" s="1"/>
  <c r="AA3250" i="64" s="1"/>
  <c r="M3249" i="64"/>
  <c r="E3248" i="64"/>
  <c r="C3249" i="64" s="1"/>
  <c r="G3249" i="64" s="1"/>
  <c r="AC3249" i="64" l="1"/>
  <c r="AA3251" i="64"/>
  <c r="D3249" i="64"/>
  <c r="AB3249" i="64"/>
  <c r="J3249" i="64"/>
  <c r="AE3249" i="64" l="1"/>
  <c r="AA3252" i="64"/>
  <c r="AS3249" i="64"/>
  <c r="K3249" i="64"/>
  <c r="AR3249" i="64" s="1"/>
  <c r="AR3250" i="64" s="1"/>
  <c r="AR3251" i="64" s="1"/>
  <c r="Y3250" i="64" l="1"/>
  <c r="M3250" i="64" s="1"/>
  <c r="T3249" i="64"/>
  <c r="AV3250" i="64" s="1"/>
  <c r="AV3251" i="64" s="1"/>
  <c r="AV3252" i="64" s="1"/>
  <c r="AV3253" i="64" s="1"/>
  <c r="AV3254" i="64" s="1"/>
  <c r="H3249" i="64"/>
  <c r="L3249" i="64"/>
  <c r="AJ3249" i="64"/>
  <c r="AA3253" i="64"/>
  <c r="F3249" i="64"/>
  <c r="I3249" i="64" l="1"/>
  <c r="AI3249" i="64"/>
  <c r="AW3249" i="64"/>
  <c r="AH3249" i="64"/>
  <c r="AB3250" i="64"/>
  <c r="E3249" i="64" l="1"/>
  <c r="C3250" i="64" l="1"/>
  <c r="G3250" i="64" s="1"/>
  <c r="D3250" i="64"/>
  <c r="J3250" i="64"/>
  <c r="K3250" i="64" l="1"/>
  <c r="X3251" i="64" s="1"/>
  <c r="X3252" i="64" s="1"/>
  <c r="X3253" i="64" s="1"/>
  <c r="X3254" i="64" s="1"/>
  <c r="X3255" i="64" s="1"/>
  <c r="AC3250" i="64"/>
  <c r="AS3250" i="64"/>
  <c r="Y3251" i="64" l="1"/>
  <c r="M3251" i="64" s="1"/>
  <c r="AW3250" i="64"/>
  <c r="L3250" i="64"/>
  <c r="H3250" i="64"/>
  <c r="AJ3250" i="64"/>
  <c r="AE3250" i="64"/>
  <c r="F3250" i="64"/>
  <c r="AI3250" i="64" l="1"/>
  <c r="I3250" i="64"/>
  <c r="AH3250" i="64"/>
  <c r="E3250" i="64" l="1"/>
  <c r="C3251" i="64" l="1"/>
  <c r="G3251" i="64" s="1"/>
  <c r="W3251" i="64" s="1"/>
  <c r="W3252" i="64" s="1"/>
  <c r="W3253" i="64" s="1"/>
  <c r="W3254" i="64" s="1"/>
  <c r="D3251" i="64"/>
  <c r="J3251" i="64"/>
  <c r="K3251" i="64" l="1"/>
  <c r="F3251" i="64" s="1"/>
  <c r="AN3257" i="64"/>
  <c r="T3257" i="64" s="1"/>
  <c r="T3258" i="64" s="1"/>
  <c r="AS3251" i="64"/>
  <c r="AC3251" i="64"/>
  <c r="AB3251" i="64" l="1"/>
  <c r="AE3251" i="64"/>
  <c r="Y3252" i="64"/>
  <c r="AW3251" i="64"/>
  <c r="AJ3251" i="64"/>
  <c r="L3251" i="64"/>
  <c r="H3251" i="64"/>
  <c r="AR3252" i="64" s="1"/>
  <c r="M3252" i="64" l="1"/>
  <c r="AO3252" i="64"/>
  <c r="AH3251" i="64"/>
  <c r="AP3252" i="64"/>
  <c r="I3251" i="64"/>
  <c r="AI3251" i="64"/>
  <c r="Z3255" i="64"/>
  <c r="AU3255" i="64"/>
  <c r="AT3255" i="64"/>
  <c r="AB3252" i="64" l="1"/>
  <c r="R3253" i="64"/>
  <c r="R3254" i="64" s="1"/>
  <c r="R3255" i="64" s="1"/>
  <c r="R3256" i="64" s="1"/>
  <c r="S3257" i="64" s="1"/>
  <c r="S3258" i="64" s="1"/>
  <c r="E3251" i="64"/>
  <c r="R3257" i="64" l="1"/>
  <c r="C3252" i="64"/>
  <c r="G3252" i="64" s="1"/>
  <c r="J3252" i="64"/>
  <c r="K3252" i="64" l="1"/>
  <c r="D3252" i="64" s="1"/>
  <c r="AQ3252" i="64" s="1"/>
  <c r="AC3252" i="64"/>
  <c r="F3252" i="64" l="1"/>
  <c r="U3253" i="64" s="1"/>
  <c r="U3254" i="64" s="1"/>
  <c r="U3255" i="64" s="1"/>
  <c r="U3256" i="64" s="1"/>
  <c r="U3257" i="64" s="1"/>
  <c r="AS3252" i="64"/>
  <c r="Y3253" i="64"/>
  <c r="M3253" i="64" s="1"/>
  <c r="AW3252" i="64"/>
  <c r="AE3252" i="64"/>
  <c r="L3252" i="64"/>
  <c r="AJ3252" i="64"/>
  <c r="H3252" i="64"/>
  <c r="AH3252" i="64" l="1"/>
  <c r="AB3253" i="64"/>
  <c r="AI3252" i="64"/>
  <c r="AL3252" i="64" s="1"/>
  <c r="AM3252" i="64" s="1"/>
  <c r="I3252" i="64"/>
  <c r="V3257" i="64"/>
  <c r="V3258" i="64" s="1"/>
  <c r="E3252" i="64" l="1"/>
  <c r="N3259" i="64"/>
  <c r="O3259" i="64"/>
  <c r="C3253" i="64" l="1"/>
  <c r="G3253" i="64" s="1"/>
  <c r="D3253" i="64"/>
  <c r="J3253" i="64"/>
  <c r="K3253" i="64" l="1"/>
  <c r="AC3253" i="64"/>
  <c r="AS3253" i="64"/>
  <c r="AQ3253" i="64" l="1"/>
  <c r="AQ3254" i="64" s="1"/>
  <c r="AQ3255" i="64" s="1"/>
  <c r="AR3253" i="64"/>
  <c r="F3253" i="64"/>
  <c r="AE3253" i="64"/>
  <c r="AF3253" i="64" s="1"/>
  <c r="AG3255" i="64" s="1"/>
  <c r="Y3254" i="64"/>
  <c r="L3253" i="64"/>
  <c r="H3253" i="64"/>
  <c r="AJ3253" i="64"/>
  <c r="AW3253" i="64" l="1"/>
  <c r="I3253" i="64"/>
  <c r="AI3253" i="64"/>
  <c r="AH3253" i="64"/>
  <c r="Q3255" i="64"/>
  <c r="AQ3256" i="64" s="1"/>
  <c r="P3255" i="64"/>
  <c r="AK3253" i="64" l="1"/>
  <c r="AA3254" i="64" s="1"/>
  <c r="AA3255" i="64" s="1"/>
  <c r="M3254" i="64"/>
  <c r="E3253" i="64"/>
  <c r="C3254" i="64" s="1"/>
  <c r="G3254" i="64" s="1"/>
  <c r="AB3254" i="64" l="1"/>
  <c r="D3254" i="64"/>
  <c r="AS3254" i="64" s="1"/>
  <c r="AA3256" i="64"/>
  <c r="AC3254" i="64"/>
  <c r="J3254" i="64"/>
  <c r="AE3254" i="64" l="1"/>
  <c r="AA3257" i="64"/>
  <c r="K3254" i="64"/>
  <c r="AR3254" i="64" s="1"/>
  <c r="AR3255" i="64" s="1"/>
  <c r="AR3256" i="64" s="1"/>
  <c r="Y3255" i="64"/>
  <c r="M3255" i="64" s="1"/>
  <c r="T3254" i="64" l="1"/>
  <c r="AV3255" i="64" s="1"/>
  <c r="AV3256" i="64" s="1"/>
  <c r="AV3257" i="64" s="1"/>
  <c r="AV3258" i="64" s="1"/>
  <c r="AV3259" i="64" s="1"/>
  <c r="H3254" i="64"/>
  <c r="L3254" i="64"/>
  <c r="AJ3254" i="64"/>
  <c r="F3254" i="64"/>
  <c r="AA3258" i="64"/>
  <c r="AB3255" i="64"/>
  <c r="AI3254" i="64" l="1"/>
  <c r="AW3254" i="64"/>
  <c r="I3254" i="64"/>
  <c r="AH3254" i="64"/>
  <c r="E3254" i="64" l="1"/>
  <c r="C3255" i="64" l="1"/>
  <c r="G3255" i="64" s="1"/>
  <c r="J3255" i="64"/>
  <c r="D3255" i="64"/>
  <c r="K3255" i="64" l="1"/>
  <c r="X3256" i="64" s="1"/>
  <c r="X3257" i="64" s="1"/>
  <c r="X3258" i="64" s="1"/>
  <c r="X3259" i="64" s="1"/>
  <c r="X3260" i="64" s="1"/>
  <c r="AC3255" i="64"/>
  <c r="AS3255" i="64"/>
  <c r="F3255" i="64" l="1"/>
  <c r="AE3255" i="64"/>
  <c r="Y3256" i="64"/>
  <c r="M3256" i="64" s="1"/>
  <c r="AW3255" i="64"/>
  <c r="H3255" i="64"/>
  <c r="L3255" i="64"/>
  <c r="AJ3255" i="64"/>
  <c r="AI3255" i="64" l="1"/>
  <c r="I3255" i="64"/>
  <c r="AH3255" i="64"/>
  <c r="E3255" i="64" l="1"/>
  <c r="C3256" i="64" l="1"/>
  <c r="G3256" i="64" s="1"/>
  <c r="W3256" i="64" s="1"/>
  <c r="W3257" i="64" s="1"/>
  <c r="W3258" i="64" s="1"/>
  <c r="W3259" i="64" s="1"/>
  <c r="D3256" i="64"/>
  <c r="J3256" i="64"/>
  <c r="K3256" i="64" l="1"/>
  <c r="F3256" i="64" s="1"/>
  <c r="AN3262" i="64"/>
  <c r="T3262" i="64" s="1"/>
  <c r="T3263" i="64" s="1"/>
  <c r="AC3256" i="64"/>
  <c r="AS3256" i="64"/>
  <c r="AB3256" i="64" l="1"/>
  <c r="Y3257" i="64"/>
  <c r="AW3256" i="64"/>
  <c r="AE3256" i="64"/>
  <c r="AJ3256" i="64"/>
  <c r="H3256" i="64"/>
  <c r="AR3257" i="64" s="1"/>
  <c r="L3256" i="64"/>
  <c r="M3257" i="64" l="1"/>
  <c r="AO3257" i="64"/>
  <c r="I3256" i="64"/>
  <c r="Z3260" i="64"/>
  <c r="AU3260" i="64"/>
  <c r="AT3260" i="64"/>
  <c r="AH3256" i="64"/>
  <c r="AP3257" i="64"/>
  <c r="AI3256" i="64"/>
  <c r="AB3257" i="64" l="1"/>
  <c r="R3258" i="64"/>
  <c r="R3259" i="64" s="1"/>
  <c r="R3260" i="64" s="1"/>
  <c r="R3261" i="64" s="1"/>
  <c r="S3262" i="64" s="1"/>
  <c r="S3263" i="64" s="1"/>
  <c r="E3256" i="64"/>
  <c r="R3262" i="64" l="1"/>
  <c r="C3257" i="64"/>
  <c r="G3257" i="64" s="1"/>
  <c r="J3257" i="64"/>
  <c r="K3257" i="64" l="1"/>
  <c r="D3257" i="64" s="1"/>
  <c r="AQ3257" i="64" s="1"/>
  <c r="AC3257" i="64"/>
  <c r="AS3257" i="64" l="1"/>
  <c r="AE3257" i="64"/>
  <c r="Y3258" i="64"/>
  <c r="AW3257" i="64"/>
  <c r="L3257" i="64"/>
  <c r="H3257" i="64"/>
  <c r="AJ3257" i="64"/>
  <c r="F3257" i="64"/>
  <c r="U3258" i="64" s="1"/>
  <c r="U3259" i="64" s="1"/>
  <c r="U3260" i="64" s="1"/>
  <c r="U3261" i="64" s="1"/>
  <c r="U3262" i="64" s="1"/>
  <c r="M3258" i="64" l="1"/>
  <c r="I3257" i="64"/>
  <c r="AH3257" i="64"/>
  <c r="AI3257" i="64"/>
  <c r="AL3257" i="64" s="1"/>
  <c r="AM3257" i="64" s="1"/>
  <c r="V3262" i="64" l="1"/>
  <c r="V3263" i="64" s="1"/>
  <c r="E3257" i="64"/>
  <c r="AB3258" i="64"/>
  <c r="C3258" i="64" l="1"/>
  <c r="G3258" i="64" s="1"/>
  <c r="J3258" i="64"/>
  <c r="D3258" i="64"/>
  <c r="N3264" i="64"/>
  <c r="O3264" i="64"/>
  <c r="K3258" i="64" l="1"/>
  <c r="AC3258" i="64"/>
  <c r="AS3258" i="64"/>
  <c r="AR3258" i="64" l="1"/>
  <c r="AQ3258" i="64"/>
  <c r="AQ3259" i="64" s="1"/>
  <c r="AQ3260" i="64" s="1"/>
  <c r="F3258" i="64"/>
  <c r="Y3259" i="64"/>
  <c r="AE3258" i="64"/>
  <c r="AF3258" i="64" s="1"/>
  <c r="AG3260" i="64" s="1"/>
  <c r="L3258" i="64"/>
  <c r="AJ3258" i="64"/>
  <c r="H3258" i="64"/>
  <c r="I3258" i="64" l="1"/>
  <c r="AI3258" i="64"/>
  <c r="Q3260" i="64"/>
  <c r="AQ3261" i="64" s="1"/>
  <c r="P3260" i="64"/>
  <c r="AW3258" i="64"/>
  <c r="AH3258" i="64"/>
  <c r="AK3258" i="64" l="1"/>
  <c r="AA3259" i="64" s="1"/>
  <c r="AA3260" i="64" s="1"/>
  <c r="M3259" i="64"/>
  <c r="E3258" i="64"/>
  <c r="C3259" i="64" s="1"/>
  <c r="G3259" i="64" s="1"/>
  <c r="AA3261" i="64" l="1"/>
  <c r="D3259" i="64"/>
  <c r="AS3259" i="64" s="1"/>
  <c r="AB3259" i="64"/>
  <c r="J3259" i="64"/>
  <c r="AC3259" i="64"/>
  <c r="K3259" i="64" l="1"/>
  <c r="AR3259" i="64" s="1"/>
  <c r="AR3260" i="64" s="1"/>
  <c r="AR3261" i="64" s="1"/>
  <c r="Y3260" i="64"/>
  <c r="M3260" i="64" s="1"/>
  <c r="F3259" i="64"/>
  <c r="AA3262" i="64"/>
  <c r="AE3259" i="64"/>
  <c r="AB3260" i="64" l="1"/>
  <c r="AA3263" i="64"/>
  <c r="T3259" i="64"/>
  <c r="AV3260" i="64" s="1"/>
  <c r="AV3261" i="64" s="1"/>
  <c r="AV3262" i="64" s="1"/>
  <c r="AV3263" i="64" s="1"/>
  <c r="AV3264" i="64" s="1"/>
  <c r="L3259" i="64"/>
  <c r="H3259" i="64"/>
  <c r="AJ3259" i="64"/>
  <c r="I3259" i="64" l="1"/>
  <c r="AI3259" i="64"/>
  <c r="AH3259" i="64"/>
  <c r="AW3259" i="64"/>
  <c r="E3259" i="64" l="1"/>
  <c r="C3260" i="64" l="1"/>
  <c r="G3260" i="64" s="1"/>
  <c r="D3260" i="64"/>
  <c r="J3260" i="64"/>
  <c r="K3260" i="64" l="1"/>
  <c r="X3261" i="64" s="1"/>
  <c r="X3262" i="64" s="1"/>
  <c r="X3263" i="64" s="1"/>
  <c r="X3264" i="64" s="1"/>
  <c r="X3265" i="64" s="1"/>
  <c r="AC3260" i="64"/>
  <c r="AS3260" i="64"/>
  <c r="AE3260" i="64" l="1"/>
  <c r="Y3261" i="64"/>
  <c r="M3261" i="64" s="1"/>
  <c r="AW3260" i="64"/>
  <c r="L3260" i="64"/>
  <c r="H3260" i="64"/>
  <c r="AJ3260" i="64"/>
  <c r="F3260" i="64"/>
  <c r="AH3260" i="64" l="1"/>
  <c r="AI3260" i="64"/>
  <c r="I3260" i="64"/>
  <c r="E3260" i="64" l="1"/>
  <c r="C3261" i="64" l="1"/>
  <c r="G3261" i="64" s="1"/>
  <c r="W3261" i="64" s="1"/>
  <c r="W3262" i="64" s="1"/>
  <c r="W3263" i="64" s="1"/>
  <c r="W3264" i="64" s="1"/>
  <c r="D3261" i="64"/>
  <c r="J3261" i="64"/>
  <c r="K3261" i="64" l="1"/>
  <c r="F3261" i="64" s="1"/>
  <c r="AN3267" i="64"/>
  <c r="T3267" i="64" s="1"/>
  <c r="T3268" i="64" s="1"/>
  <c r="AC3261" i="64"/>
  <c r="AS3261" i="64"/>
  <c r="AB3261" i="64" l="1"/>
  <c r="Y3262" i="64"/>
  <c r="AW3261" i="64"/>
  <c r="AE3261" i="64"/>
  <c r="H3261" i="64"/>
  <c r="AR3262" i="64" s="1"/>
  <c r="L3261" i="64"/>
  <c r="AJ3261" i="64"/>
  <c r="M3262" i="64" l="1"/>
  <c r="AO3262" i="64"/>
  <c r="AI3261" i="64"/>
  <c r="I3261" i="64"/>
  <c r="AH3261" i="64"/>
  <c r="AP3262" i="64"/>
  <c r="AU3265" i="64"/>
  <c r="AT3265" i="64"/>
  <c r="Z3265" i="64"/>
  <c r="AB3262" i="64" l="1"/>
  <c r="R3263" i="64"/>
  <c r="R3264" i="64" s="1"/>
  <c r="R3265" i="64" s="1"/>
  <c r="R3266" i="64" s="1"/>
  <c r="S3267" i="64" s="1"/>
  <c r="S3268" i="64" s="1"/>
  <c r="E3261" i="64"/>
  <c r="R3267" i="64" l="1"/>
  <c r="C3262" i="64"/>
  <c r="G3262" i="64" s="1"/>
  <c r="J3262" i="64"/>
  <c r="K3262" i="64" l="1"/>
  <c r="D3262" i="64" s="1"/>
  <c r="AQ3262" i="64" s="1"/>
  <c r="AC3262" i="64"/>
  <c r="AS3262" i="64" l="1"/>
  <c r="F3262" i="64"/>
  <c r="U3263" i="64" s="1"/>
  <c r="U3264" i="64" s="1"/>
  <c r="U3265" i="64" s="1"/>
  <c r="U3266" i="64" s="1"/>
  <c r="U3267" i="64" s="1"/>
  <c r="Y3263" i="64"/>
  <c r="M3263" i="64" s="1"/>
  <c r="AW3262" i="64"/>
  <c r="AE3262" i="64"/>
  <c r="AJ3262" i="64"/>
  <c r="H3262" i="64"/>
  <c r="L3262" i="64"/>
  <c r="I3262" i="64" l="1"/>
  <c r="AB3263" i="64"/>
  <c r="AH3262" i="64"/>
  <c r="AI3262" i="64"/>
  <c r="AL3262" i="64" s="1"/>
  <c r="AM3262" i="64" s="1"/>
  <c r="V3267" i="64"/>
  <c r="V3268" i="64" s="1"/>
  <c r="N3269" i="64" l="1"/>
  <c r="O3269" i="64"/>
  <c r="E3262" i="64"/>
  <c r="C3263" i="64" l="1"/>
  <c r="G3263" i="64" s="1"/>
  <c r="D3263" i="64"/>
  <c r="J3263" i="64"/>
  <c r="AC3263" i="64" l="1"/>
  <c r="AS3263" i="64"/>
  <c r="K3263" i="64"/>
  <c r="AQ3263" i="64" l="1"/>
  <c r="AQ3264" i="64" s="1"/>
  <c r="AQ3265" i="64" s="1"/>
  <c r="AR3263" i="64"/>
  <c r="Y3264" i="64"/>
  <c r="L3263" i="64"/>
  <c r="AJ3263" i="64"/>
  <c r="H3263" i="64"/>
  <c r="AE3263" i="64"/>
  <c r="AF3263" i="64" s="1"/>
  <c r="AG3265" i="64" s="1"/>
  <c r="F3263" i="64"/>
  <c r="AH3263" i="64" l="1"/>
  <c r="AI3263" i="64"/>
  <c r="I3263" i="64"/>
  <c r="AW3263" i="64"/>
  <c r="Q3265" i="64"/>
  <c r="AQ3266" i="64" s="1"/>
  <c r="P3265" i="64"/>
  <c r="AK3263" i="64" l="1"/>
  <c r="AA3264" i="64" s="1"/>
  <c r="AA3265" i="64" s="1"/>
  <c r="E3263" i="64"/>
  <c r="C3264" i="64" s="1"/>
  <c r="G3264" i="64" s="1"/>
  <c r="M3264" i="64" l="1"/>
  <c r="AB3264" i="64" s="1"/>
  <c r="AA3266" i="64"/>
  <c r="AC3264" i="64"/>
  <c r="D3264" i="64" l="1"/>
  <c r="AS3264" i="64" s="1"/>
  <c r="J3264" i="64"/>
  <c r="K3264" i="64" s="1"/>
  <c r="AR3264" i="64" s="1"/>
  <c r="AR3265" i="64" s="1"/>
  <c r="AR3266" i="64" s="1"/>
  <c r="AE3264" i="64"/>
  <c r="Y3265" i="64"/>
  <c r="M3265" i="64" s="1"/>
  <c r="AA3267" i="64"/>
  <c r="L3264" i="64" l="1"/>
  <c r="AJ3264" i="64"/>
  <c r="H3264" i="64"/>
  <c r="T3264" i="64"/>
  <c r="AV3265" i="64" s="1"/>
  <c r="AV3266" i="64" s="1"/>
  <c r="AV3267" i="64" s="1"/>
  <c r="AV3268" i="64" s="1"/>
  <c r="AV3269" i="64" s="1"/>
  <c r="F3264" i="64"/>
  <c r="I3264" i="64"/>
  <c r="AI3264" i="64"/>
  <c r="AH3264" i="64"/>
  <c r="AA3268" i="64"/>
  <c r="AB3265" i="64"/>
  <c r="AW3264" i="64" l="1"/>
  <c r="E3264" i="64"/>
  <c r="C3265" i="64" l="1"/>
  <c r="G3265" i="64" s="1"/>
  <c r="D3265" i="64"/>
  <c r="J3265" i="64"/>
  <c r="K3265" i="64" l="1"/>
  <c r="AS3265" i="64"/>
  <c r="AC3265" i="64"/>
  <c r="F3265" i="64" l="1"/>
  <c r="X3266" i="64"/>
  <c r="X3267" i="64" s="1"/>
  <c r="X3268" i="64" s="1"/>
  <c r="X3269" i="64" s="1"/>
  <c r="X3270" i="64" s="1"/>
  <c r="Y3266" i="64"/>
  <c r="M3266" i="64" s="1"/>
  <c r="AW3265" i="64"/>
  <c r="AE3265" i="64"/>
  <c r="L3265" i="64"/>
  <c r="AJ3265" i="64"/>
  <c r="H3265" i="64"/>
  <c r="AH3265" i="64" l="1"/>
  <c r="AI3265" i="64"/>
  <c r="I3265" i="64"/>
  <c r="E3265" i="64" l="1"/>
  <c r="C3266" i="64" l="1"/>
  <c r="G3266" i="64" s="1"/>
  <c r="W3266" i="64" s="1"/>
  <c r="W3267" i="64" s="1"/>
  <c r="W3268" i="64" s="1"/>
  <c r="W3269" i="64" s="1"/>
  <c r="D3266" i="64"/>
  <c r="J3266" i="64"/>
  <c r="K3266" i="64" l="1"/>
  <c r="F3266" i="64" s="1"/>
  <c r="AN3272" i="64"/>
  <c r="T3272" i="64" s="1"/>
  <c r="T3273" i="64" s="1"/>
  <c r="AS3266" i="64"/>
  <c r="AC3266" i="64"/>
  <c r="AB3266" i="64" l="1"/>
  <c r="AE3266" i="64"/>
  <c r="Y3267" i="64"/>
  <c r="AW3266" i="64"/>
  <c r="H3266" i="64"/>
  <c r="AR3267" i="64" s="1"/>
  <c r="L3266" i="64"/>
  <c r="AJ3266" i="64"/>
  <c r="M3267" i="64" l="1"/>
  <c r="AO3267" i="64"/>
  <c r="AI3266" i="64"/>
  <c r="I3266" i="64"/>
  <c r="AH3266" i="64"/>
  <c r="AP3267" i="64"/>
  <c r="AU3270" i="64"/>
  <c r="AT3270" i="64"/>
  <c r="Z3270" i="64"/>
  <c r="AB3267" i="64" l="1"/>
  <c r="R3268" i="64"/>
  <c r="R3269" i="64" s="1"/>
  <c r="R3270" i="64" s="1"/>
  <c r="R3271" i="64" s="1"/>
  <c r="S3272" i="64" s="1"/>
  <c r="S3273" i="64" s="1"/>
  <c r="E3266" i="64"/>
  <c r="R3272" i="64" l="1"/>
  <c r="C3267" i="64"/>
  <c r="G3267" i="64" s="1"/>
  <c r="J3267" i="64"/>
  <c r="K3267" i="64" l="1"/>
  <c r="AC3267" i="64"/>
  <c r="D3267" i="64" l="1"/>
  <c r="H3267" i="64" s="1"/>
  <c r="AE3267" i="64"/>
  <c r="AJ3267" i="64"/>
  <c r="L3267" i="64"/>
  <c r="AQ3267" i="64" l="1"/>
  <c r="AS3267" i="64"/>
  <c r="F3267" i="64"/>
  <c r="U3268" i="64" s="1"/>
  <c r="U3269" i="64" s="1"/>
  <c r="U3270" i="64" s="1"/>
  <c r="U3271" i="64" s="1"/>
  <c r="U3272" i="64" s="1"/>
  <c r="I3267" i="64"/>
  <c r="AH3267" i="64"/>
  <c r="AI3267" i="64"/>
  <c r="AL3267" i="64" s="1"/>
  <c r="AM3267" i="64" s="1"/>
  <c r="V3272" i="64" l="1"/>
  <c r="V3273" i="64" s="1"/>
  <c r="N3274" i="64" s="1"/>
  <c r="Y3268" i="64"/>
  <c r="AW3267" i="64"/>
  <c r="O3274" i="64"/>
  <c r="E3267" i="64"/>
  <c r="M3268" i="64" l="1"/>
  <c r="J3268" i="64" s="1"/>
  <c r="C3268" i="64"/>
  <c r="G3268" i="64" s="1"/>
  <c r="D3268" i="64" l="1"/>
  <c r="AS3268" i="64" s="1"/>
  <c r="AB3268" i="64"/>
  <c r="K3268" i="64"/>
  <c r="AC3268" i="64"/>
  <c r="AQ3268" i="64" l="1"/>
  <c r="AQ3269" i="64" s="1"/>
  <c r="AQ3270" i="64" s="1"/>
  <c r="AR3268" i="64"/>
  <c r="Y3269" i="64"/>
  <c r="AE3268" i="64"/>
  <c r="AF3268" i="64" s="1"/>
  <c r="AG3270" i="64" s="1"/>
  <c r="L3268" i="64"/>
  <c r="AJ3268" i="64"/>
  <c r="H3268" i="64"/>
  <c r="F3268" i="64"/>
  <c r="I3268" i="64" l="1"/>
  <c r="Q3270" i="64"/>
  <c r="AQ3271" i="64" s="1"/>
  <c r="P3270" i="64"/>
  <c r="AH3268" i="64"/>
  <c r="AW3268" i="64"/>
  <c r="AI3268" i="64"/>
  <c r="AK3268" i="64" l="1"/>
  <c r="AA3269" i="64" s="1"/>
  <c r="AA3270" i="64" s="1"/>
  <c r="M3269" i="64"/>
  <c r="E3268" i="64"/>
  <c r="C3269" i="64" s="1"/>
  <c r="G3269" i="64" s="1"/>
  <c r="AB3269" i="64" l="1"/>
  <c r="D3269" i="64"/>
  <c r="AS3269" i="64" s="1"/>
  <c r="AC3269" i="64"/>
  <c r="AA3271" i="64"/>
  <c r="J3269" i="64"/>
  <c r="K3269" i="64" l="1"/>
  <c r="AR3269" i="64" s="1"/>
  <c r="AR3270" i="64" s="1"/>
  <c r="AR3271" i="64" s="1"/>
  <c r="AA3272" i="64"/>
  <c r="AE3269" i="64"/>
  <c r="Y3270" i="64"/>
  <c r="M3270" i="64" s="1"/>
  <c r="AB3270" i="64" l="1"/>
  <c r="AA3273" i="64"/>
  <c r="T3269" i="64"/>
  <c r="AV3270" i="64" s="1"/>
  <c r="AV3271" i="64" s="1"/>
  <c r="AV3272" i="64" s="1"/>
  <c r="AV3273" i="64" s="1"/>
  <c r="AV3274" i="64" s="1"/>
  <c r="H3269" i="64"/>
  <c r="L3269" i="64"/>
  <c r="AJ3269" i="64"/>
  <c r="F3269" i="64"/>
  <c r="AW3269" i="64" l="1"/>
  <c r="AI3269" i="64"/>
  <c r="I3269" i="64"/>
  <c r="AH3269" i="64"/>
  <c r="E3269" i="64" l="1"/>
  <c r="C3270" i="64" l="1"/>
  <c r="G3270" i="64" s="1"/>
  <c r="J3270" i="64"/>
  <c r="D3270" i="64"/>
  <c r="AS3270" i="64" l="1"/>
  <c r="AC3270" i="64"/>
  <c r="K3270" i="64"/>
  <c r="X3271" i="64" s="1"/>
  <c r="X3272" i="64" s="1"/>
  <c r="X3273" i="64" s="1"/>
  <c r="X3274" i="64" s="1"/>
  <c r="X3275" i="64" s="1"/>
  <c r="L3270" i="64" l="1"/>
  <c r="H3270" i="64"/>
  <c r="AJ3270" i="64"/>
  <c r="Y3271" i="64"/>
  <c r="M3271" i="64" s="1"/>
  <c r="AW3270" i="64"/>
  <c r="AE3270" i="64"/>
  <c r="F3270" i="64"/>
  <c r="AH3270" i="64" l="1"/>
  <c r="AI3270" i="64"/>
  <c r="I3270" i="64"/>
  <c r="E3270" i="64" l="1"/>
  <c r="C3271" i="64" l="1"/>
  <c r="G3271" i="64" s="1"/>
  <c r="W3271" i="64" s="1"/>
  <c r="W3272" i="64" s="1"/>
  <c r="W3273" i="64" s="1"/>
  <c r="W3274" i="64" s="1"/>
  <c r="J3271" i="64"/>
  <c r="D3271" i="64"/>
  <c r="K3271" i="64" l="1"/>
  <c r="AN3277" i="64"/>
  <c r="T3277" i="64" s="1"/>
  <c r="T3278" i="64" s="1"/>
  <c r="AS3271" i="64"/>
  <c r="AC3271" i="64"/>
  <c r="AE3271" i="64" l="1"/>
  <c r="Y3272" i="64"/>
  <c r="AW3271" i="64"/>
  <c r="L3271" i="64"/>
  <c r="H3271" i="64"/>
  <c r="AR3272" i="64" s="1"/>
  <c r="AJ3271" i="64"/>
  <c r="AB3271" i="64"/>
  <c r="F3271" i="64"/>
  <c r="M3272" i="64" l="1"/>
  <c r="AO3272" i="64"/>
  <c r="AT3275" i="64"/>
  <c r="AU3275" i="64"/>
  <c r="Z3275" i="64"/>
  <c r="AI3271" i="64"/>
  <c r="I3271" i="64"/>
  <c r="AH3271" i="64"/>
  <c r="AP3272" i="64"/>
  <c r="AB3272" i="64" l="1"/>
  <c r="R3273" i="64"/>
  <c r="R3274" i="64" s="1"/>
  <c r="R3275" i="64" s="1"/>
  <c r="R3276" i="64" s="1"/>
  <c r="R3277" i="64" s="1"/>
  <c r="E3271" i="64"/>
  <c r="S3277" i="64" l="1"/>
  <c r="S3278" i="64" s="1"/>
  <c r="C3272" i="64"/>
  <c r="G3272" i="64" s="1"/>
  <c r="J3272" i="64"/>
  <c r="K3272" i="64" l="1"/>
  <c r="D3272" i="64" s="1"/>
  <c r="AQ3272" i="64" s="1"/>
  <c r="AC3272" i="64"/>
  <c r="F3272" i="64" l="1"/>
  <c r="U3273" i="64" s="1"/>
  <c r="U3274" i="64" s="1"/>
  <c r="U3275" i="64" s="1"/>
  <c r="U3276" i="64" s="1"/>
  <c r="U3277" i="64" s="1"/>
  <c r="AS3272" i="64"/>
  <c r="AE3272" i="64"/>
  <c r="Y3273" i="64"/>
  <c r="AW3272" i="64"/>
  <c r="AJ3272" i="64"/>
  <c r="L3272" i="64"/>
  <c r="H3272" i="64"/>
  <c r="M3273" i="64" l="1"/>
  <c r="AB3273" i="64" s="1"/>
  <c r="AH3272" i="64"/>
  <c r="I3272" i="64"/>
  <c r="AI3272" i="64"/>
  <c r="AL3272" i="64" s="1"/>
  <c r="AM3272" i="64" s="1"/>
  <c r="V3277" i="64"/>
  <c r="V3278" i="64" s="1"/>
  <c r="E3272" i="64" l="1"/>
  <c r="N3279" i="64"/>
  <c r="O3279" i="64"/>
  <c r="C3273" i="64" l="1"/>
  <c r="G3273" i="64" s="1"/>
  <c r="D3273" i="64"/>
  <c r="J3273" i="64"/>
  <c r="AS3273" i="64" l="1"/>
  <c r="AC3273" i="64"/>
  <c r="K3273" i="64"/>
  <c r="AQ3273" i="64" l="1"/>
  <c r="AQ3274" i="64" s="1"/>
  <c r="AQ3275" i="64" s="1"/>
  <c r="AR3273" i="64"/>
  <c r="AJ3273" i="64"/>
  <c r="H3273" i="64"/>
  <c r="L3273" i="64"/>
  <c r="AE3273" i="64"/>
  <c r="AF3273" i="64" s="1"/>
  <c r="AG3275" i="64" s="1"/>
  <c r="Y3274" i="64"/>
  <c r="F3273" i="64"/>
  <c r="AH3273" i="64" l="1"/>
  <c r="AI3273" i="64"/>
  <c r="P3275" i="64"/>
  <c r="Q3275" i="64"/>
  <c r="AQ3276" i="64" s="1"/>
  <c r="AW3273" i="64"/>
  <c r="I3273" i="64"/>
  <c r="AK3273" i="64" l="1"/>
  <c r="AA3274" i="64" s="1"/>
  <c r="AA3275" i="64" s="1"/>
  <c r="M3274" i="64"/>
  <c r="E3273" i="64"/>
  <c r="C3274" i="64" s="1"/>
  <c r="G3274" i="64" s="1"/>
  <c r="AB3274" i="64" l="1"/>
  <c r="J3274" i="64"/>
  <c r="AA3276" i="64"/>
  <c r="D3274" i="64"/>
  <c r="AS3274" i="64" s="1"/>
  <c r="AC3274" i="64"/>
  <c r="Y3275" i="64" l="1"/>
  <c r="M3275" i="64" s="1"/>
  <c r="AE3274" i="64"/>
  <c r="K3274" i="64"/>
  <c r="AR3274" i="64" s="1"/>
  <c r="AR3275" i="64" s="1"/>
  <c r="AR3276" i="64" s="1"/>
  <c r="AA3277" i="64"/>
  <c r="T3274" i="64" l="1"/>
  <c r="AV3275" i="64" s="1"/>
  <c r="AV3276" i="64" s="1"/>
  <c r="AV3277" i="64" s="1"/>
  <c r="AV3278" i="64" s="1"/>
  <c r="AV3279" i="64" s="1"/>
  <c r="H3274" i="64"/>
  <c r="L3274" i="64"/>
  <c r="AJ3274" i="64"/>
  <c r="F3274" i="64"/>
  <c r="AA3278" i="64"/>
  <c r="AB3275" i="64"/>
  <c r="AI3274" i="64" l="1"/>
  <c r="I3274" i="64"/>
  <c r="AH3274" i="64"/>
  <c r="AW3274" i="64"/>
  <c r="E3274" i="64" l="1"/>
  <c r="C3275" i="64" l="1"/>
  <c r="G3275" i="64" s="1"/>
  <c r="D3275" i="64"/>
  <c r="J3275" i="64"/>
  <c r="K3275" i="64" l="1"/>
  <c r="AC3275" i="64"/>
  <c r="AS3275" i="64"/>
  <c r="F3275" i="64" l="1"/>
  <c r="X3276" i="64"/>
  <c r="X3277" i="64" s="1"/>
  <c r="X3278" i="64" s="1"/>
  <c r="X3279" i="64" s="1"/>
  <c r="X3280" i="64" s="1"/>
  <c r="AE3275" i="64"/>
  <c r="Y3276" i="64"/>
  <c r="M3276" i="64" s="1"/>
  <c r="AW3275" i="64"/>
  <c r="AJ3275" i="64"/>
  <c r="L3275" i="64"/>
  <c r="H3275" i="64"/>
  <c r="AH3275" i="64" l="1"/>
  <c r="AI3275" i="64"/>
  <c r="I3275" i="64"/>
  <c r="E3275" i="64" l="1"/>
  <c r="C3276" i="64" l="1"/>
  <c r="G3276" i="64" s="1"/>
  <c r="W3276" i="64" s="1"/>
  <c r="W3277" i="64" s="1"/>
  <c r="W3278" i="64" s="1"/>
  <c r="W3279" i="64" s="1"/>
  <c r="J3276" i="64"/>
  <c r="D3276" i="64"/>
  <c r="K3276" i="64" l="1"/>
  <c r="AN3282" i="64"/>
  <c r="T3282" i="64" s="1"/>
  <c r="T3283" i="64" s="1"/>
  <c r="AC3276" i="64"/>
  <c r="AS3276" i="64"/>
  <c r="AE3276" i="64" l="1"/>
  <c r="Y3277" i="64"/>
  <c r="AW3276" i="64"/>
  <c r="L3276" i="64"/>
  <c r="AJ3276" i="64"/>
  <c r="H3276" i="64"/>
  <c r="AR3277" i="64" s="1"/>
  <c r="AB3276" i="64"/>
  <c r="F3276" i="64"/>
  <c r="M3277" i="64" l="1"/>
  <c r="AO3277" i="64"/>
  <c r="I3276" i="64"/>
  <c r="Z3280" i="64"/>
  <c r="AT3280" i="64"/>
  <c r="AU3280" i="64"/>
  <c r="AH3276" i="64"/>
  <c r="AP3277" i="64"/>
  <c r="AI3276" i="64"/>
  <c r="AB3277" i="64" l="1"/>
  <c r="R3278" i="64"/>
  <c r="R3279" i="64" s="1"/>
  <c r="R3280" i="64" s="1"/>
  <c r="R3281" i="64" s="1"/>
  <c r="R3282" i="64" s="1"/>
  <c r="E3276" i="64"/>
  <c r="S3282" i="64" l="1"/>
  <c r="S3283" i="64" s="1"/>
  <c r="C3277" i="64"/>
  <c r="G3277" i="64" s="1"/>
  <c r="J3277" i="64"/>
  <c r="K3277" i="64" l="1"/>
  <c r="D3277" i="64" s="1"/>
  <c r="AQ3277" i="64" s="1"/>
  <c r="AC3277" i="64"/>
  <c r="AS3277" i="64" l="1"/>
  <c r="Y3278" i="64" s="1"/>
  <c r="AW3277" i="64"/>
  <c r="AE3277" i="64"/>
  <c r="L3277" i="64"/>
  <c r="AJ3277" i="64"/>
  <c r="H3277" i="64"/>
  <c r="F3277" i="64"/>
  <c r="U3278" i="64" s="1"/>
  <c r="U3279" i="64" s="1"/>
  <c r="U3280" i="64" s="1"/>
  <c r="U3281" i="64" s="1"/>
  <c r="U3282" i="64" s="1"/>
  <c r="M3278" i="64" l="1"/>
  <c r="AH3277" i="64"/>
  <c r="AI3277" i="64"/>
  <c r="AL3277" i="64" s="1"/>
  <c r="AM3277" i="64" s="1"/>
  <c r="I3277" i="64"/>
  <c r="E3277" i="64" l="1"/>
  <c r="V3282" i="64"/>
  <c r="V3283" i="64" s="1"/>
  <c r="AB3278" i="64"/>
  <c r="N3284" i="64" l="1"/>
  <c r="O3284" i="64"/>
  <c r="C3278" i="64"/>
  <c r="G3278" i="64" s="1"/>
  <c r="J3278" i="64"/>
  <c r="D3278" i="64"/>
  <c r="K3278" i="64" l="1"/>
  <c r="AS3278" i="64"/>
  <c r="AC3278" i="64"/>
  <c r="AQ3278" i="64" l="1"/>
  <c r="AQ3279" i="64" s="1"/>
  <c r="AQ3280" i="64" s="1"/>
  <c r="AR3278" i="64"/>
  <c r="F3278" i="64"/>
  <c r="AE3278" i="64"/>
  <c r="AF3278" i="64" s="1"/>
  <c r="AG3280" i="64" s="1"/>
  <c r="Y3279" i="64"/>
  <c r="L3278" i="64"/>
  <c r="H3278" i="64"/>
  <c r="AJ3278" i="64"/>
  <c r="AH3278" i="64" l="1"/>
  <c r="I3278" i="64"/>
  <c r="AW3278" i="64"/>
  <c r="AI3278" i="64"/>
  <c r="Q3280" i="64"/>
  <c r="AQ3281" i="64" s="1"/>
  <c r="P3280" i="64"/>
  <c r="AK3278" i="64" l="1"/>
  <c r="AA3279" i="64" s="1"/>
  <c r="AA3280" i="64" s="1"/>
  <c r="E3278" i="64"/>
  <c r="C3279" i="64" s="1"/>
  <c r="G3279" i="64" s="1"/>
  <c r="M3279" i="64" l="1"/>
  <c r="AB3279" i="64" s="1"/>
  <c r="AC3279" i="64"/>
  <c r="AA3281" i="64"/>
  <c r="J3279" i="64" l="1"/>
  <c r="K3279" i="64" s="1"/>
  <c r="AR3279" i="64" s="1"/>
  <c r="AR3280" i="64" s="1"/>
  <c r="AR3281" i="64" s="1"/>
  <c r="D3279" i="64"/>
  <c r="AS3279" i="64" s="1"/>
  <c r="Y3280" i="64" s="1"/>
  <c r="M3280" i="64" s="1"/>
  <c r="AA3282" i="64"/>
  <c r="AE3279" i="64"/>
  <c r="H3279" i="64" l="1"/>
  <c r="L3279" i="64"/>
  <c r="I3279" i="64" s="1"/>
  <c r="AJ3279" i="64"/>
  <c r="T3279" i="64"/>
  <c r="AV3280" i="64" s="1"/>
  <c r="AV3281" i="64" s="1"/>
  <c r="AV3282" i="64" s="1"/>
  <c r="AV3283" i="64" s="1"/>
  <c r="AV3284" i="64" s="1"/>
  <c r="F3279" i="64"/>
  <c r="AI3279" i="64"/>
  <c r="AA3283" i="64"/>
  <c r="AH3279" i="64"/>
  <c r="AB3280" i="64"/>
  <c r="AW3279" i="64" l="1"/>
  <c r="E3279" i="64"/>
  <c r="C3280" i="64" l="1"/>
  <c r="G3280" i="64" s="1"/>
  <c r="D3280" i="64"/>
  <c r="J3280" i="64"/>
  <c r="K3280" i="64" l="1"/>
  <c r="AS3280" i="64"/>
  <c r="AC3280" i="64"/>
  <c r="F3280" i="64" l="1"/>
  <c r="X3281" i="64"/>
  <c r="X3282" i="64" s="1"/>
  <c r="X3283" i="64" s="1"/>
  <c r="X3284" i="64" s="1"/>
  <c r="X3285" i="64" s="1"/>
  <c r="Y3281" i="64"/>
  <c r="M3281" i="64" s="1"/>
  <c r="AW3280" i="64"/>
  <c r="AE3280" i="64"/>
  <c r="AJ3280" i="64"/>
  <c r="L3280" i="64"/>
  <c r="H3280" i="64"/>
  <c r="I3280" i="64" l="1"/>
  <c r="AH3280" i="64"/>
  <c r="AI3280" i="64"/>
  <c r="E3280" i="64" l="1"/>
  <c r="C3281" i="64" l="1"/>
  <c r="G3281" i="64" s="1"/>
  <c r="W3281" i="64" s="1"/>
  <c r="W3282" i="64" s="1"/>
  <c r="W3283" i="64" s="1"/>
  <c r="W3284" i="64" s="1"/>
  <c r="J3281" i="64"/>
  <c r="D3281" i="64"/>
  <c r="K3281" i="64" l="1"/>
  <c r="AN3287" i="64"/>
  <c r="T3287" i="64" s="1"/>
  <c r="T3288" i="64" s="1"/>
  <c r="AS3281" i="64"/>
  <c r="AC3281" i="64"/>
  <c r="AE3281" i="64" l="1"/>
  <c r="Y3282" i="64"/>
  <c r="AW3281" i="64"/>
  <c r="AB3281" i="64"/>
  <c r="L3281" i="64"/>
  <c r="AJ3281" i="64"/>
  <c r="H3281" i="64"/>
  <c r="AR3282" i="64" s="1"/>
  <c r="F3281" i="64"/>
  <c r="M3282" i="64" l="1"/>
  <c r="AO3282" i="64"/>
  <c r="I3281" i="64"/>
  <c r="Z3285" i="64"/>
  <c r="AU3285" i="64"/>
  <c r="AT3285" i="64"/>
  <c r="AP3282" i="64"/>
  <c r="AH3281" i="64"/>
  <c r="AI3281" i="64"/>
  <c r="AB3282" i="64" l="1"/>
  <c r="R3283" i="64"/>
  <c r="R3284" i="64" s="1"/>
  <c r="R3285" i="64" s="1"/>
  <c r="R3286" i="64" s="1"/>
  <c r="R3287" i="64" s="1"/>
  <c r="E3281" i="64"/>
  <c r="S3287" i="64" l="1"/>
  <c r="S3288" i="64" s="1"/>
  <c r="C3282" i="64"/>
  <c r="G3282" i="64" s="1"/>
  <c r="J3282" i="64"/>
  <c r="K3282" i="64" l="1"/>
  <c r="AC3282" i="64"/>
  <c r="D3282" i="64" l="1"/>
  <c r="AE3282" i="64"/>
  <c r="L3282" i="64"/>
  <c r="AJ3282" i="64"/>
  <c r="AQ3282" i="64" l="1"/>
  <c r="AS3282" i="64"/>
  <c r="H3282" i="64"/>
  <c r="F3282" i="64"/>
  <c r="U3283" i="64" s="1"/>
  <c r="U3284" i="64" s="1"/>
  <c r="U3285" i="64" s="1"/>
  <c r="U3286" i="64" s="1"/>
  <c r="U3287" i="64" s="1"/>
  <c r="AI3282" i="64"/>
  <c r="AL3282" i="64" s="1"/>
  <c r="AM3282" i="64" s="1"/>
  <c r="I3282" i="64"/>
  <c r="AH3282" i="64"/>
  <c r="AW3282" i="64" l="1"/>
  <c r="Y3283" i="64"/>
  <c r="V3287" i="64"/>
  <c r="V3288" i="64" s="1"/>
  <c r="N3289" i="64" s="1"/>
  <c r="E3282" i="64"/>
  <c r="O3289" i="64" l="1"/>
  <c r="M3283" i="64"/>
  <c r="D3283" i="64" s="1"/>
  <c r="C3283" i="64"/>
  <c r="G3283" i="64" s="1"/>
  <c r="J3283" i="64" l="1"/>
  <c r="AB3283" i="64"/>
  <c r="K3283" i="64"/>
  <c r="AS3283" i="64"/>
  <c r="AC3283" i="64"/>
  <c r="AR3283" i="64" l="1"/>
  <c r="AQ3283" i="64"/>
  <c r="AQ3284" i="64" s="1"/>
  <c r="AQ3285" i="64" s="1"/>
  <c r="F3283" i="64"/>
  <c r="Y3284" i="64"/>
  <c r="AE3283" i="64"/>
  <c r="AF3283" i="64" s="1"/>
  <c r="AG3285" i="64" s="1"/>
  <c r="L3283" i="64"/>
  <c r="H3283" i="64"/>
  <c r="AJ3283" i="64"/>
  <c r="I3283" i="64" l="1"/>
  <c r="AW3283" i="64"/>
  <c r="Q3285" i="64"/>
  <c r="AQ3286" i="64" s="1"/>
  <c r="P3285" i="64"/>
  <c r="AI3283" i="64"/>
  <c r="AH3283" i="64"/>
  <c r="AK3283" i="64" l="1"/>
  <c r="AA3284" i="64" s="1"/>
  <c r="AA3285" i="64" s="1"/>
  <c r="E3283" i="64"/>
  <c r="C3284" i="64" s="1"/>
  <c r="G3284" i="64" s="1"/>
  <c r="M3284" i="64" l="1"/>
  <c r="AB3284" i="64" s="1"/>
  <c r="AC3284" i="64"/>
  <c r="AA3286" i="64"/>
  <c r="J3284" i="64" l="1"/>
  <c r="K3284" i="64" s="1"/>
  <c r="AR3284" i="64" s="1"/>
  <c r="AR3285" i="64" s="1"/>
  <c r="AR3286" i="64" s="1"/>
  <c r="D3284" i="64"/>
  <c r="AS3284" i="64" s="1"/>
  <c r="AA3287" i="64"/>
  <c r="AE3284" i="64"/>
  <c r="F3284" i="64" l="1"/>
  <c r="T3284" i="64"/>
  <c r="AV3285" i="64" s="1"/>
  <c r="AV3286" i="64" s="1"/>
  <c r="AV3287" i="64" s="1"/>
  <c r="AV3288" i="64" s="1"/>
  <c r="AV3289" i="64" s="1"/>
  <c r="L3284" i="64"/>
  <c r="H3284" i="64"/>
  <c r="AJ3284" i="64"/>
  <c r="AA3288" i="64"/>
  <c r="Y3285" i="64"/>
  <c r="M3285" i="64" s="1"/>
  <c r="AB3285" i="64" l="1"/>
  <c r="AI3284" i="64"/>
  <c r="AH3284" i="64"/>
  <c r="AW3284" i="64"/>
  <c r="I3284" i="64"/>
  <c r="E3284" i="64" l="1"/>
  <c r="C3285" i="64" l="1"/>
  <c r="G3285" i="64" s="1"/>
  <c r="D3285" i="64"/>
  <c r="J3285" i="64"/>
  <c r="K3285" i="64" l="1"/>
  <c r="X3286" i="64" s="1"/>
  <c r="X3287" i="64" s="1"/>
  <c r="X3288" i="64" s="1"/>
  <c r="X3289" i="64" s="1"/>
  <c r="X3290" i="64" s="1"/>
  <c r="AC3285" i="64"/>
  <c r="AS3285" i="64"/>
  <c r="AE3285" i="64" l="1"/>
  <c r="Y3286" i="64"/>
  <c r="M3286" i="64" s="1"/>
  <c r="AW3285" i="64"/>
  <c r="H3285" i="64"/>
  <c r="AJ3285" i="64"/>
  <c r="L3285" i="64"/>
  <c r="F3285" i="64"/>
  <c r="I3285" i="64" l="1"/>
  <c r="AI3285" i="64"/>
  <c r="AH3285" i="64"/>
  <c r="E3285" i="64" l="1"/>
  <c r="C3286" i="64" l="1"/>
  <c r="G3286" i="64" s="1"/>
  <c r="W3286" i="64" s="1"/>
  <c r="W3287" i="64" s="1"/>
  <c r="W3288" i="64" s="1"/>
  <c r="W3289" i="64" s="1"/>
  <c r="D3286" i="64"/>
  <c r="J3286" i="64"/>
  <c r="K3286" i="64" l="1"/>
  <c r="F3286" i="64" s="1"/>
  <c r="AN3292" i="64"/>
  <c r="T3292" i="64" s="1"/>
  <c r="T3293" i="64" s="1"/>
  <c r="AC3286" i="64"/>
  <c r="AS3286" i="64"/>
  <c r="AB3286" i="64" l="1"/>
  <c r="Y3287" i="64"/>
  <c r="AW3286" i="64"/>
  <c r="AE3286" i="64"/>
  <c r="L3286" i="64"/>
  <c r="H3286" i="64"/>
  <c r="AR3287" i="64" s="1"/>
  <c r="AJ3286" i="64"/>
  <c r="M3287" i="64" l="1"/>
  <c r="AO3287" i="64"/>
  <c r="AI3286" i="64"/>
  <c r="AH3286" i="64"/>
  <c r="AP3287" i="64"/>
  <c r="I3286" i="64"/>
  <c r="Z3290" i="64"/>
  <c r="AU3290" i="64"/>
  <c r="AT3290" i="64"/>
  <c r="R3288" i="64" l="1"/>
  <c r="R3289" i="64" s="1"/>
  <c r="R3290" i="64" s="1"/>
  <c r="R3291" i="64" s="1"/>
  <c r="R3292" i="64" s="1"/>
  <c r="AB3287" i="64"/>
  <c r="E3286" i="64"/>
  <c r="C3287" i="64" s="1"/>
  <c r="G3287" i="64" s="1"/>
  <c r="S3292" i="64" l="1"/>
  <c r="S3293" i="64" s="1"/>
  <c r="J3287" i="64"/>
  <c r="K3287" i="64" s="1"/>
  <c r="D3287" i="64" s="1"/>
  <c r="AQ3287" i="64" s="1"/>
  <c r="AC3287" i="64"/>
  <c r="AS3287" i="64" l="1"/>
  <c r="AE3287" i="64"/>
  <c r="L3287" i="64"/>
  <c r="AJ3287" i="64"/>
  <c r="H3287" i="64"/>
  <c r="Y3288" i="64"/>
  <c r="AW3287" i="64"/>
  <c r="F3287" i="64"/>
  <c r="U3288" i="64" s="1"/>
  <c r="U3289" i="64" s="1"/>
  <c r="U3290" i="64" s="1"/>
  <c r="U3291" i="64" s="1"/>
  <c r="U3292" i="64" s="1"/>
  <c r="M3288" i="64" l="1"/>
  <c r="AH3287" i="64"/>
  <c r="I3287" i="64"/>
  <c r="AI3287" i="64"/>
  <c r="AL3287" i="64" s="1"/>
  <c r="AM3287" i="64" s="1"/>
  <c r="AB3288" i="64" l="1"/>
  <c r="E3287" i="64"/>
  <c r="V3292" i="64"/>
  <c r="V3293" i="64" s="1"/>
  <c r="N3294" i="64" l="1"/>
  <c r="O3294" i="64"/>
  <c r="C3288" i="64"/>
  <c r="G3288" i="64" s="1"/>
  <c r="J3288" i="64"/>
  <c r="D3288" i="64"/>
  <c r="K3288" i="64" l="1"/>
  <c r="AC3288" i="64"/>
  <c r="AS3288" i="64"/>
  <c r="AQ3288" i="64" l="1"/>
  <c r="AQ3289" i="64" s="1"/>
  <c r="AQ3290" i="64" s="1"/>
  <c r="F3288" i="64"/>
  <c r="AR3288" i="64"/>
  <c r="Y3289" i="64"/>
  <c r="AE3288" i="64"/>
  <c r="AF3288" i="64" s="1"/>
  <c r="AG3290" i="64" s="1"/>
  <c r="AJ3288" i="64"/>
  <c r="H3288" i="64"/>
  <c r="L3288" i="64"/>
  <c r="AH3288" i="64" l="1"/>
  <c r="AI3288" i="64"/>
  <c r="Q3290" i="64"/>
  <c r="AQ3291" i="64" s="1"/>
  <c r="P3290" i="64"/>
  <c r="AW3288" i="64"/>
  <c r="I3288" i="64"/>
  <c r="AK3288" i="64" l="1"/>
  <c r="AA3289" i="64" s="1"/>
  <c r="AA3290" i="64" s="1"/>
  <c r="E3288" i="64"/>
  <c r="C3289" i="64" s="1"/>
  <c r="G3289" i="64" s="1"/>
  <c r="M3289" i="64" l="1"/>
  <c r="D3289" i="64" s="1"/>
  <c r="AA3291" i="64"/>
  <c r="AC3289" i="64"/>
  <c r="J3289" i="64" l="1"/>
  <c r="AB3289" i="64"/>
  <c r="AE3289" i="64"/>
  <c r="AA3292" i="64"/>
  <c r="AS3289" i="64"/>
  <c r="K3289" i="64"/>
  <c r="AR3289" i="64" s="1"/>
  <c r="AR3290" i="64" s="1"/>
  <c r="AR3291" i="64" s="1"/>
  <c r="T3289" i="64" l="1"/>
  <c r="AV3290" i="64" s="1"/>
  <c r="AV3291" i="64" s="1"/>
  <c r="AV3292" i="64" s="1"/>
  <c r="AV3293" i="64" s="1"/>
  <c r="AV3294" i="64" s="1"/>
  <c r="L3289" i="64"/>
  <c r="AJ3289" i="64"/>
  <c r="H3289" i="64"/>
  <c r="AA3293" i="64"/>
  <c r="Y3290" i="64"/>
  <c r="M3290" i="64" s="1"/>
  <c r="F3289" i="64"/>
  <c r="AB3290" i="64" l="1"/>
  <c r="AI3289" i="64"/>
  <c r="I3289" i="64"/>
  <c r="AH3289" i="64"/>
  <c r="AW3289" i="64"/>
  <c r="E3289" i="64" l="1"/>
  <c r="C3290" i="64" l="1"/>
  <c r="G3290" i="64" s="1"/>
  <c r="J3290" i="64"/>
  <c r="D3290" i="64"/>
  <c r="K3290" i="64" l="1"/>
  <c r="X3291" i="64" s="1"/>
  <c r="X3292" i="64" s="1"/>
  <c r="X3293" i="64" s="1"/>
  <c r="X3294" i="64" s="1"/>
  <c r="X3295" i="64" s="1"/>
  <c r="AC3290" i="64"/>
  <c r="AS3290" i="64"/>
  <c r="F3290" i="64" l="1"/>
  <c r="AE3290" i="64"/>
  <c r="Y3291" i="64"/>
  <c r="M3291" i="64" s="1"/>
  <c r="AW3290" i="64"/>
  <c r="H3290" i="64"/>
  <c r="L3290" i="64"/>
  <c r="AJ3290" i="64"/>
  <c r="AI3290" i="64" l="1"/>
  <c r="I3290" i="64"/>
  <c r="AH3290" i="64"/>
  <c r="E3290" i="64" l="1"/>
  <c r="C3291" i="64" l="1"/>
  <c r="G3291" i="64" s="1"/>
  <c r="W3291" i="64" s="1"/>
  <c r="W3292" i="64" s="1"/>
  <c r="W3293" i="64" s="1"/>
  <c r="W3294" i="64" s="1"/>
  <c r="J3291" i="64"/>
  <c r="D3291" i="64"/>
  <c r="K3291" i="64" l="1"/>
  <c r="AN3297" i="64"/>
  <c r="T3297" i="64" s="1"/>
  <c r="T3298" i="64" s="1"/>
  <c r="AC3291" i="64"/>
  <c r="AS3291" i="64"/>
  <c r="Y3292" i="64" l="1"/>
  <c r="AW3291" i="64"/>
  <c r="AE3291" i="64"/>
  <c r="AB3291" i="64"/>
  <c r="AJ3291" i="64"/>
  <c r="H3291" i="64"/>
  <c r="AR3292" i="64" s="1"/>
  <c r="L3291" i="64"/>
  <c r="F3291" i="64"/>
  <c r="M3292" i="64" l="1"/>
  <c r="AO3292" i="64"/>
  <c r="Z3295" i="64"/>
  <c r="AT3295" i="64"/>
  <c r="AU3295" i="64"/>
  <c r="I3291" i="64"/>
  <c r="AP3292" i="64"/>
  <c r="AH3291" i="64"/>
  <c r="AI3291" i="64"/>
  <c r="R3293" i="64" l="1"/>
  <c r="R3294" i="64" s="1"/>
  <c r="R3295" i="64" s="1"/>
  <c r="R3296" i="64" s="1"/>
  <c r="S3297" i="64" s="1"/>
  <c r="S3298" i="64" s="1"/>
  <c r="E3291" i="64"/>
  <c r="C3292" i="64" s="1"/>
  <c r="G3292" i="64" s="1"/>
  <c r="AB3292" i="64"/>
  <c r="R3297" i="64" l="1"/>
  <c r="J3292" i="64"/>
  <c r="K3292" i="64" s="1"/>
  <c r="D3292" i="64" s="1"/>
  <c r="AQ3292" i="64" s="1"/>
  <c r="AC3292" i="64"/>
  <c r="AS3292" i="64" l="1"/>
  <c r="Y3293" i="64"/>
  <c r="AW3292" i="64"/>
  <c r="H3292" i="64"/>
  <c r="L3292" i="64"/>
  <c r="AJ3292" i="64"/>
  <c r="AE3292" i="64"/>
  <c r="F3292" i="64"/>
  <c r="U3293" i="64" s="1"/>
  <c r="U3294" i="64" s="1"/>
  <c r="U3295" i="64" s="1"/>
  <c r="U3296" i="64" s="1"/>
  <c r="U3297" i="64" s="1"/>
  <c r="M3293" i="64" l="1"/>
  <c r="AI3292" i="64"/>
  <c r="AL3292" i="64" s="1"/>
  <c r="AM3292" i="64" s="1"/>
  <c r="I3292" i="64"/>
  <c r="AH3292" i="64"/>
  <c r="V3297" i="64" l="1"/>
  <c r="V3298" i="64" s="1"/>
  <c r="E3292" i="64"/>
  <c r="C3293" i="64" s="1"/>
  <c r="G3293" i="64" s="1"/>
  <c r="AB3293" i="64"/>
  <c r="J3293" i="64" l="1"/>
  <c r="K3293" i="64" s="1"/>
  <c r="D3293" i="64"/>
  <c r="AS3293" i="64" s="1"/>
  <c r="AC3293" i="64"/>
  <c r="N3299" i="64"/>
  <c r="O3299" i="64"/>
  <c r="AR3293" i="64" l="1"/>
  <c r="AQ3293" i="64"/>
  <c r="AQ3294" i="64" s="1"/>
  <c r="AQ3295" i="64" s="1"/>
  <c r="F3293" i="64"/>
  <c r="Y3294" i="64"/>
  <c r="AE3293" i="64"/>
  <c r="AF3293" i="64" s="1"/>
  <c r="AG3295" i="64" s="1"/>
  <c r="AJ3293" i="64"/>
  <c r="L3293" i="64"/>
  <c r="H3293" i="64"/>
  <c r="AI3293" i="64" l="1"/>
  <c r="Q3295" i="64"/>
  <c r="AQ3296" i="64" s="1"/>
  <c r="P3295" i="64"/>
  <c r="AH3293" i="64"/>
  <c r="I3293" i="64"/>
  <c r="AW3293" i="64"/>
  <c r="AK3293" i="64" l="1"/>
  <c r="AA3294" i="64" s="1"/>
  <c r="AA3295" i="64" s="1"/>
  <c r="M3294" i="64"/>
  <c r="E3293" i="64"/>
  <c r="C3294" i="64" s="1"/>
  <c r="G3294" i="64" s="1"/>
  <c r="AB3294" i="64" l="1"/>
  <c r="AC3294" i="64"/>
  <c r="AA3296" i="64"/>
  <c r="J3294" i="64"/>
  <c r="D3294" i="64"/>
  <c r="AA3297" i="64" l="1"/>
  <c r="K3294" i="64"/>
  <c r="AR3294" i="64" s="1"/>
  <c r="AR3295" i="64" s="1"/>
  <c r="AR3296" i="64" s="1"/>
  <c r="AE3294" i="64"/>
  <c r="AS3294" i="64"/>
  <c r="F3294" i="64" l="1"/>
  <c r="T3294" i="64"/>
  <c r="AV3295" i="64" s="1"/>
  <c r="AV3296" i="64" s="1"/>
  <c r="AV3297" i="64" s="1"/>
  <c r="AV3298" i="64" s="1"/>
  <c r="AV3299" i="64" s="1"/>
  <c r="L3294" i="64"/>
  <c r="H3294" i="64"/>
  <c r="AJ3294" i="64"/>
  <c r="AA3298" i="64"/>
  <c r="Y3295" i="64"/>
  <c r="M3295" i="64" s="1"/>
  <c r="AB3295" i="64" l="1"/>
  <c r="AW3294" i="64"/>
  <c r="AH3294" i="64"/>
  <c r="AI3294" i="64"/>
  <c r="I3294" i="64"/>
  <c r="E3294" i="64" l="1"/>
  <c r="C3295" i="64" l="1"/>
  <c r="G3295" i="64" s="1"/>
  <c r="J3295" i="64"/>
  <c r="D3295" i="64"/>
  <c r="K3295" i="64" l="1"/>
  <c r="X3296" i="64" s="1"/>
  <c r="X3297" i="64" s="1"/>
  <c r="X3298" i="64" s="1"/>
  <c r="X3299" i="64" s="1"/>
  <c r="X3300" i="64" s="1"/>
  <c r="AC3295" i="64"/>
  <c r="AS3295" i="64"/>
  <c r="F3295" i="64" l="1"/>
  <c r="AE3295" i="64"/>
  <c r="Y3296" i="64"/>
  <c r="M3296" i="64" s="1"/>
  <c r="AW3295" i="64"/>
  <c r="H3295" i="64"/>
  <c r="AJ3295" i="64"/>
  <c r="L3295" i="64"/>
  <c r="I3295" i="64" l="1"/>
  <c r="AI3295" i="64"/>
  <c r="AH3295" i="64"/>
  <c r="E3295" i="64" l="1"/>
  <c r="C3296" i="64" l="1"/>
  <c r="G3296" i="64" s="1"/>
  <c r="W3296" i="64" s="1"/>
  <c r="W3297" i="64" s="1"/>
  <c r="W3298" i="64" s="1"/>
  <c r="W3299" i="64" s="1"/>
  <c r="J3296" i="64"/>
  <c r="D3296" i="64"/>
  <c r="K3296" i="64" l="1"/>
  <c r="AN3302" i="64"/>
  <c r="T3302" i="64" s="1"/>
  <c r="T3303" i="64" s="1"/>
  <c r="AC3296" i="64"/>
  <c r="AS3296" i="64"/>
  <c r="AB3296" i="64" l="1"/>
  <c r="Y3297" i="64"/>
  <c r="AW3296" i="64"/>
  <c r="AE3296" i="64"/>
  <c r="L3296" i="64"/>
  <c r="H3296" i="64"/>
  <c r="AR3297" i="64" s="1"/>
  <c r="AJ3296" i="64"/>
  <c r="F3296" i="64"/>
  <c r="M3297" i="64" l="1"/>
  <c r="AO3297" i="64"/>
  <c r="AP3297" i="64"/>
  <c r="AH3296" i="64"/>
  <c r="AI3296" i="64"/>
  <c r="I3296" i="64"/>
  <c r="AT3300" i="64"/>
  <c r="AU3300" i="64"/>
  <c r="Z3300" i="64"/>
  <c r="AB3297" i="64" l="1"/>
  <c r="R3298" i="64"/>
  <c r="R3299" i="64" s="1"/>
  <c r="R3300" i="64" s="1"/>
  <c r="R3301" i="64" s="1"/>
  <c r="R3302" i="64" s="1"/>
  <c r="E3296" i="64"/>
  <c r="S3302" i="64" l="1"/>
  <c r="S3303" i="64" s="1"/>
  <c r="C3297" i="64"/>
  <c r="G3297" i="64" s="1"/>
  <c r="J3297" i="64"/>
  <c r="AC3297" i="64" l="1"/>
  <c r="K3297" i="64"/>
  <c r="D3297" i="64" s="1"/>
  <c r="AQ3297" i="64" s="1"/>
  <c r="AS3297" i="64" l="1"/>
  <c r="Y3298" i="64"/>
  <c r="AW3297" i="64"/>
  <c r="AJ3297" i="64"/>
  <c r="L3297" i="64"/>
  <c r="H3297" i="64"/>
  <c r="AE3297" i="64"/>
  <c r="F3297" i="64"/>
  <c r="U3298" i="64" s="1"/>
  <c r="U3299" i="64" s="1"/>
  <c r="U3300" i="64" s="1"/>
  <c r="U3301" i="64" s="1"/>
  <c r="U3302" i="64" s="1"/>
  <c r="M3298" i="64" l="1"/>
  <c r="AH3297" i="64"/>
  <c r="AI3297" i="64"/>
  <c r="AL3297" i="64" s="1"/>
  <c r="AM3297" i="64" s="1"/>
  <c r="I3297" i="64"/>
  <c r="E3297" i="64" l="1"/>
  <c r="C3298" i="64" s="1"/>
  <c r="G3298" i="64" s="1"/>
  <c r="V3302" i="64"/>
  <c r="V3303" i="64" s="1"/>
  <c r="AB3298" i="64"/>
  <c r="J3298" i="64"/>
  <c r="D3298" i="64" l="1"/>
  <c r="K3298" i="64"/>
  <c r="N3304" i="64"/>
  <c r="O3304" i="64"/>
  <c r="AS3298" i="64"/>
  <c r="AC3298" i="64"/>
  <c r="AQ3298" i="64" l="1"/>
  <c r="AQ3299" i="64" s="1"/>
  <c r="AQ3300" i="64" s="1"/>
  <c r="AR3298" i="64"/>
  <c r="F3298" i="64"/>
  <c r="Y3299" i="64"/>
  <c r="H3298" i="64"/>
  <c r="L3298" i="64"/>
  <c r="AJ3298" i="64"/>
  <c r="AE3298" i="64"/>
  <c r="AF3298" i="64" s="1"/>
  <c r="AG3300" i="64" s="1"/>
  <c r="AW3298" i="64" l="1"/>
  <c r="AI3298" i="64"/>
  <c r="AH3298" i="64"/>
  <c r="I3298" i="64"/>
  <c r="P3300" i="64"/>
  <c r="Q3300" i="64"/>
  <c r="AQ3301" i="64" s="1"/>
  <c r="AK3298" i="64" l="1"/>
  <c r="AA3299" i="64" s="1"/>
  <c r="AA3300" i="64" s="1"/>
  <c r="M3299" i="64"/>
  <c r="E3298" i="64"/>
  <c r="C3299" i="64" s="1"/>
  <c r="G3299" i="64" s="1"/>
  <c r="J3299" i="64" l="1"/>
  <c r="K3299" i="64" s="1"/>
  <c r="AR3299" i="64" s="1"/>
  <c r="AR3300" i="64" s="1"/>
  <c r="AR3301" i="64" s="1"/>
  <c r="D3299" i="64"/>
  <c r="AS3299" i="64" s="1"/>
  <c r="AB3299" i="64"/>
  <c r="AA3301" i="64"/>
  <c r="AC3299" i="64"/>
  <c r="AE3299" i="64" l="1"/>
  <c r="T3299" i="64"/>
  <c r="AV3300" i="64" s="1"/>
  <c r="AV3301" i="64" s="1"/>
  <c r="AV3302" i="64" s="1"/>
  <c r="AV3303" i="64" s="1"/>
  <c r="AV3304" i="64" s="1"/>
  <c r="AJ3299" i="64"/>
  <c r="H3299" i="64"/>
  <c r="L3299" i="64"/>
  <c r="Y3300" i="64"/>
  <c r="M3300" i="64" s="1"/>
  <c r="F3299" i="64"/>
  <c r="AA3302" i="64"/>
  <c r="I3299" i="64" l="1"/>
  <c r="AH3299" i="64"/>
  <c r="AB3300" i="64"/>
  <c r="AI3299" i="64"/>
  <c r="AA3303" i="64"/>
  <c r="AW3299" i="64"/>
  <c r="E3299" i="64" l="1"/>
  <c r="C3300" i="64" l="1"/>
  <c r="G3300" i="64" s="1"/>
  <c r="J3300" i="64"/>
  <c r="D3300" i="64"/>
  <c r="K3300" i="64" l="1"/>
  <c r="X3301" i="64" s="1"/>
  <c r="X3302" i="64" s="1"/>
  <c r="X3303" i="64" s="1"/>
  <c r="X3304" i="64" s="1"/>
  <c r="X3305" i="64" s="1"/>
  <c r="AS3300" i="64"/>
  <c r="AC3300" i="64"/>
  <c r="Y3301" i="64" l="1"/>
  <c r="M3301" i="64" s="1"/>
  <c r="AW3300" i="64"/>
  <c r="AE3300" i="64"/>
  <c r="L3300" i="64"/>
  <c r="AJ3300" i="64"/>
  <c r="H3300" i="64"/>
  <c r="F3300" i="64"/>
  <c r="AH3300" i="64" l="1"/>
  <c r="AI3300" i="64"/>
  <c r="I3300" i="64"/>
  <c r="E3300" i="64" l="1"/>
  <c r="C3301" i="64" l="1"/>
  <c r="G3301" i="64" s="1"/>
  <c r="W3301" i="64" s="1"/>
  <c r="W3302" i="64" s="1"/>
  <c r="W3303" i="64" s="1"/>
  <c r="W3304" i="64" s="1"/>
  <c r="J3301" i="64"/>
  <c r="D3301" i="64"/>
  <c r="K3301" i="64" l="1"/>
  <c r="AN3307" i="64"/>
  <c r="T3307" i="64" s="1"/>
  <c r="T3308" i="64" s="1"/>
  <c r="AS3301" i="64"/>
  <c r="AC3301" i="64"/>
  <c r="AB3301" i="64" l="1"/>
  <c r="AE3301" i="64"/>
  <c r="Y3302" i="64"/>
  <c r="AW3301" i="64"/>
  <c r="H3301" i="64"/>
  <c r="AR3302" i="64" s="1"/>
  <c r="L3301" i="64"/>
  <c r="AJ3301" i="64"/>
  <c r="F3301" i="64"/>
  <c r="M3302" i="64" l="1"/>
  <c r="AO3302" i="64"/>
  <c r="AI3301" i="64"/>
  <c r="I3301" i="64"/>
  <c r="AP3302" i="64"/>
  <c r="AH3301" i="64"/>
  <c r="AU3305" i="64"/>
  <c r="AT3305" i="64"/>
  <c r="Z3305" i="64"/>
  <c r="AB3302" i="64" l="1"/>
  <c r="R3303" i="64"/>
  <c r="R3304" i="64" s="1"/>
  <c r="R3305" i="64" s="1"/>
  <c r="R3306" i="64" s="1"/>
  <c r="S3307" i="64" s="1"/>
  <c r="S3308" i="64" s="1"/>
  <c r="E3301" i="64"/>
  <c r="R3307" i="64" l="1"/>
  <c r="C3302" i="64"/>
  <c r="G3302" i="64" s="1"/>
  <c r="J3302" i="64"/>
  <c r="K3302" i="64" l="1"/>
  <c r="AC3302" i="64"/>
  <c r="D3302" i="64" l="1"/>
  <c r="H3302" i="64" s="1"/>
  <c r="AE3302" i="64"/>
  <c r="AJ3302" i="64"/>
  <c r="L3302" i="64"/>
  <c r="AQ3302" i="64" l="1"/>
  <c r="AS3302" i="64"/>
  <c r="F3302" i="64"/>
  <c r="U3303" i="64" s="1"/>
  <c r="U3304" i="64" s="1"/>
  <c r="U3305" i="64" s="1"/>
  <c r="U3306" i="64" s="1"/>
  <c r="U3307" i="64" s="1"/>
  <c r="I3302" i="64"/>
  <c r="AH3302" i="64"/>
  <c r="AI3302" i="64"/>
  <c r="AL3302" i="64" s="1"/>
  <c r="AM3302" i="64" s="1"/>
  <c r="V3307" i="64" l="1"/>
  <c r="V3308" i="64" s="1"/>
  <c r="N3309" i="64" s="1"/>
  <c r="Y3303" i="64"/>
  <c r="AW3302" i="64"/>
  <c r="E3302" i="64"/>
  <c r="O3309" i="64" l="1"/>
  <c r="M3303" i="64"/>
  <c r="J3303" i="64" s="1"/>
  <c r="C3303" i="64"/>
  <c r="G3303" i="64" s="1"/>
  <c r="D3303" i="64" l="1"/>
  <c r="AB3303" i="64"/>
  <c r="K3303" i="64"/>
  <c r="AC3303" i="64"/>
  <c r="AS3303" i="64"/>
  <c r="AQ3303" i="64" l="1"/>
  <c r="AQ3304" i="64" s="1"/>
  <c r="AQ3305" i="64" s="1"/>
  <c r="AR3303" i="64"/>
  <c r="Y3304" i="64"/>
  <c r="AE3303" i="64"/>
  <c r="AF3303" i="64" s="1"/>
  <c r="AG3305" i="64" s="1"/>
  <c r="L3303" i="64"/>
  <c r="AJ3303" i="64"/>
  <c r="H3303" i="64"/>
  <c r="F3303" i="64"/>
  <c r="AW3303" i="64" l="1"/>
  <c r="P3305" i="64"/>
  <c r="Q3305" i="64"/>
  <c r="AQ3306" i="64" s="1"/>
  <c r="AH3303" i="64"/>
  <c r="I3303" i="64"/>
  <c r="AI3303" i="64"/>
  <c r="AK3303" i="64" l="1"/>
  <c r="AA3304" i="64" s="1"/>
  <c r="AA3305" i="64" s="1"/>
  <c r="M3304" i="64"/>
  <c r="E3303" i="64"/>
  <c r="C3304" i="64" s="1"/>
  <c r="G3304" i="64" s="1"/>
  <c r="AB3304" i="64" l="1"/>
  <c r="AA3306" i="64"/>
  <c r="AC3304" i="64"/>
  <c r="J3304" i="64"/>
  <c r="D3304" i="64"/>
  <c r="AE3304" i="64" l="1"/>
  <c r="AS3304" i="64"/>
  <c r="K3304" i="64"/>
  <c r="AR3304" i="64" s="1"/>
  <c r="AR3305" i="64" s="1"/>
  <c r="AR3306" i="64" s="1"/>
  <c r="AA3307" i="64"/>
  <c r="T3304" i="64" l="1"/>
  <c r="AV3305" i="64" s="1"/>
  <c r="AV3306" i="64" s="1"/>
  <c r="AV3307" i="64" s="1"/>
  <c r="AV3308" i="64" s="1"/>
  <c r="AV3309" i="64" s="1"/>
  <c r="L3304" i="64"/>
  <c r="AJ3304" i="64"/>
  <c r="H3304" i="64"/>
  <c r="Y3305" i="64"/>
  <c r="M3305" i="64" s="1"/>
  <c r="F3304" i="64"/>
  <c r="AA3308" i="64"/>
  <c r="AW3304" i="64" l="1"/>
  <c r="AI3304" i="64"/>
  <c r="AB3305" i="64"/>
  <c r="AH3304" i="64"/>
  <c r="I3304" i="64"/>
  <c r="E3304" i="64" l="1"/>
  <c r="C3305" i="64" l="1"/>
  <c r="G3305" i="64" s="1"/>
  <c r="J3305" i="64"/>
  <c r="D3305" i="64"/>
  <c r="K3305" i="64" l="1"/>
  <c r="X3306" i="64" s="1"/>
  <c r="X3307" i="64" s="1"/>
  <c r="X3308" i="64" s="1"/>
  <c r="X3309" i="64" s="1"/>
  <c r="X3310" i="64" s="1"/>
  <c r="AC3305" i="64"/>
  <c r="AS3305" i="64"/>
  <c r="AE3305" i="64" l="1"/>
  <c r="Y3306" i="64"/>
  <c r="M3306" i="64" s="1"/>
  <c r="AW3305" i="64"/>
  <c r="H3305" i="64"/>
  <c r="AJ3305" i="64"/>
  <c r="L3305" i="64"/>
  <c r="F3305" i="64"/>
  <c r="I3305" i="64" l="1"/>
  <c r="AI3305" i="64"/>
  <c r="AH3305" i="64"/>
  <c r="E3305" i="64" l="1"/>
  <c r="C3306" i="64" l="1"/>
  <c r="G3306" i="64" s="1"/>
  <c r="W3306" i="64" s="1"/>
  <c r="W3307" i="64" s="1"/>
  <c r="W3308" i="64" s="1"/>
  <c r="W3309" i="64" s="1"/>
  <c r="J3306" i="64"/>
  <c r="D3306" i="64"/>
  <c r="K3306" i="64" l="1"/>
  <c r="AN3312" i="64"/>
  <c r="T3312" i="64" s="1"/>
  <c r="T3313" i="64" s="1"/>
  <c r="AC3306" i="64"/>
  <c r="AS3306" i="64"/>
  <c r="Y3307" i="64" l="1"/>
  <c r="AW3306" i="64"/>
  <c r="AE3306" i="64"/>
  <c r="AB3306" i="64"/>
  <c r="L3306" i="64"/>
  <c r="AJ3306" i="64"/>
  <c r="H3306" i="64"/>
  <c r="AR3307" i="64" s="1"/>
  <c r="F3306" i="64"/>
  <c r="M3307" i="64" l="1"/>
  <c r="AO3307" i="64"/>
  <c r="Z3310" i="64"/>
  <c r="AT3310" i="64"/>
  <c r="AU3310" i="64"/>
  <c r="AI3306" i="64"/>
  <c r="AH3306" i="64"/>
  <c r="AP3307" i="64"/>
  <c r="I3306" i="64"/>
  <c r="R3308" i="64" l="1"/>
  <c r="R3309" i="64" s="1"/>
  <c r="R3310" i="64" s="1"/>
  <c r="R3311" i="64" s="1"/>
  <c r="R3312" i="64" s="1"/>
  <c r="E3306" i="64"/>
  <c r="C3307" i="64" s="1"/>
  <c r="G3307" i="64" s="1"/>
  <c r="AB3307" i="64"/>
  <c r="S3312" i="64" l="1"/>
  <c r="S3313" i="64" s="1"/>
  <c r="J3307" i="64"/>
  <c r="K3307" i="64" s="1"/>
  <c r="D3307" i="64"/>
  <c r="AQ3307" i="64" s="1"/>
  <c r="AC3307" i="64"/>
  <c r="AS3307" i="64" l="1"/>
  <c r="Y3308" i="64" s="1"/>
  <c r="H3307" i="64"/>
  <c r="L3307" i="64"/>
  <c r="AJ3307" i="64"/>
  <c r="F3307" i="64"/>
  <c r="U3308" i="64" s="1"/>
  <c r="U3309" i="64" s="1"/>
  <c r="U3310" i="64" s="1"/>
  <c r="U3311" i="64" s="1"/>
  <c r="U3312" i="64" s="1"/>
  <c r="AE3307" i="64"/>
  <c r="M3308" i="64" l="1"/>
  <c r="AW3307" i="64"/>
  <c r="AI3307" i="64"/>
  <c r="AL3307" i="64" s="1"/>
  <c r="AM3307" i="64" s="1"/>
  <c r="I3307" i="64"/>
  <c r="AH3307" i="64"/>
  <c r="AB3308" i="64" l="1"/>
  <c r="E3307" i="64"/>
  <c r="C3308" i="64" s="1"/>
  <c r="G3308" i="64" s="1"/>
  <c r="V3312" i="64"/>
  <c r="V3313" i="64" s="1"/>
  <c r="N3314" i="64" l="1"/>
  <c r="O3314" i="64"/>
  <c r="J3308" i="64"/>
  <c r="D3308" i="64"/>
  <c r="AS3308" i="64" s="1"/>
  <c r="AC3308" i="64"/>
  <c r="Y3309" i="64" l="1"/>
  <c r="AE3308" i="64"/>
  <c r="AF3308" i="64" s="1"/>
  <c r="AG3310" i="64" s="1"/>
  <c r="K3308" i="64"/>
  <c r="AR3308" i="64" l="1"/>
  <c r="AQ3308" i="64"/>
  <c r="AQ3309" i="64" s="1"/>
  <c r="AQ3310" i="64" s="1"/>
  <c r="AQ3311" i="64" s="1"/>
  <c r="F3308" i="64"/>
  <c r="P3310" i="64"/>
  <c r="Q3310" i="64"/>
  <c r="H3308" i="64"/>
  <c r="AJ3308" i="64"/>
  <c r="L3308" i="64"/>
  <c r="I3308" i="64" l="1"/>
  <c r="AI3308" i="64"/>
  <c r="AW3308" i="64"/>
  <c r="AH3308" i="64"/>
  <c r="AK3308" i="64" l="1"/>
  <c r="M3309" i="64" s="1"/>
  <c r="E3308" i="64"/>
  <c r="C3309" i="64" s="1"/>
  <c r="G3309" i="64" s="1"/>
  <c r="AA3309" i="64" l="1"/>
  <c r="D3309" i="64"/>
  <c r="AS3309" i="64" s="1"/>
  <c r="AB3309" i="64"/>
  <c r="J3309" i="64"/>
  <c r="AC3309" i="64"/>
  <c r="AA3310" i="64"/>
  <c r="AE3309" i="64" l="1"/>
  <c r="Y3310" i="64"/>
  <c r="M3310" i="64" s="1"/>
  <c r="K3309" i="64"/>
  <c r="AR3309" i="64" s="1"/>
  <c r="AR3310" i="64" s="1"/>
  <c r="AR3311" i="64" s="1"/>
  <c r="AA3311" i="64"/>
  <c r="AB3310" i="64" l="1"/>
  <c r="T3309" i="64"/>
  <c r="AV3310" i="64" s="1"/>
  <c r="AV3311" i="64" s="1"/>
  <c r="AV3312" i="64" s="1"/>
  <c r="AV3313" i="64" s="1"/>
  <c r="AV3314" i="64" s="1"/>
  <c r="L3309" i="64"/>
  <c r="AJ3309" i="64"/>
  <c r="H3309" i="64"/>
  <c r="F3309" i="64"/>
  <c r="AA3312" i="64"/>
  <c r="AW3309" i="64" l="1"/>
  <c r="AI3309" i="64"/>
  <c r="I3309" i="64"/>
  <c r="AH3309" i="64"/>
  <c r="AA3313" i="64"/>
  <c r="E3309" i="64" l="1"/>
  <c r="C3310" i="64" l="1"/>
  <c r="G3310" i="64" s="1"/>
  <c r="D3310" i="64"/>
  <c r="J3310" i="64"/>
  <c r="K3310" i="64" l="1"/>
  <c r="X3311" i="64" s="1"/>
  <c r="X3312" i="64" s="1"/>
  <c r="X3313" i="64" s="1"/>
  <c r="X3314" i="64" s="1"/>
  <c r="X3315" i="64" s="1"/>
  <c r="AC3310" i="64"/>
  <c r="AS3310" i="64"/>
  <c r="AE3310" i="64" l="1"/>
  <c r="Y3311" i="64"/>
  <c r="M3311" i="64" s="1"/>
  <c r="AW3310" i="64"/>
  <c r="H3310" i="64"/>
  <c r="L3310" i="64"/>
  <c r="AJ3310" i="64"/>
  <c r="F3310" i="64"/>
  <c r="AI3310" i="64" l="1"/>
  <c r="I3310" i="64"/>
  <c r="AH3310" i="64"/>
  <c r="E3310" i="64" l="1"/>
  <c r="C3311" i="64" l="1"/>
  <c r="G3311" i="64" s="1"/>
  <c r="W3311" i="64" s="1"/>
  <c r="W3312" i="64" s="1"/>
  <c r="W3313" i="64" s="1"/>
  <c r="W3314" i="64" s="1"/>
  <c r="J3311" i="64"/>
  <c r="D3311" i="64"/>
  <c r="K3311" i="64" l="1"/>
  <c r="AN3317" i="64"/>
  <c r="T3317" i="64" s="1"/>
  <c r="T3318" i="64" s="1"/>
  <c r="AC3311" i="64"/>
  <c r="AS3311" i="64"/>
  <c r="Y3312" i="64" l="1"/>
  <c r="AW3311" i="64"/>
  <c r="AE3311" i="64"/>
  <c r="AB3311" i="64"/>
  <c r="AJ3311" i="64"/>
  <c r="H3311" i="64"/>
  <c r="AR3312" i="64" s="1"/>
  <c r="L3311" i="64"/>
  <c r="F3311" i="64"/>
  <c r="M3312" i="64" l="1"/>
  <c r="AO3312" i="64"/>
  <c r="I3311" i="64"/>
  <c r="Z3315" i="64"/>
  <c r="AU3315" i="64"/>
  <c r="AT3315" i="64"/>
  <c r="AP3312" i="64"/>
  <c r="AH3311" i="64"/>
  <c r="AI3311" i="64"/>
  <c r="R3313" i="64" l="1"/>
  <c r="R3314" i="64" s="1"/>
  <c r="R3315" i="64" s="1"/>
  <c r="R3316" i="64" s="1"/>
  <c r="S3317" i="64" s="1"/>
  <c r="S3318" i="64" s="1"/>
  <c r="AB3312" i="64"/>
  <c r="E3311" i="64"/>
  <c r="C3312" i="64" s="1"/>
  <c r="G3312" i="64" s="1"/>
  <c r="R3317" i="64" l="1"/>
  <c r="J3312" i="64"/>
  <c r="K3312" i="64" s="1"/>
  <c r="D3312" i="64" s="1"/>
  <c r="AQ3312" i="64" s="1"/>
  <c r="AC3312" i="64"/>
  <c r="AS3312" i="64" l="1"/>
  <c r="AW3312" i="64" s="1"/>
  <c r="AE3312" i="64"/>
  <c r="F3312" i="64"/>
  <c r="U3313" i="64" s="1"/>
  <c r="U3314" i="64" s="1"/>
  <c r="U3315" i="64" s="1"/>
  <c r="U3316" i="64" s="1"/>
  <c r="U3317" i="64" s="1"/>
  <c r="L3312" i="64"/>
  <c r="H3312" i="64"/>
  <c r="AJ3312" i="64"/>
  <c r="Y3313" i="64" l="1"/>
  <c r="M3313" i="64"/>
  <c r="AH3312" i="64"/>
  <c r="I3312" i="64"/>
  <c r="AI3312" i="64"/>
  <c r="AL3312" i="64" s="1"/>
  <c r="AM3312" i="64" s="1"/>
  <c r="V3317" i="64" l="1"/>
  <c r="V3318" i="64" s="1"/>
  <c r="E3312" i="64"/>
  <c r="C3313" i="64" s="1"/>
  <c r="G3313" i="64" s="1"/>
  <c r="AB3313" i="64"/>
  <c r="J3313" i="64" l="1"/>
  <c r="K3313" i="64" s="1"/>
  <c r="D3313" i="64"/>
  <c r="AC3313" i="64"/>
  <c r="N3319" i="64"/>
  <c r="O3319" i="64"/>
  <c r="AQ3313" i="64" l="1"/>
  <c r="AQ3314" i="64" s="1"/>
  <c r="AQ3315" i="64" s="1"/>
  <c r="AR3313" i="64"/>
  <c r="F3313" i="64"/>
  <c r="AS3313" i="64"/>
  <c r="Y3314" i="64" s="1"/>
  <c r="AE3313" i="64"/>
  <c r="AF3313" i="64" s="1"/>
  <c r="AG3315" i="64" s="1"/>
  <c r="H3313" i="64"/>
  <c r="L3313" i="64"/>
  <c r="I3313" i="64" s="1"/>
  <c r="AJ3313" i="64"/>
  <c r="AW3313" i="64" l="1"/>
  <c r="AH3313" i="64"/>
  <c r="Q3315" i="64"/>
  <c r="AQ3316" i="64" s="1"/>
  <c r="P3315" i="64"/>
  <c r="AI3313" i="64"/>
  <c r="AK3313" i="64" l="1"/>
  <c r="AA3314" i="64" s="1"/>
  <c r="AA3315" i="64" s="1"/>
  <c r="M3314" i="64"/>
  <c r="E3313" i="64"/>
  <c r="C3314" i="64" s="1"/>
  <c r="G3314" i="64" s="1"/>
  <c r="AC3314" i="64" l="1"/>
  <c r="AA3316" i="64"/>
  <c r="AB3314" i="64"/>
  <c r="D3314" i="64"/>
  <c r="J3314" i="64"/>
  <c r="AS3314" i="64" l="1"/>
  <c r="AA3317" i="64"/>
  <c r="K3314" i="64"/>
  <c r="AR3314" i="64" s="1"/>
  <c r="AR3315" i="64" s="1"/>
  <c r="AR3316" i="64" s="1"/>
  <c r="AE3314" i="64"/>
  <c r="T3314" i="64" l="1"/>
  <c r="AV3315" i="64" s="1"/>
  <c r="AV3316" i="64" s="1"/>
  <c r="AV3317" i="64" s="1"/>
  <c r="AV3318" i="64" s="1"/>
  <c r="AV3319" i="64" s="1"/>
  <c r="AJ3314" i="64"/>
  <c r="H3314" i="64"/>
  <c r="L3314" i="64"/>
  <c r="AA3318" i="64"/>
  <c r="Y3315" i="64"/>
  <c r="M3315" i="64" s="1"/>
  <c r="F3314" i="64"/>
  <c r="AB3315" i="64" l="1"/>
  <c r="AW3314" i="64"/>
  <c r="AH3314" i="64"/>
  <c r="I3314" i="64"/>
  <c r="AI3314" i="64"/>
  <c r="E3314" i="64" l="1"/>
  <c r="C3315" i="64" l="1"/>
  <c r="G3315" i="64" s="1"/>
  <c r="J3315" i="64"/>
  <c r="D3315" i="64"/>
  <c r="K3315" i="64" l="1"/>
  <c r="X3316" i="64" s="1"/>
  <c r="X3317" i="64" s="1"/>
  <c r="X3318" i="64" s="1"/>
  <c r="X3319" i="64" s="1"/>
  <c r="X3320" i="64" s="1"/>
  <c r="AC3315" i="64"/>
  <c r="AS3315" i="64"/>
  <c r="AE3315" i="64" l="1"/>
  <c r="Y3316" i="64"/>
  <c r="M3316" i="64" s="1"/>
  <c r="AW3315" i="64"/>
  <c r="H3315" i="64"/>
  <c r="L3315" i="64"/>
  <c r="AJ3315" i="64"/>
  <c r="F3315" i="64"/>
  <c r="AI3315" i="64" l="1"/>
  <c r="I3315" i="64"/>
  <c r="AH3315" i="64"/>
  <c r="E3315" i="64" l="1"/>
  <c r="C3316" i="64" l="1"/>
  <c r="G3316" i="64" s="1"/>
  <c r="W3316" i="64" s="1"/>
  <c r="W3317" i="64" s="1"/>
  <c r="W3318" i="64" s="1"/>
  <c r="W3319" i="64" s="1"/>
  <c r="D3316" i="64"/>
  <c r="J3316" i="64"/>
  <c r="K3316" i="64" l="1"/>
  <c r="F3316" i="64" s="1"/>
  <c r="AN3322" i="64"/>
  <c r="T3322" i="64" s="1"/>
  <c r="T3323" i="64" s="1"/>
  <c r="AC3316" i="64"/>
  <c r="AS3316" i="64"/>
  <c r="Y3317" i="64" l="1"/>
  <c r="AW3316" i="64"/>
  <c r="AE3316" i="64"/>
  <c r="AB3316" i="64"/>
  <c r="AJ3316" i="64"/>
  <c r="H3316" i="64"/>
  <c r="AR3317" i="64" s="1"/>
  <c r="L3316" i="64"/>
  <c r="M3317" i="64" l="1"/>
  <c r="AO3317" i="64"/>
  <c r="I3316" i="64"/>
  <c r="Z3320" i="64"/>
  <c r="AU3320" i="64"/>
  <c r="AT3320" i="64"/>
  <c r="AP3317" i="64"/>
  <c r="AH3316" i="64"/>
  <c r="AI3316" i="64"/>
  <c r="R3318" i="64" l="1"/>
  <c r="R3319" i="64" s="1"/>
  <c r="R3320" i="64" s="1"/>
  <c r="R3321" i="64" s="1"/>
  <c r="S3322" i="64" s="1"/>
  <c r="S3323" i="64" s="1"/>
  <c r="AB3317" i="64"/>
  <c r="E3316" i="64"/>
  <c r="C3317" i="64" s="1"/>
  <c r="G3317" i="64" s="1"/>
  <c r="R3322" i="64" l="1"/>
  <c r="J3317" i="64"/>
  <c r="K3317" i="64" s="1"/>
  <c r="D3317" i="64" s="1"/>
  <c r="AQ3317" i="64" s="1"/>
  <c r="AC3317" i="64"/>
  <c r="AE3317" i="64" l="1"/>
  <c r="F3317" i="64"/>
  <c r="U3318" i="64" s="1"/>
  <c r="U3319" i="64" s="1"/>
  <c r="U3320" i="64" s="1"/>
  <c r="U3321" i="64" s="1"/>
  <c r="U3322" i="64" s="1"/>
  <c r="AS3317" i="64"/>
  <c r="L3317" i="64"/>
  <c r="H3317" i="64"/>
  <c r="AJ3317" i="64"/>
  <c r="Y3318" i="64" l="1"/>
  <c r="M3318" i="64" s="1"/>
  <c r="AW3317" i="64"/>
  <c r="AI3317" i="64"/>
  <c r="AL3317" i="64" s="1"/>
  <c r="AM3317" i="64" s="1"/>
  <c r="AH3317" i="64"/>
  <c r="I3317" i="64"/>
  <c r="E3317" i="64" l="1"/>
  <c r="C3318" i="64" s="1"/>
  <c r="G3318" i="64" s="1"/>
  <c r="AB3318" i="64"/>
  <c r="V3322" i="64"/>
  <c r="V3323" i="64" s="1"/>
  <c r="J3318" i="64" l="1"/>
  <c r="K3318" i="64" s="1"/>
  <c r="D3318" i="64"/>
  <c r="AS3318" i="64" s="1"/>
  <c r="N3324" i="64"/>
  <c r="O3324" i="64"/>
  <c r="AC3318" i="64"/>
  <c r="AQ3318" i="64" l="1"/>
  <c r="AQ3319" i="64" s="1"/>
  <c r="AQ3320" i="64" s="1"/>
  <c r="F3318" i="64"/>
  <c r="AR3318" i="64"/>
  <c r="AE3318" i="64"/>
  <c r="AF3318" i="64" s="1"/>
  <c r="AG3320" i="64" s="1"/>
  <c r="L3318" i="64"/>
  <c r="AJ3318" i="64"/>
  <c r="H3318" i="64"/>
  <c r="Y3319" i="64"/>
  <c r="AI3318" i="64" l="1"/>
  <c r="AW3318" i="64"/>
  <c r="I3318" i="64"/>
  <c r="AH3318" i="64"/>
  <c r="Q3320" i="64"/>
  <c r="AQ3321" i="64" s="1"/>
  <c r="P3320" i="64"/>
  <c r="AK3318" i="64" l="1"/>
  <c r="AA3319" i="64" s="1"/>
  <c r="AA3320" i="64" s="1"/>
  <c r="M3319" i="64"/>
  <c r="E3318" i="64"/>
  <c r="C3319" i="64" s="1"/>
  <c r="G3319" i="64" s="1"/>
  <c r="AB3319" i="64" l="1"/>
  <c r="J3319" i="64"/>
  <c r="AC3319" i="64"/>
  <c r="D3319" i="64"/>
  <c r="AS3319" i="64" s="1"/>
  <c r="AA3321" i="64"/>
  <c r="Y3320" i="64" l="1"/>
  <c r="M3320" i="64" s="1"/>
  <c r="AA3322" i="64"/>
  <c r="AE3319" i="64"/>
  <c r="K3319" i="64"/>
  <c r="AR3319" i="64" s="1"/>
  <c r="AR3320" i="64" s="1"/>
  <c r="AR3321" i="64" s="1"/>
  <c r="T3319" i="64" l="1"/>
  <c r="AV3320" i="64" s="1"/>
  <c r="AV3321" i="64" s="1"/>
  <c r="AV3322" i="64" s="1"/>
  <c r="AV3323" i="64" s="1"/>
  <c r="AV3324" i="64" s="1"/>
  <c r="AJ3319" i="64"/>
  <c r="H3319" i="64"/>
  <c r="L3319" i="64"/>
  <c r="AA3323" i="64"/>
  <c r="F3319" i="64"/>
  <c r="AB3320" i="64"/>
  <c r="I3319" i="64" l="1"/>
  <c r="AH3319" i="64"/>
  <c r="AW3319" i="64"/>
  <c r="AI3319" i="64"/>
  <c r="E3319" i="64" l="1"/>
  <c r="C3320" i="64" l="1"/>
  <c r="G3320" i="64" s="1"/>
  <c r="J3320" i="64"/>
  <c r="D3320" i="64"/>
  <c r="K3320" i="64" l="1"/>
  <c r="X3321" i="64" s="1"/>
  <c r="X3322" i="64" s="1"/>
  <c r="X3323" i="64" s="1"/>
  <c r="X3324" i="64" s="1"/>
  <c r="X3325" i="64" s="1"/>
  <c r="AS3320" i="64"/>
  <c r="AC3320" i="64"/>
  <c r="Y3321" i="64" l="1"/>
  <c r="M3321" i="64" s="1"/>
  <c r="AW3320" i="64"/>
  <c r="AE3320" i="64"/>
  <c r="AJ3320" i="64"/>
  <c r="L3320" i="64"/>
  <c r="H3320" i="64"/>
  <c r="F3320" i="64"/>
  <c r="AH3320" i="64" l="1"/>
  <c r="I3320" i="64"/>
  <c r="AI3320" i="64"/>
  <c r="E3320" i="64" l="1"/>
  <c r="C3321" i="64" l="1"/>
  <c r="G3321" i="64" s="1"/>
  <c r="W3321" i="64" s="1"/>
  <c r="W3322" i="64" s="1"/>
  <c r="W3323" i="64" s="1"/>
  <c r="W3324" i="64" s="1"/>
  <c r="J3321" i="64"/>
  <c r="D3321" i="64"/>
  <c r="K3321" i="64" l="1"/>
  <c r="AN3327" i="64"/>
  <c r="T3327" i="64" s="1"/>
  <c r="T3328" i="64" s="1"/>
  <c r="AS3321" i="64"/>
  <c r="AC3321" i="64"/>
  <c r="AE3321" i="64" l="1"/>
  <c r="Y3322" i="64"/>
  <c r="AW3321" i="64"/>
  <c r="AB3321" i="64"/>
  <c r="AJ3321" i="64"/>
  <c r="H3321" i="64"/>
  <c r="AR3322" i="64" s="1"/>
  <c r="L3321" i="64"/>
  <c r="F3321" i="64"/>
  <c r="M3322" i="64" l="1"/>
  <c r="AO3322" i="64"/>
  <c r="AT3325" i="64"/>
  <c r="Z3325" i="64"/>
  <c r="AU3325" i="64"/>
  <c r="I3321" i="64"/>
  <c r="AH3321" i="64"/>
  <c r="AP3322" i="64"/>
  <c r="AI3321" i="64"/>
  <c r="AB3322" i="64" l="1"/>
  <c r="R3323" i="64"/>
  <c r="R3324" i="64" s="1"/>
  <c r="R3325" i="64" s="1"/>
  <c r="R3326" i="64" s="1"/>
  <c r="S3327" i="64" s="1"/>
  <c r="S3328" i="64" s="1"/>
  <c r="E3321" i="64"/>
  <c r="R3327" i="64" l="1"/>
  <c r="C3322" i="64"/>
  <c r="G3322" i="64" s="1"/>
  <c r="J3322" i="64"/>
  <c r="K3322" i="64" l="1"/>
  <c r="D3322" i="64" s="1"/>
  <c r="AQ3322" i="64" s="1"/>
  <c r="AC3322" i="64"/>
  <c r="AS3322" i="64" l="1"/>
  <c r="Y3323" i="64" s="1"/>
  <c r="AE3322" i="64"/>
  <c r="L3322" i="64"/>
  <c r="H3322" i="64"/>
  <c r="AJ3322" i="64"/>
  <c r="F3322" i="64"/>
  <c r="U3323" i="64" s="1"/>
  <c r="U3324" i="64" s="1"/>
  <c r="U3325" i="64" s="1"/>
  <c r="U3326" i="64" s="1"/>
  <c r="U3327" i="64" s="1"/>
  <c r="AW3322" i="64" l="1"/>
  <c r="M3323" i="64"/>
  <c r="AI3322" i="64"/>
  <c r="AL3322" i="64" s="1"/>
  <c r="AM3322" i="64" s="1"/>
  <c r="AH3322" i="64"/>
  <c r="I3322" i="64"/>
  <c r="V3327" i="64" l="1"/>
  <c r="V3328" i="64" s="1"/>
  <c r="E3322" i="64"/>
  <c r="C3323" i="64" s="1"/>
  <c r="G3323" i="64" s="1"/>
  <c r="AB3323" i="64"/>
  <c r="J3323" i="64" l="1"/>
  <c r="K3323" i="64" s="1"/>
  <c r="D3323" i="64"/>
  <c r="AS3323" i="64" s="1"/>
  <c r="AC3323" i="64"/>
  <c r="N3329" i="64"/>
  <c r="O3329" i="64"/>
  <c r="AR3323" i="64" l="1"/>
  <c r="AQ3323" i="64"/>
  <c r="AQ3324" i="64" s="1"/>
  <c r="AQ3325" i="64" s="1"/>
  <c r="F3323" i="64"/>
  <c r="AE3323" i="64"/>
  <c r="AF3323" i="64" s="1"/>
  <c r="AG3325" i="64" s="1"/>
  <c r="Y3324" i="64"/>
  <c r="AJ3323" i="64"/>
  <c r="L3323" i="64"/>
  <c r="H3323" i="64"/>
  <c r="AH3323" i="64" l="1"/>
  <c r="I3323" i="64"/>
  <c r="P3325" i="64"/>
  <c r="Q3325" i="64"/>
  <c r="AQ3326" i="64" s="1"/>
  <c r="AI3323" i="64"/>
  <c r="AW3323" i="64"/>
  <c r="AK3323" i="64" l="1"/>
  <c r="AA3324" i="64" s="1"/>
  <c r="AA3325" i="64" s="1"/>
  <c r="M3324" i="64"/>
  <c r="E3323" i="64"/>
  <c r="C3324" i="64" s="1"/>
  <c r="G3324" i="64" s="1"/>
  <c r="D3324" i="64" l="1"/>
  <c r="AB3324" i="64"/>
  <c r="J3324" i="64"/>
  <c r="AA3326" i="64"/>
  <c r="AC3324" i="64"/>
  <c r="AA3327" i="64" l="1"/>
  <c r="K3324" i="64"/>
  <c r="AR3324" i="64" s="1"/>
  <c r="AR3325" i="64" s="1"/>
  <c r="AR3326" i="64" s="1"/>
  <c r="AS3324" i="64"/>
  <c r="AE3324" i="64"/>
  <c r="F3324" i="64" l="1"/>
  <c r="Y3325" i="64"/>
  <c r="M3325" i="64" s="1"/>
  <c r="AA3328" i="64"/>
  <c r="T3324" i="64"/>
  <c r="AV3325" i="64" s="1"/>
  <c r="AV3326" i="64" s="1"/>
  <c r="AV3327" i="64" s="1"/>
  <c r="AV3328" i="64" s="1"/>
  <c r="AV3329" i="64" s="1"/>
  <c r="AJ3324" i="64"/>
  <c r="H3324" i="64"/>
  <c r="L3324" i="64"/>
  <c r="AW3324" i="64" l="1"/>
  <c r="AH3324" i="64"/>
  <c r="AI3324" i="64"/>
  <c r="I3324" i="64"/>
  <c r="AB3325" i="64"/>
  <c r="E3324" i="64" l="1"/>
  <c r="C3325" i="64" l="1"/>
  <c r="G3325" i="64" s="1"/>
  <c r="J3325" i="64"/>
  <c r="D3325" i="64"/>
  <c r="K3325" i="64" l="1"/>
  <c r="X3326" i="64" s="1"/>
  <c r="X3327" i="64" s="1"/>
  <c r="X3328" i="64" s="1"/>
  <c r="X3329" i="64" s="1"/>
  <c r="X3330" i="64" s="1"/>
  <c r="AC3325" i="64"/>
  <c r="AS3325" i="64"/>
  <c r="F3325" i="64" l="1"/>
  <c r="AE3325" i="64"/>
  <c r="Y3326" i="64"/>
  <c r="M3326" i="64" s="1"/>
  <c r="AW3325" i="64"/>
  <c r="L3325" i="64"/>
  <c r="AJ3325" i="64"/>
  <c r="H3325" i="64"/>
  <c r="AH3325" i="64" l="1"/>
  <c r="AI3325" i="64"/>
  <c r="I3325" i="64"/>
  <c r="E3325" i="64" l="1"/>
  <c r="C3326" i="64" l="1"/>
  <c r="G3326" i="64" s="1"/>
  <c r="W3326" i="64" s="1"/>
  <c r="W3327" i="64" s="1"/>
  <c r="W3328" i="64" s="1"/>
  <c r="W3329" i="64" s="1"/>
  <c r="J3326" i="64"/>
  <c r="D3326" i="64"/>
  <c r="K3326" i="64" l="1"/>
  <c r="AN3332" i="64"/>
  <c r="T3332" i="64" s="1"/>
  <c r="T3333" i="64" s="1"/>
  <c r="AC3326" i="64"/>
  <c r="AS3326" i="64"/>
  <c r="AB3326" i="64" l="1"/>
  <c r="Y3327" i="64"/>
  <c r="AW3326" i="64"/>
  <c r="AE3326" i="64"/>
  <c r="L3326" i="64"/>
  <c r="H3326" i="64"/>
  <c r="AR3327" i="64" s="1"/>
  <c r="AJ3326" i="64"/>
  <c r="F3326" i="64"/>
  <c r="M3327" i="64" l="1"/>
  <c r="AO3327" i="64"/>
  <c r="AP3327" i="64"/>
  <c r="AH3326" i="64"/>
  <c r="AI3326" i="64"/>
  <c r="I3326" i="64"/>
  <c r="AT3330" i="64"/>
  <c r="Z3330" i="64"/>
  <c r="AU3330" i="64"/>
  <c r="R3328" i="64" l="1"/>
  <c r="R3329" i="64" s="1"/>
  <c r="R3330" i="64" s="1"/>
  <c r="R3331" i="64" s="1"/>
  <c r="R3332" i="64" s="1"/>
  <c r="AB3327" i="64"/>
  <c r="E3326" i="64"/>
  <c r="C3327" i="64" s="1"/>
  <c r="G3327" i="64" s="1"/>
  <c r="S3332" i="64" l="1"/>
  <c r="S3333" i="64" s="1"/>
  <c r="J3327" i="64"/>
  <c r="K3327" i="64" s="1"/>
  <c r="AC3327" i="64"/>
  <c r="D3327" i="64"/>
  <c r="AQ3327" i="64" s="1"/>
  <c r="AS3327" i="64" l="1"/>
  <c r="Y3328" i="64" s="1"/>
  <c r="AW3327" i="64"/>
  <c r="F3327" i="64"/>
  <c r="U3328" i="64" s="1"/>
  <c r="U3329" i="64" s="1"/>
  <c r="U3330" i="64" s="1"/>
  <c r="U3331" i="64" s="1"/>
  <c r="U3332" i="64" s="1"/>
  <c r="AE3327" i="64"/>
  <c r="L3327" i="64"/>
  <c r="I3327" i="64" s="1"/>
  <c r="AJ3327" i="64"/>
  <c r="H3327" i="64"/>
  <c r="M3328" i="64" l="1"/>
  <c r="AH3327" i="64"/>
  <c r="AI3327" i="64"/>
  <c r="AL3327" i="64" s="1"/>
  <c r="AM3327" i="64" s="1"/>
  <c r="V3332" i="64" l="1"/>
  <c r="V3333" i="64" s="1"/>
  <c r="AB3328" i="64"/>
  <c r="E3327" i="64"/>
  <c r="C3328" i="64" s="1"/>
  <c r="G3328" i="64" s="1"/>
  <c r="J3328" i="64" l="1"/>
  <c r="D3328" i="64"/>
  <c r="AS3328" i="64" s="1"/>
  <c r="AC3328" i="64"/>
  <c r="N3334" i="64"/>
  <c r="O3334" i="64"/>
  <c r="Y3329" i="64" l="1"/>
  <c r="AE3328" i="64"/>
  <c r="AF3328" i="64" s="1"/>
  <c r="AG3330" i="64" s="1"/>
  <c r="K3328" i="64"/>
  <c r="AQ3328" i="64" l="1"/>
  <c r="AQ3329" i="64" s="1"/>
  <c r="AQ3330" i="64" s="1"/>
  <c r="AR3328" i="64"/>
  <c r="L3328" i="64"/>
  <c r="H3328" i="64"/>
  <c r="AJ3328" i="64"/>
  <c r="F3328" i="64"/>
  <c r="P3330" i="64"/>
  <c r="Q3330" i="64"/>
  <c r="AQ3331" i="64" l="1"/>
  <c r="AW3328" i="64"/>
  <c r="AI3328" i="64"/>
  <c r="AH3328" i="64"/>
  <c r="I3328" i="64"/>
  <c r="AK3328" i="64" l="1"/>
  <c r="M3329" i="64" s="1"/>
  <c r="AA3329" i="64"/>
  <c r="E3328" i="64"/>
  <c r="C3329" i="64" s="1"/>
  <c r="G3329" i="64" s="1"/>
  <c r="AC3329" i="64" l="1"/>
  <c r="D3329" i="64"/>
  <c r="AB3329" i="64"/>
  <c r="J3329" i="64"/>
  <c r="AA3330" i="64"/>
  <c r="AE3329" i="64" l="1"/>
  <c r="AS3329" i="64"/>
  <c r="K3329" i="64"/>
  <c r="AR3329" i="64" s="1"/>
  <c r="AR3330" i="64" s="1"/>
  <c r="AR3331" i="64" s="1"/>
  <c r="AA3331" i="64"/>
  <c r="T3329" i="64" l="1"/>
  <c r="AV3330" i="64" s="1"/>
  <c r="AV3331" i="64" s="1"/>
  <c r="AV3332" i="64" s="1"/>
  <c r="AV3333" i="64" s="1"/>
  <c r="AV3334" i="64" s="1"/>
  <c r="AJ3329" i="64"/>
  <c r="L3329" i="64"/>
  <c r="H3329" i="64"/>
  <c r="AA3332" i="64"/>
  <c r="Y3330" i="64"/>
  <c r="M3330" i="64" s="1"/>
  <c r="F3329" i="64"/>
  <c r="AB3330" i="64" l="1"/>
  <c r="AA3333" i="64"/>
  <c r="AH3329" i="64"/>
  <c r="I3329" i="64"/>
  <c r="AI3329" i="64"/>
  <c r="AW3329" i="64"/>
  <c r="E3329" i="64" l="1"/>
  <c r="C3330" i="64" l="1"/>
  <c r="G3330" i="64" s="1"/>
  <c r="J3330" i="64"/>
  <c r="D3330" i="64"/>
  <c r="K3330" i="64" l="1"/>
  <c r="X3331" i="64" s="1"/>
  <c r="X3332" i="64" s="1"/>
  <c r="X3333" i="64" s="1"/>
  <c r="X3334" i="64" s="1"/>
  <c r="X3335" i="64" s="1"/>
  <c r="AC3330" i="64"/>
  <c r="AS3330" i="64"/>
  <c r="AE3330" i="64" l="1"/>
  <c r="Y3331" i="64"/>
  <c r="M3331" i="64" s="1"/>
  <c r="AW3330" i="64"/>
  <c r="L3330" i="64"/>
  <c r="AJ3330" i="64"/>
  <c r="H3330" i="64"/>
  <c r="F3330" i="64"/>
  <c r="AH3330" i="64" l="1"/>
  <c r="AI3330" i="64"/>
  <c r="I3330" i="64"/>
  <c r="E3330" i="64" l="1"/>
  <c r="C3331" i="64" l="1"/>
  <c r="G3331" i="64" s="1"/>
  <c r="W3331" i="64" s="1"/>
  <c r="W3332" i="64" s="1"/>
  <c r="W3333" i="64" s="1"/>
  <c r="W3334" i="64" s="1"/>
  <c r="J3331" i="64"/>
  <c r="D3331" i="64"/>
  <c r="K3331" i="64" l="1"/>
  <c r="AN3337" i="64"/>
  <c r="T3337" i="64" s="1"/>
  <c r="T3338" i="64" s="1"/>
  <c r="AC3331" i="64"/>
  <c r="AS3331" i="64"/>
  <c r="AB3331" i="64" l="1"/>
  <c r="Y3332" i="64"/>
  <c r="AW3331" i="64"/>
  <c r="AE3331" i="64"/>
  <c r="L3331" i="64"/>
  <c r="H3331" i="64"/>
  <c r="AR3332" i="64" s="1"/>
  <c r="AJ3331" i="64"/>
  <c r="F3331" i="64"/>
  <c r="M3332" i="64" l="1"/>
  <c r="AO3332" i="64"/>
  <c r="AH3331" i="64"/>
  <c r="AP3332" i="64"/>
  <c r="AI3331" i="64"/>
  <c r="I3331" i="64"/>
  <c r="AT3335" i="64"/>
  <c r="AU3335" i="64"/>
  <c r="Z3335" i="64"/>
  <c r="AB3332" i="64" l="1"/>
  <c r="R3333" i="64"/>
  <c r="R3334" i="64" s="1"/>
  <c r="R3335" i="64" s="1"/>
  <c r="R3336" i="64" s="1"/>
  <c r="S3337" i="64" s="1"/>
  <c r="S3338" i="64" s="1"/>
  <c r="E3331" i="64"/>
  <c r="R3337" i="64" l="1"/>
  <c r="C3332" i="64"/>
  <c r="G3332" i="64" s="1"/>
  <c r="J3332" i="64"/>
  <c r="K3332" i="64" l="1"/>
  <c r="D3332" i="64" s="1"/>
  <c r="AQ3332" i="64" s="1"/>
  <c r="AC3332" i="64"/>
  <c r="AS3332" i="64" l="1"/>
  <c r="Y3333" i="64"/>
  <c r="AW3332" i="64"/>
  <c r="AE3332" i="64"/>
  <c r="H3332" i="64"/>
  <c r="AJ3332" i="64"/>
  <c r="L3332" i="64"/>
  <c r="F3332" i="64"/>
  <c r="U3333" i="64" s="1"/>
  <c r="U3334" i="64" s="1"/>
  <c r="U3335" i="64" s="1"/>
  <c r="U3336" i="64" s="1"/>
  <c r="U3337" i="64" s="1"/>
  <c r="M3333" i="64" l="1"/>
  <c r="I3332" i="64"/>
  <c r="AI3332" i="64"/>
  <c r="AL3332" i="64" s="1"/>
  <c r="AM3332" i="64" s="1"/>
  <c r="AH3332" i="64"/>
  <c r="V3337" i="64" l="1"/>
  <c r="V3338" i="64" s="1"/>
  <c r="E3332" i="64"/>
  <c r="C3333" i="64" s="1"/>
  <c r="G3333" i="64" s="1"/>
  <c r="AB3333" i="64"/>
  <c r="D3333" i="64" l="1"/>
  <c r="J3333" i="64"/>
  <c r="K3333" i="64" s="1"/>
  <c r="AS3333" i="64"/>
  <c r="AC3333" i="64"/>
  <c r="N3339" i="64"/>
  <c r="O3339" i="64"/>
  <c r="AR3333" i="64" l="1"/>
  <c r="AQ3333" i="64"/>
  <c r="AQ3334" i="64" s="1"/>
  <c r="AQ3335" i="64" s="1"/>
  <c r="F3333" i="64"/>
  <c r="AE3333" i="64"/>
  <c r="AF3333" i="64" s="1"/>
  <c r="AG3335" i="64" s="1"/>
  <c r="Y3334" i="64"/>
  <c r="L3333" i="64"/>
  <c r="AJ3333" i="64"/>
  <c r="H3333" i="64"/>
  <c r="I3333" i="64" l="1"/>
  <c r="AH3333" i="64"/>
  <c r="AI3333" i="64"/>
  <c r="Q3335" i="64"/>
  <c r="AQ3336" i="64" s="1"/>
  <c r="P3335" i="64"/>
  <c r="AW3333" i="64"/>
  <c r="AK3333" i="64" l="1"/>
  <c r="AA3334" i="64" s="1"/>
  <c r="AA3335" i="64" s="1"/>
  <c r="M3334" i="64"/>
  <c r="E3333" i="64"/>
  <c r="C3334" i="64" s="1"/>
  <c r="G3334" i="64" s="1"/>
  <c r="AA3336" i="64" l="1"/>
  <c r="D3334" i="64"/>
  <c r="AB3334" i="64"/>
  <c r="J3334" i="64"/>
  <c r="AC3334" i="64"/>
  <c r="K3334" i="64" l="1"/>
  <c r="AR3334" i="64" s="1"/>
  <c r="AR3335" i="64" s="1"/>
  <c r="AR3336" i="64" s="1"/>
  <c r="AE3334" i="64"/>
  <c r="AA3337" i="64"/>
  <c r="AS3334" i="64"/>
  <c r="F3334" i="64" l="1"/>
  <c r="AA3338" i="64"/>
  <c r="Y3335" i="64"/>
  <c r="M3335" i="64" s="1"/>
  <c r="T3334" i="64"/>
  <c r="AV3335" i="64" s="1"/>
  <c r="AV3336" i="64" s="1"/>
  <c r="AV3337" i="64" s="1"/>
  <c r="AV3338" i="64" s="1"/>
  <c r="AV3339" i="64" s="1"/>
  <c r="L3334" i="64"/>
  <c r="H3334" i="64"/>
  <c r="AJ3334" i="64"/>
  <c r="AH3334" i="64" l="1"/>
  <c r="AW3334" i="64"/>
  <c r="I3334" i="64"/>
  <c r="AB3335" i="64"/>
  <c r="AI3334" i="64"/>
  <c r="E3334" i="64" l="1"/>
  <c r="C3335" i="64" l="1"/>
  <c r="G3335" i="64" s="1"/>
  <c r="D3335" i="64"/>
  <c r="J3335" i="64"/>
  <c r="K3335" i="64" l="1"/>
  <c r="AC3335" i="64"/>
  <c r="AS3335" i="64"/>
  <c r="F3335" i="64" l="1"/>
  <c r="X3336" i="64"/>
  <c r="X3337" i="64" s="1"/>
  <c r="X3338" i="64" s="1"/>
  <c r="X3339" i="64" s="1"/>
  <c r="X3340" i="64" s="1"/>
  <c r="AE3335" i="64"/>
  <c r="Y3336" i="64"/>
  <c r="M3336" i="64" s="1"/>
  <c r="AW3335" i="64"/>
  <c r="H3335" i="64"/>
  <c r="L3335" i="64"/>
  <c r="AJ3335" i="64"/>
  <c r="I3335" i="64" l="1"/>
  <c r="AI3335" i="64"/>
  <c r="AH3335" i="64"/>
  <c r="E3335" i="64" l="1"/>
  <c r="C3336" i="64" l="1"/>
  <c r="G3336" i="64" s="1"/>
  <c r="W3336" i="64" s="1"/>
  <c r="W3337" i="64" s="1"/>
  <c r="W3338" i="64" s="1"/>
  <c r="W3339" i="64" s="1"/>
  <c r="J3336" i="64"/>
  <c r="D3336" i="64"/>
  <c r="K3336" i="64" l="1"/>
  <c r="AN3342" i="64"/>
  <c r="T3342" i="64" s="1"/>
  <c r="T3343" i="64" s="1"/>
  <c r="AC3336" i="64"/>
  <c r="AS3336" i="64"/>
  <c r="Y3337" i="64" l="1"/>
  <c r="AW3336" i="64"/>
  <c r="AE3336" i="64"/>
  <c r="AB3336" i="64"/>
  <c r="L3336" i="64"/>
  <c r="H3336" i="64"/>
  <c r="AR3337" i="64" s="1"/>
  <c r="AJ3336" i="64"/>
  <c r="F3336" i="64"/>
  <c r="M3337" i="64" l="1"/>
  <c r="AO3337" i="64"/>
  <c r="AU3340" i="64"/>
  <c r="AT3340" i="64"/>
  <c r="Z3340" i="64"/>
  <c r="AP3337" i="64"/>
  <c r="AH3336" i="64"/>
  <c r="AI3336" i="64"/>
  <c r="I3336" i="64"/>
  <c r="R3338" i="64" l="1"/>
  <c r="R3339" i="64" s="1"/>
  <c r="R3340" i="64" s="1"/>
  <c r="R3341" i="64" s="1"/>
  <c r="S3342" i="64" s="1"/>
  <c r="S3343" i="64" s="1"/>
  <c r="AB3337" i="64"/>
  <c r="E3336" i="64"/>
  <c r="C3337" i="64" s="1"/>
  <c r="G3337" i="64" s="1"/>
  <c r="R3342" i="64" l="1"/>
  <c r="J3337" i="64"/>
  <c r="K3337" i="64" s="1"/>
  <c r="D3337" i="64" s="1"/>
  <c r="AQ3337" i="64" s="1"/>
  <c r="AC3337" i="64"/>
  <c r="F3337" i="64" l="1"/>
  <c r="U3338" i="64" s="1"/>
  <c r="U3339" i="64" s="1"/>
  <c r="U3340" i="64" s="1"/>
  <c r="U3341" i="64" s="1"/>
  <c r="U3342" i="64" s="1"/>
  <c r="AS3337" i="64"/>
  <c r="Y3338" i="64" s="1"/>
  <c r="M3338" i="64" s="1"/>
  <c r="AE3337" i="64"/>
  <c r="AW3337" i="64"/>
  <c r="AJ3337" i="64"/>
  <c r="L3337" i="64"/>
  <c r="H3337" i="64"/>
  <c r="V3342" i="64" l="1"/>
  <c r="V3343" i="64" s="1"/>
  <c r="AH3337" i="64"/>
  <c r="AB3338" i="64"/>
  <c r="I3337" i="64"/>
  <c r="AI3337" i="64"/>
  <c r="AL3337" i="64" s="1"/>
  <c r="AM3337" i="64" s="1"/>
  <c r="E3337" i="64" l="1"/>
  <c r="N3344" i="64"/>
  <c r="O3344" i="64"/>
  <c r="C3338" i="64" l="1"/>
  <c r="G3338" i="64" s="1"/>
  <c r="J3338" i="64"/>
  <c r="D3338" i="64"/>
  <c r="K3338" i="64" l="1"/>
  <c r="AC3338" i="64"/>
  <c r="AS3338" i="64"/>
  <c r="AQ3338" i="64" l="1"/>
  <c r="AQ3339" i="64" s="1"/>
  <c r="AQ3340" i="64" s="1"/>
  <c r="AR3338" i="64"/>
  <c r="AE3338" i="64"/>
  <c r="AF3338" i="64" s="1"/>
  <c r="AG3340" i="64" s="1"/>
  <c r="Y3339" i="64"/>
  <c r="L3338" i="64"/>
  <c r="AJ3338" i="64"/>
  <c r="H3338" i="64"/>
  <c r="F3338" i="64"/>
  <c r="I3338" i="64" l="1"/>
  <c r="AW3338" i="64"/>
  <c r="AH3338" i="64"/>
  <c r="AI3338" i="64"/>
  <c r="Q3340" i="64"/>
  <c r="AQ3341" i="64" s="1"/>
  <c r="P3340" i="64"/>
  <c r="AK3338" i="64" l="1"/>
  <c r="AA3339" i="64" s="1"/>
  <c r="AA3340" i="64" s="1"/>
  <c r="E3338" i="64"/>
  <c r="C3339" i="64" s="1"/>
  <c r="G3339" i="64" s="1"/>
  <c r="M3339" i="64" l="1"/>
  <c r="AB3339" i="64" s="1"/>
  <c r="AC3339" i="64"/>
  <c r="AA3341" i="64"/>
  <c r="D3339" i="64" l="1"/>
  <c r="J3339" i="64"/>
  <c r="K3339" i="64" s="1"/>
  <c r="AR3339" i="64" s="1"/>
  <c r="AR3340" i="64" s="1"/>
  <c r="AR3341" i="64" s="1"/>
  <c r="AA3342" i="64"/>
  <c r="AS3339" i="64"/>
  <c r="AE3339" i="64"/>
  <c r="F3339" i="64" l="1"/>
  <c r="Y3340" i="64"/>
  <c r="M3340" i="64" s="1"/>
  <c r="AA3343" i="64"/>
  <c r="T3339" i="64"/>
  <c r="AV3340" i="64" s="1"/>
  <c r="AV3341" i="64" s="1"/>
  <c r="AV3342" i="64" s="1"/>
  <c r="AV3343" i="64" s="1"/>
  <c r="AV3344" i="64" s="1"/>
  <c r="L3339" i="64"/>
  <c r="AJ3339" i="64"/>
  <c r="H3339" i="64"/>
  <c r="AH3339" i="64" l="1"/>
  <c r="AI3339" i="64"/>
  <c r="I3339" i="64"/>
  <c r="AW3339" i="64"/>
  <c r="AB3340" i="64"/>
  <c r="E3339" i="64" l="1"/>
  <c r="C3340" i="64" l="1"/>
  <c r="G3340" i="64" s="1"/>
  <c r="D3340" i="64"/>
  <c r="J3340" i="64"/>
  <c r="K3340" i="64" l="1"/>
  <c r="X3341" i="64" s="1"/>
  <c r="X3342" i="64" s="1"/>
  <c r="X3343" i="64" s="1"/>
  <c r="X3344" i="64" s="1"/>
  <c r="X3345" i="64" s="1"/>
  <c r="AC3340" i="64"/>
  <c r="AS3340" i="64"/>
  <c r="AE3340" i="64" l="1"/>
  <c r="Y3341" i="64"/>
  <c r="M3341" i="64" s="1"/>
  <c r="AW3340" i="64"/>
  <c r="H3340" i="64"/>
  <c r="L3340" i="64"/>
  <c r="AJ3340" i="64"/>
  <c r="F3340" i="64"/>
  <c r="AI3340" i="64" l="1"/>
  <c r="AH3340" i="64"/>
  <c r="I3340" i="64"/>
  <c r="E3340" i="64" l="1"/>
  <c r="C3341" i="64" l="1"/>
  <c r="G3341" i="64" s="1"/>
  <c r="W3341" i="64" s="1"/>
  <c r="W3342" i="64" s="1"/>
  <c r="W3343" i="64" s="1"/>
  <c r="W3344" i="64" s="1"/>
  <c r="J3341" i="64"/>
  <c r="D3341" i="64"/>
  <c r="K3341" i="64" l="1"/>
  <c r="AN3347" i="64"/>
  <c r="T3347" i="64" s="1"/>
  <c r="T3348" i="64" s="1"/>
  <c r="AC3341" i="64"/>
  <c r="AS3341" i="64"/>
  <c r="Y3342" i="64" l="1"/>
  <c r="AW3341" i="64"/>
  <c r="AE3341" i="64"/>
  <c r="AB3341" i="64"/>
  <c r="AJ3341" i="64"/>
  <c r="L3341" i="64"/>
  <c r="H3341" i="64"/>
  <c r="AR3342" i="64" s="1"/>
  <c r="F3341" i="64"/>
  <c r="M3342" i="64" l="1"/>
  <c r="AO3342" i="64"/>
  <c r="AP3342" i="64"/>
  <c r="AH3341" i="64"/>
  <c r="Z3345" i="64"/>
  <c r="AU3345" i="64"/>
  <c r="AT3345" i="64"/>
  <c r="I3341" i="64"/>
  <c r="AI3341" i="64"/>
  <c r="R3343" i="64" l="1"/>
  <c r="R3344" i="64" s="1"/>
  <c r="R3345" i="64" s="1"/>
  <c r="R3346" i="64" s="1"/>
  <c r="S3347" i="64" s="1"/>
  <c r="S3348" i="64" s="1"/>
  <c r="AB3342" i="64"/>
  <c r="E3341" i="64"/>
  <c r="C3342" i="64" s="1"/>
  <c r="G3342" i="64" s="1"/>
  <c r="R3347" i="64" l="1"/>
  <c r="AC3342" i="64"/>
  <c r="J3342" i="64"/>
  <c r="K3342" i="64" l="1"/>
  <c r="D3342" i="64" s="1"/>
  <c r="AQ3342" i="64" s="1"/>
  <c r="AE3342" i="64"/>
  <c r="AS3342" i="64" l="1"/>
  <c r="F3342" i="64"/>
  <c r="U3343" i="64" s="1"/>
  <c r="U3344" i="64" s="1"/>
  <c r="U3345" i="64" s="1"/>
  <c r="U3346" i="64" s="1"/>
  <c r="U3347" i="64" s="1"/>
  <c r="Y3343" i="64"/>
  <c r="M3343" i="64" s="1"/>
  <c r="AW3342" i="64"/>
  <c r="L3342" i="64"/>
  <c r="H3342" i="64"/>
  <c r="AJ3342" i="64"/>
  <c r="I3342" i="64" l="1"/>
  <c r="AH3342" i="64"/>
  <c r="V3347" i="64"/>
  <c r="V3348" i="64" s="1"/>
  <c r="AI3342" i="64"/>
  <c r="AL3342" i="64" s="1"/>
  <c r="AM3342" i="64" s="1"/>
  <c r="AB3343" i="64"/>
  <c r="E3342" i="64" l="1"/>
  <c r="N3349" i="64"/>
  <c r="O3349" i="64"/>
  <c r="C3343" i="64" l="1"/>
  <c r="G3343" i="64" s="1"/>
  <c r="D3343" i="64"/>
  <c r="J3343" i="64"/>
  <c r="K3343" i="64" l="1"/>
  <c r="AC3343" i="64"/>
  <c r="AS3343" i="64"/>
  <c r="AR3343" i="64" l="1"/>
  <c r="AQ3343" i="64"/>
  <c r="AQ3344" i="64" s="1"/>
  <c r="AQ3345" i="64" s="1"/>
  <c r="F3343" i="64"/>
  <c r="AE3343" i="64"/>
  <c r="AF3343" i="64" s="1"/>
  <c r="AG3345" i="64" s="1"/>
  <c r="Y3344" i="64"/>
  <c r="L3343" i="64"/>
  <c r="H3343" i="64"/>
  <c r="AJ3343" i="64"/>
  <c r="AW3343" i="64" l="1"/>
  <c r="AI3343" i="64"/>
  <c r="I3343" i="64"/>
  <c r="AH3343" i="64"/>
  <c r="Q3345" i="64"/>
  <c r="AQ3346" i="64" s="1"/>
  <c r="P3345" i="64"/>
  <c r="AK3343" i="64" l="1"/>
  <c r="AA3344" i="64" s="1"/>
  <c r="AA3345" i="64" s="1"/>
  <c r="M3344" i="64"/>
  <c r="E3343" i="64"/>
  <c r="C3344" i="64" s="1"/>
  <c r="G3344" i="64" s="1"/>
  <c r="AB3344" i="64" l="1"/>
  <c r="D3344" i="64"/>
  <c r="AS3344" i="64" s="1"/>
  <c r="J3344" i="64"/>
  <c r="AC3344" i="64"/>
  <c r="AA3346" i="64"/>
  <c r="Y3345" i="64" l="1"/>
  <c r="M3345" i="64" s="1"/>
  <c r="AE3344" i="64"/>
  <c r="K3344" i="64"/>
  <c r="AR3344" i="64" s="1"/>
  <c r="AR3345" i="64" s="1"/>
  <c r="AR3346" i="64" s="1"/>
  <c r="AA3347" i="64"/>
  <c r="AA3348" i="64" l="1"/>
  <c r="T3344" i="64"/>
  <c r="AV3345" i="64" s="1"/>
  <c r="AV3346" i="64" s="1"/>
  <c r="AV3347" i="64" s="1"/>
  <c r="AV3348" i="64" s="1"/>
  <c r="AV3349" i="64" s="1"/>
  <c r="H3344" i="64"/>
  <c r="AJ3344" i="64"/>
  <c r="L3344" i="64"/>
  <c r="F3344" i="64"/>
  <c r="AB3345" i="64"/>
  <c r="AI3344" i="64" l="1"/>
  <c r="AW3344" i="64"/>
  <c r="I3344" i="64"/>
  <c r="AH3344" i="64"/>
  <c r="E3344" i="64" l="1"/>
  <c r="C3345" i="64" l="1"/>
  <c r="G3345" i="64" s="1"/>
  <c r="J3345" i="64"/>
  <c r="D3345" i="64"/>
  <c r="K3345" i="64" l="1"/>
  <c r="X3346" i="64" s="1"/>
  <c r="X3347" i="64" s="1"/>
  <c r="X3348" i="64" s="1"/>
  <c r="X3349" i="64" s="1"/>
  <c r="X3350" i="64" s="1"/>
  <c r="AS3345" i="64"/>
  <c r="AC3345" i="64"/>
  <c r="AE3345" i="64" l="1"/>
  <c r="Y3346" i="64"/>
  <c r="M3346" i="64" s="1"/>
  <c r="AW3345" i="64"/>
  <c r="AJ3345" i="64"/>
  <c r="L3345" i="64"/>
  <c r="H3345" i="64"/>
  <c r="F3345" i="64"/>
  <c r="I3345" i="64" l="1"/>
  <c r="AH3345" i="64"/>
  <c r="AI3345" i="64"/>
  <c r="E3345" i="64" l="1"/>
  <c r="C3346" i="64" l="1"/>
  <c r="G3346" i="64" s="1"/>
  <c r="W3346" i="64" s="1"/>
  <c r="W3347" i="64" s="1"/>
  <c r="W3348" i="64" s="1"/>
  <c r="W3349" i="64" s="1"/>
  <c r="J3346" i="64"/>
  <c r="D3346" i="64"/>
  <c r="K3346" i="64" l="1"/>
  <c r="AN3352" i="64"/>
  <c r="T3352" i="64" s="1"/>
  <c r="T3353" i="64" s="1"/>
  <c r="AC3346" i="64"/>
  <c r="AS3346" i="64"/>
  <c r="Y3347" i="64" l="1"/>
  <c r="AW3346" i="64"/>
  <c r="AE3346" i="64"/>
  <c r="AB3346" i="64"/>
  <c r="L3346" i="64"/>
  <c r="AJ3346" i="64"/>
  <c r="H3346" i="64"/>
  <c r="AR3347" i="64" s="1"/>
  <c r="F3346" i="64"/>
  <c r="M3347" i="64" l="1"/>
  <c r="AO3347" i="64"/>
  <c r="AU3350" i="64"/>
  <c r="Z3350" i="64"/>
  <c r="AT3350" i="64"/>
  <c r="AI3346" i="64"/>
  <c r="AH3346" i="64"/>
  <c r="AP3347" i="64"/>
  <c r="I3346" i="64"/>
  <c r="R3348" i="64" l="1"/>
  <c r="R3349" i="64" s="1"/>
  <c r="R3350" i="64" s="1"/>
  <c r="R3351" i="64" s="1"/>
  <c r="S3352" i="64" s="1"/>
  <c r="S3353" i="64" s="1"/>
  <c r="AB3347" i="64"/>
  <c r="E3346" i="64"/>
  <c r="C3347" i="64" s="1"/>
  <c r="G3347" i="64" s="1"/>
  <c r="R3352" i="64" l="1"/>
  <c r="AC3347" i="64"/>
  <c r="J3347" i="64"/>
  <c r="K3347" i="64" l="1"/>
  <c r="D3347" i="64" s="1"/>
  <c r="AQ3347" i="64" s="1"/>
  <c r="AE3347" i="64"/>
  <c r="AS3347" i="64" l="1"/>
  <c r="Y3348" i="64"/>
  <c r="AW3347" i="64"/>
  <c r="H3347" i="64"/>
  <c r="L3347" i="64"/>
  <c r="AJ3347" i="64"/>
  <c r="F3347" i="64"/>
  <c r="U3348" i="64" s="1"/>
  <c r="U3349" i="64" s="1"/>
  <c r="U3350" i="64" s="1"/>
  <c r="U3351" i="64" s="1"/>
  <c r="U3352" i="64" s="1"/>
  <c r="M3348" i="64" l="1"/>
  <c r="I3347" i="64"/>
  <c r="AI3347" i="64"/>
  <c r="AL3347" i="64" s="1"/>
  <c r="AM3347" i="64" s="1"/>
  <c r="AH3347" i="64"/>
  <c r="E3347" i="64" l="1"/>
  <c r="C3348" i="64" s="1"/>
  <c r="G3348" i="64" s="1"/>
  <c r="AB3348" i="64"/>
  <c r="V3352" i="64"/>
  <c r="V3353" i="64" s="1"/>
  <c r="J3348" i="64" l="1"/>
  <c r="D3348" i="64"/>
  <c r="N3354" i="64"/>
  <c r="O3354" i="64"/>
  <c r="K3348" i="64"/>
  <c r="AC3348" i="64"/>
  <c r="AS3348" i="64"/>
  <c r="AR3348" i="64" l="1"/>
  <c r="AQ3348" i="64"/>
  <c r="AQ3349" i="64" s="1"/>
  <c r="AQ3350" i="64" s="1"/>
  <c r="F3348" i="64"/>
  <c r="AE3348" i="64"/>
  <c r="AF3348" i="64" s="1"/>
  <c r="AG3350" i="64" s="1"/>
  <c r="H3348" i="64"/>
  <c r="L3348" i="64"/>
  <c r="AJ3348" i="64"/>
  <c r="Y3349" i="64"/>
  <c r="AH3348" i="64" l="1"/>
  <c r="AW3348" i="64"/>
  <c r="I3348" i="64"/>
  <c r="AI3348" i="64"/>
  <c r="P3350" i="64"/>
  <c r="Q3350" i="64"/>
  <c r="AQ3351" i="64" s="1"/>
  <c r="AK3348" i="64" l="1"/>
  <c r="AA3349" i="64" s="1"/>
  <c r="AA3350" i="64" s="1"/>
  <c r="M3349" i="64"/>
  <c r="E3348" i="64"/>
  <c r="C3349" i="64" s="1"/>
  <c r="G3349" i="64" s="1"/>
  <c r="AB3349" i="64" l="1"/>
  <c r="AA3351" i="64"/>
  <c r="AC3349" i="64"/>
  <c r="D3349" i="64"/>
  <c r="J3349" i="64"/>
  <c r="K3349" i="64" l="1"/>
  <c r="AR3349" i="64" s="1"/>
  <c r="AR3350" i="64" s="1"/>
  <c r="AR3351" i="64" s="1"/>
  <c r="AA3352" i="64"/>
  <c r="AE3349" i="64"/>
  <c r="AS3349" i="64"/>
  <c r="F3349" i="64" l="1"/>
  <c r="Y3350" i="64"/>
  <c r="M3350" i="64" s="1"/>
  <c r="AA3353" i="64"/>
  <c r="T3349" i="64"/>
  <c r="AV3350" i="64" s="1"/>
  <c r="AV3351" i="64" s="1"/>
  <c r="AV3352" i="64" s="1"/>
  <c r="AV3353" i="64" s="1"/>
  <c r="AV3354" i="64" s="1"/>
  <c r="AJ3349" i="64"/>
  <c r="L3349" i="64"/>
  <c r="H3349" i="64"/>
  <c r="AH3349" i="64" l="1"/>
  <c r="I3349" i="64"/>
  <c r="AI3349" i="64"/>
  <c r="AW3349" i="64"/>
  <c r="AB3350" i="64"/>
  <c r="E3349" i="64" l="1"/>
  <c r="C3350" i="64" l="1"/>
  <c r="G3350" i="64" s="1"/>
  <c r="J3350" i="64"/>
  <c r="D3350" i="64"/>
  <c r="K3350" i="64" l="1"/>
  <c r="X3351" i="64" s="1"/>
  <c r="X3352" i="64" s="1"/>
  <c r="X3353" i="64" s="1"/>
  <c r="X3354" i="64" s="1"/>
  <c r="X3355" i="64" s="1"/>
  <c r="AC3350" i="64"/>
  <c r="AS3350" i="64"/>
  <c r="F3350" i="64" l="1"/>
  <c r="Y3351" i="64"/>
  <c r="M3351" i="64" s="1"/>
  <c r="AW3350" i="64"/>
  <c r="AE3350" i="64"/>
  <c r="L3350" i="64"/>
  <c r="H3350" i="64"/>
  <c r="AJ3350" i="64"/>
  <c r="AH3350" i="64" l="1"/>
  <c r="AI3350" i="64"/>
  <c r="I3350" i="64"/>
  <c r="E3350" i="64" l="1"/>
  <c r="C3351" i="64" l="1"/>
  <c r="G3351" i="64" s="1"/>
  <c r="W3351" i="64" s="1"/>
  <c r="W3352" i="64" s="1"/>
  <c r="W3353" i="64" s="1"/>
  <c r="W3354" i="64" s="1"/>
  <c r="D3351" i="64"/>
  <c r="J3351" i="64"/>
  <c r="K3351" i="64" l="1"/>
  <c r="F3351" i="64" s="1"/>
  <c r="AN3357" i="64"/>
  <c r="T3357" i="64" s="1"/>
  <c r="T3358" i="64" s="1"/>
  <c r="AS3351" i="64"/>
  <c r="AC3351" i="64"/>
  <c r="AB3351" i="64" l="1"/>
  <c r="AE3351" i="64"/>
  <c r="Y3352" i="64"/>
  <c r="AW3351" i="64"/>
  <c r="L3351" i="64"/>
  <c r="H3351" i="64"/>
  <c r="AR3352" i="64" s="1"/>
  <c r="AJ3351" i="64"/>
  <c r="M3352" i="64" l="1"/>
  <c r="AO3352" i="64"/>
  <c r="AI3351" i="64"/>
  <c r="AP3352" i="64"/>
  <c r="AH3351" i="64"/>
  <c r="I3351" i="64"/>
  <c r="AT3355" i="64"/>
  <c r="AU3355" i="64"/>
  <c r="Z3355" i="64"/>
  <c r="AB3352" i="64" l="1"/>
  <c r="R3353" i="64"/>
  <c r="R3354" i="64" s="1"/>
  <c r="R3355" i="64" s="1"/>
  <c r="R3356" i="64" s="1"/>
  <c r="S3357" i="64" s="1"/>
  <c r="S3358" i="64" s="1"/>
  <c r="E3351" i="64"/>
  <c r="R3357" i="64" l="1"/>
  <c r="C3352" i="64"/>
  <c r="G3352" i="64" s="1"/>
  <c r="J3352" i="64"/>
  <c r="K3352" i="64" l="1"/>
  <c r="D3352" i="64" s="1"/>
  <c r="AQ3352" i="64" s="1"/>
  <c r="AC3352" i="64"/>
  <c r="AS3352" i="64" l="1"/>
  <c r="Y3353" i="64" s="1"/>
  <c r="AW3352" i="64"/>
  <c r="AE3352" i="64"/>
  <c r="H3352" i="64"/>
  <c r="AJ3352" i="64"/>
  <c r="L3352" i="64"/>
  <c r="F3352" i="64"/>
  <c r="U3353" i="64" s="1"/>
  <c r="U3354" i="64" s="1"/>
  <c r="U3355" i="64" s="1"/>
  <c r="U3356" i="64" s="1"/>
  <c r="U3357" i="64" s="1"/>
  <c r="M3353" i="64" l="1"/>
  <c r="I3352" i="64"/>
  <c r="AI3352" i="64"/>
  <c r="AL3352" i="64" s="1"/>
  <c r="AM3352" i="64" s="1"/>
  <c r="AH3352" i="64"/>
  <c r="V3357" i="64" l="1"/>
  <c r="V3358" i="64" s="1"/>
  <c r="E3352" i="64"/>
  <c r="C3353" i="64" s="1"/>
  <c r="G3353" i="64" s="1"/>
  <c r="AB3353" i="64"/>
  <c r="J3353" i="64" l="1"/>
  <c r="K3353" i="64" s="1"/>
  <c r="D3353" i="64"/>
  <c r="AC3353" i="64"/>
  <c r="N3359" i="64"/>
  <c r="O3359" i="64"/>
  <c r="AQ3353" i="64" l="1"/>
  <c r="AQ3354" i="64" s="1"/>
  <c r="AQ3355" i="64" s="1"/>
  <c r="AR3353" i="64"/>
  <c r="F3353" i="64"/>
  <c r="AS3353" i="64"/>
  <c r="Y3354" i="64" s="1"/>
  <c r="L3353" i="64"/>
  <c r="AJ3353" i="64"/>
  <c r="H3353" i="64"/>
  <c r="AE3353" i="64"/>
  <c r="AF3353" i="64" s="1"/>
  <c r="AG3355" i="64" s="1"/>
  <c r="AH3353" i="64" l="1"/>
  <c r="AI3353" i="64"/>
  <c r="I3353" i="64"/>
  <c r="P3355" i="64"/>
  <c r="Q3355" i="64"/>
  <c r="AQ3356" i="64" s="1"/>
  <c r="AW3353" i="64"/>
  <c r="AK3353" i="64" l="1"/>
  <c r="AA3354" i="64" s="1"/>
  <c r="AA3355" i="64" s="1"/>
  <c r="M3354" i="64"/>
  <c r="E3353" i="64"/>
  <c r="C3354" i="64" s="1"/>
  <c r="G3354" i="64" s="1"/>
  <c r="AB3354" i="64" l="1"/>
  <c r="AC3354" i="64"/>
  <c r="AA3356" i="64"/>
  <c r="D3354" i="64"/>
  <c r="J3354" i="64"/>
  <c r="AA3357" i="64" l="1"/>
  <c r="K3354" i="64"/>
  <c r="AR3354" i="64" s="1"/>
  <c r="AR3355" i="64" s="1"/>
  <c r="AR3356" i="64" s="1"/>
  <c r="AE3354" i="64"/>
  <c r="AS3354" i="64"/>
  <c r="F3354" i="64" l="1"/>
  <c r="T3354" i="64"/>
  <c r="AV3355" i="64" s="1"/>
  <c r="AV3356" i="64" s="1"/>
  <c r="AV3357" i="64" s="1"/>
  <c r="AV3358" i="64" s="1"/>
  <c r="AV3359" i="64" s="1"/>
  <c r="H3354" i="64"/>
  <c r="AJ3354" i="64"/>
  <c r="L3354" i="64"/>
  <c r="AA3358" i="64"/>
  <c r="Y3355" i="64"/>
  <c r="M3355" i="64" s="1"/>
  <c r="AB3355" i="64" l="1"/>
  <c r="AW3354" i="64"/>
  <c r="AI3354" i="64"/>
  <c r="I3354" i="64"/>
  <c r="AH3354" i="64"/>
  <c r="E3354" i="64" l="1"/>
  <c r="C3355" i="64" l="1"/>
  <c r="G3355" i="64" s="1"/>
  <c r="D3355" i="64"/>
  <c r="J3355" i="64"/>
  <c r="K3355" i="64" l="1"/>
  <c r="X3356" i="64" s="1"/>
  <c r="X3357" i="64" s="1"/>
  <c r="X3358" i="64" s="1"/>
  <c r="X3359" i="64" s="1"/>
  <c r="X3360" i="64" s="1"/>
  <c r="AC3355" i="64"/>
  <c r="AS3355" i="64"/>
  <c r="Y3356" i="64" l="1"/>
  <c r="M3356" i="64" s="1"/>
  <c r="AW3355" i="64"/>
  <c r="AJ3355" i="64"/>
  <c r="L3355" i="64"/>
  <c r="H3355" i="64"/>
  <c r="AE3355" i="64"/>
  <c r="F3355" i="64"/>
  <c r="AH3355" i="64" l="1"/>
  <c r="I3355" i="64"/>
  <c r="AI3355" i="64"/>
  <c r="E3355" i="64" l="1"/>
  <c r="C3356" i="64" l="1"/>
  <c r="G3356" i="64" s="1"/>
  <c r="W3356" i="64" s="1"/>
  <c r="W3357" i="64" s="1"/>
  <c r="W3358" i="64" s="1"/>
  <c r="W3359" i="64" s="1"/>
  <c r="J3356" i="64"/>
  <c r="D3356" i="64"/>
  <c r="K3356" i="64" l="1"/>
  <c r="F3356" i="64" s="1"/>
  <c r="AN3362" i="64"/>
  <c r="T3362" i="64" s="1"/>
  <c r="T3363" i="64" s="1"/>
  <c r="AS3356" i="64"/>
  <c r="AC3356" i="64"/>
  <c r="AE3356" i="64" l="1"/>
  <c r="Y3357" i="64"/>
  <c r="AW3356" i="64"/>
  <c r="AB3356" i="64"/>
  <c r="AJ3356" i="64"/>
  <c r="H3356" i="64"/>
  <c r="AR3357" i="64" s="1"/>
  <c r="L3356" i="64"/>
  <c r="M3357" i="64" l="1"/>
  <c r="AO3357" i="64"/>
  <c r="I3356" i="64"/>
  <c r="AH3356" i="64"/>
  <c r="AP3357" i="64"/>
  <c r="AI3356" i="64"/>
  <c r="AU3360" i="64"/>
  <c r="AT3360" i="64"/>
  <c r="Z3360" i="64"/>
  <c r="AB3357" i="64" l="1"/>
  <c r="R3358" i="64"/>
  <c r="R3359" i="64" s="1"/>
  <c r="R3360" i="64" s="1"/>
  <c r="R3361" i="64" s="1"/>
  <c r="S3362" i="64" s="1"/>
  <c r="S3363" i="64" s="1"/>
  <c r="E3356" i="64"/>
  <c r="R3362" i="64" l="1"/>
  <c r="C3357" i="64"/>
  <c r="G3357" i="64" s="1"/>
  <c r="J3357" i="64"/>
  <c r="K3357" i="64" l="1"/>
  <c r="D3357" i="64" s="1"/>
  <c r="AQ3357" i="64" s="1"/>
  <c r="AC3357" i="64"/>
  <c r="AS3357" i="64" l="1"/>
  <c r="Y3358" i="64"/>
  <c r="AW3357" i="64"/>
  <c r="AE3357" i="64"/>
  <c r="H3357" i="64"/>
  <c r="L3357" i="64"/>
  <c r="AJ3357" i="64"/>
  <c r="F3357" i="64"/>
  <c r="U3358" i="64" s="1"/>
  <c r="U3359" i="64" s="1"/>
  <c r="U3360" i="64" s="1"/>
  <c r="U3361" i="64" s="1"/>
  <c r="U3362" i="64" s="1"/>
  <c r="M3358" i="64" l="1"/>
  <c r="AI3357" i="64"/>
  <c r="AL3357" i="64" s="1"/>
  <c r="AM3357" i="64" s="1"/>
  <c r="I3357" i="64"/>
  <c r="AH3357" i="64"/>
  <c r="E3357" i="64" l="1"/>
  <c r="C3358" i="64" s="1"/>
  <c r="G3358" i="64" s="1"/>
  <c r="V3362" i="64"/>
  <c r="V3363" i="64" s="1"/>
  <c r="AB3358" i="64"/>
  <c r="D3358" i="64"/>
  <c r="J3358" i="64"/>
  <c r="K3358" i="64" l="1"/>
  <c r="N3364" i="64"/>
  <c r="O3364" i="64"/>
  <c r="F3358" i="64"/>
  <c r="AS3358" i="64"/>
  <c r="AC3358" i="64"/>
  <c r="AQ3358" i="64" l="1"/>
  <c r="AQ3359" i="64" s="1"/>
  <c r="AQ3360" i="64" s="1"/>
  <c r="AR3358" i="64"/>
  <c r="Y3359" i="64"/>
  <c r="AJ3358" i="64"/>
  <c r="L3358" i="64"/>
  <c r="H3358" i="64"/>
  <c r="AE3358" i="64"/>
  <c r="AF3358" i="64" s="1"/>
  <c r="AG3360" i="64" s="1"/>
  <c r="AW3358" i="64" l="1"/>
  <c r="AH3358" i="64"/>
  <c r="AI3358" i="64"/>
  <c r="I3358" i="64"/>
  <c r="Q3360" i="64"/>
  <c r="AQ3361" i="64" s="1"/>
  <c r="P3360" i="64"/>
  <c r="AK3358" i="64" l="1"/>
  <c r="AA3359" i="64" s="1"/>
  <c r="AA3360" i="64" s="1"/>
  <c r="M3359" i="64"/>
  <c r="E3358" i="64"/>
  <c r="C3359" i="64" s="1"/>
  <c r="G3359" i="64" s="1"/>
  <c r="D3359" i="64" l="1"/>
  <c r="AS3359" i="64" s="1"/>
  <c r="AB3359" i="64"/>
  <c r="J3359" i="64"/>
  <c r="AC3359" i="64"/>
  <c r="AA3361" i="64"/>
  <c r="AE3359" i="64" l="1"/>
  <c r="Y3360" i="64"/>
  <c r="M3360" i="64" s="1"/>
  <c r="K3359" i="64"/>
  <c r="AR3359" i="64" s="1"/>
  <c r="AR3360" i="64" s="1"/>
  <c r="AR3361" i="64" s="1"/>
  <c r="AA3362" i="64"/>
  <c r="F3359" i="64" l="1"/>
  <c r="AB3360" i="64"/>
  <c r="T3359" i="64"/>
  <c r="AV3360" i="64" s="1"/>
  <c r="AV3361" i="64" s="1"/>
  <c r="AV3362" i="64" s="1"/>
  <c r="AV3363" i="64" s="1"/>
  <c r="AV3364" i="64" s="1"/>
  <c r="H3359" i="64"/>
  <c r="L3359" i="64"/>
  <c r="AJ3359" i="64"/>
  <c r="AA3363" i="64"/>
  <c r="AH3359" i="64" l="1"/>
  <c r="I3359" i="64"/>
  <c r="AW3359" i="64"/>
  <c r="AI3359" i="64"/>
  <c r="E3359" i="64" l="1"/>
  <c r="C3360" i="64" l="1"/>
  <c r="G3360" i="64" s="1"/>
  <c r="D3360" i="64"/>
  <c r="J3360" i="64"/>
  <c r="K3360" i="64" l="1"/>
  <c r="X3361" i="64" s="1"/>
  <c r="X3362" i="64" s="1"/>
  <c r="X3363" i="64" s="1"/>
  <c r="X3364" i="64" s="1"/>
  <c r="X3365" i="64" s="1"/>
  <c r="AC3360" i="64"/>
  <c r="AS3360" i="64"/>
  <c r="Y3361" i="64" l="1"/>
  <c r="M3361" i="64" s="1"/>
  <c r="AW3360" i="64"/>
  <c r="H3360" i="64"/>
  <c r="AJ3360" i="64"/>
  <c r="L3360" i="64"/>
  <c r="AE3360" i="64"/>
  <c r="F3360" i="64"/>
  <c r="I3360" i="64" l="1"/>
  <c r="AI3360" i="64"/>
  <c r="AH3360" i="64"/>
  <c r="E3360" i="64" l="1"/>
  <c r="C3361" i="64" l="1"/>
  <c r="G3361" i="64" s="1"/>
  <c r="W3361" i="64" s="1"/>
  <c r="W3362" i="64" s="1"/>
  <c r="W3363" i="64" s="1"/>
  <c r="W3364" i="64" s="1"/>
  <c r="D3361" i="64"/>
  <c r="J3361" i="64"/>
  <c r="K3361" i="64" l="1"/>
  <c r="F3361" i="64" s="1"/>
  <c r="AN3367" i="64"/>
  <c r="T3367" i="64" s="1"/>
  <c r="T3368" i="64" s="1"/>
  <c r="AS3361" i="64"/>
  <c r="AC3361" i="64"/>
  <c r="AB3361" i="64" l="1"/>
  <c r="AE3361" i="64"/>
  <c r="Y3362" i="64"/>
  <c r="AW3361" i="64"/>
  <c r="L3361" i="64"/>
  <c r="AJ3361" i="64"/>
  <c r="H3361" i="64"/>
  <c r="AR3362" i="64" s="1"/>
  <c r="M3362" i="64" l="1"/>
  <c r="AO3362" i="64"/>
  <c r="AP3362" i="64"/>
  <c r="AH3361" i="64"/>
  <c r="AI3361" i="64"/>
  <c r="I3361" i="64"/>
  <c r="AT3365" i="64"/>
  <c r="AU3365" i="64"/>
  <c r="Z3365" i="64"/>
  <c r="AB3362" i="64" l="1"/>
  <c r="R3363" i="64"/>
  <c r="R3364" i="64" s="1"/>
  <c r="R3365" i="64" s="1"/>
  <c r="R3366" i="64" s="1"/>
  <c r="S3367" i="64" s="1"/>
  <c r="S3368" i="64" s="1"/>
  <c r="E3361" i="64"/>
  <c r="R3367" i="64" l="1"/>
  <c r="C3362" i="64"/>
  <c r="G3362" i="64" s="1"/>
  <c r="J3362" i="64"/>
  <c r="K3362" i="64" l="1"/>
  <c r="D3362" i="64" s="1"/>
  <c r="AQ3362" i="64" s="1"/>
  <c r="AC3362" i="64"/>
  <c r="F3362" i="64" l="1"/>
  <c r="U3363" i="64" s="1"/>
  <c r="U3364" i="64" s="1"/>
  <c r="U3365" i="64" s="1"/>
  <c r="U3366" i="64" s="1"/>
  <c r="U3367" i="64" s="1"/>
  <c r="AS3362" i="64"/>
  <c r="AE3362" i="64"/>
  <c r="Y3363" i="64"/>
  <c r="M3363" i="64" s="1"/>
  <c r="AW3362" i="64"/>
  <c r="AJ3362" i="64"/>
  <c r="L3362" i="64"/>
  <c r="H3362" i="64"/>
  <c r="AB3363" i="64" l="1"/>
  <c r="AH3362" i="64"/>
  <c r="I3362" i="64"/>
  <c r="V3367" i="64"/>
  <c r="V3368" i="64" s="1"/>
  <c r="AI3362" i="64"/>
  <c r="AL3362" i="64" s="1"/>
  <c r="AM3362" i="64" s="1"/>
  <c r="E3362" i="64" l="1"/>
  <c r="N3369" i="64"/>
  <c r="O3369" i="64"/>
  <c r="C3363" i="64" l="1"/>
  <c r="G3363" i="64" s="1"/>
  <c r="D3363" i="64"/>
  <c r="J3363" i="64"/>
  <c r="K3363" i="64" l="1"/>
  <c r="AC3363" i="64"/>
  <c r="AS3363" i="64"/>
  <c r="AQ3363" i="64" l="1"/>
  <c r="AQ3364" i="64" s="1"/>
  <c r="AQ3365" i="64" s="1"/>
  <c r="AR3363" i="64"/>
  <c r="F3363" i="64"/>
  <c r="AE3363" i="64"/>
  <c r="AF3363" i="64" s="1"/>
  <c r="AG3365" i="64" s="1"/>
  <c r="Y3364" i="64"/>
  <c r="AJ3363" i="64"/>
  <c r="H3363" i="64"/>
  <c r="L3363" i="64"/>
  <c r="AW3363" i="64" l="1"/>
  <c r="AI3363" i="64"/>
  <c r="I3363" i="64"/>
  <c r="AH3363" i="64"/>
  <c r="P3365" i="64"/>
  <c r="Q3365" i="64"/>
  <c r="AQ3366" i="64" s="1"/>
  <c r="AK3363" i="64" l="1"/>
  <c r="AA3364" i="64" s="1"/>
  <c r="AA3365" i="64" s="1"/>
  <c r="E3363" i="64"/>
  <c r="C3364" i="64" s="1"/>
  <c r="G3364" i="64" s="1"/>
  <c r="M3364" i="64" l="1"/>
  <c r="AB3364" i="64" s="1"/>
  <c r="AA3366" i="64"/>
  <c r="AC3364" i="64"/>
  <c r="D3364" i="64" l="1"/>
  <c r="AS3364" i="64" s="1"/>
  <c r="Y3365" i="64" s="1"/>
  <c r="M3365" i="64" s="1"/>
  <c r="J3364" i="64"/>
  <c r="K3364" i="64" s="1"/>
  <c r="AR3364" i="64" s="1"/>
  <c r="AR3365" i="64" s="1"/>
  <c r="AR3366" i="64" s="1"/>
  <c r="AE3364" i="64"/>
  <c r="AA3367" i="64"/>
  <c r="L3364" i="64" l="1"/>
  <c r="AJ3364" i="64"/>
  <c r="H3364" i="64"/>
  <c r="AH3364" i="64" s="1"/>
  <c r="T3364" i="64"/>
  <c r="AV3365" i="64" s="1"/>
  <c r="AV3366" i="64" s="1"/>
  <c r="AV3367" i="64" s="1"/>
  <c r="AV3368" i="64" s="1"/>
  <c r="AV3369" i="64" s="1"/>
  <c r="F3364" i="64"/>
  <c r="AI3364" i="64"/>
  <c r="AA3368" i="64"/>
  <c r="I3364" i="64"/>
  <c r="AB3365" i="64"/>
  <c r="AW3364" i="64" l="1"/>
  <c r="E3364" i="64"/>
  <c r="C3365" i="64" l="1"/>
  <c r="G3365" i="64" s="1"/>
  <c r="D3365" i="64"/>
  <c r="J3365" i="64"/>
  <c r="K3365" i="64" l="1"/>
  <c r="X3366" i="64" s="1"/>
  <c r="X3367" i="64" s="1"/>
  <c r="X3368" i="64" s="1"/>
  <c r="X3369" i="64" s="1"/>
  <c r="X3370" i="64" s="1"/>
  <c r="AS3365" i="64"/>
  <c r="AC3365" i="64"/>
  <c r="Y3366" i="64" l="1"/>
  <c r="M3366" i="64" s="1"/>
  <c r="AW3365" i="64"/>
  <c r="AE3365" i="64"/>
  <c r="AJ3365" i="64"/>
  <c r="L3365" i="64"/>
  <c r="H3365" i="64"/>
  <c r="F3365" i="64"/>
  <c r="AH3365" i="64" l="1"/>
  <c r="AI3365" i="64"/>
  <c r="I3365" i="64"/>
  <c r="E3365" i="64" l="1"/>
  <c r="C3366" i="64" l="1"/>
  <c r="G3366" i="64" s="1"/>
  <c r="W3366" i="64" s="1"/>
  <c r="W3367" i="64" s="1"/>
  <c r="W3368" i="64" s="1"/>
  <c r="W3369" i="64" s="1"/>
  <c r="D3366" i="64"/>
  <c r="J3366" i="64"/>
  <c r="K3366" i="64" l="1"/>
  <c r="F3366" i="64" s="1"/>
  <c r="AN3372" i="64"/>
  <c r="T3372" i="64" s="1"/>
  <c r="T3373" i="64" s="1"/>
  <c r="AS3366" i="64"/>
  <c r="AC3366" i="64"/>
  <c r="AE3366" i="64" l="1"/>
  <c r="Y3367" i="64"/>
  <c r="AW3366" i="64"/>
  <c r="AB3366" i="64"/>
  <c r="H3366" i="64"/>
  <c r="AR3367" i="64" s="1"/>
  <c r="L3366" i="64"/>
  <c r="AJ3366" i="64"/>
  <c r="M3367" i="64" l="1"/>
  <c r="AO3367" i="64"/>
  <c r="AU3370" i="64"/>
  <c r="AT3370" i="64"/>
  <c r="Z3370" i="64"/>
  <c r="I3366" i="64"/>
  <c r="AH3366" i="64"/>
  <c r="AP3367" i="64"/>
  <c r="AI3366" i="64"/>
  <c r="AB3367" i="64" l="1"/>
  <c r="R3368" i="64"/>
  <c r="R3369" i="64" s="1"/>
  <c r="R3370" i="64" s="1"/>
  <c r="R3371" i="64" s="1"/>
  <c r="S3372" i="64" s="1"/>
  <c r="S3373" i="64" s="1"/>
  <c r="E3366" i="64"/>
  <c r="R3372" i="64" l="1"/>
  <c r="C3367" i="64"/>
  <c r="G3367" i="64" s="1"/>
  <c r="J3367" i="64"/>
  <c r="AC3367" i="64" l="1"/>
  <c r="K3367" i="64"/>
  <c r="D3367" i="64" l="1"/>
  <c r="H3367" i="64" s="1"/>
  <c r="L3367" i="64"/>
  <c r="AJ3367" i="64"/>
  <c r="AE3367" i="64"/>
  <c r="AQ3367" i="64" l="1"/>
  <c r="AS3367" i="64"/>
  <c r="F3367" i="64"/>
  <c r="U3368" i="64" s="1"/>
  <c r="U3369" i="64" s="1"/>
  <c r="U3370" i="64" s="1"/>
  <c r="U3371" i="64" s="1"/>
  <c r="U3372" i="64" s="1"/>
  <c r="I3367" i="64"/>
  <c r="AI3367" i="64"/>
  <c r="AL3367" i="64" s="1"/>
  <c r="AM3367" i="64" s="1"/>
  <c r="AH3367" i="64"/>
  <c r="V3372" i="64" l="1"/>
  <c r="V3373" i="64" s="1"/>
  <c r="AW3367" i="64"/>
  <c r="Y3368" i="64"/>
  <c r="E3367" i="64"/>
  <c r="N3374" i="64"/>
  <c r="O3374" i="64"/>
  <c r="M3368" i="64" l="1"/>
  <c r="D3368" i="64" s="1"/>
  <c r="C3368" i="64"/>
  <c r="G3368" i="64" s="1"/>
  <c r="J3368" i="64" l="1"/>
  <c r="AB3368" i="64"/>
  <c r="K3368" i="64"/>
  <c r="AS3368" i="64"/>
  <c r="AC3368" i="64"/>
  <c r="AQ3368" i="64" l="1"/>
  <c r="AQ3369" i="64" s="1"/>
  <c r="AQ3370" i="64" s="1"/>
  <c r="AR3368" i="64"/>
  <c r="Y3369" i="64"/>
  <c r="AE3368" i="64"/>
  <c r="AF3368" i="64" s="1"/>
  <c r="AG3370" i="64" s="1"/>
  <c r="L3368" i="64"/>
  <c r="H3368" i="64"/>
  <c r="AJ3368" i="64"/>
  <c r="F3368" i="64"/>
  <c r="I3368" i="64" l="1"/>
  <c r="AW3368" i="64"/>
  <c r="P3370" i="64"/>
  <c r="Q3370" i="64"/>
  <c r="AQ3371" i="64" s="1"/>
  <c r="AI3368" i="64"/>
  <c r="AH3368" i="64"/>
  <c r="AK3368" i="64" l="1"/>
  <c r="AA3369" i="64" s="1"/>
  <c r="AA3370" i="64" s="1"/>
  <c r="E3368" i="64"/>
  <c r="C3369" i="64" s="1"/>
  <c r="G3369" i="64" s="1"/>
  <c r="M3369" i="64" l="1"/>
  <c r="AB3369" i="64" s="1"/>
  <c r="AC3369" i="64"/>
  <c r="AA3371" i="64"/>
  <c r="J3369" i="64" l="1"/>
  <c r="D3369" i="64"/>
  <c r="AS3369" i="64" s="1"/>
  <c r="K3369" i="64"/>
  <c r="AR3369" i="64" s="1"/>
  <c r="AR3370" i="64" s="1"/>
  <c r="AR3371" i="64" s="1"/>
  <c r="AE3369" i="64"/>
  <c r="AA3372" i="64"/>
  <c r="F3369" i="64" l="1"/>
  <c r="Y3370" i="64"/>
  <c r="M3370" i="64" s="1"/>
  <c r="AA3373" i="64"/>
  <c r="T3369" i="64"/>
  <c r="AV3370" i="64" s="1"/>
  <c r="AV3371" i="64" s="1"/>
  <c r="AV3372" i="64" s="1"/>
  <c r="AV3373" i="64" s="1"/>
  <c r="AV3374" i="64" s="1"/>
  <c r="L3369" i="64"/>
  <c r="H3369" i="64"/>
  <c r="AJ3369" i="64"/>
  <c r="I3369" i="64" l="1"/>
  <c r="AH3369" i="64"/>
  <c r="AI3369" i="64"/>
  <c r="AW3369" i="64"/>
  <c r="AB3370" i="64"/>
  <c r="E3369" i="64" l="1"/>
  <c r="C3370" i="64" l="1"/>
  <c r="G3370" i="64" s="1"/>
  <c r="J3370" i="64"/>
  <c r="D3370" i="64"/>
  <c r="K3370" i="64" l="1"/>
  <c r="AC3370" i="64"/>
  <c r="AS3370" i="64"/>
  <c r="F3370" i="64" l="1"/>
  <c r="X3371" i="64"/>
  <c r="X3372" i="64" s="1"/>
  <c r="X3373" i="64" s="1"/>
  <c r="X3374" i="64" s="1"/>
  <c r="X3375" i="64" s="1"/>
  <c r="Y3371" i="64"/>
  <c r="M3371" i="64" s="1"/>
  <c r="AW3370" i="64"/>
  <c r="AE3370" i="64"/>
  <c r="L3370" i="64"/>
  <c r="H3370" i="64"/>
  <c r="AJ3370" i="64"/>
  <c r="AH3370" i="64" l="1"/>
  <c r="AI3370" i="64"/>
  <c r="I3370" i="64"/>
  <c r="E3370" i="64" l="1"/>
  <c r="C3371" i="64" l="1"/>
  <c r="G3371" i="64" s="1"/>
  <c r="W3371" i="64" s="1"/>
  <c r="W3372" i="64" s="1"/>
  <c r="W3373" i="64" s="1"/>
  <c r="W3374" i="64" s="1"/>
  <c r="J3371" i="64"/>
  <c r="D3371" i="64"/>
  <c r="K3371" i="64" l="1"/>
  <c r="F3371" i="64" s="1"/>
  <c r="AN3377" i="64"/>
  <c r="T3377" i="64" s="1"/>
  <c r="T3378" i="64" s="1"/>
  <c r="AS3371" i="64"/>
  <c r="AC3371" i="64"/>
  <c r="AE3371" i="64" l="1"/>
  <c r="Y3372" i="64"/>
  <c r="AW3371" i="64"/>
  <c r="AB3371" i="64"/>
  <c r="H3371" i="64"/>
  <c r="AR3372" i="64" s="1"/>
  <c r="L3371" i="64"/>
  <c r="AJ3371" i="64"/>
  <c r="M3372" i="64" l="1"/>
  <c r="AO3372" i="64"/>
  <c r="AI3371" i="64"/>
  <c r="Z3375" i="64"/>
  <c r="AU3375" i="64"/>
  <c r="AT3375" i="64"/>
  <c r="I3371" i="64"/>
  <c r="AH3371" i="64"/>
  <c r="AP3372" i="64"/>
  <c r="R3373" i="64" l="1"/>
  <c r="R3374" i="64" s="1"/>
  <c r="R3375" i="64" s="1"/>
  <c r="R3376" i="64" s="1"/>
  <c r="S3377" i="64" s="1"/>
  <c r="S3378" i="64" s="1"/>
  <c r="AB3372" i="64"/>
  <c r="E3371" i="64"/>
  <c r="R3377" i="64" l="1"/>
  <c r="C3372" i="64"/>
  <c r="G3372" i="64" s="1"/>
  <c r="J3372" i="64"/>
  <c r="AC3372" i="64" l="1"/>
  <c r="K3372" i="64"/>
  <c r="D3372" i="64" s="1"/>
  <c r="AQ3372" i="64" s="1"/>
  <c r="AS3372" i="64" l="1"/>
  <c r="Y3373" i="64"/>
  <c r="AW3372" i="64"/>
  <c r="H3372" i="64"/>
  <c r="AJ3372" i="64"/>
  <c r="L3372" i="64"/>
  <c r="AE3372" i="64"/>
  <c r="F3372" i="64"/>
  <c r="U3373" i="64" s="1"/>
  <c r="U3374" i="64" s="1"/>
  <c r="U3375" i="64" s="1"/>
  <c r="U3376" i="64" s="1"/>
  <c r="U3377" i="64" s="1"/>
  <c r="M3373" i="64" l="1"/>
  <c r="AH3372" i="64"/>
  <c r="I3372" i="64"/>
  <c r="AI3372" i="64"/>
  <c r="AL3372" i="64" s="1"/>
  <c r="AM3372" i="64" s="1"/>
  <c r="V3377" i="64" l="1"/>
  <c r="V3378" i="64" s="1"/>
  <c r="E3372" i="64"/>
  <c r="C3373" i="64" s="1"/>
  <c r="G3373" i="64" s="1"/>
  <c r="AB3373" i="64"/>
  <c r="J3373" i="64" l="1"/>
  <c r="K3373" i="64" s="1"/>
  <c r="D3373" i="64"/>
  <c r="AS3373" i="64" s="1"/>
  <c r="AC3373" i="64"/>
  <c r="N3379" i="64"/>
  <c r="O3379" i="64"/>
  <c r="AQ3373" i="64" l="1"/>
  <c r="AQ3374" i="64" s="1"/>
  <c r="AQ3375" i="64" s="1"/>
  <c r="AR3373" i="64"/>
  <c r="F3373" i="64"/>
  <c r="AE3373" i="64"/>
  <c r="AF3373" i="64" s="1"/>
  <c r="AG3375" i="64" s="1"/>
  <c r="Y3374" i="64"/>
  <c r="AJ3373" i="64"/>
  <c r="H3373" i="64"/>
  <c r="L3373" i="64"/>
  <c r="AI3373" i="64" l="1"/>
  <c r="AW3373" i="64"/>
  <c r="P3375" i="64"/>
  <c r="Q3375" i="64"/>
  <c r="AQ3376" i="64" s="1"/>
  <c r="I3373" i="64"/>
  <c r="AH3373" i="64"/>
  <c r="AK3373" i="64" l="1"/>
  <c r="AA3374" i="64" s="1"/>
  <c r="AA3375" i="64" s="1"/>
  <c r="E3373" i="64"/>
  <c r="C3374" i="64" s="1"/>
  <c r="G3374" i="64" s="1"/>
  <c r="M3374" i="64" l="1"/>
  <c r="D3374" i="64" s="1"/>
  <c r="AA3376" i="64"/>
  <c r="AC3374" i="64"/>
  <c r="J3374" i="64" l="1"/>
  <c r="AB3374" i="64"/>
  <c r="AE3374" i="64"/>
  <c r="AA3377" i="64"/>
  <c r="K3374" i="64"/>
  <c r="AR3374" i="64" s="1"/>
  <c r="AR3375" i="64" s="1"/>
  <c r="AR3376" i="64" s="1"/>
  <c r="AS3374" i="64"/>
  <c r="F3374" i="64" l="1"/>
  <c r="T3374" i="64"/>
  <c r="AV3375" i="64" s="1"/>
  <c r="AV3376" i="64" s="1"/>
  <c r="AV3377" i="64" s="1"/>
  <c r="AV3378" i="64" s="1"/>
  <c r="AV3379" i="64" s="1"/>
  <c r="L3374" i="64"/>
  <c r="AJ3374" i="64"/>
  <c r="H3374" i="64"/>
  <c r="Y3375" i="64"/>
  <c r="M3375" i="64" s="1"/>
  <c r="AA3378" i="64"/>
  <c r="AW3374" i="64" l="1"/>
  <c r="AI3374" i="64"/>
  <c r="AB3375" i="64"/>
  <c r="AH3374" i="64"/>
  <c r="I3374" i="64"/>
  <c r="E3374" i="64" l="1"/>
  <c r="C3375" i="64" l="1"/>
  <c r="G3375" i="64" s="1"/>
  <c r="J3375" i="64"/>
  <c r="D3375" i="64"/>
  <c r="K3375" i="64" l="1"/>
  <c r="X3376" i="64" s="1"/>
  <c r="X3377" i="64" s="1"/>
  <c r="X3378" i="64" s="1"/>
  <c r="X3379" i="64" s="1"/>
  <c r="X3380" i="64" s="1"/>
  <c r="AC3375" i="64"/>
  <c r="AS3375" i="64"/>
  <c r="AE3375" i="64" l="1"/>
  <c r="Y3376" i="64"/>
  <c r="M3376" i="64" s="1"/>
  <c r="AW3375" i="64"/>
  <c r="H3375" i="64"/>
  <c r="L3375" i="64"/>
  <c r="AJ3375" i="64"/>
  <c r="F3375" i="64"/>
  <c r="AI3375" i="64" l="1"/>
  <c r="I3375" i="64"/>
  <c r="AH3375" i="64"/>
  <c r="E3375" i="64" l="1"/>
  <c r="C3376" i="64" l="1"/>
  <c r="G3376" i="64" s="1"/>
  <c r="W3376" i="64" s="1"/>
  <c r="W3377" i="64" s="1"/>
  <c r="W3378" i="64" s="1"/>
  <c r="W3379" i="64" s="1"/>
  <c r="J3376" i="64"/>
  <c r="D3376" i="64"/>
  <c r="K3376" i="64" l="1"/>
  <c r="AN3382" i="64"/>
  <c r="T3382" i="64" s="1"/>
  <c r="T3383" i="64" s="1"/>
  <c r="AC3376" i="64"/>
  <c r="AS3376" i="64"/>
  <c r="Y3377" i="64" l="1"/>
  <c r="AW3376" i="64"/>
  <c r="AE3376" i="64"/>
  <c r="AB3376" i="64"/>
  <c r="AJ3376" i="64"/>
  <c r="H3376" i="64"/>
  <c r="AR3377" i="64" s="1"/>
  <c r="L3376" i="64"/>
  <c r="F3376" i="64"/>
  <c r="M3377" i="64" l="1"/>
  <c r="AO3377" i="64"/>
  <c r="I3376" i="64"/>
  <c r="AU3380" i="64"/>
  <c r="AT3380" i="64"/>
  <c r="Z3380" i="64"/>
  <c r="AP3377" i="64"/>
  <c r="AH3376" i="64"/>
  <c r="AI3376" i="64"/>
  <c r="R3378" i="64" l="1"/>
  <c r="R3379" i="64" s="1"/>
  <c r="R3380" i="64" s="1"/>
  <c r="R3381" i="64" s="1"/>
  <c r="S3382" i="64" s="1"/>
  <c r="S3383" i="64" s="1"/>
  <c r="AB3377" i="64"/>
  <c r="E3376" i="64"/>
  <c r="C3377" i="64" s="1"/>
  <c r="G3377" i="64" s="1"/>
  <c r="R3382" i="64" l="1"/>
  <c r="J3377" i="64"/>
  <c r="K3377" i="64" s="1"/>
  <c r="D3377" i="64" s="1"/>
  <c r="AQ3377" i="64" s="1"/>
  <c r="AC3377" i="64"/>
  <c r="F3377" i="64" l="1"/>
  <c r="U3378" i="64" s="1"/>
  <c r="U3379" i="64" s="1"/>
  <c r="U3380" i="64" s="1"/>
  <c r="U3381" i="64" s="1"/>
  <c r="U3382" i="64" s="1"/>
  <c r="AS3377" i="64"/>
  <c r="Y3378" i="64" s="1"/>
  <c r="M3378" i="64" s="1"/>
  <c r="AE3377" i="64"/>
  <c r="L3377" i="64"/>
  <c r="H3377" i="64"/>
  <c r="AJ3377" i="64"/>
  <c r="AW3377" i="64" l="1"/>
  <c r="I3377" i="64"/>
  <c r="AI3377" i="64"/>
  <c r="AL3377" i="64" s="1"/>
  <c r="AM3377" i="64" s="1"/>
  <c r="AH3377" i="64"/>
  <c r="AB3378" i="64"/>
  <c r="V3382" i="64" l="1"/>
  <c r="V3383" i="64" s="1"/>
  <c r="N3384" i="64" s="1"/>
  <c r="E3377" i="64"/>
  <c r="O3384" i="64" l="1"/>
  <c r="C3378" i="64"/>
  <c r="G3378" i="64" s="1"/>
  <c r="D3378" i="64"/>
  <c r="J3378" i="64"/>
  <c r="AC3378" i="64" l="1"/>
  <c r="AS3378" i="64"/>
  <c r="K3378" i="64"/>
  <c r="AQ3378" i="64" l="1"/>
  <c r="AQ3379" i="64" s="1"/>
  <c r="AQ3380" i="64" s="1"/>
  <c r="AR3378" i="64"/>
  <c r="Y3379" i="64"/>
  <c r="L3378" i="64"/>
  <c r="AJ3378" i="64"/>
  <c r="H3378" i="64"/>
  <c r="AE3378" i="64"/>
  <c r="AF3378" i="64" s="1"/>
  <c r="AG3380" i="64" s="1"/>
  <c r="F3378" i="64"/>
  <c r="AH3378" i="64" l="1"/>
  <c r="AI3378" i="64"/>
  <c r="I3378" i="64"/>
  <c r="AW3378" i="64"/>
  <c r="Q3380" i="64"/>
  <c r="AQ3381" i="64" s="1"/>
  <c r="P3380" i="64"/>
  <c r="AK3378" i="64" l="1"/>
  <c r="AA3379" i="64" s="1"/>
  <c r="AA3380" i="64" s="1"/>
  <c r="M3379" i="64"/>
  <c r="E3378" i="64"/>
  <c r="C3379" i="64" s="1"/>
  <c r="G3379" i="64" s="1"/>
  <c r="AB3379" i="64" l="1"/>
  <c r="AC3379" i="64"/>
  <c r="J3379" i="64"/>
  <c r="AA3381" i="64"/>
  <c r="D3379" i="64"/>
  <c r="K3379" i="64" l="1"/>
  <c r="AR3379" i="64" s="1"/>
  <c r="AR3380" i="64" s="1"/>
  <c r="AR3381" i="64" s="1"/>
  <c r="AA3382" i="64"/>
  <c r="AE3379" i="64"/>
  <c r="AS3379" i="64"/>
  <c r="F3379" i="64" l="1"/>
  <c r="T3379" i="64"/>
  <c r="AV3380" i="64" s="1"/>
  <c r="AV3381" i="64" s="1"/>
  <c r="AV3382" i="64" s="1"/>
  <c r="AV3383" i="64" s="1"/>
  <c r="AV3384" i="64" s="1"/>
  <c r="H3379" i="64"/>
  <c r="AJ3379" i="64"/>
  <c r="L3379" i="64"/>
  <c r="AA3383" i="64"/>
  <c r="Y3380" i="64"/>
  <c r="M3380" i="64" s="1"/>
  <c r="AB3380" i="64" l="1"/>
  <c r="I3379" i="64"/>
  <c r="AI3379" i="64"/>
  <c r="AW3379" i="64"/>
  <c r="AH3379" i="64"/>
  <c r="E3379" i="64" l="1"/>
  <c r="C3380" i="64" l="1"/>
  <c r="G3380" i="64" s="1"/>
  <c r="J3380" i="64"/>
  <c r="D3380" i="64"/>
  <c r="K3380" i="64" l="1"/>
  <c r="X3381" i="64" s="1"/>
  <c r="X3382" i="64" s="1"/>
  <c r="X3383" i="64" s="1"/>
  <c r="X3384" i="64" s="1"/>
  <c r="X3385" i="64" s="1"/>
  <c r="AC3380" i="64"/>
  <c r="AS3380" i="64"/>
  <c r="AE3380" i="64" l="1"/>
  <c r="Y3381" i="64"/>
  <c r="M3381" i="64" s="1"/>
  <c r="AW3380" i="64"/>
  <c r="AJ3380" i="64"/>
  <c r="H3380" i="64"/>
  <c r="L3380" i="64"/>
  <c r="F3380" i="64"/>
  <c r="AH3380" i="64" l="1"/>
  <c r="I3380" i="64"/>
  <c r="AI3380" i="64"/>
  <c r="E3380" i="64" l="1"/>
  <c r="C3381" i="64" l="1"/>
  <c r="G3381" i="64" s="1"/>
  <c r="W3381" i="64" s="1"/>
  <c r="W3382" i="64" s="1"/>
  <c r="W3383" i="64" s="1"/>
  <c r="W3384" i="64" s="1"/>
  <c r="D3381" i="64"/>
  <c r="J3381" i="64"/>
  <c r="K3381" i="64" l="1"/>
  <c r="F3381" i="64" s="1"/>
  <c r="AN3387" i="64"/>
  <c r="T3387" i="64" s="1"/>
  <c r="T3388" i="64" s="1"/>
  <c r="AC3381" i="64"/>
  <c r="AS3381" i="64"/>
  <c r="Y3382" i="64" l="1"/>
  <c r="AW3381" i="64"/>
  <c r="AB3381" i="64"/>
  <c r="AE3381" i="64"/>
  <c r="H3381" i="64"/>
  <c r="AR3382" i="64" s="1"/>
  <c r="AJ3381" i="64"/>
  <c r="L3381" i="64"/>
  <c r="M3382" i="64" l="1"/>
  <c r="AO3382" i="64"/>
  <c r="AT3385" i="64"/>
  <c r="Z3385" i="64"/>
  <c r="AU3385" i="64"/>
  <c r="I3381" i="64"/>
  <c r="AI3381" i="64"/>
  <c r="AP3382" i="64"/>
  <c r="AH3381" i="64"/>
  <c r="R3383" i="64" l="1"/>
  <c r="R3384" i="64" s="1"/>
  <c r="R3385" i="64" s="1"/>
  <c r="R3386" i="64" s="1"/>
  <c r="S3387" i="64" s="1"/>
  <c r="S3388" i="64" s="1"/>
  <c r="E3381" i="64"/>
  <c r="C3382" i="64" s="1"/>
  <c r="G3382" i="64" s="1"/>
  <c r="AB3382" i="64"/>
  <c r="R3387" i="64" l="1"/>
  <c r="J3382" i="64"/>
  <c r="K3382" i="64" s="1"/>
  <c r="D3382" i="64"/>
  <c r="AQ3382" i="64" s="1"/>
  <c r="AC3382" i="64"/>
  <c r="AS3382" i="64" l="1"/>
  <c r="AE3382" i="64"/>
  <c r="L3382" i="64"/>
  <c r="H3382" i="64"/>
  <c r="AJ3382" i="64"/>
  <c r="F3382" i="64"/>
  <c r="U3383" i="64" s="1"/>
  <c r="U3384" i="64" s="1"/>
  <c r="U3385" i="64" s="1"/>
  <c r="U3386" i="64" s="1"/>
  <c r="U3387" i="64" s="1"/>
  <c r="Y3383" i="64"/>
  <c r="M3383" i="64" s="1"/>
  <c r="AW3382" i="64"/>
  <c r="I3382" i="64" l="1"/>
  <c r="AI3382" i="64"/>
  <c r="AL3382" i="64" s="1"/>
  <c r="AM3382" i="64" s="1"/>
  <c r="AH3382" i="64"/>
  <c r="V3387" i="64" l="1"/>
  <c r="V3388" i="64" s="1"/>
  <c r="AB3383" i="64"/>
  <c r="E3382" i="64"/>
  <c r="C3383" i="64" l="1"/>
  <c r="G3383" i="64" s="1"/>
  <c r="D3383" i="64"/>
  <c r="J3383" i="64"/>
  <c r="N3389" i="64"/>
  <c r="O3389" i="64"/>
  <c r="K3383" i="64" l="1"/>
  <c r="AS3383" i="64"/>
  <c r="AC3383" i="64"/>
  <c r="AQ3383" i="64" l="1"/>
  <c r="AQ3384" i="64" s="1"/>
  <c r="AQ3385" i="64" s="1"/>
  <c r="AR3383" i="64"/>
  <c r="AE3383" i="64"/>
  <c r="AF3383" i="64" s="1"/>
  <c r="AG3385" i="64" s="1"/>
  <c r="L3383" i="64"/>
  <c r="AJ3383" i="64"/>
  <c r="H3383" i="64"/>
  <c r="Y3384" i="64"/>
  <c r="F3383" i="64"/>
  <c r="AW3383" i="64" l="1"/>
  <c r="AH3383" i="64"/>
  <c r="AI3383" i="64"/>
  <c r="I3383" i="64"/>
  <c r="P3385" i="64"/>
  <c r="Q3385" i="64"/>
  <c r="AQ3386" i="64" s="1"/>
  <c r="AK3383" i="64" l="1"/>
  <c r="AA3384" i="64" s="1"/>
  <c r="AA3385" i="64" s="1"/>
  <c r="E3383" i="64"/>
  <c r="C3384" i="64" s="1"/>
  <c r="G3384" i="64" s="1"/>
  <c r="M3384" i="64" l="1"/>
  <c r="AB3384" i="64" s="1"/>
  <c r="AA3386" i="64"/>
  <c r="AC3384" i="64"/>
  <c r="J3384" i="64" l="1"/>
  <c r="D3384" i="64"/>
  <c r="AE3384" i="64"/>
  <c r="AA3387" i="64"/>
  <c r="K3384" i="64"/>
  <c r="AR3384" i="64" s="1"/>
  <c r="AR3385" i="64" s="1"/>
  <c r="AR3386" i="64" s="1"/>
  <c r="AS3384" i="64"/>
  <c r="Y3385" i="64" l="1"/>
  <c r="M3385" i="64" s="1"/>
  <c r="AA3388" i="64"/>
  <c r="T3384" i="64"/>
  <c r="AV3385" i="64" s="1"/>
  <c r="AV3386" i="64" s="1"/>
  <c r="AV3387" i="64" s="1"/>
  <c r="AV3388" i="64" s="1"/>
  <c r="AV3389" i="64" s="1"/>
  <c r="H3384" i="64"/>
  <c r="AJ3384" i="64"/>
  <c r="L3384" i="64"/>
  <c r="F3384" i="64"/>
  <c r="AH3384" i="64" l="1"/>
  <c r="AI3384" i="64"/>
  <c r="AW3384" i="64"/>
  <c r="I3384" i="64"/>
  <c r="AB3385" i="64"/>
  <c r="E3384" i="64" l="1"/>
  <c r="C3385" i="64" l="1"/>
  <c r="G3385" i="64" s="1"/>
  <c r="D3385" i="64"/>
  <c r="J3385" i="64"/>
  <c r="K3385" i="64" l="1"/>
  <c r="AC3385" i="64"/>
  <c r="AS3385" i="64"/>
  <c r="F3385" i="64" l="1"/>
  <c r="X3386" i="64"/>
  <c r="X3387" i="64" s="1"/>
  <c r="X3388" i="64" s="1"/>
  <c r="X3389" i="64" s="1"/>
  <c r="X3390" i="64" s="1"/>
  <c r="AE3385" i="64"/>
  <c r="Y3386" i="64"/>
  <c r="M3386" i="64" s="1"/>
  <c r="AW3385" i="64"/>
  <c r="L3385" i="64"/>
  <c r="H3385" i="64"/>
  <c r="AJ3385" i="64"/>
  <c r="AH3385" i="64" l="1"/>
  <c r="AI3385" i="64"/>
  <c r="I3385" i="64"/>
  <c r="E3385" i="64" l="1"/>
  <c r="C3386" i="64" l="1"/>
  <c r="G3386" i="64" s="1"/>
  <c r="W3386" i="64" s="1"/>
  <c r="W3387" i="64" s="1"/>
  <c r="W3388" i="64" s="1"/>
  <c r="W3389" i="64" s="1"/>
  <c r="J3386" i="64"/>
  <c r="D3386" i="64"/>
  <c r="K3386" i="64" l="1"/>
  <c r="AN3392" i="64"/>
  <c r="T3392" i="64" s="1"/>
  <c r="T3393" i="64" s="1"/>
  <c r="AC3386" i="64"/>
  <c r="AS3386" i="64"/>
  <c r="Y3387" i="64" l="1"/>
  <c r="AW3386" i="64"/>
  <c r="AB3386" i="64"/>
  <c r="AE3386" i="64"/>
  <c r="H3386" i="64"/>
  <c r="AR3387" i="64" s="1"/>
  <c r="L3386" i="64"/>
  <c r="AJ3386" i="64"/>
  <c r="F3386" i="64"/>
  <c r="M3387" i="64" l="1"/>
  <c r="AO3387" i="64"/>
  <c r="Z3390" i="64"/>
  <c r="AU3390" i="64"/>
  <c r="AT3390" i="64"/>
  <c r="AI3386" i="64"/>
  <c r="I3386" i="64"/>
  <c r="AP3387" i="64"/>
  <c r="AH3386" i="64"/>
  <c r="R3388" i="64" l="1"/>
  <c r="R3389" i="64" s="1"/>
  <c r="R3390" i="64" s="1"/>
  <c r="R3391" i="64" s="1"/>
  <c r="R3392" i="64" s="1"/>
  <c r="AB3387" i="64"/>
  <c r="E3386" i="64"/>
  <c r="C3387" i="64" s="1"/>
  <c r="G3387" i="64" s="1"/>
  <c r="S3392" i="64" l="1"/>
  <c r="S3393" i="64" s="1"/>
  <c r="J3387" i="64"/>
  <c r="AC3387" i="64"/>
  <c r="K3387" i="64" l="1"/>
  <c r="AE3387" i="64"/>
  <c r="D3387" i="64" l="1"/>
  <c r="H3387" i="64" s="1"/>
  <c r="AJ3387" i="64"/>
  <c r="L3387" i="64"/>
  <c r="AQ3387" i="64" l="1"/>
  <c r="AS3387" i="64"/>
  <c r="F3387" i="64"/>
  <c r="U3388" i="64" s="1"/>
  <c r="U3389" i="64" s="1"/>
  <c r="U3390" i="64" s="1"/>
  <c r="U3391" i="64" s="1"/>
  <c r="U3392" i="64" s="1"/>
  <c r="I3387" i="64"/>
  <c r="AI3387" i="64"/>
  <c r="AL3387" i="64" s="1"/>
  <c r="AM3387" i="64" s="1"/>
  <c r="AH3387" i="64"/>
  <c r="AW3387" i="64" l="1"/>
  <c r="Y3388" i="64"/>
  <c r="E3387" i="64"/>
  <c r="M3388" i="64" l="1"/>
  <c r="J3388" i="64" s="1"/>
  <c r="V3392" i="64"/>
  <c r="V3393" i="64" s="1"/>
  <c r="C3388" i="64"/>
  <c r="G3388" i="64" s="1"/>
  <c r="D3388" i="64" l="1"/>
  <c r="AB3388" i="64"/>
  <c r="N3394" i="64"/>
  <c r="O3394" i="64"/>
  <c r="K3388" i="64"/>
  <c r="AS3388" i="64"/>
  <c r="AC3388" i="64"/>
  <c r="AQ3388" i="64" l="1"/>
  <c r="AQ3389" i="64" s="1"/>
  <c r="AQ3390" i="64" s="1"/>
  <c r="F3388" i="64"/>
  <c r="AR3388" i="64"/>
  <c r="AE3388" i="64"/>
  <c r="AF3388" i="64" s="1"/>
  <c r="AG3390" i="64" s="1"/>
  <c r="Y3389" i="64"/>
  <c r="H3388" i="64"/>
  <c r="AJ3388" i="64"/>
  <c r="L3388" i="64"/>
  <c r="AW3388" i="64" l="1"/>
  <c r="AH3388" i="64"/>
  <c r="I3388" i="64"/>
  <c r="AI3388" i="64"/>
  <c r="Q3390" i="64"/>
  <c r="AQ3391" i="64" s="1"/>
  <c r="P3390" i="64"/>
  <c r="AK3388" i="64" l="1"/>
  <c r="AA3389" i="64" s="1"/>
  <c r="AA3390" i="64" s="1"/>
  <c r="E3388" i="64"/>
  <c r="C3389" i="64" s="1"/>
  <c r="G3389" i="64" s="1"/>
  <c r="M3389" i="64" l="1"/>
  <c r="AB3389" i="64" s="1"/>
  <c r="AA3391" i="64"/>
  <c r="AC3389" i="64"/>
  <c r="D3389" i="64" l="1"/>
  <c r="AS3389" i="64" s="1"/>
  <c r="Y3390" i="64" s="1"/>
  <c r="M3390" i="64" s="1"/>
  <c r="J3389" i="64"/>
  <c r="K3389" i="64" s="1"/>
  <c r="AR3389" i="64" s="1"/>
  <c r="AR3390" i="64" s="1"/>
  <c r="AR3391" i="64" s="1"/>
  <c r="AE3389" i="64"/>
  <c r="AA3392" i="64"/>
  <c r="T3389" i="64"/>
  <c r="AV3390" i="64" s="1"/>
  <c r="AV3391" i="64" s="1"/>
  <c r="AV3392" i="64" s="1"/>
  <c r="AV3393" i="64" s="1"/>
  <c r="AV3394" i="64" s="1"/>
  <c r="L3389" i="64" l="1"/>
  <c r="AJ3389" i="64"/>
  <c r="H3389" i="64"/>
  <c r="AH3389" i="64" s="1"/>
  <c r="F3389" i="64"/>
  <c r="AW3389" i="64"/>
  <c r="I3389" i="64"/>
  <c r="AI3389" i="64"/>
  <c r="AA3393" i="64"/>
  <c r="AB3390" i="64"/>
  <c r="E3389" i="64" l="1"/>
  <c r="C3390" i="64" l="1"/>
  <c r="G3390" i="64" s="1"/>
  <c r="D3390" i="64"/>
  <c r="J3390" i="64"/>
  <c r="K3390" i="64" l="1"/>
  <c r="X3391" i="64" s="1"/>
  <c r="X3392" i="64" s="1"/>
  <c r="X3393" i="64" s="1"/>
  <c r="X3394" i="64" s="1"/>
  <c r="X3395" i="64" s="1"/>
  <c r="AC3390" i="64"/>
  <c r="AS3390" i="64"/>
  <c r="AE3390" i="64" l="1"/>
  <c r="Y3391" i="64"/>
  <c r="M3391" i="64" s="1"/>
  <c r="AW3390" i="64"/>
  <c r="AJ3390" i="64"/>
  <c r="L3390" i="64"/>
  <c r="H3390" i="64"/>
  <c r="F3390" i="64"/>
  <c r="I3390" i="64" l="1"/>
  <c r="AH3390" i="64"/>
  <c r="AI3390" i="64"/>
  <c r="E3390" i="64" l="1"/>
  <c r="C3391" i="64" l="1"/>
  <c r="G3391" i="64" s="1"/>
  <c r="W3391" i="64" s="1"/>
  <c r="W3392" i="64" s="1"/>
  <c r="W3393" i="64" s="1"/>
  <c r="W3394" i="64" s="1"/>
  <c r="J3391" i="64"/>
  <c r="D3391" i="64"/>
  <c r="K3391" i="64" l="1"/>
  <c r="AN3397" i="64"/>
  <c r="T3397" i="64" s="1"/>
  <c r="T3398" i="64" s="1"/>
  <c r="AC3391" i="64"/>
  <c r="AS3391" i="64"/>
  <c r="Y3392" i="64" l="1"/>
  <c r="AW3391" i="64"/>
  <c r="AE3391" i="64"/>
  <c r="AB3391" i="64"/>
  <c r="L3391" i="64"/>
  <c r="H3391" i="64"/>
  <c r="AR3392" i="64" s="1"/>
  <c r="AJ3391" i="64"/>
  <c r="F3391" i="64"/>
  <c r="M3392" i="64" l="1"/>
  <c r="AO3392" i="64"/>
  <c r="AT3395" i="64"/>
  <c r="AU3395" i="64"/>
  <c r="Z3395" i="64"/>
  <c r="AH3391" i="64"/>
  <c r="AP3392" i="64"/>
  <c r="AI3391" i="64"/>
  <c r="I3391" i="64"/>
  <c r="R3393" i="64" l="1"/>
  <c r="R3394" i="64" s="1"/>
  <c r="R3395" i="64" s="1"/>
  <c r="R3396" i="64" s="1"/>
  <c r="S3397" i="64" s="1"/>
  <c r="S3398" i="64" s="1"/>
  <c r="AB3392" i="64"/>
  <c r="E3391" i="64"/>
  <c r="C3392" i="64" s="1"/>
  <c r="G3392" i="64" s="1"/>
  <c r="R3397" i="64" l="1"/>
  <c r="AC3392" i="64"/>
  <c r="J3392" i="64"/>
  <c r="K3392" i="64" l="1"/>
  <c r="D3392" i="64" s="1"/>
  <c r="AQ3392" i="64" s="1"/>
  <c r="AE3392" i="64"/>
  <c r="AS3392" i="64" l="1"/>
  <c r="AJ3392" i="64"/>
  <c r="L3392" i="64"/>
  <c r="H3392" i="64"/>
  <c r="F3392" i="64"/>
  <c r="U3393" i="64" s="1"/>
  <c r="U3394" i="64" s="1"/>
  <c r="U3395" i="64" s="1"/>
  <c r="U3396" i="64" s="1"/>
  <c r="U3397" i="64" s="1"/>
  <c r="Y3393" i="64" l="1"/>
  <c r="M3393" i="64" s="1"/>
  <c r="AW3392" i="64"/>
  <c r="AH3392" i="64"/>
  <c r="I3392" i="64"/>
  <c r="AI3392" i="64"/>
  <c r="AL3392" i="64" s="1"/>
  <c r="AM3392" i="64" s="1"/>
  <c r="V3397" i="64" l="1"/>
  <c r="V3398" i="64" s="1"/>
  <c r="E3392" i="64"/>
  <c r="C3393" i="64" s="1"/>
  <c r="G3393" i="64" s="1"/>
  <c r="AB3393" i="64"/>
  <c r="J3393" i="64" l="1"/>
  <c r="D3393" i="64"/>
  <c r="AS3393" i="64" s="1"/>
  <c r="AC3393" i="64"/>
  <c r="N3399" i="64"/>
  <c r="O3399" i="64"/>
  <c r="AE3393" i="64" l="1"/>
  <c r="AF3393" i="64" s="1"/>
  <c r="AG3395" i="64" s="1"/>
  <c r="Y3394" i="64"/>
  <c r="K3393" i="64"/>
  <c r="AR3393" i="64" l="1"/>
  <c r="AQ3393" i="64"/>
  <c r="AQ3394" i="64" s="1"/>
  <c r="AQ3395" i="64" s="1"/>
  <c r="AQ3396" i="64" s="1"/>
  <c r="F3393" i="64"/>
  <c r="H3393" i="64"/>
  <c r="L3393" i="64"/>
  <c r="AJ3393" i="64"/>
  <c r="P3395" i="64"/>
  <c r="Q3395" i="64"/>
  <c r="AI3393" i="64" l="1"/>
  <c r="I3393" i="64"/>
  <c r="AH3393" i="64"/>
  <c r="AW3393" i="64"/>
  <c r="AK3393" i="64" l="1"/>
  <c r="M3394" i="64" s="1"/>
  <c r="E3393" i="64"/>
  <c r="C3394" i="64" s="1"/>
  <c r="G3394" i="64" s="1"/>
  <c r="AA3394" i="64" l="1"/>
  <c r="AB3394" i="64" s="1"/>
  <c r="D3394" i="64"/>
  <c r="AS3394" i="64" s="1"/>
  <c r="J3394" i="64"/>
  <c r="AC3394" i="64"/>
  <c r="AA3395" i="64" l="1"/>
  <c r="AA3396" i="64" s="1"/>
  <c r="Y3395" i="64"/>
  <c r="M3395" i="64" s="1"/>
  <c r="AE3394" i="64"/>
  <c r="K3394" i="64"/>
  <c r="AR3394" i="64" s="1"/>
  <c r="AR3395" i="64" s="1"/>
  <c r="AR3396" i="64" s="1"/>
  <c r="T3394" i="64" l="1"/>
  <c r="AV3395" i="64" s="1"/>
  <c r="AV3396" i="64" s="1"/>
  <c r="AV3397" i="64" s="1"/>
  <c r="AV3398" i="64" s="1"/>
  <c r="AV3399" i="64" s="1"/>
  <c r="H3394" i="64"/>
  <c r="AJ3394" i="64"/>
  <c r="L3394" i="64"/>
  <c r="AA3397" i="64"/>
  <c r="F3394" i="64"/>
  <c r="AB3395" i="64"/>
  <c r="I3394" i="64" l="1"/>
  <c r="AW3394" i="64"/>
  <c r="AI3394" i="64"/>
  <c r="AH3394" i="64"/>
  <c r="AA3398" i="64"/>
  <c r="E3394" i="64" l="1"/>
  <c r="C3395" i="64" l="1"/>
  <c r="G3395" i="64" s="1"/>
  <c r="J3395" i="64"/>
  <c r="D3395" i="64"/>
  <c r="K3395" i="64" l="1"/>
  <c r="AS3395" i="64"/>
  <c r="AC3395" i="64"/>
  <c r="F3395" i="64" l="1"/>
  <c r="X3396" i="64"/>
  <c r="X3397" i="64" s="1"/>
  <c r="X3398" i="64" s="1"/>
  <c r="X3399" i="64" s="1"/>
  <c r="X3400" i="64" s="1"/>
  <c r="Y3396" i="64"/>
  <c r="M3396" i="64" s="1"/>
  <c r="AW3395" i="64"/>
  <c r="AE3395" i="64"/>
  <c r="L3395" i="64"/>
  <c r="H3395" i="64"/>
  <c r="AJ3395" i="64"/>
  <c r="AI3395" i="64" l="1"/>
  <c r="AH3395" i="64"/>
  <c r="I3395" i="64"/>
  <c r="E3395" i="64" l="1"/>
  <c r="C3396" i="64" l="1"/>
  <c r="G3396" i="64" s="1"/>
  <c r="W3396" i="64" s="1"/>
  <c r="W3397" i="64" s="1"/>
  <c r="W3398" i="64" s="1"/>
  <c r="W3399" i="64" s="1"/>
  <c r="D3396" i="64"/>
  <c r="J3396" i="64"/>
  <c r="K3396" i="64" l="1"/>
  <c r="F3396" i="64" s="1"/>
  <c r="AN3402" i="64"/>
  <c r="T3402" i="64" s="1"/>
  <c r="T3403" i="64" s="1"/>
  <c r="AS3396" i="64"/>
  <c r="AC3396" i="64"/>
  <c r="AB3396" i="64" l="1"/>
  <c r="AE3396" i="64"/>
  <c r="Y3397" i="64"/>
  <c r="AW3396" i="64"/>
  <c r="AJ3396" i="64"/>
  <c r="L3396" i="64"/>
  <c r="H3396" i="64"/>
  <c r="AR3397" i="64" s="1"/>
  <c r="M3397" i="64" l="1"/>
  <c r="AO3397" i="64"/>
  <c r="AH3396" i="64"/>
  <c r="AP3397" i="64"/>
  <c r="I3396" i="64"/>
  <c r="AI3396" i="64"/>
  <c r="AU3400" i="64"/>
  <c r="AT3400" i="64"/>
  <c r="Z3400" i="64"/>
  <c r="AB3397" i="64" l="1"/>
  <c r="R3398" i="64"/>
  <c r="R3399" i="64" s="1"/>
  <c r="R3400" i="64" s="1"/>
  <c r="R3401" i="64" s="1"/>
  <c r="S3402" i="64" s="1"/>
  <c r="S3403" i="64" s="1"/>
  <c r="E3396" i="64"/>
  <c r="R3402" i="64" l="1"/>
  <c r="C3397" i="64"/>
  <c r="G3397" i="64" s="1"/>
  <c r="J3397" i="64"/>
  <c r="K3397" i="64" l="1"/>
  <c r="AC3397" i="64"/>
  <c r="D3397" i="64" l="1"/>
  <c r="AE3397" i="64"/>
  <c r="L3397" i="64"/>
  <c r="AJ3397" i="64"/>
  <c r="AQ3397" i="64" l="1"/>
  <c r="AS3397" i="64"/>
  <c r="H3397" i="64"/>
  <c r="AH3397" i="64" s="1"/>
  <c r="F3397" i="64"/>
  <c r="U3398" i="64" s="1"/>
  <c r="U3399" i="64" s="1"/>
  <c r="U3400" i="64" s="1"/>
  <c r="U3401" i="64" s="1"/>
  <c r="U3402" i="64" s="1"/>
  <c r="AI3397" i="64"/>
  <c r="AL3397" i="64" s="1"/>
  <c r="AM3397" i="64" s="1"/>
  <c r="I3397" i="64"/>
  <c r="V3402" i="64" l="1"/>
  <c r="V3403" i="64" s="1"/>
  <c r="N3404" i="64" s="1"/>
  <c r="Y3398" i="64"/>
  <c r="AW3397" i="64"/>
  <c r="E3397" i="64"/>
  <c r="O3404" i="64"/>
  <c r="M3398" i="64" l="1"/>
  <c r="J3398" i="64" s="1"/>
  <c r="C3398" i="64"/>
  <c r="G3398" i="64" s="1"/>
  <c r="D3398" i="64" l="1"/>
  <c r="AB3398" i="64"/>
  <c r="K3398" i="64"/>
  <c r="AS3398" i="64"/>
  <c r="AC3398" i="64"/>
  <c r="AQ3398" i="64" l="1"/>
  <c r="AQ3399" i="64" s="1"/>
  <c r="AQ3400" i="64" s="1"/>
  <c r="F3398" i="64"/>
  <c r="AR3398" i="64"/>
  <c r="AE3398" i="64"/>
  <c r="AF3398" i="64" s="1"/>
  <c r="AG3400" i="64" s="1"/>
  <c r="Y3399" i="64"/>
  <c r="AJ3398" i="64"/>
  <c r="L3398" i="64"/>
  <c r="H3398" i="64"/>
  <c r="AW3398" i="64" l="1"/>
  <c r="AI3398" i="64"/>
  <c r="AH3398" i="64"/>
  <c r="I3398" i="64"/>
  <c r="P3400" i="64"/>
  <c r="Q3400" i="64"/>
  <c r="AQ3401" i="64" s="1"/>
  <c r="AK3398" i="64" l="1"/>
  <c r="AA3399" i="64" s="1"/>
  <c r="AA3400" i="64" s="1"/>
  <c r="M3399" i="64"/>
  <c r="E3398" i="64"/>
  <c r="C3399" i="64" s="1"/>
  <c r="G3399" i="64" s="1"/>
  <c r="AC3399" i="64" l="1"/>
  <c r="AA3401" i="64"/>
  <c r="AB3399" i="64"/>
  <c r="D3399" i="64"/>
  <c r="AS3399" i="64" s="1"/>
  <c r="J3399" i="64"/>
  <c r="Y3400" i="64" l="1"/>
  <c r="M3400" i="64" s="1"/>
  <c r="AA3402" i="64"/>
  <c r="K3399" i="64"/>
  <c r="AR3399" i="64" s="1"/>
  <c r="AR3400" i="64" s="1"/>
  <c r="AR3401" i="64" s="1"/>
  <c r="AE3399" i="64"/>
  <c r="F3399" i="64" l="1"/>
  <c r="AA3403" i="64"/>
  <c r="T3399" i="64"/>
  <c r="AV3400" i="64" s="1"/>
  <c r="AV3401" i="64" s="1"/>
  <c r="AV3402" i="64" s="1"/>
  <c r="AV3403" i="64" s="1"/>
  <c r="AV3404" i="64" s="1"/>
  <c r="L3399" i="64"/>
  <c r="AJ3399" i="64"/>
  <c r="H3399" i="64"/>
  <c r="AB3400" i="64"/>
  <c r="AH3399" i="64" l="1"/>
  <c r="AW3399" i="64"/>
  <c r="I3399" i="64"/>
  <c r="AI3399" i="64"/>
  <c r="E3399" i="64" l="1"/>
  <c r="C3400" i="64" l="1"/>
  <c r="G3400" i="64" s="1"/>
  <c r="D3400" i="64"/>
  <c r="J3400" i="64"/>
  <c r="K3400" i="64" l="1"/>
  <c r="X3401" i="64" s="1"/>
  <c r="X3402" i="64" s="1"/>
  <c r="X3403" i="64" s="1"/>
  <c r="X3404" i="64" s="1"/>
  <c r="X3405" i="64" s="1"/>
  <c r="AS3400" i="64"/>
  <c r="AC3400" i="64"/>
  <c r="Y3401" i="64" l="1"/>
  <c r="M3401" i="64" s="1"/>
  <c r="AW3400" i="64"/>
  <c r="AE3400" i="64"/>
  <c r="H3400" i="64"/>
  <c r="AJ3400" i="64"/>
  <c r="L3400" i="64"/>
  <c r="F3400" i="64"/>
  <c r="I3400" i="64" l="1"/>
  <c r="AI3400" i="64"/>
  <c r="AH3400" i="64"/>
  <c r="E3400" i="64" l="1"/>
  <c r="C3401" i="64" l="1"/>
  <c r="G3401" i="64" s="1"/>
  <c r="W3401" i="64" s="1"/>
  <c r="W3402" i="64" s="1"/>
  <c r="W3403" i="64" s="1"/>
  <c r="W3404" i="64" s="1"/>
  <c r="J3401" i="64"/>
  <c r="D3401" i="64"/>
  <c r="K3401" i="64" l="1"/>
  <c r="AN3407" i="64"/>
  <c r="T3407" i="64" s="1"/>
  <c r="T3408" i="64" s="1"/>
  <c r="AS3401" i="64"/>
  <c r="AC3401" i="64"/>
  <c r="AE3401" i="64" l="1"/>
  <c r="Y3402" i="64"/>
  <c r="AW3401" i="64"/>
  <c r="AB3401" i="64"/>
  <c r="L3401" i="64"/>
  <c r="H3401" i="64"/>
  <c r="AR3402" i="64" s="1"/>
  <c r="AJ3401" i="64"/>
  <c r="F3401" i="64"/>
  <c r="M3402" i="64" l="1"/>
  <c r="AO3402" i="64"/>
  <c r="Z3405" i="64"/>
  <c r="AU3405" i="64"/>
  <c r="AT3405" i="64"/>
  <c r="AH3401" i="64"/>
  <c r="AP3402" i="64"/>
  <c r="I3401" i="64"/>
  <c r="AI3401" i="64"/>
  <c r="AB3402" i="64" l="1"/>
  <c r="R3403" i="64"/>
  <c r="R3404" i="64" s="1"/>
  <c r="R3405" i="64" s="1"/>
  <c r="R3406" i="64" s="1"/>
  <c r="S3407" i="64" s="1"/>
  <c r="S3408" i="64" s="1"/>
  <c r="E3401" i="64"/>
  <c r="R3407" i="64" l="1"/>
  <c r="C3402" i="64"/>
  <c r="G3402" i="64" s="1"/>
  <c r="J3402" i="64"/>
  <c r="K3402" i="64" l="1"/>
  <c r="AC3402" i="64"/>
  <c r="D3402" i="64" l="1"/>
  <c r="H3402" i="64" s="1"/>
  <c r="AE3402" i="64"/>
  <c r="L3402" i="64"/>
  <c r="AJ3402" i="64"/>
  <c r="AQ3402" i="64" l="1"/>
  <c r="AS3402" i="64"/>
  <c r="F3402" i="64"/>
  <c r="U3403" i="64" s="1"/>
  <c r="U3404" i="64" s="1"/>
  <c r="U3405" i="64" s="1"/>
  <c r="U3406" i="64" s="1"/>
  <c r="U3407" i="64" s="1"/>
  <c r="AI3402" i="64"/>
  <c r="AL3402" i="64" s="1"/>
  <c r="AM3402" i="64" s="1"/>
  <c r="I3402" i="64"/>
  <c r="AH3402" i="64"/>
  <c r="V3407" i="64" l="1"/>
  <c r="V3408" i="64" s="1"/>
  <c r="AW3402" i="64"/>
  <c r="Y3403" i="64"/>
  <c r="N3409" i="64"/>
  <c r="O3409" i="64"/>
  <c r="E3402" i="64"/>
  <c r="M3403" i="64" l="1"/>
  <c r="D3403" i="64" s="1"/>
  <c r="C3403" i="64"/>
  <c r="G3403" i="64" s="1"/>
  <c r="J3403" i="64" l="1"/>
  <c r="K3403" i="64" s="1"/>
  <c r="AB3403" i="64"/>
  <c r="AS3403" i="64"/>
  <c r="AC3403" i="64"/>
  <c r="AQ3403" i="64" l="1"/>
  <c r="AQ3404" i="64" s="1"/>
  <c r="AQ3405" i="64" s="1"/>
  <c r="AR3403" i="64"/>
  <c r="AE3403" i="64"/>
  <c r="AF3403" i="64" s="1"/>
  <c r="AG3405" i="64" s="1"/>
  <c r="L3403" i="64"/>
  <c r="H3403" i="64"/>
  <c r="AJ3403" i="64"/>
  <c r="Y3404" i="64"/>
  <c r="F3403" i="64"/>
  <c r="AH3403" i="64" l="1"/>
  <c r="AW3403" i="64"/>
  <c r="AI3403" i="64"/>
  <c r="I3403" i="64"/>
  <c r="Q3405" i="64"/>
  <c r="AQ3406" i="64" s="1"/>
  <c r="P3405" i="64"/>
  <c r="AK3403" i="64" l="1"/>
  <c r="AA3404" i="64" s="1"/>
  <c r="AA3405" i="64" s="1"/>
  <c r="E3403" i="64"/>
  <c r="C3404" i="64" s="1"/>
  <c r="G3404" i="64" s="1"/>
  <c r="M3404" i="64" l="1"/>
  <c r="AB3404" i="64" s="1"/>
  <c r="AC3404" i="64"/>
  <c r="AA3406" i="64"/>
  <c r="J3404" i="64" l="1"/>
  <c r="K3404" i="64" s="1"/>
  <c r="AR3404" i="64" s="1"/>
  <c r="AR3405" i="64" s="1"/>
  <c r="AR3406" i="64" s="1"/>
  <c r="D3404" i="64"/>
  <c r="AS3404" i="64" s="1"/>
  <c r="AE3404" i="64"/>
  <c r="AA3407" i="64"/>
  <c r="T3404" i="64" l="1"/>
  <c r="AV3405" i="64" s="1"/>
  <c r="AV3406" i="64" s="1"/>
  <c r="AV3407" i="64" s="1"/>
  <c r="AV3408" i="64" s="1"/>
  <c r="AV3409" i="64" s="1"/>
  <c r="H3404" i="64"/>
  <c r="AJ3404" i="64"/>
  <c r="L3404" i="64"/>
  <c r="AA3408" i="64"/>
  <c r="Y3405" i="64"/>
  <c r="M3405" i="64" s="1"/>
  <c r="F3404" i="64"/>
  <c r="AW3404" i="64" l="1"/>
  <c r="AI3404" i="64"/>
  <c r="AB3405" i="64"/>
  <c r="I3404" i="64"/>
  <c r="AH3404" i="64"/>
  <c r="E3404" i="64" l="1"/>
  <c r="C3405" i="64" l="1"/>
  <c r="G3405" i="64" s="1"/>
  <c r="J3405" i="64"/>
  <c r="D3405" i="64"/>
  <c r="K3405" i="64" l="1"/>
  <c r="X3406" i="64" s="1"/>
  <c r="X3407" i="64" s="1"/>
  <c r="X3408" i="64" s="1"/>
  <c r="X3409" i="64" s="1"/>
  <c r="X3410" i="64" s="1"/>
  <c r="AC3405" i="64"/>
  <c r="AS3405" i="64"/>
  <c r="F3405" i="64"/>
  <c r="Y3406" i="64" l="1"/>
  <c r="M3406" i="64" s="1"/>
  <c r="AW3405" i="64"/>
  <c r="AE3405" i="64"/>
  <c r="L3405" i="64"/>
  <c r="H3405" i="64"/>
  <c r="AJ3405" i="64"/>
  <c r="AH3405" i="64" l="1"/>
  <c r="AI3405" i="64"/>
  <c r="I3405" i="64"/>
  <c r="E3405" i="64" l="1"/>
  <c r="C3406" i="64" l="1"/>
  <c r="G3406" i="64" s="1"/>
  <c r="W3406" i="64" s="1"/>
  <c r="W3407" i="64" s="1"/>
  <c r="W3408" i="64" s="1"/>
  <c r="W3409" i="64" s="1"/>
  <c r="J3406" i="64"/>
  <c r="D3406" i="64"/>
  <c r="K3406" i="64" l="1"/>
  <c r="AN3412" i="64"/>
  <c r="T3412" i="64" s="1"/>
  <c r="T3413" i="64" s="1"/>
  <c r="AS3406" i="64"/>
  <c r="AC3406" i="64"/>
  <c r="AE3406" i="64" l="1"/>
  <c r="Y3407" i="64"/>
  <c r="AW3406" i="64"/>
  <c r="AB3406" i="64"/>
  <c r="H3406" i="64"/>
  <c r="AR3407" i="64" s="1"/>
  <c r="L3406" i="64"/>
  <c r="AJ3406" i="64"/>
  <c r="F3406" i="64"/>
  <c r="M3407" i="64" l="1"/>
  <c r="AO3407" i="64"/>
  <c r="Z3410" i="64"/>
  <c r="AT3410" i="64"/>
  <c r="AU3410" i="64"/>
  <c r="AP3407" i="64"/>
  <c r="AH3406" i="64"/>
  <c r="AI3406" i="64"/>
  <c r="I3406" i="64"/>
  <c r="R3408" i="64" l="1"/>
  <c r="R3409" i="64" s="1"/>
  <c r="R3410" i="64" s="1"/>
  <c r="R3411" i="64" s="1"/>
  <c r="S3412" i="64" s="1"/>
  <c r="S3413" i="64" s="1"/>
  <c r="AB3407" i="64"/>
  <c r="E3406" i="64"/>
  <c r="R3412" i="64" l="1"/>
  <c r="C3407" i="64"/>
  <c r="G3407" i="64" s="1"/>
  <c r="J3407" i="64"/>
  <c r="K3407" i="64" l="1"/>
  <c r="D3407" i="64" s="1"/>
  <c r="AQ3407" i="64" s="1"/>
  <c r="AC3407" i="64"/>
  <c r="AS3407" i="64" l="1"/>
  <c r="F3407" i="64"/>
  <c r="U3408" i="64" s="1"/>
  <c r="U3409" i="64" s="1"/>
  <c r="U3410" i="64" s="1"/>
  <c r="U3411" i="64" s="1"/>
  <c r="U3412" i="64" s="1"/>
  <c r="Y3408" i="64"/>
  <c r="M3408" i="64" s="1"/>
  <c r="AW3407" i="64"/>
  <c r="AE3407" i="64"/>
  <c r="H3407" i="64"/>
  <c r="AJ3407" i="64"/>
  <c r="L3407" i="64"/>
  <c r="AB3408" i="64" l="1"/>
  <c r="I3407" i="64"/>
  <c r="V3412" i="64"/>
  <c r="V3413" i="64" s="1"/>
  <c r="AI3407" i="64"/>
  <c r="AL3407" i="64" s="1"/>
  <c r="AM3407" i="64" s="1"/>
  <c r="AH3407" i="64"/>
  <c r="N3414" i="64" l="1"/>
  <c r="O3414" i="64"/>
  <c r="E3407" i="64"/>
  <c r="C3408" i="64" l="1"/>
  <c r="G3408" i="64" s="1"/>
  <c r="D3408" i="64"/>
  <c r="J3408" i="64"/>
  <c r="AC3408" i="64" l="1"/>
  <c r="AS3408" i="64"/>
  <c r="K3408" i="64"/>
  <c r="AQ3408" i="64" l="1"/>
  <c r="AQ3409" i="64" s="1"/>
  <c r="AQ3410" i="64" s="1"/>
  <c r="AR3408" i="64"/>
  <c r="Y3409" i="64"/>
  <c r="AJ3408" i="64"/>
  <c r="H3408" i="64"/>
  <c r="L3408" i="64"/>
  <c r="AE3408" i="64"/>
  <c r="AF3408" i="64" s="1"/>
  <c r="AG3410" i="64" s="1"/>
  <c r="F3408" i="64"/>
  <c r="AH3408" i="64" l="1"/>
  <c r="AI3408" i="64"/>
  <c r="I3408" i="64"/>
  <c r="AW3408" i="64"/>
  <c r="Q3410" i="64"/>
  <c r="AQ3411" i="64" s="1"/>
  <c r="P3410" i="64"/>
  <c r="AK3408" i="64" l="1"/>
  <c r="AA3409" i="64" s="1"/>
  <c r="AA3410" i="64" s="1"/>
  <c r="E3408" i="64"/>
  <c r="C3409" i="64" s="1"/>
  <c r="G3409" i="64" s="1"/>
  <c r="M3409" i="64" l="1"/>
  <c r="AB3409" i="64" s="1"/>
  <c r="AC3409" i="64"/>
  <c r="AA3411" i="64"/>
  <c r="J3409" i="64" l="1"/>
  <c r="D3409" i="64"/>
  <c r="AS3409" i="64" s="1"/>
  <c r="AA3412" i="64"/>
  <c r="K3409" i="64"/>
  <c r="AR3409" i="64" s="1"/>
  <c r="AR3410" i="64" s="1"/>
  <c r="AR3411" i="64" s="1"/>
  <c r="AE3409" i="64"/>
  <c r="Y3410" i="64" l="1"/>
  <c r="M3410" i="64" s="1"/>
  <c r="T3409" i="64"/>
  <c r="AV3410" i="64" s="1"/>
  <c r="AV3411" i="64" s="1"/>
  <c r="AV3412" i="64" s="1"/>
  <c r="AV3413" i="64" s="1"/>
  <c r="AV3414" i="64" s="1"/>
  <c r="H3409" i="64"/>
  <c r="AJ3409" i="64"/>
  <c r="L3409" i="64"/>
  <c r="F3409" i="64"/>
  <c r="AA3413" i="64"/>
  <c r="AW3409" i="64" l="1"/>
  <c r="AI3409" i="64"/>
  <c r="I3409" i="64"/>
  <c r="AH3409" i="64"/>
  <c r="AB3410" i="64"/>
  <c r="E3409" i="64" l="1"/>
  <c r="C3410" i="64" l="1"/>
  <c r="G3410" i="64" s="1"/>
  <c r="D3410" i="64"/>
  <c r="J3410" i="64"/>
  <c r="K3410" i="64" l="1"/>
  <c r="X3411" i="64" s="1"/>
  <c r="X3412" i="64" s="1"/>
  <c r="X3413" i="64" s="1"/>
  <c r="X3414" i="64" s="1"/>
  <c r="X3415" i="64" s="1"/>
  <c r="AC3410" i="64"/>
  <c r="AS3410" i="64"/>
  <c r="AE3410" i="64" l="1"/>
  <c r="Y3411" i="64"/>
  <c r="M3411" i="64" s="1"/>
  <c r="AW3410" i="64"/>
  <c r="H3410" i="64"/>
  <c r="AJ3410" i="64"/>
  <c r="L3410" i="64"/>
  <c r="F3410" i="64"/>
  <c r="I3410" i="64" l="1"/>
  <c r="AI3410" i="64"/>
  <c r="AH3410" i="64"/>
  <c r="E3410" i="64" l="1"/>
  <c r="C3411" i="64" l="1"/>
  <c r="G3411" i="64" s="1"/>
  <c r="W3411" i="64" s="1"/>
  <c r="W3412" i="64" s="1"/>
  <c r="W3413" i="64" s="1"/>
  <c r="W3414" i="64" s="1"/>
  <c r="J3411" i="64"/>
  <c r="D3411" i="64"/>
  <c r="K3411" i="64" l="1"/>
  <c r="AN3417" i="64"/>
  <c r="T3417" i="64" s="1"/>
  <c r="T3418" i="64" s="1"/>
  <c r="AC3411" i="64"/>
  <c r="AS3411" i="64"/>
  <c r="AB3411" i="64" l="1"/>
  <c r="Y3412" i="64"/>
  <c r="AW3411" i="64"/>
  <c r="AE3411" i="64"/>
  <c r="L3411" i="64"/>
  <c r="H3411" i="64"/>
  <c r="AR3412" i="64" s="1"/>
  <c r="AJ3411" i="64"/>
  <c r="F3411" i="64"/>
  <c r="M3412" i="64" l="1"/>
  <c r="AO3412" i="64"/>
  <c r="AH3411" i="64"/>
  <c r="AP3412" i="64"/>
  <c r="AI3411" i="64"/>
  <c r="I3411" i="64"/>
  <c r="Z3415" i="64"/>
  <c r="AT3415" i="64"/>
  <c r="AU3415" i="64"/>
  <c r="R3413" i="64" l="1"/>
  <c r="R3414" i="64" s="1"/>
  <c r="R3415" i="64" s="1"/>
  <c r="R3416" i="64" s="1"/>
  <c r="S3417" i="64" s="1"/>
  <c r="S3418" i="64" s="1"/>
  <c r="E3411" i="64"/>
  <c r="C3412" i="64" s="1"/>
  <c r="G3412" i="64" s="1"/>
  <c r="AB3412" i="64"/>
  <c r="R3417" i="64" l="1"/>
  <c r="AC3412" i="64"/>
  <c r="J3412" i="64"/>
  <c r="K3412" i="64" l="1"/>
  <c r="D3412" i="64" s="1"/>
  <c r="AQ3412" i="64" s="1"/>
  <c r="AE3412" i="64"/>
  <c r="AS3412" i="64" l="1"/>
  <c r="Y3413" i="64"/>
  <c r="AW3412" i="64"/>
  <c r="L3412" i="64"/>
  <c r="H3412" i="64"/>
  <c r="AJ3412" i="64"/>
  <c r="F3412" i="64"/>
  <c r="U3413" i="64" s="1"/>
  <c r="U3414" i="64" s="1"/>
  <c r="U3415" i="64" s="1"/>
  <c r="U3416" i="64" s="1"/>
  <c r="U3417" i="64" s="1"/>
  <c r="M3413" i="64" l="1"/>
  <c r="AH3412" i="64"/>
  <c r="AI3412" i="64"/>
  <c r="AL3412" i="64" s="1"/>
  <c r="AM3412" i="64" s="1"/>
  <c r="I3412" i="64"/>
  <c r="V3417" i="64" l="1"/>
  <c r="V3418" i="64" s="1"/>
  <c r="AB3413" i="64"/>
  <c r="E3412" i="64"/>
  <c r="C3413" i="64" s="1"/>
  <c r="G3413" i="64" s="1"/>
  <c r="AC3413" i="64" l="1"/>
  <c r="D3413" i="64"/>
  <c r="J3413" i="64"/>
  <c r="N3419" i="64"/>
  <c r="O3419" i="64"/>
  <c r="K3413" i="64" l="1"/>
  <c r="AS3413" i="64"/>
  <c r="AE3413" i="64"/>
  <c r="AF3413" i="64" s="1"/>
  <c r="AG3415" i="64" s="1"/>
  <c r="AQ3413" i="64" l="1"/>
  <c r="AQ3414" i="64" s="1"/>
  <c r="AQ3415" i="64" s="1"/>
  <c r="AR3413" i="64"/>
  <c r="Q3415" i="64"/>
  <c r="P3415" i="64"/>
  <c r="L3413" i="64"/>
  <c r="H3413" i="64"/>
  <c r="AJ3413" i="64"/>
  <c r="Y3414" i="64"/>
  <c r="F3413" i="64"/>
  <c r="AQ3416" i="64" l="1"/>
  <c r="AI3413" i="64"/>
  <c r="AH3413" i="64"/>
  <c r="I3413" i="64"/>
  <c r="AW3413" i="64"/>
  <c r="AK3413" i="64" l="1"/>
  <c r="AA3414" i="64" s="1"/>
  <c r="AA3415" i="64" s="1"/>
  <c r="M3414" i="64"/>
  <c r="E3413" i="64"/>
  <c r="C3414" i="64" s="1"/>
  <c r="G3414" i="64" s="1"/>
  <c r="J3414" i="64" l="1"/>
  <c r="K3414" i="64" s="1"/>
  <c r="AR3414" i="64" s="1"/>
  <c r="AR3415" i="64" s="1"/>
  <c r="AR3416" i="64" s="1"/>
  <c r="D3414" i="64"/>
  <c r="AB3414" i="64"/>
  <c r="AA3416" i="64"/>
  <c r="AC3414" i="64"/>
  <c r="AS3414" i="64"/>
  <c r="F3414" i="64" l="1"/>
  <c r="Y3415" i="64"/>
  <c r="M3415" i="64" s="1"/>
  <c r="AE3414" i="64"/>
  <c r="T3414" i="64"/>
  <c r="AV3415" i="64" s="1"/>
  <c r="AV3416" i="64" s="1"/>
  <c r="AV3417" i="64" s="1"/>
  <c r="AV3418" i="64" s="1"/>
  <c r="AV3419" i="64" s="1"/>
  <c r="AJ3414" i="64"/>
  <c r="L3414" i="64"/>
  <c r="H3414" i="64"/>
  <c r="AA3417" i="64"/>
  <c r="I3414" i="64" l="1"/>
  <c r="AW3414" i="64"/>
  <c r="AI3414" i="64"/>
  <c r="AA3418" i="64"/>
  <c r="AH3414" i="64"/>
  <c r="AB3415" i="64"/>
  <c r="E3414" i="64" l="1"/>
  <c r="C3415" i="64" l="1"/>
  <c r="G3415" i="64" s="1"/>
  <c r="D3415" i="64"/>
  <c r="J3415" i="64"/>
  <c r="K3415" i="64" l="1"/>
  <c r="X3416" i="64" s="1"/>
  <c r="X3417" i="64" s="1"/>
  <c r="X3418" i="64" s="1"/>
  <c r="X3419" i="64" s="1"/>
  <c r="X3420" i="64" s="1"/>
  <c r="AS3415" i="64"/>
  <c r="AC3415" i="64"/>
  <c r="Y3416" i="64" l="1"/>
  <c r="M3416" i="64" s="1"/>
  <c r="AW3415" i="64"/>
  <c r="AE3415" i="64"/>
  <c r="L3415" i="64"/>
  <c r="H3415" i="64"/>
  <c r="AJ3415" i="64"/>
  <c r="F3415" i="64"/>
  <c r="AI3415" i="64" l="1"/>
  <c r="AH3415" i="64"/>
  <c r="I3415" i="64"/>
  <c r="E3415" i="64" l="1"/>
  <c r="C3416" i="64" l="1"/>
  <c r="G3416" i="64" s="1"/>
  <c r="W3416" i="64" s="1"/>
  <c r="W3417" i="64" s="1"/>
  <c r="W3418" i="64" s="1"/>
  <c r="W3419" i="64" s="1"/>
  <c r="D3416" i="64"/>
  <c r="J3416" i="64"/>
  <c r="K3416" i="64" l="1"/>
  <c r="F3416" i="64" s="1"/>
  <c r="AN3422" i="64"/>
  <c r="T3422" i="64" s="1"/>
  <c r="T3423" i="64" s="1"/>
  <c r="AS3416" i="64"/>
  <c r="AC3416" i="64"/>
  <c r="AB3416" i="64" l="1"/>
  <c r="AE3416" i="64"/>
  <c r="Y3417" i="64"/>
  <c r="AW3416" i="64"/>
  <c r="AJ3416" i="64"/>
  <c r="L3416" i="64"/>
  <c r="H3416" i="64"/>
  <c r="AR3417" i="64" s="1"/>
  <c r="M3417" i="64" l="1"/>
  <c r="AO3417" i="64"/>
  <c r="AH3416" i="64"/>
  <c r="AP3417" i="64"/>
  <c r="I3416" i="64"/>
  <c r="Z3420" i="64"/>
  <c r="AU3420" i="64"/>
  <c r="AT3420" i="64"/>
  <c r="AI3416" i="64"/>
  <c r="R3418" i="64" l="1"/>
  <c r="R3419" i="64" s="1"/>
  <c r="R3420" i="64" s="1"/>
  <c r="R3421" i="64" s="1"/>
  <c r="S3422" i="64" s="1"/>
  <c r="S3423" i="64" s="1"/>
  <c r="AB3417" i="64"/>
  <c r="E3416" i="64"/>
  <c r="R3422" i="64" l="1"/>
  <c r="C3417" i="64"/>
  <c r="G3417" i="64" s="1"/>
  <c r="J3417" i="64"/>
  <c r="K3417" i="64" l="1"/>
  <c r="AC3417" i="64"/>
  <c r="D3417" i="64" l="1"/>
  <c r="AE3417" i="64"/>
  <c r="L3417" i="64"/>
  <c r="AJ3417" i="64"/>
  <c r="AQ3417" i="64" l="1"/>
  <c r="AS3417" i="64"/>
  <c r="H3417" i="64"/>
  <c r="AH3417" i="64" s="1"/>
  <c r="F3417" i="64"/>
  <c r="U3418" i="64" s="1"/>
  <c r="U3419" i="64" s="1"/>
  <c r="U3420" i="64" s="1"/>
  <c r="U3421" i="64" s="1"/>
  <c r="U3422" i="64" s="1"/>
  <c r="AI3417" i="64"/>
  <c r="AL3417" i="64" s="1"/>
  <c r="AM3417" i="64" s="1"/>
  <c r="I3417" i="64"/>
  <c r="V3422" i="64" l="1"/>
  <c r="V3423" i="64" s="1"/>
  <c r="N3424" i="64" s="1"/>
  <c r="AW3417" i="64"/>
  <c r="Y3418" i="64"/>
  <c r="E3417" i="64"/>
  <c r="O3424" i="64" l="1"/>
  <c r="M3418" i="64"/>
  <c r="J3418" i="64" s="1"/>
  <c r="C3418" i="64"/>
  <c r="G3418" i="64" s="1"/>
  <c r="D3418" i="64" l="1"/>
  <c r="AS3418" i="64" s="1"/>
  <c r="AB3418" i="64"/>
  <c r="K3418" i="64"/>
  <c r="AC3418" i="64"/>
  <c r="AQ3418" i="64" l="1"/>
  <c r="AQ3419" i="64" s="1"/>
  <c r="AQ3420" i="64" s="1"/>
  <c r="F3418" i="64"/>
  <c r="AR3418" i="64"/>
  <c r="AE3418" i="64"/>
  <c r="AF3418" i="64" s="1"/>
  <c r="AG3420" i="64" s="1"/>
  <c r="Y3419" i="64"/>
  <c r="AJ3418" i="64"/>
  <c r="H3418" i="64"/>
  <c r="L3418" i="64"/>
  <c r="AW3418" i="64" l="1"/>
  <c r="AI3418" i="64"/>
  <c r="I3418" i="64"/>
  <c r="AH3418" i="64"/>
  <c r="P3420" i="64"/>
  <c r="Q3420" i="64"/>
  <c r="AQ3421" i="64" s="1"/>
  <c r="AK3418" i="64" l="1"/>
  <c r="AA3419" i="64" s="1"/>
  <c r="AA3420" i="64" s="1"/>
  <c r="M3419" i="64"/>
  <c r="E3418" i="64"/>
  <c r="C3419" i="64" s="1"/>
  <c r="G3419" i="64" s="1"/>
  <c r="AB3419" i="64" l="1"/>
  <c r="AA3421" i="64"/>
  <c r="AC3419" i="64"/>
  <c r="D3419" i="64"/>
  <c r="AS3419" i="64" s="1"/>
  <c r="J3419" i="64"/>
  <c r="Y3420" i="64" l="1"/>
  <c r="M3420" i="64" s="1"/>
  <c r="AE3419" i="64"/>
  <c r="K3419" i="64"/>
  <c r="AR3419" i="64" s="1"/>
  <c r="AR3420" i="64" s="1"/>
  <c r="AR3421" i="64" s="1"/>
  <c r="AA3422" i="64"/>
  <c r="F3419" i="64" l="1"/>
  <c r="T3419" i="64"/>
  <c r="AV3420" i="64" s="1"/>
  <c r="AV3421" i="64" s="1"/>
  <c r="AV3422" i="64" s="1"/>
  <c r="AV3423" i="64" s="1"/>
  <c r="AV3424" i="64" s="1"/>
  <c r="H3419" i="64"/>
  <c r="AJ3419" i="64"/>
  <c r="L3419" i="64"/>
  <c r="AA3423" i="64"/>
  <c r="AB3420" i="64"/>
  <c r="AW3419" i="64" l="1"/>
  <c r="I3419" i="64"/>
  <c r="AI3419" i="64"/>
  <c r="AH3419" i="64"/>
  <c r="E3419" i="64" l="1"/>
  <c r="C3420" i="64" l="1"/>
  <c r="G3420" i="64" s="1"/>
  <c r="D3420" i="64"/>
  <c r="J3420" i="64"/>
  <c r="K3420" i="64" l="1"/>
  <c r="X3421" i="64" s="1"/>
  <c r="X3422" i="64" s="1"/>
  <c r="X3423" i="64" s="1"/>
  <c r="X3424" i="64" s="1"/>
  <c r="X3425" i="64" s="1"/>
  <c r="AS3420" i="64"/>
  <c r="AC3420" i="64"/>
  <c r="Y3421" i="64" l="1"/>
  <c r="M3421" i="64" s="1"/>
  <c r="AW3420" i="64"/>
  <c r="AE3420" i="64"/>
  <c r="H3420" i="64"/>
  <c r="L3420" i="64"/>
  <c r="AJ3420" i="64"/>
  <c r="F3420" i="64"/>
  <c r="AI3420" i="64" l="1"/>
  <c r="AH3420" i="64"/>
  <c r="I3420" i="64"/>
  <c r="E3420" i="64" l="1"/>
  <c r="C3421" i="64" l="1"/>
  <c r="G3421" i="64" s="1"/>
  <c r="W3421" i="64" s="1"/>
  <c r="W3422" i="64" s="1"/>
  <c r="W3423" i="64" s="1"/>
  <c r="W3424" i="64" s="1"/>
  <c r="D3421" i="64"/>
  <c r="J3421" i="64"/>
  <c r="K3421" i="64" l="1"/>
  <c r="F3421" i="64" s="1"/>
  <c r="AN3427" i="64"/>
  <c r="T3427" i="64" s="1"/>
  <c r="T3428" i="64" s="1"/>
  <c r="AS3421" i="64"/>
  <c r="AC3421" i="64"/>
  <c r="AB3421" i="64" l="1"/>
  <c r="AE3421" i="64"/>
  <c r="Y3422" i="64"/>
  <c r="AW3421" i="64"/>
  <c r="AJ3421" i="64"/>
  <c r="L3421" i="64"/>
  <c r="H3421" i="64"/>
  <c r="AR3422" i="64" s="1"/>
  <c r="M3422" i="64" l="1"/>
  <c r="AO3422" i="64"/>
  <c r="AP3422" i="64"/>
  <c r="AH3421" i="64"/>
  <c r="I3421" i="64"/>
  <c r="Z3425" i="64"/>
  <c r="AU3425" i="64"/>
  <c r="AT3425" i="64"/>
  <c r="AI3421" i="64"/>
  <c r="AB3422" i="64" l="1"/>
  <c r="R3423" i="64"/>
  <c r="R3424" i="64" s="1"/>
  <c r="R3425" i="64" s="1"/>
  <c r="R3426" i="64" s="1"/>
  <c r="S3427" i="64" s="1"/>
  <c r="S3428" i="64" s="1"/>
  <c r="E3421" i="64"/>
  <c r="R3427" i="64" l="1"/>
  <c r="C3422" i="64"/>
  <c r="G3422" i="64" s="1"/>
  <c r="J3422" i="64"/>
  <c r="K3422" i="64" l="1"/>
  <c r="AC3422" i="64"/>
  <c r="D3422" i="64" l="1"/>
  <c r="H3422" i="64" s="1"/>
  <c r="AE3422" i="64"/>
  <c r="L3422" i="64"/>
  <c r="AJ3422" i="64"/>
  <c r="AQ3422" i="64" l="1"/>
  <c r="AS3422" i="64"/>
  <c r="F3422" i="64"/>
  <c r="U3423" i="64" s="1"/>
  <c r="U3424" i="64" s="1"/>
  <c r="U3425" i="64" s="1"/>
  <c r="U3426" i="64" s="1"/>
  <c r="U3427" i="64" s="1"/>
  <c r="AI3422" i="64"/>
  <c r="AL3422" i="64" s="1"/>
  <c r="AM3422" i="64" s="1"/>
  <c r="I3422" i="64"/>
  <c r="AH3422" i="64"/>
  <c r="V3427" i="64" l="1"/>
  <c r="V3428" i="64" s="1"/>
  <c r="O3429" i="64" s="1"/>
  <c r="Y3423" i="64"/>
  <c r="AW3422" i="64"/>
  <c r="E3422" i="64"/>
  <c r="N3429" i="64" l="1"/>
  <c r="M3423" i="64"/>
  <c r="J3423" i="64" s="1"/>
  <c r="C3423" i="64"/>
  <c r="G3423" i="64" s="1"/>
  <c r="D3423" i="64" l="1"/>
  <c r="AS3423" i="64" s="1"/>
  <c r="AB3423" i="64"/>
  <c r="K3423" i="64"/>
  <c r="AC3423" i="64"/>
  <c r="AQ3423" i="64" l="1"/>
  <c r="AQ3424" i="64" s="1"/>
  <c r="AQ3425" i="64" s="1"/>
  <c r="AR3423" i="64"/>
  <c r="AE3423" i="64"/>
  <c r="AF3423" i="64" s="1"/>
  <c r="AG3425" i="64" s="1"/>
  <c r="Y3424" i="64"/>
  <c r="L3423" i="64"/>
  <c r="H3423" i="64"/>
  <c r="AJ3423" i="64"/>
  <c r="F3423" i="64"/>
  <c r="AW3423" i="64" l="1"/>
  <c r="AI3423" i="64"/>
  <c r="I3423" i="64"/>
  <c r="AH3423" i="64"/>
  <c r="Q3425" i="64"/>
  <c r="AQ3426" i="64" s="1"/>
  <c r="P3425" i="64"/>
  <c r="AK3423" i="64" l="1"/>
  <c r="AA3424" i="64" s="1"/>
  <c r="AA3425" i="64" s="1"/>
  <c r="M3424" i="64"/>
  <c r="E3423" i="64"/>
  <c r="C3424" i="64" s="1"/>
  <c r="G3424" i="64" s="1"/>
  <c r="D3424" i="64" l="1"/>
  <c r="AB3424" i="64"/>
  <c r="J3424" i="64"/>
  <c r="AA3426" i="64"/>
  <c r="AC3424" i="64"/>
  <c r="AA3427" i="64" l="1"/>
  <c r="K3424" i="64"/>
  <c r="AR3424" i="64" s="1"/>
  <c r="AR3425" i="64" s="1"/>
  <c r="AR3426" i="64" s="1"/>
  <c r="AS3424" i="64"/>
  <c r="AE3424" i="64"/>
  <c r="T3424" i="64" l="1"/>
  <c r="AV3425" i="64" s="1"/>
  <c r="AV3426" i="64" s="1"/>
  <c r="AV3427" i="64" s="1"/>
  <c r="AV3428" i="64" s="1"/>
  <c r="AV3429" i="64" s="1"/>
  <c r="H3424" i="64"/>
  <c r="AJ3424" i="64"/>
  <c r="L3424" i="64"/>
  <c r="Y3425" i="64"/>
  <c r="M3425" i="64" s="1"/>
  <c r="F3424" i="64"/>
  <c r="AA3428" i="64"/>
  <c r="AB3425" i="64" l="1"/>
  <c r="AW3424" i="64"/>
  <c r="I3424" i="64"/>
  <c r="AI3424" i="64"/>
  <c r="AH3424" i="64"/>
  <c r="E3424" i="64" l="1"/>
  <c r="C3425" i="64" l="1"/>
  <c r="G3425" i="64" s="1"/>
  <c r="J3425" i="64"/>
  <c r="D3425" i="64"/>
  <c r="K3425" i="64" l="1"/>
  <c r="AC3425" i="64"/>
  <c r="AS3425" i="64"/>
  <c r="F3425" i="64" l="1"/>
  <c r="X3426" i="64"/>
  <c r="X3427" i="64" s="1"/>
  <c r="X3428" i="64" s="1"/>
  <c r="X3429" i="64" s="1"/>
  <c r="X3430" i="64" s="1"/>
  <c r="AE3425" i="64"/>
  <c r="Y3426" i="64"/>
  <c r="M3426" i="64" s="1"/>
  <c r="AW3425" i="64"/>
  <c r="AJ3425" i="64"/>
  <c r="L3425" i="64"/>
  <c r="H3425" i="64"/>
  <c r="AH3425" i="64" l="1"/>
  <c r="I3425" i="64"/>
  <c r="AI3425" i="64"/>
  <c r="E3425" i="64" l="1"/>
  <c r="C3426" i="64" l="1"/>
  <c r="G3426" i="64" s="1"/>
  <c r="W3426" i="64" s="1"/>
  <c r="W3427" i="64" s="1"/>
  <c r="W3428" i="64" s="1"/>
  <c r="W3429" i="64" s="1"/>
  <c r="J3426" i="64"/>
  <c r="D3426" i="64"/>
  <c r="K3426" i="64" l="1"/>
  <c r="AN3432" i="64"/>
  <c r="T3432" i="64" s="1"/>
  <c r="T3433" i="64" s="1"/>
  <c r="AC3426" i="64"/>
  <c r="AS3426" i="64"/>
  <c r="Y3427" i="64" l="1"/>
  <c r="AW3426" i="64"/>
  <c r="AE3426" i="64"/>
  <c r="AB3426" i="64"/>
  <c r="AJ3426" i="64"/>
  <c r="H3426" i="64"/>
  <c r="AR3427" i="64" s="1"/>
  <c r="L3426" i="64"/>
  <c r="F3426" i="64"/>
  <c r="M3427" i="64" l="1"/>
  <c r="AO3427" i="64"/>
  <c r="I3426" i="64"/>
  <c r="AT3430" i="64"/>
  <c r="AU3430" i="64"/>
  <c r="Z3430" i="64"/>
  <c r="AP3427" i="64"/>
  <c r="AH3426" i="64"/>
  <c r="AI3426" i="64"/>
  <c r="R3428" i="64" l="1"/>
  <c r="R3429" i="64" s="1"/>
  <c r="R3430" i="64" s="1"/>
  <c r="R3431" i="64" s="1"/>
  <c r="R3432" i="64" s="1"/>
  <c r="AB3427" i="64"/>
  <c r="E3426" i="64"/>
  <c r="C3427" i="64" s="1"/>
  <c r="G3427" i="64" s="1"/>
  <c r="S3432" i="64" l="1"/>
  <c r="S3433" i="64" s="1"/>
  <c r="J3427" i="64"/>
  <c r="K3427" i="64" s="1"/>
  <c r="D3427" i="64" s="1"/>
  <c r="AQ3427" i="64" s="1"/>
  <c r="AC3427" i="64"/>
  <c r="AS3427" i="64" l="1"/>
  <c r="Y3428" i="64" s="1"/>
  <c r="F3427" i="64"/>
  <c r="U3428" i="64" s="1"/>
  <c r="U3429" i="64" s="1"/>
  <c r="U3430" i="64" s="1"/>
  <c r="U3431" i="64" s="1"/>
  <c r="U3432" i="64" s="1"/>
  <c r="AW3427" i="64"/>
  <c r="L3427" i="64"/>
  <c r="H3427" i="64"/>
  <c r="AJ3427" i="64"/>
  <c r="AE3427" i="64"/>
  <c r="M3428" i="64" l="1"/>
  <c r="AH3427" i="64"/>
  <c r="I3427" i="64"/>
  <c r="AI3427" i="64"/>
  <c r="AL3427" i="64" s="1"/>
  <c r="AM3427" i="64" s="1"/>
  <c r="AB3428" i="64" l="1"/>
  <c r="V3432" i="64"/>
  <c r="V3433" i="64" s="1"/>
  <c r="N3434" i="64" s="1"/>
  <c r="E3427" i="64"/>
  <c r="O3434" i="64" l="1"/>
  <c r="C3428" i="64"/>
  <c r="G3428" i="64" s="1"/>
  <c r="D3428" i="64"/>
  <c r="J3428" i="64"/>
  <c r="K3428" i="64" l="1"/>
  <c r="AC3428" i="64"/>
  <c r="AS3428" i="64"/>
  <c r="AR3428" i="64" l="1"/>
  <c r="AQ3428" i="64"/>
  <c r="AQ3429" i="64" s="1"/>
  <c r="AQ3430" i="64" s="1"/>
  <c r="F3428" i="64"/>
  <c r="AE3428" i="64"/>
  <c r="AF3428" i="64" s="1"/>
  <c r="AG3430" i="64" s="1"/>
  <c r="Y3429" i="64"/>
  <c r="AJ3428" i="64"/>
  <c r="H3428" i="64"/>
  <c r="L3428" i="64"/>
  <c r="AI3428" i="64" l="1"/>
  <c r="AW3428" i="64"/>
  <c r="I3428" i="64"/>
  <c r="AH3428" i="64"/>
  <c r="Q3430" i="64"/>
  <c r="AQ3431" i="64" s="1"/>
  <c r="P3430" i="64"/>
  <c r="AK3428" i="64" l="1"/>
  <c r="AA3429" i="64" s="1"/>
  <c r="AA3430" i="64" s="1"/>
  <c r="M3429" i="64"/>
  <c r="E3428" i="64"/>
  <c r="C3429" i="64" s="1"/>
  <c r="G3429" i="64" s="1"/>
  <c r="AB3429" i="64" l="1"/>
  <c r="J3429" i="64"/>
  <c r="D3429" i="64"/>
  <c r="AC3429" i="64"/>
  <c r="AA3431" i="64"/>
  <c r="AA3432" i="64" l="1"/>
  <c r="AE3429" i="64"/>
  <c r="AS3429" i="64"/>
  <c r="K3429" i="64"/>
  <c r="AR3429" i="64" s="1"/>
  <c r="AR3430" i="64" s="1"/>
  <c r="AR3431" i="64" s="1"/>
  <c r="F3429" i="64" l="1"/>
  <c r="T3429" i="64"/>
  <c r="AV3430" i="64" s="1"/>
  <c r="AV3431" i="64" s="1"/>
  <c r="AV3432" i="64" s="1"/>
  <c r="AV3433" i="64" s="1"/>
  <c r="AV3434" i="64" s="1"/>
  <c r="AJ3429" i="64"/>
  <c r="H3429" i="64"/>
  <c r="L3429" i="64"/>
  <c r="Y3430" i="64"/>
  <c r="M3430" i="64" s="1"/>
  <c r="AA3433" i="64"/>
  <c r="AB3430" i="64" l="1"/>
  <c r="I3429" i="64"/>
  <c r="AH3429" i="64"/>
  <c r="AW3429" i="64"/>
  <c r="AI3429" i="64"/>
  <c r="E3429" i="64" l="1"/>
  <c r="C3430" i="64" l="1"/>
  <c r="G3430" i="64" s="1"/>
  <c r="D3430" i="64"/>
  <c r="J3430" i="64"/>
  <c r="K3430" i="64" l="1"/>
  <c r="X3431" i="64" s="1"/>
  <c r="X3432" i="64" s="1"/>
  <c r="X3433" i="64" s="1"/>
  <c r="X3434" i="64" s="1"/>
  <c r="X3435" i="64" s="1"/>
  <c r="AC3430" i="64"/>
  <c r="AS3430" i="64"/>
  <c r="F3430" i="64" l="1"/>
  <c r="AE3430" i="64"/>
  <c r="Y3431" i="64"/>
  <c r="M3431" i="64" s="1"/>
  <c r="AW3430" i="64"/>
  <c r="H3430" i="64"/>
  <c r="AJ3430" i="64"/>
  <c r="L3430" i="64"/>
  <c r="I3430" i="64" l="1"/>
  <c r="AI3430" i="64"/>
  <c r="AH3430" i="64"/>
  <c r="E3430" i="64" l="1"/>
  <c r="C3431" i="64" l="1"/>
  <c r="G3431" i="64" s="1"/>
  <c r="W3431" i="64" s="1"/>
  <c r="W3432" i="64" s="1"/>
  <c r="W3433" i="64" s="1"/>
  <c r="W3434" i="64" s="1"/>
  <c r="D3431" i="64"/>
  <c r="J3431" i="64"/>
  <c r="K3431" i="64" l="1"/>
  <c r="F3431" i="64" s="1"/>
  <c r="AN3437" i="64"/>
  <c r="T3437" i="64" s="1"/>
  <c r="T3438" i="64" s="1"/>
  <c r="AC3431" i="64"/>
  <c r="AS3431" i="64"/>
  <c r="AB3431" i="64" l="1"/>
  <c r="Y3432" i="64"/>
  <c r="AW3431" i="64"/>
  <c r="AE3431" i="64"/>
  <c r="L3431" i="64"/>
  <c r="H3431" i="64"/>
  <c r="AR3432" i="64" s="1"/>
  <c r="AJ3431" i="64"/>
  <c r="M3432" i="64" l="1"/>
  <c r="AO3432" i="64"/>
  <c r="AI3431" i="64"/>
  <c r="AP3432" i="64"/>
  <c r="AH3431" i="64"/>
  <c r="I3431" i="64"/>
  <c r="Z3435" i="64"/>
  <c r="AU3435" i="64"/>
  <c r="AT3435" i="64"/>
  <c r="AB3432" i="64" l="1"/>
  <c r="R3433" i="64"/>
  <c r="R3434" i="64" s="1"/>
  <c r="R3435" i="64" s="1"/>
  <c r="R3436" i="64" s="1"/>
  <c r="R3437" i="64" s="1"/>
  <c r="E3431" i="64"/>
  <c r="S3437" i="64" l="1"/>
  <c r="S3438" i="64" s="1"/>
  <c r="C3432" i="64"/>
  <c r="G3432" i="64" s="1"/>
  <c r="J3432" i="64"/>
  <c r="AC3432" i="64" l="1"/>
  <c r="K3432" i="64"/>
  <c r="D3432" i="64" s="1"/>
  <c r="AQ3432" i="64" s="1"/>
  <c r="AS3432" i="64" l="1"/>
  <c r="Y3433" i="64" s="1"/>
  <c r="AW3432" i="64"/>
  <c r="H3432" i="64"/>
  <c r="L3432" i="64"/>
  <c r="AJ3432" i="64"/>
  <c r="AE3432" i="64"/>
  <c r="F3432" i="64"/>
  <c r="U3433" i="64" s="1"/>
  <c r="U3434" i="64" s="1"/>
  <c r="U3435" i="64" s="1"/>
  <c r="U3436" i="64" s="1"/>
  <c r="U3437" i="64" s="1"/>
  <c r="M3433" i="64" l="1"/>
  <c r="AI3432" i="64"/>
  <c r="AL3432" i="64" s="1"/>
  <c r="AM3432" i="64" s="1"/>
  <c r="AH3432" i="64"/>
  <c r="I3432" i="64"/>
  <c r="V3437" i="64" l="1"/>
  <c r="V3438" i="64" s="1"/>
  <c r="E3432" i="64"/>
  <c r="C3433" i="64" s="1"/>
  <c r="G3433" i="64" s="1"/>
  <c r="AB3433" i="64"/>
  <c r="J3433" i="64" l="1"/>
  <c r="K3433" i="64" s="1"/>
  <c r="D3433" i="64"/>
  <c r="AC3433" i="64"/>
  <c r="N3439" i="64"/>
  <c r="O3439" i="64"/>
  <c r="AQ3433" i="64" l="1"/>
  <c r="AQ3434" i="64" s="1"/>
  <c r="AQ3435" i="64" s="1"/>
  <c r="AR3433" i="64"/>
  <c r="F3433" i="64"/>
  <c r="AS3433" i="64"/>
  <c r="Y3434" i="64" s="1"/>
  <c r="AE3433" i="64"/>
  <c r="AF3433" i="64" s="1"/>
  <c r="AG3435" i="64" s="1"/>
  <c r="AJ3433" i="64"/>
  <c r="L3433" i="64"/>
  <c r="H3433" i="64"/>
  <c r="AH3433" i="64" l="1"/>
  <c r="AI3433" i="64"/>
  <c r="Q3435" i="64"/>
  <c r="AQ3436" i="64" s="1"/>
  <c r="P3435" i="64"/>
  <c r="I3433" i="64"/>
  <c r="AW3433" i="64"/>
  <c r="AK3433" i="64" l="1"/>
  <c r="AA3434" i="64" s="1"/>
  <c r="AA3435" i="64" s="1"/>
  <c r="M3434" i="64"/>
  <c r="E3433" i="64"/>
  <c r="C3434" i="64" s="1"/>
  <c r="G3434" i="64" s="1"/>
  <c r="D3434" i="64" l="1"/>
  <c r="AS3434" i="64" s="1"/>
  <c r="AB3434" i="64"/>
  <c r="J3434" i="64"/>
  <c r="AC3434" i="64"/>
  <c r="AA3436" i="64"/>
  <c r="Y3435" i="64" l="1"/>
  <c r="M3435" i="64" s="1"/>
  <c r="K3434" i="64"/>
  <c r="AR3434" i="64" s="1"/>
  <c r="AR3435" i="64" s="1"/>
  <c r="AR3436" i="64" s="1"/>
  <c r="AE3434" i="64"/>
  <c r="AA3437" i="64"/>
  <c r="F3434" i="64" l="1"/>
  <c r="T3434" i="64"/>
  <c r="AV3435" i="64" s="1"/>
  <c r="AV3436" i="64" s="1"/>
  <c r="AV3437" i="64" s="1"/>
  <c r="AV3438" i="64" s="1"/>
  <c r="AV3439" i="64" s="1"/>
  <c r="L3434" i="64"/>
  <c r="H3434" i="64"/>
  <c r="AJ3434" i="64"/>
  <c r="AA3438" i="64"/>
  <c r="AB3435" i="64"/>
  <c r="AH3434" i="64" l="1"/>
  <c r="AW3434" i="64"/>
  <c r="I3434" i="64"/>
  <c r="AI3434" i="64"/>
  <c r="E3434" i="64" l="1"/>
  <c r="C3435" i="64" l="1"/>
  <c r="G3435" i="64" s="1"/>
  <c r="J3435" i="64"/>
  <c r="D3435" i="64"/>
  <c r="K3435" i="64" l="1"/>
  <c r="AS3435" i="64"/>
  <c r="AC3435" i="64"/>
  <c r="F3435" i="64" l="1"/>
  <c r="X3436" i="64"/>
  <c r="X3437" i="64" s="1"/>
  <c r="X3438" i="64" s="1"/>
  <c r="X3439" i="64" s="1"/>
  <c r="X3440" i="64" s="1"/>
  <c r="Y3436" i="64"/>
  <c r="M3436" i="64" s="1"/>
  <c r="AW3435" i="64"/>
  <c r="AE3435" i="64"/>
  <c r="AJ3435" i="64"/>
  <c r="H3435" i="64"/>
  <c r="L3435" i="64"/>
  <c r="I3435" i="64" l="1"/>
  <c r="AH3435" i="64"/>
  <c r="AI3435" i="64"/>
  <c r="E3435" i="64" l="1"/>
  <c r="C3436" i="64" l="1"/>
  <c r="G3436" i="64" s="1"/>
  <c r="W3436" i="64" s="1"/>
  <c r="W3437" i="64" s="1"/>
  <c r="W3438" i="64" s="1"/>
  <c r="W3439" i="64" s="1"/>
  <c r="D3436" i="64"/>
  <c r="J3436" i="64"/>
  <c r="K3436" i="64" l="1"/>
  <c r="F3436" i="64" s="1"/>
  <c r="AN3442" i="64"/>
  <c r="T3442" i="64" s="1"/>
  <c r="T3443" i="64" s="1"/>
  <c r="AS3436" i="64"/>
  <c r="AC3436" i="64"/>
  <c r="AB3436" i="64" l="1"/>
  <c r="AE3436" i="64"/>
  <c r="Y3437" i="64"/>
  <c r="AW3436" i="64"/>
  <c r="L3436" i="64"/>
  <c r="AJ3436" i="64"/>
  <c r="H3436" i="64"/>
  <c r="AR3437" i="64" s="1"/>
  <c r="M3437" i="64" l="1"/>
  <c r="AO3437" i="64"/>
  <c r="AH3436" i="64"/>
  <c r="AP3437" i="64"/>
  <c r="AI3436" i="64"/>
  <c r="Z3440" i="64"/>
  <c r="AU3440" i="64"/>
  <c r="AT3440" i="64"/>
  <c r="I3436" i="64"/>
  <c r="R3438" i="64" l="1"/>
  <c r="R3439" i="64" s="1"/>
  <c r="R3440" i="64" s="1"/>
  <c r="R3441" i="64" s="1"/>
  <c r="S3442" i="64" s="1"/>
  <c r="S3443" i="64" s="1"/>
  <c r="AB3437" i="64"/>
  <c r="E3436" i="64"/>
  <c r="R3442" i="64" l="1"/>
  <c r="C3437" i="64"/>
  <c r="G3437" i="64" s="1"/>
  <c r="J3437" i="64"/>
  <c r="K3437" i="64" l="1"/>
  <c r="D3437" i="64" s="1"/>
  <c r="AQ3437" i="64" s="1"/>
  <c r="AC3437" i="64"/>
  <c r="F3437" i="64" l="1"/>
  <c r="U3438" i="64" s="1"/>
  <c r="U3439" i="64" s="1"/>
  <c r="U3440" i="64" s="1"/>
  <c r="U3441" i="64" s="1"/>
  <c r="U3442" i="64" s="1"/>
  <c r="AS3437" i="64"/>
  <c r="Y3438" i="64" s="1"/>
  <c r="M3438" i="64" s="1"/>
  <c r="AE3437" i="64"/>
  <c r="H3437" i="64"/>
  <c r="AJ3437" i="64"/>
  <c r="L3437" i="64"/>
  <c r="AW3437" i="64" l="1"/>
  <c r="V3442" i="64"/>
  <c r="V3443" i="64" s="1"/>
  <c r="I3437" i="64"/>
  <c r="AB3438" i="64"/>
  <c r="AI3437" i="64"/>
  <c r="AL3437" i="64" s="1"/>
  <c r="AM3437" i="64" s="1"/>
  <c r="AH3437" i="64"/>
  <c r="E3437" i="64" l="1"/>
  <c r="N3444" i="64"/>
  <c r="O3444" i="64"/>
  <c r="C3438" i="64" l="1"/>
  <c r="G3438" i="64" s="1"/>
  <c r="D3438" i="64"/>
  <c r="J3438" i="64"/>
  <c r="AS3438" i="64" l="1"/>
  <c r="AC3438" i="64"/>
  <c r="K3438" i="64"/>
  <c r="AQ3438" i="64" l="1"/>
  <c r="AQ3439" i="64" s="1"/>
  <c r="AQ3440" i="64" s="1"/>
  <c r="AR3438" i="64"/>
  <c r="AJ3438" i="64"/>
  <c r="L3438" i="64"/>
  <c r="H3438" i="64"/>
  <c r="AE3438" i="64"/>
  <c r="AF3438" i="64" s="1"/>
  <c r="AG3440" i="64" s="1"/>
  <c r="Y3439" i="64"/>
  <c r="F3438" i="64"/>
  <c r="AH3438" i="64" l="1"/>
  <c r="Q3440" i="64"/>
  <c r="AQ3441" i="64" s="1"/>
  <c r="P3440" i="64"/>
  <c r="I3438" i="64"/>
  <c r="AI3438" i="64"/>
  <c r="AW3438" i="64"/>
  <c r="AK3438" i="64" l="1"/>
  <c r="AA3439" i="64" s="1"/>
  <c r="AA3440" i="64" s="1"/>
  <c r="E3438" i="64"/>
  <c r="C3439" i="64" s="1"/>
  <c r="G3439" i="64" s="1"/>
  <c r="M3439" i="64" l="1"/>
  <c r="AB3439" i="64" s="1"/>
  <c r="AA3441" i="64"/>
  <c r="AC3439" i="64"/>
  <c r="J3439" i="64" l="1"/>
  <c r="D3439" i="64"/>
  <c r="AE3439" i="64"/>
  <c r="AA3442" i="64"/>
  <c r="K3439" i="64"/>
  <c r="AR3439" i="64" s="1"/>
  <c r="AR3440" i="64" s="1"/>
  <c r="AR3441" i="64" s="1"/>
  <c r="AS3439" i="64"/>
  <c r="Y3440" i="64" l="1"/>
  <c r="M3440" i="64" s="1"/>
  <c r="AA3443" i="64"/>
  <c r="T3439" i="64"/>
  <c r="AV3440" i="64" s="1"/>
  <c r="AV3441" i="64" s="1"/>
  <c r="AV3442" i="64" s="1"/>
  <c r="AV3443" i="64" s="1"/>
  <c r="AV3444" i="64" s="1"/>
  <c r="H3439" i="64"/>
  <c r="L3439" i="64"/>
  <c r="AJ3439" i="64"/>
  <c r="F3439" i="64"/>
  <c r="I3439" i="64" l="1"/>
  <c r="AH3439" i="64"/>
  <c r="AW3439" i="64"/>
  <c r="AI3439" i="64"/>
  <c r="AB3440" i="64"/>
  <c r="E3439" i="64" l="1"/>
  <c r="C3440" i="64" l="1"/>
  <c r="G3440" i="64" s="1"/>
  <c r="D3440" i="64"/>
  <c r="J3440" i="64"/>
  <c r="K3440" i="64" l="1"/>
  <c r="X3441" i="64" s="1"/>
  <c r="X3442" i="64" s="1"/>
  <c r="X3443" i="64" s="1"/>
  <c r="X3444" i="64" s="1"/>
  <c r="X3445" i="64" s="1"/>
  <c r="AC3440" i="64"/>
  <c r="AS3440" i="64"/>
  <c r="AE3440" i="64" l="1"/>
  <c r="Y3441" i="64"/>
  <c r="M3441" i="64" s="1"/>
  <c r="AW3440" i="64"/>
  <c r="L3440" i="64"/>
  <c r="AJ3440" i="64"/>
  <c r="H3440" i="64"/>
  <c r="F3440" i="64"/>
  <c r="AH3440" i="64" l="1"/>
  <c r="AI3440" i="64"/>
  <c r="I3440" i="64"/>
  <c r="E3440" i="64" l="1"/>
  <c r="C3441" i="64" l="1"/>
  <c r="G3441" i="64" s="1"/>
  <c r="W3441" i="64" s="1"/>
  <c r="W3442" i="64" s="1"/>
  <c r="W3443" i="64" s="1"/>
  <c r="W3444" i="64" s="1"/>
  <c r="J3441" i="64"/>
  <c r="D3441" i="64"/>
  <c r="K3441" i="64" l="1"/>
  <c r="AN3447" i="64"/>
  <c r="T3447" i="64" s="1"/>
  <c r="T3448" i="64" s="1"/>
  <c r="AC3441" i="64"/>
  <c r="AS3441" i="64"/>
  <c r="Y3442" i="64" l="1"/>
  <c r="AW3441" i="64"/>
  <c r="AE3441" i="64"/>
  <c r="AB3441" i="64"/>
  <c r="L3441" i="64"/>
  <c r="H3441" i="64"/>
  <c r="AR3442" i="64" s="1"/>
  <c r="AJ3441" i="64"/>
  <c r="F3441" i="64"/>
  <c r="M3442" i="64" l="1"/>
  <c r="AO3442" i="64"/>
  <c r="AT3445" i="64"/>
  <c r="AU3445" i="64"/>
  <c r="Z3445" i="64"/>
  <c r="AP3442" i="64"/>
  <c r="AH3441" i="64"/>
  <c r="AI3441" i="64"/>
  <c r="I3441" i="64"/>
  <c r="R3443" i="64" l="1"/>
  <c r="R3444" i="64" s="1"/>
  <c r="R3445" i="64" s="1"/>
  <c r="R3446" i="64" s="1"/>
  <c r="S3447" i="64" s="1"/>
  <c r="S3448" i="64" s="1"/>
  <c r="E3441" i="64"/>
  <c r="C3442" i="64" s="1"/>
  <c r="G3442" i="64" s="1"/>
  <c r="AB3442" i="64"/>
  <c r="R3447" i="64" l="1"/>
  <c r="AC3442" i="64"/>
  <c r="J3442" i="64"/>
  <c r="K3442" i="64" l="1"/>
  <c r="D3442" i="64" s="1"/>
  <c r="AQ3442" i="64" s="1"/>
  <c r="AE3442" i="64"/>
  <c r="AS3442" i="64" l="1"/>
  <c r="L3442" i="64"/>
  <c r="H3442" i="64"/>
  <c r="AJ3442" i="64"/>
  <c r="F3442" i="64"/>
  <c r="U3443" i="64" s="1"/>
  <c r="U3444" i="64" s="1"/>
  <c r="U3445" i="64" s="1"/>
  <c r="U3446" i="64" s="1"/>
  <c r="U3447" i="64" s="1"/>
  <c r="AW3442" i="64" l="1"/>
  <c r="Y3443" i="64"/>
  <c r="M3443" i="64" s="1"/>
  <c r="AH3442" i="64"/>
  <c r="AI3442" i="64"/>
  <c r="AL3442" i="64" s="1"/>
  <c r="AM3442" i="64" s="1"/>
  <c r="I3442" i="64"/>
  <c r="V3447" i="64" l="1"/>
  <c r="V3448" i="64" s="1"/>
  <c r="AB3443" i="64"/>
  <c r="E3442" i="64"/>
  <c r="C3443" i="64" l="1"/>
  <c r="G3443" i="64" s="1"/>
  <c r="D3443" i="64"/>
  <c r="J3443" i="64"/>
  <c r="N3449" i="64"/>
  <c r="O3449" i="64"/>
  <c r="K3443" i="64" l="1"/>
  <c r="AS3443" i="64"/>
  <c r="AC3443" i="64"/>
  <c r="AQ3443" i="64" l="1"/>
  <c r="AQ3444" i="64" s="1"/>
  <c r="AQ3445" i="64" s="1"/>
  <c r="AR3443" i="64"/>
  <c r="AE3443" i="64"/>
  <c r="AF3443" i="64" s="1"/>
  <c r="AG3445" i="64" s="1"/>
  <c r="Y3444" i="64"/>
  <c r="AJ3443" i="64"/>
  <c r="H3443" i="64"/>
  <c r="L3443" i="64"/>
  <c r="F3443" i="64"/>
  <c r="AH3443" i="64" l="1"/>
  <c r="AI3443" i="64"/>
  <c r="AW3443" i="64"/>
  <c r="I3443" i="64"/>
  <c r="P3445" i="64"/>
  <c r="Q3445" i="64"/>
  <c r="AQ3446" i="64" s="1"/>
  <c r="AK3443" i="64" l="1"/>
  <c r="AA3444" i="64" s="1"/>
  <c r="AA3445" i="64" s="1"/>
  <c r="M3444" i="64"/>
  <c r="E3443" i="64"/>
  <c r="C3444" i="64" s="1"/>
  <c r="G3444" i="64" s="1"/>
  <c r="AC3444" i="64" l="1"/>
  <c r="D3444" i="64"/>
  <c r="AB3444" i="64"/>
  <c r="J3444" i="64"/>
  <c r="AA3446" i="64"/>
  <c r="K3444" i="64" l="1"/>
  <c r="AR3444" i="64" s="1"/>
  <c r="AR3445" i="64" s="1"/>
  <c r="AR3446" i="64" s="1"/>
  <c r="AE3444" i="64"/>
  <c r="AA3447" i="64"/>
  <c r="AS3444" i="64"/>
  <c r="F3444" i="64" l="1"/>
  <c r="AA3448" i="64"/>
  <c r="T3444" i="64"/>
  <c r="AV3445" i="64" s="1"/>
  <c r="AV3446" i="64" s="1"/>
  <c r="AV3447" i="64" s="1"/>
  <c r="AV3448" i="64" s="1"/>
  <c r="AV3449" i="64" s="1"/>
  <c r="L3444" i="64"/>
  <c r="H3444" i="64"/>
  <c r="AJ3444" i="64"/>
  <c r="Y3445" i="64"/>
  <c r="M3445" i="64" s="1"/>
  <c r="AB3445" i="64" l="1"/>
  <c r="AI3444" i="64"/>
  <c r="AH3444" i="64"/>
  <c r="I3444" i="64"/>
  <c r="AW3444" i="64"/>
  <c r="E3444" i="64" l="1"/>
  <c r="C3445" i="64" l="1"/>
  <c r="G3445" i="64" s="1"/>
  <c r="D3445" i="64"/>
  <c r="J3445" i="64"/>
  <c r="K3445" i="64" l="1"/>
  <c r="AC3445" i="64"/>
  <c r="AS3445" i="64"/>
  <c r="F3445" i="64" l="1"/>
  <c r="X3446" i="64"/>
  <c r="X3447" i="64" s="1"/>
  <c r="X3448" i="64" s="1"/>
  <c r="X3449" i="64" s="1"/>
  <c r="X3450" i="64" s="1"/>
  <c r="AE3445" i="64"/>
  <c r="Y3446" i="64"/>
  <c r="M3446" i="64" s="1"/>
  <c r="AW3445" i="64"/>
  <c r="L3445" i="64"/>
  <c r="H3445" i="64"/>
  <c r="AJ3445" i="64"/>
  <c r="AI3445" i="64" l="1"/>
  <c r="AH3445" i="64"/>
  <c r="I3445" i="64"/>
  <c r="E3445" i="64" l="1"/>
  <c r="C3446" i="64" l="1"/>
  <c r="G3446" i="64" s="1"/>
  <c r="W3446" i="64" s="1"/>
  <c r="W3447" i="64" s="1"/>
  <c r="W3448" i="64" s="1"/>
  <c r="W3449" i="64" s="1"/>
  <c r="D3446" i="64"/>
  <c r="J3446" i="64"/>
  <c r="K3446" i="64" l="1"/>
  <c r="F3446" i="64" s="1"/>
  <c r="AN3452" i="64"/>
  <c r="T3452" i="64" s="1"/>
  <c r="T3453" i="64" s="1"/>
  <c r="AC3446" i="64"/>
  <c r="AS3446" i="64"/>
  <c r="AB3446" i="64" l="1"/>
  <c r="Y3447" i="64"/>
  <c r="AW3446" i="64"/>
  <c r="AE3446" i="64"/>
  <c r="AJ3446" i="64"/>
  <c r="L3446" i="64"/>
  <c r="H3446" i="64"/>
  <c r="AR3447" i="64" s="1"/>
  <c r="M3447" i="64" l="1"/>
  <c r="AO3447" i="64"/>
  <c r="AH3446" i="64"/>
  <c r="AP3447" i="64"/>
  <c r="Z3450" i="64"/>
  <c r="AU3450" i="64"/>
  <c r="AT3450" i="64"/>
  <c r="I3446" i="64"/>
  <c r="AI3446" i="64"/>
  <c r="AB3447" i="64" l="1"/>
  <c r="R3448" i="64"/>
  <c r="R3449" i="64" s="1"/>
  <c r="R3450" i="64" s="1"/>
  <c r="R3451" i="64" s="1"/>
  <c r="R3452" i="64" s="1"/>
  <c r="E3446" i="64"/>
  <c r="S3452" i="64" l="1"/>
  <c r="S3453" i="64" s="1"/>
  <c r="C3447" i="64"/>
  <c r="G3447" i="64" s="1"/>
  <c r="J3447" i="64"/>
  <c r="K3447" i="64" l="1"/>
  <c r="D3447" i="64" s="1"/>
  <c r="AQ3447" i="64" s="1"/>
  <c r="AC3447" i="64"/>
  <c r="AS3447" i="64" l="1"/>
  <c r="F3447" i="64"/>
  <c r="U3448" i="64" s="1"/>
  <c r="U3449" i="64" s="1"/>
  <c r="U3450" i="64" s="1"/>
  <c r="U3451" i="64" s="1"/>
  <c r="U3452" i="64" s="1"/>
  <c r="Y3448" i="64"/>
  <c r="M3448" i="64" s="1"/>
  <c r="AW3447" i="64"/>
  <c r="AE3447" i="64"/>
  <c r="H3447" i="64"/>
  <c r="AJ3447" i="64"/>
  <c r="L3447" i="64"/>
  <c r="I3447" i="64" l="1"/>
  <c r="AB3448" i="64"/>
  <c r="AI3447" i="64"/>
  <c r="AL3447" i="64" s="1"/>
  <c r="AM3447" i="64" s="1"/>
  <c r="AH3447" i="64"/>
  <c r="V3452" i="64"/>
  <c r="V3453" i="64" s="1"/>
  <c r="E3447" i="64" l="1"/>
  <c r="N3454" i="64"/>
  <c r="O3454" i="64"/>
  <c r="C3448" i="64" l="1"/>
  <c r="G3448" i="64" s="1"/>
  <c r="D3448" i="64"/>
  <c r="J3448" i="64"/>
  <c r="K3448" i="64" l="1"/>
  <c r="AC3448" i="64"/>
  <c r="AS3448" i="64"/>
  <c r="AQ3448" i="64" l="1"/>
  <c r="AQ3449" i="64" s="1"/>
  <c r="AQ3450" i="64" s="1"/>
  <c r="AR3448" i="64"/>
  <c r="Y3449" i="64"/>
  <c r="L3448" i="64"/>
  <c r="H3448" i="64"/>
  <c r="AJ3448" i="64"/>
  <c r="AE3448" i="64"/>
  <c r="AF3448" i="64" s="1"/>
  <c r="AG3450" i="64" s="1"/>
  <c r="F3448" i="64"/>
  <c r="AI3448" i="64" l="1"/>
  <c r="I3448" i="64"/>
  <c r="AH3448" i="64"/>
  <c r="AW3448" i="64"/>
  <c r="P3450" i="64"/>
  <c r="Q3450" i="64"/>
  <c r="AQ3451" i="64" s="1"/>
  <c r="AK3448" i="64" l="1"/>
  <c r="AA3449" i="64" s="1"/>
  <c r="AA3450" i="64" s="1"/>
  <c r="M3449" i="64"/>
  <c r="E3448" i="64"/>
  <c r="C3449" i="64" s="1"/>
  <c r="G3449" i="64" s="1"/>
  <c r="AB3449" i="64" l="1"/>
  <c r="AC3449" i="64"/>
  <c r="J3449" i="64"/>
  <c r="D3449" i="64"/>
  <c r="AA3451" i="64"/>
  <c r="K3449" i="64" l="1"/>
  <c r="AR3449" i="64" s="1"/>
  <c r="AR3450" i="64" s="1"/>
  <c r="AR3451" i="64" s="1"/>
  <c r="AA3452" i="64"/>
  <c r="AE3449" i="64"/>
  <c r="AS3449" i="64"/>
  <c r="AA3453" i="64" l="1"/>
  <c r="T3449" i="64"/>
  <c r="AV3450" i="64" s="1"/>
  <c r="AV3451" i="64" s="1"/>
  <c r="AV3452" i="64" s="1"/>
  <c r="AV3453" i="64" s="1"/>
  <c r="AV3454" i="64" s="1"/>
  <c r="AJ3449" i="64"/>
  <c r="L3449" i="64"/>
  <c r="H3449" i="64"/>
  <c r="Y3450" i="64"/>
  <c r="M3450" i="64" s="1"/>
  <c r="F3449" i="64"/>
  <c r="AB3450" i="64" l="1"/>
  <c r="AH3449" i="64"/>
  <c r="I3449" i="64"/>
  <c r="AI3449" i="64"/>
  <c r="AW3449" i="64"/>
  <c r="E3449" i="64" l="1"/>
  <c r="C3450" i="64" l="1"/>
  <c r="G3450" i="64" s="1"/>
  <c r="D3450" i="64"/>
  <c r="J3450" i="64"/>
  <c r="K3450" i="64" l="1"/>
  <c r="X3451" i="64" s="1"/>
  <c r="X3452" i="64" s="1"/>
  <c r="X3453" i="64" s="1"/>
  <c r="X3454" i="64" s="1"/>
  <c r="X3455" i="64" s="1"/>
  <c r="AC3450" i="64"/>
  <c r="AS3450" i="64"/>
  <c r="F3450" i="64" l="1"/>
  <c r="AE3450" i="64"/>
  <c r="Y3451" i="64"/>
  <c r="M3451" i="64" s="1"/>
  <c r="AW3450" i="64"/>
  <c r="AJ3450" i="64"/>
  <c r="H3450" i="64"/>
  <c r="L3450" i="64"/>
  <c r="AH3450" i="64" l="1"/>
  <c r="I3450" i="64"/>
  <c r="AI3450" i="64"/>
  <c r="E3450" i="64" l="1"/>
  <c r="C3451" i="64" l="1"/>
  <c r="G3451" i="64" s="1"/>
  <c r="W3451" i="64" s="1"/>
  <c r="W3452" i="64" s="1"/>
  <c r="W3453" i="64" s="1"/>
  <c r="W3454" i="64" s="1"/>
  <c r="J3451" i="64"/>
  <c r="D3451" i="64"/>
  <c r="K3451" i="64" l="1"/>
  <c r="AN3457" i="64"/>
  <c r="T3457" i="64" s="1"/>
  <c r="T3458" i="64" s="1"/>
  <c r="AC3451" i="64"/>
  <c r="AS3451" i="64"/>
  <c r="Y3452" i="64" l="1"/>
  <c r="AW3451" i="64"/>
  <c r="AE3451" i="64"/>
  <c r="AB3451" i="64"/>
  <c r="AJ3451" i="64"/>
  <c r="H3451" i="64"/>
  <c r="AR3452" i="64" s="1"/>
  <c r="L3451" i="64"/>
  <c r="F3451" i="64"/>
  <c r="M3452" i="64" l="1"/>
  <c r="AO3452" i="64"/>
  <c r="AU3455" i="64"/>
  <c r="AT3455" i="64"/>
  <c r="Z3455" i="64"/>
  <c r="I3451" i="64"/>
  <c r="AH3451" i="64"/>
  <c r="AP3452" i="64"/>
  <c r="AI3451" i="64"/>
  <c r="R3453" i="64" l="1"/>
  <c r="R3454" i="64" s="1"/>
  <c r="R3455" i="64" s="1"/>
  <c r="R3456" i="64" s="1"/>
  <c r="S3457" i="64" s="1"/>
  <c r="S3458" i="64" s="1"/>
  <c r="AB3452" i="64"/>
  <c r="E3451" i="64"/>
  <c r="C3452" i="64" s="1"/>
  <c r="G3452" i="64" s="1"/>
  <c r="R3457" i="64" l="1"/>
  <c r="AC3452" i="64"/>
  <c r="J3452" i="64"/>
  <c r="K3452" i="64" l="1"/>
  <c r="D3452" i="64" s="1"/>
  <c r="AQ3452" i="64" s="1"/>
  <c r="AE3452" i="64"/>
  <c r="AS3452" i="64" l="1"/>
  <c r="Y3453" i="64"/>
  <c r="AW3452" i="64"/>
  <c r="H3452" i="64"/>
  <c r="AJ3452" i="64"/>
  <c r="L3452" i="64"/>
  <c r="F3452" i="64"/>
  <c r="U3453" i="64" s="1"/>
  <c r="U3454" i="64" s="1"/>
  <c r="U3455" i="64" s="1"/>
  <c r="U3456" i="64" s="1"/>
  <c r="U3457" i="64" s="1"/>
  <c r="M3453" i="64" l="1"/>
  <c r="I3452" i="64"/>
  <c r="AI3452" i="64"/>
  <c r="AL3452" i="64" s="1"/>
  <c r="AM3452" i="64" s="1"/>
  <c r="AH3452" i="64"/>
  <c r="E3452" i="64" l="1"/>
  <c r="C3453" i="64" s="1"/>
  <c r="G3453" i="64" s="1"/>
  <c r="AB3453" i="64"/>
  <c r="V3457" i="64"/>
  <c r="V3458" i="64" s="1"/>
  <c r="J3453" i="64" l="1"/>
  <c r="K3453" i="64" s="1"/>
  <c r="D3453" i="64"/>
  <c r="AS3453" i="64" s="1"/>
  <c r="N3459" i="64"/>
  <c r="O3459" i="64"/>
  <c r="AC3453" i="64"/>
  <c r="F3453" i="64" l="1"/>
  <c r="AQ3453" i="64"/>
  <c r="AQ3454" i="64" s="1"/>
  <c r="AQ3455" i="64" s="1"/>
  <c r="AR3453" i="64"/>
  <c r="AE3453" i="64"/>
  <c r="AF3453" i="64" s="1"/>
  <c r="AG3455" i="64" s="1"/>
  <c r="L3453" i="64"/>
  <c r="AJ3453" i="64"/>
  <c r="H3453" i="64"/>
  <c r="Y3454" i="64"/>
  <c r="I3453" i="64" l="1"/>
  <c r="AI3453" i="64"/>
  <c r="AW3453" i="64"/>
  <c r="AH3453" i="64"/>
  <c r="Q3455" i="64"/>
  <c r="AQ3456" i="64" s="1"/>
  <c r="P3455" i="64"/>
  <c r="AK3453" i="64" l="1"/>
  <c r="AA3454" i="64" s="1"/>
  <c r="AA3455" i="64" s="1"/>
  <c r="M3454" i="64"/>
  <c r="E3453" i="64"/>
  <c r="C3454" i="64" s="1"/>
  <c r="G3454" i="64" s="1"/>
  <c r="AB3454" i="64" l="1"/>
  <c r="AC3454" i="64"/>
  <c r="AA3456" i="64"/>
  <c r="J3454" i="64"/>
  <c r="D3454" i="64"/>
  <c r="AA3457" i="64" l="1"/>
  <c r="AS3454" i="64"/>
  <c r="K3454" i="64"/>
  <c r="AR3454" i="64" s="1"/>
  <c r="AR3455" i="64" s="1"/>
  <c r="AR3456" i="64" s="1"/>
  <c r="AE3454" i="64"/>
  <c r="Y3455" i="64" l="1"/>
  <c r="M3455" i="64" s="1"/>
  <c r="T3454" i="64"/>
  <c r="AV3455" i="64" s="1"/>
  <c r="AV3456" i="64" s="1"/>
  <c r="AV3457" i="64" s="1"/>
  <c r="AV3458" i="64" s="1"/>
  <c r="AV3459" i="64" s="1"/>
  <c r="L3454" i="64"/>
  <c r="H3454" i="64"/>
  <c r="AJ3454" i="64"/>
  <c r="AA3458" i="64"/>
  <c r="F3454" i="64"/>
  <c r="AW3454" i="64" l="1"/>
  <c r="AI3454" i="64"/>
  <c r="AH3454" i="64"/>
  <c r="I3454" i="64"/>
  <c r="AB3455" i="64"/>
  <c r="E3454" i="64" l="1"/>
  <c r="C3455" i="64" l="1"/>
  <c r="G3455" i="64" s="1"/>
  <c r="D3455" i="64"/>
  <c r="J3455" i="64"/>
  <c r="K3455" i="64" l="1"/>
  <c r="X3456" i="64" s="1"/>
  <c r="X3457" i="64" s="1"/>
  <c r="X3458" i="64" s="1"/>
  <c r="X3459" i="64" s="1"/>
  <c r="X3460" i="64" s="1"/>
  <c r="AC3455" i="64"/>
  <c r="AS3455" i="64"/>
  <c r="F3455" i="64" l="1"/>
  <c r="AE3455" i="64"/>
  <c r="Y3456" i="64"/>
  <c r="M3456" i="64" s="1"/>
  <c r="AW3455" i="64"/>
  <c r="AJ3455" i="64"/>
  <c r="H3455" i="64"/>
  <c r="L3455" i="64"/>
  <c r="I3455" i="64" l="1"/>
  <c r="AH3455" i="64"/>
  <c r="AI3455" i="64"/>
  <c r="E3455" i="64" l="1"/>
  <c r="C3456" i="64" l="1"/>
  <c r="G3456" i="64" s="1"/>
  <c r="W3456" i="64" s="1"/>
  <c r="W3457" i="64" s="1"/>
  <c r="W3458" i="64" s="1"/>
  <c r="W3459" i="64" s="1"/>
  <c r="J3456" i="64"/>
  <c r="D3456" i="64"/>
  <c r="K3456" i="64" l="1"/>
  <c r="AN3462" i="64"/>
  <c r="T3462" i="64" s="1"/>
  <c r="T3463" i="64" s="1"/>
  <c r="AC3456" i="64"/>
  <c r="AS3456" i="64"/>
  <c r="AB3456" i="64" l="1"/>
  <c r="Y3457" i="64"/>
  <c r="AW3456" i="64"/>
  <c r="AE3456" i="64"/>
  <c r="L3456" i="64"/>
  <c r="AJ3456" i="64"/>
  <c r="H3456" i="64"/>
  <c r="AR3457" i="64" s="1"/>
  <c r="F3456" i="64"/>
  <c r="M3457" i="64" l="1"/>
  <c r="AO3457" i="64"/>
  <c r="AP3457" i="64"/>
  <c r="AH3456" i="64"/>
  <c r="AI3456" i="64"/>
  <c r="I3456" i="64"/>
  <c r="Z3460" i="64"/>
  <c r="AU3460" i="64"/>
  <c r="AT3460" i="64"/>
  <c r="R3458" i="64" l="1"/>
  <c r="R3459" i="64" s="1"/>
  <c r="R3460" i="64" s="1"/>
  <c r="R3461" i="64" s="1"/>
  <c r="R3462" i="64" s="1"/>
  <c r="AB3457" i="64"/>
  <c r="E3456" i="64"/>
  <c r="S3462" i="64" l="1"/>
  <c r="S3463" i="64" s="1"/>
  <c r="C3457" i="64"/>
  <c r="G3457" i="64" s="1"/>
  <c r="J3457" i="64"/>
  <c r="K3457" i="64" l="1"/>
  <c r="AC3457" i="64"/>
  <c r="D3457" i="64" l="1"/>
  <c r="H3457" i="64" s="1"/>
  <c r="AE3457" i="64"/>
  <c r="AJ3457" i="64"/>
  <c r="L3457" i="64"/>
  <c r="AQ3457" i="64" l="1"/>
  <c r="AS3457" i="64"/>
  <c r="F3457" i="64"/>
  <c r="U3458" i="64" s="1"/>
  <c r="U3459" i="64" s="1"/>
  <c r="U3460" i="64" s="1"/>
  <c r="U3461" i="64" s="1"/>
  <c r="U3462" i="64" s="1"/>
  <c r="I3457" i="64"/>
  <c r="AH3457" i="64"/>
  <c r="AI3457" i="64"/>
  <c r="AL3457" i="64" s="1"/>
  <c r="AM3457" i="64" s="1"/>
  <c r="V3462" i="64" l="1"/>
  <c r="V3463" i="64" s="1"/>
  <c r="Y3458" i="64"/>
  <c r="AW3457" i="64"/>
  <c r="E3457" i="64"/>
  <c r="N3464" i="64"/>
  <c r="O3464" i="64"/>
  <c r="M3458" i="64" l="1"/>
  <c r="D3458" i="64" s="1"/>
  <c r="C3458" i="64"/>
  <c r="G3458" i="64" s="1"/>
  <c r="J3458" i="64" l="1"/>
  <c r="K3458" i="64" s="1"/>
  <c r="AB3458" i="64"/>
  <c r="AC3458" i="64"/>
  <c r="AS3458" i="64"/>
  <c r="AQ3458" i="64" l="1"/>
  <c r="AQ3459" i="64" s="1"/>
  <c r="AQ3460" i="64" s="1"/>
  <c r="F3458" i="64"/>
  <c r="AR3458" i="64"/>
  <c r="Y3459" i="64"/>
  <c r="AE3458" i="64"/>
  <c r="AF3458" i="64" s="1"/>
  <c r="AG3460" i="64" s="1"/>
  <c r="H3458" i="64"/>
  <c r="AJ3458" i="64"/>
  <c r="L3458" i="64"/>
  <c r="AH3458" i="64" l="1"/>
  <c r="Q3460" i="64"/>
  <c r="AQ3461" i="64" s="1"/>
  <c r="P3460" i="64"/>
  <c r="AW3458" i="64"/>
  <c r="I3458" i="64"/>
  <c r="AI3458" i="64"/>
  <c r="AK3458" i="64" l="1"/>
  <c r="AA3459" i="64" s="1"/>
  <c r="AA3460" i="64" s="1"/>
  <c r="M3459" i="64"/>
  <c r="E3458" i="64"/>
  <c r="C3459" i="64" s="1"/>
  <c r="G3459" i="64" s="1"/>
  <c r="AB3459" i="64" l="1"/>
  <c r="AA3461" i="64"/>
  <c r="J3459" i="64"/>
  <c r="D3459" i="64"/>
  <c r="AS3459" i="64" s="1"/>
  <c r="AC3459" i="64"/>
  <c r="AE3459" i="64" l="1"/>
  <c r="K3459" i="64"/>
  <c r="AR3459" i="64" s="1"/>
  <c r="AR3460" i="64" s="1"/>
  <c r="AR3461" i="64" s="1"/>
  <c r="Y3460" i="64"/>
  <c r="M3460" i="64" s="1"/>
  <c r="AA3462" i="64"/>
  <c r="AB3460" i="64" l="1"/>
  <c r="T3459" i="64"/>
  <c r="AV3460" i="64" s="1"/>
  <c r="AV3461" i="64" s="1"/>
  <c r="AV3462" i="64" s="1"/>
  <c r="AV3463" i="64" s="1"/>
  <c r="AV3464" i="64" s="1"/>
  <c r="H3459" i="64"/>
  <c r="AJ3459" i="64"/>
  <c r="L3459" i="64"/>
  <c r="AA3463" i="64"/>
  <c r="F3459" i="64"/>
  <c r="AW3459" i="64" l="1"/>
  <c r="AI3459" i="64"/>
  <c r="AH3459" i="64"/>
  <c r="I3459" i="64"/>
  <c r="E3459" i="64" l="1"/>
  <c r="C3460" i="64" l="1"/>
  <c r="G3460" i="64" s="1"/>
  <c r="J3460" i="64"/>
  <c r="D3460" i="64"/>
  <c r="K3460" i="64" l="1"/>
  <c r="X3461" i="64" s="1"/>
  <c r="X3462" i="64" s="1"/>
  <c r="X3463" i="64" s="1"/>
  <c r="X3464" i="64" s="1"/>
  <c r="X3465" i="64" s="1"/>
  <c r="AS3460" i="64"/>
  <c r="AC3460" i="64"/>
  <c r="F3460" i="64" l="1"/>
  <c r="Y3461" i="64"/>
  <c r="M3461" i="64" s="1"/>
  <c r="AW3460" i="64"/>
  <c r="AE3460" i="64"/>
  <c r="L3460" i="64"/>
  <c r="AJ3460" i="64"/>
  <c r="H3460" i="64"/>
  <c r="AH3460" i="64" l="1"/>
  <c r="AI3460" i="64"/>
  <c r="I3460" i="64"/>
  <c r="E3460" i="64" l="1"/>
  <c r="C3461" i="64" l="1"/>
  <c r="G3461" i="64" s="1"/>
  <c r="W3461" i="64" s="1"/>
  <c r="W3462" i="64" s="1"/>
  <c r="W3463" i="64" s="1"/>
  <c r="W3464" i="64" s="1"/>
  <c r="J3461" i="64"/>
  <c r="D3461" i="64"/>
  <c r="K3461" i="64" l="1"/>
  <c r="AN3467" i="64"/>
  <c r="T3467" i="64" s="1"/>
  <c r="T3468" i="64" s="1"/>
  <c r="AS3461" i="64"/>
  <c r="AC3461" i="64"/>
  <c r="AE3461" i="64" l="1"/>
  <c r="Y3462" i="64"/>
  <c r="AW3461" i="64"/>
  <c r="AB3461" i="64"/>
  <c r="H3461" i="64"/>
  <c r="AR3462" i="64" s="1"/>
  <c r="L3461" i="64"/>
  <c r="AJ3461" i="64"/>
  <c r="F3461" i="64"/>
  <c r="M3462" i="64" l="1"/>
  <c r="AO3462" i="64"/>
  <c r="AI3461" i="64"/>
  <c r="AP3462" i="64"/>
  <c r="AH3461" i="64"/>
  <c r="AU3465" i="64"/>
  <c r="AT3465" i="64"/>
  <c r="Z3465" i="64"/>
  <c r="I3461" i="64"/>
  <c r="AB3462" i="64" l="1"/>
  <c r="R3463" i="64"/>
  <c r="R3464" i="64" s="1"/>
  <c r="R3465" i="64" s="1"/>
  <c r="R3466" i="64" s="1"/>
  <c r="S3467" i="64" s="1"/>
  <c r="S3468" i="64" s="1"/>
  <c r="E3461" i="64"/>
  <c r="R3467" i="64" l="1"/>
  <c r="C3462" i="64"/>
  <c r="G3462" i="64" s="1"/>
  <c r="J3462" i="64"/>
  <c r="K3462" i="64" l="1"/>
  <c r="D3462" i="64" s="1"/>
  <c r="AQ3462" i="64" s="1"/>
  <c r="AC3462" i="64"/>
  <c r="AS3462" i="64" l="1"/>
  <c r="Y3463" i="64"/>
  <c r="AW3462" i="64"/>
  <c r="AE3462" i="64"/>
  <c r="H3462" i="64"/>
  <c r="AJ3462" i="64"/>
  <c r="L3462" i="64"/>
  <c r="F3462" i="64"/>
  <c r="U3463" i="64" s="1"/>
  <c r="U3464" i="64" s="1"/>
  <c r="U3465" i="64" s="1"/>
  <c r="U3466" i="64" s="1"/>
  <c r="U3467" i="64" s="1"/>
  <c r="M3463" i="64" l="1"/>
  <c r="AH3462" i="64"/>
  <c r="I3462" i="64"/>
  <c r="AI3462" i="64"/>
  <c r="AL3462" i="64" s="1"/>
  <c r="AM3462" i="64" s="1"/>
  <c r="V3467" i="64" l="1"/>
  <c r="V3468" i="64" s="1"/>
  <c r="E3462" i="64"/>
  <c r="C3463" i="64" s="1"/>
  <c r="G3463" i="64" s="1"/>
  <c r="AB3463" i="64"/>
  <c r="J3463" i="64" l="1"/>
  <c r="K3463" i="64" s="1"/>
  <c r="D3463" i="64"/>
  <c r="AC3463" i="64"/>
  <c r="N3469" i="64"/>
  <c r="O3469" i="64"/>
  <c r="AQ3463" i="64" l="1"/>
  <c r="AQ3464" i="64" s="1"/>
  <c r="AQ3465" i="64" s="1"/>
  <c r="AR3463" i="64"/>
  <c r="F3463" i="64"/>
  <c r="AE3463" i="64"/>
  <c r="AF3463" i="64" s="1"/>
  <c r="AG3465" i="64" s="1"/>
  <c r="AS3463" i="64"/>
  <c r="AJ3463" i="64"/>
  <c r="H3463" i="64"/>
  <c r="L3463" i="64"/>
  <c r="AI3463" i="64" l="1"/>
  <c r="AH3463" i="64"/>
  <c r="I3463" i="64"/>
  <c r="Y3464" i="64"/>
  <c r="AW3463" i="64"/>
  <c r="Q3465" i="64"/>
  <c r="AQ3466" i="64" s="1"/>
  <c r="P3465" i="64"/>
  <c r="AK3463" i="64" l="1"/>
  <c r="M3464" i="64" s="1"/>
  <c r="E3463" i="64"/>
  <c r="C3464" i="64" s="1"/>
  <c r="G3464" i="64" s="1"/>
  <c r="AA3464" i="64" l="1"/>
  <c r="AA3465" i="64" s="1"/>
  <c r="AA3466" i="64" s="1"/>
  <c r="J3464" i="64"/>
  <c r="K3464" i="64" s="1"/>
  <c r="AR3464" i="64" s="1"/>
  <c r="AR3465" i="64" s="1"/>
  <c r="AR3466" i="64" s="1"/>
  <c r="D3464" i="64"/>
  <c r="AS3464" i="64" s="1"/>
  <c r="AC3464" i="64"/>
  <c r="AB3464" i="64" l="1"/>
  <c r="Y3465" i="64"/>
  <c r="M3465" i="64" s="1"/>
  <c r="AA3467" i="64"/>
  <c r="AE3464" i="64"/>
  <c r="T3464" i="64"/>
  <c r="AV3465" i="64" s="1"/>
  <c r="AV3466" i="64" s="1"/>
  <c r="AV3467" i="64" s="1"/>
  <c r="AV3468" i="64" s="1"/>
  <c r="AV3469" i="64" s="1"/>
  <c r="L3464" i="64"/>
  <c r="AJ3464" i="64"/>
  <c r="H3464" i="64"/>
  <c r="F3464" i="64"/>
  <c r="AA3468" i="64" l="1"/>
  <c r="AH3464" i="64"/>
  <c r="AW3464" i="64"/>
  <c r="I3464" i="64"/>
  <c r="AI3464" i="64"/>
  <c r="AB3465" i="64"/>
  <c r="E3464" i="64" l="1"/>
  <c r="C3465" i="64" l="1"/>
  <c r="G3465" i="64" s="1"/>
  <c r="D3465" i="64"/>
  <c r="J3465" i="64"/>
  <c r="K3465" i="64" l="1"/>
  <c r="X3466" i="64" s="1"/>
  <c r="X3467" i="64" s="1"/>
  <c r="X3468" i="64" s="1"/>
  <c r="X3469" i="64" s="1"/>
  <c r="X3470" i="64" s="1"/>
  <c r="AS3465" i="64"/>
  <c r="AC3465" i="64"/>
  <c r="F3465" i="64" l="1"/>
  <c r="Y3466" i="64"/>
  <c r="M3466" i="64" s="1"/>
  <c r="AW3465" i="64"/>
  <c r="AE3465" i="64"/>
  <c r="AJ3465" i="64"/>
  <c r="H3465" i="64"/>
  <c r="L3465" i="64"/>
  <c r="I3465" i="64" l="1"/>
  <c r="AH3465" i="64"/>
  <c r="AI3465" i="64"/>
  <c r="E3465" i="64" l="1"/>
  <c r="C3466" i="64" l="1"/>
  <c r="G3466" i="64" s="1"/>
  <c r="W3466" i="64" s="1"/>
  <c r="W3467" i="64" s="1"/>
  <c r="W3468" i="64" s="1"/>
  <c r="W3469" i="64" s="1"/>
  <c r="J3466" i="64"/>
  <c r="D3466" i="64"/>
  <c r="K3466" i="64" l="1"/>
  <c r="AN3472" i="64"/>
  <c r="T3472" i="64" s="1"/>
  <c r="T3473" i="64" s="1"/>
  <c r="AS3466" i="64"/>
  <c r="AC3466" i="64"/>
  <c r="Y3467" i="64" l="1"/>
  <c r="AW3466" i="64"/>
  <c r="AE3466" i="64"/>
  <c r="AB3466" i="64"/>
  <c r="L3466" i="64"/>
  <c r="AJ3466" i="64"/>
  <c r="H3466" i="64"/>
  <c r="AR3467" i="64" s="1"/>
  <c r="F3466" i="64"/>
  <c r="M3467" i="64" l="1"/>
  <c r="AO3467" i="64"/>
  <c r="Z3470" i="64"/>
  <c r="AT3470" i="64"/>
  <c r="AU3470" i="64"/>
  <c r="AH3466" i="64"/>
  <c r="AP3467" i="64"/>
  <c r="AI3466" i="64"/>
  <c r="I3466" i="64"/>
  <c r="R3468" i="64" l="1"/>
  <c r="R3469" i="64" s="1"/>
  <c r="R3470" i="64" s="1"/>
  <c r="R3471" i="64" s="1"/>
  <c r="S3472" i="64" s="1"/>
  <c r="S3473" i="64" s="1"/>
  <c r="E3466" i="64"/>
  <c r="C3467" i="64" s="1"/>
  <c r="G3467" i="64" s="1"/>
  <c r="AB3467" i="64"/>
  <c r="R3472" i="64" l="1"/>
  <c r="J3467" i="64"/>
  <c r="AC3467" i="64"/>
  <c r="AE3467" i="64" l="1"/>
  <c r="K3467" i="64"/>
  <c r="D3467" i="64" l="1"/>
  <c r="H3467" i="64" s="1"/>
  <c r="L3467" i="64"/>
  <c r="AJ3467" i="64"/>
  <c r="AQ3467" i="64" l="1"/>
  <c r="AS3467" i="64"/>
  <c r="F3467" i="64"/>
  <c r="U3468" i="64" s="1"/>
  <c r="U3469" i="64" s="1"/>
  <c r="U3470" i="64" s="1"/>
  <c r="U3471" i="64" s="1"/>
  <c r="U3472" i="64" s="1"/>
  <c r="AI3467" i="64"/>
  <c r="AL3467" i="64" s="1"/>
  <c r="AM3467" i="64" s="1"/>
  <c r="AH3467" i="64"/>
  <c r="I3467" i="64"/>
  <c r="Y3468" i="64" l="1"/>
  <c r="AW3467" i="64"/>
  <c r="E3467" i="64"/>
  <c r="M3468" i="64" l="1"/>
  <c r="D3468" i="64" s="1"/>
  <c r="V3472" i="64"/>
  <c r="V3473" i="64" s="1"/>
  <c r="C3468" i="64"/>
  <c r="G3468" i="64" s="1"/>
  <c r="J3468" i="64" l="1"/>
  <c r="AB3468" i="64"/>
  <c r="O3474" i="64"/>
  <c r="N3474" i="64"/>
  <c r="K3468" i="64"/>
  <c r="AS3468" i="64"/>
  <c r="AC3468" i="64"/>
  <c r="AQ3468" i="64" l="1"/>
  <c r="AQ3469" i="64" s="1"/>
  <c r="AQ3470" i="64" s="1"/>
  <c r="F3468" i="64"/>
  <c r="AR3468" i="64"/>
  <c r="AE3468" i="64"/>
  <c r="AF3468" i="64" s="1"/>
  <c r="AG3470" i="64" s="1"/>
  <c r="Y3469" i="64"/>
  <c r="L3468" i="64"/>
  <c r="AJ3468" i="64"/>
  <c r="H3468" i="64"/>
  <c r="AW3468" i="64" l="1"/>
  <c r="I3468" i="64"/>
  <c r="AH3468" i="64"/>
  <c r="AI3468" i="64"/>
  <c r="Q3470" i="64"/>
  <c r="AQ3471" i="64" s="1"/>
  <c r="P3470" i="64"/>
  <c r="AK3468" i="64" l="1"/>
  <c r="AA3469" i="64" s="1"/>
  <c r="AA3470" i="64" s="1"/>
  <c r="M3469" i="64"/>
  <c r="E3468" i="64"/>
  <c r="C3469" i="64" s="1"/>
  <c r="G3469" i="64" s="1"/>
  <c r="AA3471" i="64" l="1"/>
  <c r="AC3469" i="64"/>
  <c r="D3469" i="64"/>
  <c r="AB3469" i="64"/>
  <c r="J3469" i="64"/>
  <c r="AA3472" i="64" l="1"/>
  <c r="AE3469" i="64"/>
  <c r="AS3469" i="64"/>
  <c r="K3469" i="64"/>
  <c r="AR3469" i="64" s="1"/>
  <c r="AR3470" i="64" s="1"/>
  <c r="AR3471" i="64" s="1"/>
  <c r="AA3473" i="64" l="1"/>
  <c r="T3469" i="64"/>
  <c r="AV3470" i="64" s="1"/>
  <c r="AV3471" i="64" s="1"/>
  <c r="AV3472" i="64" s="1"/>
  <c r="AV3473" i="64" s="1"/>
  <c r="AV3474" i="64" s="1"/>
  <c r="AJ3469" i="64"/>
  <c r="H3469" i="64"/>
  <c r="L3469" i="64"/>
  <c r="Y3470" i="64"/>
  <c r="M3470" i="64" s="1"/>
  <c r="F3469" i="64"/>
  <c r="AB3470" i="64" l="1"/>
  <c r="AW3469" i="64"/>
  <c r="AH3469" i="64"/>
  <c r="AI3469" i="64"/>
  <c r="I3469" i="64"/>
  <c r="E3469" i="64" l="1"/>
  <c r="C3470" i="64" l="1"/>
  <c r="G3470" i="64" s="1"/>
  <c r="J3470" i="64"/>
  <c r="D3470" i="64"/>
  <c r="K3470" i="64" l="1"/>
  <c r="X3471" i="64" s="1"/>
  <c r="X3472" i="64" s="1"/>
  <c r="X3473" i="64" s="1"/>
  <c r="X3474" i="64" s="1"/>
  <c r="X3475" i="64" s="1"/>
  <c r="AC3470" i="64"/>
  <c r="AS3470" i="64"/>
  <c r="Y3471" i="64" l="1"/>
  <c r="M3471" i="64" s="1"/>
  <c r="AW3470" i="64"/>
  <c r="AE3470" i="64"/>
  <c r="H3470" i="64"/>
  <c r="AJ3470" i="64"/>
  <c r="L3470" i="64"/>
  <c r="F3470" i="64"/>
  <c r="AH3470" i="64" l="1"/>
  <c r="I3470" i="64"/>
  <c r="AI3470" i="64"/>
  <c r="E3470" i="64" l="1"/>
  <c r="C3471" i="64" l="1"/>
  <c r="G3471" i="64" s="1"/>
  <c r="W3471" i="64" s="1"/>
  <c r="W3472" i="64" s="1"/>
  <c r="W3473" i="64" s="1"/>
  <c r="W3474" i="64" s="1"/>
  <c r="D3471" i="64"/>
  <c r="J3471" i="64"/>
  <c r="K3471" i="64" l="1"/>
  <c r="F3471" i="64" s="1"/>
  <c r="AN3477" i="64"/>
  <c r="T3477" i="64" s="1"/>
  <c r="T3478" i="64" s="1"/>
  <c r="AS3471" i="64"/>
  <c r="AC3471" i="64"/>
  <c r="AB3471" i="64" l="1"/>
  <c r="AE3471" i="64"/>
  <c r="Y3472" i="64"/>
  <c r="AW3471" i="64"/>
  <c r="H3471" i="64"/>
  <c r="AR3472" i="64" s="1"/>
  <c r="AJ3471" i="64"/>
  <c r="L3471" i="64"/>
  <c r="M3472" i="64" l="1"/>
  <c r="AO3472" i="64"/>
  <c r="I3471" i="64"/>
  <c r="AI3471" i="64"/>
  <c r="AH3471" i="64"/>
  <c r="AP3472" i="64"/>
  <c r="Z3475" i="64"/>
  <c r="AU3475" i="64"/>
  <c r="AT3475" i="64"/>
  <c r="AB3472" i="64" l="1"/>
  <c r="R3473" i="64"/>
  <c r="R3474" i="64" s="1"/>
  <c r="R3475" i="64" s="1"/>
  <c r="R3476" i="64" s="1"/>
  <c r="R3477" i="64" s="1"/>
  <c r="E3471" i="64"/>
  <c r="S3477" i="64" l="1"/>
  <c r="S3478" i="64" s="1"/>
  <c r="C3472" i="64"/>
  <c r="G3472" i="64" s="1"/>
  <c r="J3472" i="64"/>
  <c r="AC3472" i="64" l="1"/>
  <c r="K3472" i="64"/>
  <c r="D3472" i="64" l="1"/>
  <c r="H3472" i="64" s="1"/>
  <c r="L3472" i="64"/>
  <c r="AJ3472" i="64"/>
  <c r="AE3472" i="64"/>
  <c r="AQ3472" i="64" l="1"/>
  <c r="AS3472" i="64"/>
  <c r="F3472" i="64"/>
  <c r="U3473" i="64" s="1"/>
  <c r="U3474" i="64" s="1"/>
  <c r="U3475" i="64" s="1"/>
  <c r="U3476" i="64" s="1"/>
  <c r="U3477" i="64" s="1"/>
  <c r="AH3472" i="64"/>
  <c r="I3472" i="64"/>
  <c r="AI3472" i="64"/>
  <c r="AL3472" i="64" s="1"/>
  <c r="AM3472" i="64" s="1"/>
  <c r="V3477" i="64" l="1"/>
  <c r="V3478" i="64" s="1"/>
  <c r="AW3472" i="64"/>
  <c r="Y3473" i="64"/>
  <c r="E3472" i="64"/>
  <c r="N3479" i="64"/>
  <c r="O3479" i="64"/>
  <c r="M3473" i="64" l="1"/>
  <c r="J3473" i="64" s="1"/>
  <c r="C3473" i="64"/>
  <c r="G3473" i="64" s="1"/>
  <c r="D3473" i="64" l="1"/>
  <c r="AB3473" i="64"/>
  <c r="K3473" i="64"/>
  <c r="AS3473" i="64"/>
  <c r="AC3473" i="64"/>
  <c r="AQ3473" i="64" l="1"/>
  <c r="AQ3474" i="64" s="1"/>
  <c r="AQ3475" i="64" s="1"/>
  <c r="AR3473" i="64"/>
  <c r="F3473" i="64"/>
  <c r="Y3474" i="64"/>
  <c r="AE3473" i="64"/>
  <c r="AF3473" i="64" s="1"/>
  <c r="AG3475" i="64" s="1"/>
  <c r="H3473" i="64"/>
  <c r="AJ3473" i="64"/>
  <c r="L3473" i="64"/>
  <c r="AW3473" i="64" l="1"/>
  <c r="P3475" i="64"/>
  <c r="Q3475" i="64"/>
  <c r="AQ3476" i="64" s="1"/>
  <c r="I3473" i="64"/>
  <c r="AH3473" i="64"/>
  <c r="AI3473" i="64"/>
  <c r="AK3473" i="64" l="1"/>
  <c r="AA3474" i="64" s="1"/>
  <c r="AA3475" i="64" s="1"/>
  <c r="E3473" i="64"/>
  <c r="C3474" i="64" s="1"/>
  <c r="G3474" i="64" s="1"/>
  <c r="M3474" i="64" l="1"/>
  <c r="AB3474" i="64" s="1"/>
  <c r="AC3474" i="64"/>
  <c r="AA3476" i="64"/>
  <c r="J3474" i="64" l="1"/>
  <c r="D3474" i="64"/>
  <c r="AA3477" i="64"/>
  <c r="K3474" i="64"/>
  <c r="AR3474" i="64" s="1"/>
  <c r="AR3475" i="64" s="1"/>
  <c r="AR3476" i="64" s="1"/>
  <c r="AE3474" i="64"/>
  <c r="AS3474" i="64"/>
  <c r="F3474" i="64" l="1"/>
  <c r="AA3478" i="64"/>
  <c r="Y3475" i="64"/>
  <c r="M3475" i="64" s="1"/>
  <c r="T3474" i="64"/>
  <c r="AV3475" i="64" s="1"/>
  <c r="AV3476" i="64" s="1"/>
  <c r="AV3477" i="64" s="1"/>
  <c r="AV3478" i="64" s="1"/>
  <c r="AV3479" i="64" s="1"/>
  <c r="H3474" i="64"/>
  <c r="AJ3474" i="64"/>
  <c r="L3474" i="64"/>
  <c r="AI3474" i="64" l="1"/>
  <c r="AW3474" i="64"/>
  <c r="AB3475" i="64"/>
  <c r="AH3474" i="64"/>
  <c r="I3474" i="64"/>
  <c r="E3474" i="64" l="1"/>
  <c r="C3475" i="64" l="1"/>
  <c r="G3475" i="64" s="1"/>
  <c r="D3475" i="64"/>
  <c r="J3475" i="64"/>
  <c r="K3475" i="64" l="1"/>
  <c r="X3476" i="64" s="1"/>
  <c r="X3477" i="64" s="1"/>
  <c r="X3478" i="64" s="1"/>
  <c r="X3479" i="64" s="1"/>
  <c r="X3480" i="64" s="1"/>
  <c r="AC3475" i="64"/>
  <c r="AS3475" i="64"/>
  <c r="F3475" i="64" l="1"/>
  <c r="AE3475" i="64"/>
  <c r="Y3476" i="64"/>
  <c r="M3476" i="64" s="1"/>
  <c r="AW3475" i="64"/>
  <c r="AJ3475" i="64"/>
  <c r="H3475" i="64"/>
  <c r="L3475" i="64"/>
  <c r="AH3475" i="64" l="1"/>
  <c r="I3475" i="64"/>
  <c r="AI3475" i="64"/>
  <c r="E3475" i="64" l="1"/>
  <c r="C3476" i="64" l="1"/>
  <c r="G3476" i="64" s="1"/>
  <c r="W3476" i="64" s="1"/>
  <c r="W3477" i="64" s="1"/>
  <c r="W3478" i="64" s="1"/>
  <c r="W3479" i="64" s="1"/>
  <c r="J3476" i="64"/>
  <c r="D3476" i="64"/>
  <c r="K3476" i="64" l="1"/>
  <c r="AN3482" i="64"/>
  <c r="T3482" i="64" s="1"/>
  <c r="T3483" i="64" s="1"/>
  <c r="AC3476" i="64"/>
  <c r="AS3476" i="64"/>
  <c r="AB3476" i="64" l="1"/>
  <c r="Y3477" i="64"/>
  <c r="AW3476" i="64"/>
  <c r="AE3476" i="64"/>
  <c r="AJ3476" i="64"/>
  <c r="H3476" i="64"/>
  <c r="AR3477" i="64" s="1"/>
  <c r="L3476" i="64"/>
  <c r="F3476" i="64"/>
  <c r="M3477" i="64" l="1"/>
  <c r="AO3477" i="64"/>
  <c r="I3476" i="64"/>
  <c r="AP3477" i="64"/>
  <c r="AH3476" i="64"/>
  <c r="AI3476" i="64"/>
  <c r="AT3480" i="64"/>
  <c r="AU3480" i="64"/>
  <c r="Z3480" i="64"/>
  <c r="AB3477" i="64" l="1"/>
  <c r="R3478" i="64"/>
  <c r="R3479" i="64" s="1"/>
  <c r="R3480" i="64" s="1"/>
  <c r="R3481" i="64" s="1"/>
  <c r="S3482" i="64" s="1"/>
  <c r="S3483" i="64" s="1"/>
  <c r="E3476" i="64"/>
  <c r="R3482" i="64" l="1"/>
  <c r="C3477" i="64"/>
  <c r="G3477" i="64" s="1"/>
  <c r="J3477" i="64"/>
  <c r="K3477" i="64" l="1"/>
  <c r="D3477" i="64" s="1"/>
  <c r="AQ3477" i="64" s="1"/>
  <c r="AC3477" i="64"/>
  <c r="AS3477" i="64" l="1"/>
  <c r="AE3477" i="64"/>
  <c r="Y3478" i="64"/>
  <c r="AW3477" i="64"/>
  <c r="H3477" i="64"/>
  <c r="L3477" i="64"/>
  <c r="AJ3477" i="64"/>
  <c r="F3477" i="64"/>
  <c r="U3478" i="64" s="1"/>
  <c r="U3479" i="64" s="1"/>
  <c r="U3480" i="64" s="1"/>
  <c r="U3481" i="64" s="1"/>
  <c r="U3482" i="64" s="1"/>
  <c r="M3478" i="64" l="1"/>
  <c r="I3477" i="64"/>
  <c r="AH3477" i="64"/>
  <c r="AI3477" i="64"/>
  <c r="AL3477" i="64" s="1"/>
  <c r="AM3477" i="64" s="1"/>
  <c r="AB3478" i="64" l="1"/>
  <c r="E3477" i="64"/>
  <c r="V3482" i="64"/>
  <c r="V3483" i="64" s="1"/>
  <c r="N3484" i="64" l="1"/>
  <c r="O3484" i="64"/>
  <c r="C3478" i="64"/>
  <c r="G3478" i="64" s="1"/>
  <c r="J3478" i="64"/>
  <c r="D3478" i="64"/>
  <c r="K3478" i="64" l="1"/>
  <c r="AS3478" i="64"/>
  <c r="AC3478" i="64"/>
  <c r="AQ3478" i="64" l="1"/>
  <c r="AQ3479" i="64" s="1"/>
  <c r="AQ3480" i="64" s="1"/>
  <c r="AR3478" i="64"/>
  <c r="AE3478" i="64"/>
  <c r="AF3478" i="64" s="1"/>
  <c r="AG3480" i="64" s="1"/>
  <c r="Y3479" i="64"/>
  <c r="L3478" i="64"/>
  <c r="AJ3478" i="64"/>
  <c r="H3478" i="64"/>
  <c r="F3478" i="64"/>
  <c r="AW3478" i="64" l="1"/>
  <c r="AI3478" i="64"/>
  <c r="I3478" i="64"/>
  <c r="AH3478" i="64"/>
  <c r="P3480" i="64"/>
  <c r="Q3480" i="64"/>
  <c r="AQ3481" i="64" s="1"/>
  <c r="AK3478" i="64" l="1"/>
  <c r="AA3479" i="64" s="1"/>
  <c r="AA3480" i="64" s="1"/>
  <c r="M3479" i="64"/>
  <c r="E3478" i="64"/>
  <c r="C3479" i="64" s="1"/>
  <c r="G3479" i="64" s="1"/>
  <c r="AB3479" i="64" l="1"/>
  <c r="AA3481" i="64"/>
  <c r="AC3479" i="64"/>
  <c r="D3479" i="64"/>
  <c r="J3479" i="64"/>
  <c r="K3479" i="64" l="1"/>
  <c r="AR3479" i="64" s="1"/>
  <c r="AR3480" i="64" s="1"/>
  <c r="AR3481" i="64" s="1"/>
  <c r="AA3482" i="64"/>
  <c r="AE3479" i="64"/>
  <c r="AS3479" i="64"/>
  <c r="AA3483" i="64" l="1"/>
  <c r="T3479" i="64"/>
  <c r="AV3480" i="64" s="1"/>
  <c r="AV3481" i="64" s="1"/>
  <c r="AV3482" i="64" s="1"/>
  <c r="AV3483" i="64" s="1"/>
  <c r="AV3484" i="64" s="1"/>
  <c r="H3479" i="64"/>
  <c r="AJ3479" i="64"/>
  <c r="L3479" i="64"/>
  <c r="Y3480" i="64"/>
  <c r="M3480" i="64" s="1"/>
  <c r="F3479" i="64"/>
  <c r="AB3480" i="64" l="1"/>
  <c r="I3479" i="64"/>
  <c r="AI3479" i="64"/>
  <c r="AH3479" i="64"/>
  <c r="AW3479" i="64"/>
  <c r="E3479" i="64" l="1"/>
  <c r="C3480" i="64" l="1"/>
  <c r="G3480" i="64" s="1"/>
  <c r="D3480" i="64"/>
  <c r="J3480" i="64"/>
  <c r="K3480" i="64" l="1"/>
  <c r="X3481" i="64" s="1"/>
  <c r="X3482" i="64" s="1"/>
  <c r="X3483" i="64" s="1"/>
  <c r="X3484" i="64" s="1"/>
  <c r="X3485" i="64" s="1"/>
  <c r="AC3480" i="64"/>
  <c r="AS3480" i="64"/>
  <c r="F3480" i="64" l="1"/>
  <c r="AE3480" i="64"/>
  <c r="Y3481" i="64"/>
  <c r="M3481" i="64" s="1"/>
  <c r="AW3480" i="64"/>
  <c r="H3480" i="64"/>
  <c r="AJ3480" i="64"/>
  <c r="L3480" i="64"/>
  <c r="I3480" i="64" l="1"/>
  <c r="AI3480" i="64"/>
  <c r="AH3480" i="64"/>
  <c r="E3480" i="64" l="1"/>
  <c r="C3481" i="64" l="1"/>
  <c r="G3481" i="64" s="1"/>
  <c r="W3481" i="64" s="1"/>
  <c r="W3482" i="64" s="1"/>
  <c r="W3483" i="64" s="1"/>
  <c r="W3484" i="64" s="1"/>
  <c r="D3481" i="64"/>
  <c r="J3481" i="64"/>
  <c r="K3481" i="64" l="1"/>
  <c r="F3481" i="64" s="1"/>
  <c r="AN3487" i="64"/>
  <c r="T3487" i="64" s="1"/>
  <c r="T3488" i="64" s="1"/>
  <c r="AC3481" i="64"/>
  <c r="AS3481" i="64"/>
  <c r="Y3482" i="64" l="1"/>
  <c r="AW3481" i="64"/>
  <c r="AE3481" i="64"/>
  <c r="AB3481" i="64"/>
  <c r="L3481" i="64"/>
  <c r="H3481" i="64"/>
  <c r="AR3482" i="64" s="1"/>
  <c r="AJ3481" i="64"/>
  <c r="M3482" i="64" l="1"/>
  <c r="AO3482" i="64"/>
  <c r="AT3485" i="64"/>
  <c r="AU3485" i="64"/>
  <c r="Z3485" i="64"/>
  <c r="AH3481" i="64"/>
  <c r="AP3482" i="64"/>
  <c r="AI3481" i="64"/>
  <c r="I3481" i="64"/>
  <c r="R3483" i="64" l="1"/>
  <c r="R3484" i="64" s="1"/>
  <c r="R3485" i="64" s="1"/>
  <c r="R3486" i="64" s="1"/>
  <c r="S3487" i="64" s="1"/>
  <c r="S3488" i="64" s="1"/>
  <c r="E3481" i="64"/>
  <c r="C3482" i="64" s="1"/>
  <c r="G3482" i="64" s="1"/>
  <c r="AB3482" i="64"/>
  <c r="R3487" i="64" l="1"/>
  <c r="J3482" i="64"/>
  <c r="K3482" i="64" s="1"/>
  <c r="D3482" i="64"/>
  <c r="AQ3482" i="64" s="1"/>
  <c r="AC3482" i="64"/>
  <c r="AS3482" i="64" l="1"/>
  <c r="F3482" i="64"/>
  <c r="U3483" i="64" s="1"/>
  <c r="U3484" i="64" s="1"/>
  <c r="U3485" i="64" s="1"/>
  <c r="U3486" i="64" s="1"/>
  <c r="U3487" i="64" s="1"/>
  <c r="AE3482" i="64"/>
  <c r="AJ3482" i="64"/>
  <c r="L3482" i="64"/>
  <c r="H3482" i="64"/>
  <c r="Y3483" i="64"/>
  <c r="M3483" i="64" s="1"/>
  <c r="AW3482" i="64"/>
  <c r="AH3482" i="64" l="1"/>
  <c r="AI3482" i="64"/>
  <c r="AL3482" i="64" s="1"/>
  <c r="AM3482" i="64" s="1"/>
  <c r="I3482" i="64"/>
  <c r="AB3483" i="64"/>
  <c r="V3487" i="64" l="1"/>
  <c r="V3488" i="64" s="1"/>
  <c r="N3489" i="64" s="1"/>
  <c r="E3482" i="64"/>
  <c r="O3489" i="64"/>
  <c r="C3483" i="64" l="1"/>
  <c r="G3483" i="64" s="1"/>
  <c r="D3483" i="64"/>
  <c r="J3483" i="64"/>
  <c r="AS3483" i="64" l="1"/>
  <c r="AC3483" i="64"/>
  <c r="K3483" i="64"/>
  <c r="AQ3483" i="64" l="1"/>
  <c r="AQ3484" i="64" s="1"/>
  <c r="AQ3485" i="64" s="1"/>
  <c r="AR3483" i="64"/>
  <c r="H3483" i="64"/>
  <c r="AJ3483" i="64"/>
  <c r="L3483" i="64"/>
  <c r="AE3483" i="64"/>
  <c r="AF3483" i="64" s="1"/>
  <c r="AG3485" i="64" s="1"/>
  <c r="Y3484" i="64"/>
  <c r="F3483" i="64"/>
  <c r="I3483" i="64" l="1"/>
  <c r="P3485" i="64"/>
  <c r="Q3485" i="64"/>
  <c r="AQ3486" i="64" s="1"/>
  <c r="AI3483" i="64"/>
  <c r="AH3483" i="64"/>
  <c r="AW3483" i="64"/>
  <c r="AK3483" i="64" l="1"/>
  <c r="AA3484" i="64" s="1"/>
  <c r="AA3485" i="64" s="1"/>
  <c r="M3484" i="64"/>
  <c r="E3483" i="64"/>
  <c r="C3484" i="64" s="1"/>
  <c r="G3484" i="64" s="1"/>
  <c r="AC3484" i="64" l="1"/>
  <c r="AA3486" i="64"/>
  <c r="D3484" i="64"/>
  <c r="AB3484" i="64"/>
  <c r="J3484" i="64"/>
  <c r="AA3487" i="64" l="1"/>
  <c r="AS3484" i="64"/>
  <c r="K3484" i="64"/>
  <c r="AR3484" i="64" s="1"/>
  <c r="AR3485" i="64" s="1"/>
  <c r="AR3486" i="64" s="1"/>
  <c r="AE3484" i="64"/>
  <c r="T3484" i="64" l="1"/>
  <c r="AV3485" i="64" s="1"/>
  <c r="AV3486" i="64" s="1"/>
  <c r="AV3487" i="64" s="1"/>
  <c r="AV3488" i="64" s="1"/>
  <c r="AV3489" i="64" s="1"/>
  <c r="L3484" i="64"/>
  <c r="AJ3484" i="64"/>
  <c r="H3484" i="64"/>
  <c r="Y3485" i="64"/>
  <c r="M3485" i="64" s="1"/>
  <c r="AA3488" i="64"/>
  <c r="F3484" i="64"/>
  <c r="AW3484" i="64" l="1"/>
  <c r="AB3485" i="64"/>
  <c r="AH3484" i="64"/>
  <c r="AI3484" i="64"/>
  <c r="I3484" i="64"/>
  <c r="E3484" i="64" l="1"/>
  <c r="C3485" i="64" l="1"/>
  <c r="G3485" i="64" s="1"/>
  <c r="D3485" i="64"/>
  <c r="J3485" i="64"/>
  <c r="K3485" i="64" l="1"/>
  <c r="X3486" i="64" s="1"/>
  <c r="X3487" i="64" s="1"/>
  <c r="X3488" i="64" s="1"/>
  <c r="X3489" i="64" s="1"/>
  <c r="X3490" i="64" s="1"/>
  <c r="AC3485" i="64"/>
  <c r="AS3485" i="64"/>
  <c r="AE3485" i="64" l="1"/>
  <c r="Y3486" i="64"/>
  <c r="M3486" i="64" s="1"/>
  <c r="AW3485" i="64"/>
  <c r="H3485" i="64"/>
  <c r="AJ3485" i="64"/>
  <c r="L3485" i="64"/>
  <c r="F3485" i="64"/>
  <c r="I3485" i="64" l="1"/>
  <c r="AI3485" i="64"/>
  <c r="AH3485" i="64"/>
  <c r="E3485" i="64" l="1"/>
  <c r="C3486" i="64" l="1"/>
  <c r="G3486" i="64" s="1"/>
  <c r="W3486" i="64" s="1"/>
  <c r="W3487" i="64" s="1"/>
  <c r="W3488" i="64" s="1"/>
  <c r="W3489" i="64" s="1"/>
  <c r="J3486" i="64"/>
  <c r="D3486" i="64"/>
  <c r="K3486" i="64" l="1"/>
  <c r="AN3492" i="64"/>
  <c r="T3492" i="64" s="1"/>
  <c r="T3493" i="64" s="1"/>
  <c r="AC3486" i="64"/>
  <c r="AS3486" i="64"/>
  <c r="AB3486" i="64" l="1"/>
  <c r="Y3487" i="64"/>
  <c r="AW3486" i="64"/>
  <c r="AE3486" i="64"/>
  <c r="L3486" i="64"/>
  <c r="H3486" i="64"/>
  <c r="AR3487" i="64" s="1"/>
  <c r="AJ3486" i="64"/>
  <c r="F3486" i="64"/>
  <c r="M3487" i="64" l="1"/>
  <c r="AO3487" i="64"/>
  <c r="AP3487" i="64"/>
  <c r="AH3486" i="64"/>
  <c r="AI3486" i="64"/>
  <c r="I3486" i="64"/>
  <c r="AU3490" i="64"/>
  <c r="Z3490" i="64"/>
  <c r="AT3490" i="64"/>
  <c r="AB3487" i="64" l="1"/>
  <c r="R3488" i="64"/>
  <c r="R3489" i="64" s="1"/>
  <c r="R3490" i="64" s="1"/>
  <c r="R3491" i="64" s="1"/>
  <c r="S3492" i="64" s="1"/>
  <c r="S3493" i="64" s="1"/>
  <c r="E3486" i="64"/>
  <c r="R3492" i="64" l="1"/>
  <c r="C3487" i="64"/>
  <c r="G3487" i="64" s="1"/>
  <c r="J3487" i="64"/>
  <c r="K3487" i="64" l="1"/>
  <c r="AC3487" i="64"/>
  <c r="D3487" i="64" l="1"/>
  <c r="AE3487" i="64"/>
  <c r="AJ3487" i="64"/>
  <c r="L3487" i="64"/>
  <c r="AQ3487" i="64" l="1"/>
  <c r="AS3487" i="64"/>
  <c r="H3487" i="64"/>
  <c r="AH3487" i="64" s="1"/>
  <c r="F3487" i="64"/>
  <c r="U3488" i="64" s="1"/>
  <c r="U3489" i="64" s="1"/>
  <c r="U3490" i="64" s="1"/>
  <c r="U3491" i="64" s="1"/>
  <c r="U3492" i="64" s="1"/>
  <c r="I3487" i="64"/>
  <c r="AI3487" i="64"/>
  <c r="AL3487" i="64" s="1"/>
  <c r="AM3487" i="64" s="1"/>
  <c r="V3492" i="64" l="1"/>
  <c r="V3493" i="64" s="1"/>
  <c r="AW3487" i="64"/>
  <c r="Y3488" i="64"/>
  <c r="E3487" i="64"/>
  <c r="N3494" i="64"/>
  <c r="O3494" i="64"/>
  <c r="M3488" i="64" l="1"/>
  <c r="J3488" i="64" s="1"/>
  <c r="C3488" i="64"/>
  <c r="G3488" i="64" s="1"/>
  <c r="D3488" i="64" l="1"/>
  <c r="AB3488" i="64"/>
  <c r="K3488" i="64"/>
  <c r="AC3488" i="64"/>
  <c r="AS3488" i="64"/>
  <c r="AQ3488" i="64" l="1"/>
  <c r="AQ3489" i="64" s="1"/>
  <c r="AQ3490" i="64" s="1"/>
  <c r="F3488" i="64"/>
  <c r="AR3488" i="64"/>
  <c r="Y3489" i="64"/>
  <c r="AE3488" i="64"/>
  <c r="AF3488" i="64" s="1"/>
  <c r="AG3490" i="64" s="1"/>
  <c r="H3488" i="64"/>
  <c r="AJ3488" i="64"/>
  <c r="L3488" i="64"/>
  <c r="AW3488" i="64" l="1"/>
  <c r="Q3490" i="64"/>
  <c r="AQ3491" i="64" s="1"/>
  <c r="P3490" i="64"/>
  <c r="I3488" i="64"/>
  <c r="AH3488" i="64"/>
  <c r="AI3488" i="64"/>
  <c r="AK3488" i="64" l="1"/>
  <c r="AA3489" i="64" s="1"/>
  <c r="AA3490" i="64" s="1"/>
  <c r="M3489" i="64"/>
  <c r="E3488" i="64"/>
  <c r="C3489" i="64" s="1"/>
  <c r="G3489" i="64" s="1"/>
  <c r="AB3489" i="64" l="1"/>
  <c r="J3489" i="64"/>
  <c r="K3489" i="64" s="1"/>
  <c r="AR3489" i="64" s="1"/>
  <c r="AR3490" i="64" s="1"/>
  <c r="AR3491" i="64" s="1"/>
  <c r="D3489" i="64"/>
  <c r="AS3489" i="64" s="1"/>
  <c r="AA3491" i="64"/>
  <c r="AC3489" i="64"/>
  <c r="F3489" i="64" l="1"/>
  <c r="AE3489" i="64"/>
  <c r="Y3490" i="64"/>
  <c r="M3490" i="64" s="1"/>
  <c r="AA3492" i="64"/>
  <c r="T3489" i="64"/>
  <c r="AV3490" i="64" s="1"/>
  <c r="AV3491" i="64" s="1"/>
  <c r="AV3492" i="64" s="1"/>
  <c r="AV3493" i="64" s="1"/>
  <c r="AV3494" i="64" s="1"/>
  <c r="H3489" i="64"/>
  <c r="AJ3489" i="64"/>
  <c r="L3489" i="64"/>
  <c r="AA3493" i="64" l="1"/>
  <c r="AH3489" i="64"/>
  <c r="AB3490" i="64"/>
  <c r="I3489" i="64"/>
  <c r="AW3489" i="64"/>
  <c r="AI3489" i="64"/>
  <c r="E3489" i="64" l="1"/>
  <c r="C3490" i="64" l="1"/>
  <c r="G3490" i="64" s="1"/>
  <c r="J3490" i="64"/>
  <c r="D3490" i="64"/>
  <c r="K3490" i="64" l="1"/>
  <c r="X3491" i="64" s="1"/>
  <c r="X3492" i="64" s="1"/>
  <c r="X3493" i="64" s="1"/>
  <c r="X3494" i="64" s="1"/>
  <c r="X3495" i="64" s="1"/>
  <c r="AC3490" i="64"/>
  <c r="AS3490" i="64"/>
  <c r="F3490" i="64" l="1"/>
  <c r="AE3490" i="64"/>
  <c r="Y3491" i="64"/>
  <c r="M3491" i="64" s="1"/>
  <c r="AW3490" i="64"/>
  <c r="L3490" i="64"/>
  <c r="AJ3490" i="64"/>
  <c r="H3490" i="64"/>
  <c r="AH3490" i="64" l="1"/>
  <c r="AI3490" i="64"/>
  <c r="I3490" i="64"/>
  <c r="E3490" i="64" l="1"/>
  <c r="C3491" i="64" l="1"/>
  <c r="G3491" i="64" s="1"/>
  <c r="W3491" i="64" s="1"/>
  <c r="W3492" i="64" s="1"/>
  <c r="W3493" i="64" s="1"/>
  <c r="W3494" i="64" s="1"/>
  <c r="J3491" i="64"/>
  <c r="D3491" i="64"/>
  <c r="K3491" i="64" l="1"/>
  <c r="AN3497" i="64"/>
  <c r="T3497" i="64" s="1"/>
  <c r="T3498" i="64" s="1"/>
  <c r="AC3491" i="64"/>
  <c r="AS3491" i="64"/>
  <c r="Y3492" i="64" l="1"/>
  <c r="AW3491" i="64"/>
  <c r="AE3491" i="64"/>
  <c r="AB3491" i="64"/>
  <c r="H3491" i="64"/>
  <c r="AR3492" i="64" s="1"/>
  <c r="L3491" i="64"/>
  <c r="AJ3491" i="64"/>
  <c r="F3491" i="64"/>
  <c r="M3492" i="64" l="1"/>
  <c r="AO3492" i="64"/>
  <c r="I3491" i="64"/>
  <c r="AU3495" i="64"/>
  <c r="AT3495" i="64"/>
  <c r="Z3495" i="64"/>
  <c r="AI3491" i="64"/>
  <c r="AP3492" i="64"/>
  <c r="AH3491" i="64"/>
  <c r="R3493" i="64" l="1"/>
  <c r="R3494" i="64" s="1"/>
  <c r="R3495" i="64" s="1"/>
  <c r="R3496" i="64" s="1"/>
  <c r="R3497" i="64" s="1"/>
  <c r="AB3492" i="64"/>
  <c r="E3491" i="64"/>
  <c r="C3492" i="64" s="1"/>
  <c r="G3492" i="64" s="1"/>
  <c r="S3497" i="64" l="1"/>
  <c r="S3498" i="64" s="1"/>
  <c r="J3492" i="64"/>
  <c r="K3492" i="64" s="1"/>
  <c r="D3492" i="64" s="1"/>
  <c r="AQ3492" i="64" s="1"/>
  <c r="AC3492" i="64"/>
  <c r="AS3492" i="64" l="1"/>
  <c r="Y3493" i="64" s="1"/>
  <c r="L3492" i="64"/>
  <c r="H3492" i="64"/>
  <c r="AJ3492" i="64"/>
  <c r="F3492" i="64"/>
  <c r="U3493" i="64" s="1"/>
  <c r="U3494" i="64" s="1"/>
  <c r="U3495" i="64" s="1"/>
  <c r="U3496" i="64" s="1"/>
  <c r="U3497" i="64" s="1"/>
  <c r="AE3492" i="64"/>
  <c r="M3493" i="64" l="1"/>
  <c r="AW3492" i="64"/>
  <c r="AH3492" i="64"/>
  <c r="I3492" i="64"/>
  <c r="AI3492" i="64"/>
  <c r="AL3492" i="64" s="1"/>
  <c r="AM3492" i="64" s="1"/>
  <c r="V3497" i="64" l="1"/>
  <c r="V3498" i="64" s="1"/>
  <c r="AB3493" i="64"/>
  <c r="E3492" i="64"/>
  <c r="C3493" i="64" l="1"/>
  <c r="G3493" i="64" s="1"/>
  <c r="J3493" i="64"/>
  <c r="D3493" i="64"/>
  <c r="N3499" i="64"/>
  <c r="O3499" i="64"/>
  <c r="K3493" i="64" l="1"/>
  <c r="AS3493" i="64"/>
  <c r="AC3493" i="64"/>
  <c r="AQ3493" i="64" l="1"/>
  <c r="AQ3494" i="64" s="1"/>
  <c r="AQ3495" i="64" s="1"/>
  <c r="F3493" i="64"/>
  <c r="AR3493" i="64"/>
  <c r="L3493" i="64"/>
  <c r="AJ3493" i="64"/>
  <c r="H3493" i="64"/>
  <c r="AE3493" i="64"/>
  <c r="AF3493" i="64" s="1"/>
  <c r="AG3495" i="64" s="1"/>
  <c r="Y3494" i="64"/>
  <c r="AH3493" i="64" l="1"/>
  <c r="Q3495" i="64"/>
  <c r="AQ3496" i="64" s="1"/>
  <c r="P3495" i="64"/>
  <c r="AW3493" i="64"/>
  <c r="AI3493" i="64"/>
  <c r="I3493" i="64"/>
  <c r="AK3493" i="64" l="1"/>
  <c r="AA3494" i="64" s="1"/>
  <c r="AA3495" i="64" s="1"/>
  <c r="M3494" i="64"/>
  <c r="E3493" i="64"/>
  <c r="C3494" i="64" s="1"/>
  <c r="G3494" i="64" s="1"/>
  <c r="AB3494" i="64" l="1"/>
  <c r="AC3494" i="64"/>
  <c r="J3494" i="64"/>
  <c r="D3494" i="64"/>
  <c r="AA3496" i="64"/>
  <c r="K3494" i="64" l="1"/>
  <c r="AR3494" i="64" s="1"/>
  <c r="AR3495" i="64" s="1"/>
  <c r="AR3496" i="64" s="1"/>
  <c r="AA3497" i="64"/>
  <c r="AE3494" i="64"/>
  <c r="AS3494" i="64"/>
  <c r="Y3495" i="64" l="1"/>
  <c r="M3495" i="64" s="1"/>
  <c r="AA3498" i="64"/>
  <c r="T3494" i="64"/>
  <c r="AV3495" i="64" s="1"/>
  <c r="AV3496" i="64" s="1"/>
  <c r="AV3497" i="64" s="1"/>
  <c r="AV3498" i="64" s="1"/>
  <c r="AV3499" i="64" s="1"/>
  <c r="L3494" i="64"/>
  <c r="H3494" i="64"/>
  <c r="AJ3494" i="64"/>
  <c r="F3494" i="64"/>
  <c r="AW3494" i="64" l="1"/>
  <c r="AH3494" i="64"/>
  <c r="I3494" i="64"/>
  <c r="AI3494" i="64"/>
  <c r="AB3495" i="64"/>
  <c r="E3494" i="64" l="1"/>
  <c r="C3495" i="64" l="1"/>
  <c r="G3495" i="64" s="1"/>
  <c r="D3495" i="64"/>
  <c r="J3495" i="64"/>
  <c r="K3495" i="64" l="1"/>
  <c r="X3496" i="64" s="1"/>
  <c r="X3497" i="64" s="1"/>
  <c r="X3498" i="64" s="1"/>
  <c r="X3499" i="64" s="1"/>
  <c r="X3500" i="64" s="1"/>
  <c r="AC3495" i="64"/>
  <c r="AS3495" i="64"/>
  <c r="Y3496" i="64" l="1"/>
  <c r="M3496" i="64" s="1"/>
  <c r="AW3495" i="64"/>
  <c r="AE3495" i="64"/>
  <c r="AJ3495" i="64"/>
  <c r="H3495" i="64"/>
  <c r="L3495" i="64"/>
  <c r="F3495" i="64"/>
  <c r="I3495" i="64" l="1"/>
  <c r="AI3495" i="64"/>
  <c r="AH3495" i="64"/>
  <c r="E3495" i="64" l="1"/>
  <c r="C3496" i="64" l="1"/>
  <c r="G3496" i="64" s="1"/>
  <c r="W3496" i="64" s="1"/>
  <c r="W3497" i="64" s="1"/>
  <c r="W3498" i="64" s="1"/>
  <c r="W3499" i="64" s="1"/>
  <c r="J3496" i="64"/>
  <c r="D3496" i="64"/>
  <c r="K3496" i="64" l="1"/>
  <c r="AN3502" i="64"/>
  <c r="T3502" i="64" s="1"/>
  <c r="T3503" i="64" s="1"/>
  <c r="AS3496" i="64"/>
  <c r="AC3496" i="64"/>
  <c r="AB3496" i="64" l="1"/>
  <c r="AE3496" i="64"/>
  <c r="Y3497" i="64"/>
  <c r="AW3496" i="64"/>
  <c r="L3496" i="64"/>
  <c r="H3496" i="64"/>
  <c r="AR3497" i="64" s="1"/>
  <c r="AJ3496" i="64"/>
  <c r="F3496" i="64"/>
  <c r="M3497" i="64" l="1"/>
  <c r="AO3497" i="64"/>
  <c r="AP3497" i="64"/>
  <c r="AH3496" i="64"/>
  <c r="AI3496" i="64"/>
  <c r="I3496" i="64"/>
  <c r="Z3500" i="64"/>
  <c r="AU3500" i="64"/>
  <c r="AT3500" i="64"/>
  <c r="AB3497" i="64" l="1"/>
  <c r="R3498" i="64"/>
  <c r="R3499" i="64" s="1"/>
  <c r="R3500" i="64" s="1"/>
  <c r="R3501" i="64" s="1"/>
  <c r="S3502" i="64" s="1"/>
  <c r="S3503" i="64" s="1"/>
  <c r="E3496" i="64"/>
  <c r="R3502" i="64" l="1"/>
  <c r="C3497" i="64"/>
  <c r="G3497" i="64" s="1"/>
  <c r="J3497" i="64"/>
  <c r="AC3497" i="64" l="1"/>
  <c r="K3497" i="64"/>
  <c r="D3497" i="64" s="1"/>
  <c r="AQ3497" i="64" s="1"/>
  <c r="AS3497" i="64" l="1"/>
  <c r="Y3498" i="64"/>
  <c r="AW3497" i="64"/>
  <c r="H3497" i="64"/>
  <c r="AJ3497" i="64"/>
  <c r="L3497" i="64"/>
  <c r="AE3497" i="64"/>
  <c r="F3497" i="64"/>
  <c r="U3498" i="64" s="1"/>
  <c r="U3499" i="64" s="1"/>
  <c r="U3500" i="64" s="1"/>
  <c r="U3501" i="64" s="1"/>
  <c r="U3502" i="64" s="1"/>
  <c r="M3498" i="64" l="1"/>
  <c r="I3497" i="64"/>
  <c r="AI3497" i="64"/>
  <c r="AL3497" i="64" s="1"/>
  <c r="AM3497" i="64" s="1"/>
  <c r="AH3497" i="64"/>
  <c r="V3502" i="64" l="1"/>
  <c r="V3503" i="64" s="1"/>
  <c r="E3497" i="64"/>
  <c r="C3498" i="64" s="1"/>
  <c r="G3498" i="64" s="1"/>
  <c r="AB3498" i="64"/>
  <c r="J3498" i="64" l="1"/>
  <c r="K3498" i="64" s="1"/>
  <c r="D3498" i="64"/>
  <c r="AS3498" i="64" s="1"/>
  <c r="AC3498" i="64"/>
  <c r="N3504" i="64"/>
  <c r="O3504" i="64"/>
  <c r="AQ3498" i="64" l="1"/>
  <c r="AQ3499" i="64" s="1"/>
  <c r="AQ3500" i="64" s="1"/>
  <c r="AR3498" i="64"/>
  <c r="F3498" i="64"/>
  <c r="AE3498" i="64"/>
  <c r="AF3498" i="64" s="1"/>
  <c r="AG3500" i="64" s="1"/>
  <c r="Y3499" i="64"/>
  <c r="L3498" i="64"/>
  <c r="AJ3498" i="64"/>
  <c r="H3498" i="64"/>
  <c r="I3498" i="64" l="1"/>
  <c r="AH3498" i="64"/>
  <c r="AI3498" i="64"/>
  <c r="P3500" i="64"/>
  <c r="Q3500" i="64"/>
  <c r="AQ3501" i="64" s="1"/>
  <c r="AW3498" i="64"/>
  <c r="AK3498" i="64" l="1"/>
  <c r="AA3499" i="64" s="1"/>
  <c r="AA3500" i="64" s="1"/>
  <c r="E3498" i="64"/>
  <c r="C3499" i="64" s="1"/>
  <c r="G3499" i="64" s="1"/>
  <c r="M3499" i="64" l="1"/>
  <c r="D3499" i="64" s="1"/>
  <c r="AC3499" i="64"/>
  <c r="AA3501" i="64"/>
  <c r="J3499" i="64" l="1"/>
  <c r="AB3499" i="64"/>
  <c r="K3499" i="64"/>
  <c r="AR3499" i="64" s="1"/>
  <c r="AR3500" i="64" s="1"/>
  <c r="AR3501" i="64" s="1"/>
  <c r="AS3499" i="64"/>
  <c r="AA3502" i="64"/>
  <c r="AE3499" i="64"/>
  <c r="F3499" i="64" l="1"/>
  <c r="AA3503" i="64"/>
  <c r="Y3500" i="64"/>
  <c r="M3500" i="64" s="1"/>
  <c r="T3499" i="64"/>
  <c r="AV3500" i="64" s="1"/>
  <c r="AV3501" i="64" s="1"/>
  <c r="AV3502" i="64" s="1"/>
  <c r="AV3503" i="64" s="1"/>
  <c r="AV3504" i="64" s="1"/>
  <c r="L3499" i="64"/>
  <c r="H3499" i="64"/>
  <c r="AJ3499" i="64"/>
  <c r="AH3499" i="64" l="1"/>
  <c r="AW3499" i="64"/>
  <c r="I3499" i="64"/>
  <c r="AB3500" i="64"/>
  <c r="AI3499" i="64"/>
  <c r="E3499" i="64" l="1"/>
  <c r="C3500" i="64" l="1"/>
  <c r="G3500" i="64" s="1"/>
  <c r="D3500" i="64"/>
  <c r="J3500" i="64"/>
  <c r="K3500" i="64" l="1"/>
  <c r="X3501" i="64" s="1"/>
  <c r="X3502" i="64" s="1"/>
  <c r="X3503" i="64" s="1"/>
  <c r="X3504" i="64" s="1"/>
  <c r="X3505" i="64" s="1"/>
  <c r="AC3500" i="64"/>
  <c r="AS3500" i="64"/>
  <c r="AE3500" i="64" l="1"/>
  <c r="Y3501" i="64"/>
  <c r="M3501" i="64" s="1"/>
  <c r="AW3500" i="64"/>
  <c r="AJ3500" i="64"/>
  <c r="H3500" i="64"/>
  <c r="L3500" i="64"/>
  <c r="F3500" i="64"/>
  <c r="I3500" i="64" l="1"/>
  <c r="AH3500" i="64"/>
  <c r="AI3500" i="64"/>
  <c r="E3500" i="64" l="1"/>
  <c r="C3501" i="64" l="1"/>
  <c r="G3501" i="64" s="1"/>
  <c r="W3501" i="64" s="1"/>
  <c r="W3502" i="64" s="1"/>
  <c r="W3503" i="64" s="1"/>
  <c r="W3504" i="64" s="1"/>
  <c r="D3501" i="64"/>
  <c r="J3501" i="64"/>
  <c r="K3501" i="64" l="1"/>
  <c r="F3501" i="64" s="1"/>
  <c r="AN3507" i="64"/>
  <c r="T3507" i="64" s="1"/>
  <c r="T3508" i="64" s="1"/>
  <c r="AC3501" i="64"/>
  <c r="AS3501" i="64"/>
  <c r="Y3502" i="64" l="1"/>
  <c r="AW3501" i="64"/>
  <c r="AE3501" i="64"/>
  <c r="AB3501" i="64"/>
  <c r="L3501" i="64"/>
  <c r="AJ3501" i="64"/>
  <c r="H3501" i="64"/>
  <c r="AR3502" i="64" s="1"/>
  <c r="M3502" i="64" l="1"/>
  <c r="AO3502" i="64"/>
  <c r="AP3502" i="64"/>
  <c r="AH3501" i="64"/>
  <c r="AI3501" i="64"/>
  <c r="Z3505" i="64"/>
  <c r="AU3505" i="64"/>
  <c r="AT3505" i="64"/>
  <c r="I3501" i="64"/>
  <c r="R3503" i="64" l="1"/>
  <c r="R3504" i="64" s="1"/>
  <c r="R3505" i="64" s="1"/>
  <c r="R3506" i="64" s="1"/>
  <c r="S3507" i="64" s="1"/>
  <c r="S3508" i="64" s="1"/>
  <c r="AB3502" i="64"/>
  <c r="E3501" i="64"/>
  <c r="C3502" i="64" s="1"/>
  <c r="G3502" i="64" s="1"/>
  <c r="R3507" i="64" l="1"/>
  <c r="AC3502" i="64"/>
  <c r="J3502" i="64"/>
  <c r="K3502" i="64" l="1"/>
  <c r="AE3502" i="64"/>
  <c r="D3502" i="64" l="1"/>
  <c r="H3502" i="64" s="1"/>
  <c r="L3502" i="64"/>
  <c r="AJ3502" i="64"/>
  <c r="AQ3502" i="64" l="1"/>
  <c r="AS3502" i="64"/>
  <c r="F3502" i="64"/>
  <c r="U3503" i="64" s="1"/>
  <c r="U3504" i="64" s="1"/>
  <c r="U3505" i="64" s="1"/>
  <c r="U3506" i="64" s="1"/>
  <c r="U3507" i="64" s="1"/>
  <c r="AH3502" i="64"/>
  <c r="I3502" i="64"/>
  <c r="AI3502" i="64"/>
  <c r="AL3502" i="64" s="1"/>
  <c r="AM3502" i="64" s="1"/>
  <c r="V3507" i="64" l="1"/>
  <c r="V3508" i="64" s="1"/>
  <c r="O3509" i="64" s="1"/>
  <c r="Y3503" i="64"/>
  <c r="AW3502" i="64"/>
  <c r="E3502" i="64"/>
  <c r="N3509" i="64" l="1"/>
  <c r="M3503" i="64"/>
  <c r="D3503" i="64" s="1"/>
  <c r="C3503" i="64"/>
  <c r="G3503" i="64" s="1"/>
  <c r="J3503" i="64" l="1"/>
  <c r="K3503" i="64" s="1"/>
  <c r="AB3503" i="64"/>
  <c r="AC3503" i="64"/>
  <c r="AS3503" i="64"/>
  <c r="AQ3503" i="64" l="1"/>
  <c r="AQ3504" i="64" s="1"/>
  <c r="AQ3505" i="64" s="1"/>
  <c r="AR3503" i="64"/>
  <c r="AE3503" i="64"/>
  <c r="AF3503" i="64" s="1"/>
  <c r="AG3505" i="64" s="1"/>
  <c r="Y3504" i="64"/>
  <c r="L3503" i="64"/>
  <c r="AJ3503" i="64"/>
  <c r="H3503" i="64"/>
  <c r="F3503" i="64"/>
  <c r="AW3503" i="64" l="1"/>
  <c r="I3503" i="64"/>
  <c r="AH3503" i="64"/>
  <c r="AI3503" i="64"/>
  <c r="Q3505" i="64"/>
  <c r="AQ3506" i="64" s="1"/>
  <c r="P3505" i="64"/>
  <c r="AK3503" i="64" l="1"/>
  <c r="AA3504" i="64" s="1"/>
  <c r="AA3505" i="64" s="1"/>
  <c r="E3503" i="64"/>
  <c r="C3504" i="64" s="1"/>
  <c r="G3504" i="64" s="1"/>
  <c r="M3504" i="64" l="1"/>
  <c r="AB3504" i="64" s="1"/>
  <c r="AC3504" i="64"/>
  <c r="AA3506" i="64"/>
  <c r="D3504" i="64" l="1"/>
  <c r="AS3504" i="64" s="1"/>
  <c r="J3504" i="64"/>
  <c r="K3504" i="64" s="1"/>
  <c r="AR3504" i="64" s="1"/>
  <c r="AR3505" i="64" s="1"/>
  <c r="AR3506" i="64" s="1"/>
  <c r="AA3507" i="64"/>
  <c r="Y3505" i="64"/>
  <c r="M3505" i="64" s="1"/>
  <c r="AE3504" i="64"/>
  <c r="AB3505" i="64" l="1"/>
  <c r="AA3508" i="64"/>
  <c r="T3504" i="64"/>
  <c r="AV3505" i="64" s="1"/>
  <c r="AV3506" i="64" s="1"/>
  <c r="AV3507" i="64" s="1"/>
  <c r="AV3508" i="64" s="1"/>
  <c r="AV3509" i="64" s="1"/>
  <c r="AJ3504" i="64"/>
  <c r="H3504" i="64"/>
  <c r="L3504" i="64"/>
  <c r="F3504" i="64"/>
  <c r="AI3504" i="64" l="1"/>
  <c r="I3504" i="64"/>
  <c r="AH3504" i="64"/>
  <c r="AW3504" i="64"/>
  <c r="E3504" i="64" l="1"/>
  <c r="C3505" i="64" l="1"/>
  <c r="G3505" i="64" s="1"/>
  <c r="J3505" i="64"/>
  <c r="D3505" i="64"/>
  <c r="K3505" i="64" l="1"/>
  <c r="AS3505" i="64"/>
  <c r="AC3505" i="64"/>
  <c r="F3505" i="64" l="1"/>
  <c r="X3506" i="64"/>
  <c r="X3507" i="64" s="1"/>
  <c r="X3508" i="64" s="1"/>
  <c r="X3509" i="64" s="1"/>
  <c r="X3510" i="64" s="1"/>
  <c r="AE3505" i="64"/>
  <c r="Y3506" i="64"/>
  <c r="M3506" i="64" s="1"/>
  <c r="AW3505" i="64"/>
  <c r="AJ3505" i="64"/>
  <c r="H3505" i="64"/>
  <c r="L3505" i="64"/>
  <c r="AH3505" i="64" l="1"/>
  <c r="I3505" i="64"/>
  <c r="AI3505" i="64"/>
  <c r="E3505" i="64" l="1"/>
  <c r="C3506" i="64" l="1"/>
  <c r="G3506" i="64" s="1"/>
  <c r="W3506" i="64" s="1"/>
  <c r="W3507" i="64" s="1"/>
  <c r="W3508" i="64" s="1"/>
  <c r="W3509" i="64" s="1"/>
  <c r="D3506" i="64"/>
  <c r="J3506" i="64"/>
  <c r="K3506" i="64" l="1"/>
  <c r="F3506" i="64" s="1"/>
  <c r="AN3512" i="64"/>
  <c r="T3512" i="64" s="1"/>
  <c r="T3513" i="64" s="1"/>
  <c r="AC3506" i="64"/>
  <c r="AS3506" i="64"/>
  <c r="Y3507" i="64" l="1"/>
  <c r="AW3506" i="64"/>
  <c r="AE3506" i="64"/>
  <c r="AB3506" i="64"/>
  <c r="AJ3506" i="64"/>
  <c r="H3506" i="64"/>
  <c r="AR3507" i="64" s="1"/>
  <c r="L3506" i="64"/>
  <c r="M3507" i="64" l="1"/>
  <c r="AO3507" i="64"/>
  <c r="Z3510" i="64"/>
  <c r="AU3510" i="64"/>
  <c r="AT3510" i="64"/>
  <c r="I3506" i="64"/>
  <c r="AP3507" i="64"/>
  <c r="AH3506" i="64"/>
  <c r="AI3506" i="64"/>
  <c r="R3508" i="64" l="1"/>
  <c r="R3509" i="64" s="1"/>
  <c r="R3510" i="64" s="1"/>
  <c r="R3511" i="64" s="1"/>
  <c r="S3512" i="64" s="1"/>
  <c r="S3513" i="64" s="1"/>
  <c r="E3506" i="64"/>
  <c r="C3507" i="64" s="1"/>
  <c r="G3507" i="64" s="1"/>
  <c r="AB3507" i="64"/>
  <c r="R3512" i="64" l="1"/>
  <c r="J3507" i="64"/>
  <c r="K3507" i="64" s="1"/>
  <c r="D3507" i="64"/>
  <c r="AQ3507" i="64" s="1"/>
  <c r="AC3507" i="64"/>
  <c r="AS3507" i="64" l="1"/>
  <c r="H3507" i="64"/>
  <c r="AJ3507" i="64"/>
  <c r="L3507" i="64"/>
  <c r="F3507" i="64"/>
  <c r="U3508" i="64" s="1"/>
  <c r="U3509" i="64" s="1"/>
  <c r="U3510" i="64" s="1"/>
  <c r="U3511" i="64" s="1"/>
  <c r="U3512" i="64" s="1"/>
  <c r="AE3507" i="64"/>
  <c r="Y3508" i="64"/>
  <c r="M3508" i="64" s="1"/>
  <c r="AW3507" i="64"/>
  <c r="I3507" i="64" l="1"/>
  <c r="AI3507" i="64"/>
  <c r="AL3507" i="64" s="1"/>
  <c r="AM3507" i="64" s="1"/>
  <c r="AH3507" i="64"/>
  <c r="E3507" i="64" l="1"/>
  <c r="V3512" i="64"/>
  <c r="V3513" i="64" s="1"/>
  <c r="AB3508" i="64"/>
  <c r="N3514" i="64" l="1"/>
  <c r="O3514" i="64"/>
  <c r="C3508" i="64"/>
  <c r="G3508" i="64" s="1"/>
  <c r="J3508" i="64"/>
  <c r="D3508" i="64"/>
  <c r="AC3508" i="64" l="1"/>
  <c r="AS3508" i="64"/>
  <c r="K3508" i="64"/>
  <c r="AR3508" i="64" l="1"/>
  <c r="AQ3508" i="64"/>
  <c r="AQ3509" i="64" s="1"/>
  <c r="AQ3510" i="64" s="1"/>
  <c r="F3508" i="64"/>
  <c r="AJ3508" i="64"/>
  <c r="H3508" i="64"/>
  <c r="L3508" i="64"/>
  <c r="Y3509" i="64"/>
  <c r="AE3508" i="64"/>
  <c r="AF3508" i="64" s="1"/>
  <c r="AG3510" i="64" s="1"/>
  <c r="AW3508" i="64" l="1"/>
  <c r="AI3508" i="64"/>
  <c r="I3508" i="64"/>
  <c r="AH3508" i="64"/>
  <c r="Q3510" i="64"/>
  <c r="AQ3511" i="64" s="1"/>
  <c r="P3510" i="64"/>
  <c r="AK3508" i="64" l="1"/>
  <c r="AA3509" i="64" s="1"/>
  <c r="AA3510" i="64" s="1"/>
  <c r="E3508" i="64"/>
  <c r="C3509" i="64" s="1"/>
  <c r="G3509" i="64" s="1"/>
  <c r="M3509" i="64" l="1"/>
  <c r="AB3509" i="64" s="1"/>
  <c r="AA3511" i="64"/>
  <c r="AC3509" i="64"/>
  <c r="D3509" i="64" l="1"/>
  <c r="AS3509" i="64" s="1"/>
  <c r="J3509" i="64"/>
  <c r="K3509" i="64" s="1"/>
  <c r="AR3509" i="64" s="1"/>
  <c r="AR3510" i="64" s="1"/>
  <c r="AR3511" i="64" s="1"/>
  <c r="Y3510" i="64"/>
  <c r="M3510" i="64" s="1"/>
  <c r="T3509" i="64"/>
  <c r="AV3510" i="64" s="1"/>
  <c r="AV3511" i="64" s="1"/>
  <c r="AV3512" i="64" s="1"/>
  <c r="AV3513" i="64" s="1"/>
  <c r="AV3514" i="64" s="1"/>
  <c r="H3509" i="64"/>
  <c r="AJ3509" i="64"/>
  <c r="L3509" i="64"/>
  <c r="F3509" i="64"/>
  <c r="AE3509" i="64"/>
  <c r="AA3512" i="64"/>
  <c r="I3509" i="64" l="1"/>
  <c r="AA3513" i="64"/>
  <c r="AH3509" i="64"/>
  <c r="AI3509" i="64"/>
  <c r="AW3509" i="64"/>
  <c r="AB3510" i="64"/>
  <c r="E3509" i="64" l="1"/>
  <c r="C3510" i="64" l="1"/>
  <c r="G3510" i="64" s="1"/>
  <c r="J3510" i="64"/>
  <c r="D3510" i="64"/>
  <c r="K3510" i="64" l="1"/>
  <c r="X3511" i="64" s="1"/>
  <c r="X3512" i="64" s="1"/>
  <c r="X3513" i="64" s="1"/>
  <c r="X3514" i="64" s="1"/>
  <c r="X3515" i="64" s="1"/>
  <c r="AS3510" i="64"/>
  <c r="AC3510" i="64"/>
  <c r="AE3510" i="64" l="1"/>
  <c r="Y3511" i="64"/>
  <c r="M3511" i="64" s="1"/>
  <c r="AW3510" i="64"/>
  <c r="L3510" i="64"/>
  <c r="H3510" i="64"/>
  <c r="AJ3510" i="64"/>
  <c r="F3510" i="64"/>
  <c r="AH3510" i="64" l="1"/>
  <c r="AI3510" i="64"/>
  <c r="I3510" i="64"/>
  <c r="E3510" i="64" l="1"/>
  <c r="C3511" i="64" l="1"/>
  <c r="G3511" i="64" s="1"/>
  <c r="W3511" i="64" s="1"/>
  <c r="W3512" i="64" s="1"/>
  <c r="W3513" i="64" s="1"/>
  <c r="W3514" i="64" s="1"/>
  <c r="J3511" i="64"/>
  <c r="D3511" i="64"/>
  <c r="K3511" i="64" l="1"/>
  <c r="AN3517" i="64"/>
  <c r="T3517" i="64" s="1"/>
  <c r="T3518" i="64" s="1"/>
  <c r="AC3511" i="64"/>
  <c r="AS3511" i="64"/>
  <c r="AE3511" i="64" l="1"/>
  <c r="Y3512" i="64"/>
  <c r="AW3511" i="64"/>
  <c r="L3511" i="64"/>
  <c r="H3511" i="64"/>
  <c r="AR3512" i="64" s="1"/>
  <c r="AJ3511" i="64"/>
  <c r="AB3511" i="64"/>
  <c r="F3511" i="64"/>
  <c r="M3512" i="64" l="1"/>
  <c r="AO3512" i="64"/>
  <c r="AT3515" i="64"/>
  <c r="AU3515" i="64"/>
  <c r="Z3515" i="64"/>
  <c r="I3511" i="64"/>
  <c r="AI3511" i="64"/>
  <c r="AH3511" i="64"/>
  <c r="AP3512" i="64"/>
  <c r="AB3512" i="64" l="1"/>
  <c r="R3513" i="64"/>
  <c r="R3514" i="64" s="1"/>
  <c r="R3515" i="64" s="1"/>
  <c r="R3516" i="64" s="1"/>
  <c r="S3517" i="64" s="1"/>
  <c r="S3518" i="64" s="1"/>
  <c r="E3511" i="64"/>
  <c r="R3517" i="64" l="1"/>
  <c r="C3512" i="64"/>
  <c r="G3512" i="64" s="1"/>
  <c r="J3512" i="64"/>
  <c r="K3512" i="64" l="1"/>
  <c r="D3512" i="64" s="1"/>
  <c r="AQ3512" i="64" s="1"/>
  <c r="AC3512" i="64"/>
  <c r="AS3512" i="64" l="1"/>
  <c r="AE3512" i="64"/>
  <c r="Y3513" i="64"/>
  <c r="AW3512" i="64"/>
  <c r="AJ3512" i="64"/>
  <c r="H3512" i="64"/>
  <c r="L3512" i="64"/>
  <c r="F3512" i="64"/>
  <c r="U3513" i="64" s="1"/>
  <c r="U3514" i="64" s="1"/>
  <c r="U3515" i="64" s="1"/>
  <c r="U3516" i="64" s="1"/>
  <c r="U3517" i="64" s="1"/>
  <c r="M3513" i="64" l="1"/>
  <c r="AH3512" i="64"/>
  <c r="AI3512" i="64"/>
  <c r="AL3512" i="64" s="1"/>
  <c r="AM3512" i="64" s="1"/>
  <c r="I3512" i="64"/>
  <c r="AB3513" i="64" l="1"/>
  <c r="E3512" i="64"/>
  <c r="V3517" i="64"/>
  <c r="V3518" i="64" s="1"/>
  <c r="N3519" i="64" l="1"/>
  <c r="O3519" i="64"/>
  <c r="C3513" i="64"/>
  <c r="G3513" i="64" s="1"/>
  <c r="D3513" i="64"/>
  <c r="J3513" i="64"/>
  <c r="K3513" i="64" l="1"/>
  <c r="AC3513" i="64"/>
  <c r="AS3513" i="64"/>
  <c r="F3513" i="64"/>
  <c r="AQ3513" i="64" l="1"/>
  <c r="AQ3514" i="64" s="1"/>
  <c r="AQ3515" i="64" s="1"/>
  <c r="AR3513" i="64"/>
  <c r="Y3514" i="64"/>
  <c r="AE3513" i="64"/>
  <c r="AF3513" i="64" s="1"/>
  <c r="AG3515" i="64" s="1"/>
  <c r="H3513" i="64"/>
  <c r="AJ3513" i="64"/>
  <c r="L3513" i="64"/>
  <c r="AH3513" i="64" l="1"/>
  <c r="P3515" i="64"/>
  <c r="Q3515" i="64"/>
  <c r="AQ3516" i="64" s="1"/>
  <c r="I3513" i="64"/>
  <c r="AW3513" i="64"/>
  <c r="AI3513" i="64"/>
  <c r="AK3513" i="64" l="1"/>
  <c r="AA3514" i="64" s="1"/>
  <c r="AA3515" i="64" s="1"/>
  <c r="M3514" i="64"/>
  <c r="E3513" i="64"/>
  <c r="C3514" i="64" s="1"/>
  <c r="G3514" i="64" s="1"/>
  <c r="AB3514" i="64" l="1"/>
  <c r="J3514" i="64"/>
  <c r="K3514" i="64" s="1"/>
  <c r="AR3514" i="64" s="1"/>
  <c r="AR3515" i="64" s="1"/>
  <c r="AR3516" i="64" s="1"/>
  <c r="D3514" i="64"/>
  <c r="AS3514" i="64" s="1"/>
  <c r="AA3516" i="64"/>
  <c r="AC3514" i="64"/>
  <c r="AA3517" i="64" l="1"/>
  <c r="Y3515" i="64"/>
  <c r="M3515" i="64" s="1"/>
  <c r="T3514" i="64"/>
  <c r="AV3515" i="64" s="1"/>
  <c r="AV3516" i="64" s="1"/>
  <c r="AV3517" i="64" s="1"/>
  <c r="AV3518" i="64" s="1"/>
  <c r="AV3519" i="64" s="1"/>
  <c r="AJ3514" i="64"/>
  <c r="H3514" i="64"/>
  <c r="L3514" i="64"/>
  <c r="F3514" i="64"/>
  <c r="AE3514" i="64"/>
  <c r="AH3514" i="64" l="1"/>
  <c r="AI3514" i="64"/>
  <c r="AW3514" i="64"/>
  <c r="AB3515" i="64"/>
  <c r="AA3518" i="64"/>
  <c r="I3514" i="64"/>
  <c r="E3514" i="64" l="1"/>
  <c r="C3515" i="64" l="1"/>
  <c r="G3515" i="64" s="1"/>
  <c r="D3515" i="64"/>
  <c r="J3515" i="64"/>
  <c r="K3515" i="64" l="1"/>
  <c r="AS3515" i="64"/>
  <c r="AC3515" i="64"/>
  <c r="F3515" i="64" l="1"/>
  <c r="X3516" i="64"/>
  <c r="X3517" i="64" s="1"/>
  <c r="X3518" i="64" s="1"/>
  <c r="X3519" i="64" s="1"/>
  <c r="X3520" i="64" s="1"/>
  <c r="AE3515" i="64"/>
  <c r="Y3516" i="64"/>
  <c r="M3516" i="64" s="1"/>
  <c r="AW3515" i="64"/>
  <c r="L3515" i="64"/>
  <c r="H3515" i="64"/>
  <c r="AJ3515" i="64"/>
  <c r="AI3515" i="64" l="1"/>
  <c r="AH3515" i="64"/>
  <c r="I3515" i="64"/>
  <c r="E3515" i="64" l="1"/>
  <c r="C3516" i="64" l="1"/>
  <c r="G3516" i="64" s="1"/>
  <c r="W3516" i="64" s="1"/>
  <c r="W3517" i="64" s="1"/>
  <c r="W3518" i="64" s="1"/>
  <c r="W3519" i="64" s="1"/>
  <c r="D3516" i="64"/>
  <c r="J3516" i="64"/>
  <c r="K3516" i="64" l="1"/>
  <c r="F3516" i="64" s="1"/>
  <c r="AN3522" i="64"/>
  <c r="T3522" i="64" s="1"/>
  <c r="T3523" i="64" s="1"/>
  <c r="AC3516" i="64"/>
  <c r="AS3516" i="64"/>
  <c r="Y3517" i="64" l="1"/>
  <c r="AW3516" i="64"/>
  <c r="AE3516" i="64"/>
  <c r="AB3516" i="64"/>
  <c r="AJ3516" i="64"/>
  <c r="L3516" i="64"/>
  <c r="H3516" i="64"/>
  <c r="AR3517" i="64" s="1"/>
  <c r="M3517" i="64" l="1"/>
  <c r="AO3517" i="64"/>
  <c r="Z3520" i="64"/>
  <c r="AT3520" i="64"/>
  <c r="AU3520" i="64"/>
  <c r="AH3516" i="64"/>
  <c r="AP3517" i="64"/>
  <c r="I3516" i="64"/>
  <c r="AI3516" i="64"/>
  <c r="R3518" i="64" l="1"/>
  <c r="R3519" i="64" s="1"/>
  <c r="R3520" i="64" s="1"/>
  <c r="R3521" i="64" s="1"/>
  <c r="R3522" i="64" s="1"/>
  <c r="AB3517" i="64"/>
  <c r="E3516" i="64"/>
  <c r="C3517" i="64" s="1"/>
  <c r="G3517" i="64" s="1"/>
  <c r="S3522" i="64" l="1"/>
  <c r="S3523" i="64" s="1"/>
  <c r="J3517" i="64"/>
  <c r="K3517" i="64" s="1"/>
  <c r="D3517" i="64" s="1"/>
  <c r="AQ3517" i="64" s="1"/>
  <c r="AC3517" i="64"/>
  <c r="AS3517" i="64" l="1"/>
  <c r="Y3518" i="64" s="1"/>
  <c r="AW3517" i="64"/>
  <c r="AE3517" i="64"/>
  <c r="F3517" i="64"/>
  <c r="U3518" i="64" s="1"/>
  <c r="U3519" i="64" s="1"/>
  <c r="U3520" i="64" s="1"/>
  <c r="U3521" i="64" s="1"/>
  <c r="U3522" i="64" s="1"/>
  <c r="AJ3517" i="64"/>
  <c r="H3517" i="64"/>
  <c r="L3517" i="64"/>
  <c r="I3517" i="64" s="1"/>
  <c r="M3518" i="64" l="1"/>
  <c r="AI3517" i="64"/>
  <c r="AL3517" i="64" s="1"/>
  <c r="AM3517" i="64" s="1"/>
  <c r="AH3517" i="64"/>
  <c r="E3517" i="64" l="1"/>
  <c r="C3518" i="64" s="1"/>
  <c r="G3518" i="64" s="1"/>
  <c r="AC3518" i="64" s="1"/>
  <c r="AB3518" i="64"/>
  <c r="V3522" i="64"/>
  <c r="V3523" i="64" s="1"/>
  <c r="J3518" i="64" l="1"/>
  <c r="D3518" i="64"/>
  <c r="AS3518" i="64" s="1"/>
  <c r="AE3518" i="64"/>
  <c r="AF3518" i="64" s="1"/>
  <c r="AG3520" i="64" s="1"/>
  <c r="K3518" i="64"/>
  <c r="N3524" i="64"/>
  <c r="O3524" i="64"/>
  <c r="Y3519" i="64"/>
  <c r="AQ3518" i="64" l="1"/>
  <c r="AQ3519" i="64" s="1"/>
  <c r="AQ3520" i="64" s="1"/>
  <c r="AR3518" i="64"/>
  <c r="H3518" i="64"/>
  <c r="AJ3518" i="64"/>
  <c r="L3518" i="64"/>
  <c r="F3518" i="64"/>
  <c r="P3520" i="64"/>
  <c r="Q3520" i="64"/>
  <c r="AQ3521" i="64" l="1"/>
  <c r="AI3518" i="64"/>
  <c r="I3518" i="64"/>
  <c r="AH3518" i="64"/>
  <c r="AW3518" i="64"/>
  <c r="AK3518" i="64" l="1"/>
  <c r="M3519" i="64" s="1"/>
  <c r="E3518" i="64"/>
  <c r="C3519" i="64" s="1"/>
  <c r="G3519" i="64" s="1"/>
  <c r="AA3519" i="64"/>
  <c r="AA3520" i="64" l="1"/>
  <c r="AB3519" i="64"/>
  <c r="D3519" i="64"/>
  <c r="J3519" i="64"/>
  <c r="AC3519" i="64"/>
  <c r="AE3519" i="64" l="1"/>
  <c r="K3519" i="64"/>
  <c r="AR3519" i="64" s="1"/>
  <c r="AR3520" i="64" s="1"/>
  <c r="AR3521" i="64" s="1"/>
  <c r="AA3521" i="64"/>
  <c r="AS3519" i="64"/>
  <c r="AA3522" i="64" l="1"/>
  <c r="Y3520" i="64"/>
  <c r="M3520" i="64" s="1"/>
  <c r="T3519" i="64"/>
  <c r="AV3520" i="64" s="1"/>
  <c r="AV3521" i="64" s="1"/>
  <c r="AV3522" i="64" s="1"/>
  <c r="AV3523" i="64" s="1"/>
  <c r="AV3524" i="64" s="1"/>
  <c r="AJ3519" i="64"/>
  <c r="L3519" i="64"/>
  <c r="H3519" i="64"/>
  <c r="F3519" i="64"/>
  <c r="AW3519" i="64" l="1"/>
  <c r="I3519" i="64"/>
  <c r="AI3519" i="64"/>
  <c r="AA3523" i="64"/>
  <c r="AB3520" i="64"/>
  <c r="AH3519" i="64"/>
  <c r="E3519" i="64" l="1"/>
  <c r="C3520" i="64" l="1"/>
  <c r="G3520" i="64" s="1"/>
  <c r="J3520" i="64"/>
  <c r="D3520" i="64"/>
  <c r="K3520" i="64" l="1"/>
  <c r="X3521" i="64" s="1"/>
  <c r="X3522" i="64" s="1"/>
  <c r="X3523" i="64" s="1"/>
  <c r="X3524" i="64" s="1"/>
  <c r="X3525" i="64" s="1"/>
  <c r="AC3520" i="64"/>
  <c r="AS3520" i="64"/>
  <c r="Y3521" i="64" l="1"/>
  <c r="M3521" i="64" s="1"/>
  <c r="AW3520" i="64"/>
  <c r="AE3520" i="64"/>
  <c r="L3520" i="64"/>
  <c r="AJ3520" i="64"/>
  <c r="H3520" i="64"/>
  <c r="F3520" i="64"/>
  <c r="AI3520" i="64" l="1"/>
  <c r="I3520" i="64"/>
  <c r="AH3520" i="64"/>
  <c r="E3520" i="64" l="1"/>
  <c r="C3521" i="64" l="1"/>
  <c r="G3521" i="64" s="1"/>
  <c r="W3521" i="64" s="1"/>
  <c r="W3522" i="64" s="1"/>
  <c r="W3523" i="64" s="1"/>
  <c r="W3524" i="64" s="1"/>
  <c r="D3521" i="64"/>
  <c r="J3521" i="64"/>
  <c r="K3521" i="64" l="1"/>
  <c r="F3521" i="64" s="1"/>
  <c r="AN3527" i="64"/>
  <c r="T3527" i="64" s="1"/>
  <c r="T3528" i="64" s="1"/>
  <c r="AS3521" i="64"/>
  <c r="AC3521" i="64"/>
  <c r="AE3521" i="64" l="1"/>
  <c r="Y3522" i="64"/>
  <c r="AW3521" i="64"/>
  <c r="AB3521" i="64"/>
  <c r="AJ3521" i="64"/>
  <c r="L3521" i="64"/>
  <c r="H3521" i="64"/>
  <c r="AR3522" i="64" s="1"/>
  <c r="M3522" i="64" l="1"/>
  <c r="AO3522" i="64"/>
  <c r="AH3521" i="64"/>
  <c r="AP3522" i="64"/>
  <c r="Z3525" i="64"/>
  <c r="AT3525" i="64"/>
  <c r="AU3525" i="64"/>
  <c r="I3521" i="64"/>
  <c r="AI3521" i="64"/>
  <c r="R3523" i="64" l="1"/>
  <c r="R3524" i="64" s="1"/>
  <c r="R3525" i="64" s="1"/>
  <c r="R3526" i="64" s="1"/>
  <c r="S3527" i="64" s="1"/>
  <c r="S3528" i="64" s="1"/>
  <c r="AB3522" i="64"/>
  <c r="E3521" i="64"/>
  <c r="C3522" i="64" s="1"/>
  <c r="G3522" i="64" s="1"/>
  <c r="R3527" i="64" l="1"/>
  <c r="AC3522" i="64"/>
  <c r="J3522" i="64"/>
  <c r="K3522" i="64" l="1"/>
  <c r="D3522" i="64" s="1"/>
  <c r="AQ3522" i="64" s="1"/>
  <c r="AE3522" i="64"/>
  <c r="AS3522" i="64" l="1"/>
  <c r="L3522" i="64"/>
  <c r="H3522" i="64"/>
  <c r="AJ3522" i="64"/>
  <c r="F3522" i="64"/>
  <c r="U3523" i="64" s="1"/>
  <c r="U3524" i="64" s="1"/>
  <c r="U3525" i="64" s="1"/>
  <c r="U3526" i="64" s="1"/>
  <c r="U3527" i="64" s="1"/>
  <c r="Y3523" i="64" l="1"/>
  <c r="M3523" i="64" s="1"/>
  <c r="AW3522" i="64"/>
  <c r="AH3522" i="64"/>
  <c r="I3522" i="64"/>
  <c r="AI3522" i="64"/>
  <c r="AL3522" i="64" s="1"/>
  <c r="AM3522" i="64" s="1"/>
  <c r="E3522" i="64" l="1"/>
  <c r="C3523" i="64" s="1"/>
  <c r="G3523" i="64" s="1"/>
  <c r="AB3523" i="64"/>
  <c r="V3527" i="64"/>
  <c r="V3528" i="64" s="1"/>
  <c r="J3523" i="64" l="1"/>
  <c r="K3523" i="64" s="1"/>
  <c r="D3523" i="64"/>
  <c r="AS3523" i="64" s="1"/>
  <c r="N3529" i="64"/>
  <c r="O3529" i="64"/>
  <c r="AC3523" i="64"/>
  <c r="AQ3523" i="64" l="1"/>
  <c r="AQ3524" i="64" s="1"/>
  <c r="AQ3525" i="64" s="1"/>
  <c r="F3523" i="64"/>
  <c r="AR3523" i="64"/>
  <c r="Y3524" i="64"/>
  <c r="H3523" i="64"/>
  <c r="L3523" i="64"/>
  <c r="AJ3523" i="64"/>
  <c r="AE3523" i="64"/>
  <c r="AF3523" i="64" s="1"/>
  <c r="AG3525" i="64" s="1"/>
  <c r="AH3523" i="64" l="1"/>
  <c r="I3523" i="64"/>
  <c r="AW3523" i="64"/>
  <c r="P3525" i="64"/>
  <c r="Q3525" i="64"/>
  <c r="AQ3526" i="64" s="1"/>
  <c r="AI3523" i="64"/>
  <c r="AK3523" i="64" l="1"/>
  <c r="AA3524" i="64" s="1"/>
  <c r="AA3525" i="64" s="1"/>
  <c r="E3523" i="64"/>
  <c r="C3524" i="64" s="1"/>
  <c r="G3524" i="64" s="1"/>
  <c r="M3524" i="64" l="1"/>
  <c r="AB3524" i="64" s="1"/>
  <c r="AC3524" i="64"/>
  <c r="AA3526" i="64"/>
  <c r="D3524" i="64" l="1"/>
  <c r="J3524" i="64"/>
  <c r="K3524" i="64" s="1"/>
  <c r="AA3527" i="64"/>
  <c r="AE3524" i="64"/>
  <c r="AS3524" i="64"/>
  <c r="AR3524" i="64" l="1"/>
  <c r="AR3525" i="64" s="1"/>
  <c r="AR3526" i="64" s="1"/>
  <c r="F3524" i="64"/>
  <c r="Y3525" i="64"/>
  <c r="M3525" i="64" s="1"/>
  <c r="AA3528" i="64"/>
  <c r="T3524" i="64"/>
  <c r="AV3525" i="64" s="1"/>
  <c r="AV3526" i="64" s="1"/>
  <c r="AV3527" i="64" s="1"/>
  <c r="AV3528" i="64" s="1"/>
  <c r="AV3529" i="64" s="1"/>
  <c r="H3524" i="64"/>
  <c r="AJ3524" i="64"/>
  <c r="L3524" i="64"/>
  <c r="I3524" i="64" l="1"/>
  <c r="AI3524" i="64"/>
  <c r="AH3524" i="64"/>
  <c r="AW3524" i="64"/>
  <c r="AB3525" i="64"/>
  <c r="E3524" i="64" l="1"/>
  <c r="C3525" i="64" l="1"/>
  <c r="G3525" i="64" s="1"/>
  <c r="D3525" i="64"/>
  <c r="J3525" i="64"/>
  <c r="K3525" i="64" l="1"/>
  <c r="AC3525" i="64"/>
  <c r="AS3525" i="64"/>
  <c r="F3525" i="64" l="1"/>
  <c r="X3526" i="64"/>
  <c r="X3527" i="64" s="1"/>
  <c r="X3528" i="64" s="1"/>
  <c r="X3529" i="64" s="1"/>
  <c r="X3530" i="64" s="1"/>
  <c r="Y3526" i="64"/>
  <c r="M3526" i="64" s="1"/>
  <c r="AW3525" i="64"/>
  <c r="AE3525" i="64"/>
  <c r="L3525" i="64"/>
  <c r="AJ3525" i="64"/>
  <c r="H3525" i="64"/>
  <c r="I3525" i="64" l="1"/>
  <c r="AH3525" i="64"/>
  <c r="AI3525" i="64"/>
  <c r="E3525" i="64" l="1"/>
  <c r="C3526" i="64" l="1"/>
  <c r="G3526" i="64" s="1"/>
  <c r="W3526" i="64" s="1"/>
  <c r="W3527" i="64" s="1"/>
  <c r="W3528" i="64" s="1"/>
  <c r="W3529" i="64" s="1"/>
  <c r="D3526" i="64"/>
  <c r="J3526" i="64"/>
  <c r="K3526" i="64" l="1"/>
  <c r="F3526" i="64" s="1"/>
  <c r="AN3532" i="64"/>
  <c r="T3532" i="64" s="1"/>
  <c r="T3533" i="64" s="1"/>
  <c r="AS3526" i="64"/>
  <c r="AC3526" i="64"/>
  <c r="AE3526" i="64" l="1"/>
  <c r="Y3527" i="64"/>
  <c r="AW3526" i="64"/>
  <c r="AB3526" i="64"/>
  <c r="L3526" i="64"/>
  <c r="H3526" i="64"/>
  <c r="AR3527" i="64" s="1"/>
  <c r="AJ3526" i="64"/>
  <c r="M3527" i="64" l="1"/>
  <c r="AO3527" i="64"/>
  <c r="AT3530" i="64"/>
  <c r="Z3530" i="64"/>
  <c r="AU3530" i="64"/>
  <c r="AI3526" i="64"/>
  <c r="AP3527" i="64"/>
  <c r="AH3526" i="64"/>
  <c r="I3526" i="64"/>
  <c r="R3528" i="64" l="1"/>
  <c r="R3529" i="64" s="1"/>
  <c r="R3530" i="64" s="1"/>
  <c r="R3531" i="64" s="1"/>
  <c r="S3532" i="64" s="1"/>
  <c r="S3533" i="64" s="1"/>
  <c r="AB3527" i="64"/>
  <c r="E3526" i="64"/>
  <c r="R3532" i="64" l="1"/>
  <c r="C3527" i="64"/>
  <c r="G3527" i="64" s="1"/>
  <c r="J3527" i="64"/>
  <c r="AC3527" i="64" l="1"/>
  <c r="K3527" i="64"/>
  <c r="D3527" i="64" s="1"/>
  <c r="AQ3527" i="64" s="1"/>
  <c r="AS3527" i="64" l="1"/>
  <c r="H3527" i="64"/>
  <c r="L3527" i="64"/>
  <c r="AJ3527" i="64"/>
  <c r="Y3528" i="64"/>
  <c r="AW3527" i="64"/>
  <c r="AE3527" i="64"/>
  <c r="F3527" i="64"/>
  <c r="U3528" i="64" s="1"/>
  <c r="U3529" i="64" s="1"/>
  <c r="U3530" i="64" s="1"/>
  <c r="U3531" i="64" s="1"/>
  <c r="U3532" i="64" s="1"/>
  <c r="M3528" i="64" l="1"/>
  <c r="AI3527" i="64"/>
  <c r="AL3527" i="64" s="1"/>
  <c r="AM3527" i="64" s="1"/>
  <c r="AH3527" i="64"/>
  <c r="I3527" i="64"/>
  <c r="V3532" i="64" l="1"/>
  <c r="V3533" i="64" s="1"/>
  <c r="E3527" i="64"/>
  <c r="AB3528" i="64"/>
  <c r="C3528" i="64" l="1"/>
  <c r="G3528" i="64" s="1"/>
  <c r="J3528" i="64"/>
  <c r="D3528" i="64"/>
  <c r="N3534" i="64"/>
  <c r="O3534" i="64"/>
  <c r="AC3528" i="64" l="1"/>
  <c r="AS3528" i="64"/>
  <c r="K3528" i="64"/>
  <c r="AR3528" i="64" l="1"/>
  <c r="AQ3528" i="64"/>
  <c r="AQ3529" i="64" s="1"/>
  <c r="AQ3530" i="64" s="1"/>
  <c r="F3528" i="64"/>
  <c r="AE3528" i="64"/>
  <c r="AF3528" i="64" s="1"/>
  <c r="AG3530" i="64" s="1"/>
  <c r="H3528" i="64"/>
  <c r="L3528" i="64"/>
  <c r="AJ3528" i="64"/>
  <c r="Y3529" i="64"/>
  <c r="AI3528" i="64" l="1"/>
  <c r="I3528" i="64"/>
  <c r="AW3528" i="64"/>
  <c r="AH3528" i="64"/>
  <c r="Q3530" i="64"/>
  <c r="AQ3531" i="64" s="1"/>
  <c r="P3530" i="64"/>
  <c r="AK3528" i="64" l="1"/>
  <c r="AA3529" i="64" s="1"/>
  <c r="AA3530" i="64" s="1"/>
  <c r="M3529" i="64"/>
  <c r="E3528" i="64"/>
  <c r="C3529" i="64" s="1"/>
  <c r="G3529" i="64" s="1"/>
  <c r="D3529" i="64" l="1"/>
  <c r="AB3529" i="64"/>
  <c r="J3529" i="64"/>
  <c r="AC3529" i="64"/>
  <c r="AS3529" i="64"/>
  <c r="AA3531" i="64"/>
  <c r="AE3529" i="64" l="1"/>
  <c r="Y3530" i="64"/>
  <c r="M3530" i="64" s="1"/>
  <c r="K3529" i="64"/>
  <c r="AR3529" i="64" s="1"/>
  <c r="AR3530" i="64" s="1"/>
  <c r="AR3531" i="64" s="1"/>
  <c r="AA3532" i="64"/>
  <c r="T3529" i="64" l="1"/>
  <c r="AV3530" i="64" s="1"/>
  <c r="AV3531" i="64" s="1"/>
  <c r="AV3532" i="64" s="1"/>
  <c r="AV3533" i="64" s="1"/>
  <c r="AV3534" i="64" s="1"/>
  <c r="H3529" i="64"/>
  <c r="AJ3529" i="64"/>
  <c r="L3529" i="64"/>
  <c r="F3529" i="64"/>
  <c r="AB3530" i="64"/>
  <c r="AA3533" i="64"/>
  <c r="AI3529" i="64" l="1"/>
  <c r="AW3529" i="64"/>
  <c r="I3529" i="64"/>
  <c r="AH3529" i="64"/>
  <c r="E3529" i="64" l="1"/>
  <c r="C3530" i="64" l="1"/>
  <c r="G3530" i="64" s="1"/>
  <c r="J3530" i="64"/>
  <c r="D3530" i="64"/>
  <c r="K3530" i="64" l="1"/>
  <c r="X3531" i="64" s="1"/>
  <c r="X3532" i="64" s="1"/>
  <c r="X3533" i="64" s="1"/>
  <c r="X3534" i="64" s="1"/>
  <c r="X3535" i="64" s="1"/>
  <c r="AC3530" i="64"/>
  <c r="AS3530" i="64"/>
  <c r="Y3531" i="64" l="1"/>
  <c r="M3531" i="64" s="1"/>
  <c r="AW3530" i="64"/>
  <c r="AE3530" i="64"/>
  <c r="AJ3530" i="64"/>
  <c r="L3530" i="64"/>
  <c r="H3530" i="64"/>
  <c r="F3530" i="64"/>
  <c r="AH3530" i="64" l="1"/>
  <c r="AI3530" i="64"/>
  <c r="I3530" i="64"/>
  <c r="E3530" i="64" l="1"/>
  <c r="C3531" i="64" l="1"/>
  <c r="G3531" i="64" s="1"/>
  <c r="W3531" i="64" s="1"/>
  <c r="W3532" i="64" s="1"/>
  <c r="W3533" i="64" s="1"/>
  <c r="W3534" i="64" s="1"/>
  <c r="J3531" i="64"/>
  <c r="D3531" i="64"/>
  <c r="K3531" i="64" l="1"/>
  <c r="AN3537" i="64"/>
  <c r="T3537" i="64" s="1"/>
  <c r="T3538" i="64" s="1"/>
  <c r="AS3531" i="64"/>
  <c r="AC3531" i="64"/>
  <c r="AE3531" i="64" l="1"/>
  <c r="Y3532" i="64"/>
  <c r="AW3531" i="64"/>
  <c r="AB3531" i="64"/>
  <c r="L3531" i="64"/>
  <c r="H3531" i="64"/>
  <c r="AR3532" i="64" s="1"/>
  <c r="AJ3531" i="64"/>
  <c r="F3531" i="64"/>
  <c r="M3532" i="64" l="1"/>
  <c r="AO3532" i="64"/>
  <c r="AT3535" i="64"/>
  <c r="AU3535" i="64"/>
  <c r="Z3535" i="64"/>
  <c r="AI3531" i="64"/>
  <c r="AP3532" i="64"/>
  <c r="AH3531" i="64"/>
  <c r="I3531" i="64"/>
  <c r="AB3532" i="64" l="1"/>
  <c r="R3533" i="64"/>
  <c r="R3534" i="64" s="1"/>
  <c r="R3535" i="64" s="1"/>
  <c r="R3536" i="64" s="1"/>
  <c r="R3537" i="64" s="1"/>
  <c r="E3531" i="64"/>
  <c r="S3537" i="64" l="1"/>
  <c r="S3538" i="64" s="1"/>
  <c r="C3532" i="64"/>
  <c r="G3532" i="64" s="1"/>
  <c r="J3532" i="64"/>
  <c r="K3532" i="64" l="1"/>
  <c r="AC3532" i="64"/>
  <c r="D3532" i="64" l="1"/>
  <c r="AE3532" i="64"/>
  <c r="L3532" i="64"/>
  <c r="AJ3532" i="64"/>
  <c r="AQ3532" i="64" l="1"/>
  <c r="AS3532" i="64"/>
  <c r="H3532" i="64"/>
  <c r="F3532" i="64"/>
  <c r="U3533" i="64" s="1"/>
  <c r="U3534" i="64" s="1"/>
  <c r="U3535" i="64" s="1"/>
  <c r="U3536" i="64" s="1"/>
  <c r="U3537" i="64" s="1"/>
  <c r="AI3532" i="64"/>
  <c r="AL3532" i="64" s="1"/>
  <c r="AM3532" i="64" s="1"/>
  <c r="I3532" i="64"/>
  <c r="AH3532" i="64"/>
  <c r="V3537" i="64" l="1"/>
  <c r="V3538" i="64" s="1"/>
  <c r="Y3533" i="64"/>
  <c r="AW3532" i="64"/>
  <c r="E3532" i="64"/>
  <c r="N3539" i="64"/>
  <c r="O3539" i="64"/>
  <c r="M3533" i="64" l="1"/>
  <c r="D3533" i="64" s="1"/>
  <c r="C3533" i="64"/>
  <c r="G3533" i="64" s="1"/>
  <c r="J3533" i="64" l="1"/>
  <c r="K3533" i="64" s="1"/>
  <c r="AB3533" i="64"/>
  <c r="AC3533" i="64"/>
  <c r="AS3533" i="64"/>
  <c r="AQ3533" i="64" l="1"/>
  <c r="AQ3534" i="64" s="1"/>
  <c r="AQ3535" i="64" s="1"/>
  <c r="AR3533" i="64"/>
  <c r="F3533" i="64"/>
  <c r="Y3534" i="64"/>
  <c r="AE3533" i="64"/>
  <c r="AF3533" i="64" s="1"/>
  <c r="AG3535" i="64" s="1"/>
  <c r="AJ3533" i="64"/>
  <c r="H3533" i="64"/>
  <c r="L3533" i="64"/>
  <c r="AW3533" i="64" l="1"/>
  <c r="P3535" i="64"/>
  <c r="Q3535" i="64"/>
  <c r="AQ3536" i="64" s="1"/>
  <c r="I3533" i="64"/>
  <c r="AI3533" i="64"/>
  <c r="AH3533" i="64"/>
  <c r="AK3533" i="64" l="1"/>
  <c r="AA3534" i="64" s="1"/>
  <c r="AA3535" i="64" s="1"/>
  <c r="M3534" i="64"/>
  <c r="E3533" i="64"/>
  <c r="C3534" i="64" s="1"/>
  <c r="G3534" i="64" s="1"/>
  <c r="AB3534" i="64" l="1"/>
  <c r="J3534" i="64"/>
  <c r="K3534" i="64" s="1"/>
  <c r="AR3534" i="64" s="1"/>
  <c r="AR3535" i="64" s="1"/>
  <c r="AR3536" i="64" s="1"/>
  <c r="D3534" i="64"/>
  <c r="AS3534" i="64" s="1"/>
  <c r="AA3536" i="64"/>
  <c r="AC3534" i="64"/>
  <c r="F3534" i="64" l="1"/>
  <c r="Y3535" i="64"/>
  <c r="M3535" i="64" s="1"/>
  <c r="AA3537" i="64"/>
  <c r="T3534" i="64"/>
  <c r="AV3535" i="64" s="1"/>
  <c r="AV3536" i="64" s="1"/>
  <c r="AV3537" i="64" s="1"/>
  <c r="AV3538" i="64" s="1"/>
  <c r="AV3539" i="64" s="1"/>
  <c r="L3534" i="64"/>
  <c r="H3534" i="64"/>
  <c r="AJ3534" i="64"/>
  <c r="AE3534" i="64"/>
  <c r="AW3534" i="64" l="1"/>
  <c r="I3534" i="64"/>
  <c r="AH3534" i="64"/>
  <c r="AA3538" i="64"/>
  <c r="AI3534" i="64"/>
  <c r="AB3535" i="64"/>
  <c r="E3534" i="64" l="1"/>
  <c r="C3535" i="64" l="1"/>
  <c r="G3535" i="64" s="1"/>
  <c r="D3535" i="64"/>
  <c r="J3535" i="64"/>
  <c r="AS3535" i="64" l="1"/>
  <c r="AC3535" i="64"/>
  <c r="K3535" i="64"/>
  <c r="X3536" i="64" s="1"/>
  <c r="X3537" i="64" s="1"/>
  <c r="X3538" i="64" s="1"/>
  <c r="X3539" i="64" s="1"/>
  <c r="X3540" i="64" s="1"/>
  <c r="AE3535" i="64" l="1"/>
  <c r="AJ3535" i="64"/>
  <c r="L3535" i="64"/>
  <c r="H3535" i="64"/>
  <c r="Y3536" i="64"/>
  <c r="M3536" i="64" s="1"/>
  <c r="AW3535" i="64"/>
  <c r="F3535" i="64"/>
  <c r="I3535" i="64" l="1"/>
  <c r="AH3535" i="64"/>
  <c r="AI3535" i="64"/>
  <c r="E3535" i="64" l="1"/>
  <c r="C3536" i="64" l="1"/>
  <c r="G3536" i="64" s="1"/>
  <c r="W3536" i="64" s="1"/>
  <c r="W3537" i="64" s="1"/>
  <c r="W3538" i="64" s="1"/>
  <c r="W3539" i="64" s="1"/>
  <c r="D3536" i="64"/>
  <c r="J3536" i="64"/>
  <c r="K3536" i="64" l="1"/>
  <c r="F3536" i="64" s="1"/>
  <c r="AN3542" i="64"/>
  <c r="T3542" i="64" s="1"/>
  <c r="T3543" i="64" s="1"/>
  <c r="AC3536" i="64"/>
  <c r="AS3536" i="64"/>
  <c r="Y3537" i="64" l="1"/>
  <c r="AW3536" i="64"/>
  <c r="AE3536" i="64"/>
  <c r="AB3536" i="64"/>
  <c r="L3536" i="64"/>
  <c r="AJ3536" i="64"/>
  <c r="H3536" i="64"/>
  <c r="AR3537" i="64" s="1"/>
  <c r="M3537" i="64" l="1"/>
  <c r="AO3537" i="64"/>
  <c r="AU3540" i="64"/>
  <c r="AT3540" i="64"/>
  <c r="Z3540" i="64"/>
  <c r="AP3537" i="64"/>
  <c r="AH3536" i="64"/>
  <c r="AI3536" i="64"/>
  <c r="I3536" i="64"/>
  <c r="R3538" i="64" l="1"/>
  <c r="R3539" i="64" s="1"/>
  <c r="R3540" i="64" s="1"/>
  <c r="R3541" i="64" s="1"/>
  <c r="S3542" i="64" s="1"/>
  <c r="S3543" i="64" s="1"/>
  <c r="AB3537" i="64"/>
  <c r="E3536" i="64"/>
  <c r="C3537" i="64" s="1"/>
  <c r="G3537" i="64" s="1"/>
  <c r="R3542" i="64" l="1"/>
  <c r="J3537" i="64"/>
  <c r="AC3537" i="64"/>
  <c r="AE3537" i="64" l="1"/>
  <c r="K3537" i="64"/>
  <c r="D3537" i="64" s="1"/>
  <c r="AQ3537" i="64" s="1"/>
  <c r="AS3537" i="64" l="1"/>
  <c r="L3537" i="64"/>
  <c r="H3537" i="64"/>
  <c r="AJ3537" i="64"/>
  <c r="F3537" i="64"/>
  <c r="U3538" i="64" s="1"/>
  <c r="U3539" i="64" s="1"/>
  <c r="U3540" i="64" s="1"/>
  <c r="U3541" i="64" s="1"/>
  <c r="U3542" i="64" s="1"/>
  <c r="AW3537" i="64" l="1"/>
  <c r="Y3538" i="64"/>
  <c r="M3538" i="64" s="1"/>
  <c r="AH3537" i="64"/>
  <c r="I3537" i="64"/>
  <c r="AI3537" i="64"/>
  <c r="AL3537" i="64" s="1"/>
  <c r="AM3537" i="64" s="1"/>
  <c r="AB3538" i="64" l="1"/>
  <c r="E3537" i="64"/>
  <c r="V3542" i="64"/>
  <c r="V3543" i="64" s="1"/>
  <c r="N3544" i="64" l="1"/>
  <c r="O3544" i="64"/>
  <c r="C3538" i="64"/>
  <c r="G3538" i="64" s="1"/>
  <c r="J3538" i="64"/>
  <c r="D3538" i="64"/>
  <c r="K3538" i="64" l="1"/>
  <c r="AS3538" i="64"/>
  <c r="AC3538" i="64"/>
  <c r="AQ3538" i="64" l="1"/>
  <c r="AQ3539" i="64" s="1"/>
  <c r="AQ3540" i="64" s="1"/>
  <c r="AR3538" i="64"/>
  <c r="AE3538" i="64"/>
  <c r="AF3538" i="64" s="1"/>
  <c r="AG3540" i="64" s="1"/>
  <c r="Y3539" i="64"/>
  <c r="AJ3538" i="64"/>
  <c r="H3538" i="64"/>
  <c r="L3538" i="64"/>
  <c r="F3538" i="64"/>
  <c r="AI3538" i="64" l="1"/>
  <c r="AW3538" i="64"/>
  <c r="I3538" i="64"/>
  <c r="AH3538" i="64"/>
  <c r="P3540" i="64"/>
  <c r="Q3540" i="64"/>
  <c r="AQ3541" i="64" s="1"/>
  <c r="AK3538" i="64" l="1"/>
  <c r="AA3539" i="64" s="1"/>
  <c r="AA3540" i="64" s="1"/>
  <c r="M3539" i="64"/>
  <c r="E3538" i="64"/>
  <c r="C3539" i="64" s="1"/>
  <c r="G3539" i="64" s="1"/>
  <c r="AB3539" i="64" l="1"/>
  <c r="J3539" i="64"/>
  <c r="K3539" i="64" s="1"/>
  <c r="AR3539" i="64" s="1"/>
  <c r="AR3540" i="64" s="1"/>
  <c r="AR3541" i="64" s="1"/>
  <c r="D3539" i="64"/>
  <c r="AS3539" i="64" s="1"/>
  <c r="AA3541" i="64"/>
  <c r="AC3539" i="64"/>
  <c r="Y3540" i="64" l="1"/>
  <c r="M3540" i="64" s="1"/>
  <c r="AE3539" i="64"/>
  <c r="T3539" i="64"/>
  <c r="AV3540" i="64" s="1"/>
  <c r="AV3541" i="64" s="1"/>
  <c r="AV3542" i="64" s="1"/>
  <c r="AV3543" i="64" s="1"/>
  <c r="AV3544" i="64" s="1"/>
  <c r="AJ3539" i="64"/>
  <c r="H3539" i="64"/>
  <c r="L3539" i="64"/>
  <c r="AA3542" i="64"/>
  <c r="F3539" i="64"/>
  <c r="AH3539" i="64" l="1"/>
  <c r="AW3539" i="64"/>
  <c r="AI3539" i="64"/>
  <c r="AA3543" i="64"/>
  <c r="I3539" i="64"/>
  <c r="AB3540" i="64"/>
  <c r="E3539" i="64" l="1"/>
  <c r="C3540" i="64" l="1"/>
  <c r="G3540" i="64" s="1"/>
  <c r="J3540" i="64"/>
  <c r="D3540" i="64"/>
  <c r="K3540" i="64" l="1"/>
  <c r="X3541" i="64" s="1"/>
  <c r="X3542" i="64" s="1"/>
  <c r="X3543" i="64" s="1"/>
  <c r="X3544" i="64" s="1"/>
  <c r="X3545" i="64" s="1"/>
  <c r="AS3540" i="64"/>
  <c r="AC3540" i="64"/>
  <c r="AE3540" i="64" l="1"/>
  <c r="Y3541" i="64"/>
  <c r="M3541" i="64" s="1"/>
  <c r="AW3540" i="64"/>
  <c r="L3540" i="64"/>
  <c r="H3540" i="64"/>
  <c r="AJ3540" i="64"/>
  <c r="F3540" i="64"/>
  <c r="AI3540" i="64" l="1"/>
  <c r="AH3540" i="64"/>
  <c r="I3540" i="64"/>
  <c r="E3540" i="64" l="1"/>
  <c r="C3541" i="64" l="1"/>
  <c r="G3541" i="64" s="1"/>
  <c r="W3541" i="64" s="1"/>
  <c r="W3542" i="64" s="1"/>
  <c r="W3543" i="64" s="1"/>
  <c r="W3544" i="64" s="1"/>
  <c r="D3541" i="64"/>
  <c r="J3541" i="64"/>
  <c r="K3541" i="64" l="1"/>
  <c r="F3541" i="64" s="1"/>
  <c r="AN3547" i="64"/>
  <c r="T3547" i="64" s="1"/>
  <c r="T3548" i="64" s="1"/>
  <c r="AC3541" i="64"/>
  <c r="AS3541" i="64"/>
  <c r="AE3541" i="64" l="1"/>
  <c r="Y3542" i="64"/>
  <c r="AW3541" i="64"/>
  <c r="AB3541" i="64"/>
  <c r="AJ3541" i="64"/>
  <c r="L3541" i="64"/>
  <c r="H3541" i="64"/>
  <c r="AR3542" i="64" s="1"/>
  <c r="M3542" i="64" l="1"/>
  <c r="AO3542" i="64"/>
  <c r="AU3545" i="64"/>
  <c r="Z3545" i="64"/>
  <c r="AT3545" i="64"/>
  <c r="AH3541" i="64"/>
  <c r="AP3542" i="64"/>
  <c r="I3541" i="64"/>
  <c r="AI3541" i="64"/>
  <c r="AB3542" i="64" l="1"/>
  <c r="R3543" i="64"/>
  <c r="R3544" i="64" s="1"/>
  <c r="R3545" i="64" s="1"/>
  <c r="R3546" i="64" s="1"/>
  <c r="S3547" i="64" s="1"/>
  <c r="S3548" i="64" s="1"/>
  <c r="E3541" i="64"/>
  <c r="R3547" i="64" l="1"/>
  <c r="C3542" i="64"/>
  <c r="G3542" i="64" s="1"/>
  <c r="J3542" i="64"/>
  <c r="K3542" i="64" l="1"/>
  <c r="D3542" i="64" s="1"/>
  <c r="AQ3542" i="64" s="1"/>
  <c r="AC3542" i="64"/>
  <c r="F3542" i="64" l="1"/>
  <c r="U3543" i="64" s="1"/>
  <c r="U3544" i="64" s="1"/>
  <c r="U3545" i="64" s="1"/>
  <c r="U3546" i="64" s="1"/>
  <c r="U3547" i="64" s="1"/>
  <c r="AS3542" i="64"/>
  <c r="AE3542" i="64"/>
  <c r="Y3543" i="64"/>
  <c r="M3543" i="64" s="1"/>
  <c r="AW3542" i="64"/>
  <c r="L3542" i="64"/>
  <c r="H3542" i="64"/>
  <c r="AJ3542" i="64"/>
  <c r="AI3542" i="64" l="1"/>
  <c r="AL3542" i="64" s="1"/>
  <c r="AM3542" i="64" s="1"/>
  <c r="AB3543" i="64"/>
  <c r="AH3542" i="64"/>
  <c r="I3542" i="64"/>
  <c r="V3547" i="64"/>
  <c r="V3548" i="64" s="1"/>
  <c r="E3542" i="64" l="1"/>
  <c r="N3549" i="64"/>
  <c r="O3549" i="64"/>
  <c r="C3543" i="64" l="1"/>
  <c r="G3543" i="64" s="1"/>
  <c r="D3543" i="64"/>
  <c r="J3543" i="64"/>
  <c r="K3543" i="64" l="1"/>
  <c r="AC3543" i="64"/>
  <c r="AS3543" i="64"/>
  <c r="AQ3543" i="64" l="1"/>
  <c r="AQ3544" i="64" s="1"/>
  <c r="AQ3545" i="64" s="1"/>
  <c r="AR3543" i="64"/>
  <c r="F3543" i="64"/>
  <c r="AE3543" i="64"/>
  <c r="AF3543" i="64" s="1"/>
  <c r="AG3545" i="64" s="1"/>
  <c r="Y3544" i="64"/>
  <c r="AJ3543" i="64"/>
  <c r="L3543" i="64"/>
  <c r="H3543" i="64"/>
  <c r="AW3543" i="64" l="1"/>
  <c r="AI3543" i="64"/>
  <c r="AH3543" i="64"/>
  <c r="I3543" i="64"/>
  <c r="Q3545" i="64"/>
  <c r="AQ3546" i="64" s="1"/>
  <c r="P3545" i="64"/>
  <c r="AK3543" i="64" l="1"/>
  <c r="AA3544" i="64" s="1"/>
  <c r="AA3545" i="64" s="1"/>
  <c r="M3544" i="64"/>
  <c r="E3543" i="64"/>
  <c r="C3544" i="64" s="1"/>
  <c r="G3544" i="64" s="1"/>
  <c r="AB3544" i="64" l="1"/>
  <c r="J3544" i="64"/>
  <c r="AA3546" i="64"/>
  <c r="AC3544" i="64"/>
  <c r="D3544" i="64"/>
  <c r="AS3544" i="64" l="1"/>
  <c r="AE3544" i="64"/>
  <c r="AA3547" i="64"/>
  <c r="K3544" i="64"/>
  <c r="AR3544" i="64" s="1"/>
  <c r="AR3545" i="64" s="1"/>
  <c r="AR3546" i="64" s="1"/>
  <c r="AA3548" i="64" l="1"/>
  <c r="T3544" i="64"/>
  <c r="AV3545" i="64" s="1"/>
  <c r="AV3546" i="64" s="1"/>
  <c r="AV3547" i="64" s="1"/>
  <c r="AV3548" i="64" s="1"/>
  <c r="AV3549" i="64" s="1"/>
  <c r="L3544" i="64"/>
  <c r="H3544" i="64"/>
  <c r="AJ3544" i="64"/>
  <c r="Y3545" i="64"/>
  <c r="M3545" i="64" s="1"/>
  <c r="F3544" i="64"/>
  <c r="AW3544" i="64" l="1"/>
  <c r="I3544" i="64"/>
  <c r="AH3544" i="64"/>
  <c r="AI3544" i="64"/>
  <c r="AB3545" i="64"/>
  <c r="E3544" i="64" l="1"/>
  <c r="C3545" i="64" l="1"/>
  <c r="G3545" i="64" s="1"/>
  <c r="J3545" i="64"/>
  <c r="D3545" i="64"/>
  <c r="AC3545" i="64" l="1"/>
  <c r="AS3545" i="64"/>
  <c r="K3545" i="64"/>
  <c r="X3546" i="64" s="1"/>
  <c r="X3547" i="64" s="1"/>
  <c r="X3548" i="64" s="1"/>
  <c r="X3549" i="64" s="1"/>
  <c r="X3550" i="64" s="1"/>
  <c r="Y3546" i="64" l="1"/>
  <c r="M3546" i="64" s="1"/>
  <c r="AW3545" i="64"/>
  <c r="AJ3545" i="64"/>
  <c r="L3545" i="64"/>
  <c r="H3545" i="64"/>
  <c r="AE3545" i="64"/>
  <c r="F3545" i="64"/>
  <c r="AI3545" i="64" l="1"/>
  <c r="I3545" i="64"/>
  <c r="AH3545" i="64"/>
  <c r="E3545" i="64" l="1"/>
  <c r="C3546" i="64" l="1"/>
  <c r="G3546" i="64" s="1"/>
  <c r="W3546" i="64" s="1"/>
  <c r="W3547" i="64" s="1"/>
  <c r="W3548" i="64" s="1"/>
  <c r="W3549" i="64" s="1"/>
  <c r="J3546" i="64"/>
  <c r="D3546" i="64"/>
  <c r="K3546" i="64" l="1"/>
  <c r="AN3552" i="64"/>
  <c r="T3552" i="64" s="1"/>
  <c r="T3553" i="64" s="1"/>
  <c r="AS3546" i="64"/>
  <c r="AC3546" i="64"/>
  <c r="Y3547" i="64" l="1"/>
  <c r="AW3546" i="64"/>
  <c r="AE3546" i="64"/>
  <c r="AB3546" i="64"/>
  <c r="AJ3546" i="64"/>
  <c r="L3546" i="64"/>
  <c r="H3546" i="64"/>
  <c r="AR3547" i="64" s="1"/>
  <c r="F3546" i="64"/>
  <c r="M3547" i="64" l="1"/>
  <c r="AO3547" i="64"/>
  <c r="AH3546" i="64"/>
  <c r="AP3547" i="64"/>
  <c r="I3546" i="64"/>
  <c r="AI3546" i="64"/>
  <c r="Z3550" i="64"/>
  <c r="AU3550" i="64"/>
  <c r="AT3550" i="64"/>
  <c r="R3548" i="64" l="1"/>
  <c r="R3549" i="64" s="1"/>
  <c r="R3550" i="64" s="1"/>
  <c r="R3551" i="64" s="1"/>
  <c r="S3552" i="64" s="1"/>
  <c r="S3553" i="64" s="1"/>
  <c r="E3546" i="64"/>
  <c r="C3547" i="64" s="1"/>
  <c r="G3547" i="64" s="1"/>
  <c r="AB3547" i="64"/>
  <c r="J3547" i="64" l="1"/>
  <c r="K3547" i="64" s="1"/>
  <c r="D3547" i="64" s="1"/>
  <c r="AQ3547" i="64" s="1"/>
  <c r="R3552" i="64"/>
  <c r="AC3547" i="64"/>
  <c r="AS3547" i="64" l="1"/>
  <c r="F3547" i="64"/>
  <c r="U3548" i="64" s="1"/>
  <c r="U3549" i="64" s="1"/>
  <c r="U3550" i="64" s="1"/>
  <c r="U3551" i="64" s="1"/>
  <c r="U3552" i="64" s="1"/>
  <c r="AE3547" i="64"/>
  <c r="L3547" i="64"/>
  <c r="H3547" i="64"/>
  <c r="AJ3547" i="64"/>
  <c r="Y3548" i="64"/>
  <c r="M3548" i="64" s="1"/>
  <c r="AW3547" i="64"/>
  <c r="AI3547" i="64" l="1"/>
  <c r="AL3547" i="64" s="1"/>
  <c r="AM3547" i="64" s="1"/>
  <c r="I3547" i="64"/>
  <c r="AH3547" i="64"/>
  <c r="AB3548" i="64"/>
  <c r="V3552" i="64"/>
  <c r="V3553" i="64" s="1"/>
  <c r="E3547" i="64" l="1"/>
  <c r="N3554" i="64"/>
  <c r="O3554" i="64"/>
  <c r="C3548" i="64" l="1"/>
  <c r="G3548" i="64" s="1"/>
  <c r="D3548" i="64"/>
  <c r="J3548" i="64"/>
  <c r="K3548" i="64" l="1"/>
  <c r="AS3548" i="64"/>
  <c r="AC3548" i="64"/>
  <c r="AR3548" i="64" l="1"/>
  <c r="AQ3548" i="64"/>
  <c r="AQ3549" i="64" s="1"/>
  <c r="AQ3550" i="64" s="1"/>
  <c r="F3548" i="64"/>
  <c r="Y3549" i="64"/>
  <c r="AE3548" i="64"/>
  <c r="AF3548" i="64" s="1"/>
  <c r="AG3550" i="64" s="1"/>
  <c r="AJ3548" i="64"/>
  <c r="H3548" i="64"/>
  <c r="L3548" i="64"/>
  <c r="AW3548" i="64" l="1"/>
  <c r="AI3548" i="64"/>
  <c r="Q3550" i="64"/>
  <c r="AQ3551" i="64" s="1"/>
  <c r="P3550" i="64"/>
  <c r="I3548" i="64"/>
  <c r="AH3548" i="64"/>
  <c r="AK3548" i="64" l="1"/>
  <c r="AA3549" i="64" s="1"/>
  <c r="AA3550" i="64" s="1"/>
  <c r="M3549" i="64"/>
  <c r="E3548" i="64"/>
  <c r="C3549" i="64" s="1"/>
  <c r="G3549" i="64" s="1"/>
  <c r="AC3549" i="64" l="1"/>
  <c r="AA3551" i="64"/>
  <c r="AB3549" i="64"/>
  <c r="D3549" i="64"/>
  <c r="J3549" i="64"/>
  <c r="AA3552" i="64" l="1"/>
  <c r="K3549" i="64"/>
  <c r="AR3549" i="64" s="1"/>
  <c r="AR3550" i="64" s="1"/>
  <c r="AR3551" i="64" s="1"/>
  <c r="AE3549" i="64"/>
  <c r="AS3549" i="64"/>
  <c r="F3549" i="64" l="1"/>
  <c r="Y3550" i="64"/>
  <c r="M3550" i="64" s="1"/>
  <c r="T3549" i="64"/>
  <c r="AV3550" i="64" s="1"/>
  <c r="AV3551" i="64" s="1"/>
  <c r="AV3552" i="64" s="1"/>
  <c r="AV3553" i="64" s="1"/>
  <c r="AV3554" i="64" s="1"/>
  <c r="H3549" i="64"/>
  <c r="AJ3549" i="64"/>
  <c r="L3549" i="64"/>
  <c r="AA3553" i="64"/>
  <c r="I3549" i="64" l="1"/>
  <c r="AI3549" i="64"/>
  <c r="AW3549" i="64"/>
  <c r="AH3549" i="64"/>
  <c r="AB3550" i="64"/>
  <c r="E3549" i="64" l="1"/>
  <c r="C3550" i="64" l="1"/>
  <c r="G3550" i="64" s="1"/>
  <c r="D3550" i="64"/>
  <c r="J3550" i="64"/>
  <c r="K3550" i="64" l="1"/>
  <c r="X3551" i="64" s="1"/>
  <c r="X3552" i="64" s="1"/>
  <c r="X3553" i="64" s="1"/>
  <c r="X3554" i="64" s="1"/>
  <c r="X3555" i="64" s="1"/>
  <c r="AC3550" i="64"/>
  <c r="AS3550" i="64"/>
  <c r="F3550" i="64" l="1"/>
  <c r="AE3550" i="64"/>
  <c r="Y3551" i="64"/>
  <c r="M3551" i="64" s="1"/>
  <c r="AW3550" i="64"/>
  <c r="L3550" i="64"/>
  <c r="H3550" i="64"/>
  <c r="AJ3550" i="64"/>
  <c r="AI3550" i="64" l="1"/>
  <c r="AH3550" i="64"/>
  <c r="I3550" i="64"/>
  <c r="E3550" i="64" l="1"/>
  <c r="C3551" i="64" l="1"/>
  <c r="G3551" i="64" s="1"/>
  <c r="W3551" i="64" s="1"/>
  <c r="W3552" i="64" s="1"/>
  <c r="W3553" i="64" s="1"/>
  <c r="W3554" i="64" s="1"/>
  <c r="J3551" i="64"/>
  <c r="D3551" i="64"/>
  <c r="K3551" i="64" l="1"/>
  <c r="AN3557" i="64"/>
  <c r="T3557" i="64" s="1"/>
  <c r="T3558" i="64" s="1"/>
  <c r="AC3551" i="64"/>
  <c r="AS3551" i="64"/>
  <c r="AB3551" i="64" l="1"/>
  <c r="Y3552" i="64"/>
  <c r="AW3551" i="64"/>
  <c r="AE3551" i="64"/>
  <c r="AJ3551" i="64"/>
  <c r="H3551" i="64"/>
  <c r="AR3552" i="64" s="1"/>
  <c r="L3551" i="64"/>
  <c r="F3551" i="64"/>
  <c r="M3552" i="64" l="1"/>
  <c r="AO3552" i="64"/>
  <c r="I3551" i="64"/>
  <c r="AP3552" i="64"/>
  <c r="AH3551" i="64"/>
  <c r="AI3551" i="64"/>
  <c r="AU3555" i="64"/>
  <c r="Z3555" i="64"/>
  <c r="AT3555" i="64"/>
  <c r="AB3552" i="64" l="1"/>
  <c r="R3553" i="64"/>
  <c r="R3554" i="64" s="1"/>
  <c r="R3555" i="64" s="1"/>
  <c r="R3556" i="64" s="1"/>
  <c r="S3557" i="64" s="1"/>
  <c r="S3558" i="64" s="1"/>
  <c r="E3551" i="64"/>
  <c r="R3557" i="64" l="1"/>
  <c r="C3552" i="64"/>
  <c r="G3552" i="64" s="1"/>
  <c r="J3552" i="64"/>
  <c r="AC3552" i="64" l="1"/>
  <c r="K3552" i="64"/>
  <c r="D3552" i="64" s="1"/>
  <c r="AQ3552" i="64" s="1"/>
  <c r="AS3552" i="64" l="1"/>
  <c r="Y3553" i="64" s="1"/>
  <c r="H3552" i="64"/>
  <c r="AJ3552" i="64"/>
  <c r="L3552" i="64"/>
  <c r="AE3552" i="64"/>
  <c r="F3552" i="64"/>
  <c r="U3553" i="64" s="1"/>
  <c r="U3554" i="64" s="1"/>
  <c r="U3555" i="64" s="1"/>
  <c r="U3556" i="64" s="1"/>
  <c r="U3557" i="64" s="1"/>
  <c r="M3553" i="64" l="1"/>
  <c r="AW3552" i="64"/>
  <c r="I3552" i="64"/>
  <c r="AI3552" i="64"/>
  <c r="AL3552" i="64" s="1"/>
  <c r="AM3552" i="64" s="1"/>
  <c r="AH3552" i="64"/>
  <c r="V3557" i="64" l="1"/>
  <c r="V3558" i="64" s="1"/>
  <c r="E3552" i="64"/>
  <c r="C3553" i="64" s="1"/>
  <c r="G3553" i="64" s="1"/>
  <c r="AB3553" i="64"/>
  <c r="J3553" i="64" l="1"/>
  <c r="K3553" i="64" s="1"/>
  <c r="D3553" i="64"/>
  <c r="AC3553" i="64"/>
  <c r="N3559" i="64"/>
  <c r="O3559" i="64"/>
  <c r="AQ3553" i="64" l="1"/>
  <c r="AQ3554" i="64" s="1"/>
  <c r="AQ3555" i="64" s="1"/>
  <c r="AR3553" i="64"/>
  <c r="F3553" i="64"/>
  <c r="AS3553" i="64"/>
  <c r="Y3554" i="64" s="1"/>
  <c r="L3553" i="64"/>
  <c r="AJ3553" i="64"/>
  <c r="H3553" i="64"/>
  <c r="AE3553" i="64"/>
  <c r="AF3553" i="64" s="1"/>
  <c r="AG3555" i="64" s="1"/>
  <c r="AH3553" i="64" l="1"/>
  <c r="I3553" i="64"/>
  <c r="P3555" i="64"/>
  <c r="Q3555" i="64"/>
  <c r="AQ3556" i="64" s="1"/>
  <c r="AI3553" i="64"/>
  <c r="AW3553" i="64"/>
  <c r="AK3553" i="64" l="1"/>
  <c r="AA3554" i="64" s="1"/>
  <c r="AA3555" i="64" s="1"/>
  <c r="M3554" i="64"/>
  <c r="E3553" i="64"/>
  <c r="C3554" i="64" s="1"/>
  <c r="G3554" i="64" s="1"/>
  <c r="AB3554" i="64" l="1"/>
  <c r="J3554" i="64"/>
  <c r="K3554" i="64" s="1"/>
  <c r="AR3554" i="64" s="1"/>
  <c r="AR3555" i="64" s="1"/>
  <c r="AR3556" i="64" s="1"/>
  <c r="D3554" i="64"/>
  <c r="AS3554" i="64" s="1"/>
  <c r="AC3554" i="64"/>
  <c r="AA3556" i="64"/>
  <c r="Y3555" i="64" l="1"/>
  <c r="M3555" i="64" s="1"/>
  <c r="AA3557" i="64"/>
  <c r="AE3554" i="64"/>
  <c r="T3554" i="64"/>
  <c r="AV3555" i="64" s="1"/>
  <c r="AV3556" i="64" s="1"/>
  <c r="AV3557" i="64" s="1"/>
  <c r="AV3558" i="64" s="1"/>
  <c r="AV3559" i="64" s="1"/>
  <c r="L3554" i="64"/>
  <c r="AJ3554" i="64"/>
  <c r="H3554" i="64"/>
  <c r="F3554" i="64"/>
  <c r="I3554" i="64" l="1"/>
  <c r="AA3558" i="64"/>
  <c r="AW3554" i="64"/>
  <c r="AH3554" i="64"/>
  <c r="AI3554" i="64"/>
  <c r="AB3555" i="64"/>
  <c r="E3554" i="64" l="1"/>
  <c r="C3555" i="64" l="1"/>
  <c r="G3555" i="64" s="1"/>
  <c r="D3555" i="64"/>
  <c r="J3555" i="64"/>
  <c r="K3555" i="64" l="1"/>
  <c r="AS3555" i="64"/>
  <c r="AC3555" i="64"/>
  <c r="F3555" i="64" l="1"/>
  <c r="X3556" i="64"/>
  <c r="X3557" i="64" s="1"/>
  <c r="X3558" i="64" s="1"/>
  <c r="X3559" i="64" s="1"/>
  <c r="X3560" i="64" s="1"/>
  <c r="Y3556" i="64"/>
  <c r="M3556" i="64" s="1"/>
  <c r="AW3555" i="64"/>
  <c r="AE3555" i="64"/>
  <c r="L3555" i="64"/>
  <c r="H3555" i="64"/>
  <c r="AJ3555" i="64"/>
  <c r="AI3555" i="64" l="1"/>
  <c r="AH3555" i="64"/>
  <c r="I3555" i="64"/>
  <c r="E3555" i="64" l="1"/>
  <c r="C3556" i="64" l="1"/>
  <c r="G3556" i="64" s="1"/>
  <c r="W3556" i="64" s="1"/>
  <c r="W3557" i="64" s="1"/>
  <c r="W3558" i="64" s="1"/>
  <c r="W3559" i="64" s="1"/>
  <c r="J3556" i="64"/>
  <c r="D3556" i="64"/>
  <c r="K3556" i="64" l="1"/>
  <c r="AN3562" i="64"/>
  <c r="T3562" i="64" s="1"/>
  <c r="T3563" i="64" s="1"/>
  <c r="AS3556" i="64"/>
  <c r="AC3556" i="64"/>
  <c r="AE3556" i="64" l="1"/>
  <c r="Y3557" i="64"/>
  <c r="AW3556" i="64"/>
  <c r="AB3556" i="64"/>
  <c r="AJ3556" i="64"/>
  <c r="H3556" i="64"/>
  <c r="AR3557" i="64" s="1"/>
  <c r="L3556" i="64"/>
  <c r="F3556" i="64"/>
  <c r="M3557" i="64" l="1"/>
  <c r="AO3557" i="64"/>
  <c r="AU3560" i="64"/>
  <c r="Z3560" i="64"/>
  <c r="AT3560" i="64"/>
  <c r="I3556" i="64"/>
  <c r="AH3556" i="64"/>
  <c r="AP3557" i="64"/>
  <c r="AI3556" i="64"/>
  <c r="AB3557" i="64" l="1"/>
  <c r="R3558" i="64"/>
  <c r="R3559" i="64" s="1"/>
  <c r="R3560" i="64" s="1"/>
  <c r="R3561" i="64" s="1"/>
  <c r="S3562" i="64" s="1"/>
  <c r="S3563" i="64" s="1"/>
  <c r="E3556" i="64"/>
  <c r="R3562" i="64" l="1"/>
  <c r="C3557" i="64"/>
  <c r="G3557" i="64" s="1"/>
  <c r="J3557" i="64"/>
  <c r="K3557" i="64" l="1"/>
  <c r="D3557" i="64" s="1"/>
  <c r="AQ3557" i="64" s="1"/>
  <c r="AC3557" i="64"/>
  <c r="F3557" i="64" l="1"/>
  <c r="U3558" i="64" s="1"/>
  <c r="U3559" i="64" s="1"/>
  <c r="U3560" i="64" s="1"/>
  <c r="U3561" i="64" s="1"/>
  <c r="U3562" i="64" s="1"/>
  <c r="AS3557" i="64"/>
  <c r="Y3558" i="64" s="1"/>
  <c r="M3558" i="64" s="1"/>
  <c r="AW3557" i="64"/>
  <c r="AE3557" i="64"/>
  <c r="H3557" i="64"/>
  <c r="AJ3557" i="64"/>
  <c r="L3557" i="64"/>
  <c r="I3557" i="64" l="1"/>
  <c r="AB3558" i="64"/>
  <c r="AI3557" i="64"/>
  <c r="AL3557" i="64" s="1"/>
  <c r="AM3557" i="64" s="1"/>
  <c r="AH3557" i="64"/>
  <c r="V3562" i="64"/>
  <c r="V3563" i="64" s="1"/>
  <c r="N3564" i="64" l="1"/>
  <c r="O3564" i="64"/>
  <c r="E3557" i="64"/>
  <c r="C3558" i="64" l="1"/>
  <c r="G3558" i="64" s="1"/>
  <c r="D3558" i="64"/>
  <c r="J3558" i="64"/>
  <c r="K3558" i="64" l="1"/>
  <c r="AC3558" i="64"/>
  <c r="AS3558" i="64"/>
  <c r="AQ3558" i="64" l="1"/>
  <c r="AQ3559" i="64" s="1"/>
  <c r="AQ3560" i="64" s="1"/>
  <c r="AR3558" i="64"/>
  <c r="AE3558" i="64"/>
  <c r="AF3558" i="64" s="1"/>
  <c r="AG3560" i="64" s="1"/>
  <c r="Y3559" i="64"/>
  <c r="L3558" i="64"/>
  <c r="H3558" i="64"/>
  <c r="AJ3558" i="64"/>
  <c r="F3558" i="64"/>
  <c r="AW3558" i="64" l="1"/>
  <c r="AI3558" i="64"/>
  <c r="I3558" i="64"/>
  <c r="AH3558" i="64"/>
  <c r="Q3560" i="64"/>
  <c r="AQ3561" i="64" s="1"/>
  <c r="P3560" i="64"/>
  <c r="AK3558" i="64" l="1"/>
  <c r="AA3559" i="64" s="1"/>
  <c r="AA3560" i="64" s="1"/>
  <c r="M3559" i="64"/>
  <c r="E3558" i="64"/>
  <c r="C3559" i="64" s="1"/>
  <c r="G3559" i="64" s="1"/>
  <c r="AB3559" i="64" l="1"/>
  <c r="D3559" i="64"/>
  <c r="J3559" i="64"/>
  <c r="AA3561" i="64"/>
  <c r="AC3559" i="64"/>
  <c r="AA3562" i="64" l="1"/>
  <c r="K3559" i="64"/>
  <c r="AR3559" i="64" s="1"/>
  <c r="AR3560" i="64" s="1"/>
  <c r="AR3561" i="64" s="1"/>
  <c r="AS3559" i="64"/>
  <c r="AE3559" i="64"/>
  <c r="Y3560" i="64" l="1"/>
  <c r="M3560" i="64" s="1"/>
  <c r="T3559" i="64"/>
  <c r="AV3560" i="64" s="1"/>
  <c r="AV3561" i="64" s="1"/>
  <c r="AV3562" i="64" s="1"/>
  <c r="AV3563" i="64" s="1"/>
  <c r="AV3564" i="64" s="1"/>
  <c r="H3559" i="64"/>
  <c r="AJ3559" i="64"/>
  <c r="L3559" i="64"/>
  <c r="F3559" i="64"/>
  <c r="AA3563" i="64"/>
  <c r="AW3559" i="64" l="1"/>
  <c r="AI3559" i="64"/>
  <c r="AH3559" i="64"/>
  <c r="I3559" i="64"/>
  <c r="AB3560" i="64"/>
  <c r="E3559" i="64" l="1"/>
  <c r="C3560" i="64" l="1"/>
  <c r="G3560" i="64" s="1"/>
  <c r="D3560" i="64"/>
  <c r="J3560" i="64"/>
  <c r="K3560" i="64" l="1"/>
  <c r="X3561" i="64" s="1"/>
  <c r="X3562" i="64" s="1"/>
  <c r="X3563" i="64" s="1"/>
  <c r="X3564" i="64" s="1"/>
  <c r="X3565" i="64" s="1"/>
  <c r="AC3560" i="64"/>
  <c r="AS3560" i="64"/>
  <c r="AE3560" i="64" l="1"/>
  <c r="Y3561" i="64"/>
  <c r="M3561" i="64" s="1"/>
  <c r="AW3560" i="64"/>
  <c r="L3560" i="64"/>
  <c r="AJ3560" i="64"/>
  <c r="H3560" i="64"/>
  <c r="F3560" i="64"/>
  <c r="AH3560" i="64" l="1"/>
  <c r="AI3560" i="64"/>
  <c r="I3560" i="64"/>
  <c r="E3560" i="64" l="1"/>
  <c r="C3561" i="64" l="1"/>
  <c r="G3561" i="64" s="1"/>
  <c r="W3561" i="64" s="1"/>
  <c r="W3562" i="64" s="1"/>
  <c r="W3563" i="64" s="1"/>
  <c r="W3564" i="64" s="1"/>
  <c r="D3561" i="64"/>
  <c r="J3561" i="64"/>
  <c r="K3561" i="64" l="1"/>
  <c r="F3561" i="64" s="1"/>
  <c r="AN3567" i="64"/>
  <c r="T3567" i="64" s="1"/>
  <c r="T3568" i="64" s="1"/>
  <c r="AC3561" i="64"/>
  <c r="AS3561" i="64"/>
  <c r="Y3562" i="64" l="1"/>
  <c r="AW3561" i="64"/>
  <c r="AB3561" i="64"/>
  <c r="AE3561" i="64"/>
  <c r="L3561" i="64"/>
  <c r="H3561" i="64"/>
  <c r="AR3562" i="64" s="1"/>
  <c r="AJ3561" i="64"/>
  <c r="M3562" i="64" l="1"/>
  <c r="AO3562" i="64"/>
  <c r="Z3565" i="64"/>
  <c r="AU3565" i="64"/>
  <c r="AT3565" i="64"/>
  <c r="AI3561" i="64"/>
  <c r="AP3562" i="64"/>
  <c r="AH3561" i="64"/>
  <c r="I3561" i="64"/>
  <c r="R3563" i="64" l="1"/>
  <c r="R3564" i="64" s="1"/>
  <c r="R3565" i="64" s="1"/>
  <c r="R3566" i="64" s="1"/>
  <c r="S3567" i="64" s="1"/>
  <c r="S3568" i="64" s="1"/>
  <c r="E3561" i="64"/>
  <c r="C3562" i="64" s="1"/>
  <c r="G3562" i="64" s="1"/>
  <c r="AB3562" i="64"/>
  <c r="R3567" i="64" l="1"/>
  <c r="J3562" i="64"/>
  <c r="K3562" i="64" s="1"/>
  <c r="D3562" i="64" s="1"/>
  <c r="AQ3562" i="64" s="1"/>
  <c r="AC3562" i="64"/>
  <c r="AS3562" i="64" l="1"/>
  <c r="AE3562" i="64"/>
  <c r="L3562" i="64"/>
  <c r="AJ3562" i="64"/>
  <c r="H3562" i="64"/>
  <c r="F3562" i="64"/>
  <c r="U3563" i="64" s="1"/>
  <c r="U3564" i="64" s="1"/>
  <c r="U3565" i="64" s="1"/>
  <c r="U3566" i="64" s="1"/>
  <c r="U3567" i="64" s="1"/>
  <c r="Y3563" i="64"/>
  <c r="M3563" i="64" s="1"/>
  <c r="AW3562" i="64"/>
  <c r="AH3562" i="64" l="1"/>
  <c r="AI3562" i="64"/>
  <c r="AL3562" i="64" s="1"/>
  <c r="AM3562" i="64" s="1"/>
  <c r="I3562" i="64"/>
  <c r="V3567" i="64" l="1"/>
  <c r="V3568" i="64" s="1"/>
  <c r="AB3563" i="64"/>
  <c r="E3562" i="64"/>
  <c r="C3563" i="64" l="1"/>
  <c r="G3563" i="64" s="1"/>
  <c r="D3563" i="64"/>
  <c r="J3563" i="64"/>
  <c r="N3569" i="64"/>
  <c r="O3569" i="64"/>
  <c r="K3563" i="64" l="1"/>
  <c r="AS3563" i="64"/>
  <c r="AC3563" i="64"/>
  <c r="AQ3563" i="64" l="1"/>
  <c r="AQ3564" i="64" s="1"/>
  <c r="AQ3565" i="64" s="1"/>
  <c r="AR3563" i="64"/>
  <c r="AE3563" i="64"/>
  <c r="AF3563" i="64" s="1"/>
  <c r="AG3565" i="64" s="1"/>
  <c r="Y3564" i="64"/>
  <c r="H3563" i="64"/>
  <c r="AJ3563" i="64"/>
  <c r="L3563" i="64"/>
  <c r="F3563" i="64"/>
  <c r="AI3563" i="64" l="1"/>
  <c r="I3563" i="64"/>
  <c r="AH3563" i="64"/>
  <c r="AW3563" i="64"/>
  <c r="P3565" i="64"/>
  <c r="Q3565" i="64"/>
  <c r="AQ3566" i="64" s="1"/>
  <c r="AK3563" i="64" l="1"/>
  <c r="AA3564" i="64" s="1"/>
  <c r="AA3565" i="64" s="1"/>
  <c r="E3563" i="64"/>
  <c r="C3564" i="64" s="1"/>
  <c r="G3564" i="64" s="1"/>
  <c r="M3564" i="64" l="1"/>
  <c r="AB3564" i="64" s="1"/>
  <c r="AC3564" i="64"/>
  <c r="AA3566" i="64"/>
  <c r="D3564" i="64" l="1"/>
  <c r="J3564" i="64"/>
  <c r="K3564" i="64" s="1"/>
  <c r="AR3564" i="64" s="1"/>
  <c r="AR3565" i="64" s="1"/>
  <c r="AR3566" i="64" s="1"/>
  <c r="AA3567" i="64"/>
  <c r="AE3564" i="64"/>
  <c r="AS3564" i="64"/>
  <c r="T3564" i="64" l="1"/>
  <c r="AV3565" i="64" s="1"/>
  <c r="AV3566" i="64" s="1"/>
  <c r="AV3567" i="64" s="1"/>
  <c r="AV3568" i="64" s="1"/>
  <c r="AV3569" i="64" s="1"/>
  <c r="AJ3564" i="64"/>
  <c r="L3564" i="64"/>
  <c r="H3564" i="64"/>
  <c r="F3564" i="64"/>
  <c r="Y3565" i="64"/>
  <c r="M3565" i="64" s="1"/>
  <c r="AA3568" i="64"/>
  <c r="AB3565" i="64" l="1"/>
  <c r="AW3564" i="64"/>
  <c r="AH3564" i="64"/>
  <c r="I3564" i="64"/>
  <c r="AI3564" i="64"/>
  <c r="E3564" i="64" l="1"/>
  <c r="C3565" i="64" l="1"/>
  <c r="G3565" i="64" s="1"/>
  <c r="D3565" i="64"/>
  <c r="J3565" i="64"/>
  <c r="K3565" i="64" l="1"/>
  <c r="AC3565" i="64"/>
  <c r="AS3565" i="64"/>
  <c r="F3565" i="64" l="1"/>
  <c r="X3566" i="64"/>
  <c r="X3567" i="64" s="1"/>
  <c r="X3568" i="64" s="1"/>
  <c r="X3569" i="64" s="1"/>
  <c r="X3570" i="64" s="1"/>
  <c r="AE3565" i="64"/>
  <c r="Y3566" i="64"/>
  <c r="M3566" i="64" s="1"/>
  <c r="AW3565" i="64"/>
  <c r="L3565" i="64"/>
  <c r="AJ3565" i="64"/>
  <c r="H3565" i="64"/>
  <c r="AH3565" i="64" l="1"/>
  <c r="AI3565" i="64"/>
  <c r="I3565" i="64"/>
  <c r="E3565" i="64" l="1"/>
  <c r="C3566" i="64" l="1"/>
  <c r="G3566" i="64" s="1"/>
  <c r="W3566" i="64" s="1"/>
  <c r="W3567" i="64" s="1"/>
  <c r="W3568" i="64" s="1"/>
  <c r="W3569" i="64" s="1"/>
  <c r="J3566" i="64"/>
  <c r="D3566" i="64"/>
  <c r="K3566" i="64" l="1"/>
  <c r="AN3572" i="64"/>
  <c r="T3572" i="64" s="1"/>
  <c r="T3573" i="64" s="1"/>
  <c r="AC3566" i="64"/>
  <c r="AS3566" i="64"/>
  <c r="Y3567" i="64" l="1"/>
  <c r="AW3566" i="64"/>
  <c r="AE3566" i="64"/>
  <c r="AB3566" i="64"/>
  <c r="H3566" i="64"/>
  <c r="AR3567" i="64" s="1"/>
  <c r="L3566" i="64"/>
  <c r="AJ3566" i="64"/>
  <c r="F3566" i="64"/>
  <c r="M3567" i="64" l="1"/>
  <c r="AO3567" i="64"/>
  <c r="Z3570" i="64"/>
  <c r="AU3570" i="64"/>
  <c r="AT3570" i="64"/>
  <c r="I3566" i="64"/>
  <c r="AI3566" i="64"/>
  <c r="AH3566" i="64"/>
  <c r="AP3567" i="64"/>
  <c r="R3568" i="64" l="1"/>
  <c r="R3569" i="64" s="1"/>
  <c r="R3570" i="64" s="1"/>
  <c r="R3571" i="64" s="1"/>
  <c r="S3572" i="64" s="1"/>
  <c r="S3573" i="64" s="1"/>
  <c r="AB3567" i="64"/>
  <c r="E3566" i="64"/>
  <c r="C3567" i="64" s="1"/>
  <c r="G3567" i="64" s="1"/>
  <c r="R3572" i="64" l="1"/>
  <c r="AC3567" i="64"/>
  <c r="J3567" i="64"/>
  <c r="AE3567" i="64" l="1"/>
  <c r="K3567" i="64"/>
  <c r="D3567" i="64" l="1"/>
  <c r="H3567" i="64" s="1"/>
  <c r="L3567" i="64"/>
  <c r="AJ3567" i="64"/>
  <c r="AQ3567" i="64" l="1"/>
  <c r="AS3567" i="64"/>
  <c r="F3567" i="64"/>
  <c r="U3568" i="64" s="1"/>
  <c r="U3569" i="64" s="1"/>
  <c r="U3570" i="64" s="1"/>
  <c r="U3571" i="64" s="1"/>
  <c r="U3572" i="64" s="1"/>
  <c r="AI3567" i="64"/>
  <c r="AL3567" i="64" s="1"/>
  <c r="AM3567" i="64" s="1"/>
  <c r="AH3567" i="64"/>
  <c r="I3567" i="64"/>
  <c r="AW3567" i="64" l="1"/>
  <c r="Y3568" i="64"/>
  <c r="E3567" i="64"/>
  <c r="M3568" i="64" l="1"/>
  <c r="D3568" i="64" s="1"/>
  <c r="V3572" i="64"/>
  <c r="V3573" i="64" s="1"/>
  <c r="C3568" i="64"/>
  <c r="G3568" i="64" s="1"/>
  <c r="J3568" i="64" l="1"/>
  <c r="AB3568" i="64"/>
  <c r="N3574" i="64"/>
  <c r="O3574" i="64"/>
  <c r="AS3568" i="64"/>
  <c r="AC3568" i="64"/>
  <c r="K3568" i="64"/>
  <c r="AQ3568" i="64" l="1"/>
  <c r="AQ3569" i="64" s="1"/>
  <c r="AQ3570" i="64" s="1"/>
  <c r="AR3568" i="64"/>
  <c r="L3568" i="64"/>
  <c r="H3568" i="64"/>
  <c r="AJ3568" i="64"/>
  <c r="AE3568" i="64"/>
  <c r="AF3568" i="64" s="1"/>
  <c r="AG3570" i="64" s="1"/>
  <c r="Y3569" i="64"/>
  <c r="F3568" i="64"/>
  <c r="Q3570" i="64" l="1"/>
  <c r="AQ3571" i="64" s="1"/>
  <c r="P3570" i="64"/>
  <c r="AI3568" i="64"/>
  <c r="AH3568" i="64"/>
  <c r="I3568" i="64"/>
  <c r="AW3568" i="64"/>
  <c r="AK3568" i="64" l="1"/>
  <c r="AA3569" i="64" s="1"/>
  <c r="AA3570" i="64" s="1"/>
  <c r="E3568" i="64"/>
  <c r="C3569" i="64" s="1"/>
  <c r="G3569" i="64" s="1"/>
  <c r="M3569" i="64" l="1"/>
  <c r="AB3569" i="64" s="1"/>
  <c r="AA3571" i="64"/>
  <c r="AC3569" i="64"/>
  <c r="D3569" i="64" l="1"/>
  <c r="AS3569" i="64" s="1"/>
  <c r="J3569" i="64"/>
  <c r="K3569" i="64" s="1"/>
  <c r="AR3569" i="64" s="1"/>
  <c r="AR3570" i="64" s="1"/>
  <c r="AR3571" i="64" s="1"/>
  <c r="AE3569" i="64"/>
  <c r="Y3570" i="64"/>
  <c r="M3570" i="64" s="1"/>
  <c r="AA3572" i="64"/>
  <c r="H3569" i="64" l="1"/>
  <c r="L3569" i="64"/>
  <c r="AJ3569" i="64"/>
  <c r="AI3569" i="64" s="1"/>
  <c r="T3569" i="64"/>
  <c r="AV3570" i="64" s="1"/>
  <c r="AV3571" i="64" s="1"/>
  <c r="AV3572" i="64" s="1"/>
  <c r="AV3573" i="64" s="1"/>
  <c r="AV3574" i="64" s="1"/>
  <c r="F3569" i="64"/>
  <c r="I3569" i="64"/>
  <c r="AH3569" i="64"/>
  <c r="AB3570" i="64"/>
  <c r="AA3573" i="64"/>
  <c r="AW3569" i="64" l="1"/>
  <c r="E3569" i="64"/>
  <c r="C3570" i="64" l="1"/>
  <c r="G3570" i="64" s="1"/>
  <c r="D3570" i="64"/>
  <c r="J3570" i="64"/>
  <c r="K3570" i="64" l="1"/>
  <c r="X3571" i="64" s="1"/>
  <c r="X3572" i="64" s="1"/>
  <c r="X3573" i="64" s="1"/>
  <c r="X3574" i="64" s="1"/>
  <c r="X3575" i="64" s="1"/>
  <c r="AS3570" i="64"/>
  <c r="AC3570" i="64"/>
  <c r="F3570" i="64" l="1"/>
  <c r="Y3571" i="64"/>
  <c r="M3571" i="64" s="1"/>
  <c r="AW3570" i="64"/>
  <c r="AE3570" i="64"/>
  <c r="L3570" i="64"/>
  <c r="H3570" i="64"/>
  <c r="AJ3570" i="64"/>
  <c r="AI3570" i="64" l="1"/>
  <c r="AH3570" i="64"/>
  <c r="I3570" i="64"/>
  <c r="E3570" i="64" l="1"/>
  <c r="C3571" i="64" l="1"/>
  <c r="G3571" i="64" s="1"/>
  <c r="W3571" i="64" s="1"/>
  <c r="W3572" i="64" s="1"/>
  <c r="W3573" i="64" s="1"/>
  <c r="W3574" i="64" s="1"/>
  <c r="D3571" i="64"/>
  <c r="J3571" i="64"/>
  <c r="K3571" i="64" l="1"/>
  <c r="F3571" i="64" s="1"/>
  <c r="AN3577" i="64"/>
  <c r="T3577" i="64" s="1"/>
  <c r="T3578" i="64" s="1"/>
  <c r="AS3571" i="64"/>
  <c r="AC3571" i="64"/>
  <c r="AB3571" i="64" l="1"/>
  <c r="AE3571" i="64"/>
  <c r="Y3572" i="64"/>
  <c r="AW3571" i="64"/>
  <c r="AJ3571" i="64"/>
  <c r="L3571" i="64"/>
  <c r="H3571" i="64"/>
  <c r="AR3572" i="64" s="1"/>
  <c r="M3572" i="64" l="1"/>
  <c r="AO3572" i="64"/>
  <c r="AP3572" i="64"/>
  <c r="AH3571" i="64"/>
  <c r="I3571" i="64"/>
  <c r="Z3575" i="64"/>
  <c r="AU3575" i="64"/>
  <c r="AT3575" i="64"/>
  <c r="AI3571" i="64"/>
  <c r="R3573" i="64" l="1"/>
  <c r="R3574" i="64" s="1"/>
  <c r="R3575" i="64" s="1"/>
  <c r="R3576" i="64" s="1"/>
  <c r="R3577" i="64" s="1"/>
  <c r="AB3572" i="64"/>
  <c r="E3571" i="64"/>
  <c r="S3577" i="64" l="1"/>
  <c r="S3578" i="64" s="1"/>
  <c r="C3572" i="64"/>
  <c r="G3572" i="64" s="1"/>
  <c r="J3572" i="64"/>
  <c r="AC3572" i="64" l="1"/>
  <c r="K3572" i="64"/>
  <c r="D3572" i="64" s="1"/>
  <c r="AQ3572" i="64" s="1"/>
  <c r="AS3572" i="64" l="1"/>
  <c r="AW3572" i="64" s="1"/>
  <c r="AJ3572" i="64"/>
  <c r="L3572" i="64"/>
  <c r="H3572" i="64"/>
  <c r="AE3572" i="64"/>
  <c r="F3572" i="64"/>
  <c r="U3573" i="64" s="1"/>
  <c r="U3574" i="64" s="1"/>
  <c r="U3575" i="64" s="1"/>
  <c r="U3576" i="64" s="1"/>
  <c r="U3577" i="64" s="1"/>
  <c r="Y3573" i="64" l="1"/>
  <c r="M3573" i="64"/>
  <c r="AH3572" i="64"/>
  <c r="I3572" i="64"/>
  <c r="AI3572" i="64"/>
  <c r="AL3572" i="64" s="1"/>
  <c r="AM3572" i="64" s="1"/>
  <c r="AB3573" i="64" l="1"/>
  <c r="E3572" i="64"/>
  <c r="V3577" i="64"/>
  <c r="V3578" i="64" s="1"/>
  <c r="N3579" i="64" l="1"/>
  <c r="O3579" i="64"/>
  <c r="C3573" i="64"/>
  <c r="G3573" i="64" s="1"/>
  <c r="D3573" i="64"/>
  <c r="J3573" i="64"/>
  <c r="AC3573" i="64" l="1"/>
  <c r="AS3573" i="64"/>
  <c r="K3573" i="64"/>
  <c r="AQ3573" i="64" l="1"/>
  <c r="AQ3574" i="64" s="1"/>
  <c r="AQ3575" i="64" s="1"/>
  <c r="AR3573" i="64"/>
  <c r="Y3574" i="64"/>
  <c r="AJ3573" i="64"/>
  <c r="H3573" i="64"/>
  <c r="L3573" i="64"/>
  <c r="AE3573" i="64"/>
  <c r="AF3573" i="64" s="1"/>
  <c r="AG3575" i="64" s="1"/>
  <c r="F3573" i="64"/>
  <c r="I3573" i="64" l="1"/>
  <c r="AH3573" i="64"/>
  <c r="AW3573" i="64"/>
  <c r="AI3573" i="64"/>
  <c r="Q3575" i="64"/>
  <c r="AQ3576" i="64" s="1"/>
  <c r="P3575" i="64"/>
  <c r="AK3573" i="64" l="1"/>
  <c r="AA3574" i="64" s="1"/>
  <c r="AA3575" i="64" s="1"/>
  <c r="M3574" i="64"/>
  <c r="E3573" i="64"/>
  <c r="C3574" i="64" s="1"/>
  <c r="G3574" i="64" s="1"/>
  <c r="AB3574" i="64" l="1"/>
  <c r="J3574" i="64"/>
  <c r="K3574" i="64" s="1"/>
  <c r="AR3574" i="64" s="1"/>
  <c r="AR3575" i="64" s="1"/>
  <c r="AR3576" i="64" s="1"/>
  <c r="D3574" i="64"/>
  <c r="AS3574" i="64" s="1"/>
  <c r="AC3574" i="64"/>
  <c r="AA3576" i="64"/>
  <c r="F3574" i="64" l="1"/>
  <c r="Y3575" i="64"/>
  <c r="M3575" i="64" s="1"/>
  <c r="AA3577" i="64"/>
  <c r="AE3574" i="64"/>
  <c r="T3574" i="64"/>
  <c r="AV3575" i="64" s="1"/>
  <c r="AV3576" i="64" s="1"/>
  <c r="AV3577" i="64" s="1"/>
  <c r="AV3578" i="64" s="1"/>
  <c r="AV3579" i="64" s="1"/>
  <c r="L3574" i="64"/>
  <c r="H3574" i="64"/>
  <c r="AJ3574" i="64"/>
  <c r="I3574" i="64" l="1"/>
  <c r="AA3578" i="64"/>
  <c r="AI3574" i="64"/>
  <c r="AH3574" i="64"/>
  <c r="AW3574" i="64"/>
  <c r="AB3575" i="64"/>
  <c r="E3574" i="64" l="1"/>
  <c r="C3575" i="64" l="1"/>
  <c r="G3575" i="64" s="1"/>
  <c r="J3575" i="64"/>
  <c r="D3575" i="64"/>
  <c r="K3575" i="64" l="1"/>
  <c r="X3576" i="64" s="1"/>
  <c r="X3577" i="64" s="1"/>
  <c r="X3578" i="64" s="1"/>
  <c r="X3579" i="64" s="1"/>
  <c r="X3580" i="64" s="1"/>
  <c r="AS3575" i="64"/>
  <c r="AC3575" i="64"/>
  <c r="Y3576" i="64" l="1"/>
  <c r="M3576" i="64" s="1"/>
  <c r="AW3575" i="64"/>
  <c r="AE3575" i="64"/>
  <c r="L3575" i="64"/>
  <c r="H3575" i="64"/>
  <c r="AJ3575" i="64"/>
  <c r="F3575" i="64"/>
  <c r="AI3575" i="64" l="1"/>
  <c r="I3575" i="64"/>
  <c r="AH3575" i="64"/>
  <c r="E3575" i="64" l="1"/>
  <c r="C3576" i="64" l="1"/>
  <c r="G3576" i="64" s="1"/>
  <c r="W3576" i="64" s="1"/>
  <c r="W3577" i="64" s="1"/>
  <c r="W3578" i="64" s="1"/>
  <c r="W3579" i="64" s="1"/>
  <c r="D3576" i="64"/>
  <c r="J3576" i="64"/>
  <c r="K3576" i="64" l="1"/>
  <c r="F3576" i="64" s="1"/>
  <c r="AN3582" i="64"/>
  <c r="T3582" i="64" s="1"/>
  <c r="T3583" i="64" s="1"/>
  <c r="AS3576" i="64"/>
  <c r="AC3576" i="64"/>
  <c r="AE3576" i="64" l="1"/>
  <c r="Y3577" i="64"/>
  <c r="AW3576" i="64"/>
  <c r="AB3576" i="64"/>
  <c r="AJ3576" i="64"/>
  <c r="H3576" i="64"/>
  <c r="AR3577" i="64" s="1"/>
  <c r="L3576" i="64"/>
  <c r="M3577" i="64" l="1"/>
  <c r="AO3577" i="64"/>
  <c r="AP3577" i="64"/>
  <c r="AH3576" i="64"/>
  <c r="AI3576" i="64"/>
  <c r="Z3580" i="64"/>
  <c r="AU3580" i="64"/>
  <c r="AT3580" i="64"/>
  <c r="I3576" i="64"/>
  <c r="AB3577" i="64" l="1"/>
  <c r="R3578" i="64"/>
  <c r="R3579" i="64" s="1"/>
  <c r="R3580" i="64" s="1"/>
  <c r="R3581" i="64" s="1"/>
  <c r="S3582" i="64" s="1"/>
  <c r="S3583" i="64" s="1"/>
  <c r="E3576" i="64"/>
  <c r="R3582" i="64" l="1"/>
  <c r="C3577" i="64"/>
  <c r="G3577" i="64" s="1"/>
  <c r="J3577" i="64"/>
  <c r="AC3577" i="64" l="1"/>
  <c r="K3577" i="64"/>
  <c r="D3577" i="64" s="1"/>
  <c r="AQ3577" i="64" s="1"/>
  <c r="AS3577" i="64" l="1"/>
  <c r="Y3578" i="64"/>
  <c r="AW3577" i="64"/>
  <c r="L3577" i="64"/>
  <c r="AJ3577" i="64"/>
  <c r="H3577" i="64"/>
  <c r="AE3577" i="64"/>
  <c r="F3577" i="64"/>
  <c r="U3578" i="64" s="1"/>
  <c r="U3579" i="64" s="1"/>
  <c r="U3580" i="64" s="1"/>
  <c r="U3581" i="64" s="1"/>
  <c r="U3582" i="64" s="1"/>
  <c r="M3578" i="64" l="1"/>
  <c r="AH3577" i="64"/>
  <c r="AI3577" i="64"/>
  <c r="AL3577" i="64" s="1"/>
  <c r="AM3577" i="64" s="1"/>
  <c r="I3577" i="64"/>
  <c r="E3577" i="64" l="1"/>
  <c r="C3578" i="64" s="1"/>
  <c r="G3578" i="64" s="1"/>
  <c r="V3582" i="64"/>
  <c r="V3583" i="64" s="1"/>
  <c r="AB3578" i="64"/>
  <c r="D3578" i="64" l="1"/>
  <c r="J3578" i="64"/>
  <c r="K3578" i="64" s="1"/>
  <c r="N3584" i="64"/>
  <c r="O3584" i="64"/>
  <c r="AS3578" i="64"/>
  <c r="AC3578" i="64"/>
  <c r="AQ3578" i="64" l="1"/>
  <c r="AQ3579" i="64" s="1"/>
  <c r="AQ3580" i="64" s="1"/>
  <c r="AR3578" i="64"/>
  <c r="F3578" i="64"/>
  <c r="Y3579" i="64"/>
  <c r="H3578" i="64"/>
  <c r="L3578" i="64"/>
  <c r="AJ3578" i="64"/>
  <c r="AE3578" i="64"/>
  <c r="AF3578" i="64" s="1"/>
  <c r="AG3580" i="64" s="1"/>
  <c r="AI3578" i="64" l="1"/>
  <c r="AW3578" i="64"/>
  <c r="I3578" i="64"/>
  <c r="AH3578" i="64"/>
  <c r="Q3580" i="64"/>
  <c r="AQ3581" i="64" s="1"/>
  <c r="P3580" i="64"/>
  <c r="AK3578" i="64" l="1"/>
  <c r="AA3579" i="64" s="1"/>
  <c r="AA3580" i="64" s="1"/>
  <c r="M3579" i="64"/>
  <c r="E3578" i="64"/>
  <c r="C3579" i="64" s="1"/>
  <c r="G3579" i="64" s="1"/>
  <c r="AB3579" i="64" l="1"/>
  <c r="AC3579" i="64"/>
  <c r="AA3581" i="64"/>
  <c r="D3579" i="64"/>
  <c r="J3579" i="64"/>
  <c r="AA3582" i="64" l="1"/>
  <c r="K3579" i="64"/>
  <c r="AR3579" i="64" s="1"/>
  <c r="AR3580" i="64" s="1"/>
  <c r="AR3581" i="64" s="1"/>
  <c r="AE3579" i="64"/>
  <c r="AS3579" i="64"/>
  <c r="Y3580" i="64" l="1"/>
  <c r="M3580" i="64" s="1"/>
  <c r="T3579" i="64"/>
  <c r="AV3580" i="64" s="1"/>
  <c r="AV3581" i="64" s="1"/>
  <c r="AV3582" i="64" s="1"/>
  <c r="AV3583" i="64" s="1"/>
  <c r="AV3584" i="64" s="1"/>
  <c r="AJ3579" i="64"/>
  <c r="L3579" i="64"/>
  <c r="H3579" i="64"/>
  <c r="F3579" i="64"/>
  <c r="AA3583" i="64"/>
  <c r="I3579" i="64" l="1"/>
  <c r="AW3579" i="64"/>
  <c r="AH3579" i="64"/>
  <c r="AI3579" i="64"/>
  <c r="AB3580" i="64"/>
  <c r="E3579" i="64" l="1"/>
  <c r="C3580" i="64" l="1"/>
  <c r="G3580" i="64" s="1"/>
  <c r="D3580" i="64"/>
  <c r="J3580" i="64"/>
  <c r="K3580" i="64" l="1"/>
  <c r="AC3580" i="64"/>
  <c r="AS3580" i="64"/>
  <c r="F3580" i="64" l="1"/>
  <c r="X3581" i="64"/>
  <c r="X3582" i="64" s="1"/>
  <c r="X3583" i="64" s="1"/>
  <c r="X3584" i="64" s="1"/>
  <c r="X3585" i="64" s="1"/>
  <c r="AE3580" i="64"/>
  <c r="Y3581" i="64"/>
  <c r="M3581" i="64" s="1"/>
  <c r="AW3580" i="64"/>
  <c r="L3580" i="64"/>
  <c r="H3580" i="64"/>
  <c r="AJ3580" i="64"/>
  <c r="AH3580" i="64" l="1"/>
  <c r="AI3580" i="64"/>
  <c r="I3580" i="64"/>
  <c r="E3580" i="64" l="1"/>
  <c r="C3581" i="64" l="1"/>
  <c r="G3581" i="64" s="1"/>
  <c r="W3581" i="64" s="1"/>
  <c r="W3582" i="64" s="1"/>
  <c r="W3583" i="64" s="1"/>
  <c r="W3584" i="64" s="1"/>
  <c r="J3581" i="64"/>
  <c r="D3581" i="64"/>
  <c r="K3581" i="64" l="1"/>
  <c r="AN3587" i="64"/>
  <c r="T3587" i="64" s="1"/>
  <c r="T3588" i="64" s="1"/>
  <c r="AC3581" i="64"/>
  <c r="AS3581" i="64"/>
  <c r="AB3581" i="64" l="1"/>
  <c r="Y3582" i="64"/>
  <c r="AW3581" i="64"/>
  <c r="AE3581" i="64"/>
  <c r="H3581" i="64"/>
  <c r="AR3582" i="64" s="1"/>
  <c r="L3581" i="64"/>
  <c r="AJ3581" i="64"/>
  <c r="F3581" i="64"/>
  <c r="M3582" i="64" l="1"/>
  <c r="AO3582" i="64"/>
  <c r="I3581" i="64"/>
  <c r="AI3581" i="64"/>
  <c r="AH3581" i="64"/>
  <c r="AP3582" i="64"/>
  <c r="Z3585" i="64"/>
  <c r="AU3585" i="64"/>
  <c r="AT3585" i="64"/>
  <c r="R3583" i="64" l="1"/>
  <c r="R3584" i="64" s="1"/>
  <c r="R3585" i="64" s="1"/>
  <c r="R3586" i="64" s="1"/>
  <c r="R3587" i="64" s="1"/>
  <c r="AB3582" i="64"/>
  <c r="E3581" i="64"/>
  <c r="S3587" i="64" l="1"/>
  <c r="S3588" i="64" s="1"/>
  <c r="C3582" i="64"/>
  <c r="G3582" i="64" s="1"/>
  <c r="J3582" i="64"/>
  <c r="AC3582" i="64" l="1"/>
  <c r="K3582" i="64"/>
  <c r="D3582" i="64" s="1"/>
  <c r="AQ3582" i="64" s="1"/>
  <c r="AS3582" i="64" l="1"/>
  <c r="H3582" i="64"/>
  <c r="AJ3582" i="64"/>
  <c r="L3582" i="64"/>
  <c r="F3582" i="64"/>
  <c r="U3583" i="64" s="1"/>
  <c r="U3584" i="64" s="1"/>
  <c r="U3585" i="64" s="1"/>
  <c r="U3586" i="64" s="1"/>
  <c r="U3587" i="64" s="1"/>
  <c r="AE3582" i="64"/>
  <c r="Y3583" i="64"/>
  <c r="M3583" i="64" s="1"/>
  <c r="AW3582" i="64"/>
  <c r="AI3582" i="64" l="1"/>
  <c r="AL3582" i="64" s="1"/>
  <c r="AM3582" i="64" s="1"/>
  <c r="I3582" i="64"/>
  <c r="AH3582" i="64"/>
  <c r="AB3583" i="64" l="1"/>
  <c r="E3582" i="64"/>
  <c r="V3587" i="64"/>
  <c r="V3588" i="64" s="1"/>
  <c r="N3589" i="64" l="1"/>
  <c r="O3589" i="64"/>
  <c r="C3583" i="64"/>
  <c r="G3583" i="64" s="1"/>
  <c r="D3583" i="64"/>
  <c r="J3583" i="64"/>
  <c r="K3583" i="64" l="1"/>
  <c r="AS3583" i="64"/>
  <c r="AC3583" i="64"/>
  <c r="AQ3583" i="64" l="1"/>
  <c r="AQ3584" i="64" s="1"/>
  <c r="AQ3585" i="64" s="1"/>
  <c r="AR3583" i="64"/>
  <c r="F3583" i="64"/>
  <c r="AE3583" i="64"/>
  <c r="AF3583" i="64" s="1"/>
  <c r="AG3585" i="64" s="1"/>
  <c r="Y3584" i="64"/>
  <c r="L3583" i="64"/>
  <c r="AJ3583" i="64"/>
  <c r="H3583" i="64"/>
  <c r="AW3583" i="64" l="1"/>
  <c r="I3583" i="64"/>
  <c r="AH3583" i="64"/>
  <c r="AI3583" i="64"/>
  <c r="P3585" i="64"/>
  <c r="Q3585" i="64"/>
  <c r="AQ3586" i="64" s="1"/>
  <c r="AK3583" i="64" l="1"/>
  <c r="AA3584" i="64" s="1"/>
  <c r="AA3585" i="64" s="1"/>
  <c r="M3584" i="64"/>
  <c r="E3583" i="64"/>
  <c r="C3584" i="64" s="1"/>
  <c r="G3584" i="64" s="1"/>
  <c r="AB3584" i="64" l="1"/>
  <c r="AC3584" i="64"/>
  <c r="J3584" i="64"/>
  <c r="D3584" i="64"/>
  <c r="AA3586" i="64"/>
  <c r="K3584" i="64" l="1"/>
  <c r="AR3584" i="64" s="1"/>
  <c r="AR3585" i="64" s="1"/>
  <c r="AR3586" i="64" s="1"/>
  <c r="AA3587" i="64"/>
  <c r="AS3584" i="64"/>
  <c r="AE3584" i="64"/>
  <c r="AA3588" i="64" l="1"/>
  <c r="Y3585" i="64"/>
  <c r="M3585" i="64" s="1"/>
  <c r="T3584" i="64"/>
  <c r="AV3585" i="64" s="1"/>
  <c r="AV3586" i="64" s="1"/>
  <c r="AV3587" i="64" s="1"/>
  <c r="AV3588" i="64" s="1"/>
  <c r="AV3589" i="64" s="1"/>
  <c r="AJ3584" i="64"/>
  <c r="H3584" i="64"/>
  <c r="L3584" i="64"/>
  <c r="F3584" i="64"/>
  <c r="AB3585" i="64" l="1"/>
  <c r="AW3584" i="64"/>
  <c r="AH3584" i="64"/>
  <c r="AI3584" i="64"/>
  <c r="I3584" i="64"/>
  <c r="E3584" i="64" l="1"/>
  <c r="C3585" i="64" l="1"/>
  <c r="G3585" i="64" s="1"/>
  <c r="J3585" i="64"/>
  <c r="D3585" i="64"/>
  <c r="K3585" i="64" l="1"/>
  <c r="X3586" i="64" s="1"/>
  <c r="X3587" i="64" s="1"/>
  <c r="X3588" i="64" s="1"/>
  <c r="X3589" i="64" s="1"/>
  <c r="X3590" i="64" s="1"/>
  <c r="AC3585" i="64"/>
  <c r="AS3585" i="64"/>
  <c r="AE3585" i="64" l="1"/>
  <c r="Y3586" i="64"/>
  <c r="M3586" i="64" s="1"/>
  <c r="AW3585" i="64"/>
  <c r="AJ3585" i="64"/>
  <c r="L3585" i="64"/>
  <c r="H3585" i="64"/>
  <c r="F3585" i="64"/>
  <c r="I3585" i="64" l="1"/>
  <c r="AH3585" i="64"/>
  <c r="AI3585" i="64"/>
  <c r="E3585" i="64" l="1"/>
  <c r="C3586" i="64" l="1"/>
  <c r="G3586" i="64" s="1"/>
  <c r="W3586" i="64" s="1"/>
  <c r="W3587" i="64" s="1"/>
  <c r="W3588" i="64" s="1"/>
  <c r="W3589" i="64" s="1"/>
  <c r="J3586" i="64"/>
  <c r="D3586" i="64"/>
  <c r="K3586" i="64" l="1"/>
  <c r="AN3592" i="64"/>
  <c r="T3592" i="64" s="1"/>
  <c r="T3593" i="64" s="1"/>
  <c r="AC3586" i="64"/>
  <c r="AS3586" i="64"/>
  <c r="Y3587" i="64" l="1"/>
  <c r="AW3586" i="64"/>
  <c r="AE3586" i="64"/>
  <c r="AB3586" i="64"/>
  <c r="L3586" i="64"/>
  <c r="AJ3586" i="64"/>
  <c r="H3586" i="64"/>
  <c r="AR3587" i="64" s="1"/>
  <c r="F3586" i="64"/>
  <c r="M3587" i="64" l="1"/>
  <c r="AO3587" i="64"/>
  <c r="AP3587" i="64"/>
  <c r="AH3586" i="64"/>
  <c r="AI3586" i="64"/>
  <c r="AU3590" i="64"/>
  <c r="Z3590" i="64"/>
  <c r="AT3590" i="64"/>
  <c r="I3586" i="64"/>
  <c r="R3588" i="64" l="1"/>
  <c r="R3589" i="64" s="1"/>
  <c r="R3590" i="64" s="1"/>
  <c r="R3591" i="64" s="1"/>
  <c r="R3592" i="64" s="1"/>
  <c r="E3586" i="64"/>
  <c r="C3587" i="64" s="1"/>
  <c r="G3587" i="64" s="1"/>
  <c r="AB3587" i="64"/>
  <c r="S3592" i="64" l="1"/>
  <c r="S3593" i="64" s="1"/>
  <c r="J3587" i="64"/>
  <c r="K3587" i="64" s="1"/>
  <c r="D3587" i="64"/>
  <c r="AQ3587" i="64" s="1"/>
  <c r="AC3587" i="64"/>
  <c r="AS3587" i="64" l="1"/>
  <c r="H3587" i="64"/>
  <c r="L3587" i="64"/>
  <c r="AJ3587" i="64"/>
  <c r="F3587" i="64"/>
  <c r="U3588" i="64" s="1"/>
  <c r="U3589" i="64" s="1"/>
  <c r="U3590" i="64" s="1"/>
  <c r="U3591" i="64" s="1"/>
  <c r="U3592" i="64" s="1"/>
  <c r="Y3588" i="64"/>
  <c r="AW3587" i="64"/>
  <c r="AE3587" i="64"/>
  <c r="M3588" i="64" l="1"/>
  <c r="AI3587" i="64"/>
  <c r="AL3587" i="64" s="1"/>
  <c r="AM3587" i="64" s="1"/>
  <c r="I3587" i="64"/>
  <c r="AH3587" i="64"/>
  <c r="V3592" i="64" l="1"/>
  <c r="V3593" i="64" s="1"/>
  <c r="AB3588" i="64"/>
  <c r="E3587" i="64"/>
  <c r="C3588" i="64" l="1"/>
  <c r="G3588" i="64" s="1"/>
  <c r="D3588" i="64"/>
  <c r="J3588" i="64"/>
  <c r="N3594" i="64"/>
  <c r="O3594" i="64"/>
  <c r="K3588" i="64" l="1"/>
  <c r="AC3588" i="64"/>
  <c r="AS3588" i="64"/>
  <c r="AQ3588" i="64" l="1"/>
  <c r="AQ3589" i="64" s="1"/>
  <c r="AQ3590" i="64" s="1"/>
  <c r="AR3588" i="64"/>
  <c r="Y3589" i="64"/>
  <c r="AE3588" i="64"/>
  <c r="AF3588" i="64" s="1"/>
  <c r="AG3590" i="64" s="1"/>
  <c r="AJ3588" i="64"/>
  <c r="L3588" i="64"/>
  <c r="H3588" i="64"/>
  <c r="F3588" i="64"/>
  <c r="AI3588" i="64" l="1"/>
  <c r="I3588" i="64"/>
  <c r="Q3590" i="64"/>
  <c r="AQ3591" i="64" s="1"/>
  <c r="P3590" i="64"/>
  <c r="AH3588" i="64"/>
  <c r="AW3588" i="64"/>
  <c r="AK3588" i="64" l="1"/>
  <c r="AA3589" i="64" s="1"/>
  <c r="AA3590" i="64" s="1"/>
  <c r="E3588" i="64"/>
  <c r="C3589" i="64" s="1"/>
  <c r="G3589" i="64" s="1"/>
  <c r="M3589" i="64" l="1"/>
  <c r="AB3589" i="64" s="1"/>
  <c r="AA3591" i="64"/>
  <c r="AC3589" i="64"/>
  <c r="D3589" i="64" l="1"/>
  <c r="J3589" i="64"/>
  <c r="K3589" i="64" s="1"/>
  <c r="AR3589" i="64" s="1"/>
  <c r="AR3590" i="64" s="1"/>
  <c r="AR3591" i="64" s="1"/>
  <c r="AE3589" i="64"/>
  <c r="AS3589" i="64"/>
  <c r="AA3592" i="64"/>
  <c r="Y3590" i="64" l="1"/>
  <c r="M3590" i="64" s="1"/>
  <c r="AA3593" i="64"/>
  <c r="T3589" i="64"/>
  <c r="AV3590" i="64" s="1"/>
  <c r="AV3591" i="64" s="1"/>
  <c r="AV3592" i="64" s="1"/>
  <c r="AV3593" i="64" s="1"/>
  <c r="AV3594" i="64" s="1"/>
  <c r="AJ3589" i="64"/>
  <c r="H3589" i="64"/>
  <c r="L3589" i="64"/>
  <c r="F3589" i="64"/>
  <c r="I3589" i="64" l="1"/>
  <c r="AH3589" i="64"/>
  <c r="AI3589" i="64"/>
  <c r="AW3589" i="64"/>
  <c r="AB3590" i="64"/>
  <c r="E3589" i="64" l="1"/>
  <c r="C3590" i="64" l="1"/>
  <c r="G3590" i="64" s="1"/>
  <c r="D3590" i="64"/>
  <c r="J3590" i="64"/>
  <c r="K3590" i="64" l="1"/>
  <c r="X3591" i="64" s="1"/>
  <c r="X3592" i="64" s="1"/>
  <c r="X3593" i="64" s="1"/>
  <c r="X3594" i="64" s="1"/>
  <c r="X3595" i="64" s="1"/>
  <c r="AC3590" i="64"/>
  <c r="AS3590" i="64"/>
  <c r="F3590" i="64" l="1"/>
  <c r="AE3590" i="64"/>
  <c r="Y3591" i="64"/>
  <c r="M3591" i="64" s="1"/>
  <c r="AW3590" i="64"/>
  <c r="L3590" i="64"/>
  <c r="AJ3590" i="64"/>
  <c r="H3590" i="64"/>
  <c r="AH3590" i="64" l="1"/>
  <c r="AI3590" i="64"/>
  <c r="I3590" i="64"/>
  <c r="E3590" i="64" l="1"/>
  <c r="C3591" i="64" l="1"/>
  <c r="G3591" i="64" s="1"/>
  <c r="W3591" i="64" s="1"/>
  <c r="W3592" i="64" s="1"/>
  <c r="W3593" i="64" s="1"/>
  <c r="W3594" i="64" s="1"/>
  <c r="D3591" i="64"/>
  <c r="J3591" i="64"/>
  <c r="K3591" i="64" l="1"/>
  <c r="F3591" i="64" s="1"/>
  <c r="AN3597" i="64"/>
  <c r="T3597" i="64" s="1"/>
  <c r="T3598" i="64" s="1"/>
  <c r="AC3591" i="64"/>
  <c r="AS3591" i="64"/>
  <c r="Y3592" i="64" l="1"/>
  <c r="AW3591" i="64"/>
  <c r="AE3591" i="64"/>
  <c r="AB3591" i="64"/>
  <c r="L3591" i="64"/>
  <c r="H3591" i="64"/>
  <c r="AR3592" i="64" s="1"/>
  <c r="AJ3591" i="64"/>
  <c r="M3592" i="64" l="1"/>
  <c r="AO3592" i="64"/>
  <c r="Z3595" i="64"/>
  <c r="AU3595" i="64"/>
  <c r="AT3595" i="64"/>
  <c r="AH3591" i="64"/>
  <c r="AP3592" i="64"/>
  <c r="AI3591" i="64"/>
  <c r="I3591" i="64"/>
  <c r="R3593" i="64" l="1"/>
  <c r="R3594" i="64" s="1"/>
  <c r="R3595" i="64" s="1"/>
  <c r="R3596" i="64" s="1"/>
  <c r="S3597" i="64" s="1"/>
  <c r="S3598" i="64" s="1"/>
  <c r="E3591" i="64"/>
  <c r="C3592" i="64" s="1"/>
  <c r="G3592" i="64" s="1"/>
  <c r="AB3592" i="64"/>
  <c r="R3597" i="64" l="1"/>
  <c r="AC3592" i="64"/>
  <c r="J3592" i="64"/>
  <c r="K3592" i="64" l="1"/>
  <c r="D3592" i="64" s="1"/>
  <c r="AQ3592" i="64" s="1"/>
  <c r="AE3592" i="64"/>
  <c r="AS3592" i="64" l="1"/>
  <c r="F3592" i="64"/>
  <c r="U3593" i="64" s="1"/>
  <c r="U3594" i="64" s="1"/>
  <c r="U3595" i="64" s="1"/>
  <c r="U3596" i="64" s="1"/>
  <c r="U3597" i="64" s="1"/>
  <c r="Y3593" i="64"/>
  <c r="M3593" i="64" s="1"/>
  <c r="AW3592" i="64"/>
  <c r="AJ3592" i="64"/>
  <c r="L3592" i="64"/>
  <c r="H3592" i="64"/>
  <c r="I3592" i="64" l="1"/>
  <c r="AI3592" i="64"/>
  <c r="AL3592" i="64" s="1"/>
  <c r="AM3592" i="64" s="1"/>
  <c r="V3597" i="64"/>
  <c r="V3598" i="64" s="1"/>
  <c r="AH3592" i="64"/>
  <c r="AB3593" i="64"/>
  <c r="E3592" i="64" l="1"/>
  <c r="N3599" i="64"/>
  <c r="O3599" i="64"/>
  <c r="C3593" i="64" l="1"/>
  <c r="G3593" i="64" s="1"/>
  <c r="D3593" i="64"/>
  <c r="J3593" i="64"/>
  <c r="K3593" i="64" l="1"/>
  <c r="AC3593" i="64"/>
  <c r="AS3593" i="64"/>
  <c r="AQ3593" i="64" l="1"/>
  <c r="AQ3594" i="64" s="1"/>
  <c r="AQ3595" i="64" s="1"/>
  <c r="AR3593" i="64"/>
  <c r="F3593" i="64"/>
  <c r="Y3594" i="64"/>
  <c r="AE3593" i="64"/>
  <c r="AF3593" i="64" s="1"/>
  <c r="AG3595" i="64" s="1"/>
  <c r="L3593" i="64"/>
  <c r="AJ3593" i="64"/>
  <c r="H3593" i="64"/>
  <c r="AW3593" i="64" l="1"/>
  <c r="Q3595" i="64"/>
  <c r="AQ3596" i="64" s="1"/>
  <c r="P3595" i="64"/>
  <c r="AH3593" i="64"/>
  <c r="I3593" i="64"/>
  <c r="AI3593" i="64"/>
  <c r="AK3593" i="64" l="1"/>
  <c r="AA3594" i="64" s="1"/>
  <c r="AA3595" i="64" s="1"/>
  <c r="M3594" i="64"/>
  <c r="E3593" i="64"/>
  <c r="C3594" i="64" s="1"/>
  <c r="G3594" i="64" s="1"/>
  <c r="AB3594" i="64" l="1"/>
  <c r="AC3594" i="64"/>
  <c r="AA3596" i="64"/>
  <c r="D3594" i="64"/>
  <c r="J3594" i="64"/>
  <c r="AA3597" i="64" l="1"/>
  <c r="K3594" i="64"/>
  <c r="AR3594" i="64" s="1"/>
  <c r="AR3595" i="64" s="1"/>
  <c r="AR3596" i="64" s="1"/>
  <c r="AE3594" i="64"/>
  <c r="AS3594" i="64"/>
  <c r="Y3595" i="64" l="1"/>
  <c r="M3595" i="64" s="1"/>
  <c r="T3594" i="64"/>
  <c r="AV3595" i="64" s="1"/>
  <c r="AV3596" i="64" s="1"/>
  <c r="AV3597" i="64" s="1"/>
  <c r="AV3598" i="64" s="1"/>
  <c r="AV3599" i="64" s="1"/>
  <c r="L3594" i="64"/>
  <c r="AJ3594" i="64"/>
  <c r="H3594" i="64"/>
  <c r="F3594" i="64"/>
  <c r="AA3598" i="64"/>
  <c r="AI3594" i="64" l="1"/>
  <c r="AW3594" i="64"/>
  <c r="AB3595" i="64"/>
  <c r="AH3594" i="64"/>
  <c r="I3594" i="64"/>
  <c r="E3594" i="64" l="1"/>
  <c r="C3595" i="64" l="1"/>
  <c r="G3595" i="64" s="1"/>
  <c r="J3595" i="64"/>
  <c r="D3595" i="64"/>
  <c r="K3595" i="64" l="1"/>
  <c r="X3596" i="64" s="1"/>
  <c r="X3597" i="64" s="1"/>
  <c r="X3598" i="64" s="1"/>
  <c r="X3599" i="64" s="1"/>
  <c r="X3600" i="64" s="1"/>
  <c r="AC3595" i="64"/>
  <c r="AS3595" i="64"/>
  <c r="F3595" i="64" l="1"/>
  <c r="AE3595" i="64"/>
  <c r="Y3596" i="64"/>
  <c r="M3596" i="64" s="1"/>
  <c r="AW3595" i="64"/>
  <c r="AJ3595" i="64"/>
  <c r="H3595" i="64"/>
  <c r="L3595" i="64"/>
  <c r="AH3595" i="64" l="1"/>
  <c r="I3595" i="64"/>
  <c r="AI3595" i="64"/>
  <c r="E3595" i="64" l="1"/>
  <c r="C3596" i="64" l="1"/>
  <c r="G3596" i="64" s="1"/>
  <c r="W3596" i="64" s="1"/>
  <c r="W3597" i="64" s="1"/>
  <c r="W3598" i="64" s="1"/>
  <c r="W3599" i="64" s="1"/>
  <c r="J3596" i="64"/>
  <c r="D3596" i="64"/>
  <c r="K3596" i="64" l="1"/>
  <c r="AN3602" i="64"/>
  <c r="T3602" i="64" s="1"/>
  <c r="T3603" i="64" s="1"/>
  <c r="AC3596" i="64"/>
  <c r="AS3596" i="64"/>
  <c r="Y3597" i="64" l="1"/>
  <c r="AW3596" i="64"/>
  <c r="AE3596" i="64"/>
  <c r="AB3596" i="64"/>
  <c r="AJ3596" i="64"/>
  <c r="H3596" i="64"/>
  <c r="AR3597" i="64" s="1"/>
  <c r="L3596" i="64"/>
  <c r="F3596" i="64"/>
  <c r="M3597" i="64" l="1"/>
  <c r="AO3597" i="64"/>
  <c r="I3596" i="64"/>
  <c r="Z3600" i="64"/>
  <c r="AU3600" i="64"/>
  <c r="AT3600" i="64"/>
  <c r="AH3596" i="64"/>
  <c r="AP3597" i="64"/>
  <c r="AI3596" i="64"/>
  <c r="R3598" i="64" l="1"/>
  <c r="R3599" i="64" s="1"/>
  <c r="R3600" i="64" s="1"/>
  <c r="R3601" i="64" s="1"/>
  <c r="S3602" i="64" s="1"/>
  <c r="S3603" i="64" s="1"/>
  <c r="AB3597" i="64"/>
  <c r="E3596" i="64"/>
  <c r="C3597" i="64" s="1"/>
  <c r="G3597" i="64" s="1"/>
  <c r="R3602" i="64" l="1"/>
  <c r="J3597" i="64"/>
  <c r="K3597" i="64" s="1"/>
  <c r="D3597" i="64" s="1"/>
  <c r="AQ3597" i="64" s="1"/>
  <c r="AC3597" i="64"/>
  <c r="AS3597" i="64" l="1"/>
  <c r="AE3597" i="64"/>
  <c r="L3597" i="64"/>
  <c r="H3597" i="64"/>
  <c r="AJ3597" i="64"/>
  <c r="Y3598" i="64"/>
  <c r="AW3597" i="64"/>
  <c r="F3597" i="64"/>
  <c r="U3598" i="64" s="1"/>
  <c r="U3599" i="64" s="1"/>
  <c r="U3600" i="64" s="1"/>
  <c r="U3601" i="64" s="1"/>
  <c r="U3602" i="64" s="1"/>
  <c r="M3598" i="64" l="1"/>
  <c r="AH3597" i="64"/>
  <c r="AI3597" i="64"/>
  <c r="AL3597" i="64" s="1"/>
  <c r="AM3597" i="64" s="1"/>
  <c r="I3597" i="64"/>
  <c r="AB3598" i="64" l="1"/>
  <c r="V3602" i="64"/>
  <c r="V3603" i="64" s="1"/>
  <c r="E3597" i="64"/>
  <c r="C3598" i="64" l="1"/>
  <c r="G3598" i="64" s="1"/>
  <c r="D3598" i="64"/>
  <c r="J3598" i="64"/>
  <c r="N3604" i="64"/>
  <c r="O3604" i="64"/>
  <c r="K3598" i="64" l="1"/>
  <c r="AS3598" i="64"/>
  <c r="AC3598" i="64"/>
  <c r="AQ3598" i="64" l="1"/>
  <c r="AQ3599" i="64" s="1"/>
  <c r="AQ3600" i="64" s="1"/>
  <c r="AR3598" i="64"/>
  <c r="AE3598" i="64"/>
  <c r="AF3598" i="64" s="1"/>
  <c r="AG3600" i="64" s="1"/>
  <c r="L3598" i="64"/>
  <c r="H3598" i="64"/>
  <c r="AJ3598" i="64"/>
  <c r="Y3599" i="64"/>
  <c r="F3598" i="64"/>
  <c r="AI3598" i="64" l="1"/>
  <c r="AH3598" i="64"/>
  <c r="AW3598" i="64"/>
  <c r="I3598" i="64"/>
  <c r="P3600" i="64"/>
  <c r="Q3600" i="64"/>
  <c r="AQ3601" i="64" s="1"/>
  <c r="AK3598" i="64" l="1"/>
  <c r="AA3599" i="64" s="1"/>
  <c r="AA3600" i="64" s="1"/>
  <c r="E3598" i="64"/>
  <c r="C3599" i="64" s="1"/>
  <c r="G3599" i="64" s="1"/>
  <c r="M3599" i="64" l="1"/>
  <c r="AB3599" i="64" s="1"/>
  <c r="AC3599" i="64"/>
  <c r="AA3601" i="64"/>
  <c r="D3599" i="64"/>
  <c r="J3599" i="64" l="1"/>
  <c r="K3599" i="64" s="1"/>
  <c r="AR3599" i="64" s="1"/>
  <c r="AR3600" i="64" s="1"/>
  <c r="AR3601" i="64" s="1"/>
  <c r="AA3602" i="64"/>
  <c r="AS3599" i="64"/>
  <c r="AE3599" i="64"/>
  <c r="F3599" i="64" l="1"/>
  <c r="Y3600" i="64"/>
  <c r="M3600" i="64" s="1"/>
  <c r="AA3603" i="64"/>
  <c r="T3599" i="64"/>
  <c r="AV3600" i="64" s="1"/>
  <c r="AV3601" i="64" s="1"/>
  <c r="AV3602" i="64" s="1"/>
  <c r="AV3603" i="64" s="1"/>
  <c r="AV3604" i="64" s="1"/>
  <c r="AJ3599" i="64"/>
  <c r="H3599" i="64"/>
  <c r="L3599" i="64"/>
  <c r="I3599" i="64" l="1"/>
  <c r="AH3599" i="64"/>
  <c r="AI3599" i="64"/>
  <c r="AW3599" i="64"/>
  <c r="AB3600" i="64"/>
  <c r="E3599" i="64" l="1"/>
  <c r="C3600" i="64" l="1"/>
  <c r="G3600" i="64" s="1"/>
  <c r="J3600" i="64"/>
  <c r="D3600" i="64"/>
  <c r="K3600" i="64" l="1"/>
  <c r="AC3600" i="64"/>
  <c r="AS3600" i="64"/>
  <c r="F3600" i="64" l="1"/>
  <c r="X3601" i="64"/>
  <c r="X3602" i="64" s="1"/>
  <c r="X3603" i="64" s="1"/>
  <c r="X3604" i="64" s="1"/>
  <c r="X3605" i="64" s="1"/>
  <c r="Y3601" i="64"/>
  <c r="M3601" i="64" s="1"/>
  <c r="AW3600" i="64"/>
  <c r="AE3600" i="64"/>
  <c r="L3600" i="64"/>
  <c r="H3600" i="64"/>
  <c r="AJ3600" i="64"/>
  <c r="AH3600" i="64" l="1"/>
  <c r="AI3600" i="64"/>
  <c r="I3600" i="64"/>
  <c r="E3600" i="64" l="1"/>
  <c r="C3601" i="64" l="1"/>
  <c r="G3601" i="64" s="1"/>
  <c r="W3601" i="64" s="1"/>
  <c r="W3602" i="64" s="1"/>
  <c r="W3603" i="64" s="1"/>
  <c r="W3604" i="64" s="1"/>
  <c r="D3601" i="64"/>
  <c r="J3601" i="64"/>
  <c r="K3601" i="64" l="1"/>
  <c r="F3601" i="64" s="1"/>
  <c r="AN3607" i="64"/>
  <c r="T3607" i="64" s="1"/>
  <c r="T3608" i="64" s="1"/>
  <c r="AS3601" i="64"/>
  <c r="AC3601" i="64"/>
  <c r="AE3601" i="64" l="1"/>
  <c r="Y3602" i="64"/>
  <c r="AW3601" i="64"/>
  <c r="AB3601" i="64"/>
  <c r="H3601" i="64"/>
  <c r="AR3602" i="64" s="1"/>
  <c r="AJ3601" i="64"/>
  <c r="L3601" i="64"/>
  <c r="M3602" i="64" l="1"/>
  <c r="AO3602" i="64"/>
  <c r="AT3605" i="64"/>
  <c r="AU3605" i="64"/>
  <c r="Z3605" i="64"/>
  <c r="AI3601" i="64"/>
  <c r="I3601" i="64"/>
  <c r="AP3602" i="64"/>
  <c r="AH3601" i="64"/>
  <c r="AB3602" i="64" l="1"/>
  <c r="R3603" i="64"/>
  <c r="R3604" i="64" s="1"/>
  <c r="R3605" i="64" s="1"/>
  <c r="R3606" i="64" s="1"/>
  <c r="S3607" i="64" s="1"/>
  <c r="S3608" i="64" s="1"/>
  <c r="E3601" i="64"/>
  <c r="R3607" i="64" l="1"/>
  <c r="C3602" i="64"/>
  <c r="G3602" i="64" s="1"/>
  <c r="J3602" i="64"/>
  <c r="K3602" i="64" l="1"/>
  <c r="D3602" i="64" s="1"/>
  <c r="AQ3602" i="64" s="1"/>
  <c r="AC3602" i="64"/>
  <c r="AS3602" i="64" l="1"/>
  <c r="Y3603" i="64"/>
  <c r="AW3602" i="64"/>
  <c r="AE3602" i="64"/>
  <c r="L3602" i="64"/>
  <c r="AJ3602" i="64"/>
  <c r="H3602" i="64"/>
  <c r="F3602" i="64"/>
  <c r="U3603" i="64" s="1"/>
  <c r="U3604" i="64" s="1"/>
  <c r="U3605" i="64" s="1"/>
  <c r="U3606" i="64" s="1"/>
  <c r="U3607" i="64" s="1"/>
  <c r="M3603" i="64" l="1"/>
  <c r="AH3602" i="64"/>
  <c r="AI3602" i="64"/>
  <c r="AL3602" i="64" s="1"/>
  <c r="AM3602" i="64" s="1"/>
  <c r="I3602" i="64"/>
  <c r="E3602" i="64" l="1"/>
  <c r="C3603" i="64" s="1"/>
  <c r="G3603" i="64" s="1"/>
  <c r="V3607" i="64"/>
  <c r="V3608" i="64" s="1"/>
  <c r="AB3603" i="64"/>
  <c r="J3603" i="64" l="1"/>
  <c r="K3603" i="64" s="1"/>
  <c r="D3603" i="64"/>
  <c r="AS3603" i="64" s="1"/>
  <c r="N3609" i="64"/>
  <c r="O3609" i="64"/>
  <c r="AC3603" i="64"/>
  <c r="AQ3603" i="64" l="1"/>
  <c r="AQ3604" i="64" s="1"/>
  <c r="AQ3605" i="64" s="1"/>
  <c r="AR3603" i="64"/>
  <c r="Y3604" i="64"/>
  <c r="H3603" i="64"/>
  <c r="L3603" i="64"/>
  <c r="AJ3603" i="64"/>
  <c r="F3603" i="64"/>
  <c r="AE3603" i="64"/>
  <c r="AF3603" i="64" s="1"/>
  <c r="AG3605" i="64" s="1"/>
  <c r="AI3603" i="64" l="1"/>
  <c r="I3603" i="64"/>
  <c r="AH3603" i="64"/>
  <c r="AW3603" i="64"/>
  <c r="P3605" i="64"/>
  <c r="Q3605" i="64"/>
  <c r="AQ3606" i="64" s="1"/>
  <c r="AK3603" i="64" l="1"/>
  <c r="AA3604" i="64" s="1"/>
  <c r="AA3605" i="64" s="1"/>
  <c r="M3604" i="64"/>
  <c r="E3603" i="64"/>
  <c r="C3604" i="64" s="1"/>
  <c r="G3604" i="64" s="1"/>
  <c r="AB3604" i="64" l="1"/>
  <c r="J3604" i="64"/>
  <c r="D3604" i="64"/>
  <c r="AS3604" i="64" s="1"/>
  <c r="AC3604" i="64"/>
  <c r="AA3606" i="64"/>
  <c r="Y3605" i="64" l="1"/>
  <c r="M3605" i="64" s="1"/>
  <c r="AA3607" i="64"/>
  <c r="AE3604" i="64"/>
  <c r="K3604" i="64"/>
  <c r="AR3604" i="64" s="1"/>
  <c r="AR3605" i="64" s="1"/>
  <c r="AR3606" i="64" s="1"/>
  <c r="T3604" i="64" l="1"/>
  <c r="AV3605" i="64" s="1"/>
  <c r="AV3606" i="64" s="1"/>
  <c r="AV3607" i="64" s="1"/>
  <c r="AV3608" i="64" s="1"/>
  <c r="AV3609" i="64" s="1"/>
  <c r="AJ3604" i="64"/>
  <c r="L3604" i="64"/>
  <c r="H3604" i="64"/>
  <c r="AA3608" i="64"/>
  <c r="F3604" i="64"/>
  <c r="AB3605" i="64"/>
  <c r="AH3604" i="64" l="1"/>
  <c r="I3604" i="64"/>
  <c r="AW3604" i="64"/>
  <c r="AI3604" i="64"/>
  <c r="E3604" i="64" l="1"/>
  <c r="C3605" i="64" l="1"/>
  <c r="G3605" i="64" s="1"/>
  <c r="J3605" i="64"/>
  <c r="D3605" i="64"/>
  <c r="K3605" i="64" l="1"/>
  <c r="X3606" i="64" s="1"/>
  <c r="X3607" i="64" s="1"/>
  <c r="X3608" i="64" s="1"/>
  <c r="X3609" i="64" s="1"/>
  <c r="X3610" i="64" s="1"/>
  <c r="AS3605" i="64"/>
  <c r="AC3605" i="64"/>
  <c r="Y3606" i="64" l="1"/>
  <c r="M3606" i="64" s="1"/>
  <c r="AW3605" i="64"/>
  <c r="AE3605" i="64"/>
  <c r="AJ3605" i="64"/>
  <c r="L3605" i="64"/>
  <c r="H3605" i="64"/>
  <c r="F3605" i="64"/>
  <c r="AH3605" i="64" l="1"/>
  <c r="I3605" i="64"/>
  <c r="AI3605" i="64"/>
  <c r="E3605" i="64" l="1"/>
  <c r="C3606" i="64" l="1"/>
  <c r="G3606" i="64" s="1"/>
  <c r="W3606" i="64" s="1"/>
  <c r="W3607" i="64" s="1"/>
  <c r="W3608" i="64" s="1"/>
  <c r="W3609" i="64" s="1"/>
  <c r="J3606" i="64"/>
  <c r="D3606" i="64"/>
  <c r="K3606" i="64" l="1"/>
  <c r="AN3612" i="64"/>
  <c r="T3612" i="64" s="1"/>
  <c r="T3613" i="64" s="1"/>
  <c r="AS3606" i="64"/>
  <c r="AC3606" i="64"/>
  <c r="AE3606" i="64" l="1"/>
  <c r="Y3607" i="64"/>
  <c r="AW3606" i="64"/>
  <c r="AB3606" i="64"/>
  <c r="H3606" i="64"/>
  <c r="AR3607" i="64" s="1"/>
  <c r="AJ3606" i="64"/>
  <c r="L3606" i="64"/>
  <c r="F3606" i="64"/>
  <c r="M3607" i="64" l="1"/>
  <c r="AO3607" i="64"/>
  <c r="Z3610" i="64"/>
  <c r="AU3610" i="64"/>
  <c r="AT3610" i="64"/>
  <c r="AI3606" i="64"/>
  <c r="I3606" i="64"/>
  <c r="AP3607" i="64"/>
  <c r="AH3606" i="64"/>
  <c r="AB3607" i="64" l="1"/>
  <c r="R3608" i="64"/>
  <c r="R3609" i="64" s="1"/>
  <c r="R3610" i="64" s="1"/>
  <c r="R3611" i="64" s="1"/>
  <c r="R3612" i="64" s="1"/>
  <c r="E3606" i="64"/>
  <c r="S3612" i="64" l="1"/>
  <c r="S3613" i="64" s="1"/>
  <c r="C3607" i="64"/>
  <c r="G3607" i="64" s="1"/>
  <c r="J3607" i="64"/>
  <c r="K3607" i="64" l="1"/>
  <c r="AC3607" i="64"/>
  <c r="D3607" i="64" l="1"/>
  <c r="H3607" i="64" s="1"/>
  <c r="AE3607" i="64"/>
  <c r="AJ3607" i="64"/>
  <c r="L3607" i="64"/>
  <c r="AQ3607" i="64" l="1"/>
  <c r="AS3607" i="64"/>
  <c r="F3607" i="64"/>
  <c r="U3608" i="64" s="1"/>
  <c r="U3609" i="64" s="1"/>
  <c r="U3610" i="64" s="1"/>
  <c r="U3611" i="64" s="1"/>
  <c r="U3612" i="64" s="1"/>
  <c r="I3607" i="64"/>
  <c r="AI3607" i="64"/>
  <c r="AL3607" i="64" s="1"/>
  <c r="AM3607" i="64" s="1"/>
  <c r="AH3607" i="64"/>
  <c r="V3612" i="64" l="1"/>
  <c r="V3613" i="64" s="1"/>
  <c r="AW3607" i="64"/>
  <c r="Y3608" i="64"/>
  <c r="E3607" i="64"/>
  <c r="N3614" i="64"/>
  <c r="O3614" i="64"/>
  <c r="M3608" i="64" l="1"/>
  <c r="J3608" i="64" s="1"/>
  <c r="C3608" i="64"/>
  <c r="G3608" i="64" s="1"/>
  <c r="D3608" i="64" l="1"/>
  <c r="AB3608" i="64"/>
  <c r="K3608" i="64"/>
  <c r="AC3608" i="64"/>
  <c r="AS3608" i="64"/>
  <c r="AQ3608" i="64" l="1"/>
  <c r="AQ3609" i="64" s="1"/>
  <c r="AQ3610" i="64" s="1"/>
  <c r="F3608" i="64"/>
  <c r="AR3608" i="64"/>
  <c r="AE3608" i="64"/>
  <c r="AF3608" i="64" s="1"/>
  <c r="AG3610" i="64" s="1"/>
  <c r="Y3609" i="64"/>
  <c r="L3608" i="64"/>
  <c r="H3608" i="64"/>
  <c r="AJ3608" i="64"/>
  <c r="AW3608" i="64" l="1"/>
  <c r="I3608" i="64"/>
  <c r="AI3608" i="64"/>
  <c r="AH3608" i="64"/>
  <c r="P3610" i="64"/>
  <c r="Q3610" i="64"/>
  <c r="AQ3611" i="64" s="1"/>
  <c r="AK3608" i="64" l="1"/>
  <c r="AA3609" i="64" s="1"/>
  <c r="AA3610" i="64" s="1"/>
  <c r="M3609" i="64"/>
  <c r="E3608" i="64"/>
  <c r="C3609" i="64" s="1"/>
  <c r="G3609" i="64" s="1"/>
  <c r="D3609" i="64" l="1"/>
  <c r="AB3609" i="64"/>
  <c r="J3609" i="64"/>
  <c r="AA3611" i="64"/>
  <c r="AC3609" i="64"/>
  <c r="AA3612" i="64" l="1"/>
  <c r="AE3609" i="64"/>
  <c r="K3609" i="64"/>
  <c r="AR3609" i="64" s="1"/>
  <c r="AR3610" i="64" s="1"/>
  <c r="AR3611" i="64" s="1"/>
  <c r="AS3609" i="64"/>
  <c r="F3609" i="64" l="1"/>
  <c r="Y3610" i="64"/>
  <c r="M3610" i="64" s="1"/>
  <c r="T3609" i="64"/>
  <c r="AV3610" i="64" s="1"/>
  <c r="AV3611" i="64" s="1"/>
  <c r="AV3612" i="64" s="1"/>
  <c r="AV3613" i="64" s="1"/>
  <c r="AV3614" i="64" s="1"/>
  <c r="H3609" i="64"/>
  <c r="L3609" i="64"/>
  <c r="AJ3609" i="64"/>
  <c r="AA3613" i="64"/>
  <c r="AW3609" i="64" l="1"/>
  <c r="I3609" i="64"/>
  <c r="AH3609" i="64"/>
  <c r="AI3609" i="64"/>
  <c r="AB3610" i="64"/>
  <c r="E3609" i="64" l="1"/>
  <c r="C3610" i="64" l="1"/>
  <c r="G3610" i="64" s="1"/>
  <c r="D3610" i="64"/>
  <c r="J3610" i="64"/>
  <c r="K3610" i="64" l="1"/>
  <c r="X3611" i="64" s="1"/>
  <c r="X3612" i="64" s="1"/>
  <c r="X3613" i="64" s="1"/>
  <c r="X3614" i="64" s="1"/>
  <c r="X3615" i="64" s="1"/>
  <c r="AC3610" i="64"/>
  <c r="AS3610" i="64"/>
  <c r="F3610" i="64"/>
  <c r="AE3610" i="64" l="1"/>
  <c r="Y3611" i="64"/>
  <c r="M3611" i="64" s="1"/>
  <c r="AW3610" i="64"/>
  <c r="L3610" i="64"/>
  <c r="H3610" i="64"/>
  <c r="AJ3610" i="64"/>
  <c r="I3610" i="64" l="1"/>
  <c r="AI3610" i="64"/>
  <c r="AH3610" i="64"/>
  <c r="E3610" i="64" l="1"/>
  <c r="C3611" i="64" l="1"/>
  <c r="G3611" i="64" s="1"/>
  <c r="W3611" i="64" s="1"/>
  <c r="W3612" i="64" s="1"/>
  <c r="W3613" i="64" s="1"/>
  <c r="W3614" i="64" s="1"/>
  <c r="J3611" i="64"/>
  <c r="D3611" i="64"/>
  <c r="K3611" i="64" l="1"/>
  <c r="AN3617" i="64"/>
  <c r="T3617" i="64" s="1"/>
  <c r="T3618" i="64" s="1"/>
  <c r="AC3611" i="64"/>
  <c r="AS3611" i="64"/>
  <c r="Y3612" i="64" l="1"/>
  <c r="AW3611" i="64"/>
  <c r="AE3611" i="64"/>
  <c r="AB3611" i="64"/>
  <c r="L3611" i="64"/>
  <c r="H3611" i="64"/>
  <c r="AR3612" i="64" s="1"/>
  <c r="AJ3611" i="64"/>
  <c r="F3611" i="64"/>
  <c r="M3612" i="64" l="1"/>
  <c r="AO3612" i="64"/>
  <c r="AU3615" i="64"/>
  <c r="AT3615" i="64"/>
  <c r="Z3615" i="64"/>
  <c r="AI3611" i="64"/>
  <c r="AH3611" i="64"/>
  <c r="AP3612" i="64"/>
  <c r="I3611" i="64"/>
  <c r="R3613" i="64" l="1"/>
  <c r="R3614" i="64" s="1"/>
  <c r="R3615" i="64" s="1"/>
  <c r="R3616" i="64" s="1"/>
  <c r="R3617" i="64" s="1"/>
  <c r="AB3612" i="64"/>
  <c r="E3611" i="64"/>
  <c r="C3612" i="64" s="1"/>
  <c r="G3612" i="64" s="1"/>
  <c r="S3617" i="64" l="1"/>
  <c r="S3618" i="64" s="1"/>
  <c r="AC3612" i="64"/>
  <c r="J3612" i="64"/>
  <c r="K3612" i="64" l="1"/>
  <c r="D3612" i="64" s="1"/>
  <c r="AQ3612" i="64" s="1"/>
  <c r="AE3612" i="64"/>
  <c r="AS3612" i="64" l="1"/>
  <c r="Y3613" i="64"/>
  <c r="AW3612" i="64"/>
  <c r="H3612" i="64"/>
  <c r="L3612" i="64"/>
  <c r="AJ3612" i="64"/>
  <c r="F3612" i="64"/>
  <c r="U3613" i="64" s="1"/>
  <c r="U3614" i="64" s="1"/>
  <c r="U3615" i="64" s="1"/>
  <c r="U3616" i="64" s="1"/>
  <c r="U3617" i="64" s="1"/>
  <c r="M3613" i="64" l="1"/>
  <c r="I3612" i="64"/>
  <c r="AI3612" i="64"/>
  <c r="AL3612" i="64" s="1"/>
  <c r="AM3612" i="64" s="1"/>
  <c r="AH3612" i="64"/>
  <c r="E3612" i="64" l="1"/>
  <c r="C3613" i="64" s="1"/>
  <c r="G3613" i="64" s="1"/>
  <c r="AB3613" i="64"/>
  <c r="V3617" i="64"/>
  <c r="V3618" i="64" s="1"/>
  <c r="J3613" i="64" l="1"/>
  <c r="K3613" i="64" s="1"/>
  <c r="D3613" i="64"/>
  <c r="AS3613" i="64" s="1"/>
  <c r="N3619" i="64"/>
  <c r="O3619" i="64"/>
  <c r="AC3613" i="64"/>
  <c r="AQ3613" i="64" l="1"/>
  <c r="AQ3614" i="64" s="1"/>
  <c r="AQ3615" i="64" s="1"/>
  <c r="F3613" i="64"/>
  <c r="AR3613" i="64"/>
  <c r="AE3613" i="64"/>
  <c r="AF3613" i="64" s="1"/>
  <c r="AG3615" i="64" s="1"/>
  <c r="H3613" i="64"/>
  <c r="L3613" i="64"/>
  <c r="AJ3613" i="64"/>
  <c r="Y3614" i="64"/>
  <c r="AW3613" i="64" l="1"/>
  <c r="I3613" i="64"/>
  <c r="AH3613" i="64"/>
  <c r="AI3613" i="64"/>
  <c r="P3615" i="64"/>
  <c r="Q3615" i="64"/>
  <c r="AQ3616" i="64" s="1"/>
  <c r="AK3613" i="64" l="1"/>
  <c r="AA3614" i="64" s="1"/>
  <c r="AA3615" i="64" s="1"/>
  <c r="M3614" i="64"/>
  <c r="E3613" i="64"/>
  <c r="C3614" i="64" s="1"/>
  <c r="G3614" i="64" s="1"/>
  <c r="AB3614" i="64" l="1"/>
  <c r="J3614" i="64"/>
  <c r="K3614" i="64" s="1"/>
  <c r="AR3614" i="64" s="1"/>
  <c r="AR3615" i="64" s="1"/>
  <c r="AR3616" i="64" s="1"/>
  <c r="D3614" i="64"/>
  <c r="AS3614" i="64" s="1"/>
  <c r="AA3616" i="64"/>
  <c r="AC3614" i="64"/>
  <c r="T3614" i="64" l="1"/>
  <c r="AV3615" i="64" s="1"/>
  <c r="AV3616" i="64" s="1"/>
  <c r="AV3617" i="64" s="1"/>
  <c r="AV3618" i="64" s="1"/>
  <c r="AV3619" i="64" s="1"/>
  <c r="AJ3614" i="64"/>
  <c r="L3614" i="64"/>
  <c r="H3614" i="64"/>
  <c r="F3614" i="64"/>
  <c r="AE3614" i="64"/>
  <c r="AA3617" i="64"/>
  <c r="Y3615" i="64"/>
  <c r="M3615" i="64" s="1"/>
  <c r="AH3614" i="64" l="1"/>
  <c r="I3614" i="64"/>
  <c r="AW3614" i="64"/>
  <c r="AB3615" i="64"/>
  <c r="AA3618" i="64"/>
  <c r="AI3614" i="64"/>
  <c r="E3614" i="64" l="1"/>
  <c r="C3615" i="64" l="1"/>
  <c r="G3615" i="64" s="1"/>
  <c r="D3615" i="64"/>
  <c r="J3615" i="64"/>
  <c r="K3615" i="64" l="1"/>
  <c r="AS3615" i="64"/>
  <c r="AC3615" i="64"/>
  <c r="F3615" i="64" l="1"/>
  <c r="X3616" i="64"/>
  <c r="X3617" i="64" s="1"/>
  <c r="X3618" i="64" s="1"/>
  <c r="X3619" i="64" s="1"/>
  <c r="X3620" i="64" s="1"/>
  <c r="Y3616" i="64"/>
  <c r="M3616" i="64" s="1"/>
  <c r="AW3615" i="64"/>
  <c r="AE3615" i="64"/>
  <c r="H3615" i="64"/>
  <c r="AJ3615" i="64"/>
  <c r="L3615" i="64"/>
  <c r="I3615" i="64" l="1"/>
  <c r="AI3615" i="64"/>
  <c r="AH3615" i="64"/>
  <c r="E3615" i="64" l="1"/>
  <c r="C3616" i="64" l="1"/>
  <c r="G3616" i="64" s="1"/>
  <c r="W3616" i="64" s="1"/>
  <c r="W3617" i="64" s="1"/>
  <c r="W3618" i="64" s="1"/>
  <c r="W3619" i="64" s="1"/>
  <c r="J3616" i="64"/>
  <c r="D3616" i="64"/>
  <c r="K3616" i="64" l="1"/>
  <c r="AN3622" i="64"/>
  <c r="T3622" i="64" s="1"/>
  <c r="T3623" i="64" s="1"/>
  <c r="AS3616" i="64"/>
  <c r="AC3616" i="64"/>
  <c r="AB3616" i="64" l="1"/>
  <c r="AE3616" i="64"/>
  <c r="Y3617" i="64"/>
  <c r="AW3616" i="64"/>
  <c r="L3616" i="64"/>
  <c r="H3616" i="64"/>
  <c r="AR3617" i="64" s="1"/>
  <c r="AJ3616" i="64"/>
  <c r="F3616" i="64"/>
  <c r="M3617" i="64" l="1"/>
  <c r="AO3617" i="64"/>
  <c r="AH3616" i="64"/>
  <c r="AP3617" i="64"/>
  <c r="AI3616" i="64"/>
  <c r="I3616" i="64"/>
  <c r="AU3620" i="64"/>
  <c r="AT3620" i="64"/>
  <c r="Z3620" i="64"/>
  <c r="AB3617" i="64" l="1"/>
  <c r="R3618" i="64"/>
  <c r="R3619" i="64" s="1"/>
  <c r="R3620" i="64" s="1"/>
  <c r="R3621" i="64" s="1"/>
  <c r="R3622" i="64" s="1"/>
  <c r="E3616" i="64"/>
  <c r="S3622" i="64" l="1"/>
  <c r="S3623" i="64" s="1"/>
  <c r="C3617" i="64"/>
  <c r="G3617" i="64" s="1"/>
  <c r="J3617" i="64"/>
  <c r="K3617" i="64" l="1"/>
  <c r="D3617" i="64" s="1"/>
  <c r="AQ3617" i="64" s="1"/>
  <c r="AC3617" i="64"/>
  <c r="F3617" i="64" l="1"/>
  <c r="U3618" i="64" s="1"/>
  <c r="U3619" i="64" s="1"/>
  <c r="U3620" i="64" s="1"/>
  <c r="U3621" i="64" s="1"/>
  <c r="U3622" i="64" s="1"/>
  <c r="AS3617" i="64"/>
  <c r="Y3618" i="64" s="1"/>
  <c r="M3618" i="64" s="1"/>
  <c r="AE3617" i="64"/>
  <c r="AJ3617" i="64"/>
  <c r="L3617" i="64"/>
  <c r="H3617" i="64"/>
  <c r="AW3617" i="64" l="1"/>
  <c r="AH3617" i="64"/>
  <c r="AB3618" i="64"/>
  <c r="I3617" i="64"/>
  <c r="AI3617" i="64"/>
  <c r="AL3617" i="64" s="1"/>
  <c r="AM3617" i="64" s="1"/>
  <c r="V3622" i="64"/>
  <c r="V3623" i="64" s="1"/>
  <c r="E3617" i="64" l="1"/>
  <c r="N3624" i="64"/>
  <c r="O3624" i="64"/>
  <c r="C3618" i="64" l="1"/>
  <c r="G3618" i="64" s="1"/>
  <c r="D3618" i="64"/>
  <c r="J3618" i="64"/>
  <c r="AC3618" i="64" l="1"/>
  <c r="AS3618" i="64"/>
  <c r="K3618" i="64"/>
  <c r="AQ3618" i="64" l="1"/>
  <c r="AQ3619" i="64" s="1"/>
  <c r="AQ3620" i="64" s="1"/>
  <c r="AR3618" i="64"/>
  <c r="AE3618" i="64"/>
  <c r="AF3618" i="64" s="1"/>
  <c r="AG3620" i="64" s="1"/>
  <c r="AJ3618" i="64"/>
  <c r="H3618" i="64"/>
  <c r="L3618" i="64"/>
  <c r="Y3619" i="64"/>
  <c r="F3618" i="64"/>
  <c r="I3618" i="64" l="1"/>
  <c r="AI3618" i="64"/>
  <c r="AH3618" i="64"/>
  <c r="AW3618" i="64"/>
  <c r="P3620" i="64"/>
  <c r="Q3620" i="64"/>
  <c r="AQ3621" i="64" s="1"/>
  <c r="AK3618" i="64" l="1"/>
  <c r="AA3619" i="64" s="1"/>
  <c r="AA3620" i="64" s="1"/>
  <c r="E3618" i="64"/>
  <c r="C3619" i="64" s="1"/>
  <c r="G3619" i="64" s="1"/>
  <c r="M3619" i="64" l="1"/>
  <c r="D3619" i="64" s="1"/>
  <c r="AA3621" i="64"/>
  <c r="AC3619" i="64"/>
  <c r="J3619" i="64" l="1"/>
  <c r="AB3619" i="64"/>
  <c r="AE3619" i="64"/>
  <c r="AA3622" i="64"/>
  <c r="K3619" i="64"/>
  <c r="AR3619" i="64" s="1"/>
  <c r="AR3620" i="64" s="1"/>
  <c r="AR3621" i="64" s="1"/>
  <c r="AS3619" i="64"/>
  <c r="F3619" i="64" l="1"/>
  <c r="Y3620" i="64"/>
  <c r="M3620" i="64" s="1"/>
  <c r="T3619" i="64"/>
  <c r="AV3620" i="64" s="1"/>
  <c r="AV3621" i="64" s="1"/>
  <c r="AV3622" i="64" s="1"/>
  <c r="AV3623" i="64" s="1"/>
  <c r="AV3624" i="64" s="1"/>
  <c r="L3619" i="64"/>
  <c r="AJ3619" i="64"/>
  <c r="H3619" i="64"/>
  <c r="AA3623" i="64"/>
  <c r="AH3619" i="64" l="1"/>
  <c r="AI3619" i="64"/>
  <c r="AW3619" i="64"/>
  <c r="I3619" i="64"/>
  <c r="AB3620" i="64"/>
  <c r="E3619" i="64" l="1"/>
  <c r="C3620" i="64" l="1"/>
  <c r="G3620" i="64" s="1"/>
  <c r="D3620" i="64"/>
  <c r="J3620" i="64"/>
  <c r="K3620" i="64" l="1"/>
  <c r="AC3620" i="64"/>
  <c r="AS3620" i="64"/>
  <c r="F3620" i="64" l="1"/>
  <c r="X3621" i="64"/>
  <c r="X3622" i="64" s="1"/>
  <c r="X3623" i="64" s="1"/>
  <c r="X3624" i="64" s="1"/>
  <c r="X3625" i="64" s="1"/>
  <c r="AE3620" i="64"/>
  <c r="Y3621" i="64"/>
  <c r="M3621" i="64" s="1"/>
  <c r="AW3620" i="64"/>
  <c r="H3620" i="64"/>
  <c r="L3620" i="64"/>
  <c r="AJ3620" i="64"/>
  <c r="AI3620" i="64" l="1"/>
  <c r="I3620" i="64"/>
  <c r="AH3620" i="64"/>
  <c r="E3620" i="64" l="1"/>
  <c r="C3621" i="64" l="1"/>
  <c r="G3621" i="64" s="1"/>
  <c r="W3621" i="64" s="1"/>
  <c r="W3622" i="64" s="1"/>
  <c r="W3623" i="64" s="1"/>
  <c r="W3624" i="64" s="1"/>
  <c r="D3621" i="64"/>
  <c r="J3621" i="64"/>
  <c r="K3621" i="64" l="1"/>
  <c r="F3621" i="64" s="1"/>
  <c r="AN3627" i="64"/>
  <c r="T3627" i="64" s="1"/>
  <c r="T3628" i="64" s="1"/>
  <c r="AC3621" i="64"/>
  <c r="AS3621" i="64"/>
  <c r="AB3621" i="64" l="1"/>
  <c r="Y3622" i="64"/>
  <c r="AW3621" i="64"/>
  <c r="AE3621" i="64"/>
  <c r="AJ3621" i="64"/>
  <c r="H3621" i="64"/>
  <c r="AR3622" i="64" s="1"/>
  <c r="L3621" i="64"/>
  <c r="M3622" i="64" l="1"/>
  <c r="AO3622" i="64"/>
  <c r="I3621" i="64"/>
  <c r="AP3622" i="64"/>
  <c r="AH3621" i="64"/>
  <c r="AI3621" i="64"/>
  <c r="AU3625" i="64"/>
  <c r="AT3625" i="64"/>
  <c r="Z3625" i="64"/>
  <c r="AB3622" i="64" l="1"/>
  <c r="R3623" i="64"/>
  <c r="R3624" i="64" s="1"/>
  <c r="R3625" i="64" s="1"/>
  <c r="R3626" i="64" s="1"/>
  <c r="S3627" i="64" s="1"/>
  <c r="S3628" i="64" s="1"/>
  <c r="E3621" i="64"/>
  <c r="R3627" i="64" l="1"/>
  <c r="C3622" i="64"/>
  <c r="G3622" i="64" s="1"/>
  <c r="J3622" i="64"/>
  <c r="AC3622" i="64" l="1"/>
  <c r="K3622" i="64"/>
  <c r="D3622" i="64" s="1"/>
  <c r="AQ3622" i="64" s="1"/>
  <c r="AS3622" i="64" l="1"/>
  <c r="H3622" i="64"/>
  <c r="AJ3622" i="64"/>
  <c r="L3622" i="64"/>
  <c r="AE3622" i="64"/>
  <c r="Y3623" i="64"/>
  <c r="AW3622" i="64"/>
  <c r="F3622" i="64"/>
  <c r="U3623" i="64" s="1"/>
  <c r="U3624" i="64" s="1"/>
  <c r="U3625" i="64" s="1"/>
  <c r="U3626" i="64" s="1"/>
  <c r="U3627" i="64" s="1"/>
  <c r="M3623" i="64" l="1"/>
  <c r="I3622" i="64"/>
  <c r="AI3622" i="64"/>
  <c r="AL3622" i="64" s="1"/>
  <c r="AM3622" i="64" s="1"/>
  <c r="AH3622" i="64"/>
  <c r="V3627" i="64" l="1"/>
  <c r="V3628" i="64" s="1"/>
  <c r="AB3623" i="64"/>
  <c r="E3622" i="64"/>
  <c r="C3623" i="64" l="1"/>
  <c r="G3623" i="64" s="1"/>
  <c r="D3623" i="64"/>
  <c r="J3623" i="64"/>
  <c r="N3629" i="64"/>
  <c r="O3629" i="64"/>
  <c r="K3623" i="64" l="1"/>
  <c r="AC3623" i="64"/>
  <c r="AS3623" i="64"/>
  <c r="AQ3623" i="64" l="1"/>
  <c r="AQ3624" i="64" s="1"/>
  <c r="AQ3625" i="64" s="1"/>
  <c r="AR3623" i="64"/>
  <c r="Y3624" i="64"/>
  <c r="AJ3623" i="64"/>
  <c r="H3623" i="64"/>
  <c r="L3623" i="64"/>
  <c r="AE3623" i="64"/>
  <c r="AF3623" i="64" s="1"/>
  <c r="AG3625" i="64" s="1"/>
  <c r="F3623" i="64"/>
  <c r="AW3623" i="64" l="1"/>
  <c r="I3623" i="64"/>
  <c r="AH3623" i="64"/>
  <c r="AI3623" i="64"/>
  <c r="P3625" i="64"/>
  <c r="Q3625" i="64"/>
  <c r="AQ3626" i="64" s="1"/>
  <c r="AK3623" i="64" l="1"/>
  <c r="AA3624" i="64" s="1"/>
  <c r="AA3625" i="64" s="1"/>
  <c r="E3623" i="64"/>
  <c r="C3624" i="64" s="1"/>
  <c r="G3624" i="64" s="1"/>
  <c r="M3624" i="64" l="1"/>
  <c r="AB3624" i="64" s="1"/>
  <c r="AC3624" i="64"/>
  <c r="AA3626" i="64"/>
  <c r="D3624" i="64" l="1"/>
  <c r="J3624" i="64"/>
  <c r="K3624" i="64" s="1"/>
  <c r="AR3624" i="64" s="1"/>
  <c r="AR3625" i="64" s="1"/>
  <c r="AR3626" i="64" s="1"/>
  <c r="AA3627" i="64"/>
  <c r="AE3624" i="64"/>
  <c r="AS3624" i="64"/>
  <c r="F3624" i="64" l="1"/>
  <c r="T3624" i="64"/>
  <c r="AV3625" i="64" s="1"/>
  <c r="AV3626" i="64" s="1"/>
  <c r="AV3627" i="64" s="1"/>
  <c r="AV3628" i="64" s="1"/>
  <c r="AV3629" i="64" s="1"/>
  <c r="H3624" i="64"/>
  <c r="AJ3624" i="64"/>
  <c r="L3624" i="64"/>
  <c r="AA3628" i="64"/>
  <c r="Y3625" i="64"/>
  <c r="M3625" i="64" s="1"/>
  <c r="AB3625" i="64" l="1"/>
  <c r="AW3624" i="64"/>
  <c r="AI3624" i="64"/>
  <c r="I3624" i="64"/>
  <c r="AH3624" i="64"/>
  <c r="E3624" i="64" l="1"/>
  <c r="C3625" i="64" l="1"/>
  <c r="G3625" i="64" s="1"/>
  <c r="J3625" i="64"/>
  <c r="D3625" i="64"/>
  <c r="K3625" i="64" l="1"/>
  <c r="AC3625" i="64"/>
  <c r="AS3625" i="64"/>
  <c r="F3625" i="64" l="1"/>
  <c r="X3626" i="64"/>
  <c r="X3627" i="64" s="1"/>
  <c r="X3628" i="64" s="1"/>
  <c r="X3629" i="64" s="1"/>
  <c r="X3630" i="64" s="1"/>
  <c r="AE3625" i="64"/>
  <c r="Y3626" i="64"/>
  <c r="M3626" i="64" s="1"/>
  <c r="AW3625" i="64"/>
  <c r="AJ3625" i="64"/>
  <c r="L3625" i="64"/>
  <c r="H3625" i="64"/>
  <c r="I3625" i="64" l="1"/>
  <c r="AH3625" i="64"/>
  <c r="AI3625" i="64"/>
  <c r="E3625" i="64" l="1"/>
  <c r="C3626" i="64" l="1"/>
  <c r="G3626" i="64" s="1"/>
  <c r="W3626" i="64" s="1"/>
  <c r="W3627" i="64" s="1"/>
  <c r="W3628" i="64" s="1"/>
  <c r="W3629" i="64" s="1"/>
  <c r="J3626" i="64"/>
  <c r="D3626" i="64"/>
  <c r="K3626" i="64" l="1"/>
  <c r="AN3632" i="64"/>
  <c r="T3632" i="64" s="1"/>
  <c r="T3633" i="64" s="1"/>
  <c r="AC3626" i="64"/>
  <c r="AS3626" i="64"/>
  <c r="Y3627" i="64" l="1"/>
  <c r="AW3626" i="64"/>
  <c r="AE3626" i="64"/>
  <c r="AB3626" i="64"/>
  <c r="L3626" i="64"/>
  <c r="H3626" i="64"/>
  <c r="AR3627" i="64" s="1"/>
  <c r="AJ3626" i="64"/>
  <c r="F3626" i="64"/>
  <c r="M3627" i="64" l="1"/>
  <c r="AO3627" i="64"/>
  <c r="Z3630" i="64"/>
  <c r="AU3630" i="64"/>
  <c r="AT3630" i="64"/>
  <c r="AH3626" i="64"/>
  <c r="AP3627" i="64"/>
  <c r="AI3626" i="64"/>
  <c r="I3626" i="64"/>
  <c r="R3628" i="64" l="1"/>
  <c r="R3629" i="64" s="1"/>
  <c r="R3630" i="64" s="1"/>
  <c r="R3631" i="64" s="1"/>
  <c r="S3632" i="64" s="1"/>
  <c r="S3633" i="64" s="1"/>
  <c r="E3626" i="64"/>
  <c r="C3627" i="64" s="1"/>
  <c r="G3627" i="64" s="1"/>
  <c r="AB3627" i="64"/>
  <c r="R3632" i="64" l="1"/>
  <c r="J3627" i="64"/>
  <c r="K3627" i="64" s="1"/>
  <c r="D3627" i="64" s="1"/>
  <c r="AQ3627" i="64" s="1"/>
  <c r="AC3627" i="64"/>
  <c r="AS3627" i="64" l="1"/>
  <c r="AE3627" i="64"/>
  <c r="H3627" i="64"/>
  <c r="AJ3627" i="64"/>
  <c r="L3627" i="64"/>
  <c r="F3627" i="64"/>
  <c r="U3628" i="64" s="1"/>
  <c r="U3629" i="64" s="1"/>
  <c r="U3630" i="64" s="1"/>
  <c r="U3631" i="64" s="1"/>
  <c r="U3632" i="64" s="1"/>
  <c r="Y3628" i="64"/>
  <c r="M3628" i="64" s="1"/>
  <c r="AW3627" i="64"/>
  <c r="I3627" i="64" l="1"/>
  <c r="AH3627" i="64"/>
  <c r="AI3627" i="64"/>
  <c r="AL3627" i="64" s="1"/>
  <c r="AM3627" i="64" s="1"/>
  <c r="E3627" i="64" l="1"/>
  <c r="AB3628" i="64"/>
  <c r="V3632" i="64"/>
  <c r="V3633" i="64" s="1"/>
  <c r="N3634" i="64" l="1"/>
  <c r="O3634" i="64"/>
  <c r="C3628" i="64"/>
  <c r="G3628" i="64" s="1"/>
  <c r="D3628" i="64"/>
  <c r="J3628" i="64"/>
  <c r="AC3628" i="64" l="1"/>
  <c r="AS3628" i="64"/>
  <c r="K3628" i="64"/>
  <c r="AQ3628" i="64" l="1"/>
  <c r="AQ3629" i="64" s="1"/>
  <c r="AQ3630" i="64" s="1"/>
  <c r="AR3628" i="64"/>
  <c r="Y3629" i="64"/>
  <c r="AJ3628" i="64"/>
  <c r="H3628" i="64"/>
  <c r="L3628" i="64"/>
  <c r="AE3628" i="64"/>
  <c r="AF3628" i="64" s="1"/>
  <c r="AG3630" i="64" s="1"/>
  <c r="F3628" i="64"/>
  <c r="AH3628" i="64" l="1"/>
  <c r="AI3628" i="64"/>
  <c r="I3628" i="64"/>
  <c r="AW3628" i="64"/>
  <c r="Q3630" i="64"/>
  <c r="AQ3631" i="64" s="1"/>
  <c r="P3630" i="64"/>
  <c r="AK3628" i="64" l="1"/>
  <c r="AA3629" i="64" s="1"/>
  <c r="AA3630" i="64" s="1"/>
  <c r="M3629" i="64"/>
  <c r="E3628" i="64"/>
  <c r="C3629" i="64" s="1"/>
  <c r="G3629" i="64" s="1"/>
  <c r="AB3629" i="64" l="1"/>
  <c r="AC3629" i="64"/>
  <c r="AA3631" i="64"/>
  <c r="D3629" i="64"/>
  <c r="J3629" i="64"/>
  <c r="AA3632" i="64" l="1"/>
  <c r="K3629" i="64"/>
  <c r="AR3629" i="64" s="1"/>
  <c r="AR3630" i="64" s="1"/>
  <c r="AR3631" i="64" s="1"/>
  <c r="AE3629" i="64"/>
  <c r="AS3629" i="64"/>
  <c r="Y3630" i="64" l="1"/>
  <c r="M3630" i="64" s="1"/>
  <c r="T3629" i="64"/>
  <c r="AV3630" i="64" s="1"/>
  <c r="AV3631" i="64" s="1"/>
  <c r="AV3632" i="64" s="1"/>
  <c r="AV3633" i="64" s="1"/>
  <c r="AV3634" i="64" s="1"/>
  <c r="H3629" i="64"/>
  <c r="AJ3629" i="64"/>
  <c r="L3629" i="64"/>
  <c r="F3629" i="64"/>
  <c r="AA3633" i="64"/>
  <c r="I3629" i="64" l="1"/>
  <c r="AW3629" i="64"/>
  <c r="AI3629" i="64"/>
  <c r="AH3629" i="64"/>
  <c r="AB3630" i="64"/>
  <c r="E3629" i="64" l="1"/>
  <c r="C3630" i="64" l="1"/>
  <c r="G3630" i="64" s="1"/>
  <c r="J3630" i="64"/>
  <c r="D3630" i="64"/>
  <c r="K3630" i="64" l="1"/>
  <c r="X3631" i="64" s="1"/>
  <c r="X3632" i="64" s="1"/>
  <c r="X3633" i="64" s="1"/>
  <c r="X3634" i="64" s="1"/>
  <c r="X3635" i="64" s="1"/>
  <c r="AC3630" i="64"/>
  <c r="AS3630" i="64"/>
  <c r="Y3631" i="64" l="1"/>
  <c r="M3631" i="64" s="1"/>
  <c r="AW3630" i="64"/>
  <c r="AE3630" i="64"/>
  <c r="L3630" i="64"/>
  <c r="H3630" i="64"/>
  <c r="AJ3630" i="64"/>
  <c r="F3630" i="64"/>
  <c r="AI3630" i="64" l="1"/>
  <c r="I3630" i="64"/>
  <c r="AH3630" i="64"/>
  <c r="E3630" i="64" l="1"/>
  <c r="C3631" i="64" l="1"/>
  <c r="G3631" i="64" s="1"/>
  <c r="W3631" i="64" s="1"/>
  <c r="W3632" i="64" s="1"/>
  <c r="W3633" i="64" s="1"/>
  <c r="W3634" i="64" s="1"/>
  <c r="D3631" i="64"/>
  <c r="J3631" i="64"/>
  <c r="K3631" i="64" l="1"/>
  <c r="F3631" i="64" s="1"/>
  <c r="AN3637" i="64"/>
  <c r="T3637" i="64" s="1"/>
  <c r="T3638" i="64" s="1"/>
  <c r="AS3631" i="64"/>
  <c r="AC3631" i="64"/>
  <c r="AE3631" i="64" l="1"/>
  <c r="Y3632" i="64"/>
  <c r="AW3631" i="64"/>
  <c r="AB3631" i="64"/>
  <c r="AJ3631" i="64"/>
  <c r="H3631" i="64"/>
  <c r="AR3632" i="64" s="1"/>
  <c r="L3631" i="64"/>
  <c r="M3632" i="64" l="1"/>
  <c r="AO3632" i="64"/>
  <c r="Z3635" i="64"/>
  <c r="AU3635" i="64"/>
  <c r="AT3635" i="64"/>
  <c r="I3631" i="64"/>
  <c r="AP3632" i="64"/>
  <c r="AH3631" i="64"/>
  <c r="AI3631" i="64"/>
  <c r="AB3632" i="64" l="1"/>
  <c r="R3633" i="64"/>
  <c r="R3634" i="64" s="1"/>
  <c r="R3635" i="64" s="1"/>
  <c r="R3636" i="64" s="1"/>
  <c r="R3637" i="64" s="1"/>
  <c r="E3631" i="64"/>
  <c r="S3637" i="64" l="1"/>
  <c r="S3638" i="64" s="1"/>
  <c r="C3632" i="64"/>
  <c r="G3632" i="64" s="1"/>
  <c r="J3632" i="64"/>
  <c r="K3632" i="64" l="1"/>
  <c r="D3632" i="64" s="1"/>
  <c r="AQ3632" i="64" s="1"/>
  <c r="AC3632" i="64"/>
  <c r="F3632" i="64" l="1"/>
  <c r="U3633" i="64" s="1"/>
  <c r="U3634" i="64" s="1"/>
  <c r="U3635" i="64" s="1"/>
  <c r="U3636" i="64" s="1"/>
  <c r="U3637" i="64" s="1"/>
  <c r="AS3632" i="64"/>
  <c r="Y3633" i="64" s="1"/>
  <c r="M3633" i="64" s="1"/>
  <c r="AE3632" i="64"/>
  <c r="H3632" i="64"/>
  <c r="AJ3632" i="64"/>
  <c r="L3632" i="64"/>
  <c r="AW3632" i="64" l="1"/>
  <c r="AB3633" i="64"/>
  <c r="I3632" i="64"/>
  <c r="V3637" i="64"/>
  <c r="V3638" i="64" s="1"/>
  <c r="AI3632" i="64"/>
  <c r="AL3632" i="64" s="1"/>
  <c r="AM3632" i="64" s="1"/>
  <c r="AH3632" i="64"/>
  <c r="N3639" i="64" l="1"/>
  <c r="O3639" i="64"/>
  <c r="E3632" i="64"/>
  <c r="C3633" i="64" l="1"/>
  <c r="G3633" i="64" s="1"/>
  <c r="J3633" i="64"/>
  <c r="D3633" i="64"/>
  <c r="K3633" i="64" l="1"/>
  <c r="AC3633" i="64"/>
  <c r="AS3633" i="64"/>
  <c r="AQ3633" i="64" l="1"/>
  <c r="AQ3634" i="64" s="1"/>
  <c r="AQ3635" i="64" s="1"/>
  <c r="F3633" i="64"/>
  <c r="AR3633" i="64"/>
  <c r="Y3634" i="64"/>
  <c r="AE3633" i="64"/>
  <c r="AF3633" i="64" s="1"/>
  <c r="AG3635" i="64" s="1"/>
  <c r="AJ3633" i="64"/>
  <c r="H3633" i="64"/>
  <c r="L3633" i="64"/>
  <c r="AI3633" i="64" l="1"/>
  <c r="AW3633" i="64"/>
  <c r="Q3635" i="64"/>
  <c r="AQ3636" i="64" s="1"/>
  <c r="P3635" i="64"/>
  <c r="I3633" i="64"/>
  <c r="AH3633" i="64"/>
  <c r="AK3633" i="64" l="1"/>
  <c r="AA3634" i="64" s="1"/>
  <c r="AA3635" i="64" s="1"/>
  <c r="E3633" i="64"/>
  <c r="C3634" i="64" s="1"/>
  <c r="G3634" i="64" s="1"/>
  <c r="M3634" i="64" l="1"/>
  <c r="AB3634" i="64" s="1"/>
  <c r="AA3636" i="64"/>
  <c r="AC3634" i="64"/>
  <c r="D3634" i="64" l="1"/>
  <c r="AS3634" i="64" s="1"/>
  <c r="J3634" i="64"/>
  <c r="K3634" i="64" s="1"/>
  <c r="AR3634" i="64" s="1"/>
  <c r="AR3635" i="64" s="1"/>
  <c r="AR3636" i="64" s="1"/>
  <c r="AE3634" i="64"/>
  <c r="Y3635" i="64"/>
  <c r="M3635" i="64" s="1"/>
  <c r="AA3637" i="64"/>
  <c r="F3634" i="64" l="1"/>
  <c r="L3634" i="64"/>
  <c r="I3634" i="64" s="1"/>
  <c r="AJ3634" i="64"/>
  <c r="AI3634" i="64" s="1"/>
  <c r="E3634" i="64" s="1"/>
  <c r="H3634" i="64"/>
  <c r="T3634" i="64"/>
  <c r="AV3635" i="64" s="1"/>
  <c r="AV3636" i="64" s="1"/>
  <c r="AV3637" i="64" s="1"/>
  <c r="AV3638" i="64" s="1"/>
  <c r="AV3639" i="64" s="1"/>
  <c r="AA3638" i="64"/>
  <c r="AH3634" i="64"/>
  <c r="AB3635" i="64"/>
  <c r="AW3634" i="64" l="1"/>
  <c r="C3635" i="64"/>
  <c r="G3635" i="64" s="1"/>
  <c r="D3635" i="64"/>
  <c r="J3635" i="64"/>
  <c r="K3635" i="64" l="1"/>
  <c r="X3636" i="64" s="1"/>
  <c r="X3637" i="64" s="1"/>
  <c r="X3638" i="64" s="1"/>
  <c r="X3639" i="64" s="1"/>
  <c r="X3640" i="64" s="1"/>
  <c r="AS3635" i="64"/>
  <c r="AC3635" i="64"/>
  <c r="F3635" i="64" l="1"/>
  <c r="AE3635" i="64"/>
  <c r="Y3636" i="64"/>
  <c r="M3636" i="64" s="1"/>
  <c r="AW3635" i="64"/>
  <c r="H3635" i="64"/>
  <c r="L3635" i="64"/>
  <c r="AJ3635" i="64"/>
  <c r="AI3635" i="64" l="1"/>
  <c r="I3635" i="64"/>
  <c r="AH3635" i="64"/>
  <c r="E3635" i="64" l="1"/>
  <c r="C3636" i="64" l="1"/>
  <c r="G3636" i="64" s="1"/>
  <c r="W3636" i="64" s="1"/>
  <c r="W3637" i="64" s="1"/>
  <c r="W3638" i="64" s="1"/>
  <c r="W3639" i="64" s="1"/>
  <c r="J3636" i="64"/>
  <c r="D3636" i="64"/>
  <c r="K3636" i="64" l="1"/>
  <c r="AN3642" i="64"/>
  <c r="T3642" i="64" s="1"/>
  <c r="T3643" i="64" s="1"/>
  <c r="AC3636" i="64"/>
  <c r="AS3636" i="64"/>
  <c r="AB3636" i="64" l="1"/>
  <c r="Y3637" i="64"/>
  <c r="AW3636" i="64"/>
  <c r="AE3636" i="64"/>
  <c r="AJ3636" i="64"/>
  <c r="H3636" i="64"/>
  <c r="AR3637" i="64" s="1"/>
  <c r="L3636" i="64"/>
  <c r="F3636" i="64"/>
  <c r="M3637" i="64" l="1"/>
  <c r="AO3637" i="64"/>
  <c r="I3636" i="64"/>
  <c r="AP3637" i="64"/>
  <c r="AH3636" i="64"/>
  <c r="AI3636" i="64"/>
  <c r="AU3640" i="64"/>
  <c r="AT3640" i="64"/>
  <c r="Z3640" i="64"/>
  <c r="R3638" i="64" l="1"/>
  <c r="R3639" i="64" s="1"/>
  <c r="R3640" i="64" s="1"/>
  <c r="R3641" i="64" s="1"/>
  <c r="S3642" i="64" s="1"/>
  <c r="S3643" i="64" s="1"/>
  <c r="E3636" i="64"/>
  <c r="C3637" i="64" s="1"/>
  <c r="G3637" i="64" s="1"/>
  <c r="AB3637" i="64"/>
  <c r="R3642" i="64" l="1"/>
  <c r="J3637" i="64"/>
  <c r="K3637" i="64" s="1"/>
  <c r="D3637" i="64" s="1"/>
  <c r="AQ3637" i="64" s="1"/>
  <c r="AC3637" i="64"/>
  <c r="AS3637" i="64" l="1"/>
  <c r="Y3638" i="64" s="1"/>
  <c r="AJ3637" i="64"/>
  <c r="L3637" i="64"/>
  <c r="H3637" i="64"/>
  <c r="F3637" i="64"/>
  <c r="U3638" i="64" s="1"/>
  <c r="U3639" i="64" s="1"/>
  <c r="U3640" i="64" s="1"/>
  <c r="U3641" i="64" s="1"/>
  <c r="U3642" i="64" s="1"/>
  <c r="AW3637" i="64"/>
  <c r="AE3637" i="64"/>
  <c r="M3638" i="64" l="1"/>
  <c r="I3637" i="64"/>
  <c r="AH3637" i="64"/>
  <c r="AI3637" i="64"/>
  <c r="AL3637" i="64" s="1"/>
  <c r="AM3637" i="64" s="1"/>
  <c r="V3642" i="64" l="1"/>
  <c r="V3643" i="64" s="1"/>
  <c r="E3637" i="64"/>
  <c r="AB3638" i="64"/>
  <c r="C3638" i="64" l="1"/>
  <c r="G3638" i="64" s="1"/>
  <c r="J3638" i="64"/>
  <c r="D3638" i="64"/>
  <c r="N3644" i="64"/>
  <c r="O3644" i="64"/>
  <c r="AC3638" i="64" l="1"/>
  <c r="AS3638" i="64"/>
  <c r="K3638" i="64"/>
  <c r="AQ3638" i="64" l="1"/>
  <c r="AQ3639" i="64" s="1"/>
  <c r="AQ3640" i="64" s="1"/>
  <c r="AR3638" i="64"/>
  <c r="AE3638" i="64"/>
  <c r="AF3638" i="64" s="1"/>
  <c r="AG3640" i="64" s="1"/>
  <c r="L3638" i="64"/>
  <c r="H3638" i="64"/>
  <c r="AJ3638" i="64"/>
  <c r="Y3639" i="64"/>
  <c r="F3638" i="64"/>
  <c r="AI3638" i="64" l="1"/>
  <c r="AW3638" i="64"/>
  <c r="AH3638" i="64"/>
  <c r="I3638" i="64"/>
  <c r="Q3640" i="64"/>
  <c r="AQ3641" i="64" s="1"/>
  <c r="P3640" i="64"/>
  <c r="AK3638" i="64" l="1"/>
  <c r="AA3639" i="64" s="1"/>
  <c r="AA3640" i="64" s="1"/>
  <c r="E3638" i="64"/>
  <c r="C3639" i="64" s="1"/>
  <c r="G3639" i="64" s="1"/>
  <c r="M3639" i="64" l="1"/>
  <c r="AB3639" i="64" s="1"/>
  <c r="AA3641" i="64"/>
  <c r="AC3639" i="64"/>
  <c r="D3639" i="64" l="1"/>
  <c r="J3639" i="64"/>
  <c r="K3639" i="64" s="1"/>
  <c r="AR3639" i="64" s="1"/>
  <c r="AR3640" i="64" s="1"/>
  <c r="AR3641" i="64" s="1"/>
  <c r="AS3639" i="64"/>
  <c r="Y3640" i="64" s="1"/>
  <c r="M3640" i="64" s="1"/>
  <c r="AE3639" i="64"/>
  <c r="AA3642" i="64"/>
  <c r="T3639" i="64"/>
  <c r="AV3640" i="64" s="1"/>
  <c r="AV3641" i="64" s="1"/>
  <c r="AV3642" i="64" s="1"/>
  <c r="AV3643" i="64" s="1"/>
  <c r="AV3644" i="64" s="1"/>
  <c r="AJ3639" i="64"/>
  <c r="L3639" i="64"/>
  <c r="I3639" i="64" s="1"/>
  <c r="H3639" i="64" l="1"/>
  <c r="F3639" i="64"/>
  <c r="AA3643" i="64"/>
  <c r="AI3639" i="64"/>
  <c r="AW3639" i="64"/>
  <c r="E3639" i="64"/>
  <c r="C3640" i="64" s="1"/>
  <c r="G3640" i="64" s="1"/>
  <c r="AH3639" i="64"/>
  <c r="AB3640" i="64"/>
  <c r="AC3640" i="64" l="1"/>
  <c r="J3640" i="64"/>
  <c r="D3640" i="64"/>
  <c r="AE3640" i="64" l="1"/>
  <c r="K3640" i="64"/>
  <c r="X3641" i="64" s="1"/>
  <c r="X3642" i="64" s="1"/>
  <c r="X3643" i="64" s="1"/>
  <c r="X3644" i="64" s="1"/>
  <c r="X3645" i="64" s="1"/>
  <c r="AS3640" i="64"/>
  <c r="H3640" i="64" l="1"/>
  <c r="AJ3640" i="64"/>
  <c r="L3640" i="64"/>
  <c r="Y3641" i="64"/>
  <c r="M3641" i="64" s="1"/>
  <c r="AW3640" i="64"/>
  <c r="F3640" i="64"/>
  <c r="I3640" i="64" l="1"/>
  <c r="AI3640" i="64"/>
  <c r="AH3640" i="64"/>
  <c r="E3640" i="64" l="1"/>
  <c r="C3641" i="64" l="1"/>
  <c r="G3641" i="64" s="1"/>
  <c r="W3641" i="64" s="1"/>
  <c r="W3642" i="64" s="1"/>
  <c r="W3643" i="64" s="1"/>
  <c r="W3644" i="64" s="1"/>
  <c r="J3641" i="64"/>
  <c r="D3641" i="64"/>
  <c r="K3641" i="64" l="1"/>
  <c r="AN3647" i="64"/>
  <c r="T3647" i="64" s="1"/>
  <c r="T3648" i="64" s="1"/>
  <c r="AC3641" i="64"/>
  <c r="AS3641" i="64"/>
  <c r="Y3642" i="64" l="1"/>
  <c r="AW3641" i="64"/>
  <c r="AE3641" i="64"/>
  <c r="AB3641" i="64"/>
  <c r="H3641" i="64"/>
  <c r="AR3642" i="64" s="1"/>
  <c r="L3641" i="64"/>
  <c r="AJ3641" i="64"/>
  <c r="F3641" i="64"/>
  <c r="M3642" i="64" l="1"/>
  <c r="AO3642" i="64"/>
  <c r="AT3645" i="64"/>
  <c r="AU3645" i="64"/>
  <c r="Z3645" i="64"/>
  <c r="I3641" i="64"/>
  <c r="AI3641" i="64"/>
  <c r="AP3642" i="64"/>
  <c r="AH3641" i="64"/>
  <c r="R3643" i="64" l="1"/>
  <c r="R3644" i="64" s="1"/>
  <c r="R3645" i="64" s="1"/>
  <c r="R3646" i="64" s="1"/>
  <c r="S3647" i="64" s="1"/>
  <c r="S3648" i="64" s="1"/>
  <c r="AB3642" i="64"/>
  <c r="E3641" i="64"/>
  <c r="C3642" i="64" s="1"/>
  <c r="G3642" i="64" s="1"/>
  <c r="R3647" i="64" l="1"/>
  <c r="AC3642" i="64"/>
  <c r="J3642" i="64"/>
  <c r="K3642" i="64" l="1"/>
  <c r="D3642" i="64" s="1"/>
  <c r="AQ3642" i="64" s="1"/>
  <c r="AE3642" i="64"/>
  <c r="F3642" i="64" l="1"/>
  <c r="U3643" i="64" s="1"/>
  <c r="U3644" i="64" s="1"/>
  <c r="U3645" i="64" s="1"/>
  <c r="U3646" i="64" s="1"/>
  <c r="U3647" i="64" s="1"/>
  <c r="AS3642" i="64"/>
  <c r="H3642" i="64"/>
  <c r="AJ3642" i="64"/>
  <c r="L3642" i="64"/>
  <c r="Y3643" i="64" l="1"/>
  <c r="AW3642" i="64"/>
  <c r="I3642" i="64"/>
  <c r="AH3642" i="64"/>
  <c r="AI3642" i="64"/>
  <c r="AL3642" i="64" s="1"/>
  <c r="AM3642" i="64" s="1"/>
  <c r="V3647" i="64"/>
  <c r="V3648" i="64" s="1"/>
  <c r="M3643" i="64" l="1"/>
  <c r="N3649" i="64"/>
  <c r="O3649" i="64"/>
  <c r="E3642" i="64"/>
  <c r="AB3643" i="64" l="1"/>
  <c r="C3643" i="64"/>
  <c r="G3643" i="64" s="1"/>
  <c r="D3643" i="64"/>
  <c r="J3643" i="64"/>
  <c r="AC3643" i="64" l="1"/>
  <c r="AS3643" i="64"/>
  <c r="K3643" i="64"/>
  <c r="AQ3643" i="64" l="1"/>
  <c r="AQ3644" i="64" s="1"/>
  <c r="AQ3645" i="64" s="1"/>
  <c r="AR3643" i="64"/>
  <c r="Y3644" i="64"/>
  <c r="L3643" i="64"/>
  <c r="H3643" i="64"/>
  <c r="AJ3643" i="64"/>
  <c r="AE3643" i="64"/>
  <c r="AF3643" i="64" s="1"/>
  <c r="AG3645" i="64" s="1"/>
  <c r="F3643" i="64"/>
  <c r="AI3643" i="64" l="1"/>
  <c r="AH3643" i="64"/>
  <c r="I3643" i="64"/>
  <c r="AW3643" i="64"/>
  <c r="Q3645" i="64"/>
  <c r="AQ3646" i="64" s="1"/>
  <c r="P3645" i="64"/>
  <c r="AK3643" i="64" l="1"/>
  <c r="AA3644" i="64" s="1"/>
  <c r="AA3645" i="64" s="1"/>
  <c r="M3644" i="64"/>
  <c r="E3643" i="64"/>
  <c r="C3644" i="64" s="1"/>
  <c r="G3644" i="64" s="1"/>
  <c r="AB3644" i="64" l="1"/>
  <c r="J3644" i="64"/>
  <c r="K3644" i="64" s="1"/>
  <c r="AR3644" i="64" s="1"/>
  <c r="AR3645" i="64" s="1"/>
  <c r="AR3646" i="64" s="1"/>
  <c r="D3644" i="64"/>
  <c r="AS3644" i="64" s="1"/>
  <c r="AC3644" i="64"/>
  <c r="AA3646" i="64"/>
  <c r="F3644" i="64" l="1"/>
  <c r="AA3647" i="64"/>
  <c r="AE3644" i="64"/>
  <c r="Y3645" i="64"/>
  <c r="M3645" i="64" s="1"/>
  <c r="T3644" i="64"/>
  <c r="AV3645" i="64" s="1"/>
  <c r="AV3646" i="64" s="1"/>
  <c r="AV3647" i="64" s="1"/>
  <c r="AV3648" i="64" s="1"/>
  <c r="AV3649" i="64" s="1"/>
  <c r="AJ3644" i="64"/>
  <c r="H3644" i="64"/>
  <c r="L3644" i="64"/>
  <c r="AI3644" i="64" l="1"/>
  <c r="AB3645" i="64"/>
  <c r="I3644" i="64"/>
  <c r="AH3644" i="64"/>
  <c r="AA3648" i="64"/>
  <c r="AW3644" i="64"/>
  <c r="E3644" i="64" l="1"/>
  <c r="C3645" i="64" l="1"/>
  <c r="G3645" i="64" s="1"/>
  <c r="D3645" i="64"/>
  <c r="J3645" i="64"/>
  <c r="K3645" i="64" l="1"/>
  <c r="X3646" i="64" s="1"/>
  <c r="X3647" i="64" s="1"/>
  <c r="X3648" i="64" s="1"/>
  <c r="X3649" i="64" s="1"/>
  <c r="X3650" i="64" s="1"/>
  <c r="AS3645" i="64"/>
  <c r="AC3645" i="64"/>
  <c r="AE3645" i="64" l="1"/>
  <c r="Y3646" i="64"/>
  <c r="M3646" i="64" s="1"/>
  <c r="AW3645" i="64"/>
  <c r="AJ3645" i="64"/>
  <c r="H3645" i="64"/>
  <c r="L3645" i="64"/>
  <c r="F3645" i="64"/>
  <c r="AH3645" i="64" l="1"/>
  <c r="I3645" i="64"/>
  <c r="AI3645" i="64"/>
  <c r="E3645" i="64" l="1"/>
  <c r="C3646" i="64" l="1"/>
  <c r="G3646" i="64" s="1"/>
  <c r="W3646" i="64" s="1"/>
  <c r="W3647" i="64" s="1"/>
  <c r="W3648" i="64" s="1"/>
  <c r="W3649" i="64" s="1"/>
  <c r="J3646" i="64"/>
  <c r="D3646" i="64"/>
  <c r="K3646" i="64" l="1"/>
  <c r="AN3652" i="64"/>
  <c r="T3652" i="64" s="1"/>
  <c r="T3653" i="64" s="1"/>
  <c r="AC3646" i="64"/>
  <c r="AS3646" i="64"/>
  <c r="Y3647" i="64" l="1"/>
  <c r="AW3646" i="64"/>
  <c r="AE3646" i="64"/>
  <c r="AB3646" i="64"/>
  <c r="H3646" i="64"/>
  <c r="AR3647" i="64" s="1"/>
  <c r="AJ3646" i="64"/>
  <c r="L3646" i="64"/>
  <c r="F3646" i="64"/>
  <c r="M3647" i="64" l="1"/>
  <c r="AO3647" i="64"/>
  <c r="I3646" i="64"/>
  <c r="AI3646" i="64"/>
  <c r="AU3650" i="64"/>
  <c r="AT3650" i="64"/>
  <c r="Z3650" i="64"/>
  <c r="AH3646" i="64"/>
  <c r="AP3647" i="64"/>
  <c r="AB3647" i="64" l="1"/>
  <c r="R3648" i="64"/>
  <c r="R3649" i="64" s="1"/>
  <c r="R3650" i="64" s="1"/>
  <c r="R3651" i="64" s="1"/>
  <c r="S3652" i="64" s="1"/>
  <c r="S3653" i="64" s="1"/>
  <c r="E3646" i="64"/>
  <c r="R3652" i="64" l="1"/>
  <c r="C3647" i="64"/>
  <c r="G3647" i="64" s="1"/>
  <c r="J3647" i="64"/>
  <c r="K3647" i="64" l="1"/>
  <c r="AC3647" i="64"/>
  <c r="D3647" i="64" l="1"/>
  <c r="AE3647" i="64"/>
  <c r="L3647" i="64"/>
  <c r="AJ3647" i="64"/>
  <c r="AQ3647" i="64" l="1"/>
  <c r="AS3647" i="64"/>
  <c r="H3647" i="64"/>
  <c r="AH3647" i="64" s="1"/>
  <c r="F3647" i="64"/>
  <c r="U3648" i="64" s="1"/>
  <c r="U3649" i="64" s="1"/>
  <c r="U3650" i="64" s="1"/>
  <c r="U3651" i="64" s="1"/>
  <c r="U3652" i="64" s="1"/>
  <c r="AI3647" i="64"/>
  <c r="AL3647" i="64" s="1"/>
  <c r="AM3647" i="64" s="1"/>
  <c r="I3647" i="64"/>
  <c r="V3652" i="64" l="1"/>
  <c r="V3653" i="64" s="1"/>
  <c r="N3654" i="64" s="1"/>
  <c r="Y3648" i="64"/>
  <c r="AW3647" i="64"/>
  <c r="E3647" i="64"/>
  <c r="O3654" i="64"/>
  <c r="M3648" i="64" l="1"/>
  <c r="J3648" i="64" s="1"/>
  <c r="C3648" i="64"/>
  <c r="G3648" i="64" s="1"/>
  <c r="D3648" i="64" l="1"/>
  <c r="AS3648" i="64" s="1"/>
  <c r="AB3648" i="64"/>
  <c r="K3648" i="64"/>
  <c r="AC3648" i="64"/>
  <c r="AQ3648" i="64" l="1"/>
  <c r="AQ3649" i="64" s="1"/>
  <c r="AQ3650" i="64" s="1"/>
  <c r="AR3648" i="64"/>
  <c r="Y3649" i="64"/>
  <c r="AE3648" i="64"/>
  <c r="AF3648" i="64" s="1"/>
  <c r="AG3650" i="64" s="1"/>
  <c r="H3648" i="64"/>
  <c r="AJ3648" i="64"/>
  <c r="L3648" i="64"/>
  <c r="F3648" i="64"/>
  <c r="AW3648" i="64" l="1"/>
  <c r="Q3650" i="64"/>
  <c r="AQ3651" i="64" s="1"/>
  <c r="P3650" i="64"/>
  <c r="I3648" i="64"/>
  <c r="AH3648" i="64"/>
  <c r="AI3648" i="64"/>
  <c r="AK3648" i="64" l="1"/>
  <c r="AA3649" i="64" s="1"/>
  <c r="AA3650" i="64" s="1"/>
  <c r="M3649" i="64"/>
  <c r="E3648" i="64"/>
  <c r="C3649" i="64" s="1"/>
  <c r="G3649" i="64" s="1"/>
  <c r="AB3649" i="64" l="1"/>
  <c r="AC3649" i="64"/>
  <c r="D3649" i="64"/>
  <c r="J3649" i="64"/>
  <c r="AA3651" i="64"/>
  <c r="AA3652" i="64" l="1"/>
  <c r="K3649" i="64"/>
  <c r="AR3649" i="64" s="1"/>
  <c r="AR3650" i="64" s="1"/>
  <c r="AR3651" i="64" s="1"/>
  <c r="AE3649" i="64"/>
  <c r="AS3649" i="64"/>
  <c r="Y3650" i="64" l="1"/>
  <c r="M3650" i="64" s="1"/>
  <c r="T3649" i="64"/>
  <c r="AV3650" i="64" s="1"/>
  <c r="AV3651" i="64" s="1"/>
  <c r="AV3652" i="64" s="1"/>
  <c r="AV3653" i="64" s="1"/>
  <c r="AV3654" i="64" s="1"/>
  <c r="H3649" i="64"/>
  <c r="AJ3649" i="64"/>
  <c r="L3649" i="64"/>
  <c r="F3649" i="64"/>
  <c r="AA3653" i="64"/>
  <c r="AW3649" i="64" l="1"/>
  <c r="AI3649" i="64"/>
  <c r="I3649" i="64"/>
  <c r="AH3649" i="64"/>
  <c r="AB3650" i="64"/>
  <c r="E3649" i="64" l="1"/>
  <c r="C3650" i="64" l="1"/>
  <c r="G3650" i="64" s="1"/>
  <c r="D3650" i="64"/>
  <c r="J3650" i="64"/>
  <c r="K3650" i="64" l="1"/>
  <c r="X3651" i="64" s="1"/>
  <c r="X3652" i="64" s="1"/>
  <c r="X3653" i="64" s="1"/>
  <c r="X3654" i="64" s="1"/>
  <c r="X3655" i="64" s="1"/>
  <c r="AC3650" i="64"/>
  <c r="AS3650" i="64"/>
  <c r="AE3650" i="64" l="1"/>
  <c r="Y3651" i="64"/>
  <c r="M3651" i="64" s="1"/>
  <c r="AW3650" i="64"/>
  <c r="H3650" i="64"/>
  <c r="AJ3650" i="64"/>
  <c r="L3650" i="64"/>
  <c r="F3650" i="64"/>
  <c r="I3650" i="64" l="1"/>
  <c r="AI3650" i="64"/>
  <c r="AH3650" i="64"/>
  <c r="E3650" i="64" l="1"/>
  <c r="C3651" i="64" l="1"/>
  <c r="G3651" i="64" s="1"/>
  <c r="W3651" i="64" s="1"/>
  <c r="W3652" i="64" s="1"/>
  <c r="W3653" i="64" s="1"/>
  <c r="W3654" i="64" s="1"/>
  <c r="J3651" i="64"/>
  <c r="D3651" i="64"/>
  <c r="K3651" i="64" l="1"/>
  <c r="AN3657" i="64"/>
  <c r="T3657" i="64" s="1"/>
  <c r="T3658" i="64" s="1"/>
  <c r="AC3651" i="64"/>
  <c r="AS3651" i="64"/>
  <c r="AB3651" i="64" l="1"/>
  <c r="Y3652" i="64"/>
  <c r="AW3651" i="64"/>
  <c r="AE3651" i="64"/>
  <c r="L3651" i="64"/>
  <c r="H3651" i="64"/>
  <c r="AR3652" i="64" s="1"/>
  <c r="AJ3651" i="64"/>
  <c r="F3651" i="64"/>
  <c r="M3652" i="64" l="1"/>
  <c r="AO3652" i="64"/>
  <c r="AP3652" i="64"/>
  <c r="AH3651" i="64"/>
  <c r="AI3651" i="64"/>
  <c r="I3651" i="64"/>
  <c r="Z3655" i="64"/>
  <c r="AT3655" i="64"/>
  <c r="AU3655" i="64"/>
  <c r="AB3652" i="64" l="1"/>
  <c r="R3653" i="64"/>
  <c r="R3654" i="64" s="1"/>
  <c r="R3655" i="64" s="1"/>
  <c r="R3656" i="64" s="1"/>
  <c r="S3657" i="64" s="1"/>
  <c r="S3658" i="64" s="1"/>
  <c r="E3651" i="64"/>
  <c r="R3657" i="64" l="1"/>
  <c r="C3652" i="64"/>
  <c r="G3652" i="64" s="1"/>
  <c r="J3652" i="64"/>
  <c r="K3652" i="64" l="1"/>
  <c r="D3652" i="64" s="1"/>
  <c r="AQ3652" i="64" s="1"/>
  <c r="AC3652" i="64"/>
  <c r="AS3652" i="64" l="1"/>
  <c r="Y3653" i="64" s="1"/>
  <c r="AW3652" i="64"/>
  <c r="AE3652" i="64"/>
  <c r="AJ3652" i="64"/>
  <c r="L3652" i="64"/>
  <c r="H3652" i="64"/>
  <c r="F3652" i="64"/>
  <c r="U3653" i="64" s="1"/>
  <c r="U3654" i="64" s="1"/>
  <c r="U3655" i="64" s="1"/>
  <c r="U3656" i="64" s="1"/>
  <c r="U3657" i="64" s="1"/>
  <c r="M3653" i="64" l="1"/>
  <c r="AH3652" i="64"/>
  <c r="AI3652" i="64"/>
  <c r="AL3652" i="64" s="1"/>
  <c r="AM3652" i="64" s="1"/>
  <c r="I3652" i="64"/>
  <c r="E3652" i="64" l="1"/>
  <c r="C3653" i="64" s="1"/>
  <c r="G3653" i="64" s="1"/>
  <c r="V3657" i="64"/>
  <c r="V3658" i="64" s="1"/>
  <c r="AB3653" i="64"/>
  <c r="D3653" i="64" l="1"/>
  <c r="AS3653" i="64" s="1"/>
  <c r="J3653" i="64"/>
  <c r="K3653" i="64" s="1"/>
  <c r="N3659" i="64"/>
  <c r="O3659" i="64"/>
  <c r="AC3653" i="64"/>
  <c r="AQ3653" i="64" l="1"/>
  <c r="AQ3654" i="64" s="1"/>
  <c r="AQ3655" i="64" s="1"/>
  <c r="AR3653" i="64"/>
  <c r="F3653" i="64"/>
  <c r="Y3654" i="64"/>
  <c r="H3653" i="64"/>
  <c r="L3653" i="64"/>
  <c r="AJ3653" i="64"/>
  <c r="AE3653" i="64"/>
  <c r="AF3653" i="64" s="1"/>
  <c r="AG3655" i="64" s="1"/>
  <c r="AW3653" i="64" l="1"/>
  <c r="AI3653" i="64"/>
  <c r="AH3653" i="64"/>
  <c r="I3653" i="64"/>
  <c r="P3655" i="64"/>
  <c r="Q3655" i="64"/>
  <c r="AQ3656" i="64" s="1"/>
  <c r="AK3653" i="64" l="1"/>
  <c r="AA3654" i="64" s="1"/>
  <c r="AA3655" i="64" s="1"/>
  <c r="E3653" i="64"/>
  <c r="C3654" i="64" s="1"/>
  <c r="G3654" i="64" s="1"/>
  <c r="M3654" i="64" l="1"/>
  <c r="AB3654" i="64" s="1"/>
  <c r="AA3656" i="64"/>
  <c r="AC3654" i="64"/>
  <c r="D3654" i="64" l="1"/>
  <c r="AS3654" i="64" s="1"/>
  <c r="J3654" i="64"/>
  <c r="K3654" i="64" s="1"/>
  <c r="AR3654" i="64" s="1"/>
  <c r="AR3655" i="64" s="1"/>
  <c r="AR3656" i="64" s="1"/>
  <c r="AE3654" i="64"/>
  <c r="Y3655" i="64"/>
  <c r="M3655" i="64" s="1"/>
  <c r="AA3657" i="64"/>
  <c r="AJ3654" i="64" l="1"/>
  <c r="L3654" i="64"/>
  <c r="H3654" i="64"/>
  <c r="T3654" i="64"/>
  <c r="AV3655" i="64" s="1"/>
  <c r="AV3656" i="64" s="1"/>
  <c r="AV3657" i="64" s="1"/>
  <c r="AV3658" i="64" s="1"/>
  <c r="AV3659" i="64" s="1"/>
  <c r="F3654" i="64"/>
  <c r="AB3655" i="64"/>
  <c r="I3654" i="64"/>
  <c r="AH3654" i="64"/>
  <c r="AI3654" i="64"/>
  <c r="AA3658" i="64"/>
  <c r="AW3654" i="64" l="1"/>
  <c r="E3654" i="64"/>
  <c r="C3655" i="64" l="1"/>
  <c r="G3655" i="64" s="1"/>
  <c r="J3655" i="64"/>
  <c r="D3655" i="64"/>
  <c r="K3655" i="64" l="1"/>
  <c r="X3656" i="64" s="1"/>
  <c r="X3657" i="64" s="1"/>
  <c r="X3658" i="64" s="1"/>
  <c r="X3659" i="64" s="1"/>
  <c r="X3660" i="64" s="1"/>
  <c r="AS3655" i="64"/>
  <c r="AC3655" i="64"/>
  <c r="F3655" i="64" l="1"/>
  <c r="Y3656" i="64"/>
  <c r="M3656" i="64" s="1"/>
  <c r="AW3655" i="64"/>
  <c r="AE3655" i="64"/>
  <c r="H3655" i="64"/>
  <c r="AJ3655" i="64"/>
  <c r="L3655" i="64"/>
  <c r="I3655" i="64" l="1"/>
  <c r="AI3655" i="64"/>
  <c r="AH3655" i="64"/>
  <c r="E3655" i="64" l="1"/>
  <c r="C3656" i="64" l="1"/>
  <c r="G3656" i="64" s="1"/>
  <c r="W3656" i="64" s="1"/>
  <c r="W3657" i="64" s="1"/>
  <c r="W3658" i="64" s="1"/>
  <c r="W3659" i="64" s="1"/>
  <c r="J3656" i="64"/>
  <c r="D3656" i="64"/>
  <c r="K3656" i="64" l="1"/>
  <c r="AN3662" i="64"/>
  <c r="T3662" i="64" s="1"/>
  <c r="T3663" i="64" s="1"/>
  <c r="AS3656" i="64"/>
  <c r="AC3656" i="64"/>
  <c r="AB3656" i="64" l="1"/>
  <c r="Y3657" i="64"/>
  <c r="AW3656" i="64"/>
  <c r="AE3656" i="64"/>
  <c r="L3656" i="64"/>
  <c r="H3656" i="64"/>
  <c r="AR3657" i="64" s="1"/>
  <c r="AJ3656" i="64"/>
  <c r="F3656" i="64"/>
  <c r="M3657" i="64" l="1"/>
  <c r="AO3657" i="64"/>
  <c r="AP3657" i="64"/>
  <c r="AH3656" i="64"/>
  <c r="I3656" i="64"/>
  <c r="AI3656" i="64"/>
  <c r="AU3660" i="64"/>
  <c r="AT3660" i="64"/>
  <c r="Z3660" i="64"/>
  <c r="R3658" i="64" l="1"/>
  <c r="R3659" i="64" s="1"/>
  <c r="R3660" i="64" s="1"/>
  <c r="R3661" i="64" s="1"/>
  <c r="S3662" i="64" s="1"/>
  <c r="S3663" i="64" s="1"/>
  <c r="E3656" i="64"/>
  <c r="C3657" i="64" s="1"/>
  <c r="G3657" i="64" s="1"/>
  <c r="AB3657" i="64"/>
  <c r="R3662" i="64" l="1"/>
  <c r="AC3657" i="64"/>
  <c r="J3657" i="64"/>
  <c r="K3657" i="64" l="1"/>
  <c r="AE3657" i="64"/>
  <c r="D3657" i="64" l="1"/>
  <c r="H3657" i="64" s="1"/>
  <c r="AJ3657" i="64"/>
  <c r="L3657" i="64"/>
  <c r="AQ3657" i="64" l="1"/>
  <c r="AS3657" i="64"/>
  <c r="F3657" i="64"/>
  <c r="U3658" i="64" s="1"/>
  <c r="U3659" i="64" s="1"/>
  <c r="U3660" i="64" s="1"/>
  <c r="U3661" i="64" s="1"/>
  <c r="U3662" i="64" s="1"/>
  <c r="I3657" i="64"/>
  <c r="AH3657" i="64"/>
  <c r="AI3657" i="64"/>
  <c r="AL3657" i="64" s="1"/>
  <c r="AM3657" i="64" s="1"/>
  <c r="Y3658" i="64" l="1"/>
  <c r="AW3657" i="64"/>
  <c r="E3657" i="64"/>
  <c r="M3658" i="64" l="1"/>
  <c r="D3658" i="64" s="1"/>
  <c r="V3662" i="64"/>
  <c r="V3663" i="64" s="1"/>
  <c r="C3658" i="64"/>
  <c r="G3658" i="64" s="1"/>
  <c r="J3658" i="64" l="1"/>
  <c r="AB3658" i="64"/>
  <c r="O3664" i="64"/>
  <c r="N3664" i="64"/>
  <c r="AS3658" i="64"/>
  <c r="AC3658" i="64"/>
  <c r="K3658" i="64"/>
  <c r="AQ3658" i="64" l="1"/>
  <c r="AQ3659" i="64" s="1"/>
  <c r="AQ3660" i="64" s="1"/>
  <c r="AR3658" i="64"/>
  <c r="AJ3658" i="64"/>
  <c r="H3658" i="64"/>
  <c r="L3658" i="64"/>
  <c r="AE3658" i="64"/>
  <c r="AF3658" i="64" s="1"/>
  <c r="AG3660" i="64" s="1"/>
  <c r="Y3659" i="64"/>
  <c r="F3658" i="64"/>
  <c r="Q3660" i="64" l="1"/>
  <c r="AQ3661" i="64" s="1"/>
  <c r="P3660" i="64"/>
  <c r="AH3658" i="64"/>
  <c r="I3658" i="64"/>
  <c r="AI3658" i="64"/>
  <c r="AW3658" i="64"/>
  <c r="AK3658" i="64" l="1"/>
  <c r="AA3659" i="64" s="1"/>
  <c r="AA3660" i="64" s="1"/>
  <c r="M3659" i="64"/>
  <c r="E3658" i="64"/>
  <c r="C3659" i="64" s="1"/>
  <c r="G3659" i="64" s="1"/>
  <c r="AA3661" i="64" l="1"/>
  <c r="D3659" i="64"/>
  <c r="AS3659" i="64" s="1"/>
  <c r="AB3659" i="64"/>
  <c r="J3659" i="64"/>
  <c r="AC3659" i="64"/>
  <c r="K3659" i="64" l="1"/>
  <c r="AR3659" i="64" s="1"/>
  <c r="AR3660" i="64" s="1"/>
  <c r="AR3661" i="64" s="1"/>
  <c r="AA3662" i="64"/>
  <c r="Y3660" i="64"/>
  <c r="M3660" i="64" s="1"/>
  <c r="F3659" i="64"/>
  <c r="AE3659" i="64"/>
  <c r="AB3660" i="64" l="1"/>
  <c r="AA3663" i="64"/>
  <c r="T3659" i="64"/>
  <c r="AV3660" i="64" s="1"/>
  <c r="AV3661" i="64" s="1"/>
  <c r="AV3662" i="64" s="1"/>
  <c r="AV3663" i="64" s="1"/>
  <c r="AV3664" i="64" s="1"/>
  <c r="H3659" i="64"/>
  <c r="AJ3659" i="64"/>
  <c r="L3659" i="64"/>
  <c r="AH3659" i="64" l="1"/>
  <c r="I3659" i="64"/>
  <c r="AI3659" i="64"/>
  <c r="AW3659" i="64"/>
  <c r="E3659" i="64" l="1"/>
  <c r="C3660" i="64" l="1"/>
  <c r="G3660" i="64" s="1"/>
  <c r="J3660" i="64"/>
  <c r="D3660" i="64"/>
  <c r="K3660" i="64" l="1"/>
  <c r="X3661" i="64" s="1"/>
  <c r="X3662" i="64" s="1"/>
  <c r="X3663" i="64" s="1"/>
  <c r="X3664" i="64" s="1"/>
  <c r="X3665" i="64" s="1"/>
  <c r="AC3660" i="64"/>
  <c r="AS3660" i="64"/>
  <c r="F3660" i="64" l="1"/>
  <c r="AE3660" i="64"/>
  <c r="Y3661" i="64"/>
  <c r="M3661" i="64" s="1"/>
  <c r="AW3660" i="64"/>
  <c r="AJ3660" i="64"/>
  <c r="L3660" i="64"/>
  <c r="H3660" i="64"/>
  <c r="I3660" i="64" l="1"/>
  <c r="AH3660" i="64"/>
  <c r="AI3660" i="64"/>
  <c r="E3660" i="64" l="1"/>
  <c r="C3661" i="64" l="1"/>
  <c r="G3661" i="64" s="1"/>
  <c r="W3661" i="64" s="1"/>
  <c r="W3662" i="64" s="1"/>
  <c r="W3663" i="64" s="1"/>
  <c r="W3664" i="64" s="1"/>
  <c r="J3661" i="64"/>
  <c r="D3661" i="64"/>
  <c r="K3661" i="64" l="1"/>
  <c r="AN3667" i="64"/>
  <c r="T3667" i="64" s="1"/>
  <c r="T3668" i="64" s="1"/>
  <c r="AC3661" i="64"/>
  <c r="AS3661" i="64"/>
  <c r="AB3661" i="64" l="1"/>
  <c r="Y3662" i="64"/>
  <c r="AW3661" i="64"/>
  <c r="AE3661" i="64"/>
  <c r="L3661" i="64"/>
  <c r="H3661" i="64"/>
  <c r="AR3662" i="64" s="1"/>
  <c r="AJ3661" i="64"/>
  <c r="F3661" i="64"/>
  <c r="M3662" i="64" l="1"/>
  <c r="AO3662" i="64"/>
  <c r="AI3661" i="64"/>
  <c r="AP3662" i="64"/>
  <c r="AH3661" i="64"/>
  <c r="I3661" i="64"/>
  <c r="AU3665" i="64"/>
  <c r="Z3665" i="64"/>
  <c r="AT3665" i="64"/>
  <c r="R3663" i="64" l="1"/>
  <c r="R3664" i="64" s="1"/>
  <c r="R3665" i="64" s="1"/>
  <c r="R3666" i="64" s="1"/>
  <c r="S3667" i="64" s="1"/>
  <c r="S3668" i="64" s="1"/>
  <c r="AB3662" i="64"/>
  <c r="E3661" i="64"/>
  <c r="C3662" i="64" s="1"/>
  <c r="G3662" i="64" s="1"/>
  <c r="R3667" i="64" l="1"/>
  <c r="J3662" i="64"/>
  <c r="K3662" i="64" s="1"/>
  <c r="D3662" i="64" s="1"/>
  <c r="AQ3662" i="64" s="1"/>
  <c r="AC3662" i="64"/>
  <c r="F3662" i="64" l="1"/>
  <c r="U3663" i="64" s="1"/>
  <c r="U3664" i="64" s="1"/>
  <c r="U3665" i="64" s="1"/>
  <c r="U3666" i="64" s="1"/>
  <c r="U3667" i="64" s="1"/>
  <c r="AS3662" i="64"/>
  <c r="Y3663" i="64" s="1"/>
  <c r="M3663" i="64" s="1"/>
  <c r="AE3662" i="64"/>
  <c r="L3662" i="64"/>
  <c r="AJ3662" i="64"/>
  <c r="H3662" i="64"/>
  <c r="AW3662" i="64" l="1"/>
  <c r="AH3662" i="64"/>
  <c r="V3667" i="64"/>
  <c r="V3668" i="64" s="1"/>
  <c r="AI3662" i="64"/>
  <c r="AL3662" i="64" s="1"/>
  <c r="AM3662" i="64" s="1"/>
  <c r="I3662" i="64"/>
  <c r="AB3663" i="64"/>
  <c r="N3669" i="64" l="1"/>
  <c r="O3669" i="64"/>
  <c r="E3662" i="64"/>
  <c r="C3663" i="64" l="1"/>
  <c r="G3663" i="64" s="1"/>
  <c r="D3663" i="64"/>
  <c r="J3663" i="64"/>
  <c r="AS3663" i="64" l="1"/>
  <c r="AC3663" i="64"/>
  <c r="K3663" i="64"/>
  <c r="AQ3663" i="64" l="1"/>
  <c r="AQ3664" i="64" s="1"/>
  <c r="AQ3665" i="64" s="1"/>
  <c r="AR3663" i="64"/>
  <c r="AJ3663" i="64"/>
  <c r="H3663" i="64"/>
  <c r="L3663" i="64"/>
  <c r="AE3663" i="64"/>
  <c r="AF3663" i="64" s="1"/>
  <c r="AG3665" i="64" s="1"/>
  <c r="Y3664" i="64"/>
  <c r="F3663" i="64"/>
  <c r="Q3665" i="64" l="1"/>
  <c r="AQ3666" i="64" s="1"/>
  <c r="P3665" i="64"/>
  <c r="AH3663" i="64"/>
  <c r="I3663" i="64"/>
  <c r="AI3663" i="64"/>
  <c r="AW3663" i="64"/>
  <c r="AK3663" i="64" l="1"/>
  <c r="AA3664" i="64" s="1"/>
  <c r="AA3665" i="64" s="1"/>
  <c r="E3663" i="64"/>
  <c r="C3664" i="64" s="1"/>
  <c r="G3664" i="64" s="1"/>
  <c r="M3664" i="64" l="1"/>
  <c r="D3664" i="64" s="1"/>
  <c r="AC3664" i="64"/>
  <c r="AA3666" i="64"/>
  <c r="J3664" i="64" l="1"/>
  <c r="AB3664" i="64"/>
  <c r="AE3664" i="64"/>
  <c r="AA3667" i="64"/>
  <c r="K3664" i="64"/>
  <c r="AR3664" i="64" s="1"/>
  <c r="AR3665" i="64" s="1"/>
  <c r="AR3666" i="64" s="1"/>
  <c r="AS3664" i="64"/>
  <c r="T3664" i="64" l="1"/>
  <c r="AV3665" i="64" s="1"/>
  <c r="AV3666" i="64" s="1"/>
  <c r="AV3667" i="64" s="1"/>
  <c r="AV3668" i="64" s="1"/>
  <c r="AV3669" i="64" s="1"/>
  <c r="H3664" i="64"/>
  <c r="AJ3664" i="64"/>
  <c r="L3664" i="64"/>
  <c r="AA3668" i="64"/>
  <c r="Y3665" i="64"/>
  <c r="M3665" i="64" s="1"/>
  <c r="F3664" i="64"/>
  <c r="AB3665" i="64" l="1"/>
  <c r="I3664" i="64"/>
  <c r="AI3664" i="64"/>
  <c r="AH3664" i="64"/>
  <c r="AW3664" i="64"/>
  <c r="E3664" i="64" l="1"/>
  <c r="C3665" i="64" l="1"/>
  <c r="G3665" i="64" s="1"/>
  <c r="J3665" i="64"/>
  <c r="D3665" i="64"/>
  <c r="K3665" i="64" l="1"/>
  <c r="X3666" i="64" s="1"/>
  <c r="X3667" i="64" s="1"/>
  <c r="X3668" i="64" s="1"/>
  <c r="X3669" i="64" s="1"/>
  <c r="X3670" i="64" s="1"/>
  <c r="AC3665" i="64"/>
  <c r="AS3665" i="64"/>
  <c r="AE3665" i="64" l="1"/>
  <c r="Y3666" i="64"/>
  <c r="M3666" i="64" s="1"/>
  <c r="AW3665" i="64"/>
  <c r="AJ3665" i="64"/>
  <c r="H3665" i="64"/>
  <c r="L3665" i="64"/>
  <c r="F3665" i="64"/>
  <c r="AH3665" i="64" l="1"/>
  <c r="I3665" i="64"/>
  <c r="AI3665" i="64"/>
  <c r="E3665" i="64" l="1"/>
  <c r="C3666" i="64" l="1"/>
  <c r="G3666" i="64" s="1"/>
  <c r="W3666" i="64" s="1"/>
  <c r="W3667" i="64" s="1"/>
  <c r="W3668" i="64" s="1"/>
  <c r="W3669" i="64" s="1"/>
  <c r="J3666" i="64"/>
  <c r="D3666" i="64"/>
  <c r="K3666" i="64" l="1"/>
  <c r="AN3672" i="64"/>
  <c r="T3672" i="64" s="1"/>
  <c r="T3673" i="64" s="1"/>
  <c r="AC3666" i="64"/>
  <c r="AS3666" i="64"/>
  <c r="AB3666" i="64" l="1"/>
  <c r="Y3667" i="64"/>
  <c r="AW3666" i="64"/>
  <c r="AE3666" i="64"/>
  <c r="H3666" i="64"/>
  <c r="AR3667" i="64" s="1"/>
  <c r="L3666" i="64"/>
  <c r="AJ3666" i="64"/>
  <c r="F3666" i="64"/>
  <c r="M3667" i="64" l="1"/>
  <c r="AO3667" i="64"/>
  <c r="I3666" i="64"/>
  <c r="AI3666" i="64"/>
  <c r="AH3666" i="64"/>
  <c r="AP3667" i="64"/>
  <c r="AU3670" i="64"/>
  <c r="AT3670" i="64"/>
  <c r="Z3670" i="64"/>
  <c r="R3668" i="64" l="1"/>
  <c r="R3669" i="64" s="1"/>
  <c r="R3670" i="64" s="1"/>
  <c r="R3671" i="64" s="1"/>
  <c r="S3672" i="64" s="1"/>
  <c r="S3673" i="64" s="1"/>
  <c r="E3666" i="64"/>
  <c r="C3667" i="64" s="1"/>
  <c r="G3667" i="64" s="1"/>
  <c r="AB3667" i="64"/>
  <c r="R3672" i="64" l="1"/>
  <c r="AC3667" i="64"/>
  <c r="J3667" i="64"/>
  <c r="K3667" i="64" l="1"/>
  <c r="D3667" i="64" s="1"/>
  <c r="AQ3667" i="64" s="1"/>
  <c r="AE3667" i="64"/>
  <c r="AS3667" i="64" l="1"/>
  <c r="Y3668" i="64" s="1"/>
  <c r="AW3667" i="64"/>
  <c r="H3667" i="64"/>
  <c r="L3667" i="64"/>
  <c r="AJ3667" i="64"/>
  <c r="F3667" i="64"/>
  <c r="U3668" i="64" s="1"/>
  <c r="U3669" i="64" s="1"/>
  <c r="U3670" i="64" s="1"/>
  <c r="U3671" i="64" s="1"/>
  <c r="U3672" i="64" s="1"/>
  <c r="M3668" i="64" l="1"/>
  <c r="I3667" i="64"/>
  <c r="AI3667" i="64"/>
  <c r="AL3667" i="64" s="1"/>
  <c r="AM3667" i="64" s="1"/>
  <c r="AH3667" i="64"/>
  <c r="E3667" i="64" l="1"/>
  <c r="C3668" i="64" s="1"/>
  <c r="G3668" i="64" s="1"/>
  <c r="AB3668" i="64"/>
  <c r="V3672" i="64"/>
  <c r="V3673" i="64" s="1"/>
  <c r="J3668" i="64" l="1"/>
  <c r="K3668" i="64" s="1"/>
  <c r="D3668" i="64"/>
  <c r="AS3668" i="64" s="1"/>
  <c r="N3674" i="64"/>
  <c r="O3674" i="64"/>
  <c r="AC3668" i="64"/>
  <c r="AQ3668" i="64" l="1"/>
  <c r="AQ3669" i="64" s="1"/>
  <c r="AQ3670" i="64" s="1"/>
  <c r="F3668" i="64"/>
  <c r="AR3668" i="64"/>
  <c r="AE3668" i="64"/>
  <c r="AF3668" i="64" s="1"/>
  <c r="AG3670" i="64" s="1"/>
  <c r="H3668" i="64"/>
  <c r="AJ3668" i="64"/>
  <c r="L3668" i="64"/>
  <c r="Y3669" i="64"/>
  <c r="AW3668" i="64" l="1"/>
  <c r="AI3668" i="64"/>
  <c r="AH3668" i="64"/>
  <c r="I3668" i="64"/>
  <c r="Q3670" i="64"/>
  <c r="AQ3671" i="64" s="1"/>
  <c r="P3670" i="64"/>
  <c r="AK3668" i="64" l="1"/>
  <c r="AA3669" i="64" s="1"/>
  <c r="AA3670" i="64" s="1"/>
  <c r="M3669" i="64"/>
  <c r="E3668" i="64"/>
  <c r="C3669" i="64" s="1"/>
  <c r="G3669" i="64" s="1"/>
  <c r="D3669" i="64" l="1"/>
  <c r="AB3669" i="64"/>
  <c r="J3669" i="64"/>
  <c r="AC3669" i="64"/>
  <c r="AS3669" i="64"/>
  <c r="AA3671" i="64"/>
  <c r="K3669" i="64" l="1"/>
  <c r="AR3669" i="64" s="1"/>
  <c r="AR3670" i="64" s="1"/>
  <c r="AR3671" i="64" s="1"/>
  <c r="Y3670" i="64"/>
  <c r="M3670" i="64" s="1"/>
  <c r="AE3669" i="64"/>
  <c r="AA3672" i="64"/>
  <c r="F3669" i="64" l="1"/>
  <c r="AB3670" i="64"/>
  <c r="AA3673" i="64"/>
  <c r="T3669" i="64"/>
  <c r="AV3670" i="64" s="1"/>
  <c r="AV3671" i="64" s="1"/>
  <c r="AV3672" i="64" s="1"/>
  <c r="AV3673" i="64" s="1"/>
  <c r="AV3674" i="64" s="1"/>
  <c r="L3669" i="64"/>
  <c r="AJ3669" i="64"/>
  <c r="H3669" i="64"/>
  <c r="I3669" i="64" l="1"/>
  <c r="AH3669" i="64"/>
  <c r="AI3669" i="64"/>
  <c r="AW3669" i="64"/>
  <c r="E3669" i="64" l="1"/>
  <c r="C3670" i="64" l="1"/>
  <c r="G3670" i="64" s="1"/>
  <c r="D3670" i="64"/>
  <c r="J3670" i="64"/>
  <c r="K3670" i="64" l="1"/>
  <c r="X3671" i="64" s="1"/>
  <c r="X3672" i="64" s="1"/>
  <c r="X3673" i="64" s="1"/>
  <c r="X3674" i="64" s="1"/>
  <c r="X3675" i="64" s="1"/>
  <c r="AC3670" i="64"/>
  <c r="AS3670" i="64"/>
  <c r="F3670" i="64" l="1"/>
  <c r="AE3670" i="64"/>
  <c r="Y3671" i="64"/>
  <c r="M3671" i="64" s="1"/>
  <c r="AW3670" i="64"/>
  <c r="AJ3670" i="64"/>
  <c r="L3670" i="64"/>
  <c r="H3670" i="64"/>
  <c r="I3670" i="64" l="1"/>
  <c r="AH3670" i="64"/>
  <c r="AI3670" i="64"/>
  <c r="E3670" i="64" l="1"/>
  <c r="C3671" i="64" l="1"/>
  <c r="G3671" i="64" s="1"/>
  <c r="W3671" i="64" s="1"/>
  <c r="W3672" i="64" s="1"/>
  <c r="W3673" i="64" s="1"/>
  <c r="W3674" i="64" s="1"/>
  <c r="D3671" i="64"/>
  <c r="J3671" i="64"/>
  <c r="K3671" i="64" l="1"/>
  <c r="F3671" i="64" s="1"/>
  <c r="AN3677" i="64"/>
  <c r="T3677" i="64" s="1"/>
  <c r="T3678" i="64" s="1"/>
  <c r="AC3671" i="64"/>
  <c r="AS3671" i="64"/>
  <c r="Y3672" i="64" l="1"/>
  <c r="AW3671" i="64"/>
  <c r="AE3671" i="64"/>
  <c r="AB3671" i="64"/>
  <c r="L3671" i="64"/>
  <c r="AJ3671" i="64"/>
  <c r="H3671" i="64"/>
  <c r="AR3672" i="64" s="1"/>
  <c r="M3672" i="64" l="1"/>
  <c r="AO3672" i="64"/>
  <c r="Z3675" i="64"/>
  <c r="AU3675" i="64"/>
  <c r="AT3675" i="64"/>
  <c r="AH3671" i="64"/>
  <c r="AP3672" i="64"/>
  <c r="AI3671" i="64"/>
  <c r="I3671" i="64"/>
  <c r="AB3672" i="64" l="1"/>
  <c r="R3673" i="64"/>
  <c r="R3674" i="64" s="1"/>
  <c r="R3675" i="64" s="1"/>
  <c r="R3676" i="64" s="1"/>
  <c r="R3677" i="64" s="1"/>
  <c r="E3671" i="64"/>
  <c r="S3677" i="64" l="1"/>
  <c r="S3678" i="64" s="1"/>
  <c r="C3672" i="64"/>
  <c r="G3672" i="64" s="1"/>
  <c r="J3672" i="64"/>
  <c r="D3672" i="64"/>
  <c r="AQ3672" i="64" s="1"/>
  <c r="K3672" i="64" l="1"/>
  <c r="F3672" i="64" s="1"/>
  <c r="U3673" i="64" s="1"/>
  <c r="U3674" i="64" s="1"/>
  <c r="U3675" i="64" s="1"/>
  <c r="U3676" i="64" s="1"/>
  <c r="U3677" i="64" s="1"/>
  <c r="AS3672" i="64"/>
  <c r="AC3672" i="64"/>
  <c r="Y3673" i="64" l="1"/>
  <c r="M3673" i="64" s="1"/>
  <c r="AW3672" i="64"/>
  <c r="AE3672" i="64"/>
  <c r="H3672" i="64"/>
  <c r="L3672" i="64"/>
  <c r="AJ3672" i="64"/>
  <c r="V3677" i="64" l="1"/>
  <c r="V3678" i="64" s="1"/>
  <c r="AI3672" i="64"/>
  <c r="AL3672" i="64" s="1"/>
  <c r="AM3672" i="64" s="1"/>
  <c r="AB3673" i="64"/>
  <c r="I3672" i="64"/>
  <c r="AH3672" i="64"/>
  <c r="E3672" i="64" l="1"/>
  <c r="N3679" i="64"/>
  <c r="O3679" i="64"/>
  <c r="C3673" i="64" l="1"/>
  <c r="G3673" i="64" s="1"/>
  <c r="D3673" i="64"/>
  <c r="J3673" i="64"/>
  <c r="K3673" i="64" l="1"/>
  <c r="AS3673" i="64"/>
  <c r="AC3673" i="64"/>
  <c r="AQ3673" i="64" l="1"/>
  <c r="AQ3674" i="64" s="1"/>
  <c r="AQ3675" i="64" s="1"/>
  <c r="AR3673" i="64"/>
  <c r="F3673" i="64"/>
  <c r="Y3674" i="64"/>
  <c r="AE3673" i="64"/>
  <c r="AF3673" i="64" s="1"/>
  <c r="AG3675" i="64" s="1"/>
  <c r="L3673" i="64"/>
  <c r="AJ3673" i="64"/>
  <c r="H3673" i="64"/>
  <c r="AW3673" i="64" l="1"/>
  <c r="Q3675" i="64"/>
  <c r="AQ3676" i="64" s="1"/>
  <c r="P3675" i="64"/>
  <c r="AH3673" i="64"/>
  <c r="I3673" i="64"/>
  <c r="AI3673" i="64"/>
  <c r="AK3673" i="64" l="1"/>
  <c r="AA3674" i="64" s="1"/>
  <c r="AA3675" i="64" s="1"/>
  <c r="M3674" i="64"/>
  <c r="E3673" i="64"/>
  <c r="C3674" i="64" s="1"/>
  <c r="G3674" i="64" s="1"/>
  <c r="AB3674" i="64" l="1"/>
  <c r="AA3676" i="64"/>
  <c r="J3674" i="64"/>
  <c r="D3674" i="64"/>
  <c r="AC3674" i="64"/>
  <c r="AE3674" i="64" l="1"/>
  <c r="K3674" i="64"/>
  <c r="AR3674" i="64" s="1"/>
  <c r="AR3675" i="64" s="1"/>
  <c r="AR3676" i="64" s="1"/>
  <c r="AS3674" i="64"/>
  <c r="AA3677" i="64"/>
  <c r="AA3678" i="64" l="1"/>
  <c r="Y3675" i="64"/>
  <c r="M3675" i="64" s="1"/>
  <c r="T3674" i="64"/>
  <c r="AV3675" i="64" s="1"/>
  <c r="AV3676" i="64" s="1"/>
  <c r="AV3677" i="64" s="1"/>
  <c r="AV3678" i="64" s="1"/>
  <c r="AV3679" i="64" s="1"/>
  <c r="AJ3674" i="64"/>
  <c r="L3674" i="64"/>
  <c r="H3674" i="64"/>
  <c r="F3674" i="64"/>
  <c r="I3674" i="64" l="1"/>
  <c r="AB3675" i="64"/>
  <c r="AW3674" i="64"/>
  <c r="AI3674" i="64"/>
  <c r="AH3674" i="64"/>
  <c r="E3674" i="64" l="1"/>
  <c r="C3675" i="64" l="1"/>
  <c r="G3675" i="64" s="1"/>
  <c r="D3675" i="64"/>
  <c r="J3675" i="64"/>
  <c r="K3675" i="64" l="1"/>
  <c r="X3676" i="64" s="1"/>
  <c r="X3677" i="64" s="1"/>
  <c r="X3678" i="64" s="1"/>
  <c r="X3679" i="64" s="1"/>
  <c r="X3680" i="64" s="1"/>
  <c r="AC3675" i="64"/>
  <c r="AS3675" i="64"/>
  <c r="F3675" i="64" l="1"/>
  <c r="AE3675" i="64"/>
  <c r="Y3676" i="64"/>
  <c r="M3676" i="64" s="1"/>
  <c r="AW3675" i="64"/>
  <c r="L3675" i="64"/>
  <c r="AJ3675" i="64"/>
  <c r="H3675" i="64"/>
  <c r="AH3675" i="64" l="1"/>
  <c r="AI3675" i="64"/>
  <c r="I3675" i="64"/>
  <c r="E3675" i="64" l="1"/>
  <c r="C3676" i="64" l="1"/>
  <c r="G3676" i="64" s="1"/>
  <c r="W3676" i="64" s="1"/>
  <c r="W3677" i="64" s="1"/>
  <c r="W3678" i="64" s="1"/>
  <c r="W3679" i="64" s="1"/>
  <c r="J3676" i="64"/>
  <c r="D3676" i="64"/>
  <c r="K3676" i="64" l="1"/>
  <c r="AN3682" i="64"/>
  <c r="T3682" i="64" s="1"/>
  <c r="T3683" i="64" s="1"/>
  <c r="AC3676" i="64"/>
  <c r="AS3676" i="64"/>
  <c r="AB3676" i="64" l="1"/>
  <c r="Y3677" i="64"/>
  <c r="AW3676" i="64"/>
  <c r="AE3676" i="64"/>
  <c r="H3676" i="64"/>
  <c r="AR3677" i="64" s="1"/>
  <c r="L3676" i="64"/>
  <c r="AJ3676" i="64"/>
  <c r="F3676" i="64"/>
  <c r="M3677" i="64" l="1"/>
  <c r="AO3677" i="64"/>
  <c r="I3676" i="64"/>
  <c r="AI3676" i="64"/>
  <c r="AH3676" i="64"/>
  <c r="AP3677" i="64"/>
  <c r="Z3680" i="64"/>
  <c r="AU3680" i="64"/>
  <c r="AT3680" i="64"/>
  <c r="AB3677" i="64" l="1"/>
  <c r="R3678" i="64"/>
  <c r="R3679" i="64" s="1"/>
  <c r="R3680" i="64" s="1"/>
  <c r="R3681" i="64" s="1"/>
  <c r="S3682" i="64" s="1"/>
  <c r="S3683" i="64" s="1"/>
  <c r="E3676" i="64"/>
  <c r="R3682" i="64" l="1"/>
  <c r="C3677" i="64"/>
  <c r="G3677" i="64" s="1"/>
  <c r="J3677" i="64"/>
  <c r="K3677" i="64" l="1"/>
  <c r="AC3677" i="64"/>
  <c r="D3677" i="64" l="1"/>
  <c r="H3677" i="64" s="1"/>
  <c r="AE3677" i="64"/>
  <c r="AJ3677" i="64"/>
  <c r="L3677" i="64"/>
  <c r="AQ3677" i="64" l="1"/>
  <c r="AS3677" i="64"/>
  <c r="F3677" i="64"/>
  <c r="U3678" i="64" s="1"/>
  <c r="U3679" i="64" s="1"/>
  <c r="U3680" i="64" s="1"/>
  <c r="U3681" i="64" s="1"/>
  <c r="U3682" i="64" s="1"/>
  <c r="I3677" i="64"/>
  <c r="AI3677" i="64"/>
  <c r="AL3677" i="64" s="1"/>
  <c r="AM3677" i="64" s="1"/>
  <c r="AH3677" i="64"/>
  <c r="V3682" i="64" l="1"/>
  <c r="V3683" i="64" s="1"/>
  <c r="Y3678" i="64"/>
  <c r="AW3677" i="64"/>
  <c r="E3677" i="64"/>
  <c r="N3684" i="64"/>
  <c r="O3684" i="64"/>
  <c r="M3678" i="64" l="1"/>
  <c r="D3678" i="64" s="1"/>
  <c r="C3678" i="64"/>
  <c r="G3678" i="64" s="1"/>
  <c r="J3678" i="64" l="1"/>
  <c r="K3678" i="64" s="1"/>
  <c r="AB3678" i="64"/>
  <c r="AS3678" i="64"/>
  <c r="AC3678" i="64"/>
  <c r="AQ3678" i="64" l="1"/>
  <c r="AQ3679" i="64" s="1"/>
  <c r="AQ3680" i="64" s="1"/>
  <c r="AR3678" i="64"/>
  <c r="Y3679" i="64"/>
  <c r="AE3678" i="64"/>
  <c r="AF3678" i="64" s="1"/>
  <c r="AG3680" i="64" s="1"/>
  <c r="AJ3678" i="64"/>
  <c r="L3678" i="64"/>
  <c r="H3678" i="64"/>
  <c r="F3678" i="64"/>
  <c r="AW3678" i="64" l="1"/>
  <c r="P3680" i="64"/>
  <c r="Q3680" i="64"/>
  <c r="AQ3681" i="64" s="1"/>
  <c r="AH3678" i="64"/>
  <c r="AI3678" i="64"/>
  <c r="I3678" i="64"/>
  <c r="AK3678" i="64" l="1"/>
  <c r="AA3679" i="64" s="1"/>
  <c r="AA3680" i="64" s="1"/>
  <c r="E3678" i="64"/>
  <c r="C3679" i="64" s="1"/>
  <c r="G3679" i="64" s="1"/>
  <c r="M3679" i="64" l="1"/>
  <c r="AB3679" i="64" s="1"/>
  <c r="AC3679" i="64"/>
  <c r="AA3681" i="64"/>
  <c r="D3679" i="64" l="1"/>
  <c r="J3679" i="64"/>
  <c r="K3679" i="64" s="1"/>
  <c r="AR3679" i="64" s="1"/>
  <c r="AR3680" i="64" s="1"/>
  <c r="AR3681" i="64" s="1"/>
  <c r="AA3682" i="64"/>
  <c r="AE3679" i="64"/>
  <c r="AS3679" i="64"/>
  <c r="F3679" i="64" l="1"/>
  <c r="Y3680" i="64"/>
  <c r="M3680" i="64" s="1"/>
  <c r="T3679" i="64"/>
  <c r="AV3680" i="64" s="1"/>
  <c r="AV3681" i="64" s="1"/>
  <c r="AV3682" i="64" s="1"/>
  <c r="AV3683" i="64" s="1"/>
  <c r="AV3684" i="64" s="1"/>
  <c r="L3679" i="64"/>
  <c r="AJ3679" i="64"/>
  <c r="H3679" i="64"/>
  <c r="AA3683" i="64"/>
  <c r="I3679" i="64" l="1"/>
  <c r="AI3679" i="64"/>
  <c r="AW3679" i="64"/>
  <c r="AH3679" i="64"/>
  <c r="AB3680" i="64"/>
  <c r="E3679" i="64" l="1"/>
  <c r="C3680" i="64" l="1"/>
  <c r="G3680" i="64" s="1"/>
  <c r="D3680" i="64"/>
  <c r="J3680" i="64"/>
  <c r="K3680" i="64" l="1"/>
  <c r="X3681" i="64" s="1"/>
  <c r="X3682" i="64" s="1"/>
  <c r="X3683" i="64" s="1"/>
  <c r="X3684" i="64" s="1"/>
  <c r="X3685" i="64" s="1"/>
  <c r="AC3680" i="64"/>
  <c r="AS3680" i="64"/>
  <c r="F3680" i="64" l="1"/>
  <c r="AE3680" i="64"/>
  <c r="Y3681" i="64"/>
  <c r="M3681" i="64" s="1"/>
  <c r="AW3680" i="64"/>
  <c r="L3680" i="64"/>
  <c r="H3680" i="64"/>
  <c r="AJ3680" i="64"/>
  <c r="AI3680" i="64" l="1"/>
  <c r="AH3680" i="64"/>
  <c r="I3680" i="64"/>
  <c r="E3680" i="64" l="1"/>
  <c r="C3681" i="64" l="1"/>
  <c r="G3681" i="64" s="1"/>
  <c r="W3681" i="64" s="1"/>
  <c r="W3682" i="64" s="1"/>
  <c r="W3683" i="64" s="1"/>
  <c r="W3684" i="64" s="1"/>
  <c r="D3681" i="64"/>
  <c r="J3681" i="64"/>
  <c r="K3681" i="64" l="1"/>
  <c r="F3681" i="64" s="1"/>
  <c r="AN3687" i="64"/>
  <c r="T3687" i="64" s="1"/>
  <c r="T3688" i="64" s="1"/>
  <c r="AC3681" i="64"/>
  <c r="AS3681" i="64"/>
  <c r="AB3681" i="64" l="1"/>
  <c r="Y3682" i="64"/>
  <c r="AW3681" i="64"/>
  <c r="AE3681" i="64"/>
  <c r="AJ3681" i="64"/>
  <c r="L3681" i="64"/>
  <c r="H3681" i="64"/>
  <c r="AR3682" i="64" s="1"/>
  <c r="M3682" i="64" l="1"/>
  <c r="AO3682" i="64"/>
  <c r="AP3682" i="64"/>
  <c r="AH3681" i="64"/>
  <c r="I3681" i="64"/>
  <c r="AI3681" i="64"/>
  <c r="Z3685" i="64"/>
  <c r="AU3685" i="64"/>
  <c r="AT3685" i="64"/>
  <c r="AB3682" i="64" l="1"/>
  <c r="R3683" i="64"/>
  <c r="R3684" i="64" s="1"/>
  <c r="R3685" i="64" s="1"/>
  <c r="R3686" i="64" s="1"/>
  <c r="S3687" i="64" s="1"/>
  <c r="S3688" i="64" s="1"/>
  <c r="E3681" i="64"/>
  <c r="R3687" i="64" l="1"/>
  <c r="C3682" i="64"/>
  <c r="G3682" i="64" s="1"/>
  <c r="J3682" i="64"/>
  <c r="K3682" i="64" l="1"/>
  <c r="D3682" i="64" s="1"/>
  <c r="AQ3682" i="64" s="1"/>
  <c r="AC3682" i="64"/>
  <c r="AS3682" i="64" l="1"/>
  <c r="AE3682" i="64"/>
  <c r="Y3683" i="64"/>
  <c r="AW3682" i="64"/>
  <c r="L3682" i="64"/>
  <c r="H3682" i="64"/>
  <c r="AJ3682" i="64"/>
  <c r="F3682" i="64"/>
  <c r="U3683" i="64" s="1"/>
  <c r="U3684" i="64" s="1"/>
  <c r="U3685" i="64" s="1"/>
  <c r="U3686" i="64" s="1"/>
  <c r="U3687" i="64" s="1"/>
  <c r="M3683" i="64" l="1"/>
  <c r="AI3682" i="64"/>
  <c r="AL3682" i="64" s="1"/>
  <c r="AM3682" i="64" s="1"/>
  <c r="AH3682" i="64"/>
  <c r="I3682" i="64"/>
  <c r="AB3683" i="64" l="1"/>
  <c r="V3687" i="64"/>
  <c r="V3688" i="64" s="1"/>
  <c r="E3682" i="64"/>
  <c r="C3683" i="64" l="1"/>
  <c r="G3683" i="64" s="1"/>
  <c r="J3683" i="64"/>
  <c r="D3683" i="64"/>
  <c r="N3689" i="64"/>
  <c r="O3689" i="64"/>
  <c r="K3683" i="64" l="1"/>
  <c r="AC3683" i="64"/>
  <c r="AS3683" i="64"/>
  <c r="AQ3683" i="64" l="1"/>
  <c r="AQ3684" i="64" s="1"/>
  <c r="AQ3685" i="64" s="1"/>
  <c r="AR3683" i="64"/>
  <c r="Y3684" i="64"/>
  <c r="AJ3683" i="64"/>
  <c r="L3683" i="64"/>
  <c r="H3683" i="64"/>
  <c r="AE3683" i="64"/>
  <c r="AF3683" i="64" s="1"/>
  <c r="AG3685" i="64" s="1"/>
  <c r="F3683" i="64"/>
  <c r="AW3683" i="64" l="1"/>
  <c r="I3683" i="64"/>
  <c r="AH3683" i="64"/>
  <c r="AI3683" i="64"/>
  <c r="Q3685" i="64"/>
  <c r="AQ3686" i="64" s="1"/>
  <c r="P3685" i="64"/>
  <c r="AK3683" i="64" l="1"/>
  <c r="AA3684" i="64" s="1"/>
  <c r="AA3685" i="64" s="1"/>
  <c r="M3684" i="64"/>
  <c r="E3683" i="64"/>
  <c r="C3684" i="64" s="1"/>
  <c r="G3684" i="64" s="1"/>
  <c r="D3684" i="64" l="1"/>
  <c r="AB3684" i="64"/>
  <c r="J3684" i="64"/>
  <c r="AA3686" i="64"/>
  <c r="AC3684" i="64"/>
  <c r="AA3687" i="64" l="1"/>
  <c r="K3684" i="64"/>
  <c r="AR3684" i="64" s="1"/>
  <c r="AR3685" i="64" s="1"/>
  <c r="AR3686" i="64" s="1"/>
  <c r="AE3684" i="64"/>
  <c r="AS3684" i="64"/>
  <c r="F3684" i="64" l="1"/>
  <c r="AA3688" i="64"/>
  <c r="Y3685" i="64"/>
  <c r="M3685" i="64" s="1"/>
  <c r="T3684" i="64"/>
  <c r="AV3685" i="64" s="1"/>
  <c r="AV3686" i="64" s="1"/>
  <c r="AV3687" i="64" s="1"/>
  <c r="AV3688" i="64" s="1"/>
  <c r="AV3689" i="64" s="1"/>
  <c r="AJ3684" i="64"/>
  <c r="L3684" i="64"/>
  <c r="H3684" i="64"/>
  <c r="AI3684" i="64" l="1"/>
  <c r="I3684" i="64"/>
  <c r="AB3685" i="64"/>
  <c r="AW3684" i="64"/>
  <c r="AH3684" i="64"/>
  <c r="E3684" i="64" l="1"/>
  <c r="C3685" i="64" l="1"/>
  <c r="G3685" i="64" s="1"/>
  <c r="D3685" i="64"/>
  <c r="J3685" i="64"/>
  <c r="K3685" i="64" l="1"/>
  <c r="X3686" i="64" s="1"/>
  <c r="X3687" i="64" s="1"/>
  <c r="X3688" i="64" s="1"/>
  <c r="X3689" i="64" s="1"/>
  <c r="X3690" i="64" s="1"/>
  <c r="AC3685" i="64"/>
  <c r="AS3685" i="64"/>
  <c r="AE3685" i="64" l="1"/>
  <c r="Y3686" i="64"/>
  <c r="M3686" i="64" s="1"/>
  <c r="AW3685" i="64"/>
  <c r="AJ3685" i="64"/>
  <c r="L3685" i="64"/>
  <c r="H3685" i="64"/>
  <c r="F3685" i="64"/>
  <c r="I3685" i="64" l="1"/>
  <c r="AH3685" i="64"/>
  <c r="AI3685" i="64"/>
  <c r="E3685" i="64" l="1"/>
  <c r="C3686" i="64" l="1"/>
  <c r="G3686" i="64" s="1"/>
  <c r="W3686" i="64" s="1"/>
  <c r="W3687" i="64" s="1"/>
  <c r="W3688" i="64" s="1"/>
  <c r="W3689" i="64" s="1"/>
  <c r="J3686" i="64"/>
  <c r="D3686" i="64"/>
  <c r="K3686" i="64" l="1"/>
  <c r="AN3692" i="64"/>
  <c r="T3692" i="64" s="1"/>
  <c r="T3693" i="64" s="1"/>
  <c r="AC3686" i="64"/>
  <c r="AS3686" i="64"/>
  <c r="Y3687" i="64" l="1"/>
  <c r="AW3686" i="64"/>
  <c r="AE3686" i="64"/>
  <c r="AB3686" i="64"/>
  <c r="L3686" i="64"/>
  <c r="H3686" i="64"/>
  <c r="AR3687" i="64" s="1"/>
  <c r="AJ3686" i="64"/>
  <c r="F3686" i="64"/>
  <c r="M3687" i="64" l="1"/>
  <c r="AO3687" i="64"/>
  <c r="AT3690" i="64"/>
  <c r="AU3690" i="64"/>
  <c r="Z3690" i="64"/>
  <c r="AH3686" i="64"/>
  <c r="AP3687" i="64"/>
  <c r="AI3686" i="64"/>
  <c r="I3686" i="64"/>
  <c r="R3688" i="64" l="1"/>
  <c r="R3689" i="64" s="1"/>
  <c r="R3690" i="64" s="1"/>
  <c r="R3691" i="64" s="1"/>
  <c r="S3692" i="64" s="1"/>
  <c r="S3693" i="64" s="1"/>
  <c r="E3686" i="64"/>
  <c r="C3687" i="64" s="1"/>
  <c r="G3687" i="64" s="1"/>
  <c r="AB3687" i="64"/>
  <c r="J3687" i="64" l="1"/>
  <c r="R3692" i="64"/>
  <c r="K3687" i="64"/>
  <c r="D3687" i="64" s="1"/>
  <c r="AC3687" i="64"/>
  <c r="AQ3687" i="64" l="1"/>
  <c r="AS3687" i="64"/>
  <c r="AE3687" i="64"/>
  <c r="AJ3687" i="64"/>
  <c r="L3687" i="64"/>
  <c r="H3687" i="64"/>
  <c r="F3687" i="64"/>
  <c r="U3688" i="64" s="1"/>
  <c r="U3689" i="64" s="1"/>
  <c r="U3690" i="64" s="1"/>
  <c r="U3691" i="64" s="1"/>
  <c r="U3692" i="64" s="1"/>
  <c r="Y3688" i="64"/>
  <c r="AW3687" i="64"/>
  <c r="M3688" i="64" l="1"/>
  <c r="I3687" i="64"/>
  <c r="AI3687" i="64"/>
  <c r="AL3687" i="64" s="1"/>
  <c r="AM3687" i="64" s="1"/>
  <c r="AH3687" i="64"/>
  <c r="AB3688" i="64" l="1"/>
  <c r="E3687" i="64"/>
  <c r="V3692" i="64"/>
  <c r="V3693" i="64" s="1"/>
  <c r="N3694" i="64" l="1"/>
  <c r="O3694" i="64"/>
  <c r="C3688" i="64"/>
  <c r="G3688" i="64" s="1"/>
  <c r="D3688" i="64"/>
  <c r="J3688" i="64"/>
  <c r="K3688" i="64" l="1"/>
  <c r="AS3688" i="64"/>
  <c r="AC3688" i="64"/>
  <c r="F3688" i="64"/>
  <c r="AQ3688" i="64" l="1"/>
  <c r="AQ3689" i="64" s="1"/>
  <c r="AQ3690" i="64" s="1"/>
  <c r="AR3688" i="64"/>
  <c r="AE3688" i="64"/>
  <c r="AF3688" i="64" s="1"/>
  <c r="AG3690" i="64" s="1"/>
  <c r="Y3689" i="64"/>
  <c r="L3688" i="64"/>
  <c r="H3688" i="64"/>
  <c r="AJ3688" i="64"/>
  <c r="AH3688" i="64" l="1"/>
  <c r="I3688" i="64"/>
  <c r="AI3688" i="64"/>
  <c r="AW3688" i="64"/>
  <c r="P3690" i="64"/>
  <c r="Q3690" i="64"/>
  <c r="AQ3691" i="64" s="1"/>
  <c r="AK3688" i="64" l="1"/>
  <c r="AA3689" i="64" s="1"/>
  <c r="AA3690" i="64" s="1"/>
  <c r="M3689" i="64"/>
  <c r="E3688" i="64"/>
  <c r="C3689" i="64" s="1"/>
  <c r="G3689" i="64" s="1"/>
  <c r="AA3691" i="64" l="1"/>
  <c r="AC3689" i="64"/>
  <c r="D3689" i="64"/>
  <c r="AB3689" i="64"/>
  <c r="J3689" i="64"/>
  <c r="AE3689" i="64" l="1"/>
  <c r="AA3692" i="64"/>
  <c r="AS3689" i="64"/>
  <c r="K3689" i="64"/>
  <c r="AR3689" i="64" s="1"/>
  <c r="AR3690" i="64" s="1"/>
  <c r="AR3691" i="64" s="1"/>
  <c r="T3689" i="64" l="1"/>
  <c r="AV3690" i="64" s="1"/>
  <c r="AV3691" i="64" s="1"/>
  <c r="AV3692" i="64" s="1"/>
  <c r="AV3693" i="64" s="1"/>
  <c r="AV3694" i="64" s="1"/>
  <c r="AJ3689" i="64"/>
  <c r="H3689" i="64"/>
  <c r="L3689" i="64"/>
  <c r="Y3690" i="64"/>
  <c r="M3690" i="64" s="1"/>
  <c r="AA3693" i="64"/>
  <c r="F3689" i="64"/>
  <c r="AB3690" i="64" l="1"/>
  <c r="I3689" i="64"/>
  <c r="AH3689" i="64"/>
  <c r="AI3689" i="64"/>
  <c r="AW3689" i="64"/>
  <c r="E3689" i="64" l="1"/>
  <c r="C3690" i="64" l="1"/>
  <c r="G3690" i="64" s="1"/>
  <c r="J3690" i="64"/>
  <c r="D3690" i="64"/>
  <c r="K3690" i="64" l="1"/>
  <c r="X3691" i="64" s="1"/>
  <c r="X3692" i="64" s="1"/>
  <c r="X3693" i="64" s="1"/>
  <c r="X3694" i="64" s="1"/>
  <c r="X3695" i="64" s="1"/>
  <c r="AC3690" i="64"/>
  <c r="AS3690" i="64"/>
  <c r="Y3691" i="64" l="1"/>
  <c r="M3691" i="64" s="1"/>
  <c r="AW3690" i="64"/>
  <c r="AE3690" i="64"/>
  <c r="AJ3690" i="64"/>
  <c r="L3690" i="64"/>
  <c r="H3690" i="64"/>
  <c r="F3690" i="64"/>
  <c r="AH3690" i="64" l="1"/>
  <c r="I3690" i="64"/>
  <c r="AI3690" i="64"/>
  <c r="E3690" i="64" l="1"/>
  <c r="C3691" i="64" l="1"/>
  <c r="G3691" i="64" s="1"/>
  <c r="W3691" i="64" s="1"/>
  <c r="W3692" i="64" s="1"/>
  <c r="W3693" i="64" s="1"/>
  <c r="W3694" i="64" s="1"/>
  <c r="J3691" i="64"/>
  <c r="D3691" i="64"/>
  <c r="K3691" i="64" l="1"/>
  <c r="AN3697" i="64"/>
  <c r="T3697" i="64" s="1"/>
  <c r="T3698" i="64" s="1"/>
  <c r="AS3691" i="64"/>
  <c r="AC3691" i="64"/>
  <c r="AB3691" i="64" l="1"/>
  <c r="AE3691" i="64"/>
  <c r="Y3692" i="64"/>
  <c r="AW3691" i="64"/>
  <c r="AJ3691" i="64"/>
  <c r="H3691" i="64"/>
  <c r="AR3692" i="64" s="1"/>
  <c r="L3691" i="64"/>
  <c r="F3691" i="64"/>
  <c r="M3692" i="64" l="1"/>
  <c r="AO3692" i="64"/>
  <c r="I3691" i="64"/>
  <c r="AH3691" i="64"/>
  <c r="AP3692" i="64"/>
  <c r="AI3691" i="64"/>
  <c r="AU3695" i="64"/>
  <c r="AT3695" i="64"/>
  <c r="Z3695" i="64"/>
  <c r="AB3692" i="64" l="1"/>
  <c r="R3693" i="64"/>
  <c r="R3694" i="64" s="1"/>
  <c r="R3695" i="64" s="1"/>
  <c r="R3696" i="64" s="1"/>
  <c r="S3697" i="64" s="1"/>
  <c r="S3698" i="64" s="1"/>
  <c r="E3691" i="64"/>
  <c r="R3697" i="64" l="1"/>
  <c r="C3692" i="64"/>
  <c r="G3692" i="64" s="1"/>
  <c r="J3692" i="64"/>
  <c r="K3692" i="64" l="1"/>
  <c r="AC3692" i="64"/>
  <c r="D3692" i="64" l="1"/>
  <c r="H3692" i="64" s="1"/>
  <c r="AE3692" i="64"/>
  <c r="AJ3692" i="64"/>
  <c r="L3692" i="64"/>
  <c r="AQ3692" i="64" l="1"/>
  <c r="AS3692" i="64"/>
  <c r="F3692" i="64"/>
  <c r="U3693" i="64" s="1"/>
  <c r="U3694" i="64" s="1"/>
  <c r="U3695" i="64" s="1"/>
  <c r="U3696" i="64" s="1"/>
  <c r="U3697" i="64" s="1"/>
  <c r="I3692" i="64"/>
  <c r="AI3692" i="64"/>
  <c r="AL3692" i="64" s="1"/>
  <c r="AM3692" i="64" s="1"/>
  <c r="AH3692" i="64"/>
  <c r="V3697" i="64" l="1"/>
  <c r="V3698" i="64" s="1"/>
  <c r="Y3693" i="64"/>
  <c r="AW3692" i="64"/>
  <c r="E3692" i="64"/>
  <c r="N3699" i="64"/>
  <c r="O3699" i="64"/>
  <c r="M3693" i="64" l="1"/>
  <c r="D3693" i="64" s="1"/>
  <c r="C3693" i="64"/>
  <c r="G3693" i="64" s="1"/>
  <c r="J3693" i="64" l="1"/>
  <c r="K3693" i="64" s="1"/>
  <c r="AB3693" i="64"/>
  <c r="AC3693" i="64"/>
  <c r="AS3693" i="64"/>
  <c r="AR3693" i="64" l="1"/>
  <c r="AQ3693" i="64"/>
  <c r="AQ3694" i="64" s="1"/>
  <c r="AQ3695" i="64" s="1"/>
  <c r="F3693" i="64"/>
  <c r="Y3694" i="64"/>
  <c r="AE3693" i="64"/>
  <c r="AF3693" i="64" s="1"/>
  <c r="AG3695" i="64" s="1"/>
  <c r="AJ3693" i="64"/>
  <c r="L3693" i="64"/>
  <c r="H3693" i="64"/>
  <c r="AW3693" i="64" l="1"/>
  <c r="AI3693" i="64"/>
  <c r="P3695" i="64"/>
  <c r="Q3695" i="64"/>
  <c r="AQ3696" i="64" s="1"/>
  <c r="AH3693" i="64"/>
  <c r="I3693" i="64"/>
  <c r="AK3693" i="64" l="1"/>
  <c r="AA3694" i="64" s="1"/>
  <c r="AA3695" i="64" s="1"/>
  <c r="M3694" i="64"/>
  <c r="E3693" i="64"/>
  <c r="C3694" i="64" s="1"/>
  <c r="G3694" i="64" s="1"/>
  <c r="AB3694" i="64" l="1"/>
  <c r="AA3696" i="64"/>
  <c r="J3694" i="64"/>
  <c r="D3694" i="64"/>
  <c r="AC3694" i="64"/>
  <c r="AE3694" i="64" l="1"/>
  <c r="K3694" i="64"/>
  <c r="AR3694" i="64" s="1"/>
  <c r="AR3695" i="64" s="1"/>
  <c r="AR3696" i="64" s="1"/>
  <c r="AS3694" i="64"/>
  <c r="AA3697" i="64"/>
  <c r="T3694" i="64" l="1"/>
  <c r="AV3695" i="64" s="1"/>
  <c r="AV3696" i="64" s="1"/>
  <c r="AV3697" i="64" s="1"/>
  <c r="AV3698" i="64" s="1"/>
  <c r="AV3699" i="64" s="1"/>
  <c r="H3694" i="64"/>
  <c r="L3694" i="64"/>
  <c r="AJ3694" i="64"/>
  <c r="Y3695" i="64"/>
  <c r="M3695" i="64" s="1"/>
  <c r="AA3698" i="64"/>
  <c r="F3694" i="64"/>
  <c r="AB3695" i="64" l="1"/>
  <c r="AI3694" i="64"/>
  <c r="I3694" i="64"/>
  <c r="AW3694" i="64"/>
  <c r="AH3694" i="64"/>
  <c r="E3694" i="64" l="1"/>
  <c r="C3695" i="64" l="1"/>
  <c r="G3695" i="64" s="1"/>
  <c r="D3695" i="64"/>
  <c r="J3695" i="64"/>
  <c r="K3695" i="64" l="1"/>
  <c r="AC3695" i="64"/>
  <c r="AS3695" i="64"/>
  <c r="F3695" i="64" l="1"/>
  <c r="X3696" i="64"/>
  <c r="X3697" i="64" s="1"/>
  <c r="X3698" i="64" s="1"/>
  <c r="X3699" i="64" s="1"/>
  <c r="X3700" i="64" s="1"/>
  <c r="AE3695" i="64"/>
  <c r="Y3696" i="64"/>
  <c r="M3696" i="64" s="1"/>
  <c r="AW3695" i="64"/>
  <c r="L3695" i="64"/>
  <c r="H3695" i="64"/>
  <c r="AJ3695" i="64"/>
  <c r="AI3695" i="64" l="1"/>
  <c r="AH3695" i="64"/>
  <c r="I3695" i="64"/>
  <c r="E3695" i="64" l="1"/>
  <c r="C3696" i="64" l="1"/>
  <c r="G3696" i="64" s="1"/>
  <c r="W3696" i="64" s="1"/>
  <c r="W3697" i="64" s="1"/>
  <c r="W3698" i="64" s="1"/>
  <c r="W3699" i="64" s="1"/>
  <c r="D3696" i="64"/>
  <c r="J3696" i="64"/>
  <c r="K3696" i="64" l="1"/>
  <c r="F3696" i="64" s="1"/>
  <c r="AN3702" i="64"/>
  <c r="T3702" i="64" s="1"/>
  <c r="T3703" i="64" s="1"/>
  <c r="AC3696" i="64"/>
  <c r="AS3696" i="64"/>
  <c r="Y3697" i="64" l="1"/>
  <c r="AW3696" i="64"/>
  <c r="AE3696" i="64"/>
  <c r="AB3696" i="64"/>
  <c r="AJ3696" i="64"/>
  <c r="L3696" i="64"/>
  <c r="H3696" i="64"/>
  <c r="AR3697" i="64" s="1"/>
  <c r="M3697" i="64" l="1"/>
  <c r="AO3697" i="64"/>
  <c r="AT3700" i="64"/>
  <c r="Z3700" i="64"/>
  <c r="AU3700" i="64"/>
  <c r="AH3696" i="64"/>
  <c r="AP3697" i="64"/>
  <c r="I3696" i="64"/>
  <c r="AI3696" i="64"/>
  <c r="R3698" i="64" l="1"/>
  <c r="R3699" i="64" s="1"/>
  <c r="R3700" i="64" s="1"/>
  <c r="R3701" i="64" s="1"/>
  <c r="S3702" i="64" s="1"/>
  <c r="S3703" i="64" s="1"/>
  <c r="E3696" i="64"/>
  <c r="C3697" i="64" s="1"/>
  <c r="G3697" i="64" s="1"/>
  <c r="AB3697" i="64"/>
  <c r="R3702" i="64" l="1"/>
  <c r="AC3697" i="64"/>
  <c r="J3697" i="64"/>
  <c r="D3697" i="64"/>
  <c r="AQ3697" i="64" s="1"/>
  <c r="K3697" i="64" l="1"/>
  <c r="F3697" i="64" s="1"/>
  <c r="U3698" i="64" s="1"/>
  <c r="U3699" i="64" s="1"/>
  <c r="U3700" i="64" s="1"/>
  <c r="U3701" i="64" s="1"/>
  <c r="U3702" i="64" s="1"/>
  <c r="AS3697" i="64"/>
  <c r="AE3697" i="64"/>
  <c r="Y3698" i="64" l="1"/>
  <c r="M3698" i="64" s="1"/>
  <c r="AW3697" i="64"/>
  <c r="L3697" i="64"/>
  <c r="AJ3697" i="64"/>
  <c r="H3697" i="64"/>
  <c r="I3697" i="64" l="1"/>
  <c r="AI3697" i="64"/>
  <c r="AL3697" i="64" s="1"/>
  <c r="AM3697" i="64" s="1"/>
  <c r="V3702" i="64"/>
  <c r="V3703" i="64" s="1"/>
  <c r="AH3697" i="64"/>
  <c r="AB3698" i="64"/>
  <c r="E3697" i="64" l="1"/>
  <c r="N3704" i="64"/>
  <c r="O3704" i="64"/>
  <c r="C3698" i="64" l="1"/>
  <c r="G3698" i="64" s="1"/>
  <c r="D3698" i="64"/>
  <c r="J3698" i="64"/>
  <c r="K3698" i="64" l="1"/>
  <c r="AC3698" i="64"/>
  <c r="AS3698" i="64"/>
  <c r="AQ3698" i="64" l="1"/>
  <c r="AQ3699" i="64" s="1"/>
  <c r="AQ3700" i="64" s="1"/>
  <c r="F3698" i="64"/>
  <c r="AR3698" i="64"/>
  <c r="AE3698" i="64"/>
  <c r="AF3698" i="64" s="1"/>
  <c r="AG3700" i="64" s="1"/>
  <c r="Y3699" i="64"/>
  <c r="L3698" i="64"/>
  <c r="AJ3698" i="64"/>
  <c r="H3698" i="64"/>
  <c r="AW3698" i="64" l="1"/>
  <c r="I3698" i="64"/>
  <c r="AH3698" i="64"/>
  <c r="AI3698" i="64"/>
  <c r="P3700" i="64"/>
  <c r="Q3700" i="64"/>
  <c r="AQ3701" i="64" s="1"/>
  <c r="AK3698" i="64" l="1"/>
  <c r="AA3699" i="64" s="1"/>
  <c r="AA3700" i="64" s="1"/>
  <c r="M3699" i="64"/>
  <c r="E3698" i="64"/>
  <c r="C3699" i="64" s="1"/>
  <c r="G3699" i="64" s="1"/>
  <c r="AB3699" i="64" l="1"/>
  <c r="J3699" i="64"/>
  <c r="K3699" i="64" s="1"/>
  <c r="AR3699" i="64" s="1"/>
  <c r="AR3700" i="64" s="1"/>
  <c r="AR3701" i="64" s="1"/>
  <c r="D3699" i="64"/>
  <c r="AS3699" i="64" s="1"/>
  <c r="AA3701" i="64"/>
  <c r="AC3699" i="64"/>
  <c r="F3699" i="64" l="1"/>
  <c r="AE3699" i="64"/>
  <c r="T3699" i="64"/>
  <c r="AV3700" i="64" s="1"/>
  <c r="AV3701" i="64" s="1"/>
  <c r="AV3702" i="64" s="1"/>
  <c r="AV3703" i="64" s="1"/>
  <c r="AV3704" i="64" s="1"/>
  <c r="AJ3699" i="64"/>
  <c r="L3699" i="64"/>
  <c r="H3699" i="64"/>
  <c r="AA3702" i="64"/>
  <c r="Y3700" i="64"/>
  <c r="M3700" i="64" s="1"/>
  <c r="AH3699" i="64" l="1"/>
  <c r="I3699" i="64"/>
  <c r="AW3699" i="64"/>
  <c r="AI3699" i="64"/>
  <c r="AB3700" i="64"/>
  <c r="AA3703" i="64"/>
  <c r="E3699" i="64" l="1"/>
  <c r="C3700" i="64" l="1"/>
  <c r="G3700" i="64" s="1"/>
  <c r="D3700" i="64"/>
  <c r="J3700" i="64"/>
  <c r="K3700" i="64" l="1"/>
  <c r="AC3700" i="64"/>
  <c r="AS3700" i="64"/>
  <c r="F3700" i="64" l="1"/>
  <c r="X3701" i="64"/>
  <c r="X3702" i="64" s="1"/>
  <c r="X3703" i="64" s="1"/>
  <c r="X3704" i="64" s="1"/>
  <c r="X3705" i="64" s="1"/>
  <c r="AE3700" i="64"/>
  <c r="Y3701" i="64"/>
  <c r="M3701" i="64" s="1"/>
  <c r="AW3700" i="64"/>
  <c r="H3700" i="64"/>
  <c r="AJ3700" i="64"/>
  <c r="L3700" i="64"/>
  <c r="I3700" i="64" l="1"/>
  <c r="AI3700" i="64"/>
  <c r="AH3700" i="64"/>
  <c r="E3700" i="64" l="1"/>
  <c r="C3701" i="64" l="1"/>
  <c r="G3701" i="64" s="1"/>
  <c r="W3701" i="64" s="1"/>
  <c r="W3702" i="64" s="1"/>
  <c r="W3703" i="64" s="1"/>
  <c r="W3704" i="64" s="1"/>
  <c r="D3701" i="64"/>
  <c r="J3701" i="64"/>
  <c r="K3701" i="64" l="1"/>
  <c r="F3701" i="64" s="1"/>
  <c r="AN3707" i="64"/>
  <c r="T3707" i="64" s="1"/>
  <c r="T3708" i="64" s="1"/>
  <c r="AC3701" i="64"/>
  <c r="AS3701" i="64"/>
  <c r="Y3702" i="64" l="1"/>
  <c r="AW3701" i="64"/>
  <c r="AB3701" i="64"/>
  <c r="AE3701" i="64"/>
  <c r="L3701" i="64"/>
  <c r="H3701" i="64"/>
  <c r="AR3702" i="64" s="1"/>
  <c r="AJ3701" i="64"/>
  <c r="M3702" i="64" l="1"/>
  <c r="AO3702" i="64"/>
  <c r="AT3705" i="64"/>
  <c r="Z3705" i="64"/>
  <c r="AU3705" i="64"/>
  <c r="AI3701" i="64"/>
  <c r="AP3702" i="64"/>
  <c r="AH3701" i="64"/>
  <c r="I3701" i="64"/>
  <c r="R3703" i="64" l="1"/>
  <c r="R3704" i="64" s="1"/>
  <c r="R3705" i="64" s="1"/>
  <c r="R3706" i="64" s="1"/>
  <c r="S3707" i="64" s="1"/>
  <c r="S3708" i="64" s="1"/>
  <c r="AB3702" i="64"/>
  <c r="E3701" i="64"/>
  <c r="C3702" i="64" s="1"/>
  <c r="G3702" i="64" s="1"/>
  <c r="R3707" i="64" l="1"/>
  <c r="AC3702" i="64"/>
  <c r="J3702" i="64"/>
  <c r="K3702" i="64" l="1"/>
  <c r="D3702" i="64" s="1"/>
  <c r="AQ3702" i="64" s="1"/>
  <c r="AE3702" i="64"/>
  <c r="AS3702" i="64" l="1"/>
  <c r="L3702" i="64"/>
  <c r="AJ3702" i="64"/>
  <c r="H3702" i="64"/>
  <c r="Y3703" i="64"/>
  <c r="AW3702" i="64"/>
  <c r="F3702" i="64"/>
  <c r="U3703" i="64" s="1"/>
  <c r="U3704" i="64" s="1"/>
  <c r="U3705" i="64" s="1"/>
  <c r="U3706" i="64" s="1"/>
  <c r="U3707" i="64" s="1"/>
  <c r="M3703" i="64" l="1"/>
  <c r="AH3702" i="64"/>
  <c r="AI3702" i="64"/>
  <c r="AL3702" i="64" s="1"/>
  <c r="AM3702" i="64" s="1"/>
  <c r="I3702" i="64"/>
  <c r="AB3703" i="64" l="1"/>
  <c r="E3702" i="64"/>
  <c r="V3707" i="64"/>
  <c r="V3708" i="64" s="1"/>
  <c r="N3709" i="64" l="1"/>
  <c r="O3709" i="64"/>
  <c r="C3703" i="64"/>
  <c r="G3703" i="64" s="1"/>
  <c r="D3703" i="64"/>
  <c r="J3703" i="64"/>
  <c r="AC3703" i="64" l="1"/>
  <c r="AS3703" i="64"/>
  <c r="K3703" i="64"/>
  <c r="AQ3703" i="64" l="1"/>
  <c r="AQ3704" i="64" s="1"/>
  <c r="AQ3705" i="64" s="1"/>
  <c r="AR3703" i="64"/>
  <c r="Y3704" i="64"/>
  <c r="H3703" i="64"/>
  <c r="AJ3703" i="64"/>
  <c r="L3703" i="64"/>
  <c r="AE3703" i="64"/>
  <c r="AF3703" i="64" s="1"/>
  <c r="AG3705" i="64" s="1"/>
  <c r="F3703" i="64"/>
  <c r="AI3703" i="64" l="1"/>
  <c r="I3703" i="64"/>
  <c r="AW3703" i="64"/>
  <c r="AH3703" i="64"/>
  <c r="P3705" i="64"/>
  <c r="Q3705" i="64"/>
  <c r="AQ3706" i="64" s="1"/>
  <c r="AK3703" i="64" l="1"/>
  <c r="AA3704" i="64" s="1"/>
  <c r="AA3705" i="64" s="1"/>
  <c r="M3704" i="64"/>
  <c r="E3703" i="64"/>
  <c r="C3704" i="64" s="1"/>
  <c r="G3704" i="64" s="1"/>
  <c r="AB3704" i="64" l="1"/>
  <c r="D3704" i="64"/>
  <c r="AS3704" i="64" s="1"/>
  <c r="J3704" i="64"/>
  <c r="K3704" i="64" s="1"/>
  <c r="AR3704" i="64" s="1"/>
  <c r="AR3705" i="64" s="1"/>
  <c r="AR3706" i="64" s="1"/>
  <c r="AA3706" i="64"/>
  <c r="AC3704" i="64"/>
  <c r="AA3707" i="64" l="1"/>
  <c r="Y3705" i="64"/>
  <c r="M3705" i="64" s="1"/>
  <c r="T3704" i="64"/>
  <c r="AV3705" i="64" s="1"/>
  <c r="AV3706" i="64" s="1"/>
  <c r="AV3707" i="64" s="1"/>
  <c r="AV3708" i="64" s="1"/>
  <c r="AV3709" i="64" s="1"/>
  <c r="H3704" i="64"/>
  <c r="AJ3704" i="64"/>
  <c r="L3704" i="64"/>
  <c r="F3704" i="64"/>
  <c r="AE3704" i="64"/>
  <c r="I3704" i="64" l="1"/>
  <c r="AI3704" i="64"/>
  <c r="AB3705" i="64"/>
  <c r="AA3708" i="64"/>
  <c r="AH3704" i="64"/>
  <c r="AW3704" i="64"/>
  <c r="E3704" i="64" l="1"/>
  <c r="C3705" i="64" l="1"/>
  <c r="G3705" i="64" s="1"/>
  <c r="J3705" i="64"/>
  <c r="D3705" i="64"/>
  <c r="K3705" i="64" l="1"/>
  <c r="X3706" i="64" s="1"/>
  <c r="X3707" i="64" s="1"/>
  <c r="X3708" i="64" s="1"/>
  <c r="X3709" i="64" s="1"/>
  <c r="X3710" i="64" s="1"/>
  <c r="AS3705" i="64"/>
  <c r="AC3705" i="64"/>
  <c r="F3705" i="64" l="1"/>
  <c r="Y3706" i="64"/>
  <c r="M3706" i="64" s="1"/>
  <c r="AW3705" i="64"/>
  <c r="AE3705" i="64"/>
  <c r="L3705" i="64"/>
  <c r="H3705" i="64"/>
  <c r="AJ3705" i="64"/>
  <c r="AI3705" i="64" l="1"/>
  <c r="AH3705" i="64"/>
  <c r="I3705" i="64"/>
  <c r="E3705" i="64" l="1"/>
  <c r="C3706" i="64" l="1"/>
  <c r="G3706" i="64" s="1"/>
  <c r="W3706" i="64" s="1"/>
  <c r="W3707" i="64" s="1"/>
  <c r="W3708" i="64" s="1"/>
  <c r="W3709" i="64" s="1"/>
  <c r="J3706" i="64"/>
  <c r="D3706" i="64"/>
  <c r="K3706" i="64" l="1"/>
  <c r="AN3712" i="64"/>
  <c r="T3712" i="64" s="1"/>
  <c r="T3713" i="64" s="1"/>
  <c r="AS3706" i="64"/>
  <c r="AC3706" i="64"/>
  <c r="AB3706" i="64" l="1"/>
  <c r="AE3706" i="64"/>
  <c r="Y3707" i="64"/>
  <c r="AW3706" i="64"/>
  <c r="AJ3706" i="64"/>
  <c r="H3706" i="64"/>
  <c r="AR3707" i="64" s="1"/>
  <c r="L3706" i="64"/>
  <c r="F3706" i="64"/>
  <c r="M3707" i="64" l="1"/>
  <c r="AO3707" i="64"/>
  <c r="I3706" i="64"/>
  <c r="AH3706" i="64"/>
  <c r="AP3707" i="64"/>
  <c r="AI3706" i="64"/>
  <c r="AU3710" i="64"/>
  <c r="AT3710" i="64"/>
  <c r="Z3710" i="64"/>
  <c r="AB3707" i="64" l="1"/>
  <c r="R3708" i="64"/>
  <c r="R3709" i="64" s="1"/>
  <c r="R3710" i="64" s="1"/>
  <c r="R3711" i="64" s="1"/>
  <c r="R3712" i="64" s="1"/>
  <c r="E3706" i="64"/>
  <c r="S3712" i="64" l="1"/>
  <c r="S3713" i="64" s="1"/>
  <c r="C3707" i="64"/>
  <c r="G3707" i="64" s="1"/>
  <c r="J3707" i="64"/>
  <c r="AC3707" i="64" l="1"/>
  <c r="K3707" i="64"/>
  <c r="D3707" i="64" l="1"/>
  <c r="H3707" i="64" s="1"/>
  <c r="AJ3707" i="64"/>
  <c r="L3707" i="64"/>
  <c r="AE3707" i="64"/>
  <c r="AQ3707" i="64" l="1"/>
  <c r="AS3707" i="64"/>
  <c r="F3707" i="64"/>
  <c r="U3708" i="64" s="1"/>
  <c r="U3709" i="64" s="1"/>
  <c r="U3710" i="64" s="1"/>
  <c r="U3711" i="64" s="1"/>
  <c r="U3712" i="64" s="1"/>
  <c r="AI3707" i="64"/>
  <c r="AL3707" i="64" s="1"/>
  <c r="AM3707" i="64" s="1"/>
  <c r="AH3707" i="64"/>
  <c r="I3707" i="64"/>
  <c r="AW3707" i="64" l="1"/>
  <c r="Y3708" i="64"/>
  <c r="V3712" i="64"/>
  <c r="V3713" i="64" s="1"/>
  <c r="N3714" i="64" s="1"/>
  <c r="E3707" i="64"/>
  <c r="M3708" i="64" l="1"/>
  <c r="J3708" i="64" s="1"/>
  <c r="O3714" i="64"/>
  <c r="C3708" i="64"/>
  <c r="G3708" i="64" s="1"/>
  <c r="D3708" i="64" l="1"/>
  <c r="AB3708" i="64"/>
  <c r="K3708" i="64"/>
  <c r="AC3708" i="64"/>
  <c r="AS3708" i="64"/>
  <c r="AQ3708" i="64" l="1"/>
  <c r="AQ3709" i="64" s="1"/>
  <c r="AQ3710" i="64" s="1"/>
  <c r="F3708" i="64"/>
  <c r="AR3708" i="64"/>
  <c r="Y3709" i="64"/>
  <c r="AE3708" i="64"/>
  <c r="AF3708" i="64" s="1"/>
  <c r="AG3710" i="64" s="1"/>
  <c r="L3708" i="64"/>
  <c r="H3708" i="64"/>
  <c r="AJ3708" i="64"/>
  <c r="I3708" i="64" l="1"/>
  <c r="AW3708" i="64"/>
  <c r="P3710" i="64"/>
  <c r="Q3710" i="64"/>
  <c r="AQ3711" i="64" s="1"/>
  <c r="AI3708" i="64"/>
  <c r="AH3708" i="64"/>
  <c r="AK3708" i="64" l="1"/>
  <c r="AA3709" i="64" s="1"/>
  <c r="AA3710" i="64" s="1"/>
  <c r="E3708" i="64"/>
  <c r="C3709" i="64" s="1"/>
  <c r="G3709" i="64" s="1"/>
  <c r="M3709" i="64" l="1"/>
  <c r="AB3709" i="64" s="1"/>
  <c r="AC3709" i="64"/>
  <c r="AA3711" i="64"/>
  <c r="D3709" i="64" l="1"/>
  <c r="AS3709" i="64" s="1"/>
  <c r="J3709" i="64"/>
  <c r="K3709" i="64" s="1"/>
  <c r="AR3709" i="64" s="1"/>
  <c r="AR3710" i="64" s="1"/>
  <c r="AR3711" i="64" s="1"/>
  <c r="AA3712" i="64"/>
  <c r="AE3709" i="64"/>
  <c r="Y3710" i="64"/>
  <c r="M3710" i="64" s="1"/>
  <c r="T3709" i="64"/>
  <c r="AV3710" i="64" s="1"/>
  <c r="AV3711" i="64" s="1"/>
  <c r="AV3712" i="64" s="1"/>
  <c r="AV3713" i="64" s="1"/>
  <c r="AV3714" i="64" s="1"/>
  <c r="AJ3709" i="64"/>
  <c r="L3709" i="64" l="1"/>
  <c r="F3709" i="64"/>
  <c r="H3709" i="64"/>
  <c r="I3709" i="64"/>
  <c r="AB3710" i="64"/>
  <c r="AH3709" i="64"/>
  <c r="AA3713" i="64"/>
  <c r="AW3709" i="64"/>
  <c r="AI3709" i="64"/>
  <c r="E3709" i="64" l="1"/>
  <c r="C3710" i="64" l="1"/>
  <c r="G3710" i="64" s="1"/>
  <c r="D3710" i="64"/>
  <c r="J3710" i="64"/>
  <c r="K3710" i="64" l="1"/>
  <c r="X3711" i="64" s="1"/>
  <c r="X3712" i="64" s="1"/>
  <c r="X3713" i="64" s="1"/>
  <c r="X3714" i="64" s="1"/>
  <c r="X3715" i="64" s="1"/>
  <c r="AC3710" i="64"/>
  <c r="AS3710" i="64"/>
  <c r="AE3710" i="64" l="1"/>
  <c r="Y3711" i="64"/>
  <c r="M3711" i="64" s="1"/>
  <c r="AW3710" i="64"/>
  <c r="L3710" i="64"/>
  <c r="H3710" i="64"/>
  <c r="AJ3710" i="64"/>
  <c r="F3710" i="64"/>
  <c r="AH3710" i="64" l="1"/>
  <c r="AI3710" i="64"/>
  <c r="I3710" i="64"/>
  <c r="E3710" i="64" l="1"/>
  <c r="C3711" i="64" l="1"/>
  <c r="G3711" i="64" s="1"/>
  <c r="W3711" i="64" s="1"/>
  <c r="W3712" i="64" s="1"/>
  <c r="W3713" i="64" s="1"/>
  <c r="W3714" i="64" s="1"/>
  <c r="D3711" i="64"/>
  <c r="J3711" i="64"/>
  <c r="K3711" i="64" l="1"/>
  <c r="F3711" i="64" s="1"/>
  <c r="AN3717" i="64"/>
  <c r="T3717" i="64" s="1"/>
  <c r="T3718" i="64" s="1"/>
  <c r="AC3711" i="64"/>
  <c r="AS3711" i="64"/>
  <c r="AB3711" i="64" l="1"/>
  <c r="Y3712" i="64"/>
  <c r="AW3711" i="64"/>
  <c r="AE3711" i="64"/>
  <c r="L3711" i="64"/>
  <c r="H3711" i="64"/>
  <c r="AR3712" i="64" s="1"/>
  <c r="AJ3711" i="64"/>
  <c r="M3712" i="64" l="1"/>
  <c r="AO3712" i="64"/>
  <c r="AI3711" i="64"/>
  <c r="AP3712" i="64"/>
  <c r="AH3711" i="64"/>
  <c r="I3711" i="64"/>
  <c r="AU3715" i="64"/>
  <c r="Z3715" i="64"/>
  <c r="AT3715" i="64"/>
  <c r="AB3712" i="64" l="1"/>
  <c r="R3713" i="64"/>
  <c r="R3714" i="64" s="1"/>
  <c r="R3715" i="64" s="1"/>
  <c r="R3716" i="64" s="1"/>
  <c r="S3717" i="64" s="1"/>
  <c r="S3718" i="64" s="1"/>
  <c r="E3711" i="64"/>
  <c r="R3717" i="64" l="1"/>
  <c r="C3712" i="64"/>
  <c r="G3712" i="64" s="1"/>
  <c r="J3712" i="64"/>
  <c r="K3712" i="64" l="1"/>
  <c r="AC3712" i="64"/>
  <c r="D3712" i="64" l="1"/>
  <c r="H3712" i="64" s="1"/>
  <c r="AE3712" i="64"/>
  <c r="L3712" i="64"/>
  <c r="AJ3712" i="64"/>
  <c r="AQ3712" i="64" l="1"/>
  <c r="AS3712" i="64"/>
  <c r="F3712" i="64"/>
  <c r="U3713" i="64" s="1"/>
  <c r="U3714" i="64" s="1"/>
  <c r="U3715" i="64" s="1"/>
  <c r="U3716" i="64" s="1"/>
  <c r="U3717" i="64" s="1"/>
  <c r="AI3712" i="64"/>
  <c r="AL3712" i="64" s="1"/>
  <c r="AM3712" i="64" s="1"/>
  <c r="I3712" i="64"/>
  <c r="AH3712" i="64"/>
  <c r="Y3713" i="64" l="1"/>
  <c r="AW3712" i="64"/>
  <c r="V3717" i="64"/>
  <c r="V3718" i="64" s="1"/>
  <c r="N3719" i="64" s="1"/>
  <c r="E3712" i="64"/>
  <c r="O3719" i="64" l="1"/>
  <c r="M3713" i="64"/>
  <c r="D3713" i="64" s="1"/>
  <c r="C3713" i="64"/>
  <c r="G3713" i="64" s="1"/>
  <c r="J3713" i="64" l="1"/>
  <c r="K3713" i="64" s="1"/>
  <c r="AB3713" i="64"/>
  <c r="AC3713" i="64"/>
  <c r="AS3713" i="64"/>
  <c r="AQ3713" i="64" l="1"/>
  <c r="AQ3714" i="64" s="1"/>
  <c r="AQ3715" i="64" s="1"/>
  <c r="AR3713" i="64"/>
  <c r="AE3713" i="64"/>
  <c r="AF3713" i="64" s="1"/>
  <c r="AG3715" i="64" s="1"/>
  <c r="Y3714" i="64"/>
  <c r="L3713" i="64"/>
  <c r="H3713" i="64"/>
  <c r="AJ3713" i="64"/>
  <c r="F3713" i="64"/>
  <c r="AW3713" i="64" l="1"/>
  <c r="AI3713" i="64"/>
  <c r="I3713" i="64"/>
  <c r="AH3713" i="64"/>
  <c r="Q3715" i="64"/>
  <c r="AQ3716" i="64" s="1"/>
  <c r="P3715" i="64"/>
  <c r="AK3713" i="64" l="1"/>
  <c r="AA3714" i="64" s="1"/>
  <c r="AA3715" i="64" s="1"/>
  <c r="M3714" i="64"/>
  <c r="E3713" i="64"/>
  <c r="C3714" i="64" s="1"/>
  <c r="G3714" i="64" s="1"/>
  <c r="D3714" i="64" l="1"/>
  <c r="AB3714" i="64"/>
  <c r="J3714" i="64"/>
  <c r="AA3716" i="64"/>
  <c r="AC3714" i="64"/>
  <c r="K3714" i="64" l="1"/>
  <c r="AR3714" i="64" s="1"/>
  <c r="AR3715" i="64" s="1"/>
  <c r="AR3716" i="64" s="1"/>
  <c r="AA3717" i="64"/>
  <c r="AS3714" i="64"/>
  <c r="AE3714" i="64"/>
  <c r="Y3715" i="64" l="1"/>
  <c r="M3715" i="64" s="1"/>
  <c r="AA3718" i="64"/>
  <c r="T3714" i="64"/>
  <c r="AV3715" i="64" s="1"/>
  <c r="AV3716" i="64" s="1"/>
  <c r="AV3717" i="64" s="1"/>
  <c r="AV3718" i="64" s="1"/>
  <c r="AV3719" i="64" s="1"/>
  <c r="H3714" i="64"/>
  <c r="AJ3714" i="64"/>
  <c r="L3714" i="64"/>
  <c r="F3714" i="64"/>
  <c r="AI3714" i="64" l="1"/>
  <c r="AW3714" i="64"/>
  <c r="AH3714" i="64"/>
  <c r="I3714" i="64"/>
  <c r="AB3715" i="64"/>
  <c r="E3714" i="64" l="1"/>
  <c r="C3715" i="64" l="1"/>
  <c r="G3715" i="64" s="1"/>
  <c r="D3715" i="64"/>
  <c r="J3715" i="64"/>
  <c r="K3715" i="64" l="1"/>
  <c r="X3716" i="64" s="1"/>
  <c r="X3717" i="64" s="1"/>
  <c r="X3718" i="64" s="1"/>
  <c r="X3719" i="64" s="1"/>
  <c r="X3720" i="64" s="1"/>
  <c r="AC3715" i="64"/>
  <c r="AS3715" i="64"/>
  <c r="F3715" i="64" l="1"/>
  <c r="AE3715" i="64"/>
  <c r="Y3716" i="64"/>
  <c r="M3716" i="64" s="1"/>
  <c r="AW3715" i="64"/>
  <c r="AJ3715" i="64"/>
  <c r="L3715" i="64"/>
  <c r="H3715" i="64"/>
  <c r="I3715" i="64" l="1"/>
  <c r="AH3715" i="64"/>
  <c r="AI3715" i="64"/>
  <c r="E3715" i="64" l="1"/>
  <c r="C3716" i="64" l="1"/>
  <c r="G3716" i="64" s="1"/>
  <c r="W3716" i="64" s="1"/>
  <c r="W3717" i="64" s="1"/>
  <c r="W3718" i="64" s="1"/>
  <c r="W3719" i="64" s="1"/>
  <c r="J3716" i="64"/>
  <c r="D3716" i="64"/>
  <c r="K3716" i="64" l="1"/>
  <c r="AN3722" i="64"/>
  <c r="T3722" i="64" s="1"/>
  <c r="T3723" i="64" s="1"/>
  <c r="AC3716" i="64"/>
  <c r="AS3716" i="64"/>
  <c r="Y3717" i="64" l="1"/>
  <c r="AW3716" i="64"/>
  <c r="AE3716" i="64"/>
  <c r="AB3716" i="64"/>
  <c r="L3716" i="64"/>
  <c r="AJ3716" i="64"/>
  <c r="H3716" i="64"/>
  <c r="AR3717" i="64" s="1"/>
  <c r="F3716" i="64"/>
  <c r="M3717" i="64" l="1"/>
  <c r="AO3717" i="64"/>
  <c r="AH3716" i="64"/>
  <c r="AP3717" i="64"/>
  <c r="AI3716" i="64"/>
  <c r="AU3720" i="64"/>
  <c r="Z3720" i="64"/>
  <c r="AT3720" i="64"/>
  <c r="I3716" i="64"/>
  <c r="R3718" i="64" l="1"/>
  <c r="R3719" i="64" s="1"/>
  <c r="R3720" i="64" s="1"/>
  <c r="R3721" i="64" s="1"/>
  <c r="S3722" i="64" s="1"/>
  <c r="S3723" i="64" s="1"/>
  <c r="AB3717" i="64"/>
  <c r="E3716" i="64"/>
  <c r="C3717" i="64" s="1"/>
  <c r="G3717" i="64" s="1"/>
  <c r="R3722" i="64" l="1"/>
  <c r="AC3717" i="64"/>
  <c r="J3717" i="64"/>
  <c r="D3717" i="64"/>
  <c r="AQ3717" i="64" s="1"/>
  <c r="K3717" i="64" l="1"/>
  <c r="F3717" i="64" s="1"/>
  <c r="U3718" i="64" s="1"/>
  <c r="U3719" i="64" s="1"/>
  <c r="U3720" i="64" s="1"/>
  <c r="U3721" i="64" s="1"/>
  <c r="U3722" i="64" s="1"/>
  <c r="AE3717" i="64"/>
  <c r="AS3717" i="64"/>
  <c r="Y3718" i="64" l="1"/>
  <c r="M3718" i="64" s="1"/>
  <c r="AW3717" i="64"/>
  <c r="H3717" i="64"/>
  <c r="L3717" i="64"/>
  <c r="AJ3717" i="64"/>
  <c r="AH3717" i="64" l="1"/>
  <c r="AB3718" i="64"/>
  <c r="V3722" i="64"/>
  <c r="V3723" i="64" s="1"/>
  <c r="I3717" i="64"/>
  <c r="AI3717" i="64"/>
  <c r="AL3717" i="64" s="1"/>
  <c r="AM3717" i="64" s="1"/>
  <c r="N3724" i="64" l="1"/>
  <c r="O3724" i="64"/>
  <c r="E3717" i="64"/>
  <c r="C3718" i="64" l="1"/>
  <c r="G3718" i="64" s="1"/>
  <c r="D3718" i="64"/>
  <c r="J3718" i="64"/>
  <c r="K3718" i="64" l="1"/>
  <c r="AC3718" i="64"/>
  <c r="AS3718" i="64"/>
  <c r="AQ3718" i="64" l="1"/>
  <c r="AQ3719" i="64" s="1"/>
  <c r="AQ3720" i="64" s="1"/>
  <c r="AR3718" i="64"/>
  <c r="AE3718" i="64"/>
  <c r="AF3718" i="64" s="1"/>
  <c r="AG3720" i="64" s="1"/>
  <c r="Y3719" i="64"/>
  <c r="L3718" i="64"/>
  <c r="H3718" i="64"/>
  <c r="AJ3718" i="64"/>
  <c r="F3718" i="64"/>
  <c r="AW3718" i="64" l="1"/>
  <c r="I3718" i="64"/>
  <c r="AI3718" i="64"/>
  <c r="AH3718" i="64"/>
  <c r="P3720" i="64"/>
  <c r="Q3720" i="64"/>
  <c r="AQ3721" i="64" s="1"/>
  <c r="AK3718" i="64" l="1"/>
  <c r="AA3719" i="64" s="1"/>
  <c r="AA3720" i="64" s="1"/>
  <c r="M3719" i="64"/>
  <c r="E3718" i="64"/>
  <c r="C3719" i="64" s="1"/>
  <c r="G3719" i="64" s="1"/>
  <c r="AB3719" i="64" l="1"/>
  <c r="J3719" i="64"/>
  <c r="AA3721" i="64"/>
  <c r="D3719" i="64"/>
  <c r="AS3719" i="64" s="1"/>
  <c r="AC3719" i="64"/>
  <c r="Y3720" i="64" l="1"/>
  <c r="M3720" i="64" s="1"/>
  <c r="AE3719" i="64"/>
  <c r="K3719" i="64"/>
  <c r="AR3719" i="64" s="1"/>
  <c r="AR3720" i="64" s="1"/>
  <c r="AR3721" i="64" s="1"/>
  <c r="AA3722" i="64"/>
  <c r="F3719" i="64" l="1"/>
  <c r="T3719" i="64"/>
  <c r="AV3720" i="64" s="1"/>
  <c r="AV3721" i="64" s="1"/>
  <c r="AV3722" i="64" s="1"/>
  <c r="AV3723" i="64" s="1"/>
  <c r="AV3724" i="64" s="1"/>
  <c r="H3719" i="64"/>
  <c r="L3719" i="64"/>
  <c r="AJ3719" i="64"/>
  <c r="AA3723" i="64"/>
  <c r="AB3720" i="64"/>
  <c r="I3719" i="64" l="1"/>
  <c r="AW3719" i="64"/>
  <c r="AI3719" i="64"/>
  <c r="AH3719" i="64"/>
  <c r="E3719" i="64" l="1"/>
  <c r="C3720" i="64" l="1"/>
  <c r="G3720" i="64" s="1"/>
  <c r="J3720" i="64"/>
  <c r="D3720" i="64"/>
  <c r="K3720" i="64" l="1"/>
  <c r="X3721" i="64" s="1"/>
  <c r="X3722" i="64" s="1"/>
  <c r="X3723" i="64" s="1"/>
  <c r="X3724" i="64" s="1"/>
  <c r="X3725" i="64" s="1"/>
  <c r="AS3720" i="64"/>
  <c r="AC3720" i="64"/>
  <c r="Y3721" i="64" l="1"/>
  <c r="M3721" i="64" s="1"/>
  <c r="AW3720" i="64"/>
  <c r="AE3720" i="64"/>
  <c r="L3720" i="64"/>
  <c r="H3720" i="64"/>
  <c r="AJ3720" i="64"/>
  <c r="F3720" i="64"/>
  <c r="AH3720" i="64" l="1"/>
  <c r="AI3720" i="64"/>
  <c r="I3720" i="64"/>
  <c r="E3720" i="64" l="1"/>
  <c r="C3721" i="64" l="1"/>
  <c r="G3721" i="64" s="1"/>
  <c r="W3721" i="64" s="1"/>
  <c r="W3722" i="64" s="1"/>
  <c r="W3723" i="64" s="1"/>
  <c r="W3724" i="64" s="1"/>
  <c r="D3721" i="64"/>
  <c r="J3721" i="64"/>
  <c r="K3721" i="64" l="1"/>
  <c r="AN3727" i="64"/>
  <c r="T3727" i="64" s="1"/>
  <c r="T3728" i="64" s="1"/>
  <c r="AS3721" i="64"/>
  <c r="AC3721" i="64"/>
  <c r="AE3721" i="64" l="1"/>
  <c r="Y3722" i="64"/>
  <c r="AW3721" i="64"/>
  <c r="H3721" i="64"/>
  <c r="AR3722" i="64" s="1"/>
  <c r="AJ3721" i="64"/>
  <c r="L3721" i="64"/>
  <c r="AB3721" i="64"/>
  <c r="F3721" i="64"/>
  <c r="M3722" i="64" l="1"/>
  <c r="AO3722" i="64"/>
  <c r="AP3722" i="64"/>
  <c r="AH3721" i="64"/>
  <c r="AU3725" i="64"/>
  <c r="AT3725" i="64"/>
  <c r="Z3725" i="64"/>
  <c r="I3721" i="64"/>
  <c r="AI3721" i="64"/>
  <c r="R3723" i="64" l="1"/>
  <c r="R3724" i="64" s="1"/>
  <c r="R3725" i="64" s="1"/>
  <c r="R3726" i="64" s="1"/>
  <c r="S3727" i="64" s="1"/>
  <c r="S3728" i="64" s="1"/>
  <c r="E3721" i="64"/>
  <c r="C3722" i="64" s="1"/>
  <c r="G3722" i="64" s="1"/>
  <c r="AB3722" i="64"/>
  <c r="R3727" i="64" l="1"/>
  <c r="AC3722" i="64"/>
  <c r="J3722" i="64"/>
  <c r="K3722" i="64" l="1"/>
  <c r="D3722" i="64" s="1"/>
  <c r="AQ3722" i="64" s="1"/>
  <c r="AE3722" i="64"/>
  <c r="AS3722" i="64" l="1"/>
  <c r="Y3723" i="64"/>
  <c r="AW3722" i="64"/>
  <c r="L3722" i="64"/>
  <c r="H3722" i="64"/>
  <c r="AJ3722" i="64"/>
  <c r="F3722" i="64"/>
  <c r="U3723" i="64" s="1"/>
  <c r="U3724" i="64" s="1"/>
  <c r="U3725" i="64" s="1"/>
  <c r="U3726" i="64" s="1"/>
  <c r="U3727" i="64" s="1"/>
  <c r="M3723" i="64" l="1"/>
  <c r="AH3722" i="64"/>
  <c r="AI3722" i="64"/>
  <c r="AL3722" i="64" s="1"/>
  <c r="AM3722" i="64" s="1"/>
  <c r="I3722" i="64"/>
  <c r="AB3723" i="64" l="1"/>
  <c r="E3722" i="64"/>
  <c r="C3723" i="64" s="1"/>
  <c r="G3723" i="64" s="1"/>
  <c r="V3727" i="64"/>
  <c r="V3728" i="64" s="1"/>
  <c r="N3729" i="64" l="1"/>
  <c r="O3729" i="64"/>
  <c r="J3723" i="64"/>
  <c r="AC3723" i="64"/>
  <c r="D3723" i="64"/>
  <c r="AS3723" i="64" s="1"/>
  <c r="Y3724" i="64" l="1"/>
  <c r="K3723" i="64"/>
  <c r="AE3723" i="64"/>
  <c r="AF3723" i="64" s="1"/>
  <c r="AG3725" i="64" s="1"/>
  <c r="AR3723" i="64" l="1"/>
  <c r="AQ3723" i="64"/>
  <c r="AQ3724" i="64" s="1"/>
  <c r="AQ3725" i="64" s="1"/>
  <c r="AQ3726" i="64" s="1"/>
  <c r="F3723" i="64"/>
  <c r="P3725" i="64"/>
  <c r="Q3725" i="64"/>
  <c r="L3723" i="64"/>
  <c r="H3723" i="64"/>
  <c r="AJ3723" i="64"/>
  <c r="AI3723" i="64" l="1"/>
  <c r="AH3723" i="64"/>
  <c r="AW3723" i="64"/>
  <c r="I3723" i="64"/>
  <c r="AK3723" i="64" l="1"/>
  <c r="M3724" i="64" s="1"/>
  <c r="E3723" i="64"/>
  <c r="C3724" i="64" s="1"/>
  <c r="G3724" i="64" s="1"/>
  <c r="AA3724" i="64"/>
  <c r="AA3725" i="64" l="1"/>
  <c r="D3724" i="64"/>
  <c r="AS3724" i="64" s="1"/>
  <c r="AB3724" i="64"/>
  <c r="J3724" i="64"/>
  <c r="AC3724" i="64"/>
  <c r="Y3725" i="64" l="1"/>
  <c r="M3725" i="64" s="1"/>
  <c r="AA3726" i="64"/>
  <c r="K3724" i="64"/>
  <c r="AR3724" i="64" s="1"/>
  <c r="AR3725" i="64" s="1"/>
  <c r="AR3726" i="64" s="1"/>
  <c r="AE3724" i="64"/>
  <c r="T3724" i="64" l="1"/>
  <c r="AV3725" i="64" s="1"/>
  <c r="AV3726" i="64" s="1"/>
  <c r="AV3727" i="64" s="1"/>
  <c r="AV3728" i="64" s="1"/>
  <c r="AV3729" i="64" s="1"/>
  <c r="AJ3724" i="64"/>
  <c r="H3724" i="64"/>
  <c r="L3724" i="64"/>
  <c r="F3724" i="64"/>
  <c r="AA3727" i="64"/>
  <c r="AB3725" i="64"/>
  <c r="I3724" i="64" l="1"/>
  <c r="AA3728" i="64"/>
  <c r="AW3724" i="64"/>
  <c r="AH3724" i="64"/>
  <c r="AI3724" i="64"/>
  <c r="E3724" i="64" l="1"/>
  <c r="C3725" i="64" l="1"/>
  <c r="G3725" i="64" s="1"/>
  <c r="D3725" i="64"/>
  <c r="J3725" i="64"/>
  <c r="K3725" i="64" l="1"/>
  <c r="X3726" i="64" s="1"/>
  <c r="X3727" i="64" s="1"/>
  <c r="X3728" i="64" s="1"/>
  <c r="X3729" i="64" s="1"/>
  <c r="X3730" i="64" s="1"/>
  <c r="AC3725" i="64"/>
  <c r="AS3725" i="64"/>
  <c r="F3725" i="64" l="1"/>
  <c r="AE3725" i="64"/>
  <c r="Y3726" i="64"/>
  <c r="M3726" i="64" s="1"/>
  <c r="AW3725" i="64"/>
  <c r="L3725" i="64"/>
  <c r="H3725" i="64"/>
  <c r="AJ3725" i="64"/>
  <c r="AI3725" i="64" l="1"/>
  <c r="AH3725" i="64"/>
  <c r="I3725" i="64"/>
  <c r="E3725" i="64" l="1"/>
  <c r="C3726" i="64" l="1"/>
  <c r="G3726" i="64" s="1"/>
  <c r="W3726" i="64" s="1"/>
  <c r="W3727" i="64" s="1"/>
  <c r="W3728" i="64" s="1"/>
  <c r="W3729" i="64" s="1"/>
  <c r="J3726" i="64"/>
  <c r="D3726" i="64"/>
  <c r="K3726" i="64" l="1"/>
  <c r="AN3732" i="64"/>
  <c r="T3732" i="64" s="1"/>
  <c r="T3733" i="64" s="1"/>
  <c r="AC3726" i="64"/>
  <c r="AS3726" i="64"/>
  <c r="Y3727" i="64" l="1"/>
  <c r="AW3726" i="64"/>
  <c r="AE3726" i="64"/>
  <c r="AB3726" i="64"/>
  <c r="AJ3726" i="64"/>
  <c r="H3726" i="64"/>
  <c r="AR3727" i="64" s="1"/>
  <c r="L3726" i="64"/>
  <c r="F3726" i="64"/>
  <c r="M3727" i="64" l="1"/>
  <c r="AO3727" i="64"/>
  <c r="I3726" i="64"/>
  <c r="AH3726" i="64"/>
  <c r="AP3727" i="64"/>
  <c r="Z3730" i="64"/>
  <c r="AU3730" i="64"/>
  <c r="AT3730" i="64"/>
  <c r="AI3726" i="64"/>
  <c r="AB3727" i="64" l="1"/>
  <c r="R3728" i="64"/>
  <c r="R3729" i="64" s="1"/>
  <c r="R3730" i="64" s="1"/>
  <c r="R3731" i="64" s="1"/>
  <c r="R3732" i="64" s="1"/>
  <c r="E3726" i="64"/>
  <c r="S3732" i="64" l="1"/>
  <c r="S3733" i="64" s="1"/>
  <c r="C3727" i="64"/>
  <c r="G3727" i="64" s="1"/>
  <c r="J3727" i="64"/>
  <c r="K3727" i="64" l="1"/>
  <c r="D3727" i="64" s="1"/>
  <c r="AQ3727" i="64" s="1"/>
  <c r="AC3727" i="64"/>
  <c r="AS3727" i="64" l="1"/>
  <c r="F3727" i="64"/>
  <c r="U3728" i="64" s="1"/>
  <c r="U3729" i="64" s="1"/>
  <c r="U3730" i="64" s="1"/>
  <c r="U3731" i="64" s="1"/>
  <c r="U3732" i="64" s="1"/>
  <c r="AE3727" i="64"/>
  <c r="Y3728" i="64"/>
  <c r="M3728" i="64" s="1"/>
  <c r="AW3727" i="64"/>
  <c r="L3727" i="64"/>
  <c r="AJ3727" i="64"/>
  <c r="H3727" i="64"/>
  <c r="AB3728" i="64" l="1"/>
  <c r="AH3727" i="64"/>
  <c r="AI3727" i="64"/>
  <c r="AL3727" i="64" s="1"/>
  <c r="AM3727" i="64" s="1"/>
  <c r="V3732" i="64"/>
  <c r="V3733" i="64" s="1"/>
  <c r="I3727" i="64"/>
  <c r="E3727" i="64" l="1"/>
  <c r="N3734" i="64"/>
  <c r="O3734" i="64"/>
  <c r="C3728" i="64" l="1"/>
  <c r="G3728" i="64" s="1"/>
  <c r="D3728" i="64"/>
  <c r="J3728" i="64"/>
  <c r="K3728" i="64" l="1"/>
  <c r="AC3728" i="64"/>
  <c r="AS3728" i="64"/>
  <c r="AQ3728" i="64" l="1"/>
  <c r="AQ3729" i="64" s="1"/>
  <c r="AQ3730" i="64" s="1"/>
  <c r="AR3728" i="64"/>
  <c r="F3728" i="64"/>
  <c r="AE3728" i="64"/>
  <c r="AF3728" i="64" s="1"/>
  <c r="AG3730" i="64" s="1"/>
  <c r="Y3729" i="64"/>
  <c r="L3728" i="64"/>
  <c r="H3728" i="64"/>
  <c r="AJ3728" i="64"/>
  <c r="I3728" i="64" l="1"/>
  <c r="AI3728" i="64"/>
  <c r="AW3728" i="64"/>
  <c r="AH3728" i="64"/>
  <c r="P3730" i="64"/>
  <c r="Q3730" i="64"/>
  <c r="AQ3731" i="64" s="1"/>
  <c r="AK3728" i="64" l="1"/>
  <c r="AA3729" i="64" s="1"/>
  <c r="AA3730" i="64" s="1"/>
  <c r="M3729" i="64"/>
  <c r="E3728" i="64"/>
  <c r="C3729" i="64" s="1"/>
  <c r="G3729" i="64" s="1"/>
  <c r="AC3729" i="64" l="1"/>
  <c r="AA3731" i="64"/>
  <c r="D3729" i="64"/>
  <c r="AS3729" i="64" s="1"/>
  <c r="AB3729" i="64"/>
  <c r="J3729" i="64"/>
  <c r="Y3730" i="64" l="1"/>
  <c r="M3730" i="64" s="1"/>
  <c r="AA3732" i="64"/>
  <c r="K3729" i="64"/>
  <c r="AR3729" i="64" s="1"/>
  <c r="AR3730" i="64" s="1"/>
  <c r="AR3731" i="64" s="1"/>
  <c r="AE3729" i="64"/>
  <c r="AA3733" i="64" l="1"/>
  <c r="T3729" i="64"/>
  <c r="AV3730" i="64" s="1"/>
  <c r="AV3731" i="64" s="1"/>
  <c r="AV3732" i="64" s="1"/>
  <c r="AV3733" i="64" s="1"/>
  <c r="AV3734" i="64" s="1"/>
  <c r="L3729" i="64"/>
  <c r="H3729" i="64"/>
  <c r="AJ3729" i="64"/>
  <c r="F3729" i="64"/>
  <c r="AB3730" i="64"/>
  <c r="AI3729" i="64" l="1"/>
  <c r="AW3729" i="64"/>
  <c r="AH3729" i="64"/>
  <c r="I3729" i="64"/>
  <c r="E3729" i="64" l="1"/>
  <c r="C3730" i="64" l="1"/>
  <c r="G3730" i="64" s="1"/>
  <c r="D3730" i="64"/>
  <c r="J3730" i="64"/>
  <c r="K3730" i="64" l="1"/>
  <c r="X3731" i="64" s="1"/>
  <c r="X3732" i="64" s="1"/>
  <c r="X3733" i="64" s="1"/>
  <c r="X3734" i="64" s="1"/>
  <c r="X3735" i="64" s="1"/>
  <c r="AS3730" i="64"/>
  <c r="AC3730" i="64"/>
  <c r="Y3731" i="64" l="1"/>
  <c r="M3731" i="64" s="1"/>
  <c r="AW3730" i="64"/>
  <c r="AE3730" i="64"/>
  <c r="AJ3730" i="64"/>
  <c r="L3730" i="64"/>
  <c r="H3730" i="64"/>
  <c r="F3730" i="64"/>
  <c r="I3730" i="64" l="1"/>
  <c r="AH3730" i="64"/>
  <c r="AI3730" i="64"/>
  <c r="E3730" i="64" l="1"/>
  <c r="C3731" i="64" l="1"/>
  <c r="G3731" i="64" s="1"/>
  <c r="W3731" i="64" s="1"/>
  <c r="W3732" i="64" s="1"/>
  <c r="W3733" i="64" s="1"/>
  <c r="W3734" i="64" s="1"/>
  <c r="J3731" i="64"/>
  <c r="D3731" i="64"/>
  <c r="K3731" i="64" l="1"/>
  <c r="AN3737" i="64"/>
  <c r="T3737" i="64" s="1"/>
  <c r="T3738" i="64" s="1"/>
  <c r="AS3731" i="64"/>
  <c r="AC3731" i="64"/>
  <c r="AE3731" i="64" l="1"/>
  <c r="Y3732" i="64"/>
  <c r="AW3731" i="64"/>
  <c r="AB3731" i="64"/>
  <c r="L3731" i="64"/>
  <c r="H3731" i="64"/>
  <c r="AR3732" i="64" s="1"/>
  <c r="AJ3731" i="64"/>
  <c r="F3731" i="64"/>
  <c r="M3732" i="64" l="1"/>
  <c r="AO3732" i="64"/>
  <c r="AH3731" i="64"/>
  <c r="AP3732" i="64"/>
  <c r="I3731" i="64"/>
  <c r="Z3735" i="64"/>
  <c r="AT3735" i="64"/>
  <c r="AU3735" i="64"/>
  <c r="AI3731" i="64"/>
  <c r="AB3732" i="64" l="1"/>
  <c r="R3733" i="64"/>
  <c r="R3734" i="64" s="1"/>
  <c r="R3735" i="64" s="1"/>
  <c r="R3736" i="64" s="1"/>
  <c r="S3737" i="64" s="1"/>
  <c r="S3738" i="64" s="1"/>
  <c r="E3731" i="64"/>
  <c r="R3737" i="64" l="1"/>
  <c r="C3732" i="64"/>
  <c r="G3732" i="64" s="1"/>
  <c r="J3732" i="64"/>
  <c r="K3732" i="64" l="1"/>
  <c r="D3732" i="64" s="1"/>
  <c r="AQ3732" i="64" s="1"/>
  <c r="AC3732" i="64"/>
  <c r="AS3732" i="64" l="1"/>
  <c r="AW3732" i="64" s="1"/>
  <c r="AE3732" i="64"/>
  <c r="H3732" i="64"/>
  <c r="AJ3732" i="64"/>
  <c r="L3732" i="64"/>
  <c r="Y3733" i="64"/>
  <c r="F3732" i="64"/>
  <c r="U3733" i="64" s="1"/>
  <c r="U3734" i="64" s="1"/>
  <c r="U3735" i="64" s="1"/>
  <c r="U3736" i="64" s="1"/>
  <c r="U3737" i="64" s="1"/>
  <c r="M3733" i="64" l="1"/>
  <c r="I3732" i="64"/>
  <c r="AH3732" i="64"/>
  <c r="AI3732" i="64"/>
  <c r="AL3732" i="64" s="1"/>
  <c r="AM3732" i="64" s="1"/>
  <c r="AB3733" i="64" l="1"/>
  <c r="V3737" i="64"/>
  <c r="V3738" i="64" s="1"/>
  <c r="E3732" i="64"/>
  <c r="C3733" i="64" l="1"/>
  <c r="G3733" i="64" s="1"/>
  <c r="D3733" i="64"/>
  <c r="J3733" i="64"/>
  <c r="N3739" i="64"/>
  <c r="O3739" i="64"/>
  <c r="AC3733" i="64" l="1"/>
  <c r="AS3733" i="64"/>
  <c r="K3733" i="64"/>
  <c r="AQ3733" i="64" l="1"/>
  <c r="AQ3734" i="64" s="1"/>
  <c r="AQ3735" i="64" s="1"/>
  <c r="AR3733" i="64"/>
  <c r="Y3734" i="64"/>
  <c r="AE3733" i="64"/>
  <c r="AF3733" i="64" s="1"/>
  <c r="AG3735" i="64" s="1"/>
  <c r="L3733" i="64"/>
  <c r="AJ3733" i="64"/>
  <c r="H3733" i="64"/>
  <c r="F3733" i="64"/>
  <c r="I3733" i="64" l="1"/>
  <c r="AI3733" i="64"/>
  <c r="Q3735" i="64"/>
  <c r="AQ3736" i="64" s="1"/>
  <c r="P3735" i="64"/>
  <c r="AW3733" i="64"/>
  <c r="AH3733" i="64"/>
  <c r="AK3733" i="64" l="1"/>
  <c r="AA3734" i="64" s="1"/>
  <c r="AA3735" i="64" s="1"/>
  <c r="E3733" i="64"/>
  <c r="C3734" i="64" s="1"/>
  <c r="G3734" i="64" s="1"/>
  <c r="M3734" i="64" l="1"/>
  <c r="AB3734" i="64" s="1"/>
  <c r="AC3734" i="64"/>
  <c r="AA3736" i="64"/>
  <c r="J3734" i="64" l="1"/>
  <c r="K3734" i="64" s="1"/>
  <c r="AR3734" i="64" s="1"/>
  <c r="AR3735" i="64" s="1"/>
  <c r="AR3736" i="64" s="1"/>
  <c r="D3734" i="64"/>
  <c r="AA3737" i="64"/>
  <c r="AE3734" i="64"/>
  <c r="AS3734" i="64"/>
  <c r="Y3735" i="64" l="1"/>
  <c r="M3735" i="64" s="1"/>
  <c r="T3734" i="64"/>
  <c r="AV3735" i="64" s="1"/>
  <c r="AV3736" i="64" s="1"/>
  <c r="AV3737" i="64" s="1"/>
  <c r="AV3738" i="64" s="1"/>
  <c r="AV3739" i="64" s="1"/>
  <c r="L3734" i="64"/>
  <c r="H3734" i="64"/>
  <c r="AJ3734" i="64"/>
  <c r="F3734" i="64"/>
  <c r="AA3738" i="64"/>
  <c r="AW3734" i="64" l="1"/>
  <c r="AH3734" i="64"/>
  <c r="I3734" i="64"/>
  <c r="AI3734" i="64"/>
  <c r="AB3735" i="64"/>
  <c r="E3734" i="64" l="1"/>
  <c r="C3735" i="64" l="1"/>
  <c r="G3735" i="64" s="1"/>
  <c r="J3735" i="64"/>
  <c r="D3735" i="64"/>
  <c r="K3735" i="64" l="1"/>
  <c r="AC3735" i="64"/>
  <c r="AS3735" i="64"/>
  <c r="F3735" i="64" l="1"/>
  <c r="X3736" i="64"/>
  <c r="X3737" i="64" s="1"/>
  <c r="X3738" i="64" s="1"/>
  <c r="X3739" i="64" s="1"/>
  <c r="X3740" i="64" s="1"/>
  <c r="AE3735" i="64"/>
  <c r="Y3736" i="64"/>
  <c r="M3736" i="64" s="1"/>
  <c r="AW3735" i="64"/>
  <c r="AJ3735" i="64"/>
  <c r="H3735" i="64"/>
  <c r="L3735" i="64"/>
  <c r="I3735" i="64" l="1"/>
  <c r="AH3735" i="64"/>
  <c r="AI3735" i="64"/>
  <c r="E3735" i="64" l="1"/>
  <c r="C3736" i="64" l="1"/>
  <c r="G3736" i="64" s="1"/>
  <c r="W3736" i="64" s="1"/>
  <c r="W3737" i="64" s="1"/>
  <c r="W3738" i="64" s="1"/>
  <c r="W3739" i="64" s="1"/>
  <c r="J3736" i="64"/>
  <c r="D3736" i="64"/>
  <c r="K3736" i="64" l="1"/>
  <c r="AN3742" i="64"/>
  <c r="T3742" i="64" s="1"/>
  <c r="T3743" i="64" s="1"/>
  <c r="AC3736" i="64"/>
  <c r="AS3736" i="64"/>
  <c r="Y3737" i="64" l="1"/>
  <c r="AW3736" i="64"/>
  <c r="AE3736" i="64"/>
  <c r="AB3736" i="64"/>
  <c r="L3736" i="64"/>
  <c r="AJ3736" i="64"/>
  <c r="H3736" i="64"/>
  <c r="AR3737" i="64" s="1"/>
  <c r="F3736" i="64"/>
  <c r="M3737" i="64" l="1"/>
  <c r="AO3737" i="64"/>
  <c r="Z3740" i="64"/>
  <c r="AT3740" i="64"/>
  <c r="AU3740" i="64"/>
  <c r="AH3736" i="64"/>
  <c r="AP3737" i="64"/>
  <c r="AI3736" i="64"/>
  <c r="I3736" i="64"/>
  <c r="R3738" i="64" l="1"/>
  <c r="R3739" i="64" s="1"/>
  <c r="R3740" i="64" s="1"/>
  <c r="R3741" i="64" s="1"/>
  <c r="S3742" i="64" s="1"/>
  <c r="S3743" i="64" s="1"/>
  <c r="E3736" i="64"/>
  <c r="C3737" i="64" s="1"/>
  <c r="G3737" i="64" s="1"/>
  <c r="AB3737" i="64"/>
  <c r="R3742" i="64" l="1"/>
  <c r="J3737" i="64"/>
  <c r="K3737" i="64" s="1"/>
  <c r="D3737" i="64"/>
  <c r="AQ3737" i="64" s="1"/>
  <c r="AC3737" i="64"/>
  <c r="AS3737" i="64" l="1"/>
  <c r="L3737" i="64"/>
  <c r="AJ3737" i="64"/>
  <c r="H3737" i="64"/>
  <c r="Y3738" i="64"/>
  <c r="AW3737" i="64"/>
  <c r="AE3737" i="64"/>
  <c r="F3737" i="64"/>
  <c r="U3738" i="64" s="1"/>
  <c r="U3739" i="64" s="1"/>
  <c r="U3740" i="64" s="1"/>
  <c r="U3741" i="64" s="1"/>
  <c r="U3742" i="64" s="1"/>
  <c r="M3738" i="64" l="1"/>
  <c r="AH3737" i="64"/>
  <c r="AI3737" i="64"/>
  <c r="AL3737" i="64" s="1"/>
  <c r="AM3737" i="64" s="1"/>
  <c r="I3737" i="64"/>
  <c r="AB3738" i="64" l="1"/>
  <c r="E3737" i="64"/>
  <c r="V3742" i="64"/>
  <c r="V3743" i="64" s="1"/>
  <c r="N3744" i="64" l="1"/>
  <c r="O3744" i="64"/>
  <c r="C3738" i="64"/>
  <c r="G3738" i="64" s="1"/>
  <c r="D3738" i="64"/>
  <c r="J3738" i="64"/>
  <c r="AC3738" i="64" l="1"/>
  <c r="AS3738" i="64"/>
  <c r="K3738" i="64"/>
  <c r="AQ3738" i="64" l="1"/>
  <c r="AQ3739" i="64" s="1"/>
  <c r="AQ3740" i="64" s="1"/>
  <c r="AR3738" i="64"/>
  <c r="Y3739" i="64"/>
  <c r="H3738" i="64"/>
  <c r="AJ3738" i="64"/>
  <c r="L3738" i="64"/>
  <c r="AE3738" i="64"/>
  <c r="AF3738" i="64" s="1"/>
  <c r="AG3740" i="64" s="1"/>
  <c r="F3738" i="64"/>
  <c r="AI3738" i="64" l="1"/>
  <c r="I3738" i="64"/>
  <c r="AW3738" i="64"/>
  <c r="AH3738" i="64"/>
  <c r="Q3740" i="64"/>
  <c r="AQ3741" i="64" s="1"/>
  <c r="P3740" i="64"/>
  <c r="AK3738" i="64" l="1"/>
  <c r="AA3739" i="64" s="1"/>
  <c r="AA3740" i="64" s="1"/>
  <c r="M3739" i="64"/>
  <c r="E3738" i="64"/>
  <c r="C3739" i="64" s="1"/>
  <c r="G3739" i="64" s="1"/>
  <c r="AB3739" i="64" l="1"/>
  <c r="AC3739" i="64"/>
  <c r="J3739" i="64"/>
  <c r="D3739" i="64"/>
  <c r="AA3741" i="64"/>
  <c r="AA3742" i="64" l="1"/>
  <c r="K3739" i="64"/>
  <c r="AR3739" i="64" s="1"/>
  <c r="AR3740" i="64" s="1"/>
  <c r="AR3741" i="64" s="1"/>
  <c r="AE3739" i="64"/>
  <c r="AS3739" i="64"/>
  <c r="F3739" i="64" l="1"/>
  <c r="AA3743" i="64"/>
  <c r="T3739" i="64"/>
  <c r="AV3740" i="64" s="1"/>
  <c r="AV3741" i="64" s="1"/>
  <c r="AV3742" i="64" s="1"/>
  <c r="AV3743" i="64" s="1"/>
  <c r="AV3744" i="64" s="1"/>
  <c r="AJ3739" i="64"/>
  <c r="L3739" i="64"/>
  <c r="H3739" i="64"/>
  <c r="Y3740" i="64"/>
  <c r="M3740" i="64" s="1"/>
  <c r="AH3739" i="64" l="1"/>
  <c r="AW3739" i="64"/>
  <c r="AI3739" i="64"/>
  <c r="AB3740" i="64"/>
  <c r="I3739" i="64"/>
  <c r="E3739" i="64" l="1"/>
  <c r="C3740" i="64" l="1"/>
  <c r="G3740" i="64" s="1"/>
  <c r="D3740" i="64"/>
  <c r="J3740" i="64"/>
  <c r="K3740" i="64" l="1"/>
  <c r="X3741" i="64" s="1"/>
  <c r="X3742" i="64" s="1"/>
  <c r="X3743" i="64" s="1"/>
  <c r="X3744" i="64" s="1"/>
  <c r="X3745" i="64" s="1"/>
  <c r="AC3740" i="64"/>
  <c r="AS3740" i="64"/>
  <c r="F3740" i="64" l="1"/>
  <c r="AE3740" i="64"/>
  <c r="Y3741" i="64"/>
  <c r="M3741" i="64" s="1"/>
  <c r="AW3740" i="64"/>
  <c r="H3740" i="64"/>
  <c r="L3740" i="64"/>
  <c r="AJ3740" i="64"/>
  <c r="AI3740" i="64" l="1"/>
  <c r="I3740" i="64"/>
  <c r="AH3740" i="64"/>
  <c r="E3740" i="64" l="1"/>
  <c r="C3741" i="64" l="1"/>
  <c r="G3741" i="64" s="1"/>
  <c r="W3741" i="64" s="1"/>
  <c r="W3742" i="64" s="1"/>
  <c r="W3743" i="64" s="1"/>
  <c r="W3744" i="64" s="1"/>
  <c r="D3741" i="64"/>
  <c r="J3741" i="64"/>
  <c r="K3741" i="64" l="1"/>
  <c r="F3741" i="64" s="1"/>
  <c r="AN3747" i="64"/>
  <c r="T3747" i="64" s="1"/>
  <c r="T3748" i="64" s="1"/>
  <c r="AC3741" i="64"/>
  <c r="AS3741" i="64"/>
  <c r="Y3742" i="64" l="1"/>
  <c r="AW3741" i="64"/>
  <c r="AB3741" i="64"/>
  <c r="AE3741" i="64"/>
  <c r="AJ3741" i="64"/>
  <c r="H3741" i="64"/>
  <c r="AR3742" i="64" s="1"/>
  <c r="L3741" i="64"/>
  <c r="M3742" i="64" l="1"/>
  <c r="AO3742" i="64"/>
  <c r="AT3745" i="64"/>
  <c r="Z3745" i="64"/>
  <c r="AU3745" i="64"/>
  <c r="I3741" i="64"/>
  <c r="AP3742" i="64"/>
  <c r="AH3741" i="64"/>
  <c r="AI3741" i="64"/>
  <c r="R3743" i="64" l="1"/>
  <c r="R3744" i="64" s="1"/>
  <c r="R3745" i="64" s="1"/>
  <c r="R3746" i="64" s="1"/>
  <c r="R3747" i="64" s="1"/>
  <c r="E3741" i="64"/>
  <c r="C3742" i="64" s="1"/>
  <c r="G3742" i="64" s="1"/>
  <c r="AB3742" i="64"/>
  <c r="J3742" i="64" l="1"/>
  <c r="K3742" i="64" s="1"/>
  <c r="D3742" i="64" s="1"/>
  <c r="S3747" i="64"/>
  <c r="S3748" i="64" s="1"/>
  <c r="AC3742" i="64"/>
  <c r="AQ3742" i="64" l="1"/>
  <c r="AS3742" i="64"/>
  <c r="AE3742" i="64"/>
  <c r="AJ3742" i="64"/>
  <c r="L3742" i="64"/>
  <c r="H3742" i="64"/>
  <c r="F3742" i="64"/>
  <c r="U3743" i="64" s="1"/>
  <c r="U3744" i="64" s="1"/>
  <c r="U3745" i="64" s="1"/>
  <c r="U3746" i="64" s="1"/>
  <c r="U3747" i="64" s="1"/>
  <c r="Y3743" i="64"/>
  <c r="M3743" i="64" s="1"/>
  <c r="AW3742" i="64"/>
  <c r="AH3742" i="64" l="1"/>
  <c r="AI3742" i="64"/>
  <c r="AL3742" i="64" s="1"/>
  <c r="AM3742" i="64" s="1"/>
  <c r="I3742" i="64"/>
  <c r="AB3743" i="64" l="1"/>
  <c r="E3742" i="64"/>
  <c r="V3747" i="64"/>
  <c r="V3748" i="64" s="1"/>
  <c r="N3749" i="64" l="1"/>
  <c r="O3749" i="64"/>
  <c r="C3743" i="64"/>
  <c r="G3743" i="64" s="1"/>
  <c r="J3743" i="64"/>
  <c r="D3743" i="64"/>
  <c r="K3743" i="64" l="1"/>
  <c r="F3743" i="64" s="1"/>
  <c r="AS3743" i="64"/>
  <c r="AC3743" i="64"/>
  <c r="AQ3743" i="64" l="1"/>
  <c r="AQ3744" i="64" s="1"/>
  <c r="AQ3745" i="64" s="1"/>
  <c r="AR3743" i="64"/>
  <c r="AE3743" i="64"/>
  <c r="AF3743" i="64" s="1"/>
  <c r="AG3745" i="64" s="1"/>
  <c r="Y3744" i="64"/>
  <c r="H3743" i="64"/>
  <c r="AJ3743" i="64"/>
  <c r="L3743" i="64"/>
  <c r="AH3743" i="64" l="1"/>
  <c r="I3743" i="64"/>
  <c r="AW3743" i="64"/>
  <c r="AI3743" i="64"/>
  <c r="Q3745" i="64"/>
  <c r="AQ3746" i="64" s="1"/>
  <c r="P3745" i="64"/>
  <c r="AK3743" i="64" l="1"/>
  <c r="AA3744" i="64" s="1"/>
  <c r="AA3745" i="64" s="1"/>
  <c r="E3743" i="64"/>
  <c r="C3744" i="64" s="1"/>
  <c r="G3744" i="64" s="1"/>
  <c r="M3744" i="64" l="1"/>
  <c r="AB3744" i="64" s="1"/>
  <c r="AC3744" i="64"/>
  <c r="AA3746" i="64"/>
  <c r="D3744" i="64" l="1"/>
  <c r="J3744" i="64"/>
  <c r="K3744" i="64" s="1"/>
  <c r="AR3744" i="64" s="1"/>
  <c r="AR3745" i="64" s="1"/>
  <c r="AR3746" i="64" s="1"/>
  <c r="AA3747" i="64"/>
  <c r="AE3744" i="64"/>
  <c r="AS3744" i="64"/>
  <c r="T3744" i="64" l="1"/>
  <c r="AV3745" i="64" s="1"/>
  <c r="AV3746" i="64" s="1"/>
  <c r="AV3747" i="64" s="1"/>
  <c r="AV3748" i="64" s="1"/>
  <c r="AV3749" i="64" s="1"/>
  <c r="AJ3744" i="64"/>
  <c r="H3744" i="64"/>
  <c r="L3744" i="64"/>
  <c r="Y3745" i="64"/>
  <c r="M3745" i="64" s="1"/>
  <c r="AA3748" i="64"/>
  <c r="F3744" i="64"/>
  <c r="AW3744" i="64" l="1"/>
  <c r="AH3744" i="64"/>
  <c r="AB3745" i="64"/>
  <c r="I3744" i="64"/>
  <c r="AI3744" i="64"/>
  <c r="E3744" i="64" l="1"/>
  <c r="C3745" i="64" l="1"/>
  <c r="G3745" i="64" s="1"/>
  <c r="D3745" i="64"/>
  <c r="J3745" i="64"/>
  <c r="K3745" i="64" l="1"/>
  <c r="AC3745" i="64"/>
  <c r="AS3745" i="64"/>
  <c r="F3745" i="64" l="1"/>
  <c r="X3746" i="64"/>
  <c r="X3747" i="64" s="1"/>
  <c r="X3748" i="64" s="1"/>
  <c r="X3749" i="64" s="1"/>
  <c r="X3750" i="64" s="1"/>
  <c r="AE3745" i="64"/>
  <c r="Y3746" i="64"/>
  <c r="M3746" i="64" s="1"/>
  <c r="AW3745" i="64"/>
  <c r="L3745" i="64"/>
  <c r="AJ3745" i="64"/>
  <c r="H3745" i="64"/>
  <c r="AH3745" i="64" l="1"/>
  <c r="AI3745" i="64"/>
  <c r="I3745" i="64"/>
  <c r="E3745" i="64" l="1"/>
  <c r="C3746" i="64" l="1"/>
  <c r="G3746" i="64" s="1"/>
  <c r="W3746" i="64" s="1"/>
  <c r="W3747" i="64" s="1"/>
  <c r="W3748" i="64" s="1"/>
  <c r="W3749" i="64" s="1"/>
  <c r="D3746" i="64"/>
  <c r="J3746" i="64"/>
  <c r="K3746" i="64" l="1"/>
  <c r="F3746" i="64" s="1"/>
  <c r="AN3752" i="64"/>
  <c r="T3752" i="64" s="1"/>
  <c r="T3753" i="64" s="1"/>
  <c r="AC3746" i="64"/>
  <c r="AS3746" i="64"/>
  <c r="Y3747" i="64" l="1"/>
  <c r="AW3746" i="64"/>
  <c r="AE3746" i="64"/>
  <c r="AB3746" i="64"/>
  <c r="L3746" i="64"/>
  <c r="H3746" i="64"/>
  <c r="AR3747" i="64" s="1"/>
  <c r="AJ3746" i="64"/>
  <c r="M3747" i="64" l="1"/>
  <c r="AO3747" i="64"/>
  <c r="AI3746" i="64"/>
  <c r="AU3750" i="64"/>
  <c r="AT3750" i="64"/>
  <c r="Z3750" i="64"/>
  <c r="AH3746" i="64"/>
  <c r="AP3747" i="64"/>
  <c r="I3746" i="64"/>
  <c r="R3748" i="64" l="1"/>
  <c r="R3749" i="64" s="1"/>
  <c r="R3750" i="64" s="1"/>
  <c r="R3751" i="64" s="1"/>
  <c r="S3752" i="64" s="1"/>
  <c r="S3753" i="64" s="1"/>
  <c r="AB3747" i="64"/>
  <c r="E3746" i="64"/>
  <c r="R3752" i="64" l="1"/>
  <c r="C3747" i="64"/>
  <c r="G3747" i="64" s="1"/>
  <c r="J3747" i="64"/>
  <c r="K3747" i="64" l="1"/>
  <c r="AC3747" i="64"/>
  <c r="D3747" i="64" l="1"/>
  <c r="AE3747" i="64"/>
  <c r="AJ3747" i="64"/>
  <c r="L3747" i="64"/>
  <c r="AQ3747" i="64" l="1"/>
  <c r="AS3747" i="64"/>
  <c r="H3747" i="64"/>
  <c r="F3747" i="64"/>
  <c r="U3748" i="64" s="1"/>
  <c r="U3749" i="64" s="1"/>
  <c r="U3750" i="64" s="1"/>
  <c r="U3751" i="64" s="1"/>
  <c r="U3752" i="64" s="1"/>
  <c r="I3747" i="64"/>
  <c r="AH3747" i="64"/>
  <c r="AI3747" i="64"/>
  <c r="AL3747" i="64" s="1"/>
  <c r="AM3747" i="64" s="1"/>
  <c r="V3752" i="64" l="1"/>
  <c r="V3753" i="64" s="1"/>
  <c r="AW3747" i="64"/>
  <c r="Y3748" i="64"/>
  <c r="N3754" i="64"/>
  <c r="O3754" i="64"/>
  <c r="E3747" i="64"/>
  <c r="M3748" i="64" l="1"/>
  <c r="C3748" i="64"/>
  <c r="G3748" i="64" s="1"/>
  <c r="D3748" i="64" l="1"/>
  <c r="J3748" i="64"/>
  <c r="K3748" i="64" s="1"/>
  <c r="AB3748" i="64"/>
  <c r="AC3748" i="64"/>
  <c r="AS3748" i="64"/>
  <c r="AQ3748" i="64" l="1"/>
  <c r="AQ3749" i="64" s="1"/>
  <c r="AQ3750" i="64" s="1"/>
  <c r="F3748" i="64"/>
  <c r="AR3748" i="64"/>
  <c r="Y3749" i="64"/>
  <c r="AE3748" i="64"/>
  <c r="AF3748" i="64" s="1"/>
  <c r="AG3750" i="64" s="1"/>
  <c r="H3748" i="64"/>
  <c r="AJ3748" i="64"/>
  <c r="L3748" i="64"/>
  <c r="AH3748" i="64" l="1"/>
  <c r="AW3748" i="64"/>
  <c r="P3750" i="64"/>
  <c r="Q3750" i="64"/>
  <c r="AQ3751" i="64" s="1"/>
  <c r="I3748" i="64"/>
  <c r="AI3748" i="64"/>
  <c r="AK3748" i="64" l="1"/>
  <c r="AA3749" i="64" s="1"/>
  <c r="AA3750" i="64" s="1"/>
  <c r="M3749" i="64"/>
  <c r="E3748" i="64"/>
  <c r="C3749" i="64" s="1"/>
  <c r="G3749" i="64" s="1"/>
  <c r="AB3749" i="64" l="1"/>
  <c r="AA3751" i="64"/>
  <c r="J3749" i="64"/>
  <c r="D3749" i="64"/>
  <c r="AC3749" i="64"/>
  <c r="AE3749" i="64" l="1"/>
  <c r="K3749" i="64"/>
  <c r="AR3749" i="64" s="1"/>
  <c r="AR3750" i="64" s="1"/>
  <c r="AR3751" i="64" s="1"/>
  <c r="AS3749" i="64"/>
  <c r="AA3752" i="64"/>
  <c r="AA3753" i="64" l="1"/>
  <c r="T3749" i="64"/>
  <c r="AV3750" i="64" s="1"/>
  <c r="AV3751" i="64" s="1"/>
  <c r="AV3752" i="64" s="1"/>
  <c r="AV3753" i="64" s="1"/>
  <c r="AV3754" i="64" s="1"/>
  <c r="H3749" i="64"/>
  <c r="L3749" i="64"/>
  <c r="AJ3749" i="64"/>
  <c r="Y3750" i="64"/>
  <c r="M3750" i="64" s="1"/>
  <c r="F3749" i="64"/>
  <c r="AW3749" i="64" l="1"/>
  <c r="AI3749" i="64"/>
  <c r="AH3749" i="64"/>
  <c r="AB3750" i="64"/>
  <c r="I3749" i="64"/>
  <c r="E3749" i="64" l="1"/>
  <c r="C3750" i="64" l="1"/>
  <c r="G3750" i="64" s="1"/>
  <c r="D3750" i="64"/>
  <c r="J3750" i="64"/>
  <c r="K3750" i="64" l="1"/>
  <c r="X3751" i="64" s="1"/>
  <c r="X3752" i="64" s="1"/>
  <c r="X3753" i="64" s="1"/>
  <c r="X3754" i="64" s="1"/>
  <c r="X3755" i="64" s="1"/>
  <c r="AC3750" i="64"/>
  <c r="AS3750" i="64"/>
  <c r="AE3750" i="64" l="1"/>
  <c r="Y3751" i="64"/>
  <c r="M3751" i="64" s="1"/>
  <c r="AW3750" i="64"/>
  <c r="AJ3750" i="64"/>
  <c r="H3750" i="64"/>
  <c r="L3750" i="64"/>
  <c r="F3750" i="64"/>
  <c r="AH3750" i="64" l="1"/>
  <c r="I3750" i="64"/>
  <c r="AI3750" i="64"/>
  <c r="E3750" i="64" l="1"/>
  <c r="C3751" i="64" l="1"/>
  <c r="G3751" i="64" s="1"/>
  <c r="W3751" i="64" s="1"/>
  <c r="W3752" i="64" s="1"/>
  <c r="W3753" i="64" s="1"/>
  <c r="W3754" i="64" s="1"/>
  <c r="J3751" i="64"/>
  <c r="D3751" i="64"/>
  <c r="K3751" i="64" l="1"/>
  <c r="AN3757" i="64"/>
  <c r="T3757" i="64" s="1"/>
  <c r="T3758" i="64" s="1"/>
  <c r="AC3751" i="64"/>
  <c r="AS3751" i="64"/>
  <c r="Y3752" i="64" l="1"/>
  <c r="AW3751" i="64"/>
  <c r="AE3751" i="64"/>
  <c r="AB3751" i="64"/>
  <c r="H3751" i="64"/>
  <c r="AR3752" i="64" s="1"/>
  <c r="AJ3751" i="64"/>
  <c r="L3751" i="64"/>
  <c r="F3751" i="64"/>
  <c r="M3752" i="64" l="1"/>
  <c r="AO3752" i="64"/>
  <c r="Z3755" i="64"/>
  <c r="AU3755" i="64"/>
  <c r="AT3755" i="64"/>
  <c r="I3751" i="64"/>
  <c r="AI3751" i="64"/>
  <c r="AH3751" i="64"/>
  <c r="AP3752" i="64"/>
  <c r="R3753" i="64" l="1"/>
  <c r="R3754" i="64" s="1"/>
  <c r="R3755" i="64" s="1"/>
  <c r="R3756" i="64" s="1"/>
  <c r="R3757" i="64" s="1"/>
  <c r="AB3752" i="64"/>
  <c r="E3751" i="64"/>
  <c r="C3752" i="64" s="1"/>
  <c r="G3752" i="64" s="1"/>
  <c r="S3757" i="64" l="1"/>
  <c r="S3758" i="64" s="1"/>
  <c r="J3752" i="64"/>
  <c r="K3752" i="64" s="1"/>
  <c r="D3752" i="64"/>
  <c r="AQ3752" i="64" s="1"/>
  <c r="AC3752" i="64"/>
  <c r="AS3752" i="64" l="1"/>
  <c r="Y3753" i="64" s="1"/>
  <c r="AW3752" i="64"/>
  <c r="AE3752" i="64"/>
  <c r="AJ3752" i="64"/>
  <c r="L3752" i="64"/>
  <c r="H3752" i="64"/>
  <c r="F3752" i="64"/>
  <c r="U3753" i="64" s="1"/>
  <c r="U3754" i="64" s="1"/>
  <c r="U3755" i="64" s="1"/>
  <c r="U3756" i="64" s="1"/>
  <c r="U3757" i="64" s="1"/>
  <c r="M3753" i="64" l="1"/>
  <c r="AH3752" i="64"/>
  <c r="AI3752" i="64"/>
  <c r="AL3752" i="64" s="1"/>
  <c r="AM3752" i="64" s="1"/>
  <c r="I3752" i="64"/>
  <c r="V3757" i="64" l="1"/>
  <c r="V3758" i="64" s="1"/>
  <c r="AB3753" i="64"/>
  <c r="E3752" i="64"/>
  <c r="C3753" i="64" s="1"/>
  <c r="G3753" i="64" s="1"/>
  <c r="AC3753" i="64" l="1"/>
  <c r="D3753" i="64"/>
  <c r="J3753" i="64"/>
  <c r="N3759" i="64"/>
  <c r="O3759" i="64"/>
  <c r="K3753" i="64" l="1"/>
  <c r="AE3753" i="64"/>
  <c r="AF3753" i="64" s="1"/>
  <c r="AG3755" i="64" s="1"/>
  <c r="AS3753" i="64"/>
  <c r="AQ3753" i="64" l="1"/>
  <c r="AQ3754" i="64" s="1"/>
  <c r="AQ3755" i="64" s="1"/>
  <c r="AR3753" i="64"/>
  <c r="Y3754" i="64"/>
  <c r="L3753" i="64"/>
  <c r="H3753" i="64"/>
  <c r="AJ3753" i="64"/>
  <c r="P3755" i="64"/>
  <c r="Q3755" i="64"/>
  <c r="F3753" i="64"/>
  <c r="AQ3756" i="64" l="1"/>
  <c r="AI3753" i="64"/>
  <c r="AH3753" i="64"/>
  <c r="AW3753" i="64"/>
  <c r="I3753" i="64"/>
  <c r="AK3753" i="64" l="1"/>
  <c r="AA3754" i="64" s="1"/>
  <c r="AA3755" i="64" s="1"/>
  <c r="M3754" i="64"/>
  <c r="E3753" i="64"/>
  <c r="C3754" i="64" s="1"/>
  <c r="G3754" i="64" s="1"/>
  <c r="AB3754" i="64" l="1"/>
  <c r="AC3754" i="64"/>
  <c r="J3754" i="64"/>
  <c r="D3754" i="64"/>
  <c r="AA3756" i="64"/>
  <c r="K3754" i="64" l="1"/>
  <c r="AR3754" i="64" s="1"/>
  <c r="AR3755" i="64" s="1"/>
  <c r="AR3756" i="64" s="1"/>
  <c r="AA3757" i="64"/>
  <c r="AS3754" i="64"/>
  <c r="AE3754" i="64"/>
  <c r="Y3755" i="64" l="1"/>
  <c r="M3755" i="64" s="1"/>
  <c r="AA3758" i="64"/>
  <c r="T3754" i="64"/>
  <c r="AV3755" i="64" s="1"/>
  <c r="AV3756" i="64" s="1"/>
  <c r="AV3757" i="64" s="1"/>
  <c r="AV3758" i="64" s="1"/>
  <c r="AV3759" i="64" s="1"/>
  <c r="AJ3754" i="64"/>
  <c r="H3754" i="64"/>
  <c r="L3754" i="64"/>
  <c r="F3754" i="64"/>
  <c r="I3754" i="64" l="1"/>
  <c r="AH3754" i="64"/>
  <c r="AI3754" i="64"/>
  <c r="AW3754" i="64"/>
  <c r="AB3755" i="64"/>
  <c r="E3754" i="64" l="1"/>
  <c r="C3755" i="64" l="1"/>
  <c r="G3755" i="64" s="1"/>
  <c r="D3755" i="64"/>
  <c r="J3755" i="64"/>
  <c r="K3755" i="64" l="1"/>
  <c r="AC3755" i="64"/>
  <c r="AS3755" i="64"/>
  <c r="F3755" i="64" l="1"/>
  <c r="X3756" i="64"/>
  <c r="X3757" i="64" s="1"/>
  <c r="X3758" i="64" s="1"/>
  <c r="X3759" i="64" s="1"/>
  <c r="X3760" i="64" s="1"/>
  <c r="AE3755" i="64"/>
  <c r="Y3756" i="64"/>
  <c r="M3756" i="64" s="1"/>
  <c r="AW3755" i="64"/>
  <c r="L3755" i="64"/>
  <c r="H3755" i="64"/>
  <c r="AJ3755" i="64"/>
  <c r="AH3755" i="64" l="1"/>
  <c r="AI3755" i="64"/>
  <c r="I3755" i="64"/>
  <c r="E3755" i="64" l="1"/>
  <c r="C3756" i="64" l="1"/>
  <c r="G3756" i="64" s="1"/>
  <c r="W3756" i="64" s="1"/>
  <c r="W3757" i="64" s="1"/>
  <c r="W3758" i="64" s="1"/>
  <c r="W3759" i="64" s="1"/>
  <c r="J3756" i="64"/>
  <c r="D3756" i="64"/>
  <c r="K3756" i="64" l="1"/>
  <c r="AN3762" i="64"/>
  <c r="T3762" i="64" s="1"/>
  <c r="T3763" i="64" s="1"/>
  <c r="AC3756" i="64"/>
  <c r="AS3756" i="64"/>
  <c r="AB3756" i="64" l="1"/>
  <c r="Y3757" i="64"/>
  <c r="AW3756" i="64"/>
  <c r="AE3756" i="64"/>
  <c r="H3756" i="64"/>
  <c r="AR3757" i="64" s="1"/>
  <c r="L3756" i="64"/>
  <c r="AJ3756" i="64"/>
  <c r="F3756" i="64"/>
  <c r="M3757" i="64" l="1"/>
  <c r="AO3757" i="64"/>
  <c r="I3756" i="64"/>
  <c r="AI3756" i="64"/>
  <c r="AP3757" i="64"/>
  <c r="AH3756" i="64"/>
  <c r="AT3760" i="64"/>
  <c r="AU3760" i="64"/>
  <c r="Z3760" i="64"/>
  <c r="AB3757" i="64" l="1"/>
  <c r="R3758" i="64"/>
  <c r="R3759" i="64" s="1"/>
  <c r="R3760" i="64" s="1"/>
  <c r="R3761" i="64" s="1"/>
  <c r="S3762" i="64" s="1"/>
  <c r="S3763" i="64" s="1"/>
  <c r="E3756" i="64"/>
  <c r="R3762" i="64" l="1"/>
  <c r="C3757" i="64"/>
  <c r="G3757" i="64" s="1"/>
  <c r="J3757" i="64"/>
  <c r="AC3757" i="64" l="1"/>
  <c r="K3757" i="64"/>
  <c r="D3757" i="64" s="1"/>
  <c r="AQ3757" i="64" s="1"/>
  <c r="AS3757" i="64" l="1"/>
  <c r="H3757" i="64"/>
  <c r="L3757" i="64"/>
  <c r="AJ3757" i="64"/>
  <c r="F3757" i="64"/>
  <c r="U3758" i="64" s="1"/>
  <c r="U3759" i="64" s="1"/>
  <c r="U3760" i="64" s="1"/>
  <c r="U3761" i="64" s="1"/>
  <c r="U3762" i="64" s="1"/>
  <c r="Y3758" i="64"/>
  <c r="AW3757" i="64"/>
  <c r="AE3757" i="64"/>
  <c r="M3758" i="64" l="1"/>
  <c r="AI3757" i="64"/>
  <c r="AL3757" i="64" s="1"/>
  <c r="AM3757" i="64" s="1"/>
  <c r="I3757" i="64"/>
  <c r="AH3757" i="64"/>
  <c r="V3762" i="64" l="1"/>
  <c r="V3763" i="64" s="1"/>
  <c r="AB3758" i="64"/>
  <c r="E3757" i="64"/>
  <c r="C3758" i="64" l="1"/>
  <c r="G3758" i="64" s="1"/>
  <c r="D3758" i="64"/>
  <c r="J3758" i="64"/>
  <c r="N3764" i="64"/>
  <c r="O3764" i="64"/>
  <c r="K3758" i="64" l="1"/>
  <c r="AC3758" i="64"/>
  <c r="AS3758" i="64"/>
  <c r="AQ3758" i="64" l="1"/>
  <c r="AQ3759" i="64" s="1"/>
  <c r="AQ3760" i="64" s="1"/>
  <c r="AR3758" i="64"/>
  <c r="F3758" i="64"/>
  <c r="Y3759" i="64"/>
  <c r="AE3758" i="64"/>
  <c r="AF3758" i="64" s="1"/>
  <c r="AG3760" i="64" s="1"/>
  <c r="AJ3758" i="64"/>
  <c r="L3758" i="64"/>
  <c r="H3758" i="64"/>
  <c r="I3758" i="64" l="1"/>
  <c r="AI3758" i="64"/>
  <c r="P3760" i="64"/>
  <c r="Q3760" i="64"/>
  <c r="AQ3761" i="64" s="1"/>
  <c r="AW3758" i="64"/>
  <c r="AH3758" i="64"/>
  <c r="AK3758" i="64" l="1"/>
  <c r="AA3759" i="64" s="1"/>
  <c r="AA3760" i="64" s="1"/>
  <c r="M3759" i="64"/>
  <c r="E3758" i="64"/>
  <c r="C3759" i="64" s="1"/>
  <c r="G3759" i="64" s="1"/>
  <c r="AA3761" i="64" l="1"/>
  <c r="AB3759" i="64"/>
  <c r="D3759" i="64"/>
  <c r="J3759" i="64"/>
  <c r="AC3759" i="64"/>
  <c r="K3759" i="64" l="1"/>
  <c r="AR3759" i="64" s="1"/>
  <c r="AR3760" i="64" s="1"/>
  <c r="AR3761" i="64" s="1"/>
  <c r="AA3762" i="64"/>
  <c r="F3759" i="64"/>
  <c r="AE3759" i="64"/>
  <c r="AS3759" i="64"/>
  <c r="Y3760" i="64" l="1"/>
  <c r="M3760" i="64" s="1"/>
  <c r="AA3763" i="64"/>
  <c r="T3759" i="64"/>
  <c r="AV3760" i="64" s="1"/>
  <c r="AV3761" i="64" s="1"/>
  <c r="AV3762" i="64" s="1"/>
  <c r="AV3763" i="64" s="1"/>
  <c r="AV3764" i="64" s="1"/>
  <c r="L3759" i="64"/>
  <c r="H3759" i="64"/>
  <c r="AJ3759" i="64"/>
  <c r="I3759" i="64" l="1"/>
  <c r="AW3759" i="64"/>
  <c r="AH3759" i="64"/>
  <c r="AI3759" i="64"/>
  <c r="AB3760" i="64"/>
  <c r="E3759" i="64" l="1"/>
  <c r="C3760" i="64" l="1"/>
  <c r="G3760" i="64" s="1"/>
  <c r="D3760" i="64"/>
  <c r="J3760" i="64"/>
  <c r="K3760" i="64" l="1"/>
  <c r="X3761" i="64" s="1"/>
  <c r="X3762" i="64" s="1"/>
  <c r="X3763" i="64" s="1"/>
  <c r="X3764" i="64" s="1"/>
  <c r="X3765" i="64" s="1"/>
  <c r="AC3760" i="64"/>
  <c r="AS3760" i="64"/>
  <c r="AE3760" i="64" l="1"/>
  <c r="Y3761" i="64"/>
  <c r="M3761" i="64" s="1"/>
  <c r="AW3760" i="64"/>
  <c r="L3760" i="64"/>
  <c r="H3760" i="64"/>
  <c r="AJ3760" i="64"/>
  <c r="F3760" i="64"/>
  <c r="AI3760" i="64" l="1"/>
  <c r="AH3760" i="64"/>
  <c r="I3760" i="64"/>
  <c r="E3760" i="64" l="1"/>
  <c r="C3761" i="64" l="1"/>
  <c r="G3761" i="64" s="1"/>
  <c r="W3761" i="64" s="1"/>
  <c r="W3762" i="64" s="1"/>
  <c r="W3763" i="64" s="1"/>
  <c r="W3764" i="64" s="1"/>
  <c r="D3761" i="64"/>
  <c r="J3761" i="64"/>
  <c r="K3761" i="64" l="1"/>
  <c r="F3761" i="64" s="1"/>
  <c r="AN3767" i="64"/>
  <c r="T3767" i="64" s="1"/>
  <c r="T3768" i="64" s="1"/>
  <c r="AC3761" i="64"/>
  <c r="AS3761" i="64"/>
  <c r="AB3761" i="64" l="1"/>
  <c r="Y3762" i="64"/>
  <c r="AW3761" i="64"/>
  <c r="AE3761" i="64"/>
  <c r="AJ3761" i="64"/>
  <c r="L3761" i="64"/>
  <c r="H3761" i="64"/>
  <c r="AR3762" i="64" s="1"/>
  <c r="M3762" i="64" l="1"/>
  <c r="AO3762" i="64"/>
  <c r="AH3761" i="64"/>
  <c r="AP3762" i="64"/>
  <c r="I3761" i="64"/>
  <c r="AI3761" i="64"/>
  <c r="Z3765" i="64"/>
  <c r="AT3765" i="64"/>
  <c r="AU3765" i="64"/>
  <c r="AB3762" i="64" l="1"/>
  <c r="R3763" i="64"/>
  <c r="R3764" i="64" s="1"/>
  <c r="R3765" i="64" s="1"/>
  <c r="R3766" i="64" s="1"/>
  <c r="S3767" i="64" s="1"/>
  <c r="S3768" i="64" s="1"/>
  <c r="E3761" i="64"/>
  <c r="R3767" i="64" l="1"/>
  <c r="C3762" i="64"/>
  <c r="G3762" i="64" s="1"/>
  <c r="D3762" i="64"/>
  <c r="AQ3762" i="64" s="1"/>
  <c r="J3762" i="64"/>
  <c r="K3762" i="64" l="1"/>
  <c r="F3762" i="64" s="1"/>
  <c r="U3763" i="64" s="1"/>
  <c r="U3764" i="64" s="1"/>
  <c r="U3765" i="64" s="1"/>
  <c r="U3766" i="64" s="1"/>
  <c r="U3767" i="64" s="1"/>
  <c r="AS3762" i="64"/>
  <c r="AC3762" i="64"/>
  <c r="AE3762" i="64" l="1"/>
  <c r="Y3763" i="64"/>
  <c r="M3763" i="64" s="1"/>
  <c r="AW3762" i="64"/>
  <c r="H3762" i="64"/>
  <c r="L3762" i="64"/>
  <c r="AJ3762" i="64"/>
  <c r="AB3763" i="64" l="1"/>
  <c r="I3762" i="64"/>
  <c r="V3767" i="64"/>
  <c r="V3768" i="64" s="1"/>
  <c r="AI3762" i="64"/>
  <c r="AL3762" i="64" s="1"/>
  <c r="AM3762" i="64" s="1"/>
  <c r="AH3762" i="64"/>
  <c r="N3769" i="64" l="1"/>
  <c r="O3769" i="64"/>
  <c r="E3762" i="64"/>
  <c r="C3763" i="64" l="1"/>
  <c r="G3763" i="64" s="1"/>
  <c r="J3763" i="64"/>
  <c r="D3763" i="64"/>
  <c r="K3763" i="64" l="1"/>
  <c r="F3763" i="64" s="1"/>
  <c r="AC3763" i="64"/>
  <c r="AS3763" i="64"/>
  <c r="AQ3763" i="64" l="1"/>
  <c r="AQ3764" i="64" s="1"/>
  <c r="AQ3765" i="64" s="1"/>
  <c r="AR3763" i="64"/>
  <c r="Y3764" i="64"/>
  <c r="AE3763" i="64"/>
  <c r="AF3763" i="64" s="1"/>
  <c r="AG3765" i="64" s="1"/>
  <c r="AJ3763" i="64"/>
  <c r="H3763" i="64"/>
  <c r="L3763" i="64"/>
  <c r="AW3763" i="64" l="1"/>
  <c r="AI3763" i="64"/>
  <c r="Q3765" i="64"/>
  <c r="AQ3766" i="64" s="1"/>
  <c r="P3765" i="64"/>
  <c r="I3763" i="64"/>
  <c r="AH3763" i="64"/>
  <c r="AK3763" i="64" l="1"/>
  <c r="AA3764" i="64" s="1"/>
  <c r="AA3765" i="64" s="1"/>
  <c r="E3763" i="64"/>
  <c r="C3764" i="64" s="1"/>
  <c r="G3764" i="64" s="1"/>
  <c r="M3764" i="64" l="1"/>
  <c r="D3764" i="64" s="1"/>
  <c r="AS3764" i="64" s="1"/>
  <c r="AC3764" i="64"/>
  <c r="AA3766" i="64"/>
  <c r="J3764" i="64" l="1"/>
  <c r="AB3764" i="64"/>
  <c r="Y3765" i="64"/>
  <c r="M3765" i="64" s="1"/>
  <c r="AE3764" i="64"/>
  <c r="K3764" i="64"/>
  <c r="AR3764" i="64" s="1"/>
  <c r="AR3765" i="64" s="1"/>
  <c r="AR3766" i="64" s="1"/>
  <c r="AA3767" i="64"/>
  <c r="F3764" i="64" l="1"/>
  <c r="T3764" i="64"/>
  <c r="AV3765" i="64" s="1"/>
  <c r="AV3766" i="64" s="1"/>
  <c r="AV3767" i="64" s="1"/>
  <c r="AV3768" i="64" s="1"/>
  <c r="AV3769" i="64" s="1"/>
  <c r="H3764" i="64"/>
  <c r="L3764" i="64"/>
  <c r="AJ3764" i="64"/>
  <c r="AA3768" i="64"/>
  <c r="AB3765" i="64"/>
  <c r="AI3764" i="64" l="1"/>
  <c r="I3764" i="64"/>
  <c r="AW3764" i="64"/>
  <c r="AH3764" i="64"/>
  <c r="E3764" i="64" l="1"/>
  <c r="C3765" i="64" l="1"/>
  <c r="G3765" i="64" s="1"/>
  <c r="J3765" i="64"/>
  <c r="D3765" i="64"/>
  <c r="K3765" i="64" l="1"/>
  <c r="AS3765" i="64"/>
  <c r="AC3765" i="64"/>
  <c r="F3765" i="64" l="1"/>
  <c r="X3766" i="64"/>
  <c r="X3767" i="64" s="1"/>
  <c r="X3768" i="64" s="1"/>
  <c r="X3769" i="64" s="1"/>
  <c r="X3770" i="64" s="1"/>
  <c r="Y3766" i="64"/>
  <c r="M3766" i="64" s="1"/>
  <c r="AW3765" i="64"/>
  <c r="AE3765" i="64"/>
  <c r="L3765" i="64"/>
  <c r="H3765" i="64"/>
  <c r="AJ3765" i="64"/>
  <c r="AI3765" i="64" l="1"/>
  <c r="I3765" i="64"/>
  <c r="AH3765" i="64"/>
  <c r="E3765" i="64" l="1"/>
  <c r="C3766" i="64" l="1"/>
  <c r="G3766" i="64" s="1"/>
  <c r="W3766" i="64" s="1"/>
  <c r="W3767" i="64" s="1"/>
  <c r="W3768" i="64" s="1"/>
  <c r="W3769" i="64" s="1"/>
  <c r="J3766" i="64"/>
  <c r="D3766" i="64"/>
  <c r="K3766" i="64" l="1"/>
  <c r="AN3772" i="64"/>
  <c r="T3772" i="64" s="1"/>
  <c r="T3773" i="64" s="1"/>
  <c r="AS3766" i="64"/>
  <c r="AC3766" i="64"/>
  <c r="AB3766" i="64" l="1"/>
  <c r="AE3766" i="64"/>
  <c r="Y3767" i="64"/>
  <c r="AW3766" i="64"/>
  <c r="AJ3766" i="64"/>
  <c r="H3766" i="64"/>
  <c r="AR3767" i="64" s="1"/>
  <c r="L3766" i="64"/>
  <c r="F3766" i="64"/>
  <c r="M3767" i="64" l="1"/>
  <c r="AO3767" i="64"/>
  <c r="I3766" i="64"/>
  <c r="AH3766" i="64"/>
  <c r="AP3767" i="64"/>
  <c r="AI3766" i="64"/>
  <c r="AU3770" i="64"/>
  <c r="AT3770" i="64"/>
  <c r="Z3770" i="64"/>
  <c r="AB3767" i="64" l="1"/>
  <c r="R3768" i="64"/>
  <c r="R3769" i="64" s="1"/>
  <c r="R3770" i="64" s="1"/>
  <c r="R3771" i="64" s="1"/>
  <c r="R3772" i="64" s="1"/>
  <c r="E3766" i="64"/>
  <c r="S3772" i="64" l="1"/>
  <c r="S3773" i="64" s="1"/>
  <c r="C3767" i="64"/>
  <c r="G3767" i="64" s="1"/>
  <c r="J3767" i="64"/>
  <c r="K3767" i="64" l="1"/>
  <c r="D3767" i="64" s="1"/>
  <c r="AQ3767" i="64" s="1"/>
  <c r="AC3767" i="64"/>
  <c r="AS3767" i="64" l="1"/>
  <c r="Y3768" i="64" s="1"/>
  <c r="AE3767" i="64"/>
  <c r="H3767" i="64"/>
  <c r="L3767" i="64"/>
  <c r="AJ3767" i="64"/>
  <c r="F3767" i="64"/>
  <c r="U3768" i="64" s="1"/>
  <c r="U3769" i="64" s="1"/>
  <c r="U3770" i="64" s="1"/>
  <c r="U3771" i="64" s="1"/>
  <c r="U3772" i="64" s="1"/>
  <c r="AW3767" i="64" l="1"/>
  <c r="M3768" i="64"/>
  <c r="I3767" i="64"/>
  <c r="AH3767" i="64"/>
  <c r="AI3767" i="64"/>
  <c r="AL3767" i="64" s="1"/>
  <c r="AM3767" i="64" s="1"/>
  <c r="E3767" i="64" l="1"/>
  <c r="AB3768" i="64"/>
  <c r="V3772" i="64"/>
  <c r="V3773" i="64" s="1"/>
  <c r="N3774" i="64" l="1"/>
  <c r="O3774" i="64"/>
  <c r="C3768" i="64"/>
  <c r="G3768" i="64" s="1"/>
  <c r="J3768" i="64"/>
  <c r="D3768" i="64"/>
  <c r="K3768" i="64" l="1"/>
  <c r="AC3768" i="64"/>
  <c r="AS3768" i="64"/>
  <c r="AR3768" i="64" l="1"/>
  <c r="AQ3768" i="64"/>
  <c r="AQ3769" i="64" s="1"/>
  <c r="AQ3770" i="64" s="1"/>
  <c r="F3768" i="64"/>
  <c r="Y3769" i="64"/>
  <c r="AE3768" i="64"/>
  <c r="AF3768" i="64" s="1"/>
  <c r="AG3770" i="64" s="1"/>
  <c r="AJ3768" i="64"/>
  <c r="L3768" i="64"/>
  <c r="H3768" i="64"/>
  <c r="AI3768" i="64" l="1"/>
  <c r="AW3768" i="64"/>
  <c r="Q3770" i="64"/>
  <c r="AQ3771" i="64" s="1"/>
  <c r="P3770" i="64"/>
  <c r="AH3768" i="64"/>
  <c r="I3768" i="64"/>
  <c r="AK3768" i="64" l="1"/>
  <c r="AA3769" i="64" s="1"/>
  <c r="AA3770" i="64" s="1"/>
  <c r="M3769" i="64"/>
  <c r="E3768" i="64"/>
  <c r="C3769" i="64" s="1"/>
  <c r="G3769" i="64" s="1"/>
  <c r="AB3769" i="64" l="1"/>
  <c r="J3769" i="64"/>
  <c r="D3769" i="64"/>
  <c r="AS3769" i="64" s="1"/>
  <c r="AC3769" i="64"/>
  <c r="AA3771" i="64"/>
  <c r="AA3772" i="64" l="1"/>
  <c r="Y3770" i="64"/>
  <c r="M3770" i="64" s="1"/>
  <c r="AE3769" i="64"/>
  <c r="K3769" i="64"/>
  <c r="AR3769" i="64" s="1"/>
  <c r="AR3770" i="64" s="1"/>
  <c r="AR3771" i="64" s="1"/>
  <c r="T3769" i="64" l="1"/>
  <c r="AV3770" i="64" s="1"/>
  <c r="AV3771" i="64" s="1"/>
  <c r="AV3772" i="64" s="1"/>
  <c r="AV3773" i="64" s="1"/>
  <c r="AV3774" i="64" s="1"/>
  <c r="AJ3769" i="64"/>
  <c r="H3769" i="64"/>
  <c r="L3769" i="64"/>
  <c r="AA3773" i="64"/>
  <c r="AB3770" i="64"/>
  <c r="F3769" i="64"/>
  <c r="I3769" i="64" l="1"/>
  <c r="AH3769" i="64"/>
  <c r="AI3769" i="64"/>
  <c r="AW3769" i="64"/>
  <c r="E3769" i="64" l="1"/>
  <c r="C3770" i="64" l="1"/>
  <c r="G3770" i="64" s="1"/>
  <c r="D3770" i="64"/>
  <c r="J3770" i="64"/>
  <c r="K3770" i="64" l="1"/>
  <c r="X3771" i="64" s="1"/>
  <c r="X3772" i="64" s="1"/>
  <c r="X3773" i="64" s="1"/>
  <c r="X3774" i="64" s="1"/>
  <c r="X3775" i="64" s="1"/>
  <c r="AC3770" i="64"/>
  <c r="AS3770" i="64"/>
  <c r="F3770" i="64" l="1"/>
  <c r="AE3770" i="64"/>
  <c r="Y3771" i="64"/>
  <c r="M3771" i="64" s="1"/>
  <c r="AW3770" i="64"/>
  <c r="L3770" i="64"/>
  <c r="H3770" i="64"/>
  <c r="AJ3770" i="64"/>
  <c r="AH3770" i="64" l="1"/>
  <c r="AI3770" i="64"/>
  <c r="I3770" i="64"/>
  <c r="E3770" i="64" l="1"/>
  <c r="C3771" i="64" l="1"/>
  <c r="G3771" i="64" s="1"/>
  <c r="W3771" i="64" s="1"/>
  <c r="W3772" i="64" s="1"/>
  <c r="W3773" i="64" s="1"/>
  <c r="W3774" i="64" s="1"/>
  <c r="J3771" i="64"/>
  <c r="D3771" i="64"/>
  <c r="K3771" i="64" l="1"/>
  <c r="AN3777" i="64"/>
  <c r="T3777" i="64" s="1"/>
  <c r="T3778" i="64" s="1"/>
  <c r="AC3771" i="64"/>
  <c r="AS3771" i="64"/>
  <c r="AB3771" i="64" l="1"/>
  <c r="Y3772" i="64"/>
  <c r="AW3771" i="64"/>
  <c r="AE3771" i="64"/>
  <c r="H3771" i="64"/>
  <c r="AR3772" i="64" s="1"/>
  <c r="L3771" i="64"/>
  <c r="AJ3771" i="64"/>
  <c r="F3771" i="64"/>
  <c r="M3772" i="64" l="1"/>
  <c r="AO3772" i="64"/>
  <c r="I3771" i="64"/>
  <c r="AI3771" i="64"/>
  <c r="AH3771" i="64"/>
  <c r="AP3772" i="64"/>
  <c r="Z3775" i="64"/>
  <c r="AU3775" i="64"/>
  <c r="AT3775" i="64"/>
  <c r="R3773" i="64" l="1"/>
  <c r="R3774" i="64" s="1"/>
  <c r="R3775" i="64" s="1"/>
  <c r="R3776" i="64" s="1"/>
  <c r="S3777" i="64" s="1"/>
  <c r="S3778" i="64" s="1"/>
  <c r="E3771" i="64"/>
  <c r="C3772" i="64" s="1"/>
  <c r="G3772" i="64" s="1"/>
  <c r="AB3772" i="64"/>
  <c r="R3777" i="64" l="1"/>
  <c r="AC3772" i="64"/>
  <c r="J3772" i="64"/>
  <c r="K3772" i="64" l="1"/>
  <c r="D3772" i="64" s="1"/>
  <c r="AQ3772" i="64" s="1"/>
  <c r="AE3772" i="64"/>
  <c r="AS3772" i="64" l="1"/>
  <c r="H3772" i="64"/>
  <c r="L3772" i="64"/>
  <c r="AJ3772" i="64"/>
  <c r="F3772" i="64"/>
  <c r="U3773" i="64" s="1"/>
  <c r="U3774" i="64" s="1"/>
  <c r="U3775" i="64" s="1"/>
  <c r="U3776" i="64" s="1"/>
  <c r="U3777" i="64" s="1"/>
  <c r="Y3773" i="64" l="1"/>
  <c r="M3773" i="64" s="1"/>
  <c r="AW3772" i="64"/>
  <c r="I3772" i="64"/>
  <c r="AH3772" i="64"/>
  <c r="AI3772" i="64"/>
  <c r="AL3772" i="64" s="1"/>
  <c r="AM3772" i="64" s="1"/>
  <c r="V3777" i="64" l="1"/>
  <c r="V3778" i="64" s="1"/>
  <c r="AB3773" i="64"/>
  <c r="E3772" i="64"/>
  <c r="C3773" i="64" s="1"/>
  <c r="G3773" i="64" s="1"/>
  <c r="J3773" i="64" l="1"/>
  <c r="D3773" i="64"/>
  <c r="AC3773" i="64"/>
  <c r="N3779" i="64"/>
  <c r="O3779" i="64"/>
  <c r="AE3773" i="64" l="1"/>
  <c r="AF3773" i="64" s="1"/>
  <c r="AG3775" i="64" s="1"/>
  <c r="AS3773" i="64"/>
  <c r="K3773" i="64"/>
  <c r="AQ3773" i="64" l="1"/>
  <c r="AQ3774" i="64" s="1"/>
  <c r="AQ3775" i="64" s="1"/>
  <c r="AR3773" i="64"/>
  <c r="L3773" i="64"/>
  <c r="H3773" i="64"/>
  <c r="AJ3773" i="64"/>
  <c r="P3775" i="64"/>
  <c r="Q3775" i="64"/>
  <c r="Y3774" i="64"/>
  <c r="F3773" i="64"/>
  <c r="AQ3776" i="64" l="1"/>
  <c r="AW3773" i="64"/>
  <c r="AI3773" i="64"/>
  <c r="AH3773" i="64"/>
  <c r="I3773" i="64"/>
  <c r="AK3773" i="64" l="1"/>
  <c r="AA3774" i="64" s="1"/>
  <c r="AA3775" i="64" s="1"/>
  <c r="M3774" i="64"/>
  <c r="E3773" i="64"/>
  <c r="C3774" i="64" s="1"/>
  <c r="G3774" i="64" s="1"/>
  <c r="AB3774" i="64" l="1"/>
  <c r="D3774" i="64"/>
  <c r="AS3774" i="64" s="1"/>
  <c r="J3774" i="64"/>
  <c r="AC3774" i="64"/>
  <c r="AA3776" i="64"/>
  <c r="Y3775" i="64" l="1"/>
  <c r="M3775" i="64" s="1"/>
  <c r="AE3774" i="64"/>
  <c r="AA3777" i="64"/>
  <c r="K3774" i="64"/>
  <c r="AR3774" i="64" s="1"/>
  <c r="AR3775" i="64" s="1"/>
  <c r="AR3776" i="64" s="1"/>
  <c r="AA3778" i="64" l="1"/>
  <c r="T3774" i="64"/>
  <c r="AV3775" i="64" s="1"/>
  <c r="AV3776" i="64" s="1"/>
  <c r="AV3777" i="64" s="1"/>
  <c r="AV3778" i="64" s="1"/>
  <c r="AV3779" i="64" s="1"/>
  <c r="L3774" i="64"/>
  <c r="AJ3774" i="64"/>
  <c r="H3774" i="64"/>
  <c r="F3774" i="64"/>
  <c r="AB3775" i="64"/>
  <c r="AH3774" i="64" l="1"/>
  <c r="AW3774" i="64"/>
  <c r="AI3774" i="64"/>
  <c r="I3774" i="64"/>
  <c r="E3774" i="64" l="1"/>
  <c r="C3775" i="64" l="1"/>
  <c r="G3775" i="64" s="1"/>
  <c r="D3775" i="64"/>
  <c r="J3775" i="64"/>
  <c r="K3775" i="64" l="1"/>
  <c r="AS3775" i="64"/>
  <c r="AC3775" i="64"/>
  <c r="F3775" i="64" l="1"/>
  <c r="X3776" i="64"/>
  <c r="X3777" i="64" s="1"/>
  <c r="X3778" i="64" s="1"/>
  <c r="X3779" i="64" s="1"/>
  <c r="X3780" i="64" s="1"/>
  <c r="Y3776" i="64"/>
  <c r="M3776" i="64" s="1"/>
  <c r="AW3775" i="64"/>
  <c r="AE3775" i="64"/>
  <c r="L3775" i="64"/>
  <c r="H3775" i="64"/>
  <c r="AJ3775" i="64"/>
  <c r="AH3775" i="64" l="1"/>
  <c r="AI3775" i="64"/>
  <c r="I3775" i="64"/>
  <c r="E3775" i="64" l="1"/>
  <c r="C3776" i="64" l="1"/>
  <c r="G3776" i="64" s="1"/>
  <c r="W3776" i="64" s="1"/>
  <c r="W3777" i="64" s="1"/>
  <c r="W3778" i="64" s="1"/>
  <c r="W3779" i="64" s="1"/>
  <c r="D3776" i="64"/>
  <c r="J3776" i="64"/>
  <c r="K3776" i="64" l="1"/>
  <c r="F3776" i="64" s="1"/>
  <c r="AN3782" i="64"/>
  <c r="T3782" i="64" s="1"/>
  <c r="T3783" i="64" s="1"/>
  <c r="AS3776" i="64"/>
  <c r="AC3776" i="64"/>
  <c r="AE3776" i="64" l="1"/>
  <c r="AB3776" i="64"/>
  <c r="Y3777" i="64"/>
  <c r="AW3776" i="64"/>
  <c r="H3776" i="64"/>
  <c r="AR3777" i="64" s="1"/>
  <c r="L3776" i="64"/>
  <c r="AJ3776" i="64"/>
  <c r="M3777" i="64" l="1"/>
  <c r="AO3777" i="64"/>
  <c r="AI3776" i="64"/>
  <c r="Z3780" i="64"/>
  <c r="AT3780" i="64"/>
  <c r="AU3780" i="64"/>
  <c r="AH3776" i="64"/>
  <c r="AP3777" i="64"/>
  <c r="I3776" i="64"/>
  <c r="R3778" i="64" l="1"/>
  <c r="R3779" i="64" s="1"/>
  <c r="R3780" i="64" s="1"/>
  <c r="R3781" i="64" s="1"/>
  <c r="R3782" i="64" s="1"/>
  <c r="AB3777" i="64"/>
  <c r="E3776" i="64"/>
  <c r="S3782" i="64" l="1"/>
  <c r="S3783" i="64" s="1"/>
  <c r="C3777" i="64"/>
  <c r="G3777" i="64" s="1"/>
  <c r="J3777" i="64"/>
  <c r="K3777" i="64" l="1"/>
  <c r="AC3777" i="64"/>
  <c r="D3777" i="64" l="1"/>
  <c r="H3777" i="64" s="1"/>
  <c r="AE3777" i="64"/>
  <c r="AJ3777" i="64"/>
  <c r="L3777" i="64"/>
  <c r="AQ3777" i="64" l="1"/>
  <c r="AS3777" i="64"/>
  <c r="F3777" i="64"/>
  <c r="U3778" i="64" s="1"/>
  <c r="U3779" i="64" s="1"/>
  <c r="U3780" i="64" s="1"/>
  <c r="U3781" i="64" s="1"/>
  <c r="U3782" i="64" s="1"/>
  <c r="I3777" i="64"/>
  <c r="AH3777" i="64"/>
  <c r="AI3777" i="64"/>
  <c r="AL3777" i="64" s="1"/>
  <c r="AM3777" i="64" s="1"/>
  <c r="V3782" i="64" l="1"/>
  <c r="V3783" i="64" s="1"/>
  <c r="O3784" i="64" s="1"/>
  <c r="Y3778" i="64"/>
  <c r="AW3777" i="64"/>
  <c r="E3777" i="64"/>
  <c r="N3784" i="64" l="1"/>
  <c r="M3778" i="64"/>
  <c r="C3778" i="64"/>
  <c r="G3778" i="64" s="1"/>
  <c r="J3778" i="64" l="1"/>
  <c r="D3778" i="64"/>
  <c r="AB3778" i="64"/>
  <c r="K3778" i="64"/>
  <c r="AC3778" i="64"/>
  <c r="AS3778" i="64"/>
  <c r="AQ3778" i="64" l="1"/>
  <c r="AQ3779" i="64" s="1"/>
  <c r="AQ3780" i="64" s="1"/>
  <c r="AR3778" i="64"/>
  <c r="F3778" i="64"/>
  <c r="AE3778" i="64"/>
  <c r="AF3778" i="64" s="1"/>
  <c r="AG3780" i="64" s="1"/>
  <c r="Y3779" i="64"/>
  <c r="L3778" i="64"/>
  <c r="AJ3778" i="64"/>
  <c r="H3778" i="64"/>
  <c r="AW3778" i="64" l="1"/>
  <c r="AH3778" i="64"/>
  <c r="I3778" i="64"/>
  <c r="AI3778" i="64"/>
  <c r="Q3780" i="64"/>
  <c r="AQ3781" i="64" s="1"/>
  <c r="P3780" i="64"/>
  <c r="AK3778" i="64" l="1"/>
  <c r="AA3779" i="64" s="1"/>
  <c r="AA3780" i="64" s="1"/>
  <c r="E3778" i="64"/>
  <c r="C3779" i="64" s="1"/>
  <c r="G3779" i="64" s="1"/>
  <c r="M3779" i="64" l="1"/>
  <c r="AB3779" i="64" s="1"/>
  <c r="AC3779" i="64"/>
  <c r="AA3781" i="64"/>
  <c r="D3779" i="64" l="1"/>
  <c r="J3779" i="64"/>
  <c r="K3779" i="64" s="1"/>
  <c r="AR3779" i="64" s="1"/>
  <c r="AR3780" i="64" s="1"/>
  <c r="AR3781" i="64" s="1"/>
  <c r="AA3782" i="64"/>
  <c r="AE3779" i="64"/>
  <c r="AS3779" i="64"/>
  <c r="Y3780" i="64" l="1"/>
  <c r="M3780" i="64" s="1"/>
  <c r="AA3783" i="64"/>
  <c r="T3779" i="64"/>
  <c r="AV3780" i="64" s="1"/>
  <c r="AV3781" i="64" s="1"/>
  <c r="AV3782" i="64" s="1"/>
  <c r="AV3783" i="64" s="1"/>
  <c r="AV3784" i="64" s="1"/>
  <c r="AJ3779" i="64"/>
  <c r="L3779" i="64"/>
  <c r="H3779" i="64"/>
  <c r="F3779" i="64"/>
  <c r="I3779" i="64" l="1"/>
  <c r="AW3779" i="64"/>
  <c r="AI3779" i="64"/>
  <c r="AH3779" i="64"/>
  <c r="AB3780" i="64"/>
  <c r="E3779" i="64" l="1"/>
  <c r="C3780" i="64" l="1"/>
  <c r="G3780" i="64" s="1"/>
  <c r="J3780" i="64"/>
  <c r="D3780" i="64"/>
  <c r="K3780" i="64" l="1"/>
  <c r="X3781" i="64" s="1"/>
  <c r="X3782" i="64" s="1"/>
  <c r="X3783" i="64" s="1"/>
  <c r="X3784" i="64" s="1"/>
  <c r="X3785" i="64" s="1"/>
  <c r="AC3780" i="64"/>
  <c r="AS3780" i="64"/>
  <c r="F3780" i="64" l="1"/>
  <c r="AE3780" i="64"/>
  <c r="Y3781" i="64"/>
  <c r="M3781" i="64" s="1"/>
  <c r="AW3780" i="64"/>
  <c r="L3780" i="64"/>
  <c r="H3780" i="64"/>
  <c r="AJ3780" i="64"/>
  <c r="AH3780" i="64" l="1"/>
  <c r="AI3780" i="64"/>
  <c r="I3780" i="64"/>
  <c r="E3780" i="64" l="1"/>
  <c r="C3781" i="64" l="1"/>
  <c r="G3781" i="64" s="1"/>
  <c r="W3781" i="64" s="1"/>
  <c r="W3782" i="64" s="1"/>
  <c r="W3783" i="64" s="1"/>
  <c r="W3784" i="64" s="1"/>
  <c r="J3781" i="64"/>
  <c r="D3781" i="64"/>
  <c r="K3781" i="64" l="1"/>
  <c r="AN3787" i="64"/>
  <c r="T3787" i="64" s="1"/>
  <c r="T3788" i="64" s="1"/>
  <c r="AC3781" i="64"/>
  <c r="AS3781" i="64"/>
  <c r="Y3782" i="64" l="1"/>
  <c r="AW3781" i="64"/>
  <c r="AE3781" i="64"/>
  <c r="AJ3781" i="64"/>
  <c r="H3781" i="64"/>
  <c r="AR3782" i="64" s="1"/>
  <c r="L3781" i="64"/>
  <c r="AB3781" i="64"/>
  <c r="F3781" i="64"/>
  <c r="M3782" i="64" l="1"/>
  <c r="AO3782" i="64"/>
  <c r="AI3781" i="64"/>
  <c r="AU3785" i="64"/>
  <c r="AT3785" i="64"/>
  <c r="Z3785" i="64"/>
  <c r="I3781" i="64"/>
  <c r="AH3781" i="64"/>
  <c r="AP3782" i="64"/>
  <c r="R3783" i="64" l="1"/>
  <c r="R3784" i="64" s="1"/>
  <c r="R3785" i="64" s="1"/>
  <c r="R3786" i="64" s="1"/>
  <c r="S3787" i="64" s="1"/>
  <c r="S3788" i="64" s="1"/>
  <c r="E3781" i="64"/>
  <c r="C3782" i="64" s="1"/>
  <c r="G3782" i="64" s="1"/>
  <c r="AB3782" i="64"/>
  <c r="R3787" i="64" l="1"/>
  <c r="J3782" i="64"/>
  <c r="K3782" i="64" s="1"/>
  <c r="D3782" i="64"/>
  <c r="AQ3782" i="64" s="1"/>
  <c r="AC3782" i="64"/>
  <c r="AS3782" i="64" l="1"/>
  <c r="AW3782" i="64" s="1"/>
  <c r="F3782" i="64"/>
  <c r="U3783" i="64" s="1"/>
  <c r="U3784" i="64" s="1"/>
  <c r="U3785" i="64" s="1"/>
  <c r="U3786" i="64" s="1"/>
  <c r="U3787" i="64" s="1"/>
  <c r="AE3782" i="64"/>
  <c r="AJ3782" i="64"/>
  <c r="H3782" i="64"/>
  <c r="L3782" i="64"/>
  <c r="Y3783" i="64" l="1"/>
  <c r="M3783" i="64" s="1"/>
  <c r="AH3782" i="64"/>
  <c r="AI3782" i="64"/>
  <c r="AL3782" i="64" s="1"/>
  <c r="AM3782" i="64" s="1"/>
  <c r="I3782" i="64"/>
  <c r="AB3783" i="64" l="1"/>
  <c r="V3787" i="64"/>
  <c r="V3788" i="64" s="1"/>
  <c r="N3789" i="64" s="1"/>
  <c r="E3782" i="64"/>
  <c r="O3789" i="64" l="1"/>
  <c r="C3783" i="64"/>
  <c r="G3783" i="64" s="1"/>
  <c r="D3783" i="64"/>
  <c r="J3783" i="64"/>
  <c r="K3783" i="64" l="1"/>
  <c r="AC3783" i="64"/>
  <c r="AS3783" i="64"/>
  <c r="AQ3783" i="64" l="1"/>
  <c r="AQ3784" i="64" s="1"/>
  <c r="AQ3785" i="64" s="1"/>
  <c r="AR3783" i="64"/>
  <c r="AE3783" i="64"/>
  <c r="AF3783" i="64" s="1"/>
  <c r="AG3785" i="64" s="1"/>
  <c r="Y3784" i="64"/>
  <c r="AJ3783" i="64"/>
  <c r="L3783" i="64"/>
  <c r="H3783" i="64"/>
  <c r="F3783" i="64"/>
  <c r="AW3783" i="64" l="1"/>
  <c r="AI3783" i="64"/>
  <c r="AH3783" i="64"/>
  <c r="I3783" i="64"/>
  <c r="P3785" i="64"/>
  <c r="Q3785" i="64"/>
  <c r="AQ3786" i="64" s="1"/>
  <c r="AK3783" i="64" l="1"/>
  <c r="AA3784" i="64" s="1"/>
  <c r="AA3785" i="64" s="1"/>
  <c r="M3784" i="64"/>
  <c r="E3783" i="64"/>
  <c r="C3784" i="64" s="1"/>
  <c r="G3784" i="64" s="1"/>
  <c r="AA3786" i="64" l="1"/>
  <c r="AC3784" i="64"/>
  <c r="D3784" i="64"/>
  <c r="AS3784" i="64" s="1"/>
  <c r="AB3784" i="64"/>
  <c r="J3784" i="64"/>
  <c r="Y3785" i="64" l="1"/>
  <c r="M3785" i="64" s="1"/>
  <c r="AA3787" i="64"/>
  <c r="AE3784" i="64"/>
  <c r="K3784" i="64"/>
  <c r="AR3784" i="64" s="1"/>
  <c r="AR3785" i="64" s="1"/>
  <c r="AR3786" i="64" s="1"/>
  <c r="T3784" i="64" l="1"/>
  <c r="AV3785" i="64" s="1"/>
  <c r="AV3786" i="64" s="1"/>
  <c r="AV3787" i="64" s="1"/>
  <c r="AV3788" i="64" s="1"/>
  <c r="AV3789" i="64" s="1"/>
  <c r="L3784" i="64"/>
  <c r="H3784" i="64"/>
  <c r="AJ3784" i="64"/>
  <c r="F3784" i="64"/>
  <c r="AB3785" i="64"/>
  <c r="AA3788" i="64"/>
  <c r="AW3784" i="64" l="1"/>
  <c r="AH3784" i="64"/>
  <c r="AI3784" i="64"/>
  <c r="I3784" i="64"/>
  <c r="E3784" i="64" l="1"/>
  <c r="C3785" i="64" l="1"/>
  <c r="G3785" i="64" s="1"/>
  <c r="D3785" i="64"/>
  <c r="J3785" i="64"/>
  <c r="K3785" i="64" l="1"/>
  <c r="X3786" i="64" s="1"/>
  <c r="X3787" i="64" s="1"/>
  <c r="X3788" i="64" s="1"/>
  <c r="X3789" i="64" s="1"/>
  <c r="X3790" i="64" s="1"/>
  <c r="AS3785" i="64"/>
  <c r="AC3785" i="64"/>
  <c r="Y3786" i="64" l="1"/>
  <c r="M3786" i="64" s="1"/>
  <c r="AW3785" i="64"/>
  <c r="AE3785" i="64"/>
  <c r="H3785" i="64"/>
  <c r="L3785" i="64"/>
  <c r="AJ3785" i="64"/>
  <c r="F3785" i="64"/>
  <c r="AI3785" i="64" l="1"/>
  <c r="AH3785" i="64"/>
  <c r="I3785" i="64"/>
  <c r="E3785" i="64" l="1"/>
  <c r="C3786" i="64" l="1"/>
  <c r="G3786" i="64" s="1"/>
  <c r="W3786" i="64" s="1"/>
  <c r="W3787" i="64" s="1"/>
  <c r="W3788" i="64" s="1"/>
  <c r="W3789" i="64" s="1"/>
  <c r="J3786" i="64"/>
  <c r="D3786" i="64"/>
  <c r="K3786" i="64" l="1"/>
  <c r="AN3792" i="64"/>
  <c r="T3792" i="64" s="1"/>
  <c r="T3793" i="64" s="1"/>
  <c r="AS3786" i="64"/>
  <c r="AC3786" i="64"/>
  <c r="AB3786" i="64" l="1"/>
  <c r="AE3786" i="64"/>
  <c r="Y3787" i="64"/>
  <c r="AW3786" i="64"/>
  <c r="AJ3786" i="64"/>
  <c r="H3786" i="64"/>
  <c r="AR3787" i="64" s="1"/>
  <c r="L3786" i="64"/>
  <c r="F3786" i="64"/>
  <c r="M3787" i="64" l="1"/>
  <c r="AO3787" i="64"/>
  <c r="I3786" i="64"/>
  <c r="AH3786" i="64"/>
  <c r="AP3787" i="64"/>
  <c r="AI3786" i="64"/>
  <c r="Z3790" i="64"/>
  <c r="AU3790" i="64"/>
  <c r="AT3790" i="64"/>
  <c r="AB3787" i="64" l="1"/>
  <c r="R3788" i="64"/>
  <c r="R3789" i="64" s="1"/>
  <c r="R3790" i="64" s="1"/>
  <c r="R3791" i="64" s="1"/>
  <c r="S3792" i="64" s="1"/>
  <c r="S3793" i="64" s="1"/>
  <c r="E3786" i="64"/>
  <c r="R3792" i="64" l="1"/>
  <c r="C3787" i="64"/>
  <c r="G3787" i="64" s="1"/>
  <c r="J3787" i="64"/>
  <c r="AC3787" i="64" l="1"/>
  <c r="K3787" i="64"/>
  <c r="D3787" i="64" l="1"/>
  <c r="H3787" i="64" s="1"/>
  <c r="L3787" i="64"/>
  <c r="AJ3787" i="64"/>
  <c r="AE3787" i="64"/>
  <c r="AQ3787" i="64" l="1"/>
  <c r="AS3787" i="64"/>
  <c r="F3787" i="64"/>
  <c r="U3788" i="64" s="1"/>
  <c r="U3789" i="64" s="1"/>
  <c r="U3790" i="64" s="1"/>
  <c r="U3791" i="64" s="1"/>
  <c r="U3792" i="64" s="1"/>
  <c r="I3787" i="64"/>
  <c r="AI3787" i="64"/>
  <c r="AL3787" i="64" s="1"/>
  <c r="AM3787" i="64" s="1"/>
  <c r="AH3787" i="64"/>
  <c r="V3792" i="64" l="1"/>
  <c r="V3793" i="64" s="1"/>
  <c r="AW3787" i="64"/>
  <c r="Y3788" i="64"/>
  <c r="E3787" i="64"/>
  <c r="N3794" i="64"/>
  <c r="O3794" i="64"/>
  <c r="M3788" i="64" l="1"/>
  <c r="D3788" i="64" s="1"/>
  <c r="C3788" i="64"/>
  <c r="G3788" i="64" s="1"/>
  <c r="J3788" i="64" l="1"/>
  <c r="K3788" i="64" s="1"/>
  <c r="AB3788" i="64"/>
  <c r="AC3788" i="64"/>
  <c r="AS3788" i="64"/>
  <c r="AQ3788" i="64" l="1"/>
  <c r="AQ3789" i="64" s="1"/>
  <c r="AQ3790" i="64" s="1"/>
  <c r="AR3788" i="64"/>
  <c r="AE3788" i="64"/>
  <c r="AF3788" i="64" s="1"/>
  <c r="AG3790" i="64" s="1"/>
  <c r="Y3789" i="64"/>
  <c r="AJ3788" i="64"/>
  <c r="L3788" i="64"/>
  <c r="H3788" i="64"/>
  <c r="F3788" i="64"/>
  <c r="AW3788" i="64" l="1"/>
  <c r="AI3788" i="64"/>
  <c r="AH3788" i="64"/>
  <c r="I3788" i="64"/>
  <c r="Q3790" i="64"/>
  <c r="AQ3791" i="64" s="1"/>
  <c r="P3790" i="64"/>
  <c r="AK3788" i="64" l="1"/>
  <c r="AA3789" i="64" s="1"/>
  <c r="AA3790" i="64" s="1"/>
  <c r="M3789" i="64"/>
  <c r="E3788" i="64"/>
  <c r="C3789" i="64" s="1"/>
  <c r="G3789" i="64" s="1"/>
  <c r="AA3791" i="64" l="1"/>
  <c r="AC3789" i="64"/>
  <c r="D3789" i="64"/>
  <c r="AS3789" i="64" s="1"/>
  <c r="AB3789" i="64"/>
  <c r="J3789" i="64"/>
  <c r="Y3790" i="64" l="1"/>
  <c r="M3790" i="64" s="1"/>
  <c r="AA3792" i="64"/>
  <c r="AE3789" i="64"/>
  <c r="K3789" i="64"/>
  <c r="AR3789" i="64" s="1"/>
  <c r="AR3790" i="64" s="1"/>
  <c r="AR3791" i="64" s="1"/>
  <c r="T3789" i="64" l="1"/>
  <c r="AV3790" i="64" s="1"/>
  <c r="AV3791" i="64" s="1"/>
  <c r="AV3792" i="64" s="1"/>
  <c r="AV3793" i="64" s="1"/>
  <c r="AV3794" i="64" s="1"/>
  <c r="L3789" i="64"/>
  <c r="H3789" i="64"/>
  <c r="AJ3789" i="64"/>
  <c r="F3789" i="64"/>
  <c r="AA3793" i="64"/>
  <c r="AB3790" i="64"/>
  <c r="AW3789" i="64" l="1"/>
  <c r="AH3789" i="64"/>
  <c r="AI3789" i="64"/>
  <c r="I3789" i="64"/>
  <c r="E3789" i="64" l="1"/>
  <c r="C3790" i="64" l="1"/>
  <c r="G3790" i="64" s="1"/>
  <c r="D3790" i="64"/>
  <c r="J3790" i="64"/>
  <c r="K3790" i="64" l="1"/>
  <c r="X3791" i="64" s="1"/>
  <c r="X3792" i="64" s="1"/>
  <c r="X3793" i="64" s="1"/>
  <c r="X3794" i="64" s="1"/>
  <c r="X3795" i="64" s="1"/>
  <c r="AS3790" i="64"/>
  <c r="AC3790" i="64"/>
  <c r="F3790" i="64" l="1"/>
  <c r="Y3791" i="64"/>
  <c r="M3791" i="64" s="1"/>
  <c r="AW3790" i="64"/>
  <c r="AE3790" i="64"/>
  <c r="L3790" i="64"/>
  <c r="AJ3790" i="64"/>
  <c r="H3790" i="64"/>
  <c r="AH3790" i="64" l="1"/>
  <c r="AI3790" i="64"/>
  <c r="I3790" i="64"/>
  <c r="E3790" i="64" l="1"/>
  <c r="C3791" i="64" l="1"/>
  <c r="G3791" i="64" s="1"/>
  <c r="W3791" i="64" s="1"/>
  <c r="W3792" i="64" s="1"/>
  <c r="W3793" i="64" s="1"/>
  <c r="W3794" i="64" s="1"/>
  <c r="J3791" i="64"/>
  <c r="D3791" i="64"/>
  <c r="K3791" i="64" l="1"/>
  <c r="AN3797" i="64"/>
  <c r="T3797" i="64" s="1"/>
  <c r="T3798" i="64" s="1"/>
  <c r="AS3791" i="64"/>
  <c r="AC3791" i="64"/>
  <c r="AE3791" i="64" l="1"/>
  <c r="Y3792" i="64"/>
  <c r="AW3791" i="64"/>
  <c r="AB3791" i="64"/>
  <c r="H3791" i="64"/>
  <c r="AR3792" i="64" s="1"/>
  <c r="L3791" i="64"/>
  <c r="AJ3791" i="64"/>
  <c r="F3791" i="64"/>
  <c r="M3792" i="64" l="1"/>
  <c r="AO3792" i="64"/>
  <c r="I3791" i="64"/>
  <c r="AH3791" i="64"/>
  <c r="AP3792" i="64"/>
  <c r="Z3795" i="64"/>
  <c r="AU3795" i="64"/>
  <c r="AT3795" i="64"/>
  <c r="AI3791" i="64"/>
  <c r="AB3792" i="64" l="1"/>
  <c r="R3793" i="64"/>
  <c r="R3794" i="64" s="1"/>
  <c r="R3795" i="64" s="1"/>
  <c r="R3796" i="64" s="1"/>
  <c r="R3797" i="64" s="1"/>
  <c r="E3791" i="64"/>
  <c r="S3797" i="64" l="1"/>
  <c r="S3798" i="64" s="1"/>
  <c r="C3792" i="64"/>
  <c r="G3792" i="64" s="1"/>
  <c r="J3792" i="64"/>
  <c r="K3792" i="64" l="1"/>
  <c r="D3792" i="64" s="1"/>
  <c r="AQ3792" i="64" s="1"/>
  <c r="AC3792" i="64"/>
  <c r="F3792" i="64" l="1"/>
  <c r="U3793" i="64" s="1"/>
  <c r="U3794" i="64" s="1"/>
  <c r="U3795" i="64" s="1"/>
  <c r="U3796" i="64" s="1"/>
  <c r="U3797" i="64" s="1"/>
  <c r="AS3792" i="64"/>
  <c r="Y3793" i="64" s="1"/>
  <c r="M3793" i="64" s="1"/>
  <c r="AE3792" i="64"/>
  <c r="H3792" i="64"/>
  <c r="L3792" i="64"/>
  <c r="AJ3792" i="64"/>
  <c r="AW3792" i="64" l="1"/>
  <c r="AB3793" i="64"/>
  <c r="I3792" i="64"/>
  <c r="V3797" i="64"/>
  <c r="V3798" i="64" s="1"/>
  <c r="AI3792" i="64"/>
  <c r="AL3792" i="64" s="1"/>
  <c r="AM3792" i="64" s="1"/>
  <c r="AH3792" i="64"/>
  <c r="N3799" i="64" l="1"/>
  <c r="O3799" i="64"/>
  <c r="E3792" i="64"/>
  <c r="C3793" i="64" l="1"/>
  <c r="G3793" i="64" s="1"/>
  <c r="J3793" i="64"/>
  <c r="D3793" i="64"/>
  <c r="K3793" i="64" l="1"/>
  <c r="AC3793" i="64"/>
  <c r="AS3793" i="64"/>
  <c r="AQ3793" i="64" l="1"/>
  <c r="AQ3794" i="64" s="1"/>
  <c r="AQ3795" i="64" s="1"/>
  <c r="F3793" i="64"/>
  <c r="AR3793" i="64"/>
  <c r="Y3794" i="64"/>
  <c r="AE3793" i="64"/>
  <c r="AF3793" i="64" s="1"/>
  <c r="AG3795" i="64" s="1"/>
  <c r="AJ3793" i="64"/>
  <c r="H3793" i="64"/>
  <c r="L3793" i="64"/>
  <c r="AW3793" i="64" l="1"/>
  <c r="AI3793" i="64"/>
  <c r="P3795" i="64"/>
  <c r="Q3795" i="64"/>
  <c r="AQ3796" i="64" s="1"/>
  <c r="I3793" i="64"/>
  <c r="AH3793" i="64"/>
  <c r="AK3793" i="64" l="1"/>
  <c r="AA3794" i="64" s="1"/>
  <c r="AA3795" i="64" s="1"/>
  <c r="E3793" i="64"/>
  <c r="C3794" i="64" s="1"/>
  <c r="G3794" i="64" s="1"/>
  <c r="M3794" i="64" l="1"/>
  <c r="D3794" i="64" s="1"/>
  <c r="AC3794" i="64"/>
  <c r="J3794" i="64"/>
  <c r="AA3796" i="64"/>
  <c r="AB3794" i="64" l="1"/>
  <c r="K3794" i="64"/>
  <c r="AR3794" i="64" s="1"/>
  <c r="AR3795" i="64" s="1"/>
  <c r="AR3796" i="64" s="1"/>
  <c r="AE3794" i="64"/>
  <c r="AA3797" i="64"/>
  <c r="AS3794" i="64"/>
  <c r="F3794" i="64" l="1"/>
  <c r="AA3798" i="64"/>
  <c r="Y3795" i="64"/>
  <c r="M3795" i="64" s="1"/>
  <c r="T3794" i="64"/>
  <c r="AV3795" i="64" s="1"/>
  <c r="AV3796" i="64" s="1"/>
  <c r="AV3797" i="64" s="1"/>
  <c r="AV3798" i="64" s="1"/>
  <c r="AV3799" i="64" s="1"/>
  <c r="H3794" i="64"/>
  <c r="AJ3794" i="64"/>
  <c r="L3794" i="64"/>
  <c r="AB3795" i="64" l="1"/>
  <c r="AW3794" i="64"/>
  <c r="AI3794" i="64"/>
  <c r="AH3794" i="64"/>
  <c r="I3794" i="64"/>
  <c r="E3794" i="64" l="1"/>
  <c r="C3795" i="64" l="1"/>
  <c r="G3795" i="64" s="1"/>
  <c r="D3795" i="64"/>
  <c r="J3795" i="64"/>
  <c r="K3795" i="64" l="1"/>
  <c r="X3796" i="64" s="1"/>
  <c r="X3797" i="64" s="1"/>
  <c r="X3798" i="64" s="1"/>
  <c r="X3799" i="64" s="1"/>
  <c r="X3800" i="64" s="1"/>
  <c r="AC3795" i="64"/>
  <c r="AS3795" i="64"/>
  <c r="AE3795" i="64" l="1"/>
  <c r="Y3796" i="64"/>
  <c r="M3796" i="64" s="1"/>
  <c r="AW3795" i="64"/>
  <c r="H3795" i="64"/>
  <c r="AJ3795" i="64"/>
  <c r="L3795" i="64"/>
  <c r="F3795" i="64"/>
  <c r="I3795" i="64" l="1"/>
  <c r="AI3795" i="64"/>
  <c r="AH3795" i="64"/>
  <c r="E3795" i="64" l="1"/>
  <c r="C3796" i="64" l="1"/>
  <c r="G3796" i="64" s="1"/>
  <c r="W3796" i="64" s="1"/>
  <c r="W3797" i="64" s="1"/>
  <c r="W3798" i="64" s="1"/>
  <c r="W3799" i="64" s="1"/>
  <c r="J3796" i="64"/>
  <c r="D3796" i="64"/>
  <c r="K3796" i="64" l="1"/>
  <c r="AN3802" i="64"/>
  <c r="T3802" i="64" s="1"/>
  <c r="T3803" i="64" s="1"/>
  <c r="AC3796" i="64"/>
  <c r="AS3796" i="64"/>
  <c r="Y3797" i="64" l="1"/>
  <c r="AW3796" i="64"/>
  <c r="AE3796" i="64"/>
  <c r="AB3796" i="64"/>
  <c r="L3796" i="64"/>
  <c r="H3796" i="64"/>
  <c r="AR3797" i="64" s="1"/>
  <c r="AJ3796" i="64"/>
  <c r="F3796" i="64"/>
  <c r="M3797" i="64" l="1"/>
  <c r="AO3797" i="64"/>
  <c r="Z3800" i="64"/>
  <c r="AU3800" i="64"/>
  <c r="AT3800" i="64"/>
  <c r="AH3796" i="64"/>
  <c r="AP3797" i="64"/>
  <c r="AI3796" i="64"/>
  <c r="I3796" i="64"/>
  <c r="R3798" i="64" l="1"/>
  <c r="R3799" i="64" s="1"/>
  <c r="R3800" i="64" s="1"/>
  <c r="R3801" i="64" s="1"/>
  <c r="S3802" i="64" s="1"/>
  <c r="S3803" i="64" s="1"/>
  <c r="AB3797" i="64"/>
  <c r="E3796" i="64"/>
  <c r="C3797" i="64" s="1"/>
  <c r="G3797" i="64" s="1"/>
  <c r="R3802" i="64" l="1"/>
  <c r="J3797" i="64"/>
  <c r="K3797" i="64" s="1"/>
  <c r="D3797" i="64" s="1"/>
  <c r="AQ3797" i="64" s="1"/>
  <c r="AC3797" i="64"/>
  <c r="AS3797" i="64" l="1"/>
  <c r="Y3798" i="64"/>
  <c r="AW3797" i="64"/>
  <c r="AJ3797" i="64"/>
  <c r="L3797" i="64"/>
  <c r="H3797" i="64"/>
  <c r="F3797" i="64"/>
  <c r="U3798" i="64" s="1"/>
  <c r="U3799" i="64" s="1"/>
  <c r="U3800" i="64" s="1"/>
  <c r="U3801" i="64" s="1"/>
  <c r="U3802" i="64" s="1"/>
  <c r="AE3797" i="64"/>
  <c r="M3798" i="64" l="1"/>
  <c r="AH3797" i="64"/>
  <c r="AI3797" i="64"/>
  <c r="AL3797" i="64" s="1"/>
  <c r="AM3797" i="64" s="1"/>
  <c r="I3797" i="64"/>
  <c r="E3797" i="64" l="1"/>
  <c r="C3798" i="64" s="1"/>
  <c r="G3798" i="64" s="1"/>
  <c r="AB3798" i="64"/>
  <c r="V3802" i="64"/>
  <c r="V3803" i="64" s="1"/>
  <c r="J3798" i="64" l="1"/>
  <c r="K3798" i="64" s="1"/>
  <c r="D3798" i="64"/>
  <c r="AS3798" i="64" s="1"/>
  <c r="N3804" i="64"/>
  <c r="O3804" i="64"/>
  <c r="AC3798" i="64"/>
  <c r="AQ3798" i="64" l="1"/>
  <c r="AQ3799" i="64" s="1"/>
  <c r="AQ3800" i="64" s="1"/>
  <c r="AR3798" i="64"/>
  <c r="F3798" i="64"/>
  <c r="Y3799" i="64"/>
  <c r="AJ3798" i="64"/>
  <c r="H3798" i="64"/>
  <c r="L3798" i="64"/>
  <c r="AE3798" i="64"/>
  <c r="AF3798" i="64" s="1"/>
  <c r="AG3800" i="64" s="1"/>
  <c r="AW3798" i="64" l="1"/>
  <c r="I3798" i="64"/>
  <c r="AH3798" i="64"/>
  <c r="AI3798" i="64"/>
  <c r="Q3800" i="64"/>
  <c r="AQ3801" i="64" s="1"/>
  <c r="P3800" i="64"/>
  <c r="AK3798" i="64" l="1"/>
  <c r="AA3799" i="64" s="1"/>
  <c r="AA3800" i="64" s="1"/>
  <c r="M3799" i="64"/>
  <c r="E3798" i="64"/>
  <c r="C3799" i="64" s="1"/>
  <c r="G3799" i="64" s="1"/>
  <c r="AB3799" i="64" l="1"/>
  <c r="D3799" i="64"/>
  <c r="J3799" i="64"/>
  <c r="AA3801" i="64"/>
  <c r="AC3799" i="64"/>
  <c r="AA3802" i="64" l="1"/>
  <c r="K3799" i="64"/>
  <c r="AR3799" i="64" s="1"/>
  <c r="AR3800" i="64" s="1"/>
  <c r="AR3801" i="64" s="1"/>
  <c r="AE3799" i="64"/>
  <c r="AS3799" i="64"/>
  <c r="F3799" i="64" l="1"/>
  <c r="Y3800" i="64"/>
  <c r="M3800" i="64" s="1"/>
  <c r="T3799" i="64"/>
  <c r="AV3800" i="64" s="1"/>
  <c r="AV3801" i="64" s="1"/>
  <c r="AV3802" i="64" s="1"/>
  <c r="AV3803" i="64" s="1"/>
  <c r="AV3804" i="64" s="1"/>
  <c r="H3799" i="64"/>
  <c r="L3799" i="64"/>
  <c r="AJ3799" i="64"/>
  <c r="AA3803" i="64"/>
  <c r="AH3799" i="64" l="1"/>
  <c r="I3799" i="64"/>
  <c r="AW3799" i="64"/>
  <c r="AI3799" i="64"/>
  <c r="AB3800" i="64"/>
  <c r="E3799" i="64" l="1"/>
  <c r="C3800" i="64" l="1"/>
  <c r="G3800" i="64" s="1"/>
  <c r="D3800" i="64"/>
  <c r="J3800" i="64"/>
  <c r="K3800" i="64" l="1"/>
  <c r="AC3800" i="64"/>
  <c r="AS3800" i="64"/>
  <c r="F3800" i="64" l="1"/>
  <c r="X3801" i="64"/>
  <c r="X3802" i="64" s="1"/>
  <c r="X3803" i="64" s="1"/>
  <c r="X3804" i="64" s="1"/>
  <c r="X3805" i="64" s="1"/>
  <c r="AE3800" i="64"/>
  <c r="Y3801" i="64"/>
  <c r="M3801" i="64" s="1"/>
  <c r="AW3800" i="64"/>
  <c r="H3800" i="64"/>
  <c r="AJ3800" i="64"/>
  <c r="L3800" i="64"/>
  <c r="I3800" i="64" l="1"/>
  <c r="AI3800" i="64"/>
  <c r="AH3800" i="64"/>
  <c r="E3800" i="64" l="1"/>
  <c r="C3801" i="64" l="1"/>
  <c r="G3801" i="64" s="1"/>
  <c r="W3801" i="64" s="1"/>
  <c r="W3802" i="64" s="1"/>
  <c r="W3803" i="64" s="1"/>
  <c r="W3804" i="64" s="1"/>
  <c r="J3801" i="64"/>
  <c r="D3801" i="64"/>
  <c r="K3801" i="64" l="1"/>
  <c r="AN3807" i="64"/>
  <c r="T3807" i="64" s="1"/>
  <c r="T3808" i="64" s="1"/>
  <c r="AC3801" i="64"/>
  <c r="AS3801" i="64"/>
  <c r="Y3802" i="64" l="1"/>
  <c r="AW3801" i="64"/>
  <c r="AE3801" i="64"/>
  <c r="AB3801" i="64"/>
  <c r="L3801" i="64"/>
  <c r="H3801" i="64"/>
  <c r="AR3802" i="64" s="1"/>
  <c r="AJ3801" i="64"/>
  <c r="F3801" i="64"/>
  <c r="M3802" i="64" l="1"/>
  <c r="AO3802" i="64"/>
  <c r="AP3802" i="64"/>
  <c r="AH3801" i="64"/>
  <c r="AU3805" i="64"/>
  <c r="AT3805" i="64"/>
  <c r="Z3805" i="64"/>
  <c r="AI3801" i="64"/>
  <c r="I3801" i="64"/>
  <c r="R3803" i="64" l="1"/>
  <c r="R3804" i="64" s="1"/>
  <c r="R3805" i="64" s="1"/>
  <c r="R3806" i="64" s="1"/>
  <c r="S3807" i="64" s="1"/>
  <c r="S3808" i="64" s="1"/>
  <c r="E3801" i="64"/>
  <c r="C3802" i="64" s="1"/>
  <c r="G3802" i="64" s="1"/>
  <c r="AB3802" i="64"/>
  <c r="R3807" i="64" l="1"/>
  <c r="J3802" i="64"/>
  <c r="K3802" i="64" s="1"/>
  <c r="D3802" i="64"/>
  <c r="AQ3802" i="64" s="1"/>
  <c r="AC3802" i="64"/>
  <c r="AS3802" i="64" l="1"/>
  <c r="AW3802" i="64" s="1"/>
  <c r="AE3802" i="64"/>
  <c r="AJ3802" i="64"/>
  <c r="L3802" i="64"/>
  <c r="H3802" i="64"/>
  <c r="F3802" i="64"/>
  <c r="U3803" i="64" s="1"/>
  <c r="U3804" i="64" s="1"/>
  <c r="U3805" i="64" s="1"/>
  <c r="U3806" i="64" s="1"/>
  <c r="U3807" i="64" s="1"/>
  <c r="Y3803" i="64"/>
  <c r="M3803" i="64" s="1"/>
  <c r="AH3802" i="64" l="1"/>
  <c r="AI3802" i="64"/>
  <c r="AL3802" i="64" s="1"/>
  <c r="AM3802" i="64" s="1"/>
  <c r="I3802" i="64"/>
  <c r="AB3803" i="64" l="1"/>
  <c r="E3802" i="64"/>
  <c r="V3807" i="64"/>
  <c r="V3808" i="64" s="1"/>
  <c r="N3809" i="64" l="1"/>
  <c r="O3809" i="64"/>
  <c r="C3803" i="64"/>
  <c r="G3803" i="64" s="1"/>
  <c r="J3803" i="64"/>
  <c r="D3803" i="64"/>
  <c r="K3803" i="64" l="1"/>
  <c r="AS3803" i="64"/>
  <c r="AC3803" i="64"/>
  <c r="F3803" i="64"/>
  <c r="AQ3803" i="64" l="1"/>
  <c r="AQ3804" i="64" s="1"/>
  <c r="AQ3805" i="64" s="1"/>
  <c r="AR3803" i="64"/>
  <c r="AE3803" i="64"/>
  <c r="AF3803" i="64" s="1"/>
  <c r="AG3805" i="64" s="1"/>
  <c r="Y3804" i="64"/>
  <c r="H3803" i="64"/>
  <c r="AJ3803" i="64"/>
  <c r="L3803" i="64"/>
  <c r="AH3803" i="64" l="1"/>
  <c r="I3803" i="64"/>
  <c r="AW3803" i="64"/>
  <c r="AI3803" i="64"/>
  <c r="Q3805" i="64"/>
  <c r="AQ3806" i="64" s="1"/>
  <c r="P3805" i="64"/>
  <c r="AK3803" i="64" l="1"/>
  <c r="AA3804" i="64" s="1"/>
  <c r="AA3805" i="64" s="1"/>
  <c r="M3804" i="64"/>
  <c r="E3803" i="64"/>
  <c r="C3804" i="64" s="1"/>
  <c r="G3804" i="64" s="1"/>
  <c r="AB3804" i="64" l="1"/>
  <c r="AC3804" i="64"/>
  <c r="J3804" i="64"/>
  <c r="D3804" i="64"/>
  <c r="AA3806" i="64"/>
  <c r="K3804" i="64" l="1"/>
  <c r="AR3804" i="64" s="1"/>
  <c r="AR3805" i="64" s="1"/>
  <c r="AR3806" i="64" s="1"/>
  <c r="AA3807" i="64"/>
  <c r="AE3804" i="64"/>
  <c r="AS3804" i="64"/>
  <c r="Y3805" i="64" l="1"/>
  <c r="M3805" i="64" s="1"/>
  <c r="T3804" i="64"/>
  <c r="AV3805" i="64" s="1"/>
  <c r="AV3806" i="64" s="1"/>
  <c r="AV3807" i="64" s="1"/>
  <c r="AV3808" i="64" s="1"/>
  <c r="AV3809" i="64" s="1"/>
  <c r="AJ3804" i="64"/>
  <c r="H3804" i="64"/>
  <c r="L3804" i="64"/>
  <c r="AA3808" i="64"/>
  <c r="F3804" i="64"/>
  <c r="AH3804" i="64" l="1"/>
  <c r="I3804" i="64"/>
  <c r="AW3804" i="64"/>
  <c r="AI3804" i="64"/>
  <c r="AB3805" i="64"/>
  <c r="E3804" i="64" l="1"/>
  <c r="C3805" i="64" l="1"/>
  <c r="G3805" i="64" s="1"/>
  <c r="D3805" i="64"/>
  <c r="J3805" i="64"/>
  <c r="K3805" i="64" l="1"/>
  <c r="X3806" i="64" s="1"/>
  <c r="X3807" i="64" s="1"/>
  <c r="X3808" i="64" s="1"/>
  <c r="X3809" i="64" s="1"/>
  <c r="X3810" i="64" s="1"/>
  <c r="AC3805" i="64"/>
  <c r="AS3805" i="64"/>
  <c r="AE3805" i="64" l="1"/>
  <c r="Y3806" i="64"/>
  <c r="M3806" i="64" s="1"/>
  <c r="AW3805" i="64"/>
  <c r="H3805" i="64"/>
  <c r="L3805" i="64"/>
  <c r="AJ3805" i="64"/>
  <c r="F3805" i="64"/>
  <c r="I3805" i="64" l="1"/>
  <c r="AI3805" i="64"/>
  <c r="AH3805" i="64"/>
  <c r="E3805" i="64" l="1"/>
  <c r="C3806" i="64" l="1"/>
  <c r="G3806" i="64" s="1"/>
  <c r="W3806" i="64" s="1"/>
  <c r="W3807" i="64" s="1"/>
  <c r="W3808" i="64" s="1"/>
  <c r="W3809" i="64" s="1"/>
  <c r="D3806" i="64"/>
  <c r="J3806" i="64"/>
  <c r="K3806" i="64" l="1"/>
  <c r="F3806" i="64" s="1"/>
  <c r="AN3812" i="64"/>
  <c r="T3812" i="64" s="1"/>
  <c r="T3813" i="64" s="1"/>
  <c r="AC3806" i="64"/>
  <c r="AS3806" i="64"/>
  <c r="Y3807" i="64" l="1"/>
  <c r="AW3806" i="64"/>
  <c r="AE3806" i="64"/>
  <c r="AB3806" i="64"/>
  <c r="L3806" i="64"/>
  <c r="H3806" i="64"/>
  <c r="AR3807" i="64" s="1"/>
  <c r="AJ3806" i="64"/>
  <c r="M3807" i="64" l="1"/>
  <c r="AO3807" i="64"/>
  <c r="Z3810" i="64"/>
  <c r="AT3810" i="64"/>
  <c r="AU3810" i="64"/>
  <c r="AI3806" i="64"/>
  <c r="AP3807" i="64"/>
  <c r="AH3806" i="64"/>
  <c r="I3806" i="64"/>
  <c r="AB3807" i="64" l="1"/>
  <c r="R3808" i="64"/>
  <c r="R3809" i="64" s="1"/>
  <c r="R3810" i="64" s="1"/>
  <c r="R3811" i="64" s="1"/>
  <c r="S3812" i="64" s="1"/>
  <c r="S3813" i="64" s="1"/>
  <c r="E3806" i="64"/>
  <c r="R3812" i="64" l="1"/>
  <c r="C3807" i="64"/>
  <c r="G3807" i="64" s="1"/>
  <c r="J3807" i="64"/>
  <c r="K3807" i="64" l="1"/>
  <c r="D3807" i="64" s="1"/>
  <c r="AQ3807" i="64" s="1"/>
  <c r="AC3807" i="64"/>
  <c r="AS3807" i="64" l="1"/>
  <c r="AE3807" i="64"/>
  <c r="Y3808" i="64"/>
  <c r="AW3807" i="64"/>
  <c r="AJ3807" i="64"/>
  <c r="H3807" i="64"/>
  <c r="L3807" i="64"/>
  <c r="F3807" i="64"/>
  <c r="U3808" i="64" s="1"/>
  <c r="U3809" i="64" s="1"/>
  <c r="U3810" i="64" s="1"/>
  <c r="U3811" i="64" s="1"/>
  <c r="U3812" i="64" s="1"/>
  <c r="M3808" i="64" l="1"/>
  <c r="I3807" i="64"/>
  <c r="AH3807" i="64"/>
  <c r="AI3807" i="64"/>
  <c r="AL3807" i="64" s="1"/>
  <c r="AM3807" i="64" s="1"/>
  <c r="AB3808" i="64" l="1"/>
  <c r="V3812" i="64"/>
  <c r="V3813" i="64" s="1"/>
  <c r="E3807" i="64"/>
  <c r="C3808" i="64" l="1"/>
  <c r="G3808" i="64" s="1"/>
  <c r="D3808" i="64"/>
  <c r="J3808" i="64"/>
  <c r="N3814" i="64"/>
  <c r="O3814" i="64"/>
  <c r="K3808" i="64" l="1"/>
  <c r="AC3808" i="64"/>
  <c r="AS3808" i="64"/>
  <c r="AQ3808" i="64" l="1"/>
  <c r="AQ3809" i="64" s="1"/>
  <c r="AQ3810" i="64" s="1"/>
  <c r="AR3808" i="64"/>
  <c r="Y3809" i="64"/>
  <c r="L3808" i="64"/>
  <c r="AJ3808" i="64"/>
  <c r="H3808" i="64"/>
  <c r="AE3808" i="64"/>
  <c r="AF3808" i="64" s="1"/>
  <c r="AG3810" i="64" s="1"/>
  <c r="F3808" i="64"/>
  <c r="AH3808" i="64" l="1"/>
  <c r="AW3808" i="64"/>
  <c r="AI3808" i="64"/>
  <c r="I3808" i="64"/>
  <c r="P3810" i="64"/>
  <c r="Q3810" i="64"/>
  <c r="AQ3811" i="64" s="1"/>
  <c r="AK3808" i="64" l="1"/>
  <c r="AA3809" i="64" s="1"/>
  <c r="AA3810" i="64" s="1"/>
  <c r="E3808" i="64"/>
  <c r="C3809" i="64" s="1"/>
  <c r="G3809" i="64" s="1"/>
  <c r="M3809" i="64" l="1"/>
  <c r="D3809" i="64" s="1"/>
  <c r="AS3809" i="64" s="1"/>
  <c r="AC3809" i="64"/>
  <c r="AA3811" i="64"/>
  <c r="J3809" i="64" l="1"/>
  <c r="AB3809" i="64"/>
  <c r="Y3810" i="64"/>
  <c r="M3810" i="64" s="1"/>
  <c r="AE3809" i="64"/>
  <c r="K3809" i="64"/>
  <c r="AR3809" i="64" s="1"/>
  <c r="AR3810" i="64" s="1"/>
  <c r="AR3811" i="64" s="1"/>
  <c r="AA3812" i="64"/>
  <c r="T3809" i="64" l="1"/>
  <c r="AV3810" i="64" s="1"/>
  <c r="AV3811" i="64" s="1"/>
  <c r="AV3812" i="64" s="1"/>
  <c r="AV3813" i="64" s="1"/>
  <c r="AV3814" i="64" s="1"/>
  <c r="AJ3809" i="64"/>
  <c r="L3809" i="64"/>
  <c r="H3809" i="64"/>
  <c r="F3809" i="64"/>
  <c r="AA3813" i="64"/>
  <c r="AB3810" i="64"/>
  <c r="AW3809" i="64" l="1"/>
  <c r="I3809" i="64"/>
  <c r="AH3809" i="64"/>
  <c r="AI3809" i="64"/>
  <c r="E3809" i="64" l="1"/>
  <c r="C3810" i="64" l="1"/>
  <c r="G3810" i="64" s="1"/>
  <c r="D3810" i="64"/>
  <c r="J3810" i="64"/>
  <c r="K3810" i="64" l="1"/>
  <c r="X3811" i="64" s="1"/>
  <c r="X3812" i="64" s="1"/>
  <c r="X3813" i="64" s="1"/>
  <c r="X3814" i="64" s="1"/>
  <c r="X3815" i="64" s="1"/>
  <c r="AS3810" i="64"/>
  <c r="AC3810" i="64"/>
  <c r="Y3811" i="64" l="1"/>
  <c r="M3811" i="64" s="1"/>
  <c r="AW3810" i="64"/>
  <c r="AE3810" i="64"/>
  <c r="H3810" i="64"/>
  <c r="AJ3810" i="64"/>
  <c r="L3810" i="64"/>
  <c r="F3810" i="64"/>
  <c r="AH3810" i="64" l="1"/>
  <c r="I3810" i="64"/>
  <c r="AI3810" i="64"/>
  <c r="E3810" i="64" l="1"/>
  <c r="C3811" i="64" l="1"/>
  <c r="G3811" i="64" s="1"/>
  <c r="W3811" i="64" s="1"/>
  <c r="W3812" i="64" s="1"/>
  <c r="W3813" i="64" s="1"/>
  <c r="W3814" i="64" s="1"/>
  <c r="D3811" i="64"/>
  <c r="J3811" i="64"/>
  <c r="K3811" i="64" l="1"/>
  <c r="F3811" i="64" s="1"/>
  <c r="AN3817" i="64"/>
  <c r="T3817" i="64" s="1"/>
  <c r="T3818" i="64" s="1"/>
  <c r="AS3811" i="64"/>
  <c r="AC3811" i="64"/>
  <c r="AB3811" i="64" l="1"/>
  <c r="AE3811" i="64"/>
  <c r="Y3812" i="64"/>
  <c r="AW3811" i="64"/>
  <c r="H3811" i="64"/>
  <c r="AR3812" i="64" s="1"/>
  <c r="AJ3811" i="64"/>
  <c r="L3811" i="64"/>
  <c r="M3812" i="64" l="1"/>
  <c r="AO3812" i="64"/>
  <c r="I3811" i="64"/>
  <c r="AI3811" i="64"/>
  <c r="AT3815" i="64"/>
  <c r="AU3815" i="64"/>
  <c r="Z3815" i="64"/>
  <c r="AP3812" i="64"/>
  <c r="AH3811" i="64"/>
  <c r="AB3812" i="64" l="1"/>
  <c r="R3813" i="64"/>
  <c r="R3814" i="64" s="1"/>
  <c r="R3815" i="64" s="1"/>
  <c r="R3816" i="64" s="1"/>
  <c r="S3817" i="64" s="1"/>
  <c r="S3818" i="64" s="1"/>
  <c r="E3811" i="64"/>
  <c r="R3817" i="64" l="1"/>
  <c r="C3812" i="64"/>
  <c r="G3812" i="64" s="1"/>
  <c r="J3812" i="64"/>
  <c r="K3812" i="64" l="1"/>
  <c r="D3812" i="64" s="1"/>
  <c r="AQ3812" i="64" s="1"/>
  <c r="AC3812" i="64"/>
  <c r="AS3812" i="64" l="1"/>
  <c r="Y3813" i="64"/>
  <c r="AW3812" i="64"/>
  <c r="AE3812" i="64"/>
  <c r="L3812" i="64"/>
  <c r="AJ3812" i="64"/>
  <c r="H3812" i="64"/>
  <c r="F3812" i="64"/>
  <c r="U3813" i="64" s="1"/>
  <c r="U3814" i="64" s="1"/>
  <c r="U3815" i="64" s="1"/>
  <c r="U3816" i="64" s="1"/>
  <c r="U3817" i="64" s="1"/>
  <c r="M3813" i="64" l="1"/>
  <c r="AH3812" i="64"/>
  <c r="AI3812" i="64"/>
  <c r="AL3812" i="64" s="1"/>
  <c r="AM3812" i="64" s="1"/>
  <c r="I3812" i="64"/>
  <c r="E3812" i="64" l="1"/>
  <c r="C3813" i="64" s="1"/>
  <c r="G3813" i="64" s="1"/>
  <c r="V3817" i="64"/>
  <c r="V3818" i="64" s="1"/>
  <c r="AB3813" i="64"/>
  <c r="J3813" i="64"/>
  <c r="D3813" i="64" l="1"/>
  <c r="K3813" i="64"/>
  <c r="N3819" i="64"/>
  <c r="O3819" i="64"/>
  <c r="AS3813" i="64"/>
  <c r="AC3813" i="64"/>
  <c r="AQ3813" i="64" l="1"/>
  <c r="AQ3814" i="64" s="1"/>
  <c r="AQ3815" i="64" s="1"/>
  <c r="AR3813" i="64"/>
  <c r="Y3814" i="64"/>
  <c r="H3813" i="64"/>
  <c r="L3813" i="64"/>
  <c r="AJ3813" i="64"/>
  <c r="F3813" i="64"/>
  <c r="AE3813" i="64"/>
  <c r="AF3813" i="64" s="1"/>
  <c r="AG3815" i="64" s="1"/>
  <c r="AI3813" i="64" l="1"/>
  <c r="I3813" i="64"/>
  <c r="AH3813" i="64"/>
  <c r="AW3813" i="64"/>
  <c r="P3815" i="64"/>
  <c r="Q3815" i="64"/>
  <c r="AQ3816" i="64" s="1"/>
  <c r="AK3813" i="64" l="1"/>
  <c r="AA3814" i="64" s="1"/>
  <c r="AA3815" i="64" s="1"/>
  <c r="M3814" i="64"/>
  <c r="E3813" i="64"/>
  <c r="C3814" i="64" s="1"/>
  <c r="G3814" i="64" s="1"/>
  <c r="AB3814" i="64" l="1"/>
  <c r="AC3814" i="64"/>
  <c r="J3814" i="64"/>
  <c r="D3814" i="64"/>
  <c r="AA3816" i="64"/>
  <c r="K3814" i="64" l="1"/>
  <c r="AR3814" i="64" s="1"/>
  <c r="AR3815" i="64" s="1"/>
  <c r="AR3816" i="64" s="1"/>
  <c r="AA3817" i="64"/>
  <c r="AE3814" i="64"/>
  <c r="AS3814" i="64"/>
  <c r="AA3818" i="64" l="1"/>
  <c r="T3814" i="64"/>
  <c r="AV3815" i="64" s="1"/>
  <c r="AV3816" i="64" s="1"/>
  <c r="AV3817" i="64" s="1"/>
  <c r="AV3818" i="64" s="1"/>
  <c r="AV3819" i="64" s="1"/>
  <c r="AJ3814" i="64"/>
  <c r="L3814" i="64"/>
  <c r="H3814" i="64"/>
  <c r="Y3815" i="64"/>
  <c r="M3815" i="64" s="1"/>
  <c r="F3814" i="64"/>
  <c r="I3814" i="64" l="1"/>
  <c r="AH3814" i="64"/>
  <c r="AW3814" i="64"/>
  <c r="AI3814" i="64"/>
  <c r="AB3815" i="64"/>
  <c r="E3814" i="64" l="1"/>
  <c r="C3815" i="64" l="1"/>
  <c r="G3815" i="64" s="1"/>
  <c r="J3815" i="64"/>
  <c r="D3815" i="64"/>
  <c r="K3815" i="64" l="1"/>
  <c r="X3816" i="64" s="1"/>
  <c r="X3817" i="64" s="1"/>
  <c r="X3818" i="64" s="1"/>
  <c r="X3819" i="64" s="1"/>
  <c r="X3820" i="64" s="1"/>
  <c r="AC3815" i="64"/>
  <c r="AS3815" i="64"/>
  <c r="AE3815" i="64" l="1"/>
  <c r="Y3816" i="64"/>
  <c r="M3816" i="64" s="1"/>
  <c r="AW3815" i="64"/>
  <c r="L3815" i="64"/>
  <c r="H3815" i="64"/>
  <c r="AJ3815" i="64"/>
  <c r="F3815" i="64"/>
  <c r="AH3815" i="64" l="1"/>
  <c r="AI3815" i="64"/>
  <c r="I3815" i="64"/>
  <c r="E3815" i="64" l="1"/>
  <c r="C3816" i="64" l="1"/>
  <c r="G3816" i="64" s="1"/>
  <c r="W3816" i="64" s="1"/>
  <c r="W3817" i="64" s="1"/>
  <c r="W3818" i="64" s="1"/>
  <c r="W3819" i="64" s="1"/>
  <c r="D3816" i="64"/>
  <c r="J3816" i="64"/>
  <c r="K3816" i="64" l="1"/>
  <c r="F3816" i="64" s="1"/>
  <c r="AN3822" i="64"/>
  <c r="T3822" i="64" s="1"/>
  <c r="T3823" i="64" s="1"/>
  <c r="AC3816" i="64"/>
  <c r="AS3816" i="64"/>
  <c r="Y3817" i="64" l="1"/>
  <c r="AW3816" i="64"/>
  <c r="AB3816" i="64"/>
  <c r="AE3816" i="64"/>
  <c r="H3816" i="64"/>
  <c r="AR3817" i="64" s="1"/>
  <c r="L3816" i="64"/>
  <c r="AJ3816" i="64"/>
  <c r="M3817" i="64" l="1"/>
  <c r="AO3817" i="64"/>
  <c r="AU3820" i="64"/>
  <c r="AT3820" i="64"/>
  <c r="Z3820" i="64"/>
  <c r="AI3816" i="64"/>
  <c r="I3816" i="64"/>
  <c r="AH3816" i="64"/>
  <c r="AP3817" i="64"/>
  <c r="R3818" i="64" l="1"/>
  <c r="R3819" i="64" s="1"/>
  <c r="R3820" i="64" s="1"/>
  <c r="R3821" i="64" s="1"/>
  <c r="S3822" i="64" s="1"/>
  <c r="S3823" i="64" s="1"/>
  <c r="AB3817" i="64"/>
  <c r="E3816" i="64"/>
  <c r="C3817" i="64" s="1"/>
  <c r="G3817" i="64" s="1"/>
  <c r="R3822" i="64" l="1"/>
  <c r="J3817" i="64"/>
  <c r="AC3817" i="64"/>
  <c r="AE3817" i="64" l="1"/>
  <c r="K3817" i="64"/>
  <c r="D3817" i="64" s="1"/>
  <c r="AQ3817" i="64" s="1"/>
  <c r="AS3817" i="64" l="1"/>
  <c r="Y3818" i="64" s="1"/>
  <c r="AW3817" i="64"/>
  <c r="H3817" i="64"/>
  <c r="L3817" i="64"/>
  <c r="AJ3817" i="64"/>
  <c r="F3817" i="64"/>
  <c r="U3818" i="64" s="1"/>
  <c r="U3819" i="64" s="1"/>
  <c r="U3820" i="64" s="1"/>
  <c r="U3821" i="64" s="1"/>
  <c r="U3822" i="64" s="1"/>
  <c r="M3818" i="64" l="1"/>
  <c r="AI3817" i="64"/>
  <c r="AL3817" i="64" s="1"/>
  <c r="AM3817" i="64" s="1"/>
  <c r="AH3817" i="64"/>
  <c r="I3817" i="64"/>
  <c r="AB3818" i="64" l="1"/>
  <c r="E3817" i="64"/>
  <c r="C3818" i="64" s="1"/>
  <c r="G3818" i="64" s="1"/>
  <c r="V3822" i="64"/>
  <c r="V3823" i="64" s="1"/>
  <c r="J3818" i="64" l="1"/>
  <c r="AC3818" i="64"/>
  <c r="N3824" i="64"/>
  <c r="O3824" i="64"/>
  <c r="D3818" i="64"/>
  <c r="AS3818" i="64" l="1"/>
  <c r="K3818" i="64"/>
  <c r="AE3818" i="64"/>
  <c r="AF3818" i="64" s="1"/>
  <c r="AG3820" i="64" s="1"/>
  <c r="AQ3818" i="64" l="1"/>
  <c r="AQ3819" i="64" s="1"/>
  <c r="AQ3820" i="64" s="1"/>
  <c r="AR3818" i="64"/>
  <c r="H3818" i="64"/>
  <c r="L3818" i="64"/>
  <c r="AJ3818" i="64"/>
  <c r="Q3820" i="64"/>
  <c r="P3820" i="64"/>
  <c r="Y3819" i="64"/>
  <c r="F3818" i="64"/>
  <c r="AQ3821" i="64" l="1"/>
  <c r="AI3818" i="64"/>
  <c r="I3818" i="64"/>
  <c r="AH3818" i="64"/>
  <c r="AW3818" i="64"/>
  <c r="AK3818" i="64" l="1"/>
  <c r="AA3819" i="64" s="1"/>
  <c r="AA3820" i="64" s="1"/>
  <c r="E3818" i="64"/>
  <c r="C3819" i="64" s="1"/>
  <c r="G3819" i="64" s="1"/>
  <c r="M3819" i="64" l="1"/>
  <c r="AB3819" i="64" s="1"/>
  <c r="AA3821" i="64"/>
  <c r="AC3819" i="64"/>
  <c r="D3819" i="64" l="1"/>
  <c r="AS3819" i="64" s="1"/>
  <c r="J3819" i="64"/>
  <c r="Y3820" i="64"/>
  <c r="M3820" i="64" s="1"/>
  <c r="AE3819" i="64"/>
  <c r="AA3822" i="64"/>
  <c r="K3819" i="64"/>
  <c r="AR3819" i="64" s="1"/>
  <c r="AR3820" i="64" s="1"/>
  <c r="AR3821" i="64" s="1"/>
  <c r="T3819" i="64" l="1"/>
  <c r="AV3820" i="64" s="1"/>
  <c r="AV3821" i="64" s="1"/>
  <c r="AV3822" i="64" s="1"/>
  <c r="AV3823" i="64" s="1"/>
  <c r="AV3824" i="64" s="1"/>
  <c r="AJ3819" i="64"/>
  <c r="H3819" i="64"/>
  <c r="L3819" i="64"/>
  <c r="F3819" i="64"/>
  <c r="AA3823" i="64"/>
  <c r="AB3820" i="64"/>
  <c r="I3819" i="64" l="1"/>
  <c r="AH3819" i="64"/>
  <c r="AW3819" i="64"/>
  <c r="AI3819" i="64"/>
  <c r="E3819" i="64" l="1"/>
  <c r="C3820" i="64" l="1"/>
  <c r="G3820" i="64" s="1"/>
  <c r="J3820" i="64"/>
  <c r="D3820" i="64"/>
  <c r="K3820" i="64" l="1"/>
  <c r="X3821" i="64" s="1"/>
  <c r="X3822" i="64" s="1"/>
  <c r="X3823" i="64" s="1"/>
  <c r="X3824" i="64" s="1"/>
  <c r="X3825" i="64" s="1"/>
  <c r="AS3820" i="64"/>
  <c r="AC3820" i="64"/>
  <c r="Y3821" i="64" l="1"/>
  <c r="M3821" i="64" s="1"/>
  <c r="AW3820" i="64"/>
  <c r="AE3820" i="64"/>
  <c r="AJ3820" i="64"/>
  <c r="L3820" i="64"/>
  <c r="H3820" i="64"/>
  <c r="F3820" i="64"/>
  <c r="I3820" i="64" l="1"/>
  <c r="AI3820" i="64"/>
  <c r="AH3820" i="64"/>
  <c r="E3820" i="64" l="1"/>
  <c r="C3821" i="64" l="1"/>
  <c r="G3821" i="64" s="1"/>
  <c r="W3821" i="64" s="1"/>
  <c r="W3822" i="64" s="1"/>
  <c r="W3823" i="64" s="1"/>
  <c r="W3824" i="64" s="1"/>
  <c r="D3821" i="64"/>
  <c r="J3821" i="64"/>
  <c r="K3821" i="64" l="1"/>
  <c r="F3821" i="64" s="1"/>
  <c r="AN3827" i="64"/>
  <c r="T3827" i="64" s="1"/>
  <c r="T3828" i="64" s="1"/>
  <c r="AS3821" i="64"/>
  <c r="AC3821" i="64"/>
  <c r="AB3821" i="64" l="1"/>
  <c r="AE3821" i="64"/>
  <c r="Y3822" i="64"/>
  <c r="AW3821" i="64"/>
  <c r="L3821" i="64"/>
  <c r="H3821" i="64"/>
  <c r="AR3822" i="64" s="1"/>
  <c r="AJ3821" i="64"/>
  <c r="M3822" i="64" l="1"/>
  <c r="AO3822" i="64"/>
  <c r="AI3821" i="64"/>
  <c r="AH3821" i="64"/>
  <c r="AP3822" i="64"/>
  <c r="I3821" i="64"/>
  <c r="AT3825" i="64"/>
  <c r="AU3825" i="64"/>
  <c r="Z3825" i="64"/>
  <c r="AB3822" i="64" l="1"/>
  <c r="R3823" i="64"/>
  <c r="R3824" i="64" s="1"/>
  <c r="R3825" i="64" s="1"/>
  <c r="R3826" i="64" s="1"/>
  <c r="R3827" i="64" s="1"/>
  <c r="E3821" i="64"/>
  <c r="S3827" i="64" l="1"/>
  <c r="S3828" i="64" s="1"/>
  <c r="C3822" i="64"/>
  <c r="G3822" i="64" s="1"/>
  <c r="D3822" i="64"/>
  <c r="AQ3822" i="64" s="1"/>
  <c r="J3822" i="64"/>
  <c r="AS3822" i="64" l="1"/>
  <c r="AC3822" i="64"/>
  <c r="K3822" i="64"/>
  <c r="F3822" i="64" s="1"/>
  <c r="U3823" i="64" s="1"/>
  <c r="U3824" i="64" s="1"/>
  <c r="U3825" i="64" s="1"/>
  <c r="U3826" i="64" s="1"/>
  <c r="U3827" i="64" s="1"/>
  <c r="H3822" i="64" l="1"/>
  <c r="AJ3822" i="64"/>
  <c r="L3822" i="64"/>
  <c r="AE3822" i="64"/>
  <c r="Y3823" i="64"/>
  <c r="M3823" i="64" s="1"/>
  <c r="AW3822" i="64"/>
  <c r="AH3822" i="64" l="1"/>
  <c r="I3822" i="64"/>
  <c r="AI3822" i="64"/>
  <c r="AL3822" i="64" s="1"/>
  <c r="AM3822" i="64" s="1"/>
  <c r="V3827" i="64"/>
  <c r="V3828" i="64" s="1"/>
  <c r="AB3823" i="64"/>
  <c r="N3829" i="64" l="1"/>
  <c r="O3829" i="64"/>
  <c r="E3822" i="64"/>
  <c r="C3823" i="64" l="1"/>
  <c r="G3823" i="64" s="1"/>
  <c r="J3823" i="64"/>
  <c r="D3823" i="64"/>
  <c r="K3823" i="64" l="1"/>
  <c r="AS3823" i="64"/>
  <c r="AC3823" i="64"/>
  <c r="AR3823" i="64" l="1"/>
  <c r="AQ3823" i="64"/>
  <c r="AQ3824" i="64" s="1"/>
  <c r="AQ3825" i="64" s="1"/>
  <c r="F3823" i="64"/>
  <c r="AE3823" i="64"/>
  <c r="AF3823" i="64" s="1"/>
  <c r="AG3825" i="64" s="1"/>
  <c r="Y3824" i="64"/>
  <c r="H3823" i="64"/>
  <c r="AJ3823" i="64"/>
  <c r="L3823" i="64"/>
  <c r="AH3823" i="64" l="1"/>
  <c r="AW3823" i="64"/>
  <c r="I3823" i="64"/>
  <c r="AI3823" i="64"/>
  <c r="P3825" i="64"/>
  <c r="Q3825" i="64"/>
  <c r="AQ3826" i="64" s="1"/>
  <c r="AK3823" i="64" l="1"/>
  <c r="AA3824" i="64" s="1"/>
  <c r="AA3825" i="64" s="1"/>
  <c r="M3824" i="64"/>
  <c r="E3823" i="64"/>
  <c r="C3824" i="64" s="1"/>
  <c r="G3824" i="64" s="1"/>
  <c r="AB3824" i="64" l="1"/>
  <c r="AC3824" i="64"/>
  <c r="D3824" i="64"/>
  <c r="AS3824" i="64" s="1"/>
  <c r="J3824" i="64"/>
  <c r="AA3826" i="64"/>
  <c r="Y3825" i="64" l="1"/>
  <c r="M3825" i="64" s="1"/>
  <c r="AA3827" i="64"/>
  <c r="K3824" i="64"/>
  <c r="AR3824" i="64" s="1"/>
  <c r="AR3825" i="64" s="1"/>
  <c r="AR3826" i="64" s="1"/>
  <c r="AE3824" i="64"/>
  <c r="F3824" i="64" l="1"/>
  <c r="T3824" i="64"/>
  <c r="AV3825" i="64" s="1"/>
  <c r="AV3826" i="64" s="1"/>
  <c r="AV3827" i="64" s="1"/>
  <c r="AV3828" i="64" s="1"/>
  <c r="AV3829" i="64" s="1"/>
  <c r="AJ3824" i="64"/>
  <c r="H3824" i="64"/>
  <c r="L3824" i="64"/>
  <c r="AA3828" i="64"/>
  <c r="AB3825" i="64"/>
  <c r="AW3824" i="64" l="1"/>
  <c r="AH3824" i="64"/>
  <c r="I3824" i="64"/>
  <c r="AI3824" i="64"/>
  <c r="E3824" i="64" l="1"/>
  <c r="C3825" i="64" l="1"/>
  <c r="G3825" i="64" s="1"/>
  <c r="D3825" i="64"/>
  <c r="J3825" i="64"/>
  <c r="K3825" i="64" l="1"/>
  <c r="X3826" i="64" s="1"/>
  <c r="X3827" i="64" s="1"/>
  <c r="X3828" i="64" s="1"/>
  <c r="X3829" i="64" s="1"/>
  <c r="X3830" i="64" s="1"/>
  <c r="AC3825" i="64"/>
  <c r="AS3825" i="64"/>
  <c r="AE3825" i="64" l="1"/>
  <c r="Y3826" i="64"/>
  <c r="M3826" i="64" s="1"/>
  <c r="AW3825" i="64"/>
  <c r="AJ3825" i="64"/>
  <c r="L3825" i="64"/>
  <c r="H3825" i="64"/>
  <c r="F3825" i="64"/>
  <c r="I3825" i="64" l="1"/>
  <c r="AH3825" i="64"/>
  <c r="AI3825" i="64"/>
  <c r="E3825" i="64" l="1"/>
  <c r="C3826" i="64" l="1"/>
  <c r="G3826" i="64" s="1"/>
  <c r="W3826" i="64" s="1"/>
  <c r="W3827" i="64" s="1"/>
  <c r="W3828" i="64" s="1"/>
  <c r="W3829" i="64" s="1"/>
  <c r="D3826" i="64"/>
  <c r="J3826" i="64"/>
  <c r="K3826" i="64" l="1"/>
  <c r="F3826" i="64" s="1"/>
  <c r="AN3832" i="64"/>
  <c r="T3832" i="64" s="1"/>
  <c r="T3833" i="64" s="1"/>
  <c r="AC3826" i="64"/>
  <c r="AS3826" i="64"/>
  <c r="Y3827" i="64" l="1"/>
  <c r="AW3826" i="64"/>
  <c r="AE3826" i="64"/>
  <c r="AB3826" i="64"/>
  <c r="L3826" i="64"/>
  <c r="H3826" i="64"/>
  <c r="AR3827" i="64" s="1"/>
  <c r="AJ3826" i="64"/>
  <c r="M3827" i="64" l="1"/>
  <c r="AO3827" i="64"/>
  <c r="AP3827" i="64"/>
  <c r="AH3826" i="64"/>
  <c r="Z3830" i="64"/>
  <c r="AT3830" i="64"/>
  <c r="AU3830" i="64"/>
  <c r="AI3826" i="64"/>
  <c r="I3826" i="64"/>
  <c r="R3828" i="64" l="1"/>
  <c r="R3829" i="64" s="1"/>
  <c r="R3830" i="64" s="1"/>
  <c r="R3831" i="64" s="1"/>
  <c r="S3832" i="64" s="1"/>
  <c r="S3833" i="64" s="1"/>
  <c r="AB3827" i="64"/>
  <c r="E3826" i="64"/>
  <c r="C3827" i="64" s="1"/>
  <c r="G3827" i="64" s="1"/>
  <c r="R3832" i="64" l="1"/>
  <c r="AC3827" i="64"/>
  <c r="J3827" i="64"/>
  <c r="K3827" i="64" l="1"/>
  <c r="D3827" i="64" s="1"/>
  <c r="AQ3827" i="64" s="1"/>
  <c r="AE3827" i="64"/>
  <c r="AS3827" i="64" l="1"/>
  <c r="AJ3827" i="64"/>
  <c r="H3827" i="64"/>
  <c r="L3827" i="64"/>
  <c r="Y3828" i="64"/>
  <c r="AW3827" i="64"/>
  <c r="F3827" i="64"/>
  <c r="U3828" i="64" s="1"/>
  <c r="U3829" i="64" s="1"/>
  <c r="U3830" i="64" s="1"/>
  <c r="U3831" i="64" s="1"/>
  <c r="U3832" i="64" s="1"/>
  <c r="M3828" i="64" l="1"/>
  <c r="I3827" i="64"/>
  <c r="AH3827" i="64"/>
  <c r="AI3827" i="64"/>
  <c r="AL3827" i="64" s="1"/>
  <c r="AM3827" i="64" s="1"/>
  <c r="AB3828" i="64" l="1"/>
  <c r="E3827" i="64"/>
  <c r="V3832" i="64"/>
  <c r="V3833" i="64" s="1"/>
  <c r="N3834" i="64" l="1"/>
  <c r="O3834" i="64"/>
  <c r="C3828" i="64"/>
  <c r="G3828" i="64" s="1"/>
  <c r="J3828" i="64"/>
  <c r="D3828" i="64"/>
  <c r="K3828" i="64" l="1"/>
  <c r="AC3828" i="64"/>
  <c r="AS3828" i="64"/>
  <c r="F3828" i="64"/>
  <c r="AQ3828" i="64" l="1"/>
  <c r="AQ3829" i="64" s="1"/>
  <c r="AQ3830" i="64" s="1"/>
  <c r="AR3828" i="64"/>
  <c r="Y3829" i="64"/>
  <c r="AE3828" i="64"/>
  <c r="AF3828" i="64" s="1"/>
  <c r="AG3830" i="64" s="1"/>
  <c r="H3828" i="64"/>
  <c r="AJ3828" i="64"/>
  <c r="L3828" i="64"/>
  <c r="AH3828" i="64" l="1"/>
  <c r="AW3828" i="64"/>
  <c r="P3830" i="64"/>
  <c r="Q3830" i="64"/>
  <c r="AQ3831" i="64" s="1"/>
  <c r="I3828" i="64"/>
  <c r="AI3828" i="64"/>
  <c r="AK3828" i="64" l="1"/>
  <c r="AA3829" i="64" s="1"/>
  <c r="AA3830" i="64" s="1"/>
  <c r="E3828" i="64"/>
  <c r="C3829" i="64" s="1"/>
  <c r="G3829" i="64" s="1"/>
  <c r="M3829" i="64" l="1"/>
  <c r="AB3829" i="64" s="1"/>
  <c r="AC3829" i="64"/>
  <c r="AA3831" i="64"/>
  <c r="D3829" i="64" l="1"/>
  <c r="J3829" i="64"/>
  <c r="K3829" i="64" s="1"/>
  <c r="AR3829" i="64" s="1"/>
  <c r="AR3830" i="64" s="1"/>
  <c r="AR3831" i="64" s="1"/>
  <c r="AA3832" i="64"/>
  <c r="AS3829" i="64"/>
  <c r="AE3829" i="64"/>
  <c r="Y3830" i="64" l="1"/>
  <c r="M3830" i="64" s="1"/>
  <c r="T3829" i="64"/>
  <c r="AV3830" i="64" s="1"/>
  <c r="AV3831" i="64" s="1"/>
  <c r="AV3832" i="64" s="1"/>
  <c r="AV3833" i="64" s="1"/>
  <c r="AV3834" i="64" s="1"/>
  <c r="AJ3829" i="64"/>
  <c r="H3829" i="64"/>
  <c r="L3829" i="64"/>
  <c r="AA3833" i="64"/>
  <c r="F3829" i="64"/>
  <c r="AW3829" i="64" l="1"/>
  <c r="I3829" i="64"/>
  <c r="AH3829" i="64"/>
  <c r="AI3829" i="64"/>
  <c r="AB3830" i="64"/>
  <c r="E3829" i="64" l="1"/>
  <c r="C3830" i="64" l="1"/>
  <c r="G3830" i="64" s="1"/>
  <c r="J3830" i="64"/>
  <c r="D3830" i="64"/>
  <c r="K3830" i="64" l="1"/>
  <c r="AC3830" i="64"/>
  <c r="AS3830" i="64"/>
  <c r="F3830" i="64" l="1"/>
  <c r="X3831" i="64"/>
  <c r="X3832" i="64" s="1"/>
  <c r="X3833" i="64" s="1"/>
  <c r="X3834" i="64" s="1"/>
  <c r="X3835" i="64" s="1"/>
  <c r="AE3830" i="64"/>
  <c r="Y3831" i="64"/>
  <c r="M3831" i="64" s="1"/>
  <c r="AW3830" i="64"/>
  <c r="L3830" i="64"/>
  <c r="H3830" i="64"/>
  <c r="AJ3830" i="64"/>
  <c r="AH3830" i="64" l="1"/>
  <c r="AI3830" i="64"/>
  <c r="I3830" i="64"/>
  <c r="E3830" i="64" l="1"/>
  <c r="C3831" i="64" l="1"/>
  <c r="G3831" i="64" s="1"/>
  <c r="W3831" i="64" s="1"/>
  <c r="W3832" i="64" s="1"/>
  <c r="W3833" i="64" s="1"/>
  <c r="W3834" i="64" s="1"/>
  <c r="J3831" i="64"/>
  <c r="D3831" i="64"/>
  <c r="K3831" i="64" l="1"/>
  <c r="AN3837" i="64"/>
  <c r="T3837" i="64" s="1"/>
  <c r="T3838" i="64" s="1"/>
  <c r="AC3831" i="64"/>
  <c r="AS3831" i="64"/>
  <c r="Y3832" i="64" l="1"/>
  <c r="AW3831" i="64"/>
  <c r="AE3831" i="64"/>
  <c r="AB3831" i="64"/>
  <c r="H3831" i="64"/>
  <c r="AR3832" i="64" s="1"/>
  <c r="AJ3831" i="64"/>
  <c r="L3831" i="64"/>
  <c r="F3831" i="64"/>
  <c r="M3832" i="64" l="1"/>
  <c r="AO3832" i="64"/>
  <c r="I3831" i="64"/>
  <c r="AI3831" i="64"/>
  <c r="Z3835" i="64"/>
  <c r="AT3835" i="64"/>
  <c r="AU3835" i="64"/>
  <c r="AH3831" i="64"/>
  <c r="AP3832" i="64"/>
  <c r="R3833" i="64" l="1"/>
  <c r="R3834" i="64" s="1"/>
  <c r="R3835" i="64" s="1"/>
  <c r="R3836" i="64" s="1"/>
  <c r="S3837" i="64" s="1"/>
  <c r="S3838" i="64" s="1"/>
  <c r="AB3832" i="64"/>
  <c r="E3831" i="64"/>
  <c r="R3837" i="64" l="1"/>
  <c r="C3832" i="64"/>
  <c r="G3832" i="64" s="1"/>
  <c r="J3832" i="64"/>
  <c r="AC3832" i="64" l="1"/>
  <c r="K3832" i="64"/>
  <c r="D3832" i="64" s="1"/>
  <c r="AQ3832" i="64" s="1"/>
  <c r="AS3832" i="64" l="1"/>
  <c r="L3832" i="64"/>
  <c r="AJ3832" i="64"/>
  <c r="H3832" i="64"/>
  <c r="AE3832" i="64"/>
  <c r="Y3833" i="64"/>
  <c r="AW3832" i="64"/>
  <c r="F3832" i="64"/>
  <c r="U3833" i="64" s="1"/>
  <c r="U3834" i="64" s="1"/>
  <c r="U3835" i="64" s="1"/>
  <c r="U3836" i="64" s="1"/>
  <c r="U3837" i="64" s="1"/>
  <c r="M3833" i="64" l="1"/>
  <c r="AH3832" i="64"/>
  <c r="AI3832" i="64"/>
  <c r="AL3832" i="64" s="1"/>
  <c r="AM3832" i="64" s="1"/>
  <c r="I3832" i="64"/>
  <c r="E3832" i="64" l="1"/>
  <c r="V3837" i="64"/>
  <c r="V3838" i="64" s="1"/>
  <c r="AB3833" i="64"/>
  <c r="N3839" i="64" l="1"/>
  <c r="O3839" i="64"/>
  <c r="C3833" i="64"/>
  <c r="G3833" i="64" s="1"/>
  <c r="D3833" i="64"/>
  <c r="J3833" i="64"/>
  <c r="K3833" i="64" l="1"/>
  <c r="AC3833" i="64"/>
  <c r="AS3833" i="64"/>
  <c r="AR3833" i="64" l="1"/>
  <c r="AQ3833" i="64"/>
  <c r="AQ3834" i="64" s="1"/>
  <c r="AQ3835" i="64" s="1"/>
  <c r="F3833" i="64"/>
  <c r="Y3834" i="64"/>
  <c r="AE3833" i="64"/>
  <c r="AF3833" i="64" s="1"/>
  <c r="AG3835" i="64" s="1"/>
  <c r="AJ3833" i="64"/>
  <c r="L3833" i="64"/>
  <c r="H3833" i="64"/>
  <c r="I3833" i="64" l="1"/>
  <c r="AI3833" i="64"/>
  <c r="AW3833" i="64"/>
  <c r="P3835" i="64"/>
  <c r="Q3835" i="64"/>
  <c r="AQ3836" i="64" s="1"/>
  <c r="AH3833" i="64"/>
  <c r="AK3833" i="64" l="1"/>
  <c r="AA3834" i="64" s="1"/>
  <c r="AA3835" i="64" s="1"/>
  <c r="M3834" i="64"/>
  <c r="E3833" i="64"/>
  <c r="C3834" i="64" s="1"/>
  <c r="G3834" i="64" s="1"/>
  <c r="AB3834" i="64" l="1"/>
  <c r="AC3834" i="64"/>
  <c r="J3834" i="64"/>
  <c r="D3834" i="64"/>
  <c r="AA3836" i="64"/>
  <c r="AA3837" i="64" l="1"/>
  <c r="K3834" i="64"/>
  <c r="AR3834" i="64" s="1"/>
  <c r="AR3835" i="64" s="1"/>
  <c r="AR3836" i="64" s="1"/>
  <c r="AE3834" i="64"/>
  <c r="AS3834" i="64"/>
  <c r="Y3835" i="64" l="1"/>
  <c r="M3835" i="64" s="1"/>
  <c r="AA3838" i="64"/>
  <c r="T3834" i="64"/>
  <c r="AV3835" i="64" s="1"/>
  <c r="AV3836" i="64" s="1"/>
  <c r="AV3837" i="64" s="1"/>
  <c r="AV3838" i="64" s="1"/>
  <c r="AV3839" i="64" s="1"/>
  <c r="L3834" i="64"/>
  <c r="H3834" i="64"/>
  <c r="AJ3834" i="64"/>
  <c r="F3834" i="64"/>
  <c r="AH3834" i="64" l="1"/>
  <c r="I3834" i="64"/>
  <c r="AI3834" i="64"/>
  <c r="AW3834" i="64"/>
  <c r="AB3835" i="64"/>
  <c r="E3834" i="64" l="1"/>
  <c r="C3835" i="64" l="1"/>
  <c r="G3835" i="64" s="1"/>
  <c r="D3835" i="64"/>
  <c r="J3835" i="64"/>
  <c r="K3835" i="64" l="1"/>
  <c r="X3836" i="64" s="1"/>
  <c r="X3837" i="64" s="1"/>
  <c r="X3838" i="64" s="1"/>
  <c r="X3839" i="64" s="1"/>
  <c r="X3840" i="64" s="1"/>
  <c r="AC3835" i="64"/>
  <c r="AS3835" i="64"/>
  <c r="AE3835" i="64" l="1"/>
  <c r="Y3836" i="64"/>
  <c r="M3836" i="64" s="1"/>
  <c r="AW3835" i="64"/>
  <c r="H3835" i="64"/>
  <c r="L3835" i="64"/>
  <c r="AJ3835" i="64"/>
  <c r="F3835" i="64"/>
  <c r="AI3835" i="64" l="1"/>
  <c r="I3835" i="64"/>
  <c r="AH3835" i="64"/>
  <c r="E3835" i="64" l="1"/>
  <c r="C3836" i="64" l="1"/>
  <c r="G3836" i="64" s="1"/>
  <c r="W3836" i="64" s="1"/>
  <c r="W3837" i="64" s="1"/>
  <c r="W3838" i="64" s="1"/>
  <c r="W3839" i="64" s="1"/>
  <c r="D3836" i="64"/>
  <c r="J3836" i="64"/>
  <c r="K3836" i="64" l="1"/>
  <c r="F3836" i="64" s="1"/>
  <c r="AN3842" i="64"/>
  <c r="T3842" i="64" s="1"/>
  <c r="T3843" i="64" s="1"/>
  <c r="AC3836" i="64"/>
  <c r="AS3836" i="64"/>
  <c r="Y3837" i="64" l="1"/>
  <c r="AW3836" i="64"/>
  <c r="AE3836" i="64"/>
  <c r="AB3836" i="64"/>
  <c r="AJ3836" i="64"/>
  <c r="H3836" i="64"/>
  <c r="AR3837" i="64" s="1"/>
  <c r="L3836" i="64"/>
  <c r="M3837" i="64" l="1"/>
  <c r="AO3837" i="64"/>
  <c r="Z3840" i="64"/>
  <c r="AU3840" i="64"/>
  <c r="AT3840" i="64"/>
  <c r="I3836" i="64"/>
  <c r="AP3837" i="64"/>
  <c r="AH3836" i="64"/>
  <c r="AI3836" i="64"/>
  <c r="R3838" i="64" l="1"/>
  <c r="R3839" i="64" s="1"/>
  <c r="R3840" i="64" s="1"/>
  <c r="R3841" i="64" s="1"/>
  <c r="R3842" i="64" s="1"/>
  <c r="AB3837" i="64"/>
  <c r="E3836" i="64"/>
  <c r="C3837" i="64" s="1"/>
  <c r="G3837" i="64" s="1"/>
  <c r="S3842" i="64" l="1"/>
  <c r="S3843" i="64" s="1"/>
  <c r="AC3837" i="64"/>
  <c r="J3837" i="64"/>
  <c r="K3837" i="64" l="1"/>
  <c r="D3837" i="64" s="1"/>
  <c r="AQ3837" i="64" s="1"/>
  <c r="AE3837" i="64"/>
  <c r="AS3837" i="64" l="1"/>
  <c r="Y3838" i="64"/>
  <c r="AW3837" i="64"/>
  <c r="H3837" i="64"/>
  <c r="AJ3837" i="64"/>
  <c r="L3837" i="64"/>
  <c r="F3837" i="64"/>
  <c r="U3838" i="64" s="1"/>
  <c r="U3839" i="64" s="1"/>
  <c r="U3840" i="64" s="1"/>
  <c r="U3841" i="64" s="1"/>
  <c r="U3842" i="64" s="1"/>
  <c r="M3838" i="64" l="1"/>
  <c r="I3837" i="64"/>
  <c r="AH3837" i="64"/>
  <c r="AI3837" i="64"/>
  <c r="AL3837" i="64" s="1"/>
  <c r="AM3837" i="64" s="1"/>
  <c r="AB3838" i="64" l="1"/>
  <c r="E3837" i="64"/>
  <c r="C3838" i="64" s="1"/>
  <c r="G3838" i="64" s="1"/>
  <c r="V3842" i="64"/>
  <c r="V3843" i="64" s="1"/>
  <c r="J3838" i="64" l="1"/>
  <c r="AC3838" i="64"/>
  <c r="D3838" i="64"/>
  <c r="N3844" i="64"/>
  <c r="O3844" i="64"/>
  <c r="AE3838" i="64" l="1"/>
  <c r="AF3838" i="64" s="1"/>
  <c r="AG3840" i="64" s="1"/>
  <c r="K3838" i="64"/>
  <c r="AS3838" i="64"/>
  <c r="AR3838" i="64" l="1"/>
  <c r="AQ3838" i="64"/>
  <c r="AQ3839" i="64" s="1"/>
  <c r="AQ3840" i="64" s="1"/>
  <c r="AQ3841" i="64" s="1"/>
  <c r="F3838" i="64"/>
  <c r="Y3839" i="64"/>
  <c r="L3838" i="64"/>
  <c r="H3838" i="64"/>
  <c r="AJ3838" i="64"/>
  <c r="P3840" i="64"/>
  <c r="Q3840" i="64"/>
  <c r="AI3838" i="64" l="1"/>
  <c r="I3838" i="64"/>
  <c r="AW3838" i="64"/>
  <c r="AH3838" i="64"/>
  <c r="AK3838" i="64" l="1"/>
  <c r="AA3839" i="64" s="1"/>
  <c r="AA3840" i="64" s="1"/>
  <c r="E3838" i="64"/>
  <c r="C3839" i="64" s="1"/>
  <c r="G3839" i="64" s="1"/>
  <c r="M3839" i="64" l="1"/>
  <c r="AB3839" i="64" s="1"/>
  <c r="AA3841" i="64"/>
  <c r="AC3839" i="64"/>
  <c r="D3839" i="64" l="1"/>
  <c r="AS3839" i="64" s="1"/>
  <c r="J3839" i="64"/>
  <c r="K3839" i="64" s="1"/>
  <c r="AR3839" i="64" s="1"/>
  <c r="AR3840" i="64" s="1"/>
  <c r="AR3841" i="64" s="1"/>
  <c r="AA3842" i="64"/>
  <c r="Y3840" i="64"/>
  <c r="M3840" i="64" s="1"/>
  <c r="AE3839" i="64"/>
  <c r="H3839" i="64" l="1"/>
  <c r="AJ3839" i="64"/>
  <c r="AI3839" i="64" s="1"/>
  <c r="L3839" i="64"/>
  <c r="T3839" i="64"/>
  <c r="AV3840" i="64" s="1"/>
  <c r="AV3841" i="64" s="1"/>
  <c r="AV3842" i="64" s="1"/>
  <c r="AV3843" i="64" s="1"/>
  <c r="AV3844" i="64" s="1"/>
  <c r="F3839" i="64"/>
  <c r="AB3840" i="64"/>
  <c r="I3839" i="64"/>
  <c r="AH3839" i="64"/>
  <c r="AA3843" i="64"/>
  <c r="AW3839" i="64" l="1"/>
  <c r="E3839" i="64"/>
  <c r="C3840" i="64" l="1"/>
  <c r="G3840" i="64" s="1"/>
  <c r="D3840" i="64"/>
  <c r="J3840" i="64"/>
  <c r="K3840" i="64" l="1"/>
  <c r="AS3840" i="64"/>
  <c r="AC3840" i="64"/>
  <c r="F3840" i="64" l="1"/>
  <c r="X3841" i="64"/>
  <c r="X3842" i="64" s="1"/>
  <c r="X3843" i="64" s="1"/>
  <c r="X3844" i="64" s="1"/>
  <c r="X3845" i="64" s="1"/>
  <c r="Y3841" i="64"/>
  <c r="M3841" i="64" s="1"/>
  <c r="AW3840" i="64"/>
  <c r="AE3840" i="64"/>
  <c r="H3840" i="64"/>
  <c r="AJ3840" i="64"/>
  <c r="L3840" i="64"/>
  <c r="I3840" i="64" l="1"/>
  <c r="AI3840" i="64"/>
  <c r="AH3840" i="64"/>
  <c r="E3840" i="64" l="1"/>
  <c r="C3841" i="64" l="1"/>
  <c r="G3841" i="64" s="1"/>
  <c r="W3841" i="64" s="1"/>
  <c r="W3842" i="64" s="1"/>
  <c r="W3843" i="64" s="1"/>
  <c r="W3844" i="64" s="1"/>
  <c r="D3841" i="64"/>
  <c r="J3841" i="64"/>
  <c r="K3841" i="64" l="1"/>
  <c r="F3841" i="64" s="1"/>
  <c r="AN3847" i="64"/>
  <c r="T3847" i="64" s="1"/>
  <c r="T3848" i="64" s="1"/>
  <c r="AS3841" i="64"/>
  <c r="AC3841" i="64"/>
  <c r="AB3841" i="64" l="1"/>
  <c r="AE3841" i="64"/>
  <c r="Y3842" i="64"/>
  <c r="AW3841" i="64"/>
  <c r="L3841" i="64"/>
  <c r="H3841" i="64"/>
  <c r="AR3842" i="64" s="1"/>
  <c r="AJ3841" i="64"/>
  <c r="M3842" i="64" l="1"/>
  <c r="AO3842" i="64"/>
  <c r="AI3841" i="64"/>
  <c r="AP3842" i="64"/>
  <c r="AH3841" i="64"/>
  <c r="AU3845" i="64"/>
  <c r="AT3845" i="64"/>
  <c r="Z3845" i="64"/>
  <c r="I3841" i="64"/>
  <c r="R3843" i="64" l="1"/>
  <c r="R3844" i="64" s="1"/>
  <c r="R3845" i="64" s="1"/>
  <c r="R3846" i="64" s="1"/>
  <c r="R3847" i="64" s="1"/>
  <c r="AB3842" i="64"/>
  <c r="E3841" i="64"/>
  <c r="S3847" i="64" l="1"/>
  <c r="S3848" i="64" s="1"/>
  <c r="C3842" i="64"/>
  <c r="G3842" i="64" s="1"/>
  <c r="J3842" i="64"/>
  <c r="D3842" i="64"/>
  <c r="AQ3842" i="64" s="1"/>
  <c r="K3842" i="64" l="1"/>
  <c r="AS3842" i="64"/>
  <c r="AC3842" i="64"/>
  <c r="AE3842" i="64" l="1"/>
  <c r="Y3843" i="64"/>
  <c r="AW3842" i="64"/>
  <c r="H3842" i="64"/>
  <c r="AJ3842" i="64"/>
  <c r="L3842" i="64"/>
  <c r="F3842" i="64"/>
  <c r="U3843" i="64" s="1"/>
  <c r="U3844" i="64" s="1"/>
  <c r="U3845" i="64" s="1"/>
  <c r="U3846" i="64" s="1"/>
  <c r="U3847" i="64" s="1"/>
  <c r="M3843" i="64" l="1"/>
  <c r="AI3842" i="64"/>
  <c r="AL3842" i="64" s="1"/>
  <c r="AM3842" i="64" s="1"/>
  <c r="I3842" i="64"/>
  <c r="AH3842" i="64"/>
  <c r="AB3843" i="64" l="1"/>
  <c r="E3842" i="64"/>
  <c r="V3847" i="64"/>
  <c r="V3848" i="64" s="1"/>
  <c r="N3849" i="64" l="1"/>
  <c r="O3849" i="64"/>
  <c r="C3843" i="64"/>
  <c r="G3843" i="64" s="1"/>
  <c r="J3843" i="64"/>
  <c r="D3843" i="64"/>
  <c r="K3843" i="64" l="1"/>
  <c r="AC3843" i="64"/>
  <c r="AS3843" i="64"/>
  <c r="AQ3843" i="64" l="1"/>
  <c r="AQ3844" i="64" s="1"/>
  <c r="AQ3845" i="64" s="1"/>
  <c r="AR3843" i="64"/>
  <c r="Y3844" i="64"/>
  <c r="AJ3843" i="64"/>
  <c r="H3843" i="64"/>
  <c r="L3843" i="64"/>
  <c r="AE3843" i="64"/>
  <c r="AF3843" i="64" s="1"/>
  <c r="AG3845" i="64" s="1"/>
  <c r="F3843" i="64"/>
  <c r="AI3843" i="64" l="1"/>
  <c r="I3843" i="64"/>
  <c r="AW3843" i="64"/>
  <c r="AH3843" i="64"/>
  <c r="P3845" i="64"/>
  <c r="Q3845" i="64"/>
  <c r="AQ3846" i="64" s="1"/>
  <c r="AK3843" i="64" l="1"/>
  <c r="AA3844" i="64" s="1"/>
  <c r="AA3845" i="64" s="1"/>
  <c r="E3843" i="64"/>
  <c r="C3844" i="64" s="1"/>
  <c r="G3844" i="64" s="1"/>
  <c r="M3844" i="64" l="1"/>
  <c r="AB3844" i="64" s="1"/>
  <c r="AC3844" i="64"/>
  <c r="AA3846" i="64"/>
  <c r="D3844" i="64" l="1"/>
  <c r="J3844" i="64"/>
  <c r="K3844" i="64" s="1"/>
  <c r="AR3844" i="64" s="1"/>
  <c r="AR3845" i="64" s="1"/>
  <c r="AR3846" i="64" s="1"/>
  <c r="AA3847" i="64"/>
  <c r="AE3844" i="64"/>
  <c r="AS3844" i="64"/>
  <c r="T3844" i="64" l="1"/>
  <c r="AV3845" i="64" s="1"/>
  <c r="AV3846" i="64" s="1"/>
  <c r="AV3847" i="64" s="1"/>
  <c r="AV3848" i="64" s="1"/>
  <c r="AV3849" i="64" s="1"/>
  <c r="H3844" i="64"/>
  <c r="AJ3844" i="64"/>
  <c r="L3844" i="64"/>
  <c r="AA3848" i="64"/>
  <c r="Y3845" i="64"/>
  <c r="M3845" i="64" s="1"/>
  <c r="F3844" i="64"/>
  <c r="AB3845" i="64" l="1"/>
  <c r="AW3844" i="64"/>
  <c r="I3844" i="64"/>
  <c r="AI3844" i="64"/>
  <c r="AH3844" i="64"/>
  <c r="E3844" i="64" l="1"/>
  <c r="C3845" i="64" l="1"/>
  <c r="G3845" i="64" s="1"/>
  <c r="D3845" i="64"/>
  <c r="J3845" i="64"/>
  <c r="K3845" i="64" l="1"/>
  <c r="AC3845" i="64"/>
  <c r="AS3845" i="64"/>
  <c r="F3845" i="64" l="1"/>
  <c r="X3846" i="64"/>
  <c r="X3847" i="64" s="1"/>
  <c r="X3848" i="64" s="1"/>
  <c r="X3849" i="64" s="1"/>
  <c r="X3850" i="64" s="1"/>
  <c r="AE3845" i="64"/>
  <c r="Y3846" i="64"/>
  <c r="M3846" i="64" s="1"/>
  <c r="AW3845" i="64"/>
  <c r="L3845" i="64"/>
  <c r="AJ3845" i="64"/>
  <c r="H3845" i="64"/>
  <c r="AH3845" i="64" l="1"/>
  <c r="AI3845" i="64"/>
  <c r="I3845" i="64"/>
  <c r="E3845" i="64" l="1"/>
  <c r="C3846" i="64" l="1"/>
  <c r="G3846" i="64" s="1"/>
  <c r="W3846" i="64" s="1"/>
  <c r="W3847" i="64" s="1"/>
  <c r="W3848" i="64" s="1"/>
  <c r="W3849" i="64" s="1"/>
  <c r="J3846" i="64"/>
  <c r="D3846" i="64"/>
  <c r="K3846" i="64" l="1"/>
  <c r="AN3852" i="64"/>
  <c r="T3852" i="64" s="1"/>
  <c r="T3853" i="64" s="1"/>
  <c r="AC3846" i="64"/>
  <c r="AS3846" i="64"/>
  <c r="Y3847" i="64" l="1"/>
  <c r="AW3846" i="64"/>
  <c r="AE3846" i="64"/>
  <c r="AB3846" i="64"/>
  <c r="H3846" i="64"/>
  <c r="AR3847" i="64" s="1"/>
  <c r="L3846" i="64"/>
  <c r="AJ3846" i="64"/>
  <c r="F3846" i="64"/>
  <c r="M3847" i="64" l="1"/>
  <c r="AO3847" i="64"/>
  <c r="AT3850" i="64"/>
  <c r="AU3850" i="64"/>
  <c r="Z3850" i="64"/>
  <c r="I3846" i="64"/>
  <c r="AI3846" i="64"/>
  <c r="AH3846" i="64"/>
  <c r="AP3847" i="64"/>
  <c r="AB3847" i="64" l="1"/>
  <c r="R3848" i="64"/>
  <c r="R3849" i="64" s="1"/>
  <c r="R3850" i="64" s="1"/>
  <c r="R3851" i="64" s="1"/>
  <c r="R3852" i="64" s="1"/>
  <c r="E3846" i="64"/>
  <c r="S3852" i="64" l="1"/>
  <c r="S3853" i="64" s="1"/>
  <c r="C3847" i="64"/>
  <c r="G3847" i="64" s="1"/>
  <c r="J3847" i="64"/>
  <c r="K3847" i="64" l="1"/>
  <c r="D3847" i="64" s="1"/>
  <c r="AQ3847" i="64" s="1"/>
  <c r="AC3847" i="64"/>
  <c r="AS3847" i="64" l="1"/>
  <c r="F3847" i="64"/>
  <c r="U3848" i="64" s="1"/>
  <c r="U3849" i="64" s="1"/>
  <c r="U3850" i="64" s="1"/>
  <c r="U3851" i="64" s="1"/>
  <c r="U3852" i="64" s="1"/>
  <c r="Y3848" i="64"/>
  <c r="M3848" i="64" s="1"/>
  <c r="AW3847" i="64"/>
  <c r="AE3847" i="64"/>
  <c r="AJ3847" i="64"/>
  <c r="L3847" i="64"/>
  <c r="H3847" i="64"/>
  <c r="V3852" i="64" l="1"/>
  <c r="V3853" i="64" s="1"/>
  <c r="AH3847" i="64"/>
  <c r="AB3848" i="64"/>
  <c r="I3847" i="64"/>
  <c r="AI3847" i="64"/>
  <c r="AL3847" i="64" s="1"/>
  <c r="AM3847" i="64" s="1"/>
  <c r="E3847" i="64" l="1"/>
  <c r="N3854" i="64"/>
  <c r="O3854" i="64"/>
  <c r="C3848" i="64" l="1"/>
  <c r="G3848" i="64" s="1"/>
  <c r="D3848" i="64"/>
  <c r="J3848" i="64"/>
  <c r="K3848" i="64" l="1"/>
  <c r="AS3848" i="64"/>
  <c r="AC3848" i="64"/>
  <c r="AQ3848" i="64" l="1"/>
  <c r="AQ3849" i="64" s="1"/>
  <c r="AQ3850" i="64" s="1"/>
  <c r="AR3848" i="64"/>
  <c r="Y3849" i="64"/>
  <c r="AE3848" i="64"/>
  <c r="AF3848" i="64" s="1"/>
  <c r="AG3850" i="64" s="1"/>
  <c r="L3848" i="64"/>
  <c r="H3848" i="64"/>
  <c r="AJ3848" i="64"/>
  <c r="F3848" i="64"/>
  <c r="I3848" i="64" l="1"/>
  <c r="AW3848" i="64"/>
  <c r="P3850" i="64"/>
  <c r="Q3850" i="64"/>
  <c r="AQ3851" i="64" s="1"/>
  <c r="AI3848" i="64"/>
  <c r="AH3848" i="64"/>
  <c r="AK3848" i="64" l="1"/>
  <c r="AA3849" i="64" s="1"/>
  <c r="AA3850" i="64" s="1"/>
  <c r="M3849" i="64"/>
  <c r="E3848" i="64"/>
  <c r="C3849" i="64" s="1"/>
  <c r="G3849" i="64" s="1"/>
  <c r="AB3849" i="64" l="1"/>
  <c r="AC3849" i="64"/>
  <c r="J3849" i="64"/>
  <c r="D3849" i="64"/>
  <c r="AA3851" i="64"/>
  <c r="K3849" i="64" l="1"/>
  <c r="AR3849" i="64" s="1"/>
  <c r="AR3850" i="64" s="1"/>
  <c r="AR3851" i="64" s="1"/>
  <c r="AA3852" i="64"/>
  <c r="AE3849" i="64"/>
  <c r="AS3849" i="64"/>
  <c r="Y3850" i="64" l="1"/>
  <c r="M3850" i="64" s="1"/>
  <c r="AA3853" i="64"/>
  <c r="T3849" i="64"/>
  <c r="AV3850" i="64" s="1"/>
  <c r="AV3851" i="64" s="1"/>
  <c r="AV3852" i="64" s="1"/>
  <c r="AV3853" i="64" s="1"/>
  <c r="AV3854" i="64" s="1"/>
  <c r="L3849" i="64"/>
  <c r="H3849" i="64"/>
  <c r="AJ3849" i="64"/>
  <c r="F3849" i="64"/>
  <c r="AH3849" i="64" l="1"/>
  <c r="I3849" i="64"/>
  <c r="AW3849" i="64"/>
  <c r="AI3849" i="64"/>
  <c r="AB3850" i="64"/>
  <c r="E3849" i="64" l="1"/>
  <c r="C3850" i="64" l="1"/>
  <c r="G3850" i="64" s="1"/>
  <c r="J3850" i="64"/>
  <c r="D3850" i="64"/>
  <c r="K3850" i="64" l="1"/>
  <c r="AC3850" i="64"/>
  <c r="AS3850" i="64"/>
  <c r="F3850" i="64" l="1"/>
  <c r="X3851" i="64"/>
  <c r="X3852" i="64" s="1"/>
  <c r="X3853" i="64" s="1"/>
  <c r="X3854" i="64" s="1"/>
  <c r="X3855" i="64" s="1"/>
  <c r="AE3850" i="64"/>
  <c r="Y3851" i="64"/>
  <c r="M3851" i="64" s="1"/>
  <c r="AW3850" i="64"/>
  <c r="H3850" i="64"/>
  <c r="AJ3850" i="64"/>
  <c r="L3850" i="64"/>
  <c r="I3850" i="64" l="1"/>
  <c r="AI3850" i="64"/>
  <c r="AH3850" i="64"/>
  <c r="E3850" i="64" l="1"/>
  <c r="C3851" i="64" l="1"/>
  <c r="G3851" i="64" s="1"/>
  <c r="W3851" i="64" s="1"/>
  <c r="W3852" i="64" s="1"/>
  <c r="W3853" i="64" s="1"/>
  <c r="W3854" i="64" s="1"/>
  <c r="D3851" i="64"/>
  <c r="J3851" i="64"/>
  <c r="K3851" i="64" l="1"/>
  <c r="F3851" i="64" s="1"/>
  <c r="AN3857" i="64"/>
  <c r="T3857" i="64" s="1"/>
  <c r="T3858" i="64" s="1"/>
  <c r="AC3851" i="64"/>
  <c r="AS3851" i="64"/>
  <c r="Y3852" i="64" l="1"/>
  <c r="AW3851" i="64"/>
  <c r="AE3851" i="64"/>
  <c r="AB3851" i="64"/>
  <c r="L3851" i="64"/>
  <c r="H3851" i="64"/>
  <c r="AR3852" i="64" s="1"/>
  <c r="AJ3851" i="64"/>
  <c r="M3852" i="64" l="1"/>
  <c r="AO3852" i="64"/>
  <c r="AU3855" i="64"/>
  <c r="AT3855" i="64"/>
  <c r="Z3855" i="64"/>
  <c r="AH3851" i="64"/>
  <c r="AP3852" i="64"/>
  <c r="AI3851" i="64"/>
  <c r="I3851" i="64"/>
  <c r="R3853" i="64" l="1"/>
  <c r="R3854" i="64" s="1"/>
  <c r="R3855" i="64" s="1"/>
  <c r="R3856" i="64" s="1"/>
  <c r="S3857" i="64" s="1"/>
  <c r="S3858" i="64" s="1"/>
  <c r="E3851" i="64"/>
  <c r="C3852" i="64" s="1"/>
  <c r="G3852" i="64" s="1"/>
  <c r="AB3852" i="64"/>
  <c r="R3857" i="64" l="1"/>
  <c r="J3852" i="64"/>
  <c r="K3852" i="64" s="1"/>
  <c r="D3852" i="64"/>
  <c r="AQ3852" i="64" s="1"/>
  <c r="AC3852" i="64"/>
  <c r="AS3852" i="64" l="1"/>
  <c r="F3852" i="64"/>
  <c r="U3853" i="64" s="1"/>
  <c r="U3854" i="64" s="1"/>
  <c r="U3855" i="64" s="1"/>
  <c r="U3856" i="64" s="1"/>
  <c r="U3857" i="64" s="1"/>
  <c r="AE3852" i="64"/>
  <c r="AJ3852" i="64"/>
  <c r="L3852" i="64"/>
  <c r="H3852" i="64"/>
  <c r="Y3853" i="64"/>
  <c r="M3853" i="64" s="1"/>
  <c r="AW3852" i="64"/>
  <c r="I3852" i="64" l="1"/>
  <c r="AH3852" i="64"/>
  <c r="AI3852" i="64"/>
  <c r="AL3852" i="64" s="1"/>
  <c r="AM3852" i="64" s="1"/>
  <c r="AB3853" i="64"/>
  <c r="V3857" i="64" l="1"/>
  <c r="V3858" i="64" s="1"/>
  <c r="E3852" i="64"/>
  <c r="N3859" i="64"/>
  <c r="O3859" i="64"/>
  <c r="C3853" i="64" l="1"/>
  <c r="G3853" i="64" s="1"/>
  <c r="D3853" i="64"/>
  <c r="J3853" i="64"/>
  <c r="AS3853" i="64" l="1"/>
  <c r="AC3853" i="64"/>
  <c r="K3853" i="64"/>
  <c r="AQ3853" i="64" l="1"/>
  <c r="AQ3854" i="64" s="1"/>
  <c r="AQ3855" i="64" s="1"/>
  <c r="AR3853" i="64"/>
  <c r="H3853" i="64"/>
  <c r="L3853" i="64"/>
  <c r="AJ3853" i="64"/>
  <c r="AE3853" i="64"/>
  <c r="AF3853" i="64" s="1"/>
  <c r="AG3855" i="64" s="1"/>
  <c r="Y3854" i="64"/>
  <c r="F3853" i="64"/>
  <c r="I3853" i="64" l="1"/>
  <c r="P3855" i="64"/>
  <c r="Q3855" i="64"/>
  <c r="AQ3856" i="64" s="1"/>
  <c r="AI3853" i="64"/>
  <c r="AH3853" i="64"/>
  <c r="AW3853" i="64"/>
  <c r="AK3853" i="64" l="1"/>
  <c r="AA3854" i="64" s="1"/>
  <c r="AA3855" i="64" s="1"/>
  <c r="M3854" i="64"/>
  <c r="E3853" i="64"/>
  <c r="C3854" i="64" s="1"/>
  <c r="G3854" i="64" s="1"/>
  <c r="AC3854" i="64" l="1"/>
  <c r="AA3856" i="64"/>
  <c r="AB3854" i="64"/>
  <c r="D3854" i="64"/>
  <c r="J3854" i="64"/>
  <c r="AA3857" i="64" l="1"/>
  <c r="AE3854" i="64"/>
  <c r="K3854" i="64"/>
  <c r="AR3854" i="64" s="1"/>
  <c r="AR3855" i="64" s="1"/>
  <c r="AR3856" i="64" s="1"/>
  <c r="AS3854" i="64"/>
  <c r="T3854" i="64" l="1"/>
  <c r="AV3855" i="64" s="1"/>
  <c r="AV3856" i="64" s="1"/>
  <c r="AV3857" i="64" s="1"/>
  <c r="AV3858" i="64" s="1"/>
  <c r="AV3859" i="64" s="1"/>
  <c r="L3854" i="64"/>
  <c r="AJ3854" i="64"/>
  <c r="H3854" i="64"/>
  <c r="AA3858" i="64"/>
  <c r="Y3855" i="64"/>
  <c r="M3855" i="64" s="1"/>
  <c r="F3854" i="64"/>
  <c r="AB3855" i="64" l="1"/>
  <c r="AW3854" i="64"/>
  <c r="AH3854" i="64"/>
  <c r="AI3854" i="64"/>
  <c r="I3854" i="64"/>
  <c r="E3854" i="64" l="1"/>
  <c r="C3855" i="64" l="1"/>
  <c r="G3855" i="64" s="1"/>
  <c r="D3855" i="64"/>
  <c r="J3855" i="64"/>
  <c r="K3855" i="64" l="1"/>
  <c r="AC3855" i="64"/>
  <c r="AS3855" i="64"/>
  <c r="F3855" i="64" l="1"/>
  <c r="X3856" i="64"/>
  <c r="X3857" i="64" s="1"/>
  <c r="X3858" i="64" s="1"/>
  <c r="X3859" i="64" s="1"/>
  <c r="X3860" i="64" s="1"/>
  <c r="AE3855" i="64"/>
  <c r="Y3856" i="64"/>
  <c r="M3856" i="64" s="1"/>
  <c r="AW3855" i="64"/>
  <c r="H3855" i="64"/>
  <c r="AJ3855" i="64"/>
  <c r="L3855" i="64"/>
  <c r="I3855" i="64" l="1"/>
  <c r="AI3855" i="64"/>
  <c r="AH3855" i="64"/>
  <c r="E3855" i="64" l="1"/>
  <c r="C3856" i="64" l="1"/>
  <c r="G3856" i="64" s="1"/>
  <c r="W3856" i="64" s="1"/>
  <c r="W3857" i="64" s="1"/>
  <c r="W3858" i="64" s="1"/>
  <c r="W3859" i="64" s="1"/>
  <c r="D3856" i="64"/>
  <c r="J3856" i="64"/>
  <c r="K3856" i="64" l="1"/>
  <c r="F3856" i="64" s="1"/>
  <c r="AN3862" i="64"/>
  <c r="T3862" i="64" s="1"/>
  <c r="T3863" i="64" s="1"/>
  <c r="AC3856" i="64"/>
  <c r="AS3856" i="64"/>
  <c r="Y3857" i="64" l="1"/>
  <c r="AW3856" i="64"/>
  <c r="AB3856" i="64"/>
  <c r="AE3856" i="64"/>
  <c r="L3856" i="64"/>
  <c r="H3856" i="64"/>
  <c r="AR3857" i="64" s="1"/>
  <c r="AJ3856" i="64"/>
  <c r="M3857" i="64" l="1"/>
  <c r="AO3857" i="64"/>
  <c r="Z3860" i="64"/>
  <c r="AT3860" i="64"/>
  <c r="AU3860" i="64"/>
  <c r="AI3856" i="64"/>
  <c r="AH3856" i="64"/>
  <c r="AP3857" i="64"/>
  <c r="I3856" i="64"/>
  <c r="R3858" i="64" l="1"/>
  <c r="R3859" i="64" s="1"/>
  <c r="R3860" i="64" s="1"/>
  <c r="R3861" i="64" s="1"/>
  <c r="S3862" i="64" s="1"/>
  <c r="S3863" i="64" s="1"/>
  <c r="E3856" i="64"/>
  <c r="C3857" i="64" s="1"/>
  <c r="G3857" i="64" s="1"/>
  <c r="AB3857" i="64"/>
  <c r="J3857" i="64" l="1"/>
  <c r="K3857" i="64" s="1"/>
  <c r="R3862" i="64"/>
  <c r="AC3857" i="64"/>
  <c r="D3857" i="64" l="1"/>
  <c r="H3857" i="64" s="1"/>
  <c r="AE3857" i="64"/>
  <c r="L3857" i="64"/>
  <c r="AJ3857" i="64"/>
  <c r="AQ3857" i="64" l="1"/>
  <c r="AS3857" i="64"/>
  <c r="F3857" i="64"/>
  <c r="U3858" i="64" s="1"/>
  <c r="U3859" i="64" s="1"/>
  <c r="U3860" i="64" s="1"/>
  <c r="U3861" i="64" s="1"/>
  <c r="U3862" i="64" s="1"/>
  <c r="I3857" i="64"/>
  <c r="AH3857" i="64"/>
  <c r="AI3857" i="64"/>
  <c r="AL3857" i="64" s="1"/>
  <c r="AM3857" i="64" s="1"/>
  <c r="V3862" i="64" l="1"/>
  <c r="V3863" i="64" s="1"/>
  <c r="AW3857" i="64"/>
  <c r="Y3858" i="64"/>
  <c r="E3857" i="64"/>
  <c r="N3864" i="64"/>
  <c r="O3864" i="64"/>
  <c r="M3858" i="64" l="1"/>
  <c r="D3858" i="64" s="1"/>
  <c r="C3858" i="64"/>
  <c r="G3858" i="64" s="1"/>
  <c r="J3858" i="64" l="1"/>
  <c r="K3858" i="64" s="1"/>
  <c r="AB3858" i="64"/>
  <c r="AC3858" i="64"/>
  <c r="AS3858" i="64"/>
  <c r="AQ3858" i="64" l="1"/>
  <c r="AQ3859" i="64" s="1"/>
  <c r="AQ3860" i="64" s="1"/>
  <c r="AR3858" i="64"/>
  <c r="AJ3858" i="64"/>
  <c r="L3858" i="64"/>
  <c r="H3858" i="64"/>
  <c r="Y3859" i="64"/>
  <c r="AE3858" i="64"/>
  <c r="AF3858" i="64" s="1"/>
  <c r="AG3860" i="64" s="1"/>
  <c r="F3858" i="64"/>
  <c r="AH3858" i="64" l="1"/>
  <c r="I3858" i="64"/>
  <c r="AI3858" i="64"/>
  <c r="AW3858" i="64"/>
  <c r="P3860" i="64"/>
  <c r="Q3860" i="64"/>
  <c r="AQ3861" i="64" s="1"/>
  <c r="AK3858" i="64" l="1"/>
  <c r="AA3859" i="64" s="1"/>
  <c r="AA3860" i="64" s="1"/>
  <c r="E3858" i="64"/>
  <c r="C3859" i="64" s="1"/>
  <c r="G3859" i="64" s="1"/>
  <c r="M3859" i="64" l="1"/>
  <c r="AB3859" i="64" s="1"/>
  <c r="AC3859" i="64"/>
  <c r="AA3861" i="64"/>
  <c r="J3859" i="64" l="1"/>
  <c r="D3859" i="64"/>
  <c r="AS3859" i="64" s="1"/>
  <c r="Y3860" i="64" s="1"/>
  <c r="M3860" i="64" s="1"/>
  <c r="AE3859" i="64"/>
  <c r="K3859" i="64"/>
  <c r="AR3859" i="64" s="1"/>
  <c r="AR3860" i="64" s="1"/>
  <c r="AR3861" i="64" s="1"/>
  <c r="AA3862" i="64"/>
  <c r="F3859" i="64" l="1"/>
  <c r="T3859" i="64"/>
  <c r="AV3860" i="64" s="1"/>
  <c r="AV3861" i="64" s="1"/>
  <c r="AV3862" i="64" s="1"/>
  <c r="AV3863" i="64" s="1"/>
  <c r="AV3864" i="64" s="1"/>
  <c r="H3859" i="64"/>
  <c r="L3859" i="64"/>
  <c r="AJ3859" i="64"/>
  <c r="AB3860" i="64"/>
  <c r="AA3863" i="64"/>
  <c r="AH3859" i="64" l="1"/>
  <c r="AI3859" i="64"/>
  <c r="AW3859" i="64"/>
  <c r="I3859" i="64"/>
  <c r="E3859" i="64" l="1"/>
  <c r="C3860" i="64" l="1"/>
  <c r="G3860" i="64" s="1"/>
  <c r="D3860" i="64"/>
  <c r="J3860" i="64"/>
  <c r="K3860" i="64" l="1"/>
  <c r="X3861" i="64" s="1"/>
  <c r="X3862" i="64" s="1"/>
  <c r="X3863" i="64" s="1"/>
  <c r="X3864" i="64" s="1"/>
  <c r="X3865" i="64" s="1"/>
  <c r="AC3860" i="64"/>
  <c r="AS3860" i="64"/>
  <c r="F3860" i="64" l="1"/>
  <c r="AE3860" i="64"/>
  <c r="Y3861" i="64"/>
  <c r="M3861" i="64" s="1"/>
  <c r="AW3860" i="64"/>
  <c r="L3860" i="64"/>
  <c r="H3860" i="64"/>
  <c r="AJ3860" i="64"/>
  <c r="AH3860" i="64" l="1"/>
  <c r="AI3860" i="64"/>
  <c r="I3860" i="64"/>
  <c r="E3860" i="64" l="1"/>
  <c r="C3861" i="64" l="1"/>
  <c r="G3861" i="64" s="1"/>
  <c r="W3861" i="64" s="1"/>
  <c r="W3862" i="64" s="1"/>
  <c r="W3863" i="64" s="1"/>
  <c r="W3864" i="64" s="1"/>
  <c r="J3861" i="64"/>
  <c r="D3861" i="64"/>
  <c r="K3861" i="64" l="1"/>
  <c r="AN3867" i="64"/>
  <c r="T3867" i="64" s="1"/>
  <c r="T3868" i="64" s="1"/>
  <c r="AC3861" i="64"/>
  <c r="AS3861" i="64"/>
  <c r="AB3861" i="64" l="1"/>
  <c r="Y3862" i="64"/>
  <c r="AW3861" i="64"/>
  <c r="AE3861" i="64"/>
  <c r="L3861" i="64"/>
  <c r="H3861" i="64"/>
  <c r="AR3862" i="64" s="1"/>
  <c r="AJ3861" i="64"/>
  <c r="F3861" i="64"/>
  <c r="M3862" i="64" l="1"/>
  <c r="AO3862" i="64"/>
  <c r="AP3862" i="64"/>
  <c r="AH3861" i="64"/>
  <c r="AI3861" i="64"/>
  <c r="I3861" i="64"/>
  <c r="Z3865" i="64"/>
  <c r="AU3865" i="64"/>
  <c r="AT3865" i="64"/>
  <c r="AB3862" i="64" l="1"/>
  <c r="R3863" i="64"/>
  <c r="R3864" i="64" s="1"/>
  <c r="R3865" i="64" s="1"/>
  <c r="R3866" i="64" s="1"/>
  <c r="R3867" i="64" s="1"/>
  <c r="E3861" i="64"/>
  <c r="S3867" i="64" l="1"/>
  <c r="S3868" i="64" s="1"/>
  <c r="C3862" i="64"/>
  <c r="G3862" i="64" s="1"/>
  <c r="J3862" i="64"/>
  <c r="D3862" i="64"/>
  <c r="AQ3862" i="64" s="1"/>
  <c r="AC3862" i="64" l="1"/>
  <c r="AS3862" i="64"/>
  <c r="K3862" i="64"/>
  <c r="Y3863" i="64" l="1"/>
  <c r="AW3862" i="64"/>
  <c r="AJ3862" i="64"/>
  <c r="L3862" i="64"/>
  <c r="H3862" i="64"/>
  <c r="AE3862" i="64"/>
  <c r="F3862" i="64"/>
  <c r="U3863" i="64" s="1"/>
  <c r="U3864" i="64" s="1"/>
  <c r="U3865" i="64" s="1"/>
  <c r="U3866" i="64" s="1"/>
  <c r="U3867" i="64" s="1"/>
  <c r="M3863" i="64" l="1"/>
  <c r="I3862" i="64"/>
  <c r="AH3862" i="64"/>
  <c r="AI3862" i="64"/>
  <c r="AL3862" i="64" s="1"/>
  <c r="AM3862" i="64" s="1"/>
  <c r="V3867" i="64" l="1"/>
  <c r="V3868" i="64" s="1"/>
  <c r="E3862" i="64"/>
  <c r="C3863" i="64" s="1"/>
  <c r="G3863" i="64" s="1"/>
  <c r="AB3863" i="64"/>
  <c r="J3863" i="64" l="1"/>
  <c r="K3863" i="64" s="1"/>
  <c r="D3863" i="64"/>
  <c r="AC3863" i="64"/>
  <c r="N3869" i="64"/>
  <c r="O3869" i="64"/>
  <c r="AQ3863" i="64" l="1"/>
  <c r="AQ3864" i="64" s="1"/>
  <c r="AQ3865" i="64" s="1"/>
  <c r="AR3863" i="64"/>
  <c r="F3863" i="64"/>
  <c r="AE3863" i="64"/>
  <c r="AF3863" i="64" s="1"/>
  <c r="AG3865" i="64" s="1"/>
  <c r="L3863" i="64"/>
  <c r="I3863" i="64" s="1"/>
  <c r="H3863" i="64"/>
  <c r="AJ3863" i="64"/>
  <c r="AS3863" i="64"/>
  <c r="AH3863" i="64" l="1"/>
  <c r="AW3863" i="64"/>
  <c r="P3865" i="64"/>
  <c r="Q3865" i="64"/>
  <c r="AQ3866" i="64" s="1"/>
  <c r="Y3864" i="64"/>
  <c r="AI3863" i="64"/>
  <c r="AK3863" i="64" l="1"/>
  <c r="AA3864" i="64" s="1"/>
  <c r="AA3865" i="64" s="1"/>
  <c r="M3864" i="64"/>
  <c r="E3863" i="64"/>
  <c r="C3864" i="64" s="1"/>
  <c r="G3864" i="64" s="1"/>
  <c r="AA3866" i="64" l="1"/>
  <c r="D3864" i="64"/>
  <c r="AB3864" i="64"/>
  <c r="J3864" i="64"/>
  <c r="AC3864" i="64"/>
  <c r="AE3864" i="64" l="1"/>
  <c r="K3864" i="64"/>
  <c r="AR3864" i="64" s="1"/>
  <c r="AR3865" i="64" s="1"/>
  <c r="AR3866" i="64" s="1"/>
  <c r="AA3867" i="64"/>
  <c r="AS3864" i="64"/>
  <c r="Y3865" i="64" l="1"/>
  <c r="M3865" i="64" s="1"/>
  <c r="T3864" i="64"/>
  <c r="AV3865" i="64" s="1"/>
  <c r="AV3866" i="64" s="1"/>
  <c r="AV3867" i="64" s="1"/>
  <c r="AV3868" i="64" s="1"/>
  <c r="AV3869" i="64" s="1"/>
  <c r="L3864" i="64"/>
  <c r="H3864" i="64"/>
  <c r="AJ3864" i="64"/>
  <c r="AA3868" i="64"/>
  <c r="F3864" i="64"/>
  <c r="AI3864" i="64" l="1"/>
  <c r="AW3864" i="64"/>
  <c r="AH3864" i="64"/>
  <c r="I3864" i="64"/>
  <c r="AB3865" i="64"/>
  <c r="E3864" i="64" l="1"/>
  <c r="C3865" i="64" l="1"/>
  <c r="G3865" i="64" s="1"/>
  <c r="D3865" i="64"/>
  <c r="J3865" i="64"/>
  <c r="K3865" i="64" l="1"/>
  <c r="X3866" i="64" s="1"/>
  <c r="X3867" i="64" s="1"/>
  <c r="X3868" i="64" s="1"/>
  <c r="X3869" i="64" s="1"/>
  <c r="X3870" i="64" s="1"/>
  <c r="AC3865" i="64"/>
  <c r="AS3865" i="64"/>
  <c r="F3865" i="64" l="1"/>
  <c r="AE3865" i="64"/>
  <c r="Y3866" i="64"/>
  <c r="M3866" i="64" s="1"/>
  <c r="AW3865" i="64"/>
  <c r="AJ3865" i="64"/>
  <c r="L3865" i="64"/>
  <c r="H3865" i="64"/>
  <c r="I3865" i="64" l="1"/>
  <c r="AH3865" i="64"/>
  <c r="AI3865" i="64"/>
  <c r="E3865" i="64" l="1"/>
  <c r="C3866" i="64" l="1"/>
  <c r="G3866" i="64" s="1"/>
  <c r="W3866" i="64" s="1"/>
  <c r="W3867" i="64" s="1"/>
  <c r="W3868" i="64" s="1"/>
  <c r="W3869" i="64" s="1"/>
  <c r="J3866" i="64"/>
  <c r="D3866" i="64"/>
  <c r="K3866" i="64" l="1"/>
  <c r="AN3872" i="64"/>
  <c r="T3872" i="64" s="1"/>
  <c r="T3873" i="64" s="1"/>
  <c r="AC3866" i="64"/>
  <c r="AS3866" i="64"/>
  <c r="Y3867" i="64" l="1"/>
  <c r="AW3866" i="64"/>
  <c r="AE3866" i="64"/>
  <c r="AB3866" i="64"/>
  <c r="L3866" i="64"/>
  <c r="H3866" i="64"/>
  <c r="AR3867" i="64" s="1"/>
  <c r="AJ3866" i="64"/>
  <c r="F3866" i="64"/>
  <c r="M3867" i="64" l="1"/>
  <c r="AO3867" i="64"/>
  <c r="AP3867" i="64"/>
  <c r="AH3866" i="64"/>
  <c r="Z3870" i="64"/>
  <c r="AT3870" i="64"/>
  <c r="AU3870" i="64"/>
  <c r="AI3866" i="64"/>
  <c r="I3866" i="64"/>
  <c r="R3868" i="64" l="1"/>
  <c r="R3869" i="64" s="1"/>
  <c r="R3870" i="64" s="1"/>
  <c r="R3871" i="64" s="1"/>
  <c r="R3872" i="64" s="1"/>
  <c r="E3866" i="64"/>
  <c r="C3867" i="64" s="1"/>
  <c r="G3867" i="64" s="1"/>
  <c r="AB3867" i="64"/>
  <c r="S3872" i="64" l="1"/>
  <c r="S3873" i="64" s="1"/>
  <c r="J3867" i="64"/>
  <c r="K3867" i="64" s="1"/>
  <c r="D3867" i="64"/>
  <c r="AQ3867" i="64" s="1"/>
  <c r="AC3867" i="64"/>
  <c r="AS3867" i="64" l="1"/>
  <c r="F3867" i="64"/>
  <c r="U3868" i="64" s="1"/>
  <c r="U3869" i="64" s="1"/>
  <c r="U3870" i="64" s="1"/>
  <c r="U3871" i="64" s="1"/>
  <c r="U3872" i="64" s="1"/>
  <c r="AE3867" i="64"/>
  <c r="Y3868" i="64"/>
  <c r="M3868" i="64" s="1"/>
  <c r="AW3867" i="64"/>
  <c r="AJ3867" i="64"/>
  <c r="H3867" i="64"/>
  <c r="L3867" i="64"/>
  <c r="AI3867" i="64" l="1"/>
  <c r="AL3867" i="64" s="1"/>
  <c r="AM3867" i="64" s="1"/>
  <c r="I3867" i="64"/>
  <c r="AH3867" i="64"/>
  <c r="AB3868" i="64" l="1"/>
  <c r="V3872" i="64"/>
  <c r="V3873" i="64" s="1"/>
  <c r="N3874" i="64" s="1"/>
  <c r="E3867" i="64"/>
  <c r="O3874" i="64" l="1"/>
  <c r="C3868" i="64"/>
  <c r="G3868" i="64" s="1"/>
  <c r="D3868" i="64"/>
  <c r="J3868" i="64"/>
  <c r="K3868" i="64" l="1"/>
  <c r="AC3868" i="64"/>
  <c r="AS3868" i="64"/>
  <c r="AQ3868" i="64" l="1"/>
  <c r="AQ3869" i="64" s="1"/>
  <c r="AQ3870" i="64" s="1"/>
  <c r="AR3868" i="64"/>
  <c r="AE3868" i="64"/>
  <c r="AF3868" i="64" s="1"/>
  <c r="AG3870" i="64" s="1"/>
  <c r="Y3869" i="64"/>
  <c r="AJ3868" i="64"/>
  <c r="H3868" i="64"/>
  <c r="L3868" i="64"/>
  <c r="F3868" i="64"/>
  <c r="AI3868" i="64" l="1"/>
  <c r="I3868" i="64"/>
  <c r="AW3868" i="64"/>
  <c r="AH3868" i="64"/>
  <c r="Q3870" i="64"/>
  <c r="AQ3871" i="64" s="1"/>
  <c r="P3870" i="64"/>
  <c r="AK3868" i="64" l="1"/>
  <c r="AA3869" i="64" s="1"/>
  <c r="AA3870" i="64" s="1"/>
  <c r="E3868" i="64"/>
  <c r="C3869" i="64" s="1"/>
  <c r="G3869" i="64" s="1"/>
  <c r="M3869" i="64" l="1"/>
  <c r="AB3869" i="64" s="1"/>
  <c r="AC3869" i="64"/>
  <c r="AA3871" i="64"/>
  <c r="D3869" i="64" l="1"/>
  <c r="J3869" i="64"/>
  <c r="K3869" i="64" s="1"/>
  <c r="AR3869" i="64" s="1"/>
  <c r="AR3870" i="64" s="1"/>
  <c r="AR3871" i="64" s="1"/>
  <c r="AA3872" i="64"/>
  <c r="AS3869" i="64"/>
  <c r="AE3869" i="64"/>
  <c r="F3869" i="64" l="1"/>
  <c r="AA3873" i="64"/>
  <c r="Y3870" i="64"/>
  <c r="M3870" i="64" s="1"/>
  <c r="T3869" i="64"/>
  <c r="AV3870" i="64" s="1"/>
  <c r="AV3871" i="64" s="1"/>
  <c r="AV3872" i="64" s="1"/>
  <c r="AV3873" i="64" s="1"/>
  <c r="AV3874" i="64" s="1"/>
  <c r="AJ3869" i="64"/>
  <c r="H3869" i="64"/>
  <c r="L3869" i="64"/>
  <c r="AH3869" i="64" l="1"/>
  <c r="AI3869" i="64"/>
  <c r="AB3870" i="64"/>
  <c r="AW3869" i="64"/>
  <c r="I3869" i="64"/>
  <c r="E3869" i="64" l="1"/>
  <c r="C3870" i="64" l="1"/>
  <c r="G3870" i="64" s="1"/>
  <c r="J3870" i="64"/>
  <c r="D3870" i="64"/>
  <c r="K3870" i="64" l="1"/>
  <c r="AC3870" i="64"/>
  <c r="AS3870" i="64"/>
  <c r="F3870" i="64" l="1"/>
  <c r="X3871" i="64"/>
  <c r="X3872" i="64" s="1"/>
  <c r="X3873" i="64" s="1"/>
  <c r="X3874" i="64" s="1"/>
  <c r="X3875" i="64" s="1"/>
  <c r="AE3870" i="64"/>
  <c r="Y3871" i="64"/>
  <c r="M3871" i="64" s="1"/>
  <c r="AW3870" i="64"/>
  <c r="H3870" i="64"/>
  <c r="AJ3870" i="64"/>
  <c r="L3870" i="64"/>
  <c r="I3870" i="64" l="1"/>
  <c r="AI3870" i="64"/>
  <c r="AH3870" i="64"/>
  <c r="E3870" i="64" l="1"/>
  <c r="C3871" i="64" l="1"/>
  <c r="G3871" i="64" s="1"/>
  <c r="W3871" i="64" s="1"/>
  <c r="W3872" i="64" s="1"/>
  <c r="W3873" i="64" s="1"/>
  <c r="W3874" i="64" s="1"/>
  <c r="D3871" i="64"/>
  <c r="J3871" i="64"/>
  <c r="K3871" i="64" l="1"/>
  <c r="F3871" i="64" s="1"/>
  <c r="AN3877" i="64"/>
  <c r="T3877" i="64" s="1"/>
  <c r="T3878" i="64" s="1"/>
  <c r="AC3871" i="64"/>
  <c r="AS3871" i="64"/>
  <c r="Y3872" i="64" l="1"/>
  <c r="AW3871" i="64"/>
  <c r="AB3871" i="64"/>
  <c r="AE3871" i="64"/>
  <c r="L3871" i="64"/>
  <c r="H3871" i="64"/>
  <c r="AR3872" i="64" s="1"/>
  <c r="AJ3871" i="64"/>
  <c r="M3872" i="64" l="1"/>
  <c r="AO3872" i="64"/>
  <c r="AU3875" i="64"/>
  <c r="AT3875" i="64"/>
  <c r="Z3875" i="64"/>
  <c r="AI3871" i="64"/>
  <c r="AP3872" i="64"/>
  <c r="AH3871" i="64"/>
  <c r="I3871" i="64"/>
  <c r="AB3872" i="64" l="1"/>
  <c r="R3873" i="64"/>
  <c r="R3874" i="64" s="1"/>
  <c r="R3875" i="64" s="1"/>
  <c r="R3876" i="64" s="1"/>
  <c r="R3877" i="64" s="1"/>
  <c r="E3871" i="64"/>
  <c r="S3877" i="64" l="1"/>
  <c r="S3878" i="64" s="1"/>
  <c r="C3872" i="64"/>
  <c r="G3872" i="64" s="1"/>
  <c r="J3872" i="64"/>
  <c r="AC3872" i="64" l="1"/>
  <c r="K3872" i="64"/>
  <c r="D3872" i="64" s="1"/>
  <c r="AQ3872" i="64" s="1"/>
  <c r="AS3872" i="64" l="1"/>
  <c r="Y3873" i="64"/>
  <c r="AW3872" i="64"/>
  <c r="L3872" i="64"/>
  <c r="AJ3872" i="64"/>
  <c r="H3872" i="64"/>
  <c r="AE3872" i="64"/>
  <c r="F3872" i="64"/>
  <c r="U3873" i="64" s="1"/>
  <c r="U3874" i="64" s="1"/>
  <c r="U3875" i="64" s="1"/>
  <c r="U3876" i="64" s="1"/>
  <c r="U3877" i="64" s="1"/>
  <c r="M3873" i="64" l="1"/>
  <c r="I3872" i="64"/>
  <c r="AH3872" i="64"/>
  <c r="AI3872" i="64"/>
  <c r="AL3872" i="64" s="1"/>
  <c r="AM3872" i="64" s="1"/>
  <c r="V3877" i="64" l="1"/>
  <c r="V3878" i="64" s="1"/>
  <c r="E3872" i="64"/>
  <c r="C3873" i="64" s="1"/>
  <c r="G3873" i="64" s="1"/>
  <c r="AB3873" i="64"/>
  <c r="J3873" i="64" l="1"/>
  <c r="K3873" i="64" s="1"/>
  <c r="D3873" i="64"/>
  <c r="AC3873" i="64"/>
  <c r="N3879" i="64"/>
  <c r="O3879" i="64"/>
  <c r="AQ3873" i="64" l="1"/>
  <c r="AQ3874" i="64" s="1"/>
  <c r="AQ3875" i="64" s="1"/>
  <c r="AR3873" i="64"/>
  <c r="F3873" i="64"/>
  <c r="AS3873" i="64"/>
  <c r="Y3874" i="64" s="1"/>
  <c r="AE3873" i="64"/>
  <c r="AF3873" i="64" s="1"/>
  <c r="AG3875" i="64" s="1"/>
  <c r="L3873" i="64"/>
  <c r="H3873" i="64"/>
  <c r="AJ3873" i="64"/>
  <c r="I3873" i="64" l="1"/>
  <c r="AI3873" i="64"/>
  <c r="AH3873" i="64"/>
  <c r="Q3875" i="64"/>
  <c r="AQ3876" i="64" s="1"/>
  <c r="P3875" i="64"/>
  <c r="AW3873" i="64"/>
  <c r="AK3873" i="64" l="1"/>
  <c r="AA3874" i="64" s="1"/>
  <c r="AA3875" i="64" s="1"/>
  <c r="M3874" i="64"/>
  <c r="E3873" i="64"/>
  <c r="C3874" i="64" s="1"/>
  <c r="G3874" i="64" s="1"/>
  <c r="AB3874" i="64" l="1"/>
  <c r="D3874" i="64"/>
  <c r="AS3874" i="64" s="1"/>
  <c r="J3874" i="64"/>
  <c r="AC3874" i="64"/>
  <c r="AA3876" i="64"/>
  <c r="Y3875" i="64" l="1"/>
  <c r="M3875" i="64" s="1"/>
  <c r="AE3874" i="64"/>
  <c r="K3874" i="64"/>
  <c r="AR3874" i="64" s="1"/>
  <c r="AR3875" i="64" s="1"/>
  <c r="AR3876" i="64" s="1"/>
  <c r="AA3877" i="64"/>
  <c r="F3874" i="64" l="1"/>
  <c r="AA3878" i="64"/>
  <c r="T3874" i="64"/>
  <c r="AV3875" i="64" s="1"/>
  <c r="AV3876" i="64" s="1"/>
  <c r="AV3877" i="64" s="1"/>
  <c r="AV3878" i="64" s="1"/>
  <c r="AV3879" i="64" s="1"/>
  <c r="L3874" i="64"/>
  <c r="H3874" i="64"/>
  <c r="AJ3874" i="64"/>
  <c r="AB3875" i="64"/>
  <c r="AW3874" i="64" l="1"/>
  <c r="AH3874" i="64"/>
  <c r="I3874" i="64"/>
  <c r="AI3874" i="64"/>
  <c r="E3874" i="64" l="1"/>
  <c r="C3875" i="64" l="1"/>
  <c r="G3875" i="64" s="1"/>
  <c r="D3875" i="64"/>
  <c r="J3875" i="64"/>
  <c r="K3875" i="64" l="1"/>
  <c r="X3876" i="64" s="1"/>
  <c r="X3877" i="64" s="1"/>
  <c r="X3878" i="64" s="1"/>
  <c r="X3879" i="64" s="1"/>
  <c r="X3880" i="64" s="1"/>
  <c r="AS3875" i="64"/>
  <c r="AC3875" i="64"/>
  <c r="Y3876" i="64" l="1"/>
  <c r="M3876" i="64" s="1"/>
  <c r="AW3875" i="64"/>
  <c r="AE3875" i="64"/>
  <c r="AJ3875" i="64"/>
  <c r="L3875" i="64"/>
  <c r="H3875" i="64"/>
  <c r="F3875" i="64"/>
  <c r="I3875" i="64" l="1"/>
  <c r="AI3875" i="64"/>
  <c r="AH3875" i="64"/>
  <c r="E3875" i="64" l="1"/>
  <c r="C3876" i="64" l="1"/>
  <c r="G3876" i="64" s="1"/>
  <c r="W3876" i="64" s="1"/>
  <c r="W3877" i="64" s="1"/>
  <c r="W3878" i="64" s="1"/>
  <c r="W3879" i="64" s="1"/>
  <c r="D3876" i="64"/>
  <c r="J3876" i="64"/>
  <c r="K3876" i="64" l="1"/>
  <c r="F3876" i="64" s="1"/>
  <c r="AN3882" i="64"/>
  <c r="T3882" i="64" s="1"/>
  <c r="T3883" i="64" s="1"/>
  <c r="AS3876" i="64"/>
  <c r="AC3876" i="64"/>
  <c r="AE3876" i="64" l="1"/>
  <c r="Y3877" i="64"/>
  <c r="AW3876" i="64"/>
  <c r="AB3876" i="64"/>
  <c r="L3876" i="64"/>
  <c r="H3876" i="64"/>
  <c r="AR3877" i="64" s="1"/>
  <c r="AJ3876" i="64"/>
  <c r="M3877" i="64" l="1"/>
  <c r="AO3877" i="64"/>
  <c r="AU3880" i="64"/>
  <c r="AT3880" i="64"/>
  <c r="Z3880" i="64"/>
  <c r="AH3876" i="64"/>
  <c r="AP3877" i="64"/>
  <c r="I3876" i="64"/>
  <c r="AI3876" i="64"/>
  <c r="AB3877" i="64" l="1"/>
  <c r="R3878" i="64"/>
  <c r="R3879" i="64" s="1"/>
  <c r="R3880" i="64" s="1"/>
  <c r="R3881" i="64" s="1"/>
  <c r="S3882" i="64" s="1"/>
  <c r="S3883" i="64" s="1"/>
  <c r="E3876" i="64"/>
  <c r="R3882" i="64" l="1"/>
  <c r="C3877" i="64"/>
  <c r="G3877" i="64" s="1"/>
  <c r="J3877" i="64"/>
  <c r="K3877" i="64" l="1"/>
  <c r="AC3877" i="64"/>
  <c r="D3877" i="64" l="1"/>
  <c r="H3877" i="64" s="1"/>
  <c r="AE3877" i="64"/>
  <c r="L3877" i="64"/>
  <c r="AJ3877" i="64"/>
  <c r="AQ3877" i="64" l="1"/>
  <c r="AS3877" i="64"/>
  <c r="F3877" i="64"/>
  <c r="U3878" i="64" s="1"/>
  <c r="U3879" i="64" s="1"/>
  <c r="U3880" i="64" s="1"/>
  <c r="U3881" i="64" s="1"/>
  <c r="U3882" i="64" s="1"/>
  <c r="AI3877" i="64"/>
  <c r="AL3877" i="64" s="1"/>
  <c r="AM3877" i="64" s="1"/>
  <c r="AH3877" i="64"/>
  <c r="I3877" i="64"/>
  <c r="V3882" i="64" l="1"/>
  <c r="V3883" i="64" s="1"/>
  <c r="Y3878" i="64"/>
  <c r="AW3877" i="64"/>
  <c r="E3877" i="64"/>
  <c r="N3884" i="64"/>
  <c r="O3884" i="64"/>
  <c r="M3878" i="64" l="1"/>
  <c r="J3878" i="64" s="1"/>
  <c r="C3878" i="64"/>
  <c r="G3878" i="64" s="1"/>
  <c r="D3878" i="64" l="1"/>
  <c r="AS3878" i="64" s="1"/>
  <c r="AB3878" i="64"/>
  <c r="AC3878" i="64"/>
  <c r="K3878" i="64"/>
  <c r="AQ3878" i="64" l="1"/>
  <c r="AQ3879" i="64" s="1"/>
  <c r="AQ3880" i="64" s="1"/>
  <c r="AR3878" i="64"/>
  <c r="H3878" i="64"/>
  <c r="L3878" i="64"/>
  <c r="AJ3878" i="64"/>
  <c r="AE3878" i="64"/>
  <c r="AF3878" i="64" s="1"/>
  <c r="AG3880" i="64" s="1"/>
  <c r="Y3879" i="64"/>
  <c r="F3878" i="64"/>
  <c r="P3880" i="64" l="1"/>
  <c r="Q3880" i="64"/>
  <c r="AQ3881" i="64" s="1"/>
  <c r="AI3878" i="64"/>
  <c r="I3878" i="64"/>
  <c r="AH3878" i="64"/>
  <c r="AW3878" i="64"/>
  <c r="AK3878" i="64" l="1"/>
  <c r="AA3879" i="64" s="1"/>
  <c r="AA3880" i="64" s="1"/>
  <c r="M3879" i="64"/>
  <c r="E3878" i="64"/>
  <c r="C3879" i="64" s="1"/>
  <c r="G3879" i="64" s="1"/>
  <c r="D3879" i="64" l="1"/>
  <c r="AB3879" i="64"/>
  <c r="J3879" i="64"/>
  <c r="AA3881" i="64"/>
  <c r="AC3879" i="64"/>
  <c r="AE3879" i="64" l="1"/>
  <c r="AA3882" i="64"/>
  <c r="K3879" i="64"/>
  <c r="AR3879" i="64" s="1"/>
  <c r="AR3880" i="64" s="1"/>
  <c r="AR3881" i="64" s="1"/>
  <c r="AS3879" i="64"/>
  <c r="F3879" i="64" l="1"/>
  <c r="Y3880" i="64"/>
  <c r="M3880" i="64" s="1"/>
  <c r="T3879" i="64"/>
  <c r="AV3880" i="64" s="1"/>
  <c r="AV3881" i="64" s="1"/>
  <c r="AV3882" i="64" s="1"/>
  <c r="AV3883" i="64" s="1"/>
  <c r="AV3884" i="64" s="1"/>
  <c r="AJ3879" i="64"/>
  <c r="L3879" i="64"/>
  <c r="H3879" i="64"/>
  <c r="AA3883" i="64"/>
  <c r="AH3879" i="64" l="1"/>
  <c r="AI3879" i="64"/>
  <c r="I3879" i="64"/>
  <c r="AW3879" i="64"/>
  <c r="AB3880" i="64"/>
  <c r="E3879" i="64" l="1"/>
  <c r="C3880" i="64" l="1"/>
  <c r="G3880" i="64" s="1"/>
  <c r="D3880" i="64"/>
  <c r="J3880" i="64"/>
  <c r="K3880" i="64" l="1"/>
  <c r="X3881" i="64" s="1"/>
  <c r="X3882" i="64" s="1"/>
  <c r="X3883" i="64" s="1"/>
  <c r="X3884" i="64" s="1"/>
  <c r="X3885" i="64" s="1"/>
  <c r="AC3880" i="64"/>
  <c r="AS3880" i="64"/>
  <c r="Y3881" i="64" l="1"/>
  <c r="M3881" i="64" s="1"/>
  <c r="AW3880" i="64"/>
  <c r="AE3880" i="64"/>
  <c r="H3880" i="64"/>
  <c r="AJ3880" i="64"/>
  <c r="L3880" i="64"/>
  <c r="F3880" i="64"/>
  <c r="I3880" i="64" l="1"/>
  <c r="AI3880" i="64"/>
  <c r="AH3880" i="64"/>
  <c r="E3880" i="64" l="1"/>
  <c r="C3881" i="64" l="1"/>
  <c r="G3881" i="64" s="1"/>
  <c r="W3881" i="64" s="1"/>
  <c r="W3882" i="64" s="1"/>
  <c r="W3883" i="64" s="1"/>
  <c r="W3884" i="64" s="1"/>
  <c r="J3881" i="64"/>
  <c r="D3881" i="64"/>
  <c r="K3881" i="64" l="1"/>
  <c r="AN3887" i="64"/>
  <c r="T3887" i="64" s="1"/>
  <c r="T3888" i="64" s="1"/>
  <c r="AS3881" i="64"/>
  <c r="AC3881" i="64"/>
  <c r="AE3881" i="64" l="1"/>
  <c r="Y3882" i="64"/>
  <c r="AW3881" i="64"/>
  <c r="AB3881" i="64"/>
  <c r="L3881" i="64"/>
  <c r="H3881" i="64"/>
  <c r="AR3882" i="64" s="1"/>
  <c r="AJ3881" i="64"/>
  <c r="F3881" i="64"/>
  <c r="M3882" i="64" l="1"/>
  <c r="AO3882" i="64"/>
  <c r="AH3881" i="64"/>
  <c r="AP3882" i="64"/>
  <c r="I3881" i="64"/>
  <c r="AU3885" i="64"/>
  <c r="AT3885" i="64"/>
  <c r="Z3885" i="64"/>
  <c r="AI3881" i="64"/>
  <c r="AB3882" i="64" l="1"/>
  <c r="R3883" i="64"/>
  <c r="R3884" i="64" s="1"/>
  <c r="R3885" i="64" s="1"/>
  <c r="R3886" i="64" s="1"/>
  <c r="R3887" i="64" s="1"/>
  <c r="E3881" i="64"/>
  <c r="S3887" i="64" l="1"/>
  <c r="S3888" i="64" s="1"/>
  <c r="C3882" i="64"/>
  <c r="G3882" i="64" s="1"/>
  <c r="J3882" i="64"/>
  <c r="AC3882" i="64" l="1"/>
  <c r="K3882" i="64"/>
  <c r="D3882" i="64" s="1"/>
  <c r="AQ3882" i="64" s="1"/>
  <c r="AS3882" i="64" l="1"/>
  <c r="H3882" i="64"/>
  <c r="AJ3882" i="64"/>
  <c r="L3882" i="64"/>
  <c r="AE3882" i="64"/>
  <c r="Y3883" i="64"/>
  <c r="AW3882" i="64"/>
  <c r="F3882" i="64"/>
  <c r="U3883" i="64" s="1"/>
  <c r="U3884" i="64" s="1"/>
  <c r="U3885" i="64" s="1"/>
  <c r="U3886" i="64" s="1"/>
  <c r="U3887" i="64" s="1"/>
  <c r="M3883" i="64" l="1"/>
  <c r="I3882" i="64"/>
  <c r="AI3882" i="64"/>
  <c r="AL3882" i="64" s="1"/>
  <c r="AM3882" i="64" s="1"/>
  <c r="AH3882" i="64"/>
  <c r="E3882" i="64" l="1"/>
  <c r="V3887" i="64"/>
  <c r="V3888" i="64" s="1"/>
  <c r="AB3883" i="64"/>
  <c r="N3889" i="64" l="1"/>
  <c r="O3889" i="64"/>
  <c r="C3883" i="64"/>
  <c r="G3883" i="64" s="1"/>
  <c r="D3883" i="64"/>
  <c r="J3883" i="64"/>
  <c r="AC3883" i="64" l="1"/>
  <c r="AS3883" i="64"/>
  <c r="K3883" i="64"/>
  <c r="AQ3883" i="64" l="1"/>
  <c r="AQ3884" i="64" s="1"/>
  <c r="AQ3885" i="64" s="1"/>
  <c r="AR3883" i="64"/>
  <c r="AE3883" i="64"/>
  <c r="AF3883" i="64" s="1"/>
  <c r="AG3885" i="64" s="1"/>
  <c r="AJ3883" i="64"/>
  <c r="L3883" i="64"/>
  <c r="H3883" i="64"/>
  <c r="Y3884" i="64"/>
  <c r="F3883" i="64"/>
  <c r="AH3883" i="64" l="1"/>
  <c r="AW3883" i="64"/>
  <c r="I3883" i="64"/>
  <c r="AI3883" i="64"/>
  <c r="P3885" i="64"/>
  <c r="Q3885" i="64"/>
  <c r="AQ3886" i="64" s="1"/>
  <c r="AK3883" i="64" l="1"/>
  <c r="AA3884" i="64" s="1"/>
  <c r="AA3885" i="64" s="1"/>
  <c r="M3884" i="64"/>
  <c r="E3883" i="64"/>
  <c r="C3884" i="64" s="1"/>
  <c r="G3884" i="64" s="1"/>
  <c r="AB3884" i="64" l="1"/>
  <c r="J3884" i="64"/>
  <c r="K3884" i="64" s="1"/>
  <c r="AR3884" i="64" s="1"/>
  <c r="AR3885" i="64" s="1"/>
  <c r="AR3886" i="64" s="1"/>
  <c r="D3884" i="64"/>
  <c r="AS3884" i="64" s="1"/>
  <c r="AC3884" i="64"/>
  <c r="AA3886" i="64"/>
  <c r="AE3884" i="64" l="1"/>
  <c r="AA3887" i="64"/>
  <c r="T3884" i="64"/>
  <c r="AV3885" i="64" s="1"/>
  <c r="AV3886" i="64" s="1"/>
  <c r="AV3887" i="64" s="1"/>
  <c r="AV3888" i="64" s="1"/>
  <c r="AV3889" i="64" s="1"/>
  <c r="H3884" i="64"/>
  <c r="AJ3884" i="64"/>
  <c r="L3884" i="64"/>
  <c r="Y3885" i="64"/>
  <c r="M3885" i="64" s="1"/>
  <c r="F3884" i="64"/>
  <c r="AI3884" i="64" l="1"/>
  <c r="AW3884" i="64"/>
  <c r="AH3884" i="64"/>
  <c r="AA3888" i="64"/>
  <c r="AB3885" i="64"/>
  <c r="I3884" i="64"/>
  <c r="E3884" i="64" l="1"/>
  <c r="C3885" i="64" l="1"/>
  <c r="G3885" i="64" s="1"/>
  <c r="D3885" i="64"/>
  <c r="J3885" i="64"/>
  <c r="K3885" i="64" l="1"/>
  <c r="X3886" i="64" s="1"/>
  <c r="X3887" i="64" s="1"/>
  <c r="X3888" i="64" s="1"/>
  <c r="X3889" i="64" s="1"/>
  <c r="X3890" i="64" s="1"/>
  <c r="AC3885" i="64"/>
  <c r="AS3885" i="64"/>
  <c r="AE3885" i="64" l="1"/>
  <c r="Y3886" i="64"/>
  <c r="M3886" i="64" s="1"/>
  <c r="AW3885" i="64"/>
  <c r="AJ3885" i="64"/>
  <c r="L3885" i="64"/>
  <c r="H3885" i="64"/>
  <c r="F3885" i="64"/>
  <c r="AH3885" i="64" l="1"/>
  <c r="I3885" i="64"/>
  <c r="AI3885" i="64"/>
  <c r="E3885" i="64" l="1"/>
  <c r="C3886" i="64" l="1"/>
  <c r="G3886" i="64" s="1"/>
  <c r="W3886" i="64" s="1"/>
  <c r="W3887" i="64" s="1"/>
  <c r="W3888" i="64" s="1"/>
  <c r="W3889" i="64" s="1"/>
  <c r="D3886" i="64"/>
  <c r="J3886" i="64"/>
  <c r="K3886" i="64" l="1"/>
  <c r="F3886" i="64" s="1"/>
  <c r="AN3892" i="64"/>
  <c r="T3892" i="64" s="1"/>
  <c r="T3893" i="64" s="1"/>
  <c r="AC3886" i="64"/>
  <c r="AS3886" i="64"/>
  <c r="AB3886" i="64" l="1"/>
  <c r="Y3887" i="64"/>
  <c r="AW3886" i="64"/>
  <c r="AE3886" i="64"/>
  <c r="H3886" i="64"/>
  <c r="AR3887" i="64" s="1"/>
  <c r="AJ3886" i="64"/>
  <c r="L3886" i="64"/>
  <c r="M3887" i="64" l="1"/>
  <c r="AO3887" i="64"/>
  <c r="I3886" i="64"/>
  <c r="AI3886" i="64"/>
  <c r="AU3890" i="64"/>
  <c r="AT3890" i="64"/>
  <c r="Z3890" i="64"/>
  <c r="AH3886" i="64"/>
  <c r="AP3887" i="64"/>
  <c r="AB3887" i="64" l="1"/>
  <c r="R3888" i="64"/>
  <c r="R3889" i="64" s="1"/>
  <c r="R3890" i="64" s="1"/>
  <c r="R3891" i="64" s="1"/>
  <c r="S3892" i="64" s="1"/>
  <c r="S3893" i="64" s="1"/>
  <c r="E3886" i="64"/>
  <c r="R3892" i="64" l="1"/>
  <c r="C3887" i="64"/>
  <c r="G3887" i="64" s="1"/>
  <c r="J3887" i="64"/>
  <c r="AC3887" i="64" l="1"/>
  <c r="K3887" i="64"/>
  <c r="D3887" i="64" s="1"/>
  <c r="AQ3887" i="64" s="1"/>
  <c r="AS3887" i="64" l="1"/>
  <c r="Y3888" i="64"/>
  <c r="AW3887" i="64"/>
  <c r="L3887" i="64"/>
  <c r="AJ3887" i="64"/>
  <c r="H3887" i="64"/>
  <c r="AE3887" i="64"/>
  <c r="F3887" i="64"/>
  <c r="U3888" i="64" s="1"/>
  <c r="U3889" i="64" s="1"/>
  <c r="U3890" i="64" s="1"/>
  <c r="U3891" i="64" s="1"/>
  <c r="U3892" i="64" s="1"/>
  <c r="M3888" i="64" l="1"/>
  <c r="AH3887" i="64"/>
  <c r="AI3887" i="64"/>
  <c r="AL3887" i="64" s="1"/>
  <c r="AM3887" i="64" s="1"/>
  <c r="I3887" i="64"/>
  <c r="E3887" i="64" l="1"/>
  <c r="C3888" i="64" s="1"/>
  <c r="G3888" i="64" s="1"/>
  <c r="V3892" i="64"/>
  <c r="V3893" i="64" s="1"/>
  <c r="AB3888" i="64"/>
  <c r="J3888" i="64"/>
  <c r="D3888" i="64" l="1"/>
  <c r="K3888" i="64"/>
  <c r="N3894" i="64"/>
  <c r="O3894" i="64"/>
  <c r="AS3888" i="64"/>
  <c r="AC3888" i="64"/>
  <c r="AQ3888" i="64" l="1"/>
  <c r="AQ3889" i="64" s="1"/>
  <c r="AQ3890" i="64" s="1"/>
  <c r="AR3888" i="64"/>
  <c r="Y3889" i="64"/>
  <c r="H3888" i="64"/>
  <c r="L3888" i="64"/>
  <c r="AJ3888" i="64"/>
  <c r="F3888" i="64"/>
  <c r="AE3888" i="64"/>
  <c r="AF3888" i="64" s="1"/>
  <c r="AG3890" i="64" s="1"/>
  <c r="AI3888" i="64" l="1"/>
  <c r="I3888" i="64"/>
  <c r="AH3888" i="64"/>
  <c r="AW3888" i="64"/>
  <c r="Q3890" i="64"/>
  <c r="AQ3891" i="64" s="1"/>
  <c r="P3890" i="64"/>
  <c r="AK3888" i="64" l="1"/>
  <c r="AA3889" i="64" s="1"/>
  <c r="AA3890" i="64" s="1"/>
  <c r="M3889" i="64"/>
  <c r="E3888" i="64"/>
  <c r="C3889" i="64" s="1"/>
  <c r="G3889" i="64" s="1"/>
  <c r="AB3889" i="64" l="1"/>
  <c r="J3889" i="64"/>
  <c r="D3889" i="64"/>
  <c r="AS3889" i="64" s="1"/>
  <c r="AC3889" i="64"/>
  <c r="AA3891" i="64"/>
  <c r="AA3892" i="64" l="1"/>
  <c r="AE3889" i="64"/>
  <c r="Y3890" i="64"/>
  <c r="M3890" i="64" s="1"/>
  <c r="K3889" i="64"/>
  <c r="AR3889" i="64" s="1"/>
  <c r="AR3890" i="64" s="1"/>
  <c r="AR3891" i="64" s="1"/>
  <c r="T3889" i="64" l="1"/>
  <c r="AV3890" i="64" s="1"/>
  <c r="AV3891" i="64" s="1"/>
  <c r="AV3892" i="64" s="1"/>
  <c r="AV3893" i="64" s="1"/>
  <c r="AV3894" i="64" s="1"/>
  <c r="AJ3889" i="64"/>
  <c r="L3889" i="64"/>
  <c r="H3889" i="64"/>
  <c r="F3889" i="64"/>
  <c r="AA3893" i="64"/>
  <c r="AB3890" i="64"/>
  <c r="AH3889" i="64" l="1"/>
  <c r="I3889" i="64"/>
  <c r="AW3889" i="64"/>
  <c r="AI3889" i="64"/>
  <c r="E3889" i="64" l="1"/>
  <c r="C3890" i="64" l="1"/>
  <c r="G3890" i="64" s="1"/>
  <c r="J3890" i="64"/>
  <c r="D3890" i="64"/>
  <c r="K3890" i="64" l="1"/>
  <c r="X3891" i="64" s="1"/>
  <c r="X3892" i="64" s="1"/>
  <c r="X3893" i="64" s="1"/>
  <c r="X3894" i="64" s="1"/>
  <c r="X3895" i="64" s="1"/>
  <c r="AC3890" i="64"/>
  <c r="AS3890" i="64"/>
  <c r="AE3890" i="64" l="1"/>
  <c r="Y3891" i="64"/>
  <c r="M3891" i="64" s="1"/>
  <c r="AW3890" i="64"/>
  <c r="AJ3890" i="64"/>
  <c r="H3890" i="64"/>
  <c r="L3890" i="64"/>
  <c r="F3890" i="64"/>
  <c r="I3890" i="64" l="1"/>
  <c r="AH3890" i="64"/>
  <c r="AI3890" i="64"/>
  <c r="E3890" i="64" l="1"/>
  <c r="C3891" i="64" l="1"/>
  <c r="G3891" i="64" s="1"/>
  <c r="W3891" i="64" s="1"/>
  <c r="W3892" i="64" s="1"/>
  <c r="W3893" i="64" s="1"/>
  <c r="W3894" i="64" s="1"/>
  <c r="J3891" i="64"/>
  <c r="D3891" i="64"/>
  <c r="K3891" i="64" l="1"/>
  <c r="AN3897" i="64"/>
  <c r="T3897" i="64" s="1"/>
  <c r="T3898" i="64" s="1"/>
  <c r="AC3891" i="64"/>
  <c r="AS3891" i="64"/>
  <c r="Y3892" i="64" l="1"/>
  <c r="AW3891" i="64"/>
  <c r="AE3891" i="64"/>
  <c r="AB3891" i="64"/>
  <c r="L3891" i="64"/>
  <c r="AJ3891" i="64"/>
  <c r="H3891" i="64"/>
  <c r="AR3892" i="64" s="1"/>
  <c r="F3891" i="64"/>
  <c r="M3892" i="64" l="1"/>
  <c r="AO3892" i="64"/>
  <c r="AT3895" i="64"/>
  <c r="AU3895" i="64"/>
  <c r="Z3895" i="64"/>
  <c r="AP3892" i="64"/>
  <c r="AH3891" i="64"/>
  <c r="AI3891" i="64"/>
  <c r="I3891" i="64"/>
  <c r="R3893" i="64" l="1"/>
  <c r="R3894" i="64" s="1"/>
  <c r="R3895" i="64" s="1"/>
  <c r="R3896" i="64" s="1"/>
  <c r="S3897" i="64" s="1"/>
  <c r="S3898" i="64" s="1"/>
  <c r="E3891" i="64"/>
  <c r="C3892" i="64" s="1"/>
  <c r="G3892" i="64" s="1"/>
  <c r="AB3892" i="64"/>
  <c r="J3892" i="64" l="1"/>
  <c r="R3897" i="64"/>
  <c r="K3892" i="64"/>
  <c r="AC3892" i="64"/>
  <c r="D3892" i="64" l="1"/>
  <c r="H3892" i="64" s="1"/>
  <c r="AE3892" i="64"/>
  <c r="L3892" i="64"/>
  <c r="AJ3892" i="64"/>
  <c r="AQ3892" i="64" l="1"/>
  <c r="AS3892" i="64"/>
  <c r="F3892" i="64"/>
  <c r="U3893" i="64" s="1"/>
  <c r="U3894" i="64" s="1"/>
  <c r="U3895" i="64" s="1"/>
  <c r="U3896" i="64" s="1"/>
  <c r="U3897" i="64" s="1"/>
  <c r="AH3892" i="64"/>
  <c r="AI3892" i="64"/>
  <c r="AL3892" i="64" s="1"/>
  <c r="AM3892" i="64" s="1"/>
  <c r="I3892" i="64"/>
  <c r="V3897" i="64" l="1"/>
  <c r="V3898" i="64" s="1"/>
  <c r="AW3892" i="64"/>
  <c r="Y3893" i="64"/>
  <c r="E3892" i="64"/>
  <c r="N3899" i="64"/>
  <c r="O3899" i="64"/>
  <c r="M3893" i="64" l="1"/>
  <c r="D3893" i="64" s="1"/>
  <c r="C3893" i="64"/>
  <c r="G3893" i="64" s="1"/>
  <c r="J3893" i="64" l="1"/>
  <c r="AB3893" i="64"/>
  <c r="AC3893" i="64"/>
  <c r="AS3893" i="64"/>
  <c r="K3893" i="64"/>
  <c r="AQ3893" i="64" l="1"/>
  <c r="AQ3894" i="64" s="1"/>
  <c r="AQ3895" i="64" s="1"/>
  <c r="AR3893" i="64"/>
  <c r="Y3894" i="64"/>
  <c r="H3893" i="64"/>
  <c r="AJ3893" i="64"/>
  <c r="L3893" i="64"/>
  <c r="AE3893" i="64"/>
  <c r="AF3893" i="64" s="1"/>
  <c r="AG3895" i="64" s="1"/>
  <c r="F3893" i="64"/>
  <c r="I3893" i="64" l="1"/>
  <c r="AI3893" i="64"/>
  <c r="AH3893" i="64"/>
  <c r="AW3893" i="64"/>
  <c r="P3895" i="64"/>
  <c r="Q3895" i="64"/>
  <c r="AQ3896" i="64" s="1"/>
  <c r="AK3893" i="64" l="1"/>
  <c r="AA3894" i="64" s="1"/>
  <c r="AA3895" i="64" s="1"/>
  <c r="E3893" i="64"/>
  <c r="C3894" i="64" s="1"/>
  <c r="G3894" i="64" s="1"/>
  <c r="M3894" i="64" l="1"/>
  <c r="AB3894" i="64" s="1"/>
  <c r="AC3894" i="64"/>
  <c r="AA3896" i="64"/>
  <c r="D3894" i="64" l="1"/>
  <c r="J3894" i="64"/>
  <c r="K3894" i="64" s="1"/>
  <c r="AR3894" i="64" s="1"/>
  <c r="AR3895" i="64" s="1"/>
  <c r="AR3896" i="64" s="1"/>
  <c r="AA3897" i="64"/>
  <c r="AE3894" i="64"/>
  <c r="AS3894" i="64"/>
  <c r="F3894" i="64" l="1"/>
  <c r="T3894" i="64"/>
  <c r="AV3895" i="64" s="1"/>
  <c r="AV3896" i="64" s="1"/>
  <c r="AV3897" i="64" s="1"/>
  <c r="AV3898" i="64" s="1"/>
  <c r="AV3899" i="64" s="1"/>
  <c r="L3894" i="64"/>
  <c r="AJ3894" i="64"/>
  <c r="H3894" i="64"/>
  <c r="AA3898" i="64"/>
  <c r="Y3895" i="64"/>
  <c r="M3895" i="64" s="1"/>
  <c r="AB3895" i="64" l="1"/>
  <c r="AW3894" i="64"/>
  <c r="AI3894" i="64"/>
  <c r="AH3894" i="64"/>
  <c r="I3894" i="64"/>
  <c r="E3894" i="64" l="1"/>
  <c r="C3895" i="64" l="1"/>
  <c r="G3895" i="64" s="1"/>
  <c r="J3895" i="64"/>
  <c r="D3895" i="64"/>
  <c r="K3895" i="64" l="1"/>
  <c r="X3896" i="64" s="1"/>
  <c r="X3897" i="64" s="1"/>
  <c r="X3898" i="64" s="1"/>
  <c r="X3899" i="64" s="1"/>
  <c r="X3900" i="64" s="1"/>
  <c r="AC3895" i="64"/>
  <c r="AS3895" i="64"/>
  <c r="F3895" i="64" l="1"/>
  <c r="AE3895" i="64"/>
  <c r="Y3896" i="64"/>
  <c r="M3896" i="64" s="1"/>
  <c r="AW3895" i="64"/>
  <c r="AJ3895" i="64"/>
  <c r="L3895" i="64"/>
  <c r="H3895" i="64"/>
  <c r="I3895" i="64" l="1"/>
  <c r="AH3895" i="64"/>
  <c r="AI3895" i="64"/>
  <c r="E3895" i="64" l="1"/>
  <c r="C3896" i="64" l="1"/>
  <c r="G3896" i="64" s="1"/>
  <c r="W3896" i="64" s="1"/>
  <c r="W3897" i="64" s="1"/>
  <c r="W3898" i="64" s="1"/>
  <c r="W3899" i="64" s="1"/>
  <c r="D3896" i="64"/>
  <c r="J3896" i="64"/>
  <c r="K3896" i="64" l="1"/>
  <c r="F3896" i="64" s="1"/>
  <c r="AN3902" i="64"/>
  <c r="T3902" i="64" s="1"/>
  <c r="T3903" i="64" s="1"/>
  <c r="AC3896" i="64"/>
  <c r="AS3896" i="64"/>
  <c r="Y3897" i="64" l="1"/>
  <c r="AW3896" i="64"/>
  <c r="AE3896" i="64"/>
  <c r="AB3896" i="64"/>
  <c r="L3896" i="64"/>
  <c r="AJ3896" i="64"/>
  <c r="H3896" i="64"/>
  <c r="AR3897" i="64" s="1"/>
  <c r="M3897" i="64" l="1"/>
  <c r="AO3897" i="64"/>
  <c r="AT3900" i="64"/>
  <c r="AU3900" i="64"/>
  <c r="Z3900" i="64"/>
  <c r="AI3896" i="64"/>
  <c r="AP3897" i="64"/>
  <c r="AH3896" i="64"/>
  <c r="I3896" i="64"/>
  <c r="R3898" i="64" l="1"/>
  <c r="R3899" i="64" s="1"/>
  <c r="R3900" i="64" s="1"/>
  <c r="R3901" i="64" s="1"/>
  <c r="S3902" i="64" s="1"/>
  <c r="S3903" i="64" s="1"/>
  <c r="AB3897" i="64"/>
  <c r="E3896" i="64"/>
  <c r="C3897" i="64" s="1"/>
  <c r="G3897" i="64" s="1"/>
  <c r="R3902" i="64" l="1"/>
  <c r="AC3897" i="64"/>
  <c r="J3897" i="64"/>
  <c r="K3897" i="64" l="1"/>
  <c r="D3897" i="64" s="1"/>
  <c r="AQ3897" i="64" s="1"/>
  <c r="AE3897" i="64"/>
  <c r="AS3897" i="64" l="1"/>
  <c r="Y3898" i="64" s="1"/>
  <c r="H3897" i="64"/>
  <c r="AJ3897" i="64"/>
  <c r="L3897" i="64"/>
  <c r="F3897" i="64"/>
  <c r="U3898" i="64" s="1"/>
  <c r="U3899" i="64" s="1"/>
  <c r="U3900" i="64" s="1"/>
  <c r="U3901" i="64" s="1"/>
  <c r="U3902" i="64" s="1"/>
  <c r="AW3897" i="64" l="1"/>
  <c r="M3898" i="64"/>
  <c r="I3897" i="64"/>
  <c r="AI3897" i="64"/>
  <c r="AL3897" i="64" s="1"/>
  <c r="AM3897" i="64" s="1"/>
  <c r="AH3897" i="64"/>
  <c r="AB3898" i="64" l="1"/>
  <c r="E3897" i="64"/>
  <c r="V3902" i="64"/>
  <c r="V3903" i="64" s="1"/>
  <c r="N3904" i="64" l="1"/>
  <c r="O3904" i="64"/>
  <c r="C3898" i="64"/>
  <c r="G3898" i="64" s="1"/>
  <c r="J3898" i="64"/>
  <c r="D3898" i="64"/>
  <c r="K3898" i="64" l="1"/>
  <c r="AC3898" i="64"/>
  <c r="AS3898" i="64"/>
  <c r="AQ3898" i="64" l="1"/>
  <c r="AQ3899" i="64" s="1"/>
  <c r="AQ3900" i="64" s="1"/>
  <c r="AR3898" i="64"/>
  <c r="AE3898" i="64"/>
  <c r="AF3898" i="64" s="1"/>
  <c r="AG3900" i="64" s="1"/>
  <c r="AJ3898" i="64"/>
  <c r="H3898" i="64"/>
  <c r="L3898" i="64"/>
  <c r="Y3899" i="64"/>
  <c r="F3898" i="64"/>
  <c r="I3898" i="64" l="1"/>
  <c r="AH3898" i="64"/>
  <c r="AW3898" i="64"/>
  <c r="AI3898" i="64"/>
  <c r="Q3900" i="64"/>
  <c r="AQ3901" i="64" s="1"/>
  <c r="P3900" i="64"/>
  <c r="AK3898" i="64" l="1"/>
  <c r="AA3899" i="64" s="1"/>
  <c r="AA3900" i="64" s="1"/>
  <c r="E3898" i="64"/>
  <c r="C3899" i="64" s="1"/>
  <c r="G3899" i="64" s="1"/>
  <c r="M3899" i="64" l="1"/>
  <c r="AB3899" i="64" s="1"/>
  <c r="AC3899" i="64"/>
  <c r="AA3901" i="64"/>
  <c r="J3899" i="64" l="1"/>
  <c r="D3899" i="64"/>
  <c r="AS3899" i="64" s="1"/>
  <c r="Y3900" i="64" s="1"/>
  <c r="M3900" i="64" s="1"/>
  <c r="K3899" i="64"/>
  <c r="AR3899" i="64" s="1"/>
  <c r="AR3900" i="64" s="1"/>
  <c r="AR3901" i="64" s="1"/>
  <c r="AA3902" i="64"/>
  <c r="AE3899" i="64"/>
  <c r="F3899" i="64" l="1"/>
  <c r="T3899" i="64"/>
  <c r="AV3900" i="64" s="1"/>
  <c r="AV3901" i="64" s="1"/>
  <c r="AV3902" i="64" s="1"/>
  <c r="AV3903" i="64" s="1"/>
  <c r="AV3904" i="64" s="1"/>
  <c r="L3899" i="64"/>
  <c r="H3899" i="64"/>
  <c r="AJ3899" i="64"/>
  <c r="AA3903" i="64"/>
  <c r="AB3900" i="64"/>
  <c r="AH3899" i="64" l="1"/>
  <c r="AI3899" i="64"/>
  <c r="AW3899" i="64"/>
  <c r="I3899" i="64"/>
  <c r="E3899" i="64" l="1"/>
  <c r="C3900" i="64" l="1"/>
  <c r="G3900" i="64" s="1"/>
  <c r="J3900" i="64"/>
  <c r="D3900" i="64"/>
  <c r="K3900" i="64" l="1"/>
  <c r="X3901" i="64" s="1"/>
  <c r="X3902" i="64" s="1"/>
  <c r="X3903" i="64" s="1"/>
  <c r="X3904" i="64" s="1"/>
  <c r="X3905" i="64" s="1"/>
  <c r="AS3900" i="64"/>
  <c r="AC3900" i="64"/>
  <c r="Y3901" i="64" l="1"/>
  <c r="M3901" i="64" s="1"/>
  <c r="AW3900" i="64"/>
  <c r="AE3900" i="64"/>
  <c r="L3900" i="64"/>
  <c r="H3900" i="64"/>
  <c r="AJ3900" i="64"/>
  <c r="F3900" i="64"/>
  <c r="AI3900" i="64" l="1"/>
  <c r="AH3900" i="64"/>
  <c r="I3900" i="64"/>
  <c r="E3900" i="64" l="1"/>
  <c r="C3901" i="64" l="1"/>
  <c r="G3901" i="64" s="1"/>
  <c r="W3901" i="64" s="1"/>
  <c r="W3902" i="64" s="1"/>
  <c r="W3903" i="64" s="1"/>
  <c r="W3904" i="64" s="1"/>
  <c r="J3901" i="64"/>
  <c r="D3901" i="64"/>
  <c r="K3901" i="64" l="1"/>
  <c r="AN3907" i="64"/>
  <c r="T3907" i="64" s="1"/>
  <c r="T3908" i="64" s="1"/>
  <c r="AS3901" i="64"/>
  <c r="AC3901" i="64"/>
  <c r="AE3901" i="64" l="1"/>
  <c r="Y3902" i="64"/>
  <c r="AW3901" i="64"/>
  <c r="AB3901" i="64"/>
  <c r="AJ3901" i="64"/>
  <c r="L3901" i="64"/>
  <c r="H3901" i="64"/>
  <c r="AR3902" i="64" s="1"/>
  <c r="F3901" i="64"/>
  <c r="M3902" i="64" l="1"/>
  <c r="AO3902" i="64"/>
  <c r="Z3905" i="64"/>
  <c r="AT3905" i="64"/>
  <c r="AU3905" i="64"/>
  <c r="AH3901" i="64"/>
  <c r="AP3902" i="64"/>
  <c r="I3901" i="64"/>
  <c r="AI3901" i="64"/>
  <c r="R3903" i="64" l="1"/>
  <c r="R3904" i="64" s="1"/>
  <c r="R3905" i="64" s="1"/>
  <c r="R3906" i="64" s="1"/>
  <c r="S3907" i="64" s="1"/>
  <c r="S3908" i="64" s="1"/>
  <c r="AB3902" i="64"/>
  <c r="E3901" i="64"/>
  <c r="C3902" i="64" s="1"/>
  <c r="G3902" i="64" s="1"/>
  <c r="R3907" i="64" l="1"/>
  <c r="J3902" i="64"/>
  <c r="K3902" i="64" s="1"/>
  <c r="D3902" i="64" s="1"/>
  <c r="AQ3902" i="64" s="1"/>
  <c r="AC3902" i="64"/>
  <c r="F3902" i="64" l="1"/>
  <c r="U3903" i="64" s="1"/>
  <c r="U3904" i="64" s="1"/>
  <c r="U3905" i="64" s="1"/>
  <c r="U3906" i="64" s="1"/>
  <c r="U3907" i="64" s="1"/>
  <c r="AS3902" i="64"/>
  <c r="AW3902" i="64" s="1"/>
  <c r="AE3902" i="64"/>
  <c r="L3902" i="64"/>
  <c r="AJ3902" i="64"/>
  <c r="H3902" i="64"/>
  <c r="Y3903" i="64"/>
  <c r="M3903" i="64" s="1"/>
  <c r="AH3902" i="64" l="1"/>
  <c r="I3902" i="64"/>
  <c r="V3907" i="64"/>
  <c r="V3908" i="64" s="1"/>
  <c r="AI3902" i="64"/>
  <c r="AL3902" i="64" s="1"/>
  <c r="AM3902" i="64" s="1"/>
  <c r="AB3903" i="64"/>
  <c r="E3902" i="64" l="1"/>
  <c r="N3909" i="64"/>
  <c r="O3909" i="64"/>
  <c r="C3903" i="64" l="1"/>
  <c r="G3903" i="64" s="1"/>
  <c r="D3903" i="64"/>
  <c r="J3903" i="64"/>
  <c r="K3903" i="64" l="1"/>
  <c r="AC3903" i="64"/>
  <c r="AS3903" i="64"/>
  <c r="AQ3903" i="64" l="1"/>
  <c r="AQ3904" i="64" s="1"/>
  <c r="AQ3905" i="64" s="1"/>
  <c r="AR3903" i="64"/>
  <c r="Y3904" i="64"/>
  <c r="AE3903" i="64"/>
  <c r="AF3903" i="64" s="1"/>
  <c r="AG3905" i="64" s="1"/>
  <c r="H3903" i="64"/>
  <c r="AJ3903" i="64"/>
  <c r="L3903" i="64"/>
  <c r="F3903" i="64"/>
  <c r="AW3903" i="64" l="1"/>
  <c r="Q3905" i="64"/>
  <c r="AQ3906" i="64" s="1"/>
  <c r="P3905" i="64"/>
  <c r="I3903" i="64"/>
  <c r="AH3903" i="64"/>
  <c r="AI3903" i="64"/>
  <c r="AK3903" i="64" l="1"/>
  <c r="AA3904" i="64" s="1"/>
  <c r="AA3905" i="64" s="1"/>
  <c r="M3904" i="64"/>
  <c r="E3903" i="64"/>
  <c r="C3904" i="64" s="1"/>
  <c r="G3904" i="64" s="1"/>
  <c r="AB3904" i="64" l="1"/>
  <c r="AA3906" i="64"/>
  <c r="J3904" i="64"/>
  <c r="D3904" i="64"/>
  <c r="AS3904" i="64" s="1"/>
  <c r="AC3904" i="64"/>
  <c r="AE3904" i="64" l="1"/>
  <c r="Y3905" i="64"/>
  <c r="M3905" i="64" s="1"/>
  <c r="K3904" i="64"/>
  <c r="AR3904" i="64" s="1"/>
  <c r="AR3905" i="64" s="1"/>
  <c r="AR3906" i="64" s="1"/>
  <c r="AA3907" i="64"/>
  <c r="F3904" i="64" l="1"/>
  <c r="T3904" i="64"/>
  <c r="AV3905" i="64" s="1"/>
  <c r="AV3906" i="64" s="1"/>
  <c r="AV3907" i="64" s="1"/>
  <c r="AV3908" i="64" s="1"/>
  <c r="AV3909" i="64" s="1"/>
  <c r="H3904" i="64"/>
  <c r="L3904" i="64"/>
  <c r="AJ3904" i="64"/>
  <c r="AA3908" i="64"/>
  <c r="AB3905" i="64"/>
  <c r="AI3904" i="64" l="1"/>
  <c r="I3904" i="64"/>
  <c r="AH3904" i="64"/>
  <c r="AW3904" i="64"/>
  <c r="E3904" i="64" l="1"/>
  <c r="C3905" i="64" l="1"/>
  <c r="G3905" i="64" s="1"/>
  <c r="D3905" i="64"/>
  <c r="J3905" i="64"/>
  <c r="K3905" i="64" l="1"/>
  <c r="X3906" i="64" s="1"/>
  <c r="X3907" i="64" s="1"/>
  <c r="X3908" i="64" s="1"/>
  <c r="X3909" i="64" s="1"/>
  <c r="X3910" i="64" s="1"/>
  <c r="AC3905" i="64"/>
  <c r="AS3905" i="64"/>
  <c r="AE3905" i="64" l="1"/>
  <c r="Y3906" i="64"/>
  <c r="M3906" i="64" s="1"/>
  <c r="AW3905" i="64"/>
  <c r="AJ3905" i="64"/>
  <c r="L3905" i="64"/>
  <c r="H3905" i="64"/>
  <c r="F3905" i="64"/>
  <c r="I3905" i="64" l="1"/>
  <c r="AH3905" i="64"/>
  <c r="AI3905" i="64"/>
  <c r="E3905" i="64" l="1"/>
  <c r="C3906" i="64" l="1"/>
  <c r="G3906" i="64" s="1"/>
  <c r="W3906" i="64" s="1"/>
  <c r="W3907" i="64" s="1"/>
  <c r="W3908" i="64" s="1"/>
  <c r="W3909" i="64" s="1"/>
  <c r="J3906" i="64"/>
  <c r="D3906" i="64"/>
  <c r="K3906" i="64" l="1"/>
  <c r="AN3912" i="64"/>
  <c r="T3912" i="64" s="1"/>
  <c r="T3913" i="64" s="1"/>
  <c r="AC3906" i="64"/>
  <c r="AS3906" i="64"/>
  <c r="AE3906" i="64" l="1"/>
  <c r="Y3907" i="64"/>
  <c r="AW3906" i="64"/>
  <c r="L3906" i="64"/>
  <c r="H3906" i="64"/>
  <c r="AR3907" i="64" s="1"/>
  <c r="AJ3906" i="64"/>
  <c r="AB3906" i="64"/>
  <c r="F3906" i="64"/>
  <c r="M3907" i="64" l="1"/>
  <c r="AO3907" i="64"/>
  <c r="I3906" i="64"/>
  <c r="AT3910" i="64"/>
  <c r="AU3910" i="64"/>
  <c r="Z3910" i="64"/>
  <c r="AI3906" i="64"/>
  <c r="AP3907" i="64"/>
  <c r="AH3906" i="64"/>
  <c r="AB3907" i="64" l="1"/>
  <c r="R3908" i="64"/>
  <c r="R3909" i="64" s="1"/>
  <c r="R3910" i="64" s="1"/>
  <c r="R3911" i="64" s="1"/>
  <c r="S3912" i="64" s="1"/>
  <c r="S3913" i="64" s="1"/>
  <c r="E3906" i="64"/>
  <c r="R3912" i="64" l="1"/>
  <c r="C3907" i="64"/>
  <c r="G3907" i="64" s="1"/>
  <c r="J3907" i="64"/>
  <c r="K3907" i="64" l="1"/>
  <c r="D3907" i="64" s="1"/>
  <c r="AQ3907" i="64" s="1"/>
  <c r="AC3907" i="64"/>
  <c r="AS3907" i="64" l="1"/>
  <c r="Y3908" i="64"/>
  <c r="AW3907" i="64"/>
  <c r="AE3907" i="64"/>
  <c r="L3907" i="64"/>
  <c r="AJ3907" i="64"/>
  <c r="H3907" i="64"/>
  <c r="F3907" i="64"/>
  <c r="U3908" i="64" s="1"/>
  <c r="U3909" i="64" s="1"/>
  <c r="U3910" i="64" s="1"/>
  <c r="U3911" i="64" s="1"/>
  <c r="U3912" i="64" s="1"/>
  <c r="M3908" i="64" l="1"/>
  <c r="AH3907" i="64"/>
  <c r="AI3907" i="64"/>
  <c r="AL3907" i="64" s="1"/>
  <c r="AM3907" i="64" s="1"/>
  <c r="I3907" i="64"/>
  <c r="E3907" i="64" l="1"/>
  <c r="C3908" i="64" s="1"/>
  <c r="G3908" i="64" s="1"/>
  <c r="V3912" i="64"/>
  <c r="V3913" i="64" s="1"/>
  <c r="AB3908" i="64"/>
  <c r="J3908" i="64" l="1"/>
  <c r="K3908" i="64" s="1"/>
  <c r="D3908" i="64"/>
  <c r="AS3908" i="64" s="1"/>
  <c r="N3914" i="64"/>
  <c r="O3914" i="64"/>
  <c r="AC3908" i="64"/>
  <c r="AQ3908" i="64" l="1"/>
  <c r="AQ3909" i="64" s="1"/>
  <c r="AQ3910" i="64" s="1"/>
  <c r="AR3908" i="64"/>
  <c r="Y3909" i="64"/>
  <c r="H3908" i="64"/>
  <c r="L3908" i="64"/>
  <c r="AJ3908" i="64"/>
  <c r="F3908" i="64"/>
  <c r="AE3908" i="64"/>
  <c r="AF3908" i="64" s="1"/>
  <c r="AG3910" i="64" s="1"/>
  <c r="AI3908" i="64" l="1"/>
  <c r="AW3908" i="64"/>
  <c r="I3908" i="64"/>
  <c r="AH3908" i="64"/>
  <c r="P3910" i="64"/>
  <c r="Q3910" i="64"/>
  <c r="AQ3911" i="64" s="1"/>
  <c r="AK3908" i="64" l="1"/>
  <c r="AA3909" i="64" s="1"/>
  <c r="AA3910" i="64" s="1"/>
  <c r="E3908" i="64"/>
  <c r="C3909" i="64" s="1"/>
  <c r="G3909" i="64" s="1"/>
  <c r="M3909" i="64" l="1"/>
  <c r="AB3909" i="64" s="1"/>
  <c r="AC3909" i="64"/>
  <c r="AA3911" i="64"/>
  <c r="D3909" i="64" l="1"/>
  <c r="AS3909" i="64" s="1"/>
  <c r="J3909" i="64"/>
  <c r="K3909" i="64" s="1"/>
  <c r="AR3909" i="64" s="1"/>
  <c r="AR3910" i="64" s="1"/>
  <c r="AR3911" i="64" s="1"/>
  <c r="AA3912" i="64"/>
  <c r="Y3910" i="64"/>
  <c r="M3910" i="64" s="1"/>
  <c r="AE3909" i="64"/>
  <c r="H3909" i="64" l="1"/>
  <c r="AJ3909" i="64"/>
  <c r="T3909" i="64"/>
  <c r="AV3910" i="64" s="1"/>
  <c r="AV3911" i="64" s="1"/>
  <c r="AV3912" i="64" s="1"/>
  <c r="AV3913" i="64" s="1"/>
  <c r="AV3914" i="64" s="1"/>
  <c r="F3909" i="64"/>
  <c r="L3909" i="64"/>
  <c r="I3909" i="64" s="1"/>
  <c r="AI3909" i="64"/>
  <c r="AB3910" i="64"/>
  <c r="AH3909" i="64"/>
  <c r="AA3913" i="64"/>
  <c r="AW3909" i="64" l="1"/>
  <c r="E3909" i="64"/>
  <c r="C3910" i="64" l="1"/>
  <c r="G3910" i="64" s="1"/>
  <c r="D3910" i="64"/>
  <c r="J3910" i="64"/>
  <c r="K3910" i="64" l="1"/>
  <c r="X3911" i="64" s="1"/>
  <c r="X3912" i="64" s="1"/>
  <c r="X3913" i="64" s="1"/>
  <c r="X3914" i="64" s="1"/>
  <c r="X3915" i="64" s="1"/>
  <c r="AC3910" i="64"/>
  <c r="AS3910" i="64"/>
  <c r="F3910" i="64" l="1"/>
  <c r="AE3910" i="64"/>
  <c r="Y3911" i="64"/>
  <c r="M3911" i="64" s="1"/>
  <c r="AW3910" i="64"/>
  <c r="H3910" i="64"/>
  <c r="L3910" i="64"/>
  <c r="AJ3910" i="64"/>
  <c r="AI3910" i="64" l="1"/>
  <c r="I3910" i="64"/>
  <c r="AH3910" i="64"/>
  <c r="E3910" i="64" l="1"/>
  <c r="C3911" i="64" l="1"/>
  <c r="G3911" i="64" s="1"/>
  <c r="W3911" i="64" s="1"/>
  <c r="W3912" i="64" s="1"/>
  <c r="W3913" i="64" s="1"/>
  <c r="W3914" i="64" s="1"/>
  <c r="J3911" i="64"/>
  <c r="D3911" i="64"/>
  <c r="K3911" i="64" l="1"/>
  <c r="AN3917" i="64"/>
  <c r="T3917" i="64" s="1"/>
  <c r="T3918" i="64" s="1"/>
  <c r="AC3911" i="64"/>
  <c r="AS3911" i="64"/>
  <c r="Y3912" i="64" l="1"/>
  <c r="AW3911" i="64"/>
  <c r="AE3911" i="64"/>
  <c r="AB3911" i="64"/>
  <c r="AJ3911" i="64"/>
  <c r="H3911" i="64"/>
  <c r="AR3912" i="64" s="1"/>
  <c r="L3911" i="64"/>
  <c r="F3911" i="64"/>
  <c r="M3912" i="64" l="1"/>
  <c r="AO3912" i="64"/>
  <c r="Z3915" i="64"/>
  <c r="AU3915" i="64"/>
  <c r="AT3915" i="64"/>
  <c r="I3911" i="64"/>
  <c r="AH3911" i="64"/>
  <c r="AP3912" i="64"/>
  <c r="AI3911" i="64"/>
  <c r="R3913" i="64" l="1"/>
  <c r="R3914" i="64" s="1"/>
  <c r="R3915" i="64" s="1"/>
  <c r="R3916" i="64" s="1"/>
  <c r="R3917" i="64" s="1"/>
  <c r="AB3912" i="64"/>
  <c r="E3911" i="64"/>
  <c r="C3912" i="64" s="1"/>
  <c r="G3912" i="64" s="1"/>
  <c r="S3917" i="64" l="1"/>
  <c r="S3918" i="64" s="1"/>
  <c r="AC3912" i="64"/>
  <c r="J3912" i="64"/>
  <c r="K3912" i="64" l="1"/>
  <c r="AE3912" i="64"/>
  <c r="D3912" i="64" l="1"/>
  <c r="H3912" i="64" s="1"/>
  <c r="AJ3912" i="64"/>
  <c r="L3912" i="64"/>
  <c r="AQ3912" i="64" l="1"/>
  <c r="AS3912" i="64"/>
  <c r="F3912" i="64"/>
  <c r="U3913" i="64" s="1"/>
  <c r="U3914" i="64" s="1"/>
  <c r="U3915" i="64" s="1"/>
  <c r="U3916" i="64" s="1"/>
  <c r="U3917" i="64" s="1"/>
  <c r="AH3912" i="64"/>
  <c r="AI3912" i="64"/>
  <c r="AL3912" i="64" s="1"/>
  <c r="AM3912" i="64" s="1"/>
  <c r="I3912" i="64"/>
  <c r="V3917" i="64" l="1"/>
  <c r="V3918" i="64" s="1"/>
  <c r="AW3912" i="64"/>
  <c r="Y3913" i="64"/>
  <c r="E3912" i="64"/>
  <c r="N3919" i="64"/>
  <c r="O3919" i="64"/>
  <c r="M3913" i="64" l="1"/>
  <c r="D3913" i="64" s="1"/>
  <c r="C3913" i="64"/>
  <c r="G3913" i="64" s="1"/>
  <c r="J3913" i="64" l="1"/>
  <c r="AB3913" i="64"/>
  <c r="AC3913" i="64"/>
  <c r="AS3913" i="64"/>
  <c r="K3913" i="64"/>
  <c r="AQ3913" i="64" l="1"/>
  <c r="AQ3914" i="64" s="1"/>
  <c r="AQ3915" i="64" s="1"/>
  <c r="AR3913" i="64"/>
  <c r="Y3914" i="64"/>
  <c r="H3913" i="64"/>
  <c r="AJ3913" i="64"/>
  <c r="L3913" i="64"/>
  <c r="AE3913" i="64"/>
  <c r="AF3913" i="64" s="1"/>
  <c r="AG3915" i="64" s="1"/>
  <c r="F3913" i="64"/>
  <c r="AH3913" i="64" l="1"/>
  <c r="I3913" i="64"/>
  <c r="AI3913" i="64"/>
  <c r="AW3913" i="64"/>
  <c r="P3915" i="64"/>
  <c r="Q3915" i="64"/>
  <c r="AQ3916" i="64" s="1"/>
  <c r="AK3913" i="64" l="1"/>
  <c r="AA3914" i="64" s="1"/>
  <c r="AA3915" i="64" s="1"/>
  <c r="M3914" i="64"/>
  <c r="E3913" i="64"/>
  <c r="C3914" i="64" s="1"/>
  <c r="G3914" i="64" s="1"/>
  <c r="D3914" i="64" l="1"/>
  <c r="AS3914" i="64" s="1"/>
  <c r="AB3914" i="64"/>
  <c r="J3914" i="64"/>
  <c r="AC3914" i="64"/>
  <c r="AA3916" i="64"/>
  <c r="AE3914" i="64" l="1"/>
  <c r="Y3915" i="64"/>
  <c r="M3915" i="64" s="1"/>
  <c r="K3914" i="64"/>
  <c r="AR3914" i="64" s="1"/>
  <c r="AR3915" i="64" s="1"/>
  <c r="AR3916" i="64" s="1"/>
  <c r="AA3917" i="64"/>
  <c r="AB3915" i="64" l="1"/>
  <c r="T3914" i="64"/>
  <c r="AV3915" i="64" s="1"/>
  <c r="AV3916" i="64" s="1"/>
  <c r="AV3917" i="64" s="1"/>
  <c r="AV3918" i="64" s="1"/>
  <c r="AV3919" i="64" s="1"/>
  <c r="H3914" i="64"/>
  <c r="L3914" i="64"/>
  <c r="AJ3914" i="64"/>
  <c r="F3914" i="64"/>
  <c r="AA3918" i="64"/>
  <c r="I3914" i="64" l="1"/>
  <c r="AH3914" i="64"/>
  <c r="AW3914" i="64"/>
  <c r="AI3914" i="64"/>
  <c r="E3914" i="64" l="1"/>
  <c r="C3915" i="64" l="1"/>
  <c r="G3915" i="64" s="1"/>
  <c r="D3915" i="64"/>
  <c r="J3915" i="64"/>
  <c r="K3915" i="64" l="1"/>
  <c r="X3916" i="64" s="1"/>
  <c r="X3917" i="64" s="1"/>
  <c r="X3918" i="64" s="1"/>
  <c r="X3919" i="64" s="1"/>
  <c r="X3920" i="64" s="1"/>
  <c r="AC3915" i="64"/>
  <c r="AS3915" i="64"/>
  <c r="AE3915" i="64" l="1"/>
  <c r="Y3916" i="64"/>
  <c r="M3916" i="64" s="1"/>
  <c r="AW3915" i="64"/>
  <c r="L3915" i="64"/>
  <c r="AJ3915" i="64"/>
  <c r="H3915" i="64"/>
  <c r="F3915" i="64"/>
  <c r="AH3915" i="64" l="1"/>
  <c r="AI3915" i="64"/>
  <c r="I3915" i="64"/>
  <c r="E3915" i="64" l="1"/>
  <c r="C3916" i="64" l="1"/>
  <c r="G3916" i="64" s="1"/>
  <c r="W3916" i="64" s="1"/>
  <c r="W3917" i="64" s="1"/>
  <c r="W3918" i="64" s="1"/>
  <c r="W3919" i="64" s="1"/>
  <c r="J3916" i="64"/>
  <c r="D3916" i="64"/>
  <c r="K3916" i="64" l="1"/>
  <c r="AN3922" i="64"/>
  <c r="T3922" i="64" s="1"/>
  <c r="T3923" i="64" s="1"/>
  <c r="AC3916" i="64"/>
  <c r="AS3916" i="64"/>
  <c r="AB3916" i="64" l="1"/>
  <c r="Y3917" i="64"/>
  <c r="AW3916" i="64"/>
  <c r="AE3916" i="64"/>
  <c r="L3916" i="64"/>
  <c r="H3916" i="64"/>
  <c r="AR3917" i="64" s="1"/>
  <c r="AJ3916" i="64"/>
  <c r="F3916" i="64"/>
  <c r="M3917" i="64" l="1"/>
  <c r="AO3917" i="64"/>
  <c r="AP3917" i="64"/>
  <c r="AH3916" i="64"/>
  <c r="AI3916" i="64"/>
  <c r="I3916" i="64"/>
  <c r="AU3920" i="64"/>
  <c r="AT3920" i="64"/>
  <c r="Z3920" i="64"/>
  <c r="AB3917" i="64" l="1"/>
  <c r="R3918" i="64"/>
  <c r="R3919" i="64" s="1"/>
  <c r="R3920" i="64" s="1"/>
  <c r="R3921" i="64" s="1"/>
  <c r="R3922" i="64" s="1"/>
  <c r="E3916" i="64"/>
  <c r="S3922" i="64" l="1"/>
  <c r="S3923" i="64" s="1"/>
  <c r="C3917" i="64"/>
  <c r="G3917" i="64" s="1"/>
  <c r="J3917" i="64"/>
  <c r="D3917" i="64"/>
  <c r="AQ3917" i="64" s="1"/>
  <c r="K3917" i="64" l="1"/>
  <c r="F3917" i="64" s="1"/>
  <c r="U3918" i="64" s="1"/>
  <c r="U3919" i="64" s="1"/>
  <c r="U3920" i="64" s="1"/>
  <c r="U3921" i="64" s="1"/>
  <c r="U3922" i="64" s="1"/>
  <c r="AC3917" i="64"/>
  <c r="AS3917" i="64"/>
  <c r="AE3917" i="64" l="1"/>
  <c r="Y3918" i="64"/>
  <c r="M3918" i="64" s="1"/>
  <c r="AW3917" i="64"/>
  <c r="AJ3917" i="64"/>
  <c r="L3917" i="64"/>
  <c r="H3917" i="64"/>
  <c r="V3922" i="64" l="1"/>
  <c r="V3923" i="64" s="1"/>
  <c r="AH3917" i="64"/>
  <c r="AB3918" i="64"/>
  <c r="I3917" i="64"/>
  <c r="AI3917" i="64"/>
  <c r="AL3917" i="64" s="1"/>
  <c r="AM3917" i="64" s="1"/>
  <c r="E3917" i="64" l="1"/>
  <c r="N3924" i="64"/>
  <c r="O3924" i="64"/>
  <c r="C3918" i="64" l="1"/>
  <c r="G3918" i="64" s="1"/>
  <c r="D3918" i="64"/>
  <c r="J3918" i="64"/>
  <c r="K3918" i="64" l="1"/>
  <c r="AC3918" i="64"/>
  <c r="AS3918" i="64"/>
  <c r="AQ3918" i="64" l="1"/>
  <c r="AQ3919" i="64" s="1"/>
  <c r="AQ3920" i="64" s="1"/>
  <c r="AR3918" i="64"/>
  <c r="AE3918" i="64"/>
  <c r="AF3918" i="64" s="1"/>
  <c r="AG3920" i="64" s="1"/>
  <c r="Y3919" i="64"/>
  <c r="L3918" i="64"/>
  <c r="H3918" i="64"/>
  <c r="AJ3918" i="64"/>
  <c r="F3918" i="64"/>
  <c r="I3918" i="64" l="1"/>
  <c r="AW3918" i="64"/>
  <c r="AI3918" i="64"/>
  <c r="AH3918" i="64"/>
  <c r="P3920" i="64"/>
  <c r="Q3920" i="64"/>
  <c r="AQ3921" i="64" s="1"/>
  <c r="AK3918" i="64" l="1"/>
  <c r="AA3919" i="64" s="1"/>
  <c r="AA3920" i="64" s="1"/>
  <c r="M3919" i="64"/>
  <c r="E3918" i="64"/>
  <c r="C3919" i="64" s="1"/>
  <c r="G3919" i="64" s="1"/>
  <c r="AA3921" i="64" l="1"/>
  <c r="AC3919" i="64"/>
  <c r="D3919" i="64"/>
  <c r="AS3919" i="64" s="1"/>
  <c r="AB3919" i="64"/>
  <c r="J3919" i="64"/>
  <c r="Y3920" i="64" l="1"/>
  <c r="M3920" i="64" s="1"/>
  <c r="AA3922" i="64"/>
  <c r="AE3919" i="64"/>
  <c r="K3919" i="64"/>
  <c r="AR3919" i="64" s="1"/>
  <c r="AR3920" i="64" s="1"/>
  <c r="AR3921" i="64" s="1"/>
  <c r="T3919" i="64" l="1"/>
  <c r="AV3920" i="64" s="1"/>
  <c r="AV3921" i="64" s="1"/>
  <c r="AV3922" i="64" s="1"/>
  <c r="AV3923" i="64" s="1"/>
  <c r="AV3924" i="64" s="1"/>
  <c r="L3919" i="64"/>
  <c r="H3919" i="64"/>
  <c r="AJ3919" i="64"/>
  <c r="AA3923" i="64"/>
  <c r="F3919" i="64"/>
  <c r="AB3920" i="64"/>
  <c r="AI3919" i="64" l="1"/>
  <c r="AW3919" i="64"/>
  <c r="AH3919" i="64"/>
  <c r="I3919" i="64"/>
  <c r="E3919" i="64" l="1"/>
  <c r="C3920" i="64" l="1"/>
  <c r="G3920" i="64" s="1"/>
  <c r="D3920" i="64"/>
  <c r="J3920" i="64"/>
  <c r="K3920" i="64" l="1"/>
  <c r="AS3920" i="64"/>
  <c r="AC3920" i="64"/>
  <c r="F3920" i="64" l="1"/>
  <c r="X3921" i="64"/>
  <c r="X3922" i="64" s="1"/>
  <c r="X3923" i="64" s="1"/>
  <c r="X3924" i="64" s="1"/>
  <c r="X3925" i="64" s="1"/>
  <c r="Y3921" i="64"/>
  <c r="M3921" i="64" s="1"/>
  <c r="AW3920" i="64"/>
  <c r="AE3920" i="64"/>
  <c r="L3920" i="64"/>
  <c r="AJ3920" i="64"/>
  <c r="H3920" i="64"/>
  <c r="AH3920" i="64" l="1"/>
  <c r="AI3920" i="64"/>
  <c r="I3920" i="64"/>
  <c r="E3920" i="64" l="1"/>
  <c r="C3921" i="64" l="1"/>
  <c r="G3921" i="64" s="1"/>
  <c r="W3921" i="64" s="1"/>
  <c r="W3922" i="64" s="1"/>
  <c r="W3923" i="64" s="1"/>
  <c r="W3924" i="64" s="1"/>
  <c r="D3921" i="64"/>
  <c r="J3921" i="64"/>
  <c r="K3921" i="64" l="1"/>
  <c r="F3921" i="64" s="1"/>
  <c r="AN3927" i="64"/>
  <c r="T3927" i="64" s="1"/>
  <c r="T3928" i="64" s="1"/>
  <c r="AS3921" i="64"/>
  <c r="AC3921" i="64"/>
  <c r="AB3921" i="64" l="1"/>
  <c r="AE3921" i="64"/>
  <c r="Y3922" i="64"/>
  <c r="AW3921" i="64"/>
  <c r="H3921" i="64"/>
  <c r="AR3922" i="64" s="1"/>
  <c r="L3921" i="64"/>
  <c r="AJ3921" i="64"/>
  <c r="M3922" i="64" l="1"/>
  <c r="AO3922" i="64"/>
  <c r="AI3921" i="64"/>
  <c r="I3921" i="64"/>
  <c r="AU3925" i="64"/>
  <c r="AT3925" i="64"/>
  <c r="Z3925" i="64"/>
  <c r="AP3922" i="64"/>
  <c r="AH3921" i="64"/>
  <c r="AB3922" i="64" l="1"/>
  <c r="R3923" i="64"/>
  <c r="R3924" i="64" s="1"/>
  <c r="R3925" i="64" s="1"/>
  <c r="R3926" i="64" s="1"/>
  <c r="S3927" i="64" s="1"/>
  <c r="S3928" i="64" s="1"/>
  <c r="E3921" i="64"/>
  <c r="R3927" i="64" l="1"/>
  <c r="C3922" i="64"/>
  <c r="G3922" i="64" s="1"/>
  <c r="J3922" i="64"/>
  <c r="K3922" i="64" l="1"/>
  <c r="AC3922" i="64"/>
  <c r="D3922" i="64" l="1"/>
  <c r="H3922" i="64" s="1"/>
  <c r="AE3922" i="64"/>
  <c r="L3922" i="64"/>
  <c r="AJ3922" i="64"/>
  <c r="AQ3922" i="64" l="1"/>
  <c r="AS3922" i="64"/>
  <c r="F3922" i="64"/>
  <c r="U3923" i="64" s="1"/>
  <c r="U3924" i="64" s="1"/>
  <c r="U3925" i="64" s="1"/>
  <c r="U3926" i="64" s="1"/>
  <c r="U3927" i="64" s="1"/>
  <c r="AI3922" i="64"/>
  <c r="AL3922" i="64" s="1"/>
  <c r="AM3922" i="64" s="1"/>
  <c r="I3922" i="64"/>
  <c r="AH3922" i="64"/>
  <c r="V3927" i="64" l="1"/>
  <c r="V3928" i="64" s="1"/>
  <c r="Y3923" i="64"/>
  <c r="AW3922" i="64"/>
  <c r="E3922" i="64"/>
  <c r="N3929" i="64"/>
  <c r="O3929" i="64"/>
  <c r="M3923" i="64" l="1"/>
  <c r="D3923" i="64" s="1"/>
  <c r="C3923" i="64"/>
  <c r="G3923" i="64" s="1"/>
  <c r="J3923" i="64" l="1"/>
  <c r="K3923" i="64" s="1"/>
  <c r="AB3923" i="64"/>
  <c r="AS3923" i="64"/>
  <c r="AC3923" i="64"/>
  <c r="AQ3923" i="64" l="1"/>
  <c r="AQ3924" i="64" s="1"/>
  <c r="AQ3925" i="64" s="1"/>
  <c r="AR3923" i="64"/>
  <c r="AE3923" i="64"/>
  <c r="AF3923" i="64" s="1"/>
  <c r="AG3925" i="64" s="1"/>
  <c r="Y3924" i="64"/>
  <c r="L3923" i="64"/>
  <c r="AJ3923" i="64"/>
  <c r="H3923" i="64"/>
  <c r="F3923" i="64"/>
  <c r="AW3923" i="64" l="1"/>
  <c r="I3923" i="64"/>
  <c r="AH3923" i="64"/>
  <c r="AI3923" i="64"/>
  <c r="P3925" i="64"/>
  <c r="Q3925" i="64"/>
  <c r="AQ3926" i="64" s="1"/>
  <c r="AK3923" i="64" l="1"/>
  <c r="AA3924" i="64" s="1"/>
  <c r="AA3925" i="64" s="1"/>
  <c r="M3924" i="64"/>
  <c r="E3923" i="64"/>
  <c r="C3924" i="64" s="1"/>
  <c r="G3924" i="64" s="1"/>
  <c r="AB3924" i="64" l="1"/>
  <c r="J3924" i="64"/>
  <c r="K3924" i="64" s="1"/>
  <c r="AR3924" i="64" s="1"/>
  <c r="AR3925" i="64" s="1"/>
  <c r="AR3926" i="64" s="1"/>
  <c r="D3924" i="64"/>
  <c r="AS3924" i="64" s="1"/>
  <c r="AA3926" i="64"/>
  <c r="AC3924" i="64"/>
  <c r="F3924" i="64" l="1"/>
  <c r="AE3924" i="64"/>
  <c r="T3924" i="64"/>
  <c r="AV3925" i="64" s="1"/>
  <c r="AV3926" i="64" s="1"/>
  <c r="AV3927" i="64" s="1"/>
  <c r="AV3928" i="64" s="1"/>
  <c r="AV3929" i="64" s="1"/>
  <c r="AJ3924" i="64"/>
  <c r="L3924" i="64"/>
  <c r="H3924" i="64"/>
  <c r="AA3927" i="64"/>
  <c r="Y3925" i="64"/>
  <c r="M3925" i="64" s="1"/>
  <c r="AH3924" i="64" l="1"/>
  <c r="I3924" i="64"/>
  <c r="AW3924" i="64"/>
  <c r="AI3924" i="64"/>
  <c r="AB3925" i="64"/>
  <c r="AA3928" i="64"/>
  <c r="E3924" i="64" l="1"/>
  <c r="C3925" i="64" l="1"/>
  <c r="G3925" i="64" s="1"/>
  <c r="D3925" i="64"/>
  <c r="J3925" i="64"/>
  <c r="K3925" i="64" l="1"/>
  <c r="X3926" i="64" s="1"/>
  <c r="X3927" i="64" s="1"/>
  <c r="X3928" i="64" s="1"/>
  <c r="X3929" i="64" s="1"/>
  <c r="X3930" i="64" s="1"/>
  <c r="AC3925" i="64"/>
  <c r="AS3925" i="64"/>
  <c r="F3925" i="64" l="1"/>
  <c r="AE3925" i="64"/>
  <c r="Y3926" i="64"/>
  <c r="M3926" i="64" s="1"/>
  <c r="AW3925" i="64"/>
  <c r="H3925" i="64"/>
  <c r="AJ3925" i="64"/>
  <c r="L3925" i="64"/>
  <c r="I3925" i="64" l="1"/>
  <c r="AI3925" i="64"/>
  <c r="AH3925" i="64"/>
  <c r="E3925" i="64" l="1"/>
  <c r="C3926" i="64" l="1"/>
  <c r="G3926" i="64" s="1"/>
  <c r="W3926" i="64" s="1"/>
  <c r="W3927" i="64" s="1"/>
  <c r="W3928" i="64" s="1"/>
  <c r="W3929" i="64" s="1"/>
  <c r="D3926" i="64"/>
  <c r="J3926" i="64"/>
  <c r="K3926" i="64" l="1"/>
  <c r="F3926" i="64" s="1"/>
  <c r="AN3932" i="64"/>
  <c r="T3932" i="64" s="1"/>
  <c r="T3933" i="64" s="1"/>
  <c r="AC3926" i="64"/>
  <c r="AS3926" i="64"/>
  <c r="Y3927" i="64" l="1"/>
  <c r="AW3926" i="64"/>
  <c r="AE3926" i="64"/>
  <c r="AB3926" i="64"/>
  <c r="L3926" i="64"/>
  <c r="H3926" i="64"/>
  <c r="AR3927" i="64" s="1"/>
  <c r="AJ3926" i="64"/>
  <c r="M3927" i="64" l="1"/>
  <c r="AO3927" i="64"/>
  <c r="Z3930" i="64"/>
  <c r="AU3930" i="64"/>
  <c r="AT3930" i="64"/>
  <c r="AI3926" i="64"/>
  <c r="AP3927" i="64"/>
  <c r="AH3926" i="64"/>
  <c r="I3926" i="64"/>
  <c r="R3928" i="64" l="1"/>
  <c r="R3929" i="64" s="1"/>
  <c r="R3930" i="64" s="1"/>
  <c r="R3931" i="64" s="1"/>
  <c r="R3932" i="64" s="1"/>
  <c r="AB3927" i="64"/>
  <c r="E3926" i="64"/>
  <c r="S3932" i="64" l="1"/>
  <c r="S3933" i="64" s="1"/>
  <c r="C3927" i="64"/>
  <c r="G3927" i="64" s="1"/>
  <c r="J3927" i="64"/>
  <c r="K3927" i="64" l="1"/>
  <c r="AC3927" i="64"/>
  <c r="D3927" i="64" l="1"/>
  <c r="AE3927" i="64"/>
  <c r="AJ3927" i="64"/>
  <c r="L3927" i="64"/>
  <c r="AQ3927" i="64" l="1"/>
  <c r="AS3927" i="64"/>
  <c r="H3927" i="64"/>
  <c r="AH3927" i="64" s="1"/>
  <c r="F3927" i="64"/>
  <c r="U3928" i="64" s="1"/>
  <c r="U3929" i="64" s="1"/>
  <c r="U3930" i="64" s="1"/>
  <c r="U3931" i="64" s="1"/>
  <c r="U3932" i="64" s="1"/>
  <c r="I3927" i="64"/>
  <c r="AI3927" i="64"/>
  <c r="AL3927" i="64" s="1"/>
  <c r="AM3927" i="64" s="1"/>
  <c r="V3932" i="64" l="1"/>
  <c r="V3933" i="64" s="1"/>
  <c r="Y3928" i="64"/>
  <c r="AW3927" i="64"/>
  <c r="E3927" i="64"/>
  <c r="N3934" i="64"/>
  <c r="O3934" i="64"/>
  <c r="M3928" i="64" l="1"/>
  <c r="J3928" i="64" s="1"/>
  <c r="C3928" i="64"/>
  <c r="G3928" i="64" s="1"/>
  <c r="D3928" i="64" l="1"/>
  <c r="AB3928" i="64"/>
  <c r="K3928" i="64"/>
  <c r="AS3928" i="64"/>
  <c r="AC3928" i="64"/>
  <c r="AQ3928" i="64" l="1"/>
  <c r="AQ3929" i="64" s="1"/>
  <c r="AQ3930" i="64" s="1"/>
  <c r="AR3928" i="64"/>
  <c r="Y3929" i="64"/>
  <c r="AE3928" i="64"/>
  <c r="AF3928" i="64" s="1"/>
  <c r="AG3930" i="64" s="1"/>
  <c r="L3928" i="64"/>
  <c r="AJ3928" i="64"/>
  <c r="H3928" i="64"/>
  <c r="F3928" i="64"/>
  <c r="AW3928" i="64" l="1"/>
  <c r="Q3930" i="64"/>
  <c r="AQ3931" i="64" s="1"/>
  <c r="P3930" i="64"/>
  <c r="AH3928" i="64"/>
  <c r="I3928" i="64"/>
  <c r="AI3928" i="64"/>
  <c r="AK3928" i="64" l="1"/>
  <c r="AA3929" i="64" s="1"/>
  <c r="AA3930" i="64" s="1"/>
  <c r="M3929" i="64"/>
  <c r="E3928" i="64"/>
  <c r="C3929" i="64" s="1"/>
  <c r="G3929" i="64" s="1"/>
  <c r="AB3929" i="64" l="1"/>
  <c r="AA3931" i="64"/>
  <c r="J3929" i="64"/>
  <c r="D3929" i="64"/>
  <c r="AS3929" i="64" s="1"/>
  <c r="AC3929" i="64"/>
  <c r="AE3929" i="64" l="1"/>
  <c r="K3929" i="64"/>
  <c r="AR3929" i="64" s="1"/>
  <c r="AR3930" i="64" s="1"/>
  <c r="AR3931" i="64" s="1"/>
  <c r="Y3930" i="64"/>
  <c r="M3930" i="64" s="1"/>
  <c r="AA3932" i="64"/>
  <c r="AB3930" i="64" l="1"/>
  <c r="T3929" i="64"/>
  <c r="AV3930" i="64" s="1"/>
  <c r="AV3931" i="64" s="1"/>
  <c r="AV3932" i="64" s="1"/>
  <c r="AV3933" i="64" s="1"/>
  <c r="AV3934" i="64" s="1"/>
  <c r="AJ3929" i="64"/>
  <c r="H3929" i="64"/>
  <c r="L3929" i="64"/>
  <c r="AA3933" i="64"/>
  <c r="F3929" i="64"/>
  <c r="I3929" i="64" l="1"/>
  <c r="AW3929" i="64"/>
  <c r="AH3929" i="64"/>
  <c r="AI3929" i="64"/>
  <c r="E3929" i="64" l="1"/>
  <c r="C3930" i="64" l="1"/>
  <c r="G3930" i="64" s="1"/>
  <c r="D3930" i="64"/>
  <c r="J3930" i="64"/>
  <c r="K3930" i="64" l="1"/>
  <c r="X3931" i="64" s="1"/>
  <c r="X3932" i="64" s="1"/>
  <c r="X3933" i="64" s="1"/>
  <c r="X3934" i="64" s="1"/>
  <c r="X3935" i="64" s="1"/>
  <c r="AS3930" i="64"/>
  <c r="AC3930" i="64"/>
  <c r="Y3931" i="64" l="1"/>
  <c r="M3931" i="64" s="1"/>
  <c r="AW3930" i="64"/>
  <c r="AE3930" i="64"/>
  <c r="L3930" i="64"/>
  <c r="AJ3930" i="64"/>
  <c r="H3930" i="64"/>
  <c r="F3930" i="64"/>
  <c r="AH3930" i="64" l="1"/>
  <c r="AI3930" i="64"/>
  <c r="I3930" i="64"/>
  <c r="E3930" i="64" l="1"/>
  <c r="C3931" i="64" l="1"/>
  <c r="G3931" i="64" s="1"/>
  <c r="W3931" i="64" s="1"/>
  <c r="W3932" i="64" s="1"/>
  <c r="W3933" i="64" s="1"/>
  <c r="W3934" i="64" s="1"/>
  <c r="J3931" i="64"/>
  <c r="D3931" i="64"/>
  <c r="K3931" i="64" l="1"/>
  <c r="AN3937" i="64"/>
  <c r="T3937" i="64" s="1"/>
  <c r="T3938" i="64" s="1"/>
  <c r="AS3931" i="64"/>
  <c r="AC3931" i="64"/>
  <c r="AE3931" i="64" l="1"/>
  <c r="Y3932" i="64"/>
  <c r="AW3931" i="64"/>
  <c r="AB3931" i="64"/>
  <c r="H3931" i="64"/>
  <c r="AR3932" i="64" s="1"/>
  <c r="L3931" i="64"/>
  <c r="AJ3931" i="64"/>
  <c r="F3931" i="64"/>
  <c r="M3932" i="64" l="1"/>
  <c r="AO3932" i="64"/>
  <c r="AT3935" i="64"/>
  <c r="AU3935" i="64"/>
  <c r="Z3935" i="64"/>
  <c r="AI3931" i="64"/>
  <c r="I3931" i="64"/>
  <c r="AP3932" i="64"/>
  <c r="AH3931" i="64"/>
  <c r="AB3932" i="64" l="1"/>
  <c r="R3933" i="64"/>
  <c r="R3934" i="64" s="1"/>
  <c r="R3935" i="64" s="1"/>
  <c r="R3936" i="64" s="1"/>
  <c r="S3937" i="64" s="1"/>
  <c r="S3938" i="64" s="1"/>
  <c r="E3931" i="64"/>
  <c r="R3937" i="64" l="1"/>
  <c r="C3932" i="64"/>
  <c r="G3932" i="64" s="1"/>
  <c r="J3932" i="64"/>
  <c r="K3932" i="64" l="1"/>
  <c r="AC3932" i="64"/>
  <c r="D3932" i="64" l="1"/>
  <c r="AE3932" i="64"/>
  <c r="L3932" i="64"/>
  <c r="AJ3932" i="64"/>
  <c r="AQ3932" i="64" l="1"/>
  <c r="AS3932" i="64"/>
  <c r="H3932" i="64"/>
  <c r="AH3932" i="64" s="1"/>
  <c r="F3932" i="64"/>
  <c r="U3933" i="64" s="1"/>
  <c r="U3934" i="64" s="1"/>
  <c r="U3935" i="64" s="1"/>
  <c r="U3936" i="64" s="1"/>
  <c r="U3937" i="64" s="1"/>
  <c r="AI3932" i="64"/>
  <c r="AL3932" i="64" s="1"/>
  <c r="AM3932" i="64" s="1"/>
  <c r="I3932" i="64"/>
  <c r="V3937" i="64" l="1"/>
  <c r="V3938" i="64" s="1"/>
  <c r="N3939" i="64" s="1"/>
  <c r="AW3932" i="64"/>
  <c r="Y3933" i="64"/>
  <c r="O3939" i="64"/>
  <c r="E3932" i="64"/>
  <c r="M3933" i="64" l="1"/>
  <c r="D3933" i="64" s="1"/>
  <c r="C3933" i="64"/>
  <c r="G3933" i="64" s="1"/>
  <c r="J3933" i="64" l="1"/>
  <c r="AB3933" i="64"/>
  <c r="AS3933" i="64"/>
  <c r="AC3933" i="64"/>
  <c r="K3933" i="64"/>
  <c r="AQ3933" i="64" l="1"/>
  <c r="AQ3934" i="64" s="1"/>
  <c r="AQ3935" i="64" s="1"/>
  <c r="AR3933" i="64"/>
  <c r="L3933" i="64"/>
  <c r="AJ3933" i="64"/>
  <c r="H3933" i="64"/>
  <c r="AE3933" i="64"/>
  <c r="AF3933" i="64" s="1"/>
  <c r="AG3935" i="64" s="1"/>
  <c r="Y3934" i="64"/>
  <c r="F3933" i="64"/>
  <c r="P3935" i="64" l="1"/>
  <c r="Q3935" i="64"/>
  <c r="AQ3936" i="64" s="1"/>
  <c r="AH3933" i="64"/>
  <c r="AI3933" i="64"/>
  <c r="I3933" i="64"/>
  <c r="AW3933" i="64"/>
  <c r="AK3933" i="64" l="1"/>
  <c r="AA3934" i="64" s="1"/>
  <c r="AA3935" i="64" s="1"/>
  <c r="M3934" i="64"/>
  <c r="E3933" i="64"/>
  <c r="C3934" i="64" s="1"/>
  <c r="G3934" i="64" s="1"/>
  <c r="AB3934" i="64" l="1"/>
  <c r="J3934" i="64"/>
  <c r="K3934" i="64" s="1"/>
  <c r="AR3934" i="64" s="1"/>
  <c r="AR3935" i="64" s="1"/>
  <c r="AR3936" i="64" s="1"/>
  <c r="D3934" i="64"/>
  <c r="AS3934" i="64" s="1"/>
  <c r="AA3936" i="64"/>
  <c r="AC3934" i="64"/>
  <c r="F3934" i="64" l="1"/>
  <c r="AE3934" i="64"/>
  <c r="Y3935" i="64"/>
  <c r="M3935" i="64" s="1"/>
  <c r="AA3937" i="64"/>
  <c r="T3934" i="64"/>
  <c r="AV3935" i="64" s="1"/>
  <c r="AV3936" i="64" s="1"/>
  <c r="AV3937" i="64" s="1"/>
  <c r="AV3938" i="64" s="1"/>
  <c r="AV3939" i="64" s="1"/>
  <c r="H3934" i="64"/>
  <c r="AJ3934" i="64"/>
  <c r="L3934" i="64"/>
  <c r="AW3934" i="64" l="1"/>
  <c r="AB3935" i="64"/>
  <c r="AA3938" i="64"/>
  <c r="AI3934" i="64"/>
  <c r="I3934" i="64"/>
  <c r="AH3934" i="64"/>
  <c r="E3934" i="64" l="1"/>
  <c r="C3935" i="64" l="1"/>
  <c r="G3935" i="64" s="1"/>
  <c r="D3935" i="64"/>
  <c r="J3935" i="64"/>
  <c r="K3935" i="64" l="1"/>
  <c r="X3936" i="64" s="1"/>
  <c r="X3937" i="64" s="1"/>
  <c r="X3938" i="64" s="1"/>
  <c r="X3939" i="64" s="1"/>
  <c r="X3940" i="64" s="1"/>
  <c r="AC3935" i="64"/>
  <c r="AS3935" i="64"/>
  <c r="AE3935" i="64" l="1"/>
  <c r="Y3936" i="64"/>
  <c r="M3936" i="64" s="1"/>
  <c r="AW3935" i="64"/>
  <c r="AJ3935" i="64"/>
  <c r="L3935" i="64"/>
  <c r="H3935" i="64"/>
  <c r="F3935" i="64"/>
  <c r="I3935" i="64" l="1"/>
  <c r="AH3935" i="64"/>
  <c r="AI3935" i="64"/>
  <c r="E3935" i="64" l="1"/>
  <c r="C3936" i="64" l="1"/>
  <c r="G3936" i="64" s="1"/>
  <c r="W3936" i="64" s="1"/>
  <c r="W3937" i="64" s="1"/>
  <c r="W3938" i="64" s="1"/>
  <c r="W3939" i="64" s="1"/>
  <c r="D3936" i="64"/>
  <c r="J3936" i="64"/>
  <c r="K3936" i="64" l="1"/>
  <c r="F3936" i="64" s="1"/>
  <c r="AN3942" i="64"/>
  <c r="T3942" i="64" s="1"/>
  <c r="T3943" i="64" s="1"/>
  <c r="AC3936" i="64"/>
  <c r="AS3936" i="64"/>
  <c r="AB3936" i="64" l="1"/>
  <c r="Y3937" i="64"/>
  <c r="AW3936" i="64"/>
  <c r="AE3936" i="64"/>
  <c r="L3936" i="64"/>
  <c r="AJ3936" i="64"/>
  <c r="H3936" i="64"/>
  <c r="AR3937" i="64" s="1"/>
  <c r="M3937" i="64" l="1"/>
  <c r="AO3937" i="64"/>
  <c r="AP3937" i="64"/>
  <c r="AH3936" i="64"/>
  <c r="AI3936" i="64"/>
  <c r="I3936" i="64"/>
  <c r="AU3940" i="64"/>
  <c r="AT3940" i="64"/>
  <c r="Z3940" i="64"/>
  <c r="AB3937" i="64" l="1"/>
  <c r="R3938" i="64"/>
  <c r="R3939" i="64" s="1"/>
  <c r="R3940" i="64" s="1"/>
  <c r="R3941" i="64" s="1"/>
  <c r="S3942" i="64" s="1"/>
  <c r="S3943" i="64" s="1"/>
  <c r="E3936" i="64"/>
  <c r="R3942" i="64" l="1"/>
  <c r="C3937" i="64"/>
  <c r="G3937" i="64" s="1"/>
  <c r="J3937" i="64"/>
  <c r="K3937" i="64" l="1"/>
  <c r="D3937" i="64" s="1"/>
  <c r="AQ3937" i="64" s="1"/>
  <c r="AC3937" i="64"/>
  <c r="F3937" i="64" l="1"/>
  <c r="U3938" i="64" s="1"/>
  <c r="U3939" i="64" s="1"/>
  <c r="U3940" i="64" s="1"/>
  <c r="U3941" i="64" s="1"/>
  <c r="U3942" i="64" s="1"/>
  <c r="AS3937" i="64"/>
  <c r="AE3937" i="64"/>
  <c r="Y3938" i="64"/>
  <c r="M3938" i="64" s="1"/>
  <c r="AW3937" i="64"/>
  <c r="H3937" i="64"/>
  <c r="AJ3937" i="64"/>
  <c r="L3937" i="64"/>
  <c r="AB3938" i="64" l="1"/>
  <c r="I3937" i="64"/>
  <c r="AI3937" i="64"/>
  <c r="AL3937" i="64" s="1"/>
  <c r="AM3937" i="64" s="1"/>
  <c r="AH3937" i="64"/>
  <c r="V3942" i="64"/>
  <c r="V3943" i="64" s="1"/>
  <c r="E3937" i="64" l="1"/>
  <c r="N3944" i="64"/>
  <c r="O3944" i="64"/>
  <c r="C3938" i="64" l="1"/>
  <c r="G3938" i="64" s="1"/>
  <c r="J3938" i="64"/>
  <c r="D3938" i="64"/>
  <c r="K3938" i="64" l="1"/>
  <c r="AC3938" i="64"/>
  <c r="AS3938" i="64"/>
  <c r="AR3938" i="64" l="1"/>
  <c r="AQ3938" i="64"/>
  <c r="AQ3939" i="64" s="1"/>
  <c r="AQ3940" i="64" s="1"/>
  <c r="F3938" i="64"/>
  <c r="Y3939" i="64"/>
  <c r="AE3938" i="64"/>
  <c r="AF3938" i="64" s="1"/>
  <c r="AG3940" i="64" s="1"/>
  <c r="H3938" i="64"/>
  <c r="L3938" i="64"/>
  <c r="AJ3938" i="64"/>
  <c r="AH3938" i="64" l="1"/>
  <c r="P3940" i="64"/>
  <c r="Q3940" i="64"/>
  <c r="AQ3941" i="64" s="1"/>
  <c r="AW3938" i="64"/>
  <c r="AI3938" i="64"/>
  <c r="I3938" i="64"/>
  <c r="AK3938" i="64" l="1"/>
  <c r="AA3939" i="64" s="1"/>
  <c r="AA3940" i="64" s="1"/>
  <c r="E3938" i="64"/>
  <c r="C3939" i="64" s="1"/>
  <c r="G3939" i="64" s="1"/>
  <c r="M3939" i="64" l="1"/>
  <c r="D3939" i="64" s="1"/>
  <c r="AA3941" i="64"/>
  <c r="AC3939" i="64"/>
  <c r="J3939" i="64" l="1"/>
  <c r="AB3939" i="64"/>
  <c r="K3939" i="64"/>
  <c r="AR3939" i="64" s="1"/>
  <c r="AR3940" i="64" s="1"/>
  <c r="AR3941" i="64" s="1"/>
  <c r="AA3942" i="64"/>
  <c r="AE3939" i="64"/>
  <c r="AS3939" i="64"/>
  <c r="F3939" i="64" l="1"/>
  <c r="AA3943" i="64"/>
  <c r="Y3940" i="64"/>
  <c r="M3940" i="64" s="1"/>
  <c r="T3939" i="64"/>
  <c r="AV3940" i="64" s="1"/>
  <c r="AV3941" i="64" s="1"/>
  <c r="AV3942" i="64" s="1"/>
  <c r="AV3943" i="64" s="1"/>
  <c r="AV3944" i="64" s="1"/>
  <c r="L3939" i="64"/>
  <c r="H3939" i="64"/>
  <c r="AJ3939" i="64"/>
  <c r="AH3939" i="64" l="1"/>
  <c r="AB3940" i="64"/>
  <c r="AI3939" i="64"/>
  <c r="I3939" i="64"/>
  <c r="AW3939" i="64"/>
  <c r="E3939" i="64" l="1"/>
  <c r="C3940" i="64" l="1"/>
  <c r="G3940" i="64" s="1"/>
  <c r="D3940" i="64"/>
  <c r="J3940" i="64"/>
  <c r="K3940" i="64" l="1"/>
  <c r="X3941" i="64" s="1"/>
  <c r="X3942" i="64" s="1"/>
  <c r="X3943" i="64" s="1"/>
  <c r="X3944" i="64" s="1"/>
  <c r="X3945" i="64" s="1"/>
  <c r="AC3940" i="64"/>
  <c r="AS3940" i="64"/>
  <c r="AE3940" i="64" l="1"/>
  <c r="Y3941" i="64"/>
  <c r="M3941" i="64" s="1"/>
  <c r="AW3940" i="64"/>
  <c r="H3940" i="64"/>
  <c r="AJ3940" i="64"/>
  <c r="L3940" i="64"/>
  <c r="F3940" i="64"/>
  <c r="I3940" i="64" l="1"/>
  <c r="AI3940" i="64"/>
  <c r="AH3940" i="64"/>
  <c r="E3940" i="64" l="1"/>
  <c r="C3941" i="64" l="1"/>
  <c r="G3941" i="64" s="1"/>
  <c r="W3941" i="64" s="1"/>
  <c r="W3942" i="64" s="1"/>
  <c r="W3943" i="64" s="1"/>
  <c r="W3944" i="64" s="1"/>
  <c r="D3941" i="64"/>
  <c r="J3941" i="64"/>
  <c r="K3941" i="64" l="1"/>
  <c r="F3941" i="64" s="1"/>
  <c r="AN3947" i="64"/>
  <c r="T3947" i="64" s="1"/>
  <c r="T3948" i="64" s="1"/>
  <c r="AC3941" i="64"/>
  <c r="AS3941" i="64"/>
  <c r="Y3942" i="64" l="1"/>
  <c r="AW3941" i="64"/>
  <c r="AB3941" i="64"/>
  <c r="AE3941" i="64"/>
  <c r="L3941" i="64"/>
  <c r="H3941" i="64"/>
  <c r="AR3942" i="64" s="1"/>
  <c r="AJ3941" i="64"/>
  <c r="M3942" i="64" l="1"/>
  <c r="AO3942" i="64"/>
  <c r="AU3945" i="64"/>
  <c r="Z3945" i="64"/>
  <c r="AT3945" i="64"/>
  <c r="AI3941" i="64"/>
  <c r="AP3942" i="64"/>
  <c r="AH3941" i="64"/>
  <c r="I3941" i="64"/>
  <c r="R3943" i="64" l="1"/>
  <c r="R3944" i="64" s="1"/>
  <c r="R3945" i="64" s="1"/>
  <c r="R3946" i="64" s="1"/>
  <c r="R3947" i="64" s="1"/>
  <c r="AB3942" i="64"/>
  <c r="E3941" i="64"/>
  <c r="S3947" i="64" l="1"/>
  <c r="S3948" i="64" s="1"/>
  <c r="C3942" i="64"/>
  <c r="G3942" i="64" s="1"/>
  <c r="J3942" i="64"/>
  <c r="K3942" i="64" l="1"/>
  <c r="AC3942" i="64"/>
  <c r="D3942" i="64" l="1"/>
  <c r="AE3942" i="64"/>
  <c r="AJ3942" i="64"/>
  <c r="L3942" i="64"/>
  <c r="AQ3942" i="64" l="1"/>
  <c r="AS3942" i="64"/>
  <c r="H3942" i="64"/>
  <c r="AH3942" i="64" s="1"/>
  <c r="F3942" i="64"/>
  <c r="U3943" i="64" s="1"/>
  <c r="U3944" i="64" s="1"/>
  <c r="U3945" i="64" s="1"/>
  <c r="U3946" i="64" s="1"/>
  <c r="U3947" i="64" s="1"/>
  <c r="I3942" i="64"/>
  <c r="AI3942" i="64"/>
  <c r="AL3942" i="64" s="1"/>
  <c r="AM3942" i="64" s="1"/>
  <c r="V3947" i="64" l="1"/>
  <c r="V3948" i="64" s="1"/>
  <c r="Y3943" i="64"/>
  <c r="AW3942" i="64"/>
  <c r="E3942" i="64"/>
  <c r="N3949" i="64"/>
  <c r="O3949" i="64"/>
  <c r="M3943" i="64" l="1"/>
  <c r="J3943" i="64" s="1"/>
  <c r="C3943" i="64"/>
  <c r="G3943" i="64" s="1"/>
  <c r="D3943" i="64" l="1"/>
  <c r="AB3943" i="64"/>
  <c r="K3943" i="64"/>
  <c r="AC3943" i="64"/>
  <c r="AS3943" i="64"/>
  <c r="AR3943" i="64" l="1"/>
  <c r="AQ3943" i="64"/>
  <c r="AQ3944" i="64" s="1"/>
  <c r="AQ3945" i="64" s="1"/>
  <c r="F3943" i="64"/>
  <c r="AE3943" i="64"/>
  <c r="AF3943" i="64" s="1"/>
  <c r="AG3945" i="64" s="1"/>
  <c r="Y3944" i="64"/>
  <c r="L3943" i="64"/>
  <c r="AJ3943" i="64"/>
  <c r="H3943" i="64"/>
  <c r="AW3943" i="64" l="1"/>
  <c r="AH3943" i="64"/>
  <c r="I3943" i="64"/>
  <c r="AI3943" i="64"/>
  <c r="Q3945" i="64"/>
  <c r="AQ3946" i="64" s="1"/>
  <c r="P3945" i="64"/>
  <c r="AK3943" i="64" l="1"/>
  <c r="AA3944" i="64" s="1"/>
  <c r="AA3945" i="64" s="1"/>
  <c r="E3943" i="64"/>
  <c r="C3944" i="64" s="1"/>
  <c r="G3944" i="64" s="1"/>
  <c r="M3944" i="64" l="1"/>
  <c r="AB3944" i="64" s="1"/>
  <c r="AC3944" i="64"/>
  <c r="AA3946" i="64"/>
  <c r="D3944" i="64" l="1"/>
  <c r="J3944" i="64"/>
  <c r="K3944" i="64" s="1"/>
  <c r="AR3944" i="64" s="1"/>
  <c r="AR3945" i="64" s="1"/>
  <c r="AR3946" i="64" s="1"/>
  <c r="AA3947" i="64"/>
  <c r="AS3944" i="64"/>
  <c r="AE3944" i="64"/>
  <c r="T3944" i="64" l="1"/>
  <c r="AV3945" i="64" s="1"/>
  <c r="AV3946" i="64" s="1"/>
  <c r="AV3947" i="64" s="1"/>
  <c r="AV3948" i="64" s="1"/>
  <c r="AV3949" i="64" s="1"/>
  <c r="AJ3944" i="64"/>
  <c r="H3944" i="64"/>
  <c r="L3944" i="64"/>
  <c r="Y3945" i="64"/>
  <c r="M3945" i="64" s="1"/>
  <c r="F3944" i="64"/>
  <c r="AA3948" i="64"/>
  <c r="AB3945" i="64" l="1"/>
  <c r="AW3944" i="64"/>
  <c r="I3944" i="64"/>
  <c r="AH3944" i="64"/>
  <c r="AI3944" i="64"/>
  <c r="E3944" i="64" l="1"/>
  <c r="C3945" i="64" l="1"/>
  <c r="G3945" i="64" s="1"/>
  <c r="J3945" i="64"/>
  <c r="D3945" i="64"/>
  <c r="K3945" i="64" l="1"/>
  <c r="X3946" i="64" s="1"/>
  <c r="X3947" i="64" s="1"/>
  <c r="X3948" i="64" s="1"/>
  <c r="X3949" i="64" s="1"/>
  <c r="X3950" i="64" s="1"/>
  <c r="AC3945" i="64"/>
  <c r="AS3945" i="64"/>
  <c r="F3945" i="64" l="1"/>
  <c r="Y3946" i="64"/>
  <c r="M3946" i="64" s="1"/>
  <c r="AW3945" i="64"/>
  <c r="AE3945" i="64"/>
  <c r="H3945" i="64"/>
  <c r="AJ3945" i="64"/>
  <c r="L3945" i="64"/>
  <c r="I3945" i="64" l="1"/>
  <c r="AI3945" i="64"/>
  <c r="AH3945" i="64"/>
  <c r="E3945" i="64" l="1"/>
  <c r="C3946" i="64" l="1"/>
  <c r="G3946" i="64" s="1"/>
  <c r="W3946" i="64" s="1"/>
  <c r="W3947" i="64" s="1"/>
  <c r="W3948" i="64" s="1"/>
  <c r="W3949" i="64" s="1"/>
  <c r="D3946" i="64"/>
  <c r="J3946" i="64"/>
  <c r="K3946" i="64" l="1"/>
  <c r="F3946" i="64" s="1"/>
  <c r="AN3952" i="64"/>
  <c r="T3952" i="64" s="1"/>
  <c r="T3953" i="64" s="1"/>
  <c r="AS3946" i="64"/>
  <c r="AC3946" i="64"/>
  <c r="AB3946" i="64" l="1"/>
  <c r="AE3946" i="64"/>
  <c r="Y3947" i="64"/>
  <c r="AW3946" i="64"/>
  <c r="L3946" i="64"/>
  <c r="H3946" i="64"/>
  <c r="AR3947" i="64" s="1"/>
  <c r="AJ3946" i="64"/>
  <c r="M3947" i="64" l="1"/>
  <c r="AO3947" i="64"/>
  <c r="AI3946" i="64"/>
  <c r="AP3947" i="64"/>
  <c r="AH3946" i="64"/>
  <c r="I3946" i="64"/>
  <c r="AU3950" i="64"/>
  <c r="AT3950" i="64"/>
  <c r="Z3950" i="64"/>
  <c r="AB3947" i="64" l="1"/>
  <c r="R3948" i="64"/>
  <c r="R3949" i="64" s="1"/>
  <c r="R3950" i="64" s="1"/>
  <c r="R3951" i="64" s="1"/>
  <c r="R3952" i="64" s="1"/>
  <c r="E3946" i="64"/>
  <c r="S3952" i="64" l="1"/>
  <c r="S3953" i="64" s="1"/>
  <c r="C3947" i="64"/>
  <c r="G3947" i="64" s="1"/>
  <c r="J3947" i="64"/>
  <c r="K3947" i="64" l="1"/>
  <c r="D3947" i="64" s="1"/>
  <c r="AQ3947" i="64" s="1"/>
  <c r="AC3947" i="64"/>
  <c r="AS3947" i="64" l="1"/>
  <c r="Y3948" i="64" s="1"/>
  <c r="F3947" i="64"/>
  <c r="U3948" i="64" s="1"/>
  <c r="U3949" i="64" s="1"/>
  <c r="U3950" i="64" s="1"/>
  <c r="U3951" i="64" s="1"/>
  <c r="U3952" i="64" s="1"/>
  <c r="AW3947" i="64"/>
  <c r="AE3947" i="64"/>
  <c r="H3947" i="64"/>
  <c r="L3947" i="64"/>
  <c r="AJ3947" i="64"/>
  <c r="M3948" i="64" l="1"/>
  <c r="AB3948" i="64" s="1"/>
  <c r="AI3947" i="64"/>
  <c r="AL3947" i="64" s="1"/>
  <c r="AM3947" i="64" s="1"/>
  <c r="V3952" i="64"/>
  <c r="V3953" i="64" s="1"/>
  <c r="I3947" i="64"/>
  <c r="AH3947" i="64"/>
  <c r="N3954" i="64" l="1"/>
  <c r="O3954" i="64"/>
  <c r="E3947" i="64"/>
  <c r="C3948" i="64" l="1"/>
  <c r="G3948" i="64" s="1"/>
  <c r="D3948" i="64"/>
  <c r="J3948" i="64"/>
  <c r="AS3948" i="64" l="1"/>
  <c r="AC3948" i="64"/>
  <c r="K3948" i="64"/>
  <c r="AQ3948" i="64" l="1"/>
  <c r="AQ3949" i="64" s="1"/>
  <c r="AQ3950" i="64" s="1"/>
  <c r="AR3948" i="64"/>
  <c r="L3948" i="64"/>
  <c r="H3948" i="64"/>
  <c r="AJ3948" i="64"/>
  <c r="AE3948" i="64"/>
  <c r="AF3948" i="64" s="1"/>
  <c r="AG3950" i="64" s="1"/>
  <c r="Y3949" i="64"/>
  <c r="F3948" i="64"/>
  <c r="AI3948" i="64" l="1"/>
  <c r="P3950" i="64"/>
  <c r="Q3950" i="64"/>
  <c r="AQ3951" i="64" s="1"/>
  <c r="AH3948" i="64"/>
  <c r="I3948" i="64"/>
  <c r="AW3948" i="64"/>
  <c r="AK3948" i="64" l="1"/>
  <c r="AA3949" i="64" s="1"/>
  <c r="AA3950" i="64" s="1"/>
  <c r="M3949" i="64"/>
  <c r="E3948" i="64"/>
  <c r="C3949" i="64" s="1"/>
  <c r="G3949" i="64" s="1"/>
  <c r="AB3949" i="64" l="1"/>
  <c r="AA3951" i="64"/>
  <c r="J3949" i="64"/>
  <c r="D3949" i="64"/>
  <c r="AS3949" i="64" s="1"/>
  <c r="AC3949" i="64"/>
  <c r="Y3950" i="64" l="1"/>
  <c r="M3950" i="64" s="1"/>
  <c r="AE3949" i="64"/>
  <c r="K3949" i="64"/>
  <c r="AR3949" i="64" s="1"/>
  <c r="AR3950" i="64" s="1"/>
  <c r="AR3951" i="64" s="1"/>
  <c r="AA3952" i="64"/>
  <c r="AA3953" i="64" l="1"/>
  <c r="T3949" i="64"/>
  <c r="AV3950" i="64" s="1"/>
  <c r="AV3951" i="64" s="1"/>
  <c r="AV3952" i="64" s="1"/>
  <c r="AV3953" i="64" s="1"/>
  <c r="AV3954" i="64" s="1"/>
  <c r="AJ3949" i="64"/>
  <c r="H3949" i="64"/>
  <c r="L3949" i="64"/>
  <c r="F3949" i="64"/>
  <c r="AB3950" i="64"/>
  <c r="AW3949" i="64" l="1"/>
  <c r="I3949" i="64"/>
  <c r="AH3949" i="64"/>
  <c r="AI3949" i="64"/>
  <c r="E3949" i="64" l="1"/>
  <c r="C3950" i="64" l="1"/>
  <c r="G3950" i="64" s="1"/>
  <c r="J3950" i="64"/>
  <c r="D3950" i="64"/>
  <c r="K3950" i="64" l="1"/>
  <c r="AS3950" i="64"/>
  <c r="AC3950" i="64"/>
  <c r="F3950" i="64" l="1"/>
  <c r="X3951" i="64"/>
  <c r="X3952" i="64" s="1"/>
  <c r="X3953" i="64" s="1"/>
  <c r="X3954" i="64" s="1"/>
  <c r="X3955" i="64" s="1"/>
  <c r="Y3951" i="64"/>
  <c r="M3951" i="64" s="1"/>
  <c r="AW3950" i="64"/>
  <c r="AE3950" i="64"/>
  <c r="L3950" i="64"/>
  <c r="H3950" i="64"/>
  <c r="AJ3950" i="64"/>
  <c r="AI3950" i="64" l="1"/>
  <c r="I3950" i="64"/>
  <c r="AH3950" i="64"/>
  <c r="E3950" i="64" l="1"/>
  <c r="C3951" i="64" l="1"/>
  <c r="G3951" i="64" s="1"/>
  <c r="W3951" i="64" s="1"/>
  <c r="W3952" i="64" s="1"/>
  <c r="W3953" i="64" s="1"/>
  <c r="W3954" i="64" s="1"/>
  <c r="D3951" i="64"/>
  <c r="J3951" i="64"/>
  <c r="K3951" i="64" l="1"/>
  <c r="F3951" i="64" s="1"/>
  <c r="AN3957" i="64"/>
  <c r="T3957" i="64" s="1"/>
  <c r="T3958" i="64" s="1"/>
  <c r="AS3951" i="64"/>
  <c r="AC3951" i="64"/>
  <c r="AB3951" i="64" l="1"/>
  <c r="AE3951" i="64"/>
  <c r="Y3952" i="64"/>
  <c r="AW3951" i="64"/>
  <c r="AJ3951" i="64"/>
  <c r="H3951" i="64"/>
  <c r="AR3952" i="64" s="1"/>
  <c r="L3951" i="64"/>
  <c r="M3952" i="64" l="1"/>
  <c r="AO3952" i="64"/>
  <c r="I3951" i="64"/>
  <c r="AP3952" i="64"/>
  <c r="AH3951" i="64"/>
  <c r="AI3951" i="64"/>
  <c r="Z3955" i="64"/>
  <c r="AT3955" i="64"/>
  <c r="AU3955" i="64"/>
  <c r="AB3952" i="64" l="1"/>
  <c r="R3953" i="64"/>
  <c r="R3954" i="64" s="1"/>
  <c r="R3955" i="64" s="1"/>
  <c r="R3956" i="64" s="1"/>
  <c r="S3957" i="64" s="1"/>
  <c r="S3958" i="64" s="1"/>
  <c r="E3951" i="64"/>
  <c r="R3957" i="64" l="1"/>
  <c r="C3952" i="64"/>
  <c r="G3952" i="64" s="1"/>
  <c r="J3952" i="64"/>
  <c r="K3952" i="64" l="1"/>
  <c r="D3952" i="64" s="1"/>
  <c r="AQ3952" i="64" s="1"/>
  <c r="AC3952" i="64"/>
  <c r="F3952" i="64" l="1"/>
  <c r="U3953" i="64" s="1"/>
  <c r="U3954" i="64" s="1"/>
  <c r="U3955" i="64" s="1"/>
  <c r="U3956" i="64" s="1"/>
  <c r="U3957" i="64" s="1"/>
  <c r="AS3952" i="64"/>
  <c r="Y3953" i="64"/>
  <c r="M3953" i="64" s="1"/>
  <c r="AW3952" i="64"/>
  <c r="AE3952" i="64"/>
  <c r="H3952" i="64"/>
  <c r="L3952" i="64"/>
  <c r="AJ3952" i="64"/>
  <c r="AB3953" i="64" l="1"/>
  <c r="AI3952" i="64"/>
  <c r="AL3952" i="64" s="1"/>
  <c r="AM3952" i="64" s="1"/>
  <c r="V3957" i="64"/>
  <c r="V3958" i="64" s="1"/>
  <c r="I3952" i="64"/>
  <c r="AH3952" i="64"/>
  <c r="N3959" i="64" l="1"/>
  <c r="O3959" i="64"/>
  <c r="E3952" i="64"/>
  <c r="C3953" i="64" l="1"/>
  <c r="G3953" i="64" s="1"/>
  <c r="J3953" i="64"/>
  <c r="D3953" i="64"/>
  <c r="K3953" i="64" l="1"/>
  <c r="AS3953" i="64"/>
  <c r="AC3953" i="64"/>
  <c r="AQ3953" i="64" l="1"/>
  <c r="AQ3954" i="64" s="1"/>
  <c r="AQ3955" i="64" s="1"/>
  <c r="AR3953" i="64"/>
  <c r="AE3953" i="64"/>
  <c r="AF3953" i="64" s="1"/>
  <c r="AG3955" i="64" s="1"/>
  <c r="Y3954" i="64"/>
  <c r="L3953" i="64"/>
  <c r="H3953" i="64"/>
  <c r="AJ3953" i="64"/>
  <c r="F3953" i="64"/>
  <c r="AW3953" i="64" l="1"/>
  <c r="AI3953" i="64"/>
  <c r="I3953" i="64"/>
  <c r="AH3953" i="64"/>
  <c r="Q3955" i="64"/>
  <c r="AQ3956" i="64" s="1"/>
  <c r="P3955" i="64"/>
  <c r="AK3953" i="64" l="1"/>
  <c r="AA3954" i="64" s="1"/>
  <c r="AA3955" i="64" s="1"/>
  <c r="M3954" i="64"/>
  <c r="E3953" i="64"/>
  <c r="C3954" i="64" s="1"/>
  <c r="G3954" i="64" s="1"/>
  <c r="D3954" i="64" l="1"/>
  <c r="AB3954" i="64"/>
  <c r="J3954" i="64"/>
  <c r="AA3956" i="64"/>
  <c r="AC3954" i="64"/>
  <c r="K3954" i="64" l="1"/>
  <c r="AR3954" i="64" s="1"/>
  <c r="AR3955" i="64" s="1"/>
  <c r="AR3956" i="64" s="1"/>
  <c r="AA3957" i="64"/>
  <c r="AS3954" i="64"/>
  <c r="AE3954" i="64"/>
  <c r="Y3955" i="64" l="1"/>
  <c r="M3955" i="64" s="1"/>
  <c r="T3954" i="64"/>
  <c r="AV3955" i="64" s="1"/>
  <c r="AV3956" i="64" s="1"/>
  <c r="AV3957" i="64" s="1"/>
  <c r="AV3958" i="64" s="1"/>
  <c r="AV3959" i="64" s="1"/>
  <c r="H3954" i="64"/>
  <c r="AJ3954" i="64"/>
  <c r="L3954" i="64"/>
  <c r="AA3958" i="64"/>
  <c r="F3954" i="64"/>
  <c r="AW3954" i="64" l="1"/>
  <c r="AI3954" i="64"/>
  <c r="I3954" i="64"/>
  <c r="AH3954" i="64"/>
  <c r="AB3955" i="64"/>
  <c r="E3954" i="64" l="1"/>
  <c r="C3955" i="64" l="1"/>
  <c r="G3955" i="64" s="1"/>
  <c r="J3955" i="64"/>
  <c r="D3955" i="64"/>
  <c r="K3955" i="64" l="1"/>
  <c r="AC3955" i="64"/>
  <c r="AS3955" i="64"/>
  <c r="F3955" i="64" l="1"/>
  <c r="X3956" i="64"/>
  <c r="X3957" i="64" s="1"/>
  <c r="X3958" i="64" s="1"/>
  <c r="X3959" i="64" s="1"/>
  <c r="X3960" i="64" s="1"/>
  <c r="AE3955" i="64"/>
  <c r="Y3956" i="64"/>
  <c r="M3956" i="64" s="1"/>
  <c r="AW3955" i="64"/>
  <c r="H3955" i="64"/>
  <c r="AJ3955" i="64"/>
  <c r="L3955" i="64"/>
  <c r="I3955" i="64" l="1"/>
  <c r="AI3955" i="64"/>
  <c r="AH3955" i="64"/>
  <c r="E3955" i="64" l="1"/>
  <c r="C3956" i="64" l="1"/>
  <c r="G3956" i="64" s="1"/>
  <c r="W3956" i="64" s="1"/>
  <c r="W3957" i="64" s="1"/>
  <c r="W3958" i="64" s="1"/>
  <c r="W3959" i="64" s="1"/>
  <c r="J3956" i="64"/>
  <c r="D3956" i="64"/>
  <c r="K3956" i="64" l="1"/>
  <c r="AN3962" i="64"/>
  <c r="T3962" i="64" s="1"/>
  <c r="T3963" i="64" s="1"/>
  <c r="AC3956" i="64"/>
  <c r="AS3956" i="64"/>
  <c r="Y3957" i="64" l="1"/>
  <c r="AW3956" i="64"/>
  <c r="AE3956" i="64"/>
  <c r="AB3956" i="64"/>
  <c r="L3956" i="64"/>
  <c r="H3956" i="64"/>
  <c r="AR3957" i="64" s="1"/>
  <c r="AJ3956" i="64"/>
  <c r="F3956" i="64"/>
  <c r="M3957" i="64" l="1"/>
  <c r="AO3957" i="64"/>
  <c r="Z3960" i="64"/>
  <c r="AU3960" i="64"/>
  <c r="AT3960" i="64"/>
  <c r="AP3957" i="64"/>
  <c r="AH3956" i="64"/>
  <c r="AI3956" i="64"/>
  <c r="I3956" i="64"/>
  <c r="R3958" i="64" l="1"/>
  <c r="R3959" i="64" s="1"/>
  <c r="R3960" i="64" s="1"/>
  <c r="R3961" i="64" s="1"/>
  <c r="S3962" i="64" s="1"/>
  <c r="S3963" i="64" s="1"/>
  <c r="E3956" i="64"/>
  <c r="C3957" i="64" s="1"/>
  <c r="G3957" i="64" s="1"/>
  <c r="AB3957" i="64"/>
  <c r="R3962" i="64" l="1"/>
  <c r="AC3957" i="64"/>
  <c r="J3957" i="64"/>
  <c r="K3957" i="64" l="1"/>
  <c r="AE3957" i="64"/>
  <c r="D3957" i="64" l="1"/>
  <c r="H3957" i="64" s="1"/>
  <c r="AJ3957" i="64"/>
  <c r="L3957" i="64"/>
  <c r="AQ3957" i="64" l="1"/>
  <c r="AS3957" i="64"/>
  <c r="F3957" i="64"/>
  <c r="U3958" i="64" s="1"/>
  <c r="U3959" i="64" s="1"/>
  <c r="U3960" i="64" s="1"/>
  <c r="U3961" i="64" s="1"/>
  <c r="U3962" i="64" s="1"/>
  <c r="AI3957" i="64"/>
  <c r="AL3957" i="64" s="1"/>
  <c r="AM3957" i="64" s="1"/>
  <c r="AH3957" i="64"/>
  <c r="I3957" i="64"/>
  <c r="V3962" i="64" l="1"/>
  <c r="V3963" i="64" s="1"/>
  <c r="N3964" i="64" s="1"/>
  <c r="AW3957" i="64"/>
  <c r="Y3958" i="64"/>
  <c r="E3957" i="64"/>
  <c r="M3958" i="64" l="1"/>
  <c r="J3958" i="64" s="1"/>
  <c r="O3964" i="64"/>
  <c r="C3958" i="64"/>
  <c r="G3958" i="64" s="1"/>
  <c r="D3958" i="64" l="1"/>
  <c r="AB3958" i="64"/>
  <c r="K3958" i="64"/>
  <c r="AC3958" i="64"/>
  <c r="AS3958" i="64"/>
  <c r="AQ3958" i="64" l="1"/>
  <c r="AQ3959" i="64" s="1"/>
  <c r="AQ3960" i="64" s="1"/>
  <c r="AR3958" i="64"/>
  <c r="AE3958" i="64"/>
  <c r="AF3958" i="64" s="1"/>
  <c r="AG3960" i="64" s="1"/>
  <c r="Y3959" i="64"/>
  <c r="H3958" i="64"/>
  <c r="L3958" i="64"/>
  <c r="AJ3958" i="64"/>
  <c r="F3958" i="64"/>
  <c r="AH3958" i="64" l="1"/>
  <c r="AI3958" i="64"/>
  <c r="AW3958" i="64"/>
  <c r="I3958" i="64"/>
  <c r="Q3960" i="64"/>
  <c r="AQ3961" i="64" s="1"/>
  <c r="P3960" i="64"/>
  <c r="AK3958" i="64" l="1"/>
  <c r="AA3959" i="64" s="1"/>
  <c r="AA3960" i="64" s="1"/>
  <c r="E3958" i="64"/>
  <c r="C3959" i="64" s="1"/>
  <c r="G3959" i="64" s="1"/>
  <c r="M3959" i="64" l="1"/>
  <c r="AB3959" i="64" s="1"/>
  <c r="AC3959" i="64"/>
  <c r="AA3961" i="64"/>
  <c r="J3959" i="64" l="1"/>
  <c r="D3959" i="64"/>
  <c r="AS3959" i="64" s="1"/>
  <c r="Y3960" i="64" s="1"/>
  <c r="M3960" i="64" s="1"/>
  <c r="AE3959" i="64"/>
  <c r="K3959" i="64"/>
  <c r="AR3959" i="64" s="1"/>
  <c r="AR3960" i="64" s="1"/>
  <c r="AR3961" i="64" s="1"/>
  <c r="AA3962" i="64"/>
  <c r="AA3963" i="64" l="1"/>
  <c r="T3959" i="64"/>
  <c r="AV3960" i="64" s="1"/>
  <c r="AV3961" i="64" s="1"/>
  <c r="AV3962" i="64" s="1"/>
  <c r="AV3963" i="64" s="1"/>
  <c r="AV3964" i="64" s="1"/>
  <c r="L3959" i="64"/>
  <c r="H3959" i="64"/>
  <c r="AJ3959" i="64"/>
  <c r="F3959" i="64"/>
  <c r="AB3960" i="64"/>
  <c r="AW3959" i="64" l="1"/>
  <c r="AI3959" i="64"/>
  <c r="AH3959" i="64"/>
  <c r="I3959" i="64"/>
  <c r="E3959" i="64" l="1"/>
  <c r="C3960" i="64" l="1"/>
  <c r="G3960" i="64" s="1"/>
  <c r="D3960" i="64"/>
  <c r="J3960" i="64"/>
  <c r="K3960" i="64" l="1"/>
  <c r="X3961" i="64" s="1"/>
  <c r="X3962" i="64" s="1"/>
  <c r="X3963" i="64" s="1"/>
  <c r="X3964" i="64" s="1"/>
  <c r="X3965" i="64" s="1"/>
  <c r="AS3960" i="64"/>
  <c r="AC3960" i="64"/>
  <c r="F3960" i="64" l="1"/>
  <c r="Y3961" i="64"/>
  <c r="M3961" i="64" s="1"/>
  <c r="AW3960" i="64"/>
  <c r="AE3960" i="64"/>
  <c r="L3960" i="64"/>
  <c r="AJ3960" i="64"/>
  <c r="H3960" i="64"/>
  <c r="AH3960" i="64" l="1"/>
  <c r="AI3960" i="64"/>
  <c r="I3960" i="64"/>
  <c r="E3960" i="64" l="1"/>
  <c r="C3961" i="64" l="1"/>
  <c r="G3961" i="64" s="1"/>
  <c r="W3961" i="64" s="1"/>
  <c r="W3962" i="64" s="1"/>
  <c r="W3963" i="64" s="1"/>
  <c r="W3964" i="64" s="1"/>
  <c r="D3961" i="64"/>
  <c r="J3961" i="64"/>
  <c r="K3961" i="64" l="1"/>
  <c r="AN3967" i="64"/>
  <c r="T3967" i="64" s="1"/>
  <c r="T3968" i="64" s="1"/>
  <c r="AS3961" i="64"/>
  <c r="AC3961" i="64"/>
  <c r="AB3961" i="64" l="1"/>
  <c r="AE3961" i="64"/>
  <c r="Y3962" i="64"/>
  <c r="AW3961" i="64"/>
  <c r="H3961" i="64"/>
  <c r="AR3962" i="64" s="1"/>
  <c r="L3961" i="64"/>
  <c r="AJ3961" i="64"/>
  <c r="F3961" i="64"/>
  <c r="M3962" i="64" l="1"/>
  <c r="AO3962" i="64"/>
  <c r="AI3961" i="64"/>
  <c r="I3961" i="64"/>
  <c r="AP3962" i="64"/>
  <c r="AH3961" i="64"/>
  <c r="AU3965" i="64"/>
  <c r="AT3965" i="64"/>
  <c r="Z3965" i="64"/>
  <c r="AB3962" i="64" l="1"/>
  <c r="R3963" i="64"/>
  <c r="R3964" i="64" s="1"/>
  <c r="R3965" i="64" s="1"/>
  <c r="R3966" i="64" s="1"/>
  <c r="S3967" i="64" s="1"/>
  <c r="S3968" i="64" s="1"/>
  <c r="E3961" i="64"/>
  <c r="R3967" i="64" l="1"/>
  <c r="C3962" i="64"/>
  <c r="G3962" i="64" s="1"/>
  <c r="J3962" i="64"/>
  <c r="K3962" i="64" l="1"/>
  <c r="AC3962" i="64"/>
  <c r="D3962" i="64" l="1"/>
  <c r="H3962" i="64" s="1"/>
  <c r="AE3962" i="64"/>
  <c r="L3962" i="64"/>
  <c r="AJ3962" i="64"/>
  <c r="AQ3962" i="64" l="1"/>
  <c r="AS3962" i="64"/>
  <c r="F3962" i="64"/>
  <c r="U3963" i="64" s="1"/>
  <c r="U3964" i="64" s="1"/>
  <c r="U3965" i="64" s="1"/>
  <c r="U3966" i="64" s="1"/>
  <c r="U3967" i="64" s="1"/>
  <c r="AI3962" i="64"/>
  <c r="AL3962" i="64" s="1"/>
  <c r="AM3962" i="64" s="1"/>
  <c r="I3962" i="64"/>
  <c r="AH3962" i="64"/>
  <c r="V3967" i="64" l="1"/>
  <c r="V3968" i="64" s="1"/>
  <c r="N3969" i="64" s="1"/>
  <c r="Y3963" i="64"/>
  <c r="AW3962" i="64"/>
  <c r="E3962" i="64"/>
  <c r="O3969" i="64"/>
  <c r="M3963" i="64" l="1"/>
  <c r="D3963" i="64" s="1"/>
  <c r="C3963" i="64"/>
  <c r="G3963" i="64" s="1"/>
  <c r="J3963" i="64" l="1"/>
  <c r="K3963" i="64" s="1"/>
  <c r="AB3963" i="64"/>
  <c r="AC3963" i="64"/>
  <c r="AS3963" i="64"/>
  <c r="AQ3963" i="64" l="1"/>
  <c r="AQ3964" i="64" s="1"/>
  <c r="AQ3965" i="64" s="1"/>
  <c r="AR3963" i="64"/>
  <c r="F3963" i="64"/>
  <c r="AE3963" i="64"/>
  <c r="AF3963" i="64" s="1"/>
  <c r="AG3965" i="64" s="1"/>
  <c r="Y3964" i="64"/>
  <c r="L3963" i="64"/>
  <c r="AJ3963" i="64"/>
  <c r="H3963" i="64"/>
  <c r="AW3963" i="64" l="1"/>
  <c r="AH3963" i="64"/>
  <c r="I3963" i="64"/>
  <c r="AI3963" i="64"/>
  <c r="Q3965" i="64"/>
  <c r="AQ3966" i="64" s="1"/>
  <c r="P3965" i="64"/>
  <c r="AK3963" i="64" l="1"/>
  <c r="AA3964" i="64" s="1"/>
  <c r="AA3965" i="64" s="1"/>
  <c r="M3964" i="64"/>
  <c r="E3963" i="64"/>
  <c r="C3964" i="64" s="1"/>
  <c r="G3964" i="64" s="1"/>
  <c r="AB3964" i="64" l="1"/>
  <c r="AC3964" i="64"/>
  <c r="J3964" i="64"/>
  <c r="D3964" i="64"/>
  <c r="AA3966" i="64"/>
  <c r="AA3967" i="64" l="1"/>
  <c r="K3964" i="64"/>
  <c r="AR3964" i="64" s="1"/>
  <c r="AR3965" i="64" s="1"/>
  <c r="AR3966" i="64" s="1"/>
  <c r="AE3964" i="64"/>
  <c r="AS3964" i="64"/>
  <c r="F3964" i="64" l="1"/>
  <c r="Y3965" i="64"/>
  <c r="M3965" i="64" s="1"/>
  <c r="T3964" i="64"/>
  <c r="AV3965" i="64" s="1"/>
  <c r="AV3966" i="64" s="1"/>
  <c r="AV3967" i="64" s="1"/>
  <c r="AV3968" i="64" s="1"/>
  <c r="AV3969" i="64" s="1"/>
  <c r="AJ3964" i="64"/>
  <c r="L3964" i="64"/>
  <c r="H3964" i="64"/>
  <c r="AA3968" i="64"/>
  <c r="AH3964" i="64" l="1"/>
  <c r="I3964" i="64"/>
  <c r="AW3964" i="64"/>
  <c r="AI3964" i="64"/>
  <c r="AB3965" i="64"/>
  <c r="E3964" i="64" l="1"/>
  <c r="C3965" i="64" l="1"/>
  <c r="G3965" i="64" s="1"/>
  <c r="D3965" i="64"/>
  <c r="J3965" i="64"/>
  <c r="K3965" i="64" l="1"/>
  <c r="X3966" i="64" s="1"/>
  <c r="X3967" i="64" s="1"/>
  <c r="X3968" i="64" s="1"/>
  <c r="X3969" i="64" s="1"/>
  <c r="X3970" i="64" s="1"/>
  <c r="AC3965" i="64"/>
  <c r="AS3965" i="64"/>
  <c r="F3965" i="64" l="1"/>
  <c r="AE3965" i="64"/>
  <c r="Y3966" i="64"/>
  <c r="M3966" i="64" s="1"/>
  <c r="AW3965" i="64"/>
  <c r="H3965" i="64"/>
  <c r="AJ3965" i="64"/>
  <c r="L3965" i="64"/>
  <c r="I3965" i="64" l="1"/>
  <c r="AI3965" i="64"/>
  <c r="AH3965" i="64"/>
  <c r="E3965" i="64" l="1"/>
  <c r="C3966" i="64" l="1"/>
  <c r="G3966" i="64" s="1"/>
  <c r="W3966" i="64" s="1"/>
  <c r="W3967" i="64" s="1"/>
  <c r="W3968" i="64" s="1"/>
  <c r="W3969" i="64" s="1"/>
  <c r="J3966" i="64"/>
  <c r="D3966" i="64"/>
  <c r="K3966" i="64" l="1"/>
  <c r="AN3972" i="64"/>
  <c r="T3972" i="64" s="1"/>
  <c r="T3973" i="64" s="1"/>
  <c r="AC3966" i="64"/>
  <c r="AS3966" i="64"/>
  <c r="AB3966" i="64" l="1"/>
  <c r="Y3967" i="64"/>
  <c r="AW3966" i="64"/>
  <c r="AE3966" i="64"/>
  <c r="L3966" i="64"/>
  <c r="H3966" i="64"/>
  <c r="AR3967" i="64" s="1"/>
  <c r="AJ3966" i="64"/>
  <c r="F3966" i="64"/>
  <c r="M3967" i="64" l="1"/>
  <c r="AO3967" i="64"/>
  <c r="AI3966" i="64"/>
  <c r="AP3967" i="64"/>
  <c r="AH3966" i="64"/>
  <c r="I3966" i="64"/>
  <c r="AU3970" i="64"/>
  <c r="AT3970" i="64"/>
  <c r="Z3970" i="64"/>
  <c r="R3968" i="64" l="1"/>
  <c r="R3969" i="64" s="1"/>
  <c r="R3970" i="64" s="1"/>
  <c r="R3971" i="64" s="1"/>
  <c r="R3972" i="64" s="1"/>
  <c r="AB3967" i="64"/>
  <c r="E3966" i="64"/>
  <c r="C3967" i="64" s="1"/>
  <c r="G3967" i="64" s="1"/>
  <c r="S3972" i="64" l="1"/>
  <c r="S3973" i="64" s="1"/>
  <c r="J3967" i="64"/>
  <c r="K3967" i="64" s="1"/>
  <c r="D3967" i="64"/>
  <c r="AQ3967" i="64" s="1"/>
  <c r="AC3967" i="64"/>
  <c r="AS3967" i="64" l="1"/>
  <c r="Y3968" i="64" s="1"/>
  <c r="L3967" i="64"/>
  <c r="AJ3967" i="64"/>
  <c r="H3967" i="64"/>
  <c r="AE3967" i="64"/>
  <c r="F3967" i="64"/>
  <c r="U3968" i="64" s="1"/>
  <c r="U3969" i="64" s="1"/>
  <c r="U3970" i="64" s="1"/>
  <c r="U3971" i="64" s="1"/>
  <c r="U3972" i="64" s="1"/>
  <c r="M3968" i="64" l="1"/>
  <c r="AW3967" i="64"/>
  <c r="AH3967" i="64"/>
  <c r="AI3967" i="64"/>
  <c r="AL3967" i="64" s="1"/>
  <c r="AM3967" i="64" s="1"/>
  <c r="I3967" i="64"/>
  <c r="V3972" i="64" l="1"/>
  <c r="V3973" i="64" s="1"/>
  <c r="E3967" i="64"/>
  <c r="AB3968" i="64"/>
  <c r="C3968" i="64" l="1"/>
  <c r="G3968" i="64" s="1"/>
  <c r="J3968" i="64"/>
  <c r="D3968" i="64"/>
  <c r="N3974" i="64"/>
  <c r="O3974" i="64"/>
  <c r="AC3968" i="64" l="1"/>
  <c r="AS3968" i="64"/>
  <c r="K3968" i="64"/>
  <c r="AQ3968" i="64" l="1"/>
  <c r="AQ3969" i="64" s="1"/>
  <c r="AQ3970" i="64" s="1"/>
  <c r="AR3968" i="64"/>
  <c r="L3968" i="64"/>
  <c r="H3968" i="64"/>
  <c r="AJ3968" i="64"/>
  <c r="Y3969" i="64"/>
  <c r="AE3968" i="64"/>
  <c r="AF3968" i="64" s="1"/>
  <c r="AG3970" i="64" s="1"/>
  <c r="F3968" i="64"/>
  <c r="AI3968" i="64" l="1"/>
  <c r="AW3968" i="64"/>
  <c r="AH3968" i="64"/>
  <c r="I3968" i="64"/>
  <c r="P3970" i="64"/>
  <c r="Q3970" i="64"/>
  <c r="AQ3971" i="64" s="1"/>
  <c r="AK3968" i="64" l="1"/>
  <c r="AA3969" i="64" s="1"/>
  <c r="AA3970" i="64" s="1"/>
  <c r="M3969" i="64"/>
  <c r="E3968" i="64"/>
  <c r="C3969" i="64" s="1"/>
  <c r="G3969" i="64" s="1"/>
  <c r="AB3969" i="64" l="1"/>
  <c r="D3969" i="64"/>
  <c r="AS3969" i="64" s="1"/>
  <c r="AA3971" i="64"/>
  <c r="AC3969" i="64"/>
  <c r="J3969" i="64"/>
  <c r="Y3970" i="64" l="1"/>
  <c r="M3970" i="64" s="1"/>
  <c r="K3969" i="64"/>
  <c r="AR3969" i="64" s="1"/>
  <c r="AR3970" i="64" s="1"/>
  <c r="AR3971" i="64" s="1"/>
  <c r="AE3969" i="64"/>
  <c r="AA3972" i="64"/>
  <c r="AA3973" i="64" l="1"/>
  <c r="T3969" i="64"/>
  <c r="AV3970" i="64" s="1"/>
  <c r="AV3971" i="64" s="1"/>
  <c r="AV3972" i="64" s="1"/>
  <c r="AV3973" i="64" s="1"/>
  <c r="AV3974" i="64" s="1"/>
  <c r="AJ3969" i="64"/>
  <c r="H3969" i="64"/>
  <c r="L3969" i="64"/>
  <c r="F3969" i="64"/>
  <c r="AB3970" i="64"/>
  <c r="I3969" i="64" l="1"/>
  <c r="AH3969" i="64"/>
  <c r="AW3969" i="64"/>
  <c r="AI3969" i="64"/>
  <c r="E3969" i="64" l="1"/>
  <c r="C3970" i="64" l="1"/>
  <c r="G3970" i="64" s="1"/>
  <c r="D3970" i="64"/>
  <c r="J3970" i="64"/>
  <c r="K3970" i="64" l="1"/>
  <c r="X3971" i="64" s="1"/>
  <c r="X3972" i="64" s="1"/>
  <c r="X3973" i="64" s="1"/>
  <c r="X3974" i="64" s="1"/>
  <c r="X3975" i="64" s="1"/>
  <c r="AS3970" i="64"/>
  <c r="AC3970" i="64"/>
  <c r="Y3971" i="64" l="1"/>
  <c r="M3971" i="64" s="1"/>
  <c r="AW3970" i="64"/>
  <c r="AE3970" i="64"/>
  <c r="L3970" i="64"/>
  <c r="AJ3970" i="64"/>
  <c r="H3970" i="64"/>
  <c r="F3970" i="64"/>
  <c r="AH3970" i="64" l="1"/>
  <c r="AI3970" i="64"/>
  <c r="I3970" i="64"/>
  <c r="E3970" i="64" l="1"/>
  <c r="C3971" i="64" l="1"/>
  <c r="G3971" i="64" s="1"/>
  <c r="W3971" i="64" s="1"/>
  <c r="W3972" i="64" s="1"/>
  <c r="W3973" i="64" s="1"/>
  <c r="W3974" i="64" s="1"/>
  <c r="J3971" i="64"/>
  <c r="D3971" i="64"/>
  <c r="K3971" i="64" l="1"/>
  <c r="AN3977" i="64"/>
  <c r="T3977" i="64" s="1"/>
  <c r="T3978" i="64" s="1"/>
  <c r="AS3971" i="64"/>
  <c r="AC3971" i="64"/>
  <c r="AE3971" i="64" l="1"/>
  <c r="Y3972" i="64"/>
  <c r="AW3971" i="64"/>
  <c r="AB3971" i="64"/>
  <c r="L3971" i="64"/>
  <c r="H3971" i="64"/>
  <c r="AR3972" i="64" s="1"/>
  <c r="AJ3971" i="64"/>
  <c r="F3971" i="64"/>
  <c r="M3972" i="64" l="1"/>
  <c r="AO3972" i="64"/>
  <c r="AI3971" i="64"/>
  <c r="I3971" i="64"/>
  <c r="AT3975" i="64"/>
  <c r="Z3975" i="64"/>
  <c r="AU3975" i="64"/>
  <c r="AH3971" i="64"/>
  <c r="AP3972" i="64"/>
  <c r="R3973" i="64" l="1"/>
  <c r="R3974" i="64" s="1"/>
  <c r="R3975" i="64" s="1"/>
  <c r="R3976" i="64" s="1"/>
  <c r="R3977" i="64" s="1"/>
  <c r="AB3972" i="64"/>
  <c r="E3971" i="64"/>
  <c r="S3977" i="64" l="1"/>
  <c r="S3978" i="64" s="1"/>
  <c r="C3972" i="64"/>
  <c r="G3972" i="64" s="1"/>
  <c r="D3972" i="64"/>
  <c r="AQ3972" i="64" s="1"/>
  <c r="J3972" i="64"/>
  <c r="K3972" i="64" l="1"/>
  <c r="F3972" i="64" s="1"/>
  <c r="U3973" i="64" s="1"/>
  <c r="U3974" i="64" s="1"/>
  <c r="U3975" i="64" s="1"/>
  <c r="U3976" i="64" s="1"/>
  <c r="U3977" i="64" s="1"/>
  <c r="AC3972" i="64"/>
  <c r="AS3972" i="64"/>
  <c r="AE3972" i="64" l="1"/>
  <c r="Y3973" i="64"/>
  <c r="M3973" i="64" s="1"/>
  <c r="AW3972" i="64"/>
  <c r="H3972" i="64"/>
  <c r="L3972" i="64"/>
  <c r="AJ3972" i="64"/>
  <c r="V3977" i="64" l="1"/>
  <c r="V3978" i="64" s="1"/>
  <c r="AI3972" i="64"/>
  <c r="AL3972" i="64" s="1"/>
  <c r="AM3972" i="64" s="1"/>
  <c r="I3972" i="64"/>
  <c r="AB3973" i="64"/>
  <c r="AH3972" i="64"/>
  <c r="E3972" i="64" l="1"/>
  <c r="N3979" i="64"/>
  <c r="O3979" i="64"/>
  <c r="C3973" i="64" l="1"/>
  <c r="G3973" i="64" s="1"/>
  <c r="J3973" i="64"/>
  <c r="D3973" i="64"/>
  <c r="K3973" i="64" l="1"/>
  <c r="AC3973" i="64"/>
  <c r="AS3973" i="64"/>
  <c r="AQ3973" i="64" l="1"/>
  <c r="AQ3974" i="64" s="1"/>
  <c r="AQ3975" i="64" s="1"/>
  <c r="F3973" i="64"/>
  <c r="AR3973" i="64"/>
  <c r="Y3974" i="64"/>
  <c r="AE3973" i="64"/>
  <c r="AF3973" i="64" s="1"/>
  <c r="AG3975" i="64" s="1"/>
  <c r="AJ3973" i="64"/>
  <c r="L3973" i="64"/>
  <c r="H3973" i="64"/>
  <c r="AW3973" i="64" l="1"/>
  <c r="AI3973" i="64"/>
  <c r="P3975" i="64"/>
  <c r="Q3975" i="64"/>
  <c r="AQ3976" i="64" s="1"/>
  <c r="AH3973" i="64"/>
  <c r="I3973" i="64"/>
  <c r="AK3973" i="64" l="1"/>
  <c r="AA3974" i="64" s="1"/>
  <c r="AA3975" i="64" s="1"/>
  <c r="M3974" i="64"/>
  <c r="E3973" i="64"/>
  <c r="C3974" i="64" s="1"/>
  <c r="G3974" i="64" s="1"/>
  <c r="AB3974" i="64" l="1"/>
  <c r="J3974" i="64"/>
  <c r="K3974" i="64" s="1"/>
  <c r="AR3974" i="64" s="1"/>
  <c r="AR3975" i="64" s="1"/>
  <c r="AR3976" i="64" s="1"/>
  <c r="D3974" i="64"/>
  <c r="AS3974" i="64" s="1"/>
  <c r="AA3976" i="64"/>
  <c r="AC3974" i="64"/>
  <c r="Y3975" i="64" l="1"/>
  <c r="M3975" i="64" s="1"/>
  <c r="AA3977" i="64"/>
  <c r="T3974" i="64"/>
  <c r="AV3975" i="64" s="1"/>
  <c r="AV3976" i="64" s="1"/>
  <c r="AV3977" i="64" s="1"/>
  <c r="AV3978" i="64" s="1"/>
  <c r="AV3979" i="64" s="1"/>
  <c r="H3974" i="64"/>
  <c r="L3974" i="64"/>
  <c r="AJ3974" i="64"/>
  <c r="AE3974" i="64"/>
  <c r="F3974" i="64"/>
  <c r="I3974" i="64" l="1"/>
  <c r="AI3974" i="64"/>
  <c r="AH3974" i="64"/>
  <c r="AA3978" i="64"/>
  <c r="AW3974" i="64"/>
  <c r="AB3975" i="64"/>
  <c r="E3974" i="64" l="1"/>
  <c r="C3975" i="64" l="1"/>
  <c r="G3975" i="64" s="1"/>
  <c r="D3975" i="64"/>
  <c r="J3975" i="64"/>
  <c r="K3975" i="64" l="1"/>
  <c r="X3976" i="64" s="1"/>
  <c r="X3977" i="64" s="1"/>
  <c r="X3978" i="64" s="1"/>
  <c r="X3979" i="64" s="1"/>
  <c r="X3980" i="64" s="1"/>
  <c r="AS3975" i="64"/>
  <c r="AC3975" i="64"/>
  <c r="AE3975" i="64" l="1"/>
  <c r="Y3976" i="64"/>
  <c r="M3976" i="64" s="1"/>
  <c r="AW3975" i="64"/>
  <c r="L3975" i="64"/>
  <c r="AJ3975" i="64"/>
  <c r="H3975" i="64"/>
  <c r="F3975" i="64"/>
  <c r="AH3975" i="64" l="1"/>
  <c r="AI3975" i="64"/>
  <c r="I3975" i="64"/>
  <c r="E3975" i="64" l="1"/>
  <c r="C3976" i="64" l="1"/>
  <c r="G3976" i="64" s="1"/>
  <c r="W3976" i="64" s="1"/>
  <c r="W3977" i="64" s="1"/>
  <c r="W3978" i="64" s="1"/>
  <c r="W3979" i="64" s="1"/>
  <c r="J3976" i="64"/>
  <c r="D3976" i="64"/>
  <c r="K3976" i="64" l="1"/>
  <c r="AN3982" i="64"/>
  <c r="T3982" i="64" s="1"/>
  <c r="T3983" i="64" s="1"/>
  <c r="AC3976" i="64"/>
  <c r="AS3976" i="64"/>
  <c r="Y3977" i="64" l="1"/>
  <c r="AW3976" i="64"/>
  <c r="AE3976" i="64"/>
  <c r="AB3976" i="64"/>
  <c r="L3976" i="64"/>
  <c r="H3976" i="64"/>
  <c r="AR3977" i="64" s="1"/>
  <c r="AJ3976" i="64"/>
  <c r="F3976" i="64"/>
  <c r="M3977" i="64" l="1"/>
  <c r="AO3977" i="64"/>
  <c r="AP3977" i="64"/>
  <c r="AH3976" i="64"/>
  <c r="AU3980" i="64"/>
  <c r="AT3980" i="64"/>
  <c r="Z3980" i="64"/>
  <c r="AI3976" i="64"/>
  <c r="I3976" i="64"/>
  <c r="R3978" i="64" l="1"/>
  <c r="R3979" i="64" s="1"/>
  <c r="R3980" i="64" s="1"/>
  <c r="R3981" i="64" s="1"/>
  <c r="S3982" i="64" s="1"/>
  <c r="S3983" i="64" s="1"/>
  <c r="E3976" i="64"/>
  <c r="C3977" i="64" s="1"/>
  <c r="G3977" i="64" s="1"/>
  <c r="AB3977" i="64"/>
  <c r="R3982" i="64" l="1"/>
  <c r="J3977" i="64"/>
  <c r="K3977" i="64" s="1"/>
  <c r="D3977" i="64" s="1"/>
  <c r="AQ3977" i="64" s="1"/>
  <c r="AC3977" i="64"/>
  <c r="AS3977" i="64" l="1"/>
  <c r="Y3978" i="64" s="1"/>
  <c r="AJ3977" i="64"/>
  <c r="H3977" i="64"/>
  <c r="L3977" i="64"/>
  <c r="F3977" i="64"/>
  <c r="U3978" i="64" s="1"/>
  <c r="U3979" i="64" s="1"/>
  <c r="U3980" i="64" s="1"/>
  <c r="U3981" i="64" s="1"/>
  <c r="U3982" i="64" s="1"/>
  <c r="AE3977" i="64"/>
  <c r="M3978" i="64" l="1"/>
  <c r="AW3977" i="64"/>
  <c r="AH3977" i="64"/>
  <c r="AI3977" i="64"/>
  <c r="AL3977" i="64" s="1"/>
  <c r="AM3977" i="64" s="1"/>
  <c r="I3977" i="64"/>
  <c r="V3982" i="64" l="1"/>
  <c r="V3983" i="64" s="1"/>
  <c r="E3977" i="64"/>
  <c r="AB3978" i="64"/>
  <c r="C3978" i="64" l="1"/>
  <c r="G3978" i="64" s="1"/>
  <c r="D3978" i="64"/>
  <c r="J3978" i="64"/>
  <c r="N3984" i="64"/>
  <c r="O3984" i="64"/>
  <c r="K3978" i="64" l="1"/>
  <c r="AC3978" i="64"/>
  <c r="AS3978" i="64"/>
  <c r="AQ3978" i="64" l="1"/>
  <c r="AQ3979" i="64" s="1"/>
  <c r="AQ3980" i="64" s="1"/>
  <c r="AR3978" i="64"/>
  <c r="Y3979" i="64"/>
  <c r="AJ3978" i="64"/>
  <c r="L3978" i="64"/>
  <c r="H3978" i="64"/>
  <c r="AE3978" i="64"/>
  <c r="AF3978" i="64" s="1"/>
  <c r="AG3980" i="64" s="1"/>
  <c r="F3978" i="64"/>
  <c r="AH3978" i="64" l="1"/>
  <c r="AW3978" i="64"/>
  <c r="I3978" i="64"/>
  <c r="AI3978" i="64"/>
  <c r="P3980" i="64"/>
  <c r="Q3980" i="64"/>
  <c r="AQ3981" i="64" s="1"/>
  <c r="AK3978" i="64" l="1"/>
  <c r="AA3979" i="64" s="1"/>
  <c r="AA3980" i="64" s="1"/>
  <c r="M3979" i="64"/>
  <c r="E3978" i="64"/>
  <c r="C3979" i="64" s="1"/>
  <c r="G3979" i="64" s="1"/>
  <c r="AB3979" i="64" l="1"/>
  <c r="J3979" i="64"/>
  <c r="K3979" i="64" s="1"/>
  <c r="AR3979" i="64" s="1"/>
  <c r="AR3980" i="64" s="1"/>
  <c r="AR3981" i="64" s="1"/>
  <c r="D3979" i="64"/>
  <c r="AS3979" i="64" s="1"/>
  <c r="AA3981" i="64"/>
  <c r="AC3979" i="64"/>
  <c r="Y3980" i="64" l="1"/>
  <c r="M3980" i="64" s="1"/>
  <c r="T3979" i="64"/>
  <c r="AV3980" i="64" s="1"/>
  <c r="AV3981" i="64" s="1"/>
  <c r="AV3982" i="64" s="1"/>
  <c r="AV3983" i="64" s="1"/>
  <c r="AV3984" i="64" s="1"/>
  <c r="H3979" i="64"/>
  <c r="L3979" i="64"/>
  <c r="AJ3979" i="64"/>
  <c r="F3979" i="64"/>
  <c r="AA3982" i="64"/>
  <c r="AE3979" i="64"/>
  <c r="AI3979" i="64" l="1"/>
  <c r="AW3979" i="64"/>
  <c r="AH3979" i="64"/>
  <c r="AA3983" i="64"/>
  <c r="I3979" i="64"/>
  <c r="AB3980" i="64"/>
  <c r="E3979" i="64" l="1"/>
  <c r="C3980" i="64" l="1"/>
  <c r="G3980" i="64" s="1"/>
  <c r="J3980" i="64"/>
  <c r="D3980" i="64"/>
  <c r="K3980" i="64" l="1"/>
  <c r="X3981" i="64" s="1"/>
  <c r="X3982" i="64" s="1"/>
  <c r="X3983" i="64" s="1"/>
  <c r="X3984" i="64" s="1"/>
  <c r="X3985" i="64" s="1"/>
  <c r="AS3980" i="64"/>
  <c r="AC3980" i="64"/>
  <c r="AE3980" i="64" l="1"/>
  <c r="Y3981" i="64"/>
  <c r="M3981" i="64" s="1"/>
  <c r="AW3980" i="64"/>
  <c r="AJ3980" i="64"/>
  <c r="L3980" i="64"/>
  <c r="H3980" i="64"/>
  <c r="F3980" i="64"/>
  <c r="I3980" i="64" l="1"/>
  <c r="AH3980" i="64"/>
  <c r="AI3980" i="64"/>
  <c r="E3980" i="64" l="1"/>
  <c r="C3981" i="64" l="1"/>
  <c r="G3981" i="64" s="1"/>
  <c r="W3981" i="64" s="1"/>
  <c r="W3982" i="64" s="1"/>
  <c r="W3983" i="64" s="1"/>
  <c r="W3984" i="64" s="1"/>
  <c r="J3981" i="64"/>
  <c r="D3981" i="64"/>
  <c r="K3981" i="64" l="1"/>
  <c r="AN3987" i="64"/>
  <c r="T3987" i="64" s="1"/>
  <c r="T3988" i="64" s="1"/>
  <c r="AC3981" i="64"/>
  <c r="AS3981" i="64"/>
  <c r="AB3981" i="64" l="1"/>
  <c r="Y3982" i="64"/>
  <c r="AW3981" i="64"/>
  <c r="AE3981" i="64"/>
  <c r="L3981" i="64"/>
  <c r="H3981" i="64"/>
  <c r="AR3982" i="64" s="1"/>
  <c r="AJ3981" i="64"/>
  <c r="F3981" i="64"/>
  <c r="M3982" i="64" l="1"/>
  <c r="AO3982" i="64"/>
  <c r="AI3981" i="64"/>
  <c r="AH3981" i="64"/>
  <c r="AP3982" i="64"/>
  <c r="I3981" i="64"/>
  <c r="Z3985" i="64"/>
  <c r="AU3985" i="64"/>
  <c r="AT3985" i="64"/>
  <c r="R3983" i="64" l="1"/>
  <c r="R3984" i="64" s="1"/>
  <c r="R3985" i="64" s="1"/>
  <c r="R3986" i="64" s="1"/>
  <c r="R3987" i="64" s="1"/>
  <c r="AB3982" i="64"/>
  <c r="E3981" i="64"/>
  <c r="S3987" i="64" l="1"/>
  <c r="S3988" i="64" s="1"/>
  <c r="C3982" i="64"/>
  <c r="G3982" i="64" s="1"/>
  <c r="J3982" i="64"/>
  <c r="AC3982" i="64" l="1"/>
  <c r="K3982" i="64"/>
  <c r="D3982" i="64" l="1"/>
  <c r="H3982" i="64" s="1"/>
  <c r="AJ3982" i="64"/>
  <c r="L3982" i="64"/>
  <c r="AE3982" i="64"/>
  <c r="AQ3982" i="64" l="1"/>
  <c r="AS3982" i="64"/>
  <c r="F3982" i="64"/>
  <c r="U3983" i="64" s="1"/>
  <c r="U3984" i="64" s="1"/>
  <c r="U3985" i="64" s="1"/>
  <c r="U3986" i="64" s="1"/>
  <c r="U3987" i="64" s="1"/>
  <c r="I3982" i="64"/>
  <c r="AI3982" i="64"/>
  <c r="AL3982" i="64" s="1"/>
  <c r="AM3982" i="64" s="1"/>
  <c r="AH3982" i="64"/>
  <c r="V3987" i="64" l="1"/>
  <c r="V3988" i="64" s="1"/>
  <c r="AW3982" i="64"/>
  <c r="Y3983" i="64"/>
  <c r="N3989" i="64"/>
  <c r="O3989" i="64"/>
  <c r="E3982" i="64"/>
  <c r="M3983" i="64" l="1"/>
  <c r="J3983" i="64" s="1"/>
  <c r="C3983" i="64"/>
  <c r="G3983" i="64" s="1"/>
  <c r="D3983" i="64" l="1"/>
  <c r="AB3983" i="64"/>
  <c r="K3983" i="64"/>
  <c r="AC3983" i="64"/>
  <c r="AS3983" i="64"/>
  <c r="AQ3983" i="64" l="1"/>
  <c r="AQ3984" i="64" s="1"/>
  <c r="AQ3985" i="64" s="1"/>
  <c r="AR3983" i="64"/>
  <c r="AE3983" i="64"/>
  <c r="AF3983" i="64" s="1"/>
  <c r="AG3985" i="64" s="1"/>
  <c r="L3983" i="64"/>
  <c r="H3983" i="64"/>
  <c r="AJ3983" i="64"/>
  <c r="Y3984" i="64"/>
  <c r="F3983" i="64"/>
  <c r="I3983" i="64" l="1"/>
  <c r="AH3983" i="64"/>
  <c r="AI3983" i="64"/>
  <c r="AW3983" i="64"/>
  <c r="P3985" i="64"/>
  <c r="Q3985" i="64"/>
  <c r="AQ3986" i="64" s="1"/>
  <c r="AK3983" i="64" l="1"/>
  <c r="AA3984" i="64" s="1"/>
  <c r="AA3985" i="64" s="1"/>
  <c r="M3984" i="64"/>
  <c r="E3983" i="64"/>
  <c r="C3984" i="64" s="1"/>
  <c r="G3984" i="64" s="1"/>
  <c r="AC3984" i="64" l="1"/>
  <c r="D3984" i="64"/>
  <c r="AS3984" i="64" s="1"/>
  <c r="AB3984" i="64"/>
  <c r="J3984" i="64"/>
  <c r="AA3986" i="64"/>
  <c r="Y3985" i="64" l="1"/>
  <c r="M3985" i="64" s="1"/>
  <c r="K3984" i="64"/>
  <c r="AR3984" i="64" s="1"/>
  <c r="AR3985" i="64" s="1"/>
  <c r="AR3986" i="64" s="1"/>
  <c r="AA3987" i="64"/>
  <c r="AE3984" i="64"/>
  <c r="F3984" i="64" l="1"/>
  <c r="AA3988" i="64"/>
  <c r="T3984" i="64"/>
  <c r="AV3985" i="64" s="1"/>
  <c r="AV3986" i="64" s="1"/>
  <c r="AV3987" i="64" s="1"/>
  <c r="AV3988" i="64" s="1"/>
  <c r="AV3989" i="64" s="1"/>
  <c r="L3984" i="64"/>
  <c r="H3984" i="64"/>
  <c r="AJ3984" i="64"/>
  <c r="AB3985" i="64"/>
  <c r="AI3984" i="64" l="1"/>
  <c r="AH3984" i="64"/>
  <c r="I3984" i="64"/>
  <c r="AW3984" i="64"/>
  <c r="E3984" i="64" l="1"/>
  <c r="C3985" i="64" l="1"/>
  <c r="G3985" i="64" s="1"/>
  <c r="D3985" i="64"/>
  <c r="J3985" i="64"/>
  <c r="K3985" i="64" l="1"/>
  <c r="X3986" i="64" s="1"/>
  <c r="X3987" i="64" s="1"/>
  <c r="X3988" i="64" s="1"/>
  <c r="X3989" i="64" s="1"/>
  <c r="X3990" i="64" s="1"/>
  <c r="AS3985" i="64"/>
  <c r="AC3985" i="64"/>
  <c r="Y3986" i="64" l="1"/>
  <c r="M3986" i="64" s="1"/>
  <c r="AW3985" i="64"/>
  <c r="AE3985" i="64"/>
  <c r="L3985" i="64"/>
  <c r="AJ3985" i="64"/>
  <c r="H3985" i="64"/>
  <c r="F3985" i="64"/>
  <c r="I3985" i="64" l="1"/>
  <c r="AH3985" i="64"/>
  <c r="AI3985" i="64"/>
  <c r="E3985" i="64" l="1"/>
  <c r="C3986" i="64" l="1"/>
  <c r="G3986" i="64" s="1"/>
  <c r="W3986" i="64" s="1"/>
  <c r="W3987" i="64" s="1"/>
  <c r="W3988" i="64" s="1"/>
  <c r="W3989" i="64" s="1"/>
  <c r="J3986" i="64"/>
  <c r="D3986" i="64"/>
  <c r="K3986" i="64" l="1"/>
  <c r="AN3992" i="64"/>
  <c r="T3992" i="64" s="1"/>
  <c r="T3993" i="64" s="1"/>
  <c r="AS3986" i="64"/>
  <c r="AC3986" i="64"/>
  <c r="AB3986" i="64" l="1"/>
  <c r="AE3986" i="64"/>
  <c r="Y3987" i="64"/>
  <c r="AW3986" i="64"/>
  <c r="L3986" i="64"/>
  <c r="H3986" i="64"/>
  <c r="AR3987" i="64" s="1"/>
  <c r="AJ3986" i="64"/>
  <c r="F3986" i="64"/>
  <c r="M3987" i="64" l="1"/>
  <c r="AO3987" i="64"/>
  <c r="AI3986" i="64"/>
  <c r="AP3987" i="64"/>
  <c r="AH3986" i="64"/>
  <c r="I3986" i="64"/>
  <c r="Z3990" i="64"/>
  <c r="AT3990" i="64"/>
  <c r="AU3990" i="64"/>
  <c r="AB3987" i="64" l="1"/>
  <c r="R3988" i="64"/>
  <c r="R3989" i="64" s="1"/>
  <c r="R3990" i="64" s="1"/>
  <c r="R3991" i="64" s="1"/>
  <c r="S3992" i="64" s="1"/>
  <c r="S3993" i="64" s="1"/>
  <c r="E3986" i="64"/>
  <c r="R3992" i="64" l="1"/>
  <c r="C3987" i="64"/>
  <c r="G3987" i="64" s="1"/>
  <c r="J3987" i="64"/>
  <c r="AC3987" i="64" l="1"/>
  <c r="K3987" i="64"/>
  <c r="D3987" i="64" s="1"/>
  <c r="AQ3987" i="64" s="1"/>
  <c r="AS3987" i="64" l="1"/>
  <c r="H3987" i="64"/>
  <c r="AJ3987" i="64"/>
  <c r="L3987" i="64"/>
  <c r="AE3987" i="64"/>
  <c r="Y3988" i="64"/>
  <c r="AW3987" i="64"/>
  <c r="F3987" i="64"/>
  <c r="U3988" i="64" s="1"/>
  <c r="U3989" i="64" s="1"/>
  <c r="U3990" i="64" s="1"/>
  <c r="U3991" i="64" s="1"/>
  <c r="U3992" i="64" s="1"/>
  <c r="M3988" i="64" l="1"/>
  <c r="I3987" i="64"/>
  <c r="AI3987" i="64"/>
  <c r="AL3987" i="64" s="1"/>
  <c r="AM3987" i="64" s="1"/>
  <c r="AH3987" i="64"/>
  <c r="AB3988" i="64" l="1"/>
  <c r="E3987" i="64"/>
  <c r="V3992" i="64"/>
  <c r="V3993" i="64" s="1"/>
  <c r="N3994" i="64" l="1"/>
  <c r="O3994" i="64"/>
  <c r="C3988" i="64"/>
  <c r="G3988" i="64" s="1"/>
  <c r="D3988" i="64"/>
  <c r="J3988" i="64"/>
  <c r="AC3988" i="64" l="1"/>
  <c r="AS3988" i="64"/>
  <c r="K3988" i="64"/>
  <c r="AQ3988" i="64" l="1"/>
  <c r="AQ3989" i="64" s="1"/>
  <c r="AQ3990" i="64" s="1"/>
  <c r="AR3988" i="64"/>
  <c r="Y3989" i="64"/>
  <c r="L3988" i="64"/>
  <c r="AJ3988" i="64"/>
  <c r="H3988" i="64"/>
  <c r="AE3988" i="64"/>
  <c r="AF3988" i="64" s="1"/>
  <c r="AG3990" i="64" s="1"/>
  <c r="F3988" i="64"/>
  <c r="AH3988" i="64" l="1"/>
  <c r="AW3988" i="64"/>
  <c r="AI3988" i="64"/>
  <c r="I3988" i="64"/>
  <c r="P3990" i="64"/>
  <c r="Q3990" i="64"/>
  <c r="AQ3991" i="64" s="1"/>
  <c r="AK3988" i="64" l="1"/>
  <c r="AA3989" i="64" s="1"/>
  <c r="AA3990" i="64" s="1"/>
  <c r="M3989" i="64"/>
  <c r="E3988" i="64"/>
  <c r="C3989" i="64" s="1"/>
  <c r="G3989" i="64" s="1"/>
  <c r="AB3989" i="64" l="1"/>
  <c r="D3989" i="64"/>
  <c r="AS3989" i="64" s="1"/>
  <c r="J3989" i="64"/>
  <c r="AA3991" i="64"/>
  <c r="AC3989" i="64"/>
  <c r="Y3990" i="64" l="1"/>
  <c r="M3990" i="64" s="1"/>
  <c r="AA3992" i="64"/>
  <c r="AE3989" i="64"/>
  <c r="K3989" i="64"/>
  <c r="AR3989" i="64" s="1"/>
  <c r="AR3990" i="64" s="1"/>
  <c r="AR3991" i="64" s="1"/>
  <c r="T3989" i="64" l="1"/>
  <c r="AV3990" i="64" s="1"/>
  <c r="AV3991" i="64" s="1"/>
  <c r="AV3992" i="64" s="1"/>
  <c r="AV3993" i="64" s="1"/>
  <c r="AV3994" i="64" s="1"/>
  <c r="H3989" i="64"/>
  <c r="AJ3989" i="64"/>
  <c r="L3989" i="64"/>
  <c r="F3989" i="64"/>
  <c r="AA3993" i="64"/>
  <c r="AB3990" i="64"/>
  <c r="I3989" i="64" l="1"/>
  <c r="AI3989" i="64"/>
  <c r="AW3989" i="64"/>
  <c r="AH3989" i="64"/>
  <c r="E3989" i="64" l="1"/>
  <c r="C3990" i="64" l="1"/>
  <c r="G3990" i="64" s="1"/>
  <c r="D3990" i="64"/>
  <c r="J3990" i="64"/>
  <c r="K3990" i="64" l="1"/>
  <c r="AS3990" i="64"/>
  <c r="AC3990" i="64"/>
  <c r="F3990" i="64" l="1"/>
  <c r="X3991" i="64"/>
  <c r="X3992" i="64" s="1"/>
  <c r="X3993" i="64" s="1"/>
  <c r="X3994" i="64" s="1"/>
  <c r="X3995" i="64" s="1"/>
  <c r="Y3991" i="64"/>
  <c r="M3991" i="64" s="1"/>
  <c r="AW3990" i="64"/>
  <c r="AE3990" i="64"/>
  <c r="H3990" i="64"/>
  <c r="AJ3990" i="64"/>
  <c r="L3990" i="64"/>
  <c r="AH3990" i="64" l="1"/>
  <c r="I3990" i="64"/>
  <c r="AI3990" i="64"/>
  <c r="E3990" i="64" l="1"/>
  <c r="C3991" i="64" l="1"/>
  <c r="G3991" i="64" s="1"/>
  <c r="W3991" i="64" s="1"/>
  <c r="W3992" i="64" s="1"/>
  <c r="W3993" i="64" s="1"/>
  <c r="W3994" i="64" s="1"/>
  <c r="D3991" i="64"/>
  <c r="J3991" i="64"/>
  <c r="K3991" i="64" l="1"/>
  <c r="F3991" i="64" s="1"/>
  <c r="AN3997" i="64"/>
  <c r="T3997" i="64" s="1"/>
  <c r="T3998" i="64" s="1"/>
  <c r="AS3991" i="64"/>
  <c r="AC3991" i="64"/>
  <c r="AB3991" i="64" l="1"/>
  <c r="AE3991" i="64"/>
  <c r="Y3992" i="64"/>
  <c r="AW3991" i="64"/>
  <c r="H3991" i="64"/>
  <c r="AR3992" i="64" s="1"/>
  <c r="AJ3991" i="64"/>
  <c r="L3991" i="64"/>
  <c r="M3992" i="64" l="1"/>
  <c r="AO3992" i="64"/>
  <c r="I3991" i="64"/>
  <c r="AI3991" i="64"/>
  <c r="AH3991" i="64"/>
  <c r="AP3992" i="64"/>
  <c r="AU3995" i="64"/>
  <c r="Z3995" i="64"/>
  <c r="AT3995" i="64"/>
  <c r="AB3992" i="64" l="1"/>
  <c r="R3993" i="64"/>
  <c r="R3994" i="64" s="1"/>
  <c r="R3995" i="64" s="1"/>
  <c r="R3996" i="64" s="1"/>
  <c r="R3997" i="64" s="1"/>
  <c r="E3991" i="64"/>
  <c r="S3997" i="64" l="1"/>
  <c r="S3998" i="64" s="1"/>
  <c r="C3992" i="64"/>
  <c r="G3992" i="64" s="1"/>
  <c r="J3992" i="64"/>
  <c r="AC3992" i="64" l="1"/>
  <c r="K3992" i="64"/>
  <c r="D3992" i="64" l="1"/>
  <c r="H3992" i="64" s="1"/>
  <c r="L3992" i="64"/>
  <c r="AJ3992" i="64"/>
  <c r="AE3992" i="64"/>
  <c r="AQ3992" i="64" l="1"/>
  <c r="AS3992" i="64"/>
  <c r="F3992" i="64"/>
  <c r="U3993" i="64" s="1"/>
  <c r="U3994" i="64" s="1"/>
  <c r="U3995" i="64" s="1"/>
  <c r="U3996" i="64" s="1"/>
  <c r="U3997" i="64" s="1"/>
  <c r="AH3992" i="64"/>
  <c r="AI3992" i="64"/>
  <c r="AL3992" i="64" s="1"/>
  <c r="AM3992" i="64" s="1"/>
  <c r="I3992" i="64"/>
  <c r="V3997" i="64" l="1"/>
  <c r="V3998" i="64" s="1"/>
  <c r="AW3992" i="64"/>
  <c r="Y3993" i="64"/>
  <c r="N3999" i="64"/>
  <c r="O3999" i="64"/>
  <c r="E3992" i="64"/>
  <c r="M3993" i="64" l="1"/>
  <c r="J3993" i="64" s="1"/>
  <c r="C3993" i="64"/>
  <c r="G3993" i="64" s="1"/>
  <c r="D3993" i="64" l="1"/>
  <c r="AS3993" i="64" s="1"/>
  <c r="AB3993" i="64"/>
  <c r="K3993" i="64"/>
  <c r="AC3993" i="64"/>
  <c r="AQ3993" i="64" l="1"/>
  <c r="AQ3994" i="64" s="1"/>
  <c r="AQ3995" i="64" s="1"/>
  <c r="AR3993" i="64"/>
  <c r="AE3993" i="64"/>
  <c r="AF3993" i="64" s="1"/>
  <c r="AG3995" i="64" s="1"/>
  <c r="H3993" i="64"/>
  <c r="AJ3993" i="64"/>
  <c r="L3993" i="64"/>
  <c r="Y3994" i="64"/>
  <c r="F3993" i="64"/>
  <c r="AI3993" i="64" l="1"/>
  <c r="AH3993" i="64"/>
  <c r="I3993" i="64"/>
  <c r="AW3993" i="64"/>
  <c r="Q3995" i="64"/>
  <c r="AQ3996" i="64" s="1"/>
  <c r="P3995" i="64"/>
  <c r="AK3993" i="64" l="1"/>
  <c r="AA3994" i="64" s="1"/>
  <c r="AA3995" i="64" s="1"/>
  <c r="E3993" i="64"/>
  <c r="C3994" i="64" s="1"/>
  <c r="G3994" i="64" s="1"/>
  <c r="M3994" i="64" l="1"/>
  <c r="AB3994" i="64" s="1"/>
  <c r="AA3996" i="64"/>
  <c r="AC3994" i="64"/>
  <c r="D3994" i="64" l="1"/>
  <c r="AS3994" i="64" s="1"/>
  <c r="J3994" i="64"/>
  <c r="K3994" i="64" s="1"/>
  <c r="AR3994" i="64" s="1"/>
  <c r="AR3995" i="64" s="1"/>
  <c r="AR3996" i="64" s="1"/>
  <c r="AA3997" i="64"/>
  <c r="Y3995" i="64"/>
  <c r="M3995" i="64" s="1"/>
  <c r="AE3994" i="64"/>
  <c r="AJ3994" i="64" l="1"/>
  <c r="T3994" i="64"/>
  <c r="AV3995" i="64" s="1"/>
  <c r="AV3996" i="64" s="1"/>
  <c r="AV3997" i="64" s="1"/>
  <c r="AV3998" i="64" s="1"/>
  <c r="AV3999" i="64" s="1"/>
  <c r="F3994" i="64"/>
  <c r="L3994" i="64"/>
  <c r="I3994" i="64" s="1"/>
  <c r="H3994" i="64"/>
  <c r="AH3994" i="64" s="1"/>
  <c r="AI3994" i="64"/>
  <c r="AB3995" i="64"/>
  <c r="AA3998" i="64"/>
  <c r="AW3994" i="64" l="1"/>
  <c r="E3994" i="64"/>
  <c r="C3995" i="64" l="1"/>
  <c r="G3995" i="64" s="1"/>
  <c r="J3995" i="64"/>
  <c r="D3995" i="64"/>
  <c r="K3995" i="64" l="1"/>
  <c r="X3996" i="64" s="1"/>
  <c r="X3997" i="64" s="1"/>
  <c r="X3998" i="64" s="1"/>
  <c r="X3999" i="64" s="1"/>
  <c r="X4000" i="64" s="1"/>
  <c r="AS3995" i="64"/>
  <c r="AC3995" i="64"/>
  <c r="F3995" i="64" l="1"/>
  <c r="Y3996" i="64"/>
  <c r="M3996" i="64" s="1"/>
  <c r="AW3995" i="64"/>
  <c r="AE3995" i="64"/>
  <c r="AJ3995" i="64"/>
  <c r="H3995" i="64"/>
  <c r="L3995" i="64"/>
  <c r="AH3995" i="64" l="1"/>
  <c r="AI3995" i="64"/>
  <c r="I3995" i="64"/>
  <c r="E3995" i="64" l="1"/>
  <c r="C3996" i="64" l="1"/>
  <c r="G3996" i="64" s="1"/>
  <c r="W3996" i="64" s="1"/>
  <c r="W3997" i="64" s="1"/>
  <c r="W3998" i="64" s="1"/>
  <c r="W3999" i="64" s="1"/>
  <c r="J3996" i="64"/>
  <c r="D3996" i="64"/>
  <c r="K3996" i="64" l="1"/>
  <c r="AN4002" i="64"/>
  <c r="T4002" i="64" s="1"/>
  <c r="T4003" i="64" s="1"/>
  <c r="AS3996" i="64"/>
  <c r="AC3996" i="64"/>
  <c r="AB3996" i="64" l="1"/>
  <c r="AE3996" i="64"/>
  <c r="Y3997" i="64"/>
  <c r="AW3996" i="64"/>
  <c r="L3996" i="64"/>
  <c r="H3996" i="64"/>
  <c r="AR3997" i="64" s="1"/>
  <c r="AJ3996" i="64"/>
  <c r="F3996" i="64"/>
  <c r="M3997" i="64" l="1"/>
  <c r="AO3997" i="64"/>
  <c r="AI3996" i="64"/>
  <c r="AH3996" i="64"/>
  <c r="AP3997" i="64"/>
  <c r="I3996" i="64"/>
  <c r="AT4000" i="64"/>
  <c r="Z4000" i="64"/>
  <c r="AU4000" i="64"/>
  <c r="R3998" i="64" l="1"/>
  <c r="R3999" i="64" s="1"/>
  <c r="R4000" i="64" s="1"/>
  <c r="R4001" i="64" s="1"/>
  <c r="R4002" i="64" s="1"/>
  <c r="AB3997" i="64"/>
  <c r="E3996" i="64"/>
  <c r="S4002" i="64" l="1"/>
  <c r="S4003" i="64" s="1"/>
  <c r="C3997" i="64"/>
  <c r="G3997" i="64" s="1"/>
  <c r="J3997" i="64"/>
  <c r="K3997" i="64" l="1"/>
  <c r="D3997" i="64" s="1"/>
  <c r="AQ3997" i="64" s="1"/>
  <c r="AC3997" i="64"/>
  <c r="AS3997" i="64" l="1"/>
  <c r="AE3997" i="64"/>
  <c r="Y3998" i="64"/>
  <c r="AW3997" i="64"/>
  <c r="H3997" i="64"/>
  <c r="L3997" i="64"/>
  <c r="AJ3997" i="64"/>
  <c r="F3997" i="64"/>
  <c r="U3998" i="64" s="1"/>
  <c r="U3999" i="64" s="1"/>
  <c r="U4000" i="64" s="1"/>
  <c r="U4001" i="64" s="1"/>
  <c r="U4002" i="64" s="1"/>
  <c r="M3998" i="64" l="1"/>
  <c r="AI3997" i="64"/>
  <c r="AL3997" i="64" s="1"/>
  <c r="AM3997" i="64" s="1"/>
  <c r="I3997" i="64"/>
  <c r="AH3997" i="64"/>
  <c r="AB3998" i="64" l="1"/>
  <c r="E3997" i="64"/>
  <c r="V4002" i="64"/>
  <c r="V4003" i="64" s="1"/>
  <c r="N4004" i="64" l="1"/>
  <c r="O4004" i="64"/>
  <c r="C3998" i="64"/>
  <c r="G3998" i="64" s="1"/>
  <c r="D3998" i="64"/>
  <c r="J3998" i="64"/>
  <c r="AC3998" i="64" l="1"/>
  <c r="AS3998" i="64"/>
  <c r="K3998" i="64"/>
  <c r="AQ3998" i="64" l="1"/>
  <c r="AQ3999" i="64" s="1"/>
  <c r="AQ4000" i="64" s="1"/>
  <c r="AR3998" i="64"/>
  <c r="AJ3998" i="64"/>
  <c r="H3998" i="64"/>
  <c r="L3998" i="64"/>
  <c r="Y3999" i="64"/>
  <c r="AE3998" i="64"/>
  <c r="AF3998" i="64" s="1"/>
  <c r="AG4000" i="64" s="1"/>
  <c r="F3998" i="64"/>
  <c r="I3998" i="64" l="1"/>
  <c r="AH3998" i="64"/>
  <c r="AW3998" i="64"/>
  <c r="AI3998" i="64"/>
  <c r="P4000" i="64"/>
  <c r="Q4000" i="64"/>
  <c r="AQ4001" i="64" s="1"/>
  <c r="AK3998" i="64" l="1"/>
  <c r="AA3999" i="64" s="1"/>
  <c r="AA4000" i="64" s="1"/>
  <c r="E3998" i="64"/>
  <c r="C3999" i="64" s="1"/>
  <c r="G3999" i="64" s="1"/>
  <c r="M3999" i="64" l="1"/>
  <c r="D3999" i="64" s="1"/>
  <c r="AA4001" i="64"/>
  <c r="AC3999" i="64"/>
  <c r="J3999" i="64" l="1"/>
  <c r="AB3999" i="64"/>
  <c r="AA4002" i="64"/>
  <c r="AE3999" i="64"/>
  <c r="K3999" i="64"/>
  <c r="AR3999" i="64" s="1"/>
  <c r="AR4000" i="64" s="1"/>
  <c r="AR4001" i="64" s="1"/>
  <c r="AS3999" i="64"/>
  <c r="F3999" i="64" l="1"/>
  <c r="Y4000" i="64"/>
  <c r="M4000" i="64" s="1"/>
  <c r="AA4003" i="64"/>
  <c r="T3999" i="64"/>
  <c r="AV4000" i="64" s="1"/>
  <c r="AV4001" i="64" s="1"/>
  <c r="AV4002" i="64" s="1"/>
  <c r="AV4003" i="64" s="1"/>
  <c r="AV4004" i="64" s="1"/>
  <c r="AJ3999" i="64"/>
  <c r="L3999" i="64"/>
  <c r="H3999" i="64"/>
  <c r="AH3999" i="64" l="1"/>
  <c r="I3999" i="64"/>
  <c r="AI3999" i="64"/>
  <c r="AW3999" i="64"/>
  <c r="AB4000" i="64"/>
  <c r="E3999" i="64" l="1"/>
  <c r="C4000" i="64" l="1"/>
  <c r="G4000" i="64" s="1"/>
  <c r="J4000" i="64"/>
  <c r="D4000" i="64"/>
  <c r="K4000" i="64" l="1"/>
  <c r="X4001" i="64" s="1"/>
  <c r="X4002" i="64" s="1"/>
  <c r="X4003" i="64" s="1"/>
  <c r="X4004" i="64" s="1"/>
  <c r="X4005" i="64" s="1"/>
  <c r="AC4000" i="64"/>
  <c r="AS4000" i="64"/>
  <c r="F4000" i="64" l="1"/>
  <c r="AE4000" i="64"/>
  <c r="Y4001" i="64"/>
  <c r="M4001" i="64" s="1"/>
  <c r="AW4000" i="64"/>
  <c r="H4000" i="64"/>
  <c r="L4000" i="64"/>
  <c r="AJ4000" i="64"/>
  <c r="AI4000" i="64" l="1"/>
  <c r="I4000" i="64"/>
  <c r="AH4000" i="64"/>
  <c r="E4000" i="64" l="1"/>
  <c r="C4001" i="64" l="1"/>
  <c r="G4001" i="64" s="1"/>
  <c r="W4001" i="64" s="1"/>
  <c r="W4002" i="64" s="1"/>
  <c r="W4003" i="64" s="1"/>
  <c r="W4004" i="64" s="1"/>
  <c r="D4001" i="64"/>
  <c r="J4001" i="64"/>
  <c r="K4001" i="64" l="1"/>
  <c r="F4001" i="64" s="1"/>
  <c r="AN4007" i="64"/>
  <c r="T4007" i="64" s="1"/>
  <c r="T4008" i="64" s="1"/>
  <c r="AC4001" i="64"/>
  <c r="AS4001" i="64"/>
  <c r="Y4002" i="64" l="1"/>
  <c r="AW4001" i="64"/>
  <c r="AE4001" i="64"/>
  <c r="AB4001" i="64"/>
  <c r="AJ4001" i="64"/>
  <c r="H4001" i="64"/>
  <c r="AR4002" i="64" s="1"/>
  <c r="L4001" i="64"/>
  <c r="M4002" i="64" l="1"/>
  <c r="AO4002" i="64"/>
  <c r="AU4005" i="64"/>
  <c r="AT4005" i="64"/>
  <c r="Z4005" i="64"/>
  <c r="I4001" i="64"/>
  <c r="AH4001" i="64"/>
  <c r="AP4002" i="64"/>
  <c r="AI4001" i="64"/>
  <c r="R4003" i="64" l="1"/>
  <c r="R4004" i="64" s="1"/>
  <c r="R4005" i="64" s="1"/>
  <c r="R4006" i="64" s="1"/>
  <c r="R4007" i="64" s="1"/>
  <c r="E4001" i="64"/>
  <c r="C4002" i="64" s="1"/>
  <c r="G4002" i="64" s="1"/>
  <c r="AB4002" i="64"/>
  <c r="S4007" i="64" l="1"/>
  <c r="S4008" i="64" s="1"/>
  <c r="J4002" i="64"/>
  <c r="K4002" i="64" s="1"/>
  <c r="D4002" i="64" s="1"/>
  <c r="AQ4002" i="64" s="1"/>
  <c r="AC4002" i="64"/>
  <c r="AS4002" i="64" l="1"/>
  <c r="F4002" i="64"/>
  <c r="U4003" i="64" s="1"/>
  <c r="U4004" i="64" s="1"/>
  <c r="U4005" i="64" s="1"/>
  <c r="U4006" i="64" s="1"/>
  <c r="U4007" i="64" s="1"/>
  <c r="AE4002" i="64"/>
  <c r="H4002" i="64"/>
  <c r="AJ4002" i="64"/>
  <c r="L4002" i="64"/>
  <c r="Y4003" i="64"/>
  <c r="M4003" i="64" s="1"/>
  <c r="AW4002" i="64"/>
  <c r="AI4002" i="64" l="1"/>
  <c r="AL4002" i="64" s="1"/>
  <c r="AM4002" i="64" s="1"/>
  <c r="AH4002" i="64"/>
  <c r="I4002" i="64"/>
  <c r="AB4003" i="64"/>
  <c r="V4007" i="64" l="1"/>
  <c r="V4008" i="64" s="1"/>
  <c r="N4009" i="64" s="1"/>
  <c r="E4002" i="64"/>
  <c r="O4009" i="64"/>
  <c r="C4003" i="64" l="1"/>
  <c r="G4003" i="64" s="1"/>
  <c r="D4003" i="64"/>
  <c r="J4003" i="64"/>
  <c r="AC4003" i="64" l="1"/>
  <c r="AS4003" i="64"/>
  <c r="K4003" i="64"/>
  <c r="AQ4003" i="64" l="1"/>
  <c r="AQ4004" i="64" s="1"/>
  <c r="AQ4005" i="64" s="1"/>
  <c r="AR4003" i="64"/>
  <c r="Y4004" i="64"/>
  <c r="AJ4003" i="64"/>
  <c r="H4003" i="64"/>
  <c r="L4003" i="64"/>
  <c r="AE4003" i="64"/>
  <c r="AF4003" i="64" s="1"/>
  <c r="AG4005" i="64" s="1"/>
  <c r="F4003" i="64"/>
  <c r="AH4003" i="64" l="1"/>
  <c r="I4003" i="64"/>
  <c r="AI4003" i="64"/>
  <c r="AW4003" i="64"/>
  <c r="Q4005" i="64"/>
  <c r="AQ4006" i="64" s="1"/>
  <c r="P4005" i="64"/>
  <c r="AK4003" i="64" l="1"/>
  <c r="AA4004" i="64" s="1"/>
  <c r="AA4005" i="64" s="1"/>
  <c r="M4004" i="64"/>
  <c r="E4003" i="64"/>
  <c r="C4004" i="64" s="1"/>
  <c r="G4004" i="64" s="1"/>
  <c r="AA4006" i="64" l="1"/>
  <c r="AB4004" i="64"/>
  <c r="D4004" i="64"/>
  <c r="AS4004" i="64" s="1"/>
  <c r="J4004" i="64"/>
  <c r="AC4004" i="64"/>
  <c r="AA4007" i="64" l="1"/>
  <c r="K4004" i="64"/>
  <c r="AR4004" i="64" s="1"/>
  <c r="AR4005" i="64" s="1"/>
  <c r="AR4006" i="64" s="1"/>
  <c r="Y4005" i="64"/>
  <c r="M4005" i="64" s="1"/>
  <c r="AE4004" i="64"/>
  <c r="AB4005" i="64" l="1"/>
  <c r="T4004" i="64"/>
  <c r="AV4005" i="64" s="1"/>
  <c r="AV4006" i="64" s="1"/>
  <c r="AV4007" i="64" s="1"/>
  <c r="AV4008" i="64" s="1"/>
  <c r="AV4009" i="64" s="1"/>
  <c r="H4004" i="64"/>
  <c r="L4004" i="64"/>
  <c r="AJ4004" i="64"/>
  <c r="AA4008" i="64"/>
  <c r="F4004" i="64"/>
  <c r="I4004" i="64" l="1"/>
  <c r="AH4004" i="64"/>
  <c r="AW4004" i="64"/>
  <c r="AI4004" i="64"/>
  <c r="E4004" i="64" l="1"/>
  <c r="C4005" i="64" l="1"/>
  <c r="G4005" i="64" s="1"/>
  <c r="J4005" i="64"/>
  <c r="D4005" i="64"/>
  <c r="K4005" i="64" l="1"/>
  <c r="X4006" i="64" s="1"/>
  <c r="X4007" i="64" s="1"/>
  <c r="X4008" i="64" s="1"/>
  <c r="X4009" i="64" s="1"/>
  <c r="X4010" i="64" s="1"/>
  <c r="AC4005" i="64"/>
  <c r="AS4005" i="64"/>
  <c r="AE4005" i="64" l="1"/>
  <c r="Y4006" i="64"/>
  <c r="M4006" i="64" s="1"/>
  <c r="AW4005" i="64"/>
  <c r="L4005" i="64"/>
  <c r="AJ4005" i="64"/>
  <c r="H4005" i="64"/>
  <c r="F4005" i="64"/>
  <c r="AH4005" i="64" l="1"/>
  <c r="AI4005" i="64"/>
  <c r="I4005" i="64"/>
  <c r="E4005" i="64" l="1"/>
  <c r="C4006" i="64" l="1"/>
  <c r="G4006" i="64" s="1"/>
  <c r="W4006" i="64" s="1"/>
  <c r="W4007" i="64" s="1"/>
  <c r="W4008" i="64" s="1"/>
  <c r="W4009" i="64" s="1"/>
  <c r="D4006" i="64"/>
  <c r="J4006" i="64"/>
  <c r="K4006" i="64" l="1"/>
  <c r="F4006" i="64" s="1"/>
  <c r="AN4012" i="64"/>
  <c r="T4012" i="64" s="1"/>
  <c r="T4013" i="64" s="1"/>
  <c r="AC4006" i="64"/>
  <c r="AS4006" i="64"/>
  <c r="Y4007" i="64" l="1"/>
  <c r="AW4006" i="64"/>
  <c r="AE4006" i="64"/>
  <c r="AB4006" i="64"/>
  <c r="L4006" i="64"/>
  <c r="H4006" i="64"/>
  <c r="AR4007" i="64" s="1"/>
  <c r="AJ4006" i="64"/>
  <c r="M4007" i="64" l="1"/>
  <c r="AO4007" i="64"/>
  <c r="Z4010" i="64"/>
  <c r="AT4010" i="64"/>
  <c r="AU4010" i="64"/>
  <c r="AP4007" i="64"/>
  <c r="AH4006" i="64"/>
  <c r="AI4006" i="64"/>
  <c r="I4006" i="64"/>
  <c r="R4008" i="64" l="1"/>
  <c r="R4009" i="64" s="1"/>
  <c r="R4010" i="64" s="1"/>
  <c r="R4011" i="64" s="1"/>
  <c r="S4012" i="64" s="1"/>
  <c r="S4013" i="64" s="1"/>
  <c r="E4006" i="64"/>
  <c r="C4007" i="64" s="1"/>
  <c r="G4007" i="64" s="1"/>
  <c r="AB4007" i="64"/>
  <c r="J4007" i="64" l="1"/>
  <c r="R4012" i="64"/>
  <c r="D4007" i="64"/>
  <c r="AQ4007" i="64" s="1"/>
  <c r="AC4007" i="64"/>
  <c r="K4007" i="64"/>
  <c r="AS4007" i="64" l="1"/>
  <c r="AE4007" i="64"/>
  <c r="L4007" i="64"/>
  <c r="H4007" i="64"/>
  <c r="AJ4007" i="64"/>
  <c r="F4007" i="64"/>
  <c r="U4008" i="64" s="1"/>
  <c r="U4009" i="64" s="1"/>
  <c r="U4010" i="64" s="1"/>
  <c r="U4011" i="64" s="1"/>
  <c r="U4012" i="64" s="1"/>
  <c r="Y4008" i="64"/>
  <c r="M4008" i="64" s="1"/>
  <c r="AW4007" i="64"/>
  <c r="AH4007" i="64" l="1"/>
  <c r="AI4007" i="64"/>
  <c r="AL4007" i="64" s="1"/>
  <c r="AM4007" i="64" s="1"/>
  <c r="I4007" i="64"/>
  <c r="V4012" i="64" l="1"/>
  <c r="V4013" i="64" s="1"/>
  <c r="E4007" i="64"/>
  <c r="AB4008" i="64"/>
  <c r="C4008" i="64" l="1"/>
  <c r="G4008" i="64" s="1"/>
  <c r="D4008" i="64"/>
  <c r="J4008" i="64"/>
  <c r="N4014" i="64"/>
  <c r="O4014" i="64"/>
  <c r="K4008" i="64" l="1"/>
  <c r="AS4008" i="64"/>
  <c r="AC4008" i="64"/>
  <c r="AQ4008" i="64" l="1"/>
  <c r="AQ4009" i="64" s="1"/>
  <c r="AQ4010" i="64" s="1"/>
  <c r="AR4008" i="64"/>
  <c r="AE4008" i="64"/>
  <c r="AF4008" i="64" s="1"/>
  <c r="AG4010" i="64" s="1"/>
  <c r="AJ4008" i="64"/>
  <c r="H4008" i="64"/>
  <c r="L4008" i="64"/>
  <c r="Y4009" i="64"/>
  <c r="F4008" i="64"/>
  <c r="AW4008" i="64" l="1"/>
  <c r="I4008" i="64"/>
  <c r="AH4008" i="64"/>
  <c r="AI4008" i="64"/>
  <c r="Q4010" i="64"/>
  <c r="AQ4011" i="64" s="1"/>
  <c r="P4010" i="64"/>
  <c r="AK4008" i="64" l="1"/>
  <c r="AA4009" i="64" s="1"/>
  <c r="AA4010" i="64" s="1"/>
  <c r="E4008" i="64"/>
  <c r="C4009" i="64" s="1"/>
  <c r="G4009" i="64" s="1"/>
  <c r="M4009" i="64" l="1"/>
  <c r="D4009" i="64" s="1"/>
  <c r="AS4009" i="64" s="1"/>
  <c r="AC4009" i="64"/>
  <c r="AA4011" i="64"/>
  <c r="J4009" i="64" l="1"/>
  <c r="AB4009" i="64"/>
  <c r="Y4010" i="64"/>
  <c r="M4010" i="64" s="1"/>
  <c r="AE4009" i="64"/>
  <c r="K4009" i="64"/>
  <c r="AR4009" i="64" s="1"/>
  <c r="AR4010" i="64" s="1"/>
  <c r="AR4011" i="64" s="1"/>
  <c r="AA4012" i="64"/>
  <c r="F4009" i="64" l="1"/>
  <c r="AA4013" i="64"/>
  <c r="T4009" i="64"/>
  <c r="AV4010" i="64" s="1"/>
  <c r="AV4011" i="64" s="1"/>
  <c r="AV4012" i="64" s="1"/>
  <c r="AV4013" i="64" s="1"/>
  <c r="AV4014" i="64" s="1"/>
  <c r="L4009" i="64"/>
  <c r="H4009" i="64"/>
  <c r="AJ4009" i="64"/>
  <c r="AB4010" i="64"/>
  <c r="I4009" i="64" l="1"/>
  <c r="AI4009" i="64"/>
  <c r="AW4009" i="64"/>
  <c r="AH4009" i="64"/>
  <c r="E4009" i="64" l="1"/>
  <c r="C4010" i="64" l="1"/>
  <c r="G4010" i="64" s="1"/>
  <c r="D4010" i="64"/>
  <c r="J4010" i="64"/>
  <c r="K4010" i="64" l="1"/>
  <c r="X4011" i="64" s="1"/>
  <c r="X4012" i="64" s="1"/>
  <c r="X4013" i="64" s="1"/>
  <c r="X4014" i="64" s="1"/>
  <c r="X4015" i="64" s="1"/>
  <c r="AS4010" i="64"/>
  <c r="AC4010" i="64"/>
  <c r="Y4011" i="64" l="1"/>
  <c r="M4011" i="64" s="1"/>
  <c r="AW4010" i="64"/>
  <c r="AE4010" i="64"/>
  <c r="L4010" i="64"/>
  <c r="AJ4010" i="64"/>
  <c r="H4010" i="64"/>
  <c r="F4010" i="64"/>
  <c r="AH4010" i="64" l="1"/>
  <c r="AI4010" i="64"/>
  <c r="I4010" i="64"/>
  <c r="E4010" i="64" l="1"/>
  <c r="C4011" i="64" l="1"/>
  <c r="G4011" i="64" s="1"/>
  <c r="W4011" i="64" s="1"/>
  <c r="W4012" i="64" s="1"/>
  <c r="W4013" i="64" s="1"/>
  <c r="W4014" i="64" s="1"/>
  <c r="J4011" i="64"/>
  <c r="D4011" i="64"/>
  <c r="K4011" i="64" l="1"/>
  <c r="AN4017" i="64"/>
  <c r="T4017" i="64" s="1"/>
  <c r="T4018" i="64" s="1"/>
  <c r="AS4011" i="64"/>
  <c r="AC4011" i="64"/>
  <c r="AE4011" i="64" l="1"/>
  <c r="Y4012" i="64"/>
  <c r="AW4011" i="64"/>
  <c r="AB4011" i="64"/>
  <c r="L4011" i="64"/>
  <c r="H4011" i="64"/>
  <c r="AR4012" i="64" s="1"/>
  <c r="AJ4011" i="64"/>
  <c r="F4011" i="64"/>
  <c r="M4012" i="64" l="1"/>
  <c r="AO4012" i="64"/>
  <c r="Z4015" i="64"/>
  <c r="AT4015" i="64"/>
  <c r="AU4015" i="64"/>
  <c r="AP4012" i="64"/>
  <c r="AH4011" i="64"/>
  <c r="I4011" i="64"/>
  <c r="AI4011" i="64"/>
  <c r="AB4012" i="64" l="1"/>
  <c r="R4013" i="64"/>
  <c r="R4014" i="64" s="1"/>
  <c r="R4015" i="64" s="1"/>
  <c r="R4016" i="64" s="1"/>
  <c r="S4017" i="64" s="1"/>
  <c r="S4018" i="64" s="1"/>
  <c r="E4011" i="64"/>
  <c r="R4017" i="64" l="1"/>
  <c r="C4012" i="64"/>
  <c r="G4012" i="64" s="1"/>
  <c r="J4012" i="64"/>
  <c r="K4012" i="64" l="1"/>
  <c r="D4012" i="64" s="1"/>
  <c r="AQ4012" i="64" s="1"/>
  <c r="AC4012" i="64"/>
  <c r="AS4012" i="64" l="1"/>
  <c r="AE4012" i="64"/>
  <c r="Y4013" i="64"/>
  <c r="AW4012" i="64"/>
  <c r="L4012" i="64"/>
  <c r="AJ4012" i="64"/>
  <c r="H4012" i="64"/>
  <c r="F4012" i="64"/>
  <c r="U4013" i="64" s="1"/>
  <c r="U4014" i="64" s="1"/>
  <c r="U4015" i="64" s="1"/>
  <c r="U4016" i="64" s="1"/>
  <c r="U4017" i="64" s="1"/>
  <c r="M4013" i="64" l="1"/>
  <c r="AI4012" i="64"/>
  <c r="AL4012" i="64" s="1"/>
  <c r="AM4012" i="64" s="1"/>
  <c r="AH4012" i="64"/>
  <c r="I4012" i="64"/>
  <c r="AB4013" i="64" l="1"/>
  <c r="E4012" i="64"/>
  <c r="V4017" i="64"/>
  <c r="V4018" i="64" s="1"/>
  <c r="N4019" i="64" l="1"/>
  <c r="O4019" i="64"/>
  <c r="C4013" i="64"/>
  <c r="G4013" i="64" s="1"/>
  <c r="J4013" i="64"/>
  <c r="D4013" i="64"/>
  <c r="K4013" i="64" l="1"/>
  <c r="AS4013" i="64"/>
  <c r="AC4013" i="64"/>
  <c r="AR4013" i="64" l="1"/>
  <c r="AQ4013" i="64"/>
  <c r="AQ4014" i="64" s="1"/>
  <c r="AQ4015" i="64" s="1"/>
  <c r="F4013" i="64"/>
  <c r="AE4013" i="64"/>
  <c r="AF4013" i="64" s="1"/>
  <c r="AG4015" i="64" s="1"/>
  <c r="Y4014" i="64"/>
  <c r="AJ4013" i="64"/>
  <c r="L4013" i="64"/>
  <c r="H4013" i="64"/>
  <c r="I4013" i="64" l="1"/>
  <c r="AW4013" i="64"/>
  <c r="AI4013" i="64"/>
  <c r="AH4013" i="64"/>
  <c r="P4015" i="64"/>
  <c r="Q4015" i="64"/>
  <c r="AQ4016" i="64" s="1"/>
  <c r="AK4013" i="64" l="1"/>
  <c r="AA4014" i="64" s="1"/>
  <c r="AA4015" i="64" s="1"/>
  <c r="M4014" i="64"/>
  <c r="E4013" i="64"/>
  <c r="C4014" i="64" s="1"/>
  <c r="G4014" i="64" s="1"/>
  <c r="AC4014" i="64" l="1"/>
  <c r="AB4014" i="64"/>
  <c r="D4014" i="64"/>
  <c r="J4014" i="64"/>
  <c r="AA4016" i="64"/>
  <c r="K4014" i="64" l="1"/>
  <c r="AR4014" i="64" s="1"/>
  <c r="AR4015" i="64" s="1"/>
  <c r="AR4016" i="64" s="1"/>
  <c r="AS4014" i="64"/>
  <c r="AA4017" i="64"/>
  <c r="AE4014" i="64"/>
  <c r="F4014" i="64" l="1"/>
  <c r="AA4018" i="64"/>
  <c r="Y4015" i="64"/>
  <c r="M4015" i="64" s="1"/>
  <c r="T4014" i="64"/>
  <c r="AV4015" i="64" s="1"/>
  <c r="AV4016" i="64" s="1"/>
  <c r="AV4017" i="64" s="1"/>
  <c r="AV4018" i="64" s="1"/>
  <c r="AV4019" i="64" s="1"/>
  <c r="L4014" i="64"/>
  <c r="H4014" i="64"/>
  <c r="AJ4014" i="64"/>
  <c r="AW4014" i="64" l="1"/>
  <c r="AH4014" i="64"/>
  <c r="I4014" i="64"/>
  <c r="AB4015" i="64"/>
  <c r="AI4014" i="64"/>
  <c r="E4014" i="64" l="1"/>
  <c r="C4015" i="64" l="1"/>
  <c r="G4015" i="64" s="1"/>
  <c r="D4015" i="64"/>
  <c r="J4015" i="64"/>
  <c r="K4015" i="64" l="1"/>
  <c r="X4016" i="64" s="1"/>
  <c r="X4017" i="64" s="1"/>
  <c r="X4018" i="64" s="1"/>
  <c r="X4019" i="64" s="1"/>
  <c r="X4020" i="64" s="1"/>
  <c r="AC4015" i="64"/>
  <c r="AS4015" i="64"/>
  <c r="AE4015" i="64" l="1"/>
  <c r="Y4016" i="64"/>
  <c r="M4016" i="64" s="1"/>
  <c r="AW4015" i="64"/>
  <c r="L4015" i="64"/>
  <c r="H4015" i="64"/>
  <c r="AJ4015" i="64"/>
  <c r="F4015" i="64"/>
  <c r="AI4015" i="64" l="1"/>
  <c r="AH4015" i="64"/>
  <c r="I4015" i="64"/>
  <c r="E4015" i="64" l="1"/>
  <c r="C4016" i="64" l="1"/>
  <c r="G4016" i="64" s="1"/>
  <c r="W4016" i="64" s="1"/>
  <c r="W4017" i="64" s="1"/>
  <c r="W4018" i="64" s="1"/>
  <c r="W4019" i="64" s="1"/>
  <c r="J4016" i="64"/>
  <c r="D4016" i="64"/>
  <c r="K4016" i="64" l="1"/>
  <c r="AN4022" i="64"/>
  <c r="T4022" i="64" s="1"/>
  <c r="T4023" i="64" s="1"/>
  <c r="AC4016" i="64"/>
  <c r="AS4016" i="64"/>
  <c r="AB4016" i="64" l="1"/>
  <c r="Y4017" i="64"/>
  <c r="AW4016" i="64"/>
  <c r="AE4016" i="64"/>
  <c r="AJ4016" i="64"/>
  <c r="H4016" i="64"/>
  <c r="AR4017" i="64" s="1"/>
  <c r="L4016" i="64"/>
  <c r="F4016" i="64"/>
  <c r="M4017" i="64" l="1"/>
  <c r="AO4017" i="64"/>
  <c r="I4016" i="64"/>
  <c r="AP4017" i="64"/>
  <c r="AH4016" i="64"/>
  <c r="AI4016" i="64"/>
  <c r="Z4020" i="64"/>
  <c r="AU4020" i="64"/>
  <c r="AT4020" i="64"/>
  <c r="R4018" i="64" l="1"/>
  <c r="R4019" i="64" s="1"/>
  <c r="R4020" i="64" s="1"/>
  <c r="R4021" i="64" s="1"/>
  <c r="R4022" i="64" s="1"/>
  <c r="AB4017" i="64"/>
  <c r="E4016" i="64"/>
  <c r="S4022" i="64" l="1"/>
  <c r="S4023" i="64" s="1"/>
  <c r="C4017" i="64"/>
  <c r="G4017" i="64" s="1"/>
  <c r="J4017" i="64"/>
  <c r="K4017" i="64" l="1"/>
  <c r="D4017" i="64" s="1"/>
  <c r="AQ4017" i="64" s="1"/>
  <c r="AC4017" i="64"/>
  <c r="AS4017" i="64" l="1"/>
  <c r="AE4017" i="64"/>
  <c r="Y4018" i="64"/>
  <c r="AW4017" i="64"/>
  <c r="H4017" i="64"/>
  <c r="L4017" i="64"/>
  <c r="AJ4017" i="64"/>
  <c r="F4017" i="64"/>
  <c r="U4018" i="64" s="1"/>
  <c r="U4019" i="64" s="1"/>
  <c r="U4020" i="64" s="1"/>
  <c r="U4021" i="64" s="1"/>
  <c r="U4022" i="64" s="1"/>
  <c r="M4018" i="64" l="1"/>
  <c r="AI4017" i="64"/>
  <c r="AL4017" i="64" s="1"/>
  <c r="AM4017" i="64" s="1"/>
  <c r="I4017" i="64"/>
  <c r="AH4017" i="64"/>
  <c r="AB4018" i="64" l="1"/>
  <c r="E4017" i="64"/>
  <c r="V4022" i="64"/>
  <c r="V4023" i="64" s="1"/>
  <c r="N4024" i="64" l="1"/>
  <c r="O4024" i="64"/>
  <c r="C4018" i="64"/>
  <c r="G4018" i="64" s="1"/>
  <c r="D4018" i="64"/>
  <c r="J4018" i="64"/>
  <c r="AC4018" i="64" l="1"/>
  <c r="AS4018" i="64"/>
  <c r="K4018" i="64"/>
  <c r="AQ4018" i="64" l="1"/>
  <c r="AQ4019" i="64" s="1"/>
  <c r="AQ4020" i="64" s="1"/>
  <c r="AR4018" i="64"/>
  <c r="Y4019" i="64"/>
  <c r="AJ4018" i="64"/>
  <c r="H4018" i="64"/>
  <c r="L4018" i="64"/>
  <c r="AE4018" i="64"/>
  <c r="AF4018" i="64" s="1"/>
  <c r="AG4020" i="64" s="1"/>
  <c r="F4018" i="64"/>
  <c r="I4018" i="64" l="1"/>
  <c r="AH4018" i="64"/>
  <c r="AW4018" i="64"/>
  <c r="AI4018" i="64"/>
  <c r="Q4020" i="64"/>
  <c r="AQ4021" i="64" s="1"/>
  <c r="P4020" i="64"/>
  <c r="AK4018" i="64" l="1"/>
  <c r="AA4019" i="64" s="1"/>
  <c r="AA4020" i="64" s="1"/>
  <c r="M4019" i="64"/>
  <c r="E4018" i="64"/>
  <c r="C4019" i="64" s="1"/>
  <c r="G4019" i="64" s="1"/>
  <c r="AA4021" i="64" l="1"/>
  <c r="AC4019" i="64"/>
  <c r="AB4019" i="64"/>
  <c r="D4019" i="64"/>
  <c r="AS4019" i="64" s="1"/>
  <c r="J4019" i="64"/>
  <c r="AE4019" i="64" l="1"/>
  <c r="Y4020" i="64"/>
  <c r="M4020" i="64" s="1"/>
  <c r="AA4022" i="64"/>
  <c r="K4019" i="64"/>
  <c r="AR4019" i="64" s="1"/>
  <c r="AR4020" i="64" s="1"/>
  <c r="AR4021" i="64" s="1"/>
  <c r="AA4023" i="64" l="1"/>
  <c r="T4019" i="64"/>
  <c r="AV4020" i="64" s="1"/>
  <c r="AV4021" i="64" s="1"/>
  <c r="AV4022" i="64" s="1"/>
  <c r="AV4023" i="64" s="1"/>
  <c r="AV4024" i="64" s="1"/>
  <c r="L4019" i="64"/>
  <c r="H4019" i="64"/>
  <c r="AJ4019" i="64"/>
  <c r="AB4020" i="64"/>
  <c r="F4019" i="64"/>
  <c r="AH4019" i="64" l="1"/>
  <c r="AW4019" i="64"/>
  <c r="I4019" i="64"/>
  <c r="AI4019" i="64"/>
  <c r="E4019" i="64" l="1"/>
  <c r="C4020" i="64" l="1"/>
  <c r="G4020" i="64" s="1"/>
  <c r="D4020" i="64"/>
  <c r="J4020" i="64"/>
  <c r="K4020" i="64" l="1"/>
  <c r="X4021" i="64" s="1"/>
  <c r="X4022" i="64" s="1"/>
  <c r="X4023" i="64" s="1"/>
  <c r="X4024" i="64" s="1"/>
  <c r="X4025" i="64" s="1"/>
  <c r="AC4020" i="64"/>
  <c r="AS4020" i="64"/>
  <c r="F4020" i="64"/>
  <c r="Y4021" i="64" l="1"/>
  <c r="M4021" i="64" s="1"/>
  <c r="AW4020" i="64"/>
  <c r="AE4020" i="64"/>
  <c r="H4020" i="64"/>
  <c r="AJ4020" i="64"/>
  <c r="L4020" i="64"/>
  <c r="AH4020" i="64" l="1"/>
  <c r="I4020" i="64"/>
  <c r="AI4020" i="64"/>
  <c r="E4020" i="64" l="1"/>
  <c r="C4021" i="64" l="1"/>
  <c r="G4021" i="64" s="1"/>
  <c r="W4021" i="64" s="1"/>
  <c r="W4022" i="64" s="1"/>
  <c r="W4023" i="64" s="1"/>
  <c r="W4024" i="64" s="1"/>
  <c r="D4021" i="64"/>
  <c r="J4021" i="64"/>
  <c r="K4021" i="64" l="1"/>
  <c r="F4021" i="64" s="1"/>
  <c r="AN4027" i="64"/>
  <c r="T4027" i="64" s="1"/>
  <c r="T4028" i="64" s="1"/>
  <c r="AS4021" i="64"/>
  <c r="AC4021" i="64"/>
  <c r="AB4021" i="64" l="1"/>
  <c r="AE4021" i="64"/>
  <c r="Y4022" i="64"/>
  <c r="AW4021" i="64"/>
  <c r="H4021" i="64"/>
  <c r="AR4022" i="64" s="1"/>
  <c r="AJ4021" i="64"/>
  <c r="L4021" i="64"/>
  <c r="M4022" i="64" l="1"/>
  <c r="AO4022" i="64"/>
  <c r="I4021" i="64"/>
  <c r="AI4021" i="64"/>
  <c r="Z4025" i="64"/>
  <c r="AU4025" i="64"/>
  <c r="AT4025" i="64"/>
  <c r="AH4021" i="64"/>
  <c r="AP4022" i="64"/>
  <c r="AB4022" i="64" l="1"/>
  <c r="R4023" i="64"/>
  <c r="R4024" i="64" s="1"/>
  <c r="R4025" i="64" s="1"/>
  <c r="R4026" i="64" s="1"/>
  <c r="R4027" i="64" s="1"/>
  <c r="E4021" i="64"/>
  <c r="S4027" i="64" l="1"/>
  <c r="S4028" i="64" s="1"/>
  <c r="C4022" i="64"/>
  <c r="G4022" i="64" s="1"/>
  <c r="J4022" i="64"/>
  <c r="AC4022" i="64" l="1"/>
  <c r="K4022" i="64"/>
  <c r="D4022" i="64" s="1"/>
  <c r="AQ4022" i="64" s="1"/>
  <c r="AS4022" i="64" l="1"/>
  <c r="Y4023" i="64"/>
  <c r="AW4022" i="64"/>
  <c r="L4022" i="64"/>
  <c r="H4022" i="64"/>
  <c r="AJ4022" i="64"/>
  <c r="AE4022" i="64"/>
  <c r="F4022" i="64"/>
  <c r="U4023" i="64" s="1"/>
  <c r="U4024" i="64" s="1"/>
  <c r="U4025" i="64" s="1"/>
  <c r="U4026" i="64" s="1"/>
  <c r="U4027" i="64" s="1"/>
  <c r="M4023" i="64" l="1"/>
  <c r="AI4022" i="64"/>
  <c r="AL4022" i="64" s="1"/>
  <c r="AM4022" i="64" s="1"/>
  <c r="AH4022" i="64"/>
  <c r="I4022" i="64"/>
  <c r="V4027" i="64" l="1"/>
  <c r="V4028" i="64" s="1"/>
  <c r="E4022" i="64"/>
  <c r="C4023" i="64" s="1"/>
  <c r="G4023" i="64" s="1"/>
  <c r="AB4023" i="64"/>
  <c r="J4023" i="64" l="1"/>
  <c r="K4023" i="64" s="1"/>
  <c r="D4023" i="64"/>
  <c r="AC4023" i="64"/>
  <c r="N4029" i="64"/>
  <c r="O4029" i="64"/>
  <c r="AQ4023" i="64" l="1"/>
  <c r="AQ4024" i="64" s="1"/>
  <c r="AQ4025" i="64" s="1"/>
  <c r="AR4023" i="64"/>
  <c r="F4023" i="64"/>
  <c r="AS4023" i="64"/>
  <c r="Y4024" i="64" s="1"/>
  <c r="AJ4023" i="64"/>
  <c r="L4023" i="64"/>
  <c r="H4023" i="64"/>
  <c r="AE4023" i="64"/>
  <c r="AF4023" i="64" s="1"/>
  <c r="AG4025" i="64" s="1"/>
  <c r="AI4023" i="64" l="1"/>
  <c r="AW4023" i="64"/>
  <c r="I4023" i="64"/>
  <c r="P4025" i="64"/>
  <c r="Q4025" i="64"/>
  <c r="AQ4026" i="64" s="1"/>
  <c r="AH4023" i="64"/>
  <c r="AK4023" i="64" l="1"/>
  <c r="AA4024" i="64" s="1"/>
  <c r="AA4025" i="64" s="1"/>
  <c r="M4024" i="64"/>
  <c r="E4023" i="64"/>
  <c r="C4024" i="64" s="1"/>
  <c r="G4024" i="64" s="1"/>
  <c r="AB4024" i="64" l="1"/>
  <c r="J4024" i="64"/>
  <c r="AC4024" i="64"/>
  <c r="D4024" i="64"/>
  <c r="AS4024" i="64" s="1"/>
  <c r="AA4026" i="64"/>
  <c r="Y4025" i="64" l="1"/>
  <c r="M4025" i="64" s="1"/>
  <c r="AE4024" i="64"/>
  <c r="AA4027" i="64"/>
  <c r="K4024" i="64"/>
  <c r="AR4024" i="64" s="1"/>
  <c r="AR4025" i="64" s="1"/>
  <c r="AR4026" i="64" s="1"/>
  <c r="T4024" i="64" l="1"/>
  <c r="AV4025" i="64" s="1"/>
  <c r="AV4026" i="64" s="1"/>
  <c r="AV4027" i="64" s="1"/>
  <c r="AV4028" i="64" s="1"/>
  <c r="AV4029" i="64" s="1"/>
  <c r="L4024" i="64"/>
  <c r="AJ4024" i="64"/>
  <c r="H4024" i="64"/>
  <c r="F4024" i="64"/>
  <c r="AA4028" i="64"/>
  <c r="AB4025" i="64"/>
  <c r="AW4024" i="64" l="1"/>
  <c r="AH4024" i="64"/>
  <c r="AI4024" i="64"/>
  <c r="I4024" i="64"/>
  <c r="E4024" i="64" l="1"/>
  <c r="C4025" i="64" l="1"/>
  <c r="G4025" i="64" s="1"/>
  <c r="J4025" i="64"/>
  <c r="D4025" i="64"/>
  <c r="K4025" i="64" l="1"/>
  <c r="X4026" i="64" s="1"/>
  <c r="X4027" i="64" s="1"/>
  <c r="X4028" i="64" s="1"/>
  <c r="X4029" i="64" s="1"/>
  <c r="X4030" i="64" s="1"/>
  <c r="AS4025" i="64"/>
  <c r="AC4025" i="64"/>
  <c r="Y4026" i="64" l="1"/>
  <c r="M4026" i="64" s="1"/>
  <c r="AW4025" i="64"/>
  <c r="AE4025" i="64"/>
  <c r="H4025" i="64"/>
  <c r="AJ4025" i="64"/>
  <c r="L4025" i="64"/>
  <c r="F4025" i="64"/>
  <c r="I4025" i="64" l="1"/>
  <c r="AI4025" i="64"/>
  <c r="AH4025" i="64"/>
  <c r="E4025" i="64" l="1"/>
  <c r="C4026" i="64" l="1"/>
  <c r="G4026" i="64" s="1"/>
  <c r="W4026" i="64" s="1"/>
  <c r="W4027" i="64" s="1"/>
  <c r="W4028" i="64" s="1"/>
  <c r="W4029" i="64" s="1"/>
  <c r="J4026" i="64"/>
  <c r="D4026" i="64"/>
  <c r="K4026" i="64" l="1"/>
  <c r="AN4032" i="64"/>
  <c r="T4032" i="64" s="1"/>
  <c r="T4033" i="64" s="1"/>
  <c r="AS4026" i="64"/>
  <c r="AC4026" i="64"/>
  <c r="AE4026" i="64" l="1"/>
  <c r="Y4027" i="64"/>
  <c r="AW4026" i="64"/>
  <c r="AB4026" i="64"/>
  <c r="L4026" i="64"/>
  <c r="H4026" i="64"/>
  <c r="AR4027" i="64" s="1"/>
  <c r="AJ4026" i="64"/>
  <c r="F4026" i="64"/>
  <c r="M4027" i="64" l="1"/>
  <c r="AO4027" i="64"/>
  <c r="AU4030" i="64"/>
  <c r="AT4030" i="64"/>
  <c r="Z4030" i="64"/>
  <c r="AP4027" i="64"/>
  <c r="AH4026" i="64"/>
  <c r="I4026" i="64"/>
  <c r="AI4026" i="64"/>
  <c r="AB4027" i="64" l="1"/>
  <c r="R4028" i="64"/>
  <c r="R4029" i="64" s="1"/>
  <c r="R4030" i="64" s="1"/>
  <c r="R4031" i="64" s="1"/>
  <c r="R4032" i="64" s="1"/>
  <c r="E4026" i="64"/>
  <c r="S4032" i="64" l="1"/>
  <c r="S4033" i="64" s="1"/>
  <c r="C4027" i="64"/>
  <c r="G4027" i="64" s="1"/>
  <c r="J4027" i="64"/>
  <c r="K4027" i="64" l="1"/>
  <c r="AC4027" i="64"/>
  <c r="D4027" i="64" l="1"/>
  <c r="H4027" i="64" s="1"/>
  <c r="AE4027" i="64"/>
  <c r="AJ4027" i="64"/>
  <c r="L4027" i="64"/>
  <c r="AQ4027" i="64" l="1"/>
  <c r="AS4027" i="64"/>
  <c r="F4027" i="64"/>
  <c r="U4028" i="64" s="1"/>
  <c r="U4029" i="64" s="1"/>
  <c r="U4030" i="64" s="1"/>
  <c r="U4031" i="64" s="1"/>
  <c r="U4032" i="64" s="1"/>
  <c r="AI4027" i="64"/>
  <c r="AL4027" i="64" s="1"/>
  <c r="AM4027" i="64" s="1"/>
  <c r="I4027" i="64"/>
  <c r="AH4027" i="64"/>
  <c r="V4032" i="64" l="1"/>
  <c r="V4033" i="64" s="1"/>
  <c r="Y4028" i="64"/>
  <c r="AW4027" i="64"/>
  <c r="N4034" i="64"/>
  <c r="O4034" i="64"/>
  <c r="E4027" i="64"/>
  <c r="M4028" i="64" l="1"/>
  <c r="D4028" i="64" s="1"/>
  <c r="C4028" i="64"/>
  <c r="G4028" i="64" s="1"/>
  <c r="J4028" i="64" l="1"/>
  <c r="K4028" i="64" s="1"/>
  <c r="AB4028" i="64"/>
  <c r="AC4028" i="64"/>
  <c r="AS4028" i="64"/>
  <c r="AQ4028" i="64" l="1"/>
  <c r="AQ4029" i="64" s="1"/>
  <c r="AQ4030" i="64" s="1"/>
  <c r="F4028" i="64"/>
  <c r="AR4028" i="64"/>
  <c r="Y4029" i="64"/>
  <c r="AE4028" i="64"/>
  <c r="AF4028" i="64" s="1"/>
  <c r="AG4030" i="64" s="1"/>
  <c r="L4028" i="64"/>
  <c r="H4028" i="64"/>
  <c r="AJ4028" i="64"/>
  <c r="I4028" i="64" l="1"/>
  <c r="AW4028" i="64"/>
  <c r="Q4030" i="64"/>
  <c r="AQ4031" i="64" s="1"/>
  <c r="P4030" i="64"/>
  <c r="AI4028" i="64"/>
  <c r="AH4028" i="64"/>
  <c r="AK4028" i="64" l="1"/>
  <c r="AA4029" i="64" s="1"/>
  <c r="AA4030" i="64" s="1"/>
  <c r="M4029" i="64"/>
  <c r="E4028" i="64"/>
  <c r="C4029" i="64" s="1"/>
  <c r="G4029" i="64" s="1"/>
  <c r="AB4029" i="64" l="1"/>
  <c r="D4029" i="64"/>
  <c r="AS4029" i="64" s="1"/>
  <c r="AC4029" i="64"/>
  <c r="J4029" i="64"/>
  <c r="AA4031" i="64"/>
  <c r="AE4029" i="64" l="1"/>
  <c r="Y4030" i="64"/>
  <c r="M4030" i="64" s="1"/>
  <c r="AA4032" i="64"/>
  <c r="K4029" i="64"/>
  <c r="AR4029" i="64" s="1"/>
  <c r="AR4030" i="64" s="1"/>
  <c r="AR4031" i="64" s="1"/>
  <c r="AB4030" i="64" l="1"/>
  <c r="T4029" i="64"/>
  <c r="AV4030" i="64" s="1"/>
  <c r="AV4031" i="64" s="1"/>
  <c r="AV4032" i="64" s="1"/>
  <c r="AV4033" i="64" s="1"/>
  <c r="AV4034" i="64" s="1"/>
  <c r="L4029" i="64"/>
  <c r="H4029" i="64"/>
  <c r="AJ4029" i="64"/>
  <c r="AA4033" i="64"/>
  <c r="F4029" i="64"/>
  <c r="I4029" i="64" l="1"/>
  <c r="AW4029" i="64"/>
  <c r="AH4029" i="64"/>
  <c r="AI4029" i="64"/>
  <c r="E4029" i="64" l="1"/>
  <c r="C4030" i="64" l="1"/>
  <c r="G4030" i="64" s="1"/>
  <c r="D4030" i="64"/>
  <c r="J4030" i="64"/>
  <c r="K4030" i="64" l="1"/>
  <c r="X4031" i="64" s="1"/>
  <c r="X4032" i="64" s="1"/>
  <c r="X4033" i="64" s="1"/>
  <c r="X4034" i="64" s="1"/>
  <c r="X4035" i="64" s="1"/>
  <c r="AC4030" i="64"/>
  <c r="AS4030" i="64"/>
  <c r="Y4031" i="64" l="1"/>
  <c r="M4031" i="64" s="1"/>
  <c r="AW4030" i="64"/>
  <c r="AE4030" i="64"/>
  <c r="L4030" i="64"/>
  <c r="AJ4030" i="64"/>
  <c r="H4030" i="64"/>
  <c r="F4030" i="64"/>
  <c r="I4030" i="64" l="1"/>
  <c r="AH4030" i="64"/>
  <c r="AI4030" i="64"/>
  <c r="E4030" i="64" l="1"/>
  <c r="C4031" i="64" l="1"/>
  <c r="G4031" i="64" s="1"/>
  <c r="W4031" i="64" s="1"/>
  <c r="W4032" i="64" s="1"/>
  <c r="W4033" i="64" s="1"/>
  <c r="W4034" i="64" s="1"/>
  <c r="J4031" i="64"/>
  <c r="D4031" i="64"/>
  <c r="K4031" i="64" l="1"/>
  <c r="AN4037" i="64"/>
  <c r="T4037" i="64" s="1"/>
  <c r="T4038" i="64" s="1"/>
  <c r="AS4031" i="64"/>
  <c r="AC4031" i="64"/>
  <c r="AE4031" i="64" l="1"/>
  <c r="AB4031" i="64"/>
  <c r="L4031" i="64"/>
  <c r="AJ4031" i="64"/>
  <c r="H4031" i="64"/>
  <c r="AR4032" i="64" s="1"/>
  <c r="Y4032" i="64"/>
  <c r="AW4031" i="64"/>
  <c r="F4031" i="64"/>
  <c r="M4032" i="64" l="1"/>
  <c r="AO4032" i="64"/>
  <c r="AI4031" i="64"/>
  <c r="I4031" i="64"/>
  <c r="AP4032" i="64"/>
  <c r="AH4031" i="64"/>
  <c r="AT4035" i="64"/>
  <c r="AU4035" i="64"/>
  <c r="Z4035" i="64"/>
  <c r="R4033" i="64" l="1"/>
  <c r="R4034" i="64" s="1"/>
  <c r="R4035" i="64" s="1"/>
  <c r="R4036" i="64" s="1"/>
  <c r="S4037" i="64" s="1"/>
  <c r="S4038" i="64" s="1"/>
  <c r="E4031" i="64"/>
  <c r="C4032" i="64" s="1"/>
  <c r="G4032" i="64" s="1"/>
  <c r="AB4032" i="64"/>
  <c r="R4037" i="64" l="1"/>
  <c r="AC4032" i="64"/>
  <c r="J4032" i="64"/>
  <c r="K4032" i="64" l="1"/>
  <c r="D4032" i="64" s="1"/>
  <c r="AQ4032" i="64" s="1"/>
  <c r="AE4032" i="64"/>
  <c r="AS4032" i="64" l="1"/>
  <c r="AJ4032" i="64"/>
  <c r="H4032" i="64"/>
  <c r="L4032" i="64"/>
  <c r="Y4033" i="64"/>
  <c r="AW4032" i="64"/>
  <c r="F4032" i="64"/>
  <c r="U4033" i="64" s="1"/>
  <c r="U4034" i="64" s="1"/>
  <c r="U4035" i="64" s="1"/>
  <c r="U4036" i="64" s="1"/>
  <c r="U4037" i="64" s="1"/>
  <c r="M4033" i="64" l="1"/>
  <c r="I4032" i="64"/>
  <c r="AH4032" i="64"/>
  <c r="AI4032" i="64"/>
  <c r="AL4032" i="64" s="1"/>
  <c r="AM4032" i="64" s="1"/>
  <c r="V4037" i="64" l="1"/>
  <c r="V4038" i="64" s="1"/>
  <c r="E4032" i="64"/>
  <c r="C4033" i="64" s="1"/>
  <c r="G4033" i="64" s="1"/>
  <c r="AB4033" i="64"/>
  <c r="J4033" i="64" l="1"/>
  <c r="K4033" i="64" s="1"/>
  <c r="D4033" i="64"/>
  <c r="AS4033" i="64" s="1"/>
  <c r="AC4033" i="64"/>
  <c r="N4039" i="64"/>
  <c r="O4039" i="64"/>
  <c r="AQ4033" i="64" l="1"/>
  <c r="AQ4034" i="64" s="1"/>
  <c r="AQ4035" i="64" s="1"/>
  <c r="AR4033" i="64"/>
  <c r="F4033" i="64"/>
  <c r="AE4033" i="64"/>
  <c r="AF4033" i="64" s="1"/>
  <c r="AG4035" i="64" s="1"/>
  <c r="Y4034" i="64"/>
  <c r="AJ4033" i="64"/>
  <c r="L4033" i="64"/>
  <c r="H4033" i="64"/>
  <c r="AH4033" i="64" l="1"/>
  <c r="AI4033" i="64"/>
  <c r="P4035" i="64"/>
  <c r="Q4035" i="64"/>
  <c r="AQ4036" i="64" s="1"/>
  <c r="AW4033" i="64"/>
  <c r="I4033" i="64"/>
  <c r="AK4033" i="64" l="1"/>
  <c r="AA4034" i="64" s="1"/>
  <c r="AA4035" i="64" s="1"/>
  <c r="M4034" i="64"/>
  <c r="E4033" i="64"/>
  <c r="C4034" i="64" s="1"/>
  <c r="G4034" i="64" s="1"/>
  <c r="AB4034" i="64" l="1"/>
  <c r="D4034" i="64"/>
  <c r="AS4034" i="64" s="1"/>
  <c r="J4034" i="64"/>
  <c r="AC4034" i="64"/>
  <c r="AA4036" i="64"/>
  <c r="Y4035" i="64" l="1"/>
  <c r="M4035" i="64" s="1"/>
  <c r="K4034" i="64"/>
  <c r="AR4034" i="64" s="1"/>
  <c r="AR4035" i="64" s="1"/>
  <c r="AR4036" i="64" s="1"/>
  <c r="AE4034" i="64"/>
  <c r="AA4037" i="64"/>
  <c r="F4034" i="64" l="1"/>
  <c r="T4034" i="64"/>
  <c r="AV4035" i="64" s="1"/>
  <c r="AV4036" i="64" s="1"/>
  <c r="AV4037" i="64" s="1"/>
  <c r="AV4038" i="64" s="1"/>
  <c r="AV4039" i="64" s="1"/>
  <c r="AJ4034" i="64"/>
  <c r="L4034" i="64"/>
  <c r="H4034" i="64"/>
  <c r="AA4038" i="64"/>
  <c r="AB4035" i="64"/>
  <c r="I4034" i="64" l="1"/>
  <c r="AH4034" i="64"/>
  <c r="AI4034" i="64"/>
  <c r="AW4034" i="64"/>
  <c r="E4034" i="64" l="1"/>
  <c r="C4035" i="64" l="1"/>
  <c r="G4035" i="64" s="1"/>
  <c r="D4035" i="64"/>
  <c r="J4035" i="64"/>
  <c r="K4035" i="64" l="1"/>
  <c r="X4036" i="64" s="1"/>
  <c r="X4037" i="64" s="1"/>
  <c r="X4038" i="64" s="1"/>
  <c r="X4039" i="64" s="1"/>
  <c r="X4040" i="64" s="1"/>
  <c r="AS4035" i="64"/>
  <c r="AC4035" i="64"/>
  <c r="F4035" i="64" l="1"/>
  <c r="Y4036" i="64"/>
  <c r="M4036" i="64" s="1"/>
  <c r="AW4035" i="64"/>
  <c r="AE4035" i="64"/>
  <c r="L4035" i="64"/>
  <c r="AJ4035" i="64"/>
  <c r="H4035" i="64"/>
  <c r="AH4035" i="64" l="1"/>
  <c r="AI4035" i="64"/>
  <c r="I4035" i="64"/>
  <c r="E4035" i="64" l="1"/>
  <c r="C4036" i="64" l="1"/>
  <c r="G4036" i="64" s="1"/>
  <c r="W4036" i="64" s="1"/>
  <c r="W4037" i="64" s="1"/>
  <c r="W4038" i="64" s="1"/>
  <c r="W4039" i="64" s="1"/>
  <c r="D4036" i="64"/>
  <c r="J4036" i="64"/>
  <c r="K4036" i="64" l="1"/>
  <c r="F4036" i="64" s="1"/>
  <c r="AN4042" i="64"/>
  <c r="T4042" i="64" s="1"/>
  <c r="T4043" i="64" s="1"/>
  <c r="AS4036" i="64"/>
  <c r="AC4036" i="64"/>
  <c r="AB4036" i="64" l="1"/>
  <c r="AE4036" i="64"/>
  <c r="Y4037" i="64"/>
  <c r="AW4036" i="64"/>
  <c r="H4036" i="64"/>
  <c r="AR4037" i="64" s="1"/>
  <c r="L4036" i="64"/>
  <c r="AJ4036" i="64"/>
  <c r="M4037" i="64" l="1"/>
  <c r="AO4037" i="64"/>
  <c r="AI4036" i="64"/>
  <c r="I4036" i="64"/>
  <c r="AP4037" i="64"/>
  <c r="AH4036" i="64"/>
  <c r="AU4040" i="64"/>
  <c r="Z4040" i="64"/>
  <c r="AT4040" i="64"/>
  <c r="R4038" i="64" l="1"/>
  <c r="R4039" i="64" s="1"/>
  <c r="R4040" i="64" s="1"/>
  <c r="R4041" i="64" s="1"/>
  <c r="R4042" i="64" s="1"/>
  <c r="AB4037" i="64"/>
  <c r="E4036" i="64"/>
  <c r="S4042" i="64" l="1"/>
  <c r="S4043" i="64" s="1"/>
  <c r="C4037" i="64"/>
  <c r="G4037" i="64" s="1"/>
  <c r="J4037" i="64"/>
  <c r="K4037" i="64" l="1"/>
  <c r="D4037" i="64" s="1"/>
  <c r="AQ4037" i="64" s="1"/>
  <c r="AC4037" i="64"/>
  <c r="AS4037" i="64" l="1"/>
  <c r="Y4038" i="64" s="1"/>
  <c r="AE4037" i="64"/>
  <c r="AJ4037" i="64"/>
  <c r="L4037" i="64"/>
  <c r="H4037" i="64"/>
  <c r="F4037" i="64"/>
  <c r="U4038" i="64" s="1"/>
  <c r="U4039" i="64" s="1"/>
  <c r="U4040" i="64" s="1"/>
  <c r="U4041" i="64" s="1"/>
  <c r="U4042" i="64" s="1"/>
  <c r="AW4037" i="64" l="1"/>
  <c r="M4038" i="64"/>
  <c r="AH4037" i="64"/>
  <c r="I4037" i="64"/>
  <c r="AI4037" i="64"/>
  <c r="AL4037" i="64" s="1"/>
  <c r="AM4037" i="64" s="1"/>
  <c r="V4042" i="64" l="1"/>
  <c r="V4043" i="64" s="1"/>
  <c r="E4037" i="64"/>
  <c r="AB4038" i="64"/>
  <c r="C4038" i="64" l="1"/>
  <c r="G4038" i="64" s="1"/>
  <c r="D4038" i="64"/>
  <c r="J4038" i="64"/>
  <c r="N4044" i="64"/>
  <c r="O4044" i="64"/>
  <c r="K4038" i="64" l="1"/>
  <c r="AC4038" i="64"/>
  <c r="AS4038" i="64"/>
  <c r="AQ4038" i="64" l="1"/>
  <c r="AQ4039" i="64" s="1"/>
  <c r="AQ4040" i="64" s="1"/>
  <c r="AR4038" i="64"/>
  <c r="Y4039" i="64"/>
  <c r="AJ4038" i="64"/>
  <c r="H4038" i="64"/>
  <c r="L4038" i="64"/>
  <c r="AE4038" i="64"/>
  <c r="AF4038" i="64" s="1"/>
  <c r="AG4040" i="64" s="1"/>
  <c r="F4038" i="64"/>
  <c r="I4038" i="64" l="1"/>
  <c r="AH4038" i="64"/>
  <c r="AW4038" i="64"/>
  <c r="AI4038" i="64"/>
  <c r="P4040" i="64"/>
  <c r="Q4040" i="64"/>
  <c r="AQ4041" i="64" s="1"/>
  <c r="AK4038" i="64" l="1"/>
  <c r="AA4039" i="64" s="1"/>
  <c r="AA4040" i="64" s="1"/>
  <c r="M4039" i="64"/>
  <c r="E4038" i="64"/>
  <c r="C4039" i="64" s="1"/>
  <c r="G4039" i="64" s="1"/>
  <c r="AB4039" i="64" l="1"/>
  <c r="J4039" i="64"/>
  <c r="K4039" i="64" s="1"/>
  <c r="AR4039" i="64" s="1"/>
  <c r="AR4040" i="64" s="1"/>
  <c r="AR4041" i="64" s="1"/>
  <c r="D4039" i="64"/>
  <c r="AS4039" i="64" s="1"/>
  <c r="AC4039" i="64"/>
  <c r="AA4041" i="64"/>
  <c r="F4039" i="64" l="1"/>
  <c r="AE4039" i="64"/>
  <c r="Y4040" i="64"/>
  <c r="M4040" i="64" s="1"/>
  <c r="T4039" i="64"/>
  <c r="AV4040" i="64" s="1"/>
  <c r="AV4041" i="64" s="1"/>
  <c r="AV4042" i="64" s="1"/>
  <c r="AV4043" i="64" s="1"/>
  <c r="AV4044" i="64" s="1"/>
  <c r="L4039" i="64"/>
  <c r="H4039" i="64"/>
  <c r="AJ4039" i="64"/>
  <c r="AA4042" i="64"/>
  <c r="AH4039" i="64" l="1"/>
  <c r="AW4039" i="64"/>
  <c r="I4039" i="64"/>
  <c r="AA4043" i="64"/>
  <c r="AB4040" i="64"/>
  <c r="AI4039" i="64"/>
  <c r="E4039" i="64" l="1"/>
  <c r="C4040" i="64" l="1"/>
  <c r="G4040" i="64" s="1"/>
  <c r="D4040" i="64"/>
  <c r="J4040" i="64"/>
  <c r="K4040" i="64" l="1"/>
  <c r="X4041" i="64" s="1"/>
  <c r="X4042" i="64" s="1"/>
  <c r="X4043" i="64" s="1"/>
  <c r="X4044" i="64" s="1"/>
  <c r="X4045" i="64" s="1"/>
  <c r="AC4040" i="64"/>
  <c r="AS4040" i="64"/>
  <c r="AE4040" i="64" l="1"/>
  <c r="Y4041" i="64"/>
  <c r="M4041" i="64" s="1"/>
  <c r="AW4040" i="64"/>
  <c r="H4040" i="64"/>
  <c r="L4040" i="64"/>
  <c r="AJ4040" i="64"/>
  <c r="F4040" i="64"/>
  <c r="AI4040" i="64" l="1"/>
  <c r="I4040" i="64"/>
  <c r="AH4040" i="64"/>
  <c r="E4040" i="64" l="1"/>
  <c r="C4041" i="64" l="1"/>
  <c r="G4041" i="64" s="1"/>
  <c r="W4041" i="64" s="1"/>
  <c r="W4042" i="64" s="1"/>
  <c r="W4043" i="64" s="1"/>
  <c r="W4044" i="64" s="1"/>
  <c r="D4041" i="64"/>
  <c r="J4041" i="64"/>
  <c r="K4041" i="64" l="1"/>
  <c r="F4041" i="64" s="1"/>
  <c r="AN4047" i="64"/>
  <c r="T4047" i="64" s="1"/>
  <c r="T4048" i="64" s="1"/>
  <c r="AC4041" i="64"/>
  <c r="AS4041" i="64"/>
  <c r="AB4041" i="64" l="1"/>
  <c r="Y4042" i="64"/>
  <c r="AW4041" i="64"/>
  <c r="AE4041" i="64"/>
  <c r="AJ4041" i="64"/>
  <c r="H4041" i="64"/>
  <c r="AR4042" i="64" s="1"/>
  <c r="L4041" i="64"/>
  <c r="M4042" i="64" l="1"/>
  <c r="AO4042" i="64"/>
  <c r="I4041" i="64"/>
  <c r="AP4042" i="64"/>
  <c r="AH4041" i="64"/>
  <c r="AI4041" i="64"/>
  <c r="Z4045" i="64"/>
  <c r="AU4045" i="64"/>
  <c r="AT4045" i="64"/>
  <c r="R4043" i="64" l="1"/>
  <c r="R4044" i="64" s="1"/>
  <c r="R4045" i="64" s="1"/>
  <c r="R4046" i="64" s="1"/>
  <c r="S4047" i="64" s="1"/>
  <c r="S4048" i="64" s="1"/>
  <c r="E4041" i="64"/>
  <c r="C4042" i="64" s="1"/>
  <c r="G4042" i="64" s="1"/>
  <c r="AB4042" i="64"/>
  <c r="R4047" i="64" l="1"/>
  <c r="AC4042" i="64"/>
  <c r="J4042" i="64"/>
  <c r="K4042" i="64" l="1"/>
  <c r="D4042" i="64" s="1"/>
  <c r="AQ4042" i="64" s="1"/>
  <c r="AE4042" i="64"/>
  <c r="AS4042" i="64" l="1"/>
  <c r="AJ4042" i="64"/>
  <c r="L4042" i="64"/>
  <c r="H4042" i="64"/>
  <c r="Y4043" i="64"/>
  <c r="AW4042" i="64"/>
  <c r="F4042" i="64"/>
  <c r="U4043" i="64" s="1"/>
  <c r="U4044" i="64" s="1"/>
  <c r="U4045" i="64" s="1"/>
  <c r="U4046" i="64" s="1"/>
  <c r="U4047" i="64" s="1"/>
  <c r="M4043" i="64" l="1"/>
  <c r="I4042" i="64"/>
  <c r="AI4042" i="64"/>
  <c r="AL4042" i="64" s="1"/>
  <c r="AM4042" i="64" s="1"/>
  <c r="AH4042" i="64"/>
  <c r="AB4043" i="64" l="1"/>
  <c r="E4042" i="64"/>
  <c r="V4047" i="64"/>
  <c r="V4048" i="64" s="1"/>
  <c r="N4049" i="64" l="1"/>
  <c r="O4049" i="64"/>
  <c r="C4043" i="64"/>
  <c r="G4043" i="64" s="1"/>
  <c r="J4043" i="64"/>
  <c r="D4043" i="64"/>
  <c r="K4043" i="64" l="1"/>
  <c r="AC4043" i="64"/>
  <c r="AS4043" i="64"/>
  <c r="AQ4043" i="64" l="1"/>
  <c r="AQ4044" i="64" s="1"/>
  <c r="AQ4045" i="64" s="1"/>
  <c r="AR4043" i="64"/>
  <c r="Y4044" i="64"/>
  <c r="AJ4043" i="64"/>
  <c r="H4043" i="64"/>
  <c r="L4043" i="64"/>
  <c r="AE4043" i="64"/>
  <c r="AF4043" i="64" s="1"/>
  <c r="AG4045" i="64" s="1"/>
  <c r="F4043" i="64"/>
  <c r="AH4043" i="64" l="1"/>
  <c r="I4043" i="64"/>
  <c r="AW4043" i="64"/>
  <c r="AI4043" i="64"/>
  <c r="P4045" i="64"/>
  <c r="Q4045" i="64"/>
  <c r="AQ4046" i="64" s="1"/>
  <c r="AK4043" i="64" l="1"/>
  <c r="AA4044" i="64" s="1"/>
  <c r="AA4045" i="64" s="1"/>
  <c r="E4043" i="64"/>
  <c r="C4044" i="64" s="1"/>
  <c r="G4044" i="64" s="1"/>
  <c r="M4044" i="64" l="1"/>
  <c r="AB4044" i="64" s="1"/>
  <c r="AC4044" i="64"/>
  <c r="AA4046" i="64"/>
  <c r="D4044" i="64" l="1"/>
  <c r="AS4044" i="64" s="1"/>
  <c r="Y4045" i="64" s="1"/>
  <c r="M4045" i="64" s="1"/>
  <c r="J4044" i="64"/>
  <c r="K4044" i="64" s="1"/>
  <c r="AR4044" i="64" s="1"/>
  <c r="AR4045" i="64" s="1"/>
  <c r="AR4046" i="64" s="1"/>
  <c r="AA4047" i="64"/>
  <c r="AE4044" i="64"/>
  <c r="L4044" i="64" l="1"/>
  <c r="I4044" i="64" s="1"/>
  <c r="AJ4044" i="64"/>
  <c r="T4044" i="64"/>
  <c r="AV4045" i="64" s="1"/>
  <c r="AV4046" i="64" s="1"/>
  <c r="AV4047" i="64" s="1"/>
  <c r="AV4048" i="64" s="1"/>
  <c r="AV4049" i="64" s="1"/>
  <c r="F4044" i="64"/>
  <c r="H4044" i="64"/>
  <c r="AH4044" i="64" s="1"/>
  <c r="AI4044" i="64"/>
  <c r="AB4045" i="64"/>
  <c r="AA4048" i="64"/>
  <c r="AW4044" i="64" l="1"/>
  <c r="E4044" i="64"/>
  <c r="C4045" i="64" l="1"/>
  <c r="G4045" i="64" s="1"/>
  <c r="J4045" i="64"/>
  <c r="D4045" i="64"/>
  <c r="K4045" i="64" l="1"/>
  <c r="AS4045" i="64"/>
  <c r="AC4045" i="64"/>
  <c r="F4045" i="64" l="1"/>
  <c r="X4046" i="64"/>
  <c r="X4047" i="64" s="1"/>
  <c r="X4048" i="64" s="1"/>
  <c r="X4049" i="64" s="1"/>
  <c r="X4050" i="64" s="1"/>
  <c r="Y4046" i="64"/>
  <c r="M4046" i="64" s="1"/>
  <c r="AW4045" i="64"/>
  <c r="AE4045" i="64"/>
  <c r="L4045" i="64"/>
  <c r="AJ4045" i="64"/>
  <c r="H4045" i="64"/>
  <c r="I4045" i="64" l="1"/>
  <c r="AH4045" i="64"/>
  <c r="AI4045" i="64"/>
  <c r="E4045" i="64" l="1"/>
  <c r="C4046" i="64" l="1"/>
  <c r="G4046" i="64" s="1"/>
  <c r="W4046" i="64" s="1"/>
  <c r="W4047" i="64" s="1"/>
  <c r="W4048" i="64" s="1"/>
  <c r="W4049" i="64" s="1"/>
  <c r="J4046" i="64"/>
  <c r="D4046" i="64"/>
  <c r="K4046" i="64" l="1"/>
  <c r="AN4052" i="64"/>
  <c r="T4052" i="64" s="1"/>
  <c r="T4053" i="64" s="1"/>
  <c r="AS4046" i="64"/>
  <c r="AC4046" i="64"/>
  <c r="AB4046" i="64" l="1"/>
  <c r="AE4046" i="64"/>
  <c r="Y4047" i="64"/>
  <c r="AW4046" i="64"/>
  <c r="L4046" i="64"/>
  <c r="AJ4046" i="64"/>
  <c r="H4046" i="64"/>
  <c r="AR4047" i="64" s="1"/>
  <c r="F4046" i="64"/>
  <c r="M4047" i="64" l="1"/>
  <c r="AO4047" i="64"/>
  <c r="AP4047" i="64"/>
  <c r="AH4046" i="64"/>
  <c r="AI4046" i="64"/>
  <c r="I4046" i="64"/>
  <c r="AU4050" i="64"/>
  <c r="AT4050" i="64"/>
  <c r="Z4050" i="64"/>
  <c r="AB4047" i="64" l="1"/>
  <c r="R4048" i="64"/>
  <c r="R4049" i="64" s="1"/>
  <c r="R4050" i="64" s="1"/>
  <c r="R4051" i="64" s="1"/>
  <c r="R4052" i="64" s="1"/>
  <c r="E4046" i="64"/>
  <c r="S4052" i="64" l="1"/>
  <c r="S4053" i="64" s="1"/>
  <c r="C4047" i="64"/>
  <c r="G4047" i="64" s="1"/>
  <c r="J4047" i="64"/>
  <c r="AC4047" i="64" l="1"/>
  <c r="K4047" i="64"/>
  <c r="D4047" i="64" s="1"/>
  <c r="AQ4047" i="64" s="1"/>
  <c r="AS4047" i="64" l="1"/>
  <c r="H4047" i="64"/>
  <c r="AJ4047" i="64"/>
  <c r="L4047" i="64"/>
  <c r="F4047" i="64"/>
  <c r="U4048" i="64" s="1"/>
  <c r="U4049" i="64" s="1"/>
  <c r="U4050" i="64" s="1"/>
  <c r="U4051" i="64" s="1"/>
  <c r="U4052" i="64" s="1"/>
  <c r="Y4048" i="64"/>
  <c r="M4048" i="64" s="1"/>
  <c r="AW4047" i="64"/>
  <c r="AE4047" i="64"/>
  <c r="I4047" i="64" l="1"/>
  <c r="AI4047" i="64"/>
  <c r="AL4047" i="64" s="1"/>
  <c r="AM4047" i="64" s="1"/>
  <c r="AH4047" i="64"/>
  <c r="AB4048" i="64" l="1"/>
  <c r="E4047" i="64"/>
  <c r="V4052" i="64"/>
  <c r="V4053" i="64" s="1"/>
  <c r="N4054" i="64" l="1"/>
  <c r="O4054" i="64"/>
  <c r="C4048" i="64"/>
  <c r="G4048" i="64" s="1"/>
  <c r="D4048" i="64"/>
  <c r="J4048" i="64"/>
  <c r="K4048" i="64" l="1"/>
  <c r="AC4048" i="64"/>
  <c r="AS4048" i="64"/>
  <c r="AQ4048" i="64" l="1"/>
  <c r="AQ4049" i="64" s="1"/>
  <c r="AQ4050" i="64" s="1"/>
  <c r="AR4048" i="64"/>
  <c r="F4048" i="64"/>
  <c r="Y4049" i="64"/>
  <c r="AE4048" i="64"/>
  <c r="AF4048" i="64" s="1"/>
  <c r="AG4050" i="64" s="1"/>
  <c r="AJ4048" i="64"/>
  <c r="L4048" i="64"/>
  <c r="H4048" i="64"/>
  <c r="AW4048" i="64" l="1"/>
  <c r="AI4048" i="64"/>
  <c r="P4050" i="64"/>
  <c r="Q4050" i="64"/>
  <c r="AQ4051" i="64" s="1"/>
  <c r="AH4048" i="64"/>
  <c r="I4048" i="64"/>
  <c r="AK4048" i="64" l="1"/>
  <c r="AA4049" i="64" s="1"/>
  <c r="AA4050" i="64" s="1"/>
  <c r="M4049" i="64"/>
  <c r="E4048" i="64"/>
  <c r="C4049" i="64" s="1"/>
  <c r="G4049" i="64" s="1"/>
  <c r="AC4049" i="64" l="1"/>
  <c r="D4049" i="64"/>
  <c r="AB4049" i="64"/>
  <c r="J4049" i="64"/>
  <c r="AA4051" i="64"/>
  <c r="AA4052" i="64" l="1"/>
  <c r="K4049" i="64"/>
  <c r="AR4049" i="64" s="1"/>
  <c r="AR4050" i="64" s="1"/>
  <c r="AR4051" i="64" s="1"/>
  <c r="AE4049" i="64"/>
  <c r="AS4049" i="64"/>
  <c r="AA4053" i="64" l="1"/>
  <c r="T4049" i="64"/>
  <c r="AV4050" i="64" s="1"/>
  <c r="AV4051" i="64" s="1"/>
  <c r="AV4052" i="64" s="1"/>
  <c r="AV4053" i="64" s="1"/>
  <c r="AV4054" i="64" s="1"/>
  <c r="H4049" i="64"/>
  <c r="L4049" i="64"/>
  <c r="AJ4049" i="64"/>
  <c r="F4049" i="64"/>
  <c r="Y4050" i="64"/>
  <c r="M4050" i="64" s="1"/>
  <c r="I4049" i="64" l="1"/>
  <c r="AW4049" i="64"/>
  <c r="AH4049" i="64"/>
  <c r="AI4049" i="64"/>
  <c r="AB4050" i="64"/>
  <c r="E4049" i="64" l="1"/>
  <c r="C4050" i="64" l="1"/>
  <c r="G4050" i="64" s="1"/>
  <c r="J4050" i="64"/>
  <c r="D4050" i="64"/>
  <c r="K4050" i="64" l="1"/>
  <c r="X4051" i="64" s="1"/>
  <c r="X4052" i="64" s="1"/>
  <c r="X4053" i="64" s="1"/>
  <c r="X4054" i="64" s="1"/>
  <c r="X4055" i="64" s="1"/>
  <c r="AC4050" i="64"/>
  <c r="AS4050" i="64"/>
  <c r="AE4050" i="64" l="1"/>
  <c r="Y4051" i="64"/>
  <c r="M4051" i="64" s="1"/>
  <c r="AW4050" i="64"/>
  <c r="L4050" i="64"/>
  <c r="H4050" i="64"/>
  <c r="AJ4050" i="64"/>
  <c r="F4050" i="64"/>
  <c r="AI4050" i="64" l="1"/>
  <c r="AH4050" i="64"/>
  <c r="I4050" i="64"/>
  <c r="E4050" i="64" l="1"/>
  <c r="C4051" i="64" l="1"/>
  <c r="G4051" i="64" s="1"/>
  <c r="W4051" i="64" s="1"/>
  <c r="W4052" i="64" s="1"/>
  <c r="W4053" i="64" s="1"/>
  <c r="W4054" i="64" s="1"/>
  <c r="J4051" i="64"/>
  <c r="D4051" i="64"/>
  <c r="K4051" i="64" l="1"/>
  <c r="AN4057" i="64"/>
  <c r="T4057" i="64" s="1"/>
  <c r="T4058" i="64" s="1"/>
  <c r="AC4051" i="64"/>
  <c r="AS4051" i="64"/>
  <c r="AB4051" i="64" l="1"/>
  <c r="Y4052" i="64"/>
  <c r="AW4051" i="64"/>
  <c r="AE4051" i="64"/>
  <c r="AJ4051" i="64"/>
  <c r="H4051" i="64"/>
  <c r="AR4052" i="64" s="1"/>
  <c r="L4051" i="64"/>
  <c r="F4051" i="64"/>
  <c r="M4052" i="64" l="1"/>
  <c r="AO4052" i="64"/>
  <c r="I4051" i="64"/>
  <c r="AH4051" i="64"/>
  <c r="AP4052" i="64"/>
  <c r="AI4051" i="64"/>
  <c r="AT4055" i="64"/>
  <c r="AU4055" i="64"/>
  <c r="Z4055" i="64"/>
  <c r="AB4052" i="64" l="1"/>
  <c r="R4053" i="64"/>
  <c r="R4054" i="64" s="1"/>
  <c r="R4055" i="64" s="1"/>
  <c r="R4056" i="64" s="1"/>
  <c r="S4057" i="64" s="1"/>
  <c r="S4058" i="64" s="1"/>
  <c r="E4051" i="64"/>
  <c r="R4057" i="64" l="1"/>
  <c r="C4052" i="64"/>
  <c r="G4052" i="64" s="1"/>
  <c r="J4052" i="64"/>
  <c r="AC4052" i="64" l="1"/>
  <c r="K4052" i="64"/>
  <c r="D4052" i="64" s="1"/>
  <c r="AQ4052" i="64" s="1"/>
  <c r="AS4052" i="64" l="1"/>
  <c r="AE4052" i="64"/>
  <c r="H4052" i="64"/>
  <c r="AJ4052" i="64"/>
  <c r="L4052" i="64"/>
  <c r="Y4053" i="64"/>
  <c r="AW4052" i="64"/>
  <c r="F4052" i="64"/>
  <c r="U4053" i="64" s="1"/>
  <c r="U4054" i="64" s="1"/>
  <c r="U4055" i="64" s="1"/>
  <c r="U4056" i="64" s="1"/>
  <c r="U4057" i="64" s="1"/>
  <c r="M4053" i="64" l="1"/>
  <c r="I4052" i="64"/>
  <c r="AH4052" i="64"/>
  <c r="AI4052" i="64"/>
  <c r="AL4052" i="64" s="1"/>
  <c r="AM4052" i="64" s="1"/>
  <c r="AB4053" i="64" l="1"/>
  <c r="V4057" i="64"/>
  <c r="V4058" i="64" s="1"/>
  <c r="E4052" i="64"/>
  <c r="C4053" i="64" l="1"/>
  <c r="G4053" i="64" s="1"/>
  <c r="D4053" i="64"/>
  <c r="J4053" i="64"/>
  <c r="N4059" i="64"/>
  <c r="O4059" i="64"/>
  <c r="AC4053" i="64" l="1"/>
  <c r="AS4053" i="64"/>
  <c r="K4053" i="64"/>
  <c r="AQ4053" i="64" l="1"/>
  <c r="AQ4054" i="64" s="1"/>
  <c r="AQ4055" i="64" s="1"/>
  <c r="AR4053" i="64"/>
  <c r="Y4054" i="64"/>
  <c r="L4053" i="64"/>
  <c r="AJ4053" i="64"/>
  <c r="H4053" i="64"/>
  <c r="AE4053" i="64"/>
  <c r="AF4053" i="64" s="1"/>
  <c r="AG4055" i="64" s="1"/>
  <c r="F4053" i="64"/>
  <c r="AW4053" i="64" l="1"/>
  <c r="AH4053" i="64"/>
  <c r="AI4053" i="64"/>
  <c r="I4053" i="64"/>
  <c r="P4055" i="64"/>
  <c r="Q4055" i="64"/>
  <c r="AQ4056" i="64" s="1"/>
  <c r="AK4053" i="64" l="1"/>
  <c r="AA4054" i="64" s="1"/>
  <c r="AA4055" i="64" s="1"/>
  <c r="E4053" i="64"/>
  <c r="C4054" i="64" s="1"/>
  <c r="G4054" i="64" s="1"/>
  <c r="M4054" i="64" l="1"/>
  <c r="AB4054" i="64" s="1"/>
  <c r="AA4056" i="64"/>
  <c r="AC4054" i="64"/>
  <c r="D4054" i="64" l="1"/>
  <c r="J4054" i="64"/>
  <c r="K4054" i="64" s="1"/>
  <c r="AR4054" i="64" s="1"/>
  <c r="AR4055" i="64" s="1"/>
  <c r="AR4056" i="64" s="1"/>
  <c r="AE4054" i="64"/>
  <c r="AS4054" i="64"/>
  <c r="AA4057" i="64"/>
  <c r="AA4058" i="64" l="1"/>
  <c r="Y4055" i="64"/>
  <c r="M4055" i="64" s="1"/>
  <c r="T4054" i="64"/>
  <c r="AV4055" i="64" s="1"/>
  <c r="AV4056" i="64" s="1"/>
  <c r="AV4057" i="64" s="1"/>
  <c r="AV4058" i="64" s="1"/>
  <c r="AV4059" i="64" s="1"/>
  <c r="H4054" i="64"/>
  <c r="AJ4054" i="64"/>
  <c r="L4054" i="64"/>
  <c r="F4054" i="64"/>
  <c r="AI4054" i="64" l="1"/>
  <c r="AB4055" i="64"/>
  <c r="AW4054" i="64"/>
  <c r="AH4054" i="64"/>
  <c r="I4054" i="64"/>
  <c r="E4054" i="64" l="1"/>
  <c r="C4055" i="64" l="1"/>
  <c r="G4055" i="64" s="1"/>
  <c r="D4055" i="64"/>
  <c r="J4055" i="64"/>
  <c r="K4055" i="64" l="1"/>
  <c r="X4056" i="64" s="1"/>
  <c r="X4057" i="64" s="1"/>
  <c r="X4058" i="64" s="1"/>
  <c r="X4059" i="64" s="1"/>
  <c r="X4060" i="64" s="1"/>
  <c r="AC4055" i="64"/>
  <c r="AS4055" i="64"/>
  <c r="AE4055" i="64" l="1"/>
  <c r="Y4056" i="64"/>
  <c r="M4056" i="64" s="1"/>
  <c r="AW4055" i="64"/>
  <c r="AJ4055" i="64"/>
  <c r="H4055" i="64"/>
  <c r="L4055" i="64"/>
  <c r="F4055" i="64"/>
  <c r="I4055" i="64" l="1"/>
  <c r="AH4055" i="64"/>
  <c r="AI4055" i="64"/>
  <c r="E4055" i="64" l="1"/>
  <c r="C4056" i="64" l="1"/>
  <c r="G4056" i="64" s="1"/>
  <c r="W4056" i="64" s="1"/>
  <c r="W4057" i="64" s="1"/>
  <c r="W4058" i="64" s="1"/>
  <c r="W4059" i="64" s="1"/>
  <c r="D4056" i="64"/>
  <c r="J4056" i="64"/>
  <c r="K4056" i="64" l="1"/>
  <c r="F4056" i="64" s="1"/>
  <c r="AN4062" i="64"/>
  <c r="T4062" i="64" s="1"/>
  <c r="T4063" i="64" s="1"/>
  <c r="AC4056" i="64"/>
  <c r="AS4056" i="64"/>
  <c r="AB4056" i="64" l="1"/>
  <c r="Y4057" i="64"/>
  <c r="AW4056" i="64"/>
  <c r="AE4056" i="64"/>
  <c r="L4056" i="64"/>
  <c r="AJ4056" i="64"/>
  <c r="H4056" i="64"/>
  <c r="AR4057" i="64" s="1"/>
  <c r="M4057" i="64" l="1"/>
  <c r="AO4057" i="64"/>
  <c r="AH4056" i="64"/>
  <c r="AP4057" i="64"/>
  <c r="AI4056" i="64"/>
  <c r="I4056" i="64"/>
  <c r="AU4060" i="64"/>
  <c r="AT4060" i="64"/>
  <c r="Z4060" i="64"/>
  <c r="AB4057" i="64" l="1"/>
  <c r="R4058" i="64"/>
  <c r="R4059" i="64" s="1"/>
  <c r="R4060" i="64" s="1"/>
  <c r="R4061" i="64" s="1"/>
  <c r="S4062" i="64" s="1"/>
  <c r="S4063" i="64" s="1"/>
  <c r="E4056" i="64"/>
  <c r="R4062" i="64" l="1"/>
  <c r="C4057" i="64"/>
  <c r="G4057" i="64" s="1"/>
  <c r="J4057" i="64"/>
  <c r="AC4057" i="64" l="1"/>
  <c r="K4057" i="64"/>
  <c r="D4057" i="64" s="1"/>
  <c r="AQ4057" i="64" s="1"/>
  <c r="AS4057" i="64" l="1"/>
  <c r="AJ4057" i="64"/>
  <c r="L4057" i="64"/>
  <c r="H4057" i="64"/>
  <c r="AE4057" i="64"/>
  <c r="Y4058" i="64"/>
  <c r="AW4057" i="64"/>
  <c r="F4057" i="64"/>
  <c r="U4058" i="64" s="1"/>
  <c r="U4059" i="64" s="1"/>
  <c r="U4060" i="64" s="1"/>
  <c r="U4061" i="64" s="1"/>
  <c r="U4062" i="64" s="1"/>
  <c r="M4058" i="64" l="1"/>
  <c r="AH4057" i="64"/>
  <c r="I4057" i="64"/>
  <c r="AI4057" i="64"/>
  <c r="AL4057" i="64" s="1"/>
  <c r="AM4057" i="64" s="1"/>
  <c r="V4062" i="64" l="1"/>
  <c r="V4063" i="64" s="1"/>
  <c r="AB4058" i="64"/>
  <c r="E4057" i="64"/>
  <c r="C4058" i="64" l="1"/>
  <c r="G4058" i="64" s="1"/>
  <c r="D4058" i="64"/>
  <c r="J4058" i="64"/>
  <c r="N4064" i="64"/>
  <c r="O4064" i="64"/>
  <c r="K4058" i="64" l="1"/>
  <c r="AC4058" i="64"/>
  <c r="AS4058" i="64"/>
  <c r="AQ4058" i="64" l="1"/>
  <c r="AQ4059" i="64" s="1"/>
  <c r="AQ4060" i="64" s="1"/>
  <c r="AR4058" i="64"/>
  <c r="Y4059" i="64"/>
  <c r="L4058" i="64"/>
  <c r="H4058" i="64"/>
  <c r="AJ4058" i="64"/>
  <c r="AE4058" i="64"/>
  <c r="AF4058" i="64" s="1"/>
  <c r="AG4060" i="64" s="1"/>
  <c r="F4058" i="64"/>
  <c r="AW4058" i="64" l="1"/>
  <c r="AI4058" i="64"/>
  <c r="AH4058" i="64"/>
  <c r="I4058" i="64"/>
  <c r="Q4060" i="64"/>
  <c r="AQ4061" i="64" s="1"/>
  <c r="P4060" i="64"/>
  <c r="AK4058" i="64" l="1"/>
  <c r="AA4059" i="64" s="1"/>
  <c r="AA4060" i="64" s="1"/>
  <c r="M4059" i="64"/>
  <c r="E4058" i="64"/>
  <c r="C4059" i="64" s="1"/>
  <c r="G4059" i="64" s="1"/>
  <c r="AB4059" i="64" l="1"/>
  <c r="AA4061" i="64"/>
  <c r="D4059" i="64"/>
  <c r="J4059" i="64"/>
  <c r="AC4059" i="64"/>
  <c r="K4059" i="64" l="1"/>
  <c r="AR4059" i="64" s="1"/>
  <c r="AR4060" i="64" s="1"/>
  <c r="AR4061" i="64" s="1"/>
  <c r="AE4059" i="64"/>
  <c r="AS4059" i="64"/>
  <c r="AA4062" i="64"/>
  <c r="F4059" i="64" l="1"/>
  <c r="AA4063" i="64"/>
  <c r="Y4060" i="64"/>
  <c r="M4060" i="64" s="1"/>
  <c r="T4059" i="64"/>
  <c r="AV4060" i="64" s="1"/>
  <c r="AV4061" i="64" s="1"/>
  <c r="AV4062" i="64" s="1"/>
  <c r="AV4063" i="64" s="1"/>
  <c r="AV4064" i="64" s="1"/>
  <c r="H4059" i="64"/>
  <c r="L4059" i="64"/>
  <c r="AJ4059" i="64"/>
  <c r="I4059" i="64" l="1"/>
  <c r="AH4059" i="64"/>
  <c r="AW4059" i="64"/>
  <c r="AB4060" i="64"/>
  <c r="AI4059" i="64"/>
  <c r="E4059" i="64" l="1"/>
  <c r="C4060" i="64" l="1"/>
  <c r="G4060" i="64" s="1"/>
  <c r="J4060" i="64"/>
  <c r="D4060" i="64"/>
  <c r="K4060" i="64" l="1"/>
  <c r="X4061" i="64" s="1"/>
  <c r="X4062" i="64" s="1"/>
  <c r="X4063" i="64" s="1"/>
  <c r="X4064" i="64" s="1"/>
  <c r="X4065" i="64" s="1"/>
  <c r="AC4060" i="64"/>
  <c r="AS4060" i="64"/>
  <c r="AE4060" i="64" l="1"/>
  <c r="Y4061" i="64"/>
  <c r="M4061" i="64" s="1"/>
  <c r="AW4060" i="64"/>
  <c r="L4060" i="64"/>
  <c r="H4060" i="64"/>
  <c r="AJ4060" i="64"/>
  <c r="F4060" i="64"/>
  <c r="AH4060" i="64" l="1"/>
  <c r="AI4060" i="64"/>
  <c r="I4060" i="64"/>
  <c r="E4060" i="64" l="1"/>
  <c r="C4061" i="64" l="1"/>
  <c r="G4061" i="64" s="1"/>
  <c r="W4061" i="64" s="1"/>
  <c r="W4062" i="64" s="1"/>
  <c r="W4063" i="64" s="1"/>
  <c r="W4064" i="64" s="1"/>
  <c r="D4061" i="64"/>
  <c r="J4061" i="64"/>
  <c r="K4061" i="64" l="1"/>
  <c r="F4061" i="64" s="1"/>
  <c r="AN4067" i="64"/>
  <c r="T4067" i="64" s="1"/>
  <c r="T4068" i="64" s="1"/>
  <c r="AC4061" i="64"/>
  <c r="AS4061" i="64"/>
  <c r="Y4062" i="64" l="1"/>
  <c r="AW4061" i="64"/>
  <c r="AE4061" i="64"/>
  <c r="AB4061" i="64"/>
  <c r="L4061" i="64"/>
  <c r="H4061" i="64"/>
  <c r="AR4062" i="64" s="1"/>
  <c r="AJ4061" i="64"/>
  <c r="M4062" i="64" l="1"/>
  <c r="AO4062" i="64"/>
  <c r="AT4065" i="64"/>
  <c r="AU4065" i="64"/>
  <c r="Z4065" i="64"/>
  <c r="AP4062" i="64"/>
  <c r="AH4061" i="64"/>
  <c r="AI4061" i="64"/>
  <c r="I4061" i="64"/>
  <c r="R4063" i="64" l="1"/>
  <c r="R4064" i="64" s="1"/>
  <c r="R4065" i="64" s="1"/>
  <c r="R4066" i="64" s="1"/>
  <c r="S4067" i="64" s="1"/>
  <c r="S4068" i="64" s="1"/>
  <c r="AB4062" i="64"/>
  <c r="E4061" i="64"/>
  <c r="C4062" i="64" s="1"/>
  <c r="G4062" i="64" s="1"/>
  <c r="R4067" i="64" l="1"/>
  <c r="AC4062" i="64"/>
  <c r="J4062" i="64"/>
  <c r="AE4062" i="64" l="1"/>
  <c r="K4062" i="64"/>
  <c r="D4062" i="64" l="1"/>
  <c r="H4062" i="64" s="1"/>
  <c r="AJ4062" i="64"/>
  <c r="L4062" i="64"/>
  <c r="AQ4062" i="64" l="1"/>
  <c r="AS4062" i="64"/>
  <c r="F4062" i="64"/>
  <c r="U4063" i="64" s="1"/>
  <c r="U4064" i="64" s="1"/>
  <c r="U4065" i="64" s="1"/>
  <c r="U4066" i="64" s="1"/>
  <c r="U4067" i="64" s="1"/>
  <c r="AH4062" i="64"/>
  <c r="AI4062" i="64"/>
  <c r="AL4062" i="64" s="1"/>
  <c r="AM4062" i="64" s="1"/>
  <c r="I4062" i="64"/>
  <c r="AW4062" i="64" l="1"/>
  <c r="Y4063" i="64"/>
  <c r="V4067" i="64"/>
  <c r="V4068" i="64" s="1"/>
  <c r="N4069" i="64" s="1"/>
  <c r="E4062" i="64"/>
  <c r="M4063" i="64" l="1"/>
  <c r="D4063" i="64" s="1"/>
  <c r="O4069" i="64"/>
  <c r="C4063" i="64"/>
  <c r="G4063" i="64" s="1"/>
  <c r="J4063" i="64" l="1"/>
  <c r="AB4063" i="64"/>
  <c r="K4063" i="64"/>
  <c r="AC4063" i="64"/>
  <c r="AS4063" i="64"/>
  <c r="AQ4063" i="64" l="1"/>
  <c r="AQ4064" i="64" s="1"/>
  <c r="AQ4065" i="64" s="1"/>
  <c r="AR4063" i="64"/>
  <c r="AE4063" i="64"/>
  <c r="AF4063" i="64" s="1"/>
  <c r="AG4065" i="64" s="1"/>
  <c r="Y4064" i="64"/>
  <c r="L4063" i="64"/>
  <c r="H4063" i="64"/>
  <c r="AJ4063" i="64"/>
  <c r="F4063" i="64"/>
  <c r="AW4063" i="64" l="1"/>
  <c r="AI4063" i="64"/>
  <c r="I4063" i="64"/>
  <c r="AH4063" i="64"/>
  <c r="P4065" i="64"/>
  <c r="Q4065" i="64"/>
  <c r="AQ4066" i="64" s="1"/>
  <c r="AK4063" i="64" l="1"/>
  <c r="AA4064" i="64" s="1"/>
  <c r="AA4065" i="64" s="1"/>
  <c r="E4063" i="64"/>
  <c r="C4064" i="64" s="1"/>
  <c r="G4064" i="64" s="1"/>
  <c r="M4064" i="64" l="1"/>
  <c r="AB4064" i="64" s="1"/>
  <c r="AA4066" i="64"/>
  <c r="AC4064" i="64"/>
  <c r="J4064" i="64" l="1"/>
  <c r="D4064" i="64"/>
  <c r="AS4064" i="64" s="1"/>
  <c r="AE4064" i="64"/>
  <c r="AA4067" i="64"/>
  <c r="K4064" i="64"/>
  <c r="AR4064" i="64" s="1"/>
  <c r="AR4065" i="64" s="1"/>
  <c r="AR4066" i="64" s="1"/>
  <c r="F4064" i="64" l="1"/>
  <c r="Y4065" i="64"/>
  <c r="M4065" i="64" s="1"/>
  <c r="T4064" i="64"/>
  <c r="AV4065" i="64" s="1"/>
  <c r="AV4066" i="64" s="1"/>
  <c r="AV4067" i="64" s="1"/>
  <c r="AV4068" i="64" s="1"/>
  <c r="AV4069" i="64" s="1"/>
  <c r="H4064" i="64"/>
  <c r="AJ4064" i="64"/>
  <c r="L4064" i="64"/>
  <c r="AA4068" i="64"/>
  <c r="I4064" i="64" l="1"/>
  <c r="AI4064" i="64"/>
  <c r="AW4064" i="64"/>
  <c r="AH4064" i="64"/>
  <c r="AB4065" i="64"/>
  <c r="E4064" i="64" l="1"/>
  <c r="C4065" i="64" l="1"/>
  <c r="G4065" i="64" s="1"/>
  <c r="D4065" i="64"/>
  <c r="J4065" i="64"/>
  <c r="K4065" i="64" l="1"/>
  <c r="AC4065" i="64"/>
  <c r="AS4065" i="64"/>
  <c r="F4065" i="64" l="1"/>
  <c r="X4066" i="64"/>
  <c r="X4067" i="64" s="1"/>
  <c r="X4068" i="64" s="1"/>
  <c r="X4069" i="64" s="1"/>
  <c r="X4070" i="64" s="1"/>
  <c r="AE4065" i="64"/>
  <c r="Y4066" i="64"/>
  <c r="M4066" i="64" s="1"/>
  <c r="AW4065" i="64"/>
  <c r="L4065" i="64"/>
  <c r="H4065" i="64"/>
  <c r="AJ4065" i="64"/>
  <c r="AI4065" i="64" l="1"/>
  <c r="AH4065" i="64"/>
  <c r="I4065" i="64"/>
  <c r="E4065" i="64" l="1"/>
  <c r="C4066" i="64" l="1"/>
  <c r="G4066" i="64" s="1"/>
  <c r="W4066" i="64" s="1"/>
  <c r="W4067" i="64" s="1"/>
  <c r="W4068" i="64" s="1"/>
  <c r="W4069" i="64" s="1"/>
  <c r="J4066" i="64"/>
  <c r="D4066" i="64"/>
  <c r="K4066" i="64" l="1"/>
  <c r="AN4072" i="64"/>
  <c r="T4072" i="64" s="1"/>
  <c r="T4073" i="64" s="1"/>
  <c r="AC4066" i="64"/>
  <c r="AS4066" i="64"/>
  <c r="AB4066" i="64" l="1"/>
  <c r="Y4067" i="64"/>
  <c r="AW4066" i="64"/>
  <c r="AE4066" i="64"/>
  <c r="AJ4066" i="64"/>
  <c r="H4066" i="64"/>
  <c r="AR4067" i="64" s="1"/>
  <c r="L4066" i="64"/>
  <c r="F4066" i="64"/>
  <c r="M4067" i="64" l="1"/>
  <c r="AO4067" i="64"/>
  <c r="I4066" i="64"/>
  <c r="AP4067" i="64"/>
  <c r="AH4066" i="64"/>
  <c r="AI4066" i="64"/>
  <c r="AU4070" i="64"/>
  <c r="AT4070" i="64"/>
  <c r="Z4070" i="64"/>
  <c r="AB4067" i="64" l="1"/>
  <c r="R4068" i="64"/>
  <c r="R4069" i="64" s="1"/>
  <c r="R4070" i="64" s="1"/>
  <c r="R4071" i="64" s="1"/>
  <c r="R4072" i="64" s="1"/>
  <c r="E4066" i="64"/>
  <c r="S4072" i="64" l="1"/>
  <c r="S4073" i="64" s="1"/>
  <c r="C4067" i="64"/>
  <c r="G4067" i="64" s="1"/>
  <c r="J4067" i="64"/>
  <c r="AC4067" i="64" l="1"/>
  <c r="K4067" i="64"/>
  <c r="D4067" i="64" s="1"/>
  <c r="AQ4067" i="64" s="1"/>
  <c r="AS4067" i="64" l="1"/>
  <c r="Y4068" i="64"/>
  <c r="AW4067" i="64"/>
  <c r="H4067" i="64"/>
  <c r="L4067" i="64"/>
  <c r="AJ4067" i="64"/>
  <c r="AE4067" i="64"/>
  <c r="F4067" i="64"/>
  <c r="U4068" i="64" s="1"/>
  <c r="U4069" i="64" s="1"/>
  <c r="U4070" i="64" s="1"/>
  <c r="U4071" i="64" s="1"/>
  <c r="U4072" i="64" s="1"/>
  <c r="M4068" i="64" l="1"/>
  <c r="I4067" i="64"/>
  <c r="AH4067" i="64"/>
  <c r="AI4067" i="64"/>
  <c r="AL4067" i="64" s="1"/>
  <c r="AM4067" i="64" s="1"/>
  <c r="AB4068" i="64" l="1"/>
  <c r="V4072" i="64"/>
  <c r="V4073" i="64" s="1"/>
  <c r="E4067" i="64"/>
  <c r="C4068" i="64" l="1"/>
  <c r="G4068" i="64" s="1"/>
  <c r="D4068" i="64"/>
  <c r="J4068" i="64"/>
  <c r="N4074" i="64"/>
  <c r="O4074" i="64"/>
  <c r="K4068" i="64" l="1"/>
  <c r="AS4068" i="64"/>
  <c r="AC4068" i="64"/>
  <c r="AQ4068" i="64" l="1"/>
  <c r="AQ4069" i="64" s="1"/>
  <c r="AQ4070" i="64" s="1"/>
  <c r="AR4068" i="64"/>
  <c r="AE4068" i="64"/>
  <c r="AF4068" i="64" s="1"/>
  <c r="AG4070" i="64" s="1"/>
  <c r="L4068" i="64"/>
  <c r="AJ4068" i="64"/>
  <c r="H4068" i="64"/>
  <c r="Y4069" i="64"/>
  <c r="F4068" i="64"/>
  <c r="AH4068" i="64" l="1"/>
  <c r="AW4068" i="64"/>
  <c r="AI4068" i="64"/>
  <c r="I4068" i="64"/>
  <c r="P4070" i="64"/>
  <c r="Q4070" i="64"/>
  <c r="AQ4071" i="64" s="1"/>
  <c r="AK4068" i="64" l="1"/>
  <c r="AA4069" i="64" s="1"/>
  <c r="AA4070" i="64" s="1"/>
  <c r="M4069" i="64"/>
  <c r="E4068" i="64"/>
  <c r="C4069" i="64" s="1"/>
  <c r="G4069" i="64" s="1"/>
  <c r="AA4071" i="64" l="1"/>
  <c r="D4069" i="64"/>
  <c r="AB4069" i="64"/>
  <c r="J4069" i="64"/>
  <c r="AC4069" i="64"/>
  <c r="K4069" i="64" l="1"/>
  <c r="AR4069" i="64" s="1"/>
  <c r="AR4070" i="64" s="1"/>
  <c r="AR4071" i="64" s="1"/>
  <c r="AE4069" i="64"/>
  <c r="AA4072" i="64"/>
  <c r="AS4069" i="64"/>
  <c r="F4069" i="64" l="1"/>
  <c r="Y4070" i="64"/>
  <c r="M4070" i="64" s="1"/>
  <c r="AA4073" i="64"/>
  <c r="T4069" i="64"/>
  <c r="AV4070" i="64" s="1"/>
  <c r="AV4071" i="64" s="1"/>
  <c r="AV4072" i="64" s="1"/>
  <c r="AV4073" i="64" s="1"/>
  <c r="AV4074" i="64" s="1"/>
  <c r="H4069" i="64"/>
  <c r="L4069" i="64"/>
  <c r="AJ4069" i="64"/>
  <c r="AW4069" i="64" l="1"/>
  <c r="I4069" i="64"/>
  <c r="AH4069" i="64"/>
  <c r="AI4069" i="64"/>
  <c r="AB4070" i="64"/>
  <c r="E4069" i="64" l="1"/>
  <c r="C4070" i="64" l="1"/>
  <c r="G4070" i="64" s="1"/>
  <c r="J4070" i="64"/>
  <c r="D4070" i="64"/>
  <c r="K4070" i="64" l="1"/>
  <c r="AC4070" i="64"/>
  <c r="AS4070" i="64"/>
  <c r="F4070" i="64" l="1"/>
  <c r="X4071" i="64"/>
  <c r="X4072" i="64" s="1"/>
  <c r="X4073" i="64" s="1"/>
  <c r="X4074" i="64" s="1"/>
  <c r="X4075" i="64" s="1"/>
  <c r="AE4070" i="64"/>
  <c r="Y4071" i="64"/>
  <c r="M4071" i="64" s="1"/>
  <c r="AW4070" i="64"/>
  <c r="AJ4070" i="64"/>
  <c r="L4070" i="64"/>
  <c r="H4070" i="64"/>
  <c r="I4070" i="64" l="1"/>
  <c r="AH4070" i="64"/>
  <c r="AI4070" i="64"/>
  <c r="E4070" i="64" l="1"/>
  <c r="C4071" i="64" l="1"/>
  <c r="G4071" i="64" s="1"/>
  <c r="W4071" i="64" s="1"/>
  <c r="W4072" i="64" s="1"/>
  <c r="W4073" i="64" s="1"/>
  <c r="W4074" i="64" s="1"/>
  <c r="J4071" i="64"/>
  <c r="D4071" i="64"/>
  <c r="K4071" i="64" l="1"/>
  <c r="AN4077" i="64"/>
  <c r="T4077" i="64" s="1"/>
  <c r="T4078" i="64" s="1"/>
  <c r="AC4071" i="64"/>
  <c r="AS4071" i="64"/>
  <c r="Y4072" i="64" l="1"/>
  <c r="AW4071" i="64"/>
  <c r="AE4071" i="64"/>
  <c r="AB4071" i="64"/>
  <c r="L4071" i="64"/>
  <c r="H4071" i="64"/>
  <c r="AR4072" i="64" s="1"/>
  <c r="AJ4071" i="64"/>
  <c r="F4071" i="64"/>
  <c r="M4072" i="64" l="1"/>
  <c r="AO4072" i="64"/>
  <c r="Z4075" i="64"/>
  <c r="AU4075" i="64"/>
  <c r="AT4075" i="64"/>
  <c r="AH4071" i="64"/>
  <c r="AP4072" i="64"/>
  <c r="AI4071" i="64"/>
  <c r="I4071" i="64"/>
  <c r="R4073" i="64" l="1"/>
  <c r="R4074" i="64" s="1"/>
  <c r="R4075" i="64" s="1"/>
  <c r="R4076" i="64" s="1"/>
  <c r="R4077" i="64" s="1"/>
  <c r="E4071" i="64"/>
  <c r="C4072" i="64" s="1"/>
  <c r="G4072" i="64" s="1"/>
  <c r="AB4072" i="64"/>
  <c r="J4072" i="64" l="1"/>
  <c r="K4072" i="64" s="1"/>
  <c r="S4077" i="64"/>
  <c r="S4078" i="64" s="1"/>
  <c r="AC4072" i="64"/>
  <c r="D4072" i="64" l="1"/>
  <c r="AE4072" i="64"/>
  <c r="AJ4072" i="64"/>
  <c r="L4072" i="64"/>
  <c r="H4072" i="64"/>
  <c r="AQ4072" i="64" l="1"/>
  <c r="AS4072" i="64"/>
  <c r="F4072" i="64"/>
  <c r="U4073" i="64" s="1"/>
  <c r="U4074" i="64" s="1"/>
  <c r="U4075" i="64" s="1"/>
  <c r="U4076" i="64" s="1"/>
  <c r="U4077" i="64" s="1"/>
  <c r="AH4072" i="64"/>
  <c r="I4072" i="64"/>
  <c r="AI4072" i="64"/>
  <c r="AL4072" i="64" s="1"/>
  <c r="AM4072" i="64" s="1"/>
  <c r="V4077" i="64" l="1"/>
  <c r="V4078" i="64" s="1"/>
  <c r="AW4072" i="64"/>
  <c r="Y4073" i="64"/>
  <c r="E4072" i="64"/>
  <c r="N4079" i="64"/>
  <c r="O4079" i="64"/>
  <c r="M4073" i="64" l="1"/>
  <c r="J4073" i="64" s="1"/>
  <c r="C4073" i="64"/>
  <c r="G4073" i="64" s="1"/>
  <c r="D4073" i="64" l="1"/>
  <c r="AS4073" i="64" s="1"/>
  <c r="AB4073" i="64"/>
  <c r="AC4073" i="64"/>
  <c r="K4073" i="64"/>
  <c r="AQ4073" i="64" l="1"/>
  <c r="AQ4074" i="64" s="1"/>
  <c r="AQ4075" i="64" s="1"/>
  <c r="AR4073" i="64"/>
  <c r="Y4074" i="64"/>
  <c r="H4073" i="64"/>
  <c r="L4073" i="64"/>
  <c r="AJ4073" i="64"/>
  <c r="AE4073" i="64"/>
  <c r="AF4073" i="64" s="1"/>
  <c r="AG4075" i="64" s="1"/>
  <c r="F4073" i="64"/>
  <c r="I4073" i="64" l="1"/>
  <c r="AH4073" i="64"/>
  <c r="AI4073" i="64"/>
  <c r="AW4073" i="64"/>
  <c r="Q4075" i="64"/>
  <c r="AQ4076" i="64" s="1"/>
  <c r="P4075" i="64"/>
  <c r="AK4073" i="64" l="1"/>
  <c r="AA4074" i="64" s="1"/>
  <c r="AA4075" i="64" s="1"/>
  <c r="M4074" i="64"/>
  <c r="E4073" i="64"/>
  <c r="C4074" i="64" s="1"/>
  <c r="G4074" i="64" s="1"/>
  <c r="AB4074" i="64" l="1"/>
  <c r="AC4074" i="64"/>
  <c r="J4074" i="64"/>
  <c r="AA4076" i="64"/>
  <c r="D4074" i="64"/>
  <c r="K4074" i="64" l="1"/>
  <c r="AR4074" i="64" s="1"/>
  <c r="AR4075" i="64" s="1"/>
  <c r="AR4076" i="64" s="1"/>
  <c r="AA4077" i="64"/>
  <c r="AE4074" i="64"/>
  <c r="AS4074" i="64"/>
  <c r="F4074" i="64" l="1"/>
  <c r="T4074" i="64"/>
  <c r="AV4075" i="64" s="1"/>
  <c r="AV4076" i="64" s="1"/>
  <c r="AV4077" i="64" s="1"/>
  <c r="AV4078" i="64" s="1"/>
  <c r="AV4079" i="64" s="1"/>
  <c r="L4074" i="64"/>
  <c r="H4074" i="64"/>
  <c r="AJ4074" i="64"/>
  <c r="AA4078" i="64"/>
  <c r="Y4075" i="64"/>
  <c r="M4075" i="64" s="1"/>
  <c r="AB4075" i="64" l="1"/>
  <c r="AH4074" i="64"/>
  <c r="AW4074" i="64"/>
  <c r="AI4074" i="64"/>
  <c r="I4074" i="64"/>
  <c r="E4074" i="64" l="1"/>
  <c r="C4075" i="64" l="1"/>
  <c r="G4075" i="64" s="1"/>
  <c r="J4075" i="64"/>
  <c r="D4075" i="64"/>
  <c r="K4075" i="64" l="1"/>
  <c r="X4076" i="64" s="1"/>
  <c r="X4077" i="64" s="1"/>
  <c r="X4078" i="64" s="1"/>
  <c r="X4079" i="64" s="1"/>
  <c r="X4080" i="64" s="1"/>
  <c r="AC4075" i="64"/>
  <c r="AS4075" i="64"/>
  <c r="F4075" i="64" l="1"/>
  <c r="Y4076" i="64"/>
  <c r="M4076" i="64" s="1"/>
  <c r="AW4075" i="64"/>
  <c r="AE4075" i="64"/>
  <c r="AJ4075" i="64"/>
  <c r="H4075" i="64"/>
  <c r="L4075" i="64"/>
  <c r="I4075" i="64" l="1"/>
  <c r="AI4075" i="64"/>
  <c r="AH4075" i="64"/>
  <c r="E4075" i="64" l="1"/>
  <c r="C4076" i="64" l="1"/>
  <c r="G4076" i="64" s="1"/>
  <c r="W4076" i="64" s="1"/>
  <c r="W4077" i="64" s="1"/>
  <c r="W4078" i="64" s="1"/>
  <c r="W4079" i="64" s="1"/>
  <c r="J4076" i="64"/>
  <c r="D4076" i="64"/>
  <c r="K4076" i="64" l="1"/>
  <c r="F4076" i="64" s="1"/>
  <c r="AN4082" i="64"/>
  <c r="T4082" i="64" s="1"/>
  <c r="T4083" i="64" s="1"/>
  <c r="AS4076" i="64"/>
  <c r="AC4076" i="64"/>
  <c r="AE4076" i="64" l="1"/>
  <c r="Y4077" i="64"/>
  <c r="AW4076" i="64"/>
  <c r="AB4076" i="64"/>
  <c r="L4076" i="64"/>
  <c r="H4076" i="64"/>
  <c r="AR4077" i="64" s="1"/>
  <c r="AJ4076" i="64"/>
  <c r="M4077" i="64" l="1"/>
  <c r="AO4077" i="64"/>
  <c r="AU4080" i="64"/>
  <c r="AT4080" i="64"/>
  <c r="Z4080" i="64"/>
  <c r="AI4076" i="64"/>
  <c r="AH4076" i="64"/>
  <c r="AP4077" i="64"/>
  <c r="I4076" i="64"/>
  <c r="R4078" i="64" l="1"/>
  <c r="R4079" i="64" s="1"/>
  <c r="R4080" i="64" s="1"/>
  <c r="R4081" i="64" s="1"/>
  <c r="R4082" i="64" s="1"/>
  <c r="AB4077" i="64"/>
  <c r="E4076" i="64"/>
  <c r="S4082" i="64" l="1"/>
  <c r="S4083" i="64" s="1"/>
  <c r="C4077" i="64"/>
  <c r="G4077" i="64" s="1"/>
  <c r="J4077" i="64"/>
  <c r="AC4077" i="64" l="1"/>
  <c r="K4077" i="64"/>
  <c r="D4077" i="64" s="1"/>
  <c r="AQ4077" i="64" s="1"/>
  <c r="AS4077" i="64" l="1"/>
  <c r="Y4078" i="64"/>
  <c r="AW4077" i="64"/>
  <c r="L4077" i="64"/>
  <c r="AJ4077" i="64"/>
  <c r="H4077" i="64"/>
  <c r="AE4077" i="64"/>
  <c r="F4077" i="64"/>
  <c r="U4078" i="64" s="1"/>
  <c r="U4079" i="64" s="1"/>
  <c r="U4080" i="64" s="1"/>
  <c r="U4081" i="64" s="1"/>
  <c r="U4082" i="64" s="1"/>
  <c r="M4078" i="64" l="1"/>
  <c r="I4077" i="64"/>
  <c r="AH4077" i="64"/>
  <c r="AI4077" i="64"/>
  <c r="AL4077" i="64" s="1"/>
  <c r="AM4077" i="64" s="1"/>
  <c r="V4082" i="64" l="1"/>
  <c r="V4083" i="64" s="1"/>
  <c r="E4077" i="64"/>
  <c r="C4078" i="64" s="1"/>
  <c r="G4078" i="64" s="1"/>
  <c r="AB4078" i="64"/>
  <c r="J4078" i="64" l="1"/>
  <c r="K4078" i="64" s="1"/>
  <c r="D4078" i="64"/>
  <c r="AC4078" i="64"/>
  <c r="N4084" i="64"/>
  <c r="O4084" i="64"/>
  <c r="AQ4078" i="64" l="1"/>
  <c r="AQ4079" i="64" s="1"/>
  <c r="AQ4080" i="64" s="1"/>
  <c r="AR4078" i="64"/>
  <c r="F4078" i="64"/>
  <c r="AS4078" i="64"/>
  <c r="Y4079" i="64" s="1"/>
  <c r="AE4078" i="64"/>
  <c r="AF4078" i="64" s="1"/>
  <c r="AG4080" i="64" s="1"/>
  <c r="L4078" i="64"/>
  <c r="I4078" i="64" s="1"/>
  <c r="H4078" i="64"/>
  <c r="AJ4078" i="64"/>
  <c r="AH4078" i="64" l="1"/>
  <c r="Q4080" i="64"/>
  <c r="AQ4081" i="64" s="1"/>
  <c r="P4080" i="64"/>
  <c r="AW4078" i="64"/>
  <c r="AI4078" i="64"/>
  <c r="AK4078" i="64" l="1"/>
  <c r="AA4079" i="64" s="1"/>
  <c r="AA4080" i="64" s="1"/>
  <c r="E4078" i="64"/>
  <c r="C4079" i="64" s="1"/>
  <c r="G4079" i="64" s="1"/>
  <c r="M4079" i="64" l="1"/>
  <c r="AB4079" i="64" s="1"/>
  <c r="AC4079" i="64"/>
  <c r="AA4081" i="64"/>
  <c r="J4079" i="64" l="1"/>
  <c r="K4079" i="64" s="1"/>
  <c r="AR4079" i="64" s="1"/>
  <c r="AR4080" i="64" s="1"/>
  <c r="AR4081" i="64" s="1"/>
  <c r="D4079" i="64"/>
  <c r="AS4079" i="64" s="1"/>
  <c r="Y4080" i="64" s="1"/>
  <c r="M4080" i="64" s="1"/>
  <c r="AE4079" i="64"/>
  <c r="AA4082" i="64"/>
  <c r="F4079" i="64" l="1"/>
  <c r="AA4083" i="64"/>
  <c r="AB4080" i="64"/>
  <c r="T4079" i="64"/>
  <c r="AV4080" i="64" s="1"/>
  <c r="AV4081" i="64" s="1"/>
  <c r="AV4082" i="64" s="1"/>
  <c r="AV4083" i="64" s="1"/>
  <c r="AV4084" i="64" s="1"/>
  <c r="AJ4079" i="64"/>
  <c r="H4079" i="64"/>
  <c r="L4079" i="64"/>
  <c r="AW4079" i="64" l="1"/>
  <c r="I4079" i="64"/>
  <c r="AH4079" i="64"/>
  <c r="AI4079" i="64"/>
  <c r="E4079" i="64" l="1"/>
  <c r="C4080" i="64" l="1"/>
  <c r="G4080" i="64" s="1"/>
  <c r="D4080" i="64"/>
  <c r="J4080" i="64"/>
  <c r="K4080" i="64" l="1"/>
  <c r="X4081" i="64" s="1"/>
  <c r="X4082" i="64" s="1"/>
  <c r="X4083" i="64" s="1"/>
  <c r="X4084" i="64" s="1"/>
  <c r="X4085" i="64" s="1"/>
  <c r="AS4080" i="64"/>
  <c r="AC4080" i="64"/>
  <c r="AE4080" i="64" l="1"/>
  <c r="Y4081" i="64"/>
  <c r="M4081" i="64" s="1"/>
  <c r="AW4080" i="64"/>
  <c r="H4080" i="64"/>
  <c r="AJ4080" i="64"/>
  <c r="L4080" i="64"/>
  <c r="F4080" i="64"/>
  <c r="I4080" i="64" l="1"/>
  <c r="AI4080" i="64"/>
  <c r="AH4080" i="64"/>
  <c r="E4080" i="64" l="1"/>
  <c r="C4081" i="64" l="1"/>
  <c r="G4081" i="64" s="1"/>
  <c r="W4081" i="64" s="1"/>
  <c r="W4082" i="64" s="1"/>
  <c r="W4083" i="64" s="1"/>
  <c r="W4084" i="64" s="1"/>
  <c r="D4081" i="64"/>
  <c r="J4081" i="64"/>
  <c r="K4081" i="64" l="1"/>
  <c r="F4081" i="64" s="1"/>
  <c r="AN4087" i="64"/>
  <c r="T4087" i="64" s="1"/>
  <c r="T4088" i="64" s="1"/>
  <c r="AC4081" i="64"/>
  <c r="AS4081" i="64"/>
  <c r="Y4082" i="64" l="1"/>
  <c r="AW4081" i="64"/>
  <c r="AB4081" i="64"/>
  <c r="AE4081" i="64"/>
  <c r="L4081" i="64"/>
  <c r="H4081" i="64"/>
  <c r="AR4082" i="64" s="1"/>
  <c r="AJ4081" i="64"/>
  <c r="M4082" i="64" l="1"/>
  <c r="AO4082" i="64"/>
  <c r="AU4085" i="64"/>
  <c r="Z4085" i="64"/>
  <c r="AT4085" i="64"/>
  <c r="AI4081" i="64"/>
  <c r="AP4082" i="64"/>
  <c r="AH4081" i="64"/>
  <c r="I4081" i="64"/>
  <c r="R4083" i="64" l="1"/>
  <c r="R4084" i="64" s="1"/>
  <c r="R4085" i="64" s="1"/>
  <c r="R4086" i="64" s="1"/>
  <c r="R4087" i="64" s="1"/>
  <c r="E4081" i="64"/>
  <c r="C4082" i="64" s="1"/>
  <c r="G4082" i="64" s="1"/>
  <c r="AB4082" i="64"/>
  <c r="S4087" i="64" l="1"/>
  <c r="S4088" i="64" s="1"/>
  <c r="J4082" i="64"/>
  <c r="K4082" i="64" s="1"/>
  <c r="D4082" i="64"/>
  <c r="AQ4082" i="64" s="1"/>
  <c r="AC4082" i="64"/>
  <c r="AS4082" i="64" l="1"/>
  <c r="Y4083" i="64" s="1"/>
  <c r="AE4082" i="64"/>
  <c r="L4082" i="64"/>
  <c r="AJ4082" i="64"/>
  <c r="H4082" i="64"/>
  <c r="F4082" i="64"/>
  <c r="U4083" i="64" s="1"/>
  <c r="U4084" i="64" s="1"/>
  <c r="U4085" i="64" s="1"/>
  <c r="U4086" i="64" s="1"/>
  <c r="U4087" i="64" s="1"/>
  <c r="M4083" i="64" l="1"/>
  <c r="AW4082" i="64"/>
  <c r="I4082" i="64"/>
  <c r="AH4082" i="64"/>
  <c r="AI4082" i="64"/>
  <c r="AL4082" i="64" s="1"/>
  <c r="AM4082" i="64" s="1"/>
  <c r="V4087" i="64" l="1"/>
  <c r="V4088" i="64" s="1"/>
  <c r="AB4083" i="64"/>
  <c r="E4082" i="64"/>
  <c r="N4089" i="64" l="1"/>
  <c r="O4089" i="64"/>
  <c r="C4083" i="64"/>
  <c r="G4083" i="64" s="1"/>
  <c r="D4083" i="64"/>
  <c r="J4083" i="64"/>
  <c r="AS4083" i="64" l="1"/>
  <c r="AC4083" i="64"/>
  <c r="K4083" i="64"/>
  <c r="AQ4083" i="64" l="1"/>
  <c r="AQ4084" i="64" s="1"/>
  <c r="AQ4085" i="64" s="1"/>
  <c r="AR4083" i="64"/>
  <c r="L4083" i="64"/>
  <c r="H4083" i="64"/>
  <c r="AJ4083" i="64"/>
  <c r="AE4083" i="64"/>
  <c r="AF4083" i="64" s="1"/>
  <c r="AG4085" i="64" s="1"/>
  <c r="Y4084" i="64"/>
  <c r="F4083" i="64"/>
  <c r="P4085" i="64" l="1"/>
  <c r="Q4085" i="64"/>
  <c r="AQ4086" i="64" s="1"/>
  <c r="AW4083" i="64"/>
  <c r="AI4083" i="64"/>
  <c r="AH4083" i="64"/>
  <c r="I4083" i="64"/>
  <c r="AK4083" i="64" l="1"/>
  <c r="AA4084" i="64" s="1"/>
  <c r="AA4085" i="64" s="1"/>
  <c r="M4084" i="64"/>
  <c r="E4083" i="64"/>
  <c r="C4084" i="64" s="1"/>
  <c r="G4084" i="64" s="1"/>
  <c r="AC4084" i="64" l="1"/>
  <c r="D4084" i="64"/>
  <c r="AB4084" i="64"/>
  <c r="J4084" i="64"/>
  <c r="AA4086" i="64"/>
  <c r="K4084" i="64" l="1"/>
  <c r="AR4084" i="64" s="1"/>
  <c r="AR4085" i="64" s="1"/>
  <c r="AR4086" i="64" s="1"/>
  <c r="AE4084" i="64"/>
  <c r="F4084" i="64"/>
  <c r="AS4084" i="64"/>
  <c r="AA4087" i="64"/>
  <c r="AA4088" i="64" l="1"/>
  <c r="Y4085" i="64"/>
  <c r="M4085" i="64" s="1"/>
  <c r="T4084" i="64"/>
  <c r="AV4085" i="64" s="1"/>
  <c r="AV4086" i="64" s="1"/>
  <c r="AV4087" i="64" s="1"/>
  <c r="AV4088" i="64" s="1"/>
  <c r="AV4089" i="64" s="1"/>
  <c r="L4084" i="64"/>
  <c r="AJ4084" i="64"/>
  <c r="H4084" i="64"/>
  <c r="AI4084" i="64" l="1"/>
  <c r="AB4085" i="64"/>
  <c r="AW4084" i="64"/>
  <c r="I4084" i="64"/>
  <c r="AH4084" i="64"/>
  <c r="E4084" i="64" l="1"/>
  <c r="C4085" i="64" l="1"/>
  <c r="G4085" i="64" s="1"/>
  <c r="D4085" i="64"/>
  <c r="J4085" i="64"/>
  <c r="K4085" i="64" l="1"/>
  <c r="X4086" i="64" s="1"/>
  <c r="X4087" i="64" s="1"/>
  <c r="X4088" i="64" s="1"/>
  <c r="X4089" i="64" s="1"/>
  <c r="X4090" i="64" s="1"/>
  <c r="AC4085" i="64"/>
  <c r="AS4085" i="64"/>
  <c r="F4085" i="64" l="1"/>
  <c r="AE4085" i="64"/>
  <c r="Y4086" i="64"/>
  <c r="M4086" i="64" s="1"/>
  <c r="AW4085" i="64"/>
  <c r="AJ4085" i="64"/>
  <c r="L4085" i="64"/>
  <c r="H4085" i="64"/>
  <c r="I4085" i="64" l="1"/>
  <c r="AH4085" i="64"/>
  <c r="AI4085" i="64"/>
  <c r="E4085" i="64" l="1"/>
  <c r="C4086" i="64" l="1"/>
  <c r="G4086" i="64" s="1"/>
  <c r="W4086" i="64" s="1"/>
  <c r="W4087" i="64" s="1"/>
  <c r="W4088" i="64" s="1"/>
  <c r="W4089" i="64" s="1"/>
  <c r="D4086" i="64"/>
  <c r="J4086" i="64"/>
  <c r="K4086" i="64" l="1"/>
  <c r="F4086" i="64"/>
  <c r="AN4092" i="64"/>
  <c r="T4092" i="64" s="1"/>
  <c r="T4093" i="64" s="1"/>
  <c r="AC4086" i="64"/>
  <c r="AS4086" i="64"/>
  <c r="AB4086" i="64" l="1"/>
  <c r="Y4087" i="64"/>
  <c r="AW4086" i="64"/>
  <c r="AE4086" i="64"/>
  <c r="L4086" i="64"/>
  <c r="AJ4086" i="64"/>
  <c r="H4086" i="64"/>
  <c r="AR4087" i="64" s="1"/>
  <c r="M4087" i="64" l="1"/>
  <c r="AO4087" i="64"/>
  <c r="AP4087" i="64"/>
  <c r="AH4086" i="64"/>
  <c r="AI4086" i="64"/>
  <c r="AU4090" i="64"/>
  <c r="AT4090" i="64"/>
  <c r="Z4090" i="64"/>
  <c r="I4086" i="64"/>
  <c r="AB4087" i="64" l="1"/>
  <c r="R4088" i="64"/>
  <c r="R4089" i="64" s="1"/>
  <c r="R4090" i="64" s="1"/>
  <c r="R4091" i="64" s="1"/>
  <c r="R4092" i="64" s="1"/>
  <c r="E4086" i="64"/>
  <c r="S4092" i="64" l="1"/>
  <c r="S4093" i="64" s="1"/>
  <c r="C4087" i="64"/>
  <c r="G4087" i="64" s="1"/>
  <c r="J4087" i="64"/>
  <c r="K4087" i="64" l="1"/>
  <c r="D4087" i="64" s="1"/>
  <c r="AQ4087" i="64" s="1"/>
  <c r="AC4087" i="64"/>
  <c r="AS4087" i="64" l="1"/>
  <c r="Y4088" i="64" s="1"/>
  <c r="F4087" i="64"/>
  <c r="U4088" i="64" s="1"/>
  <c r="U4089" i="64" s="1"/>
  <c r="U4090" i="64" s="1"/>
  <c r="U4091" i="64" s="1"/>
  <c r="U4092" i="64" s="1"/>
  <c r="AE4087" i="64"/>
  <c r="H4087" i="64"/>
  <c r="AJ4087" i="64"/>
  <c r="L4087" i="64"/>
  <c r="M4088" i="64" l="1"/>
  <c r="AB4088" i="64" s="1"/>
  <c r="AW4087" i="64"/>
  <c r="I4087" i="64"/>
  <c r="V4092" i="64"/>
  <c r="V4093" i="64" s="1"/>
  <c r="AI4087" i="64"/>
  <c r="AL4087" i="64" s="1"/>
  <c r="AM4087" i="64" s="1"/>
  <c r="AH4087" i="64"/>
  <c r="N4094" i="64" l="1"/>
  <c r="O4094" i="64"/>
  <c r="E4087" i="64"/>
  <c r="C4088" i="64" l="1"/>
  <c r="G4088" i="64" s="1"/>
  <c r="J4088" i="64"/>
  <c r="D4088" i="64"/>
  <c r="K4088" i="64" l="1"/>
  <c r="AC4088" i="64"/>
  <c r="AS4088" i="64"/>
  <c r="F4088" i="64"/>
  <c r="AQ4088" i="64" l="1"/>
  <c r="AQ4089" i="64" s="1"/>
  <c r="AQ4090" i="64" s="1"/>
  <c r="AR4088" i="64"/>
  <c r="Y4089" i="64"/>
  <c r="AE4088" i="64"/>
  <c r="AF4088" i="64" s="1"/>
  <c r="AG4090" i="64" s="1"/>
  <c r="AJ4088" i="64"/>
  <c r="H4088" i="64"/>
  <c r="L4088" i="64"/>
  <c r="AI4088" i="64" l="1"/>
  <c r="AW4088" i="64"/>
  <c r="Q4090" i="64"/>
  <c r="AQ4091" i="64" s="1"/>
  <c r="P4090" i="64"/>
  <c r="I4088" i="64"/>
  <c r="AH4088" i="64"/>
  <c r="AK4088" i="64" l="1"/>
  <c r="AA4089" i="64" s="1"/>
  <c r="AA4090" i="64" s="1"/>
  <c r="M4089" i="64"/>
  <c r="E4088" i="64"/>
  <c r="C4089" i="64" s="1"/>
  <c r="G4089" i="64" s="1"/>
  <c r="AB4089" i="64" l="1"/>
  <c r="AA4091" i="64"/>
  <c r="AC4089" i="64"/>
  <c r="D4089" i="64"/>
  <c r="J4089" i="64"/>
  <c r="K4089" i="64" l="1"/>
  <c r="AR4089" i="64" s="1"/>
  <c r="AR4090" i="64" s="1"/>
  <c r="AR4091" i="64" s="1"/>
  <c r="AA4092" i="64"/>
  <c r="AE4089" i="64"/>
  <c r="AS4089" i="64"/>
  <c r="AA4093" i="64" l="1"/>
  <c r="T4089" i="64"/>
  <c r="AV4090" i="64" s="1"/>
  <c r="AV4091" i="64" s="1"/>
  <c r="AV4092" i="64" s="1"/>
  <c r="AV4093" i="64" s="1"/>
  <c r="AV4094" i="64" s="1"/>
  <c r="AJ4089" i="64"/>
  <c r="L4089" i="64"/>
  <c r="H4089" i="64"/>
  <c r="Y4090" i="64"/>
  <c r="M4090" i="64" s="1"/>
  <c r="F4089" i="64"/>
  <c r="AW4089" i="64" l="1"/>
  <c r="AH4089" i="64"/>
  <c r="AI4089" i="64"/>
  <c r="AB4090" i="64"/>
  <c r="I4089" i="64"/>
  <c r="E4089" i="64" l="1"/>
  <c r="C4090" i="64" l="1"/>
  <c r="G4090" i="64" s="1"/>
  <c r="D4090" i="64"/>
  <c r="J4090" i="64"/>
  <c r="K4090" i="64" l="1"/>
  <c r="X4091" i="64" s="1"/>
  <c r="X4092" i="64" s="1"/>
  <c r="X4093" i="64" s="1"/>
  <c r="X4094" i="64" s="1"/>
  <c r="X4095" i="64" s="1"/>
  <c r="AC4090" i="64"/>
  <c r="AS4090" i="64"/>
  <c r="F4090" i="64" l="1"/>
  <c r="Y4091" i="64"/>
  <c r="M4091" i="64" s="1"/>
  <c r="AW4090" i="64"/>
  <c r="AE4090" i="64"/>
  <c r="L4090" i="64"/>
  <c r="AJ4090" i="64"/>
  <c r="H4090" i="64"/>
  <c r="AH4090" i="64" l="1"/>
  <c r="AI4090" i="64"/>
  <c r="I4090" i="64"/>
  <c r="E4090" i="64" l="1"/>
  <c r="C4091" i="64" l="1"/>
  <c r="G4091" i="64" s="1"/>
  <c r="W4091" i="64" s="1"/>
  <c r="W4092" i="64" s="1"/>
  <c r="W4093" i="64" s="1"/>
  <c r="W4094" i="64" s="1"/>
  <c r="D4091" i="64"/>
  <c r="J4091" i="64"/>
  <c r="K4091" i="64" l="1"/>
  <c r="F4091" i="64" s="1"/>
  <c r="AS4091" i="64"/>
  <c r="AC4091" i="64"/>
  <c r="AB4091" i="64" l="1"/>
  <c r="AE4091" i="64"/>
  <c r="Y4092" i="64"/>
  <c r="AW4091" i="64"/>
  <c r="L4091" i="64"/>
  <c r="H4091" i="64"/>
  <c r="AR4092" i="64" s="1"/>
  <c r="AJ4091" i="64"/>
  <c r="M4092" i="64" l="1"/>
  <c r="AO4092" i="64"/>
  <c r="AI4091" i="64"/>
  <c r="AP4092" i="64"/>
  <c r="AH4091" i="64"/>
  <c r="I4091" i="64"/>
  <c r="AT4095" i="64"/>
  <c r="AU4095" i="64"/>
  <c r="Z4095" i="64"/>
  <c r="R4093" i="64" l="1"/>
  <c r="R4094" i="64" s="1"/>
  <c r="R4095" i="64" s="1"/>
  <c r="AB4092" i="64"/>
  <c r="E4091" i="64"/>
  <c r="C4092" i="64" l="1"/>
  <c r="G4092" i="64" s="1"/>
  <c r="J4092" i="64"/>
  <c r="K4092" i="64" l="1"/>
  <c r="AC4092" i="64"/>
  <c r="D4092" i="64" l="1"/>
  <c r="AE4092" i="64"/>
  <c r="H4092" i="64"/>
  <c r="L4092" i="64"/>
  <c r="AJ4092" i="64"/>
  <c r="AQ4092" i="64" l="1"/>
  <c r="AS4092" i="64"/>
  <c r="F4092" i="64"/>
  <c r="U4093" i="64" s="1"/>
  <c r="U4094" i="64" s="1"/>
  <c r="U4095" i="64" s="1"/>
  <c r="AI4092" i="64"/>
  <c r="AL4092" i="64" s="1"/>
  <c r="AM4092" i="64" s="1"/>
  <c r="I4092" i="64"/>
  <c r="AH4092" i="64"/>
  <c r="AW4092" i="64" l="1"/>
  <c r="Y4093" i="64"/>
  <c r="E4092" i="64"/>
  <c r="M4093" i="64" l="1"/>
  <c r="D4093" i="64" s="1"/>
  <c r="C4093" i="64"/>
  <c r="G4093" i="64" s="1"/>
  <c r="J4093" i="64" l="1"/>
  <c r="K4093" i="64" s="1"/>
  <c r="AB4093" i="64"/>
  <c r="AC4093" i="64"/>
  <c r="AS4093" i="64"/>
  <c r="AQ4093" i="64" l="1"/>
  <c r="AQ4094" i="64" s="1"/>
  <c r="AQ4095" i="64" s="1"/>
  <c r="AR4093" i="64"/>
  <c r="AE4093" i="64"/>
  <c r="AF4093" i="64" s="1"/>
  <c r="AG4095" i="64" s="1"/>
  <c r="Y4094" i="64"/>
  <c r="H4093" i="64"/>
  <c r="AJ4093" i="64"/>
  <c r="L4093" i="64"/>
  <c r="F4093" i="64"/>
  <c r="AW4093" i="64" l="1"/>
  <c r="AH4093" i="64"/>
  <c r="I4093" i="64"/>
  <c r="AI4093" i="64"/>
  <c r="P4095" i="64"/>
  <c r="Q4095" i="64"/>
  <c r="AK4093" i="64" l="1"/>
  <c r="AA4094" i="64" s="1"/>
  <c r="AA4095" i="64" s="1"/>
  <c r="M4094" i="64"/>
  <c r="E4093" i="64"/>
  <c r="C4094" i="64" s="1"/>
  <c r="G4094" i="64" s="1"/>
  <c r="AB4094" i="64" l="1"/>
  <c r="D4094" i="64"/>
  <c r="AS4094" i="64" s="1"/>
  <c r="AC4094" i="64"/>
  <c r="J4094" i="64"/>
  <c r="Y4095" i="64" l="1"/>
  <c r="M4095" i="64" s="1"/>
  <c r="K4094" i="64"/>
  <c r="AR4094" i="64" s="1"/>
  <c r="AR4095" i="64" s="1"/>
  <c r="AE4094" i="64"/>
  <c r="F4094" i="64" l="1"/>
  <c r="T4094" i="64"/>
  <c r="AV4095" i="64" s="1"/>
  <c r="AJ4094" i="64"/>
  <c r="H4094" i="64"/>
  <c r="L4094" i="64"/>
  <c r="AB4095" i="64"/>
  <c r="AH4094" i="64" l="1"/>
  <c r="I4094" i="64"/>
  <c r="AW4094" i="64"/>
  <c r="AI4094" i="64"/>
  <c r="E4094" i="64" l="1"/>
  <c r="C4095" i="64" l="1"/>
  <c r="G4095" i="64" s="1"/>
  <c r="D4095" i="64"/>
  <c r="J4095" i="64"/>
  <c r="K4095" i="64" s="1"/>
  <c r="H4095" i="64" l="1"/>
  <c r="L4095" i="64"/>
  <c r="I4095" i="64" s="1"/>
  <c r="AJ4095" i="64"/>
  <c r="AI4095" i="64" s="1"/>
  <c r="F4095" i="64"/>
  <c r="AS4095" i="64"/>
  <c r="AW4095" i="64" s="1"/>
  <c r="AC4095" i="64"/>
  <c r="AE4095" i="64" s="1"/>
  <c r="E4095" i="64" l="1"/>
  <c r="AH4095" i="64"/>
</calcChain>
</file>

<file path=xl/sharedStrings.xml><?xml version="1.0" encoding="utf-8"?>
<sst xmlns="http://schemas.openxmlformats.org/spreadsheetml/2006/main" count="4149" uniqueCount="67">
  <si>
    <t>Elsies Destroyed</t>
  </si>
  <si>
    <t xml:space="preserve"> </t>
  </si>
  <si>
    <t>Land Backing</t>
  </si>
  <si>
    <t>Period</t>
  </si>
  <si>
    <t>Segment</t>
  </si>
  <si>
    <t>Total Elsies</t>
  </si>
  <si>
    <t>A</t>
  </si>
  <si>
    <t>B</t>
  </si>
  <si>
    <t>C</t>
  </si>
  <si>
    <t>D</t>
  </si>
  <si>
    <t>Average Property Price</t>
  </si>
  <si>
    <t>Sequestered Treble Arbitrage</t>
  </si>
  <si>
    <t>Total Accounts</t>
  </si>
  <si>
    <t>Elsies</t>
  </si>
  <si>
    <t>Elsies Created</t>
  </si>
  <si>
    <t>Elsies Earning Dividend</t>
  </si>
  <si>
    <t>Auction Proceeds</t>
  </si>
  <si>
    <t>Annualized Dividend</t>
  </si>
  <si>
    <t>Advance rent funds (Mil dollars)</t>
  </si>
  <si>
    <t>Advance Rent Funds (Mil LC$)</t>
  </si>
  <si>
    <t>Dollars</t>
  </si>
  <si>
    <t>MM Dollars (Mil $)</t>
  </si>
  <si>
    <t>Total Dollars Input (Mil $)</t>
  </si>
  <si>
    <t>Contract Escrow+Purchases (Mil $)</t>
  </si>
  <si>
    <t>Counties (Mil $)</t>
  </si>
  <si>
    <t>Total Account Dollars (Mil $)</t>
  </si>
  <si>
    <t>Dollar Distributor</t>
  </si>
  <si>
    <t>Retail Elsies</t>
  </si>
  <si>
    <t>E</t>
  </si>
  <si>
    <t>Elsie Distributor</t>
  </si>
  <si>
    <t>Elsie Rent</t>
  </si>
  <si>
    <t>Dollar Rent</t>
  </si>
  <si>
    <t>Dividend Payable</t>
  </si>
  <si>
    <t>Elsie Rent to be converted to dollars (I)</t>
  </si>
  <si>
    <t>Dollar rent to be converted to Elsies (H)</t>
  </si>
  <si>
    <t>Market Maker (Mil LC$)</t>
  </si>
  <si>
    <t>Direct Purchases/Donations</t>
  </si>
  <si>
    <t>Total Purchases (number of properties)</t>
  </si>
  <si>
    <t>Property Value (Mil $)</t>
  </si>
  <si>
    <t>EDSF and Dividend Demand (Mil $)</t>
  </si>
  <si>
    <t>EDSF contracts signed</t>
  </si>
  <si>
    <t>$ Rent In</t>
  </si>
  <si>
    <t>Retail Freeze Above</t>
  </si>
  <si>
    <t>Max Parcels</t>
  </si>
  <si>
    <t>Earth Dividends</t>
  </si>
  <si>
    <t>Monthly EDSF Drain (millions)</t>
  </si>
  <si>
    <t>Present Value Per Dividend</t>
  </si>
  <si>
    <t>Peg</t>
  </si>
  <si>
    <t>Elsie Rent In</t>
  </si>
  <si>
    <t>Percent rent in Elsies</t>
  </si>
  <si>
    <t>MM_Bottom</t>
  </si>
  <si>
    <t>MM_Top</t>
  </si>
  <si>
    <t>Number of .5% revaluations</t>
  </si>
  <si>
    <t>Monthly Earth Dividends</t>
  </si>
  <si>
    <t>Earth Dividend Auction Proceeds</t>
  </si>
  <si>
    <t>ABC (Mil Elsies)</t>
  </si>
  <si>
    <t>VTLM (Mil Elsies)</t>
  </si>
  <si>
    <t>Percent Dollars</t>
  </si>
  <si>
    <t>Percent Elsies</t>
  </si>
  <si>
    <t>Stop Condition</t>
  </si>
  <si>
    <t>Initialize Average Property Price</t>
  </si>
  <si>
    <t>Sell On Revalue</t>
  </si>
  <si>
    <t>Elsie Value of Property</t>
  </si>
  <si>
    <t>Inflation Rate</t>
  </si>
  <si>
    <t>Mint EDSF Elsies from Property Purchases</t>
  </si>
  <si>
    <t>Purchase EDSF Elsies from Market Maker/Retail</t>
  </si>
  <si>
    <t>EDSF (millions)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</si>
</sst>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&quot;$&quot;#,##0.00;[Red]&quot;$&quot;#,##0.00"/>
    <numFmt numFmtId="165" formatCode="&quot;$&quot;#,##0.00"/>
    <numFmt numFmtId="166" formatCode="&quot;$&quot;#,##0.0000"/>
    <numFmt numFmtId="167" formatCode="&quot;$&quot;#,##0"/>
    <numFmt numFmtId="168" formatCode="&quot;$&quot;#,##0;[Red]&quot;$&quot;#,##0"/>
    <numFmt numFmtId="169" formatCode="#,##0;[Red]#,##0"/>
  </numFmts>
  <fonts count="15" x14ac:knownFonts="1"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9" fontId="0" fillId="0" borderId="0" xfId="0" applyNumberFormat="1"/>
    <xf numFmtId="10" fontId="0" fillId="0" borderId="0" xfId="0" applyNumberFormat="1"/>
    <xf numFmtId="4" fontId="0" fillId="0" borderId="0" xfId="0" applyNumberFormat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4" fontId="0" fillId="0" borderId="0" xfId="0" applyNumberFormat="1"/>
    <xf numFmtId="165" fontId="0" fillId="0" borderId="0" xfId="0" applyNumberFormat="1"/>
    <xf numFmtId="0" fontId="11" fillId="0" borderId="0" xfId="0" applyFont="1" applyAlignment="1">
      <alignment wrapText="1"/>
    </xf>
    <xf numFmtId="4" fontId="10" fillId="0" borderId="0" xfId="0" applyNumberFormat="1" applyFont="1" applyAlignment="1">
      <alignment wrapText="1"/>
    </xf>
    <xf numFmtId="166" fontId="0" fillId="0" borderId="0" xfId="0" applyNumberFormat="1"/>
    <xf numFmtId="0" fontId="0" fillId="0" borderId="0" xfId="0" applyAlignment="1">
      <alignment horizontal="right"/>
    </xf>
    <xf numFmtId="0" fontId="13" fillId="0" borderId="0" xfId="0" applyFont="1"/>
    <xf numFmtId="167" fontId="0" fillId="0" borderId="0" xfId="0" applyNumberFormat="1"/>
    <xf numFmtId="3" fontId="0" fillId="0" borderId="0" xfId="0" applyNumberFormat="1"/>
    <xf numFmtId="3" fontId="1" fillId="0" borderId="0" xfId="0" applyNumberFormat="1" applyFont="1"/>
    <xf numFmtId="167" fontId="2" fillId="0" borderId="0" xfId="0" applyNumberFormat="1" applyFont="1"/>
    <xf numFmtId="3" fontId="1" fillId="0" borderId="1" xfId="0" applyNumberFormat="1" applyFont="1" applyBorder="1"/>
    <xf numFmtId="168" fontId="0" fillId="0" borderId="0" xfId="0" applyNumberFormat="1"/>
    <xf numFmtId="6" fontId="0" fillId="0" borderId="0" xfId="0" applyNumberFormat="1"/>
    <xf numFmtId="169" fontId="0" fillId="0" borderId="0" xfId="0" applyNumberFormat="1"/>
    <xf numFmtId="168" fontId="12" fillId="0" borderId="0" xfId="0" applyNumberFormat="1" applyFont="1"/>
    <xf numFmtId="6" fontId="12" fillId="0" borderId="0" xfId="0" applyNumberFormat="1" applyFont="1"/>
    <xf numFmtId="3" fontId="2" fillId="0" borderId="0" xfId="0" applyNumberFormat="1" applyFont="1"/>
    <xf numFmtId="4" fontId="14" fillId="0" borderId="0" xfId="0" applyNumberFormat="1" applyFont="1" applyAlignment="1">
      <alignment wrapText="1"/>
    </xf>
    <xf numFmtId="0" fontId="14" fillId="0" borderId="0" xfId="0" applyFont="1" applyAlignment="1">
      <alignment wrapText="1"/>
    </xf>
    <xf numFmtId="0" fontId="2" fillId="0" borderId="0" xfId="0" applyFont="1" applyAlignment="1">
      <alignment horizontal="right"/>
    </xf>
    <xf numFmtId="9" fontId="2" fillId="0" borderId="0" xfId="0" applyNumberFormat="1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82FBE-652E-407A-8A3F-32F345017385}">
  <dimension ref="A1:BC4095"/>
  <sheetViews>
    <sheetView tabSelected="1" zoomScaleNormal="100" workbookViewId="0">
      <selection activeCell="B5" sqref="B5"/>
    </sheetView>
  </sheetViews>
  <sheetFormatPr defaultRowHeight="15" x14ac:dyDescent="0.25"/>
  <cols>
    <col min="1" max="2" width="9.28515625" customWidth="1"/>
    <col min="3" max="3" width="15.28515625" customWidth="1"/>
    <col min="4" max="5" width="13.42578125" customWidth="1"/>
    <col min="6" max="6" width="10.85546875" customWidth="1"/>
    <col min="7" max="7" width="13.5703125" customWidth="1"/>
    <col min="8" max="8" width="17.85546875" customWidth="1"/>
    <col min="9" max="9" width="15.5703125" customWidth="1"/>
    <col min="10" max="10" width="11.42578125" customWidth="1"/>
    <col min="11" max="11" width="13.7109375" customWidth="1"/>
    <col min="12" max="12" width="16.42578125" customWidth="1"/>
    <col min="13" max="13" width="16.5703125" customWidth="1"/>
    <col min="14" max="14" width="17.42578125" customWidth="1"/>
    <col min="15" max="15" width="15.85546875" customWidth="1"/>
    <col min="16" max="19" width="14.85546875" customWidth="1"/>
    <col min="20" max="22" width="17.28515625" customWidth="1"/>
    <col min="23" max="23" width="15.140625" customWidth="1"/>
    <col min="24" max="24" width="15.28515625" customWidth="1"/>
    <col min="25" max="25" width="17.28515625" customWidth="1"/>
    <col min="26" max="26" width="13.5703125" customWidth="1"/>
    <col min="27" max="27" width="12.5703125" customWidth="1"/>
    <col min="28" max="28" width="15.85546875" customWidth="1"/>
    <col min="29" max="29" width="15.140625" customWidth="1"/>
    <col min="30" max="30" width="15.5703125" customWidth="1"/>
    <col min="31" max="31" width="17.7109375" customWidth="1"/>
    <col min="32" max="33" width="21" customWidth="1"/>
    <col min="34" max="39" width="17.140625" customWidth="1"/>
    <col min="40" max="41" width="20.5703125" customWidth="1"/>
    <col min="42" max="42" width="15.28515625" customWidth="1"/>
    <col min="43" max="43" width="23.28515625" customWidth="1"/>
    <col min="44" max="44" width="23" customWidth="1"/>
    <col min="45" max="45" width="15.5703125" customWidth="1"/>
    <col min="46" max="46" width="16.42578125" customWidth="1"/>
    <col min="47" max="47" width="17" customWidth="1"/>
    <col min="48" max="48" width="17.5703125" customWidth="1"/>
    <col min="49" max="49" width="17" customWidth="1"/>
    <col min="50" max="50" width="15.7109375" customWidth="1"/>
    <col min="51" max="51" width="18.5703125" customWidth="1"/>
    <col min="52" max="52" width="17.5703125" customWidth="1"/>
    <col min="53" max="53" width="38.28515625" customWidth="1"/>
    <col min="54" max="54" width="20.28515625" customWidth="1"/>
  </cols>
  <sheetData>
    <row r="1" spans="1:55" ht="18.75" x14ac:dyDescent="0.3">
      <c r="A1" s="38"/>
      <c r="B1" s="38"/>
      <c r="C1" s="38"/>
      <c r="D1" s="38"/>
      <c r="E1" s="38"/>
      <c r="F1" s="38"/>
      <c r="G1" s="38"/>
      <c r="H1" s="38"/>
      <c r="I1" s="20"/>
      <c r="J1" s="20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1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</row>
    <row r="2" spans="1:55" ht="18.75" x14ac:dyDescent="0.3">
      <c r="H2" s="38" t="s">
        <v>60</v>
      </c>
      <c r="I2" s="38"/>
      <c r="J2">
        <v>0.37</v>
      </c>
      <c r="K2" s="35" t="s">
        <v>63</v>
      </c>
      <c r="L2" s="36">
        <v>0.02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55" x14ac:dyDescent="0.25">
      <c r="I3" s="20" t="s">
        <v>61</v>
      </c>
      <c r="J3" s="22">
        <v>50000</v>
      </c>
    </row>
    <row r="4" spans="1:55" x14ac:dyDescent="0.25">
      <c r="I4" s="20" t="s">
        <v>49</v>
      </c>
      <c r="J4" s="1">
        <v>0.5</v>
      </c>
    </row>
    <row r="5" spans="1:55" x14ac:dyDescent="0.25">
      <c r="I5" s="20" t="s">
        <v>42</v>
      </c>
      <c r="J5" s="2">
        <v>4.0000000000000001E-3</v>
      </c>
      <c r="K5" s="20" t="s">
        <v>43</v>
      </c>
      <c r="L5" s="23">
        <v>1200000000</v>
      </c>
      <c r="X5" t="s">
        <v>1</v>
      </c>
      <c r="Y5" s="19" t="s">
        <v>1</v>
      </c>
    </row>
    <row r="6" spans="1:55" x14ac:dyDescent="0.25">
      <c r="I6" s="20" t="s">
        <v>50</v>
      </c>
      <c r="J6" s="2">
        <v>0.99050000000000005</v>
      </c>
      <c r="K6" s="20" t="s">
        <v>51</v>
      </c>
      <c r="L6" s="2">
        <v>0.99150000000000005</v>
      </c>
      <c r="M6" s="20" t="s">
        <v>57</v>
      </c>
      <c r="N6" s="1">
        <v>0.3</v>
      </c>
      <c r="O6" s="20" t="s">
        <v>58</v>
      </c>
      <c r="P6" s="1">
        <v>0.7</v>
      </c>
      <c r="U6" s="19"/>
      <c r="X6" s="19"/>
      <c r="AB6" s="19"/>
    </row>
    <row r="7" spans="1:55" ht="18.75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13"/>
      <c r="V7" s="13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13"/>
      <c r="AJ7" s="13"/>
      <c r="AK7" s="13"/>
      <c r="AL7" s="13"/>
      <c r="AM7" s="13"/>
      <c r="AN7" s="37" t="s">
        <v>13</v>
      </c>
      <c r="AO7" s="37"/>
      <c r="AP7" s="37"/>
      <c r="AQ7" s="37"/>
      <c r="AR7" s="37"/>
      <c r="AS7" s="37"/>
      <c r="AT7" s="37"/>
      <c r="AU7" s="37"/>
      <c r="AV7" s="13"/>
      <c r="AW7" s="13"/>
      <c r="AX7" s="13" t="s">
        <v>20</v>
      </c>
      <c r="AY7" s="13"/>
      <c r="AZ7" s="13"/>
      <c r="BA7" s="13"/>
    </row>
    <row r="8" spans="1:55" ht="17.25" customHeight="1" x14ac:dyDescent="0.25"/>
    <row r="9" spans="1:55" ht="36.75" x14ac:dyDescent="0.25">
      <c r="A9" s="4" t="s">
        <v>3</v>
      </c>
      <c r="B9" s="4" t="s">
        <v>4</v>
      </c>
      <c r="C9" s="4" t="s">
        <v>39</v>
      </c>
      <c r="D9" s="4" t="s">
        <v>36</v>
      </c>
      <c r="E9" s="4" t="s">
        <v>59</v>
      </c>
      <c r="F9" s="4" t="s">
        <v>62</v>
      </c>
      <c r="G9" s="4" t="s">
        <v>40</v>
      </c>
      <c r="H9" s="10" t="s">
        <v>38</v>
      </c>
      <c r="I9" s="10" t="s">
        <v>37</v>
      </c>
      <c r="J9" s="10" t="s">
        <v>52</v>
      </c>
      <c r="K9" s="10" t="s">
        <v>47</v>
      </c>
      <c r="L9" s="4" t="s">
        <v>10</v>
      </c>
      <c r="M9" s="5" t="s">
        <v>35</v>
      </c>
      <c r="N9" s="10" t="s">
        <v>33</v>
      </c>
      <c r="O9" s="14" t="s">
        <v>34</v>
      </c>
      <c r="P9" s="14" t="s">
        <v>64</v>
      </c>
      <c r="Q9" s="14" t="s">
        <v>65</v>
      </c>
      <c r="R9" s="14" t="s">
        <v>18</v>
      </c>
      <c r="S9" s="14" t="s">
        <v>31</v>
      </c>
      <c r="T9" s="14" t="s">
        <v>26</v>
      </c>
      <c r="U9" s="5" t="s">
        <v>19</v>
      </c>
      <c r="V9" s="5" t="s">
        <v>30</v>
      </c>
      <c r="W9" s="5" t="s">
        <v>29</v>
      </c>
      <c r="X9" s="5" t="s">
        <v>27</v>
      </c>
      <c r="Y9" s="5" t="s">
        <v>11</v>
      </c>
      <c r="Z9" s="5" t="s">
        <v>32</v>
      </c>
      <c r="AA9" s="6" t="s">
        <v>66</v>
      </c>
      <c r="AB9" s="9" t="s">
        <v>12</v>
      </c>
      <c r="AC9" s="7" t="s">
        <v>14</v>
      </c>
      <c r="AD9" s="7" t="s">
        <v>0</v>
      </c>
      <c r="AE9" s="8" t="s">
        <v>5</v>
      </c>
      <c r="AF9" s="7" t="s">
        <v>15</v>
      </c>
      <c r="AG9" s="7" t="s">
        <v>17</v>
      </c>
      <c r="AH9" s="7" t="s">
        <v>2</v>
      </c>
      <c r="AI9" s="7" t="s">
        <v>44</v>
      </c>
      <c r="AJ9" s="7" t="s">
        <v>46</v>
      </c>
      <c r="AK9" s="7" t="s">
        <v>45</v>
      </c>
      <c r="AL9" s="7" t="s">
        <v>53</v>
      </c>
      <c r="AM9" s="7" t="s">
        <v>54</v>
      </c>
      <c r="AN9" s="4" t="s">
        <v>16</v>
      </c>
      <c r="AO9" s="5" t="s">
        <v>48</v>
      </c>
      <c r="AP9" s="14" t="s">
        <v>41</v>
      </c>
      <c r="AQ9" s="17" t="s">
        <v>22</v>
      </c>
      <c r="AR9" s="14" t="s">
        <v>21</v>
      </c>
      <c r="AS9" s="18" t="s">
        <v>23</v>
      </c>
      <c r="AT9" s="33" t="s">
        <v>55</v>
      </c>
      <c r="AU9" s="34" t="s">
        <v>56</v>
      </c>
      <c r="AV9" s="14" t="s">
        <v>24</v>
      </c>
      <c r="AW9" s="17" t="s">
        <v>25</v>
      </c>
    </row>
    <row r="10" spans="1:55" x14ac:dyDescent="0.25">
      <c r="A10">
        <v>239</v>
      </c>
      <c r="B10" t="s">
        <v>28</v>
      </c>
      <c r="C10" s="27">
        <v>0</v>
      </c>
      <c r="D10" s="27">
        <v>0</v>
      </c>
      <c r="E10" s="27" t="b">
        <f t="shared" ref="E10:E73" si="0">IF(OR(I10&gt;Max_Parcels, AI10&gt;8000000000),TRUE,FALSE)</f>
        <v>0</v>
      </c>
      <c r="F10" s="29">
        <f>D10/K10</f>
        <v>0</v>
      </c>
      <c r="G10" s="15"/>
      <c r="H10" s="22">
        <v>42785649</v>
      </c>
      <c r="I10" s="23">
        <v>103242301</v>
      </c>
      <c r="J10" s="23">
        <v>0</v>
      </c>
      <c r="K10" s="19">
        <v>1</v>
      </c>
      <c r="L10" s="16">
        <f>$J$2</f>
        <v>0.37</v>
      </c>
      <c r="M10" s="23">
        <v>87400</v>
      </c>
      <c r="N10" s="3"/>
      <c r="O10" s="3"/>
      <c r="P10" s="3"/>
      <c r="Q10" s="3"/>
      <c r="R10" s="22">
        <v>42973</v>
      </c>
      <c r="S10" s="10"/>
      <c r="T10" s="10"/>
      <c r="U10" s="23">
        <v>951208</v>
      </c>
      <c r="V10" s="23">
        <v>0</v>
      </c>
      <c r="W10" s="23">
        <v>0</v>
      </c>
      <c r="X10" s="23">
        <v>20223777</v>
      </c>
      <c r="Y10" s="23">
        <v>3241346</v>
      </c>
      <c r="Z10" s="3">
        <v>3380</v>
      </c>
      <c r="AA10" s="23">
        <v>5983134</v>
      </c>
      <c r="AB10" s="26">
        <f>M10+SUM(U10:AA10)+AO10+AP10+AT10+AU10</f>
        <v>31569825</v>
      </c>
      <c r="AC10" s="23">
        <v>36373036</v>
      </c>
      <c r="AD10" s="23">
        <v>4803211</v>
      </c>
      <c r="AE10" s="24">
        <f>AC10-AD10</f>
        <v>31569825</v>
      </c>
      <c r="AF10" s="7"/>
      <c r="AG10" s="7"/>
      <c r="AH10" s="7"/>
      <c r="AI10" s="23">
        <f t="shared" ref="AI10:AI11" si="1">AA10/(AJ10/1000000)</f>
        <v>4273667.1428571427</v>
      </c>
      <c r="AJ10" s="23">
        <v>1400000</v>
      </c>
      <c r="AK10" s="23">
        <f>IF($B10="C",((37/25)*1000/K10)*AI10/1000000 - AM9/1000000,0)</f>
        <v>0</v>
      </c>
      <c r="AL10" s="23"/>
      <c r="AM10" s="23"/>
      <c r="AN10" s="4"/>
      <c r="AO10" s="4"/>
      <c r="AP10" s="4"/>
      <c r="AQ10" s="30">
        <v>38897929</v>
      </c>
      <c r="AR10" s="28">
        <v>168534</v>
      </c>
      <c r="AS10" s="25">
        <v>36373036</v>
      </c>
      <c r="AT10" s="32">
        <v>539790</v>
      </c>
      <c r="AU10" s="23">
        <v>539790</v>
      </c>
      <c r="AV10" s="22">
        <v>2313386</v>
      </c>
      <c r="AW10" s="31">
        <f>SUM(AR10:AS10)+AV10 +SUM(O10:T10)+AP10</f>
        <v>38897929</v>
      </c>
    </row>
    <row r="11" spans="1:55" ht="18.75" x14ac:dyDescent="0.3">
      <c r="A11">
        <v>240</v>
      </c>
      <c r="B11" t="s">
        <v>6</v>
      </c>
      <c r="C11" s="27">
        <f t="shared" ref="C11:C74" si="2">IF(E10 = TRUE, 0, IF(AND($B11="A",P10&gt;0),P10,0)+IFERROR(IF($B11="A",Percent_Elsies*95%*AN7),0))</f>
        <v>0</v>
      </c>
      <c r="D11" s="27">
        <v>0</v>
      </c>
      <c r="E11" s="27" t="b">
        <f t="shared" si="0"/>
        <v>0</v>
      </c>
      <c r="F11" s="29">
        <f t="shared" ref="F11:F74" si="3">D11/K11</f>
        <v>0</v>
      </c>
      <c r="G11" s="27">
        <f>C11</f>
        <v>0</v>
      </c>
      <c r="H11" s="22">
        <f t="shared" ref="H11:H74" si="4">(H10*K11/K10+G11+D11)*IF(B11="A",(1+Inflation_Rate/12),1)</f>
        <v>42856958.414999999</v>
      </c>
      <c r="I11" s="23">
        <f t="shared" ref="I11:I74" si="5">I10+(G11+D11)/L11</f>
        <v>103242301</v>
      </c>
      <c r="J11" s="23">
        <f t="shared" ref="J11:J74" si="6">J10+IF(AND($B11="A",M11&lt;0,AR10&gt;0,E10=FALSE),MIN(_xlfn.FLOOR.MATH(1 + (-M11*2)/(Buy_On_Revalue)),30),0)</f>
        <v>0</v>
      </c>
      <c r="K11" s="19">
        <f>IF(J11-J10 &gt; 0,K10*(1+0.005)^(J11-J10),K10)</f>
        <v>1</v>
      </c>
      <c r="L11" s="16">
        <f t="shared" ref="L11:L74" si="7">(L10/K10)*K11*IF(B11="A",(1+Inflation_Rate/12),1)</f>
        <v>0.37061666666666665</v>
      </c>
      <c r="M11" s="23">
        <f>M10-IF($B11="B",(Percent_Rent_In_Elsies*2.49%/12 * H10)/K10,0)+IF($B11="D",N11,0)+IF(B11="D",AK10)+IF(B11="C",F10*90%)-(Y11-Y10)-IF($B11="A",Q10/K10) + IF($B11="A",Q10/K10)</f>
        <v>818595.16748750024</v>
      </c>
      <c r="N11" s="23">
        <f t="shared" ref="N11:N74" si="8">IF(B11="D", IF(V10&gt;(Percent_Elsies*(S10+V10)),V10-(Percent_Elsies)*(S10+V10),0),0)</f>
        <v>0</v>
      </c>
      <c r="O11" s="22">
        <f t="shared" ref="O11:O74" si="9">IF(B11="D",IF(S10&gt;Percent_Dollars*(S10+V10),S10-(Percent_Dollars*(S10+V10)),0),0)</f>
        <v>0</v>
      </c>
      <c r="P11" s="22"/>
      <c r="Q11" s="22"/>
      <c r="R11" s="22">
        <f t="shared" ref="R11:R74" si="10">R10+IF($B11="B",5%*AN11,0)-IF(B11="B",R10/12,0)+IF($B11="C", AP10,0)</f>
        <v>42973</v>
      </c>
      <c r="S11" s="16">
        <f>IF($B11="C",R10/12,0)</f>
        <v>0</v>
      </c>
      <c r="T11" s="15">
        <f t="shared" ref="T11:T74" si="11">IF($B11="E",0,T10+IF(B11="B", Percent_Dollars*95%*AN11,0)  + IF($B11="D",N11*MM_Bottom*K11)+IF($B11="D",S10-O11))</f>
        <v>0</v>
      </c>
      <c r="U11" s="23">
        <f>U10-IF($B11="B",U10/12)+IF($B11="C",AO10)+IF(B11="C",F10*10%)</f>
        <v>951208</v>
      </c>
      <c r="V11" s="23">
        <f>IF($B11="D", 0, V10+IF($B11="B",U10/12,0))</f>
        <v>0</v>
      </c>
      <c r="W11" s="23">
        <v>0</v>
      </c>
      <c r="X11" s="23">
        <f>X10+IFERROR(IF($B11="A",Z10,0),0)  + AT10 + AU10 - IF($B11="A",Q10/K10)</f>
        <v>21306737</v>
      </c>
      <c r="Y11" s="23">
        <f t="shared" ref="Y11:Y74" si="12">50%*$H$10*(AS10/$AS$10)*((4/3)/12+2.49%/4)</f>
        <v>2510150.8325124998</v>
      </c>
      <c r="Z11" s="3">
        <f t="shared" ref="Z11:Z74" si="13">IF($B11="E",W10*3.5%/Percent_Elsies,0)</f>
        <v>0</v>
      </c>
      <c r="AA11" s="23">
        <f t="shared" ref="AA11:AA74" si="14">AA10+IF($B11="E",W10*52.5%/Percent_Elsies,0)-IF($B11="D",AK10)</f>
        <v>5983134</v>
      </c>
      <c r="AB11" s="26">
        <f>M11+SUM(U11:AA11)+AO11+AT11+AU11</f>
        <v>31569825</v>
      </c>
      <c r="AC11" s="23">
        <f>AC10+G11+IF($B11="C",F10)</f>
        <v>36373036</v>
      </c>
      <c r="AD11" s="23">
        <f>AD10</f>
        <v>4803211</v>
      </c>
      <c r="AE11" s="24">
        <f>AC11-AD11</f>
        <v>31569825</v>
      </c>
      <c r="AF11" s="3">
        <f>IF($B11="C",MAX(AE11-AA11-Y11-U11-V11-W11-AO11-AT11-AU11,0.0001),0)</f>
        <v>0</v>
      </c>
      <c r="AG11" s="2">
        <f t="shared" ref="AG11:AG74" si="15">IF($B11="E",(Z11/AF9)*12,0)</f>
        <v>0</v>
      </c>
      <c r="AH11" s="2">
        <f>40%*H11/AE11</f>
        <v>0.54301166908590726</v>
      </c>
      <c r="AI11" s="23">
        <f t="shared" si="1"/>
        <v>4273667.1428571427</v>
      </c>
      <c r="AJ11" s="23">
        <f t="shared" ref="AJ11:AJ74" si="16">AJ10*K10/K11</f>
        <v>1400000</v>
      </c>
      <c r="AK11" s="23">
        <f t="shared" ref="AK11:AK74" si="17">IF($B11="C",((37/25)*1000/K11)*AI11/1000000 - AM10/1000000,0)</f>
        <v>0</v>
      </c>
      <c r="AL11" s="23"/>
      <c r="AM11" s="23"/>
      <c r="AN11" s="16">
        <f>IF($B11="B",(#REF!)/2,0)</f>
        <v>0</v>
      </c>
      <c r="AO11" s="23">
        <f t="shared" ref="AO11" si="18">IF($B11="B",Percent_Rent_In_Elsies*2.49%*$H$11*(AS10/$AS$11)/12,0)</f>
        <v>0</v>
      </c>
      <c r="AP11" s="23">
        <v>0</v>
      </c>
      <c r="AQ11" s="30">
        <f t="shared" ref="AQ11:AQ74" si="19">(AQ10+IF($B11="B",AN11*(5%+95%*Percent_Dollars))+IFERROR(IF($B11="A",AN7*95%*Percent_Elsies),0)+IF($B11="B",D11)+AP11+IF($B11="B",(Percent_Rent_In_Elsies*2.49%*H10/12)*MM_Top,0)-IF($B11="C",F10*MM_Bottom*K11*65%)) + IF($B11="A",Q10*(MM_Top - MM_Bottom)) - IF($B11="A",Q10)</f>
        <v>38897929</v>
      </c>
      <c r="AR11" s="28">
        <f t="shared" ref="AR11:AR74" si="20">(AR10+IF($B11="B",((Percent_Rent_In_Elsies)*2.49%*H10/12)*MM_Top,0)-IF($B11="D",N11*MM_Bottom*K11)-IF($B11="C",F10*MM_Bottom*K11*65%)) + IF($B11="A",Q10*(MM_Top - MM_Bottom))</f>
        <v>168534</v>
      </c>
      <c r="AS11" s="25">
        <f t="shared" ref="AS11:AS74" si="21">AS10+G11+D11</f>
        <v>36373036</v>
      </c>
      <c r="AT11" s="32">
        <f t="shared" ref="AT11:AT74" si="22">IF($B11="E",W10*7%/Percent_Elsies,0)</f>
        <v>0</v>
      </c>
      <c r="AU11" s="23">
        <f t="shared" ref="AU11:AU74" si="23">IF($B11="E",W10*7%/Percent_Elsies,0)</f>
        <v>0</v>
      </c>
      <c r="AV11" s="22">
        <f t="shared" ref="AV11:AV74" si="24">AV10+IF($B11="E",T10*30%/Percent_Dollars)</f>
        <v>2313386</v>
      </c>
      <c r="AW11" s="31">
        <f>SUM(AR11:AS11)+AV11 +SUM(O11:T11)+AP11</f>
        <v>38897929</v>
      </c>
      <c r="BB11" s="13"/>
      <c r="BC11" s="13"/>
    </row>
    <row r="12" spans="1:55" ht="14.25" customHeight="1" x14ac:dyDescent="0.25">
      <c r="A12">
        <v>240</v>
      </c>
      <c r="B12" t="s">
        <v>7</v>
      </c>
      <c r="C12" s="27">
        <f t="shared" si="2"/>
        <v>0</v>
      </c>
      <c r="D12" s="27">
        <f t="shared" ref="D12:D75" si="25">IF(AND($B12="B",M12&lt;0,AR11&gt;0,E11=FALSE),MIN(AR11,Buy_On_Revalue*K12*(J11-J10)),0)</f>
        <v>0</v>
      </c>
      <c r="E12" s="27" t="b">
        <f t="shared" si="0"/>
        <v>0</v>
      </c>
      <c r="F12" s="29">
        <f t="shared" si="3"/>
        <v>0</v>
      </c>
      <c r="G12" s="27">
        <f t="shared" ref="G12:G75" si="26">C12</f>
        <v>0</v>
      </c>
      <c r="H12" s="22">
        <f t="shared" si="4"/>
        <v>42856958.414999999</v>
      </c>
      <c r="I12" s="23">
        <f t="shared" si="5"/>
        <v>103242301</v>
      </c>
      <c r="J12" s="23">
        <f t="shared" si="6"/>
        <v>0</v>
      </c>
      <c r="K12" s="19">
        <f t="shared" ref="K12:K75" si="27">IF(J12-J11 &gt; 0,K11*(1+0.005)^(J12-J11),K11)</f>
        <v>1</v>
      </c>
      <c r="L12" s="16">
        <f t="shared" si="7"/>
        <v>0.37061666666666665</v>
      </c>
      <c r="M12" s="23">
        <f>M11-IF($B12="B",(Percent_Rent_In_Elsies*2.49%/12 * H11)/K11,0)+IF($B12="D",N12,0)+IF(B12="D",AK11)+IF(B12="C",F11*90%)-(Y12-Y11)-IF($B12="A",Q11/K11) + IF($B12="A",Q11/K11)</f>
        <v>774131.07313193777</v>
      </c>
      <c r="N12" s="23">
        <f t="shared" si="8"/>
        <v>0</v>
      </c>
      <c r="O12" s="22">
        <f t="shared" si="9"/>
        <v>0</v>
      </c>
      <c r="P12" s="22"/>
      <c r="Q12" s="22"/>
      <c r="R12" s="22">
        <f t="shared" si="10"/>
        <v>39391.916666666664</v>
      </c>
      <c r="S12" s="16">
        <f>IF($B12="D", 0, S11+IF($B12="B",R11/12,0)-IF($B12="C",O12,0))</f>
        <v>3581.0833333333335</v>
      </c>
      <c r="T12" s="15">
        <f t="shared" si="11"/>
        <v>0</v>
      </c>
      <c r="U12" s="23">
        <f t="shared" ref="U12:U75" si="28">U11-IF($B12="B",U11/12)+IF($B12="C",AO11)+IF(B12="C",F11*10%)</f>
        <v>871940.66666666663</v>
      </c>
      <c r="V12" s="23">
        <f t="shared" ref="V12:V75" si="29">IF($B12="D", 0, V11+IF($B12="B",U11/12,0))</f>
        <v>79267.333333333328</v>
      </c>
      <c r="W12" s="23">
        <v>0</v>
      </c>
      <c r="X12" s="23">
        <f t="shared" ref="X12:X75" si="30">X11+IFERROR(IF($B12="A",Z11,0),0)  + AT11 + AU11 - IF($B12="A",Q11/K11)</f>
        <v>21306737</v>
      </c>
      <c r="Y12" s="23">
        <f t="shared" si="12"/>
        <v>2510150.8325124998</v>
      </c>
      <c r="Z12" s="3">
        <f t="shared" si="13"/>
        <v>0</v>
      </c>
      <c r="AA12" s="23">
        <f t="shared" si="14"/>
        <v>5983134</v>
      </c>
      <c r="AB12" s="26">
        <f t="shared" ref="AB12:AB75" si="31">M12+SUM(U12:AA12)+AO12+AT12+AU12</f>
        <v>31569824.999999996</v>
      </c>
      <c r="AC12" s="23">
        <f t="shared" ref="AC12:AC75" si="32">AC11+G12+IF($B12="C",F11)</f>
        <v>36373036</v>
      </c>
      <c r="AD12" s="23">
        <f t="shared" ref="AD12:AD75" si="33">AD11</f>
        <v>4803211</v>
      </c>
      <c r="AE12" s="24">
        <f t="shared" ref="AE12:AE25" si="34">AC12-AD12</f>
        <v>31569825</v>
      </c>
      <c r="AF12" s="3">
        <f t="shared" ref="AF12:AF75" si="35">IF($B12="C",MAX(AE12-AA12-Y12-U12-V12-W12-AO12-AT12-AU12,0.0001),0)</f>
        <v>0</v>
      </c>
      <c r="AG12" s="2">
        <f t="shared" si="15"/>
        <v>0</v>
      </c>
      <c r="AH12" s="2">
        <f t="shared" ref="AH12:AH74" si="36">40%*H12/AE12</f>
        <v>0.54301166908590726</v>
      </c>
      <c r="AI12" s="23">
        <f>AA12/(AJ12/1000000)</f>
        <v>4273667.1428571427</v>
      </c>
      <c r="AJ12" s="23">
        <f t="shared" si="16"/>
        <v>1400000</v>
      </c>
      <c r="AK12" s="23">
        <f t="shared" si="17"/>
        <v>0</v>
      </c>
      <c r="AL12" s="23">
        <v>76000</v>
      </c>
      <c r="AM12" s="23">
        <f t="shared" ref="AM12:AM15" si="37">IF($B12="B",50%*AL12*30%*AJ12,0)</f>
        <v>15960000000</v>
      </c>
      <c r="AN12" s="16">
        <f t="shared" ref="AN12:AN75" si="38">IF($B12="B",(G6)/2,0)</f>
        <v>0</v>
      </c>
      <c r="AO12" s="23">
        <f t="shared" ref="AO12:AO75" si="39">IF($B12="B",(Percent_Rent_In_Elsies*2.49%/12*H11)/K11,0)</f>
        <v>44464.094355562498</v>
      </c>
      <c r="AP12" s="22">
        <f t="shared" ref="AP12:AP75" si="40">IF($B12="B",(1-Percent_Rent_In_Elsies)*2.49%*H11/12,0)</f>
        <v>44464.094355562498</v>
      </c>
      <c r="AQ12" s="30">
        <f t="shared" si="19"/>
        <v>38986479.243909098</v>
      </c>
      <c r="AR12" s="28">
        <f t="shared" si="20"/>
        <v>212620.14955354022</v>
      </c>
      <c r="AS12" s="25">
        <f t="shared" si="21"/>
        <v>36373036</v>
      </c>
      <c r="AT12" s="32">
        <f t="shared" si="22"/>
        <v>0</v>
      </c>
      <c r="AU12" s="23">
        <f t="shared" si="23"/>
        <v>0</v>
      </c>
      <c r="AV12" s="22">
        <f t="shared" si="24"/>
        <v>2313386</v>
      </c>
      <c r="AW12" s="31">
        <f t="shared" ref="AW12:AW75" si="41">SUM(AR12:AS12)+AV12 +SUM(O12:T12)+AP12</f>
        <v>38986479.243909098</v>
      </c>
    </row>
    <row r="13" spans="1:55" x14ac:dyDescent="0.25">
      <c r="A13">
        <v>240</v>
      </c>
      <c r="B13" t="s">
        <v>8</v>
      </c>
      <c r="C13" s="27">
        <f t="shared" si="2"/>
        <v>0</v>
      </c>
      <c r="D13" s="27">
        <f t="shared" si="25"/>
        <v>0</v>
      </c>
      <c r="E13" s="27" t="b">
        <f t="shared" si="0"/>
        <v>0</v>
      </c>
      <c r="F13" s="29">
        <f t="shared" si="3"/>
        <v>0</v>
      </c>
      <c r="G13" s="27">
        <f t="shared" si="26"/>
        <v>0</v>
      </c>
      <c r="H13" s="22">
        <f t="shared" si="4"/>
        <v>42856958.414999999</v>
      </c>
      <c r="I13" s="23">
        <f t="shared" si="5"/>
        <v>103242301</v>
      </c>
      <c r="J13" s="23">
        <f t="shared" si="6"/>
        <v>0</v>
      </c>
      <c r="K13" s="19">
        <f t="shared" si="27"/>
        <v>1</v>
      </c>
      <c r="L13" s="16">
        <f t="shared" si="7"/>
        <v>0.37061666666666665</v>
      </c>
      <c r="M13" s="23">
        <f>M12-IF($B13="B",(Percent_Rent_In_Elsies*2.49%/12 * H12)/K12,0)+IF($B13="D",N13,0)+IF(B13="D",AK12)+IF(B13="C",F12*90%)-(Y13-Y12)-IF($B13="A",Q12/K12) + IF($B13="A",Q12/K12)</f>
        <v>774131.07313193777</v>
      </c>
      <c r="N13" s="23">
        <f t="shared" si="8"/>
        <v>0</v>
      </c>
      <c r="O13" s="22">
        <f t="shared" si="9"/>
        <v>0</v>
      </c>
      <c r="P13" s="22"/>
      <c r="Q13" s="22"/>
      <c r="R13" s="22">
        <f t="shared" si="10"/>
        <v>83856.011022229155</v>
      </c>
      <c r="S13" s="16">
        <f t="shared" ref="S13:S76" si="42">IF($B13="D", 0, S12+IF($B13="B",R12/12,0)-IF($B13="C",O13,0))</f>
        <v>3581.0833333333335</v>
      </c>
      <c r="T13" s="15">
        <f t="shared" si="11"/>
        <v>0</v>
      </c>
      <c r="U13" s="23">
        <f t="shared" si="28"/>
        <v>916404.7610222291</v>
      </c>
      <c r="V13" s="23">
        <f t="shared" si="29"/>
        <v>79267.333333333328</v>
      </c>
      <c r="W13" s="23">
        <v>0</v>
      </c>
      <c r="X13" s="23">
        <f t="shared" si="30"/>
        <v>21306737</v>
      </c>
      <c r="Y13" s="23">
        <f t="shared" si="12"/>
        <v>2510150.8325124998</v>
      </c>
      <c r="Z13" s="3">
        <f t="shared" si="13"/>
        <v>0</v>
      </c>
      <c r="AA13" s="23">
        <f t="shared" si="14"/>
        <v>5983134</v>
      </c>
      <c r="AB13" s="26">
        <f t="shared" si="31"/>
        <v>31569824.999999996</v>
      </c>
      <c r="AC13" s="23">
        <f t="shared" si="32"/>
        <v>36373036</v>
      </c>
      <c r="AD13" s="23">
        <f t="shared" si="33"/>
        <v>4803211</v>
      </c>
      <c r="AE13" s="24">
        <f t="shared" si="34"/>
        <v>31569825</v>
      </c>
      <c r="AF13" s="3">
        <f t="shared" si="35"/>
        <v>22080868.073131941</v>
      </c>
      <c r="AG13" s="2">
        <f t="shared" si="15"/>
        <v>0</v>
      </c>
      <c r="AH13" s="2">
        <f t="shared" si="36"/>
        <v>0.54301166908590726</v>
      </c>
      <c r="AI13" s="23">
        <f t="shared" ref="AI13:AI76" si="43">AA13/(AJ13/1000000)</f>
        <v>4273667.1428571427</v>
      </c>
      <c r="AJ13" s="23">
        <f t="shared" si="16"/>
        <v>1400000</v>
      </c>
      <c r="AK13" s="23">
        <f t="shared" si="17"/>
        <v>-9634.9726285714278</v>
      </c>
      <c r="AL13" s="23">
        <f t="shared" ref="AL13:AL14" si="44">IF($B13="B",AI13-AI8,0)</f>
        <v>0</v>
      </c>
      <c r="AM13" s="23">
        <f t="shared" si="37"/>
        <v>0</v>
      </c>
      <c r="AN13" s="16">
        <f t="shared" si="38"/>
        <v>0</v>
      </c>
      <c r="AO13" s="23">
        <f t="shared" si="39"/>
        <v>0</v>
      </c>
      <c r="AP13" s="22">
        <f t="shared" si="40"/>
        <v>0</v>
      </c>
      <c r="AQ13" s="30">
        <f t="shared" si="19"/>
        <v>38986479.243909098</v>
      </c>
      <c r="AR13" s="28">
        <f t="shared" si="20"/>
        <v>212620.14955354022</v>
      </c>
      <c r="AS13" s="25">
        <f t="shared" si="21"/>
        <v>36373036</v>
      </c>
      <c r="AT13" s="32">
        <f t="shared" si="22"/>
        <v>0</v>
      </c>
      <c r="AU13" s="23">
        <f t="shared" si="23"/>
        <v>0</v>
      </c>
      <c r="AV13" s="22">
        <f t="shared" si="24"/>
        <v>2313386</v>
      </c>
      <c r="AW13" s="31">
        <f t="shared" si="41"/>
        <v>38986479.243909098</v>
      </c>
    </row>
    <row r="14" spans="1:55" x14ac:dyDescent="0.25">
      <c r="A14">
        <v>240</v>
      </c>
      <c r="B14" t="s">
        <v>9</v>
      </c>
      <c r="C14" s="27">
        <f t="shared" si="2"/>
        <v>0</v>
      </c>
      <c r="D14" s="27">
        <f t="shared" si="25"/>
        <v>0</v>
      </c>
      <c r="E14" s="27" t="b">
        <f t="shared" si="0"/>
        <v>0</v>
      </c>
      <c r="F14" s="29">
        <f t="shared" si="3"/>
        <v>0</v>
      </c>
      <c r="G14" s="27">
        <f t="shared" si="26"/>
        <v>0</v>
      </c>
      <c r="H14" s="22">
        <f t="shared" si="4"/>
        <v>42856958.414999999</v>
      </c>
      <c r="I14" s="23">
        <f t="shared" si="5"/>
        <v>103242301</v>
      </c>
      <c r="J14" s="23">
        <f t="shared" si="6"/>
        <v>0</v>
      </c>
      <c r="K14" s="19">
        <f t="shared" si="27"/>
        <v>1</v>
      </c>
      <c r="L14" s="16">
        <f t="shared" si="7"/>
        <v>0.37061666666666665</v>
      </c>
      <c r="M14" s="23">
        <f>M13-IF($B14="B",(Percent_Rent_In_Elsies*2.49%/12 * H13)/K13,0)+IF($B14="D",N14,0)+IF(B14="D",AK13)+IF(B14="C",F13*90%)-(Y14-Y13)-IF($B14="A",Q13/K13) + IF($B14="A",Q13/K13)</f>
        <v>785769.54217003298</v>
      </c>
      <c r="N14" s="23">
        <f t="shared" si="8"/>
        <v>21273.441666666673</v>
      </c>
      <c r="O14" s="22">
        <f t="shared" si="9"/>
        <v>0</v>
      </c>
      <c r="P14" s="22"/>
      <c r="Q14" s="22"/>
      <c r="R14" s="22">
        <f t="shared" si="10"/>
        <v>83856.011022229155</v>
      </c>
      <c r="S14" s="16">
        <f t="shared" si="42"/>
        <v>0</v>
      </c>
      <c r="T14" s="15">
        <f t="shared" si="11"/>
        <v>24652.427304166671</v>
      </c>
      <c r="U14" s="23">
        <f t="shared" si="28"/>
        <v>916404.7610222291</v>
      </c>
      <c r="V14" s="23">
        <f t="shared" si="29"/>
        <v>0</v>
      </c>
      <c r="W14" s="23">
        <f>IF($B14="E",0,W13+IF(B14="D",V13,0)+IF($B14="A",G14))-IF($B14="D",N14)+IF($B14="A",Q13/K13)</f>
        <v>57993.891666666656</v>
      </c>
      <c r="X14" s="23">
        <f t="shared" si="30"/>
        <v>21306737</v>
      </c>
      <c r="Y14" s="23">
        <f t="shared" si="12"/>
        <v>2510150.8325124998</v>
      </c>
      <c r="Z14" s="3">
        <f t="shared" si="13"/>
        <v>0</v>
      </c>
      <c r="AA14" s="23">
        <f t="shared" si="14"/>
        <v>5992768.9726285711</v>
      </c>
      <c r="AB14" s="26">
        <f t="shared" si="31"/>
        <v>31569825</v>
      </c>
      <c r="AC14" s="23">
        <f t="shared" si="32"/>
        <v>36373036</v>
      </c>
      <c r="AD14" s="23">
        <f t="shared" si="33"/>
        <v>4803211</v>
      </c>
      <c r="AE14" s="24">
        <f t="shared" si="34"/>
        <v>31569825</v>
      </c>
      <c r="AF14" s="3">
        <f t="shared" si="35"/>
        <v>0</v>
      </c>
      <c r="AG14" s="2">
        <f t="shared" si="15"/>
        <v>0</v>
      </c>
      <c r="AH14" s="2">
        <f t="shared" si="36"/>
        <v>0.54301166908590726</v>
      </c>
      <c r="AI14" s="23">
        <f t="shared" si="43"/>
        <v>4280549.2661632653</v>
      </c>
      <c r="AJ14" s="23">
        <f t="shared" si="16"/>
        <v>1400000</v>
      </c>
      <c r="AK14" s="23">
        <f t="shared" si="17"/>
        <v>0</v>
      </c>
      <c r="AL14" s="23">
        <f t="shared" si="44"/>
        <v>0</v>
      </c>
      <c r="AM14" s="23">
        <f t="shared" si="37"/>
        <v>0</v>
      </c>
      <c r="AN14" s="16">
        <f t="shared" si="38"/>
        <v>0</v>
      </c>
      <c r="AO14" s="23">
        <f t="shared" si="39"/>
        <v>0</v>
      </c>
      <c r="AP14" s="22">
        <f t="shared" si="40"/>
        <v>0</v>
      </c>
      <c r="AQ14" s="30">
        <f t="shared" si="19"/>
        <v>38986479.243909098</v>
      </c>
      <c r="AR14" s="28">
        <f t="shared" si="20"/>
        <v>191548.80558270687</v>
      </c>
      <c r="AS14" s="25">
        <f t="shared" si="21"/>
        <v>36373036</v>
      </c>
      <c r="AT14" s="32">
        <f t="shared" si="22"/>
        <v>0</v>
      </c>
      <c r="AU14" s="23">
        <f t="shared" si="23"/>
        <v>0</v>
      </c>
      <c r="AV14" s="22">
        <f t="shared" si="24"/>
        <v>2313386</v>
      </c>
      <c r="AW14" s="31">
        <f t="shared" si="41"/>
        <v>38986479.243909106</v>
      </c>
    </row>
    <row r="15" spans="1:55" x14ac:dyDescent="0.25">
      <c r="A15">
        <v>240</v>
      </c>
      <c r="B15" t="s">
        <v>28</v>
      </c>
      <c r="C15" s="27">
        <f t="shared" si="2"/>
        <v>0</v>
      </c>
      <c r="D15" s="27">
        <f t="shared" si="25"/>
        <v>0</v>
      </c>
      <c r="E15" s="27" t="b">
        <f t="shared" si="0"/>
        <v>0</v>
      </c>
      <c r="F15" s="29">
        <f t="shared" si="3"/>
        <v>0</v>
      </c>
      <c r="G15" s="27">
        <f t="shared" si="26"/>
        <v>0</v>
      </c>
      <c r="H15" s="22">
        <f t="shared" si="4"/>
        <v>42856958.414999999</v>
      </c>
      <c r="I15" s="23">
        <f t="shared" si="5"/>
        <v>103242301</v>
      </c>
      <c r="J15" s="23">
        <f t="shared" si="6"/>
        <v>0</v>
      </c>
      <c r="K15" s="19">
        <f t="shared" si="27"/>
        <v>1</v>
      </c>
      <c r="L15" s="16">
        <f t="shared" si="7"/>
        <v>0.37061666666666665</v>
      </c>
      <c r="M15" s="23">
        <f>M14-IF($B15="B",(Percent_Rent_In_Elsies*2.49%/12 * H14)/K14,0)+IF($B15="D",N15,0)+IF(B15="D",AK14)+IF(B15="C",F14*90%)-(Y15-Y14)-IF($B15="A",Q14/K14) + IF($B15="A",Q14/K14)</f>
        <v>785769.54217003298</v>
      </c>
      <c r="N15" s="23">
        <f t="shared" si="8"/>
        <v>0</v>
      </c>
      <c r="O15" s="22">
        <f t="shared" si="9"/>
        <v>0</v>
      </c>
      <c r="P15" s="22">
        <f t="shared" ref="P15:P78" si="45">IF(AG15 &gt; Retail_Freeze_Above, O14,0)</f>
        <v>0</v>
      </c>
      <c r="Q15" s="22">
        <f t="shared" ref="Q15:Q78" si="46">IF(AG15&lt;=Retail_Freeze_Above,O14,0)</f>
        <v>0</v>
      </c>
      <c r="R15" s="22">
        <f t="shared" si="10"/>
        <v>83856.011022229155</v>
      </c>
      <c r="S15" s="16">
        <f t="shared" si="42"/>
        <v>0</v>
      </c>
      <c r="T15" s="15">
        <f t="shared" si="11"/>
        <v>0</v>
      </c>
      <c r="U15" s="23">
        <f t="shared" si="28"/>
        <v>916404.7610222291</v>
      </c>
      <c r="V15" s="23">
        <f t="shared" si="29"/>
        <v>0</v>
      </c>
      <c r="W15" s="23">
        <f t="shared" ref="W15:W78" si="47">IF($B15="E",0,W14+IF(B15="D",V14,0)+IF($B15="A",G15))-IF($B15="D",N15)+IF($B15="A",Q14/K14)</f>
        <v>0</v>
      </c>
      <c r="X15" s="23">
        <f t="shared" si="30"/>
        <v>21306737</v>
      </c>
      <c r="Y15" s="23">
        <f t="shared" si="12"/>
        <v>2510150.8325124998</v>
      </c>
      <c r="Z15" s="3">
        <f t="shared" si="13"/>
        <v>2899.6945833333334</v>
      </c>
      <c r="AA15" s="23">
        <f t="shared" si="14"/>
        <v>6036264.3913785713</v>
      </c>
      <c r="AB15" s="26">
        <f t="shared" si="31"/>
        <v>31569825.000000004</v>
      </c>
      <c r="AC15" s="23">
        <f t="shared" si="32"/>
        <v>36373036</v>
      </c>
      <c r="AD15" s="23">
        <f t="shared" si="33"/>
        <v>4803211</v>
      </c>
      <c r="AE15" s="24">
        <f t="shared" si="34"/>
        <v>31569825</v>
      </c>
      <c r="AF15" s="3">
        <f t="shared" si="35"/>
        <v>0</v>
      </c>
      <c r="AG15" s="2">
        <f t="shared" si="15"/>
        <v>1.5758590144533437E-3</v>
      </c>
      <c r="AH15" s="2">
        <f t="shared" si="36"/>
        <v>0.54301166908590726</v>
      </c>
      <c r="AI15" s="23">
        <f t="shared" si="43"/>
        <v>4311617.4224132653</v>
      </c>
      <c r="AJ15" s="23">
        <f t="shared" si="16"/>
        <v>1400000</v>
      </c>
      <c r="AK15" s="23">
        <f t="shared" si="17"/>
        <v>0</v>
      </c>
      <c r="AL15" s="23">
        <f>IF($B15="B",AI15-AI10,0)</f>
        <v>0</v>
      </c>
      <c r="AM15" s="23">
        <f t="shared" si="37"/>
        <v>0</v>
      </c>
      <c r="AN15" s="16">
        <f t="shared" si="38"/>
        <v>0</v>
      </c>
      <c r="AO15" s="23">
        <f t="shared" si="39"/>
        <v>0</v>
      </c>
      <c r="AP15" s="22">
        <f t="shared" si="40"/>
        <v>0</v>
      </c>
      <c r="AQ15" s="30">
        <f t="shared" si="19"/>
        <v>38986479.243909098</v>
      </c>
      <c r="AR15" s="28">
        <f t="shared" si="20"/>
        <v>191548.80558270687</v>
      </c>
      <c r="AS15" s="25">
        <f t="shared" si="21"/>
        <v>36373036</v>
      </c>
      <c r="AT15" s="32">
        <f t="shared" si="22"/>
        <v>5799.3891666666668</v>
      </c>
      <c r="AU15" s="23">
        <f t="shared" si="23"/>
        <v>5799.3891666666668</v>
      </c>
      <c r="AV15" s="22">
        <f t="shared" si="24"/>
        <v>2338038.4273041668</v>
      </c>
      <c r="AW15" s="31">
        <f t="shared" si="41"/>
        <v>38986479.243909106</v>
      </c>
    </row>
    <row r="16" spans="1:55" x14ac:dyDescent="0.25">
      <c r="A16">
        <f t="shared" ref="A16:A25" si="48">A11+1</f>
        <v>241</v>
      </c>
      <c r="B16" t="s">
        <v>6</v>
      </c>
      <c r="C16" s="27">
        <f t="shared" si="2"/>
        <v>0</v>
      </c>
      <c r="D16" s="27">
        <f t="shared" si="25"/>
        <v>0</v>
      </c>
      <c r="E16" s="27" t="b">
        <f t="shared" si="0"/>
        <v>0</v>
      </c>
      <c r="F16" s="29">
        <f t="shared" si="3"/>
        <v>0</v>
      </c>
      <c r="G16" s="27">
        <f t="shared" si="26"/>
        <v>0</v>
      </c>
      <c r="H16" s="22">
        <f t="shared" si="4"/>
        <v>42928386.679025002</v>
      </c>
      <c r="I16" s="23">
        <f t="shared" si="5"/>
        <v>103242301</v>
      </c>
      <c r="J16" s="23">
        <f t="shared" si="6"/>
        <v>0</v>
      </c>
      <c r="K16" s="19">
        <f t="shared" si="27"/>
        <v>1</v>
      </c>
      <c r="L16" s="16">
        <f t="shared" si="7"/>
        <v>0.37123436111111113</v>
      </c>
      <c r="M16" s="23">
        <f>M15-IF($B16="B",(Percent_Rent_In_Elsies*2.49%/12 * H15)/K15,0)+IF($B16="D",N16,0)+IF(B16="D",AK15)+IF(B16="C",F15*90%)-(Y16-Y15)-IF($B16="A",Q15/K15) + IF($B16="A",Q15/K15)</f>
        <v>785769.54217003298</v>
      </c>
      <c r="N16" s="23">
        <f t="shared" si="8"/>
        <v>0</v>
      </c>
      <c r="O16" s="22">
        <f t="shared" si="9"/>
        <v>0</v>
      </c>
      <c r="P16" s="22">
        <f t="shared" si="45"/>
        <v>0</v>
      </c>
      <c r="Q16" s="22">
        <f t="shared" si="46"/>
        <v>0</v>
      </c>
      <c r="R16" s="22">
        <f t="shared" si="10"/>
        <v>83856.011022229155</v>
      </c>
      <c r="S16" s="16">
        <f t="shared" si="42"/>
        <v>0</v>
      </c>
      <c r="T16" s="15">
        <f t="shared" si="11"/>
        <v>0</v>
      </c>
      <c r="U16" s="23">
        <f t="shared" si="28"/>
        <v>916404.7610222291</v>
      </c>
      <c r="V16" s="23">
        <f t="shared" si="29"/>
        <v>0</v>
      </c>
      <c r="W16" s="23">
        <f t="shared" si="47"/>
        <v>0</v>
      </c>
      <c r="X16" s="23">
        <f t="shared" si="30"/>
        <v>21321235.47291667</v>
      </c>
      <c r="Y16" s="23">
        <f t="shared" si="12"/>
        <v>2510150.8325124998</v>
      </c>
      <c r="Z16" s="3">
        <f t="shared" si="13"/>
        <v>0</v>
      </c>
      <c r="AA16" s="23">
        <f t="shared" si="14"/>
        <v>6036264.3913785713</v>
      </c>
      <c r="AB16" s="26">
        <f t="shared" si="31"/>
        <v>31569825.000000004</v>
      </c>
      <c r="AC16" s="23">
        <f t="shared" si="32"/>
        <v>36373036</v>
      </c>
      <c r="AD16" s="23">
        <f t="shared" si="33"/>
        <v>4803211</v>
      </c>
      <c r="AE16" s="24">
        <f t="shared" si="34"/>
        <v>31569825</v>
      </c>
      <c r="AF16" s="3">
        <f t="shared" si="35"/>
        <v>0</v>
      </c>
      <c r="AG16" s="2">
        <f t="shared" si="15"/>
        <v>0</v>
      </c>
      <c r="AH16" s="2">
        <f t="shared" si="36"/>
        <v>0.5439166885343838</v>
      </c>
      <c r="AI16" s="23">
        <f t="shared" si="43"/>
        <v>4311617.4224132653</v>
      </c>
      <c r="AJ16" s="23">
        <f t="shared" si="16"/>
        <v>1400000</v>
      </c>
      <c r="AK16" s="23">
        <f t="shared" si="17"/>
        <v>0</v>
      </c>
      <c r="AL16" s="23">
        <f t="shared" ref="AL16:AL79" si="49">IF($B16="B",AI16-AI11,0)</f>
        <v>0</v>
      </c>
      <c r="AM16" s="23">
        <f>IF($B16="B",50%*AL16*30%*AJ16,0)</f>
        <v>0</v>
      </c>
      <c r="AN16" s="16">
        <f t="shared" si="38"/>
        <v>0</v>
      </c>
      <c r="AO16" s="23">
        <f t="shared" si="39"/>
        <v>0</v>
      </c>
      <c r="AP16" s="22">
        <f t="shared" si="40"/>
        <v>0</v>
      </c>
      <c r="AQ16" s="30">
        <f t="shared" si="19"/>
        <v>38986479.243909098</v>
      </c>
      <c r="AR16" s="28">
        <f t="shared" si="20"/>
        <v>191548.80558270687</v>
      </c>
      <c r="AS16" s="25">
        <f t="shared" si="21"/>
        <v>36373036</v>
      </c>
      <c r="AT16" s="32">
        <f t="shared" si="22"/>
        <v>0</v>
      </c>
      <c r="AU16" s="23">
        <f t="shared" si="23"/>
        <v>0</v>
      </c>
      <c r="AV16" s="22">
        <f t="shared" si="24"/>
        <v>2338038.4273041668</v>
      </c>
      <c r="AW16" s="31">
        <f t="shared" si="41"/>
        <v>38986479.243909106</v>
      </c>
    </row>
    <row r="17" spans="1:53" x14ac:dyDescent="0.25">
      <c r="A17">
        <f t="shared" si="48"/>
        <v>241</v>
      </c>
      <c r="B17" t="s">
        <v>7</v>
      </c>
      <c r="C17" s="27">
        <f t="shared" si="2"/>
        <v>0</v>
      </c>
      <c r="D17" s="27">
        <f t="shared" si="25"/>
        <v>0</v>
      </c>
      <c r="E17" s="27" t="b">
        <f t="shared" si="0"/>
        <v>0</v>
      </c>
      <c r="F17" s="29">
        <f t="shared" si="3"/>
        <v>0</v>
      </c>
      <c r="G17" s="27">
        <f t="shared" si="26"/>
        <v>0</v>
      </c>
      <c r="H17" s="22">
        <f t="shared" si="4"/>
        <v>42928386.679025002</v>
      </c>
      <c r="I17" s="23">
        <f t="shared" si="5"/>
        <v>103242301</v>
      </c>
      <c r="J17" s="23">
        <f t="shared" si="6"/>
        <v>0</v>
      </c>
      <c r="K17" s="19">
        <f t="shared" si="27"/>
        <v>1</v>
      </c>
      <c r="L17" s="16">
        <f t="shared" si="7"/>
        <v>0.37123436111111113</v>
      </c>
      <c r="M17" s="23">
        <f>M16-IF($B17="B",(Percent_Rent_In_Elsies*2.49%/12 * H16)/K16,0)+IF($B17="D",N17,0)+IF(B17="D",AK16)+IF(B17="C",F16*90%)-(Y17-Y16)-IF($B17="A",Q16/K16) + IF($B17="A",Q16/K16)</f>
        <v>741231.34099054453</v>
      </c>
      <c r="N17" s="23">
        <f t="shared" si="8"/>
        <v>0</v>
      </c>
      <c r="O17" s="22">
        <f t="shared" si="9"/>
        <v>0</v>
      </c>
      <c r="P17" s="22">
        <f t="shared" si="45"/>
        <v>0</v>
      </c>
      <c r="Q17" s="22">
        <f t="shared" si="46"/>
        <v>0</v>
      </c>
      <c r="R17" s="22">
        <f t="shared" si="10"/>
        <v>76868.010103710054</v>
      </c>
      <c r="S17" s="16">
        <f t="shared" si="42"/>
        <v>6988.0009185190966</v>
      </c>
      <c r="T17" s="15">
        <f t="shared" si="11"/>
        <v>0</v>
      </c>
      <c r="U17" s="23">
        <f t="shared" si="28"/>
        <v>840037.69760371</v>
      </c>
      <c r="V17" s="23">
        <f t="shared" si="29"/>
        <v>76367.063418519087</v>
      </c>
      <c r="W17" s="23">
        <f t="shared" si="47"/>
        <v>0</v>
      </c>
      <c r="X17" s="23">
        <f t="shared" si="30"/>
        <v>21321235.47291667</v>
      </c>
      <c r="Y17" s="23">
        <f t="shared" si="12"/>
        <v>2510150.8325124998</v>
      </c>
      <c r="Z17" s="3">
        <f t="shared" si="13"/>
        <v>0</v>
      </c>
      <c r="AA17" s="23">
        <f t="shared" si="14"/>
        <v>6036264.3913785713</v>
      </c>
      <c r="AB17" s="26">
        <f t="shared" si="31"/>
        <v>31569825.000000004</v>
      </c>
      <c r="AC17" s="23">
        <f t="shared" si="32"/>
        <v>36373036</v>
      </c>
      <c r="AD17" s="23">
        <f t="shared" si="33"/>
        <v>4803211</v>
      </c>
      <c r="AE17" s="24">
        <f t="shared" si="34"/>
        <v>31569825</v>
      </c>
      <c r="AF17" s="3">
        <f t="shared" si="35"/>
        <v>0</v>
      </c>
      <c r="AG17" s="2">
        <f t="shared" si="15"/>
        <v>0</v>
      </c>
      <c r="AH17" s="2">
        <f t="shared" si="36"/>
        <v>0.5439166885343838</v>
      </c>
      <c r="AI17" s="23">
        <f t="shared" si="43"/>
        <v>4311617.4224132653</v>
      </c>
      <c r="AJ17" s="23">
        <f t="shared" si="16"/>
        <v>1400000</v>
      </c>
      <c r="AK17" s="23">
        <f t="shared" si="17"/>
        <v>0</v>
      </c>
      <c r="AL17" s="23">
        <f t="shared" si="49"/>
        <v>37950.279556122608</v>
      </c>
      <c r="AM17" s="23">
        <f t="shared" ref="AM17:AM80" si="50">IF($B17="B",50%*AL17*30%*AJ17,0)</f>
        <v>7969558706.7857466</v>
      </c>
      <c r="AN17" s="16">
        <f t="shared" si="38"/>
        <v>0</v>
      </c>
      <c r="AO17" s="23">
        <f t="shared" si="39"/>
        <v>44538.201179488438</v>
      </c>
      <c r="AP17" s="22">
        <f t="shared" si="40"/>
        <v>44538.201179488446</v>
      </c>
      <c r="AQ17" s="30">
        <f t="shared" si="19"/>
        <v>39075177.071558051</v>
      </c>
      <c r="AR17" s="28">
        <f t="shared" si="20"/>
        <v>235708.43205216966</v>
      </c>
      <c r="AS17" s="25">
        <f t="shared" si="21"/>
        <v>36373036</v>
      </c>
      <c r="AT17" s="32">
        <f t="shared" si="22"/>
        <v>0</v>
      </c>
      <c r="AU17" s="23">
        <f t="shared" si="23"/>
        <v>0</v>
      </c>
      <c r="AV17" s="22">
        <f t="shared" si="24"/>
        <v>2338038.4273041668</v>
      </c>
      <c r="AW17" s="31">
        <f t="shared" si="41"/>
        <v>39075177.071558058</v>
      </c>
    </row>
    <row r="18" spans="1:53" x14ac:dyDescent="0.25">
      <c r="A18">
        <f t="shared" si="48"/>
        <v>241</v>
      </c>
      <c r="B18" t="s">
        <v>8</v>
      </c>
      <c r="C18" s="27">
        <f t="shared" si="2"/>
        <v>0</v>
      </c>
      <c r="D18" s="27">
        <f t="shared" si="25"/>
        <v>0</v>
      </c>
      <c r="E18" s="27" t="b">
        <f t="shared" si="0"/>
        <v>0</v>
      </c>
      <c r="F18" s="29">
        <f t="shared" si="3"/>
        <v>0</v>
      </c>
      <c r="G18" s="27">
        <f t="shared" si="26"/>
        <v>0</v>
      </c>
      <c r="H18" s="22">
        <f t="shared" si="4"/>
        <v>42928386.679025002</v>
      </c>
      <c r="I18" s="23">
        <f t="shared" si="5"/>
        <v>103242301</v>
      </c>
      <c r="J18" s="23">
        <f t="shared" si="6"/>
        <v>0</v>
      </c>
      <c r="K18" s="19">
        <f t="shared" si="27"/>
        <v>1</v>
      </c>
      <c r="L18" s="16">
        <f t="shared" si="7"/>
        <v>0.37123436111111113</v>
      </c>
      <c r="M18" s="23">
        <f>M17-IF($B18="B",(Percent_Rent_In_Elsies*2.49%/12 * H17)/K17,0)+IF($B18="D",N18,0)+IF(B18="D",AK17)+IF(B18="C",F17*90%)-(Y18-Y17)-IF($B18="A",Q17/K17) + IF($B18="A",Q17/K17)</f>
        <v>741231.34099054453</v>
      </c>
      <c r="N18" s="23">
        <f t="shared" si="8"/>
        <v>0</v>
      </c>
      <c r="O18" s="22">
        <f t="shared" si="9"/>
        <v>0</v>
      </c>
      <c r="P18" s="22">
        <f t="shared" si="45"/>
        <v>0</v>
      </c>
      <c r="Q18" s="22">
        <f t="shared" si="46"/>
        <v>0</v>
      </c>
      <c r="R18" s="22">
        <f t="shared" si="10"/>
        <v>121406.2112831985</v>
      </c>
      <c r="S18" s="16">
        <f t="shared" si="42"/>
        <v>6988.0009185190966</v>
      </c>
      <c r="T18" s="15">
        <f t="shared" si="11"/>
        <v>0</v>
      </c>
      <c r="U18" s="23">
        <f t="shared" si="28"/>
        <v>884575.89878319844</v>
      </c>
      <c r="V18" s="23">
        <f t="shared" si="29"/>
        <v>76367.063418519087</v>
      </c>
      <c r="W18" s="23">
        <f t="shared" si="47"/>
        <v>0</v>
      </c>
      <c r="X18" s="23">
        <f t="shared" si="30"/>
        <v>21321235.47291667</v>
      </c>
      <c r="Y18" s="23">
        <f t="shared" si="12"/>
        <v>2510150.8325124998</v>
      </c>
      <c r="Z18" s="3">
        <f t="shared" si="13"/>
        <v>0</v>
      </c>
      <c r="AA18" s="23">
        <f t="shared" si="14"/>
        <v>6036264.3913785713</v>
      </c>
      <c r="AB18" s="26">
        <f t="shared" si="31"/>
        <v>31569825.000000004</v>
      </c>
      <c r="AC18" s="23">
        <f t="shared" si="32"/>
        <v>36373036</v>
      </c>
      <c r="AD18" s="23">
        <f t="shared" si="33"/>
        <v>4803211</v>
      </c>
      <c r="AE18" s="24">
        <f t="shared" si="34"/>
        <v>31569825</v>
      </c>
      <c r="AF18" s="3">
        <f t="shared" si="35"/>
        <v>22062466.81390721</v>
      </c>
      <c r="AG18" s="2">
        <f t="shared" si="15"/>
        <v>0</v>
      </c>
      <c r="AH18" s="2">
        <f t="shared" si="36"/>
        <v>0.5439166885343838</v>
      </c>
      <c r="AI18" s="23">
        <f t="shared" si="43"/>
        <v>4311617.4224132653</v>
      </c>
      <c r="AJ18" s="23">
        <f t="shared" si="16"/>
        <v>1400000</v>
      </c>
      <c r="AK18" s="23">
        <f t="shared" si="17"/>
        <v>-1588.3649216141139</v>
      </c>
      <c r="AL18" s="23">
        <f t="shared" si="49"/>
        <v>0</v>
      </c>
      <c r="AM18" s="23">
        <f t="shared" si="50"/>
        <v>0</v>
      </c>
      <c r="AN18" s="16">
        <f t="shared" si="38"/>
        <v>0</v>
      </c>
      <c r="AO18" s="23">
        <f t="shared" si="39"/>
        <v>0</v>
      </c>
      <c r="AP18" s="22">
        <f t="shared" si="40"/>
        <v>0</v>
      </c>
      <c r="AQ18" s="30">
        <f t="shared" si="19"/>
        <v>39075177.071558051</v>
      </c>
      <c r="AR18" s="28">
        <f t="shared" si="20"/>
        <v>235708.43205216966</v>
      </c>
      <c r="AS18" s="25">
        <f t="shared" si="21"/>
        <v>36373036</v>
      </c>
      <c r="AT18" s="32">
        <f t="shared" si="22"/>
        <v>0</v>
      </c>
      <c r="AU18" s="23">
        <f t="shared" si="23"/>
        <v>0</v>
      </c>
      <c r="AV18" s="22">
        <f t="shared" si="24"/>
        <v>2338038.4273041668</v>
      </c>
      <c r="AW18" s="31">
        <f t="shared" si="41"/>
        <v>39075177.071558051</v>
      </c>
    </row>
    <row r="19" spans="1:53" x14ac:dyDescent="0.25">
      <c r="A19" s="21">
        <f t="shared" si="48"/>
        <v>241</v>
      </c>
      <c r="B19" s="21" t="s">
        <v>9</v>
      </c>
      <c r="C19" s="27">
        <f t="shared" si="2"/>
        <v>0</v>
      </c>
      <c r="D19" s="27">
        <f t="shared" si="25"/>
        <v>0</v>
      </c>
      <c r="E19" s="27" t="b">
        <f t="shared" si="0"/>
        <v>0</v>
      </c>
      <c r="F19" s="29">
        <f t="shared" si="3"/>
        <v>0</v>
      </c>
      <c r="G19" s="27">
        <f t="shared" si="26"/>
        <v>0</v>
      </c>
      <c r="H19" s="22">
        <f t="shared" si="4"/>
        <v>42928386.679025002</v>
      </c>
      <c r="I19" s="23">
        <f t="shared" si="5"/>
        <v>103242301</v>
      </c>
      <c r="J19" s="23">
        <f t="shared" si="6"/>
        <v>0</v>
      </c>
      <c r="K19" s="19">
        <f t="shared" si="27"/>
        <v>1</v>
      </c>
      <c r="L19" s="16">
        <f t="shared" si="7"/>
        <v>0.37123436111111113</v>
      </c>
      <c r="M19" s="23">
        <f>M18-IF($B19="B",(Percent_Rent_In_Elsies*2.49%/12 * H18)/K18,0)+IF($B19="D",N19,0)+IF(B19="D",AK18)+IF(B19="C",F18*90%)-(Y19-Y18)-IF($B19="A",Q18/K18) + IF($B19="A",Q18/K18)</f>
        <v>757661.49445152283</v>
      </c>
      <c r="N19" s="23">
        <f t="shared" si="8"/>
        <v>18018.51838259236</v>
      </c>
      <c r="O19" s="22">
        <f t="shared" si="9"/>
        <v>0</v>
      </c>
      <c r="P19" s="22">
        <f t="shared" si="45"/>
        <v>0</v>
      </c>
      <c r="Q19" s="22">
        <f t="shared" si="46"/>
        <v>0</v>
      </c>
      <c r="R19" s="22">
        <f t="shared" si="10"/>
        <v>121406.2112831985</v>
      </c>
      <c r="S19" s="16">
        <f t="shared" si="42"/>
        <v>0</v>
      </c>
      <c r="T19" s="15">
        <f t="shared" si="11"/>
        <v>24835.343376476831</v>
      </c>
      <c r="U19" s="23">
        <f t="shared" si="28"/>
        <v>884575.89878319844</v>
      </c>
      <c r="V19" s="23">
        <f t="shared" si="29"/>
        <v>0</v>
      </c>
      <c r="W19" s="23">
        <f t="shared" si="47"/>
        <v>58348.545035926727</v>
      </c>
      <c r="X19" s="23">
        <f t="shared" si="30"/>
        <v>21321235.47291667</v>
      </c>
      <c r="Y19" s="23">
        <f t="shared" si="12"/>
        <v>2510150.8325124998</v>
      </c>
      <c r="Z19" s="3">
        <f t="shared" si="13"/>
        <v>0</v>
      </c>
      <c r="AA19" s="23">
        <f t="shared" si="14"/>
        <v>6037852.7563001858</v>
      </c>
      <c r="AB19" s="26">
        <f t="shared" si="31"/>
        <v>31569825.000000004</v>
      </c>
      <c r="AC19" s="23">
        <f t="shared" si="32"/>
        <v>36373036</v>
      </c>
      <c r="AD19" s="23">
        <f t="shared" si="33"/>
        <v>4803211</v>
      </c>
      <c r="AE19" s="24">
        <f t="shared" si="34"/>
        <v>31569825</v>
      </c>
      <c r="AF19" s="3">
        <f t="shared" si="35"/>
        <v>0</v>
      </c>
      <c r="AG19" s="2">
        <f t="shared" si="15"/>
        <v>0</v>
      </c>
      <c r="AH19" s="2">
        <f t="shared" si="36"/>
        <v>0.5439166885343838</v>
      </c>
      <c r="AI19" s="23">
        <f t="shared" si="43"/>
        <v>4312751.9687858475</v>
      </c>
      <c r="AJ19" s="23">
        <f t="shared" si="16"/>
        <v>1400000</v>
      </c>
      <c r="AK19" s="23">
        <f t="shared" si="17"/>
        <v>0</v>
      </c>
      <c r="AL19" s="23">
        <f t="shared" si="49"/>
        <v>0</v>
      </c>
      <c r="AM19" s="23">
        <f t="shared" si="50"/>
        <v>0</v>
      </c>
      <c r="AN19" s="16">
        <f t="shared" si="38"/>
        <v>0</v>
      </c>
      <c r="AO19" s="23">
        <f t="shared" si="39"/>
        <v>0</v>
      </c>
      <c r="AP19" s="22">
        <f t="shared" si="40"/>
        <v>0</v>
      </c>
      <c r="AQ19" s="30">
        <f t="shared" si="19"/>
        <v>39075177.071558051</v>
      </c>
      <c r="AR19" s="28">
        <f t="shared" si="20"/>
        <v>217861.08959421192</v>
      </c>
      <c r="AS19" s="25">
        <f t="shared" si="21"/>
        <v>36373036</v>
      </c>
      <c r="AT19" s="32">
        <f t="shared" si="22"/>
        <v>0</v>
      </c>
      <c r="AU19" s="23">
        <f t="shared" si="23"/>
        <v>0</v>
      </c>
      <c r="AV19" s="22">
        <f t="shared" si="24"/>
        <v>2338038.4273041668</v>
      </c>
      <c r="AW19" s="31">
        <f t="shared" si="41"/>
        <v>39075177.071558051</v>
      </c>
      <c r="AX19" s="21"/>
      <c r="AY19" s="21"/>
      <c r="AZ19" s="21"/>
      <c r="BA19" s="21"/>
    </row>
    <row r="20" spans="1:53" x14ac:dyDescent="0.25">
      <c r="A20" s="21">
        <f t="shared" si="48"/>
        <v>241</v>
      </c>
      <c r="B20" s="21" t="s">
        <v>28</v>
      </c>
      <c r="C20" s="27">
        <f t="shared" si="2"/>
        <v>0</v>
      </c>
      <c r="D20" s="27">
        <f t="shared" si="25"/>
        <v>0</v>
      </c>
      <c r="E20" s="27" t="b">
        <f t="shared" si="0"/>
        <v>0</v>
      </c>
      <c r="F20" s="29">
        <f t="shared" si="3"/>
        <v>0</v>
      </c>
      <c r="G20" s="27">
        <f t="shared" si="26"/>
        <v>0</v>
      </c>
      <c r="H20" s="22">
        <f t="shared" si="4"/>
        <v>42928386.679025002</v>
      </c>
      <c r="I20" s="23">
        <f t="shared" si="5"/>
        <v>103242301</v>
      </c>
      <c r="J20" s="23">
        <f t="shared" si="6"/>
        <v>0</v>
      </c>
      <c r="K20" s="19">
        <f t="shared" si="27"/>
        <v>1</v>
      </c>
      <c r="L20" s="16">
        <f t="shared" si="7"/>
        <v>0.37123436111111113</v>
      </c>
      <c r="M20" s="23">
        <f>M19-IF($B20="B",(Percent_Rent_In_Elsies*2.49%/12 * H19)/K19,0)+IF($B20="D",N20,0)+IF(B20="D",AK19)+IF(B20="C",F19*90%)-(Y20-Y19)-IF($B20="A",Q19/K19) + IF($B20="A",Q19/K19)</f>
        <v>757661.49445152283</v>
      </c>
      <c r="N20" s="23">
        <f t="shared" si="8"/>
        <v>0</v>
      </c>
      <c r="O20" s="22">
        <f t="shared" si="9"/>
        <v>0</v>
      </c>
      <c r="P20" s="22">
        <f t="shared" si="45"/>
        <v>0</v>
      </c>
      <c r="Q20" s="22">
        <f t="shared" si="46"/>
        <v>0</v>
      </c>
      <c r="R20" s="22">
        <f t="shared" si="10"/>
        <v>121406.2112831985</v>
      </c>
      <c r="S20" s="16">
        <f t="shared" si="42"/>
        <v>0</v>
      </c>
      <c r="T20" s="15">
        <f t="shared" si="11"/>
        <v>0</v>
      </c>
      <c r="U20" s="23">
        <f t="shared" si="28"/>
        <v>884575.89878319844</v>
      </c>
      <c r="V20" s="23">
        <f t="shared" si="29"/>
        <v>0</v>
      </c>
      <c r="W20" s="23">
        <f t="shared" si="47"/>
        <v>0</v>
      </c>
      <c r="X20" s="23">
        <f t="shared" si="30"/>
        <v>21321235.47291667</v>
      </c>
      <c r="Y20" s="23">
        <f t="shared" si="12"/>
        <v>2510150.8325124998</v>
      </c>
      <c r="Z20" s="3">
        <f t="shared" si="13"/>
        <v>2917.4272517963368</v>
      </c>
      <c r="AA20" s="23">
        <f t="shared" si="14"/>
        <v>6081614.1650771312</v>
      </c>
      <c r="AB20" s="26">
        <f t="shared" si="31"/>
        <v>31569825.000000007</v>
      </c>
      <c r="AC20" s="23">
        <f t="shared" si="32"/>
        <v>36373036</v>
      </c>
      <c r="AD20" s="23">
        <f t="shared" si="33"/>
        <v>4803211</v>
      </c>
      <c r="AE20" s="24">
        <f t="shared" si="34"/>
        <v>31569825</v>
      </c>
      <c r="AF20" s="3">
        <f t="shared" si="35"/>
        <v>0</v>
      </c>
      <c r="AG20" s="2">
        <f t="shared" si="15"/>
        <v>1.5868183425204216E-3</v>
      </c>
      <c r="AH20" s="2">
        <f t="shared" si="36"/>
        <v>0.5439166885343838</v>
      </c>
      <c r="AI20" s="23">
        <f t="shared" si="43"/>
        <v>4344010.1179122366</v>
      </c>
      <c r="AJ20" s="23">
        <f t="shared" si="16"/>
        <v>1400000</v>
      </c>
      <c r="AK20" s="23">
        <f t="shared" si="17"/>
        <v>0</v>
      </c>
      <c r="AL20" s="23">
        <f t="shared" si="49"/>
        <v>0</v>
      </c>
      <c r="AM20" s="23">
        <f t="shared" si="50"/>
        <v>0</v>
      </c>
      <c r="AN20" s="16">
        <f t="shared" si="38"/>
        <v>0</v>
      </c>
      <c r="AO20" s="23">
        <f t="shared" si="39"/>
        <v>0</v>
      </c>
      <c r="AP20" s="22">
        <f t="shared" si="40"/>
        <v>0</v>
      </c>
      <c r="AQ20" s="30">
        <f t="shared" si="19"/>
        <v>39075177.071558051</v>
      </c>
      <c r="AR20" s="28">
        <f t="shared" si="20"/>
        <v>217861.08959421192</v>
      </c>
      <c r="AS20" s="25">
        <f t="shared" si="21"/>
        <v>36373036</v>
      </c>
      <c r="AT20" s="32">
        <f t="shared" si="22"/>
        <v>5834.8545035926736</v>
      </c>
      <c r="AU20" s="23">
        <f t="shared" si="23"/>
        <v>5834.8545035926736</v>
      </c>
      <c r="AV20" s="22">
        <f t="shared" si="24"/>
        <v>2362873.7706806436</v>
      </c>
      <c r="AW20" s="31">
        <f t="shared" si="41"/>
        <v>39075177.071558058</v>
      </c>
      <c r="AX20" s="21"/>
      <c r="AY20" s="21"/>
      <c r="AZ20" s="21"/>
      <c r="BA20" s="21"/>
    </row>
    <row r="21" spans="1:53" x14ac:dyDescent="0.25">
      <c r="A21">
        <f t="shared" si="48"/>
        <v>242</v>
      </c>
      <c r="B21" t="s">
        <v>6</v>
      </c>
      <c r="C21" s="27">
        <f t="shared" si="2"/>
        <v>0</v>
      </c>
      <c r="D21" s="27">
        <f t="shared" si="25"/>
        <v>0</v>
      </c>
      <c r="E21" s="27" t="b">
        <f t="shared" si="0"/>
        <v>0</v>
      </c>
      <c r="F21" s="29">
        <f t="shared" si="3"/>
        <v>0</v>
      </c>
      <c r="G21" s="27">
        <f t="shared" si="26"/>
        <v>0</v>
      </c>
      <c r="H21" s="22">
        <f t="shared" si="4"/>
        <v>42999933.99015671</v>
      </c>
      <c r="I21" s="23">
        <f t="shared" si="5"/>
        <v>103242301</v>
      </c>
      <c r="J21" s="23">
        <f t="shared" si="6"/>
        <v>0</v>
      </c>
      <c r="K21" s="19">
        <f t="shared" si="27"/>
        <v>1</v>
      </c>
      <c r="L21" s="16">
        <f t="shared" si="7"/>
        <v>0.37185308504629633</v>
      </c>
      <c r="M21" s="23">
        <f>M20-IF($B21="B",(Percent_Rent_In_Elsies*2.49%/12 * H20)/K20,0)+IF($B21="D",N21,0)+IF(B21="D",AK20)+IF(B21="C",F20*90%)-(Y21-Y20)-IF($B21="A",Q20/K20) + IF($B21="A",Q20/K20)</f>
        <v>757661.49445152283</v>
      </c>
      <c r="N21" s="23">
        <f t="shared" si="8"/>
        <v>0</v>
      </c>
      <c r="O21" s="22">
        <f t="shared" si="9"/>
        <v>0</v>
      </c>
      <c r="P21" s="22">
        <f t="shared" si="45"/>
        <v>0</v>
      </c>
      <c r="Q21" s="22">
        <f t="shared" si="46"/>
        <v>0</v>
      </c>
      <c r="R21" s="22">
        <f t="shared" si="10"/>
        <v>121406.2112831985</v>
      </c>
      <c r="S21" s="16">
        <f t="shared" si="42"/>
        <v>0</v>
      </c>
      <c r="T21" s="15">
        <f t="shared" si="11"/>
        <v>0</v>
      </c>
      <c r="U21" s="23">
        <f t="shared" si="28"/>
        <v>884575.89878319844</v>
      </c>
      <c r="V21" s="23">
        <f t="shared" si="29"/>
        <v>0</v>
      </c>
      <c r="W21" s="23">
        <f t="shared" si="47"/>
        <v>0</v>
      </c>
      <c r="X21" s="23">
        <f t="shared" si="30"/>
        <v>21335822.609175656</v>
      </c>
      <c r="Y21" s="23">
        <f t="shared" si="12"/>
        <v>2510150.8325124998</v>
      </c>
      <c r="Z21" s="3">
        <f t="shared" si="13"/>
        <v>0</v>
      </c>
      <c r="AA21" s="23">
        <f t="shared" si="14"/>
        <v>6081614.1650771312</v>
      </c>
      <c r="AB21" s="26">
        <f t="shared" si="31"/>
        <v>31569825.000000011</v>
      </c>
      <c r="AC21" s="23">
        <f t="shared" si="32"/>
        <v>36373036</v>
      </c>
      <c r="AD21" s="23">
        <f t="shared" si="33"/>
        <v>4803211</v>
      </c>
      <c r="AE21" s="24">
        <f t="shared" si="34"/>
        <v>31569825</v>
      </c>
      <c r="AF21" s="3">
        <f t="shared" si="35"/>
        <v>0</v>
      </c>
      <c r="AG21" s="2">
        <f t="shared" si="15"/>
        <v>0</v>
      </c>
      <c r="AH21" s="2">
        <f t="shared" si="36"/>
        <v>0.54482321634860775</v>
      </c>
      <c r="AI21" s="23">
        <f t="shared" si="43"/>
        <v>4344010.1179122366</v>
      </c>
      <c r="AJ21" s="23">
        <f t="shared" si="16"/>
        <v>1400000</v>
      </c>
      <c r="AK21" s="23">
        <f t="shared" si="17"/>
        <v>0</v>
      </c>
      <c r="AL21" s="23">
        <f t="shared" si="49"/>
        <v>0</v>
      </c>
      <c r="AM21" s="23">
        <f t="shared" si="50"/>
        <v>0</v>
      </c>
      <c r="AN21" s="16">
        <f t="shared" si="38"/>
        <v>0</v>
      </c>
      <c r="AO21" s="23">
        <f t="shared" si="39"/>
        <v>0</v>
      </c>
      <c r="AP21" s="22">
        <f t="shared" si="40"/>
        <v>0</v>
      </c>
      <c r="AQ21" s="30">
        <f t="shared" si="19"/>
        <v>39075177.071558051</v>
      </c>
      <c r="AR21" s="28">
        <f t="shared" si="20"/>
        <v>217861.08959421192</v>
      </c>
      <c r="AS21" s="25">
        <f t="shared" si="21"/>
        <v>36373036</v>
      </c>
      <c r="AT21" s="32">
        <f t="shared" si="22"/>
        <v>0</v>
      </c>
      <c r="AU21" s="23">
        <f t="shared" si="23"/>
        <v>0</v>
      </c>
      <c r="AV21" s="22">
        <f t="shared" si="24"/>
        <v>2362873.7706806436</v>
      </c>
      <c r="AW21" s="31">
        <f t="shared" si="41"/>
        <v>39075177.071558058</v>
      </c>
    </row>
    <row r="22" spans="1:53" x14ac:dyDescent="0.25">
      <c r="A22">
        <f t="shared" si="48"/>
        <v>242</v>
      </c>
      <c r="B22" t="s">
        <v>7</v>
      </c>
      <c r="C22" s="27">
        <f t="shared" si="2"/>
        <v>0</v>
      </c>
      <c r="D22" s="27">
        <f t="shared" si="25"/>
        <v>0</v>
      </c>
      <c r="E22" s="27" t="b">
        <f t="shared" si="0"/>
        <v>0</v>
      </c>
      <c r="F22" s="29">
        <f t="shared" si="3"/>
        <v>0</v>
      </c>
      <c r="G22" s="27">
        <f t="shared" si="26"/>
        <v>0</v>
      </c>
      <c r="H22" s="22">
        <f t="shared" si="4"/>
        <v>42999933.99015671</v>
      </c>
      <c r="I22" s="23">
        <f t="shared" si="5"/>
        <v>103242301</v>
      </c>
      <c r="J22" s="23">
        <f t="shared" si="6"/>
        <v>0</v>
      </c>
      <c r="K22" s="19">
        <f t="shared" si="27"/>
        <v>1</v>
      </c>
      <c r="L22" s="16">
        <f t="shared" si="7"/>
        <v>0.37185308504629633</v>
      </c>
      <c r="M22" s="23">
        <f>M21-IF($B22="B",(Percent_Rent_In_Elsies*2.49%/12 * H21)/K21,0)+IF($B22="D",N22,0)+IF(B22="D",AK21)+IF(B22="C",F21*90%)-(Y22-Y21)-IF($B22="A",Q21/K21) + IF($B22="A",Q21/K21)</f>
        <v>713049.06293673522</v>
      </c>
      <c r="N22" s="23">
        <f t="shared" si="8"/>
        <v>0</v>
      </c>
      <c r="O22" s="22">
        <f t="shared" si="9"/>
        <v>0</v>
      </c>
      <c r="P22" s="22">
        <f t="shared" si="45"/>
        <v>0</v>
      </c>
      <c r="Q22" s="22">
        <f t="shared" si="46"/>
        <v>0</v>
      </c>
      <c r="R22" s="22">
        <f t="shared" si="10"/>
        <v>111289.02700959862</v>
      </c>
      <c r="S22" s="16">
        <f t="shared" si="42"/>
        <v>10117.184273599874</v>
      </c>
      <c r="T22" s="15">
        <f t="shared" si="11"/>
        <v>0</v>
      </c>
      <c r="U22" s="23">
        <f t="shared" si="28"/>
        <v>810861.24055126519</v>
      </c>
      <c r="V22" s="23">
        <f t="shared" si="29"/>
        <v>73714.658231933208</v>
      </c>
      <c r="W22" s="23">
        <f t="shared" si="47"/>
        <v>0</v>
      </c>
      <c r="X22" s="23">
        <f t="shared" si="30"/>
        <v>21335822.609175656</v>
      </c>
      <c r="Y22" s="23">
        <f t="shared" si="12"/>
        <v>2510150.8325124998</v>
      </c>
      <c r="Z22" s="3">
        <f t="shared" si="13"/>
        <v>0</v>
      </c>
      <c r="AA22" s="23">
        <f t="shared" si="14"/>
        <v>6081614.1650771312</v>
      </c>
      <c r="AB22" s="26">
        <f t="shared" si="31"/>
        <v>31569825.000000011</v>
      </c>
      <c r="AC22" s="23">
        <f t="shared" si="32"/>
        <v>36373036</v>
      </c>
      <c r="AD22" s="23">
        <f t="shared" si="33"/>
        <v>4803211</v>
      </c>
      <c r="AE22" s="24">
        <f t="shared" si="34"/>
        <v>31569825</v>
      </c>
      <c r="AF22" s="3">
        <f t="shared" si="35"/>
        <v>0</v>
      </c>
      <c r="AG22" s="2">
        <f t="shared" si="15"/>
        <v>0</v>
      </c>
      <c r="AH22" s="2">
        <f t="shared" si="36"/>
        <v>0.54482321634860775</v>
      </c>
      <c r="AI22" s="23">
        <f t="shared" si="43"/>
        <v>4344010.1179122366</v>
      </c>
      <c r="AJ22" s="23">
        <f t="shared" si="16"/>
        <v>1400000</v>
      </c>
      <c r="AK22" s="23">
        <f t="shared" si="17"/>
        <v>0</v>
      </c>
      <c r="AL22" s="23">
        <f t="shared" si="49"/>
        <v>32392.695498971269</v>
      </c>
      <c r="AM22" s="23">
        <f t="shared" si="50"/>
        <v>6802466054.7839661</v>
      </c>
      <c r="AN22" s="16">
        <f t="shared" si="38"/>
        <v>0</v>
      </c>
      <c r="AO22" s="23">
        <f t="shared" si="39"/>
        <v>44612.43151478759</v>
      </c>
      <c r="AP22" s="22">
        <f t="shared" si="40"/>
        <v>44612.431514787597</v>
      </c>
      <c r="AQ22" s="30">
        <f t="shared" si="19"/>
        <v>39164022.728919744</v>
      </c>
      <c r="AR22" s="28">
        <f t="shared" si="20"/>
        <v>262094.31544112382</v>
      </c>
      <c r="AS22" s="25">
        <f t="shared" si="21"/>
        <v>36373036</v>
      </c>
      <c r="AT22" s="32">
        <f t="shared" si="22"/>
        <v>0</v>
      </c>
      <c r="AU22" s="23">
        <f t="shared" si="23"/>
        <v>0</v>
      </c>
      <c r="AV22" s="22">
        <f t="shared" si="24"/>
        <v>2362873.7706806436</v>
      </c>
      <c r="AW22" s="31">
        <f t="shared" si="41"/>
        <v>39164022.728919752</v>
      </c>
    </row>
    <row r="23" spans="1:53" s="21" customFormat="1" x14ac:dyDescent="0.25">
      <c r="A23">
        <f t="shared" si="48"/>
        <v>242</v>
      </c>
      <c r="B23" t="s">
        <v>8</v>
      </c>
      <c r="C23" s="27">
        <f t="shared" si="2"/>
        <v>0</v>
      </c>
      <c r="D23" s="27">
        <f t="shared" si="25"/>
        <v>0</v>
      </c>
      <c r="E23" s="27" t="b">
        <f t="shared" si="0"/>
        <v>0</v>
      </c>
      <c r="F23" s="29">
        <f t="shared" si="3"/>
        <v>0</v>
      </c>
      <c r="G23" s="27">
        <f t="shared" si="26"/>
        <v>0</v>
      </c>
      <c r="H23" s="22">
        <f t="shared" si="4"/>
        <v>42999933.99015671</v>
      </c>
      <c r="I23" s="23">
        <f t="shared" si="5"/>
        <v>103242301</v>
      </c>
      <c r="J23" s="23">
        <f t="shared" si="6"/>
        <v>0</v>
      </c>
      <c r="K23" s="19">
        <f t="shared" si="27"/>
        <v>1</v>
      </c>
      <c r="L23" s="16">
        <f t="shared" si="7"/>
        <v>0.37185308504629633</v>
      </c>
      <c r="M23" s="23">
        <f>M22-IF($B23="B",(Percent_Rent_In_Elsies*2.49%/12 * H22)/K22,0)+IF($B23="D",N23,0)+IF(B23="D",AK22)+IF(B23="C",F22*90%)-(Y23-Y22)-IF($B23="A",Q22/K22) + IF($B23="A",Q22/K22)</f>
        <v>713049.06293673522</v>
      </c>
      <c r="N23" s="23">
        <f t="shared" si="8"/>
        <v>0</v>
      </c>
      <c r="O23" s="22">
        <f t="shared" si="9"/>
        <v>0</v>
      </c>
      <c r="P23" s="22">
        <f t="shared" si="45"/>
        <v>0</v>
      </c>
      <c r="Q23" s="22">
        <f t="shared" si="46"/>
        <v>0</v>
      </c>
      <c r="R23" s="22">
        <f t="shared" si="10"/>
        <v>155901.45852438622</v>
      </c>
      <c r="S23" s="16">
        <f t="shared" si="42"/>
        <v>10117.184273599874</v>
      </c>
      <c r="T23" s="15">
        <f t="shared" si="11"/>
        <v>0</v>
      </c>
      <c r="U23" s="23">
        <f t="shared" si="28"/>
        <v>855473.67206605279</v>
      </c>
      <c r="V23" s="23">
        <f t="shared" si="29"/>
        <v>73714.658231933208</v>
      </c>
      <c r="W23" s="23">
        <f t="shared" si="47"/>
        <v>0</v>
      </c>
      <c r="X23" s="23">
        <f t="shared" si="30"/>
        <v>21335822.609175656</v>
      </c>
      <c r="Y23" s="23">
        <f t="shared" si="12"/>
        <v>2510150.8325124998</v>
      </c>
      <c r="Z23" s="3">
        <f t="shared" si="13"/>
        <v>0</v>
      </c>
      <c r="AA23" s="23">
        <f t="shared" si="14"/>
        <v>6081614.1650771312</v>
      </c>
      <c r="AB23" s="26">
        <f t="shared" si="31"/>
        <v>31569825.000000007</v>
      </c>
      <c r="AC23" s="23">
        <f t="shared" si="32"/>
        <v>36373036</v>
      </c>
      <c r="AD23" s="23">
        <f t="shared" si="33"/>
        <v>4803211</v>
      </c>
      <c r="AE23" s="24">
        <f t="shared" si="34"/>
        <v>31569825</v>
      </c>
      <c r="AF23" s="3">
        <f t="shared" si="35"/>
        <v>22048871.672112383</v>
      </c>
      <c r="AG23" s="2">
        <f t="shared" si="15"/>
        <v>0</v>
      </c>
      <c r="AH23" s="2">
        <f t="shared" si="36"/>
        <v>0.54482321634860775</v>
      </c>
      <c r="AI23" s="23">
        <f t="shared" si="43"/>
        <v>4344010.1179122366</v>
      </c>
      <c r="AJ23" s="23">
        <f t="shared" si="16"/>
        <v>1400000</v>
      </c>
      <c r="AK23" s="23">
        <f t="shared" si="17"/>
        <v>-373.33108027385606</v>
      </c>
      <c r="AL23" s="23">
        <f t="shared" si="49"/>
        <v>0</v>
      </c>
      <c r="AM23" s="23">
        <f t="shared" si="50"/>
        <v>0</v>
      </c>
      <c r="AN23" s="16">
        <f t="shared" si="38"/>
        <v>0</v>
      </c>
      <c r="AO23" s="23">
        <f t="shared" si="39"/>
        <v>0</v>
      </c>
      <c r="AP23" s="22">
        <f t="shared" si="40"/>
        <v>0</v>
      </c>
      <c r="AQ23" s="30">
        <f t="shared" si="19"/>
        <v>39164022.728919744</v>
      </c>
      <c r="AR23" s="28">
        <f t="shared" si="20"/>
        <v>262094.31544112382</v>
      </c>
      <c r="AS23" s="25">
        <f t="shared" si="21"/>
        <v>36373036</v>
      </c>
      <c r="AT23" s="32">
        <f t="shared" si="22"/>
        <v>0</v>
      </c>
      <c r="AU23" s="23">
        <f t="shared" si="23"/>
        <v>0</v>
      </c>
      <c r="AV23" s="22">
        <f t="shared" si="24"/>
        <v>2362873.7706806436</v>
      </c>
      <c r="AW23" s="31">
        <f t="shared" si="41"/>
        <v>39164022.728919752</v>
      </c>
      <c r="AX23"/>
      <c r="AY23"/>
      <c r="AZ23"/>
      <c r="BA23"/>
    </row>
    <row r="24" spans="1:53" s="21" customFormat="1" x14ac:dyDescent="0.25">
      <c r="A24">
        <f t="shared" si="48"/>
        <v>242</v>
      </c>
      <c r="B24" t="s">
        <v>9</v>
      </c>
      <c r="C24" s="27">
        <f t="shared" si="2"/>
        <v>0</v>
      </c>
      <c r="D24" s="27">
        <f t="shared" si="25"/>
        <v>0</v>
      </c>
      <c r="E24" s="27" t="b">
        <f t="shared" si="0"/>
        <v>0</v>
      </c>
      <c r="F24" s="29">
        <f t="shared" si="3"/>
        <v>0</v>
      </c>
      <c r="G24" s="27">
        <f t="shared" si="26"/>
        <v>0</v>
      </c>
      <c r="H24" s="22">
        <f t="shared" si="4"/>
        <v>42999933.99015671</v>
      </c>
      <c r="I24" s="23">
        <f t="shared" si="5"/>
        <v>103242301</v>
      </c>
      <c r="J24" s="23">
        <f t="shared" si="6"/>
        <v>0</v>
      </c>
      <c r="K24" s="19">
        <f t="shared" si="27"/>
        <v>1</v>
      </c>
      <c r="L24" s="16">
        <f t="shared" si="7"/>
        <v>0.37185308504629633</v>
      </c>
      <c r="M24" s="23">
        <f>M23-IF($B24="B",(Percent_Rent_In_Elsies*2.49%/12 * H23)/K23,0)+IF($B24="D",N24,0)+IF(B24="D",AK23)+IF(B24="C",F23*90%)-(Y24-Y23)-IF($B24="A",Q23/K23) + IF($B24="A",Q23/K23)</f>
        <v>727708.10033452138</v>
      </c>
      <c r="N24" s="23">
        <f t="shared" si="8"/>
        <v>15032.368478060052</v>
      </c>
      <c r="O24" s="22">
        <f t="shared" si="9"/>
        <v>0</v>
      </c>
      <c r="P24" s="22">
        <f t="shared" si="45"/>
        <v>0</v>
      </c>
      <c r="Q24" s="22">
        <f t="shared" si="46"/>
        <v>0</v>
      </c>
      <c r="R24" s="22">
        <f t="shared" si="10"/>
        <v>155901.45852438622</v>
      </c>
      <c r="S24" s="16">
        <f t="shared" si="42"/>
        <v>0</v>
      </c>
      <c r="T24" s="15">
        <f t="shared" si="11"/>
        <v>25006.745251118358</v>
      </c>
      <c r="U24" s="23">
        <f t="shared" si="28"/>
        <v>855473.67206605279</v>
      </c>
      <c r="V24" s="23">
        <f t="shared" si="29"/>
        <v>0</v>
      </c>
      <c r="W24" s="23">
        <f t="shared" si="47"/>
        <v>58682.289753873156</v>
      </c>
      <c r="X24" s="23">
        <f t="shared" si="30"/>
        <v>21335822.609175656</v>
      </c>
      <c r="Y24" s="23">
        <f t="shared" si="12"/>
        <v>2510150.8325124998</v>
      </c>
      <c r="Z24" s="3">
        <f t="shared" si="13"/>
        <v>0</v>
      </c>
      <c r="AA24" s="23">
        <f t="shared" si="14"/>
        <v>6081987.496157405</v>
      </c>
      <c r="AB24" s="26">
        <f t="shared" si="31"/>
        <v>31569825.000000007</v>
      </c>
      <c r="AC24" s="23">
        <f t="shared" si="32"/>
        <v>36373036</v>
      </c>
      <c r="AD24" s="23">
        <f t="shared" si="33"/>
        <v>4803211</v>
      </c>
      <c r="AE24" s="24">
        <f t="shared" si="34"/>
        <v>31569825</v>
      </c>
      <c r="AF24" s="3">
        <f t="shared" si="35"/>
        <v>0</v>
      </c>
      <c r="AG24" s="2">
        <f t="shared" si="15"/>
        <v>0</v>
      </c>
      <c r="AH24" s="2">
        <f t="shared" si="36"/>
        <v>0.54482321634860775</v>
      </c>
      <c r="AI24" s="23">
        <f t="shared" si="43"/>
        <v>4344276.7829695754</v>
      </c>
      <c r="AJ24" s="23">
        <f t="shared" si="16"/>
        <v>1400000</v>
      </c>
      <c r="AK24" s="23">
        <f t="shared" si="17"/>
        <v>0</v>
      </c>
      <c r="AL24" s="23">
        <f t="shared" si="49"/>
        <v>0</v>
      </c>
      <c r="AM24" s="23">
        <f t="shared" si="50"/>
        <v>0</v>
      </c>
      <c r="AN24" s="16">
        <f t="shared" si="38"/>
        <v>0</v>
      </c>
      <c r="AO24" s="23">
        <f t="shared" si="39"/>
        <v>0</v>
      </c>
      <c r="AP24" s="22">
        <f t="shared" si="40"/>
        <v>0</v>
      </c>
      <c r="AQ24" s="30">
        <f t="shared" si="19"/>
        <v>39164022.728919744</v>
      </c>
      <c r="AR24" s="28">
        <f t="shared" si="20"/>
        <v>247204.75446360535</v>
      </c>
      <c r="AS24" s="25">
        <f t="shared" si="21"/>
        <v>36373036</v>
      </c>
      <c r="AT24" s="32">
        <f t="shared" si="22"/>
        <v>0</v>
      </c>
      <c r="AU24" s="23">
        <f t="shared" si="23"/>
        <v>0</v>
      </c>
      <c r="AV24" s="22">
        <f t="shared" si="24"/>
        <v>2362873.7706806436</v>
      </c>
      <c r="AW24" s="31">
        <f t="shared" si="41"/>
        <v>39164022.728919752</v>
      </c>
      <c r="AX24"/>
      <c r="AY24"/>
      <c r="AZ24"/>
      <c r="BA24"/>
    </row>
    <row r="25" spans="1:53" x14ac:dyDescent="0.25">
      <c r="A25" s="21">
        <f t="shared" si="48"/>
        <v>242</v>
      </c>
      <c r="B25" s="21" t="s">
        <v>28</v>
      </c>
      <c r="C25" s="27">
        <f t="shared" si="2"/>
        <v>0</v>
      </c>
      <c r="D25" s="27">
        <f t="shared" si="25"/>
        <v>0</v>
      </c>
      <c r="E25" s="27" t="b">
        <f t="shared" si="0"/>
        <v>0</v>
      </c>
      <c r="F25" s="29">
        <f t="shared" si="3"/>
        <v>0</v>
      </c>
      <c r="G25" s="27">
        <f t="shared" si="26"/>
        <v>0</v>
      </c>
      <c r="H25" s="22">
        <f t="shared" si="4"/>
        <v>42999933.99015671</v>
      </c>
      <c r="I25" s="23">
        <f t="shared" si="5"/>
        <v>103242301</v>
      </c>
      <c r="J25" s="23">
        <f t="shared" si="6"/>
        <v>0</v>
      </c>
      <c r="K25" s="19">
        <f t="shared" si="27"/>
        <v>1</v>
      </c>
      <c r="L25" s="16">
        <f t="shared" si="7"/>
        <v>0.37185308504629633</v>
      </c>
      <c r="M25" s="23">
        <f>M24-IF($B25="B",(Percent_Rent_In_Elsies*2.49%/12 * H24)/K24,0)+IF($B25="D",N25,0)+IF(B25="D",AK24)+IF(B25="C",F24*90%)-(Y25-Y24)-IF($B25="A",Q24/K24) + IF($B25="A",Q24/K24)</f>
        <v>727708.10033452138</v>
      </c>
      <c r="N25" s="23">
        <f t="shared" si="8"/>
        <v>0</v>
      </c>
      <c r="O25" s="22">
        <f t="shared" si="9"/>
        <v>0</v>
      </c>
      <c r="P25" s="22">
        <f t="shared" si="45"/>
        <v>0</v>
      </c>
      <c r="Q25" s="22">
        <f t="shared" si="46"/>
        <v>0</v>
      </c>
      <c r="R25" s="22">
        <f t="shared" si="10"/>
        <v>155901.45852438622</v>
      </c>
      <c r="S25" s="16">
        <f t="shared" si="42"/>
        <v>0</v>
      </c>
      <c r="T25" s="15">
        <f t="shared" si="11"/>
        <v>0</v>
      </c>
      <c r="U25" s="23">
        <f t="shared" si="28"/>
        <v>855473.67206605279</v>
      </c>
      <c r="V25" s="23">
        <f t="shared" si="29"/>
        <v>0</v>
      </c>
      <c r="W25" s="23">
        <f t="shared" si="47"/>
        <v>0</v>
      </c>
      <c r="X25" s="23">
        <f t="shared" si="30"/>
        <v>21335822.609175656</v>
      </c>
      <c r="Y25" s="23">
        <f t="shared" si="12"/>
        <v>2510150.8325124998</v>
      </c>
      <c r="Z25" s="3">
        <f t="shared" si="13"/>
        <v>2934.1144876936587</v>
      </c>
      <c r="AA25" s="23">
        <f t="shared" si="14"/>
        <v>6125999.2134728096</v>
      </c>
      <c r="AB25" s="26">
        <f t="shared" si="31"/>
        <v>31569825.000000007</v>
      </c>
      <c r="AC25" s="23">
        <f t="shared" si="32"/>
        <v>36373036</v>
      </c>
      <c r="AD25" s="23">
        <f t="shared" si="33"/>
        <v>4803211</v>
      </c>
      <c r="AE25" s="24">
        <f t="shared" si="34"/>
        <v>31569825</v>
      </c>
      <c r="AF25" s="3">
        <f t="shared" si="35"/>
        <v>0</v>
      </c>
      <c r="AG25" s="2">
        <f t="shared" si="15"/>
        <v>1.5968787145174894E-3</v>
      </c>
      <c r="AH25" s="2">
        <f t="shared" si="36"/>
        <v>0.54482321634860775</v>
      </c>
      <c r="AI25" s="23">
        <f t="shared" si="43"/>
        <v>4375713.7239091499</v>
      </c>
      <c r="AJ25" s="23">
        <f t="shared" si="16"/>
        <v>1400000</v>
      </c>
      <c r="AK25" s="23">
        <f t="shared" si="17"/>
        <v>0</v>
      </c>
      <c r="AL25" s="23">
        <f t="shared" si="49"/>
        <v>0</v>
      </c>
      <c r="AM25" s="23">
        <f t="shared" si="50"/>
        <v>0</v>
      </c>
      <c r="AN25" s="16">
        <f t="shared" si="38"/>
        <v>0</v>
      </c>
      <c r="AO25" s="23">
        <f t="shared" si="39"/>
        <v>0</v>
      </c>
      <c r="AP25" s="22">
        <f t="shared" si="40"/>
        <v>0</v>
      </c>
      <c r="AQ25" s="30">
        <f t="shared" si="19"/>
        <v>39164022.728919744</v>
      </c>
      <c r="AR25" s="28">
        <f t="shared" si="20"/>
        <v>247204.75446360535</v>
      </c>
      <c r="AS25" s="25">
        <f t="shared" si="21"/>
        <v>36373036</v>
      </c>
      <c r="AT25" s="32">
        <f t="shared" si="22"/>
        <v>5868.2289753873174</v>
      </c>
      <c r="AU25" s="23">
        <f t="shared" si="23"/>
        <v>5868.2289753873174</v>
      </c>
      <c r="AV25" s="22">
        <f t="shared" si="24"/>
        <v>2387880.5159317618</v>
      </c>
      <c r="AW25" s="31">
        <f t="shared" si="41"/>
        <v>39164022.728919752</v>
      </c>
    </row>
    <row r="26" spans="1:53" x14ac:dyDescent="0.25">
      <c r="A26">
        <f t="shared" ref="A26:A89" si="51">A21+1</f>
        <v>243</v>
      </c>
      <c r="B26" t="s">
        <v>6</v>
      </c>
      <c r="C26" s="27">
        <f t="shared" si="2"/>
        <v>0</v>
      </c>
      <c r="D26" s="27">
        <f t="shared" si="25"/>
        <v>0</v>
      </c>
      <c r="E26" s="27" t="b">
        <f t="shared" si="0"/>
        <v>0</v>
      </c>
      <c r="F26" s="29">
        <f t="shared" si="3"/>
        <v>0</v>
      </c>
      <c r="G26" s="27">
        <f t="shared" si="26"/>
        <v>0</v>
      </c>
      <c r="H26" s="22">
        <f t="shared" si="4"/>
        <v>43071600.546806976</v>
      </c>
      <c r="I26" s="23">
        <f t="shared" si="5"/>
        <v>103242301</v>
      </c>
      <c r="J26" s="23">
        <f t="shared" si="6"/>
        <v>0</v>
      </c>
      <c r="K26" s="19">
        <f t="shared" si="27"/>
        <v>1</v>
      </c>
      <c r="L26" s="16">
        <f t="shared" si="7"/>
        <v>0.37247284018804017</v>
      </c>
      <c r="M26" s="23">
        <f>M25-IF($B26="B",(Percent_Rent_In_Elsies*2.49%/12 * H25)/K25,0)+IF($B26="D",N26,0)+IF(B26="D",AK25)+IF(B26="C",F25*90%)-(Y26-Y25)-IF($B26="A",Q25/K25) + IF($B26="A",Q25/K25)</f>
        <v>727708.10033452138</v>
      </c>
      <c r="N26" s="23">
        <f t="shared" si="8"/>
        <v>0</v>
      </c>
      <c r="O26" s="22">
        <f t="shared" si="9"/>
        <v>0</v>
      </c>
      <c r="P26" s="22">
        <f t="shared" si="45"/>
        <v>0</v>
      </c>
      <c r="Q26" s="22">
        <f t="shared" si="46"/>
        <v>0</v>
      </c>
      <c r="R26" s="22">
        <f t="shared" si="10"/>
        <v>155901.45852438622</v>
      </c>
      <c r="S26" s="16">
        <f t="shared" si="42"/>
        <v>0</v>
      </c>
      <c r="T26" s="15">
        <f t="shared" si="11"/>
        <v>0</v>
      </c>
      <c r="U26" s="23">
        <f t="shared" si="28"/>
        <v>855473.67206605279</v>
      </c>
      <c r="V26" s="23">
        <f t="shared" si="29"/>
        <v>0</v>
      </c>
      <c r="W26" s="23">
        <f t="shared" si="47"/>
        <v>0</v>
      </c>
      <c r="X26" s="23">
        <f t="shared" si="30"/>
        <v>21350493.181614127</v>
      </c>
      <c r="Y26" s="23">
        <f t="shared" si="12"/>
        <v>2510150.8325124998</v>
      </c>
      <c r="Z26" s="3">
        <f t="shared" si="13"/>
        <v>0</v>
      </c>
      <c r="AA26" s="23">
        <f t="shared" si="14"/>
        <v>6125999.2134728096</v>
      </c>
      <c r="AB26" s="26">
        <f t="shared" si="31"/>
        <v>31569825.000000007</v>
      </c>
      <c r="AC26" s="23">
        <f t="shared" si="32"/>
        <v>36373036</v>
      </c>
      <c r="AD26" s="23">
        <f t="shared" si="33"/>
        <v>4803211</v>
      </c>
      <c r="AE26" s="24">
        <f t="shared" ref="AE26:AE50" si="52">AC26-AD26</f>
        <v>31569825</v>
      </c>
      <c r="AF26" s="3">
        <f t="shared" si="35"/>
        <v>0</v>
      </c>
      <c r="AG26" s="2">
        <f t="shared" si="15"/>
        <v>0</v>
      </c>
      <c r="AH26" s="2">
        <f t="shared" si="36"/>
        <v>0.54573125504252207</v>
      </c>
      <c r="AI26" s="23">
        <f t="shared" si="43"/>
        <v>4375713.7239091499</v>
      </c>
      <c r="AJ26" s="23">
        <f t="shared" si="16"/>
        <v>1400000</v>
      </c>
      <c r="AK26" s="23">
        <f t="shared" si="17"/>
        <v>0</v>
      </c>
      <c r="AL26" s="23">
        <f t="shared" si="49"/>
        <v>0</v>
      </c>
      <c r="AM26" s="23">
        <f t="shared" si="50"/>
        <v>0</v>
      </c>
      <c r="AN26" s="16">
        <f t="shared" si="38"/>
        <v>0</v>
      </c>
      <c r="AO26" s="23">
        <f t="shared" si="39"/>
        <v>0</v>
      </c>
      <c r="AP26" s="22">
        <f t="shared" si="40"/>
        <v>0</v>
      </c>
      <c r="AQ26" s="30">
        <f t="shared" si="19"/>
        <v>39164022.728919744</v>
      </c>
      <c r="AR26" s="28">
        <f t="shared" si="20"/>
        <v>247204.75446360535</v>
      </c>
      <c r="AS26" s="25">
        <f t="shared" si="21"/>
        <v>36373036</v>
      </c>
      <c r="AT26" s="32">
        <f t="shared" si="22"/>
        <v>0</v>
      </c>
      <c r="AU26" s="23">
        <f t="shared" si="23"/>
        <v>0</v>
      </c>
      <c r="AV26" s="22">
        <f t="shared" si="24"/>
        <v>2387880.5159317618</v>
      </c>
      <c r="AW26" s="31">
        <f t="shared" si="41"/>
        <v>39164022.728919752</v>
      </c>
    </row>
    <row r="27" spans="1:53" x14ac:dyDescent="0.25">
      <c r="A27">
        <f t="shared" si="51"/>
        <v>243</v>
      </c>
      <c r="B27" t="s">
        <v>7</v>
      </c>
      <c r="C27" s="27">
        <f t="shared" si="2"/>
        <v>0</v>
      </c>
      <c r="D27" s="27">
        <f t="shared" si="25"/>
        <v>0</v>
      </c>
      <c r="E27" s="27" t="b">
        <f t="shared" si="0"/>
        <v>0</v>
      </c>
      <c r="F27" s="29">
        <f t="shared" si="3"/>
        <v>0</v>
      </c>
      <c r="G27" s="27">
        <f t="shared" si="26"/>
        <v>0</v>
      </c>
      <c r="H27" s="22">
        <f t="shared" si="4"/>
        <v>43071600.546806976</v>
      </c>
      <c r="I27" s="23">
        <f t="shared" si="5"/>
        <v>103242301</v>
      </c>
      <c r="J27" s="23">
        <f t="shared" si="6"/>
        <v>0</v>
      </c>
      <c r="K27" s="19">
        <f t="shared" si="27"/>
        <v>1</v>
      </c>
      <c r="L27" s="16">
        <f t="shared" si="7"/>
        <v>0.37247284018804017</v>
      </c>
      <c r="M27" s="23">
        <f>M26-IF($B27="B",(Percent_Rent_In_Elsies*2.49%/12 * H26)/K26,0)+IF($B27="D",N27,0)+IF(B27="D",AK26)+IF(B27="C",F26*90%)-(Y27-Y26)-IF($B27="A",Q26/K26) + IF($B27="A",Q26/K26)</f>
        <v>683021.31476720911</v>
      </c>
      <c r="N27" s="23">
        <f t="shared" si="8"/>
        <v>0</v>
      </c>
      <c r="O27" s="22">
        <f t="shared" si="9"/>
        <v>0</v>
      </c>
      <c r="P27" s="22">
        <f t="shared" si="45"/>
        <v>0</v>
      </c>
      <c r="Q27" s="22">
        <f t="shared" si="46"/>
        <v>0</v>
      </c>
      <c r="R27" s="22">
        <f t="shared" si="10"/>
        <v>142909.67031402071</v>
      </c>
      <c r="S27" s="16">
        <f t="shared" si="42"/>
        <v>12991.788210365519</v>
      </c>
      <c r="T27" s="15">
        <f t="shared" si="11"/>
        <v>0</v>
      </c>
      <c r="U27" s="23">
        <f t="shared" si="28"/>
        <v>784184.19939388172</v>
      </c>
      <c r="V27" s="23">
        <f t="shared" si="29"/>
        <v>71289.472672171061</v>
      </c>
      <c r="W27" s="23">
        <f t="shared" si="47"/>
        <v>0</v>
      </c>
      <c r="X27" s="23">
        <f t="shared" si="30"/>
        <v>21350493.181614127</v>
      </c>
      <c r="Y27" s="23">
        <f t="shared" si="12"/>
        <v>2510150.8325124998</v>
      </c>
      <c r="Z27" s="3">
        <f t="shared" si="13"/>
        <v>0</v>
      </c>
      <c r="AA27" s="23">
        <f t="shared" si="14"/>
        <v>6125999.2134728096</v>
      </c>
      <c r="AB27" s="26">
        <f t="shared" si="31"/>
        <v>31569825.000000007</v>
      </c>
      <c r="AC27" s="23">
        <f t="shared" si="32"/>
        <v>36373036</v>
      </c>
      <c r="AD27" s="23">
        <f t="shared" si="33"/>
        <v>4803211</v>
      </c>
      <c r="AE27" s="24">
        <f t="shared" si="52"/>
        <v>31569825</v>
      </c>
      <c r="AF27" s="3">
        <f t="shared" si="35"/>
        <v>0</v>
      </c>
      <c r="AG27" s="2">
        <f t="shared" si="15"/>
        <v>0</v>
      </c>
      <c r="AH27" s="2">
        <f t="shared" si="36"/>
        <v>0.54573125504252207</v>
      </c>
      <c r="AI27" s="23">
        <f t="shared" si="43"/>
        <v>4375713.7239091499</v>
      </c>
      <c r="AJ27" s="23">
        <f t="shared" si="16"/>
        <v>1400000</v>
      </c>
      <c r="AK27" s="23">
        <f t="shared" si="17"/>
        <v>0</v>
      </c>
      <c r="AL27" s="23">
        <f t="shared" si="49"/>
        <v>31703.605996913277</v>
      </c>
      <c r="AM27" s="23">
        <f t="shared" si="50"/>
        <v>6657757259.3517885</v>
      </c>
      <c r="AN27" s="16">
        <f t="shared" si="38"/>
        <v>0</v>
      </c>
      <c r="AO27" s="23">
        <f t="shared" si="39"/>
        <v>44686.785567312239</v>
      </c>
      <c r="AP27" s="22">
        <f t="shared" si="40"/>
        <v>44686.785567312239</v>
      </c>
      <c r="AQ27" s="30">
        <f t="shared" si="19"/>
        <v>39253016.462377049</v>
      </c>
      <c r="AR27" s="28">
        <f t="shared" si="20"/>
        <v>291511.70235359541</v>
      </c>
      <c r="AS27" s="25">
        <f t="shared" si="21"/>
        <v>36373036</v>
      </c>
      <c r="AT27" s="32">
        <f t="shared" si="22"/>
        <v>0</v>
      </c>
      <c r="AU27" s="23">
        <f t="shared" si="23"/>
        <v>0</v>
      </c>
      <c r="AV27" s="22">
        <f t="shared" si="24"/>
        <v>2387880.5159317618</v>
      </c>
      <c r="AW27" s="31">
        <f t="shared" si="41"/>
        <v>39253016.462377056</v>
      </c>
    </row>
    <row r="28" spans="1:53" x14ac:dyDescent="0.25">
      <c r="A28">
        <f t="shared" si="51"/>
        <v>243</v>
      </c>
      <c r="B28" t="s">
        <v>8</v>
      </c>
      <c r="C28" s="27">
        <f t="shared" si="2"/>
        <v>0</v>
      </c>
      <c r="D28" s="27">
        <f t="shared" si="25"/>
        <v>0</v>
      </c>
      <c r="E28" s="27" t="b">
        <f t="shared" si="0"/>
        <v>0</v>
      </c>
      <c r="F28" s="29">
        <f t="shared" si="3"/>
        <v>0</v>
      </c>
      <c r="G28" s="27">
        <f t="shared" si="26"/>
        <v>0</v>
      </c>
      <c r="H28" s="22">
        <f t="shared" si="4"/>
        <v>43071600.546806976</v>
      </c>
      <c r="I28" s="23">
        <f t="shared" si="5"/>
        <v>103242301</v>
      </c>
      <c r="J28" s="23">
        <f t="shared" si="6"/>
        <v>0</v>
      </c>
      <c r="K28" s="19">
        <f t="shared" si="27"/>
        <v>1</v>
      </c>
      <c r="L28" s="16">
        <f t="shared" si="7"/>
        <v>0.37247284018804017</v>
      </c>
      <c r="M28" s="23">
        <f>M27-IF($B28="B",(Percent_Rent_In_Elsies*2.49%/12 * H27)/K27,0)+IF($B28="D",N28,0)+IF(B28="D",AK27)+IF(B28="C",F27*90%)-(Y28-Y27)-IF($B28="A",Q27/K27) + IF($B28="A",Q27/K27)</f>
        <v>683021.31476720911</v>
      </c>
      <c r="N28" s="23">
        <f t="shared" si="8"/>
        <v>0</v>
      </c>
      <c r="O28" s="22">
        <f t="shared" si="9"/>
        <v>0</v>
      </c>
      <c r="P28" s="22">
        <f t="shared" si="45"/>
        <v>0</v>
      </c>
      <c r="Q28" s="22">
        <f t="shared" si="46"/>
        <v>0</v>
      </c>
      <c r="R28" s="22">
        <f t="shared" si="10"/>
        <v>187596.45588133295</v>
      </c>
      <c r="S28" s="16">
        <f t="shared" si="42"/>
        <v>12991.788210365519</v>
      </c>
      <c r="T28" s="15">
        <f t="shared" si="11"/>
        <v>0</v>
      </c>
      <c r="U28" s="23">
        <f t="shared" si="28"/>
        <v>828870.98496119399</v>
      </c>
      <c r="V28" s="23">
        <f t="shared" si="29"/>
        <v>71289.472672171061</v>
      </c>
      <c r="W28" s="23">
        <f t="shared" si="47"/>
        <v>0</v>
      </c>
      <c r="X28" s="23">
        <f t="shared" si="30"/>
        <v>21350493.181614127</v>
      </c>
      <c r="Y28" s="23">
        <f t="shared" si="12"/>
        <v>2510150.8325124998</v>
      </c>
      <c r="Z28" s="3">
        <f t="shared" si="13"/>
        <v>0</v>
      </c>
      <c r="AA28" s="23">
        <f t="shared" si="14"/>
        <v>6125999.2134728096</v>
      </c>
      <c r="AB28" s="26">
        <f t="shared" si="31"/>
        <v>31569825.000000007</v>
      </c>
      <c r="AC28" s="23">
        <f t="shared" si="32"/>
        <v>36373036</v>
      </c>
      <c r="AD28" s="23">
        <f t="shared" si="33"/>
        <v>4803211</v>
      </c>
      <c r="AE28" s="24">
        <f t="shared" si="52"/>
        <v>31569825</v>
      </c>
      <c r="AF28" s="3">
        <f t="shared" si="35"/>
        <v>22033514.496381324</v>
      </c>
      <c r="AG28" s="2">
        <f t="shared" si="15"/>
        <v>0</v>
      </c>
      <c r="AH28" s="2">
        <f t="shared" si="36"/>
        <v>0.54573125504252207</v>
      </c>
      <c r="AI28" s="23">
        <f t="shared" si="43"/>
        <v>4375713.7239091499</v>
      </c>
      <c r="AJ28" s="23">
        <f t="shared" si="16"/>
        <v>1400000</v>
      </c>
      <c r="AK28" s="23">
        <f t="shared" si="17"/>
        <v>-181.70094796624653</v>
      </c>
      <c r="AL28" s="23">
        <f t="shared" si="49"/>
        <v>0</v>
      </c>
      <c r="AM28" s="23">
        <f t="shared" si="50"/>
        <v>0</v>
      </c>
      <c r="AN28" s="16">
        <f t="shared" si="38"/>
        <v>0</v>
      </c>
      <c r="AO28" s="23">
        <f t="shared" si="39"/>
        <v>0</v>
      </c>
      <c r="AP28" s="22">
        <f t="shared" si="40"/>
        <v>0</v>
      </c>
      <c r="AQ28" s="30">
        <f t="shared" si="19"/>
        <v>39253016.462377049</v>
      </c>
      <c r="AR28" s="28">
        <f t="shared" si="20"/>
        <v>291511.70235359541</v>
      </c>
      <c r="AS28" s="25">
        <f t="shared" si="21"/>
        <v>36373036</v>
      </c>
      <c r="AT28" s="32">
        <f t="shared" si="22"/>
        <v>0</v>
      </c>
      <c r="AU28" s="23">
        <f t="shared" si="23"/>
        <v>0</v>
      </c>
      <c r="AV28" s="22">
        <f t="shared" si="24"/>
        <v>2387880.5159317618</v>
      </c>
      <c r="AW28" s="31">
        <f t="shared" si="41"/>
        <v>39253016.462377056</v>
      </c>
    </row>
    <row r="29" spans="1:53" x14ac:dyDescent="0.25">
      <c r="A29" s="21">
        <f t="shared" si="51"/>
        <v>243</v>
      </c>
      <c r="B29" s="21" t="s">
        <v>9</v>
      </c>
      <c r="C29" s="27">
        <f t="shared" si="2"/>
        <v>0</v>
      </c>
      <c r="D29" s="27">
        <f t="shared" si="25"/>
        <v>0</v>
      </c>
      <c r="E29" s="27" t="b">
        <f t="shared" si="0"/>
        <v>0</v>
      </c>
      <c r="F29" s="29">
        <f t="shared" si="3"/>
        <v>0</v>
      </c>
      <c r="G29" s="27">
        <f t="shared" si="26"/>
        <v>0</v>
      </c>
      <c r="H29" s="22">
        <f t="shared" si="4"/>
        <v>43071600.546806976</v>
      </c>
      <c r="I29" s="23">
        <f t="shared" si="5"/>
        <v>103242301</v>
      </c>
      <c r="J29" s="23">
        <f t="shared" si="6"/>
        <v>0</v>
      </c>
      <c r="K29" s="19">
        <f t="shared" si="27"/>
        <v>1</v>
      </c>
      <c r="L29" s="16">
        <f t="shared" si="7"/>
        <v>0.37247284018804017</v>
      </c>
      <c r="M29" s="23">
        <f>M28-IF($B29="B",(Percent_Rent_In_Elsies*2.49%/12 * H28)/K28,0)+IF($B29="D",N29,0)+IF(B29="D",AK28)+IF(B29="C",F28*90%)-(Y29-Y28)-IF($B29="A",Q28/K28) + IF($B29="A",Q28/K28)</f>
        <v>695132.20387363841</v>
      </c>
      <c r="N29" s="23">
        <f t="shared" si="8"/>
        <v>12292.590054395463</v>
      </c>
      <c r="O29" s="22">
        <f t="shared" si="9"/>
        <v>0</v>
      </c>
      <c r="P29" s="22">
        <f t="shared" si="45"/>
        <v>0</v>
      </c>
      <c r="Q29" s="22">
        <f t="shared" si="46"/>
        <v>0</v>
      </c>
      <c r="R29" s="22">
        <f t="shared" si="10"/>
        <v>187596.45588133295</v>
      </c>
      <c r="S29" s="16">
        <f t="shared" si="42"/>
        <v>0</v>
      </c>
      <c r="T29" s="15">
        <f t="shared" si="11"/>
        <v>25167.598659244228</v>
      </c>
      <c r="U29" s="23">
        <f t="shared" si="28"/>
        <v>828870.98496119399</v>
      </c>
      <c r="V29" s="23">
        <f t="shared" si="29"/>
        <v>0</v>
      </c>
      <c r="W29" s="23">
        <f t="shared" si="47"/>
        <v>58996.882617775598</v>
      </c>
      <c r="X29" s="23">
        <f t="shared" si="30"/>
        <v>21350493.181614127</v>
      </c>
      <c r="Y29" s="23">
        <f t="shared" si="12"/>
        <v>2510150.8325124998</v>
      </c>
      <c r="Z29" s="3">
        <f t="shared" si="13"/>
        <v>0</v>
      </c>
      <c r="AA29" s="23">
        <f t="shared" si="14"/>
        <v>6126180.9144207761</v>
      </c>
      <c r="AB29" s="26">
        <f t="shared" si="31"/>
        <v>31569825.000000011</v>
      </c>
      <c r="AC29" s="23">
        <f t="shared" si="32"/>
        <v>36373036</v>
      </c>
      <c r="AD29" s="23">
        <f t="shared" si="33"/>
        <v>4803211</v>
      </c>
      <c r="AE29" s="24">
        <f t="shared" si="52"/>
        <v>31569825</v>
      </c>
      <c r="AF29" s="3">
        <f t="shared" si="35"/>
        <v>0</v>
      </c>
      <c r="AG29" s="2">
        <f t="shared" si="15"/>
        <v>0</v>
      </c>
      <c r="AH29" s="2">
        <f t="shared" si="36"/>
        <v>0.54573125504252207</v>
      </c>
      <c r="AI29" s="23">
        <f t="shared" si="43"/>
        <v>4375843.5103005543</v>
      </c>
      <c r="AJ29" s="23">
        <f t="shared" si="16"/>
        <v>1400000</v>
      </c>
      <c r="AK29" s="23">
        <f t="shared" si="17"/>
        <v>0</v>
      </c>
      <c r="AL29" s="23">
        <f t="shared" si="49"/>
        <v>0</v>
      </c>
      <c r="AM29" s="23">
        <f t="shared" si="50"/>
        <v>0</v>
      </c>
      <c r="AN29" s="16">
        <f t="shared" si="38"/>
        <v>0</v>
      </c>
      <c r="AO29" s="23">
        <f t="shared" si="39"/>
        <v>0</v>
      </c>
      <c r="AP29" s="22">
        <f t="shared" si="40"/>
        <v>0</v>
      </c>
      <c r="AQ29" s="30">
        <f t="shared" si="19"/>
        <v>39253016.462377049</v>
      </c>
      <c r="AR29" s="28">
        <f t="shared" si="20"/>
        <v>279335.89190471673</v>
      </c>
      <c r="AS29" s="25">
        <f t="shared" si="21"/>
        <v>36373036</v>
      </c>
      <c r="AT29" s="32">
        <f t="shared" si="22"/>
        <v>0</v>
      </c>
      <c r="AU29" s="23">
        <f t="shared" si="23"/>
        <v>0</v>
      </c>
      <c r="AV29" s="22">
        <f t="shared" si="24"/>
        <v>2387880.5159317618</v>
      </c>
      <c r="AW29" s="31">
        <f t="shared" si="41"/>
        <v>39253016.462377056</v>
      </c>
      <c r="AX29" s="21"/>
      <c r="AY29" s="21"/>
      <c r="AZ29" s="21"/>
      <c r="BA29" s="21"/>
    </row>
    <row r="30" spans="1:53" x14ac:dyDescent="0.25">
      <c r="A30" s="21">
        <f t="shared" si="51"/>
        <v>243</v>
      </c>
      <c r="B30" s="21" t="s">
        <v>28</v>
      </c>
      <c r="C30" s="27">
        <f t="shared" si="2"/>
        <v>0</v>
      </c>
      <c r="D30" s="27">
        <f t="shared" si="25"/>
        <v>0</v>
      </c>
      <c r="E30" s="27" t="b">
        <f t="shared" si="0"/>
        <v>0</v>
      </c>
      <c r="F30" s="29">
        <f t="shared" si="3"/>
        <v>0</v>
      </c>
      <c r="G30" s="27">
        <f t="shared" si="26"/>
        <v>0</v>
      </c>
      <c r="H30" s="22">
        <f t="shared" si="4"/>
        <v>43071600.546806976</v>
      </c>
      <c r="I30" s="23">
        <f t="shared" si="5"/>
        <v>103242301</v>
      </c>
      <c r="J30" s="23">
        <f t="shared" si="6"/>
        <v>0</v>
      </c>
      <c r="K30" s="19">
        <f t="shared" si="27"/>
        <v>1</v>
      </c>
      <c r="L30" s="16">
        <f t="shared" si="7"/>
        <v>0.37247284018804017</v>
      </c>
      <c r="M30" s="23">
        <f>M29-IF($B30="B",(Percent_Rent_In_Elsies*2.49%/12 * H29)/K29,0)+IF($B30="D",N30,0)+IF(B30="D",AK29)+IF(B30="C",F29*90%)-(Y30-Y29)-IF($B30="A",Q29/K29) + IF($B30="A",Q29/K29)</f>
        <v>695132.20387363841</v>
      </c>
      <c r="N30" s="23">
        <f t="shared" si="8"/>
        <v>0</v>
      </c>
      <c r="O30" s="22">
        <f t="shared" si="9"/>
        <v>0</v>
      </c>
      <c r="P30" s="22">
        <f t="shared" si="45"/>
        <v>0</v>
      </c>
      <c r="Q30" s="22">
        <f t="shared" si="46"/>
        <v>0</v>
      </c>
      <c r="R30" s="22">
        <f t="shared" si="10"/>
        <v>187596.45588133295</v>
      </c>
      <c r="S30" s="16">
        <f t="shared" si="42"/>
        <v>0</v>
      </c>
      <c r="T30" s="15">
        <f t="shared" si="11"/>
        <v>0</v>
      </c>
      <c r="U30" s="23">
        <f t="shared" si="28"/>
        <v>828870.98496119399</v>
      </c>
      <c r="V30" s="23">
        <f t="shared" si="29"/>
        <v>0</v>
      </c>
      <c r="W30" s="23">
        <f t="shared" si="47"/>
        <v>0</v>
      </c>
      <c r="X30" s="23">
        <f t="shared" si="30"/>
        <v>21350493.181614127</v>
      </c>
      <c r="Y30" s="23">
        <f t="shared" si="12"/>
        <v>2510150.8325124998</v>
      </c>
      <c r="Z30" s="3">
        <f t="shared" si="13"/>
        <v>2949.8441308887805</v>
      </c>
      <c r="AA30" s="23">
        <f t="shared" si="14"/>
        <v>6170428.5763841076</v>
      </c>
      <c r="AB30" s="26">
        <f t="shared" si="31"/>
        <v>31569825.000000007</v>
      </c>
      <c r="AC30" s="23">
        <f t="shared" si="32"/>
        <v>36373036</v>
      </c>
      <c r="AD30" s="23">
        <f t="shared" si="33"/>
        <v>4803211</v>
      </c>
      <c r="AE30" s="24">
        <f t="shared" si="52"/>
        <v>31569825</v>
      </c>
      <c r="AF30" s="3">
        <f t="shared" si="35"/>
        <v>0</v>
      </c>
      <c r="AG30" s="2">
        <f t="shared" si="15"/>
        <v>1.6065584805582869E-3</v>
      </c>
      <c r="AH30" s="2">
        <f t="shared" si="36"/>
        <v>0.54573125504252207</v>
      </c>
      <c r="AI30" s="23">
        <f t="shared" si="43"/>
        <v>4407448.9831315055</v>
      </c>
      <c r="AJ30" s="23">
        <f t="shared" si="16"/>
        <v>1400000</v>
      </c>
      <c r="AK30" s="23">
        <f t="shared" si="17"/>
        <v>0</v>
      </c>
      <c r="AL30" s="23">
        <f t="shared" si="49"/>
        <v>0</v>
      </c>
      <c r="AM30" s="23">
        <f t="shared" si="50"/>
        <v>0</v>
      </c>
      <c r="AN30" s="16">
        <f t="shared" si="38"/>
        <v>0</v>
      </c>
      <c r="AO30" s="23">
        <f t="shared" si="39"/>
        <v>0</v>
      </c>
      <c r="AP30" s="22">
        <f t="shared" si="40"/>
        <v>0</v>
      </c>
      <c r="AQ30" s="30">
        <f t="shared" si="19"/>
        <v>39253016.462377049</v>
      </c>
      <c r="AR30" s="28">
        <f t="shared" si="20"/>
        <v>279335.89190471673</v>
      </c>
      <c r="AS30" s="25">
        <f t="shared" si="21"/>
        <v>36373036</v>
      </c>
      <c r="AT30" s="32">
        <f t="shared" si="22"/>
        <v>5899.6882617775609</v>
      </c>
      <c r="AU30" s="23">
        <f t="shared" si="23"/>
        <v>5899.6882617775609</v>
      </c>
      <c r="AV30" s="22">
        <f t="shared" si="24"/>
        <v>2413048.1145910062</v>
      </c>
      <c r="AW30" s="31">
        <f t="shared" si="41"/>
        <v>39253016.462377064</v>
      </c>
      <c r="AX30" s="21"/>
      <c r="AY30" s="21"/>
      <c r="AZ30" s="21"/>
      <c r="BA30" s="21"/>
    </row>
    <row r="31" spans="1:53" x14ac:dyDescent="0.25">
      <c r="A31">
        <f t="shared" si="51"/>
        <v>244</v>
      </c>
      <c r="B31" t="s">
        <v>6</v>
      </c>
      <c r="C31" s="27">
        <f t="shared" si="2"/>
        <v>0</v>
      </c>
      <c r="D31" s="27">
        <f t="shared" si="25"/>
        <v>0</v>
      </c>
      <c r="E31" s="27" t="b">
        <f t="shared" si="0"/>
        <v>0</v>
      </c>
      <c r="F31" s="29">
        <f t="shared" si="3"/>
        <v>0</v>
      </c>
      <c r="G31" s="27">
        <f t="shared" si="26"/>
        <v>0</v>
      </c>
      <c r="H31" s="22">
        <f t="shared" si="4"/>
        <v>43143386.547718324</v>
      </c>
      <c r="I31" s="23">
        <f t="shared" si="5"/>
        <v>103242301</v>
      </c>
      <c r="J31" s="23">
        <f t="shared" si="6"/>
        <v>0</v>
      </c>
      <c r="K31" s="19">
        <f t="shared" si="27"/>
        <v>1</v>
      </c>
      <c r="L31" s="16">
        <f t="shared" si="7"/>
        <v>0.37309362825502024</v>
      </c>
      <c r="M31" s="23">
        <f>M30-IF($B31="B",(Percent_Rent_In_Elsies*2.49%/12 * H30)/K30,0)+IF($B31="D",N31,0)+IF(B31="D",AK30)+IF(B31="C",F30*90%)-(Y31-Y30)-IF($B31="A",Q30/K30) + IF($B31="A",Q30/K30)</f>
        <v>695132.20387363841</v>
      </c>
      <c r="N31" s="23">
        <f t="shared" si="8"/>
        <v>0</v>
      </c>
      <c r="O31" s="22">
        <f t="shared" si="9"/>
        <v>0</v>
      </c>
      <c r="P31" s="22">
        <f t="shared" si="45"/>
        <v>0</v>
      </c>
      <c r="Q31" s="22">
        <f t="shared" si="46"/>
        <v>0</v>
      </c>
      <c r="R31" s="22">
        <f t="shared" si="10"/>
        <v>187596.45588133295</v>
      </c>
      <c r="S31" s="16">
        <f t="shared" si="42"/>
        <v>0</v>
      </c>
      <c r="T31" s="15">
        <f t="shared" si="11"/>
        <v>0</v>
      </c>
      <c r="U31" s="23">
        <f t="shared" si="28"/>
        <v>828870.98496119399</v>
      </c>
      <c r="V31" s="23">
        <f t="shared" si="29"/>
        <v>0</v>
      </c>
      <c r="W31" s="23">
        <f t="shared" si="47"/>
        <v>0</v>
      </c>
      <c r="X31" s="23">
        <f t="shared" si="30"/>
        <v>21365242.40226857</v>
      </c>
      <c r="Y31" s="23">
        <f t="shared" si="12"/>
        <v>2510150.8325124998</v>
      </c>
      <c r="Z31" s="3">
        <f t="shared" si="13"/>
        <v>0</v>
      </c>
      <c r="AA31" s="23">
        <f t="shared" si="14"/>
        <v>6170428.5763841076</v>
      </c>
      <c r="AB31" s="26">
        <f t="shared" si="31"/>
        <v>31569825.000000007</v>
      </c>
      <c r="AC31" s="23">
        <f t="shared" si="32"/>
        <v>36373036</v>
      </c>
      <c r="AD31" s="23">
        <f t="shared" si="33"/>
        <v>4803211</v>
      </c>
      <c r="AE31" s="24">
        <f t="shared" si="52"/>
        <v>31569825</v>
      </c>
      <c r="AF31" s="3">
        <f t="shared" si="35"/>
        <v>0</v>
      </c>
      <c r="AG31" s="2">
        <f t="shared" si="15"/>
        <v>0</v>
      </c>
      <c r="AH31" s="2">
        <f t="shared" si="36"/>
        <v>0.54664080713425978</v>
      </c>
      <c r="AI31" s="23">
        <f t="shared" si="43"/>
        <v>4407448.9831315055</v>
      </c>
      <c r="AJ31" s="23">
        <f t="shared" si="16"/>
        <v>1400000</v>
      </c>
      <c r="AK31" s="23">
        <f t="shared" si="17"/>
        <v>0</v>
      </c>
      <c r="AL31" s="23">
        <f t="shared" si="49"/>
        <v>0</v>
      </c>
      <c r="AM31" s="23">
        <f t="shared" si="50"/>
        <v>0</v>
      </c>
      <c r="AN31" s="16">
        <f t="shared" si="38"/>
        <v>0</v>
      </c>
      <c r="AO31" s="23">
        <f t="shared" si="39"/>
        <v>0</v>
      </c>
      <c r="AP31" s="22">
        <f t="shared" si="40"/>
        <v>0</v>
      </c>
      <c r="AQ31" s="30">
        <f t="shared" si="19"/>
        <v>39253016.462377049</v>
      </c>
      <c r="AR31" s="28">
        <f t="shared" si="20"/>
        <v>279335.89190471673</v>
      </c>
      <c r="AS31" s="25">
        <f t="shared" si="21"/>
        <v>36373036</v>
      </c>
      <c r="AT31" s="32">
        <f t="shared" si="22"/>
        <v>0</v>
      </c>
      <c r="AU31" s="23">
        <f t="shared" si="23"/>
        <v>0</v>
      </c>
      <c r="AV31" s="22">
        <f t="shared" si="24"/>
        <v>2413048.1145910062</v>
      </c>
      <c r="AW31" s="31">
        <f t="shared" si="41"/>
        <v>39253016.462377064</v>
      </c>
    </row>
    <row r="32" spans="1:53" x14ac:dyDescent="0.25">
      <c r="A32">
        <f t="shared" si="51"/>
        <v>244</v>
      </c>
      <c r="B32" t="s">
        <v>7</v>
      </c>
      <c r="C32" s="27">
        <f t="shared" si="2"/>
        <v>0</v>
      </c>
      <c r="D32" s="27">
        <f t="shared" si="25"/>
        <v>0</v>
      </c>
      <c r="E32" s="27" t="b">
        <f t="shared" si="0"/>
        <v>0</v>
      </c>
      <c r="F32" s="29">
        <f t="shared" si="3"/>
        <v>0</v>
      </c>
      <c r="G32" s="27">
        <f t="shared" si="26"/>
        <v>0</v>
      </c>
      <c r="H32" s="22">
        <f t="shared" si="4"/>
        <v>43143386.547718324</v>
      </c>
      <c r="I32" s="23">
        <f t="shared" si="5"/>
        <v>103242301</v>
      </c>
      <c r="J32" s="23">
        <f t="shared" si="6"/>
        <v>0</v>
      </c>
      <c r="K32" s="19">
        <f t="shared" si="27"/>
        <v>1</v>
      </c>
      <c r="L32" s="16">
        <f t="shared" si="7"/>
        <v>0.37309362825502024</v>
      </c>
      <c r="M32" s="23">
        <f>M31-IF($B32="B",(Percent_Rent_In_Elsies*2.49%/12 * H31)/K31,0)+IF($B32="D",N32,0)+IF(B32="D",AK31)+IF(B32="C",F31*90%)-(Y32-Y31)-IF($B32="A",Q31/K31) + IF($B32="A",Q31/K31)</f>
        <v>650370.94033038069</v>
      </c>
      <c r="N32" s="23">
        <f t="shared" si="8"/>
        <v>0</v>
      </c>
      <c r="O32" s="22">
        <f t="shared" si="9"/>
        <v>0</v>
      </c>
      <c r="P32" s="22">
        <f t="shared" si="45"/>
        <v>0</v>
      </c>
      <c r="Q32" s="22">
        <f t="shared" si="46"/>
        <v>0</v>
      </c>
      <c r="R32" s="22">
        <f t="shared" si="10"/>
        <v>171963.41789122188</v>
      </c>
      <c r="S32" s="16">
        <f t="shared" si="42"/>
        <v>15633.037990111079</v>
      </c>
      <c r="T32" s="15">
        <f t="shared" si="11"/>
        <v>0</v>
      </c>
      <c r="U32" s="23">
        <f t="shared" si="28"/>
        <v>759798.40288109449</v>
      </c>
      <c r="V32" s="23">
        <f t="shared" si="29"/>
        <v>69072.582080099499</v>
      </c>
      <c r="W32" s="23">
        <f t="shared" si="47"/>
        <v>0</v>
      </c>
      <c r="X32" s="23">
        <f t="shared" si="30"/>
        <v>21365242.40226857</v>
      </c>
      <c r="Y32" s="23">
        <f t="shared" si="12"/>
        <v>2510150.8325124998</v>
      </c>
      <c r="Z32" s="3">
        <f t="shared" si="13"/>
        <v>0</v>
      </c>
      <c r="AA32" s="23">
        <f t="shared" si="14"/>
        <v>6170428.5763841076</v>
      </c>
      <c r="AB32" s="26">
        <f t="shared" si="31"/>
        <v>31569825.000000011</v>
      </c>
      <c r="AC32" s="23">
        <f t="shared" si="32"/>
        <v>36373036</v>
      </c>
      <c r="AD32" s="23">
        <f t="shared" si="33"/>
        <v>4803211</v>
      </c>
      <c r="AE32" s="24">
        <f t="shared" si="52"/>
        <v>31569825</v>
      </c>
      <c r="AF32" s="3">
        <f t="shared" si="35"/>
        <v>0</v>
      </c>
      <c r="AG32" s="2">
        <f t="shared" si="15"/>
        <v>0</v>
      </c>
      <c r="AH32" s="2">
        <f t="shared" si="36"/>
        <v>0.54664080713425978</v>
      </c>
      <c r="AI32" s="23">
        <f t="shared" si="43"/>
        <v>4407448.9831315055</v>
      </c>
      <c r="AJ32" s="23">
        <f t="shared" si="16"/>
        <v>1400000</v>
      </c>
      <c r="AK32" s="23">
        <f t="shared" si="17"/>
        <v>0</v>
      </c>
      <c r="AL32" s="23">
        <f t="shared" si="49"/>
        <v>31735.259222355671</v>
      </c>
      <c r="AM32" s="23">
        <f t="shared" si="50"/>
        <v>6664404436.6946907</v>
      </c>
      <c r="AN32" s="16">
        <f t="shared" si="38"/>
        <v>0</v>
      </c>
      <c r="AO32" s="23">
        <f t="shared" si="39"/>
        <v>44761.263543257759</v>
      </c>
      <c r="AP32" s="22">
        <f t="shared" si="40"/>
        <v>44761.263543257759</v>
      </c>
      <c r="AQ32" s="30">
        <f t="shared" si="19"/>
        <v>39342158.518723443</v>
      </c>
      <c r="AR32" s="28">
        <f t="shared" si="20"/>
        <v>323716.6847078568</v>
      </c>
      <c r="AS32" s="25">
        <f t="shared" si="21"/>
        <v>36373036</v>
      </c>
      <c r="AT32" s="32">
        <f t="shared" si="22"/>
        <v>0</v>
      </c>
      <c r="AU32" s="23">
        <f t="shared" si="23"/>
        <v>0</v>
      </c>
      <c r="AV32" s="22">
        <f t="shared" si="24"/>
        <v>2413048.1145910062</v>
      </c>
      <c r="AW32" s="31">
        <f t="shared" si="41"/>
        <v>39342158.518723458</v>
      </c>
    </row>
    <row r="33" spans="1:53" s="21" customFormat="1" x14ac:dyDescent="0.25">
      <c r="A33">
        <f t="shared" si="51"/>
        <v>244</v>
      </c>
      <c r="B33" t="s">
        <v>8</v>
      </c>
      <c r="C33" s="27">
        <f t="shared" si="2"/>
        <v>0</v>
      </c>
      <c r="D33" s="27">
        <f t="shared" si="25"/>
        <v>0</v>
      </c>
      <c r="E33" s="27" t="b">
        <f t="shared" si="0"/>
        <v>0</v>
      </c>
      <c r="F33" s="29">
        <f t="shared" si="3"/>
        <v>0</v>
      </c>
      <c r="G33" s="27">
        <f t="shared" si="26"/>
        <v>0</v>
      </c>
      <c r="H33" s="22">
        <f t="shared" si="4"/>
        <v>43143386.547718324</v>
      </c>
      <c r="I33" s="23">
        <f t="shared" si="5"/>
        <v>103242301</v>
      </c>
      <c r="J33" s="23">
        <f t="shared" si="6"/>
        <v>0</v>
      </c>
      <c r="K33" s="19">
        <f t="shared" si="27"/>
        <v>1</v>
      </c>
      <c r="L33" s="16">
        <f t="shared" si="7"/>
        <v>0.37309362825502024</v>
      </c>
      <c r="M33" s="23">
        <f>M32-IF($B33="B",(Percent_Rent_In_Elsies*2.49%/12 * H32)/K32,0)+IF($B33="D",N33,0)+IF(B33="D",AK32)+IF(B33="C",F32*90%)-(Y33-Y32)-IF($B33="A",Q32/K32) + IF($B33="A",Q32/K32)</f>
        <v>650370.94033038069</v>
      </c>
      <c r="N33" s="23">
        <f t="shared" si="8"/>
        <v>0</v>
      </c>
      <c r="O33" s="22">
        <f t="shared" si="9"/>
        <v>0</v>
      </c>
      <c r="P33" s="22">
        <f t="shared" si="45"/>
        <v>0</v>
      </c>
      <c r="Q33" s="22">
        <f t="shared" si="46"/>
        <v>0</v>
      </c>
      <c r="R33" s="22">
        <f t="shared" si="10"/>
        <v>216724.68143447963</v>
      </c>
      <c r="S33" s="16">
        <f t="shared" si="42"/>
        <v>15633.037990111079</v>
      </c>
      <c r="T33" s="15">
        <f t="shared" si="11"/>
        <v>0</v>
      </c>
      <c r="U33" s="23">
        <f t="shared" si="28"/>
        <v>804559.66642435221</v>
      </c>
      <c r="V33" s="23">
        <f t="shared" si="29"/>
        <v>69072.582080099499</v>
      </c>
      <c r="W33" s="23">
        <f t="shared" si="47"/>
        <v>0</v>
      </c>
      <c r="X33" s="23">
        <f t="shared" si="30"/>
        <v>21365242.40226857</v>
      </c>
      <c r="Y33" s="23">
        <f t="shared" si="12"/>
        <v>2510150.8325124998</v>
      </c>
      <c r="Z33" s="3">
        <f t="shared" si="13"/>
        <v>0</v>
      </c>
      <c r="AA33" s="23">
        <f t="shared" si="14"/>
        <v>6170428.5763841076</v>
      </c>
      <c r="AB33" s="26">
        <f t="shared" si="31"/>
        <v>31569825.000000015</v>
      </c>
      <c r="AC33" s="23">
        <f t="shared" si="32"/>
        <v>36373036</v>
      </c>
      <c r="AD33" s="23">
        <f t="shared" si="33"/>
        <v>4803211</v>
      </c>
      <c r="AE33" s="24">
        <f t="shared" si="52"/>
        <v>31569825</v>
      </c>
      <c r="AF33" s="3">
        <f t="shared" si="35"/>
        <v>22015613.342598937</v>
      </c>
      <c r="AG33" s="2">
        <f t="shared" si="15"/>
        <v>0</v>
      </c>
      <c r="AH33" s="2">
        <f t="shared" si="36"/>
        <v>0.54664080713425978</v>
      </c>
      <c r="AI33" s="23">
        <f t="shared" si="43"/>
        <v>4407448.9831315055</v>
      </c>
      <c r="AJ33" s="23">
        <f t="shared" si="16"/>
        <v>1400000</v>
      </c>
      <c r="AK33" s="23">
        <f t="shared" si="17"/>
        <v>-141.3799416600632</v>
      </c>
      <c r="AL33" s="23">
        <f t="shared" si="49"/>
        <v>0</v>
      </c>
      <c r="AM33" s="23">
        <f t="shared" si="50"/>
        <v>0</v>
      </c>
      <c r="AN33" s="16">
        <f t="shared" si="38"/>
        <v>0</v>
      </c>
      <c r="AO33" s="23">
        <f t="shared" si="39"/>
        <v>0</v>
      </c>
      <c r="AP33" s="22">
        <f t="shared" si="40"/>
        <v>0</v>
      </c>
      <c r="AQ33" s="30">
        <f t="shared" si="19"/>
        <v>39342158.518723443</v>
      </c>
      <c r="AR33" s="28">
        <f t="shared" si="20"/>
        <v>323716.6847078568</v>
      </c>
      <c r="AS33" s="25">
        <f t="shared" si="21"/>
        <v>36373036</v>
      </c>
      <c r="AT33" s="32">
        <f t="shared" si="22"/>
        <v>0</v>
      </c>
      <c r="AU33" s="23">
        <f t="shared" si="23"/>
        <v>0</v>
      </c>
      <c r="AV33" s="22">
        <f t="shared" si="24"/>
        <v>2413048.1145910062</v>
      </c>
      <c r="AW33" s="31">
        <f t="shared" si="41"/>
        <v>39342158.518723458</v>
      </c>
      <c r="AX33"/>
      <c r="AY33"/>
      <c r="AZ33"/>
      <c r="BA33"/>
    </row>
    <row r="34" spans="1:53" s="21" customFormat="1" x14ac:dyDescent="0.25">
      <c r="A34">
        <f t="shared" si="51"/>
        <v>244</v>
      </c>
      <c r="B34" t="s">
        <v>9</v>
      </c>
      <c r="C34" s="27">
        <f t="shared" si="2"/>
        <v>0</v>
      </c>
      <c r="D34" s="27">
        <f t="shared" si="25"/>
        <v>0</v>
      </c>
      <c r="E34" s="27" t="b">
        <f t="shared" si="0"/>
        <v>0</v>
      </c>
      <c r="F34" s="29">
        <f t="shared" si="3"/>
        <v>0</v>
      </c>
      <c r="G34" s="27">
        <f t="shared" si="26"/>
        <v>0</v>
      </c>
      <c r="H34" s="22">
        <f t="shared" si="4"/>
        <v>43143386.547718324</v>
      </c>
      <c r="I34" s="23">
        <f t="shared" si="5"/>
        <v>103242301</v>
      </c>
      <c r="J34" s="23">
        <f t="shared" si="6"/>
        <v>0</v>
      </c>
      <c r="K34" s="19">
        <f t="shared" si="27"/>
        <v>1</v>
      </c>
      <c r="L34" s="16">
        <f t="shared" si="7"/>
        <v>0.37309362825502024</v>
      </c>
      <c r="M34" s="23">
        <f>M33-IF($B34="B",(Percent_Rent_In_Elsies*2.49%/12 * H33)/K33,0)+IF($B34="D",N34,0)+IF(B34="D",AK33)+IF(B34="C",F33*90%)-(Y34-Y33)-IF($B34="A",Q33/K33) + IF($B34="A",Q33/K33)</f>
        <v>660008.20841967268</v>
      </c>
      <c r="N34" s="23">
        <f t="shared" si="8"/>
        <v>9778.6480309521066</v>
      </c>
      <c r="O34" s="22">
        <f t="shared" si="9"/>
        <v>0</v>
      </c>
      <c r="P34" s="22">
        <f t="shared" si="45"/>
        <v>0</v>
      </c>
      <c r="Q34" s="22">
        <f t="shared" si="46"/>
        <v>0</v>
      </c>
      <c r="R34" s="22">
        <f t="shared" si="10"/>
        <v>216724.68143447963</v>
      </c>
      <c r="S34" s="16">
        <f t="shared" si="42"/>
        <v>0</v>
      </c>
      <c r="T34" s="15">
        <f t="shared" si="11"/>
        <v>25318.788864769143</v>
      </c>
      <c r="U34" s="23">
        <f t="shared" si="28"/>
        <v>804559.66642435221</v>
      </c>
      <c r="V34" s="23">
        <f t="shared" si="29"/>
        <v>0</v>
      </c>
      <c r="W34" s="23">
        <f t="shared" si="47"/>
        <v>59293.934049147392</v>
      </c>
      <c r="X34" s="23">
        <f t="shared" si="30"/>
        <v>21365242.40226857</v>
      </c>
      <c r="Y34" s="23">
        <f t="shared" si="12"/>
        <v>2510150.8325124998</v>
      </c>
      <c r="Z34" s="3">
        <f t="shared" si="13"/>
        <v>0</v>
      </c>
      <c r="AA34" s="23">
        <f t="shared" si="14"/>
        <v>6170569.9563257676</v>
      </c>
      <c r="AB34" s="26">
        <f t="shared" si="31"/>
        <v>31569825.000000015</v>
      </c>
      <c r="AC34" s="23">
        <f t="shared" si="32"/>
        <v>36373036</v>
      </c>
      <c r="AD34" s="23">
        <f t="shared" si="33"/>
        <v>4803211</v>
      </c>
      <c r="AE34" s="24">
        <f t="shared" si="52"/>
        <v>31569825</v>
      </c>
      <c r="AF34" s="3">
        <f t="shared" si="35"/>
        <v>0</v>
      </c>
      <c r="AG34" s="2">
        <f t="shared" si="15"/>
        <v>0</v>
      </c>
      <c r="AH34" s="2">
        <f t="shared" si="36"/>
        <v>0.54664080713425978</v>
      </c>
      <c r="AI34" s="23">
        <f t="shared" si="43"/>
        <v>4407549.9688041201</v>
      </c>
      <c r="AJ34" s="23">
        <f t="shared" si="16"/>
        <v>1400000</v>
      </c>
      <c r="AK34" s="23">
        <f t="shared" si="17"/>
        <v>0</v>
      </c>
      <c r="AL34" s="23">
        <f t="shared" si="49"/>
        <v>0</v>
      </c>
      <c r="AM34" s="23">
        <f t="shared" si="50"/>
        <v>0</v>
      </c>
      <c r="AN34" s="16">
        <f t="shared" si="38"/>
        <v>0</v>
      </c>
      <c r="AO34" s="23">
        <f t="shared" si="39"/>
        <v>0</v>
      </c>
      <c r="AP34" s="22">
        <f t="shared" si="40"/>
        <v>0</v>
      </c>
      <c r="AQ34" s="30">
        <f t="shared" si="19"/>
        <v>39342158.518723443</v>
      </c>
      <c r="AR34" s="28">
        <f t="shared" si="20"/>
        <v>314030.93383319874</v>
      </c>
      <c r="AS34" s="25">
        <f t="shared" si="21"/>
        <v>36373036</v>
      </c>
      <c r="AT34" s="32">
        <f t="shared" si="22"/>
        <v>0</v>
      </c>
      <c r="AU34" s="23">
        <f t="shared" si="23"/>
        <v>0</v>
      </c>
      <c r="AV34" s="22">
        <f t="shared" si="24"/>
        <v>2413048.1145910062</v>
      </c>
      <c r="AW34" s="31">
        <f t="shared" si="41"/>
        <v>39342158.518723451</v>
      </c>
      <c r="AX34"/>
      <c r="AY34"/>
      <c r="AZ34"/>
      <c r="BA34"/>
    </row>
    <row r="35" spans="1:53" x14ac:dyDescent="0.25">
      <c r="A35" s="21">
        <f t="shared" si="51"/>
        <v>244</v>
      </c>
      <c r="B35" s="21" t="s">
        <v>28</v>
      </c>
      <c r="C35" s="27">
        <f t="shared" si="2"/>
        <v>0</v>
      </c>
      <c r="D35" s="27">
        <f t="shared" si="25"/>
        <v>0</v>
      </c>
      <c r="E35" s="27" t="b">
        <f t="shared" si="0"/>
        <v>0</v>
      </c>
      <c r="F35" s="29">
        <f t="shared" si="3"/>
        <v>0</v>
      </c>
      <c r="G35" s="27">
        <f t="shared" si="26"/>
        <v>0</v>
      </c>
      <c r="H35" s="22">
        <f t="shared" si="4"/>
        <v>43143386.547718324</v>
      </c>
      <c r="I35" s="23">
        <f t="shared" si="5"/>
        <v>103242301</v>
      </c>
      <c r="J35" s="23">
        <f t="shared" si="6"/>
        <v>0</v>
      </c>
      <c r="K35" s="19">
        <f t="shared" si="27"/>
        <v>1</v>
      </c>
      <c r="L35" s="16">
        <f t="shared" si="7"/>
        <v>0.37309362825502024</v>
      </c>
      <c r="M35" s="23">
        <f>M34-IF($B35="B",(Percent_Rent_In_Elsies*2.49%/12 * H34)/K34,0)+IF($B35="D",N35,0)+IF(B35="D",AK34)+IF(B35="C",F34*90%)-(Y35-Y34)-IF($B35="A",Q34/K34) + IF($B35="A",Q34/K34)</f>
        <v>660008.20841967268</v>
      </c>
      <c r="N35" s="23">
        <f t="shared" si="8"/>
        <v>0</v>
      </c>
      <c r="O35" s="22">
        <f t="shared" si="9"/>
        <v>0</v>
      </c>
      <c r="P35" s="22">
        <f t="shared" si="45"/>
        <v>0</v>
      </c>
      <c r="Q35" s="22">
        <f t="shared" si="46"/>
        <v>0</v>
      </c>
      <c r="R35" s="22">
        <f t="shared" si="10"/>
        <v>216724.68143447963</v>
      </c>
      <c r="S35" s="16">
        <f t="shared" si="42"/>
        <v>0</v>
      </c>
      <c r="T35" s="15">
        <f t="shared" si="11"/>
        <v>0</v>
      </c>
      <c r="U35" s="23">
        <f t="shared" si="28"/>
        <v>804559.66642435221</v>
      </c>
      <c r="V35" s="23">
        <f t="shared" si="29"/>
        <v>0</v>
      </c>
      <c r="W35" s="23">
        <f t="shared" si="47"/>
        <v>0</v>
      </c>
      <c r="X35" s="23">
        <f t="shared" si="30"/>
        <v>21365242.40226857</v>
      </c>
      <c r="Y35" s="23">
        <f t="shared" si="12"/>
        <v>2510150.8325124998</v>
      </c>
      <c r="Z35" s="3">
        <f t="shared" si="13"/>
        <v>2964.6967024573701</v>
      </c>
      <c r="AA35" s="23">
        <f t="shared" si="14"/>
        <v>6215040.4068626277</v>
      </c>
      <c r="AB35" s="26">
        <f t="shared" si="31"/>
        <v>31569825.000000011</v>
      </c>
      <c r="AC35" s="23">
        <f t="shared" si="32"/>
        <v>36373036</v>
      </c>
      <c r="AD35" s="23">
        <f t="shared" si="33"/>
        <v>4803211</v>
      </c>
      <c r="AE35" s="24">
        <f t="shared" si="52"/>
        <v>31569825</v>
      </c>
      <c r="AF35" s="3">
        <f t="shared" si="35"/>
        <v>0</v>
      </c>
      <c r="AG35" s="2">
        <f t="shared" si="15"/>
        <v>1.6159604493348472E-3</v>
      </c>
      <c r="AH35" s="2">
        <f t="shared" si="36"/>
        <v>0.54664080713425978</v>
      </c>
      <c r="AI35" s="23">
        <f t="shared" si="43"/>
        <v>4439314.5763304485</v>
      </c>
      <c r="AJ35" s="23">
        <f t="shared" si="16"/>
        <v>1400000</v>
      </c>
      <c r="AK35" s="23">
        <f t="shared" si="17"/>
        <v>0</v>
      </c>
      <c r="AL35" s="23">
        <f t="shared" si="49"/>
        <v>0</v>
      </c>
      <c r="AM35" s="23">
        <f t="shared" si="50"/>
        <v>0</v>
      </c>
      <c r="AN35" s="16">
        <f t="shared" si="38"/>
        <v>0</v>
      </c>
      <c r="AO35" s="23">
        <f t="shared" si="39"/>
        <v>0</v>
      </c>
      <c r="AP35" s="22">
        <f t="shared" si="40"/>
        <v>0</v>
      </c>
      <c r="AQ35" s="30">
        <f t="shared" si="19"/>
        <v>39342158.518723443</v>
      </c>
      <c r="AR35" s="28">
        <f t="shared" si="20"/>
        <v>314030.93383319874</v>
      </c>
      <c r="AS35" s="25">
        <f t="shared" si="21"/>
        <v>36373036</v>
      </c>
      <c r="AT35" s="32">
        <f t="shared" si="22"/>
        <v>5929.3934049147401</v>
      </c>
      <c r="AU35" s="23">
        <f t="shared" si="23"/>
        <v>5929.3934049147401</v>
      </c>
      <c r="AV35" s="22">
        <f t="shared" si="24"/>
        <v>2438366.9034557752</v>
      </c>
      <c r="AW35" s="31">
        <f t="shared" si="41"/>
        <v>39342158.518723458</v>
      </c>
    </row>
    <row r="36" spans="1:53" x14ac:dyDescent="0.25">
      <c r="A36">
        <f t="shared" si="51"/>
        <v>245</v>
      </c>
      <c r="B36" t="s">
        <v>6</v>
      </c>
      <c r="C36" s="27">
        <f t="shared" si="2"/>
        <v>0</v>
      </c>
      <c r="D36" s="27">
        <f t="shared" si="25"/>
        <v>0</v>
      </c>
      <c r="E36" s="27" t="b">
        <f t="shared" si="0"/>
        <v>0</v>
      </c>
      <c r="F36" s="29">
        <f t="shared" si="3"/>
        <v>0</v>
      </c>
      <c r="G36" s="27">
        <f t="shared" si="26"/>
        <v>0</v>
      </c>
      <c r="H36" s="22">
        <f t="shared" si="4"/>
        <v>43215292.191964522</v>
      </c>
      <c r="I36" s="23">
        <f t="shared" si="5"/>
        <v>103242301</v>
      </c>
      <c r="J36" s="23">
        <f t="shared" si="6"/>
        <v>0</v>
      </c>
      <c r="K36" s="19">
        <f t="shared" si="27"/>
        <v>1</v>
      </c>
      <c r="L36" s="16">
        <f t="shared" si="7"/>
        <v>0.37371545096877862</v>
      </c>
      <c r="M36" s="23">
        <f>M35-IF($B36="B",(Percent_Rent_In_Elsies*2.49%/12 * H35)/K35,0)+IF($B36="D",N36,0)+IF(B36="D",AK35)+IF(B36="C",F35*90%)-(Y36-Y35)-IF($B36="A",Q35/K35) + IF($B36="A",Q35/K35)</f>
        <v>660008.20841967268</v>
      </c>
      <c r="N36" s="23">
        <f t="shared" si="8"/>
        <v>0</v>
      </c>
      <c r="O36" s="22">
        <f t="shared" si="9"/>
        <v>0</v>
      </c>
      <c r="P36" s="22">
        <f t="shared" si="45"/>
        <v>0</v>
      </c>
      <c r="Q36" s="22">
        <f t="shared" si="46"/>
        <v>0</v>
      </c>
      <c r="R36" s="22">
        <f t="shared" si="10"/>
        <v>216724.68143447963</v>
      </c>
      <c r="S36" s="16">
        <f t="shared" si="42"/>
        <v>0</v>
      </c>
      <c r="T36" s="15">
        <f t="shared" si="11"/>
        <v>0</v>
      </c>
      <c r="U36" s="23">
        <f t="shared" si="28"/>
        <v>804559.66642435221</v>
      </c>
      <c r="V36" s="23">
        <f t="shared" si="29"/>
        <v>0</v>
      </c>
      <c r="W36" s="23">
        <f t="shared" si="47"/>
        <v>0</v>
      </c>
      <c r="X36" s="23">
        <f t="shared" si="30"/>
        <v>21380065.88578086</v>
      </c>
      <c r="Y36" s="23">
        <f t="shared" si="12"/>
        <v>2510150.8325124998</v>
      </c>
      <c r="Z36" s="3">
        <f t="shared" si="13"/>
        <v>0</v>
      </c>
      <c r="AA36" s="23">
        <f t="shared" si="14"/>
        <v>6215040.4068626277</v>
      </c>
      <c r="AB36" s="26">
        <f t="shared" si="31"/>
        <v>31569825.000000011</v>
      </c>
      <c r="AC36" s="23">
        <f t="shared" si="32"/>
        <v>36373036</v>
      </c>
      <c r="AD36" s="23">
        <f t="shared" si="33"/>
        <v>4803211</v>
      </c>
      <c r="AE36" s="24">
        <f t="shared" si="52"/>
        <v>31569825</v>
      </c>
      <c r="AF36" s="3">
        <f t="shared" si="35"/>
        <v>0</v>
      </c>
      <c r="AG36" s="2">
        <f t="shared" si="15"/>
        <v>0</v>
      </c>
      <c r="AH36" s="2">
        <f t="shared" si="36"/>
        <v>0.54755187514615022</v>
      </c>
      <c r="AI36" s="23">
        <f t="shared" si="43"/>
        <v>4439314.5763304485</v>
      </c>
      <c r="AJ36" s="23">
        <f t="shared" si="16"/>
        <v>1400000</v>
      </c>
      <c r="AK36" s="23">
        <f t="shared" si="17"/>
        <v>0</v>
      </c>
      <c r="AL36" s="23">
        <f t="shared" si="49"/>
        <v>0</v>
      </c>
      <c r="AM36" s="23">
        <f t="shared" si="50"/>
        <v>0</v>
      </c>
      <c r="AN36" s="16">
        <f t="shared" si="38"/>
        <v>0</v>
      </c>
      <c r="AO36" s="23">
        <f t="shared" si="39"/>
        <v>0</v>
      </c>
      <c r="AP36" s="22">
        <f t="shared" si="40"/>
        <v>0</v>
      </c>
      <c r="AQ36" s="30">
        <f t="shared" si="19"/>
        <v>39342158.518723443</v>
      </c>
      <c r="AR36" s="28">
        <f t="shared" si="20"/>
        <v>314030.93383319874</v>
      </c>
      <c r="AS36" s="25">
        <f t="shared" si="21"/>
        <v>36373036</v>
      </c>
      <c r="AT36" s="32">
        <f t="shared" si="22"/>
        <v>0</v>
      </c>
      <c r="AU36" s="23">
        <f t="shared" si="23"/>
        <v>0</v>
      </c>
      <c r="AV36" s="22">
        <f t="shared" si="24"/>
        <v>2438366.9034557752</v>
      </c>
      <c r="AW36" s="31">
        <f t="shared" si="41"/>
        <v>39342158.518723458</v>
      </c>
    </row>
    <row r="37" spans="1:53" x14ac:dyDescent="0.25">
      <c r="A37">
        <f t="shared" si="51"/>
        <v>245</v>
      </c>
      <c r="B37" t="s">
        <v>7</v>
      </c>
      <c r="C37" s="27">
        <f t="shared" si="2"/>
        <v>0</v>
      </c>
      <c r="D37" s="27">
        <f t="shared" si="25"/>
        <v>0</v>
      </c>
      <c r="E37" s="27" t="b">
        <f t="shared" si="0"/>
        <v>0</v>
      </c>
      <c r="F37" s="29">
        <f t="shared" si="3"/>
        <v>0</v>
      </c>
      <c r="G37" s="27">
        <f t="shared" si="26"/>
        <v>0</v>
      </c>
      <c r="H37" s="22">
        <f t="shared" si="4"/>
        <v>43215292.191964522</v>
      </c>
      <c r="I37" s="23">
        <f t="shared" si="5"/>
        <v>103242301</v>
      </c>
      <c r="J37" s="23">
        <f t="shared" si="6"/>
        <v>0</v>
      </c>
      <c r="K37" s="19">
        <f t="shared" si="27"/>
        <v>1</v>
      </c>
      <c r="L37" s="16">
        <f t="shared" si="7"/>
        <v>0.37371545096877862</v>
      </c>
      <c r="M37" s="23">
        <f>M36-IF($B37="B",(Percent_Rent_In_Elsies*2.49%/12 * H36)/K36,0)+IF($B37="D",N37,0)+IF(B37="D",AK36)+IF(B37="C",F36*90%)-(Y37-Y36)-IF($B37="A",Q36/K36) + IF($B37="A",Q36/K36)</f>
        <v>615172.34277050954</v>
      </c>
      <c r="N37" s="23">
        <f t="shared" si="8"/>
        <v>0</v>
      </c>
      <c r="O37" s="22">
        <f t="shared" si="9"/>
        <v>0</v>
      </c>
      <c r="P37" s="22">
        <f t="shared" si="45"/>
        <v>0</v>
      </c>
      <c r="Q37" s="22">
        <f t="shared" si="46"/>
        <v>0</v>
      </c>
      <c r="R37" s="22">
        <f t="shared" si="10"/>
        <v>198664.29131493965</v>
      </c>
      <c r="S37" s="16">
        <f t="shared" si="42"/>
        <v>18060.39011953997</v>
      </c>
      <c r="T37" s="15">
        <f t="shared" si="11"/>
        <v>0</v>
      </c>
      <c r="U37" s="23">
        <f t="shared" si="28"/>
        <v>737513.02755565615</v>
      </c>
      <c r="V37" s="23">
        <f t="shared" si="29"/>
        <v>67046.638868696013</v>
      </c>
      <c r="W37" s="23">
        <f t="shared" si="47"/>
        <v>0</v>
      </c>
      <c r="X37" s="23">
        <f t="shared" si="30"/>
        <v>21380065.88578086</v>
      </c>
      <c r="Y37" s="23">
        <f t="shared" si="12"/>
        <v>2510150.8325124998</v>
      </c>
      <c r="Z37" s="3">
        <f t="shared" si="13"/>
        <v>0</v>
      </c>
      <c r="AA37" s="23">
        <f t="shared" si="14"/>
        <v>6215040.4068626277</v>
      </c>
      <c r="AB37" s="26">
        <f t="shared" si="31"/>
        <v>31569825.000000011</v>
      </c>
      <c r="AC37" s="23">
        <f t="shared" si="32"/>
        <v>36373036</v>
      </c>
      <c r="AD37" s="23">
        <f t="shared" si="33"/>
        <v>4803211</v>
      </c>
      <c r="AE37" s="24">
        <f t="shared" si="52"/>
        <v>31569825</v>
      </c>
      <c r="AF37" s="3">
        <f t="shared" si="35"/>
        <v>0</v>
      </c>
      <c r="AG37" s="2">
        <f t="shared" si="15"/>
        <v>0</v>
      </c>
      <c r="AH37" s="2">
        <f t="shared" si="36"/>
        <v>0.54755187514615022</v>
      </c>
      <c r="AI37" s="23">
        <f t="shared" si="43"/>
        <v>4439314.5763304485</v>
      </c>
      <c r="AJ37" s="23">
        <f t="shared" si="16"/>
        <v>1400000</v>
      </c>
      <c r="AK37" s="23">
        <f t="shared" si="17"/>
        <v>0</v>
      </c>
      <c r="AL37" s="23">
        <f t="shared" si="49"/>
        <v>31865.593198942952</v>
      </c>
      <c r="AM37" s="23">
        <f t="shared" si="50"/>
        <v>6691774571.7780199</v>
      </c>
      <c r="AN37" s="16">
        <f t="shared" si="38"/>
        <v>0</v>
      </c>
      <c r="AO37" s="23">
        <f t="shared" si="39"/>
        <v>44835.865649163192</v>
      </c>
      <c r="AP37" s="22">
        <f t="shared" si="40"/>
        <v>44835.865649163199</v>
      </c>
      <c r="AQ37" s="30">
        <f t="shared" si="19"/>
        <v>39431449.145163752</v>
      </c>
      <c r="AR37" s="28">
        <f t="shared" si="20"/>
        <v>358485.69462434406</v>
      </c>
      <c r="AS37" s="25">
        <f t="shared" si="21"/>
        <v>36373036</v>
      </c>
      <c r="AT37" s="32">
        <f t="shared" si="22"/>
        <v>0</v>
      </c>
      <c r="AU37" s="23">
        <f t="shared" si="23"/>
        <v>0</v>
      </c>
      <c r="AV37" s="22">
        <f t="shared" si="24"/>
        <v>2438366.9034557752</v>
      </c>
      <c r="AW37" s="31">
        <f t="shared" si="41"/>
        <v>39431449.14516376</v>
      </c>
    </row>
    <row r="38" spans="1:53" x14ac:dyDescent="0.25">
      <c r="A38">
        <f t="shared" si="51"/>
        <v>245</v>
      </c>
      <c r="B38" t="s">
        <v>8</v>
      </c>
      <c r="C38" s="27">
        <f t="shared" si="2"/>
        <v>0</v>
      </c>
      <c r="D38" s="27">
        <f t="shared" si="25"/>
        <v>0</v>
      </c>
      <c r="E38" s="27" t="b">
        <f t="shared" si="0"/>
        <v>0</v>
      </c>
      <c r="F38" s="29">
        <f t="shared" si="3"/>
        <v>0</v>
      </c>
      <c r="G38" s="27">
        <f t="shared" si="26"/>
        <v>0</v>
      </c>
      <c r="H38" s="22">
        <f t="shared" si="4"/>
        <v>43215292.191964522</v>
      </c>
      <c r="I38" s="23">
        <f t="shared" si="5"/>
        <v>103242301</v>
      </c>
      <c r="J38" s="23">
        <f t="shared" si="6"/>
        <v>0</v>
      </c>
      <c r="K38" s="19">
        <f t="shared" si="27"/>
        <v>1</v>
      </c>
      <c r="L38" s="16">
        <f t="shared" si="7"/>
        <v>0.37371545096877862</v>
      </c>
      <c r="M38" s="23">
        <f>M37-IF($B38="B",(Percent_Rent_In_Elsies*2.49%/12 * H37)/K37,0)+IF($B38="D",N38,0)+IF(B38="D",AK37)+IF(B38="C",F37*90%)-(Y38-Y37)-IF($B38="A",Q37/K37) + IF($B38="A",Q37/K37)</f>
        <v>615172.34277050954</v>
      </c>
      <c r="N38" s="23">
        <f t="shared" si="8"/>
        <v>0</v>
      </c>
      <c r="O38" s="22">
        <f t="shared" si="9"/>
        <v>0</v>
      </c>
      <c r="P38" s="22">
        <f t="shared" si="45"/>
        <v>0</v>
      </c>
      <c r="Q38" s="22">
        <f t="shared" si="46"/>
        <v>0</v>
      </c>
      <c r="R38" s="22">
        <f t="shared" si="10"/>
        <v>243500.15696410285</v>
      </c>
      <c r="S38" s="16">
        <f t="shared" si="42"/>
        <v>18060.39011953997</v>
      </c>
      <c r="T38" s="15">
        <f t="shared" si="11"/>
        <v>0</v>
      </c>
      <c r="U38" s="23">
        <f t="shared" si="28"/>
        <v>782348.89320481929</v>
      </c>
      <c r="V38" s="23">
        <f t="shared" si="29"/>
        <v>67046.638868696013</v>
      </c>
      <c r="W38" s="23">
        <f t="shared" si="47"/>
        <v>0</v>
      </c>
      <c r="X38" s="23">
        <f t="shared" si="30"/>
        <v>21380065.88578086</v>
      </c>
      <c r="Y38" s="23">
        <f t="shared" si="12"/>
        <v>2510150.8325124998</v>
      </c>
      <c r="Z38" s="3">
        <f t="shared" si="13"/>
        <v>0</v>
      </c>
      <c r="AA38" s="23">
        <f t="shared" si="14"/>
        <v>6215040.4068626277</v>
      </c>
      <c r="AB38" s="26">
        <f t="shared" si="31"/>
        <v>31569825.000000011</v>
      </c>
      <c r="AC38" s="23">
        <f t="shared" si="32"/>
        <v>36373036</v>
      </c>
      <c r="AD38" s="23">
        <f t="shared" si="33"/>
        <v>4803211</v>
      </c>
      <c r="AE38" s="24">
        <f t="shared" si="52"/>
        <v>31569825</v>
      </c>
      <c r="AF38" s="3">
        <f t="shared" si="35"/>
        <v>21995238.228551354</v>
      </c>
      <c r="AG38" s="2">
        <f t="shared" si="15"/>
        <v>0</v>
      </c>
      <c r="AH38" s="2">
        <f t="shared" si="36"/>
        <v>0.54755187514615022</v>
      </c>
      <c r="AI38" s="23">
        <f t="shared" si="43"/>
        <v>4439314.5763304485</v>
      </c>
      <c r="AJ38" s="23">
        <f t="shared" si="16"/>
        <v>1400000</v>
      </c>
      <c r="AK38" s="23">
        <f t="shared" si="17"/>
        <v>-121.58899880895569</v>
      </c>
      <c r="AL38" s="23">
        <f t="shared" si="49"/>
        <v>0</v>
      </c>
      <c r="AM38" s="23">
        <f t="shared" si="50"/>
        <v>0</v>
      </c>
      <c r="AN38" s="16">
        <f t="shared" si="38"/>
        <v>0</v>
      </c>
      <c r="AO38" s="23">
        <f t="shared" si="39"/>
        <v>0</v>
      </c>
      <c r="AP38" s="22">
        <f t="shared" si="40"/>
        <v>0</v>
      </c>
      <c r="AQ38" s="30">
        <f t="shared" si="19"/>
        <v>39431449.145163752</v>
      </c>
      <c r="AR38" s="28">
        <f t="shared" si="20"/>
        <v>358485.69462434406</v>
      </c>
      <c r="AS38" s="25">
        <f t="shared" si="21"/>
        <v>36373036</v>
      </c>
      <c r="AT38" s="32">
        <f t="shared" si="22"/>
        <v>0</v>
      </c>
      <c r="AU38" s="23">
        <f t="shared" si="23"/>
        <v>0</v>
      </c>
      <c r="AV38" s="22">
        <f t="shared" si="24"/>
        <v>2438366.9034557752</v>
      </c>
      <c r="AW38" s="31">
        <f t="shared" si="41"/>
        <v>39431449.14516376</v>
      </c>
    </row>
    <row r="39" spans="1:53" x14ac:dyDescent="0.25">
      <c r="A39" s="21">
        <f t="shared" si="51"/>
        <v>245</v>
      </c>
      <c r="B39" s="21" t="s">
        <v>9</v>
      </c>
      <c r="C39" s="27">
        <f t="shared" si="2"/>
        <v>0</v>
      </c>
      <c r="D39" s="27">
        <f t="shared" si="25"/>
        <v>0</v>
      </c>
      <c r="E39" s="27" t="b">
        <f t="shared" si="0"/>
        <v>0</v>
      </c>
      <c r="F39" s="29">
        <f t="shared" si="3"/>
        <v>0</v>
      </c>
      <c r="G39" s="27">
        <f t="shared" si="26"/>
        <v>0</v>
      </c>
      <c r="H39" s="22">
        <f t="shared" si="4"/>
        <v>43215292.191964522</v>
      </c>
      <c r="I39" s="23">
        <f t="shared" si="5"/>
        <v>103242301</v>
      </c>
      <c r="J39" s="23">
        <f t="shared" si="6"/>
        <v>0</v>
      </c>
      <c r="K39" s="19">
        <f t="shared" si="27"/>
        <v>1</v>
      </c>
      <c r="L39" s="16">
        <f t="shared" si="7"/>
        <v>0.37371545096877862</v>
      </c>
      <c r="M39" s="23">
        <f>M38-IF($B39="B",(Percent_Rent_In_Elsies*2.49%/12 * H38)/K38,0)+IF($B39="D",N39,0)+IF(B39="D",AK38)+IF(B39="C",F38*90%)-(Y39-Y38)-IF($B39="A",Q38/K38) + IF($B39="A",Q38/K38)</f>
        <v>622522.47234863136</v>
      </c>
      <c r="N39" s="23">
        <f t="shared" si="8"/>
        <v>7471.7185769308344</v>
      </c>
      <c r="O39" s="22">
        <f t="shared" si="9"/>
        <v>0</v>
      </c>
      <c r="P39" s="22">
        <f t="shared" si="45"/>
        <v>0</v>
      </c>
      <c r="Q39" s="22">
        <f t="shared" si="46"/>
        <v>0</v>
      </c>
      <c r="R39" s="22">
        <f t="shared" si="10"/>
        <v>243500.15696410285</v>
      </c>
      <c r="S39" s="16">
        <f t="shared" si="42"/>
        <v>0</v>
      </c>
      <c r="T39" s="15">
        <f t="shared" si="11"/>
        <v>25461.127369989961</v>
      </c>
      <c r="U39" s="23">
        <f t="shared" si="28"/>
        <v>782348.89320481929</v>
      </c>
      <c r="V39" s="23">
        <f t="shared" si="29"/>
        <v>0</v>
      </c>
      <c r="W39" s="23">
        <f t="shared" si="47"/>
        <v>59574.920291765178</v>
      </c>
      <c r="X39" s="23">
        <f t="shared" si="30"/>
        <v>21380065.88578086</v>
      </c>
      <c r="Y39" s="23">
        <f t="shared" si="12"/>
        <v>2510150.8325124998</v>
      </c>
      <c r="Z39" s="3">
        <f t="shared" si="13"/>
        <v>0</v>
      </c>
      <c r="AA39" s="23">
        <f t="shared" si="14"/>
        <v>6215161.9958614362</v>
      </c>
      <c r="AB39" s="26">
        <f t="shared" si="31"/>
        <v>31569825.000000011</v>
      </c>
      <c r="AC39" s="23">
        <f t="shared" si="32"/>
        <v>36373036</v>
      </c>
      <c r="AD39" s="23">
        <f t="shared" si="33"/>
        <v>4803211</v>
      </c>
      <c r="AE39" s="24">
        <f t="shared" si="52"/>
        <v>31569825</v>
      </c>
      <c r="AF39" s="3">
        <f t="shared" si="35"/>
        <v>0</v>
      </c>
      <c r="AG39" s="2">
        <f t="shared" si="15"/>
        <v>0</v>
      </c>
      <c r="AH39" s="2">
        <f t="shared" si="36"/>
        <v>0.54755187514615022</v>
      </c>
      <c r="AI39" s="23">
        <f t="shared" si="43"/>
        <v>4439401.4256153116</v>
      </c>
      <c r="AJ39" s="23">
        <f t="shared" si="16"/>
        <v>1400000</v>
      </c>
      <c r="AK39" s="23">
        <f t="shared" si="17"/>
        <v>0</v>
      </c>
      <c r="AL39" s="23">
        <f t="shared" si="49"/>
        <v>0</v>
      </c>
      <c r="AM39" s="23">
        <f t="shared" si="50"/>
        <v>0</v>
      </c>
      <c r="AN39" s="16">
        <f t="shared" si="38"/>
        <v>0</v>
      </c>
      <c r="AO39" s="23">
        <f t="shared" si="39"/>
        <v>0</v>
      </c>
      <c r="AP39" s="22">
        <f t="shared" si="40"/>
        <v>0</v>
      </c>
      <c r="AQ39" s="30">
        <f t="shared" si="19"/>
        <v>39431449.145163752</v>
      </c>
      <c r="AR39" s="28">
        <f t="shared" si="20"/>
        <v>351084.95737389405</v>
      </c>
      <c r="AS39" s="25">
        <f t="shared" si="21"/>
        <v>36373036</v>
      </c>
      <c r="AT39" s="32">
        <f t="shared" si="22"/>
        <v>0</v>
      </c>
      <c r="AU39" s="23">
        <f t="shared" si="23"/>
        <v>0</v>
      </c>
      <c r="AV39" s="22">
        <f t="shared" si="24"/>
        <v>2438366.9034557752</v>
      </c>
      <c r="AW39" s="31">
        <f t="shared" si="41"/>
        <v>39431449.14516376</v>
      </c>
      <c r="AX39" s="21"/>
      <c r="AY39" s="21"/>
      <c r="AZ39" s="21"/>
      <c r="BA39" s="21"/>
    </row>
    <row r="40" spans="1:53" x14ac:dyDescent="0.25">
      <c r="A40" s="21">
        <f t="shared" si="51"/>
        <v>245</v>
      </c>
      <c r="B40" s="21" t="s">
        <v>28</v>
      </c>
      <c r="C40" s="27">
        <f t="shared" si="2"/>
        <v>0</v>
      </c>
      <c r="D40" s="27">
        <f t="shared" si="25"/>
        <v>0</v>
      </c>
      <c r="E40" s="27" t="b">
        <f t="shared" si="0"/>
        <v>0</v>
      </c>
      <c r="F40" s="29">
        <f t="shared" si="3"/>
        <v>0</v>
      </c>
      <c r="G40" s="27">
        <f t="shared" si="26"/>
        <v>0</v>
      </c>
      <c r="H40" s="22">
        <f t="shared" si="4"/>
        <v>43215292.191964522</v>
      </c>
      <c r="I40" s="23">
        <f t="shared" si="5"/>
        <v>103242301</v>
      </c>
      <c r="J40" s="23">
        <f t="shared" si="6"/>
        <v>0</v>
      </c>
      <c r="K40" s="19">
        <f t="shared" si="27"/>
        <v>1</v>
      </c>
      <c r="L40" s="16">
        <f t="shared" si="7"/>
        <v>0.37371545096877862</v>
      </c>
      <c r="M40" s="23">
        <f>M39-IF($B40="B",(Percent_Rent_In_Elsies*2.49%/12 * H39)/K39,0)+IF($B40="D",N40,0)+IF(B40="D",AK39)+IF(B40="C",F39*90%)-(Y40-Y39)-IF($B40="A",Q39/K39) + IF($B40="A",Q39/K39)</f>
        <v>622522.47234863136</v>
      </c>
      <c r="N40" s="23">
        <f t="shared" si="8"/>
        <v>0</v>
      </c>
      <c r="O40" s="22">
        <f t="shared" si="9"/>
        <v>0</v>
      </c>
      <c r="P40" s="22">
        <f t="shared" si="45"/>
        <v>0</v>
      </c>
      <c r="Q40" s="22">
        <f t="shared" si="46"/>
        <v>0</v>
      </c>
      <c r="R40" s="22">
        <f t="shared" si="10"/>
        <v>243500.15696410285</v>
      </c>
      <c r="S40" s="16">
        <f t="shared" si="42"/>
        <v>0</v>
      </c>
      <c r="T40" s="15">
        <f t="shared" si="11"/>
        <v>0</v>
      </c>
      <c r="U40" s="23">
        <f t="shared" si="28"/>
        <v>782348.89320481929</v>
      </c>
      <c r="V40" s="23">
        <f t="shared" si="29"/>
        <v>0</v>
      </c>
      <c r="W40" s="23">
        <f t="shared" si="47"/>
        <v>0</v>
      </c>
      <c r="X40" s="23">
        <f t="shared" si="30"/>
        <v>21380065.88578086</v>
      </c>
      <c r="Y40" s="23">
        <f t="shared" si="12"/>
        <v>2510150.8325124998</v>
      </c>
      <c r="Z40" s="3">
        <f t="shared" si="13"/>
        <v>2978.7460145882592</v>
      </c>
      <c r="AA40" s="23">
        <f t="shared" si="14"/>
        <v>6259843.1860802602</v>
      </c>
      <c r="AB40" s="26">
        <f t="shared" si="31"/>
        <v>31569825.000000007</v>
      </c>
      <c r="AC40" s="23">
        <f t="shared" si="32"/>
        <v>36373036</v>
      </c>
      <c r="AD40" s="23">
        <f t="shared" si="33"/>
        <v>4803211</v>
      </c>
      <c r="AE40" s="24">
        <f t="shared" si="52"/>
        <v>31569825</v>
      </c>
      <c r="AF40" s="3">
        <f t="shared" si="35"/>
        <v>0</v>
      </c>
      <c r="AG40" s="2">
        <f t="shared" si="15"/>
        <v>1.6251223016379823E-3</v>
      </c>
      <c r="AH40" s="2">
        <f t="shared" si="36"/>
        <v>0.54755187514615022</v>
      </c>
      <c r="AI40" s="23">
        <f t="shared" si="43"/>
        <v>4471316.5614859005</v>
      </c>
      <c r="AJ40" s="23">
        <f t="shared" si="16"/>
        <v>1400000</v>
      </c>
      <c r="AK40" s="23">
        <f t="shared" si="17"/>
        <v>0</v>
      </c>
      <c r="AL40" s="23">
        <f t="shared" si="49"/>
        <v>0</v>
      </c>
      <c r="AM40" s="23">
        <f t="shared" si="50"/>
        <v>0</v>
      </c>
      <c r="AN40" s="16">
        <f t="shared" si="38"/>
        <v>0</v>
      </c>
      <c r="AO40" s="23">
        <f t="shared" si="39"/>
        <v>0</v>
      </c>
      <c r="AP40" s="22">
        <f t="shared" si="40"/>
        <v>0</v>
      </c>
      <c r="AQ40" s="30">
        <f t="shared" si="19"/>
        <v>39431449.145163752</v>
      </c>
      <c r="AR40" s="28">
        <f t="shared" si="20"/>
        <v>351084.95737389405</v>
      </c>
      <c r="AS40" s="25">
        <f t="shared" si="21"/>
        <v>36373036</v>
      </c>
      <c r="AT40" s="32">
        <f t="shared" si="22"/>
        <v>5957.4920291765184</v>
      </c>
      <c r="AU40" s="23">
        <f t="shared" si="23"/>
        <v>5957.4920291765184</v>
      </c>
      <c r="AV40" s="22">
        <f t="shared" si="24"/>
        <v>2463828.0308257653</v>
      </c>
      <c r="AW40" s="31">
        <f t="shared" si="41"/>
        <v>39431449.14516376</v>
      </c>
      <c r="AX40" s="21"/>
      <c r="AY40" s="21"/>
      <c r="AZ40" s="21"/>
      <c r="BA40" s="21"/>
    </row>
    <row r="41" spans="1:53" x14ac:dyDescent="0.25">
      <c r="A41">
        <f t="shared" si="51"/>
        <v>246</v>
      </c>
      <c r="B41" t="s">
        <v>6</v>
      </c>
      <c r="C41" s="27">
        <f t="shared" si="2"/>
        <v>0</v>
      </c>
      <c r="D41" s="27">
        <f t="shared" si="25"/>
        <v>0</v>
      </c>
      <c r="E41" s="27" t="b">
        <f t="shared" si="0"/>
        <v>0</v>
      </c>
      <c r="F41" s="29">
        <f t="shared" si="3"/>
        <v>0</v>
      </c>
      <c r="G41" s="27">
        <f t="shared" si="26"/>
        <v>0</v>
      </c>
      <c r="H41" s="22">
        <f t="shared" si="4"/>
        <v>43287317.678951129</v>
      </c>
      <c r="I41" s="23">
        <f t="shared" si="5"/>
        <v>103242301</v>
      </c>
      <c r="J41" s="23">
        <f t="shared" si="6"/>
        <v>0</v>
      </c>
      <c r="K41" s="19">
        <f t="shared" si="27"/>
        <v>1</v>
      </c>
      <c r="L41" s="16">
        <f t="shared" si="7"/>
        <v>0.37433831005372659</v>
      </c>
      <c r="M41" s="23">
        <f>M40-IF($B41="B",(Percent_Rent_In_Elsies*2.49%/12 * H40)/K40,0)+IF($B41="D",N41,0)+IF(B41="D",AK40)+IF(B41="C",F40*90%)-(Y41-Y40)-IF($B41="A",Q40/K40) + IF($B41="A",Q40/K40)</f>
        <v>622522.47234863136</v>
      </c>
      <c r="N41" s="23">
        <f t="shared" si="8"/>
        <v>0</v>
      </c>
      <c r="O41" s="22">
        <f t="shared" si="9"/>
        <v>0</v>
      </c>
      <c r="P41" s="22">
        <f t="shared" si="45"/>
        <v>0</v>
      </c>
      <c r="Q41" s="22">
        <f t="shared" si="46"/>
        <v>0</v>
      </c>
      <c r="R41" s="22">
        <f t="shared" si="10"/>
        <v>243500.15696410285</v>
      </c>
      <c r="S41" s="16">
        <f t="shared" si="42"/>
        <v>0</v>
      </c>
      <c r="T41" s="15">
        <f t="shared" si="11"/>
        <v>0</v>
      </c>
      <c r="U41" s="23">
        <f t="shared" si="28"/>
        <v>782348.89320481929</v>
      </c>
      <c r="V41" s="23">
        <f t="shared" si="29"/>
        <v>0</v>
      </c>
      <c r="W41" s="23">
        <f t="shared" si="47"/>
        <v>0</v>
      </c>
      <c r="X41" s="23">
        <f t="shared" si="30"/>
        <v>21394959.615853798</v>
      </c>
      <c r="Y41" s="23">
        <f t="shared" si="12"/>
        <v>2510150.8325124998</v>
      </c>
      <c r="Z41" s="3">
        <f t="shared" si="13"/>
        <v>0</v>
      </c>
      <c r="AA41" s="23">
        <f t="shared" si="14"/>
        <v>6259843.1860802602</v>
      </c>
      <c r="AB41" s="26">
        <f t="shared" si="31"/>
        <v>31569825.000000007</v>
      </c>
      <c r="AC41" s="23">
        <f t="shared" si="32"/>
        <v>36373036</v>
      </c>
      <c r="AD41" s="23">
        <f t="shared" si="33"/>
        <v>4803211</v>
      </c>
      <c r="AE41" s="24">
        <f t="shared" si="52"/>
        <v>31569825</v>
      </c>
      <c r="AF41" s="3">
        <f t="shared" si="35"/>
        <v>0</v>
      </c>
      <c r="AG41" s="2">
        <f t="shared" si="15"/>
        <v>0</v>
      </c>
      <c r="AH41" s="2">
        <f t="shared" si="36"/>
        <v>0.54846446160472706</v>
      </c>
      <c r="AI41" s="23">
        <f t="shared" si="43"/>
        <v>4471316.5614859005</v>
      </c>
      <c r="AJ41" s="23">
        <f t="shared" si="16"/>
        <v>1400000</v>
      </c>
      <c r="AK41" s="23">
        <f t="shared" si="17"/>
        <v>0</v>
      </c>
      <c r="AL41" s="23">
        <f t="shared" si="49"/>
        <v>0</v>
      </c>
      <c r="AM41" s="23">
        <f t="shared" si="50"/>
        <v>0</v>
      </c>
      <c r="AN41" s="16">
        <f t="shared" si="38"/>
        <v>0</v>
      </c>
      <c r="AO41" s="23">
        <f t="shared" si="39"/>
        <v>0</v>
      </c>
      <c r="AP41" s="22">
        <f t="shared" si="40"/>
        <v>0</v>
      </c>
      <c r="AQ41" s="30">
        <f t="shared" si="19"/>
        <v>39431449.145163752</v>
      </c>
      <c r="AR41" s="28">
        <f t="shared" si="20"/>
        <v>351084.95737389405</v>
      </c>
      <c r="AS41" s="25">
        <f t="shared" si="21"/>
        <v>36373036</v>
      </c>
      <c r="AT41" s="32">
        <f t="shared" si="22"/>
        <v>0</v>
      </c>
      <c r="AU41" s="23">
        <f t="shared" si="23"/>
        <v>0</v>
      </c>
      <c r="AV41" s="22">
        <f t="shared" si="24"/>
        <v>2463828.0308257653</v>
      </c>
      <c r="AW41" s="31">
        <f t="shared" si="41"/>
        <v>39431449.14516376</v>
      </c>
    </row>
    <row r="42" spans="1:53" x14ac:dyDescent="0.25">
      <c r="A42">
        <f t="shared" si="51"/>
        <v>246</v>
      </c>
      <c r="B42" t="s">
        <v>7</v>
      </c>
      <c r="C42" s="27">
        <f t="shared" si="2"/>
        <v>0</v>
      </c>
      <c r="D42" s="27">
        <f t="shared" si="25"/>
        <v>0</v>
      </c>
      <c r="E42" s="27" t="b">
        <f t="shared" si="0"/>
        <v>0</v>
      </c>
      <c r="F42" s="29">
        <f t="shared" si="3"/>
        <v>0</v>
      </c>
      <c r="G42" s="27">
        <f t="shared" si="26"/>
        <v>0</v>
      </c>
      <c r="H42" s="22">
        <f t="shared" si="4"/>
        <v>43287317.678951129</v>
      </c>
      <c r="I42" s="23">
        <f t="shared" si="5"/>
        <v>103242301</v>
      </c>
      <c r="J42" s="23">
        <f t="shared" si="6"/>
        <v>0</v>
      </c>
      <c r="K42" s="19">
        <f t="shared" si="27"/>
        <v>1</v>
      </c>
      <c r="L42" s="16">
        <f t="shared" si="7"/>
        <v>0.37433831005372659</v>
      </c>
      <c r="M42" s="23">
        <f>M41-IF($B42="B",(Percent_Rent_In_Elsies*2.49%/12 * H41)/K41,0)+IF($B42="D",N42,0)+IF(B42="D",AK41)+IF(B42="C",F41*90%)-(Y42-Y41)-IF($B42="A",Q41/K41) + IF($B42="A",Q41/K41)</f>
        <v>577611.88025671954</v>
      </c>
      <c r="N42" s="23">
        <f t="shared" si="8"/>
        <v>0</v>
      </c>
      <c r="O42" s="22">
        <f t="shared" si="9"/>
        <v>0</v>
      </c>
      <c r="P42" s="22">
        <f t="shared" si="45"/>
        <v>0</v>
      </c>
      <c r="Q42" s="22">
        <f t="shared" si="46"/>
        <v>0</v>
      </c>
      <c r="R42" s="22">
        <f t="shared" si="10"/>
        <v>223208.47721709427</v>
      </c>
      <c r="S42" s="16">
        <f t="shared" si="42"/>
        <v>20291.679747008569</v>
      </c>
      <c r="T42" s="15">
        <f t="shared" si="11"/>
        <v>0</v>
      </c>
      <c r="U42" s="23">
        <f t="shared" si="28"/>
        <v>717153.15210441768</v>
      </c>
      <c r="V42" s="23">
        <f t="shared" si="29"/>
        <v>65195.74110040161</v>
      </c>
      <c r="W42" s="23">
        <f t="shared" si="47"/>
        <v>0</v>
      </c>
      <c r="X42" s="23">
        <f t="shared" si="30"/>
        <v>21394959.615853798</v>
      </c>
      <c r="Y42" s="23">
        <f t="shared" si="12"/>
        <v>2510150.8325124998</v>
      </c>
      <c r="Z42" s="3">
        <f t="shared" si="13"/>
        <v>0</v>
      </c>
      <c r="AA42" s="23">
        <f t="shared" si="14"/>
        <v>6259843.1860802602</v>
      </c>
      <c r="AB42" s="26">
        <f t="shared" si="31"/>
        <v>31569825.000000007</v>
      </c>
      <c r="AC42" s="23">
        <f t="shared" si="32"/>
        <v>36373036</v>
      </c>
      <c r="AD42" s="23">
        <f t="shared" si="33"/>
        <v>4803211</v>
      </c>
      <c r="AE42" s="24">
        <f t="shared" si="52"/>
        <v>31569825</v>
      </c>
      <c r="AF42" s="3">
        <f t="shared" si="35"/>
        <v>0</v>
      </c>
      <c r="AG42" s="2">
        <f t="shared" si="15"/>
        <v>0</v>
      </c>
      <c r="AH42" s="2">
        <f t="shared" si="36"/>
        <v>0.54846446160472706</v>
      </c>
      <c r="AI42" s="23">
        <f t="shared" si="43"/>
        <v>4471316.5614859005</v>
      </c>
      <c r="AJ42" s="23">
        <f t="shared" si="16"/>
        <v>1400000</v>
      </c>
      <c r="AK42" s="23">
        <f t="shared" si="17"/>
        <v>0</v>
      </c>
      <c r="AL42" s="23">
        <f t="shared" si="49"/>
        <v>32001.985155452043</v>
      </c>
      <c r="AM42" s="23">
        <f t="shared" si="50"/>
        <v>6720416882.644928</v>
      </c>
      <c r="AN42" s="16">
        <f t="shared" si="38"/>
        <v>0</v>
      </c>
      <c r="AO42" s="23">
        <f t="shared" si="39"/>
        <v>44910.5920919118</v>
      </c>
      <c r="AP42" s="22">
        <f t="shared" si="40"/>
        <v>44910.5920919118</v>
      </c>
      <c r="AQ42" s="30">
        <f t="shared" si="19"/>
        <v>39520888.589314796</v>
      </c>
      <c r="AR42" s="28">
        <f t="shared" si="20"/>
        <v>395613.80943302461</v>
      </c>
      <c r="AS42" s="25">
        <f t="shared" si="21"/>
        <v>36373036</v>
      </c>
      <c r="AT42" s="32">
        <f t="shared" si="22"/>
        <v>0</v>
      </c>
      <c r="AU42" s="23">
        <f t="shared" si="23"/>
        <v>0</v>
      </c>
      <c r="AV42" s="22">
        <f t="shared" si="24"/>
        <v>2463828.0308257653</v>
      </c>
      <c r="AW42" s="31">
        <f t="shared" si="41"/>
        <v>39520888.589314803</v>
      </c>
    </row>
    <row r="43" spans="1:53" s="21" customFormat="1" x14ac:dyDescent="0.25">
      <c r="A43">
        <f t="shared" si="51"/>
        <v>246</v>
      </c>
      <c r="B43" t="s">
        <v>8</v>
      </c>
      <c r="C43" s="27">
        <f t="shared" si="2"/>
        <v>0</v>
      </c>
      <c r="D43" s="27">
        <f t="shared" si="25"/>
        <v>0</v>
      </c>
      <c r="E43" s="27" t="b">
        <f t="shared" si="0"/>
        <v>0</v>
      </c>
      <c r="F43" s="29">
        <f t="shared" si="3"/>
        <v>0</v>
      </c>
      <c r="G43" s="27">
        <f t="shared" si="26"/>
        <v>0</v>
      </c>
      <c r="H43" s="22">
        <f t="shared" si="4"/>
        <v>43287317.678951129</v>
      </c>
      <c r="I43" s="23">
        <f t="shared" si="5"/>
        <v>103242301</v>
      </c>
      <c r="J43" s="23">
        <f t="shared" si="6"/>
        <v>0</v>
      </c>
      <c r="K43" s="19">
        <f t="shared" si="27"/>
        <v>1</v>
      </c>
      <c r="L43" s="16">
        <f t="shared" si="7"/>
        <v>0.37433831005372659</v>
      </c>
      <c r="M43" s="23">
        <f>M42-IF($B43="B",(Percent_Rent_In_Elsies*2.49%/12 * H42)/K42,0)+IF($B43="D",N43,0)+IF(B43="D",AK42)+IF(B43="C",F42*90%)-(Y43-Y42)-IF($B43="A",Q42/K42) + IF($B43="A",Q42/K42)</f>
        <v>577611.88025671954</v>
      </c>
      <c r="N43" s="23">
        <f t="shared" si="8"/>
        <v>0</v>
      </c>
      <c r="O43" s="22">
        <f t="shared" si="9"/>
        <v>0</v>
      </c>
      <c r="P43" s="22">
        <f t="shared" si="45"/>
        <v>0</v>
      </c>
      <c r="Q43" s="22">
        <f t="shared" si="46"/>
        <v>0</v>
      </c>
      <c r="R43" s="22">
        <f t="shared" si="10"/>
        <v>268119.0693090061</v>
      </c>
      <c r="S43" s="16">
        <f t="shared" si="42"/>
        <v>20291.679747008569</v>
      </c>
      <c r="T43" s="15">
        <f t="shared" si="11"/>
        <v>0</v>
      </c>
      <c r="U43" s="23">
        <f t="shared" si="28"/>
        <v>762063.7441963295</v>
      </c>
      <c r="V43" s="23">
        <f t="shared" si="29"/>
        <v>65195.74110040161</v>
      </c>
      <c r="W43" s="23">
        <f t="shared" si="47"/>
        <v>0</v>
      </c>
      <c r="X43" s="23">
        <f t="shared" si="30"/>
        <v>21394959.615853798</v>
      </c>
      <c r="Y43" s="23">
        <f t="shared" si="12"/>
        <v>2510150.8325124998</v>
      </c>
      <c r="Z43" s="3">
        <f t="shared" si="13"/>
        <v>0</v>
      </c>
      <c r="AA43" s="23">
        <f t="shared" si="14"/>
        <v>6259843.1860802602</v>
      </c>
      <c r="AB43" s="26">
        <f t="shared" si="31"/>
        <v>31569825.000000007</v>
      </c>
      <c r="AC43" s="23">
        <f t="shared" si="32"/>
        <v>36373036</v>
      </c>
      <c r="AD43" s="23">
        <f t="shared" si="33"/>
        <v>4803211</v>
      </c>
      <c r="AE43" s="24">
        <f t="shared" si="52"/>
        <v>31569825</v>
      </c>
      <c r="AF43" s="3">
        <f t="shared" si="35"/>
        <v>21972571.49611051</v>
      </c>
      <c r="AG43" s="2">
        <f t="shared" si="15"/>
        <v>0</v>
      </c>
      <c r="AH43" s="2">
        <f t="shared" si="36"/>
        <v>0.54846446160472706</v>
      </c>
      <c r="AI43" s="23">
        <f t="shared" si="43"/>
        <v>4471316.5614859005</v>
      </c>
      <c r="AJ43" s="23">
        <f t="shared" si="16"/>
        <v>1400000</v>
      </c>
      <c r="AK43" s="23">
        <f t="shared" si="17"/>
        <v>-102.86837164579447</v>
      </c>
      <c r="AL43" s="23">
        <f t="shared" si="49"/>
        <v>0</v>
      </c>
      <c r="AM43" s="23">
        <f t="shared" si="50"/>
        <v>0</v>
      </c>
      <c r="AN43" s="16">
        <f t="shared" si="38"/>
        <v>0</v>
      </c>
      <c r="AO43" s="23">
        <f t="shared" si="39"/>
        <v>0</v>
      </c>
      <c r="AP43" s="22">
        <f t="shared" si="40"/>
        <v>0</v>
      </c>
      <c r="AQ43" s="30">
        <f t="shared" si="19"/>
        <v>39520888.589314796</v>
      </c>
      <c r="AR43" s="28">
        <f t="shared" si="20"/>
        <v>395613.80943302461</v>
      </c>
      <c r="AS43" s="25">
        <f t="shared" si="21"/>
        <v>36373036</v>
      </c>
      <c r="AT43" s="32">
        <f t="shared" si="22"/>
        <v>0</v>
      </c>
      <c r="AU43" s="23">
        <f t="shared" si="23"/>
        <v>0</v>
      </c>
      <c r="AV43" s="22">
        <f t="shared" si="24"/>
        <v>2463828.0308257653</v>
      </c>
      <c r="AW43" s="31">
        <f t="shared" si="41"/>
        <v>39520888.589314803</v>
      </c>
      <c r="AX43"/>
      <c r="AY43"/>
      <c r="AZ43"/>
      <c r="BA43"/>
    </row>
    <row r="44" spans="1:53" s="21" customFormat="1" x14ac:dyDescent="0.25">
      <c r="A44" s="21">
        <f t="shared" si="51"/>
        <v>246</v>
      </c>
      <c r="B44" s="21" t="s">
        <v>9</v>
      </c>
      <c r="C44" s="27">
        <f t="shared" si="2"/>
        <v>0</v>
      </c>
      <c r="D44" s="27">
        <f t="shared" si="25"/>
        <v>0</v>
      </c>
      <c r="E44" s="27" t="b">
        <f t="shared" si="0"/>
        <v>0</v>
      </c>
      <c r="F44" s="29">
        <f t="shared" si="3"/>
        <v>0</v>
      </c>
      <c r="G44" s="27">
        <f t="shared" si="26"/>
        <v>0</v>
      </c>
      <c r="H44" s="22">
        <f t="shared" si="4"/>
        <v>43287317.678951129</v>
      </c>
      <c r="I44" s="23">
        <f t="shared" si="5"/>
        <v>103242301</v>
      </c>
      <c r="J44" s="23">
        <f t="shared" si="6"/>
        <v>0</v>
      </c>
      <c r="K44" s="19">
        <f t="shared" si="27"/>
        <v>1</v>
      </c>
      <c r="L44" s="16">
        <f t="shared" si="7"/>
        <v>0.37433831005372659</v>
      </c>
      <c r="M44" s="23">
        <f>M43-IF($B44="B",(Percent_Rent_In_Elsies*2.49%/12 * H43)/K43,0)+IF($B44="D",N44,0)+IF(B44="D",AK43)+IF(B44="C",F43*90%)-(Y44-Y43)-IF($B44="A",Q43/K43) + IF($B44="A",Q43/K43)</f>
        <v>582863.55839228828</v>
      </c>
      <c r="N44" s="23">
        <f t="shared" si="8"/>
        <v>5354.5465072144943</v>
      </c>
      <c r="O44" s="22">
        <f t="shared" si="9"/>
        <v>0</v>
      </c>
      <c r="P44" s="22">
        <f t="shared" si="45"/>
        <v>0</v>
      </c>
      <c r="Q44" s="22">
        <f t="shared" si="46"/>
        <v>0</v>
      </c>
      <c r="R44" s="22">
        <f t="shared" si="10"/>
        <v>268119.0693090061</v>
      </c>
      <c r="S44" s="16">
        <f t="shared" si="42"/>
        <v>0</v>
      </c>
      <c r="T44" s="15">
        <f t="shared" si="11"/>
        <v>25595.358062404528</v>
      </c>
      <c r="U44" s="23">
        <f t="shared" si="28"/>
        <v>762063.7441963295</v>
      </c>
      <c r="V44" s="23">
        <f t="shared" si="29"/>
        <v>0</v>
      </c>
      <c r="W44" s="23">
        <f t="shared" si="47"/>
        <v>59841.194593187116</v>
      </c>
      <c r="X44" s="23">
        <f t="shared" si="30"/>
        <v>21394959.615853798</v>
      </c>
      <c r="Y44" s="23">
        <f t="shared" si="12"/>
        <v>2510150.8325124998</v>
      </c>
      <c r="Z44" s="3">
        <f t="shared" si="13"/>
        <v>0</v>
      </c>
      <c r="AA44" s="23">
        <f t="shared" si="14"/>
        <v>6259946.0544519061</v>
      </c>
      <c r="AB44" s="26">
        <f t="shared" si="31"/>
        <v>31569825.000000011</v>
      </c>
      <c r="AC44" s="23">
        <f t="shared" si="32"/>
        <v>36373036</v>
      </c>
      <c r="AD44" s="23">
        <f t="shared" si="33"/>
        <v>4803211</v>
      </c>
      <c r="AE44" s="24">
        <f t="shared" si="52"/>
        <v>31569825</v>
      </c>
      <c r="AF44" s="3">
        <f t="shared" si="35"/>
        <v>0</v>
      </c>
      <c r="AG44" s="2">
        <f t="shared" si="15"/>
        <v>0</v>
      </c>
      <c r="AH44" s="2">
        <f t="shared" si="36"/>
        <v>0.54846446160472706</v>
      </c>
      <c r="AI44" s="23">
        <f t="shared" si="43"/>
        <v>4471390.0388942193</v>
      </c>
      <c r="AJ44" s="23">
        <f t="shared" si="16"/>
        <v>1400000</v>
      </c>
      <c r="AK44" s="23">
        <f t="shared" si="17"/>
        <v>0</v>
      </c>
      <c r="AL44" s="23">
        <f t="shared" si="49"/>
        <v>0</v>
      </c>
      <c r="AM44" s="23">
        <f t="shared" si="50"/>
        <v>0</v>
      </c>
      <c r="AN44" s="16">
        <f t="shared" si="38"/>
        <v>0</v>
      </c>
      <c r="AO44" s="23">
        <f t="shared" si="39"/>
        <v>0</v>
      </c>
      <c r="AP44" s="22">
        <f t="shared" si="40"/>
        <v>0</v>
      </c>
      <c r="AQ44" s="30">
        <f t="shared" si="19"/>
        <v>39520888.589314796</v>
      </c>
      <c r="AR44" s="28">
        <f t="shared" si="20"/>
        <v>390310.13111762865</v>
      </c>
      <c r="AS44" s="25">
        <f t="shared" si="21"/>
        <v>36373036</v>
      </c>
      <c r="AT44" s="32">
        <f t="shared" si="22"/>
        <v>0</v>
      </c>
      <c r="AU44" s="23">
        <f t="shared" si="23"/>
        <v>0</v>
      </c>
      <c r="AV44" s="22">
        <f t="shared" si="24"/>
        <v>2463828.0308257653</v>
      </c>
      <c r="AW44" s="31">
        <f t="shared" si="41"/>
        <v>39520888.589314803</v>
      </c>
    </row>
    <row r="45" spans="1:53" x14ac:dyDescent="0.25">
      <c r="A45" s="21">
        <f t="shared" si="51"/>
        <v>246</v>
      </c>
      <c r="B45" s="21" t="s">
        <v>28</v>
      </c>
      <c r="C45" s="27">
        <f t="shared" si="2"/>
        <v>0</v>
      </c>
      <c r="D45" s="27">
        <f t="shared" si="25"/>
        <v>0</v>
      </c>
      <c r="E45" s="27" t="b">
        <f t="shared" si="0"/>
        <v>0</v>
      </c>
      <c r="F45" s="29">
        <f t="shared" si="3"/>
        <v>0</v>
      </c>
      <c r="G45" s="27">
        <f t="shared" si="26"/>
        <v>0</v>
      </c>
      <c r="H45" s="22">
        <f t="shared" si="4"/>
        <v>43287317.678951129</v>
      </c>
      <c r="I45" s="23">
        <f t="shared" si="5"/>
        <v>103242301</v>
      </c>
      <c r="J45" s="23">
        <f t="shared" si="6"/>
        <v>0</v>
      </c>
      <c r="K45" s="19">
        <f t="shared" si="27"/>
        <v>1</v>
      </c>
      <c r="L45" s="16">
        <f t="shared" si="7"/>
        <v>0.37433831005372659</v>
      </c>
      <c r="M45" s="23">
        <f>M44-IF($B45="B",(Percent_Rent_In_Elsies*2.49%/12 * H44)/K44,0)+IF($B45="D",N45,0)+IF(B45="D",AK44)+IF(B45="C",F44*90%)-(Y45-Y44)-IF($B45="A",Q44/K44) + IF($B45="A",Q44/K44)</f>
        <v>582863.55839228828</v>
      </c>
      <c r="N45" s="23">
        <f t="shared" si="8"/>
        <v>0</v>
      </c>
      <c r="O45" s="22">
        <f t="shared" si="9"/>
        <v>0</v>
      </c>
      <c r="P45" s="22">
        <f t="shared" si="45"/>
        <v>0</v>
      </c>
      <c r="Q45" s="22">
        <f t="shared" si="46"/>
        <v>0</v>
      </c>
      <c r="R45" s="22">
        <f t="shared" si="10"/>
        <v>268119.0693090061</v>
      </c>
      <c r="S45" s="16">
        <f t="shared" si="42"/>
        <v>0</v>
      </c>
      <c r="T45" s="15">
        <f t="shared" si="11"/>
        <v>0</v>
      </c>
      <c r="U45" s="23">
        <f t="shared" si="28"/>
        <v>762063.7441963295</v>
      </c>
      <c r="V45" s="23">
        <f t="shared" si="29"/>
        <v>0</v>
      </c>
      <c r="W45" s="23">
        <f t="shared" si="47"/>
        <v>0</v>
      </c>
      <c r="X45" s="23">
        <f t="shared" si="30"/>
        <v>21394959.615853798</v>
      </c>
      <c r="Y45" s="23">
        <f t="shared" si="12"/>
        <v>2510150.8325124998</v>
      </c>
      <c r="Z45" s="3">
        <f t="shared" si="13"/>
        <v>2992.0597296593564</v>
      </c>
      <c r="AA45" s="23">
        <f t="shared" si="14"/>
        <v>6304826.9503967967</v>
      </c>
      <c r="AB45" s="26">
        <f t="shared" si="31"/>
        <v>31569825.000000011</v>
      </c>
      <c r="AC45" s="23">
        <f t="shared" si="32"/>
        <v>36373036</v>
      </c>
      <c r="AD45" s="23">
        <f t="shared" si="33"/>
        <v>4803211</v>
      </c>
      <c r="AE45" s="24">
        <f t="shared" si="52"/>
        <v>31569825</v>
      </c>
      <c r="AF45" s="3">
        <f t="shared" si="35"/>
        <v>0</v>
      </c>
      <c r="AG45" s="2">
        <f t="shared" si="15"/>
        <v>1.6340698566969267E-3</v>
      </c>
      <c r="AH45" s="2">
        <f t="shared" si="36"/>
        <v>0.54846446160472706</v>
      </c>
      <c r="AI45" s="23">
        <f t="shared" si="43"/>
        <v>4503447.8217119975</v>
      </c>
      <c r="AJ45" s="23">
        <f t="shared" si="16"/>
        <v>1400000</v>
      </c>
      <c r="AK45" s="23">
        <f t="shared" si="17"/>
        <v>0</v>
      </c>
      <c r="AL45" s="23">
        <f t="shared" si="49"/>
        <v>0</v>
      </c>
      <c r="AM45" s="23">
        <f t="shared" si="50"/>
        <v>0</v>
      </c>
      <c r="AN45" s="16">
        <f t="shared" si="38"/>
        <v>0</v>
      </c>
      <c r="AO45" s="23">
        <f t="shared" si="39"/>
        <v>0</v>
      </c>
      <c r="AP45" s="22">
        <f t="shared" si="40"/>
        <v>0</v>
      </c>
      <c r="AQ45" s="30">
        <f t="shared" si="19"/>
        <v>39520888.589314796</v>
      </c>
      <c r="AR45" s="28">
        <f t="shared" si="20"/>
        <v>390310.13111762865</v>
      </c>
      <c r="AS45" s="25">
        <f t="shared" si="21"/>
        <v>36373036</v>
      </c>
      <c r="AT45" s="32">
        <f t="shared" si="22"/>
        <v>5984.1194593187129</v>
      </c>
      <c r="AU45" s="23">
        <f t="shared" si="23"/>
        <v>5984.1194593187129</v>
      </c>
      <c r="AV45" s="22">
        <f t="shared" si="24"/>
        <v>2489423.38888817</v>
      </c>
      <c r="AW45" s="31">
        <f t="shared" si="41"/>
        <v>39520888.589314803</v>
      </c>
      <c r="AX45" s="21"/>
      <c r="AY45" s="21"/>
      <c r="AZ45" s="21"/>
      <c r="BA45" s="21"/>
    </row>
    <row r="46" spans="1:53" x14ac:dyDescent="0.25">
      <c r="A46">
        <f t="shared" si="51"/>
        <v>247</v>
      </c>
      <c r="B46" t="s">
        <v>6</v>
      </c>
      <c r="C46" s="27">
        <f t="shared" si="2"/>
        <v>0</v>
      </c>
      <c r="D46" s="27">
        <f t="shared" si="25"/>
        <v>0</v>
      </c>
      <c r="E46" s="27" t="b">
        <f t="shared" si="0"/>
        <v>0</v>
      </c>
      <c r="F46" s="29">
        <f t="shared" si="3"/>
        <v>0</v>
      </c>
      <c r="G46" s="27">
        <f t="shared" si="26"/>
        <v>0</v>
      </c>
      <c r="H46" s="22">
        <f t="shared" si="4"/>
        <v>43359463.208416052</v>
      </c>
      <c r="I46" s="23">
        <f t="shared" si="5"/>
        <v>103242301</v>
      </c>
      <c r="J46" s="23">
        <f t="shared" si="6"/>
        <v>0</v>
      </c>
      <c r="K46" s="19">
        <f t="shared" si="27"/>
        <v>1</v>
      </c>
      <c r="L46" s="16">
        <f t="shared" si="7"/>
        <v>0.37496220723714946</v>
      </c>
      <c r="M46" s="23">
        <f>M45-IF($B46="B",(Percent_Rent_In_Elsies*2.49%/12 * H45)/K45,0)+IF($B46="D",N46,0)+IF(B46="D",AK45)+IF(B46="C",F45*90%)-(Y46-Y45)-IF($B46="A",Q45/K45) + IF($B46="A",Q45/K45)</f>
        <v>582863.55839228828</v>
      </c>
      <c r="N46" s="23">
        <f t="shared" si="8"/>
        <v>0</v>
      </c>
      <c r="O46" s="22">
        <f t="shared" si="9"/>
        <v>0</v>
      </c>
      <c r="P46" s="22">
        <f t="shared" si="45"/>
        <v>0</v>
      </c>
      <c r="Q46" s="22">
        <f t="shared" si="46"/>
        <v>0</v>
      </c>
      <c r="R46" s="22">
        <f t="shared" si="10"/>
        <v>268119.0693090061</v>
      </c>
      <c r="S46" s="16">
        <f t="shared" si="42"/>
        <v>0</v>
      </c>
      <c r="T46" s="15">
        <f t="shared" si="11"/>
        <v>0</v>
      </c>
      <c r="U46" s="23">
        <f t="shared" si="28"/>
        <v>762063.7441963295</v>
      </c>
      <c r="V46" s="23">
        <f t="shared" si="29"/>
        <v>0</v>
      </c>
      <c r="W46" s="23">
        <f t="shared" si="47"/>
        <v>0</v>
      </c>
      <c r="X46" s="23">
        <f t="shared" si="30"/>
        <v>21409919.914502095</v>
      </c>
      <c r="Y46" s="23">
        <f t="shared" si="12"/>
        <v>2510150.8325124998</v>
      </c>
      <c r="Z46" s="3">
        <f t="shared" si="13"/>
        <v>0</v>
      </c>
      <c r="AA46" s="23">
        <f t="shared" si="14"/>
        <v>6304826.9503967967</v>
      </c>
      <c r="AB46" s="26">
        <f t="shared" si="31"/>
        <v>31569825.000000011</v>
      </c>
      <c r="AC46" s="23">
        <f t="shared" si="32"/>
        <v>36373036</v>
      </c>
      <c r="AD46" s="23">
        <f t="shared" si="33"/>
        <v>4803211</v>
      </c>
      <c r="AE46" s="24">
        <f t="shared" si="52"/>
        <v>31569825</v>
      </c>
      <c r="AF46" s="3">
        <f t="shared" si="35"/>
        <v>0</v>
      </c>
      <c r="AG46" s="2">
        <f t="shared" si="15"/>
        <v>0</v>
      </c>
      <c r="AH46" s="2">
        <f t="shared" si="36"/>
        <v>0.54937856904073501</v>
      </c>
      <c r="AI46" s="23">
        <f t="shared" si="43"/>
        <v>4503447.8217119975</v>
      </c>
      <c r="AJ46" s="23">
        <f t="shared" si="16"/>
        <v>1400000</v>
      </c>
      <c r="AK46" s="23">
        <f t="shared" si="17"/>
        <v>0</v>
      </c>
      <c r="AL46" s="23">
        <f t="shared" si="49"/>
        <v>0</v>
      </c>
      <c r="AM46" s="23">
        <f t="shared" si="50"/>
        <v>0</v>
      </c>
      <c r="AN46" s="16">
        <f t="shared" si="38"/>
        <v>0</v>
      </c>
      <c r="AO46" s="23">
        <f t="shared" si="39"/>
        <v>0</v>
      </c>
      <c r="AP46" s="22">
        <f t="shared" si="40"/>
        <v>0</v>
      </c>
      <c r="AQ46" s="30">
        <f t="shared" si="19"/>
        <v>39520888.589314796</v>
      </c>
      <c r="AR46" s="28">
        <f t="shared" si="20"/>
        <v>390310.13111762865</v>
      </c>
      <c r="AS46" s="25">
        <f t="shared" si="21"/>
        <v>36373036</v>
      </c>
      <c r="AT46" s="32">
        <f t="shared" si="22"/>
        <v>0</v>
      </c>
      <c r="AU46" s="23">
        <f t="shared" si="23"/>
        <v>0</v>
      </c>
      <c r="AV46" s="22">
        <f t="shared" si="24"/>
        <v>2489423.38888817</v>
      </c>
      <c r="AW46" s="31">
        <f t="shared" si="41"/>
        <v>39520888.589314803</v>
      </c>
    </row>
    <row r="47" spans="1:53" x14ac:dyDescent="0.25">
      <c r="A47">
        <f t="shared" si="51"/>
        <v>247</v>
      </c>
      <c r="B47" t="s">
        <v>7</v>
      </c>
      <c r="C47" s="27">
        <f t="shared" si="2"/>
        <v>0</v>
      </c>
      <c r="D47" s="27">
        <f t="shared" si="25"/>
        <v>0</v>
      </c>
      <c r="E47" s="27" t="b">
        <f t="shared" si="0"/>
        <v>0</v>
      </c>
      <c r="F47" s="29">
        <f t="shared" si="3"/>
        <v>0</v>
      </c>
      <c r="G47" s="27">
        <f t="shared" si="26"/>
        <v>0</v>
      </c>
      <c r="H47" s="22">
        <f t="shared" si="4"/>
        <v>43359463.208416052</v>
      </c>
      <c r="I47" s="23">
        <f t="shared" si="5"/>
        <v>103242301</v>
      </c>
      <c r="J47" s="23">
        <f t="shared" si="6"/>
        <v>0</v>
      </c>
      <c r="K47" s="19">
        <f t="shared" si="27"/>
        <v>1</v>
      </c>
      <c r="L47" s="16">
        <f t="shared" si="7"/>
        <v>0.37496220723714946</v>
      </c>
      <c r="M47" s="23">
        <f>M46-IF($B47="B",(Percent_Rent_In_Elsies*2.49%/12 * H46)/K46,0)+IF($B47="D",N47,0)+IF(B47="D",AK46)+IF(B47="C",F46*90%)-(Y47-Y46)-IF($B47="A",Q46/K46) + IF($B47="A",Q46/K46)</f>
        <v>537878.11531355663</v>
      </c>
      <c r="N47" s="23">
        <f t="shared" si="8"/>
        <v>0</v>
      </c>
      <c r="O47" s="22">
        <f t="shared" si="9"/>
        <v>0</v>
      </c>
      <c r="P47" s="22">
        <f t="shared" si="45"/>
        <v>0</v>
      </c>
      <c r="Q47" s="22">
        <f t="shared" si="46"/>
        <v>0</v>
      </c>
      <c r="R47" s="22">
        <f t="shared" si="10"/>
        <v>245775.8135332556</v>
      </c>
      <c r="S47" s="16">
        <f t="shared" si="42"/>
        <v>22343.255775750509</v>
      </c>
      <c r="T47" s="15">
        <f t="shared" si="11"/>
        <v>0</v>
      </c>
      <c r="U47" s="23">
        <f t="shared" si="28"/>
        <v>698558.43217996869</v>
      </c>
      <c r="V47" s="23">
        <f t="shared" si="29"/>
        <v>63505.312016360789</v>
      </c>
      <c r="W47" s="23">
        <f t="shared" si="47"/>
        <v>0</v>
      </c>
      <c r="X47" s="23">
        <f t="shared" si="30"/>
        <v>21409919.914502095</v>
      </c>
      <c r="Y47" s="23">
        <f t="shared" si="12"/>
        <v>2510150.8325124998</v>
      </c>
      <c r="Z47" s="3">
        <f t="shared" si="13"/>
        <v>0</v>
      </c>
      <c r="AA47" s="23">
        <f t="shared" si="14"/>
        <v>6304826.9503967967</v>
      </c>
      <c r="AB47" s="26">
        <f t="shared" si="31"/>
        <v>31569825.000000007</v>
      </c>
      <c r="AC47" s="23">
        <f t="shared" si="32"/>
        <v>36373036</v>
      </c>
      <c r="AD47" s="23">
        <f t="shared" si="33"/>
        <v>4803211</v>
      </c>
      <c r="AE47" s="24">
        <f t="shared" si="52"/>
        <v>31569825</v>
      </c>
      <c r="AF47" s="3">
        <f t="shared" si="35"/>
        <v>0</v>
      </c>
      <c r="AG47" s="2">
        <f t="shared" si="15"/>
        <v>0</v>
      </c>
      <c r="AH47" s="2">
        <f t="shared" si="36"/>
        <v>0.54937856904073501</v>
      </c>
      <c r="AI47" s="23">
        <f t="shared" si="43"/>
        <v>4503447.8217119975</v>
      </c>
      <c r="AJ47" s="23">
        <f t="shared" si="16"/>
        <v>1400000</v>
      </c>
      <c r="AK47" s="23">
        <f t="shared" si="17"/>
        <v>0</v>
      </c>
      <c r="AL47" s="23">
        <f t="shared" si="49"/>
        <v>32131.260226096958</v>
      </c>
      <c r="AM47" s="23">
        <f t="shared" si="50"/>
        <v>6747564647.480361</v>
      </c>
      <c r="AN47" s="16">
        <f t="shared" si="38"/>
        <v>0</v>
      </c>
      <c r="AO47" s="23">
        <f t="shared" si="39"/>
        <v>44985.443078731652</v>
      </c>
      <c r="AP47" s="22">
        <f t="shared" si="40"/>
        <v>44985.44307873166</v>
      </c>
      <c r="AQ47" s="30">
        <f t="shared" si="19"/>
        <v>39610477.09920609</v>
      </c>
      <c r="AR47" s="28">
        <f t="shared" si="20"/>
        <v>434913.19793019112</v>
      </c>
      <c r="AS47" s="25">
        <f t="shared" si="21"/>
        <v>36373036</v>
      </c>
      <c r="AT47" s="32">
        <f t="shared" si="22"/>
        <v>0</v>
      </c>
      <c r="AU47" s="23">
        <f t="shared" si="23"/>
        <v>0</v>
      </c>
      <c r="AV47" s="22">
        <f t="shared" si="24"/>
        <v>2489423.38888817</v>
      </c>
      <c r="AW47" s="31">
        <f t="shared" si="41"/>
        <v>39610477.099206105</v>
      </c>
    </row>
    <row r="48" spans="1:53" s="21" customFormat="1" x14ac:dyDescent="0.25">
      <c r="A48">
        <f t="shared" si="51"/>
        <v>247</v>
      </c>
      <c r="B48" t="s">
        <v>8</v>
      </c>
      <c r="C48" s="27">
        <f t="shared" si="2"/>
        <v>0</v>
      </c>
      <c r="D48" s="27">
        <f t="shared" si="25"/>
        <v>0</v>
      </c>
      <c r="E48" s="27" t="b">
        <f t="shared" si="0"/>
        <v>0</v>
      </c>
      <c r="F48" s="29">
        <f t="shared" si="3"/>
        <v>0</v>
      </c>
      <c r="G48" s="27">
        <f t="shared" si="26"/>
        <v>0</v>
      </c>
      <c r="H48" s="22">
        <f t="shared" si="4"/>
        <v>43359463.208416052</v>
      </c>
      <c r="I48" s="23">
        <f t="shared" si="5"/>
        <v>103242301</v>
      </c>
      <c r="J48" s="23">
        <f t="shared" si="6"/>
        <v>0</v>
      </c>
      <c r="K48" s="19">
        <f t="shared" si="27"/>
        <v>1</v>
      </c>
      <c r="L48" s="16">
        <f t="shared" si="7"/>
        <v>0.37496220723714946</v>
      </c>
      <c r="M48" s="23">
        <f>M47-IF($B48="B",(Percent_Rent_In_Elsies*2.49%/12 * H47)/K47,0)+IF($B48="D",N48,0)+IF(B48="D",AK47)+IF(B48="C",F47*90%)-(Y48-Y47)-IF($B48="A",Q47/K47) + IF($B48="A",Q47/K47)</f>
        <v>537878.11531355663</v>
      </c>
      <c r="N48" s="23">
        <f t="shared" si="8"/>
        <v>0</v>
      </c>
      <c r="O48" s="22">
        <f t="shared" si="9"/>
        <v>0</v>
      </c>
      <c r="P48" s="22">
        <f t="shared" si="45"/>
        <v>0</v>
      </c>
      <c r="Q48" s="22">
        <f t="shared" si="46"/>
        <v>0</v>
      </c>
      <c r="R48" s="22">
        <f t="shared" si="10"/>
        <v>290761.25661198725</v>
      </c>
      <c r="S48" s="16">
        <f t="shared" si="42"/>
        <v>22343.255775750509</v>
      </c>
      <c r="T48" s="15">
        <f t="shared" si="11"/>
        <v>0</v>
      </c>
      <c r="U48" s="23">
        <f t="shared" si="28"/>
        <v>743543.87525870034</v>
      </c>
      <c r="V48" s="23">
        <f t="shared" si="29"/>
        <v>63505.312016360789</v>
      </c>
      <c r="W48" s="23">
        <f t="shared" si="47"/>
        <v>0</v>
      </c>
      <c r="X48" s="23">
        <f t="shared" si="30"/>
        <v>21409919.914502095</v>
      </c>
      <c r="Y48" s="23">
        <f t="shared" si="12"/>
        <v>2510150.8325124998</v>
      </c>
      <c r="Z48" s="3">
        <f t="shared" si="13"/>
        <v>0</v>
      </c>
      <c r="AA48" s="23">
        <f t="shared" si="14"/>
        <v>6304826.9503967967</v>
      </c>
      <c r="AB48" s="26">
        <f t="shared" si="31"/>
        <v>31569825.000000011</v>
      </c>
      <c r="AC48" s="23">
        <f t="shared" si="32"/>
        <v>36373036</v>
      </c>
      <c r="AD48" s="23">
        <f t="shared" si="33"/>
        <v>4803211</v>
      </c>
      <c r="AE48" s="24">
        <f t="shared" si="52"/>
        <v>31569825</v>
      </c>
      <c r="AF48" s="3">
        <f t="shared" si="35"/>
        <v>21947798.029815644</v>
      </c>
      <c r="AG48" s="2">
        <f t="shared" si="15"/>
        <v>0</v>
      </c>
      <c r="AH48" s="2">
        <f t="shared" si="36"/>
        <v>0.54937856904073501</v>
      </c>
      <c r="AI48" s="23">
        <f t="shared" si="43"/>
        <v>4503447.8217119975</v>
      </c>
      <c r="AJ48" s="23">
        <f t="shared" si="16"/>
        <v>1400000</v>
      </c>
      <c r="AK48" s="23">
        <f t="shared" si="17"/>
        <v>-82.461871346604312</v>
      </c>
      <c r="AL48" s="23">
        <f t="shared" si="49"/>
        <v>0</v>
      </c>
      <c r="AM48" s="23">
        <f t="shared" si="50"/>
        <v>0</v>
      </c>
      <c r="AN48" s="16">
        <f t="shared" si="38"/>
        <v>0</v>
      </c>
      <c r="AO48" s="23">
        <f t="shared" si="39"/>
        <v>0</v>
      </c>
      <c r="AP48" s="22">
        <f t="shared" si="40"/>
        <v>0</v>
      </c>
      <c r="AQ48" s="30">
        <f t="shared" si="19"/>
        <v>39610477.09920609</v>
      </c>
      <c r="AR48" s="28">
        <f t="shared" si="20"/>
        <v>434913.19793019112</v>
      </c>
      <c r="AS48" s="25">
        <f t="shared" si="21"/>
        <v>36373036</v>
      </c>
      <c r="AT48" s="32">
        <f t="shared" si="22"/>
        <v>0</v>
      </c>
      <c r="AU48" s="23">
        <f t="shared" si="23"/>
        <v>0</v>
      </c>
      <c r="AV48" s="22">
        <f t="shared" si="24"/>
        <v>2489423.38888817</v>
      </c>
      <c r="AW48" s="31">
        <f t="shared" si="41"/>
        <v>39610477.099206105</v>
      </c>
      <c r="AX48"/>
      <c r="AY48"/>
      <c r="AZ48"/>
      <c r="BA48"/>
    </row>
    <row r="49" spans="1:53" s="21" customFormat="1" x14ac:dyDescent="0.25">
      <c r="A49">
        <f t="shared" si="51"/>
        <v>247</v>
      </c>
      <c r="B49" t="s">
        <v>9</v>
      </c>
      <c r="C49" s="27">
        <f t="shared" si="2"/>
        <v>0</v>
      </c>
      <c r="D49" s="27">
        <f t="shared" si="25"/>
        <v>0</v>
      </c>
      <c r="E49" s="27" t="b">
        <f t="shared" si="0"/>
        <v>0</v>
      </c>
      <c r="F49" s="29">
        <f t="shared" si="3"/>
        <v>0</v>
      </c>
      <c r="G49" s="27">
        <f t="shared" si="26"/>
        <v>0</v>
      </c>
      <c r="H49" s="22">
        <f t="shared" si="4"/>
        <v>43359463.208416052</v>
      </c>
      <c r="I49" s="23">
        <f t="shared" si="5"/>
        <v>103242301</v>
      </c>
      <c r="J49" s="23">
        <f t="shared" si="6"/>
        <v>0</v>
      </c>
      <c r="K49" s="19">
        <f t="shared" si="27"/>
        <v>1</v>
      </c>
      <c r="L49" s="16">
        <f t="shared" si="7"/>
        <v>0.37496220723714946</v>
      </c>
      <c r="M49" s="23">
        <f>M48-IF($B49="B",(Percent_Rent_In_Elsies*2.49%/12 * H48)/K48,0)+IF($B49="D",N49,0)+IF(B49="D",AK48)+IF(B49="C",F48*90%)-(Y49-Y48)-IF($B49="A",Q48/K48) + IF($B49="A",Q48/K48)</f>
        <v>541206.96800409292</v>
      </c>
      <c r="N49" s="23">
        <f t="shared" si="8"/>
        <v>3411.3145618828858</v>
      </c>
      <c r="O49" s="22">
        <f t="shared" si="9"/>
        <v>0</v>
      </c>
      <c r="P49" s="22">
        <f t="shared" si="45"/>
        <v>0</v>
      </c>
      <c r="Q49" s="22">
        <f t="shared" si="46"/>
        <v>0</v>
      </c>
      <c r="R49" s="22">
        <f t="shared" si="10"/>
        <v>290761.25661198725</v>
      </c>
      <c r="S49" s="16">
        <f t="shared" si="42"/>
        <v>0</v>
      </c>
      <c r="T49" s="15">
        <f t="shared" si="11"/>
        <v>25722.162849295506</v>
      </c>
      <c r="U49" s="23">
        <f t="shared" si="28"/>
        <v>743543.87525870034</v>
      </c>
      <c r="V49" s="23">
        <f t="shared" si="29"/>
        <v>0</v>
      </c>
      <c r="W49" s="23">
        <f t="shared" si="47"/>
        <v>60093.997454477903</v>
      </c>
      <c r="X49" s="23">
        <f t="shared" si="30"/>
        <v>21409919.914502095</v>
      </c>
      <c r="Y49" s="23">
        <f t="shared" si="12"/>
        <v>2510150.8325124998</v>
      </c>
      <c r="Z49" s="3">
        <f t="shared" si="13"/>
        <v>0</v>
      </c>
      <c r="AA49" s="23">
        <f t="shared" si="14"/>
        <v>6304909.4122681431</v>
      </c>
      <c r="AB49" s="26">
        <f t="shared" si="31"/>
        <v>31569825.000000011</v>
      </c>
      <c r="AC49" s="23">
        <f t="shared" si="32"/>
        <v>36373036</v>
      </c>
      <c r="AD49" s="23">
        <f t="shared" si="33"/>
        <v>4803211</v>
      </c>
      <c r="AE49" s="24">
        <f t="shared" si="52"/>
        <v>31569825</v>
      </c>
      <c r="AF49" s="3">
        <f t="shared" si="35"/>
        <v>0</v>
      </c>
      <c r="AG49" s="2">
        <f t="shared" si="15"/>
        <v>0</v>
      </c>
      <c r="AH49" s="2">
        <f t="shared" si="36"/>
        <v>0.54937856904073501</v>
      </c>
      <c r="AI49" s="23">
        <f t="shared" si="43"/>
        <v>4503506.7230486739</v>
      </c>
      <c r="AJ49" s="23">
        <f t="shared" si="16"/>
        <v>1400000</v>
      </c>
      <c r="AK49" s="23">
        <f t="shared" si="17"/>
        <v>0</v>
      </c>
      <c r="AL49" s="23">
        <f t="shared" si="49"/>
        <v>0</v>
      </c>
      <c r="AM49" s="23">
        <f t="shared" si="50"/>
        <v>0</v>
      </c>
      <c r="AN49" s="16">
        <f t="shared" si="38"/>
        <v>0</v>
      </c>
      <c r="AO49" s="23">
        <f t="shared" si="39"/>
        <v>0</v>
      </c>
      <c r="AP49" s="22">
        <f t="shared" si="40"/>
        <v>0</v>
      </c>
      <c r="AQ49" s="30">
        <f t="shared" si="19"/>
        <v>39610477.09920609</v>
      </c>
      <c r="AR49" s="28">
        <f t="shared" si="20"/>
        <v>431534.29085664614</v>
      </c>
      <c r="AS49" s="25">
        <f t="shared" si="21"/>
        <v>36373036</v>
      </c>
      <c r="AT49" s="32">
        <f t="shared" si="22"/>
        <v>0</v>
      </c>
      <c r="AU49" s="23">
        <f t="shared" si="23"/>
        <v>0</v>
      </c>
      <c r="AV49" s="22">
        <f t="shared" si="24"/>
        <v>2489423.38888817</v>
      </c>
      <c r="AW49" s="31">
        <f t="shared" si="41"/>
        <v>39610477.099206097</v>
      </c>
      <c r="AX49"/>
      <c r="AY49"/>
      <c r="AZ49"/>
      <c r="BA49"/>
    </row>
    <row r="50" spans="1:53" x14ac:dyDescent="0.25">
      <c r="A50" s="21">
        <f t="shared" si="51"/>
        <v>247</v>
      </c>
      <c r="B50" s="21" t="s">
        <v>28</v>
      </c>
      <c r="C50" s="27">
        <f t="shared" si="2"/>
        <v>0</v>
      </c>
      <c r="D50" s="27">
        <f t="shared" si="25"/>
        <v>0</v>
      </c>
      <c r="E50" s="27" t="b">
        <f t="shared" si="0"/>
        <v>0</v>
      </c>
      <c r="F50" s="29">
        <f t="shared" si="3"/>
        <v>0</v>
      </c>
      <c r="G50" s="27">
        <f t="shared" si="26"/>
        <v>0</v>
      </c>
      <c r="H50" s="22">
        <f t="shared" si="4"/>
        <v>43359463.208416052</v>
      </c>
      <c r="I50" s="23">
        <f t="shared" si="5"/>
        <v>103242301</v>
      </c>
      <c r="J50" s="23">
        <f t="shared" si="6"/>
        <v>0</v>
      </c>
      <c r="K50" s="19">
        <f t="shared" si="27"/>
        <v>1</v>
      </c>
      <c r="L50" s="16">
        <f t="shared" si="7"/>
        <v>0.37496220723714946</v>
      </c>
      <c r="M50" s="23">
        <f>M49-IF($B50="B",(Percent_Rent_In_Elsies*2.49%/12 * H49)/K49,0)+IF($B50="D",N50,0)+IF(B50="D",AK49)+IF(B50="C",F49*90%)-(Y50-Y49)-IF($B50="A",Q49/K49) + IF($B50="A",Q49/K49)</f>
        <v>541206.96800409292</v>
      </c>
      <c r="N50" s="23">
        <f t="shared" si="8"/>
        <v>0</v>
      </c>
      <c r="O50" s="22">
        <f t="shared" si="9"/>
        <v>0</v>
      </c>
      <c r="P50" s="22">
        <f t="shared" si="45"/>
        <v>0</v>
      </c>
      <c r="Q50" s="22">
        <f t="shared" si="46"/>
        <v>0</v>
      </c>
      <c r="R50" s="22">
        <f t="shared" si="10"/>
        <v>290761.25661198725</v>
      </c>
      <c r="S50" s="16">
        <f t="shared" si="42"/>
        <v>0</v>
      </c>
      <c r="T50" s="15">
        <f t="shared" si="11"/>
        <v>0</v>
      </c>
      <c r="U50" s="23">
        <f t="shared" si="28"/>
        <v>743543.87525870034</v>
      </c>
      <c r="V50" s="23">
        <f t="shared" si="29"/>
        <v>0</v>
      </c>
      <c r="W50" s="23">
        <f t="shared" si="47"/>
        <v>0</v>
      </c>
      <c r="X50" s="23">
        <f t="shared" si="30"/>
        <v>21409919.914502095</v>
      </c>
      <c r="Y50" s="23">
        <f t="shared" si="12"/>
        <v>2510150.8325124998</v>
      </c>
      <c r="Z50" s="3">
        <f t="shared" si="13"/>
        <v>3004.6998727238952</v>
      </c>
      <c r="AA50" s="23">
        <f t="shared" si="14"/>
        <v>6349979.9103590017</v>
      </c>
      <c r="AB50" s="26">
        <f t="shared" si="31"/>
        <v>31569825.000000015</v>
      </c>
      <c r="AC50" s="23">
        <f t="shared" si="32"/>
        <v>36373036</v>
      </c>
      <c r="AD50" s="23">
        <f t="shared" si="33"/>
        <v>4803211</v>
      </c>
      <c r="AE50" s="24">
        <f t="shared" si="52"/>
        <v>31569825</v>
      </c>
      <c r="AF50" s="3">
        <f t="shared" si="35"/>
        <v>0</v>
      </c>
      <c r="AG50" s="2">
        <f t="shared" si="15"/>
        <v>1.6428253268826716E-3</v>
      </c>
      <c r="AH50" s="2">
        <f t="shared" si="36"/>
        <v>0.54937856904073501</v>
      </c>
      <c r="AI50" s="23">
        <f t="shared" si="43"/>
        <v>4535699.9359707162</v>
      </c>
      <c r="AJ50" s="23">
        <f t="shared" si="16"/>
        <v>1400000</v>
      </c>
      <c r="AK50" s="23">
        <f t="shared" si="17"/>
        <v>0</v>
      </c>
      <c r="AL50" s="23">
        <f t="shared" si="49"/>
        <v>0</v>
      </c>
      <c r="AM50" s="23">
        <f t="shared" si="50"/>
        <v>0</v>
      </c>
      <c r="AN50" s="16">
        <f t="shared" si="38"/>
        <v>0</v>
      </c>
      <c r="AO50" s="23">
        <f t="shared" si="39"/>
        <v>0</v>
      </c>
      <c r="AP50" s="22">
        <f t="shared" si="40"/>
        <v>0</v>
      </c>
      <c r="AQ50" s="30">
        <f t="shared" si="19"/>
        <v>39610477.09920609</v>
      </c>
      <c r="AR50" s="28">
        <f t="shared" si="20"/>
        <v>431534.29085664614</v>
      </c>
      <c r="AS50" s="25">
        <f t="shared" si="21"/>
        <v>36373036</v>
      </c>
      <c r="AT50" s="32">
        <f t="shared" si="22"/>
        <v>6009.3997454477903</v>
      </c>
      <c r="AU50" s="23">
        <f t="shared" si="23"/>
        <v>6009.3997454477903</v>
      </c>
      <c r="AV50" s="22">
        <f t="shared" si="24"/>
        <v>2515145.5517374654</v>
      </c>
      <c r="AW50" s="31">
        <f t="shared" si="41"/>
        <v>39610477.099206097</v>
      </c>
    </row>
    <row r="51" spans="1:53" x14ac:dyDescent="0.25">
      <c r="A51">
        <f t="shared" si="51"/>
        <v>248</v>
      </c>
      <c r="B51" t="s">
        <v>6</v>
      </c>
      <c r="C51" s="27">
        <f t="shared" si="2"/>
        <v>0</v>
      </c>
      <c r="D51" s="27">
        <f t="shared" si="25"/>
        <v>0</v>
      </c>
      <c r="E51" s="27" t="b">
        <f t="shared" si="0"/>
        <v>0</v>
      </c>
      <c r="F51" s="29">
        <f t="shared" si="3"/>
        <v>0</v>
      </c>
      <c r="G51" s="27">
        <f t="shared" si="26"/>
        <v>0</v>
      </c>
      <c r="H51" s="22">
        <f t="shared" si="4"/>
        <v>43431728.980430081</v>
      </c>
      <c r="I51" s="23">
        <f t="shared" si="5"/>
        <v>103242301</v>
      </c>
      <c r="J51" s="23">
        <f t="shared" si="6"/>
        <v>0</v>
      </c>
      <c r="K51" s="19">
        <f t="shared" si="27"/>
        <v>1</v>
      </c>
      <c r="L51" s="16">
        <f t="shared" si="7"/>
        <v>0.37558714424921141</v>
      </c>
      <c r="M51" s="23">
        <f>M50-IF($B51="B",(Percent_Rent_In_Elsies*2.49%/12 * H50)/K50,0)+IF($B51="D",N51,0)+IF(B51="D",AK50)+IF(B51="C",F50*90%)-(Y51-Y50)-IF($B51="A",Q50/K50) + IF($B51="A",Q50/K50)</f>
        <v>541206.96800409292</v>
      </c>
      <c r="N51" s="23">
        <f t="shared" si="8"/>
        <v>0</v>
      </c>
      <c r="O51" s="22">
        <f t="shared" si="9"/>
        <v>0</v>
      </c>
      <c r="P51" s="22">
        <f t="shared" si="45"/>
        <v>0</v>
      </c>
      <c r="Q51" s="22">
        <f t="shared" si="46"/>
        <v>0</v>
      </c>
      <c r="R51" s="22">
        <f t="shared" si="10"/>
        <v>290761.25661198725</v>
      </c>
      <c r="S51" s="16">
        <f t="shared" si="42"/>
        <v>0</v>
      </c>
      <c r="T51" s="15">
        <f t="shared" si="11"/>
        <v>0</v>
      </c>
      <c r="U51" s="23">
        <f t="shared" si="28"/>
        <v>743543.87525870034</v>
      </c>
      <c r="V51" s="23">
        <f t="shared" si="29"/>
        <v>0</v>
      </c>
      <c r="W51" s="23">
        <f t="shared" si="47"/>
        <v>0</v>
      </c>
      <c r="X51" s="23">
        <f t="shared" si="30"/>
        <v>21424943.413865719</v>
      </c>
      <c r="Y51" s="23">
        <f t="shared" si="12"/>
        <v>2510150.8325124998</v>
      </c>
      <c r="Z51" s="3">
        <f t="shared" si="13"/>
        <v>0</v>
      </c>
      <c r="AA51" s="23">
        <f t="shared" si="14"/>
        <v>6349979.9103590017</v>
      </c>
      <c r="AB51" s="26">
        <f t="shared" si="31"/>
        <v>31569825.000000015</v>
      </c>
      <c r="AC51" s="23">
        <f t="shared" si="32"/>
        <v>36373036</v>
      </c>
      <c r="AD51" s="23">
        <f t="shared" si="33"/>
        <v>4803211</v>
      </c>
      <c r="AE51" s="24">
        <f t="shared" ref="AE51:AE114" si="53">AC51-AD51</f>
        <v>31569825</v>
      </c>
      <c r="AF51" s="3">
        <f t="shared" si="35"/>
        <v>0</v>
      </c>
      <c r="AG51" s="2">
        <f t="shared" si="15"/>
        <v>0</v>
      </c>
      <c r="AH51" s="2">
        <f t="shared" si="36"/>
        <v>0.55029419998913631</v>
      </c>
      <c r="AI51" s="23">
        <f t="shared" si="43"/>
        <v>4535699.9359707162</v>
      </c>
      <c r="AJ51" s="23">
        <f t="shared" si="16"/>
        <v>1400000</v>
      </c>
      <c r="AK51" s="23">
        <f t="shared" si="17"/>
        <v>0</v>
      </c>
      <c r="AL51" s="23">
        <f t="shared" si="49"/>
        <v>0</v>
      </c>
      <c r="AM51" s="23">
        <f t="shared" si="50"/>
        <v>0</v>
      </c>
      <c r="AN51" s="16">
        <f t="shared" si="38"/>
        <v>0</v>
      </c>
      <c r="AO51" s="23">
        <f t="shared" si="39"/>
        <v>0</v>
      </c>
      <c r="AP51" s="22">
        <f t="shared" si="40"/>
        <v>0</v>
      </c>
      <c r="AQ51" s="30">
        <f t="shared" si="19"/>
        <v>39610477.09920609</v>
      </c>
      <c r="AR51" s="28">
        <f t="shared" si="20"/>
        <v>431534.29085664614</v>
      </c>
      <c r="AS51" s="25">
        <f t="shared" si="21"/>
        <v>36373036</v>
      </c>
      <c r="AT51" s="32">
        <f t="shared" si="22"/>
        <v>0</v>
      </c>
      <c r="AU51" s="23">
        <f t="shared" si="23"/>
        <v>0</v>
      </c>
      <c r="AV51" s="22">
        <f t="shared" si="24"/>
        <v>2515145.5517374654</v>
      </c>
      <c r="AW51" s="31">
        <f t="shared" si="41"/>
        <v>39610477.099206097</v>
      </c>
    </row>
    <row r="52" spans="1:53" x14ac:dyDescent="0.25">
      <c r="A52">
        <f t="shared" si="51"/>
        <v>248</v>
      </c>
      <c r="B52" t="s">
        <v>7</v>
      </c>
      <c r="C52" s="27">
        <f t="shared" si="2"/>
        <v>0</v>
      </c>
      <c r="D52" s="27">
        <f t="shared" si="25"/>
        <v>0</v>
      </c>
      <c r="E52" s="27" t="b">
        <f t="shared" si="0"/>
        <v>0</v>
      </c>
      <c r="F52" s="29">
        <f t="shared" si="3"/>
        <v>0</v>
      </c>
      <c r="G52" s="27">
        <f t="shared" si="26"/>
        <v>0</v>
      </c>
      <c r="H52" s="22">
        <f t="shared" si="4"/>
        <v>43431728.980430081</v>
      </c>
      <c r="I52" s="23">
        <f t="shared" si="5"/>
        <v>103242301</v>
      </c>
      <c r="J52" s="23">
        <f t="shared" si="6"/>
        <v>0</v>
      </c>
      <c r="K52" s="19">
        <f t="shared" si="27"/>
        <v>1</v>
      </c>
      <c r="L52" s="16">
        <f t="shared" si="7"/>
        <v>0.37558714424921141</v>
      </c>
      <c r="M52" s="23">
        <f>M51-IF($B52="B",(Percent_Rent_In_Elsies*2.49%/12 * H51)/K51,0)+IF($B52="D",N52,0)+IF(B52="D",AK51)+IF(B52="C",F51*90%)-(Y52-Y51)-IF($B52="A",Q51/K51) + IF($B52="A",Q51/K51)</f>
        <v>496146.54918689671</v>
      </c>
      <c r="N52" s="23">
        <f t="shared" si="8"/>
        <v>0</v>
      </c>
      <c r="O52" s="22">
        <f t="shared" si="9"/>
        <v>0</v>
      </c>
      <c r="P52" s="22">
        <f t="shared" si="45"/>
        <v>0</v>
      </c>
      <c r="Q52" s="22">
        <f t="shared" si="46"/>
        <v>0</v>
      </c>
      <c r="R52" s="22">
        <f t="shared" si="10"/>
        <v>266531.15189432167</v>
      </c>
      <c r="S52" s="16">
        <f t="shared" si="42"/>
        <v>24230.104717665603</v>
      </c>
      <c r="T52" s="15">
        <f t="shared" si="11"/>
        <v>0</v>
      </c>
      <c r="U52" s="23">
        <f t="shared" si="28"/>
        <v>681581.8856538086</v>
      </c>
      <c r="V52" s="23">
        <f t="shared" si="29"/>
        <v>61961.989604891693</v>
      </c>
      <c r="W52" s="23">
        <f t="shared" si="47"/>
        <v>0</v>
      </c>
      <c r="X52" s="23">
        <f t="shared" si="30"/>
        <v>21424943.413865719</v>
      </c>
      <c r="Y52" s="23">
        <f t="shared" si="12"/>
        <v>2510150.8325124998</v>
      </c>
      <c r="Z52" s="3">
        <f t="shared" si="13"/>
        <v>0</v>
      </c>
      <c r="AA52" s="23">
        <f t="shared" si="14"/>
        <v>6349979.9103590017</v>
      </c>
      <c r="AB52" s="26">
        <f t="shared" si="31"/>
        <v>31569825.000000015</v>
      </c>
      <c r="AC52" s="23">
        <f t="shared" si="32"/>
        <v>36373036</v>
      </c>
      <c r="AD52" s="23">
        <f t="shared" si="33"/>
        <v>4803211</v>
      </c>
      <c r="AE52" s="24">
        <f t="shared" si="53"/>
        <v>31569825</v>
      </c>
      <c r="AF52" s="3">
        <f t="shared" si="35"/>
        <v>0</v>
      </c>
      <c r="AG52" s="2">
        <f t="shared" si="15"/>
        <v>0</v>
      </c>
      <c r="AH52" s="2">
        <f t="shared" si="36"/>
        <v>0.55029419998913631</v>
      </c>
      <c r="AI52" s="23">
        <f t="shared" si="43"/>
        <v>4535699.9359707162</v>
      </c>
      <c r="AJ52" s="23">
        <f t="shared" si="16"/>
        <v>1400000</v>
      </c>
      <c r="AK52" s="23">
        <f t="shared" si="17"/>
        <v>0</v>
      </c>
      <c r="AL52" s="23">
        <f t="shared" si="49"/>
        <v>32252.114258718677</v>
      </c>
      <c r="AM52" s="23">
        <f t="shared" si="50"/>
        <v>6772943994.3309221</v>
      </c>
      <c r="AN52" s="16">
        <f t="shared" si="38"/>
        <v>0</v>
      </c>
      <c r="AO52" s="23">
        <f t="shared" si="39"/>
        <v>45060.418817196209</v>
      </c>
      <c r="AP52" s="22">
        <f t="shared" si="40"/>
        <v>45060.418817196216</v>
      </c>
      <c r="AQ52" s="30">
        <f t="shared" si="19"/>
        <v>39700214.923280537</v>
      </c>
      <c r="AR52" s="28">
        <f t="shared" si="20"/>
        <v>476211.69611389621</v>
      </c>
      <c r="AS52" s="25">
        <f t="shared" si="21"/>
        <v>36373036</v>
      </c>
      <c r="AT52" s="32">
        <f t="shared" si="22"/>
        <v>0</v>
      </c>
      <c r="AU52" s="23">
        <f t="shared" si="23"/>
        <v>0</v>
      </c>
      <c r="AV52" s="22">
        <f t="shared" si="24"/>
        <v>2515145.5517374654</v>
      </c>
      <c r="AW52" s="31">
        <f t="shared" si="41"/>
        <v>39700214.923280552</v>
      </c>
    </row>
    <row r="53" spans="1:53" x14ac:dyDescent="0.25">
      <c r="A53">
        <f t="shared" si="51"/>
        <v>248</v>
      </c>
      <c r="B53" t="s">
        <v>8</v>
      </c>
      <c r="C53" s="27">
        <f t="shared" si="2"/>
        <v>0</v>
      </c>
      <c r="D53" s="27">
        <f t="shared" si="25"/>
        <v>0</v>
      </c>
      <c r="E53" s="27" t="b">
        <f t="shared" si="0"/>
        <v>0</v>
      </c>
      <c r="F53" s="29">
        <f t="shared" si="3"/>
        <v>0</v>
      </c>
      <c r="G53" s="27">
        <f t="shared" si="26"/>
        <v>0</v>
      </c>
      <c r="H53" s="22">
        <f t="shared" si="4"/>
        <v>43431728.980430081</v>
      </c>
      <c r="I53" s="23">
        <f t="shared" si="5"/>
        <v>103242301</v>
      </c>
      <c r="J53" s="23">
        <f t="shared" si="6"/>
        <v>0</v>
      </c>
      <c r="K53" s="19">
        <f t="shared" si="27"/>
        <v>1</v>
      </c>
      <c r="L53" s="16">
        <f t="shared" si="7"/>
        <v>0.37558714424921141</v>
      </c>
      <c r="M53" s="23">
        <f>M52-IF($B53="B",(Percent_Rent_In_Elsies*2.49%/12 * H52)/K52,0)+IF($B53="D",N53,0)+IF(B53="D",AK52)+IF(B53="C",F52*90%)-(Y53-Y52)-IF($B53="A",Q52/K52) + IF($B53="A",Q52/K52)</f>
        <v>496146.54918689671</v>
      </c>
      <c r="N53" s="23">
        <f t="shared" si="8"/>
        <v>0</v>
      </c>
      <c r="O53" s="22">
        <f t="shared" si="9"/>
        <v>0</v>
      </c>
      <c r="P53" s="22">
        <f t="shared" si="45"/>
        <v>0</v>
      </c>
      <c r="Q53" s="22">
        <f t="shared" si="46"/>
        <v>0</v>
      </c>
      <c r="R53" s="22">
        <f t="shared" si="10"/>
        <v>311591.57071151788</v>
      </c>
      <c r="S53" s="16">
        <f t="shared" si="42"/>
        <v>24230.104717665603</v>
      </c>
      <c r="T53" s="15">
        <f t="shared" si="11"/>
        <v>0</v>
      </c>
      <c r="U53" s="23">
        <f t="shared" si="28"/>
        <v>726642.30447100475</v>
      </c>
      <c r="V53" s="23">
        <f t="shared" si="29"/>
        <v>61961.989604891693</v>
      </c>
      <c r="W53" s="23">
        <f t="shared" si="47"/>
        <v>0</v>
      </c>
      <c r="X53" s="23">
        <f t="shared" si="30"/>
        <v>21424943.413865719</v>
      </c>
      <c r="Y53" s="23">
        <f t="shared" si="12"/>
        <v>2510150.8325124998</v>
      </c>
      <c r="Z53" s="3">
        <f t="shared" si="13"/>
        <v>0</v>
      </c>
      <c r="AA53" s="23">
        <f t="shared" si="14"/>
        <v>6349979.9103590017</v>
      </c>
      <c r="AB53" s="26">
        <f t="shared" si="31"/>
        <v>31569825.000000011</v>
      </c>
      <c r="AC53" s="23">
        <f t="shared" si="32"/>
        <v>36373036</v>
      </c>
      <c r="AD53" s="23">
        <f t="shared" si="33"/>
        <v>4803211</v>
      </c>
      <c r="AE53" s="24">
        <f t="shared" si="53"/>
        <v>31569825</v>
      </c>
      <c r="AF53" s="3">
        <f t="shared" si="35"/>
        <v>21921089.963052604</v>
      </c>
      <c r="AG53" s="2">
        <f t="shared" si="15"/>
        <v>0</v>
      </c>
      <c r="AH53" s="2">
        <f t="shared" si="36"/>
        <v>0.55029419998913631</v>
      </c>
      <c r="AI53" s="23">
        <f t="shared" si="43"/>
        <v>4535699.9359707162</v>
      </c>
      <c r="AJ53" s="23">
        <f t="shared" si="16"/>
        <v>1400000</v>
      </c>
      <c r="AK53" s="23">
        <f t="shared" si="17"/>
        <v>-60.108089094262141</v>
      </c>
      <c r="AL53" s="23">
        <f t="shared" si="49"/>
        <v>0</v>
      </c>
      <c r="AM53" s="23">
        <f t="shared" si="50"/>
        <v>0</v>
      </c>
      <c r="AN53" s="16">
        <f t="shared" si="38"/>
        <v>0</v>
      </c>
      <c r="AO53" s="23">
        <f t="shared" si="39"/>
        <v>0</v>
      </c>
      <c r="AP53" s="22">
        <f t="shared" si="40"/>
        <v>0</v>
      </c>
      <c r="AQ53" s="30">
        <f t="shared" si="19"/>
        <v>39700214.923280537</v>
      </c>
      <c r="AR53" s="28">
        <f t="shared" si="20"/>
        <v>476211.69611389621</v>
      </c>
      <c r="AS53" s="25">
        <f t="shared" si="21"/>
        <v>36373036</v>
      </c>
      <c r="AT53" s="32">
        <f t="shared" si="22"/>
        <v>0</v>
      </c>
      <c r="AU53" s="23">
        <f t="shared" si="23"/>
        <v>0</v>
      </c>
      <c r="AV53" s="22">
        <f t="shared" si="24"/>
        <v>2515145.5517374654</v>
      </c>
      <c r="AW53" s="31">
        <f t="shared" si="41"/>
        <v>39700214.923280545</v>
      </c>
    </row>
    <row r="54" spans="1:53" x14ac:dyDescent="0.25">
      <c r="A54" s="21">
        <f t="shared" si="51"/>
        <v>248</v>
      </c>
      <c r="B54" s="21" t="s">
        <v>9</v>
      </c>
      <c r="C54" s="27">
        <f t="shared" si="2"/>
        <v>0</v>
      </c>
      <c r="D54" s="27">
        <f t="shared" si="25"/>
        <v>0</v>
      </c>
      <c r="E54" s="27" t="b">
        <f t="shared" si="0"/>
        <v>0</v>
      </c>
      <c r="F54" s="29">
        <f t="shared" si="3"/>
        <v>0</v>
      </c>
      <c r="G54" s="27">
        <f t="shared" si="26"/>
        <v>0</v>
      </c>
      <c r="H54" s="22">
        <f t="shared" si="4"/>
        <v>43431728.980430081</v>
      </c>
      <c r="I54" s="23">
        <f t="shared" si="5"/>
        <v>103242301</v>
      </c>
      <c r="J54" s="23">
        <f t="shared" si="6"/>
        <v>0</v>
      </c>
      <c r="K54" s="19">
        <f t="shared" si="27"/>
        <v>1</v>
      </c>
      <c r="L54" s="16">
        <f t="shared" si="7"/>
        <v>0.37558714424921141</v>
      </c>
      <c r="M54" s="23">
        <f>M53-IF($B54="B",(Percent_Rent_In_Elsies*2.49%/12 * H53)/K53,0)+IF($B54="D",N54,0)+IF(B54="D",AK53)+IF(B54="C",F53*90%)-(Y54-Y53)-IF($B54="A",Q53/K53) + IF($B54="A",Q53/K53)</f>
        <v>497713.96467690403</v>
      </c>
      <c r="N54" s="23">
        <f t="shared" si="8"/>
        <v>1627.5235791015875</v>
      </c>
      <c r="O54" s="22">
        <f t="shared" si="9"/>
        <v>0</v>
      </c>
      <c r="P54" s="22">
        <f t="shared" si="45"/>
        <v>0</v>
      </c>
      <c r="Q54" s="22">
        <f t="shared" si="46"/>
        <v>0</v>
      </c>
      <c r="R54" s="22">
        <f t="shared" si="10"/>
        <v>311591.57071151788</v>
      </c>
      <c r="S54" s="16">
        <f t="shared" si="42"/>
        <v>0</v>
      </c>
      <c r="T54" s="15">
        <f t="shared" si="11"/>
        <v>25842.166822765725</v>
      </c>
      <c r="U54" s="23">
        <f t="shared" si="28"/>
        <v>726642.30447100475</v>
      </c>
      <c r="V54" s="23">
        <f t="shared" si="29"/>
        <v>0</v>
      </c>
      <c r="W54" s="23">
        <f t="shared" si="47"/>
        <v>60334.466025790105</v>
      </c>
      <c r="X54" s="23">
        <f t="shared" si="30"/>
        <v>21424943.413865719</v>
      </c>
      <c r="Y54" s="23">
        <f t="shared" si="12"/>
        <v>2510150.8325124998</v>
      </c>
      <c r="Z54" s="3">
        <f t="shared" si="13"/>
        <v>0</v>
      </c>
      <c r="AA54" s="23">
        <f t="shared" si="14"/>
        <v>6350040.0184480958</v>
      </c>
      <c r="AB54" s="26">
        <f t="shared" si="31"/>
        <v>31569825.000000015</v>
      </c>
      <c r="AC54" s="23">
        <f t="shared" si="32"/>
        <v>36373036</v>
      </c>
      <c r="AD54" s="23">
        <f t="shared" si="33"/>
        <v>4803211</v>
      </c>
      <c r="AE54" s="24">
        <f t="shared" si="53"/>
        <v>31569825</v>
      </c>
      <c r="AF54" s="3">
        <f t="shared" si="35"/>
        <v>0</v>
      </c>
      <c r="AG54" s="2">
        <f t="shared" si="15"/>
        <v>0</v>
      </c>
      <c r="AH54" s="2">
        <f t="shared" si="36"/>
        <v>0.55029419998913631</v>
      </c>
      <c r="AI54" s="23">
        <f t="shared" si="43"/>
        <v>4535742.8703200687</v>
      </c>
      <c r="AJ54" s="23">
        <f t="shared" si="16"/>
        <v>1400000</v>
      </c>
      <c r="AK54" s="23">
        <f t="shared" si="17"/>
        <v>0</v>
      </c>
      <c r="AL54" s="23">
        <f t="shared" si="49"/>
        <v>0</v>
      </c>
      <c r="AM54" s="23">
        <f t="shared" si="50"/>
        <v>0</v>
      </c>
      <c r="AN54" s="16">
        <f t="shared" si="38"/>
        <v>0</v>
      </c>
      <c r="AO54" s="23">
        <f t="shared" si="39"/>
        <v>0</v>
      </c>
      <c r="AP54" s="22">
        <f t="shared" si="40"/>
        <v>0</v>
      </c>
      <c r="AQ54" s="30">
        <f t="shared" si="19"/>
        <v>39700214.923280537</v>
      </c>
      <c r="AR54" s="28">
        <f t="shared" si="20"/>
        <v>474599.63400879607</v>
      </c>
      <c r="AS54" s="25">
        <f t="shared" si="21"/>
        <v>36373036</v>
      </c>
      <c r="AT54" s="32">
        <f t="shared" si="22"/>
        <v>0</v>
      </c>
      <c r="AU54" s="23">
        <f t="shared" si="23"/>
        <v>0</v>
      </c>
      <c r="AV54" s="22">
        <f t="shared" si="24"/>
        <v>2515145.5517374654</v>
      </c>
      <c r="AW54" s="31">
        <f t="shared" si="41"/>
        <v>39700214.923280545</v>
      </c>
      <c r="AX54" s="21"/>
      <c r="AY54" s="21"/>
      <c r="AZ54" s="21"/>
      <c r="BA54" s="21"/>
    </row>
    <row r="55" spans="1:53" x14ac:dyDescent="0.25">
      <c r="A55" s="21">
        <f t="shared" si="51"/>
        <v>248</v>
      </c>
      <c r="B55" s="21" t="s">
        <v>28</v>
      </c>
      <c r="C55" s="27">
        <f t="shared" si="2"/>
        <v>0</v>
      </c>
      <c r="D55" s="27">
        <f t="shared" si="25"/>
        <v>0</v>
      </c>
      <c r="E55" s="27" t="b">
        <f t="shared" si="0"/>
        <v>0</v>
      </c>
      <c r="F55" s="29">
        <f t="shared" si="3"/>
        <v>0</v>
      </c>
      <c r="G55" s="27">
        <f t="shared" si="26"/>
        <v>0</v>
      </c>
      <c r="H55" s="22">
        <f t="shared" si="4"/>
        <v>43431728.980430081</v>
      </c>
      <c r="I55" s="23">
        <f t="shared" si="5"/>
        <v>103242301</v>
      </c>
      <c r="J55" s="23">
        <f t="shared" si="6"/>
        <v>0</v>
      </c>
      <c r="K55" s="19">
        <f t="shared" si="27"/>
        <v>1</v>
      </c>
      <c r="L55" s="16">
        <f t="shared" si="7"/>
        <v>0.37558714424921141</v>
      </c>
      <c r="M55" s="23">
        <f>M54-IF($B55="B",(Percent_Rent_In_Elsies*2.49%/12 * H54)/K54,0)+IF($B55="D",N55,0)+IF(B55="D",AK54)+IF(B55="C",F54*90%)-(Y55-Y54)-IF($B55="A",Q54/K54) + IF($B55="A",Q54/K54)</f>
        <v>497713.96467690403</v>
      </c>
      <c r="N55" s="23">
        <f t="shared" si="8"/>
        <v>0</v>
      </c>
      <c r="O55" s="22">
        <f t="shared" si="9"/>
        <v>0</v>
      </c>
      <c r="P55" s="22">
        <f t="shared" si="45"/>
        <v>0</v>
      </c>
      <c r="Q55" s="22">
        <f t="shared" si="46"/>
        <v>0</v>
      </c>
      <c r="R55" s="22">
        <f t="shared" si="10"/>
        <v>311591.57071151788</v>
      </c>
      <c r="S55" s="16">
        <f t="shared" si="42"/>
        <v>0</v>
      </c>
      <c r="T55" s="15">
        <f t="shared" si="11"/>
        <v>0</v>
      </c>
      <c r="U55" s="23">
        <f t="shared" si="28"/>
        <v>726642.30447100475</v>
      </c>
      <c r="V55" s="23">
        <f t="shared" si="29"/>
        <v>0</v>
      </c>
      <c r="W55" s="23">
        <f t="shared" si="47"/>
        <v>0</v>
      </c>
      <c r="X55" s="23">
        <f t="shared" si="30"/>
        <v>21424943.413865719</v>
      </c>
      <c r="Y55" s="23">
        <f t="shared" si="12"/>
        <v>2510150.8325124998</v>
      </c>
      <c r="Z55" s="3">
        <f t="shared" si="13"/>
        <v>3016.7233012895058</v>
      </c>
      <c r="AA55" s="23">
        <f t="shared" si="14"/>
        <v>6395290.867967438</v>
      </c>
      <c r="AB55" s="26">
        <f t="shared" si="31"/>
        <v>31569825.000000011</v>
      </c>
      <c r="AC55" s="23">
        <f t="shared" si="32"/>
        <v>36373036</v>
      </c>
      <c r="AD55" s="23">
        <f t="shared" si="33"/>
        <v>4803211</v>
      </c>
      <c r="AE55" s="24">
        <f t="shared" si="53"/>
        <v>31569825</v>
      </c>
      <c r="AF55" s="3">
        <f t="shared" si="35"/>
        <v>0</v>
      </c>
      <c r="AG55" s="2">
        <f t="shared" si="15"/>
        <v>1.6514087427445133E-3</v>
      </c>
      <c r="AH55" s="2">
        <f t="shared" si="36"/>
        <v>0.55029419998913631</v>
      </c>
      <c r="AI55" s="23">
        <f t="shared" si="43"/>
        <v>4568064.9056910276</v>
      </c>
      <c r="AJ55" s="23">
        <f t="shared" si="16"/>
        <v>1400000</v>
      </c>
      <c r="AK55" s="23">
        <f t="shared" si="17"/>
        <v>0</v>
      </c>
      <c r="AL55" s="23">
        <f t="shared" si="49"/>
        <v>0</v>
      </c>
      <c r="AM55" s="23">
        <f t="shared" si="50"/>
        <v>0</v>
      </c>
      <c r="AN55" s="16">
        <f t="shared" si="38"/>
        <v>0</v>
      </c>
      <c r="AO55" s="23">
        <f t="shared" si="39"/>
        <v>0</v>
      </c>
      <c r="AP55" s="22">
        <f t="shared" si="40"/>
        <v>0</v>
      </c>
      <c r="AQ55" s="30">
        <f t="shared" si="19"/>
        <v>39700214.923280537</v>
      </c>
      <c r="AR55" s="28">
        <f t="shared" si="20"/>
        <v>474599.63400879607</v>
      </c>
      <c r="AS55" s="25">
        <f t="shared" si="21"/>
        <v>36373036</v>
      </c>
      <c r="AT55" s="32">
        <f t="shared" si="22"/>
        <v>6033.4466025790116</v>
      </c>
      <c r="AU55" s="23">
        <f t="shared" si="23"/>
        <v>6033.4466025790116</v>
      </c>
      <c r="AV55" s="22">
        <f t="shared" si="24"/>
        <v>2540987.7185602314</v>
      </c>
      <c r="AW55" s="31">
        <f t="shared" si="41"/>
        <v>39700214.923280545</v>
      </c>
      <c r="AX55" s="21"/>
      <c r="AY55" s="21"/>
      <c r="AZ55" s="21"/>
      <c r="BA55" s="21"/>
    </row>
    <row r="56" spans="1:53" x14ac:dyDescent="0.25">
      <c r="A56">
        <f t="shared" si="51"/>
        <v>249</v>
      </c>
      <c r="B56" t="s">
        <v>6</v>
      </c>
      <c r="C56" s="27">
        <f t="shared" si="2"/>
        <v>0</v>
      </c>
      <c r="D56" s="27">
        <f t="shared" si="25"/>
        <v>0</v>
      </c>
      <c r="E56" s="27" t="b">
        <f t="shared" si="0"/>
        <v>0</v>
      </c>
      <c r="F56" s="29">
        <f t="shared" si="3"/>
        <v>0</v>
      </c>
      <c r="G56" s="27">
        <f t="shared" si="26"/>
        <v>0</v>
      </c>
      <c r="H56" s="22">
        <f t="shared" si="4"/>
        <v>43504115.195397466</v>
      </c>
      <c r="I56" s="23">
        <f t="shared" si="5"/>
        <v>103242301</v>
      </c>
      <c r="J56" s="23">
        <f t="shared" si="6"/>
        <v>0</v>
      </c>
      <c r="K56" s="19">
        <f t="shared" si="27"/>
        <v>1</v>
      </c>
      <c r="L56" s="16">
        <f t="shared" si="7"/>
        <v>0.3762131228229601</v>
      </c>
      <c r="M56" s="23">
        <f>M55-IF($B56="B",(Percent_Rent_In_Elsies*2.49%/12 * H55)/K55,0)+IF($B56="D",N56,0)+IF(B56="D",AK55)+IF(B56="C",F55*90%)-(Y56-Y55)-IF($B56="A",Q55/K55) + IF($B56="A",Q55/K55)</f>
        <v>497713.96467690403</v>
      </c>
      <c r="N56" s="23">
        <f t="shared" si="8"/>
        <v>0</v>
      </c>
      <c r="O56" s="22">
        <f t="shared" si="9"/>
        <v>0</v>
      </c>
      <c r="P56" s="22">
        <f t="shared" si="45"/>
        <v>0</v>
      </c>
      <c r="Q56" s="22">
        <f t="shared" si="46"/>
        <v>0</v>
      </c>
      <c r="R56" s="22">
        <f t="shared" si="10"/>
        <v>311591.57071151788</v>
      </c>
      <c r="S56" s="16">
        <f t="shared" si="42"/>
        <v>0</v>
      </c>
      <c r="T56" s="15">
        <f t="shared" si="11"/>
        <v>0</v>
      </c>
      <c r="U56" s="23">
        <f t="shared" si="28"/>
        <v>726642.30447100475</v>
      </c>
      <c r="V56" s="23">
        <f t="shared" si="29"/>
        <v>0</v>
      </c>
      <c r="W56" s="23">
        <f t="shared" si="47"/>
        <v>0</v>
      </c>
      <c r="X56" s="23">
        <f t="shared" si="30"/>
        <v>21440027.030372165</v>
      </c>
      <c r="Y56" s="23">
        <f t="shared" si="12"/>
        <v>2510150.8325124998</v>
      </c>
      <c r="Z56" s="3">
        <f t="shared" si="13"/>
        <v>0</v>
      </c>
      <c r="AA56" s="23">
        <f t="shared" si="14"/>
        <v>6395290.867967438</v>
      </c>
      <c r="AB56" s="26">
        <f t="shared" si="31"/>
        <v>31569825.000000015</v>
      </c>
      <c r="AC56" s="23">
        <f t="shared" si="32"/>
        <v>36373036</v>
      </c>
      <c r="AD56" s="23">
        <f t="shared" si="33"/>
        <v>4803211</v>
      </c>
      <c r="AE56" s="24">
        <f t="shared" si="53"/>
        <v>31569825</v>
      </c>
      <c r="AF56" s="3">
        <f t="shared" si="35"/>
        <v>0</v>
      </c>
      <c r="AG56" s="2">
        <f t="shared" si="15"/>
        <v>0</v>
      </c>
      <c r="AH56" s="2">
        <f t="shared" si="36"/>
        <v>0.55121135698911816</v>
      </c>
      <c r="AI56" s="23">
        <f t="shared" si="43"/>
        <v>4568064.9056910276</v>
      </c>
      <c r="AJ56" s="23">
        <f t="shared" si="16"/>
        <v>1400000</v>
      </c>
      <c r="AK56" s="23">
        <f t="shared" si="17"/>
        <v>0</v>
      </c>
      <c r="AL56" s="23">
        <f t="shared" si="49"/>
        <v>0</v>
      </c>
      <c r="AM56" s="23">
        <f t="shared" si="50"/>
        <v>0</v>
      </c>
      <c r="AN56" s="16">
        <f t="shared" si="38"/>
        <v>0</v>
      </c>
      <c r="AO56" s="23">
        <f t="shared" si="39"/>
        <v>0</v>
      </c>
      <c r="AP56" s="22">
        <f t="shared" si="40"/>
        <v>0</v>
      </c>
      <c r="AQ56" s="30">
        <f t="shared" si="19"/>
        <v>39700214.923280537</v>
      </c>
      <c r="AR56" s="28">
        <f t="shared" si="20"/>
        <v>474599.63400879607</v>
      </c>
      <c r="AS56" s="25">
        <f t="shared" si="21"/>
        <v>36373036</v>
      </c>
      <c r="AT56" s="32">
        <f t="shared" si="22"/>
        <v>0</v>
      </c>
      <c r="AU56" s="23">
        <f t="shared" si="23"/>
        <v>0</v>
      </c>
      <c r="AV56" s="22">
        <f t="shared" si="24"/>
        <v>2540987.7185602314</v>
      </c>
      <c r="AW56" s="31">
        <f t="shared" si="41"/>
        <v>39700214.923280545</v>
      </c>
    </row>
    <row r="57" spans="1:53" x14ac:dyDescent="0.25">
      <c r="A57">
        <f t="shared" si="51"/>
        <v>249</v>
      </c>
      <c r="B57" t="s">
        <v>7</v>
      </c>
      <c r="C57" s="27">
        <f t="shared" si="2"/>
        <v>0</v>
      </c>
      <c r="D57" s="27">
        <f t="shared" si="25"/>
        <v>0</v>
      </c>
      <c r="E57" s="27" t="b">
        <f t="shared" si="0"/>
        <v>0</v>
      </c>
      <c r="F57" s="29">
        <f t="shared" si="3"/>
        <v>0</v>
      </c>
      <c r="G57" s="27">
        <f t="shared" si="26"/>
        <v>0</v>
      </c>
      <c r="H57" s="22">
        <f t="shared" si="4"/>
        <v>43504115.195397466</v>
      </c>
      <c r="I57" s="23">
        <f t="shared" si="5"/>
        <v>103242301</v>
      </c>
      <c r="J57" s="23">
        <f t="shared" si="6"/>
        <v>0</v>
      </c>
      <c r="K57" s="19">
        <f t="shared" si="27"/>
        <v>1</v>
      </c>
      <c r="L57" s="16">
        <f t="shared" si="7"/>
        <v>0.3762131228229601</v>
      </c>
      <c r="M57" s="23">
        <f>M56-IF($B57="B",(Percent_Rent_In_Elsies*2.49%/12 * H56)/K56,0)+IF($B57="D",N57,0)+IF(B57="D",AK56)+IF(B57="C",F56*90%)-(Y57-Y56)-IF($B57="A",Q56/K56) + IF($B57="A",Q56/K56)</f>
        <v>452578.44516167918</v>
      </c>
      <c r="N57" s="23">
        <f t="shared" si="8"/>
        <v>0</v>
      </c>
      <c r="O57" s="22">
        <f t="shared" si="9"/>
        <v>0</v>
      </c>
      <c r="P57" s="22">
        <f t="shared" si="45"/>
        <v>0</v>
      </c>
      <c r="Q57" s="22">
        <f t="shared" si="46"/>
        <v>0</v>
      </c>
      <c r="R57" s="22">
        <f t="shared" si="10"/>
        <v>285625.60648555803</v>
      </c>
      <c r="S57" s="16">
        <f t="shared" si="42"/>
        <v>25965.964225959822</v>
      </c>
      <c r="T57" s="15">
        <f t="shared" si="11"/>
        <v>0</v>
      </c>
      <c r="U57" s="23">
        <f t="shared" si="28"/>
        <v>666088.77909842099</v>
      </c>
      <c r="V57" s="23">
        <f t="shared" si="29"/>
        <v>60553.525372583732</v>
      </c>
      <c r="W57" s="23">
        <f t="shared" si="47"/>
        <v>0</v>
      </c>
      <c r="X57" s="23">
        <f t="shared" si="30"/>
        <v>21440027.030372165</v>
      </c>
      <c r="Y57" s="23">
        <f t="shared" si="12"/>
        <v>2510150.8325124998</v>
      </c>
      <c r="Z57" s="3">
        <f t="shared" si="13"/>
        <v>0</v>
      </c>
      <c r="AA57" s="23">
        <f t="shared" si="14"/>
        <v>6395290.867967438</v>
      </c>
      <c r="AB57" s="26">
        <f t="shared" si="31"/>
        <v>31569825.000000011</v>
      </c>
      <c r="AC57" s="23">
        <f t="shared" si="32"/>
        <v>36373036</v>
      </c>
      <c r="AD57" s="23">
        <f t="shared" si="33"/>
        <v>4803211</v>
      </c>
      <c r="AE57" s="24">
        <f t="shared" si="53"/>
        <v>31569825</v>
      </c>
      <c r="AF57" s="3">
        <f t="shared" si="35"/>
        <v>0</v>
      </c>
      <c r="AG57" s="2">
        <f t="shared" si="15"/>
        <v>0</v>
      </c>
      <c r="AH57" s="2">
        <f t="shared" si="36"/>
        <v>0.55121135698911816</v>
      </c>
      <c r="AI57" s="23">
        <f t="shared" si="43"/>
        <v>4568064.9056910276</v>
      </c>
      <c r="AJ57" s="23">
        <f t="shared" si="16"/>
        <v>1400000</v>
      </c>
      <c r="AK57" s="23">
        <f t="shared" si="17"/>
        <v>0</v>
      </c>
      <c r="AL57" s="23">
        <f t="shared" si="49"/>
        <v>32364.969720311463</v>
      </c>
      <c r="AM57" s="23">
        <f t="shared" si="50"/>
        <v>6796643641.2654066</v>
      </c>
      <c r="AN57" s="16">
        <f t="shared" si="38"/>
        <v>0</v>
      </c>
      <c r="AO57" s="23">
        <f t="shared" si="39"/>
        <v>45135.519515224871</v>
      </c>
      <c r="AP57" s="22">
        <f t="shared" si="40"/>
        <v>45135.519515224878</v>
      </c>
      <c r="AQ57" s="30">
        <f t="shared" si="19"/>
        <v>39790102.310395107</v>
      </c>
      <c r="AR57" s="28">
        <f t="shared" si="20"/>
        <v>519351.50160814152</v>
      </c>
      <c r="AS57" s="25">
        <f t="shared" si="21"/>
        <v>36373036</v>
      </c>
      <c r="AT57" s="32">
        <f t="shared" si="22"/>
        <v>0</v>
      </c>
      <c r="AU57" s="23">
        <f t="shared" si="23"/>
        <v>0</v>
      </c>
      <c r="AV57" s="22">
        <f t="shared" si="24"/>
        <v>2540987.7185602314</v>
      </c>
      <c r="AW57" s="31">
        <f t="shared" si="41"/>
        <v>39790102.310395114</v>
      </c>
    </row>
    <row r="58" spans="1:53" s="21" customFormat="1" x14ac:dyDescent="0.25">
      <c r="A58">
        <f t="shared" si="51"/>
        <v>249</v>
      </c>
      <c r="B58" t="s">
        <v>8</v>
      </c>
      <c r="C58" s="27">
        <f t="shared" si="2"/>
        <v>0</v>
      </c>
      <c r="D58" s="27">
        <f t="shared" si="25"/>
        <v>0</v>
      </c>
      <c r="E58" s="27" t="b">
        <f t="shared" si="0"/>
        <v>0</v>
      </c>
      <c r="F58" s="29">
        <f t="shared" si="3"/>
        <v>0</v>
      </c>
      <c r="G58" s="27">
        <f t="shared" si="26"/>
        <v>0</v>
      </c>
      <c r="H58" s="22">
        <f t="shared" si="4"/>
        <v>43504115.195397466</v>
      </c>
      <c r="I58" s="23">
        <f t="shared" si="5"/>
        <v>103242301</v>
      </c>
      <c r="J58" s="23">
        <f t="shared" si="6"/>
        <v>0</v>
      </c>
      <c r="K58" s="19">
        <f t="shared" si="27"/>
        <v>1</v>
      </c>
      <c r="L58" s="16">
        <f t="shared" si="7"/>
        <v>0.3762131228229601</v>
      </c>
      <c r="M58" s="23">
        <f>M57-IF($B58="B",(Percent_Rent_In_Elsies*2.49%/12 * H57)/K57,0)+IF($B58="D",N58,0)+IF(B58="D",AK57)+IF(B58="C",F57*90%)-(Y58-Y57)-IF($B58="A",Q57/K57) + IF($B58="A",Q57/K57)</f>
        <v>452578.44516167918</v>
      </c>
      <c r="N58" s="23">
        <f t="shared" si="8"/>
        <v>0</v>
      </c>
      <c r="O58" s="22">
        <f t="shared" si="9"/>
        <v>0</v>
      </c>
      <c r="P58" s="22">
        <f t="shared" si="45"/>
        <v>0</v>
      </c>
      <c r="Q58" s="22">
        <f t="shared" si="46"/>
        <v>0</v>
      </c>
      <c r="R58" s="22">
        <f t="shared" si="10"/>
        <v>330761.12600078294</v>
      </c>
      <c r="S58" s="16">
        <f t="shared" si="42"/>
        <v>25965.964225959822</v>
      </c>
      <c r="T58" s="15">
        <f t="shared" si="11"/>
        <v>0</v>
      </c>
      <c r="U58" s="23">
        <f t="shared" si="28"/>
        <v>711224.29861364583</v>
      </c>
      <c r="V58" s="23">
        <f t="shared" si="29"/>
        <v>60553.525372583732</v>
      </c>
      <c r="W58" s="23">
        <f t="shared" si="47"/>
        <v>0</v>
      </c>
      <c r="X58" s="23">
        <f t="shared" si="30"/>
        <v>21440027.030372165</v>
      </c>
      <c r="Y58" s="23">
        <f t="shared" si="12"/>
        <v>2510150.8325124998</v>
      </c>
      <c r="Z58" s="3">
        <f t="shared" si="13"/>
        <v>0</v>
      </c>
      <c r="AA58" s="23">
        <f t="shared" si="14"/>
        <v>6395290.867967438</v>
      </c>
      <c r="AB58" s="26">
        <f t="shared" si="31"/>
        <v>31569825.000000011</v>
      </c>
      <c r="AC58" s="23">
        <f t="shared" si="32"/>
        <v>36373036</v>
      </c>
      <c r="AD58" s="23">
        <f t="shared" si="33"/>
        <v>4803211</v>
      </c>
      <c r="AE58" s="24">
        <f t="shared" si="53"/>
        <v>31569825</v>
      </c>
      <c r="AF58" s="3">
        <f t="shared" si="35"/>
        <v>21892605.475533832</v>
      </c>
      <c r="AG58" s="2">
        <f t="shared" si="15"/>
        <v>0</v>
      </c>
      <c r="AH58" s="2">
        <f t="shared" si="36"/>
        <v>0.55121135698911816</v>
      </c>
      <c r="AI58" s="23">
        <f t="shared" si="43"/>
        <v>4568064.9056910276</v>
      </c>
      <c r="AJ58" s="23">
        <f t="shared" si="16"/>
        <v>1400000</v>
      </c>
      <c r="AK58" s="23">
        <f t="shared" si="17"/>
        <v>-35.907580842686002</v>
      </c>
      <c r="AL58" s="23">
        <f t="shared" si="49"/>
        <v>0</v>
      </c>
      <c r="AM58" s="23">
        <f t="shared" si="50"/>
        <v>0</v>
      </c>
      <c r="AN58" s="16">
        <f t="shared" si="38"/>
        <v>0</v>
      </c>
      <c r="AO58" s="23">
        <f t="shared" si="39"/>
        <v>0</v>
      </c>
      <c r="AP58" s="22">
        <f t="shared" si="40"/>
        <v>0</v>
      </c>
      <c r="AQ58" s="30">
        <f t="shared" si="19"/>
        <v>39790102.310395107</v>
      </c>
      <c r="AR58" s="28">
        <f t="shared" si="20"/>
        <v>519351.50160814152</v>
      </c>
      <c r="AS58" s="25">
        <f t="shared" si="21"/>
        <v>36373036</v>
      </c>
      <c r="AT58" s="32">
        <f t="shared" si="22"/>
        <v>0</v>
      </c>
      <c r="AU58" s="23">
        <f t="shared" si="23"/>
        <v>0</v>
      </c>
      <c r="AV58" s="22">
        <f t="shared" si="24"/>
        <v>2540987.7185602314</v>
      </c>
      <c r="AW58" s="31">
        <f t="shared" si="41"/>
        <v>39790102.310395114</v>
      </c>
      <c r="AX58"/>
      <c r="AY58"/>
      <c r="AZ58"/>
      <c r="BA58"/>
    </row>
    <row r="59" spans="1:53" s="21" customFormat="1" x14ac:dyDescent="0.25">
      <c r="A59">
        <f t="shared" si="51"/>
        <v>249</v>
      </c>
      <c r="B59" t="s">
        <v>9</v>
      </c>
      <c r="C59" s="27">
        <f t="shared" si="2"/>
        <v>0</v>
      </c>
      <c r="D59" s="27">
        <f t="shared" si="25"/>
        <v>0</v>
      </c>
      <c r="E59" s="27" t="b">
        <f t="shared" si="0"/>
        <v>0</v>
      </c>
      <c r="F59" s="29">
        <f t="shared" si="3"/>
        <v>0</v>
      </c>
      <c r="G59" s="27">
        <f t="shared" si="26"/>
        <v>0</v>
      </c>
      <c r="H59" s="22">
        <f t="shared" si="4"/>
        <v>43504115.195397466</v>
      </c>
      <c r="I59" s="23">
        <f t="shared" si="5"/>
        <v>103242301</v>
      </c>
      <c r="J59" s="23">
        <f t="shared" si="6"/>
        <v>0</v>
      </c>
      <c r="K59" s="19">
        <f t="shared" si="27"/>
        <v>1</v>
      </c>
      <c r="L59" s="16">
        <f t="shared" si="7"/>
        <v>0.3762131228229601</v>
      </c>
      <c r="M59" s="23">
        <f>M58-IF($B59="B",(Percent_Rent_In_Elsies*2.49%/12 * H58)/K58,0)+IF($B59="D",N59,0)+IF(B59="D",AK58)+IF(B59="C",F58*90%)-(Y59-Y58)-IF($B59="A",Q58/K58) + IF($B59="A",Q58/K58)</f>
        <v>452542.53758083651</v>
      </c>
      <c r="N59" s="23">
        <f t="shared" si="8"/>
        <v>0</v>
      </c>
      <c r="O59" s="22">
        <f t="shared" si="9"/>
        <v>10.117346396757057</v>
      </c>
      <c r="P59" s="22">
        <f t="shared" si="45"/>
        <v>0</v>
      </c>
      <c r="Q59" s="22">
        <f t="shared" si="46"/>
        <v>0</v>
      </c>
      <c r="R59" s="22">
        <f t="shared" si="10"/>
        <v>330761.12600078294</v>
      </c>
      <c r="S59" s="16">
        <f t="shared" si="42"/>
        <v>0</v>
      </c>
      <c r="T59" s="15">
        <f t="shared" si="11"/>
        <v>25955.846879563065</v>
      </c>
      <c r="U59" s="23">
        <f t="shared" si="28"/>
        <v>711224.29861364583</v>
      </c>
      <c r="V59" s="23">
        <f t="shared" si="29"/>
        <v>0</v>
      </c>
      <c r="W59" s="23">
        <f t="shared" si="47"/>
        <v>60553.525372583732</v>
      </c>
      <c r="X59" s="23">
        <f t="shared" si="30"/>
        <v>21440027.030372165</v>
      </c>
      <c r="Y59" s="23">
        <f t="shared" si="12"/>
        <v>2510150.8325124998</v>
      </c>
      <c r="Z59" s="3">
        <f t="shared" si="13"/>
        <v>0</v>
      </c>
      <c r="AA59" s="23">
        <f t="shared" si="14"/>
        <v>6395326.7755482802</v>
      </c>
      <c r="AB59" s="26">
        <f t="shared" si="31"/>
        <v>31569825.000000011</v>
      </c>
      <c r="AC59" s="23">
        <f t="shared" si="32"/>
        <v>36373036</v>
      </c>
      <c r="AD59" s="23">
        <f t="shared" si="33"/>
        <v>4803211</v>
      </c>
      <c r="AE59" s="24">
        <f t="shared" si="53"/>
        <v>31569825</v>
      </c>
      <c r="AF59" s="3">
        <f t="shared" si="35"/>
        <v>0</v>
      </c>
      <c r="AG59" s="2">
        <f t="shared" si="15"/>
        <v>0</v>
      </c>
      <c r="AH59" s="2">
        <f t="shared" si="36"/>
        <v>0.55121135698911816</v>
      </c>
      <c r="AI59" s="23">
        <f t="shared" si="43"/>
        <v>4568090.5539630577</v>
      </c>
      <c r="AJ59" s="23">
        <f t="shared" si="16"/>
        <v>1400000</v>
      </c>
      <c r="AK59" s="23">
        <f t="shared" si="17"/>
        <v>0</v>
      </c>
      <c r="AL59" s="23">
        <f t="shared" si="49"/>
        <v>0</v>
      </c>
      <c r="AM59" s="23">
        <f t="shared" si="50"/>
        <v>0</v>
      </c>
      <c r="AN59" s="16">
        <f t="shared" si="38"/>
        <v>0</v>
      </c>
      <c r="AO59" s="23">
        <f t="shared" si="39"/>
        <v>0</v>
      </c>
      <c r="AP59" s="22">
        <f t="shared" si="40"/>
        <v>0</v>
      </c>
      <c r="AQ59" s="30">
        <f t="shared" si="19"/>
        <v>39790102.310395107</v>
      </c>
      <c r="AR59" s="28">
        <f t="shared" si="20"/>
        <v>519351.50160814152</v>
      </c>
      <c r="AS59" s="25">
        <f t="shared" si="21"/>
        <v>36373036</v>
      </c>
      <c r="AT59" s="32">
        <f t="shared" si="22"/>
        <v>0</v>
      </c>
      <c r="AU59" s="23">
        <f t="shared" si="23"/>
        <v>0</v>
      </c>
      <c r="AV59" s="22">
        <f t="shared" si="24"/>
        <v>2540987.7185602314</v>
      </c>
      <c r="AW59" s="31">
        <f t="shared" si="41"/>
        <v>39790102.310395114</v>
      </c>
      <c r="AX59"/>
      <c r="AY59"/>
      <c r="AZ59"/>
      <c r="BA59"/>
    </row>
    <row r="60" spans="1:53" x14ac:dyDescent="0.25">
      <c r="A60" s="21">
        <f t="shared" si="51"/>
        <v>249</v>
      </c>
      <c r="B60" s="21" t="s">
        <v>28</v>
      </c>
      <c r="C60" s="27">
        <f t="shared" si="2"/>
        <v>0</v>
      </c>
      <c r="D60" s="27">
        <f t="shared" si="25"/>
        <v>0</v>
      </c>
      <c r="E60" s="27" t="b">
        <f t="shared" si="0"/>
        <v>0</v>
      </c>
      <c r="F60" s="29">
        <f t="shared" si="3"/>
        <v>0</v>
      </c>
      <c r="G60" s="27">
        <f t="shared" si="26"/>
        <v>0</v>
      </c>
      <c r="H60" s="22">
        <f t="shared" si="4"/>
        <v>43504115.195397466</v>
      </c>
      <c r="I60" s="23">
        <f t="shared" si="5"/>
        <v>103242301</v>
      </c>
      <c r="J60" s="23">
        <f t="shared" si="6"/>
        <v>0</v>
      </c>
      <c r="K60" s="19">
        <f t="shared" si="27"/>
        <v>1</v>
      </c>
      <c r="L60" s="16">
        <f t="shared" si="7"/>
        <v>0.3762131228229601</v>
      </c>
      <c r="M60" s="23">
        <f>M59-IF($B60="B",(Percent_Rent_In_Elsies*2.49%/12 * H59)/K59,0)+IF($B60="D",N60,0)+IF(B60="D",AK59)+IF(B60="C",F59*90%)-(Y60-Y59)-IF($B60="A",Q59/K59) + IF($B60="A",Q59/K59)</f>
        <v>452542.53758083651</v>
      </c>
      <c r="N60" s="23">
        <f t="shared" si="8"/>
        <v>0</v>
      </c>
      <c r="O60" s="22">
        <f t="shared" si="9"/>
        <v>0</v>
      </c>
      <c r="P60" s="22">
        <f t="shared" si="45"/>
        <v>0</v>
      </c>
      <c r="Q60" s="22">
        <f t="shared" si="46"/>
        <v>10.117346396757057</v>
      </c>
      <c r="R60" s="22">
        <f t="shared" si="10"/>
        <v>330761.12600078294</v>
      </c>
      <c r="S60" s="16">
        <f t="shared" si="42"/>
        <v>0</v>
      </c>
      <c r="T60" s="15">
        <f t="shared" si="11"/>
        <v>0</v>
      </c>
      <c r="U60" s="23">
        <f t="shared" si="28"/>
        <v>711224.29861364583</v>
      </c>
      <c r="V60" s="23">
        <f t="shared" si="29"/>
        <v>0</v>
      </c>
      <c r="W60" s="23">
        <f t="shared" si="47"/>
        <v>0</v>
      </c>
      <c r="X60" s="23">
        <f t="shared" si="30"/>
        <v>21440027.030372165</v>
      </c>
      <c r="Y60" s="23">
        <f t="shared" si="12"/>
        <v>2510150.8325124998</v>
      </c>
      <c r="Z60" s="3">
        <f t="shared" si="13"/>
        <v>3027.6762686291868</v>
      </c>
      <c r="AA60" s="23">
        <f t="shared" si="14"/>
        <v>6440741.9195777178</v>
      </c>
      <c r="AB60" s="26">
        <f t="shared" si="31"/>
        <v>31569825.000000011</v>
      </c>
      <c r="AC60" s="23">
        <f t="shared" si="32"/>
        <v>36373036</v>
      </c>
      <c r="AD60" s="23">
        <f t="shared" si="33"/>
        <v>4803211</v>
      </c>
      <c r="AE60" s="24">
        <f t="shared" si="53"/>
        <v>31569825</v>
      </c>
      <c r="AF60" s="3">
        <f t="shared" si="35"/>
        <v>0</v>
      </c>
      <c r="AG60" s="2">
        <f t="shared" si="15"/>
        <v>1.6595610451279243E-3</v>
      </c>
      <c r="AH60" s="2">
        <f t="shared" si="36"/>
        <v>0.55121135698911816</v>
      </c>
      <c r="AI60" s="23">
        <f t="shared" si="43"/>
        <v>4600529.9425555132</v>
      </c>
      <c r="AJ60" s="23">
        <f t="shared" si="16"/>
        <v>1400000</v>
      </c>
      <c r="AK60" s="23">
        <f t="shared" si="17"/>
        <v>0</v>
      </c>
      <c r="AL60" s="23">
        <f t="shared" si="49"/>
        <v>0</v>
      </c>
      <c r="AM60" s="23">
        <f t="shared" si="50"/>
        <v>0</v>
      </c>
      <c r="AN60" s="16">
        <f t="shared" si="38"/>
        <v>0</v>
      </c>
      <c r="AO60" s="23">
        <f t="shared" si="39"/>
        <v>0</v>
      </c>
      <c r="AP60" s="22">
        <f t="shared" si="40"/>
        <v>0</v>
      </c>
      <c r="AQ60" s="30">
        <f t="shared" si="19"/>
        <v>39790102.310395107</v>
      </c>
      <c r="AR60" s="28">
        <f t="shared" si="20"/>
        <v>519351.50160814152</v>
      </c>
      <c r="AS60" s="25">
        <f t="shared" si="21"/>
        <v>36373036</v>
      </c>
      <c r="AT60" s="32">
        <f t="shared" si="22"/>
        <v>6055.3525372583736</v>
      </c>
      <c r="AU60" s="23">
        <f t="shared" si="23"/>
        <v>6055.3525372583736</v>
      </c>
      <c r="AV60" s="22">
        <f t="shared" si="24"/>
        <v>2566943.5654397947</v>
      </c>
      <c r="AW60" s="31">
        <f t="shared" si="41"/>
        <v>39790102.310395122</v>
      </c>
    </row>
    <row r="61" spans="1:53" x14ac:dyDescent="0.25">
      <c r="A61">
        <f t="shared" si="51"/>
        <v>250</v>
      </c>
      <c r="B61" t="s">
        <v>6</v>
      </c>
      <c r="C61" s="27">
        <f t="shared" si="2"/>
        <v>0</v>
      </c>
      <c r="D61" s="27">
        <f t="shared" si="25"/>
        <v>0</v>
      </c>
      <c r="E61" s="27" t="b">
        <f t="shared" si="0"/>
        <v>0</v>
      </c>
      <c r="F61" s="29">
        <f t="shared" si="3"/>
        <v>0</v>
      </c>
      <c r="G61" s="27">
        <f t="shared" si="26"/>
        <v>0</v>
      </c>
      <c r="H61" s="22">
        <f t="shared" si="4"/>
        <v>43576622.054056466</v>
      </c>
      <c r="I61" s="23">
        <f t="shared" si="5"/>
        <v>103242301</v>
      </c>
      <c r="J61" s="23">
        <f t="shared" si="6"/>
        <v>0</v>
      </c>
      <c r="K61" s="19">
        <f t="shared" si="27"/>
        <v>1</v>
      </c>
      <c r="L61" s="16">
        <f t="shared" si="7"/>
        <v>0.37684014469433169</v>
      </c>
      <c r="M61" s="23">
        <f>M60-IF($B61="B",(Percent_Rent_In_Elsies*2.49%/12 * H60)/K60,0)+IF($B61="D",N61,0)+IF(B61="D",AK60)+IF(B61="C",F60*90%)-(Y61-Y60)-IF($B61="A",Q60/K60) + IF($B61="A",Q60/K60)</f>
        <v>452542.53758083656</v>
      </c>
      <c r="N61" s="23">
        <f t="shared" si="8"/>
        <v>0</v>
      </c>
      <c r="O61" s="22">
        <f t="shared" si="9"/>
        <v>0</v>
      </c>
      <c r="P61" s="22">
        <f t="shared" si="45"/>
        <v>0</v>
      </c>
      <c r="Q61" s="22">
        <f t="shared" si="46"/>
        <v>0</v>
      </c>
      <c r="R61" s="22">
        <f t="shared" si="10"/>
        <v>330761.12600078294</v>
      </c>
      <c r="S61" s="16">
        <f t="shared" si="42"/>
        <v>0</v>
      </c>
      <c r="T61" s="15">
        <f t="shared" si="11"/>
        <v>0</v>
      </c>
      <c r="U61" s="23">
        <f t="shared" si="28"/>
        <v>711224.29861364583</v>
      </c>
      <c r="V61" s="23">
        <f t="shared" si="29"/>
        <v>0</v>
      </c>
      <c r="W61" s="23">
        <f t="shared" si="47"/>
        <v>10.117346396757057</v>
      </c>
      <c r="X61" s="23">
        <f t="shared" si="30"/>
        <v>21455155.294368915</v>
      </c>
      <c r="Y61" s="23">
        <f t="shared" si="12"/>
        <v>2510150.8325124998</v>
      </c>
      <c r="Z61" s="3">
        <f t="shared" si="13"/>
        <v>0</v>
      </c>
      <c r="AA61" s="23">
        <f t="shared" si="14"/>
        <v>6440741.9195777178</v>
      </c>
      <c r="AB61" s="26">
        <f t="shared" si="31"/>
        <v>31569825.000000011</v>
      </c>
      <c r="AC61" s="23">
        <f t="shared" si="32"/>
        <v>36373036</v>
      </c>
      <c r="AD61" s="23">
        <f t="shared" si="33"/>
        <v>4803211</v>
      </c>
      <c r="AE61" s="24">
        <f t="shared" si="53"/>
        <v>31569825</v>
      </c>
      <c r="AF61" s="3">
        <f t="shared" si="35"/>
        <v>0</v>
      </c>
      <c r="AG61" s="2">
        <f t="shared" si="15"/>
        <v>0</v>
      </c>
      <c r="AH61" s="2">
        <f t="shared" si="36"/>
        <v>0.55213004258410014</v>
      </c>
      <c r="AI61" s="23">
        <f t="shared" si="43"/>
        <v>4600529.9425555132</v>
      </c>
      <c r="AJ61" s="23">
        <f t="shared" si="16"/>
        <v>1400000</v>
      </c>
      <c r="AK61" s="23">
        <f t="shared" si="17"/>
        <v>0</v>
      </c>
      <c r="AL61" s="23">
        <f t="shared" si="49"/>
        <v>0</v>
      </c>
      <c r="AM61" s="23">
        <f t="shared" si="50"/>
        <v>0</v>
      </c>
      <c r="AN61" s="16">
        <f t="shared" si="38"/>
        <v>0</v>
      </c>
      <c r="AO61" s="23">
        <f t="shared" si="39"/>
        <v>0</v>
      </c>
      <c r="AP61" s="22">
        <f t="shared" si="40"/>
        <v>0</v>
      </c>
      <c r="AQ61" s="30">
        <f t="shared" si="19"/>
        <v>39790092.203166053</v>
      </c>
      <c r="AR61" s="28">
        <f t="shared" si="20"/>
        <v>519351.51172548794</v>
      </c>
      <c r="AS61" s="25">
        <f t="shared" si="21"/>
        <v>36373036</v>
      </c>
      <c r="AT61" s="32">
        <f t="shared" si="22"/>
        <v>0</v>
      </c>
      <c r="AU61" s="23">
        <f t="shared" si="23"/>
        <v>0</v>
      </c>
      <c r="AV61" s="22">
        <f t="shared" si="24"/>
        <v>2566943.5654397947</v>
      </c>
      <c r="AW61" s="31">
        <f t="shared" si="41"/>
        <v>39790092.203166068</v>
      </c>
    </row>
    <row r="62" spans="1:53" x14ac:dyDescent="0.25">
      <c r="A62">
        <f t="shared" si="51"/>
        <v>250</v>
      </c>
      <c r="B62" t="s">
        <v>7</v>
      </c>
      <c r="C62" s="27">
        <f t="shared" si="2"/>
        <v>0</v>
      </c>
      <c r="D62" s="27">
        <f t="shared" si="25"/>
        <v>0</v>
      </c>
      <c r="E62" s="27" t="b">
        <f t="shared" si="0"/>
        <v>0</v>
      </c>
      <c r="F62" s="29">
        <f t="shared" si="3"/>
        <v>0</v>
      </c>
      <c r="G62" s="27">
        <f t="shared" si="26"/>
        <v>0</v>
      </c>
      <c r="H62" s="22">
        <f t="shared" si="4"/>
        <v>43576622.054056466</v>
      </c>
      <c r="I62" s="23">
        <f t="shared" si="5"/>
        <v>103242301</v>
      </c>
      <c r="J62" s="23">
        <f t="shared" si="6"/>
        <v>0</v>
      </c>
      <c r="K62" s="19">
        <f t="shared" si="27"/>
        <v>1</v>
      </c>
      <c r="L62" s="16">
        <f t="shared" si="7"/>
        <v>0.37684014469433169</v>
      </c>
      <c r="M62" s="23">
        <f>M61-IF($B62="B",(Percent_Rent_In_Elsies*2.49%/12 * H61)/K61,0)+IF($B62="D",N62,0)+IF(B62="D",AK61)+IF(B62="C",F61*90%)-(Y62-Y61)-IF($B62="A",Q61/K61) + IF($B62="A",Q61/K61)</f>
        <v>407331.79219975299</v>
      </c>
      <c r="N62" s="23">
        <f t="shared" si="8"/>
        <v>0</v>
      </c>
      <c r="O62" s="22">
        <f t="shared" si="9"/>
        <v>0</v>
      </c>
      <c r="P62" s="22">
        <f t="shared" si="45"/>
        <v>0</v>
      </c>
      <c r="Q62" s="22">
        <f t="shared" si="46"/>
        <v>0</v>
      </c>
      <c r="R62" s="22">
        <f t="shared" si="10"/>
        <v>303197.69883405103</v>
      </c>
      <c r="S62" s="16">
        <f t="shared" si="42"/>
        <v>27563.427166731912</v>
      </c>
      <c r="T62" s="15">
        <f t="shared" si="11"/>
        <v>0</v>
      </c>
      <c r="U62" s="23">
        <f t="shared" si="28"/>
        <v>651955.6070625087</v>
      </c>
      <c r="V62" s="23">
        <f t="shared" si="29"/>
        <v>59268.691551137155</v>
      </c>
      <c r="W62" s="23">
        <f t="shared" si="47"/>
        <v>10.117346396757057</v>
      </c>
      <c r="X62" s="23">
        <f t="shared" si="30"/>
        <v>21455155.294368915</v>
      </c>
      <c r="Y62" s="23">
        <f t="shared" si="12"/>
        <v>2510150.8325124998</v>
      </c>
      <c r="Z62" s="3">
        <f t="shared" si="13"/>
        <v>0</v>
      </c>
      <c r="AA62" s="23">
        <f t="shared" si="14"/>
        <v>6440741.9195777178</v>
      </c>
      <c r="AB62" s="26">
        <f t="shared" si="31"/>
        <v>31569825.000000011</v>
      </c>
      <c r="AC62" s="23">
        <f t="shared" si="32"/>
        <v>36373036</v>
      </c>
      <c r="AD62" s="23">
        <f t="shared" si="33"/>
        <v>4803211</v>
      </c>
      <c r="AE62" s="24">
        <f t="shared" si="53"/>
        <v>31569825</v>
      </c>
      <c r="AF62" s="3">
        <f t="shared" si="35"/>
        <v>0</v>
      </c>
      <c r="AG62" s="2">
        <f t="shared" si="15"/>
        <v>0</v>
      </c>
      <c r="AH62" s="2">
        <f t="shared" si="36"/>
        <v>0.55213004258410014</v>
      </c>
      <c r="AI62" s="23">
        <f t="shared" si="43"/>
        <v>4600529.9425555132</v>
      </c>
      <c r="AJ62" s="23">
        <f t="shared" si="16"/>
        <v>1400000</v>
      </c>
      <c r="AK62" s="23">
        <f t="shared" si="17"/>
        <v>0</v>
      </c>
      <c r="AL62" s="23">
        <f t="shared" si="49"/>
        <v>32465.036864485592</v>
      </c>
      <c r="AM62" s="23">
        <f t="shared" si="50"/>
        <v>6817657741.5419741</v>
      </c>
      <c r="AN62" s="16">
        <f t="shared" si="38"/>
        <v>0</v>
      </c>
      <c r="AO62" s="23">
        <f t="shared" si="39"/>
        <v>45210.745381083587</v>
      </c>
      <c r="AP62" s="22">
        <f t="shared" si="40"/>
        <v>45210.74538108358</v>
      </c>
      <c r="AQ62" s="30">
        <f t="shared" si="19"/>
        <v>39880129.402592488</v>
      </c>
      <c r="AR62" s="28">
        <f t="shared" si="20"/>
        <v>564177.96577083226</v>
      </c>
      <c r="AS62" s="25">
        <f t="shared" si="21"/>
        <v>36373036</v>
      </c>
      <c r="AT62" s="32">
        <f t="shared" si="22"/>
        <v>0</v>
      </c>
      <c r="AU62" s="23">
        <f t="shared" si="23"/>
        <v>0</v>
      </c>
      <c r="AV62" s="22">
        <f t="shared" si="24"/>
        <v>2566943.5654397947</v>
      </c>
      <c r="AW62" s="31">
        <f t="shared" si="41"/>
        <v>39880129.402592503</v>
      </c>
    </row>
    <row r="63" spans="1:53" x14ac:dyDescent="0.25">
      <c r="A63">
        <f t="shared" si="51"/>
        <v>250</v>
      </c>
      <c r="B63" t="s">
        <v>8</v>
      </c>
      <c r="C63" s="27">
        <f t="shared" si="2"/>
        <v>0</v>
      </c>
      <c r="D63" s="27">
        <f t="shared" si="25"/>
        <v>0</v>
      </c>
      <c r="E63" s="27" t="b">
        <f t="shared" si="0"/>
        <v>0</v>
      </c>
      <c r="F63" s="29">
        <f t="shared" si="3"/>
        <v>0</v>
      </c>
      <c r="G63" s="27">
        <f t="shared" si="26"/>
        <v>0</v>
      </c>
      <c r="H63" s="22">
        <f t="shared" si="4"/>
        <v>43576622.054056466</v>
      </c>
      <c r="I63" s="23">
        <f t="shared" si="5"/>
        <v>103242301</v>
      </c>
      <c r="J63" s="23">
        <f t="shared" si="6"/>
        <v>0</v>
      </c>
      <c r="K63" s="19">
        <f t="shared" si="27"/>
        <v>1</v>
      </c>
      <c r="L63" s="16">
        <f t="shared" si="7"/>
        <v>0.37684014469433169</v>
      </c>
      <c r="M63" s="23">
        <f>M62-IF($B63="B",(Percent_Rent_In_Elsies*2.49%/12 * H62)/K62,0)+IF($B63="D",N63,0)+IF(B63="D",AK62)+IF(B63="C",F62*90%)-(Y63-Y62)-IF($B63="A",Q62/K62) + IF($B63="A",Q62/K62)</f>
        <v>407331.79219975299</v>
      </c>
      <c r="N63" s="23">
        <f t="shared" si="8"/>
        <v>0</v>
      </c>
      <c r="O63" s="22">
        <f t="shared" si="9"/>
        <v>0</v>
      </c>
      <c r="P63" s="22">
        <f t="shared" si="45"/>
        <v>0</v>
      </c>
      <c r="Q63" s="22">
        <f t="shared" si="46"/>
        <v>0</v>
      </c>
      <c r="R63" s="22">
        <f t="shared" si="10"/>
        <v>348408.4442151346</v>
      </c>
      <c r="S63" s="16">
        <f t="shared" si="42"/>
        <v>27563.427166731912</v>
      </c>
      <c r="T63" s="15">
        <f t="shared" si="11"/>
        <v>0</v>
      </c>
      <c r="U63" s="23">
        <f t="shared" si="28"/>
        <v>697166.35244359227</v>
      </c>
      <c r="V63" s="23">
        <f t="shared" si="29"/>
        <v>59268.691551137155</v>
      </c>
      <c r="W63" s="23">
        <f t="shared" si="47"/>
        <v>10.117346396757057</v>
      </c>
      <c r="X63" s="23">
        <f t="shared" si="30"/>
        <v>21455155.294368915</v>
      </c>
      <c r="Y63" s="23">
        <f t="shared" si="12"/>
        <v>2510150.8325124998</v>
      </c>
      <c r="Z63" s="3">
        <f t="shared" si="13"/>
        <v>0</v>
      </c>
      <c r="AA63" s="23">
        <f t="shared" si="14"/>
        <v>6440741.9195777178</v>
      </c>
      <c r="AB63" s="26">
        <f t="shared" si="31"/>
        <v>31569825.000000015</v>
      </c>
      <c r="AC63" s="23">
        <f t="shared" si="32"/>
        <v>36373036</v>
      </c>
      <c r="AD63" s="23">
        <f t="shared" si="33"/>
        <v>4803211</v>
      </c>
      <c r="AE63" s="24">
        <f t="shared" si="53"/>
        <v>31569825</v>
      </c>
      <c r="AF63" s="3">
        <f t="shared" si="35"/>
        <v>21862487.086568657</v>
      </c>
      <c r="AG63" s="2">
        <f t="shared" si="15"/>
        <v>0</v>
      </c>
      <c r="AH63" s="2">
        <f t="shared" si="36"/>
        <v>0.55213004258410014</v>
      </c>
      <c r="AI63" s="23">
        <f t="shared" si="43"/>
        <v>4600529.9425555132</v>
      </c>
      <c r="AJ63" s="23">
        <f t="shared" si="16"/>
        <v>1400000</v>
      </c>
      <c r="AK63" s="23">
        <f t="shared" si="17"/>
        <v>-8.8734265598150159</v>
      </c>
      <c r="AL63" s="23">
        <f t="shared" si="49"/>
        <v>0</v>
      </c>
      <c r="AM63" s="23">
        <f t="shared" si="50"/>
        <v>0</v>
      </c>
      <c r="AN63" s="16">
        <f t="shared" si="38"/>
        <v>0</v>
      </c>
      <c r="AO63" s="23">
        <f t="shared" si="39"/>
        <v>0</v>
      </c>
      <c r="AP63" s="22">
        <f t="shared" si="40"/>
        <v>0</v>
      </c>
      <c r="AQ63" s="30">
        <f t="shared" si="19"/>
        <v>39880129.402592488</v>
      </c>
      <c r="AR63" s="28">
        <f t="shared" si="20"/>
        <v>564177.96577083226</v>
      </c>
      <c r="AS63" s="25">
        <f t="shared" si="21"/>
        <v>36373036</v>
      </c>
      <c r="AT63" s="32">
        <f t="shared" si="22"/>
        <v>0</v>
      </c>
      <c r="AU63" s="23">
        <f t="shared" si="23"/>
        <v>0</v>
      </c>
      <c r="AV63" s="22">
        <f t="shared" si="24"/>
        <v>2566943.5654397947</v>
      </c>
      <c r="AW63" s="31">
        <f t="shared" si="41"/>
        <v>39880129.402592495</v>
      </c>
    </row>
    <row r="64" spans="1:53" x14ac:dyDescent="0.25">
      <c r="A64" s="21">
        <f t="shared" si="51"/>
        <v>250</v>
      </c>
      <c r="B64" s="21" t="s">
        <v>9</v>
      </c>
      <c r="C64" s="27">
        <f t="shared" si="2"/>
        <v>0</v>
      </c>
      <c r="D64" s="27">
        <f t="shared" si="25"/>
        <v>0</v>
      </c>
      <c r="E64" s="27" t="b">
        <f t="shared" si="0"/>
        <v>0</v>
      </c>
      <c r="F64" s="29">
        <f t="shared" si="3"/>
        <v>0</v>
      </c>
      <c r="G64" s="27">
        <f t="shared" si="26"/>
        <v>0</v>
      </c>
      <c r="H64" s="22">
        <f t="shared" si="4"/>
        <v>43576622.054056466</v>
      </c>
      <c r="I64" s="23">
        <f t="shared" si="5"/>
        <v>103242301</v>
      </c>
      <c r="J64" s="23">
        <f t="shared" si="6"/>
        <v>0</v>
      </c>
      <c r="K64" s="19">
        <f t="shared" si="27"/>
        <v>1</v>
      </c>
      <c r="L64" s="16">
        <f t="shared" si="7"/>
        <v>0.37684014469433169</v>
      </c>
      <c r="M64" s="23">
        <f>M63-IF($B64="B",(Percent_Rent_In_Elsies*2.49%/12 * H63)/K63,0)+IF($B64="D",N64,0)+IF(B64="D",AK63)+IF(B64="C",F63*90%)-(Y64-Y63)-IF($B64="A",Q63/K63) + IF($B64="A",Q63/K63)</f>
        <v>407322.9187731932</v>
      </c>
      <c r="N64" s="23">
        <f t="shared" si="8"/>
        <v>0</v>
      </c>
      <c r="O64" s="22">
        <f t="shared" si="9"/>
        <v>1513.7915513711887</v>
      </c>
      <c r="P64" s="22">
        <f t="shared" si="45"/>
        <v>0</v>
      </c>
      <c r="Q64" s="22">
        <f t="shared" si="46"/>
        <v>0</v>
      </c>
      <c r="R64" s="22">
        <f t="shared" si="10"/>
        <v>348408.4442151346</v>
      </c>
      <c r="S64" s="16">
        <f t="shared" si="42"/>
        <v>0</v>
      </c>
      <c r="T64" s="15">
        <f t="shared" si="11"/>
        <v>26049.635615360723</v>
      </c>
      <c r="U64" s="23">
        <f t="shared" si="28"/>
        <v>697166.35244359227</v>
      </c>
      <c r="V64" s="23">
        <f t="shared" si="29"/>
        <v>0</v>
      </c>
      <c r="W64" s="23">
        <f t="shared" si="47"/>
        <v>59278.808897533912</v>
      </c>
      <c r="X64" s="23">
        <f t="shared" si="30"/>
        <v>21455155.294368915</v>
      </c>
      <c r="Y64" s="23">
        <f t="shared" si="12"/>
        <v>2510150.8325124998</v>
      </c>
      <c r="Z64" s="3">
        <f t="shared" si="13"/>
        <v>0</v>
      </c>
      <c r="AA64" s="23">
        <f t="shared" si="14"/>
        <v>6440750.7930042772</v>
      </c>
      <c r="AB64" s="26">
        <f t="shared" si="31"/>
        <v>31569825.000000015</v>
      </c>
      <c r="AC64" s="23">
        <f t="shared" si="32"/>
        <v>36373036</v>
      </c>
      <c r="AD64" s="23">
        <f t="shared" si="33"/>
        <v>4803211</v>
      </c>
      <c r="AE64" s="24">
        <f t="shared" si="53"/>
        <v>31569825</v>
      </c>
      <c r="AF64" s="3">
        <f t="shared" si="35"/>
        <v>0</v>
      </c>
      <c r="AG64" s="2">
        <f t="shared" si="15"/>
        <v>0</v>
      </c>
      <c r="AH64" s="2">
        <f t="shared" si="36"/>
        <v>0.55213004258410014</v>
      </c>
      <c r="AI64" s="23">
        <f t="shared" si="43"/>
        <v>4600536.2807173412</v>
      </c>
      <c r="AJ64" s="23">
        <f t="shared" si="16"/>
        <v>1400000</v>
      </c>
      <c r="AK64" s="23">
        <f t="shared" si="17"/>
        <v>0</v>
      </c>
      <c r="AL64" s="23">
        <f t="shared" si="49"/>
        <v>0</v>
      </c>
      <c r="AM64" s="23">
        <f t="shared" si="50"/>
        <v>0</v>
      </c>
      <c r="AN64" s="16">
        <f t="shared" si="38"/>
        <v>0</v>
      </c>
      <c r="AO64" s="23">
        <f t="shared" si="39"/>
        <v>0</v>
      </c>
      <c r="AP64" s="22">
        <f t="shared" si="40"/>
        <v>0</v>
      </c>
      <c r="AQ64" s="30">
        <f t="shared" si="19"/>
        <v>39880129.402592488</v>
      </c>
      <c r="AR64" s="28">
        <f t="shared" si="20"/>
        <v>564177.96577083226</v>
      </c>
      <c r="AS64" s="25">
        <f t="shared" si="21"/>
        <v>36373036</v>
      </c>
      <c r="AT64" s="32">
        <f t="shared" si="22"/>
        <v>0</v>
      </c>
      <c r="AU64" s="23">
        <f t="shared" si="23"/>
        <v>0</v>
      </c>
      <c r="AV64" s="22">
        <f t="shared" si="24"/>
        <v>2566943.5654397947</v>
      </c>
      <c r="AW64" s="31">
        <f t="shared" si="41"/>
        <v>39880129.402592495</v>
      </c>
      <c r="AX64" s="21"/>
      <c r="AY64" s="21"/>
      <c r="AZ64" s="21"/>
      <c r="BA64" s="21"/>
    </row>
    <row r="65" spans="1:53" x14ac:dyDescent="0.25">
      <c r="A65" s="21">
        <f t="shared" si="51"/>
        <v>250</v>
      </c>
      <c r="B65" s="21" t="s">
        <v>28</v>
      </c>
      <c r="C65" s="27">
        <f t="shared" si="2"/>
        <v>0</v>
      </c>
      <c r="D65" s="27">
        <f t="shared" si="25"/>
        <v>0</v>
      </c>
      <c r="E65" s="27" t="b">
        <f t="shared" si="0"/>
        <v>0</v>
      </c>
      <c r="F65" s="29">
        <f t="shared" si="3"/>
        <v>0</v>
      </c>
      <c r="G65" s="27">
        <f t="shared" si="26"/>
        <v>0</v>
      </c>
      <c r="H65" s="22">
        <f t="shared" si="4"/>
        <v>43576622.054056466</v>
      </c>
      <c r="I65" s="23">
        <f t="shared" si="5"/>
        <v>103242301</v>
      </c>
      <c r="J65" s="23">
        <f t="shared" si="6"/>
        <v>0</v>
      </c>
      <c r="K65" s="19">
        <f t="shared" si="27"/>
        <v>1</v>
      </c>
      <c r="L65" s="16">
        <f t="shared" si="7"/>
        <v>0.37684014469433169</v>
      </c>
      <c r="M65" s="23">
        <f>M64-IF($B65="B",(Percent_Rent_In_Elsies*2.49%/12 * H64)/K64,0)+IF($B65="D",N65,0)+IF(B65="D",AK64)+IF(B65="C",F64*90%)-(Y65-Y64)-IF($B65="A",Q64/K64) + IF($B65="A",Q64/K64)</f>
        <v>407322.9187731932</v>
      </c>
      <c r="N65" s="23">
        <f t="shared" si="8"/>
        <v>0</v>
      </c>
      <c r="O65" s="22">
        <f t="shared" si="9"/>
        <v>0</v>
      </c>
      <c r="P65" s="22">
        <f t="shared" si="45"/>
        <v>0</v>
      </c>
      <c r="Q65" s="22">
        <f t="shared" si="46"/>
        <v>1513.7915513711887</v>
      </c>
      <c r="R65" s="22">
        <f t="shared" si="10"/>
        <v>348408.4442151346</v>
      </c>
      <c r="S65" s="16">
        <f t="shared" si="42"/>
        <v>0</v>
      </c>
      <c r="T65" s="15">
        <f t="shared" si="11"/>
        <v>0</v>
      </c>
      <c r="U65" s="23">
        <f t="shared" si="28"/>
        <v>697166.35244359227</v>
      </c>
      <c r="V65" s="23">
        <f t="shared" si="29"/>
        <v>0</v>
      </c>
      <c r="W65" s="23">
        <f t="shared" si="47"/>
        <v>0</v>
      </c>
      <c r="X65" s="23">
        <f t="shared" si="30"/>
        <v>21455155.294368915</v>
      </c>
      <c r="Y65" s="23">
        <f t="shared" si="12"/>
        <v>2510150.8325124998</v>
      </c>
      <c r="Z65" s="3">
        <f t="shared" si="13"/>
        <v>2963.9404448766963</v>
      </c>
      <c r="AA65" s="23">
        <f t="shared" si="14"/>
        <v>6485209.8996774275</v>
      </c>
      <c r="AB65" s="26">
        <f t="shared" si="31"/>
        <v>31569825.000000011</v>
      </c>
      <c r="AC65" s="23">
        <f t="shared" si="32"/>
        <v>36373036</v>
      </c>
      <c r="AD65" s="23">
        <f t="shared" si="33"/>
        <v>4803211</v>
      </c>
      <c r="AE65" s="24">
        <f t="shared" si="53"/>
        <v>31569825</v>
      </c>
      <c r="AF65" s="3">
        <f t="shared" si="35"/>
        <v>0</v>
      </c>
      <c r="AG65" s="2">
        <f t="shared" si="15"/>
        <v>1.6268636407964451E-3</v>
      </c>
      <c r="AH65" s="2">
        <f t="shared" si="36"/>
        <v>0.55213004258410014</v>
      </c>
      <c r="AI65" s="23">
        <f t="shared" si="43"/>
        <v>4632292.7854838772</v>
      </c>
      <c r="AJ65" s="23">
        <f t="shared" si="16"/>
        <v>1400000</v>
      </c>
      <c r="AK65" s="23">
        <f t="shared" si="17"/>
        <v>0</v>
      </c>
      <c r="AL65" s="23">
        <f t="shared" si="49"/>
        <v>0</v>
      </c>
      <c r="AM65" s="23">
        <f t="shared" si="50"/>
        <v>0</v>
      </c>
      <c r="AN65" s="16">
        <f t="shared" si="38"/>
        <v>0</v>
      </c>
      <c r="AO65" s="23">
        <f t="shared" si="39"/>
        <v>0</v>
      </c>
      <c r="AP65" s="22">
        <f t="shared" si="40"/>
        <v>0</v>
      </c>
      <c r="AQ65" s="30">
        <f t="shared" si="19"/>
        <v>39880129.402592488</v>
      </c>
      <c r="AR65" s="28">
        <f t="shared" si="20"/>
        <v>564177.96577083226</v>
      </c>
      <c r="AS65" s="25">
        <f t="shared" si="21"/>
        <v>36373036</v>
      </c>
      <c r="AT65" s="32">
        <f t="shared" si="22"/>
        <v>5927.8808897533927</v>
      </c>
      <c r="AU65" s="23">
        <f t="shared" si="23"/>
        <v>5927.8808897533927</v>
      </c>
      <c r="AV65" s="22">
        <f t="shared" si="24"/>
        <v>2592993.2010551556</v>
      </c>
      <c r="AW65" s="31">
        <f t="shared" si="41"/>
        <v>39880129.402592495</v>
      </c>
      <c r="AX65" s="21"/>
      <c r="AY65" s="21"/>
      <c r="AZ65" s="21"/>
      <c r="BA65" s="21"/>
    </row>
    <row r="66" spans="1:53" x14ac:dyDescent="0.25">
      <c r="A66">
        <f t="shared" si="51"/>
        <v>251</v>
      </c>
      <c r="B66" t="s">
        <v>6</v>
      </c>
      <c r="C66" s="27">
        <f t="shared" si="2"/>
        <v>0</v>
      </c>
      <c r="D66" s="27">
        <f t="shared" si="25"/>
        <v>0</v>
      </c>
      <c r="E66" s="27" t="b">
        <f t="shared" si="0"/>
        <v>0</v>
      </c>
      <c r="F66" s="29">
        <f t="shared" si="3"/>
        <v>0</v>
      </c>
      <c r="G66" s="27">
        <f t="shared" si="26"/>
        <v>0</v>
      </c>
      <c r="H66" s="22">
        <f t="shared" si="4"/>
        <v>43649249.757479891</v>
      </c>
      <c r="I66" s="23">
        <f t="shared" si="5"/>
        <v>103242301</v>
      </c>
      <c r="J66" s="23">
        <f t="shared" si="6"/>
        <v>0</v>
      </c>
      <c r="K66" s="19">
        <f t="shared" si="27"/>
        <v>1</v>
      </c>
      <c r="L66" s="16">
        <f t="shared" si="7"/>
        <v>0.3774682116021556</v>
      </c>
      <c r="M66" s="23">
        <f>M65-IF($B66="B",(Percent_Rent_In_Elsies*2.49%/12 * H65)/K65,0)+IF($B66="D",N66,0)+IF(B66="D",AK65)+IF(B66="C",F65*90%)-(Y66-Y65)-IF($B66="A",Q65/K65) + IF($B66="A",Q65/K65)</f>
        <v>407322.9187731932</v>
      </c>
      <c r="N66" s="23">
        <f t="shared" si="8"/>
        <v>0</v>
      </c>
      <c r="O66" s="22">
        <f t="shared" si="9"/>
        <v>0</v>
      </c>
      <c r="P66" s="22">
        <f t="shared" si="45"/>
        <v>0</v>
      </c>
      <c r="Q66" s="22">
        <f t="shared" si="46"/>
        <v>0</v>
      </c>
      <c r="R66" s="22">
        <f t="shared" si="10"/>
        <v>348408.4442151346</v>
      </c>
      <c r="S66" s="16">
        <f t="shared" si="42"/>
        <v>0</v>
      </c>
      <c r="T66" s="15">
        <f t="shared" si="11"/>
        <v>0</v>
      </c>
      <c r="U66" s="23">
        <f t="shared" si="28"/>
        <v>697166.35244359227</v>
      </c>
      <c r="V66" s="23">
        <f t="shared" si="29"/>
        <v>0</v>
      </c>
      <c r="W66" s="23">
        <f t="shared" si="47"/>
        <v>1513.7915513711887</v>
      </c>
      <c r="X66" s="23">
        <f t="shared" si="30"/>
        <v>21468461.20504193</v>
      </c>
      <c r="Y66" s="23">
        <f t="shared" si="12"/>
        <v>2510150.8325124998</v>
      </c>
      <c r="Z66" s="3">
        <f t="shared" si="13"/>
        <v>0</v>
      </c>
      <c r="AA66" s="23">
        <f t="shared" si="14"/>
        <v>6485209.8996774275</v>
      </c>
      <c r="AB66" s="26">
        <f t="shared" si="31"/>
        <v>31569825.000000011</v>
      </c>
      <c r="AC66" s="23">
        <f t="shared" si="32"/>
        <v>36373036</v>
      </c>
      <c r="AD66" s="23">
        <f t="shared" si="33"/>
        <v>4803211</v>
      </c>
      <c r="AE66" s="24">
        <f t="shared" si="53"/>
        <v>31569825</v>
      </c>
      <c r="AF66" s="3">
        <f t="shared" si="35"/>
        <v>0</v>
      </c>
      <c r="AG66" s="2">
        <f t="shared" si="15"/>
        <v>0</v>
      </c>
      <c r="AH66" s="2">
        <f t="shared" si="36"/>
        <v>0.55305025932174023</v>
      </c>
      <c r="AI66" s="23">
        <f t="shared" si="43"/>
        <v>4632292.7854838772</v>
      </c>
      <c r="AJ66" s="23">
        <f t="shared" si="16"/>
        <v>1400000</v>
      </c>
      <c r="AK66" s="23">
        <f t="shared" si="17"/>
        <v>0</v>
      </c>
      <c r="AL66" s="23">
        <f t="shared" si="49"/>
        <v>0</v>
      </c>
      <c r="AM66" s="23">
        <f t="shared" si="50"/>
        <v>0</v>
      </c>
      <c r="AN66" s="16">
        <f t="shared" si="38"/>
        <v>0</v>
      </c>
      <c r="AO66" s="23">
        <f t="shared" si="39"/>
        <v>0</v>
      </c>
      <c r="AP66" s="22">
        <f t="shared" si="40"/>
        <v>0</v>
      </c>
      <c r="AQ66" s="30">
        <f t="shared" si="19"/>
        <v>39878617.124832667</v>
      </c>
      <c r="AR66" s="28">
        <f t="shared" si="20"/>
        <v>564179.47956238361</v>
      </c>
      <c r="AS66" s="25">
        <f t="shared" si="21"/>
        <v>36373036</v>
      </c>
      <c r="AT66" s="32">
        <f t="shared" si="22"/>
        <v>0</v>
      </c>
      <c r="AU66" s="23">
        <f t="shared" si="23"/>
        <v>0</v>
      </c>
      <c r="AV66" s="22">
        <f t="shared" si="24"/>
        <v>2592993.2010551556</v>
      </c>
      <c r="AW66" s="31">
        <f t="shared" si="41"/>
        <v>39878617.124832675</v>
      </c>
    </row>
    <row r="67" spans="1:53" x14ac:dyDescent="0.25">
      <c r="A67">
        <f t="shared" si="51"/>
        <v>251</v>
      </c>
      <c r="B67" t="s">
        <v>7</v>
      </c>
      <c r="C67" s="27">
        <f t="shared" si="2"/>
        <v>0</v>
      </c>
      <c r="D67" s="27">
        <f t="shared" si="25"/>
        <v>0</v>
      </c>
      <c r="E67" s="27" t="b">
        <f t="shared" si="0"/>
        <v>0</v>
      </c>
      <c r="F67" s="29">
        <f t="shared" si="3"/>
        <v>0</v>
      </c>
      <c r="G67" s="27">
        <f t="shared" si="26"/>
        <v>0</v>
      </c>
      <c r="H67" s="22">
        <f t="shared" si="4"/>
        <v>43649249.757479891</v>
      </c>
      <c r="I67" s="23">
        <f t="shared" si="5"/>
        <v>103242301</v>
      </c>
      <c r="J67" s="23">
        <f t="shared" si="6"/>
        <v>0</v>
      </c>
      <c r="K67" s="19">
        <f t="shared" si="27"/>
        <v>1</v>
      </c>
      <c r="L67" s="16">
        <f t="shared" si="7"/>
        <v>0.3774682116021556</v>
      </c>
      <c r="M67" s="23">
        <f>M66-IF($B67="B",(Percent_Rent_In_Elsies*2.49%/12 * H66)/K66,0)+IF($B67="D",N67,0)+IF(B67="D",AK66)+IF(B67="C",F66*90%)-(Y67-Y66)-IF($B67="A",Q66/K66) + IF($B67="A",Q66/K66)</f>
        <v>362036.82214980782</v>
      </c>
      <c r="N67" s="23">
        <f t="shared" si="8"/>
        <v>0</v>
      </c>
      <c r="O67" s="22">
        <f t="shared" si="9"/>
        <v>0</v>
      </c>
      <c r="P67" s="22">
        <f t="shared" si="45"/>
        <v>0</v>
      </c>
      <c r="Q67" s="22">
        <f t="shared" si="46"/>
        <v>0</v>
      </c>
      <c r="R67" s="22">
        <f t="shared" si="10"/>
        <v>319374.40719720675</v>
      </c>
      <c r="S67" s="16">
        <f t="shared" si="42"/>
        <v>29034.037017927883</v>
      </c>
      <c r="T67" s="15">
        <f t="shared" si="11"/>
        <v>0</v>
      </c>
      <c r="U67" s="23">
        <f t="shared" si="28"/>
        <v>639069.15640662622</v>
      </c>
      <c r="V67" s="23">
        <f t="shared" si="29"/>
        <v>58097.196036966023</v>
      </c>
      <c r="W67" s="23">
        <f t="shared" si="47"/>
        <v>1513.7915513711887</v>
      </c>
      <c r="X67" s="23">
        <f t="shared" si="30"/>
        <v>21468461.20504193</v>
      </c>
      <c r="Y67" s="23">
        <f t="shared" si="12"/>
        <v>2510150.8325124998</v>
      </c>
      <c r="Z67" s="3">
        <f t="shared" si="13"/>
        <v>0</v>
      </c>
      <c r="AA67" s="23">
        <f t="shared" si="14"/>
        <v>6485209.8996774275</v>
      </c>
      <c r="AB67" s="26">
        <f t="shared" si="31"/>
        <v>31569825.000000015</v>
      </c>
      <c r="AC67" s="23">
        <f t="shared" si="32"/>
        <v>36373036</v>
      </c>
      <c r="AD67" s="23">
        <f t="shared" si="33"/>
        <v>4803211</v>
      </c>
      <c r="AE67" s="24">
        <f t="shared" si="53"/>
        <v>31569825</v>
      </c>
      <c r="AF67" s="3">
        <f t="shared" si="35"/>
        <v>0</v>
      </c>
      <c r="AG67" s="2">
        <f t="shared" si="15"/>
        <v>0</v>
      </c>
      <c r="AH67" s="2">
        <f t="shared" si="36"/>
        <v>0.55305025932174023</v>
      </c>
      <c r="AI67" s="23">
        <f t="shared" si="43"/>
        <v>4632292.7854838772</v>
      </c>
      <c r="AJ67" s="23">
        <f t="shared" si="16"/>
        <v>1400000</v>
      </c>
      <c r="AK67" s="23">
        <f t="shared" si="17"/>
        <v>0</v>
      </c>
      <c r="AL67" s="23">
        <f t="shared" si="49"/>
        <v>31762.842928363942</v>
      </c>
      <c r="AM67" s="23">
        <f t="shared" si="50"/>
        <v>6670197014.9564276</v>
      </c>
      <c r="AN67" s="16">
        <f t="shared" si="38"/>
        <v>0</v>
      </c>
      <c r="AO67" s="23">
        <f t="shared" si="39"/>
        <v>45286.096623385391</v>
      </c>
      <c r="AP67" s="22">
        <f t="shared" si="40"/>
        <v>45286.096623385391</v>
      </c>
      <c r="AQ67" s="30">
        <f t="shared" si="19"/>
        <v>39968804.38625814</v>
      </c>
      <c r="AR67" s="28">
        <f t="shared" si="20"/>
        <v>609080.64436447027</v>
      </c>
      <c r="AS67" s="25">
        <f t="shared" si="21"/>
        <v>36373036</v>
      </c>
      <c r="AT67" s="32">
        <f t="shared" si="22"/>
        <v>0</v>
      </c>
      <c r="AU67" s="23">
        <f t="shared" si="23"/>
        <v>0</v>
      </c>
      <c r="AV67" s="22">
        <f t="shared" si="24"/>
        <v>2592993.2010551556</v>
      </c>
      <c r="AW67" s="31">
        <f t="shared" si="41"/>
        <v>39968804.38625814</v>
      </c>
    </row>
    <row r="68" spans="1:53" s="21" customFormat="1" x14ac:dyDescent="0.25">
      <c r="A68">
        <f t="shared" si="51"/>
        <v>251</v>
      </c>
      <c r="B68" t="s">
        <v>8</v>
      </c>
      <c r="C68" s="27">
        <f t="shared" si="2"/>
        <v>0</v>
      </c>
      <c r="D68" s="27">
        <f t="shared" si="25"/>
        <v>0</v>
      </c>
      <c r="E68" s="27" t="b">
        <f t="shared" si="0"/>
        <v>0</v>
      </c>
      <c r="F68" s="29">
        <f t="shared" si="3"/>
        <v>0</v>
      </c>
      <c r="G68" s="27">
        <f t="shared" si="26"/>
        <v>0</v>
      </c>
      <c r="H68" s="22">
        <f t="shared" si="4"/>
        <v>43649249.757479891</v>
      </c>
      <c r="I68" s="23">
        <f t="shared" si="5"/>
        <v>103242301</v>
      </c>
      <c r="J68" s="23">
        <f t="shared" si="6"/>
        <v>0</v>
      </c>
      <c r="K68" s="19">
        <f t="shared" si="27"/>
        <v>1</v>
      </c>
      <c r="L68" s="16">
        <f t="shared" si="7"/>
        <v>0.3774682116021556</v>
      </c>
      <c r="M68" s="23">
        <f>M67-IF($B68="B",(Percent_Rent_In_Elsies*2.49%/12 * H67)/K67,0)+IF($B68="D",N68,0)+IF(B68="D",AK67)+IF(B68="C",F67*90%)-(Y68-Y67)-IF($B68="A",Q67/K67) + IF($B68="A",Q67/K67)</f>
        <v>362036.82214980782</v>
      </c>
      <c r="N68" s="23">
        <f t="shared" si="8"/>
        <v>0</v>
      </c>
      <c r="O68" s="22">
        <f t="shared" si="9"/>
        <v>0</v>
      </c>
      <c r="P68" s="22">
        <f t="shared" si="45"/>
        <v>0</v>
      </c>
      <c r="Q68" s="22">
        <f t="shared" si="46"/>
        <v>0</v>
      </c>
      <c r="R68" s="22">
        <f t="shared" si="10"/>
        <v>364660.50382059213</v>
      </c>
      <c r="S68" s="16">
        <f t="shared" si="42"/>
        <v>29034.037017927883</v>
      </c>
      <c r="T68" s="15">
        <f t="shared" si="11"/>
        <v>0</v>
      </c>
      <c r="U68" s="23">
        <f t="shared" si="28"/>
        <v>684355.25303001166</v>
      </c>
      <c r="V68" s="23">
        <f t="shared" si="29"/>
        <v>58097.196036966023</v>
      </c>
      <c r="W68" s="23">
        <f t="shared" si="47"/>
        <v>1513.7915513711887</v>
      </c>
      <c r="X68" s="23">
        <f t="shared" si="30"/>
        <v>21468461.20504193</v>
      </c>
      <c r="Y68" s="23">
        <f t="shared" si="12"/>
        <v>2510150.8325124998</v>
      </c>
      <c r="Z68" s="3">
        <f t="shared" si="13"/>
        <v>0</v>
      </c>
      <c r="AA68" s="23">
        <f t="shared" si="14"/>
        <v>6485209.8996774275</v>
      </c>
      <c r="AB68" s="26">
        <f t="shared" si="31"/>
        <v>31569825.000000011</v>
      </c>
      <c r="AC68" s="23">
        <f t="shared" si="32"/>
        <v>36373036</v>
      </c>
      <c r="AD68" s="23">
        <f t="shared" si="33"/>
        <v>4803211</v>
      </c>
      <c r="AE68" s="24">
        <f t="shared" si="53"/>
        <v>31569825</v>
      </c>
      <c r="AF68" s="3">
        <f t="shared" si="35"/>
        <v>21830498.027191728</v>
      </c>
      <c r="AG68" s="2">
        <f t="shared" si="15"/>
        <v>0</v>
      </c>
      <c r="AH68" s="2">
        <f t="shared" si="36"/>
        <v>0.55305025932174023</v>
      </c>
      <c r="AI68" s="23">
        <f t="shared" si="43"/>
        <v>4632292.7854838772</v>
      </c>
      <c r="AJ68" s="23">
        <f t="shared" si="16"/>
        <v>1400000</v>
      </c>
      <c r="AK68" s="23">
        <f t="shared" si="17"/>
        <v>185.59630755971011</v>
      </c>
      <c r="AL68" s="23">
        <f t="shared" si="49"/>
        <v>0</v>
      </c>
      <c r="AM68" s="23">
        <f t="shared" si="50"/>
        <v>0</v>
      </c>
      <c r="AN68" s="16">
        <f t="shared" si="38"/>
        <v>0</v>
      </c>
      <c r="AO68" s="23">
        <f t="shared" si="39"/>
        <v>0</v>
      </c>
      <c r="AP68" s="22">
        <f t="shared" si="40"/>
        <v>0</v>
      </c>
      <c r="AQ68" s="30">
        <f t="shared" si="19"/>
        <v>39968804.38625814</v>
      </c>
      <c r="AR68" s="28">
        <f t="shared" si="20"/>
        <v>609080.64436447027</v>
      </c>
      <c r="AS68" s="25">
        <f t="shared" si="21"/>
        <v>36373036</v>
      </c>
      <c r="AT68" s="32">
        <f t="shared" si="22"/>
        <v>0</v>
      </c>
      <c r="AU68" s="23">
        <f t="shared" si="23"/>
        <v>0</v>
      </c>
      <c r="AV68" s="22">
        <f t="shared" si="24"/>
        <v>2592993.2010551556</v>
      </c>
      <c r="AW68" s="31">
        <f t="shared" si="41"/>
        <v>39968804.38625814</v>
      </c>
      <c r="AX68"/>
      <c r="AY68"/>
      <c r="AZ68"/>
      <c r="BA68"/>
    </row>
    <row r="69" spans="1:53" s="21" customFormat="1" x14ac:dyDescent="0.25">
      <c r="A69">
        <f t="shared" si="51"/>
        <v>251</v>
      </c>
      <c r="B69" t="s">
        <v>9</v>
      </c>
      <c r="C69" s="27">
        <f t="shared" si="2"/>
        <v>0</v>
      </c>
      <c r="D69" s="27">
        <f t="shared" si="25"/>
        <v>0</v>
      </c>
      <c r="E69" s="27" t="b">
        <f t="shared" si="0"/>
        <v>0</v>
      </c>
      <c r="F69" s="29">
        <f t="shared" si="3"/>
        <v>0</v>
      </c>
      <c r="G69" s="27">
        <f t="shared" si="26"/>
        <v>0</v>
      </c>
      <c r="H69" s="22">
        <f t="shared" si="4"/>
        <v>43649249.757479891</v>
      </c>
      <c r="I69" s="23">
        <f t="shared" si="5"/>
        <v>103242301</v>
      </c>
      <c r="J69" s="23">
        <f t="shared" si="6"/>
        <v>0</v>
      </c>
      <c r="K69" s="19">
        <f t="shared" si="27"/>
        <v>1</v>
      </c>
      <c r="L69" s="16">
        <f t="shared" si="7"/>
        <v>0.3774682116021556</v>
      </c>
      <c r="M69" s="23">
        <f>M68-IF($B69="B",(Percent_Rent_In_Elsies*2.49%/12 * H68)/K68,0)+IF($B69="D",N69,0)+IF(B69="D",AK68)+IF(B69="C",F68*90%)-(Y69-Y68)-IF($B69="A",Q68/K68) + IF($B69="A",Q68/K68)</f>
        <v>362222.41845736752</v>
      </c>
      <c r="N69" s="23">
        <f t="shared" si="8"/>
        <v>0</v>
      </c>
      <c r="O69" s="22">
        <f t="shared" si="9"/>
        <v>2894.6671014597123</v>
      </c>
      <c r="P69" s="22">
        <f t="shared" si="45"/>
        <v>0</v>
      </c>
      <c r="Q69" s="22">
        <f t="shared" si="46"/>
        <v>0</v>
      </c>
      <c r="R69" s="22">
        <f t="shared" si="10"/>
        <v>364660.50382059213</v>
      </c>
      <c r="S69" s="16">
        <f t="shared" si="42"/>
        <v>0</v>
      </c>
      <c r="T69" s="15">
        <f t="shared" si="11"/>
        <v>26139.369916468171</v>
      </c>
      <c r="U69" s="23">
        <f t="shared" si="28"/>
        <v>684355.25303001166</v>
      </c>
      <c r="V69" s="23">
        <f t="shared" si="29"/>
        <v>0</v>
      </c>
      <c r="W69" s="23">
        <f t="shared" si="47"/>
        <v>59610.987588337215</v>
      </c>
      <c r="X69" s="23">
        <f t="shared" si="30"/>
        <v>21468461.20504193</v>
      </c>
      <c r="Y69" s="23">
        <f t="shared" si="12"/>
        <v>2510150.8325124998</v>
      </c>
      <c r="Z69" s="3">
        <f t="shared" si="13"/>
        <v>0</v>
      </c>
      <c r="AA69" s="23">
        <f t="shared" si="14"/>
        <v>6485024.3033698676</v>
      </c>
      <c r="AB69" s="26">
        <f t="shared" si="31"/>
        <v>31569825.000000011</v>
      </c>
      <c r="AC69" s="23">
        <f t="shared" si="32"/>
        <v>36373036</v>
      </c>
      <c r="AD69" s="23">
        <f t="shared" si="33"/>
        <v>4803211</v>
      </c>
      <c r="AE69" s="24">
        <f t="shared" si="53"/>
        <v>31569825</v>
      </c>
      <c r="AF69" s="3">
        <f t="shared" si="35"/>
        <v>0</v>
      </c>
      <c r="AG69" s="2">
        <f t="shared" si="15"/>
        <v>0</v>
      </c>
      <c r="AH69" s="2">
        <f t="shared" si="36"/>
        <v>0.55305025932174023</v>
      </c>
      <c r="AI69" s="23">
        <f t="shared" si="43"/>
        <v>4632160.2166927624</v>
      </c>
      <c r="AJ69" s="23">
        <f t="shared" si="16"/>
        <v>1400000</v>
      </c>
      <c r="AK69" s="23">
        <f t="shared" si="17"/>
        <v>0</v>
      </c>
      <c r="AL69" s="23">
        <f t="shared" si="49"/>
        <v>0</v>
      </c>
      <c r="AM69" s="23">
        <f t="shared" si="50"/>
        <v>0</v>
      </c>
      <c r="AN69" s="16">
        <f t="shared" si="38"/>
        <v>0</v>
      </c>
      <c r="AO69" s="23">
        <f t="shared" si="39"/>
        <v>0</v>
      </c>
      <c r="AP69" s="22">
        <f t="shared" si="40"/>
        <v>0</v>
      </c>
      <c r="AQ69" s="30">
        <f t="shared" si="19"/>
        <v>39968804.38625814</v>
      </c>
      <c r="AR69" s="28">
        <f t="shared" si="20"/>
        <v>609080.64436447027</v>
      </c>
      <c r="AS69" s="25">
        <f t="shared" si="21"/>
        <v>36373036</v>
      </c>
      <c r="AT69" s="32">
        <f t="shared" si="22"/>
        <v>0</v>
      </c>
      <c r="AU69" s="23">
        <f t="shared" si="23"/>
        <v>0</v>
      </c>
      <c r="AV69" s="22">
        <f t="shared" si="24"/>
        <v>2592993.2010551556</v>
      </c>
      <c r="AW69" s="31">
        <f t="shared" si="41"/>
        <v>39968804.38625814</v>
      </c>
      <c r="AX69"/>
      <c r="AY69"/>
      <c r="AZ69"/>
      <c r="BA69"/>
    </row>
    <row r="70" spans="1:53" x14ac:dyDescent="0.25">
      <c r="A70" s="21">
        <f t="shared" si="51"/>
        <v>251</v>
      </c>
      <c r="B70" s="21" t="s">
        <v>28</v>
      </c>
      <c r="C70" s="27">
        <f t="shared" si="2"/>
        <v>0</v>
      </c>
      <c r="D70" s="27">
        <f t="shared" si="25"/>
        <v>0</v>
      </c>
      <c r="E70" s="27" t="b">
        <f t="shared" si="0"/>
        <v>0</v>
      </c>
      <c r="F70" s="29">
        <f t="shared" si="3"/>
        <v>0</v>
      </c>
      <c r="G70" s="27">
        <f t="shared" si="26"/>
        <v>0</v>
      </c>
      <c r="H70" s="22">
        <f t="shared" si="4"/>
        <v>43649249.757479891</v>
      </c>
      <c r="I70" s="23">
        <f t="shared" si="5"/>
        <v>103242301</v>
      </c>
      <c r="J70" s="23">
        <f t="shared" si="6"/>
        <v>0</v>
      </c>
      <c r="K70" s="19">
        <f t="shared" si="27"/>
        <v>1</v>
      </c>
      <c r="L70" s="16">
        <f t="shared" si="7"/>
        <v>0.3774682116021556</v>
      </c>
      <c r="M70" s="23">
        <f>M69-IF($B70="B",(Percent_Rent_In_Elsies*2.49%/12 * H69)/K69,0)+IF($B70="D",N70,0)+IF(B70="D",AK69)+IF(B70="C",F69*90%)-(Y70-Y69)-IF($B70="A",Q69/K69) + IF($B70="A",Q69/K69)</f>
        <v>362222.41845736752</v>
      </c>
      <c r="N70" s="23">
        <f t="shared" si="8"/>
        <v>0</v>
      </c>
      <c r="O70" s="22">
        <f t="shared" si="9"/>
        <v>0</v>
      </c>
      <c r="P70" s="22">
        <f t="shared" si="45"/>
        <v>0</v>
      </c>
      <c r="Q70" s="22">
        <f t="shared" si="46"/>
        <v>2894.6671014597123</v>
      </c>
      <c r="R70" s="22">
        <f t="shared" si="10"/>
        <v>364660.50382059213</v>
      </c>
      <c r="S70" s="16">
        <f t="shared" si="42"/>
        <v>0</v>
      </c>
      <c r="T70" s="15">
        <f t="shared" si="11"/>
        <v>0</v>
      </c>
      <c r="U70" s="23">
        <f t="shared" si="28"/>
        <v>684355.25303001166</v>
      </c>
      <c r="V70" s="23">
        <f t="shared" si="29"/>
        <v>0</v>
      </c>
      <c r="W70" s="23">
        <f t="shared" si="47"/>
        <v>0</v>
      </c>
      <c r="X70" s="23">
        <f t="shared" si="30"/>
        <v>21468461.20504193</v>
      </c>
      <c r="Y70" s="23">
        <f t="shared" si="12"/>
        <v>2510150.8325124998</v>
      </c>
      <c r="Z70" s="3">
        <f t="shared" si="13"/>
        <v>2980.549379416861</v>
      </c>
      <c r="AA70" s="23">
        <f t="shared" si="14"/>
        <v>6529732.5440611206</v>
      </c>
      <c r="AB70" s="26">
        <f t="shared" si="31"/>
        <v>31569825.000000019</v>
      </c>
      <c r="AC70" s="23">
        <f t="shared" si="32"/>
        <v>36373036</v>
      </c>
      <c r="AD70" s="23">
        <f t="shared" si="33"/>
        <v>4803211</v>
      </c>
      <c r="AE70" s="24">
        <f t="shared" si="53"/>
        <v>31569825</v>
      </c>
      <c r="AF70" s="3">
        <f t="shared" si="35"/>
        <v>0</v>
      </c>
      <c r="AG70" s="2">
        <f t="shared" si="15"/>
        <v>1.6383773063011215E-3</v>
      </c>
      <c r="AH70" s="2">
        <f t="shared" si="36"/>
        <v>0.55305025932174023</v>
      </c>
      <c r="AI70" s="23">
        <f t="shared" si="43"/>
        <v>4664094.6743293721</v>
      </c>
      <c r="AJ70" s="23">
        <f t="shared" si="16"/>
        <v>1400000</v>
      </c>
      <c r="AK70" s="23">
        <f t="shared" si="17"/>
        <v>0</v>
      </c>
      <c r="AL70" s="23">
        <f t="shared" si="49"/>
        <v>0</v>
      </c>
      <c r="AM70" s="23">
        <f t="shared" si="50"/>
        <v>0</v>
      </c>
      <c r="AN70" s="16">
        <f t="shared" si="38"/>
        <v>0</v>
      </c>
      <c r="AO70" s="23">
        <f t="shared" si="39"/>
        <v>0</v>
      </c>
      <c r="AP70" s="22">
        <f t="shared" si="40"/>
        <v>0</v>
      </c>
      <c r="AQ70" s="30">
        <f t="shared" si="19"/>
        <v>39968804.38625814</v>
      </c>
      <c r="AR70" s="28">
        <f t="shared" si="20"/>
        <v>609080.64436447027</v>
      </c>
      <c r="AS70" s="25">
        <f t="shared" si="21"/>
        <v>36373036</v>
      </c>
      <c r="AT70" s="32">
        <f t="shared" si="22"/>
        <v>5961.0987588337221</v>
      </c>
      <c r="AU70" s="23">
        <f t="shared" si="23"/>
        <v>5961.0987588337221</v>
      </c>
      <c r="AV70" s="22">
        <f t="shared" si="24"/>
        <v>2619132.570971624</v>
      </c>
      <c r="AW70" s="31">
        <f t="shared" si="41"/>
        <v>39968804.38625814</v>
      </c>
    </row>
    <row r="71" spans="1:53" x14ac:dyDescent="0.25">
      <c r="A71">
        <f t="shared" si="51"/>
        <v>252</v>
      </c>
      <c r="B71" t="s">
        <v>6</v>
      </c>
      <c r="C71" s="27">
        <f t="shared" si="2"/>
        <v>0</v>
      </c>
      <c r="D71" s="27">
        <f t="shared" si="25"/>
        <v>0</v>
      </c>
      <c r="E71" s="27" t="b">
        <f t="shared" si="0"/>
        <v>0</v>
      </c>
      <c r="F71" s="29">
        <f t="shared" si="3"/>
        <v>0</v>
      </c>
      <c r="G71" s="27">
        <f t="shared" si="26"/>
        <v>0</v>
      </c>
      <c r="H71" s="22">
        <f t="shared" si="4"/>
        <v>43721998.50707569</v>
      </c>
      <c r="I71" s="23">
        <f t="shared" si="5"/>
        <v>103242301</v>
      </c>
      <c r="J71" s="23">
        <f t="shared" si="6"/>
        <v>0</v>
      </c>
      <c r="K71" s="19">
        <f t="shared" si="27"/>
        <v>1</v>
      </c>
      <c r="L71" s="16">
        <f t="shared" si="7"/>
        <v>0.3780973252881592</v>
      </c>
      <c r="M71" s="23">
        <f>M70-IF($B71="B",(Percent_Rent_In_Elsies*2.49%/12 * H70)/K70,0)+IF($B71="D",N71,0)+IF(B71="D",AK70)+IF(B71="C",F70*90%)-(Y71-Y70)-IF($B71="A",Q70/K70) + IF($B71="A",Q70/K70)</f>
        <v>362222.41845736752</v>
      </c>
      <c r="N71" s="23">
        <f t="shared" si="8"/>
        <v>0</v>
      </c>
      <c r="O71" s="22">
        <f t="shared" si="9"/>
        <v>0</v>
      </c>
      <c r="P71" s="22">
        <f t="shared" si="45"/>
        <v>0</v>
      </c>
      <c r="Q71" s="22">
        <f t="shared" si="46"/>
        <v>0</v>
      </c>
      <c r="R71" s="22">
        <f t="shared" si="10"/>
        <v>364660.50382059213</v>
      </c>
      <c r="S71" s="16">
        <f t="shared" si="42"/>
        <v>0</v>
      </c>
      <c r="T71" s="15">
        <f t="shared" si="11"/>
        <v>0</v>
      </c>
      <c r="U71" s="23">
        <f t="shared" si="28"/>
        <v>684355.25303001166</v>
      </c>
      <c r="V71" s="23">
        <f t="shared" si="29"/>
        <v>0</v>
      </c>
      <c r="W71" s="23">
        <f t="shared" si="47"/>
        <v>2894.6671014597123</v>
      </c>
      <c r="X71" s="23">
        <f t="shared" si="30"/>
        <v>21480469.284837555</v>
      </c>
      <c r="Y71" s="23">
        <f t="shared" si="12"/>
        <v>2510150.8325124998</v>
      </c>
      <c r="Z71" s="3">
        <f t="shared" si="13"/>
        <v>0</v>
      </c>
      <c r="AA71" s="23">
        <f t="shared" si="14"/>
        <v>6529732.5440611206</v>
      </c>
      <c r="AB71" s="26">
        <f t="shared" si="31"/>
        <v>31569825.000000011</v>
      </c>
      <c r="AC71" s="23">
        <f t="shared" si="32"/>
        <v>36373036</v>
      </c>
      <c r="AD71" s="23">
        <f t="shared" si="33"/>
        <v>4803211</v>
      </c>
      <c r="AE71" s="24">
        <f t="shared" si="53"/>
        <v>31569825</v>
      </c>
      <c r="AF71" s="3">
        <f t="shared" si="35"/>
        <v>0</v>
      </c>
      <c r="AG71" s="2">
        <f t="shared" si="15"/>
        <v>0</v>
      </c>
      <c r="AH71" s="2">
        <f t="shared" si="36"/>
        <v>0.55397200975394312</v>
      </c>
      <c r="AI71" s="23">
        <f t="shared" si="43"/>
        <v>4664094.6743293721</v>
      </c>
      <c r="AJ71" s="23">
        <f t="shared" si="16"/>
        <v>1400000</v>
      </c>
      <c r="AK71" s="23">
        <f t="shared" si="17"/>
        <v>0</v>
      </c>
      <c r="AL71" s="23">
        <f t="shared" si="49"/>
        <v>0</v>
      </c>
      <c r="AM71" s="23">
        <f t="shared" si="50"/>
        <v>0</v>
      </c>
      <c r="AN71" s="16">
        <f t="shared" si="38"/>
        <v>0</v>
      </c>
      <c r="AO71" s="23">
        <f t="shared" si="39"/>
        <v>0</v>
      </c>
      <c r="AP71" s="22">
        <f t="shared" si="40"/>
        <v>0</v>
      </c>
      <c r="AQ71" s="30">
        <f t="shared" si="19"/>
        <v>39965912.613823786</v>
      </c>
      <c r="AR71" s="28">
        <f t="shared" si="20"/>
        <v>609083.53903157171</v>
      </c>
      <c r="AS71" s="25">
        <f t="shared" si="21"/>
        <v>36373036</v>
      </c>
      <c r="AT71" s="32">
        <f t="shared" si="22"/>
        <v>0</v>
      </c>
      <c r="AU71" s="23">
        <f t="shared" si="23"/>
        <v>0</v>
      </c>
      <c r="AV71" s="22">
        <f t="shared" si="24"/>
        <v>2619132.570971624</v>
      </c>
      <c r="AW71" s="31">
        <f t="shared" si="41"/>
        <v>39965912.613823786</v>
      </c>
    </row>
    <row r="72" spans="1:53" x14ac:dyDescent="0.25">
      <c r="A72">
        <f t="shared" si="51"/>
        <v>252</v>
      </c>
      <c r="B72" t="s">
        <v>7</v>
      </c>
      <c r="C72" s="27">
        <f t="shared" si="2"/>
        <v>0</v>
      </c>
      <c r="D72" s="27">
        <f t="shared" si="25"/>
        <v>0</v>
      </c>
      <c r="E72" s="27" t="b">
        <f t="shared" si="0"/>
        <v>0</v>
      </c>
      <c r="F72" s="29">
        <f t="shared" si="3"/>
        <v>0</v>
      </c>
      <c r="G72" s="27">
        <f t="shared" si="26"/>
        <v>0</v>
      </c>
      <c r="H72" s="22">
        <f t="shared" si="4"/>
        <v>43721998.50707569</v>
      </c>
      <c r="I72" s="23">
        <f t="shared" si="5"/>
        <v>103242301</v>
      </c>
      <c r="J72" s="23">
        <f t="shared" si="6"/>
        <v>0</v>
      </c>
      <c r="K72" s="19">
        <f t="shared" si="27"/>
        <v>1</v>
      </c>
      <c r="L72" s="16">
        <f t="shared" si="7"/>
        <v>0.3780973252881592</v>
      </c>
      <c r="M72" s="23">
        <f>M71-IF($B72="B",(Percent_Rent_In_Elsies*2.49%/12 * H71)/K71,0)+IF($B72="D",N72,0)+IF(B72="D",AK71)+IF(B72="C",F71*90%)-(Y72-Y71)-IF($B72="A",Q71/K71) + IF($B72="A",Q71/K71)</f>
        <v>316860.8450062765</v>
      </c>
      <c r="N72" s="23">
        <f t="shared" si="8"/>
        <v>0</v>
      </c>
      <c r="O72" s="22">
        <f t="shared" si="9"/>
        <v>0</v>
      </c>
      <c r="P72" s="22">
        <f t="shared" si="45"/>
        <v>0</v>
      </c>
      <c r="Q72" s="22">
        <f t="shared" si="46"/>
        <v>0</v>
      </c>
      <c r="R72" s="22">
        <f t="shared" si="10"/>
        <v>334272.12850220944</v>
      </c>
      <c r="S72" s="16">
        <f t="shared" si="42"/>
        <v>30388.375318382678</v>
      </c>
      <c r="T72" s="15">
        <f t="shared" si="11"/>
        <v>0</v>
      </c>
      <c r="U72" s="23">
        <f t="shared" si="28"/>
        <v>627325.64861084404</v>
      </c>
      <c r="V72" s="23">
        <f t="shared" si="29"/>
        <v>57029.604419167641</v>
      </c>
      <c r="W72" s="23">
        <f t="shared" si="47"/>
        <v>2894.6671014597123</v>
      </c>
      <c r="X72" s="23">
        <f t="shared" si="30"/>
        <v>21480469.284837555</v>
      </c>
      <c r="Y72" s="23">
        <f t="shared" si="12"/>
        <v>2510150.8325124998</v>
      </c>
      <c r="Z72" s="3">
        <f t="shared" si="13"/>
        <v>0</v>
      </c>
      <c r="AA72" s="23">
        <f t="shared" si="14"/>
        <v>6529732.5440611206</v>
      </c>
      <c r="AB72" s="26">
        <f t="shared" si="31"/>
        <v>31569825.000000011</v>
      </c>
      <c r="AC72" s="23">
        <f t="shared" si="32"/>
        <v>36373036</v>
      </c>
      <c r="AD72" s="23">
        <f t="shared" si="33"/>
        <v>4803211</v>
      </c>
      <c r="AE72" s="24">
        <f t="shared" si="53"/>
        <v>31569825</v>
      </c>
      <c r="AF72" s="3">
        <f t="shared" si="35"/>
        <v>0</v>
      </c>
      <c r="AG72" s="2">
        <f t="shared" si="15"/>
        <v>0</v>
      </c>
      <c r="AH72" s="2">
        <f t="shared" si="36"/>
        <v>0.55397200975394312</v>
      </c>
      <c r="AI72" s="23">
        <f t="shared" si="43"/>
        <v>4664094.6743293721</v>
      </c>
      <c r="AJ72" s="23">
        <f t="shared" si="16"/>
        <v>1400000</v>
      </c>
      <c r="AK72" s="23">
        <f t="shared" si="17"/>
        <v>0</v>
      </c>
      <c r="AL72" s="23">
        <f t="shared" si="49"/>
        <v>31801.888845494948</v>
      </c>
      <c r="AM72" s="23">
        <f t="shared" si="50"/>
        <v>6678396657.5539389</v>
      </c>
      <c r="AN72" s="16">
        <f t="shared" si="38"/>
        <v>0</v>
      </c>
      <c r="AO72" s="23">
        <f t="shared" si="39"/>
        <v>45361.573451091026</v>
      </c>
      <c r="AP72" s="22">
        <f t="shared" si="40"/>
        <v>45361.573451091033</v>
      </c>
      <c r="AQ72" s="30">
        <f t="shared" si="19"/>
        <v>40056250.187351637</v>
      </c>
      <c r="AR72" s="28">
        <f t="shared" si="20"/>
        <v>654059.53910832852</v>
      </c>
      <c r="AS72" s="25">
        <f t="shared" si="21"/>
        <v>36373036</v>
      </c>
      <c r="AT72" s="32">
        <f t="shared" si="22"/>
        <v>0</v>
      </c>
      <c r="AU72" s="23">
        <f t="shared" si="23"/>
        <v>0</v>
      </c>
      <c r="AV72" s="22">
        <f t="shared" si="24"/>
        <v>2619132.570971624</v>
      </c>
      <c r="AW72" s="31">
        <f t="shared" si="41"/>
        <v>40056250.187351637</v>
      </c>
    </row>
    <row r="73" spans="1:53" x14ac:dyDescent="0.25">
      <c r="A73">
        <f t="shared" si="51"/>
        <v>252</v>
      </c>
      <c r="B73" t="s">
        <v>8</v>
      </c>
      <c r="C73" s="27">
        <f t="shared" si="2"/>
        <v>0</v>
      </c>
      <c r="D73" s="27">
        <f t="shared" si="25"/>
        <v>0</v>
      </c>
      <c r="E73" s="27" t="b">
        <f t="shared" si="0"/>
        <v>0</v>
      </c>
      <c r="F73" s="29">
        <f t="shared" si="3"/>
        <v>0</v>
      </c>
      <c r="G73" s="27">
        <f t="shared" si="26"/>
        <v>0</v>
      </c>
      <c r="H73" s="22">
        <f t="shared" si="4"/>
        <v>43721998.50707569</v>
      </c>
      <c r="I73" s="23">
        <f t="shared" si="5"/>
        <v>103242301</v>
      </c>
      <c r="J73" s="23">
        <f t="shared" si="6"/>
        <v>0</v>
      </c>
      <c r="K73" s="19">
        <f t="shared" si="27"/>
        <v>1</v>
      </c>
      <c r="L73" s="16">
        <f t="shared" si="7"/>
        <v>0.3780973252881592</v>
      </c>
      <c r="M73" s="23">
        <f>M72-IF($B73="B",(Percent_Rent_In_Elsies*2.49%/12 * H72)/K72,0)+IF($B73="D",N73,0)+IF(B73="D",AK72)+IF(B73="C",F72*90%)-(Y73-Y72)-IF($B73="A",Q72/K72) + IF($B73="A",Q72/K72)</f>
        <v>316860.8450062765</v>
      </c>
      <c r="N73" s="23">
        <f t="shared" si="8"/>
        <v>0</v>
      </c>
      <c r="O73" s="22">
        <f t="shared" si="9"/>
        <v>0</v>
      </c>
      <c r="P73" s="22">
        <f t="shared" si="45"/>
        <v>0</v>
      </c>
      <c r="Q73" s="22">
        <f t="shared" si="46"/>
        <v>0</v>
      </c>
      <c r="R73" s="22">
        <f t="shared" si="10"/>
        <v>379633.70195330045</v>
      </c>
      <c r="S73" s="16">
        <f t="shared" si="42"/>
        <v>30388.375318382678</v>
      </c>
      <c r="T73" s="15">
        <f t="shared" si="11"/>
        <v>0</v>
      </c>
      <c r="U73" s="23">
        <f t="shared" si="28"/>
        <v>672687.22206193511</v>
      </c>
      <c r="V73" s="23">
        <f t="shared" si="29"/>
        <v>57029.604419167641</v>
      </c>
      <c r="W73" s="23">
        <f t="shared" si="47"/>
        <v>2894.6671014597123</v>
      </c>
      <c r="X73" s="23">
        <f t="shared" si="30"/>
        <v>21480469.284837555</v>
      </c>
      <c r="Y73" s="23">
        <f t="shared" si="12"/>
        <v>2510150.8325124998</v>
      </c>
      <c r="Z73" s="3">
        <f t="shared" si="13"/>
        <v>0</v>
      </c>
      <c r="AA73" s="23">
        <f t="shared" si="14"/>
        <v>6529732.5440611206</v>
      </c>
      <c r="AB73" s="26">
        <f t="shared" si="31"/>
        <v>31569825.000000015</v>
      </c>
      <c r="AC73" s="23">
        <f t="shared" si="32"/>
        <v>36373036</v>
      </c>
      <c r="AD73" s="23">
        <f t="shared" si="33"/>
        <v>4803211</v>
      </c>
      <c r="AE73" s="24">
        <f t="shared" si="53"/>
        <v>31569825</v>
      </c>
      <c r="AF73" s="3">
        <f t="shared" si="35"/>
        <v>21797330.129843812</v>
      </c>
      <c r="AG73" s="2">
        <f t="shared" si="15"/>
        <v>0</v>
      </c>
      <c r="AH73" s="2">
        <f t="shared" si="36"/>
        <v>0.55397200975394312</v>
      </c>
      <c r="AI73" s="23">
        <f t="shared" si="43"/>
        <v>4664094.6743293721</v>
      </c>
      <c r="AJ73" s="23">
        <f t="shared" si="16"/>
        <v>1400000</v>
      </c>
      <c r="AK73" s="23">
        <f t="shared" si="17"/>
        <v>224.46346045353221</v>
      </c>
      <c r="AL73" s="23">
        <f t="shared" si="49"/>
        <v>0</v>
      </c>
      <c r="AM73" s="23">
        <f t="shared" si="50"/>
        <v>0</v>
      </c>
      <c r="AN73" s="16">
        <f t="shared" si="38"/>
        <v>0</v>
      </c>
      <c r="AO73" s="23">
        <f t="shared" si="39"/>
        <v>0</v>
      </c>
      <c r="AP73" s="22">
        <f t="shared" si="40"/>
        <v>0</v>
      </c>
      <c r="AQ73" s="30">
        <f t="shared" si="19"/>
        <v>40056250.187351637</v>
      </c>
      <c r="AR73" s="28">
        <f t="shared" si="20"/>
        <v>654059.53910832852</v>
      </c>
      <c r="AS73" s="25">
        <f t="shared" si="21"/>
        <v>36373036</v>
      </c>
      <c r="AT73" s="32">
        <f t="shared" si="22"/>
        <v>0</v>
      </c>
      <c r="AU73" s="23">
        <f t="shared" si="23"/>
        <v>0</v>
      </c>
      <c r="AV73" s="22">
        <f t="shared" si="24"/>
        <v>2619132.570971624</v>
      </c>
      <c r="AW73" s="31">
        <f t="shared" si="41"/>
        <v>40056250.187351637</v>
      </c>
    </row>
    <row r="74" spans="1:53" x14ac:dyDescent="0.25">
      <c r="A74" s="21">
        <f t="shared" si="51"/>
        <v>252</v>
      </c>
      <c r="B74" s="21" t="s">
        <v>9</v>
      </c>
      <c r="C74" s="27">
        <f t="shared" si="2"/>
        <v>0</v>
      </c>
      <c r="D74" s="27">
        <f t="shared" si="25"/>
        <v>0</v>
      </c>
      <c r="E74" s="27" t="b">
        <f t="shared" ref="E74:E137" si="54">IF(OR(I74&gt;Max_Parcels, AI74&gt;8000000000),TRUE,FALSE)</f>
        <v>0</v>
      </c>
      <c r="F74" s="29">
        <f t="shared" si="3"/>
        <v>0</v>
      </c>
      <c r="G74" s="27">
        <f t="shared" si="26"/>
        <v>0</v>
      </c>
      <c r="H74" s="22">
        <f t="shared" si="4"/>
        <v>43721998.50707569</v>
      </c>
      <c r="I74" s="23">
        <f t="shared" si="5"/>
        <v>103242301</v>
      </c>
      <c r="J74" s="23">
        <f t="shared" si="6"/>
        <v>0</v>
      </c>
      <c r="K74" s="19">
        <f t="shared" si="27"/>
        <v>1</v>
      </c>
      <c r="L74" s="16">
        <f t="shared" si="7"/>
        <v>0.3780973252881592</v>
      </c>
      <c r="M74" s="23">
        <f>M73-IF($B74="B",(Percent_Rent_In_Elsies*2.49%/12 * H73)/K73,0)+IF($B74="D",N74,0)+IF(B74="D",AK73)+IF(B74="C",F73*90%)-(Y74-Y73)-IF($B74="A",Q73/K73) + IF($B74="A",Q73/K73)</f>
        <v>317085.30846673006</v>
      </c>
      <c r="N74" s="23">
        <f t="shared" si="8"/>
        <v>0</v>
      </c>
      <c r="O74" s="22">
        <f t="shared" si="9"/>
        <v>4162.9813971175863</v>
      </c>
      <c r="P74" s="22">
        <f t="shared" si="45"/>
        <v>0</v>
      </c>
      <c r="Q74" s="22">
        <f t="shared" si="46"/>
        <v>0</v>
      </c>
      <c r="R74" s="22">
        <f t="shared" si="10"/>
        <v>379633.70195330045</v>
      </c>
      <c r="S74" s="16">
        <f t="shared" si="42"/>
        <v>0</v>
      </c>
      <c r="T74" s="15">
        <f t="shared" si="11"/>
        <v>26225.393921265091</v>
      </c>
      <c r="U74" s="23">
        <f t="shared" si="28"/>
        <v>672687.22206193511</v>
      </c>
      <c r="V74" s="23">
        <f t="shared" si="29"/>
        <v>0</v>
      </c>
      <c r="W74" s="23">
        <f t="shared" si="47"/>
        <v>59924.271520627357</v>
      </c>
      <c r="X74" s="23">
        <f t="shared" si="30"/>
        <v>21480469.284837555</v>
      </c>
      <c r="Y74" s="23">
        <f t="shared" si="12"/>
        <v>2510150.8325124998</v>
      </c>
      <c r="Z74" s="3">
        <f t="shared" si="13"/>
        <v>0</v>
      </c>
      <c r="AA74" s="23">
        <f t="shared" si="14"/>
        <v>6529508.0806006668</v>
      </c>
      <c r="AB74" s="26">
        <f t="shared" si="31"/>
        <v>31569825.000000015</v>
      </c>
      <c r="AC74" s="23">
        <f t="shared" si="32"/>
        <v>36373036</v>
      </c>
      <c r="AD74" s="23">
        <f t="shared" si="33"/>
        <v>4803211</v>
      </c>
      <c r="AE74" s="24">
        <f t="shared" si="53"/>
        <v>31569825</v>
      </c>
      <c r="AF74" s="3">
        <f t="shared" si="35"/>
        <v>0</v>
      </c>
      <c r="AG74" s="2">
        <f t="shared" si="15"/>
        <v>0</v>
      </c>
      <c r="AH74" s="2">
        <f t="shared" si="36"/>
        <v>0.55397200975394312</v>
      </c>
      <c r="AI74" s="23">
        <f t="shared" si="43"/>
        <v>4663934.3432861911</v>
      </c>
      <c r="AJ74" s="23">
        <f t="shared" si="16"/>
        <v>1400000</v>
      </c>
      <c r="AK74" s="23">
        <f t="shared" si="17"/>
        <v>0</v>
      </c>
      <c r="AL74" s="23">
        <f t="shared" si="49"/>
        <v>0</v>
      </c>
      <c r="AM74" s="23">
        <f t="shared" si="50"/>
        <v>0</v>
      </c>
      <c r="AN74" s="16">
        <f t="shared" si="38"/>
        <v>0</v>
      </c>
      <c r="AO74" s="23">
        <f t="shared" si="39"/>
        <v>0</v>
      </c>
      <c r="AP74" s="22">
        <f t="shared" si="40"/>
        <v>0</v>
      </c>
      <c r="AQ74" s="30">
        <f t="shared" si="19"/>
        <v>40056250.187351637</v>
      </c>
      <c r="AR74" s="28">
        <f t="shared" si="20"/>
        <v>654059.53910832852</v>
      </c>
      <c r="AS74" s="25">
        <f t="shared" si="21"/>
        <v>36373036</v>
      </c>
      <c r="AT74" s="32">
        <f t="shared" si="22"/>
        <v>0</v>
      </c>
      <c r="AU74" s="23">
        <f t="shared" si="23"/>
        <v>0</v>
      </c>
      <c r="AV74" s="22">
        <f t="shared" si="24"/>
        <v>2619132.570971624</v>
      </c>
      <c r="AW74" s="31">
        <f t="shared" si="41"/>
        <v>40056250.187351637</v>
      </c>
      <c r="AX74" s="21"/>
      <c r="AY74" s="21"/>
      <c r="AZ74" s="21"/>
      <c r="BA74" s="21"/>
    </row>
    <row r="75" spans="1:53" x14ac:dyDescent="0.25">
      <c r="A75" s="21">
        <f t="shared" si="51"/>
        <v>252</v>
      </c>
      <c r="B75" s="21" t="s">
        <v>28</v>
      </c>
      <c r="C75" s="27">
        <f t="shared" ref="C75:C138" si="55">IF(E74 = TRUE, 0, IF(AND($B75="A",P74&gt;0),P74,0)+IFERROR(IF($B75="A",Percent_Elsies*95%*AN71),0))</f>
        <v>0</v>
      </c>
      <c r="D75" s="27">
        <f t="shared" si="25"/>
        <v>0</v>
      </c>
      <c r="E75" s="27" t="b">
        <f t="shared" si="54"/>
        <v>0</v>
      </c>
      <c r="F75" s="29">
        <f t="shared" ref="F75:F138" si="56">D75/K75</f>
        <v>0</v>
      </c>
      <c r="G75" s="27">
        <f t="shared" si="26"/>
        <v>0</v>
      </c>
      <c r="H75" s="22">
        <f t="shared" ref="H75:H138" si="57">(H74*K75/K74+G75+D75)*IF(B75="A",(1+Inflation_Rate/12),1)</f>
        <v>43721998.50707569</v>
      </c>
      <c r="I75" s="23">
        <f t="shared" ref="I75:I138" si="58">I74+(G75+D75)/L75</f>
        <v>103242301</v>
      </c>
      <c r="J75" s="23">
        <f t="shared" ref="J75:J138" si="59">J74+IF(AND($B75="A",M75&lt;0,AR74&gt;0,E74=FALSE),MIN(_xlfn.FLOOR.MATH(1 + (-M75*2)/(Buy_On_Revalue)),30),0)</f>
        <v>0</v>
      </c>
      <c r="K75" s="19">
        <f t="shared" si="27"/>
        <v>1</v>
      </c>
      <c r="L75" s="16">
        <f t="shared" ref="L75:L138" si="60">(L74/K74)*K75*IF(B75="A",(1+Inflation_Rate/12),1)</f>
        <v>0.3780973252881592</v>
      </c>
      <c r="M75" s="23">
        <f>M74-IF($B75="B",(Percent_Rent_In_Elsies*2.49%/12 * H74)/K74,0)+IF($B75="D",N75,0)+IF(B75="D",AK74)+IF(B75="C",F74*90%)-(Y75-Y74)-IF($B75="A",Q74/K74) + IF($B75="A",Q74/K74)</f>
        <v>317085.30846673006</v>
      </c>
      <c r="N75" s="23">
        <f t="shared" ref="N75:N138" si="61">IF(B75="D", IF(V74&gt;(Percent_Elsies*(S74+V74)),V74-(Percent_Elsies)*(S74+V74),0),0)</f>
        <v>0</v>
      </c>
      <c r="O75" s="22">
        <f t="shared" ref="O75:O138" si="62">IF(B75="D",IF(S74&gt;Percent_Dollars*(S74+V74),S74-(Percent_Dollars*(S74+V74)),0),0)</f>
        <v>0</v>
      </c>
      <c r="P75" s="22">
        <f t="shared" si="45"/>
        <v>0</v>
      </c>
      <c r="Q75" s="22">
        <f t="shared" si="46"/>
        <v>4162.9813971175863</v>
      </c>
      <c r="R75" s="22">
        <f t="shared" ref="R75:R138" si="63">R74+IF($B75="B",5%*AN75,0)-IF(B75="B",R74/12,0)+IF($B75="C", AP74,0)</f>
        <v>379633.70195330045</v>
      </c>
      <c r="S75" s="16">
        <f t="shared" si="42"/>
        <v>0</v>
      </c>
      <c r="T75" s="15">
        <f t="shared" ref="T75:T138" si="64">IF($B75="E",0,T74+IF(B75="B", Percent_Dollars*95%*AN75,0)  + IF($B75="D",N75*MM_Bottom*K75)+IF($B75="D",S74-O75))</f>
        <v>0</v>
      </c>
      <c r="U75" s="23">
        <f t="shared" si="28"/>
        <v>672687.22206193511</v>
      </c>
      <c r="V75" s="23">
        <f t="shared" si="29"/>
        <v>0</v>
      </c>
      <c r="W75" s="23">
        <f t="shared" si="47"/>
        <v>0</v>
      </c>
      <c r="X75" s="23">
        <f t="shared" si="30"/>
        <v>21480469.284837555</v>
      </c>
      <c r="Y75" s="23">
        <f t="shared" ref="Y75:Y138" si="65">50%*$H$10*(AS74/$AS$10)*((4/3)/12+2.49%/4)</f>
        <v>2510150.8325124998</v>
      </c>
      <c r="Z75" s="3">
        <f t="shared" ref="Z75:Z138" si="66">IF($B75="E",W74*3.5%/Percent_Elsies,0)</f>
        <v>2996.2135760313681</v>
      </c>
      <c r="AA75" s="23">
        <f t="shared" ref="AA75:AA138" si="67">AA74+IF($B75="E",W74*52.5%/Percent_Elsies,0)-IF($B75="D",AK74)</f>
        <v>6574451.2842411371</v>
      </c>
      <c r="AB75" s="26">
        <f t="shared" si="31"/>
        <v>31569825.000000011</v>
      </c>
      <c r="AC75" s="23">
        <f t="shared" si="32"/>
        <v>36373036</v>
      </c>
      <c r="AD75" s="23">
        <f t="shared" si="33"/>
        <v>4803211</v>
      </c>
      <c r="AE75" s="24">
        <f t="shared" si="53"/>
        <v>31569825</v>
      </c>
      <c r="AF75" s="3">
        <f t="shared" si="35"/>
        <v>0</v>
      </c>
      <c r="AG75" s="2">
        <f t="shared" ref="AG75:AG138" si="68">IF($B75="E",(Z75/AF73)*12,0)</f>
        <v>1.6494938920592495E-3</v>
      </c>
      <c r="AH75" s="2">
        <f t="shared" ref="AH75:AH138" si="69">40%*H75/AE75</f>
        <v>0.55397200975394312</v>
      </c>
      <c r="AI75" s="23">
        <f t="shared" si="43"/>
        <v>4696036.6316008121</v>
      </c>
      <c r="AJ75" s="23">
        <f t="shared" ref="AJ75:AJ138" si="70">AJ74*K74/K75</f>
        <v>1400000</v>
      </c>
      <c r="AK75" s="23">
        <f t="shared" ref="AK75:AK138" si="71">IF($B75="C",((37/25)*1000/K75)*AI75/1000000 - AM74/1000000,0)</f>
        <v>0</v>
      </c>
      <c r="AL75" s="23">
        <f t="shared" si="49"/>
        <v>0</v>
      </c>
      <c r="AM75" s="23">
        <f t="shared" si="50"/>
        <v>0</v>
      </c>
      <c r="AN75" s="16">
        <f t="shared" si="38"/>
        <v>0</v>
      </c>
      <c r="AO75" s="23">
        <f t="shared" si="39"/>
        <v>0</v>
      </c>
      <c r="AP75" s="22">
        <f t="shared" si="40"/>
        <v>0</v>
      </c>
      <c r="AQ75" s="30">
        <f t="shared" ref="AQ75:AQ138" si="72">(AQ74+IF($B75="B",AN75*(5%+95%*Percent_Dollars))+IFERROR(IF($B75="A",AN71*95%*Percent_Elsies),0)+IF($B75="B",D75)+AP75+IF($B75="B",(Percent_Rent_In_Elsies*2.49%*H74/12)*MM_Top,0)-IF($B75="C",F74*MM_Bottom*K75*65%)) + IF($B75="A",Q74*(MM_Top - MM_Bottom)) - IF($B75="A",Q74)</f>
        <v>40056250.187351637</v>
      </c>
      <c r="AR75" s="28">
        <f t="shared" ref="AR75:AR138" si="73">(AR74+IF($B75="B",((Percent_Rent_In_Elsies)*2.49%*H74/12)*MM_Top,0)-IF($B75="D",N75*MM_Bottom*K75)-IF($B75="C",F74*MM_Bottom*K75*65%)) + IF($B75="A",Q74*(MM_Top - MM_Bottom))</f>
        <v>654059.53910832852</v>
      </c>
      <c r="AS75" s="25">
        <f t="shared" ref="AS75:AS138" si="74">AS74+G75+D75</f>
        <v>36373036</v>
      </c>
      <c r="AT75" s="32">
        <f t="shared" ref="AT75:AT138" si="75">IF($B75="E",W74*7%/Percent_Elsies,0)</f>
        <v>5992.4271520627362</v>
      </c>
      <c r="AU75" s="23">
        <f t="shared" ref="AU75:AU138" si="76">IF($B75="E",W74*7%/Percent_Elsies,0)</f>
        <v>5992.4271520627362</v>
      </c>
      <c r="AV75" s="22">
        <f t="shared" ref="AV75:AV138" si="77">AV74+IF($B75="E",T74*30%/Percent_Dollars)</f>
        <v>2645357.9648928889</v>
      </c>
      <c r="AW75" s="31">
        <f t="shared" si="41"/>
        <v>40056250.187351637</v>
      </c>
      <c r="AX75" s="21"/>
      <c r="AY75" s="21"/>
      <c r="AZ75" s="21"/>
      <c r="BA75" s="21"/>
    </row>
    <row r="76" spans="1:53" x14ac:dyDescent="0.25">
      <c r="A76">
        <f t="shared" si="51"/>
        <v>253</v>
      </c>
      <c r="B76" t="s">
        <v>6</v>
      </c>
      <c r="C76" s="27">
        <f t="shared" si="55"/>
        <v>0</v>
      </c>
      <c r="D76" s="27">
        <f t="shared" ref="D76:D139" si="78">IF(AND($B76="B",M76&lt;0,AR75&gt;0,E75=FALSE),MIN(AR75,Buy_On_Revalue*K76*(J75-J74)),0)</f>
        <v>0</v>
      </c>
      <c r="E76" s="27" t="b">
        <f t="shared" si="54"/>
        <v>0</v>
      </c>
      <c r="F76" s="29">
        <f t="shared" si="56"/>
        <v>0</v>
      </c>
      <c r="G76" s="27">
        <f t="shared" ref="G76:G139" si="79">C76</f>
        <v>0</v>
      </c>
      <c r="H76" s="22">
        <f t="shared" si="57"/>
        <v>43794868.504587486</v>
      </c>
      <c r="I76" s="23">
        <f t="shared" si="58"/>
        <v>103242301</v>
      </c>
      <c r="J76" s="23">
        <f t="shared" si="59"/>
        <v>0</v>
      </c>
      <c r="K76" s="19">
        <f t="shared" ref="K76:K139" si="80">IF(J76-J75 &gt; 0,K75*(1+0.005)^(J76-J75),K75)</f>
        <v>1</v>
      </c>
      <c r="L76" s="16">
        <f t="shared" si="60"/>
        <v>0.37872748749697283</v>
      </c>
      <c r="M76" s="23">
        <f>M75-IF($B76="B",(Percent_Rent_In_Elsies*2.49%/12 * H75)/K75,0)+IF($B76="D",N76,0)+IF(B76="D",AK75)+IF(B76="C",F75*90%)-(Y76-Y75)-IF($B76="A",Q75/K75) + IF($B76="A",Q75/K75)</f>
        <v>317085.30846673006</v>
      </c>
      <c r="N76" s="23">
        <f t="shared" si="61"/>
        <v>0</v>
      </c>
      <c r="O76" s="22">
        <f t="shared" si="62"/>
        <v>0</v>
      </c>
      <c r="P76" s="22">
        <f t="shared" si="45"/>
        <v>0</v>
      </c>
      <c r="Q76" s="22">
        <f t="shared" si="46"/>
        <v>0</v>
      </c>
      <c r="R76" s="22">
        <f t="shared" si="63"/>
        <v>379633.70195330045</v>
      </c>
      <c r="S76" s="16">
        <f t="shared" si="42"/>
        <v>0</v>
      </c>
      <c r="T76" s="15">
        <f t="shared" si="64"/>
        <v>0</v>
      </c>
      <c r="U76" s="23">
        <f t="shared" ref="U76:U139" si="81">U75-IF($B76="B",U75/12)+IF($B76="C",AO75)+IF(B76="C",F75*10%)</f>
        <v>672687.22206193511</v>
      </c>
      <c r="V76" s="23">
        <f t="shared" ref="V76:V139" si="82">IF($B76="D", 0, V75+IF($B76="B",U75/12,0))</f>
        <v>0</v>
      </c>
      <c r="W76" s="23">
        <f t="shared" si="47"/>
        <v>4162.9813971175863</v>
      </c>
      <c r="X76" s="23">
        <f t="shared" ref="X76:X139" si="83">X75+IFERROR(IF($B76="A",Z75,0),0)  + AT75 + AU75 - IF($B76="A",Q75/K75)</f>
        <v>21491287.371320594</v>
      </c>
      <c r="Y76" s="23">
        <f t="shared" si="65"/>
        <v>2510150.8325124998</v>
      </c>
      <c r="Z76" s="3">
        <f t="shared" si="66"/>
        <v>0</v>
      </c>
      <c r="AA76" s="23">
        <f t="shared" si="67"/>
        <v>6574451.2842411371</v>
      </c>
      <c r="AB76" s="26">
        <f t="shared" ref="AB76:AB139" si="84">M76+SUM(U76:AA76)+AO76+AT76+AU76</f>
        <v>31569825.000000015</v>
      </c>
      <c r="AC76" s="23">
        <f t="shared" ref="AC76:AC139" si="85">AC75+G76+IF($B76="C",F75)</f>
        <v>36373036</v>
      </c>
      <c r="AD76" s="23">
        <f t="shared" ref="AD76:AD139" si="86">AD75</f>
        <v>4803211</v>
      </c>
      <c r="AE76" s="24">
        <f t="shared" si="53"/>
        <v>31569825</v>
      </c>
      <c r="AF76" s="3">
        <f t="shared" ref="AF76:AF139" si="87">IF($B76="C",MAX(AE76-AA76-Y76-U76-V76-W76-AO76-AT76-AU76,0.0001),0)</f>
        <v>0</v>
      </c>
      <c r="AG76" s="2">
        <f t="shared" si="68"/>
        <v>0</v>
      </c>
      <c r="AH76" s="2">
        <f t="shared" si="69"/>
        <v>0.55489529643686641</v>
      </c>
      <c r="AI76" s="23">
        <f t="shared" si="43"/>
        <v>4696036.6316008121</v>
      </c>
      <c r="AJ76" s="23">
        <f t="shared" si="70"/>
        <v>1400000</v>
      </c>
      <c r="AK76" s="23">
        <f t="shared" si="71"/>
        <v>0</v>
      </c>
      <c r="AL76" s="23">
        <f t="shared" si="49"/>
        <v>0</v>
      </c>
      <c r="AM76" s="23">
        <f t="shared" si="50"/>
        <v>0</v>
      </c>
      <c r="AN76" s="16">
        <f t="shared" ref="AN76:AN139" si="88">IF($B76="B",(G70)/2,0)</f>
        <v>0</v>
      </c>
      <c r="AO76" s="23">
        <f t="shared" ref="AO76:AO139" si="89">IF($B76="B",(Percent_Rent_In_Elsies*2.49%/12*H75)/K75,0)</f>
        <v>0</v>
      </c>
      <c r="AP76" s="22">
        <f t="shared" ref="AP76:AP139" si="90">IF($B76="B",(1-Percent_Rent_In_Elsies)*2.49%*H75/12,0)</f>
        <v>0</v>
      </c>
      <c r="AQ76" s="30">
        <f t="shared" si="72"/>
        <v>40052091.36893592</v>
      </c>
      <c r="AR76" s="28">
        <f t="shared" si="73"/>
        <v>654063.70208972564</v>
      </c>
      <c r="AS76" s="25">
        <f t="shared" si="74"/>
        <v>36373036</v>
      </c>
      <c r="AT76" s="32">
        <f t="shared" si="75"/>
        <v>0</v>
      </c>
      <c r="AU76" s="23">
        <f t="shared" si="76"/>
        <v>0</v>
      </c>
      <c r="AV76" s="22">
        <f t="shared" si="77"/>
        <v>2645357.9648928889</v>
      </c>
      <c r="AW76" s="31">
        <f t="shared" ref="AW76:AW139" si="91">SUM(AR76:AS76)+AV76 +SUM(O76:T76)+AP76</f>
        <v>40052091.368935913</v>
      </c>
    </row>
    <row r="77" spans="1:53" x14ac:dyDescent="0.25">
      <c r="A77">
        <f t="shared" si="51"/>
        <v>253</v>
      </c>
      <c r="B77" t="s">
        <v>7</v>
      </c>
      <c r="C77" s="27">
        <f t="shared" si="55"/>
        <v>0</v>
      </c>
      <c r="D77" s="27">
        <f t="shared" si="78"/>
        <v>0</v>
      </c>
      <c r="E77" s="27" t="b">
        <f t="shared" si="54"/>
        <v>0</v>
      </c>
      <c r="F77" s="29">
        <f t="shared" si="56"/>
        <v>0</v>
      </c>
      <c r="G77" s="27">
        <f t="shared" si="79"/>
        <v>0</v>
      </c>
      <c r="H77" s="22">
        <f t="shared" si="57"/>
        <v>43794868.504587486</v>
      </c>
      <c r="I77" s="23">
        <f t="shared" si="58"/>
        <v>103242301</v>
      </c>
      <c r="J77" s="23">
        <f t="shared" si="59"/>
        <v>0</v>
      </c>
      <c r="K77" s="19">
        <f t="shared" si="80"/>
        <v>1</v>
      </c>
      <c r="L77" s="16">
        <f t="shared" si="60"/>
        <v>0.37872748749697283</v>
      </c>
      <c r="M77" s="23">
        <f>M76-IF($B77="B",(Percent_Rent_In_Elsies*2.49%/12 * H76)/K76,0)+IF($B77="D",N77,0)+IF(B77="D",AK76)+IF(B77="C",F76*90%)-(Y77-Y76)-IF($B77="A",Q76/K76) + IF($B77="A",Q76/K76)</f>
        <v>271648.13239322056</v>
      </c>
      <c r="N77" s="23">
        <f t="shared" si="61"/>
        <v>0</v>
      </c>
      <c r="O77" s="22">
        <f t="shared" si="62"/>
        <v>0</v>
      </c>
      <c r="P77" s="22">
        <f t="shared" si="45"/>
        <v>0</v>
      </c>
      <c r="Q77" s="22">
        <f t="shared" si="46"/>
        <v>0</v>
      </c>
      <c r="R77" s="22">
        <f t="shared" si="63"/>
        <v>347997.56012385874</v>
      </c>
      <c r="S77" s="16">
        <f t="shared" ref="S77:S140" si="92">IF($B77="D", 0, S76+IF($B77="B",R76/12,0)-IF($B77="C",O77,0))</f>
        <v>31636.141829441705</v>
      </c>
      <c r="T77" s="15">
        <f t="shared" si="64"/>
        <v>0</v>
      </c>
      <c r="U77" s="23">
        <f t="shared" si="81"/>
        <v>616629.95355677383</v>
      </c>
      <c r="V77" s="23">
        <f t="shared" si="82"/>
        <v>56057.268505161257</v>
      </c>
      <c r="W77" s="23">
        <f t="shared" si="47"/>
        <v>4162.9813971175863</v>
      </c>
      <c r="X77" s="23">
        <f t="shared" si="83"/>
        <v>21491287.371320594</v>
      </c>
      <c r="Y77" s="23">
        <f t="shared" si="65"/>
        <v>2510150.8325124998</v>
      </c>
      <c r="Z77" s="3">
        <f t="shared" si="66"/>
        <v>0</v>
      </c>
      <c r="AA77" s="23">
        <f t="shared" si="67"/>
        <v>6574451.2842411371</v>
      </c>
      <c r="AB77" s="26">
        <f t="shared" si="84"/>
        <v>31569825.000000019</v>
      </c>
      <c r="AC77" s="23">
        <f t="shared" si="85"/>
        <v>36373036</v>
      </c>
      <c r="AD77" s="23">
        <f t="shared" si="86"/>
        <v>4803211</v>
      </c>
      <c r="AE77" s="24">
        <f t="shared" si="53"/>
        <v>31569825</v>
      </c>
      <c r="AF77" s="3">
        <f t="shared" si="87"/>
        <v>0</v>
      </c>
      <c r="AG77" s="2">
        <f t="shared" si="68"/>
        <v>0</v>
      </c>
      <c r="AH77" s="2">
        <f t="shared" si="69"/>
        <v>0.55489529643686641</v>
      </c>
      <c r="AI77" s="23">
        <f t="shared" ref="AI77:AI140" si="93">AA77/(AJ77/1000000)</f>
        <v>4696036.6316008121</v>
      </c>
      <c r="AJ77" s="23">
        <f t="shared" si="70"/>
        <v>1400000</v>
      </c>
      <c r="AK77" s="23">
        <f t="shared" si="71"/>
        <v>0</v>
      </c>
      <c r="AL77" s="23">
        <f t="shared" si="49"/>
        <v>31941.957271439955</v>
      </c>
      <c r="AM77" s="23">
        <f t="shared" si="50"/>
        <v>6707811027.0023899</v>
      </c>
      <c r="AN77" s="16">
        <f t="shared" si="88"/>
        <v>0</v>
      </c>
      <c r="AO77" s="23">
        <f t="shared" si="89"/>
        <v>45437.176073509516</v>
      </c>
      <c r="AP77" s="22">
        <f t="shared" si="90"/>
        <v>45437.176073509523</v>
      </c>
      <c r="AQ77" s="30">
        <f t="shared" si="72"/>
        <v>40142579.50508631</v>
      </c>
      <c r="AR77" s="28">
        <f t="shared" si="73"/>
        <v>699114.66216661036</v>
      </c>
      <c r="AS77" s="25">
        <f t="shared" si="74"/>
        <v>36373036</v>
      </c>
      <c r="AT77" s="32">
        <f t="shared" si="75"/>
        <v>0</v>
      </c>
      <c r="AU77" s="23">
        <f t="shared" si="76"/>
        <v>0</v>
      </c>
      <c r="AV77" s="22">
        <f t="shared" si="77"/>
        <v>2645357.9648928889</v>
      </c>
      <c r="AW77" s="31">
        <f t="shared" si="91"/>
        <v>40142579.505086303</v>
      </c>
    </row>
    <row r="78" spans="1:53" s="21" customFormat="1" x14ac:dyDescent="0.25">
      <c r="A78">
        <f t="shared" si="51"/>
        <v>253</v>
      </c>
      <c r="B78" t="s">
        <v>8</v>
      </c>
      <c r="C78" s="27">
        <f t="shared" si="55"/>
        <v>0</v>
      </c>
      <c r="D78" s="27">
        <f t="shared" si="78"/>
        <v>0</v>
      </c>
      <c r="E78" s="27" t="b">
        <f t="shared" si="54"/>
        <v>0</v>
      </c>
      <c r="F78" s="29">
        <f t="shared" si="56"/>
        <v>0</v>
      </c>
      <c r="G78" s="27">
        <f t="shared" si="79"/>
        <v>0</v>
      </c>
      <c r="H78" s="22">
        <f t="shared" si="57"/>
        <v>43794868.504587486</v>
      </c>
      <c r="I78" s="23">
        <f t="shared" si="58"/>
        <v>103242301</v>
      </c>
      <c r="J78" s="23">
        <f t="shared" si="59"/>
        <v>0</v>
      </c>
      <c r="K78" s="19">
        <f t="shared" si="80"/>
        <v>1</v>
      </c>
      <c r="L78" s="16">
        <f t="shared" si="60"/>
        <v>0.37872748749697283</v>
      </c>
      <c r="M78" s="23">
        <f>M77-IF($B78="B",(Percent_Rent_In_Elsies*2.49%/12 * H77)/K77,0)+IF($B78="D",N78,0)+IF(B78="D",AK77)+IF(B78="C",F77*90%)-(Y78-Y77)-IF($B78="A",Q77/K77) + IF($B78="A",Q77/K77)</f>
        <v>271648.13239322056</v>
      </c>
      <c r="N78" s="23">
        <f t="shared" si="61"/>
        <v>0</v>
      </c>
      <c r="O78" s="22">
        <f t="shared" si="62"/>
        <v>0</v>
      </c>
      <c r="P78" s="22">
        <f t="shared" si="45"/>
        <v>0</v>
      </c>
      <c r="Q78" s="22">
        <f t="shared" si="46"/>
        <v>0</v>
      </c>
      <c r="R78" s="22">
        <f t="shared" si="63"/>
        <v>393434.73619736824</v>
      </c>
      <c r="S78" s="16">
        <f t="shared" si="92"/>
        <v>31636.141829441705</v>
      </c>
      <c r="T78" s="15">
        <f t="shared" si="64"/>
        <v>0</v>
      </c>
      <c r="U78" s="23">
        <f t="shared" si="81"/>
        <v>662067.12963028334</v>
      </c>
      <c r="V78" s="23">
        <f t="shared" si="82"/>
        <v>56057.268505161257</v>
      </c>
      <c r="W78" s="23">
        <f t="shared" si="47"/>
        <v>4162.9813971175863</v>
      </c>
      <c r="X78" s="23">
        <f t="shared" si="83"/>
        <v>21491287.371320594</v>
      </c>
      <c r="Y78" s="23">
        <f t="shared" si="65"/>
        <v>2510150.8325124998</v>
      </c>
      <c r="Z78" s="3">
        <f t="shared" si="66"/>
        <v>0</v>
      </c>
      <c r="AA78" s="23">
        <f t="shared" si="67"/>
        <v>6574451.2842411371</v>
      </c>
      <c r="AB78" s="26">
        <f t="shared" si="84"/>
        <v>31569825.000000015</v>
      </c>
      <c r="AC78" s="23">
        <f t="shared" si="85"/>
        <v>36373036</v>
      </c>
      <c r="AD78" s="23">
        <f t="shared" si="86"/>
        <v>4803211</v>
      </c>
      <c r="AE78" s="24">
        <f t="shared" si="53"/>
        <v>31569825</v>
      </c>
      <c r="AF78" s="3">
        <f t="shared" si="87"/>
        <v>21762935.503713802</v>
      </c>
      <c r="AG78" s="2">
        <f t="shared" si="68"/>
        <v>0</v>
      </c>
      <c r="AH78" s="2">
        <f t="shared" si="69"/>
        <v>0.55489529643686641</v>
      </c>
      <c r="AI78" s="23">
        <f t="shared" si="93"/>
        <v>4696036.6316008121</v>
      </c>
      <c r="AJ78" s="23">
        <f t="shared" si="70"/>
        <v>1400000</v>
      </c>
      <c r="AK78" s="23">
        <f t="shared" si="71"/>
        <v>242.32318776681223</v>
      </c>
      <c r="AL78" s="23">
        <f t="shared" si="49"/>
        <v>0</v>
      </c>
      <c r="AM78" s="23">
        <f t="shared" si="50"/>
        <v>0</v>
      </c>
      <c r="AN78" s="16">
        <f t="shared" si="88"/>
        <v>0</v>
      </c>
      <c r="AO78" s="23">
        <f t="shared" si="89"/>
        <v>0</v>
      </c>
      <c r="AP78" s="22">
        <f t="shared" si="90"/>
        <v>0</v>
      </c>
      <c r="AQ78" s="30">
        <f t="shared" si="72"/>
        <v>40142579.50508631</v>
      </c>
      <c r="AR78" s="28">
        <f t="shared" si="73"/>
        <v>699114.66216661036</v>
      </c>
      <c r="AS78" s="25">
        <f t="shared" si="74"/>
        <v>36373036</v>
      </c>
      <c r="AT78" s="32">
        <f t="shared" si="75"/>
        <v>0</v>
      </c>
      <c r="AU78" s="23">
        <f t="shared" si="76"/>
        <v>0</v>
      </c>
      <c r="AV78" s="22">
        <f t="shared" si="77"/>
        <v>2645357.9648928889</v>
      </c>
      <c r="AW78" s="31">
        <f t="shared" si="91"/>
        <v>40142579.50508631</v>
      </c>
      <c r="AX78"/>
      <c r="AY78"/>
      <c r="AZ78"/>
      <c r="BA78"/>
    </row>
    <row r="79" spans="1:53" s="21" customFormat="1" x14ac:dyDescent="0.25">
      <c r="A79">
        <f t="shared" si="51"/>
        <v>253</v>
      </c>
      <c r="B79" t="s">
        <v>9</v>
      </c>
      <c r="C79" s="27">
        <f t="shared" si="55"/>
        <v>0</v>
      </c>
      <c r="D79" s="27">
        <f t="shared" si="78"/>
        <v>0</v>
      </c>
      <c r="E79" s="27" t="b">
        <f t="shared" si="54"/>
        <v>0</v>
      </c>
      <c r="F79" s="29">
        <f t="shared" si="56"/>
        <v>0</v>
      </c>
      <c r="G79" s="27">
        <f t="shared" si="79"/>
        <v>0</v>
      </c>
      <c r="H79" s="22">
        <f t="shared" si="57"/>
        <v>43794868.504587486</v>
      </c>
      <c r="I79" s="23">
        <f t="shared" si="58"/>
        <v>103242301</v>
      </c>
      <c r="J79" s="23">
        <f t="shared" si="59"/>
        <v>0</v>
      </c>
      <c r="K79" s="19">
        <f t="shared" si="80"/>
        <v>1</v>
      </c>
      <c r="L79" s="16">
        <f t="shared" si="60"/>
        <v>0.37872748749697283</v>
      </c>
      <c r="M79" s="23">
        <f>M78-IF($B79="B",(Percent_Rent_In_Elsies*2.49%/12 * H78)/K78,0)+IF($B79="D",N79,0)+IF(B79="D",AK78)+IF(B79="C",F78*90%)-(Y79-Y78)-IF($B79="A",Q78/K78) + IF($B79="A",Q78/K78)</f>
        <v>271890.45558098739</v>
      </c>
      <c r="N79" s="23">
        <f t="shared" si="61"/>
        <v>0</v>
      </c>
      <c r="O79" s="22">
        <f t="shared" si="62"/>
        <v>5328.1187290608177</v>
      </c>
      <c r="P79" s="22">
        <f t="shared" ref="P79:P142" si="94">IF(AG79 &gt; Retail_Freeze_Above, O78,0)</f>
        <v>0</v>
      </c>
      <c r="Q79" s="22">
        <f t="shared" ref="Q79:Q142" si="95">IF(AG79&lt;=Retail_Freeze_Above,O78,0)</f>
        <v>0</v>
      </c>
      <c r="R79" s="22">
        <f t="shared" si="63"/>
        <v>393434.73619736824</v>
      </c>
      <c r="S79" s="16">
        <f t="shared" si="92"/>
        <v>0</v>
      </c>
      <c r="T79" s="15">
        <f t="shared" si="64"/>
        <v>26308.023100380888</v>
      </c>
      <c r="U79" s="23">
        <f t="shared" si="81"/>
        <v>662067.12963028334</v>
      </c>
      <c r="V79" s="23">
        <f t="shared" si="82"/>
        <v>0</v>
      </c>
      <c r="W79" s="23">
        <f t="shared" ref="W79:W142" si="96">IF($B79="E",0,W78+IF(B79="D",V78,0)+IF($B79="A",G79))-IF($B79="D",N79)+IF($B79="A",Q78/K78)</f>
        <v>60220.24990227884</v>
      </c>
      <c r="X79" s="23">
        <f t="shared" si="83"/>
        <v>21491287.371320594</v>
      </c>
      <c r="Y79" s="23">
        <f t="shared" si="65"/>
        <v>2510150.8325124998</v>
      </c>
      <c r="Z79" s="3">
        <f t="shared" si="66"/>
        <v>0</v>
      </c>
      <c r="AA79" s="23">
        <f t="shared" si="67"/>
        <v>6574208.9610533705</v>
      </c>
      <c r="AB79" s="26">
        <f t="shared" si="84"/>
        <v>31569825.000000015</v>
      </c>
      <c r="AC79" s="23">
        <f t="shared" si="85"/>
        <v>36373036</v>
      </c>
      <c r="AD79" s="23">
        <f t="shared" si="86"/>
        <v>4803211</v>
      </c>
      <c r="AE79" s="24">
        <f t="shared" si="53"/>
        <v>31569825</v>
      </c>
      <c r="AF79" s="3">
        <f t="shared" si="87"/>
        <v>0</v>
      </c>
      <c r="AG79" s="2">
        <f t="shared" si="68"/>
        <v>0</v>
      </c>
      <c r="AH79" s="2">
        <f t="shared" si="69"/>
        <v>0.55489529643686641</v>
      </c>
      <c r="AI79" s="23">
        <f t="shared" si="93"/>
        <v>4695863.5436095502</v>
      </c>
      <c r="AJ79" s="23">
        <f t="shared" si="70"/>
        <v>1400000</v>
      </c>
      <c r="AK79" s="23">
        <f t="shared" si="71"/>
        <v>0</v>
      </c>
      <c r="AL79" s="23">
        <f t="shared" si="49"/>
        <v>0</v>
      </c>
      <c r="AM79" s="23">
        <f t="shared" si="50"/>
        <v>0</v>
      </c>
      <c r="AN79" s="16">
        <f t="shared" si="88"/>
        <v>0</v>
      </c>
      <c r="AO79" s="23">
        <f t="shared" si="89"/>
        <v>0</v>
      </c>
      <c r="AP79" s="22">
        <f t="shared" si="90"/>
        <v>0</v>
      </c>
      <c r="AQ79" s="30">
        <f t="shared" si="72"/>
        <v>40142579.50508631</v>
      </c>
      <c r="AR79" s="28">
        <f t="shared" si="73"/>
        <v>699114.66216661036</v>
      </c>
      <c r="AS79" s="25">
        <f t="shared" si="74"/>
        <v>36373036</v>
      </c>
      <c r="AT79" s="32">
        <f t="shared" si="75"/>
        <v>0</v>
      </c>
      <c r="AU79" s="23">
        <f t="shared" si="76"/>
        <v>0</v>
      </c>
      <c r="AV79" s="22">
        <f t="shared" si="77"/>
        <v>2645357.9648928889</v>
      </c>
      <c r="AW79" s="31">
        <f t="shared" si="91"/>
        <v>40142579.50508631</v>
      </c>
      <c r="AX79"/>
      <c r="AY79"/>
      <c r="AZ79"/>
      <c r="BA79"/>
    </row>
    <row r="80" spans="1:53" x14ac:dyDescent="0.25">
      <c r="A80" s="21">
        <f t="shared" si="51"/>
        <v>253</v>
      </c>
      <c r="B80" s="21" t="s">
        <v>28</v>
      </c>
      <c r="C80" s="27">
        <f t="shared" si="55"/>
        <v>0</v>
      </c>
      <c r="D80" s="27">
        <f t="shared" si="78"/>
        <v>0</v>
      </c>
      <c r="E80" s="27" t="b">
        <f t="shared" si="54"/>
        <v>0</v>
      </c>
      <c r="F80" s="29">
        <f t="shared" si="56"/>
        <v>0</v>
      </c>
      <c r="G80" s="27">
        <f t="shared" si="79"/>
        <v>0</v>
      </c>
      <c r="H80" s="22">
        <f t="shared" si="57"/>
        <v>43794868.504587486</v>
      </c>
      <c r="I80" s="23">
        <f t="shared" si="58"/>
        <v>103242301</v>
      </c>
      <c r="J80" s="23">
        <f t="shared" si="59"/>
        <v>0</v>
      </c>
      <c r="K80" s="19">
        <f t="shared" si="80"/>
        <v>1</v>
      </c>
      <c r="L80" s="16">
        <f t="shared" si="60"/>
        <v>0.37872748749697283</v>
      </c>
      <c r="M80" s="23">
        <f>M79-IF($B80="B",(Percent_Rent_In_Elsies*2.49%/12 * H79)/K79,0)+IF($B80="D",N80,0)+IF(B80="D",AK79)+IF(B80="C",F79*90%)-(Y80-Y79)-IF($B80="A",Q79/K79) + IF($B80="A",Q79/K79)</f>
        <v>271890.45558098739</v>
      </c>
      <c r="N80" s="23">
        <f t="shared" si="61"/>
        <v>0</v>
      </c>
      <c r="O80" s="22">
        <f t="shared" si="62"/>
        <v>0</v>
      </c>
      <c r="P80" s="22">
        <f t="shared" si="94"/>
        <v>0</v>
      </c>
      <c r="Q80" s="22">
        <f t="shared" si="95"/>
        <v>5328.1187290608177</v>
      </c>
      <c r="R80" s="22">
        <f t="shared" si="63"/>
        <v>393434.73619736824</v>
      </c>
      <c r="S80" s="16">
        <f t="shared" si="92"/>
        <v>0</v>
      </c>
      <c r="T80" s="15">
        <f t="shared" si="64"/>
        <v>0</v>
      </c>
      <c r="U80" s="23">
        <f t="shared" si="81"/>
        <v>662067.12963028334</v>
      </c>
      <c r="V80" s="23">
        <f t="shared" si="82"/>
        <v>0</v>
      </c>
      <c r="W80" s="23">
        <f t="shared" si="96"/>
        <v>0</v>
      </c>
      <c r="X80" s="23">
        <f t="shared" si="83"/>
        <v>21491287.371320594</v>
      </c>
      <c r="Y80" s="23">
        <f t="shared" si="65"/>
        <v>2510150.8325124998</v>
      </c>
      <c r="Z80" s="3">
        <f t="shared" si="66"/>
        <v>3011.0124951139424</v>
      </c>
      <c r="AA80" s="23">
        <f t="shared" si="67"/>
        <v>6619374.1484800801</v>
      </c>
      <c r="AB80" s="26">
        <f t="shared" si="84"/>
        <v>31569825.000000015</v>
      </c>
      <c r="AC80" s="23">
        <f t="shared" si="85"/>
        <v>36373036</v>
      </c>
      <c r="AD80" s="23">
        <f t="shared" si="86"/>
        <v>4803211</v>
      </c>
      <c r="AE80" s="24">
        <f t="shared" si="53"/>
        <v>31569825</v>
      </c>
      <c r="AF80" s="3">
        <f t="shared" si="87"/>
        <v>0</v>
      </c>
      <c r="AG80" s="2">
        <f t="shared" si="68"/>
        <v>1.6602608565926885E-3</v>
      </c>
      <c r="AH80" s="2">
        <f t="shared" si="69"/>
        <v>0.55489529643686641</v>
      </c>
      <c r="AI80" s="23">
        <f t="shared" si="93"/>
        <v>4728124.391771486</v>
      </c>
      <c r="AJ80" s="23">
        <f t="shared" si="70"/>
        <v>1400000</v>
      </c>
      <c r="AK80" s="23">
        <f t="shared" si="71"/>
        <v>0</v>
      </c>
      <c r="AL80" s="23">
        <f t="shared" ref="AL80:AL143" si="97">IF($B80="B",AI80-AI75,0)</f>
        <v>0</v>
      </c>
      <c r="AM80" s="23">
        <f t="shared" si="50"/>
        <v>0</v>
      </c>
      <c r="AN80" s="16">
        <f t="shared" si="88"/>
        <v>0</v>
      </c>
      <c r="AO80" s="23">
        <f t="shared" si="89"/>
        <v>0</v>
      </c>
      <c r="AP80" s="22">
        <f t="shared" si="90"/>
        <v>0</v>
      </c>
      <c r="AQ80" s="30">
        <f t="shared" si="72"/>
        <v>40142579.50508631</v>
      </c>
      <c r="AR80" s="28">
        <f t="shared" si="73"/>
        <v>699114.66216661036</v>
      </c>
      <c r="AS80" s="25">
        <f t="shared" si="74"/>
        <v>36373036</v>
      </c>
      <c r="AT80" s="32">
        <f t="shared" si="75"/>
        <v>6022.0249902278847</v>
      </c>
      <c r="AU80" s="23">
        <f t="shared" si="76"/>
        <v>6022.0249902278847</v>
      </c>
      <c r="AV80" s="22">
        <f t="shared" si="77"/>
        <v>2671665.9879932697</v>
      </c>
      <c r="AW80" s="31">
        <f t="shared" si="91"/>
        <v>40142579.50508631</v>
      </c>
    </row>
    <row r="81" spans="1:53" x14ac:dyDescent="0.25">
      <c r="A81">
        <f t="shared" si="51"/>
        <v>254</v>
      </c>
      <c r="B81" t="s">
        <v>6</v>
      </c>
      <c r="C81" s="27">
        <f t="shared" si="55"/>
        <v>0</v>
      </c>
      <c r="D81" s="27">
        <f t="shared" si="78"/>
        <v>0</v>
      </c>
      <c r="E81" s="27" t="b">
        <f t="shared" si="54"/>
        <v>0</v>
      </c>
      <c r="F81" s="29">
        <f t="shared" si="56"/>
        <v>0</v>
      </c>
      <c r="G81" s="27">
        <f t="shared" si="79"/>
        <v>0</v>
      </c>
      <c r="H81" s="22">
        <f t="shared" si="57"/>
        <v>43867859.952095136</v>
      </c>
      <c r="I81" s="23">
        <f t="shared" si="58"/>
        <v>103242301</v>
      </c>
      <c r="J81" s="23">
        <f t="shared" si="59"/>
        <v>0</v>
      </c>
      <c r="K81" s="19">
        <f t="shared" si="80"/>
        <v>1</v>
      </c>
      <c r="L81" s="16">
        <f t="shared" si="60"/>
        <v>0.37935869997613447</v>
      </c>
      <c r="M81" s="23">
        <f>M80-IF($B81="B",(Percent_Rent_In_Elsies*2.49%/12 * H80)/K80,0)+IF($B81="D",N81,0)+IF(B81="D",AK80)+IF(B81="C",F80*90%)-(Y81-Y80)-IF($B81="A",Q80/K80) + IF($B81="A",Q80/K80)</f>
        <v>271890.45558098739</v>
      </c>
      <c r="N81" s="23">
        <f t="shared" si="61"/>
        <v>0</v>
      </c>
      <c r="O81" s="22">
        <f t="shared" si="62"/>
        <v>0</v>
      </c>
      <c r="P81" s="22">
        <f t="shared" si="94"/>
        <v>0</v>
      </c>
      <c r="Q81" s="22">
        <f t="shared" si="95"/>
        <v>0</v>
      </c>
      <c r="R81" s="22">
        <f t="shared" si="63"/>
        <v>393434.73619736824</v>
      </c>
      <c r="S81" s="16">
        <f t="shared" si="92"/>
        <v>0</v>
      </c>
      <c r="T81" s="15">
        <f t="shared" si="64"/>
        <v>0</v>
      </c>
      <c r="U81" s="23">
        <f t="shared" si="81"/>
        <v>662067.12963028334</v>
      </c>
      <c r="V81" s="23">
        <f t="shared" si="82"/>
        <v>0</v>
      </c>
      <c r="W81" s="23">
        <f t="shared" si="96"/>
        <v>5328.1187290608177</v>
      </c>
      <c r="X81" s="23">
        <f t="shared" si="83"/>
        <v>21501014.315067101</v>
      </c>
      <c r="Y81" s="23">
        <f t="shared" si="65"/>
        <v>2510150.8325124998</v>
      </c>
      <c r="Z81" s="3">
        <f t="shared" si="66"/>
        <v>0</v>
      </c>
      <c r="AA81" s="23">
        <f t="shared" si="67"/>
        <v>6619374.1484800801</v>
      </c>
      <c r="AB81" s="26">
        <f t="shared" si="84"/>
        <v>31569825.000000015</v>
      </c>
      <c r="AC81" s="23">
        <f t="shared" si="85"/>
        <v>36373036</v>
      </c>
      <c r="AD81" s="23">
        <f t="shared" si="86"/>
        <v>4803211</v>
      </c>
      <c r="AE81" s="24">
        <f t="shared" si="53"/>
        <v>31569825</v>
      </c>
      <c r="AF81" s="3">
        <f t="shared" si="87"/>
        <v>0</v>
      </c>
      <c r="AG81" s="2">
        <f t="shared" si="68"/>
        <v>0</v>
      </c>
      <c r="AH81" s="2">
        <f t="shared" si="69"/>
        <v>0.55582012193092789</v>
      </c>
      <c r="AI81" s="23">
        <f t="shared" si="93"/>
        <v>4728124.391771486</v>
      </c>
      <c r="AJ81" s="23">
        <f t="shared" si="70"/>
        <v>1400000</v>
      </c>
      <c r="AK81" s="23">
        <f t="shared" si="71"/>
        <v>0</v>
      </c>
      <c r="AL81" s="23">
        <f t="shared" si="97"/>
        <v>0</v>
      </c>
      <c r="AM81" s="23">
        <f t="shared" ref="AM81:AM144" si="98">IF($B81="B",50%*AL81*30%*AJ81,0)</f>
        <v>0</v>
      </c>
      <c r="AN81" s="16">
        <f t="shared" si="88"/>
        <v>0</v>
      </c>
      <c r="AO81" s="23">
        <f t="shared" si="89"/>
        <v>0</v>
      </c>
      <c r="AP81" s="22">
        <f t="shared" si="90"/>
        <v>0</v>
      </c>
      <c r="AQ81" s="30">
        <f t="shared" si="72"/>
        <v>40137256.714475974</v>
      </c>
      <c r="AR81" s="28">
        <f t="shared" si="73"/>
        <v>699119.99028533942</v>
      </c>
      <c r="AS81" s="25">
        <f t="shared" si="74"/>
        <v>36373036</v>
      </c>
      <c r="AT81" s="32">
        <f t="shared" si="75"/>
        <v>0</v>
      </c>
      <c r="AU81" s="23">
        <f t="shared" si="76"/>
        <v>0</v>
      </c>
      <c r="AV81" s="22">
        <f t="shared" si="77"/>
        <v>2671665.9879932697</v>
      </c>
      <c r="AW81" s="31">
        <f t="shared" si="91"/>
        <v>40137256.714475974</v>
      </c>
    </row>
    <row r="82" spans="1:53" x14ac:dyDescent="0.25">
      <c r="A82">
        <f t="shared" si="51"/>
        <v>254</v>
      </c>
      <c r="B82" t="s">
        <v>7</v>
      </c>
      <c r="C82" s="27">
        <f t="shared" si="55"/>
        <v>0</v>
      </c>
      <c r="D82" s="27">
        <f t="shared" si="78"/>
        <v>0</v>
      </c>
      <c r="E82" s="27" t="b">
        <f t="shared" si="54"/>
        <v>0</v>
      </c>
      <c r="F82" s="29">
        <f t="shared" si="56"/>
        <v>0</v>
      </c>
      <c r="G82" s="27">
        <f t="shared" si="79"/>
        <v>0</v>
      </c>
      <c r="H82" s="22">
        <f t="shared" si="57"/>
        <v>43867859.952095136</v>
      </c>
      <c r="I82" s="23">
        <f t="shared" si="58"/>
        <v>103242301</v>
      </c>
      <c r="J82" s="23">
        <f t="shared" si="59"/>
        <v>0</v>
      </c>
      <c r="K82" s="19">
        <f t="shared" si="80"/>
        <v>1</v>
      </c>
      <c r="L82" s="16">
        <f t="shared" si="60"/>
        <v>0.37935869997613447</v>
      </c>
      <c r="M82" s="23">
        <f>M81-IF($B82="B",(Percent_Rent_In_Elsies*2.49%/12 * H81)/K81,0)+IF($B82="D",N82,0)+IF(B82="D",AK81)+IF(B82="C",F81*90%)-(Y82-Y81)-IF($B82="A",Q81/K81) + IF($B82="A",Q81/K81)</f>
        <v>226377.55088068868</v>
      </c>
      <c r="N82" s="23">
        <f t="shared" si="61"/>
        <v>0</v>
      </c>
      <c r="O82" s="22">
        <f t="shared" si="62"/>
        <v>0</v>
      </c>
      <c r="P82" s="22">
        <f t="shared" si="94"/>
        <v>0</v>
      </c>
      <c r="Q82" s="22">
        <f t="shared" si="95"/>
        <v>0</v>
      </c>
      <c r="R82" s="22">
        <f t="shared" si="63"/>
        <v>360648.50818092091</v>
      </c>
      <c r="S82" s="16">
        <f t="shared" si="92"/>
        <v>32786.228016447356</v>
      </c>
      <c r="T82" s="15">
        <f t="shared" si="64"/>
        <v>0</v>
      </c>
      <c r="U82" s="23">
        <f t="shared" si="81"/>
        <v>606894.86882775975</v>
      </c>
      <c r="V82" s="23">
        <f t="shared" si="82"/>
        <v>55172.260802523611</v>
      </c>
      <c r="W82" s="23">
        <f t="shared" si="96"/>
        <v>5328.1187290608177</v>
      </c>
      <c r="X82" s="23">
        <f t="shared" si="83"/>
        <v>21501014.315067101</v>
      </c>
      <c r="Y82" s="23">
        <f t="shared" si="65"/>
        <v>2510150.8325124998</v>
      </c>
      <c r="Z82" s="3">
        <f t="shared" si="66"/>
        <v>0</v>
      </c>
      <c r="AA82" s="23">
        <f t="shared" si="67"/>
        <v>6619374.1484800801</v>
      </c>
      <c r="AB82" s="26">
        <f t="shared" si="84"/>
        <v>31569825.000000015</v>
      </c>
      <c r="AC82" s="23">
        <f t="shared" si="85"/>
        <v>36373036</v>
      </c>
      <c r="AD82" s="23">
        <f t="shared" si="86"/>
        <v>4803211</v>
      </c>
      <c r="AE82" s="24">
        <f t="shared" si="53"/>
        <v>31569825</v>
      </c>
      <c r="AF82" s="3">
        <f t="shared" si="87"/>
        <v>0</v>
      </c>
      <c r="AG82" s="2">
        <f t="shared" si="68"/>
        <v>0</v>
      </c>
      <c r="AH82" s="2">
        <f t="shared" si="69"/>
        <v>0.55582012193092789</v>
      </c>
      <c r="AI82" s="23">
        <f t="shared" si="93"/>
        <v>4728124.391771486</v>
      </c>
      <c r="AJ82" s="23">
        <f t="shared" si="70"/>
        <v>1400000</v>
      </c>
      <c r="AK82" s="23">
        <f t="shared" si="71"/>
        <v>0</v>
      </c>
      <c r="AL82" s="23">
        <f t="shared" si="97"/>
        <v>32087.760170673952</v>
      </c>
      <c r="AM82" s="23">
        <f t="shared" si="98"/>
        <v>6738429635.8415289</v>
      </c>
      <c r="AN82" s="16">
        <f t="shared" si="88"/>
        <v>0</v>
      </c>
      <c r="AO82" s="23">
        <f t="shared" si="89"/>
        <v>45512.904700298706</v>
      </c>
      <c r="AP82" s="22">
        <f t="shared" si="90"/>
        <v>45512.904700298706</v>
      </c>
      <c r="AQ82" s="30">
        <f t="shared" si="72"/>
        <v>40227895.664186619</v>
      </c>
      <c r="AR82" s="28">
        <f t="shared" si="73"/>
        <v>744246.03529568564</v>
      </c>
      <c r="AS82" s="25">
        <f t="shared" si="74"/>
        <v>36373036</v>
      </c>
      <c r="AT82" s="32">
        <f t="shared" si="75"/>
        <v>0</v>
      </c>
      <c r="AU82" s="23">
        <f t="shared" si="76"/>
        <v>0</v>
      </c>
      <c r="AV82" s="22">
        <f t="shared" si="77"/>
        <v>2671665.9879932697</v>
      </c>
      <c r="AW82" s="31">
        <f t="shared" si="91"/>
        <v>40227895.664186627</v>
      </c>
    </row>
    <row r="83" spans="1:53" x14ac:dyDescent="0.25">
      <c r="A83">
        <f t="shared" si="51"/>
        <v>254</v>
      </c>
      <c r="B83" t="s">
        <v>8</v>
      </c>
      <c r="C83" s="27">
        <f t="shared" si="55"/>
        <v>0</v>
      </c>
      <c r="D83" s="27">
        <f t="shared" si="78"/>
        <v>0</v>
      </c>
      <c r="E83" s="27" t="b">
        <f t="shared" si="54"/>
        <v>0</v>
      </c>
      <c r="F83" s="29">
        <f t="shared" si="56"/>
        <v>0</v>
      </c>
      <c r="G83" s="27">
        <f t="shared" si="79"/>
        <v>0</v>
      </c>
      <c r="H83" s="22">
        <f t="shared" si="57"/>
        <v>43867859.952095136</v>
      </c>
      <c r="I83" s="23">
        <f t="shared" si="58"/>
        <v>103242301</v>
      </c>
      <c r="J83" s="23">
        <f t="shared" si="59"/>
        <v>0</v>
      </c>
      <c r="K83" s="19">
        <f t="shared" si="80"/>
        <v>1</v>
      </c>
      <c r="L83" s="16">
        <f t="shared" si="60"/>
        <v>0.37935869997613447</v>
      </c>
      <c r="M83" s="23">
        <f>M82-IF($B83="B",(Percent_Rent_In_Elsies*2.49%/12 * H82)/K82,0)+IF($B83="D",N83,0)+IF(B83="D",AK82)+IF(B83="C",F82*90%)-(Y83-Y82)-IF($B83="A",Q82/K82) + IF($B83="A",Q82/K82)</f>
        <v>226377.55088068868</v>
      </c>
      <c r="N83" s="23">
        <f t="shared" si="61"/>
        <v>0</v>
      </c>
      <c r="O83" s="22">
        <f t="shared" si="62"/>
        <v>0</v>
      </c>
      <c r="P83" s="22">
        <f t="shared" si="94"/>
        <v>0</v>
      </c>
      <c r="Q83" s="22">
        <f t="shared" si="95"/>
        <v>0</v>
      </c>
      <c r="R83" s="22">
        <f t="shared" si="63"/>
        <v>406161.41288121964</v>
      </c>
      <c r="S83" s="16">
        <f t="shared" si="92"/>
        <v>32786.228016447356</v>
      </c>
      <c r="T83" s="15">
        <f t="shared" si="64"/>
        <v>0</v>
      </c>
      <c r="U83" s="23">
        <f t="shared" si="81"/>
        <v>652407.77352805843</v>
      </c>
      <c r="V83" s="23">
        <f t="shared" si="82"/>
        <v>55172.260802523611</v>
      </c>
      <c r="W83" s="23">
        <f t="shared" si="96"/>
        <v>5328.1187290608177</v>
      </c>
      <c r="X83" s="23">
        <f t="shared" si="83"/>
        <v>21501014.315067101</v>
      </c>
      <c r="Y83" s="23">
        <f t="shared" si="65"/>
        <v>2510150.8325124998</v>
      </c>
      <c r="Z83" s="3">
        <f t="shared" si="66"/>
        <v>0</v>
      </c>
      <c r="AA83" s="23">
        <f t="shared" si="67"/>
        <v>6619374.1484800801</v>
      </c>
      <c r="AB83" s="26">
        <f t="shared" si="84"/>
        <v>31569825.000000011</v>
      </c>
      <c r="AC83" s="23">
        <f t="shared" si="85"/>
        <v>36373036</v>
      </c>
      <c r="AD83" s="23">
        <f t="shared" si="86"/>
        <v>4803211</v>
      </c>
      <c r="AE83" s="24">
        <f t="shared" si="53"/>
        <v>31569825</v>
      </c>
      <c r="AF83" s="3">
        <f t="shared" si="87"/>
        <v>21727391.865947779</v>
      </c>
      <c r="AG83" s="2">
        <f t="shared" si="68"/>
        <v>0</v>
      </c>
      <c r="AH83" s="2">
        <f t="shared" si="69"/>
        <v>0.55582012193092789</v>
      </c>
      <c r="AI83" s="23">
        <f t="shared" si="93"/>
        <v>4728124.391771486</v>
      </c>
      <c r="AJ83" s="23">
        <f t="shared" si="70"/>
        <v>1400000</v>
      </c>
      <c r="AK83" s="23">
        <f t="shared" si="71"/>
        <v>259.19446398027048</v>
      </c>
      <c r="AL83" s="23">
        <f t="shared" si="97"/>
        <v>0</v>
      </c>
      <c r="AM83" s="23">
        <f t="shared" si="98"/>
        <v>0</v>
      </c>
      <c r="AN83" s="16">
        <f t="shared" si="88"/>
        <v>0</v>
      </c>
      <c r="AO83" s="23">
        <f t="shared" si="89"/>
        <v>0</v>
      </c>
      <c r="AP83" s="22">
        <f t="shared" si="90"/>
        <v>0</v>
      </c>
      <c r="AQ83" s="30">
        <f t="shared" si="72"/>
        <v>40227895.664186619</v>
      </c>
      <c r="AR83" s="28">
        <f t="shared" si="73"/>
        <v>744246.03529568564</v>
      </c>
      <c r="AS83" s="25">
        <f t="shared" si="74"/>
        <v>36373036</v>
      </c>
      <c r="AT83" s="32">
        <f t="shared" si="75"/>
        <v>0</v>
      </c>
      <c r="AU83" s="23">
        <f t="shared" si="76"/>
        <v>0</v>
      </c>
      <c r="AV83" s="22">
        <f t="shared" si="77"/>
        <v>2671665.9879932697</v>
      </c>
      <c r="AW83" s="31">
        <f t="shared" si="91"/>
        <v>40227895.664186627</v>
      </c>
    </row>
    <row r="84" spans="1:53" x14ac:dyDescent="0.25">
      <c r="A84" s="21">
        <f t="shared" si="51"/>
        <v>254</v>
      </c>
      <c r="B84" s="21" t="s">
        <v>9</v>
      </c>
      <c r="C84" s="27">
        <f t="shared" si="55"/>
        <v>0</v>
      </c>
      <c r="D84" s="27">
        <f t="shared" si="78"/>
        <v>0</v>
      </c>
      <c r="E84" s="27" t="b">
        <f t="shared" si="54"/>
        <v>0</v>
      </c>
      <c r="F84" s="29">
        <f t="shared" si="56"/>
        <v>0</v>
      </c>
      <c r="G84" s="27">
        <f t="shared" si="79"/>
        <v>0</v>
      </c>
      <c r="H84" s="22">
        <f t="shared" si="57"/>
        <v>43867859.952095136</v>
      </c>
      <c r="I84" s="23">
        <f t="shared" si="58"/>
        <v>103242301</v>
      </c>
      <c r="J84" s="23">
        <f t="shared" si="59"/>
        <v>0</v>
      </c>
      <c r="K84" s="19">
        <f t="shared" si="80"/>
        <v>1</v>
      </c>
      <c r="L84" s="16">
        <f t="shared" si="60"/>
        <v>0.37935869997613447</v>
      </c>
      <c r="M84" s="23">
        <f>M83-IF($B84="B",(Percent_Rent_In_Elsies*2.49%/12 * H83)/K83,0)+IF($B84="D",N84,0)+IF(B84="D",AK83)+IF(B84="C",F83*90%)-(Y84-Y83)-IF($B84="A",Q83/K83) + IF($B84="A",Q83/K83)</f>
        <v>226636.74534466895</v>
      </c>
      <c r="N84" s="23">
        <f t="shared" si="61"/>
        <v>0</v>
      </c>
      <c r="O84" s="22">
        <f t="shared" si="62"/>
        <v>6398.681370756065</v>
      </c>
      <c r="P84" s="22">
        <f t="shared" si="94"/>
        <v>0</v>
      </c>
      <c r="Q84" s="22">
        <f t="shared" si="95"/>
        <v>0</v>
      </c>
      <c r="R84" s="22">
        <f t="shared" si="63"/>
        <v>406161.41288121964</v>
      </c>
      <c r="S84" s="16">
        <f t="shared" si="92"/>
        <v>0</v>
      </c>
      <c r="T84" s="15">
        <f t="shared" si="64"/>
        <v>26387.546645691291</v>
      </c>
      <c r="U84" s="23">
        <f t="shared" si="81"/>
        <v>652407.77352805843</v>
      </c>
      <c r="V84" s="23">
        <f t="shared" si="82"/>
        <v>0</v>
      </c>
      <c r="W84" s="23">
        <f t="shared" si="96"/>
        <v>60500.379531584433</v>
      </c>
      <c r="X84" s="23">
        <f t="shared" si="83"/>
        <v>21501014.315067101</v>
      </c>
      <c r="Y84" s="23">
        <f t="shared" si="65"/>
        <v>2510150.8325124998</v>
      </c>
      <c r="Z84" s="3">
        <f t="shared" si="66"/>
        <v>0</v>
      </c>
      <c r="AA84" s="23">
        <f t="shared" si="67"/>
        <v>6619114.9540160997</v>
      </c>
      <c r="AB84" s="26">
        <f t="shared" si="84"/>
        <v>31569825.000000011</v>
      </c>
      <c r="AC84" s="23">
        <f t="shared" si="85"/>
        <v>36373036</v>
      </c>
      <c r="AD84" s="23">
        <f t="shared" si="86"/>
        <v>4803211</v>
      </c>
      <c r="AE84" s="24">
        <f t="shared" si="53"/>
        <v>31569825</v>
      </c>
      <c r="AF84" s="3">
        <f t="shared" si="87"/>
        <v>0</v>
      </c>
      <c r="AG84" s="2">
        <f t="shared" si="68"/>
        <v>0</v>
      </c>
      <c r="AH84" s="2">
        <f t="shared" si="69"/>
        <v>0.55582012193092789</v>
      </c>
      <c r="AI84" s="23">
        <f t="shared" si="93"/>
        <v>4727939.252868643</v>
      </c>
      <c r="AJ84" s="23">
        <f t="shared" si="70"/>
        <v>1400000</v>
      </c>
      <c r="AK84" s="23">
        <f t="shared" si="71"/>
        <v>0</v>
      </c>
      <c r="AL84" s="23">
        <f t="shared" si="97"/>
        <v>0</v>
      </c>
      <c r="AM84" s="23">
        <f t="shared" si="98"/>
        <v>0</v>
      </c>
      <c r="AN84" s="16">
        <f t="shared" si="88"/>
        <v>0</v>
      </c>
      <c r="AO84" s="23">
        <f t="shared" si="89"/>
        <v>0</v>
      </c>
      <c r="AP84" s="22">
        <f t="shared" si="90"/>
        <v>0</v>
      </c>
      <c r="AQ84" s="30">
        <f t="shared" si="72"/>
        <v>40227895.664186619</v>
      </c>
      <c r="AR84" s="28">
        <f t="shared" si="73"/>
        <v>744246.03529568564</v>
      </c>
      <c r="AS84" s="25">
        <f t="shared" si="74"/>
        <v>36373036</v>
      </c>
      <c r="AT84" s="32">
        <f t="shared" si="75"/>
        <v>0</v>
      </c>
      <c r="AU84" s="23">
        <f t="shared" si="76"/>
        <v>0</v>
      </c>
      <c r="AV84" s="22">
        <f t="shared" si="77"/>
        <v>2671665.9879932697</v>
      </c>
      <c r="AW84" s="31">
        <f t="shared" si="91"/>
        <v>40227895.664186627</v>
      </c>
      <c r="AX84" s="21"/>
      <c r="AY84" s="21"/>
      <c r="AZ84" s="21"/>
      <c r="BA84" s="21"/>
    </row>
    <row r="85" spans="1:53" x14ac:dyDescent="0.25">
      <c r="A85" s="21">
        <f t="shared" si="51"/>
        <v>254</v>
      </c>
      <c r="B85" s="21" t="s">
        <v>28</v>
      </c>
      <c r="C85" s="27">
        <f t="shared" si="55"/>
        <v>0</v>
      </c>
      <c r="D85" s="27">
        <f t="shared" si="78"/>
        <v>0</v>
      </c>
      <c r="E85" s="27" t="b">
        <f t="shared" si="54"/>
        <v>0</v>
      </c>
      <c r="F85" s="29">
        <f t="shared" si="56"/>
        <v>0</v>
      </c>
      <c r="G85" s="27">
        <f t="shared" si="79"/>
        <v>0</v>
      </c>
      <c r="H85" s="22">
        <f t="shared" si="57"/>
        <v>43867859.952095136</v>
      </c>
      <c r="I85" s="23">
        <f t="shared" si="58"/>
        <v>103242301</v>
      </c>
      <c r="J85" s="23">
        <f t="shared" si="59"/>
        <v>0</v>
      </c>
      <c r="K85" s="19">
        <f t="shared" si="80"/>
        <v>1</v>
      </c>
      <c r="L85" s="16">
        <f t="shared" si="60"/>
        <v>0.37935869997613447</v>
      </c>
      <c r="M85" s="23">
        <f>M84-IF($B85="B",(Percent_Rent_In_Elsies*2.49%/12 * H84)/K84,0)+IF($B85="D",N85,0)+IF(B85="D",AK84)+IF(B85="C",F84*90%)-(Y85-Y84)-IF($B85="A",Q84/K84) + IF($B85="A",Q84/K84)</f>
        <v>226636.74534466895</v>
      </c>
      <c r="N85" s="23">
        <f t="shared" si="61"/>
        <v>0</v>
      </c>
      <c r="O85" s="22">
        <f t="shared" si="62"/>
        <v>0</v>
      </c>
      <c r="P85" s="22">
        <f t="shared" si="94"/>
        <v>0</v>
      </c>
      <c r="Q85" s="22">
        <f t="shared" si="95"/>
        <v>6398.681370756065</v>
      </c>
      <c r="R85" s="22">
        <f t="shared" si="63"/>
        <v>406161.41288121964</v>
      </c>
      <c r="S85" s="16">
        <f t="shared" si="92"/>
        <v>0</v>
      </c>
      <c r="T85" s="15">
        <f t="shared" si="64"/>
        <v>0</v>
      </c>
      <c r="U85" s="23">
        <f t="shared" si="81"/>
        <v>652407.77352805843</v>
      </c>
      <c r="V85" s="23">
        <f t="shared" si="82"/>
        <v>0</v>
      </c>
      <c r="W85" s="23">
        <f t="shared" si="96"/>
        <v>0</v>
      </c>
      <c r="X85" s="23">
        <f t="shared" si="83"/>
        <v>21501014.315067101</v>
      </c>
      <c r="Y85" s="23">
        <f t="shared" si="65"/>
        <v>2510150.8325124998</v>
      </c>
      <c r="Z85" s="3">
        <f t="shared" si="66"/>
        <v>3025.018976579222</v>
      </c>
      <c r="AA85" s="23">
        <f t="shared" si="67"/>
        <v>6664490.2386647882</v>
      </c>
      <c r="AB85" s="26">
        <f t="shared" si="84"/>
        <v>31569825.000000007</v>
      </c>
      <c r="AC85" s="23">
        <f t="shared" si="85"/>
        <v>36373036</v>
      </c>
      <c r="AD85" s="23">
        <f t="shared" si="86"/>
        <v>4803211</v>
      </c>
      <c r="AE85" s="24">
        <f t="shared" si="53"/>
        <v>31569825</v>
      </c>
      <c r="AF85" s="3">
        <f t="shared" si="87"/>
        <v>0</v>
      </c>
      <c r="AG85" s="2">
        <f t="shared" si="68"/>
        <v>1.6707126167242439E-3</v>
      </c>
      <c r="AH85" s="2">
        <f t="shared" si="69"/>
        <v>0.55582012193092789</v>
      </c>
      <c r="AI85" s="23">
        <f t="shared" si="93"/>
        <v>4760350.1704748487</v>
      </c>
      <c r="AJ85" s="23">
        <f t="shared" si="70"/>
        <v>1400000</v>
      </c>
      <c r="AK85" s="23">
        <f t="shared" si="71"/>
        <v>0</v>
      </c>
      <c r="AL85" s="23">
        <f t="shared" si="97"/>
        <v>0</v>
      </c>
      <c r="AM85" s="23">
        <f t="shared" si="98"/>
        <v>0</v>
      </c>
      <c r="AN85" s="16">
        <f t="shared" si="88"/>
        <v>0</v>
      </c>
      <c r="AO85" s="23">
        <f t="shared" si="89"/>
        <v>0</v>
      </c>
      <c r="AP85" s="22">
        <f t="shared" si="90"/>
        <v>0</v>
      </c>
      <c r="AQ85" s="30">
        <f t="shared" si="72"/>
        <v>40227895.664186619</v>
      </c>
      <c r="AR85" s="28">
        <f t="shared" si="73"/>
        <v>744246.03529568564</v>
      </c>
      <c r="AS85" s="25">
        <f t="shared" si="74"/>
        <v>36373036</v>
      </c>
      <c r="AT85" s="32">
        <f t="shared" si="75"/>
        <v>6050.037953158444</v>
      </c>
      <c r="AU85" s="23">
        <f t="shared" si="76"/>
        <v>6050.037953158444</v>
      </c>
      <c r="AV85" s="22">
        <f t="shared" si="77"/>
        <v>2698053.5346389608</v>
      </c>
      <c r="AW85" s="31">
        <f t="shared" si="91"/>
        <v>40227895.664186627</v>
      </c>
      <c r="AX85" s="21"/>
      <c r="AY85" s="21"/>
      <c r="AZ85" s="21"/>
      <c r="BA85" s="21"/>
    </row>
    <row r="86" spans="1:53" x14ac:dyDescent="0.25">
      <c r="A86">
        <f t="shared" si="51"/>
        <v>255</v>
      </c>
      <c r="B86" t="s">
        <v>6</v>
      </c>
      <c r="C86" s="27">
        <f t="shared" si="55"/>
        <v>0</v>
      </c>
      <c r="D86" s="27">
        <f t="shared" si="78"/>
        <v>0</v>
      </c>
      <c r="E86" s="27" t="b">
        <f t="shared" si="54"/>
        <v>0</v>
      </c>
      <c r="F86" s="29">
        <f t="shared" si="56"/>
        <v>0</v>
      </c>
      <c r="G86" s="27">
        <f t="shared" si="79"/>
        <v>0</v>
      </c>
      <c r="H86" s="22">
        <f t="shared" si="57"/>
        <v>43940973.052015297</v>
      </c>
      <c r="I86" s="23">
        <f t="shared" si="58"/>
        <v>103242301</v>
      </c>
      <c r="J86" s="23">
        <f t="shared" si="59"/>
        <v>0</v>
      </c>
      <c r="K86" s="19">
        <f t="shared" si="80"/>
        <v>1</v>
      </c>
      <c r="L86" s="16">
        <f t="shared" si="60"/>
        <v>0.37999096447609471</v>
      </c>
      <c r="M86" s="23">
        <f>M85-IF($B86="B",(Percent_Rent_In_Elsies*2.49%/12 * H85)/K85,0)+IF($B86="D",N86,0)+IF(B86="D",AK85)+IF(B86="C",F85*90%)-(Y86-Y85)-IF($B86="A",Q85/K85) + IF($B86="A",Q85/K85)</f>
        <v>226636.74534466895</v>
      </c>
      <c r="N86" s="23">
        <f t="shared" si="61"/>
        <v>0</v>
      </c>
      <c r="O86" s="22">
        <f t="shared" si="62"/>
        <v>0</v>
      </c>
      <c r="P86" s="22">
        <f t="shared" si="94"/>
        <v>0</v>
      </c>
      <c r="Q86" s="22">
        <f t="shared" si="95"/>
        <v>0</v>
      </c>
      <c r="R86" s="22">
        <f t="shared" si="63"/>
        <v>406161.41288121964</v>
      </c>
      <c r="S86" s="16">
        <f t="shared" si="92"/>
        <v>0</v>
      </c>
      <c r="T86" s="15">
        <f t="shared" si="64"/>
        <v>0</v>
      </c>
      <c r="U86" s="23">
        <f t="shared" si="81"/>
        <v>652407.77352805843</v>
      </c>
      <c r="V86" s="23">
        <f t="shared" si="82"/>
        <v>0</v>
      </c>
      <c r="W86" s="23">
        <f t="shared" si="96"/>
        <v>6398.681370756065</v>
      </c>
      <c r="X86" s="23">
        <f t="shared" si="83"/>
        <v>21509740.728579238</v>
      </c>
      <c r="Y86" s="23">
        <f t="shared" si="65"/>
        <v>2510150.8325124998</v>
      </c>
      <c r="Z86" s="3">
        <f t="shared" si="66"/>
        <v>0</v>
      </c>
      <c r="AA86" s="23">
        <f t="shared" si="67"/>
        <v>6664490.2386647882</v>
      </c>
      <c r="AB86" s="26">
        <f t="shared" si="84"/>
        <v>31569825.000000011</v>
      </c>
      <c r="AC86" s="23">
        <f t="shared" si="85"/>
        <v>36373036</v>
      </c>
      <c r="AD86" s="23">
        <f t="shared" si="86"/>
        <v>4803211</v>
      </c>
      <c r="AE86" s="24">
        <f t="shared" si="53"/>
        <v>31569825</v>
      </c>
      <c r="AF86" s="3">
        <f t="shared" si="87"/>
        <v>0</v>
      </c>
      <c r="AG86" s="2">
        <f t="shared" si="68"/>
        <v>0</v>
      </c>
      <c r="AH86" s="2">
        <f t="shared" si="69"/>
        <v>0.55674648880081279</v>
      </c>
      <c r="AI86" s="23">
        <f t="shared" si="93"/>
        <v>4760350.1704748487</v>
      </c>
      <c r="AJ86" s="23">
        <f t="shared" si="70"/>
        <v>1400000</v>
      </c>
      <c r="AK86" s="23">
        <f t="shared" si="71"/>
        <v>0</v>
      </c>
      <c r="AL86" s="23">
        <f t="shared" si="97"/>
        <v>0</v>
      </c>
      <c r="AM86" s="23">
        <f t="shared" si="98"/>
        <v>0</v>
      </c>
      <c r="AN86" s="16">
        <f t="shared" si="88"/>
        <v>0</v>
      </c>
      <c r="AO86" s="23">
        <f t="shared" si="89"/>
        <v>0</v>
      </c>
      <c r="AP86" s="22">
        <f t="shared" si="90"/>
        <v>0</v>
      </c>
      <c r="AQ86" s="30">
        <f t="shared" si="72"/>
        <v>40221503.381497234</v>
      </c>
      <c r="AR86" s="28">
        <f t="shared" si="73"/>
        <v>744252.43397705641</v>
      </c>
      <c r="AS86" s="25">
        <f t="shared" si="74"/>
        <v>36373036</v>
      </c>
      <c r="AT86" s="32">
        <f t="shared" si="75"/>
        <v>0</v>
      </c>
      <c r="AU86" s="23">
        <f t="shared" si="76"/>
        <v>0</v>
      </c>
      <c r="AV86" s="22">
        <f t="shared" si="77"/>
        <v>2698053.5346389608</v>
      </c>
      <c r="AW86" s="31">
        <f t="shared" si="91"/>
        <v>40221503.381497242</v>
      </c>
    </row>
    <row r="87" spans="1:53" x14ac:dyDescent="0.25">
      <c r="A87">
        <f t="shared" si="51"/>
        <v>255</v>
      </c>
      <c r="B87" t="s">
        <v>7</v>
      </c>
      <c r="C87" s="27">
        <f t="shared" si="55"/>
        <v>0</v>
      </c>
      <c r="D87" s="27">
        <f t="shared" si="78"/>
        <v>0</v>
      </c>
      <c r="E87" s="27" t="b">
        <f t="shared" si="54"/>
        <v>0</v>
      </c>
      <c r="F87" s="29">
        <f t="shared" si="56"/>
        <v>0</v>
      </c>
      <c r="G87" s="27">
        <f t="shared" si="79"/>
        <v>0</v>
      </c>
      <c r="H87" s="22">
        <f t="shared" si="57"/>
        <v>43940973.052015297</v>
      </c>
      <c r="I87" s="23">
        <f t="shared" si="58"/>
        <v>103242301</v>
      </c>
      <c r="J87" s="23">
        <f t="shared" si="59"/>
        <v>0</v>
      </c>
      <c r="K87" s="19">
        <f t="shared" si="80"/>
        <v>1</v>
      </c>
      <c r="L87" s="16">
        <f t="shared" si="60"/>
        <v>0.37999096447609471</v>
      </c>
      <c r="M87" s="23">
        <f>M86-IF($B87="B",(Percent_Rent_In_Elsies*2.49%/12 * H86)/K86,0)+IF($B87="D",N87,0)+IF(B87="D",AK86)+IF(B87="C",F86*90%)-(Y87-Y86)-IF($B87="A",Q86/K86) + IF($B87="A",Q86/K86)</f>
        <v>181047.98580320308</v>
      </c>
      <c r="N87" s="23">
        <f t="shared" si="61"/>
        <v>0</v>
      </c>
      <c r="O87" s="22">
        <f t="shared" si="62"/>
        <v>0</v>
      </c>
      <c r="P87" s="22">
        <f t="shared" si="94"/>
        <v>0</v>
      </c>
      <c r="Q87" s="22">
        <f t="shared" si="95"/>
        <v>0</v>
      </c>
      <c r="R87" s="22">
        <f t="shared" si="63"/>
        <v>372314.62847445137</v>
      </c>
      <c r="S87" s="16">
        <f t="shared" si="92"/>
        <v>33846.784406768304</v>
      </c>
      <c r="T87" s="15">
        <f t="shared" si="64"/>
        <v>0</v>
      </c>
      <c r="U87" s="23">
        <f t="shared" si="81"/>
        <v>598040.45906738692</v>
      </c>
      <c r="V87" s="23">
        <f t="shared" si="82"/>
        <v>54367.314460671536</v>
      </c>
      <c r="W87" s="23">
        <f t="shared" si="96"/>
        <v>6398.681370756065</v>
      </c>
      <c r="X87" s="23">
        <f t="shared" si="83"/>
        <v>21509740.728579238</v>
      </c>
      <c r="Y87" s="23">
        <f t="shared" si="65"/>
        <v>2510150.8325124998</v>
      </c>
      <c r="Z87" s="3">
        <f t="shared" si="66"/>
        <v>0</v>
      </c>
      <c r="AA87" s="23">
        <f t="shared" si="67"/>
        <v>6664490.2386647882</v>
      </c>
      <c r="AB87" s="26">
        <f t="shared" si="84"/>
        <v>31569825.000000011</v>
      </c>
      <c r="AC87" s="23">
        <f t="shared" si="85"/>
        <v>36373036</v>
      </c>
      <c r="AD87" s="23">
        <f t="shared" si="86"/>
        <v>4803211</v>
      </c>
      <c r="AE87" s="24">
        <f t="shared" si="53"/>
        <v>31569825</v>
      </c>
      <c r="AF87" s="3">
        <f t="shared" si="87"/>
        <v>0</v>
      </c>
      <c r="AG87" s="2">
        <f t="shared" si="68"/>
        <v>0</v>
      </c>
      <c r="AH87" s="2">
        <f t="shared" si="69"/>
        <v>0.55674648880081279</v>
      </c>
      <c r="AI87" s="23">
        <f t="shared" si="93"/>
        <v>4760350.1704748487</v>
      </c>
      <c r="AJ87" s="23">
        <f t="shared" si="70"/>
        <v>1400000</v>
      </c>
      <c r="AK87" s="23">
        <f t="shared" si="71"/>
        <v>0</v>
      </c>
      <c r="AL87" s="23">
        <f t="shared" si="97"/>
        <v>32225.778703362681</v>
      </c>
      <c r="AM87" s="23">
        <f t="shared" si="98"/>
        <v>6767413527.7061625</v>
      </c>
      <c r="AN87" s="16">
        <f t="shared" si="88"/>
        <v>0</v>
      </c>
      <c r="AO87" s="23">
        <f t="shared" si="89"/>
        <v>45588.759541465872</v>
      </c>
      <c r="AP87" s="22">
        <f t="shared" si="90"/>
        <v>45588.759541465872</v>
      </c>
      <c r="AQ87" s="30">
        <f t="shared" si="72"/>
        <v>40312293.396124065</v>
      </c>
      <c r="AR87" s="28">
        <f t="shared" si="73"/>
        <v>789453.68906241981</v>
      </c>
      <c r="AS87" s="25">
        <f t="shared" si="74"/>
        <v>36373036</v>
      </c>
      <c r="AT87" s="32">
        <f t="shared" si="75"/>
        <v>0</v>
      </c>
      <c r="AU87" s="23">
        <f t="shared" si="76"/>
        <v>0</v>
      </c>
      <c r="AV87" s="22">
        <f t="shared" si="77"/>
        <v>2698053.5346389608</v>
      </c>
      <c r="AW87" s="31">
        <f t="shared" si="91"/>
        <v>40312293.396124065</v>
      </c>
    </row>
    <row r="88" spans="1:53" s="21" customFormat="1" x14ac:dyDescent="0.25">
      <c r="A88">
        <f t="shared" si="51"/>
        <v>255</v>
      </c>
      <c r="B88" t="s">
        <v>8</v>
      </c>
      <c r="C88" s="27">
        <f t="shared" si="55"/>
        <v>0</v>
      </c>
      <c r="D88" s="27">
        <f t="shared" si="78"/>
        <v>0</v>
      </c>
      <c r="E88" s="27" t="b">
        <f t="shared" si="54"/>
        <v>0</v>
      </c>
      <c r="F88" s="29">
        <f t="shared" si="56"/>
        <v>0</v>
      </c>
      <c r="G88" s="27">
        <f t="shared" si="79"/>
        <v>0</v>
      </c>
      <c r="H88" s="22">
        <f t="shared" si="57"/>
        <v>43940973.052015297</v>
      </c>
      <c r="I88" s="23">
        <f t="shared" si="58"/>
        <v>103242301</v>
      </c>
      <c r="J88" s="23">
        <f t="shared" si="59"/>
        <v>0</v>
      </c>
      <c r="K88" s="19">
        <f t="shared" si="80"/>
        <v>1</v>
      </c>
      <c r="L88" s="16">
        <f t="shared" si="60"/>
        <v>0.37999096447609471</v>
      </c>
      <c r="M88" s="23">
        <f>M87-IF($B88="B",(Percent_Rent_In_Elsies*2.49%/12 * H87)/K87,0)+IF($B88="D",N88,0)+IF(B88="D",AK87)+IF(B88="C",F87*90%)-(Y88-Y87)-IF($B88="A",Q87/K87) + IF($B88="A",Q87/K87)</f>
        <v>181047.98580320308</v>
      </c>
      <c r="N88" s="23">
        <f t="shared" si="61"/>
        <v>0</v>
      </c>
      <c r="O88" s="22">
        <f t="shared" si="62"/>
        <v>0</v>
      </c>
      <c r="P88" s="22">
        <f t="shared" si="94"/>
        <v>0</v>
      </c>
      <c r="Q88" s="22">
        <f t="shared" si="95"/>
        <v>0</v>
      </c>
      <c r="R88" s="22">
        <f t="shared" si="63"/>
        <v>417903.38801591727</v>
      </c>
      <c r="S88" s="16">
        <f t="shared" si="92"/>
        <v>33846.784406768304</v>
      </c>
      <c r="T88" s="15">
        <f t="shared" si="64"/>
        <v>0</v>
      </c>
      <c r="U88" s="23">
        <f t="shared" si="81"/>
        <v>643629.21860885283</v>
      </c>
      <c r="V88" s="23">
        <f t="shared" si="82"/>
        <v>54367.314460671536</v>
      </c>
      <c r="W88" s="23">
        <f t="shared" si="96"/>
        <v>6398.681370756065</v>
      </c>
      <c r="X88" s="23">
        <f t="shared" si="83"/>
        <v>21509740.728579238</v>
      </c>
      <c r="Y88" s="23">
        <f t="shared" si="65"/>
        <v>2510150.8325124998</v>
      </c>
      <c r="Z88" s="3">
        <f t="shared" si="66"/>
        <v>0</v>
      </c>
      <c r="AA88" s="23">
        <f t="shared" si="67"/>
        <v>6664490.2386647882</v>
      </c>
      <c r="AB88" s="26">
        <f t="shared" si="84"/>
        <v>31569825.000000004</v>
      </c>
      <c r="AC88" s="23">
        <f t="shared" si="85"/>
        <v>36373036</v>
      </c>
      <c r="AD88" s="23">
        <f t="shared" si="86"/>
        <v>4803211</v>
      </c>
      <c r="AE88" s="24">
        <f t="shared" si="53"/>
        <v>31569825</v>
      </c>
      <c r="AF88" s="3">
        <f t="shared" si="87"/>
        <v>21690788.714382429</v>
      </c>
      <c r="AG88" s="2">
        <f t="shared" si="68"/>
        <v>0</v>
      </c>
      <c r="AH88" s="2">
        <f t="shared" si="69"/>
        <v>0.55674648880081279</v>
      </c>
      <c r="AI88" s="23">
        <f t="shared" si="93"/>
        <v>4760350.1704748487</v>
      </c>
      <c r="AJ88" s="23">
        <f t="shared" si="70"/>
        <v>1400000</v>
      </c>
      <c r="AK88" s="23">
        <f t="shared" si="71"/>
        <v>277.90472459661396</v>
      </c>
      <c r="AL88" s="23">
        <f t="shared" si="97"/>
        <v>0</v>
      </c>
      <c r="AM88" s="23">
        <f t="shared" si="98"/>
        <v>0</v>
      </c>
      <c r="AN88" s="16">
        <f t="shared" si="88"/>
        <v>0</v>
      </c>
      <c r="AO88" s="23">
        <f t="shared" si="89"/>
        <v>0</v>
      </c>
      <c r="AP88" s="22">
        <f t="shared" si="90"/>
        <v>0</v>
      </c>
      <c r="AQ88" s="30">
        <f t="shared" si="72"/>
        <v>40312293.396124065</v>
      </c>
      <c r="AR88" s="28">
        <f t="shared" si="73"/>
        <v>789453.68906241981</v>
      </c>
      <c r="AS88" s="25">
        <f t="shared" si="74"/>
        <v>36373036</v>
      </c>
      <c r="AT88" s="32">
        <f t="shared" si="75"/>
        <v>0</v>
      </c>
      <c r="AU88" s="23">
        <f t="shared" si="76"/>
        <v>0</v>
      </c>
      <c r="AV88" s="22">
        <f t="shared" si="77"/>
        <v>2698053.5346389608</v>
      </c>
      <c r="AW88" s="31">
        <f t="shared" si="91"/>
        <v>40312293.396124065</v>
      </c>
      <c r="AX88"/>
      <c r="AY88"/>
      <c r="AZ88"/>
      <c r="BA88"/>
    </row>
    <row r="89" spans="1:53" s="21" customFormat="1" x14ac:dyDescent="0.25">
      <c r="A89" s="21">
        <f t="shared" si="51"/>
        <v>255</v>
      </c>
      <c r="B89" s="21" t="s">
        <v>9</v>
      </c>
      <c r="C89" s="27">
        <f t="shared" si="55"/>
        <v>0</v>
      </c>
      <c r="D89" s="27">
        <f t="shared" si="78"/>
        <v>0</v>
      </c>
      <c r="E89" s="27" t="b">
        <f t="shared" si="54"/>
        <v>0</v>
      </c>
      <c r="F89" s="29">
        <f t="shared" si="56"/>
        <v>0</v>
      </c>
      <c r="G89" s="27">
        <f t="shared" si="79"/>
        <v>0</v>
      </c>
      <c r="H89" s="22">
        <f t="shared" si="57"/>
        <v>43940973.052015297</v>
      </c>
      <c r="I89" s="23">
        <f t="shared" si="58"/>
        <v>103242301</v>
      </c>
      <c r="J89" s="23">
        <f t="shared" si="59"/>
        <v>0</v>
      </c>
      <c r="K89" s="19">
        <f t="shared" si="80"/>
        <v>1</v>
      </c>
      <c r="L89" s="16">
        <f t="shared" si="60"/>
        <v>0.37999096447609471</v>
      </c>
      <c r="M89" s="23">
        <f>M88-IF($B89="B",(Percent_Rent_In_Elsies*2.49%/12 * H88)/K88,0)+IF($B89="D",N89,0)+IF(B89="D",AK88)+IF(B89="C",F88*90%)-(Y89-Y88)-IF($B89="A",Q88/K88) + IF($B89="A",Q88/K88)</f>
        <v>181325.8905277997</v>
      </c>
      <c r="N89" s="23">
        <f t="shared" si="61"/>
        <v>0</v>
      </c>
      <c r="O89" s="22">
        <f t="shared" si="62"/>
        <v>7382.5547465363525</v>
      </c>
      <c r="P89" s="22">
        <f t="shared" si="94"/>
        <v>0</v>
      </c>
      <c r="Q89" s="22">
        <f t="shared" si="95"/>
        <v>0</v>
      </c>
      <c r="R89" s="22">
        <f t="shared" si="63"/>
        <v>417903.38801591727</v>
      </c>
      <c r="S89" s="16">
        <f t="shared" si="92"/>
        <v>0</v>
      </c>
      <c r="T89" s="15">
        <f t="shared" si="64"/>
        <v>26464.229660231951</v>
      </c>
      <c r="U89" s="23">
        <f t="shared" si="81"/>
        <v>643629.21860885283</v>
      </c>
      <c r="V89" s="23">
        <f t="shared" si="82"/>
        <v>0</v>
      </c>
      <c r="W89" s="23">
        <f t="shared" si="96"/>
        <v>60765.995831427601</v>
      </c>
      <c r="X89" s="23">
        <f t="shared" si="83"/>
        <v>21509740.728579238</v>
      </c>
      <c r="Y89" s="23">
        <f t="shared" si="65"/>
        <v>2510150.8325124998</v>
      </c>
      <c r="Z89" s="3">
        <f t="shared" si="66"/>
        <v>0</v>
      </c>
      <c r="AA89" s="23">
        <f t="shared" si="67"/>
        <v>6664212.3339401912</v>
      </c>
      <c r="AB89" s="26">
        <f t="shared" si="84"/>
        <v>31569825.000000007</v>
      </c>
      <c r="AC89" s="23">
        <f t="shared" si="85"/>
        <v>36373036</v>
      </c>
      <c r="AD89" s="23">
        <f t="shared" si="86"/>
        <v>4803211</v>
      </c>
      <c r="AE89" s="24">
        <f t="shared" si="53"/>
        <v>31569825</v>
      </c>
      <c r="AF89" s="3">
        <f t="shared" si="87"/>
        <v>0</v>
      </c>
      <c r="AG89" s="2">
        <f t="shared" si="68"/>
        <v>0</v>
      </c>
      <c r="AH89" s="2">
        <f t="shared" si="69"/>
        <v>0.55674648880081279</v>
      </c>
      <c r="AI89" s="23">
        <f t="shared" si="93"/>
        <v>4760151.6671001371</v>
      </c>
      <c r="AJ89" s="23">
        <f t="shared" si="70"/>
        <v>1400000</v>
      </c>
      <c r="AK89" s="23">
        <f t="shared" si="71"/>
        <v>0</v>
      </c>
      <c r="AL89" s="23">
        <f t="shared" si="97"/>
        <v>0</v>
      </c>
      <c r="AM89" s="23">
        <f t="shared" si="98"/>
        <v>0</v>
      </c>
      <c r="AN89" s="16">
        <f t="shared" si="88"/>
        <v>0</v>
      </c>
      <c r="AO89" s="23">
        <f t="shared" si="89"/>
        <v>0</v>
      </c>
      <c r="AP89" s="22">
        <f t="shared" si="90"/>
        <v>0</v>
      </c>
      <c r="AQ89" s="30">
        <f t="shared" si="72"/>
        <v>40312293.396124065</v>
      </c>
      <c r="AR89" s="28">
        <f t="shared" si="73"/>
        <v>789453.68906241981</v>
      </c>
      <c r="AS89" s="25">
        <f t="shared" si="74"/>
        <v>36373036</v>
      </c>
      <c r="AT89" s="32">
        <f t="shared" si="75"/>
        <v>0</v>
      </c>
      <c r="AU89" s="23">
        <f t="shared" si="76"/>
        <v>0</v>
      </c>
      <c r="AV89" s="22">
        <f t="shared" si="77"/>
        <v>2698053.5346389608</v>
      </c>
      <c r="AW89" s="31">
        <f t="shared" si="91"/>
        <v>40312293.396124065</v>
      </c>
    </row>
    <row r="90" spans="1:53" x14ac:dyDescent="0.25">
      <c r="A90" s="21">
        <f t="shared" ref="A90:A153" si="99">A85+1</f>
        <v>255</v>
      </c>
      <c r="B90" s="21" t="s">
        <v>28</v>
      </c>
      <c r="C90" s="27">
        <f t="shared" si="55"/>
        <v>0</v>
      </c>
      <c r="D90" s="27">
        <f t="shared" si="78"/>
        <v>0</v>
      </c>
      <c r="E90" s="27" t="b">
        <f t="shared" si="54"/>
        <v>0</v>
      </c>
      <c r="F90" s="29">
        <f t="shared" si="56"/>
        <v>0</v>
      </c>
      <c r="G90" s="27">
        <f t="shared" si="79"/>
        <v>0</v>
      </c>
      <c r="H90" s="22">
        <f t="shared" si="57"/>
        <v>43940973.052015297</v>
      </c>
      <c r="I90" s="23">
        <f t="shared" si="58"/>
        <v>103242301</v>
      </c>
      <c r="J90" s="23">
        <f t="shared" si="59"/>
        <v>0</v>
      </c>
      <c r="K90" s="19">
        <f t="shared" si="80"/>
        <v>1</v>
      </c>
      <c r="L90" s="16">
        <f t="shared" si="60"/>
        <v>0.37999096447609471</v>
      </c>
      <c r="M90" s="23">
        <f>M89-IF($B90="B",(Percent_Rent_In_Elsies*2.49%/12 * H89)/K89,0)+IF($B90="D",N90,0)+IF(B90="D",AK89)+IF(B90="C",F89*90%)-(Y90-Y89)-IF($B90="A",Q89/K89) + IF($B90="A",Q89/K89)</f>
        <v>181325.8905277997</v>
      </c>
      <c r="N90" s="23">
        <f t="shared" si="61"/>
        <v>0</v>
      </c>
      <c r="O90" s="22">
        <f t="shared" si="62"/>
        <v>0</v>
      </c>
      <c r="P90" s="22">
        <f t="shared" si="94"/>
        <v>0</v>
      </c>
      <c r="Q90" s="22">
        <f t="shared" si="95"/>
        <v>7382.5547465363525</v>
      </c>
      <c r="R90" s="22">
        <f t="shared" si="63"/>
        <v>417903.38801591727</v>
      </c>
      <c r="S90" s="16">
        <f t="shared" si="92"/>
        <v>0</v>
      </c>
      <c r="T90" s="15">
        <f t="shared" si="64"/>
        <v>0</v>
      </c>
      <c r="U90" s="23">
        <f t="shared" si="81"/>
        <v>643629.21860885283</v>
      </c>
      <c r="V90" s="23">
        <f t="shared" si="82"/>
        <v>0</v>
      </c>
      <c r="W90" s="23">
        <f t="shared" si="96"/>
        <v>0</v>
      </c>
      <c r="X90" s="23">
        <f t="shared" si="83"/>
        <v>21509740.728579238</v>
      </c>
      <c r="Y90" s="23">
        <f t="shared" si="65"/>
        <v>2510150.8325124998</v>
      </c>
      <c r="Z90" s="3">
        <f t="shared" si="66"/>
        <v>3038.2997915713804</v>
      </c>
      <c r="AA90" s="23">
        <f t="shared" si="67"/>
        <v>6709786.8308137618</v>
      </c>
      <c r="AB90" s="26">
        <f t="shared" si="84"/>
        <v>31569825.000000007</v>
      </c>
      <c r="AC90" s="23">
        <f t="shared" si="85"/>
        <v>36373036</v>
      </c>
      <c r="AD90" s="23">
        <f t="shared" si="86"/>
        <v>4803211</v>
      </c>
      <c r="AE90" s="24">
        <f t="shared" si="53"/>
        <v>31569825</v>
      </c>
      <c r="AF90" s="3">
        <f t="shared" si="87"/>
        <v>0</v>
      </c>
      <c r="AG90" s="2">
        <f t="shared" si="68"/>
        <v>1.6808792883903497E-3</v>
      </c>
      <c r="AH90" s="2">
        <f t="shared" si="69"/>
        <v>0.55674648880081279</v>
      </c>
      <c r="AI90" s="23">
        <f t="shared" si="93"/>
        <v>4792704.8791526873</v>
      </c>
      <c r="AJ90" s="23">
        <f t="shared" si="70"/>
        <v>1400000</v>
      </c>
      <c r="AK90" s="23">
        <f t="shared" si="71"/>
        <v>0</v>
      </c>
      <c r="AL90" s="23">
        <f t="shared" si="97"/>
        <v>0</v>
      </c>
      <c r="AM90" s="23">
        <f t="shared" si="98"/>
        <v>0</v>
      </c>
      <c r="AN90" s="16">
        <f t="shared" si="88"/>
        <v>0</v>
      </c>
      <c r="AO90" s="23">
        <f t="shared" si="89"/>
        <v>0</v>
      </c>
      <c r="AP90" s="22">
        <f t="shared" si="90"/>
        <v>0</v>
      </c>
      <c r="AQ90" s="30">
        <f t="shared" si="72"/>
        <v>40312293.396124065</v>
      </c>
      <c r="AR90" s="28">
        <f t="shared" si="73"/>
        <v>789453.68906241981</v>
      </c>
      <c r="AS90" s="25">
        <f t="shared" si="74"/>
        <v>36373036</v>
      </c>
      <c r="AT90" s="32">
        <f t="shared" si="75"/>
        <v>6076.5995831427608</v>
      </c>
      <c r="AU90" s="23">
        <f t="shared" si="76"/>
        <v>6076.5995831427608</v>
      </c>
      <c r="AV90" s="22">
        <f t="shared" si="77"/>
        <v>2724517.7642991929</v>
      </c>
      <c r="AW90" s="31">
        <f t="shared" si="91"/>
        <v>40312293.396124065</v>
      </c>
      <c r="AX90" s="21"/>
      <c r="AY90" s="21"/>
      <c r="AZ90" s="21"/>
      <c r="BA90" s="21"/>
    </row>
    <row r="91" spans="1:53" x14ac:dyDescent="0.25">
      <c r="A91">
        <f t="shared" si="99"/>
        <v>256</v>
      </c>
      <c r="B91" t="s">
        <v>6</v>
      </c>
      <c r="C91" s="27">
        <f t="shared" si="55"/>
        <v>0</v>
      </c>
      <c r="D91" s="27">
        <f t="shared" si="78"/>
        <v>0</v>
      </c>
      <c r="E91" s="27" t="b">
        <f t="shared" si="54"/>
        <v>0</v>
      </c>
      <c r="F91" s="29">
        <f t="shared" si="56"/>
        <v>0</v>
      </c>
      <c r="G91" s="27">
        <f t="shared" si="79"/>
        <v>0</v>
      </c>
      <c r="H91" s="22">
        <f t="shared" si="57"/>
        <v>44014208.00710199</v>
      </c>
      <c r="I91" s="23">
        <f t="shared" si="58"/>
        <v>103242301</v>
      </c>
      <c r="J91" s="23">
        <f t="shared" si="59"/>
        <v>0</v>
      </c>
      <c r="K91" s="19">
        <f t="shared" si="80"/>
        <v>1</v>
      </c>
      <c r="L91" s="16">
        <f t="shared" si="60"/>
        <v>0.38062428275022153</v>
      </c>
      <c r="M91" s="23">
        <f>M90-IF($B91="B",(Percent_Rent_In_Elsies*2.49%/12 * H90)/K90,0)+IF($B91="D",N91,0)+IF(B91="D",AK90)+IF(B91="C",F90*90%)-(Y91-Y90)-IF($B91="A",Q90/K90) + IF($B91="A",Q90/K90)</f>
        <v>181325.8905277997</v>
      </c>
      <c r="N91" s="23">
        <f t="shared" si="61"/>
        <v>0</v>
      </c>
      <c r="O91" s="22">
        <f t="shared" si="62"/>
        <v>0</v>
      </c>
      <c r="P91" s="22">
        <f t="shared" si="94"/>
        <v>0</v>
      </c>
      <c r="Q91" s="22">
        <f t="shared" si="95"/>
        <v>0</v>
      </c>
      <c r="R91" s="22">
        <f t="shared" si="63"/>
        <v>417903.38801591727</v>
      </c>
      <c r="S91" s="16">
        <f t="shared" si="92"/>
        <v>0</v>
      </c>
      <c r="T91" s="15">
        <f t="shared" si="64"/>
        <v>0</v>
      </c>
      <c r="U91" s="23">
        <f t="shared" si="81"/>
        <v>643629.21860885283</v>
      </c>
      <c r="V91" s="23">
        <f t="shared" si="82"/>
        <v>0</v>
      </c>
      <c r="W91" s="23">
        <f t="shared" si="96"/>
        <v>7382.5547465363525</v>
      </c>
      <c r="X91" s="23">
        <f t="shared" si="83"/>
        <v>21517549.672790557</v>
      </c>
      <c r="Y91" s="23">
        <f t="shared" si="65"/>
        <v>2510150.8325124998</v>
      </c>
      <c r="Z91" s="3">
        <f t="shared" si="66"/>
        <v>0</v>
      </c>
      <c r="AA91" s="23">
        <f t="shared" si="67"/>
        <v>6709786.8308137618</v>
      </c>
      <c r="AB91" s="26">
        <f t="shared" si="84"/>
        <v>31569825.000000011</v>
      </c>
      <c r="AC91" s="23">
        <f t="shared" si="85"/>
        <v>36373036</v>
      </c>
      <c r="AD91" s="23">
        <f t="shared" si="86"/>
        <v>4803211</v>
      </c>
      <c r="AE91" s="24">
        <f t="shared" si="53"/>
        <v>31569825</v>
      </c>
      <c r="AF91" s="3">
        <f t="shared" si="87"/>
        <v>0</v>
      </c>
      <c r="AG91" s="2">
        <f t="shared" si="68"/>
        <v>0</v>
      </c>
      <c r="AH91" s="2">
        <f t="shared" si="69"/>
        <v>0.55767439961548082</v>
      </c>
      <c r="AI91" s="23">
        <f t="shared" si="93"/>
        <v>4792704.8791526873</v>
      </c>
      <c r="AJ91" s="23">
        <f t="shared" si="70"/>
        <v>1400000</v>
      </c>
      <c r="AK91" s="23">
        <f t="shared" si="71"/>
        <v>0</v>
      </c>
      <c r="AL91" s="23">
        <f t="shared" si="97"/>
        <v>0</v>
      </c>
      <c r="AM91" s="23">
        <f t="shared" si="98"/>
        <v>0</v>
      </c>
      <c r="AN91" s="16">
        <f t="shared" si="88"/>
        <v>0</v>
      </c>
      <c r="AO91" s="23">
        <f t="shared" si="89"/>
        <v>0</v>
      </c>
      <c r="AP91" s="22">
        <f t="shared" si="90"/>
        <v>0</v>
      </c>
      <c r="AQ91" s="30">
        <f t="shared" si="72"/>
        <v>40304918.223932274</v>
      </c>
      <c r="AR91" s="28">
        <f t="shared" si="73"/>
        <v>789461.0716171664</v>
      </c>
      <c r="AS91" s="25">
        <f t="shared" si="74"/>
        <v>36373036</v>
      </c>
      <c r="AT91" s="32">
        <f t="shared" si="75"/>
        <v>0</v>
      </c>
      <c r="AU91" s="23">
        <f t="shared" si="76"/>
        <v>0</v>
      </c>
      <c r="AV91" s="22">
        <f t="shared" si="77"/>
        <v>2724517.7642991929</v>
      </c>
      <c r="AW91" s="31">
        <f t="shared" si="91"/>
        <v>40304918.223932274</v>
      </c>
    </row>
    <row r="92" spans="1:53" x14ac:dyDescent="0.25">
      <c r="A92">
        <f t="shared" si="99"/>
        <v>256</v>
      </c>
      <c r="B92" t="s">
        <v>7</v>
      </c>
      <c r="C92" s="27">
        <f t="shared" si="55"/>
        <v>0</v>
      </c>
      <c r="D92" s="27">
        <f t="shared" si="78"/>
        <v>0</v>
      </c>
      <c r="E92" s="27" t="b">
        <f t="shared" si="54"/>
        <v>0</v>
      </c>
      <c r="F92" s="29">
        <f t="shared" si="56"/>
        <v>0</v>
      </c>
      <c r="G92" s="27">
        <f t="shared" si="79"/>
        <v>0</v>
      </c>
      <c r="H92" s="22">
        <f t="shared" si="57"/>
        <v>44014208.00710199</v>
      </c>
      <c r="I92" s="23">
        <f t="shared" si="58"/>
        <v>103242301</v>
      </c>
      <c r="J92" s="23">
        <f t="shared" si="59"/>
        <v>0</v>
      </c>
      <c r="K92" s="19">
        <f t="shared" si="80"/>
        <v>1</v>
      </c>
      <c r="L92" s="16">
        <f t="shared" si="60"/>
        <v>0.38062428275022153</v>
      </c>
      <c r="M92" s="23">
        <f>M91-IF($B92="B",(Percent_Rent_In_Elsies*2.49%/12 * H91)/K91,0)+IF($B92="D",N92,0)+IF(B92="D",AK91)+IF(B92="C",F91*90%)-(Y92-Y91)-IF($B92="A",Q91/K91) + IF($B92="A",Q91/K91)</f>
        <v>135661.14972043136</v>
      </c>
      <c r="N92" s="23">
        <f t="shared" si="61"/>
        <v>0</v>
      </c>
      <c r="O92" s="22">
        <f t="shared" si="62"/>
        <v>0</v>
      </c>
      <c r="P92" s="22">
        <f t="shared" si="94"/>
        <v>0</v>
      </c>
      <c r="Q92" s="22">
        <f t="shared" si="95"/>
        <v>0</v>
      </c>
      <c r="R92" s="22">
        <f t="shared" si="63"/>
        <v>383078.1056812575</v>
      </c>
      <c r="S92" s="16">
        <f t="shared" si="92"/>
        <v>34825.282334659772</v>
      </c>
      <c r="T92" s="15">
        <f t="shared" si="64"/>
        <v>0</v>
      </c>
      <c r="U92" s="23">
        <f t="shared" si="81"/>
        <v>589993.45039144845</v>
      </c>
      <c r="V92" s="23">
        <f t="shared" si="82"/>
        <v>53635.768217404402</v>
      </c>
      <c r="W92" s="23">
        <f t="shared" si="96"/>
        <v>7382.5547465363525</v>
      </c>
      <c r="X92" s="23">
        <f t="shared" si="83"/>
        <v>21517549.672790557</v>
      </c>
      <c r="Y92" s="23">
        <f t="shared" si="65"/>
        <v>2510150.8325124998</v>
      </c>
      <c r="Z92" s="3">
        <f t="shared" si="66"/>
        <v>0</v>
      </c>
      <c r="AA92" s="23">
        <f t="shared" si="67"/>
        <v>6709786.8308137618</v>
      </c>
      <c r="AB92" s="26">
        <f t="shared" si="84"/>
        <v>31569825.000000011</v>
      </c>
      <c r="AC92" s="23">
        <f t="shared" si="85"/>
        <v>36373036</v>
      </c>
      <c r="AD92" s="23">
        <f t="shared" si="86"/>
        <v>4803211</v>
      </c>
      <c r="AE92" s="24">
        <f t="shared" si="53"/>
        <v>31569825</v>
      </c>
      <c r="AF92" s="3">
        <f t="shared" si="87"/>
        <v>0</v>
      </c>
      <c r="AG92" s="2">
        <f t="shared" si="68"/>
        <v>0</v>
      </c>
      <c r="AH92" s="2">
        <f t="shared" si="69"/>
        <v>0.55767439961548082</v>
      </c>
      <c r="AI92" s="23">
        <f t="shared" si="93"/>
        <v>4792704.8791526873</v>
      </c>
      <c r="AJ92" s="23">
        <f t="shared" si="70"/>
        <v>1400000</v>
      </c>
      <c r="AK92" s="23">
        <f t="shared" si="71"/>
        <v>0</v>
      </c>
      <c r="AL92" s="23">
        <f t="shared" si="97"/>
        <v>32354.708677838556</v>
      </c>
      <c r="AM92" s="23">
        <f t="shared" si="98"/>
        <v>6794488822.346096</v>
      </c>
      <c r="AN92" s="16">
        <f t="shared" si="88"/>
        <v>0</v>
      </c>
      <c r="AO92" s="23">
        <f t="shared" si="89"/>
        <v>45664.740807368318</v>
      </c>
      <c r="AP92" s="22">
        <f t="shared" si="90"/>
        <v>45664.740807368325</v>
      </c>
      <c r="AQ92" s="30">
        <f t="shared" si="72"/>
        <v>40395859.555250145</v>
      </c>
      <c r="AR92" s="28">
        <f t="shared" si="73"/>
        <v>834737.66212767211</v>
      </c>
      <c r="AS92" s="25">
        <f t="shared" si="74"/>
        <v>36373036</v>
      </c>
      <c r="AT92" s="32">
        <f t="shared" si="75"/>
        <v>0</v>
      </c>
      <c r="AU92" s="23">
        <f t="shared" si="76"/>
        <v>0</v>
      </c>
      <c r="AV92" s="22">
        <f t="shared" si="77"/>
        <v>2724517.7642991929</v>
      </c>
      <c r="AW92" s="31">
        <f t="shared" si="91"/>
        <v>40395859.555250153</v>
      </c>
    </row>
    <row r="93" spans="1:53" s="21" customFormat="1" x14ac:dyDescent="0.25">
      <c r="A93">
        <f t="shared" si="99"/>
        <v>256</v>
      </c>
      <c r="B93" t="s">
        <v>8</v>
      </c>
      <c r="C93" s="27">
        <f t="shared" si="55"/>
        <v>0</v>
      </c>
      <c r="D93" s="27">
        <f t="shared" si="78"/>
        <v>0</v>
      </c>
      <c r="E93" s="27" t="b">
        <f t="shared" si="54"/>
        <v>0</v>
      </c>
      <c r="F93" s="29">
        <f t="shared" si="56"/>
        <v>0</v>
      </c>
      <c r="G93" s="27">
        <f t="shared" si="79"/>
        <v>0</v>
      </c>
      <c r="H93" s="22">
        <f t="shared" si="57"/>
        <v>44014208.00710199</v>
      </c>
      <c r="I93" s="23">
        <f t="shared" si="58"/>
        <v>103242301</v>
      </c>
      <c r="J93" s="23">
        <f t="shared" si="59"/>
        <v>0</v>
      </c>
      <c r="K93" s="19">
        <f t="shared" si="80"/>
        <v>1</v>
      </c>
      <c r="L93" s="16">
        <f t="shared" si="60"/>
        <v>0.38062428275022153</v>
      </c>
      <c r="M93" s="23">
        <f>M92-IF($B93="B",(Percent_Rent_In_Elsies*2.49%/12 * H92)/K92,0)+IF($B93="D",N93,0)+IF(B93="D",AK92)+IF(B93="C",F92*90%)-(Y93-Y92)-IF($B93="A",Q92/K92) + IF($B93="A",Q92/K92)</f>
        <v>135661.14972043136</v>
      </c>
      <c r="N93" s="23">
        <f t="shared" si="61"/>
        <v>0</v>
      </c>
      <c r="O93" s="22">
        <f t="shared" si="62"/>
        <v>0</v>
      </c>
      <c r="P93" s="22">
        <f t="shared" si="94"/>
        <v>0</v>
      </c>
      <c r="Q93" s="22">
        <f t="shared" si="95"/>
        <v>0</v>
      </c>
      <c r="R93" s="22">
        <f t="shared" si="63"/>
        <v>428742.8464886258</v>
      </c>
      <c r="S93" s="16">
        <f t="shared" si="92"/>
        <v>34825.282334659772</v>
      </c>
      <c r="T93" s="15">
        <f t="shared" si="64"/>
        <v>0</v>
      </c>
      <c r="U93" s="23">
        <f t="shared" si="81"/>
        <v>635658.19119881676</v>
      </c>
      <c r="V93" s="23">
        <f t="shared" si="82"/>
        <v>53635.768217404402</v>
      </c>
      <c r="W93" s="23">
        <f t="shared" si="96"/>
        <v>7382.5547465363525</v>
      </c>
      <c r="X93" s="23">
        <f t="shared" si="83"/>
        <v>21517549.672790557</v>
      </c>
      <c r="Y93" s="23">
        <f t="shared" si="65"/>
        <v>2510150.8325124998</v>
      </c>
      <c r="Z93" s="3">
        <f t="shared" si="66"/>
        <v>0</v>
      </c>
      <c r="AA93" s="23">
        <f t="shared" si="67"/>
        <v>6709786.8308137618</v>
      </c>
      <c r="AB93" s="26">
        <f t="shared" si="84"/>
        <v>31569825.000000004</v>
      </c>
      <c r="AC93" s="23">
        <f t="shared" si="85"/>
        <v>36373036</v>
      </c>
      <c r="AD93" s="23">
        <f t="shared" si="86"/>
        <v>4803211</v>
      </c>
      <c r="AE93" s="24">
        <f t="shared" si="53"/>
        <v>31569825</v>
      </c>
      <c r="AF93" s="3">
        <f t="shared" si="87"/>
        <v>21653210.82251098</v>
      </c>
      <c r="AG93" s="2">
        <f t="shared" si="68"/>
        <v>0</v>
      </c>
      <c r="AH93" s="2">
        <f t="shared" si="69"/>
        <v>0.55767439961548082</v>
      </c>
      <c r="AI93" s="23">
        <f t="shared" si="93"/>
        <v>4792704.8791526873</v>
      </c>
      <c r="AJ93" s="23">
        <f t="shared" si="70"/>
        <v>1400000</v>
      </c>
      <c r="AK93" s="23">
        <f t="shared" si="71"/>
        <v>298.71439879988156</v>
      </c>
      <c r="AL93" s="23">
        <f t="shared" si="97"/>
        <v>0</v>
      </c>
      <c r="AM93" s="23">
        <f t="shared" si="98"/>
        <v>0</v>
      </c>
      <c r="AN93" s="16">
        <f t="shared" si="88"/>
        <v>0</v>
      </c>
      <c r="AO93" s="23">
        <f t="shared" si="89"/>
        <v>0</v>
      </c>
      <c r="AP93" s="22">
        <f t="shared" si="90"/>
        <v>0</v>
      </c>
      <c r="AQ93" s="30">
        <f t="shared" si="72"/>
        <v>40395859.555250145</v>
      </c>
      <c r="AR93" s="28">
        <f t="shared" si="73"/>
        <v>834737.66212767211</v>
      </c>
      <c r="AS93" s="25">
        <f t="shared" si="74"/>
        <v>36373036</v>
      </c>
      <c r="AT93" s="32">
        <f t="shared" si="75"/>
        <v>0</v>
      </c>
      <c r="AU93" s="23">
        <f t="shared" si="76"/>
        <v>0</v>
      </c>
      <c r="AV93" s="22">
        <f t="shared" si="77"/>
        <v>2724517.7642991929</v>
      </c>
      <c r="AW93" s="31">
        <f t="shared" si="91"/>
        <v>40395859.555250153</v>
      </c>
      <c r="AX93"/>
      <c r="AY93"/>
      <c r="AZ93"/>
      <c r="BA93"/>
    </row>
    <row r="94" spans="1:53" s="21" customFormat="1" x14ac:dyDescent="0.25">
      <c r="A94">
        <f t="shared" si="99"/>
        <v>256</v>
      </c>
      <c r="B94" t="s">
        <v>9</v>
      </c>
      <c r="C94" s="27">
        <f t="shared" si="55"/>
        <v>0</v>
      </c>
      <c r="D94" s="27">
        <f t="shared" si="78"/>
        <v>0</v>
      </c>
      <c r="E94" s="27" t="b">
        <f t="shared" si="54"/>
        <v>0</v>
      </c>
      <c r="F94" s="29">
        <f t="shared" si="56"/>
        <v>0</v>
      </c>
      <c r="G94" s="27">
        <f t="shared" si="79"/>
        <v>0</v>
      </c>
      <c r="H94" s="22">
        <f t="shared" si="57"/>
        <v>44014208.00710199</v>
      </c>
      <c r="I94" s="23">
        <f t="shared" si="58"/>
        <v>103242301</v>
      </c>
      <c r="J94" s="23">
        <f t="shared" si="59"/>
        <v>0</v>
      </c>
      <c r="K94" s="19">
        <f t="shared" si="80"/>
        <v>1</v>
      </c>
      <c r="L94" s="16">
        <f t="shared" si="60"/>
        <v>0.38062428275022153</v>
      </c>
      <c r="M94" s="23">
        <f>M93-IF($B94="B",(Percent_Rent_In_Elsies*2.49%/12 * H93)/K93,0)+IF($B94="D",N94,0)+IF(B94="D",AK93)+IF(B94="C",F93*90%)-(Y94-Y93)-IF($B94="A",Q93/K93) + IF($B94="A",Q93/K93)</f>
        <v>135959.86411923124</v>
      </c>
      <c r="N94" s="23">
        <f t="shared" si="61"/>
        <v>0</v>
      </c>
      <c r="O94" s="22">
        <f t="shared" si="62"/>
        <v>8286.9671690405194</v>
      </c>
      <c r="P94" s="22">
        <f t="shared" si="94"/>
        <v>0</v>
      </c>
      <c r="Q94" s="22">
        <f t="shared" si="95"/>
        <v>0</v>
      </c>
      <c r="R94" s="22">
        <f t="shared" si="63"/>
        <v>428742.8464886258</v>
      </c>
      <c r="S94" s="16">
        <f t="shared" si="92"/>
        <v>0</v>
      </c>
      <c r="T94" s="15">
        <f t="shared" si="64"/>
        <v>26538.315165619253</v>
      </c>
      <c r="U94" s="23">
        <f t="shared" si="81"/>
        <v>635658.19119881676</v>
      </c>
      <c r="V94" s="23">
        <f t="shared" si="82"/>
        <v>0</v>
      </c>
      <c r="W94" s="23">
        <f t="shared" si="96"/>
        <v>61018.322963940751</v>
      </c>
      <c r="X94" s="23">
        <f t="shared" si="83"/>
        <v>21517549.672790557</v>
      </c>
      <c r="Y94" s="23">
        <f t="shared" si="65"/>
        <v>2510150.8325124998</v>
      </c>
      <c r="Z94" s="3">
        <f t="shared" si="66"/>
        <v>0</v>
      </c>
      <c r="AA94" s="23">
        <f t="shared" si="67"/>
        <v>6709488.1164149623</v>
      </c>
      <c r="AB94" s="26">
        <f t="shared" si="84"/>
        <v>31569825.000000007</v>
      </c>
      <c r="AC94" s="23">
        <f t="shared" si="85"/>
        <v>36373036</v>
      </c>
      <c r="AD94" s="23">
        <f t="shared" si="86"/>
        <v>4803211</v>
      </c>
      <c r="AE94" s="24">
        <f t="shared" si="53"/>
        <v>31569825</v>
      </c>
      <c r="AF94" s="3">
        <f t="shared" si="87"/>
        <v>0</v>
      </c>
      <c r="AG94" s="2">
        <f t="shared" si="68"/>
        <v>0</v>
      </c>
      <c r="AH94" s="2">
        <f t="shared" si="69"/>
        <v>0.55767439961548082</v>
      </c>
      <c r="AI94" s="23">
        <f t="shared" si="93"/>
        <v>4792491.5117249731</v>
      </c>
      <c r="AJ94" s="23">
        <f t="shared" si="70"/>
        <v>1400000</v>
      </c>
      <c r="AK94" s="23">
        <f t="shared" si="71"/>
        <v>0</v>
      </c>
      <c r="AL94" s="23">
        <f t="shared" si="97"/>
        <v>0</v>
      </c>
      <c r="AM94" s="23">
        <f t="shared" si="98"/>
        <v>0</v>
      </c>
      <c r="AN94" s="16">
        <f t="shared" si="88"/>
        <v>0</v>
      </c>
      <c r="AO94" s="23">
        <f t="shared" si="89"/>
        <v>0</v>
      </c>
      <c r="AP94" s="22">
        <f t="shared" si="90"/>
        <v>0</v>
      </c>
      <c r="AQ94" s="30">
        <f t="shared" si="72"/>
        <v>40395859.555250145</v>
      </c>
      <c r="AR94" s="28">
        <f t="shared" si="73"/>
        <v>834737.66212767211</v>
      </c>
      <c r="AS94" s="25">
        <f t="shared" si="74"/>
        <v>36373036</v>
      </c>
      <c r="AT94" s="32">
        <f t="shared" si="75"/>
        <v>0</v>
      </c>
      <c r="AU94" s="23">
        <f t="shared" si="76"/>
        <v>0</v>
      </c>
      <c r="AV94" s="22">
        <f t="shared" si="77"/>
        <v>2724517.7642991929</v>
      </c>
      <c r="AW94" s="31">
        <f t="shared" si="91"/>
        <v>40395859.555250153</v>
      </c>
      <c r="AX94"/>
      <c r="AY94"/>
      <c r="AZ94"/>
      <c r="BA94"/>
    </row>
    <row r="95" spans="1:53" x14ac:dyDescent="0.25">
      <c r="A95" s="21">
        <f t="shared" si="99"/>
        <v>256</v>
      </c>
      <c r="B95" s="21" t="s">
        <v>28</v>
      </c>
      <c r="C95" s="27">
        <f t="shared" si="55"/>
        <v>0</v>
      </c>
      <c r="D95" s="27">
        <f t="shared" si="78"/>
        <v>0</v>
      </c>
      <c r="E95" s="27" t="b">
        <f t="shared" si="54"/>
        <v>0</v>
      </c>
      <c r="F95" s="29">
        <f t="shared" si="56"/>
        <v>0</v>
      </c>
      <c r="G95" s="27">
        <f t="shared" si="79"/>
        <v>0</v>
      </c>
      <c r="H95" s="22">
        <f t="shared" si="57"/>
        <v>44014208.00710199</v>
      </c>
      <c r="I95" s="23">
        <f t="shared" si="58"/>
        <v>103242301</v>
      </c>
      <c r="J95" s="23">
        <f t="shared" si="59"/>
        <v>0</v>
      </c>
      <c r="K95" s="19">
        <f t="shared" si="80"/>
        <v>1</v>
      </c>
      <c r="L95" s="16">
        <f t="shared" si="60"/>
        <v>0.38062428275022153</v>
      </c>
      <c r="M95" s="23">
        <f>M94-IF($B95="B",(Percent_Rent_In_Elsies*2.49%/12 * H94)/K94,0)+IF($B95="D",N95,0)+IF(B95="D",AK94)+IF(B95="C",F94*90%)-(Y95-Y94)-IF($B95="A",Q94/K94) + IF($B95="A",Q94/K94)</f>
        <v>135959.86411923124</v>
      </c>
      <c r="N95" s="23">
        <f t="shared" si="61"/>
        <v>0</v>
      </c>
      <c r="O95" s="22">
        <f t="shared" si="62"/>
        <v>0</v>
      </c>
      <c r="P95" s="22">
        <f t="shared" si="94"/>
        <v>0</v>
      </c>
      <c r="Q95" s="22">
        <f t="shared" si="95"/>
        <v>8286.9671690405194</v>
      </c>
      <c r="R95" s="22">
        <f t="shared" si="63"/>
        <v>428742.8464886258</v>
      </c>
      <c r="S95" s="16">
        <f t="shared" si="92"/>
        <v>0</v>
      </c>
      <c r="T95" s="15">
        <f t="shared" si="64"/>
        <v>0</v>
      </c>
      <c r="U95" s="23">
        <f t="shared" si="81"/>
        <v>635658.19119881676</v>
      </c>
      <c r="V95" s="23">
        <f t="shared" si="82"/>
        <v>0</v>
      </c>
      <c r="W95" s="23">
        <f t="shared" si="96"/>
        <v>0</v>
      </c>
      <c r="X95" s="23">
        <f t="shared" si="83"/>
        <v>21517549.672790557</v>
      </c>
      <c r="Y95" s="23">
        <f t="shared" si="65"/>
        <v>2510150.8325124998</v>
      </c>
      <c r="Z95" s="3">
        <f t="shared" si="66"/>
        <v>3050.9161481970382</v>
      </c>
      <c r="AA95" s="23">
        <f t="shared" si="67"/>
        <v>6755251.8586379178</v>
      </c>
      <c r="AB95" s="26">
        <f t="shared" si="84"/>
        <v>31569825.000000007</v>
      </c>
      <c r="AC95" s="23">
        <f t="shared" si="85"/>
        <v>36373036</v>
      </c>
      <c r="AD95" s="23">
        <f t="shared" si="86"/>
        <v>4803211</v>
      </c>
      <c r="AE95" s="24">
        <f t="shared" si="53"/>
        <v>31569825</v>
      </c>
      <c r="AF95" s="3">
        <f t="shared" si="87"/>
        <v>0</v>
      </c>
      <c r="AG95" s="2">
        <f t="shared" si="68"/>
        <v>1.6907882197453672E-3</v>
      </c>
      <c r="AH95" s="2">
        <f t="shared" si="69"/>
        <v>0.55767439961548082</v>
      </c>
      <c r="AI95" s="23">
        <f t="shared" si="93"/>
        <v>4825179.899027084</v>
      </c>
      <c r="AJ95" s="23">
        <f t="shared" si="70"/>
        <v>1400000</v>
      </c>
      <c r="AK95" s="23">
        <f t="shared" si="71"/>
        <v>0</v>
      </c>
      <c r="AL95" s="23">
        <f t="shared" si="97"/>
        <v>0</v>
      </c>
      <c r="AM95" s="23">
        <f t="shared" si="98"/>
        <v>0</v>
      </c>
      <c r="AN95" s="16">
        <f t="shared" si="88"/>
        <v>0</v>
      </c>
      <c r="AO95" s="23">
        <f t="shared" si="89"/>
        <v>0</v>
      </c>
      <c r="AP95" s="22">
        <f t="shared" si="90"/>
        <v>0</v>
      </c>
      <c r="AQ95" s="30">
        <f t="shared" si="72"/>
        <v>40395859.555250145</v>
      </c>
      <c r="AR95" s="28">
        <f t="shared" si="73"/>
        <v>834737.66212767211</v>
      </c>
      <c r="AS95" s="25">
        <f t="shared" si="74"/>
        <v>36373036</v>
      </c>
      <c r="AT95" s="32">
        <f t="shared" si="75"/>
        <v>6101.8322963940764</v>
      </c>
      <c r="AU95" s="23">
        <f t="shared" si="76"/>
        <v>6101.8322963940764</v>
      </c>
      <c r="AV95" s="22">
        <f t="shared" si="77"/>
        <v>2751056.0794648123</v>
      </c>
      <c r="AW95" s="31">
        <f t="shared" si="91"/>
        <v>40395859.555250153</v>
      </c>
    </row>
    <row r="96" spans="1:53" x14ac:dyDescent="0.25">
      <c r="A96">
        <f t="shared" si="99"/>
        <v>257</v>
      </c>
      <c r="B96" t="s">
        <v>6</v>
      </c>
      <c r="C96" s="27">
        <f t="shared" si="55"/>
        <v>0</v>
      </c>
      <c r="D96" s="27">
        <f t="shared" si="78"/>
        <v>0</v>
      </c>
      <c r="E96" s="27" t="b">
        <f t="shared" si="54"/>
        <v>0</v>
      </c>
      <c r="F96" s="29">
        <f t="shared" si="56"/>
        <v>0</v>
      </c>
      <c r="G96" s="27">
        <f t="shared" si="79"/>
        <v>0</v>
      </c>
      <c r="H96" s="22">
        <f t="shared" si="57"/>
        <v>44087565.020447165</v>
      </c>
      <c r="I96" s="23">
        <f t="shared" si="58"/>
        <v>103242301</v>
      </c>
      <c r="J96" s="23">
        <f t="shared" si="59"/>
        <v>0</v>
      </c>
      <c r="K96" s="19">
        <f t="shared" si="80"/>
        <v>1</v>
      </c>
      <c r="L96" s="16">
        <f t="shared" si="60"/>
        <v>0.38125865655480523</v>
      </c>
      <c r="M96" s="23">
        <f>M95-IF($B96="B",(Percent_Rent_In_Elsies*2.49%/12 * H95)/K95,0)+IF($B96="D",N96,0)+IF(B96="D",AK95)+IF(B96="C",F95*90%)-(Y96-Y95)-IF($B96="A",Q95/K95) + IF($B96="A",Q95/K95)</f>
        <v>135959.86411923124</v>
      </c>
      <c r="N96" s="23">
        <f t="shared" si="61"/>
        <v>0</v>
      </c>
      <c r="O96" s="22">
        <f t="shared" si="62"/>
        <v>0</v>
      </c>
      <c r="P96" s="22">
        <f t="shared" si="94"/>
        <v>0</v>
      </c>
      <c r="Q96" s="22">
        <f t="shared" si="95"/>
        <v>0</v>
      </c>
      <c r="R96" s="22">
        <f t="shared" si="63"/>
        <v>428742.8464886258</v>
      </c>
      <c r="S96" s="16">
        <f t="shared" si="92"/>
        <v>0</v>
      </c>
      <c r="T96" s="15">
        <f t="shared" si="64"/>
        <v>0</v>
      </c>
      <c r="U96" s="23">
        <f t="shared" si="81"/>
        <v>635658.19119881676</v>
      </c>
      <c r="V96" s="23">
        <f t="shared" si="82"/>
        <v>0</v>
      </c>
      <c r="W96" s="23">
        <f t="shared" si="96"/>
        <v>8286.9671690405194</v>
      </c>
      <c r="X96" s="23">
        <f t="shared" si="83"/>
        <v>21524517.286362503</v>
      </c>
      <c r="Y96" s="23">
        <f t="shared" si="65"/>
        <v>2510150.8325124998</v>
      </c>
      <c r="Z96" s="3">
        <f t="shared" si="66"/>
        <v>0</v>
      </c>
      <c r="AA96" s="23">
        <f t="shared" si="67"/>
        <v>6755251.8586379178</v>
      </c>
      <c r="AB96" s="26">
        <f t="shared" si="84"/>
        <v>31569825.000000011</v>
      </c>
      <c r="AC96" s="23">
        <f t="shared" si="85"/>
        <v>36373036</v>
      </c>
      <c r="AD96" s="23">
        <f t="shared" si="86"/>
        <v>4803211</v>
      </c>
      <c r="AE96" s="24">
        <f t="shared" si="53"/>
        <v>31569825</v>
      </c>
      <c r="AF96" s="3">
        <f t="shared" si="87"/>
        <v>0</v>
      </c>
      <c r="AG96" s="2">
        <f t="shared" si="68"/>
        <v>0</v>
      </c>
      <c r="AH96" s="2">
        <f t="shared" si="69"/>
        <v>0.55860385694817338</v>
      </c>
      <c r="AI96" s="23">
        <f t="shared" si="93"/>
        <v>4825179.899027084</v>
      </c>
      <c r="AJ96" s="23">
        <f t="shared" si="70"/>
        <v>1400000</v>
      </c>
      <c r="AK96" s="23">
        <f t="shared" si="71"/>
        <v>0</v>
      </c>
      <c r="AL96" s="23">
        <f t="shared" si="97"/>
        <v>0</v>
      </c>
      <c r="AM96" s="23">
        <f t="shared" si="98"/>
        <v>0</v>
      </c>
      <c r="AN96" s="16">
        <f t="shared" si="88"/>
        <v>0</v>
      </c>
      <c r="AO96" s="23">
        <f t="shared" si="89"/>
        <v>0</v>
      </c>
      <c r="AP96" s="22">
        <f t="shared" si="90"/>
        <v>0</v>
      </c>
      <c r="AQ96" s="30">
        <f t="shared" si="72"/>
        <v>40387580.875048272</v>
      </c>
      <c r="AR96" s="28">
        <f t="shared" si="73"/>
        <v>834745.94909484114</v>
      </c>
      <c r="AS96" s="25">
        <f t="shared" si="74"/>
        <v>36373036</v>
      </c>
      <c r="AT96" s="32">
        <f t="shared" si="75"/>
        <v>0</v>
      </c>
      <c r="AU96" s="23">
        <f t="shared" si="76"/>
        <v>0</v>
      </c>
      <c r="AV96" s="22">
        <f t="shared" si="77"/>
        <v>2751056.0794648123</v>
      </c>
      <c r="AW96" s="31">
        <f t="shared" si="91"/>
        <v>40387580.87504828</v>
      </c>
    </row>
    <row r="97" spans="1:53" x14ac:dyDescent="0.25">
      <c r="A97">
        <f t="shared" si="99"/>
        <v>257</v>
      </c>
      <c r="B97" t="s">
        <v>7</v>
      </c>
      <c r="C97" s="27">
        <f t="shared" si="55"/>
        <v>0</v>
      </c>
      <c r="D97" s="27">
        <f t="shared" si="78"/>
        <v>0</v>
      </c>
      <c r="E97" s="27" t="b">
        <f t="shared" si="54"/>
        <v>0</v>
      </c>
      <c r="F97" s="29">
        <f t="shared" si="56"/>
        <v>0</v>
      </c>
      <c r="G97" s="27">
        <f t="shared" si="79"/>
        <v>0</v>
      </c>
      <c r="H97" s="22">
        <f t="shared" si="57"/>
        <v>44087565.020447165</v>
      </c>
      <c r="I97" s="23">
        <f t="shared" si="58"/>
        <v>103242301</v>
      </c>
      <c r="J97" s="23">
        <f t="shared" si="59"/>
        <v>0</v>
      </c>
      <c r="K97" s="19">
        <f t="shared" si="80"/>
        <v>1</v>
      </c>
      <c r="L97" s="16">
        <f t="shared" si="60"/>
        <v>0.38125865655480523</v>
      </c>
      <c r="M97" s="23">
        <f>M96-IF($B97="B",(Percent_Rent_In_Elsies*2.49%/12 * H96)/K96,0)+IF($B97="D",N97,0)+IF(B97="D",AK96)+IF(B97="C",F96*90%)-(Y97-Y96)-IF($B97="A",Q96/K96) + IF($B97="A",Q96/K96)</f>
        <v>90219.015410517299</v>
      </c>
      <c r="N97" s="23">
        <f t="shared" si="61"/>
        <v>0</v>
      </c>
      <c r="O97" s="22">
        <f t="shared" si="62"/>
        <v>0</v>
      </c>
      <c r="P97" s="22">
        <f t="shared" si="94"/>
        <v>0</v>
      </c>
      <c r="Q97" s="22">
        <f t="shared" si="95"/>
        <v>0</v>
      </c>
      <c r="R97" s="22">
        <f t="shared" si="63"/>
        <v>393014.27594790701</v>
      </c>
      <c r="S97" s="16">
        <f t="shared" si="92"/>
        <v>35728.570540718814</v>
      </c>
      <c r="T97" s="15">
        <f t="shared" si="64"/>
        <v>0</v>
      </c>
      <c r="U97" s="23">
        <f t="shared" si="81"/>
        <v>582686.67526558205</v>
      </c>
      <c r="V97" s="23">
        <f t="shared" si="82"/>
        <v>52971.515933234732</v>
      </c>
      <c r="W97" s="23">
        <f t="shared" si="96"/>
        <v>8286.9671690405194</v>
      </c>
      <c r="X97" s="23">
        <f t="shared" si="83"/>
        <v>21524517.286362503</v>
      </c>
      <c r="Y97" s="23">
        <f t="shared" si="65"/>
        <v>2510150.8325124998</v>
      </c>
      <c r="Z97" s="3">
        <f t="shared" si="66"/>
        <v>0</v>
      </c>
      <c r="AA97" s="23">
        <f t="shared" si="67"/>
        <v>6755251.8586379178</v>
      </c>
      <c r="AB97" s="26">
        <f t="shared" si="84"/>
        <v>31569825.000000011</v>
      </c>
      <c r="AC97" s="23">
        <f t="shared" si="85"/>
        <v>36373036</v>
      </c>
      <c r="AD97" s="23">
        <f t="shared" si="86"/>
        <v>4803211</v>
      </c>
      <c r="AE97" s="24">
        <f t="shared" si="53"/>
        <v>31569825</v>
      </c>
      <c r="AF97" s="3">
        <f t="shared" si="87"/>
        <v>0</v>
      </c>
      <c r="AG97" s="2">
        <f t="shared" si="68"/>
        <v>0</v>
      </c>
      <c r="AH97" s="2">
        <f t="shared" si="69"/>
        <v>0.55860385694817338</v>
      </c>
      <c r="AI97" s="23">
        <f t="shared" si="93"/>
        <v>4825179.899027084</v>
      </c>
      <c r="AJ97" s="23">
        <f t="shared" si="70"/>
        <v>1400000</v>
      </c>
      <c r="AK97" s="23">
        <f t="shared" si="71"/>
        <v>0</v>
      </c>
      <c r="AL97" s="23">
        <f t="shared" si="97"/>
        <v>32475.019874396734</v>
      </c>
      <c r="AM97" s="23">
        <f t="shared" si="98"/>
        <v>6819754173.623313</v>
      </c>
      <c r="AN97" s="16">
        <f t="shared" si="88"/>
        <v>0</v>
      </c>
      <c r="AO97" s="23">
        <f t="shared" si="89"/>
        <v>45740.848708713937</v>
      </c>
      <c r="AP97" s="22">
        <f t="shared" si="90"/>
        <v>45740.848708713944</v>
      </c>
      <c r="AQ97" s="30">
        <f t="shared" si="72"/>
        <v>40478673.775251672</v>
      </c>
      <c r="AR97" s="28">
        <f t="shared" si="73"/>
        <v>880098.00058953103</v>
      </c>
      <c r="AS97" s="25">
        <f t="shared" si="74"/>
        <v>36373036</v>
      </c>
      <c r="AT97" s="32">
        <f t="shared" si="75"/>
        <v>0</v>
      </c>
      <c r="AU97" s="23">
        <f t="shared" si="76"/>
        <v>0</v>
      </c>
      <c r="AV97" s="22">
        <f t="shared" si="77"/>
        <v>2751056.0794648123</v>
      </c>
      <c r="AW97" s="31">
        <f t="shared" si="91"/>
        <v>40478673.775251687</v>
      </c>
    </row>
    <row r="98" spans="1:53" x14ac:dyDescent="0.25">
      <c r="A98">
        <f t="shared" si="99"/>
        <v>257</v>
      </c>
      <c r="B98" t="s">
        <v>8</v>
      </c>
      <c r="C98" s="27">
        <f t="shared" si="55"/>
        <v>0</v>
      </c>
      <c r="D98" s="27">
        <f t="shared" si="78"/>
        <v>0</v>
      </c>
      <c r="E98" s="27" t="b">
        <f t="shared" si="54"/>
        <v>0</v>
      </c>
      <c r="F98" s="29">
        <f t="shared" si="56"/>
        <v>0</v>
      </c>
      <c r="G98" s="27">
        <f t="shared" si="79"/>
        <v>0</v>
      </c>
      <c r="H98" s="22">
        <f t="shared" si="57"/>
        <v>44087565.020447165</v>
      </c>
      <c r="I98" s="23">
        <f t="shared" si="58"/>
        <v>103242301</v>
      </c>
      <c r="J98" s="23">
        <f t="shared" si="59"/>
        <v>0</v>
      </c>
      <c r="K98" s="19">
        <f t="shared" si="80"/>
        <v>1</v>
      </c>
      <c r="L98" s="16">
        <f t="shared" si="60"/>
        <v>0.38125865655480523</v>
      </c>
      <c r="M98" s="23">
        <f>M97-IF($B98="B",(Percent_Rent_In_Elsies*2.49%/12 * H97)/K97,0)+IF($B98="D",N98,0)+IF(B98="D",AK97)+IF(B98="C",F97*90%)-(Y98-Y97)-IF($B98="A",Q97/K97) + IF($B98="A",Q97/K97)</f>
        <v>90219.015410517299</v>
      </c>
      <c r="N98" s="23">
        <f t="shared" si="61"/>
        <v>0</v>
      </c>
      <c r="O98" s="22">
        <f t="shared" si="62"/>
        <v>0</v>
      </c>
      <c r="P98" s="22">
        <f t="shared" si="94"/>
        <v>0</v>
      </c>
      <c r="Q98" s="22">
        <f t="shared" si="95"/>
        <v>0</v>
      </c>
      <c r="R98" s="22">
        <f t="shared" si="63"/>
        <v>438755.12465662096</v>
      </c>
      <c r="S98" s="16">
        <f t="shared" si="92"/>
        <v>35728.570540718814</v>
      </c>
      <c r="T98" s="15">
        <f t="shared" si="64"/>
        <v>0</v>
      </c>
      <c r="U98" s="23">
        <f t="shared" si="81"/>
        <v>628427.52397429594</v>
      </c>
      <c r="V98" s="23">
        <f t="shared" si="82"/>
        <v>52971.515933234732</v>
      </c>
      <c r="W98" s="23">
        <f t="shared" si="96"/>
        <v>8286.9671690405194</v>
      </c>
      <c r="X98" s="23">
        <f t="shared" si="83"/>
        <v>21524517.286362503</v>
      </c>
      <c r="Y98" s="23">
        <f t="shared" si="65"/>
        <v>2510150.8325124998</v>
      </c>
      <c r="Z98" s="3">
        <f t="shared" si="66"/>
        <v>0</v>
      </c>
      <c r="AA98" s="23">
        <f t="shared" si="67"/>
        <v>6755251.8586379178</v>
      </c>
      <c r="AB98" s="26">
        <f t="shared" si="84"/>
        <v>31569825.000000007</v>
      </c>
      <c r="AC98" s="23">
        <f t="shared" si="85"/>
        <v>36373036</v>
      </c>
      <c r="AD98" s="23">
        <f t="shared" si="86"/>
        <v>4803211</v>
      </c>
      <c r="AE98" s="24">
        <f t="shared" si="53"/>
        <v>31569825</v>
      </c>
      <c r="AF98" s="3">
        <f t="shared" si="87"/>
        <v>21614736.301773012</v>
      </c>
      <c r="AG98" s="2">
        <f t="shared" si="68"/>
        <v>0</v>
      </c>
      <c r="AH98" s="2">
        <f t="shared" si="69"/>
        <v>0.55860385694817338</v>
      </c>
      <c r="AI98" s="23">
        <f t="shared" si="93"/>
        <v>4825179.899027084</v>
      </c>
      <c r="AJ98" s="23">
        <f t="shared" si="70"/>
        <v>1400000</v>
      </c>
      <c r="AK98" s="23">
        <f t="shared" si="71"/>
        <v>321.51207693677134</v>
      </c>
      <c r="AL98" s="23">
        <f t="shared" si="97"/>
        <v>0</v>
      </c>
      <c r="AM98" s="23">
        <f t="shared" si="98"/>
        <v>0</v>
      </c>
      <c r="AN98" s="16">
        <f t="shared" si="88"/>
        <v>0</v>
      </c>
      <c r="AO98" s="23">
        <f t="shared" si="89"/>
        <v>0</v>
      </c>
      <c r="AP98" s="22">
        <f t="shared" si="90"/>
        <v>0</v>
      </c>
      <c r="AQ98" s="30">
        <f t="shared" si="72"/>
        <v>40478673.775251672</v>
      </c>
      <c r="AR98" s="28">
        <f t="shared" si="73"/>
        <v>880098.00058953103</v>
      </c>
      <c r="AS98" s="25">
        <f t="shared" si="74"/>
        <v>36373036</v>
      </c>
      <c r="AT98" s="32">
        <f t="shared" si="75"/>
        <v>0</v>
      </c>
      <c r="AU98" s="23">
        <f t="shared" si="76"/>
        <v>0</v>
      </c>
      <c r="AV98" s="22">
        <f t="shared" si="77"/>
        <v>2751056.0794648123</v>
      </c>
      <c r="AW98" s="31">
        <f t="shared" si="91"/>
        <v>40478673.775251687</v>
      </c>
    </row>
    <row r="99" spans="1:53" x14ac:dyDescent="0.25">
      <c r="A99" s="21">
        <f t="shared" si="99"/>
        <v>257</v>
      </c>
      <c r="B99" s="21" t="s">
        <v>9</v>
      </c>
      <c r="C99" s="27">
        <f t="shared" si="55"/>
        <v>0</v>
      </c>
      <c r="D99" s="27">
        <f t="shared" si="78"/>
        <v>0</v>
      </c>
      <c r="E99" s="27" t="b">
        <f t="shared" si="54"/>
        <v>0</v>
      </c>
      <c r="F99" s="29">
        <f t="shared" si="56"/>
        <v>0</v>
      </c>
      <c r="G99" s="27">
        <f t="shared" si="79"/>
        <v>0</v>
      </c>
      <c r="H99" s="22">
        <f t="shared" si="57"/>
        <v>44087565.020447165</v>
      </c>
      <c r="I99" s="23">
        <f t="shared" si="58"/>
        <v>103242301</v>
      </c>
      <c r="J99" s="23">
        <f t="shared" si="59"/>
        <v>0</v>
      </c>
      <c r="K99" s="19">
        <f t="shared" si="80"/>
        <v>1</v>
      </c>
      <c r="L99" s="16">
        <f t="shared" si="60"/>
        <v>0.38125865655480523</v>
      </c>
      <c r="M99" s="23">
        <f>M98-IF($B99="B",(Percent_Rent_In_Elsies*2.49%/12 * H98)/K98,0)+IF($B99="D",N99,0)+IF(B99="D",AK98)+IF(B99="C",F98*90%)-(Y99-Y98)-IF($B99="A",Q98/K98) + IF($B99="A",Q98/K98)</f>
        <v>90540.527487454063</v>
      </c>
      <c r="N99" s="23">
        <f t="shared" si="61"/>
        <v>0</v>
      </c>
      <c r="O99" s="22">
        <f t="shared" si="62"/>
        <v>9118.5445985327497</v>
      </c>
      <c r="P99" s="22">
        <f t="shared" si="94"/>
        <v>0</v>
      </c>
      <c r="Q99" s="22">
        <f t="shared" si="95"/>
        <v>0</v>
      </c>
      <c r="R99" s="22">
        <f t="shared" si="63"/>
        <v>438755.12465662096</v>
      </c>
      <c r="S99" s="16">
        <f t="shared" si="92"/>
        <v>0</v>
      </c>
      <c r="T99" s="15">
        <f t="shared" si="64"/>
        <v>26610.025942186065</v>
      </c>
      <c r="U99" s="23">
        <f t="shared" si="81"/>
        <v>628427.52397429594</v>
      </c>
      <c r="V99" s="23">
        <f t="shared" si="82"/>
        <v>0</v>
      </c>
      <c r="W99" s="23">
        <f t="shared" si="96"/>
        <v>61258.483102275248</v>
      </c>
      <c r="X99" s="23">
        <f t="shared" si="83"/>
        <v>21524517.286362503</v>
      </c>
      <c r="Y99" s="23">
        <f t="shared" si="65"/>
        <v>2510150.8325124998</v>
      </c>
      <c r="Z99" s="3">
        <f t="shared" si="66"/>
        <v>0</v>
      </c>
      <c r="AA99" s="23">
        <f t="shared" si="67"/>
        <v>6754930.3465609811</v>
      </c>
      <c r="AB99" s="26">
        <f t="shared" si="84"/>
        <v>31569825.000000007</v>
      </c>
      <c r="AC99" s="23">
        <f t="shared" si="85"/>
        <v>36373036</v>
      </c>
      <c r="AD99" s="23">
        <f t="shared" si="86"/>
        <v>4803211</v>
      </c>
      <c r="AE99" s="24">
        <f t="shared" si="53"/>
        <v>31569825</v>
      </c>
      <c r="AF99" s="3">
        <f t="shared" si="87"/>
        <v>0</v>
      </c>
      <c r="AG99" s="2">
        <f t="shared" si="68"/>
        <v>0</v>
      </c>
      <c r="AH99" s="2">
        <f t="shared" si="69"/>
        <v>0.55860385694817338</v>
      </c>
      <c r="AI99" s="23">
        <f t="shared" si="93"/>
        <v>4824950.2475435585</v>
      </c>
      <c r="AJ99" s="23">
        <f t="shared" si="70"/>
        <v>1400000</v>
      </c>
      <c r="AK99" s="23">
        <f t="shared" si="71"/>
        <v>0</v>
      </c>
      <c r="AL99" s="23">
        <f t="shared" si="97"/>
        <v>0</v>
      </c>
      <c r="AM99" s="23">
        <f t="shared" si="98"/>
        <v>0</v>
      </c>
      <c r="AN99" s="16">
        <f t="shared" si="88"/>
        <v>0</v>
      </c>
      <c r="AO99" s="23">
        <f t="shared" si="89"/>
        <v>0</v>
      </c>
      <c r="AP99" s="22">
        <f t="shared" si="90"/>
        <v>0</v>
      </c>
      <c r="AQ99" s="30">
        <f t="shared" si="72"/>
        <v>40478673.775251672</v>
      </c>
      <c r="AR99" s="28">
        <f t="shared" si="73"/>
        <v>880098.00058953103</v>
      </c>
      <c r="AS99" s="25">
        <f t="shared" si="74"/>
        <v>36373036</v>
      </c>
      <c r="AT99" s="32">
        <f t="shared" si="75"/>
        <v>0</v>
      </c>
      <c r="AU99" s="23">
        <f t="shared" si="76"/>
        <v>0</v>
      </c>
      <c r="AV99" s="22">
        <f t="shared" si="77"/>
        <v>2751056.0794648123</v>
      </c>
      <c r="AW99" s="31">
        <f t="shared" si="91"/>
        <v>40478673.775251687</v>
      </c>
      <c r="AX99" s="21"/>
      <c r="AY99" s="21"/>
      <c r="AZ99" s="21"/>
      <c r="BA99" s="21"/>
    </row>
    <row r="100" spans="1:53" x14ac:dyDescent="0.25">
      <c r="A100" s="21">
        <f t="shared" si="99"/>
        <v>257</v>
      </c>
      <c r="B100" s="21" t="s">
        <v>28</v>
      </c>
      <c r="C100" s="27">
        <f t="shared" si="55"/>
        <v>0</v>
      </c>
      <c r="D100" s="27">
        <f t="shared" si="78"/>
        <v>0</v>
      </c>
      <c r="E100" s="27" t="b">
        <f t="shared" si="54"/>
        <v>0</v>
      </c>
      <c r="F100" s="29">
        <f t="shared" si="56"/>
        <v>0</v>
      </c>
      <c r="G100" s="27">
        <f t="shared" si="79"/>
        <v>0</v>
      </c>
      <c r="H100" s="22">
        <f t="shared" si="57"/>
        <v>44087565.020447165</v>
      </c>
      <c r="I100" s="23">
        <f t="shared" si="58"/>
        <v>103242301</v>
      </c>
      <c r="J100" s="23">
        <f t="shared" si="59"/>
        <v>0</v>
      </c>
      <c r="K100" s="19">
        <f t="shared" si="80"/>
        <v>1</v>
      </c>
      <c r="L100" s="16">
        <f t="shared" si="60"/>
        <v>0.38125865655480523</v>
      </c>
      <c r="M100" s="23">
        <f>M99-IF($B100="B",(Percent_Rent_In_Elsies*2.49%/12 * H99)/K99,0)+IF($B100="D",N100,0)+IF(B100="D",AK99)+IF(B100="C",F99*90%)-(Y100-Y99)-IF($B100="A",Q99/K99) + IF($B100="A",Q99/K99)</f>
        <v>90540.527487454063</v>
      </c>
      <c r="N100" s="23">
        <f t="shared" si="61"/>
        <v>0</v>
      </c>
      <c r="O100" s="22">
        <f t="shared" si="62"/>
        <v>0</v>
      </c>
      <c r="P100" s="22">
        <f t="shared" si="94"/>
        <v>0</v>
      </c>
      <c r="Q100" s="22">
        <f t="shared" si="95"/>
        <v>9118.5445985327497</v>
      </c>
      <c r="R100" s="22">
        <f t="shared" si="63"/>
        <v>438755.12465662096</v>
      </c>
      <c r="S100" s="16">
        <f t="shared" si="92"/>
        <v>0</v>
      </c>
      <c r="T100" s="15">
        <f t="shared" si="64"/>
        <v>0</v>
      </c>
      <c r="U100" s="23">
        <f t="shared" si="81"/>
        <v>628427.52397429594</v>
      </c>
      <c r="V100" s="23">
        <f t="shared" si="82"/>
        <v>0</v>
      </c>
      <c r="W100" s="23">
        <f t="shared" si="96"/>
        <v>0</v>
      </c>
      <c r="X100" s="23">
        <f t="shared" si="83"/>
        <v>21524517.286362503</v>
      </c>
      <c r="Y100" s="23">
        <f t="shared" si="65"/>
        <v>2510150.8325124998</v>
      </c>
      <c r="Z100" s="3">
        <f t="shared" si="66"/>
        <v>3062.9241551137629</v>
      </c>
      <c r="AA100" s="23">
        <f t="shared" si="67"/>
        <v>6800874.2088876879</v>
      </c>
      <c r="AB100" s="26">
        <f t="shared" si="84"/>
        <v>31569825.000000007</v>
      </c>
      <c r="AC100" s="23">
        <f t="shared" si="85"/>
        <v>36373036</v>
      </c>
      <c r="AD100" s="23">
        <f t="shared" si="86"/>
        <v>4803211</v>
      </c>
      <c r="AE100" s="24">
        <f t="shared" si="53"/>
        <v>31569825</v>
      </c>
      <c r="AF100" s="3">
        <f t="shared" si="87"/>
        <v>0</v>
      </c>
      <c r="AG100" s="2">
        <f t="shared" si="68"/>
        <v>1.7004644122514791E-3</v>
      </c>
      <c r="AH100" s="2">
        <f t="shared" si="69"/>
        <v>0.55860385694817338</v>
      </c>
      <c r="AI100" s="23">
        <f t="shared" si="93"/>
        <v>4857767.2920626346</v>
      </c>
      <c r="AJ100" s="23">
        <f t="shared" si="70"/>
        <v>1400000</v>
      </c>
      <c r="AK100" s="23">
        <f t="shared" si="71"/>
        <v>0</v>
      </c>
      <c r="AL100" s="23">
        <f t="shared" si="97"/>
        <v>0</v>
      </c>
      <c r="AM100" s="23">
        <f t="shared" si="98"/>
        <v>0</v>
      </c>
      <c r="AN100" s="16">
        <f t="shared" si="88"/>
        <v>0</v>
      </c>
      <c r="AO100" s="23">
        <f t="shared" si="89"/>
        <v>0</v>
      </c>
      <c r="AP100" s="22">
        <f t="shared" si="90"/>
        <v>0</v>
      </c>
      <c r="AQ100" s="30">
        <f t="shared" si="72"/>
        <v>40478673.775251672</v>
      </c>
      <c r="AR100" s="28">
        <f t="shared" si="73"/>
        <v>880098.00058953103</v>
      </c>
      <c r="AS100" s="25">
        <f t="shared" si="74"/>
        <v>36373036</v>
      </c>
      <c r="AT100" s="32">
        <f t="shared" si="75"/>
        <v>6125.8483102275259</v>
      </c>
      <c r="AU100" s="23">
        <f t="shared" si="76"/>
        <v>6125.8483102275259</v>
      </c>
      <c r="AV100" s="22">
        <f t="shared" si="77"/>
        <v>2777666.1054069982</v>
      </c>
      <c r="AW100" s="31">
        <f t="shared" si="91"/>
        <v>40478673.775251687</v>
      </c>
      <c r="AX100" s="21"/>
      <c r="AY100" s="21"/>
      <c r="AZ100" s="21"/>
      <c r="BA100" s="21"/>
    </row>
    <row r="101" spans="1:53" x14ac:dyDescent="0.25">
      <c r="A101">
        <f t="shared" si="99"/>
        <v>258</v>
      </c>
      <c r="B101" t="s">
        <v>6</v>
      </c>
      <c r="C101" s="27">
        <f t="shared" si="55"/>
        <v>0</v>
      </c>
      <c r="D101" s="27">
        <f t="shared" si="78"/>
        <v>0</v>
      </c>
      <c r="E101" s="27" t="b">
        <f t="shared" si="54"/>
        <v>0</v>
      </c>
      <c r="F101" s="29">
        <f t="shared" si="56"/>
        <v>0</v>
      </c>
      <c r="G101" s="27">
        <f t="shared" si="79"/>
        <v>0</v>
      </c>
      <c r="H101" s="22">
        <f t="shared" si="57"/>
        <v>44161044.295481242</v>
      </c>
      <c r="I101" s="23">
        <f t="shared" si="58"/>
        <v>103242301</v>
      </c>
      <c r="J101" s="23">
        <f t="shared" si="59"/>
        <v>0</v>
      </c>
      <c r="K101" s="19">
        <f t="shared" si="80"/>
        <v>1</v>
      </c>
      <c r="L101" s="16">
        <f t="shared" si="60"/>
        <v>0.38189408764906324</v>
      </c>
      <c r="M101" s="23">
        <f>M100-IF($B101="B",(Percent_Rent_In_Elsies*2.49%/12 * H100)/K100,0)+IF($B101="D",N101,0)+IF(B101="D",AK100)+IF(B101="C",F100*90%)-(Y101-Y100)-IF($B101="A",Q100/K100) + IF($B101="A",Q100/K100)</f>
        <v>90540.527487454063</v>
      </c>
      <c r="N101" s="23">
        <f t="shared" si="61"/>
        <v>0</v>
      </c>
      <c r="O101" s="22">
        <f t="shared" si="62"/>
        <v>0</v>
      </c>
      <c r="P101" s="22">
        <f t="shared" si="94"/>
        <v>0</v>
      </c>
      <c r="Q101" s="22">
        <f t="shared" si="95"/>
        <v>0</v>
      </c>
      <c r="R101" s="22">
        <f t="shared" si="63"/>
        <v>438755.12465662096</v>
      </c>
      <c r="S101" s="16">
        <f t="shared" si="92"/>
        <v>0</v>
      </c>
      <c r="T101" s="15">
        <f t="shared" si="64"/>
        <v>0</v>
      </c>
      <c r="U101" s="23">
        <f t="shared" si="81"/>
        <v>628427.52397429594</v>
      </c>
      <c r="V101" s="23">
        <f t="shared" si="82"/>
        <v>0</v>
      </c>
      <c r="W101" s="23">
        <f t="shared" si="96"/>
        <v>9118.5445985327497</v>
      </c>
      <c r="X101" s="23">
        <f t="shared" si="83"/>
        <v>21530713.362539541</v>
      </c>
      <c r="Y101" s="23">
        <f t="shared" si="65"/>
        <v>2510150.8325124998</v>
      </c>
      <c r="Z101" s="3">
        <f t="shared" si="66"/>
        <v>0</v>
      </c>
      <c r="AA101" s="23">
        <f t="shared" si="67"/>
        <v>6800874.2088876879</v>
      </c>
      <c r="AB101" s="26">
        <f t="shared" si="84"/>
        <v>31569825.000000011</v>
      </c>
      <c r="AC101" s="23">
        <f t="shared" si="85"/>
        <v>36373036</v>
      </c>
      <c r="AD101" s="23">
        <f t="shared" si="86"/>
        <v>4803211</v>
      </c>
      <c r="AE101" s="24">
        <f t="shared" si="53"/>
        <v>31569825</v>
      </c>
      <c r="AF101" s="3">
        <f t="shared" si="87"/>
        <v>0</v>
      </c>
      <c r="AG101" s="2">
        <f t="shared" si="68"/>
        <v>0</v>
      </c>
      <c r="AH101" s="2">
        <f t="shared" si="69"/>
        <v>0.55953486337642033</v>
      </c>
      <c r="AI101" s="23">
        <f t="shared" si="93"/>
        <v>4857767.2920626346</v>
      </c>
      <c r="AJ101" s="23">
        <f t="shared" si="70"/>
        <v>1400000</v>
      </c>
      <c r="AK101" s="23">
        <f t="shared" si="71"/>
        <v>0</v>
      </c>
      <c r="AL101" s="23">
        <f t="shared" si="97"/>
        <v>0</v>
      </c>
      <c r="AM101" s="23">
        <f t="shared" si="98"/>
        <v>0</v>
      </c>
      <c r="AN101" s="16">
        <f t="shared" si="88"/>
        <v>0</v>
      </c>
      <c r="AO101" s="23">
        <f t="shared" si="89"/>
        <v>0</v>
      </c>
      <c r="AP101" s="22">
        <f t="shared" si="90"/>
        <v>0</v>
      </c>
      <c r="AQ101" s="30">
        <f t="shared" si="72"/>
        <v>40469564.349197738</v>
      </c>
      <c r="AR101" s="28">
        <f t="shared" si="73"/>
        <v>880107.11913412961</v>
      </c>
      <c r="AS101" s="25">
        <f t="shared" si="74"/>
        <v>36373036</v>
      </c>
      <c r="AT101" s="32">
        <f t="shared" si="75"/>
        <v>0</v>
      </c>
      <c r="AU101" s="23">
        <f t="shared" si="76"/>
        <v>0</v>
      </c>
      <c r="AV101" s="22">
        <f t="shared" si="77"/>
        <v>2777666.1054069982</v>
      </c>
      <c r="AW101" s="31">
        <f t="shared" si="91"/>
        <v>40469564.349197745</v>
      </c>
    </row>
    <row r="102" spans="1:53" x14ac:dyDescent="0.25">
      <c r="A102">
        <f t="shared" si="99"/>
        <v>258</v>
      </c>
      <c r="B102" t="s">
        <v>7</v>
      </c>
      <c r="C102" s="27">
        <f t="shared" si="55"/>
        <v>0</v>
      </c>
      <c r="D102" s="27">
        <f t="shared" si="78"/>
        <v>0</v>
      </c>
      <c r="E102" s="27" t="b">
        <f t="shared" si="54"/>
        <v>0</v>
      </c>
      <c r="F102" s="29">
        <f t="shared" si="56"/>
        <v>0</v>
      </c>
      <c r="G102" s="27">
        <f t="shared" si="79"/>
        <v>0</v>
      </c>
      <c r="H102" s="22">
        <f t="shared" si="57"/>
        <v>44161044.295481242</v>
      </c>
      <c r="I102" s="23">
        <f t="shared" si="58"/>
        <v>103242301</v>
      </c>
      <c r="J102" s="23">
        <f t="shared" si="59"/>
        <v>0</v>
      </c>
      <c r="K102" s="19">
        <f t="shared" si="80"/>
        <v>1</v>
      </c>
      <c r="L102" s="16">
        <f t="shared" si="60"/>
        <v>0.38189408764906324</v>
      </c>
      <c r="M102" s="23">
        <f>M101-IF($B102="B",(Percent_Rent_In_Elsies*2.49%/12 * H101)/K101,0)+IF($B102="D",N102,0)+IF(B102="D",AK101)+IF(B102="C",F101*90%)-(Y102-Y101)-IF($B102="A",Q101/K101) + IF($B102="A",Q101/K101)</f>
        <v>44723.444030892271</v>
      </c>
      <c r="N102" s="23">
        <f t="shared" si="61"/>
        <v>0</v>
      </c>
      <c r="O102" s="22">
        <f t="shared" si="62"/>
        <v>0</v>
      </c>
      <c r="P102" s="22">
        <f t="shared" si="94"/>
        <v>0</v>
      </c>
      <c r="Q102" s="22">
        <f t="shared" si="95"/>
        <v>0</v>
      </c>
      <c r="R102" s="22">
        <f t="shared" si="63"/>
        <v>402192.19760190253</v>
      </c>
      <c r="S102" s="16">
        <f t="shared" si="92"/>
        <v>36562.927054718413</v>
      </c>
      <c r="T102" s="15">
        <f t="shared" si="64"/>
        <v>0</v>
      </c>
      <c r="U102" s="23">
        <f t="shared" si="81"/>
        <v>576058.56364310463</v>
      </c>
      <c r="V102" s="23">
        <f t="shared" si="82"/>
        <v>52368.960331191331</v>
      </c>
      <c r="W102" s="23">
        <f t="shared" si="96"/>
        <v>9118.5445985327497</v>
      </c>
      <c r="X102" s="23">
        <f t="shared" si="83"/>
        <v>21530713.362539541</v>
      </c>
      <c r="Y102" s="23">
        <f t="shared" si="65"/>
        <v>2510150.8325124998</v>
      </c>
      <c r="Z102" s="3">
        <f t="shared" si="66"/>
        <v>0</v>
      </c>
      <c r="AA102" s="23">
        <f t="shared" si="67"/>
        <v>6800874.2088876879</v>
      </c>
      <c r="AB102" s="26">
        <f t="shared" si="84"/>
        <v>31569825.000000011</v>
      </c>
      <c r="AC102" s="23">
        <f t="shared" si="85"/>
        <v>36373036</v>
      </c>
      <c r="AD102" s="23">
        <f t="shared" si="86"/>
        <v>4803211</v>
      </c>
      <c r="AE102" s="24">
        <f t="shared" si="53"/>
        <v>31569825</v>
      </c>
      <c r="AF102" s="3">
        <f t="shared" si="87"/>
        <v>0</v>
      </c>
      <c r="AG102" s="2">
        <f t="shared" si="68"/>
        <v>0</v>
      </c>
      <c r="AH102" s="2">
        <f t="shared" si="69"/>
        <v>0.55953486337642033</v>
      </c>
      <c r="AI102" s="23">
        <f t="shared" si="93"/>
        <v>4857767.2920626346</v>
      </c>
      <c r="AJ102" s="23">
        <f t="shared" si="70"/>
        <v>1400000</v>
      </c>
      <c r="AK102" s="23">
        <f t="shared" si="71"/>
        <v>0</v>
      </c>
      <c r="AL102" s="23">
        <f t="shared" si="97"/>
        <v>32587.393035550602</v>
      </c>
      <c r="AM102" s="23">
        <f t="shared" si="98"/>
        <v>6843352537.4656258</v>
      </c>
      <c r="AN102" s="16">
        <f t="shared" si="88"/>
        <v>0</v>
      </c>
      <c r="AO102" s="23">
        <f t="shared" si="89"/>
        <v>45817.083456561792</v>
      </c>
      <c r="AP102" s="22">
        <f t="shared" si="90"/>
        <v>45817.083456561792</v>
      </c>
      <c r="AQ102" s="30">
        <f t="shared" si="72"/>
        <v>40560809.070901483</v>
      </c>
      <c r="AR102" s="28">
        <f t="shared" si="73"/>
        <v>925534.75738131069</v>
      </c>
      <c r="AS102" s="25">
        <f t="shared" si="74"/>
        <v>36373036</v>
      </c>
      <c r="AT102" s="32">
        <f t="shared" si="75"/>
        <v>0</v>
      </c>
      <c r="AU102" s="23">
        <f t="shared" si="76"/>
        <v>0</v>
      </c>
      <c r="AV102" s="22">
        <f t="shared" si="77"/>
        <v>2777666.1054069982</v>
      </c>
      <c r="AW102" s="31">
        <f t="shared" si="91"/>
        <v>40560809.070901491</v>
      </c>
    </row>
    <row r="103" spans="1:53" s="21" customFormat="1" x14ac:dyDescent="0.25">
      <c r="A103">
        <f t="shared" si="99"/>
        <v>258</v>
      </c>
      <c r="B103" t="s">
        <v>8</v>
      </c>
      <c r="C103" s="27">
        <f t="shared" si="55"/>
        <v>0</v>
      </c>
      <c r="D103" s="27">
        <f t="shared" si="78"/>
        <v>0</v>
      </c>
      <c r="E103" s="27" t="b">
        <f t="shared" si="54"/>
        <v>0</v>
      </c>
      <c r="F103" s="29">
        <f t="shared" si="56"/>
        <v>0</v>
      </c>
      <c r="G103" s="27">
        <f t="shared" si="79"/>
        <v>0</v>
      </c>
      <c r="H103" s="22">
        <f t="shared" si="57"/>
        <v>44161044.295481242</v>
      </c>
      <c r="I103" s="23">
        <f t="shared" si="58"/>
        <v>103242301</v>
      </c>
      <c r="J103" s="23">
        <f t="shared" si="59"/>
        <v>0</v>
      </c>
      <c r="K103" s="19">
        <f t="shared" si="80"/>
        <v>1</v>
      </c>
      <c r="L103" s="16">
        <f t="shared" si="60"/>
        <v>0.38189408764906324</v>
      </c>
      <c r="M103" s="23">
        <f>M102-IF($B103="B",(Percent_Rent_In_Elsies*2.49%/12 * H102)/K102,0)+IF($B103="D",N103,0)+IF(B103="D",AK102)+IF(B103="C",F102*90%)-(Y103-Y102)-IF($B103="A",Q102/K102) + IF($B103="A",Q102/K102)</f>
        <v>44723.444030892271</v>
      </c>
      <c r="N103" s="23">
        <f t="shared" si="61"/>
        <v>0</v>
      </c>
      <c r="O103" s="22">
        <f t="shared" si="62"/>
        <v>0</v>
      </c>
      <c r="P103" s="22">
        <f t="shared" si="94"/>
        <v>0</v>
      </c>
      <c r="Q103" s="22">
        <f t="shared" si="95"/>
        <v>0</v>
      </c>
      <c r="R103" s="22">
        <f t="shared" si="63"/>
        <v>448009.28105846432</v>
      </c>
      <c r="S103" s="16">
        <f t="shared" si="92"/>
        <v>36562.927054718413</v>
      </c>
      <c r="T103" s="15">
        <f t="shared" si="64"/>
        <v>0</v>
      </c>
      <c r="U103" s="23">
        <f t="shared" si="81"/>
        <v>621875.64709966641</v>
      </c>
      <c r="V103" s="23">
        <f t="shared" si="82"/>
        <v>52368.960331191331</v>
      </c>
      <c r="W103" s="23">
        <f t="shared" si="96"/>
        <v>9118.5445985327497</v>
      </c>
      <c r="X103" s="23">
        <f t="shared" si="83"/>
        <v>21530713.362539541</v>
      </c>
      <c r="Y103" s="23">
        <f t="shared" si="65"/>
        <v>2510150.8325124998</v>
      </c>
      <c r="Z103" s="3">
        <f t="shared" si="66"/>
        <v>0</v>
      </c>
      <c r="AA103" s="23">
        <f t="shared" si="67"/>
        <v>6800874.2088876879</v>
      </c>
      <c r="AB103" s="26">
        <f t="shared" si="84"/>
        <v>31569825.000000011</v>
      </c>
      <c r="AC103" s="23">
        <f t="shared" si="85"/>
        <v>36373036</v>
      </c>
      <c r="AD103" s="23">
        <f t="shared" si="86"/>
        <v>4803211</v>
      </c>
      <c r="AE103" s="24">
        <f t="shared" si="53"/>
        <v>31569825</v>
      </c>
      <c r="AF103" s="3">
        <f t="shared" si="87"/>
        <v>21575436.806570426</v>
      </c>
      <c r="AG103" s="2">
        <f t="shared" si="68"/>
        <v>0</v>
      </c>
      <c r="AH103" s="2">
        <f t="shared" si="69"/>
        <v>0.55953486337642033</v>
      </c>
      <c r="AI103" s="23">
        <f t="shared" si="93"/>
        <v>4857767.2920626346</v>
      </c>
      <c r="AJ103" s="23">
        <f t="shared" si="70"/>
        <v>1400000</v>
      </c>
      <c r="AK103" s="23">
        <f t="shared" si="71"/>
        <v>346.1430547870732</v>
      </c>
      <c r="AL103" s="23">
        <f t="shared" si="97"/>
        <v>0</v>
      </c>
      <c r="AM103" s="23">
        <f t="shared" si="98"/>
        <v>0</v>
      </c>
      <c r="AN103" s="16">
        <f t="shared" si="88"/>
        <v>0</v>
      </c>
      <c r="AO103" s="23">
        <f t="shared" si="89"/>
        <v>0</v>
      </c>
      <c r="AP103" s="22">
        <f t="shared" si="90"/>
        <v>0</v>
      </c>
      <c r="AQ103" s="30">
        <f t="shared" si="72"/>
        <v>40560809.070901483</v>
      </c>
      <c r="AR103" s="28">
        <f t="shared" si="73"/>
        <v>925534.75738131069</v>
      </c>
      <c r="AS103" s="25">
        <f t="shared" si="74"/>
        <v>36373036</v>
      </c>
      <c r="AT103" s="32">
        <f t="shared" si="75"/>
        <v>0</v>
      </c>
      <c r="AU103" s="23">
        <f t="shared" si="76"/>
        <v>0</v>
      </c>
      <c r="AV103" s="22">
        <f t="shared" si="77"/>
        <v>2777666.1054069982</v>
      </c>
      <c r="AW103" s="31">
        <f t="shared" si="91"/>
        <v>40560809.070901498</v>
      </c>
      <c r="AX103"/>
      <c r="AY103"/>
      <c r="AZ103"/>
      <c r="BA103"/>
    </row>
    <row r="104" spans="1:53" s="21" customFormat="1" x14ac:dyDescent="0.25">
      <c r="A104">
        <f t="shared" si="99"/>
        <v>258</v>
      </c>
      <c r="B104" t="s">
        <v>9</v>
      </c>
      <c r="C104" s="27">
        <f t="shared" si="55"/>
        <v>0</v>
      </c>
      <c r="D104" s="27">
        <f t="shared" si="78"/>
        <v>0</v>
      </c>
      <c r="E104" s="27" t="b">
        <f t="shared" si="54"/>
        <v>0</v>
      </c>
      <c r="F104" s="29">
        <f t="shared" si="56"/>
        <v>0</v>
      </c>
      <c r="G104" s="27">
        <f t="shared" si="79"/>
        <v>0</v>
      </c>
      <c r="H104" s="22">
        <f t="shared" si="57"/>
        <v>44161044.295481242</v>
      </c>
      <c r="I104" s="23">
        <f t="shared" si="58"/>
        <v>103242301</v>
      </c>
      <c r="J104" s="23">
        <f t="shared" si="59"/>
        <v>0</v>
      </c>
      <c r="K104" s="19">
        <f t="shared" si="80"/>
        <v>1</v>
      </c>
      <c r="L104" s="16">
        <f t="shared" si="60"/>
        <v>0.38189408764906324</v>
      </c>
      <c r="M104" s="23">
        <f>M103-IF($B104="B",(Percent_Rent_In_Elsies*2.49%/12 * H103)/K103,0)+IF($B104="D",N104,0)+IF(B104="D",AK103)+IF(B104="C",F103*90%)-(Y104-Y103)-IF($B104="A",Q103/K103) + IF($B104="A",Q103/K103)</f>
        <v>45069.587085679348</v>
      </c>
      <c r="N104" s="23">
        <f t="shared" si="61"/>
        <v>0</v>
      </c>
      <c r="O104" s="22">
        <f t="shared" si="62"/>
        <v>9883.360838945493</v>
      </c>
      <c r="P104" s="22">
        <f t="shared" si="94"/>
        <v>0</v>
      </c>
      <c r="Q104" s="22">
        <f t="shared" si="95"/>
        <v>0</v>
      </c>
      <c r="R104" s="22">
        <f t="shared" si="63"/>
        <v>448009.28105846432</v>
      </c>
      <c r="S104" s="16">
        <f t="shared" si="92"/>
        <v>0</v>
      </c>
      <c r="T104" s="15">
        <f t="shared" si="64"/>
        <v>26679.56621577292</v>
      </c>
      <c r="U104" s="23">
        <f t="shared" si="81"/>
        <v>621875.64709966641</v>
      </c>
      <c r="V104" s="23">
        <f t="shared" si="82"/>
        <v>0</v>
      </c>
      <c r="W104" s="23">
        <f t="shared" si="96"/>
        <v>61487.504929724077</v>
      </c>
      <c r="X104" s="23">
        <f t="shared" si="83"/>
        <v>21530713.362539541</v>
      </c>
      <c r="Y104" s="23">
        <f t="shared" si="65"/>
        <v>2510150.8325124998</v>
      </c>
      <c r="Z104" s="3">
        <f t="shared" si="66"/>
        <v>0</v>
      </c>
      <c r="AA104" s="23">
        <f t="shared" si="67"/>
        <v>6800528.0658329008</v>
      </c>
      <c r="AB104" s="26">
        <f t="shared" si="84"/>
        <v>31569825.000000011</v>
      </c>
      <c r="AC104" s="23">
        <f t="shared" si="85"/>
        <v>36373036</v>
      </c>
      <c r="AD104" s="23">
        <f t="shared" si="86"/>
        <v>4803211</v>
      </c>
      <c r="AE104" s="24">
        <f t="shared" si="53"/>
        <v>31569825</v>
      </c>
      <c r="AF104" s="3">
        <f t="shared" si="87"/>
        <v>0</v>
      </c>
      <c r="AG104" s="2">
        <f t="shared" si="68"/>
        <v>0</v>
      </c>
      <c r="AH104" s="2">
        <f t="shared" si="69"/>
        <v>0.55953486337642033</v>
      </c>
      <c r="AI104" s="23">
        <f t="shared" si="93"/>
        <v>4857520.0470235012</v>
      </c>
      <c r="AJ104" s="23">
        <f t="shared" si="70"/>
        <v>1400000</v>
      </c>
      <c r="AK104" s="23">
        <f t="shared" si="71"/>
        <v>0</v>
      </c>
      <c r="AL104" s="23">
        <f t="shared" si="97"/>
        <v>0</v>
      </c>
      <c r="AM104" s="23">
        <f t="shared" si="98"/>
        <v>0</v>
      </c>
      <c r="AN104" s="16">
        <f t="shared" si="88"/>
        <v>0</v>
      </c>
      <c r="AO104" s="23">
        <f t="shared" si="89"/>
        <v>0</v>
      </c>
      <c r="AP104" s="22">
        <f t="shared" si="90"/>
        <v>0</v>
      </c>
      <c r="AQ104" s="30">
        <f t="shared" si="72"/>
        <v>40560809.070901483</v>
      </c>
      <c r="AR104" s="28">
        <f t="shared" si="73"/>
        <v>925534.75738131069</v>
      </c>
      <c r="AS104" s="25">
        <f t="shared" si="74"/>
        <v>36373036</v>
      </c>
      <c r="AT104" s="32">
        <f t="shared" si="75"/>
        <v>0</v>
      </c>
      <c r="AU104" s="23">
        <f t="shared" si="76"/>
        <v>0</v>
      </c>
      <c r="AV104" s="22">
        <f t="shared" si="77"/>
        <v>2777666.1054069982</v>
      </c>
      <c r="AW104" s="31">
        <f t="shared" si="91"/>
        <v>40560809.070901498</v>
      </c>
      <c r="AX104"/>
      <c r="AY104"/>
      <c r="AZ104"/>
      <c r="BA104"/>
    </row>
    <row r="105" spans="1:53" x14ac:dyDescent="0.25">
      <c r="A105" s="21">
        <f t="shared" si="99"/>
        <v>258</v>
      </c>
      <c r="B105" s="21" t="s">
        <v>28</v>
      </c>
      <c r="C105" s="27">
        <f t="shared" si="55"/>
        <v>0</v>
      </c>
      <c r="D105" s="27">
        <f t="shared" si="78"/>
        <v>0</v>
      </c>
      <c r="E105" s="27" t="b">
        <f t="shared" si="54"/>
        <v>0</v>
      </c>
      <c r="F105" s="29">
        <f t="shared" si="56"/>
        <v>0</v>
      </c>
      <c r="G105" s="27">
        <f t="shared" si="79"/>
        <v>0</v>
      </c>
      <c r="H105" s="22">
        <f t="shared" si="57"/>
        <v>44161044.295481242</v>
      </c>
      <c r="I105" s="23">
        <f t="shared" si="58"/>
        <v>103242301</v>
      </c>
      <c r="J105" s="23">
        <f t="shared" si="59"/>
        <v>0</v>
      </c>
      <c r="K105" s="19">
        <f t="shared" si="80"/>
        <v>1</v>
      </c>
      <c r="L105" s="16">
        <f t="shared" si="60"/>
        <v>0.38189408764906324</v>
      </c>
      <c r="M105" s="23">
        <f>M104-IF($B105="B",(Percent_Rent_In_Elsies*2.49%/12 * H104)/K104,0)+IF($B105="D",N105,0)+IF(B105="D",AK104)+IF(B105="C",F104*90%)-(Y105-Y104)-IF($B105="A",Q104/K104) + IF($B105="A",Q104/K104)</f>
        <v>45069.587085679348</v>
      </c>
      <c r="N105" s="23">
        <f t="shared" si="61"/>
        <v>0</v>
      </c>
      <c r="O105" s="22">
        <f t="shared" si="62"/>
        <v>0</v>
      </c>
      <c r="P105" s="22">
        <f t="shared" si="94"/>
        <v>0</v>
      </c>
      <c r="Q105" s="22">
        <f t="shared" si="95"/>
        <v>9883.360838945493</v>
      </c>
      <c r="R105" s="22">
        <f t="shared" si="63"/>
        <v>448009.28105846432</v>
      </c>
      <c r="S105" s="16">
        <f t="shared" si="92"/>
        <v>0</v>
      </c>
      <c r="T105" s="15">
        <f t="shared" si="64"/>
        <v>0</v>
      </c>
      <c r="U105" s="23">
        <f t="shared" si="81"/>
        <v>621875.64709966641</v>
      </c>
      <c r="V105" s="23">
        <f t="shared" si="82"/>
        <v>0</v>
      </c>
      <c r="W105" s="23">
        <f t="shared" si="96"/>
        <v>0</v>
      </c>
      <c r="X105" s="23">
        <f t="shared" si="83"/>
        <v>21530713.362539541</v>
      </c>
      <c r="Y105" s="23">
        <f t="shared" si="65"/>
        <v>2510150.8325124998</v>
      </c>
      <c r="Z105" s="3">
        <f t="shared" si="66"/>
        <v>3074.3752464862046</v>
      </c>
      <c r="AA105" s="23">
        <f t="shared" si="67"/>
        <v>6846643.6945301937</v>
      </c>
      <c r="AB105" s="26">
        <f t="shared" si="84"/>
        <v>31569825.000000011</v>
      </c>
      <c r="AC105" s="23">
        <f t="shared" si="85"/>
        <v>36373036</v>
      </c>
      <c r="AD105" s="23">
        <f t="shared" si="86"/>
        <v>4803211</v>
      </c>
      <c r="AE105" s="24">
        <f t="shared" si="53"/>
        <v>31569825</v>
      </c>
      <c r="AF105" s="3">
        <f t="shared" si="87"/>
        <v>0</v>
      </c>
      <c r="AG105" s="2">
        <f t="shared" si="68"/>
        <v>1.7099307554505447E-3</v>
      </c>
      <c r="AH105" s="2">
        <f t="shared" si="69"/>
        <v>0.55953486337642033</v>
      </c>
      <c r="AI105" s="23">
        <f t="shared" si="93"/>
        <v>4890459.7818072811</v>
      </c>
      <c r="AJ105" s="23">
        <f t="shared" si="70"/>
        <v>1400000</v>
      </c>
      <c r="AK105" s="23">
        <f t="shared" si="71"/>
        <v>0</v>
      </c>
      <c r="AL105" s="23">
        <f t="shared" si="97"/>
        <v>0</v>
      </c>
      <c r="AM105" s="23">
        <f t="shared" si="98"/>
        <v>0</v>
      </c>
      <c r="AN105" s="16">
        <f t="shared" si="88"/>
        <v>0</v>
      </c>
      <c r="AO105" s="23">
        <f t="shared" si="89"/>
        <v>0</v>
      </c>
      <c r="AP105" s="22">
        <f t="shared" si="90"/>
        <v>0</v>
      </c>
      <c r="AQ105" s="30">
        <f t="shared" si="72"/>
        <v>40560809.070901483</v>
      </c>
      <c r="AR105" s="28">
        <f t="shared" si="73"/>
        <v>925534.75738131069</v>
      </c>
      <c r="AS105" s="25">
        <f t="shared" si="74"/>
        <v>36373036</v>
      </c>
      <c r="AT105" s="32">
        <f t="shared" si="75"/>
        <v>6148.7504929724091</v>
      </c>
      <c r="AU105" s="23">
        <f t="shared" si="76"/>
        <v>6148.7504929724091</v>
      </c>
      <c r="AV105" s="22">
        <f t="shared" si="77"/>
        <v>2804345.6716227713</v>
      </c>
      <c r="AW105" s="31">
        <f t="shared" si="91"/>
        <v>40560809.070901491</v>
      </c>
    </row>
    <row r="106" spans="1:53" x14ac:dyDescent="0.25">
      <c r="A106">
        <f t="shared" si="99"/>
        <v>259</v>
      </c>
      <c r="B106" t="s">
        <v>6</v>
      </c>
      <c r="C106" s="27">
        <f t="shared" si="55"/>
        <v>0</v>
      </c>
      <c r="D106" s="27">
        <f t="shared" si="78"/>
        <v>0</v>
      </c>
      <c r="E106" s="27" t="b">
        <f t="shared" si="54"/>
        <v>0</v>
      </c>
      <c r="F106" s="29">
        <f t="shared" si="56"/>
        <v>0</v>
      </c>
      <c r="G106" s="27">
        <f t="shared" si="79"/>
        <v>0</v>
      </c>
      <c r="H106" s="22">
        <f t="shared" si="57"/>
        <v>44234646.035973713</v>
      </c>
      <c r="I106" s="23">
        <f t="shared" si="58"/>
        <v>103242301</v>
      </c>
      <c r="J106" s="23">
        <f t="shared" si="59"/>
        <v>0</v>
      </c>
      <c r="K106" s="19">
        <f t="shared" si="80"/>
        <v>1</v>
      </c>
      <c r="L106" s="16">
        <f t="shared" si="60"/>
        <v>0.38253057779514504</v>
      </c>
      <c r="M106" s="23">
        <f>M105-IF($B106="B",(Percent_Rent_In_Elsies*2.49%/12 * H105)/K105,0)+IF($B106="D",N106,0)+IF(B106="D",AK105)+IF(B106="C",F105*90%)-(Y106-Y105)-IF($B106="A",Q105/K105) + IF($B106="A",Q105/K105)</f>
        <v>45069.587085679348</v>
      </c>
      <c r="N106" s="23">
        <f t="shared" si="61"/>
        <v>0</v>
      </c>
      <c r="O106" s="22">
        <f t="shared" si="62"/>
        <v>0</v>
      </c>
      <c r="P106" s="22">
        <f t="shared" si="94"/>
        <v>0</v>
      </c>
      <c r="Q106" s="22">
        <f t="shared" si="95"/>
        <v>0</v>
      </c>
      <c r="R106" s="22">
        <f t="shared" si="63"/>
        <v>448009.28105846432</v>
      </c>
      <c r="S106" s="16">
        <f t="shared" si="92"/>
        <v>0</v>
      </c>
      <c r="T106" s="15">
        <f t="shared" si="64"/>
        <v>0</v>
      </c>
      <c r="U106" s="23">
        <f t="shared" si="81"/>
        <v>621875.64709966641</v>
      </c>
      <c r="V106" s="23">
        <f t="shared" si="82"/>
        <v>0</v>
      </c>
      <c r="W106" s="23">
        <f t="shared" si="96"/>
        <v>9883.360838945493</v>
      </c>
      <c r="X106" s="23">
        <f t="shared" si="83"/>
        <v>21536201.877933025</v>
      </c>
      <c r="Y106" s="23">
        <f t="shared" si="65"/>
        <v>2510150.8325124998</v>
      </c>
      <c r="Z106" s="3">
        <f t="shared" si="66"/>
        <v>0</v>
      </c>
      <c r="AA106" s="23">
        <f t="shared" si="67"/>
        <v>6846643.6945301937</v>
      </c>
      <c r="AB106" s="26">
        <f t="shared" si="84"/>
        <v>31569825.000000011</v>
      </c>
      <c r="AC106" s="23">
        <f t="shared" si="85"/>
        <v>36373036</v>
      </c>
      <c r="AD106" s="23">
        <f t="shared" si="86"/>
        <v>4803211</v>
      </c>
      <c r="AE106" s="24">
        <f t="shared" si="53"/>
        <v>31569825</v>
      </c>
      <c r="AF106" s="3">
        <f t="shared" si="87"/>
        <v>0</v>
      </c>
      <c r="AG106" s="2">
        <f t="shared" si="68"/>
        <v>0</v>
      </c>
      <c r="AH106" s="2">
        <f t="shared" si="69"/>
        <v>0.56046742148204776</v>
      </c>
      <c r="AI106" s="23">
        <f t="shared" si="93"/>
        <v>4890459.7818072811</v>
      </c>
      <c r="AJ106" s="23">
        <f t="shared" si="70"/>
        <v>1400000</v>
      </c>
      <c r="AK106" s="23">
        <f t="shared" si="71"/>
        <v>0</v>
      </c>
      <c r="AL106" s="23">
        <f t="shared" si="97"/>
        <v>0</v>
      </c>
      <c r="AM106" s="23">
        <f t="shared" si="98"/>
        <v>0</v>
      </c>
      <c r="AN106" s="16">
        <f t="shared" si="88"/>
        <v>0</v>
      </c>
      <c r="AO106" s="23">
        <f t="shared" si="89"/>
        <v>0</v>
      </c>
      <c r="AP106" s="22">
        <f t="shared" si="90"/>
        <v>0</v>
      </c>
      <c r="AQ106" s="30">
        <f t="shared" si="72"/>
        <v>40550935.593423381</v>
      </c>
      <c r="AR106" s="28">
        <f t="shared" si="73"/>
        <v>925544.64074214967</v>
      </c>
      <c r="AS106" s="25">
        <f t="shared" si="74"/>
        <v>36373036</v>
      </c>
      <c r="AT106" s="32">
        <f t="shared" si="75"/>
        <v>0</v>
      </c>
      <c r="AU106" s="23">
        <f t="shared" si="76"/>
        <v>0</v>
      </c>
      <c r="AV106" s="22">
        <f t="shared" si="77"/>
        <v>2804345.6716227713</v>
      </c>
      <c r="AW106" s="31">
        <f t="shared" si="91"/>
        <v>40550935.593423389</v>
      </c>
    </row>
    <row r="107" spans="1:53" x14ac:dyDescent="0.25">
      <c r="A107">
        <f t="shared" si="99"/>
        <v>259</v>
      </c>
      <c r="B107" t="s">
        <v>7</v>
      </c>
      <c r="C107" s="27">
        <f t="shared" si="55"/>
        <v>0</v>
      </c>
      <c r="D107" s="27">
        <f t="shared" si="78"/>
        <v>0</v>
      </c>
      <c r="E107" s="27" t="b">
        <f t="shared" si="54"/>
        <v>0</v>
      </c>
      <c r="F107" s="29">
        <f t="shared" si="56"/>
        <v>0</v>
      </c>
      <c r="G107" s="27">
        <f t="shared" si="79"/>
        <v>0</v>
      </c>
      <c r="H107" s="22">
        <f t="shared" si="57"/>
        <v>44234646.035973713</v>
      </c>
      <c r="I107" s="23">
        <f t="shared" si="58"/>
        <v>103242301</v>
      </c>
      <c r="J107" s="23">
        <f t="shared" si="59"/>
        <v>0</v>
      </c>
      <c r="K107" s="19">
        <f t="shared" si="80"/>
        <v>1</v>
      </c>
      <c r="L107" s="16">
        <f t="shared" si="60"/>
        <v>0.38253057779514504</v>
      </c>
      <c r="M107" s="23">
        <f>M106-IF($B107="B",(Percent_Rent_In_Elsies*2.49%/12 * H106)/K106,0)+IF($B107="D",N107,0)+IF(B107="D",AK106)+IF(B107="C",F106*90%)-(Y107-Y106)-IF($B107="A",Q106/K106) + IF($B107="A",Q106/K106)</f>
        <v>-823.8581766433781</v>
      </c>
      <c r="N107" s="23">
        <f t="shared" si="61"/>
        <v>0</v>
      </c>
      <c r="O107" s="22">
        <f t="shared" si="62"/>
        <v>0</v>
      </c>
      <c r="P107" s="22">
        <f t="shared" si="94"/>
        <v>0</v>
      </c>
      <c r="Q107" s="22">
        <f t="shared" si="95"/>
        <v>0</v>
      </c>
      <c r="R107" s="22">
        <f t="shared" si="63"/>
        <v>410675.1743035923</v>
      </c>
      <c r="S107" s="16">
        <f t="shared" si="92"/>
        <v>37334.106754872024</v>
      </c>
      <c r="T107" s="15">
        <f t="shared" si="64"/>
        <v>0</v>
      </c>
      <c r="U107" s="23">
        <f t="shared" si="81"/>
        <v>570052.67650802759</v>
      </c>
      <c r="V107" s="23">
        <f t="shared" si="82"/>
        <v>51822.97059163887</v>
      </c>
      <c r="W107" s="23">
        <f t="shared" si="96"/>
        <v>9883.360838945493</v>
      </c>
      <c r="X107" s="23">
        <f t="shared" si="83"/>
        <v>21536201.877933025</v>
      </c>
      <c r="Y107" s="23">
        <f t="shared" si="65"/>
        <v>2510150.8325124998</v>
      </c>
      <c r="Z107" s="3">
        <f t="shared" si="66"/>
        <v>0</v>
      </c>
      <c r="AA107" s="23">
        <f t="shared" si="67"/>
        <v>6846643.6945301937</v>
      </c>
      <c r="AB107" s="26">
        <f t="shared" si="84"/>
        <v>31569825.000000011</v>
      </c>
      <c r="AC107" s="23">
        <f t="shared" si="85"/>
        <v>36373036</v>
      </c>
      <c r="AD107" s="23">
        <f t="shared" si="86"/>
        <v>4803211</v>
      </c>
      <c r="AE107" s="24">
        <f t="shared" si="53"/>
        <v>31569825</v>
      </c>
      <c r="AF107" s="3">
        <f t="shared" si="87"/>
        <v>0</v>
      </c>
      <c r="AG107" s="2">
        <f t="shared" si="68"/>
        <v>0</v>
      </c>
      <c r="AH107" s="2">
        <f t="shared" si="69"/>
        <v>0.56046742148204776</v>
      </c>
      <c r="AI107" s="23">
        <f t="shared" si="93"/>
        <v>4890459.7818072811</v>
      </c>
      <c r="AJ107" s="23">
        <f t="shared" si="70"/>
        <v>1400000</v>
      </c>
      <c r="AK107" s="23">
        <f t="shared" si="71"/>
        <v>0</v>
      </c>
      <c r="AL107" s="23">
        <f t="shared" si="97"/>
        <v>32692.489744646475</v>
      </c>
      <c r="AM107" s="23">
        <f t="shared" si="98"/>
        <v>6865422846.3757601</v>
      </c>
      <c r="AN107" s="16">
        <f t="shared" si="88"/>
        <v>0</v>
      </c>
      <c r="AO107" s="23">
        <f t="shared" si="89"/>
        <v>45893.445262322726</v>
      </c>
      <c r="AP107" s="22">
        <f t="shared" si="90"/>
        <v>45893.445262322726</v>
      </c>
      <c r="AQ107" s="30">
        <f t="shared" si="72"/>
        <v>40642332.389663294</v>
      </c>
      <c r="AR107" s="28">
        <f t="shared" si="73"/>
        <v>971047.99171974265</v>
      </c>
      <c r="AS107" s="25">
        <f t="shared" si="74"/>
        <v>36373036</v>
      </c>
      <c r="AT107" s="32">
        <f t="shared" si="75"/>
        <v>0</v>
      </c>
      <c r="AU107" s="23">
        <f t="shared" si="76"/>
        <v>0</v>
      </c>
      <c r="AV107" s="22">
        <f t="shared" si="77"/>
        <v>2804345.6716227713</v>
      </c>
      <c r="AW107" s="31">
        <f t="shared" si="91"/>
        <v>40642332.389663301</v>
      </c>
    </row>
    <row r="108" spans="1:53" x14ac:dyDescent="0.25">
      <c r="A108">
        <f t="shared" si="99"/>
        <v>259</v>
      </c>
      <c r="B108" t="s">
        <v>8</v>
      </c>
      <c r="C108" s="27">
        <f t="shared" si="55"/>
        <v>0</v>
      </c>
      <c r="D108" s="27">
        <f t="shared" si="78"/>
        <v>0</v>
      </c>
      <c r="E108" s="27" t="b">
        <f t="shared" si="54"/>
        <v>0</v>
      </c>
      <c r="F108" s="29">
        <f t="shared" si="56"/>
        <v>0</v>
      </c>
      <c r="G108" s="27">
        <f t="shared" si="79"/>
        <v>0</v>
      </c>
      <c r="H108" s="22">
        <f t="shared" si="57"/>
        <v>44234646.035973713</v>
      </c>
      <c r="I108" s="23">
        <f t="shared" si="58"/>
        <v>103242301</v>
      </c>
      <c r="J108" s="23">
        <f t="shared" si="59"/>
        <v>0</v>
      </c>
      <c r="K108" s="19">
        <f t="shared" si="80"/>
        <v>1</v>
      </c>
      <c r="L108" s="16">
        <f t="shared" si="60"/>
        <v>0.38253057779514504</v>
      </c>
      <c r="M108" s="23">
        <f>M107-IF($B108="B",(Percent_Rent_In_Elsies*2.49%/12 * H107)/K107,0)+IF($B108="D",N108,0)+IF(B108="D",AK107)+IF(B108="C",F107*90%)-(Y108-Y107)-IF($B108="A",Q107/K107) + IF($B108="A",Q107/K107)</f>
        <v>-823.8581766433781</v>
      </c>
      <c r="N108" s="23">
        <f t="shared" si="61"/>
        <v>0</v>
      </c>
      <c r="O108" s="22">
        <f t="shared" si="62"/>
        <v>0</v>
      </c>
      <c r="P108" s="22">
        <f t="shared" si="94"/>
        <v>0</v>
      </c>
      <c r="Q108" s="22">
        <f t="shared" si="95"/>
        <v>0</v>
      </c>
      <c r="R108" s="22">
        <f t="shared" si="63"/>
        <v>456568.61956591503</v>
      </c>
      <c r="S108" s="16">
        <f t="shared" si="92"/>
        <v>37334.106754872024</v>
      </c>
      <c r="T108" s="15">
        <f t="shared" si="64"/>
        <v>0</v>
      </c>
      <c r="U108" s="23">
        <f t="shared" si="81"/>
        <v>615946.12177035026</v>
      </c>
      <c r="V108" s="23">
        <f t="shared" si="82"/>
        <v>51822.97059163887</v>
      </c>
      <c r="W108" s="23">
        <f t="shared" si="96"/>
        <v>9883.360838945493</v>
      </c>
      <c r="X108" s="23">
        <f t="shared" si="83"/>
        <v>21536201.877933025</v>
      </c>
      <c r="Y108" s="23">
        <f t="shared" si="65"/>
        <v>2510150.8325124998</v>
      </c>
      <c r="Z108" s="3">
        <f t="shared" si="66"/>
        <v>0</v>
      </c>
      <c r="AA108" s="23">
        <f t="shared" si="67"/>
        <v>6846643.6945301937</v>
      </c>
      <c r="AB108" s="26">
        <f t="shared" si="84"/>
        <v>31569825.000000007</v>
      </c>
      <c r="AC108" s="23">
        <f t="shared" si="85"/>
        <v>36373036</v>
      </c>
      <c r="AD108" s="23">
        <f t="shared" si="86"/>
        <v>4803211</v>
      </c>
      <c r="AE108" s="24">
        <f t="shared" si="53"/>
        <v>31569825</v>
      </c>
      <c r="AF108" s="3">
        <f t="shared" si="87"/>
        <v>21535378.019756369</v>
      </c>
      <c r="AG108" s="2">
        <f t="shared" si="68"/>
        <v>0</v>
      </c>
      <c r="AH108" s="2">
        <f t="shared" si="69"/>
        <v>0.56046742148204776</v>
      </c>
      <c r="AI108" s="23">
        <f t="shared" si="93"/>
        <v>4890459.7818072811</v>
      </c>
      <c r="AJ108" s="23">
        <f t="shared" si="70"/>
        <v>1400000</v>
      </c>
      <c r="AK108" s="23">
        <f t="shared" si="71"/>
        <v>372.45763069901568</v>
      </c>
      <c r="AL108" s="23">
        <f t="shared" si="97"/>
        <v>0</v>
      </c>
      <c r="AM108" s="23">
        <f t="shared" si="98"/>
        <v>0</v>
      </c>
      <c r="AN108" s="16">
        <f t="shared" si="88"/>
        <v>0</v>
      </c>
      <c r="AO108" s="23">
        <f t="shared" si="89"/>
        <v>0</v>
      </c>
      <c r="AP108" s="22">
        <f t="shared" si="90"/>
        <v>0</v>
      </c>
      <c r="AQ108" s="30">
        <f t="shared" si="72"/>
        <v>40642332.389663294</v>
      </c>
      <c r="AR108" s="28">
        <f t="shared" si="73"/>
        <v>971047.99171974265</v>
      </c>
      <c r="AS108" s="25">
        <f t="shared" si="74"/>
        <v>36373036</v>
      </c>
      <c r="AT108" s="32">
        <f t="shared" si="75"/>
        <v>0</v>
      </c>
      <c r="AU108" s="23">
        <f t="shared" si="76"/>
        <v>0</v>
      </c>
      <c r="AV108" s="22">
        <f t="shared" si="77"/>
        <v>2804345.6716227713</v>
      </c>
      <c r="AW108" s="31">
        <f t="shared" si="91"/>
        <v>40642332.389663301</v>
      </c>
    </row>
    <row r="109" spans="1:53" x14ac:dyDescent="0.25">
      <c r="A109" s="21">
        <f t="shared" si="99"/>
        <v>259</v>
      </c>
      <c r="B109" s="21" t="s">
        <v>9</v>
      </c>
      <c r="C109" s="27">
        <f t="shared" si="55"/>
        <v>0</v>
      </c>
      <c r="D109" s="27">
        <f t="shared" si="78"/>
        <v>0</v>
      </c>
      <c r="E109" s="27" t="b">
        <f t="shared" si="54"/>
        <v>0</v>
      </c>
      <c r="F109" s="29">
        <f t="shared" si="56"/>
        <v>0</v>
      </c>
      <c r="G109" s="27">
        <f t="shared" si="79"/>
        <v>0</v>
      </c>
      <c r="H109" s="22">
        <f t="shared" si="57"/>
        <v>44234646.035973713</v>
      </c>
      <c r="I109" s="23">
        <f t="shared" si="58"/>
        <v>103242301</v>
      </c>
      <c r="J109" s="23">
        <f t="shared" si="59"/>
        <v>0</v>
      </c>
      <c r="K109" s="19">
        <f t="shared" si="80"/>
        <v>1</v>
      </c>
      <c r="L109" s="16">
        <f t="shared" si="60"/>
        <v>0.38253057779514504</v>
      </c>
      <c r="M109" s="23">
        <f>M108-IF($B109="B",(Percent_Rent_In_Elsies*2.49%/12 * H108)/K108,0)+IF($B109="D",N109,0)+IF(B109="D",AK108)+IF(B109="C",F108*90%)-(Y109-Y108)-IF($B109="A",Q108/K108) + IF($B109="A",Q108/K108)</f>
        <v>-451.40054594436242</v>
      </c>
      <c r="N109" s="23">
        <f t="shared" si="61"/>
        <v>0</v>
      </c>
      <c r="O109" s="22">
        <f t="shared" si="62"/>
        <v>10586.983550918758</v>
      </c>
      <c r="P109" s="22">
        <f t="shared" si="94"/>
        <v>0</v>
      </c>
      <c r="Q109" s="22">
        <f t="shared" si="95"/>
        <v>0</v>
      </c>
      <c r="R109" s="22">
        <f t="shared" si="63"/>
        <v>456568.61956591503</v>
      </c>
      <c r="S109" s="16">
        <f t="shared" si="92"/>
        <v>0</v>
      </c>
      <c r="T109" s="15">
        <f t="shared" si="64"/>
        <v>26747.123203953266</v>
      </c>
      <c r="U109" s="23">
        <f t="shared" si="81"/>
        <v>615946.12177035026</v>
      </c>
      <c r="V109" s="23">
        <f t="shared" si="82"/>
        <v>0</v>
      </c>
      <c r="W109" s="23">
        <f t="shared" si="96"/>
        <v>61706.331430584367</v>
      </c>
      <c r="X109" s="23">
        <f t="shared" si="83"/>
        <v>21536201.877933025</v>
      </c>
      <c r="Y109" s="23">
        <f t="shared" si="65"/>
        <v>2510150.8325124998</v>
      </c>
      <c r="Z109" s="3">
        <f t="shared" si="66"/>
        <v>0</v>
      </c>
      <c r="AA109" s="23">
        <f t="shared" si="67"/>
        <v>6846271.2368994951</v>
      </c>
      <c r="AB109" s="26">
        <f t="shared" si="84"/>
        <v>31569825.000000011</v>
      </c>
      <c r="AC109" s="23">
        <f t="shared" si="85"/>
        <v>36373036</v>
      </c>
      <c r="AD109" s="23">
        <f t="shared" si="86"/>
        <v>4803211</v>
      </c>
      <c r="AE109" s="24">
        <f t="shared" si="53"/>
        <v>31569825</v>
      </c>
      <c r="AF109" s="3">
        <f t="shared" si="87"/>
        <v>0</v>
      </c>
      <c r="AG109" s="2">
        <f t="shared" si="68"/>
        <v>0</v>
      </c>
      <c r="AH109" s="2">
        <f t="shared" si="69"/>
        <v>0.56046742148204776</v>
      </c>
      <c r="AI109" s="23">
        <f t="shared" si="93"/>
        <v>4890193.7406424964</v>
      </c>
      <c r="AJ109" s="23">
        <f t="shared" si="70"/>
        <v>1400000</v>
      </c>
      <c r="AK109" s="23">
        <f t="shared" si="71"/>
        <v>0</v>
      </c>
      <c r="AL109" s="23">
        <f t="shared" si="97"/>
        <v>0</v>
      </c>
      <c r="AM109" s="23">
        <f t="shared" si="98"/>
        <v>0</v>
      </c>
      <c r="AN109" s="16">
        <f t="shared" si="88"/>
        <v>0</v>
      </c>
      <c r="AO109" s="23">
        <f t="shared" si="89"/>
        <v>0</v>
      </c>
      <c r="AP109" s="22">
        <f t="shared" si="90"/>
        <v>0</v>
      </c>
      <c r="AQ109" s="30">
        <f t="shared" si="72"/>
        <v>40642332.389663294</v>
      </c>
      <c r="AR109" s="28">
        <f t="shared" si="73"/>
        <v>971047.99171974265</v>
      </c>
      <c r="AS109" s="25">
        <f t="shared" si="74"/>
        <v>36373036</v>
      </c>
      <c r="AT109" s="32">
        <f t="shared" si="75"/>
        <v>0</v>
      </c>
      <c r="AU109" s="23">
        <f t="shared" si="76"/>
        <v>0</v>
      </c>
      <c r="AV109" s="22">
        <f t="shared" si="77"/>
        <v>2804345.6716227713</v>
      </c>
      <c r="AW109" s="31">
        <f t="shared" si="91"/>
        <v>40642332.389663301</v>
      </c>
      <c r="AX109" s="21"/>
      <c r="AY109" s="21"/>
      <c r="AZ109" s="21"/>
      <c r="BA109" s="21"/>
    </row>
    <row r="110" spans="1:53" x14ac:dyDescent="0.25">
      <c r="A110" s="21">
        <f t="shared" si="99"/>
        <v>259</v>
      </c>
      <c r="B110" s="21" t="s">
        <v>28</v>
      </c>
      <c r="C110" s="27">
        <f t="shared" si="55"/>
        <v>0</v>
      </c>
      <c r="D110" s="27">
        <f t="shared" si="78"/>
        <v>0</v>
      </c>
      <c r="E110" s="27" t="b">
        <f t="shared" si="54"/>
        <v>0</v>
      </c>
      <c r="F110" s="29">
        <f t="shared" si="56"/>
        <v>0</v>
      </c>
      <c r="G110" s="27">
        <f t="shared" si="79"/>
        <v>0</v>
      </c>
      <c r="H110" s="22">
        <f t="shared" si="57"/>
        <v>44234646.035973713</v>
      </c>
      <c r="I110" s="23">
        <f t="shared" si="58"/>
        <v>103242301</v>
      </c>
      <c r="J110" s="23">
        <f t="shared" si="59"/>
        <v>0</v>
      </c>
      <c r="K110" s="19">
        <f t="shared" si="80"/>
        <v>1</v>
      </c>
      <c r="L110" s="16">
        <f t="shared" si="60"/>
        <v>0.38253057779514504</v>
      </c>
      <c r="M110" s="23">
        <f>M109-IF($B110="B",(Percent_Rent_In_Elsies*2.49%/12 * H109)/K109,0)+IF($B110="D",N110,0)+IF(B110="D",AK109)+IF(B110="C",F109*90%)-(Y110-Y109)-IF($B110="A",Q109/K109) + IF($B110="A",Q109/K109)</f>
        <v>-451.40054594436242</v>
      </c>
      <c r="N110" s="23">
        <f t="shared" si="61"/>
        <v>0</v>
      </c>
      <c r="O110" s="22">
        <f t="shared" si="62"/>
        <v>0</v>
      </c>
      <c r="P110" s="22">
        <f t="shared" si="94"/>
        <v>0</v>
      </c>
      <c r="Q110" s="22">
        <f t="shared" si="95"/>
        <v>10586.983550918758</v>
      </c>
      <c r="R110" s="22">
        <f t="shared" si="63"/>
        <v>456568.61956591503</v>
      </c>
      <c r="S110" s="16">
        <f t="shared" si="92"/>
        <v>0</v>
      </c>
      <c r="T110" s="15">
        <f t="shared" si="64"/>
        <v>0</v>
      </c>
      <c r="U110" s="23">
        <f t="shared" si="81"/>
        <v>615946.12177035026</v>
      </c>
      <c r="V110" s="23">
        <f t="shared" si="82"/>
        <v>0</v>
      </c>
      <c r="W110" s="23">
        <f t="shared" si="96"/>
        <v>0</v>
      </c>
      <c r="X110" s="23">
        <f t="shared" si="83"/>
        <v>21536201.877933025</v>
      </c>
      <c r="Y110" s="23">
        <f t="shared" si="65"/>
        <v>2510150.8325124998</v>
      </c>
      <c r="Z110" s="3">
        <f t="shared" si="66"/>
        <v>3085.3165715292189</v>
      </c>
      <c r="AA110" s="23">
        <f t="shared" si="67"/>
        <v>6892550.9854724333</v>
      </c>
      <c r="AB110" s="26">
        <f t="shared" si="84"/>
        <v>31569825.000000015</v>
      </c>
      <c r="AC110" s="23">
        <f t="shared" si="85"/>
        <v>36373036</v>
      </c>
      <c r="AD110" s="23">
        <f t="shared" si="86"/>
        <v>4803211</v>
      </c>
      <c r="AE110" s="24">
        <f t="shared" si="53"/>
        <v>31569825</v>
      </c>
      <c r="AF110" s="3">
        <f t="shared" si="87"/>
        <v>0</v>
      </c>
      <c r="AG110" s="2">
        <f t="shared" si="68"/>
        <v>1.7192082174914839E-3</v>
      </c>
      <c r="AH110" s="2">
        <f t="shared" si="69"/>
        <v>0.56046742148204776</v>
      </c>
      <c r="AI110" s="23">
        <f t="shared" si="93"/>
        <v>4923250.7039088812</v>
      </c>
      <c r="AJ110" s="23">
        <f t="shared" si="70"/>
        <v>1400000</v>
      </c>
      <c r="AK110" s="23">
        <f t="shared" si="71"/>
        <v>0</v>
      </c>
      <c r="AL110" s="23">
        <f t="shared" si="97"/>
        <v>0</v>
      </c>
      <c r="AM110" s="23">
        <f t="shared" si="98"/>
        <v>0</v>
      </c>
      <c r="AN110" s="16">
        <f t="shared" si="88"/>
        <v>0</v>
      </c>
      <c r="AO110" s="23">
        <f t="shared" si="89"/>
        <v>0</v>
      </c>
      <c r="AP110" s="22">
        <f t="shared" si="90"/>
        <v>0</v>
      </c>
      <c r="AQ110" s="30">
        <f t="shared" si="72"/>
        <v>40642332.389663294</v>
      </c>
      <c r="AR110" s="28">
        <f t="shared" si="73"/>
        <v>971047.99171974265</v>
      </c>
      <c r="AS110" s="25">
        <f t="shared" si="74"/>
        <v>36373036</v>
      </c>
      <c r="AT110" s="32">
        <f t="shared" si="75"/>
        <v>6170.6331430584378</v>
      </c>
      <c r="AU110" s="23">
        <f t="shared" si="76"/>
        <v>6170.6331430584378</v>
      </c>
      <c r="AV110" s="22">
        <f t="shared" si="77"/>
        <v>2831092.7948267246</v>
      </c>
      <c r="AW110" s="31">
        <f t="shared" si="91"/>
        <v>40642332.389663301</v>
      </c>
      <c r="AX110" s="21"/>
      <c r="AY110" s="21"/>
      <c r="AZ110" s="21"/>
      <c r="BA110" s="21"/>
    </row>
    <row r="111" spans="1:53" x14ac:dyDescent="0.25">
      <c r="A111">
        <f t="shared" si="99"/>
        <v>260</v>
      </c>
      <c r="B111" t="s">
        <v>6</v>
      </c>
      <c r="C111" s="27">
        <f t="shared" si="55"/>
        <v>0</v>
      </c>
      <c r="D111" s="27">
        <f t="shared" si="78"/>
        <v>0</v>
      </c>
      <c r="E111" s="27" t="b">
        <f t="shared" si="54"/>
        <v>0</v>
      </c>
      <c r="F111" s="29">
        <f t="shared" si="56"/>
        <v>0</v>
      </c>
      <c r="G111" s="27">
        <f t="shared" si="79"/>
        <v>0</v>
      </c>
      <c r="H111" s="22">
        <f t="shared" si="57"/>
        <v>44529912.298263833</v>
      </c>
      <c r="I111" s="23">
        <f t="shared" si="58"/>
        <v>103242301</v>
      </c>
      <c r="J111" s="23">
        <f t="shared" si="59"/>
        <v>1</v>
      </c>
      <c r="K111" s="19">
        <f t="shared" si="80"/>
        <v>1.0049999999999999</v>
      </c>
      <c r="L111" s="16">
        <f t="shared" si="60"/>
        <v>0.38508396940192763</v>
      </c>
      <c r="M111" s="23">
        <f>M110-IF($B111="B",(Percent_Rent_In_Elsies*2.49%/12 * H110)/K110,0)+IF($B111="D",N111,0)+IF(B111="D",AK110)+IF(B111="C",F110*90%)-(Y111-Y110)-IF($B111="A",Q110/K110) + IF($B111="A",Q110/K110)</f>
        <v>-451.40054594436151</v>
      </c>
      <c r="N111" s="23">
        <f t="shared" si="61"/>
        <v>0</v>
      </c>
      <c r="O111" s="22">
        <f t="shared" si="62"/>
        <v>0</v>
      </c>
      <c r="P111" s="22">
        <f t="shared" si="94"/>
        <v>0</v>
      </c>
      <c r="Q111" s="22">
        <f t="shared" si="95"/>
        <v>0</v>
      </c>
      <c r="R111" s="22">
        <f t="shared" si="63"/>
        <v>456568.61956591503</v>
      </c>
      <c r="S111" s="16">
        <f t="shared" si="92"/>
        <v>0</v>
      </c>
      <c r="T111" s="15">
        <f t="shared" si="64"/>
        <v>0</v>
      </c>
      <c r="U111" s="23">
        <f t="shared" si="81"/>
        <v>615946.12177035026</v>
      </c>
      <c r="V111" s="23">
        <f t="shared" si="82"/>
        <v>0</v>
      </c>
      <c r="W111" s="23">
        <f t="shared" si="96"/>
        <v>10586.983550918758</v>
      </c>
      <c r="X111" s="23">
        <f t="shared" si="83"/>
        <v>21541041.477239758</v>
      </c>
      <c r="Y111" s="23">
        <f t="shared" si="65"/>
        <v>2510150.8325124998</v>
      </c>
      <c r="Z111" s="3">
        <f t="shared" si="66"/>
        <v>0</v>
      </c>
      <c r="AA111" s="23">
        <f t="shared" si="67"/>
        <v>6892550.9854724333</v>
      </c>
      <c r="AB111" s="26">
        <f t="shared" si="84"/>
        <v>31569825.000000019</v>
      </c>
      <c r="AC111" s="23">
        <f t="shared" si="85"/>
        <v>36373036</v>
      </c>
      <c r="AD111" s="23">
        <f t="shared" si="86"/>
        <v>4803211</v>
      </c>
      <c r="AE111" s="24">
        <f t="shared" si="53"/>
        <v>31569825</v>
      </c>
      <c r="AF111" s="3">
        <f t="shared" si="87"/>
        <v>0</v>
      </c>
      <c r="AG111" s="2">
        <f t="shared" si="68"/>
        <v>0</v>
      </c>
      <c r="AH111" s="2">
        <f t="shared" si="69"/>
        <v>0.56420854152044031</v>
      </c>
      <c r="AI111" s="23">
        <f t="shared" si="93"/>
        <v>4947866.9574284246</v>
      </c>
      <c r="AJ111" s="23">
        <f t="shared" si="70"/>
        <v>1393034.8258706469</v>
      </c>
      <c r="AK111" s="23">
        <f t="shared" si="71"/>
        <v>0</v>
      </c>
      <c r="AL111" s="23">
        <f t="shared" si="97"/>
        <v>0</v>
      </c>
      <c r="AM111" s="23">
        <f t="shared" si="98"/>
        <v>0</v>
      </c>
      <c r="AN111" s="16">
        <f t="shared" si="88"/>
        <v>0</v>
      </c>
      <c r="AO111" s="23">
        <f t="shared" si="89"/>
        <v>0</v>
      </c>
      <c r="AP111" s="22">
        <f t="shared" si="90"/>
        <v>0</v>
      </c>
      <c r="AQ111" s="30">
        <f t="shared" si="72"/>
        <v>40631755.993095927</v>
      </c>
      <c r="AR111" s="28">
        <f t="shared" si="73"/>
        <v>971058.57870329358</v>
      </c>
      <c r="AS111" s="25">
        <f t="shared" si="74"/>
        <v>36373036</v>
      </c>
      <c r="AT111" s="32">
        <f t="shared" si="75"/>
        <v>0</v>
      </c>
      <c r="AU111" s="23">
        <f t="shared" si="76"/>
        <v>0</v>
      </c>
      <c r="AV111" s="22">
        <f t="shared" si="77"/>
        <v>2831092.7948267246</v>
      </c>
      <c r="AW111" s="31">
        <f t="shared" si="91"/>
        <v>40631755.993095927</v>
      </c>
    </row>
    <row r="112" spans="1:53" x14ac:dyDescent="0.25">
      <c r="A112">
        <f t="shared" si="99"/>
        <v>260</v>
      </c>
      <c r="B112" t="s">
        <v>7</v>
      </c>
      <c r="C112" s="27">
        <f t="shared" si="55"/>
        <v>0</v>
      </c>
      <c r="D112" s="27">
        <f t="shared" si="78"/>
        <v>50249.999999999993</v>
      </c>
      <c r="E112" s="27" t="b">
        <f t="shared" si="54"/>
        <v>0</v>
      </c>
      <c r="F112" s="29">
        <f t="shared" si="56"/>
        <v>50000</v>
      </c>
      <c r="G112" s="27">
        <f t="shared" si="79"/>
        <v>0</v>
      </c>
      <c r="H112" s="22">
        <f t="shared" si="57"/>
        <v>44580162.298263833</v>
      </c>
      <c r="I112" s="23">
        <f t="shared" si="58"/>
        <v>103372792.02012229</v>
      </c>
      <c r="J112" s="23">
        <f t="shared" si="59"/>
        <v>1</v>
      </c>
      <c r="K112" s="19">
        <f t="shared" si="80"/>
        <v>1.0049999999999999</v>
      </c>
      <c r="L112" s="16">
        <f t="shared" si="60"/>
        <v>0.38508396940192763</v>
      </c>
      <c r="M112" s="23">
        <f>M111-IF($B112="B",(Percent_Rent_In_Elsies*2.49%/12 * H111)/K111,0)+IF($B112="D",N112,0)+IF(B112="D",AK111)+IF(B112="C",F111*90%)-(Y112-Y111)-IF($B112="A",Q111/K111) + IF($B112="A",Q111/K111)</f>
        <v>-46421.334883704287</v>
      </c>
      <c r="N112" s="23">
        <f t="shared" si="61"/>
        <v>0</v>
      </c>
      <c r="O112" s="22">
        <f t="shared" si="62"/>
        <v>0</v>
      </c>
      <c r="P112" s="22">
        <f t="shared" si="94"/>
        <v>0</v>
      </c>
      <c r="Q112" s="22">
        <f t="shared" si="95"/>
        <v>0</v>
      </c>
      <c r="R112" s="22">
        <f t="shared" si="63"/>
        <v>418521.23460208875</v>
      </c>
      <c r="S112" s="16">
        <f t="shared" si="92"/>
        <v>38047.384963826255</v>
      </c>
      <c r="T112" s="15">
        <f t="shared" si="64"/>
        <v>0</v>
      </c>
      <c r="U112" s="23">
        <f t="shared" si="81"/>
        <v>564617.2782894877</v>
      </c>
      <c r="V112" s="23">
        <f t="shared" si="82"/>
        <v>51328.843480862524</v>
      </c>
      <c r="W112" s="23">
        <f t="shared" si="96"/>
        <v>10586.983550918758</v>
      </c>
      <c r="X112" s="23">
        <f t="shared" si="83"/>
        <v>21541041.477239758</v>
      </c>
      <c r="Y112" s="23">
        <f t="shared" si="65"/>
        <v>2510150.8325124998</v>
      </c>
      <c r="Z112" s="3">
        <f t="shared" si="66"/>
        <v>0</v>
      </c>
      <c r="AA112" s="23">
        <f t="shared" si="67"/>
        <v>6892550.9854724333</v>
      </c>
      <c r="AB112" s="26">
        <f t="shared" si="84"/>
        <v>31569825.000000019</v>
      </c>
      <c r="AC112" s="23">
        <f t="shared" si="85"/>
        <v>36373036</v>
      </c>
      <c r="AD112" s="23">
        <f t="shared" si="86"/>
        <v>4803211</v>
      </c>
      <c r="AE112" s="24">
        <f t="shared" si="53"/>
        <v>31569825</v>
      </c>
      <c r="AF112" s="3">
        <f t="shared" si="87"/>
        <v>0</v>
      </c>
      <c r="AG112" s="2">
        <f t="shared" si="68"/>
        <v>0</v>
      </c>
      <c r="AH112" s="2">
        <f t="shared" si="69"/>
        <v>0.56484522544250826</v>
      </c>
      <c r="AI112" s="23">
        <f t="shared" si="93"/>
        <v>4947866.9574284246</v>
      </c>
      <c r="AJ112" s="23">
        <f t="shared" si="70"/>
        <v>1393034.8258706469</v>
      </c>
      <c r="AK112" s="23">
        <f t="shared" si="71"/>
        <v>0</v>
      </c>
      <c r="AL112" s="23">
        <f t="shared" si="97"/>
        <v>57407.175621143542</v>
      </c>
      <c r="AM112" s="23">
        <f t="shared" si="98"/>
        <v>11995529234.268801</v>
      </c>
      <c r="AN112" s="16">
        <f t="shared" si="88"/>
        <v>0</v>
      </c>
      <c r="AO112" s="23">
        <f t="shared" si="89"/>
        <v>45969.934337759929</v>
      </c>
      <c r="AP112" s="22">
        <f t="shared" si="90"/>
        <v>46199.784009448726</v>
      </c>
      <c r="AQ112" s="30">
        <f t="shared" si="72"/>
        <v>40774012.862950742</v>
      </c>
      <c r="AR112" s="28">
        <f t="shared" si="73"/>
        <v>1016865.664548662</v>
      </c>
      <c r="AS112" s="25">
        <f t="shared" si="74"/>
        <v>36423286</v>
      </c>
      <c r="AT112" s="32">
        <f t="shared" si="75"/>
        <v>0</v>
      </c>
      <c r="AU112" s="23">
        <f t="shared" si="76"/>
        <v>0</v>
      </c>
      <c r="AV112" s="22">
        <f t="shared" si="77"/>
        <v>2831092.7948267246</v>
      </c>
      <c r="AW112" s="31">
        <f t="shared" si="91"/>
        <v>40774012.86295075</v>
      </c>
    </row>
    <row r="113" spans="1:53" s="21" customFormat="1" x14ac:dyDescent="0.25">
      <c r="A113">
        <f t="shared" si="99"/>
        <v>260</v>
      </c>
      <c r="B113" t="s">
        <v>8</v>
      </c>
      <c r="C113" s="27">
        <f t="shared" si="55"/>
        <v>0</v>
      </c>
      <c r="D113" s="27">
        <f t="shared" si="78"/>
        <v>0</v>
      </c>
      <c r="E113" s="27" t="b">
        <f t="shared" si="54"/>
        <v>0</v>
      </c>
      <c r="F113" s="29">
        <f t="shared" si="56"/>
        <v>0</v>
      </c>
      <c r="G113" s="27">
        <f t="shared" si="79"/>
        <v>0</v>
      </c>
      <c r="H113" s="22">
        <f t="shared" si="57"/>
        <v>44580162.298263833</v>
      </c>
      <c r="I113" s="23">
        <f t="shared" si="58"/>
        <v>103372792.02012229</v>
      </c>
      <c r="J113" s="23">
        <f t="shared" si="59"/>
        <v>1</v>
      </c>
      <c r="K113" s="19">
        <f t="shared" si="80"/>
        <v>1.0049999999999999</v>
      </c>
      <c r="L113" s="16">
        <f t="shared" si="60"/>
        <v>0.38508396940192763</v>
      </c>
      <c r="M113" s="23">
        <f>M112-IF($B113="B",(Percent_Rent_In_Elsies*2.49%/12 * H112)/K112,0)+IF($B113="D",N113,0)+IF(B113="D",AK112)+IF(B113="C",F112*90%)-(Y113-Y112)-IF($B113="A",Q112/K112) + IF($B113="A",Q112/K112)</f>
        <v>-4889.1531690340198</v>
      </c>
      <c r="N113" s="23">
        <f t="shared" si="61"/>
        <v>0</v>
      </c>
      <c r="O113" s="22">
        <f t="shared" si="62"/>
        <v>0</v>
      </c>
      <c r="P113" s="22">
        <f t="shared" si="94"/>
        <v>0</v>
      </c>
      <c r="Q113" s="22">
        <f t="shared" si="95"/>
        <v>0</v>
      </c>
      <c r="R113" s="22">
        <f t="shared" si="63"/>
        <v>464721.01861153747</v>
      </c>
      <c r="S113" s="16">
        <f t="shared" si="92"/>
        <v>38047.384963826255</v>
      </c>
      <c r="T113" s="15">
        <f t="shared" si="64"/>
        <v>0</v>
      </c>
      <c r="U113" s="23">
        <f t="shared" si="81"/>
        <v>615587.21262724767</v>
      </c>
      <c r="V113" s="23">
        <f t="shared" si="82"/>
        <v>51328.843480862524</v>
      </c>
      <c r="W113" s="23">
        <f t="shared" si="96"/>
        <v>10586.983550918758</v>
      </c>
      <c r="X113" s="23">
        <f t="shared" si="83"/>
        <v>21541041.477239758</v>
      </c>
      <c r="Y113" s="23">
        <f t="shared" si="65"/>
        <v>2513618.6507978295</v>
      </c>
      <c r="Z113" s="3">
        <f t="shared" si="66"/>
        <v>0</v>
      </c>
      <c r="AA113" s="23">
        <f t="shared" si="67"/>
        <v>6892550.9854724333</v>
      </c>
      <c r="AB113" s="26">
        <f t="shared" si="84"/>
        <v>31619825.000000019</v>
      </c>
      <c r="AC113" s="23">
        <f t="shared" si="85"/>
        <v>36423036</v>
      </c>
      <c r="AD113" s="23">
        <f t="shared" si="86"/>
        <v>4803211</v>
      </c>
      <c r="AE113" s="24">
        <f t="shared" si="53"/>
        <v>31619825</v>
      </c>
      <c r="AF113" s="3">
        <f t="shared" si="87"/>
        <v>21536152.324070711</v>
      </c>
      <c r="AG113" s="2">
        <f t="shared" si="68"/>
        <v>0</v>
      </c>
      <c r="AH113" s="2">
        <f t="shared" si="69"/>
        <v>0.56395204335588611</v>
      </c>
      <c r="AI113" s="23">
        <f t="shared" si="93"/>
        <v>4947866.9574284246</v>
      </c>
      <c r="AJ113" s="23">
        <f t="shared" si="70"/>
        <v>1393034.8258706469</v>
      </c>
      <c r="AK113" s="23">
        <f t="shared" si="71"/>
        <v>-4709.1181924836574</v>
      </c>
      <c r="AL113" s="23">
        <f t="shared" si="97"/>
        <v>0</v>
      </c>
      <c r="AM113" s="23">
        <f t="shared" si="98"/>
        <v>0</v>
      </c>
      <c r="AN113" s="16">
        <f t="shared" si="88"/>
        <v>0</v>
      </c>
      <c r="AO113" s="23">
        <f t="shared" si="89"/>
        <v>0</v>
      </c>
      <c r="AP113" s="22">
        <f t="shared" si="90"/>
        <v>0</v>
      </c>
      <c r="AQ113" s="30">
        <f t="shared" si="72"/>
        <v>40741660.656700745</v>
      </c>
      <c r="AR113" s="28">
        <f t="shared" si="73"/>
        <v>984513.45829866198</v>
      </c>
      <c r="AS113" s="25">
        <f t="shared" si="74"/>
        <v>36423286</v>
      </c>
      <c r="AT113" s="32">
        <f t="shared" si="75"/>
        <v>0</v>
      </c>
      <c r="AU113" s="23">
        <f t="shared" si="76"/>
        <v>0</v>
      </c>
      <c r="AV113" s="22">
        <f t="shared" si="77"/>
        <v>2831092.7948267246</v>
      </c>
      <c r="AW113" s="31">
        <f t="shared" si="91"/>
        <v>40741660.656700745</v>
      </c>
      <c r="AX113"/>
      <c r="AY113"/>
      <c r="AZ113"/>
      <c r="BA113"/>
    </row>
    <row r="114" spans="1:53" s="21" customFormat="1" x14ac:dyDescent="0.25">
      <c r="A114">
        <f t="shared" si="99"/>
        <v>260</v>
      </c>
      <c r="B114" t="s">
        <v>9</v>
      </c>
      <c r="C114" s="27">
        <f t="shared" si="55"/>
        <v>0</v>
      </c>
      <c r="D114" s="27">
        <f t="shared" si="78"/>
        <v>0</v>
      </c>
      <c r="E114" s="27" t="b">
        <f t="shared" si="54"/>
        <v>0</v>
      </c>
      <c r="F114" s="29">
        <f t="shared" si="56"/>
        <v>0</v>
      </c>
      <c r="G114" s="27">
        <f t="shared" si="79"/>
        <v>0</v>
      </c>
      <c r="H114" s="22">
        <f t="shared" si="57"/>
        <v>44580162.298263833</v>
      </c>
      <c r="I114" s="23">
        <f t="shared" si="58"/>
        <v>103372792.02012229</v>
      </c>
      <c r="J114" s="23">
        <f t="shared" si="59"/>
        <v>1</v>
      </c>
      <c r="K114" s="19">
        <f t="shared" si="80"/>
        <v>1.0049999999999999</v>
      </c>
      <c r="L114" s="16">
        <f t="shared" si="60"/>
        <v>0.38508396940192763</v>
      </c>
      <c r="M114" s="23">
        <f>M113-IF($B114="B",(Percent_Rent_In_Elsies*2.49%/12 * H113)/K113,0)+IF($B114="D",N114,0)+IF(B114="D",AK113)+IF(B114="C",F113*90%)-(Y114-Y113)-IF($B114="A",Q113/K113) + IF($B114="A",Q113/K113)</f>
        <v>-9598.2713615176763</v>
      </c>
      <c r="N114" s="23">
        <f t="shared" si="61"/>
        <v>0</v>
      </c>
      <c r="O114" s="22">
        <f t="shared" si="62"/>
        <v>11234.516430419622</v>
      </c>
      <c r="P114" s="22">
        <f t="shared" si="94"/>
        <v>0</v>
      </c>
      <c r="Q114" s="22">
        <f t="shared" si="95"/>
        <v>0</v>
      </c>
      <c r="R114" s="22">
        <f t="shared" si="63"/>
        <v>464721.01861153747</v>
      </c>
      <c r="S114" s="16">
        <f t="shared" si="92"/>
        <v>0</v>
      </c>
      <c r="T114" s="15">
        <f t="shared" si="64"/>
        <v>26812.868533406632</v>
      </c>
      <c r="U114" s="23">
        <f t="shared" si="81"/>
        <v>615587.21262724767</v>
      </c>
      <c r="V114" s="23">
        <f t="shared" si="82"/>
        <v>0</v>
      </c>
      <c r="W114" s="23">
        <f t="shared" si="96"/>
        <v>61915.827031781286</v>
      </c>
      <c r="X114" s="23">
        <f t="shared" si="83"/>
        <v>21541041.477239758</v>
      </c>
      <c r="Y114" s="23">
        <f t="shared" si="65"/>
        <v>2513618.6507978295</v>
      </c>
      <c r="Z114" s="3">
        <f t="shared" si="66"/>
        <v>0</v>
      </c>
      <c r="AA114" s="23">
        <f t="shared" si="67"/>
        <v>6897260.1036649169</v>
      </c>
      <c r="AB114" s="26">
        <f t="shared" si="84"/>
        <v>31619825.000000015</v>
      </c>
      <c r="AC114" s="23">
        <f t="shared" si="85"/>
        <v>36423036</v>
      </c>
      <c r="AD114" s="23">
        <f t="shared" si="86"/>
        <v>4803211</v>
      </c>
      <c r="AE114" s="24">
        <f t="shared" si="53"/>
        <v>31619825</v>
      </c>
      <c r="AF114" s="3">
        <f t="shared" si="87"/>
        <v>0</v>
      </c>
      <c r="AG114" s="2">
        <f t="shared" si="68"/>
        <v>0</v>
      </c>
      <c r="AH114" s="2">
        <f t="shared" si="69"/>
        <v>0.56395204335588611</v>
      </c>
      <c r="AI114" s="23">
        <f t="shared" si="93"/>
        <v>4951247.4315594574</v>
      </c>
      <c r="AJ114" s="23">
        <f t="shared" si="70"/>
        <v>1393034.8258706469</v>
      </c>
      <c r="AK114" s="23">
        <f t="shared" si="71"/>
        <v>0</v>
      </c>
      <c r="AL114" s="23">
        <f t="shared" si="97"/>
        <v>0</v>
      </c>
      <c r="AM114" s="23">
        <f t="shared" si="98"/>
        <v>0</v>
      </c>
      <c r="AN114" s="16">
        <f t="shared" si="88"/>
        <v>0</v>
      </c>
      <c r="AO114" s="23">
        <f t="shared" si="89"/>
        <v>0</v>
      </c>
      <c r="AP114" s="22">
        <f t="shared" si="90"/>
        <v>0</v>
      </c>
      <c r="AQ114" s="30">
        <f t="shared" si="72"/>
        <v>40741660.656700745</v>
      </c>
      <c r="AR114" s="28">
        <f t="shared" si="73"/>
        <v>984513.45829866198</v>
      </c>
      <c r="AS114" s="25">
        <f t="shared" si="74"/>
        <v>36423286</v>
      </c>
      <c r="AT114" s="32">
        <f t="shared" si="75"/>
        <v>0</v>
      </c>
      <c r="AU114" s="23">
        <f t="shared" si="76"/>
        <v>0</v>
      </c>
      <c r="AV114" s="22">
        <f t="shared" si="77"/>
        <v>2831092.7948267246</v>
      </c>
      <c r="AW114" s="31">
        <f t="shared" si="91"/>
        <v>40741660.656700745</v>
      </c>
      <c r="AX114"/>
      <c r="AY114"/>
      <c r="AZ114"/>
      <c r="BA114"/>
    </row>
    <row r="115" spans="1:53" x14ac:dyDescent="0.25">
      <c r="A115" s="21">
        <f t="shared" si="99"/>
        <v>260</v>
      </c>
      <c r="B115" s="21" t="s">
        <v>28</v>
      </c>
      <c r="C115" s="27">
        <f t="shared" si="55"/>
        <v>0</v>
      </c>
      <c r="D115" s="27">
        <f t="shared" si="78"/>
        <v>0</v>
      </c>
      <c r="E115" s="27" t="b">
        <f t="shared" si="54"/>
        <v>0</v>
      </c>
      <c r="F115" s="29">
        <f t="shared" si="56"/>
        <v>0</v>
      </c>
      <c r="G115" s="27">
        <f t="shared" si="79"/>
        <v>0</v>
      </c>
      <c r="H115" s="22">
        <f t="shared" si="57"/>
        <v>44580162.298263833</v>
      </c>
      <c r="I115" s="23">
        <f t="shared" si="58"/>
        <v>103372792.02012229</v>
      </c>
      <c r="J115" s="23">
        <f t="shared" si="59"/>
        <v>1</v>
      </c>
      <c r="K115" s="19">
        <f t="shared" si="80"/>
        <v>1.0049999999999999</v>
      </c>
      <c r="L115" s="16">
        <f t="shared" si="60"/>
        <v>0.38508396940192763</v>
      </c>
      <c r="M115" s="23">
        <f>M114-IF($B115="B",(Percent_Rent_In_Elsies*2.49%/12 * H114)/K114,0)+IF($B115="D",N115,0)+IF(B115="D",AK114)+IF(B115="C",F114*90%)-(Y115-Y114)-IF($B115="A",Q114/K114) + IF($B115="A",Q114/K114)</f>
        <v>-9598.2713615176763</v>
      </c>
      <c r="N115" s="23">
        <f t="shared" si="61"/>
        <v>0</v>
      </c>
      <c r="O115" s="22">
        <f t="shared" si="62"/>
        <v>0</v>
      </c>
      <c r="P115" s="22">
        <f t="shared" si="94"/>
        <v>0</v>
      </c>
      <c r="Q115" s="22">
        <f t="shared" si="95"/>
        <v>11234.516430419622</v>
      </c>
      <c r="R115" s="22">
        <f t="shared" si="63"/>
        <v>464721.01861153747</v>
      </c>
      <c r="S115" s="16">
        <f t="shared" si="92"/>
        <v>0</v>
      </c>
      <c r="T115" s="15">
        <f t="shared" si="64"/>
        <v>0</v>
      </c>
      <c r="U115" s="23">
        <f t="shared" si="81"/>
        <v>615587.21262724767</v>
      </c>
      <c r="V115" s="23">
        <f t="shared" si="82"/>
        <v>0</v>
      </c>
      <c r="W115" s="23">
        <f t="shared" si="96"/>
        <v>0</v>
      </c>
      <c r="X115" s="23">
        <f t="shared" si="83"/>
        <v>21541041.477239758</v>
      </c>
      <c r="Y115" s="23">
        <f t="shared" si="65"/>
        <v>2513618.6507978295</v>
      </c>
      <c r="Z115" s="3">
        <f t="shared" si="66"/>
        <v>3095.791351589065</v>
      </c>
      <c r="AA115" s="23">
        <f t="shared" si="67"/>
        <v>6943696.9739387529</v>
      </c>
      <c r="AB115" s="26">
        <f t="shared" si="84"/>
        <v>31619825.000000011</v>
      </c>
      <c r="AC115" s="23">
        <f t="shared" si="85"/>
        <v>36423036</v>
      </c>
      <c r="AD115" s="23">
        <f t="shared" si="86"/>
        <v>4803211</v>
      </c>
      <c r="AE115" s="24">
        <f t="shared" ref="AE115:AE178" si="100">AC115-AD115</f>
        <v>31619825</v>
      </c>
      <c r="AF115" s="3">
        <f t="shared" si="87"/>
        <v>0</v>
      </c>
      <c r="AG115" s="2">
        <f t="shared" si="68"/>
        <v>1.7249829802488542E-3</v>
      </c>
      <c r="AH115" s="2">
        <f t="shared" si="69"/>
        <v>0.56395204335588611</v>
      </c>
      <c r="AI115" s="23">
        <f t="shared" si="93"/>
        <v>4984582.4705774616</v>
      </c>
      <c r="AJ115" s="23">
        <f t="shared" si="70"/>
        <v>1393034.8258706469</v>
      </c>
      <c r="AK115" s="23">
        <f t="shared" si="71"/>
        <v>0</v>
      </c>
      <c r="AL115" s="23">
        <f t="shared" si="97"/>
        <v>0</v>
      </c>
      <c r="AM115" s="23">
        <f t="shared" si="98"/>
        <v>0</v>
      </c>
      <c r="AN115" s="16">
        <f t="shared" si="88"/>
        <v>0</v>
      </c>
      <c r="AO115" s="23">
        <f t="shared" si="89"/>
        <v>0</v>
      </c>
      <c r="AP115" s="22">
        <f t="shared" si="90"/>
        <v>0</v>
      </c>
      <c r="AQ115" s="30">
        <f t="shared" si="72"/>
        <v>40741660.656700745</v>
      </c>
      <c r="AR115" s="28">
        <f t="shared" si="73"/>
        <v>984513.45829866198</v>
      </c>
      <c r="AS115" s="25">
        <f t="shared" si="74"/>
        <v>36423286</v>
      </c>
      <c r="AT115" s="32">
        <f t="shared" si="75"/>
        <v>6191.58270317813</v>
      </c>
      <c r="AU115" s="23">
        <f t="shared" si="76"/>
        <v>6191.58270317813</v>
      </c>
      <c r="AV115" s="22">
        <f t="shared" si="77"/>
        <v>2857905.663360131</v>
      </c>
      <c r="AW115" s="31">
        <f t="shared" si="91"/>
        <v>40741660.656700753</v>
      </c>
    </row>
    <row r="116" spans="1:53" x14ac:dyDescent="0.25">
      <c r="A116">
        <f t="shared" si="99"/>
        <v>261</v>
      </c>
      <c r="B116" t="s">
        <v>6</v>
      </c>
      <c r="C116" s="27">
        <f t="shared" si="55"/>
        <v>0</v>
      </c>
      <c r="D116" s="27">
        <f t="shared" si="78"/>
        <v>0</v>
      </c>
      <c r="E116" s="27" t="b">
        <f t="shared" si="54"/>
        <v>0</v>
      </c>
      <c r="F116" s="29">
        <f t="shared" si="56"/>
        <v>0</v>
      </c>
      <c r="G116" s="27">
        <f t="shared" si="79"/>
        <v>0</v>
      </c>
      <c r="H116" s="22">
        <f t="shared" si="57"/>
        <v>44877734.881604739</v>
      </c>
      <c r="I116" s="23">
        <f t="shared" si="58"/>
        <v>103372792.02012229</v>
      </c>
      <c r="J116" s="23">
        <f t="shared" si="59"/>
        <v>2</v>
      </c>
      <c r="K116" s="19">
        <f t="shared" si="80"/>
        <v>1.0100249999999997</v>
      </c>
      <c r="L116" s="16">
        <f t="shared" si="60"/>
        <v>0.38765440489768549</v>
      </c>
      <c r="M116" s="23">
        <f>M115-IF($B116="B",(Percent_Rent_In_Elsies*2.49%/12 * H115)/K115,0)+IF($B116="D",N116,0)+IF(B116="D",AK115)+IF(B116="C",F115*90%)-(Y116-Y115)-IF($B116="A",Q115/K115) + IF($B116="A",Q115/K115)</f>
        <v>-9598.2713615176781</v>
      </c>
      <c r="N116" s="23">
        <f t="shared" si="61"/>
        <v>0</v>
      </c>
      <c r="O116" s="22">
        <f t="shared" si="62"/>
        <v>0</v>
      </c>
      <c r="P116" s="22">
        <f t="shared" si="94"/>
        <v>0</v>
      </c>
      <c r="Q116" s="22">
        <f t="shared" si="95"/>
        <v>0</v>
      </c>
      <c r="R116" s="22">
        <f t="shared" si="63"/>
        <v>464721.01861153747</v>
      </c>
      <c r="S116" s="16">
        <f t="shared" si="92"/>
        <v>0</v>
      </c>
      <c r="T116" s="15">
        <f t="shared" si="64"/>
        <v>0</v>
      </c>
      <c r="U116" s="23">
        <f t="shared" si="81"/>
        <v>615587.21262724767</v>
      </c>
      <c r="V116" s="23">
        <f t="shared" si="82"/>
        <v>0</v>
      </c>
      <c r="W116" s="23">
        <f t="shared" si="96"/>
        <v>11178.623313850372</v>
      </c>
      <c r="X116" s="23">
        <f t="shared" si="83"/>
        <v>21545341.81068385</v>
      </c>
      <c r="Y116" s="23">
        <f t="shared" si="65"/>
        <v>2513618.6507978295</v>
      </c>
      <c r="Z116" s="3">
        <f t="shared" si="66"/>
        <v>0</v>
      </c>
      <c r="AA116" s="23">
        <f t="shared" si="67"/>
        <v>6943696.9739387529</v>
      </c>
      <c r="AB116" s="26">
        <f t="shared" si="84"/>
        <v>31619825.000000011</v>
      </c>
      <c r="AC116" s="23">
        <f t="shared" si="85"/>
        <v>36423036</v>
      </c>
      <c r="AD116" s="23">
        <f t="shared" si="86"/>
        <v>4803211</v>
      </c>
      <c r="AE116" s="24">
        <f t="shared" si="100"/>
        <v>31619825</v>
      </c>
      <c r="AF116" s="3">
        <f t="shared" si="87"/>
        <v>0</v>
      </c>
      <c r="AG116" s="2">
        <f t="shared" si="68"/>
        <v>0</v>
      </c>
      <c r="AH116" s="2">
        <f t="shared" si="69"/>
        <v>0.56771642324528671</v>
      </c>
      <c r="AI116" s="23">
        <f t="shared" si="93"/>
        <v>5009505.3829303486</v>
      </c>
      <c r="AJ116" s="23">
        <f t="shared" si="70"/>
        <v>1386104.3043489025</v>
      </c>
      <c r="AK116" s="23">
        <f t="shared" si="71"/>
        <v>0</v>
      </c>
      <c r="AL116" s="23">
        <f t="shared" si="97"/>
        <v>0</v>
      </c>
      <c r="AM116" s="23">
        <f t="shared" si="98"/>
        <v>0</v>
      </c>
      <c r="AN116" s="16">
        <f t="shared" si="88"/>
        <v>0</v>
      </c>
      <c r="AO116" s="23">
        <f t="shared" si="89"/>
        <v>0</v>
      </c>
      <c r="AP116" s="22">
        <f t="shared" si="90"/>
        <v>0</v>
      </c>
      <c r="AQ116" s="30">
        <f t="shared" si="72"/>
        <v>40730437.374786749</v>
      </c>
      <c r="AR116" s="28">
        <f t="shared" si="73"/>
        <v>984524.69281509239</v>
      </c>
      <c r="AS116" s="25">
        <f t="shared" si="74"/>
        <v>36423286</v>
      </c>
      <c r="AT116" s="32">
        <f t="shared" si="75"/>
        <v>0</v>
      </c>
      <c r="AU116" s="23">
        <f t="shared" si="76"/>
        <v>0</v>
      </c>
      <c r="AV116" s="22">
        <f t="shared" si="77"/>
        <v>2857905.663360131</v>
      </c>
      <c r="AW116" s="31">
        <f t="shared" si="91"/>
        <v>40730437.374786764</v>
      </c>
    </row>
    <row r="117" spans="1:53" x14ac:dyDescent="0.25">
      <c r="A117">
        <f t="shared" si="99"/>
        <v>261</v>
      </c>
      <c r="B117" t="s">
        <v>7</v>
      </c>
      <c r="C117" s="27">
        <f t="shared" si="55"/>
        <v>0</v>
      </c>
      <c r="D117" s="27">
        <f t="shared" si="78"/>
        <v>50501.249999999985</v>
      </c>
      <c r="E117" s="27" t="b">
        <f t="shared" si="54"/>
        <v>0</v>
      </c>
      <c r="F117" s="29">
        <f t="shared" si="56"/>
        <v>50000</v>
      </c>
      <c r="G117" s="27">
        <f t="shared" si="79"/>
        <v>0</v>
      </c>
      <c r="H117" s="22">
        <f t="shared" si="57"/>
        <v>44928236.131604739</v>
      </c>
      <c r="I117" s="23">
        <f t="shared" si="58"/>
        <v>103503065.91708298</v>
      </c>
      <c r="J117" s="23">
        <f t="shared" si="59"/>
        <v>2</v>
      </c>
      <c r="K117" s="19">
        <f t="shared" si="80"/>
        <v>1.0100249999999997</v>
      </c>
      <c r="L117" s="16">
        <f t="shared" si="60"/>
        <v>0.38765440489768549</v>
      </c>
      <c r="M117" s="23">
        <f>M116-IF($B117="B",(Percent_Rent_In_Elsies*2.49%/12 * H116)/K116,0)+IF($B117="D",N117,0)+IF(B117="D",AK116)+IF(B117="C",F116*90%)-(Y117-Y116)-IF($B117="A",Q116/K116) + IF($B117="A",Q116/K116)</f>
        <v>-55696.783714840545</v>
      </c>
      <c r="N117" s="23">
        <f t="shared" si="61"/>
        <v>0</v>
      </c>
      <c r="O117" s="22">
        <f t="shared" si="62"/>
        <v>0</v>
      </c>
      <c r="P117" s="22">
        <f t="shared" si="94"/>
        <v>0</v>
      </c>
      <c r="Q117" s="22">
        <f t="shared" si="95"/>
        <v>0</v>
      </c>
      <c r="R117" s="22">
        <f t="shared" si="63"/>
        <v>425994.26706057601</v>
      </c>
      <c r="S117" s="16">
        <f t="shared" si="92"/>
        <v>38726.751550961453</v>
      </c>
      <c r="T117" s="15">
        <f t="shared" si="64"/>
        <v>0</v>
      </c>
      <c r="U117" s="23">
        <f t="shared" si="81"/>
        <v>564288.27824164368</v>
      </c>
      <c r="V117" s="23">
        <f t="shared" si="82"/>
        <v>51298.93438560397</v>
      </c>
      <c r="W117" s="23">
        <f t="shared" si="96"/>
        <v>11178.623313850372</v>
      </c>
      <c r="X117" s="23">
        <f t="shared" si="83"/>
        <v>21545341.81068385</v>
      </c>
      <c r="Y117" s="23">
        <f t="shared" si="65"/>
        <v>2513618.6507978295</v>
      </c>
      <c r="Z117" s="3">
        <f t="shared" si="66"/>
        <v>0</v>
      </c>
      <c r="AA117" s="23">
        <f t="shared" si="67"/>
        <v>6943696.9739387529</v>
      </c>
      <c r="AB117" s="26">
        <f t="shared" si="84"/>
        <v>31619825.000000011</v>
      </c>
      <c r="AC117" s="23">
        <f t="shared" si="85"/>
        <v>36423036</v>
      </c>
      <c r="AD117" s="23">
        <f t="shared" si="86"/>
        <v>4803211</v>
      </c>
      <c r="AE117" s="24">
        <f t="shared" si="100"/>
        <v>31619825</v>
      </c>
      <c r="AF117" s="3">
        <f t="shared" si="87"/>
        <v>0</v>
      </c>
      <c r="AG117" s="2">
        <f t="shared" si="68"/>
        <v>0</v>
      </c>
      <c r="AH117" s="2">
        <f t="shared" si="69"/>
        <v>0.56835527877342451</v>
      </c>
      <c r="AI117" s="23">
        <f t="shared" si="93"/>
        <v>5009505.3829303486</v>
      </c>
      <c r="AJ117" s="23">
        <f t="shared" si="70"/>
        <v>1386104.3043489025</v>
      </c>
      <c r="AK117" s="23">
        <f t="shared" si="71"/>
        <v>0</v>
      </c>
      <c r="AL117" s="23">
        <f t="shared" si="97"/>
        <v>61638.425501924008</v>
      </c>
      <c r="AM117" s="23">
        <f t="shared" si="98"/>
        <v>12815593035.225904</v>
      </c>
      <c r="AN117" s="16">
        <f t="shared" si="88"/>
        <v>0</v>
      </c>
      <c r="AO117" s="23">
        <f t="shared" si="89"/>
        <v>46098.512353322869</v>
      </c>
      <c r="AP117" s="22">
        <f t="shared" si="90"/>
        <v>46560.649939664923</v>
      </c>
      <c r="AQ117" s="30">
        <f t="shared" si="72"/>
        <v>40873664.159141593</v>
      </c>
      <c r="AR117" s="28">
        <f t="shared" si="73"/>
        <v>1030689.5772302701</v>
      </c>
      <c r="AS117" s="25">
        <f t="shared" si="74"/>
        <v>36473787.25</v>
      </c>
      <c r="AT117" s="32">
        <f t="shared" si="75"/>
        <v>0</v>
      </c>
      <c r="AU117" s="23">
        <f t="shared" si="76"/>
        <v>0</v>
      </c>
      <c r="AV117" s="22">
        <f t="shared" si="77"/>
        <v>2857905.663360131</v>
      </c>
      <c r="AW117" s="31">
        <f t="shared" si="91"/>
        <v>40873664.1591416</v>
      </c>
    </row>
    <row r="118" spans="1:53" x14ac:dyDescent="0.25">
      <c r="A118">
        <f t="shared" si="99"/>
        <v>261</v>
      </c>
      <c r="B118" t="s">
        <v>8</v>
      </c>
      <c r="C118" s="27">
        <f t="shared" si="55"/>
        <v>0</v>
      </c>
      <c r="D118" s="27">
        <f t="shared" si="78"/>
        <v>0</v>
      </c>
      <c r="E118" s="27" t="b">
        <f t="shared" si="54"/>
        <v>0</v>
      </c>
      <c r="F118" s="29">
        <f t="shared" si="56"/>
        <v>0</v>
      </c>
      <c r="G118" s="27">
        <f t="shared" si="79"/>
        <v>0</v>
      </c>
      <c r="H118" s="22">
        <f t="shared" si="57"/>
        <v>44928236.131604739</v>
      </c>
      <c r="I118" s="23">
        <f t="shared" si="58"/>
        <v>103503065.91708298</v>
      </c>
      <c r="J118" s="23">
        <f t="shared" si="59"/>
        <v>2</v>
      </c>
      <c r="K118" s="19">
        <f t="shared" si="80"/>
        <v>1.0100249999999997</v>
      </c>
      <c r="L118" s="16">
        <f t="shared" si="60"/>
        <v>0.38765440489768549</v>
      </c>
      <c r="M118" s="23">
        <f>M117-IF($B118="B",(Percent_Rent_In_Elsies*2.49%/12 * H117)/K117,0)+IF($B118="D",N118,0)+IF(B118="D",AK117)+IF(B118="C",F117*90%)-(Y118-Y117)-IF($B118="A",Q117/K117) + IF($B118="A",Q117/K117)</f>
        <v>-14181.941091596505</v>
      </c>
      <c r="N118" s="23">
        <f t="shared" si="61"/>
        <v>0</v>
      </c>
      <c r="O118" s="22">
        <f t="shared" si="62"/>
        <v>0</v>
      </c>
      <c r="P118" s="22">
        <f t="shared" si="94"/>
        <v>0</v>
      </c>
      <c r="Q118" s="22">
        <f t="shared" si="95"/>
        <v>0</v>
      </c>
      <c r="R118" s="22">
        <f t="shared" si="63"/>
        <v>472554.91700024094</v>
      </c>
      <c r="S118" s="16">
        <f t="shared" si="92"/>
        <v>38726.751550961453</v>
      </c>
      <c r="T118" s="15">
        <f t="shared" si="64"/>
        <v>0</v>
      </c>
      <c r="U118" s="23">
        <f t="shared" si="81"/>
        <v>615386.7905949665</v>
      </c>
      <c r="V118" s="23">
        <f t="shared" si="82"/>
        <v>51298.93438560397</v>
      </c>
      <c r="W118" s="23">
        <f t="shared" si="96"/>
        <v>11178.623313850372</v>
      </c>
      <c r="X118" s="23">
        <f t="shared" si="83"/>
        <v>21545341.81068385</v>
      </c>
      <c r="Y118" s="23">
        <f t="shared" si="65"/>
        <v>2517103.8081745855</v>
      </c>
      <c r="Z118" s="3">
        <f t="shared" si="66"/>
        <v>0</v>
      </c>
      <c r="AA118" s="23">
        <f t="shared" si="67"/>
        <v>6943696.9739387529</v>
      </c>
      <c r="AB118" s="26">
        <f t="shared" si="84"/>
        <v>31669825.000000011</v>
      </c>
      <c r="AC118" s="23">
        <f t="shared" si="85"/>
        <v>36473036</v>
      </c>
      <c r="AD118" s="23">
        <f t="shared" si="86"/>
        <v>4803211</v>
      </c>
      <c r="AE118" s="24">
        <f t="shared" si="100"/>
        <v>31669825</v>
      </c>
      <c r="AF118" s="3">
        <f t="shared" si="87"/>
        <v>21531159.869592242</v>
      </c>
      <c r="AG118" s="2">
        <f t="shared" si="68"/>
        <v>0</v>
      </c>
      <c r="AH118" s="2">
        <f t="shared" si="69"/>
        <v>0.56745796519689951</v>
      </c>
      <c r="AI118" s="23">
        <f t="shared" si="93"/>
        <v>5009505.3829303486</v>
      </c>
      <c r="AJ118" s="23">
        <f t="shared" si="70"/>
        <v>1386104.3043489025</v>
      </c>
      <c r="AK118" s="23">
        <f t="shared" si="71"/>
        <v>-5475.1133770620781</v>
      </c>
      <c r="AL118" s="23">
        <f t="shared" si="97"/>
        <v>0</v>
      </c>
      <c r="AM118" s="23">
        <f t="shared" si="98"/>
        <v>0</v>
      </c>
      <c r="AN118" s="16">
        <f t="shared" si="88"/>
        <v>0</v>
      </c>
      <c r="AO118" s="23">
        <f t="shared" si="89"/>
        <v>0</v>
      </c>
      <c r="AP118" s="22">
        <f t="shared" si="90"/>
        <v>0</v>
      </c>
      <c r="AQ118" s="30">
        <f t="shared" si="72"/>
        <v>40841150.191860341</v>
      </c>
      <c r="AR118" s="28">
        <f t="shared" si="73"/>
        <v>998175.60994902009</v>
      </c>
      <c r="AS118" s="25">
        <f t="shared" si="74"/>
        <v>36473787.25</v>
      </c>
      <c r="AT118" s="32">
        <f t="shared" si="75"/>
        <v>0</v>
      </c>
      <c r="AU118" s="23">
        <f t="shared" si="76"/>
        <v>0</v>
      </c>
      <c r="AV118" s="22">
        <f t="shared" si="77"/>
        <v>2857905.663360131</v>
      </c>
      <c r="AW118" s="31">
        <f t="shared" si="91"/>
        <v>40841150.191860355</v>
      </c>
    </row>
    <row r="119" spans="1:53" x14ac:dyDescent="0.25">
      <c r="A119" s="21">
        <f t="shared" si="99"/>
        <v>261</v>
      </c>
      <c r="B119" s="21" t="s">
        <v>9</v>
      </c>
      <c r="C119" s="27">
        <f t="shared" si="55"/>
        <v>0</v>
      </c>
      <c r="D119" s="27">
        <f t="shared" si="78"/>
        <v>0</v>
      </c>
      <c r="E119" s="27" t="b">
        <f t="shared" si="54"/>
        <v>0</v>
      </c>
      <c r="F119" s="29">
        <f t="shared" si="56"/>
        <v>0</v>
      </c>
      <c r="G119" s="27">
        <f t="shared" si="79"/>
        <v>0</v>
      </c>
      <c r="H119" s="22">
        <f t="shared" si="57"/>
        <v>44928236.131604739</v>
      </c>
      <c r="I119" s="23">
        <f t="shared" si="58"/>
        <v>103503065.91708298</v>
      </c>
      <c r="J119" s="23">
        <f t="shared" si="59"/>
        <v>2</v>
      </c>
      <c r="K119" s="19">
        <f t="shared" si="80"/>
        <v>1.0100249999999997</v>
      </c>
      <c r="L119" s="16">
        <f t="shared" si="60"/>
        <v>0.38765440489768549</v>
      </c>
      <c r="M119" s="23">
        <f>M118-IF($B119="B",(Percent_Rent_In_Elsies*2.49%/12 * H118)/K118,0)+IF($B119="D",N119,0)+IF(B119="D",AK118)+IF(B119="C",F118*90%)-(Y119-Y118)-IF($B119="A",Q118/K118) + IF($B119="A",Q118/K118)</f>
        <v>-19657.054468658585</v>
      </c>
      <c r="N119" s="23">
        <f t="shared" si="61"/>
        <v>0</v>
      </c>
      <c r="O119" s="22">
        <f t="shared" si="62"/>
        <v>11719.045769991826</v>
      </c>
      <c r="P119" s="22">
        <f t="shared" si="94"/>
        <v>0</v>
      </c>
      <c r="Q119" s="22">
        <f t="shared" si="95"/>
        <v>0</v>
      </c>
      <c r="R119" s="22">
        <f t="shared" si="63"/>
        <v>472554.91700024094</v>
      </c>
      <c r="S119" s="16">
        <f t="shared" si="92"/>
        <v>0</v>
      </c>
      <c r="T119" s="15">
        <f t="shared" si="64"/>
        <v>27007.705780969627</v>
      </c>
      <c r="U119" s="23">
        <f t="shared" si="81"/>
        <v>615386.7905949665</v>
      </c>
      <c r="V119" s="23">
        <f t="shared" si="82"/>
        <v>0</v>
      </c>
      <c r="W119" s="23">
        <f t="shared" si="96"/>
        <v>62477.557699454344</v>
      </c>
      <c r="X119" s="23">
        <f t="shared" si="83"/>
        <v>21545341.81068385</v>
      </c>
      <c r="Y119" s="23">
        <f t="shared" si="65"/>
        <v>2517103.8081745855</v>
      </c>
      <c r="Z119" s="3">
        <f t="shared" si="66"/>
        <v>0</v>
      </c>
      <c r="AA119" s="23">
        <f t="shared" si="67"/>
        <v>6949172.0873158146</v>
      </c>
      <c r="AB119" s="26">
        <f t="shared" si="84"/>
        <v>31669825.000000011</v>
      </c>
      <c r="AC119" s="23">
        <f t="shared" si="85"/>
        <v>36473036</v>
      </c>
      <c r="AD119" s="23">
        <f t="shared" si="86"/>
        <v>4803211</v>
      </c>
      <c r="AE119" s="24">
        <f t="shared" si="100"/>
        <v>31669825</v>
      </c>
      <c r="AF119" s="3">
        <f t="shared" si="87"/>
        <v>0</v>
      </c>
      <c r="AG119" s="2">
        <f t="shared" si="68"/>
        <v>0</v>
      </c>
      <c r="AH119" s="2">
        <f t="shared" si="69"/>
        <v>0.56745796519689951</v>
      </c>
      <c r="AI119" s="23">
        <f t="shared" si="93"/>
        <v>5013455.3839222528</v>
      </c>
      <c r="AJ119" s="23">
        <f t="shared" si="70"/>
        <v>1386104.3043489025</v>
      </c>
      <c r="AK119" s="23">
        <f t="shared" si="71"/>
        <v>0</v>
      </c>
      <c r="AL119" s="23">
        <f t="shared" si="97"/>
        <v>0</v>
      </c>
      <c r="AM119" s="23">
        <f t="shared" si="98"/>
        <v>0</v>
      </c>
      <c r="AN119" s="16">
        <f t="shared" si="88"/>
        <v>0</v>
      </c>
      <c r="AO119" s="23">
        <f t="shared" si="89"/>
        <v>0</v>
      </c>
      <c r="AP119" s="22">
        <f t="shared" si="90"/>
        <v>0</v>
      </c>
      <c r="AQ119" s="30">
        <f t="shared" si="72"/>
        <v>40841150.191860341</v>
      </c>
      <c r="AR119" s="28">
        <f t="shared" si="73"/>
        <v>998175.60994902009</v>
      </c>
      <c r="AS119" s="25">
        <f t="shared" si="74"/>
        <v>36473787.25</v>
      </c>
      <c r="AT119" s="32">
        <f t="shared" si="75"/>
        <v>0</v>
      </c>
      <c r="AU119" s="23">
        <f t="shared" si="76"/>
        <v>0</v>
      </c>
      <c r="AV119" s="22">
        <f t="shared" si="77"/>
        <v>2857905.663360131</v>
      </c>
      <c r="AW119" s="31">
        <f t="shared" si="91"/>
        <v>40841150.191860355</v>
      </c>
      <c r="AX119" s="21"/>
      <c r="AY119" s="21"/>
      <c r="AZ119" s="21"/>
      <c r="BA119" s="21"/>
    </row>
    <row r="120" spans="1:53" x14ac:dyDescent="0.25">
      <c r="A120" s="21">
        <f t="shared" si="99"/>
        <v>261</v>
      </c>
      <c r="B120" s="21" t="s">
        <v>28</v>
      </c>
      <c r="C120" s="27">
        <f t="shared" si="55"/>
        <v>0</v>
      </c>
      <c r="D120" s="27">
        <f t="shared" si="78"/>
        <v>0</v>
      </c>
      <c r="E120" s="27" t="b">
        <f t="shared" si="54"/>
        <v>0</v>
      </c>
      <c r="F120" s="29">
        <f t="shared" si="56"/>
        <v>0</v>
      </c>
      <c r="G120" s="27">
        <f t="shared" si="79"/>
        <v>0</v>
      </c>
      <c r="H120" s="22">
        <f t="shared" si="57"/>
        <v>44928236.131604739</v>
      </c>
      <c r="I120" s="23">
        <f t="shared" si="58"/>
        <v>103503065.91708298</v>
      </c>
      <c r="J120" s="23">
        <f t="shared" si="59"/>
        <v>2</v>
      </c>
      <c r="K120" s="19">
        <f t="shared" si="80"/>
        <v>1.0100249999999997</v>
      </c>
      <c r="L120" s="16">
        <f t="shared" si="60"/>
        <v>0.38765440489768549</v>
      </c>
      <c r="M120" s="23">
        <f>M119-IF($B120="B",(Percent_Rent_In_Elsies*2.49%/12 * H119)/K119,0)+IF($B120="D",N120,0)+IF(B120="D",AK119)+IF(B120="C",F119*90%)-(Y120-Y119)-IF($B120="A",Q119/K119) + IF($B120="A",Q119/K119)</f>
        <v>-19657.054468658585</v>
      </c>
      <c r="N120" s="23">
        <f t="shared" si="61"/>
        <v>0</v>
      </c>
      <c r="O120" s="22">
        <f t="shared" si="62"/>
        <v>0</v>
      </c>
      <c r="P120" s="22">
        <f t="shared" si="94"/>
        <v>0</v>
      </c>
      <c r="Q120" s="22">
        <f t="shared" si="95"/>
        <v>11719.045769991826</v>
      </c>
      <c r="R120" s="22">
        <f t="shared" si="63"/>
        <v>472554.91700024094</v>
      </c>
      <c r="S120" s="16">
        <f t="shared" si="92"/>
        <v>0</v>
      </c>
      <c r="T120" s="15">
        <f t="shared" si="64"/>
        <v>0</v>
      </c>
      <c r="U120" s="23">
        <f t="shared" si="81"/>
        <v>615386.7905949665</v>
      </c>
      <c r="V120" s="23">
        <f t="shared" si="82"/>
        <v>0</v>
      </c>
      <c r="W120" s="23">
        <f t="shared" si="96"/>
        <v>0</v>
      </c>
      <c r="X120" s="23">
        <f t="shared" si="83"/>
        <v>21545341.81068385</v>
      </c>
      <c r="Y120" s="23">
        <f t="shared" si="65"/>
        <v>2517103.8081745855</v>
      </c>
      <c r="Z120" s="3">
        <f t="shared" si="66"/>
        <v>3123.8778849727178</v>
      </c>
      <c r="AA120" s="23">
        <f t="shared" si="67"/>
        <v>6996030.2555904053</v>
      </c>
      <c r="AB120" s="26">
        <f t="shared" si="84"/>
        <v>31669825.000000011</v>
      </c>
      <c r="AC120" s="23">
        <f t="shared" si="85"/>
        <v>36473036</v>
      </c>
      <c r="AD120" s="23">
        <f t="shared" si="86"/>
        <v>4803211</v>
      </c>
      <c r="AE120" s="24">
        <f t="shared" si="100"/>
        <v>31669825</v>
      </c>
      <c r="AF120" s="3">
        <f t="shared" si="87"/>
        <v>0</v>
      </c>
      <c r="AG120" s="2">
        <f t="shared" si="68"/>
        <v>1.7410364721044884E-3</v>
      </c>
      <c r="AH120" s="2">
        <f t="shared" si="69"/>
        <v>0.56745796519689951</v>
      </c>
      <c r="AI120" s="23">
        <f t="shared" si="93"/>
        <v>5047261.042073356</v>
      </c>
      <c r="AJ120" s="23">
        <f t="shared" si="70"/>
        <v>1386104.3043489025</v>
      </c>
      <c r="AK120" s="23">
        <f t="shared" si="71"/>
        <v>0</v>
      </c>
      <c r="AL120" s="23">
        <f t="shared" si="97"/>
        <v>0</v>
      </c>
      <c r="AM120" s="23">
        <f t="shared" si="98"/>
        <v>0</v>
      </c>
      <c r="AN120" s="16">
        <f t="shared" si="88"/>
        <v>0</v>
      </c>
      <c r="AO120" s="23">
        <f t="shared" si="89"/>
        <v>0</v>
      </c>
      <c r="AP120" s="22">
        <f t="shared" si="90"/>
        <v>0</v>
      </c>
      <c r="AQ120" s="30">
        <f t="shared" si="72"/>
        <v>40841150.191860341</v>
      </c>
      <c r="AR120" s="28">
        <f t="shared" si="73"/>
        <v>998175.60994902009</v>
      </c>
      <c r="AS120" s="25">
        <f t="shared" si="74"/>
        <v>36473787.25</v>
      </c>
      <c r="AT120" s="32">
        <f t="shared" si="75"/>
        <v>6247.7557699454355</v>
      </c>
      <c r="AU120" s="23">
        <f t="shared" si="76"/>
        <v>6247.7557699454355</v>
      </c>
      <c r="AV120" s="22">
        <f t="shared" si="77"/>
        <v>2884913.3691411004</v>
      </c>
      <c r="AW120" s="31">
        <f t="shared" si="91"/>
        <v>40841150.191860355</v>
      </c>
      <c r="AX120" s="21"/>
      <c r="AY120" s="21"/>
      <c r="AZ120" s="21"/>
      <c r="BA120" s="21"/>
    </row>
    <row r="121" spans="1:53" x14ac:dyDescent="0.25">
      <c r="A121">
        <f t="shared" si="99"/>
        <v>262</v>
      </c>
      <c r="B121" t="s">
        <v>6</v>
      </c>
      <c r="C121" s="27">
        <f t="shared" si="55"/>
        <v>0</v>
      </c>
      <c r="D121" s="27">
        <f t="shared" si="78"/>
        <v>0</v>
      </c>
      <c r="E121" s="27" t="b">
        <f t="shared" si="54"/>
        <v>0</v>
      </c>
      <c r="F121" s="29">
        <f t="shared" si="56"/>
        <v>0</v>
      </c>
      <c r="G121" s="27">
        <f t="shared" si="79"/>
        <v>0</v>
      </c>
      <c r="H121" s="22">
        <f t="shared" si="57"/>
        <v>45228132.107783198</v>
      </c>
      <c r="I121" s="23">
        <f t="shared" si="58"/>
        <v>103503065.91708298</v>
      </c>
      <c r="J121" s="23">
        <f t="shared" si="59"/>
        <v>3</v>
      </c>
      <c r="K121" s="19">
        <f t="shared" si="80"/>
        <v>1.0150751249999996</v>
      </c>
      <c r="L121" s="16">
        <f t="shared" si="60"/>
        <v>0.39024199805037751</v>
      </c>
      <c r="M121" s="23">
        <f>M120-IF($B121="B",(Percent_Rent_In_Elsies*2.49%/12 * H120)/K120,0)+IF($B121="D",N121,0)+IF(B121="D",AK120)+IF(B121="C",F120*90%)-(Y121-Y120)-IF($B121="A",Q120/K120) + IF($B121="A",Q120/K120)</f>
        <v>-19657.054468658585</v>
      </c>
      <c r="N121" s="23">
        <f t="shared" si="61"/>
        <v>0</v>
      </c>
      <c r="O121" s="22">
        <f t="shared" si="62"/>
        <v>0</v>
      </c>
      <c r="P121" s="22">
        <f t="shared" si="94"/>
        <v>0</v>
      </c>
      <c r="Q121" s="22">
        <f t="shared" si="95"/>
        <v>0</v>
      </c>
      <c r="R121" s="22">
        <f t="shared" si="63"/>
        <v>472554.91700024094</v>
      </c>
      <c r="S121" s="16">
        <f t="shared" si="92"/>
        <v>0</v>
      </c>
      <c r="T121" s="15">
        <f t="shared" si="64"/>
        <v>0</v>
      </c>
      <c r="U121" s="23">
        <f t="shared" si="81"/>
        <v>615386.7905949665</v>
      </c>
      <c r="V121" s="23">
        <f t="shared" si="82"/>
        <v>0</v>
      </c>
      <c r="W121" s="23">
        <f t="shared" si="96"/>
        <v>11602.728417605336</v>
      </c>
      <c r="X121" s="23">
        <f t="shared" si="83"/>
        <v>21549358.471691109</v>
      </c>
      <c r="Y121" s="23">
        <f t="shared" si="65"/>
        <v>2517103.8081745855</v>
      </c>
      <c r="Z121" s="3">
        <f t="shared" si="66"/>
        <v>0</v>
      </c>
      <c r="AA121" s="23">
        <f t="shared" si="67"/>
        <v>6996030.2555904053</v>
      </c>
      <c r="AB121" s="26">
        <f t="shared" si="84"/>
        <v>31669825.000000011</v>
      </c>
      <c r="AC121" s="23">
        <f t="shared" si="85"/>
        <v>36473036</v>
      </c>
      <c r="AD121" s="23">
        <f t="shared" si="86"/>
        <v>4803211</v>
      </c>
      <c r="AE121" s="24">
        <f t="shared" si="100"/>
        <v>31669825</v>
      </c>
      <c r="AF121" s="3">
        <f t="shared" si="87"/>
        <v>0</v>
      </c>
      <c r="AG121" s="2">
        <f t="shared" si="68"/>
        <v>0</v>
      </c>
      <c r="AH121" s="2">
        <f t="shared" si="69"/>
        <v>0.57124574711458875</v>
      </c>
      <c r="AI121" s="23">
        <f t="shared" si="93"/>
        <v>5072497.347283721</v>
      </c>
      <c r="AJ121" s="23">
        <f t="shared" si="70"/>
        <v>1379208.2630337342</v>
      </c>
      <c r="AK121" s="23">
        <f t="shared" si="71"/>
        <v>0</v>
      </c>
      <c r="AL121" s="23">
        <f t="shared" si="97"/>
        <v>0</v>
      </c>
      <c r="AM121" s="23">
        <f t="shared" si="98"/>
        <v>0</v>
      </c>
      <c r="AN121" s="16">
        <f t="shared" si="88"/>
        <v>0</v>
      </c>
      <c r="AO121" s="23">
        <f t="shared" si="89"/>
        <v>0</v>
      </c>
      <c r="AP121" s="22">
        <f t="shared" si="90"/>
        <v>0</v>
      </c>
      <c r="AQ121" s="30">
        <f t="shared" si="72"/>
        <v>40829442.865136124</v>
      </c>
      <c r="AR121" s="28">
        <f t="shared" si="73"/>
        <v>998187.32899479009</v>
      </c>
      <c r="AS121" s="25">
        <f t="shared" si="74"/>
        <v>36473787.25</v>
      </c>
      <c r="AT121" s="32">
        <f t="shared" si="75"/>
        <v>0</v>
      </c>
      <c r="AU121" s="23">
        <f t="shared" si="76"/>
        <v>0</v>
      </c>
      <c r="AV121" s="22">
        <f t="shared" si="77"/>
        <v>2884913.3691411004</v>
      </c>
      <c r="AW121" s="31">
        <f t="shared" si="91"/>
        <v>40829442.865136132</v>
      </c>
    </row>
    <row r="122" spans="1:53" x14ac:dyDescent="0.25">
      <c r="A122">
        <f t="shared" si="99"/>
        <v>262</v>
      </c>
      <c r="B122" t="s">
        <v>7</v>
      </c>
      <c r="C122" s="27">
        <f t="shared" si="55"/>
        <v>0</v>
      </c>
      <c r="D122" s="27">
        <f t="shared" si="78"/>
        <v>50753.756249999984</v>
      </c>
      <c r="E122" s="27" t="b">
        <f t="shared" si="54"/>
        <v>0</v>
      </c>
      <c r="F122" s="29">
        <f t="shared" si="56"/>
        <v>50000</v>
      </c>
      <c r="G122" s="27">
        <f t="shared" si="79"/>
        <v>0</v>
      </c>
      <c r="H122" s="22">
        <f t="shared" si="57"/>
        <v>45278885.8640332</v>
      </c>
      <c r="I122" s="23">
        <f t="shared" si="58"/>
        <v>103633123.05215189</v>
      </c>
      <c r="J122" s="23">
        <f t="shared" si="59"/>
        <v>3</v>
      </c>
      <c r="K122" s="19">
        <f t="shared" si="80"/>
        <v>1.0150751249999996</v>
      </c>
      <c r="L122" s="16">
        <f t="shared" si="60"/>
        <v>0.39024199805037751</v>
      </c>
      <c r="M122" s="23">
        <f>M121-IF($B122="B",(Percent_Rent_In_Elsies*2.49%/12 * H121)/K121,0)+IF($B122="D",N122,0)+IF(B122="D",AK121)+IF(B122="C",F121*90%)-(Y122-Y121)-IF($B122="A",Q121/K121) + IF($B122="A",Q121/K121)</f>
        <v>-65884.359134236991</v>
      </c>
      <c r="N122" s="23">
        <f t="shared" si="61"/>
        <v>0</v>
      </c>
      <c r="O122" s="22">
        <f t="shared" si="62"/>
        <v>0</v>
      </c>
      <c r="P122" s="22">
        <f t="shared" si="94"/>
        <v>0</v>
      </c>
      <c r="Q122" s="22">
        <f t="shared" si="95"/>
        <v>0</v>
      </c>
      <c r="R122" s="22">
        <f t="shared" si="63"/>
        <v>433175.34058355418</v>
      </c>
      <c r="S122" s="16">
        <f t="shared" si="92"/>
        <v>39379.576416686745</v>
      </c>
      <c r="T122" s="15">
        <f t="shared" si="64"/>
        <v>0</v>
      </c>
      <c r="U122" s="23">
        <f t="shared" si="81"/>
        <v>564104.55804538599</v>
      </c>
      <c r="V122" s="23">
        <f t="shared" si="82"/>
        <v>51282.232549580542</v>
      </c>
      <c r="W122" s="23">
        <f t="shared" si="96"/>
        <v>11602.728417605336</v>
      </c>
      <c r="X122" s="23">
        <f t="shared" si="83"/>
        <v>21549358.471691109</v>
      </c>
      <c r="Y122" s="23">
        <f t="shared" si="65"/>
        <v>2517103.8081745855</v>
      </c>
      <c r="Z122" s="3">
        <f t="shared" si="66"/>
        <v>0</v>
      </c>
      <c r="AA122" s="23">
        <f t="shared" si="67"/>
        <v>6996030.2555904053</v>
      </c>
      <c r="AB122" s="26">
        <f t="shared" si="84"/>
        <v>31669825.000000007</v>
      </c>
      <c r="AC122" s="23">
        <f t="shared" si="85"/>
        <v>36473036</v>
      </c>
      <c r="AD122" s="23">
        <f t="shared" si="86"/>
        <v>4803211</v>
      </c>
      <c r="AE122" s="24">
        <f t="shared" si="100"/>
        <v>31669825</v>
      </c>
      <c r="AF122" s="3">
        <f t="shared" si="87"/>
        <v>0</v>
      </c>
      <c r="AG122" s="2">
        <f t="shared" si="68"/>
        <v>0</v>
      </c>
      <c r="AH122" s="2">
        <f t="shared" si="69"/>
        <v>0.57188678325861553</v>
      </c>
      <c r="AI122" s="23">
        <f t="shared" si="93"/>
        <v>5072497.347283721</v>
      </c>
      <c r="AJ122" s="23">
        <f t="shared" si="70"/>
        <v>1379208.2630337342</v>
      </c>
      <c r="AK122" s="23">
        <f t="shared" si="71"/>
        <v>0</v>
      </c>
      <c r="AL122" s="23">
        <f t="shared" si="97"/>
        <v>62991.964353372343</v>
      </c>
      <c r="AM122" s="23">
        <f t="shared" si="98"/>
        <v>13031855661.134634</v>
      </c>
      <c r="AN122" s="16">
        <f t="shared" si="88"/>
        <v>0</v>
      </c>
      <c r="AO122" s="23">
        <f t="shared" si="89"/>
        <v>46227.304665578406</v>
      </c>
      <c r="AP122" s="22">
        <f t="shared" si="90"/>
        <v>46924.187061825069</v>
      </c>
      <c r="AQ122" s="30">
        <f t="shared" si="72"/>
        <v>40973646.13991975</v>
      </c>
      <c r="AR122" s="28">
        <f t="shared" si="73"/>
        <v>1044712.6604665896</v>
      </c>
      <c r="AS122" s="25">
        <f t="shared" si="74"/>
        <v>36524541.006250001</v>
      </c>
      <c r="AT122" s="32">
        <f t="shared" si="75"/>
        <v>0</v>
      </c>
      <c r="AU122" s="23">
        <f t="shared" si="76"/>
        <v>0</v>
      </c>
      <c r="AV122" s="22">
        <f t="shared" si="77"/>
        <v>2884913.3691411004</v>
      </c>
      <c r="AW122" s="31">
        <f t="shared" si="91"/>
        <v>40973646.139919758</v>
      </c>
    </row>
    <row r="123" spans="1:53" s="21" customFormat="1" x14ac:dyDescent="0.25">
      <c r="A123">
        <f t="shared" si="99"/>
        <v>262</v>
      </c>
      <c r="B123" t="s">
        <v>8</v>
      </c>
      <c r="C123" s="27">
        <f t="shared" si="55"/>
        <v>0</v>
      </c>
      <c r="D123" s="27">
        <f t="shared" si="78"/>
        <v>0</v>
      </c>
      <c r="E123" s="27" t="b">
        <f t="shared" si="54"/>
        <v>0</v>
      </c>
      <c r="F123" s="29">
        <f t="shared" si="56"/>
        <v>0</v>
      </c>
      <c r="G123" s="27">
        <f t="shared" si="79"/>
        <v>0</v>
      </c>
      <c r="H123" s="22">
        <f t="shared" si="57"/>
        <v>45278885.8640332</v>
      </c>
      <c r="I123" s="23">
        <f t="shared" si="58"/>
        <v>103633123.05215189</v>
      </c>
      <c r="J123" s="23">
        <f t="shared" si="59"/>
        <v>3</v>
      </c>
      <c r="K123" s="19">
        <f t="shared" si="80"/>
        <v>1.0150751249999996</v>
      </c>
      <c r="L123" s="16">
        <f t="shared" si="60"/>
        <v>0.39024199805037751</v>
      </c>
      <c r="M123" s="23">
        <f>M122-IF($B123="B",(Percent_Rent_In_Elsies*2.49%/12 * H122)/K122,0)+IF($B123="D",N123,0)+IF(B123="D",AK122)+IF(B123="C",F122*90%)-(Y123-Y122)-IF($B123="A",Q122/K122) + IF($B123="A",Q122/K122)</f>
        <v>-24386.942297876987</v>
      </c>
      <c r="N123" s="23">
        <f t="shared" si="61"/>
        <v>0</v>
      </c>
      <c r="O123" s="22">
        <f t="shared" si="62"/>
        <v>0</v>
      </c>
      <c r="P123" s="22">
        <f t="shared" si="94"/>
        <v>0</v>
      </c>
      <c r="Q123" s="22">
        <f t="shared" si="95"/>
        <v>0</v>
      </c>
      <c r="R123" s="22">
        <f t="shared" si="63"/>
        <v>480099.52764537925</v>
      </c>
      <c r="S123" s="16">
        <f t="shared" si="92"/>
        <v>39379.576416686745</v>
      </c>
      <c r="T123" s="15">
        <f t="shared" si="64"/>
        <v>0</v>
      </c>
      <c r="U123" s="23">
        <f t="shared" si="81"/>
        <v>615331.8627109644</v>
      </c>
      <c r="V123" s="23">
        <f t="shared" si="82"/>
        <v>51282.232549580542</v>
      </c>
      <c r="W123" s="23">
        <f t="shared" si="96"/>
        <v>11602.728417605336</v>
      </c>
      <c r="X123" s="23">
        <f t="shared" si="83"/>
        <v>21549358.471691109</v>
      </c>
      <c r="Y123" s="23">
        <f t="shared" si="65"/>
        <v>2520606.3913382255</v>
      </c>
      <c r="Z123" s="3">
        <f t="shared" si="66"/>
        <v>0</v>
      </c>
      <c r="AA123" s="23">
        <f t="shared" si="67"/>
        <v>6996030.2555904053</v>
      </c>
      <c r="AB123" s="26">
        <f t="shared" si="84"/>
        <v>31719825.000000015</v>
      </c>
      <c r="AC123" s="23">
        <f t="shared" si="85"/>
        <v>36523036</v>
      </c>
      <c r="AD123" s="23">
        <f t="shared" si="86"/>
        <v>4803211</v>
      </c>
      <c r="AE123" s="24">
        <f t="shared" si="100"/>
        <v>31719825</v>
      </c>
      <c r="AF123" s="3">
        <f t="shared" si="87"/>
        <v>21524971.529393218</v>
      </c>
      <c r="AG123" s="2">
        <f t="shared" si="68"/>
        <v>0</v>
      </c>
      <c r="AH123" s="2">
        <f t="shared" si="69"/>
        <v>0.57098531740365155</v>
      </c>
      <c r="AI123" s="23">
        <f t="shared" si="93"/>
        <v>5072497.347283721</v>
      </c>
      <c r="AJ123" s="23">
        <f t="shared" si="70"/>
        <v>1379208.2630337342</v>
      </c>
      <c r="AK123" s="23">
        <f t="shared" si="71"/>
        <v>-5636.0522480819209</v>
      </c>
      <c r="AL123" s="23">
        <f t="shared" si="97"/>
        <v>0</v>
      </c>
      <c r="AM123" s="23">
        <f t="shared" si="98"/>
        <v>0</v>
      </c>
      <c r="AN123" s="16">
        <f t="shared" si="88"/>
        <v>0</v>
      </c>
      <c r="AO123" s="23">
        <f t="shared" si="89"/>
        <v>0</v>
      </c>
      <c r="AP123" s="22">
        <f t="shared" si="90"/>
        <v>0</v>
      </c>
      <c r="AQ123" s="30">
        <f t="shared" si="72"/>
        <v>40940969.602802098</v>
      </c>
      <c r="AR123" s="28">
        <f t="shared" si="73"/>
        <v>1012036.1233489334</v>
      </c>
      <c r="AS123" s="25">
        <f t="shared" si="74"/>
        <v>36524541.006250001</v>
      </c>
      <c r="AT123" s="32">
        <f t="shared" si="75"/>
        <v>0</v>
      </c>
      <c r="AU123" s="23">
        <f t="shared" si="76"/>
        <v>0</v>
      </c>
      <c r="AV123" s="22">
        <f t="shared" si="77"/>
        <v>2884913.3691411004</v>
      </c>
      <c r="AW123" s="31">
        <f t="shared" si="91"/>
        <v>40940969.602802105</v>
      </c>
      <c r="AX123"/>
      <c r="AY123"/>
      <c r="AZ123"/>
      <c r="BA123"/>
    </row>
    <row r="124" spans="1:53" s="21" customFormat="1" x14ac:dyDescent="0.25">
      <c r="A124" s="21">
        <f t="shared" si="99"/>
        <v>262</v>
      </c>
      <c r="B124" s="21" t="s">
        <v>9</v>
      </c>
      <c r="C124" s="27">
        <f t="shared" si="55"/>
        <v>0</v>
      </c>
      <c r="D124" s="27">
        <f t="shared" si="78"/>
        <v>0</v>
      </c>
      <c r="E124" s="27" t="b">
        <f t="shared" si="54"/>
        <v>0</v>
      </c>
      <c r="F124" s="29">
        <f t="shared" si="56"/>
        <v>0</v>
      </c>
      <c r="G124" s="27">
        <f t="shared" si="79"/>
        <v>0</v>
      </c>
      <c r="H124" s="22">
        <f t="shared" si="57"/>
        <v>45278885.8640332</v>
      </c>
      <c r="I124" s="23">
        <f t="shared" si="58"/>
        <v>103633123.05215189</v>
      </c>
      <c r="J124" s="23">
        <f t="shared" si="59"/>
        <v>3</v>
      </c>
      <c r="K124" s="19">
        <f t="shared" si="80"/>
        <v>1.0150751249999996</v>
      </c>
      <c r="L124" s="16">
        <f t="shared" si="60"/>
        <v>0.39024199805037751</v>
      </c>
      <c r="M124" s="23">
        <f>M123-IF($B124="B",(Percent_Rent_In_Elsies*2.49%/12 * H123)/K123,0)+IF($B124="D",N124,0)+IF(B124="D",AK123)+IF(B124="C",F123*90%)-(Y124-Y123)-IF($B124="A",Q123/K123) + IF($B124="A",Q123/K123)</f>
        <v>-30022.994545958907</v>
      </c>
      <c r="N124" s="23">
        <f t="shared" si="61"/>
        <v>0</v>
      </c>
      <c r="O124" s="22">
        <f t="shared" si="62"/>
        <v>12181.03372680656</v>
      </c>
      <c r="P124" s="22">
        <f t="shared" si="94"/>
        <v>0</v>
      </c>
      <c r="Q124" s="22">
        <f t="shared" si="95"/>
        <v>0</v>
      </c>
      <c r="R124" s="22">
        <f t="shared" si="63"/>
        <v>480099.52764537925</v>
      </c>
      <c r="S124" s="16">
        <f t="shared" si="92"/>
        <v>0</v>
      </c>
      <c r="T124" s="15">
        <f t="shared" si="64"/>
        <v>27198.542689880185</v>
      </c>
      <c r="U124" s="23">
        <f t="shared" si="81"/>
        <v>615331.8627109644</v>
      </c>
      <c r="V124" s="23">
        <f t="shared" si="82"/>
        <v>0</v>
      </c>
      <c r="W124" s="23">
        <f t="shared" si="96"/>
        <v>62884.960967185878</v>
      </c>
      <c r="X124" s="23">
        <f t="shared" si="83"/>
        <v>21549358.471691109</v>
      </c>
      <c r="Y124" s="23">
        <f t="shared" si="65"/>
        <v>2520606.3913382255</v>
      </c>
      <c r="Z124" s="3">
        <f t="shared" si="66"/>
        <v>0</v>
      </c>
      <c r="AA124" s="23">
        <f t="shared" si="67"/>
        <v>7001666.3078384874</v>
      </c>
      <c r="AB124" s="26">
        <f t="shared" si="84"/>
        <v>31719825.000000015</v>
      </c>
      <c r="AC124" s="23">
        <f t="shared" si="85"/>
        <v>36523036</v>
      </c>
      <c r="AD124" s="23">
        <f t="shared" si="86"/>
        <v>4803211</v>
      </c>
      <c r="AE124" s="24">
        <f t="shared" si="100"/>
        <v>31719825</v>
      </c>
      <c r="AF124" s="3">
        <f t="shared" si="87"/>
        <v>0</v>
      </c>
      <c r="AG124" s="2">
        <f t="shared" si="68"/>
        <v>0</v>
      </c>
      <c r="AH124" s="2">
        <f t="shared" si="69"/>
        <v>0.57098531740365155</v>
      </c>
      <c r="AI124" s="23">
        <f t="shared" si="93"/>
        <v>5076583.7875981703</v>
      </c>
      <c r="AJ124" s="23">
        <f t="shared" si="70"/>
        <v>1379208.2630337342</v>
      </c>
      <c r="AK124" s="23">
        <f t="shared" si="71"/>
        <v>0</v>
      </c>
      <c r="AL124" s="23">
        <f t="shared" si="97"/>
        <v>0</v>
      </c>
      <c r="AM124" s="23">
        <f t="shared" si="98"/>
        <v>0</v>
      </c>
      <c r="AN124" s="16">
        <f t="shared" si="88"/>
        <v>0</v>
      </c>
      <c r="AO124" s="23">
        <f t="shared" si="89"/>
        <v>0</v>
      </c>
      <c r="AP124" s="22">
        <f t="shared" si="90"/>
        <v>0</v>
      </c>
      <c r="AQ124" s="30">
        <f t="shared" si="72"/>
        <v>40940969.602802098</v>
      </c>
      <c r="AR124" s="28">
        <f t="shared" si="73"/>
        <v>1012036.1233489334</v>
      </c>
      <c r="AS124" s="25">
        <f t="shared" si="74"/>
        <v>36524541.006250001</v>
      </c>
      <c r="AT124" s="32">
        <f t="shared" si="75"/>
        <v>0</v>
      </c>
      <c r="AU124" s="23">
        <f t="shared" si="76"/>
        <v>0</v>
      </c>
      <c r="AV124" s="22">
        <f t="shared" si="77"/>
        <v>2884913.3691411004</v>
      </c>
      <c r="AW124" s="31">
        <f t="shared" si="91"/>
        <v>40940969.602802105</v>
      </c>
    </row>
    <row r="125" spans="1:53" x14ac:dyDescent="0.25">
      <c r="A125" s="21">
        <f t="shared" si="99"/>
        <v>262</v>
      </c>
      <c r="B125" s="21" t="s">
        <v>28</v>
      </c>
      <c r="C125" s="27">
        <f t="shared" si="55"/>
        <v>0</v>
      </c>
      <c r="D125" s="27">
        <f t="shared" si="78"/>
        <v>0</v>
      </c>
      <c r="E125" s="27" t="b">
        <f t="shared" si="54"/>
        <v>0</v>
      </c>
      <c r="F125" s="29">
        <f t="shared" si="56"/>
        <v>0</v>
      </c>
      <c r="G125" s="27">
        <f t="shared" si="79"/>
        <v>0</v>
      </c>
      <c r="H125" s="22">
        <f t="shared" si="57"/>
        <v>45278885.8640332</v>
      </c>
      <c r="I125" s="23">
        <f t="shared" si="58"/>
        <v>103633123.05215189</v>
      </c>
      <c r="J125" s="23">
        <f t="shared" si="59"/>
        <v>3</v>
      </c>
      <c r="K125" s="19">
        <f t="shared" si="80"/>
        <v>1.0150751249999996</v>
      </c>
      <c r="L125" s="16">
        <f t="shared" si="60"/>
        <v>0.39024199805037751</v>
      </c>
      <c r="M125" s="23">
        <f>M124-IF($B125="B",(Percent_Rent_In_Elsies*2.49%/12 * H124)/K124,0)+IF($B125="D",N125,0)+IF(B125="D",AK124)+IF(B125="C",F124*90%)-(Y125-Y124)-IF($B125="A",Q124/K124) + IF($B125="A",Q124/K124)</f>
        <v>-30022.994545958907</v>
      </c>
      <c r="N125" s="23">
        <f t="shared" si="61"/>
        <v>0</v>
      </c>
      <c r="O125" s="22">
        <f t="shared" si="62"/>
        <v>0</v>
      </c>
      <c r="P125" s="22">
        <f t="shared" si="94"/>
        <v>0</v>
      </c>
      <c r="Q125" s="22">
        <f t="shared" si="95"/>
        <v>12181.03372680656</v>
      </c>
      <c r="R125" s="22">
        <f t="shared" si="63"/>
        <v>480099.52764537925</v>
      </c>
      <c r="S125" s="16">
        <f t="shared" si="92"/>
        <v>0</v>
      </c>
      <c r="T125" s="15">
        <f t="shared" si="64"/>
        <v>0</v>
      </c>
      <c r="U125" s="23">
        <f t="shared" si="81"/>
        <v>615331.8627109644</v>
      </c>
      <c r="V125" s="23">
        <f t="shared" si="82"/>
        <v>0</v>
      </c>
      <c r="W125" s="23">
        <f t="shared" si="96"/>
        <v>0</v>
      </c>
      <c r="X125" s="23">
        <f t="shared" si="83"/>
        <v>21549358.471691109</v>
      </c>
      <c r="Y125" s="23">
        <f t="shared" si="65"/>
        <v>2520606.3913382255</v>
      </c>
      <c r="Z125" s="3">
        <f t="shared" si="66"/>
        <v>3144.2480483592944</v>
      </c>
      <c r="AA125" s="23">
        <f t="shared" si="67"/>
        <v>7048830.0285638766</v>
      </c>
      <c r="AB125" s="26">
        <f t="shared" si="84"/>
        <v>31719825.000000011</v>
      </c>
      <c r="AC125" s="23">
        <f t="shared" si="85"/>
        <v>36523036</v>
      </c>
      <c r="AD125" s="23">
        <f t="shared" si="86"/>
        <v>4803211</v>
      </c>
      <c r="AE125" s="24">
        <f t="shared" si="100"/>
        <v>31719825</v>
      </c>
      <c r="AF125" s="3">
        <f t="shared" si="87"/>
        <v>0</v>
      </c>
      <c r="AG125" s="2">
        <f t="shared" si="68"/>
        <v>1.752893216550292E-3</v>
      </c>
      <c r="AH125" s="2">
        <f t="shared" si="69"/>
        <v>0.57098531740365155</v>
      </c>
      <c r="AI125" s="23">
        <f t="shared" si="93"/>
        <v>5110780.0159630198</v>
      </c>
      <c r="AJ125" s="23">
        <f t="shared" si="70"/>
        <v>1379208.2630337342</v>
      </c>
      <c r="AK125" s="23">
        <f t="shared" si="71"/>
        <v>0</v>
      </c>
      <c r="AL125" s="23">
        <f t="shared" si="97"/>
        <v>0</v>
      </c>
      <c r="AM125" s="23">
        <f t="shared" si="98"/>
        <v>0</v>
      </c>
      <c r="AN125" s="16">
        <f t="shared" si="88"/>
        <v>0</v>
      </c>
      <c r="AO125" s="23">
        <f t="shared" si="89"/>
        <v>0</v>
      </c>
      <c r="AP125" s="22">
        <f t="shared" si="90"/>
        <v>0</v>
      </c>
      <c r="AQ125" s="30">
        <f t="shared" si="72"/>
        <v>40940969.602802098</v>
      </c>
      <c r="AR125" s="28">
        <f t="shared" si="73"/>
        <v>1012036.1233489334</v>
      </c>
      <c r="AS125" s="25">
        <f t="shared" si="74"/>
        <v>36524541.006250001</v>
      </c>
      <c r="AT125" s="32">
        <f t="shared" si="75"/>
        <v>6288.4960967185889</v>
      </c>
      <c r="AU125" s="23">
        <f t="shared" si="76"/>
        <v>6288.4960967185889</v>
      </c>
      <c r="AV125" s="22">
        <f t="shared" si="77"/>
        <v>2912111.9118309808</v>
      </c>
      <c r="AW125" s="31">
        <f t="shared" si="91"/>
        <v>40940969.602802105</v>
      </c>
      <c r="AX125" s="21"/>
      <c r="AY125" s="21"/>
      <c r="AZ125" s="21"/>
      <c r="BA125" s="21"/>
    </row>
    <row r="126" spans="1:53" x14ac:dyDescent="0.25">
      <c r="A126">
        <f t="shared" si="99"/>
        <v>263</v>
      </c>
      <c r="B126" t="s">
        <v>6</v>
      </c>
      <c r="C126" s="27">
        <f t="shared" si="55"/>
        <v>0</v>
      </c>
      <c r="D126" s="27">
        <f t="shared" si="78"/>
        <v>0</v>
      </c>
      <c r="E126" s="27" t="b">
        <f t="shared" si="54"/>
        <v>0</v>
      </c>
      <c r="F126" s="29">
        <f t="shared" si="56"/>
        <v>0</v>
      </c>
      <c r="G126" s="27">
        <f t="shared" si="79"/>
        <v>0</v>
      </c>
      <c r="H126" s="22">
        <f t="shared" si="57"/>
        <v>45809028.039311491</v>
      </c>
      <c r="I126" s="23">
        <f t="shared" si="58"/>
        <v>103633123.05215189</v>
      </c>
      <c r="J126" s="23">
        <f t="shared" si="59"/>
        <v>5</v>
      </c>
      <c r="K126" s="19">
        <f t="shared" si="80"/>
        <v>1.0252512531281244</v>
      </c>
      <c r="L126" s="16">
        <f t="shared" si="60"/>
        <v>0.39481109770430051</v>
      </c>
      <c r="M126" s="23">
        <f>M125-IF($B126="B",(Percent_Rent_In_Elsies*2.49%/12 * H125)/K125,0)+IF($B126="D",N126,0)+IF(B126="D",AK125)+IF(B126="C",F125*90%)-(Y126-Y125)-IF($B126="A",Q125/K125) + IF($B126="A",Q125/K125)</f>
        <v>-30022.994545958907</v>
      </c>
      <c r="N126" s="23">
        <f t="shared" si="61"/>
        <v>0</v>
      </c>
      <c r="O126" s="22">
        <f t="shared" si="62"/>
        <v>0</v>
      </c>
      <c r="P126" s="22">
        <f t="shared" si="94"/>
        <v>0</v>
      </c>
      <c r="Q126" s="22">
        <f t="shared" si="95"/>
        <v>0</v>
      </c>
      <c r="R126" s="22">
        <f t="shared" si="63"/>
        <v>480099.52764537925</v>
      </c>
      <c r="S126" s="16">
        <f t="shared" si="92"/>
        <v>0</v>
      </c>
      <c r="T126" s="15">
        <f t="shared" si="64"/>
        <v>0</v>
      </c>
      <c r="U126" s="23">
        <f t="shared" si="81"/>
        <v>615331.8627109644</v>
      </c>
      <c r="V126" s="23">
        <f t="shared" si="82"/>
        <v>0</v>
      </c>
      <c r="W126" s="23">
        <f t="shared" si="96"/>
        <v>12000.130263074434</v>
      </c>
      <c r="X126" s="23">
        <f t="shared" si="83"/>
        <v>21553079.58166983</v>
      </c>
      <c r="Y126" s="23">
        <f t="shared" si="65"/>
        <v>2520606.3913382255</v>
      </c>
      <c r="Z126" s="3">
        <f t="shared" si="66"/>
        <v>0</v>
      </c>
      <c r="AA126" s="23">
        <f t="shared" si="67"/>
        <v>7048830.0285638766</v>
      </c>
      <c r="AB126" s="26">
        <f t="shared" si="84"/>
        <v>31719825.000000011</v>
      </c>
      <c r="AC126" s="23">
        <f t="shared" si="85"/>
        <v>36523036</v>
      </c>
      <c r="AD126" s="23">
        <f t="shared" si="86"/>
        <v>4803211</v>
      </c>
      <c r="AE126" s="24">
        <f t="shared" si="100"/>
        <v>31719825</v>
      </c>
      <c r="AF126" s="3">
        <f t="shared" si="87"/>
        <v>0</v>
      </c>
      <c r="AG126" s="2">
        <f t="shared" si="68"/>
        <v>0</v>
      </c>
      <c r="AH126" s="2">
        <f t="shared" si="69"/>
        <v>0.57767062761930743</v>
      </c>
      <c r="AI126" s="23">
        <f t="shared" si="93"/>
        <v>5162015.5856230473</v>
      </c>
      <c r="AJ126" s="23">
        <f t="shared" si="70"/>
        <v>1365518.9357033088</v>
      </c>
      <c r="AK126" s="23">
        <f t="shared" si="71"/>
        <v>0</v>
      </c>
      <c r="AL126" s="23">
        <f t="shared" si="97"/>
        <v>0</v>
      </c>
      <c r="AM126" s="23">
        <f t="shared" si="98"/>
        <v>0</v>
      </c>
      <c r="AN126" s="16">
        <f t="shared" si="88"/>
        <v>0</v>
      </c>
      <c r="AO126" s="23">
        <f t="shared" si="89"/>
        <v>0</v>
      </c>
      <c r="AP126" s="22">
        <f t="shared" si="90"/>
        <v>0</v>
      </c>
      <c r="AQ126" s="30">
        <f t="shared" si="72"/>
        <v>40928800.750109024</v>
      </c>
      <c r="AR126" s="28">
        <f t="shared" si="73"/>
        <v>1012048.3043826602</v>
      </c>
      <c r="AS126" s="25">
        <f t="shared" si="74"/>
        <v>36524541.006250001</v>
      </c>
      <c r="AT126" s="32">
        <f t="shared" si="75"/>
        <v>0</v>
      </c>
      <c r="AU126" s="23">
        <f t="shared" si="76"/>
        <v>0</v>
      </c>
      <c r="AV126" s="22">
        <f t="shared" si="77"/>
        <v>2912111.9118309808</v>
      </c>
      <c r="AW126" s="31">
        <f t="shared" si="91"/>
        <v>40928800.750109024</v>
      </c>
    </row>
    <row r="127" spans="1:53" x14ac:dyDescent="0.25">
      <c r="A127">
        <f t="shared" si="99"/>
        <v>263</v>
      </c>
      <c r="B127" t="s">
        <v>7</v>
      </c>
      <c r="C127" s="27">
        <f t="shared" si="55"/>
        <v>0</v>
      </c>
      <c r="D127" s="27">
        <f t="shared" si="78"/>
        <v>102525.12531281244</v>
      </c>
      <c r="E127" s="27" t="b">
        <f t="shared" si="54"/>
        <v>0</v>
      </c>
      <c r="F127" s="29">
        <f t="shared" si="56"/>
        <v>100000</v>
      </c>
      <c r="G127" s="27">
        <f t="shared" si="79"/>
        <v>0</v>
      </c>
      <c r="H127" s="22">
        <f t="shared" si="57"/>
        <v>45911553.164624304</v>
      </c>
      <c r="I127" s="23">
        <f t="shared" si="58"/>
        <v>103892804.51984356</v>
      </c>
      <c r="J127" s="23">
        <f t="shared" si="59"/>
        <v>5</v>
      </c>
      <c r="K127" s="19">
        <f t="shared" si="80"/>
        <v>1.0252512531281244</v>
      </c>
      <c r="L127" s="16">
        <f t="shared" si="60"/>
        <v>0.39481109770430051</v>
      </c>
      <c r="M127" s="23">
        <f>M126-IF($B127="B",(Percent_Rent_In_Elsies*2.49%/12 * H126)/K126,0)+IF($B127="D",N127,0)+IF(B127="D",AK126)+IF(B127="C",F126*90%)-(Y127-Y126)-IF($B127="A",Q126/K126) + IF($B127="A",Q126/K126)</f>
        <v>-76379.30617764662</v>
      </c>
      <c r="N127" s="23">
        <f t="shared" si="61"/>
        <v>0</v>
      </c>
      <c r="O127" s="22">
        <f t="shared" si="62"/>
        <v>0</v>
      </c>
      <c r="P127" s="22">
        <f t="shared" si="94"/>
        <v>0</v>
      </c>
      <c r="Q127" s="22">
        <f t="shared" si="95"/>
        <v>0</v>
      </c>
      <c r="R127" s="22">
        <f t="shared" si="63"/>
        <v>440091.23367493099</v>
      </c>
      <c r="S127" s="16">
        <f t="shared" si="92"/>
        <v>40008.293970448271</v>
      </c>
      <c r="T127" s="15">
        <f t="shared" si="64"/>
        <v>0</v>
      </c>
      <c r="U127" s="23">
        <f t="shared" si="81"/>
        <v>564054.20748505066</v>
      </c>
      <c r="V127" s="23">
        <f t="shared" si="82"/>
        <v>51277.655225913702</v>
      </c>
      <c r="W127" s="23">
        <f t="shared" si="96"/>
        <v>12000.130263074434</v>
      </c>
      <c r="X127" s="23">
        <f t="shared" si="83"/>
        <v>21553079.58166983</v>
      </c>
      <c r="Y127" s="23">
        <f t="shared" si="65"/>
        <v>2520606.3913382255</v>
      </c>
      <c r="Z127" s="3">
        <f t="shared" si="66"/>
        <v>0</v>
      </c>
      <c r="AA127" s="23">
        <f t="shared" si="67"/>
        <v>7048830.0285638766</v>
      </c>
      <c r="AB127" s="26">
        <f t="shared" si="84"/>
        <v>31719825.000000011</v>
      </c>
      <c r="AC127" s="23">
        <f t="shared" si="85"/>
        <v>36523036</v>
      </c>
      <c r="AD127" s="23">
        <f t="shared" si="86"/>
        <v>4803211</v>
      </c>
      <c r="AE127" s="24">
        <f t="shared" si="100"/>
        <v>31719825</v>
      </c>
      <c r="AF127" s="3">
        <f t="shared" si="87"/>
        <v>0</v>
      </c>
      <c r="AG127" s="2">
        <f t="shared" si="68"/>
        <v>0</v>
      </c>
      <c r="AH127" s="2">
        <f t="shared" si="69"/>
        <v>0.5789635114900451</v>
      </c>
      <c r="AI127" s="23">
        <f t="shared" si="93"/>
        <v>5162015.5856230473</v>
      </c>
      <c r="AJ127" s="23">
        <f t="shared" si="70"/>
        <v>1365518.9357033088</v>
      </c>
      <c r="AK127" s="23">
        <f t="shared" si="71"/>
        <v>0</v>
      </c>
      <c r="AL127" s="23">
        <f t="shared" si="97"/>
        <v>89518.238339326344</v>
      </c>
      <c r="AM127" s="23">
        <f t="shared" si="98"/>
        <v>18335827431.472805</v>
      </c>
      <c r="AN127" s="16">
        <f t="shared" si="88"/>
        <v>0</v>
      </c>
      <c r="AO127" s="23">
        <f t="shared" si="89"/>
        <v>46356.311631687706</v>
      </c>
      <c r="AP127" s="22">
        <f t="shared" si="90"/>
        <v>47526.866590785678</v>
      </c>
      <c r="AQ127" s="30">
        <f t="shared" si="72"/>
        <v>41125975.630237386</v>
      </c>
      <c r="AR127" s="28">
        <f t="shared" si="73"/>
        <v>1059171.1926074242</v>
      </c>
      <c r="AS127" s="25">
        <f t="shared" si="74"/>
        <v>36627066.131562814</v>
      </c>
      <c r="AT127" s="32">
        <f t="shared" si="75"/>
        <v>0</v>
      </c>
      <c r="AU127" s="23">
        <f t="shared" si="76"/>
        <v>0</v>
      </c>
      <c r="AV127" s="22">
        <f t="shared" si="77"/>
        <v>2912111.9118309808</v>
      </c>
      <c r="AW127" s="31">
        <f t="shared" si="91"/>
        <v>41125975.630237386</v>
      </c>
    </row>
    <row r="128" spans="1:53" s="21" customFormat="1" x14ac:dyDescent="0.25">
      <c r="A128">
        <f t="shared" si="99"/>
        <v>263</v>
      </c>
      <c r="B128" t="s">
        <v>8</v>
      </c>
      <c r="C128" s="27">
        <f t="shared" si="55"/>
        <v>0</v>
      </c>
      <c r="D128" s="27">
        <f t="shared" si="78"/>
        <v>0</v>
      </c>
      <c r="E128" s="27" t="b">
        <f t="shared" si="54"/>
        <v>0</v>
      </c>
      <c r="F128" s="29">
        <f t="shared" si="56"/>
        <v>0</v>
      </c>
      <c r="G128" s="27">
        <f t="shared" si="79"/>
        <v>0</v>
      </c>
      <c r="H128" s="22">
        <f t="shared" si="57"/>
        <v>45911553.164624304</v>
      </c>
      <c r="I128" s="23">
        <f t="shared" si="58"/>
        <v>103892804.51984356</v>
      </c>
      <c r="J128" s="23">
        <f t="shared" si="59"/>
        <v>5</v>
      </c>
      <c r="K128" s="19">
        <f t="shared" si="80"/>
        <v>1.0252512531281244</v>
      </c>
      <c r="L128" s="16">
        <f t="shared" si="60"/>
        <v>0.39481109770430051</v>
      </c>
      <c r="M128" s="23">
        <f>M127-IF($B128="B",(Percent_Rent_In_Elsies*2.49%/12 * H127)/K127,0)+IF($B128="D",N128,0)+IF(B128="D",AK127)+IF(B128="C",F127*90%)-(Y128-Y127)-IF($B128="A",Q127/K127) + IF($B128="A",Q127/K127)</f>
        <v>6545.3007026419509</v>
      </c>
      <c r="N128" s="23">
        <f t="shared" si="61"/>
        <v>0</v>
      </c>
      <c r="O128" s="22">
        <f t="shared" si="62"/>
        <v>0</v>
      </c>
      <c r="P128" s="22">
        <f t="shared" si="94"/>
        <v>0</v>
      </c>
      <c r="Q128" s="22">
        <f t="shared" si="95"/>
        <v>0</v>
      </c>
      <c r="R128" s="22">
        <f t="shared" si="63"/>
        <v>487618.10026571667</v>
      </c>
      <c r="S128" s="16">
        <f t="shared" si="92"/>
        <v>40008.293970448271</v>
      </c>
      <c r="T128" s="15">
        <f t="shared" si="64"/>
        <v>0</v>
      </c>
      <c r="U128" s="23">
        <f t="shared" si="81"/>
        <v>620410.51911673835</v>
      </c>
      <c r="V128" s="23">
        <f t="shared" si="82"/>
        <v>51277.655225913702</v>
      </c>
      <c r="W128" s="23">
        <f t="shared" si="96"/>
        <v>12000.130263074434</v>
      </c>
      <c r="X128" s="23">
        <f t="shared" si="83"/>
        <v>21553079.58166983</v>
      </c>
      <c r="Y128" s="23">
        <f t="shared" si="65"/>
        <v>2527681.7844579369</v>
      </c>
      <c r="Z128" s="3">
        <f t="shared" si="66"/>
        <v>0</v>
      </c>
      <c r="AA128" s="23">
        <f t="shared" si="67"/>
        <v>7048830.0285638766</v>
      </c>
      <c r="AB128" s="26">
        <f t="shared" si="84"/>
        <v>31819825.000000011</v>
      </c>
      <c r="AC128" s="23">
        <f t="shared" si="85"/>
        <v>36623036</v>
      </c>
      <c r="AD128" s="23">
        <f t="shared" si="86"/>
        <v>4803211</v>
      </c>
      <c r="AE128" s="24">
        <f t="shared" si="100"/>
        <v>31819825</v>
      </c>
      <c r="AF128" s="3">
        <f t="shared" si="87"/>
        <v>21559624.882372461</v>
      </c>
      <c r="AG128" s="2">
        <f t="shared" si="68"/>
        <v>0</v>
      </c>
      <c r="AH128" s="2">
        <f t="shared" si="69"/>
        <v>0.57714400584697501</v>
      </c>
      <c r="AI128" s="23">
        <f t="shared" si="93"/>
        <v>5162015.5856230473</v>
      </c>
      <c r="AJ128" s="23">
        <f t="shared" si="70"/>
        <v>1365518.9357033088</v>
      </c>
      <c r="AK128" s="23">
        <f t="shared" si="71"/>
        <v>-10884.207115562422</v>
      </c>
      <c r="AL128" s="23">
        <f t="shared" si="97"/>
        <v>0</v>
      </c>
      <c r="AM128" s="23">
        <f t="shared" si="98"/>
        <v>0</v>
      </c>
      <c r="AN128" s="16">
        <f t="shared" si="88"/>
        <v>0</v>
      </c>
      <c r="AO128" s="23">
        <f t="shared" si="89"/>
        <v>0</v>
      </c>
      <c r="AP128" s="22">
        <f t="shared" si="90"/>
        <v>0</v>
      </c>
      <c r="AQ128" s="30">
        <f t="shared" si="72"/>
        <v>41059967.391432866</v>
      </c>
      <c r="AR128" s="28">
        <f t="shared" si="73"/>
        <v>993162.95380290272</v>
      </c>
      <c r="AS128" s="25">
        <f t="shared" si="74"/>
        <v>36627066.131562814</v>
      </c>
      <c r="AT128" s="32">
        <f t="shared" si="75"/>
        <v>0</v>
      </c>
      <c r="AU128" s="23">
        <f t="shared" si="76"/>
        <v>0</v>
      </c>
      <c r="AV128" s="22">
        <f t="shared" si="77"/>
        <v>2912111.9118309808</v>
      </c>
      <c r="AW128" s="31">
        <f t="shared" si="91"/>
        <v>41059967.391432866</v>
      </c>
      <c r="AX128"/>
      <c r="AY128"/>
      <c r="AZ128"/>
      <c r="BA128"/>
    </row>
    <row r="129" spans="1:53" s="21" customFormat="1" x14ac:dyDescent="0.25">
      <c r="A129">
        <f t="shared" si="99"/>
        <v>263</v>
      </c>
      <c r="B129" t="s">
        <v>9</v>
      </c>
      <c r="C129" s="27">
        <f t="shared" si="55"/>
        <v>0</v>
      </c>
      <c r="D129" s="27">
        <f t="shared" si="78"/>
        <v>0</v>
      </c>
      <c r="E129" s="27" t="b">
        <f t="shared" si="54"/>
        <v>0</v>
      </c>
      <c r="F129" s="29">
        <f t="shared" si="56"/>
        <v>0</v>
      </c>
      <c r="G129" s="27">
        <f t="shared" si="79"/>
        <v>0</v>
      </c>
      <c r="H129" s="22">
        <f t="shared" si="57"/>
        <v>45911553.164624304</v>
      </c>
      <c r="I129" s="23">
        <f t="shared" si="58"/>
        <v>103892804.51984356</v>
      </c>
      <c r="J129" s="23">
        <f t="shared" si="59"/>
        <v>5</v>
      </c>
      <c r="K129" s="19">
        <f t="shared" si="80"/>
        <v>1.0252512531281244</v>
      </c>
      <c r="L129" s="16">
        <f t="shared" si="60"/>
        <v>0.39481109770430051</v>
      </c>
      <c r="M129" s="23">
        <f>M128-IF($B129="B",(Percent_Rent_In_Elsies*2.49%/12 * H128)/K128,0)+IF($B129="D",N129,0)+IF(B129="D",AK128)+IF(B129="C",F128*90%)-(Y129-Y128)-IF($B129="A",Q128/K128) + IF($B129="A",Q128/K128)</f>
        <v>-4338.9064129204708</v>
      </c>
      <c r="N129" s="23">
        <f t="shared" si="61"/>
        <v>0</v>
      </c>
      <c r="O129" s="22">
        <f t="shared" si="62"/>
        <v>12622.50921153968</v>
      </c>
      <c r="P129" s="22">
        <f t="shared" si="94"/>
        <v>0</v>
      </c>
      <c r="Q129" s="22">
        <f t="shared" si="95"/>
        <v>0</v>
      </c>
      <c r="R129" s="22">
        <f t="shared" si="63"/>
        <v>487618.10026571667</v>
      </c>
      <c r="S129" s="16">
        <f t="shared" si="92"/>
        <v>0</v>
      </c>
      <c r="T129" s="15">
        <f t="shared" si="64"/>
        <v>27385.78475890859</v>
      </c>
      <c r="U129" s="23">
        <f t="shared" si="81"/>
        <v>620410.51911673835</v>
      </c>
      <c r="V129" s="23">
        <f t="shared" si="82"/>
        <v>0</v>
      </c>
      <c r="W129" s="23">
        <f t="shared" si="96"/>
        <v>63277.785488988135</v>
      </c>
      <c r="X129" s="23">
        <f t="shared" si="83"/>
        <v>21553079.58166983</v>
      </c>
      <c r="Y129" s="23">
        <f t="shared" si="65"/>
        <v>2527681.7844579369</v>
      </c>
      <c r="Z129" s="3">
        <f t="shared" si="66"/>
        <v>0</v>
      </c>
      <c r="AA129" s="23">
        <f t="shared" si="67"/>
        <v>7059714.2356794393</v>
      </c>
      <c r="AB129" s="26">
        <f t="shared" si="84"/>
        <v>31819825.000000011</v>
      </c>
      <c r="AC129" s="23">
        <f t="shared" si="85"/>
        <v>36623036</v>
      </c>
      <c r="AD129" s="23">
        <f t="shared" si="86"/>
        <v>4803211</v>
      </c>
      <c r="AE129" s="24">
        <f t="shared" si="100"/>
        <v>31819825</v>
      </c>
      <c r="AF129" s="3">
        <f t="shared" si="87"/>
        <v>0</v>
      </c>
      <c r="AG129" s="2">
        <f t="shared" si="68"/>
        <v>0</v>
      </c>
      <c r="AH129" s="2">
        <f t="shared" si="69"/>
        <v>0.57714400584697501</v>
      </c>
      <c r="AI129" s="23">
        <f t="shared" si="93"/>
        <v>5169986.333469145</v>
      </c>
      <c r="AJ129" s="23">
        <f t="shared" si="70"/>
        <v>1365518.9357033088</v>
      </c>
      <c r="AK129" s="23">
        <f t="shared" si="71"/>
        <v>0</v>
      </c>
      <c r="AL129" s="23">
        <f t="shared" si="97"/>
        <v>0</v>
      </c>
      <c r="AM129" s="23">
        <f t="shared" si="98"/>
        <v>0</v>
      </c>
      <c r="AN129" s="16">
        <f t="shared" si="88"/>
        <v>0</v>
      </c>
      <c r="AO129" s="23">
        <f t="shared" si="89"/>
        <v>0</v>
      </c>
      <c r="AP129" s="22">
        <f t="shared" si="90"/>
        <v>0</v>
      </c>
      <c r="AQ129" s="30">
        <f t="shared" si="72"/>
        <v>41059967.391432866</v>
      </c>
      <c r="AR129" s="28">
        <f t="shared" si="73"/>
        <v>993162.95380290272</v>
      </c>
      <c r="AS129" s="25">
        <f t="shared" si="74"/>
        <v>36627066.131562814</v>
      </c>
      <c r="AT129" s="32">
        <f t="shared" si="75"/>
        <v>0</v>
      </c>
      <c r="AU129" s="23">
        <f t="shared" si="76"/>
        <v>0</v>
      </c>
      <c r="AV129" s="22">
        <f t="shared" si="77"/>
        <v>2912111.9118309808</v>
      </c>
      <c r="AW129" s="31">
        <f t="shared" si="91"/>
        <v>41059967.391432866</v>
      </c>
      <c r="AX129"/>
      <c r="AY129"/>
      <c r="AZ129"/>
      <c r="BA129"/>
    </row>
    <row r="130" spans="1:53" x14ac:dyDescent="0.25">
      <c r="A130" s="21">
        <f t="shared" si="99"/>
        <v>263</v>
      </c>
      <c r="B130" s="21" t="s">
        <v>28</v>
      </c>
      <c r="C130" s="27">
        <f t="shared" si="55"/>
        <v>0</v>
      </c>
      <c r="D130" s="27">
        <f t="shared" si="78"/>
        <v>0</v>
      </c>
      <c r="E130" s="27" t="b">
        <f t="shared" si="54"/>
        <v>0</v>
      </c>
      <c r="F130" s="29">
        <f t="shared" si="56"/>
        <v>0</v>
      </c>
      <c r="G130" s="27">
        <f t="shared" si="79"/>
        <v>0</v>
      </c>
      <c r="H130" s="22">
        <f t="shared" si="57"/>
        <v>45911553.164624304</v>
      </c>
      <c r="I130" s="23">
        <f t="shared" si="58"/>
        <v>103892804.51984356</v>
      </c>
      <c r="J130" s="23">
        <f t="shared" si="59"/>
        <v>5</v>
      </c>
      <c r="K130" s="19">
        <f t="shared" si="80"/>
        <v>1.0252512531281244</v>
      </c>
      <c r="L130" s="16">
        <f t="shared" si="60"/>
        <v>0.39481109770430051</v>
      </c>
      <c r="M130" s="23">
        <f>M129-IF($B130="B",(Percent_Rent_In_Elsies*2.49%/12 * H129)/K129,0)+IF($B130="D",N130,0)+IF(B130="D",AK129)+IF(B130="C",F129*90%)-(Y130-Y129)-IF($B130="A",Q129/K129) + IF($B130="A",Q129/K129)</f>
        <v>-4338.9064129204708</v>
      </c>
      <c r="N130" s="23">
        <f t="shared" si="61"/>
        <v>0</v>
      </c>
      <c r="O130" s="22">
        <f t="shared" si="62"/>
        <v>0</v>
      </c>
      <c r="P130" s="22">
        <f t="shared" si="94"/>
        <v>0</v>
      </c>
      <c r="Q130" s="22">
        <f t="shared" si="95"/>
        <v>12622.50921153968</v>
      </c>
      <c r="R130" s="22">
        <f t="shared" si="63"/>
        <v>487618.10026571667</v>
      </c>
      <c r="S130" s="16">
        <f t="shared" si="92"/>
        <v>0</v>
      </c>
      <c r="T130" s="15">
        <f t="shared" si="64"/>
        <v>0</v>
      </c>
      <c r="U130" s="23">
        <f t="shared" si="81"/>
        <v>620410.51911673835</v>
      </c>
      <c r="V130" s="23">
        <f t="shared" si="82"/>
        <v>0</v>
      </c>
      <c r="W130" s="23">
        <f t="shared" si="96"/>
        <v>0</v>
      </c>
      <c r="X130" s="23">
        <f t="shared" si="83"/>
        <v>21553079.58166983</v>
      </c>
      <c r="Y130" s="23">
        <f t="shared" si="65"/>
        <v>2527681.7844579369</v>
      </c>
      <c r="Z130" s="3">
        <f t="shared" si="66"/>
        <v>3163.8892744494069</v>
      </c>
      <c r="AA130" s="23">
        <f t="shared" si="67"/>
        <v>7107172.5747961802</v>
      </c>
      <c r="AB130" s="26">
        <f t="shared" si="84"/>
        <v>31819825.000000011</v>
      </c>
      <c r="AC130" s="23">
        <f t="shared" si="85"/>
        <v>36623036</v>
      </c>
      <c r="AD130" s="23">
        <f t="shared" si="86"/>
        <v>4803211</v>
      </c>
      <c r="AE130" s="24">
        <f t="shared" si="100"/>
        <v>31819825</v>
      </c>
      <c r="AF130" s="3">
        <f t="shared" si="87"/>
        <v>0</v>
      </c>
      <c r="AG130" s="2">
        <f t="shared" si="68"/>
        <v>1.7610079721022938E-3</v>
      </c>
      <c r="AH130" s="2">
        <f t="shared" si="69"/>
        <v>0.57714400584697501</v>
      </c>
      <c r="AI130" s="23">
        <f t="shared" si="93"/>
        <v>5204741.1346483007</v>
      </c>
      <c r="AJ130" s="23">
        <f t="shared" si="70"/>
        <v>1365518.9357033088</v>
      </c>
      <c r="AK130" s="23">
        <f t="shared" si="71"/>
        <v>0</v>
      </c>
      <c r="AL130" s="23">
        <f t="shared" si="97"/>
        <v>0</v>
      </c>
      <c r="AM130" s="23">
        <f t="shared" si="98"/>
        <v>0</v>
      </c>
      <c r="AN130" s="16">
        <f t="shared" si="88"/>
        <v>0</v>
      </c>
      <c r="AO130" s="23">
        <f t="shared" si="89"/>
        <v>0</v>
      </c>
      <c r="AP130" s="22">
        <f t="shared" si="90"/>
        <v>0</v>
      </c>
      <c r="AQ130" s="30">
        <f t="shared" si="72"/>
        <v>41059967.391432866</v>
      </c>
      <c r="AR130" s="28">
        <f t="shared" si="73"/>
        <v>993162.95380290272</v>
      </c>
      <c r="AS130" s="25">
        <f t="shared" si="74"/>
        <v>36627066.131562814</v>
      </c>
      <c r="AT130" s="32">
        <f t="shared" si="75"/>
        <v>6327.7785488988138</v>
      </c>
      <c r="AU130" s="23">
        <f t="shared" si="76"/>
        <v>6327.7785488988138</v>
      </c>
      <c r="AV130" s="22">
        <f t="shared" si="77"/>
        <v>2939497.6965898895</v>
      </c>
      <c r="AW130" s="31">
        <f t="shared" si="91"/>
        <v>41059967.391432866</v>
      </c>
    </row>
    <row r="131" spans="1:53" x14ac:dyDescent="0.25">
      <c r="A131">
        <f t="shared" si="99"/>
        <v>264</v>
      </c>
      <c r="B131" t="s">
        <v>6</v>
      </c>
      <c r="C131" s="27">
        <f t="shared" si="55"/>
        <v>0</v>
      </c>
      <c r="D131" s="27">
        <f t="shared" si="78"/>
        <v>0</v>
      </c>
      <c r="E131" s="27" t="b">
        <f t="shared" si="54"/>
        <v>0</v>
      </c>
      <c r="F131" s="29">
        <f t="shared" si="56"/>
        <v>0</v>
      </c>
      <c r="G131" s="27">
        <f t="shared" si="79"/>
        <v>0</v>
      </c>
      <c r="H131" s="22">
        <f t="shared" si="57"/>
        <v>46218012.781998165</v>
      </c>
      <c r="I131" s="23">
        <f t="shared" si="58"/>
        <v>103892804.51984356</v>
      </c>
      <c r="J131" s="23">
        <f t="shared" si="59"/>
        <v>6</v>
      </c>
      <c r="K131" s="19">
        <f t="shared" si="80"/>
        <v>1.0303775093937648</v>
      </c>
      <c r="L131" s="16">
        <f t="shared" si="60"/>
        <v>0.39744646178147663</v>
      </c>
      <c r="M131" s="23">
        <f>M130-IF($B131="B",(Percent_Rent_In_Elsies*2.49%/12 * H130)/K130,0)+IF($B131="D",N131,0)+IF(B131="D",AK130)+IF(B131="C",F130*90%)-(Y131-Y130)-IF($B131="A",Q130/K130) + IF($B131="A",Q130/K130)</f>
        <v>-4338.9064129204689</v>
      </c>
      <c r="N131" s="23">
        <f t="shared" si="61"/>
        <v>0</v>
      </c>
      <c r="O131" s="22">
        <f t="shared" si="62"/>
        <v>0</v>
      </c>
      <c r="P131" s="22">
        <f t="shared" si="94"/>
        <v>0</v>
      </c>
      <c r="Q131" s="22">
        <f t="shared" si="95"/>
        <v>0</v>
      </c>
      <c r="R131" s="22">
        <f t="shared" si="63"/>
        <v>487618.10026571667</v>
      </c>
      <c r="S131" s="16">
        <f t="shared" si="92"/>
        <v>0</v>
      </c>
      <c r="T131" s="15">
        <f t="shared" si="64"/>
        <v>0</v>
      </c>
      <c r="U131" s="23">
        <f t="shared" si="81"/>
        <v>620410.51911673835</v>
      </c>
      <c r="V131" s="23">
        <f t="shared" si="82"/>
        <v>0</v>
      </c>
      <c r="W131" s="23">
        <f t="shared" si="96"/>
        <v>12311.625246033482</v>
      </c>
      <c r="X131" s="23">
        <f t="shared" si="83"/>
        <v>21556587.402796045</v>
      </c>
      <c r="Y131" s="23">
        <f t="shared" si="65"/>
        <v>2527681.7844579369</v>
      </c>
      <c r="Z131" s="3">
        <f t="shared" si="66"/>
        <v>0</v>
      </c>
      <c r="AA131" s="23">
        <f t="shared" si="67"/>
        <v>7107172.5747961802</v>
      </c>
      <c r="AB131" s="26">
        <f t="shared" si="84"/>
        <v>31819825.000000011</v>
      </c>
      <c r="AC131" s="23">
        <f t="shared" si="85"/>
        <v>36623036</v>
      </c>
      <c r="AD131" s="23">
        <f t="shared" si="86"/>
        <v>4803211</v>
      </c>
      <c r="AE131" s="24">
        <f t="shared" si="100"/>
        <v>31819825</v>
      </c>
      <c r="AF131" s="3">
        <f t="shared" si="87"/>
        <v>0</v>
      </c>
      <c r="AG131" s="2">
        <f t="shared" si="68"/>
        <v>0</v>
      </c>
      <c r="AH131" s="2">
        <f t="shared" si="69"/>
        <v>0.58099644208600354</v>
      </c>
      <c r="AI131" s="23">
        <f t="shared" si="93"/>
        <v>5230764.8403215418</v>
      </c>
      <c r="AJ131" s="23">
        <f t="shared" si="70"/>
        <v>1358725.3091575215</v>
      </c>
      <c r="AK131" s="23">
        <f t="shared" si="71"/>
        <v>0</v>
      </c>
      <c r="AL131" s="23">
        <f t="shared" si="97"/>
        <v>0</v>
      </c>
      <c r="AM131" s="23">
        <f t="shared" si="98"/>
        <v>0</v>
      </c>
      <c r="AN131" s="16">
        <f t="shared" si="88"/>
        <v>0</v>
      </c>
      <c r="AO131" s="23">
        <f t="shared" si="89"/>
        <v>0</v>
      </c>
      <c r="AP131" s="22">
        <f t="shared" si="90"/>
        <v>0</v>
      </c>
      <c r="AQ131" s="30">
        <f t="shared" si="72"/>
        <v>41047357.504730538</v>
      </c>
      <c r="AR131" s="28">
        <f t="shared" si="73"/>
        <v>993175.57631211425</v>
      </c>
      <c r="AS131" s="25">
        <f t="shared" si="74"/>
        <v>36627066.131562814</v>
      </c>
      <c r="AT131" s="32">
        <f t="shared" si="75"/>
        <v>0</v>
      </c>
      <c r="AU131" s="23">
        <f t="shared" si="76"/>
        <v>0</v>
      </c>
      <c r="AV131" s="22">
        <f t="shared" si="77"/>
        <v>2939497.6965898895</v>
      </c>
      <c r="AW131" s="31">
        <f t="shared" si="91"/>
        <v>41047357.504730538</v>
      </c>
    </row>
    <row r="132" spans="1:53" x14ac:dyDescent="0.25">
      <c r="A132">
        <f t="shared" si="99"/>
        <v>264</v>
      </c>
      <c r="B132" t="s">
        <v>7</v>
      </c>
      <c r="C132" s="27">
        <f t="shared" si="55"/>
        <v>0</v>
      </c>
      <c r="D132" s="27">
        <f t="shared" si="78"/>
        <v>51518.875469688239</v>
      </c>
      <c r="E132" s="27" t="b">
        <f t="shared" si="54"/>
        <v>0</v>
      </c>
      <c r="F132" s="29">
        <f t="shared" si="56"/>
        <v>50000</v>
      </c>
      <c r="G132" s="27">
        <f t="shared" si="79"/>
        <v>0</v>
      </c>
      <c r="H132" s="22">
        <f t="shared" si="57"/>
        <v>46269531.65746785</v>
      </c>
      <c r="I132" s="23">
        <f t="shared" si="58"/>
        <v>104022429.21253492</v>
      </c>
      <c r="J132" s="23">
        <f t="shared" si="59"/>
        <v>6</v>
      </c>
      <c r="K132" s="19">
        <f t="shared" si="80"/>
        <v>1.0303775093937648</v>
      </c>
      <c r="L132" s="16">
        <f t="shared" si="60"/>
        <v>0.39744646178147663</v>
      </c>
      <c r="M132" s="23">
        <f>M131-IF($B132="B",(Percent_Rent_In_Elsies*2.49%/12 * H131)/K131,0)+IF($B132="D",N132,0)+IF(B132="D",AK131)+IF(B132="C",F131*90%)-(Y132-Y131)-IF($B132="A",Q131/K131) + IF($B132="A",Q131/K131)</f>
        <v>-50876.401480660999</v>
      </c>
      <c r="N132" s="23">
        <f t="shared" si="61"/>
        <v>0</v>
      </c>
      <c r="O132" s="22">
        <f t="shared" si="62"/>
        <v>0</v>
      </c>
      <c r="P132" s="22">
        <f t="shared" si="94"/>
        <v>0</v>
      </c>
      <c r="Q132" s="22">
        <f t="shared" si="95"/>
        <v>0</v>
      </c>
      <c r="R132" s="22">
        <f t="shared" si="63"/>
        <v>446983.25857690693</v>
      </c>
      <c r="S132" s="16">
        <f t="shared" si="92"/>
        <v>40634.84168880972</v>
      </c>
      <c r="T132" s="15">
        <f t="shared" si="64"/>
        <v>0</v>
      </c>
      <c r="U132" s="23">
        <f t="shared" si="81"/>
        <v>568709.64252367686</v>
      </c>
      <c r="V132" s="23">
        <f t="shared" si="82"/>
        <v>51700.876593061526</v>
      </c>
      <c r="W132" s="23">
        <f t="shared" si="96"/>
        <v>12311.625246033482</v>
      </c>
      <c r="X132" s="23">
        <f t="shared" si="83"/>
        <v>21556587.402796045</v>
      </c>
      <c r="Y132" s="23">
        <f t="shared" si="65"/>
        <v>2527681.7844579369</v>
      </c>
      <c r="Z132" s="3">
        <f t="shared" si="66"/>
        <v>0</v>
      </c>
      <c r="AA132" s="23">
        <f t="shared" si="67"/>
        <v>7107172.5747961802</v>
      </c>
      <c r="AB132" s="26">
        <f t="shared" si="84"/>
        <v>31819825.000000015</v>
      </c>
      <c r="AC132" s="23">
        <f t="shared" si="85"/>
        <v>36623036</v>
      </c>
      <c r="AD132" s="23">
        <f t="shared" si="86"/>
        <v>4803211</v>
      </c>
      <c r="AE132" s="24">
        <f t="shared" si="100"/>
        <v>31819825</v>
      </c>
      <c r="AF132" s="3">
        <f t="shared" si="87"/>
        <v>0</v>
      </c>
      <c r="AG132" s="2">
        <f t="shared" si="68"/>
        <v>0</v>
      </c>
      <c r="AH132" s="2">
        <f t="shared" si="69"/>
        <v>0.58164407450346256</v>
      </c>
      <c r="AI132" s="23">
        <f t="shared" si="93"/>
        <v>5230764.8403215418</v>
      </c>
      <c r="AJ132" s="23">
        <f t="shared" si="70"/>
        <v>1358725.3091575215</v>
      </c>
      <c r="AK132" s="23">
        <f t="shared" si="71"/>
        <v>0</v>
      </c>
      <c r="AL132" s="23">
        <f t="shared" si="97"/>
        <v>68749.254698494449</v>
      </c>
      <c r="AM132" s="23">
        <f t="shared" si="98"/>
        <v>14011702851.684156</v>
      </c>
      <c r="AN132" s="16">
        <f t="shared" si="88"/>
        <v>0</v>
      </c>
      <c r="AO132" s="23">
        <f t="shared" si="89"/>
        <v>46537.495067740529</v>
      </c>
      <c r="AP132" s="22">
        <f t="shared" si="90"/>
        <v>47951.188261323106</v>
      </c>
      <c r="AQ132" s="30">
        <f t="shared" si="72"/>
        <v>41194371.171622649</v>
      </c>
      <c r="AR132" s="28">
        <f t="shared" si="73"/>
        <v>1040719.1794732161</v>
      </c>
      <c r="AS132" s="25">
        <f t="shared" si="74"/>
        <v>36678585.007032499</v>
      </c>
      <c r="AT132" s="32">
        <f t="shared" si="75"/>
        <v>0</v>
      </c>
      <c r="AU132" s="23">
        <f t="shared" si="76"/>
        <v>0</v>
      </c>
      <c r="AV132" s="22">
        <f t="shared" si="77"/>
        <v>2939497.6965898895</v>
      </c>
      <c r="AW132" s="31">
        <f t="shared" si="91"/>
        <v>41194371.171622641</v>
      </c>
    </row>
    <row r="133" spans="1:53" x14ac:dyDescent="0.25">
      <c r="A133">
        <f t="shared" si="99"/>
        <v>264</v>
      </c>
      <c r="B133" t="s">
        <v>8</v>
      </c>
      <c r="C133" s="27">
        <f t="shared" si="55"/>
        <v>0</v>
      </c>
      <c r="D133" s="27">
        <f t="shared" si="78"/>
        <v>0</v>
      </c>
      <c r="E133" s="27" t="b">
        <f t="shared" si="54"/>
        <v>0</v>
      </c>
      <c r="F133" s="29">
        <f t="shared" si="56"/>
        <v>0</v>
      </c>
      <c r="G133" s="27">
        <f t="shared" si="79"/>
        <v>0</v>
      </c>
      <c r="H133" s="22">
        <f t="shared" si="57"/>
        <v>46269531.65746785</v>
      </c>
      <c r="I133" s="23">
        <f t="shared" si="58"/>
        <v>104022429.21253492</v>
      </c>
      <c r="J133" s="23">
        <f t="shared" si="59"/>
        <v>6</v>
      </c>
      <c r="K133" s="19">
        <f t="shared" si="80"/>
        <v>1.0303775093937648</v>
      </c>
      <c r="L133" s="16">
        <f t="shared" si="60"/>
        <v>0.39744646178147663</v>
      </c>
      <c r="M133" s="23">
        <f>M132-IF($B133="B",(Percent_Rent_In_Elsies*2.49%/12 * H132)/K132,0)+IF($B133="D",N133,0)+IF(B133="D",AK132)+IF(B133="C",F132*90%)-(Y133-Y132)-IF($B133="A",Q132/K132) + IF($B133="A",Q132/K132)</f>
        <v>-9431.7865233158154</v>
      </c>
      <c r="N133" s="23">
        <f t="shared" si="61"/>
        <v>0</v>
      </c>
      <c r="O133" s="22">
        <f t="shared" si="62"/>
        <v>0</v>
      </c>
      <c r="P133" s="22">
        <f t="shared" si="94"/>
        <v>0</v>
      </c>
      <c r="Q133" s="22">
        <f t="shared" si="95"/>
        <v>0</v>
      </c>
      <c r="R133" s="22">
        <f t="shared" si="63"/>
        <v>494934.44683823001</v>
      </c>
      <c r="S133" s="16">
        <f t="shared" si="92"/>
        <v>40634.84168880972</v>
      </c>
      <c r="T133" s="15">
        <f t="shared" si="64"/>
        <v>0</v>
      </c>
      <c r="U133" s="23">
        <f t="shared" si="81"/>
        <v>620247.13759141741</v>
      </c>
      <c r="V133" s="23">
        <f t="shared" si="82"/>
        <v>51700.876593061526</v>
      </c>
      <c r="W133" s="23">
        <f t="shared" si="96"/>
        <v>12311.625246033482</v>
      </c>
      <c r="X133" s="23">
        <f t="shared" si="83"/>
        <v>21556587.402796045</v>
      </c>
      <c r="Y133" s="23">
        <f t="shared" si="65"/>
        <v>2531237.1695005917</v>
      </c>
      <c r="Z133" s="3">
        <f t="shared" si="66"/>
        <v>0</v>
      </c>
      <c r="AA133" s="23">
        <f t="shared" si="67"/>
        <v>7107172.5747961802</v>
      </c>
      <c r="AB133" s="26">
        <f t="shared" si="84"/>
        <v>31869825.000000015</v>
      </c>
      <c r="AC133" s="23">
        <f t="shared" si="85"/>
        <v>36673036</v>
      </c>
      <c r="AD133" s="23">
        <f t="shared" si="86"/>
        <v>4803211</v>
      </c>
      <c r="AE133" s="24">
        <f t="shared" si="100"/>
        <v>31869825</v>
      </c>
      <c r="AF133" s="3">
        <f t="shared" si="87"/>
        <v>21547155.616272714</v>
      </c>
      <c r="AG133" s="2">
        <f t="shared" si="68"/>
        <v>0</v>
      </c>
      <c r="AH133" s="2">
        <f t="shared" si="69"/>
        <v>0.58073154348940226</v>
      </c>
      <c r="AI133" s="23">
        <f t="shared" si="93"/>
        <v>5230764.8403215418</v>
      </c>
      <c r="AJ133" s="23">
        <f t="shared" si="70"/>
        <v>1358725.3091575215</v>
      </c>
      <c r="AK133" s="23">
        <f t="shared" si="71"/>
        <v>-6498.4061297567659</v>
      </c>
      <c r="AL133" s="23">
        <f t="shared" si="97"/>
        <v>0</v>
      </c>
      <c r="AM133" s="23">
        <f t="shared" si="98"/>
        <v>0</v>
      </c>
      <c r="AN133" s="16">
        <f t="shared" si="88"/>
        <v>0</v>
      </c>
      <c r="AO133" s="23">
        <f t="shared" si="89"/>
        <v>0</v>
      </c>
      <c r="AP133" s="22">
        <f t="shared" si="90"/>
        <v>0</v>
      </c>
      <c r="AQ133" s="30">
        <f t="shared" si="72"/>
        <v>41161202.031623378</v>
      </c>
      <c r="AR133" s="28">
        <f t="shared" si="73"/>
        <v>1007550.039473944</v>
      </c>
      <c r="AS133" s="25">
        <f t="shared" si="74"/>
        <v>36678585.007032499</v>
      </c>
      <c r="AT133" s="32">
        <f t="shared" si="75"/>
        <v>0</v>
      </c>
      <c r="AU133" s="23">
        <f t="shared" si="76"/>
        <v>0</v>
      </c>
      <c r="AV133" s="22">
        <f t="shared" si="77"/>
        <v>2939497.6965898895</v>
      </c>
      <c r="AW133" s="31">
        <f t="shared" si="91"/>
        <v>41161202.031623371</v>
      </c>
    </row>
    <row r="134" spans="1:53" x14ac:dyDescent="0.25">
      <c r="A134" s="21">
        <f t="shared" si="99"/>
        <v>264</v>
      </c>
      <c r="B134" s="21" t="s">
        <v>9</v>
      </c>
      <c r="C134" s="27">
        <f t="shared" si="55"/>
        <v>0</v>
      </c>
      <c r="D134" s="27">
        <f t="shared" si="78"/>
        <v>0</v>
      </c>
      <c r="E134" s="27" t="b">
        <f t="shared" si="54"/>
        <v>0</v>
      </c>
      <c r="F134" s="29">
        <f t="shared" si="56"/>
        <v>0</v>
      </c>
      <c r="G134" s="27">
        <f t="shared" si="79"/>
        <v>0</v>
      </c>
      <c r="H134" s="22">
        <f t="shared" si="57"/>
        <v>46269531.65746785</v>
      </c>
      <c r="I134" s="23">
        <f t="shared" si="58"/>
        <v>104022429.21253492</v>
      </c>
      <c r="J134" s="23">
        <f t="shared" si="59"/>
        <v>6</v>
      </c>
      <c r="K134" s="19">
        <f t="shared" si="80"/>
        <v>1.0303775093937648</v>
      </c>
      <c r="L134" s="16">
        <f t="shared" si="60"/>
        <v>0.39744646178147663</v>
      </c>
      <c r="M134" s="23">
        <f>M133-IF($B134="B",(Percent_Rent_In_Elsies*2.49%/12 * H133)/K133,0)+IF($B134="D",N134,0)+IF(B134="D",AK133)+IF(B134="C",F133*90%)-(Y134-Y133)-IF($B134="A",Q133/K133) + IF($B134="A",Q133/K133)</f>
        <v>-15930.192653072581</v>
      </c>
      <c r="N134" s="23">
        <f t="shared" si="61"/>
        <v>0</v>
      </c>
      <c r="O134" s="22">
        <f t="shared" si="62"/>
        <v>12934.126204248347</v>
      </c>
      <c r="P134" s="22">
        <f t="shared" si="94"/>
        <v>0</v>
      </c>
      <c r="Q134" s="22">
        <f t="shared" si="95"/>
        <v>0</v>
      </c>
      <c r="R134" s="22">
        <f t="shared" si="63"/>
        <v>494934.44683823001</v>
      </c>
      <c r="S134" s="16">
        <f t="shared" si="92"/>
        <v>0</v>
      </c>
      <c r="T134" s="15">
        <f t="shared" si="64"/>
        <v>27700.715484561373</v>
      </c>
      <c r="U134" s="23">
        <f t="shared" si="81"/>
        <v>620247.13759141741</v>
      </c>
      <c r="V134" s="23">
        <f t="shared" si="82"/>
        <v>0</v>
      </c>
      <c r="W134" s="23">
        <f t="shared" si="96"/>
        <v>64012.501839095006</v>
      </c>
      <c r="X134" s="23">
        <f t="shared" si="83"/>
        <v>21556587.402796045</v>
      </c>
      <c r="Y134" s="23">
        <f t="shared" si="65"/>
        <v>2531237.1695005917</v>
      </c>
      <c r="Z134" s="3">
        <f t="shared" si="66"/>
        <v>0</v>
      </c>
      <c r="AA134" s="23">
        <f t="shared" si="67"/>
        <v>7113670.9809259372</v>
      </c>
      <c r="AB134" s="26">
        <f t="shared" si="84"/>
        <v>31869825.000000015</v>
      </c>
      <c r="AC134" s="23">
        <f t="shared" si="85"/>
        <v>36673036</v>
      </c>
      <c r="AD134" s="23">
        <f t="shared" si="86"/>
        <v>4803211</v>
      </c>
      <c r="AE134" s="24">
        <f t="shared" si="100"/>
        <v>31869825</v>
      </c>
      <c r="AF134" s="3">
        <f t="shared" si="87"/>
        <v>0</v>
      </c>
      <c r="AG134" s="2">
        <f t="shared" si="68"/>
        <v>0</v>
      </c>
      <c r="AH134" s="2">
        <f t="shared" si="69"/>
        <v>0.58073154348940226</v>
      </c>
      <c r="AI134" s="23">
        <f t="shared" si="93"/>
        <v>5235547.562837976</v>
      </c>
      <c r="AJ134" s="23">
        <f t="shared" si="70"/>
        <v>1358725.3091575215</v>
      </c>
      <c r="AK134" s="23">
        <f t="shared" si="71"/>
        <v>0</v>
      </c>
      <c r="AL134" s="23">
        <f t="shared" si="97"/>
        <v>0</v>
      </c>
      <c r="AM134" s="23">
        <f t="shared" si="98"/>
        <v>0</v>
      </c>
      <c r="AN134" s="16">
        <f t="shared" si="88"/>
        <v>0</v>
      </c>
      <c r="AO134" s="23">
        <f t="shared" si="89"/>
        <v>0</v>
      </c>
      <c r="AP134" s="22">
        <f t="shared" si="90"/>
        <v>0</v>
      </c>
      <c r="AQ134" s="30">
        <f t="shared" si="72"/>
        <v>41161202.031623378</v>
      </c>
      <c r="AR134" s="28">
        <f t="shared" si="73"/>
        <v>1007550.039473944</v>
      </c>
      <c r="AS134" s="25">
        <f t="shared" si="74"/>
        <v>36678585.007032499</v>
      </c>
      <c r="AT134" s="32">
        <f t="shared" si="75"/>
        <v>0</v>
      </c>
      <c r="AU134" s="23">
        <f t="shared" si="76"/>
        <v>0</v>
      </c>
      <c r="AV134" s="22">
        <f t="shared" si="77"/>
        <v>2939497.6965898895</v>
      </c>
      <c r="AW134" s="31">
        <f t="shared" si="91"/>
        <v>41161202.031623371</v>
      </c>
      <c r="AX134" s="21"/>
      <c r="AY134" s="21"/>
      <c r="AZ134" s="21"/>
      <c r="BA134" s="21"/>
    </row>
    <row r="135" spans="1:53" x14ac:dyDescent="0.25">
      <c r="A135" s="21">
        <f t="shared" si="99"/>
        <v>264</v>
      </c>
      <c r="B135" s="21" t="s">
        <v>28</v>
      </c>
      <c r="C135" s="27">
        <f t="shared" si="55"/>
        <v>0</v>
      </c>
      <c r="D135" s="27">
        <f t="shared" si="78"/>
        <v>0</v>
      </c>
      <c r="E135" s="27" t="b">
        <f t="shared" si="54"/>
        <v>0</v>
      </c>
      <c r="F135" s="29">
        <f t="shared" si="56"/>
        <v>0</v>
      </c>
      <c r="G135" s="27">
        <f t="shared" si="79"/>
        <v>0</v>
      </c>
      <c r="H135" s="22">
        <f t="shared" si="57"/>
        <v>46269531.65746785</v>
      </c>
      <c r="I135" s="23">
        <f t="shared" si="58"/>
        <v>104022429.21253492</v>
      </c>
      <c r="J135" s="23">
        <f t="shared" si="59"/>
        <v>6</v>
      </c>
      <c r="K135" s="19">
        <f t="shared" si="80"/>
        <v>1.0303775093937648</v>
      </c>
      <c r="L135" s="16">
        <f t="shared" si="60"/>
        <v>0.39744646178147663</v>
      </c>
      <c r="M135" s="23">
        <f>M134-IF($B135="B",(Percent_Rent_In_Elsies*2.49%/12 * H134)/K134,0)+IF($B135="D",N135,0)+IF(B135="D",AK134)+IF(B135="C",F134*90%)-(Y135-Y134)-IF($B135="A",Q134/K134) + IF($B135="A",Q134/K134)</f>
        <v>-15930.192653072581</v>
      </c>
      <c r="N135" s="23">
        <f t="shared" si="61"/>
        <v>0</v>
      </c>
      <c r="O135" s="22">
        <f t="shared" si="62"/>
        <v>0</v>
      </c>
      <c r="P135" s="22">
        <f t="shared" si="94"/>
        <v>0</v>
      </c>
      <c r="Q135" s="22">
        <f t="shared" si="95"/>
        <v>12934.126204248347</v>
      </c>
      <c r="R135" s="22">
        <f t="shared" si="63"/>
        <v>494934.44683823001</v>
      </c>
      <c r="S135" s="16">
        <f t="shared" si="92"/>
        <v>0</v>
      </c>
      <c r="T135" s="15">
        <f t="shared" si="64"/>
        <v>0</v>
      </c>
      <c r="U135" s="23">
        <f t="shared" si="81"/>
        <v>620247.13759141741</v>
      </c>
      <c r="V135" s="23">
        <f t="shared" si="82"/>
        <v>0</v>
      </c>
      <c r="W135" s="23">
        <f t="shared" si="96"/>
        <v>0</v>
      </c>
      <c r="X135" s="23">
        <f t="shared" si="83"/>
        <v>21556587.402796045</v>
      </c>
      <c r="Y135" s="23">
        <f t="shared" si="65"/>
        <v>2531237.1695005917</v>
      </c>
      <c r="Z135" s="3">
        <f t="shared" si="66"/>
        <v>3200.625091954751</v>
      </c>
      <c r="AA135" s="23">
        <f t="shared" si="67"/>
        <v>7161680.3573052585</v>
      </c>
      <c r="AB135" s="26">
        <f t="shared" si="84"/>
        <v>31869825.000000019</v>
      </c>
      <c r="AC135" s="23">
        <f t="shared" si="85"/>
        <v>36673036</v>
      </c>
      <c r="AD135" s="23">
        <f t="shared" si="86"/>
        <v>4803211</v>
      </c>
      <c r="AE135" s="24">
        <f t="shared" si="100"/>
        <v>31869825</v>
      </c>
      <c r="AF135" s="3">
        <f t="shared" si="87"/>
        <v>0</v>
      </c>
      <c r="AG135" s="2">
        <f t="shared" si="68"/>
        <v>1.7824859015011304E-3</v>
      </c>
      <c r="AH135" s="2">
        <f t="shared" si="69"/>
        <v>0.58073154348940226</v>
      </c>
      <c r="AI135" s="23">
        <f t="shared" si="93"/>
        <v>5270881.6925960276</v>
      </c>
      <c r="AJ135" s="23">
        <f t="shared" si="70"/>
        <v>1358725.3091575215</v>
      </c>
      <c r="AK135" s="23">
        <f t="shared" si="71"/>
        <v>0</v>
      </c>
      <c r="AL135" s="23">
        <f t="shared" si="97"/>
        <v>0</v>
      </c>
      <c r="AM135" s="23">
        <f t="shared" si="98"/>
        <v>0</v>
      </c>
      <c r="AN135" s="16">
        <f t="shared" si="88"/>
        <v>0</v>
      </c>
      <c r="AO135" s="23">
        <f t="shared" si="89"/>
        <v>0</v>
      </c>
      <c r="AP135" s="22">
        <f t="shared" si="90"/>
        <v>0</v>
      </c>
      <c r="AQ135" s="30">
        <f t="shared" si="72"/>
        <v>41161202.031623378</v>
      </c>
      <c r="AR135" s="28">
        <f t="shared" si="73"/>
        <v>1007550.039473944</v>
      </c>
      <c r="AS135" s="25">
        <f t="shared" si="74"/>
        <v>36678585.007032499</v>
      </c>
      <c r="AT135" s="32">
        <f t="shared" si="75"/>
        <v>6401.2501839095021</v>
      </c>
      <c r="AU135" s="23">
        <f t="shared" si="76"/>
        <v>6401.2501839095021</v>
      </c>
      <c r="AV135" s="22">
        <f t="shared" si="77"/>
        <v>2967198.4120744509</v>
      </c>
      <c r="AW135" s="31">
        <f t="shared" si="91"/>
        <v>41161202.031623371</v>
      </c>
      <c r="AX135" s="21"/>
      <c r="AY135" s="21"/>
      <c r="AZ135" s="21"/>
      <c r="BA135" s="21"/>
    </row>
    <row r="136" spans="1:53" x14ac:dyDescent="0.25">
      <c r="A136">
        <f t="shared" si="99"/>
        <v>265</v>
      </c>
      <c r="B136" t="s">
        <v>6</v>
      </c>
      <c r="C136" s="27">
        <f t="shared" si="55"/>
        <v>0</v>
      </c>
      <c r="D136" s="27">
        <f t="shared" si="78"/>
        <v>0</v>
      </c>
      <c r="E136" s="27" t="b">
        <f t="shared" si="54"/>
        <v>0</v>
      </c>
      <c r="F136" s="29">
        <f t="shared" si="56"/>
        <v>0</v>
      </c>
      <c r="G136" s="27">
        <f t="shared" si="79"/>
        <v>0</v>
      </c>
      <c r="H136" s="22">
        <f t="shared" si="57"/>
        <v>46578380.781281449</v>
      </c>
      <c r="I136" s="23">
        <f t="shared" si="58"/>
        <v>104022429.21253492</v>
      </c>
      <c r="J136" s="23">
        <f t="shared" si="59"/>
        <v>7</v>
      </c>
      <c r="K136" s="19">
        <f t="shared" si="80"/>
        <v>1.0355293969407335</v>
      </c>
      <c r="L136" s="16">
        <f t="shared" si="60"/>
        <v>0.40009941691386797</v>
      </c>
      <c r="M136" s="23">
        <f>M135-IF($B136="B",(Percent_Rent_In_Elsies*2.49%/12 * H135)/K135,0)+IF($B136="D",N136,0)+IF(B136="D",AK135)+IF(B136="C",F135*90%)-(Y136-Y135)-IF($B136="A",Q135/K135) + IF($B136="A",Q135/K135)</f>
        <v>-15930.192653072581</v>
      </c>
      <c r="N136" s="23">
        <f t="shared" si="61"/>
        <v>0</v>
      </c>
      <c r="O136" s="22">
        <f t="shared" si="62"/>
        <v>0</v>
      </c>
      <c r="P136" s="22">
        <f t="shared" si="94"/>
        <v>0</v>
      </c>
      <c r="Q136" s="22">
        <f t="shared" si="95"/>
        <v>0</v>
      </c>
      <c r="R136" s="22">
        <f t="shared" si="63"/>
        <v>494934.44683823001</v>
      </c>
      <c r="S136" s="16">
        <f t="shared" si="92"/>
        <v>0</v>
      </c>
      <c r="T136" s="15">
        <f t="shared" si="64"/>
        <v>0</v>
      </c>
      <c r="U136" s="23">
        <f t="shared" si="81"/>
        <v>620247.13759141741</v>
      </c>
      <c r="V136" s="23">
        <f t="shared" si="82"/>
        <v>0</v>
      </c>
      <c r="W136" s="23">
        <f t="shared" si="96"/>
        <v>12552.803303964096</v>
      </c>
      <c r="X136" s="23">
        <f t="shared" si="83"/>
        <v>21560037.724951856</v>
      </c>
      <c r="Y136" s="23">
        <f t="shared" si="65"/>
        <v>2531237.1695005917</v>
      </c>
      <c r="Z136" s="3">
        <f t="shared" si="66"/>
        <v>0</v>
      </c>
      <c r="AA136" s="23">
        <f t="shared" si="67"/>
        <v>7161680.3573052585</v>
      </c>
      <c r="AB136" s="26">
        <f t="shared" si="84"/>
        <v>31869825.000000019</v>
      </c>
      <c r="AC136" s="23">
        <f t="shared" si="85"/>
        <v>36673036</v>
      </c>
      <c r="AD136" s="23">
        <f t="shared" si="86"/>
        <v>4803211</v>
      </c>
      <c r="AE136" s="24">
        <f t="shared" si="100"/>
        <v>31869825</v>
      </c>
      <c r="AF136" s="3">
        <f t="shared" si="87"/>
        <v>0</v>
      </c>
      <c r="AG136" s="2">
        <f t="shared" si="68"/>
        <v>0</v>
      </c>
      <c r="AH136" s="2">
        <f t="shared" si="69"/>
        <v>0.58460792654219407</v>
      </c>
      <c r="AI136" s="23">
        <f t="shared" si="93"/>
        <v>5297236.1010590084</v>
      </c>
      <c r="AJ136" s="23">
        <f t="shared" si="70"/>
        <v>1351965.4817487777</v>
      </c>
      <c r="AK136" s="23">
        <f t="shared" si="71"/>
        <v>0</v>
      </c>
      <c r="AL136" s="23">
        <f t="shared" si="97"/>
        <v>0</v>
      </c>
      <c r="AM136" s="23">
        <f t="shared" si="98"/>
        <v>0</v>
      </c>
      <c r="AN136" s="16">
        <f t="shared" si="88"/>
        <v>0</v>
      </c>
      <c r="AO136" s="23">
        <f t="shared" si="89"/>
        <v>0</v>
      </c>
      <c r="AP136" s="22">
        <f t="shared" si="90"/>
        <v>0</v>
      </c>
      <c r="AQ136" s="30">
        <f t="shared" si="72"/>
        <v>41148280.839545339</v>
      </c>
      <c r="AR136" s="28">
        <f t="shared" si="73"/>
        <v>1007562.9736001482</v>
      </c>
      <c r="AS136" s="25">
        <f t="shared" si="74"/>
        <v>36678585.007032499</v>
      </c>
      <c r="AT136" s="32">
        <f t="shared" si="75"/>
        <v>0</v>
      </c>
      <c r="AU136" s="23">
        <f t="shared" si="76"/>
        <v>0</v>
      </c>
      <c r="AV136" s="22">
        <f t="shared" si="77"/>
        <v>2967198.4120744509</v>
      </c>
      <c r="AW136" s="31">
        <f t="shared" si="91"/>
        <v>41148280.839545332</v>
      </c>
    </row>
    <row r="137" spans="1:53" x14ac:dyDescent="0.25">
      <c r="A137">
        <f t="shared" si="99"/>
        <v>265</v>
      </c>
      <c r="B137" t="s">
        <v>7</v>
      </c>
      <c r="C137" s="27">
        <f t="shared" si="55"/>
        <v>0</v>
      </c>
      <c r="D137" s="27">
        <f t="shared" si="78"/>
        <v>51776.469847036678</v>
      </c>
      <c r="E137" s="27" t="b">
        <f t="shared" si="54"/>
        <v>0</v>
      </c>
      <c r="F137" s="29">
        <f t="shared" si="56"/>
        <v>50000</v>
      </c>
      <c r="G137" s="27">
        <f t="shared" si="79"/>
        <v>0</v>
      </c>
      <c r="H137" s="22">
        <f t="shared" si="57"/>
        <v>46630157.251128487</v>
      </c>
      <c r="I137" s="23">
        <f t="shared" si="58"/>
        <v>104151838.22354126</v>
      </c>
      <c r="J137" s="23">
        <f t="shared" si="59"/>
        <v>7</v>
      </c>
      <c r="K137" s="19">
        <f t="shared" si="80"/>
        <v>1.0355293969407335</v>
      </c>
      <c r="L137" s="16">
        <f t="shared" si="60"/>
        <v>0.40009941691386797</v>
      </c>
      <c r="M137" s="23">
        <f>M136-IF($B137="B",(Percent_Rent_In_Elsies*2.49%/12 * H136)/K136,0)+IF($B137="D",N137,0)+IF(B137="D",AK136)+IF(B137="C",F136*90%)-(Y137-Y136)-IF($B137="A",Q136/K136) + IF($B137="A",Q136/K136)</f>
        <v>-62597.211670926015</v>
      </c>
      <c r="N137" s="23">
        <f t="shared" si="61"/>
        <v>0</v>
      </c>
      <c r="O137" s="22">
        <f t="shared" si="62"/>
        <v>0</v>
      </c>
      <c r="P137" s="22">
        <f t="shared" si="94"/>
        <v>0</v>
      </c>
      <c r="Q137" s="22">
        <f t="shared" si="95"/>
        <v>0</v>
      </c>
      <c r="R137" s="22">
        <f t="shared" si="63"/>
        <v>453689.90960171085</v>
      </c>
      <c r="S137" s="16">
        <f t="shared" si="92"/>
        <v>41244.537236519165</v>
      </c>
      <c r="T137" s="15">
        <f t="shared" si="64"/>
        <v>0</v>
      </c>
      <c r="U137" s="23">
        <f t="shared" si="81"/>
        <v>568559.87612546596</v>
      </c>
      <c r="V137" s="23">
        <f t="shared" si="82"/>
        <v>51687.261465951451</v>
      </c>
      <c r="W137" s="23">
        <f t="shared" si="96"/>
        <v>12552.803303964096</v>
      </c>
      <c r="X137" s="23">
        <f t="shared" si="83"/>
        <v>21560037.724951856</v>
      </c>
      <c r="Y137" s="23">
        <f t="shared" si="65"/>
        <v>2531237.1695005917</v>
      </c>
      <c r="Z137" s="3">
        <f t="shared" si="66"/>
        <v>0</v>
      </c>
      <c r="AA137" s="23">
        <f t="shared" si="67"/>
        <v>7161680.3573052585</v>
      </c>
      <c r="AB137" s="26">
        <f t="shared" si="84"/>
        <v>31869825.000000015</v>
      </c>
      <c r="AC137" s="23">
        <f t="shared" si="85"/>
        <v>36673036</v>
      </c>
      <c r="AD137" s="23">
        <f t="shared" si="86"/>
        <v>4803211</v>
      </c>
      <c r="AE137" s="24">
        <f t="shared" si="100"/>
        <v>31869825</v>
      </c>
      <c r="AF137" s="3">
        <f t="shared" si="87"/>
        <v>0</v>
      </c>
      <c r="AG137" s="2">
        <f t="shared" si="68"/>
        <v>0</v>
      </c>
      <c r="AH137" s="2">
        <f t="shared" si="69"/>
        <v>0.5852577759824974</v>
      </c>
      <c r="AI137" s="23">
        <f t="shared" si="93"/>
        <v>5297236.1010590084</v>
      </c>
      <c r="AJ137" s="23">
        <f t="shared" si="70"/>
        <v>1351965.4817487777</v>
      </c>
      <c r="AK137" s="23">
        <f t="shared" si="71"/>
        <v>0</v>
      </c>
      <c r="AL137" s="23">
        <f t="shared" si="97"/>
        <v>66471.260737466626</v>
      </c>
      <c r="AM137" s="23">
        <f t="shared" si="98"/>
        <v>13480027506.80665</v>
      </c>
      <c r="AN137" s="16">
        <f t="shared" si="88"/>
        <v>0</v>
      </c>
      <c r="AO137" s="23">
        <f t="shared" si="89"/>
        <v>46667.019017853432</v>
      </c>
      <c r="AP137" s="22">
        <f t="shared" si="90"/>
        <v>48325.070060579506</v>
      </c>
      <c r="AQ137" s="30">
        <f t="shared" si="72"/>
        <v>41296296.686418027</v>
      </c>
      <c r="AR137" s="28">
        <f t="shared" si="73"/>
        <v>1055477.2805652127</v>
      </c>
      <c r="AS137" s="25">
        <f t="shared" si="74"/>
        <v>36730361.476879537</v>
      </c>
      <c r="AT137" s="32">
        <f t="shared" si="75"/>
        <v>0</v>
      </c>
      <c r="AU137" s="23">
        <f t="shared" si="76"/>
        <v>0</v>
      </c>
      <c r="AV137" s="22">
        <f t="shared" si="77"/>
        <v>2967198.4120744509</v>
      </c>
      <c r="AW137" s="31">
        <f t="shared" si="91"/>
        <v>41296296.686418012</v>
      </c>
    </row>
    <row r="138" spans="1:53" s="21" customFormat="1" x14ac:dyDescent="0.25">
      <c r="A138">
        <f t="shared" si="99"/>
        <v>265</v>
      </c>
      <c r="B138" t="s">
        <v>8</v>
      </c>
      <c r="C138" s="27">
        <f t="shared" si="55"/>
        <v>0</v>
      </c>
      <c r="D138" s="27">
        <f t="shared" si="78"/>
        <v>0</v>
      </c>
      <c r="E138" s="27" t="b">
        <f t="shared" ref="E138:E201" si="101">IF(OR(I138&gt;Max_Parcels, AI138&gt;8000000000),TRUE,FALSE)</f>
        <v>0</v>
      </c>
      <c r="F138" s="29">
        <f t="shared" si="56"/>
        <v>0</v>
      </c>
      <c r="G138" s="27">
        <f t="shared" si="79"/>
        <v>0</v>
      </c>
      <c r="H138" s="22">
        <f t="shared" si="57"/>
        <v>46630157.251128487</v>
      </c>
      <c r="I138" s="23">
        <f t="shared" si="58"/>
        <v>104151838.22354126</v>
      </c>
      <c r="J138" s="23">
        <f t="shared" si="59"/>
        <v>7</v>
      </c>
      <c r="K138" s="19">
        <f t="shared" si="80"/>
        <v>1.0355293969407335</v>
      </c>
      <c r="L138" s="16">
        <f t="shared" si="60"/>
        <v>0.40009941691386797</v>
      </c>
      <c r="M138" s="23">
        <f>M137-IF($B138="B",(Percent_Rent_In_Elsies*2.49%/12 * H137)/K137,0)+IF($B138="D",N138,0)+IF(B138="D",AK137)+IF(B138="C",F137*90%)-(Y138-Y137)-IF($B138="A",Q137/K137) + IF($B138="A",Q137/K137)</f>
        <v>-21170.373638794466</v>
      </c>
      <c r="N138" s="23">
        <f t="shared" si="61"/>
        <v>0</v>
      </c>
      <c r="O138" s="22">
        <f t="shared" si="62"/>
        <v>0</v>
      </c>
      <c r="P138" s="22">
        <f t="shared" si="94"/>
        <v>0</v>
      </c>
      <c r="Q138" s="22">
        <f t="shared" si="95"/>
        <v>0</v>
      </c>
      <c r="R138" s="22">
        <f t="shared" si="63"/>
        <v>502014.97966229037</v>
      </c>
      <c r="S138" s="16">
        <f t="shared" si="92"/>
        <v>41244.537236519165</v>
      </c>
      <c r="T138" s="15">
        <f t="shared" si="64"/>
        <v>0</v>
      </c>
      <c r="U138" s="23">
        <f t="shared" si="81"/>
        <v>620226.89514331939</v>
      </c>
      <c r="V138" s="23">
        <f t="shared" si="82"/>
        <v>51687.261465951451</v>
      </c>
      <c r="W138" s="23">
        <f t="shared" si="96"/>
        <v>12552.803303964096</v>
      </c>
      <c r="X138" s="23">
        <f t="shared" si="83"/>
        <v>21560037.724951856</v>
      </c>
      <c r="Y138" s="23">
        <f t="shared" si="65"/>
        <v>2534810.3314684602</v>
      </c>
      <c r="Z138" s="3">
        <f t="shared" si="66"/>
        <v>0</v>
      </c>
      <c r="AA138" s="23">
        <f t="shared" si="67"/>
        <v>7161680.3573052585</v>
      </c>
      <c r="AB138" s="26">
        <f t="shared" si="84"/>
        <v>31919825.000000015</v>
      </c>
      <c r="AC138" s="23">
        <f t="shared" si="85"/>
        <v>36723036</v>
      </c>
      <c r="AD138" s="23">
        <f t="shared" si="86"/>
        <v>4803211</v>
      </c>
      <c r="AE138" s="24">
        <f t="shared" si="100"/>
        <v>31919825</v>
      </c>
      <c r="AF138" s="3">
        <f t="shared" si="87"/>
        <v>21538867.351313047</v>
      </c>
      <c r="AG138" s="2">
        <f t="shared" si="68"/>
        <v>0</v>
      </c>
      <c r="AH138" s="2">
        <f t="shared" si="69"/>
        <v>0.58434101378849657</v>
      </c>
      <c r="AI138" s="23">
        <f t="shared" si="93"/>
        <v>5297236.1010590084</v>
      </c>
      <c r="AJ138" s="23">
        <f t="shared" si="70"/>
        <v>1351965.4817487777</v>
      </c>
      <c r="AK138" s="23">
        <f t="shared" si="71"/>
        <v>-5909.1082719410897</v>
      </c>
      <c r="AL138" s="23">
        <f t="shared" si="97"/>
        <v>0</v>
      </c>
      <c r="AM138" s="23">
        <f t="shared" si="98"/>
        <v>0</v>
      </c>
      <c r="AN138" s="16">
        <f t="shared" si="88"/>
        <v>0</v>
      </c>
      <c r="AO138" s="23">
        <f t="shared" si="89"/>
        <v>0</v>
      </c>
      <c r="AP138" s="22">
        <f t="shared" si="90"/>
        <v>0</v>
      </c>
      <c r="AQ138" s="30">
        <f t="shared" si="72"/>
        <v>41262961.70071876</v>
      </c>
      <c r="AR138" s="28">
        <f t="shared" si="73"/>
        <v>1022142.2948659443</v>
      </c>
      <c r="AS138" s="25">
        <f t="shared" si="74"/>
        <v>36730361.476879537</v>
      </c>
      <c r="AT138" s="32">
        <f t="shared" si="75"/>
        <v>0</v>
      </c>
      <c r="AU138" s="23">
        <f t="shared" si="76"/>
        <v>0</v>
      </c>
      <c r="AV138" s="22">
        <f t="shared" si="77"/>
        <v>2967198.4120744509</v>
      </c>
      <c r="AW138" s="31">
        <f t="shared" si="91"/>
        <v>41262961.700718746</v>
      </c>
      <c r="AX138"/>
      <c r="AY138"/>
      <c r="AZ138"/>
      <c r="BA138"/>
    </row>
    <row r="139" spans="1:53" s="21" customFormat="1" x14ac:dyDescent="0.25">
      <c r="A139">
        <f t="shared" si="99"/>
        <v>265</v>
      </c>
      <c r="B139" t="s">
        <v>9</v>
      </c>
      <c r="C139" s="27">
        <f t="shared" ref="C139:C202" si="102">IF(E138 = TRUE, 0, IF(AND($B139="A",P138&gt;0),P138,0)+IFERROR(IF($B139="A",Percent_Elsies*95%*AN135),0))</f>
        <v>0</v>
      </c>
      <c r="D139" s="27">
        <f t="shared" si="78"/>
        <v>0</v>
      </c>
      <c r="E139" s="27" t="b">
        <f t="shared" si="101"/>
        <v>0</v>
      </c>
      <c r="F139" s="29">
        <f t="shared" ref="F139:F202" si="103">D139/K139</f>
        <v>0</v>
      </c>
      <c r="G139" s="27">
        <f t="shared" si="79"/>
        <v>0</v>
      </c>
      <c r="H139" s="22">
        <f t="shared" ref="H139:H202" si="104">(H138*K139/K138+G139+D139)*IF(B139="A",(1+Inflation_Rate/12),1)</f>
        <v>46630157.251128487</v>
      </c>
      <c r="I139" s="23">
        <f t="shared" ref="I139:I202" si="105">I138+(G139+D139)/L139</f>
        <v>104151838.22354126</v>
      </c>
      <c r="J139" s="23">
        <f t="shared" ref="J139:J202" si="106">J138+IF(AND($B139="A",M139&lt;0,AR138&gt;0,E138=FALSE),MIN(_xlfn.FLOOR.MATH(1 + (-M139*2)/(Buy_On_Revalue)),30),0)</f>
        <v>7</v>
      </c>
      <c r="K139" s="19">
        <f t="shared" si="80"/>
        <v>1.0355293969407335</v>
      </c>
      <c r="L139" s="16">
        <f t="shared" ref="L139:L202" si="107">(L138/K138)*K139*IF(B139="A",(1+Inflation_Rate/12),1)</f>
        <v>0.40009941691386797</v>
      </c>
      <c r="M139" s="23">
        <f>M138-IF($B139="B",(Percent_Rent_In_Elsies*2.49%/12 * H138)/K138,0)+IF($B139="D",N139,0)+IF(B139="D",AK138)+IF(B139="C",F138*90%)-(Y139-Y138)-IF($B139="A",Q138/K138) + IF($B139="A",Q138/K138)</f>
        <v>-27079.481910735558</v>
      </c>
      <c r="N139" s="23">
        <f t="shared" ref="N139:N202" si="108">IF(B139="D", IF(V138&gt;(Percent_Elsies*(S138+V138)),V138-(Percent_Elsies)*(S138+V138),0),0)</f>
        <v>0</v>
      </c>
      <c r="O139" s="22">
        <f t="shared" ref="O139:O202" si="109">IF(B139="D",IF(S138&gt;Percent_Dollars*(S138+V138),S138-(Percent_Dollars*(S138+V138)),0),0)</f>
        <v>13364.997625777982</v>
      </c>
      <c r="P139" s="22">
        <f t="shared" si="94"/>
        <v>0</v>
      </c>
      <c r="Q139" s="22">
        <f t="shared" si="95"/>
        <v>0</v>
      </c>
      <c r="R139" s="22">
        <f t="shared" ref="R139:R202" si="110">R138+IF($B139="B",5%*AN139,0)-IF(B139="B",R138/12,0)+IF($B139="C", AP138,0)</f>
        <v>502014.97966229037</v>
      </c>
      <c r="S139" s="16">
        <f t="shared" si="92"/>
        <v>0</v>
      </c>
      <c r="T139" s="15">
        <f t="shared" ref="T139:T202" si="111">IF($B139="E",0,T138+IF(B139="B", Percent_Dollars*95%*AN139,0)  + IF($B139="D",N139*MM_Bottom*K139)+IF($B139="D",S138-O139))</f>
        <v>27879.539610741183</v>
      </c>
      <c r="U139" s="23">
        <f t="shared" si="81"/>
        <v>620226.89514331939</v>
      </c>
      <c r="V139" s="23">
        <f t="shared" si="82"/>
        <v>0</v>
      </c>
      <c r="W139" s="23">
        <f t="shared" si="96"/>
        <v>64240.064769915545</v>
      </c>
      <c r="X139" s="23">
        <f t="shared" si="83"/>
        <v>21560037.724951856</v>
      </c>
      <c r="Y139" s="23">
        <f t="shared" ref="Y139:Y202" si="112">50%*$H$10*(AS138/$AS$10)*((4/3)/12+2.49%/4)</f>
        <v>2534810.3314684602</v>
      </c>
      <c r="Z139" s="3">
        <f t="shared" ref="Z139:Z202" si="113">IF($B139="E",W138*3.5%/Percent_Elsies,0)</f>
        <v>0</v>
      </c>
      <c r="AA139" s="23">
        <f t="shared" ref="AA139:AA202" si="114">AA138+IF($B139="E",W138*52.5%/Percent_Elsies,0)-IF($B139="D",AK138)</f>
        <v>7167589.4655772001</v>
      </c>
      <c r="AB139" s="26">
        <f t="shared" si="84"/>
        <v>31919825.000000015</v>
      </c>
      <c r="AC139" s="23">
        <f t="shared" si="85"/>
        <v>36723036</v>
      </c>
      <c r="AD139" s="23">
        <f t="shared" si="86"/>
        <v>4803211</v>
      </c>
      <c r="AE139" s="24">
        <f t="shared" si="100"/>
        <v>31919825</v>
      </c>
      <c r="AF139" s="3">
        <f t="shared" si="87"/>
        <v>0</v>
      </c>
      <c r="AG139" s="2">
        <f t="shared" ref="AG139:AG202" si="115">IF($B139="E",(Z139/AF137)*12,0)</f>
        <v>0</v>
      </c>
      <c r="AH139" s="2">
        <f t="shared" ref="AH139:AH202" si="116">40%*H139/AE139</f>
        <v>0.58434101378849657</v>
      </c>
      <c r="AI139" s="23">
        <f t="shared" si="93"/>
        <v>5301606.8548627952</v>
      </c>
      <c r="AJ139" s="23">
        <f t="shared" ref="AJ139:AJ202" si="117">AJ138*K138/K139</f>
        <v>1351965.4817487777</v>
      </c>
      <c r="AK139" s="23">
        <f t="shared" ref="AK139:AK202" si="118">IF($B139="C",((37/25)*1000/K139)*AI139/1000000 - AM138/1000000,0)</f>
        <v>0</v>
      </c>
      <c r="AL139" s="23">
        <f t="shared" si="97"/>
        <v>0</v>
      </c>
      <c r="AM139" s="23">
        <f t="shared" si="98"/>
        <v>0</v>
      </c>
      <c r="AN139" s="16">
        <f t="shared" si="88"/>
        <v>0</v>
      </c>
      <c r="AO139" s="23">
        <f t="shared" si="89"/>
        <v>0</v>
      </c>
      <c r="AP139" s="22">
        <f t="shared" si="90"/>
        <v>0</v>
      </c>
      <c r="AQ139" s="30">
        <f t="shared" ref="AQ139:AQ202" si="119">(AQ138+IF($B139="B",AN139*(5%+95%*Percent_Dollars))+IFERROR(IF($B139="A",AN135*95%*Percent_Elsies),0)+IF($B139="B",D139)+AP139+IF($B139="B",(Percent_Rent_In_Elsies*2.49%*H138/12)*MM_Top,0)-IF($B139="C",F138*MM_Bottom*K139*65%)) + IF($B139="A",Q138*(MM_Top - MM_Bottom)) - IF($B139="A",Q138)</f>
        <v>41262961.70071876</v>
      </c>
      <c r="AR139" s="28">
        <f t="shared" ref="AR139:AR202" si="120">(AR138+IF($B139="B",((Percent_Rent_In_Elsies)*2.49%*H138/12)*MM_Top,0)-IF($B139="D",N139*MM_Bottom*K139)-IF($B139="C",F138*MM_Bottom*K139*65%)) + IF($B139="A",Q138*(MM_Top - MM_Bottom))</f>
        <v>1022142.2948659443</v>
      </c>
      <c r="AS139" s="25">
        <f t="shared" ref="AS139:AS202" si="121">AS138+G139+D139</f>
        <v>36730361.476879537</v>
      </c>
      <c r="AT139" s="32">
        <f t="shared" ref="AT139:AT202" si="122">IF($B139="E",W138*7%/Percent_Elsies,0)</f>
        <v>0</v>
      </c>
      <c r="AU139" s="23">
        <f t="shared" ref="AU139:AU202" si="123">IF($B139="E",W138*7%/Percent_Elsies,0)</f>
        <v>0</v>
      </c>
      <c r="AV139" s="22">
        <f t="shared" ref="AV139:AV202" si="124">AV138+IF($B139="E",T138*30%/Percent_Dollars)</f>
        <v>2967198.4120744509</v>
      </c>
      <c r="AW139" s="31">
        <f t="shared" si="91"/>
        <v>41262961.700718746</v>
      </c>
      <c r="AX139"/>
      <c r="AY139"/>
      <c r="AZ139"/>
      <c r="BA139"/>
    </row>
    <row r="140" spans="1:53" x14ac:dyDescent="0.25">
      <c r="A140" s="21">
        <f t="shared" si="99"/>
        <v>265</v>
      </c>
      <c r="B140" s="21" t="s">
        <v>28</v>
      </c>
      <c r="C140" s="27">
        <f t="shared" si="102"/>
        <v>0</v>
      </c>
      <c r="D140" s="27">
        <f t="shared" ref="D140:D203" si="125">IF(AND($B140="B",M140&lt;0,AR139&gt;0,E139=FALSE),MIN(AR139,Buy_On_Revalue*K140*(J139-J138)),0)</f>
        <v>0</v>
      </c>
      <c r="E140" s="27" t="b">
        <f t="shared" si="101"/>
        <v>0</v>
      </c>
      <c r="F140" s="29">
        <f t="shared" si="103"/>
        <v>0</v>
      </c>
      <c r="G140" s="27">
        <f t="shared" ref="G140:G203" si="126">C140</f>
        <v>0</v>
      </c>
      <c r="H140" s="22">
        <f t="shared" si="104"/>
        <v>46630157.251128487</v>
      </c>
      <c r="I140" s="23">
        <f t="shared" si="105"/>
        <v>104151838.22354126</v>
      </c>
      <c r="J140" s="23">
        <f t="shared" si="106"/>
        <v>7</v>
      </c>
      <c r="K140" s="19">
        <f t="shared" ref="K140:K203" si="127">IF(J140-J139 &gt; 0,K139*(1+0.005)^(J140-J139),K139)</f>
        <v>1.0355293969407335</v>
      </c>
      <c r="L140" s="16">
        <f t="shared" si="107"/>
        <v>0.40009941691386797</v>
      </c>
      <c r="M140" s="23">
        <f>M139-IF($B140="B",(Percent_Rent_In_Elsies*2.49%/12 * H139)/K139,0)+IF($B140="D",N140,0)+IF(B140="D",AK139)+IF(B140="C",F139*90%)-(Y140-Y139)-IF($B140="A",Q139/K139) + IF($B140="A",Q139/K139)</f>
        <v>-27079.481910735558</v>
      </c>
      <c r="N140" s="23">
        <f t="shared" si="108"/>
        <v>0</v>
      </c>
      <c r="O140" s="22">
        <f t="shared" si="109"/>
        <v>0</v>
      </c>
      <c r="P140" s="22">
        <f t="shared" si="94"/>
        <v>0</v>
      </c>
      <c r="Q140" s="22">
        <f t="shared" si="95"/>
        <v>13364.997625777982</v>
      </c>
      <c r="R140" s="22">
        <f t="shared" si="110"/>
        <v>502014.97966229037</v>
      </c>
      <c r="S140" s="16">
        <f t="shared" si="92"/>
        <v>0</v>
      </c>
      <c r="T140" s="15">
        <f t="shared" si="111"/>
        <v>0</v>
      </c>
      <c r="U140" s="23">
        <f t="shared" ref="U140:U203" si="128">U139-IF($B140="B",U139/12)+IF($B140="C",AO139)+IF(B140="C",F139*10%)</f>
        <v>620226.89514331939</v>
      </c>
      <c r="V140" s="23">
        <f t="shared" ref="V140:V203" si="129">IF($B140="D", 0, V139+IF($B140="B",U139/12,0))</f>
        <v>0</v>
      </c>
      <c r="W140" s="23">
        <f t="shared" si="96"/>
        <v>0</v>
      </c>
      <c r="X140" s="23">
        <f t="shared" ref="X140:X203" si="130">X139+IFERROR(IF($B140="A",Z139,0),0)  + AT139 + AU139 - IF($B140="A",Q139/K139)</f>
        <v>21560037.724951856</v>
      </c>
      <c r="Y140" s="23">
        <f t="shared" si="112"/>
        <v>2534810.3314684602</v>
      </c>
      <c r="Z140" s="3">
        <f t="shared" si="113"/>
        <v>3212.0032384957776</v>
      </c>
      <c r="AA140" s="23">
        <f t="shared" si="114"/>
        <v>7215769.5141546363</v>
      </c>
      <c r="AB140" s="26">
        <f t="shared" ref="AB140:AB203" si="131">M140+SUM(U140:AA140)+AO140+AT140+AU140</f>
        <v>31919825.000000011</v>
      </c>
      <c r="AC140" s="23">
        <f t="shared" ref="AC140:AC203" si="132">AC139+G140+IF($B140="C",F139)</f>
        <v>36723036</v>
      </c>
      <c r="AD140" s="23">
        <f t="shared" ref="AD140:AD203" si="133">AD139</f>
        <v>4803211</v>
      </c>
      <c r="AE140" s="24">
        <f t="shared" si="100"/>
        <v>31919825</v>
      </c>
      <c r="AF140" s="3">
        <f t="shared" ref="AF140:AF203" si="134">IF($B140="C",MAX(AE140-AA140-Y140-U140-V140-W140-AO140-AT140-AU140,0.0001),0)</f>
        <v>0</v>
      </c>
      <c r="AG140" s="2">
        <f t="shared" si="115"/>
        <v>1.7895109447154667E-3</v>
      </c>
      <c r="AH140" s="2">
        <f t="shared" si="116"/>
        <v>0.58434101378849657</v>
      </c>
      <c r="AI140" s="23">
        <f t="shared" si="93"/>
        <v>5337243.895325629</v>
      </c>
      <c r="AJ140" s="23">
        <f t="shared" si="117"/>
        <v>1351965.4817487777</v>
      </c>
      <c r="AK140" s="23">
        <f t="shared" si="118"/>
        <v>0</v>
      </c>
      <c r="AL140" s="23">
        <f t="shared" si="97"/>
        <v>0</v>
      </c>
      <c r="AM140" s="23">
        <f t="shared" si="98"/>
        <v>0</v>
      </c>
      <c r="AN140" s="16">
        <f t="shared" ref="AN140:AN203" si="135">IF($B140="B",(G134)/2,0)</f>
        <v>0</v>
      </c>
      <c r="AO140" s="23">
        <f t="shared" ref="AO140:AO203" si="136">IF($B140="B",(Percent_Rent_In_Elsies*2.49%/12*H139)/K139,0)</f>
        <v>0</v>
      </c>
      <c r="AP140" s="22">
        <f t="shared" ref="AP140:AP203" si="137">IF($B140="B",(1-Percent_Rent_In_Elsies)*2.49%*H139/12,0)</f>
        <v>0</v>
      </c>
      <c r="AQ140" s="30">
        <f t="shared" si="119"/>
        <v>41262961.70071876</v>
      </c>
      <c r="AR140" s="28">
        <f t="shared" si="120"/>
        <v>1022142.2948659443</v>
      </c>
      <c r="AS140" s="25">
        <f t="shared" si="121"/>
        <v>36730361.476879537</v>
      </c>
      <c r="AT140" s="32">
        <f t="shared" si="122"/>
        <v>6424.0064769915552</v>
      </c>
      <c r="AU140" s="23">
        <f t="shared" si="123"/>
        <v>6424.0064769915552</v>
      </c>
      <c r="AV140" s="22">
        <f t="shared" si="124"/>
        <v>2995077.9516851921</v>
      </c>
      <c r="AW140" s="31">
        <f t="shared" ref="AW140:AW203" si="138">SUM(AR140:AS140)+AV140 +SUM(O140:T140)+AP140</f>
        <v>41262961.700718738</v>
      </c>
    </row>
    <row r="141" spans="1:53" x14ac:dyDescent="0.25">
      <c r="A141">
        <f t="shared" si="99"/>
        <v>266</v>
      </c>
      <c r="B141" t="s">
        <v>6</v>
      </c>
      <c r="C141" s="27">
        <f t="shared" si="102"/>
        <v>0</v>
      </c>
      <c r="D141" s="27">
        <f t="shared" si="125"/>
        <v>0</v>
      </c>
      <c r="E141" s="27" t="b">
        <f t="shared" si="101"/>
        <v>0</v>
      </c>
      <c r="F141" s="29">
        <f t="shared" si="103"/>
        <v>0</v>
      </c>
      <c r="G141" s="27">
        <f t="shared" si="126"/>
        <v>0</v>
      </c>
      <c r="H141" s="22">
        <f t="shared" si="104"/>
        <v>47176120.618533649</v>
      </c>
      <c r="I141" s="23">
        <f t="shared" si="105"/>
        <v>104151838.22354126</v>
      </c>
      <c r="J141" s="23">
        <f t="shared" si="106"/>
        <v>9</v>
      </c>
      <c r="K141" s="19">
        <f t="shared" si="127"/>
        <v>1.045910579145064</v>
      </c>
      <c r="L141" s="16">
        <f t="shared" si="107"/>
        <v>0.4047839309243767</v>
      </c>
      <c r="M141" s="23">
        <f>M140-IF($B141="B",(Percent_Rent_In_Elsies*2.49%/12 * H140)/K140,0)+IF($B141="D",N141,0)+IF(B141="D",AK140)+IF(B141="C",F140*90%)-(Y141-Y140)-IF($B141="A",Q140/K140) + IF($B141="A",Q140/K140)</f>
        <v>-27079.481910735558</v>
      </c>
      <c r="N141" s="23">
        <f t="shared" si="108"/>
        <v>0</v>
      </c>
      <c r="O141" s="22">
        <f t="shared" si="109"/>
        <v>0</v>
      </c>
      <c r="P141" s="22">
        <f t="shared" si="94"/>
        <v>0</v>
      </c>
      <c r="Q141" s="22">
        <f t="shared" si="95"/>
        <v>0</v>
      </c>
      <c r="R141" s="22">
        <f t="shared" si="110"/>
        <v>502014.97966229037</v>
      </c>
      <c r="S141" s="16">
        <f t="shared" ref="S141:S204" si="139">IF($B141="D", 0, S140+IF($B141="B",R140/12,0)-IF($B141="C",O141,0))</f>
        <v>0</v>
      </c>
      <c r="T141" s="15">
        <f t="shared" si="111"/>
        <v>0</v>
      </c>
      <c r="U141" s="23">
        <f t="shared" si="128"/>
        <v>620226.89514331939</v>
      </c>
      <c r="V141" s="23">
        <f t="shared" si="129"/>
        <v>0</v>
      </c>
      <c r="W141" s="23">
        <f t="shared" si="96"/>
        <v>12906.439609790141</v>
      </c>
      <c r="X141" s="23">
        <f t="shared" si="130"/>
        <v>21563191.301534545</v>
      </c>
      <c r="Y141" s="23">
        <f t="shared" si="112"/>
        <v>2534810.3314684602</v>
      </c>
      <c r="Z141" s="3">
        <f t="shared" si="113"/>
        <v>0</v>
      </c>
      <c r="AA141" s="23">
        <f t="shared" si="114"/>
        <v>7215769.5141546363</v>
      </c>
      <c r="AB141" s="26">
        <f t="shared" si="131"/>
        <v>31919825.000000015</v>
      </c>
      <c r="AC141" s="23">
        <f t="shared" si="132"/>
        <v>36723036</v>
      </c>
      <c r="AD141" s="23">
        <f t="shared" si="133"/>
        <v>4803211</v>
      </c>
      <c r="AE141" s="24">
        <f t="shared" si="100"/>
        <v>31919825</v>
      </c>
      <c r="AF141" s="3">
        <f t="shared" si="134"/>
        <v>0</v>
      </c>
      <c r="AG141" s="2">
        <f t="shared" si="115"/>
        <v>0</v>
      </c>
      <c r="AH141" s="2">
        <f t="shared" si="116"/>
        <v>0.59118269750581209</v>
      </c>
      <c r="AI141" s="23">
        <f t="shared" ref="AI141:AI204" si="140">AA141/(AJ141/1000000)</f>
        <v>5390749.7653762661</v>
      </c>
      <c r="AJ141" s="23">
        <f t="shared" si="117"/>
        <v>1338546.5525593704</v>
      </c>
      <c r="AK141" s="23">
        <f t="shared" si="118"/>
        <v>0</v>
      </c>
      <c r="AL141" s="23">
        <f t="shared" si="97"/>
        <v>0</v>
      </c>
      <c r="AM141" s="23">
        <f t="shared" si="98"/>
        <v>0</v>
      </c>
      <c r="AN141" s="16">
        <f t="shared" si="135"/>
        <v>0</v>
      </c>
      <c r="AO141" s="23">
        <f t="shared" si="136"/>
        <v>0</v>
      </c>
      <c r="AP141" s="22">
        <f t="shared" si="137"/>
        <v>0</v>
      </c>
      <c r="AQ141" s="30">
        <f t="shared" si="119"/>
        <v>41249610.06809061</v>
      </c>
      <c r="AR141" s="28">
        <f t="shared" si="120"/>
        <v>1022155.6598635701</v>
      </c>
      <c r="AS141" s="25">
        <f t="shared" si="121"/>
        <v>36730361.476879537</v>
      </c>
      <c r="AT141" s="32">
        <f t="shared" si="122"/>
        <v>0</v>
      </c>
      <c r="AU141" s="23">
        <f t="shared" si="123"/>
        <v>0</v>
      </c>
      <c r="AV141" s="22">
        <f t="shared" si="124"/>
        <v>2995077.9516851921</v>
      </c>
      <c r="AW141" s="31">
        <f t="shared" si="138"/>
        <v>41249610.068090588</v>
      </c>
    </row>
    <row r="142" spans="1:53" x14ac:dyDescent="0.25">
      <c r="A142">
        <f t="shared" si="99"/>
        <v>266</v>
      </c>
      <c r="B142" t="s">
        <v>7</v>
      </c>
      <c r="C142" s="27">
        <f t="shared" si="102"/>
        <v>0</v>
      </c>
      <c r="D142" s="27">
        <f t="shared" si="125"/>
        <v>104591.0579145064</v>
      </c>
      <c r="E142" s="27" t="b">
        <f t="shared" si="101"/>
        <v>0</v>
      </c>
      <c r="F142" s="29">
        <f t="shared" si="103"/>
        <v>100000</v>
      </c>
      <c r="G142" s="27">
        <f t="shared" si="126"/>
        <v>0</v>
      </c>
      <c r="H142" s="22">
        <f t="shared" si="104"/>
        <v>47280711.676448151</v>
      </c>
      <c r="I142" s="23">
        <f t="shared" si="105"/>
        <v>104410225.59992664</v>
      </c>
      <c r="J142" s="23">
        <f t="shared" si="106"/>
        <v>9</v>
      </c>
      <c r="K142" s="19">
        <f t="shared" si="127"/>
        <v>1.045910579145064</v>
      </c>
      <c r="L142" s="16">
        <f t="shared" si="107"/>
        <v>0.4047839309243767</v>
      </c>
      <c r="M142" s="23">
        <f>M141-IF($B142="B",(Percent_Rent_In_Elsies*2.49%/12 * H141)/K141,0)+IF($B142="D",N142,0)+IF(B142="D",AK141)+IF(B142="C",F141*90%)-(Y142-Y141)-IF($B142="A",Q141/K141) + IF($B142="A",Q141/K141)</f>
        <v>-73876.240751952078</v>
      </c>
      <c r="N142" s="23">
        <f t="shared" si="108"/>
        <v>0</v>
      </c>
      <c r="O142" s="22">
        <f t="shared" si="109"/>
        <v>0</v>
      </c>
      <c r="P142" s="22">
        <f t="shared" si="94"/>
        <v>0</v>
      </c>
      <c r="Q142" s="22">
        <f t="shared" si="95"/>
        <v>0</v>
      </c>
      <c r="R142" s="22">
        <f t="shared" si="110"/>
        <v>460180.39802376617</v>
      </c>
      <c r="S142" s="16">
        <f t="shared" si="139"/>
        <v>41834.5816385242</v>
      </c>
      <c r="T142" s="15">
        <f t="shared" si="111"/>
        <v>0</v>
      </c>
      <c r="U142" s="23">
        <f t="shared" si="128"/>
        <v>568541.32054804277</v>
      </c>
      <c r="V142" s="23">
        <f t="shared" si="129"/>
        <v>51685.574595276616</v>
      </c>
      <c r="W142" s="23">
        <f t="shared" si="96"/>
        <v>12906.439609790141</v>
      </c>
      <c r="X142" s="23">
        <f t="shared" si="130"/>
        <v>21563191.301534545</v>
      </c>
      <c r="Y142" s="23">
        <f t="shared" si="112"/>
        <v>2534810.3314684602</v>
      </c>
      <c r="Z142" s="3">
        <f t="shared" si="113"/>
        <v>0</v>
      </c>
      <c r="AA142" s="23">
        <f t="shared" si="114"/>
        <v>7215769.5141546363</v>
      </c>
      <c r="AB142" s="26">
        <f t="shared" si="131"/>
        <v>31919825.000000015</v>
      </c>
      <c r="AC142" s="23">
        <f t="shared" si="132"/>
        <v>36723036</v>
      </c>
      <c r="AD142" s="23">
        <f t="shared" si="133"/>
        <v>4803211</v>
      </c>
      <c r="AE142" s="24">
        <f t="shared" si="100"/>
        <v>31919825</v>
      </c>
      <c r="AF142" s="3">
        <f t="shared" si="134"/>
        <v>0</v>
      </c>
      <c r="AG142" s="2">
        <f t="shared" si="115"/>
        <v>0</v>
      </c>
      <c r="AH142" s="2">
        <f t="shared" si="116"/>
        <v>0.59249336957766097</v>
      </c>
      <c r="AI142" s="23">
        <f t="shared" si="140"/>
        <v>5390749.7653762661</v>
      </c>
      <c r="AJ142" s="23">
        <f t="shared" si="117"/>
        <v>1338546.5525593704</v>
      </c>
      <c r="AK142" s="23">
        <f t="shared" si="118"/>
        <v>0</v>
      </c>
      <c r="AL142" s="23">
        <f t="shared" si="97"/>
        <v>93513.664317257702</v>
      </c>
      <c r="AM142" s="23">
        <f t="shared" si="98"/>
        <v>18775858948.358925</v>
      </c>
      <c r="AN142" s="16">
        <f t="shared" si="135"/>
        <v>0</v>
      </c>
      <c r="AO142" s="23">
        <f t="shared" si="136"/>
        <v>46796.758841216513</v>
      </c>
      <c r="AP142" s="22">
        <f t="shared" si="137"/>
        <v>48945.225141728668</v>
      </c>
      <c r="AQ142" s="30">
        <f t="shared" si="119"/>
        <v>41451675.541874863</v>
      </c>
      <c r="AR142" s="28">
        <f t="shared" si="120"/>
        <v>1070684.8505915941</v>
      </c>
      <c r="AS142" s="25">
        <f t="shared" si="121"/>
        <v>36834952.53479404</v>
      </c>
      <c r="AT142" s="32">
        <f t="shared" si="122"/>
        <v>0</v>
      </c>
      <c r="AU142" s="23">
        <f t="shared" si="123"/>
        <v>0</v>
      </c>
      <c r="AV142" s="22">
        <f t="shared" si="124"/>
        <v>2995077.9516851921</v>
      </c>
      <c r="AW142" s="31">
        <f t="shared" si="138"/>
        <v>41451675.541874841</v>
      </c>
    </row>
    <row r="143" spans="1:53" x14ac:dyDescent="0.25">
      <c r="A143">
        <f t="shared" si="99"/>
        <v>266</v>
      </c>
      <c r="B143" t="s">
        <v>8</v>
      </c>
      <c r="C143" s="27">
        <f t="shared" si="102"/>
        <v>0</v>
      </c>
      <c r="D143" s="27">
        <f t="shared" si="125"/>
        <v>0</v>
      </c>
      <c r="E143" s="27" t="b">
        <f t="shared" si="101"/>
        <v>0</v>
      </c>
      <c r="F143" s="29">
        <f t="shared" si="103"/>
        <v>0</v>
      </c>
      <c r="G143" s="27">
        <f t="shared" si="126"/>
        <v>0</v>
      </c>
      <c r="H143" s="22">
        <f t="shared" si="104"/>
        <v>47280711.676448151</v>
      </c>
      <c r="I143" s="23">
        <f t="shared" si="105"/>
        <v>104410225.59992664</v>
      </c>
      <c r="J143" s="23">
        <f t="shared" si="106"/>
        <v>9</v>
      </c>
      <c r="K143" s="19">
        <f t="shared" si="127"/>
        <v>1.045910579145064</v>
      </c>
      <c r="L143" s="16">
        <f t="shared" si="107"/>
        <v>0.4047839309243767</v>
      </c>
      <c r="M143" s="23">
        <f>M142-IF($B143="B",(Percent_Rent_In_Elsies*2.49%/12 * H142)/K142,0)+IF($B143="D",N143,0)+IF(B143="D",AK142)+IF(B143="C",F142*90%)-(Y143-Y142)-IF($B143="A",Q142/K142) + IF($B143="A",Q142/K142)</f>
        <v>8905.7934148561617</v>
      </c>
      <c r="N143" s="23">
        <f t="shared" si="108"/>
        <v>0</v>
      </c>
      <c r="O143" s="22">
        <f t="shared" si="109"/>
        <v>0</v>
      </c>
      <c r="P143" s="22">
        <f t="shared" ref="P143:P206" si="141">IF(AG143 &gt; Retail_Freeze_Above, O142,0)</f>
        <v>0</v>
      </c>
      <c r="Q143" s="22">
        <f t="shared" ref="Q143:Q206" si="142">IF(AG143&lt;=Retail_Freeze_Above,O142,0)</f>
        <v>0</v>
      </c>
      <c r="R143" s="22">
        <f t="shared" si="110"/>
        <v>509125.62316549482</v>
      </c>
      <c r="S143" s="16">
        <f t="shared" si="139"/>
        <v>41834.5816385242</v>
      </c>
      <c r="T143" s="15">
        <f t="shared" si="111"/>
        <v>0</v>
      </c>
      <c r="U143" s="23">
        <f t="shared" si="128"/>
        <v>625338.07938925934</v>
      </c>
      <c r="V143" s="23">
        <f t="shared" si="129"/>
        <v>51685.574595276616</v>
      </c>
      <c r="W143" s="23">
        <f t="shared" ref="W143:W206" si="143">IF($B143="E",0,W142+IF(B143="D",V142,0)+IF($B143="A",G143))-IF($B143="D",N143)+IF($B143="A",Q142/K142)</f>
        <v>12906.439609790141</v>
      </c>
      <c r="X143" s="23">
        <f t="shared" si="130"/>
        <v>21563191.301534545</v>
      </c>
      <c r="Y143" s="23">
        <f t="shared" si="112"/>
        <v>2542028.2973016519</v>
      </c>
      <c r="Z143" s="3">
        <f t="shared" si="113"/>
        <v>0</v>
      </c>
      <c r="AA143" s="23">
        <f t="shared" si="114"/>
        <v>7215769.5141546363</v>
      </c>
      <c r="AB143" s="26">
        <f t="shared" si="131"/>
        <v>32019825.000000019</v>
      </c>
      <c r="AC143" s="23">
        <f t="shared" si="132"/>
        <v>36823036</v>
      </c>
      <c r="AD143" s="23">
        <f t="shared" si="133"/>
        <v>4803211</v>
      </c>
      <c r="AE143" s="24">
        <f t="shared" si="100"/>
        <v>32019825</v>
      </c>
      <c r="AF143" s="3">
        <f t="shared" si="134"/>
        <v>21572097.094949391</v>
      </c>
      <c r="AG143" s="2">
        <f t="shared" si="115"/>
        <v>0</v>
      </c>
      <c r="AH143" s="2">
        <f t="shared" si="116"/>
        <v>0.59064297417550726</v>
      </c>
      <c r="AI143" s="23">
        <f t="shared" si="140"/>
        <v>5390749.7653762661</v>
      </c>
      <c r="AJ143" s="23">
        <f t="shared" si="117"/>
        <v>1338546.5525593704</v>
      </c>
      <c r="AK143" s="23">
        <f t="shared" si="118"/>
        <v>-11147.759747681166</v>
      </c>
      <c r="AL143" s="23">
        <f t="shared" si="97"/>
        <v>0</v>
      </c>
      <c r="AM143" s="23">
        <f t="shared" si="98"/>
        <v>0</v>
      </c>
      <c r="AN143" s="16">
        <f t="shared" si="135"/>
        <v>0</v>
      </c>
      <c r="AO143" s="23">
        <f t="shared" si="136"/>
        <v>0</v>
      </c>
      <c r="AP143" s="22">
        <f t="shared" si="137"/>
        <v>0</v>
      </c>
      <c r="AQ143" s="30">
        <f t="shared" si="119"/>
        <v>41384337.204013057</v>
      </c>
      <c r="AR143" s="28">
        <f t="shared" si="120"/>
        <v>1003346.512729787</v>
      </c>
      <c r="AS143" s="25">
        <f t="shared" si="121"/>
        <v>36834952.53479404</v>
      </c>
      <c r="AT143" s="32">
        <f t="shared" si="122"/>
        <v>0</v>
      </c>
      <c r="AU143" s="23">
        <f t="shared" si="123"/>
        <v>0</v>
      </c>
      <c r="AV143" s="22">
        <f t="shared" si="124"/>
        <v>2995077.9516851921</v>
      </c>
      <c r="AW143" s="31">
        <f t="shared" si="138"/>
        <v>41384337.204013035</v>
      </c>
    </row>
    <row r="144" spans="1:53" x14ac:dyDescent="0.25">
      <c r="A144" s="21">
        <f t="shared" si="99"/>
        <v>266</v>
      </c>
      <c r="B144" s="21" t="s">
        <v>9</v>
      </c>
      <c r="C144" s="27">
        <f t="shared" si="102"/>
        <v>0</v>
      </c>
      <c r="D144" s="27">
        <f t="shared" si="125"/>
        <v>0</v>
      </c>
      <c r="E144" s="27" t="b">
        <f t="shared" si="101"/>
        <v>0</v>
      </c>
      <c r="F144" s="29">
        <f t="shared" si="103"/>
        <v>0</v>
      </c>
      <c r="G144" s="27">
        <f t="shared" si="126"/>
        <v>0</v>
      </c>
      <c r="H144" s="22">
        <f t="shared" si="104"/>
        <v>47280711.676448151</v>
      </c>
      <c r="I144" s="23">
        <f t="shared" si="105"/>
        <v>104410225.59992664</v>
      </c>
      <c r="J144" s="23">
        <f t="shared" si="106"/>
        <v>9</v>
      </c>
      <c r="K144" s="19">
        <f t="shared" si="127"/>
        <v>1.045910579145064</v>
      </c>
      <c r="L144" s="16">
        <f t="shared" si="107"/>
        <v>0.4047839309243767</v>
      </c>
      <c r="M144" s="23">
        <f>M143-IF($B144="B",(Percent_Rent_In_Elsies*2.49%/12 * H143)/K143,0)+IF($B144="D",N144,0)+IF(B144="D",AK143)+IF(B144="C",F143*90%)-(Y144-Y143)-IF($B144="A",Q143/K143) + IF($B144="A",Q143/K143)</f>
        <v>-2241.9663328250044</v>
      </c>
      <c r="N144" s="23">
        <f t="shared" si="108"/>
        <v>0</v>
      </c>
      <c r="O144" s="22">
        <f t="shared" si="109"/>
        <v>13778.534768383957</v>
      </c>
      <c r="P144" s="22">
        <f t="shared" si="141"/>
        <v>0</v>
      </c>
      <c r="Q144" s="22">
        <f t="shared" si="142"/>
        <v>0</v>
      </c>
      <c r="R144" s="22">
        <f t="shared" si="110"/>
        <v>509125.62316549482</v>
      </c>
      <c r="S144" s="16">
        <f t="shared" si="139"/>
        <v>0</v>
      </c>
      <c r="T144" s="15">
        <f t="shared" si="111"/>
        <v>28056.046870140242</v>
      </c>
      <c r="U144" s="23">
        <f t="shared" si="128"/>
        <v>625338.07938925934</v>
      </c>
      <c r="V144" s="23">
        <f t="shared" si="129"/>
        <v>0</v>
      </c>
      <c r="W144" s="23">
        <f t="shared" si="143"/>
        <v>64592.014205066756</v>
      </c>
      <c r="X144" s="23">
        <f t="shared" si="130"/>
        <v>21563191.301534545</v>
      </c>
      <c r="Y144" s="23">
        <f t="shared" si="112"/>
        <v>2542028.2973016519</v>
      </c>
      <c r="Z144" s="3">
        <f t="shared" si="113"/>
        <v>0</v>
      </c>
      <c r="AA144" s="23">
        <f t="shared" si="114"/>
        <v>7226917.2739023175</v>
      </c>
      <c r="AB144" s="26">
        <f t="shared" si="131"/>
        <v>32019825.000000019</v>
      </c>
      <c r="AC144" s="23">
        <f t="shared" si="132"/>
        <v>36823036</v>
      </c>
      <c r="AD144" s="23">
        <f t="shared" si="133"/>
        <v>4803211</v>
      </c>
      <c r="AE144" s="24">
        <f t="shared" si="100"/>
        <v>32019825</v>
      </c>
      <c r="AF144" s="3">
        <f t="shared" si="134"/>
        <v>0</v>
      </c>
      <c r="AG144" s="2">
        <f t="shared" si="115"/>
        <v>0</v>
      </c>
      <c r="AH144" s="2">
        <f t="shared" si="116"/>
        <v>0.59064297417550726</v>
      </c>
      <c r="AI144" s="23">
        <f t="shared" si="140"/>
        <v>5399078.022414743</v>
      </c>
      <c r="AJ144" s="23">
        <f t="shared" si="117"/>
        <v>1338546.5525593704</v>
      </c>
      <c r="AK144" s="23">
        <f t="shared" si="118"/>
        <v>0</v>
      </c>
      <c r="AL144" s="23">
        <f t="shared" ref="AL144:AL207" si="144">IF($B144="B",AI144-AI139,0)</f>
        <v>0</v>
      </c>
      <c r="AM144" s="23">
        <f t="shared" si="98"/>
        <v>0</v>
      </c>
      <c r="AN144" s="16">
        <f t="shared" si="135"/>
        <v>0</v>
      </c>
      <c r="AO144" s="23">
        <f t="shared" si="136"/>
        <v>0</v>
      </c>
      <c r="AP144" s="22">
        <f t="shared" si="137"/>
        <v>0</v>
      </c>
      <c r="AQ144" s="30">
        <f t="shared" si="119"/>
        <v>41384337.204013057</v>
      </c>
      <c r="AR144" s="28">
        <f t="shared" si="120"/>
        <v>1003346.512729787</v>
      </c>
      <c r="AS144" s="25">
        <f t="shared" si="121"/>
        <v>36834952.53479404</v>
      </c>
      <c r="AT144" s="32">
        <f t="shared" si="122"/>
        <v>0</v>
      </c>
      <c r="AU144" s="23">
        <f t="shared" si="123"/>
        <v>0</v>
      </c>
      <c r="AV144" s="22">
        <f t="shared" si="124"/>
        <v>2995077.9516851921</v>
      </c>
      <c r="AW144" s="31">
        <f t="shared" si="138"/>
        <v>41384337.204013035</v>
      </c>
      <c r="AX144" s="21"/>
      <c r="AY144" s="21"/>
      <c r="AZ144" s="21"/>
      <c r="BA144" s="21"/>
    </row>
    <row r="145" spans="1:53" x14ac:dyDescent="0.25">
      <c r="A145" s="21">
        <f t="shared" si="99"/>
        <v>266</v>
      </c>
      <c r="B145" s="21" t="s">
        <v>28</v>
      </c>
      <c r="C145" s="27">
        <f t="shared" si="102"/>
        <v>0</v>
      </c>
      <c r="D145" s="27">
        <f t="shared" si="125"/>
        <v>0</v>
      </c>
      <c r="E145" s="27" t="b">
        <f t="shared" si="101"/>
        <v>0</v>
      </c>
      <c r="F145" s="29">
        <f t="shared" si="103"/>
        <v>0</v>
      </c>
      <c r="G145" s="27">
        <f t="shared" si="126"/>
        <v>0</v>
      </c>
      <c r="H145" s="22">
        <f t="shared" si="104"/>
        <v>47280711.676448151</v>
      </c>
      <c r="I145" s="23">
        <f t="shared" si="105"/>
        <v>104410225.59992664</v>
      </c>
      <c r="J145" s="23">
        <f t="shared" si="106"/>
        <v>9</v>
      </c>
      <c r="K145" s="19">
        <f t="shared" si="127"/>
        <v>1.045910579145064</v>
      </c>
      <c r="L145" s="16">
        <f t="shared" si="107"/>
        <v>0.4047839309243767</v>
      </c>
      <c r="M145" s="23">
        <f>M144-IF($B145="B",(Percent_Rent_In_Elsies*2.49%/12 * H144)/K144,0)+IF($B145="D",N145,0)+IF(B145="D",AK144)+IF(B145="C",F144*90%)-(Y145-Y144)-IF($B145="A",Q144/K144) + IF($B145="A",Q144/K144)</f>
        <v>-2241.9663328250044</v>
      </c>
      <c r="N145" s="23">
        <f t="shared" si="108"/>
        <v>0</v>
      </c>
      <c r="O145" s="22">
        <f t="shared" si="109"/>
        <v>0</v>
      </c>
      <c r="P145" s="22">
        <f t="shared" si="141"/>
        <v>0</v>
      </c>
      <c r="Q145" s="22">
        <f t="shared" si="142"/>
        <v>13778.534768383957</v>
      </c>
      <c r="R145" s="22">
        <f t="shared" si="110"/>
        <v>509125.62316549482</v>
      </c>
      <c r="S145" s="16">
        <f t="shared" si="139"/>
        <v>0</v>
      </c>
      <c r="T145" s="15">
        <f t="shared" si="111"/>
        <v>0</v>
      </c>
      <c r="U145" s="23">
        <f t="shared" si="128"/>
        <v>625338.07938925934</v>
      </c>
      <c r="V145" s="23">
        <f t="shared" si="129"/>
        <v>0</v>
      </c>
      <c r="W145" s="23">
        <f t="shared" si="143"/>
        <v>0</v>
      </c>
      <c r="X145" s="23">
        <f t="shared" si="130"/>
        <v>21563191.301534545</v>
      </c>
      <c r="Y145" s="23">
        <f t="shared" si="112"/>
        <v>2542028.2973016519</v>
      </c>
      <c r="Z145" s="3">
        <f t="shared" si="113"/>
        <v>3229.6007102533385</v>
      </c>
      <c r="AA145" s="23">
        <f t="shared" si="114"/>
        <v>7275361.2845561178</v>
      </c>
      <c r="AB145" s="26">
        <f t="shared" si="131"/>
        <v>32019825.000000019</v>
      </c>
      <c r="AC145" s="23">
        <f t="shared" si="132"/>
        <v>36823036</v>
      </c>
      <c r="AD145" s="23">
        <f t="shared" si="133"/>
        <v>4803211</v>
      </c>
      <c r="AE145" s="24">
        <f t="shared" si="100"/>
        <v>32019825</v>
      </c>
      <c r="AF145" s="3">
        <f t="shared" si="134"/>
        <v>0</v>
      </c>
      <c r="AG145" s="2">
        <f t="shared" si="115"/>
        <v>1.7965433936468654E-3</v>
      </c>
      <c r="AH145" s="2">
        <f t="shared" si="116"/>
        <v>0.59064297417550726</v>
      </c>
      <c r="AI145" s="23">
        <f t="shared" si="140"/>
        <v>5435269.5247283326</v>
      </c>
      <c r="AJ145" s="23">
        <f t="shared" si="117"/>
        <v>1338546.5525593704</v>
      </c>
      <c r="AK145" s="23">
        <f t="shared" si="118"/>
        <v>0</v>
      </c>
      <c r="AL145" s="23">
        <f t="shared" si="144"/>
        <v>0</v>
      </c>
      <c r="AM145" s="23">
        <f t="shared" ref="AM145:AM208" si="145">IF($B145="B",50%*AL145*30%*AJ145,0)</f>
        <v>0</v>
      </c>
      <c r="AN145" s="16">
        <f t="shared" si="135"/>
        <v>0</v>
      </c>
      <c r="AO145" s="23">
        <f t="shared" si="136"/>
        <v>0</v>
      </c>
      <c r="AP145" s="22">
        <f t="shared" si="137"/>
        <v>0</v>
      </c>
      <c r="AQ145" s="30">
        <f t="shared" si="119"/>
        <v>41384337.204013057</v>
      </c>
      <c r="AR145" s="28">
        <f t="shared" si="120"/>
        <v>1003346.512729787</v>
      </c>
      <c r="AS145" s="25">
        <f t="shared" si="121"/>
        <v>36834952.53479404</v>
      </c>
      <c r="AT145" s="32">
        <f t="shared" si="122"/>
        <v>6459.2014205066771</v>
      </c>
      <c r="AU145" s="23">
        <f t="shared" si="123"/>
        <v>6459.2014205066771</v>
      </c>
      <c r="AV145" s="22">
        <f t="shared" si="124"/>
        <v>3023133.9985553324</v>
      </c>
      <c r="AW145" s="31">
        <f t="shared" si="138"/>
        <v>41384337.204013035</v>
      </c>
      <c r="AX145" s="21"/>
      <c r="AY145" s="21"/>
      <c r="AZ145" s="21"/>
      <c r="BA145" s="21"/>
    </row>
    <row r="146" spans="1:53" x14ac:dyDescent="0.25">
      <c r="A146">
        <f t="shared" si="99"/>
        <v>267</v>
      </c>
      <c r="B146" t="s">
        <v>6</v>
      </c>
      <c r="C146" s="27">
        <f t="shared" si="102"/>
        <v>0</v>
      </c>
      <c r="D146" s="27">
        <f t="shared" si="125"/>
        <v>0</v>
      </c>
      <c r="E146" s="27" t="b">
        <f t="shared" si="101"/>
        <v>0</v>
      </c>
      <c r="F146" s="29">
        <f t="shared" si="103"/>
        <v>0</v>
      </c>
      <c r="G146" s="27">
        <f t="shared" si="126"/>
        <v>0</v>
      </c>
      <c r="H146" s="22">
        <f t="shared" si="104"/>
        <v>47596310.426888436</v>
      </c>
      <c r="I146" s="23">
        <f t="shared" si="105"/>
        <v>104410225.59992664</v>
      </c>
      <c r="J146" s="23">
        <f t="shared" si="106"/>
        <v>10</v>
      </c>
      <c r="K146" s="19">
        <f t="shared" si="127"/>
        <v>1.0511401320407892</v>
      </c>
      <c r="L146" s="16">
        <f t="shared" si="107"/>
        <v>0.40748586366329687</v>
      </c>
      <c r="M146" s="23">
        <f>M145-IF($B146="B",(Percent_Rent_In_Elsies*2.49%/12 * H145)/K145,0)+IF($B146="D",N146,0)+IF(B146="D",AK145)+IF(B146="C",F145*90%)-(Y146-Y145)-IF($B146="A",Q145/K145) + IF($B146="A",Q145/K145)</f>
        <v>-2241.9663328250044</v>
      </c>
      <c r="N146" s="23">
        <f t="shared" si="108"/>
        <v>0</v>
      </c>
      <c r="O146" s="22">
        <f t="shared" si="109"/>
        <v>0</v>
      </c>
      <c r="P146" s="22">
        <f t="shared" si="141"/>
        <v>0</v>
      </c>
      <c r="Q146" s="22">
        <f t="shared" si="142"/>
        <v>0</v>
      </c>
      <c r="R146" s="22">
        <f t="shared" si="110"/>
        <v>509125.62316549482</v>
      </c>
      <c r="S146" s="16">
        <f t="shared" si="139"/>
        <v>0</v>
      </c>
      <c r="T146" s="15">
        <f t="shared" si="111"/>
        <v>0</v>
      </c>
      <c r="U146" s="23">
        <f t="shared" si="128"/>
        <v>625338.07938925934</v>
      </c>
      <c r="V146" s="23">
        <f t="shared" si="129"/>
        <v>0</v>
      </c>
      <c r="W146" s="23">
        <f t="shared" si="143"/>
        <v>13173.721581099835</v>
      </c>
      <c r="X146" s="23">
        <f t="shared" si="130"/>
        <v>21566165.583504714</v>
      </c>
      <c r="Y146" s="23">
        <f t="shared" si="112"/>
        <v>2542028.2973016519</v>
      </c>
      <c r="Z146" s="3">
        <f t="shared" si="113"/>
        <v>0</v>
      </c>
      <c r="AA146" s="23">
        <f t="shared" si="114"/>
        <v>7275361.2845561178</v>
      </c>
      <c r="AB146" s="26">
        <f t="shared" si="131"/>
        <v>32019825.000000015</v>
      </c>
      <c r="AC146" s="23">
        <f t="shared" si="132"/>
        <v>36823036</v>
      </c>
      <c r="AD146" s="23">
        <f t="shared" si="133"/>
        <v>4803211</v>
      </c>
      <c r="AE146" s="24">
        <f t="shared" si="100"/>
        <v>32019825</v>
      </c>
      <c r="AF146" s="3">
        <f t="shared" si="134"/>
        <v>0</v>
      </c>
      <c r="AG146" s="2">
        <f t="shared" si="115"/>
        <v>0</v>
      </c>
      <c r="AH146" s="2">
        <f t="shared" si="116"/>
        <v>0.5945855160281287</v>
      </c>
      <c r="AI146" s="23">
        <f t="shared" si="140"/>
        <v>5462445.8723519742</v>
      </c>
      <c r="AJ146" s="23">
        <f t="shared" si="117"/>
        <v>1331887.1169744981</v>
      </c>
      <c r="AK146" s="23">
        <f t="shared" si="118"/>
        <v>0</v>
      </c>
      <c r="AL146" s="23">
        <f t="shared" si="144"/>
        <v>0</v>
      </c>
      <c r="AM146" s="23">
        <f t="shared" si="145"/>
        <v>0</v>
      </c>
      <c r="AN146" s="16">
        <f t="shared" si="135"/>
        <v>0</v>
      </c>
      <c r="AO146" s="23">
        <f t="shared" si="136"/>
        <v>0</v>
      </c>
      <c r="AP146" s="22">
        <f t="shared" si="137"/>
        <v>0</v>
      </c>
      <c r="AQ146" s="30">
        <f t="shared" si="119"/>
        <v>41370572.447779439</v>
      </c>
      <c r="AR146" s="28">
        <f t="shared" si="120"/>
        <v>1003360.2912645554</v>
      </c>
      <c r="AS146" s="25">
        <f t="shared" si="121"/>
        <v>36834952.53479404</v>
      </c>
      <c r="AT146" s="32">
        <f t="shared" si="122"/>
        <v>0</v>
      </c>
      <c r="AU146" s="23">
        <f t="shared" si="123"/>
        <v>0</v>
      </c>
      <c r="AV146" s="22">
        <f t="shared" si="124"/>
        <v>3023133.9985553324</v>
      </c>
      <c r="AW146" s="31">
        <f t="shared" si="138"/>
        <v>41370572.447779424</v>
      </c>
    </row>
    <row r="147" spans="1:53" x14ac:dyDescent="0.25">
      <c r="A147">
        <f t="shared" si="99"/>
        <v>267</v>
      </c>
      <c r="B147" t="s">
        <v>7</v>
      </c>
      <c r="C147" s="27">
        <f t="shared" si="102"/>
        <v>0</v>
      </c>
      <c r="D147" s="27">
        <f t="shared" si="125"/>
        <v>52557.006602039459</v>
      </c>
      <c r="E147" s="27" t="b">
        <f t="shared" si="101"/>
        <v>0</v>
      </c>
      <c r="F147" s="29">
        <f t="shared" si="103"/>
        <v>50000</v>
      </c>
      <c r="G147" s="27">
        <f t="shared" si="126"/>
        <v>0</v>
      </c>
      <c r="H147" s="22">
        <f t="shared" si="104"/>
        <v>47648867.433490478</v>
      </c>
      <c r="I147" s="23">
        <f t="shared" si="105"/>
        <v>104539204.32357989</v>
      </c>
      <c r="J147" s="23">
        <f t="shared" si="106"/>
        <v>10</v>
      </c>
      <c r="K147" s="19">
        <f t="shared" si="127"/>
        <v>1.0511401320407892</v>
      </c>
      <c r="L147" s="16">
        <f t="shared" si="107"/>
        <v>0.40748586366329687</v>
      </c>
      <c r="M147" s="23">
        <f>M146-IF($B147="B",(Percent_Rent_In_Elsies*2.49%/12 * H146)/K146,0)+IF($B147="D",N147,0)+IF(B147="D",AK146)+IF(B147="C",F146*90%)-(Y147-Y146)-IF($B147="A",Q146/K146) + IF($B147="A",Q146/K146)</f>
        <v>-49220.642688776876</v>
      </c>
      <c r="N147" s="23">
        <f t="shared" si="108"/>
        <v>0</v>
      </c>
      <c r="O147" s="22">
        <f t="shared" si="109"/>
        <v>0</v>
      </c>
      <c r="P147" s="22">
        <f t="shared" si="141"/>
        <v>0</v>
      </c>
      <c r="Q147" s="22">
        <f t="shared" si="142"/>
        <v>0</v>
      </c>
      <c r="R147" s="22">
        <f t="shared" si="110"/>
        <v>466698.48790170357</v>
      </c>
      <c r="S147" s="16">
        <f t="shared" si="139"/>
        <v>42427.135263791235</v>
      </c>
      <c r="T147" s="15">
        <f t="shared" si="111"/>
        <v>0</v>
      </c>
      <c r="U147" s="23">
        <f t="shared" si="128"/>
        <v>573226.57277348777</v>
      </c>
      <c r="V147" s="23">
        <f t="shared" si="129"/>
        <v>52111.506615771614</v>
      </c>
      <c r="W147" s="23">
        <f t="shared" si="143"/>
        <v>13173.721581099835</v>
      </c>
      <c r="X147" s="23">
        <f t="shared" si="130"/>
        <v>21566165.583504714</v>
      </c>
      <c r="Y147" s="23">
        <f t="shared" si="112"/>
        <v>2542028.2973016519</v>
      </c>
      <c r="Z147" s="3">
        <f t="shared" si="113"/>
        <v>0</v>
      </c>
      <c r="AA147" s="23">
        <f t="shared" si="114"/>
        <v>7275361.2845561178</v>
      </c>
      <c r="AB147" s="26">
        <f t="shared" si="131"/>
        <v>32019825.000000015</v>
      </c>
      <c r="AC147" s="23">
        <f t="shared" si="132"/>
        <v>36823036</v>
      </c>
      <c r="AD147" s="23">
        <f t="shared" si="133"/>
        <v>4803211</v>
      </c>
      <c r="AE147" s="24">
        <f t="shared" si="100"/>
        <v>32019825</v>
      </c>
      <c r="AF147" s="3">
        <f t="shared" si="134"/>
        <v>0</v>
      </c>
      <c r="AG147" s="2">
        <f t="shared" si="115"/>
        <v>0</v>
      </c>
      <c r="AH147" s="2">
        <f t="shared" si="116"/>
        <v>0.59524207185380285</v>
      </c>
      <c r="AI147" s="23">
        <f t="shared" si="140"/>
        <v>5462445.8723519742</v>
      </c>
      <c r="AJ147" s="23">
        <f t="shared" si="117"/>
        <v>1331887.1169744981</v>
      </c>
      <c r="AK147" s="23">
        <f t="shared" si="118"/>
        <v>0</v>
      </c>
      <c r="AL147" s="23">
        <f t="shared" si="144"/>
        <v>71696.106975708157</v>
      </c>
      <c r="AM147" s="23">
        <f t="shared" si="145"/>
        <v>14323668182.725672</v>
      </c>
      <c r="AN147" s="16">
        <f t="shared" si="135"/>
        <v>0</v>
      </c>
      <c r="AO147" s="23">
        <f t="shared" si="136"/>
        <v>46978.676355951873</v>
      </c>
      <c r="AP147" s="22">
        <f t="shared" si="137"/>
        <v>49381.172067896754</v>
      </c>
      <c r="AQ147" s="30">
        <f t="shared" si="119"/>
        <v>41521472.058554694</v>
      </c>
      <c r="AR147" s="28">
        <f t="shared" si="120"/>
        <v>1052321.723369875</v>
      </c>
      <c r="AS147" s="25">
        <f t="shared" si="121"/>
        <v>36887509.541396081</v>
      </c>
      <c r="AT147" s="32">
        <f t="shared" si="122"/>
        <v>0</v>
      </c>
      <c r="AU147" s="23">
        <f t="shared" si="123"/>
        <v>0</v>
      </c>
      <c r="AV147" s="22">
        <f t="shared" si="124"/>
        <v>3023133.9985553324</v>
      </c>
      <c r="AW147" s="31">
        <f t="shared" si="138"/>
        <v>41521472.058554679</v>
      </c>
    </row>
    <row r="148" spans="1:53" s="21" customFormat="1" x14ac:dyDescent="0.25">
      <c r="A148">
        <f t="shared" si="99"/>
        <v>267</v>
      </c>
      <c r="B148" t="s">
        <v>8</v>
      </c>
      <c r="C148" s="27">
        <f t="shared" si="102"/>
        <v>0</v>
      </c>
      <c r="D148" s="27">
        <f t="shared" si="125"/>
        <v>0</v>
      </c>
      <c r="E148" s="27" t="b">
        <f t="shared" si="101"/>
        <v>0</v>
      </c>
      <c r="F148" s="29">
        <f t="shared" si="103"/>
        <v>0</v>
      </c>
      <c r="G148" s="27">
        <f t="shared" si="126"/>
        <v>0</v>
      </c>
      <c r="H148" s="22">
        <f t="shared" si="104"/>
        <v>47648867.433490478</v>
      </c>
      <c r="I148" s="23">
        <f t="shared" si="105"/>
        <v>104539204.32357989</v>
      </c>
      <c r="J148" s="23">
        <f t="shared" si="106"/>
        <v>10</v>
      </c>
      <c r="K148" s="19">
        <f t="shared" si="127"/>
        <v>1.0511401320407892</v>
      </c>
      <c r="L148" s="16">
        <f t="shared" si="107"/>
        <v>0.40748586366329687</v>
      </c>
      <c r="M148" s="23">
        <f>M147-IF($B148="B",(Percent_Rent_In_Elsies*2.49%/12 * H147)/K147,0)+IF($B148="D",N148,0)+IF(B148="D",AK147)+IF(B148="C",F147*90%)-(Y148-Y147)-IF($B148="A",Q147/K147) + IF($B148="A",Q147/K147)</f>
        <v>-7847.6705199554999</v>
      </c>
      <c r="N148" s="23">
        <f t="shared" si="108"/>
        <v>0</v>
      </c>
      <c r="O148" s="22">
        <f t="shared" si="109"/>
        <v>0</v>
      </c>
      <c r="P148" s="22">
        <f t="shared" si="141"/>
        <v>0</v>
      </c>
      <c r="Q148" s="22">
        <f t="shared" si="142"/>
        <v>0</v>
      </c>
      <c r="R148" s="22">
        <f t="shared" si="110"/>
        <v>516079.65996960032</v>
      </c>
      <c r="S148" s="16">
        <f t="shared" si="139"/>
        <v>42427.135263791235</v>
      </c>
      <c r="T148" s="15">
        <f t="shared" si="111"/>
        <v>0</v>
      </c>
      <c r="U148" s="23">
        <f t="shared" si="128"/>
        <v>625205.2491294397</v>
      </c>
      <c r="V148" s="23">
        <f t="shared" si="129"/>
        <v>52111.506615771614</v>
      </c>
      <c r="W148" s="23">
        <f t="shared" si="143"/>
        <v>13173.721581099835</v>
      </c>
      <c r="X148" s="23">
        <f t="shared" si="130"/>
        <v>21566165.583504714</v>
      </c>
      <c r="Y148" s="23">
        <f t="shared" si="112"/>
        <v>2545655.3251328305</v>
      </c>
      <c r="Z148" s="3">
        <f t="shared" si="113"/>
        <v>0</v>
      </c>
      <c r="AA148" s="23">
        <f t="shared" si="114"/>
        <v>7275361.2845561178</v>
      </c>
      <c r="AB148" s="26">
        <f t="shared" si="131"/>
        <v>32069825.000000019</v>
      </c>
      <c r="AC148" s="23">
        <f t="shared" si="132"/>
        <v>36873036</v>
      </c>
      <c r="AD148" s="23">
        <f t="shared" si="133"/>
        <v>4803211</v>
      </c>
      <c r="AE148" s="24">
        <f t="shared" si="100"/>
        <v>32069825</v>
      </c>
      <c r="AF148" s="3">
        <f t="shared" si="134"/>
        <v>21558317.912984736</v>
      </c>
      <c r="AG148" s="2">
        <f t="shared" si="115"/>
        <v>0</v>
      </c>
      <c r="AH148" s="2">
        <f t="shared" si="116"/>
        <v>0.59431403113039105</v>
      </c>
      <c r="AI148" s="23">
        <f t="shared" si="140"/>
        <v>5462445.8723519742</v>
      </c>
      <c r="AJ148" s="23">
        <f t="shared" si="117"/>
        <v>1331887.1169744981</v>
      </c>
      <c r="AK148" s="23">
        <f t="shared" si="118"/>
        <v>-6632.5719676234903</v>
      </c>
      <c r="AL148" s="23">
        <f t="shared" si="144"/>
        <v>0</v>
      </c>
      <c r="AM148" s="23">
        <f t="shared" si="145"/>
        <v>0</v>
      </c>
      <c r="AN148" s="16">
        <f t="shared" si="135"/>
        <v>0</v>
      </c>
      <c r="AO148" s="23">
        <f t="shared" si="136"/>
        <v>0</v>
      </c>
      <c r="AP148" s="22">
        <f t="shared" si="137"/>
        <v>0</v>
      </c>
      <c r="AQ148" s="30">
        <f t="shared" si="119"/>
        <v>41487634.543779135</v>
      </c>
      <c r="AR148" s="28">
        <f t="shared" si="120"/>
        <v>1018484.208594317</v>
      </c>
      <c r="AS148" s="25">
        <f t="shared" si="121"/>
        <v>36887509.541396081</v>
      </c>
      <c r="AT148" s="32">
        <f t="shared" si="122"/>
        <v>0</v>
      </c>
      <c r="AU148" s="23">
        <f t="shared" si="123"/>
        <v>0</v>
      </c>
      <c r="AV148" s="22">
        <f t="shared" si="124"/>
        <v>3023133.9985553324</v>
      </c>
      <c r="AW148" s="31">
        <f t="shared" si="138"/>
        <v>41487634.54377912</v>
      </c>
      <c r="AX148"/>
      <c r="AY148"/>
      <c r="AZ148"/>
      <c r="BA148"/>
    </row>
    <row r="149" spans="1:53" s="21" customFormat="1" x14ac:dyDescent="0.25">
      <c r="A149">
        <f t="shared" si="99"/>
        <v>267</v>
      </c>
      <c r="B149" t="s">
        <v>9</v>
      </c>
      <c r="C149" s="27">
        <f t="shared" si="102"/>
        <v>0</v>
      </c>
      <c r="D149" s="27">
        <f t="shared" si="125"/>
        <v>0</v>
      </c>
      <c r="E149" s="27" t="b">
        <f t="shared" si="101"/>
        <v>0</v>
      </c>
      <c r="F149" s="29">
        <f t="shared" si="103"/>
        <v>0</v>
      </c>
      <c r="G149" s="27">
        <f t="shared" si="126"/>
        <v>0</v>
      </c>
      <c r="H149" s="22">
        <f t="shared" si="104"/>
        <v>47648867.433490478</v>
      </c>
      <c r="I149" s="23">
        <f t="shared" si="105"/>
        <v>104539204.32357989</v>
      </c>
      <c r="J149" s="23">
        <f t="shared" si="106"/>
        <v>10</v>
      </c>
      <c r="K149" s="19">
        <f t="shared" si="127"/>
        <v>1.0511401320407892</v>
      </c>
      <c r="L149" s="16">
        <f t="shared" si="107"/>
        <v>0.40748586366329687</v>
      </c>
      <c r="M149" s="23">
        <f>M148-IF($B149="B",(Percent_Rent_In_Elsies*2.49%/12 * H148)/K148,0)+IF($B149="D",N149,0)+IF(B149="D",AK148)+IF(B149="C",F148*90%)-(Y149-Y148)-IF($B149="A",Q148/K148) + IF($B149="A",Q148/K148)</f>
        <v>-14480.242487578991</v>
      </c>
      <c r="N149" s="23">
        <f t="shared" si="108"/>
        <v>0</v>
      </c>
      <c r="O149" s="22">
        <f t="shared" si="109"/>
        <v>14065.542699922382</v>
      </c>
      <c r="P149" s="22">
        <f t="shared" si="141"/>
        <v>0</v>
      </c>
      <c r="Q149" s="22">
        <f t="shared" si="142"/>
        <v>0</v>
      </c>
      <c r="R149" s="22">
        <f t="shared" si="110"/>
        <v>516079.65996960032</v>
      </c>
      <c r="S149" s="16">
        <f t="shared" si="139"/>
        <v>0</v>
      </c>
      <c r="T149" s="15">
        <f t="shared" si="111"/>
        <v>28361.592563868853</v>
      </c>
      <c r="U149" s="23">
        <f t="shared" si="128"/>
        <v>625205.2491294397</v>
      </c>
      <c r="V149" s="23">
        <f t="shared" si="129"/>
        <v>0</v>
      </c>
      <c r="W149" s="23">
        <f t="shared" si="143"/>
        <v>65285.228196871452</v>
      </c>
      <c r="X149" s="23">
        <f t="shared" si="130"/>
        <v>21566165.583504714</v>
      </c>
      <c r="Y149" s="23">
        <f t="shared" si="112"/>
        <v>2545655.3251328305</v>
      </c>
      <c r="Z149" s="3">
        <f t="shared" si="113"/>
        <v>0</v>
      </c>
      <c r="AA149" s="23">
        <f t="shared" si="114"/>
        <v>7281993.856523741</v>
      </c>
      <c r="AB149" s="26">
        <f t="shared" si="131"/>
        <v>32069825.000000019</v>
      </c>
      <c r="AC149" s="23">
        <f t="shared" si="132"/>
        <v>36873036</v>
      </c>
      <c r="AD149" s="23">
        <f t="shared" si="133"/>
        <v>4803211</v>
      </c>
      <c r="AE149" s="24">
        <f t="shared" si="100"/>
        <v>32069825</v>
      </c>
      <c r="AF149" s="3">
        <f t="shared" si="134"/>
        <v>0</v>
      </c>
      <c r="AG149" s="2">
        <f t="shared" si="115"/>
        <v>0</v>
      </c>
      <c r="AH149" s="2">
        <f t="shared" si="116"/>
        <v>0.59431403113039105</v>
      </c>
      <c r="AI149" s="23">
        <f t="shared" si="140"/>
        <v>5467425.7027618438</v>
      </c>
      <c r="AJ149" s="23">
        <f t="shared" si="117"/>
        <v>1331887.1169744981</v>
      </c>
      <c r="AK149" s="23">
        <f t="shared" si="118"/>
        <v>0</v>
      </c>
      <c r="AL149" s="23">
        <f t="shared" si="144"/>
        <v>0</v>
      </c>
      <c r="AM149" s="23">
        <f t="shared" si="145"/>
        <v>0</v>
      </c>
      <c r="AN149" s="16">
        <f t="shared" si="135"/>
        <v>0</v>
      </c>
      <c r="AO149" s="23">
        <f t="shared" si="136"/>
        <v>0</v>
      </c>
      <c r="AP149" s="22">
        <f t="shared" si="137"/>
        <v>0</v>
      </c>
      <c r="AQ149" s="30">
        <f t="shared" si="119"/>
        <v>41487634.543779135</v>
      </c>
      <c r="AR149" s="28">
        <f t="shared" si="120"/>
        <v>1018484.208594317</v>
      </c>
      <c r="AS149" s="25">
        <f t="shared" si="121"/>
        <v>36887509.541396081</v>
      </c>
      <c r="AT149" s="32">
        <f t="shared" si="122"/>
        <v>0</v>
      </c>
      <c r="AU149" s="23">
        <f t="shared" si="123"/>
        <v>0</v>
      </c>
      <c r="AV149" s="22">
        <f t="shared" si="124"/>
        <v>3023133.9985553324</v>
      </c>
      <c r="AW149" s="31">
        <f t="shared" si="138"/>
        <v>41487634.54377912</v>
      </c>
      <c r="AX149"/>
      <c r="AY149"/>
      <c r="AZ149"/>
      <c r="BA149"/>
    </row>
    <row r="150" spans="1:53" x14ac:dyDescent="0.25">
      <c r="A150" s="21">
        <f t="shared" si="99"/>
        <v>267</v>
      </c>
      <c r="B150" s="21" t="s">
        <v>28</v>
      </c>
      <c r="C150" s="27">
        <f t="shared" si="102"/>
        <v>0</v>
      </c>
      <c r="D150" s="27">
        <f t="shared" si="125"/>
        <v>0</v>
      </c>
      <c r="E150" s="27" t="b">
        <f t="shared" si="101"/>
        <v>0</v>
      </c>
      <c r="F150" s="29">
        <f t="shared" si="103"/>
        <v>0</v>
      </c>
      <c r="G150" s="27">
        <f t="shared" si="126"/>
        <v>0</v>
      </c>
      <c r="H150" s="22">
        <f t="shared" si="104"/>
        <v>47648867.433490478</v>
      </c>
      <c r="I150" s="23">
        <f t="shared" si="105"/>
        <v>104539204.32357989</v>
      </c>
      <c r="J150" s="23">
        <f t="shared" si="106"/>
        <v>10</v>
      </c>
      <c r="K150" s="19">
        <f t="shared" si="127"/>
        <v>1.0511401320407892</v>
      </c>
      <c r="L150" s="16">
        <f t="shared" si="107"/>
        <v>0.40748586366329687</v>
      </c>
      <c r="M150" s="23">
        <f>M149-IF($B150="B",(Percent_Rent_In_Elsies*2.49%/12 * H149)/K149,0)+IF($B150="D",N150,0)+IF(B150="D",AK149)+IF(B150="C",F149*90%)-(Y150-Y149)-IF($B150="A",Q149/K149) + IF($B150="A",Q149/K149)</f>
        <v>-14480.242487578991</v>
      </c>
      <c r="N150" s="23">
        <f t="shared" si="108"/>
        <v>0</v>
      </c>
      <c r="O150" s="22">
        <f t="shared" si="109"/>
        <v>0</v>
      </c>
      <c r="P150" s="22">
        <f t="shared" si="141"/>
        <v>0</v>
      </c>
      <c r="Q150" s="22">
        <f t="shared" si="142"/>
        <v>14065.542699922382</v>
      </c>
      <c r="R150" s="22">
        <f t="shared" si="110"/>
        <v>516079.65996960032</v>
      </c>
      <c r="S150" s="16">
        <f t="shared" si="139"/>
        <v>0</v>
      </c>
      <c r="T150" s="15">
        <f t="shared" si="111"/>
        <v>0</v>
      </c>
      <c r="U150" s="23">
        <f t="shared" si="128"/>
        <v>625205.2491294397</v>
      </c>
      <c r="V150" s="23">
        <f t="shared" si="129"/>
        <v>0</v>
      </c>
      <c r="W150" s="23">
        <f t="shared" si="143"/>
        <v>0</v>
      </c>
      <c r="X150" s="23">
        <f t="shared" si="130"/>
        <v>21566165.583504714</v>
      </c>
      <c r="Y150" s="23">
        <f t="shared" si="112"/>
        <v>2545655.3251328305</v>
      </c>
      <c r="Z150" s="3">
        <f t="shared" si="113"/>
        <v>3264.2614098435733</v>
      </c>
      <c r="AA150" s="23">
        <f t="shared" si="114"/>
        <v>7330957.7776713949</v>
      </c>
      <c r="AB150" s="26">
        <f t="shared" si="131"/>
        <v>32069825.000000022</v>
      </c>
      <c r="AC150" s="23">
        <f t="shared" si="132"/>
        <v>36873036</v>
      </c>
      <c r="AD150" s="23">
        <f t="shared" si="133"/>
        <v>4803211</v>
      </c>
      <c r="AE150" s="24">
        <f t="shared" si="100"/>
        <v>32069825</v>
      </c>
      <c r="AF150" s="3">
        <f t="shared" si="134"/>
        <v>0</v>
      </c>
      <c r="AG150" s="2">
        <f t="shared" si="115"/>
        <v>1.816984844375535E-3</v>
      </c>
      <c r="AH150" s="2">
        <f t="shared" si="116"/>
        <v>0.59431403113039105</v>
      </c>
      <c r="AI150" s="23">
        <f t="shared" si="140"/>
        <v>5504188.5188621143</v>
      </c>
      <c r="AJ150" s="23">
        <f t="shared" si="117"/>
        <v>1331887.1169744981</v>
      </c>
      <c r="AK150" s="23">
        <f t="shared" si="118"/>
        <v>0</v>
      </c>
      <c r="AL150" s="23">
        <f t="shared" si="144"/>
        <v>0</v>
      </c>
      <c r="AM150" s="23">
        <f t="shared" si="145"/>
        <v>0</v>
      </c>
      <c r="AN150" s="16">
        <f t="shared" si="135"/>
        <v>0</v>
      </c>
      <c r="AO150" s="23">
        <f t="shared" si="136"/>
        <v>0</v>
      </c>
      <c r="AP150" s="22">
        <f t="shared" si="137"/>
        <v>0</v>
      </c>
      <c r="AQ150" s="30">
        <f t="shared" si="119"/>
        <v>41487634.543779135</v>
      </c>
      <c r="AR150" s="28">
        <f t="shared" si="120"/>
        <v>1018484.208594317</v>
      </c>
      <c r="AS150" s="25">
        <f t="shared" si="121"/>
        <v>36887509.541396081</v>
      </c>
      <c r="AT150" s="32">
        <f t="shared" si="122"/>
        <v>6528.5228196871467</v>
      </c>
      <c r="AU150" s="23">
        <f t="shared" si="123"/>
        <v>6528.5228196871467</v>
      </c>
      <c r="AV150" s="22">
        <f t="shared" si="124"/>
        <v>3051495.5911192014</v>
      </c>
      <c r="AW150" s="31">
        <f t="shared" si="138"/>
        <v>41487634.54377912</v>
      </c>
    </row>
    <row r="151" spans="1:53" x14ac:dyDescent="0.25">
      <c r="A151">
        <f t="shared" si="99"/>
        <v>268</v>
      </c>
      <c r="B151" t="s">
        <v>6</v>
      </c>
      <c r="C151" s="27">
        <f t="shared" si="102"/>
        <v>0</v>
      </c>
      <c r="D151" s="27">
        <f t="shared" si="125"/>
        <v>0</v>
      </c>
      <c r="E151" s="27" t="b">
        <f t="shared" si="101"/>
        <v>0</v>
      </c>
      <c r="F151" s="29">
        <f t="shared" si="103"/>
        <v>0</v>
      </c>
      <c r="G151" s="27">
        <f t="shared" si="126"/>
        <v>0</v>
      </c>
      <c r="H151" s="22">
        <f t="shared" si="104"/>
        <v>47966923.623609029</v>
      </c>
      <c r="I151" s="23">
        <f t="shared" si="105"/>
        <v>104539204.32357989</v>
      </c>
      <c r="J151" s="23">
        <f t="shared" si="106"/>
        <v>11</v>
      </c>
      <c r="K151" s="19">
        <f t="shared" si="127"/>
        <v>1.056395832700993</v>
      </c>
      <c r="L151" s="16">
        <f t="shared" si="107"/>
        <v>0.41020583180324932</v>
      </c>
      <c r="M151" s="23">
        <f>M150-IF($B151="B",(Percent_Rent_In_Elsies*2.49%/12 * H150)/K150,0)+IF($B151="D",N151,0)+IF(B151="D",AK150)+IF(B151="C",F150*90%)-(Y151-Y150)-IF($B151="A",Q150/K150) + IF($B151="A",Q150/K150)</f>
        <v>-14480.242487578991</v>
      </c>
      <c r="N151" s="23">
        <f t="shared" si="108"/>
        <v>0</v>
      </c>
      <c r="O151" s="22">
        <f t="shared" si="109"/>
        <v>0</v>
      </c>
      <c r="P151" s="22">
        <f t="shared" si="141"/>
        <v>0</v>
      </c>
      <c r="Q151" s="22">
        <f t="shared" si="142"/>
        <v>0</v>
      </c>
      <c r="R151" s="22">
        <f t="shared" si="110"/>
        <v>516079.65996960032</v>
      </c>
      <c r="S151" s="16">
        <f t="shared" si="139"/>
        <v>0</v>
      </c>
      <c r="T151" s="15">
        <f t="shared" si="111"/>
        <v>0</v>
      </c>
      <c r="U151" s="23">
        <f t="shared" si="128"/>
        <v>625205.2491294397</v>
      </c>
      <c r="V151" s="23">
        <f t="shared" si="129"/>
        <v>0</v>
      </c>
      <c r="W151" s="23">
        <f t="shared" si="143"/>
        <v>13381.225082343801</v>
      </c>
      <c r="X151" s="23">
        <f t="shared" si="130"/>
        <v>21569105.665471587</v>
      </c>
      <c r="Y151" s="23">
        <f t="shared" si="112"/>
        <v>2545655.3251328305</v>
      </c>
      <c r="Z151" s="3">
        <f t="shared" si="113"/>
        <v>0</v>
      </c>
      <c r="AA151" s="23">
        <f t="shared" si="114"/>
        <v>7330957.7776713949</v>
      </c>
      <c r="AB151" s="26">
        <f t="shared" si="131"/>
        <v>32069825.000000015</v>
      </c>
      <c r="AC151" s="23">
        <f t="shared" si="132"/>
        <v>36873036</v>
      </c>
      <c r="AD151" s="23">
        <f t="shared" si="133"/>
        <v>4803211</v>
      </c>
      <c r="AE151" s="24">
        <f t="shared" si="100"/>
        <v>32069825</v>
      </c>
      <c r="AF151" s="3">
        <f t="shared" si="134"/>
        <v>0</v>
      </c>
      <c r="AG151" s="2">
        <f t="shared" si="115"/>
        <v>0</v>
      </c>
      <c r="AH151" s="2">
        <f t="shared" si="116"/>
        <v>0.59828107728818636</v>
      </c>
      <c r="AI151" s="23">
        <f t="shared" si="140"/>
        <v>5531709.4614564246</v>
      </c>
      <c r="AJ151" s="23">
        <f t="shared" si="117"/>
        <v>1325260.8129099486</v>
      </c>
      <c r="AK151" s="23">
        <f t="shared" si="118"/>
        <v>0</v>
      </c>
      <c r="AL151" s="23">
        <f t="shared" si="144"/>
        <v>0</v>
      </c>
      <c r="AM151" s="23">
        <f t="shared" si="145"/>
        <v>0</v>
      </c>
      <c r="AN151" s="16">
        <f t="shared" si="135"/>
        <v>0</v>
      </c>
      <c r="AO151" s="23">
        <f t="shared" si="136"/>
        <v>0</v>
      </c>
      <c r="AP151" s="22">
        <f t="shared" si="137"/>
        <v>0</v>
      </c>
      <c r="AQ151" s="30">
        <f t="shared" si="119"/>
        <v>41473583.066621907</v>
      </c>
      <c r="AR151" s="28">
        <f t="shared" si="120"/>
        <v>1018498.2741370169</v>
      </c>
      <c r="AS151" s="25">
        <f t="shared" si="121"/>
        <v>36887509.541396081</v>
      </c>
      <c r="AT151" s="32">
        <f t="shared" si="122"/>
        <v>0</v>
      </c>
      <c r="AU151" s="23">
        <f t="shared" si="123"/>
        <v>0</v>
      </c>
      <c r="AV151" s="22">
        <f t="shared" si="124"/>
        <v>3051495.5911192014</v>
      </c>
      <c r="AW151" s="31">
        <f t="shared" si="138"/>
        <v>41473583.0666219</v>
      </c>
    </row>
    <row r="152" spans="1:53" x14ac:dyDescent="0.25">
      <c r="A152">
        <f t="shared" si="99"/>
        <v>268</v>
      </c>
      <c r="B152" t="s">
        <v>7</v>
      </c>
      <c r="C152" s="27">
        <f t="shared" si="102"/>
        <v>0</v>
      </c>
      <c r="D152" s="27">
        <f t="shared" si="125"/>
        <v>52819.791635049653</v>
      </c>
      <c r="E152" s="27" t="b">
        <f t="shared" si="101"/>
        <v>0</v>
      </c>
      <c r="F152" s="29">
        <f t="shared" si="103"/>
        <v>50000</v>
      </c>
      <c r="G152" s="27">
        <f t="shared" si="126"/>
        <v>0</v>
      </c>
      <c r="H152" s="22">
        <f t="shared" si="104"/>
        <v>48019743.41524408</v>
      </c>
      <c r="I152" s="23">
        <f t="shared" si="105"/>
        <v>104667968.44037184</v>
      </c>
      <c r="J152" s="23">
        <f t="shared" si="106"/>
        <v>11</v>
      </c>
      <c r="K152" s="19">
        <f t="shared" si="127"/>
        <v>1.056395832700993</v>
      </c>
      <c r="L152" s="16">
        <f t="shared" si="107"/>
        <v>0.41020583180324932</v>
      </c>
      <c r="M152" s="23">
        <f>M151-IF($B152="B",(Percent_Rent_In_Elsies*2.49%/12 * H151)/K151,0)+IF($B152="D",N152,0)+IF(B152="D",AK151)+IF(B152="C",F151*90%)-(Y152-Y151)-IF($B152="A",Q151/K151) + IF($B152="A",Q151/K151)</f>
        <v>-61589.17809579079</v>
      </c>
      <c r="N152" s="23">
        <f t="shared" si="108"/>
        <v>0</v>
      </c>
      <c r="O152" s="22">
        <f t="shared" si="109"/>
        <v>0</v>
      </c>
      <c r="P152" s="22">
        <f t="shared" si="141"/>
        <v>0</v>
      </c>
      <c r="Q152" s="22">
        <f t="shared" si="142"/>
        <v>0</v>
      </c>
      <c r="R152" s="22">
        <f t="shared" si="110"/>
        <v>473073.02163880027</v>
      </c>
      <c r="S152" s="16">
        <f t="shared" si="139"/>
        <v>43006.63833080003</v>
      </c>
      <c r="T152" s="15">
        <f t="shared" si="111"/>
        <v>0</v>
      </c>
      <c r="U152" s="23">
        <f t="shared" si="128"/>
        <v>573104.81170198636</v>
      </c>
      <c r="V152" s="23">
        <f t="shared" si="129"/>
        <v>52100.437427453311</v>
      </c>
      <c r="W152" s="23">
        <f t="shared" si="143"/>
        <v>13381.225082343801</v>
      </c>
      <c r="X152" s="23">
        <f t="shared" si="130"/>
        <v>21569105.665471587</v>
      </c>
      <c r="Y152" s="23">
        <f t="shared" si="112"/>
        <v>2545655.3251328305</v>
      </c>
      <c r="Z152" s="3">
        <f t="shared" si="113"/>
        <v>0</v>
      </c>
      <c r="AA152" s="23">
        <f t="shared" si="114"/>
        <v>7330957.7776713949</v>
      </c>
      <c r="AB152" s="26">
        <f t="shared" si="131"/>
        <v>32069825.000000015</v>
      </c>
      <c r="AC152" s="23">
        <f t="shared" si="132"/>
        <v>36873036</v>
      </c>
      <c r="AD152" s="23">
        <f t="shared" si="133"/>
        <v>4803211</v>
      </c>
      <c r="AE152" s="24">
        <f t="shared" si="100"/>
        <v>32069825</v>
      </c>
      <c r="AF152" s="3">
        <f t="shared" si="134"/>
        <v>0</v>
      </c>
      <c r="AG152" s="2">
        <f t="shared" si="115"/>
        <v>0</v>
      </c>
      <c r="AH152" s="2">
        <f t="shared" si="116"/>
        <v>0.59893988713994017</v>
      </c>
      <c r="AI152" s="23">
        <f t="shared" si="140"/>
        <v>5531709.4614564246</v>
      </c>
      <c r="AJ152" s="23">
        <f t="shared" si="117"/>
        <v>1325260.8129099486</v>
      </c>
      <c r="AK152" s="23">
        <f t="shared" si="118"/>
        <v>0</v>
      </c>
      <c r="AL152" s="23">
        <f t="shared" si="144"/>
        <v>69263.589104450308</v>
      </c>
      <c r="AM152" s="23">
        <f t="shared" si="145"/>
        <v>13768848060.243671</v>
      </c>
      <c r="AN152" s="16">
        <f t="shared" si="135"/>
        <v>0</v>
      </c>
      <c r="AO152" s="23">
        <f t="shared" si="136"/>
        <v>47108.935608211803</v>
      </c>
      <c r="AP152" s="22">
        <f t="shared" si="137"/>
        <v>49765.68325949437</v>
      </c>
      <c r="AQ152" s="30">
        <f t="shared" si="119"/>
        <v>41625511.216468245</v>
      </c>
      <c r="AR152" s="28">
        <f t="shared" si="120"/>
        <v>1067840.9490888056</v>
      </c>
      <c r="AS152" s="25">
        <f t="shared" si="121"/>
        <v>36940329.333031133</v>
      </c>
      <c r="AT152" s="32">
        <f t="shared" si="122"/>
        <v>0</v>
      </c>
      <c r="AU152" s="23">
        <f t="shared" si="123"/>
        <v>0</v>
      </c>
      <c r="AV152" s="22">
        <f t="shared" si="124"/>
        <v>3051495.5911192014</v>
      </c>
      <c r="AW152" s="31">
        <f t="shared" si="138"/>
        <v>41625511.21646823</v>
      </c>
    </row>
    <row r="153" spans="1:53" x14ac:dyDescent="0.25">
      <c r="A153">
        <f t="shared" si="99"/>
        <v>268</v>
      </c>
      <c r="B153" t="s">
        <v>8</v>
      </c>
      <c r="C153" s="27">
        <f t="shared" si="102"/>
        <v>0</v>
      </c>
      <c r="D153" s="27">
        <f t="shared" si="125"/>
        <v>0</v>
      </c>
      <c r="E153" s="27" t="b">
        <f t="shared" si="101"/>
        <v>0</v>
      </c>
      <c r="F153" s="29">
        <f t="shared" si="103"/>
        <v>0</v>
      </c>
      <c r="G153" s="27">
        <f t="shared" si="126"/>
        <v>0</v>
      </c>
      <c r="H153" s="22">
        <f t="shared" si="104"/>
        <v>48019743.41524408</v>
      </c>
      <c r="I153" s="23">
        <f t="shared" si="105"/>
        <v>104667968.44037184</v>
      </c>
      <c r="J153" s="23">
        <f t="shared" si="106"/>
        <v>11</v>
      </c>
      <c r="K153" s="19">
        <f t="shared" si="127"/>
        <v>1.056395832700993</v>
      </c>
      <c r="L153" s="16">
        <f t="shared" si="107"/>
        <v>0.41020583180324932</v>
      </c>
      <c r="M153" s="23">
        <f>M152-IF($B153="B",(Percent_Rent_In_Elsies*2.49%/12 * H152)/K152,0)+IF($B153="D",N153,0)+IF(B153="D",AK152)+IF(B153="C",F152*90%)-(Y153-Y152)-IF($B153="A",Q152/K152) + IF($B153="A",Q152/K152)</f>
        <v>-20234.341066126013</v>
      </c>
      <c r="N153" s="23">
        <f t="shared" si="108"/>
        <v>0</v>
      </c>
      <c r="O153" s="22">
        <f t="shared" si="109"/>
        <v>0</v>
      </c>
      <c r="P153" s="22">
        <f t="shared" si="141"/>
        <v>0</v>
      </c>
      <c r="Q153" s="22">
        <f t="shared" si="142"/>
        <v>0</v>
      </c>
      <c r="R153" s="22">
        <f t="shared" si="110"/>
        <v>522838.70489829464</v>
      </c>
      <c r="S153" s="16">
        <f t="shared" si="139"/>
        <v>43006.63833080003</v>
      </c>
      <c r="T153" s="15">
        <f t="shared" si="111"/>
        <v>0</v>
      </c>
      <c r="U153" s="23">
        <f t="shared" si="128"/>
        <v>625213.74731019814</v>
      </c>
      <c r="V153" s="23">
        <f t="shared" si="129"/>
        <v>52100.437427453311</v>
      </c>
      <c r="W153" s="23">
        <f t="shared" si="143"/>
        <v>13381.225082343801</v>
      </c>
      <c r="X153" s="23">
        <f t="shared" si="130"/>
        <v>21569105.665471587</v>
      </c>
      <c r="Y153" s="23">
        <f t="shared" si="112"/>
        <v>2549300.4881031658</v>
      </c>
      <c r="Z153" s="3">
        <f t="shared" si="113"/>
        <v>0</v>
      </c>
      <c r="AA153" s="23">
        <f t="shared" si="114"/>
        <v>7330957.7776713949</v>
      </c>
      <c r="AB153" s="26">
        <f t="shared" si="131"/>
        <v>32119825.000000019</v>
      </c>
      <c r="AC153" s="23">
        <f t="shared" si="132"/>
        <v>36923036</v>
      </c>
      <c r="AD153" s="23">
        <f t="shared" si="133"/>
        <v>4803211</v>
      </c>
      <c r="AE153" s="24">
        <f t="shared" si="100"/>
        <v>32119825</v>
      </c>
      <c r="AF153" s="3">
        <f t="shared" si="134"/>
        <v>21548871.324405439</v>
      </c>
      <c r="AG153" s="2">
        <f t="shared" si="115"/>
        <v>0</v>
      </c>
      <c r="AH153" s="2">
        <f t="shared" si="116"/>
        <v>0.59800753478879887</v>
      </c>
      <c r="AI153" s="23">
        <f t="shared" si="140"/>
        <v>5531709.4614564246</v>
      </c>
      <c r="AJ153" s="23">
        <f t="shared" si="117"/>
        <v>1325260.8129099486</v>
      </c>
      <c r="AK153" s="23">
        <f t="shared" si="118"/>
        <v>-6018.9784095624836</v>
      </c>
      <c r="AL153" s="23">
        <f t="shared" si="144"/>
        <v>0</v>
      </c>
      <c r="AM153" s="23">
        <f t="shared" si="145"/>
        <v>0</v>
      </c>
      <c r="AN153" s="16">
        <f t="shared" si="135"/>
        <v>0</v>
      </c>
      <c r="AO153" s="23">
        <f t="shared" si="136"/>
        <v>0</v>
      </c>
      <c r="AP153" s="22">
        <f t="shared" si="137"/>
        <v>0</v>
      </c>
      <c r="AQ153" s="30">
        <f t="shared" si="119"/>
        <v>41591504.514118806</v>
      </c>
      <c r="AR153" s="28">
        <f t="shared" si="120"/>
        <v>1033834.2467393697</v>
      </c>
      <c r="AS153" s="25">
        <f t="shared" si="121"/>
        <v>36940329.333031133</v>
      </c>
      <c r="AT153" s="32">
        <f t="shared" si="122"/>
        <v>0</v>
      </c>
      <c r="AU153" s="23">
        <f t="shared" si="123"/>
        <v>0</v>
      </c>
      <c r="AV153" s="22">
        <f t="shared" si="124"/>
        <v>3051495.5911192014</v>
      </c>
      <c r="AW153" s="31">
        <f t="shared" si="138"/>
        <v>41591504.514118798</v>
      </c>
    </row>
    <row r="154" spans="1:53" x14ac:dyDescent="0.25">
      <c r="A154" s="21">
        <f t="shared" ref="A154:A217" si="146">A149+1</f>
        <v>268</v>
      </c>
      <c r="B154" s="21" t="s">
        <v>9</v>
      </c>
      <c r="C154" s="27">
        <f t="shared" si="102"/>
        <v>0</v>
      </c>
      <c r="D154" s="27">
        <f t="shared" si="125"/>
        <v>0</v>
      </c>
      <c r="E154" s="27" t="b">
        <f t="shared" si="101"/>
        <v>0</v>
      </c>
      <c r="F154" s="29">
        <f t="shared" si="103"/>
        <v>0</v>
      </c>
      <c r="G154" s="27">
        <f t="shared" si="126"/>
        <v>0</v>
      </c>
      <c r="H154" s="22">
        <f t="shared" si="104"/>
        <v>48019743.41524408</v>
      </c>
      <c r="I154" s="23">
        <f t="shared" si="105"/>
        <v>104667968.44037184</v>
      </c>
      <c r="J154" s="23">
        <f t="shared" si="106"/>
        <v>11</v>
      </c>
      <c r="K154" s="19">
        <f t="shared" si="127"/>
        <v>1.056395832700993</v>
      </c>
      <c r="L154" s="16">
        <f t="shared" si="107"/>
        <v>0.41020583180324932</v>
      </c>
      <c r="M154" s="23">
        <f>M153-IF($B154="B",(Percent_Rent_In_Elsies*2.49%/12 * H153)/K153,0)+IF($B154="D",N154,0)+IF(B154="D",AK153)+IF(B154="C",F153*90%)-(Y154-Y153)-IF($B154="A",Q153/K153) + IF($B154="A",Q153/K153)</f>
        <v>-26253.319475688499</v>
      </c>
      <c r="N154" s="23">
        <f t="shared" si="108"/>
        <v>0</v>
      </c>
      <c r="O154" s="22">
        <f t="shared" si="109"/>
        <v>14474.515603324027</v>
      </c>
      <c r="P154" s="22">
        <f t="shared" si="141"/>
        <v>0</v>
      </c>
      <c r="Q154" s="22">
        <f t="shared" si="142"/>
        <v>0</v>
      </c>
      <c r="R154" s="22">
        <f t="shared" si="110"/>
        <v>522838.70489829464</v>
      </c>
      <c r="S154" s="16">
        <f t="shared" si="139"/>
        <v>0</v>
      </c>
      <c r="T154" s="15">
        <f t="shared" si="111"/>
        <v>28532.122727476002</v>
      </c>
      <c r="U154" s="23">
        <f t="shared" si="128"/>
        <v>625213.74731019814</v>
      </c>
      <c r="V154" s="23">
        <f t="shared" si="129"/>
        <v>0</v>
      </c>
      <c r="W154" s="23">
        <f t="shared" si="143"/>
        <v>65481.662509797112</v>
      </c>
      <c r="X154" s="23">
        <f t="shared" si="130"/>
        <v>21569105.665471587</v>
      </c>
      <c r="Y154" s="23">
        <f t="shared" si="112"/>
        <v>2549300.4881031658</v>
      </c>
      <c r="Z154" s="3">
        <f t="shared" si="113"/>
        <v>0</v>
      </c>
      <c r="AA154" s="23">
        <f t="shared" si="114"/>
        <v>7336976.7560809571</v>
      </c>
      <c r="AB154" s="26">
        <f t="shared" si="131"/>
        <v>32119825.000000015</v>
      </c>
      <c r="AC154" s="23">
        <f t="shared" si="132"/>
        <v>36923036</v>
      </c>
      <c r="AD154" s="23">
        <f t="shared" si="133"/>
        <v>4803211</v>
      </c>
      <c r="AE154" s="24">
        <f t="shared" si="100"/>
        <v>32119825</v>
      </c>
      <c r="AF154" s="3">
        <f t="shared" si="134"/>
        <v>0</v>
      </c>
      <c r="AG154" s="2">
        <f t="shared" si="115"/>
        <v>0</v>
      </c>
      <c r="AH154" s="2">
        <f t="shared" si="116"/>
        <v>0.59800753478879887</v>
      </c>
      <c r="AI154" s="23">
        <f t="shared" si="140"/>
        <v>5536251.1926771235</v>
      </c>
      <c r="AJ154" s="23">
        <f t="shared" si="117"/>
        <v>1325260.8129099486</v>
      </c>
      <c r="AK154" s="23">
        <f t="shared" si="118"/>
        <v>0</v>
      </c>
      <c r="AL154" s="23">
        <f t="shared" si="144"/>
        <v>0</v>
      </c>
      <c r="AM154" s="23">
        <f t="shared" si="145"/>
        <v>0</v>
      </c>
      <c r="AN154" s="16">
        <f t="shared" si="135"/>
        <v>0</v>
      </c>
      <c r="AO154" s="23">
        <f t="shared" si="136"/>
        <v>0</v>
      </c>
      <c r="AP154" s="22">
        <f t="shared" si="137"/>
        <v>0</v>
      </c>
      <c r="AQ154" s="30">
        <f t="shared" si="119"/>
        <v>41591504.514118806</v>
      </c>
      <c r="AR154" s="28">
        <f t="shared" si="120"/>
        <v>1033834.2467393697</v>
      </c>
      <c r="AS154" s="25">
        <f t="shared" si="121"/>
        <v>36940329.333031133</v>
      </c>
      <c r="AT154" s="32">
        <f t="shared" si="122"/>
        <v>0</v>
      </c>
      <c r="AU154" s="23">
        <f t="shared" si="123"/>
        <v>0</v>
      </c>
      <c r="AV154" s="22">
        <f t="shared" si="124"/>
        <v>3051495.5911192014</v>
      </c>
      <c r="AW154" s="31">
        <f t="shared" si="138"/>
        <v>41591504.514118798</v>
      </c>
      <c r="AX154" s="21"/>
      <c r="AY154" s="21"/>
      <c r="AZ154" s="21"/>
      <c r="BA154" s="21"/>
    </row>
    <row r="155" spans="1:53" x14ac:dyDescent="0.25">
      <c r="A155" s="21">
        <f t="shared" si="146"/>
        <v>268</v>
      </c>
      <c r="B155" s="21" t="s">
        <v>28</v>
      </c>
      <c r="C155" s="27">
        <f t="shared" si="102"/>
        <v>0</v>
      </c>
      <c r="D155" s="27">
        <f t="shared" si="125"/>
        <v>0</v>
      </c>
      <c r="E155" s="27" t="b">
        <f t="shared" si="101"/>
        <v>0</v>
      </c>
      <c r="F155" s="29">
        <f t="shared" si="103"/>
        <v>0</v>
      </c>
      <c r="G155" s="27">
        <f t="shared" si="126"/>
        <v>0</v>
      </c>
      <c r="H155" s="22">
        <f t="shared" si="104"/>
        <v>48019743.41524408</v>
      </c>
      <c r="I155" s="23">
        <f t="shared" si="105"/>
        <v>104667968.44037184</v>
      </c>
      <c r="J155" s="23">
        <f t="shared" si="106"/>
        <v>11</v>
      </c>
      <c r="K155" s="19">
        <f t="shared" si="127"/>
        <v>1.056395832700993</v>
      </c>
      <c r="L155" s="16">
        <f t="shared" si="107"/>
        <v>0.41020583180324932</v>
      </c>
      <c r="M155" s="23">
        <f>M154-IF($B155="B",(Percent_Rent_In_Elsies*2.49%/12 * H154)/K154,0)+IF($B155="D",N155,0)+IF(B155="D",AK154)+IF(B155="C",F154*90%)-(Y155-Y154)-IF($B155="A",Q154/K154) + IF($B155="A",Q154/K154)</f>
        <v>-26253.319475688499</v>
      </c>
      <c r="N155" s="23">
        <f t="shared" si="108"/>
        <v>0</v>
      </c>
      <c r="O155" s="22">
        <f t="shared" si="109"/>
        <v>0</v>
      </c>
      <c r="P155" s="22">
        <f t="shared" si="141"/>
        <v>0</v>
      </c>
      <c r="Q155" s="22">
        <f t="shared" si="142"/>
        <v>14474.515603324027</v>
      </c>
      <c r="R155" s="22">
        <f t="shared" si="110"/>
        <v>522838.70489829464</v>
      </c>
      <c r="S155" s="16">
        <f t="shared" si="139"/>
        <v>0</v>
      </c>
      <c r="T155" s="15">
        <f t="shared" si="111"/>
        <v>0</v>
      </c>
      <c r="U155" s="23">
        <f t="shared" si="128"/>
        <v>625213.74731019814</v>
      </c>
      <c r="V155" s="23">
        <f t="shared" si="129"/>
        <v>0</v>
      </c>
      <c r="W155" s="23">
        <f t="shared" si="143"/>
        <v>0</v>
      </c>
      <c r="X155" s="23">
        <f t="shared" si="130"/>
        <v>21569105.665471587</v>
      </c>
      <c r="Y155" s="23">
        <f t="shared" si="112"/>
        <v>2549300.4881031658</v>
      </c>
      <c r="Z155" s="3">
        <f t="shared" si="113"/>
        <v>3274.0831254898558</v>
      </c>
      <c r="AA155" s="23">
        <f t="shared" si="114"/>
        <v>7386088.0029633045</v>
      </c>
      <c r="AB155" s="26">
        <f t="shared" si="131"/>
        <v>32119825.000000022</v>
      </c>
      <c r="AC155" s="23">
        <f t="shared" si="132"/>
        <v>36923036</v>
      </c>
      <c r="AD155" s="23">
        <f t="shared" si="133"/>
        <v>4803211</v>
      </c>
      <c r="AE155" s="24">
        <f t="shared" si="100"/>
        <v>32119825</v>
      </c>
      <c r="AF155" s="3">
        <f t="shared" si="134"/>
        <v>0</v>
      </c>
      <c r="AG155" s="2">
        <f t="shared" si="115"/>
        <v>1.8232508289833739E-3</v>
      </c>
      <c r="AH155" s="2">
        <f t="shared" si="116"/>
        <v>0.59800753478879887</v>
      </c>
      <c r="AI155" s="23">
        <f t="shared" si="140"/>
        <v>5573308.9902094528</v>
      </c>
      <c r="AJ155" s="23">
        <f t="shared" si="117"/>
        <v>1325260.8129099486</v>
      </c>
      <c r="AK155" s="23">
        <f t="shared" si="118"/>
        <v>0</v>
      </c>
      <c r="AL155" s="23">
        <f t="shared" si="144"/>
        <v>0</v>
      </c>
      <c r="AM155" s="23">
        <f t="shared" si="145"/>
        <v>0</v>
      </c>
      <c r="AN155" s="16">
        <f t="shared" si="135"/>
        <v>0</v>
      </c>
      <c r="AO155" s="23">
        <f t="shared" si="136"/>
        <v>0</v>
      </c>
      <c r="AP155" s="22">
        <f t="shared" si="137"/>
        <v>0</v>
      </c>
      <c r="AQ155" s="30">
        <f t="shared" si="119"/>
        <v>41591504.514118806</v>
      </c>
      <c r="AR155" s="28">
        <f t="shared" si="120"/>
        <v>1033834.2467393697</v>
      </c>
      <c r="AS155" s="25">
        <f t="shared" si="121"/>
        <v>36940329.333031133</v>
      </c>
      <c r="AT155" s="32">
        <f t="shared" si="122"/>
        <v>6548.1662509797115</v>
      </c>
      <c r="AU155" s="23">
        <f t="shared" si="123"/>
        <v>6548.1662509797115</v>
      </c>
      <c r="AV155" s="22">
        <f t="shared" si="124"/>
        <v>3080027.7138466774</v>
      </c>
      <c r="AW155" s="31">
        <f t="shared" si="138"/>
        <v>41591504.514118798</v>
      </c>
      <c r="AX155" s="21"/>
      <c r="AY155" s="21"/>
      <c r="AZ155" s="21"/>
      <c r="BA155" s="21"/>
    </row>
    <row r="156" spans="1:53" x14ac:dyDescent="0.25">
      <c r="A156">
        <f t="shared" si="146"/>
        <v>269</v>
      </c>
      <c r="B156" t="s">
        <v>6</v>
      </c>
      <c r="C156" s="27">
        <f t="shared" si="102"/>
        <v>0</v>
      </c>
      <c r="D156" s="27">
        <f t="shared" si="125"/>
        <v>0</v>
      </c>
      <c r="E156" s="27" t="b">
        <f t="shared" si="101"/>
        <v>0</v>
      </c>
      <c r="F156" s="29">
        <f t="shared" si="103"/>
        <v>0</v>
      </c>
      <c r="G156" s="27">
        <f t="shared" si="126"/>
        <v>0</v>
      </c>
      <c r="H156" s="22">
        <f t="shared" si="104"/>
        <v>48581976.578553528</v>
      </c>
      <c r="I156" s="23">
        <f t="shared" si="105"/>
        <v>104667968.44037184</v>
      </c>
      <c r="J156" s="23">
        <f t="shared" si="106"/>
        <v>13</v>
      </c>
      <c r="K156" s="19">
        <f t="shared" si="127"/>
        <v>1.0669862009238202</v>
      </c>
      <c r="L156" s="16">
        <f t="shared" si="107"/>
        <v>0.41500867550918863</v>
      </c>
      <c r="M156" s="23">
        <f>M155-IF($B156="B",(Percent_Rent_In_Elsies*2.49%/12 * H155)/K155,0)+IF($B156="D",N156,0)+IF(B156="D",AK155)+IF(B156="C",F155*90%)-(Y156-Y155)-IF($B156="A",Q155/K155) + IF($B156="A",Q155/K155)</f>
        <v>-26253.319475688499</v>
      </c>
      <c r="N156" s="23">
        <f t="shared" si="108"/>
        <v>0</v>
      </c>
      <c r="O156" s="22">
        <f t="shared" si="109"/>
        <v>0</v>
      </c>
      <c r="P156" s="22">
        <f t="shared" si="141"/>
        <v>0</v>
      </c>
      <c r="Q156" s="22">
        <f t="shared" si="142"/>
        <v>0</v>
      </c>
      <c r="R156" s="22">
        <f t="shared" si="110"/>
        <v>522838.70489829464</v>
      </c>
      <c r="S156" s="16">
        <f t="shared" si="139"/>
        <v>0</v>
      </c>
      <c r="T156" s="15">
        <f t="shared" si="111"/>
        <v>0</v>
      </c>
      <c r="U156" s="23">
        <f t="shared" si="128"/>
        <v>625213.74731019814</v>
      </c>
      <c r="V156" s="23">
        <f t="shared" si="129"/>
        <v>0</v>
      </c>
      <c r="W156" s="23">
        <f t="shared" si="143"/>
        <v>13701.791653527811</v>
      </c>
      <c r="X156" s="23">
        <f t="shared" si="130"/>
        <v>21571774.289445512</v>
      </c>
      <c r="Y156" s="23">
        <f t="shared" si="112"/>
        <v>2549300.4881031658</v>
      </c>
      <c r="Z156" s="3">
        <f t="shared" si="113"/>
        <v>0</v>
      </c>
      <c r="AA156" s="23">
        <f t="shared" si="114"/>
        <v>7386088.0029633045</v>
      </c>
      <c r="AB156" s="26">
        <f t="shared" si="131"/>
        <v>32119825.000000022</v>
      </c>
      <c r="AC156" s="23">
        <f t="shared" si="132"/>
        <v>36923036</v>
      </c>
      <c r="AD156" s="23">
        <f t="shared" si="133"/>
        <v>4803211</v>
      </c>
      <c r="AE156" s="24">
        <f t="shared" si="100"/>
        <v>32119825</v>
      </c>
      <c r="AF156" s="3">
        <f t="shared" si="134"/>
        <v>0</v>
      </c>
      <c r="AG156" s="2">
        <f t="shared" si="115"/>
        <v>0</v>
      </c>
      <c r="AH156" s="2">
        <f t="shared" si="116"/>
        <v>0.60500923125893158</v>
      </c>
      <c r="AI156" s="23">
        <f t="shared" si="140"/>
        <v>5629181.4128363011</v>
      </c>
      <c r="AJ156" s="23">
        <f t="shared" si="117"/>
        <v>1312106.9408281466</v>
      </c>
      <c r="AK156" s="23">
        <f t="shared" si="118"/>
        <v>0</v>
      </c>
      <c r="AL156" s="23">
        <f t="shared" si="144"/>
        <v>0</v>
      </c>
      <c r="AM156" s="23">
        <f t="shared" si="145"/>
        <v>0</v>
      </c>
      <c r="AN156" s="16">
        <f t="shared" si="135"/>
        <v>0</v>
      </c>
      <c r="AO156" s="23">
        <f t="shared" si="136"/>
        <v>0</v>
      </c>
      <c r="AP156" s="22">
        <f t="shared" si="137"/>
        <v>0</v>
      </c>
      <c r="AQ156" s="30">
        <f t="shared" si="119"/>
        <v>41577044.473031081</v>
      </c>
      <c r="AR156" s="28">
        <f t="shared" si="120"/>
        <v>1033848.721254973</v>
      </c>
      <c r="AS156" s="25">
        <f t="shared" si="121"/>
        <v>36940329.333031133</v>
      </c>
      <c r="AT156" s="32">
        <f t="shared" si="122"/>
        <v>0</v>
      </c>
      <c r="AU156" s="23">
        <f t="shared" si="123"/>
        <v>0</v>
      </c>
      <c r="AV156" s="22">
        <f t="shared" si="124"/>
        <v>3080027.7138466774</v>
      </c>
      <c r="AW156" s="31">
        <f t="shared" si="138"/>
        <v>41577044.473031081</v>
      </c>
    </row>
    <row r="157" spans="1:53" x14ac:dyDescent="0.25">
      <c r="A157">
        <f t="shared" si="146"/>
        <v>269</v>
      </c>
      <c r="B157" t="s">
        <v>7</v>
      </c>
      <c r="C157" s="27">
        <f t="shared" si="102"/>
        <v>0</v>
      </c>
      <c r="D157" s="27">
        <f t="shared" si="125"/>
        <v>106698.62009238203</v>
      </c>
      <c r="E157" s="27" t="b">
        <f t="shared" si="101"/>
        <v>0</v>
      </c>
      <c r="F157" s="29">
        <f t="shared" si="103"/>
        <v>100000</v>
      </c>
      <c r="G157" s="27">
        <f t="shared" si="126"/>
        <v>0</v>
      </c>
      <c r="H157" s="22">
        <f t="shared" si="104"/>
        <v>48688675.198645912</v>
      </c>
      <c r="I157" s="23">
        <f t="shared" si="105"/>
        <v>104925068.17439902</v>
      </c>
      <c r="J157" s="23">
        <f t="shared" si="106"/>
        <v>13</v>
      </c>
      <c r="K157" s="19">
        <f t="shared" si="127"/>
        <v>1.0669862009238202</v>
      </c>
      <c r="L157" s="16">
        <f t="shared" si="107"/>
        <v>0.41500867550918863</v>
      </c>
      <c r="M157" s="23">
        <f>M156-IF($B157="B",(Percent_Rent_In_Elsies*2.49%/12 * H156)/K156,0)+IF($B157="D",N157,0)+IF(B157="D",AK156)+IF(B157="C",F156*90%)-(Y157-Y156)-IF($B157="A",Q156/K156) + IF($B157="A",Q156/K156)</f>
        <v>-73492.731434913992</v>
      </c>
      <c r="N157" s="23">
        <f t="shared" si="108"/>
        <v>0</v>
      </c>
      <c r="O157" s="22">
        <f t="shared" si="109"/>
        <v>0</v>
      </c>
      <c r="P157" s="22">
        <f t="shared" si="141"/>
        <v>0</v>
      </c>
      <c r="Q157" s="22">
        <f t="shared" si="142"/>
        <v>0</v>
      </c>
      <c r="R157" s="22">
        <f t="shared" si="110"/>
        <v>479268.81282343675</v>
      </c>
      <c r="S157" s="16">
        <f t="shared" si="139"/>
        <v>43569.892074857889</v>
      </c>
      <c r="T157" s="15">
        <f t="shared" si="111"/>
        <v>0</v>
      </c>
      <c r="U157" s="23">
        <f t="shared" si="128"/>
        <v>573112.60170101491</v>
      </c>
      <c r="V157" s="23">
        <f t="shared" si="129"/>
        <v>52101.145609183179</v>
      </c>
      <c r="W157" s="23">
        <f t="shared" si="143"/>
        <v>13701.791653527811</v>
      </c>
      <c r="X157" s="23">
        <f t="shared" si="130"/>
        <v>21571774.289445512</v>
      </c>
      <c r="Y157" s="23">
        <f t="shared" si="112"/>
        <v>2549300.4881031658</v>
      </c>
      <c r="Z157" s="3">
        <f t="shared" si="113"/>
        <v>0</v>
      </c>
      <c r="AA157" s="23">
        <f t="shared" si="114"/>
        <v>7386088.0029633045</v>
      </c>
      <c r="AB157" s="26">
        <f t="shared" si="131"/>
        <v>32119825.000000022</v>
      </c>
      <c r="AC157" s="23">
        <f t="shared" si="132"/>
        <v>36923036</v>
      </c>
      <c r="AD157" s="23">
        <f t="shared" si="133"/>
        <v>4803211</v>
      </c>
      <c r="AE157" s="24">
        <f t="shared" si="100"/>
        <v>32119825</v>
      </c>
      <c r="AF157" s="3">
        <f t="shared" si="134"/>
        <v>0</v>
      </c>
      <c r="AG157" s="2">
        <f t="shared" si="115"/>
        <v>0</v>
      </c>
      <c r="AH157" s="2">
        <f t="shared" si="116"/>
        <v>0.60633798843730835</v>
      </c>
      <c r="AI157" s="23">
        <f t="shared" si="140"/>
        <v>5629181.4128363011</v>
      </c>
      <c r="AJ157" s="23">
        <f t="shared" si="117"/>
        <v>1312106.9408281466</v>
      </c>
      <c r="AK157" s="23">
        <f t="shared" si="118"/>
        <v>0</v>
      </c>
      <c r="AL157" s="23">
        <f t="shared" si="144"/>
        <v>97471.951379876584</v>
      </c>
      <c r="AM157" s="23">
        <f t="shared" si="145"/>
        <v>19184043591.239956</v>
      </c>
      <c r="AN157" s="16">
        <f t="shared" si="135"/>
        <v>0</v>
      </c>
      <c r="AO157" s="23">
        <f t="shared" si="136"/>
        <v>47239.411959225494</v>
      </c>
      <c r="AP157" s="22">
        <f t="shared" si="137"/>
        <v>50403.800700249289</v>
      </c>
      <c r="AQ157" s="30">
        <f t="shared" si="119"/>
        <v>41784122.262218013</v>
      </c>
      <c r="AR157" s="28">
        <f t="shared" si="120"/>
        <v>1083824.0896492701</v>
      </c>
      <c r="AS157" s="25">
        <f t="shared" si="121"/>
        <v>37047027.953123517</v>
      </c>
      <c r="AT157" s="32">
        <f t="shared" si="122"/>
        <v>0</v>
      </c>
      <c r="AU157" s="23">
        <f t="shared" si="123"/>
        <v>0</v>
      </c>
      <c r="AV157" s="22">
        <f t="shared" si="124"/>
        <v>3080027.7138466774</v>
      </c>
      <c r="AW157" s="31">
        <f t="shared" si="138"/>
        <v>41784122.262218006</v>
      </c>
    </row>
    <row r="158" spans="1:53" s="21" customFormat="1" x14ac:dyDescent="0.25">
      <c r="A158">
        <f t="shared" si="146"/>
        <v>269</v>
      </c>
      <c r="B158" t="s">
        <v>8</v>
      </c>
      <c r="C158" s="27">
        <f t="shared" si="102"/>
        <v>0</v>
      </c>
      <c r="D158" s="27">
        <f t="shared" si="125"/>
        <v>0</v>
      </c>
      <c r="E158" s="27" t="b">
        <f t="shared" si="101"/>
        <v>0</v>
      </c>
      <c r="F158" s="29">
        <f t="shared" si="103"/>
        <v>0</v>
      </c>
      <c r="G158" s="27">
        <f t="shared" si="126"/>
        <v>0</v>
      </c>
      <c r="H158" s="22">
        <f t="shared" si="104"/>
        <v>48688675.198645912</v>
      </c>
      <c r="I158" s="23">
        <f t="shared" si="105"/>
        <v>104925068.17439902</v>
      </c>
      <c r="J158" s="23">
        <f t="shared" si="106"/>
        <v>13</v>
      </c>
      <c r="K158" s="19">
        <f t="shared" si="127"/>
        <v>1.0669862009238202</v>
      </c>
      <c r="L158" s="16">
        <f t="shared" si="107"/>
        <v>0.41500867550918863</v>
      </c>
      <c r="M158" s="23">
        <f>M157-IF($B158="B",(Percent_Rent_In_Elsies*2.49%/12 * H157)/K157,0)+IF($B158="D",N158,0)+IF(B158="D",AK157)+IF(B158="C",F157*90%)-(Y158-Y157)-IF($B158="A",Q157/K157) + IF($B158="A",Q157/K157)</f>
        <v>9143.8571068610181</v>
      </c>
      <c r="N158" s="23">
        <f t="shared" si="108"/>
        <v>0</v>
      </c>
      <c r="O158" s="22">
        <f t="shared" si="109"/>
        <v>0</v>
      </c>
      <c r="P158" s="22">
        <f t="shared" si="141"/>
        <v>0</v>
      </c>
      <c r="Q158" s="22">
        <f t="shared" si="142"/>
        <v>0</v>
      </c>
      <c r="R158" s="22">
        <f t="shared" si="110"/>
        <v>529672.61352368607</v>
      </c>
      <c r="S158" s="16">
        <f t="shared" si="139"/>
        <v>43569.892074857889</v>
      </c>
      <c r="T158" s="15">
        <f t="shared" si="111"/>
        <v>0</v>
      </c>
      <c r="U158" s="23">
        <f t="shared" si="128"/>
        <v>630352.01366024045</v>
      </c>
      <c r="V158" s="23">
        <f t="shared" si="129"/>
        <v>52101.145609183179</v>
      </c>
      <c r="W158" s="23">
        <f t="shared" si="143"/>
        <v>13701.791653527811</v>
      </c>
      <c r="X158" s="23">
        <f t="shared" si="130"/>
        <v>21571774.289445512</v>
      </c>
      <c r="Y158" s="23">
        <f t="shared" si="112"/>
        <v>2556663.8995613907</v>
      </c>
      <c r="Z158" s="3">
        <f t="shared" si="113"/>
        <v>0</v>
      </c>
      <c r="AA158" s="23">
        <f t="shared" si="114"/>
        <v>7386088.0029633045</v>
      </c>
      <c r="AB158" s="26">
        <f t="shared" si="131"/>
        <v>32219825.000000019</v>
      </c>
      <c r="AC158" s="23">
        <f t="shared" si="132"/>
        <v>37023036</v>
      </c>
      <c r="AD158" s="23">
        <f t="shared" si="133"/>
        <v>4803211</v>
      </c>
      <c r="AE158" s="24">
        <f t="shared" si="100"/>
        <v>32219825</v>
      </c>
      <c r="AF158" s="3">
        <f t="shared" si="134"/>
        <v>21580918.146552354</v>
      </c>
      <c r="AG158" s="2">
        <f t="shared" si="115"/>
        <v>0</v>
      </c>
      <c r="AH158" s="2">
        <f t="shared" si="116"/>
        <v>0.60445610984722498</v>
      </c>
      <c r="AI158" s="23">
        <f t="shared" si="140"/>
        <v>5629181.4128363011</v>
      </c>
      <c r="AJ158" s="23">
        <f t="shared" si="117"/>
        <v>1312106.9408281466</v>
      </c>
      <c r="AK158" s="23">
        <f t="shared" si="118"/>
        <v>-11375.893416678749</v>
      </c>
      <c r="AL158" s="23">
        <f t="shared" si="144"/>
        <v>0</v>
      </c>
      <c r="AM158" s="23">
        <f t="shared" si="145"/>
        <v>0</v>
      </c>
      <c r="AN158" s="16">
        <f t="shared" si="135"/>
        <v>0</v>
      </c>
      <c r="AO158" s="23">
        <f t="shared" si="136"/>
        <v>0</v>
      </c>
      <c r="AP158" s="22">
        <f t="shared" si="137"/>
        <v>0</v>
      </c>
      <c r="AQ158" s="30">
        <f t="shared" si="119"/>
        <v>41715427.023137033</v>
      </c>
      <c r="AR158" s="28">
        <f t="shared" si="120"/>
        <v>1015128.8505682922</v>
      </c>
      <c r="AS158" s="25">
        <f t="shared" si="121"/>
        <v>37047027.953123517</v>
      </c>
      <c r="AT158" s="32">
        <f t="shared" si="122"/>
        <v>0</v>
      </c>
      <c r="AU158" s="23">
        <f t="shared" si="123"/>
        <v>0</v>
      </c>
      <c r="AV158" s="22">
        <f t="shared" si="124"/>
        <v>3080027.7138466774</v>
      </c>
      <c r="AW158" s="31">
        <f t="shared" si="138"/>
        <v>41715427.023137033</v>
      </c>
      <c r="AX158"/>
      <c r="AY158"/>
      <c r="AZ158"/>
      <c r="BA158"/>
    </row>
    <row r="159" spans="1:53" s="21" customFormat="1" x14ac:dyDescent="0.25">
      <c r="A159" s="21">
        <f t="shared" si="146"/>
        <v>269</v>
      </c>
      <c r="B159" s="21" t="s">
        <v>9</v>
      </c>
      <c r="C159" s="27">
        <f t="shared" si="102"/>
        <v>0</v>
      </c>
      <c r="D159" s="27">
        <f t="shared" si="125"/>
        <v>0</v>
      </c>
      <c r="E159" s="27" t="b">
        <f t="shared" si="101"/>
        <v>0</v>
      </c>
      <c r="F159" s="29">
        <f t="shared" si="103"/>
        <v>0</v>
      </c>
      <c r="G159" s="27">
        <f t="shared" si="126"/>
        <v>0</v>
      </c>
      <c r="H159" s="22">
        <f t="shared" si="104"/>
        <v>48688675.198645912</v>
      </c>
      <c r="I159" s="23">
        <f t="shared" si="105"/>
        <v>104925068.17439902</v>
      </c>
      <c r="J159" s="23">
        <f t="shared" si="106"/>
        <v>13</v>
      </c>
      <c r="K159" s="19">
        <f t="shared" si="127"/>
        <v>1.0669862009238202</v>
      </c>
      <c r="L159" s="16">
        <f t="shared" si="107"/>
        <v>0.41500867550918863</v>
      </c>
      <c r="M159" s="23">
        <f>M158-IF($B159="B",(Percent_Rent_In_Elsies*2.49%/12 * H158)/K158,0)+IF($B159="D",N159,0)+IF(B159="D",AK158)+IF(B159="C",F158*90%)-(Y159-Y158)-IF($B159="A",Q158/K158) + IF($B159="A",Q158/K158)</f>
        <v>-2232.0363098177313</v>
      </c>
      <c r="N159" s="23">
        <f t="shared" si="108"/>
        <v>0</v>
      </c>
      <c r="O159" s="22">
        <f t="shared" si="109"/>
        <v>14868.580769645567</v>
      </c>
      <c r="P159" s="22">
        <f t="shared" si="141"/>
        <v>0</v>
      </c>
      <c r="Q159" s="22">
        <f t="shared" si="142"/>
        <v>0</v>
      </c>
      <c r="R159" s="22">
        <f t="shared" si="110"/>
        <v>529672.61352368607</v>
      </c>
      <c r="S159" s="16">
        <f t="shared" si="139"/>
        <v>0</v>
      </c>
      <c r="T159" s="15">
        <f t="shared" si="111"/>
        <v>28701.311305212323</v>
      </c>
      <c r="U159" s="23">
        <f t="shared" si="128"/>
        <v>630352.01366024045</v>
      </c>
      <c r="V159" s="23">
        <f t="shared" si="129"/>
        <v>0</v>
      </c>
      <c r="W159" s="23">
        <f t="shared" si="143"/>
        <v>65802.937262710984</v>
      </c>
      <c r="X159" s="23">
        <f t="shared" si="130"/>
        <v>21571774.289445512</v>
      </c>
      <c r="Y159" s="23">
        <f t="shared" si="112"/>
        <v>2556663.8995613907</v>
      </c>
      <c r="Z159" s="3">
        <f t="shared" si="113"/>
        <v>0</v>
      </c>
      <c r="AA159" s="23">
        <f t="shared" si="114"/>
        <v>7397463.8963799831</v>
      </c>
      <c r="AB159" s="26">
        <f t="shared" si="131"/>
        <v>32219825.000000022</v>
      </c>
      <c r="AC159" s="23">
        <f t="shared" si="132"/>
        <v>37023036</v>
      </c>
      <c r="AD159" s="23">
        <f t="shared" si="133"/>
        <v>4803211</v>
      </c>
      <c r="AE159" s="24">
        <f t="shared" si="100"/>
        <v>32219825</v>
      </c>
      <c r="AF159" s="3">
        <f t="shared" si="134"/>
        <v>0</v>
      </c>
      <c r="AG159" s="2">
        <f t="shared" si="115"/>
        <v>0</v>
      </c>
      <c r="AH159" s="2">
        <f t="shared" si="116"/>
        <v>0.60445610984722498</v>
      </c>
      <c r="AI159" s="23">
        <f t="shared" si="140"/>
        <v>5637851.3566211415</v>
      </c>
      <c r="AJ159" s="23">
        <f t="shared" si="117"/>
        <v>1312106.9408281466</v>
      </c>
      <c r="AK159" s="23">
        <f t="shared" si="118"/>
        <v>0</v>
      </c>
      <c r="AL159" s="23">
        <f t="shared" si="144"/>
        <v>0</v>
      </c>
      <c r="AM159" s="23">
        <f t="shared" si="145"/>
        <v>0</v>
      </c>
      <c r="AN159" s="16">
        <f t="shared" si="135"/>
        <v>0</v>
      </c>
      <c r="AO159" s="23">
        <f t="shared" si="136"/>
        <v>0</v>
      </c>
      <c r="AP159" s="22">
        <f t="shared" si="137"/>
        <v>0</v>
      </c>
      <c r="AQ159" s="30">
        <f t="shared" si="119"/>
        <v>41715427.023137033</v>
      </c>
      <c r="AR159" s="28">
        <f t="shared" si="120"/>
        <v>1015128.8505682922</v>
      </c>
      <c r="AS159" s="25">
        <f t="shared" si="121"/>
        <v>37047027.953123517</v>
      </c>
      <c r="AT159" s="32">
        <f t="shared" si="122"/>
        <v>0</v>
      </c>
      <c r="AU159" s="23">
        <f t="shared" si="123"/>
        <v>0</v>
      </c>
      <c r="AV159" s="22">
        <f t="shared" si="124"/>
        <v>3080027.7138466774</v>
      </c>
      <c r="AW159" s="31">
        <f t="shared" si="138"/>
        <v>41715427.023137033</v>
      </c>
    </row>
    <row r="160" spans="1:53" x14ac:dyDescent="0.25">
      <c r="A160" s="21">
        <f t="shared" si="146"/>
        <v>269</v>
      </c>
      <c r="B160" s="21" t="s">
        <v>28</v>
      </c>
      <c r="C160" s="27">
        <f t="shared" si="102"/>
        <v>0</v>
      </c>
      <c r="D160" s="27">
        <f t="shared" si="125"/>
        <v>0</v>
      </c>
      <c r="E160" s="27" t="b">
        <f t="shared" si="101"/>
        <v>0</v>
      </c>
      <c r="F160" s="29">
        <f t="shared" si="103"/>
        <v>0</v>
      </c>
      <c r="G160" s="27">
        <f t="shared" si="126"/>
        <v>0</v>
      </c>
      <c r="H160" s="22">
        <f t="shared" si="104"/>
        <v>48688675.198645912</v>
      </c>
      <c r="I160" s="23">
        <f t="shared" si="105"/>
        <v>104925068.17439902</v>
      </c>
      <c r="J160" s="23">
        <f t="shared" si="106"/>
        <v>13</v>
      </c>
      <c r="K160" s="19">
        <f t="shared" si="127"/>
        <v>1.0669862009238202</v>
      </c>
      <c r="L160" s="16">
        <f t="shared" si="107"/>
        <v>0.41500867550918863</v>
      </c>
      <c r="M160" s="23">
        <f>M159-IF($B160="B",(Percent_Rent_In_Elsies*2.49%/12 * H159)/K159,0)+IF($B160="D",N160,0)+IF(B160="D",AK159)+IF(B160="C",F159*90%)-(Y160-Y159)-IF($B160="A",Q159/K159) + IF($B160="A",Q159/K159)</f>
        <v>-2232.0363098177313</v>
      </c>
      <c r="N160" s="23">
        <f t="shared" si="108"/>
        <v>0</v>
      </c>
      <c r="O160" s="22">
        <f t="shared" si="109"/>
        <v>0</v>
      </c>
      <c r="P160" s="22">
        <f t="shared" si="141"/>
        <v>0</v>
      </c>
      <c r="Q160" s="22">
        <f t="shared" si="142"/>
        <v>14868.580769645567</v>
      </c>
      <c r="R160" s="22">
        <f t="shared" si="110"/>
        <v>529672.61352368607</v>
      </c>
      <c r="S160" s="16">
        <f t="shared" si="139"/>
        <v>0</v>
      </c>
      <c r="T160" s="15">
        <f t="shared" si="111"/>
        <v>0</v>
      </c>
      <c r="U160" s="23">
        <f t="shared" si="128"/>
        <v>630352.01366024045</v>
      </c>
      <c r="V160" s="23">
        <f t="shared" si="129"/>
        <v>0</v>
      </c>
      <c r="W160" s="23">
        <f t="shared" si="143"/>
        <v>0</v>
      </c>
      <c r="X160" s="23">
        <f t="shared" si="130"/>
        <v>21571774.289445512</v>
      </c>
      <c r="Y160" s="23">
        <f t="shared" si="112"/>
        <v>2556663.8995613907</v>
      </c>
      <c r="Z160" s="3">
        <f t="shared" si="113"/>
        <v>3290.1468631355501</v>
      </c>
      <c r="AA160" s="23">
        <f t="shared" si="114"/>
        <v>7446816.0993270166</v>
      </c>
      <c r="AB160" s="26">
        <f t="shared" si="131"/>
        <v>32219825.000000026</v>
      </c>
      <c r="AC160" s="23">
        <f t="shared" si="132"/>
        <v>37023036</v>
      </c>
      <c r="AD160" s="23">
        <f t="shared" si="133"/>
        <v>4803211</v>
      </c>
      <c r="AE160" s="24">
        <f t="shared" si="100"/>
        <v>32219825</v>
      </c>
      <c r="AF160" s="3">
        <f t="shared" si="134"/>
        <v>0</v>
      </c>
      <c r="AG160" s="2">
        <f t="shared" si="115"/>
        <v>1.8294755621383971E-3</v>
      </c>
      <c r="AH160" s="2">
        <f t="shared" si="116"/>
        <v>0.60445610984722498</v>
      </c>
      <c r="AI160" s="23">
        <f t="shared" si="140"/>
        <v>5675464.2991423393</v>
      </c>
      <c r="AJ160" s="23">
        <f t="shared" si="117"/>
        <v>1312106.9408281466</v>
      </c>
      <c r="AK160" s="23">
        <f t="shared" si="118"/>
        <v>0</v>
      </c>
      <c r="AL160" s="23">
        <f t="shared" si="144"/>
        <v>0</v>
      </c>
      <c r="AM160" s="23">
        <f t="shared" si="145"/>
        <v>0</v>
      </c>
      <c r="AN160" s="16">
        <f t="shared" si="135"/>
        <v>0</v>
      </c>
      <c r="AO160" s="23">
        <f t="shared" si="136"/>
        <v>0</v>
      </c>
      <c r="AP160" s="22">
        <f t="shared" si="137"/>
        <v>0</v>
      </c>
      <c r="AQ160" s="30">
        <f t="shared" si="119"/>
        <v>41715427.023137033</v>
      </c>
      <c r="AR160" s="28">
        <f t="shared" si="120"/>
        <v>1015128.8505682922</v>
      </c>
      <c r="AS160" s="25">
        <f t="shared" si="121"/>
        <v>37047027.953123517</v>
      </c>
      <c r="AT160" s="32">
        <f t="shared" si="122"/>
        <v>6580.2937262711002</v>
      </c>
      <c r="AU160" s="23">
        <f t="shared" si="123"/>
        <v>6580.2937262711002</v>
      </c>
      <c r="AV160" s="22">
        <f t="shared" si="124"/>
        <v>3108729.0251518898</v>
      </c>
      <c r="AW160" s="31">
        <f t="shared" si="138"/>
        <v>41715427.023137033</v>
      </c>
      <c r="AX160" s="21"/>
      <c r="AY160" s="21"/>
      <c r="AZ160" s="21"/>
      <c r="BA160" s="21"/>
    </row>
    <row r="161" spans="1:53" x14ac:dyDescent="0.25">
      <c r="A161">
        <f t="shared" si="146"/>
        <v>270</v>
      </c>
      <c r="B161" t="s">
        <v>6</v>
      </c>
      <c r="C161" s="27">
        <f t="shared" si="102"/>
        <v>0</v>
      </c>
      <c r="D161" s="27">
        <f t="shared" si="125"/>
        <v>0</v>
      </c>
      <c r="E161" s="27" t="b">
        <f t="shared" si="101"/>
        <v>0</v>
      </c>
      <c r="F161" s="29">
        <f t="shared" si="103"/>
        <v>0</v>
      </c>
      <c r="G161" s="27">
        <f t="shared" si="126"/>
        <v>0</v>
      </c>
      <c r="H161" s="22">
        <f t="shared" si="104"/>
        <v>49013672.10559687</v>
      </c>
      <c r="I161" s="23">
        <f t="shared" si="105"/>
        <v>104925068.17439902</v>
      </c>
      <c r="J161" s="23">
        <f t="shared" si="106"/>
        <v>14</v>
      </c>
      <c r="K161" s="19">
        <f t="shared" si="127"/>
        <v>1.0723211319284391</v>
      </c>
      <c r="L161" s="16">
        <f t="shared" si="107"/>
        <v>0.41777885841821244</v>
      </c>
      <c r="M161" s="23">
        <f>M160-IF($B161="B",(Percent_Rent_In_Elsies*2.49%/12 * H160)/K160,0)+IF($B161="D",N161,0)+IF(B161="D",AK160)+IF(B161="C",F160*90%)-(Y161-Y160)-IF($B161="A",Q160/K160) + IF($B161="A",Q160/K160)</f>
        <v>-2232.0363098177313</v>
      </c>
      <c r="N161" s="23">
        <f t="shared" si="108"/>
        <v>0</v>
      </c>
      <c r="O161" s="22">
        <f t="shared" si="109"/>
        <v>0</v>
      </c>
      <c r="P161" s="22">
        <f t="shared" si="141"/>
        <v>0</v>
      </c>
      <c r="Q161" s="22">
        <f t="shared" si="142"/>
        <v>0</v>
      </c>
      <c r="R161" s="22">
        <f t="shared" si="110"/>
        <v>529672.61352368607</v>
      </c>
      <c r="S161" s="16">
        <f t="shared" si="139"/>
        <v>0</v>
      </c>
      <c r="T161" s="15">
        <f t="shared" si="111"/>
        <v>0</v>
      </c>
      <c r="U161" s="23">
        <f t="shared" si="128"/>
        <v>630352.01366024045</v>
      </c>
      <c r="V161" s="23">
        <f t="shared" si="129"/>
        <v>0</v>
      </c>
      <c r="W161" s="23">
        <f t="shared" si="143"/>
        <v>13935.120020082753</v>
      </c>
      <c r="X161" s="23">
        <f t="shared" si="130"/>
        <v>21574289.90374111</v>
      </c>
      <c r="Y161" s="23">
        <f t="shared" si="112"/>
        <v>2556663.8995613907</v>
      </c>
      <c r="Z161" s="3">
        <f t="shared" si="113"/>
        <v>0</v>
      </c>
      <c r="AA161" s="23">
        <f t="shared" si="114"/>
        <v>7446816.0993270166</v>
      </c>
      <c r="AB161" s="26">
        <f t="shared" si="131"/>
        <v>32219825.000000026</v>
      </c>
      <c r="AC161" s="23">
        <f t="shared" si="132"/>
        <v>37023036</v>
      </c>
      <c r="AD161" s="23">
        <f t="shared" si="133"/>
        <v>4803211</v>
      </c>
      <c r="AE161" s="24">
        <f t="shared" si="100"/>
        <v>32219825</v>
      </c>
      <c r="AF161" s="3">
        <f t="shared" si="134"/>
        <v>0</v>
      </c>
      <c r="AG161" s="2">
        <f t="shared" si="115"/>
        <v>0</v>
      </c>
      <c r="AH161" s="2">
        <f t="shared" si="116"/>
        <v>0.60849085438045525</v>
      </c>
      <c r="AI161" s="23">
        <f t="shared" si="140"/>
        <v>5703841.6206380501</v>
      </c>
      <c r="AJ161" s="23">
        <f t="shared" si="117"/>
        <v>1305579.0456001461</v>
      </c>
      <c r="AK161" s="23">
        <f t="shared" si="118"/>
        <v>0</v>
      </c>
      <c r="AL161" s="23">
        <f t="shared" si="144"/>
        <v>0</v>
      </c>
      <c r="AM161" s="23">
        <f t="shared" si="145"/>
        <v>0</v>
      </c>
      <c r="AN161" s="16">
        <f t="shared" si="135"/>
        <v>0</v>
      </c>
      <c r="AO161" s="23">
        <f t="shared" si="136"/>
        <v>0</v>
      </c>
      <c r="AP161" s="22">
        <f t="shared" si="137"/>
        <v>0</v>
      </c>
      <c r="AQ161" s="30">
        <f t="shared" si="119"/>
        <v>41700573.310948156</v>
      </c>
      <c r="AR161" s="28">
        <f t="shared" si="120"/>
        <v>1015143.7191490618</v>
      </c>
      <c r="AS161" s="25">
        <f t="shared" si="121"/>
        <v>37047027.953123517</v>
      </c>
      <c r="AT161" s="32">
        <f t="shared" si="122"/>
        <v>0</v>
      </c>
      <c r="AU161" s="23">
        <f t="shared" si="123"/>
        <v>0</v>
      </c>
      <c r="AV161" s="22">
        <f t="shared" si="124"/>
        <v>3108729.0251518898</v>
      </c>
      <c r="AW161" s="31">
        <f t="shared" si="138"/>
        <v>41700573.310948156</v>
      </c>
    </row>
    <row r="162" spans="1:53" x14ac:dyDescent="0.25">
      <c r="A162">
        <f t="shared" si="146"/>
        <v>270</v>
      </c>
      <c r="B162" t="s">
        <v>7</v>
      </c>
      <c r="C162" s="27">
        <f t="shared" si="102"/>
        <v>0</v>
      </c>
      <c r="D162" s="27">
        <f t="shared" si="125"/>
        <v>53616.056596421957</v>
      </c>
      <c r="E162" s="27" t="b">
        <f t="shared" si="101"/>
        <v>0</v>
      </c>
      <c r="F162" s="29">
        <f t="shared" si="103"/>
        <v>50000</v>
      </c>
      <c r="G162" s="27">
        <f t="shared" si="126"/>
        <v>0</v>
      </c>
      <c r="H162" s="22">
        <f t="shared" si="104"/>
        <v>49067288.162193291</v>
      </c>
      <c r="I162" s="23">
        <f t="shared" si="105"/>
        <v>105053404.14812307</v>
      </c>
      <c r="J162" s="23">
        <f t="shared" si="106"/>
        <v>14</v>
      </c>
      <c r="K162" s="19">
        <f t="shared" si="127"/>
        <v>1.0723211319284391</v>
      </c>
      <c r="L162" s="16">
        <f t="shared" si="107"/>
        <v>0.41777885841821244</v>
      </c>
      <c r="M162" s="23">
        <f>M161-IF($B162="B",(Percent_Rent_In_Elsies*2.49%/12 * H161)/K161,0)+IF($B162="D",N162,0)+IF(B162="D",AK161)+IF(B162="C",F161*90%)-(Y162-Y161)-IF($B162="A",Q161/K161) + IF($B162="A",Q161/K161)</f>
        <v>-49654.103538975272</v>
      </c>
      <c r="N162" s="23">
        <f t="shared" si="108"/>
        <v>0</v>
      </c>
      <c r="O162" s="22">
        <f t="shared" si="109"/>
        <v>0</v>
      </c>
      <c r="P162" s="22">
        <f t="shared" si="141"/>
        <v>0</v>
      </c>
      <c r="Q162" s="22">
        <f t="shared" si="142"/>
        <v>0</v>
      </c>
      <c r="R162" s="22">
        <f t="shared" si="110"/>
        <v>485533.22906337888</v>
      </c>
      <c r="S162" s="16">
        <f t="shared" si="139"/>
        <v>44139.38446030717</v>
      </c>
      <c r="T162" s="15">
        <f t="shared" si="111"/>
        <v>0</v>
      </c>
      <c r="U162" s="23">
        <f t="shared" si="128"/>
        <v>577822.67918855371</v>
      </c>
      <c r="V162" s="23">
        <f t="shared" si="129"/>
        <v>52529.334471686707</v>
      </c>
      <c r="W162" s="23">
        <f t="shared" si="143"/>
        <v>13935.120020082753</v>
      </c>
      <c r="X162" s="23">
        <f t="shared" si="130"/>
        <v>21574289.90374111</v>
      </c>
      <c r="Y162" s="23">
        <f t="shared" si="112"/>
        <v>2556663.8995613907</v>
      </c>
      <c r="Z162" s="3">
        <f t="shared" si="113"/>
        <v>0</v>
      </c>
      <c r="AA162" s="23">
        <f t="shared" si="114"/>
        <v>7446816.0993270166</v>
      </c>
      <c r="AB162" s="26">
        <f t="shared" si="131"/>
        <v>32219825.000000026</v>
      </c>
      <c r="AC162" s="23">
        <f t="shared" si="132"/>
        <v>37023036</v>
      </c>
      <c r="AD162" s="23">
        <f t="shared" si="133"/>
        <v>4803211</v>
      </c>
      <c r="AE162" s="24">
        <f t="shared" si="100"/>
        <v>32219825</v>
      </c>
      <c r="AF162" s="3">
        <f t="shared" si="134"/>
        <v>0</v>
      </c>
      <c r="AG162" s="2">
        <f t="shared" si="115"/>
        <v>0</v>
      </c>
      <c r="AH162" s="2">
        <f t="shared" si="116"/>
        <v>0.60915648253450527</v>
      </c>
      <c r="AI162" s="23">
        <f t="shared" si="140"/>
        <v>5703841.6206380501</v>
      </c>
      <c r="AJ162" s="23">
        <f t="shared" si="117"/>
        <v>1305579.0456001461</v>
      </c>
      <c r="AK162" s="23">
        <f t="shared" si="118"/>
        <v>0</v>
      </c>
      <c r="AL162" s="23">
        <f t="shared" si="144"/>
        <v>74660.207801748998</v>
      </c>
      <c r="AM162" s="23">
        <f t="shared" si="145"/>
        <v>14621220426.917404</v>
      </c>
      <c r="AN162" s="16">
        <f t="shared" si="135"/>
        <v>0</v>
      </c>
      <c r="AO162" s="23">
        <f t="shared" si="136"/>
        <v>47422.067229157539</v>
      </c>
      <c r="AP162" s="22">
        <f t="shared" si="137"/>
        <v>50851.684809556755</v>
      </c>
      <c r="AQ162" s="30">
        <f t="shared" si="119"/>
        <v>41855460.497842811</v>
      </c>
      <c r="AR162" s="28">
        <f t="shared" si="120"/>
        <v>1065563.1646377374</v>
      </c>
      <c r="AS162" s="25">
        <f t="shared" si="121"/>
        <v>37100644.009719938</v>
      </c>
      <c r="AT162" s="32">
        <f t="shared" si="122"/>
        <v>0</v>
      </c>
      <c r="AU162" s="23">
        <f t="shared" si="123"/>
        <v>0</v>
      </c>
      <c r="AV162" s="22">
        <f t="shared" si="124"/>
        <v>3108729.0251518898</v>
      </c>
      <c r="AW162" s="31">
        <f t="shared" si="138"/>
        <v>41855460.497842804</v>
      </c>
    </row>
    <row r="163" spans="1:53" s="21" customFormat="1" x14ac:dyDescent="0.25">
      <c r="A163">
        <f t="shared" si="146"/>
        <v>270</v>
      </c>
      <c r="B163" t="s">
        <v>8</v>
      </c>
      <c r="C163" s="27">
        <f t="shared" si="102"/>
        <v>0</v>
      </c>
      <c r="D163" s="27">
        <f t="shared" si="125"/>
        <v>0</v>
      </c>
      <c r="E163" s="27" t="b">
        <f t="shared" si="101"/>
        <v>0</v>
      </c>
      <c r="F163" s="29">
        <f t="shared" si="103"/>
        <v>0</v>
      </c>
      <c r="G163" s="27">
        <f t="shared" si="126"/>
        <v>0</v>
      </c>
      <c r="H163" s="22">
        <f t="shared" si="104"/>
        <v>49067288.162193291</v>
      </c>
      <c r="I163" s="23">
        <f t="shared" si="105"/>
        <v>105053404.14812307</v>
      </c>
      <c r="J163" s="23">
        <f t="shared" si="106"/>
        <v>14</v>
      </c>
      <c r="K163" s="19">
        <f t="shared" si="127"/>
        <v>1.0723211319284391</v>
      </c>
      <c r="L163" s="16">
        <f t="shared" si="107"/>
        <v>0.41777885841821244</v>
      </c>
      <c r="M163" s="23">
        <f>M162-IF($B163="B",(Percent_Rent_In_Elsies*2.49%/12 * H162)/K162,0)+IF($B163="D",N163,0)+IF(B163="D",AK162)+IF(B163="C",F162*90%)-(Y163-Y162)-IF($B163="A",Q162/K162) + IF($B163="A",Q162/K162)</f>
        <v>-8354.2177967328244</v>
      </c>
      <c r="N163" s="23">
        <f t="shared" si="108"/>
        <v>0</v>
      </c>
      <c r="O163" s="22">
        <f t="shared" si="109"/>
        <v>0</v>
      </c>
      <c r="P163" s="22">
        <f t="shared" si="141"/>
        <v>0</v>
      </c>
      <c r="Q163" s="22">
        <f t="shared" si="142"/>
        <v>0</v>
      </c>
      <c r="R163" s="22">
        <f t="shared" si="110"/>
        <v>536384.91387293558</v>
      </c>
      <c r="S163" s="16">
        <f t="shared" si="139"/>
        <v>44139.38446030717</v>
      </c>
      <c r="T163" s="15">
        <f t="shared" si="111"/>
        <v>0</v>
      </c>
      <c r="U163" s="23">
        <f t="shared" si="128"/>
        <v>630244.74641771126</v>
      </c>
      <c r="V163" s="23">
        <f t="shared" si="129"/>
        <v>52529.334471686707</v>
      </c>
      <c r="W163" s="23">
        <f t="shared" si="143"/>
        <v>13935.120020082753</v>
      </c>
      <c r="X163" s="23">
        <f t="shared" si="130"/>
        <v>21574289.90374111</v>
      </c>
      <c r="Y163" s="23">
        <f t="shared" si="112"/>
        <v>2560364.0138191483</v>
      </c>
      <c r="Z163" s="3">
        <f t="shared" si="113"/>
        <v>0</v>
      </c>
      <c r="AA163" s="23">
        <f t="shared" si="114"/>
        <v>7446816.0993270166</v>
      </c>
      <c r="AB163" s="26">
        <f t="shared" si="131"/>
        <v>32269825.000000022</v>
      </c>
      <c r="AC163" s="23">
        <f t="shared" si="132"/>
        <v>37073036</v>
      </c>
      <c r="AD163" s="23">
        <f t="shared" si="133"/>
        <v>4803211</v>
      </c>
      <c r="AE163" s="24">
        <f t="shared" si="100"/>
        <v>32269825</v>
      </c>
      <c r="AF163" s="3">
        <f t="shared" si="134"/>
        <v>21565935.685944352</v>
      </c>
      <c r="AG163" s="2">
        <f t="shared" si="115"/>
        <v>0</v>
      </c>
      <c r="AH163" s="2">
        <f t="shared" si="116"/>
        <v>0.60821263409012338</v>
      </c>
      <c r="AI163" s="23">
        <f t="shared" si="140"/>
        <v>5703841.6206380501</v>
      </c>
      <c r="AJ163" s="23">
        <f t="shared" si="117"/>
        <v>1305579.0456001461</v>
      </c>
      <c r="AK163" s="23">
        <f t="shared" si="118"/>
        <v>-6748.8719790574141</v>
      </c>
      <c r="AL163" s="23">
        <f t="shared" si="144"/>
        <v>0</v>
      </c>
      <c r="AM163" s="23">
        <f t="shared" si="145"/>
        <v>0</v>
      </c>
      <c r="AN163" s="16">
        <f t="shared" si="135"/>
        <v>0</v>
      </c>
      <c r="AO163" s="23">
        <f t="shared" si="136"/>
        <v>0</v>
      </c>
      <c r="AP163" s="22">
        <f t="shared" si="137"/>
        <v>0</v>
      </c>
      <c r="AQ163" s="30">
        <f t="shared" si="119"/>
        <v>41820941.140204623</v>
      </c>
      <c r="AR163" s="28">
        <f t="shared" si="120"/>
        <v>1031043.8069995461</v>
      </c>
      <c r="AS163" s="25">
        <f t="shared" si="121"/>
        <v>37100644.009719938</v>
      </c>
      <c r="AT163" s="32">
        <f t="shared" si="122"/>
        <v>0</v>
      </c>
      <c r="AU163" s="23">
        <f t="shared" si="123"/>
        <v>0</v>
      </c>
      <c r="AV163" s="22">
        <f t="shared" si="124"/>
        <v>3108729.0251518898</v>
      </c>
      <c r="AW163" s="31">
        <f t="shared" si="138"/>
        <v>41820941.140204623</v>
      </c>
      <c r="AX163"/>
      <c r="AY163"/>
      <c r="AZ163"/>
      <c r="BA163"/>
    </row>
    <row r="164" spans="1:53" s="21" customFormat="1" x14ac:dyDescent="0.25">
      <c r="A164">
        <f t="shared" si="146"/>
        <v>270</v>
      </c>
      <c r="B164" t="s">
        <v>9</v>
      </c>
      <c r="C164" s="27">
        <f t="shared" si="102"/>
        <v>0</v>
      </c>
      <c r="D164" s="27">
        <f t="shared" si="125"/>
        <v>0</v>
      </c>
      <c r="E164" s="27" t="b">
        <f t="shared" si="101"/>
        <v>0</v>
      </c>
      <c r="F164" s="29">
        <f t="shared" si="103"/>
        <v>0</v>
      </c>
      <c r="G164" s="27">
        <f t="shared" si="126"/>
        <v>0</v>
      </c>
      <c r="H164" s="22">
        <f t="shared" si="104"/>
        <v>49067288.162193291</v>
      </c>
      <c r="I164" s="23">
        <f t="shared" si="105"/>
        <v>105053404.14812307</v>
      </c>
      <c r="J164" s="23">
        <f t="shared" si="106"/>
        <v>14</v>
      </c>
      <c r="K164" s="19">
        <f t="shared" si="127"/>
        <v>1.0723211319284391</v>
      </c>
      <c r="L164" s="16">
        <f t="shared" si="107"/>
        <v>0.41777885841821244</v>
      </c>
      <c r="M164" s="23">
        <f>M163-IF($B164="B",(Percent_Rent_In_Elsies*2.49%/12 * H163)/K163,0)+IF($B164="D",N164,0)+IF(B164="D",AK163)+IF(B164="C",F163*90%)-(Y164-Y163)-IF($B164="A",Q163/K163) + IF($B164="A",Q163/K163)</f>
        <v>-15103.089775790238</v>
      </c>
      <c r="N164" s="23">
        <f t="shared" si="108"/>
        <v>0</v>
      </c>
      <c r="O164" s="22">
        <f t="shared" si="109"/>
        <v>15138.768780709008</v>
      </c>
      <c r="P164" s="22">
        <f t="shared" si="141"/>
        <v>0</v>
      </c>
      <c r="Q164" s="22">
        <f t="shared" si="142"/>
        <v>0</v>
      </c>
      <c r="R164" s="22">
        <f t="shared" si="110"/>
        <v>536384.91387293558</v>
      </c>
      <c r="S164" s="16">
        <f t="shared" si="139"/>
        <v>0</v>
      </c>
      <c r="T164" s="15">
        <f t="shared" si="111"/>
        <v>29000.615679598162</v>
      </c>
      <c r="U164" s="23">
        <f t="shared" si="128"/>
        <v>630244.74641771126</v>
      </c>
      <c r="V164" s="23">
        <f t="shared" si="129"/>
        <v>0</v>
      </c>
      <c r="W164" s="23">
        <f t="shared" si="143"/>
        <v>66464.454491769458</v>
      </c>
      <c r="X164" s="23">
        <f t="shared" si="130"/>
        <v>21574289.90374111</v>
      </c>
      <c r="Y164" s="23">
        <f t="shared" si="112"/>
        <v>2560364.0138191483</v>
      </c>
      <c r="Z164" s="3">
        <f t="shared" si="113"/>
        <v>0</v>
      </c>
      <c r="AA164" s="23">
        <f t="shared" si="114"/>
        <v>7453564.9713060744</v>
      </c>
      <c r="AB164" s="26">
        <f t="shared" si="131"/>
        <v>32269825.000000022</v>
      </c>
      <c r="AC164" s="23">
        <f t="shared" si="132"/>
        <v>37073036</v>
      </c>
      <c r="AD164" s="23">
        <f t="shared" si="133"/>
        <v>4803211</v>
      </c>
      <c r="AE164" s="24">
        <f t="shared" si="100"/>
        <v>32269825</v>
      </c>
      <c r="AF164" s="3">
        <f t="shared" si="134"/>
        <v>0</v>
      </c>
      <c r="AG164" s="2">
        <f t="shared" si="115"/>
        <v>0</v>
      </c>
      <c r="AH164" s="2">
        <f t="shared" si="116"/>
        <v>0.60821263409012338</v>
      </c>
      <c r="AI164" s="23">
        <f t="shared" si="140"/>
        <v>5709010.8763807816</v>
      </c>
      <c r="AJ164" s="23">
        <f t="shared" si="117"/>
        <v>1305579.0456001461</v>
      </c>
      <c r="AK164" s="23">
        <f t="shared" si="118"/>
        <v>0</v>
      </c>
      <c r="AL164" s="23">
        <f t="shared" si="144"/>
        <v>0</v>
      </c>
      <c r="AM164" s="23">
        <f t="shared" si="145"/>
        <v>0</v>
      </c>
      <c r="AN164" s="16">
        <f t="shared" si="135"/>
        <v>0</v>
      </c>
      <c r="AO164" s="23">
        <f t="shared" si="136"/>
        <v>0</v>
      </c>
      <c r="AP164" s="22">
        <f t="shared" si="137"/>
        <v>0</v>
      </c>
      <c r="AQ164" s="30">
        <f t="shared" si="119"/>
        <v>41820941.140204623</v>
      </c>
      <c r="AR164" s="28">
        <f t="shared" si="120"/>
        <v>1031043.8069995461</v>
      </c>
      <c r="AS164" s="25">
        <f t="shared" si="121"/>
        <v>37100644.009719938</v>
      </c>
      <c r="AT164" s="32">
        <f t="shared" si="122"/>
        <v>0</v>
      </c>
      <c r="AU164" s="23">
        <f t="shared" si="123"/>
        <v>0</v>
      </c>
      <c r="AV164" s="22">
        <f t="shared" si="124"/>
        <v>3108729.0251518898</v>
      </c>
      <c r="AW164" s="31">
        <f t="shared" si="138"/>
        <v>41820941.140204623</v>
      </c>
      <c r="AX164"/>
      <c r="AY164"/>
      <c r="AZ164"/>
      <c r="BA164"/>
    </row>
    <row r="165" spans="1:53" x14ac:dyDescent="0.25">
      <c r="A165" s="21">
        <f t="shared" si="146"/>
        <v>270</v>
      </c>
      <c r="B165" s="21" t="s">
        <v>28</v>
      </c>
      <c r="C165" s="27">
        <f t="shared" si="102"/>
        <v>0</v>
      </c>
      <c r="D165" s="27">
        <f t="shared" si="125"/>
        <v>0</v>
      </c>
      <c r="E165" s="27" t="b">
        <f t="shared" si="101"/>
        <v>0</v>
      </c>
      <c r="F165" s="29">
        <f t="shared" si="103"/>
        <v>0</v>
      </c>
      <c r="G165" s="27">
        <f t="shared" si="126"/>
        <v>0</v>
      </c>
      <c r="H165" s="22">
        <f t="shared" si="104"/>
        <v>49067288.162193291</v>
      </c>
      <c r="I165" s="23">
        <f t="shared" si="105"/>
        <v>105053404.14812307</v>
      </c>
      <c r="J165" s="23">
        <f t="shared" si="106"/>
        <v>14</v>
      </c>
      <c r="K165" s="19">
        <f t="shared" si="127"/>
        <v>1.0723211319284391</v>
      </c>
      <c r="L165" s="16">
        <f t="shared" si="107"/>
        <v>0.41777885841821244</v>
      </c>
      <c r="M165" s="23">
        <f>M164-IF($B165="B",(Percent_Rent_In_Elsies*2.49%/12 * H164)/K164,0)+IF($B165="D",N165,0)+IF(B165="D",AK164)+IF(B165="C",F164*90%)-(Y165-Y164)-IF($B165="A",Q164/K164) + IF($B165="A",Q164/K164)</f>
        <v>-15103.089775790238</v>
      </c>
      <c r="N165" s="23">
        <f t="shared" si="108"/>
        <v>0</v>
      </c>
      <c r="O165" s="22">
        <f t="shared" si="109"/>
        <v>0</v>
      </c>
      <c r="P165" s="22">
        <f t="shared" si="141"/>
        <v>0</v>
      </c>
      <c r="Q165" s="22">
        <f t="shared" si="142"/>
        <v>15138.768780709008</v>
      </c>
      <c r="R165" s="22">
        <f t="shared" si="110"/>
        <v>536384.91387293558</v>
      </c>
      <c r="S165" s="16">
        <f t="shared" si="139"/>
        <v>0</v>
      </c>
      <c r="T165" s="15">
        <f t="shared" si="111"/>
        <v>0</v>
      </c>
      <c r="U165" s="23">
        <f t="shared" si="128"/>
        <v>630244.74641771126</v>
      </c>
      <c r="V165" s="23">
        <f t="shared" si="129"/>
        <v>0</v>
      </c>
      <c r="W165" s="23">
        <f t="shared" si="143"/>
        <v>0</v>
      </c>
      <c r="X165" s="23">
        <f t="shared" si="130"/>
        <v>21574289.90374111</v>
      </c>
      <c r="Y165" s="23">
        <f t="shared" si="112"/>
        <v>2560364.0138191483</v>
      </c>
      <c r="Z165" s="3">
        <f t="shared" si="113"/>
        <v>3323.2227245884733</v>
      </c>
      <c r="AA165" s="23">
        <f t="shared" si="114"/>
        <v>7503413.3121749014</v>
      </c>
      <c r="AB165" s="26">
        <f t="shared" si="131"/>
        <v>32269825.000000022</v>
      </c>
      <c r="AC165" s="23">
        <f t="shared" si="132"/>
        <v>37073036</v>
      </c>
      <c r="AD165" s="23">
        <f t="shared" si="133"/>
        <v>4803211</v>
      </c>
      <c r="AE165" s="24">
        <f t="shared" si="100"/>
        <v>32269825</v>
      </c>
      <c r="AF165" s="3">
        <f t="shared" si="134"/>
        <v>0</v>
      </c>
      <c r="AG165" s="2">
        <f t="shared" si="115"/>
        <v>1.8491510535781062E-3</v>
      </c>
      <c r="AH165" s="2">
        <f t="shared" si="116"/>
        <v>0.60821263409012338</v>
      </c>
      <c r="AI165" s="23">
        <f t="shared" si="140"/>
        <v>5747191.8973130779</v>
      </c>
      <c r="AJ165" s="23">
        <f t="shared" si="117"/>
        <v>1305579.0456001461</v>
      </c>
      <c r="AK165" s="23">
        <f t="shared" si="118"/>
        <v>0</v>
      </c>
      <c r="AL165" s="23">
        <f t="shared" si="144"/>
        <v>0</v>
      </c>
      <c r="AM165" s="23">
        <f t="shared" si="145"/>
        <v>0</v>
      </c>
      <c r="AN165" s="16">
        <f t="shared" si="135"/>
        <v>0</v>
      </c>
      <c r="AO165" s="23">
        <f t="shared" si="136"/>
        <v>0</v>
      </c>
      <c r="AP165" s="22">
        <f t="shared" si="137"/>
        <v>0</v>
      </c>
      <c r="AQ165" s="30">
        <f t="shared" si="119"/>
        <v>41820941.140204623</v>
      </c>
      <c r="AR165" s="28">
        <f t="shared" si="120"/>
        <v>1031043.8069995461</v>
      </c>
      <c r="AS165" s="25">
        <f t="shared" si="121"/>
        <v>37100644.009719938</v>
      </c>
      <c r="AT165" s="32">
        <f t="shared" si="122"/>
        <v>6646.4454491769466</v>
      </c>
      <c r="AU165" s="23">
        <f t="shared" si="123"/>
        <v>6646.4454491769466</v>
      </c>
      <c r="AV165" s="22">
        <f t="shared" si="124"/>
        <v>3137729.6408314877</v>
      </c>
      <c r="AW165" s="31">
        <f t="shared" si="138"/>
        <v>41820941.140204616</v>
      </c>
    </row>
    <row r="166" spans="1:53" x14ac:dyDescent="0.25">
      <c r="A166">
        <f t="shared" si="146"/>
        <v>271</v>
      </c>
      <c r="B166" t="s">
        <v>6</v>
      </c>
      <c r="C166" s="27">
        <f t="shared" si="102"/>
        <v>0</v>
      </c>
      <c r="D166" s="27">
        <f t="shared" si="125"/>
        <v>0</v>
      </c>
      <c r="E166" s="27" t="b">
        <f t="shared" si="101"/>
        <v>0</v>
      </c>
      <c r="F166" s="29">
        <f t="shared" si="103"/>
        <v>0</v>
      </c>
      <c r="G166" s="27">
        <f t="shared" si="126"/>
        <v>0</v>
      </c>
      <c r="H166" s="22">
        <f t="shared" si="104"/>
        <v>49394812.310675927</v>
      </c>
      <c r="I166" s="23">
        <f t="shared" si="105"/>
        <v>105053404.14812307</v>
      </c>
      <c r="J166" s="23">
        <f t="shared" si="106"/>
        <v>15</v>
      </c>
      <c r="K166" s="19">
        <f t="shared" si="127"/>
        <v>1.0776827375880813</v>
      </c>
      <c r="L166" s="16">
        <f t="shared" si="107"/>
        <v>0.42056753229815397</v>
      </c>
      <c r="M166" s="23">
        <f>M165-IF($B166="B",(Percent_Rent_In_Elsies*2.49%/12 * H165)/K165,0)+IF($B166="D",N166,0)+IF(B166="D",AK165)+IF(B166="C",F165*90%)-(Y166-Y165)-IF($B166="A",Q165/K165) + IF($B166="A",Q165/K165)</f>
        <v>-15103.089775790238</v>
      </c>
      <c r="N166" s="23">
        <f t="shared" si="108"/>
        <v>0</v>
      </c>
      <c r="O166" s="22">
        <f t="shared" si="109"/>
        <v>0</v>
      </c>
      <c r="P166" s="22">
        <f t="shared" si="141"/>
        <v>0</v>
      </c>
      <c r="Q166" s="22">
        <f t="shared" si="142"/>
        <v>0</v>
      </c>
      <c r="R166" s="22">
        <f t="shared" si="110"/>
        <v>536384.91387293558</v>
      </c>
      <c r="S166" s="16">
        <f t="shared" si="139"/>
        <v>0</v>
      </c>
      <c r="T166" s="15">
        <f t="shared" si="111"/>
        <v>0</v>
      </c>
      <c r="U166" s="23">
        <f t="shared" si="128"/>
        <v>630244.74641771126</v>
      </c>
      <c r="V166" s="23">
        <f t="shared" si="129"/>
        <v>0</v>
      </c>
      <c r="W166" s="23">
        <f t="shared" si="143"/>
        <v>14117.756640199539</v>
      </c>
      <c r="X166" s="23">
        <f t="shared" si="130"/>
        <v>21576788.260723852</v>
      </c>
      <c r="Y166" s="23">
        <f t="shared" si="112"/>
        <v>2560364.0138191483</v>
      </c>
      <c r="Z166" s="3">
        <f t="shared" si="113"/>
        <v>0</v>
      </c>
      <c r="AA166" s="23">
        <f t="shared" si="114"/>
        <v>7503413.3121749014</v>
      </c>
      <c r="AB166" s="26">
        <f t="shared" si="131"/>
        <v>32269825.000000022</v>
      </c>
      <c r="AC166" s="23">
        <f t="shared" si="132"/>
        <v>37073036</v>
      </c>
      <c r="AD166" s="23">
        <f t="shared" si="133"/>
        <v>4803211</v>
      </c>
      <c r="AE166" s="24">
        <f t="shared" si="100"/>
        <v>32269825</v>
      </c>
      <c r="AF166" s="3">
        <f t="shared" si="134"/>
        <v>0</v>
      </c>
      <c r="AG166" s="2">
        <f t="shared" si="115"/>
        <v>0</v>
      </c>
      <c r="AH166" s="2">
        <f t="shared" si="116"/>
        <v>0.612272453422675</v>
      </c>
      <c r="AI166" s="23">
        <f t="shared" si="140"/>
        <v>5775927.8567996435</v>
      </c>
      <c r="AJ166" s="23">
        <f t="shared" si="117"/>
        <v>1299083.6274628318</v>
      </c>
      <c r="AK166" s="23">
        <f t="shared" si="118"/>
        <v>0</v>
      </c>
      <c r="AL166" s="23">
        <f t="shared" si="144"/>
        <v>0</v>
      </c>
      <c r="AM166" s="23">
        <f t="shared" si="145"/>
        <v>0</v>
      </c>
      <c r="AN166" s="16">
        <f t="shared" si="135"/>
        <v>0</v>
      </c>
      <c r="AO166" s="23">
        <f t="shared" si="136"/>
        <v>0</v>
      </c>
      <c r="AP166" s="22">
        <f t="shared" si="137"/>
        <v>0</v>
      </c>
      <c r="AQ166" s="30">
        <f t="shared" si="119"/>
        <v>41805817.510192692</v>
      </c>
      <c r="AR166" s="28">
        <f t="shared" si="120"/>
        <v>1031058.9457683269</v>
      </c>
      <c r="AS166" s="25">
        <f t="shared" si="121"/>
        <v>37100644.009719938</v>
      </c>
      <c r="AT166" s="32">
        <f t="shared" si="122"/>
        <v>0</v>
      </c>
      <c r="AU166" s="23">
        <f t="shared" si="123"/>
        <v>0</v>
      </c>
      <c r="AV166" s="22">
        <f t="shared" si="124"/>
        <v>3137729.6408314877</v>
      </c>
      <c r="AW166" s="31">
        <f t="shared" si="138"/>
        <v>41805817.510192685</v>
      </c>
    </row>
    <row r="167" spans="1:53" x14ac:dyDescent="0.25">
      <c r="A167">
        <f t="shared" si="146"/>
        <v>271</v>
      </c>
      <c r="B167" t="s">
        <v>7</v>
      </c>
      <c r="C167" s="27">
        <f t="shared" si="102"/>
        <v>0</v>
      </c>
      <c r="D167" s="27">
        <f t="shared" si="125"/>
        <v>53884.136879404068</v>
      </c>
      <c r="E167" s="27" t="b">
        <f t="shared" si="101"/>
        <v>0</v>
      </c>
      <c r="F167" s="29">
        <f t="shared" si="103"/>
        <v>50000</v>
      </c>
      <c r="G167" s="27">
        <f t="shared" si="126"/>
        <v>0</v>
      </c>
      <c r="H167" s="22">
        <f t="shared" si="104"/>
        <v>49448696.447555333</v>
      </c>
      <c r="I167" s="23">
        <f t="shared" si="105"/>
        <v>105181526.58445324</v>
      </c>
      <c r="J167" s="23">
        <f t="shared" si="106"/>
        <v>15</v>
      </c>
      <c r="K167" s="19">
        <f t="shared" si="127"/>
        <v>1.0776827375880813</v>
      </c>
      <c r="L167" s="16">
        <f t="shared" si="107"/>
        <v>0.42056753229815397</v>
      </c>
      <c r="M167" s="23">
        <f>M166-IF($B167="B",(Percent_Rent_In_Elsies*2.49%/12 * H166)/K166,0)+IF($B167="D",N167,0)+IF(B167="D",AK166)+IF(B167="C",F166*90%)-(Y167-Y166)-IF($B167="A",Q166/K166) + IF($B167="A",Q166/K166)</f>
        <v>-62656.15524199637</v>
      </c>
      <c r="N167" s="23">
        <f t="shared" si="108"/>
        <v>0</v>
      </c>
      <c r="O167" s="22">
        <f t="shared" si="109"/>
        <v>0</v>
      </c>
      <c r="P167" s="22">
        <f t="shared" si="141"/>
        <v>0</v>
      </c>
      <c r="Q167" s="22">
        <f t="shared" si="142"/>
        <v>0</v>
      </c>
      <c r="R167" s="22">
        <f t="shared" si="110"/>
        <v>491686.17105019093</v>
      </c>
      <c r="S167" s="16">
        <f t="shared" si="139"/>
        <v>44698.742822744629</v>
      </c>
      <c r="T167" s="15">
        <f t="shared" si="111"/>
        <v>0</v>
      </c>
      <c r="U167" s="23">
        <f t="shared" si="128"/>
        <v>577724.35088290204</v>
      </c>
      <c r="V167" s="23">
        <f t="shared" si="129"/>
        <v>52520.395534809271</v>
      </c>
      <c r="W167" s="23">
        <f t="shared" si="143"/>
        <v>14117.756640199539</v>
      </c>
      <c r="X167" s="23">
        <f t="shared" si="130"/>
        <v>21576788.260723852</v>
      </c>
      <c r="Y167" s="23">
        <f t="shared" si="112"/>
        <v>2560364.0138191483</v>
      </c>
      <c r="Z167" s="3">
        <f t="shared" si="113"/>
        <v>0</v>
      </c>
      <c r="AA167" s="23">
        <f t="shared" si="114"/>
        <v>7503413.3121749014</v>
      </c>
      <c r="AB167" s="26">
        <f t="shared" si="131"/>
        <v>32269825.000000022</v>
      </c>
      <c r="AC167" s="23">
        <f t="shared" si="132"/>
        <v>37073036</v>
      </c>
      <c r="AD167" s="23">
        <f t="shared" si="133"/>
        <v>4803211</v>
      </c>
      <c r="AE167" s="24">
        <f t="shared" si="100"/>
        <v>32269825</v>
      </c>
      <c r="AF167" s="3">
        <f t="shared" si="134"/>
        <v>0</v>
      </c>
      <c r="AG167" s="2">
        <f t="shared" si="115"/>
        <v>0</v>
      </c>
      <c r="AH167" s="2">
        <f t="shared" si="116"/>
        <v>0.612940373213122</v>
      </c>
      <c r="AI167" s="23">
        <f t="shared" si="140"/>
        <v>5775927.8567996435</v>
      </c>
      <c r="AJ167" s="23">
        <f t="shared" si="117"/>
        <v>1299083.6274628318</v>
      </c>
      <c r="AK167" s="23">
        <f t="shared" si="118"/>
        <v>0</v>
      </c>
      <c r="AL167" s="23">
        <f t="shared" si="144"/>
        <v>72086.236161593348</v>
      </c>
      <c r="AM167" s="23">
        <f t="shared" si="145"/>
        <v>14046907374.441757</v>
      </c>
      <c r="AN167" s="16">
        <f t="shared" si="135"/>
        <v>0</v>
      </c>
      <c r="AO167" s="23">
        <f t="shared" si="136"/>
        <v>47553.065466206128</v>
      </c>
      <c r="AP167" s="22">
        <f t="shared" si="137"/>
        <v>51247.117772326281</v>
      </c>
      <c r="AQ167" s="30">
        <f t="shared" si="119"/>
        <v>41961760.282115683</v>
      </c>
      <c r="AR167" s="28">
        <f t="shared" si="120"/>
        <v>1081870.4630395884</v>
      </c>
      <c r="AS167" s="25">
        <f t="shared" si="121"/>
        <v>37154528.146599345</v>
      </c>
      <c r="AT167" s="32">
        <f t="shared" si="122"/>
        <v>0</v>
      </c>
      <c r="AU167" s="23">
        <f t="shared" si="123"/>
        <v>0</v>
      </c>
      <c r="AV167" s="22">
        <f t="shared" si="124"/>
        <v>3137729.6408314877</v>
      </c>
      <c r="AW167" s="31">
        <f t="shared" si="138"/>
        <v>41961760.282115683</v>
      </c>
    </row>
    <row r="168" spans="1:53" x14ac:dyDescent="0.25">
      <c r="A168">
        <f t="shared" si="146"/>
        <v>271</v>
      </c>
      <c r="B168" t="s">
        <v>8</v>
      </c>
      <c r="C168" s="27">
        <f t="shared" si="102"/>
        <v>0</v>
      </c>
      <c r="D168" s="27">
        <f t="shared" si="125"/>
        <v>0</v>
      </c>
      <c r="E168" s="27" t="b">
        <f t="shared" si="101"/>
        <v>0</v>
      </c>
      <c r="F168" s="29">
        <f t="shared" si="103"/>
        <v>0</v>
      </c>
      <c r="G168" s="27">
        <f t="shared" si="126"/>
        <v>0</v>
      </c>
      <c r="H168" s="22">
        <f t="shared" si="104"/>
        <v>49448696.447555333</v>
      </c>
      <c r="I168" s="23">
        <f t="shared" si="105"/>
        <v>105181526.58445324</v>
      </c>
      <c r="J168" s="23">
        <f t="shared" si="106"/>
        <v>15</v>
      </c>
      <c r="K168" s="19">
        <f t="shared" si="127"/>
        <v>1.0776827375880813</v>
      </c>
      <c r="L168" s="16">
        <f t="shared" si="107"/>
        <v>0.42056753229815397</v>
      </c>
      <c r="M168" s="23">
        <f>M167-IF($B168="B",(Percent_Rent_In_Elsies*2.49%/12 * H167)/K167,0)+IF($B168="D",N168,0)+IF(B168="D",AK167)+IF(B168="C",F167*90%)-(Y168-Y167)-IF($B168="A",Q167/K167) + IF($B168="A",Q167/K167)</f>
        <v>-21374.770071043487</v>
      </c>
      <c r="N168" s="23">
        <f t="shared" si="108"/>
        <v>0</v>
      </c>
      <c r="O168" s="22">
        <f t="shared" si="109"/>
        <v>0</v>
      </c>
      <c r="P168" s="22">
        <f t="shared" si="141"/>
        <v>0</v>
      </c>
      <c r="Q168" s="22">
        <f t="shared" si="142"/>
        <v>0</v>
      </c>
      <c r="R168" s="22">
        <f t="shared" si="110"/>
        <v>542933.28882251726</v>
      </c>
      <c r="S168" s="16">
        <f t="shared" si="139"/>
        <v>44698.742822744629</v>
      </c>
      <c r="T168" s="15">
        <f t="shared" si="111"/>
        <v>0</v>
      </c>
      <c r="U168" s="23">
        <f t="shared" si="128"/>
        <v>630277.41634910821</v>
      </c>
      <c r="V168" s="23">
        <f t="shared" si="129"/>
        <v>52520.395534809271</v>
      </c>
      <c r="W168" s="23">
        <f t="shared" si="143"/>
        <v>14117.756640199539</v>
      </c>
      <c r="X168" s="23">
        <f t="shared" si="130"/>
        <v>21576788.260723852</v>
      </c>
      <c r="Y168" s="23">
        <f t="shared" si="112"/>
        <v>2564082.6286481954</v>
      </c>
      <c r="Z168" s="3">
        <f t="shared" si="113"/>
        <v>0</v>
      </c>
      <c r="AA168" s="23">
        <f t="shared" si="114"/>
        <v>7503413.3121749014</v>
      </c>
      <c r="AB168" s="26">
        <f t="shared" si="131"/>
        <v>32319825.000000022</v>
      </c>
      <c r="AC168" s="23">
        <f t="shared" si="132"/>
        <v>37123036</v>
      </c>
      <c r="AD168" s="23">
        <f t="shared" si="133"/>
        <v>4803211</v>
      </c>
      <c r="AE168" s="24">
        <f t="shared" si="100"/>
        <v>32319825</v>
      </c>
      <c r="AF168" s="3">
        <f t="shared" si="134"/>
        <v>21555413.490652785</v>
      </c>
      <c r="AG168" s="2">
        <f t="shared" si="115"/>
        <v>0</v>
      </c>
      <c r="AH168" s="2">
        <f t="shared" si="116"/>
        <v>0.61199213111525619</v>
      </c>
      <c r="AI168" s="23">
        <f t="shared" si="140"/>
        <v>5775927.8567996435</v>
      </c>
      <c r="AJ168" s="23">
        <f t="shared" si="117"/>
        <v>1299083.6274628318</v>
      </c>
      <c r="AK168" s="23">
        <f t="shared" si="118"/>
        <v>-6114.7275872854325</v>
      </c>
      <c r="AL168" s="23">
        <f t="shared" si="144"/>
        <v>0</v>
      </c>
      <c r="AM168" s="23">
        <f t="shared" si="145"/>
        <v>0</v>
      </c>
      <c r="AN168" s="16">
        <f t="shared" si="135"/>
        <v>0</v>
      </c>
      <c r="AO168" s="23">
        <f t="shared" si="136"/>
        <v>0</v>
      </c>
      <c r="AP168" s="22">
        <f t="shared" si="137"/>
        <v>0</v>
      </c>
      <c r="AQ168" s="30">
        <f t="shared" si="119"/>
        <v>41927068.327689297</v>
      </c>
      <c r="AR168" s="28">
        <f t="shared" si="120"/>
        <v>1047178.5086132061</v>
      </c>
      <c r="AS168" s="25">
        <f t="shared" si="121"/>
        <v>37154528.146599345</v>
      </c>
      <c r="AT168" s="32">
        <f t="shared" si="122"/>
        <v>0</v>
      </c>
      <c r="AU168" s="23">
        <f t="shared" si="123"/>
        <v>0</v>
      </c>
      <c r="AV168" s="22">
        <f t="shared" si="124"/>
        <v>3137729.6408314877</v>
      </c>
      <c r="AW168" s="31">
        <f t="shared" si="138"/>
        <v>41927068.327689297</v>
      </c>
    </row>
    <row r="169" spans="1:53" x14ac:dyDescent="0.25">
      <c r="A169">
        <f t="shared" si="146"/>
        <v>271</v>
      </c>
      <c r="B169" t="s">
        <v>9</v>
      </c>
      <c r="C169" s="27">
        <f t="shared" si="102"/>
        <v>0</v>
      </c>
      <c r="D169" s="27">
        <f t="shared" si="125"/>
        <v>0</v>
      </c>
      <c r="E169" s="27" t="b">
        <f t="shared" si="101"/>
        <v>0</v>
      </c>
      <c r="F169" s="29">
        <f t="shared" si="103"/>
        <v>0</v>
      </c>
      <c r="G169" s="27">
        <f t="shared" si="126"/>
        <v>0</v>
      </c>
      <c r="H169" s="22">
        <f t="shared" si="104"/>
        <v>49448696.447555333</v>
      </c>
      <c r="I169" s="23">
        <f t="shared" si="105"/>
        <v>105181526.58445324</v>
      </c>
      <c r="J169" s="23">
        <f t="shared" si="106"/>
        <v>15</v>
      </c>
      <c r="K169" s="19">
        <f t="shared" si="127"/>
        <v>1.0776827375880813</v>
      </c>
      <c r="L169" s="16">
        <f t="shared" si="107"/>
        <v>0.42056753229815397</v>
      </c>
      <c r="M169" s="23">
        <f>M168-IF($B169="B",(Percent_Rent_In_Elsies*2.49%/12 * H168)/K168,0)+IF($B169="D",N169,0)+IF(B169="D",AK168)+IF(B169="C",F168*90%)-(Y169-Y168)-IF($B169="A",Q168/K168) + IF($B169="A",Q168/K168)</f>
        <v>-27489.497658328921</v>
      </c>
      <c r="N169" s="23">
        <f t="shared" si="108"/>
        <v>0</v>
      </c>
      <c r="O169" s="22">
        <f t="shared" si="109"/>
        <v>15533.001315478461</v>
      </c>
      <c r="P169" s="22">
        <f t="shared" si="141"/>
        <v>0</v>
      </c>
      <c r="Q169" s="22">
        <f t="shared" si="142"/>
        <v>0</v>
      </c>
      <c r="R169" s="22">
        <f t="shared" si="110"/>
        <v>542933.28882251726</v>
      </c>
      <c r="S169" s="16">
        <f t="shared" si="139"/>
        <v>0</v>
      </c>
      <c r="T169" s="15">
        <f t="shared" si="111"/>
        <v>29165.741507266168</v>
      </c>
      <c r="U169" s="23">
        <f t="shared" si="128"/>
        <v>630277.41634910821</v>
      </c>
      <c r="V169" s="23">
        <f t="shared" si="129"/>
        <v>0</v>
      </c>
      <c r="W169" s="23">
        <f t="shared" si="143"/>
        <v>66638.152175008814</v>
      </c>
      <c r="X169" s="23">
        <f t="shared" si="130"/>
        <v>21576788.260723852</v>
      </c>
      <c r="Y169" s="23">
        <f t="shared" si="112"/>
        <v>2564082.6286481954</v>
      </c>
      <c r="Z169" s="3">
        <f t="shared" si="113"/>
        <v>0</v>
      </c>
      <c r="AA169" s="23">
        <f t="shared" si="114"/>
        <v>7509528.0397621868</v>
      </c>
      <c r="AB169" s="26">
        <f t="shared" si="131"/>
        <v>32319825.000000026</v>
      </c>
      <c r="AC169" s="23">
        <f t="shared" si="132"/>
        <v>37123036</v>
      </c>
      <c r="AD169" s="23">
        <f t="shared" si="133"/>
        <v>4803211</v>
      </c>
      <c r="AE169" s="24">
        <f t="shared" si="100"/>
        <v>32319825</v>
      </c>
      <c r="AF169" s="3">
        <f t="shared" si="134"/>
        <v>0</v>
      </c>
      <c r="AG169" s="2">
        <f t="shared" si="115"/>
        <v>0</v>
      </c>
      <c r="AH169" s="2">
        <f t="shared" si="116"/>
        <v>0.61199213111525619</v>
      </c>
      <c r="AI169" s="23">
        <f t="shared" si="140"/>
        <v>5780634.8113466948</v>
      </c>
      <c r="AJ169" s="23">
        <f t="shared" si="117"/>
        <v>1299083.6274628318</v>
      </c>
      <c r="AK169" s="23">
        <f t="shared" si="118"/>
        <v>0</v>
      </c>
      <c r="AL169" s="23">
        <f t="shared" si="144"/>
        <v>0</v>
      </c>
      <c r="AM169" s="23">
        <f t="shared" si="145"/>
        <v>0</v>
      </c>
      <c r="AN169" s="16">
        <f t="shared" si="135"/>
        <v>0</v>
      </c>
      <c r="AO169" s="23">
        <f t="shared" si="136"/>
        <v>0</v>
      </c>
      <c r="AP169" s="22">
        <f t="shared" si="137"/>
        <v>0</v>
      </c>
      <c r="AQ169" s="30">
        <f t="shared" si="119"/>
        <v>41927068.327689297</v>
      </c>
      <c r="AR169" s="28">
        <f t="shared" si="120"/>
        <v>1047178.5086132061</v>
      </c>
      <c r="AS169" s="25">
        <f t="shared" si="121"/>
        <v>37154528.146599345</v>
      </c>
      <c r="AT169" s="32">
        <f t="shared" si="122"/>
        <v>0</v>
      </c>
      <c r="AU169" s="23">
        <f t="shared" si="123"/>
        <v>0</v>
      </c>
      <c r="AV169" s="22">
        <f t="shared" si="124"/>
        <v>3137729.6408314877</v>
      </c>
      <c r="AW169" s="31">
        <f t="shared" si="138"/>
        <v>41927068.327689297</v>
      </c>
    </row>
    <row r="170" spans="1:53" x14ac:dyDescent="0.25">
      <c r="A170" s="21">
        <f t="shared" si="146"/>
        <v>271</v>
      </c>
      <c r="B170" s="21" t="s">
        <v>28</v>
      </c>
      <c r="C170" s="27">
        <f t="shared" si="102"/>
        <v>0</v>
      </c>
      <c r="D170" s="27">
        <f t="shared" si="125"/>
        <v>0</v>
      </c>
      <c r="E170" s="27" t="b">
        <f t="shared" si="101"/>
        <v>0</v>
      </c>
      <c r="F170" s="29">
        <f t="shared" si="103"/>
        <v>0</v>
      </c>
      <c r="G170" s="27">
        <f t="shared" si="126"/>
        <v>0</v>
      </c>
      <c r="H170" s="22">
        <f t="shared" si="104"/>
        <v>49448696.447555333</v>
      </c>
      <c r="I170" s="23">
        <f t="shared" si="105"/>
        <v>105181526.58445324</v>
      </c>
      <c r="J170" s="23">
        <f t="shared" si="106"/>
        <v>15</v>
      </c>
      <c r="K170" s="19">
        <f t="shared" si="127"/>
        <v>1.0776827375880813</v>
      </c>
      <c r="L170" s="16">
        <f t="shared" si="107"/>
        <v>0.42056753229815397</v>
      </c>
      <c r="M170" s="23">
        <f>M169-IF($B170="B",(Percent_Rent_In_Elsies*2.49%/12 * H169)/K169,0)+IF($B170="D",N170,0)+IF(B170="D",AK169)+IF(B170="C",F169*90%)-(Y170-Y169)-IF($B170="A",Q169/K169) + IF($B170="A",Q169/K169)</f>
        <v>-27489.497658328921</v>
      </c>
      <c r="N170" s="23">
        <f t="shared" si="108"/>
        <v>0</v>
      </c>
      <c r="O170" s="22">
        <f t="shared" si="109"/>
        <v>0</v>
      </c>
      <c r="P170" s="22">
        <f t="shared" si="141"/>
        <v>0</v>
      </c>
      <c r="Q170" s="22">
        <f t="shared" si="142"/>
        <v>15533.001315478461</v>
      </c>
      <c r="R170" s="22">
        <f t="shared" si="110"/>
        <v>542933.28882251726</v>
      </c>
      <c r="S170" s="16">
        <f t="shared" si="139"/>
        <v>0</v>
      </c>
      <c r="T170" s="15">
        <f t="shared" si="111"/>
        <v>0</v>
      </c>
      <c r="U170" s="23">
        <f t="shared" si="128"/>
        <v>630277.41634910821</v>
      </c>
      <c r="V170" s="23">
        <f t="shared" si="129"/>
        <v>0</v>
      </c>
      <c r="W170" s="23">
        <f t="shared" si="143"/>
        <v>0</v>
      </c>
      <c r="X170" s="23">
        <f t="shared" si="130"/>
        <v>21576788.260723852</v>
      </c>
      <c r="Y170" s="23">
        <f t="shared" si="112"/>
        <v>2564082.6286481954</v>
      </c>
      <c r="Z170" s="3">
        <f t="shared" si="113"/>
        <v>3331.9076087504413</v>
      </c>
      <c r="AA170" s="23">
        <f t="shared" si="114"/>
        <v>7559506.6538934438</v>
      </c>
      <c r="AB170" s="26">
        <f t="shared" si="131"/>
        <v>32319825.00000003</v>
      </c>
      <c r="AC170" s="23">
        <f t="shared" si="132"/>
        <v>37123036</v>
      </c>
      <c r="AD170" s="23">
        <f t="shared" si="133"/>
        <v>4803211</v>
      </c>
      <c r="AE170" s="24">
        <f t="shared" si="100"/>
        <v>32319825</v>
      </c>
      <c r="AF170" s="3">
        <f t="shared" si="134"/>
        <v>0</v>
      </c>
      <c r="AG170" s="2">
        <f t="shared" si="115"/>
        <v>1.8548886256505048E-3</v>
      </c>
      <c r="AH170" s="2">
        <f t="shared" si="116"/>
        <v>0.61199213111525619</v>
      </c>
      <c r="AI170" s="23">
        <f t="shared" si="140"/>
        <v>5819107.0182737168</v>
      </c>
      <c r="AJ170" s="23">
        <f t="shared" si="117"/>
        <v>1299083.6274628318</v>
      </c>
      <c r="AK170" s="23">
        <f t="shared" si="118"/>
        <v>0</v>
      </c>
      <c r="AL170" s="23">
        <f t="shared" si="144"/>
        <v>0</v>
      </c>
      <c r="AM170" s="23">
        <f t="shared" si="145"/>
        <v>0</v>
      </c>
      <c r="AN170" s="16">
        <f t="shared" si="135"/>
        <v>0</v>
      </c>
      <c r="AO170" s="23">
        <f t="shared" si="136"/>
        <v>0</v>
      </c>
      <c r="AP170" s="22">
        <f t="shared" si="137"/>
        <v>0</v>
      </c>
      <c r="AQ170" s="30">
        <f t="shared" si="119"/>
        <v>41927068.327689297</v>
      </c>
      <c r="AR170" s="28">
        <f t="shared" si="120"/>
        <v>1047178.5086132061</v>
      </c>
      <c r="AS170" s="25">
        <f t="shared" si="121"/>
        <v>37154528.146599345</v>
      </c>
      <c r="AT170" s="32">
        <f t="shared" si="122"/>
        <v>6663.8152175008827</v>
      </c>
      <c r="AU170" s="23">
        <f t="shared" si="123"/>
        <v>6663.8152175008827</v>
      </c>
      <c r="AV170" s="22">
        <f t="shared" si="124"/>
        <v>3166895.3823387539</v>
      </c>
      <c r="AW170" s="31">
        <f t="shared" si="138"/>
        <v>41927068.327689305</v>
      </c>
    </row>
    <row r="171" spans="1:53" x14ac:dyDescent="0.25">
      <c r="A171">
        <f t="shared" si="146"/>
        <v>272</v>
      </c>
      <c r="B171" t="s">
        <v>6</v>
      </c>
      <c r="C171" s="27">
        <f t="shared" si="102"/>
        <v>0</v>
      </c>
      <c r="D171" s="27">
        <f t="shared" si="125"/>
        <v>0</v>
      </c>
      <c r="E171" s="27" t="b">
        <f t="shared" si="101"/>
        <v>0</v>
      </c>
      <c r="F171" s="29">
        <f t="shared" si="103"/>
        <v>0</v>
      </c>
      <c r="G171" s="27">
        <f t="shared" si="126"/>
        <v>0</v>
      </c>
      <c r="H171" s="22">
        <f t="shared" si="104"/>
        <v>50027660.328824461</v>
      </c>
      <c r="I171" s="23">
        <f t="shared" si="105"/>
        <v>105181526.58445324</v>
      </c>
      <c r="J171" s="23">
        <f t="shared" si="106"/>
        <v>17</v>
      </c>
      <c r="K171" s="19">
        <f t="shared" si="127"/>
        <v>1.0884865070324015</v>
      </c>
      <c r="L171" s="16">
        <f t="shared" si="107"/>
        <v>0.42549169467912529</v>
      </c>
      <c r="M171" s="23">
        <f>M170-IF($B171="B",(Percent_Rent_In_Elsies*2.49%/12 * H170)/K170,0)+IF($B171="D",N171,0)+IF(B171="D",AK170)+IF(B171="C",F170*90%)-(Y171-Y170)-IF($B171="A",Q170/K170) + IF($B171="A",Q170/K170)</f>
        <v>-27489.497658328917</v>
      </c>
      <c r="N171" s="23">
        <f t="shared" si="108"/>
        <v>0</v>
      </c>
      <c r="O171" s="22">
        <f t="shared" si="109"/>
        <v>0</v>
      </c>
      <c r="P171" s="22">
        <f t="shared" si="141"/>
        <v>0</v>
      </c>
      <c r="Q171" s="22">
        <f t="shared" si="142"/>
        <v>0</v>
      </c>
      <c r="R171" s="22">
        <f t="shared" si="110"/>
        <v>542933.28882251726</v>
      </c>
      <c r="S171" s="16">
        <f t="shared" si="139"/>
        <v>0</v>
      </c>
      <c r="T171" s="15">
        <f t="shared" si="111"/>
        <v>0</v>
      </c>
      <c r="U171" s="23">
        <f t="shared" si="128"/>
        <v>630277.41634910821</v>
      </c>
      <c r="V171" s="23">
        <f t="shared" si="129"/>
        <v>0</v>
      </c>
      <c r="W171" s="23">
        <f t="shared" si="143"/>
        <v>14413.334067354786</v>
      </c>
      <c r="X171" s="23">
        <f t="shared" si="130"/>
        <v>21579034.464700252</v>
      </c>
      <c r="Y171" s="23">
        <f t="shared" si="112"/>
        <v>2564082.6286481954</v>
      </c>
      <c r="Z171" s="3">
        <f t="shared" si="113"/>
        <v>0</v>
      </c>
      <c r="AA171" s="23">
        <f t="shared" si="114"/>
        <v>7559506.6538934438</v>
      </c>
      <c r="AB171" s="26">
        <f t="shared" si="131"/>
        <v>32319825.000000026</v>
      </c>
      <c r="AC171" s="23">
        <f t="shared" si="132"/>
        <v>37123036</v>
      </c>
      <c r="AD171" s="23">
        <f t="shared" si="133"/>
        <v>4803211</v>
      </c>
      <c r="AE171" s="24">
        <f t="shared" si="100"/>
        <v>32319825</v>
      </c>
      <c r="AF171" s="3">
        <f t="shared" si="134"/>
        <v>0</v>
      </c>
      <c r="AG171" s="2">
        <f t="shared" si="115"/>
        <v>0</v>
      </c>
      <c r="AH171" s="2">
        <f t="shared" si="116"/>
        <v>0.61915756448340253</v>
      </c>
      <c r="AI171" s="23">
        <f t="shared" si="140"/>
        <v>5877443.5661319084</v>
      </c>
      <c r="AJ171" s="23">
        <f t="shared" si="117"/>
        <v>1286189.5769538698</v>
      </c>
      <c r="AK171" s="23">
        <f t="shared" si="118"/>
        <v>0</v>
      </c>
      <c r="AL171" s="23">
        <f t="shared" si="144"/>
        <v>0</v>
      </c>
      <c r="AM171" s="23">
        <f t="shared" si="145"/>
        <v>0</v>
      </c>
      <c r="AN171" s="16">
        <f t="shared" si="135"/>
        <v>0</v>
      </c>
      <c r="AO171" s="23">
        <f t="shared" si="136"/>
        <v>0</v>
      </c>
      <c r="AP171" s="22">
        <f t="shared" si="137"/>
        <v>0</v>
      </c>
      <c r="AQ171" s="30">
        <f t="shared" si="119"/>
        <v>41911550.859375134</v>
      </c>
      <c r="AR171" s="28">
        <f t="shared" si="120"/>
        <v>1047194.0416145215</v>
      </c>
      <c r="AS171" s="25">
        <f t="shared" si="121"/>
        <v>37154528.146599345</v>
      </c>
      <c r="AT171" s="32">
        <f t="shared" si="122"/>
        <v>0</v>
      </c>
      <c r="AU171" s="23">
        <f t="shared" si="123"/>
        <v>0</v>
      </c>
      <c r="AV171" s="22">
        <f t="shared" si="124"/>
        <v>3166895.3823387539</v>
      </c>
      <c r="AW171" s="31">
        <f t="shared" si="138"/>
        <v>41911550.859375142</v>
      </c>
    </row>
    <row r="172" spans="1:53" x14ac:dyDescent="0.25">
      <c r="A172">
        <f t="shared" si="146"/>
        <v>272</v>
      </c>
      <c r="B172" t="s">
        <v>7</v>
      </c>
      <c r="C172" s="27">
        <f t="shared" si="102"/>
        <v>0</v>
      </c>
      <c r="D172" s="27">
        <f t="shared" si="125"/>
        <v>108848.65070324014</v>
      </c>
      <c r="E172" s="27" t="b">
        <f t="shared" si="101"/>
        <v>0</v>
      </c>
      <c r="F172" s="29">
        <f t="shared" si="103"/>
        <v>100000</v>
      </c>
      <c r="G172" s="27">
        <f t="shared" si="126"/>
        <v>0</v>
      </c>
      <c r="H172" s="22">
        <f t="shared" si="104"/>
        <v>50136508.979527697</v>
      </c>
      <c r="I172" s="23">
        <f t="shared" si="105"/>
        <v>105437345.09293276</v>
      </c>
      <c r="J172" s="23">
        <f t="shared" si="106"/>
        <v>17</v>
      </c>
      <c r="K172" s="19">
        <f t="shared" si="127"/>
        <v>1.0884865070324015</v>
      </c>
      <c r="L172" s="16">
        <f t="shared" si="107"/>
        <v>0.42549169467912529</v>
      </c>
      <c r="M172" s="23">
        <f>M171-IF($B172="B",(Percent_Rent_In_Elsies*2.49%/12 * H171)/K171,0)+IF($B172="D",N172,0)+IF(B172="D",AK171)+IF(B172="C",F171*90%)-(Y172-Y171)-IF($B172="A",Q171/K171) + IF($B172="A",Q171/K171)</f>
        <v>-75173.779691978736</v>
      </c>
      <c r="N172" s="23">
        <f t="shared" si="108"/>
        <v>0</v>
      </c>
      <c r="O172" s="22">
        <f t="shared" si="109"/>
        <v>0</v>
      </c>
      <c r="P172" s="22">
        <f t="shared" si="141"/>
        <v>0</v>
      </c>
      <c r="Q172" s="22">
        <f t="shared" si="142"/>
        <v>0</v>
      </c>
      <c r="R172" s="22">
        <f t="shared" si="110"/>
        <v>497688.84808730747</v>
      </c>
      <c r="S172" s="16">
        <f t="shared" si="139"/>
        <v>45244.44073520977</v>
      </c>
      <c r="T172" s="15">
        <f t="shared" si="111"/>
        <v>0</v>
      </c>
      <c r="U172" s="23">
        <f t="shared" si="128"/>
        <v>577754.29832001589</v>
      </c>
      <c r="V172" s="23">
        <f t="shared" si="129"/>
        <v>52523.118029092351</v>
      </c>
      <c r="W172" s="23">
        <f t="shared" si="143"/>
        <v>14413.334067354786</v>
      </c>
      <c r="X172" s="23">
        <f t="shared" si="130"/>
        <v>21579034.464700252</v>
      </c>
      <c r="Y172" s="23">
        <f t="shared" si="112"/>
        <v>2564082.6286481954</v>
      </c>
      <c r="Z172" s="3">
        <f t="shared" si="113"/>
        <v>0</v>
      </c>
      <c r="AA172" s="23">
        <f t="shared" si="114"/>
        <v>7559506.6538934438</v>
      </c>
      <c r="AB172" s="26">
        <f t="shared" si="131"/>
        <v>32319825.000000022</v>
      </c>
      <c r="AC172" s="23">
        <f t="shared" si="132"/>
        <v>37123036</v>
      </c>
      <c r="AD172" s="23">
        <f t="shared" si="133"/>
        <v>4803211</v>
      </c>
      <c r="AE172" s="24">
        <f t="shared" si="100"/>
        <v>32319825</v>
      </c>
      <c r="AF172" s="3">
        <f t="shared" si="134"/>
        <v>0</v>
      </c>
      <c r="AG172" s="2">
        <f t="shared" si="115"/>
        <v>0</v>
      </c>
      <c r="AH172" s="2">
        <f t="shared" si="116"/>
        <v>0.62050470854378326</v>
      </c>
      <c r="AI172" s="23">
        <f t="shared" si="140"/>
        <v>5877443.5661319084</v>
      </c>
      <c r="AJ172" s="23">
        <f t="shared" si="117"/>
        <v>1286189.5769538698</v>
      </c>
      <c r="AK172" s="23">
        <f t="shared" si="118"/>
        <v>0</v>
      </c>
      <c r="AL172" s="23">
        <f t="shared" si="144"/>
        <v>101515.70933226496</v>
      </c>
      <c r="AM172" s="23">
        <f t="shared" si="145"/>
        <v>19585267086.035683</v>
      </c>
      <c r="AN172" s="16">
        <f t="shared" si="135"/>
        <v>0</v>
      </c>
      <c r="AO172" s="23">
        <f t="shared" si="136"/>
        <v>47684.282033649812</v>
      </c>
      <c r="AP172" s="22">
        <f t="shared" si="137"/>
        <v>51903.697591155382</v>
      </c>
      <c r="AQ172" s="30">
        <f t="shared" si="119"/>
        <v>42123765.723831154</v>
      </c>
      <c r="AR172" s="28">
        <f t="shared" si="120"/>
        <v>1098656.5577761522</v>
      </c>
      <c r="AS172" s="25">
        <f t="shared" si="121"/>
        <v>37263376.797302581</v>
      </c>
      <c r="AT172" s="32">
        <f t="shared" si="122"/>
        <v>0</v>
      </c>
      <c r="AU172" s="23">
        <f t="shared" si="123"/>
        <v>0</v>
      </c>
      <c r="AV172" s="22">
        <f t="shared" si="124"/>
        <v>3166895.3823387539</v>
      </c>
      <c r="AW172" s="31">
        <f t="shared" si="138"/>
        <v>42123765.723831162</v>
      </c>
    </row>
    <row r="173" spans="1:53" x14ac:dyDescent="0.25">
      <c r="A173">
        <f t="shared" si="146"/>
        <v>272</v>
      </c>
      <c r="B173" t="s">
        <v>8</v>
      </c>
      <c r="C173" s="27">
        <f t="shared" si="102"/>
        <v>0</v>
      </c>
      <c r="D173" s="27">
        <f t="shared" si="125"/>
        <v>0</v>
      </c>
      <c r="E173" s="27" t="b">
        <f t="shared" si="101"/>
        <v>0</v>
      </c>
      <c r="F173" s="29">
        <f t="shared" si="103"/>
        <v>0</v>
      </c>
      <c r="G173" s="27">
        <f t="shared" si="126"/>
        <v>0</v>
      </c>
      <c r="H173" s="22">
        <f t="shared" si="104"/>
        <v>50136508.979527697</v>
      </c>
      <c r="I173" s="23">
        <f t="shared" si="105"/>
        <v>105437345.09293276</v>
      </c>
      <c r="J173" s="23">
        <f t="shared" si="106"/>
        <v>17</v>
      </c>
      <c r="K173" s="19">
        <f t="shared" si="127"/>
        <v>1.0884865070324015</v>
      </c>
      <c r="L173" s="16">
        <f t="shared" si="107"/>
        <v>0.42549169467912529</v>
      </c>
      <c r="M173" s="23">
        <f>M172-IF($B173="B",(Percent_Rent_In_Elsies*2.49%/12 * H172)/K172,0)+IF($B173="D",N173,0)+IF(B173="D",AK172)+IF(B173="C",F172*90%)-(Y173-Y172)-IF($B173="A",Q172/K172) + IF($B173="A",Q172/K172)</f>
        <v>7314.4324226054305</v>
      </c>
      <c r="N173" s="23">
        <f t="shared" si="108"/>
        <v>0</v>
      </c>
      <c r="O173" s="22">
        <f t="shared" si="109"/>
        <v>0</v>
      </c>
      <c r="P173" s="22">
        <f t="shared" si="141"/>
        <v>0</v>
      </c>
      <c r="Q173" s="22">
        <f t="shared" si="142"/>
        <v>0</v>
      </c>
      <c r="R173" s="22">
        <f t="shared" si="110"/>
        <v>549592.54567846283</v>
      </c>
      <c r="S173" s="16">
        <f t="shared" si="139"/>
        <v>45244.44073520977</v>
      </c>
      <c r="T173" s="15">
        <f t="shared" si="111"/>
        <v>0</v>
      </c>
      <c r="U173" s="23">
        <f t="shared" si="128"/>
        <v>635438.58035366575</v>
      </c>
      <c r="V173" s="23">
        <f t="shared" si="129"/>
        <v>52523.118029092351</v>
      </c>
      <c r="W173" s="23">
        <f t="shared" si="143"/>
        <v>14413.334067354786</v>
      </c>
      <c r="X173" s="23">
        <f t="shared" si="130"/>
        <v>21579034.464700252</v>
      </c>
      <c r="Y173" s="23">
        <f t="shared" si="112"/>
        <v>2571594.4165336112</v>
      </c>
      <c r="Z173" s="3">
        <f t="shared" si="113"/>
        <v>0</v>
      </c>
      <c r="AA173" s="23">
        <f t="shared" si="114"/>
        <v>7559506.6538934438</v>
      </c>
      <c r="AB173" s="26">
        <f t="shared" si="131"/>
        <v>32419825.000000026</v>
      </c>
      <c r="AC173" s="23">
        <f t="shared" si="132"/>
        <v>37223036</v>
      </c>
      <c r="AD173" s="23">
        <f t="shared" si="133"/>
        <v>4803211</v>
      </c>
      <c r="AE173" s="24">
        <f t="shared" si="100"/>
        <v>32419825</v>
      </c>
      <c r="AF173" s="3">
        <f t="shared" si="134"/>
        <v>21586348.89712283</v>
      </c>
      <c r="AG173" s="2">
        <f t="shared" si="115"/>
        <v>0</v>
      </c>
      <c r="AH173" s="2">
        <f t="shared" si="116"/>
        <v>0.61859074167769501</v>
      </c>
      <c r="AI173" s="23">
        <f t="shared" si="140"/>
        <v>5877443.5661319084</v>
      </c>
      <c r="AJ173" s="23">
        <f t="shared" si="117"/>
        <v>1286189.5769538698</v>
      </c>
      <c r="AK173" s="23">
        <f t="shared" si="118"/>
        <v>-11593.788623348326</v>
      </c>
      <c r="AL173" s="23">
        <f t="shared" si="144"/>
        <v>0</v>
      </c>
      <c r="AM173" s="23">
        <f t="shared" si="145"/>
        <v>0</v>
      </c>
      <c r="AN173" s="16">
        <f t="shared" si="135"/>
        <v>0</v>
      </c>
      <c r="AO173" s="23">
        <f t="shared" si="136"/>
        <v>0</v>
      </c>
      <c r="AP173" s="22">
        <f t="shared" si="137"/>
        <v>0</v>
      </c>
      <c r="AQ173" s="30">
        <f t="shared" si="119"/>
        <v>42053686.241292141</v>
      </c>
      <c r="AR173" s="28">
        <f t="shared" si="120"/>
        <v>1028577.0752371385</v>
      </c>
      <c r="AS173" s="25">
        <f t="shared" si="121"/>
        <v>37263376.797302581</v>
      </c>
      <c r="AT173" s="32">
        <f t="shared" si="122"/>
        <v>0</v>
      </c>
      <c r="AU173" s="23">
        <f t="shared" si="123"/>
        <v>0</v>
      </c>
      <c r="AV173" s="22">
        <f t="shared" si="124"/>
        <v>3166895.3823387539</v>
      </c>
      <c r="AW173" s="31">
        <f t="shared" si="138"/>
        <v>42053686.241292149</v>
      </c>
    </row>
    <row r="174" spans="1:53" x14ac:dyDescent="0.25">
      <c r="A174" s="21">
        <f t="shared" si="146"/>
        <v>272</v>
      </c>
      <c r="B174" s="21" t="s">
        <v>9</v>
      </c>
      <c r="C174" s="27">
        <f t="shared" si="102"/>
        <v>0</v>
      </c>
      <c r="D174" s="27">
        <f t="shared" si="125"/>
        <v>0</v>
      </c>
      <c r="E174" s="27" t="b">
        <f t="shared" si="101"/>
        <v>0</v>
      </c>
      <c r="F174" s="29">
        <f t="shared" si="103"/>
        <v>0</v>
      </c>
      <c r="G174" s="27">
        <f t="shared" si="126"/>
        <v>0</v>
      </c>
      <c r="H174" s="22">
        <f t="shared" si="104"/>
        <v>50136508.979527697</v>
      </c>
      <c r="I174" s="23">
        <f t="shared" si="105"/>
        <v>105437345.09293276</v>
      </c>
      <c r="J174" s="23">
        <f t="shared" si="106"/>
        <v>17</v>
      </c>
      <c r="K174" s="19">
        <f t="shared" si="127"/>
        <v>1.0884865070324015</v>
      </c>
      <c r="L174" s="16">
        <f t="shared" si="107"/>
        <v>0.42549169467912529</v>
      </c>
      <c r="M174" s="23">
        <f>M173-IF($B174="B",(Percent_Rent_In_Elsies*2.49%/12 * H173)/K173,0)+IF($B174="D",N174,0)+IF(B174="D",AK173)+IF(B174="C",F173*90%)-(Y174-Y173)-IF($B174="A",Q173/K173) + IF($B174="A",Q173/K173)</f>
        <v>-4279.3562007428955</v>
      </c>
      <c r="N174" s="23">
        <f t="shared" si="108"/>
        <v>0</v>
      </c>
      <c r="O174" s="22">
        <f t="shared" si="109"/>
        <v>15914.173105919137</v>
      </c>
      <c r="P174" s="22">
        <f t="shared" si="141"/>
        <v>0</v>
      </c>
      <c r="Q174" s="22">
        <f t="shared" si="142"/>
        <v>0</v>
      </c>
      <c r="R174" s="22">
        <f t="shared" si="110"/>
        <v>549592.54567846283</v>
      </c>
      <c r="S174" s="16">
        <f t="shared" si="139"/>
        <v>0</v>
      </c>
      <c r="T174" s="15">
        <f t="shared" si="111"/>
        <v>29330.267629290633</v>
      </c>
      <c r="U174" s="23">
        <f t="shared" si="128"/>
        <v>635438.58035366575</v>
      </c>
      <c r="V174" s="23">
        <f t="shared" si="129"/>
        <v>0</v>
      </c>
      <c r="W174" s="23">
        <f t="shared" si="143"/>
        <v>66936.452096447145</v>
      </c>
      <c r="X174" s="23">
        <f t="shared" si="130"/>
        <v>21579034.464700252</v>
      </c>
      <c r="Y174" s="23">
        <f t="shared" si="112"/>
        <v>2571594.4165336112</v>
      </c>
      <c r="Z174" s="3">
        <f t="shared" si="113"/>
        <v>0</v>
      </c>
      <c r="AA174" s="23">
        <f t="shared" si="114"/>
        <v>7571100.4425167916</v>
      </c>
      <c r="AB174" s="26">
        <f t="shared" si="131"/>
        <v>32419825.000000026</v>
      </c>
      <c r="AC174" s="23">
        <f t="shared" si="132"/>
        <v>37223036</v>
      </c>
      <c r="AD174" s="23">
        <f t="shared" si="133"/>
        <v>4803211</v>
      </c>
      <c r="AE174" s="24">
        <f t="shared" si="100"/>
        <v>32419825</v>
      </c>
      <c r="AF174" s="3">
        <f t="shared" si="134"/>
        <v>0</v>
      </c>
      <c r="AG174" s="2">
        <f t="shared" si="115"/>
        <v>0</v>
      </c>
      <c r="AH174" s="2">
        <f t="shared" si="116"/>
        <v>0.61859074167769501</v>
      </c>
      <c r="AI174" s="23">
        <f t="shared" si="140"/>
        <v>5886457.6250475515</v>
      </c>
      <c r="AJ174" s="23">
        <f t="shared" si="117"/>
        <v>1286189.5769538698</v>
      </c>
      <c r="AK174" s="23">
        <f t="shared" si="118"/>
        <v>0</v>
      </c>
      <c r="AL174" s="23">
        <f t="shared" si="144"/>
        <v>0</v>
      </c>
      <c r="AM174" s="23">
        <f t="shared" si="145"/>
        <v>0</v>
      </c>
      <c r="AN174" s="16">
        <f t="shared" si="135"/>
        <v>0</v>
      </c>
      <c r="AO174" s="23">
        <f t="shared" si="136"/>
        <v>0</v>
      </c>
      <c r="AP174" s="22">
        <f t="shared" si="137"/>
        <v>0</v>
      </c>
      <c r="AQ174" s="30">
        <f t="shared" si="119"/>
        <v>42053686.241292141</v>
      </c>
      <c r="AR174" s="28">
        <f t="shared" si="120"/>
        <v>1028577.0752371385</v>
      </c>
      <c r="AS174" s="25">
        <f t="shared" si="121"/>
        <v>37263376.797302581</v>
      </c>
      <c r="AT174" s="32">
        <f t="shared" si="122"/>
        <v>0</v>
      </c>
      <c r="AU174" s="23">
        <f t="shared" si="123"/>
        <v>0</v>
      </c>
      <c r="AV174" s="22">
        <f t="shared" si="124"/>
        <v>3166895.3823387539</v>
      </c>
      <c r="AW174" s="31">
        <f t="shared" si="138"/>
        <v>42053686.241292149</v>
      </c>
      <c r="AX174" s="21"/>
      <c r="AY174" s="21"/>
      <c r="AZ174" s="21"/>
      <c r="BA174" s="21"/>
    </row>
    <row r="175" spans="1:53" x14ac:dyDescent="0.25">
      <c r="A175" s="21">
        <f t="shared" si="146"/>
        <v>272</v>
      </c>
      <c r="B175" s="21" t="s">
        <v>28</v>
      </c>
      <c r="C175" s="27">
        <f t="shared" si="102"/>
        <v>0</v>
      </c>
      <c r="D175" s="27">
        <f t="shared" si="125"/>
        <v>0</v>
      </c>
      <c r="E175" s="27" t="b">
        <f t="shared" si="101"/>
        <v>0</v>
      </c>
      <c r="F175" s="29">
        <f t="shared" si="103"/>
        <v>0</v>
      </c>
      <c r="G175" s="27">
        <f t="shared" si="126"/>
        <v>0</v>
      </c>
      <c r="H175" s="22">
        <f t="shared" si="104"/>
        <v>50136508.979527697</v>
      </c>
      <c r="I175" s="23">
        <f t="shared" si="105"/>
        <v>105437345.09293276</v>
      </c>
      <c r="J175" s="23">
        <f t="shared" si="106"/>
        <v>17</v>
      </c>
      <c r="K175" s="19">
        <f t="shared" si="127"/>
        <v>1.0884865070324015</v>
      </c>
      <c r="L175" s="16">
        <f t="shared" si="107"/>
        <v>0.42549169467912529</v>
      </c>
      <c r="M175" s="23">
        <f>M174-IF($B175="B",(Percent_Rent_In_Elsies*2.49%/12 * H174)/K174,0)+IF($B175="D",N175,0)+IF(B175="D",AK174)+IF(B175="C",F174*90%)-(Y175-Y174)-IF($B175="A",Q174/K174) + IF($B175="A",Q174/K174)</f>
        <v>-4279.3562007428955</v>
      </c>
      <c r="N175" s="23">
        <f t="shared" si="108"/>
        <v>0</v>
      </c>
      <c r="O175" s="22">
        <f t="shared" si="109"/>
        <v>0</v>
      </c>
      <c r="P175" s="22">
        <f t="shared" si="141"/>
        <v>0</v>
      </c>
      <c r="Q175" s="22">
        <f t="shared" si="142"/>
        <v>15914.173105919137</v>
      </c>
      <c r="R175" s="22">
        <f t="shared" si="110"/>
        <v>549592.54567846283</v>
      </c>
      <c r="S175" s="16">
        <f t="shared" si="139"/>
        <v>0</v>
      </c>
      <c r="T175" s="15">
        <f t="shared" si="111"/>
        <v>0</v>
      </c>
      <c r="U175" s="23">
        <f t="shared" si="128"/>
        <v>635438.58035366575</v>
      </c>
      <c r="V175" s="23">
        <f t="shared" si="129"/>
        <v>0</v>
      </c>
      <c r="W175" s="23">
        <f t="shared" si="143"/>
        <v>0</v>
      </c>
      <c r="X175" s="23">
        <f t="shared" si="130"/>
        <v>21579034.464700252</v>
      </c>
      <c r="Y175" s="23">
        <f t="shared" si="112"/>
        <v>2571594.4165336112</v>
      </c>
      <c r="Z175" s="3">
        <f t="shared" si="113"/>
        <v>3346.8226048223578</v>
      </c>
      <c r="AA175" s="23">
        <f t="shared" si="114"/>
        <v>7621302.7815891271</v>
      </c>
      <c r="AB175" s="26">
        <f t="shared" si="131"/>
        <v>32419825.000000026</v>
      </c>
      <c r="AC175" s="23">
        <f t="shared" si="132"/>
        <v>37223036</v>
      </c>
      <c r="AD175" s="23">
        <f t="shared" si="133"/>
        <v>4803211</v>
      </c>
      <c r="AE175" s="24">
        <f t="shared" si="100"/>
        <v>32419825</v>
      </c>
      <c r="AF175" s="3">
        <f t="shared" si="134"/>
        <v>0</v>
      </c>
      <c r="AG175" s="2">
        <f t="shared" si="115"/>
        <v>1.8605217329374923E-3</v>
      </c>
      <c r="AH175" s="2">
        <f t="shared" si="116"/>
        <v>0.61859074167769501</v>
      </c>
      <c r="AI175" s="23">
        <f t="shared" si="140"/>
        <v>5925489.4598344825</v>
      </c>
      <c r="AJ175" s="23">
        <f t="shared" si="117"/>
        <v>1286189.5769538698</v>
      </c>
      <c r="AK175" s="23">
        <f t="shared" si="118"/>
        <v>0</v>
      </c>
      <c r="AL175" s="23">
        <f t="shared" si="144"/>
        <v>0</v>
      </c>
      <c r="AM175" s="23">
        <f t="shared" si="145"/>
        <v>0</v>
      </c>
      <c r="AN175" s="16">
        <f t="shared" si="135"/>
        <v>0</v>
      </c>
      <c r="AO175" s="23">
        <f t="shared" si="136"/>
        <v>0</v>
      </c>
      <c r="AP175" s="22">
        <f t="shared" si="137"/>
        <v>0</v>
      </c>
      <c r="AQ175" s="30">
        <f t="shared" si="119"/>
        <v>42053686.241292141</v>
      </c>
      <c r="AR175" s="28">
        <f t="shared" si="120"/>
        <v>1028577.0752371385</v>
      </c>
      <c r="AS175" s="25">
        <f t="shared" si="121"/>
        <v>37263376.797302581</v>
      </c>
      <c r="AT175" s="32">
        <f t="shared" si="122"/>
        <v>6693.6452096447156</v>
      </c>
      <c r="AU175" s="23">
        <f t="shared" si="123"/>
        <v>6693.6452096447156</v>
      </c>
      <c r="AV175" s="22">
        <f t="shared" si="124"/>
        <v>3196225.6499680444</v>
      </c>
      <c r="AW175" s="31">
        <f t="shared" si="138"/>
        <v>42053686.241292149</v>
      </c>
      <c r="AX175" s="21"/>
      <c r="AY175" s="21"/>
      <c r="AZ175" s="21"/>
      <c r="BA175" s="21"/>
    </row>
    <row r="176" spans="1:53" x14ac:dyDescent="0.25">
      <c r="A176">
        <f t="shared" si="146"/>
        <v>273</v>
      </c>
      <c r="B176" t="s">
        <v>6</v>
      </c>
      <c r="C176" s="27">
        <f t="shared" si="102"/>
        <v>0</v>
      </c>
      <c r="D176" s="27">
        <f t="shared" si="125"/>
        <v>0</v>
      </c>
      <c r="E176" s="27" t="b">
        <f t="shared" si="101"/>
        <v>0</v>
      </c>
      <c r="F176" s="29">
        <f t="shared" si="103"/>
        <v>0</v>
      </c>
      <c r="G176" s="27">
        <f t="shared" si="126"/>
        <v>0</v>
      </c>
      <c r="H176" s="22">
        <f t="shared" si="104"/>
        <v>50471170.176966041</v>
      </c>
      <c r="I176" s="23">
        <f t="shared" si="105"/>
        <v>105437345.09293276</v>
      </c>
      <c r="J176" s="23">
        <f t="shared" si="106"/>
        <v>18</v>
      </c>
      <c r="K176" s="19">
        <f t="shared" si="127"/>
        <v>1.0939289395675633</v>
      </c>
      <c r="L176" s="16">
        <f t="shared" si="107"/>
        <v>0.42833185174110838</v>
      </c>
      <c r="M176" s="23">
        <f>M175-IF($B176="B",(Percent_Rent_In_Elsies*2.49%/12 * H175)/K175,0)+IF($B176="D",N176,0)+IF(B176="D",AK175)+IF(B176="C",F175*90%)-(Y176-Y175)-IF($B176="A",Q175/K175) + IF($B176="A",Q175/K175)</f>
        <v>-4279.3562007428973</v>
      </c>
      <c r="N176" s="23">
        <f t="shared" si="108"/>
        <v>0</v>
      </c>
      <c r="O176" s="22">
        <f t="shared" si="109"/>
        <v>0</v>
      </c>
      <c r="P176" s="22">
        <f t="shared" si="141"/>
        <v>0</v>
      </c>
      <c r="Q176" s="22">
        <f t="shared" si="142"/>
        <v>0</v>
      </c>
      <c r="R176" s="22">
        <f t="shared" si="110"/>
        <v>549592.54567846283</v>
      </c>
      <c r="S176" s="16">
        <f t="shared" si="139"/>
        <v>0</v>
      </c>
      <c r="T176" s="15">
        <f t="shared" si="111"/>
        <v>0</v>
      </c>
      <c r="U176" s="23">
        <f t="shared" si="128"/>
        <v>635438.58035366575</v>
      </c>
      <c r="V176" s="23">
        <f t="shared" si="129"/>
        <v>0</v>
      </c>
      <c r="W176" s="23">
        <f t="shared" si="143"/>
        <v>14620.45969619485</v>
      </c>
      <c r="X176" s="23">
        <f t="shared" si="130"/>
        <v>21581148.118028168</v>
      </c>
      <c r="Y176" s="23">
        <f t="shared" si="112"/>
        <v>2571594.4165336112</v>
      </c>
      <c r="Z176" s="3">
        <f t="shared" si="113"/>
        <v>0</v>
      </c>
      <c r="AA176" s="23">
        <f t="shared" si="114"/>
        <v>7621302.7815891271</v>
      </c>
      <c r="AB176" s="26">
        <f t="shared" si="131"/>
        <v>32419825.000000026</v>
      </c>
      <c r="AC176" s="23">
        <f t="shared" si="132"/>
        <v>37223036</v>
      </c>
      <c r="AD176" s="23">
        <f t="shared" si="133"/>
        <v>4803211</v>
      </c>
      <c r="AE176" s="24">
        <f t="shared" si="100"/>
        <v>32419825</v>
      </c>
      <c r="AF176" s="3">
        <f t="shared" si="134"/>
        <v>0</v>
      </c>
      <c r="AG176" s="2">
        <f t="shared" si="115"/>
        <v>0</v>
      </c>
      <c r="AH176" s="2">
        <f t="shared" si="116"/>
        <v>0.62271983487839355</v>
      </c>
      <c r="AI176" s="23">
        <f t="shared" si="140"/>
        <v>5955116.9071336547</v>
      </c>
      <c r="AJ176" s="23">
        <f t="shared" si="117"/>
        <v>1279790.6238346964</v>
      </c>
      <c r="AK176" s="23">
        <f t="shared" si="118"/>
        <v>0</v>
      </c>
      <c r="AL176" s="23">
        <f t="shared" si="144"/>
        <v>0</v>
      </c>
      <c r="AM176" s="23">
        <f t="shared" si="145"/>
        <v>0</v>
      </c>
      <c r="AN176" s="16">
        <f t="shared" si="135"/>
        <v>0</v>
      </c>
      <c r="AO176" s="23">
        <f t="shared" si="136"/>
        <v>0</v>
      </c>
      <c r="AP176" s="22">
        <f t="shared" si="137"/>
        <v>0</v>
      </c>
      <c r="AQ176" s="30">
        <f t="shared" si="119"/>
        <v>42037787.982359327</v>
      </c>
      <c r="AR176" s="28">
        <f t="shared" si="120"/>
        <v>1028592.9894102445</v>
      </c>
      <c r="AS176" s="25">
        <f t="shared" si="121"/>
        <v>37263376.797302581</v>
      </c>
      <c r="AT176" s="32">
        <f t="shared" si="122"/>
        <v>0</v>
      </c>
      <c r="AU176" s="23">
        <f t="shared" si="123"/>
        <v>0</v>
      </c>
      <c r="AV176" s="22">
        <f t="shared" si="124"/>
        <v>3196225.6499680444</v>
      </c>
      <c r="AW176" s="31">
        <f t="shared" si="138"/>
        <v>42037787.982359335</v>
      </c>
    </row>
    <row r="177" spans="1:53" x14ac:dyDescent="0.25">
      <c r="A177">
        <f t="shared" si="146"/>
        <v>273</v>
      </c>
      <c r="B177" t="s">
        <v>7</v>
      </c>
      <c r="C177" s="27">
        <f t="shared" si="102"/>
        <v>0</v>
      </c>
      <c r="D177" s="27">
        <f t="shared" si="125"/>
        <v>54696.446978378168</v>
      </c>
      <c r="E177" s="27" t="b">
        <f t="shared" si="101"/>
        <v>0</v>
      </c>
      <c r="F177" s="29">
        <f t="shared" si="103"/>
        <v>50000</v>
      </c>
      <c r="G177" s="27">
        <f t="shared" si="126"/>
        <v>0</v>
      </c>
      <c r="H177" s="22">
        <f t="shared" si="104"/>
        <v>50525866.623944417</v>
      </c>
      <c r="I177" s="23">
        <f t="shared" si="105"/>
        <v>105565041.51979442</v>
      </c>
      <c r="J177" s="23">
        <f t="shared" si="106"/>
        <v>18</v>
      </c>
      <c r="K177" s="19">
        <f t="shared" si="127"/>
        <v>1.0939289395675633</v>
      </c>
      <c r="L177" s="16">
        <f t="shared" si="107"/>
        <v>0.42833185174110838</v>
      </c>
      <c r="M177" s="23">
        <f>M176-IF($B177="B",(Percent_Rent_In_Elsies*2.49%/12 * H176)/K176,0)+IF($B177="D",N177,0)+IF(B177="D",AK176)+IF(B177="C",F176*90%)-(Y177-Y176)-IF($B177="A",Q176/K176) + IF($B177="A",Q176/K176)</f>
        <v>-52147.034954448791</v>
      </c>
      <c r="N177" s="23">
        <f t="shared" si="108"/>
        <v>0</v>
      </c>
      <c r="O177" s="22">
        <f t="shared" si="109"/>
        <v>0</v>
      </c>
      <c r="P177" s="22">
        <f t="shared" si="141"/>
        <v>0</v>
      </c>
      <c r="Q177" s="22">
        <f t="shared" si="142"/>
        <v>0</v>
      </c>
      <c r="R177" s="22">
        <f t="shared" si="110"/>
        <v>503793.16687192424</v>
      </c>
      <c r="S177" s="16">
        <f t="shared" si="139"/>
        <v>45799.378806538567</v>
      </c>
      <c r="T177" s="15">
        <f t="shared" si="111"/>
        <v>0</v>
      </c>
      <c r="U177" s="23">
        <f t="shared" si="128"/>
        <v>582485.36532419361</v>
      </c>
      <c r="V177" s="23">
        <f t="shared" si="129"/>
        <v>52953.215029472143</v>
      </c>
      <c r="W177" s="23">
        <f t="shared" si="143"/>
        <v>14620.45969619485</v>
      </c>
      <c r="X177" s="23">
        <f t="shared" si="130"/>
        <v>21581148.118028168</v>
      </c>
      <c r="Y177" s="23">
        <f t="shared" si="112"/>
        <v>2571594.4165336112</v>
      </c>
      <c r="Z177" s="3">
        <f t="shared" si="113"/>
        <v>0</v>
      </c>
      <c r="AA177" s="23">
        <f t="shared" si="114"/>
        <v>7621302.7815891271</v>
      </c>
      <c r="AB177" s="26">
        <f t="shared" si="131"/>
        <v>32419825.00000003</v>
      </c>
      <c r="AC177" s="23">
        <f t="shared" si="132"/>
        <v>37223036</v>
      </c>
      <c r="AD177" s="23">
        <f t="shared" si="133"/>
        <v>4803211</v>
      </c>
      <c r="AE177" s="24">
        <f t="shared" si="100"/>
        <v>32419825</v>
      </c>
      <c r="AF177" s="3">
        <f t="shared" si="134"/>
        <v>0</v>
      </c>
      <c r="AG177" s="2">
        <f t="shared" si="115"/>
        <v>0</v>
      </c>
      <c r="AH177" s="2">
        <f t="shared" si="116"/>
        <v>0.62339468672572307</v>
      </c>
      <c r="AI177" s="23">
        <f t="shared" si="140"/>
        <v>5955116.9071336547</v>
      </c>
      <c r="AJ177" s="23">
        <f t="shared" si="117"/>
        <v>1279790.6238346964</v>
      </c>
      <c r="AK177" s="23">
        <f t="shared" si="118"/>
        <v>0</v>
      </c>
      <c r="AL177" s="23">
        <f t="shared" si="144"/>
        <v>77673.341001746245</v>
      </c>
      <c r="AM177" s="23">
        <f t="shared" si="145"/>
        <v>14910842030.392488</v>
      </c>
      <c r="AN177" s="16">
        <f t="shared" si="135"/>
        <v>0</v>
      </c>
      <c r="AO177" s="23">
        <f t="shared" si="136"/>
        <v>47867.678753705892</v>
      </c>
      <c r="AP177" s="22">
        <f t="shared" si="137"/>
        <v>52363.839058602265</v>
      </c>
      <c r="AQ177" s="30">
        <f t="shared" si="119"/>
        <v>42196767.014822908</v>
      </c>
      <c r="AR177" s="28">
        <f t="shared" si="120"/>
        <v>1080511.7358368486</v>
      </c>
      <c r="AS177" s="25">
        <f t="shared" si="121"/>
        <v>37318073.244280957</v>
      </c>
      <c r="AT177" s="32">
        <f t="shared" si="122"/>
        <v>0</v>
      </c>
      <c r="AU177" s="23">
        <f t="shared" si="123"/>
        <v>0</v>
      </c>
      <c r="AV177" s="22">
        <f t="shared" si="124"/>
        <v>3196225.6499680444</v>
      </c>
      <c r="AW177" s="31">
        <f t="shared" si="138"/>
        <v>42196767.014822908</v>
      </c>
    </row>
    <row r="178" spans="1:53" s="21" customFormat="1" x14ac:dyDescent="0.25">
      <c r="A178">
        <f t="shared" si="146"/>
        <v>273</v>
      </c>
      <c r="B178" t="s">
        <v>8</v>
      </c>
      <c r="C178" s="27">
        <f t="shared" si="102"/>
        <v>0</v>
      </c>
      <c r="D178" s="27">
        <f t="shared" si="125"/>
        <v>0</v>
      </c>
      <c r="E178" s="27" t="b">
        <f t="shared" si="101"/>
        <v>0</v>
      </c>
      <c r="F178" s="29">
        <f t="shared" si="103"/>
        <v>0</v>
      </c>
      <c r="G178" s="27">
        <f t="shared" si="126"/>
        <v>0</v>
      </c>
      <c r="H178" s="22">
        <f t="shared" si="104"/>
        <v>50525866.623944417</v>
      </c>
      <c r="I178" s="23">
        <f t="shared" si="105"/>
        <v>105565041.51979442</v>
      </c>
      <c r="J178" s="23">
        <f t="shared" si="106"/>
        <v>18</v>
      </c>
      <c r="K178" s="19">
        <f t="shared" si="127"/>
        <v>1.0939289395675633</v>
      </c>
      <c r="L178" s="16">
        <f t="shared" si="107"/>
        <v>0.42833185174110838</v>
      </c>
      <c r="M178" s="23">
        <f>M177-IF($B178="B",(Percent_Rent_In_Elsies*2.49%/12 * H177)/K177,0)+IF($B178="D",N178,0)+IF(B178="D",AK177)+IF(B178="C",F177*90%)-(Y178-Y177)-IF($B178="A",Q177/K177) + IF($B178="A",Q177/K177)</f>
        <v>-10921.708366870043</v>
      </c>
      <c r="N178" s="23">
        <f t="shared" si="108"/>
        <v>0</v>
      </c>
      <c r="O178" s="22">
        <f t="shared" si="109"/>
        <v>0</v>
      </c>
      <c r="P178" s="22">
        <f t="shared" si="141"/>
        <v>0</v>
      </c>
      <c r="Q178" s="22">
        <f t="shared" si="142"/>
        <v>0</v>
      </c>
      <c r="R178" s="22">
        <f t="shared" si="110"/>
        <v>556157.00593052653</v>
      </c>
      <c r="S178" s="16">
        <f t="shared" si="139"/>
        <v>45799.378806538567</v>
      </c>
      <c r="T178" s="15">
        <f t="shared" si="111"/>
        <v>0</v>
      </c>
      <c r="U178" s="23">
        <f t="shared" si="128"/>
        <v>635353.04407789954</v>
      </c>
      <c r="V178" s="23">
        <f t="shared" si="129"/>
        <v>52953.215029472143</v>
      </c>
      <c r="W178" s="23">
        <f t="shared" si="143"/>
        <v>14620.45969619485</v>
      </c>
      <c r="X178" s="23">
        <f t="shared" si="130"/>
        <v>21581148.118028168</v>
      </c>
      <c r="Y178" s="23">
        <f t="shared" si="112"/>
        <v>2575369.0899460325</v>
      </c>
      <c r="Z178" s="3">
        <f t="shared" si="113"/>
        <v>0</v>
      </c>
      <c r="AA178" s="23">
        <f t="shared" si="114"/>
        <v>7621302.7815891271</v>
      </c>
      <c r="AB178" s="26">
        <f t="shared" si="131"/>
        <v>32469825.000000022</v>
      </c>
      <c r="AC178" s="23">
        <f t="shared" si="132"/>
        <v>37273036</v>
      </c>
      <c r="AD178" s="23">
        <f t="shared" si="133"/>
        <v>4803211</v>
      </c>
      <c r="AE178" s="24">
        <f t="shared" si="100"/>
        <v>32469825</v>
      </c>
      <c r="AF178" s="3">
        <f t="shared" si="134"/>
        <v>21570226.409661274</v>
      </c>
      <c r="AG178" s="2">
        <f t="shared" si="115"/>
        <v>0</v>
      </c>
      <c r="AH178" s="2">
        <f t="shared" si="116"/>
        <v>0.62243472669094357</v>
      </c>
      <c r="AI178" s="23">
        <f t="shared" si="140"/>
        <v>5955116.9071336547</v>
      </c>
      <c r="AJ178" s="23">
        <f t="shared" si="117"/>
        <v>1279790.6238346964</v>
      </c>
      <c r="AK178" s="23">
        <f t="shared" si="118"/>
        <v>-6854.0362327125522</v>
      </c>
      <c r="AL178" s="23">
        <f t="shared" si="144"/>
        <v>0</v>
      </c>
      <c r="AM178" s="23">
        <f t="shared" si="145"/>
        <v>0</v>
      </c>
      <c r="AN178" s="16">
        <f t="shared" si="135"/>
        <v>0</v>
      </c>
      <c r="AO178" s="23">
        <f t="shared" si="136"/>
        <v>0</v>
      </c>
      <c r="AP178" s="22">
        <f t="shared" si="137"/>
        <v>0</v>
      </c>
      <c r="AQ178" s="30">
        <f t="shared" si="119"/>
        <v>42161552.07484705</v>
      </c>
      <c r="AR178" s="28">
        <f t="shared" si="120"/>
        <v>1045296.7958609943</v>
      </c>
      <c r="AS178" s="25">
        <f t="shared" si="121"/>
        <v>37318073.244280957</v>
      </c>
      <c r="AT178" s="32">
        <f t="shared" si="122"/>
        <v>0</v>
      </c>
      <c r="AU178" s="23">
        <f t="shared" si="123"/>
        <v>0</v>
      </c>
      <c r="AV178" s="22">
        <f t="shared" si="124"/>
        <v>3196225.6499680444</v>
      </c>
      <c r="AW178" s="31">
        <f t="shared" si="138"/>
        <v>42161552.074847057</v>
      </c>
      <c r="AX178"/>
      <c r="AY178"/>
      <c r="AZ178"/>
      <c r="BA178"/>
    </row>
    <row r="179" spans="1:53" s="21" customFormat="1" x14ac:dyDescent="0.25">
      <c r="A179">
        <f t="shared" si="146"/>
        <v>273</v>
      </c>
      <c r="B179" t="s">
        <v>9</v>
      </c>
      <c r="C179" s="27">
        <f t="shared" si="102"/>
        <v>0</v>
      </c>
      <c r="D179" s="27">
        <f t="shared" si="125"/>
        <v>0</v>
      </c>
      <c r="E179" s="27" t="b">
        <f t="shared" si="101"/>
        <v>0</v>
      </c>
      <c r="F179" s="29">
        <f t="shared" si="103"/>
        <v>0</v>
      </c>
      <c r="G179" s="27">
        <f t="shared" si="126"/>
        <v>0</v>
      </c>
      <c r="H179" s="22">
        <f t="shared" si="104"/>
        <v>50525866.623944417</v>
      </c>
      <c r="I179" s="23">
        <f t="shared" si="105"/>
        <v>105565041.51979442</v>
      </c>
      <c r="J179" s="23">
        <f t="shared" si="106"/>
        <v>18</v>
      </c>
      <c r="K179" s="19">
        <f t="shared" si="127"/>
        <v>1.0939289395675633</v>
      </c>
      <c r="L179" s="16">
        <f t="shared" si="107"/>
        <v>0.42833185174110838</v>
      </c>
      <c r="M179" s="23">
        <f>M178-IF($B179="B",(Percent_Rent_In_Elsies*2.49%/12 * H178)/K178,0)+IF($B179="D",N179,0)+IF(B179="D",AK178)+IF(B179="C",F178*90%)-(Y179-Y178)-IF($B179="A",Q178/K178) + IF($B179="A",Q178/K178)</f>
        <v>-17775.744599582595</v>
      </c>
      <c r="N179" s="23">
        <f t="shared" si="108"/>
        <v>0</v>
      </c>
      <c r="O179" s="22">
        <f t="shared" si="109"/>
        <v>16173.600655735354</v>
      </c>
      <c r="P179" s="22">
        <f t="shared" si="141"/>
        <v>0</v>
      </c>
      <c r="Q179" s="22">
        <f t="shared" si="142"/>
        <v>0</v>
      </c>
      <c r="R179" s="22">
        <f t="shared" si="110"/>
        <v>556157.00593052653</v>
      </c>
      <c r="S179" s="16">
        <f t="shared" si="139"/>
        <v>0</v>
      </c>
      <c r="T179" s="15">
        <f t="shared" si="111"/>
        <v>29625.778150803213</v>
      </c>
      <c r="U179" s="23">
        <f t="shared" si="128"/>
        <v>635353.04407789954</v>
      </c>
      <c r="V179" s="23">
        <f t="shared" si="129"/>
        <v>0</v>
      </c>
      <c r="W179" s="23">
        <f t="shared" si="143"/>
        <v>67573.674725666991</v>
      </c>
      <c r="X179" s="23">
        <f t="shared" si="130"/>
        <v>21581148.118028168</v>
      </c>
      <c r="Y179" s="23">
        <f t="shared" si="112"/>
        <v>2575369.0899460325</v>
      </c>
      <c r="Z179" s="3">
        <f t="shared" si="113"/>
        <v>0</v>
      </c>
      <c r="AA179" s="23">
        <f t="shared" si="114"/>
        <v>7628156.8178218398</v>
      </c>
      <c r="AB179" s="26">
        <f t="shared" si="131"/>
        <v>32469825.000000022</v>
      </c>
      <c r="AC179" s="23">
        <f t="shared" si="132"/>
        <v>37273036</v>
      </c>
      <c r="AD179" s="23">
        <f t="shared" si="133"/>
        <v>4803211</v>
      </c>
      <c r="AE179" s="24">
        <f t="shared" ref="AE179:AE242" si="147">AC179-AD179</f>
        <v>32469825</v>
      </c>
      <c r="AF179" s="3">
        <f t="shared" si="134"/>
        <v>0</v>
      </c>
      <c r="AG179" s="2">
        <f t="shared" si="115"/>
        <v>0</v>
      </c>
      <c r="AH179" s="2">
        <f t="shared" si="116"/>
        <v>0.62243472669094357</v>
      </c>
      <c r="AI179" s="23">
        <f t="shared" si="140"/>
        <v>5960472.4989820896</v>
      </c>
      <c r="AJ179" s="23">
        <f t="shared" si="117"/>
        <v>1279790.6238346964</v>
      </c>
      <c r="AK179" s="23">
        <f t="shared" si="118"/>
        <v>0</v>
      </c>
      <c r="AL179" s="23">
        <f t="shared" si="144"/>
        <v>0</v>
      </c>
      <c r="AM179" s="23">
        <f t="shared" si="145"/>
        <v>0</v>
      </c>
      <c r="AN179" s="16">
        <f t="shared" si="135"/>
        <v>0</v>
      </c>
      <c r="AO179" s="23">
        <f t="shared" si="136"/>
        <v>0</v>
      </c>
      <c r="AP179" s="22">
        <f t="shared" si="137"/>
        <v>0</v>
      </c>
      <c r="AQ179" s="30">
        <f t="shared" si="119"/>
        <v>42161552.07484705</v>
      </c>
      <c r="AR179" s="28">
        <f t="shared" si="120"/>
        <v>1045296.7958609943</v>
      </c>
      <c r="AS179" s="25">
        <f t="shared" si="121"/>
        <v>37318073.244280957</v>
      </c>
      <c r="AT179" s="32">
        <f t="shared" si="122"/>
        <v>0</v>
      </c>
      <c r="AU179" s="23">
        <f t="shared" si="123"/>
        <v>0</v>
      </c>
      <c r="AV179" s="22">
        <f t="shared" si="124"/>
        <v>3196225.6499680444</v>
      </c>
      <c r="AW179" s="31">
        <f t="shared" si="138"/>
        <v>42161552.074847057</v>
      </c>
      <c r="AX179"/>
      <c r="AY179"/>
      <c r="AZ179"/>
      <c r="BA179"/>
    </row>
    <row r="180" spans="1:53" x14ac:dyDescent="0.25">
      <c r="A180" s="21">
        <f t="shared" si="146"/>
        <v>273</v>
      </c>
      <c r="B180" s="21" t="s">
        <v>28</v>
      </c>
      <c r="C180" s="27">
        <f t="shared" si="102"/>
        <v>0</v>
      </c>
      <c r="D180" s="27">
        <f t="shared" si="125"/>
        <v>0</v>
      </c>
      <c r="E180" s="27" t="b">
        <f t="shared" si="101"/>
        <v>0</v>
      </c>
      <c r="F180" s="29">
        <f t="shared" si="103"/>
        <v>0</v>
      </c>
      <c r="G180" s="27">
        <f t="shared" si="126"/>
        <v>0</v>
      </c>
      <c r="H180" s="22">
        <f t="shared" si="104"/>
        <v>50525866.623944417</v>
      </c>
      <c r="I180" s="23">
        <f t="shared" si="105"/>
        <v>105565041.51979442</v>
      </c>
      <c r="J180" s="23">
        <f t="shared" si="106"/>
        <v>18</v>
      </c>
      <c r="K180" s="19">
        <f t="shared" si="127"/>
        <v>1.0939289395675633</v>
      </c>
      <c r="L180" s="16">
        <f t="shared" si="107"/>
        <v>0.42833185174110838</v>
      </c>
      <c r="M180" s="23">
        <f>M179-IF($B180="B",(Percent_Rent_In_Elsies*2.49%/12 * H179)/K179,0)+IF($B180="D",N180,0)+IF(B180="D",AK179)+IF(B180="C",F179*90%)-(Y180-Y179)-IF($B180="A",Q179/K179) + IF($B180="A",Q179/K179)</f>
        <v>-17775.744599582595</v>
      </c>
      <c r="N180" s="23">
        <f t="shared" si="108"/>
        <v>0</v>
      </c>
      <c r="O180" s="22">
        <f t="shared" si="109"/>
        <v>0</v>
      </c>
      <c r="P180" s="22">
        <f t="shared" si="141"/>
        <v>0</v>
      </c>
      <c r="Q180" s="22">
        <f t="shared" si="142"/>
        <v>16173.600655735354</v>
      </c>
      <c r="R180" s="22">
        <f t="shared" si="110"/>
        <v>556157.00593052653</v>
      </c>
      <c r="S180" s="16">
        <f t="shared" si="139"/>
        <v>0</v>
      </c>
      <c r="T180" s="15">
        <f t="shared" si="111"/>
        <v>0</v>
      </c>
      <c r="U180" s="23">
        <f t="shared" si="128"/>
        <v>635353.04407789954</v>
      </c>
      <c r="V180" s="23">
        <f t="shared" si="129"/>
        <v>0</v>
      </c>
      <c r="W180" s="23">
        <f t="shared" si="143"/>
        <v>0</v>
      </c>
      <c r="X180" s="23">
        <f t="shared" si="130"/>
        <v>21581148.118028168</v>
      </c>
      <c r="Y180" s="23">
        <f t="shared" si="112"/>
        <v>2575369.0899460325</v>
      </c>
      <c r="Z180" s="3">
        <f t="shared" si="113"/>
        <v>3378.6837362833503</v>
      </c>
      <c r="AA180" s="23">
        <f t="shared" si="114"/>
        <v>7678837.0738660898</v>
      </c>
      <c r="AB180" s="26">
        <f t="shared" si="131"/>
        <v>32469825.000000022</v>
      </c>
      <c r="AC180" s="23">
        <f t="shared" si="132"/>
        <v>37273036</v>
      </c>
      <c r="AD180" s="23">
        <f t="shared" si="133"/>
        <v>4803211</v>
      </c>
      <c r="AE180" s="24">
        <f t="shared" si="147"/>
        <v>32469825</v>
      </c>
      <c r="AF180" s="3">
        <f t="shared" si="134"/>
        <v>0</v>
      </c>
      <c r="AG180" s="2">
        <f t="shared" si="115"/>
        <v>1.8796374254671944E-3</v>
      </c>
      <c r="AH180" s="2">
        <f t="shared" si="116"/>
        <v>0.62243472669094357</v>
      </c>
      <c r="AI180" s="23">
        <f t="shared" si="140"/>
        <v>6000072.9266617317</v>
      </c>
      <c r="AJ180" s="23">
        <f t="shared" si="117"/>
        <v>1279790.6238346964</v>
      </c>
      <c r="AK180" s="23">
        <f t="shared" si="118"/>
        <v>0</v>
      </c>
      <c r="AL180" s="23">
        <f t="shared" si="144"/>
        <v>0</v>
      </c>
      <c r="AM180" s="23">
        <f t="shared" si="145"/>
        <v>0</v>
      </c>
      <c r="AN180" s="16">
        <f t="shared" si="135"/>
        <v>0</v>
      </c>
      <c r="AO180" s="23">
        <f t="shared" si="136"/>
        <v>0</v>
      </c>
      <c r="AP180" s="22">
        <f t="shared" si="137"/>
        <v>0</v>
      </c>
      <c r="AQ180" s="30">
        <f t="shared" si="119"/>
        <v>42161552.07484705</v>
      </c>
      <c r="AR180" s="28">
        <f t="shared" si="120"/>
        <v>1045296.7958609943</v>
      </c>
      <c r="AS180" s="25">
        <f t="shared" si="121"/>
        <v>37318073.244280957</v>
      </c>
      <c r="AT180" s="32">
        <f t="shared" si="122"/>
        <v>6757.3674725667006</v>
      </c>
      <c r="AU180" s="23">
        <f t="shared" si="123"/>
        <v>6757.3674725667006</v>
      </c>
      <c r="AV180" s="22">
        <f t="shared" si="124"/>
        <v>3225851.4281188478</v>
      </c>
      <c r="AW180" s="31">
        <f t="shared" si="138"/>
        <v>42161552.074847057</v>
      </c>
    </row>
    <row r="181" spans="1:53" x14ac:dyDescent="0.25">
      <c r="A181">
        <f t="shared" si="146"/>
        <v>274</v>
      </c>
      <c r="B181" t="s">
        <v>6</v>
      </c>
      <c r="C181" s="27">
        <f t="shared" si="102"/>
        <v>0</v>
      </c>
      <c r="D181" s="27">
        <f t="shared" si="125"/>
        <v>0</v>
      </c>
      <c r="E181" s="27" t="b">
        <f t="shared" si="101"/>
        <v>0</v>
      </c>
      <c r="F181" s="29">
        <f t="shared" si="103"/>
        <v>0</v>
      </c>
      <c r="G181" s="27">
        <f t="shared" si="126"/>
        <v>0</v>
      </c>
      <c r="H181" s="22">
        <f t="shared" si="104"/>
        <v>50863126.783659242</v>
      </c>
      <c r="I181" s="23">
        <f t="shared" si="105"/>
        <v>105565041.51979442</v>
      </c>
      <c r="J181" s="23">
        <f t="shared" si="106"/>
        <v>19</v>
      </c>
      <c r="K181" s="19">
        <f t="shared" si="127"/>
        <v>1.099398584265401</v>
      </c>
      <c r="L181" s="16">
        <f t="shared" si="107"/>
        <v>0.43119096685148028</v>
      </c>
      <c r="M181" s="23">
        <f>M180-IF($B181="B",(Percent_Rent_In_Elsies*2.49%/12 * H180)/K180,0)+IF($B181="D",N181,0)+IF(B181="D",AK180)+IF(B181="C",F180*90%)-(Y181-Y180)-IF($B181="A",Q180/K180) + IF($B181="A",Q180/K180)</f>
        <v>-17775.744599582595</v>
      </c>
      <c r="N181" s="23">
        <f t="shared" si="108"/>
        <v>0</v>
      </c>
      <c r="O181" s="22">
        <f t="shared" si="109"/>
        <v>0</v>
      </c>
      <c r="P181" s="22">
        <f t="shared" si="141"/>
        <v>0</v>
      </c>
      <c r="Q181" s="22">
        <f t="shared" si="142"/>
        <v>0</v>
      </c>
      <c r="R181" s="22">
        <f t="shared" si="110"/>
        <v>556157.00593052653</v>
      </c>
      <c r="S181" s="16">
        <f t="shared" si="139"/>
        <v>0</v>
      </c>
      <c r="T181" s="15">
        <f t="shared" si="111"/>
        <v>0</v>
      </c>
      <c r="U181" s="23">
        <f t="shared" si="128"/>
        <v>635353.04407789954</v>
      </c>
      <c r="V181" s="23">
        <f t="shared" si="129"/>
        <v>0</v>
      </c>
      <c r="W181" s="23">
        <f t="shared" si="143"/>
        <v>14784.873194897718</v>
      </c>
      <c r="X181" s="23">
        <f t="shared" si="130"/>
        <v>21583256.663514685</v>
      </c>
      <c r="Y181" s="23">
        <f t="shared" si="112"/>
        <v>2575369.0899460325</v>
      </c>
      <c r="Z181" s="3">
        <f t="shared" si="113"/>
        <v>0</v>
      </c>
      <c r="AA181" s="23">
        <f t="shared" si="114"/>
        <v>7678837.0738660898</v>
      </c>
      <c r="AB181" s="26">
        <f t="shared" si="131"/>
        <v>32469825.000000022</v>
      </c>
      <c r="AC181" s="23">
        <f t="shared" si="132"/>
        <v>37273036</v>
      </c>
      <c r="AD181" s="23">
        <f t="shared" si="133"/>
        <v>4803211</v>
      </c>
      <c r="AE181" s="24">
        <f t="shared" si="147"/>
        <v>32469825</v>
      </c>
      <c r="AF181" s="3">
        <f t="shared" si="134"/>
        <v>0</v>
      </c>
      <c r="AG181" s="2">
        <f t="shared" si="115"/>
        <v>0</v>
      </c>
      <c r="AH181" s="2">
        <f t="shared" si="116"/>
        <v>0.62658947849160562</v>
      </c>
      <c r="AI181" s="23">
        <f t="shared" si="140"/>
        <v>6030073.2912950395</v>
      </c>
      <c r="AJ181" s="23">
        <f t="shared" si="117"/>
        <v>1273423.5063031807</v>
      </c>
      <c r="AK181" s="23">
        <f t="shared" si="118"/>
        <v>0</v>
      </c>
      <c r="AL181" s="23">
        <f t="shared" si="144"/>
        <v>0</v>
      </c>
      <c r="AM181" s="23">
        <f t="shared" si="145"/>
        <v>0</v>
      </c>
      <c r="AN181" s="16">
        <f t="shared" si="135"/>
        <v>0</v>
      </c>
      <c r="AO181" s="23">
        <f t="shared" si="136"/>
        <v>0</v>
      </c>
      <c r="AP181" s="22">
        <f t="shared" si="137"/>
        <v>0</v>
      </c>
      <c r="AQ181" s="30">
        <f t="shared" si="119"/>
        <v>42145394.647791974</v>
      </c>
      <c r="AR181" s="28">
        <f t="shared" si="120"/>
        <v>1045312.96946165</v>
      </c>
      <c r="AS181" s="25">
        <f t="shared" si="121"/>
        <v>37318073.244280957</v>
      </c>
      <c r="AT181" s="32">
        <f t="shared" si="122"/>
        <v>0</v>
      </c>
      <c r="AU181" s="23">
        <f t="shared" si="123"/>
        <v>0</v>
      </c>
      <c r="AV181" s="22">
        <f t="shared" si="124"/>
        <v>3225851.4281188478</v>
      </c>
      <c r="AW181" s="31">
        <f t="shared" si="138"/>
        <v>42145394.647791982</v>
      </c>
    </row>
    <row r="182" spans="1:53" x14ac:dyDescent="0.25">
      <c r="A182">
        <f t="shared" si="146"/>
        <v>274</v>
      </c>
      <c r="B182" t="s">
        <v>7</v>
      </c>
      <c r="C182" s="27">
        <f t="shared" si="102"/>
        <v>0</v>
      </c>
      <c r="D182" s="27">
        <f t="shared" si="125"/>
        <v>54969.92921327005</v>
      </c>
      <c r="E182" s="27" t="b">
        <f t="shared" si="101"/>
        <v>0</v>
      </c>
      <c r="F182" s="29">
        <f t="shared" si="103"/>
        <v>50000</v>
      </c>
      <c r="G182" s="27">
        <f t="shared" si="126"/>
        <v>0</v>
      </c>
      <c r="H182" s="22">
        <f t="shared" si="104"/>
        <v>50918096.712872513</v>
      </c>
      <c r="I182" s="23">
        <f t="shared" si="105"/>
        <v>105692525.47340007</v>
      </c>
      <c r="J182" s="23">
        <f t="shared" si="106"/>
        <v>19</v>
      </c>
      <c r="K182" s="19">
        <f t="shared" si="127"/>
        <v>1.099398584265401</v>
      </c>
      <c r="L182" s="16">
        <f t="shared" si="107"/>
        <v>0.43119096685148028</v>
      </c>
      <c r="M182" s="23">
        <f>M181-IF($B182="B",(Percent_Rent_In_Elsies*2.49%/12 * H181)/K181,0)+IF($B182="D",N182,0)+IF(B182="D",AK181)+IF(B182="C",F181*90%)-(Y182-Y181)-IF($B182="A",Q181/K181) + IF($B182="A",Q181/K181)</f>
        <v>-65775.164276211319</v>
      </c>
      <c r="N182" s="23">
        <f t="shared" si="108"/>
        <v>0</v>
      </c>
      <c r="O182" s="22">
        <f t="shared" si="109"/>
        <v>0</v>
      </c>
      <c r="P182" s="22">
        <f t="shared" si="141"/>
        <v>0</v>
      </c>
      <c r="Q182" s="22">
        <f t="shared" si="142"/>
        <v>0</v>
      </c>
      <c r="R182" s="22">
        <f t="shared" si="110"/>
        <v>509810.58876964933</v>
      </c>
      <c r="S182" s="16">
        <f t="shared" si="139"/>
        <v>46346.417160877209</v>
      </c>
      <c r="T182" s="15">
        <f t="shared" si="111"/>
        <v>0</v>
      </c>
      <c r="U182" s="23">
        <f t="shared" si="128"/>
        <v>582406.95707140793</v>
      </c>
      <c r="V182" s="23">
        <f t="shared" si="129"/>
        <v>52946.087006491631</v>
      </c>
      <c r="W182" s="23">
        <f t="shared" si="143"/>
        <v>14784.873194897718</v>
      </c>
      <c r="X182" s="23">
        <f t="shared" si="130"/>
        <v>21583256.663514685</v>
      </c>
      <c r="Y182" s="23">
        <f t="shared" si="112"/>
        <v>2575369.0899460325</v>
      </c>
      <c r="Z182" s="3">
        <f t="shared" si="113"/>
        <v>0</v>
      </c>
      <c r="AA182" s="23">
        <f t="shared" si="114"/>
        <v>7678837.0738660898</v>
      </c>
      <c r="AB182" s="26">
        <f t="shared" si="131"/>
        <v>32469825.000000019</v>
      </c>
      <c r="AC182" s="23">
        <f t="shared" si="132"/>
        <v>37273036</v>
      </c>
      <c r="AD182" s="23">
        <f t="shared" si="133"/>
        <v>4803211</v>
      </c>
      <c r="AE182" s="24">
        <f t="shared" si="147"/>
        <v>32469825</v>
      </c>
      <c r="AF182" s="3">
        <f t="shared" si="134"/>
        <v>0</v>
      </c>
      <c r="AG182" s="2">
        <f t="shared" si="115"/>
        <v>0</v>
      </c>
      <c r="AH182" s="2">
        <f t="shared" si="116"/>
        <v>0.62726666020371247</v>
      </c>
      <c r="AI182" s="23">
        <f t="shared" si="140"/>
        <v>6030073.2912950395</v>
      </c>
      <c r="AJ182" s="23">
        <f t="shared" si="117"/>
        <v>1273423.5063031807</v>
      </c>
      <c r="AK182" s="23">
        <f t="shared" si="118"/>
        <v>0</v>
      </c>
      <c r="AL182" s="23">
        <f t="shared" si="144"/>
        <v>74956.384161384776</v>
      </c>
      <c r="AM182" s="23">
        <f t="shared" si="145"/>
        <v>14317683230.78982</v>
      </c>
      <c r="AN182" s="16">
        <f t="shared" si="135"/>
        <v>0</v>
      </c>
      <c r="AO182" s="23">
        <f t="shared" si="136"/>
        <v>47999.419676628728</v>
      </c>
      <c r="AP182" s="22">
        <f t="shared" si="137"/>
        <v>52770.494038046461</v>
      </c>
      <c r="AQ182" s="30">
        <f t="shared" si="119"/>
        <v>42305457.015882015</v>
      </c>
      <c r="AR182" s="28">
        <f t="shared" si="120"/>
        <v>1097634.9143003731</v>
      </c>
      <c r="AS182" s="25">
        <f t="shared" si="121"/>
        <v>37373043.173494227</v>
      </c>
      <c r="AT182" s="32">
        <f t="shared" si="122"/>
        <v>0</v>
      </c>
      <c r="AU182" s="23">
        <f t="shared" si="123"/>
        <v>0</v>
      </c>
      <c r="AV182" s="22">
        <f t="shared" si="124"/>
        <v>3225851.4281188478</v>
      </c>
      <c r="AW182" s="31">
        <f t="shared" si="138"/>
        <v>42305457.015882023</v>
      </c>
    </row>
    <row r="183" spans="1:53" x14ac:dyDescent="0.25">
      <c r="A183">
        <f t="shared" si="146"/>
        <v>274</v>
      </c>
      <c r="B183" t="s">
        <v>8</v>
      </c>
      <c r="C183" s="27">
        <f t="shared" si="102"/>
        <v>0</v>
      </c>
      <c r="D183" s="27">
        <f t="shared" si="125"/>
        <v>0</v>
      </c>
      <c r="E183" s="27" t="b">
        <f t="shared" si="101"/>
        <v>0</v>
      </c>
      <c r="F183" s="29">
        <f t="shared" si="103"/>
        <v>0</v>
      </c>
      <c r="G183" s="27">
        <f t="shared" si="126"/>
        <v>0</v>
      </c>
      <c r="H183" s="22">
        <f t="shared" si="104"/>
        <v>50918096.712872513</v>
      </c>
      <c r="I183" s="23">
        <f t="shared" si="105"/>
        <v>105692525.47340007</v>
      </c>
      <c r="J183" s="23">
        <f t="shared" si="106"/>
        <v>19</v>
      </c>
      <c r="K183" s="19">
        <f t="shared" si="127"/>
        <v>1.099398584265401</v>
      </c>
      <c r="L183" s="16">
        <f t="shared" si="107"/>
        <v>0.43119096685148028</v>
      </c>
      <c r="M183" s="23">
        <f>M182-IF($B183="B",(Percent_Rent_In_Elsies*2.49%/12 * H182)/K182,0)+IF($B183="D",N183,0)+IF(B183="D",AK182)+IF(B183="C",F182*90%)-(Y183-Y182)-IF($B183="A",Q182/K182) + IF($B183="A",Q182/K182)</f>
        <v>-24568.711055695341</v>
      </c>
      <c r="N183" s="23">
        <f t="shared" si="108"/>
        <v>0</v>
      </c>
      <c r="O183" s="22">
        <f t="shared" si="109"/>
        <v>0</v>
      </c>
      <c r="P183" s="22">
        <f t="shared" si="141"/>
        <v>0</v>
      </c>
      <c r="Q183" s="22">
        <f t="shared" si="142"/>
        <v>0</v>
      </c>
      <c r="R183" s="22">
        <f t="shared" si="110"/>
        <v>562581.08280769584</v>
      </c>
      <c r="S183" s="16">
        <f t="shared" si="139"/>
        <v>46346.417160877209</v>
      </c>
      <c r="T183" s="15">
        <f t="shared" si="111"/>
        <v>0</v>
      </c>
      <c r="U183" s="23">
        <f t="shared" si="128"/>
        <v>635406.37674803671</v>
      </c>
      <c r="V183" s="23">
        <f t="shared" si="129"/>
        <v>52946.087006491631</v>
      </c>
      <c r="W183" s="23">
        <f t="shared" si="143"/>
        <v>14784.873194897718</v>
      </c>
      <c r="X183" s="23">
        <f t="shared" si="130"/>
        <v>21583256.663514685</v>
      </c>
      <c r="Y183" s="23">
        <f t="shared" si="112"/>
        <v>2579162.6367255165</v>
      </c>
      <c r="Z183" s="3">
        <f t="shared" si="113"/>
        <v>0</v>
      </c>
      <c r="AA183" s="23">
        <f t="shared" si="114"/>
        <v>7678837.0738660898</v>
      </c>
      <c r="AB183" s="26">
        <f t="shared" si="131"/>
        <v>32519825.000000022</v>
      </c>
      <c r="AC183" s="23">
        <f t="shared" si="132"/>
        <v>37323036</v>
      </c>
      <c r="AD183" s="23">
        <f t="shared" si="133"/>
        <v>4803211</v>
      </c>
      <c r="AE183" s="24">
        <f t="shared" si="147"/>
        <v>32519825</v>
      </c>
      <c r="AF183" s="3">
        <f t="shared" si="134"/>
        <v>21558687.952458967</v>
      </c>
      <c r="AG183" s="2">
        <f t="shared" si="115"/>
        <v>0</v>
      </c>
      <c r="AH183" s="2">
        <f t="shared" si="116"/>
        <v>0.62630222287939763</v>
      </c>
      <c r="AI183" s="23">
        <f t="shared" si="140"/>
        <v>6030073.2912950395</v>
      </c>
      <c r="AJ183" s="23">
        <f t="shared" si="117"/>
        <v>1273423.5063031807</v>
      </c>
      <c r="AK183" s="23">
        <f t="shared" si="118"/>
        <v>-6200.055466988525</v>
      </c>
      <c r="AL183" s="23">
        <f t="shared" si="144"/>
        <v>0</v>
      </c>
      <c r="AM183" s="23">
        <f t="shared" si="145"/>
        <v>0</v>
      </c>
      <c r="AN183" s="16">
        <f t="shared" si="135"/>
        <v>0</v>
      </c>
      <c r="AO183" s="23">
        <f t="shared" si="136"/>
        <v>0</v>
      </c>
      <c r="AP183" s="22">
        <f t="shared" si="137"/>
        <v>0</v>
      </c>
      <c r="AQ183" s="30">
        <f t="shared" si="119"/>
        <v>42270066.001206279</v>
      </c>
      <c r="AR183" s="28">
        <f t="shared" si="120"/>
        <v>1062243.8996246394</v>
      </c>
      <c r="AS183" s="25">
        <f t="shared" si="121"/>
        <v>37373043.173494227</v>
      </c>
      <c r="AT183" s="32">
        <f t="shared" si="122"/>
        <v>0</v>
      </c>
      <c r="AU183" s="23">
        <f t="shared" si="123"/>
        <v>0</v>
      </c>
      <c r="AV183" s="22">
        <f t="shared" si="124"/>
        <v>3225851.4281188478</v>
      </c>
      <c r="AW183" s="31">
        <f t="shared" si="138"/>
        <v>42270066.001206286</v>
      </c>
    </row>
    <row r="184" spans="1:53" x14ac:dyDescent="0.25">
      <c r="A184" s="21">
        <f t="shared" si="146"/>
        <v>274</v>
      </c>
      <c r="B184" s="21" t="s">
        <v>9</v>
      </c>
      <c r="C184" s="27">
        <f t="shared" si="102"/>
        <v>0</v>
      </c>
      <c r="D184" s="27">
        <f t="shared" si="125"/>
        <v>0</v>
      </c>
      <c r="E184" s="27" t="b">
        <f t="shared" si="101"/>
        <v>0</v>
      </c>
      <c r="F184" s="29">
        <f t="shared" si="103"/>
        <v>0</v>
      </c>
      <c r="G184" s="27">
        <f t="shared" si="126"/>
        <v>0</v>
      </c>
      <c r="H184" s="22">
        <f t="shared" si="104"/>
        <v>50918096.712872513</v>
      </c>
      <c r="I184" s="23">
        <f t="shared" si="105"/>
        <v>105692525.47340007</v>
      </c>
      <c r="J184" s="23">
        <f t="shared" si="106"/>
        <v>19</v>
      </c>
      <c r="K184" s="19">
        <f t="shared" si="127"/>
        <v>1.099398584265401</v>
      </c>
      <c r="L184" s="16">
        <f t="shared" si="107"/>
        <v>0.43119096685148028</v>
      </c>
      <c r="M184" s="23">
        <f>M183-IF($B184="B",(Percent_Rent_In_Elsies*2.49%/12 * H183)/K183,0)+IF($B184="D",N184,0)+IF(B184="D",AK183)+IF(B184="C",F183*90%)-(Y184-Y183)-IF($B184="A",Q183/K183) + IF($B184="A",Q183/K183)</f>
        <v>-30768.766522683865</v>
      </c>
      <c r="N184" s="23">
        <f t="shared" si="108"/>
        <v>0</v>
      </c>
      <c r="O184" s="22">
        <f t="shared" si="109"/>
        <v>16558.665910666557</v>
      </c>
      <c r="P184" s="22">
        <f t="shared" si="141"/>
        <v>0</v>
      </c>
      <c r="Q184" s="22">
        <f t="shared" si="142"/>
        <v>0</v>
      </c>
      <c r="R184" s="22">
        <f t="shared" si="110"/>
        <v>562581.08280769584</v>
      </c>
      <c r="S184" s="16">
        <f t="shared" si="139"/>
        <v>0</v>
      </c>
      <c r="T184" s="15">
        <f t="shared" si="111"/>
        <v>29787.751250210651</v>
      </c>
      <c r="U184" s="23">
        <f t="shared" si="128"/>
        <v>635406.37674803671</v>
      </c>
      <c r="V184" s="23">
        <f t="shared" si="129"/>
        <v>0</v>
      </c>
      <c r="W184" s="23">
        <f t="shared" si="143"/>
        <v>67730.960201389345</v>
      </c>
      <c r="X184" s="23">
        <f t="shared" si="130"/>
        <v>21583256.663514685</v>
      </c>
      <c r="Y184" s="23">
        <f t="shared" si="112"/>
        <v>2579162.6367255165</v>
      </c>
      <c r="Z184" s="3">
        <f t="shared" si="113"/>
        <v>0</v>
      </c>
      <c r="AA184" s="23">
        <f t="shared" si="114"/>
        <v>7685037.1293330779</v>
      </c>
      <c r="AB184" s="26">
        <f t="shared" si="131"/>
        <v>32519825.000000022</v>
      </c>
      <c r="AC184" s="23">
        <f t="shared" si="132"/>
        <v>37323036</v>
      </c>
      <c r="AD184" s="23">
        <f t="shared" si="133"/>
        <v>4803211</v>
      </c>
      <c r="AE184" s="24">
        <f t="shared" si="147"/>
        <v>32519825</v>
      </c>
      <c r="AF184" s="3">
        <f t="shared" si="134"/>
        <v>0</v>
      </c>
      <c r="AG184" s="2">
        <f t="shared" si="115"/>
        <v>0</v>
      </c>
      <c r="AH184" s="2">
        <f t="shared" si="116"/>
        <v>0.62630222287939763</v>
      </c>
      <c r="AI184" s="23">
        <f t="shared" si="140"/>
        <v>6034942.1000113059</v>
      </c>
      <c r="AJ184" s="23">
        <f t="shared" si="117"/>
        <v>1273423.5063031807</v>
      </c>
      <c r="AK184" s="23">
        <f t="shared" si="118"/>
        <v>0</v>
      </c>
      <c r="AL184" s="23">
        <f t="shared" si="144"/>
        <v>0</v>
      </c>
      <c r="AM184" s="23">
        <f t="shared" si="145"/>
        <v>0</v>
      </c>
      <c r="AN184" s="16">
        <f t="shared" si="135"/>
        <v>0</v>
      </c>
      <c r="AO184" s="23">
        <f t="shared" si="136"/>
        <v>0</v>
      </c>
      <c r="AP184" s="22">
        <f t="shared" si="137"/>
        <v>0</v>
      </c>
      <c r="AQ184" s="30">
        <f t="shared" si="119"/>
        <v>42270066.001206279</v>
      </c>
      <c r="AR184" s="28">
        <f t="shared" si="120"/>
        <v>1062243.8996246394</v>
      </c>
      <c r="AS184" s="25">
        <f t="shared" si="121"/>
        <v>37373043.173494227</v>
      </c>
      <c r="AT184" s="32">
        <f t="shared" si="122"/>
        <v>0</v>
      </c>
      <c r="AU184" s="23">
        <f t="shared" si="123"/>
        <v>0</v>
      </c>
      <c r="AV184" s="22">
        <f t="shared" si="124"/>
        <v>3225851.4281188478</v>
      </c>
      <c r="AW184" s="31">
        <f t="shared" si="138"/>
        <v>42270066.001206286</v>
      </c>
      <c r="AX184" s="21"/>
      <c r="AY184" s="21"/>
      <c r="AZ184" s="21"/>
      <c r="BA184" s="21"/>
    </row>
    <row r="185" spans="1:53" x14ac:dyDescent="0.25">
      <c r="A185" s="21">
        <f t="shared" si="146"/>
        <v>274</v>
      </c>
      <c r="B185" s="21" t="s">
        <v>28</v>
      </c>
      <c r="C185" s="27">
        <f t="shared" si="102"/>
        <v>0</v>
      </c>
      <c r="D185" s="27">
        <f t="shared" si="125"/>
        <v>0</v>
      </c>
      <c r="E185" s="27" t="b">
        <f t="shared" si="101"/>
        <v>0</v>
      </c>
      <c r="F185" s="29">
        <f t="shared" si="103"/>
        <v>0</v>
      </c>
      <c r="G185" s="27">
        <f t="shared" si="126"/>
        <v>0</v>
      </c>
      <c r="H185" s="22">
        <f t="shared" si="104"/>
        <v>50918096.712872513</v>
      </c>
      <c r="I185" s="23">
        <f t="shared" si="105"/>
        <v>105692525.47340007</v>
      </c>
      <c r="J185" s="23">
        <f t="shared" si="106"/>
        <v>19</v>
      </c>
      <c r="K185" s="19">
        <f t="shared" si="127"/>
        <v>1.099398584265401</v>
      </c>
      <c r="L185" s="16">
        <f t="shared" si="107"/>
        <v>0.43119096685148028</v>
      </c>
      <c r="M185" s="23">
        <f>M184-IF($B185="B",(Percent_Rent_In_Elsies*2.49%/12 * H184)/K184,0)+IF($B185="D",N185,0)+IF(B185="D",AK184)+IF(B185="C",F184*90%)-(Y185-Y184)-IF($B185="A",Q184/K184) + IF($B185="A",Q184/K184)</f>
        <v>-30768.766522683865</v>
      </c>
      <c r="N185" s="23">
        <f t="shared" si="108"/>
        <v>0</v>
      </c>
      <c r="O185" s="22">
        <f t="shared" si="109"/>
        <v>0</v>
      </c>
      <c r="P185" s="22">
        <f t="shared" si="141"/>
        <v>0</v>
      </c>
      <c r="Q185" s="22">
        <f t="shared" si="142"/>
        <v>16558.665910666557</v>
      </c>
      <c r="R185" s="22">
        <f t="shared" si="110"/>
        <v>562581.08280769584</v>
      </c>
      <c r="S185" s="16">
        <f t="shared" si="139"/>
        <v>0</v>
      </c>
      <c r="T185" s="15">
        <f t="shared" si="111"/>
        <v>0</v>
      </c>
      <c r="U185" s="23">
        <f t="shared" si="128"/>
        <v>635406.37674803671</v>
      </c>
      <c r="V185" s="23">
        <f t="shared" si="129"/>
        <v>0</v>
      </c>
      <c r="W185" s="23">
        <f t="shared" si="143"/>
        <v>0</v>
      </c>
      <c r="X185" s="23">
        <f t="shared" si="130"/>
        <v>21583256.663514685</v>
      </c>
      <c r="Y185" s="23">
        <f t="shared" si="112"/>
        <v>2579162.6367255165</v>
      </c>
      <c r="Z185" s="3">
        <f t="shared" si="113"/>
        <v>3386.5480100694681</v>
      </c>
      <c r="AA185" s="23">
        <f t="shared" si="114"/>
        <v>7735835.3494841196</v>
      </c>
      <c r="AB185" s="26">
        <f t="shared" si="131"/>
        <v>32519825.000000022</v>
      </c>
      <c r="AC185" s="23">
        <f t="shared" si="132"/>
        <v>37323036</v>
      </c>
      <c r="AD185" s="23">
        <f t="shared" si="133"/>
        <v>4803211</v>
      </c>
      <c r="AE185" s="24">
        <f t="shared" si="147"/>
        <v>32519825</v>
      </c>
      <c r="AF185" s="3">
        <f t="shared" si="134"/>
        <v>0</v>
      </c>
      <c r="AG185" s="2">
        <f t="shared" si="115"/>
        <v>1.8850208421982567E-3</v>
      </c>
      <c r="AH185" s="2">
        <f t="shared" si="116"/>
        <v>0.62630222287939763</v>
      </c>
      <c r="AI185" s="23">
        <f t="shared" si="140"/>
        <v>6074833.1652379185</v>
      </c>
      <c r="AJ185" s="23">
        <f t="shared" si="117"/>
        <v>1273423.5063031807</v>
      </c>
      <c r="AK185" s="23">
        <f t="shared" si="118"/>
        <v>0</v>
      </c>
      <c r="AL185" s="23">
        <f t="shared" si="144"/>
        <v>0</v>
      </c>
      <c r="AM185" s="23">
        <f t="shared" si="145"/>
        <v>0</v>
      </c>
      <c r="AN185" s="16">
        <f t="shared" si="135"/>
        <v>0</v>
      </c>
      <c r="AO185" s="23">
        <f t="shared" si="136"/>
        <v>0</v>
      </c>
      <c r="AP185" s="22">
        <f t="shared" si="137"/>
        <v>0</v>
      </c>
      <c r="AQ185" s="30">
        <f t="shared" si="119"/>
        <v>42270066.001206279</v>
      </c>
      <c r="AR185" s="28">
        <f t="shared" si="120"/>
        <v>1062243.8996246394</v>
      </c>
      <c r="AS185" s="25">
        <f t="shared" si="121"/>
        <v>37373043.173494227</v>
      </c>
      <c r="AT185" s="32">
        <f t="shared" si="122"/>
        <v>6773.0960201389362</v>
      </c>
      <c r="AU185" s="23">
        <f t="shared" si="123"/>
        <v>6773.0960201389362</v>
      </c>
      <c r="AV185" s="22">
        <f t="shared" si="124"/>
        <v>3255639.1793690585</v>
      </c>
      <c r="AW185" s="31">
        <f t="shared" si="138"/>
        <v>42270066.001206294</v>
      </c>
      <c r="AX185" s="21"/>
      <c r="AY185" s="21"/>
      <c r="AZ185" s="21"/>
      <c r="BA185" s="21"/>
    </row>
    <row r="186" spans="1:53" x14ac:dyDescent="0.25">
      <c r="A186">
        <f t="shared" si="146"/>
        <v>275</v>
      </c>
      <c r="B186" t="s">
        <v>6</v>
      </c>
      <c r="C186" s="27">
        <f t="shared" si="102"/>
        <v>0</v>
      </c>
      <c r="D186" s="27">
        <f t="shared" si="125"/>
        <v>0</v>
      </c>
      <c r="E186" s="27" t="b">
        <f t="shared" si="101"/>
        <v>0</v>
      </c>
      <c r="F186" s="29">
        <f t="shared" si="103"/>
        <v>0</v>
      </c>
      <c r="G186" s="27">
        <f t="shared" si="126"/>
        <v>0</v>
      </c>
      <c r="H186" s="22">
        <f t="shared" si="104"/>
        <v>51514264.883473068</v>
      </c>
      <c r="I186" s="23">
        <f t="shared" si="105"/>
        <v>105692525.47340007</v>
      </c>
      <c r="J186" s="23">
        <f t="shared" si="106"/>
        <v>21</v>
      </c>
      <c r="K186" s="19">
        <f t="shared" si="127"/>
        <v>1.1104200550726613</v>
      </c>
      <c r="L186" s="16">
        <f t="shared" si="107"/>
        <v>0.43623951238798986</v>
      </c>
      <c r="M186" s="23">
        <f>M185-IF($B186="B",(Percent_Rent_In_Elsies*2.49%/12 * H185)/K185,0)+IF($B186="D",N186,0)+IF(B186="D",AK185)+IF(B186="C",F185*90%)-(Y186-Y185)-IF($B186="A",Q185/K185) + IF($B186="A",Q185/K185)</f>
        <v>-30768.766522683865</v>
      </c>
      <c r="N186" s="23">
        <f t="shared" si="108"/>
        <v>0</v>
      </c>
      <c r="O186" s="22">
        <f t="shared" si="109"/>
        <v>0</v>
      </c>
      <c r="P186" s="22">
        <f t="shared" si="141"/>
        <v>0</v>
      </c>
      <c r="Q186" s="22">
        <f t="shared" si="142"/>
        <v>0</v>
      </c>
      <c r="R186" s="22">
        <f t="shared" si="110"/>
        <v>562581.08280769584</v>
      </c>
      <c r="S186" s="16">
        <f t="shared" si="139"/>
        <v>0</v>
      </c>
      <c r="T186" s="15">
        <f t="shared" si="111"/>
        <v>0</v>
      </c>
      <c r="U186" s="23">
        <f t="shared" si="128"/>
        <v>635406.37674803671</v>
      </c>
      <c r="V186" s="23">
        <f t="shared" si="129"/>
        <v>0</v>
      </c>
      <c r="W186" s="23">
        <f t="shared" si="143"/>
        <v>15061.567431188543</v>
      </c>
      <c r="X186" s="23">
        <f t="shared" si="130"/>
        <v>21585127.836133845</v>
      </c>
      <c r="Y186" s="23">
        <f t="shared" si="112"/>
        <v>2579162.6367255165</v>
      </c>
      <c r="Z186" s="3">
        <f t="shared" si="113"/>
        <v>0</v>
      </c>
      <c r="AA186" s="23">
        <f t="shared" si="114"/>
        <v>7735835.3494841196</v>
      </c>
      <c r="AB186" s="26">
        <f t="shared" si="131"/>
        <v>32519825.000000022</v>
      </c>
      <c r="AC186" s="23">
        <f t="shared" si="132"/>
        <v>37323036</v>
      </c>
      <c r="AD186" s="23">
        <f t="shared" si="133"/>
        <v>4803211</v>
      </c>
      <c r="AE186" s="24">
        <f t="shared" si="147"/>
        <v>32519825</v>
      </c>
      <c r="AF186" s="3">
        <f t="shared" si="134"/>
        <v>0</v>
      </c>
      <c r="AG186" s="2">
        <f t="shared" si="115"/>
        <v>0</v>
      </c>
      <c r="AH186" s="2">
        <f t="shared" si="116"/>
        <v>0.63363520416820285</v>
      </c>
      <c r="AI186" s="23">
        <f t="shared" si="140"/>
        <v>6135733.3677194268</v>
      </c>
      <c r="AJ186" s="23">
        <f t="shared" si="117"/>
        <v>1260784.1452470792</v>
      </c>
      <c r="AK186" s="23">
        <f t="shared" si="118"/>
        <v>0</v>
      </c>
      <c r="AL186" s="23">
        <f t="shared" si="144"/>
        <v>0</v>
      </c>
      <c r="AM186" s="23">
        <f t="shared" si="145"/>
        <v>0</v>
      </c>
      <c r="AN186" s="16">
        <f t="shared" si="135"/>
        <v>0</v>
      </c>
      <c r="AO186" s="23">
        <f t="shared" si="136"/>
        <v>0</v>
      </c>
      <c r="AP186" s="22">
        <f t="shared" si="137"/>
        <v>0</v>
      </c>
      <c r="AQ186" s="30">
        <f t="shared" si="119"/>
        <v>42253523.893961519</v>
      </c>
      <c r="AR186" s="28">
        <f t="shared" si="120"/>
        <v>1062260.4582905502</v>
      </c>
      <c r="AS186" s="25">
        <f t="shared" si="121"/>
        <v>37373043.173494227</v>
      </c>
      <c r="AT186" s="32">
        <f t="shared" si="122"/>
        <v>0</v>
      </c>
      <c r="AU186" s="23">
        <f t="shared" si="123"/>
        <v>0</v>
      </c>
      <c r="AV186" s="22">
        <f t="shared" si="124"/>
        <v>3255639.1793690585</v>
      </c>
      <c r="AW186" s="31">
        <f t="shared" si="138"/>
        <v>42253523.893961526</v>
      </c>
    </row>
    <row r="187" spans="1:53" x14ac:dyDescent="0.25">
      <c r="A187">
        <f t="shared" si="146"/>
        <v>275</v>
      </c>
      <c r="B187" t="s">
        <v>7</v>
      </c>
      <c r="C187" s="27">
        <f t="shared" si="102"/>
        <v>0</v>
      </c>
      <c r="D187" s="27">
        <f t="shared" si="125"/>
        <v>111042.00550726613</v>
      </c>
      <c r="E187" s="27" t="b">
        <f t="shared" si="101"/>
        <v>0</v>
      </c>
      <c r="F187" s="29">
        <f t="shared" si="103"/>
        <v>100000</v>
      </c>
      <c r="G187" s="27">
        <f t="shared" si="126"/>
        <v>0</v>
      </c>
      <c r="H187" s="22">
        <f t="shared" si="104"/>
        <v>51625306.888980336</v>
      </c>
      <c r="I187" s="23">
        <f t="shared" si="105"/>
        <v>105947069.14116509</v>
      </c>
      <c r="J187" s="23">
        <f t="shared" si="106"/>
        <v>21</v>
      </c>
      <c r="K187" s="19">
        <f t="shared" si="127"/>
        <v>1.1104200550726613</v>
      </c>
      <c r="L187" s="16">
        <f t="shared" si="107"/>
        <v>0.43623951238798986</v>
      </c>
      <c r="M187" s="23">
        <f>M186-IF($B187="B",(Percent_Rent_In_Elsies*2.49%/12 * H186)/K186,0)+IF($B187="D",N187,0)+IF(B187="D",AK186)+IF(B187="C",F186*90%)-(Y187-Y186)-IF($B187="A",Q186/K186) + IF($B187="A",Q186/K186)</f>
        <v>-78900.146690440306</v>
      </c>
      <c r="N187" s="23">
        <f t="shared" si="108"/>
        <v>0</v>
      </c>
      <c r="O187" s="22">
        <f t="shared" si="109"/>
        <v>0</v>
      </c>
      <c r="P187" s="22">
        <f t="shared" si="141"/>
        <v>0</v>
      </c>
      <c r="Q187" s="22">
        <f t="shared" si="142"/>
        <v>0</v>
      </c>
      <c r="R187" s="22">
        <f t="shared" si="110"/>
        <v>515699.32590705453</v>
      </c>
      <c r="S187" s="16">
        <f t="shared" si="139"/>
        <v>46881.756900641318</v>
      </c>
      <c r="T187" s="15">
        <f t="shared" si="111"/>
        <v>0</v>
      </c>
      <c r="U187" s="23">
        <f t="shared" si="128"/>
        <v>582455.84535236703</v>
      </c>
      <c r="V187" s="23">
        <f t="shared" si="129"/>
        <v>52950.531395669728</v>
      </c>
      <c r="W187" s="23">
        <f t="shared" si="143"/>
        <v>15061.567431188543</v>
      </c>
      <c r="X187" s="23">
        <f t="shared" si="130"/>
        <v>21585127.836133845</v>
      </c>
      <c r="Y187" s="23">
        <f t="shared" si="112"/>
        <v>2579162.6367255165</v>
      </c>
      <c r="Z187" s="3">
        <f t="shared" si="113"/>
        <v>0</v>
      </c>
      <c r="AA187" s="23">
        <f t="shared" si="114"/>
        <v>7735835.3494841196</v>
      </c>
      <c r="AB187" s="26">
        <f t="shared" si="131"/>
        <v>32519825.000000022</v>
      </c>
      <c r="AC187" s="23">
        <f t="shared" si="132"/>
        <v>37323036</v>
      </c>
      <c r="AD187" s="23">
        <f t="shared" si="133"/>
        <v>4803211</v>
      </c>
      <c r="AE187" s="24">
        <f t="shared" si="147"/>
        <v>32519825</v>
      </c>
      <c r="AF187" s="3">
        <f t="shared" si="134"/>
        <v>0</v>
      </c>
      <c r="AG187" s="2">
        <f t="shared" si="115"/>
        <v>0</v>
      </c>
      <c r="AH187" s="2">
        <f t="shared" si="116"/>
        <v>0.63500104184423312</v>
      </c>
      <c r="AI187" s="23">
        <f t="shared" si="140"/>
        <v>6135733.3677194268</v>
      </c>
      <c r="AJ187" s="23">
        <f t="shared" si="117"/>
        <v>1260784.1452470792</v>
      </c>
      <c r="AK187" s="23">
        <f t="shared" si="118"/>
        <v>0</v>
      </c>
      <c r="AL187" s="23">
        <f t="shared" si="144"/>
        <v>105660.07642438728</v>
      </c>
      <c r="AM187" s="23">
        <f t="shared" si="145"/>
        <v>19982182371.219326</v>
      </c>
      <c r="AN187" s="16">
        <f t="shared" si="135"/>
        <v>0</v>
      </c>
      <c r="AO187" s="23">
        <f t="shared" si="136"/>
        <v>48131.380167756441</v>
      </c>
      <c r="AP187" s="22">
        <f t="shared" si="137"/>
        <v>53446.049816603314</v>
      </c>
      <c r="AQ187" s="30">
        <f t="shared" si="119"/>
        <v>42471003.707678549</v>
      </c>
      <c r="AR187" s="28">
        <f t="shared" si="120"/>
        <v>1115252.2166837123</v>
      </c>
      <c r="AS187" s="25">
        <f t="shared" si="121"/>
        <v>37484085.179001495</v>
      </c>
      <c r="AT187" s="32">
        <f t="shared" si="122"/>
        <v>0</v>
      </c>
      <c r="AU187" s="23">
        <f t="shared" si="123"/>
        <v>0</v>
      </c>
      <c r="AV187" s="22">
        <f t="shared" si="124"/>
        <v>3255639.1793690585</v>
      </c>
      <c r="AW187" s="31">
        <f t="shared" si="138"/>
        <v>42471003.707678571</v>
      </c>
    </row>
    <row r="188" spans="1:53" s="21" customFormat="1" x14ac:dyDescent="0.25">
      <c r="A188">
        <f t="shared" si="146"/>
        <v>275</v>
      </c>
      <c r="B188" t="s">
        <v>8</v>
      </c>
      <c r="C188" s="27">
        <f t="shared" si="102"/>
        <v>0</v>
      </c>
      <c r="D188" s="27">
        <f t="shared" si="125"/>
        <v>0</v>
      </c>
      <c r="E188" s="27" t="b">
        <f t="shared" si="101"/>
        <v>0</v>
      </c>
      <c r="F188" s="29">
        <f t="shared" si="103"/>
        <v>0</v>
      </c>
      <c r="G188" s="27">
        <f t="shared" si="126"/>
        <v>0</v>
      </c>
      <c r="H188" s="22">
        <f t="shared" si="104"/>
        <v>51625306.888980336</v>
      </c>
      <c r="I188" s="23">
        <f t="shared" si="105"/>
        <v>105947069.14116509</v>
      </c>
      <c r="J188" s="23">
        <f t="shared" si="106"/>
        <v>21</v>
      </c>
      <c r="K188" s="19">
        <f t="shared" si="127"/>
        <v>1.1104200550726613</v>
      </c>
      <c r="L188" s="16">
        <f t="shared" si="107"/>
        <v>0.43623951238798986</v>
      </c>
      <c r="M188" s="23">
        <f>M187-IF($B188="B",(Percent_Rent_In_Elsies*2.49%/12 * H187)/K187,0)+IF($B188="D",N188,0)+IF(B188="D",AK187)+IF(B188="C",F187*90%)-(Y188-Y187)-IF($B188="A",Q187/K187) + IF($B188="A",Q187/K187)</f>
        <v>3436.6991376639926</v>
      </c>
      <c r="N188" s="23">
        <f t="shared" si="108"/>
        <v>0</v>
      </c>
      <c r="O188" s="22">
        <f t="shared" si="109"/>
        <v>0</v>
      </c>
      <c r="P188" s="22">
        <f t="shared" si="141"/>
        <v>0</v>
      </c>
      <c r="Q188" s="22">
        <f t="shared" si="142"/>
        <v>0</v>
      </c>
      <c r="R188" s="22">
        <f t="shared" si="110"/>
        <v>569145.3757236579</v>
      </c>
      <c r="S188" s="16">
        <f t="shared" si="139"/>
        <v>46881.756900641318</v>
      </c>
      <c r="T188" s="15">
        <f t="shared" si="111"/>
        <v>0</v>
      </c>
      <c r="U188" s="23">
        <f t="shared" si="128"/>
        <v>640587.22552012349</v>
      </c>
      <c r="V188" s="23">
        <f t="shared" si="129"/>
        <v>52950.531395669728</v>
      </c>
      <c r="W188" s="23">
        <f t="shared" si="143"/>
        <v>15061.567431188543</v>
      </c>
      <c r="X188" s="23">
        <f t="shared" si="130"/>
        <v>21585127.836133845</v>
      </c>
      <c r="Y188" s="23">
        <f t="shared" si="112"/>
        <v>2586825.7908974122</v>
      </c>
      <c r="Z188" s="3">
        <f t="shared" si="113"/>
        <v>0</v>
      </c>
      <c r="AA188" s="23">
        <f t="shared" si="114"/>
        <v>7735835.3494841196</v>
      </c>
      <c r="AB188" s="26">
        <f t="shared" si="131"/>
        <v>32619825.000000026</v>
      </c>
      <c r="AC188" s="23">
        <f t="shared" si="132"/>
        <v>37423036</v>
      </c>
      <c r="AD188" s="23">
        <f t="shared" si="133"/>
        <v>4803211</v>
      </c>
      <c r="AE188" s="24">
        <f t="shared" si="147"/>
        <v>32619825</v>
      </c>
      <c r="AF188" s="3">
        <f t="shared" si="134"/>
        <v>21588564.535271488</v>
      </c>
      <c r="AG188" s="2">
        <f t="shared" si="115"/>
        <v>0</v>
      </c>
      <c r="AH188" s="2">
        <f t="shared" si="116"/>
        <v>0.63305436971510842</v>
      </c>
      <c r="AI188" s="23">
        <f t="shared" si="140"/>
        <v>6135733.3677194268</v>
      </c>
      <c r="AJ188" s="23">
        <f t="shared" si="117"/>
        <v>1260784.1452470792</v>
      </c>
      <c r="AK188" s="23">
        <f t="shared" si="118"/>
        <v>-11804.299287478971</v>
      </c>
      <c r="AL188" s="23">
        <f t="shared" si="144"/>
        <v>0</v>
      </c>
      <c r="AM188" s="23">
        <f t="shared" si="145"/>
        <v>0</v>
      </c>
      <c r="AN188" s="16">
        <f t="shared" si="135"/>
        <v>0</v>
      </c>
      <c r="AO188" s="23">
        <f t="shared" si="136"/>
        <v>0</v>
      </c>
      <c r="AP188" s="22">
        <f t="shared" si="137"/>
        <v>0</v>
      </c>
      <c r="AQ188" s="30">
        <f t="shared" si="119"/>
        <v>42399512.088482834</v>
      </c>
      <c r="AR188" s="28">
        <f t="shared" si="120"/>
        <v>1043760.5974879967</v>
      </c>
      <c r="AS188" s="25">
        <f t="shared" si="121"/>
        <v>37484085.179001495</v>
      </c>
      <c r="AT188" s="32">
        <f t="shared" si="122"/>
        <v>0</v>
      </c>
      <c r="AU188" s="23">
        <f t="shared" si="123"/>
        <v>0</v>
      </c>
      <c r="AV188" s="22">
        <f t="shared" si="124"/>
        <v>3255639.1793690585</v>
      </c>
      <c r="AW188" s="31">
        <f t="shared" si="138"/>
        <v>42399512.088482842</v>
      </c>
      <c r="AX188"/>
      <c r="AY188"/>
      <c r="AZ188"/>
      <c r="BA188"/>
    </row>
    <row r="189" spans="1:53" s="21" customFormat="1" x14ac:dyDescent="0.25">
      <c r="A189" s="21">
        <f t="shared" si="146"/>
        <v>275</v>
      </c>
      <c r="B189" s="21" t="s">
        <v>9</v>
      </c>
      <c r="C189" s="27">
        <f t="shared" si="102"/>
        <v>0</v>
      </c>
      <c r="D189" s="27">
        <f t="shared" si="125"/>
        <v>0</v>
      </c>
      <c r="E189" s="27" t="b">
        <f t="shared" si="101"/>
        <v>0</v>
      </c>
      <c r="F189" s="29">
        <f t="shared" si="103"/>
        <v>0</v>
      </c>
      <c r="G189" s="27">
        <f t="shared" si="126"/>
        <v>0</v>
      </c>
      <c r="H189" s="22">
        <f t="shared" si="104"/>
        <v>51625306.888980336</v>
      </c>
      <c r="I189" s="23">
        <f t="shared" si="105"/>
        <v>105947069.14116509</v>
      </c>
      <c r="J189" s="23">
        <f t="shared" si="106"/>
        <v>21</v>
      </c>
      <c r="K189" s="19">
        <f t="shared" si="127"/>
        <v>1.1104200550726613</v>
      </c>
      <c r="L189" s="16">
        <f t="shared" si="107"/>
        <v>0.43623951238798986</v>
      </c>
      <c r="M189" s="23">
        <f>M188-IF($B189="B",(Percent_Rent_In_Elsies*2.49%/12 * H188)/K188,0)+IF($B189="D",N189,0)+IF(B189="D",AK188)+IF(B189="C",F188*90%)-(Y189-Y188)-IF($B189="A",Q188/K188) + IF($B189="A",Q188/K188)</f>
        <v>-8367.6001498149781</v>
      </c>
      <c r="N189" s="23">
        <f t="shared" si="108"/>
        <v>0</v>
      </c>
      <c r="O189" s="22">
        <f t="shared" si="109"/>
        <v>16932.070411748005</v>
      </c>
      <c r="P189" s="22">
        <f t="shared" si="141"/>
        <v>0</v>
      </c>
      <c r="Q189" s="22">
        <f t="shared" si="142"/>
        <v>0</v>
      </c>
      <c r="R189" s="22">
        <f t="shared" si="110"/>
        <v>569145.3757236579</v>
      </c>
      <c r="S189" s="16">
        <f t="shared" si="139"/>
        <v>0</v>
      </c>
      <c r="T189" s="15">
        <f t="shared" si="111"/>
        <v>29949.686488893312</v>
      </c>
      <c r="U189" s="23">
        <f t="shared" si="128"/>
        <v>640587.22552012349</v>
      </c>
      <c r="V189" s="23">
        <f t="shared" si="129"/>
        <v>0</v>
      </c>
      <c r="W189" s="23">
        <f t="shared" si="143"/>
        <v>68012.098826858273</v>
      </c>
      <c r="X189" s="23">
        <f t="shared" si="130"/>
        <v>21585127.836133845</v>
      </c>
      <c r="Y189" s="23">
        <f t="shared" si="112"/>
        <v>2586825.7908974122</v>
      </c>
      <c r="Z189" s="3">
        <f t="shared" si="113"/>
        <v>0</v>
      </c>
      <c r="AA189" s="23">
        <f t="shared" si="114"/>
        <v>7747639.6487715989</v>
      </c>
      <c r="AB189" s="26">
        <f t="shared" si="131"/>
        <v>32619825.000000026</v>
      </c>
      <c r="AC189" s="23">
        <f t="shared" si="132"/>
        <v>37423036</v>
      </c>
      <c r="AD189" s="23">
        <f t="shared" si="133"/>
        <v>4803211</v>
      </c>
      <c r="AE189" s="24">
        <f t="shared" si="147"/>
        <v>32619825</v>
      </c>
      <c r="AF189" s="3">
        <f t="shared" si="134"/>
        <v>0</v>
      </c>
      <c r="AG189" s="2">
        <f t="shared" si="115"/>
        <v>0</v>
      </c>
      <c r="AH189" s="2">
        <f t="shared" si="116"/>
        <v>0.63305436971510842</v>
      </c>
      <c r="AI189" s="23">
        <f t="shared" si="140"/>
        <v>6145096.0324800676</v>
      </c>
      <c r="AJ189" s="23">
        <f t="shared" si="117"/>
        <v>1260784.1452470792</v>
      </c>
      <c r="AK189" s="23">
        <f t="shared" si="118"/>
        <v>0</v>
      </c>
      <c r="AL189" s="23">
        <f t="shared" si="144"/>
        <v>0</v>
      </c>
      <c r="AM189" s="23">
        <f t="shared" si="145"/>
        <v>0</v>
      </c>
      <c r="AN189" s="16">
        <f t="shared" si="135"/>
        <v>0</v>
      </c>
      <c r="AO189" s="23">
        <f t="shared" si="136"/>
        <v>0</v>
      </c>
      <c r="AP189" s="22">
        <f t="shared" si="137"/>
        <v>0</v>
      </c>
      <c r="AQ189" s="30">
        <f t="shared" si="119"/>
        <v>42399512.088482834</v>
      </c>
      <c r="AR189" s="28">
        <f t="shared" si="120"/>
        <v>1043760.5974879967</v>
      </c>
      <c r="AS189" s="25">
        <f t="shared" si="121"/>
        <v>37484085.179001495</v>
      </c>
      <c r="AT189" s="32">
        <f t="shared" si="122"/>
        <v>0</v>
      </c>
      <c r="AU189" s="23">
        <f t="shared" si="123"/>
        <v>0</v>
      </c>
      <c r="AV189" s="22">
        <f t="shared" si="124"/>
        <v>3255639.1793690585</v>
      </c>
      <c r="AW189" s="31">
        <f t="shared" si="138"/>
        <v>42399512.088482842</v>
      </c>
    </row>
    <row r="190" spans="1:53" x14ac:dyDescent="0.25">
      <c r="A190" s="21">
        <f t="shared" si="146"/>
        <v>275</v>
      </c>
      <c r="B190" s="21" t="s">
        <v>28</v>
      </c>
      <c r="C190" s="27">
        <f t="shared" si="102"/>
        <v>0</v>
      </c>
      <c r="D190" s="27">
        <f t="shared" si="125"/>
        <v>0</v>
      </c>
      <c r="E190" s="27" t="b">
        <f t="shared" si="101"/>
        <v>0</v>
      </c>
      <c r="F190" s="29">
        <f t="shared" si="103"/>
        <v>0</v>
      </c>
      <c r="G190" s="27">
        <f t="shared" si="126"/>
        <v>0</v>
      </c>
      <c r="H190" s="22">
        <f t="shared" si="104"/>
        <v>51625306.888980336</v>
      </c>
      <c r="I190" s="23">
        <f t="shared" si="105"/>
        <v>105947069.14116509</v>
      </c>
      <c r="J190" s="23">
        <f t="shared" si="106"/>
        <v>21</v>
      </c>
      <c r="K190" s="19">
        <f t="shared" si="127"/>
        <v>1.1104200550726613</v>
      </c>
      <c r="L190" s="16">
        <f t="shared" si="107"/>
        <v>0.43623951238798986</v>
      </c>
      <c r="M190" s="23">
        <f>M189-IF($B190="B",(Percent_Rent_In_Elsies*2.49%/12 * H189)/K189,0)+IF($B190="D",N190,0)+IF(B190="D",AK189)+IF(B190="C",F189*90%)-(Y190-Y189)-IF($B190="A",Q189/K189) + IF($B190="A",Q189/K189)</f>
        <v>-8367.6001498149781</v>
      </c>
      <c r="N190" s="23">
        <f t="shared" si="108"/>
        <v>0</v>
      </c>
      <c r="O190" s="22">
        <f t="shared" si="109"/>
        <v>0</v>
      </c>
      <c r="P190" s="22">
        <f t="shared" si="141"/>
        <v>0</v>
      </c>
      <c r="Q190" s="22">
        <f t="shared" si="142"/>
        <v>16932.070411748005</v>
      </c>
      <c r="R190" s="22">
        <f t="shared" si="110"/>
        <v>569145.3757236579</v>
      </c>
      <c r="S190" s="16">
        <f t="shared" si="139"/>
        <v>0</v>
      </c>
      <c r="T190" s="15">
        <f t="shared" si="111"/>
        <v>0</v>
      </c>
      <c r="U190" s="23">
        <f t="shared" si="128"/>
        <v>640587.22552012349</v>
      </c>
      <c r="V190" s="23">
        <f t="shared" si="129"/>
        <v>0</v>
      </c>
      <c r="W190" s="23">
        <f t="shared" si="143"/>
        <v>0</v>
      </c>
      <c r="X190" s="23">
        <f t="shared" si="130"/>
        <v>21585127.836133845</v>
      </c>
      <c r="Y190" s="23">
        <f t="shared" si="112"/>
        <v>2586825.7908974122</v>
      </c>
      <c r="Z190" s="3">
        <f t="shared" si="113"/>
        <v>3400.6049413429141</v>
      </c>
      <c r="AA190" s="23">
        <f t="shared" si="114"/>
        <v>7798648.7228917424</v>
      </c>
      <c r="AB190" s="26">
        <f t="shared" si="131"/>
        <v>32619825.000000019</v>
      </c>
      <c r="AC190" s="23">
        <f t="shared" si="132"/>
        <v>37423036</v>
      </c>
      <c r="AD190" s="23">
        <f t="shared" si="133"/>
        <v>4803211</v>
      </c>
      <c r="AE190" s="24">
        <f t="shared" si="147"/>
        <v>32619825</v>
      </c>
      <c r="AF190" s="3">
        <f t="shared" si="134"/>
        <v>0</v>
      </c>
      <c r="AG190" s="2">
        <f t="shared" si="115"/>
        <v>1.8902256900612312E-3</v>
      </c>
      <c r="AH190" s="2">
        <f t="shared" si="116"/>
        <v>0.63305436971510842</v>
      </c>
      <c r="AI190" s="23">
        <f t="shared" si="140"/>
        <v>6185554.2459755633</v>
      </c>
      <c r="AJ190" s="23">
        <f t="shared" si="117"/>
        <v>1260784.1452470792</v>
      </c>
      <c r="AK190" s="23">
        <f t="shared" si="118"/>
        <v>0</v>
      </c>
      <c r="AL190" s="23">
        <f t="shared" si="144"/>
        <v>0</v>
      </c>
      <c r="AM190" s="23">
        <f t="shared" si="145"/>
        <v>0</v>
      </c>
      <c r="AN190" s="16">
        <f t="shared" si="135"/>
        <v>0</v>
      </c>
      <c r="AO190" s="23">
        <f t="shared" si="136"/>
        <v>0</v>
      </c>
      <c r="AP190" s="22">
        <f t="shared" si="137"/>
        <v>0</v>
      </c>
      <c r="AQ190" s="30">
        <f t="shared" si="119"/>
        <v>42399512.088482834</v>
      </c>
      <c r="AR190" s="28">
        <f t="shared" si="120"/>
        <v>1043760.5974879967</v>
      </c>
      <c r="AS190" s="25">
        <f t="shared" si="121"/>
        <v>37484085.179001495</v>
      </c>
      <c r="AT190" s="32">
        <f t="shared" si="122"/>
        <v>6801.2098826858282</v>
      </c>
      <c r="AU190" s="23">
        <f t="shared" si="123"/>
        <v>6801.2098826858282</v>
      </c>
      <c r="AV190" s="22">
        <f t="shared" si="124"/>
        <v>3285588.8658579518</v>
      </c>
      <c r="AW190" s="31">
        <f t="shared" si="138"/>
        <v>42399512.088482849</v>
      </c>
      <c r="AX190" s="21"/>
      <c r="AY190" s="21"/>
      <c r="AZ190" s="21"/>
      <c r="BA190" s="21"/>
    </row>
    <row r="191" spans="1:53" x14ac:dyDescent="0.25">
      <c r="A191">
        <f t="shared" si="146"/>
        <v>276</v>
      </c>
      <c r="B191" t="s">
        <v>6</v>
      </c>
      <c r="C191" s="27">
        <f t="shared" si="102"/>
        <v>0</v>
      </c>
      <c r="D191" s="27">
        <f t="shared" si="125"/>
        <v>0</v>
      </c>
      <c r="E191" s="27" t="b">
        <f t="shared" si="101"/>
        <v>0</v>
      </c>
      <c r="F191" s="29">
        <f t="shared" si="103"/>
        <v>0</v>
      </c>
      <c r="G191" s="27">
        <f t="shared" si="126"/>
        <v>0</v>
      </c>
      <c r="H191" s="22">
        <f t="shared" si="104"/>
        <v>51969905.812464274</v>
      </c>
      <c r="I191" s="23">
        <f t="shared" si="105"/>
        <v>105947069.14116509</v>
      </c>
      <c r="J191" s="23">
        <f t="shared" si="106"/>
        <v>22</v>
      </c>
      <c r="K191" s="19">
        <f t="shared" si="127"/>
        <v>1.1159721553480244</v>
      </c>
      <c r="L191" s="16">
        <f t="shared" si="107"/>
        <v>0.43915141113317963</v>
      </c>
      <c r="M191" s="23">
        <f>M190-IF($B191="B",(Percent_Rent_In_Elsies*2.49%/12 * H190)/K190,0)+IF($B191="D",N191,0)+IF(B191="D",AK190)+IF(B191="C",F190*90%)-(Y191-Y190)-IF($B191="A",Q190/K190) + IF($B191="A",Q190/K190)</f>
        <v>-8367.6001498149781</v>
      </c>
      <c r="N191" s="23">
        <f t="shared" si="108"/>
        <v>0</v>
      </c>
      <c r="O191" s="22">
        <f t="shared" si="109"/>
        <v>0</v>
      </c>
      <c r="P191" s="22">
        <f t="shared" si="141"/>
        <v>0</v>
      </c>
      <c r="Q191" s="22">
        <f t="shared" si="142"/>
        <v>0</v>
      </c>
      <c r="R191" s="22">
        <f t="shared" si="110"/>
        <v>569145.3757236579</v>
      </c>
      <c r="S191" s="16">
        <f t="shared" si="139"/>
        <v>0</v>
      </c>
      <c r="T191" s="15">
        <f t="shared" si="111"/>
        <v>0</v>
      </c>
      <c r="U191" s="23">
        <f t="shared" si="128"/>
        <v>640587.22552012349</v>
      </c>
      <c r="V191" s="23">
        <f t="shared" si="129"/>
        <v>0</v>
      </c>
      <c r="W191" s="23">
        <f t="shared" si="143"/>
        <v>15248.347086670765</v>
      </c>
      <c r="X191" s="23">
        <f t="shared" si="130"/>
        <v>21586882.513753884</v>
      </c>
      <c r="Y191" s="23">
        <f t="shared" si="112"/>
        <v>2586825.7908974122</v>
      </c>
      <c r="Z191" s="3">
        <f t="shared" si="113"/>
        <v>0</v>
      </c>
      <c r="AA191" s="23">
        <f t="shared" si="114"/>
        <v>7798648.7228917424</v>
      </c>
      <c r="AB191" s="26">
        <f t="shared" si="131"/>
        <v>32619825.000000019</v>
      </c>
      <c r="AC191" s="23">
        <f t="shared" si="132"/>
        <v>37423036</v>
      </c>
      <c r="AD191" s="23">
        <f t="shared" si="133"/>
        <v>4803211</v>
      </c>
      <c r="AE191" s="24">
        <f t="shared" si="147"/>
        <v>32619825</v>
      </c>
      <c r="AF191" s="3">
        <f t="shared" si="134"/>
        <v>0</v>
      </c>
      <c r="AG191" s="2">
        <f t="shared" si="115"/>
        <v>0</v>
      </c>
      <c r="AH191" s="2">
        <f t="shared" si="116"/>
        <v>0.63728000763295678</v>
      </c>
      <c r="AI191" s="23">
        <f t="shared" si="140"/>
        <v>6216482.0172054404</v>
      </c>
      <c r="AJ191" s="23">
        <f t="shared" si="117"/>
        <v>1254511.5873105268</v>
      </c>
      <c r="AK191" s="23">
        <f t="shared" si="118"/>
        <v>0</v>
      </c>
      <c r="AL191" s="23">
        <f t="shared" si="144"/>
        <v>0</v>
      </c>
      <c r="AM191" s="23">
        <f t="shared" si="145"/>
        <v>0</v>
      </c>
      <c r="AN191" s="16">
        <f t="shared" si="135"/>
        <v>0</v>
      </c>
      <c r="AO191" s="23">
        <f t="shared" si="136"/>
        <v>0</v>
      </c>
      <c r="AP191" s="22">
        <f t="shared" si="137"/>
        <v>0</v>
      </c>
      <c r="AQ191" s="30">
        <f t="shared" si="119"/>
        <v>42382596.950141497</v>
      </c>
      <c r="AR191" s="28">
        <f t="shared" si="120"/>
        <v>1043777.5295584084</v>
      </c>
      <c r="AS191" s="25">
        <f t="shared" si="121"/>
        <v>37484085.179001495</v>
      </c>
      <c r="AT191" s="32">
        <f t="shared" si="122"/>
        <v>0</v>
      </c>
      <c r="AU191" s="23">
        <f t="shared" si="123"/>
        <v>0</v>
      </c>
      <c r="AV191" s="22">
        <f t="shared" si="124"/>
        <v>3285588.8658579518</v>
      </c>
      <c r="AW191" s="31">
        <f t="shared" si="138"/>
        <v>42382596.950141512</v>
      </c>
    </row>
    <row r="192" spans="1:53" x14ac:dyDescent="0.25">
      <c r="A192">
        <f t="shared" si="146"/>
        <v>276</v>
      </c>
      <c r="B192" t="s">
        <v>7</v>
      </c>
      <c r="C192" s="27">
        <f t="shared" si="102"/>
        <v>0</v>
      </c>
      <c r="D192" s="27">
        <f t="shared" si="125"/>
        <v>55798.607767401219</v>
      </c>
      <c r="E192" s="27" t="b">
        <f t="shared" si="101"/>
        <v>0</v>
      </c>
      <c r="F192" s="29">
        <f t="shared" si="103"/>
        <v>50000</v>
      </c>
      <c r="G192" s="27">
        <f t="shared" si="126"/>
        <v>0</v>
      </c>
      <c r="H192" s="22">
        <f t="shared" si="104"/>
        <v>52025704.420231678</v>
      </c>
      <c r="I192" s="23">
        <f t="shared" si="105"/>
        <v>106074129.2082691</v>
      </c>
      <c r="J192" s="23">
        <f t="shared" si="106"/>
        <v>22</v>
      </c>
      <c r="K192" s="19">
        <f t="shared" si="127"/>
        <v>1.1159721553480244</v>
      </c>
      <c r="L192" s="16">
        <f t="shared" si="107"/>
        <v>0.43915141113317963</v>
      </c>
      <c r="M192" s="23">
        <f>M191-IF($B192="B",(Percent_Rent_In_Elsies*2.49%/12 * H191)/K191,0)+IF($B192="D",N192,0)+IF(B192="D",AK191)+IF(B192="C",F191*90%)-(Y192-Y191)-IF($B192="A",Q191/K191) + IF($B192="A",Q191/K191)</f>
        <v>-56683.122201184357</v>
      </c>
      <c r="N192" s="23">
        <f t="shared" si="108"/>
        <v>0</v>
      </c>
      <c r="O192" s="22">
        <f t="shared" si="109"/>
        <v>0</v>
      </c>
      <c r="P192" s="22">
        <f t="shared" si="141"/>
        <v>0</v>
      </c>
      <c r="Q192" s="22">
        <f t="shared" si="142"/>
        <v>0</v>
      </c>
      <c r="R192" s="22">
        <f t="shared" si="110"/>
        <v>521716.59441335307</v>
      </c>
      <c r="S192" s="16">
        <f t="shared" si="139"/>
        <v>47428.781310304825</v>
      </c>
      <c r="T192" s="15">
        <f t="shared" si="111"/>
        <v>0</v>
      </c>
      <c r="U192" s="23">
        <f t="shared" si="128"/>
        <v>587204.95672677993</v>
      </c>
      <c r="V192" s="23">
        <f t="shared" si="129"/>
        <v>53382.268793343625</v>
      </c>
      <c r="W192" s="23">
        <f t="shared" si="143"/>
        <v>15248.347086670765</v>
      </c>
      <c r="X192" s="23">
        <f t="shared" si="130"/>
        <v>21586882.513753884</v>
      </c>
      <c r="Y192" s="23">
        <f t="shared" si="112"/>
        <v>2586825.7908974122</v>
      </c>
      <c r="Z192" s="3">
        <f t="shared" si="113"/>
        <v>0</v>
      </c>
      <c r="AA192" s="23">
        <f t="shared" si="114"/>
        <v>7798648.7228917424</v>
      </c>
      <c r="AB192" s="26">
        <f t="shared" si="131"/>
        <v>32619825.000000015</v>
      </c>
      <c r="AC192" s="23">
        <f t="shared" si="132"/>
        <v>37423036</v>
      </c>
      <c r="AD192" s="23">
        <f t="shared" si="133"/>
        <v>4803211</v>
      </c>
      <c r="AE192" s="24">
        <f t="shared" si="147"/>
        <v>32619825</v>
      </c>
      <c r="AF192" s="3">
        <f t="shared" si="134"/>
        <v>0</v>
      </c>
      <c r="AG192" s="2">
        <f t="shared" si="115"/>
        <v>0</v>
      </c>
      <c r="AH192" s="2">
        <f t="shared" si="116"/>
        <v>0.63796423702741123</v>
      </c>
      <c r="AI192" s="23">
        <f t="shared" si="140"/>
        <v>6216482.0172054404</v>
      </c>
      <c r="AJ192" s="23">
        <f t="shared" si="117"/>
        <v>1254511.5873105268</v>
      </c>
      <c r="AK192" s="23">
        <f t="shared" si="118"/>
        <v>0</v>
      </c>
      <c r="AL192" s="23">
        <f t="shared" si="144"/>
        <v>80748.649486013688</v>
      </c>
      <c r="AM192" s="23">
        <f t="shared" si="145"/>
        <v>15195017465.982058</v>
      </c>
      <c r="AN192" s="16">
        <f t="shared" si="135"/>
        <v>0</v>
      </c>
      <c r="AO192" s="23">
        <f t="shared" si="136"/>
        <v>48315.522051369378</v>
      </c>
      <c r="AP192" s="22">
        <f t="shared" si="137"/>
        <v>53918.777280431685</v>
      </c>
      <c r="AQ192" s="30">
        <f t="shared" si="119"/>
        <v>42545774.802862883</v>
      </c>
      <c r="AR192" s="28">
        <f t="shared" si="120"/>
        <v>1097237.9972319563</v>
      </c>
      <c r="AS192" s="25">
        <f t="shared" si="121"/>
        <v>37539883.786768898</v>
      </c>
      <c r="AT192" s="32">
        <f t="shared" si="122"/>
        <v>0</v>
      </c>
      <c r="AU192" s="23">
        <f t="shared" si="123"/>
        <v>0</v>
      </c>
      <c r="AV192" s="22">
        <f t="shared" si="124"/>
        <v>3285588.8658579518</v>
      </c>
      <c r="AW192" s="31">
        <f t="shared" si="138"/>
        <v>42545774.802862898</v>
      </c>
    </row>
    <row r="193" spans="1:53" s="21" customFormat="1" x14ac:dyDescent="0.25">
      <c r="A193">
        <f t="shared" si="146"/>
        <v>276</v>
      </c>
      <c r="B193" t="s">
        <v>8</v>
      </c>
      <c r="C193" s="27">
        <f t="shared" si="102"/>
        <v>0</v>
      </c>
      <c r="D193" s="27">
        <f t="shared" si="125"/>
        <v>0</v>
      </c>
      <c r="E193" s="27" t="b">
        <f t="shared" si="101"/>
        <v>0</v>
      </c>
      <c r="F193" s="29">
        <f t="shared" si="103"/>
        <v>0</v>
      </c>
      <c r="G193" s="27">
        <f t="shared" si="126"/>
        <v>0</v>
      </c>
      <c r="H193" s="22">
        <f t="shared" si="104"/>
        <v>52025704.420231678</v>
      </c>
      <c r="I193" s="23">
        <f t="shared" si="105"/>
        <v>106074129.2082691</v>
      </c>
      <c r="J193" s="23">
        <f t="shared" si="106"/>
        <v>22</v>
      </c>
      <c r="K193" s="19">
        <f t="shared" si="127"/>
        <v>1.1159721553480244</v>
      </c>
      <c r="L193" s="16">
        <f t="shared" si="107"/>
        <v>0.43915141113317963</v>
      </c>
      <c r="M193" s="23">
        <f>M192-IF($B193="B",(Percent_Rent_In_Elsies*2.49%/12 * H192)/K192,0)+IF($B193="D",N193,0)+IF(B193="D",AK192)+IF(B193="C",F192*90%)-(Y193-Y192)-IF($B193="A",Q192/K192) + IF($B193="A",Q192/K192)</f>
        <v>-15533.857172562355</v>
      </c>
      <c r="N193" s="23">
        <f t="shared" si="108"/>
        <v>0</v>
      </c>
      <c r="O193" s="22">
        <f t="shared" si="109"/>
        <v>0</v>
      </c>
      <c r="P193" s="22">
        <f t="shared" si="141"/>
        <v>0</v>
      </c>
      <c r="Q193" s="22">
        <f t="shared" si="142"/>
        <v>0</v>
      </c>
      <c r="R193" s="22">
        <f t="shared" si="110"/>
        <v>575635.37169378472</v>
      </c>
      <c r="S193" s="16">
        <f t="shared" si="139"/>
        <v>47428.781310304825</v>
      </c>
      <c r="T193" s="15">
        <f t="shared" si="111"/>
        <v>0</v>
      </c>
      <c r="U193" s="23">
        <f t="shared" si="128"/>
        <v>640520.47877814935</v>
      </c>
      <c r="V193" s="23">
        <f t="shared" si="129"/>
        <v>53382.268793343625</v>
      </c>
      <c r="W193" s="23">
        <f t="shared" si="143"/>
        <v>15248.347086670765</v>
      </c>
      <c r="X193" s="23">
        <f t="shared" si="130"/>
        <v>21586882.513753884</v>
      </c>
      <c r="Y193" s="23">
        <f t="shared" si="112"/>
        <v>2590676.5258687902</v>
      </c>
      <c r="Z193" s="3">
        <f t="shared" si="113"/>
        <v>0</v>
      </c>
      <c r="AA193" s="23">
        <f t="shared" si="114"/>
        <v>7798648.7228917424</v>
      </c>
      <c r="AB193" s="26">
        <f t="shared" si="131"/>
        <v>32669825.000000015</v>
      </c>
      <c r="AC193" s="23">
        <f t="shared" si="132"/>
        <v>37473036</v>
      </c>
      <c r="AD193" s="23">
        <f t="shared" si="133"/>
        <v>4803211</v>
      </c>
      <c r="AE193" s="24">
        <f t="shared" si="147"/>
        <v>32669825</v>
      </c>
      <c r="AF193" s="3">
        <f t="shared" si="134"/>
        <v>21571348.656581305</v>
      </c>
      <c r="AG193" s="2">
        <f t="shared" si="115"/>
        <v>0</v>
      </c>
      <c r="AH193" s="2">
        <f t="shared" si="116"/>
        <v>0.6369878555545575</v>
      </c>
      <c r="AI193" s="23">
        <f t="shared" si="140"/>
        <v>6216482.0172054404</v>
      </c>
      <c r="AJ193" s="23">
        <f t="shared" si="117"/>
        <v>1254511.5873105268</v>
      </c>
      <c r="AK193" s="23">
        <f t="shared" si="118"/>
        <v>-6950.7316732107847</v>
      </c>
      <c r="AL193" s="23">
        <f t="shared" si="144"/>
        <v>0</v>
      </c>
      <c r="AM193" s="23">
        <f t="shared" si="145"/>
        <v>0</v>
      </c>
      <c r="AN193" s="16">
        <f t="shared" si="135"/>
        <v>0</v>
      </c>
      <c r="AO193" s="23">
        <f t="shared" si="136"/>
        <v>0</v>
      </c>
      <c r="AP193" s="22">
        <f t="shared" si="137"/>
        <v>0</v>
      </c>
      <c r="AQ193" s="30">
        <f t="shared" si="119"/>
        <v>42509850.264217034</v>
      </c>
      <c r="AR193" s="28">
        <f t="shared" si="120"/>
        <v>1061313.4585861093</v>
      </c>
      <c r="AS193" s="25">
        <f t="shared" si="121"/>
        <v>37539883.786768898</v>
      </c>
      <c r="AT193" s="32">
        <f t="shared" si="122"/>
        <v>0</v>
      </c>
      <c r="AU193" s="23">
        <f t="shared" si="123"/>
        <v>0</v>
      </c>
      <c r="AV193" s="22">
        <f t="shared" si="124"/>
        <v>3285588.8658579518</v>
      </c>
      <c r="AW193" s="31">
        <f t="shared" si="138"/>
        <v>42509850.264217049</v>
      </c>
      <c r="AX193"/>
      <c r="AY193"/>
      <c r="AZ193"/>
      <c r="BA193"/>
    </row>
    <row r="194" spans="1:53" s="21" customFormat="1" x14ac:dyDescent="0.25">
      <c r="A194">
        <f t="shared" si="146"/>
        <v>276</v>
      </c>
      <c r="B194" t="s">
        <v>9</v>
      </c>
      <c r="C194" s="27">
        <f t="shared" si="102"/>
        <v>0</v>
      </c>
      <c r="D194" s="27">
        <f t="shared" si="125"/>
        <v>0</v>
      </c>
      <c r="E194" s="27" t="b">
        <f t="shared" si="101"/>
        <v>0</v>
      </c>
      <c r="F194" s="29">
        <f t="shared" si="103"/>
        <v>0</v>
      </c>
      <c r="G194" s="27">
        <f t="shared" si="126"/>
        <v>0</v>
      </c>
      <c r="H194" s="22">
        <f t="shared" si="104"/>
        <v>52025704.420231678</v>
      </c>
      <c r="I194" s="23">
        <f t="shared" si="105"/>
        <v>106074129.2082691</v>
      </c>
      <c r="J194" s="23">
        <f t="shared" si="106"/>
        <v>22</v>
      </c>
      <c r="K194" s="19">
        <f t="shared" si="127"/>
        <v>1.1159721553480244</v>
      </c>
      <c r="L194" s="16">
        <f t="shared" si="107"/>
        <v>0.43915141113317963</v>
      </c>
      <c r="M194" s="23">
        <f>M193-IF($B194="B",(Percent_Rent_In_Elsies*2.49%/12 * H193)/K193,0)+IF($B194="D",N194,0)+IF(B194="D",AK193)+IF(B194="C",F193*90%)-(Y194-Y193)-IF($B194="A",Q193/K193) + IF($B194="A",Q193/K193)</f>
        <v>-22484.588845773142</v>
      </c>
      <c r="N194" s="23">
        <f t="shared" si="108"/>
        <v>0</v>
      </c>
      <c r="O194" s="22">
        <f t="shared" si="109"/>
        <v>17185.46627921029</v>
      </c>
      <c r="P194" s="22">
        <f t="shared" si="141"/>
        <v>0</v>
      </c>
      <c r="Q194" s="22">
        <f t="shared" si="142"/>
        <v>0</v>
      </c>
      <c r="R194" s="22">
        <f t="shared" si="110"/>
        <v>575635.37169378472</v>
      </c>
      <c r="S194" s="16">
        <f t="shared" si="139"/>
        <v>0</v>
      </c>
      <c r="T194" s="15">
        <f t="shared" si="111"/>
        <v>30243.315031094535</v>
      </c>
      <c r="U194" s="23">
        <f t="shared" si="128"/>
        <v>640520.47877814935</v>
      </c>
      <c r="V194" s="23">
        <f t="shared" si="129"/>
        <v>0</v>
      </c>
      <c r="W194" s="23">
        <f t="shared" si="143"/>
        <v>68630.615880014389</v>
      </c>
      <c r="X194" s="23">
        <f t="shared" si="130"/>
        <v>21586882.513753884</v>
      </c>
      <c r="Y194" s="23">
        <f t="shared" si="112"/>
        <v>2590676.5258687902</v>
      </c>
      <c r="Z194" s="3">
        <f t="shared" si="113"/>
        <v>0</v>
      </c>
      <c r="AA194" s="23">
        <f t="shared" si="114"/>
        <v>7805599.4545649532</v>
      </c>
      <c r="AB194" s="26">
        <f t="shared" si="131"/>
        <v>32669825.000000015</v>
      </c>
      <c r="AC194" s="23">
        <f t="shared" si="132"/>
        <v>37473036</v>
      </c>
      <c r="AD194" s="23">
        <f t="shared" si="133"/>
        <v>4803211</v>
      </c>
      <c r="AE194" s="24">
        <f t="shared" si="147"/>
        <v>32669825</v>
      </c>
      <c r="AF194" s="3">
        <f t="shared" si="134"/>
        <v>0</v>
      </c>
      <c r="AG194" s="2">
        <f t="shared" si="115"/>
        <v>0</v>
      </c>
      <c r="AH194" s="2">
        <f t="shared" si="116"/>
        <v>0.6369878555545575</v>
      </c>
      <c r="AI194" s="23">
        <f t="shared" si="140"/>
        <v>6222022.6050672969</v>
      </c>
      <c r="AJ194" s="23">
        <f t="shared" si="117"/>
        <v>1254511.5873105268</v>
      </c>
      <c r="AK194" s="23">
        <f t="shared" si="118"/>
        <v>0</v>
      </c>
      <c r="AL194" s="23">
        <f t="shared" si="144"/>
        <v>0</v>
      </c>
      <c r="AM194" s="23">
        <f t="shared" si="145"/>
        <v>0</v>
      </c>
      <c r="AN194" s="16">
        <f t="shared" si="135"/>
        <v>0</v>
      </c>
      <c r="AO194" s="23">
        <f t="shared" si="136"/>
        <v>0</v>
      </c>
      <c r="AP194" s="22">
        <f t="shared" si="137"/>
        <v>0</v>
      </c>
      <c r="AQ194" s="30">
        <f t="shared" si="119"/>
        <v>42509850.264217034</v>
      </c>
      <c r="AR194" s="28">
        <f t="shared" si="120"/>
        <v>1061313.4585861093</v>
      </c>
      <c r="AS194" s="25">
        <f t="shared" si="121"/>
        <v>37539883.786768898</v>
      </c>
      <c r="AT194" s="32">
        <f t="shared" si="122"/>
        <v>0</v>
      </c>
      <c r="AU194" s="23">
        <f t="shared" si="123"/>
        <v>0</v>
      </c>
      <c r="AV194" s="22">
        <f t="shared" si="124"/>
        <v>3285588.8658579518</v>
      </c>
      <c r="AW194" s="31">
        <f t="shared" si="138"/>
        <v>42509850.264217049</v>
      </c>
      <c r="AX194"/>
      <c r="AY194"/>
      <c r="AZ194"/>
      <c r="BA194"/>
    </row>
    <row r="195" spans="1:53" x14ac:dyDescent="0.25">
      <c r="A195" s="21">
        <f t="shared" si="146"/>
        <v>276</v>
      </c>
      <c r="B195" s="21" t="s">
        <v>28</v>
      </c>
      <c r="C195" s="27">
        <f t="shared" si="102"/>
        <v>0</v>
      </c>
      <c r="D195" s="27">
        <f t="shared" si="125"/>
        <v>0</v>
      </c>
      <c r="E195" s="27" t="b">
        <f t="shared" si="101"/>
        <v>0</v>
      </c>
      <c r="F195" s="29">
        <f t="shared" si="103"/>
        <v>0</v>
      </c>
      <c r="G195" s="27">
        <f t="shared" si="126"/>
        <v>0</v>
      </c>
      <c r="H195" s="22">
        <f t="shared" si="104"/>
        <v>52025704.420231678</v>
      </c>
      <c r="I195" s="23">
        <f t="shared" si="105"/>
        <v>106074129.2082691</v>
      </c>
      <c r="J195" s="23">
        <f t="shared" si="106"/>
        <v>22</v>
      </c>
      <c r="K195" s="19">
        <f t="shared" si="127"/>
        <v>1.1159721553480244</v>
      </c>
      <c r="L195" s="16">
        <f t="shared" si="107"/>
        <v>0.43915141113317963</v>
      </c>
      <c r="M195" s="23">
        <f>M194-IF($B195="B",(Percent_Rent_In_Elsies*2.49%/12 * H194)/K194,0)+IF($B195="D",N195,0)+IF(B195="D",AK194)+IF(B195="C",F194*90%)-(Y195-Y194)-IF($B195="A",Q194/K194) + IF($B195="A",Q194/K194)</f>
        <v>-22484.588845773142</v>
      </c>
      <c r="N195" s="23">
        <f t="shared" si="108"/>
        <v>0</v>
      </c>
      <c r="O195" s="22">
        <f t="shared" si="109"/>
        <v>0</v>
      </c>
      <c r="P195" s="22">
        <f t="shared" si="141"/>
        <v>0</v>
      </c>
      <c r="Q195" s="22">
        <f t="shared" si="142"/>
        <v>17185.46627921029</v>
      </c>
      <c r="R195" s="22">
        <f t="shared" si="110"/>
        <v>575635.37169378472</v>
      </c>
      <c r="S195" s="16">
        <f t="shared" si="139"/>
        <v>0</v>
      </c>
      <c r="T195" s="15">
        <f t="shared" si="111"/>
        <v>0</v>
      </c>
      <c r="U195" s="23">
        <f t="shared" si="128"/>
        <v>640520.47877814935</v>
      </c>
      <c r="V195" s="23">
        <f t="shared" si="129"/>
        <v>0</v>
      </c>
      <c r="W195" s="23">
        <f t="shared" si="143"/>
        <v>0</v>
      </c>
      <c r="X195" s="23">
        <f t="shared" si="130"/>
        <v>21586882.513753884</v>
      </c>
      <c r="Y195" s="23">
        <f t="shared" si="112"/>
        <v>2590676.5258687902</v>
      </c>
      <c r="Z195" s="3">
        <f t="shared" si="113"/>
        <v>3431.5307940007201</v>
      </c>
      <c r="AA195" s="23">
        <f t="shared" si="114"/>
        <v>7857072.4164749645</v>
      </c>
      <c r="AB195" s="26">
        <f t="shared" si="131"/>
        <v>32669825.000000019</v>
      </c>
      <c r="AC195" s="23">
        <f t="shared" si="132"/>
        <v>37473036</v>
      </c>
      <c r="AD195" s="23">
        <f t="shared" si="133"/>
        <v>4803211</v>
      </c>
      <c r="AE195" s="24">
        <f t="shared" si="147"/>
        <v>32669825</v>
      </c>
      <c r="AF195" s="3">
        <f t="shared" si="134"/>
        <v>0</v>
      </c>
      <c r="AG195" s="2">
        <f t="shared" si="115"/>
        <v>1.9089381096923366E-3</v>
      </c>
      <c r="AH195" s="2">
        <f t="shared" si="116"/>
        <v>0.6369878555545575</v>
      </c>
      <c r="AI195" s="23">
        <f t="shared" si="140"/>
        <v>6263052.8852421977</v>
      </c>
      <c r="AJ195" s="23">
        <f t="shared" si="117"/>
        <v>1254511.5873105268</v>
      </c>
      <c r="AK195" s="23">
        <f t="shared" si="118"/>
        <v>0</v>
      </c>
      <c r="AL195" s="23">
        <f t="shared" si="144"/>
        <v>0</v>
      </c>
      <c r="AM195" s="23">
        <f t="shared" si="145"/>
        <v>0</v>
      </c>
      <c r="AN195" s="16">
        <f t="shared" si="135"/>
        <v>0</v>
      </c>
      <c r="AO195" s="23">
        <f t="shared" si="136"/>
        <v>0</v>
      </c>
      <c r="AP195" s="22">
        <f t="shared" si="137"/>
        <v>0</v>
      </c>
      <c r="AQ195" s="30">
        <f t="shared" si="119"/>
        <v>42509850.264217034</v>
      </c>
      <c r="AR195" s="28">
        <f t="shared" si="120"/>
        <v>1061313.4585861093</v>
      </c>
      <c r="AS195" s="25">
        <f t="shared" si="121"/>
        <v>37539883.786768898</v>
      </c>
      <c r="AT195" s="32">
        <f t="shared" si="122"/>
        <v>6863.0615880014402</v>
      </c>
      <c r="AU195" s="23">
        <f t="shared" si="123"/>
        <v>6863.0615880014402</v>
      </c>
      <c r="AV195" s="22">
        <f t="shared" si="124"/>
        <v>3315832.1808890463</v>
      </c>
      <c r="AW195" s="31">
        <f t="shared" si="138"/>
        <v>42509850.264217056</v>
      </c>
    </row>
    <row r="196" spans="1:53" x14ac:dyDescent="0.25">
      <c r="A196">
        <f t="shared" si="146"/>
        <v>277</v>
      </c>
      <c r="B196" t="s">
        <v>6</v>
      </c>
      <c r="C196" s="27">
        <f t="shared" si="102"/>
        <v>0</v>
      </c>
      <c r="D196" s="27">
        <f t="shared" si="125"/>
        <v>0</v>
      </c>
      <c r="E196" s="27" t="b">
        <f t="shared" si="101"/>
        <v>0</v>
      </c>
      <c r="F196" s="29">
        <f t="shared" si="103"/>
        <v>0</v>
      </c>
      <c r="G196" s="27">
        <f t="shared" si="126"/>
        <v>0</v>
      </c>
      <c r="H196" s="22">
        <f t="shared" si="104"/>
        <v>52372975.997236729</v>
      </c>
      <c r="I196" s="23">
        <f t="shared" si="105"/>
        <v>106074129.2082691</v>
      </c>
      <c r="J196" s="23">
        <f t="shared" si="106"/>
        <v>23</v>
      </c>
      <c r="K196" s="19">
        <f t="shared" si="127"/>
        <v>1.1215520161247645</v>
      </c>
      <c r="L196" s="16">
        <f t="shared" si="107"/>
        <v>0.44208274680249365</v>
      </c>
      <c r="M196" s="23">
        <f>M195-IF($B196="B",(Percent_Rent_In_Elsies*2.49%/12 * H195)/K195,0)+IF($B196="D",N196,0)+IF(B196="D",AK195)+IF(B196="C",F195*90%)-(Y196-Y195)-IF($B196="A",Q195/K195) + IF($B196="A",Q195/K195)</f>
        <v>-22484.588845773142</v>
      </c>
      <c r="N196" s="23">
        <f t="shared" si="108"/>
        <v>0</v>
      </c>
      <c r="O196" s="22">
        <f t="shared" si="109"/>
        <v>0</v>
      </c>
      <c r="P196" s="22">
        <f t="shared" si="141"/>
        <v>0</v>
      </c>
      <c r="Q196" s="22">
        <f t="shared" si="142"/>
        <v>0</v>
      </c>
      <c r="R196" s="22">
        <f t="shared" si="110"/>
        <v>575635.37169378472</v>
      </c>
      <c r="S196" s="16">
        <f t="shared" si="139"/>
        <v>0</v>
      </c>
      <c r="T196" s="15">
        <f t="shared" si="111"/>
        <v>0</v>
      </c>
      <c r="U196" s="23">
        <f t="shared" si="128"/>
        <v>640520.47877814935</v>
      </c>
      <c r="V196" s="23">
        <f t="shared" si="129"/>
        <v>0</v>
      </c>
      <c r="W196" s="23">
        <f t="shared" si="143"/>
        <v>15399.547557574026</v>
      </c>
      <c r="X196" s="23">
        <f t="shared" si="130"/>
        <v>21588640.620166313</v>
      </c>
      <c r="Y196" s="23">
        <f t="shared" si="112"/>
        <v>2590676.5258687902</v>
      </c>
      <c r="Z196" s="3">
        <f t="shared" si="113"/>
        <v>0</v>
      </c>
      <c r="AA196" s="23">
        <f t="shared" si="114"/>
        <v>7857072.4164749645</v>
      </c>
      <c r="AB196" s="26">
        <f t="shared" si="131"/>
        <v>32669825.000000019</v>
      </c>
      <c r="AC196" s="23">
        <f t="shared" si="132"/>
        <v>37473036</v>
      </c>
      <c r="AD196" s="23">
        <f t="shared" si="133"/>
        <v>4803211</v>
      </c>
      <c r="AE196" s="24">
        <f t="shared" si="147"/>
        <v>32669825</v>
      </c>
      <c r="AF196" s="3">
        <f t="shared" si="134"/>
        <v>0</v>
      </c>
      <c r="AG196" s="2">
        <f t="shared" si="115"/>
        <v>0</v>
      </c>
      <c r="AH196" s="2">
        <f t="shared" si="116"/>
        <v>0.64123974949038431</v>
      </c>
      <c r="AI196" s="23">
        <f t="shared" si="140"/>
        <v>6294368.1496684086</v>
      </c>
      <c r="AJ196" s="23">
        <f t="shared" si="117"/>
        <v>1248270.2361298774</v>
      </c>
      <c r="AK196" s="23">
        <f t="shared" si="118"/>
        <v>0</v>
      </c>
      <c r="AL196" s="23">
        <f t="shared" si="144"/>
        <v>0</v>
      </c>
      <c r="AM196" s="23">
        <f t="shared" si="145"/>
        <v>0</v>
      </c>
      <c r="AN196" s="16">
        <f t="shared" si="135"/>
        <v>0</v>
      </c>
      <c r="AO196" s="23">
        <f t="shared" si="136"/>
        <v>0</v>
      </c>
      <c r="AP196" s="22">
        <f t="shared" si="137"/>
        <v>0</v>
      </c>
      <c r="AQ196" s="30">
        <f t="shared" si="119"/>
        <v>42492681.983404107</v>
      </c>
      <c r="AR196" s="28">
        <f t="shared" si="120"/>
        <v>1061330.6440523886</v>
      </c>
      <c r="AS196" s="25">
        <f t="shared" si="121"/>
        <v>37539883.786768898</v>
      </c>
      <c r="AT196" s="32">
        <f t="shared" si="122"/>
        <v>0</v>
      </c>
      <c r="AU196" s="23">
        <f t="shared" si="123"/>
        <v>0</v>
      </c>
      <c r="AV196" s="22">
        <f t="shared" si="124"/>
        <v>3315832.1808890463</v>
      </c>
      <c r="AW196" s="31">
        <f t="shared" si="138"/>
        <v>42492681.983404115</v>
      </c>
    </row>
    <row r="197" spans="1:53" x14ac:dyDescent="0.25">
      <c r="A197">
        <f t="shared" si="146"/>
        <v>277</v>
      </c>
      <c r="B197" t="s">
        <v>7</v>
      </c>
      <c r="C197" s="27">
        <f t="shared" si="102"/>
        <v>0</v>
      </c>
      <c r="D197" s="27">
        <f t="shared" si="125"/>
        <v>56077.600806238224</v>
      </c>
      <c r="E197" s="27" t="b">
        <f t="shared" si="101"/>
        <v>0</v>
      </c>
      <c r="F197" s="29">
        <f t="shared" si="103"/>
        <v>50000</v>
      </c>
      <c r="G197" s="27">
        <f t="shared" si="126"/>
        <v>0</v>
      </c>
      <c r="H197" s="22">
        <f t="shared" si="104"/>
        <v>52429053.598042965</v>
      </c>
      <c r="I197" s="23">
        <f t="shared" si="105"/>
        <v>106200977.86095197</v>
      </c>
      <c r="J197" s="23">
        <f t="shared" si="106"/>
        <v>23</v>
      </c>
      <c r="K197" s="19">
        <f t="shared" si="127"/>
        <v>1.1215520161247645</v>
      </c>
      <c r="L197" s="16">
        <f t="shared" si="107"/>
        <v>0.4420827468024936</v>
      </c>
      <c r="M197" s="23">
        <f>M196-IF($B197="B",(Percent_Rent_In_Elsies*2.49%/12 * H196)/K196,0)+IF($B197="D",N197,0)+IF(B197="D",AK196)+IF(B197="C",F196*90%)-(Y197-Y196)-IF($B197="A",Q196/K196) + IF($B197="A",Q196/K196)</f>
        <v>-70932.598225561465</v>
      </c>
      <c r="N197" s="23">
        <f t="shared" si="108"/>
        <v>0</v>
      </c>
      <c r="O197" s="22">
        <f t="shared" si="109"/>
        <v>0</v>
      </c>
      <c r="P197" s="22">
        <f t="shared" si="141"/>
        <v>0</v>
      </c>
      <c r="Q197" s="22">
        <f t="shared" si="142"/>
        <v>0</v>
      </c>
      <c r="R197" s="22">
        <f t="shared" si="110"/>
        <v>527665.75738596928</v>
      </c>
      <c r="S197" s="16">
        <f t="shared" si="139"/>
        <v>47969.614307815391</v>
      </c>
      <c r="T197" s="15">
        <f t="shared" si="111"/>
        <v>0</v>
      </c>
      <c r="U197" s="23">
        <f t="shared" si="128"/>
        <v>587143.7722133036</v>
      </c>
      <c r="V197" s="23">
        <f t="shared" si="129"/>
        <v>53376.706564845779</v>
      </c>
      <c r="W197" s="23">
        <f t="shared" si="143"/>
        <v>15399.547557574026</v>
      </c>
      <c r="X197" s="23">
        <f t="shared" si="130"/>
        <v>21588640.620166313</v>
      </c>
      <c r="Y197" s="23">
        <f t="shared" si="112"/>
        <v>2590676.5258687902</v>
      </c>
      <c r="Z197" s="3">
        <f t="shared" si="113"/>
        <v>0</v>
      </c>
      <c r="AA197" s="23">
        <f t="shared" si="114"/>
        <v>7857072.4164749645</v>
      </c>
      <c r="AB197" s="26">
        <f t="shared" si="131"/>
        <v>32669825.000000022</v>
      </c>
      <c r="AC197" s="23">
        <f t="shared" si="132"/>
        <v>37473036</v>
      </c>
      <c r="AD197" s="23">
        <f t="shared" si="133"/>
        <v>4803211</v>
      </c>
      <c r="AE197" s="24">
        <f t="shared" si="147"/>
        <v>32669825</v>
      </c>
      <c r="AF197" s="3">
        <f t="shared" si="134"/>
        <v>0</v>
      </c>
      <c r="AG197" s="2">
        <f t="shared" si="115"/>
        <v>0</v>
      </c>
      <c r="AH197" s="2">
        <f t="shared" si="116"/>
        <v>0.64192634760722433</v>
      </c>
      <c r="AI197" s="23">
        <f t="shared" si="140"/>
        <v>6294368.1496684086</v>
      </c>
      <c r="AJ197" s="23">
        <f t="shared" si="117"/>
        <v>1248270.2361298774</v>
      </c>
      <c r="AK197" s="23">
        <f t="shared" si="118"/>
        <v>0</v>
      </c>
      <c r="AL197" s="23">
        <f t="shared" si="144"/>
        <v>77886.132462968118</v>
      </c>
      <c r="AM197" s="23">
        <f t="shared" si="145"/>
        <v>14583441144.118818</v>
      </c>
      <c r="AN197" s="16">
        <f t="shared" si="135"/>
        <v>0</v>
      </c>
      <c r="AO197" s="23">
        <f t="shared" si="136"/>
        <v>48448.009379788331</v>
      </c>
      <c r="AP197" s="22">
        <f t="shared" si="137"/>
        <v>54336.962597133104</v>
      </c>
      <c r="AQ197" s="30">
        <f t="shared" si="119"/>
        <v>42656971.64522253</v>
      </c>
      <c r="AR197" s="28">
        <f t="shared" si="120"/>
        <v>1115205.742467446</v>
      </c>
      <c r="AS197" s="25">
        <f t="shared" si="121"/>
        <v>37595961.387575135</v>
      </c>
      <c r="AT197" s="32">
        <f t="shared" si="122"/>
        <v>0</v>
      </c>
      <c r="AU197" s="23">
        <f t="shared" si="123"/>
        <v>0</v>
      </c>
      <c r="AV197" s="22">
        <f t="shared" si="124"/>
        <v>3315832.1808890463</v>
      </c>
      <c r="AW197" s="31">
        <f t="shared" si="138"/>
        <v>42656971.645222545</v>
      </c>
    </row>
    <row r="198" spans="1:53" x14ac:dyDescent="0.25">
      <c r="A198">
        <f t="shared" si="146"/>
        <v>277</v>
      </c>
      <c r="B198" t="s">
        <v>8</v>
      </c>
      <c r="C198" s="27">
        <f t="shared" si="102"/>
        <v>0</v>
      </c>
      <c r="D198" s="27">
        <f t="shared" si="125"/>
        <v>0</v>
      </c>
      <c r="E198" s="27" t="b">
        <f t="shared" si="101"/>
        <v>0</v>
      </c>
      <c r="F198" s="29">
        <f t="shared" si="103"/>
        <v>0</v>
      </c>
      <c r="G198" s="27">
        <f t="shared" si="126"/>
        <v>0</v>
      </c>
      <c r="H198" s="22">
        <f t="shared" si="104"/>
        <v>52429053.598042965</v>
      </c>
      <c r="I198" s="23">
        <f t="shared" si="105"/>
        <v>106200977.86095197</v>
      </c>
      <c r="J198" s="23">
        <f t="shared" si="106"/>
        <v>23</v>
      </c>
      <c r="K198" s="19">
        <f t="shared" si="127"/>
        <v>1.1215520161247645</v>
      </c>
      <c r="L198" s="16">
        <f t="shared" si="107"/>
        <v>0.4420827468024936</v>
      </c>
      <c r="M198" s="23">
        <f>M197-IF($B198="B",(Percent_Rent_In_Elsies*2.49%/12 * H197)/K197,0)+IF($B198="D",N198,0)+IF(B198="D",AK197)+IF(B198="C",F197*90%)-(Y198-Y197)-IF($B198="A",Q197/K197) + IF($B198="A",Q197/K197)</f>
        <v>-29802.586871795851</v>
      </c>
      <c r="N198" s="23">
        <f t="shared" si="108"/>
        <v>0</v>
      </c>
      <c r="O198" s="22">
        <f t="shared" si="109"/>
        <v>0</v>
      </c>
      <c r="P198" s="22">
        <f t="shared" si="141"/>
        <v>0</v>
      </c>
      <c r="Q198" s="22">
        <f t="shared" si="142"/>
        <v>0</v>
      </c>
      <c r="R198" s="22">
        <f t="shared" si="110"/>
        <v>582002.7199831024</v>
      </c>
      <c r="S198" s="16">
        <f t="shared" si="139"/>
        <v>47969.614307815391</v>
      </c>
      <c r="T198" s="15">
        <f t="shared" si="111"/>
        <v>0</v>
      </c>
      <c r="U198" s="23">
        <f t="shared" si="128"/>
        <v>640591.7815930919</v>
      </c>
      <c r="V198" s="23">
        <f t="shared" si="129"/>
        <v>53376.706564845779</v>
      </c>
      <c r="W198" s="23">
        <f t="shared" si="143"/>
        <v>15399.547557574026</v>
      </c>
      <c r="X198" s="23">
        <f t="shared" si="130"/>
        <v>21588640.620166313</v>
      </c>
      <c r="Y198" s="23">
        <f t="shared" si="112"/>
        <v>2594546.5145150246</v>
      </c>
      <c r="Z198" s="3">
        <f t="shared" si="113"/>
        <v>0</v>
      </c>
      <c r="AA198" s="23">
        <f t="shared" si="114"/>
        <v>7857072.4164749645</v>
      </c>
      <c r="AB198" s="26">
        <f t="shared" si="131"/>
        <v>32719825.000000019</v>
      </c>
      <c r="AC198" s="23">
        <f t="shared" si="132"/>
        <v>37523036</v>
      </c>
      <c r="AD198" s="23">
        <f t="shared" si="133"/>
        <v>4803211</v>
      </c>
      <c r="AE198" s="24">
        <f t="shared" si="147"/>
        <v>32719825</v>
      </c>
      <c r="AF198" s="3">
        <f t="shared" si="134"/>
        <v>21558838.033294499</v>
      </c>
      <c r="AG198" s="2">
        <f t="shared" si="115"/>
        <v>0</v>
      </c>
      <c r="AH198" s="2">
        <f t="shared" si="116"/>
        <v>0.64094540356548935</v>
      </c>
      <c r="AI198" s="23">
        <f t="shared" si="140"/>
        <v>6294368.1496684086</v>
      </c>
      <c r="AJ198" s="23">
        <f t="shared" si="117"/>
        <v>1248270.2361298774</v>
      </c>
      <c r="AK198" s="23">
        <f t="shared" si="118"/>
        <v>-6277.393160988142</v>
      </c>
      <c r="AL198" s="23">
        <f t="shared" si="144"/>
        <v>0</v>
      </c>
      <c r="AM198" s="23">
        <f t="shared" si="145"/>
        <v>0</v>
      </c>
      <c r="AN198" s="16">
        <f t="shared" si="135"/>
        <v>0</v>
      </c>
      <c r="AO198" s="23">
        <f t="shared" si="136"/>
        <v>0</v>
      </c>
      <c r="AP198" s="22">
        <f t="shared" si="137"/>
        <v>0</v>
      </c>
      <c r="AQ198" s="30">
        <f t="shared" si="119"/>
        <v>42620867.483883455</v>
      </c>
      <c r="AR198" s="28">
        <f t="shared" si="120"/>
        <v>1079101.5811283698</v>
      </c>
      <c r="AS198" s="25">
        <f t="shared" si="121"/>
        <v>37595961.387575135</v>
      </c>
      <c r="AT198" s="32">
        <f t="shared" si="122"/>
        <v>0</v>
      </c>
      <c r="AU198" s="23">
        <f t="shared" si="123"/>
        <v>0</v>
      </c>
      <c r="AV198" s="22">
        <f t="shared" si="124"/>
        <v>3315832.1808890463</v>
      </c>
      <c r="AW198" s="31">
        <f t="shared" si="138"/>
        <v>42620867.483883463</v>
      </c>
    </row>
    <row r="199" spans="1:53" x14ac:dyDescent="0.25">
      <c r="A199" s="21">
        <f t="shared" si="146"/>
        <v>277</v>
      </c>
      <c r="B199" s="21" t="s">
        <v>9</v>
      </c>
      <c r="C199" s="27">
        <f t="shared" si="102"/>
        <v>0</v>
      </c>
      <c r="D199" s="27">
        <f t="shared" si="125"/>
        <v>0</v>
      </c>
      <c r="E199" s="27" t="b">
        <f t="shared" si="101"/>
        <v>0</v>
      </c>
      <c r="F199" s="29">
        <f t="shared" si="103"/>
        <v>0</v>
      </c>
      <c r="G199" s="27">
        <f t="shared" si="126"/>
        <v>0</v>
      </c>
      <c r="H199" s="22">
        <f t="shared" si="104"/>
        <v>52429053.598042965</v>
      </c>
      <c r="I199" s="23">
        <f t="shared" si="105"/>
        <v>106200977.86095197</v>
      </c>
      <c r="J199" s="23">
        <f t="shared" si="106"/>
        <v>23</v>
      </c>
      <c r="K199" s="19">
        <f t="shared" si="127"/>
        <v>1.1215520161247645</v>
      </c>
      <c r="L199" s="16">
        <f t="shared" si="107"/>
        <v>0.4420827468024936</v>
      </c>
      <c r="M199" s="23">
        <f>M198-IF($B199="B",(Percent_Rent_In_Elsies*2.49%/12 * H198)/K198,0)+IF($B199="D",N199,0)+IF(B199="D",AK198)+IF(B199="C",F198*90%)-(Y199-Y198)-IF($B199="A",Q198/K198) + IF($B199="A",Q198/K198)</f>
        <v>-36079.980032783991</v>
      </c>
      <c r="N199" s="23">
        <f t="shared" si="108"/>
        <v>0</v>
      </c>
      <c r="O199" s="22">
        <f t="shared" si="109"/>
        <v>17565.718046017042</v>
      </c>
      <c r="P199" s="22">
        <f t="shared" si="141"/>
        <v>0</v>
      </c>
      <c r="Q199" s="22">
        <f t="shared" si="142"/>
        <v>0</v>
      </c>
      <c r="R199" s="22">
        <f t="shared" si="110"/>
        <v>582002.7199831024</v>
      </c>
      <c r="S199" s="16">
        <f t="shared" si="139"/>
        <v>0</v>
      </c>
      <c r="T199" s="15">
        <f t="shared" si="111"/>
        <v>30403.896261798349</v>
      </c>
      <c r="U199" s="23">
        <f t="shared" si="128"/>
        <v>640591.7815930919</v>
      </c>
      <c r="V199" s="23">
        <f t="shared" si="129"/>
        <v>0</v>
      </c>
      <c r="W199" s="23">
        <f t="shared" si="143"/>
        <v>68776.254122419807</v>
      </c>
      <c r="X199" s="23">
        <f t="shared" si="130"/>
        <v>21588640.620166313</v>
      </c>
      <c r="Y199" s="23">
        <f t="shared" si="112"/>
        <v>2594546.5145150246</v>
      </c>
      <c r="Z199" s="3">
        <f t="shared" si="113"/>
        <v>0</v>
      </c>
      <c r="AA199" s="23">
        <f t="shared" si="114"/>
        <v>7863349.809635953</v>
      </c>
      <c r="AB199" s="26">
        <f t="shared" si="131"/>
        <v>32719825.000000019</v>
      </c>
      <c r="AC199" s="23">
        <f t="shared" si="132"/>
        <v>37523036</v>
      </c>
      <c r="AD199" s="23">
        <f t="shared" si="133"/>
        <v>4803211</v>
      </c>
      <c r="AE199" s="24">
        <f t="shared" si="147"/>
        <v>32719825</v>
      </c>
      <c r="AF199" s="3">
        <f t="shared" si="134"/>
        <v>0</v>
      </c>
      <c r="AG199" s="2">
        <f t="shared" si="115"/>
        <v>0</v>
      </c>
      <c r="AH199" s="2">
        <f t="shared" si="116"/>
        <v>0.64094540356548935</v>
      </c>
      <c r="AI199" s="23">
        <f t="shared" si="140"/>
        <v>6299397.0232082047</v>
      </c>
      <c r="AJ199" s="23">
        <f t="shared" si="117"/>
        <v>1248270.2361298774</v>
      </c>
      <c r="AK199" s="23">
        <f t="shared" si="118"/>
        <v>0</v>
      </c>
      <c r="AL199" s="23">
        <f t="shared" si="144"/>
        <v>0</v>
      </c>
      <c r="AM199" s="23">
        <f t="shared" si="145"/>
        <v>0</v>
      </c>
      <c r="AN199" s="16">
        <f t="shared" si="135"/>
        <v>0</v>
      </c>
      <c r="AO199" s="23">
        <f t="shared" si="136"/>
        <v>0</v>
      </c>
      <c r="AP199" s="22">
        <f t="shared" si="137"/>
        <v>0</v>
      </c>
      <c r="AQ199" s="30">
        <f t="shared" si="119"/>
        <v>42620867.483883455</v>
      </c>
      <c r="AR199" s="28">
        <f t="shared" si="120"/>
        <v>1079101.5811283698</v>
      </c>
      <c r="AS199" s="25">
        <f t="shared" si="121"/>
        <v>37595961.387575135</v>
      </c>
      <c r="AT199" s="32">
        <f t="shared" si="122"/>
        <v>0</v>
      </c>
      <c r="AU199" s="23">
        <f t="shared" si="123"/>
        <v>0</v>
      </c>
      <c r="AV199" s="22">
        <f t="shared" si="124"/>
        <v>3315832.1808890463</v>
      </c>
      <c r="AW199" s="31">
        <f t="shared" si="138"/>
        <v>42620867.483883463</v>
      </c>
      <c r="AX199" s="21"/>
      <c r="AY199" s="21"/>
      <c r="AZ199" s="21"/>
      <c r="BA199" s="21"/>
    </row>
    <row r="200" spans="1:53" x14ac:dyDescent="0.25">
      <c r="A200" s="21">
        <f t="shared" si="146"/>
        <v>277</v>
      </c>
      <c r="B200" s="21" t="s">
        <v>28</v>
      </c>
      <c r="C200" s="27">
        <f t="shared" si="102"/>
        <v>0</v>
      </c>
      <c r="D200" s="27">
        <f t="shared" si="125"/>
        <v>0</v>
      </c>
      <c r="E200" s="27" t="b">
        <f t="shared" si="101"/>
        <v>0</v>
      </c>
      <c r="F200" s="29">
        <f t="shared" si="103"/>
        <v>0</v>
      </c>
      <c r="G200" s="27">
        <f t="shared" si="126"/>
        <v>0</v>
      </c>
      <c r="H200" s="22">
        <f t="shared" si="104"/>
        <v>52429053.598042965</v>
      </c>
      <c r="I200" s="23">
        <f t="shared" si="105"/>
        <v>106200977.86095197</v>
      </c>
      <c r="J200" s="23">
        <f t="shared" si="106"/>
        <v>23</v>
      </c>
      <c r="K200" s="19">
        <f t="shared" si="127"/>
        <v>1.1215520161247645</v>
      </c>
      <c r="L200" s="16">
        <f t="shared" si="107"/>
        <v>0.4420827468024936</v>
      </c>
      <c r="M200" s="23">
        <f>M199-IF($B200="B",(Percent_Rent_In_Elsies*2.49%/12 * H199)/K199,0)+IF($B200="D",N200,0)+IF(B200="D",AK199)+IF(B200="C",F199*90%)-(Y200-Y199)-IF($B200="A",Q199/K199) + IF($B200="A",Q199/K199)</f>
        <v>-36079.980032783991</v>
      </c>
      <c r="N200" s="23">
        <f t="shared" si="108"/>
        <v>0</v>
      </c>
      <c r="O200" s="22">
        <f t="shared" si="109"/>
        <v>0</v>
      </c>
      <c r="P200" s="22">
        <f t="shared" si="141"/>
        <v>0</v>
      </c>
      <c r="Q200" s="22">
        <f t="shared" si="142"/>
        <v>17565.718046017042</v>
      </c>
      <c r="R200" s="22">
        <f t="shared" si="110"/>
        <v>582002.7199831024</v>
      </c>
      <c r="S200" s="16">
        <f t="shared" si="139"/>
        <v>0</v>
      </c>
      <c r="T200" s="15">
        <f t="shared" si="111"/>
        <v>0</v>
      </c>
      <c r="U200" s="23">
        <f t="shared" si="128"/>
        <v>640591.7815930919</v>
      </c>
      <c r="V200" s="23">
        <f t="shared" si="129"/>
        <v>0</v>
      </c>
      <c r="W200" s="23">
        <f t="shared" si="143"/>
        <v>0</v>
      </c>
      <c r="X200" s="23">
        <f t="shared" si="130"/>
        <v>21588640.620166313</v>
      </c>
      <c r="Y200" s="23">
        <f t="shared" si="112"/>
        <v>2594546.5145150246</v>
      </c>
      <c r="Z200" s="3">
        <f t="shared" si="113"/>
        <v>3438.8127061209912</v>
      </c>
      <c r="AA200" s="23">
        <f t="shared" si="114"/>
        <v>7914932.000227768</v>
      </c>
      <c r="AB200" s="26">
        <f t="shared" si="131"/>
        <v>32719825.000000015</v>
      </c>
      <c r="AC200" s="23">
        <f t="shared" si="132"/>
        <v>37523036</v>
      </c>
      <c r="AD200" s="23">
        <f t="shared" si="133"/>
        <v>4803211</v>
      </c>
      <c r="AE200" s="24">
        <f t="shared" si="147"/>
        <v>32719825</v>
      </c>
      <c r="AF200" s="3">
        <f t="shared" si="134"/>
        <v>0</v>
      </c>
      <c r="AG200" s="2">
        <f t="shared" si="115"/>
        <v>1.9140990998551461E-3</v>
      </c>
      <c r="AH200" s="2">
        <f t="shared" si="116"/>
        <v>0.64094540356548935</v>
      </c>
      <c r="AI200" s="23">
        <f t="shared" si="140"/>
        <v>6340719.9588184776</v>
      </c>
      <c r="AJ200" s="23">
        <f t="shared" si="117"/>
        <v>1248270.2361298774</v>
      </c>
      <c r="AK200" s="23">
        <f t="shared" si="118"/>
        <v>0</v>
      </c>
      <c r="AL200" s="23">
        <f t="shared" si="144"/>
        <v>0</v>
      </c>
      <c r="AM200" s="23">
        <f t="shared" si="145"/>
        <v>0</v>
      </c>
      <c r="AN200" s="16">
        <f t="shared" si="135"/>
        <v>0</v>
      </c>
      <c r="AO200" s="23">
        <f t="shared" si="136"/>
        <v>0</v>
      </c>
      <c r="AP200" s="22">
        <f t="shared" si="137"/>
        <v>0</v>
      </c>
      <c r="AQ200" s="30">
        <f t="shared" si="119"/>
        <v>42620867.483883455</v>
      </c>
      <c r="AR200" s="28">
        <f t="shared" si="120"/>
        <v>1079101.5811283698</v>
      </c>
      <c r="AS200" s="25">
        <f t="shared" si="121"/>
        <v>37595961.387575135</v>
      </c>
      <c r="AT200" s="32">
        <f t="shared" si="122"/>
        <v>6877.6254122419823</v>
      </c>
      <c r="AU200" s="23">
        <f t="shared" si="123"/>
        <v>6877.6254122419823</v>
      </c>
      <c r="AV200" s="22">
        <f t="shared" si="124"/>
        <v>3346236.0771508445</v>
      </c>
      <c r="AW200" s="31">
        <f t="shared" si="138"/>
        <v>42620867.483883463</v>
      </c>
      <c r="AX200" s="21"/>
      <c r="AY200" s="21"/>
      <c r="AZ200" s="21"/>
      <c r="BA200" s="21"/>
    </row>
    <row r="201" spans="1:53" x14ac:dyDescent="0.25">
      <c r="A201">
        <f t="shared" si="146"/>
        <v>278</v>
      </c>
      <c r="B201" t="s">
        <v>6</v>
      </c>
      <c r="C201" s="27">
        <f t="shared" si="102"/>
        <v>0</v>
      </c>
      <c r="D201" s="27">
        <f t="shared" si="125"/>
        <v>0</v>
      </c>
      <c r="E201" s="27" t="b">
        <f t="shared" si="101"/>
        <v>0</v>
      </c>
      <c r="F201" s="29">
        <f t="shared" si="103"/>
        <v>0</v>
      </c>
      <c r="G201" s="27">
        <f t="shared" si="126"/>
        <v>0</v>
      </c>
      <c r="H201" s="22">
        <f t="shared" si="104"/>
        <v>53042912.618463941</v>
      </c>
      <c r="I201" s="23">
        <f t="shared" si="105"/>
        <v>106200977.86095197</v>
      </c>
      <c r="J201" s="23">
        <f t="shared" si="106"/>
        <v>25</v>
      </c>
      <c r="K201" s="19">
        <f t="shared" si="127"/>
        <v>1.1327955750864149</v>
      </c>
      <c r="L201" s="16">
        <f t="shared" si="107"/>
        <v>0.44725881738308715</v>
      </c>
      <c r="M201" s="23">
        <f>M200-IF($B201="B",(Percent_Rent_In_Elsies*2.49%/12 * H200)/K200,0)+IF($B201="D",N201,0)+IF(B201="D",AK200)+IF(B201="C",F200*90%)-(Y201-Y200)-IF($B201="A",Q200/K200) + IF($B201="A",Q200/K200)</f>
        <v>-36079.980032783991</v>
      </c>
      <c r="N201" s="23">
        <f t="shared" si="108"/>
        <v>0</v>
      </c>
      <c r="O201" s="22">
        <f t="shared" si="109"/>
        <v>0</v>
      </c>
      <c r="P201" s="22">
        <f t="shared" si="141"/>
        <v>0</v>
      </c>
      <c r="Q201" s="22">
        <f t="shared" si="142"/>
        <v>0</v>
      </c>
      <c r="R201" s="22">
        <f t="shared" si="110"/>
        <v>582002.7199831024</v>
      </c>
      <c r="S201" s="16">
        <f t="shared" si="139"/>
        <v>0</v>
      </c>
      <c r="T201" s="15">
        <f t="shared" si="111"/>
        <v>0</v>
      </c>
      <c r="U201" s="23">
        <f t="shared" si="128"/>
        <v>640591.7815930919</v>
      </c>
      <c r="V201" s="23">
        <f t="shared" si="129"/>
        <v>0</v>
      </c>
      <c r="W201" s="23">
        <f t="shared" si="143"/>
        <v>15661.973580780388</v>
      </c>
      <c r="X201" s="23">
        <f t="shared" si="130"/>
        <v>21590172.710116133</v>
      </c>
      <c r="Y201" s="23">
        <f t="shared" si="112"/>
        <v>2594546.5145150246</v>
      </c>
      <c r="Z201" s="3">
        <f t="shared" si="113"/>
        <v>0</v>
      </c>
      <c r="AA201" s="23">
        <f t="shared" si="114"/>
        <v>7914932.000227768</v>
      </c>
      <c r="AB201" s="26">
        <f t="shared" si="131"/>
        <v>32719825.000000015</v>
      </c>
      <c r="AC201" s="23">
        <f t="shared" si="132"/>
        <v>37523036</v>
      </c>
      <c r="AD201" s="23">
        <f t="shared" si="133"/>
        <v>4803211</v>
      </c>
      <c r="AE201" s="24">
        <f t="shared" si="147"/>
        <v>32719825</v>
      </c>
      <c r="AF201" s="3">
        <f t="shared" si="134"/>
        <v>0</v>
      </c>
      <c r="AG201" s="2">
        <f t="shared" si="115"/>
        <v>0</v>
      </c>
      <c r="AH201" s="2">
        <f t="shared" si="116"/>
        <v>0.64844983270496026</v>
      </c>
      <c r="AI201" s="23">
        <f t="shared" si="140"/>
        <v>6404285.6764056319</v>
      </c>
      <c r="AJ201" s="23">
        <f t="shared" si="117"/>
        <v>1235880.5337787457</v>
      </c>
      <c r="AK201" s="23">
        <f t="shared" si="118"/>
        <v>0</v>
      </c>
      <c r="AL201" s="23">
        <f t="shared" si="144"/>
        <v>0</v>
      </c>
      <c r="AM201" s="23">
        <f t="shared" si="145"/>
        <v>0</v>
      </c>
      <c r="AN201" s="16">
        <f t="shared" si="135"/>
        <v>0</v>
      </c>
      <c r="AO201" s="23">
        <f t="shared" si="136"/>
        <v>0</v>
      </c>
      <c r="AP201" s="22">
        <f t="shared" si="137"/>
        <v>0</v>
      </c>
      <c r="AQ201" s="30">
        <f t="shared" si="119"/>
        <v>42603319.331555486</v>
      </c>
      <c r="AR201" s="28">
        <f t="shared" si="120"/>
        <v>1079119.1468464157</v>
      </c>
      <c r="AS201" s="25">
        <f t="shared" si="121"/>
        <v>37595961.387575135</v>
      </c>
      <c r="AT201" s="32">
        <f t="shared" si="122"/>
        <v>0</v>
      </c>
      <c r="AU201" s="23">
        <f t="shared" si="123"/>
        <v>0</v>
      </c>
      <c r="AV201" s="22">
        <f t="shared" si="124"/>
        <v>3346236.0771508445</v>
      </c>
      <c r="AW201" s="31">
        <f t="shared" si="138"/>
        <v>42603319.331555493</v>
      </c>
    </row>
    <row r="202" spans="1:53" x14ac:dyDescent="0.25">
      <c r="A202">
        <f t="shared" si="146"/>
        <v>278</v>
      </c>
      <c r="B202" t="s">
        <v>7</v>
      </c>
      <c r="C202" s="27">
        <f t="shared" si="102"/>
        <v>0</v>
      </c>
      <c r="D202" s="27">
        <f t="shared" si="125"/>
        <v>113279.55750864149</v>
      </c>
      <c r="E202" s="27" t="b">
        <f t="shared" ref="E202:E265" si="148">IF(OR(I202&gt;Max_Parcels, AI202&gt;8000000000),TRUE,FALSE)</f>
        <v>0</v>
      </c>
      <c r="F202" s="29">
        <f t="shared" si="103"/>
        <v>100000</v>
      </c>
      <c r="G202" s="27">
        <f t="shared" si="126"/>
        <v>0</v>
      </c>
      <c r="H202" s="22">
        <f t="shared" si="104"/>
        <v>53156192.175972581</v>
      </c>
      <c r="I202" s="23">
        <f t="shared" si="105"/>
        <v>106454253.04101761</v>
      </c>
      <c r="J202" s="23">
        <f t="shared" si="106"/>
        <v>25</v>
      </c>
      <c r="K202" s="19">
        <f t="shared" si="127"/>
        <v>1.1327955750864149</v>
      </c>
      <c r="L202" s="16">
        <f t="shared" si="107"/>
        <v>0.44725881738308715</v>
      </c>
      <c r="M202" s="23">
        <f>M201-IF($B202="B",(Percent_Rent_In_Elsies*2.49%/12 * H201)/K201,0)+IF($B202="D",N202,0)+IF(B202="D",AK201)+IF(B202="C",F201*90%)-(Y202-Y201)-IF($B202="A",Q201/K201) + IF($B202="A",Q201/K201)</f>
        <v>-84660.697553205304</v>
      </c>
      <c r="N202" s="23">
        <f t="shared" si="108"/>
        <v>0</v>
      </c>
      <c r="O202" s="22">
        <f t="shared" si="109"/>
        <v>0</v>
      </c>
      <c r="P202" s="22">
        <f t="shared" si="141"/>
        <v>0</v>
      </c>
      <c r="Q202" s="22">
        <f t="shared" si="142"/>
        <v>0</v>
      </c>
      <c r="R202" s="22">
        <f t="shared" si="110"/>
        <v>533502.49331784388</v>
      </c>
      <c r="S202" s="16">
        <f t="shared" si="139"/>
        <v>48500.226665258531</v>
      </c>
      <c r="T202" s="15">
        <f t="shared" si="111"/>
        <v>0</v>
      </c>
      <c r="U202" s="23">
        <f t="shared" si="128"/>
        <v>587209.13312700088</v>
      </c>
      <c r="V202" s="23">
        <f t="shared" si="129"/>
        <v>53382.648466090992</v>
      </c>
      <c r="W202" s="23">
        <f t="shared" si="143"/>
        <v>15661.973580780388</v>
      </c>
      <c r="X202" s="23">
        <f t="shared" si="130"/>
        <v>21590172.710116133</v>
      </c>
      <c r="Y202" s="23">
        <f t="shared" si="112"/>
        <v>2594546.5145150246</v>
      </c>
      <c r="Z202" s="3">
        <f t="shared" si="113"/>
        <v>0</v>
      </c>
      <c r="AA202" s="23">
        <f t="shared" si="114"/>
        <v>7914932.000227768</v>
      </c>
      <c r="AB202" s="26">
        <f t="shared" si="131"/>
        <v>32719825.000000011</v>
      </c>
      <c r="AC202" s="23">
        <f t="shared" si="132"/>
        <v>37523036</v>
      </c>
      <c r="AD202" s="23">
        <f t="shared" si="133"/>
        <v>4803211</v>
      </c>
      <c r="AE202" s="24">
        <f t="shared" si="147"/>
        <v>32719825</v>
      </c>
      <c r="AF202" s="3">
        <f t="shared" si="134"/>
        <v>0</v>
      </c>
      <c r="AG202" s="2">
        <f t="shared" si="115"/>
        <v>0</v>
      </c>
      <c r="AH202" s="2">
        <f t="shared" si="116"/>
        <v>0.64983467577803466</v>
      </c>
      <c r="AI202" s="23">
        <f t="shared" si="140"/>
        <v>6404285.6764056319</v>
      </c>
      <c r="AJ202" s="23">
        <f t="shared" si="117"/>
        <v>1235880.5337787457</v>
      </c>
      <c r="AK202" s="23">
        <f t="shared" si="118"/>
        <v>0</v>
      </c>
      <c r="AL202" s="23">
        <f t="shared" si="144"/>
        <v>109917.52673722338</v>
      </c>
      <c r="AM202" s="23">
        <f t="shared" si="145"/>
        <v>20376739742.345879</v>
      </c>
      <c r="AN202" s="16">
        <f t="shared" si="135"/>
        <v>0</v>
      </c>
      <c r="AO202" s="23">
        <f t="shared" si="136"/>
        <v>48580.717520421313</v>
      </c>
      <c r="AP202" s="22">
        <f t="shared" si="137"/>
        <v>55032.021841656337</v>
      </c>
      <c r="AQ202" s="30">
        <f t="shared" si="119"/>
        <v>42826195.160561778</v>
      </c>
      <c r="AR202" s="28">
        <f t="shared" si="120"/>
        <v>1133683.396502418</v>
      </c>
      <c r="AS202" s="25">
        <f t="shared" si="121"/>
        <v>37709240.945083775</v>
      </c>
      <c r="AT202" s="32">
        <f t="shared" si="122"/>
        <v>0</v>
      </c>
      <c r="AU202" s="23">
        <f t="shared" si="123"/>
        <v>0</v>
      </c>
      <c r="AV202" s="22">
        <f t="shared" si="124"/>
        <v>3346236.0771508445</v>
      </c>
      <c r="AW202" s="31">
        <f t="shared" si="138"/>
        <v>42826195.160561793</v>
      </c>
    </row>
    <row r="203" spans="1:53" s="21" customFormat="1" x14ac:dyDescent="0.25">
      <c r="A203">
        <f t="shared" si="146"/>
        <v>278</v>
      </c>
      <c r="B203" t="s">
        <v>8</v>
      </c>
      <c r="C203" s="27">
        <f t="shared" ref="C203:C266" si="149">IF(E202 = TRUE, 0, IF(AND($B203="A",P202&gt;0),P202,0)+IFERROR(IF($B203="A",Percent_Elsies*95%*AN199),0))</f>
        <v>0</v>
      </c>
      <c r="D203" s="27">
        <f t="shared" si="125"/>
        <v>0</v>
      </c>
      <c r="E203" s="27" t="b">
        <f t="shared" si="148"/>
        <v>0</v>
      </c>
      <c r="F203" s="29">
        <f t="shared" ref="F203:F266" si="150">D203/K203</f>
        <v>0</v>
      </c>
      <c r="G203" s="27">
        <f t="shared" si="126"/>
        <v>0</v>
      </c>
      <c r="H203" s="22">
        <f t="shared" ref="H203:H266" si="151">(H202*K203/K202+G203+D203)*IF(B203="A",(1+Inflation_Rate/12),1)</f>
        <v>53156192.175972581</v>
      </c>
      <c r="I203" s="23">
        <f t="shared" ref="I203:I266" si="152">I202+(G203+D203)/L203</f>
        <v>106454253.04101761</v>
      </c>
      <c r="J203" s="23">
        <f t="shared" ref="J203:J266" si="153">J202+IF(AND($B203="A",M203&lt;0,AR202&gt;0,E202=FALSE),MIN(_xlfn.FLOOR.MATH(1 + (-M203*2)/(Buy_On_Revalue)),30),0)</f>
        <v>25</v>
      </c>
      <c r="K203" s="19">
        <f t="shared" si="127"/>
        <v>1.1327955750864149</v>
      </c>
      <c r="L203" s="16">
        <f t="shared" ref="L203:L266" si="154">(L202/K202)*K203*IF(B203="A",(1+Inflation_Rate/12),1)</f>
        <v>0.44725881738308715</v>
      </c>
      <c r="M203" s="23">
        <f>M202-IF($B203="B",(Percent_Rent_In_Elsies*2.49%/12 * H202)/K202,0)+IF($B203="D",N203,0)+IF(B203="D",AK202)+IF(B203="C",F202*90%)-(Y203-Y202)-IF($B203="A",Q202/K202) + IF($B203="A",Q202/K202)</f>
        <v>-2478.2681180317886</v>
      </c>
      <c r="N203" s="23">
        <f t="shared" ref="N203:N266" si="155">IF(B203="D", IF(V202&gt;(Percent_Elsies*(S202+V202)),V202-(Percent_Elsies)*(S202+V202),0),0)</f>
        <v>0</v>
      </c>
      <c r="O203" s="22">
        <f t="shared" ref="O203:O266" si="156">IF(B203="D",IF(S202&gt;Percent_Dollars*(S202+V202),S202-(Percent_Dollars*(S202+V202)),0),0)</f>
        <v>0</v>
      </c>
      <c r="P203" s="22">
        <f t="shared" si="141"/>
        <v>0</v>
      </c>
      <c r="Q203" s="22">
        <f t="shared" si="142"/>
        <v>0</v>
      </c>
      <c r="R203" s="22">
        <f t="shared" ref="R203:R266" si="157">R202+IF($B203="B",5%*AN203,0)-IF(B203="B",R202/12,0)+IF($B203="C", AP202,0)</f>
        <v>588534.51515950018</v>
      </c>
      <c r="S203" s="16">
        <f t="shared" si="139"/>
        <v>48500.226665258531</v>
      </c>
      <c r="T203" s="15">
        <f t="shared" ref="T203:T266" si="158">IF($B203="E",0,T202+IF(B203="B", Percent_Dollars*95%*AN203,0)  + IF($B203="D",N203*MM_Bottom*K203)+IF($B203="D",S202-O203))</f>
        <v>0</v>
      </c>
      <c r="U203" s="23">
        <f t="shared" si="128"/>
        <v>645789.85064742225</v>
      </c>
      <c r="V203" s="23">
        <f t="shared" si="129"/>
        <v>53382.648466090992</v>
      </c>
      <c r="W203" s="23">
        <f t="shared" si="143"/>
        <v>15661.973580780388</v>
      </c>
      <c r="X203" s="23">
        <f t="shared" si="130"/>
        <v>21590172.710116133</v>
      </c>
      <c r="Y203" s="23">
        <f t="shared" ref="Y203:Y266" si="159">50%*$H$10*(AS202/$AS$10)*((4/3)/12+2.49%/4)</f>
        <v>2602364.0850798511</v>
      </c>
      <c r="Z203" s="3">
        <f t="shared" ref="Z203:Z266" si="160">IF($B203="E",W202*3.5%/Percent_Elsies,0)</f>
        <v>0</v>
      </c>
      <c r="AA203" s="23">
        <f t="shared" ref="AA203:AA266" si="161">AA202+IF($B203="E",W202*52.5%/Percent_Elsies,0)-IF($B203="D",AK202)</f>
        <v>7914932.000227768</v>
      </c>
      <c r="AB203" s="26">
        <f t="shared" si="131"/>
        <v>32819825.000000015</v>
      </c>
      <c r="AC203" s="23">
        <f t="shared" si="132"/>
        <v>37623036</v>
      </c>
      <c r="AD203" s="23">
        <f t="shared" si="133"/>
        <v>4803211</v>
      </c>
      <c r="AE203" s="24">
        <f t="shared" si="147"/>
        <v>32819825</v>
      </c>
      <c r="AF203" s="3">
        <f t="shared" si="134"/>
        <v>21587694.441998083</v>
      </c>
      <c r="AG203" s="2">
        <f t="shared" ref="AG203:AG266" si="162">IF($B203="E",(Z203/AF201)*12,0)</f>
        <v>0</v>
      </c>
      <c r="AH203" s="2">
        <f t="shared" ref="AH203:AH266" si="163">40%*H203/AE203</f>
        <v>0.64785466925521484</v>
      </c>
      <c r="AI203" s="23">
        <f t="shared" si="140"/>
        <v>6404285.6764056319</v>
      </c>
      <c r="AJ203" s="23">
        <f t="shared" ref="AJ203:AJ266" si="164">AJ202*K202/K203</f>
        <v>1235880.5337787457</v>
      </c>
      <c r="AK203" s="23">
        <f t="shared" ref="AK203:AK266" si="165">IF($B203="C",((37/25)*1000/K203)*AI203/1000000 - AM202/1000000,0)</f>
        <v>-12009.525913533666</v>
      </c>
      <c r="AL203" s="23">
        <f t="shared" si="144"/>
        <v>0</v>
      </c>
      <c r="AM203" s="23">
        <f t="shared" si="145"/>
        <v>0</v>
      </c>
      <c r="AN203" s="16">
        <f t="shared" si="135"/>
        <v>0</v>
      </c>
      <c r="AO203" s="23">
        <f t="shared" si="136"/>
        <v>0</v>
      </c>
      <c r="AP203" s="22">
        <f t="shared" si="137"/>
        <v>0</v>
      </c>
      <c r="AQ203" s="30">
        <f t="shared" ref="AQ203:AQ266" si="166">(AQ202+IF($B203="B",AN203*(5%+95%*Percent_Dollars))+IFERROR(IF($B203="A",AN199*95%*Percent_Elsies),0)+IF($B203="B",D203)+AP203+IF($B203="B",(Percent_Rent_In_Elsies*2.49%*H202/12)*MM_Top,0)-IF($B203="C",F202*MM_Bottom*K203*65%)) + IF($B203="A",Q202*(MM_Top - MM_Bottom)) - IF($B203="A",Q202)</f>
        <v>42753262.949448779</v>
      </c>
      <c r="AR203" s="28">
        <f t="shared" ref="AR203:AR266" si="167">(AR202+IF($B203="B",((Percent_Rent_In_Elsies)*2.49%*H202/12)*MM_Top,0)-IF($B203="D",N203*MM_Bottom*K203)-IF($B203="C",F202*MM_Bottom*K203*65%)) + IF($B203="A",Q202*(MM_Top - MM_Bottom))</f>
        <v>1060751.1853894168</v>
      </c>
      <c r="AS203" s="25">
        <f t="shared" ref="AS203:AS266" si="168">AS202+G203+D203</f>
        <v>37709240.945083775</v>
      </c>
      <c r="AT203" s="32">
        <f t="shared" ref="AT203:AT266" si="169">IF($B203="E",W202*7%/Percent_Elsies,0)</f>
        <v>0</v>
      </c>
      <c r="AU203" s="23">
        <f t="shared" ref="AU203:AU266" si="170">IF($B203="E",W202*7%/Percent_Elsies,0)</f>
        <v>0</v>
      </c>
      <c r="AV203" s="22">
        <f t="shared" ref="AV203:AV266" si="171">AV202+IF($B203="E",T202*30%/Percent_Dollars)</f>
        <v>3346236.0771508445</v>
      </c>
      <c r="AW203" s="31">
        <f t="shared" si="138"/>
        <v>42753262.949448794</v>
      </c>
      <c r="AX203"/>
      <c r="AY203"/>
      <c r="AZ203"/>
      <c r="BA203"/>
    </row>
    <row r="204" spans="1:53" s="21" customFormat="1" x14ac:dyDescent="0.25">
      <c r="A204">
        <f t="shared" si="146"/>
        <v>278</v>
      </c>
      <c r="B204" t="s">
        <v>9</v>
      </c>
      <c r="C204" s="27">
        <f t="shared" si="149"/>
        <v>0</v>
      </c>
      <c r="D204" s="27">
        <f t="shared" ref="D204:D267" si="172">IF(AND($B204="B",M204&lt;0,AR203&gt;0,E203=FALSE),MIN(AR203,Buy_On_Revalue*K204*(J203-J202)),0)</f>
        <v>0</v>
      </c>
      <c r="E204" s="27" t="b">
        <f t="shared" si="148"/>
        <v>0</v>
      </c>
      <c r="F204" s="29">
        <f t="shared" si="150"/>
        <v>0</v>
      </c>
      <c r="G204" s="27">
        <f t="shared" ref="G204:G267" si="173">C204</f>
        <v>0</v>
      </c>
      <c r="H204" s="22">
        <f t="shared" si="151"/>
        <v>53156192.175972581</v>
      </c>
      <c r="I204" s="23">
        <f t="shared" si="152"/>
        <v>106454253.04101761</v>
      </c>
      <c r="J204" s="23">
        <f t="shared" si="153"/>
        <v>25</v>
      </c>
      <c r="K204" s="19">
        <f t="shared" ref="K204:K267" si="174">IF(J204-J203 &gt; 0,K203*(1+0.005)^(J204-J203),K203)</f>
        <v>1.1327955750864149</v>
      </c>
      <c r="L204" s="16">
        <f t="shared" si="154"/>
        <v>0.44725881738308715</v>
      </c>
      <c r="M204" s="23">
        <f>M203-IF($B204="B",(Percent_Rent_In_Elsies*2.49%/12 * H203)/K203,0)+IF($B204="D",N204,0)+IF(B204="D",AK203)+IF(B204="C",F203*90%)-(Y204-Y203)-IF($B204="A",Q203/K203) + IF($B204="A",Q203/K203)</f>
        <v>-14487.794031565454</v>
      </c>
      <c r="N204" s="23">
        <f t="shared" si="155"/>
        <v>0</v>
      </c>
      <c r="O204" s="22">
        <f t="shared" si="156"/>
        <v>17935.364125853677</v>
      </c>
      <c r="P204" s="22">
        <f t="shared" si="141"/>
        <v>0</v>
      </c>
      <c r="Q204" s="22">
        <f t="shared" si="142"/>
        <v>0</v>
      </c>
      <c r="R204" s="22">
        <f t="shared" si="157"/>
        <v>588534.51515950018</v>
      </c>
      <c r="S204" s="16">
        <f t="shared" si="139"/>
        <v>0</v>
      </c>
      <c r="T204" s="15">
        <f t="shared" si="158"/>
        <v>30564.862539404854</v>
      </c>
      <c r="U204" s="23">
        <f t="shared" ref="U204:U267" si="175">U203-IF($B204="B",U203/12)+IF($B204="C",AO203)+IF(B204="C",F203*10%)</f>
        <v>645789.85064742225</v>
      </c>
      <c r="V204" s="23">
        <f t="shared" ref="V204:V267" si="176">IF($B204="D", 0, V203+IF($B204="B",U203/12,0))</f>
        <v>0</v>
      </c>
      <c r="W204" s="23">
        <f t="shared" si="143"/>
        <v>69044.622046871373</v>
      </c>
      <c r="X204" s="23">
        <f t="shared" ref="X204:X267" si="177">X203+IFERROR(IF($B204="A",Z203,0),0)  + AT203 + AU203 - IF($B204="A",Q203/K203)</f>
        <v>21590172.710116133</v>
      </c>
      <c r="Y204" s="23">
        <f t="shared" si="159"/>
        <v>2602364.0850798511</v>
      </c>
      <c r="Z204" s="3">
        <f t="shared" si="160"/>
        <v>0</v>
      </c>
      <c r="AA204" s="23">
        <f t="shared" si="161"/>
        <v>7926941.5261413017</v>
      </c>
      <c r="AB204" s="26">
        <f t="shared" ref="AB204:AB267" si="178">M204+SUM(U204:AA204)+AO204+AT204+AU204</f>
        <v>32819825.000000015</v>
      </c>
      <c r="AC204" s="23">
        <f t="shared" ref="AC204:AC267" si="179">AC203+G204+IF($B204="C",F203)</f>
        <v>37623036</v>
      </c>
      <c r="AD204" s="23">
        <f t="shared" ref="AD204:AD267" si="180">AD203</f>
        <v>4803211</v>
      </c>
      <c r="AE204" s="24">
        <f t="shared" si="147"/>
        <v>32819825</v>
      </c>
      <c r="AF204" s="3">
        <f t="shared" ref="AF204:AF267" si="181">IF($B204="C",MAX(AE204-AA204-Y204-U204-V204-W204-AO204-AT204-AU204,0.0001),0)</f>
        <v>0</v>
      </c>
      <c r="AG204" s="2">
        <f t="shared" si="162"/>
        <v>0</v>
      </c>
      <c r="AH204" s="2">
        <f t="shared" si="163"/>
        <v>0.64785466925521484</v>
      </c>
      <c r="AI204" s="23">
        <f t="shared" si="140"/>
        <v>6414003.0605583005</v>
      </c>
      <c r="AJ204" s="23">
        <f t="shared" si="164"/>
        <v>1235880.5337787457</v>
      </c>
      <c r="AK204" s="23">
        <f t="shared" si="165"/>
        <v>0</v>
      </c>
      <c r="AL204" s="23">
        <f t="shared" si="144"/>
        <v>0</v>
      </c>
      <c r="AM204" s="23">
        <f t="shared" si="145"/>
        <v>0</v>
      </c>
      <c r="AN204" s="16">
        <f t="shared" ref="AN204:AN267" si="182">IF($B204="B",(G198)/2,0)</f>
        <v>0</v>
      </c>
      <c r="AO204" s="23">
        <f t="shared" ref="AO204:AO267" si="183">IF($B204="B",(Percent_Rent_In_Elsies*2.49%/12*H203)/K203,0)</f>
        <v>0</v>
      </c>
      <c r="AP204" s="22">
        <f t="shared" ref="AP204:AP267" si="184">IF($B204="B",(1-Percent_Rent_In_Elsies)*2.49%*H203/12,0)</f>
        <v>0</v>
      </c>
      <c r="AQ204" s="30">
        <f t="shared" si="166"/>
        <v>42753262.949448779</v>
      </c>
      <c r="AR204" s="28">
        <f t="shared" si="167"/>
        <v>1060751.1853894168</v>
      </c>
      <c r="AS204" s="25">
        <f t="shared" si="168"/>
        <v>37709240.945083775</v>
      </c>
      <c r="AT204" s="32">
        <f t="shared" si="169"/>
        <v>0</v>
      </c>
      <c r="AU204" s="23">
        <f t="shared" si="170"/>
        <v>0</v>
      </c>
      <c r="AV204" s="22">
        <f t="shared" si="171"/>
        <v>3346236.0771508445</v>
      </c>
      <c r="AW204" s="31">
        <f t="shared" ref="AW204:AW267" si="185">SUM(AR204:AS204)+AV204 +SUM(O204:T204)+AP204</f>
        <v>42753262.949448794</v>
      </c>
      <c r="AX204"/>
      <c r="AY204"/>
      <c r="AZ204"/>
      <c r="BA204"/>
    </row>
    <row r="205" spans="1:53" x14ac:dyDescent="0.25">
      <c r="A205" s="21">
        <f t="shared" si="146"/>
        <v>278</v>
      </c>
      <c r="B205" s="21" t="s">
        <v>28</v>
      </c>
      <c r="C205" s="27">
        <f t="shared" si="149"/>
        <v>0</v>
      </c>
      <c r="D205" s="27">
        <f t="shared" si="172"/>
        <v>0</v>
      </c>
      <c r="E205" s="27" t="b">
        <f t="shared" si="148"/>
        <v>0</v>
      </c>
      <c r="F205" s="29">
        <f t="shared" si="150"/>
        <v>0</v>
      </c>
      <c r="G205" s="27">
        <f t="shared" si="173"/>
        <v>0</v>
      </c>
      <c r="H205" s="22">
        <f t="shared" si="151"/>
        <v>53156192.175972581</v>
      </c>
      <c r="I205" s="23">
        <f t="shared" si="152"/>
        <v>106454253.04101761</v>
      </c>
      <c r="J205" s="23">
        <f t="shared" si="153"/>
        <v>25</v>
      </c>
      <c r="K205" s="19">
        <f t="shared" si="174"/>
        <v>1.1327955750864149</v>
      </c>
      <c r="L205" s="16">
        <f t="shared" si="154"/>
        <v>0.44725881738308715</v>
      </c>
      <c r="M205" s="23">
        <f>M204-IF($B205="B",(Percent_Rent_In_Elsies*2.49%/12 * H204)/K204,0)+IF($B205="D",N205,0)+IF(B205="D",AK204)+IF(B205="C",F204*90%)-(Y205-Y204)-IF($B205="A",Q204/K204) + IF($B205="A",Q204/K204)</f>
        <v>-14487.794031565454</v>
      </c>
      <c r="N205" s="23">
        <f t="shared" si="155"/>
        <v>0</v>
      </c>
      <c r="O205" s="22">
        <f t="shared" si="156"/>
        <v>0</v>
      </c>
      <c r="P205" s="22">
        <f t="shared" si="141"/>
        <v>0</v>
      </c>
      <c r="Q205" s="22">
        <f t="shared" si="142"/>
        <v>17935.364125853677</v>
      </c>
      <c r="R205" s="22">
        <f t="shared" si="157"/>
        <v>588534.51515950018</v>
      </c>
      <c r="S205" s="16">
        <f t="shared" ref="S205:S245" si="186">IF($B205="D", 0, S204+IF($B205="B",R204/12,0)-IF($B205="C",O205,0))</f>
        <v>0</v>
      </c>
      <c r="T205" s="15">
        <f t="shared" si="158"/>
        <v>0</v>
      </c>
      <c r="U205" s="23">
        <f t="shared" si="175"/>
        <v>645789.85064742225</v>
      </c>
      <c r="V205" s="23">
        <f t="shared" si="176"/>
        <v>0</v>
      </c>
      <c r="W205" s="23">
        <f t="shared" si="143"/>
        <v>0</v>
      </c>
      <c r="X205" s="23">
        <f t="shared" si="177"/>
        <v>21590172.710116133</v>
      </c>
      <c r="Y205" s="23">
        <f t="shared" si="159"/>
        <v>2602364.0850798511</v>
      </c>
      <c r="Z205" s="3">
        <f t="shared" si="160"/>
        <v>3452.2311023435691</v>
      </c>
      <c r="AA205" s="23">
        <f t="shared" si="161"/>
        <v>7978724.9926764555</v>
      </c>
      <c r="AB205" s="26">
        <f t="shared" si="178"/>
        <v>32819825.000000019</v>
      </c>
      <c r="AC205" s="23">
        <f t="shared" si="179"/>
        <v>37623036</v>
      </c>
      <c r="AD205" s="23">
        <f t="shared" si="180"/>
        <v>4803211</v>
      </c>
      <c r="AE205" s="24">
        <f t="shared" si="147"/>
        <v>32819825</v>
      </c>
      <c r="AF205" s="3">
        <f t="shared" si="181"/>
        <v>0</v>
      </c>
      <c r="AG205" s="2">
        <f t="shared" si="162"/>
        <v>1.9189994253174406E-3</v>
      </c>
      <c r="AH205" s="2">
        <f t="shared" si="163"/>
        <v>0.64785466925521484</v>
      </c>
      <c r="AI205" s="23">
        <f t="shared" ref="AI205:AI268" si="187">AA205/(AJ205/1000000)</f>
        <v>6455903.118953771</v>
      </c>
      <c r="AJ205" s="23">
        <f t="shared" si="164"/>
        <v>1235880.5337787457</v>
      </c>
      <c r="AK205" s="23">
        <f t="shared" si="165"/>
        <v>0</v>
      </c>
      <c r="AL205" s="23">
        <f t="shared" si="144"/>
        <v>0</v>
      </c>
      <c r="AM205" s="23">
        <f t="shared" si="145"/>
        <v>0</v>
      </c>
      <c r="AN205" s="16">
        <f t="shared" si="182"/>
        <v>0</v>
      </c>
      <c r="AO205" s="23">
        <f t="shared" si="183"/>
        <v>0</v>
      </c>
      <c r="AP205" s="22">
        <f t="shared" si="184"/>
        <v>0</v>
      </c>
      <c r="AQ205" s="30">
        <f t="shared" si="166"/>
        <v>42753262.949448779</v>
      </c>
      <c r="AR205" s="28">
        <f t="shared" si="167"/>
        <v>1060751.1853894168</v>
      </c>
      <c r="AS205" s="25">
        <f t="shared" si="168"/>
        <v>37709240.945083775</v>
      </c>
      <c r="AT205" s="32">
        <f t="shared" si="169"/>
        <v>6904.4622046871382</v>
      </c>
      <c r="AU205" s="23">
        <f t="shared" si="170"/>
        <v>6904.4622046871382</v>
      </c>
      <c r="AV205" s="22">
        <f t="shared" si="171"/>
        <v>3376800.9396902495</v>
      </c>
      <c r="AW205" s="31">
        <f t="shared" si="185"/>
        <v>42753262.949448787</v>
      </c>
    </row>
    <row r="206" spans="1:53" x14ac:dyDescent="0.25">
      <c r="A206">
        <f t="shared" si="146"/>
        <v>279</v>
      </c>
      <c r="B206" t="s">
        <v>6</v>
      </c>
      <c r="C206" s="27">
        <f t="shared" si="149"/>
        <v>0</v>
      </c>
      <c r="D206" s="27">
        <f t="shared" si="172"/>
        <v>0</v>
      </c>
      <c r="E206" s="27" t="b">
        <f t="shared" si="148"/>
        <v>0</v>
      </c>
      <c r="F206" s="29">
        <f t="shared" si="150"/>
        <v>0</v>
      </c>
      <c r="G206" s="27">
        <f t="shared" si="173"/>
        <v>0</v>
      </c>
      <c r="H206" s="22">
        <f t="shared" si="151"/>
        <v>53511009.75874719</v>
      </c>
      <c r="I206" s="23">
        <f t="shared" si="152"/>
        <v>106454253.04101761</v>
      </c>
      <c r="J206" s="23">
        <f t="shared" si="153"/>
        <v>26</v>
      </c>
      <c r="K206" s="19">
        <f t="shared" si="174"/>
        <v>1.1384595529618469</v>
      </c>
      <c r="L206" s="16">
        <f t="shared" si="154"/>
        <v>0.45024426998911921</v>
      </c>
      <c r="M206" s="23">
        <f>M205-IF($B206="B",(Percent_Rent_In_Elsies*2.49%/12 * H205)/K205,0)+IF($B206="D",N206,0)+IF(B206="D",AK205)+IF(B206="C",F205*90%)-(Y206-Y205)-IF($B206="A",Q205/K205) + IF($B206="A",Q205/K205)</f>
        <v>-14487.794031565454</v>
      </c>
      <c r="N206" s="23">
        <f t="shared" si="155"/>
        <v>0</v>
      </c>
      <c r="O206" s="22">
        <f t="shared" si="156"/>
        <v>0</v>
      </c>
      <c r="P206" s="22">
        <f t="shared" si="141"/>
        <v>0</v>
      </c>
      <c r="Q206" s="22">
        <f t="shared" si="142"/>
        <v>0</v>
      </c>
      <c r="R206" s="22">
        <f t="shared" si="157"/>
        <v>588534.51515950018</v>
      </c>
      <c r="S206" s="16">
        <f t="shared" si="186"/>
        <v>0</v>
      </c>
      <c r="T206" s="15">
        <f t="shared" si="158"/>
        <v>0</v>
      </c>
      <c r="U206" s="23">
        <f t="shared" si="175"/>
        <v>645789.85064742225</v>
      </c>
      <c r="V206" s="23">
        <f t="shared" si="176"/>
        <v>0</v>
      </c>
      <c r="W206" s="23">
        <f t="shared" si="143"/>
        <v>15832.833849554439</v>
      </c>
      <c r="X206" s="23">
        <f t="shared" si="177"/>
        <v>21591601.031778298</v>
      </c>
      <c r="Y206" s="23">
        <f t="shared" si="159"/>
        <v>2602364.0850798511</v>
      </c>
      <c r="Z206" s="3">
        <f t="shared" si="160"/>
        <v>0</v>
      </c>
      <c r="AA206" s="23">
        <f t="shared" si="161"/>
        <v>7978724.9926764555</v>
      </c>
      <c r="AB206" s="26">
        <f t="shared" si="178"/>
        <v>32819825.000000019</v>
      </c>
      <c r="AC206" s="23">
        <f t="shared" si="179"/>
        <v>37623036</v>
      </c>
      <c r="AD206" s="23">
        <f t="shared" si="180"/>
        <v>4803211</v>
      </c>
      <c r="AE206" s="24">
        <f t="shared" si="147"/>
        <v>32819825</v>
      </c>
      <c r="AF206" s="3">
        <f t="shared" si="181"/>
        <v>0</v>
      </c>
      <c r="AG206" s="2">
        <f t="shared" si="162"/>
        <v>0</v>
      </c>
      <c r="AH206" s="2">
        <f t="shared" si="163"/>
        <v>0.65217909917249339</v>
      </c>
      <c r="AI206" s="23">
        <f t="shared" si="187"/>
        <v>6488182.6345485393</v>
      </c>
      <c r="AJ206" s="23">
        <f t="shared" si="164"/>
        <v>1229731.8744067124</v>
      </c>
      <c r="AK206" s="23">
        <f t="shared" si="165"/>
        <v>0</v>
      </c>
      <c r="AL206" s="23">
        <f t="shared" si="144"/>
        <v>0</v>
      </c>
      <c r="AM206" s="23">
        <f t="shared" si="145"/>
        <v>0</v>
      </c>
      <c r="AN206" s="16">
        <f t="shared" si="182"/>
        <v>0</v>
      </c>
      <c r="AO206" s="23">
        <f t="shared" si="183"/>
        <v>0</v>
      </c>
      <c r="AP206" s="22">
        <f t="shared" si="184"/>
        <v>0</v>
      </c>
      <c r="AQ206" s="30">
        <f t="shared" si="166"/>
        <v>42735345.520687051</v>
      </c>
      <c r="AR206" s="28">
        <f t="shared" si="167"/>
        <v>1060769.1207535425</v>
      </c>
      <c r="AS206" s="25">
        <f t="shared" si="168"/>
        <v>37709240.945083775</v>
      </c>
      <c r="AT206" s="32">
        <f t="shared" si="169"/>
        <v>0</v>
      </c>
      <c r="AU206" s="23">
        <f t="shared" si="170"/>
        <v>0</v>
      </c>
      <c r="AV206" s="22">
        <f t="shared" si="171"/>
        <v>3376800.9396902495</v>
      </c>
      <c r="AW206" s="31">
        <f t="shared" si="185"/>
        <v>42735345.520687066</v>
      </c>
    </row>
    <row r="207" spans="1:53" x14ac:dyDescent="0.25">
      <c r="A207">
        <f t="shared" si="146"/>
        <v>279</v>
      </c>
      <c r="B207" t="s">
        <v>7</v>
      </c>
      <c r="C207" s="27">
        <f t="shared" si="149"/>
        <v>0</v>
      </c>
      <c r="D207" s="27">
        <f t="shared" si="172"/>
        <v>56922.977648092346</v>
      </c>
      <c r="E207" s="27" t="b">
        <f t="shared" si="148"/>
        <v>0</v>
      </c>
      <c r="F207" s="29">
        <f t="shared" si="150"/>
        <v>50000</v>
      </c>
      <c r="G207" s="27">
        <f t="shared" si="173"/>
        <v>0</v>
      </c>
      <c r="H207" s="22">
        <f t="shared" si="151"/>
        <v>53567932.736395285</v>
      </c>
      <c r="I207" s="23">
        <f t="shared" si="152"/>
        <v>106580679.91958614</v>
      </c>
      <c r="J207" s="23">
        <f t="shared" si="153"/>
        <v>26</v>
      </c>
      <c r="K207" s="19">
        <f t="shared" si="174"/>
        <v>1.1384595529618469</v>
      </c>
      <c r="L207" s="16">
        <f t="shared" si="154"/>
        <v>0.45024426998911921</v>
      </c>
      <c r="M207" s="23">
        <f>M206-IF($B207="B",(Percent_Rent_In_Elsies*2.49%/12 * H206)/K206,0)+IF($B207="D",N207,0)+IF(B207="D",AK206)+IF(B207="C",F206*90%)-(Y207-Y206)-IF($B207="A",Q206/K206) + IF($B207="A",Q206/K206)</f>
        <v>-63253.40233118747</v>
      </c>
      <c r="N207" s="23">
        <f t="shared" si="155"/>
        <v>0</v>
      </c>
      <c r="O207" s="22">
        <f t="shared" si="156"/>
        <v>0</v>
      </c>
      <c r="P207" s="22">
        <f t="shared" ref="P207:P270" si="188">IF(AG207 &gt; Retail_Freeze_Above, O206,0)</f>
        <v>0</v>
      </c>
      <c r="Q207" s="22">
        <f t="shared" ref="Q207:Q270" si="189">IF(AG207&lt;=Retail_Freeze_Above,O206,0)</f>
        <v>0</v>
      </c>
      <c r="R207" s="22">
        <f t="shared" si="157"/>
        <v>539489.97222954186</v>
      </c>
      <c r="S207" s="16">
        <f t="shared" si="186"/>
        <v>49044.542929958348</v>
      </c>
      <c r="T207" s="15">
        <f t="shared" si="158"/>
        <v>0</v>
      </c>
      <c r="U207" s="23">
        <f t="shared" si="175"/>
        <v>591974.02976013708</v>
      </c>
      <c r="V207" s="23">
        <f t="shared" si="176"/>
        <v>53815.82088728519</v>
      </c>
      <c r="W207" s="23">
        <f t="shared" ref="W207:W270" si="190">IF($B207="E",0,W206+IF(B207="D",V206,0)+IF($B207="A",G207))-IF($B207="D",N207)+IF($B207="A",Q206/K206)</f>
        <v>15832.833849554439</v>
      </c>
      <c r="X207" s="23">
        <f t="shared" si="177"/>
        <v>21591601.031778298</v>
      </c>
      <c r="Y207" s="23">
        <f t="shared" si="159"/>
        <v>2602364.0850798511</v>
      </c>
      <c r="Z207" s="3">
        <f t="shared" si="160"/>
        <v>0</v>
      </c>
      <c r="AA207" s="23">
        <f t="shared" si="161"/>
        <v>7978724.9926764555</v>
      </c>
      <c r="AB207" s="26">
        <f t="shared" si="178"/>
        <v>32819825.000000015</v>
      </c>
      <c r="AC207" s="23">
        <f t="shared" si="179"/>
        <v>37623036</v>
      </c>
      <c r="AD207" s="23">
        <f t="shared" si="180"/>
        <v>4803211</v>
      </c>
      <c r="AE207" s="24">
        <f t="shared" si="147"/>
        <v>32819825</v>
      </c>
      <c r="AF207" s="3">
        <f t="shared" si="181"/>
        <v>0</v>
      </c>
      <c r="AG207" s="2">
        <f t="shared" si="162"/>
        <v>0</v>
      </c>
      <c r="AH207" s="2">
        <f t="shared" si="163"/>
        <v>0.65287286250179932</v>
      </c>
      <c r="AI207" s="23">
        <f t="shared" si="187"/>
        <v>6488182.6345485393</v>
      </c>
      <c r="AJ207" s="23">
        <f t="shared" si="164"/>
        <v>1229731.8744067124</v>
      </c>
      <c r="AK207" s="23">
        <f t="shared" si="165"/>
        <v>0</v>
      </c>
      <c r="AL207" s="23">
        <f t="shared" si="144"/>
        <v>83896.958142907359</v>
      </c>
      <c r="AM207" s="23">
        <f t="shared" si="145"/>
        <v>15475614539.114841</v>
      </c>
      <c r="AN207" s="16">
        <f t="shared" si="182"/>
        <v>0</v>
      </c>
      <c r="AO207" s="23">
        <f t="shared" si="183"/>
        <v>48765.608299622014</v>
      </c>
      <c r="AP207" s="22">
        <f t="shared" si="184"/>
        <v>55517.672624700215</v>
      </c>
      <c r="AQ207" s="30">
        <f t="shared" si="166"/>
        <v>42902831.943367235</v>
      </c>
      <c r="AR207" s="28">
        <f t="shared" si="167"/>
        <v>1115814.8931609327</v>
      </c>
      <c r="AS207" s="25">
        <f t="shared" si="168"/>
        <v>37766163.922731869</v>
      </c>
      <c r="AT207" s="32">
        <f t="shared" si="169"/>
        <v>0</v>
      </c>
      <c r="AU207" s="23">
        <f t="shared" si="170"/>
        <v>0</v>
      </c>
      <c r="AV207" s="22">
        <f t="shared" si="171"/>
        <v>3376800.9396902495</v>
      </c>
      <c r="AW207" s="31">
        <f t="shared" si="185"/>
        <v>42902831.94336725</v>
      </c>
    </row>
    <row r="208" spans="1:53" x14ac:dyDescent="0.25">
      <c r="A208">
        <f t="shared" si="146"/>
        <v>279</v>
      </c>
      <c r="B208" t="s">
        <v>8</v>
      </c>
      <c r="C208" s="27">
        <f t="shared" si="149"/>
        <v>0</v>
      </c>
      <c r="D208" s="27">
        <f t="shared" si="172"/>
        <v>0</v>
      </c>
      <c r="E208" s="27" t="b">
        <f t="shared" si="148"/>
        <v>0</v>
      </c>
      <c r="F208" s="29">
        <f t="shared" si="150"/>
        <v>0</v>
      </c>
      <c r="G208" s="27">
        <f t="shared" si="173"/>
        <v>0</v>
      </c>
      <c r="H208" s="22">
        <f t="shared" si="151"/>
        <v>53567932.736395285</v>
      </c>
      <c r="I208" s="23">
        <f t="shared" si="152"/>
        <v>106580679.91958614</v>
      </c>
      <c r="J208" s="23">
        <f t="shared" si="153"/>
        <v>26</v>
      </c>
      <c r="K208" s="19">
        <f t="shared" si="174"/>
        <v>1.1384595529618469</v>
      </c>
      <c r="L208" s="16">
        <f t="shared" si="154"/>
        <v>0.45024426998911921</v>
      </c>
      <c r="M208" s="23">
        <f>M207-IF($B208="B",(Percent_Rent_In_Elsies*2.49%/12 * H207)/K207,0)+IF($B208="D",N208,0)+IF(B208="D",AK207)+IF(B208="C",F207*90%)-(Y208-Y207)-IF($B208="A",Q207/K207) + IF($B208="A",Q207/K207)</f>
        <v>-22181.731540012719</v>
      </c>
      <c r="N208" s="23">
        <f t="shared" si="155"/>
        <v>0</v>
      </c>
      <c r="O208" s="22">
        <f t="shared" si="156"/>
        <v>0</v>
      </c>
      <c r="P208" s="22">
        <f t="shared" si="188"/>
        <v>0</v>
      </c>
      <c r="Q208" s="22">
        <f t="shared" si="189"/>
        <v>0</v>
      </c>
      <c r="R208" s="22">
        <f t="shared" si="157"/>
        <v>595007.6448542421</v>
      </c>
      <c r="S208" s="16">
        <f t="shared" si="186"/>
        <v>49044.542929958348</v>
      </c>
      <c r="T208" s="15">
        <f t="shared" si="158"/>
        <v>0</v>
      </c>
      <c r="U208" s="23">
        <f t="shared" si="175"/>
        <v>645739.63805975905</v>
      </c>
      <c r="V208" s="23">
        <f t="shared" si="176"/>
        <v>53815.82088728519</v>
      </c>
      <c r="W208" s="23">
        <f t="shared" si="190"/>
        <v>15832.833849554439</v>
      </c>
      <c r="X208" s="23">
        <f t="shared" si="177"/>
        <v>21591601.031778298</v>
      </c>
      <c r="Y208" s="23">
        <f t="shared" si="159"/>
        <v>2606292.4142886763</v>
      </c>
      <c r="Z208" s="3">
        <f t="shared" si="160"/>
        <v>0</v>
      </c>
      <c r="AA208" s="23">
        <f t="shared" si="161"/>
        <v>7978724.9926764555</v>
      </c>
      <c r="AB208" s="26">
        <f t="shared" si="178"/>
        <v>32869825.000000015</v>
      </c>
      <c r="AC208" s="23">
        <f t="shared" si="179"/>
        <v>37673036</v>
      </c>
      <c r="AD208" s="23">
        <f t="shared" si="180"/>
        <v>4803211</v>
      </c>
      <c r="AE208" s="24">
        <f t="shared" si="147"/>
        <v>32869825</v>
      </c>
      <c r="AF208" s="3">
        <f t="shared" si="181"/>
        <v>21569419.30023827</v>
      </c>
      <c r="AG208" s="2">
        <f t="shared" si="162"/>
        <v>0</v>
      </c>
      <c r="AH208" s="2">
        <f t="shared" si="163"/>
        <v>0.65187974364202173</v>
      </c>
      <c r="AI208" s="23">
        <f t="shared" si="187"/>
        <v>6488182.6345485393</v>
      </c>
      <c r="AJ208" s="23">
        <f t="shared" si="164"/>
        <v>1229731.8744067124</v>
      </c>
      <c r="AK208" s="23">
        <f t="shared" si="165"/>
        <v>-7040.9624039997288</v>
      </c>
      <c r="AL208" s="23">
        <f t="shared" ref="AL208:AL271" si="191">IF($B208="B",AI208-AI203,0)</f>
        <v>0</v>
      </c>
      <c r="AM208" s="23">
        <f t="shared" si="145"/>
        <v>0</v>
      </c>
      <c r="AN208" s="16">
        <f t="shared" si="182"/>
        <v>0</v>
      </c>
      <c r="AO208" s="23">
        <f t="shared" si="183"/>
        <v>0</v>
      </c>
      <c r="AP208" s="22">
        <f t="shared" si="184"/>
        <v>0</v>
      </c>
      <c r="AQ208" s="30">
        <f t="shared" si="166"/>
        <v>42866183.50728295</v>
      </c>
      <c r="AR208" s="28">
        <f t="shared" si="167"/>
        <v>1079166.4570766496</v>
      </c>
      <c r="AS208" s="25">
        <f t="shared" si="168"/>
        <v>37766163.922731869</v>
      </c>
      <c r="AT208" s="32">
        <f t="shared" si="169"/>
        <v>0</v>
      </c>
      <c r="AU208" s="23">
        <f t="shared" si="170"/>
        <v>0</v>
      </c>
      <c r="AV208" s="22">
        <f t="shared" si="171"/>
        <v>3376800.9396902495</v>
      </c>
      <c r="AW208" s="31">
        <f t="shared" si="185"/>
        <v>42866183.507282965</v>
      </c>
    </row>
    <row r="209" spans="1:53" x14ac:dyDescent="0.25">
      <c r="A209" s="21">
        <f t="shared" si="146"/>
        <v>279</v>
      </c>
      <c r="B209" s="21" t="s">
        <v>9</v>
      </c>
      <c r="C209" s="27">
        <f t="shared" si="149"/>
        <v>0</v>
      </c>
      <c r="D209" s="27">
        <f t="shared" si="172"/>
        <v>0</v>
      </c>
      <c r="E209" s="27" t="b">
        <f t="shared" si="148"/>
        <v>0</v>
      </c>
      <c r="F209" s="29">
        <f t="shared" si="150"/>
        <v>0</v>
      </c>
      <c r="G209" s="27">
        <f t="shared" si="173"/>
        <v>0</v>
      </c>
      <c r="H209" s="22">
        <f t="shared" si="151"/>
        <v>53567932.736395285</v>
      </c>
      <c r="I209" s="23">
        <f t="shared" si="152"/>
        <v>106580679.91958614</v>
      </c>
      <c r="J209" s="23">
        <f t="shared" si="153"/>
        <v>26</v>
      </c>
      <c r="K209" s="19">
        <f t="shared" si="174"/>
        <v>1.1384595529618469</v>
      </c>
      <c r="L209" s="16">
        <f t="shared" si="154"/>
        <v>0.45024426998911921</v>
      </c>
      <c r="M209" s="23">
        <f>M208-IF($B209="B",(Percent_Rent_In_Elsies*2.49%/12 * H208)/K208,0)+IF($B209="D",N209,0)+IF(B209="D",AK208)+IF(B209="C",F208*90%)-(Y209-Y208)-IF($B209="A",Q208/K208) + IF($B209="A",Q208/K208)</f>
        <v>-29222.693944012448</v>
      </c>
      <c r="N209" s="23">
        <f t="shared" si="155"/>
        <v>0</v>
      </c>
      <c r="O209" s="22">
        <f t="shared" si="156"/>
        <v>18186.433784785288</v>
      </c>
      <c r="P209" s="22">
        <f t="shared" si="188"/>
        <v>0</v>
      </c>
      <c r="Q209" s="22">
        <f t="shared" si="189"/>
        <v>0</v>
      </c>
      <c r="R209" s="22">
        <f t="shared" si="157"/>
        <v>595007.6448542421</v>
      </c>
      <c r="S209" s="16">
        <f t="shared" si="186"/>
        <v>0</v>
      </c>
      <c r="T209" s="15">
        <f t="shared" si="158"/>
        <v>30858.109145173061</v>
      </c>
      <c r="U209" s="23">
        <f t="shared" si="175"/>
        <v>645739.63805975905</v>
      </c>
      <c r="V209" s="23">
        <f t="shared" si="176"/>
        <v>0</v>
      </c>
      <c r="W209" s="23">
        <f t="shared" si="190"/>
        <v>69648.654736839628</v>
      </c>
      <c r="X209" s="23">
        <f t="shared" si="177"/>
        <v>21591601.031778298</v>
      </c>
      <c r="Y209" s="23">
        <f t="shared" si="159"/>
        <v>2606292.4142886763</v>
      </c>
      <c r="Z209" s="3">
        <f t="shared" si="160"/>
        <v>0</v>
      </c>
      <c r="AA209" s="23">
        <f t="shared" si="161"/>
        <v>7985765.9550804552</v>
      </c>
      <c r="AB209" s="26">
        <f t="shared" si="178"/>
        <v>32869825.000000019</v>
      </c>
      <c r="AC209" s="23">
        <f t="shared" si="179"/>
        <v>37673036</v>
      </c>
      <c r="AD209" s="23">
        <f t="shared" si="180"/>
        <v>4803211</v>
      </c>
      <c r="AE209" s="24">
        <f t="shared" si="147"/>
        <v>32869825</v>
      </c>
      <c r="AF209" s="3">
        <f t="shared" si="181"/>
        <v>0</v>
      </c>
      <c r="AG209" s="2">
        <f t="shared" si="162"/>
        <v>0</v>
      </c>
      <c r="AH209" s="2">
        <f t="shared" si="163"/>
        <v>0.65187974364202173</v>
      </c>
      <c r="AI209" s="23">
        <f t="shared" si="187"/>
        <v>6493908.2423420241</v>
      </c>
      <c r="AJ209" s="23">
        <f t="shared" si="164"/>
        <v>1229731.8744067124</v>
      </c>
      <c r="AK209" s="23">
        <f t="shared" si="165"/>
        <v>0</v>
      </c>
      <c r="AL209" s="23">
        <f t="shared" si="191"/>
        <v>0</v>
      </c>
      <c r="AM209" s="23">
        <f t="shared" ref="AM209:AM272" si="192">IF($B209="B",50%*AL209*30%*AJ209,0)</f>
        <v>0</v>
      </c>
      <c r="AN209" s="16">
        <f t="shared" si="182"/>
        <v>0</v>
      </c>
      <c r="AO209" s="23">
        <f t="shared" si="183"/>
        <v>0</v>
      </c>
      <c r="AP209" s="22">
        <f t="shared" si="184"/>
        <v>0</v>
      </c>
      <c r="AQ209" s="30">
        <f t="shared" si="166"/>
        <v>42866183.50728295</v>
      </c>
      <c r="AR209" s="28">
        <f t="shared" si="167"/>
        <v>1079166.4570766496</v>
      </c>
      <c r="AS209" s="25">
        <f t="shared" si="168"/>
        <v>37766163.922731869</v>
      </c>
      <c r="AT209" s="32">
        <f t="shared" si="169"/>
        <v>0</v>
      </c>
      <c r="AU209" s="23">
        <f t="shared" si="170"/>
        <v>0</v>
      </c>
      <c r="AV209" s="22">
        <f t="shared" si="171"/>
        <v>3376800.9396902495</v>
      </c>
      <c r="AW209" s="31">
        <f t="shared" si="185"/>
        <v>42866183.507282965</v>
      </c>
      <c r="AX209" s="21"/>
      <c r="AY209" s="21"/>
      <c r="AZ209" s="21"/>
      <c r="BA209" s="21"/>
    </row>
    <row r="210" spans="1:53" x14ac:dyDescent="0.25">
      <c r="A210" s="21">
        <f t="shared" si="146"/>
        <v>279</v>
      </c>
      <c r="B210" s="21" t="s">
        <v>28</v>
      </c>
      <c r="C210" s="27">
        <f t="shared" si="149"/>
        <v>0</v>
      </c>
      <c r="D210" s="27">
        <f t="shared" si="172"/>
        <v>0</v>
      </c>
      <c r="E210" s="27" t="b">
        <f t="shared" si="148"/>
        <v>0</v>
      </c>
      <c r="F210" s="29">
        <f t="shared" si="150"/>
        <v>0</v>
      </c>
      <c r="G210" s="27">
        <f t="shared" si="173"/>
        <v>0</v>
      </c>
      <c r="H210" s="22">
        <f t="shared" si="151"/>
        <v>53567932.736395285</v>
      </c>
      <c r="I210" s="23">
        <f t="shared" si="152"/>
        <v>106580679.91958614</v>
      </c>
      <c r="J210" s="23">
        <f t="shared" si="153"/>
        <v>26</v>
      </c>
      <c r="K210" s="19">
        <f t="shared" si="174"/>
        <v>1.1384595529618469</v>
      </c>
      <c r="L210" s="16">
        <f t="shared" si="154"/>
        <v>0.45024426998911921</v>
      </c>
      <c r="M210" s="23">
        <f>M209-IF($B210="B",(Percent_Rent_In_Elsies*2.49%/12 * H209)/K209,0)+IF($B210="D",N210,0)+IF(B210="D",AK209)+IF(B210="C",F209*90%)-(Y210-Y209)-IF($B210="A",Q209/K209) + IF($B210="A",Q209/K209)</f>
        <v>-29222.693944012448</v>
      </c>
      <c r="N210" s="23">
        <f t="shared" si="155"/>
        <v>0</v>
      </c>
      <c r="O210" s="22">
        <f t="shared" si="156"/>
        <v>0</v>
      </c>
      <c r="P210" s="22">
        <f t="shared" si="188"/>
        <v>0</v>
      </c>
      <c r="Q210" s="22">
        <f t="shared" si="189"/>
        <v>18186.433784785288</v>
      </c>
      <c r="R210" s="22">
        <f t="shared" si="157"/>
        <v>595007.6448542421</v>
      </c>
      <c r="S210" s="16">
        <f t="shared" si="186"/>
        <v>0</v>
      </c>
      <c r="T210" s="15">
        <f t="shared" si="158"/>
        <v>0</v>
      </c>
      <c r="U210" s="23">
        <f t="shared" si="175"/>
        <v>645739.63805975905</v>
      </c>
      <c r="V210" s="23">
        <f t="shared" si="176"/>
        <v>0</v>
      </c>
      <c r="W210" s="23">
        <f t="shared" si="190"/>
        <v>0</v>
      </c>
      <c r="X210" s="23">
        <f t="shared" si="177"/>
        <v>21591601.031778298</v>
      </c>
      <c r="Y210" s="23">
        <f t="shared" si="159"/>
        <v>2606292.4142886763</v>
      </c>
      <c r="Z210" s="3">
        <f t="shared" si="160"/>
        <v>3482.4327368419818</v>
      </c>
      <c r="AA210" s="23">
        <f t="shared" si="161"/>
        <v>8038002.4461330846</v>
      </c>
      <c r="AB210" s="26">
        <f t="shared" si="178"/>
        <v>32869825.000000019</v>
      </c>
      <c r="AC210" s="23">
        <f t="shared" si="179"/>
        <v>37673036</v>
      </c>
      <c r="AD210" s="23">
        <f t="shared" si="180"/>
        <v>4803211</v>
      </c>
      <c r="AE210" s="24">
        <f t="shared" si="147"/>
        <v>32869825</v>
      </c>
      <c r="AF210" s="3">
        <f t="shared" si="181"/>
        <v>0</v>
      </c>
      <c r="AG210" s="2">
        <f t="shared" si="162"/>
        <v>1.9374278120525086E-3</v>
      </c>
      <c r="AH210" s="2">
        <f t="shared" si="163"/>
        <v>0.65187974364202173</v>
      </c>
      <c r="AI210" s="23">
        <f t="shared" si="187"/>
        <v>6536386.1939506466</v>
      </c>
      <c r="AJ210" s="23">
        <f t="shared" si="164"/>
        <v>1229731.8744067124</v>
      </c>
      <c r="AK210" s="23">
        <f t="shared" si="165"/>
        <v>0</v>
      </c>
      <c r="AL210" s="23">
        <f t="shared" si="191"/>
        <v>0</v>
      </c>
      <c r="AM210" s="23">
        <f t="shared" si="192"/>
        <v>0</v>
      </c>
      <c r="AN210" s="16">
        <f t="shared" si="182"/>
        <v>0</v>
      </c>
      <c r="AO210" s="23">
        <f t="shared" si="183"/>
        <v>0</v>
      </c>
      <c r="AP210" s="22">
        <f t="shared" si="184"/>
        <v>0</v>
      </c>
      <c r="AQ210" s="30">
        <f t="shared" si="166"/>
        <v>42866183.50728295</v>
      </c>
      <c r="AR210" s="28">
        <f t="shared" si="167"/>
        <v>1079166.4570766496</v>
      </c>
      <c r="AS210" s="25">
        <f t="shared" si="168"/>
        <v>37766163.922731869</v>
      </c>
      <c r="AT210" s="32">
        <f t="shared" si="169"/>
        <v>6964.8654736839635</v>
      </c>
      <c r="AU210" s="23">
        <f t="shared" si="170"/>
        <v>6964.8654736839635</v>
      </c>
      <c r="AV210" s="22">
        <f t="shared" si="171"/>
        <v>3407659.0488354224</v>
      </c>
      <c r="AW210" s="31">
        <f t="shared" si="185"/>
        <v>42866183.507282965</v>
      </c>
      <c r="AX210" s="21"/>
      <c r="AY210" s="21"/>
      <c r="AZ210" s="21"/>
      <c r="BA210" s="21"/>
    </row>
    <row r="211" spans="1:53" x14ac:dyDescent="0.25">
      <c r="A211">
        <f t="shared" si="146"/>
        <v>280</v>
      </c>
      <c r="B211" t="s">
        <v>6</v>
      </c>
      <c r="C211" s="27">
        <f t="shared" si="149"/>
        <v>0</v>
      </c>
      <c r="D211" s="27">
        <f t="shared" si="172"/>
        <v>0</v>
      </c>
      <c r="E211" s="27" t="b">
        <f t="shared" si="148"/>
        <v>0</v>
      </c>
      <c r="F211" s="29">
        <f t="shared" si="150"/>
        <v>0</v>
      </c>
      <c r="G211" s="27">
        <f t="shared" si="173"/>
        <v>0</v>
      </c>
      <c r="H211" s="22">
        <f t="shared" si="151"/>
        <v>54195126.180847771</v>
      </c>
      <c r="I211" s="23">
        <f t="shared" si="152"/>
        <v>106580679.91958614</v>
      </c>
      <c r="J211" s="23">
        <f t="shared" si="153"/>
        <v>28</v>
      </c>
      <c r="K211" s="19">
        <f t="shared" si="174"/>
        <v>1.1498726099802892</v>
      </c>
      <c r="L211" s="16">
        <f t="shared" si="154"/>
        <v>0.45551589874375298</v>
      </c>
      <c r="M211" s="23">
        <f>M210-IF($B211="B",(Percent_Rent_In_Elsies*2.49%/12 * H210)/K210,0)+IF($B211="D",N211,0)+IF(B211="D",AK210)+IF(B211="C",F210*90%)-(Y211-Y210)-IF($B211="A",Q210/K210) + IF($B211="A",Q210/K210)</f>
        <v>-29222.693944012448</v>
      </c>
      <c r="N211" s="23">
        <f t="shared" si="155"/>
        <v>0</v>
      </c>
      <c r="O211" s="22">
        <f t="shared" si="156"/>
        <v>0</v>
      </c>
      <c r="P211" s="22">
        <f t="shared" si="188"/>
        <v>0</v>
      </c>
      <c r="Q211" s="22">
        <f t="shared" si="189"/>
        <v>0</v>
      </c>
      <c r="R211" s="22">
        <f t="shared" si="157"/>
        <v>595007.6448542421</v>
      </c>
      <c r="S211" s="16">
        <f t="shared" si="186"/>
        <v>0</v>
      </c>
      <c r="T211" s="15">
        <f t="shared" si="158"/>
        <v>0</v>
      </c>
      <c r="U211" s="23">
        <f t="shared" si="175"/>
        <v>645739.63805975905</v>
      </c>
      <c r="V211" s="23">
        <f t="shared" si="176"/>
        <v>0</v>
      </c>
      <c r="W211" s="23">
        <f t="shared" si="190"/>
        <v>15974.598076383982</v>
      </c>
      <c r="X211" s="23">
        <f t="shared" si="177"/>
        <v>21593038.597386125</v>
      </c>
      <c r="Y211" s="23">
        <f t="shared" si="159"/>
        <v>2606292.4142886763</v>
      </c>
      <c r="Z211" s="3">
        <f t="shared" si="160"/>
        <v>0</v>
      </c>
      <c r="AA211" s="23">
        <f t="shared" si="161"/>
        <v>8038002.4461330846</v>
      </c>
      <c r="AB211" s="26">
        <f t="shared" si="178"/>
        <v>32869825.000000019</v>
      </c>
      <c r="AC211" s="23">
        <f t="shared" si="179"/>
        <v>37673036</v>
      </c>
      <c r="AD211" s="23">
        <f t="shared" si="180"/>
        <v>4803211</v>
      </c>
      <c r="AE211" s="24">
        <f t="shared" si="147"/>
        <v>32869825</v>
      </c>
      <c r="AF211" s="3">
        <f t="shared" si="181"/>
        <v>0</v>
      </c>
      <c r="AG211" s="2">
        <f t="shared" si="162"/>
        <v>0</v>
      </c>
      <c r="AH211" s="2">
        <f t="shared" si="163"/>
        <v>0.65951219613548617</v>
      </c>
      <c r="AI211" s="23">
        <f t="shared" si="187"/>
        <v>6601913.4655449996</v>
      </c>
      <c r="AJ211" s="23">
        <f t="shared" si="164"/>
        <v>1217526.1745072771</v>
      </c>
      <c r="AK211" s="23">
        <f t="shared" si="165"/>
        <v>0</v>
      </c>
      <c r="AL211" s="23">
        <f t="shared" si="191"/>
        <v>0</v>
      </c>
      <c r="AM211" s="23">
        <f t="shared" si="192"/>
        <v>0</v>
      </c>
      <c r="AN211" s="16">
        <f t="shared" si="182"/>
        <v>0</v>
      </c>
      <c r="AO211" s="23">
        <f t="shared" si="183"/>
        <v>0</v>
      </c>
      <c r="AP211" s="22">
        <f t="shared" si="184"/>
        <v>0</v>
      </c>
      <c r="AQ211" s="30">
        <f t="shared" si="166"/>
        <v>42848015.259931952</v>
      </c>
      <c r="AR211" s="28">
        <f t="shared" si="167"/>
        <v>1079184.6435104345</v>
      </c>
      <c r="AS211" s="25">
        <f t="shared" si="168"/>
        <v>37766163.922731869</v>
      </c>
      <c r="AT211" s="32">
        <f t="shared" si="169"/>
        <v>0</v>
      </c>
      <c r="AU211" s="23">
        <f t="shared" si="170"/>
        <v>0</v>
      </c>
      <c r="AV211" s="22">
        <f t="shared" si="171"/>
        <v>3407659.0488354224</v>
      </c>
      <c r="AW211" s="31">
        <f t="shared" si="185"/>
        <v>42848015.259931959</v>
      </c>
    </row>
    <row r="212" spans="1:53" x14ac:dyDescent="0.25">
      <c r="A212">
        <f t="shared" si="146"/>
        <v>280</v>
      </c>
      <c r="B212" t="s">
        <v>7</v>
      </c>
      <c r="C212" s="27">
        <f t="shared" si="149"/>
        <v>0</v>
      </c>
      <c r="D212" s="27">
        <f t="shared" si="172"/>
        <v>114987.26099802891</v>
      </c>
      <c r="E212" s="27" t="b">
        <f t="shared" si="148"/>
        <v>0</v>
      </c>
      <c r="F212" s="29">
        <f t="shared" si="150"/>
        <v>100000</v>
      </c>
      <c r="G212" s="27">
        <f t="shared" si="173"/>
        <v>0</v>
      </c>
      <c r="H212" s="22">
        <f t="shared" si="151"/>
        <v>54310113.441845797</v>
      </c>
      <c r="I212" s="23">
        <f t="shared" si="152"/>
        <v>106833112.95499752</v>
      </c>
      <c r="J212" s="23">
        <f t="shared" si="153"/>
        <v>28</v>
      </c>
      <c r="K212" s="19">
        <f t="shared" si="174"/>
        <v>1.1498726099802892</v>
      </c>
      <c r="L212" s="16">
        <f t="shared" si="154"/>
        <v>0.45551589874375303</v>
      </c>
      <c r="M212" s="23">
        <f>M211-IF($B212="B",(Percent_Rent_In_Elsies*2.49%/12 * H211)/K211,0)+IF($B212="D",N212,0)+IF(B212="D",AK211)+IF(B212="C",F211*90%)-(Y212-Y211)-IF($B212="A",Q211/K211) + IF($B212="A",Q211/K211)</f>
        <v>-78121.539715800507</v>
      </c>
      <c r="N212" s="23">
        <f t="shared" si="155"/>
        <v>0</v>
      </c>
      <c r="O212" s="22">
        <f t="shared" si="156"/>
        <v>0</v>
      </c>
      <c r="P212" s="22">
        <f t="shared" si="188"/>
        <v>0</v>
      </c>
      <c r="Q212" s="22">
        <f t="shared" si="189"/>
        <v>0</v>
      </c>
      <c r="R212" s="22">
        <f t="shared" si="157"/>
        <v>545423.67444972193</v>
      </c>
      <c r="S212" s="16">
        <f t="shared" si="186"/>
        <v>49583.970404520172</v>
      </c>
      <c r="T212" s="15">
        <f t="shared" si="158"/>
        <v>0</v>
      </c>
      <c r="U212" s="23">
        <f t="shared" si="175"/>
        <v>591928.00155477913</v>
      </c>
      <c r="V212" s="23">
        <f t="shared" si="176"/>
        <v>53811.636504979921</v>
      </c>
      <c r="W212" s="23">
        <f t="shared" si="190"/>
        <v>15974.598076383982</v>
      </c>
      <c r="X212" s="23">
        <f t="shared" si="177"/>
        <v>21593038.597386125</v>
      </c>
      <c r="Y212" s="23">
        <f t="shared" si="159"/>
        <v>2606292.4142886763</v>
      </c>
      <c r="Z212" s="3">
        <f t="shared" si="160"/>
        <v>0</v>
      </c>
      <c r="AA212" s="23">
        <f t="shared" si="161"/>
        <v>8038002.4461330846</v>
      </c>
      <c r="AB212" s="26">
        <f t="shared" si="178"/>
        <v>32869825.000000019</v>
      </c>
      <c r="AC212" s="23">
        <f t="shared" si="179"/>
        <v>37673036</v>
      </c>
      <c r="AD212" s="23">
        <f t="shared" si="180"/>
        <v>4803211</v>
      </c>
      <c r="AE212" s="24">
        <f t="shared" si="147"/>
        <v>32869825</v>
      </c>
      <c r="AF212" s="3">
        <f t="shared" si="181"/>
        <v>0</v>
      </c>
      <c r="AG212" s="2">
        <f t="shared" si="162"/>
        <v>0</v>
      </c>
      <c r="AH212" s="2">
        <f t="shared" si="163"/>
        <v>0.66091150095074502</v>
      </c>
      <c r="AI212" s="23">
        <f t="shared" si="187"/>
        <v>6601913.4655449996</v>
      </c>
      <c r="AJ212" s="23">
        <f t="shared" si="164"/>
        <v>1217526.1745072771</v>
      </c>
      <c r="AK212" s="23">
        <f t="shared" si="165"/>
        <v>0</v>
      </c>
      <c r="AL212" s="23">
        <f t="shared" si="191"/>
        <v>113730.83099646028</v>
      </c>
      <c r="AM212" s="23">
        <f t="shared" si="192"/>
        <v>20770539537.998093</v>
      </c>
      <c r="AN212" s="16">
        <f t="shared" si="182"/>
        <v>0</v>
      </c>
      <c r="AO212" s="23">
        <f t="shared" si="183"/>
        <v>48898.845771788059</v>
      </c>
      <c r="AP212" s="22">
        <f t="shared" si="184"/>
        <v>56227.443412629567</v>
      </c>
      <c r="AQ212" s="30">
        <f t="shared" si="166"/>
        <v>43074979.474486232</v>
      </c>
      <c r="AR212" s="28">
        <f t="shared" si="167"/>
        <v>1134934.1536540568</v>
      </c>
      <c r="AS212" s="25">
        <f t="shared" si="168"/>
        <v>37881151.183729894</v>
      </c>
      <c r="AT212" s="32">
        <f t="shared" si="169"/>
        <v>0</v>
      </c>
      <c r="AU212" s="23">
        <f t="shared" si="170"/>
        <v>0</v>
      </c>
      <c r="AV212" s="22">
        <f t="shared" si="171"/>
        <v>3407659.0488354224</v>
      </c>
      <c r="AW212" s="31">
        <f t="shared" si="185"/>
        <v>43074979.474486239</v>
      </c>
    </row>
    <row r="213" spans="1:53" s="21" customFormat="1" x14ac:dyDescent="0.25">
      <c r="A213">
        <f t="shared" si="146"/>
        <v>280</v>
      </c>
      <c r="B213" t="s">
        <v>8</v>
      </c>
      <c r="C213" s="27">
        <f t="shared" si="149"/>
        <v>0</v>
      </c>
      <c r="D213" s="27">
        <f t="shared" si="172"/>
        <v>0</v>
      </c>
      <c r="E213" s="27" t="b">
        <f t="shared" si="148"/>
        <v>0</v>
      </c>
      <c r="F213" s="29">
        <f t="shared" si="150"/>
        <v>0</v>
      </c>
      <c r="G213" s="27">
        <f t="shared" si="173"/>
        <v>0</v>
      </c>
      <c r="H213" s="22">
        <f t="shared" si="151"/>
        <v>54310113.441845797</v>
      </c>
      <c r="I213" s="23">
        <f t="shared" si="152"/>
        <v>106833112.95499752</v>
      </c>
      <c r="J213" s="23">
        <f t="shared" si="153"/>
        <v>28</v>
      </c>
      <c r="K213" s="19">
        <f t="shared" si="174"/>
        <v>1.1498726099802892</v>
      </c>
      <c r="L213" s="16">
        <f t="shared" si="154"/>
        <v>0.45551589874375303</v>
      </c>
      <c r="M213" s="23">
        <f>M212-IF($B213="B",(Percent_Rent_In_Elsies*2.49%/12 * H212)/K212,0)+IF($B213="D",N213,0)+IF(B213="D",AK212)+IF(B213="C",F212*90%)-(Y213-Y212)-IF($B213="A",Q212/K212) + IF($B213="A",Q212/K212)</f>
        <v>3943.0388659126329</v>
      </c>
      <c r="N213" s="23">
        <f t="shared" si="155"/>
        <v>0</v>
      </c>
      <c r="O213" s="22">
        <f t="shared" si="156"/>
        <v>0</v>
      </c>
      <c r="P213" s="22">
        <f t="shared" si="188"/>
        <v>0</v>
      </c>
      <c r="Q213" s="22">
        <f t="shared" si="189"/>
        <v>0</v>
      </c>
      <c r="R213" s="22">
        <f t="shared" si="157"/>
        <v>601651.11786235147</v>
      </c>
      <c r="S213" s="16">
        <f t="shared" si="186"/>
        <v>49583.970404520172</v>
      </c>
      <c r="T213" s="15">
        <f t="shared" si="158"/>
        <v>0</v>
      </c>
      <c r="U213" s="23">
        <f t="shared" si="175"/>
        <v>650826.84732656716</v>
      </c>
      <c r="V213" s="23">
        <f t="shared" si="176"/>
        <v>53811.636504979921</v>
      </c>
      <c r="W213" s="23">
        <f t="shared" si="190"/>
        <v>15974.598076383982</v>
      </c>
      <c r="X213" s="23">
        <f t="shared" si="177"/>
        <v>21593038.597386125</v>
      </c>
      <c r="Y213" s="23">
        <f t="shared" si="159"/>
        <v>2614227.8357069632</v>
      </c>
      <c r="Z213" s="3">
        <f t="shared" si="160"/>
        <v>0</v>
      </c>
      <c r="AA213" s="23">
        <f t="shared" si="161"/>
        <v>8038002.4461330846</v>
      </c>
      <c r="AB213" s="26">
        <f t="shared" si="178"/>
        <v>32969825.000000019</v>
      </c>
      <c r="AC213" s="23">
        <f t="shared" si="179"/>
        <v>37773036</v>
      </c>
      <c r="AD213" s="23">
        <f t="shared" si="180"/>
        <v>4803211</v>
      </c>
      <c r="AE213" s="24">
        <f t="shared" si="147"/>
        <v>32969825</v>
      </c>
      <c r="AF213" s="3">
        <f t="shared" si="181"/>
        <v>21596981.63625202</v>
      </c>
      <c r="AG213" s="2">
        <f t="shared" si="162"/>
        <v>0</v>
      </c>
      <c r="AH213" s="2">
        <f t="shared" si="163"/>
        <v>0.65890690583702893</v>
      </c>
      <c r="AI213" s="23">
        <f t="shared" si="187"/>
        <v>6601913.4655449996</v>
      </c>
      <c r="AJ213" s="23">
        <f t="shared" si="164"/>
        <v>1217526.1745072771</v>
      </c>
      <c r="AK213" s="23">
        <f t="shared" si="165"/>
        <v>-12273.222666371687</v>
      </c>
      <c r="AL213" s="23">
        <f t="shared" si="191"/>
        <v>0</v>
      </c>
      <c r="AM213" s="23">
        <f t="shared" si="192"/>
        <v>0</v>
      </c>
      <c r="AN213" s="16">
        <f t="shared" si="182"/>
        <v>0</v>
      </c>
      <c r="AO213" s="23">
        <f t="shared" si="183"/>
        <v>0</v>
      </c>
      <c r="AP213" s="22">
        <f t="shared" si="184"/>
        <v>0</v>
      </c>
      <c r="AQ213" s="30">
        <f t="shared" si="166"/>
        <v>43000947.801174179</v>
      </c>
      <c r="AR213" s="28">
        <f t="shared" si="167"/>
        <v>1060902.480342001</v>
      </c>
      <c r="AS213" s="25">
        <f t="shared" si="168"/>
        <v>37881151.183729894</v>
      </c>
      <c r="AT213" s="32">
        <f t="shared" si="169"/>
        <v>0</v>
      </c>
      <c r="AU213" s="23">
        <f t="shared" si="170"/>
        <v>0</v>
      </c>
      <c r="AV213" s="22">
        <f t="shared" si="171"/>
        <v>3407659.0488354224</v>
      </c>
      <c r="AW213" s="31">
        <f t="shared" si="185"/>
        <v>43000947.801174186</v>
      </c>
      <c r="AX213"/>
      <c r="AY213"/>
      <c r="AZ213"/>
      <c r="BA213"/>
    </row>
    <row r="214" spans="1:53" s="21" customFormat="1" x14ac:dyDescent="0.25">
      <c r="A214">
        <f t="shared" si="146"/>
        <v>280</v>
      </c>
      <c r="B214" t="s">
        <v>9</v>
      </c>
      <c r="C214" s="27">
        <f t="shared" si="149"/>
        <v>0</v>
      </c>
      <c r="D214" s="27">
        <f t="shared" si="172"/>
        <v>0</v>
      </c>
      <c r="E214" s="27" t="b">
        <f t="shared" si="148"/>
        <v>0</v>
      </c>
      <c r="F214" s="29">
        <f t="shared" si="150"/>
        <v>0</v>
      </c>
      <c r="G214" s="27">
        <f t="shared" si="173"/>
        <v>0</v>
      </c>
      <c r="H214" s="22">
        <f t="shared" si="151"/>
        <v>54310113.441845797</v>
      </c>
      <c r="I214" s="23">
        <f t="shared" si="152"/>
        <v>106833112.95499752</v>
      </c>
      <c r="J214" s="23">
        <f t="shared" si="153"/>
        <v>28</v>
      </c>
      <c r="K214" s="19">
        <f t="shared" si="174"/>
        <v>1.1498726099802892</v>
      </c>
      <c r="L214" s="16">
        <f t="shared" si="154"/>
        <v>0.45551589874375303</v>
      </c>
      <c r="M214" s="23">
        <f>M213-IF($B214="B",(Percent_Rent_In_Elsies*2.49%/12 * H213)/K213,0)+IF($B214="D",N214,0)+IF(B214="D",AK213)+IF(B214="C",F213*90%)-(Y214-Y213)-IF($B214="A",Q213/K213) + IF($B214="A",Q213/K213)</f>
        <v>-8330.1838004590536</v>
      </c>
      <c r="N214" s="23">
        <f t="shared" si="155"/>
        <v>0</v>
      </c>
      <c r="O214" s="22">
        <f t="shared" si="156"/>
        <v>18565.288331670148</v>
      </c>
      <c r="P214" s="22">
        <f t="shared" si="188"/>
        <v>0</v>
      </c>
      <c r="Q214" s="22">
        <f t="shared" si="189"/>
        <v>0</v>
      </c>
      <c r="R214" s="22">
        <f t="shared" si="157"/>
        <v>601651.11786235147</v>
      </c>
      <c r="S214" s="16">
        <f t="shared" si="186"/>
        <v>0</v>
      </c>
      <c r="T214" s="15">
        <f t="shared" si="158"/>
        <v>31018.682072850024</v>
      </c>
      <c r="U214" s="23">
        <f t="shared" si="175"/>
        <v>650826.84732656716</v>
      </c>
      <c r="V214" s="23">
        <f t="shared" si="176"/>
        <v>0</v>
      </c>
      <c r="W214" s="23">
        <f t="shared" si="190"/>
        <v>69786.234581363897</v>
      </c>
      <c r="X214" s="23">
        <f t="shared" si="177"/>
        <v>21593038.597386125</v>
      </c>
      <c r="Y214" s="23">
        <f t="shared" si="159"/>
        <v>2614227.8357069632</v>
      </c>
      <c r="Z214" s="3">
        <f t="shared" si="160"/>
        <v>0</v>
      </c>
      <c r="AA214" s="23">
        <f t="shared" si="161"/>
        <v>8050275.6687994562</v>
      </c>
      <c r="AB214" s="26">
        <f t="shared" si="178"/>
        <v>32969825.000000019</v>
      </c>
      <c r="AC214" s="23">
        <f t="shared" si="179"/>
        <v>37773036</v>
      </c>
      <c r="AD214" s="23">
        <f t="shared" si="180"/>
        <v>4803211</v>
      </c>
      <c r="AE214" s="24">
        <f t="shared" si="147"/>
        <v>32969825</v>
      </c>
      <c r="AF214" s="3">
        <f t="shared" si="181"/>
        <v>0</v>
      </c>
      <c r="AG214" s="2">
        <f t="shared" si="162"/>
        <v>0</v>
      </c>
      <c r="AH214" s="2">
        <f t="shared" si="163"/>
        <v>0.65890690583702893</v>
      </c>
      <c r="AI214" s="23">
        <f t="shared" si="187"/>
        <v>6611993.9245308926</v>
      </c>
      <c r="AJ214" s="23">
        <f t="shared" si="164"/>
        <v>1217526.1745072771</v>
      </c>
      <c r="AK214" s="23">
        <f t="shared" si="165"/>
        <v>0</v>
      </c>
      <c r="AL214" s="23">
        <f t="shared" si="191"/>
        <v>0</v>
      </c>
      <c r="AM214" s="23">
        <f t="shared" si="192"/>
        <v>0</v>
      </c>
      <c r="AN214" s="16">
        <f t="shared" si="182"/>
        <v>0</v>
      </c>
      <c r="AO214" s="23">
        <f t="shared" si="183"/>
        <v>0</v>
      </c>
      <c r="AP214" s="22">
        <f t="shared" si="184"/>
        <v>0</v>
      </c>
      <c r="AQ214" s="30">
        <f t="shared" si="166"/>
        <v>43000947.801174179</v>
      </c>
      <c r="AR214" s="28">
        <f t="shared" si="167"/>
        <v>1060902.480342001</v>
      </c>
      <c r="AS214" s="25">
        <f t="shared" si="168"/>
        <v>37881151.183729894</v>
      </c>
      <c r="AT214" s="32">
        <f t="shared" si="169"/>
        <v>0</v>
      </c>
      <c r="AU214" s="23">
        <f t="shared" si="170"/>
        <v>0</v>
      </c>
      <c r="AV214" s="22">
        <f t="shared" si="171"/>
        <v>3407659.0488354224</v>
      </c>
      <c r="AW214" s="31">
        <f t="shared" si="185"/>
        <v>43000947.801174186</v>
      </c>
      <c r="AX214"/>
      <c r="AY214"/>
      <c r="AZ214"/>
      <c r="BA214"/>
    </row>
    <row r="215" spans="1:53" x14ac:dyDescent="0.25">
      <c r="A215" s="21">
        <f t="shared" si="146"/>
        <v>280</v>
      </c>
      <c r="B215" s="21" t="s">
        <v>28</v>
      </c>
      <c r="C215" s="27">
        <f t="shared" si="149"/>
        <v>0</v>
      </c>
      <c r="D215" s="27">
        <f t="shared" si="172"/>
        <v>0</v>
      </c>
      <c r="E215" s="27" t="b">
        <f t="shared" si="148"/>
        <v>0</v>
      </c>
      <c r="F215" s="29">
        <f t="shared" si="150"/>
        <v>0</v>
      </c>
      <c r="G215" s="27">
        <f t="shared" si="173"/>
        <v>0</v>
      </c>
      <c r="H215" s="22">
        <f t="shared" si="151"/>
        <v>54310113.441845797</v>
      </c>
      <c r="I215" s="23">
        <f t="shared" si="152"/>
        <v>106833112.95499752</v>
      </c>
      <c r="J215" s="23">
        <f t="shared" si="153"/>
        <v>28</v>
      </c>
      <c r="K215" s="19">
        <f t="shared" si="174"/>
        <v>1.1498726099802892</v>
      </c>
      <c r="L215" s="16">
        <f t="shared" si="154"/>
        <v>0.45551589874375303</v>
      </c>
      <c r="M215" s="23">
        <f>M214-IF($B215="B",(Percent_Rent_In_Elsies*2.49%/12 * H214)/K214,0)+IF($B215="D",N215,0)+IF(B215="D",AK214)+IF(B215="C",F214*90%)-(Y215-Y214)-IF($B215="A",Q214/K214) + IF($B215="A",Q214/K214)</f>
        <v>-8330.1838004590536</v>
      </c>
      <c r="N215" s="23">
        <f t="shared" si="155"/>
        <v>0</v>
      </c>
      <c r="O215" s="22">
        <f t="shared" si="156"/>
        <v>0</v>
      </c>
      <c r="P215" s="22">
        <f t="shared" si="188"/>
        <v>0</v>
      </c>
      <c r="Q215" s="22">
        <f t="shared" si="189"/>
        <v>18565.288331670148</v>
      </c>
      <c r="R215" s="22">
        <f t="shared" si="157"/>
        <v>601651.11786235147</v>
      </c>
      <c r="S215" s="16">
        <f t="shared" si="186"/>
        <v>0</v>
      </c>
      <c r="T215" s="15">
        <f t="shared" si="158"/>
        <v>0</v>
      </c>
      <c r="U215" s="23">
        <f t="shared" si="175"/>
        <v>650826.84732656716</v>
      </c>
      <c r="V215" s="23">
        <f t="shared" si="176"/>
        <v>0</v>
      </c>
      <c r="W215" s="23">
        <f t="shared" si="190"/>
        <v>0</v>
      </c>
      <c r="X215" s="23">
        <f t="shared" si="177"/>
        <v>21593038.597386125</v>
      </c>
      <c r="Y215" s="23">
        <f t="shared" si="159"/>
        <v>2614227.8357069632</v>
      </c>
      <c r="Z215" s="3">
        <f t="shared" si="160"/>
        <v>3489.3117290681957</v>
      </c>
      <c r="AA215" s="23">
        <f t="shared" si="161"/>
        <v>8102615.344735479</v>
      </c>
      <c r="AB215" s="26">
        <f t="shared" si="178"/>
        <v>32969825.000000015</v>
      </c>
      <c r="AC215" s="23">
        <f t="shared" si="179"/>
        <v>37773036</v>
      </c>
      <c r="AD215" s="23">
        <f t="shared" si="180"/>
        <v>4803211</v>
      </c>
      <c r="AE215" s="24">
        <f t="shared" si="147"/>
        <v>32969825</v>
      </c>
      <c r="AF215" s="3">
        <f t="shared" si="181"/>
        <v>0</v>
      </c>
      <c r="AG215" s="2">
        <f t="shared" si="162"/>
        <v>1.9387774390905513E-3</v>
      </c>
      <c r="AH215" s="2">
        <f t="shared" si="163"/>
        <v>0.65890690583702893</v>
      </c>
      <c r="AI215" s="23">
        <f t="shared" si="187"/>
        <v>6654982.4672266617</v>
      </c>
      <c r="AJ215" s="23">
        <f t="shared" si="164"/>
        <v>1217526.1745072771</v>
      </c>
      <c r="AK215" s="23">
        <f t="shared" si="165"/>
        <v>0</v>
      </c>
      <c r="AL215" s="23">
        <f t="shared" si="191"/>
        <v>0</v>
      </c>
      <c r="AM215" s="23">
        <f t="shared" si="192"/>
        <v>0</v>
      </c>
      <c r="AN215" s="16">
        <f t="shared" si="182"/>
        <v>0</v>
      </c>
      <c r="AO215" s="23">
        <f t="shared" si="183"/>
        <v>0</v>
      </c>
      <c r="AP215" s="22">
        <f t="shared" si="184"/>
        <v>0</v>
      </c>
      <c r="AQ215" s="30">
        <f t="shared" si="166"/>
        <v>43000947.801174179</v>
      </c>
      <c r="AR215" s="28">
        <f t="shared" si="167"/>
        <v>1060902.480342001</v>
      </c>
      <c r="AS215" s="25">
        <f t="shared" si="168"/>
        <v>37881151.183729894</v>
      </c>
      <c r="AT215" s="32">
        <f t="shared" si="169"/>
        <v>6978.6234581363915</v>
      </c>
      <c r="AU215" s="23">
        <f t="shared" si="170"/>
        <v>6978.6234581363915</v>
      </c>
      <c r="AV215" s="22">
        <f t="shared" si="171"/>
        <v>3438677.7309082723</v>
      </c>
      <c r="AW215" s="31">
        <f t="shared" si="185"/>
        <v>43000947.801174194</v>
      </c>
    </row>
    <row r="216" spans="1:53" x14ac:dyDescent="0.25">
      <c r="A216">
        <f t="shared" si="146"/>
        <v>281</v>
      </c>
      <c r="B216" t="s">
        <v>6</v>
      </c>
      <c r="C216" s="27">
        <f t="shared" si="149"/>
        <v>0</v>
      </c>
      <c r="D216" s="27">
        <f t="shared" si="172"/>
        <v>0</v>
      </c>
      <c r="E216" s="27" t="b">
        <f t="shared" si="148"/>
        <v>0</v>
      </c>
      <c r="F216" s="29">
        <f t="shared" si="150"/>
        <v>0</v>
      </c>
      <c r="G216" s="27">
        <f t="shared" si="173"/>
        <v>0</v>
      </c>
      <c r="H216" s="22">
        <f t="shared" si="151"/>
        <v>54672633.449070111</v>
      </c>
      <c r="I216" s="23">
        <f t="shared" si="152"/>
        <v>106833112.95499752</v>
      </c>
      <c r="J216" s="23">
        <f t="shared" si="153"/>
        <v>29</v>
      </c>
      <c r="K216" s="19">
        <f t="shared" si="174"/>
        <v>1.1556219730301904</v>
      </c>
      <c r="L216" s="16">
        <f t="shared" si="154"/>
        <v>0.45855646736786748</v>
      </c>
      <c r="M216" s="23">
        <f>M215-IF($B216="B",(Percent_Rent_In_Elsies*2.49%/12 * H215)/K215,0)+IF($B216="D",N216,0)+IF(B216="D",AK215)+IF(B216="C",F215*90%)-(Y216-Y215)-IF($B216="A",Q215/K215) + IF($B216="A",Q215/K215)</f>
        <v>-8330.1838004590536</v>
      </c>
      <c r="N216" s="23">
        <f t="shared" si="155"/>
        <v>0</v>
      </c>
      <c r="O216" s="22">
        <f t="shared" si="156"/>
        <v>0</v>
      </c>
      <c r="P216" s="22">
        <f t="shared" si="188"/>
        <v>0</v>
      </c>
      <c r="Q216" s="22">
        <f t="shared" si="189"/>
        <v>0</v>
      </c>
      <c r="R216" s="22">
        <f t="shared" si="157"/>
        <v>601651.11786235147</v>
      </c>
      <c r="S216" s="16">
        <f t="shared" si="186"/>
        <v>0</v>
      </c>
      <c r="T216" s="15">
        <f t="shared" si="158"/>
        <v>0</v>
      </c>
      <c r="U216" s="23">
        <f t="shared" si="175"/>
        <v>650826.84732656716</v>
      </c>
      <c r="V216" s="23">
        <f t="shared" si="176"/>
        <v>0</v>
      </c>
      <c r="W216" s="23">
        <f t="shared" si="190"/>
        <v>16145.517486487821</v>
      </c>
      <c r="X216" s="23">
        <f t="shared" si="177"/>
        <v>21594339.63854498</v>
      </c>
      <c r="Y216" s="23">
        <f t="shared" si="159"/>
        <v>2614227.8357069632</v>
      </c>
      <c r="Z216" s="3">
        <f t="shared" si="160"/>
        <v>0</v>
      </c>
      <c r="AA216" s="23">
        <f t="shared" si="161"/>
        <v>8102615.344735479</v>
      </c>
      <c r="AB216" s="26">
        <f t="shared" si="178"/>
        <v>32969825.000000022</v>
      </c>
      <c r="AC216" s="23">
        <f t="shared" si="179"/>
        <v>37773036</v>
      </c>
      <c r="AD216" s="23">
        <f t="shared" si="180"/>
        <v>4803211</v>
      </c>
      <c r="AE216" s="24">
        <f t="shared" si="147"/>
        <v>32969825</v>
      </c>
      <c r="AF216" s="3">
        <f t="shared" si="181"/>
        <v>0</v>
      </c>
      <c r="AG216" s="2">
        <f t="shared" si="162"/>
        <v>0</v>
      </c>
      <c r="AH216" s="2">
        <f t="shared" si="163"/>
        <v>0.66330510943349097</v>
      </c>
      <c r="AI216" s="23">
        <f t="shared" si="187"/>
        <v>6688257.3795627942</v>
      </c>
      <c r="AJ216" s="23">
        <f t="shared" si="164"/>
        <v>1211468.8303554999</v>
      </c>
      <c r="AK216" s="23">
        <f t="shared" si="165"/>
        <v>0</v>
      </c>
      <c r="AL216" s="23">
        <f t="shared" si="191"/>
        <v>0</v>
      </c>
      <c r="AM216" s="23">
        <f t="shared" si="192"/>
        <v>0</v>
      </c>
      <c r="AN216" s="16">
        <f t="shared" si="182"/>
        <v>0</v>
      </c>
      <c r="AO216" s="23">
        <f t="shared" si="183"/>
        <v>0</v>
      </c>
      <c r="AP216" s="22">
        <f t="shared" si="184"/>
        <v>0</v>
      </c>
      <c r="AQ216" s="30">
        <f t="shared" si="166"/>
        <v>42982401.078130841</v>
      </c>
      <c r="AR216" s="28">
        <f t="shared" si="167"/>
        <v>1060921.0456303325</v>
      </c>
      <c r="AS216" s="25">
        <f t="shared" si="168"/>
        <v>37881151.183729894</v>
      </c>
      <c r="AT216" s="32">
        <f t="shared" si="169"/>
        <v>0</v>
      </c>
      <c r="AU216" s="23">
        <f t="shared" si="170"/>
        <v>0</v>
      </c>
      <c r="AV216" s="22">
        <f t="shared" si="171"/>
        <v>3438677.7309082723</v>
      </c>
      <c r="AW216" s="31">
        <f t="shared" si="185"/>
        <v>42982401.078130856</v>
      </c>
    </row>
    <row r="217" spans="1:53" x14ac:dyDescent="0.25">
      <c r="A217">
        <f t="shared" si="146"/>
        <v>281</v>
      </c>
      <c r="B217" t="s">
        <v>7</v>
      </c>
      <c r="C217" s="27">
        <f t="shared" si="149"/>
        <v>0</v>
      </c>
      <c r="D217" s="27">
        <f t="shared" si="172"/>
        <v>57781.098651509521</v>
      </c>
      <c r="E217" s="27" t="b">
        <f t="shared" si="148"/>
        <v>0</v>
      </c>
      <c r="F217" s="29">
        <f t="shared" si="150"/>
        <v>50000</v>
      </c>
      <c r="G217" s="27">
        <f t="shared" si="173"/>
        <v>0</v>
      </c>
      <c r="H217" s="22">
        <f t="shared" si="151"/>
        <v>54730414.547721617</v>
      </c>
      <c r="I217" s="23">
        <f t="shared" si="152"/>
        <v>106959119.46185845</v>
      </c>
      <c r="J217" s="23">
        <f t="shared" si="153"/>
        <v>29</v>
      </c>
      <c r="K217" s="19">
        <f t="shared" si="174"/>
        <v>1.1556219730301904</v>
      </c>
      <c r="L217" s="16">
        <f t="shared" si="154"/>
        <v>0.45855646736786748</v>
      </c>
      <c r="M217" s="23">
        <f>M216-IF($B217="B",(Percent_Rent_In_Elsies*2.49%/12 * H216)/K216,0)+IF($B217="D",N217,0)+IF(B217="D",AK216)+IF(B217="C",F216*90%)-(Y217-Y216)-IF($B217="A",Q216/K216) + IF($B217="A",Q216/K216)</f>
        <v>-57414.450565200088</v>
      </c>
      <c r="N217" s="23">
        <f t="shared" si="155"/>
        <v>0</v>
      </c>
      <c r="O217" s="22">
        <f t="shared" si="156"/>
        <v>0</v>
      </c>
      <c r="P217" s="22">
        <f t="shared" si="188"/>
        <v>0</v>
      </c>
      <c r="Q217" s="22">
        <f t="shared" si="189"/>
        <v>0</v>
      </c>
      <c r="R217" s="22">
        <f t="shared" si="157"/>
        <v>551513.52470715553</v>
      </c>
      <c r="S217" s="16">
        <f t="shared" si="186"/>
        <v>50137.593155195958</v>
      </c>
      <c r="T217" s="15">
        <f t="shared" si="158"/>
        <v>0</v>
      </c>
      <c r="U217" s="23">
        <f t="shared" si="175"/>
        <v>596591.27671601996</v>
      </c>
      <c r="V217" s="23">
        <f t="shared" si="176"/>
        <v>54235.570610547264</v>
      </c>
      <c r="W217" s="23">
        <f t="shared" si="190"/>
        <v>16145.517486487821</v>
      </c>
      <c r="X217" s="23">
        <f t="shared" si="177"/>
        <v>21594339.63854498</v>
      </c>
      <c r="Y217" s="23">
        <f t="shared" si="159"/>
        <v>2614227.8357069632</v>
      </c>
      <c r="Z217" s="3">
        <f t="shared" si="160"/>
        <v>0</v>
      </c>
      <c r="AA217" s="23">
        <f t="shared" si="161"/>
        <v>8102615.344735479</v>
      </c>
      <c r="AB217" s="26">
        <f t="shared" si="178"/>
        <v>32969825.000000022</v>
      </c>
      <c r="AC217" s="23">
        <f t="shared" si="179"/>
        <v>37773036</v>
      </c>
      <c r="AD217" s="23">
        <f t="shared" si="180"/>
        <v>4803211</v>
      </c>
      <c r="AE217" s="24">
        <f t="shared" si="147"/>
        <v>32969825</v>
      </c>
      <c r="AF217" s="3">
        <f t="shared" si="181"/>
        <v>0</v>
      </c>
      <c r="AG217" s="2">
        <f t="shared" si="162"/>
        <v>0</v>
      </c>
      <c r="AH217" s="2">
        <f t="shared" si="163"/>
        <v>0.66400612739341658</v>
      </c>
      <c r="AI217" s="23">
        <f t="shared" si="187"/>
        <v>6688257.3795627942</v>
      </c>
      <c r="AJ217" s="23">
        <f t="shared" si="164"/>
        <v>1211468.8303554999</v>
      </c>
      <c r="AK217" s="23">
        <f t="shared" si="165"/>
        <v>0</v>
      </c>
      <c r="AL217" s="23">
        <f t="shared" si="191"/>
        <v>86343.914017794654</v>
      </c>
      <c r="AM217" s="23">
        <f t="shared" si="192"/>
        <v>15690444078.518032</v>
      </c>
      <c r="AN217" s="16">
        <f t="shared" si="182"/>
        <v>0</v>
      </c>
      <c r="AO217" s="23">
        <f t="shared" si="183"/>
        <v>49084.266764741034</v>
      </c>
      <c r="AP217" s="22">
        <f t="shared" si="184"/>
        <v>56722.85720341024</v>
      </c>
      <c r="AQ217" s="30">
        <f t="shared" si="166"/>
        <v>43153145.746902935</v>
      </c>
      <c r="AR217" s="28">
        <f t="shared" si="167"/>
        <v>1117161.7585475137</v>
      </c>
      <c r="AS217" s="25">
        <f t="shared" si="168"/>
        <v>37938932.2823814</v>
      </c>
      <c r="AT217" s="32">
        <f t="shared" si="169"/>
        <v>0</v>
      </c>
      <c r="AU217" s="23">
        <f t="shared" si="170"/>
        <v>0</v>
      </c>
      <c r="AV217" s="22">
        <f t="shared" si="171"/>
        <v>3438677.7309082723</v>
      </c>
      <c r="AW217" s="31">
        <f t="shared" si="185"/>
        <v>43153145.74690295</v>
      </c>
    </row>
    <row r="218" spans="1:53" x14ac:dyDescent="0.25">
      <c r="A218">
        <f t="shared" ref="A218:A281" si="193">A213+1</f>
        <v>281</v>
      </c>
      <c r="B218" t="s">
        <v>8</v>
      </c>
      <c r="C218" s="27">
        <f t="shared" si="149"/>
        <v>0</v>
      </c>
      <c r="D218" s="27">
        <f t="shared" si="172"/>
        <v>0</v>
      </c>
      <c r="E218" s="27" t="b">
        <f t="shared" si="148"/>
        <v>0</v>
      </c>
      <c r="F218" s="29">
        <f t="shared" si="150"/>
        <v>0</v>
      </c>
      <c r="G218" s="27">
        <f t="shared" si="173"/>
        <v>0</v>
      </c>
      <c r="H218" s="22">
        <f t="shared" si="151"/>
        <v>54730414.547721617</v>
      </c>
      <c r="I218" s="23">
        <f t="shared" si="152"/>
        <v>106959119.46185845</v>
      </c>
      <c r="J218" s="23">
        <f t="shared" si="153"/>
        <v>29</v>
      </c>
      <c r="K218" s="19">
        <f t="shared" si="174"/>
        <v>1.1556219730301904</v>
      </c>
      <c r="L218" s="16">
        <f t="shared" si="154"/>
        <v>0.45855646736786748</v>
      </c>
      <c r="M218" s="23">
        <f>M217-IF($B218="B",(Percent_Rent_In_Elsies*2.49%/12 * H217)/K217,0)+IF($B218="D",N218,0)+IF(B218="D",AK217)+IF(B218="C",F217*90%)-(Y218-Y217)-IF($B218="A",Q217/K217) + IF($B218="A",Q217/K217)</f>
        <v>-16401.999827889049</v>
      </c>
      <c r="N218" s="23">
        <f t="shared" si="155"/>
        <v>0</v>
      </c>
      <c r="O218" s="22">
        <f t="shared" si="156"/>
        <v>0</v>
      </c>
      <c r="P218" s="22">
        <f t="shared" si="188"/>
        <v>0</v>
      </c>
      <c r="Q218" s="22">
        <f t="shared" si="189"/>
        <v>0</v>
      </c>
      <c r="R218" s="22">
        <f t="shared" si="157"/>
        <v>608236.38191056577</v>
      </c>
      <c r="S218" s="16">
        <f t="shared" si="186"/>
        <v>50137.593155195958</v>
      </c>
      <c r="T218" s="15">
        <f t="shared" si="158"/>
        <v>0</v>
      </c>
      <c r="U218" s="23">
        <f t="shared" si="175"/>
        <v>650675.543480761</v>
      </c>
      <c r="V218" s="23">
        <f t="shared" si="176"/>
        <v>54235.570610547264</v>
      </c>
      <c r="W218" s="23">
        <f t="shared" si="190"/>
        <v>16145.517486487821</v>
      </c>
      <c r="X218" s="23">
        <f t="shared" si="177"/>
        <v>21594339.63854498</v>
      </c>
      <c r="Y218" s="23">
        <f t="shared" si="159"/>
        <v>2618215.3849696522</v>
      </c>
      <c r="Z218" s="3">
        <f t="shared" si="160"/>
        <v>0</v>
      </c>
      <c r="AA218" s="23">
        <f t="shared" si="161"/>
        <v>8102615.344735479</v>
      </c>
      <c r="AB218" s="26">
        <f t="shared" si="178"/>
        <v>33019825.000000019</v>
      </c>
      <c r="AC218" s="23">
        <f t="shared" si="179"/>
        <v>37823036</v>
      </c>
      <c r="AD218" s="23">
        <f t="shared" si="180"/>
        <v>4803211</v>
      </c>
      <c r="AE218" s="24">
        <f t="shared" si="147"/>
        <v>33019825</v>
      </c>
      <c r="AF218" s="3">
        <f t="shared" si="181"/>
        <v>21577937.638717074</v>
      </c>
      <c r="AG218" s="2">
        <f t="shared" si="162"/>
        <v>0</v>
      </c>
      <c r="AH218" s="2">
        <f t="shared" si="163"/>
        <v>0.66300066154465231</v>
      </c>
      <c r="AI218" s="23">
        <f t="shared" si="187"/>
        <v>6688257.3795627942</v>
      </c>
      <c r="AJ218" s="23">
        <f t="shared" si="164"/>
        <v>1211468.8303554999</v>
      </c>
      <c r="AK218" s="23">
        <f t="shared" si="165"/>
        <v>-7124.8221426548098</v>
      </c>
      <c r="AL218" s="23">
        <f t="shared" si="191"/>
        <v>0</v>
      </c>
      <c r="AM218" s="23">
        <f t="shared" si="192"/>
        <v>0</v>
      </c>
      <c r="AN218" s="16">
        <f t="shared" si="182"/>
        <v>0</v>
      </c>
      <c r="AO218" s="23">
        <f t="shared" si="183"/>
        <v>0</v>
      </c>
      <c r="AP218" s="22">
        <f t="shared" si="184"/>
        <v>0</v>
      </c>
      <c r="AQ218" s="30">
        <f t="shared" si="166"/>
        <v>43115944.831063628</v>
      </c>
      <c r="AR218" s="28">
        <f t="shared" si="167"/>
        <v>1079960.8427082056</v>
      </c>
      <c r="AS218" s="25">
        <f t="shared" si="168"/>
        <v>37938932.2823814</v>
      </c>
      <c r="AT218" s="32">
        <f t="shared" si="169"/>
        <v>0</v>
      </c>
      <c r="AU218" s="23">
        <f t="shared" si="170"/>
        <v>0</v>
      </c>
      <c r="AV218" s="22">
        <f t="shared" si="171"/>
        <v>3438677.7309082723</v>
      </c>
      <c r="AW218" s="31">
        <f t="shared" si="185"/>
        <v>43115944.831063643</v>
      </c>
    </row>
    <row r="219" spans="1:53" x14ac:dyDescent="0.25">
      <c r="A219" s="21">
        <f t="shared" si="193"/>
        <v>281</v>
      </c>
      <c r="B219" s="21" t="s">
        <v>9</v>
      </c>
      <c r="C219" s="27">
        <f t="shared" si="149"/>
        <v>0</v>
      </c>
      <c r="D219" s="27">
        <f t="shared" si="172"/>
        <v>0</v>
      </c>
      <c r="E219" s="27" t="b">
        <f t="shared" si="148"/>
        <v>0</v>
      </c>
      <c r="F219" s="29">
        <f t="shared" si="150"/>
        <v>0</v>
      </c>
      <c r="G219" s="27">
        <f t="shared" si="173"/>
        <v>0</v>
      </c>
      <c r="H219" s="22">
        <f t="shared" si="151"/>
        <v>54730414.547721617</v>
      </c>
      <c r="I219" s="23">
        <f t="shared" si="152"/>
        <v>106959119.46185845</v>
      </c>
      <c r="J219" s="23">
        <f t="shared" si="153"/>
        <v>29</v>
      </c>
      <c r="K219" s="19">
        <f t="shared" si="174"/>
        <v>1.1556219730301904</v>
      </c>
      <c r="L219" s="16">
        <f t="shared" si="154"/>
        <v>0.45855646736786748</v>
      </c>
      <c r="M219" s="23">
        <f>M218-IF($B219="B",(Percent_Rent_In_Elsies*2.49%/12 * H218)/K218,0)+IF($B219="D",N219,0)+IF(B219="D",AK218)+IF(B219="C",F218*90%)-(Y219-Y218)-IF($B219="A",Q218/K218) + IF($B219="A",Q218/K218)</f>
        <v>-23526.821970543861</v>
      </c>
      <c r="N219" s="23">
        <f t="shared" si="155"/>
        <v>0</v>
      </c>
      <c r="O219" s="22">
        <f t="shared" si="156"/>
        <v>18825.64402547299</v>
      </c>
      <c r="P219" s="22">
        <f t="shared" si="188"/>
        <v>0</v>
      </c>
      <c r="Q219" s="22">
        <f t="shared" si="189"/>
        <v>0</v>
      </c>
      <c r="R219" s="22">
        <f t="shared" si="157"/>
        <v>608236.38191056577</v>
      </c>
      <c r="S219" s="16">
        <f t="shared" si="186"/>
        <v>0</v>
      </c>
      <c r="T219" s="15">
        <f t="shared" si="158"/>
        <v>31311.949129722969</v>
      </c>
      <c r="U219" s="23">
        <f t="shared" si="175"/>
        <v>650675.543480761</v>
      </c>
      <c r="V219" s="23">
        <f t="shared" si="176"/>
        <v>0</v>
      </c>
      <c r="W219" s="23">
        <f t="shared" si="190"/>
        <v>70381.088097035085</v>
      </c>
      <c r="X219" s="23">
        <f t="shared" si="177"/>
        <v>21594339.63854498</v>
      </c>
      <c r="Y219" s="23">
        <f t="shared" si="159"/>
        <v>2618215.3849696522</v>
      </c>
      <c r="Z219" s="3">
        <f t="shared" si="160"/>
        <v>0</v>
      </c>
      <c r="AA219" s="23">
        <f t="shared" si="161"/>
        <v>8109740.166878134</v>
      </c>
      <c r="AB219" s="26">
        <f t="shared" si="178"/>
        <v>33019825.000000019</v>
      </c>
      <c r="AC219" s="23">
        <f t="shared" si="179"/>
        <v>37823036</v>
      </c>
      <c r="AD219" s="23">
        <f t="shared" si="180"/>
        <v>4803211</v>
      </c>
      <c r="AE219" s="24">
        <f t="shared" si="147"/>
        <v>33019825</v>
      </c>
      <c r="AF219" s="3">
        <f t="shared" si="181"/>
        <v>0</v>
      </c>
      <c r="AG219" s="2">
        <f t="shared" si="162"/>
        <v>0</v>
      </c>
      <c r="AH219" s="2">
        <f t="shared" si="163"/>
        <v>0.66300066154465231</v>
      </c>
      <c r="AI219" s="23">
        <f t="shared" si="187"/>
        <v>6694138.5231499253</v>
      </c>
      <c r="AJ219" s="23">
        <f t="shared" si="164"/>
        <v>1211468.8303554999</v>
      </c>
      <c r="AK219" s="23">
        <f t="shared" si="165"/>
        <v>0</v>
      </c>
      <c r="AL219" s="23">
        <f t="shared" si="191"/>
        <v>0</v>
      </c>
      <c r="AM219" s="23">
        <f t="shared" si="192"/>
        <v>0</v>
      </c>
      <c r="AN219" s="16">
        <f t="shared" si="182"/>
        <v>0</v>
      </c>
      <c r="AO219" s="23">
        <f t="shared" si="183"/>
        <v>0</v>
      </c>
      <c r="AP219" s="22">
        <f t="shared" si="184"/>
        <v>0</v>
      </c>
      <c r="AQ219" s="30">
        <f t="shared" si="166"/>
        <v>43115944.831063628</v>
      </c>
      <c r="AR219" s="28">
        <f t="shared" si="167"/>
        <v>1079960.8427082056</v>
      </c>
      <c r="AS219" s="25">
        <f t="shared" si="168"/>
        <v>37938932.2823814</v>
      </c>
      <c r="AT219" s="32">
        <f t="shared" si="169"/>
        <v>0</v>
      </c>
      <c r="AU219" s="23">
        <f t="shared" si="170"/>
        <v>0</v>
      </c>
      <c r="AV219" s="22">
        <f t="shared" si="171"/>
        <v>3438677.7309082723</v>
      </c>
      <c r="AW219" s="31">
        <f t="shared" si="185"/>
        <v>43115944.831063643</v>
      </c>
      <c r="AX219" s="21"/>
      <c r="AY219" s="21"/>
      <c r="AZ219" s="21"/>
      <c r="BA219" s="21"/>
    </row>
    <row r="220" spans="1:53" x14ac:dyDescent="0.25">
      <c r="A220" s="21">
        <f t="shared" si="193"/>
        <v>281</v>
      </c>
      <c r="B220" s="21" t="s">
        <v>28</v>
      </c>
      <c r="C220" s="27">
        <f t="shared" si="149"/>
        <v>0</v>
      </c>
      <c r="D220" s="27">
        <f t="shared" si="172"/>
        <v>0</v>
      </c>
      <c r="E220" s="27" t="b">
        <f t="shared" si="148"/>
        <v>0</v>
      </c>
      <c r="F220" s="29">
        <f t="shared" si="150"/>
        <v>0</v>
      </c>
      <c r="G220" s="27">
        <f t="shared" si="173"/>
        <v>0</v>
      </c>
      <c r="H220" s="22">
        <f t="shared" si="151"/>
        <v>54730414.547721617</v>
      </c>
      <c r="I220" s="23">
        <f t="shared" si="152"/>
        <v>106959119.46185845</v>
      </c>
      <c r="J220" s="23">
        <f t="shared" si="153"/>
        <v>29</v>
      </c>
      <c r="K220" s="19">
        <f t="shared" si="174"/>
        <v>1.1556219730301904</v>
      </c>
      <c r="L220" s="16">
        <f t="shared" si="154"/>
        <v>0.45855646736786748</v>
      </c>
      <c r="M220" s="23">
        <f>M219-IF($B220="B",(Percent_Rent_In_Elsies*2.49%/12 * H219)/K219,0)+IF($B220="D",N220,0)+IF(B220="D",AK219)+IF(B220="C",F219*90%)-(Y220-Y219)-IF($B220="A",Q219/K219) + IF($B220="A",Q219/K219)</f>
        <v>-23526.821970543861</v>
      </c>
      <c r="N220" s="23">
        <f t="shared" si="155"/>
        <v>0</v>
      </c>
      <c r="O220" s="22">
        <f t="shared" si="156"/>
        <v>0</v>
      </c>
      <c r="P220" s="22">
        <f t="shared" si="188"/>
        <v>0</v>
      </c>
      <c r="Q220" s="22">
        <f t="shared" si="189"/>
        <v>18825.64402547299</v>
      </c>
      <c r="R220" s="22">
        <f t="shared" si="157"/>
        <v>608236.38191056577</v>
      </c>
      <c r="S220" s="16">
        <f t="shared" si="186"/>
        <v>0</v>
      </c>
      <c r="T220" s="15">
        <f t="shared" si="158"/>
        <v>0</v>
      </c>
      <c r="U220" s="23">
        <f t="shared" si="175"/>
        <v>650675.543480761</v>
      </c>
      <c r="V220" s="23">
        <f t="shared" si="176"/>
        <v>0</v>
      </c>
      <c r="W220" s="23">
        <f t="shared" si="190"/>
        <v>0</v>
      </c>
      <c r="X220" s="23">
        <f t="shared" si="177"/>
        <v>21594339.63854498</v>
      </c>
      <c r="Y220" s="23">
        <f t="shared" si="159"/>
        <v>2618215.3849696522</v>
      </c>
      <c r="Z220" s="3">
        <f t="shared" si="160"/>
        <v>3519.054404851755</v>
      </c>
      <c r="AA220" s="23">
        <f t="shared" si="161"/>
        <v>8162525.98295091</v>
      </c>
      <c r="AB220" s="26">
        <f t="shared" si="178"/>
        <v>33019825.000000015</v>
      </c>
      <c r="AC220" s="23">
        <f t="shared" si="179"/>
        <v>37823036</v>
      </c>
      <c r="AD220" s="23">
        <f t="shared" si="180"/>
        <v>4803211</v>
      </c>
      <c r="AE220" s="24">
        <f t="shared" si="147"/>
        <v>33019825</v>
      </c>
      <c r="AF220" s="3">
        <f t="shared" si="181"/>
        <v>0</v>
      </c>
      <c r="AG220" s="2">
        <f t="shared" si="162"/>
        <v>1.9570291454754519E-3</v>
      </c>
      <c r="AH220" s="2">
        <f t="shared" si="163"/>
        <v>0.66300066154465231</v>
      </c>
      <c r="AI220" s="23">
        <f t="shared" si="187"/>
        <v>6737710.2723770905</v>
      </c>
      <c r="AJ220" s="23">
        <f t="shared" si="164"/>
        <v>1211468.8303554999</v>
      </c>
      <c r="AK220" s="23">
        <f t="shared" si="165"/>
        <v>0</v>
      </c>
      <c r="AL220" s="23">
        <f t="shared" si="191"/>
        <v>0</v>
      </c>
      <c r="AM220" s="23">
        <f t="shared" si="192"/>
        <v>0</v>
      </c>
      <c r="AN220" s="16">
        <f t="shared" si="182"/>
        <v>0</v>
      </c>
      <c r="AO220" s="23">
        <f t="shared" si="183"/>
        <v>0</v>
      </c>
      <c r="AP220" s="22">
        <f t="shared" si="184"/>
        <v>0</v>
      </c>
      <c r="AQ220" s="30">
        <f t="shared" si="166"/>
        <v>43115944.831063628</v>
      </c>
      <c r="AR220" s="28">
        <f t="shared" si="167"/>
        <v>1079960.8427082056</v>
      </c>
      <c r="AS220" s="25">
        <f t="shared" si="168"/>
        <v>37938932.2823814</v>
      </c>
      <c r="AT220" s="32">
        <f t="shared" si="169"/>
        <v>7038.1088097035099</v>
      </c>
      <c r="AU220" s="23">
        <f t="shared" si="170"/>
        <v>7038.1088097035099</v>
      </c>
      <c r="AV220" s="22">
        <f t="shared" si="171"/>
        <v>3469989.6800379953</v>
      </c>
      <c r="AW220" s="31">
        <f t="shared" si="185"/>
        <v>43115944.831063643</v>
      </c>
      <c r="AX220" s="21"/>
      <c r="AY220" s="21"/>
      <c r="AZ220" s="21"/>
      <c r="BA220" s="21"/>
    </row>
    <row r="221" spans="1:53" x14ac:dyDescent="0.25">
      <c r="A221">
        <f t="shared" si="193"/>
        <v>282</v>
      </c>
      <c r="B221" t="s">
        <v>6</v>
      </c>
      <c r="C221" s="27">
        <f t="shared" si="149"/>
        <v>0</v>
      </c>
      <c r="D221" s="27">
        <f t="shared" si="172"/>
        <v>0</v>
      </c>
      <c r="E221" s="27" t="b">
        <f t="shared" si="148"/>
        <v>0</v>
      </c>
      <c r="F221" s="29">
        <f t="shared" si="150"/>
        <v>0</v>
      </c>
      <c r="G221" s="27">
        <f t="shared" si="173"/>
        <v>0</v>
      </c>
      <c r="H221" s="22">
        <f t="shared" si="151"/>
        <v>55095740.064827658</v>
      </c>
      <c r="I221" s="23">
        <f t="shared" si="152"/>
        <v>106959119.46185845</v>
      </c>
      <c r="J221" s="23">
        <f t="shared" si="153"/>
        <v>30</v>
      </c>
      <c r="K221" s="19">
        <f t="shared" si="174"/>
        <v>1.1614000828953412</v>
      </c>
      <c r="L221" s="16">
        <f t="shared" si="154"/>
        <v>0.46161733178754794</v>
      </c>
      <c r="M221" s="23">
        <f>M220-IF($B221="B",(Percent_Rent_In_Elsies*2.49%/12 * H220)/K220,0)+IF($B221="D",N221,0)+IF(B221="D",AK220)+IF(B221="C",F220*90%)-(Y221-Y220)-IF($B221="A",Q220/K220) + IF($B221="A",Q220/K220)</f>
        <v>-23526.821970543861</v>
      </c>
      <c r="N221" s="23">
        <f t="shared" si="155"/>
        <v>0</v>
      </c>
      <c r="O221" s="22">
        <f t="shared" si="156"/>
        <v>0</v>
      </c>
      <c r="P221" s="22">
        <f t="shared" si="188"/>
        <v>0</v>
      </c>
      <c r="Q221" s="22">
        <f t="shared" si="189"/>
        <v>0</v>
      </c>
      <c r="R221" s="22">
        <f t="shared" si="157"/>
        <v>608236.38191056577</v>
      </c>
      <c r="S221" s="16">
        <f t="shared" si="186"/>
        <v>0</v>
      </c>
      <c r="T221" s="15">
        <f t="shared" si="158"/>
        <v>0</v>
      </c>
      <c r="U221" s="23">
        <f t="shared" si="175"/>
        <v>650675.543480761</v>
      </c>
      <c r="V221" s="23">
        <f t="shared" si="176"/>
        <v>0</v>
      </c>
      <c r="W221" s="23">
        <f t="shared" si="190"/>
        <v>16290.486391591978</v>
      </c>
      <c r="X221" s="23">
        <f t="shared" si="177"/>
        <v>21595644.424177643</v>
      </c>
      <c r="Y221" s="23">
        <f t="shared" si="159"/>
        <v>2618215.3849696522</v>
      </c>
      <c r="Z221" s="3">
        <f t="shared" si="160"/>
        <v>0</v>
      </c>
      <c r="AA221" s="23">
        <f t="shared" si="161"/>
        <v>8162525.98295091</v>
      </c>
      <c r="AB221" s="26">
        <f t="shared" si="178"/>
        <v>33019825.000000015</v>
      </c>
      <c r="AC221" s="23">
        <f t="shared" si="179"/>
        <v>37823036</v>
      </c>
      <c r="AD221" s="23">
        <f t="shared" si="180"/>
        <v>4803211</v>
      </c>
      <c r="AE221" s="24">
        <f t="shared" si="147"/>
        <v>33019825</v>
      </c>
      <c r="AF221" s="3">
        <f t="shared" si="181"/>
        <v>0</v>
      </c>
      <c r="AG221" s="2">
        <f t="shared" si="162"/>
        <v>0</v>
      </c>
      <c r="AH221" s="2">
        <f t="shared" si="163"/>
        <v>0.66742619096046285</v>
      </c>
      <c r="AI221" s="23">
        <f t="shared" si="187"/>
        <v>6771398.8237389745</v>
      </c>
      <c r="AJ221" s="23">
        <f t="shared" si="164"/>
        <v>1205441.6222442787</v>
      </c>
      <c r="AK221" s="23">
        <f t="shared" si="165"/>
        <v>0</v>
      </c>
      <c r="AL221" s="23">
        <f t="shared" si="191"/>
        <v>0</v>
      </c>
      <c r="AM221" s="23">
        <f t="shared" si="192"/>
        <v>0</v>
      </c>
      <c r="AN221" s="16">
        <f t="shared" si="182"/>
        <v>0</v>
      </c>
      <c r="AO221" s="23">
        <f t="shared" si="183"/>
        <v>0</v>
      </c>
      <c r="AP221" s="22">
        <f t="shared" si="184"/>
        <v>0</v>
      </c>
      <c r="AQ221" s="30">
        <f t="shared" si="166"/>
        <v>43097138.012682177</v>
      </c>
      <c r="AR221" s="28">
        <f t="shared" si="167"/>
        <v>1079979.6683522312</v>
      </c>
      <c r="AS221" s="25">
        <f t="shared" si="168"/>
        <v>37938932.2823814</v>
      </c>
      <c r="AT221" s="32">
        <f t="shared" si="169"/>
        <v>0</v>
      </c>
      <c r="AU221" s="23">
        <f t="shared" si="170"/>
        <v>0</v>
      </c>
      <c r="AV221" s="22">
        <f t="shared" si="171"/>
        <v>3469989.6800379953</v>
      </c>
      <c r="AW221" s="31">
        <f t="shared" si="185"/>
        <v>43097138.012682192</v>
      </c>
    </row>
    <row r="222" spans="1:53" x14ac:dyDescent="0.25">
      <c r="A222">
        <f t="shared" si="193"/>
        <v>282</v>
      </c>
      <c r="B222" t="s">
        <v>7</v>
      </c>
      <c r="C222" s="27">
        <f t="shared" si="149"/>
        <v>0</v>
      </c>
      <c r="D222" s="27">
        <f t="shared" si="172"/>
        <v>58070.004144767059</v>
      </c>
      <c r="E222" s="27" t="b">
        <f t="shared" si="148"/>
        <v>0</v>
      </c>
      <c r="F222" s="29">
        <f t="shared" si="150"/>
        <v>50000</v>
      </c>
      <c r="G222" s="27">
        <f t="shared" si="173"/>
        <v>0</v>
      </c>
      <c r="H222" s="22">
        <f t="shared" si="151"/>
        <v>55153810.068972424</v>
      </c>
      <c r="I222" s="23">
        <f t="shared" si="152"/>
        <v>107084916.30731028</v>
      </c>
      <c r="J222" s="23">
        <f t="shared" si="153"/>
        <v>30</v>
      </c>
      <c r="K222" s="19">
        <f t="shared" si="174"/>
        <v>1.1614000828953412</v>
      </c>
      <c r="L222" s="16">
        <f t="shared" si="154"/>
        <v>0.46161733178754794</v>
      </c>
      <c r="M222" s="23">
        <f>M221-IF($B222="B",(Percent_Rent_In_Elsies*2.49%/12 * H221)/K221,0)+IF($B222="D",N222,0)+IF(B222="D",AK221)+IF(B222="C",F221*90%)-(Y222-Y221)-IF($B222="A",Q221/K221) + IF($B222="A",Q221/K221)</f>
        <v>-72744.857304892794</v>
      </c>
      <c r="N222" s="23">
        <f t="shared" si="155"/>
        <v>0</v>
      </c>
      <c r="O222" s="22">
        <f t="shared" si="156"/>
        <v>0</v>
      </c>
      <c r="P222" s="22">
        <f t="shared" si="188"/>
        <v>0</v>
      </c>
      <c r="Q222" s="22">
        <f t="shared" si="189"/>
        <v>0</v>
      </c>
      <c r="R222" s="22">
        <f t="shared" si="157"/>
        <v>557550.016751352</v>
      </c>
      <c r="S222" s="16">
        <f t="shared" si="186"/>
        <v>50686.365159213812</v>
      </c>
      <c r="T222" s="15">
        <f t="shared" si="158"/>
        <v>0</v>
      </c>
      <c r="U222" s="23">
        <f t="shared" si="175"/>
        <v>596452.58152403089</v>
      </c>
      <c r="V222" s="23">
        <f t="shared" si="176"/>
        <v>54222.961956730083</v>
      </c>
      <c r="W222" s="23">
        <f t="shared" si="190"/>
        <v>16290.486391591978</v>
      </c>
      <c r="X222" s="23">
        <f t="shared" si="177"/>
        <v>21595644.424177643</v>
      </c>
      <c r="Y222" s="23">
        <f t="shared" si="159"/>
        <v>2618215.3849696522</v>
      </c>
      <c r="Z222" s="3">
        <f t="shared" si="160"/>
        <v>0</v>
      </c>
      <c r="AA222" s="23">
        <f t="shared" si="161"/>
        <v>8162525.98295091</v>
      </c>
      <c r="AB222" s="26">
        <f t="shared" si="178"/>
        <v>33019825.000000015</v>
      </c>
      <c r="AC222" s="23">
        <f t="shared" si="179"/>
        <v>37823036</v>
      </c>
      <c r="AD222" s="23">
        <f t="shared" si="180"/>
        <v>4803211</v>
      </c>
      <c r="AE222" s="24">
        <f t="shared" si="147"/>
        <v>33019825</v>
      </c>
      <c r="AF222" s="3">
        <f t="shared" si="181"/>
        <v>0</v>
      </c>
      <c r="AG222" s="2">
        <f t="shared" si="162"/>
        <v>0</v>
      </c>
      <c r="AH222" s="2">
        <f t="shared" si="163"/>
        <v>0.66812964719192092</v>
      </c>
      <c r="AI222" s="23">
        <f t="shared" si="187"/>
        <v>6771398.8237389745</v>
      </c>
      <c r="AJ222" s="23">
        <f t="shared" si="164"/>
        <v>1205441.6222442787</v>
      </c>
      <c r="AK222" s="23">
        <f t="shared" si="165"/>
        <v>0</v>
      </c>
      <c r="AL222" s="23">
        <f t="shared" si="191"/>
        <v>83141.444176180288</v>
      </c>
      <c r="AM222" s="23">
        <f t="shared" si="192"/>
        <v>15033323601.520035</v>
      </c>
      <c r="AN222" s="16">
        <f t="shared" si="182"/>
        <v>0</v>
      </c>
      <c r="AO222" s="23">
        <f t="shared" si="183"/>
        <v>49218.035334348941</v>
      </c>
      <c r="AP222" s="22">
        <f t="shared" si="184"/>
        <v>57161.830317258697</v>
      </c>
      <c r="AQ222" s="30">
        <f t="shared" si="166"/>
        <v>43269045.801903762</v>
      </c>
      <c r="AR222" s="28">
        <f t="shared" si="167"/>
        <v>1136655.6231117931</v>
      </c>
      <c r="AS222" s="25">
        <f t="shared" si="168"/>
        <v>37997002.286526166</v>
      </c>
      <c r="AT222" s="32">
        <f t="shared" si="169"/>
        <v>0</v>
      </c>
      <c r="AU222" s="23">
        <f t="shared" si="170"/>
        <v>0</v>
      </c>
      <c r="AV222" s="22">
        <f t="shared" si="171"/>
        <v>3469989.6800379953</v>
      </c>
      <c r="AW222" s="31">
        <f t="shared" si="185"/>
        <v>43269045.801903777</v>
      </c>
    </row>
    <row r="223" spans="1:53" s="21" customFormat="1" x14ac:dyDescent="0.25">
      <c r="A223">
        <f t="shared" si="193"/>
        <v>282</v>
      </c>
      <c r="B223" t="s">
        <v>8</v>
      </c>
      <c r="C223" s="27">
        <f t="shared" si="149"/>
        <v>0</v>
      </c>
      <c r="D223" s="27">
        <f t="shared" si="172"/>
        <v>0</v>
      </c>
      <c r="E223" s="27" t="b">
        <f t="shared" si="148"/>
        <v>0</v>
      </c>
      <c r="F223" s="29">
        <f t="shared" si="150"/>
        <v>0</v>
      </c>
      <c r="G223" s="27">
        <f t="shared" si="173"/>
        <v>0</v>
      </c>
      <c r="H223" s="22">
        <f t="shared" si="151"/>
        <v>55153810.068972424</v>
      </c>
      <c r="I223" s="23">
        <f t="shared" si="152"/>
        <v>107084916.30731028</v>
      </c>
      <c r="J223" s="23">
        <f t="shared" si="153"/>
        <v>30</v>
      </c>
      <c r="K223" s="19">
        <f t="shared" si="174"/>
        <v>1.1614000828953412</v>
      </c>
      <c r="L223" s="16">
        <f t="shared" si="154"/>
        <v>0.46161733178754794</v>
      </c>
      <c r="M223" s="23">
        <f>M222-IF($B223="B",(Percent_Rent_In_Elsies*2.49%/12 * H222)/K222,0)+IF($B223="D",N223,0)+IF(B223="D",AK222)+IF(B223="C",F222*90%)-(Y223-Y222)-IF($B223="A",Q222/K222) + IF($B223="A",Q222/K222)</f>
        <v>-31752.344313895621</v>
      </c>
      <c r="N223" s="23">
        <f t="shared" si="155"/>
        <v>0</v>
      </c>
      <c r="O223" s="22">
        <f t="shared" si="156"/>
        <v>0</v>
      </c>
      <c r="P223" s="22">
        <f t="shared" si="188"/>
        <v>0</v>
      </c>
      <c r="Q223" s="22">
        <f t="shared" si="189"/>
        <v>0</v>
      </c>
      <c r="R223" s="22">
        <f t="shared" si="157"/>
        <v>614711.84706861072</v>
      </c>
      <c r="S223" s="16">
        <f t="shared" si="186"/>
        <v>50686.365159213812</v>
      </c>
      <c r="T223" s="15">
        <f t="shared" si="158"/>
        <v>0</v>
      </c>
      <c r="U223" s="23">
        <f t="shared" si="175"/>
        <v>650670.6168583798</v>
      </c>
      <c r="V223" s="23">
        <f t="shared" si="176"/>
        <v>54222.961956730083</v>
      </c>
      <c r="W223" s="23">
        <f t="shared" si="190"/>
        <v>16290.486391591978</v>
      </c>
      <c r="X223" s="23">
        <f t="shared" si="177"/>
        <v>21595644.424177643</v>
      </c>
      <c r="Y223" s="23">
        <f t="shared" si="159"/>
        <v>2622222.871978655</v>
      </c>
      <c r="Z223" s="3">
        <f t="shared" si="160"/>
        <v>0</v>
      </c>
      <c r="AA223" s="23">
        <f t="shared" si="161"/>
        <v>8162525.98295091</v>
      </c>
      <c r="AB223" s="26">
        <f t="shared" si="178"/>
        <v>33069825.000000015</v>
      </c>
      <c r="AC223" s="23">
        <f t="shared" si="179"/>
        <v>37873036</v>
      </c>
      <c r="AD223" s="23">
        <f t="shared" si="180"/>
        <v>4803211</v>
      </c>
      <c r="AE223" s="24">
        <f t="shared" si="147"/>
        <v>33069825</v>
      </c>
      <c r="AF223" s="3">
        <f t="shared" si="181"/>
        <v>21563892.079863735</v>
      </c>
      <c r="AG223" s="2">
        <f t="shared" si="162"/>
        <v>0</v>
      </c>
      <c r="AH223" s="2">
        <f t="shared" si="163"/>
        <v>0.66711946699412439</v>
      </c>
      <c r="AI223" s="23">
        <f t="shared" si="187"/>
        <v>6771398.8237389745</v>
      </c>
      <c r="AJ223" s="23">
        <f t="shared" si="164"/>
        <v>1205441.6222442787</v>
      </c>
      <c r="AK223" s="23">
        <f t="shared" si="165"/>
        <v>-6404.3675624005009</v>
      </c>
      <c r="AL223" s="23">
        <f t="shared" si="191"/>
        <v>0</v>
      </c>
      <c r="AM223" s="23">
        <f t="shared" si="192"/>
        <v>0</v>
      </c>
      <c r="AN223" s="16">
        <f t="shared" si="182"/>
        <v>0</v>
      </c>
      <c r="AO223" s="23">
        <f t="shared" si="183"/>
        <v>0</v>
      </c>
      <c r="AP223" s="22">
        <f t="shared" si="184"/>
        <v>0</v>
      </c>
      <c r="AQ223" s="30">
        <f t="shared" si="166"/>
        <v>43231658.881485254</v>
      </c>
      <c r="AR223" s="28">
        <f t="shared" si="167"/>
        <v>1099268.7026932884</v>
      </c>
      <c r="AS223" s="25">
        <f t="shared" si="168"/>
        <v>37997002.286526166</v>
      </c>
      <c r="AT223" s="32">
        <f t="shared" si="169"/>
        <v>0</v>
      </c>
      <c r="AU223" s="23">
        <f t="shared" si="170"/>
        <v>0</v>
      </c>
      <c r="AV223" s="22">
        <f t="shared" si="171"/>
        <v>3469989.6800379953</v>
      </c>
      <c r="AW223" s="31">
        <f t="shared" si="185"/>
        <v>43231658.881485276</v>
      </c>
      <c r="AX223"/>
      <c r="AY223"/>
      <c r="AZ223"/>
      <c r="BA223"/>
    </row>
    <row r="224" spans="1:53" s="21" customFormat="1" x14ac:dyDescent="0.25">
      <c r="A224" s="21">
        <f t="shared" si="193"/>
        <v>282</v>
      </c>
      <c r="B224" s="21" t="s">
        <v>9</v>
      </c>
      <c r="C224" s="27">
        <f t="shared" si="149"/>
        <v>0</v>
      </c>
      <c r="D224" s="27">
        <f t="shared" si="172"/>
        <v>0</v>
      </c>
      <c r="E224" s="27" t="b">
        <f t="shared" si="148"/>
        <v>0</v>
      </c>
      <c r="F224" s="29">
        <f t="shared" si="150"/>
        <v>0</v>
      </c>
      <c r="G224" s="27">
        <f t="shared" si="173"/>
        <v>0</v>
      </c>
      <c r="H224" s="22">
        <f t="shared" si="151"/>
        <v>55153810.068972424</v>
      </c>
      <c r="I224" s="23">
        <f t="shared" si="152"/>
        <v>107084916.30731028</v>
      </c>
      <c r="J224" s="23">
        <f t="shared" si="153"/>
        <v>30</v>
      </c>
      <c r="K224" s="19">
        <f t="shared" si="174"/>
        <v>1.1614000828953412</v>
      </c>
      <c r="L224" s="16">
        <f t="shared" si="154"/>
        <v>0.46161733178754794</v>
      </c>
      <c r="M224" s="23">
        <f>M223-IF($B224="B",(Percent_Rent_In_Elsies*2.49%/12 * H223)/K223,0)+IF($B224="D",N224,0)+IF(B224="D",AK223)+IF(B224="C",F223*90%)-(Y224-Y223)-IF($B224="A",Q223/K223) + IF($B224="A",Q223/K223)</f>
        <v>-38156.711876296118</v>
      </c>
      <c r="N224" s="23">
        <f t="shared" si="155"/>
        <v>0</v>
      </c>
      <c r="O224" s="22">
        <f t="shared" si="156"/>
        <v>19213.567024430646</v>
      </c>
      <c r="P224" s="22">
        <f t="shared" si="188"/>
        <v>0</v>
      </c>
      <c r="Q224" s="22">
        <f t="shared" si="189"/>
        <v>0</v>
      </c>
      <c r="R224" s="22">
        <f t="shared" si="157"/>
        <v>614711.84706861072</v>
      </c>
      <c r="S224" s="16">
        <f t="shared" si="186"/>
        <v>0</v>
      </c>
      <c r="T224" s="15">
        <f t="shared" si="158"/>
        <v>31472.798134783166</v>
      </c>
      <c r="U224" s="23">
        <f t="shared" si="175"/>
        <v>650670.6168583798</v>
      </c>
      <c r="V224" s="23">
        <f t="shared" si="176"/>
        <v>0</v>
      </c>
      <c r="W224" s="23">
        <f t="shared" si="190"/>
        <v>70513.448348322068</v>
      </c>
      <c r="X224" s="23">
        <f t="shared" si="177"/>
        <v>21595644.424177643</v>
      </c>
      <c r="Y224" s="23">
        <f t="shared" si="159"/>
        <v>2622222.871978655</v>
      </c>
      <c r="Z224" s="3">
        <f t="shared" si="160"/>
        <v>0</v>
      </c>
      <c r="AA224" s="23">
        <f t="shared" si="161"/>
        <v>8168930.3505133102</v>
      </c>
      <c r="AB224" s="26">
        <f t="shared" si="178"/>
        <v>33069825.000000015</v>
      </c>
      <c r="AC224" s="23">
        <f t="shared" si="179"/>
        <v>37873036</v>
      </c>
      <c r="AD224" s="23">
        <f t="shared" si="180"/>
        <v>4803211</v>
      </c>
      <c r="AE224" s="24">
        <f t="shared" si="147"/>
        <v>33069825</v>
      </c>
      <c r="AF224" s="3">
        <f t="shared" si="181"/>
        <v>0</v>
      </c>
      <c r="AG224" s="2">
        <f t="shared" si="162"/>
        <v>0</v>
      </c>
      <c r="AH224" s="2">
        <f t="shared" si="163"/>
        <v>0.66711946699412439</v>
      </c>
      <c r="AI224" s="23">
        <f t="shared" si="187"/>
        <v>6776711.7044660198</v>
      </c>
      <c r="AJ224" s="23">
        <f t="shared" si="164"/>
        <v>1205441.6222442787</v>
      </c>
      <c r="AK224" s="23">
        <f t="shared" si="165"/>
        <v>0</v>
      </c>
      <c r="AL224" s="23">
        <f t="shared" si="191"/>
        <v>0</v>
      </c>
      <c r="AM224" s="23">
        <f t="shared" si="192"/>
        <v>0</v>
      </c>
      <c r="AN224" s="16">
        <f t="shared" si="182"/>
        <v>0</v>
      </c>
      <c r="AO224" s="23">
        <f t="shared" si="183"/>
        <v>0</v>
      </c>
      <c r="AP224" s="22">
        <f t="shared" si="184"/>
        <v>0</v>
      </c>
      <c r="AQ224" s="30">
        <f t="shared" si="166"/>
        <v>43231658.881485254</v>
      </c>
      <c r="AR224" s="28">
        <f t="shared" si="167"/>
        <v>1099268.7026932884</v>
      </c>
      <c r="AS224" s="25">
        <f t="shared" si="168"/>
        <v>37997002.286526166</v>
      </c>
      <c r="AT224" s="32">
        <f t="shared" si="169"/>
        <v>0</v>
      </c>
      <c r="AU224" s="23">
        <f t="shared" si="170"/>
        <v>0</v>
      </c>
      <c r="AV224" s="22">
        <f t="shared" si="171"/>
        <v>3469989.6800379953</v>
      </c>
      <c r="AW224" s="31">
        <f t="shared" si="185"/>
        <v>43231658.881485276</v>
      </c>
    </row>
    <row r="225" spans="1:53" x14ac:dyDescent="0.25">
      <c r="A225" s="21">
        <f t="shared" si="193"/>
        <v>282</v>
      </c>
      <c r="B225" s="21" t="s">
        <v>28</v>
      </c>
      <c r="C225" s="27">
        <f t="shared" si="149"/>
        <v>0</v>
      </c>
      <c r="D225" s="27">
        <f t="shared" si="172"/>
        <v>0</v>
      </c>
      <c r="E225" s="27" t="b">
        <f t="shared" si="148"/>
        <v>0</v>
      </c>
      <c r="F225" s="29">
        <f t="shared" si="150"/>
        <v>0</v>
      </c>
      <c r="G225" s="27">
        <f t="shared" si="173"/>
        <v>0</v>
      </c>
      <c r="H225" s="22">
        <f t="shared" si="151"/>
        <v>55153810.068972424</v>
      </c>
      <c r="I225" s="23">
        <f t="shared" si="152"/>
        <v>107084916.30731028</v>
      </c>
      <c r="J225" s="23">
        <f t="shared" si="153"/>
        <v>30</v>
      </c>
      <c r="K225" s="19">
        <f t="shared" si="174"/>
        <v>1.1614000828953412</v>
      </c>
      <c r="L225" s="16">
        <f t="shared" si="154"/>
        <v>0.46161733178754794</v>
      </c>
      <c r="M225" s="23">
        <f>M224-IF($B225="B",(Percent_Rent_In_Elsies*2.49%/12 * H224)/K224,0)+IF($B225="D",N225,0)+IF(B225="D",AK224)+IF(B225="C",F224*90%)-(Y225-Y224)-IF($B225="A",Q224/K224) + IF($B225="A",Q224/K224)</f>
        <v>-38156.711876296118</v>
      </c>
      <c r="N225" s="23">
        <f t="shared" si="155"/>
        <v>0</v>
      </c>
      <c r="O225" s="22">
        <f t="shared" si="156"/>
        <v>0</v>
      </c>
      <c r="P225" s="22">
        <f t="shared" si="188"/>
        <v>0</v>
      </c>
      <c r="Q225" s="22">
        <f t="shared" si="189"/>
        <v>19213.567024430646</v>
      </c>
      <c r="R225" s="22">
        <f t="shared" si="157"/>
        <v>614711.84706861072</v>
      </c>
      <c r="S225" s="16">
        <f t="shared" si="186"/>
        <v>0</v>
      </c>
      <c r="T225" s="15">
        <f t="shared" si="158"/>
        <v>0</v>
      </c>
      <c r="U225" s="23">
        <f t="shared" si="175"/>
        <v>650670.6168583798</v>
      </c>
      <c r="V225" s="23">
        <f t="shared" si="176"/>
        <v>0</v>
      </c>
      <c r="W225" s="23">
        <f t="shared" si="190"/>
        <v>0</v>
      </c>
      <c r="X225" s="23">
        <f t="shared" si="177"/>
        <v>21595644.424177643</v>
      </c>
      <c r="Y225" s="23">
        <f t="shared" si="159"/>
        <v>2622222.871978655</v>
      </c>
      <c r="Z225" s="3">
        <f t="shared" si="160"/>
        <v>3525.6724174161036</v>
      </c>
      <c r="AA225" s="23">
        <f t="shared" si="161"/>
        <v>8221815.4367745519</v>
      </c>
      <c r="AB225" s="26">
        <f t="shared" si="178"/>
        <v>33069825.000000011</v>
      </c>
      <c r="AC225" s="23">
        <f t="shared" si="179"/>
        <v>37873036</v>
      </c>
      <c r="AD225" s="23">
        <f t="shared" si="180"/>
        <v>4803211</v>
      </c>
      <c r="AE225" s="24">
        <f t="shared" si="147"/>
        <v>33069825</v>
      </c>
      <c r="AF225" s="3">
        <f t="shared" si="181"/>
        <v>0</v>
      </c>
      <c r="AG225" s="2">
        <f t="shared" si="162"/>
        <v>1.9619866790420606E-3</v>
      </c>
      <c r="AH225" s="2">
        <f t="shared" si="163"/>
        <v>0.66711946699412439</v>
      </c>
      <c r="AI225" s="23">
        <f t="shared" si="187"/>
        <v>6820583.6641572574</v>
      </c>
      <c r="AJ225" s="23">
        <f t="shared" si="164"/>
        <v>1205441.6222442787</v>
      </c>
      <c r="AK225" s="23">
        <f t="shared" si="165"/>
        <v>0</v>
      </c>
      <c r="AL225" s="23">
        <f t="shared" si="191"/>
        <v>0</v>
      </c>
      <c r="AM225" s="23">
        <f t="shared" si="192"/>
        <v>0</v>
      </c>
      <c r="AN225" s="16">
        <f t="shared" si="182"/>
        <v>0</v>
      </c>
      <c r="AO225" s="23">
        <f t="shared" si="183"/>
        <v>0</v>
      </c>
      <c r="AP225" s="22">
        <f t="shared" si="184"/>
        <v>0</v>
      </c>
      <c r="AQ225" s="30">
        <f t="shared" si="166"/>
        <v>43231658.881485254</v>
      </c>
      <c r="AR225" s="28">
        <f t="shared" si="167"/>
        <v>1099268.7026932884</v>
      </c>
      <c r="AS225" s="25">
        <f t="shared" si="168"/>
        <v>37997002.286526166</v>
      </c>
      <c r="AT225" s="32">
        <f t="shared" si="169"/>
        <v>7051.3448348322072</v>
      </c>
      <c r="AU225" s="23">
        <f t="shared" si="170"/>
        <v>7051.3448348322072</v>
      </c>
      <c r="AV225" s="22">
        <f t="shared" si="171"/>
        <v>3501462.4781727786</v>
      </c>
      <c r="AW225" s="31">
        <f t="shared" si="185"/>
        <v>43231658.881485276</v>
      </c>
      <c r="AX225" s="21"/>
      <c r="AY225" s="21"/>
      <c r="AZ225" s="21"/>
      <c r="BA225" s="21"/>
    </row>
    <row r="226" spans="1:53" x14ac:dyDescent="0.25">
      <c r="A226">
        <f t="shared" si="193"/>
        <v>283</v>
      </c>
      <c r="B226" t="s">
        <v>6</v>
      </c>
      <c r="C226" s="27">
        <f t="shared" si="149"/>
        <v>0</v>
      </c>
      <c r="D226" s="27">
        <f t="shared" si="172"/>
        <v>0</v>
      </c>
      <c r="E226" s="27" t="b">
        <f t="shared" si="148"/>
        <v>0</v>
      </c>
      <c r="F226" s="29">
        <f t="shared" si="150"/>
        <v>0</v>
      </c>
      <c r="G226" s="27">
        <f t="shared" si="173"/>
        <v>0</v>
      </c>
      <c r="H226" s="22">
        <f t="shared" si="151"/>
        <v>55799571.559938714</v>
      </c>
      <c r="I226" s="23">
        <f t="shared" si="152"/>
        <v>107084916.30731028</v>
      </c>
      <c r="J226" s="23">
        <f t="shared" si="153"/>
        <v>32</v>
      </c>
      <c r="K226" s="19">
        <f t="shared" si="174"/>
        <v>1.1730431187263668</v>
      </c>
      <c r="L226" s="16">
        <f t="shared" si="154"/>
        <v>0.46702212061461584</v>
      </c>
      <c r="M226" s="23">
        <f>M225-IF($B226="B",(Percent_Rent_In_Elsies*2.49%/12 * H225)/K225,0)+IF($B226="D",N226,0)+IF(B226="D",AK225)+IF(B226="C",F225*90%)-(Y226-Y225)-IF($B226="A",Q225/K225) + IF($B226="A",Q225/K225)</f>
        <v>-38156.711876296118</v>
      </c>
      <c r="N226" s="23">
        <f t="shared" si="155"/>
        <v>0</v>
      </c>
      <c r="O226" s="22">
        <f t="shared" si="156"/>
        <v>0</v>
      </c>
      <c r="P226" s="22">
        <f t="shared" si="188"/>
        <v>0</v>
      </c>
      <c r="Q226" s="22">
        <f t="shared" si="189"/>
        <v>0</v>
      </c>
      <c r="R226" s="22">
        <f t="shared" si="157"/>
        <v>614711.84706861072</v>
      </c>
      <c r="S226" s="16">
        <f t="shared" si="186"/>
        <v>0</v>
      </c>
      <c r="T226" s="15">
        <f t="shared" si="158"/>
        <v>0</v>
      </c>
      <c r="U226" s="23">
        <f t="shared" si="175"/>
        <v>650670.6168583798</v>
      </c>
      <c r="V226" s="23">
        <f t="shared" si="176"/>
        <v>0</v>
      </c>
      <c r="W226" s="23">
        <f t="shared" si="190"/>
        <v>16543.452430734898</v>
      </c>
      <c r="X226" s="23">
        <f t="shared" si="177"/>
        <v>21596729.333833985</v>
      </c>
      <c r="Y226" s="23">
        <f t="shared" si="159"/>
        <v>2622222.871978655</v>
      </c>
      <c r="Z226" s="3">
        <f t="shared" si="160"/>
        <v>0</v>
      </c>
      <c r="AA226" s="23">
        <f t="shared" si="161"/>
        <v>8221815.4367745519</v>
      </c>
      <c r="AB226" s="26">
        <f t="shared" si="178"/>
        <v>33069825.000000011</v>
      </c>
      <c r="AC226" s="23">
        <f t="shared" si="179"/>
        <v>37873036</v>
      </c>
      <c r="AD226" s="23">
        <f t="shared" si="180"/>
        <v>4803211</v>
      </c>
      <c r="AE226" s="24">
        <f t="shared" si="147"/>
        <v>33069825</v>
      </c>
      <c r="AF226" s="3">
        <f t="shared" si="181"/>
        <v>0</v>
      </c>
      <c r="AG226" s="2">
        <f t="shared" si="162"/>
        <v>0</v>
      </c>
      <c r="AH226" s="2">
        <f t="shared" si="163"/>
        <v>0.67493035188349149</v>
      </c>
      <c r="AI226" s="23">
        <f t="shared" si="187"/>
        <v>6888960.0153904343</v>
      </c>
      <c r="AJ226" s="23">
        <f t="shared" si="164"/>
        <v>1193477.0151672275</v>
      </c>
      <c r="AK226" s="23">
        <f t="shared" si="165"/>
        <v>0</v>
      </c>
      <c r="AL226" s="23">
        <f t="shared" si="191"/>
        <v>0</v>
      </c>
      <c r="AM226" s="23">
        <f t="shared" si="192"/>
        <v>0</v>
      </c>
      <c r="AN226" s="16">
        <f t="shared" si="182"/>
        <v>0</v>
      </c>
      <c r="AO226" s="23">
        <f t="shared" si="183"/>
        <v>0</v>
      </c>
      <c r="AP226" s="22">
        <f t="shared" si="184"/>
        <v>0</v>
      </c>
      <c r="AQ226" s="30">
        <f t="shared" si="166"/>
        <v>43212464.528027847</v>
      </c>
      <c r="AR226" s="28">
        <f t="shared" si="167"/>
        <v>1099287.9162603128</v>
      </c>
      <c r="AS226" s="25">
        <f t="shared" si="168"/>
        <v>37997002.286526166</v>
      </c>
      <c r="AT226" s="32">
        <f t="shared" si="169"/>
        <v>0</v>
      </c>
      <c r="AU226" s="23">
        <f t="shared" si="170"/>
        <v>0</v>
      </c>
      <c r="AV226" s="22">
        <f t="shared" si="171"/>
        <v>3501462.4781727786</v>
      </c>
      <c r="AW226" s="31">
        <f t="shared" si="185"/>
        <v>43212464.528027862</v>
      </c>
    </row>
    <row r="227" spans="1:53" x14ac:dyDescent="0.25">
      <c r="A227">
        <f t="shared" si="193"/>
        <v>283</v>
      </c>
      <c r="B227" t="s">
        <v>7</v>
      </c>
      <c r="C227" s="27">
        <f t="shared" si="149"/>
        <v>0</v>
      </c>
      <c r="D227" s="27">
        <f t="shared" si="172"/>
        <v>117304.31187263668</v>
      </c>
      <c r="E227" s="27" t="b">
        <f t="shared" si="148"/>
        <v>0</v>
      </c>
      <c r="F227" s="29">
        <f t="shared" si="150"/>
        <v>100000</v>
      </c>
      <c r="G227" s="27">
        <f t="shared" si="173"/>
        <v>0</v>
      </c>
      <c r="H227" s="22">
        <f t="shared" si="151"/>
        <v>55916875.871811353</v>
      </c>
      <c r="I227" s="23">
        <f t="shared" si="152"/>
        <v>107336091.3731043</v>
      </c>
      <c r="J227" s="23">
        <f t="shared" si="153"/>
        <v>32</v>
      </c>
      <c r="K227" s="19">
        <f t="shared" si="174"/>
        <v>1.1730431187263668</v>
      </c>
      <c r="L227" s="16">
        <f t="shared" si="154"/>
        <v>0.4670221206146159</v>
      </c>
      <c r="M227" s="23">
        <f>M226-IF($B227="B",(Percent_Rent_In_Elsies*2.49%/12 * H226)/K226,0)+IF($B227="D",N227,0)+IF(B227="D",AK226)+IF(B227="C",F226*90%)-(Y227-Y226)-IF($B227="A",Q226/K226) + IF($B227="A",Q226/K226)</f>
        <v>-87508.738727868971</v>
      </c>
      <c r="N227" s="23">
        <f t="shared" si="155"/>
        <v>0</v>
      </c>
      <c r="O227" s="22">
        <f t="shared" si="156"/>
        <v>0</v>
      </c>
      <c r="P227" s="22">
        <f t="shared" si="188"/>
        <v>0</v>
      </c>
      <c r="Q227" s="22">
        <f t="shared" si="189"/>
        <v>0</v>
      </c>
      <c r="R227" s="22">
        <f t="shared" si="157"/>
        <v>563485.85981289321</v>
      </c>
      <c r="S227" s="16">
        <f t="shared" si="186"/>
        <v>51225.987255717562</v>
      </c>
      <c r="T227" s="15">
        <f t="shared" si="158"/>
        <v>0</v>
      </c>
      <c r="U227" s="23">
        <f t="shared" si="175"/>
        <v>596448.06545351481</v>
      </c>
      <c r="V227" s="23">
        <f t="shared" si="176"/>
        <v>54222.551404864986</v>
      </c>
      <c r="W227" s="23">
        <f t="shared" si="190"/>
        <v>16543.452430734898</v>
      </c>
      <c r="X227" s="23">
        <f t="shared" si="177"/>
        <v>21596729.333833985</v>
      </c>
      <c r="Y227" s="23">
        <f t="shared" si="159"/>
        <v>2622222.871978655</v>
      </c>
      <c r="Z227" s="3">
        <f t="shared" si="160"/>
        <v>0</v>
      </c>
      <c r="AA227" s="23">
        <f t="shared" si="161"/>
        <v>8221815.4367745519</v>
      </c>
      <c r="AB227" s="26">
        <f t="shared" si="178"/>
        <v>33069825.000000011</v>
      </c>
      <c r="AC227" s="23">
        <f t="shared" si="179"/>
        <v>37873036</v>
      </c>
      <c r="AD227" s="23">
        <f t="shared" si="180"/>
        <v>4803211</v>
      </c>
      <c r="AE227" s="24">
        <f t="shared" si="147"/>
        <v>33069825</v>
      </c>
      <c r="AF227" s="3">
        <f t="shared" si="181"/>
        <v>0</v>
      </c>
      <c r="AG227" s="2">
        <f t="shared" si="162"/>
        <v>0</v>
      </c>
      <c r="AH227" s="2">
        <f t="shared" si="163"/>
        <v>0.67634922013420218</v>
      </c>
      <c r="AI227" s="23">
        <f t="shared" si="187"/>
        <v>6888960.0153904343</v>
      </c>
      <c r="AJ227" s="23">
        <f t="shared" si="164"/>
        <v>1193477.0151672275</v>
      </c>
      <c r="AK227" s="23">
        <f t="shared" si="165"/>
        <v>0</v>
      </c>
      <c r="AL227" s="23">
        <f t="shared" si="191"/>
        <v>117561.19165145978</v>
      </c>
      <c r="AM227" s="23">
        <f t="shared" si="192"/>
        <v>21045987016.752991</v>
      </c>
      <c r="AN227" s="16">
        <f t="shared" si="182"/>
        <v>0</v>
      </c>
      <c r="AO227" s="23">
        <f t="shared" si="183"/>
        <v>49352.026851572853</v>
      </c>
      <c r="AP227" s="22">
        <f t="shared" si="184"/>
        <v>57892.055493436426</v>
      </c>
      <c r="AQ227" s="30">
        <f t="shared" si="166"/>
        <v>43445060.868415669</v>
      </c>
      <c r="AR227" s="28">
        <f t="shared" si="167"/>
        <v>1156687.889282055</v>
      </c>
      <c r="AS227" s="25">
        <f t="shared" si="168"/>
        <v>38114306.598398805</v>
      </c>
      <c r="AT227" s="32">
        <f t="shared" si="169"/>
        <v>0</v>
      </c>
      <c r="AU227" s="23">
        <f t="shared" si="170"/>
        <v>0</v>
      </c>
      <c r="AV227" s="22">
        <f t="shared" si="171"/>
        <v>3501462.4781727786</v>
      </c>
      <c r="AW227" s="31">
        <f t="shared" si="185"/>
        <v>43445060.868415684</v>
      </c>
    </row>
    <row r="228" spans="1:53" s="21" customFormat="1" x14ac:dyDescent="0.25">
      <c r="A228">
        <f t="shared" si="193"/>
        <v>283</v>
      </c>
      <c r="B228" t="s">
        <v>8</v>
      </c>
      <c r="C228" s="27">
        <f t="shared" si="149"/>
        <v>0</v>
      </c>
      <c r="D228" s="27">
        <f t="shared" si="172"/>
        <v>0</v>
      </c>
      <c r="E228" s="27" t="b">
        <f t="shared" si="148"/>
        <v>0</v>
      </c>
      <c r="F228" s="29">
        <f t="shared" si="150"/>
        <v>0</v>
      </c>
      <c r="G228" s="27">
        <f t="shared" si="173"/>
        <v>0</v>
      </c>
      <c r="H228" s="22">
        <f t="shared" si="151"/>
        <v>55916875.871811353</v>
      </c>
      <c r="I228" s="23">
        <f t="shared" si="152"/>
        <v>107336091.3731043</v>
      </c>
      <c r="J228" s="23">
        <f t="shared" si="153"/>
        <v>32</v>
      </c>
      <c r="K228" s="19">
        <f t="shared" si="174"/>
        <v>1.1730431187263668</v>
      </c>
      <c r="L228" s="16">
        <f t="shared" si="154"/>
        <v>0.4670221206146159</v>
      </c>
      <c r="M228" s="23">
        <f>M227-IF($B228="B",(Percent_Rent_In_Elsies*2.49%/12 * H227)/K227,0)+IF($B228="D",N228,0)+IF(B228="D",AK227)+IF(B228="C",F227*90%)-(Y228-Y227)-IF($B228="A",Q227/K227) + IF($B228="A",Q227/K227)</f>
        <v>-5604.0628604050435</v>
      </c>
      <c r="N228" s="23">
        <f t="shared" si="155"/>
        <v>0</v>
      </c>
      <c r="O228" s="22">
        <f t="shared" si="156"/>
        <v>0</v>
      </c>
      <c r="P228" s="22">
        <f t="shared" si="188"/>
        <v>0</v>
      </c>
      <c r="Q228" s="22">
        <f t="shared" si="189"/>
        <v>0</v>
      </c>
      <c r="R228" s="22">
        <f t="shared" si="157"/>
        <v>621377.91530632961</v>
      </c>
      <c r="S228" s="16">
        <f t="shared" si="186"/>
        <v>51225.987255717562</v>
      </c>
      <c r="T228" s="15">
        <f t="shared" si="158"/>
        <v>0</v>
      </c>
      <c r="U228" s="23">
        <f t="shared" si="175"/>
        <v>655800.09230508772</v>
      </c>
      <c r="V228" s="23">
        <f t="shared" si="176"/>
        <v>54222.551404864986</v>
      </c>
      <c r="W228" s="23">
        <f t="shared" si="190"/>
        <v>16543.452430734898</v>
      </c>
      <c r="X228" s="23">
        <f t="shared" si="177"/>
        <v>21596729.333833985</v>
      </c>
      <c r="Y228" s="23">
        <f t="shared" si="159"/>
        <v>2630318.1961111911</v>
      </c>
      <c r="Z228" s="3">
        <f t="shared" si="160"/>
        <v>0</v>
      </c>
      <c r="AA228" s="23">
        <f t="shared" si="161"/>
        <v>8221815.4367745519</v>
      </c>
      <c r="AB228" s="26">
        <f t="shared" si="178"/>
        <v>33169825.000000011</v>
      </c>
      <c r="AC228" s="23">
        <f t="shared" si="179"/>
        <v>37973036</v>
      </c>
      <c r="AD228" s="23">
        <f t="shared" si="180"/>
        <v>4803211</v>
      </c>
      <c r="AE228" s="24">
        <f t="shared" si="147"/>
        <v>33169825</v>
      </c>
      <c r="AF228" s="3">
        <f t="shared" si="181"/>
        <v>21591125.270973571</v>
      </c>
      <c r="AG228" s="2">
        <f t="shared" si="162"/>
        <v>0</v>
      </c>
      <c r="AH228" s="2">
        <f t="shared" si="163"/>
        <v>0.67431017042521457</v>
      </c>
      <c r="AI228" s="23">
        <f t="shared" si="187"/>
        <v>6888960.0153904343</v>
      </c>
      <c r="AJ228" s="23">
        <f t="shared" si="164"/>
        <v>1193477.0151672275</v>
      </c>
      <c r="AK228" s="23">
        <f t="shared" si="165"/>
        <v>-12354.35355501989</v>
      </c>
      <c r="AL228" s="23">
        <f t="shared" si="191"/>
        <v>0</v>
      </c>
      <c r="AM228" s="23">
        <f t="shared" si="192"/>
        <v>0</v>
      </c>
      <c r="AN228" s="16">
        <f t="shared" si="182"/>
        <v>0</v>
      </c>
      <c r="AO228" s="23">
        <f t="shared" si="183"/>
        <v>0</v>
      </c>
      <c r="AP228" s="22">
        <f t="shared" si="184"/>
        <v>0</v>
      </c>
      <c r="AQ228" s="30">
        <f t="shared" si="166"/>
        <v>43369537.419824265</v>
      </c>
      <c r="AR228" s="28">
        <f t="shared" si="167"/>
        <v>1081164.4406906546</v>
      </c>
      <c r="AS228" s="25">
        <f t="shared" si="168"/>
        <v>38114306.598398805</v>
      </c>
      <c r="AT228" s="32">
        <f t="shared" si="169"/>
        <v>0</v>
      </c>
      <c r="AU228" s="23">
        <f t="shared" si="170"/>
        <v>0</v>
      </c>
      <c r="AV228" s="22">
        <f t="shared" si="171"/>
        <v>3501462.4781727786</v>
      </c>
      <c r="AW228" s="31">
        <f t="shared" si="185"/>
        <v>43369537.41982428</v>
      </c>
      <c r="AX228"/>
      <c r="AY228"/>
      <c r="AZ228"/>
      <c r="BA228"/>
    </row>
    <row r="229" spans="1:53" s="21" customFormat="1" x14ac:dyDescent="0.25">
      <c r="A229">
        <f t="shared" si="193"/>
        <v>283</v>
      </c>
      <c r="B229" t="s">
        <v>9</v>
      </c>
      <c r="C229" s="27">
        <f t="shared" si="149"/>
        <v>0</v>
      </c>
      <c r="D229" s="27">
        <f t="shared" si="172"/>
        <v>0</v>
      </c>
      <c r="E229" s="27" t="b">
        <f t="shared" si="148"/>
        <v>0</v>
      </c>
      <c r="F229" s="29">
        <f t="shared" si="150"/>
        <v>0</v>
      </c>
      <c r="G229" s="27">
        <f t="shared" si="173"/>
        <v>0</v>
      </c>
      <c r="H229" s="22">
        <f t="shared" si="151"/>
        <v>55916875.871811353</v>
      </c>
      <c r="I229" s="23">
        <f t="shared" si="152"/>
        <v>107336091.3731043</v>
      </c>
      <c r="J229" s="23">
        <f t="shared" si="153"/>
        <v>32</v>
      </c>
      <c r="K229" s="19">
        <f t="shared" si="174"/>
        <v>1.1730431187263668</v>
      </c>
      <c r="L229" s="16">
        <f t="shared" si="154"/>
        <v>0.4670221206146159</v>
      </c>
      <c r="M229" s="23">
        <f>M228-IF($B229="B",(Percent_Rent_In_Elsies*2.49%/12 * H228)/K228,0)+IF($B229="D",N229,0)+IF(B229="D",AK228)+IF(B229="C",F228*90%)-(Y229-Y228)-IF($B229="A",Q228/K228) + IF($B229="A",Q228/K228)</f>
        <v>-17958.416415424934</v>
      </c>
      <c r="N229" s="23">
        <f t="shared" si="155"/>
        <v>0</v>
      </c>
      <c r="O229" s="22">
        <f t="shared" si="156"/>
        <v>19591.425657542801</v>
      </c>
      <c r="P229" s="22">
        <f t="shared" si="188"/>
        <v>0</v>
      </c>
      <c r="Q229" s="22">
        <f t="shared" si="189"/>
        <v>0</v>
      </c>
      <c r="R229" s="22">
        <f t="shared" si="157"/>
        <v>621377.91530632961</v>
      </c>
      <c r="S229" s="16">
        <f t="shared" si="186"/>
        <v>0</v>
      </c>
      <c r="T229" s="15">
        <f t="shared" si="158"/>
        <v>31634.561598174761</v>
      </c>
      <c r="U229" s="23">
        <f t="shared" si="175"/>
        <v>655800.09230508772</v>
      </c>
      <c r="V229" s="23">
        <f t="shared" si="176"/>
        <v>0</v>
      </c>
      <c r="W229" s="23">
        <f t="shared" si="190"/>
        <v>70766.003835599884</v>
      </c>
      <c r="X229" s="23">
        <f t="shared" si="177"/>
        <v>21596729.333833985</v>
      </c>
      <c r="Y229" s="23">
        <f t="shared" si="159"/>
        <v>2630318.1961111911</v>
      </c>
      <c r="Z229" s="3">
        <f t="shared" si="160"/>
        <v>0</v>
      </c>
      <c r="AA229" s="23">
        <f t="shared" si="161"/>
        <v>8234169.7903295718</v>
      </c>
      <c r="AB229" s="26">
        <f t="shared" si="178"/>
        <v>33169825.000000011</v>
      </c>
      <c r="AC229" s="23">
        <f t="shared" si="179"/>
        <v>37973036</v>
      </c>
      <c r="AD229" s="23">
        <f t="shared" si="180"/>
        <v>4803211</v>
      </c>
      <c r="AE229" s="24">
        <f t="shared" si="147"/>
        <v>33169825</v>
      </c>
      <c r="AF229" s="3">
        <f t="shared" si="181"/>
        <v>0</v>
      </c>
      <c r="AG229" s="2">
        <f t="shared" si="162"/>
        <v>0</v>
      </c>
      <c r="AH229" s="2">
        <f t="shared" si="163"/>
        <v>0.67431017042521457</v>
      </c>
      <c r="AI229" s="23">
        <f t="shared" si="187"/>
        <v>6899311.5792647405</v>
      </c>
      <c r="AJ229" s="23">
        <f t="shared" si="164"/>
        <v>1193477.0151672275</v>
      </c>
      <c r="AK229" s="23">
        <f t="shared" si="165"/>
        <v>0</v>
      </c>
      <c r="AL229" s="23">
        <f t="shared" si="191"/>
        <v>0</v>
      </c>
      <c r="AM229" s="23">
        <f t="shared" si="192"/>
        <v>0</v>
      </c>
      <c r="AN229" s="16">
        <f t="shared" si="182"/>
        <v>0</v>
      </c>
      <c r="AO229" s="23">
        <f t="shared" si="183"/>
        <v>0</v>
      </c>
      <c r="AP229" s="22">
        <f t="shared" si="184"/>
        <v>0</v>
      </c>
      <c r="AQ229" s="30">
        <f t="shared" si="166"/>
        <v>43369537.419824265</v>
      </c>
      <c r="AR229" s="28">
        <f t="shared" si="167"/>
        <v>1081164.4406906546</v>
      </c>
      <c r="AS229" s="25">
        <f t="shared" si="168"/>
        <v>38114306.598398805</v>
      </c>
      <c r="AT229" s="32">
        <f t="shared" si="169"/>
        <v>0</v>
      </c>
      <c r="AU229" s="23">
        <f t="shared" si="170"/>
        <v>0</v>
      </c>
      <c r="AV229" s="22">
        <f t="shared" si="171"/>
        <v>3501462.4781727786</v>
      </c>
      <c r="AW229" s="31">
        <f t="shared" si="185"/>
        <v>43369537.41982428</v>
      </c>
      <c r="AX229"/>
      <c r="AY229"/>
      <c r="AZ229"/>
      <c r="BA229"/>
    </row>
    <row r="230" spans="1:53" x14ac:dyDescent="0.25">
      <c r="A230" s="21">
        <f t="shared" si="193"/>
        <v>283</v>
      </c>
      <c r="B230" s="21" t="s">
        <v>28</v>
      </c>
      <c r="C230" s="27">
        <f t="shared" si="149"/>
        <v>0</v>
      </c>
      <c r="D230" s="27">
        <f t="shared" si="172"/>
        <v>0</v>
      </c>
      <c r="E230" s="27" t="b">
        <f t="shared" si="148"/>
        <v>0</v>
      </c>
      <c r="F230" s="29">
        <f t="shared" si="150"/>
        <v>0</v>
      </c>
      <c r="G230" s="27">
        <f t="shared" si="173"/>
        <v>0</v>
      </c>
      <c r="H230" s="22">
        <f t="shared" si="151"/>
        <v>55916875.871811353</v>
      </c>
      <c r="I230" s="23">
        <f t="shared" si="152"/>
        <v>107336091.3731043</v>
      </c>
      <c r="J230" s="23">
        <f t="shared" si="153"/>
        <v>32</v>
      </c>
      <c r="K230" s="19">
        <f t="shared" si="174"/>
        <v>1.1730431187263668</v>
      </c>
      <c r="L230" s="16">
        <f t="shared" si="154"/>
        <v>0.4670221206146159</v>
      </c>
      <c r="M230" s="23">
        <f>M229-IF($B230="B",(Percent_Rent_In_Elsies*2.49%/12 * H229)/K229,0)+IF($B230="D",N230,0)+IF(B230="D",AK229)+IF(B230="C",F229*90%)-(Y230-Y229)-IF($B230="A",Q229/K229) + IF($B230="A",Q229/K229)</f>
        <v>-17958.416415424934</v>
      </c>
      <c r="N230" s="23">
        <f t="shared" si="155"/>
        <v>0</v>
      </c>
      <c r="O230" s="22">
        <f t="shared" si="156"/>
        <v>0</v>
      </c>
      <c r="P230" s="22">
        <f t="shared" si="188"/>
        <v>0</v>
      </c>
      <c r="Q230" s="22">
        <f t="shared" si="189"/>
        <v>19591.425657542801</v>
      </c>
      <c r="R230" s="22">
        <f t="shared" si="157"/>
        <v>621377.91530632961</v>
      </c>
      <c r="S230" s="16">
        <f t="shared" si="186"/>
        <v>0</v>
      </c>
      <c r="T230" s="15">
        <f t="shared" si="158"/>
        <v>0</v>
      </c>
      <c r="U230" s="23">
        <f t="shared" si="175"/>
        <v>655800.09230508772</v>
      </c>
      <c r="V230" s="23">
        <f t="shared" si="176"/>
        <v>0</v>
      </c>
      <c r="W230" s="23">
        <f t="shared" si="190"/>
        <v>0</v>
      </c>
      <c r="X230" s="23">
        <f t="shared" si="177"/>
        <v>21596729.333833985</v>
      </c>
      <c r="Y230" s="23">
        <f t="shared" si="159"/>
        <v>2630318.1961111911</v>
      </c>
      <c r="Z230" s="3">
        <f t="shared" si="160"/>
        <v>3538.3001917799947</v>
      </c>
      <c r="AA230" s="23">
        <f t="shared" si="161"/>
        <v>8287244.2932062717</v>
      </c>
      <c r="AB230" s="26">
        <f t="shared" si="178"/>
        <v>33169825.000000011</v>
      </c>
      <c r="AC230" s="23">
        <f t="shared" si="179"/>
        <v>37973036</v>
      </c>
      <c r="AD230" s="23">
        <f t="shared" si="180"/>
        <v>4803211</v>
      </c>
      <c r="AE230" s="24">
        <f t="shared" si="147"/>
        <v>33169825</v>
      </c>
      <c r="AF230" s="3">
        <f t="shared" si="181"/>
        <v>0</v>
      </c>
      <c r="AG230" s="2">
        <f t="shared" si="162"/>
        <v>1.9665303113423774E-3</v>
      </c>
      <c r="AH230" s="2">
        <f t="shared" si="163"/>
        <v>0.67431017042521457</v>
      </c>
      <c r="AI230" s="23">
        <f t="shared" si="187"/>
        <v>6943782.0652499795</v>
      </c>
      <c r="AJ230" s="23">
        <f t="shared" si="164"/>
        <v>1193477.0151672275</v>
      </c>
      <c r="AK230" s="23">
        <f t="shared" si="165"/>
        <v>0</v>
      </c>
      <c r="AL230" s="23">
        <f t="shared" si="191"/>
        <v>0</v>
      </c>
      <c r="AM230" s="23">
        <f t="shared" si="192"/>
        <v>0</v>
      </c>
      <c r="AN230" s="16">
        <f t="shared" si="182"/>
        <v>0</v>
      </c>
      <c r="AO230" s="23">
        <f t="shared" si="183"/>
        <v>0</v>
      </c>
      <c r="AP230" s="22">
        <f t="shared" si="184"/>
        <v>0</v>
      </c>
      <c r="AQ230" s="30">
        <f t="shared" si="166"/>
        <v>43369537.419824265</v>
      </c>
      <c r="AR230" s="28">
        <f t="shared" si="167"/>
        <v>1081164.4406906546</v>
      </c>
      <c r="AS230" s="25">
        <f t="shared" si="168"/>
        <v>38114306.598398805</v>
      </c>
      <c r="AT230" s="32">
        <f t="shared" si="169"/>
        <v>7076.6003835599895</v>
      </c>
      <c r="AU230" s="23">
        <f t="shared" si="170"/>
        <v>7076.6003835599895</v>
      </c>
      <c r="AV230" s="22">
        <f t="shared" si="171"/>
        <v>3533097.0397709534</v>
      </c>
      <c r="AW230" s="31">
        <f t="shared" si="185"/>
        <v>43369537.41982428</v>
      </c>
    </row>
    <row r="231" spans="1:53" x14ac:dyDescent="0.25">
      <c r="A231">
        <f t="shared" si="193"/>
        <v>284</v>
      </c>
      <c r="B231" t="s">
        <v>6</v>
      </c>
      <c r="C231" s="27">
        <f t="shared" si="149"/>
        <v>0</v>
      </c>
      <c r="D231" s="27">
        <f t="shared" si="172"/>
        <v>0</v>
      </c>
      <c r="E231" s="27" t="b">
        <f t="shared" si="148"/>
        <v>0</v>
      </c>
      <c r="F231" s="29">
        <f t="shared" si="150"/>
        <v>0</v>
      </c>
      <c r="G231" s="27">
        <f t="shared" si="173"/>
        <v>0</v>
      </c>
      <c r="H231" s="22">
        <f t="shared" si="151"/>
        <v>56290121.018255681</v>
      </c>
      <c r="I231" s="23">
        <f t="shared" si="152"/>
        <v>107336091.3731043</v>
      </c>
      <c r="J231" s="23">
        <f t="shared" si="153"/>
        <v>33</v>
      </c>
      <c r="K231" s="19">
        <f t="shared" si="174"/>
        <v>1.1789083343199984</v>
      </c>
      <c r="L231" s="16">
        <f t="shared" si="154"/>
        <v>0.47013949326971838</v>
      </c>
      <c r="M231" s="23">
        <f>M230-IF($B231="B",(Percent_Rent_In_Elsies*2.49%/12 * H230)/K230,0)+IF($B231="D",N231,0)+IF(B231="D",AK230)+IF(B231="C",F230*90%)-(Y231-Y230)-IF($B231="A",Q230/K230) + IF($B231="A",Q230/K230)</f>
        <v>-17958.416415424934</v>
      </c>
      <c r="N231" s="23">
        <f t="shared" si="155"/>
        <v>0</v>
      </c>
      <c r="O231" s="22">
        <f t="shared" si="156"/>
        <v>0</v>
      </c>
      <c r="P231" s="22">
        <f t="shared" si="188"/>
        <v>0</v>
      </c>
      <c r="Q231" s="22">
        <f t="shared" si="189"/>
        <v>0</v>
      </c>
      <c r="R231" s="22">
        <f t="shared" si="157"/>
        <v>621377.91530632961</v>
      </c>
      <c r="S231" s="16">
        <f t="shared" si="186"/>
        <v>0</v>
      </c>
      <c r="T231" s="15">
        <f t="shared" si="158"/>
        <v>0</v>
      </c>
      <c r="U231" s="23">
        <f t="shared" si="175"/>
        <v>655800.09230508772</v>
      </c>
      <c r="V231" s="23">
        <f t="shared" si="176"/>
        <v>0</v>
      </c>
      <c r="W231" s="23">
        <f t="shared" si="190"/>
        <v>16701.36872616773</v>
      </c>
      <c r="X231" s="23">
        <f t="shared" si="177"/>
        <v>21597719.466066718</v>
      </c>
      <c r="Y231" s="23">
        <f t="shared" si="159"/>
        <v>2630318.1961111911</v>
      </c>
      <c r="Z231" s="3">
        <f t="shared" si="160"/>
        <v>0</v>
      </c>
      <c r="AA231" s="23">
        <f t="shared" si="161"/>
        <v>8287244.2932062717</v>
      </c>
      <c r="AB231" s="26">
        <f t="shared" si="178"/>
        <v>33169825.000000011</v>
      </c>
      <c r="AC231" s="23">
        <f t="shared" si="179"/>
        <v>37973036</v>
      </c>
      <c r="AD231" s="23">
        <f t="shared" si="180"/>
        <v>4803211</v>
      </c>
      <c r="AE231" s="24">
        <f t="shared" si="147"/>
        <v>33169825</v>
      </c>
      <c r="AF231" s="3">
        <f t="shared" si="181"/>
        <v>0</v>
      </c>
      <c r="AG231" s="2">
        <f t="shared" si="162"/>
        <v>0</v>
      </c>
      <c r="AH231" s="2">
        <f t="shared" si="163"/>
        <v>0.67881119081280272</v>
      </c>
      <c r="AI231" s="23">
        <f t="shared" si="187"/>
        <v>6978500.9755762285</v>
      </c>
      <c r="AJ231" s="23">
        <f t="shared" si="164"/>
        <v>1187539.3185743559</v>
      </c>
      <c r="AK231" s="23">
        <f t="shared" si="165"/>
        <v>0</v>
      </c>
      <c r="AL231" s="23">
        <f t="shared" si="191"/>
        <v>0</v>
      </c>
      <c r="AM231" s="23">
        <f t="shared" si="192"/>
        <v>0</v>
      </c>
      <c r="AN231" s="16">
        <f t="shared" si="182"/>
        <v>0</v>
      </c>
      <c r="AO231" s="23">
        <f t="shared" si="183"/>
        <v>0</v>
      </c>
      <c r="AP231" s="22">
        <f t="shared" si="184"/>
        <v>0</v>
      </c>
      <c r="AQ231" s="30">
        <f t="shared" si="166"/>
        <v>43349965.585592382</v>
      </c>
      <c r="AR231" s="28">
        <f t="shared" si="167"/>
        <v>1081184.0321163121</v>
      </c>
      <c r="AS231" s="25">
        <f t="shared" si="168"/>
        <v>38114306.598398805</v>
      </c>
      <c r="AT231" s="32">
        <f t="shared" si="169"/>
        <v>0</v>
      </c>
      <c r="AU231" s="23">
        <f t="shared" si="170"/>
        <v>0</v>
      </c>
      <c r="AV231" s="22">
        <f t="shared" si="171"/>
        <v>3533097.0397709534</v>
      </c>
      <c r="AW231" s="31">
        <f t="shared" si="185"/>
        <v>43349965.585592397</v>
      </c>
    </row>
    <row r="232" spans="1:53" x14ac:dyDescent="0.25">
      <c r="A232">
        <f t="shared" si="193"/>
        <v>284</v>
      </c>
      <c r="B232" t="s">
        <v>7</v>
      </c>
      <c r="C232" s="27">
        <f t="shared" si="149"/>
        <v>0</v>
      </c>
      <c r="D232" s="27">
        <f t="shared" si="172"/>
        <v>58945.41671599992</v>
      </c>
      <c r="E232" s="27" t="b">
        <f t="shared" si="148"/>
        <v>0</v>
      </c>
      <c r="F232" s="29">
        <f t="shared" si="150"/>
        <v>50000</v>
      </c>
      <c r="G232" s="27">
        <f t="shared" si="173"/>
        <v>0</v>
      </c>
      <c r="H232" s="22">
        <f t="shared" si="151"/>
        <v>56349066.434971683</v>
      </c>
      <c r="I232" s="23">
        <f t="shared" si="152"/>
        <v>107461469.94172029</v>
      </c>
      <c r="J232" s="23">
        <f t="shared" si="153"/>
        <v>33</v>
      </c>
      <c r="K232" s="19">
        <f t="shared" si="174"/>
        <v>1.1789083343199984</v>
      </c>
      <c r="L232" s="16">
        <f t="shared" si="154"/>
        <v>0.47013949326971838</v>
      </c>
      <c r="M232" s="23">
        <f>M231-IF($B232="B",(Percent_Rent_In_Elsies*2.49%/12 * H231)/K231,0)+IF($B232="D",N232,0)+IF(B232="D",AK231)+IF(B232="C",F231*90%)-(Y232-Y231)-IF($B232="A",Q231/K231) + IF($B232="A",Q231/K231)</f>
        <v>-67496.619561750413</v>
      </c>
      <c r="N232" s="23">
        <f t="shared" si="155"/>
        <v>0</v>
      </c>
      <c r="O232" s="22">
        <f t="shared" si="156"/>
        <v>0</v>
      </c>
      <c r="P232" s="22">
        <f t="shared" si="188"/>
        <v>0</v>
      </c>
      <c r="Q232" s="22">
        <f t="shared" si="189"/>
        <v>0</v>
      </c>
      <c r="R232" s="22">
        <f t="shared" si="157"/>
        <v>569596.42236413551</v>
      </c>
      <c r="S232" s="16">
        <f t="shared" si="186"/>
        <v>51781.492942194134</v>
      </c>
      <c r="T232" s="15">
        <f t="shared" si="158"/>
        <v>0</v>
      </c>
      <c r="U232" s="23">
        <f t="shared" si="175"/>
        <v>601150.08461299702</v>
      </c>
      <c r="V232" s="23">
        <f t="shared" si="176"/>
        <v>54650.007692090643</v>
      </c>
      <c r="W232" s="23">
        <f t="shared" si="190"/>
        <v>16701.36872616773</v>
      </c>
      <c r="X232" s="23">
        <f t="shared" si="177"/>
        <v>21597719.466066718</v>
      </c>
      <c r="Y232" s="23">
        <f t="shared" si="159"/>
        <v>2630318.1961111911</v>
      </c>
      <c r="Z232" s="3">
        <f t="shared" si="160"/>
        <v>0</v>
      </c>
      <c r="AA232" s="23">
        <f t="shared" si="161"/>
        <v>8287244.2932062717</v>
      </c>
      <c r="AB232" s="26">
        <f t="shared" si="178"/>
        <v>33169825.000000011</v>
      </c>
      <c r="AC232" s="23">
        <f t="shared" si="179"/>
        <v>37973036</v>
      </c>
      <c r="AD232" s="23">
        <f t="shared" si="180"/>
        <v>4803211</v>
      </c>
      <c r="AE232" s="24">
        <f t="shared" si="147"/>
        <v>33169825</v>
      </c>
      <c r="AF232" s="3">
        <f t="shared" si="181"/>
        <v>0</v>
      </c>
      <c r="AG232" s="2">
        <f t="shared" si="162"/>
        <v>0</v>
      </c>
      <c r="AH232" s="2">
        <f t="shared" si="163"/>
        <v>0.67952202262112249</v>
      </c>
      <c r="AI232" s="23">
        <f t="shared" si="187"/>
        <v>6978500.9755762285</v>
      </c>
      <c r="AJ232" s="23">
        <f t="shared" si="164"/>
        <v>1187539.3185743559</v>
      </c>
      <c r="AK232" s="23">
        <f t="shared" si="165"/>
        <v>0</v>
      </c>
      <c r="AL232" s="23">
        <f t="shared" si="191"/>
        <v>89540.96018579416</v>
      </c>
      <c r="AM232" s="23">
        <f t="shared" si="192"/>
        <v>15950011626.52973</v>
      </c>
      <c r="AN232" s="16">
        <f t="shared" si="182"/>
        <v>0</v>
      </c>
      <c r="AO232" s="23">
        <f t="shared" si="183"/>
        <v>49538.203146325475</v>
      </c>
      <c r="AP232" s="22">
        <f t="shared" si="184"/>
        <v>58401.000556440275</v>
      </c>
      <c r="AQ232" s="30">
        <f t="shared" si="166"/>
        <v>43525216.59491653</v>
      </c>
      <c r="AR232" s="28">
        <f t="shared" si="167"/>
        <v>1139088.6241680225</v>
      </c>
      <c r="AS232" s="25">
        <f t="shared" si="168"/>
        <v>38173252.015114807</v>
      </c>
      <c r="AT232" s="32">
        <f t="shared" si="169"/>
        <v>0</v>
      </c>
      <c r="AU232" s="23">
        <f t="shared" si="170"/>
        <v>0</v>
      </c>
      <c r="AV232" s="22">
        <f t="shared" si="171"/>
        <v>3533097.0397709534</v>
      </c>
      <c r="AW232" s="31">
        <f t="shared" si="185"/>
        <v>43525216.594916552</v>
      </c>
    </row>
    <row r="233" spans="1:53" x14ac:dyDescent="0.25">
      <c r="A233">
        <f t="shared" si="193"/>
        <v>284</v>
      </c>
      <c r="B233" t="s">
        <v>8</v>
      </c>
      <c r="C233" s="27">
        <f t="shared" si="149"/>
        <v>0</v>
      </c>
      <c r="D233" s="27">
        <f t="shared" si="172"/>
        <v>0</v>
      </c>
      <c r="E233" s="27" t="b">
        <f t="shared" si="148"/>
        <v>0</v>
      </c>
      <c r="F233" s="29">
        <f t="shared" si="150"/>
        <v>0</v>
      </c>
      <c r="G233" s="27">
        <f t="shared" si="173"/>
        <v>0</v>
      </c>
      <c r="H233" s="22">
        <f t="shared" si="151"/>
        <v>56349066.434971683</v>
      </c>
      <c r="I233" s="23">
        <f t="shared" si="152"/>
        <v>107461469.94172029</v>
      </c>
      <c r="J233" s="23">
        <f t="shared" si="153"/>
        <v>33</v>
      </c>
      <c r="K233" s="19">
        <f t="shared" si="174"/>
        <v>1.1789083343199984</v>
      </c>
      <c r="L233" s="16">
        <f t="shared" si="154"/>
        <v>0.47013949326971838</v>
      </c>
      <c r="M233" s="23">
        <f>M232-IF($B233="B",(Percent_Rent_In_Elsies*2.49%/12 * H232)/K232,0)+IF($B233="D",N233,0)+IF(B233="D",AK232)+IF(B233="C",F232*90%)-(Y233-Y232)-IF($B233="A",Q232/K232) + IF($B233="A",Q232/K232)</f>
        <v>-26564.51993835016</v>
      </c>
      <c r="N233" s="23">
        <f t="shared" si="155"/>
        <v>0</v>
      </c>
      <c r="O233" s="22">
        <f t="shared" si="156"/>
        <v>0</v>
      </c>
      <c r="P233" s="22">
        <f t="shared" si="188"/>
        <v>0</v>
      </c>
      <c r="Q233" s="22">
        <f t="shared" si="189"/>
        <v>0</v>
      </c>
      <c r="R233" s="22">
        <f t="shared" si="157"/>
        <v>627997.42292057583</v>
      </c>
      <c r="S233" s="16">
        <f t="shared" si="186"/>
        <v>51781.492942194134</v>
      </c>
      <c r="T233" s="15">
        <f t="shared" si="158"/>
        <v>0</v>
      </c>
      <c r="U233" s="23">
        <f t="shared" si="175"/>
        <v>655688.28775932244</v>
      </c>
      <c r="V233" s="23">
        <f t="shared" si="176"/>
        <v>54650.007692090643</v>
      </c>
      <c r="W233" s="23">
        <f t="shared" si="190"/>
        <v>16701.36872616773</v>
      </c>
      <c r="X233" s="23">
        <f t="shared" si="177"/>
        <v>21597719.466066718</v>
      </c>
      <c r="Y233" s="23">
        <f t="shared" si="159"/>
        <v>2634386.0964877908</v>
      </c>
      <c r="Z233" s="3">
        <f t="shared" si="160"/>
        <v>0</v>
      </c>
      <c r="AA233" s="23">
        <f t="shared" si="161"/>
        <v>8287244.2932062717</v>
      </c>
      <c r="AB233" s="26">
        <f t="shared" si="178"/>
        <v>33219825.000000011</v>
      </c>
      <c r="AC233" s="23">
        <f t="shared" si="179"/>
        <v>38023036</v>
      </c>
      <c r="AD233" s="23">
        <f t="shared" si="180"/>
        <v>4803211</v>
      </c>
      <c r="AE233" s="24">
        <f t="shared" si="147"/>
        <v>33219825</v>
      </c>
      <c r="AF233" s="3">
        <f t="shared" si="181"/>
        <v>21571154.946128357</v>
      </c>
      <c r="AG233" s="2">
        <f t="shared" si="162"/>
        <v>0</v>
      </c>
      <c r="AH233" s="2">
        <f t="shared" si="163"/>
        <v>0.67849925681392587</v>
      </c>
      <c r="AI233" s="23">
        <f t="shared" si="187"/>
        <v>6978500.9755762285</v>
      </c>
      <c r="AJ233" s="23">
        <f t="shared" si="164"/>
        <v>1187539.3185743559</v>
      </c>
      <c r="AK233" s="23">
        <f t="shared" si="165"/>
        <v>-7189.2105165688135</v>
      </c>
      <c r="AL233" s="23">
        <f t="shared" si="191"/>
        <v>0</v>
      </c>
      <c r="AM233" s="23">
        <f t="shared" si="192"/>
        <v>0</v>
      </c>
      <c r="AN233" s="16">
        <f t="shared" si="182"/>
        <v>0</v>
      </c>
      <c r="AO233" s="23">
        <f t="shared" si="183"/>
        <v>0</v>
      </c>
      <c r="AP233" s="22">
        <f t="shared" si="184"/>
        <v>0</v>
      </c>
      <c r="AQ233" s="30">
        <f t="shared" si="166"/>
        <v>43487266.061999351</v>
      </c>
      <c r="AR233" s="28">
        <f t="shared" si="167"/>
        <v>1101138.0912508438</v>
      </c>
      <c r="AS233" s="25">
        <f t="shared" si="168"/>
        <v>38173252.015114807</v>
      </c>
      <c r="AT233" s="32">
        <f t="shared" si="169"/>
        <v>0</v>
      </c>
      <c r="AU233" s="23">
        <f t="shared" si="170"/>
        <v>0</v>
      </c>
      <c r="AV233" s="22">
        <f t="shared" si="171"/>
        <v>3533097.0397709534</v>
      </c>
      <c r="AW233" s="31">
        <f t="shared" si="185"/>
        <v>43487266.061999373</v>
      </c>
    </row>
    <row r="234" spans="1:53" x14ac:dyDescent="0.25">
      <c r="A234" s="21">
        <f t="shared" si="193"/>
        <v>284</v>
      </c>
      <c r="B234" s="21" t="s">
        <v>9</v>
      </c>
      <c r="C234" s="27">
        <f t="shared" si="149"/>
        <v>0</v>
      </c>
      <c r="D234" s="27">
        <f t="shared" si="172"/>
        <v>0</v>
      </c>
      <c r="E234" s="27" t="b">
        <f t="shared" si="148"/>
        <v>0</v>
      </c>
      <c r="F234" s="29">
        <f t="shared" si="150"/>
        <v>0</v>
      </c>
      <c r="G234" s="27">
        <f t="shared" si="173"/>
        <v>0</v>
      </c>
      <c r="H234" s="22">
        <f t="shared" si="151"/>
        <v>56349066.434971683</v>
      </c>
      <c r="I234" s="23">
        <f t="shared" si="152"/>
        <v>107461469.94172029</v>
      </c>
      <c r="J234" s="23">
        <f t="shared" si="153"/>
        <v>33</v>
      </c>
      <c r="K234" s="19">
        <f t="shared" si="174"/>
        <v>1.1789083343199984</v>
      </c>
      <c r="L234" s="16">
        <f t="shared" si="154"/>
        <v>0.47013949326971838</v>
      </c>
      <c r="M234" s="23">
        <f>M233-IF($B234="B",(Percent_Rent_In_Elsies*2.49%/12 * H233)/K233,0)+IF($B234="D",N234,0)+IF(B234="D",AK233)+IF(B234="C",F233*90%)-(Y234-Y233)-IF($B234="A",Q233/K233) + IF($B234="A",Q233/K233)</f>
        <v>-33753.730454918972</v>
      </c>
      <c r="N234" s="23">
        <f t="shared" si="155"/>
        <v>0</v>
      </c>
      <c r="O234" s="22">
        <f t="shared" si="156"/>
        <v>19852.042751908702</v>
      </c>
      <c r="P234" s="22">
        <f t="shared" si="188"/>
        <v>0</v>
      </c>
      <c r="Q234" s="22">
        <f t="shared" si="189"/>
        <v>0</v>
      </c>
      <c r="R234" s="22">
        <f t="shared" si="157"/>
        <v>627997.42292057583</v>
      </c>
      <c r="S234" s="16">
        <f t="shared" si="186"/>
        <v>0</v>
      </c>
      <c r="T234" s="15">
        <f t="shared" si="158"/>
        <v>31929.450190285432</v>
      </c>
      <c r="U234" s="23">
        <f t="shared" si="175"/>
        <v>655688.28775932244</v>
      </c>
      <c r="V234" s="23">
        <f t="shared" si="176"/>
        <v>0</v>
      </c>
      <c r="W234" s="23">
        <f t="shared" si="190"/>
        <v>71351.376418258369</v>
      </c>
      <c r="X234" s="23">
        <f t="shared" si="177"/>
        <v>21597719.466066718</v>
      </c>
      <c r="Y234" s="23">
        <f t="shared" si="159"/>
        <v>2634386.0964877908</v>
      </c>
      <c r="Z234" s="3">
        <f t="shared" si="160"/>
        <v>0</v>
      </c>
      <c r="AA234" s="23">
        <f t="shared" si="161"/>
        <v>8294433.5037228409</v>
      </c>
      <c r="AB234" s="26">
        <f t="shared" si="178"/>
        <v>33219825.000000011</v>
      </c>
      <c r="AC234" s="23">
        <f t="shared" si="179"/>
        <v>38023036</v>
      </c>
      <c r="AD234" s="23">
        <f t="shared" si="180"/>
        <v>4803211</v>
      </c>
      <c r="AE234" s="24">
        <f t="shared" si="147"/>
        <v>33219825</v>
      </c>
      <c r="AF234" s="3">
        <f t="shared" si="181"/>
        <v>0</v>
      </c>
      <c r="AG234" s="2">
        <f t="shared" si="162"/>
        <v>0</v>
      </c>
      <c r="AH234" s="2">
        <f t="shared" si="163"/>
        <v>0.67849925681392587</v>
      </c>
      <c r="AI234" s="23">
        <f t="shared" si="187"/>
        <v>6984554.8471442023</v>
      </c>
      <c r="AJ234" s="23">
        <f t="shared" si="164"/>
        <v>1187539.3185743559</v>
      </c>
      <c r="AK234" s="23">
        <f t="shared" si="165"/>
        <v>0</v>
      </c>
      <c r="AL234" s="23">
        <f t="shared" si="191"/>
        <v>0</v>
      </c>
      <c r="AM234" s="23">
        <f t="shared" si="192"/>
        <v>0</v>
      </c>
      <c r="AN234" s="16">
        <f t="shared" si="182"/>
        <v>0</v>
      </c>
      <c r="AO234" s="23">
        <f t="shared" si="183"/>
        <v>0</v>
      </c>
      <c r="AP234" s="22">
        <f t="shared" si="184"/>
        <v>0</v>
      </c>
      <c r="AQ234" s="30">
        <f t="shared" si="166"/>
        <v>43487266.061999351</v>
      </c>
      <c r="AR234" s="28">
        <f t="shared" si="167"/>
        <v>1101138.0912508438</v>
      </c>
      <c r="AS234" s="25">
        <f t="shared" si="168"/>
        <v>38173252.015114807</v>
      </c>
      <c r="AT234" s="32">
        <f t="shared" si="169"/>
        <v>0</v>
      </c>
      <c r="AU234" s="23">
        <f t="shared" si="170"/>
        <v>0</v>
      </c>
      <c r="AV234" s="22">
        <f t="shared" si="171"/>
        <v>3533097.0397709534</v>
      </c>
      <c r="AW234" s="31">
        <f t="shared" si="185"/>
        <v>43487266.061999373</v>
      </c>
      <c r="AX234" s="21"/>
      <c r="AY234" s="21"/>
      <c r="AZ234" s="21"/>
      <c r="BA234" s="21"/>
    </row>
    <row r="235" spans="1:53" x14ac:dyDescent="0.25">
      <c r="A235" s="21">
        <f t="shared" si="193"/>
        <v>284</v>
      </c>
      <c r="B235" s="21" t="s">
        <v>28</v>
      </c>
      <c r="C235" s="27">
        <f t="shared" si="149"/>
        <v>0</v>
      </c>
      <c r="D235" s="27">
        <f t="shared" si="172"/>
        <v>0</v>
      </c>
      <c r="E235" s="27" t="b">
        <f t="shared" si="148"/>
        <v>0</v>
      </c>
      <c r="F235" s="29">
        <f t="shared" si="150"/>
        <v>0</v>
      </c>
      <c r="G235" s="27">
        <f t="shared" si="173"/>
        <v>0</v>
      </c>
      <c r="H235" s="22">
        <f t="shared" si="151"/>
        <v>56349066.434971683</v>
      </c>
      <c r="I235" s="23">
        <f t="shared" si="152"/>
        <v>107461469.94172029</v>
      </c>
      <c r="J235" s="23">
        <f t="shared" si="153"/>
        <v>33</v>
      </c>
      <c r="K235" s="19">
        <f t="shared" si="174"/>
        <v>1.1789083343199984</v>
      </c>
      <c r="L235" s="16">
        <f t="shared" si="154"/>
        <v>0.47013949326971838</v>
      </c>
      <c r="M235" s="23">
        <f>M234-IF($B235="B",(Percent_Rent_In_Elsies*2.49%/12 * H234)/K234,0)+IF($B235="D",N235,0)+IF(B235="D",AK234)+IF(B235="C",F234*90%)-(Y235-Y234)-IF($B235="A",Q234/K234) + IF($B235="A",Q234/K234)</f>
        <v>-33753.730454918972</v>
      </c>
      <c r="N235" s="23">
        <f t="shared" si="155"/>
        <v>0</v>
      </c>
      <c r="O235" s="22">
        <f t="shared" si="156"/>
        <v>0</v>
      </c>
      <c r="P235" s="22">
        <f t="shared" si="188"/>
        <v>0</v>
      </c>
      <c r="Q235" s="22">
        <f t="shared" si="189"/>
        <v>19852.042751908702</v>
      </c>
      <c r="R235" s="22">
        <f t="shared" si="157"/>
        <v>627997.42292057583</v>
      </c>
      <c r="S235" s="16">
        <f t="shared" si="186"/>
        <v>0</v>
      </c>
      <c r="T235" s="15">
        <f t="shared" si="158"/>
        <v>0</v>
      </c>
      <c r="U235" s="23">
        <f t="shared" si="175"/>
        <v>655688.28775932244</v>
      </c>
      <c r="V235" s="23">
        <f t="shared" si="176"/>
        <v>0</v>
      </c>
      <c r="W235" s="23">
        <f t="shared" si="190"/>
        <v>0</v>
      </c>
      <c r="X235" s="23">
        <f t="shared" si="177"/>
        <v>21597719.466066718</v>
      </c>
      <c r="Y235" s="23">
        <f t="shared" si="159"/>
        <v>2634386.0964877908</v>
      </c>
      <c r="Z235" s="3">
        <f t="shared" si="160"/>
        <v>3567.5688209129194</v>
      </c>
      <c r="AA235" s="23">
        <f t="shared" si="161"/>
        <v>8347947.0360365342</v>
      </c>
      <c r="AB235" s="26">
        <f t="shared" si="178"/>
        <v>33219825.000000011</v>
      </c>
      <c r="AC235" s="23">
        <f t="shared" si="179"/>
        <v>38023036</v>
      </c>
      <c r="AD235" s="23">
        <f t="shared" si="180"/>
        <v>4803211</v>
      </c>
      <c r="AE235" s="24">
        <f t="shared" si="147"/>
        <v>33219825</v>
      </c>
      <c r="AF235" s="3">
        <f t="shared" si="181"/>
        <v>0</v>
      </c>
      <c r="AG235" s="2">
        <f t="shared" si="162"/>
        <v>1.9846329952137691E-3</v>
      </c>
      <c r="AH235" s="2">
        <f t="shared" si="163"/>
        <v>0.67849925681392587</v>
      </c>
      <c r="AI235" s="23">
        <f t="shared" si="187"/>
        <v>7029617.3823181419</v>
      </c>
      <c r="AJ235" s="23">
        <f t="shared" si="164"/>
        <v>1187539.3185743559</v>
      </c>
      <c r="AK235" s="23">
        <f t="shared" si="165"/>
        <v>0</v>
      </c>
      <c r="AL235" s="23">
        <f t="shared" si="191"/>
        <v>0</v>
      </c>
      <c r="AM235" s="23">
        <f t="shared" si="192"/>
        <v>0</v>
      </c>
      <c r="AN235" s="16">
        <f t="shared" si="182"/>
        <v>0</v>
      </c>
      <c r="AO235" s="23">
        <f t="shared" si="183"/>
        <v>0</v>
      </c>
      <c r="AP235" s="22">
        <f t="shared" si="184"/>
        <v>0</v>
      </c>
      <c r="AQ235" s="30">
        <f t="shared" si="166"/>
        <v>43487266.061999351</v>
      </c>
      <c r="AR235" s="28">
        <f t="shared" si="167"/>
        <v>1101138.0912508438</v>
      </c>
      <c r="AS235" s="25">
        <f t="shared" si="168"/>
        <v>38173252.015114807</v>
      </c>
      <c r="AT235" s="32">
        <f t="shared" si="169"/>
        <v>7135.1376418258387</v>
      </c>
      <c r="AU235" s="23">
        <f t="shared" si="170"/>
        <v>7135.1376418258387</v>
      </c>
      <c r="AV235" s="22">
        <f t="shared" si="171"/>
        <v>3565026.4899612386</v>
      </c>
      <c r="AW235" s="31">
        <f t="shared" si="185"/>
        <v>43487266.061999373</v>
      </c>
      <c r="AX235" s="21"/>
      <c r="AY235" s="21"/>
      <c r="AZ235" s="21"/>
      <c r="BA235" s="21"/>
    </row>
    <row r="236" spans="1:53" x14ac:dyDescent="0.25">
      <c r="A236">
        <f t="shared" si="193"/>
        <v>285</v>
      </c>
      <c r="B236" t="s">
        <v>6</v>
      </c>
      <c r="C236" s="27">
        <f t="shared" si="149"/>
        <v>0</v>
      </c>
      <c r="D236" s="27">
        <f t="shared" si="172"/>
        <v>0</v>
      </c>
      <c r="E236" s="27" t="b">
        <f t="shared" si="148"/>
        <v>0</v>
      </c>
      <c r="F236" s="29">
        <f t="shared" si="150"/>
        <v>0</v>
      </c>
      <c r="G236" s="27">
        <f t="shared" si="173"/>
        <v>0</v>
      </c>
      <c r="H236" s="22">
        <f t="shared" si="151"/>
        <v>57008822.435692228</v>
      </c>
      <c r="I236" s="23">
        <f t="shared" si="152"/>
        <v>107461469.94172029</v>
      </c>
      <c r="J236" s="23">
        <f t="shared" si="153"/>
        <v>35</v>
      </c>
      <c r="K236" s="19">
        <f t="shared" si="174"/>
        <v>1.190726890371556</v>
      </c>
      <c r="L236" s="16">
        <f t="shared" si="154"/>
        <v>0.47564406275923005</v>
      </c>
      <c r="M236" s="23">
        <f>M235-IF($B236="B",(Percent_Rent_In_Elsies*2.49%/12 * H235)/K235,0)+IF($B236="D",N236,0)+IF(B236="D",AK235)+IF(B236="C",F235*90%)-(Y236-Y235)-IF($B236="A",Q235/K235) + IF($B236="A",Q235/K235)</f>
        <v>-33753.730454918972</v>
      </c>
      <c r="N236" s="23">
        <f t="shared" si="155"/>
        <v>0</v>
      </c>
      <c r="O236" s="22">
        <f t="shared" si="156"/>
        <v>0</v>
      </c>
      <c r="P236" s="22">
        <f t="shared" si="188"/>
        <v>0</v>
      </c>
      <c r="Q236" s="22">
        <f t="shared" si="189"/>
        <v>0</v>
      </c>
      <c r="R236" s="22">
        <f t="shared" si="157"/>
        <v>627997.42292057583</v>
      </c>
      <c r="S236" s="16">
        <f t="shared" si="186"/>
        <v>0</v>
      </c>
      <c r="T236" s="15">
        <f t="shared" si="158"/>
        <v>0</v>
      </c>
      <c r="U236" s="23">
        <f t="shared" si="175"/>
        <v>655688.28775932244</v>
      </c>
      <c r="V236" s="23">
        <f t="shared" si="176"/>
        <v>0</v>
      </c>
      <c r="W236" s="23">
        <f t="shared" si="190"/>
        <v>16839.343801364746</v>
      </c>
      <c r="X236" s="23">
        <f t="shared" si="177"/>
        <v>21598717.966369916</v>
      </c>
      <c r="Y236" s="23">
        <f t="shared" si="159"/>
        <v>2634386.0964877908</v>
      </c>
      <c r="Z236" s="3">
        <f t="shared" si="160"/>
        <v>0</v>
      </c>
      <c r="AA236" s="23">
        <f t="shared" si="161"/>
        <v>8347947.0360365342</v>
      </c>
      <c r="AB236" s="26">
        <f t="shared" si="178"/>
        <v>33219825.000000011</v>
      </c>
      <c r="AC236" s="23">
        <f t="shared" si="179"/>
        <v>38023036</v>
      </c>
      <c r="AD236" s="23">
        <f t="shared" si="180"/>
        <v>4803211</v>
      </c>
      <c r="AE236" s="24">
        <f t="shared" si="147"/>
        <v>33219825</v>
      </c>
      <c r="AF236" s="3">
        <f t="shared" si="181"/>
        <v>0</v>
      </c>
      <c r="AG236" s="2">
        <f t="shared" si="162"/>
        <v>0</v>
      </c>
      <c r="AH236" s="2">
        <f t="shared" si="163"/>
        <v>0.68644338054992438</v>
      </c>
      <c r="AI236" s="23">
        <f t="shared" si="187"/>
        <v>7100089.2965758778</v>
      </c>
      <c r="AJ236" s="23">
        <f t="shared" si="164"/>
        <v>1175752.4007567698</v>
      </c>
      <c r="AK236" s="23">
        <f t="shared" si="165"/>
        <v>0</v>
      </c>
      <c r="AL236" s="23">
        <f t="shared" si="191"/>
        <v>0</v>
      </c>
      <c r="AM236" s="23">
        <f t="shared" si="192"/>
        <v>0</v>
      </c>
      <c r="AN236" s="16">
        <f t="shared" si="182"/>
        <v>0</v>
      </c>
      <c r="AO236" s="23">
        <f t="shared" si="183"/>
        <v>0</v>
      </c>
      <c r="AP236" s="22">
        <f t="shared" si="184"/>
        <v>0</v>
      </c>
      <c r="AQ236" s="30">
        <f t="shared" si="166"/>
        <v>43467433.871290192</v>
      </c>
      <c r="AR236" s="28">
        <f t="shared" si="167"/>
        <v>1101157.9432935957</v>
      </c>
      <c r="AS236" s="25">
        <f t="shared" si="168"/>
        <v>38173252.015114807</v>
      </c>
      <c r="AT236" s="32">
        <f t="shared" si="169"/>
        <v>0</v>
      </c>
      <c r="AU236" s="23">
        <f t="shared" si="170"/>
        <v>0</v>
      </c>
      <c r="AV236" s="22">
        <f t="shared" si="171"/>
        <v>3565026.4899612386</v>
      </c>
      <c r="AW236" s="31">
        <f t="shared" si="185"/>
        <v>43467433.871290214</v>
      </c>
    </row>
    <row r="237" spans="1:53" x14ac:dyDescent="0.25">
      <c r="A237">
        <f t="shared" si="193"/>
        <v>285</v>
      </c>
      <c r="B237" t="s">
        <v>7</v>
      </c>
      <c r="C237" s="27">
        <f t="shared" si="149"/>
        <v>0</v>
      </c>
      <c r="D237" s="27">
        <f t="shared" si="172"/>
        <v>119072.68903715559</v>
      </c>
      <c r="E237" s="27" t="b">
        <f t="shared" si="148"/>
        <v>0</v>
      </c>
      <c r="F237" s="29">
        <f t="shared" si="150"/>
        <v>100000</v>
      </c>
      <c r="G237" s="27">
        <f t="shared" si="173"/>
        <v>0</v>
      </c>
      <c r="H237" s="22">
        <f t="shared" si="151"/>
        <v>57127895.124729387</v>
      </c>
      <c r="I237" s="23">
        <f t="shared" si="152"/>
        <v>107711809.84577882</v>
      </c>
      <c r="J237" s="23">
        <f t="shared" si="153"/>
        <v>35</v>
      </c>
      <c r="K237" s="19">
        <f t="shared" si="174"/>
        <v>1.190726890371556</v>
      </c>
      <c r="L237" s="16">
        <f t="shared" si="154"/>
        <v>0.47564406275923005</v>
      </c>
      <c r="M237" s="23">
        <f>M236-IF($B237="B",(Percent_Rent_In_Elsies*2.49%/12 * H236)/K236,0)+IF($B237="D",N237,0)+IF(B237="D",AK236)+IF(B237="C",F236*90%)-(Y237-Y236)-IF($B237="A",Q236/K236) + IF($B237="A",Q236/K236)</f>
        <v>-83426.458731488325</v>
      </c>
      <c r="N237" s="23">
        <f t="shared" si="155"/>
        <v>0</v>
      </c>
      <c r="O237" s="22">
        <f t="shared" si="156"/>
        <v>0</v>
      </c>
      <c r="P237" s="22">
        <f t="shared" si="188"/>
        <v>0</v>
      </c>
      <c r="Q237" s="22">
        <f t="shared" si="189"/>
        <v>0</v>
      </c>
      <c r="R237" s="22">
        <f t="shared" si="157"/>
        <v>575664.30434386118</v>
      </c>
      <c r="S237" s="16">
        <f t="shared" si="186"/>
        <v>52333.118576714653</v>
      </c>
      <c r="T237" s="15">
        <f t="shared" si="158"/>
        <v>0</v>
      </c>
      <c r="U237" s="23">
        <f t="shared" si="175"/>
        <v>601047.59711271222</v>
      </c>
      <c r="V237" s="23">
        <f t="shared" si="176"/>
        <v>54640.690646610201</v>
      </c>
      <c r="W237" s="23">
        <f t="shared" si="190"/>
        <v>16839.343801364746</v>
      </c>
      <c r="X237" s="23">
        <f t="shared" si="177"/>
        <v>21598717.966369916</v>
      </c>
      <c r="Y237" s="23">
        <f t="shared" si="159"/>
        <v>2634386.0964877908</v>
      </c>
      <c r="Z237" s="3">
        <f t="shared" si="160"/>
        <v>0</v>
      </c>
      <c r="AA237" s="23">
        <f t="shared" si="161"/>
        <v>8347947.0360365342</v>
      </c>
      <c r="AB237" s="26">
        <f t="shared" si="178"/>
        <v>33219825.000000011</v>
      </c>
      <c r="AC237" s="23">
        <f t="shared" si="179"/>
        <v>38023036</v>
      </c>
      <c r="AD237" s="23">
        <f t="shared" si="180"/>
        <v>4803211</v>
      </c>
      <c r="AE237" s="24">
        <f t="shared" si="147"/>
        <v>33219825</v>
      </c>
      <c r="AF237" s="3">
        <f t="shared" si="181"/>
        <v>0</v>
      </c>
      <c r="AG237" s="2">
        <f t="shared" si="162"/>
        <v>0</v>
      </c>
      <c r="AH237" s="2">
        <f t="shared" si="163"/>
        <v>0.68787713511108972</v>
      </c>
      <c r="AI237" s="23">
        <f t="shared" si="187"/>
        <v>7100089.2965758778</v>
      </c>
      <c r="AJ237" s="23">
        <f t="shared" si="164"/>
        <v>1175752.4007567698</v>
      </c>
      <c r="AK237" s="23">
        <f t="shared" si="165"/>
        <v>0</v>
      </c>
      <c r="AL237" s="23">
        <f t="shared" si="191"/>
        <v>121588.32099964935</v>
      </c>
      <c r="AM237" s="23">
        <f t="shared" si="192"/>
        <v>21443664047.898373</v>
      </c>
      <c r="AN237" s="16">
        <f t="shared" si="182"/>
        <v>0</v>
      </c>
      <c r="AO237" s="23">
        <f t="shared" si="183"/>
        <v>49672.728276569353</v>
      </c>
      <c r="AP237" s="22">
        <f t="shared" si="184"/>
        <v>59146.653277030688</v>
      </c>
      <c r="AQ237" s="30">
        <f t="shared" si="166"/>
        <v>43704297.12032856</v>
      </c>
      <c r="AR237" s="28">
        <f t="shared" si="167"/>
        <v>1159801.8500177716</v>
      </c>
      <c r="AS237" s="25">
        <f t="shared" si="168"/>
        <v>38292324.704151966</v>
      </c>
      <c r="AT237" s="32">
        <f t="shared" si="169"/>
        <v>0</v>
      </c>
      <c r="AU237" s="23">
        <f t="shared" si="170"/>
        <v>0</v>
      </c>
      <c r="AV237" s="22">
        <f t="shared" si="171"/>
        <v>3565026.4899612386</v>
      </c>
      <c r="AW237" s="31">
        <f t="shared" si="185"/>
        <v>43704297.120328583</v>
      </c>
    </row>
    <row r="238" spans="1:53" s="21" customFormat="1" x14ac:dyDescent="0.25">
      <c r="A238">
        <f t="shared" si="193"/>
        <v>285</v>
      </c>
      <c r="B238" t="s">
        <v>8</v>
      </c>
      <c r="C238" s="27">
        <f t="shared" si="149"/>
        <v>0</v>
      </c>
      <c r="D238" s="27">
        <f t="shared" si="172"/>
        <v>0</v>
      </c>
      <c r="E238" s="27" t="b">
        <f t="shared" si="148"/>
        <v>0</v>
      </c>
      <c r="F238" s="29">
        <f t="shared" si="150"/>
        <v>0</v>
      </c>
      <c r="G238" s="27">
        <f t="shared" si="173"/>
        <v>0</v>
      </c>
      <c r="H238" s="22">
        <f t="shared" si="151"/>
        <v>57127895.12472938</v>
      </c>
      <c r="I238" s="23">
        <f t="shared" si="152"/>
        <v>107711809.84577882</v>
      </c>
      <c r="J238" s="23">
        <f t="shared" si="153"/>
        <v>35</v>
      </c>
      <c r="K238" s="19">
        <f t="shared" si="174"/>
        <v>1.190726890371556</v>
      </c>
      <c r="L238" s="16">
        <f t="shared" si="154"/>
        <v>0.47564406275923005</v>
      </c>
      <c r="M238" s="23">
        <f>M237-IF($B238="B",(Percent_Rent_In_Elsies*2.49%/12 * H237)/K237,0)+IF($B238="D",N238,0)+IF(B238="D",AK237)+IF(B238="C",F237*90%)-(Y238-Y237)-IF($B238="A",Q237/K237) + IF($B238="A",Q237/K237)</f>
        <v>-1643.8208872377872</v>
      </c>
      <c r="N238" s="23">
        <f t="shared" si="155"/>
        <v>0</v>
      </c>
      <c r="O238" s="22">
        <f t="shared" si="156"/>
        <v>0</v>
      </c>
      <c r="P238" s="22">
        <f t="shared" si="188"/>
        <v>0</v>
      </c>
      <c r="Q238" s="22">
        <f t="shared" si="189"/>
        <v>0</v>
      </c>
      <c r="R238" s="22">
        <f t="shared" si="157"/>
        <v>634810.95762089186</v>
      </c>
      <c r="S238" s="16">
        <f t="shared" si="186"/>
        <v>52333.118576714653</v>
      </c>
      <c r="T238" s="15">
        <f t="shared" si="158"/>
        <v>0</v>
      </c>
      <c r="U238" s="23">
        <f t="shared" si="175"/>
        <v>660720.32538928161</v>
      </c>
      <c r="V238" s="23">
        <f t="shared" si="176"/>
        <v>54640.690646610201</v>
      </c>
      <c r="W238" s="23">
        <f t="shared" si="190"/>
        <v>16839.343801364746</v>
      </c>
      <c r="X238" s="23">
        <f t="shared" si="177"/>
        <v>21598717.966369916</v>
      </c>
      <c r="Y238" s="23">
        <f t="shared" si="159"/>
        <v>2642603.4586435403</v>
      </c>
      <c r="Z238" s="3">
        <f t="shared" si="160"/>
        <v>0</v>
      </c>
      <c r="AA238" s="23">
        <f t="shared" si="161"/>
        <v>8347947.0360365342</v>
      </c>
      <c r="AB238" s="26">
        <f t="shared" si="178"/>
        <v>33319825.000000007</v>
      </c>
      <c r="AC238" s="23">
        <f t="shared" si="179"/>
        <v>38123036</v>
      </c>
      <c r="AD238" s="23">
        <f t="shared" si="180"/>
        <v>4803211</v>
      </c>
      <c r="AE238" s="24">
        <f t="shared" si="147"/>
        <v>33319825</v>
      </c>
      <c r="AF238" s="3">
        <f t="shared" si="181"/>
        <v>21597074.145482667</v>
      </c>
      <c r="AG238" s="2">
        <f t="shared" si="162"/>
        <v>0</v>
      </c>
      <c r="AH238" s="2">
        <f t="shared" si="163"/>
        <v>0.68581266708008681</v>
      </c>
      <c r="AI238" s="23">
        <f t="shared" si="187"/>
        <v>7100089.2965758778</v>
      </c>
      <c r="AJ238" s="23">
        <f t="shared" si="164"/>
        <v>1175752.4007567698</v>
      </c>
      <c r="AK238" s="23">
        <f t="shared" si="165"/>
        <v>-12618.691466945464</v>
      </c>
      <c r="AL238" s="23">
        <f t="shared" si="191"/>
        <v>0</v>
      </c>
      <c r="AM238" s="23">
        <f t="shared" si="192"/>
        <v>0</v>
      </c>
      <c r="AN238" s="16">
        <f t="shared" si="182"/>
        <v>0</v>
      </c>
      <c r="AO238" s="23">
        <f t="shared" si="183"/>
        <v>0</v>
      </c>
      <c r="AP238" s="22">
        <f t="shared" si="184"/>
        <v>0</v>
      </c>
      <c r="AQ238" s="30">
        <f t="shared" si="166"/>
        <v>43627635.146309212</v>
      </c>
      <c r="AR238" s="28">
        <f t="shared" si="167"/>
        <v>1083139.8759984248</v>
      </c>
      <c r="AS238" s="25">
        <f t="shared" si="168"/>
        <v>38292324.704151966</v>
      </c>
      <c r="AT238" s="32">
        <f t="shared" si="169"/>
        <v>0</v>
      </c>
      <c r="AU238" s="23">
        <f t="shared" si="170"/>
        <v>0</v>
      </c>
      <c r="AV238" s="22">
        <f t="shared" si="171"/>
        <v>3565026.4899612386</v>
      </c>
      <c r="AW238" s="31">
        <f t="shared" si="185"/>
        <v>43627635.146309234</v>
      </c>
      <c r="AX238"/>
      <c r="AY238"/>
      <c r="AZ238"/>
      <c r="BA238"/>
    </row>
    <row r="239" spans="1:53" s="21" customFormat="1" x14ac:dyDescent="0.25">
      <c r="A239">
        <f t="shared" si="193"/>
        <v>285</v>
      </c>
      <c r="B239" t="s">
        <v>9</v>
      </c>
      <c r="C239" s="27">
        <f t="shared" si="149"/>
        <v>0</v>
      </c>
      <c r="D239" s="27">
        <f t="shared" si="172"/>
        <v>0</v>
      </c>
      <c r="E239" s="27" t="b">
        <f t="shared" si="148"/>
        <v>0</v>
      </c>
      <c r="F239" s="29">
        <f t="shared" si="150"/>
        <v>0</v>
      </c>
      <c r="G239" s="27">
        <f t="shared" si="173"/>
        <v>0</v>
      </c>
      <c r="H239" s="22">
        <f t="shared" si="151"/>
        <v>57127895.12472938</v>
      </c>
      <c r="I239" s="23">
        <f t="shared" si="152"/>
        <v>107711809.84577882</v>
      </c>
      <c r="J239" s="23">
        <f t="shared" si="153"/>
        <v>35</v>
      </c>
      <c r="K239" s="19">
        <f t="shared" si="174"/>
        <v>1.190726890371556</v>
      </c>
      <c r="L239" s="16">
        <f t="shared" si="154"/>
        <v>0.47564406275923005</v>
      </c>
      <c r="M239" s="23">
        <f>M238-IF($B239="B",(Percent_Rent_In_Elsies*2.49%/12 * H238)/K238,0)+IF($B239="D",N239,0)+IF(B239="D",AK238)+IF(B239="C",F238*90%)-(Y239-Y238)-IF($B239="A",Q238/K238) + IF($B239="A",Q238/K238)</f>
        <v>-14262.512354183251</v>
      </c>
      <c r="N239" s="23">
        <f t="shared" si="155"/>
        <v>0</v>
      </c>
      <c r="O239" s="22">
        <f t="shared" si="156"/>
        <v>20240.975809717202</v>
      </c>
      <c r="P239" s="22">
        <f t="shared" si="188"/>
        <v>0</v>
      </c>
      <c r="Q239" s="22">
        <f t="shared" si="189"/>
        <v>0</v>
      </c>
      <c r="R239" s="22">
        <f t="shared" si="157"/>
        <v>634810.95762089186</v>
      </c>
      <c r="S239" s="16">
        <f t="shared" si="186"/>
        <v>0</v>
      </c>
      <c r="T239" s="15">
        <f t="shared" si="158"/>
        <v>32092.142766997451</v>
      </c>
      <c r="U239" s="23">
        <f t="shared" si="175"/>
        <v>660720.32538928161</v>
      </c>
      <c r="V239" s="23">
        <f t="shared" si="176"/>
        <v>0</v>
      </c>
      <c r="W239" s="23">
        <f t="shared" si="190"/>
        <v>71480.034447974947</v>
      </c>
      <c r="X239" s="23">
        <f t="shared" si="177"/>
        <v>21598717.966369916</v>
      </c>
      <c r="Y239" s="23">
        <f t="shared" si="159"/>
        <v>2642603.4586435403</v>
      </c>
      <c r="Z239" s="3">
        <f t="shared" si="160"/>
        <v>0</v>
      </c>
      <c r="AA239" s="23">
        <f t="shared" si="161"/>
        <v>8360565.7275034795</v>
      </c>
      <c r="AB239" s="26">
        <f t="shared" si="178"/>
        <v>33319825.000000007</v>
      </c>
      <c r="AC239" s="23">
        <f t="shared" si="179"/>
        <v>38123036</v>
      </c>
      <c r="AD239" s="23">
        <f t="shared" si="180"/>
        <v>4803211</v>
      </c>
      <c r="AE239" s="24">
        <f t="shared" si="147"/>
        <v>33319825</v>
      </c>
      <c r="AF239" s="3">
        <f t="shared" si="181"/>
        <v>0</v>
      </c>
      <c r="AG239" s="2">
        <f t="shared" si="162"/>
        <v>0</v>
      </c>
      <c r="AH239" s="2">
        <f t="shared" si="163"/>
        <v>0.68581266708008681</v>
      </c>
      <c r="AI239" s="23">
        <f t="shared" si="187"/>
        <v>7110821.7360408735</v>
      </c>
      <c r="AJ239" s="23">
        <f t="shared" si="164"/>
        <v>1175752.4007567698</v>
      </c>
      <c r="AK239" s="23">
        <f t="shared" si="165"/>
        <v>0</v>
      </c>
      <c r="AL239" s="23">
        <f t="shared" si="191"/>
        <v>0</v>
      </c>
      <c r="AM239" s="23">
        <f t="shared" si="192"/>
        <v>0</v>
      </c>
      <c r="AN239" s="16">
        <f t="shared" si="182"/>
        <v>0</v>
      </c>
      <c r="AO239" s="23">
        <f t="shared" si="183"/>
        <v>0</v>
      </c>
      <c r="AP239" s="22">
        <f t="shared" si="184"/>
        <v>0</v>
      </c>
      <c r="AQ239" s="30">
        <f t="shared" si="166"/>
        <v>43627635.146309212</v>
      </c>
      <c r="AR239" s="28">
        <f t="shared" si="167"/>
        <v>1083139.8759984248</v>
      </c>
      <c r="AS239" s="25">
        <f t="shared" si="168"/>
        <v>38292324.704151966</v>
      </c>
      <c r="AT239" s="32">
        <f t="shared" si="169"/>
        <v>0</v>
      </c>
      <c r="AU239" s="23">
        <f t="shared" si="170"/>
        <v>0</v>
      </c>
      <c r="AV239" s="22">
        <f t="shared" si="171"/>
        <v>3565026.4899612386</v>
      </c>
      <c r="AW239" s="31">
        <f t="shared" si="185"/>
        <v>43627635.146309234</v>
      </c>
      <c r="AX239"/>
      <c r="AY239"/>
      <c r="AZ239"/>
      <c r="BA239"/>
    </row>
    <row r="240" spans="1:53" x14ac:dyDescent="0.25">
      <c r="A240" s="21">
        <f t="shared" si="193"/>
        <v>285</v>
      </c>
      <c r="B240" s="21" t="s">
        <v>28</v>
      </c>
      <c r="C240" s="27">
        <f t="shared" si="149"/>
        <v>0</v>
      </c>
      <c r="D240" s="27">
        <f t="shared" si="172"/>
        <v>0</v>
      </c>
      <c r="E240" s="27" t="b">
        <f t="shared" si="148"/>
        <v>0</v>
      </c>
      <c r="F240" s="29">
        <f t="shared" si="150"/>
        <v>0</v>
      </c>
      <c r="G240" s="27">
        <f t="shared" si="173"/>
        <v>0</v>
      </c>
      <c r="H240" s="22">
        <f t="shared" si="151"/>
        <v>57127895.12472938</v>
      </c>
      <c r="I240" s="23">
        <f t="shared" si="152"/>
        <v>107711809.84577882</v>
      </c>
      <c r="J240" s="23">
        <f t="shared" si="153"/>
        <v>35</v>
      </c>
      <c r="K240" s="19">
        <f t="shared" si="174"/>
        <v>1.190726890371556</v>
      </c>
      <c r="L240" s="16">
        <f t="shared" si="154"/>
        <v>0.47564406275923005</v>
      </c>
      <c r="M240" s="23">
        <f>M239-IF($B240="B",(Percent_Rent_In_Elsies*2.49%/12 * H239)/K239,0)+IF($B240="D",N240,0)+IF(B240="D",AK239)+IF(B240="C",F239*90%)-(Y240-Y239)-IF($B240="A",Q239/K239) + IF($B240="A",Q239/K239)</f>
        <v>-14262.512354183251</v>
      </c>
      <c r="N240" s="23">
        <f t="shared" si="155"/>
        <v>0</v>
      </c>
      <c r="O240" s="22">
        <f t="shared" si="156"/>
        <v>0</v>
      </c>
      <c r="P240" s="22">
        <f t="shared" si="188"/>
        <v>0</v>
      </c>
      <c r="Q240" s="22">
        <f t="shared" si="189"/>
        <v>20240.975809717202</v>
      </c>
      <c r="R240" s="22">
        <f t="shared" si="157"/>
        <v>634810.95762089186</v>
      </c>
      <c r="S240" s="16">
        <f t="shared" si="186"/>
        <v>0</v>
      </c>
      <c r="T240" s="15">
        <f t="shared" si="158"/>
        <v>0</v>
      </c>
      <c r="U240" s="23">
        <f t="shared" si="175"/>
        <v>660720.32538928161</v>
      </c>
      <c r="V240" s="23">
        <f t="shared" si="176"/>
        <v>0</v>
      </c>
      <c r="W240" s="23">
        <f t="shared" si="190"/>
        <v>0</v>
      </c>
      <c r="X240" s="23">
        <f t="shared" si="177"/>
        <v>21598717.966369916</v>
      </c>
      <c r="Y240" s="23">
        <f t="shared" si="159"/>
        <v>2642603.4586435403</v>
      </c>
      <c r="Z240" s="3">
        <f t="shared" si="160"/>
        <v>3574.0017223987479</v>
      </c>
      <c r="AA240" s="23">
        <f t="shared" si="161"/>
        <v>8414175.7533394601</v>
      </c>
      <c r="AB240" s="26">
        <f t="shared" si="178"/>
        <v>33319825.000000011</v>
      </c>
      <c r="AC240" s="23">
        <f t="shared" si="179"/>
        <v>38123036</v>
      </c>
      <c r="AD240" s="23">
        <f t="shared" si="180"/>
        <v>4803211</v>
      </c>
      <c r="AE240" s="24">
        <f t="shared" si="147"/>
        <v>33319825</v>
      </c>
      <c r="AF240" s="3">
        <f t="shared" si="181"/>
        <v>0</v>
      </c>
      <c r="AG240" s="2">
        <f t="shared" si="162"/>
        <v>1.9858255048754189E-3</v>
      </c>
      <c r="AH240" s="2">
        <f t="shared" si="163"/>
        <v>0.68581266708008681</v>
      </c>
      <c r="AI240" s="23">
        <f t="shared" si="187"/>
        <v>7156418.092724028</v>
      </c>
      <c r="AJ240" s="23">
        <f t="shared" si="164"/>
        <v>1175752.4007567698</v>
      </c>
      <c r="AK240" s="23">
        <f t="shared" si="165"/>
        <v>0</v>
      </c>
      <c r="AL240" s="23">
        <f t="shared" si="191"/>
        <v>0</v>
      </c>
      <c r="AM240" s="23">
        <f t="shared" si="192"/>
        <v>0</v>
      </c>
      <c r="AN240" s="16">
        <f t="shared" si="182"/>
        <v>0</v>
      </c>
      <c r="AO240" s="23">
        <f t="shared" si="183"/>
        <v>0</v>
      </c>
      <c r="AP240" s="22">
        <f t="shared" si="184"/>
        <v>0</v>
      </c>
      <c r="AQ240" s="30">
        <f t="shared" si="166"/>
        <v>43627635.146309212</v>
      </c>
      <c r="AR240" s="28">
        <f t="shared" si="167"/>
        <v>1083139.8759984248</v>
      </c>
      <c r="AS240" s="25">
        <f t="shared" si="168"/>
        <v>38292324.704151966</v>
      </c>
      <c r="AT240" s="32">
        <f t="shared" si="169"/>
        <v>7148.0034447974958</v>
      </c>
      <c r="AU240" s="23">
        <f t="shared" si="170"/>
        <v>7148.0034447974958</v>
      </c>
      <c r="AV240" s="22">
        <f t="shared" si="171"/>
        <v>3597118.6327282363</v>
      </c>
      <c r="AW240" s="31">
        <f t="shared" si="185"/>
        <v>43627635.146309234</v>
      </c>
    </row>
    <row r="241" spans="1:53" x14ac:dyDescent="0.25">
      <c r="A241">
        <f t="shared" si="193"/>
        <v>286</v>
      </c>
      <c r="B241" t="s">
        <v>6</v>
      </c>
      <c r="C241" s="27">
        <f t="shared" si="149"/>
        <v>0</v>
      </c>
      <c r="D241" s="27">
        <f t="shared" si="172"/>
        <v>0</v>
      </c>
      <c r="E241" s="27" t="b">
        <f t="shared" si="148"/>
        <v>0</v>
      </c>
      <c r="F241" s="29">
        <f t="shared" si="150"/>
        <v>0</v>
      </c>
      <c r="G241" s="27">
        <f t="shared" si="173"/>
        <v>0</v>
      </c>
      <c r="H241" s="22">
        <f t="shared" si="151"/>
        <v>57509223.824686944</v>
      </c>
      <c r="I241" s="23">
        <f t="shared" si="152"/>
        <v>107711809.84577882</v>
      </c>
      <c r="J241" s="23">
        <f t="shared" si="153"/>
        <v>36</v>
      </c>
      <c r="K241" s="19">
        <f t="shared" si="174"/>
        <v>1.1966805248234136</v>
      </c>
      <c r="L241" s="16">
        <f t="shared" si="154"/>
        <v>0.47881898687814783</v>
      </c>
      <c r="M241" s="23">
        <f>M240-IF($B241="B",(Percent_Rent_In_Elsies*2.49%/12 * H240)/K240,0)+IF($B241="D",N241,0)+IF(B241="D",AK240)+IF(B241="C",F240*90%)-(Y241-Y240)-IF($B241="A",Q240/K240) + IF($B241="A",Q240/K240)</f>
        <v>-14262.512354183251</v>
      </c>
      <c r="N241" s="23">
        <f t="shared" si="155"/>
        <v>0</v>
      </c>
      <c r="O241" s="22">
        <f t="shared" si="156"/>
        <v>0</v>
      </c>
      <c r="P241" s="22">
        <f t="shared" si="188"/>
        <v>0</v>
      </c>
      <c r="Q241" s="22">
        <f t="shared" si="189"/>
        <v>0</v>
      </c>
      <c r="R241" s="22">
        <f t="shared" si="157"/>
        <v>634810.95762089186</v>
      </c>
      <c r="S241" s="16">
        <f t="shared" si="186"/>
        <v>0</v>
      </c>
      <c r="T241" s="15">
        <f t="shared" si="158"/>
        <v>0</v>
      </c>
      <c r="U241" s="23">
        <f t="shared" si="175"/>
        <v>660720.32538928161</v>
      </c>
      <c r="V241" s="23">
        <f t="shared" si="176"/>
        <v>0</v>
      </c>
      <c r="W241" s="23">
        <f t="shared" si="190"/>
        <v>16998.839929953359</v>
      </c>
      <c r="X241" s="23">
        <f t="shared" si="177"/>
        <v>21599589.135051958</v>
      </c>
      <c r="Y241" s="23">
        <f t="shared" si="159"/>
        <v>2642603.4586435403</v>
      </c>
      <c r="Z241" s="3">
        <f t="shared" si="160"/>
        <v>0</v>
      </c>
      <c r="AA241" s="23">
        <f t="shared" si="161"/>
        <v>8414175.7533394601</v>
      </c>
      <c r="AB241" s="26">
        <f t="shared" si="178"/>
        <v>33319825.000000011</v>
      </c>
      <c r="AC241" s="23">
        <f t="shared" si="179"/>
        <v>38123036</v>
      </c>
      <c r="AD241" s="23">
        <f t="shared" si="180"/>
        <v>4803211</v>
      </c>
      <c r="AE241" s="24">
        <f t="shared" si="147"/>
        <v>33319825</v>
      </c>
      <c r="AF241" s="3">
        <f t="shared" si="181"/>
        <v>0</v>
      </c>
      <c r="AG241" s="2">
        <f t="shared" si="162"/>
        <v>0</v>
      </c>
      <c r="AH241" s="2">
        <f t="shared" si="163"/>
        <v>0.69039046663284631</v>
      </c>
      <c r="AI241" s="23">
        <f t="shared" si="187"/>
        <v>7192200.1831876477</v>
      </c>
      <c r="AJ241" s="23">
        <f t="shared" si="164"/>
        <v>1169902.8863251442</v>
      </c>
      <c r="AK241" s="23">
        <f t="shared" si="165"/>
        <v>0</v>
      </c>
      <c r="AL241" s="23">
        <f t="shared" si="191"/>
        <v>0</v>
      </c>
      <c r="AM241" s="23">
        <f t="shared" si="192"/>
        <v>0</v>
      </c>
      <c r="AN241" s="16">
        <f t="shared" si="182"/>
        <v>0</v>
      </c>
      <c r="AO241" s="23">
        <f t="shared" si="183"/>
        <v>0</v>
      </c>
      <c r="AP241" s="22">
        <f t="shared" si="184"/>
        <v>0</v>
      </c>
      <c r="AQ241" s="30">
        <f t="shared" si="166"/>
        <v>43607414.411475308</v>
      </c>
      <c r="AR241" s="28">
        <f t="shared" si="167"/>
        <v>1083160.1169742346</v>
      </c>
      <c r="AS241" s="25">
        <f t="shared" si="168"/>
        <v>38292324.704151966</v>
      </c>
      <c r="AT241" s="32">
        <f t="shared" si="169"/>
        <v>0</v>
      </c>
      <c r="AU241" s="23">
        <f t="shared" si="170"/>
        <v>0</v>
      </c>
      <c r="AV241" s="22">
        <f t="shared" si="171"/>
        <v>3597118.6327282363</v>
      </c>
      <c r="AW241" s="31">
        <f t="shared" si="185"/>
        <v>43607414.411475323</v>
      </c>
    </row>
    <row r="242" spans="1:53" x14ac:dyDescent="0.25">
      <c r="A242">
        <f t="shared" si="193"/>
        <v>286</v>
      </c>
      <c r="B242" t="s">
        <v>7</v>
      </c>
      <c r="C242" s="27">
        <f t="shared" si="149"/>
        <v>0</v>
      </c>
      <c r="D242" s="27">
        <f t="shared" si="172"/>
        <v>59834.026241170679</v>
      </c>
      <c r="E242" s="27" t="b">
        <f t="shared" si="148"/>
        <v>0</v>
      </c>
      <c r="F242" s="29">
        <f t="shared" si="150"/>
        <v>50000</v>
      </c>
      <c r="G242" s="27">
        <f t="shared" si="173"/>
        <v>0</v>
      </c>
      <c r="H242" s="22">
        <f t="shared" si="151"/>
        <v>57569057.850928113</v>
      </c>
      <c r="I242" s="23">
        <f t="shared" si="152"/>
        <v>107836771.52833715</v>
      </c>
      <c r="J242" s="23">
        <f t="shared" si="153"/>
        <v>36</v>
      </c>
      <c r="K242" s="19">
        <f t="shared" si="174"/>
        <v>1.1966805248234136</v>
      </c>
      <c r="L242" s="16">
        <f t="shared" si="154"/>
        <v>0.47881898687814783</v>
      </c>
      <c r="M242" s="23">
        <f>M241-IF($B242="B",(Percent_Rent_In_Elsies*2.49%/12 * H241)/K241,0)+IF($B242="D",N242,0)+IF(B242="D",AK241)+IF(B242="C",F241*90%)-(Y242-Y241)-IF($B242="A",Q241/K241) + IF($B242="A",Q241/K241)</f>
        <v>-64121.951427880223</v>
      </c>
      <c r="N242" s="23">
        <f t="shared" si="155"/>
        <v>0</v>
      </c>
      <c r="O242" s="22">
        <f t="shared" si="156"/>
        <v>0</v>
      </c>
      <c r="P242" s="22">
        <f t="shared" si="188"/>
        <v>0</v>
      </c>
      <c r="Q242" s="22">
        <f t="shared" si="189"/>
        <v>0</v>
      </c>
      <c r="R242" s="22">
        <f t="shared" si="157"/>
        <v>581910.04448581755</v>
      </c>
      <c r="S242" s="16">
        <f t="shared" si="186"/>
        <v>52900.913135074319</v>
      </c>
      <c r="T242" s="15">
        <f t="shared" si="158"/>
        <v>0</v>
      </c>
      <c r="U242" s="23">
        <f t="shared" si="175"/>
        <v>605660.2982735082</v>
      </c>
      <c r="V242" s="23">
        <f t="shared" si="176"/>
        <v>55060.027115773468</v>
      </c>
      <c r="W242" s="23">
        <f t="shared" si="190"/>
        <v>16998.839929953359</v>
      </c>
      <c r="X242" s="23">
        <f t="shared" si="177"/>
        <v>21599589.135051958</v>
      </c>
      <c r="Y242" s="23">
        <f t="shared" si="159"/>
        <v>2642603.4586435403</v>
      </c>
      <c r="Z242" s="3">
        <f t="shared" si="160"/>
        <v>0</v>
      </c>
      <c r="AA242" s="23">
        <f t="shared" si="161"/>
        <v>8414175.7533394601</v>
      </c>
      <c r="AB242" s="26">
        <f t="shared" si="178"/>
        <v>33319825.000000011</v>
      </c>
      <c r="AC242" s="23">
        <f t="shared" si="179"/>
        <v>38123036</v>
      </c>
      <c r="AD242" s="23">
        <f t="shared" si="180"/>
        <v>4803211</v>
      </c>
      <c r="AE242" s="24">
        <f t="shared" si="147"/>
        <v>33319825</v>
      </c>
      <c r="AF242" s="3">
        <f t="shared" si="181"/>
        <v>0</v>
      </c>
      <c r="AG242" s="2">
        <f t="shared" si="162"/>
        <v>0</v>
      </c>
      <c r="AH242" s="2">
        <f t="shared" si="163"/>
        <v>0.69110876603857463</v>
      </c>
      <c r="AI242" s="23">
        <f t="shared" si="187"/>
        <v>7192200.1831876477</v>
      </c>
      <c r="AJ242" s="23">
        <f t="shared" si="164"/>
        <v>1169902.8863251442</v>
      </c>
      <c r="AK242" s="23">
        <f t="shared" si="165"/>
        <v>0</v>
      </c>
      <c r="AL242" s="23">
        <f t="shared" si="191"/>
        <v>92110.886611769907</v>
      </c>
      <c r="AM242" s="23">
        <f t="shared" si="192"/>
        <v>16164118816.361654</v>
      </c>
      <c r="AN242" s="16">
        <f t="shared" si="182"/>
        <v>0</v>
      </c>
      <c r="AO242" s="23">
        <f t="shared" si="183"/>
        <v>49859.439073696973</v>
      </c>
      <c r="AP242" s="22">
        <f t="shared" si="184"/>
        <v>59665.819718112711</v>
      </c>
      <c r="AQ242" s="30">
        <f t="shared" si="166"/>
        <v>43786072.917685099</v>
      </c>
      <c r="AR242" s="28">
        <f t="shared" si="167"/>
        <v>1142318.7772247433</v>
      </c>
      <c r="AS242" s="25">
        <f t="shared" si="168"/>
        <v>38352158.730393134</v>
      </c>
      <c r="AT242" s="32">
        <f t="shared" si="169"/>
        <v>0</v>
      </c>
      <c r="AU242" s="23">
        <f t="shared" si="170"/>
        <v>0</v>
      </c>
      <c r="AV242" s="22">
        <f t="shared" si="171"/>
        <v>3597118.6327282363</v>
      </c>
      <c r="AW242" s="31">
        <f t="shared" si="185"/>
        <v>43786072.917685114</v>
      </c>
    </row>
    <row r="243" spans="1:53" x14ac:dyDescent="0.25">
      <c r="A243">
        <f t="shared" si="193"/>
        <v>286</v>
      </c>
      <c r="B243" t="s">
        <v>8</v>
      </c>
      <c r="C243" s="27">
        <f t="shared" si="149"/>
        <v>0</v>
      </c>
      <c r="D243" s="27">
        <f t="shared" si="172"/>
        <v>0</v>
      </c>
      <c r="E243" s="27" t="b">
        <f t="shared" si="148"/>
        <v>0</v>
      </c>
      <c r="F243" s="29">
        <f t="shared" si="150"/>
        <v>0</v>
      </c>
      <c r="G243" s="27">
        <f t="shared" si="173"/>
        <v>0</v>
      </c>
      <c r="H243" s="22">
        <f t="shared" si="151"/>
        <v>57569057.850928113</v>
      </c>
      <c r="I243" s="23">
        <f t="shared" si="152"/>
        <v>107836771.52833715</v>
      </c>
      <c r="J243" s="23">
        <f t="shared" si="153"/>
        <v>36</v>
      </c>
      <c r="K243" s="19">
        <f t="shared" si="174"/>
        <v>1.1966805248234136</v>
      </c>
      <c r="L243" s="16">
        <f t="shared" si="154"/>
        <v>0.47881898687814783</v>
      </c>
      <c r="M243" s="23">
        <f>M242-IF($B243="B",(Percent_Rent_In_Elsies*2.49%/12 * H242)/K242,0)+IF($B243="D",N243,0)+IF(B243="D",AK242)+IF(B243="C",F242*90%)-(Y243-Y242)-IF($B243="A",Q242/K242) + IF($B243="A",Q242/K242)</f>
        <v>-23251.175911144834</v>
      </c>
      <c r="N243" s="23">
        <f t="shared" si="155"/>
        <v>0</v>
      </c>
      <c r="O243" s="22">
        <f t="shared" si="156"/>
        <v>0</v>
      </c>
      <c r="P243" s="22">
        <f t="shared" si="188"/>
        <v>0</v>
      </c>
      <c r="Q243" s="22">
        <f t="shared" si="189"/>
        <v>0</v>
      </c>
      <c r="R243" s="22">
        <f t="shared" si="157"/>
        <v>641575.86420393025</v>
      </c>
      <c r="S243" s="16">
        <f t="shared" si="186"/>
        <v>52900.913135074319</v>
      </c>
      <c r="T243" s="15">
        <f t="shared" si="158"/>
        <v>0</v>
      </c>
      <c r="U243" s="23">
        <f t="shared" si="175"/>
        <v>660519.73734720517</v>
      </c>
      <c r="V243" s="23">
        <f t="shared" si="176"/>
        <v>55060.027115773468</v>
      </c>
      <c r="W243" s="23">
        <f t="shared" si="190"/>
        <v>16998.839929953359</v>
      </c>
      <c r="X243" s="23">
        <f t="shared" si="177"/>
        <v>21599589.135051958</v>
      </c>
      <c r="Y243" s="23">
        <f t="shared" si="159"/>
        <v>2646732.6831268049</v>
      </c>
      <c r="Z243" s="3">
        <f t="shared" si="160"/>
        <v>0</v>
      </c>
      <c r="AA243" s="23">
        <f t="shared" si="161"/>
        <v>8414175.7533394601</v>
      </c>
      <c r="AB243" s="26">
        <f t="shared" si="178"/>
        <v>33369825.000000007</v>
      </c>
      <c r="AC243" s="23">
        <f t="shared" si="179"/>
        <v>38173036</v>
      </c>
      <c r="AD243" s="23">
        <f t="shared" si="180"/>
        <v>4803211</v>
      </c>
      <c r="AE243" s="24">
        <f t="shared" ref="AE243:AE306" si="194">AC243-AD243</f>
        <v>33369825</v>
      </c>
      <c r="AF243" s="3">
        <f t="shared" si="181"/>
        <v>21576337.959140804</v>
      </c>
      <c r="AG243" s="2">
        <f t="shared" si="162"/>
        <v>0</v>
      </c>
      <c r="AH243" s="2">
        <f t="shared" si="163"/>
        <v>0.69007323653544028</v>
      </c>
      <c r="AI243" s="23">
        <f t="shared" si="187"/>
        <v>7192200.1831876477</v>
      </c>
      <c r="AJ243" s="23">
        <f t="shared" si="164"/>
        <v>1169902.8863251442</v>
      </c>
      <c r="AK243" s="23">
        <f t="shared" si="165"/>
        <v>-7269.1330199742224</v>
      </c>
      <c r="AL243" s="23">
        <f t="shared" si="191"/>
        <v>0</v>
      </c>
      <c r="AM243" s="23">
        <f t="shared" si="192"/>
        <v>0</v>
      </c>
      <c r="AN243" s="16">
        <f t="shared" si="182"/>
        <v>0</v>
      </c>
      <c r="AO243" s="23">
        <f t="shared" si="183"/>
        <v>0</v>
      </c>
      <c r="AP243" s="22">
        <f t="shared" si="184"/>
        <v>0</v>
      </c>
      <c r="AQ243" s="30">
        <f t="shared" si="166"/>
        <v>43747550.275740378</v>
      </c>
      <c r="AR243" s="28">
        <f t="shared" si="167"/>
        <v>1103796.1352800215</v>
      </c>
      <c r="AS243" s="25">
        <f t="shared" si="168"/>
        <v>38352158.730393134</v>
      </c>
      <c r="AT243" s="32">
        <f t="shared" si="169"/>
        <v>0</v>
      </c>
      <c r="AU243" s="23">
        <f t="shared" si="170"/>
        <v>0</v>
      </c>
      <c r="AV243" s="22">
        <f t="shared" si="171"/>
        <v>3597118.6327282363</v>
      </c>
      <c r="AW243" s="31">
        <f t="shared" si="185"/>
        <v>43747550.275740393</v>
      </c>
    </row>
    <row r="244" spans="1:53" x14ac:dyDescent="0.25">
      <c r="A244" s="21">
        <f t="shared" si="193"/>
        <v>286</v>
      </c>
      <c r="B244" s="21" t="s">
        <v>9</v>
      </c>
      <c r="C244" s="27">
        <f t="shared" si="149"/>
        <v>0</v>
      </c>
      <c r="D244" s="27">
        <f t="shared" si="172"/>
        <v>0</v>
      </c>
      <c r="E244" s="27" t="b">
        <f t="shared" si="148"/>
        <v>0</v>
      </c>
      <c r="F244" s="29">
        <f t="shared" si="150"/>
        <v>0</v>
      </c>
      <c r="G244" s="27">
        <f t="shared" si="173"/>
        <v>0</v>
      </c>
      <c r="H244" s="22">
        <f t="shared" si="151"/>
        <v>57569057.850928113</v>
      </c>
      <c r="I244" s="23">
        <f t="shared" si="152"/>
        <v>107836771.52833715</v>
      </c>
      <c r="J244" s="23">
        <f t="shared" si="153"/>
        <v>36</v>
      </c>
      <c r="K244" s="19">
        <f t="shared" si="174"/>
        <v>1.1966805248234136</v>
      </c>
      <c r="L244" s="16">
        <f t="shared" si="154"/>
        <v>0.47881898687814783</v>
      </c>
      <c r="M244" s="23">
        <f>M243-IF($B244="B",(Percent_Rent_In_Elsies*2.49%/12 * H243)/K243,0)+IF($B244="D",N244,0)+IF(B244="D",AK243)+IF(B244="C",F243*90%)-(Y244-Y243)-IF($B244="A",Q243/K243) + IF($B244="A",Q243/K243)</f>
        <v>-30520.308931119056</v>
      </c>
      <c r="N244" s="23">
        <f t="shared" si="155"/>
        <v>0</v>
      </c>
      <c r="O244" s="22">
        <f t="shared" si="156"/>
        <v>20512.631059819985</v>
      </c>
      <c r="P244" s="22">
        <f t="shared" si="188"/>
        <v>0</v>
      </c>
      <c r="Q244" s="22">
        <f t="shared" si="189"/>
        <v>0</v>
      </c>
      <c r="R244" s="22">
        <f t="shared" si="157"/>
        <v>641575.86420393025</v>
      </c>
      <c r="S244" s="16">
        <f t="shared" si="186"/>
        <v>0</v>
      </c>
      <c r="T244" s="15">
        <f t="shared" si="158"/>
        <v>32388.282075254334</v>
      </c>
      <c r="U244" s="23">
        <f t="shared" si="175"/>
        <v>660519.73734720517</v>
      </c>
      <c r="V244" s="23">
        <f t="shared" si="176"/>
        <v>0</v>
      </c>
      <c r="W244" s="23">
        <f t="shared" si="190"/>
        <v>72058.867045726831</v>
      </c>
      <c r="X244" s="23">
        <f t="shared" si="177"/>
        <v>21599589.135051958</v>
      </c>
      <c r="Y244" s="23">
        <f t="shared" si="159"/>
        <v>2646732.6831268049</v>
      </c>
      <c r="Z244" s="3">
        <f t="shared" si="160"/>
        <v>0</v>
      </c>
      <c r="AA244" s="23">
        <f t="shared" si="161"/>
        <v>8421444.8863594346</v>
      </c>
      <c r="AB244" s="26">
        <f t="shared" si="178"/>
        <v>33369825.000000007</v>
      </c>
      <c r="AC244" s="23">
        <f t="shared" si="179"/>
        <v>38173036</v>
      </c>
      <c r="AD244" s="23">
        <f t="shared" si="180"/>
        <v>4803211</v>
      </c>
      <c r="AE244" s="24">
        <f t="shared" si="194"/>
        <v>33369825</v>
      </c>
      <c r="AF244" s="3">
        <f t="shared" si="181"/>
        <v>0</v>
      </c>
      <c r="AG244" s="2">
        <f t="shared" si="162"/>
        <v>0</v>
      </c>
      <c r="AH244" s="2">
        <f t="shared" si="163"/>
        <v>0.69007323653544028</v>
      </c>
      <c r="AI244" s="23">
        <f t="shared" si="187"/>
        <v>7198413.6331286151</v>
      </c>
      <c r="AJ244" s="23">
        <f t="shared" si="164"/>
        <v>1169902.8863251442</v>
      </c>
      <c r="AK244" s="23">
        <f t="shared" si="165"/>
        <v>0</v>
      </c>
      <c r="AL244" s="23">
        <f t="shared" si="191"/>
        <v>0</v>
      </c>
      <c r="AM244" s="23">
        <f t="shared" si="192"/>
        <v>0</v>
      </c>
      <c r="AN244" s="16">
        <f t="shared" si="182"/>
        <v>0</v>
      </c>
      <c r="AO244" s="23">
        <f t="shared" si="183"/>
        <v>0</v>
      </c>
      <c r="AP244" s="22">
        <f t="shared" si="184"/>
        <v>0</v>
      </c>
      <c r="AQ244" s="30">
        <f t="shared" si="166"/>
        <v>43747550.275740378</v>
      </c>
      <c r="AR244" s="28">
        <f t="shared" si="167"/>
        <v>1103796.1352800215</v>
      </c>
      <c r="AS244" s="25">
        <f t="shared" si="168"/>
        <v>38352158.730393134</v>
      </c>
      <c r="AT244" s="32">
        <f t="shared" si="169"/>
        <v>0</v>
      </c>
      <c r="AU244" s="23">
        <f t="shared" si="170"/>
        <v>0</v>
      </c>
      <c r="AV244" s="22">
        <f t="shared" si="171"/>
        <v>3597118.6327282363</v>
      </c>
      <c r="AW244" s="31">
        <f t="shared" si="185"/>
        <v>43747550.275740393</v>
      </c>
      <c r="AX244" s="21"/>
      <c r="AY244" s="21"/>
      <c r="AZ244" s="21"/>
      <c r="BA244" s="21"/>
    </row>
    <row r="245" spans="1:53" x14ac:dyDescent="0.25">
      <c r="A245" s="21">
        <f t="shared" si="193"/>
        <v>286</v>
      </c>
      <c r="B245" s="21" t="s">
        <v>28</v>
      </c>
      <c r="C245" s="27">
        <f t="shared" si="149"/>
        <v>0</v>
      </c>
      <c r="D245" s="27">
        <f t="shared" si="172"/>
        <v>0</v>
      </c>
      <c r="E245" s="27" t="b">
        <f t="shared" si="148"/>
        <v>0</v>
      </c>
      <c r="F245" s="29">
        <f t="shared" si="150"/>
        <v>0</v>
      </c>
      <c r="G245" s="27">
        <f t="shared" si="173"/>
        <v>0</v>
      </c>
      <c r="H245" s="22">
        <f t="shared" si="151"/>
        <v>57569057.850928113</v>
      </c>
      <c r="I245" s="23">
        <f t="shared" si="152"/>
        <v>107836771.52833715</v>
      </c>
      <c r="J245" s="23">
        <f t="shared" si="153"/>
        <v>36</v>
      </c>
      <c r="K245" s="19">
        <f t="shared" si="174"/>
        <v>1.1966805248234136</v>
      </c>
      <c r="L245" s="16">
        <f t="shared" si="154"/>
        <v>0.47881898687814783</v>
      </c>
      <c r="M245" s="23">
        <f>M244-IF($B245="B",(Percent_Rent_In_Elsies*2.49%/12 * H244)/K244,0)+IF($B245="D",N245,0)+IF(B245="D",AK244)+IF(B245="C",F244*90%)-(Y245-Y244)-IF($B245="A",Q244/K244) + IF($B245="A",Q244/K244)</f>
        <v>-30520.308931119056</v>
      </c>
      <c r="N245" s="23">
        <f t="shared" si="155"/>
        <v>0</v>
      </c>
      <c r="O245" s="22">
        <f t="shared" si="156"/>
        <v>0</v>
      </c>
      <c r="P245" s="22">
        <f t="shared" si="188"/>
        <v>0</v>
      </c>
      <c r="Q245" s="22">
        <f t="shared" si="189"/>
        <v>20512.631059819985</v>
      </c>
      <c r="R245" s="22">
        <f t="shared" si="157"/>
        <v>641575.86420393025</v>
      </c>
      <c r="S245" s="16">
        <f t="shared" si="186"/>
        <v>0</v>
      </c>
      <c r="T245" s="15">
        <f t="shared" si="158"/>
        <v>0</v>
      </c>
      <c r="U245" s="23">
        <f t="shared" si="175"/>
        <v>660519.73734720517</v>
      </c>
      <c r="V245" s="23">
        <f t="shared" si="176"/>
        <v>0</v>
      </c>
      <c r="W245" s="23">
        <f t="shared" si="190"/>
        <v>0</v>
      </c>
      <c r="X245" s="23">
        <f t="shared" si="177"/>
        <v>21599589.135051958</v>
      </c>
      <c r="Y245" s="23">
        <f t="shared" si="159"/>
        <v>2646732.6831268049</v>
      </c>
      <c r="Z245" s="3">
        <f t="shared" si="160"/>
        <v>3602.9433522863424</v>
      </c>
      <c r="AA245" s="23">
        <f t="shared" si="161"/>
        <v>8475489.0366437305</v>
      </c>
      <c r="AB245" s="26">
        <f t="shared" si="178"/>
        <v>33369825.000000007</v>
      </c>
      <c r="AC245" s="23">
        <f t="shared" si="179"/>
        <v>38173036</v>
      </c>
      <c r="AD245" s="23">
        <f t="shared" si="180"/>
        <v>4803211</v>
      </c>
      <c r="AE245" s="24">
        <f t="shared" si="194"/>
        <v>33369825</v>
      </c>
      <c r="AF245" s="3">
        <f t="shared" si="181"/>
        <v>0</v>
      </c>
      <c r="AG245" s="2">
        <f t="shared" si="162"/>
        <v>2.003830321406302E-3</v>
      </c>
      <c r="AH245" s="2">
        <f t="shared" si="163"/>
        <v>0.69007323653544028</v>
      </c>
      <c r="AI245" s="23">
        <f t="shared" si="187"/>
        <v>7244609.0489327917</v>
      </c>
      <c r="AJ245" s="23">
        <f t="shared" si="164"/>
        <v>1169902.8863251442</v>
      </c>
      <c r="AK245" s="23">
        <f t="shared" si="165"/>
        <v>0</v>
      </c>
      <c r="AL245" s="23">
        <f t="shared" si="191"/>
        <v>0</v>
      </c>
      <c r="AM245" s="23">
        <f t="shared" si="192"/>
        <v>0</v>
      </c>
      <c r="AN245" s="16">
        <f t="shared" si="182"/>
        <v>0</v>
      </c>
      <c r="AO245" s="23">
        <f t="shared" si="183"/>
        <v>0</v>
      </c>
      <c r="AP245" s="22">
        <f t="shared" si="184"/>
        <v>0</v>
      </c>
      <c r="AQ245" s="30">
        <f t="shared" si="166"/>
        <v>43747550.275740378</v>
      </c>
      <c r="AR245" s="28">
        <f t="shared" si="167"/>
        <v>1103796.1352800215</v>
      </c>
      <c r="AS245" s="25">
        <f t="shared" si="168"/>
        <v>38352158.730393134</v>
      </c>
      <c r="AT245" s="32">
        <f t="shared" si="169"/>
        <v>7205.8867045726847</v>
      </c>
      <c r="AU245" s="23">
        <f t="shared" si="170"/>
        <v>7205.8867045726847</v>
      </c>
      <c r="AV245" s="22">
        <f t="shared" si="171"/>
        <v>3629506.9148034905</v>
      </c>
      <c r="AW245" s="31">
        <f t="shared" si="185"/>
        <v>43747550.275740393</v>
      </c>
      <c r="AX245" s="21"/>
      <c r="AY245" s="21"/>
      <c r="AZ245" s="21"/>
      <c r="BA245" s="21"/>
    </row>
    <row r="246" spans="1:53" x14ac:dyDescent="0.25">
      <c r="A246">
        <f t="shared" si="193"/>
        <v>287</v>
      </c>
      <c r="B246" t="s">
        <v>6</v>
      </c>
      <c r="C246" s="27">
        <f t="shared" si="149"/>
        <v>0</v>
      </c>
      <c r="D246" s="27">
        <f t="shared" si="172"/>
        <v>0</v>
      </c>
      <c r="E246" s="27" t="b">
        <f t="shared" si="148"/>
        <v>0</v>
      </c>
      <c r="F246" s="29">
        <f t="shared" si="150"/>
        <v>0</v>
      </c>
      <c r="G246" s="27">
        <f t="shared" si="173"/>
        <v>0</v>
      </c>
      <c r="H246" s="22">
        <f t="shared" si="151"/>
        <v>58243097.968643457</v>
      </c>
      <c r="I246" s="23">
        <f t="shared" si="152"/>
        <v>107836771.52833715</v>
      </c>
      <c r="J246" s="23">
        <f t="shared" si="153"/>
        <v>38</v>
      </c>
      <c r="K246" s="19">
        <f t="shared" si="174"/>
        <v>1.208677247084768</v>
      </c>
      <c r="L246" s="16">
        <f t="shared" si="154"/>
        <v>0.4844251791336372</v>
      </c>
      <c r="M246" s="23">
        <f>M245-IF($B246="B",(Percent_Rent_In_Elsies*2.49%/12 * H245)/K245,0)+IF($B246="D",N246,0)+IF(B246="D",AK245)+IF(B246="C",F245*90%)-(Y246-Y245)-IF($B246="A",Q245/K245) + IF($B246="A",Q245/K245)</f>
        <v>-30520.30893111906</v>
      </c>
      <c r="N246" s="23">
        <f t="shared" si="155"/>
        <v>0</v>
      </c>
      <c r="O246" s="22">
        <f t="shared" si="156"/>
        <v>0</v>
      </c>
      <c r="P246" s="22">
        <f t="shared" si="188"/>
        <v>0</v>
      </c>
      <c r="Q246" s="22">
        <f t="shared" si="189"/>
        <v>0</v>
      </c>
      <c r="R246" s="22">
        <f t="shared" si="157"/>
        <v>641575.86420393025</v>
      </c>
      <c r="S246" s="16">
        <f t="shared" ref="S246:S310" si="195">IF($B246="D", 0, S245+IF($B246="B",R245/12,0)-IF($B246="C",O246,0))</f>
        <v>0</v>
      </c>
      <c r="T246" s="15">
        <f t="shared" si="158"/>
        <v>0</v>
      </c>
      <c r="U246" s="23">
        <f t="shared" si="175"/>
        <v>660519.73734720517</v>
      </c>
      <c r="V246" s="23">
        <f t="shared" si="176"/>
        <v>0</v>
      </c>
      <c r="W246" s="23">
        <f t="shared" si="190"/>
        <v>17141.275916433002</v>
      </c>
      <c r="X246" s="23">
        <f t="shared" si="177"/>
        <v>21600462.575896952</v>
      </c>
      <c r="Y246" s="23">
        <f t="shared" si="159"/>
        <v>2646732.6831268049</v>
      </c>
      <c r="Z246" s="3">
        <f t="shared" si="160"/>
        <v>0</v>
      </c>
      <c r="AA246" s="23">
        <f t="shared" si="161"/>
        <v>8475489.0366437305</v>
      </c>
      <c r="AB246" s="26">
        <f t="shared" si="178"/>
        <v>33369825.000000007</v>
      </c>
      <c r="AC246" s="23">
        <f t="shared" si="179"/>
        <v>38173036</v>
      </c>
      <c r="AD246" s="23">
        <f t="shared" si="180"/>
        <v>4803211</v>
      </c>
      <c r="AE246" s="24">
        <f t="shared" si="194"/>
        <v>33369825</v>
      </c>
      <c r="AF246" s="3">
        <f t="shared" si="181"/>
        <v>0</v>
      </c>
      <c r="AG246" s="2">
        <f t="shared" si="162"/>
        <v>0</v>
      </c>
      <c r="AH246" s="2">
        <f t="shared" si="163"/>
        <v>0.69815287276626059</v>
      </c>
      <c r="AI246" s="23">
        <f t="shared" si="187"/>
        <v>7317236.2546483399</v>
      </c>
      <c r="AJ246" s="23">
        <f t="shared" si="164"/>
        <v>1158291.0188610624</v>
      </c>
      <c r="AK246" s="23">
        <f t="shared" si="165"/>
        <v>0</v>
      </c>
      <c r="AL246" s="23">
        <f t="shared" si="191"/>
        <v>0</v>
      </c>
      <c r="AM246" s="23">
        <f t="shared" si="192"/>
        <v>0</v>
      </c>
      <c r="AN246" s="16">
        <f t="shared" si="182"/>
        <v>0</v>
      </c>
      <c r="AO246" s="23">
        <f t="shared" si="183"/>
        <v>0</v>
      </c>
      <c r="AP246" s="22">
        <f t="shared" si="184"/>
        <v>0</v>
      </c>
      <c r="AQ246" s="30">
        <f t="shared" si="166"/>
        <v>43727058.157311618</v>
      </c>
      <c r="AR246" s="28">
        <f t="shared" si="167"/>
        <v>1103816.6479110813</v>
      </c>
      <c r="AS246" s="25">
        <f t="shared" si="168"/>
        <v>38352158.730393134</v>
      </c>
      <c r="AT246" s="32">
        <f t="shared" si="169"/>
        <v>0</v>
      </c>
      <c r="AU246" s="23">
        <f t="shared" si="170"/>
        <v>0</v>
      </c>
      <c r="AV246" s="22">
        <f t="shared" si="171"/>
        <v>3629506.9148034905</v>
      </c>
      <c r="AW246" s="31">
        <f t="shared" si="185"/>
        <v>43727058.157311633</v>
      </c>
    </row>
    <row r="247" spans="1:53" x14ac:dyDescent="0.25">
      <c r="A247">
        <f t="shared" si="193"/>
        <v>287</v>
      </c>
      <c r="B247" t="s">
        <v>7</v>
      </c>
      <c r="C247" s="27">
        <f t="shared" si="149"/>
        <v>0</v>
      </c>
      <c r="D247" s="27">
        <f t="shared" si="172"/>
        <v>120867.7247084768</v>
      </c>
      <c r="E247" s="27" t="b">
        <f t="shared" si="148"/>
        <v>0</v>
      </c>
      <c r="F247" s="29">
        <f t="shared" si="150"/>
        <v>100000</v>
      </c>
      <c r="G247" s="27">
        <f t="shared" si="173"/>
        <v>0</v>
      </c>
      <c r="H247" s="22">
        <f t="shared" si="151"/>
        <v>58363965.693351932</v>
      </c>
      <c r="I247" s="23">
        <f t="shared" si="152"/>
        <v>108086279.04758841</v>
      </c>
      <c r="J247" s="23">
        <f t="shared" si="153"/>
        <v>38</v>
      </c>
      <c r="K247" s="19">
        <f t="shared" si="174"/>
        <v>1.208677247084768</v>
      </c>
      <c r="L247" s="16">
        <f t="shared" si="154"/>
        <v>0.48442517913363714</v>
      </c>
      <c r="M247" s="23">
        <f>M246-IF($B247="B",(Percent_Rent_In_Elsies*2.49%/12 * H246)/K246,0)+IF($B247="D",N247,0)+IF(B247="D",AK246)+IF(B247="C",F246*90%)-(Y247-Y246)-IF($B247="A",Q246/K246) + IF($B247="A",Q246/K246)</f>
        <v>-80514.808528272188</v>
      </c>
      <c r="N247" s="23">
        <f t="shared" si="155"/>
        <v>0</v>
      </c>
      <c r="O247" s="22">
        <f t="shared" si="156"/>
        <v>0</v>
      </c>
      <c r="P247" s="22">
        <f t="shared" si="188"/>
        <v>0</v>
      </c>
      <c r="Q247" s="22">
        <f t="shared" si="189"/>
        <v>0</v>
      </c>
      <c r="R247" s="22">
        <f t="shared" si="157"/>
        <v>588111.20885360276</v>
      </c>
      <c r="S247" s="16">
        <f t="shared" si="195"/>
        <v>53464.655350327521</v>
      </c>
      <c r="T247" s="15">
        <f t="shared" si="158"/>
        <v>0</v>
      </c>
      <c r="U247" s="23">
        <f t="shared" si="175"/>
        <v>605476.4259016047</v>
      </c>
      <c r="V247" s="23">
        <f t="shared" si="176"/>
        <v>55043.311445600433</v>
      </c>
      <c r="W247" s="23">
        <f t="shared" si="190"/>
        <v>17141.275916433002</v>
      </c>
      <c r="X247" s="23">
        <f t="shared" si="177"/>
        <v>21600462.575896952</v>
      </c>
      <c r="Y247" s="23">
        <f t="shared" si="159"/>
        <v>2646732.6831268049</v>
      </c>
      <c r="Z247" s="3">
        <f t="shared" si="160"/>
        <v>0</v>
      </c>
      <c r="AA247" s="23">
        <f t="shared" si="161"/>
        <v>8475489.0366437305</v>
      </c>
      <c r="AB247" s="26">
        <f t="shared" si="178"/>
        <v>33369825.000000011</v>
      </c>
      <c r="AC247" s="23">
        <f t="shared" si="179"/>
        <v>38173036</v>
      </c>
      <c r="AD247" s="23">
        <f t="shared" si="180"/>
        <v>4803211</v>
      </c>
      <c r="AE247" s="24">
        <f t="shared" si="194"/>
        <v>33369825</v>
      </c>
      <c r="AF247" s="3">
        <f t="shared" si="181"/>
        <v>0</v>
      </c>
      <c r="AG247" s="2">
        <f t="shared" si="162"/>
        <v>0</v>
      </c>
      <c r="AH247" s="2">
        <f t="shared" si="163"/>
        <v>0.69960169935984906</v>
      </c>
      <c r="AI247" s="23">
        <f t="shared" si="187"/>
        <v>7317236.2546483399</v>
      </c>
      <c r="AJ247" s="23">
        <f t="shared" si="164"/>
        <v>1158291.0188610624</v>
      </c>
      <c r="AK247" s="23">
        <f t="shared" si="165"/>
        <v>0</v>
      </c>
      <c r="AL247" s="23">
        <f t="shared" si="191"/>
        <v>125036.07146069221</v>
      </c>
      <c r="AM247" s="23">
        <f t="shared" si="192"/>
        <v>21724223790.988468</v>
      </c>
      <c r="AN247" s="16">
        <f t="shared" si="182"/>
        <v>0</v>
      </c>
      <c r="AO247" s="23">
        <f t="shared" si="183"/>
        <v>49994.499597153132</v>
      </c>
      <c r="AP247" s="22">
        <f t="shared" si="184"/>
        <v>60427.214142467594</v>
      </c>
      <c r="AQ247" s="30">
        <f t="shared" si="166"/>
        <v>43968266.678984813</v>
      </c>
      <c r="AR247" s="28">
        <f t="shared" si="167"/>
        <v>1163730.230733338</v>
      </c>
      <c r="AS247" s="25">
        <f t="shared" si="168"/>
        <v>38473026.455101609</v>
      </c>
      <c r="AT247" s="32">
        <f t="shared" si="169"/>
        <v>0</v>
      </c>
      <c r="AU247" s="23">
        <f t="shared" si="170"/>
        <v>0</v>
      </c>
      <c r="AV247" s="22">
        <f t="shared" si="171"/>
        <v>3629506.9148034905</v>
      </c>
      <c r="AW247" s="31">
        <f t="shared" si="185"/>
        <v>43968266.678984828</v>
      </c>
    </row>
    <row r="248" spans="1:53" s="21" customFormat="1" x14ac:dyDescent="0.25">
      <c r="A248">
        <f t="shared" si="193"/>
        <v>287</v>
      </c>
      <c r="B248" t="s">
        <v>8</v>
      </c>
      <c r="C248" s="27">
        <f t="shared" si="149"/>
        <v>0</v>
      </c>
      <c r="D248" s="27">
        <f t="shared" si="172"/>
        <v>0</v>
      </c>
      <c r="E248" s="27" t="b">
        <f t="shared" si="148"/>
        <v>0</v>
      </c>
      <c r="F248" s="29">
        <f t="shared" si="150"/>
        <v>0</v>
      </c>
      <c r="G248" s="27">
        <f t="shared" si="173"/>
        <v>0</v>
      </c>
      <c r="H248" s="22">
        <f t="shared" si="151"/>
        <v>58363965.693351932</v>
      </c>
      <c r="I248" s="23">
        <f t="shared" si="152"/>
        <v>108086279.04758841</v>
      </c>
      <c r="J248" s="23">
        <f t="shared" si="153"/>
        <v>38</v>
      </c>
      <c r="K248" s="19">
        <f t="shared" si="174"/>
        <v>1.208677247084768</v>
      </c>
      <c r="L248" s="16">
        <f t="shared" si="154"/>
        <v>0.48442517913363714</v>
      </c>
      <c r="M248" s="23">
        <f>M247-IF($B248="B",(Percent_Rent_In_Elsies*2.49%/12 * H247)/K247,0)+IF($B248="D",N248,0)+IF(B248="D",AK247)+IF(B248="C",F247*90%)-(Y248-Y247)-IF($B248="A",Q247/K247) + IF($B248="A",Q247/K247)</f>
        <v>1143.9515543102898</v>
      </c>
      <c r="N248" s="23">
        <f t="shared" si="155"/>
        <v>0</v>
      </c>
      <c r="O248" s="22">
        <f t="shared" si="156"/>
        <v>0</v>
      </c>
      <c r="P248" s="22">
        <f t="shared" si="188"/>
        <v>0</v>
      </c>
      <c r="Q248" s="22">
        <f t="shared" si="189"/>
        <v>0</v>
      </c>
      <c r="R248" s="22">
        <f t="shared" si="157"/>
        <v>648538.42299607035</v>
      </c>
      <c r="S248" s="16">
        <f t="shared" si="195"/>
        <v>53464.655350327521</v>
      </c>
      <c r="T248" s="15">
        <f t="shared" si="158"/>
        <v>0</v>
      </c>
      <c r="U248" s="23">
        <f t="shared" si="175"/>
        <v>665470.92549875786</v>
      </c>
      <c r="V248" s="23">
        <f t="shared" si="176"/>
        <v>55043.311445600433</v>
      </c>
      <c r="W248" s="23">
        <f t="shared" si="190"/>
        <v>17141.275916433002</v>
      </c>
      <c r="X248" s="23">
        <f t="shared" si="177"/>
        <v>21600462.575896952</v>
      </c>
      <c r="Y248" s="23">
        <f t="shared" si="159"/>
        <v>2655073.9230442224</v>
      </c>
      <c r="Z248" s="3">
        <f t="shared" si="160"/>
        <v>0</v>
      </c>
      <c r="AA248" s="23">
        <f t="shared" si="161"/>
        <v>8475489.0366437305</v>
      </c>
      <c r="AB248" s="26">
        <f t="shared" si="178"/>
        <v>33469825.000000004</v>
      </c>
      <c r="AC248" s="23">
        <f t="shared" si="179"/>
        <v>38273036</v>
      </c>
      <c r="AD248" s="23">
        <f t="shared" si="180"/>
        <v>4803211</v>
      </c>
      <c r="AE248" s="24">
        <f t="shared" si="194"/>
        <v>33469825</v>
      </c>
      <c r="AF248" s="3">
        <f t="shared" si="181"/>
        <v>21601606.527451254</v>
      </c>
      <c r="AG248" s="2">
        <f t="shared" si="162"/>
        <v>0</v>
      </c>
      <c r="AH248" s="2">
        <f t="shared" si="163"/>
        <v>0.69751145329683595</v>
      </c>
      <c r="AI248" s="23">
        <f t="shared" si="187"/>
        <v>7317236.2546483399</v>
      </c>
      <c r="AJ248" s="23">
        <f t="shared" si="164"/>
        <v>1158291.0188610624</v>
      </c>
      <c r="AK248" s="23">
        <f t="shared" si="165"/>
        <v>-12764.421095107951</v>
      </c>
      <c r="AL248" s="23">
        <f t="shared" si="191"/>
        <v>0</v>
      </c>
      <c r="AM248" s="23">
        <f t="shared" si="192"/>
        <v>0</v>
      </c>
      <c r="AN248" s="16">
        <f t="shared" si="182"/>
        <v>0</v>
      </c>
      <c r="AO248" s="23">
        <f t="shared" si="183"/>
        <v>0</v>
      </c>
      <c r="AP248" s="22">
        <f t="shared" si="184"/>
        <v>0</v>
      </c>
      <c r="AQ248" s="30">
        <f t="shared" si="166"/>
        <v>43890449.016124375</v>
      </c>
      <c r="AR248" s="28">
        <f t="shared" si="167"/>
        <v>1085912.5678729031</v>
      </c>
      <c r="AS248" s="25">
        <f t="shared" si="168"/>
        <v>38473026.455101609</v>
      </c>
      <c r="AT248" s="32">
        <f t="shared" si="169"/>
        <v>0</v>
      </c>
      <c r="AU248" s="23">
        <f t="shared" si="170"/>
        <v>0</v>
      </c>
      <c r="AV248" s="22">
        <f t="shared" si="171"/>
        <v>3629506.9148034905</v>
      </c>
      <c r="AW248" s="31">
        <f t="shared" si="185"/>
        <v>43890449.016124405</v>
      </c>
      <c r="AX248"/>
      <c r="AY248"/>
      <c r="AZ248"/>
      <c r="BA248"/>
    </row>
    <row r="249" spans="1:53" s="21" customFormat="1" x14ac:dyDescent="0.25">
      <c r="A249">
        <f t="shared" si="193"/>
        <v>287</v>
      </c>
      <c r="B249" t="s">
        <v>9</v>
      </c>
      <c r="C249" s="27">
        <f t="shared" si="149"/>
        <v>0</v>
      </c>
      <c r="D249" s="27">
        <f t="shared" si="172"/>
        <v>0</v>
      </c>
      <c r="E249" s="27" t="b">
        <f t="shared" si="148"/>
        <v>0</v>
      </c>
      <c r="F249" s="29">
        <f t="shared" si="150"/>
        <v>0</v>
      </c>
      <c r="G249" s="27">
        <f t="shared" si="173"/>
        <v>0</v>
      </c>
      <c r="H249" s="22">
        <f t="shared" si="151"/>
        <v>58363965.693351932</v>
      </c>
      <c r="I249" s="23">
        <f t="shared" si="152"/>
        <v>108086279.04758841</v>
      </c>
      <c r="J249" s="23">
        <f t="shared" si="153"/>
        <v>38</v>
      </c>
      <c r="K249" s="19">
        <f t="shared" si="174"/>
        <v>1.208677247084768</v>
      </c>
      <c r="L249" s="16">
        <f t="shared" si="154"/>
        <v>0.48442517913363714</v>
      </c>
      <c r="M249" s="23">
        <f>M248-IF($B249="B",(Percent_Rent_In_Elsies*2.49%/12 * H248)/K248,0)+IF($B249="D",N249,0)+IF(B249="D",AK248)+IF(B249="C",F248*90%)-(Y249-Y248)-IF($B249="A",Q248/K248) + IF($B249="A",Q248/K248)</f>
        <v>-11620.469540797661</v>
      </c>
      <c r="N249" s="23">
        <f t="shared" si="155"/>
        <v>0</v>
      </c>
      <c r="O249" s="22">
        <f t="shared" si="156"/>
        <v>20912.265311549134</v>
      </c>
      <c r="P249" s="22">
        <f t="shared" si="188"/>
        <v>0</v>
      </c>
      <c r="Q249" s="22">
        <f t="shared" si="189"/>
        <v>0</v>
      </c>
      <c r="R249" s="22">
        <f t="shared" si="157"/>
        <v>648538.42299607035</v>
      </c>
      <c r="S249" s="16">
        <f t="shared" si="195"/>
        <v>0</v>
      </c>
      <c r="T249" s="15">
        <f t="shared" si="158"/>
        <v>32552.390038778387</v>
      </c>
      <c r="U249" s="23">
        <f t="shared" si="175"/>
        <v>665470.92549875786</v>
      </c>
      <c r="V249" s="23">
        <f t="shared" si="176"/>
        <v>0</v>
      </c>
      <c r="W249" s="23">
        <f t="shared" si="190"/>
        <v>72184.587362033431</v>
      </c>
      <c r="X249" s="23">
        <f t="shared" si="177"/>
        <v>21600462.575896952</v>
      </c>
      <c r="Y249" s="23">
        <f t="shared" si="159"/>
        <v>2655073.9230442224</v>
      </c>
      <c r="Z249" s="3">
        <f t="shared" si="160"/>
        <v>0</v>
      </c>
      <c r="AA249" s="23">
        <f t="shared" si="161"/>
        <v>8488253.4577388391</v>
      </c>
      <c r="AB249" s="26">
        <f t="shared" si="178"/>
        <v>33469825.000000007</v>
      </c>
      <c r="AC249" s="23">
        <f t="shared" si="179"/>
        <v>38273036</v>
      </c>
      <c r="AD249" s="23">
        <f t="shared" si="180"/>
        <v>4803211</v>
      </c>
      <c r="AE249" s="24">
        <f t="shared" si="194"/>
        <v>33469825</v>
      </c>
      <c r="AF249" s="3">
        <f t="shared" si="181"/>
        <v>0</v>
      </c>
      <c r="AG249" s="2">
        <f t="shared" si="162"/>
        <v>0</v>
      </c>
      <c r="AH249" s="2">
        <f t="shared" si="163"/>
        <v>0.69751145329683595</v>
      </c>
      <c r="AI249" s="23">
        <f t="shared" si="187"/>
        <v>7328256.301326816</v>
      </c>
      <c r="AJ249" s="23">
        <f t="shared" si="164"/>
        <v>1158291.0188610624</v>
      </c>
      <c r="AK249" s="23">
        <f t="shared" si="165"/>
        <v>0</v>
      </c>
      <c r="AL249" s="23">
        <f t="shared" si="191"/>
        <v>0</v>
      </c>
      <c r="AM249" s="23">
        <f t="shared" si="192"/>
        <v>0</v>
      </c>
      <c r="AN249" s="16">
        <f t="shared" si="182"/>
        <v>0</v>
      </c>
      <c r="AO249" s="23">
        <f t="shared" si="183"/>
        <v>0</v>
      </c>
      <c r="AP249" s="22">
        <f t="shared" si="184"/>
        <v>0</v>
      </c>
      <c r="AQ249" s="30">
        <f t="shared" si="166"/>
        <v>43890449.016124375</v>
      </c>
      <c r="AR249" s="28">
        <f t="shared" si="167"/>
        <v>1085912.5678729031</v>
      </c>
      <c r="AS249" s="25">
        <f t="shared" si="168"/>
        <v>38473026.455101609</v>
      </c>
      <c r="AT249" s="32">
        <f t="shared" si="169"/>
        <v>0</v>
      </c>
      <c r="AU249" s="23">
        <f t="shared" si="170"/>
        <v>0</v>
      </c>
      <c r="AV249" s="22">
        <f t="shared" si="171"/>
        <v>3629506.9148034905</v>
      </c>
      <c r="AW249" s="31">
        <f t="shared" si="185"/>
        <v>43890449.016124405</v>
      </c>
      <c r="AX249"/>
      <c r="AY249"/>
      <c r="AZ249"/>
      <c r="BA249"/>
    </row>
    <row r="250" spans="1:53" x14ac:dyDescent="0.25">
      <c r="A250" s="21">
        <f t="shared" si="193"/>
        <v>287</v>
      </c>
      <c r="B250" s="21" t="s">
        <v>28</v>
      </c>
      <c r="C250" s="27">
        <f t="shared" si="149"/>
        <v>0</v>
      </c>
      <c r="D250" s="27">
        <f t="shared" si="172"/>
        <v>0</v>
      </c>
      <c r="E250" s="27" t="b">
        <f t="shared" si="148"/>
        <v>0</v>
      </c>
      <c r="F250" s="29">
        <f t="shared" si="150"/>
        <v>0</v>
      </c>
      <c r="G250" s="27">
        <f t="shared" si="173"/>
        <v>0</v>
      </c>
      <c r="H250" s="22">
        <f t="shared" si="151"/>
        <v>58363965.693351932</v>
      </c>
      <c r="I250" s="23">
        <f t="shared" si="152"/>
        <v>108086279.04758841</v>
      </c>
      <c r="J250" s="23">
        <f t="shared" si="153"/>
        <v>38</v>
      </c>
      <c r="K250" s="19">
        <f t="shared" si="174"/>
        <v>1.208677247084768</v>
      </c>
      <c r="L250" s="16">
        <f t="shared" si="154"/>
        <v>0.48442517913363714</v>
      </c>
      <c r="M250" s="23">
        <f>M249-IF($B250="B",(Percent_Rent_In_Elsies*2.49%/12 * H249)/K249,0)+IF($B250="D",N250,0)+IF(B250="D",AK249)+IF(B250="C",F249*90%)-(Y250-Y249)-IF($B250="A",Q249/K249) + IF($B250="A",Q249/K249)</f>
        <v>-11620.469540797661</v>
      </c>
      <c r="N250" s="23">
        <f t="shared" si="155"/>
        <v>0</v>
      </c>
      <c r="O250" s="22">
        <f t="shared" si="156"/>
        <v>0</v>
      </c>
      <c r="P250" s="22">
        <f t="shared" si="188"/>
        <v>0</v>
      </c>
      <c r="Q250" s="22">
        <f t="shared" si="189"/>
        <v>20912.265311549134</v>
      </c>
      <c r="R250" s="22">
        <f t="shared" si="157"/>
        <v>648538.42299607035</v>
      </c>
      <c r="S250" s="16">
        <f t="shared" si="195"/>
        <v>0</v>
      </c>
      <c r="T250" s="15">
        <f t="shared" si="158"/>
        <v>0</v>
      </c>
      <c r="U250" s="23">
        <f t="shared" si="175"/>
        <v>665470.92549875786</v>
      </c>
      <c r="V250" s="23">
        <f t="shared" si="176"/>
        <v>0</v>
      </c>
      <c r="W250" s="23">
        <f t="shared" si="190"/>
        <v>0</v>
      </c>
      <c r="X250" s="23">
        <f t="shared" si="177"/>
        <v>21600462.575896952</v>
      </c>
      <c r="Y250" s="23">
        <f t="shared" si="159"/>
        <v>2655073.9230442224</v>
      </c>
      <c r="Z250" s="3">
        <f t="shared" si="160"/>
        <v>3609.2293681016718</v>
      </c>
      <c r="AA250" s="23">
        <f t="shared" si="161"/>
        <v>8542391.8982603643</v>
      </c>
      <c r="AB250" s="26">
        <f t="shared" si="178"/>
        <v>33469825.000000007</v>
      </c>
      <c r="AC250" s="23">
        <f t="shared" si="179"/>
        <v>38273036</v>
      </c>
      <c r="AD250" s="23">
        <f t="shared" si="180"/>
        <v>4803211</v>
      </c>
      <c r="AE250" s="24">
        <f t="shared" si="194"/>
        <v>33469825</v>
      </c>
      <c r="AF250" s="3">
        <f t="shared" si="181"/>
        <v>0</v>
      </c>
      <c r="AG250" s="2">
        <f t="shared" si="162"/>
        <v>2.0049783039136878E-3</v>
      </c>
      <c r="AH250" s="2">
        <f t="shared" si="163"/>
        <v>0.69751145329683595</v>
      </c>
      <c r="AI250" s="23">
        <f t="shared" si="187"/>
        <v>7374996.2307918305</v>
      </c>
      <c r="AJ250" s="23">
        <f t="shared" si="164"/>
        <v>1158291.0188610624</v>
      </c>
      <c r="AK250" s="23">
        <f t="shared" si="165"/>
        <v>0</v>
      </c>
      <c r="AL250" s="23">
        <f t="shared" si="191"/>
        <v>0</v>
      </c>
      <c r="AM250" s="23">
        <f t="shared" si="192"/>
        <v>0</v>
      </c>
      <c r="AN250" s="16">
        <f t="shared" si="182"/>
        <v>0</v>
      </c>
      <c r="AO250" s="23">
        <f t="shared" si="183"/>
        <v>0</v>
      </c>
      <c r="AP250" s="22">
        <f t="shared" si="184"/>
        <v>0</v>
      </c>
      <c r="AQ250" s="30">
        <f t="shared" si="166"/>
        <v>43890449.016124375</v>
      </c>
      <c r="AR250" s="28">
        <f t="shared" si="167"/>
        <v>1085912.5678729031</v>
      </c>
      <c r="AS250" s="25">
        <f t="shared" si="168"/>
        <v>38473026.455101609</v>
      </c>
      <c r="AT250" s="32">
        <f t="shared" si="169"/>
        <v>7218.4587362033435</v>
      </c>
      <c r="AU250" s="23">
        <f t="shared" si="170"/>
        <v>7218.4587362033435</v>
      </c>
      <c r="AV250" s="22">
        <f t="shared" si="171"/>
        <v>3662059.304842269</v>
      </c>
      <c r="AW250" s="31">
        <f t="shared" si="185"/>
        <v>43890449.016124405</v>
      </c>
    </row>
    <row r="251" spans="1:53" x14ac:dyDescent="0.25">
      <c r="A251">
        <f t="shared" si="193"/>
        <v>288</v>
      </c>
      <c r="B251" t="s">
        <v>6</v>
      </c>
      <c r="C251" s="27">
        <f t="shared" si="149"/>
        <v>0</v>
      </c>
      <c r="D251" s="27">
        <f t="shared" si="172"/>
        <v>0</v>
      </c>
      <c r="E251" s="27" t="b">
        <f t="shared" si="148"/>
        <v>0</v>
      </c>
      <c r="F251" s="29">
        <f t="shared" si="150"/>
        <v>0</v>
      </c>
      <c r="G251" s="27">
        <f t="shared" si="173"/>
        <v>0</v>
      </c>
      <c r="H251" s="22">
        <f t="shared" si="151"/>
        <v>58753545.164355047</v>
      </c>
      <c r="I251" s="23">
        <f t="shared" si="152"/>
        <v>108086279.04758841</v>
      </c>
      <c r="J251" s="23">
        <f t="shared" si="153"/>
        <v>39</v>
      </c>
      <c r="K251" s="19">
        <f t="shared" si="174"/>
        <v>1.2147206333201916</v>
      </c>
      <c r="L251" s="16">
        <f t="shared" si="154"/>
        <v>0.48765871720435416</v>
      </c>
      <c r="M251" s="23">
        <f>M250-IF($B251="B",(Percent_Rent_In_Elsies*2.49%/12 * H250)/K250,0)+IF($B251="D",N251,0)+IF(B251="D",AK250)+IF(B251="C",F250*90%)-(Y251-Y250)-IF($B251="A",Q250/K250) + IF($B251="A",Q250/K250)</f>
        <v>-11620.469540797661</v>
      </c>
      <c r="N251" s="23">
        <f t="shared" si="155"/>
        <v>0</v>
      </c>
      <c r="O251" s="22">
        <f t="shared" si="156"/>
        <v>0</v>
      </c>
      <c r="P251" s="22">
        <f t="shared" si="188"/>
        <v>0</v>
      </c>
      <c r="Q251" s="22">
        <f t="shared" si="189"/>
        <v>0</v>
      </c>
      <c r="R251" s="22">
        <f t="shared" si="157"/>
        <v>648538.42299607035</v>
      </c>
      <c r="S251" s="16">
        <f t="shared" si="195"/>
        <v>0</v>
      </c>
      <c r="T251" s="15">
        <f t="shared" si="158"/>
        <v>0</v>
      </c>
      <c r="U251" s="23">
        <f t="shared" si="175"/>
        <v>665470.92549875786</v>
      </c>
      <c r="V251" s="23">
        <f t="shared" si="176"/>
        <v>0</v>
      </c>
      <c r="W251" s="23">
        <f t="shared" si="190"/>
        <v>17301.777924576498</v>
      </c>
      <c r="X251" s="23">
        <f t="shared" si="177"/>
        <v>21601206.944812886</v>
      </c>
      <c r="Y251" s="23">
        <f t="shared" si="159"/>
        <v>2655073.9230442224</v>
      </c>
      <c r="Z251" s="3">
        <f t="shared" si="160"/>
        <v>0</v>
      </c>
      <c r="AA251" s="23">
        <f t="shared" si="161"/>
        <v>8542391.8982603643</v>
      </c>
      <c r="AB251" s="26">
        <f t="shared" si="178"/>
        <v>33469825.000000015</v>
      </c>
      <c r="AC251" s="23">
        <f t="shared" si="179"/>
        <v>38273036</v>
      </c>
      <c r="AD251" s="23">
        <f t="shared" si="180"/>
        <v>4803211</v>
      </c>
      <c r="AE251" s="24">
        <f t="shared" si="194"/>
        <v>33469825</v>
      </c>
      <c r="AF251" s="3">
        <f t="shared" si="181"/>
        <v>0</v>
      </c>
      <c r="AG251" s="2">
        <f t="shared" si="162"/>
        <v>0</v>
      </c>
      <c r="AH251" s="2">
        <f t="shared" si="163"/>
        <v>0.70216734224759225</v>
      </c>
      <c r="AI251" s="23">
        <f t="shared" si="187"/>
        <v>7411871.211945788</v>
      </c>
      <c r="AJ251" s="23">
        <f t="shared" si="164"/>
        <v>1152528.3769761818</v>
      </c>
      <c r="AK251" s="23">
        <f t="shared" si="165"/>
        <v>0</v>
      </c>
      <c r="AL251" s="23">
        <f t="shared" si="191"/>
        <v>0</v>
      </c>
      <c r="AM251" s="23">
        <f t="shared" si="192"/>
        <v>0</v>
      </c>
      <c r="AN251" s="16">
        <f t="shared" si="182"/>
        <v>0</v>
      </c>
      <c r="AO251" s="23">
        <f t="shared" si="183"/>
        <v>0</v>
      </c>
      <c r="AP251" s="22">
        <f t="shared" si="184"/>
        <v>0</v>
      </c>
      <c r="AQ251" s="30">
        <f t="shared" si="166"/>
        <v>43869557.663078137</v>
      </c>
      <c r="AR251" s="28">
        <f t="shared" si="167"/>
        <v>1085933.4801382145</v>
      </c>
      <c r="AS251" s="25">
        <f t="shared" si="168"/>
        <v>38473026.455101609</v>
      </c>
      <c r="AT251" s="32">
        <f t="shared" si="169"/>
        <v>0</v>
      </c>
      <c r="AU251" s="23">
        <f t="shared" si="170"/>
        <v>0</v>
      </c>
      <c r="AV251" s="22">
        <f t="shared" si="171"/>
        <v>3662059.304842269</v>
      </c>
      <c r="AW251" s="31">
        <f t="shared" si="185"/>
        <v>43869557.663078167</v>
      </c>
    </row>
    <row r="252" spans="1:53" x14ac:dyDescent="0.25">
      <c r="A252">
        <f t="shared" si="193"/>
        <v>288</v>
      </c>
      <c r="B252" t="s">
        <v>7</v>
      </c>
      <c r="C252" s="27">
        <f t="shared" si="149"/>
        <v>0</v>
      </c>
      <c r="D252" s="27">
        <f t="shared" si="172"/>
        <v>60736.031666009585</v>
      </c>
      <c r="E252" s="27" t="b">
        <f t="shared" si="148"/>
        <v>0</v>
      </c>
      <c r="F252" s="29">
        <f t="shared" si="150"/>
        <v>50000</v>
      </c>
      <c r="G252" s="27">
        <f t="shared" si="173"/>
        <v>0</v>
      </c>
      <c r="H252" s="22">
        <f t="shared" si="151"/>
        <v>58814281.196021058</v>
      </c>
      <c r="I252" s="23">
        <f t="shared" si="152"/>
        <v>108210825.23024294</v>
      </c>
      <c r="J252" s="23">
        <f t="shared" si="153"/>
        <v>39</v>
      </c>
      <c r="K252" s="19">
        <f t="shared" si="174"/>
        <v>1.2147206333201916</v>
      </c>
      <c r="L252" s="16">
        <f t="shared" si="154"/>
        <v>0.48765871720435416</v>
      </c>
      <c r="M252" s="23">
        <f>M251-IF($B252="B",(Percent_Rent_In_Elsies*2.49%/12 * H251)/K251,0)+IF($B252="D",N252,0)+IF(B252="D",AK251)+IF(B252="C",F251*90%)-(Y252-Y251)-IF($B252="A",Q251/K251) + IF($B252="A",Q251/K251)</f>
        <v>-61802.21622061271</v>
      </c>
      <c r="N252" s="23">
        <f t="shared" si="155"/>
        <v>0</v>
      </c>
      <c r="O252" s="22">
        <f t="shared" si="156"/>
        <v>0</v>
      </c>
      <c r="P252" s="22">
        <f t="shared" si="188"/>
        <v>0</v>
      </c>
      <c r="Q252" s="22">
        <f t="shared" si="189"/>
        <v>0</v>
      </c>
      <c r="R252" s="22">
        <f t="shared" si="157"/>
        <v>594493.5544130645</v>
      </c>
      <c r="S252" s="16">
        <f t="shared" si="195"/>
        <v>54044.86858300586</v>
      </c>
      <c r="T252" s="15">
        <f t="shared" si="158"/>
        <v>0</v>
      </c>
      <c r="U252" s="23">
        <f t="shared" si="175"/>
        <v>610015.01504052803</v>
      </c>
      <c r="V252" s="23">
        <f t="shared" si="176"/>
        <v>55455.910458229824</v>
      </c>
      <c r="W252" s="23">
        <f t="shared" si="190"/>
        <v>17301.777924576498</v>
      </c>
      <c r="X252" s="23">
        <f t="shared" si="177"/>
        <v>21601206.944812886</v>
      </c>
      <c r="Y252" s="23">
        <f t="shared" si="159"/>
        <v>2655073.9230442224</v>
      </c>
      <c r="Z252" s="3">
        <f t="shared" si="160"/>
        <v>0</v>
      </c>
      <c r="AA252" s="23">
        <f t="shared" si="161"/>
        <v>8542391.8982603643</v>
      </c>
      <c r="AB252" s="26">
        <f t="shared" si="178"/>
        <v>33469825.000000015</v>
      </c>
      <c r="AC252" s="23">
        <f t="shared" si="179"/>
        <v>38273036</v>
      </c>
      <c r="AD252" s="23">
        <f t="shared" si="180"/>
        <v>4803211</v>
      </c>
      <c r="AE252" s="24">
        <f t="shared" si="194"/>
        <v>33469825</v>
      </c>
      <c r="AF252" s="3">
        <f t="shared" si="181"/>
        <v>0</v>
      </c>
      <c r="AG252" s="2">
        <f t="shared" si="162"/>
        <v>0</v>
      </c>
      <c r="AH252" s="2">
        <f t="shared" si="163"/>
        <v>0.70289320241167752</v>
      </c>
      <c r="AI252" s="23">
        <f t="shared" si="187"/>
        <v>7411871.211945788</v>
      </c>
      <c r="AJ252" s="23">
        <f t="shared" si="164"/>
        <v>1152528.3769761818</v>
      </c>
      <c r="AK252" s="23">
        <f t="shared" si="165"/>
        <v>0</v>
      </c>
      <c r="AL252" s="23">
        <f t="shared" si="191"/>
        <v>94634.957297448069</v>
      </c>
      <c r="AM252" s="23">
        <f t="shared" si="192"/>
        <v>16360421060.885714</v>
      </c>
      <c r="AN252" s="16">
        <f t="shared" si="182"/>
        <v>0</v>
      </c>
      <c r="AO252" s="23">
        <f t="shared" si="183"/>
        <v>50181.746679815049</v>
      </c>
      <c r="AP252" s="22">
        <f t="shared" si="184"/>
        <v>60956.803108018365</v>
      </c>
      <c r="AQ252" s="30">
        <f t="shared" si="166"/>
        <v>44051689.168133773</v>
      </c>
      <c r="AR252" s="28">
        <f t="shared" si="167"/>
        <v>1146372.1504198147</v>
      </c>
      <c r="AS252" s="25">
        <f t="shared" si="168"/>
        <v>38533762.48676762</v>
      </c>
      <c r="AT252" s="32">
        <f t="shared" si="169"/>
        <v>0</v>
      </c>
      <c r="AU252" s="23">
        <f t="shared" si="170"/>
        <v>0</v>
      </c>
      <c r="AV252" s="22">
        <f t="shared" si="171"/>
        <v>3662059.304842269</v>
      </c>
      <c r="AW252" s="31">
        <f t="shared" si="185"/>
        <v>44051689.168133803</v>
      </c>
    </row>
    <row r="253" spans="1:53" x14ac:dyDescent="0.25">
      <c r="A253">
        <f t="shared" si="193"/>
        <v>288</v>
      </c>
      <c r="B253" t="s">
        <v>8</v>
      </c>
      <c r="C253" s="27">
        <f t="shared" si="149"/>
        <v>0</v>
      </c>
      <c r="D253" s="27">
        <f t="shared" si="172"/>
        <v>0</v>
      </c>
      <c r="E253" s="27" t="b">
        <f t="shared" si="148"/>
        <v>0</v>
      </c>
      <c r="F253" s="29">
        <f t="shared" si="150"/>
        <v>0</v>
      </c>
      <c r="G253" s="27">
        <f t="shared" si="173"/>
        <v>0</v>
      </c>
      <c r="H253" s="22">
        <f t="shared" si="151"/>
        <v>58814281.196021058</v>
      </c>
      <c r="I253" s="23">
        <f t="shared" si="152"/>
        <v>108210825.23024294</v>
      </c>
      <c r="J253" s="23">
        <f t="shared" si="153"/>
        <v>39</v>
      </c>
      <c r="K253" s="19">
        <f t="shared" si="174"/>
        <v>1.2147206333201916</v>
      </c>
      <c r="L253" s="16">
        <f t="shared" si="154"/>
        <v>0.48765871720435416</v>
      </c>
      <c r="M253" s="23">
        <f>M252-IF($B253="B",(Percent_Rent_In_Elsies*2.49%/12 * H252)/K252,0)+IF($B253="D",N253,0)+IF(B253="D",AK252)+IF(B253="C",F252*90%)-(Y253-Y252)-IF($B253="A",Q252/K252) + IF($B253="A",Q252/K252)</f>
        <v>-20993.6892791149</v>
      </c>
      <c r="N253" s="23">
        <f t="shared" si="155"/>
        <v>0</v>
      </c>
      <c r="O253" s="22">
        <f t="shared" si="156"/>
        <v>0</v>
      </c>
      <c r="P253" s="22">
        <f t="shared" si="188"/>
        <v>0</v>
      </c>
      <c r="Q253" s="22">
        <f t="shared" si="189"/>
        <v>0</v>
      </c>
      <c r="R253" s="22">
        <f t="shared" si="157"/>
        <v>655450.35752108286</v>
      </c>
      <c r="S253" s="16">
        <f t="shared" si="195"/>
        <v>54044.86858300586</v>
      </c>
      <c r="T253" s="15">
        <f t="shared" si="158"/>
        <v>0</v>
      </c>
      <c r="U253" s="23">
        <f t="shared" si="175"/>
        <v>665196.76172034303</v>
      </c>
      <c r="V253" s="23">
        <f t="shared" si="176"/>
        <v>55455.910458229824</v>
      </c>
      <c r="W253" s="23">
        <f t="shared" si="190"/>
        <v>17301.777924576498</v>
      </c>
      <c r="X253" s="23">
        <f t="shared" si="177"/>
        <v>21601206.944812886</v>
      </c>
      <c r="Y253" s="23">
        <f t="shared" si="159"/>
        <v>2659265.3961027246</v>
      </c>
      <c r="Z253" s="3">
        <f t="shared" si="160"/>
        <v>0</v>
      </c>
      <c r="AA253" s="23">
        <f t="shared" si="161"/>
        <v>8542391.8982603643</v>
      </c>
      <c r="AB253" s="26">
        <f t="shared" si="178"/>
        <v>33519825.000000007</v>
      </c>
      <c r="AC253" s="23">
        <f t="shared" si="179"/>
        <v>38323036</v>
      </c>
      <c r="AD253" s="23">
        <f t="shared" si="180"/>
        <v>4803211</v>
      </c>
      <c r="AE253" s="24">
        <f t="shared" si="194"/>
        <v>33519825</v>
      </c>
      <c r="AF253" s="3">
        <f t="shared" si="181"/>
        <v>21580213.255533762</v>
      </c>
      <c r="AG253" s="2">
        <f t="shared" si="162"/>
        <v>0</v>
      </c>
      <c r="AH253" s="2">
        <f t="shared" si="163"/>
        <v>0.70184472855715763</v>
      </c>
      <c r="AI253" s="23">
        <f t="shared" si="187"/>
        <v>7411871.211945788</v>
      </c>
      <c r="AJ253" s="23">
        <f t="shared" si="164"/>
        <v>1152528.3769761818</v>
      </c>
      <c r="AK253" s="23">
        <f t="shared" si="165"/>
        <v>-7329.8924827247592</v>
      </c>
      <c r="AL253" s="23">
        <f t="shared" si="191"/>
        <v>0</v>
      </c>
      <c r="AM253" s="23">
        <f t="shared" si="192"/>
        <v>0</v>
      </c>
      <c r="AN253" s="16">
        <f t="shared" si="182"/>
        <v>0</v>
      </c>
      <c r="AO253" s="23">
        <f t="shared" si="183"/>
        <v>0</v>
      </c>
      <c r="AP253" s="22">
        <f t="shared" si="184"/>
        <v>0</v>
      </c>
      <c r="AQ253" s="30">
        <f t="shared" si="166"/>
        <v>44012585.792546406</v>
      </c>
      <c r="AR253" s="28">
        <f t="shared" si="167"/>
        <v>1107268.7748324461</v>
      </c>
      <c r="AS253" s="25">
        <f t="shared" si="168"/>
        <v>38533762.48676762</v>
      </c>
      <c r="AT253" s="32">
        <f t="shared" si="169"/>
        <v>0</v>
      </c>
      <c r="AU253" s="23">
        <f t="shared" si="170"/>
        <v>0</v>
      </c>
      <c r="AV253" s="22">
        <f t="shared" si="171"/>
        <v>3662059.304842269</v>
      </c>
      <c r="AW253" s="31">
        <f t="shared" si="185"/>
        <v>44012585.792546421</v>
      </c>
    </row>
    <row r="254" spans="1:53" x14ac:dyDescent="0.25">
      <c r="A254" s="21">
        <f t="shared" si="193"/>
        <v>288</v>
      </c>
      <c r="B254" s="21" t="s">
        <v>9</v>
      </c>
      <c r="C254" s="27">
        <f t="shared" si="149"/>
        <v>0</v>
      </c>
      <c r="D254" s="27">
        <f t="shared" si="172"/>
        <v>0</v>
      </c>
      <c r="E254" s="27" t="b">
        <f t="shared" si="148"/>
        <v>0</v>
      </c>
      <c r="F254" s="29">
        <f t="shared" si="150"/>
        <v>0</v>
      </c>
      <c r="G254" s="27">
        <f t="shared" si="173"/>
        <v>0</v>
      </c>
      <c r="H254" s="22">
        <f t="shared" si="151"/>
        <v>58814281.196021058</v>
      </c>
      <c r="I254" s="23">
        <f t="shared" si="152"/>
        <v>108210825.23024294</v>
      </c>
      <c r="J254" s="23">
        <f t="shared" si="153"/>
        <v>39</v>
      </c>
      <c r="K254" s="19">
        <f t="shared" si="174"/>
        <v>1.2147206333201916</v>
      </c>
      <c r="L254" s="16">
        <f t="shared" si="154"/>
        <v>0.48765871720435416</v>
      </c>
      <c r="M254" s="23">
        <f>M253-IF($B254="B",(Percent_Rent_In_Elsies*2.49%/12 * H253)/K253,0)+IF($B254="D",N254,0)+IF(B254="D",AK253)+IF(B254="C",F253*90%)-(Y254-Y253)-IF($B254="A",Q253/K253) + IF($B254="A",Q253/K253)</f>
        <v>-28323.581761839661</v>
      </c>
      <c r="N254" s="23">
        <f t="shared" si="155"/>
        <v>0</v>
      </c>
      <c r="O254" s="22">
        <f t="shared" si="156"/>
        <v>21194.634870635156</v>
      </c>
      <c r="P254" s="22">
        <f t="shared" si="188"/>
        <v>0</v>
      </c>
      <c r="Q254" s="22">
        <f t="shared" si="189"/>
        <v>0</v>
      </c>
      <c r="R254" s="22">
        <f t="shared" si="157"/>
        <v>655450.35752108286</v>
      </c>
      <c r="S254" s="16">
        <f t="shared" si="195"/>
        <v>0</v>
      </c>
      <c r="T254" s="15">
        <f t="shared" si="158"/>
        <v>32850.233712370704</v>
      </c>
      <c r="U254" s="23">
        <f t="shared" si="175"/>
        <v>665196.76172034303</v>
      </c>
      <c r="V254" s="23">
        <f t="shared" si="176"/>
        <v>0</v>
      </c>
      <c r="W254" s="23">
        <f t="shared" si="190"/>
        <v>72757.688382806315</v>
      </c>
      <c r="X254" s="23">
        <f t="shared" si="177"/>
        <v>21601206.944812886</v>
      </c>
      <c r="Y254" s="23">
        <f t="shared" si="159"/>
        <v>2659265.3961027246</v>
      </c>
      <c r="Z254" s="3">
        <f t="shared" si="160"/>
        <v>0</v>
      </c>
      <c r="AA254" s="23">
        <f t="shared" si="161"/>
        <v>8549721.7907430883</v>
      </c>
      <c r="AB254" s="26">
        <f t="shared" si="178"/>
        <v>33519825.000000011</v>
      </c>
      <c r="AC254" s="23">
        <f t="shared" si="179"/>
        <v>38323036</v>
      </c>
      <c r="AD254" s="23">
        <f t="shared" si="180"/>
        <v>4803211</v>
      </c>
      <c r="AE254" s="24">
        <f t="shared" si="194"/>
        <v>33519825</v>
      </c>
      <c r="AF254" s="3">
        <f t="shared" si="181"/>
        <v>0</v>
      </c>
      <c r="AG254" s="2">
        <f t="shared" si="162"/>
        <v>0</v>
      </c>
      <c r="AH254" s="2">
        <f t="shared" si="163"/>
        <v>0.70184472855715763</v>
      </c>
      <c r="AI254" s="23">
        <f t="shared" si="187"/>
        <v>7418231.0488306331</v>
      </c>
      <c r="AJ254" s="23">
        <f t="shared" si="164"/>
        <v>1152528.3769761818</v>
      </c>
      <c r="AK254" s="23">
        <f t="shared" si="165"/>
        <v>0</v>
      </c>
      <c r="AL254" s="23">
        <f t="shared" si="191"/>
        <v>0</v>
      </c>
      <c r="AM254" s="23">
        <f t="shared" si="192"/>
        <v>0</v>
      </c>
      <c r="AN254" s="16">
        <f t="shared" si="182"/>
        <v>0</v>
      </c>
      <c r="AO254" s="23">
        <f t="shared" si="183"/>
        <v>0</v>
      </c>
      <c r="AP254" s="22">
        <f t="shared" si="184"/>
        <v>0</v>
      </c>
      <c r="AQ254" s="30">
        <f t="shared" si="166"/>
        <v>44012585.792546406</v>
      </c>
      <c r="AR254" s="28">
        <f t="shared" si="167"/>
        <v>1107268.7748324461</v>
      </c>
      <c r="AS254" s="25">
        <f t="shared" si="168"/>
        <v>38533762.48676762</v>
      </c>
      <c r="AT254" s="32">
        <f t="shared" si="169"/>
        <v>0</v>
      </c>
      <c r="AU254" s="23">
        <f t="shared" si="170"/>
        <v>0</v>
      </c>
      <c r="AV254" s="22">
        <f t="shared" si="171"/>
        <v>3662059.304842269</v>
      </c>
      <c r="AW254" s="31">
        <f t="shared" si="185"/>
        <v>44012585.792546421</v>
      </c>
      <c r="AX254" s="21"/>
      <c r="AY254" s="21"/>
      <c r="AZ254" s="21"/>
      <c r="BA254" s="21"/>
    </row>
    <row r="255" spans="1:53" x14ac:dyDescent="0.25">
      <c r="A255" s="21">
        <f t="shared" si="193"/>
        <v>288</v>
      </c>
      <c r="B255" s="21" t="s">
        <v>28</v>
      </c>
      <c r="C255" s="27">
        <f t="shared" si="149"/>
        <v>0</v>
      </c>
      <c r="D255" s="27">
        <f t="shared" si="172"/>
        <v>0</v>
      </c>
      <c r="E255" s="27" t="b">
        <f t="shared" si="148"/>
        <v>0</v>
      </c>
      <c r="F255" s="29">
        <f t="shared" si="150"/>
        <v>0</v>
      </c>
      <c r="G255" s="27">
        <f t="shared" si="173"/>
        <v>0</v>
      </c>
      <c r="H255" s="22">
        <f t="shared" si="151"/>
        <v>58814281.196021058</v>
      </c>
      <c r="I255" s="23">
        <f t="shared" si="152"/>
        <v>108210825.23024294</v>
      </c>
      <c r="J255" s="23">
        <f t="shared" si="153"/>
        <v>39</v>
      </c>
      <c r="K255" s="19">
        <f t="shared" si="174"/>
        <v>1.2147206333201916</v>
      </c>
      <c r="L255" s="16">
        <f t="shared" si="154"/>
        <v>0.48765871720435416</v>
      </c>
      <c r="M255" s="23">
        <f>M254-IF($B255="B",(Percent_Rent_In_Elsies*2.49%/12 * H254)/K254,0)+IF($B255="D",N255,0)+IF(B255="D",AK254)+IF(B255="C",F254*90%)-(Y255-Y254)-IF($B255="A",Q254/K254) + IF($B255="A",Q254/K254)</f>
        <v>-28323.581761839661</v>
      </c>
      <c r="N255" s="23">
        <f t="shared" si="155"/>
        <v>0</v>
      </c>
      <c r="O255" s="22">
        <f t="shared" si="156"/>
        <v>0</v>
      </c>
      <c r="P255" s="22">
        <f t="shared" si="188"/>
        <v>0</v>
      </c>
      <c r="Q255" s="22">
        <f t="shared" si="189"/>
        <v>21194.634870635156</v>
      </c>
      <c r="R255" s="22">
        <f t="shared" si="157"/>
        <v>655450.35752108286</v>
      </c>
      <c r="S255" s="16">
        <f t="shared" si="195"/>
        <v>0</v>
      </c>
      <c r="T255" s="15">
        <f t="shared" si="158"/>
        <v>0</v>
      </c>
      <c r="U255" s="23">
        <f t="shared" si="175"/>
        <v>665196.76172034303</v>
      </c>
      <c r="V255" s="23">
        <f t="shared" si="176"/>
        <v>0</v>
      </c>
      <c r="W255" s="23">
        <f t="shared" si="190"/>
        <v>0</v>
      </c>
      <c r="X255" s="23">
        <f t="shared" si="177"/>
        <v>21601206.944812886</v>
      </c>
      <c r="Y255" s="23">
        <f t="shared" si="159"/>
        <v>2659265.3961027246</v>
      </c>
      <c r="Z255" s="3">
        <f t="shared" si="160"/>
        <v>3637.8844191403164</v>
      </c>
      <c r="AA255" s="23">
        <f t="shared" si="161"/>
        <v>8604290.0570301935</v>
      </c>
      <c r="AB255" s="26">
        <f t="shared" si="178"/>
        <v>33519825.000000007</v>
      </c>
      <c r="AC255" s="23">
        <f t="shared" si="179"/>
        <v>38323036</v>
      </c>
      <c r="AD255" s="23">
        <f t="shared" si="180"/>
        <v>4803211</v>
      </c>
      <c r="AE255" s="24">
        <f t="shared" si="194"/>
        <v>33519825</v>
      </c>
      <c r="AF255" s="3">
        <f t="shared" si="181"/>
        <v>0</v>
      </c>
      <c r="AG255" s="2">
        <f t="shared" si="162"/>
        <v>2.0228999830893494E-3</v>
      </c>
      <c r="AH255" s="2">
        <f t="shared" si="163"/>
        <v>0.70184472855715763</v>
      </c>
      <c r="AI255" s="23">
        <f t="shared" si="187"/>
        <v>7465577.619533102</v>
      </c>
      <c r="AJ255" s="23">
        <f t="shared" si="164"/>
        <v>1152528.3769761818</v>
      </c>
      <c r="AK255" s="23">
        <f t="shared" si="165"/>
        <v>0</v>
      </c>
      <c r="AL255" s="23">
        <f t="shared" si="191"/>
        <v>0</v>
      </c>
      <c r="AM255" s="23">
        <f t="shared" si="192"/>
        <v>0</v>
      </c>
      <c r="AN255" s="16">
        <f t="shared" si="182"/>
        <v>0</v>
      </c>
      <c r="AO255" s="23">
        <f t="shared" si="183"/>
        <v>0</v>
      </c>
      <c r="AP255" s="22">
        <f t="shared" si="184"/>
        <v>0</v>
      </c>
      <c r="AQ255" s="30">
        <f t="shared" si="166"/>
        <v>44012585.792546406</v>
      </c>
      <c r="AR255" s="28">
        <f t="shared" si="167"/>
        <v>1107268.7748324461</v>
      </c>
      <c r="AS255" s="25">
        <f t="shared" si="168"/>
        <v>38533762.48676762</v>
      </c>
      <c r="AT255" s="32">
        <f t="shared" si="169"/>
        <v>7275.7688382806327</v>
      </c>
      <c r="AU255" s="23">
        <f t="shared" si="170"/>
        <v>7275.7688382806327</v>
      </c>
      <c r="AV255" s="22">
        <f t="shared" si="171"/>
        <v>3694909.5385546396</v>
      </c>
      <c r="AW255" s="31">
        <f t="shared" si="185"/>
        <v>44012585.792546421</v>
      </c>
      <c r="AX255" s="21"/>
      <c r="AY255" s="21"/>
      <c r="AZ255" s="21"/>
      <c r="BA255" s="21"/>
    </row>
    <row r="256" spans="1:53" x14ac:dyDescent="0.25">
      <c r="A256">
        <f t="shared" si="193"/>
        <v>289</v>
      </c>
      <c r="B256" t="s">
        <v>6</v>
      </c>
      <c r="C256" s="27">
        <f t="shared" si="149"/>
        <v>0</v>
      </c>
      <c r="D256" s="27">
        <f t="shared" si="172"/>
        <v>0</v>
      </c>
      <c r="E256" s="27" t="b">
        <f t="shared" si="148"/>
        <v>0</v>
      </c>
      <c r="F256" s="29">
        <f t="shared" si="150"/>
        <v>0</v>
      </c>
      <c r="G256" s="27">
        <f t="shared" si="173"/>
        <v>0</v>
      </c>
      <c r="H256" s="22">
        <f t="shared" si="151"/>
        <v>59502900.85561952</v>
      </c>
      <c r="I256" s="23">
        <f t="shared" si="152"/>
        <v>108210825.23024294</v>
      </c>
      <c r="J256" s="23">
        <f t="shared" si="153"/>
        <v>41</v>
      </c>
      <c r="K256" s="19">
        <f t="shared" si="174"/>
        <v>1.2268982076692263</v>
      </c>
      <c r="L256" s="16">
        <f t="shared" si="154"/>
        <v>0.49336840833740164</v>
      </c>
      <c r="M256" s="23">
        <f>M255-IF($B256="B",(Percent_Rent_In_Elsies*2.49%/12 * H255)/K255,0)+IF($B256="D",N256,0)+IF(B256="D",AK255)+IF(B256="C",F255*90%)-(Y256-Y255)-IF($B256="A",Q255/K255) + IF($B256="A",Q255/K255)</f>
        <v>-28323.581761839661</v>
      </c>
      <c r="N256" s="23">
        <f t="shared" si="155"/>
        <v>0</v>
      </c>
      <c r="O256" s="22">
        <f t="shared" si="156"/>
        <v>0</v>
      </c>
      <c r="P256" s="22">
        <f t="shared" si="188"/>
        <v>0</v>
      </c>
      <c r="Q256" s="22">
        <f t="shared" si="189"/>
        <v>0</v>
      </c>
      <c r="R256" s="22">
        <f t="shared" si="157"/>
        <v>655450.35752108286</v>
      </c>
      <c r="S256" s="16">
        <f t="shared" si="195"/>
        <v>0</v>
      </c>
      <c r="T256" s="15">
        <f t="shared" si="158"/>
        <v>0</v>
      </c>
      <c r="U256" s="23">
        <f t="shared" si="175"/>
        <v>665196.76172034303</v>
      </c>
      <c r="V256" s="23">
        <f t="shared" si="176"/>
        <v>0</v>
      </c>
      <c r="W256" s="23">
        <f t="shared" si="190"/>
        <v>17448.155805754228</v>
      </c>
      <c r="X256" s="23">
        <f t="shared" si="177"/>
        <v>21601948.211102828</v>
      </c>
      <c r="Y256" s="23">
        <f t="shared" si="159"/>
        <v>2659265.3961027246</v>
      </c>
      <c r="Z256" s="3">
        <f t="shared" si="160"/>
        <v>0</v>
      </c>
      <c r="AA256" s="23">
        <f t="shared" si="161"/>
        <v>8604290.0570301935</v>
      </c>
      <c r="AB256" s="26">
        <f t="shared" si="178"/>
        <v>33519825.000000004</v>
      </c>
      <c r="AC256" s="23">
        <f t="shared" si="179"/>
        <v>38323036</v>
      </c>
      <c r="AD256" s="23">
        <f t="shared" si="180"/>
        <v>4803211</v>
      </c>
      <c r="AE256" s="24">
        <f t="shared" si="194"/>
        <v>33519825</v>
      </c>
      <c r="AF256" s="3">
        <f t="shared" si="181"/>
        <v>0</v>
      </c>
      <c r="AG256" s="2">
        <f t="shared" si="162"/>
        <v>0</v>
      </c>
      <c r="AH256" s="2">
        <f t="shared" si="163"/>
        <v>0.71006218983087799</v>
      </c>
      <c r="AI256" s="23">
        <f t="shared" si="187"/>
        <v>7540420.0351689206</v>
      </c>
      <c r="AJ256" s="23">
        <f t="shared" si="164"/>
        <v>1141088.9601506714</v>
      </c>
      <c r="AK256" s="23">
        <f t="shared" si="165"/>
        <v>0</v>
      </c>
      <c r="AL256" s="23">
        <f t="shared" si="191"/>
        <v>0</v>
      </c>
      <c r="AM256" s="23">
        <f t="shared" si="192"/>
        <v>0</v>
      </c>
      <c r="AN256" s="16">
        <f t="shared" si="182"/>
        <v>0</v>
      </c>
      <c r="AO256" s="23">
        <f t="shared" si="183"/>
        <v>0</v>
      </c>
      <c r="AP256" s="22">
        <f t="shared" si="184"/>
        <v>0</v>
      </c>
      <c r="AQ256" s="30">
        <f t="shared" si="166"/>
        <v>43991412.352310643</v>
      </c>
      <c r="AR256" s="28">
        <f t="shared" si="167"/>
        <v>1107289.9694673168</v>
      </c>
      <c r="AS256" s="25">
        <f t="shared" si="168"/>
        <v>38533762.48676762</v>
      </c>
      <c r="AT256" s="32">
        <f t="shared" si="169"/>
        <v>0</v>
      </c>
      <c r="AU256" s="23">
        <f t="shared" si="170"/>
        <v>0</v>
      </c>
      <c r="AV256" s="22">
        <f t="shared" si="171"/>
        <v>3694909.5385546396</v>
      </c>
      <c r="AW256" s="31">
        <f t="shared" si="185"/>
        <v>43991412.352310658</v>
      </c>
    </row>
    <row r="257" spans="1:53" x14ac:dyDescent="0.25">
      <c r="A257">
        <f t="shared" si="193"/>
        <v>289</v>
      </c>
      <c r="B257" t="s">
        <v>7</v>
      </c>
      <c r="C257" s="27">
        <f t="shared" si="149"/>
        <v>0</v>
      </c>
      <c r="D257" s="27">
        <f t="shared" si="172"/>
        <v>122689.82076692262</v>
      </c>
      <c r="E257" s="27" t="b">
        <f t="shared" si="148"/>
        <v>0</v>
      </c>
      <c r="F257" s="29">
        <f t="shared" si="150"/>
        <v>100000</v>
      </c>
      <c r="G257" s="27">
        <f t="shared" si="173"/>
        <v>0</v>
      </c>
      <c r="H257" s="22">
        <f t="shared" si="151"/>
        <v>59625590.676386438</v>
      </c>
      <c r="I257" s="23">
        <f t="shared" si="152"/>
        <v>108459503.13238178</v>
      </c>
      <c r="J257" s="23">
        <f t="shared" si="153"/>
        <v>41</v>
      </c>
      <c r="K257" s="19">
        <f t="shared" si="174"/>
        <v>1.2268982076692263</v>
      </c>
      <c r="L257" s="16">
        <f t="shared" si="154"/>
        <v>0.49336840833740164</v>
      </c>
      <c r="M257" s="23">
        <f>M256-IF($B257="B",(Percent_Rent_In_Elsies*2.49%/12 * H256)/K256,0)+IF($B257="D",N257,0)+IF(B257="D",AK256)+IF(B257="C",F256*90%)-(Y257-Y256)-IF($B257="A",Q256/K256) + IF($B257="A",Q256/K256)</f>
        <v>-78640.926144454425</v>
      </c>
      <c r="N257" s="23">
        <f t="shared" si="155"/>
        <v>0</v>
      </c>
      <c r="O257" s="22">
        <f t="shared" si="156"/>
        <v>0</v>
      </c>
      <c r="P257" s="22">
        <f t="shared" si="188"/>
        <v>0</v>
      </c>
      <c r="Q257" s="22">
        <f t="shared" si="189"/>
        <v>0</v>
      </c>
      <c r="R257" s="22">
        <f t="shared" si="157"/>
        <v>600829.494394326</v>
      </c>
      <c r="S257" s="16">
        <f t="shared" si="195"/>
        <v>54620.863126756907</v>
      </c>
      <c r="T257" s="15">
        <f t="shared" si="158"/>
        <v>0</v>
      </c>
      <c r="U257" s="23">
        <f t="shared" si="175"/>
        <v>609763.69824364781</v>
      </c>
      <c r="V257" s="23">
        <f t="shared" si="176"/>
        <v>55433.06347669525</v>
      </c>
      <c r="W257" s="23">
        <f t="shared" si="190"/>
        <v>17448.155805754228</v>
      </c>
      <c r="X257" s="23">
        <f t="shared" si="177"/>
        <v>21601948.211102828</v>
      </c>
      <c r="Y257" s="23">
        <f t="shared" si="159"/>
        <v>2659265.3961027246</v>
      </c>
      <c r="Z257" s="3">
        <f t="shared" si="160"/>
        <v>0</v>
      </c>
      <c r="AA257" s="23">
        <f t="shared" si="161"/>
        <v>8604290.0570301935</v>
      </c>
      <c r="AB257" s="26">
        <f t="shared" si="178"/>
        <v>33519825.000000004</v>
      </c>
      <c r="AC257" s="23">
        <f t="shared" si="179"/>
        <v>38323036</v>
      </c>
      <c r="AD257" s="23">
        <f t="shared" si="180"/>
        <v>4803211</v>
      </c>
      <c r="AE257" s="24">
        <f t="shared" si="194"/>
        <v>33519825</v>
      </c>
      <c r="AF257" s="3">
        <f t="shared" si="181"/>
        <v>0</v>
      </c>
      <c r="AG257" s="2">
        <f t="shared" si="162"/>
        <v>0</v>
      </c>
      <c r="AH257" s="2">
        <f t="shared" si="163"/>
        <v>0.71152627648129352</v>
      </c>
      <c r="AI257" s="23">
        <f t="shared" si="187"/>
        <v>7540420.0351689206</v>
      </c>
      <c r="AJ257" s="23">
        <f t="shared" si="164"/>
        <v>1141088.9601506714</v>
      </c>
      <c r="AK257" s="23">
        <f t="shared" si="165"/>
        <v>0</v>
      </c>
      <c r="AL257" s="23">
        <f t="shared" si="191"/>
        <v>128548.82322313264</v>
      </c>
      <c r="AM257" s="23">
        <f t="shared" si="192"/>
        <v>22002846453.041534</v>
      </c>
      <c r="AN257" s="16">
        <f t="shared" si="182"/>
        <v>0</v>
      </c>
      <c r="AO257" s="23">
        <f t="shared" si="183"/>
        <v>50317.344382614756</v>
      </c>
      <c r="AP257" s="22">
        <f t="shared" si="184"/>
        <v>61734.259637705254</v>
      </c>
      <c r="AQ257" s="30">
        <f t="shared" si="166"/>
        <v>44237045.951146059</v>
      </c>
      <c r="AR257" s="28">
        <f t="shared" si="167"/>
        <v>1168499.4878981016</v>
      </c>
      <c r="AS257" s="25">
        <f t="shared" si="168"/>
        <v>38656452.307534546</v>
      </c>
      <c r="AT257" s="32">
        <f t="shared" si="169"/>
        <v>0</v>
      </c>
      <c r="AU257" s="23">
        <f t="shared" si="170"/>
        <v>0</v>
      </c>
      <c r="AV257" s="22">
        <f t="shared" si="171"/>
        <v>3694909.5385546396</v>
      </c>
      <c r="AW257" s="31">
        <f t="shared" si="185"/>
        <v>44237045.951146074</v>
      </c>
    </row>
    <row r="258" spans="1:53" s="21" customFormat="1" x14ac:dyDescent="0.25">
      <c r="A258">
        <f t="shared" si="193"/>
        <v>289</v>
      </c>
      <c r="B258" t="s">
        <v>8</v>
      </c>
      <c r="C258" s="27">
        <f t="shared" si="149"/>
        <v>0</v>
      </c>
      <c r="D258" s="27">
        <f t="shared" si="172"/>
        <v>0</v>
      </c>
      <c r="E258" s="27" t="b">
        <f t="shared" si="148"/>
        <v>0</v>
      </c>
      <c r="F258" s="29">
        <f t="shared" si="150"/>
        <v>0</v>
      </c>
      <c r="G258" s="27">
        <f t="shared" si="173"/>
        <v>0</v>
      </c>
      <c r="H258" s="22">
        <f t="shared" si="151"/>
        <v>59625590.676386446</v>
      </c>
      <c r="I258" s="23">
        <f t="shared" si="152"/>
        <v>108459503.13238178</v>
      </c>
      <c r="J258" s="23">
        <f t="shared" si="153"/>
        <v>41</v>
      </c>
      <c r="K258" s="19">
        <f t="shared" si="174"/>
        <v>1.2268982076692263</v>
      </c>
      <c r="L258" s="16">
        <f t="shared" si="154"/>
        <v>0.49336840833740164</v>
      </c>
      <c r="M258" s="23">
        <f>M257-IF($B258="B",(Percent_Rent_In_Elsies*2.49%/12 * H257)/K257,0)+IF($B258="D",N258,0)+IF(B258="D",AK257)+IF(B258="C",F257*90%)-(Y258-Y257)-IF($B258="A",Q257/K257) + IF($B258="A",Q257/K257)</f>
        <v>2892.0887037168432</v>
      </c>
      <c r="N258" s="23">
        <f t="shared" si="155"/>
        <v>0</v>
      </c>
      <c r="O258" s="22">
        <f t="shared" si="156"/>
        <v>0</v>
      </c>
      <c r="P258" s="22">
        <f t="shared" si="188"/>
        <v>0</v>
      </c>
      <c r="Q258" s="22">
        <f t="shared" si="189"/>
        <v>0</v>
      </c>
      <c r="R258" s="22">
        <f t="shared" si="157"/>
        <v>662563.75403203128</v>
      </c>
      <c r="S258" s="16">
        <f t="shared" si="195"/>
        <v>54620.863126756907</v>
      </c>
      <c r="T258" s="15">
        <f t="shared" si="158"/>
        <v>0</v>
      </c>
      <c r="U258" s="23">
        <f t="shared" si="175"/>
        <v>670081.04262626253</v>
      </c>
      <c r="V258" s="23">
        <f t="shared" si="176"/>
        <v>55433.06347669525</v>
      </c>
      <c r="W258" s="23">
        <f t="shared" si="190"/>
        <v>17448.155805754228</v>
      </c>
      <c r="X258" s="23">
        <f t="shared" si="177"/>
        <v>21601948.211102828</v>
      </c>
      <c r="Y258" s="23">
        <f t="shared" si="159"/>
        <v>2667732.3812545533</v>
      </c>
      <c r="Z258" s="3">
        <f t="shared" si="160"/>
        <v>0</v>
      </c>
      <c r="AA258" s="23">
        <f t="shared" si="161"/>
        <v>8604290.0570301935</v>
      </c>
      <c r="AB258" s="26">
        <f t="shared" si="178"/>
        <v>33619825.000000007</v>
      </c>
      <c r="AC258" s="23">
        <f t="shared" si="179"/>
        <v>38423036</v>
      </c>
      <c r="AD258" s="23">
        <f t="shared" si="180"/>
        <v>4803211</v>
      </c>
      <c r="AE258" s="24">
        <f t="shared" si="194"/>
        <v>33619825</v>
      </c>
      <c r="AF258" s="3">
        <f t="shared" si="181"/>
        <v>21604840.299806539</v>
      </c>
      <c r="AG258" s="2">
        <f t="shared" si="162"/>
        <v>0</v>
      </c>
      <c r="AH258" s="2">
        <f t="shared" si="163"/>
        <v>0.70940988748616562</v>
      </c>
      <c r="AI258" s="23">
        <f t="shared" si="187"/>
        <v>7540420.0351689206</v>
      </c>
      <c r="AJ258" s="23">
        <f t="shared" si="164"/>
        <v>1141088.9601506714</v>
      </c>
      <c r="AK258" s="23">
        <f t="shared" si="165"/>
        <v>-12906.882678466758</v>
      </c>
      <c r="AL258" s="23">
        <f t="shared" si="191"/>
        <v>0</v>
      </c>
      <c r="AM258" s="23">
        <f t="shared" si="192"/>
        <v>0</v>
      </c>
      <c r="AN258" s="16">
        <f t="shared" si="182"/>
        <v>0</v>
      </c>
      <c r="AO258" s="23">
        <f t="shared" si="183"/>
        <v>0</v>
      </c>
      <c r="AP258" s="22">
        <f t="shared" si="184"/>
        <v>0</v>
      </c>
      <c r="AQ258" s="30">
        <f t="shared" si="166"/>
        <v>44158055.177290797</v>
      </c>
      <c r="AR258" s="28">
        <f t="shared" si="167"/>
        <v>1089508.7140428375</v>
      </c>
      <c r="AS258" s="25">
        <f t="shared" si="168"/>
        <v>38656452.307534546</v>
      </c>
      <c r="AT258" s="32">
        <f t="shared" si="169"/>
        <v>0</v>
      </c>
      <c r="AU258" s="23">
        <f t="shared" si="170"/>
        <v>0</v>
      </c>
      <c r="AV258" s="22">
        <f t="shared" si="171"/>
        <v>3694909.5385546396</v>
      </c>
      <c r="AW258" s="31">
        <f t="shared" si="185"/>
        <v>44158055.177290805</v>
      </c>
      <c r="AX258"/>
      <c r="AY258"/>
      <c r="AZ258"/>
      <c r="BA258"/>
    </row>
    <row r="259" spans="1:53" s="21" customFormat="1" x14ac:dyDescent="0.25">
      <c r="A259" s="21">
        <f t="shared" si="193"/>
        <v>289</v>
      </c>
      <c r="B259" s="21" t="s">
        <v>9</v>
      </c>
      <c r="C259" s="27">
        <f t="shared" si="149"/>
        <v>0</v>
      </c>
      <c r="D259" s="27">
        <f t="shared" si="172"/>
        <v>0</v>
      </c>
      <c r="E259" s="27" t="b">
        <f t="shared" si="148"/>
        <v>0</v>
      </c>
      <c r="F259" s="29">
        <f t="shared" si="150"/>
        <v>0</v>
      </c>
      <c r="G259" s="27">
        <f t="shared" si="173"/>
        <v>0</v>
      </c>
      <c r="H259" s="22">
        <f t="shared" si="151"/>
        <v>59625590.676386446</v>
      </c>
      <c r="I259" s="23">
        <f t="shared" si="152"/>
        <v>108459503.13238178</v>
      </c>
      <c r="J259" s="23">
        <f t="shared" si="153"/>
        <v>41</v>
      </c>
      <c r="K259" s="19">
        <f t="shared" si="174"/>
        <v>1.2268982076692263</v>
      </c>
      <c r="L259" s="16">
        <f t="shared" si="154"/>
        <v>0.49336840833740164</v>
      </c>
      <c r="M259" s="23">
        <f>M258-IF($B259="B",(Percent_Rent_In_Elsies*2.49%/12 * H258)/K258,0)+IF($B259="D",N259,0)+IF(B259="D",AK258)+IF(B259="C",F258*90%)-(Y259-Y258)-IF($B259="A",Q258/K258) + IF($B259="A",Q258/K258)</f>
        <v>-10014.793974749915</v>
      </c>
      <c r="N259" s="23">
        <f t="shared" si="155"/>
        <v>0</v>
      </c>
      <c r="O259" s="22">
        <f t="shared" si="156"/>
        <v>21604.685145721262</v>
      </c>
      <c r="P259" s="22">
        <f t="shared" si="188"/>
        <v>0</v>
      </c>
      <c r="Q259" s="22">
        <f t="shared" si="189"/>
        <v>0</v>
      </c>
      <c r="R259" s="22">
        <f t="shared" si="157"/>
        <v>662563.75403203128</v>
      </c>
      <c r="S259" s="16">
        <f t="shared" si="195"/>
        <v>0</v>
      </c>
      <c r="T259" s="15">
        <f t="shared" si="158"/>
        <v>33016.177981035646</v>
      </c>
      <c r="U259" s="23">
        <f t="shared" si="175"/>
        <v>670081.04262626253</v>
      </c>
      <c r="V259" s="23">
        <f t="shared" si="176"/>
        <v>0</v>
      </c>
      <c r="W259" s="23">
        <f t="shared" si="190"/>
        <v>72881.219282449485</v>
      </c>
      <c r="X259" s="23">
        <f t="shared" si="177"/>
        <v>21601948.211102828</v>
      </c>
      <c r="Y259" s="23">
        <f t="shared" si="159"/>
        <v>2667732.3812545533</v>
      </c>
      <c r="Z259" s="3">
        <f t="shared" si="160"/>
        <v>0</v>
      </c>
      <c r="AA259" s="23">
        <f t="shared" si="161"/>
        <v>8617196.9397086594</v>
      </c>
      <c r="AB259" s="26">
        <f t="shared" si="178"/>
        <v>33619825.000000007</v>
      </c>
      <c r="AC259" s="23">
        <f t="shared" si="179"/>
        <v>38423036</v>
      </c>
      <c r="AD259" s="23">
        <f t="shared" si="180"/>
        <v>4803211</v>
      </c>
      <c r="AE259" s="24">
        <f t="shared" si="194"/>
        <v>33619825</v>
      </c>
      <c r="AF259" s="3">
        <f t="shared" si="181"/>
        <v>0</v>
      </c>
      <c r="AG259" s="2">
        <f t="shared" si="162"/>
        <v>0</v>
      </c>
      <c r="AH259" s="2">
        <f t="shared" si="163"/>
        <v>0.70940988748616562</v>
      </c>
      <c r="AI259" s="23">
        <f t="shared" si="187"/>
        <v>7551731.0574723538</v>
      </c>
      <c r="AJ259" s="23">
        <f t="shared" si="164"/>
        <v>1141088.9601506714</v>
      </c>
      <c r="AK259" s="23">
        <f t="shared" si="165"/>
        <v>0</v>
      </c>
      <c r="AL259" s="23">
        <f t="shared" si="191"/>
        <v>0</v>
      </c>
      <c r="AM259" s="23">
        <f t="shared" si="192"/>
        <v>0</v>
      </c>
      <c r="AN259" s="16">
        <f t="shared" si="182"/>
        <v>0</v>
      </c>
      <c r="AO259" s="23">
        <f t="shared" si="183"/>
        <v>0</v>
      </c>
      <c r="AP259" s="22">
        <f t="shared" si="184"/>
        <v>0</v>
      </c>
      <c r="AQ259" s="30">
        <f t="shared" si="166"/>
        <v>44158055.177290797</v>
      </c>
      <c r="AR259" s="28">
        <f t="shared" si="167"/>
        <v>1089508.7140428375</v>
      </c>
      <c r="AS259" s="25">
        <f t="shared" si="168"/>
        <v>38656452.307534546</v>
      </c>
      <c r="AT259" s="32">
        <f t="shared" si="169"/>
        <v>0</v>
      </c>
      <c r="AU259" s="23">
        <f t="shared" si="170"/>
        <v>0</v>
      </c>
      <c r="AV259" s="22">
        <f t="shared" si="171"/>
        <v>3694909.5385546396</v>
      </c>
      <c r="AW259" s="31">
        <f t="shared" si="185"/>
        <v>44158055.177290805</v>
      </c>
    </row>
    <row r="260" spans="1:53" x14ac:dyDescent="0.25">
      <c r="A260" s="21">
        <f t="shared" si="193"/>
        <v>289</v>
      </c>
      <c r="B260" s="21" t="s">
        <v>28</v>
      </c>
      <c r="C260" s="27">
        <f t="shared" si="149"/>
        <v>0</v>
      </c>
      <c r="D260" s="27">
        <f t="shared" si="172"/>
        <v>0</v>
      </c>
      <c r="E260" s="27" t="b">
        <f t="shared" si="148"/>
        <v>0</v>
      </c>
      <c r="F260" s="29">
        <f t="shared" si="150"/>
        <v>0</v>
      </c>
      <c r="G260" s="27">
        <f t="shared" si="173"/>
        <v>0</v>
      </c>
      <c r="H260" s="22">
        <f t="shared" si="151"/>
        <v>59625590.676386446</v>
      </c>
      <c r="I260" s="23">
        <f t="shared" si="152"/>
        <v>108459503.13238178</v>
      </c>
      <c r="J260" s="23">
        <f t="shared" si="153"/>
        <v>41</v>
      </c>
      <c r="K260" s="19">
        <f t="shared" si="174"/>
        <v>1.2268982076692263</v>
      </c>
      <c r="L260" s="16">
        <f t="shared" si="154"/>
        <v>0.49336840833740164</v>
      </c>
      <c r="M260" s="23">
        <f>M259-IF($B260="B",(Percent_Rent_In_Elsies*2.49%/12 * H259)/K259,0)+IF($B260="D",N260,0)+IF(B260="D",AK259)+IF(B260="C",F259*90%)-(Y260-Y259)-IF($B260="A",Q259/K259) + IF($B260="A",Q259/K259)</f>
        <v>-10014.793974749915</v>
      </c>
      <c r="N260" s="23">
        <f t="shared" si="155"/>
        <v>0</v>
      </c>
      <c r="O260" s="22">
        <f t="shared" si="156"/>
        <v>0</v>
      </c>
      <c r="P260" s="22">
        <f t="shared" si="188"/>
        <v>0</v>
      </c>
      <c r="Q260" s="22">
        <f t="shared" si="189"/>
        <v>21604.685145721262</v>
      </c>
      <c r="R260" s="22">
        <f t="shared" si="157"/>
        <v>662563.75403203128</v>
      </c>
      <c r="S260" s="16">
        <f t="shared" si="195"/>
        <v>0</v>
      </c>
      <c r="T260" s="15">
        <f t="shared" si="158"/>
        <v>0</v>
      </c>
      <c r="U260" s="23">
        <f t="shared" si="175"/>
        <v>670081.04262626253</v>
      </c>
      <c r="V260" s="23">
        <f t="shared" si="176"/>
        <v>0</v>
      </c>
      <c r="W260" s="23">
        <f t="shared" si="190"/>
        <v>0</v>
      </c>
      <c r="X260" s="23">
        <f t="shared" si="177"/>
        <v>21601948.211102828</v>
      </c>
      <c r="Y260" s="23">
        <f t="shared" si="159"/>
        <v>2667732.3812545533</v>
      </c>
      <c r="Z260" s="3">
        <f t="shared" si="160"/>
        <v>3644.0609641224751</v>
      </c>
      <c r="AA260" s="23">
        <f t="shared" si="161"/>
        <v>8671857.8541704956</v>
      </c>
      <c r="AB260" s="26">
        <f t="shared" si="178"/>
        <v>33619825</v>
      </c>
      <c r="AC260" s="23">
        <f t="shared" si="179"/>
        <v>38423036</v>
      </c>
      <c r="AD260" s="23">
        <f t="shared" si="180"/>
        <v>4803211</v>
      </c>
      <c r="AE260" s="24">
        <f t="shared" si="194"/>
        <v>33619825</v>
      </c>
      <c r="AF260" s="3">
        <f t="shared" si="181"/>
        <v>0</v>
      </c>
      <c r="AG260" s="2">
        <f t="shared" si="162"/>
        <v>2.0240247538354295E-3</v>
      </c>
      <c r="AH260" s="2">
        <f t="shared" si="163"/>
        <v>0.70940988748616562</v>
      </c>
      <c r="AI260" s="23">
        <f t="shared" si="187"/>
        <v>7599633.4703172026</v>
      </c>
      <c r="AJ260" s="23">
        <f t="shared" si="164"/>
        <v>1141088.9601506714</v>
      </c>
      <c r="AK260" s="23">
        <f t="shared" si="165"/>
        <v>0</v>
      </c>
      <c r="AL260" s="23">
        <f t="shared" si="191"/>
        <v>0</v>
      </c>
      <c r="AM260" s="23">
        <f t="shared" si="192"/>
        <v>0</v>
      </c>
      <c r="AN260" s="16">
        <f t="shared" si="182"/>
        <v>0</v>
      </c>
      <c r="AO260" s="23">
        <f t="shared" si="183"/>
        <v>0</v>
      </c>
      <c r="AP260" s="22">
        <f t="shared" si="184"/>
        <v>0</v>
      </c>
      <c r="AQ260" s="30">
        <f t="shared" si="166"/>
        <v>44158055.177290797</v>
      </c>
      <c r="AR260" s="28">
        <f t="shared" si="167"/>
        <v>1089508.7140428375</v>
      </c>
      <c r="AS260" s="25">
        <f t="shared" si="168"/>
        <v>38656452.307534546</v>
      </c>
      <c r="AT260" s="32">
        <f t="shared" si="169"/>
        <v>7288.1219282449501</v>
      </c>
      <c r="AU260" s="23">
        <f t="shared" si="170"/>
        <v>7288.1219282449501</v>
      </c>
      <c r="AV260" s="22">
        <f t="shared" si="171"/>
        <v>3727925.7165356753</v>
      </c>
      <c r="AW260" s="31">
        <f t="shared" si="185"/>
        <v>44158055.177290805</v>
      </c>
      <c r="AX260" s="21"/>
      <c r="AY260" s="21"/>
      <c r="AZ260" s="21"/>
      <c r="BA260" s="21"/>
    </row>
    <row r="261" spans="1:53" x14ac:dyDescent="0.25">
      <c r="A261">
        <f t="shared" si="193"/>
        <v>290</v>
      </c>
      <c r="B261" t="s">
        <v>6</v>
      </c>
      <c r="C261" s="27">
        <f t="shared" si="149"/>
        <v>0</v>
      </c>
      <c r="D261" s="27">
        <f t="shared" si="172"/>
        <v>0</v>
      </c>
      <c r="E261" s="27" t="b">
        <f t="shared" si="148"/>
        <v>0</v>
      </c>
      <c r="F261" s="29">
        <f t="shared" si="150"/>
        <v>0</v>
      </c>
      <c r="G261" s="27">
        <f t="shared" si="173"/>
        <v>0</v>
      </c>
      <c r="H261" s="22">
        <f t="shared" si="151"/>
        <v>60023591.494151324</v>
      </c>
      <c r="I261" s="23">
        <f t="shared" si="152"/>
        <v>108459503.13238178</v>
      </c>
      <c r="J261" s="23">
        <f t="shared" si="153"/>
        <v>42</v>
      </c>
      <c r="K261" s="19">
        <f t="shared" si="174"/>
        <v>1.2330326987075724</v>
      </c>
      <c r="L261" s="16">
        <f t="shared" si="154"/>
        <v>0.49666164246305378</v>
      </c>
      <c r="M261" s="23">
        <f>M260-IF($B261="B",(Percent_Rent_In_Elsies*2.49%/12 * H260)/K260,0)+IF($B261="D",N261,0)+IF(B261="D",AK260)+IF(B261="C",F260*90%)-(Y261-Y260)-IF($B261="A",Q260/K260) + IF($B261="A",Q260/K260)</f>
        <v>-10014.793974749915</v>
      </c>
      <c r="N261" s="23">
        <f t="shared" si="155"/>
        <v>0</v>
      </c>
      <c r="O261" s="22">
        <f t="shared" si="156"/>
        <v>0</v>
      </c>
      <c r="P261" s="22">
        <f t="shared" si="188"/>
        <v>0</v>
      </c>
      <c r="Q261" s="22">
        <f t="shared" si="189"/>
        <v>0</v>
      </c>
      <c r="R261" s="22">
        <f t="shared" si="157"/>
        <v>662563.75403203128</v>
      </c>
      <c r="S261" s="16">
        <f t="shared" si="195"/>
        <v>0</v>
      </c>
      <c r="T261" s="15">
        <f t="shared" si="158"/>
        <v>0</v>
      </c>
      <c r="U261" s="23">
        <f t="shared" si="175"/>
        <v>670081.04262626253</v>
      </c>
      <c r="V261" s="23">
        <f t="shared" si="176"/>
        <v>0</v>
      </c>
      <c r="W261" s="23">
        <f t="shared" si="190"/>
        <v>17609.191219509808</v>
      </c>
      <c r="X261" s="23">
        <f t="shared" si="177"/>
        <v>21602559.324703932</v>
      </c>
      <c r="Y261" s="23">
        <f t="shared" si="159"/>
        <v>2667732.3812545533</v>
      </c>
      <c r="Z261" s="3">
        <f t="shared" si="160"/>
        <v>0</v>
      </c>
      <c r="AA261" s="23">
        <f t="shared" si="161"/>
        <v>8671857.8541704956</v>
      </c>
      <c r="AB261" s="26">
        <f t="shared" si="178"/>
        <v>33619825.000000007</v>
      </c>
      <c r="AC261" s="23">
        <f t="shared" si="179"/>
        <v>38423036</v>
      </c>
      <c r="AD261" s="23">
        <f t="shared" si="180"/>
        <v>4803211</v>
      </c>
      <c r="AE261" s="24">
        <f t="shared" si="194"/>
        <v>33619825</v>
      </c>
      <c r="AF261" s="3">
        <f t="shared" si="181"/>
        <v>0</v>
      </c>
      <c r="AG261" s="2">
        <f t="shared" si="162"/>
        <v>0</v>
      </c>
      <c r="AH261" s="2">
        <f t="shared" si="163"/>
        <v>0.7141451984851358</v>
      </c>
      <c r="AI261" s="23">
        <f t="shared" si="187"/>
        <v>7637631.6376687884</v>
      </c>
      <c r="AJ261" s="23">
        <f t="shared" si="164"/>
        <v>1135411.9006474344</v>
      </c>
      <c r="AK261" s="23">
        <f t="shared" si="165"/>
        <v>0</v>
      </c>
      <c r="AL261" s="23">
        <f t="shared" si="191"/>
        <v>0</v>
      </c>
      <c r="AM261" s="23">
        <f t="shared" si="192"/>
        <v>0</v>
      </c>
      <c r="AN261" s="16">
        <f t="shared" si="182"/>
        <v>0</v>
      </c>
      <c r="AO261" s="23">
        <f t="shared" si="183"/>
        <v>0</v>
      </c>
      <c r="AP261" s="22">
        <f t="shared" si="184"/>
        <v>0</v>
      </c>
      <c r="AQ261" s="30">
        <f t="shared" si="166"/>
        <v>44136472.096830219</v>
      </c>
      <c r="AR261" s="28">
        <f t="shared" si="167"/>
        <v>1089530.3187279832</v>
      </c>
      <c r="AS261" s="25">
        <f t="shared" si="168"/>
        <v>38656452.307534546</v>
      </c>
      <c r="AT261" s="32">
        <f t="shared" si="169"/>
        <v>0</v>
      </c>
      <c r="AU261" s="23">
        <f t="shared" si="170"/>
        <v>0</v>
      </c>
      <c r="AV261" s="22">
        <f t="shared" si="171"/>
        <v>3727925.7165356753</v>
      </c>
      <c r="AW261" s="31">
        <f t="shared" si="185"/>
        <v>44136472.096830234</v>
      </c>
    </row>
    <row r="262" spans="1:53" x14ac:dyDescent="0.25">
      <c r="A262">
        <f t="shared" si="193"/>
        <v>290</v>
      </c>
      <c r="B262" t="s">
        <v>7</v>
      </c>
      <c r="C262" s="27">
        <f t="shared" si="149"/>
        <v>0</v>
      </c>
      <c r="D262" s="27">
        <f t="shared" si="172"/>
        <v>61651.634935378621</v>
      </c>
      <c r="E262" s="27" t="b">
        <f t="shared" si="148"/>
        <v>0</v>
      </c>
      <c r="F262" s="29">
        <f t="shared" si="150"/>
        <v>50000</v>
      </c>
      <c r="G262" s="27">
        <f t="shared" si="173"/>
        <v>0</v>
      </c>
      <c r="H262" s="22">
        <f t="shared" si="151"/>
        <v>60085243.129086711</v>
      </c>
      <c r="I262" s="23">
        <f t="shared" si="152"/>
        <v>108583635.19667737</v>
      </c>
      <c r="J262" s="23">
        <f t="shared" si="153"/>
        <v>42</v>
      </c>
      <c r="K262" s="19">
        <f t="shared" si="174"/>
        <v>1.2330326987075724</v>
      </c>
      <c r="L262" s="16">
        <f t="shared" si="154"/>
        <v>0.49666164246305378</v>
      </c>
      <c r="M262" s="23">
        <f>M261-IF($B262="B",(Percent_Rent_In_Elsies*2.49%/12 * H261)/K261,0)+IF($B262="D",N262,0)+IF(B262="D",AK261)+IF(B262="C",F261*90%)-(Y262-Y261)-IF($B262="A",Q261/K261) + IF($B262="A",Q261/K261)</f>
        <v>-60519.923514669033</v>
      </c>
      <c r="N262" s="23">
        <f t="shared" si="155"/>
        <v>0</v>
      </c>
      <c r="O262" s="22">
        <f t="shared" si="156"/>
        <v>0</v>
      </c>
      <c r="P262" s="22">
        <f t="shared" si="188"/>
        <v>0</v>
      </c>
      <c r="Q262" s="22">
        <f t="shared" si="189"/>
        <v>0</v>
      </c>
      <c r="R262" s="22">
        <f t="shared" si="157"/>
        <v>607350.10786269535</v>
      </c>
      <c r="S262" s="16">
        <f t="shared" si="195"/>
        <v>55213.646169335938</v>
      </c>
      <c r="T262" s="15">
        <f t="shared" si="158"/>
        <v>0</v>
      </c>
      <c r="U262" s="23">
        <f t="shared" si="175"/>
        <v>614240.95574074064</v>
      </c>
      <c r="V262" s="23">
        <f t="shared" si="176"/>
        <v>55840.08688552188</v>
      </c>
      <c r="W262" s="23">
        <f t="shared" si="190"/>
        <v>17609.191219509808</v>
      </c>
      <c r="X262" s="23">
        <f t="shared" si="177"/>
        <v>21602559.324703932</v>
      </c>
      <c r="Y262" s="23">
        <f t="shared" si="159"/>
        <v>2667732.3812545533</v>
      </c>
      <c r="Z262" s="3">
        <f t="shared" si="160"/>
        <v>0</v>
      </c>
      <c r="AA262" s="23">
        <f t="shared" si="161"/>
        <v>8671857.8541704956</v>
      </c>
      <c r="AB262" s="26">
        <f t="shared" si="178"/>
        <v>33619825.000000007</v>
      </c>
      <c r="AC262" s="23">
        <f t="shared" si="179"/>
        <v>38423036</v>
      </c>
      <c r="AD262" s="23">
        <f t="shared" si="180"/>
        <v>4803211</v>
      </c>
      <c r="AE262" s="24">
        <f t="shared" si="194"/>
        <v>33619825</v>
      </c>
      <c r="AF262" s="3">
        <f t="shared" si="181"/>
        <v>0</v>
      </c>
      <c r="AG262" s="2">
        <f t="shared" si="162"/>
        <v>0</v>
      </c>
      <c r="AH262" s="2">
        <f t="shared" si="163"/>
        <v>0.71487871372425904</v>
      </c>
      <c r="AI262" s="23">
        <f t="shared" si="187"/>
        <v>7637631.6376687884</v>
      </c>
      <c r="AJ262" s="23">
        <f t="shared" si="164"/>
        <v>1135411.9006474344</v>
      </c>
      <c r="AK262" s="23">
        <f t="shared" si="165"/>
        <v>0</v>
      </c>
      <c r="AL262" s="23">
        <f t="shared" si="191"/>
        <v>97211.602499867789</v>
      </c>
      <c r="AM262" s="23">
        <f t="shared" si="192"/>
        <v>16556281553.903666</v>
      </c>
      <c r="AN262" s="16">
        <f t="shared" si="182"/>
        <v>0</v>
      </c>
      <c r="AO262" s="23">
        <f t="shared" si="183"/>
        <v>50505.129539919115</v>
      </c>
      <c r="AP262" s="22">
        <f t="shared" si="184"/>
        <v>62274.476175182004</v>
      </c>
      <c r="AQ262" s="30">
        <f t="shared" si="166"/>
        <v>44322143.351068474</v>
      </c>
      <c r="AR262" s="28">
        <f t="shared" si="167"/>
        <v>1151275.461855676</v>
      </c>
      <c r="AS262" s="25">
        <f t="shared" si="168"/>
        <v>38718103.942469925</v>
      </c>
      <c r="AT262" s="32">
        <f t="shared" si="169"/>
        <v>0</v>
      </c>
      <c r="AU262" s="23">
        <f t="shared" si="170"/>
        <v>0</v>
      </c>
      <c r="AV262" s="22">
        <f t="shared" si="171"/>
        <v>3727925.7165356753</v>
      </c>
      <c r="AW262" s="31">
        <f t="shared" si="185"/>
        <v>44322143.351068489</v>
      </c>
    </row>
    <row r="263" spans="1:53" s="21" customFormat="1" x14ac:dyDescent="0.25">
      <c r="A263">
        <f t="shared" si="193"/>
        <v>290</v>
      </c>
      <c r="B263" t="s">
        <v>8</v>
      </c>
      <c r="C263" s="27">
        <f t="shared" si="149"/>
        <v>0</v>
      </c>
      <c r="D263" s="27">
        <f t="shared" si="172"/>
        <v>0</v>
      </c>
      <c r="E263" s="27" t="b">
        <f t="shared" si="148"/>
        <v>0</v>
      </c>
      <c r="F263" s="29">
        <f t="shared" si="150"/>
        <v>0</v>
      </c>
      <c r="G263" s="27">
        <f t="shared" si="173"/>
        <v>0</v>
      </c>
      <c r="H263" s="22">
        <f t="shared" si="151"/>
        <v>60085243.129086703</v>
      </c>
      <c r="I263" s="23">
        <f t="shared" si="152"/>
        <v>108583635.19667737</v>
      </c>
      <c r="J263" s="23">
        <f t="shared" si="153"/>
        <v>42</v>
      </c>
      <c r="K263" s="19">
        <f t="shared" si="174"/>
        <v>1.2330326987075724</v>
      </c>
      <c r="L263" s="16">
        <f t="shared" si="154"/>
        <v>0.49666164246305378</v>
      </c>
      <c r="M263" s="23">
        <f>M262-IF($B263="B",(Percent_Rent_In_Elsies*2.49%/12 * H262)/K262,0)+IF($B263="D",N263,0)+IF(B263="D",AK262)+IF(B263="C",F262*90%)-(Y263-Y262)-IF($B263="A",Q262/K262) + IF($B263="A",Q262/K262)</f>
        <v>-19774.583553462027</v>
      </c>
      <c r="N263" s="23">
        <f t="shared" si="155"/>
        <v>0</v>
      </c>
      <c r="O263" s="22">
        <f t="shared" si="156"/>
        <v>0</v>
      </c>
      <c r="P263" s="22">
        <f t="shared" si="188"/>
        <v>0</v>
      </c>
      <c r="Q263" s="22">
        <f t="shared" si="189"/>
        <v>0</v>
      </c>
      <c r="R263" s="22">
        <f t="shared" si="157"/>
        <v>669624.58403787739</v>
      </c>
      <c r="S263" s="16">
        <f t="shared" si="195"/>
        <v>55213.646169335938</v>
      </c>
      <c r="T263" s="15">
        <f t="shared" si="158"/>
        <v>0</v>
      </c>
      <c r="U263" s="23">
        <f t="shared" si="175"/>
        <v>669746.08528065972</v>
      </c>
      <c r="V263" s="23">
        <f t="shared" si="176"/>
        <v>55840.08688552188</v>
      </c>
      <c r="W263" s="23">
        <f t="shared" si="190"/>
        <v>17609.191219509808</v>
      </c>
      <c r="X263" s="23">
        <f t="shared" si="177"/>
        <v>21602559.324703932</v>
      </c>
      <c r="Y263" s="23">
        <f t="shared" si="159"/>
        <v>2671987.0412933463</v>
      </c>
      <c r="Z263" s="3">
        <f t="shared" si="160"/>
        <v>0</v>
      </c>
      <c r="AA263" s="23">
        <f t="shared" si="161"/>
        <v>8671857.8541704956</v>
      </c>
      <c r="AB263" s="26">
        <f t="shared" si="178"/>
        <v>33669825</v>
      </c>
      <c r="AC263" s="23">
        <f t="shared" si="179"/>
        <v>38473036</v>
      </c>
      <c r="AD263" s="23">
        <f t="shared" si="180"/>
        <v>4803211</v>
      </c>
      <c r="AE263" s="24">
        <f t="shared" si="194"/>
        <v>33669825</v>
      </c>
      <c r="AF263" s="3">
        <f t="shared" si="181"/>
        <v>21582784.741150469</v>
      </c>
      <c r="AG263" s="2">
        <f t="shared" si="162"/>
        <v>0</v>
      </c>
      <c r="AH263" s="2">
        <f t="shared" si="163"/>
        <v>0.71381711225510325</v>
      </c>
      <c r="AI263" s="23">
        <f t="shared" si="187"/>
        <v>7637631.6376687884</v>
      </c>
      <c r="AJ263" s="23">
        <f t="shared" si="164"/>
        <v>1135411.9006474344</v>
      </c>
      <c r="AK263" s="23">
        <f t="shared" si="165"/>
        <v>-7388.8889652091402</v>
      </c>
      <c r="AL263" s="23">
        <f t="shared" si="191"/>
        <v>0</v>
      </c>
      <c r="AM263" s="23">
        <f t="shared" si="192"/>
        <v>0</v>
      </c>
      <c r="AN263" s="16">
        <f t="shared" si="182"/>
        <v>0</v>
      </c>
      <c r="AO263" s="23">
        <f t="shared" si="183"/>
        <v>0</v>
      </c>
      <c r="AP263" s="22">
        <f t="shared" si="184"/>
        <v>0</v>
      </c>
      <c r="AQ263" s="30">
        <f t="shared" si="166"/>
        <v>44282450.487206206</v>
      </c>
      <c r="AR263" s="28">
        <f t="shared" si="167"/>
        <v>1111582.597993406</v>
      </c>
      <c r="AS263" s="25">
        <f t="shared" si="168"/>
        <v>38718103.942469925</v>
      </c>
      <c r="AT263" s="32">
        <f t="shared" si="169"/>
        <v>0</v>
      </c>
      <c r="AU263" s="23">
        <f t="shared" si="170"/>
        <v>0</v>
      </c>
      <c r="AV263" s="22">
        <f t="shared" si="171"/>
        <v>3727925.7165356753</v>
      </c>
      <c r="AW263" s="31">
        <f t="shared" si="185"/>
        <v>44282450.487206213</v>
      </c>
      <c r="AX263"/>
      <c r="AY263"/>
      <c r="AZ263"/>
      <c r="BA263"/>
    </row>
    <row r="264" spans="1:53" s="21" customFormat="1" x14ac:dyDescent="0.25">
      <c r="A264">
        <f t="shared" si="193"/>
        <v>290</v>
      </c>
      <c r="B264" t="s">
        <v>9</v>
      </c>
      <c r="C264" s="27">
        <f t="shared" si="149"/>
        <v>0</v>
      </c>
      <c r="D264" s="27">
        <f t="shared" si="172"/>
        <v>0</v>
      </c>
      <c r="E264" s="27" t="b">
        <f t="shared" si="148"/>
        <v>0</v>
      </c>
      <c r="F264" s="29">
        <f t="shared" si="150"/>
        <v>0</v>
      </c>
      <c r="G264" s="27">
        <f t="shared" si="173"/>
        <v>0</v>
      </c>
      <c r="H264" s="22">
        <f t="shared" si="151"/>
        <v>60085243.129086703</v>
      </c>
      <c r="I264" s="23">
        <f t="shared" si="152"/>
        <v>108583635.19667737</v>
      </c>
      <c r="J264" s="23">
        <f t="shared" si="153"/>
        <v>42</v>
      </c>
      <c r="K264" s="19">
        <f t="shared" si="174"/>
        <v>1.2330326987075724</v>
      </c>
      <c r="L264" s="16">
        <f t="shared" si="154"/>
        <v>0.49666164246305378</v>
      </c>
      <c r="M264" s="23">
        <f>M263-IF($B264="B",(Percent_Rent_In_Elsies*2.49%/12 * H263)/K263,0)+IF($B264="D",N264,0)+IF(B264="D",AK263)+IF(B264="C",F263*90%)-(Y264-Y263)-IF($B264="A",Q263/K263) + IF($B264="A",Q263/K263)</f>
        <v>-27163.472518671166</v>
      </c>
      <c r="N264" s="23">
        <f t="shared" si="155"/>
        <v>0</v>
      </c>
      <c r="O264" s="22">
        <f t="shared" si="156"/>
        <v>21897.526252878597</v>
      </c>
      <c r="P264" s="22">
        <f t="shared" si="188"/>
        <v>0</v>
      </c>
      <c r="Q264" s="22">
        <f t="shared" si="189"/>
        <v>0</v>
      </c>
      <c r="R264" s="22">
        <f t="shared" si="157"/>
        <v>669624.58403787739</v>
      </c>
      <c r="S264" s="16">
        <f t="shared" si="195"/>
        <v>0</v>
      </c>
      <c r="T264" s="15">
        <f t="shared" si="158"/>
        <v>33316.119916457341</v>
      </c>
      <c r="U264" s="23">
        <f t="shared" si="175"/>
        <v>669746.08528065972</v>
      </c>
      <c r="V264" s="23">
        <f t="shared" si="176"/>
        <v>0</v>
      </c>
      <c r="W264" s="23">
        <f t="shared" si="190"/>
        <v>73449.278105031684</v>
      </c>
      <c r="X264" s="23">
        <f t="shared" si="177"/>
        <v>21602559.324703932</v>
      </c>
      <c r="Y264" s="23">
        <f t="shared" si="159"/>
        <v>2671987.0412933463</v>
      </c>
      <c r="Z264" s="3">
        <f t="shared" si="160"/>
        <v>0</v>
      </c>
      <c r="AA264" s="23">
        <f t="shared" si="161"/>
        <v>8679246.7431357056</v>
      </c>
      <c r="AB264" s="26">
        <f t="shared" si="178"/>
        <v>33669825.000000007</v>
      </c>
      <c r="AC264" s="23">
        <f t="shared" si="179"/>
        <v>38473036</v>
      </c>
      <c r="AD264" s="23">
        <f t="shared" si="180"/>
        <v>4803211</v>
      </c>
      <c r="AE264" s="24">
        <f t="shared" si="194"/>
        <v>33669825</v>
      </c>
      <c r="AF264" s="3">
        <f t="shared" si="181"/>
        <v>0</v>
      </c>
      <c r="AG264" s="2">
        <f t="shared" si="162"/>
        <v>0</v>
      </c>
      <c r="AH264" s="2">
        <f t="shared" si="163"/>
        <v>0.71381711225510325</v>
      </c>
      <c r="AI264" s="23">
        <f t="shared" si="187"/>
        <v>7644139.3103125198</v>
      </c>
      <c r="AJ264" s="23">
        <f t="shared" si="164"/>
        <v>1135411.9006474344</v>
      </c>
      <c r="AK264" s="23">
        <f t="shared" si="165"/>
        <v>0</v>
      </c>
      <c r="AL264" s="23">
        <f t="shared" si="191"/>
        <v>0</v>
      </c>
      <c r="AM264" s="23">
        <f t="shared" si="192"/>
        <v>0</v>
      </c>
      <c r="AN264" s="16">
        <f t="shared" si="182"/>
        <v>0</v>
      </c>
      <c r="AO264" s="23">
        <f t="shared" si="183"/>
        <v>0</v>
      </c>
      <c r="AP264" s="22">
        <f t="shared" si="184"/>
        <v>0</v>
      </c>
      <c r="AQ264" s="30">
        <f t="shared" si="166"/>
        <v>44282450.487206206</v>
      </c>
      <c r="AR264" s="28">
        <f t="shared" si="167"/>
        <v>1111582.597993406</v>
      </c>
      <c r="AS264" s="25">
        <f t="shared" si="168"/>
        <v>38718103.942469925</v>
      </c>
      <c r="AT264" s="32">
        <f t="shared" si="169"/>
        <v>0</v>
      </c>
      <c r="AU264" s="23">
        <f t="shared" si="170"/>
        <v>0</v>
      </c>
      <c r="AV264" s="22">
        <f t="shared" si="171"/>
        <v>3727925.7165356753</v>
      </c>
      <c r="AW264" s="31">
        <f t="shared" si="185"/>
        <v>44282450.487206213</v>
      </c>
      <c r="AX264"/>
      <c r="AY264"/>
      <c r="AZ264"/>
      <c r="BA264"/>
    </row>
    <row r="265" spans="1:53" x14ac:dyDescent="0.25">
      <c r="A265" s="21">
        <f t="shared" si="193"/>
        <v>290</v>
      </c>
      <c r="B265" s="21" t="s">
        <v>28</v>
      </c>
      <c r="C265" s="27">
        <f t="shared" si="149"/>
        <v>0</v>
      </c>
      <c r="D265" s="27">
        <f t="shared" si="172"/>
        <v>0</v>
      </c>
      <c r="E265" s="27" t="b">
        <f t="shared" si="148"/>
        <v>0</v>
      </c>
      <c r="F265" s="29">
        <f t="shared" si="150"/>
        <v>0</v>
      </c>
      <c r="G265" s="27">
        <f t="shared" si="173"/>
        <v>0</v>
      </c>
      <c r="H265" s="22">
        <f t="shared" si="151"/>
        <v>60085243.129086703</v>
      </c>
      <c r="I265" s="23">
        <f t="shared" si="152"/>
        <v>108583635.19667737</v>
      </c>
      <c r="J265" s="23">
        <f t="shared" si="153"/>
        <v>42</v>
      </c>
      <c r="K265" s="19">
        <f t="shared" si="174"/>
        <v>1.2330326987075724</v>
      </c>
      <c r="L265" s="16">
        <f t="shared" si="154"/>
        <v>0.49666164246305378</v>
      </c>
      <c r="M265" s="23">
        <f>M264-IF($B265="B",(Percent_Rent_In_Elsies*2.49%/12 * H264)/K264,0)+IF($B265="D",N265,0)+IF(B265="D",AK264)+IF(B265="C",F264*90%)-(Y265-Y264)-IF($B265="A",Q264/K264) + IF($B265="A",Q264/K264)</f>
        <v>-27163.472518671166</v>
      </c>
      <c r="N265" s="23">
        <f t="shared" si="155"/>
        <v>0</v>
      </c>
      <c r="O265" s="22">
        <f t="shared" si="156"/>
        <v>0</v>
      </c>
      <c r="P265" s="22">
        <f t="shared" si="188"/>
        <v>0</v>
      </c>
      <c r="Q265" s="22">
        <f t="shared" si="189"/>
        <v>21897.526252878597</v>
      </c>
      <c r="R265" s="22">
        <f t="shared" si="157"/>
        <v>669624.58403787739</v>
      </c>
      <c r="S265" s="16">
        <f t="shared" si="195"/>
        <v>0</v>
      </c>
      <c r="T265" s="15">
        <f t="shared" si="158"/>
        <v>0</v>
      </c>
      <c r="U265" s="23">
        <f t="shared" si="175"/>
        <v>669746.08528065972</v>
      </c>
      <c r="V265" s="23">
        <f t="shared" si="176"/>
        <v>0</v>
      </c>
      <c r="W265" s="23">
        <f t="shared" si="190"/>
        <v>0</v>
      </c>
      <c r="X265" s="23">
        <f t="shared" si="177"/>
        <v>21602559.324703932</v>
      </c>
      <c r="Y265" s="23">
        <f t="shared" si="159"/>
        <v>2671987.0412933463</v>
      </c>
      <c r="Z265" s="3">
        <f t="shared" si="160"/>
        <v>3672.4639052515849</v>
      </c>
      <c r="AA265" s="23">
        <f t="shared" si="161"/>
        <v>8734333.7017144784</v>
      </c>
      <c r="AB265" s="26">
        <f t="shared" si="178"/>
        <v>33669825.000000015</v>
      </c>
      <c r="AC265" s="23">
        <f t="shared" si="179"/>
        <v>38473036</v>
      </c>
      <c r="AD265" s="23">
        <f t="shared" si="180"/>
        <v>4803211</v>
      </c>
      <c r="AE265" s="24">
        <f t="shared" si="194"/>
        <v>33669825</v>
      </c>
      <c r="AF265" s="3">
        <f t="shared" si="181"/>
        <v>0</v>
      </c>
      <c r="AG265" s="2">
        <f t="shared" si="162"/>
        <v>2.0418851131380877E-3</v>
      </c>
      <c r="AH265" s="2">
        <f t="shared" si="163"/>
        <v>0.71381711225510325</v>
      </c>
      <c r="AI265" s="23">
        <f t="shared" si="187"/>
        <v>7692656.4683125028</v>
      </c>
      <c r="AJ265" s="23">
        <f t="shared" si="164"/>
        <v>1135411.9006474344</v>
      </c>
      <c r="AK265" s="23">
        <f t="shared" si="165"/>
        <v>0</v>
      </c>
      <c r="AL265" s="23">
        <f t="shared" si="191"/>
        <v>0</v>
      </c>
      <c r="AM265" s="23">
        <f t="shared" si="192"/>
        <v>0</v>
      </c>
      <c r="AN265" s="16">
        <f t="shared" si="182"/>
        <v>0</v>
      </c>
      <c r="AO265" s="23">
        <f t="shared" si="183"/>
        <v>0</v>
      </c>
      <c r="AP265" s="22">
        <f t="shared" si="184"/>
        <v>0</v>
      </c>
      <c r="AQ265" s="30">
        <f t="shared" si="166"/>
        <v>44282450.487206206</v>
      </c>
      <c r="AR265" s="28">
        <f t="shared" si="167"/>
        <v>1111582.597993406</v>
      </c>
      <c r="AS265" s="25">
        <f t="shared" si="168"/>
        <v>38718103.942469925</v>
      </c>
      <c r="AT265" s="32">
        <f t="shared" si="169"/>
        <v>7344.9278105031699</v>
      </c>
      <c r="AU265" s="23">
        <f t="shared" si="170"/>
        <v>7344.9278105031699</v>
      </c>
      <c r="AV265" s="22">
        <f t="shared" si="171"/>
        <v>3761241.8364521326</v>
      </c>
      <c r="AW265" s="31">
        <f t="shared" si="185"/>
        <v>44282450.487206221</v>
      </c>
    </row>
    <row r="266" spans="1:53" x14ac:dyDescent="0.25">
      <c r="A266">
        <f t="shared" si="193"/>
        <v>291</v>
      </c>
      <c r="B266" t="s">
        <v>6</v>
      </c>
      <c r="C266" s="27">
        <f t="shared" si="149"/>
        <v>0</v>
      </c>
      <c r="D266" s="27">
        <f t="shared" si="172"/>
        <v>0</v>
      </c>
      <c r="E266" s="27" t="b">
        <f t="shared" ref="E266:E329" si="196">IF(OR(I266&gt;Max_Parcels, AI266&gt;8000000000),TRUE,FALSE)</f>
        <v>0</v>
      </c>
      <c r="F266" s="29">
        <f t="shared" si="150"/>
        <v>0</v>
      </c>
      <c r="G266" s="27">
        <f t="shared" si="173"/>
        <v>0</v>
      </c>
      <c r="H266" s="22">
        <f t="shared" si="151"/>
        <v>60788743.68760822</v>
      </c>
      <c r="I266" s="23">
        <f t="shared" si="152"/>
        <v>108583635.19667737</v>
      </c>
      <c r="J266" s="23">
        <f t="shared" si="153"/>
        <v>44</v>
      </c>
      <c r="K266" s="19">
        <f t="shared" si="174"/>
        <v>1.2453938515121155</v>
      </c>
      <c r="L266" s="16">
        <f t="shared" si="154"/>
        <v>0.50247674322112701</v>
      </c>
      <c r="M266" s="23">
        <f>M265-IF($B266="B",(Percent_Rent_In_Elsies*2.49%/12 * H265)/K265,0)+IF($B266="D",N266,0)+IF(B266="D",AK265)+IF(B266="C",F265*90%)-(Y266-Y265)-IF($B266="A",Q265/K265) + IF($B266="A",Q265/K265)</f>
        <v>-27163.472518671166</v>
      </c>
      <c r="N266" s="23">
        <f t="shared" si="155"/>
        <v>0</v>
      </c>
      <c r="O266" s="22">
        <f t="shared" si="156"/>
        <v>0</v>
      </c>
      <c r="P266" s="22">
        <f t="shared" si="188"/>
        <v>0</v>
      </c>
      <c r="Q266" s="22">
        <f t="shared" si="189"/>
        <v>0</v>
      </c>
      <c r="R266" s="22">
        <f t="shared" si="157"/>
        <v>669624.58403787739</v>
      </c>
      <c r="S266" s="16">
        <f t="shared" si="195"/>
        <v>0</v>
      </c>
      <c r="T266" s="15">
        <f t="shared" si="158"/>
        <v>0</v>
      </c>
      <c r="U266" s="23">
        <f t="shared" si="175"/>
        <v>669746.08528065972</v>
      </c>
      <c r="V266" s="23">
        <f t="shared" si="176"/>
        <v>0</v>
      </c>
      <c r="W266" s="23">
        <f t="shared" si="190"/>
        <v>17759.079930184271</v>
      </c>
      <c r="X266" s="23">
        <f t="shared" si="177"/>
        <v>21603162.564300012</v>
      </c>
      <c r="Y266" s="23">
        <f t="shared" si="159"/>
        <v>2671987.0412933463</v>
      </c>
      <c r="Z266" s="3">
        <f t="shared" si="160"/>
        <v>0</v>
      </c>
      <c r="AA266" s="23">
        <f t="shared" si="161"/>
        <v>8734333.7017144784</v>
      </c>
      <c r="AB266" s="26">
        <f t="shared" si="178"/>
        <v>33669825.000000015</v>
      </c>
      <c r="AC266" s="23">
        <f t="shared" si="179"/>
        <v>38473036</v>
      </c>
      <c r="AD266" s="23">
        <f t="shared" si="180"/>
        <v>4803211</v>
      </c>
      <c r="AE266" s="24">
        <f t="shared" si="194"/>
        <v>33669825</v>
      </c>
      <c r="AF266" s="3">
        <f t="shared" si="181"/>
        <v>0</v>
      </c>
      <c r="AG266" s="2">
        <f t="shared" si="162"/>
        <v>0</v>
      </c>
      <c r="AH266" s="2">
        <f t="shared" si="163"/>
        <v>0.72217475068680304</v>
      </c>
      <c r="AI266" s="23">
        <f t="shared" si="187"/>
        <v>7769775.3494073348</v>
      </c>
      <c r="AJ266" s="23">
        <f t="shared" si="164"/>
        <v>1124142.3733545551</v>
      </c>
      <c r="AK266" s="23">
        <f t="shared" si="165"/>
        <v>0</v>
      </c>
      <c r="AL266" s="23">
        <f t="shared" si="191"/>
        <v>0</v>
      </c>
      <c r="AM266" s="23">
        <f t="shared" si="192"/>
        <v>0</v>
      </c>
      <c r="AN266" s="16">
        <f t="shared" si="182"/>
        <v>0</v>
      </c>
      <c r="AO266" s="23">
        <f t="shared" si="183"/>
        <v>0</v>
      </c>
      <c r="AP266" s="22">
        <f t="shared" si="184"/>
        <v>0</v>
      </c>
      <c r="AQ266" s="30">
        <f t="shared" si="166"/>
        <v>44260574.858479574</v>
      </c>
      <c r="AR266" s="28">
        <f t="shared" si="167"/>
        <v>1111604.4955196588</v>
      </c>
      <c r="AS266" s="25">
        <f t="shared" si="168"/>
        <v>38718103.942469925</v>
      </c>
      <c r="AT266" s="32">
        <f t="shared" si="169"/>
        <v>0</v>
      </c>
      <c r="AU266" s="23">
        <f t="shared" si="170"/>
        <v>0</v>
      </c>
      <c r="AV266" s="22">
        <f t="shared" si="171"/>
        <v>3761241.8364521326</v>
      </c>
      <c r="AW266" s="31">
        <f t="shared" si="185"/>
        <v>44260574.858479597</v>
      </c>
    </row>
    <row r="267" spans="1:53" x14ac:dyDescent="0.25">
      <c r="A267">
        <f t="shared" si="193"/>
        <v>291</v>
      </c>
      <c r="B267" t="s">
        <v>7</v>
      </c>
      <c r="C267" s="27">
        <f t="shared" ref="C267:C330" si="197">IF(E266 = TRUE, 0, IF(AND($B267="A",P266&gt;0),P266,0)+IFERROR(IF($B267="A",Percent_Elsies*95%*AN263),0))</f>
        <v>0</v>
      </c>
      <c r="D267" s="27">
        <f t="shared" si="172"/>
        <v>124539.38515121155</v>
      </c>
      <c r="E267" s="27" t="b">
        <f t="shared" si="196"/>
        <v>0</v>
      </c>
      <c r="F267" s="29">
        <f t="shared" ref="F267:F330" si="198">D267/K267</f>
        <v>100000</v>
      </c>
      <c r="G267" s="27">
        <f t="shared" si="173"/>
        <v>0</v>
      </c>
      <c r="H267" s="22">
        <f t="shared" ref="H267:H330" si="199">(H266*K267/K266+G267+D267)*IF(B267="A",(1+Inflation_Rate/12),1)</f>
        <v>60913283.072759435</v>
      </c>
      <c r="I267" s="23">
        <f t="shared" ref="I267:I330" si="200">I266+(G267+D267)/L267</f>
        <v>108831486.24019602</v>
      </c>
      <c r="J267" s="23">
        <f t="shared" ref="J267:J330" si="201">J266+IF(AND($B267="A",M267&lt;0,AR266&gt;0,E266=FALSE),MIN(_xlfn.FLOOR.MATH(1 + (-M267*2)/(Buy_On_Revalue)),30),0)</f>
        <v>44</v>
      </c>
      <c r="K267" s="19">
        <f t="shared" si="174"/>
        <v>1.2453938515121155</v>
      </c>
      <c r="L267" s="16">
        <f t="shared" ref="L267:L330" si="202">(L266/K266)*K267*IF(B267="A",(1+Inflation_Rate/12),1)</f>
        <v>0.50247674322112701</v>
      </c>
      <c r="M267" s="23">
        <f>M266-IF($B267="B",(Percent_Rent_In_Elsies*2.49%/12 * H266)/K266,0)+IF($B267="D",N267,0)+IF(B267="D",AK266)+IF(B267="C",F266*90%)-(Y267-Y266)-IF($B267="A",Q266/K266) + IF($B267="A",Q266/K266)</f>
        <v>-77804.738732823491</v>
      </c>
      <c r="N267" s="23">
        <f t="shared" ref="N267:N330" si="203">IF(B267="D", IF(V266&gt;(Percent_Elsies*(S266+V266)),V266-(Percent_Elsies)*(S266+V266),0),0)</f>
        <v>0</v>
      </c>
      <c r="O267" s="22">
        <f t="shared" ref="O267:O330" si="204">IF(B267="D",IF(S266&gt;Percent_Dollars*(S266+V266),S266-(Percent_Dollars*(S266+V266)),0),0)</f>
        <v>0</v>
      </c>
      <c r="P267" s="22">
        <f t="shared" si="188"/>
        <v>0</v>
      </c>
      <c r="Q267" s="22">
        <f t="shared" si="189"/>
        <v>0</v>
      </c>
      <c r="R267" s="22">
        <f t="shared" ref="R267:R330" si="205">R266+IF($B267="B",5%*AN267,0)-IF(B267="B",R266/12,0)+IF($B267="C", AP266,0)</f>
        <v>613822.53536805429</v>
      </c>
      <c r="S267" s="16">
        <f t="shared" si="195"/>
        <v>55802.048669823118</v>
      </c>
      <c r="T267" s="15">
        <f t="shared" ref="T267:T330" si="206">IF($B267="E",0,T266+IF(B267="B", Percent_Dollars*95%*AN267,0)  + IF($B267="D",N267*MM_Bottom*K267)+IF($B267="D",S266-O267))</f>
        <v>0</v>
      </c>
      <c r="U267" s="23">
        <f t="shared" si="175"/>
        <v>613933.91150727146</v>
      </c>
      <c r="V267" s="23">
        <f t="shared" si="176"/>
        <v>55812.173773388313</v>
      </c>
      <c r="W267" s="23">
        <f t="shared" si="190"/>
        <v>17759.079930184271</v>
      </c>
      <c r="X267" s="23">
        <f t="shared" si="177"/>
        <v>21603162.564300012</v>
      </c>
      <c r="Y267" s="23">
        <f t="shared" ref="Y267:Y330" si="207">50%*$H$10*(AS266/$AS$10)*((4/3)/12+2.49%/4)</f>
        <v>2671987.0412933463</v>
      </c>
      <c r="Z267" s="3">
        <f t="shared" ref="Z267:Z330" si="208">IF($B267="E",W266*3.5%/Percent_Elsies,0)</f>
        <v>0</v>
      </c>
      <c r="AA267" s="23">
        <f t="shared" ref="AA267:AA330" si="209">AA266+IF($B267="E",W266*52.5%/Percent_Elsies,0)-IF($B267="D",AK266)</f>
        <v>8734333.7017144784</v>
      </c>
      <c r="AB267" s="26">
        <f t="shared" si="178"/>
        <v>33669825.000000015</v>
      </c>
      <c r="AC267" s="23">
        <f t="shared" si="179"/>
        <v>38473036</v>
      </c>
      <c r="AD267" s="23">
        <f t="shared" si="180"/>
        <v>4803211</v>
      </c>
      <c r="AE267" s="24">
        <f t="shared" si="194"/>
        <v>33669825</v>
      </c>
      <c r="AF267" s="3">
        <f t="shared" si="181"/>
        <v>0</v>
      </c>
      <c r="AG267" s="2">
        <f t="shared" ref="AG267:AG330" si="210">IF($B267="E",(Z267/AF265)*12,0)</f>
        <v>0</v>
      </c>
      <c r="AH267" s="2">
        <f t="shared" ref="AH267:AH330" si="211">40%*H267/AE267</f>
        <v>0.72365428775183038</v>
      </c>
      <c r="AI267" s="23">
        <f t="shared" si="187"/>
        <v>7769775.3494073348</v>
      </c>
      <c r="AJ267" s="23">
        <f t="shared" ref="AJ267:AJ330" si="212">AJ266*K266/K267</f>
        <v>1124142.3733545551</v>
      </c>
      <c r="AK267" s="23">
        <f t="shared" ref="AK267:AK330" si="213">IF($B267="C",((37/25)*1000/K267)*AI267/1000000 - AM266/1000000,0)</f>
        <v>0</v>
      </c>
      <c r="AL267" s="23">
        <f t="shared" si="191"/>
        <v>132143.71173854638</v>
      </c>
      <c r="AM267" s="23">
        <f t="shared" si="192"/>
        <v>22282251860.647457</v>
      </c>
      <c r="AN267" s="16">
        <f t="shared" si="182"/>
        <v>0</v>
      </c>
      <c r="AO267" s="23">
        <f t="shared" si="183"/>
        <v>50641.266214152325</v>
      </c>
      <c r="AP267" s="22">
        <f t="shared" si="184"/>
        <v>63068.321575893533</v>
      </c>
      <c r="AQ267" s="30">
        <f t="shared" ref="AQ267:AQ330" si="214">(AQ266+IF($B267="B",AN267*(5%+95%*Percent_Dollars))+IFERROR(IF($B267="A",AN263*95%*Percent_Elsies),0)+IF($B267="B",D267)+AP267+IF($B267="B",(Percent_Rent_In_Elsies*2.49%*H266/12)*MM_Top,0)-IF($B267="C",F266*MM_Bottom*K267*65%)) + IF($B267="A",Q266*(MM_Top - MM_Bottom)) - IF($B267="A",Q266)</f>
        <v>44510714.806049183</v>
      </c>
      <c r="AR267" s="28">
        <f t="shared" ref="AR267:AR330" si="215">(AR266+IF($B267="B",((Percent_Rent_In_Elsies)*2.49%*H266/12)*MM_Top,0)-IF($B267="D",N267*MM_Bottom*K267)-IF($B267="C",F266*MM_Bottom*K267*65%)) + IF($B267="A",Q266*(MM_Top - MM_Bottom))</f>
        <v>1174136.7363621572</v>
      </c>
      <c r="AS267" s="25">
        <f t="shared" ref="AS267:AS330" si="216">AS266+G267+D267</f>
        <v>38842643.32762114</v>
      </c>
      <c r="AT267" s="32">
        <f t="shared" ref="AT267:AT330" si="217">IF($B267="E",W266*7%/Percent_Elsies,0)</f>
        <v>0</v>
      </c>
      <c r="AU267" s="23">
        <f t="shared" ref="AU267:AU330" si="218">IF($B267="E",W266*7%/Percent_Elsies,0)</f>
        <v>0</v>
      </c>
      <c r="AV267" s="22">
        <f t="shared" ref="AV267:AV330" si="219">AV266+IF($B267="E",T266*30%/Percent_Dollars)</f>
        <v>3761241.8364521326</v>
      </c>
      <c r="AW267" s="31">
        <f t="shared" si="185"/>
        <v>44510714.806049205</v>
      </c>
    </row>
    <row r="268" spans="1:53" x14ac:dyDescent="0.25">
      <c r="A268">
        <f t="shared" si="193"/>
        <v>291</v>
      </c>
      <c r="B268" t="s">
        <v>8</v>
      </c>
      <c r="C268" s="27">
        <f t="shared" si="197"/>
        <v>0</v>
      </c>
      <c r="D268" s="27">
        <f t="shared" ref="D268:D331" si="220">IF(AND($B268="B",M268&lt;0,AR267&gt;0,E267=FALSE),MIN(AR267,Buy_On_Revalue*K268*(J267-J266)),0)</f>
        <v>0</v>
      </c>
      <c r="E268" s="27" t="b">
        <f t="shared" si="196"/>
        <v>0</v>
      </c>
      <c r="F268" s="29">
        <f t="shared" si="198"/>
        <v>0</v>
      </c>
      <c r="G268" s="27">
        <f t="shared" ref="G268:G331" si="221">C268</f>
        <v>0</v>
      </c>
      <c r="H268" s="22">
        <f t="shared" si="199"/>
        <v>60913283.072759442</v>
      </c>
      <c r="I268" s="23">
        <f t="shared" si="200"/>
        <v>108831486.24019602</v>
      </c>
      <c r="J268" s="23">
        <f t="shared" si="201"/>
        <v>44</v>
      </c>
      <c r="K268" s="19">
        <f t="shared" ref="K268:K331" si="222">IF(J268-J267 &gt; 0,K267*(1+0.005)^(J268-J267),K267)</f>
        <v>1.2453938515121155</v>
      </c>
      <c r="L268" s="16">
        <f t="shared" si="202"/>
        <v>0.50247674322112701</v>
      </c>
      <c r="M268" s="23">
        <f>M267-IF($B268="B",(Percent_Rent_In_Elsies*2.49%/12 * H267)/K267,0)+IF($B268="D",N268,0)+IF(B268="D",AK267)+IF(B268="C",F267*90%)-(Y268-Y267)-IF($B268="A",Q267/K267) + IF($B268="A",Q267/K267)</f>
        <v>3600.6352558114158</v>
      </c>
      <c r="N268" s="23">
        <f t="shared" si="203"/>
        <v>0</v>
      </c>
      <c r="O268" s="22">
        <f t="shared" si="204"/>
        <v>0</v>
      </c>
      <c r="P268" s="22">
        <f t="shared" si="188"/>
        <v>0</v>
      </c>
      <c r="Q268" s="22">
        <f t="shared" si="189"/>
        <v>0</v>
      </c>
      <c r="R268" s="22">
        <f t="shared" si="205"/>
        <v>676890.85694394785</v>
      </c>
      <c r="S268" s="16">
        <f t="shared" si="195"/>
        <v>55802.048669823118</v>
      </c>
      <c r="T268" s="15">
        <f t="shared" si="206"/>
        <v>0</v>
      </c>
      <c r="U268" s="23">
        <f t="shared" ref="U268:U331" si="223">U267-IF($B268="B",U267/12)+IF($B268="C",AO267)+IF(B268="C",F267*10%)</f>
        <v>674575.1777214238</v>
      </c>
      <c r="V268" s="23">
        <f t="shared" ref="V268:V331" si="224">IF($B268="D", 0, V267+IF($B268="B",U267/12,0))</f>
        <v>55812.173773388313</v>
      </c>
      <c r="W268" s="23">
        <f t="shared" si="190"/>
        <v>17759.079930184271</v>
      </c>
      <c r="X268" s="23">
        <f t="shared" ref="X268:X331" si="225">X267+IFERROR(IF($B268="A",Z267,0),0)  + AT267 + AU267 - IF($B268="A",Q267/K267)</f>
        <v>21603162.564300012</v>
      </c>
      <c r="Y268" s="23">
        <f t="shared" si="207"/>
        <v>2680581.6673047114</v>
      </c>
      <c r="Z268" s="3">
        <f t="shared" si="208"/>
        <v>0</v>
      </c>
      <c r="AA268" s="23">
        <f t="shared" si="209"/>
        <v>8734333.7017144784</v>
      </c>
      <c r="AB268" s="26">
        <f t="shared" ref="AB268:AB331" si="226">M268+SUM(U268:AA268)+AO268+AT268+AU268</f>
        <v>33769825.000000015</v>
      </c>
      <c r="AC268" s="23">
        <f t="shared" ref="AC268:AC331" si="227">AC267+G268+IF($B268="C",F267)</f>
        <v>38573036</v>
      </c>
      <c r="AD268" s="23">
        <f t="shared" ref="AD268:AD332" si="228">AD267</f>
        <v>4803211</v>
      </c>
      <c r="AE268" s="24">
        <f t="shared" si="194"/>
        <v>33769825</v>
      </c>
      <c r="AF268" s="3">
        <f t="shared" ref="AF268:AF331" si="229">IF($B268="C",MAX(AE268-AA268-Y268-U268-V268-W268-AO268-AT268-AU268,0.0001),0)</f>
        <v>21606763.199555818</v>
      </c>
      <c r="AG268" s="2">
        <f t="shared" si="210"/>
        <v>0</v>
      </c>
      <c r="AH268" s="2">
        <f t="shared" si="211"/>
        <v>0.72151138565579709</v>
      </c>
      <c r="AI268" s="23">
        <f t="shared" si="187"/>
        <v>7769775.3494073348</v>
      </c>
      <c r="AJ268" s="23">
        <f t="shared" si="212"/>
        <v>1124142.3733545551</v>
      </c>
      <c r="AK268" s="23">
        <f t="shared" si="213"/>
        <v>-13048.813375977865</v>
      </c>
      <c r="AL268" s="23">
        <f t="shared" si="191"/>
        <v>0</v>
      </c>
      <c r="AM268" s="23">
        <f t="shared" si="192"/>
        <v>0</v>
      </c>
      <c r="AN268" s="16">
        <f t="shared" ref="AN268:AN331" si="230">IF($B268="B",(G262)/2,0)</f>
        <v>0</v>
      </c>
      <c r="AO268" s="23">
        <f t="shared" ref="AO268:AO331" si="231">IF($B268="B",(Percent_Rent_In_Elsies*2.49%/12*H267)/K267,0)</f>
        <v>0</v>
      </c>
      <c r="AP268" s="22">
        <f t="shared" ref="AP268:AP331" si="232">IF($B268="B",(1-Percent_Rent_In_Elsies)*2.49%*H267/12,0)</f>
        <v>0</v>
      </c>
      <c r="AQ268" s="30">
        <f t="shared" si="214"/>
        <v>44430533.236404203</v>
      </c>
      <c r="AR268" s="28">
        <f t="shared" si="215"/>
        <v>1093955.1667171784</v>
      </c>
      <c r="AS268" s="25">
        <f t="shared" si="216"/>
        <v>38842643.32762114</v>
      </c>
      <c r="AT268" s="32">
        <f t="shared" si="217"/>
        <v>0</v>
      </c>
      <c r="AU268" s="23">
        <f t="shared" si="218"/>
        <v>0</v>
      </c>
      <c r="AV268" s="22">
        <f t="shared" si="219"/>
        <v>3761241.8364521326</v>
      </c>
      <c r="AW268" s="31">
        <f t="shared" ref="AW268:AW331" si="233">SUM(AR268:AS268)+AV268 +SUM(O268:T268)+AP268</f>
        <v>44430533.236404225</v>
      </c>
    </row>
    <row r="269" spans="1:53" x14ac:dyDescent="0.25">
      <c r="A269" s="21">
        <f t="shared" si="193"/>
        <v>291</v>
      </c>
      <c r="B269" s="21" t="s">
        <v>9</v>
      </c>
      <c r="C269" s="27">
        <f t="shared" si="197"/>
        <v>0</v>
      </c>
      <c r="D269" s="27">
        <f t="shared" si="220"/>
        <v>0</v>
      </c>
      <c r="E269" s="27" t="b">
        <f t="shared" si="196"/>
        <v>0</v>
      </c>
      <c r="F269" s="29">
        <f t="shared" si="198"/>
        <v>0</v>
      </c>
      <c r="G269" s="27">
        <f t="shared" si="221"/>
        <v>0</v>
      </c>
      <c r="H269" s="22">
        <f t="shared" si="199"/>
        <v>60913283.072759442</v>
      </c>
      <c r="I269" s="23">
        <f t="shared" si="200"/>
        <v>108831486.24019602</v>
      </c>
      <c r="J269" s="23">
        <f t="shared" si="201"/>
        <v>44</v>
      </c>
      <c r="K269" s="19">
        <f t="shared" si="222"/>
        <v>1.2453938515121155</v>
      </c>
      <c r="L269" s="16">
        <f t="shared" si="202"/>
        <v>0.50247674322112701</v>
      </c>
      <c r="M269" s="23">
        <f>M268-IF($B269="B",(Percent_Rent_In_Elsies*2.49%/12 * H268)/K268,0)+IF($B269="D",N269,0)+IF(B269="D",AK268)+IF(B269="C",F268*90%)-(Y269-Y268)-IF($B269="A",Q268/K268) + IF($B269="A",Q268/K268)</f>
        <v>-9448.1781201664489</v>
      </c>
      <c r="N269" s="23">
        <f t="shared" si="203"/>
        <v>0</v>
      </c>
      <c r="O269" s="22">
        <f t="shared" si="204"/>
        <v>22317.78193685969</v>
      </c>
      <c r="P269" s="22">
        <f t="shared" si="188"/>
        <v>0</v>
      </c>
      <c r="Q269" s="22">
        <f t="shared" si="189"/>
        <v>0</v>
      </c>
      <c r="R269" s="22">
        <f t="shared" si="205"/>
        <v>676890.85694394785</v>
      </c>
      <c r="S269" s="16">
        <f t="shared" si="195"/>
        <v>0</v>
      </c>
      <c r="T269" s="15">
        <f t="shared" si="206"/>
        <v>33484.266732963428</v>
      </c>
      <c r="U269" s="23">
        <f t="shared" si="223"/>
        <v>674575.1777214238</v>
      </c>
      <c r="V269" s="23">
        <f t="shared" si="224"/>
        <v>0</v>
      </c>
      <c r="W269" s="23">
        <f t="shared" si="190"/>
        <v>73571.253703572584</v>
      </c>
      <c r="X269" s="23">
        <f t="shared" si="225"/>
        <v>21603162.564300012</v>
      </c>
      <c r="Y269" s="23">
        <f t="shared" si="207"/>
        <v>2680581.6673047114</v>
      </c>
      <c r="Z269" s="3">
        <f t="shared" si="208"/>
        <v>0</v>
      </c>
      <c r="AA269" s="23">
        <f t="shared" si="209"/>
        <v>8747382.5150904562</v>
      </c>
      <c r="AB269" s="26">
        <f t="shared" si="226"/>
        <v>33769825.000000015</v>
      </c>
      <c r="AC269" s="23">
        <f t="shared" si="227"/>
        <v>38573036</v>
      </c>
      <c r="AD269" s="23">
        <f t="shared" si="228"/>
        <v>4803211</v>
      </c>
      <c r="AE269" s="24">
        <f t="shared" si="194"/>
        <v>33769825</v>
      </c>
      <c r="AF269" s="3">
        <f t="shared" si="229"/>
        <v>0</v>
      </c>
      <c r="AG269" s="2">
        <f t="shared" si="210"/>
        <v>0</v>
      </c>
      <c r="AH269" s="2">
        <f t="shared" si="211"/>
        <v>0.72151138565579709</v>
      </c>
      <c r="AI269" s="23">
        <f t="shared" ref="AI269:AI332" si="234">AA269/(AJ269/1000000)</f>
        <v>7781383.1436558859</v>
      </c>
      <c r="AJ269" s="23">
        <f t="shared" si="212"/>
        <v>1124142.3733545551</v>
      </c>
      <c r="AK269" s="23">
        <f t="shared" si="213"/>
        <v>0</v>
      </c>
      <c r="AL269" s="23">
        <f t="shared" si="191"/>
        <v>0</v>
      </c>
      <c r="AM269" s="23">
        <f t="shared" si="192"/>
        <v>0</v>
      </c>
      <c r="AN269" s="16">
        <f t="shared" si="230"/>
        <v>0</v>
      </c>
      <c r="AO269" s="23">
        <f t="shared" si="231"/>
        <v>0</v>
      </c>
      <c r="AP269" s="22">
        <f t="shared" si="232"/>
        <v>0</v>
      </c>
      <c r="AQ269" s="30">
        <f t="shared" si="214"/>
        <v>44430533.236404203</v>
      </c>
      <c r="AR269" s="28">
        <f t="shared" si="215"/>
        <v>1093955.1667171784</v>
      </c>
      <c r="AS269" s="25">
        <f t="shared" si="216"/>
        <v>38842643.32762114</v>
      </c>
      <c r="AT269" s="32">
        <f t="shared" si="217"/>
        <v>0</v>
      </c>
      <c r="AU269" s="23">
        <f t="shared" si="218"/>
        <v>0</v>
      </c>
      <c r="AV269" s="22">
        <f t="shared" si="219"/>
        <v>3761241.8364521326</v>
      </c>
      <c r="AW269" s="31">
        <f t="shared" si="233"/>
        <v>44430533.236404225</v>
      </c>
      <c r="AX269" s="21"/>
      <c r="AY269" s="21"/>
      <c r="AZ269" s="21"/>
      <c r="BA269" s="21"/>
    </row>
    <row r="270" spans="1:53" x14ac:dyDescent="0.25">
      <c r="A270" s="21">
        <f t="shared" si="193"/>
        <v>291</v>
      </c>
      <c r="B270" s="21" t="s">
        <v>28</v>
      </c>
      <c r="C270" s="27">
        <f t="shared" si="197"/>
        <v>0</v>
      </c>
      <c r="D270" s="27">
        <f t="shared" si="220"/>
        <v>0</v>
      </c>
      <c r="E270" s="27" t="b">
        <f t="shared" si="196"/>
        <v>0</v>
      </c>
      <c r="F270" s="29">
        <f t="shared" si="198"/>
        <v>0</v>
      </c>
      <c r="G270" s="27">
        <f t="shared" si="221"/>
        <v>0</v>
      </c>
      <c r="H270" s="22">
        <f t="shared" si="199"/>
        <v>60913283.072759442</v>
      </c>
      <c r="I270" s="23">
        <f t="shared" si="200"/>
        <v>108831486.24019602</v>
      </c>
      <c r="J270" s="23">
        <f t="shared" si="201"/>
        <v>44</v>
      </c>
      <c r="K270" s="19">
        <f t="shared" si="222"/>
        <v>1.2453938515121155</v>
      </c>
      <c r="L270" s="16">
        <f t="shared" si="202"/>
        <v>0.50247674322112701</v>
      </c>
      <c r="M270" s="23">
        <f>M269-IF($B270="B",(Percent_Rent_In_Elsies*2.49%/12 * H269)/K269,0)+IF($B270="D",N270,0)+IF(B270="D",AK269)+IF(B270="C",F269*90%)-(Y270-Y269)-IF($B270="A",Q269/K269) + IF($B270="A",Q269/K269)</f>
        <v>-9448.1781201664489</v>
      </c>
      <c r="N270" s="23">
        <f t="shared" si="203"/>
        <v>0</v>
      </c>
      <c r="O270" s="22">
        <f t="shared" si="204"/>
        <v>0</v>
      </c>
      <c r="P270" s="22">
        <f t="shared" si="188"/>
        <v>0</v>
      </c>
      <c r="Q270" s="22">
        <f t="shared" si="189"/>
        <v>22317.78193685969</v>
      </c>
      <c r="R270" s="22">
        <f t="shared" si="205"/>
        <v>676890.85694394785</v>
      </c>
      <c r="S270" s="16">
        <f t="shared" si="195"/>
        <v>0</v>
      </c>
      <c r="T270" s="15">
        <f t="shared" si="206"/>
        <v>0</v>
      </c>
      <c r="U270" s="23">
        <f t="shared" si="223"/>
        <v>674575.1777214238</v>
      </c>
      <c r="V270" s="23">
        <f t="shared" si="224"/>
        <v>0</v>
      </c>
      <c r="W270" s="23">
        <f t="shared" si="190"/>
        <v>0</v>
      </c>
      <c r="X270" s="23">
        <f t="shared" si="225"/>
        <v>21603162.564300012</v>
      </c>
      <c r="Y270" s="23">
        <f t="shared" si="207"/>
        <v>2680581.6673047114</v>
      </c>
      <c r="Z270" s="3">
        <f t="shared" si="208"/>
        <v>3678.5626851786301</v>
      </c>
      <c r="AA270" s="23">
        <f t="shared" si="209"/>
        <v>8802560.9553681351</v>
      </c>
      <c r="AB270" s="26">
        <f t="shared" si="226"/>
        <v>33769825.000000015</v>
      </c>
      <c r="AC270" s="23">
        <f t="shared" si="227"/>
        <v>38573036</v>
      </c>
      <c r="AD270" s="23">
        <f t="shared" si="228"/>
        <v>4803211</v>
      </c>
      <c r="AE270" s="24">
        <f t="shared" si="194"/>
        <v>33769825</v>
      </c>
      <c r="AF270" s="3">
        <f t="shared" si="229"/>
        <v>0</v>
      </c>
      <c r="AG270" s="2">
        <f t="shared" si="210"/>
        <v>2.0430062482959515E-3</v>
      </c>
      <c r="AH270" s="2">
        <f t="shared" si="211"/>
        <v>0.72151138565579709</v>
      </c>
      <c r="AI270" s="23">
        <f t="shared" si="234"/>
        <v>7830468.0652686357</v>
      </c>
      <c r="AJ270" s="23">
        <f t="shared" si="212"/>
        <v>1124142.3733545551</v>
      </c>
      <c r="AK270" s="23">
        <f t="shared" si="213"/>
        <v>0</v>
      </c>
      <c r="AL270" s="23">
        <f t="shared" si="191"/>
        <v>0</v>
      </c>
      <c r="AM270" s="23">
        <f t="shared" si="192"/>
        <v>0</v>
      </c>
      <c r="AN270" s="16">
        <f t="shared" si="230"/>
        <v>0</v>
      </c>
      <c r="AO270" s="23">
        <f t="shared" si="231"/>
        <v>0</v>
      </c>
      <c r="AP270" s="22">
        <f t="shared" si="232"/>
        <v>0</v>
      </c>
      <c r="AQ270" s="30">
        <f t="shared" si="214"/>
        <v>44430533.236404203</v>
      </c>
      <c r="AR270" s="28">
        <f t="shared" si="215"/>
        <v>1093955.1667171784</v>
      </c>
      <c r="AS270" s="25">
        <f t="shared" si="216"/>
        <v>38842643.32762114</v>
      </c>
      <c r="AT270" s="32">
        <f t="shared" si="217"/>
        <v>7357.1253703572602</v>
      </c>
      <c r="AU270" s="23">
        <f t="shared" si="218"/>
        <v>7357.1253703572602</v>
      </c>
      <c r="AV270" s="22">
        <f t="shared" si="219"/>
        <v>3794726.1031850958</v>
      </c>
      <c r="AW270" s="31">
        <f t="shared" si="233"/>
        <v>44430533.236404218</v>
      </c>
      <c r="AX270" s="21"/>
      <c r="AY270" s="21"/>
      <c r="AZ270" s="21"/>
      <c r="BA270" s="21"/>
    </row>
    <row r="271" spans="1:53" x14ac:dyDescent="0.25">
      <c r="A271">
        <f t="shared" si="193"/>
        <v>292</v>
      </c>
      <c r="B271" t="s">
        <v>6</v>
      </c>
      <c r="C271" s="27">
        <f t="shared" si="197"/>
        <v>0</v>
      </c>
      <c r="D271" s="27">
        <f t="shared" si="220"/>
        <v>0</v>
      </c>
      <c r="E271" s="27" t="b">
        <f t="shared" si="196"/>
        <v>0</v>
      </c>
      <c r="F271" s="29">
        <f t="shared" si="198"/>
        <v>0</v>
      </c>
      <c r="G271" s="27">
        <f t="shared" si="221"/>
        <v>0</v>
      </c>
      <c r="H271" s="22">
        <f t="shared" si="199"/>
        <v>61319879.237270109</v>
      </c>
      <c r="I271" s="23">
        <f t="shared" si="200"/>
        <v>108831486.24019602</v>
      </c>
      <c r="J271" s="23">
        <f t="shared" si="201"/>
        <v>45</v>
      </c>
      <c r="K271" s="19">
        <f t="shared" si="222"/>
        <v>1.251620820769676</v>
      </c>
      <c r="L271" s="16">
        <f t="shared" si="202"/>
        <v>0.50583077548212807</v>
      </c>
      <c r="M271" s="23">
        <f>M270-IF($B271="B",(Percent_Rent_In_Elsies*2.49%/12 * H270)/K270,0)+IF($B271="D",N271,0)+IF(B271="D",AK270)+IF(B271="C",F270*90%)-(Y271-Y270)-IF($B271="A",Q270/K270) + IF($B271="A",Q270/K270)</f>
        <v>-9448.1781201664489</v>
      </c>
      <c r="N271" s="23">
        <f t="shared" si="203"/>
        <v>0</v>
      </c>
      <c r="O271" s="22">
        <f t="shared" si="204"/>
        <v>0</v>
      </c>
      <c r="P271" s="22">
        <f t="shared" ref="P271:P334" si="235">IF(AG271 &gt; Retail_Freeze_Above, O270,0)</f>
        <v>0</v>
      </c>
      <c r="Q271" s="22">
        <f t="shared" ref="Q271:Q334" si="236">IF(AG271&lt;=Retail_Freeze_Above,O270,0)</f>
        <v>0</v>
      </c>
      <c r="R271" s="22">
        <f t="shared" si="205"/>
        <v>676890.85694394785</v>
      </c>
      <c r="S271" s="16">
        <f t="shared" si="195"/>
        <v>0</v>
      </c>
      <c r="T271" s="15">
        <f t="shared" si="206"/>
        <v>0</v>
      </c>
      <c r="U271" s="23">
        <f t="shared" si="223"/>
        <v>674575.1777214238</v>
      </c>
      <c r="V271" s="23">
        <f t="shared" si="224"/>
        <v>0</v>
      </c>
      <c r="W271" s="23">
        <f t="shared" ref="W271:W334" si="237">IF($B271="E",0,W270+IF(B271="D",V270,0)+IF($B271="A",G271))-IF($B271="D",N271)+IF($B271="A",Q270/K270)</f>
        <v>17920.260253222052</v>
      </c>
      <c r="X271" s="23">
        <f t="shared" si="225"/>
        <v>21603635.117472686</v>
      </c>
      <c r="Y271" s="23">
        <f t="shared" si="207"/>
        <v>2680581.6673047114</v>
      </c>
      <c r="Z271" s="3">
        <f t="shared" si="208"/>
        <v>0</v>
      </c>
      <c r="AA271" s="23">
        <f t="shared" si="209"/>
        <v>8802560.9553681351</v>
      </c>
      <c r="AB271" s="26">
        <f t="shared" si="226"/>
        <v>33769825.000000015</v>
      </c>
      <c r="AC271" s="23">
        <f t="shared" si="227"/>
        <v>38573036</v>
      </c>
      <c r="AD271" s="23">
        <f t="shared" si="228"/>
        <v>4803211</v>
      </c>
      <c r="AE271" s="24">
        <f t="shared" si="194"/>
        <v>33769825</v>
      </c>
      <c r="AF271" s="3">
        <f t="shared" si="229"/>
        <v>0</v>
      </c>
      <c r="AG271" s="2">
        <f t="shared" si="210"/>
        <v>0</v>
      </c>
      <c r="AH271" s="2">
        <f t="shared" si="211"/>
        <v>0.7263274741550495</v>
      </c>
      <c r="AI271" s="23">
        <f t="shared" si="234"/>
        <v>7869620.4055949785</v>
      </c>
      <c r="AJ271" s="23">
        <f t="shared" si="212"/>
        <v>1118549.6252284131</v>
      </c>
      <c r="AK271" s="23">
        <f t="shared" si="213"/>
        <v>0</v>
      </c>
      <c r="AL271" s="23">
        <f t="shared" si="191"/>
        <v>0</v>
      </c>
      <c r="AM271" s="23">
        <f t="shared" si="192"/>
        <v>0</v>
      </c>
      <c r="AN271" s="16">
        <f t="shared" si="230"/>
        <v>0</v>
      </c>
      <c r="AO271" s="23">
        <f t="shared" si="231"/>
        <v>0</v>
      </c>
      <c r="AP271" s="22">
        <f t="shared" si="232"/>
        <v>0</v>
      </c>
      <c r="AQ271" s="30">
        <f t="shared" si="214"/>
        <v>44408237.772249281</v>
      </c>
      <c r="AR271" s="28">
        <f t="shared" si="215"/>
        <v>1093977.4844991153</v>
      </c>
      <c r="AS271" s="25">
        <f t="shared" si="216"/>
        <v>38842643.32762114</v>
      </c>
      <c r="AT271" s="32">
        <f t="shared" si="217"/>
        <v>0</v>
      </c>
      <c r="AU271" s="23">
        <f t="shared" si="218"/>
        <v>0</v>
      </c>
      <c r="AV271" s="22">
        <f t="shared" si="219"/>
        <v>3794726.1031850958</v>
      </c>
      <c r="AW271" s="31">
        <f t="shared" si="233"/>
        <v>44408237.772249296</v>
      </c>
    </row>
    <row r="272" spans="1:53" x14ac:dyDescent="0.25">
      <c r="A272">
        <f t="shared" si="193"/>
        <v>292</v>
      </c>
      <c r="B272" t="s">
        <v>7</v>
      </c>
      <c r="C272" s="27">
        <f t="shared" si="197"/>
        <v>0</v>
      </c>
      <c r="D272" s="27">
        <f t="shared" si="220"/>
        <v>62581.041038483796</v>
      </c>
      <c r="E272" s="27" t="b">
        <f t="shared" si="196"/>
        <v>0</v>
      </c>
      <c r="F272" s="29">
        <f t="shared" si="198"/>
        <v>50000</v>
      </c>
      <c r="G272" s="27">
        <f t="shared" si="221"/>
        <v>0</v>
      </c>
      <c r="H272" s="22">
        <f t="shared" si="199"/>
        <v>61382460.2783086</v>
      </c>
      <c r="I272" s="23">
        <f t="shared" si="200"/>
        <v>108955205.56308387</v>
      </c>
      <c r="J272" s="23">
        <f t="shared" si="201"/>
        <v>45</v>
      </c>
      <c r="K272" s="19">
        <f t="shared" si="222"/>
        <v>1.251620820769676</v>
      </c>
      <c r="L272" s="16">
        <f t="shared" si="202"/>
        <v>0.50583077548212807</v>
      </c>
      <c r="M272" s="23">
        <f>M271-IF($B272="B",(Percent_Rent_In_Elsies*2.49%/12 * H271)/K271,0)+IF($B272="D",N272,0)+IF(B272="D",AK271)+IF(B272="C",F271*90%)-(Y272-Y271)-IF($B272="A",Q271/K271) + IF($B272="A",Q271/K271)</f>
        <v>-60277.769361342369</v>
      </c>
      <c r="N272" s="23">
        <f t="shared" si="203"/>
        <v>0</v>
      </c>
      <c r="O272" s="22">
        <f t="shared" si="204"/>
        <v>0</v>
      </c>
      <c r="P272" s="22">
        <f t="shared" si="235"/>
        <v>0</v>
      </c>
      <c r="Q272" s="22">
        <f t="shared" si="236"/>
        <v>0</v>
      </c>
      <c r="R272" s="22">
        <f t="shared" si="205"/>
        <v>620483.28553195216</v>
      </c>
      <c r="S272" s="16">
        <f t="shared" si="195"/>
        <v>56407.571411995654</v>
      </c>
      <c r="T272" s="15">
        <f t="shared" si="206"/>
        <v>0</v>
      </c>
      <c r="U272" s="23">
        <f t="shared" si="223"/>
        <v>618360.57957797183</v>
      </c>
      <c r="V272" s="23">
        <f t="shared" si="224"/>
        <v>56214.598143451985</v>
      </c>
      <c r="W272" s="23">
        <f t="shared" si="237"/>
        <v>17920.260253222052</v>
      </c>
      <c r="X272" s="23">
        <f t="shared" si="225"/>
        <v>21603635.117472686</v>
      </c>
      <c r="Y272" s="23">
        <f t="shared" si="207"/>
        <v>2680581.6673047114</v>
      </c>
      <c r="Z272" s="3">
        <f t="shared" si="208"/>
        <v>0</v>
      </c>
      <c r="AA272" s="23">
        <f t="shared" si="209"/>
        <v>8802560.9553681351</v>
      </c>
      <c r="AB272" s="26">
        <f t="shared" si="226"/>
        <v>33769825.000000015</v>
      </c>
      <c r="AC272" s="23">
        <f t="shared" si="227"/>
        <v>38573036</v>
      </c>
      <c r="AD272" s="23">
        <f t="shared" si="228"/>
        <v>4803211</v>
      </c>
      <c r="AE272" s="24">
        <f t="shared" si="194"/>
        <v>33769825</v>
      </c>
      <c r="AF272" s="3">
        <f t="shared" si="229"/>
        <v>0</v>
      </c>
      <c r="AG272" s="2">
        <f t="shared" si="210"/>
        <v>0</v>
      </c>
      <c r="AH272" s="2">
        <f t="shared" si="211"/>
        <v>0.72706873995714938</v>
      </c>
      <c r="AI272" s="23">
        <f t="shared" si="234"/>
        <v>7869620.4055949785</v>
      </c>
      <c r="AJ272" s="23">
        <f t="shared" si="212"/>
        <v>1118549.6252284131</v>
      </c>
      <c r="AK272" s="23">
        <f t="shared" si="213"/>
        <v>0</v>
      </c>
      <c r="AL272" s="23">
        <f t="shared" ref="AL272:AL335" si="238">IF($B272="B",AI272-AI267,0)</f>
        <v>99845.05618764367</v>
      </c>
      <c r="AM272" s="23">
        <f t="shared" si="192"/>
        <v>16752247526.9398</v>
      </c>
      <c r="AN272" s="16">
        <f t="shared" si="230"/>
        <v>0</v>
      </c>
      <c r="AO272" s="23">
        <f t="shared" si="231"/>
        <v>50829.59124117592</v>
      </c>
      <c r="AP272" s="22">
        <f t="shared" si="232"/>
        <v>63619.374708667747</v>
      </c>
      <c r="AQ272" s="30">
        <f t="shared" si="214"/>
        <v>44597516.79802008</v>
      </c>
      <c r="AR272" s="28">
        <f t="shared" si="215"/>
        <v>1157056.0945227593</v>
      </c>
      <c r="AS272" s="25">
        <f t="shared" si="216"/>
        <v>38905224.368659623</v>
      </c>
      <c r="AT272" s="32">
        <f t="shared" si="217"/>
        <v>0</v>
      </c>
      <c r="AU272" s="23">
        <f t="shared" si="218"/>
        <v>0</v>
      </c>
      <c r="AV272" s="22">
        <f t="shared" si="219"/>
        <v>3794726.1031850958</v>
      </c>
      <c r="AW272" s="31">
        <f t="shared" si="233"/>
        <v>44597516.798020095</v>
      </c>
    </row>
    <row r="273" spans="1:53" s="21" customFormat="1" x14ac:dyDescent="0.25">
      <c r="A273">
        <f t="shared" si="193"/>
        <v>292</v>
      </c>
      <c r="B273" t="s">
        <v>8</v>
      </c>
      <c r="C273" s="27">
        <f t="shared" si="197"/>
        <v>0</v>
      </c>
      <c r="D273" s="27">
        <f t="shared" si="220"/>
        <v>0</v>
      </c>
      <c r="E273" s="27" t="b">
        <f t="shared" si="196"/>
        <v>0</v>
      </c>
      <c r="F273" s="29">
        <f t="shared" si="198"/>
        <v>0</v>
      </c>
      <c r="G273" s="27">
        <f t="shared" si="221"/>
        <v>0</v>
      </c>
      <c r="H273" s="22">
        <f t="shared" si="199"/>
        <v>61382460.2783086</v>
      </c>
      <c r="I273" s="23">
        <f t="shared" si="200"/>
        <v>108955205.56308387</v>
      </c>
      <c r="J273" s="23">
        <f t="shared" si="201"/>
        <v>45</v>
      </c>
      <c r="K273" s="19">
        <f t="shared" si="222"/>
        <v>1.251620820769676</v>
      </c>
      <c r="L273" s="16">
        <f t="shared" si="202"/>
        <v>0.50583077548212807</v>
      </c>
      <c r="M273" s="23">
        <f>M272-IF($B273="B",(Percent_Rent_In_Elsies*2.49%/12 * H272)/K272,0)+IF($B273="D",N273,0)+IF(B273="D",AK272)+IF(B273="C",F272*90%)-(Y273-Y272)-IF($B273="A",Q272/K272) + IF($B273="A",Q272/K272)</f>
        <v>-19596.568932053699</v>
      </c>
      <c r="N273" s="23">
        <f t="shared" si="203"/>
        <v>0</v>
      </c>
      <c r="O273" s="22">
        <f t="shared" si="204"/>
        <v>0</v>
      </c>
      <c r="P273" s="22">
        <f t="shared" si="235"/>
        <v>0</v>
      </c>
      <c r="Q273" s="22">
        <f t="shared" si="236"/>
        <v>0</v>
      </c>
      <c r="R273" s="22">
        <f t="shared" si="205"/>
        <v>684102.66024061991</v>
      </c>
      <c r="S273" s="16">
        <f t="shared" si="195"/>
        <v>56407.571411995654</v>
      </c>
      <c r="T273" s="15">
        <f t="shared" si="206"/>
        <v>0</v>
      </c>
      <c r="U273" s="23">
        <f t="shared" si="223"/>
        <v>674190.17081914772</v>
      </c>
      <c r="V273" s="23">
        <f t="shared" si="224"/>
        <v>56214.598143451985</v>
      </c>
      <c r="W273" s="23">
        <f t="shared" si="237"/>
        <v>17920.260253222052</v>
      </c>
      <c r="X273" s="23">
        <f t="shared" si="225"/>
        <v>21603635.117472686</v>
      </c>
      <c r="Y273" s="23">
        <f t="shared" si="207"/>
        <v>2684900.4668754227</v>
      </c>
      <c r="Z273" s="3">
        <f t="shared" si="208"/>
        <v>0</v>
      </c>
      <c r="AA273" s="23">
        <f t="shared" si="209"/>
        <v>8802560.9553681351</v>
      </c>
      <c r="AB273" s="26">
        <f t="shared" si="226"/>
        <v>33819825.000000007</v>
      </c>
      <c r="AC273" s="23">
        <f t="shared" si="227"/>
        <v>38623036</v>
      </c>
      <c r="AD273" s="23">
        <f t="shared" si="228"/>
        <v>4803211</v>
      </c>
      <c r="AE273" s="24">
        <f t="shared" si="194"/>
        <v>33819825</v>
      </c>
      <c r="AF273" s="3">
        <f t="shared" si="229"/>
        <v>21584038.548540622</v>
      </c>
      <c r="AG273" s="2">
        <f t="shared" si="210"/>
        <v>0</v>
      </c>
      <c r="AH273" s="2">
        <f t="shared" si="211"/>
        <v>0.72599382496282705</v>
      </c>
      <c r="AI273" s="23">
        <f t="shared" si="234"/>
        <v>7869620.4055949785</v>
      </c>
      <c r="AJ273" s="23">
        <f t="shared" si="212"/>
        <v>1118549.6252284131</v>
      </c>
      <c r="AK273" s="23">
        <f t="shared" si="213"/>
        <v>-7446.6830884077717</v>
      </c>
      <c r="AL273" s="23">
        <f t="shared" si="238"/>
        <v>0</v>
      </c>
      <c r="AM273" s="23">
        <f t="shared" ref="AM273:AM336" si="239">IF($B273="B",50%*AL273*30%*AJ273,0)</f>
        <v>0</v>
      </c>
      <c r="AN273" s="16">
        <f t="shared" si="230"/>
        <v>0</v>
      </c>
      <c r="AO273" s="23">
        <f t="shared" si="231"/>
        <v>0</v>
      </c>
      <c r="AP273" s="22">
        <f t="shared" si="232"/>
        <v>0</v>
      </c>
      <c r="AQ273" s="30">
        <f t="shared" si="214"/>
        <v>44557225.559273481</v>
      </c>
      <c r="AR273" s="28">
        <f t="shared" si="215"/>
        <v>1116764.8557761575</v>
      </c>
      <c r="AS273" s="25">
        <f t="shared" si="216"/>
        <v>38905224.368659623</v>
      </c>
      <c r="AT273" s="32">
        <f t="shared" si="217"/>
        <v>0</v>
      </c>
      <c r="AU273" s="23">
        <f t="shared" si="218"/>
        <v>0</v>
      </c>
      <c r="AV273" s="22">
        <f t="shared" si="219"/>
        <v>3794726.1031850958</v>
      </c>
      <c r="AW273" s="31">
        <f t="shared" si="233"/>
        <v>44557225.559273496</v>
      </c>
      <c r="AX273"/>
      <c r="AY273"/>
      <c r="AZ273"/>
      <c r="BA273"/>
    </row>
    <row r="274" spans="1:53" s="21" customFormat="1" x14ac:dyDescent="0.25">
      <c r="A274" s="21">
        <f t="shared" si="193"/>
        <v>292</v>
      </c>
      <c r="B274" s="21" t="s">
        <v>9</v>
      </c>
      <c r="C274" s="27">
        <f t="shared" si="197"/>
        <v>0</v>
      </c>
      <c r="D274" s="27">
        <f t="shared" si="220"/>
        <v>0</v>
      </c>
      <c r="E274" s="27" t="b">
        <f t="shared" si="196"/>
        <v>0</v>
      </c>
      <c r="F274" s="29">
        <f t="shared" si="198"/>
        <v>0</v>
      </c>
      <c r="G274" s="27">
        <f t="shared" si="221"/>
        <v>0</v>
      </c>
      <c r="H274" s="22">
        <f t="shared" si="199"/>
        <v>61382460.2783086</v>
      </c>
      <c r="I274" s="23">
        <f t="shared" si="200"/>
        <v>108955205.56308387</v>
      </c>
      <c r="J274" s="23">
        <f t="shared" si="201"/>
        <v>45</v>
      </c>
      <c r="K274" s="19">
        <f t="shared" si="222"/>
        <v>1.251620820769676</v>
      </c>
      <c r="L274" s="16">
        <f t="shared" si="202"/>
        <v>0.50583077548212807</v>
      </c>
      <c r="M274" s="23">
        <f>M273-IF($B274="B",(Percent_Rent_In_Elsies*2.49%/12 * H273)/K273,0)+IF($B274="D",N274,0)+IF(B274="D",AK273)+IF(B274="C",F273*90%)-(Y274-Y273)-IF($B274="A",Q273/K273) + IF($B274="A",Q273/K273)</f>
        <v>-27043.25202046147</v>
      </c>
      <c r="N274" s="23">
        <f t="shared" si="203"/>
        <v>0</v>
      </c>
      <c r="O274" s="22">
        <f t="shared" si="204"/>
        <v>22620.920545361361</v>
      </c>
      <c r="P274" s="22">
        <f t="shared" si="235"/>
        <v>0</v>
      </c>
      <c r="Q274" s="22">
        <f t="shared" si="236"/>
        <v>0</v>
      </c>
      <c r="R274" s="22">
        <f t="shared" si="205"/>
        <v>684102.66024061991</v>
      </c>
      <c r="S274" s="16">
        <f t="shared" si="195"/>
        <v>0</v>
      </c>
      <c r="T274" s="15">
        <f t="shared" si="206"/>
        <v>33786.650866634292</v>
      </c>
      <c r="U274" s="23">
        <f t="shared" si="223"/>
        <v>674190.17081914772</v>
      </c>
      <c r="V274" s="23">
        <f t="shared" si="224"/>
        <v>0</v>
      </c>
      <c r="W274" s="23">
        <f t="shared" si="237"/>
        <v>74134.858396674041</v>
      </c>
      <c r="X274" s="23">
        <f t="shared" si="225"/>
        <v>21603635.117472686</v>
      </c>
      <c r="Y274" s="23">
        <f t="shared" si="207"/>
        <v>2684900.4668754227</v>
      </c>
      <c r="Z274" s="3">
        <f t="shared" si="208"/>
        <v>0</v>
      </c>
      <c r="AA274" s="23">
        <f t="shared" si="209"/>
        <v>8810007.638456542</v>
      </c>
      <c r="AB274" s="26">
        <f t="shared" si="226"/>
        <v>33819825.000000007</v>
      </c>
      <c r="AC274" s="23">
        <f t="shared" si="227"/>
        <v>38623036</v>
      </c>
      <c r="AD274" s="23">
        <f t="shared" si="228"/>
        <v>4803211</v>
      </c>
      <c r="AE274" s="24">
        <f t="shared" si="194"/>
        <v>33819825</v>
      </c>
      <c r="AF274" s="3">
        <f t="shared" si="229"/>
        <v>0</v>
      </c>
      <c r="AG274" s="2">
        <f t="shared" si="210"/>
        <v>0</v>
      </c>
      <c r="AH274" s="2">
        <f t="shared" si="211"/>
        <v>0.72599382496282705</v>
      </c>
      <c r="AI274" s="23">
        <f t="shared" si="234"/>
        <v>7876277.8510229243</v>
      </c>
      <c r="AJ274" s="23">
        <f t="shared" si="212"/>
        <v>1118549.6252284131</v>
      </c>
      <c r="AK274" s="23">
        <f t="shared" si="213"/>
        <v>0</v>
      </c>
      <c r="AL274" s="23">
        <f t="shared" si="238"/>
        <v>0</v>
      </c>
      <c r="AM274" s="23">
        <f t="shared" si="239"/>
        <v>0</v>
      </c>
      <c r="AN274" s="16">
        <f t="shared" si="230"/>
        <v>0</v>
      </c>
      <c r="AO274" s="23">
        <f t="shared" si="231"/>
        <v>0</v>
      </c>
      <c r="AP274" s="22">
        <f t="shared" si="232"/>
        <v>0</v>
      </c>
      <c r="AQ274" s="30">
        <f t="shared" si="214"/>
        <v>44557225.559273481</v>
      </c>
      <c r="AR274" s="28">
        <f t="shared" si="215"/>
        <v>1116764.8557761575</v>
      </c>
      <c r="AS274" s="25">
        <f t="shared" si="216"/>
        <v>38905224.368659623</v>
      </c>
      <c r="AT274" s="32">
        <f t="shared" si="217"/>
        <v>0</v>
      </c>
      <c r="AU274" s="23">
        <f t="shared" si="218"/>
        <v>0</v>
      </c>
      <c r="AV274" s="22">
        <f t="shared" si="219"/>
        <v>3794726.1031850958</v>
      </c>
      <c r="AW274" s="31">
        <f t="shared" si="233"/>
        <v>44557225.559273496</v>
      </c>
    </row>
    <row r="275" spans="1:53" x14ac:dyDescent="0.25">
      <c r="A275" s="21">
        <f t="shared" si="193"/>
        <v>292</v>
      </c>
      <c r="B275" s="21" t="s">
        <v>28</v>
      </c>
      <c r="C275" s="27">
        <f t="shared" si="197"/>
        <v>0</v>
      </c>
      <c r="D275" s="27">
        <f t="shared" si="220"/>
        <v>0</v>
      </c>
      <c r="E275" s="27" t="b">
        <f t="shared" si="196"/>
        <v>0</v>
      </c>
      <c r="F275" s="29">
        <f t="shared" si="198"/>
        <v>0</v>
      </c>
      <c r="G275" s="27">
        <f t="shared" si="221"/>
        <v>0</v>
      </c>
      <c r="H275" s="22">
        <f t="shared" si="199"/>
        <v>61382460.2783086</v>
      </c>
      <c r="I275" s="23">
        <f t="shared" si="200"/>
        <v>108955205.56308387</v>
      </c>
      <c r="J275" s="23">
        <f t="shared" si="201"/>
        <v>45</v>
      </c>
      <c r="K275" s="19">
        <f t="shared" si="222"/>
        <v>1.251620820769676</v>
      </c>
      <c r="L275" s="16">
        <f t="shared" si="202"/>
        <v>0.50583077548212807</v>
      </c>
      <c r="M275" s="23">
        <f>M274-IF($B275="B",(Percent_Rent_In_Elsies*2.49%/12 * H274)/K274,0)+IF($B275="D",N275,0)+IF(B275="D",AK274)+IF(B275="C",F274*90%)-(Y275-Y274)-IF($B275="A",Q274/K274) + IF($B275="A",Q274/K274)</f>
        <v>-27043.25202046147</v>
      </c>
      <c r="N275" s="23">
        <f t="shared" si="203"/>
        <v>0</v>
      </c>
      <c r="O275" s="22">
        <f t="shared" si="204"/>
        <v>0</v>
      </c>
      <c r="P275" s="22">
        <f t="shared" si="235"/>
        <v>0</v>
      </c>
      <c r="Q275" s="22">
        <f t="shared" si="236"/>
        <v>22620.920545361361</v>
      </c>
      <c r="R275" s="22">
        <f t="shared" si="205"/>
        <v>684102.66024061991</v>
      </c>
      <c r="S275" s="16">
        <f t="shared" si="195"/>
        <v>0</v>
      </c>
      <c r="T275" s="15">
        <f t="shared" si="206"/>
        <v>0</v>
      </c>
      <c r="U275" s="23">
        <f t="shared" si="223"/>
        <v>674190.17081914772</v>
      </c>
      <c r="V275" s="23">
        <f t="shared" si="224"/>
        <v>0</v>
      </c>
      <c r="W275" s="23">
        <f t="shared" si="237"/>
        <v>0</v>
      </c>
      <c r="X275" s="23">
        <f t="shared" si="225"/>
        <v>21603635.117472686</v>
      </c>
      <c r="Y275" s="23">
        <f t="shared" si="207"/>
        <v>2684900.4668754227</v>
      </c>
      <c r="Z275" s="3">
        <f t="shared" si="208"/>
        <v>3706.7429198337027</v>
      </c>
      <c r="AA275" s="23">
        <f t="shared" si="209"/>
        <v>8865608.7822540477</v>
      </c>
      <c r="AB275" s="26">
        <f t="shared" si="226"/>
        <v>33819825</v>
      </c>
      <c r="AC275" s="23">
        <f t="shared" si="227"/>
        <v>38623036</v>
      </c>
      <c r="AD275" s="23">
        <f t="shared" si="228"/>
        <v>4803211</v>
      </c>
      <c r="AE275" s="24">
        <f t="shared" si="194"/>
        <v>33819825</v>
      </c>
      <c r="AF275" s="3">
        <f t="shared" si="229"/>
        <v>0</v>
      </c>
      <c r="AG275" s="2">
        <f t="shared" si="210"/>
        <v>2.0608244809223598E-3</v>
      </c>
      <c r="AH275" s="2">
        <f t="shared" si="211"/>
        <v>0.72599382496282705</v>
      </c>
      <c r="AI275" s="23">
        <f t="shared" si="234"/>
        <v>7925986.1004769001</v>
      </c>
      <c r="AJ275" s="23">
        <f t="shared" si="212"/>
        <v>1118549.6252284131</v>
      </c>
      <c r="AK275" s="23">
        <f t="shared" si="213"/>
        <v>0</v>
      </c>
      <c r="AL275" s="23">
        <f t="shared" si="238"/>
        <v>0</v>
      </c>
      <c r="AM275" s="23">
        <f t="shared" si="239"/>
        <v>0</v>
      </c>
      <c r="AN275" s="16">
        <f t="shared" si="230"/>
        <v>0</v>
      </c>
      <c r="AO275" s="23">
        <f t="shared" si="231"/>
        <v>0</v>
      </c>
      <c r="AP275" s="22">
        <f t="shared" si="232"/>
        <v>0</v>
      </c>
      <c r="AQ275" s="30">
        <f t="shared" si="214"/>
        <v>44557225.559273481</v>
      </c>
      <c r="AR275" s="28">
        <f t="shared" si="215"/>
        <v>1116764.8557761575</v>
      </c>
      <c r="AS275" s="25">
        <f t="shared" si="216"/>
        <v>38905224.368659623</v>
      </c>
      <c r="AT275" s="32">
        <f t="shared" si="217"/>
        <v>7413.4858396674053</v>
      </c>
      <c r="AU275" s="23">
        <f t="shared" si="218"/>
        <v>7413.4858396674053</v>
      </c>
      <c r="AV275" s="22">
        <f t="shared" si="219"/>
        <v>3828512.75405173</v>
      </c>
      <c r="AW275" s="31">
        <f t="shared" si="233"/>
        <v>44557225.559273496</v>
      </c>
      <c r="AX275" s="21"/>
      <c r="AY275" s="21"/>
      <c r="AZ275" s="21"/>
      <c r="BA275" s="21"/>
    </row>
    <row r="276" spans="1:53" x14ac:dyDescent="0.25">
      <c r="A276">
        <f t="shared" si="193"/>
        <v>293</v>
      </c>
      <c r="B276" t="s">
        <v>6</v>
      </c>
      <c r="C276" s="27">
        <f t="shared" si="197"/>
        <v>0</v>
      </c>
      <c r="D276" s="27">
        <f t="shared" si="220"/>
        <v>0</v>
      </c>
      <c r="E276" s="27" t="b">
        <f t="shared" si="196"/>
        <v>0</v>
      </c>
      <c r="F276" s="29">
        <f t="shared" si="198"/>
        <v>0</v>
      </c>
      <c r="G276" s="27">
        <f t="shared" si="221"/>
        <v>0</v>
      </c>
      <c r="H276" s="22">
        <f t="shared" si="199"/>
        <v>62101149.141669631</v>
      </c>
      <c r="I276" s="23">
        <f t="shared" si="200"/>
        <v>108955205.56308387</v>
      </c>
      <c r="J276" s="23">
        <f t="shared" si="201"/>
        <v>47</v>
      </c>
      <c r="K276" s="19">
        <f t="shared" si="222"/>
        <v>1.2641683194978917</v>
      </c>
      <c r="L276" s="16">
        <f t="shared" si="202"/>
        <v>0.51175323188801347</v>
      </c>
      <c r="M276" s="23">
        <f>M275-IF($B276="B",(Percent_Rent_In_Elsies*2.49%/12 * H275)/K275,0)+IF($B276="D",N276,0)+IF(B276="D",AK275)+IF(B276="C",F275*90%)-(Y276-Y275)-IF($B276="A",Q275/K275) + IF($B276="A",Q275/K275)</f>
        <v>-27043.25202046147</v>
      </c>
      <c r="N276" s="23">
        <f t="shared" si="203"/>
        <v>0</v>
      </c>
      <c r="O276" s="22">
        <f t="shared" si="204"/>
        <v>0</v>
      </c>
      <c r="P276" s="22">
        <f t="shared" si="235"/>
        <v>0</v>
      </c>
      <c r="Q276" s="22">
        <f t="shared" si="236"/>
        <v>0</v>
      </c>
      <c r="R276" s="22">
        <f t="shared" si="205"/>
        <v>684102.66024061991</v>
      </c>
      <c r="S276" s="16">
        <f t="shared" si="195"/>
        <v>0</v>
      </c>
      <c r="T276" s="15">
        <f t="shared" si="206"/>
        <v>0</v>
      </c>
      <c r="U276" s="23">
        <f t="shared" si="223"/>
        <v>674190.17081914772</v>
      </c>
      <c r="V276" s="23">
        <f t="shared" si="224"/>
        <v>0</v>
      </c>
      <c r="W276" s="23">
        <f t="shared" si="237"/>
        <v>18073.301570239761</v>
      </c>
      <c r="X276" s="23">
        <f t="shared" si="225"/>
        <v>21604095.530501615</v>
      </c>
      <c r="Y276" s="23">
        <f t="shared" si="207"/>
        <v>2684900.4668754227</v>
      </c>
      <c r="Z276" s="3">
        <f t="shared" si="208"/>
        <v>0</v>
      </c>
      <c r="AA276" s="23">
        <f t="shared" si="209"/>
        <v>8865608.7822540477</v>
      </c>
      <c r="AB276" s="26">
        <f t="shared" si="226"/>
        <v>33819825.000000015</v>
      </c>
      <c r="AC276" s="23">
        <f t="shared" si="227"/>
        <v>38623036</v>
      </c>
      <c r="AD276" s="23">
        <f t="shared" si="228"/>
        <v>4803211</v>
      </c>
      <c r="AE276" s="24">
        <f t="shared" si="194"/>
        <v>33819825</v>
      </c>
      <c r="AF276" s="3">
        <f t="shared" si="229"/>
        <v>0</v>
      </c>
      <c r="AG276" s="2">
        <f t="shared" si="210"/>
        <v>0</v>
      </c>
      <c r="AH276" s="2">
        <f t="shared" si="211"/>
        <v>0.73449403291317605</v>
      </c>
      <c r="AI276" s="23">
        <f t="shared" si="234"/>
        <v>8005444.1111341771</v>
      </c>
      <c r="AJ276" s="23">
        <f t="shared" si="212"/>
        <v>1107447.4643978253</v>
      </c>
      <c r="AK276" s="23">
        <f t="shared" si="213"/>
        <v>0</v>
      </c>
      <c r="AL276" s="23">
        <f t="shared" si="238"/>
        <v>0</v>
      </c>
      <c r="AM276" s="23">
        <f t="shared" si="239"/>
        <v>0</v>
      </c>
      <c r="AN276" s="16">
        <f t="shared" si="230"/>
        <v>0</v>
      </c>
      <c r="AO276" s="23">
        <f t="shared" si="231"/>
        <v>0</v>
      </c>
      <c r="AP276" s="22">
        <f t="shared" si="232"/>
        <v>0</v>
      </c>
      <c r="AQ276" s="30">
        <f t="shared" si="214"/>
        <v>44534627.259648666</v>
      </c>
      <c r="AR276" s="28">
        <f t="shared" si="215"/>
        <v>1116787.4766967029</v>
      </c>
      <c r="AS276" s="25">
        <f t="shared" si="216"/>
        <v>38905224.368659623</v>
      </c>
      <c r="AT276" s="32">
        <f t="shared" si="217"/>
        <v>0</v>
      </c>
      <c r="AU276" s="23">
        <f t="shared" si="218"/>
        <v>0</v>
      </c>
      <c r="AV276" s="22">
        <f t="shared" si="219"/>
        <v>3828512.75405173</v>
      </c>
      <c r="AW276" s="31">
        <f t="shared" si="233"/>
        <v>44534627.259648673</v>
      </c>
    </row>
    <row r="277" spans="1:53" x14ac:dyDescent="0.25">
      <c r="A277">
        <f t="shared" si="193"/>
        <v>293</v>
      </c>
      <c r="B277" t="s">
        <v>7</v>
      </c>
      <c r="C277" s="27">
        <f t="shared" si="197"/>
        <v>0</v>
      </c>
      <c r="D277" s="27">
        <f t="shared" si="220"/>
        <v>126416.83194978916</v>
      </c>
      <c r="E277" s="27" t="b">
        <f t="shared" si="196"/>
        <v>0</v>
      </c>
      <c r="F277" s="29">
        <f t="shared" si="198"/>
        <v>100000</v>
      </c>
      <c r="G277" s="27">
        <f t="shared" si="221"/>
        <v>0</v>
      </c>
      <c r="H277" s="22">
        <f t="shared" si="199"/>
        <v>62227565.973619431</v>
      </c>
      <c r="I277" s="23">
        <f t="shared" si="200"/>
        <v>109202232.49730253</v>
      </c>
      <c r="J277" s="23">
        <f t="shared" si="201"/>
        <v>47</v>
      </c>
      <c r="K277" s="19">
        <f t="shared" si="222"/>
        <v>1.2641683194978917</v>
      </c>
      <c r="L277" s="16">
        <f t="shared" si="202"/>
        <v>0.51175323188801347</v>
      </c>
      <c r="M277" s="23">
        <f>M276-IF($B277="B",(Percent_Rent_In_Elsies*2.49%/12 * H276)/K276,0)+IF($B277="D",N277,0)+IF(B277="D",AK276)+IF(B277="C",F276*90%)-(Y277-Y276)-IF($B277="A",Q276/K276) + IF($B277="A",Q276/K276)</f>
        <v>-78009.520705372706</v>
      </c>
      <c r="N277" s="23">
        <f t="shared" si="203"/>
        <v>0</v>
      </c>
      <c r="O277" s="22">
        <f t="shared" si="204"/>
        <v>0</v>
      </c>
      <c r="P277" s="22">
        <f t="shared" si="235"/>
        <v>0</v>
      </c>
      <c r="Q277" s="22">
        <f t="shared" si="236"/>
        <v>0</v>
      </c>
      <c r="R277" s="22">
        <f t="shared" si="205"/>
        <v>627094.10522056825</v>
      </c>
      <c r="S277" s="16">
        <f t="shared" si="195"/>
        <v>57008.555020051659</v>
      </c>
      <c r="T277" s="15">
        <f t="shared" si="206"/>
        <v>0</v>
      </c>
      <c r="U277" s="23">
        <f t="shared" si="223"/>
        <v>618007.65658421873</v>
      </c>
      <c r="V277" s="23">
        <f t="shared" si="224"/>
        <v>56182.514234928974</v>
      </c>
      <c r="W277" s="23">
        <f t="shared" si="237"/>
        <v>18073.301570239761</v>
      </c>
      <c r="X277" s="23">
        <f t="shared" si="225"/>
        <v>21604095.530501615</v>
      </c>
      <c r="Y277" s="23">
        <f t="shared" si="207"/>
        <v>2684900.4668754227</v>
      </c>
      <c r="Z277" s="3">
        <f t="shared" si="208"/>
        <v>0</v>
      </c>
      <c r="AA277" s="23">
        <f t="shared" si="209"/>
        <v>8865608.7822540477</v>
      </c>
      <c r="AB277" s="26">
        <f t="shared" si="226"/>
        <v>33819825.000000015</v>
      </c>
      <c r="AC277" s="23">
        <f t="shared" si="227"/>
        <v>38623036</v>
      </c>
      <c r="AD277" s="23">
        <f t="shared" si="228"/>
        <v>4803211</v>
      </c>
      <c r="AE277" s="24">
        <f t="shared" si="194"/>
        <v>33819825</v>
      </c>
      <c r="AF277" s="3">
        <f t="shared" si="229"/>
        <v>0</v>
      </c>
      <c r="AG277" s="2">
        <f t="shared" si="210"/>
        <v>0</v>
      </c>
      <c r="AH277" s="2">
        <f t="shared" si="211"/>
        <v>0.7359892131153184</v>
      </c>
      <c r="AI277" s="23">
        <f t="shared" si="234"/>
        <v>8005444.1111341771</v>
      </c>
      <c r="AJ277" s="23">
        <f t="shared" si="212"/>
        <v>1107447.4643978253</v>
      </c>
      <c r="AK277" s="23">
        <f t="shared" si="213"/>
        <v>0</v>
      </c>
      <c r="AL277" s="23">
        <f t="shared" si="238"/>
        <v>135823.70553919859</v>
      </c>
      <c r="AM277" s="23">
        <f t="shared" si="239"/>
        <v>22562642745.67535</v>
      </c>
      <c r="AN277" s="16">
        <f t="shared" si="230"/>
        <v>0</v>
      </c>
      <c r="AO277" s="23">
        <f t="shared" si="231"/>
        <v>50966.268684911229</v>
      </c>
      <c r="AP277" s="22">
        <f t="shared" si="232"/>
        <v>64429.942234482245</v>
      </c>
      <c r="AQ277" s="30">
        <f t="shared" si="214"/>
        <v>44789356.321558423</v>
      </c>
      <c r="AR277" s="28">
        <f t="shared" si="215"/>
        <v>1180669.764422192</v>
      </c>
      <c r="AS277" s="25">
        <f t="shared" si="216"/>
        <v>39031641.200609416</v>
      </c>
      <c r="AT277" s="32">
        <f t="shared" si="217"/>
        <v>0</v>
      </c>
      <c r="AU277" s="23">
        <f t="shared" si="218"/>
        <v>0</v>
      </c>
      <c r="AV277" s="22">
        <f t="shared" si="219"/>
        <v>3828512.75405173</v>
      </c>
      <c r="AW277" s="31">
        <f t="shared" si="233"/>
        <v>44789356.321558438</v>
      </c>
    </row>
    <row r="278" spans="1:53" s="21" customFormat="1" x14ac:dyDescent="0.25">
      <c r="A278">
        <f t="shared" si="193"/>
        <v>293</v>
      </c>
      <c r="B278" t="s">
        <v>8</v>
      </c>
      <c r="C278" s="27">
        <f t="shared" si="197"/>
        <v>0</v>
      </c>
      <c r="D278" s="27">
        <f t="shared" si="220"/>
        <v>0</v>
      </c>
      <c r="E278" s="27" t="b">
        <f t="shared" si="196"/>
        <v>0</v>
      </c>
      <c r="F278" s="29">
        <f t="shared" si="198"/>
        <v>0</v>
      </c>
      <c r="G278" s="27">
        <f t="shared" si="221"/>
        <v>0</v>
      </c>
      <c r="H278" s="22">
        <f t="shared" si="199"/>
        <v>62227565.973619431</v>
      </c>
      <c r="I278" s="23">
        <f t="shared" si="200"/>
        <v>109202232.49730253</v>
      </c>
      <c r="J278" s="23">
        <f t="shared" si="201"/>
        <v>47</v>
      </c>
      <c r="K278" s="19">
        <f t="shared" si="222"/>
        <v>1.2641683194978917</v>
      </c>
      <c r="L278" s="16">
        <f t="shared" si="202"/>
        <v>0.51175323188801347</v>
      </c>
      <c r="M278" s="23">
        <f>M277-IF($B278="B",(Percent_Rent_In_Elsies*2.49%/12 * H277)/K277,0)+IF($B278="D",N278,0)+IF(B278="D",AK277)+IF(B278="C",F277*90%)-(Y278-Y277)-IF($B278="A",Q277/K277) + IF($B278="A",Q277/K277)</f>
        <v>3266.2882218131272</v>
      </c>
      <c r="N278" s="23">
        <f t="shared" si="203"/>
        <v>0</v>
      </c>
      <c r="O278" s="22">
        <f t="shared" si="204"/>
        <v>0</v>
      </c>
      <c r="P278" s="22">
        <f t="shared" si="235"/>
        <v>0</v>
      </c>
      <c r="Q278" s="22">
        <f t="shared" si="236"/>
        <v>0</v>
      </c>
      <c r="R278" s="22">
        <f t="shared" si="205"/>
        <v>691524.04745505052</v>
      </c>
      <c r="S278" s="16">
        <f t="shared" si="195"/>
        <v>57008.555020051659</v>
      </c>
      <c r="T278" s="15">
        <f t="shared" si="206"/>
        <v>0</v>
      </c>
      <c r="U278" s="23">
        <f t="shared" si="223"/>
        <v>678973.92526912992</v>
      </c>
      <c r="V278" s="23">
        <f t="shared" si="224"/>
        <v>56182.514234928974</v>
      </c>
      <c r="W278" s="23">
        <f t="shared" si="237"/>
        <v>18073.301570239761</v>
      </c>
      <c r="X278" s="23">
        <f t="shared" si="225"/>
        <v>21604095.530501615</v>
      </c>
      <c r="Y278" s="23">
        <f t="shared" si="207"/>
        <v>2693624.6579482369</v>
      </c>
      <c r="Z278" s="3">
        <f t="shared" si="208"/>
        <v>0</v>
      </c>
      <c r="AA278" s="23">
        <f t="shared" si="209"/>
        <v>8865608.7822540477</v>
      </c>
      <c r="AB278" s="26">
        <f t="shared" si="226"/>
        <v>33919825.000000007</v>
      </c>
      <c r="AC278" s="23">
        <f t="shared" si="227"/>
        <v>38723036</v>
      </c>
      <c r="AD278" s="23">
        <f t="shared" si="228"/>
        <v>4803211</v>
      </c>
      <c r="AE278" s="24">
        <f t="shared" si="194"/>
        <v>33919825</v>
      </c>
      <c r="AF278" s="3">
        <f t="shared" si="229"/>
        <v>21607361.818723414</v>
      </c>
      <c r="AG278" s="2">
        <f t="shared" si="210"/>
        <v>0</v>
      </c>
      <c r="AH278" s="2">
        <f t="shared" si="211"/>
        <v>0.73381942240114073</v>
      </c>
      <c r="AI278" s="23">
        <f t="shared" si="234"/>
        <v>8005444.1111341771</v>
      </c>
      <c r="AJ278" s="23">
        <f t="shared" si="212"/>
        <v>1107447.4643978253</v>
      </c>
      <c r="AK278" s="23">
        <f t="shared" si="213"/>
        <v>-13190.427747292502</v>
      </c>
      <c r="AL278" s="23">
        <f t="shared" si="238"/>
        <v>0</v>
      </c>
      <c r="AM278" s="23">
        <f t="shared" si="239"/>
        <v>0</v>
      </c>
      <c r="AN278" s="16">
        <f t="shared" si="230"/>
        <v>0</v>
      </c>
      <c r="AO278" s="23">
        <f t="shared" si="231"/>
        <v>0</v>
      </c>
      <c r="AP278" s="22">
        <f t="shared" si="232"/>
        <v>0</v>
      </c>
      <c r="AQ278" s="30">
        <f t="shared" si="214"/>
        <v>44707966.004728347</v>
      </c>
      <c r="AR278" s="28">
        <f t="shared" si="215"/>
        <v>1099279.447592119</v>
      </c>
      <c r="AS278" s="25">
        <f t="shared" si="216"/>
        <v>39031641.200609416</v>
      </c>
      <c r="AT278" s="32">
        <f t="shared" si="217"/>
        <v>0</v>
      </c>
      <c r="AU278" s="23">
        <f t="shared" si="218"/>
        <v>0</v>
      </c>
      <c r="AV278" s="22">
        <f t="shared" si="219"/>
        <v>3828512.75405173</v>
      </c>
      <c r="AW278" s="31">
        <f t="shared" si="233"/>
        <v>44707966.004728362</v>
      </c>
      <c r="AX278"/>
      <c r="AY278"/>
      <c r="AZ278"/>
      <c r="BA278"/>
    </row>
    <row r="279" spans="1:53" s="21" customFormat="1" x14ac:dyDescent="0.25">
      <c r="A279">
        <f t="shared" si="193"/>
        <v>293</v>
      </c>
      <c r="B279" t="s">
        <v>9</v>
      </c>
      <c r="C279" s="27">
        <f t="shared" si="197"/>
        <v>0</v>
      </c>
      <c r="D279" s="27">
        <f t="shared" si="220"/>
        <v>0</v>
      </c>
      <c r="E279" s="27" t="b">
        <f t="shared" si="196"/>
        <v>0</v>
      </c>
      <c r="F279" s="29">
        <f t="shared" si="198"/>
        <v>0</v>
      </c>
      <c r="G279" s="27">
        <f t="shared" si="221"/>
        <v>0</v>
      </c>
      <c r="H279" s="22">
        <f t="shared" si="199"/>
        <v>62227565.973619431</v>
      </c>
      <c r="I279" s="23">
        <f t="shared" si="200"/>
        <v>109202232.49730253</v>
      </c>
      <c r="J279" s="23">
        <f t="shared" si="201"/>
        <v>47</v>
      </c>
      <c r="K279" s="19">
        <f t="shared" si="222"/>
        <v>1.2641683194978917</v>
      </c>
      <c r="L279" s="16">
        <f t="shared" si="202"/>
        <v>0.51175323188801347</v>
      </c>
      <c r="M279" s="23">
        <f>M278-IF($B279="B",(Percent_Rent_In_Elsies*2.49%/12 * H278)/K278,0)+IF($B279="D",N279,0)+IF(B279="D",AK278)+IF(B279="C",F278*90%)-(Y279-Y278)-IF($B279="A",Q278/K278) + IF($B279="A",Q278/K278)</f>
        <v>-9924.1395254793752</v>
      </c>
      <c r="N279" s="23">
        <f t="shared" si="203"/>
        <v>0</v>
      </c>
      <c r="O279" s="22">
        <f t="shared" si="204"/>
        <v>23051.234243557476</v>
      </c>
      <c r="P279" s="22">
        <f t="shared" si="235"/>
        <v>0</v>
      </c>
      <c r="Q279" s="22">
        <f t="shared" si="236"/>
        <v>0</v>
      </c>
      <c r="R279" s="22">
        <f t="shared" si="205"/>
        <v>691524.04745505052</v>
      </c>
      <c r="S279" s="16">
        <f t="shared" si="195"/>
        <v>0</v>
      </c>
      <c r="T279" s="15">
        <f t="shared" si="206"/>
        <v>33957.320776494184</v>
      </c>
      <c r="U279" s="23">
        <f t="shared" si="223"/>
        <v>678973.92526912992</v>
      </c>
      <c r="V279" s="23">
        <f t="shared" si="224"/>
        <v>0</v>
      </c>
      <c r="W279" s="23">
        <f t="shared" si="237"/>
        <v>74255.815805168735</v>
      </c>
      <c r="X279" s="23">
        <f t="shared" si="225"/>
        <v>21604095.530501615</v>
      </c>
      <c r="Y279" s="23">
        <f t="shared" si="207"/>
        <v>2693624.6579482369</v>
      </c>
      <c r="Z279" s="3">
        <f t="shared" si="208"/>
        <v>0</v>
      </c>
      <c r="AA279" s="23">
        <f t="shared" si="209"/>
        <v>8878799.2100013401</v>
      </c>
      <c r="AB279" s="26">
        <f t="shared" si="226"/>
        <v>33919825.000000007</v>
      </c>
      <c r="AC279" s="23">
        <f t="shared" si="227"/>
        <v>38723036</v>
      </c>
      <c r="AD279" s="23">
        <f t="shared" si="228"/>
        <v>4803211</v>
      </c>
      <c r="AE279" s="24">
        <f t="shared" si="194"/>
        <v>33919825</v>
      </c>
      <c r="AF279" s="3">
        <f t="shared" si="229"/>
        <v>0</v>
      </c>
      <c r="AG279" s="2">
        <f t="shared" si="210"/>
        <v>0</v>
      </c>
      <c r="AH279" s="2">
        <f t="shared" si="211"/>
        <v>0.73381942240114073</v>
      </c>
      <c r="AI279" s="23">
        <f t="shared" si="234"/>
        <v>8017354.7689047148</v>
      </c>
      <c r="AJ279" s="23">
        <f t="shared" si="212"/>
        <v>1107447.4643978253</v>
      </c>
      <c r="AK279" s="23">
        <f t="shared" si="213"/>
        <v>0</v>
      </c>
      <c r="AL279" s="23">
        <f t="shared" si="238"/>
        <v>0</v>
      </c>
      <c r="AM279" s="23">
        <f t="shared" si="239"/>
        <v>0</v>
      </c>
      <c r="AN279" s="16">
        <f t="shared" si="230"/>
        <v>0</v>
      </c>
      <c r="AO279" s="23">
        <f t="shared" si="231"/>
        <v>0</v>
      </c>
      <c r="AP279" s="22">
        <f t="shared" si="232"/>
        <v>0</v>
      </c>
      <c r="AQ279" s="30">
        <f t="shared" si="214"/>
        <v>44707966.004728347</v>
      </c>
      <c r="AR279" s="28">
        <f t="shared" si="215"/>
        <v>1099279.447592119</v>
      </c>
      <c r="AS279" s="25">
        <f t="shared" si="216"/>
        <v>39031641.200609416</v>
      </c>
      <c r="AT279" s="32">
        <f t="shared" si="217"/>
        <v>0</v>
      </c>
      <c r="AU279" s="23">
        <f t="shared" si="218"/>
        <v>0</v>
      </c>
      <c r="AV279" s="22">
        <f t="shared" si="219"/>
        <v>3828512.75405173</v>
      </c>
      <c r="AW279" s="31">
        <f t="shared" si="233"/>
        <v>44707966.004728362</v>
      </c>
      <c r="AX279"/>
      <c r="AY279"/>
      <c r="AZ279"/>
      <c r="BA279"/>
    </row>
    <row r="280" spans="1:53" x14ac:dyDescent="0.25">
      <c r="A280" s="21">
        <f t="shared" si="193"/>
        <v>293</v>
      </c>
      <c r="B280" s="21" t="s">
        <v>28</v>
      </c>
      <c r="C280" s="27">
        <f t="shared" si="197"/>
        <v>0</v>
      </c>
      <c r="D280" s="27">
        <f t="shared" si="220"/>
        <v>0</v>
      </c>
      <c r="E280" s="27" t="b">
        <f t="shared" si="196"/>
        <v>0</v>
      </c>
      <c r="F280" s="29">
        <f t="shared" si="198"/>
        <v>0</v>
      </c>
      <c r="G280" s="27">
        <f t="shared" si="221"/>
        <v>0</v>
      </c>
      <c r="H280" s="22">
        <f t="shared" si="199"/>
        <v>62227565.973619431</v>
      </c>
      <c r="I280" s="23">
        <f t="shared" si="200"/>
        <v>109202232.49730253</v>
      </c>
      <c r="J280" s="23">
        <f t="shared" si="201"/>
        <v>47</v>
      </c>
      <c r="K280" s="19">
        <f t="shared" si="222"/>
        <v>1.2641683194978917</v>
      </c>
      <c r="L280" s="16">
        <f t="shared" si="202"/>
        <v>0.51175323188801347</v>
      </c>
      <c r="M280" s="23">
        <f>M279-IF($B280="B",(Percent_Rent_In_Elsies*2.49%/12 * H279)/K279,0)+IF($B280="D",N280,0)+IF(B280="D",AK279)+IF(B280="C",F279*90%)-(Y280-Y279)-IF($B280="A",Q279/K279) + IF($B280="A",Q279/K279)</f>
        <v>-9924.1395254793752</v>
      </c>
      <c r="N280" s="23">
        <f t="shared" si="203"/>
        <v>0</v>
      </c>
      <c r="O280" s="22">
        <f t="shared" si="204"/>
        <v>0</v>
      </c>
      <c r="P280" s="22">
        <f t="shared" si="235"/>
        <v>0</v>
      </c>
      <c r="Q280" s="22">
        <f t="shared" si="236"/>
        <v>23051.234243557476</v>
      </c>
      <c r="R280" s="22">
        <f t="shared" si="205"/>
        <v>691524.04745505052</v>
      </c>
      <c r="S280" s="16">
        <f t="shared" si="195"/>
        <v>0</v>
      </c>
      <c r="T280" s="15">
        <f t="shared" si="206"/>
        <v>0</v>
      </c>
      <c r="U280" s="23">
        <f t="shared" si="223"/>
        <v>678973.92526912992</v>
      </c>
      <c r="V280" s="23">
        <f t="shared" si="224"/>
        <v>0</v>
      </c>
      <c r="W280" s="23">
        <f t="shared" si="237"/>
        <v>0</v>
      </c>
      <c r="X280" s="23">
        <f t="shared" si="225"/>
        <v>21604095.530501615</v>
      </c>
      <c r="Y280" s="23">
        <f t="shared" si="207"/>
        <v>2693624.6579482369</v>
      </c>
      <c r="Z280" s="3">
        <f t="shared" si="208"/>
        <v>3712.7907902584375</v>
      </c>
      <c r="AA280" s="23">
        <f t="shared" si="209"/>
        <v>8934491.0718552172</v>
      </c>
      <c r="AB280" s="26">
        <f t="shared" si="226"/>
        <v>33919825.000000022</v>
      </c>
      <c r="AC280" s="23">
        <f t="shared" si="227"/>
        <v>38723036</v>
      </c>
      <c r="AD280" s="23">
        <f t="shared" si="228"/>
        <v>4803211</v>
      </c>
      <c r="AE280" s="24">
        <f t="shared" si="194"/>
        <v>33919825</v>
      </c>
      <c r="AF280" s="3">
        <f t="shared" si="229"/>
        <v>0</v>
      </c>
      <c r="AG280" s="2">
        <f t="shared" si="210"/>
        <v>2.0619587831631689E-3</v>
      </c>
      <c r="AH280" s="2">
        <f t="shared" si="211"/>
        <v>0.73381942240114073</v>
      </c>
      <c r="AI280" s="23">
        <f t="shared" si="234"/>
        <v>8067643.2599115185</v>
      </c>
      <c r="AJ280" s="23">
        <f t="shared" si="212"/>
        <v>1107447.4643978253</v>
      </c>
      <c r="AK280" s="23">
        <f t="shared" si="213"/>
        <v>0</v>
      </c>
      <c r="AL280" s="23">
        <f t="shared" si="238"/>
        <v>0</v>
      </c>
      <c r="AM280" s="23">
        <f t="shared" si="239"/>
        <v>0</v>
      </c>
      <c r="AN280" s="16">
        <f t="shared" si="230"/>
        <v>0</v>
      </c>
      <c r="AO280" s="23">
        <f t="shared" si="231"/>
        <v>0</v>
      </c>
      <c r="AP280" s="22">
        <f t="shared" si="232"/>
        <v>0</v>
      </c>
      <c r="AQ280" s="30">
        <f t="shared" si="214"/>
        <v>44707966.004728347</v>
      </c>
      <c r="AR280" s="28">
        <f t="shared" si="215"/>
        <v>1099279.447592119</v>
      </c>
      <c r="AS280" s="25">
        <f t="shared" si="216"/>
        <v>39031641.200609416</v>
      </c>
      <c r="AT280" s="32">
        <f t="shared" si="217"/>
        <v>7425.581580516875</v>
      </c>
      <c r="AU280" s="23">
        <f t="shared" si="218"/>
        <v>7425.581580516875</v>
      </c>
      <c r="AV280" s="22">
        <f t="shared" si="219"/>
        <v>3862470.0748282243</v>
      </c>
      <c r="AW280" s="31">
        <f t="shared" si="233"/>
        <v>44707966.004728362</v>
      </c>
    </row>
    <row r="281" spans="1:53" x14ac:dyDescent="0.25">
      <c r="A281">
        <f t="shared" si="193"/>
        <v>294</v>
      </c>
      <c r="B281" t="s">
        <v>6</v>
      </c>
      <c r="C281" s="27">
        <f t="shared" si="197"/>
        <v>0</v>
      </c>
      <c r="D281" s="27">
        <f t="shared" si="220"/>
        <v>0</v>
      </c>
      <c r="E281" s="27" t="b">
        <f t="shared" si="196"/>
        <v>0</v>
      </c>
      <c r="F281" s="29">
        <f t="shared" si="198"/>
        <v>0</v>
      </c>
      <c r="G281" s="27">
        <f t="shared" si="221"/>
        <v>0</v>
      </c>
      <c r="H281" s="22">
        <f t="shared" si="199"/>
        <v>62642934.976493344</v>
      </c>
      <c r="I281" s="23">
        <f t="shared" si="200"/>
        <v>109202232.49730253</v>
      </c>
      <c r="J281" s="23">
        <f t="shared" si="201"/>
        <v>48</v>
      </c>
      <c r="K281" s="19">
        <f t="shared" si="222"/>
        <v>1.270489161095381</v>
      </c>
      <c r="L281" s="16">
        <f t="shared" si="202"/>
        <v>0.51516918471086592</v>
      </c>
      <c r="M281" s="23">
        <f>M280-IF($B281="B",(Percent_Rent_In_Elsies*2.49%/12 * H280)/K280,0)+IF($B281="D",N281,0)+IF(B281="D",AK280)+IF(B281="C",F280*90%)-(Y281-Y280)-IF($B281="A",Q280/K280) + IF($B281="A",Q280/K280)</f>
        <v>-9924.1395254793752</v>
      </c>
      <c r="N281" s="23">
        <f t="shared" si="203"/>
        <v>0</v>
      </c>
      <c r="O281" s="22">
        <f t="shared" si="204"/>
        <v>0</v>
      </c>
      <c r="P281" s="22">
        <f t="shared" si="235"/>
        <v>0</v>
      </c>
      <c r="Q281" s="22">
        <f t="shared" si="236"/>
        <v>0</v>
      </c>
      <c r="R281" s="22">
        <f t="shared" si="205"/>
        <v>691524.04745505052</v>
      </c>
      <c r="S281" s="16">
        <f t="shared" si="195"/>
        <v>0</v>
      </c>
      <c r="T281" s="15">
        <f t="shared" si="206"/>
        <v>0</v>
      </c>
      <c r="U281" s="23">
        <f t="shared" si="223"/>
        <v>678973.92526912992</v>
      </c>
      <c r="V281" s="23">
        <f t="shared" si="224"/>
        <v>0</v>
      </c>
      <c r="W281" s="23">
        <f t="shared" si="237"/>
        <v>18234.307795905748</v>
      </c>
      <c r="X281" s="23">
        <f t="shared" si="225"/>
        <v>21604425.176657002</v>
      </c>
      <c r="Y281" s="23">
        <f t="shared" si="207"/>
        <v>2693624.6579482369</v>
      </c>
      <c r="Z281" s="3">
        <f t="shared" si="208"/>
        <v>0</v>
      </c>
      <c r="AA281" s="23">
        <f t="shared" si="209"/>
        <v>8934491.0718552172</v>
      </c>
      <c r="AB281" s="26">
        <f t="shared" si="226"/>
        <v>33919825.000000007</v>
      </c>
      <c r="AC281" s="23">
        <f t="shared" si="227"/>
        <v>38723036</v>
      </c>
      <c r="AD281" s="23">
        <f t="shared" si="228"/>
        <v>4803211</v>
      </c>
      <c r="AE281" s="24">
        <f t="shared" si="194"/>
        <v>33919825</v>
      </c>
      <c r="AF281" s="3">
        <f t="shared" si="229"/>
        <v>0</v>
      </c>
      <c r="AG281" s="2">
        <f t="shared" si="210"/>
        <v>0</v>
      </c>
      <c r="AH281" s="2">
        <f t="shared" si="211"/>
        <v>0.73871766704566832</v>
      </c>
      <c r="AI281" s="23">
        <f t="shared" si="234"/>
        <v>8107981.4762110747</v>
      </c>
      <c r="AJ281" s="23">
        <f t="shared" si="212"/>
        <v>1101937.7755202244</v>
      </c>
      <c r="AK281" s="23">
        <f t="shared" si="213"/>
        <v>0</v>
      </c>
      <c r="AL281" s="23">
        <f t="shared" si="238"/>
        <v>0</v>
      </c>
      <c r="AM281" s="23">
        <f t="shared" si="239"/>
        <v>0</v>
      </c>
      <c r="AN281" s="16">
        <f t="shared" si="230"/>
        <v>0</v>
      </c>
      <c r="AO281" s="23">
        <f t="shared" si="231"/>
        <v>0</v>
      </c>
      <c r="AP281" s="22">
        <f t="shared" si="232"/>
        <v>0</v>
      </c>
      <c r="AQ281" s="30">
        <f t="shared" si="214"/>
        <v>44684937.821719036</v>
      </c>
      <c r="AR281" s="28">
        <f t="shared" si="215"/>
        <v>1099302.4988263627</v>
      </c>
      <c r="AS281" s="25">
        <f t="shared" si="216"/>
        <v>39031641.200609416</v>
      </c>
      <c r="AT281" s="32">
        <f t="shared" si="217"/>
        <v>0</v>
      </c>
      <c r="AU281" s="23">
        <f t="shared" si="218"/>
        <v>0</v>
      </c>
      <c r="AV281" s="22">
        <f t="shared" si="219"/>
        <v>3862470.0748282243</v>
      </c>
      <c r="AW281" s="31">
        <f t="shared" si="233"/>
        <v>44684937.82171905</v>
      </c>
    </row>
    <row r="282" spans="1:53" x14ac:dyDescent="0.25">
      <c r="A282">
        <f t="shared" ref="A282:A345" si="240">A277+1</f>
        <v>294</v>
      </c>
      <c r="B282" t="s">
        <v>7</v>
      </c>
      <c r="C282" s="27">
        <f t="shared" si="197"/>
        <v>0</v>
      </c>
      <c r="D282" s="27">
        <f t="shared" si="220"/>
        <v>63524.458054769049</v>
      </c>
      <c r="E282" s="27" t="b">
        <f t="shared" si="196"/>
        <v>0</v>
      </c>
      <c r="F282" s="29">
        <f t="shared" si="198"/>
        <v>50000</v>
      </c>
      <c r="G282" s="27">
        <f t="shared" si="221"/>
        <v>0</v>
      </c>
      <c r="H282" s="22">
        <f t="shared" si="199"/>
        <v>62706459.434548102</v>
      </c>
      <c r="I282" s="23">
        <f t="shared" si="200"/>
        <v>109325540.45115544</v>
      </c>
      <c r="J282" s="23">
        <f t="shared" si="201"/>
        <v>48</v>
      </c>
      <c r="K282" s="19">
        <f t="shared" si="222"/>
        <v>1.270489161095381</v>
      </c>
      <c r="L282" s="16">
        <f t="shared" si="202"/>
        <v>0.51516918471086592</v>
      </c>
      <c r="M282" s="23">
        <f>M281-IF($B282="B",(Percent_Rent_In_Elsies*2.49%/12 * H281)/K281,0)+IF($B282="D",N282,0)+IF(B282="D",AK281)+IF(B282="C",F281*90%)-(Y282-Y281)-IF($B282="A",Q281/K281) + IF($B282="A",Q281/K281)</f>
        <v>-61079.2749081988</v>
      </c>
      <c r="N282" s="23">
        <f t="shared" si="203"/>
        <v>0</v>
      </c>
      <c r="O282" s="22">
        <f t="shared" si="204"/>
        <v>0</v>
      </c>
      <c r="P282" s="22">
        <f t="shared" si="235"/>
        <v>0</v>
      </c>
      <c r="Q282" s="22">
        <f t="shared" si="236"/>
        <v>0</v>
      </c>
      <c r="R282" s="22">
        <f t="shared" si="205"/>
        <v>633897.04350046301</v>
      </c>
      <c r="S282" s="16">
        <f t="shared" si="195"/>
        <v>57627.003954587541</v>
      </c>
      <c r="T282" s="15">
        <f t="shared" si="206"/>
        <v>0</v>
      </c>
      <c r="U282" s="23">
        <f t="shared" si="223"/>
        <v>622392.76483003574</v>
      </c>
      <c r="V282" s="23">
        <f t="shared" si="224"/>
        <v>56581.160439094157</v>
      </c>
      <c r="W282" s="23">
        <f t="shared" si="237"/>
        <v>18234.307795905748</v>
      </c>
      <c r="X282" s="23">
        <f t="shared" si="225"/>
        <v>21604425.176657002</v>
      </c>
      <c r="Y282" s="23">
        <f t="shared" si="207"/>
        <v>2693624.6579482369</v>
      </c>
      <c r="Z282" s="3">
        <f t="shared" si="208"/>
        <v>0</v>
      </c>
      <c r="AA282" s="23">
        <f t="shared" si="209"/>
        <v>8934491.0718552172</v>
      </c>
      <c r="AB282" s="26">
        <f t="shared" si="226"/>
        <v>33919825.000000007</v>
      </c>
      <c r="AC282" s="23">
        <f t="shared" si="227"/>
        <v>38723036</v>
      </c>
      <c r="AD282" s="23">
        <f t="shared" si="228"/>
        <v>4803211</v>
      </c>
      <c r="AE282" s="24">
        <f t="shared" si="194"/>
        <v>33919825</v>
      </c>
      <c r="AF282" s="3">
        <f t="shared" si="229"/>
        <v>0</v>
      </c>
      <c r="AG282" s="2">
        <f t="shared" si="210"/>
        <v>0</v>
      </c>
      <c r="AH282" s="2">
        <f t="shared" si="211"/>
        <v>0.73946678008566502</v>
      </c>
      <c r="AI282" s="23">
        <f t="shared" si="234"/>
        <v>8107981.4762110747</v>
      </c>
      <c r="AJ282" s="23">
        <f t="shared" si="212"/>
        <v>1101937.7755202244</v>
      </c>
      <c r="AK282" s="23">
        <f t="shared" si="213"/>
        <v>0</v>
      </c>
      <c r="AL282" s="23">
        <f t="shared" si="238"/>
        <v>102537.36507689767</v>
      </c>
      <c r="AM282" s="23">
        <f t="shared" si="239"/>
        <v>16948469397.081263</v>
      </c>
      <c r="AN282" s="16">
        <f t="shared" si="230"/>
        <v>0</v>
      </c>
      <c r="AO282" s="23">
        <f t="shared" si="231"/>
        <v>51155.135382719425</v>
      </c>
      <c r="AP282" s="22">
        <f t="shared" si="232"/>
        <v>64992.04503811185</v>
      </c>
      <c r="AQ282" s="30">
        <f t="shared" si="214"/>
        <v>44877893.937467203</v>
      </c>
      <c r="AR282" s="28">
        <f t="shared" si="215"/>
        <v>1163742.1114816505</v>
      </c>
      <c r="AS282" s="25">
        <f t="shared" si="216"/>
        <v>39095165.658664182</v>
      </c>
      <c r="AT282" s="32">
        <f t="shared" si="217"/>
        <v>0</v>
      </c>
      <c r="AU282" s="23">
        <f t="shared" si="218"/>
        <v>0</v>
      </c>
      <c r="AV282" s="22">
        <f t="shared" si="219"/>
        <v>3862470.0748282243</v>
      </c>
      <c r="AW282" s="31">
        <f t="shared" si="233"/>
        <v>44877893.937467217</v>
      </c>
    </row>
    <row r="283" spans="1:53" x14ac:dyDescent="0.25">
      <c r="A283">
        <f t="shared" si="240"/>
        <v>294</v>
      </c>
      <c r="B283" t="s">
        <v>8</v>
      </c>
      <c r="C283" s="27">
        <f t="shared" si="197"/>
        <v>0</v>
      </c>
      <c r="D283" s="27">
        <f t="shared" si="220"/>
        <v>0</v>
      </c>
      <c r="E283" s="27" t="b">
        <f t="shared" si="196"/>
        <v>0</v>
      </c>
      <c r="F283" s="29">
        <f t="shared" si="198"/>
        <v>0</v>
      </c>
      <c r="G283" s="27">
        <f t="shared" si="221"/>
        <v>0</v>
      </c>
      <c r="H283" s="22">
        <f t="shared" si="199"/>
        <v>62706459.434548102</v>
      </c>
      <c r="I283" s="23">
        <f t="shared" si="200"/>
        <v>109325540.45115544</v>
      </c>
      <c r="J283" s="23">
        <f t="shared" si="201"/>
        <v>48</v>
      </c>
      <c r="K283" s="19">
        <f t="shared" si="222"/>
        <v>1.270489161095381</v>
      </c>
      <c r="L283" s="16">
        <f t="shared" si="202"/>
        <v>0.51516918471086592</v>
      </c>
      <c r="M283" s="23">
        <f>M282-IF($B283="B",(Percent_Rent_In_Elsies*2.49%/12 * H282)/K282,0)+IF($B283="D",N283,0)+IF(B283="D",AK282)+IF(B283="C",F282*90%)-(Y283-Y282)-IF($B283="A",Q282/K282) + IF($B283="A",Q282/K282)</f>
        <v>-20463.180922288273</v>
      </c>
      <c r="N283" s="23">
        <f t="shared" si="203"/>
        <v>0</v>
      </c>
      <c r="O283" s="22">
        <f t="shared" si="204"/>
        <v>0</v>
      </c>
      <c r="P283" s="22">
        <f t="shared" si="235"/>
        <v>0</v>
      </c>
      <c r="Q283" s="22">
        <f t="shared" si="236"/>
        <v>0</v>
      </c>
      <c r="R283" s="22">
        <f t="shared" si="205"/>
        <v>698889.08853857487</v>
      </c>
      <c r="S283" s="16">
        <f t="shared" si="195"/>
        <v>57627.003954587541</v>
      </c>
      <c r="T283" s="15">
        <f t="shared" si="206"/>
        <v>0</v>
      </c>
      <c r="U283" s="23">
        <f t="shared" si="223"/>
        <v>678547.90021275519</v>
      </c>
      <c r="V283" s="23">
        <f t="shared" si="224"/>
        <v>56581.160439094157</v>
      </c>
      <c r="W283" s="23">
        <f t="shared" si="237"/>
        <v>18234.307795905748</v>
      </c>
      <c r="X283" s="23">
        <f t="shared" si="225"/>
        <v>21604425.176657002</v>
      </c>
      <c r="Y283" s="23">
        <f t="shared" si="207"/>
        <v>2698008.5639623264</v>
      </c>
      <c r="Z283" s="3">
        <f t="shared" si="208"/>
        <v>0</v>
      </c>
      <c r="AA283" s="23">
        <f t="shared" si="209"/>
        <v>8934491.0718552172</v>
      </c>
      <c r="AB283" s="26">
        <f t="shared" si="226"/>
        <v>33969825.000000015</v>
      </c>
      <c r="AC283" s="23">
        <f t="shared" si="227"/>
        <v>38773036</v>
      </c>
      <c r="AD283" s="23">
        <f t="shared" si="228"/>
        <v>4803211</v>
      </c>
      <c r="AE283" s="24">
        <f t="shared" si="194"/>
        <v>33969825</v>
      </c>
      <c r="AF283" s="3">
        <f t="shared" si="229"/>
        <v>21583961.995734707</v>
      </c>
      <c r="AG283" s="2">
        <f t="shared" si="210"/>
        <v>0</v>
      </c>
      <c r="AH283" s="2">
        <f t="shared" si="211"/>
        <v>0.73837836296828852</v>
      </c>
      <c r="AI283" s="23">
        <f t="shared" si="234"/>
        <v>8107981.4762110747</v>
      </c>
      <c r="AJ283" s="23">
        <f t="shared" si="212"/>
        <v>1101937.7755202244</v>
      </c>
      <c r="AK283" s="23">
        <f t="shared" si="213"/>
        <v>-7503.4359782628908</v>
      </c>
      <c r="AL283" s="23">
        <f t="shared" si="238"/>
        <v>0</v>
      </c>
      <c r="AM283" s="23">
        <f t="shared" si="239"/>
        <v>0</v>
      </c>
      <c r="AN283" s="16">
        <f t="shared" si="230"/>
        <v>0</v>
      </c>
      <c r="AO283" s="23">
        <f t="shared" si="231"/>
        <v>0</v>
      </c>
      <c r="AP283" s="22">
        <f t="shared" si="232"/>
        <v>0</v>
      </c>
      <c r="AQ283" s="30">
        <f t="shared" si="214"/>
        <v>44836995.303260088</v>
      </c>
      <c r="AR283" s="28">
        <f t="shared" si="215"/>
        <v>1122843.4772745387</v>
      </c>
      <c r="AS283" s="25">
        <f t="shared" si="216"/>
        <v>39095165.658664182</v>
      </c>
      <c r="AT283" s="32">
        <f t="shared" si="217"/>
        <v>0</v>
      </c>
      <c r="AU283" s="23">
        <f t="shared" si="218"/>
        <v>0</v>
      </c>
      <c r="AV283" s="22">
        <f t="shared" si="219"/>
        <v>3862470.0748282243</v>
      </c>
      <c r="AW283" s="31">
        <f t="shared" si="233"/>
        <v>44836995.303260103</v>
      </c>
    </row>
    <row r="284" spans="1:53" x14ac:dyDescent="0.25">
      <c r="A284" s="21">
        <f t="shared" si="240"/>
        <v>294</v>
      </c>
      <c r="B284" s="21" t="s">
        <v>9</v>
      </c>
      <c r="C284" s="27">
        <f t="shared" si="197"/>
        <v>0</v>
      </c>
      <c r="D284" s="27">
        <f t="shared" si="220"/>
        <v>0</v>
      </c>
      <c r="E284" s="27" t="b">
        <f t="shared" si="196"/>
        <v>0</v>
      </c>
      <c r="F284" s="29">
        <f t="shared" si="198"/>
        <v>0</v>
      </c>
      <c r="G284" s="27">
        <f t="shared" si="221"/>
        <v>0</v>
      </c>
      <c r="H284" s="22">
        <f t="shared" si="199"/>
        <v>62706459.434548102</v>
      </c>
      <c r="I284" s="23">
        <f t="shared" si="200"/>
        <v>109325540.45115544</v>
      </c>
      <c r="J284" s="23">
        <f t="shared" si="201"/>
        <v>48</v>
      </c>
      <c r="K284" s="19">
        <f t="shared" si="222"/>
        <v>1.270489161095381</v>
      </c>
      <c r="L284" s="16">
        <f t="shared" si="202"/>
        <v>0.51516918471086592</v>
      </c>
      <c r="M284" s="23">
        <f>M283-IF($B284="B",(Percent_Rent_In_Elsies*2.49%/12 * H283)/K283,0)+IF($B284="D",N284,0)+IF(B284="D",AK283)+IF(B284="C",F283*90%)-(Y284-Y283)-IF($B284="A",Q283/K283) + IF($B284="A",Q283/K283)</f>
        <v>-27966.616900551162</v>
      </c>
      <c r="N284" s="23">
        <f t="shared" si="203"/>
        <v>0</v>
      </c>
      <c r="O284" s="22">
        <f t="shared" si="204"/>
        <v>23364.55463648303</v>
      </c>
      <c r="P284" s="22">
        <f t="shared" si="235"/>
        <v>0</v>
      </c>
      <c r="Q284" s="22">
        <f t="shared" si="236"/>
        <v>0</v>
      </c>
      <c r="R284" s="22">
        <f t="shared" si="205"/>
        <v>698889.08853857487</v>
      </c>
      <c r="S284" s="16">
        <f t="shared" si="195"/>
        <v>0</v>
      </c>
      <c r="T284" s="15">
        <f t="shared" si="206"/>
        <v>34262.449318104511</v>
      </c>
      <c r="U284" s="23">
        <f t="shared" si="223"/>
        <v>678547.90021275519</v>
      </c>
      <c r="V284" s="23">
        <f t="shared" si="224"/>
        <v>0</v>
      </c>
      <c r="W284" s="23">
        <f t="shared" si="237"/>
        <v>74815.468234999906</v>
      </c>
      <c r="X284" s="23">
        <f t="shared" si="225"/>
        <v>21604425.176657002</v>
      </c>
      <c r="Y284" s="23">
        <f t="shared" si="207"/>
        <v>2698008.5639623264</v>
      </c>
      <c r="Z284" s="3">
        <f t="shared" si="208"/>
        <v>0</v>
      </c>
      <c r="AA284" s="23">
        <f t="shared" si="209"/>
        <v>8941994.5078334808</v>
      </c>
      <c r="AB284" s="26">
        <f t="shared" si="226"/>
        <v>33969825.000000015</v>
      </c>
      <c r="AC284" s="23">
        <f t="shared" si="227"/>
        <v>38773036</v>
      </c>
      <c r="AD284" s="23">
        <f t="shared" si="228"/>
        <v>4803211</v>
      </c>
      <c r="AE284" s="24">
        <f t="shared" si="194"/>
        <v>33969825</v>
      </c>
      <c r="AF284" s="3">
        <f t="shared" si="229"/>
        <v>0</v>
      </c>
      <c r="AG284" s="2">
        <f t="shared" si="210"/>
        <v>0</v>
      </c>
      <c r="AH284" s="2">
        <f t="shared" si="211"/>
        <v>0.73837836296828852</v>
      </c>
      <c r="AI284" s="23">
        <f t="shared" si="234"/>
        <v>8114790.786269187</v>
      </c>
      <c r="AJ284" s="23">
        <f t="shared" si="212"/>
        <v>1101937.7755202244</v>
      </c>
      <c r="AK284" s="23">
        <f t="shared" si="213"/>
        <v>0</v>
      </c>
      <c r="AL284" s="23">
        <f t="shared" si="238"/>
        <v>0</v>
      </c>
      <c r="AM284" s="23">
        <f t="shared" si="239"/>
        <v>0</v>
      </c>
      <c r="AN284" s="16">
        <f t="shared" si="230"/>
        <v>0</v>
      </c>
      <c r="AO284" s="23">
        <f t="shared" si="231"/>
        <v>0</v>
      </c>
      <c r="AP284" s="22">
        <f t="shared" si="232"/>
        <v>0</v>
      </c>
      <c r="AQ284" s="30">
        <f t="shared" si="214"/>
        <v>44836995.303260088</v>
      </c>
      <c r="AR284" s="28">
        <f t="shared" si="215"/>
        <v>1122843.4772745387</v>
      </c>
      <c r="AS284" s="25">
        <f t="shared" si="216"/>
        <v>39095165.658664182</v>
      </c>
      <c r="AT284" s="32">
        <f t="shared" si="217"/>
        <v>0</v>
      </c>
      <c r="AU284" s="23">
        <f t="shared" si="218"/>
        <v>0</v>
      </c>
      <c r="AV284" s="22">
        <f t="shared" si="219"/>
        <v>3862470.0748282243</v>
      </c>
      <c r="AW284" s="31">
        <f t="shared" si="233"/>
        <v>44836995.303260103</v>
      </c>
      <c r="AX284" s="21"/>
      <c r="AY284" s="21"/>
      <c r="AZ284" s="21"/>
      <c r="BA284" s="21"/>
    </row>
    <row r="285" spans="1:53" x14ac:dyDescent="0.25">
      <c r="A285" s="21">
        <f t="shared" si="240"/>
        <v>294</v>
      </c>
      <c r="B285" s="21" t="s">
        <v>28</v>
      </c>
      <c r="C285" s="27">
        <f t="shared" si="197"/>
        <v>0</v>
      </c>
      <c r="D285" s="27">
        <f t="shared" si="220"/>
        <v>0</v>
      </c>
      <c r="E285" s="27" t="b">
        <f t="shared" si="196"/>
        <v>0</v>
      </c>
      <c r="F285" s="29">
        <f t="shared" si="198"/>
        <v>0</v>
      </c>
      <c r="G285" s="27">
        <f t="shared" si="221"/>
        <v>0</v>
      </c>
      <c r="H285" s="22">
        <f t="shared" si="199"/>
        <v>62706459.434548102</v>
      </c>
      <c r="I285" s="23">
        <f t="shared" si="200"/>
        <v>109325540.45115544</v>
      </c>
      <c r="J285" s="23">
        <f t="shared" si="201"/>
        <v>48</v>
      </c>
      <c r="K285" s="19">
        <f t="shared" si="222"/>
        <v>1.270489161095381</v>
      </c>
      <c r="L285" s="16">
        <f t="shared" si="202"/>
        <v>0.51516918471086592</v>
      </c>
      <c r="M285" s="23">
        <f>M284-IF($B285="B",(Percent_Rent_In_Elsies*2.49%/12 * H284)/K284,0)+IF($B285="D",N285,0)+IF(B285="D",AK284)+IF(B285="C",F284*90%)-(Y285-Y284)-IF($B285="A",Q284/K284) + IF($B285="A",Q284/K284)</f>
        <v>-27966.616900551162</v>
      </c>
      <c r="N285" s="23">
        <f t="shared" si="203"/>
        <v>0</v>
      </c>
      <c r="O285" s="22">
        <f t="shared" si="204"/>
        <v>0</v>
      </c>
      <c r="P285" s="22">
        <f t="shared" si="235"/>
        <v>0</v>
      </c>
      <c r="Q285" s="22">
        <f t="shared" si="236"/>
        <v>23364.55463648303</v>
      </c>
      <c r="R285" s="22">
        <f t="shared" si="205"/>
        <v>698889.08853857487</v>
      </c>
      <c r="S285" s="16">
        <f t="shared" si="195"/>
        <v>0</v>
      </c>
      <c r="T285" s="15">
        <f t="shared" si="206"/>
        <v>0</v>
      </c>
      <c r="U285" s="23">
        <f t="shared" si="223"/>
        <v>678547.90021275519</v>
      </c>
      <c r="V285" s="23">
        <f t="shared" si="224"/>
        <v>0</v>
      </c>
      <c r="W285" s="23">
        <f t="shared" si="237"/>
        <v>0</v>
      </c>
      <c r="X285" s="23">
        <f t="shared" si="225"/>
        <v>21604425.176657002</v>
      </c>
      <c r="Y285" s="23">
        <f t="shared" si="207"/>
        <v>2698008.5639623264</v>
      </c>
      <c r="Z285" s="3">
        <f t="shared" si="208"/>
        <v>3740.7734117499958</v>
      </c>
      <c r="AA285" s="23">
        <f t="shared" si="209"/>
        <v>8998106.1090097316</v>
      </c>
      <c r="AB285" s="26">
        <f t="shared" si="226"/>
        <v>33969825.000000015</v>
      </c>
      <c r="AC285" s="23">
        <f t="shared" si="227"/>
        <v>38773036</v>
      </c>
      <c r="AD285" s="23">
        <f t="shared" si="228"/>
        <v>4803211</v>
      </c>
      <c r="AE285" s="24">
        <f t="shared" si="194"/>
        <v>33969825</v>
      </c>
      <c r="AF285" s="3">
        <f t="shared" si="229"/>
        <v>0</v>
      </c>
      <c r="AG285" s="2">
        <f t="shared" si="210"/>
        <v>2.0797516669956474E-3</v>
      </c>
      <c r="AH285" s="2">
        <f t="shared" si="211"/>
        <v>0.73837836296828852</v>
      </c>
      <c r="AI285" s="23">
        <f t="shared" si="234"/>
        <v>8165711.6299164249</v>
      </c>
      <c r="AJ285" s="23">
        <f t="shared" si="212"/>
        <v>1101937.7755202244</v>
      </c>
      <c r="AK285" s="23">
        <f t="shared" si="213"/>
        <v>0</v>
      </c>
      <c r="AL285" s="23">
        <f t="shared" si="238"/>
        <v>0</v>
      </c>
      <c r="AM285" s="23">
        <f t="shared" si="239"/>
        <v>0</v>
      </c>
      <c r="AN285" s="16">
        <f t="shared" si="230"/>
        <v>0</v>
      </c>
      <c r="AO285" s="23">
        <f t="shared" si="231"/>
        <v>0</v>
      </c>
      <c r="AP285" s="22">
        <f t="shared" si="232"/>
        <v>0</v>
      </c>
      <c r="AQ285" s="30">
        <f t="shared" si="214"/>
        <v>44836995.303260088</v>
      </c>
      <c r="AR285" s="28">
        <f t="shared" si="215"/>
        <v>1122843.4772745387</v>
      </c>
      <c r="AS285" s="25">
        <f t="shared" si="216"/>
        <v>39095165.658664182</v>
      </c>
      <c r="AT285" s="32">
        <f t="shared" si="217"/>
        <v>7481.5468234999917</v>
      </c>
      <c r="AU285" s="23">
        <f t="shared" si="218"/>
        <v>7481.5468234999917</v>
      </c>
      <c r="AV285" s="22">
        <f t="shared" si="219"/>
        <v>3896732.5241463287</v>
      </c>
      <c r="AW285" s="31">
        <f t="shared" si="233"/>
        <v>44836995.303260103</v>
      </c>
      <c r="AX285" s="21"/>
      <c r="AY285" s="21"/>
      <c r="AZ285" s="21"/>
      <c r="BA285" s="21"/>
    </row>
    <row r="286" spans="1:53" x14ac:dyDescent="0.25">
      <c r="A286">
        <f t="shared" si="240"/>
        <v>295</v>
      </c>
      <c r="B286" t="s">
        <v>6</v>
      </c>
      <c r="C286" s="27">
        <f t="shared" si="197"/>
        <v>0</v>
      </c>
      <c r="D286" s="27">
        <f t="shared" si="220"/>
        <v>0</v>
      </c>
      <c r="E286" s="27" t="b">
        <f t="shared" si="196"/>
        <v>0</v>
      </c>
      <c r="F286" s="29">
        <f t="shared" si="198"/>
        <v>0</v>
      </c>
      <c r="G286" s="27">
        <f t="shared" si="221"/>
        <v>0</v>
      </c>
      <c r="H286" s="22">
        <f t="shared" si="199"/>
        <v>63440650.176530071</v>
      </c>
      <c r="I286" s="23">
        <f t="shared" si="200"/>
        <v>109325540.45115544</v>
      </c>
      <c r="J286" s="23">
        <f t="shared" si="201"/>
        <v>50</v>
      </c>
      <c r="K286" s="19">
        <f t="shared" si="222"/>
        <v>1.2832258149353619</v>
      </c>
      <c r="L286" s="16">
        <f t="shared" si="202"/>
        <v>0.52120097871390492</v>
      </c>
      <c r="M286" s="23">
        <f>M285-IF($B286="B",(Percent_Rent_In_Elsies*2.49%/12 * H285)/K285,0)+IF($B286="D",N286,0)+IF(B286="D",AK285)+IF(B286="C",F285*90%)-(Y286-Y285)-IF($B286="A",Q285/K285) + IF($B286="A",Q285/K285)</f>
        <v>-27966.616900551158</v>
      </c>
      <c r="N286" s="23">
        <f t="shared" si="203"/>
        <v>0</v>
      </c>
      <c r="O286" s="22">
        <f t="shared" si="204"/>
        <v>0</v>
      </c>
      <c r="P286" s="22">
        <f t="shared" si="235"/>
        <v>0</v>
      </c>
      <c r="Q286" s="22">
        <f t="shared" si="236"/>
        <v>0</v>
      </c>
      <c r="R286" s="22">
        <f t="shared" si="205"/>
        <v>698889.08853857487</v>
      </c>
      <c r="S286" s="16">
        <f t="shared" si="195"/>
        <v>0</v>
      </c>
      <c r="T286" s="15">
        <f t="shared" si="206"/>
        <v>0</v>
      </c>
      <c r="U286" s="23">
        <f t="shared" si="223"/>
        <v>678547.90021275519</v>
      </c>
      <c r="V286" s="23">
        <f t="shared" si="224"/>
        <v>0</v>
      </c>
      <c r="W286" s="23">
        <f t="shared" si="237"/>
        <v>18390.203830104892</v>
      </c>
      <c r="X286" s="23">
        <f t="shared" si="225"/>
        <v>21604738.839885652</v>
      </c>
      <c r="Y286" s="23">
        <f t="shared" si="207"/>
        <v>2698008.5639623264</v>
      </c>
      <c r="Z286" s="3">
        <f t="shared" si="208"/>
        <v>0</v>
      </c>
      <c r="AA286" s="23">
        <f t="shared" si="209"/>
        <v>8998106.1090097316</v>
      </c>
      <c r="AB286" s="26">
        <f t="shared" si="226"/>
        <v>33969825.000000022</v>
      </c>
      <c r="AC286" s="23">
        <f t="shared" si="227"/>
        <v>38773036</v>
      </c>
      <c r="AD286" s="23">
        <f t="shared" si="228"/>
        <v>4803211</v>
      </c>
      <c r="AE286" s="24">
        <f t="shared" si="194"/>
        <v>33969825</v>
      </c>
      <c r="AF286" s="3">
        <f t="shared" si="229"/>
        <v>0</v>
      </c>
      <c r="AG286" s="2">
        <f t="shared" si="210"/>
        <v>0</v>
      </c>
      <c r="AH286" s="2">
        <f t="shared" si="211"/>
        <v>0.74702357373380723</v>
      </c>
      <c r="AI286" s="23">
        <f t="shared" si="234"/>
        <v>8247572.8890063353</v>
      </c>
      <c r="AJ286" s="23">
        <f t="shared" si="212"/>
        <v>1091000.4955523128</v>
      </c>
      <c r="AK286" s="23">
        <f t="shared" si="213"/>
        <v>0</v>
      </c>
      <c r="AL286" s="23">
        <f t="shared" si="238"/>
        <v>0</v>
      </c>
      <c r="AM286" s="23">
        <f t="shared" si="239"/>
        <v>0</v>
      </c>
      <c r="AN286" s="16">
        <f t="shared" si="230"/>
        <v>0</v>
      </c>
      <c r="AO286" s="23">
        <f t="shared" si="231"/>
        <v>0</v>
      </c>
      <c r="AP286" s="22">
        <f t="shared" si="232"/>
        <v>0</v>
      </c>
      <c r="AQ286" s="30">
        <f t="shared" si="214"/>
        <v>44813654.113178238</v>
      </c>
      <c r="AR286" s="28">
        <f t="shared" si="215"/>
        <v>1122866.8418291751</v>
      </c>
      <c r="AS286" s="25">
        <f t="shared" si="216"/>
        <v>39095165.658664182</v>
      </c>
      <c r="AT286" s="32">
        <f t="shared" si="217"/>
        <v>0</v>
      </c>
      <c r="AU286" s="23">
        <f t="shared" si="218"/>
        <v>0</v>
      </c>
      <c r="AV286" s="22">
        <f t="shared" si="219"/>
        <v>3896732.5241463287</v>
      </c>
      <c r="AW286" s="31">
        <f t="shared" si="233"/>
        <v>44813654.113178253</v>
      </c>
    </row>
    <row r="287" spans="1:53" x14ac:dyDescent="0.25">
      <c r="A287">
        <f t="shared" si="240"/>
        <v>295</v>
      </c>
      <c r="B287" t="s">
        <v>7</v>
      </c>
      <c r="C287" s="27">
        <f t="shared" si="197"/>
        <v>0</v>
      </c>
      <c r="D287" s="27">
        <f t="shared" si="220"/>
        <v>128322.58149353619</v>
      </c>
      <c r="E287" s="27" t="b">
        <f t="shared" si="196"/>
        <v>0</v>
      </c>
      <c r="F287" s="29">
        <f t="shared" si="198"/>
        <v>100000</v>
      </c>
      <c r="G287" s="27">
        <f t="shared" si="221"/>
        <v>0</v>
      </c>
      <c r="H287" s="22">
        <f t="shared" si="199"/>
        <v>63568972.758023612</v>
      </c>
      <c r="I287" s="23">
        <f t="shared" si="200"/>
        <v>109571746.01625277</v>
      </c>
      <c r="J287" s="23">
        <f t="shared" si="201"/>
        <v>50</v>
      </c>
      <c r="K287" s="19">
        <f t="shared" si="222"/>
        <v>1.2832258149353619</v>
      </c>
      <c r="L287" s="16">
        <f t="shared" si="202"/>
        <v>0.52120097871390492</v>
      </c>
      <c r="M287" s="23">
        <f>M286-IF($B287="B",(Percent_Rent_In_Elsies*2.49%/12 * H286)/K286,0)+IF($B287="D",N287,0)+IF(B287="D",AK286)+IF(B287="C",F286*90%)-(Y287-Y286)-IF($B287="A",Q286/K286) + IF($B287="A",Q286/K286)</f>
        <v>-79258.9723005751</v>
      </c>
      <c r="N287" s="23">
        <f t="shared" si="203"/>
        <v>0</v>
      </c>
      <c r="O287" s="22">
        <f t="shared" si="204"/>
        <v>0</v>
      </c>
      <c r="P287" s="22">
        <f t="shared" si="235"/>
        <v>0</v>
      </c>
      <c r="Q287" s="22">
        <f t="shared" si="236"/>
        <v>0</v>
      </c>
      <c r="R287" s="22">
        <f t="shared" si="205"/>
        <v>640648.33116036025</v>
      </c>
      <c r="S287" s="16">
        <f t="shared" si="195"/>
        <v>58240.75737821457</v>
      </c>
      <c r="T287" s="15">
        <f t="shared" si="206"/>
        <v>0</v>
      </c>
      <c r="U287" s="23">
        <f t="shared" si="223"/>
        <v>622002.24186169228</v>
      </c>
      <c r="V287" s="23">
        <f t="shared" si="224"/>
        <v>56545.658351062935</v>
      </c>
      <c r="W287" s="23">
        <f t="shared" si="237"/>
        <v>18390.203830104892</v>
      </c>
      <c r="X287" s="23">
        <f t="shared" si="225"/>
        <v>21604738.839885652</v>
      </c>
      <c r="Y287" s="23">
        <f t="shared" si="207"/>
        <v>2698008.5639623264</v>
      </c>
      <c r="Z287" s="3">
        <f t="shared" si="208"/>
        <v>0</v>
      </c>
      <c r="AA287" s="23">
        <f t="shared" si="209"/>
        <v>8998106.1090097316</v>
      </c>
      <c r="AB287" s="26">
        <f t="shared" si="226"/>
        <v>33969825.000000022</v>
      </c>
      <c r="AC287" s="23">
        <f t="shared" si="227"/>
        <v>38773036</v>
      </c>
      <c r="AD287" s="23">
        <f t="shared" si="228"/>
        <v>4803211</v>
      </c>
      <c r="AE287" s="24">
        <f t="shared" si="194"/>
        <v>33969825</v>
      </c>
      <c r="AF287" s="3">
        <f t="shared" si="229"/>
        <v>0</v>
      </c>
      <c r="AG287" s="2">
        <f t="shared" si="210"/>
        <v>0</v>
      </c>
      <c r="AH287" s="2">
        <f t="shared" si="211"/>
        <v>0.74853459219202478</v>
      </c>
      <c r="AI287" s="23">
        <f t="shared" si="234"/>
        <v>8247572.8890063353</v>
      </c>
      <c r="AJ287" s="23">
        <f t="shared" si="212"/>
        <v>1091000.4955523128</v>
      </c>
      <c r="AK287" s="23">
        <f t="shared" si="213"/>
        <v>0</v>
      </c>
      <c r="AL287" s="23">
        <f t="shared" si="238"/>
        <v>139591.41279526055</v>
      </c>
      <c r="AM287" s="23">
        <f t="shared" si="239"/>
        <v>22844145080.171509</v>
      </c>
      <c r="AN287" s="16">
        <f t="shared" si="230"/>
        <v>0</v>
      </c>
      <c r="AO287" s="23">
        <f t="shared" si="231"/>
        <v>51292.355400023946</v>
      </c>
      <c r="AP287" s="22">
        <f t="shared" si="232"/>
        <v>65819.674558149956</v>
      </c>
      <c r="AQ287" s="30">
        <f t="shared" si="214"/>
        <v>45073056.576554328</v>
      </c>
      <c r="AR287" s="28">
        <f t="shared" si="215"/>
        <v>1188127.0491535808</v>
      </c>
      <c r="AS287" s="25">
        <f t="shared" si="216"/>
        <v>39223488.240157716</v>
      </c>
      <c r="AT287" s="32">
        <f t="shared" si="217"/>
        <v>0</v>
      </c>
      <c r="AU287" s="23">
        <f t="shared" si="218"/>
        <v>0</v>
      </c>
      <c r="AV287" s="22">
        <f t="shared" si="219"/>
        <v>3896732.5241463287</v>
      </c>
      <c r="AW287" s="31">
        <f t="shared" si="233"/>
        <v>45073056.576554343</v>
      </c>
    </row>
    <row r="288" spans="1:53" s="21" customFormat="1" x14ac:dyDescent="0.25">
      <c r="A288">
        <f t="shared" si="240"/>
        <v>295</v>
      </c>
      <c r="B288" t="s">
        <v>8</v>
      </c>
      <c r="C288" s="27">
        <f t="shared" si="197"/>
        <v>0</v>
      </c>
      <c r="D288" s="27">
        <f t="shared" si="220"/>
        <v>0</v>
      </c>
      <c r="E288" s="27" t="b">
        <f t="shared" si="196"/>
        <v>0</v>
      </c>
      <c r="F288" s="29">
        <f t="shared" si="198"/>
        <v>0</v>
      </c>
      <c r="G288" s="27">
        <f t="shared" si="221"/>
        <v>0</v>
      </c>
      <c r="H288" s="22">
        <f t="shared" si="199"/>
        <v>63568972.758023605</v>
      </c>
      <c r="I288" s="23">
        <f t="shared" si="200"/>
        <v>109571746.01625277</v>
      </c>
      <c r="J288" s="23">
        <f t="shared" si="201"/>
        <v>50</v>
      </c>
      <c r="K288" s="19">
        <f t="shared" si="222"/>
        <v>1.2832258149353619</v>
      </c>
      <c r="L288" s="16">
        <f t="shared" si="202"/>
        <v>0.52120097871390492</v>
      </c>
      <c r="M288" s="23">
        <f>M287-IF($B288="B",(Percent_Rent_In_Elsies*2.49%/12 * H287)/K287,0)+IF($B288="D",N288,0)+IF(B288="D",AK287)+IF(B288="C",F287*90%)-(Y288-Y287)-IF($B288="A",Q287/K287) + IF($B288="A",Q287/K287)</f>
        <v>1885.3183556646254</v>
      </c>
      <c r="N288" s="23">
        <f t="shared" si="203"/>
        <v>0</v>
      </c>
      <c r="O288" s="22">
        <f t="shared" si="204"/>
        <v>0</v>
      </c>
      <c r="P288" s="22">
        <f t="shared" si="235"/>
        <v>0</v>
      </c>
      <c r="Q288" s="22">
        <f t="shared" si="236"/>
        <v>0</v>
      </c>
      <c r="R288" s="22">
        <f t="shared" si="205"/>
        <v>706468.00571851025</v>
      </c>
      <c r="S288" s="16">
        <f t="shared" si="195"/>
        <v>58240.75737821457</v>
      </c>
      <c r="T288" s="15">
        <f t="shared" si="206"/>
        <v>0</v>
      </c>
      <c r="U288" s="23">
        <f t="shared" si="223"/>
        <v>683294.59726171626</v>
      </c>
      <c r="V288" s="23">
        <f t="shared" si="224"/>
        <v>56545.658351062935</v>
      </c>
      <c r="W288" s="23">
        <f t="shared" si="237"/>
        <v>18390.203830104892</v>
      </c>
      <c r="X288" s="23">
        <f t="shared" si="225"/>
        <v>21604738.839885652</v>
      </c>
      <c r="Y288" s="23">
        <f t="shared" si="207"/>
        <v>2706864.2733060867</v>
      </c>
      <c r="Z288" s="3">
        <f t="shared" si="208"/>
        <v>0</v>
      </c>
      <c r="AA288" s="23">
        <f t="shared" si="209"/>
        <v>8998106.1090097316</v>
      </c>
      <c r="AB288" s="26">
        <f t="shared" si="226"/>
        <v>34069825.000000015</v>
      </c>
      <c r="AC288" s="23">
        <f t="shared" si="227"/>
        <v>38873036</v>
      </c>
      <c r="AD288" s="23">
        <f t="shared" si="228"/>
        <v>4803211</v>
      </c>
      <c r="AE288" s="24">
        <f t="shared" si="194"/>
        <v>34069825</v>
      </c>
      <c r="AF288" s="3">
        <f t="shared" si="229"/>
        <v>21606624.158241298</v>
      </c>
      <c r="AG288" s="2">
        <f t="shared" si="210"/>
        <v>0</v>
      </c>
      <c r="AH288" s="2">
        <f t="shared" si="211"/>
        <v>0.74633753191304752</v>
      </c>
      <c r="AI288" s="23">
        <f t="shared" si="234"/>
        <v>8247572.8890063353</v>
      </c>
      <c r="AJ288" s="23">
        <f t="shared" si="212"/>
        <v>1091000.4955523128</v>
      </c>
      <c r="AK288" s="23">
        <f t="shared" si="213"/>
        <v>-13331.861479218363</v>
      </c>
      <c r="AL288" s="23">
        <f t="shared" si="238"/>
        <v>0</v>
      </c>
      <c r="AM288" s="23">
        <f t="shared" si="239"/>
        <v>0</v>
      </c>
      <c r="AN288" s="16">
        <f t="shared" si="230"/>
        <v>0</v>
      </c>
      <c r="AO288" s="23">
        <f t="shared" si="231"/>
        <v>0</v>
      </c>
      <c r="AP288" s="22">
        <f t="shared" si="232"/>
        <v>0</v>
      </c>
      <c r="AQ288" s="30">
        <f t="shared" si="214"/>
        <v>44990439.290524252</v>
      </c>
      <c r="AR288" s="28">
        <f t="shared" si="215"/>
        <v>1105509.7631235048</v>
      </c>
      <c r="AS288" s="25">
        <f t="shared" si="216"/>
        <v>39223488.240157716</v>
      </c>
      <c r="AT288" s="32">
        <f t="shared" si="217"/>
        <v>0</v>
      </c>
      <c r="AU288" s="23">
        <f t="shared" si="218"/>
        <v>0</v>
      </c>
      <c r="AV288" s="22">
        <f t="shared" si="219"/>
        <v>3896732.5241463287</v>
      </c>
      <c r="AW288" s="31">
        <f t="shared" si="233"/>
        <v>44990439.290524274</v>
      </c>
      <c r="AX288"/>
      <c r="AY288"/>
      <c r="AZ288"/>
      <c r="BA288"/>
    </row>
    <row r="289" spans="1:53" s="21" customFormat="1" x14ac:dyDescent="0.25">
      <c r="A289">
        <f t="shared" si="240"/>
        <v>295</v>
      </c>
      <c r="B289" t="s">
        <v>9</v>
      </c>
      <c r="C289" s="27">
        <f t="shared" si="197"/>
        <v>0</v>
      </c>
      <c r="D289" s="27">
        <f t="shared" si="220"/>
        <v>0</v>
      </c>
      <c r="E289" s="27" t="b">
        <f t="shared" si="196"/>
        <v>0</v>
      </c>
      <c r="F289" s="29">
        <f t="shared" si="198"/>
        <v>0</v>
      </c>
      <c r="G289" s="27">
        <f t="shared" si="221"/>
        <v>0</v>
      </c>
      <c r="H289" s="22">
        <f t="shared" si="199"/>
        <v>63568972.758023605</v>
      </c>
      <c r="I289" s="23">
        <f t="shared" si="200"/>
        <v>109571746.01625277</v>
      </c>
      <c r="J289" s="23">
        <f t="shared" si="201"/>
        <v>50</v>
      </c>
      <c r="K289" s="19">
        <f t="shared" si="222"/>
        <v>1.2832258149353619</v>
      </c>
      <c r="L289" s="16">
        <f t="shared" si="202"/>
        <v>0.52120097871390492</v>
      </c>
      <c r="M289" s="23">
        <f>M288-IF($B289="B",(Percent_Rent_In_Elsies*2.49%/12 * H288)/K288,0)+IF($B289="D",N289,0)+IF(B289="D",AK288)+IF(B289="C",F288*90%)-(Y289-Y288)-IF($B289="A",Q288/K288) + IF($B289="A",Q288/K288)</f>
        <v>-11446.543123553738</v>
      </c>
      <c r="N289" s="23">
        <f t="shared" si="203"/>
        <v>0</v>
      </c>
      <c r="O289" s="22">
        <f t="shared" si="204"/>
        <v>23804.832659431318</v>
      </c>
      <c r="P289" s="22">
        <f t="shared" si="235"/>
        <v>0</v>
      </c>
      <c r="Q289" s="22">
        <f t="shared" si="236"/>
        <v>0</v>
      </c>
      <c r="R289" s="22">
        <f t="shared" si="205"/>
        <v>706468.00571851025</v>
      </c>
      <c r="S289" s="16">
        <f t="shared" si="195"/>
        <v>0</v>
      </c>
      <c r="T289" s="15">
        <f t="shared" si="206"/>
        <v>34435.924718783252</v>
      </c>
      <c r="U289" s="23">
        <f t="shared" si="223"/>
        <v>683294.59726171626</v>
      </c>
      <c r="V289" s="23">
        <f t="shared" si="224"/>
        <v>0</v>
      </c>
      <c r="W289" s="23">
        <f t="shared" si="237"/>
        <v>74935.862181167831</v>
      </c>
      <c r="X289" s="23">
        <f t="shared" si="225"/>
        <v>21604738.839885652</v>
      </c>
      <c r="Y289" s="23">
        <f t="shared" si="207"/>
        <v>2706864.2733060867</v>
      </c>
      <c r="Z289" s="3">
        <f t="shared" si="208"/>
        <v>0</v>
      </c>
      <c r="AA289" s="23">
        <f t="shared" si="209"/>
        <v>9011437.9704889506</v>
      </c>
      <c r="AB289" s="26">
        <f t="shared" si="226"/>
        <v>34069825.000000022</v>
      </c>
      <c r="AC289" s="23">
        <f t="shared" si="227"/>
        <v>38873036</v>
      </c>
      <c r="AD289" s="23">
        <f t="shared" si="228"/>
        <v>4803211</v>
      </c>
      <c r="AE289" s="24">
        <f t="shared" si="194"/>
        <v>34069825</v>
      </c>
      <c r="AF289" s="3">
        <f t="shared" si="229"/>
        <v>0</v>
      </c>
      <c r="AG289" s="2">
        <f t="shared" si="210"/>
        <v>0</v>
      </c>
      <c r="AH289" s="2">
        <f t="shared" si="211"/>
        <v>0.74633753191304752</v>
      </c>
      <c r="AI289" s="23">
        <f t="shared" si="234"/>
        <v>8259792.7381572472</v>
      </c>
      <c r="AJ289" s="23">
        <f t="shared" si="212"/>
        <v>1091000.4955523128</v>
      </c>
      <c r="AK289" s="23">
        <f t="shared" si="213"/>
        <v>0</v>
      </c>
      <c r="AL289" s="23">
        <f t="shared" si="238"/>
        <v>0</v>
      </c>
      <c r="AM289" s="23">
        <f t="shared" si="239"/>
        <v>0</v>
      </c>
      <c r="AN289" s="16">
        <f t="shared" si="230"/>
        <v>0</v>
      </c>
      <c r="AO289" s="23">
        <f t="shared" si="231"/>
        <v>0</v>
      </c>
      <c r="AP289" s="22">
        <f t="shared" si="232"/>
        <v>0</v>
      </c>
      <c r="AQ289" s="30">
        <f t="shared" si="214"/>
        <v>44990439.290524252</v>
      </c>
      <c r="AR289" s="28">
        <f t="shared" si="215"/>
        <v>1105509.7631235048</v>
      </c>
      <c r="AS289" s="25">
        <f t="shared" si="216"/>
        <v>39223488.240157716</v>
      </c>
      <c r="AT289" s="32">
        <f t="shared" si="217"/>
        <v>0</v>
      </c>
      <c r="AU289" s="23">
        <f t="shared" si="218"/>
        <v>0</v>
      </c>
      <c r="AV289" s="22">
        <f t="shared" si="219"/>
        <v>3896732.5241463287</v>
      </c>
      <c r="AW289" s="31">
        <f t="shared" si="233"/>
        <v>44990439.290524274</v>
      </c>
      <c r="AX289"/>
      <c r="AY289"/>
      <c r="AZ289"/>
      <c r="BA289"/>
    </row>
    <row r="290" spans="1:53" x14ac:dyDescent="0.25">
      <c r="A290" s="21">
        <f t="shared" si="240"/>
        <v>295</v>
      </c>
      <c r="B290" s="21" t="s">
        <v>28</v>
      </c>
      <c r="C290" s="27">
        <f t="shared" si="197"/>
        <v>0</v>
      </c>
      <c r="D290" s="27">
        <f t="shared" si="220"/>
        <v>0</v>
      </c>
      <c r="E290" s="27" t="b">
        <f t="shared" si="196"/>
        <v>0</v>
      </c>
      <c r="F290" s="29">
        <f t="shared" si="198"/>
        <v>0</v>
      </c>
      <c r="G290" s="27">
        <f t="shared" si="221"/>
        <v>0</v>
      </c>
      <c r="H290" s="22">
        <f t="shared" si="199"/>
        <v>63568972.758023605</v>
      </c>
      <c r="I290" s="23">
        <f t="shared" si="200"/>
        <v>109571746.01625277</v>
      </c>
      <c r="J290" s="23">
        <f t="shared" si="201"/>
        <v>50</v>
      </c>
      <c r="K290" s="19">
        <f t="shared" si="222"/>
        <v>1.2832258149353619</v>
      </c>
      <c r="L290" s="16">
        <f t="shared" si="202"/>
        <v>0.52120097871390492</v>
      </c>
      <c r="M290" s="23">
        <f>M289-IF($B290="B",(Percent_Rent_In_Elsies*2.49%/12 * H289)/K289,0)+IF($B290="D",N290,0)+IF(B290="D",AK289)+IF(B290="C",F289*90%)-(Y290-Y289)-IF($B290="A",Q289/K289) + IF($B290="A",Q289/K289)</f>
        <v>-11446.543123553738</v>
      </c>
      <c r="N290" s="23">
        <f t="shared" si="203"/>
        <v>0</v>
      </c>
      <c r="O290" s="22">
        <f t="shared" si="204"/>
        <v>0</v>
      </c>
      <c r="P290" s="22">
        <f t="shared" si="235"/>
        <v>0</v>
      </c>
      <c r="Q290" s="22">
        <f t="shared" si="236"/>
        <v>23804.832659431318</v>
      </c>
      <c r="R290" s="22">
        <f t="shared" si="205"/>
        <v>706468.00571851025</v>
      </c>
      <c r="S290" s="16">
        <f t="shared" si="195"/>
        <v>0</v>
      </c>
      <c r="T290" s="15">
        <f t="shared" si="206"/>
        <v>0</v>
      </c>
      <c r="U290" s="23">
        <f t="shared" si="223"/>
        <v>683294.59726171626</v>
      </c>
      <c r="V290" s="23">
        <f t="shared" si="224"/>
        <v>0</v>
      </c>
      <c r="W290" s="23">
        <f t="shared" si="237"/>
        <v>0</v>
      </c>
      <c r="X290" s="23">
        <f t="shared" si="225"/>
        <v>21604738.839885652</v>
      </c>
      <c r="Y290" s="23">
        <f t="shared" si="207"/>
        <v>2706864.2733060867</v>
      </c>
      <c r="Z290" s="3">
        <f t="shared" si="208"/>
        <v>3746.793109058392</v>
      </c>
      <c r="AA290" s="23">
        <f t="shared" si="209"/>
        <v>9067639.8671248257</v>
      </c>
      <c r="AB290" s="26">
        <f t="shared" si="226"/>
        <v>34069825.000000022</v>
      </c>
      <c r="AC290" s="23">
        <f t="shared" si="227"/>
        <v>38873036</v>
      </c>
      <c r="AD290" s="23">
        <f t="shared" si="228"/>
        <v>4803211</v>
      </c>
      <c r="AE290" s="24">
        <f t="shared" si="194"/>
        <v>34069825</v>
      </c>
      <c r="AF290" s="3">
        <f t="shared" si="229"/>
        <v>0</v>
      </c>
      <c r="AG290" s="2">
        <f t="shared" si="210"/>
        <v>2.0809135651832624E-3</v>
      </c>
      <c r="AH290" s="2">
        <f t="shared" si="211"/>
        <v>0.74633753191304752</v>
      </c>
      <c r="AI290" s="23">
        <f t="shared" si="234"/>
        <v>8311306.82716545</v>
      </c>
      <c r="AJ290" s="23">
        <f t="shared" si="212"/>
        <v>1091000.4955523128</v>
      </c>
      <c r="AK290" s="23">
        <f t="shared" si="213"/>
        <v>0</v>
      </c>
      <c r="AL290" s="23">
        <f t="shared" si="238"/>
        <v>0</v>
      </c>
      <c r="AM290" s="23">
        <f t="shared" si="239"/>
        <v>0</v>
      </c>
      <c r="AN290" s="16">
        <f t="shared" si="230"/>
        <v>0</v>
      </c>
      <c r="AO290" s="23">
        <f t="shared" si="231"/>
        <v>0</v>
      </c>
      <c r="AP290" s="22">
        <f t="shared" si="232"/>
        <v>0</v>
      </c>
      <c r="AQ290" s="30">
        <f t="shared" si="214"/>
        <v>44990439.290524252</v>
      </c>
      <c r="AR290" s="28">
        <f t="shared" si="215"/>
        <v>1105509.7631235048</v>
      </c>
      <c r="AS290" s="25">
        <f t="shared" si="216"/>
        <v>39223488.240157716</v>
      </c>
      <c r="AT290" s="32">
        <f t="shared" si="217"/>
        <v>7493.586218116784</v>
      </c>
      <c r="AU290" s="23">
        <f t="shared" si="218"/>
        <v>7493.586218116784</v>
      </c>
      <c r="AV290" s="22">
        <f t="shared" si="219"/>
        <v>3931168.4488651119</v>
      </c>
      <c r="AW290" s="31">
        <f t="shared" si="233"/>
        <v>44990439.290524282</v>
      </c>
    </row>
    <row r="291" spans="1:53" x14ac:dyDescent="0.25">
      <c r="A291">
        <f t="shared" si="240"/>
        <v>296</v>
      </c>
      <c r="B291" t="s">
        <v>6</v>
      </c>
      <c r="C291" s="27">
        <f t="shared" si="197"/>
        <v>0</v>
      </c>
      <c r="D291" s="27">
        <f t="shared" si="220"/>
        <v>0</v>
      </c>
      <c r="E291" s="27" t="b">
        <f t="shared" si="196"/>
        <v>0</v>
      </c>
      <c r="F291" s="29">
        <f t="shared" si="198"/>
        <v>0</v>
      </c>
      <c r="G291" s="27">
        <f t="shared" si="221"/>
        <v>0</v>
      </c>
      <c r="H291" s="22">
        <f t="shared" si="199"/>
        <v>63993295.651183404</v>
      </c>
      <c r="I291" s="23">
        <f t="shared" si="200"/>
        <v>109571746.01625277</v>
      </c>
      <c r="J291" s="23">
        <f t="shared" si="201"/>
        <v>51</v>
      </c>
      <c r="K291" s="19">
        <f t="shared" si="222"/>
        <v>1.2896419440100386</v>
      </c>
      <c r="L291" s="16">
        <f t="shared" si="202"/>
        <v>0.52467999524682019</v>
      </c>
      <c r="M291" s="23">
        <f>M290-IF($B291="B",(Percent_Rent_In_Elsies*2.49%/12 * H290)/K290,0)+IF($B291="D",N291,0)+IF(B291="D",AK290)+IF(B291="C",F290*90%)-(Y291-Y290)-IF($B291="A",Q290/K290) + IF($B291="A",Q290/K290)</f>
        <v>-11446.54312355374</v>
      </c>
      <c r="N291" s="23">
        <f t="shared" si="203"/>
        <v>0</v>
      </c>
      <c r="O291" s="22">
        <f t="shared" si="204"/>
        <v>0</v>
      </c>
      <c r="P291" s="22">
        <f t="shared" si="235"/>
        <v>0</v>
      </c>
      <c r="Q291" s="22">
        <f t="shared" si="236"/>
        <v>0</v>
      </c>
      <c r="R291" s="22">
        <f t="shared" si="205"/>
        <v>706468.00571851025</v>
      </c>
      <c r="S291" s="16">
        <f t="shared" si="195"/>
        <v>0</v>
      </c>
      <c r="T291" s="15">
        <f t="shared" si="206"/>
        <v>0</v>
      </c>
      <c r="U291" s="23">
        <f t="shared" si="223"/>
        <v>683294.59726171626</v>
      </c>
      <c r="V291" s="23">
        <f t="shared" si="224"/>
        <v>0</v>
      </c>
      <c r="W291" s="23">
        <f t="shared" si="237"/>
        <v>18550.774448556745</v>
      </c>
      <c r="X291" s="23">
        <f t="shared" si="225"/>
        <v>21604922.030982386</v>
      </c>
      <c r="Y291" s="23">
        <f t="shared" si="207"/>
        <v>2706864.2733060867</v>
      </c>
      <c r="Z291" s="3">
        <f t="shared" si="208"/>
        <v>0</v>
      </c>
      <c r="AA291" s="23">
        <f t="shared" si="209"/>
        <v>9067639.8671248257</v>
      </c>
      <c r="AB291" s="26">
        <f t="shared" si="226"/>
        <v>34069825.000000022</v>
      </c>
      <c r="AC291" s="23">
        <f t="shared" si="227"/>
        <v>38873036</v>
      </c>
      <c r="AD291" s="23">
        <f t="shared" si="228"/>
        <v>4803211</v>
      </c>
      <c r="AE291" s="24">
        <f t="shared" si="194"/>
        <v>34069825</v>
      </c>
      <c r="AF291" s="3">
        <f t="shared" si="229"/>
        <v>0</v>
      </c>
      <c r="AG291" s="2">
        <f t="shared" si="210"/>
        <v>0</v>
      </c>
      <c r="AH291" s="2">
        <f t="shared" si="211"/>
        <v>0.75131933493856695</v>
      </c>
      <c r="AI291" s="23">
        <f t="shared" si="234"/>
        <v>8352863.3613012768</v>
      </c>
      <c r="AJ291" s="23">
        <f t="shared" si="212"/>
        <v>1085572.632390361</v>
      </c>
      <c r="AK291" s="23">
        <f t="shared" si="213"/>
        <v>0</v>
      </c>
      <c r="AL291" s="23">
        <f t="shared" si="238"/>
        <v>0</v>
      </c>
      <c r="AM291" s="23">
        <f t="shared" si="239"/>
        <v>0</v>
      </c>
      <c r="AN291" s="16">
        <f t="shared" si="230"/>
        <v>0</v>
      </c>
      <c r="AO291" s="23">
        <f t="shared" si="231"/>
        <v>0</v>
      </c>
      <c r="AP291" s="22">
        <f t="shared" si="232"/>
        <v>0</v>
      </c>
      <c r="AQ291" s="30">
        <f t="shared" si="214"/>
        <v>44966658.262697481</v>
      </c>
      <c r="AR291" s="28">
        <f t="shared" si="215"/>
        <v>1105533.5679561642</v>
      </c>
      <c r="AS291" s="25">
        <f t="shared" si="216"/>
        <v>39223488.240157716</v>
      </c>
      <c r="AT291" s="32">
        <f t="shared" si="217"/>
        <v>0</v>
      </c>
      <c r="AU291" s="23">
        <f t="shared" si="218"/>
        <v>0</v>
      </c>
      <c r="AV291" s="22">
        <f t="shared" si="219"/>
        <v>3931168.4488651119</v>
      </c>
      <c r="AW291" s="31">
        <f t="shared" si="233"/>
        <v>44966658.262697496</v>
      </c>
    </row>
    <row r="292" spans="1:53" x14ac:dyDescent="0.25">
      <c r="A292">
        <f t="shared" si="240"/>
        <v>296</v>
      </c>
      <c r="B292" t="s">
        <v>7</v>
      </c>
      <c r="C292" s="27">
        <f t="shared" si="197"/>
        <v>0</v>
      </c>
      <c r="D292" s="27">
        <f t="shared" si="220"/>
        <v>64482.097200501928</v>
      </c>
      <c r="E292" s="27" t="b">
        <f t="shared" si="196"/>
        <v>0</v>
      </c>
      <c r="F292" s="29">
        <f t="shared" si="198"/>
        <v>50000</v>
      </c>
      <c r="G292" s="27">
        <f t="shared" si="221"/>
        <v>0</v>
      </c>
      <c r="H292" s="22">
        <f t="shared" si="199"/>
        <v>64057777.748383909</v>
      </c>
      <c r="I292" s="23">
        <f t="shared" si="200"/>
        <v>109694643.96888039</v>
      </c>
      <c r="J292" s="23">
        <f t="shared" si="201"/>
        <v>51</v>
      </c>
      <c r="K292" s="19">
        <f t="shared" si="222"/>
        <v>1.2896419440100386</v>
      </c>
      <c r="L292" s="16">
        <f t="shared" si="202"/>
        <v>0.52467999524682019</v>
      </c>
      <c r="M292" s="23">
        <f>M291-IF($B292="B",(Percent_Rent_In_Elsies*2.49%/12 * H291)/K291,0)+IF($B292="D",N292,0)+IF(B292="D",AK291)+IF(B292="C",F291*90%)-(Y292-Y291)-IF($B292="A",Q291/K291) + IF($B292="A",Q291/K291)</f>
        <v>-62928.308699244393</v>
      </c>
      <c r="N292" s="23">
        <f t="shared" si="203"/>
        <v>0</v>
      </c>
      <c r="O292" s="22">
        <f t="shared" si="204"/>
        <v>0</v>
      </c>
      <c r="P292" s="22">
        <f t="shared" si="235"/>
        <v>0</v>
      </c>
      <c r="Q292" s="22">
        <f t="shared" si="236"/>
        <v>0</v>
      </c>
      <c r="R292" s="22">
        <f t="shared" si="205"/>
        <v>647595.67190863437</v>
      </c>
      <c r="S292" s="16">
        <f t="shared" si="195"/>
        <v>58872.333809875854</v>
      </c>
      <c r="T292" s="15">
        <f t="shared" si="206"/>
        <v>0</v>
      </c>
      <c r="U292" s="23">
        <f t="shared" si="223"/>
        <v>626353.38082323992</v>
      </c>
      <c r="V292" s="23">
        <f t="shared" si="224"/>
        <v>56941.216438476353</v>
      </c>
      <c r="W292" s="23">
        <f t="shared" si="237"/>
        <v>18550.774448556745</v>
      </c>
      <c r="X292" s="23">
        <f t="shared" si="225"/>
        <v>21604922.030982386</v>
      </c>
      <c r="Y292" s="23">
        <f t="shared" si="207"/>
        <v>2706864.2733060867</v>
      </c>
      <c r="Z292" s="3">
        <f t="shared" si="208"/>
        <v>0</v>
      </c>
      <c r="AA292" s="23">
        <f t="shared" si="209"/>
        <v>9067639.8671248257</v>
      </c>
      <c r="AB292" s="26">
        <f t="shared" si="226"/>
        <v>34069825.000000022</v>
      </c>
      <c r="AC292" s="23">
        <f t="shared" si="227"/>
        <v>38873036</v>
      </c>
      <c r="AD292" s="23">
        <f t="shared" si="228"/>
        <v>4803211</v>
      </c>
      <c r="AE292" s="24">
        <f t="shared" si="194"/>
        <v>34069825</v>
      </c>
      <c r="AF292" s="3">
        <f t="shared" si="229"/>
        <v>0</v>
      </c>
      <c r="AG292" s="2">
        <f t="shared" si="210"/>
        <v>0</v>
      </c>
      <c r="AH292" s="2">
        <f t="shared" si="211"/>
        <v>0.75207639309428698</v>
      </c>
      <c r="AI292" s="23">
        <f t="shared" si="234"/>
        <v>8352863.3613012768</v>
      </c>
      <c r="AJ292" s="23">
        <f t="shared" si="212"/>
        <v>1085572.632390361</v>
      </c>
      <c r="AK292" s="23">
        <f t="shared" si="213"/>
        <v>0</v>
      </c>
      <c r="AL292" s="23">
        <f t="shared" si="238"/>
        <v>105290.47229494154</v>
      </c>
      <c r="AM292" s="23">
        <f t="shared" si="239"/>
        <v>17145068276.22661</v>
      </c>
      <c r="AN292" s="16">
        <f t="shared" si="230"/>
        <v>0</v>
      </c>
      <c r="AO292" s="23">
        <f t="shared" si="231"/>
        <v>51481.765575690653</v>
      </c>
      <c r="AP292" s="22">
        <f t="shared" si="232"/>
        <v>66393.044238102782</v>
      </c>
      <c r="AQ292" s="30">
        <f t="shared" si="214"/>
        <v>45163362.107498169</v>
      </c>
      <c r="AR292" s="28">
        <f t="shared" si="215"/>
        <v>1171362.2713182431</v>
      </c>
      <c r="AS292" s="25">
        <f t="shared" si="216"/>
        <v>39287970.337358221</v>
      </c>
      <c r="AT292" s="32">
        <f t="shared" si="217"/>
        <v>0</v>
      </c>
      <c r="AU292" s="23">
        <f t="shared" si="218"/>
        <v>0</v>
      </c>
      <c r="AV292" s="22">
        <f t="shared" si="219"/>
        <v>3931168.4488651119</v>
      </c>
      <c r="AW292" s="31">
        <f t="shared" si="233"/>
        <v>45163362.107498191</v>
      </c>
    </row>
    <row r="293" spans="1:53" x14ac:dyDescent="0.25">
      <c r="A293">
        <f t="shared" si="240"/>
        <v>296</v>
      </c>
      <c r="B293" t="s">
        <v>8</v>
      </c>
      <c r="C293" s="27">
        <f t="shared" si="197"/>
        <v>0</v>
      </c>
      <c r="D293" s="27">
        <f t="shared" si="220"/>
        <v>0</v>
      </c>
      <c r="E293" s="27" t="b">
        <f t="shared" si="196"/>
        <v>0</v>
      </c>
      <c r="F293" s="29">
        <f t="shared" si="198"/>
        <v>0</v>
      </c>
      <c r="G293" s="27">
        <f t="shared" si="221"/>
        <v>0</v>
      </c>
      <c r="H293" s="22">
        <f t="shared" si="199"/>
        <v>64057777.748383909</v>
      </c>
      <c r="I293" s="23">
        <f t="shared" si="200"/>
        <v>109694643.96888039</v>
      </c>
      <c r="J293" s="23">
        <f t="shared" si="201"/>
        <v>51</v>
      </c>
      <c r="K293" s="19">
        <f t="shared" si="222"/>
        <v>1.2896419440100386</v>
      </c>
      <c r="L293" s="16">
        <f t="shared" si="202"/>
        <v>0.52467999524682019</v>
      </c>
      <c r="M293" s="23">
        <f>M292-IF($B293="B",(Percent_Rent_In_Elsies*2.49%/12 * H292)/K292,0)+IF($B293="D",N293,0)+IF(B293="D",AK292)+IF(B293="C",F292*90%)-(Y293-Y292)-IF($B293="A",Q292/K292) + IF($B293="A",Q292/K292)</f>
        <v>-22378.302644484902</v>
      </c>
      <c r="N293" s="23">
        <f t="shared" si="203"/>
        <v>0</v>
      </c>
      <c r="O293" s="22">
        <f t="shared" si="204"/>
        <v>0</v>
      </c>
      <c r="P293" s="22">
        <f t="shared" si="235"/>
        <v>0</v>
      </c>
      <c r="Q293" s="22">
        <f t="shared" si="236"/>
        <v>0</v>
      </c>
      <c r="R293" s="22">
        <f t="shared" si="205"/>
        <v>713988.7161467371</v>
      </c>
      <c r="S293" s="16">
        <f t="shared" si="195"/>
        <v>58872.333809875854</v>
      </c>
      <c r="T293" s="15">
        <f t="shared" si="206"/>
        <v>0</v>
      </c>
      <c r="U293" s="23">
        <f t="shared" si="223"/>
        <v>682835.14639893058</v>
      </c>
      <c r="V293" s="23">
        <f t="shared" si="224"/>
        <v>56941.216438476353</v>
      </c>
      <c r="W293" s="23">
        <f t="shared" si="237"/>
        <v>18550.774448556745</v>
      </c>
      <c r="X293" s="23">
        <f t="shared" si="225"/>
        <v>21604922.030982386</v>
      </c>
      <c r="Y293" s="23">
        <f t="shared" si="207"/>
        <v>2711314.2672513272</v>
      </c>
      <c r="Z293" s="3">
        <f t="shared" si="208"/>
        <v>0</v>
      </c>
      <c r="AA293" s="23">
        <f t="shared" si="209"/>
        <v>9067639.8671248257</v>
      </c>
      <c r="AB293" s="26">
        <f t="shared" si="226"/>
        <v>34119825.000000022</v>
      </c>
      <c r="AC293" s="23">
        <f t="shared" si="227"/>
        <v>38923036</v>
      </c>
      <c r="AD293" s="23">
        <f t="shared" si="228"/>
        <v>4803211</v>
      </c>
      <c r="AE293" s="24">
        <f t="shared" si="194"/>
        <v>34119825</v>
      </c>
      <c r="AF293" s="3">
        <f t="shared" si="229"/>
        <v>21582543.728337884</v>
      </c>
      <c r="AG293" s="2">
        <f t="shared" si="210"/>
        <v>0</v>
      </c>
      <c r="AH293" s="2">
        <f t="shared" si="211"/>
        <v>0.75097428252793108</v>
      </c>
      <c r="AI293" s="23">
        <f t="shared" si="234"/>
        <v>8352863.3613012768</v>
      </c>
      <c r="AJ293" s="23">
        <f t="shared" si="212"/>
        <v>1085572.632390361</v>
      </c>
      <c r="AK293" s="23">
        <f t="shared" si="213"/>
        <v>-7559.277559551796</v>
      </c>
      <c r="AL293" s="23">
        <f t="shared" si="238"/>
        <v>0</v>
      </c>
      <c r="AM293" s="23">
        <f t="shared" si="239"/>
        <v>0</v>
      </c>
      <c r="AN293" s="16">
        <f t="shared" si="230"/>
        <v>0</v>
      </c>
      <c r="AO293" s="23">
        <f t="shared" si="231"/>
        <v>0</v>
      </c>
      <c r="AP293" s="22">
        <f t="shared" si="232"/>
        <v>0</v>
      </c>
      <c r="AQ293" s="30">
        <f t="shared" si="214"/>
        <v>45121846.921268053</v>
      </c>
      <c r="AR293" s="28">
        <f t="shared" si="215"/>
        <v>1129847.0850881299</v>
      </c>
      <c r="AS293" s="25">
        <f t="shared" si="216"/>
        <v>39287970.337358221</v>
      </c>
      <c r="AT293" s="32">
        <f t="shared" si="217"/>
        <v>0</v>
      </c>
      <c r="AU293" s="23">
        <f t="shared" si="218"/>
        <v>0</v>
      </c>
      <c r="AV293" s="22">
        <f t="shared" si="219"/>
        <v>3931168.4488651119</v>
      </c>
      <c r="AW293" s="31">
        <f t="shared" si="233"/>
        <v>45121846.921268068</v>
      </c>
    </row>
    <row r="294" spans="1:53" x14ac:dyDescent="0.25">
      <c r="A294" s="21">
        <f t="shared" si="240"/>
        <v>296</v>
      </c>
      <c r="B294" s="21" t="s">
        <v>9</v>
      </c>
      <c r="C294" s="27">
        <f t="shared" si="197"/>
        <v>0</v>
      </c>
      <c r="D294" s="27">
        <f t="shared" si="220"/>
        <v>0</v>
      </c>
      <c r="E294" s="27" t="b">
        <f t="shared" si="196"/>
        <v>0</v>
      </c>
      <c r="F294" s="29">
        <f t="shared" si="198"/>
        <v>0</v>
      </c>
      <c r="G294" s="27">
        <f t="shared" si="221"/>
        <v>0</v>
      </c>
      <c r="H294" s="22">
        <f t="shared" si="199"/>
        <v>64057777.748383909</v>
      </c>
      <c r="I294" s="23">
        <f t="shared" si="200"/>
        <v>109694643.96888039</v>
      </c>
      <c r="J294" s="23">
        <f t="shared" si="201"/>
        <v>51</v>
      </c>
      <c r="K294" s="19">
        <f t="shared" si="222"/>
        <v>1.2896419440100386</v>
      </c>
      <c r="L294" s="16">
        <f t="shared" si="202"/>
        <v>0.52467999524682019</v>
      </c>
      <c r="M294" s="23">
        <f>M293-IF($B294="B",(Percent_Rent_In_Elsies*2.49%/12 * H293)/K293,0)+IF($B294="D",N294,0)+IF(B294="D",AK293)+IF(B294="C",F293*90%)-(Y294-Y293)-IF($B294="A",Q293/K293) + IF($B294="A",Q293/K293)</f>
        <v>-29937.580204036698</v>
      </c>
      <c r="N294" s="23">
        <f t="shared" si="203"/>
        <v>0</v>
      </c>
      <c r="O294" s="22">
        <f t="shared" si="204"/>
        <v>24128.268735370199</v>
      </c>
      <c r="P294" s="22">
        <f t="shared" si="235"/>
        <v>0</v>
      </c>
      <c r="Q294" s="22">
        <f t="shared" si="236"/>
        <v>0</v>
      </c>
      <c r="R294" s="22">
        <f t="shared" si="205"/>
        <v>713988.7161467371</v>
      </c>
      <c r="S294" s="16">
        <f t="shared" si="195"/>
        <v>0</v>
      </c>
      <c r="T294" s="15">
        <f t="shared" si="206"/>
        <v>34744.065074505656</v>
      </c>
      <c r="U294" s="23">
        <f t="shared" si="223"/>
        <v>682835.14639893058</v>
      </c>
      <c r="V294" s="23">
        <f t="shared" si="224"/>
        <v>0</v>
      </c>
      <c r="W294" s="23">
        <f t="shared" si="237"/>
        <v>75491.990887033098</v>
      </c>
      <c r="X294" s="23">
        <f t="shared" si="225"/>
        <v>21604922.030982386</v>
      </c>
      <c r="Y294" s="23">
        <f t="shared" si="207"/>
        <v>2711314.2672513272</v>
      </c>
      <c r="Z294" s="3">
        <f t="shared" si="208"/>
        <v>0</v>
      </c>
      <c r="AA294" s="23">
        <f t="shared" si="209"/>
        <v>9075199.1446843781</v>
      </c>
      <c r="AB294" s="26">
        <f t="shared" si="226"/>
        <v>34119825.000000015</v>
      </c>
      <c r="AC294" s="23">
        <f t="shared" si="227"/>
        <v>38923036</v>
      </c>
      <c r="AD294" s="23">
        <f t="shared" si="228"/>
        <v>4803211</v>
      </c>
      <c r="AE294" s="24">
        <f t="shared" si="194"/>
        <v>34119825</v>
      </c>
      <c r="AF294" s="3">
        <f t="shared" si="229"/>
        <v>0</v>
      </c>
      <c r="AG294" s="2">
        <f t="shared" si="210"/>
        <v>0</v>
      </c>
      <c r="AH294" s="2">
        <f t="shared" si="211"/>
        <v>0.75097428252793108</v>
      </c>
      <c r="AI294" s="23">
        <f t="shared" si="234"/>
        <v>8359826.7623064285</v>
      </c>
      <c r="AJ294" s="23">
        <f t="shared" si="212"/>
        <v>1085572.632390361</v>
      </c>
      <c r="AK294" s="23">
        <f t="shared" si="213"/>
        <v>0</v>
      </c>
      <c r="AL294" s="23">
        <f t="shared" si="238"/>
        <v>0</v>
      </c>
      <c r="AM294" s="23">
        <f t="shared" si="239"/>
        <v>0</v>
      </c>
      <c r="AN294" s="16">
        <f t="shared" si="230"/>
        <v>0</v>
      </c>
      <c r="AO294" s="23">
        <f t="shared" si="231"/>
        <v>0</v>
      </c>
      <c r="AP294" s="22">
        <f t="shared" si="232"/>
        <v>0</v>
      </c>
      <c r="AQ294" s="30">
        <f t="shared" si="214"/>
        <v>45121846.921268053</v>
      </c>
      <c r="AR294" s="28">
        <f t="shared" si="215"/>
        <v>1129847.0850881299</v>
      </c>
      <c r="AS294" s="25">
        <f t="shared" si="216"/>
        <v>39287970.337358221</v>
      </c>
      <c r="AT294" s="32">
        <f t="shared" si="217"/>
        <v>0</v>
      </c>
      <c r="AU294" s="23">
        <f t="shared" si="218"/>
        <v>0</v>
      </c>
      <c r="AV294" s="22">
        <f t="shared" si="219"/>
        <v>3931168.4488651119</v>
      </c>
      <c r="AW294" s="31">
        <f t="shared" si="233"/>
        <v>45121846.921268068</v>
      </c>
      <c r="AX294" s="21"/>
      <c r="AY294" s="21"/>
      <c r="AZ294" s="21"/>
      <c r="BA294" s="21"/>
    </row>
    <row r="295" spans="1:53" x14ac:dyDescent="0.25">
      <c r="A295" s="21">
        <f t="shared" si="240"/>
        <v>296</v>
      </c>
      <c r="B295" s="21" t="s">
        <v>28</v>
      </c>
      <c r="C295" s="27">
        <f t="shared" si="197"/>
        <v>0</v>
      </c>
      <c r="D295" s="27">
        <f t="shared" si="220"/>
        <v>0</v>
      </c>
      <c r="E295" s="27" t="b">
        <f t="shared" si="196"/>
        <v>0</v>
      </c>
      <c r="F295" s="29">
        <f t="shared" si="198"/>
        <v>0</v>
      </c>
      <c r="G295" s="27">
        <f t="shared" si="221"/>
        <v>0</v>
      </c>
      <c r="H295" s="22">
        <f t="shared" si="199"/>
        <v>64057777.748383909</v>
      </c>
      <c r="I295" s="23">
        <f t="shared" si="200"/>
        <v>109694643.96888039</v>
      </c>
      <c r="J295" s="23">
        <f t="shared" si="201"/>
        <v>51</v>
      </c>
      <c r="K295" s="19">
        <f t="shared" si="222"/>
        <v>1.2896419440100386</v>
      </c>
      <c r="L295" s="16">
        <f t="shared" si="202"/>
        <v>0.52467999524682019</v>
      </c>
      <c r="M295" s="23">
        <f>M294-IF($B295="B",(Percent_Rent_In_Elsies*2.49%/12 * H294)/K294,0)+IF($B295="D",N295,0)+IF(B295="D",AK294)+IF(B295="C",F294*90%)-(Y295-Y294)-IF($B295="A",Q294/K294) + IF($B295="A",Q294/K294)</f>
        <v>-29937.580204036698</v>
      </c>
      <c r="N295" s="23">
        <f t="shared" si="203"/>
        <v>0</v>
      </c>
      <c r="O295" s="22">
        <f t="shared" si="204"/>
        <v>0</v>
      </c>
      <c r="P295" s="22">
        <f t="shared" si="235"/>
        <v>0</v>
      </c>
      <c r="Q295" s="22">
        <f t="shared" si="236"/>
        <v>24128.268735370199</v>
      </c>
      <c r="R295" s="22">
        <f t="shared" si="205"/>
        <v>713988.7161467371</v>
      </c>
      <c r="S295" s="16">
        <f t="shared" si="195"/>
        <v>0</v>
      </c>
      <c r="T295" s="15">
        <f t="shared" si="206"/>
        <v>0</v>
      </c>
      <c r="U295" s="23">
        <f t="shared" si="223"/>
        <v>682835.14639893058</v>
      </c>
      <c r="V295" s="23">
        <f t="shared" si="224"/>
        <v>0</v>
      </c>
      <c r="W295" s="23">
        <f t="shared" si="237"/>
        <v>0</v>
      </c>
      <c r="X295" s="23">
        <f t="shared" si="225"/>
        <v>21604922.030982386</v>
      </c>
      <c r="Y295" s="23">
        <f t="shared" si="207"/>
        <v>2711314.2672513272</v>
      </c>
      <c r="Z295" s="3">
        <f t="shared" si="208"/>
        <v>3774.5995443516554</v>
      </c>
      <c r="AA295" s="23">
        <f t="shared" si="209"/>
        <v>9131818.1378496531</v>
      </c>
      <c r="AB295" s="26">
        <f t="shared" si="226"/>
        <v>34119825.000000007</v>
      </c>
      <c r="AC295" s="23">
        <f t="shared" si="227"/>
        <v>38923036</v>
      </c>
      <c r="AD295" s="23">
        <f t="shared" si="228"/>
        <v>4803211</v>
      </c>
      <c r="AE295" s="24">
        <f t="shared" si="194"/>
        <v>34119825</v>
      </c>
      <c r="AF295" s="3">
        <f t="shared" si="229"/>
        <v>0</v>
      </c>
      <c r="AG295" s="2">
        <f t="shared" si="210"/>
        <v>2.0986958304060918E-3</v>
      </c>
      <c r="AH295" s="2">
        <f t="shared" si="211"/>
        <v>0.75097428252793108</v>
      </c>
      <c r="AI295" s="23">
        <f t="shared" si="234"/>
        <v>8411982.6397446841</v>
      </c>
      <c r="AJ295" s="23">
        <f t="shared" si="212"/>
        <v>1085572.632390361</v>
      </c>
      <c r="AK295" s="23">
        <f t="shared" si="213"/>
        <v>0</v>
      </c>
      <c r="AL295" s="23">
        <f t="shared" si="238"/>
        <v>0</v>
      </c>
      <c r="AM295" s="23">
        <f t="shared" si="239"/>
        <v>0</v>
      </c>
      <c r="AN295" s="16">
        <f t="shared" si="230"/>
        <v>0</v>
      </c>
      <c r="AO295" s="23">
        <f t="shared" si="231"/>
        <v>0</v>
      </c>
      <c r="AP295" s="22">
        <f t="shared" si="232"/>
        <v>0</v>
      </c>
      <c r="AQ295" s="30">
        <f t="shared" si="214"/>
        <v>45121846.921268053</v>
      </c>
      <c r="AR295" s="28">
        <f t="shared" si="215"/>
        <v>1129847.0850881299</v>
      </c>
      <c r="AS295" s="25">
        <f t="shared" si="216"/>
        <v>39287970.337358221</v>
      </c>
      <c r="AT295" s="32">
        <f t="shared" si="217"/>
        <v>7549.1990887033107</v>
      </c>
      <c r="AU295" s="23">
        <f t="shared" si="218"/>
        <v>7549.1990887033107</v>
      </c>
      <c r="AV295" s="22">
        <f t="shared" si="219"/>
        <v>3965912.5139396177</v>
      </c>
      <c r="AW295" s="31">
        <f t="shared" si="233"/>
        <v>45121846.921268076</v>
      </c>
      <c r="AX295" s="21"/>
      <c r="AY295" s="21"/>
      <c r="AZ295" s="21"/>
      <c r="BA295" s="21"/>
    </row>
    <row r="296" spans="1:53" x14ac:dyDescent="0.25">
      <c r="A296">
        <f t="shared" si="240"/>
        <v>297</v>
      </c>
      <c r="B296" t="s">
        <v>6</v>
      </c>
      <c r="C296" s="27">
        <f t="shared" si="197"/>
        <v>0</v>
      </c>
      <c r="D296" s="27">
        <f t="shared" si="220"/>
        <v>0</v>
      </c>
      <c r="E296" s="27" t="b">
        <f t="shared" si="196"/>
        <v>0</v>
      </c>
      <c r="F296" s="29">
        <f t="shared" si="198"/>
        <v>0</v>
      </c>
      <c r="G296" s="27">
        <f t="shared" si="221"/>
        <v>0</v>
      </c>
      <c r="H296" s="22">
        <f t="shared" si="199"/>
        <v>64807790.231928632</v>
      </c>
      <c r="I296" s="23">
        <f t="shared" si="200"/>
        <v>109694643.96888039</v>
      </c>
      <c r="J296" s="23">
        <f t="shared" si="201"/>
        <v>53</v>
      </c>
      <c r="K296" s="19">
        <f t="shared" si="222"/>
        <v>1.3025706044987388</v>
      </c>
      <c r="L296" s="16">
        <f t="shared" si="202"/>
        <v>0.53082314538616804</v>
      </c>
      <c r="M296" s="23">
        <f>M295-IF($B296="B",(Percent_Rent_In_Elsies*2.49%/12 * H295)/K295,0)+IF($B296="D",N296,0)+IF(B296="D",AK295)+IF(B296="C",F295*90%)-(Y296-Y295)-IF($B296="A",Q295/K295) + IF($B296="A",Q295/K295)</f>
        <v>-29937.580204036698</v>
      </c>
      <c r="N296" s="23">
        <f t="shared" si="203"/>
        <v>0</v>
      </c>
      <c r="O296" s="22">
        <f t="shared" si="204"/>
        <v>0</v>
      </c>
      <c r="P296" s="22">
        <f t="shared" si="235"/>
        <v>0</v>
      </c>
      <c r="Q296" s="22">
        <f t="shared" si="236"/>
        <v>0</v>
      </c>
      <c r="R296" s="22">
        <f t="shared" si="205"/>
        <v>713988.7161467371</v>
      </c>
      <c r="S296" s="16">
        <f t="shared" si="195"/>
        <v>0</v>
      </c>
      <c r="T296" s="15">
        <f t="shared" si="206"/>
        <v>0</v>
      </c>
      <c r="U296" s="23">
        <f t="shared" si="223"/>
        <v>682835.14639893058</v>
      </c>
      <c r="V296" s="23">
        <f t="shared" si="224"/>
        <v>0</v>
      </c>
      <c r="W296" s="23">
        <f t="shared" si="237"/>
        <v>18709.277290055623</v>
      </c>
      <c r="X296" s="23">
        <f t="shared" si="225"/>
        <v>21605085.751414087</v>
      </c>
      <c r="Y296" s="23">
        <f t="shared" si="207"/>
        <v>2711314.2672513272</v>
      </c>
      <c r="Z296" s="3">
        <f t="shared" si="208"/>
        <v>0</v>
      </c>
      <c r="AA296" s="23">
        <f t="shared" si="209"/>
        <v>9131818.1378496531</v>
      </c>
      <c r="AB296" s="26">
        <f t="shared" si="226"/>
        <v>34119825.000000015</v>
      </c>
      <c r="AC296" s="23">
        <f t="shared" si="227"/>
        <v>38923036</v>
      </c>
      <c r="AD296" s="23">
        <f t="shared" si="228"/>
        <v>4803211</v>
      </c>
      <c r="AE296" s="24">
        <f t="shared" si="194"/>
        <v>34119825</v>
      </c>
      <c r="AF296" s="3">
        <f t="shared" si="229"/>
        <v>0</v>
      </c>
      <c r="AG296" s="2">
        <f t="shared" si="210"/>
        <v>0</v>
      </c>
      <c r="AH296" s="2">
        <f t="shared" si="211"/>
        <v>0.75976697104312396</v>
      </c>
      <c r="AI296" s="23">
        <f t="shared" si="234"/>
        <v>8496312.7657081205</v>
      </c>
      <c r="AJ296" s="23">
        <f t="shared" si="212"/>
        <v>1074797.7845997489</v>
      </c>
      <c r="AK296" s="23">
        <f t="shared" si="213"/>
        <v>0</v>
      </c>
      <c r="AL296" s="23">
        <f t="shared" si="238"/>
        <v>0</v>
      </c>
      <c r="AM296" s="23">
        <f t="shared" si="239"/>
        <v>0</v>
      </c>
      <c r="AN296" s="16">
        <f t="shared" si="230"/>
        <v>0</v>
      </c>
      <c r="AO296" s="23">
        <f t="shared" si="231"/>
        <v>0</v>
      </c>
      <c r="AP296" s="22">
        <f t="shared" si="232"/>
        <v>0</v>
      </c>
      <c r="AQ296" s="30">
        <f t="shared" si="214"/>
        <v>45097742.780801415</v>
      </c>
      <c r="AR296" s="28">
        <f t="shared" si="215"/>
        <v>1129871.2133568653</v>
      </c>
      <c r="AS296" s="25">
        <f t="shared" si="216"/>
        <v>39287970.337358221</v>
      </c>
      <c r="AT296" s="32">
        <f t="shared" si="217"/>
        <v>0</v>
      </c>
      <c r="AU296" s="23">
        <f t="shared" si="218"/>
        <v>0</v>
      </c>
      <c r="AV296" s="22">
        <f t="shared" si="219"/>
        <v>3965912.5139396177</v>
      </c>
      <c r="AW296" s="31">
        <f t="shared" si="233"/>
        <v>45097742.780801445</v>
      </c>
    </row>
    <row r="297" spans="1:53" x14ac:dyDescent="0.25">
      <c r="A297">
        <f t="shared" si="240"/>
        <v>297</v>
      </c>
      <c r="B297" t="s">
        <v>7</v>
      </c>
      <c r="C297" s="27">
        <f t="shared" si="197"/>
        <v>0</v>
      </c>
      <c r="D297" s="27">
        <f t="shared" si="220"/>
        <v>130257.06044987388</v>
      </c>
      <c r="E297" s="27" t="b">
        <f t="shared" si="196"/>
        <v>0</v>
      </c>
      <c r="F297" s="29">
        <f t="shared" si="198"/>
        <v>100000</v>
      </c>
      <c r="G297" s="27">
        <f t="shared" si="221"/>
        <v>0</v>
      </c>
      <c r="H297" s="22">
        <f t="shared" si="199"/>
        <v>64938047.292378515</v>
      </c>
      <c r="I297" s="23">
        <f t="shared" si="200"/>
        <v>109940030.89592388</v>
      </c>
      <c r="J297" s="23">
        <f t="shared" si="201"/>
        <v>53</v>
      </c>
      <c r="K297" s="19">
        <f t="shared" si="222"/>
        <v>1.3025706044987388</v>
      </c>
      <c r="L297" s="16">
        <f t="shared" si="202"/>
        <v>0.53082314538616804</v>
      </c>
      <c r="M297" s="23">
        <f>M296-IF($B297="B",(Percent_Rent_In_Elsies*2.49%/12 * H296)/K296,0)+IF($B297="D",N297,0)+IF(B297="D",AK296)+IF(B297="C",F296*90%)-(Y297-Y296)-IF($B297="A",Q296/K296) + IF($B297="A",Q296/K296)</f>
        <v>-81557.110180686854</v>
      </c>
      <c r="N297" s="23">
        <f t="shared" si="203"/>
        <v>0</v>
      </c>
      <c r="O297" s="22">
        <f t="shared" si="204"/>
        <v>0</v>
      </c>
      <c r="P297" s="22">
        <f t="shared" si="235"/>
        <v>0</v>
      </c>
      <c r="Q297" s="22">
        <f t="shared" si="236"/>
        <v>0</v>
      </c>
      <c r="R297" s="22">
        <f t="shared" si="205"/>
        <v>654489.6564678424</v>
      </c>
      <c r="S297" s="16">
        <f t="shared" si="195"/>
        <v>59499.059678894759</v>
      </c>
      <c r="T297" s="15">
        <f t="shared" si="206"/>
        <v>0</v>
      </c>
      <c r="U297" s="23">
        <f t="shared" si="223"/>
        <v>625932.21753235301</v>
      </c>
      <c r="V297" s="23">
        <f t="shared" si="224"/>
        <v>56902.928866577546</v>
      </c>
      <c r="W297" s="23">
        <f t="shared" si="237"/>
        <v>18709.277290055623</v>
      </c>
      <c r="X297" s="23">
        <f t="shared" si="225"/>
        <v>21605085.751414087</v>
      </c>
      <c r="Y297" s="23">
        <f t="shared" si="207"/>
        <v>2711314.2672513272</v>
      </c>
      <c r="Z297" s="3">
        <f t="shared" si="208"/>
        <v>0</v>
      </c>
      <c r="AA297" s="23">
        <f t="shared" si="209"/>
        <v>9131818.1378496531</v>
      </c>
      <c r="AB297" s="26">
        <f t="shared" si="226"/>
        <v>34119825.000000022</v>
      </c>
      <c r="AC297" s="23">
        <f t="shared" si="227"/>
        <v>38923036</v>
      </c>
      <c r="AD297" s="23">
        <f t="shared" si="228"/>
        <v>4803211</v>
      </c>
      <c r="AE297" s="24">
        <f t="shared" si="194"/>
        <v>34119825</v>
      </c>
      <c r="AF297" s="3">
        <f t="shared" si="229"/>
        <v>0</v>
      </c>
      <c r="AG297" s="2">
        <f t="shared" si="210"/>
        <v>0</v>
      </c>
      <c r="AH297" s="2">
        <f t="shared" si="211"/>
        <v>0.76129402530497758</v>
      </c>
      <c r="AI297" s="23">
        <f t="shared" si="234"/>
        <v>8496312.7657081205</v>
      </c>
      <c r="AJ297" s="23">
        <f t="shared" si="212"/>
        <v>1074797.7845997489</v>
      </c>
      <c r="AK297" s="23">
        <f t="shared" si="213"/>
        <v>0</v>
      </c>
      <c r="AL297" s="23">
        <f t="shared" si="238"/>
        <v>143449.40440684371</v>
      </c>
      <c r="AM297" s="23">
        <f t="shared" si="239"/>
        <v>23126865308.794361</v>
      </c>
      <c r="AN297" s="16">
        <f t="shared" si="230"/>
        <v>0</v>
      </c>
      <c r="AO297" s="23">
        <f t="shared" si="231"/>
        <v>51619.529976650156</v>
      </c>
      <c r="AP297" s="22">
        <f t="shared" si="232"/>
        <v>67238.08236562596</v>
      </c>
      <c r="AQ297" s="30">
        <f t="shared" si="214"/>
        <v>45361904.482282437</v>
      </c>
      <c r="AR297" s="28">
        <f t="shared" si="215"/>
        <v>1196537.7720223835</v>
      </c>
      <c r="AS297" s="25">
        <f t="shared" si="216"/>
        <v>39418227.397808097</v>
      </c>
      <c r="AT297" s="32">
        <f t="shared" si="217"/>
        <v>0</v>
      </c>
      <c r="AU297" s="23">
        <f t="shared" si="218"/>
        <v>0</v>
      </c>
      <c r="AV297" s="22">
        <f t="shared" si="219"/>
        <v>3965912.5139396177</v>
      </c>
      <c r="AW297" s="31">
        <f t="shared" si="233"/>
        <v>45361904.48228246</v>
      </c>
    </row>
    <row r="298" spans="1:53" s="21" customFormat="1" x14ac:dyDescent="0.25">
      <c r="A298">
        <f t="shared" si="240"/>
        <v>297</v>
      </c>
      <c r="B298" t="s">
        <v>8</v>
      </c>
      <c r="C298" s="27">
        <f t="shared" si="197"/>
        <v>0</v>
      </c>
      <c r="D298" s="27">
        <f t="shared" si="220"/>
        <v>0</v>
      </c>
      <c r="E298" s="27" t="b">
        <f t="shared" si="196"/>
        <v>0</v>
      </c>
      <c r="F298" s="29">
        <f t="shared" si="198"/>
        <v>0</v>
      </c>
      <c r="G298" s="27">
        <f t="shared" si="221"/>
        <v>0</v>
      </c>
      <c r="H298" s="22">
        <f t="shared" si="199"/>
        <v>64938047.292378515</v>
      </c>
      <c r="I298" s="23">
        <f t="shared" si="200"/>
        <v>109940030.89592388</v>
      </c>
      <c r="J298" s="23">
        <f t="shared" si="201"/>
        <v>53</v>
      </c>
      <c r="K298" s="19">
        <f t="shared" si="222"/>
        <v>1.3025706044987388</v>
      </c>
      <c r="L298" s="16">
        <f t="shared" si="202"/>
        <v>0.53082314538616804</v>
      </c>
      <c r="M298" s="23">
        <f>M297-IF($B298="B",(Percent_Rent_In_Elsies*2.49%/12 * H297)/K297,0)+IF($B298="D",N298,0)+IF(B298="D",AK297)+IF(B298="C",F297*90%)-(Y298-Y297)-IF($B298="A",Q297/K297) + IF($B298="A",Q297/K297)</f>
        <v>-546.32044976872567</v>
      </c>
      <c r="N298" s="23">
        <f t="shared" si="203"/>
        <v>0</v>
      </c>
      <c r="O298" s="22">
        <f t="shared" si="204"/>
        <v>0</v>
      </c>
      <c r="P298" s="22">
        <f t="shared" si="235"/>
        <v>0</v>
      </c>
      <c r="Q298" s="22">
        <f t="shared" si="236"/>
        <v>0</v>
      </c>
      <c r="R298" s="22">
        <f t="shared" si="205"/>
        <v>721727.73883346841</v>
      </c>
      <c r="S298" s="16">
        <f t="shared" si="195"/>
        <v>59499.059678894759</v>
      </c>
      <c r="T298" s="15">
        <f t="shared" si="206"/>
        <v>0</v>
      </c>
      <c r="U298" s="23">
        <f t="shared" si="223"/>
        <v>687551.74750900315</v>
      </c>
      <c r="V298" s="23">
        <f t="shared" si="224"/>
        <v>56902.928866577546</v>
      </c>
      <c r="W298" s="23">
        <f t="shared" si="237"/>
        <v>18709.277290055623</v>
      </c>
      <c r="X298" s="23">
        <f t="shared" si="225"/>
        <v>21605085.751414087</v>
      </c>
      <c r="Y298" s="23">
        <f t="shared" si="207"/>
        <v>2720303.477520409</v>
      </c>
      <c r="Z298" s="3">
        <f t="shared" si="208"/>
        <v>0</v>
      </c>
      <c r="AA298" s="23">
        <f t="shared" si="209"/>
        <v>9131818.1378496531</v>
      </c>
      <c r="AB298" s="26">
        <f t="shared" si="226"/>
        <v>34219825.000000015</v>
      </c>
      <c r="AC298" s="23">
        <f t="shared" si="227"/>
        <v>39023036</v>
      </c>
      <c r="AD298" s="23">
        <f t="shared" si="228"/>
        <v>4803211</v>
      </c>
      <c r="AE298" s="24">
        <f t="shared" si="194"/>
        <v>34219825</v>
      </c>
      <c r="AF298" s="3">
        <f t="shared" si="229"/>
        <v>21604539.430964302</v>
      </c>
      <c r="AG298" s="2">
        <f t="shared" si="210"/>
        <v>0</v>
      </c>
      <c r="AH298" s="2">
        <f t="shared" si="211"/>
        <v>0.75906930900293634</v>
      </c>
      <c r="AI298" s="23">
        <f t="shared" si="234"/>
        <v>8496312.7657081205</v>
      </c>
      <c r="AJ298" s="23">
        <f t="shared" si="212"/>
        <v>1074797.7845997489</v>
      </c>
      <c r="AK298" s="23">
        <f t="shared" si="213"/>
        <v>-13473.228991639015</v>
      </c>
      <c r="AL298" s="23">
        <f t="shared" si="238"/>
        <v>0</v>
      </c>
      <c r="AM298" s="23">
        <f t="shared" si="239"/>
        <v>0</v>
      </c>
      <c r="AN298" s="16">
        <f t="shared" si="230"/>
        <v>0</v>
      </c>
      <c r="AO298" s="23">
        <f t="shared" si="231"/>
        <v>0</v>
      </c>
      <c r="AP298" s="22">
        <f t="shared" si="232"/>
        <v>0</v>
      </c>
      <c r="AQ298" s="30">
        <f t="shared" si="214"/>
        <v>45278041.730338298</v>
      </c>
      <c r="AR298" s="28">
        <f t="shared" si="215"/>
        <v>1112675.0200782435</v>
      </c>
      <c r="AS298" s="25">
        <f t="shared" si="216"/>
        <v>39418227.397808097</v>
      </c>
      <c r="AT298" s="32">
        <f t="shared" si="217"/>
        <v>0</v>
      </c>
      <c r="AU298" s="23">
        <f t="shared" si="218"/>
        <v>0</v>
      </c>
      <c r="AV298" s="22">
        <f t="shared" si="219"/>
        <v>3965912.5139396177</v>
      </c>
      <c r="AW298" s="31">
        <f t="shared" si="233"/>
        <v>45278041.73033832</v>
      </c>
      <c r="AX298"/>
      <c r="AY298"/>
      <c r="AZ298"/>
      <c r="BA298"/>
    </row>
    <row r="299" spans="1:53" s="21" customFormat="1" x14ac:dyDescent="0.25">
      <c r="A299" s="21">
        <f t="shared" si="240"/>
        <v>297</v>
      </c>
      <c r="B299" s="21" t="s">
        <v>9</v>
      </c>
      <c r="C299" s="27">
        <f t="shared" si="197"/>
        <v>0</v>
      </c>
      <c r="D299" s="27">
        <f t="shared" si="220"/>
        <v>0</v>
      </c>
      <c r="E299" s="27" t="b">
        <f t="shared" si="196"/>
        <v>0</v>
      </c>
      <c r="F299" s="29">
        <f t="shared" si="198"/>
        <v>0</v>
      </c>
      <c r="G299" s="27">
        <f t="shared" si="221"/>
        <v>0</v>
      </c>
      <c r="H299" s="22">
        <f t="shared" si="199"/>
        <v>64938047.292378515</v>
      </c>
      <c r="I299" s="23">
        <f t="shared" si="200"/>
        <v>109940030.89592388</v>
      </c>
      <c r="J299" s="23">
        <f t="shared" si="201"/>
        <v>53</v>
      </c>
      <c r="K299" s="19">
        <f t="shared" si="222"/>
        <v>1.3025706044987388</v>
      </c>
      <c r="L299" s="16">
        <f t="shared" si="202"/>
        <v>0.53082314538616804</v>
      </c>
      <c r="M299" s="23">
        <f>M298-IF($B299="B",(Percent_Rent_In_Elsies*2.49%/12 * H298)/K298,0)+IF($B299="D",N299,0)+IF(B299="D",AK298)+IF(B299="C",F298*90%)-(Y299-Y298)-IF($B299="A",Q298/K298) + IF($B299="A",Q298/K298)</f>
        <v>-14019.54944140774</v>
      </c>
      <c r="N299" s="23">
        <f t="shared" si="203"/>
        <v>0</v>
      </c>
      <c r="O299" s="22">
        <f t="shared" si="204"/>
        <v>24578.463115253071</v>
      </c>
      <c r="P299" s="22">
        <f t="shared" si="235"/>
        <v>0</v>
      </c>
      <c r="Q299" s="22">
        <f t="shared" si="236"/>
        <v>0</v>
      </c>
      <c r="R299" s="22">
        <f t="shared" si="205"/>
        <v>721727.73883346841</v>
      </c>
      <c r="S299" s="16">
        <f t="shared" si="195"/>
        <v>0</v>
      </c>
      <c r="T299" s="15">
        <f t="shared" si="206"/>
        <v>34920.596563641688</v>
      </c>
      <c r="U299" s="23">
        <f t="shared" si="223"/>
        <v>687551.74750900315</v>
      </c>
      <c r="V299" s="23">
        <f t="shared" si="224"/>
        <v>0</v>
      </c>
      <c r="W299" s="23">
        <f t="shared" si="237"/>
        <v>75612.206156633169</v>
      </c>
      <c r="X299" s="23">
        <f t="shared" si="225"/>
        <v>21605085.751414087</v>
      </c>
      <c r="Y299" s="23">
        <f t="shared" si="207"/>
        <v>2720303.477520409</v>
      </c>
      <c r="Z299" s="3">
        <f t="shared" si="208"/>
        <v>0</v>
      </c>
      <c r="AA299" s="23">
        <f t="shared" si="209"/>
        <v>9145291.366841292</v>
      </c>
      <c r="AB299" s="26">
        <f t="shared" si="226"/>
        <v>34219825.000000022</v>
      </c>
      <c r="AC299" s="23">
        <f t="shared" si="227"/>
        <v>39023036</v>
      </c>
      <c r="AD299" s="23">
        <f t="shared" si="228"/>
        <v>4803211</v>
      </c>
      <c r="AE299" s="24">
        <f t="shared" si="194"/>
        <v>34219825</v>
      </c>
      <c r="AF299" s="3">
        <f t="shared" si="229"/>
        <v>0</v>
      </c>
      <c r="AG299" s="2">
        <f t="shared" si="210"/>
        <v>0</v>
      </c>
      <c r="AH299" s="2">
        <f t="shared" si="211"/>
        <v>0.75906930900293634</v>
      </c>
      <c r="AI299" s="23">
        <f t="shared" si="234"/>
        <v>8508848.3600168265</v>
      </c>
      <c r="AJ299" s="23">
        <f t="shared" si="212"/>
        <v>1074797.7845997489</v>
      </c>
      <c r="AK299" s="23">
        <f t="shared" si="213"/>
        <v>0</v>
      </c>
      <c r="AL299" s="23">
        <f t="shared" si="238"/>
        <v>0</v>
      </c>
      <c r="AM299" s="23">
        <f t="shared" si="239"/>
        <v>0</v>
      </c>
      <c r="AN299" s="16">
        <f t="shared" si="230"/>
        <v>0</v>
      </c>
      <c r="AO299" s="23">
        <f t="shared" si="231"/>
        <v>0</v>
      </c>
      <c r="AP299" s="22">
        <f t="shared" si="232"/>
        <v>0</v>
      </c>
      <c r="AQ299" s="30">
        <f t="shared" si="214"/>
        <v>45278041.730338298</v>
      </c>
      <c r="AR299" s="28">
        <f t="shared" si="215"/>
        <v>1112675.0200782435</v>
      </c>
      <c r="AS299" s="25">
        <f t="shared" si="216"/>
        <v>39418227.397808097</v>
      </c>
      <c r="AT299" s="32">
        <f t="shared" si="217"/>
        <v>0</v>
      </c>
      <c r="AU299" s="23">
        <f t="shared" si="218"/>
        <v>0</v>
      </c>
      <c r="AV299" s="22">
        <f t="shared" si="219"/>
        <v>3965912.5139396177</v>
      </c>
      <c r="AW299" s="31">
        <f t="shared" si="233"/>
        <v>45278041.73033832</v>
      </c>
    </row>
    <row r="300" spans="1:53" x14ac:dyDescent="0.25">
      <c r="A300" s="21">
        <f t="shared" si="240"/>
        <v>297</v>
      </c>
      <c r="B300" s="21" t="s">
        <v>28</v>
      </c>
      <c r="C300" s="27">
        <f t="shared" si="197"/>
        <v>0</v>
      </c>
      <c r="D300" s="27">
        <f t="shared" si="220"/>
        <v>0</v>
      </c>
      <c r="E300" s="27" t="b">
        <f t="shared" si="196"/>
        <v>0</v>
      </c>
      <c r="F300" s="29">
        <f t="shared" si="198"/>
        <v>0</v>
      </c>
      <c r="G300" s="27">
        <f t="shared" si="221"/>
        <v>0</v>
      </c>
      <c r="H300" s="22">
        <f t="shared" si="199"/>
        <v>64938047.292378515</v>
      </c>
      <c r="I300" s="23">
        <f t="shared" si="200"/>
        <v>109940030.89592388</v>
      </c>
      <c r="J300" s="23">
        <f t="shared" si="201"/>
        <v>53</v>
      </c>
      <c r="K300" s="19">
        <f t="shared" si="222"/>
        <v>1.3025706044987388</v>
      </c>
      <c r="L300" s="16">
        <f t="shared" si="202"/>
        <v>0.53082314538616804</v>
      </c>
      <c r="M300" s="23">
        <f>M299-IF($B300="B",(Percent_Rent_In_Elsies*2.49%/12 * H299)/K299,0)+IF($B300="D",N300,0)+IF(B300="D",AK299)+IF(B300="C",F299*90%)-(Y300-Y299)-IF($B300="A",Q299/K299) + IF($B300="A",Q299/K299)</f>
        <v>-14019.54944140774</v>
      </c>
      <c r="N300" s="23">
        <f t="shared" si="203"/>
        <v>0</v>
      </c>
      <c r="O300" s="22">
        <f t="shared" si="204"/>
        <v>0</v>
      </c>
      <c r="P300" s="22">
        <f t="shared" si="235"/>
        <v>0</v>
      </c>
      <c r="Q300" s="22">
        <f t="shared" si="236"/>
        <v>24578.463115253071</v>
      </c>
      <c r="R300" s="22">
        <f t="shared" si="205"/>
        <v>721727.73883346841</v>
      </c>
      <c r="S300" s="16">
        <f t="shared" si="195"/>
        <v>0</v>
      </c>
      <c r="T300" s="15">
        <f t="shared" si="206"/>
        <v>0</v>
      </c>
      <c r="U300" s="23">
        <f t="shared" si="223"/>
        <v>687551.74750900315</v>
      </c>
      <c r="V300" s="23">
        <f t="shared" si="224"/>
        <v>0</v>
      </c>
      <c r="W300" s="23">
        <f t="shared" si="237"/>
        <v>0</v>
      </c>
      <c r="X300" s="23">
        <f t="shared" si="225"/>
        <v>21605085.751414087</v>
      </c>
      <c r="Y300" s="23">
        <f t="shared" si="207"/>
        <v>2720303.477520409</v>
      </c>
      <c r="Z300" s="3">
        <f t="shared" si="208"/>
        <v>3780.6103078316587</v>
      </c>
      <c r="AA300" s="23">
        <f t="shared" si="209"/>
        <v>9202000.5214587674</v>
      </c>
      <c r="AB300" s="26">
        <f t="shared" si="226"/>
        <v>34219825.000000022</v>
      </c>
      <c r="AC300" s="23">
        <f t="shared" si="227"/>
        <v>39023036</v>
      </c>
      <c r="AD300" s="23">
        <f t="shared" si="228"/>
        <v>4803211</v>
      </c>
      <c r="AE300" s="24">
        <f t="shared" si="194"/>
        <v>34219825</v>
      </c>
      <c r="AF300" s="3">
        <f t="shared" si="229"/>
        <v>0</v>
      </c>
      <c r="AG300" s="2">
        <f t="shared" si="210"/>
        <v>2.0998977478297008E-3</v>
      </c>
      <c r="AH300" s="2">
        <f t="shared" si="211"/>
        <v>0.75906930900293634</v>
      </c>
      <c r="AI300" s="23">
        <f t="shared" si="234"/>
        <v>8561610.9870244674</v>
      </c>
      <c r="AJ300" s="23">
        <f t="shared" si="212"/>
        <v>1074797.7845997489</v>
      </c>
      <c r="AK300" s="23">
        <f t="shared" si="213"/>
        <v>0</v>
      </c>
      <c r="AL300" s="23">
        <f t="shared" si="238"/>
        <v>0</v>
      </c>
      <c r="AM300" s="23">
        <f t="shared" si="239"/>
        <v>0</v>
      </c>
      <c r="AN300" s="16">
        <f t="shared" si="230"/>
        <v>0</v>
      </c>
      <c r="AO300" s="23">
        <f t="shared" si="231"/>
        <v>0</v>
      </c>
      <c r="AP300" s="22">
        <f t="shared" si="232"/>
        <v>0</v>
      </c>
      <c r="AQ300" s="30">
        <f t="shared" si="214"/>
        <v>45278041.730338298</v>
      </c>
      <c r="AR300" s="28">
        <f t="shared" si="215"/>
        <v>1112675.0200782435</v>
      </c>
      <c r="AS300" s="25">
        <f t="shared" si="216"/>
        <v>39418227.397808097</v>
      </c>
      <c r="AT300" s="32">
        <f t="shared" si="217"/>
        <v>7561.2206156633174</v>
      </c>
      <c r="AU300" s="23">
        <f t="shared" si="218"/>
        <v>7561.2206156633174</v>
      </c>
      <c r="AV300" s="22">
        <f t="shared" si="219"/>
        <v>4000833.1105032596</v>
      </c>
      <c r="AW300" s="31">
        <f t="shared" si="233"/>
        <v>45278041.73033832</v>
      </c>
      <c r="AX300" s="21"/>
      <c r="AY300" s="21"/>
      <c r="AZ300" s="21"/>
      <c r="BA300" s="21"/>
    </row>
    <row r="301" spans="1:53" x14ac:dyDescent="0.25">
      <c r="A301">
        <f t="shared" si="240"/>
        <v>298</v>
      </c>
      <c r="B301" t="s">
        <v>6</v>
      </c>
      <c r="C301" s="27">
        <f t="shared" si="197"/>
        <v>0</v>
      </c>
      <c r="D301" s="27">
        <f t="shared" si="220"/>
        <v>0</v>
      </c>
      <c r="E301" s="27" t="b">
        <f t="shared" si="196"/>
        <v>0</v>
      </c>
      <c r="F301" s="29">
        <f t="shared" si="198"/>
        <v>0</v>
      </c>
      <c r="G301" s="27">
        <f t="shared" si="221"/>
        <v>0</v>
      </c>
      <c r="H301" s="22">
        <f t="shared" si="199"/>
        <v>65371508.758055136</v>
      </c>
      <c r="I301" s="23">
        <f t="shared" si="200"/>
        <v>109940030.89592388</v>
      </c>
      <c r="J301" s="23">
        <f t="shared" si="201"/>
        <v>54</v>
      </c>
      <c r="K301" s="19">
        <f t="shared" si="222"/>
        <v>1.3090834575212325</v>
      </c>
      <c r="L301" s="16">
        <f t="shared" si="202"/>
        <v>0.53436638988162066</v>
      </c>
      <c r="M301" s="23">
        <f>M300-IF($B301="B",(Percent_Rent_In_Elsies*2.49%/12 * H300)/K300,0)+IF($B301="D",N301,0)+IF(B301="D",AK300)+IF(B301="C",F300*90%)-(Y301-Y300)-IF($B301="A",Q300/K300) + IF($B301="A",Q300/K300)</f>
        <v>-14019.54944140774</v>
      </c>
      <c r="N301" s="23">
        <f t="shared" si="203"/>
        <v>0</v>
      </c>
      <c r="O301" s="22">
        <f t="shared" si="204"/>
        <v>0</v>
      </c>
      <c r="P301" s="22">
        <f t="shared" si="235"/>
        <v>0</v>
      </c>
      <c r="Q301" s="22">
        <f t="shared" si="236"/>
        <v>0</v>
      </c>
      <c r="R301" s="22">
        <f t="shared" si="205"/>
        <v>721727.73883346841</v>
      </c>
      <c r="S301" s="16">
        <f t="shared" si="195"/>
        <v>0</v>
      </c>
      <c r="T301" s="15">
        <f t="shared" si="206"/>
        <v>0</v>
      </c>
      <c r="U301" s="23">
        <f t="shared" si="223"/>
        <v>687551.74750900315</v>
      </c>
      <c r="V301" s="23">
        <f t="shared" si="224"/>
        <v>0</v>
      </c>
      <c r="W301" s="23">
        <f t="shared" si="237"/>
        <v>18869.198360814742</v>
      </c>
      <c r="X301" s="23">
        <f t="shared" si="225"/>
        <v>21605119.604592428</v>
      </c>
      <c r="Y301" s="23">
        <f t="shared" si="207"/>
        <v>2720303.477520409</v>
      </c>
      <c r="Z301" s="3">
        <f t="shared" si="208"/>
        <v>0</v>
      </c>
      <c r="AA301" s="23">
        <f t="shared" si="209"/>
        <v>9202000.5214587674</v>
      </c>
      <c r="AB301" s="26">
        <f t="shared" si="226"/>
        <v>34219825.000000022</v>
      </c>
      <c r="AC301" s="23">
        <f t="shared" si="227"/>
        <v>39023036</v>
      </c>
      <c r="AD301" s="23">
        <f t="shared" si="228"/>
        <v>4803211</v>
      </c>
      <c r="AE301" s="24">
        <f t="shared" si="194"/>
        <v>34219825</v>
      </c>
      <c r="AF301" s="3">
        <f t="shared" si="229"/>
        <v>0</v>
      </c>
      <c r="AG301" s="2">
        <f t="shared" si="210"/>
        <v>0</v>
      </c>
      <c r="AH301" s="2">
        <f t="shared" si="211"/>
        <v>0.76413609664053095</v>
      </c>
      <c r="AI301" s="23">
        <f t="shared" si="234"/>
        <v>8604419.0419595893</v>
      </c>
      <c r="AJ301" s="23">
        <f t="shared" si="212"/>
        <v>1069450.5319400488</v>
      </c>
      <c r="AK301" s="23">
        <f t="shared" si="213"/>
        <v>0</v>
      </c>
      <c r="AL301" s="23">
        <f t="shared" si="238"/>
        <v>0</v>
      </c>
      <c r="AM301" s="23">
        <f t="shared" si="239"/>
        <v>0</v>
      </c>
      <c r="AN301" s="16">
        <f t="shared" si="230"/>
        <v>0</v>
      </c>
      <c r="AO301" s="23">
        <f t="shared" si="231"/>
        <v>0</v>
      </c>
      <c r="AP301" s="22">
        <f t="shared" si="232"/>
        <v>0</v>
      </c>
      <c r="AQ301" s="30">
        <f t="shared" si="214"/>
        <v>45253487.84568616</v>
      </c>
      <c r="AR301" s="28">
        <f t="shared" si="215"/>
        <v>1112699.5985413587</v>
      </c>
      <c r="AS301" s="25">
        <f t="shared" si="216"/>
        <v>39418227.397808097</v>
      </c>
      <c r="AT301" s="32">
        <f t="shared" si="217"/>
        <v>0</v>
      </c>
      <c r="AU301" s="23">
        <f t="shared" si="218"/>
        <v>0</v>
      </c>
      <c r="AV301" s="22">
        <f t="shared" si="219"/>
        <v>4000833.1105032596</v>
      </c>
      <c r="AW301" s="31">
        <f t="shared" si="233"/>
        <v>45253487.845686182</v>
      </c>
    </row>
    <row r="302" spans="1:53" x14ac:dyDescent="0.25">
      <c r="A302">
        <f t="shared" si="240"/>
        <v>298</v>
      </c>
      <c r="B302" t="s">
        <v>7</v>
      </c>
      <c r="C302" s="27">
        <f t="shared" si="197"/>
        <v>0</v>
      </c>
      <c r="D302" s="27">
        <f t="shared" si="220"/>
        <v>65454.172876061624</v>
      </c>
      <c r="E302" s="27" t="b">
        <f t="shared" si="196"/>
        <v>0</v>
      </c>
      <c r="F302" s="29">
        <f t="shared" si="198"/>
        <v>50000</v>
      </c>
      <c r="G302" s="27">
        <f t="shared" si="221"/>
        <v>0</v>
      </c>
      <c r="H302" s="22">
        <f t="shared" si="199"/>
        <v>65436962.930931203</v>
      </c>
      <c r="I302" s="23">
        <f t="shared" si="200"/>
        <v>110062520.21058786</v>
      </c>
      <c r="J302" s="23">
        <f t="shared" si="201"/>
        <v>54</v>
      </c>
      <c r="K302" s="19">
        <f t="shared" si="222"/>
        <v>1.3090834575212325</v>
      </c>
      <c r="L302" s="16">
        <f t="shared" si="202"/>
        <v>0.53436638988162066</v>
      </c>
      <c r="M302" s="23">
        <f>M301-IF($B302="B",(Percent_Rent_In_Elsies*2.49%/12 * H301)/K301,0)+IF($B302="D",N302,0)+IF(B302="D",AK301)+IF(B302="C",F301*90%)-(Y302-Y301)-IF($B302="A",Q301/K301) + IF($B302="A",Q301/K301)</f>
        <v>-65829.03488468565</v>
      </c>
      <c r="N302" s="23">
        <f t="shared" si="203"/>
        <v>0</v>
      </c>
      <c r="O302" s="22">
        <f t="shared" si="204"/>
        <v>0</v>
      </c>
      <c r="P302" s="22">
        <f t="shared" si="235"/>
        <v>0</v>
      </c>
      <c r="Q302" s="22">
        <f t="shared" si="236"/>
        <v>0</v>
      </c>
      <c r="R302" s="22">
        <f t="shared" si="205"/>
        <v>661583.760597346</v>
      </c>
      <c r="S302" s="16">
        <f t="shared" si="195"/>
        <v>60143.97823612237</v>
      </c>
      <c r="T302" s="15">
        <f t="shared" si="206"/>
        <v>0</v>
      </c>
      <c r="U302" s="23">
        <f t="shared" si="223"/>
        <v>630255.76854991959</v>
      </c>
      <c r="V302" s="23">
        <f t="shared" si="224"/>
        <v>57295.978959083594</v>
      </c>
      <c r="W302" s="23">
        <f t="shared" si="237"/>
        <v>18869.198360814742</v>
      </c>
      <c r="X302" s="23">
        <f t="shared" si="225"/>
        <v>21605119.604592428</v>
      </c>
      <c r="Y302" s="23">
        <f t="shared" si="207"/>
        <v>2720303.477520409</v>
      </c>
      <c r="Z302" s="3">
        <f t="shared" si="208"/>
        <v>0</v>
      </c>
      <c r="AA302" s="23">
        <f t="shared" si="209"/>
        <v>9202000.5214587674</v>
      </c>
      <c r="AB302" s="26">
        <f t="shared" si="226"/>
        <v>34219825.000000022</v>
      </c>
      <c r="AC302" s="23">
        <f t="shared" si="227"/>
        <v>39023036</v>
      </c>
      <c r="AD302" s="23">
        <f t="shared" si="228"/>
        <v>4803211</v>
      </c>
      <c r="AE302" s="24">
        <f t="shared" si="194"/>
        <v>34219825</v>
      </c>
      <c r="AF302" s="3">
        <f t="shared" si="229"/>
        <v>0</v>
      </c>
      <c r="AG302" s="2">
        <f t="shared" si="210"/>
        <v>0</v>
      </c>
      <c r="AH302" s="2">
        <f t="shared" si="211"/>
        <v>0.76490119900883424</v>
      </c>
      <c r="AI302" s="23">
        <f t="shared" si="234"/>
        <v>8604419.0419595893</v>
      </c>
      <c r="AJ302" s="23">
        <f t="shared" si="212"/>
        <v>1069450.5319400488</v>
      </c>
      <c r="AK302" s="23">
        <f t="shared" si="213"/>
        <v>0</v>
      </c>
      <c r="AL302" s="23">
        <f t="shared" si="238"/>
        <v>108106.27625146881</v>
      </c>
      <c r="AM302" s="23">
        <f t="shared" si="239"/>
        <v>17342147196.478676</v>
      </c>
      <c r="AN302" s="16">
        <f t="shared" si="230"/>
        <v>0</v>
      </c>
      <c r="AO302" s="23">
        <f t="shared" si="231"/>
        <v>51809.48544327791</v>
      </c>
      <c r="AP302" s="22">
        <f t="shared" si="232"/>
        <v>67822.940336482206</v>
      </c>
      <c r="AQ302" s="30">
        <f t="shared" si="214"/>
        <v>45454011.404242322</v>
      </c>
      <c r="AR302" s="28">
        <f t="shared" si="215"/>
        <v>1179946.0438849807</v>
      </c>
      <c r="AS302" s="25">
        <f t="shared" si="216"/>
        <v>39483681.570684157</v>
      </c>
      <c r="AT302" s="32">
        <f t="shared" si="217"/>
        <v>0</v>
      </c>
      <c r="AU302" s="23">
        <f t="shared" si="218"/>
        <v>0</v>
      </c>
      <c r="AV302" s="22">
        <f t="shared" si="219"/>
        <v>4000833.1105032596</v>
      </c>
      <c r="AW302" s="31">
        <f t="shared" si="233"/>
        <v>45454011.404242337</v>
      </c>
    </row>
    <row r="303" spans="1:53" s="21" customFormat="1" x14ac:dyDescent="0.25">
      <c r="A303">
        <f t="shared" si="240"/>
        <v>298</v>
      </c>
      <c r="B303" t="s">
        <v>8</v>
      </c>
      <c r="C303" s="27">
        <f t="shared" si="197"/>
        <v>0</v>
      </c>
      <c r="D303" s="27">
        <f t="shared" si="220"/>
        <v>0</v>
      </c>
      <c r="E303" s="27" t="b">
        <f t="shared" si="196"/>
        <v>0</v>
      </c>
      <c r="F303" s="29">
        <f t="shared" si="198"/>
        <v>0</v>
      </c>
      <c r="G303" s="27">
        <f t="shared" si="221"/>
        <v>0</v>
      </c>
      <c r="H303" s="22">
        <f t="shared" si="199"/>
        <v>65436962.930931196</v>
      </c>
      <c r="I303" s="23">
        <f t="shared" si="200"/>
        <v>110062520.21058786</v>
      </c>
      <c r="J303" s="23">
        <f t="shared" si="201"/>
        <v>54</v>
      </c>
      <c r="K303" s="19">
        <f t="shared" si="222"/>
        <v>1.3090834575212325</v>
      </c>
      <c r="L303" s="16">
        <f t="shared" si="202"/>
        <v>0.53436638988162066</v>
      </c>
      <c r="M303" s="23">
        <f>M302-IF($B303="B",(Percent_Rent_In_Elsies*2.49%/12 * H302)/K302,0)+IF($B303="D",N303,0)+IF(B303="D",AK302)+IF(B303="C",F302*90%)-(Y303-Y302)-IF($B303="A",Q302/K302) + IF($B303="A",Q302/K302)</f>
        <v>-25346.113044898957</v>
      </c>
      <c r="N303" s="23">
        <f t="shared" si="203"/>
        <v>0</v>
      </c>
      <c r="O303" s="22">
        <f t="shared" si="204"/>
        <v>0</v>
      </c>
      <c r="P303" s="22">
        <f t="shared" si="235"/>
        <v>0</v>
      </c>
      <c r="Q303" s="22">
        <f t="shared" si="236"/>
        <v>0</v>
      </c>
      <c r="R303" s="22">
        <f t="shared" si="205"/>
        <v>729406.70093382825</v>
      </c>
      <c r="S303" s="16">
        <f t="shared" si="195"/>
        <v>60143.97823612237</v>
      </c>
      <c r="T303" s="15">
        <f t="shared" si="206"/>
        <v>0</v>
      </c>
      <c r="U303" s="23">
        <f t="shared" si="223"/>
        <v>687065.25399319746</v>
      </c>
      <c r="V303" s="23">
        <f t="shared" si="224"/>
        <v>57295.978959083594</v>
      </c>
      <c r="W303" s="23">
        <f t="shared" si="237"/>
        <v>18869.198360814742</v>
      </c>
      <c r="X303" s="23">
        <f t="shared" si="225"/>
        <v>21605119.604592428</v>
      </c>
      <c r="Y303" s="23">
        <f t="shared" si="207"/>
        <v>2724820.5556806223</v>
      </c>
      <c r="Z303" s="3">
        <f t="shared" si="208"/>
        <v>0</v>
      </c>
      <c r="AA303" s="23">
        <f t="shared" si="209"/>
        <v>9202000.5214587674</v>
      </c>
      <c r="AB303" s="26">
        <f t="shared" si="226"/>
        <v>34269825.000000015</v>
      </c>
      <c r="AC303" s="23">
        <f t="shared" si="227"/>
        <v>39073036</v>
      </c>
      <c r="AD303" s="23">
        <f t="shared" si="228"/>
        <v>4803211</v>
      </c>
      <c r="AE303" s="24">
        <f t="shared" si="194"/>
        <v>34269825</v>
      </c>
      <c r="AF303" s="3">
        <f t="shared" si="229"/>
        <v>21579773.491547514</v>
      </c>
      <c r="AG303" s="2">
        <f t="shared" si="210"/>
        <v>0</v>
      </c>
      <c r="AH303" s="2">
        <f t="shared" si="211"/>
        <v>0.76378520089823854</v>
      </c>
      <c r="AI303" s="23">
        <f t="shared" si="234"/>
        <v>8604419.0419595893</v>
      </c>
      <c r="AJ303" s="23">
        <f t="shared" si="212"/>
        <v>1069450.5319400488</v>
      </c>
      <c r="AK303" s="23">
        <f t="shared" si="213"/>
        <v>-7614.3180737936964</v>
      </c>
      <c r="AL303" s="23">
        <f t="shared" si="238"/>
        <v>0</v>
      </c>
      <c r="AM303" s="23">
        <f t="shared" si="239"/>
        <v>0</v>
      </c>
      <c r="AN303" s="16">
        <f t="shared" si="230"/>
        <v>0</v>
      </c>
      <c r="AO303" s="23">
        <f t="shared" si="231"/>
        <v>0</v>
      </c>
      <c r="AP303" s="22">
        <f t="shared" si="232"/>
        <v>0</v>
      </c>
      <c r="AQ303" s="30">
        <f t="shared" si="214"/>
        <v>45411870.371390395</v>
      </c>
      <c r="AR303" s="28">
        <f t="shared" si="215"/>
        <v>1137805.0110330503</v>
      </c>
      <c r="AS303" s="25">
        <f t="shared" si="216"/>
        <v>39483681.570684157</v>
      </c>
      <c r="AT303" s="32">
        <f t="shared" si="217"/>
        <v>0</v>
      </c>
      <c r="AU303" s="23">
        <f t="shared" si="218"/>
        <v>0</v>
      </c>
      <c r="AV303" s="22">
        <f t="shared" si="219"/>
        <v>4000833.1105032596</v>
      </c>
      <c r="AW303" s="31">
        <f t="shared" si="233"/>
        <v>45411870.371390417</v>
      </c>
      <c r="AX303"/>
      <c r="AY303"/>
      <c r="AZ303"/>
      <c r="BA303"/>
    </row>
    <row r="304" spans="1:53" s="21" customFormat="1" x14ac:dyDescent="0.25">
      <c r="A304">
        <f t="shared" si="240"/>
        <v>298</v>
      </c>
      <c r="B304" t="s">
        <v>9</v>
      </c>
      <c r="C304" s="27">
        <f t="shared" si="197"/>
        <v>0</v>
      </c>
      <c r="D304" s="27">
        <f t="shared" si="220"/>
        <v>0</v>
      </c>
      <c r="E304" s="27" t="b">
        <f t="shared" si="196"/>
        <v>0</v>
      </c>
      <c r="F304" s="29">
        <f t="shared" si="198"/>
        <v>0</v>
      </c>
      <c r="G304" s="27">
        <f t="shared" si="221"/>
        <v>0</v>
      </c>
      <c r="H304" s="22">
        <f t="shared" si="199"/>
        <v>65436962.930931196</v>
      </c>
      <c r="I304" s="23">
        <f t="shared" si="200"/>
        <v>110062520.21058786</v>
      </c>
      <c r="J304" s="23">
        <f t="shared" si="201"/>
        <v>54</v>
      </c>
      <c r="K304" s="19">
        <f t="shared" si="222"/>
        <v>1.3090834575212325</v>
      </c>
      <c r="L304" s="16">
        <f t="shared" si="202"/>
        <v>0.53436638988162066</v>
      </c>
      <c r="M304" s="23">
        <f>M303-IF($B304="B",(Percent_Rent_In_Elsies*2.49%/12 * H303)/K303,0)+IF($B304="D",N304,0)+IF(B304="D",AK303)+IF(B304="C",F303*90%)-(Y304-Y303)-IF($B304="A",Q303/K303) + IF($B304="A",Q303/K303)</f>
        <v>-32960.43111869265</v>
      </c>
      <c r="N304" s="23">
        <f t="shared" si="203"/>
        <v>0</v>
      </c>
      <c r="O304" s="22">
        <f t="shared" si="204"/>
        <v>24911.991077560582</v>
      </c>
      <c r="P304" s="22">
        <f t="shared" si="235"/>
        <v>0</v>
      </c>
      <c r="Q304" s="22">
        <f t="shared" si="236"/>
        <v>0</v>
      </c>
      <c r="R304" s="22">
        <f t="shared" si="205"/>
        <v>729406.70093382825</v>
      </c>
      <c r="S304" s="16">
        <f t="shared" si="195"/>
        <v>0</v>
      </c>
      <c r="T304" s="15">
        <f t="shared" si="206"/>
        <v>35231.987158561788</v>
      </c>
      <c r="U304" s="23">
        <f t="shared" si="223"/>
        <v>687065.25399319746</v>
      </c>
      <c r="V304" s="23">
        <f t="shared" si="224"/>
        <v>0</v>
      </c>
      <c r="W304" s="23">
        <f t="shared" si="237"/>
        <v>76165.177319898328</v>
      </c>
      <c r="X304" s="23">
        <f t="shared" si="225"/>
        <v>21605119.604592428</v>
      </c>
      <c r="Y304" s="23">
        <f t="shared" si="207"/>
        <v>2724820.5556806223</v>
      </c>
      <c r="Z304" s="3">
        <f t="shared" si="208"/>
        <v>0</v>
      </c>
      <c r="AA304" s="23">
        <f t="shared" si="209"/>
        <v>9209614.8395325616</v>
      </c>
      <c r="AB304" s="26">
        <f t="shared" si="226"/>
        <v>34269825.000000022</v>
      </c>
      <c r="AC304" s="23">
        <f t="shared" si="227"/>
        <v>39073036</v>
      </c>
      <c r="AD304" s="23">
        <f t="shared" si="228"/>
        <v>4803211</v>
      </c>
      <c r="AE304" s="24">
        <f t="shared" si="194"/>
        <v>34269825</v>
      </c>
      <c r="AF304" s="3">
        <f t="shared" si="229"/>
        <v>0</v>
      </c>
      <c r="AG304" s="2">
        <f t="shared" si="210"/>
        <v>0</v>
      </c>
      <c r="AH304" s="2">
        <f t="shared" si="211"/>
        <v>0.76378520089823854</v>
      </c>
      <c r="AI304" s="23">
        <f t="shared" si="234"/>
        <v>8611538.8832672387</v>
      </c>
      <c r="AJ304" s="23">
        <f t="shared" si="212"/>
        <v>1069450.5319400488</v>
      </c>
      <c r="AK304" s="23">
        <f t="shared" si="213"/>
        <v>0</v>
      </c>
      <c r="AL304" s="23">
        <f t="shared" si="238"/>
        <v>0</v>
      </c>
      <c r="AM304" s="23">
        <f t="shared" si="239"/>
        <v>0</v>
      </c>
      <c r="AN304" s="16">
        <f t="shared" si="230"/>
        <v>0</v>
      </c>
      <c r="AO304" s="23">
        <f t="shared" si="231"/>
        <v>0</v>
      </c>
      <c r="AP304" s="22">
        <f t="shared" si="232"/>
        <v>0</v>
      </c>
      <c r="AQ304" s="30">
        <f t="shared" si="214"/>
        <v>45411870.371390395</v>
      </c>
      <c r="AR304" s="28">
        <f t="shared" si="215"/>
        <v>1137805.0110330503</v>
      </c>
      <c r="AS304" s="25">
        <f t="shared" si="216"/>
        <v>39483681.570684157</v>
      </c>
      <c r="AT304" s="32">
        <f t="shared" si="217"/>
        <v>0</v>
      </c>
      <c r="AU304" s="23">
        <f t="shared" si="218"/>
        <v>0</v>
      </c>
      <c r="AV304" s="22">
        <f t="shared" si="219"/>
        <v>4000833.1105032596</v>
      </c>
      <c r="AW304" s="31">
        <f t="shared" si="233"/>
        <v>45411870.371390417</v>
      </c>
      <c r="AX304"/>
      <c r="AY304"/>
      <c r="AZ304"/>
      <c r="BA304"/>
    </row>
    <row r="305" spans="1:53" x14ac:dyDescent="0.25">
      <c r="A305" s="21">
        <f t="shared" si="240"/>
        <v>298</v>
      </c>
      <c r="B305" s="21" t="s">
        <v>28</v>
      </c>
      <c r="C305" s="27">
        <f t="shared" si="197"/>
        <v>0</v>
      </c>
      <c r="D305" s="27">
        <f t="shared" si="220"/>
        <v>0</v>
      </c>
      <c r="E305" s="27" t="b">
        <f t="shared" si="196"/>
        <v>0</v>
      </c>
      <c r="F305" s="29">
        <f t="shared" si="198"/>
        <v>0</v>
      </c>
      <c r="G305" s="27">
        <f t="shared" si="221"/>
        <v>0</v>
      </c>
      <c r="H305" s="22">
        <f t="shared" si="199"/>
        <v>65436962.930931196</v>
      </c>
      <c r="I305" s="23">
        <f t="shared" si="200"/>
        <v>110062520.21058786</v>
      </c>
      <c r="J305" s="23">
        <f t="shared" si="201"/>
        <v>54</v>
      </c>
      <c r="K305" s="19">
        <f t="shared" si="222"/>
        <v>1.3090834575212325</v>
      </c>
      <c r="L305" s="16">
        <f t="shared" si="202"/>
        <v>0.53436638988162066</v>
      </c>
      <c r="M305" s="23">
        <f>M304-IF($B305="B",(Percent_Rent_In_Elsies*2.49%/12 * H304)/K304,0)+IF($B305="D",N305,0)+IF(B305="D",AK304)+IF(B305="C",F304*90%)-(Y305-Y304)-IF($B305="A",Q304/K304) + IF($B305="A",Q304/K304)</f>
        <v>-32960.43111869265</v>
      </c>
      <c r="N305" s="23">
        <f t="shared" si="203"/>
        <v>0</v>
      </c>
      <c r="O305" s="22">
        <f t="shared" si="204"/>
        <v>0</v>
      </c>
      <c r="P305" s="22">
        <f t="shared" si="235"/>
        <v>0</v>
      </c>
      <c r="Q305" s="22">
        <f t="shared" si="236"/>
        <v>24911.991077560582</v>
      </c>
      <c r="R305" s="22">
        <f t="shared" si="205"/>
        <v>729406.70093382825</v>
      </c>
      <c r="S305" s="16">
        <f t="shared" si="195"/>
        <v>0</v>
      </c>
      <c r="T305" s="15">
        <f t="shared" si="206"/>
        <v>0</v>
      </c>
      <c r="U305" s="23">
        <f t="shared" si="223"/>
        <v>687065.25399319746</v>
      </c>
      <c r="V305" s="23">
        <f t="shared" si="224"/>
        <v>0</v>
      </c>
      <c r="W305" s="23">
        <f t="shared" si="237"/>
        <v>0</v>
      </c>
      <c r="X305" s="23">
        <f t="shared" si="225"/>
        <v>21605119.604592428</v>
      </c>
      <c r="Y305" s="23">
        <f t="shared" si="207"/>
        <v>2724820.5556806223</v>
      </c>
      <c r="Z305" s="3">
        <f t="shared" si="208"/>
        <v>3808.2588659949174</v>
      </c>
      <c r="AA305" s="23">
        <f t="shared" si="209"/>
        <v>9266738.722522486</v>
      </c>
      <c r="AB305" s="26">
        <f t="shared" si="226"/>
        <v>34269825.000000007</v>
      </c>
      <c r="AC305" s="23">
        <f t="shared" si="227"/>
        <v>39073036</v>
      </c>
      <c r="AD305" s="23">
        <f t="shared" si="228"/>
        <v>4803211</v>
      </c>
      <c r="AE305" s="24">
        <f t="shared" si="194"/>
        <v>34269825</v>
      </c>
      <c r="AF305" s="3">
        <f t="shared" si="229"/>
        <v>0</v>
      </c>
      <c r="AG305" s="2">
        <f t="shared" si="210"/>
        <v>2.1176823941103317E-3</v>
      </c>
      <c r="AH305" s="2">
        <f t="shared" si="211"/>
        <v>0.76378520089823854</v>
      </c>
      <c r="AI305" s="23">
        <f t="shared" si="234"/>
        <v>8664953.1191611588</v>
      </c>
      <c r="AJ305" s="23">
        <f t="shared" si="212"/>
        <v>1069450.5319400488</v>
      </c>
      <c r="AK305" s="23">
        <f t="shared" si="213"/>
        <v>0</v>
      </c>
      <c r="AL305" s="23">
        <f t="shared" si="238"/>
        <v>0</v>
      </c>
      <c r="AM305" s="23">
        <f t="shared" si="239"/>
        <v>0</v>
      </c>
      <c r="AN305" s="16">
        <f t="shared" si="230"/>
        <v>0</v>
      </c>
      <c r="AO305" s="23">
        <f t="shared" si="231"/>
        <v>0</v>
      </c>
      <c r="AP305" s="22">
        <f t="shared" si="232"/>
        <v>0</v>
      </c>
      <c r="AQ305" s="30">
        <f t="shared" si="214"/>
        <v>45411870.371390395</v>
      </c>
      <c r="AR305" s="28">
        <f t="shared" si="215"/>
        <v>1137805.0110330503</v>
      </c>
      <c r="AS305" s="25">
        <f t="shared" si="216"/>
        <v>39483681.570684157</v>
      </c>
      <c r="AT305" s="32">
        <f t="shared" si="217"/>
        <v>7616.5177319898348</v>
      </c>
      <c r="AU305" s="23">
        <f t="shared" si="218"/>
        <v>7616.5177319898348</v>
      </c>
      <c r="AV305" s="22">
        <f t="shared" si="219"/>
        <v>4036065.0976618212</v>
      </c>
      <c r="AW305" s="31">
        <f t="shared" si="233"/>
        <v>45411870.371390417</v>
      </c>
    </row>
    <row r="306" spans="1:53" x14ac:dyDescent="0.25">
      <c r="A306">
        <f t="shared" si="240"/>
        <v>299</v>
      </c>
      <c r="B306" t="s">
        <v>6</v>
      </c>
      <c r="C306" s="27">
        <f t="shared" si="197"/>
        <v>0</v>
      </c>
      <c r="D306" s="27">
        <f t="shared" si="220"/>
        <v>0</v>
      </c>
      <c r="E306" s="27" t="b">
        <f t="shared" si="196"/>
        <v>0</v>
      </c>
      <c r="F306" s="29">
        <f t="shared" si="198"/>
        <v>0</v>
      </c>
      <c r="G306" s="27">
        <f t="shared" si="221"/>
        <v>0</v>
      </c>
      <c r="H306" s="22">
        <f t="shared" si="199"/>
        <v>66203123.431787625</v>
      </c>
      <c r="I306" s="23">
        <f t="shared" si="200"/>
        <v>110062520.21058786</v>
      </c>
      <c r="J306" s="23">
        <f t="shared" si="201"/>
        <v>56</v>
      </c>
      <c r="K306" s="19">
        <f t="shared" si="222"/>
        <v>1.3222070191828825</v>
      </c>
      <c r="L306" s="16">
        <f t="shared" si="202"/>
        <v>0.54062295196175081</v>
      </c>
      <c r="M306" s="23">
        <f>M305-IF($B306="B",(Percent_Rent_In_Elsies*2.49%/12 * H305)/K305,0)+IF($B306="D",N306,0)+IF(B306="D",AK305)+IF(B306="C",F305*90%)-(Y306-Y305)-IF($B306="A",Q305/K305) + IF($B306="A",Q305/K305)</f>
        <v>-32960.43111869265</v>
      </c>
      <c r="N306" s="23">
        <f t="shared" si="203"/>
        <v>0</v>
      </c>
      <c r="O306" s="22">
        <f t="shared" si="204"/>
        <v>0</v>
      </c>
      <c r="P306" s="22">
        <f t="shared" si="235"/>
        <v>0</v>
      </c>
      <c r="Q306" s="22">
        <f t="shared" si="236"/>
        <v>0</v>
      </c>
      <c r="R306" s="22">
        <f t="shared" si="205"/>
        <v>729406.70093382825</v>
      </c>
      <c r="S306" s="16">
        <f t="shared" si="195"/>
        <v>0</v>
      </c>
      <c r="T306" s="15">
        <f t="shared" si="206"/>
        <v>0</v>
      </c>
      <c r="U306" s="23">
        <f t="shared" si="223"/>
        <v>687065.25399319746</v>
      </c>
      <c r="V306" s="23">
        <f t="shared" si="224"/>
        <v>0</v>
      </c>
      <c r="W306" s="23">
        <f t="shared" si="237"/>
        <v>19030.101506844934</v>
      </c>
      <c r="X306" s="23">
        <f t="shared" si="225"/>
        <v>21605130.797415558</v>
      </c>
      <c r="Y306" s="23">
        <f t="shared" si="207"/>
        <v>2724820.5556806223</v>
      </c>
      <c r="Z306" s="3">
        <f t="shared" si="208"/>
        <v>0</v>
      </c>
      <c r="AA306" s="23">
        <f t="shared" si="209"/>
        <v>9266738.722522486</v>
      </c>
      <c r="AB306" s="26">
        <f t="shared" si="226"/>
        <v>34269825.000000022</v>
      </c>
      <c r="AC306" s="23">
        <f t="shared" si="227"/>
        <v>39073036</v>
      </c>
      <c r="AD306" s="23">
        <f t="shared" si="228"/>
        <v>4803211</v>
      </c>
      <c r="AE306" s="24">
        <f t="shared" si="194"/>
        <v>34269825</v>
      </c>
      <c r="AF306" s="3">
        <f t="shared" si="229"/>
        <v>0</v>
      </c>
      <c r="AG306" s="2">
        <f t="shared" si="210"/>
        <v>0</v>
      </c>
      <c r="AH306" s="2">
        <f t="shared" si="211"/>
        <v>0.77272788444980545</v>
      </c>
      <c r="AI306" s="23">
        <f t="shared" si="234"/>
        <v>8751819.2741807476</v>
      </c>
      <c r="AJ306" s="23">
        <f t="shared" si="212"/>
        <v>1058835.7040073751</v>
      </c>
      <c r="AK306" s="23">
        <f t="shared" si="213"/>
        <v>0</v>
      </c>
      <c r="AL306" s="23">
        <f t="shared" si="238"/>
        <v>0</v>
      </c>
      <c r="AM306" s="23">
        <f t="shared" si="239"/>
        <v>0</v>
      </c>
      <c r="AN306" s="16">
        <f t="shared" si="230"/>
        <v>0</v>
      </c>
      <c r="AO306" s="23">
        <f t="shared" si="231"/>
        <v>0</v>
      </c>
      <c r="AP306" s="22">
        <f t="shared" si="232"/>
        <v>0</v>
      </c>
      <c r="AQ306" s="30">
        <f t="shared" si="214"/>
        <v>45386983.292303912</v>
      </c>
      <c r="AR306" s="28">
        <f t="shared" si="215"/>
        <v>1137829.9230241277</v>
      </c>
      <c r="AS306" s="25">
        <f t="shared" si="216"/>
        <v>39483681.570684157</v>
      </c>
      <c r="AT306" s="32">
        <f t="shared" si="217"/>
        <v>0</v>
      </c>
      <c r="AU306" s="23">
        <f t="shared" si="218"/>
        <v>0</v>
      </c>
      <c r="AV306" s="22">
        <f t="shared" si="219"/>
        <v>4036065.0976618212</v>
      </c>
      <c r="AW306" s="31">
        <f t="shared" si="233"/>
        <v>45386983.292303935</v>
      </c>
    </row>
    <row r="307" spans="1:53" x14ac:dyDescent="0.25">
      <c r="A307">
        <f t="shared" si="240"/>
        <v>299</v>
      </c>
      <c r="B307" t="s">
        <v>7</v>
      </c>
      <c r="C307" s="27">
        <f t="shared" si="197"/>
        <v>0</v>
      </c>
      <c r="D307" s="27">
        <f t="shared" si="220"/>
        <v>132220.70191828825</v>
      </c>
      <c r="E307" s="27" t="b">
        <f t="shared" si="196"/>
        <v>0</v>
      </c>
      <c r="F307" s="29">
        <f t="shared" si="198"/>
        <v>100000</v>
      </c>
      <c r="G307" s="27">
        <f t="shared" si="221"/>
        <v>0</v>
      </c>
      <c r="H307" s="22">
        <f t="shared" si="199"/>
        <v>66335344.133705914</v>
      </c>
      <c r="I307" s="23">
        <f t="shared" si="200"/>
        <v>110307091.22156417</v>
      </c>
      <c r="J307" s="23">
        <f t="shared" si="201"/>
        <v>56</v>
      </c>
      <c r="K307" s="19">
        <f t="shared" si="222"/>
        <v>1.3222070191828825</v>
      </c>
      <c r="L307" s="16">
        <f t="shared" si="202"/>
        <v>0.54062295196175081</v>
      </c>
      <c r="M307" s="23">
        <f>M306-IF($B307="B",(Percent_Rent_In_Elsies*2.49%/12 * H306)/K306,0)+IF($B307="D",N307,0)+IF(B307="D",AK306)+IF(B307="C",F306*90%)-(Y307-Y306)-IF($B307="A",Q306/K306) + IF($B307="A",Q306/K306)</f>
        <v>-84908.227162709358</v>
      </c>
      <c r="N307" s="23">
        <f t="shared" si="203"/>
        <v>0</v>
      </c>
      <c r="O307" s="22">
        <f t="shared" si="204"/>
        <v>0</v>
      </c>
      <c r="P307" s="22">
        <f t="shared" si="235"/>
        <v>0</v>
      </c>
      <c r="Q307" s="22">
        <f t="shared" si="236"/>
        <v>0</v>
      </c>
      <c r="R307" s="22">
        <f t="shared" si="205"/>
        <v>668622.80918934254</v>
      </c>
      <c r="S307" s="16">
        <f t="shared" si="195"/>
        <v>60783.891744485685</v>
      </c>
      <c r="T307" s="15">
        <f t="shared" si="206"/>
        <v>0</v>
      </c>
      <c r="U307" s="23">
        <f t="shared" si="223"/>
        <v>629809.81616043102</v>
      </c>
      <c r="V307" s="23">
        <f t="shared" si="224"/>
        <v>57255.437832766453</v>
      </c>
      <c r="W307" s="23">
        <f t="shared" si="237"/>
        <v>19030.101506844934</v>
      </c>
      <c r="X307" s="23">
        <f t="shared" si="225"/>
        <v>21605130.797415558</v>
      </c>
      <c r="Y307" s="23">
        <f t="shared" si="207"/>
        <v>2724820.5556806223</v>
      </c>
      <c r="Z307" s="3">
        <f t="shared" si="208"/>
        <v>0</v>
      </c>
      <c r="AA307" s="23">
        <f t="shared" si="209"/>
        <v>9266738.722522486</v>
      </c>
      <c r="AB307" s="26">
        <f t="shared" si="226"/>
        <v>34269825.000000015</v>
      </c>
      <c r="AC307" s="23">
        <f t="shared" si="227"/>
        <v>39073036</v>
      </c>
      <c r="AD307" s="23">
        <f t="shared" si="228"/>
        <v>4803211</v>
      </c>
      <c r="AE307" s="24">
        <f t="shared" ref="AE307:AE370" si="241">AC307-AD307</f>
        <v>34269825</v>
      </c>
      <c r="AF307" s="3">
        <f t="shared" si="229"/>
        <v>0</v>
      </c>
      <c r="AG307" s="2">
        <f t="shared" si="210"/>
        <v>0</v>
      </c>
      <c r="AH307" s="2">
        <f t="shared" si="211"/>
        <v>0.77427117452401251</v>
      </c>
      <c r="AI307" s="23">
        <f t="shared" si="234"/>
        <v>8751819.2741807476</v>
      </c>
      <c r="AJ307" s="23">
        <f t="shared" si="212"/>
        <v>1058835.7040073751</v>
      </c>
      <c r="AK307" s="23">
        <f t="shared" si="213"/>
        <v>0</v>
      </c>
      <c r="AL307" s="23">
        <f t="shared" si="238"/>
        <v>147400.23222115822</v>
      </c>
      <c r="AM307" s="23">
        <f t="shared" si="239"/>
        <v>23410894298.211094</v>
      </c>
      <c r="AN307" s="16">
        <f t="shared" si="230"/>
        <v>0</v>
      </c>
      <c r="AO307" s="23">
        <f t="shared" si="231"/>
        <v>51947.796044016708</v>
      </c>
      <c r="AP307" s="22">
        <f t="shared" si="232"/>
        <v>68685.740560479666</v>
      </c>
      <c r="AQ307" s="30">
        <f t="shared" si="214"/>
        <v>45655991.646548398</v>
      </c>
      <c r="AR307" s="28">
        <f t="shared" si="215"/>
        <v>1205931.8347898433</v>
      </c>
      <c r="AS307" s="25">
        <f t="shared" si="216"/>
        <v>39615902.272602446</v>
      </c>
      <c r="AT307" s="32">
        <f t="shared" si="217"/>
        <v>0</v>
      </c>
      <c r="AU307" s="23">
        <f t="shared" si="218"/>
        <v>0</v>
      </c>
      <c r="AV307" s="22">
        <f t="shared" si="219"/>
        <v>4036065.0976618212</v>
      </c>
      <c r="AW307" s="31">
        <f t="shared" si="233"/>
        <v>45655991.64654842</v>
      </c>
    </row>
    <row r="308" spans="1:53" x14ac:dyDescent="0.25">
      <c r="A308">
        <f t="shared" si="240"/>
        <v>299</v>
      </c>
      <c r="B308" t="s">
        <v>8</v>
      </c>
      <c r="C308" s="27">
        <f t="shared" si="197"/>
        <v>0</v>
      </c>
      <c r="D308" s="27">
        <f t="shared" si="220"/>
        <v>0</v>
      </c>
      <c r="E308" s="27" t="b">
        <f t="shared" si="196"/>
        <v>0</v>
      </c>
      <c r="F308" s="29">
        <f t="shared" si="198"/>
        <v>0</v>
      </c>
      <c r="G308" s="27">
        <f t="shared" si="221"/>
        <v>0</v>
      </c>
      <c r="H308" s="22">
        <f t="shared" si="199"/>
        <v>66335344.133705914</v>
      </c>
      <c r="I308" s="23">
        <f t="shared" si="200"/>
        <v>110307091.22156417</v>
      </c>
      <c r="J308" s="23">
        <f t="shared" si="201"/>
        <v>56</v>
      </c>
      <c r="K308" s="19">
        <f t="shared" si="222"/>
        <v>1.3222070191828825</v>
      </c>
      <c r="L308" s="16">
        <f t="shared" si="202"/>
        <v>0.54062295196175081</v>
      </c>
      <c r="M308" s="23">
        <f>M307-IF($B308="B",(Percent_Rent_In_Elsies*2.49%/12 * H307)/K307,0)+IF($B308="D",N308,0)+IF(B308="D",AK307)+IF(B308="C",F307*90%)-(Y308-Y307)-IF($B308="A",Q307/K307) + IF($B308="A",Q307/K307)</f>
        <v>-4032.9509002486157</v>
      </c>
      <c r="N308" s="23">
        <f t="shared" si="203"/>
        <v>0</v>
      </c>
      <c r="O308" s="22">
        <f t="shared" si="204"/>
        <v>0</v>
      </c>
      <c r="P308" s="22">
        <f t="shared" si="235"/>
        <v>0</v>
      </c>
      <c r="Q308" s="22">
        <f t="shared" si="236"/>
        <v>0</v>
      </c>
      <c r="R308" s="22">
        <f t="shared" si="205"/>
        <v>737308.54974982224</v>
      </c>
      <c r="S308" s="16">
        <f t="shared" si="195"/>
        <v>60783.891744485685</v>
      </c>
      <c r="T308" s="15">
        <f t="shared" si="206"/>
        <v>0</v>
      </c>
      <c r="U308" s="23">
        <f t="shared" si="223"/>
        <v>691757.61220444774</v>
      </c>
      <c r="V308" s="23">
        <f t="shared" si="224"/>
        <v>57255.437832766453</v>
      </c>
      <c r="W308" s="23">
        <f t="shared" si="237"/>
        <v>19030.101506844934</v>
      </c>
      <c r="X308" s="23">
        <f t="shared" si="225"/>
        <v>21605130.797415558</v>
      </c>
      <c r="Y308" s="23">
        <f t="shared" si="207"/>
        <v>2733945.2794181616</v>
      </c>
      <c r="Z308" s="3">
        <f t="shared" si="208"/>
        <v>0</v>
      </c>
      <c r="AA308" s="23">
        <f t="shared" si="209"/>
        <v>9266738.722522486</v>
      </c>
      <c r="AB308" s="26">
        <f t="shared" si="226"/>
        <v>34369825.000000022</v>
      </c>
      <c r="AC308" s="23">
        <f t="shared" si="227"/>
        <v>39173036</v>
      </c>
      <c r="AD308" s="23">
        <f t="shared" si="228"/>
        <v>4803211</v>
      </c>
      <c r="AE308" s="24">
        <f t="shared" si="241"/>
        <v>34369825</v>
      </c>
      <c r="AF308" s="3">
        <f t="shared" si="229"/>
        <v>21601097.846515294</v>
      </c>
      <c r="AG308" s="2">
        <f t="shared" si="210"/>
        <v>0</v>
      </c>
      <c r="AH308" s="2">
        <f t="shared" si="211"/>
        <v>0.77201841014559625</v>
      </c>
      <c r="AI308" s="23">
        <f t="shared" si="234"/>
        <v>8751819.2741807476</v>
      </c>
      <c r="AJ308" s="23">
        <f t="shared" si="212"/>
        <v>1058835.7040073751</v>
      </c>
      <c r="AK308" s="23">
        <f t="shared" si="213"/>
        <v>-13614.627648687323</v>
      </c>
      <c r="AL308" s="23">
        <f t="shared" si="238"/>
        <v>0</v>
      </c>
      <c r="AM308" s="23">
        <f t="shared" si="239"/>
        <v>0</v>
      </c>
      <c r="AN308" s="16">
        <f t="shared" si="230"/>
        <v>0</v>
      </c>
      <c r="AO308" s="23">
        <f t="shared" si="231"/>
        <v>0</v>
      </c>
      <c r="AP308" s="22">
        <f t="shared" si="232"/>
        <v>0</v>
      </c>
      <c r="AQ308" s="30">
        <f t="shared" si="214"/>
        <v>45570864.653135858</v>
      </c>
      <c r="AR308" s="28">
        <f t="shared" si="215"/>
        <v>1120804.8413773014</v>
      </c>
      <c r="AS308" s="25">
        <f t="shared" si="216"/>
        <v>39615902.272602446</v>
      </c>
      <c r="AT308" s="32">
        <f t="shared" si="217"/>
        <v>0</v>
      </c>
      <c r="AU308" s="23">
        <f t="shared" si="218"/>
        <v>0</v>
      </c>
      <c r="AV308" s="22">
        <f t="shared" si="219"/>
        <v>4036065.0976618212</v>
      </c>
      <c r="AW308" s="31">
        <f t="shared" si="233"/>
        <v>45570864.653135881</v>
      </c>
    </row>
    <row r="309" spans="1:53" x14ac:dyDescent="0.25">
      <c r="A309" s="21">
        <f t="shared" si="240"/>
        <v>299</v>
      </c>
      <c r="B309" s="21" t="s">
        <v>9</v>
      </c>
      <c r="C309" s="27">
        <f t="shared" si="197"/>
        <v>0</v>
      </c>
      <c r="D309" s="27">
        <f t="shared" si="220"/>
        <v>0</v>
      </c>
      <c r="E309" s="27" t="b">
        <f t="shared" si="196"/>
        <v>0</v>
      </c>
      <c r="F309" s="29">
        <f t="shared" si="198"/>
        <v>0</v>
      </c>
      <c r="G309" s="27">
        <f t="shared" si="221"/>
        <v>0</v>
      </c>
      <c r="H309" s="22">
        <f t="shared" si="199"/>
        <v>66335344.133705914</v>
      </c>
      <c r="I309" s="23">
        <f t="shared" si="200"/>
        <v>110307091.22156417</v>
      </c>
      <c r="J309" s="23">
        <f t="shared" si="201"/>
        <v>56</v>
      </c>
      <c r="K309" s="19">
        <f t="shared" si="222"/>
        <v>1.3222070191828825</v>
      </c>
      <c r="L309" s="16">
        <f t="shared" si="202"/>
        <v>0.54062295196175081</v>
      </c>
      <c r="M309" s="23">
        <f>M308-IF($B309="B",(Percent_Rent_In_Elsies*2.49%/12 * H308)/K308,0)+IF($B309="D",N309,0)+IF(B309="D",AK308)+IF(B309="C",F308*90%)-(Y309-Y308)-IF($B309="A",Q308/K308) + IF($B309="A",Q308/K308)</f>
        <v>-17647.57854893594</v>
      </c>
      <c r="N309" s="23">
        <f t="shared" si="203"/>
        <v>0</v>
      </c>
      <c r="O309" s="22">
        <f t="shared" si="204"/>
        <v>25372.092871310044</v>
      </c>
      <c r="P309" s="22">
        <f t="shared" si="235"/>
        <v>0</v>
      </c>
      <c r="Q309" s="22">
        <f t="shared" si="236"/>
        <v>0</v>
      </c>
      <c r="R309" s="22">
        <f t="shared" si="205"/>
        <v>737308.54974982224</v>
      </c>
      <c r="S309" s="16">
        <f t="shared" si="195"/>
        <v>0</v>
      </c>
      <c r="T309" s="15">
        <f t="shared" si="206"/>
        <v>35411.798873175641</v>
      </c>
      <c r="U309" s="23">
        <f t="shared" si="223"/>
        <v>691757.61220444774</v>
      </c>
      <c r="V309" s="23">
        <f t="shared" si="224"/>
        <v>0</v>
      </c>
      <c r="W309" s="23">
        <f t="shared" si="237"/>
        <v>76285.539339611394</v>
      </c>
      <c r="X309" s="23">
        <f t="shared" si="225"/>
        <v>21605130.797415558</v>
      </c>
      <c r="Y309" s="23">
        <f t="shared" si="207"/>
        <v>2733945.2794181616</v>
      </c>
      <c r="Z309" s="3">
        <f t="shared" si="208"/>
        <v>0</v>
      </c>
      <c r="AA309" s="23">
        <f t="shared" si="209"/>
        <v>9280353.350171173</v>
      </c>
      <c r="AB309" s="26">
        <f t="shared" si="226"/>
        <v>34369825.000000015</v>
      </c>
      <c r="AC309" s="23">
        <f t="shared" si="227"/>
        <v>39173036</v>
      </c>
      <c r="AD309" s="23">
        <f t="shared" si="228"/>
        <v>4803211</v>
      </c>
      <c r="AE309" s="24">
        <f t="shared" si="241"/>
        <v>34369825</v>
      </c>
      <c r="AF309" s="3">
        <f t="shared" si="229"/>
        <v>0</v>
      </c>
      <c r="AG309" s="2">
        <f t="shared" si="210"/>
        <v>0</v>
      </c>
      <c r="AH309" s="2">
        <f t="shared" si="211"/>
        <v>0.77201841014559625</v>
      </c>
      <c r="AI309" s="23">
        <f t="shared" si="234"/>
        <v>8764677.3857812155</v>
      </c>
      <c r="AJ309" s="23">
        <f t="shared" si="212"/>
        <v>1058835.7040073751</v>
      </c>
      <c r="AK309" s="23">
        <f t="shared" si="213"/>
        <v>0</v>
      </c>
      <c r="AL309" s="23">
        <f t="shared" si="238"/>
        <v>0</v>
      </c>
      <c r="AM309" s="23">
        <f t="shared" si="239"/>
        <v>0</v>
      </c>
      <c r="AN309" s="16">
        <f t="shared" si="230"/>
        <v>0</v>
      </c>
      <c r="AO309" s="23">
        <f t="shared" si="231"/>
        <v>0</v>
      </c>
      <c r="AP309" s="22">
        <f t="shared" si="232"/>
        <v>0</v>
      </c>
      <c r="AQ309" s="30">
        <f t="shared" si="214"/>
        <v>45570864.653135858</v>
      </c>
      <c r="AR309" s="28">
        <f t="shared" si="215"/>
        <v>1120804.8413773014</v>
      </c>
      <c r="AS309" s="25">
        <f t="shared" si="216"/>
        <v>39615902.272602446</v>
      </c>
      <c r="AT309" s="32">
        <f t="shared" si="217"/>
        <v>0</v>
      </c>
      <c r="AU309" s="23">
        <f t="shared" si="218"/>
        <v>0</v>
      </c>
      <c r="AV309" s="22">
        <f t="shared" si="219"/>
        <v>4036065.0976618212</v>
      </c>
      <c r="AW309" s="31">
        <f t="shared" si="233"/>
        <v>45570864.653135881</v>
      </c>
      <c r="AX309" s="21"/>
      <c r="AY309" s="21"/>
      <c r="AZ309" s="21"/>
      <c r="BA309" s="21"/>
    </row>
    <row r="310" spans="1:53" x14ac:dyDescent="0.25">
      <c r="A310" s="21">
        <f t="shared" si="240"/>
        <v>299</v>
      </c>
      <c r="B310" s="21" t="s">
        <v>28</v>
      </c>
      <c r="C310" s="27">
        <f t="shared" si="197"/>
        <v>0</v>
      </c>
      <c r="D310" s="27">
        <f t="shared" si="220"/>
        <v>0</v>
      </c>
      <c r="E310" s="27" t="b">
        <f t="shared" si="196"/>
        <v>0</v>
      </c>
      <c r="F310" s="29">
        <f t="shared" si="198"/>
        <v>0</v>
      </c>
      <c r="G310" s="27">
        <f t="shared" si="221"/>
        <v>0</v>
      </c>
      <c r="H310" s="22">
        <f t="shared" si="199"/>
        <v>66335344.133705914</v>
      </c>
      <c r="I310" s="23">
        <f t="shared" si="200"/>
        <v>110307091.22156417</v>
      </c>
      <c r="J310" s="23">
        <f t="shared" si="201"/>
        <v>56</v>
      </c>
      <c r="K310" s="19">
        <f t="shared" si="222"/>
        <v>1.3222070191828825</v>
      </c>
      <c r="L310" s="16">
        <f t="shared" si="202"/>
        <v>0.54062295196175081</v>
      </c>
      <c r="M310" s="23">
        <f>M309-IF($B310="B",(Percent_Rent_In_Elsies*2.49%/12 * H309)/K309,0)+IF($B310="D",N310,0)+IF(B310="D",AK309)+IF(B310="C",F309*90%)-(Y310-Y309)-IF($B310="A",Q309/K309) + IF($B310="A",Q309/K309)</f>
        <v>-17647.57854893594</v>
      </c>
      <c r="N310" s="23">
        <f t="shared" si="203"/>
        <v>0</v>
      </c>
      <c r="O310" s="22">
        <f t="shared" si="204"/>
        <v>0</v>
      </c>
      <c r="P310" s="22">
        <f t="shared" si="235"/>
        <v>0</v>
      </c>
      <c r="Q310" s="22">
        <f t="shared" si="236"/>
        <v>25372.092871310044</v>
      </c>
      <c r="R310" s="22">
        <f t="shared" si="205"/>
        <v>737308.54974982224</v>
      </c>
      <c r="S310" s="16">
        <f t="shared" si="195"/>
        <v>0</v>
      </c>
      <c r="T310" s="15">
        <f t="shared" si="206"/>
        <v>0</v>
      </c>
      <c r="U310" s="23">
        <f t="shared" si="223"/>
        <v>691757.61220444774</v>
      </c>
      <c r="V310" s="23">
        <f t="shared" si="224"/>
        <v>0</v>
      </c>
      <c r="W310" s="23">
        <f t="shared" si="237"/>
        <v>0</v>
      </c>
      <c r="X310" s="23">
        <f t="shared" si="225"/>
        <v>21605130.797415558</v>
      </c>
      <c r="Y310" s="23">
        <f t="shared" si="207"/>
        <v>2733945.2794181616</v>
      </c>
      <c r="Z310" s="3">
        <f t="shared" si="208"/>
        <v>3814.2769669805703</v>
      </c>
      <c r="AA310" s="23">
        <f t="shared" si="209"/>
        <v>9337567.5046758819</v>
      </c>
      <c r="AB310" s="26">
        <f t="shared" si="226"/>
        <v>34369825.000000022</v>
      </c>
      <c r="AC310" s="23">
        <f t="shared" si="227"/>
        <v>39173036</v>
      </c>
      <c r="AD310" s="23">
        <f t="shared" si="228"/>
        <v>4803211</v>
      </c>
      <c r="AE310" s="24">
        <f t="shared" si="241"/>
        <v>34369825</v>
      </c>
      <c r="AF310" s="3">
        <f t="shared" si="229"/>
        <v>0</v>
      </c>
      <c r="AG310" s="2">
        <f t="shared" si="210"/>
        <v>2.1189350619580066E-3</v>
      </c>
      <c r="AH310" s="2">
        <f t="shared" si="211"/>
        <v>0.77201841014559625</v>
      </c>
      <c r="AI310" s="23">
        <f t="shared" si="234"/>
        <v>8818712.3548403159</v>
      </c>
      <c r="AJ310" s="23">
        <f t="shared" si="212"/>
        <v>1058835.7040073751</v>
      </c>
      <c r="AK310" s="23">
        <f t="shared" si="213"/>
        <v>0</v>
      </c>
      <c r="AL310" s="23">
        <f t="shared" si="238"/>
        <v>0</v>
      </c>
      <c r="AM310" s="23">
        <f t="shared" si="239"/>
        <v>0</v>
      </c>
      <c r="AN310" s="16">
        <f t="shared" si="230"/>
        <v>0</v>
      </c>
      <c r="AO310" s="23">
        <f t="shared" si="231"/>
        <v>0</v>
      </c>
      <c r="AP310" s="22">
        <f t="shared" si="232"/>
        <v>0</v>
      </c>
      <c r="AQ310" s="30">
        <f t="shared" si="214"/>
        <v>45570864.653135858</v>
      </c>
      <c r="AR310" s="28">
        <f t="shared" si="215"/>
        <v>1120804.8413773014</v>
      </c>
      <c r="AS310" s="25">
        <f t="shared" si="216"/>
        <v>39615902.272602446</v>
      </c>
      <c r="AT310" s="32">
        <f t="shared" si="217"/>
        <v>7628.5539339611405</v>
      </c>
      <c r="AU310" s="23">
        <f t="shared" si="218"/>
        <v>7628.5539339611405</v>
      </c>
      <c r="AV310" s="22">
        <f t="shared" si="219"/>
        <v>4071476.896534997</v>
      </c>
      <c r="AW310" s="31">
        <f t="shared" si="233"/>
        <v>45570864.653135873</v>
      </c>
      <c r="AX310" s="21"/>
      <c r="AY310" s="21"/>
      <c r="AZ310" s="21"/>
      <c r="BA310" s="21"/>
    </row>
    <row r="311" spans="1:53" x14ac:dyDescent="0.25">
      <c r="A311">
        <f t="shared" si="240"/>
        <v>300</v>
      </c>
      <c r="B311" t="s">
        <v>6</v>
      </c>
      <c r="C311" s="27">
        <f t="shared" si="197"/>
        <v>0</v>
      </c>
      <c r="D311" s="27">
        <f t="shared" si="220"/>
        <v>0</v>
      </c>
      <c r="E311" s="27" t="b">
        <f t="shared" si="196"/>
        <v>0</v>
      </c>
      <c r="F311" s="29">
        <f t="shared" si="198"/>
        <v>0</v>
      </c>
      <c r="G311" s="27">
        <f t="shared" si="221"/>
        <v>0</v>
      </c>
      <c r="H311" s="22">
        <f t="shared" si="199"/>
        <v>66778132.555798396</v>
      </c>
      <c r="I311" s="23">
        <f t="shared" si="200"/>
        <v>110307091.22156417</v>
      </c>
      <c r="J311" s="23">
        <f t="shared" si="201"/>
        <v>57</v>
      </c>
      <c r="K311" s="19">
        <f t="shared" si="222"/>
        <v>1.3288180542787968</v>
      </c>
      <c r="L311" s="16">
        <f t="shared" si="202"/>
        <v>0.54423161016609545</v>
      </c>
      <c r="M311" s="23">
        <f>M310-IF($B311="B",(Percent_Rent_In_Elsies*2.49%/12 * H310)/K310,0)+IF($B311="D",N311,0)+IF(B311="D",AK310)+IF(B311="C",F310*90%)-(Y311-Y310)-IF($B311="A",Q310/K310) + IF($B311="A",Q310/K310)</f>
        <v>-17647.578548935944</v>
      </c>
      <c r="N311" s="23">
        <f t="shared" si="203"/>
        <v>0</v>
      </c>
      <c r="O311" s="22">
        <f t="shared" si="204"/>
        <v>0</v>
      </c>
      <c r="P311" s="22">
        <f t="shared" si="235"/>
        <v>0</v>
      </c>
      <c r="Q311" s="22">
        <f t="shared" si="236"/>
        <v>0</v>
      </c>
      <c r="R311" s="22">
        <f t="shared" si="205"/>
        <v>737308.54974982224</v>
      </c>
      <c r="S311" s="16">
        <f t="shared" ref="S311:S373" si="242">IF($B311="D", 0, S310+IF($B311="B",R310/12,0)-IF($B311="C",O311,0))</f>
        <v>0</v>
      </c>
      <c r="T311" s="15">
        <f t="shared" si="206"/>
        <v>0</v>
      </c>
      <c r="U311" s="23">
        <f t="shared" si="223"/>
        <v>691757.61220444774</v>
      </c>
      <c r="V311" s="23">
        <f t="shared" si="224"/>
        <v>0</v>
      </c>
      <c r="W311" s="23">
        <f t="shared" si="237"/>
        <v>19189.198441095763</v>
      </c>
      <c r="X311" s="23">
        <f t="shared" si="225"/>
        <v>21605012.983809363</v>
      </c>
      <c r="Y311" s="23">
        <f t="shared" si="207"/>
        <v>2733945.2794181616</v>
      </c>
      <c r="Z311" s="3">
        <f t="shared" si="208"/>
        <v>0</v>
      </c>
      <c r="AA311" s="23">
        <f t="shared" si="209"/>
        <v>9337567.5046758819</v>
      </c>
      <c r="AB311" s="26">
        <f t="shared" si="226"/>
        <v>34369825.000000015</v>
      </c>
      <c r="AC311" s="23">
        <f t="shared" si="227"/>
        <v>39173036</v>
      </c>
      <c r="AD311" s="23">
        <f t="shared" si="228"/>
        <v>4803211</v>
      </c>
      <c r="AE311" s="24">
        <f t="shared" si="241"/>
        <v>34369825</v>
      </c>
      <c r="AF311" s="3">
        <f t="shared" si="229"/>
        <v>0</v>
      </c>
      <c r="AG311" s="2">
        <f t="shared" si="210"/>
        <v>0</v>
      </c>
      <c r="AH311" s="2">
        <f t="shared" si="211"/>
        <v>0.77717163303331804</v>
      </c>
      <c r="AI311" s="23">
        <f t="shared" si="234"/>
        <v>8862805.9166145176</v>
      </c>
      <c r="AJ311" s="23">
        <f t="shared" si="212"/>
        <v>1053567.8646839552</v>
      </c>
      <c r="AK311" s="23">
        <f t="shared" si="213"/>
        <v>0</v>
      </c>
      <c r="AL311" s="23">
        <f t="shared" si="238"/>
        <v>0</v>
      </c>
      <c r="AM311" s="23">
        <f t="shared" si="239"/>
        <v>0</v>
      </c>
      <c r="AN311" s="16">
        <f t="shared" si="230"/>
        <v>0</v>
      </c>
      <c r="AO311" s="23">
        <f t="shared" si="231"/>
        <v>0</v>
      </c>
      <c r="AP311" s="22">
        <f t="shared" si="232"/>
        <v>0</v>
      </c>
      <c r="AQ311" s="30">
        <f t="shared" si="214"/>
        <v>45545517.932357423</v>
      </c>
      <c r="AR311" s="28">
        <f t="shared" si="215"/>
        <v>1120830.2134701726</v>
      </c>
      <c r="AS311" s="25">
        <f t="shared" si="216"/>
        <v>39615902.272602446</v>
      </c>
      <c r="AT311" s="32">
        <f t="shared" si="217"/>
        <v>0</v>
      </c>
      <c r="AU311" s="23">
        <f t="shared" si="218"/>
        <v>0</v>
      </c>
      <c r="AV311" s="22">
        <f t="shared" si="219"/>
        <v>4071476.896534997</v>
      </c>
      <c r="AW311" s="31">
        <f t="shared" si="233"/>
        <v>45545517.932357438</v>
      </c>
    </row>
    <row r="312" spans="1:53" x14ac:dyDescent="0.25">
      <c r="A312">
        <f t="shared" si="240"/>
        <v>300</v>
      </c>
      <c r="B312" t="s">
        <v>7</v>
      </c>
      <c r="C312" s="27">
        <f t="shared" si="197"/>
        <v>0</v>
      </c>
      <c r="D312" s="27">
        <f t="shared" si="220"/>
        <v>66440.902713939839</v>
      </c>
      <c r="E312" s="27" t="b">
        <f t="shared" si="196"/>
        <v>0</v>
      </c>
      <c r="F312" s="29">
        <f t="shared" si="198"/>
        <v>50000</v>
      </c>
      <c r="G312" s="27">
        <f t="shared" si="221"/>
        <v>0</v>
      </c>
      <c r="H312" s="22">
        <f t="shared" si="199"/>
        <v>66844573.458512329</v>
      </c>
      <c r="I312" s="23">
        <f t="shared" si="200"/>
        <v>110429173.25699328</v>
      </c>
      <c r="J312" s="23">
        <f t="shared" si="201"/>
        <v>57</v>
      </c>
      <c r="K312" s="19">
        <f t="shared" si="222"/>
        <v>1.3288180542787968</v>
      </c>
      <c r="L312" s="16">
        <f t="shared" si="202"/>
        <v>0.54423161016609545</v>
      </c>
      <c r="M312" s="23">
        <f>M311-IF($B312="B",(Percent_Rent_In_Elsies*2.49%/12 * H311)/K311,0)+IF($B312="D",N312,0)+IF(B312="D",AK311)+IF(B312="C",F311*90%)-(Y312-Y311)-IF($B312="A",Q311/K311) + IF($B312="A",Q311/K311)</f>
        <v>-69785.877169692671</v>
      </c>
      <c r="N312" s="23">
        <f t="shared" si="203"/>
        <v>0</v>
      </c>
      <c r="O312" s="22">
        <f t="shared" si="204"/>
        <v>0</v>
      </c>
      <c r="P312" s="22">
        <f t="shared" si="235"/>
        <v>0</v>
      </c>
      <c r="Q312" s="22">
        <f t="shared" si="236"/>
        <v>0</v>
      </c>
      <c r="R312" s="22">
        <f t="shared" si="205"/>
        <v>675866.17060400371</v>
      </c>
      <c r="S312" s="16">
        <f t="shared" si="242"/>
        <v>61442.379145818522</v>
      </c>
      <c r="T312" s="15">
        <f t="shared" si="206"/>
        <v>0</v>
      </c>
      <c r="U312" s="23">
        <f t="shared" si="223"/>
        <v>634111.14452074375</v>
      </c>
      <c r="V312" s="23">
        <f t="shared" si="224"/>
        <v>57646.467683703981</v>
      </c>
      <c r="W312" s="23">
        <f t="shared" si="237"/>
        <v>19189.198441095763</v>
      </c>
      <c r="X312" s="23">
        <f t="shared" si="225"/>
        <v>21605012.983809363</v>
      </c>
      <c r="Y312" s="23">
        <f t="shared" si="207"/>
        <v>2733945.2794181616</v>
      </c>
      <c r="Z312" s="3">
        <f t="shared" si="208"/>
        <v>0</v>
      </c>
      <c r="AA312" s="23">
        <f t="shared" si="209"/>
        <v>9337567.5046758819</v>
      </c>
      <c r="AB312" s="26">
        <f t="shared" si="226"/>
        <v>34369825.000000022</v>
      </c>
      <c r="AC312" s="23">
        <f t="shared" si="227"/>
        <v>39173036</v>
      </c>
      <c r="AD312" s="23">
        <f t="shared" si="228"/>
        <v>4803211</v>
      </c>
      <c r="AE312" s="24">
        <f t="shared" si="241"/>
        <v>34369825</v>
      </c>
      <c r="AF312" s="3">
        <f t="shared" si="229"/>
        <v>0</v>
      </c>
      <c r="AG312" s="2">
        <f t="shared" si="210"/>
        <v>0</v>
      </c>
      <c r="AH312" s="2">
        <f t="shared" si="211"/>
        <v>0.77794487994643358</v>
      </c>
      <c r="AI312" s="23">
        <f t="shared" si="234"/>
        <v>8862805.9166145176</v>
      </c>
      <c r="AJ312" s="23">
        <f t="shared" si="212"/>
        <v>1053567.8646839552</v>
      </c>
      <c r="AK312" s="23">
        <f t="shared" si="213"/>
        <v>0</v>
      </c>
      <c r="AL312" s="23">
        <f t="shared" si="238"/>
        <v>110986.64243377</v>
      </c>
      <c r="AM312" s="23">
        <f t="shared" si="239"/>
        <v>17539793981.608307</v>
      </c>
      <c r="AN312" s="16">
        <f t="shared" si="230"/>
        <v>0</v>
      </c>
      <c r="AO312" s="23">
        <f t="shared" si="231"/>
        <v>52138.29862075673</v>
      </c>
      <c r="AP312" s="22">
        <f t="shared" si="232"/>
        <v>69282.312526640846</v>
      </c>
      <c r="AQ312" s="30">
        <f t="shared" si="214"/>
        <v>45749934.560468167</v>
      </c>
      <c r="AR312" s="28">
        <f t="shared" si="215"/>
        <v>1189523.6263403371</v>
      </c>
      <c r="AS312" s="25">
        <f t="shared" si="216"/>
        <v>39682343.175316386</v>
      </c>
      <c r="AT312" s="32">
        <f t="shared" si="217"/>
        <v>0</v>
      </c>
      <c r="AU312" s="23">
        <f t="shared" si="218"/>
        <v>0</v>
      </c>
      <c r="AV312" s="22">
        <f t="shared" si="219"/>
        <v>4071476.896534997</v>
      </c>
      <c r="AW312" s="31">
        <f t="shared" si="233"/>
        <v>45749934.560468182</v>
      </c>
    </row>
    <row r="313" spans="1:53" s="21" customFormat="1" x14ac:dyDescent="0.25">
      <c r="A313">
        <f t="shared" si="240"/>
        <v>300</v>
      </c>
      <c r="B313" t="s">
        <v>8</v>
      </c>
      <c r="C313" s="27">
        <f t="shared" si="197"/>
        <v>0</v>
      </c>
      <c r="D313" s="27">
        <f t="shared" si="220"/>
        <v>0</v>
      </c>
      <c r="E313" s="27" t="b">
        <f t="shared" si="196"/>
        <v>0</v>
      </c>
      <c r="F313" s="29">
        <f t="shared" si="198"/>
        <v>0</v>
      </c>
      <c r="G313" s="27">
        <f t="shared" si="221"/>
        <v>0</v>
      </c>
      <c r="H313" s="22">
        <f t="shared" si="199"/>
        <v>66844573.458512329</v>
      </c>
      <c r="I313" s="23">
        <f t="shared" si="200"/>
        <v>110429173.25699328</v>
      </c>
      <c r="J313" s="23">
        <f t="shared" si="201"/>
        <v>57</v>
      </c>
      <c r="K313" s="19">
        <f t="shared" si="222"/>
        <v>1.3288180542787968</v>
      </c>
      <c r="L313" s="16">
        <f t="shared" si="202"/>
        <v>0.54423161016609545</v>
      </c>
      <c r="M313" s="23">
        <f>M312-IF($B313="B",(Percent_Rent_In_Elsies*2.49%/12 * H312)/K312,0)+IF($B313="D",N313,0)+IF(B313="D",AK312)+IF(B313="C",F312*90%)-(Y313-Y312)-IF($B313="A",Q312/K312) + IF($B313="A",Q312/K312)</f>
        <v>-29371.05084780675</v>
      </c>
      <c r="N313" s="23">
        <f t="shared" si="203"/>
        <v>0</v>
      </c>
      <c r="O313" s="22">
        <f t="shared" si="204"/>
        <v>0</v>
      </c>
      <c r="P313" s="22">
        <f t="shared" si="235"/>
        <v>0</v>
      </c>
      <c r="Q313" s="22">
        <f t="shared" si="236"/>
        <v>0</v>
      </c>
      <c r="R313" s="22">
        <f t="shared" si="205"/>
        <v>745148.48313064454</v>
      </c>
      <c r="S313" s="16">
        <f t="shared" si="242"/>
        <v>61442.379145818522</v>
      </c>
      <c r="T313" s="15">
        <f t="shared" si="206"/>
        <v>0</v>
      </c>
      <c r="U313" s="23">
        <f t="shared" si="223"/>
        <v>691249.44314150047</v>
      </c>
      <c r="V313" s="23">
        <f t="shared" si="224"/>
        <v>57646.467683703981</v>
      </c>
      <c r="W313" s="23">
        <f t="shared" si="237"/>
        <v>19189.198441095763</v>
      </c>
      <c r="X313" s="23">
        <f t="shared" si="225"/>
        <v>21605012.983809363</v>
      </c>
      <c r="Y313" s="23">
        <f t="shared" si="207"/>
        <v>2738530.4530962757</v>
      </c>
      <c r="Z313" s="3">
        <f t="shared" si="208"/>
        <v>0</v>
      </c>
      <c r="AA313" s="23">
        <f t="shared" si="209"/>
        <v>9337567.5046758819</v>
      </c>
      <c r="AB313" s="26">
        <f t="shared" si="226"/>
        <v>34419825.000000015</v>
      </c>
      <c r="AC313" s="23">
        <f t="shared" si="227"/>
        <v>39223036</v>
      </c>
      <c r="AD313" s="23">
        <f t="shared" si="228"/>
        <v>4803211</v>
      </c>
      <c r="AE313" s="24">
        <f t="shared" si="241"/>
        <v>34419825</v>
      </c>
      <c r="AF313" s="3">
        <f t="shared" si="229"/>
        <v>21575641.932961546</v>
      </c>
      <c r="AG313" s="2">
        <f t="shared" si="210"/>
        <v>0</v>
      </c>
      <c r="AH313" s="2">
        <f t="shared" si="211"/>
        <v>0.77681479738508064</v>
      </c>
      <c r="AI313" s="23">
        <f t="shared" si="234"/>
        <v>8862805.9166145176</v>
      </c>
      <c r="AJ313" s="23">
        <f t="shared" si="212"/>
        <v>1053567.8646839552</v>
      </c>
      <c r="AK313" s="23">
        <f t="shared" si="213"/>
        <v>-7668.6511909509445</v>
      </c>
      <c r="AL313" s="23">
        <f t="shared" si="238"/>
        <v>0</v>
      </c>
      <c r="AM313" s="23">
        <f t="shared" si="239"/>
        <v>0</v>
      </c>
      <c r="AN313" s="16">
        <f t="shared" si="230"/>
        <v>0</v>
      </c>
      <c r="AO313" s="23">
        <f t="shared" si="231"/>
        <v>0</v>
      </c>
      <c r="AP313" s="22">
        <f t="shared" si="232"/>
        <v>0</v>
      </c>
      <c r="AQ313" s="30">
        <f t="shared" si="214"/>
        <v>45707158.246278368</v>
      </c>
      <c r="AR313" s="28">
        <f t="shared" si="215"/>
        <v>1146747.3121505347</v>
      </c>
      <c r="AS313" s="25">
        <f t="shared" si="216"/>
        <v>39682343.175316386</v>
      </c>
      <c r="AT313" s="32">
        <f t="shared" si="217"/>
        <v>0</v>
      </c>
      <c r="AU313" s="23">
        <f t="shared" si="218"/>
        <v>0</v>
      </c>
      <c r="AV313" s="22">
        <f t="shared" si="219"/>
        <v>4071476.896534997</v>
      </c>
      <c r="AW313" s="31">
        <f t="shared" si="233"/>
        <v>45707158.246278383</v>
      </c>
      <c r="AX313"/>
      <c r="AY313"/>
      <c r="AZ313"/>
      <c r="BA313"/>
    </row>
    <row r="314" spans="1:53" s="21" customFormat="1" x14ac:dyDescent="0.25">
      <c r="A314">
        <f t="shared" si="240"/>
        <v>300</v>
      </c>
      <c r="B314" t="s">
        <v>9</v>
      </c>
      <c r="C314" s="27">
        <f t="shared" si="197"/>
        <v>0</v>
      </c>
      <c r="D314" s="27">
        <f t="shared" si="220"/>
        <v>0</v>
      </c>
      <c r="E314" s="27" t="b">
        <f t="shared" si="196"/>
        <v>0</v>
      </c>
      <c r="F314" s="29">
        <f t="shared" si="198"/>
        <v>0</v>
      </c>
      <c r="G314" s="27">
        <f t="shared" si="221"/>
        <v>0</v>
      </c>
      <c r="H314" s="22">
        <f t="shared" si="199"/>
        <v>66844573.458512329</v>
      </c>
      <c r="I314" s="23">
        <f t="shared" si="200"/>
        <v>110429173.25699328</v>
      </c>
      <c r="J314" s="23">
        <f t="shared" si="201"/>
        <v>57</v>
      </c>
      <c r="K314" s="19">
        <f t="shared" si="222"/>
        <v>1.3288180542787968</v>
      </c>
      <c r="L314" s="16">
        <f t="shared" si="202"/>
        <v>0.54423161016609545</v>
      </c>
      <c r="M314" s="23">
        <f>M313-IF($B314="B",(Percent_Rent_In_Elsies*2.49%/12 * H313)/K313,0)+IF($B314="D",N314,0)+IF(B314="D",AK313)+IF(B314="C",F313*90%)-(Y314-Y313)-IF($B314="A",Q313/K313) + IF($B314="A",Q313/K313)</f>
        <v>-37039.702038757692</v>
      </c>
      <c r="N314" s="23">
        <f t="shared" si="203"/>
        <v>0</v>
      </c>
      <c r="O314" s="22">
        <f t="shared" si="204"/>
        <v>25715.725096961774</v>
      </c>
      <c r="P314" s="22">
        <f t="shared" si="235"/>
        <v>0</v>
      </c>
      <c r="Q314" s="22">
        <f t="shared" si="236"/>
        <v>0</v>
      </c>
      <c r="R314" s="22">
        <f t="shared" si="205"/>
        <v>745148.48313064454</v>
      </c>
      <c r="S314" s="16">
        <f t="shared" si="242"/>
        <v>0</v>
      </c>
      <c r="T314" s="15">
        <f t="shared" si="206"/>
        <v>35726.654048856748</v>
      </c>
      <c r="U314" s="23">
        <f t="shared" si="223"/>
        <v>691249.44314150047</v>
      </c>
      <c r="V314" s="23">
        <f t="shared" si="224"/>
        <v>0</v>
      </c>
      <c r="W314" s="23">
        <f t="shared" si="237"/>
        <v>76835.66612479974</v>
      </c>
      <c r="X314" s="23">
        <f t="shared" si="225"/>
        <v>21605012.983809363</v>
      </c>
      <c r="Y314" s="23">
        <f t="shared" si="207"/>
        <v>2738530.4530962757</v>
      </c>
      <c r="Z314" s="3">
        <f t="shared" si="208"/>
        <v>0</v>
      </c>
      <c r="AA314" s="23">
        <f t="shared" si="209"/>
        <v>9345236.1558668334</v>
      </c>
      <c r="AB314" s="26">
        <f t="shared" si="226"/>
        <v>34419825.000000015</v>
      </c>
      <c r="AC314" s="23">
        <f t="shared" si="227"/>
        <v>39223036</v>
      </c>
      <c r="AD314" s="23">
        <f t="shared" si="228"/>
        <v>4803211</v>
      </c>
      <c r="AE314" s="24">
        <f t="shared" si="241"/>
        <v>34419825</v>
      </c>
      <c r="AF314" s="3">
        <f t="shared" si="229"/>
        <v>0</v>
      </c>
      <c r="AG314" s="2">
        <f t="shared" si="210"/>
        <v>0</v>
      </c>
      <c r="AH314" s="2">
        <f t="shared" si="211"/>
        <v>0.77681479738508064</v>
      </c>
      <c r="AI314" s="23">
        <f t="shared" si="234"/>
        <v>8870084.6610105913</v>
      </c>
      <c r="AJ314" s="23">
        <f t="shared" si="212"/>
        <v>1053567.8646839552</v>
      </c>
      <c r="AK314" s="23">
        <f t="shared" si="213"/>
        <v>0</v>
      </c>
      <c r="AL314" s="23">
        <f t="shared" si="238"/>
        <v>0</v>
      </c>
      <c r="AM314" s="23">
        <f t="shared" si="239"/>
        <v>0</v>
      </c>
      <c r="AN314" s="16">
        <f t="shared" si="230"/>
        <v>0</v>
      </c>
      <c r="AO314" s="23">
        <f t="shared" si="231"/>
        <v>0</v>
      </c>
      <c r="AP314" s="22">
        <f t="shared" si="232"/>
        <v>0</v>
      </c>
      <c r="AQ314" s="30">
        <f t="shared" si="214"/>
        <v>45707158.246278368</v>
      </c>
      <c r="AR314" s="28">
        <f t="shared" si="215"/>
        <v>1146747.3121505347</v>
      </c>
      <c r="AS314" s="25">
        <f t="shared" si="216"/>
        <v>39682343.175316386</v>
      </c>
      <c r="AT314" s="32">
        <f t="shared" si="217"/>
        <v>0</v>
      </c>
      <c r="AU314" s="23">
        <f t="shared" si="218"/>
        <v>0</v>
      </c>
      <c r="AV314" s="22">
        <f t="shared" si="219"/>
        <v>4071476.896534997</v>
      </c>
      <c r="AW314" s="31">
        <f t="shared" si="233"/>
        <v>45707158.246278383</v>
      </c>
      <c r="AX314"/>
      <c r="AY314"/>
      <c r="AZ314"/>
      <c r="BA314"/>
    </row>
    <row r="315" spans="1:53" x14ac:dyDescent="0.25">
      <c r="A315" s="21">
        <f t="shared" si="240"/>
        <v>300</v>
      </c>
      <c r="B315" s="21" t="s">
        <v>28</v>
      </c>
      <c r="C315" s="27">
        <f t="shared" si="197"/>
        <v>0</v>
      </c>
      <c r="D315" s="27">
        <f t="shared" si="220"/>
        <v>0</v>
      </c>
      <c r="E315" s="27" t="b">
        <f t="shared" si="196"/>
        <v>0</v>
      </c>
      <c r="F315" s="29">
        <f t="shared" si="198"/>
        <v>0</v>
      </c>
      <c r="G315" s="27">
        <f t="shared" si="221"/>
        <v>0</v>
      </c>
      <c r="H315" s="22">
        <f t="shared" si="199"/>
        <v>66844573.458512329</v>
      </c>
      <c r="I315" s="23">
        <f t="shared" si="200"/>
        <v>110429173.25699328</v>
      </c>
      <c r="J315" s="23">
        <f t="shared" si="201"/>
        <v>57</v>
      </c>
      <c r="K315" s="19">
        <f t="shared" si="222"/>
        <v>1.3288180542787968</v>
      </c>
      <c r="L315" s="16">
        <f t="shared" si="202"/>
        <v>0.54423161016609545</v>
      </c>
      <c r="M315" s="23">
        <f>M314-IF($B315="B",(Percent_Rent_In_Elsies*2.49%/12 * H314)/K314,0)+IF($B315="D",N315,0)+IF(B315="D",AK314)+IF(B315="C",F314*90%)-(Y315-Y314)-IF($B315="A",Q314/K314) + IF($B315="A",Q314/K314)</f>
        <v>-37039.702038757692</v>
      </c>
      <c r="N315" s="23">
        <f t="shared" si="203"/>
        <v>0</v>
      </c>
      <c r="O315" s="22">
        <f t="shared" si="204"/>
        <v>0</v>
      </c>
      <c r="P315" s="22">
        <f t="shared" si="235"/>
        <v>0</v>
      </c>
      <c r="Q315" s="22">
        <f t="shared" si="236"/>
        <v>25715.725096961774</v>
      </c>
      <c r="R315" s="22">
        <f t="shared" si="205"/>
        <v>745148.48313064454</v>
      </c>
      <c r="S315" s="16">
        <f t="shared" si="242"/>
        <v>0</v>
      </c>
      <c r="T315" s="15">
        <f t="shared" si="206"/>
        <v>0</v>
      </c>
      <c r="U315" s="23">
        <f t="shared" si="223"/>
        <v>691249.44314150047</v>
      </c>
      <c r="V315" s="23">
        <f t="shared" si="224"/>
        <v>0</v>
      </c>
      <c r="W315" s="23">
        <f t="shared" si="237"/>
        <v>0</v>
      </c>
      <c r="X315" s="23">
        <f t="shared" si="225"/>
        <v>21605012.983809363</v>
      </c>
      <c r="Y315" s="23">
        <f t="shared" si="207"/>
        <v>2738530.4530962757</v>
      </c>
      <c r="Z315" s="3">
        <f t="shared" si="208"/>
        <v>3841.7833062399873</v>
      </c>
      <c r="AA315" s="23">
        <f t="shared" si="209"/>
        <v>9402862.905460434</v>
      </c>
      <c r="AB315" s="26">
        <f t="shared" si="226"/>
        <v>34419825.000000022</v>
      </c>
      <c r="AC315" s="23">
        <f t="shared" si="227"/>
        <v>39223036</v>
      </c>
      <c r="AD315" s="23">
        <f t="shared" si="228"/>
        <v>4803211</v>
      </c>
      <c r="AE315" s="24">
        <f t="shared" si="241"/>
        <v>34419825</v>
      </c>
      <c r="AF315" s="3">
        <f t="shared" si="229"/>
        <v>0</v>
      </c>
      <c r="AG315" s="2">
        <f t="shared" si="210"/>
        <v>2.1367336285114096E-3</v>
      </c>
      <c r="AH315" s="2">
        <f t="shared" si="211"/>
        <v>0.77681479738508064</v>
      </c>
      <c r="AI315" s="23">
        <f t="shared" si="234"/>
        <v>8924781.4219172914</v>
      </c>
      <c r="AJ315" s="23">
        <f t="shared" si="212"/>
        <v>1053567.8646839552</v>
      </c>
      <c r="AK315" s="23">
        <f t="shared" si="213"/>
        <v>0</v>
      </c>
      <c r="AL315" s="23">
        <f t="shared" si="238"/>
        <v>0</v>
      </c>
      <c r="AM315" s="23">
        <f t="shared" si="239"/>
        <v>0</v>
      </c>
      <c r="AN315" s="16">
        <f t="shared" si="230"/>
        <v>0</v>
      </c>
      <c r="AO315" s="23">
        <f t="shared" si="231"/>
        <v>0</v>
      </c>
      <c r="AP315" s="22">
        <f t="shared" si="232"/>
        <v>0</v>
      </c>
      <c r="AQ315" s="30">
        <f t="shared" si="214"/>
        <v>45707158.246278368</v>
      </c>
      <c r="AR315" s="28">
        <f t="shared" si="215"/>
        <v>1146747.3121505347</v>
      </c>
      <c r="AS315" s="25">
        <f t="shared" si="216"/>
        <v>39682343.175316386</v>
      </c>
      <c r="AT315" s="32">
        <f t="shared" si="217"/>
        <v>7683.5666124799745</v>
      </c>
      <c r="AU315" s="23">
        <f t="shared" si="218"/>
        <v>7683.5666124799745</v>
      </c>
      <c r="AV315" s="22">
        <f t="shared" si="219"/>
        <v>4107203.5505838539</v>
      </c>
      <c r="AW315" s="31">
        <f t="shared" si="233"/>
        <v>45707158.246278383</v>
      </c>
    </row>
    <row r="316" spans="1:53" x14ac:dyDescent="0.25">
      <c r="A316">
        <f t="shared" si="240"/>
        <v>301</v>
      </c>
      <c r="B316" t="s">
        <v>6</v>
      </c>
      <c r="C316" s="27">
        <f t="shared" si="197"/>
        <v>0</v>
      </c>
      <c r="D316" s="27">
        <f t="shared" si="220"/>
        <v>0</v>
      </c>
      <c r="E316" s="27" t="b">
        <f t="shared" si="196"/>
        <v>0</v>
      </c>
      <c r="F316" s="29">
        <f t="shared" si="198"/>
        <v>0</v>
      </c>
      <c r="G316" s="27">
        <f t="shared" si="221"/>
        <v>0</v>
      </c>
      <c r="H316" s="22">
        <f t="shared" si="199"/>
        <v>67627214.791279614</v>
      </c>
      <c r="I316" s="23">
        <f t="shared" si="200"/>
        <v>110429173.25699328</v>
      </c>
      <c r="J316" s="23">
        <f t="shared" si="201"/>
        <v>59</v>
      </c>
      <c r="K316" s="19">
        <f t="shared" si="222"/>
        <v>1.3421394552729413</v>
      </c>
      <c r="L316" s="16">
        <f t="shared" si="202"/>
        <v>0.55060367794477372</v>
      </c>
      <c r="M316" s="23">
        <f>M315-IF($B316="B",(Percent_Rent_In_Elsies*2.49%/12 * H315)/K315,0)+IF($B316="D",N316,0)+IF(B316="D",AK315)+IF(B316="C",F315*90%)-(Y316-Y315)-IF($B316="A",Q315/K315) + IF($B316="A",Q315/K315)</f>
        <v>-37039.702038757692</v>
      </c>
      <c r="N316" s="23">
        <f t="shared" si="203"/>
        <v>0</v>
      </c>
      <c r="O316" s="22">
        <f t="shared" si="204"/>
        <v>0</v>
      </c>
      <c r="P316" s="22">
        <f t="shared" si="235"/>
        <v>0</v>
      </c>
      <c r="Q316" s="22">
        <f t="shared" si="236"/>
        <v>0</v>
      </c>
      <c r="R316" s="22">
        <f t="shared" si="205"/>
        <v>745148.48313064454</v>
      </c>
      <c r="S316" s="16">
        <f t="shared" si="242"/>
        <v>0</v>
      </c>
      <c r="T316" s="15">
        <f t="shared" si="206"/>
        <v>0</v>
      </c>
      <c r="U316" s="23">
        <f t="shared" si="223"/>
        <v>691249.44314150047</v>
      </c>
      <c r="V316" s="23">
        <f t="shared" si="224"/>
        <v>0</v>
      </c>
      <c r="W316" s="23">
        <f t="shared" si="237"/>
        <v>19352.329699432579</v>
      </c>
      <c r="X316" s="23">
        <f t="shared" si="225"/>
        <v>21604869.570641126</v>
      </c>
      <c r="Y316" s="23">
        <f t="shared" si="207"/>
        <v>2738530.4530962757</v>
      </c>
      <c r="Z316" s="3">
        <f t="shared" si="208"/>
        <v>0</v>
      </c>
      <c r="AA316" s="23">
        <f t="shared" si="209"/>
        <v>9402862.905460434</v>
      </c>
      <c r="AB316" s="26">
        <f t="shared" si="226"/>
        <v>34419825.000000007</v>
      </c>
      <c r="AC316" s="23">
        <f t="shared" si="227"/>
        <v>39223036</v>
      </c>
      <c r="AD316" s="23">
        <f t="shared" si="228"/>
        <v>4803211</v>
      </c>
      <c r="AE316" s="24">
        <f t="shared" si="241"/>
        <v>34419825</v>
      </c>
      <c r="AF316" s="3">
        <f t="shared" si="229"/>
        <v>0</v>
      </c>
      <c r="AG316" s="2">
        <f t="shared" si="210"/>
        <v>0</v>
      </c>
      <c r="AH316" s="2">
        <f t="shared" si="211"/>
        <v>0.78591003633841394</v>
      </c>
      <c r="AI316" s="23">
        <f t="shared" si="234"/>
        <v>9014252.3556720112</v>
      </c>
      <c r="AJ316" s="23">
        <f t="shared" si="212"/>
        <v>1043110.6801157946</v>
      </c>
      <c r="AK316" s="23">
        <f t="shared" si="213"/>
        <v>0</v>
      </c>
      <c r="AL316" s="23">
        <f t="shared" si="238"/>
        <v>0</v>
      </c>
      <c r="AM316" s="23">
        <f t="shared" si="239"/>
        <v>0</v>
      </c>
      <c r="AN316" s="16">
        <f t="shared" si="230"/>
        <v>0</v>
      </c>
      <c r="AO316" s="23">
        <f t="shared" si="231"/>
        <v>0</v>
      </c>
      <c r="AP316" s="22">
        <f t="shared" si="232"/>
        <v>0</v>
      </c>
      <c r="AQ316" s="30">
        <f t="shared" si="214"/>
        <v>45681468.236906499</v>
      </c>
      <c r="AR316" s="28">
        <f t="shared" si="215"/>
        <v>1146773.0278756316</v>
      </c>
      <c r="AS316" s="25">
        <f t="shared" si="216"/>
        <v>39682343.175316386</v>
      </c>
      <c r="AT316" s="32">
        <f t="shared" si="217"/>
        <v>0</v>
      </c>
      <c r="AU316" s="23">
        <f t="shared" si="218"/>
        <v>0</v>
      </c>
      <c r="AV316" s="22">
        <f t="shared" si="219"/>
        <v>4107203.5505838539</v>
      </c>
      <c r="AW316" s="31">
        <f t="shared" si="233"/>
        <v>45681468.236906514</v>
      </c>
    </row>
    <row r="317" spans="1:53" x14ac:dyDescent="0.25">
      <c r="A317">
        <f t="shared" si="240"/>
        <v>301</v>
      </c>
      <c r="B317" t="s">
        <v>7</v>
      </c>
      <c r="C317" s="27">
        <f t="shared" si="197"/>
        <v>0</v>
      </c>
      <c r="D317" s="27">
        <f t="shared" si="220"/>
        <v>134213.94552729413</v>
      </c>
      <c r="E317" s="27" t="b">
        <f t="shared" si="196"/>
        <v>0</v>
      </c>
      <c r="F317" s="29">
        <f t="shared" si="198"/>
        <v>100000</v>
      </c>
      <c r="G317" s="27">
        <f t="shared" si="221"/>
        <v>0</v>
      </c>
      <c r="H317" s="22">
        <f t="shared" si="199"/>
        <v>67761428.736806914</v>
      </c>
      <c r="I317" s="23">
        <f t="shared" si="200"/>
        <v>110672931.06483842</v>
      </c>
      <c r="J317" s="23">
        <f t="shared" si="201"/>
        <v>59</v>
      </c>
      <c r="K317" s="19">
        <f t="shared" si="222"/>
        <v>1.3421394552729413</v>
      </c>
      <c r="L317" s="16">
        <f t="shared" si="202"/>
        <v>0.55060367794477372</v>
      </c>
      <c r="M317" s="23">
        <f>M316-IF($B317="B",(Percent_Rent_In_Elsies*2.49%/12 * H316)/K316,0)+IF($B317="D",N317,0)+IF(B317="D",AK316)+IF(B317="C",F316*90%)-(Y317-Y316)-IF($B317="A",Q316/K316) + IF($B317="A",Q316/K316)</f>
        <v>-89316.859282215679</v>
      </c>
      <c r="N317" s="23">
        <f t="shared" si="203"/>
        <v>0</v>
      </c>
      <c r="O317" s="22">
        <f t="shared" si="204"/>
        <v>0</v>
      </c>
      <c r="P317" s="22">
        <f t="shared" si="235"/>
        <v>0</v>
      </c>
      <c r="Q317" s="22">
        <f t="shared" si="236"/>
        <v>0</v>
      </c>
      <c r="R317" s="22">
        <f t="shared" si="205"/>
        <v>683052.77620309079</v>
      </c>
      <c r="S317" s="16">
        <f t="shared" si="242"/>
        <v>62095.706927553714</v>
      </c>
      <c r="T317" s="15">
        <f t="shared" si="206"/>
        <v>0</v>
      </c>
      <c r="U317" s="23">
        <f t="shared" si="223"/>
        <v>633645.32287970872</v>
      </c>
      <c r="V317" s="23">
        <f t="shared" si="224"/>
        <v>57604.120261791708</v>
      </c>
      <c r="W317" s="23">
        <f t="shared" si="237"/>
        <v>19352.329699432579</v>
      </c>
      <c r="X317" s="23">
        <f t="shared" si="225"/>
        <v>21604869.570641126</v>
      </c>
      <c r="Y317" s="23">
        <f t="shared" si="207"/>
        <v>2738530.4530962757</v>
      </c>
      <c r="Z317" s="3">
        <f t="shared" si="208"/>
        <v>0</v>
      </c>
      <c r="AA317" s="23">
        <f t="shared" si="209"/>
        <v>9402862.905460434</v>
      </c>
      <c r="AB317" s="26">
        <f t="shared" si="226"/>
        <v>34419825.000000007</v>
      </c>
      <c r="AC317" s="23">
        <f t="shared" si="227"/>
        <v>39223036</v>
      </c>
      <c r="AD317" s="23">
        <f t="shared" si="228"/>
        <v>4803211</v>
      </c>
      <c r="AE317" s="24">
        <f t="shared" si="241"/>
        <v>34419825</v>
      </c>
      <c r="AF317" s="3">
        <f t="shared" si="229"/>
        <v>0</v>
      </c>
      <c r="AG317" s="2">
        <f t="shared" si="210"/>
        <v>0</v>
      </c>
      <c r="AH317" s="2">
        <f t="shared" si="211"/>
        <v>0.78746976472782093</v>
      </c>
      <c r="AI317" s="23">
        <f t="shared" si="234"/>
        <v>9014252.3556720112</v>
      </c>
      <c r="AJ317" s="23">
        <f t="shared" si="212"/>
        <v>1043110.6801157946</v>
      </c>
      <c r="AK317" s="23">
        <f t="shared" si="213"/>
        <v>0</v>
      </c>
      <c r="AL317" s="23">
        <f t="shared" si="238"/>
        <v>151446.43905749358</v>
      </c>
      <c r="AM317" s="23">
        <f t="shared" si="239"/>
        <v>23696309706.956604</v>
      </c>
      <c r="AN317" s="16">
        <f t="shared" si="230"/>
        <v>0</v>
      </c>
      <c r="AO317" s="23">
        <f t="shared" si="231"/>
        <v>52277.157243457994</v>
      </c>
      <c r="AP317" s="22">
        <f t="shared" si="232"/>
        <v>70163.235345952606</v>
      </c>
      <c r="AQ317" s="30">
        <f t="shared" si="214"/>
        <v>45955412.265625253</v>
      </c>
      <c r="AR317" s="28">
        <f t="shared" si="215"/>
        <v>1216339.8757211436</v>
      </c>
      <c r="AS317" s="25">
        <f t="shared" si="216"/>
        <v>39816557.120843679</v>
      </c>
      <c r="AT317" s="32">
        <f t="shared" si="217"/>
        <v>0</v>
      </c>
      <c r="AU317" s="23">
        <f t="shared" si="218"/>
        <v>0</v>
      </c>
      <c r="AV317" s="22">
        <f t="shared" si="219"/>
        <v>4107203.5505838539</v>
      </c>
      <c r="AW317" s="31">
        <f t="shared" si="233"/>
        <v>45955412.265625268</v>
      </c>
    </row>
    <row r="318" spans="1:53" x14ac:dyDescent="0.25">
      <c r="A318">
        <f t="shared" si="240"/>
        <v>301</v>
      </c>
      <c r="B318" t="s">
        <v>8</v>
      </c>
      <c r="C318" s="27">
        <f t="shared" si="197"/>
        <v>0</v>
      </c>
      <c r="D318" s="27">
        <f t="shared" si="220"/>
        <v>0</v>
      </c>
      <c r="E318" s="27" t="b">
        <f t="shared" si="196"/>
        <v>0</v>
      </c>
      <c r="F318" s="29">
        <f t="shared" si="198"/>
        <v>0</v>
      </c>
      <c r="G318" s="27">
        <f t="shared" si="221"/>
        <v>0</v>
      </c>
      <c r="H318" s="22">
        <f t="shared" si="199"/>
        <v>67761428.736806914</v>
      </c>
      <c r="I318" s="23">
        <f t="shared" si="200"/>
        <v>110672931.06483842</v>
      </c>
      <c r="J318" s="23">
        <f t="shared" si="201"/>
        <v>59</v>
      </c>
      <c r="K318" s="19">
        <f t="shared" si="222"/>
        <v>1.3421394552729413</v>
      </c>
      <c r="L318" s="16">
        <f t="shared" si="202"/>
        <v>0.55060367794477372</v>
      </c>
      <c r="M318" s="23">
        <f>M317-IF($B318="B",(Percent_Rent_In_Elsies*2.49%/12 * H317)/K317,0)+IF($B318="D",N318,0)+IF(B318="D",AK317)+IF(B318="C",F317*90%)-(Y318-Y317)-IF($B318="A",Q317/K317) + IF($B318="A",Q317/K317)</f>
        <v>-8579.1393706887902</v>
      </c>
      <c r="N318" s="23">
        <f t="shared" si="203"/>
        <v>0</v>
      </c>
      <c r="O318" s="22">
        <f t="shared" si="204"/>
        <v>0</v>
      </c>
      <c r="P318" s="22">
        <f t="shared" si="235"/>
        <v>0</v>
      </c>
      <c r="Q318" s="22">
        <f t="shared" si="236"/>
        <v>0</v>
      </c>
      <c r="R318" s="22">
        <f t="shared" si="205"/>
        <v>753216.01154904335</v>
      </c>
      <c r="S318" s="16">
        <f t="shared" si="242"/>
        <v>62095.706927553714</v>
      </c>
      <c r="T318" s="15">
        <f t="shared" si="206"/>
        <v>0</v>
      </c>
      <c r="U318" s="23">
        <f t="shared" si="223"/>
        <v>695922.48012316669</v>
      </c>
      <c r="V318" s="23">
        <f t="shared" si="224"/>
        <v>57604.120261791708</v>
      </c>
      <c r="W318" s="23">
        <f t="shared" si="237"/>
        <v>19352.329699432579</v>
      </c>
      <c r="X318" s="23">
        <f t="shared" si="225"/>
        <v>21604869.570641126</v>
      </c>
      <c r="Y318" s="23">
        <f t="shared" si="207"/>
        <v>2747792.7331847488</v>
      </c>
      <c r="Z318" s="3">
        <f t="shared" si="208"/>
        <v>0</v>
      </c>
      <c r="AA318" s="23">
        <f t="shared" si="209"/>
        <v>9402862.905460434</v>
      </c>
      <c r="AB318" s="26">
        <f t="shared" si="226"/>
        <v>34519825.000000015</v>
      </c>
      <c r="AC318" s="23">
        <f t="shared" si="227"/>
        <v>39323036</v>
      </c>
      <c r="AD318" s="23">
        <f t="shared" si="228"/>
        <v>4803211</v>
      </c>
      <c r="AE318" s="24">
        <f t="shared" si="241"/>
        <v>34519825</v>
      </c>
      <c r="AF318" s="3">
        <f t="shared" si="229"/>
        <v>21596290.431270428</v>
      </c>
      <c r="AG318" s="2">
        <f t="shared" si="210"/>
        <v>0</v>
      </c>
      <c r="AH318" s="2">
        <f t="shared" si="211"/>
        <v>0.78518855453997138</v>
      </c>
      <c r="AI318" s="23">
        <f t="shared" si="234"/>
        <v>9014252.3556720112</v>
      </c>
      <c r="AJ318" s="23">
        <f t="shared" si="212"/>
        <v>1043110.6801157946</v>
      </c>
      <c r="AK318" s="23">
        <f t="shared" si="213"/>
        <v>-13756.140349755571</v>
      </c>
      <c r="AL318" s="23">
        <f t="shared" si="238"/>
        <v>0</v>
      </c>
      <c r="AM318" s="23">
        <f t="shared" si="239"/>
        <v>0</v>
      </c>
      <c r="AN318" s="16">
        <f t="shared" si="230"/>
        <v>0</v>
      </c>
      <c r="AO318" s="23">
        <f t="shared" si="231"/>
        <v>0</v>
      </c>
      <c r="AP318" s="22">
        <f t="shared" si="232"/>
        <v>0</v>
      </c>
      <c r="AQ318" s="30">
        <f t="shared" si="214"/>
        <v>45869001.972146146</v>
      </c>
      <c r="AR318" s="28">
        <f t="shared" si="215"/>
        <v>1129929.5822420334</v>
      </c>
      <c r="AS318" s="25">
        <f t="shared" si="216"/>
        <v>39816557.120843679</v>
      </c>
      <c r="AT318" s="32">
        <f t="shared" si="217"/>
        <v>0</v>
      </c>
      <c r="AU318" s="23">
        <f t="shared" si="218"/>
        <v>0</v>
      </c>
      <c r="AV318" s="22">
        <f t="shared" si="219"/>
        <v>4107203.5505838539</v>
      </c>
      <c r="AW318" s="31">
        <f t="shared" si="233"/>
        <v>45869001.972146161</v>
      </c>
    </row>
    <row r="319" spans="1:53" x14ac:dyDescent="0.25">
      <c r="A319" s="21">
        <f t="shared" si="240"/>
        <v>301</v>
      </c>
      <c r="B319" s="21" t="s">
        <v>9</v>
      </c>
      <c r="C319" s="27">
        <f t="shared" si="197"/>
        <v>0</v>
      </c>
      <c r="D319" s="27">
        <f t="shared" si="220"/>
        <v>0</v>
      </c>
      <c r="E319" s="27" t="b">
        <f t="shared" si="196"/>
        <v>0</v>
      </c>
      <c r="F319" s="29">
        <f t="shared" si="198"/>
        <v>0</v>
      </c>
      <c r="G319" s="27">
        <f t="shared" si="221"/>
        <v>0</v>
      </c>
      <c r="H319" s="22">
        <f t="shared" si="199"/>
        <v>67761428.736806914</v>
      </c>
      <c r="I319" s="23">
        <f t="shared" si="200"/>
        <v>110672931.06483842</v>
      </c>
      <c r="J319" s="23">
        <f t="shared" si="201"/>
        <v>59</v>
      </c>
      <c r="K319" s="19">
        <f t="shared" si="222"/>
        <v>1.3421394552729413</v>
      </c>
      <c r="L319" s="16">
        <f t="shared" si="202"/>
        <v>0.55060367794477372</v>
      </c>
      <c r="M319" s="23">
        <f>M318-IF($B319="B",(Percent_Rent_In_Elsies*2.49%/12 * H318)/K318,0)+IF($B319="D",N319,0)+IF(B319="D",AK318)+IF(B319="C",F318*90%)-(Y319-Y318)-IF($B319="A",Q318/K318) + IF($B319="A",Q318/K318)</f>
        <v>-22335.279720444363</v>
      </c>
      <c r="N319" s="23">
        <f t="shared" si="203"/>
        <v>0</v>
      </c>
      <c r="O319" s="22">
        <f t="shared" si="204"/>
        <v>26185.758770750086</v>
      </c>
      <c r="P319" s="22">
        <f t="shared" si="235"/>
        <v>0</v>
      </c>
      <c r="Q319" s="22">
        <f t="shared" si="236"/>
        <v>0</v>
      </c>
      <c r="R319" s="22">
        <f t="shared" si="205"/>
        <v>753216.01154904335</v>
      </c>
      <c r="S319" s="16">
        <f t="shared" si="242"/>
        <v>0</v>
      </c>
      <c r="T319" s="15">
        <f t="shared" si="206"/>
        <v>35909.948156803628</v>
      </c>
      <c r="U319" s="23">
        <f t="shared" si="223"/>
        <v>695922.48012316669</v>
      </c>
      <c r="V319" s="23">
        <f t="shared" si="224"/>
        <v>0</v>
      </c>
      <c r="W319" s="23">
        <f t="shared" si="237"/>
        <v>76956.44996122428</v>
      </c>
      <c r="X319" s="23">
        <f t="shared" si="225"/>
        <v>21604869.570641126</v>
      </c>
      <c r="Y319" s="23">
        <f t="shared" si="207"/>
        <v>2747792.7331847488</v>
      </c>
      <c r="Z319" s="3">
        <f t="shared" si="208"/>
        <v>0</v>
      </c>
      <c r="AA319" s="23">
        <f t="shared" si="209"/>
        <v>9416619.0458101891</v>
      </c>
      <c r="AB319" s="26">
        <f t="shared" si="226"/>
        <v>34519825.000000007</v>
      </c>
      <c r="AC319" s="23">
        <f t="shared" si="227"/>
        <v>39323036</v>
      </c>
      <c r="AD319" s="23">
        <f t="shared" si="228"/>
        <v>4803211</v>
      </c>
      <c r="AE319" s="24">
        <f t="shared" si="241"/>
        <v>34519825</v>
      </c>
      <c r="AF319" s="3">
        <f t="shared" si="229"/>
        <v>0</v>
      </c>
      <c r="AG319" s="2">
        <f t="shared" si="210"/>
        <v>0</v>
      </c>
      <c r="AH319" s="2">
        <f t="shared" si="211"/>
        <v>0.78518855453997138</v>
      </c>
      <c r="AI319" s="23">
        <f t="shared" si="234"/>
        <v>9027439.9690403529</v>
      </c>
      <c r="AJ319" s="23">
        <f t="shared" si="212"/>
        <v>1043110.6801157946</v>
      </c>
      <c r="AK319" s="23">
        <f t="shared" si="213"/>
        <v>0</v>
      </c>
      <c r="AL319" s="23">
        <f t="shared" si="238"/>
        <v>0</v>
      </c>
      <c r="AM319" s="23">
        <f t="shared" si="239"/>
        <v>0</v>
      </c>
      <c r="AN319" s="16">
        <f t="shared" si="230"/>
        <v>0</v>
      </c>
      <c r="AO319" s="23">
        <f t="shared" si="231"/>
        <v>0</v>
      </c>
      <c r="AP319" s="22">
        <f t="shared" si="232"/>
        <v>0</v>
      </c>
      <c r="AQ319" s="30">
        <f t="shared" si="214"/>
        <v>45869001.972146146</v>
      </c>
      <c r="AR319" s="28">
        <f t="shared" si="215"/>
        <v>1129929.5822420334</v>
      </c>
      <c r="AS319" s="25">
        <f t="shared" si="216"/>
        <v>39816557.120843679</v>
      </c>
      <c r="AT319" s="32">
        <f t="shared" si="217"/>
        <v>0</v>
      </c>
      <c r="AU319" s="23">
        <f t="shared" si="218"/>
        <v>0</v>
      </c>
      <c r="AV319" s="22">
        <f t="shared" si="219"/>
        <v>4107203.5505838539</v>
      </c>
      <c r="AW319" s="31">
        <f t="shared" si="233"/>
        <v>45869001.972146161</v>
      </c>
      <c r="AX319" s="21"/>
      <c r="AY319" s="21"/>
      <c r="AZ319" s="21"/>
      <c r="BA319" s="21"/>
    </row>
    <row r="320" spans="1:53" x14ac:dyDescent="0.25">
      <c r="A320" s="21">
        <f t="shared" si="240"/>
        <v>301</v>
      </c>
      <c r="B320" s="21" t="s">
        <v>28</v>
      </c>
      <c r="C320" s="27">
        <f t="shared" si="197"/>
        <v>0</v>
      </c>
      <c r="D320" s="27">
        <f t="shared" si="220"/>
        <v>0</v>
      </c>
      <c r="E320" s="27" t="b">
        <f t="shared" si="196"/>
        <v>0</v>
      </c>
      <c r="F320" s="29">
        <f t="shared" si="198"/>
        <v>0</v>
      </c>
      <c r="G320" s="27">
        <f t="shared" si="221"/>
        <v>0</v>
      </c>
      <c r="H320" s="22">
        <f t="shared" si="199"/>
        <v>67761428.736806914</v>
      </c>
      <c r="I320" s="23">
        <f t="shared" si="200"/>
        <v>110672931.06483842</v>
      </c>
      <c r="J320" s="23">
        <f t="shared" si="201"/>
        <v>59</v>
      </c>
      <c r="K320" s="19">
        <f t="shared" si="222"/>
        <v>1.3421394552729413</v>
      </c>
      <c r="L320" s="16">
        <f t="shared" si="202"/>
        <v>0.55060367794477372</v>
      </c>
      <c r="M320" s="23">
        <f>M319-IF($B320="B",(Percent_Rent_In_Elsies*2.49%/12 * H319)/K319,0)+IF($B320="D",N320,0)+IF(B320="D",AK319)+IF(B320="C",F319*90%)-(Y320-Y319)-IF($B320="A",Q319/K319) + IF($B320="A",Q319/K319)</f>
        <v>-22335.279720444363</v>
      </c>
      <c r="N320" s="23">
        <f t="shared" si="203"/>
        <v>0</v>
      </c>
      <c r="O320" s="22">
        <f t="shared" si="204"/>
        <v>0</v>
      </c>
      <c r="P320" s="22">
        <f t="shared" si="235"/>
        <v>0</v>
      </c>
      <c r="Q320" s="22">
        <f t="shared" si="236"/>
        <v>26185.758770750086</v>
      </c>
      <c r="R320" s="22">
        <f t="shared" si="205"/>
        <v>753216.01154904335</v>
      </c>
      <c r="S320" s="16">
        <f t="shared" si="242"/>
        <v>0</v>
      </c>
      <c r="T320" s="15">
        <f t="shared" si="206"/>
        <v>0</v>
      </c>
      <c r="U320" s="23">
        <f t="shared" si="223"/>
        <v>695922.48012316669</v>
      </c>
      <c r="V320" s="23">
        <f t="shared" si="224"/>
        <v>0</v>
      </c>
      <c r="W320" s="23">
        <f t="shared" si="237"/>
        <v>0</v>
      </c>
      <c r="X320" s="23">
        <f t="shared" si="225"/>
        <v>21604869.570641126</v>
      </c>
      <c r="Y320" s="23">
        <f t="shared" si="207"/>
        <v>2747792.7331847488</v>
      </c>
      <c r="Z320" s="3">
        <f t="shared" si="208"/>
        <v>3847.8224980612149</v>
      </c>
      <c r="AA320" s="23">
        <f t="shared" si="209"/>
        <v>9474336.383281108</v>
      </c>
      <c r="AB320" s="26">
        <f t="shared" si="226"/>
        <v>34519825.000000007</v>
      </c>
      <c r="AC320" s="23">
        <f t="shared" si="227"/>
        <v>39323036</v>
      </c>
      <c r="AD320" s="23">
        <f t="shared" si="228"/>
        <v>4803211</v>
      </c>
      <c r="AE320" s="24">
        <f t="shared" si="241"/>
        <v>34519825</v>
      </c>
      <c r="AF320" s="3">
        <f t="shared" si="229"/>
        <v>0</v>
      </c>
      <c r="AG320" s="2">
        <f t="shared" si="210"/>
        <v>2.1380463521585612E-3</v>
      </c>
      <c r="AH320" s="2">
        <f t="shared" si="211"/>
        <v>0.78518855453997138</v>
      </c>
      <c r="AI320" s="23">
        <f t="shared" si="234"/>
        <v>9082771.9089496545</v>
      </c>
      <c r="AJ320" s="23">
        <f t="shared" si="212"/>
        <v>1043110.6801157946</v>
      </c>
      <c r="AK320" s="23">
        <f t="shared" si="213"/>
        <v>0</v>
      </c>
      <c r="AL320" s="23">
        <f t="shared" si="238"/>
        <v>0</v>
      </c>
      <c r="AM320" s="23">
        <f t="shared" si="239"/>
        <v>0</v>
      </c>
      <c r="AN320" s="16">
        <f t="shared" si="230"/>
        <v>0</v>
      </c>
      <c r="AO320" s="23">
        <f t="shared" si="231"/>
        <v>0</v>
      </c>
      <c r="AP320" s="22">
        <f t="shared" si="232"/>
        <v>0</v>
      </c>
      <c r="AQ320" s="30">
        <f t="shared" si="214"/>
        <v>45869001.972146146</v>
      </c>
      <c r="AR320" s="28">
        <f t="shared" si="215"/>
        <v>1129929.5822420334</v>
      </c>
      <c r="AS320" s="25">
        <f t="shared" si="216"/>
        <v>39816557.120843679</v>
      </c>
      <c r="AT320" s="32">
        <f t="shared" si="217"/>
        <v>7695.6449961224298</v>
      </c>
      <c r="AU320" s="23">
        <f t="shared" si="218"/>
        <v>7695.6449961224298</v>
      </c>
      <c r="AV320" s="22">
        <f t="shared" si="219"/>
        <v>4143113.4987406577</v>
      </c>
      <c r="AW320" s="31">
        <f t="shared" si="233"/>
        <v>45869001.972146168</v>
      </c>
      <c r="AX320" s="21"/>
      <c r="AY320" s="21"/>
      <c r="AZ320" s="21"/>
      <c r="BA320" s="21"/>
    </row>
    <row r="321" spans="1:53" x14ac:dyDescent="0.25">
      <c r="A321">
        <f t="shared" si="240"/>
        <v>302</v>
      </c>
      <c r="B321" t="s">
        <v>6</v>
      </c>
      <c r="C321" s="27">
        <f t="shared" si="197"/>
        <v>0</v>
      </c>
      <c r="D321" s="27">
        <f t="shared" si="220"/>
        <v>0</v>
      </c>
      <c r="E321" s="27" t="b">
        <f t="shared" si="196"/>
        <v>0</v>
      </c>
      <c r="F321" s="29">
        <f t="shared" si="198"/>
        <v>0</v>
      </c>
      <c r="G321" s="27">
        <f t="shared" si="221"/>
        <v>0</v>
      </c>
      <c r="H321" s="22">
        <f t="shared" si="199"/>
        <v>68213736.273625091</v>
      </c>
      <c r="I321" s="23">
        <f t="shared" si="200"/>
        <v>110672931.06483842</v>
      </c>
      <c r="J321" s="23">
        <f t="shared" si="201"/>
        <v>60</v>
      </c>
      <c r="K321" s="19">
        <f t="shared" si="222"/>
        <v>1.348850152549306</v>
      </c>
      <c r="L321" s="16">
        <f t="shared" si="202"/>
        <v>0.55427895749505507</v>
      </c>
      <c r="M321" s="23">
        <f>M320-IF($B321="B",(Percent_Rent_In_Elsies*2.49%/12 * H320)/K320,0)+IF($B321="D",N321,0)+IF(B321="D",AK320)+IF(B321="C",F320*90%)-(Y321-Y320)-IF($B321="A",Q320/K320) + IF($B321="A",Q320/K320)</f>
        <v>-22335.27972044436</v>
      </c>
      <c r="N321" s="23">
        <f t="shared" si="203"/>
        <v>0</v>
      </c>
      <c r="O321" s="22">
        <f t="shared" si="204"/>
        <v>0</v>
      </c>
      <c r="P321" s="22">
        <f t="shared" si="235"/>
        <v>0</v>
      </c>
      <c r="Q321" s="22">
        <f t="shared" si="236"/>
        <v>0</v>
      </c>
      <c r="R321" s="22">
        <f t="shared" si="205"/>
        <v>753216.01154904335</v>
      </c>
      <c r="S321" s="16">
        <f t="shared" si="242"/>
        <v>0</v>
      </c>
      <c r="T321" s="15">
        <f t="shared" si="206"/>
        <v>0</v>
      </c>
      <c r="U321" s="23">
        <f t="shared" si="223"/>
        <v>695922.48012316669</v>
      </c>
      <c r="V321" s="23">
        <f t="shared" si="224"/>
        <v>0</v>
      </c>
      <c r="W321" s="23">
        <f t="shared" si="237"/>
        <v>19510.460457646612</v>
      </c>
      <c r="X321" s="23">
        <f t="shared" si="225"/>
        <v>21604598.222673785</v>
      </c>
      <c r="Y321" s="23">
        <f t="shared" si="207"/>
        <v>2747792.7331847488</v>
      </c>
      <c r="Z321" s="3">
        <f t="shared" si="208"/>
        <v>0</v>
      </c>
      <c r="AA321" s="23">
        <f t="shared" si="209"/>
        <v>9474336.383281108</v>
      </c>
      <c r="AB321" s="26">
        <f t="shared" si="226"/>
        <v>34519825.000000007</v>
      </c>
      <c r="AC321" s="23">
        <f t="shared" si="227"/>
        <v>39323036</v>
      </c>
      <c r="AD321" s="23">
        <f t="shared" si="228"/>
        <v>4803211</v>
      </c>
      <c r="AE321" s="24">
        <f t="shared" si="241"/>
        <v>34519825</v>
      </c>
      <c r="AF321" s="3">
        <f t="shared" si="229"/>
        <v>0</v>
      </c>
      <c r="AG321" s="2">
        <f t="shared" si="210"/>
        <v>0</v>
      </c>
      <c r="AH321" s="2">
        <f t="shared" si="211"/>
        <v>0.79042968814152559</v>
      </c>
      <c r="AI321" s="23">
        <f t="shared" si="234"/>
        <v>9128185.768494403</v>
      </c>
      <c r="AJ321" s="23">
        <f t="shared" si="212"/>
        <v>1037921.0747420843</v>
      </c>
      <c r="AK321" s="23">
        <f t="shared" si="213"/>
        <v>0</v>
      </c>
      <c r="AL321" s="23">
        <f t="shared" si="238"/>
        <v>0</v>
      </c>
      <c r="AM321" s="23">
        <f t="shared" si="239"/>
        <v>0</v>
      </c>
      <c r="AN321" s="16">
        <f t="shared" si="230"/>
        <v>0</v>
      </c>
      <c r="AO321" s="23">
        <f t="shared" si="231"/>
        <v>0</v>
      </c>
      <c r="AP321" s="22">
        <f t="shared" si="232"/>
        <v>0</v>
      </c>
      <c r="AQ321" s="30">
        <f t="shared" si="214"/>
        <v>45842842.399134167</v>
      </c>
      <c r="AR321" s="28">
        <f t="shared" si="215"/>
        <v>1129955.7680008041</v>
      </c>
      <c r="AS321" s="25">
        <f t="shared" si="216"/>
        <v>39816557.120843679</v>
      </c>
      <c r="AT321" s="32">
        <f t="shared" si="217"/>
        <v>0</v>
      </c>
      <c r="AU321" s="23">
        <f t="shared" si="218"/>
        <v>0</v>
      </c>
      <c r="AV321" s="22">
        <f t="shared" si="219"/>
        <v>4143113.4987406577</v>
      </c>
      <c r="AW321" s="31">
        <f t="shared" si="233"/>
        <v>45842842.399134181</v>
      </c>
    </row>
    <row r="322" spans="1:53" x14ac:dyDescent="0.25">
      <c r="A322">
        <f t="shared" si="240"/>
        <v>302</v>
      </c>
      <c r="B322" t="s">
        <v>7</v>
      </c>
      <c r="C322" s="27">
        <f t="shared" si="197"/>
        <v>0</v>
      </c>
      <c r="D322" s="27">
        <f t="shared" si="220"/>
        <v>67442.507627465297</v>
      </c>
      <c r="E322" s="27" t="b">
        <f t="shared" si="196"/>
        <v>0</v>
      </c>
      <c r="F322" s="29">
        <f t="shared" si="198"/>
        <v>50000</v>
      </c>
      <c r="G322" s="27">
        <f t="shared" si="221"/>
        <v>0</v>
      </c>
      <c r="H322" s="22">
        <f t="shared" si="199"/>
        <v>68281178.781252563</v>
      </c>
      <c r="I322" s="23">
        <f t="shared" si="200"/>
        <v>110794607.17524366</v>
      </c>
      <c r="J322" s="23">
        <f t="shared" si="201"/>
        <v>60</v>
      </c>
      <c r="K322" s="19">
        <f t="shared" si="222"/>
        <v>1.348850152549306</v>
      </c>
      <c r="L322" s="16">
        <f t="shared" si="202"/>
        <v>0.55427895749505507</v>
      </c>
      <c r="M322" s="23">
        <f>M321-IF($B322="B",(Percent_Rent_In_Elsies*2.49%/12 * H321)/K321,0)+IF($B322="D",N322,0)+IF(B322="D",AK321)+IF(B322="C",F321*90%)-(Y322-Y321)-IF($B322="A",Q321/K321) + IF($B322="A",Q321/K321)</f>
        <v>-74803.48847597478</v>
      </c>
      <c r="N322" s="23">
        <f t="shared" si="203"/>
        <v>0</v>
      </c>
      <c r="O322" s="22">
        <f t="shared" si="204"/>
        <v>0</v>
      </c>
      <c r="P322" s="22">
        <f t="shared" si="235"/>
        <v>0</v>
      </c>
      <c r="Q322" s="22">
        <f t="shared" si="236"/>
        <v>0</v>
      </c>
      <c r="R322" s="22">
        <f t="shared" si="205"/>
        <v>690448.0105866231</v>
      </c>
      <c r="S322" s="16">
        <f t="shared" si="242"/>
        <v>62768.000962420279</v>
      </c>
      <c r="T322" s="15">
        <f t="shared" si="206"/>
        <v>0</v>
      </c>
      <c r="U322" s="23">
        <f t="shared" si="223"/>
        <v>637928.94011290278</v>
      </c>
      <c r="V322" s="23">
        <f t="shared" si="224"/>
        <v>57993.540010263889</v>
      </c>
      <c r="W322" s="23">
        <f t="shared" si="237"/>
        <v>19510.460457646612</v>
      </c>
      <c r="X322" s="23">
        <f t="shared" si="225"/>
        <v>21604598.222673785</v>
      </c>
      <c r="Y322" s="23">
        <f t="shared" si="207"/>
        <v>2747792.7331847488</v>
      </c>
      <c r="Z322" s="3">
        <f t="shared" si="208"/>
        <v>0</v>
      </c>
      <c r="AA322" s="23">
        <f t="shared" si="209"/>
        <v>9474336.383281108</v>
      </c>
      <c r="AB322" s="26">
        <f t="shared" si="226"/>
        <v>34519825.000000007</v>
      </c>
      <c r="AC322" s="23">
        <f t="shared" si="227"/>
        <v>39323036</v>
      </c>
      <c r="AD322" s="23">
        <f t="shared" si="228"/>
        <v>4803211</v>
      </c>
      <c r="AE322" s="24">
        <f t="shared" si="241"/>
        <v>34519825</v>
      </c>
      <c r="AF322" s="3">
        <f t="shared" si="229"/>
        <v>0</v>
      </c>
      <c r="AG322" s="2">
        <f t="shared" si="210"/>
        <v>0</v>
      </c>
      <c r="AH322" s="2">
        <f t="shared" si="211"/>
        <v>0.79121118118359601</v>
      </c>
      <c r="AI322" s="23">
        <f t="shared" si="234"/>
        <v>9128185.768494403</v>
      </c>
      <c r="AJ322" s="23">
        <f t="shared" si="212"/>
        <v>1037921.0747420843</v>
      </c>
      <c r="AK322" s="23">
        <f t="shared" si="213"/>
        <v>0</v>
      </c>
      <c r="AL322" s="23">
        <f t="shared" si="238"/>
        <v>113933.41282239184</v>
      </c>
      <c r="AM322" s="23">
        <f t="shared" si="239"/>
        <v>17738083542.847576</v>
      </c>
      <c r="AN322" s="16">
        <f t="shared" si="230"/>
        <v>0</v>
      </c>
      <c r="AO322" s="23">
        <f t="shared" si="231"/>
        <v>52468.208755530417</v>
      </c>
      <c r="AP322" s="22">
        <f t="shared" si="232"/>
        <v>70771.751383886047</v>
      </c>
      <c r="AQ322" s="30">
        <f t="shared" si="214"/>
        <v>46051226.849642642</v>
      </c>
      <c r="AR322" s="28">
        <f t="shared" si="215"/>
        <v>1200125.9594979272</v>
      </c>
      <c r="AS322" s="25">
        <f t="shared" si="216"/>
        <v>39883999.628471144</v>
      </c>
      <c r="AT322" s="32">
        <f t="shared" si="217"/>
        <v>0</v>
      </c>
      <c r="AU322" s="23">
        <f t="shared" si="218"/>
        <v>0</v>
      </c>
      <c r="AV322" s="22">
        <f t="shared" si="219"/>
        <v>4143113.4987406577</v>
      </c>
      <c r="AW322" s="31">
        <f t="shared" si="233"/>
        <v>46051226.849642657</v>
      </c>
    </row>
    <row r="323" spans="1:53" s="21" customFormat="1" x14ac:dyDescent="0.25">
      <c r="A323">
        <f t="shared" si="240"/>
        <v>302</v>
      </c>
      <c r="B323" t="s">
        <v>8</v>
      </c>
      <c r="C323" s="27">
        <f t="shared" si="197"/>
        <v>0</v>
      </c>
      <c r="D323" s="27">
        <f t="shared" si="220"/>
        <v>0</v>
      </c>
      <c r="E323" s="27" t="b">
        <f t="shared" si="196"/>
        <v>0</v>
      </c>
      <c r="F323" s="29">
        <f t="shared" si="198"/>
        <v>0</v>
      </c>
      <c r="G323" s="27">
        <f t="shared" si="221"/>
        <v>0</v>
      </c>
      <c r="H323" s="22">
        <f t="shared" si="199"/>
        <v>68281178.781252563</v>
      </c>
      <c r="I323" s="23">
        <f t="shared" si="200"/>
        <v>110794607.17524366</v>
      </c>
      <c r="J323" s="23">
        <f t="shared" si="201"/>
        <v>60</v>
      </c>
      <c r="K323" s="19">
        <f t="shared" si="222"/>
        <v>1.348850152549306</v>
      </c>
      <c r="L323" s="16">
        <f t="shared" si="202"/>
        <v>0.55427895749505507</v>
      </c>
      <c r="M323" s="23">
        <f>M322-IF($B323="B",(Percent_Rent_In_Elsies*2.49%/12 * H322)/K322,0)+IF($B323="D",N323,0)+IF(B323="D",AK322)+IF(B323="C",F322*90%)-(Y323-Y322)-IF($B323="A",Q322/K322) + IF($B323="A",Q322/K322)</f>
        <v>-34457.784220432528</v>
      </c>
      <c r="N323" s="23">
        <f t="shared" si="203"/>
        <v>0</v>
      </c>
      <c r="O323" s="22">
        <f t="shared" si="204"/>
        <v>0</v>
      </c>
      <c r="P323" s="22">
        <f t="shared" si="235"/>
        <v>0</v>
      </c>
      <c r="Q323" s="22">
        <f t="shared" si="236"/>
        <v>0</v>
      </c>
      <c r="R323" s="22">
        <f t="shared" si="205"/>
        <v>761219.76197050919</v>
      </c>
      <c r="S323" s="16">
        <f t="shared" si="242"/>
        <v>62768.000962420279</v>
      </c>
      <c r="T323" s="15">
        <f t="shared" si="206"/>
        <v>0</v>
      </c>
      <c r="U323" s="23">
        <f t="shared" si="223"/>
        <v>695397.1488684332</v>
      </c>
      <c r="V323" s="23">
        <f t="shared" si="224"/>
        <v>57993.540010263889</v>
      </c>
      <c r="W323" s="23">
        <f t="shared" si="237"/>
        <v>19510.460457646612</v>
      </c>
      <c r="X323" s="23">
        <f t="shared" si="225"/>
        <v>21604598.222673785</v>
      </c>
      <c r="Y323" s="23">
        <f t="shared" si="207"/>
        <v>2752447.0289292065</v>
      </c>
      <c r="Z323" s="3">
        <f t="shared" si="208"/>
        <v>0</v>
      </c>
      <c r="AA323" s="23">
        <f t="shared" si="209"/>
        <v>9474336.383281108</v>
      </c>
      <c r="AB323" s="26">
        <f t="shared" si="226"/>
        <v>34569825.000000007</v>
      </c>
      <c r="AC323" s="23">
        <f t="shared" si="227"/>
        <v>39373036</v>
      </c>
      <c r="AD323" s="23">
        <f t="shared" si="228"/>
        <v>4803211</v>
      </c>
      <c r="AE323" s="24">
        <f t="shared" si="241"/>
        <v>34569825</v>
      </c>
      <c r="AF323" s="3">
        <f t="shared" si="229"/>
        <v>21570140.438453343</v>
      </c>
      <c r="AG323" s="2">
        <f t="shared" si="210"/>
        <v>0</v>
      </c>
      <c r="AH323" s="2">
        <f t="shared" si="211"/>
        <v>0.79006681441115267</v>
      </c>
      <c r="AI323" s="23">
        <f t="shared" si="234"/>
        <v>9128185.768494403</v>
      </c>
      <c r="AJ323" s="23">
        <f t="shared" si="212"/>
        <v>1037921.0747420843</v>
      </c>
      <c r="AK323" s="23">
        <f t="shared" si="213"/>
        <v>-7722.3565090932625</v>
      </c>
      <c r="AL323" s="23">
        <f t="shared" si="238"/>
        <v>0</v>
      </c>
      <c r="AM323" s="23">
        <f t="shared" si="239"/>
        <v>0</v>
      </c>
      <c r="AN323" s="16">
        <f t="shared" si="230"/>
        <v>0</v>
      </c>
      <c r="AO323" s="23">
        <f t="shared" si="231"/>
        <v>0</v>
      </c>
      <c r="AP323" s="22">
        <f t="shared" si="232"/>
        <v>0</v>
      </c>
      <c r="AQ323" s="30">
        <f t="shared" si="214"/>
        <v>46007805.67716939</v>
      </c>
      <c r="AR323" s="28">
        <f t="shared" si="215"/>
        <v>1156704.7870246745</v>
      </c>
      <c r="AS323" s="25">
        <f t="shared" si="216"/>
        <v>39883999.628471144</v>
      </c>
      <c r="AT323" s="32">
        <f t="shared" si="217"/>
        <v>0</v>
      </c>
      <c r="AU323" s="23">
        <f t="shared" si="218"/>
        <v>0</v>
      </c>
      <c r="AV323" s="22">
        <f t="shared" si="219"/>
        <v>4143113.4987406577</v>
      </c>
      <c r="AW323" s="31">
        <f t="shared" si="233"/>
        <v>46007805.677169405</v>
      </c>
      <c r="AX323"/>
      <c r="AY323"/>
      <c r="AZ323"/>
      <c r="BA323"/>
    </row>
    <row r="324" spans="1:53" s="21" customFormat="1" x14ac:dyDescent="0.25">
      <c r="A324">
        <f t="shared" si="240"/>
        <v>302</v>
      </c>
      <c r="B324" t="s">
        <v>9</v>
      </c>
      <c r="C324" s="27">
        <f t="shared" si="197"/>
        <v>0</v>
      </c>
      <c r="D324" s="27">
        <f t="shared" si="220"/>
        <v>0</v>
      </c>
      <c r="E324" s="27" t="b">
        <f t="shared" si="196"/>
        <v>0</v>
      </c>
      <c r="F324" s="29">
        <f t="shared" si="198"/>
        <v>0</v>
      </c>
      <c r="G324" s="27">
        <f t="shared" si="221"/>
        <v>0</v>
      </c>
      <c r="H324" s="22">
        <f t="shared" si="199"/>
        <v>68281178.781252563</v>
      </c>
      <c r="I324" s="23">
        <f t="shared" si="200"/>
        <v>110794607.17524366</v>
      </c>
      <c r="J324" s="23">
        <f t="shared" si="201"/>
        <v>60</v>
      </c>
      <c r="K324" s="19">
        <f t="shared" si="222"/>
        <v>1.348850152549306</v>
      </c>
      <c r="L324" s="16">
        <f t="shared" si="202"/>
        <v>0.55427895749505507</v>
      </c>
      <c r="M324" s="23">
        <f>M323-IF($B324="B",(Percent_Rent_In_Elsies*2.49%/12 * H323)/K323,0)+IF($B324="D",N324,0)+IF(B324="D",AK323)+IF(B324="C",F323*90%)-(Y324-Y323)-IF($B324="A",Q323/K323) + IF($B324="A",Q323/K323)</f>
        <v>-42180.140729525789</v>
      </c>
      <c r="N324" s="23">
        <f t="shared" si="203"/>
        <v>0</v>
      </c>
      <c r="O324" s="22">
        <f t="shared" si="204"/>
        <v>26539.538670615031</v>
      </c>
      <c r="P324" s="22">
        <f t="shared" si="235"/>
        <v>0</v>
      </c>
      <c r="Q324" s="22">
        <f t="shared" si="236"/>
        <v>0</v>
      </c>
      <c r="R324" s="22">
        <f t="shared" si="205"/>
        <v>761219.76197050919</v>
      </c>
      <c r="S324" s="16">
        <f t="shared" si="242"/>
        <v>0</v>
      </c>
      <c r="T324" s="15">
        <f t="shared" si="206"/>
        <v>36228.462291805248</v>
      </c>
      <c r="U324" s="23">
        <f t="shared" si="223"/>
        <v>695397.1488684332</v>
      </c>
      <c r="V324" s="23">
        <f t="shared" si="224"/>
        <v>0</v>
      </c>
      <c r="W324" s="23">
        <f t="shared" si="237"/>
        <v>77504.000467910504</v>
      </c>
      <c r="X324" s="23">
        <f t="shared" si="225"/>
        <v>21604598.222673785</v>
      </c>
      <c r="Y324" s="23">
        <f t="shared" si="207"/>
        <v>2752447.0289292065</v>
      </c>
      <c r="Z324" s="3">
        <f t="shared" si="208"/>
        <v>0</v>
      </c>
      <c r="AA324" s="23">
        <f t="shared" si="209"/>
        <v>9482058.7397902012</v>
      </c>
      <c r="AB324" s="26">
        <f t="shared" si="226"/>
        <v>34569825.000000015</v>
      </c>
      <c r="AC324" s="23">
        <f t="shared" si="227"/>
        <v>39373036</v>
      </c>
      <c r="AD324" s="23">
        <f t="shared" si="228"/>
        <v>4803211</v>
      </c>
      <c r="AE324" s="24">
        <f t="shared" si="241"/>
        <v>34569825</v>
      </c>
      <c r="AF324" s="3">
        <f t="shared" si="229"/>
        <v>0</v>
      </c>
      <c r="AG324" s="2">
        <f t="shared" si="210"/>
        <v>0</v>
      </c>
      <c r="AH324" s="2">
        <f t="shared" si="211"/>
        <v>0.79006681441115267</v>
      </c>
      <c r="AI324" s="23">
        <f t="shared" si="234"/>
        <v>9135625.9840339236</v>
      </c>
      <c r="AJ324" s="23">
        <f t="shared" si="212"/>
        <v>1037921.0747420843</v>
      </c>
      <c r="AK324" s="23">
        <f t="shared" si="213"/>
        <v>0</v>
      </c>
      <c r="AL324" s="23">
        <f t="shared" si="238"/>
        <v>0</v>
      </c>
      <c r="AM324" s="23">
        <f t="shared" si="239"/>
        <v>0</v>
      </c>
      <c r="AN324" s="16">
        <f t="shared" si="230"/>
        <v>0</v>
      </c>
      <c r="AO324" s="23">
        <f t="shared" si="231"/>
        <v>0</v>
      </c>
      <c r="AP324" s="22">
        <f t="shared" si="232"/>
        <v>0</v>
      </c>
      <c r="AQ324" s="30">
        <f t="shared" si="214"/>
        <v>46007805.67716939</v>
      </c>
      <c r="AR324" s="28">
        <f t="shared" si="215"/>
        <v>1156704.7870246745</v>
      </c>
      <c r="AS324" s="25">
        <f t="shared" si="216"/>
        <v>39883999.628471144</v>
      </c>
      <c r="AT324" s="32">
        <f t="shared" si="217"/>
        <v>0</v>
      </c>
      <c r="AU324" s="23">
        <f t="shared" si="218"/>
        <v>0</v>
      </c>
      <c r="AV324" s="22">
        <f t="shared" si="219"/>
        <v>4143113.4987406577</v>
      </c>
      <c r="AW324" s="31">
        <f t="shared" si="233"/>
        <v>46007805.677169405</v>
      </c>
      <c r="AX324"/>
      <c r="AY324"/>
      <c r="AZ324"/>
      <c r="BA324"/>
    </row>
    <row r="325" spans="1:53" x14ac:dyDescent="0.25">
      <c r="A325" s="21">
        <f t="shared" si="240"/>
        <v>302</v>
      </c>
      <c r="B325" s="21" t="s">
        <v>28</v>
      </c>
      <c r="C325" s="27">
        <f t="shared" si="197"/>
        <v>0</v>
      </c>
      <c r="D325" s="27">
        <f t="shared" si="220"/>
        <v>0</v>
      </c>
      <c r="E325" s="27" t="b">
        <f t="shared" si="196"/>
        <v>0</v>
      </c>
      <c r="F325" s="29">
        <f t="shared" si="198"/>
        <v>0</v>
      </c>
      <c r="G325" s="27">
        <f t="shared" si="221"/>
        <v>0</v>
      </c>
      <c r="H325" s="22">
        <f t="shared" si="199"/>
        <v>68281178.781252563</v>
      </c>
      <c r="I325" s="23">
        <f t="shared" si="200"/>
        <v>110794607.17524366</v>
      </c>
      <c r="J325" s="23">
        <f t="shared" si="201"/>
        <v>60</v>
      </c>
      <c r="K325" s="19">
        <f t="shared" si="222"/>
        <v>1.348850152549306</v>
      </c>
      <c r="L325" s="16">
        <f t="shared" si="202"/>
        <v>0.55427895749505507</v>
      </c>
      <c r="M325" s="23">
        <f>M324-IF($B325="B",(Percent_Rent_In_Elsies*2.49%/12 * H324)/K324,0)+IF($B325="D",N325,0)+IF(B325="D",AK324)+IF(B325="C",F324*90%)-(Y325-Y324)-IF($B325="A",Q324/K324) + IF($B325="A",Q324/K324)</f>
        <v>-42180.140729525789</v>
      </c>
      <c r="N325" s="23">
        <f t="shared" si="203"/>
        <v>0</v>
      </c>
      <c r="O325" s="22">
        <f t="shared" si="204"/>
        <v>0</v>
      </c>
      <c r="P325" s="22">
        <f t="shared" si="235"/>
        <v>0</v>
      </c>
      <c r="Q325" s="22">
        <f t="shared" si="236"/>
        <v>26539.538670615031</v>
      </c>
      <c r="R325" s="22">
        <f t="shared" si="205"/>
        <v>761219.76197050919</v>
      </c>
      <c r="S325" s="16">
        <f t="shared" si="242"/>
        <v>0</v>
      </c>
      <c r="T325" s="15">
        <f t="shared" si="206"/>
        <v>0</v>
      </c>
      <c r="U325" s="23">
        <f t="shared" si="223"/>
        <v>695397.1488684332</v>
      </c>
      <c r="V325" s="23">
        <f t="shared" si="224"/>
        <v>0</v>
      </c>
      <c r="W325" s="23">
        <f t="shared" si="237"/>
        <v>0</v>
      </c>
      <c r="X325" s="23">
        <f t="shared" si="225"/>
        <v>21604598.222673785</v>
      </c>
      <c r="Y325" s="23">
        <f t="shared" si="207"/>
        <v>2752447.0289292065</v>
      </c>
      <c r="Z325" s="3">
        <f t="shared" si="208"/>
        <v>3875.2000233955259</v>
      </c>
      <c r="AA325" s="23">
        <f t="shared" si="209"/>
        <v>9540186.7401411347</v>
      </c>
      <c r="AB325" s="26">
        <f t="shared" si="226"/>
        <v>34569825.000000007</v>
      </c>
      <c r="AC325" s="23">
        <f t="shared" si="227"/>
        <v>39373036</v>
      </c>
      <c r="AD325" s="23">
        <f t="shared" si="228"/>
        <v>4803211</v>
      </c>
      <c r="AE325" s="24">
        <f t="shared" si="241"/>
        <v>34569825</v>
      </c>
      <c r="AF325" s="3">
        <f t="shared" si="229"/>
        <v>0</v>
      </c>
      <c r="AG325" s="2">
        <f t="shared" si="210"/>
        <v>2.1558691476039689E-3</v>
      </c>
      <c r="AH325" s="2">
        <f t="shared" si="211"/>
        <v>0.79006681441115267</v>
      </c>
      <c r="AI325" s="23">
        <f t="shared" si="234"/>
        <v>9191630.2427058835</v>
      </c>
      <c r="AJ325" s="23">
        <f t="shared" si="212"/>
        <v>1037921.0747420843</v>
      </c>
      <c r="AK325" s="23">
        <f t="shared" si="213"/>
        <v>0</v>
      </c>
      <c r="AL325" s="23">
        <f t="shared" si="238"/>
        <v>0</v>
      </c>
      <c r="AM325" s="23">
        <f t="shared" si="239"/>
        <v>0</v>
      </c>
      <c r="AN325" s="16">
        <f t="shared" si="230"/>
        <v>0</v>
      </c>
      <c r="AO325" s="23">
        <f t="shared" si="231"/>
        <v>0</v>
      </c>
      <c r="AP325" s="22">
        <f t="shared" si="232"/>
        <v>0</v>
      </c>
      <c r="AQ325" s="30">
        <f t="shared" si="214"/>
        <v>46007805.67716939</v>
      </c>
      <c r="AR325" s="28">
        <f t="shared" si="215"/>
        <v>1156704.7870246745</v>
      </c>
      <c r="AS325" s="25">
        <f t="shared" si="216"/>
        <v>39883999.628471144</v>
      </c>
      <c r="AT325" s="32">
        <f t="shared" si="217"/>
        <v>7750.4000467910519</v>
      </c>
      <c r="AU325" s="23">
        <f t="shared" si="218"/>
        <v>7750.4000467910519</v>
      </c>
      <c r="AV325" s="22">
        <f t="shared" si="219"/>
        <v>4179341.9610324628</v>
      </c>
      <c r="AW325" s="31">
        <f t="shared" si="233"/>
        <v>46007805.677169412</v>
      </c>
    </row>
    <row r="326" spans="1:53" x14ac:dyDescent="0.25">
      <c r="A326">
        <f t="shared" si="240"/>
        <v>303</v>
      </c>
      <c r="B326" t="s">
        <v>6</v>
      </c>
      <c r="C326" s="27">
        <f t="shared" si="197"/>
        <v>0</v>
      </c>
      <c r="D326" s="27">
        <f t="shared" si="220"/>
        <v>0</v>
      </c>
      <c r="E326" s="27" t="b">
        <f t="shared" si="196"/>
        <v>0</v>
      </c>
      <c r="F326" s="29">
        <f t="shared" si="198"/>
        <v>0</v>
      </c>
      <c r="G326" s="27">
        <f t="shared" si="221"/>
        <v>0</v>
      </c>
      <c r="H326" s="22">
        <f t="shared" si="199"/>
        <v>69080640.42786549</v>
      </c>
      <c r="I326" s="23">
        <f t="shared" si="200"/>
        <v>110794607.17524366</v>
      </c>
      <c r="J326" s="23">
        <f t="shared" si="201"/>
        <v>62</v>
      </c>
      <c r="K326" s="19">
        <f t="shared" si="222"/>
        <v>1.3623723753286123</v>
      </c>
      <c r="L326" s="16">
        <f t="shared" si="202"/>
        <v>0.5607686633840161</v>
      </c>
      <c r="M326" s="23">
        <f>M325-IF($B326="B",(Percent_Rent_In_Elsies*2.49%/12 * H325)/K325,0)+IF($B326="D",N326,0)+IF(B326="D",AK325)+IF(B326="C",F325*90%)-(Y326-Y325)-IF($B326="A",Q325/K325) + IF($B326="A",Q325/K325)</f>
        <v>-42180.140729525781</v>
      </c>
      <c r="N326" s="23">
        <f t="shared" si="203"/>
        <v>0</v>
      </c>
      <c r="O326" s="22">
        <f t="shared" si="204"/>
        <v>0</v>
      </c>
      <c r="P326" s="22">
        <f t="shared" si="235"/>
        <v>0</v>
      </c>
      <c r="Q326" s="22">
        <f t="shared" si="236"/>
        <v>0</v>
      </c>
      <c r="R326" s="22">
        <f t="shared" si="205"/>
        <v>761219.76197050919</v>
      </c>
      <c r="S326" s="16">
        <f t="shared" si="242"/>
        <v>0</v>
      </c>
      <c r="T326" s="15">
        <f t="shared" si="206"/>
        <v>0</v>
      </c>
      <c r="U326" s="23">
        <f t="shared" si="223"/>
        <v>695397.1488684332</v>
      </c>
      <c r="V326" s="23">
        <f t="shared" si="224"/>
        <v>0</v>
      </c>
      <c r="W326" s="23">
        <f t="shared" si="237"/>
        <v>19675.676071545615</v>
      </c>
      <c r="X326" s="23">
        <f t="shared" si="225"/>
        <v>21604298.546719216</v>
      </c>
      <c r="Y326" s="23">
        <f t="shared" si="207"/>
        <v>2752447.0289292065</v>
      </c>
      <c r="Z326" s="3">
        <f t="shared" si="208"/>
        <v>0</v>
      </c>
      <c r="AA326" s="23">
        <f t="shared" si="209"/>
        <v>9540186.7401411347</v>
      </c>
      <c r="AB326" s="26">
        <f t="shared" si="226"/>
        <v>34569825.000000007</v>
      </c>
      <c r="AC326" s="23">
        <f t="shared" si="227"/>
        <v>39373036</v>
      </c>
      <c r="AD326" s="23">
        <f t="shared" si="228"/>
        <v>4803211</v>
      </c>
      <c r="AE326" s="24">
        <f t="shared" si="241"/>
        <v>34569825</v>
      </c>
      <c r="AF326" s="3">
        <f t="shared" si="229"/>
        <v>0</v>
      </c>
      <c r="AG326" s="2">
        <f t="shared" si="210"/>
        <v>0</v>
      </c>
      <c r="AH326" s="2">
        <f t="shared" si="211"/>
        <v>0.79931721294933367</v>
      </c>
      <c r="AI326" s="23">
        <f t="shared" si="234"/>
        <v>9283776.335889006</v>
      </c>
      <c r="AJ326" s="23">
        <f t="shared" si="212"/>
        <v>1027619.1923388873</v>
      </c>
      <c r="AK326" s="23">
        <f t="shared" si="213"/>
        <v>0</v>
      </c>
      <c r="AL326" s="23">
        <f t="shared" si="238"/>
        <v>0</v>
      </c>
      <c r="AM326" s="23">
        <f t="shared" si="239"/>
        <v>0</v>
      </c>
      <c r="AN326" s="16">
        <f t="shared" si="230"/>
        <v>0</v>
      </c>
      <c r="AO326" s="23">
        <f t="shared" si="231"/>
        <v>0</v>
      </c>
      <c r="AP326" s="22">
        <f t="shared" si="232"/>
        <v>0</v>
      </c>
      <c r="AQ326" s="30">
        <f t="shared" si="214"/>
        <v>45981292.67803745</v>
      </c>
      <c r="AR326" s="28">
        <f t="shared" si="215"/>
        <v>1156731.326563345</v>
      </c>
      <c r="AS326" s="25">
        <f t="shared" si="216"/>
        <v>39883999.628471144</v>
      </c>
      <c r="AT326" s="32">
        <f t="shared" si="217"/>
        <v>0</v>
      </c>
      <c r="AU326" s="23">
        <f t="shared" si="218"/>
        <v>0</v>
      </c>
      <c r="AV326" s="22">
        <f t="shared" si="219"/>
        <v>4179341.9610324628</v>
      </c>
      <c r="AW326" s="31">
        <f t="shared" si="233"/>
        <v>45981292.678037465</v>
      </c>
    </row>
    <row r="327" spans="1:53" x14ac:dyDescent="0.25">
      <c r="A327">
        <f t="shared" si="240"/>
        <v>303</v>
      </c>
      <c r="B327" t="s">
        <v>7</v>
      </c>
      <c r="C327" s="27">
        <f t="shared" si="197"/>
        <v>0</v>
      </c>
      <c r="D327" s="27">
        <f t="shared" si="220"/>
        <v>136237.23753286124</v>
      </c>
      <c r="E327" s="27" t="b">
        <f t="shared" si="196"/>
        <v>0</v>
      </c>
      <c r="F327" s="29">
        <f t="shared" si="198"/>
        <v>100000</v>
      </c>
      <c r="G327" s="27">
        <f t="shared" si="221"/>
        <v>0</v>
      </c>
      <c r="H327" s="22">
        <f t="shared" si="199"/>
        <v>69216877.665398344</v>
      </c>
      <c r="I327" s="23">
        <f t="shared" si="200"/>
        <v>111037554.48387307</v>
      </c>
      <c r="J327" s="23">
        <f t="shared" si="201"/>
        <v>62</v>
      </c>
      <c r="K327" s="19">
        <f t="shared" si="222"/>
        <v>1.3623723753286123</v>
      </c>
      <c r="L327" s="16">
        <f t="shared" si="202"/>
        <v>0.5607686633840161</v>
      </c>
      <c r="M327" s="23">
        <f>M326-IF($B327="B",(Percent_Rent_In_Elsies*2.49%/12 * H326)/K326,0)+IF($B327="D",N327,0)+IF(B327="D",AK326)+IF(B327="C",F326*90%)-(Y327-Y326)-IF($B327="A",Q326/K326) + IF($B327="A",Q326/K326)</f>
        <v>-94787.757957982074</v>
      </c>
      <c r="N327" s="23">
        <f t="shared" si="203"/>
        <v>0</v>
      </c>
      <c r="O327" s="22">
        <f t="shared" si="204"/>
        <v>0</v>
      </c>
      <c r="P327" s="22">
        <f t="shared" si="235"/>
        <v>0</v>
      </c>
      <c r="Q327" s="22">
        <f t="shared" si="236"/>
        <v>0</v>
      </c>
      <c r="R327" s="22">
        <f t="shared" si="205"/>
        <v>697784.78180630004</v>
      </c>
      <c r="S327" s="16">
        <f t="shared" si="242"/>
        <v>63434.980164209097</v>
      </c>
      <c r="T327" s="15">
        <f t="shared" si="206"/>
        <v>0</v>
      </c>
      <c r="U327" s="23">
        <f t="shared" si="223"/>
        <v>637447.38646273047</v>
      </c>
      <c r="V327" s="23">
        <f t="shared" si="224"/>
        <v>57949.762405702764</v>
      </c>
      <c r="W327" s="23">
        <f t="shared" si="237"/>
        <v>19675.676071545615</v>
      </c>
      <c r="X327" s="23">
        <f t="shared" si="225"/>
        <v>21604298.546719216</v>
      </c>
      <c r="Y327" s="23">
        <f t="shared" si="207"/>
        <v>2752447.0289292065</v>
      </c>
      <c r="Z327" s="3">
        <f t="shared" si="208"/>
        <v>0</v>
      </c>
      <c r="AA327" s="23">
        <f t="shared" si="209"/>
        <v>9540186.7401411347</v>
      </c>
      <c r="AB327" s="26">
        <f t="shared" si="226"/>
        <v>34569825.000000007</v>
      </c>
      <c r="AC327" s="23">
        <f t="shared" si="227"/>
        <v>39373036</v>
      </c>
      <c r="AD327" s="23">
        <f t="shared" si="228"/>
        <v>4803211</v>
      </c>
      <c r="AE327" s="24">
        <f t="shared" si="241"/>
        <v>34569825</v>
      </c>
      <c r="AF327" s="3">
        <f t="shared" si="229"/>
        <v>0</v>
      </c>
      <c r="AG327" s="2">
        <f t="shared" si="210"/>
        <v>0</v>
      </c>
      <c r="AH327" s="2">
        <f t="shared" si="211"/>
        <v>0.80089358468431171</v>
      </c>
      <c r="AI327" s="23">
        <f t="shared" si="234"/>
        <v>9283776.335889006</v>
      </c>
      <c r="AJ327" s="23">
        <f t="shared" si="212"/>
        <v>1027619.1923388873</v>
      </c>
      <c r="AK327" s="23">
        <f t="shared" si="213"/>
        <v>0</v>
      </c>
      <c r="AL327" s="23">
        <f t="shared" si="238"/>
        <v>155590.56739460304</v>
      </c>
      <c r="AM327" s="23">
        <f t="shared" si="239"/>
        <v>23983177980.238678</v>
      </c>
      <c r="AN327" s="16">
        <f t="shared" si="230"/>
        <v>0</v>
      </c>
      <c r="AO327" s="23">
        <f t="shared" si="231"/>
        <v>52607.6172284563</v>
      </c>
      <c r="AP327" s="22">
        <f t="shared" si="232"/>
        <v>71671.164443910457</v>
      </c>
      <c r="AQ327" s="30">
        <f t="shared" si="214"/>
        <v>46260263.039560355</v>
      </c>
      <c r="AR327" s="28">
        <f t="shared" si="215"/>
        <v>1227793.2861094822</v>
      </c>
      <c r="AS327" s="25">
        <f t="shared" si="216"/>
        <v>40020236.866004005</v>
      </c>
      <c r="AT327" s="32">
        <f t="shared" si="217"/>
        <v>0</v>
      </c>
      <c r="AU327" s="23">
        <f t="shared" si="218"/>
        <v>0</v>
      </c>
      <c r="AV327" s="22">
        <f t="shared" si="219"/>
        <v>4179341.9610324628</v>
      </c>
      <c r="AW327" s="31">
        <f t="shared" si="233"/>
        <v>46260263.039560378</v>
      </c>
    </row>
    <row r="328" spans="1:53" x14ac:dyDescent="0.25">
      <c r="A328">
        <f t="shared" si="240"/>
        <v>303</v>
      </c>
      <c r="B328" t="s">
        <v>8</v>
      </c>
      <c r="C328" s="27">
        <f t="shared" si="197"/>
        <v>0</v>
      </c>
      <c r="D328" s="27">
        <f t="shared" si="220"/>
        <v>0</v>
      </c>
      <c r="E328" s="27" t="b">
        <f t="shared" si="196"/>
        <v>0</v>
      </c>
      <c r="F328" s="29">
        <f t="shared" si="198"/>
        <v>0</v>
      </c>
      <c r="G328" s="27">
        <f t="shared" si="221"/>
        <v>0</v>
      </c>
      <c r="H328" s="22">
        <f t="shared" si="199"/>
        <v>69216877.665398344</v>
      </c>
      <c r="I328" s="23">
        <f t="shared" si="200"/>
        <v>111037554.48387307</v>
      </c>
      <c r="J328" s="23">
        <f t="shared" si="201"/>
        <v>62</v>
      </c>
      <c r="K328" s="19">
        <f t="shared" si="222"/>
        <v>1.3623723753286123</v>
      </c>
      <c r="L328" s="16">
        <f t="shared" si="202"/>
        <v>0.5607686633840161</v>
      </c>
      <c r="M328" s="23">
        <f>M327-IF($B328="B",(Percent_Rent_In_Elsies*2.49%/12 * H327)/K327,0)+IF($B328="D",N328,0)+IF(B328="D",AK327)+IF(B328="C",F327*90%)-(Y328-Y327)-IF($B328="A",Q327/K327) + IF($B328="A",Q327/K327)</f>
        <v>-14189.668076574511</v>
      </c>
      <c r="N328" s="23">
        <f t="shared" si="203"/>
        <v>0</v>
      </c>
      <c r="O328" s="22">
        <f t="shared" si="204"/>
        <v>0</v>
      </c>
      <c r="P328" s="22">
        <f t="shared" si="235"/>
        <v>0</v>
      </c>
      <c r="Q328" s="22">
        <f t="shared" si="236"/>
        <v>0</v>
      </c>
      <c r="R328" s="22">
        <f t="shared" si="205"/>
        <v>769455.94625021052</v>
      </c>
      <c r="S328" s="16">
        <f t="shared" si="242"/>
        <v>63434.980164209097</v>
      </c>
      <c r="T328" s="15">
        <f t="shared" si="206"/>
        <v>0</v>
      </c>
      <c r="U328" s="23">
        <f t="shared" si="223"/>
        <v>700055.00369118678</v>
      </c>
      <c r="V328" s="23">
        <f t="shared" si="224"/>
        <v>57949.762405702764</v>
      </c>
      <c r="W328" s="23">
        <f t="shared" si="237"/>
        <v>19675.676071545615</v>
      </c>
      <c r="X328" s="23">
        <f t="shared" si="225"/>
        <v>21604298.546719216</v>
      </c>
      <c r="Y328" s="23">
        <f t="shared" si="207"/>
        <v>2761848.939047799</v>
      </c>
      <c r="Z328" s="3">
        <f t="shared" si="208"/>
        <v>0</v>
      </c>
      <c r="AA328" s="23">
        <f t="shared" si="209"/>
        <v>9540186.7401411347</v>
      </c>
      <c r="AB328" s="26">
        <f t="shared" si="226"/>
        <v>34669825.000000015</v>
      </c>
      <c r="AC328" s="23">
        <f t="shared" si="227"/>
        <v>39473036</v>
      </c>
      <c r="AD328" s="23">
        <f t="shared" si="228"/>
        <v>4803211</v>
      </c>
      <c r="AE328" s="24">
        <f t="shared" si="241"/>
        <v>34669825</v>
      </c>
      <c r="AF328" s="3">
        <f t="shared" si="229"/>
        <v>21590108.878642634</v>
      </c>
      <c r="AG328" s="2">
        <f t="shared" si="210"/>
        <v>0</v>
      </c>
      <c r="AH328" s="2">
        <f t="shared" si="211"/>
        <v>0.79858352518823894</v>
      </c>
      <c r="AI328" s="23">
        <f t="shared" si="234"/>
        <v>9283776.335889006</v>
      </c>
      <c r="AJ328" s="23">
        <f t="shared" si="212"/>
        <v>1027619.1923388873</v>
      </c>
      <c r="AK328" s="23">
        <f t="shared" si="213"/>
        <v>-13897.837712089477</v>
      </c>
      <c r="AL328" s="23">
        <f t="shared" si="238"/>
        <v>0</v>
      </c>
      <c r="AM328" s="23">
        <f t="shared" si="239"/>
        <v>0</v>
      </c>
      <c r="AN328" s="16">
        <f t="shared" si="230"/>
        <v>0</v>
      </c>
      <c r="AO328" s="23">
        <f t="shared" si="231"/>
        <v>0</v>
      </c>
      <c r="AP328" s="22">
        <f t="shared" si="232"/>
        <v>0</v>
      </c>
      <c r="AQ328" s="30">
        <f t="shared" si="214"/>
        <v>46172550.100105762</v>
      </c>
      <c r="AR328" s="28">
        <f t="shared" si="215"/>
        <v>1140080.3466548878</v>
      </c>
      <c r="AS328" s="25">
        <f t="shared" si="216"/>
        <v>40020236.866004005</v>
      </c>
      <c r="AT328" s="32">
        <f t="shared" si="217"/>
        <v>0</v>
      </c>
      <c r="AU328" s="23">
        <f t="shared" si="218"/>
        <v>0</v>
      </c>
      <c r="AV328" s="22">
        <f t="shared" si="219"/>
        <v>4179341.9610324628</v>
      </c>
      <c r="AW328" s="31">
        <f t="shared" si="233"/>
        <v>46172550.100105777</v>
      </c>
    </row>
    <row r="329" spans="1:53" x14ac:dyDescent="0.25">
      <c r="A329" s="21">
        <f t="shared" si="240"/>
        <v>303</v>
      </c>
      <c r="B329" s="21" t="s">
        <v>9</v>
      </c>
      <c r="C329" s="27">
        <f t="shared" si="197"/>
        <v>0</v>
      </c>
      <c r="D329" s="27">
        <f t="shared" si="220"/>
        <v>0</v>
      </c>
      <c r="E329" s="27" t="b">
        <f t="shared" si="196"/>
        <v>0</v>
      </c>
      <c r="F329" s="29">
        <f t="shared" si="198"/>
        <v>0</v>
      </c>
      <c r="G329" s="27">
        <f t="shared" si="221"/>
        <v>0</v>
      </c>
      <c r="H329" s="22">
        <f t="shared" si="199"/>
        <v>69216877.665398344</v>
      </c>
      <c r="I329" s="23">
        <f t="shared" si="200"/>
        <v>111037554.48387307</v>
      </c>
      <c r="J329" s="23">
        <f t="shared" si="201"/>
        <v>62</v>
      </c>
      <c r="K329" s="19">
        <f t="shared" si="222"/>
        <v>1.3623723753286123</v>
      </c>
      <c r="L329" s="16">
        <f t="shared" si="202"/>
        <v>0.5607686633840161</v>
      </c>
      <c r="M329" s="23">
        <f>M328-IF($B329="B",(Percent_Rent_In_Elsies*2.49%/12 * H328)/K328,0)+IF($B329="D",N329,0)+IF(B329="D",AK328)+IF(B329="C",F328*90%)-(Y329-Y328)-IF($B329="A",Q328/K328) + IF($B329="A",Q328/K328)</f>
        <v>-28087.505788663988</v>
      </c>
      <c r="N329" s="23">
        <f t="shared" si="203"/>
        <v>0</v>
      </c>
      <c r="O329" s="22">
        <f t="shared" si="204"/>
        <v>27019.55739323554</v>
      </c>
      <c r="P329" s="22">
        <f t="shared" si="235"/>
        <v>0</v>
      </c>
      <c r="Q329" s="22">
        <f t="shared" si="236"/>
        <v>0</v>
      </c>
      <c r="R329" s="22">
        <f t="shared" si="205"/>
        <v>769455.94625021052</v>
      </c>
      <c r="S329" s="16">
        <f t="shared" si="242"/>
        <v>0</v>
      </c>
      <c r="T329" s="15">
        <f t="shared" si="206"/>
        <v>36415.422770973557</v>
      </c>
      <c r="U329" s="23">
        <f t="shared" si="223"/>
        <v>700055.00369118678</v>
      </c>
      <c r="V329" s="23">
        <f t="shared" si="224"/>
        <v>0</v>
      </c>
      <c r="W329" s="23">
        <f t="shared" si="237"/>
        <v>77625.438477248375</v>
      </c>
      <c r="X329" s="23">
        <f t="shared" si="225"/>
        <v>21604298.546719216</v>
      </c>
      <c r="Y329" s="23">
        <f t="shared" si="207"/>
        <v>2761848.939047799</v>
      </c>
      <c r="Z329" s="3">
        <f t="shared" si="208"/>
        <v>0</v>
      </c>
      <c r="AA329" s="23">
        <f t="shared" si="209"/>
        <v>9554084.5778532233</v>
      </c>
      <c r="AB329" s="26">
        <f t="shared" si="226"/>
        <v>34669825.000000015</v>
      </c>
      <c r="AC329" s="23">
        <f t="shared" si="227"/>
        <v>39473036</v>
      </c>
      <c r="AD329" s="23">
        <f t="shared" si="228"/>
        <v>4803211</v>
      </c>
      <c r="AE329" s="24">
        <f t="shared" si="241"/>
        <v>34669825</v>
      </c>
      <c r="AF329" s="3">
        <f t="shared" si="229"/>
        <v>0</v>
      </c>
      <c r="AG329" s="2">
        <f t="shared" si="210"/>
        <v>0</v>
      </c>
      <c r="AH329" s="2">
        <f t="shared" si="211"/>
        <v>0.79858352518823894</v>
      </c>
      <c r="AI329" s="23">
        <f t="shared" si="234"/>
        <v>9297300.6431573983</v>
      </c>
      <c r="AJ329" s="23">
        <f t="shared" si="212"/>
        <v>1027619.1923388873</v>
      </c>
      <c r="AK329" s="23">
        <f t="shared" si="213"/>
        <v>0</v>
      </c>
      <c r="AL329" s="23">
        <f t="shared" si="238"/>
        <v>0</v>
      </c>
      <c r="AM329" s="23">
        <f t="shared" si="239"/>
        <v>0</v>
      </c>
      <c r="AN329" s="16">
        <f t="shared" si="230"/>
        <v>0</v>
      </c>
      <c r="AO329" s="23">
        <f t="shared" si="231"/>
        <v>0</v>
      </c>
      <c r="AP329" s="22">
        <f t="shared" si="232"/>
        <v>0</v>
      </c>
      <c r="AQ329" s="30">
        <f t="shared" si="214"/>
        <v>46172550.100105762</v>
      </c>
      <c r="AR329" s="28">
        <f t="shared" si="215"/>
        <v>1140080.3466548878</v>
      </c>
      <c r="AS329" s="25">
        <f t="shared" si="216"/>
        <v>40020236.866004005</v>
      </c>
      <c r="AT329" s="32">
        <f t="shared" si="217"/>
        <v>0</v>
      </c>
      <c r="AU329" s="23">
        <f t="shared" si="218"/>
        <v>0</v>
      </c>
      <c r="AV329" s="22">
        <f t="shared" si="219"/>
        <v>4179341.9610324628</v>
      </c>
      <c r="AW329" s="31">
        <f t="shared" si="233"/>
        <v>46172550.100105777</v>
      </c>
      <c r="AX329" s="21"/>
      <c r="AY329" s="21"/>
      <c r="AZ329" s="21"/>
      <c r="BA329" s="21"/>
    </row>
    <row r="330" spans="1:53" x14ac:dyDescent="0.25">
      <c r="A330" s="21">
        <f t="shared" si="240"/>
        <v>303</v>
      </c>
      <c r="B330" s="21" t="s">
        <v>28</v>
      </c>
      <c r="C330" s="27">
        <f t="shared" si="197"/>
        <v>0</v>
      </c>
      <c r="D330" s="27">
        <f t="shared" si="220"/>
        <v>0</v>
      </c>
      <c r="E330" s="27" t="b">
        <f t="shared" ref="E330:E393" si="243">IF(OR(I330&gt;Max_Parcels, AI330&gt;8000000000),TRUE,FALSE)</f>
        <v>0</v>
      </c>
      <c r="F330" s="29">
        <f t="shared" si="198"/>
        <v>0</v>
      </c>
      <c r="G330" s="27">
        <f t="shared" si="221"/>
        <v>0</v>
      </c>
      <c r="H330" s="22">
        <f t="shared" si="199"/>
        <v>69216877.665398344</v>
      </c>
      <c r="I330" s="23">
        <f t="shared" si="200"/>
        <v>111037554.48387307</v>
      </c>
      <c r="J330" s="23">
        <f t="shared" si="201"/>
        <v>62</v>
      </c>
      <c r="K330" s="19">
        <f t="shared" si="222"/>
        <v>1.3623723753286123</v>
      </c>
      <c r="L330" s="16">
        <f t="shared" si="202"/>
        <v>0.5607686633840161</v>
      </c>
      <c r="M330" s="23">
        <f>M329-IF($B330="B",(Percent_Rent_In_Elsies*2.49%/12 * H329)/K329,0)+IF($B330="D",N330,0)+IF(B330="D",AK329)+IF(B330="C",F329*90%)-(Y330-Y329)-IF($B330="A",Q329/K329) + IF($B330="A",Q329/K329)</f>
        <v>-28087.505788663988</v>
      </c>
      <c r="N330" s="23">
        <f t="shared" si="203"/>
        <v>0</v>
      </c>
      <c r="O330" s="22">
        <f t="shared" si="204"/>
        <v>0</v>
      </c>
      <c r="P330" s="22">
        <f t="shared" si="235"/>
        <v>0</v>
      </c>
      <c r="Q330" s="22">
        <f t="shared" si="236"/>
        <v>27019.55739323554</v>
      </c>
      <c r="R330" s="22">
        <f t="shared" si="205"/>
        <v>769455.94625021052</v>
      </c>
      <c r="S330" s="16">
        <f t="shared" si="242"/>
        <v>0</v>
      </c>
      <c r="T330" s="15">
        <f t="shared" si="206"/>
        <v>0</v>
      </c>
      <c r="U330" s="23">
        <f t="shared" si="223"/>
        <v>700055.00369118678</v>
      </c>
      <c r="V330" s="23">
        <f t="shared" si="224"/>
        <v>0</v>
      </c>
      <c r="W330" s="23">
        <f t="shared" si="237"/>
        <v>0</v>
      </c>
      <c r="X330" s="23">
        <f t="shared" si="225"/>
        <v>21604298.546719216</v>
      </c>
      <c r="Y330" s="23">
        <f t="shared" si="207"/>
        <v>2761848.939047799</v>
      </c>
      <c r="Z330" s="3">
        <f t="shared" si="208"/>
        <v>3881.2719238624195</v>
      </c>
      <c r="AA330" s="23">
        <f t="shared" si="209"/>
        <v>9612303.6567111593</v>
      </c>
      <c r="AB330" s="26">
        <f t="shared" si="226"/>
        <v>34669825.000000007</v>
      </c>
      <c r="AC330" s="23">
        <f t="shared" si="227"/>
        <v>39473036</v>
      </c>
      <c r="AD330" s="23">
        <f t="shared" si="228"/>
        <v>4803211</v>
      </c>
      <c r="AE330" s="24">
        <f t="shared" si="241"/>
        <v>34669825</v>
      </c>
      <c r="AF330" s="3">
        <f t="shared" si="229"/>
        <v>0</v>
      </c>
      <c r="AG330" s="2">
        <f t="shared" si="210"/>
        <v>2.1572500327880335E-3</v>
      </c>
      <c r="AH330" s="2">
        <f t="shared" si="211"/>
        <v>0.79858352518823894</v>
      </c>
      <c r="AI330" s="23">
        <f t="shared" si="234"/>
        <v>9353954.9751239195</v>
      </c>
      <c r="AJ330" s="23">
        <f t="shared" si="212"/>
        <v>1027619.1923388873</v>
      </c>
      <c r="AK330" s="23">
        <f t="shared" si="213"/>
        <v>0</v>
      </c>
      <c r="AL330" s="23">
        <f t="shared" si="238"/>
        <v>0</v>
      </c>
      <c r="AM330" s="23">
        <f t="shared" si="239"/>
        <v>0</v>
      </c>
      <c r="AN330" s="16">
        <f t="shared" si="230"/>
        <v>0</v>
      </c>
      <c r="AO330" s="23">
        <f t="shared" si="231"/>
        <v>0</v>
      </c>
      <c r="AP330" s="22">
        <f t="shared" si="232"/>
        <v>0</v>
      </c>
      <c r="AQ330" s="30">
        <f t="shared" si="214"/>
        <v>46172550.100105762</v>
      </c>
      <c r="AR330" s="28">
        <f t="shared" si="215"/>
        <v>1140080.3466548878</v>
      </c>
      <c r="AS330" s="25">
        <f t="shared" si="216"/>
        <v>40020236.866004005</v>
      </c>
      <c r="AT330" s="32">
        <f t="shared" si="217"/>
        <v>7762.543847724839</v>
      </c>
      <c r="AU330" s="23">
        <f t="shared" si="218"/>
        <v>7762.543847724839</v>
      </c>
      <c r="AV330" s="22">
        <f t="shared" si="219"/>
        <v>4215757.3838034365</v>
      </c>
      <c r="AW330" s="31">
        <f t="shared" si="233"/>
        <v>46172550.10010577</v>
      </c>
      <c r="AX330" s="21"/>
      <c r="AY330" s="21"/>
      <c r="AZ330" s="21"/>
      <c r="BA330" s="21"/>
    </row>
    <row r="331" spans="1:53" x14ac:dyDescent="0.25">
      <c r="A331">
        <f t="shared" si="240"/>
        <v>304</v>
      </c>
      <c r="B331" t="s">
        <v>6</v>
      </c>
      <c r="C331" s="27">
        <f t="shared" ref="C331:C394" si="244">IF(E330 = TRUE, 0, IF(AND($B331="A",P330&gt;0),P330,0)+IFERROR(IF($B331="A",Percent_Elsies*95%*AN327),0))</f>
        <v>0</v>
      </c>
      <c r="D331" s="27">
        <f t="shared" si="220"/>
        <v>0</v>
      </c>
      <c r="E331" s="27" t="b">
        <f t="shared" si="243"/>
        <v>0</v>
      </c>
      <c r="F331" s="29">
        <f t="shared" ref="F331:F394" si="245">D331/K331</f>
        <v>0</v>
      </c>
      <c r="G331" s="27">
        <f t="shared" si="221"/>
        <v>0</v>
      </c>
      <c r="H331" s="22">
        <f t="shared" ref="H331:H394" si="246">(H330*K331/K330+G331+D331)*IF(B331="A",(1+Inflation_Rate/12),1)</f>
        <v>70027294.82543394</v>
      </c>
      <c r="I331" s="23">
        <f t="shared" ref="I331:I394" si="247">I330+(G331+D331)/L331</f>
        <v>111037554.48387307</v>
      </c>
      <c r="J331" s="23">
        <f t="shared" ref="J331:J394" si="248">J330+IF(AND($B331="A",M331&lt;0,AR330&gt;0,E330=FALSE),MIN(_xlfn.FLOOR.MATH(1 + (-M331*2)/(Buy_On_Revalue)),30),0)</f>
        <v>64</v>
      </c>
      <c r="K331" s="19">
        <f t="shared" si="222"/>
        <v>1.3760301583912813</v>
      </c>
      <c r="L331" s="16">
        <f t="shared" ref="L331:L394" si="249">(L330/K330)*K331*IF(B331="A",(1+Inflation_Rate/12),1)</f>
        <v>0.56733435318316472</v>
      </c>
      <c r="M331" s="23">
        <f>M330-IF($B331="B",(Percent_Rent_In_Elsies*2.49%/12 * H330)/K330,0)+IF($B331="D",N331,0)+IF(B331="D",AK330)+IF(B331="C",F330*90%)-(Y331-Y330)-IF($B331="A",Q330/K330) + IF($B331="A",Q330/K330)</f>
        <v>-28087.505788663988</v>
      </c>
      <c r="N331" s="23">
        <f t="shared" ref="N331:N394" si="250">IF(B331="D", IF(V330&gt;(Percent_Elsies*(S330+V330)),V330-(Percent_Elsies)*(S330+V330),0),0)</f>
        <v>0</v>
      </c>
      <c r="O331" s="22">
        <f t="shared" ref="O331:O394" si="251">IF(B331="D",IF(S330&gt;Percent_Dollars*(S330+V330),S330-(Percent_Dollars*(S330+V330)),0),0)</f>
        <v>0</v>
      </c>
      <c r="P331" s="22">
        <f t="shared" si="235"/>
        <v>0</v>
      </c>
      <c r="Q331" s="22">
        <f t="shared" si="236"/>
        <v>0</v>
      </c>
      <c r="R331" s="22">
        <f t="shared" ref="R331:R394" si="252">R330+IF($B331="B",5%*AN331,0)-IF(B331="B",R330/12,0)+IF($B331="C", AP330,0)</f>
        <v>769455.94625021052</v>
      </c>
      <c r="S331" s="16">
        <f t="shared" si="242"/>
        <v>0</v>
      </c>
      <c r="T331" s="15">
        <f t="shared" ref="T331:T394" si="253">IF($B331="E",0,T330+IF(B331="B", Percent_Dollars*95%*AN331,0)  + IF($B331="D",N331*MM_Bottom*K331)+IF($B331="D",S330-O331))</f>
        <v>0</v>
      </c>
      <c r="U331" s="23">
        <f t="shared" si="223"/>
        <v>700055.00369118678</v>
      </c>
      <c r="V331" s="23">
        <f t="shared" si="224"/>
        <v>0</v>
      </c>
      <c r="W331" s="23">
        <f t="shared" si="237"/>
        <v>19832.725532707798</v>
      </c>
      <c r="X331" s="23">
        <f t="shared" si="225"/>
        <v>21603872.180805821</v>
      </c>
      <c r="Y331" s="23">
        <f t="shared" ref="Y331:Y394" si="254">50%*$H$10*(AS330/$AS$10)*((4/3)/12+2.49%/4)</f>
        <v>2761848.939047799</v>
      </c>
      <c r="Z331" s="3">
        <f t="shared" ref="Z331:Z394" si="255">IF($B331="E",W330*3.5%/Percent_Elsies,0)</f>
        <v>0</v>
      </c>
      <c r="AA331" s="23">
        <f t="shared" ref="AA331:AA394" si="256">AA330+IF($B331="E",W330*52.5%/Percent_Elsies,0)-IF($B331="D",AK330)</f>
        <v>9612303.6567111593</v>
      </c>
      <c r="AB331" s="26">
        <f t="shared" si="226"/>
        <v>34669825.000000015</v>
      </c>
      <c r="AC331" s="23">
        <f t="shared" si="227"/>
        <v>39473036</v>
      </c>
      <c r="AD331" s="23">
        <f t="shared" si="228"/>
        <v>4803211</v>
      </c>
      <c r="AE331" s="24">
        <f t="shared" si="241"/>
        <v>34669825</v>
      </c>
      <c r="AF331" s="3">
        <f t="shared" si="229"/>
        <v>0</v>
      </c>
      <c r="AG331" s="2">
        <f t="shared" ref="AG331:AG394" si="257">IF($B331="E",(Z331/AF329)*12,0)</f>
        <v>0</v>
      </c>
      <c r="AH331" s="2">
        <f t="shared" ref="AH331:AH394" si="258">40%*H331/AE331</f>
        <v>0.80793364056996464</v>
      </c>
      <c r="AI331" s="23">
        <f t="shared" si="234"/>
        <v>9447728.3737495355</v>
      </c>
      <c r="AJ331" s="23">
        <f t="shared" ref="AJ331:AJ394" si="259">AJ330*K330/K331</f>
        <v>1017419.5612374818</v>
      </c>
      <c r="AK331" s="23">
        <f t="shared" ref="AK331:AK394" si="260">IF($B331="C",((37/25)*1000/K331)*AI331/1000000 - AM330/1000000,0)</f>
        <v>0</v>
      </c>
      <c r="AL331" s="23">
        <f t="shared" si="238"/>
        <v>0</v>
      </c>
      <c r="AM331" s="23">
        <f t="shared" si="239"/>
        <v>0</v>
      </c>
      <c r="AN331" s="16">
        <f t="shared" si="230"/>
        <v>0</v>
      </c>
      <c r="AO331" s="23">
        <f t="shared" si="231"/>
        <v>0</v>
      </c>
      <c r="AP331" s="22">
        <f t="shared" si="232"/>
        <v>0</v>
      </c>
      <c r="AQ331" s="30">
        <f t="shared" ref="AQ331:AQ394" si="261">(AQ330+IF($B331="B",AN331*(5%+95%*Percent_Dollars))+IFERROR(IF($B331="A",AN327*95%*Percent_Elsies),0)+IF($B331="B",D331)+AP331+IF($B331="B",(Percent_Rent_In_Elsies*2.49%*H330/12)*MM_Top,0)-IF($B331="C",F330*MM_Bottom*K331*65%)) + IF($B331="A",Q330*(MM_Top - MM_Bottom)) - IF($B331="A",Q330)</f>
        <v>46145557.562269919</v>
      </c>
      <c r="AR331" s="28">
        <f t="shared" ref="AR331:AR394" si="262">(AR330+IF($B331="B",((Percent_Rent_In_Elsies)*2.49%*H330/12)*MM_Top,0)-IF($B331="D",N331*MM_Bottom*K331)-IF($B331="C",F330*MM_Bottom*K331*65%)) + IF($B331="A",Q330*(MM_Top - MM_Bottom))</f>
        <v>1140107.3662122809</v>
      </c>
      <c r="AS331" s="25">
        <f t="shared" ref="AS331:AS394" si="263">AS330+G331+D331</f>
        <v>40020236.866004005</v>
      </c>
      <c r="AT331" s="32">
        <f t="shared" ref="AT331:AT394" si="264">IF($B331="E",W330*7%/Percent_Elsies,0)</f>
        <v>0</v>
      </c>
      <c r="AU331" s="23">
        <f t="shared" ref="AU331:AU394" si="265">IF($B331="E",W330*7%/Percent_Elsies,0)</f>
        <v>0</v>
      </c>
      <c r="AV331" s="22">
        <f t="shared" ref="AV331:AV394" si="266">AV330+IF($B331="E",T330*30%/Percent_Dollars)</f>
        <v>4215757.3838034365</v>
      </c>
      <c r="AW331" s="31">
        <f t="shared" si="233"/>
        <v>46145557.562269926</v>
      </c>
    </row>
    <row r="332" spans="1:53" x14ac:dyDescent="0.25">
      <c r="A332">
        <f t="shared" si="240"/>
        <v>304</v>
      </c>
      <c r="B332" t="s">
        <v>7</v>
      </c>
      <c r="C332" s="27">
        <f t="shared" si="244"/>
        <v>0</v>
      </c>
      <c r="D332" s="27">
        <f t="shared" ref="D332:D395" si="267">IF(AND($B332="B",M332&lt;0,AR331&gt;0,E331=FALSE),MIN(AR331,Buy_On_Revalue*K332*(J331-J330)),0)</f>
        <v>137603.01583912811</v>
      </c>
      <c r="E332" s="27" t="b">
        <f t="shared" si="243"/>
        <v>0</v>
      </c>
      <c r="F332" s="29">
        <f t="shared" si="245"/>
        <v>99999.999999999985</v>
      </c>
      <c r="G332" s="27">
        <f t="shared" ref="G332:G395" si="268">C332</f>
        <v>0</v>
      </c>
      <c r="H332" s="22">
        <f t="shared" si="246"/>
        <v>70164897.841273069</v>
      </c>
      <c r="I332" s="23">
        <f t="shared" si="247"/>
        <v>111280097.55405219</v>
      </c>
      <c r="J332" s="23">
        <f t="shared" si="248"/>
        <v>64</v>
      </c>
      <c r="K332" s="19">
        <f t="shared" ref="K332:K395" si="269">IF(J332-J331 &gt; 0,K331*(1+0.005)^(J332-J331),K331)</f>
        <v>1.3760301583912813</v>
      </c>
      <c r="L332" s="16">
        <f t="shared" si="249"/>
        <v>0.56733435318316472</v>
      </c>
      <c r="M332" s="23">
        <f>M331-IF($B332="B",(Percent_Rent_In_Elsies*2.49%/12 * H331)/K331,0)+IF($B332="D",N332,0)+IF(B332="D",AK331)+IF(B332="C",F331*90%)-(Y332-Y331)-IF($B332="A",Q331/K331) + IF($B332="A",Q331/K331)</f>
        <v>-80886.725295834389</v>
      </c>
      <c r="N332" s="23">
        <f t="shared" si="250"/>
        <v>0</v>
      </c>
      <c r="O332" s="22">
        <f t="shared" si="251"/>
        <v>0</v>
      </c>
      <c r="P332" s="22">
        <f t="shared" si="235"/>
        <v>0</v>
      </c>
      <c r="Q332" s="22">
        <f t="shared" si="236"/>
        <v>0</v>
      </c>
      <c r="R332" s="22">
        <f t="shared" si="252"/>
        <v>705334.61739602627</v>
      </c>
      <c r="S332" s="16">
        <f t="shared" si="242"/>
        <v>64121.328854184212</v>
      </c>
      <c r="T332" s="15">
        <f t="shared" si="253"/>
        <v>0</v>
      </c>
      <c r="U332" s="23">
        <f t="shared" ref="U332:U395" si="270">U331-IF($B332="B",U331/12)+IF($B332="C",AO331)+IF(B332="C",F331*10%)</f>
        <v>641717.08671692119</v>
      </c>
      <c r="V332" s="23">
        <f t="shared" ref="V332:V395" si="271">IF($B332="D", 0, V331+IF($B332="B",U331/12,0))</f>
        <v>58337.916974265565</v>
      </c>
      <c r="W332" s="23">
        <f t="shared" si="237"/>
        <v>19832.725532707798</v>
      </c>
      <c r="X332" s="23">
        <f t="shared" ref="X332:X395" si="272">X331+IFERROR(IF($B332="A",Z331,0),0)  + AT331 + AU331 - IF($B332="A",Q331/K331)</f>
        <v>21603872.180805821</v>
      </c>
      <c r="Y332" s="23">
        <f t="shared" si="254"/>
        <v>2761848.939047799</v>
      </c>
      <c r="Z332" s="3">
        <f t="shared" si="255"/>
        <v>0</v>
      </c>
      <c r="AA332" s="23">
        <f t="shared" si="256"/>
        <v>9612303.6567111593</v>
      </c>
      <c r="AB332" s="26">
        <f t="shared" ref="AB332:AB395" si="273">M332+SUM(U332:AA332)+AO332+AT332+AU332</f>
        <v>34669825.000000015</v>
      </c>
      <c r="AC332" s="23">
        <f t="shared" ref="AC332:AC395" si="274">AC331+G332+IF($B332="C",F331)</f>
        <v>39473036</v>
      </c>
      <c r="AD332" s="23">
        <f t="shared" si="228"/>
        <v>4803211</v>
      </c>
      <c r="AE332" s="24">
        <f t="shared" si="241"/>
        <v>34669825</v>
      </c>
      <c r="AF332" s="3">
        <f t="shared" ref="AF332:AF395" si="275">IF($B332="C",MAX(AE332-AA332-Y332-U332-V332-W332-AO332-AT332-AU332,0.0001),0)</f>
        <v>0</v>
      </c>
      <c r="AG332" s="2">
        <f t="shared" si="257"/>
        <v>0</v>
      </c>
      <c r="AH332" s="2">
        <f t="shared" si="258"/>
        <v>0.80952122303787888</v>
      </c>
      <c r="AI332" s="23">
        <f t="shared" si="234"/>
        <v>9447728.3737495355</v>
      </c>
      <c r="AJ332" s="23">
        <f t="shared" si="259"/>
        <v>1017419.5612374818</v>
      </c>
      <c r="AK332" s="23">
        <f t="shared" si="260"/>
        <v>0</v>
      </c>
      <c r="AL332" s="23">
        <f t="shared" si="238"/>
        <v>163952.0378605295</v>
      </c>
      <c r="AM332" s="23">
        <f t="shared" si="239"/>
        <v>25021201563.607639</v>
      </c>
      <c r="AN332" s="16">
        <f t="shared" ref="AN332:AN395" si="276">IF($B332="B",(G326)/2,0)</f>
        <v>0</v>
      </c>
      <c r="AO332" s="23">
        <f t="shared" ref="AO332:AO395" si="277">IF($B332="B",(Percent_Rent_In_Elsies*2.49%/12*H331)/K331,0)</f>
        <v>52799.219507170397</v>
      </c>
      <c r="AP332" s="22">
        <f t="shared" ref="AP332:AP395" si="278">IF($B332="B",(1-Percent_Rent_In_Elsies)*2.49%*H331/12,0)</f>
        <v>72653.318381387726</v>
      </c>
      <c r="AQ332" s="30">
        <f t="shared" si="261"/>
        <v>46427849.661665581</v>
      </c>
      <c r="AR332" s="28">
        <f t="shared" si="262"/>
        <v>1212143.131387427</v>
      </c>
      <c r="AS332" s="25">
        <f t="shared" si="263"/>
        <v>40157839.881843135</v>
      </c>
      <c r="AT332" s="32">
        <f t="shared" si="264"/>
        <v>0</v>
      </c>
      <c r="AU332" s="23">
        <f t="shared" si="265"/>
        <v>0</v>
      </c>
      <c r="AV332" s="22">
        <f t="shared" si="266"/>
        <v>4215757.3838034365</v>
      </c>
      <c r="AW332" s="31">
        <f t="shared" ref="AW332:AW395" si="279">SUM(AR332:AS332)+AV332 +SUM(O332:T332)+AP332</f>
        <v>46427849.661665589</v>
      </c>
    </row>
    <row r="333" spans="1:53" s="21" customFormat="1" x14ac:dyDescent="0.25">
      <c r="A333">
        <f t="shared" si="240"/>
        <v>304</v>
      </c>
      <c r="B333" t="s">
        <v>8</v>
      </c>
      <c r="C333" s="27">
        <f t="shared" si="244"/>
        <v>0</v>
      </c>
      <c r="D333" s="27">
        <f t="shared" si="267"/>
        <v>0</v>
      </c>
      <c r="E333" s="27" t="b">
        <f t="shared" si="243"/>
        <v>0</v>
      </c>
      <c r="F333" s="29">
        <f t="shared" si="245"/>
        <v>0</v>
      </c>
      <c r="G333" s="27">
        <f t="shared" si="268"/>
        <v>0</v>
      </c>
      <c r="H333" s="22">
        <f t="shared" si="246"/>
        <v>70164897.841273069</v>
      </c>
      <c r="I333" s="23">
        <f t="shared" si="247"/>
        <v>111280097.55405219</v>
      </c>
      <c r="J333" s="23">
        <f t="shared" si="248"/>
        <v>64</v>
      </c>
      <c r="K333" s="19">
        <f t="shared" si="269"/>
        <v>1.3760301583912813</v>
      </c>
      <c r="L333" s="16">
        <f t="shared" si="249"/>
        <v>0.56733435318316472</v>
      </c>
      <c r="M333" s="23">
        <f>M332-IF($B333="B",(Percent_Rent_In_Elsies*2.49%/12 * H332)/K332,0)+IF($B333="D",N333,0)+IF(B333="D",AK332)+IF(B333="C",F332*90%)-(Y333-Y332)-IF($B333="A",Q332/K332) + IF($B333="A",Q332/K332)</f>
        <v>-382.88956336506817</v>
      </c>
      <c r="N333" s="23">
        <f t="shared" si="250"/>
        <v>0</v>
      </c>
      <c r="O333" s="22">
        <f t="shared" si="251"/>
        <v>0</v>
      </c>
      <c r="P333" s="22">
        <f t="shared" si="235"/>
        <v>0</v>
      </c>
      <c r="Q333" s="22">
        <f t="shared" si="236"/>
        <v>0</v>
      </c>
      <c r="R333" s="22">
        <f t="shared" si="252"/>
        <v>777987.93577741401</v>
      </c>
      <c r="S333" s="16">
        <f t="shared" si="242"/>
        <v>64121.328854184212</v>
      </c>
      <c r="T333" s="15">
        <f t="shared" si="253"/>
        <v>0</v>
      </c>
      <c r="U333" s="23">
        <f t="shared" si="270"/>
        <v>704516.30622409156</v>
      </c>
      <c r="V333" s="23">
        <f t="shared" si="271"/>
        <v>58337.916974265565</v>
      </c>
      <c r="W333" s="23">
        <f t="shared" si="237"/>
        <v>19832.725532707798</v>
      </c>
      <c r="X333" s="23">
        <f t="shared" si="272"/>
        <v>21603872.180805821</v>
      </c>
      <c r="Y333" s="23">
        <f t="shared" si="254"/>
        <v>2771345.1033153296</v>
      </c>
      <c r="Z333" s="3">
        <f t="shared" si="255"/>
        <v>0</v>
      </c>
      <c r="AA333" s="23">
        <f t="shared" si="256"/>
        <v>9612303.6567111593</v>
      </c>
      <c r="AB333" s="26">
        <f t="shared" si="273"/>
        <v>34769825.000000007</v>
      </c>
      <c r="AC333" s="23">
        <f t="shared" si="274"/>
        <v>39573036</v>
      </c>
      <c r="AD333" s="23">
        <f t="shared" ref="AD333:AD396" si="280">AD332</f>
        <v>4803211</v>
      </c>
      <c r="AE333" s="24">
        <f t="shared" si="241"/>
        <v>34769825</v>
      </c>
      <c r="AF333" s="3">
        <f t="shared" si="275"/>
        <v>21603489.291242443</v>
      </c>
      <c r="AG333" s="2">
        <f t="shared" si="257"/>
        <v>0</v>
      </c>
      <c r="AH333" s="2">
        <f t="shared" si="258"/>
        <v>0.80719299382465193</v>
      </c>
      <c r="AI333" s="23">
        <f t="shared" ref="AI333:AI396" si="281">AA333/(AJ333/1000000)</f>
        <v>9447728.3737495355</v>
      </c>
      <c r="AJ333" s="23">
        <f t="shared" si="259"/>
        <v>1017419.5612374818</v>
      </c>
      <c r="AK333" s="23">
        <f t="shared" si="260"/>
        <v>-14859.623412227271</v>
      </c>
      <c r="AL333" s="23">
        <f t="shared" si="238"/>
        <v>0</v>
      </c>
      <c r="AM333" s="23">
        <f t="shared" si="239"/>
        <v>0</v>
      </c>
      <c r="AN333" s="16">
        <f t="shared" si="276"/>
        <v>0</v>
      </c>
      <c r="AO333" s="23">
        <f t="shared" si="277"/>
        <v>0</v>
      </c>
      <c r="AP333" s="22">
        <f t="shared" si="278"/>
        <v>0</v>
      </c>
      <c r="AQ333" s="30">
        <f t="shared" si="261"/>
        <v>46339257.399992958</v>
      </c>
      <c r="AR333" s="28">
        <f t="shared" si="262"/>
        <v>1123550.8697148003</v>
      </c>
      <c r="AS333" s="25">
        <f t="shared" si="263"/>
        <v>40157839.881843135</v>
      </c>
      <c r="AT333" s="32">
        <f t="shared" si="264"/>
        <v>0</v>
      </c>
      <c r="AU333" s="23">
        <f t="shared" si="265"/>
        <v>0</v>
      </c>
      <c r="AV333" s="22">
        <f t="shared" si="266"/>
        <v>4215757.3838034365</v>
      </c>
      <c r="AW333" s="31">
        <f t="shared" si="279"/>
        <v>46339257.399992965</v>
      </c>
      <c r="AX333"/>
      <c r="AY333"/>
      <c r="AZ333"/>
      <c r="BA333"/>
    </row>
    <row r="334" spans="1:53" s="21" customFormat="1" x14ac:dyDescent="0.25">
      <c r="A334">
        <f t="shared" si="240"/>
        <v>304</v>
      </c>
      <c r="B334" t="s">
        <v>9</v>
      </c>
      <c r="C334" s="27">
        <f t="shared" si="244"/>
        <v>0</v>
      </c>
      <c r="D334" s="27">
        <f t="shared" si="267"/>
        <v>0</v>
      </c>
      <c r="E334" s="27" t="b">
        <f t="shared" si="243"/>
        <v>0</v>
      </c>
      <c r="F334" s="29">
        <f t="shared" si="245"/>
        <v>0</v>
      </c>
      <c r="G334" s="27">
        <f t="shared" si="268"/>
        <v>0</v>
      </c>
      <c r="H334" s="22">
        <f t="shared" si="246"/>
        <v>70164897.841273069</v>
      </c>
      <c r="I334" s="23">
        <f t="shared" si="247"/>
        <v>111280097.55405219</v>
      </c>
      <c r="J334" s="23">
        <f t="shared" si="248"/>
        <v>64</v>
      </c>
      <c r="K334" s="19">
        <f t="shared" si="269"/>
        <v>1.3760301583912813</v>
      </c>
      <c r="L334" s="16">
        <f t="shared" si="249"/>
        <v>0.56733435318316472</v>
      </c>
      <c r="M334" s="23">
        <f>M333-IF($B334="B",(Percent_Rent_In_Elsies*2.49%/12 * H333)/K333,0)+IF($B334="D",N334,0)+IF(B334="D",AK333)+IF(B334="C",F333*90%)-(Y334-Y333)-IF($B334="A",Q333/K333) + IF($B334="A",Q333/K333)</f>
        <v>-15242.512975592339</v>
      </c>
      <c r="N334" s="23">
        <f t="shared" si="250"/>
        <v>0</v>
      </c>
      <c r="O334" s="22">
        <f t="shared" si="251"/>
        <v>27383.555105649277</v>
      </c>
      <c r="P334" s="22">
        <f t="shared" si="235"/>
        <v>0</v>
      </c>
      <c r="Q334" s="22">
        <f t="shared" si="236"/>
        <v>0</v>
      </c>
      <c r="R334" s="22">
        <f t="shared" si="252"/>
        <v>777987.93577741401</v>
      </c>
      <c r="S334" s="16">
        <f t="shared" si="242"/>
        <v>0</v>
      </c>
      <c r="T334" s="15">
        <f t="shared" si="253"/>
        <v>36737.773748534935</v>
      </c>
      <c r="U334" s="23">
        <f t="shared" si="270"/>
        <v>704516.30622409156</v>
      </c>
      <c r="V334" s="23">
        <f t="shared" si="271"/>
        <v>0</v>
      </c>
      <c r="W334" s="23">
        <f t="shared" si="237"/>
        <v>78170.642506973367</v>
      </c>
      <c r="X334" s="23">
        <f t="shared" si="272"/>
        <v>21603872.180805821</v>
      </c>
      <c r="Y334" s="23">
        <f t="shared" si="254"/>
        <v>2771345.1033153296</v>
      </c>
      <c r="Z334" s="3">
        <f t="shared" si="255"/>
        <v>0</v>
      </c>
      <c r="AA334" s="23">
        <f t="shared" si="256"/>
        <v>9627163.2801233865</v>
      </c>
      <c r="AB334" s="26">
        <f t="shared" si="273"/>
        <v>34769825.000000007</v>
      </c>
      <c r="AC334" s="23">
        <f t="shared" si="274"/>
        <v>39573036</v>
      </c>
      <c r="AD334" s="23">
        <f t="shared" si="280"/>
        <v>4803211</v>
      </c>
      <c r="AE334" s="24">
        <f t="shared" si="241"/>
        <v>34769825</v>
      </c>
      <c r="AF334" s="3">
        <f t="shared" si="275"/>
        <v>0</v>
      </c>
      <c r="AG334" s="2">
        <f t="shared" si="257"/>
        <v>0</v>
      </c>
      <c r="AH334" s="2">
        <f t="shared" si="258"/>
        <v>0.80719299382465193</v>
      </c>
      <c r="AI334" s="23">
        <f t="shared" si="281"/>
        <v>9462333.5808620807</v>
      </c>
      <c r="AJ334" s="23">
        <f t="shared" si="259"/>
        <v>1017419.5612374818</v>
      </c>
      <c r="AK334" s="23">
        <f t="shared" si="260"/>
        <v>0</v>
      </c>
      <c r="AL334" s="23">
        <f t="shared" si="238"/>
        <v>0</v>
      </c>
      <c r="AM334" s="23">
        <f t="shared" si="239"/>
        <v>0</v>
      </c>
      <c r="AN334" s="16">
        <f t="shared" si="276"/>
        <v>0</v>
      </c>
      <c r="AO334" s="23">
        <f t="shared" si="277"/>
        <v>0</v>
      </c>
      <c r="AP334" s="22">
        <f t="shared" si="278"/>
        <v>0</v>
      </c>
      <c r="AQ334" s="30">
        <f t="shared" si="261"/>
        <v>46339257.399992958</v>
      </c>
      <c r="AR334" s="28">
        <f t="shared" si="262"/>
        <v>1123550.8697148003</v>
      </c>
      <c r="AS334" s="25">
        <f t="shared" si="263"/>
        <v>40157839.881843135</v>
      </c>
      <c r="AT334" s="32">
        <f t="shared" si="264"/>
        <v>0</v>
      </c>
      <c r="AU334" s="23">
        <f t="shared" si="265"/>
        <v>0</v>
      </c>
      <c r="AV334" s="22">
        <f t="shared" si="266"/>
        <v>4215757.3838034365</v>
      </c>
      <c r="AW334" s="31">
        <f t="shared" si="279"/>
        <v>46339257.399992965</v>
      </c>
      <c r="AX334"/>
      <c r="AY334"/>
      <c r="AZ334"/>
      <c r="BA334"/>
    </row>
    <row r="335" spans="1:53" x14ac:dyDescent="0.25">
      <c r="A335" s="21">
        <f t="shared" si="240"/>
        <v>304</v>
      </c>
      <c r="B335" s="21" t="s">
        <v>28</v>
      </c>
      <c r="C335" s="27">
        <f t="shared" si="244"/>
        <v>0</v>
      </c>
      <c r="D335" s="27">
        <f t="shared" si="267"/>
        <v>0</v>
      </c>
      <c r="E335" s="27" t="b">
        <f t="shared" si="243"/>
        <v>0</v>
      </c>
      <c r="F335" s="29">
        <f t="shared" si="245"/>
        <v>0</v>
      </c>
      <c r="G335" s="27">
        <f t="shared" si="268"/>
        <v>0</v>
      </c>
      <c r="H335" s="22">
        <f t="shared" si="246"/>
        <v>70164897.841273069</v>
      </c>
      <c r="I335" s="23">
        <f t="shared" si="247"/>
        <v>111280097.55405219</v>
      </c>
      <c r="J335" s="23">
        <f t="shared" si="248"/>
        <v>64</v>
      </c>
      <c r="K335" s="19">
        <f t="shared" si="269"/>
        <v>1.3760301583912813</v>
      </c>
      <c r="L335" s="16">
        <f t="shared" si="249"/>
        <v>0.56733435318316472</v>
      </c>
      <c r="M335" s="23">
        <f>M334-IF($B335="B",(Percent_Rent_In_Elsies*2.49%/12 * H334)/K334,0)+IF($B335="D",N335,0)+IF(B335="D",AK334)+IF(B335="C",F334*90%)-(Y335-Y334)-IF($B335="A",Q334/K334) + IF($B335="A",Q334/K334)</f>
        <v>-15242.512975592339</v>
      </c>
      <c r="N335" s="23">
        <f t="shared" si="250"/>
        <v>0</v>
      </c>
      <c r="O335" s="22">
        <f t="shared" si="251"/>
        <v>0</v>
      </c>
      <c r="P335" s="22">
        <f t="shared" ref="P335:P398" si="282">IF(AG335 &gt; Retail_Freeze_Above, O334,0)</f>
        <v>0</v>
      </c>
      <c r="Q335" s="22">
        <f t="shared" ref="Q335:Q398" si="283">IF(AG335&lt;=Retail_Freeze_Above,O334,0)</f>
        <v>27383.555105649277</v>
      </c>
      <c r="R335" s="22">
        <f t="shared" si="252"/>
        <v>777987.93577741401</v>
      </c>
      <c r="S335" s="16">
        <f t="shared" si="242"/>
        <v>0</v>
      </c>
      <c r="T335" s="15">
        <f t="shared" si="253"/>
        <v>0</v>
      </c>
      <c r="U335" s="23">
        <f t="shared" si="270"/>
        <v>704516.30622409156</v>
      </c>
      <c r="V335" s="23">
        <f t="shared" si="271"/>
        <v>0</v>
      </c>
      <c r="W335" s="23">
        <f t="shared" ref="W335:W398" si="284">IF($B335="E",0,W334+IF(B335="D",V334,0)+IF($B335="A",G335))-IF($B335="D",N335)+IF($B335="A",Q334/K334)</f>
        <v>0</v>
      </c>
      <c r="X335" s="23">
        <f t="shared" si="272"/>
        <v>21603872.180805821</v>
      </c>
      <c r="Y335" s="23">
        <f t="shared" si="254"/>
        <v>2771345.1033153296</v>
      </c>
      <c r="Z335" s="3">
        <f t="shared" si="255"/>
        <v>3908.5321253486691</v>
      </c>
      <c r="AA335" s="23">
        <f t="shared" si="256"/>
        <v>9685791.2620036174</v>
      </c>
      <c r="AB335" s="26">
        <f t="shared" si="273"/>
        <v>34769825.000000015</v>
      </c>
      <c r="AC335" s="23">
        <f t="shared" si="274"/>
        <v>39573036</v>
      </c>
      <c r="AD335" s="23">
        <f t="shared" si="280"/>
        <v>4803211</v>
      </c>
      <c r="AE335" s="24">
        <f t="shared" si="241"/>
        <v>34769825</v>
      </c>
      <c r="AF335" s="3">
        <f t="shared" si="275"/>
        <v>0</v>
      </c>
      <c r="AG335" s="2">
        <f t="shared" si="257"/>
        <v>2.1710560211769666E-3</v>
      </c>
      <c r="AH335" s="2">
        <f t="shared" si="258"/>
        <v>0.80719299382465193</v>
      </c>
      <c r="AI335" s="23">
        <f t="shared" si="281"/>
        <v>9519957.7745712344</v>
      </c>
      <c r="AJ335" s="23">
        <f t="shared" si="259"/>
        <v>1017419.5612374818</v>
      </c>
      <c r="AK335" s="23">
        <f t="shared" si="260"/>
        <v>0</v>
      </c>
      <c r="AL335" s="23">
        <f t="shared" si="238"/>
        <v>0</v>
      </c>
      <c r="AM335" s="23">
        <f t="shared" si="239"/>
        <v>0</v>
      </c>
      <c r="AN335" s="16">
        <f t="shared" si="276"/>
        <v>0</v>
      </c>
      <c r="AO335" s="23">
        <f t="shared" si="277"/>
        <v>0</v>
      </c>
      <c r="AP335" s="22">
        <f t="shared" si="278"/>
        <v>0</v>
      </c>
      <c r="AQ335" s="30">
        <f t="shared" si="261"/>
        <v>46339257.399992958</v>
      </c>
      <c r="AR335" s="28">
        <f t="shared" si="262"/>
        <v>1123550.8697148003</v>
      </c>
      <c r="AS335" s="25">
        <f t="shared" si="263"/>
        <v>40157839.881843135</v>
      </c>
      <c r="AT335" s="32">
        <f t="shared" si="264"/>
        <v>7817.0642506973381</v>
      </c>
      <c r="AU335" s="23">
        <f t="shared" si="265"/>
        <v>7817.0642506973381</v>
      </c>
      <c r="AV335" s="22">
        <f t="shared" si="266"/>
        <v>4252495.1575519713</v>
      </c>
      <c r="AW335" s="31">
        <f t="shared" si="279"/>
        <v>46339257.399992965</v>
      </c>
    </row>
    <row r="336" spans="1:53" x14ac:dyDescent="0.25">
      <c r="A336">
        <f t="shared" si="240"/>
        <v>305</v>
      </c>
      <c r="B336" t="s">
        <v>6</v>
      </c>
      <c r="C336" s="27">
        <f t="shared" si="244"/>
        <v>0</v>
      </c>
      <c r="D336" s="27">
        <f t="shared" si="267"/>
        <v>0</v>
      </c>
      <c r="E336" s="27" t="b">
        <f t="shared" si="243"/>
        <v>0</v>
      </c>
      <c r="F336" s="29">
        <f t="shared" si="245"/>
        <v>0</v>
      </c>
      <c r="G336" s="27">
        <f t="shared" si="268"/>
        <v>0</v>
      </c>
      <c r="H336" s="22">
        <f t="shared" si="246"/>
        <v>70633248.534363568</v>
      </c>
      <c r="I336" s="23">
        <f t="shared" si="247"/>
        <v>111280097.55405219</v>
      </c>
      <c r="J336" s="23">
        <f t="shared" si="248"/>
        <v>65</v>
      </c>
      <c r="K336" s="19">
        <f t="shared" si="269"/>
        <v>1.3829103091832375</v>
      </c>
      <c r="L336" s="16">
        <f t="shared" si="249"/>
        <v>0.57112130999066224</v>
      </c>
      <c r="M336" s="23">
        <f>M335-IF($B336="B",(Percent_Rent_In_Elsies*2.49%/12 * H335)/K335,0)+IF($B336="D",N336,0)+IF(B336="D",AK335)+IF(B336="C",F335*90%)-(Y336-Y335)-IF($B336="A",Q335/K335) + IF($B336="A",Q335/K335)</f>
        <v>-15242.512975592341</v>
      </c>
      <c r="N336" s="23">
        <f t="shared" si="250"/>
        <v>0</v>
      </c>
      <c r="O336" s="22">
        <f t="shared" si="251"/>
        <v>0</v>
      </c>
      <c r="P336" s="22">
        <f t="shared" si="282"/>
        <v>0</v>
      </c>
      <c r="Q336" s="22">
        <f t="shared" si="283"/>
        <v>0</v>
      </c>
      <c r="R336" s="22">
        <f t="shared" si="252"/>
        <v>777987.93577741401</v>
      </c>
      <c r="S336" s="16">
        <f t="shared" si="242"/>
        <v>0</v>
      </c>
      <c r="T336" s="15">
        <f t="shared" si="253"/>
        <v>0</v>
      </c>
      <c r="U336" s="23">
        <f t="shared" si="270"/>
        <v>704516.30622409156</v>
      </c>
      <c r="V336" s="23">
        <f t="shared" si="271"/>
        <v>0</v>
      </c>
      <c r="W336" s="23">
        <f t="shared" si="284"/>
        <v>19900.403300508638</v>
      </c>
      <c r="X336" s="23">
        <f t="shared" si="272"/>
        <v>21603514.438132055</v>
      </c>
      <c r="Y336" s="23">
        <f t="shared" si="254"/>
        <v>2771345.1033153296</v>
      </c>
      <c r="Z336" s="3">
        <f t="shared" si="255"/>
        <v>0</v>
      </c>
      <c r="AA336" s="23">
        <f t="shared" si="256"/>
        <v>9685791.2620036174</v>
      </c>
      <c r="AB336" s="26">
        <f t="shared" si="273"/>
        <v>34769825.000000007</v>
      </c>
      <c r="AC336" s="23">
        <f t="shared" si="274"/>
        <v>39573036</v>
      </c>
      <c r="AD336" s="23">
        <f t="shared" si="280"/>
        <v>4803211</v>
      </c>
      <c r="AE336" s="24">
        <f t="shared" si="241"/>
        <v>34769825</v>
      </c>
      <c r="AF336" s="3">
        <f t="shared" si="275"/>
        <v>0</v>
      </c>
      <c r="AG336" s="2">
        <f t="shared" si="257"/>
        <v>0</v>
      </c>
      <c r="AH336" s="2">
        <f t="shared" si="258"/>
        <v>0.8125810070584315</v>
      </c>
      <c r="AI336" s="23">
        <f t="shared" si="281"/>
        <v>9567557.5634440873</v>
      </c>
      <c r="AJ336" s="23">
        <f t="shared" si="259"/>
        <v>1012357.7723756039</v>
      </c>
      <c r="AK336" s="23">
        <f t="shared" si="260"/>
        <v>0</v>
      </c>
      <c r="AL336" s="23">
        <f t="shared" ref="AL336:AL399" si="285">IF($B336="B",AI336-AI331,0)</f>
        <v>0</v>
      </c>
      <c r="AM336" s="23">
        <f t="shared" si="239"/>
        <v>0</v>
      </c>
      <c r="AN336" s="16">
        <f t="shared" si="276"/>
        <v>0</v>
      </c>
      <c r="AO336" s="23">
        <f t="shared" si="277"/>
        <v>0</v>
      </c>
      <c r="AP336" s="22">
        <f t="shared" si="278"/>
        <v>0</v>
      </c>
      <c r="AQ336" s="30">
        <f t="shared" si="261"/>
        <v>46311901.228442416</v>
      </c>
      <c r="AR336" s="28">
        <f t="shared" si="262"/>
        <v>1123578.2532699059</v>
      </c>
      <c r="AS336" s="25">
        <f t="shared" si="263"/>
        <v>40157839.881843135</v>
      </c>
      <c r="AT336" s="32">
        <f t="shared" si="264"/>
        <v>0</v>
      </c>
      <c r="AU336" s="23">
        <f t="shared" si="265"/>
        <v>0</v>
      </c>
      <c r="AV336" s="22">
        <f t="shared" si="266"/>
        <v>4252495.1575519713</v>
      </c>
      <c r="AW336" s="31">
        <f t="shared" si="279"/>
        <v>46311901.228442423</v>
      </c>
    </row>
    <row r="337" spans="1:53" x14ac:dyDescent="0.25">
      <c r="A337">
        <f t="shared" si="240"/>
        <v>305</v>
      </c>
      <c r="B337" t="s">
        <v>7</v>
      </c>
      <c r="C337" s="27">
        <f t="shared" si="244"/>
        <v>0</v>
      </c>
      <c r="D337" s="27">
        <f t="shared" si="267"/>
        <v>69145.515459161878</v>
      </c>
      <c r="E337" s="27" t="b">
        <f t="shared" si="243"/>
        <v>0</v>
      </c>
      <c r="F337" s="29">
        <f t="shared" si="245"/>
        <v>50000</v>
      </c>
      <c r="G337" s="27">
        <f t="shared" si="268"/>
        <v>0</v>
      </c>
      <c r="H337" s="22">
        <f t="shared" si="246"/>
        <v>70702394.049822733</v>
      </c>
      <c r="I337" s="23">
        <f t="shared" si="247"/>
        <v>111401167.30622147</v>
      </c>
      <c r="J337" s="23">
        <f t="shared" si="248"/>
        <v>65</v>
      </c>
      <c r="K337" s="19">
        <f t="shared" si="269"/>
        <v>1.3829103091832375</v>
      </c>
      <c r="L337" s="16">
        <f t="shared" si="249"/>
        <v>0.57112130999066224</v>
      </c>
      <c r="M337" s="23">
        <f>M336-IF($B337="B",(Percent_Rent_In_Elsies*2.49%/12 * H336)/K336,0)+IF($B337="D",N337,0)+IF(B337="D",AK336)+IF(B337="C",F336*90%)-(Y337-Y336)-IF($B337="A",Q336/K336) + IF($B337="A",Q336/K336)</f>
        <v>-68233.654098608036</v>
      </c>
      <c r="N337" s="23">
        <f t="shared" si="250"/>
        <v>0</v>
      </c>
      <c r="O337" s="22">
        <f t="shared" si="251"/>
        <v>0</v>
      </c>
      <c r="P337" s="22">
        <f t="shared" si="282"/>
        <v>0</v>
      </c>
      <c r="Q337" s="22">
        <f t="shared" si="283"/>
        <v>0</v>
      </c>
      <c r="R337" s="22">
        <f t="shared" si="252"/>
        <v>713155.60779596283</v>
      </c>
      <c r="S337" s="16">
        <f t="shared" si="242"/>
        <v>64832.32798145117</v>
      </c>
      <c r="T337" s="15">
        <f t="shared" si="253"/>
        <v>0</v>
      </c>
      <c r="U337" s="23">
        <f t="shared" si="270"/>
        <v>645806.61403875065</v>
      </c>
      <c r="V337" s="23">
        <f t="shared" si="271"/>
        <v>58709.692185340966</v>
      </c>
      <c r="W337" s="23">
        <f t="shared" si="284"/>
        <v>19900.403300508638</v>
      </c>
      <c r="X337" s="23">
        <f t="shared" si="272"/>
        <v>21603514.438132055</v>
      </c>
      <c r="Y337" s="23">
        <f t="shared" si="254"/>
        <v>2771345.1033153296</v>
      </c>
      <c r="Z337" s="3">
        <f t="shared" si="255"/>
        <v>0</v>
      </c>
      <c r="AA337" s="23">
        <f t="shared" si="256"/>
        <v>9685791.2620036174</v>
      </c>
      <c r="AB337" s="26">
        <f t="shared" si="273"/>
        <v>34769825.000000015</v>
      </c>
      <c r="AC337" s="23">
        <f t="shared" si="274"/>
        <v>39573036</v>
      </c>
      <c r="AD337" s="23">
        <f t="shared" si="280"/>
        <v>4803211</v>
      </c>
      <c r="AE337" s="24">
        <f t="shared" si="241"/>
        <v>34769825</v>
      </c>
      <c r="AF337" s="3">
        <f t="shared" si="275"/>
        <v>0</v>
      </c>
      <c r="AG337" s="2">
        <f t="shared" si="257"/>
        <v>0</v>
      </c>
      <c r="AH337" s="2">
        <f t="shared" si="258"/>
        <v>0.81337647284474668</v>
      </c>
      <c r="AI337" s="23">
        <f t="shared" si="281"/>
        <v>9567557.5634440873</v>
      </c>
      <c r="AJ337" s="23">
        <f t="shared" si="259"/>
        <v>1012357.7723756039</v>
      </c>
      <c r="AK337" s="23">
        <f t="shared" si="260"/>
        <v>0</v>
      </c>
      <c r="AL337" s="23">
        <f t="shared" si="285"/>
        <v>119829.18969455175</v>
      </c>
      <c r="AM337" s="23">
        <f t="shared" ref="AM337:AM400" si="286">IF($B337="B",50%*AL337*30%*AJ337,0)</f>
        <v>18196501731.712513</v>
      </c>
      <c r="AN337" s="16">
        <f t="shared" si="276"/>
        <v>0</v>
      </c>
      <c r="AO337" s="23">
        <f t="shared" si="277"/>
        <v>52991.141123015688</v>
      </c>
      <c r="AP337" s="22">
        <f t="shared" si="278"/>
        <v>73281.995354402214</v>
      </c>
      <c r="AQ337" s="30">
        <f t="shared" si="261"/>
        <v>46526987.837649867</v>
      </c>
      <c r="AR337" s="28">
        <f t="shared" si="262"/>
        <v>1196237.3516637958</v>
      </c>
      <c r="AS337" s="25">
        <f t="shared" si="263"/>
        <v>40226985.3973023</v>
      </c>
      <c r="AT337" s="32">
        <f t="shared" si="264"/>
        <v>0</v>
      </c>
      <c r="AU337" s="23">
        <f t="shared" si="265"/>
        <v>0</v>
      </c>
      <c r="AV337" s="22">
        <f t="shared" si="266"/>
        <v>4252495.1575519713</v>
      </c>
      <c r="AW337" s="31">
        <f t="shared" si="279"/>
        <v>46526987.837649882</v>
      </c>
    </row>
    <row r="338" spans="1:53" x14ac:dyDescent="0.25">
      <c r="A338">
        <f t="shared" si="240"/>
        <v>305</v>
      </c>
      <c r="B338" t="s">
        <v>8</v>
      </c>
      <c r="C338" s="27">
        <f t="shared" si="244"/>
        <v>0</v>
      </c>
      <c r="D338" s="27">
        <f t="shared" si="267"/>
        <v>0</v>
      </c>
      <c r="E338" s="27" t="b">
        <f t="shared" si="243"/>
        <v>0</v>
      </c>
      <c r="F338" s="29">
        <f t="shared" si="245"/>
        <v>0</v>
      </c>
      <c r="G338" s="27">
        <f t="shared" si="268"/>
        <v>0</v>
      </c>
      <c r="H338" s="22">
        <f t="shared" si="246"/>
        <v>70702394.049822733</v>
      </c>
      <c r="I338" s="23">
        <f t="shared" si="247"/>
        <v>111401167.30622147</v>
      </c>
      <c r="J338" s="23">
        <f t="shared" si="248"/>
        <v>65</v>
      </c>
      <c r="K338" s="19">
        <f t="shared" si="269"/>
        <v>1.3829103091832375</v>
      </c>
      <c r="L338" s="16">
        <f t="shared" si="249"/>
        <v>0.57112130999066224</v>
      </c>
      <c r="M338" s="23">
        <f>M337-IF($B338="B",(Percent_Rent_In_Elsies*2.49%/12 * H337)/K337,0)+IF($B338="D",N338,0)+IF(B338="D",AK337)+IF(B338="C",F337*90%)-(Y338-Y337)-IF($B338="A",Q337/K337) + IF($B338="A",Q337/K337)</f>
        <v>-28005.47664304261</v>
      </c>
      <c r="N338" s="23">
        <f t="shared" si="250"/>
        <v>0</v>
      </c>
      <c r="O338" s="22">
        <f t="shared" si="251"/>
        <v>0</v>
      </c>
      <c r="P338" s="22">
        <f t="shared" si="282"/>
        <v>0</v>
      </c>
      <c r="Q338" s="22">
        <f t="shared" si="283"/>
        <v>0</v>
      </c>
      <c r="R338" s="22">
        <f t="shared" si="252"/>
        <v>786437.60315036506</v>
      </c>
      <c r="S338" s="16">
        <f t="shared" si="242"/>
        <v>64832.32798145117</v>
      </c>
      <c r="T338" s="15">
        <f t="shared" si="253"/>
        <v>0</v>
      </c>
      <c r="U338" s="23">
        <f t="shared" si="270"/>
        <v>703797.75516176631</v>
      </c>
      <c r="V338" s="23">
        <f t="shared" si="271"/>
        <v>58709.692185340966</v>
      </c>
      <c r="W338" s="23">
        <f t="shared" si="284"/>
        <v>19900.403300508638</v>
      </c>
      <c r="X338" s="23">
        <f t="shared" si="272"/>
        <v>21603514.438132055</v>
      </c>
      <c r="Y338" s="23">
        <f t="shared" si="254"/>
        <v>2776116.9258597642</v>
      </c>
      <c r="Z338" s="3">
        <f t="shared" si="255"/>
        <v>0</v>
      </c>
      <c r="AA338" s="23">
        <f t="shared" si="256"/>
        <v>9685791.2620036174</v>
      </c>
      <c r="AB338" s="26">
        <f t="shared" si="273"/>
        <v>34819825.000000015</v>
      </c>
      <c r="AC338" s="23">
        <f t="shared" si="274"/>
        <v>39623036</v>
      </c>
      <c r="AD338" s="23">
        <f t="shared" si="280"/>
        <v>4803211</v>
      </c>
      <c r="AE338" s="24">
        <f t="shared" si="241"/>
        <v>34819825</v>
      </c>
      <c r="AF338" s="3">
        <f t="shared" si="275"/>
        <v>21575508.961489003</v>
      </c>
      <c r="AG338" s="2">
        <f t="shared" si="257"/>
        <v>0</v>
      </c>
      <c r="AH338" s="2">
        <f t="shared" si="258"/>
        <v>0.81220849386604022</v>
      </c>
      <c r="AI338" s="23">
        <f t="shared" si="281"/>
        <v>9567557.5634440873</v>
      </c>
      <c r="AJ338" s="23">
        <f t="shared" si="259"/>
        <v>1012357.7723756039</v>
      </c>
      <c r="AK338" s="23">
        <f t="shared" si="260"/>
        <v>-7957.236683308689</v>
      </c>
      <c r="AL338" s="23">
        <f t="shared" si="285"/>
        <v>0</v>
      </c>
      <c r="AM338" s="23">
        <f t="shared" si="286"/>
        <v>0</v>
      </c>
      <c r="AN338" s="16">
        <f t="shared" si="276"/>
        <v>0</v>
      </c>
      <c r="AO338" s="23">
        <f t="shared" si="277"/>
        <v>0</v>
      </c>
      <c r="AP338" s="22">
        <f t="shared" si="278"/>
        <v>0</v>
      </c>
      <c r="AQ338" s="30">
        <f t="shared" si="261"/>
        <v>46482470.226159371</v>
      </c>
      <c r="AR338" s="28">
        <f t="shared" si="262"/>
        <v>1151719.740173301</v>
      </c>
      <c r="AS338" s="25">
        <f t="shared" si="263"/>
        <v>40226985.3973023</v>
      </c>
      <c r="AT338" s="32">
        <f t="shared" si="264"/>
        <v>0</v>
      </c>
      <c r="AU338" s="23">
        <f t="shared" si="265"/>
        <v>0</v>
      </c>
      <c r="AV338" s="22">
        <f t="shared" si="266"/>
        <v>4252495.1575519713</v>
      </c>
      <c r="AW338" s="31">
        <f t="shared" si="279"/>
        <v>46482470.226159394</v>
      </c>
    </row>
    <row r="339" spans="1:53" x14ac:dyDescent="0.25">
      <c r="A339" s="21">
        <f t="shared" si="240"/>
        <v>305</v>
      </c>
      <c r="B339" s="21" t="s">
        <v>9</v>
      </c>
      <c r="C339" s="27">
        <f t="shared" si="244"/>
        <v>0</v>
      </c>
      <c r="D339" s="27">
        <f t="shared" si="267"/>
        <v>0</v>
      </c>
      <c r="E339" s="27" t="b">
        <f t="shared" si="243"/>
        <v>0</v>
      </c>
      <c r="F339" s="29">
        <f t="shared" si="245"/>
        <v>0</v>
      </c>
      <c r="G339" s="27">
        <f t="shared" si="268"/>
        <v>0</v>
      </c>
      <c r="H339" s="22">
        <f t="shared" si="246"/>
        <v>70702394.049822733</v>
      </c>
      <c r="I339" s="23">
        <f t="shared" si="247"/>
        <v>111401167.30622147</v>
      </c>
      <c r="J339" s="23">
        <f t="shared" si="248"/>
        <v>65</v>
      </c>
      <c r="K339" s="19">
        <f t="shared" si="269"/>
        <v>1.3829103091832375</v>
      </c>
      <c r="L339" s="16">
        <f t="shared" si="249"/>
        <v>0.57112130999066224</v>
      </c>
      <c r="M339" s="23">
        <f>M338-IF($B339="B",(Percent_Rent_In_Elsies*2.49%/12 * H338)/K338,0)+IF($B339="D",N339,0)+IF(B339="D",AK338)+IF(B339="C",F338*90%)-(Y339-Y338)-IF($B339="A",Q338/K338) + IF($B339="A",Q338/K338)</f>
        <v>-35962.713326351295</v>
      </c>
      <c r="N339" s="23">
        <f t="shared" si="250"/>
        <v>0</v>
      </c>
      <c r="O339" s="22">
        <f t="shared" si="251"/>
        <v>27769.721931413529</v>
      </c>
      <c r="P339" s="22">
        <f t="shared" si="282"/>
        <v>0</v>
      </c>
      <c r="Q339" s="22">
        <f t="shared" si="283"/>
        <v>0</v>
      </c>
      <c r="R339" s="22">
        <f t="shared" si="252"/>
        <v>786437.60315036506</v>
      </c>
      <c r="S339" s="16">
        <f t="shared" si="242"/>
        <v>0</v>
      </c>
      <c r="T339" s="15">
        <f t="shared" si="253"/>
        <v>37062.606050037641</v>
      </c>
      <c r="U339" s="23">
        <f t="shared" si="270"/>
        <v>703797.75516176631</v>
      </c>
      <c r="V339" s="23">
        <f t="shared" si="271"/>
        <v>0</v>
      </c>
      <c r="W339" s="23">
        <f t="shared" si="284"/>
        <v>78610.095485849597</v>
      </c>
      <c r="X339" s="23">
        <f t="shared" si="272"/>
        <v>21603514.438132055</v>
      </c>
      <c r="Y339" s="23">
        <f t="shared" si="254"/>
        <v>2776116.9258597642</v>
      </c>
      <c r="Z339" s="3">
        <f t="shared" si="255"/>
        <v>0</v>
      </c>
      <c r="AA339" s="23">
        <f t="shared" si="256"/>
        <v>9693748.4986869264</v>
      </c>
      <c r="AB339" s="26">
        <f t="shared" si="273"/>
        <v>34819825.000000015</v>
      </c>
      <c r="AC339" s="23">
        <f t="shared" si="274"/>
        <v>39623036</v>
      </c>
      <c r="AD339" s="23">
        <f t="shared" si="280"/>
        <v>4803211</v>
      </c>
      <c r="AE339" s="24">
        <f t="shared" si="241"/>
        <v>34819825</v>
      </c>
      <c r="AF339" s="3">
        <f t="shared" si="275"/>
        <v>0</v>
      </c>
      <c r="AG339" s="2">
        <f t="shared" si="257"/>
        <v>0</v>
      </c>
      <c r="AH339" s="2">
        <f t="shared" si="258"/>
        <v>0.81220849386604022</v>
      </c>
      <c r="AI339" s="23">
        <f t="shared" si="281"/>
        <v>9575417.6667597741</v>
      </c>
      <c r="AJ339" s="23">
        <f t="shared" si="259"/>
        <v>1012357.7723756039</v>
      </c>
      <c r="AK339" s="23">
        <f t="shared" si="260"/>
        <v>0</v>
      </c>
      <c r="AL339" s="23">
        <f t="shared" si="285"/>
        <v>0</v>
      </c>
      <c r="AM339" s="23">
        <f t="shared" si="286"/>
        <v>0</v>
      </c>
      <c r="AN339" s="16">
        <f t="shared" si="276"/>
        <v>0</v>
      </c>
      <c r="AO339" s="23">
        <f t="shared" si="277"/>
        <v>0</v>
      </c>
      <c r="AP339" s="22">
        <f t="shared" si="278"/>
        <v>0</v>
      </c>
      <c r="AQ339" s="30">
        <f t="shared" si="261"/>
        <v>46482470.226159371</v>
      </c>
      <c r="AR339" s="28">
        <f t="shared" si="262"/>
        <v>1151719.740173301</v>
      </c>
      <c r="AS339" s="25">
        <f t="shared" si="263"/>
        <v>40226985.3973023</v>
      </c>
      <c r="AT339" s="32">
        <f t="shared" si="264"/>
        <v>0</v>
      </c>
      <c r="AU339" s="23">
        <f t="shared" si="265"/>
        <v>0</v>
      </c>
      <c r="AV339" s="22">
        <f t="shared" si="266"/>
        <v>4252495.1575519713</v>
      </c>
      <c r="AW339" s="31">
        <f t="shared" si="279"/>
        <v>46482470.226159394</v>
      </c>
      <c r="AX339" s="21"/>
      <c r="AY339" s="21"/>
      <c r="AZ339" s="21"/>
      <c r="BA339" s="21"/>
    </row>
    <row r="340" spans="1:53" x14ac:dyDescent="0.25">
      <c r="A340" s="21">
        <f t="shared" si="240"/>
        <v>305</v>
      </c>
      <c r="B340" s="21" t="s">
        <v>28</v>
      </c>
      <c r="C340" s="27">
        <f t="shared" si="244"/>
        <v>0</v>
      </c>
      <c r="D340" s="27">
        <f t="shared" si="267"/>
        <v>0</v>
      </c>
      <c r="E340" s="27" t="b">
        <f t="shared" si="243"/>
        <v>0</v>
      </c>
      <c r="F340" s="29">
        <f t="shared" si="245"/>
        <v>0</v>
      </c>
      <c r="G340" s="27">
        <f t="shared" si="268"/>
        <v>0</v>
      </c>
      <c r="H340" s="22">
        <f t="shared" si="246"/>
        <v>70702394.049822733</v>
      </c>
      <c r="I340" s="23">
        <f t="shared" si="247"/>
        <v>111401167.30622147</v>
      </c>
      <c r="J340" s="23">
        <f t="shared" si="248"/>
        <v>65</v>
      </c>
      <c r="K340" s="19">
        <f t="shared" si="269"/>
        <v>1.3829103091832375</v>
      </c>
      <c r="L340" s="16">
        <f t="shared" si="249"/>
        <v>0.57112130999066224</v>
      </c>
      <c r="M340" s="23">
        <f>M339-IF($B340="B",(Percent_Rent_In_Elsies*2.49%/12 * H339)/K339,0)+IF($B340="D",N340,0)+IF(B340="D",AK339)+IF(B340="C",F339*90%)-(Y340-Y339)-IF($B340="A",Q339/K339) + IF($B340="A",Q339/K339)</f>
        <v>-35962.713326351295</v>
      </c>
      <c r="N340" s="23">
        <f t="shared" si="250"/>
        <v>0</v>
      </c>
      <c r="O340" s="22">
        <f t="shared" si="251"/>
        <v>0</v>
      </c>
      <c r="P340" s="22">
        <f t="shared" si="282"/>
        <v>0</v>
      </c>
      <c r="Q340" s="22">
        <f t="shared" si="283"/>
        <v>27769.721931413529</v>
      </c>
      <c r="R340" s="22">
        <f t="shared" si="252"/>
        <v>786437.60315036506</v>
      </c>
      <c r="S340" s="16">
        <f t="shared" si="242"/>
        <v>0</v>
      </c>
      <c r="T340" s="15">
        <f t="shared" si="253"/>
        <v>0</v>
      </c>
      <c r="U340" s="23">
        <f t="shared" si="270"/>
        <v>703797.75516176631</v>
      </c>
      <c r="V340" s="23">
        <f t="shared" si="271"/>
        <v>0</v>
      </c>
      <c r="W340" s="23">
        <f t="shared" si="284"/>
        <v>0</v>
      </c>
      <c r="X340" s="23">
        <f t="shared" si="272"/>
        <v>21603514.438132055</v>
      </c>
      <c r="Y340" s="23">
        <f t="shared" si="254"/>
        <v>2776116.9258597642</v>
      </c>
      <c r="Z340" s="3">
        <f t="shared" si="255"/>
        <v>3930.5047742924803</v>
      </c>
      <c r="AA340" s="23">
        <f t="shared" si="256"/>
        <v>9752706.070301313</v>
      </c>
      <c r="AB340" s="26">
        <f t="shared" si="273"/>
        <v>34819825</v>
      </c>
      <c r="AC340" s="23">
        <f t="shared" si="274"/>
        <v>39623036</v>
      </c>
      <c r="AD340" s="23">
        <f t="shared" si="280"/>
        <v>4803211</v>
      </c>
      <c r="AE340" s="24">
        <f t="shared" si="241"/>
        <v>34819825</v>
      </c>
      <c r="AF340" s="3">
        <f t="shared" si="275"/>
        <v>0</v>
      </c>
      <c r="AG340" s="2">
        <f t="shared" si="257"/>
        <v>2.1860924521270096E-3</v>
      </c>
      <c r="AH340" s="2">
        <f t="shared" si="258"/>
        <v>0.81220849386604022</v>
      </c>
      <c r="AI340" s="23">
        <f t="shared" si="281"/>
        <v>9633655.5478954483</v>
      </c>
      <c r="AJ340" s="23">
        <f t="shared" si="259"/>
        <v>1012357.7723756039</v>
      </c>
      <c r="AK340" s="23">
        <f t="shared" si="260"/>
        <v>0</v>
      </c>
      <c r="AL340" s="23">
        <f t="shared" si="285"/>
        <v>0</v>
      </c>
      <c r="AM340" s="23">
        <f t="shared" si="286"/>
        <v>0</v>
      </c>
      <c r="AN340" s="16">
        <f t="shared" si="276"/>
        <v>0</v>
      </c>
      <c r="AO340" s="23">
        <f t="shared" si="277"/>
        <v>0</v>
      </c>
      <c r="AP340" s="22">
        <f t="shared" si="278"/>
        <v>0</v>
      </c>
      <c r="AQ340" s="30">
        <f t="shared" si="261"/>
        <v>46482470.226159371</v>
      </c>
      <c r="AR340" s="28">
        <f t="shared" si="262"/>
        <v>1151719.740173301</v>
      </c>
      <c r="AS340" s="25">
        <f t="shared" si="263"/>
        <v>40226985.3973023</v>
      </c>
      <c r="AT340" s="32">
        <f t="shared" si="264"/>
        <v>7861.0095485849606</v>
      </c>
      <c r="AU340" s="23">
        <f t="shared" si="265"/>
        <v>7861.0095485849606</v>
      </c>
      <c r="AV340" s="22">
        <f t="shared" si="266"/>
        <v>4289557.763602009</v>
      </c>
      <c r="AW340" s="31">
        <f t="shared" si="279"/>
        <v>46482470.226159394</v>
      </c>
      <c r="AX340" s="21"/>
      <c r="AY340" s="21"/>
      <c r="AZ340" s="21"/>
      <c r="BA340" s="21"/>
    </row>
    <row r="341" spans="1:53" x14ac:dyDescent="0.25">
      <c r="A341">
        <f t="shared" si="240"/>
        <v>306</v>
      </c>
      <c r="B341" t="s">
        <v>6</v>
      </c>
      <c r="C341" s="27">
        <f t="shared" si="244"/>
        <v>0</v>
      </c>
      <c r="D341" s="27">
        <f t="shared" si="267"/>
        <v>0</v>
      </c>
      <c r="E341" s="27" t="b">
        <f t="shared" si="243"/>
        <v>0</v>
      </c>
      <c r="F341" s="29">
        <f t="shared" si="245"/>
        <v>0</v>
      </c>
      <c r="G341" s="27">
        <f t="shared" si="268"/>
        <v>0</v>
      </c>
      <c r="H341" s="22">
        <f t="shared" si="246"/>
        <v>71530204.192755803</v>
      </c>
      <c r="I341" s="23">
        <f t="shared" si="247"/>
        <v>111401167.30622147</v>
      </c>
      <c r="J341" s="23">
        <f t="shared" si="248"/>
        <v>67</v>
      </c>
      <c r="K341" s="19">
        <f t="shared" si="269"/>
        <v>1.3967739850327991</v>
      </c>
      <c r="L341" s="16">
        <f t="shared" si="249"/>
        <v>0.5778082124585241</v>
      </c>
      <c r="M341" s="23">
        <f>M340-IF($B341="B",(Percent_Rent_In_Elsies*2.49%/12 * H340)/K340,0)+IF($B341="D",N341,0)+IF(B341="D",AK340)+IF(B341="C",F340*90%)-(Y341-Y340)-IF($B341="A",Q340/K340) + IF($B341="A",Q340/K340)</f>
        <v>-35962.713326351295</v>
      </c>
      <c r="N341" s="23">
        <f t="shared" si="250"/>
        <v>0</v>
      </c>
      <c r="O341" s="22">
        <f t="shared" si="251"/>
        <v>0</v>
      </c>
      <c r="P341" s="22">
        <f t="shared" si="282"/>
        <v>0</v>
      </c>
      <c r="Q341" s="22">
        <f t="shared" si="283"/>
        <v>0</v>
      </c>
      <c r="R341" s="22">
        <f t="shared" si="252"/>
        <v>786437.60315036506</v>
      </c>
      <c r="S341" s="16">
        <f t="shared" si="242"/>
        <v>0</v>
      </c>
      <c r="T341" s="15">
        <f t="shared" si="253"/>
        <v>0</v>
      </c>
      <c r="U341" s="23">
        <f t="shared" si="270"/>
        <v>703797.75516176631</v>
      </c>
      <c r="V341" s="23">
        <f t="shared" si="271"/>
        <v>0</v>
      </c>
      <c r="W341" s="23">
        <f t="shared" si="284"/>
        <v>20080.638452839823</v>
      </c>
      <c r="X341" s="23">
        <f t="shared" si="272"/>
        <v>21603086.323550679</v>
      </c>
      <c r="Y341" s="23">
        <f t="shared" si="254"/>
        <v>2776116.9258597642</v>
      </c>
      <c r="Z341" s="3">
        <f t="shared" si="255"/>
        <v>0</v>
      </c>
      <c r="AA341" s="23">
        <f t="shared" si="256"/>
        <v>9752706.070301313</v>
      </c>
      <c r="AB341" s="26">
        <f t="shared" si="273"/>
        <v>34819825.000000015</v>
      </c>
      <c r="AC341" s="23">
        <f t="shared" si="274"/>
        <v>39623036</v>
      </c>
      <c r="AD341" s="23">
        <f t="shared" si="280"/>
        <v>4803211</v>
      </c>
      <c r="AE341" s="24">
        <f t="shared" si="241"/>
        <v>34819825</v>
      </c>
      <c r="AF341" s="3">
        <f t="shared" si="275"/>
        <v>0</v>
      </c>
      <c r="AG341" s="2">
        <f t="shared" si="257"/>
        <v>0</v>
      </c>
      <c r="AH341" s="2">
        <f t="shared" si="258"/>
        <v>0.82171813549040884</v>
      </c>
      <c r="AI341" s="23">
        <f t="shared" si="281"/>
        <v>9730232.944763096</v>
      </c>
      <c r="AJ341" s="23">
        <f t="shared" si="259"/>
        <v>1002309.6184506365</v>
      </c>
      <c r="AK341" s="23">
        <f t="shared" si="260"/>
        <v>0</v>
      </c>
      <c r="AL341" s="23">
        <f t="shared" si="285"/>
        <v>0</v>
      </c>
      <c r="AM341" s="23">
        <f t="shared" si="286"/>
        <v>0</v>
      </c>
      <c r="AN341" s="16">
        <f t="shared" si="276"/>
        <v>0</v>
      </c>
      <c r="AO341" s="23">
        <f t="shared" si="277"/>
        <v>0</v>
      </c>
      <c r="AP341" s="22">
        <f t="shared" si="278"/>
        <v>0</v>
      </c>
      <c r="AQ341" s="30">
        <f t="shared" si="261"/>
        <v>46454728.273949891</v>
      </c>
      <c r="AR341" s="28">
        <f t="shared" si="262"/>
        <v>1151747.5098952323</v>
      </c>
      <c r="AS341" s="25">
        <f t="shared" si="263"/>
        <v>40226985.3973023</v>
      </c>
      <c r="AT341" s="32">
        <f t="shared" si="264"/>
        <v>0</v>
      </c>
      <c r="AU341" s="23">
        <f t="shared" si="265"/>
        <v>0</v>
      </c>
      <c r="AV341" s="22">
        <f t="shared" si="266"/>
        <v>4289557.763602009</v>
      </c>
      <c r="AW341" s="31">
        <f t="shared" si="279"/>
        <v>46454728.273949914</v>
      </c>
    </row>
    <row r="342" spans="1:53" x14ac:dyDescent="0.25">
      <c r="A342">
        <f t="shared" si="240"/>
        <v>306</v>
      </c>
      <c r="B342" t="s">
        <v>7</v>
      </c>
      <c r="C342" s="27">
        <f t="shared" si="244"/>
        <v>0</v>
      </c>
      <c r="D342" s="27">
        <f t="shared" si="267"/>
        <v>139677.39850327992</v>
      </c>
      <c r="E342" s="27" t="b">
        <f t="shared" si="243"/>
        <v>0</v>
      </c>
      <c r="F342" s="29">
        <f t="shared" si="245"/>
        <v>100000</v>
      </c>
      <c r="G342" s="27">
        <f t="shared" si="268"/>
        <v>0</v>
      </c>
      <c r="H342" s="22">
        <f t="shared" si="246"/>
        <v>71669881.591259077</v>
      </c>
      <c r="I342" s="23">
        <f t="shared" si="247"/>
        <v>111642903.91621004</v>
      </c>
      <c r="J342" s="23">
        <f t="shared" si="248"/>
        <v>67</v>
      </c>
      <c r="K342" s="19">
        <f t="shared" si="269"/>
        <v>1.3967739850327991</v>
      </c>
      <c r="L342" s="16">
        <f t="shared" si="249"/>
        <v>0.5778082124585241</v>
      </c>
      <c r="M342" s="23">
        <f>M341-IF($B342="B",(Percent_Rent_In_Elsies*2.49%/12 * H341)/K341,0)+IF($B342="D",N342,0)+IF(B342="D",AK341)+IF(B342="C",F341*90%)-(Y342-Y341)-IF($B342="A",Q341/K341) + IF($B342="A",Q341/K341)</f>
        <v>-89094.134476238687</v>
      </c>
      <c r="N342" s="23">
        <f t="shared" si="250"/>
        <v>0</v>
      </c>
      <c r="O342" s="22">
        <f t="shared" si="251"/>
        <v>0</v>
      </c>
      <c r="P342" s="22">
        <f t="shared" si="282"/>
        <v>0</v>
      </c>
      <c r="Q342" s="22">
        <f t="shared" si="283"/>
        <v>0</v>
      </c>
      <c r="R342" s="22">
        <f t="shared" si="252"/>
        <v>720901.13622116798</v>
      </c>
      <c r="S342" s="16">
        <f t="shared" si="242"/>
        <v>65536.466929197093</v>
      </c>
      <c r="T342" s="15">
        <f t="shared" si="253"/>
        <v>0</v>
      </c>
      <c r="U342" s="23">
        <f t="shared" si="270"/>
        <v>645147.94223161915</v>
      </c>
      <c r="V342" s="23">
        <f t="shared" si="271"/>
        <v>58649.812930147193</v>
      </c>
      <c r="W342" s="23">
        <f t="shared" si="284"/>
        <v>20080.638452839823</v>
      </c>
      <c r="X342" s="23">
        <f t="shared" si="272"/>
        <v>21603086.323550679</v>
      </c>
      <c r="Y342" s="23">
        <f t="shared" si="254"/>
        <v>2776116.9258597642</v>
      </c>
      <c r="Z342" s="3">
        <f t="shared" si="255"/>
        <v>0</v>
      </c>
      <c r="AA342" s="23">
        <f t="shared" si="256"/>
        <v>9752706.070301313</v>
      </c>
      <c r="AB342" s="26">
        <f t="shared" si="273"/>
        <v>34819825.000000015</v>
      </c>
      <c r="AC342" s="23">
        <f t="shared" si="274"/>
        <v>39623036</v>
      </c>
      <c r="AD342" s="23">
        <f t="shared" si="280"/>
        <v>4803211</v>
      </c>
      <c r="AE342" s="24">
        <f t="shared" si="241"/>
        <v>34819825</v>
      </c>
      <c r="AF342" s="3">
        <f t="shared" si="275"/>
        <v>0</v>
      </c>
      <c r="AG342" s="2">
        <f t="shared" si="257"/>
        <v>0</v>
      </c>
      <c r="AH342" s="2">
        <f t="shared" si="258"/>
        <v>0.82332270872997304</v>
      </c>
      <c r="AI342" s="23">
        <f t="shared" si="281"/>
        <v>9730232.944763096</v>
      </c>
      <c r="AJ342" s="23">
        <f t="shared" si="259"/>
        <v>1002309.6184506365</v>
      </c>
      <c r="AK342" s="23">
        <f t="shared" si="260"/>
        <v>0</v>
      </c>
      <c r="AL342" s="23">
        <f t="shared" si="285"/>
        <v>162675.38131900877</v>
      </c>
      <c r="AM342" s="23">
        <f t="shared" si="286"/>
        <v>24457664907.175121</v>
      </c>
      <c r="AN342" s="16">
        <f t="shared" si="276"/>
        <v>0</v>
      </c>
      <c r="AO342" s="23">
        <f t="shared" si="277"/>
        <v>53131.421149887385</v>
      </c>
      <c r="AP342" s="22">
        <f t="shared" si="278"/>
        <v>74212.586849984145</v>
      </c>
      <c r="AQ342" s="30">
        <f t="shared" si="261"/>
        <v>46742200.039164916</v>
      </c>
      <c r="AR342" s="28">
        <f t="shared" si="262"/>
        <v>1225329.2897569914</v>
      </c>
      <c r="AS342" s="25">
        <f t="shared" si="263"/>
        <v>40366662.795805581</v>
      </c>
      <c r="AT342" s="32">
        <f t="shared" si="264"/>
        <v>0</v>
      </c>
      <c r="AU342" s="23">
        <f t="shared" si="265"/>
        <v>0</v>
      </c>
      <c r="AV342" s="22">
        <f t="shared" si="266"/>
        <v>4289557.763602009</v>
      </c>
      <c r="AW342" s="31">
        <f t="shared" si="279"/>
        <v>46742200.039164938</v>
      </c>
    </row>
    <row r="343" spans="1:53" s="21" customFormat="1" x14ac:dyDescent="0.25">
      <c r="A343">
        <f t="shared" si="240"/>
        <v>306</v>
      </c>
      <c r="B343" t="s">
        <v>8</v>
      </c>
      <c r="C343" s="27">
        <f t="shared" si="244"/>
        <v>0</v>
      </c>
      <c r="D343" s="27">
        <f t="shared" si="267"/>
        <v>0</v>
      </c>
      <c r="E343" s="27" t="b">
        <f t="shared" si="243"/>
        <v>0</v>
      </c>
      <c r="F343" s="29">
        <f t="shared" si="245"/>
        <v>0</v>
      </c>
      <c r="G343" s="27">
        <f t="shared" si="268"/>
        <v>0</v>
      </c>
      <c r="H343" s="22">
        <f t="shared" si="246"/>
        <v>71669881.591259077</v>
      </c>
      <c r="I343" s="23">
        <f t="shared" si="247"/>
        <v>111642903.91621004</v>
      </c>
      <c r="J343" s="23">
        <f t="shared" si="248"/>
        <v>67</v>
      </c>
      <c r="K343" s="19">
        <f t="shared" si="269"/>
        <v>1.3967739850327991</v>
      </c>
      <c r="L343" s="16">
        <f t="shared" si="249"/>
        <v>0.5778082124585241</v>
      </c>
      <c r="M343" s="23">
        <f>M342-IF($B343="B",(Percent_Rent_In_Elsies*2.49%/12 * H342)/K342,0)+IF($B343="D",N343,0)+IF(B343="D",AK342)+IF(B343="C",F342*90%)-(Y343-Y342)-IF($B343="A",Q342/K342) + IF($B343="A",Q342/K342)</f>
        <v>-8733.4546071238001</v>
      </c>
      <c r="N343" s="23">
        <f t="shared" si="250"/>
        <v>0</v>
      </c>
      <c r="O343" s="22">
        <f t="shared" si="251"/>
        <v>0</v>
      </c>
      <c r="P343" s="22">
        <f t="shared" si="282"/>
        <v>0</v>
      </c>
      <c r="Q343" s="22">
        <f t="shared" si="283"/>
        <v>0</v>
      </c>
      <c r="R343" s="22">
        <f t="shared" si="252"/>
        <v>795113.72307115211</v>
      </c>
      <c r="S343" s="16">
        <f t="shared" si="242"/>
        <v>65536.466929197093</v>
      </c>
      <c r="T343" s="15">
        <f t="shared" si="253"/>
        <v>0</v>
      </c>
      <c r="U343" s="23">
        <f t="shared" si="270"/>
        <v>708279.36338150653</v>
      </c>
      <c r="V343" s="23">
        <f t="shared" si="271"/>
        <v>58649.812930147193</v>
      </c>
      <c r="W343" s="23">
        <f t="shared" si="284"/>
        <v>20080.638452839823</v>
      </c>
      <c r="X343" s="23">
        <f t="shared" si="272"/>
        <v>21603086.323550679</v>
      </c>
      <c r="Y343" s="23">
        <f t="shared" si="254"/>
        <v>2785756.2459906493</v>
      </c>
      <c r="Z343" s="3">
        <f t="shared" si="255"/>
        <v>0</v>
      </c>
      <c r="AA343" s="23">
        <f t="shared" si="256"/>
        <v>9752706.070301313</v>
      </c>
      <c r="AB343" s="26">
        <f t="shared" si="273"/>
        <v>34919825.000000007</v>
      </c>
      <c r="AC343" s="23">
        <f t="shared" si="274"/>
        <v>39723036</v>
      </c>
      <c r="AD343" s="23">
        <f t="shared" si="280"/>
        <v>4803211</v>
      </c>
      <c r="AE343" s="24">
        <f t="shared" si="241"/>
        <v>34919825</v>
      </c>
      <c r="AF343" s="3">
        <f t="shared" si="275"/>
        <v>21594352.868943546</v>
      </c>
      <c r="AG343" s="2">
        <f t="shared" si="257"/>
        <v>0</v>
      </c>
      <c r="AH343" s="2">
        <f t="shared" si="258"/>
        <v>0.82096495719848639</v>
      </c>
      <c r="AI343" s="23">
        <f t="shared" si="281"/>
        <v>9730232.944763096</v>
      </c>
      <c r="AJ343" s="23">
        <f t="shared" si="259"/>
        <v>1002309.6184506365</v>
      </c>
      <c r="AK343" s="23">
        <f t="shared" si="260"/>
        <v>-14147.661347142306</v>
      </c>
      <c r="AL343" s="23">
        <f t="shared" si="285"/>
        <v>0</v>
      </c>
      <c r="AM343" s="23">
        <f t="shared" si="286"/>
        <v>0</v>
      </c>
      <c r="AN343" s="16">
        <f t="shared" si="276"/>
        <v>0</v>
      </c>
      <c r="AO343" s="23">
        <f t="shared" si="277"/>
        <v>0</v>
      </c>
      <c r="AP343" s="22">
        <f t="shared" si="278"/>
        <v>0</v>
      </c>
      <c r="AQ343" s="30">
        <f t="shared" si="261"/>
        <v>46652272.238073543</v>
      </c>
      <c r="AR343" s="28">
        <f t="shared" si="262"/>
        <v>1135401.4886656173</v>
      </c>
      <c r="AS343" s="25">
        <f t="shared" si="263"/>
        <v>40366662.795805581</v>
      </c>
      <c r="AT343" s="32">
        <f t="shared" si="264"/>
        <v>0</v>
      </c>
      <c r="AU343" s="23">
        <f t="shared" si="265"/>
        <v>0</v>
      </c>
      <c r="AV343" s="22">
        <f t="shared" si="266"/>
        <v>4289557.763602009</v>
      </c>
      <c r="AW343" s="31">
        <f t="shared" si="279"/>
        <v>46652272.238073558</v>
      </c>
      <c r="AX343"/>
      <c r="AY343"/>
      <c r="AZ343"/>
      <c r="BA343"/>
    </row>
    <row r="344" spans="1:53" s="21" customFormat="1" x14ac:dyDescent="0.25">
      <c r="A344" s="21">
        <f t="shared" si="240"/>
        <v>306</v>
      </c>
      <c r="B344" s="21" t="s">
        <v>9</v>
      </c>
      <c r="C344" s="27">
        <f t="shared" si="244"/>
        <v>0</v>
      </c>
      <c r="D344" s="27">
        <f t="shared" si="267"/>
        <v>0</v>
      </c>
      <c r="E344" s="27" t="b">
        <f t="shared" si="243"/>
        <v>0</v>
      </c>
      <c r="F344" s="29">
        <f t="shared" si="245"/>
        <v>0</v>
      </c>
      <c r="G344" s="27">
        <f t="shared" si="268"/>
        <v>0</v>
      </c>
      <c r="H344" s="22">
        <f t="shared" si="246"/>
        <v>71669881.591259077</v>
      </c>
      <c r="I344" s="23">
        <f t="shared" si="247"/>
        <v>111642903.91621004</v>
      </c>
      <c r="J344" s="23">
        <f t="shared" si="248"/>
        <v>67</v>
      </c>
      <c r="K344" s="19">
        <f t="shared" si="269"/>
        <v>1.3967739850327991</v>
      </c>
      <c r="L344" s="16">
        <f t="shared" si="249"/>
        <v>0.5778082124585241</v>
      </c>
      <c r="M344" s="23">
        <f>M343-IF($B344="B",(Percent_Rent_In_Elsies*2.49%/12 * H343)/K343,0)+IF($B344="D",N344,0)+IF(B344="D",AK343)+IF(B344="C",F343*90%)-(Y344-Y343)-IF($B344="A",Q343/K343) + IF($B344="A",Q343/K343)</f>
        <v>-22881.115954266104</v>
      </c>
      <c r="N344" s="23">
        <f t="shared" si="250"/>
        <v>0</v>
      </c>
      <c r="O344" s="22">
        <f t="shared" si="251"/>
        <v>28280.582971393807</v>
      </c>
      <c r="P344" s="22">
        <f t="shared" si="282"/>
        <v>0</v>
      </c>
      <c r="Q344" s="22">
        <f t="shared" si="283"/>
        <v>0</v>
      </c>
      <c r="R344" s="22">
        <f t="shared" si="252"/>
        <v>795113.72307115211</v>
      </c>
      <c r="S344" s="16">
        <f t="shared" si="242"/>
        <v>0</v>
      </c>
      <c r="T344" s="15">
        <f t="shared" si="253"/>
        <v>37255.883957803286</v>
      </c>
      <c r="U344" s="23">
        <f t="shared" si="270"/>
        <v>708279.36338150653</v>
      </c>
      <c r="V344" s="23">
        <f t="shared" si="271"/>
        <v>0</v>
      </c>
      <c r="W344" s="23">
        <f t="shared" si="284"/>
        <v>78730.451382987012</v>
      </c>
      <c r="X344" s="23">
        <f t="shared" si="272"/>
        <v>21603086.323550679</v>
      </c>
      <c r="Y344" s="23">
        <f t="shared" si="254"/>
        <v>2785756.2459906493</v>
      </c>
      <c r="Z344" s="3">
        <f t="shared" si="255"/>
        <v>0</v>
      </c>
      <c r="AA344" s="23">
        <f t="shared" si="256"/>
        <v>9766853.7316484544</v>
      </c>
      <c r="AB344" s="26">
        <f t="shared" si="273"/>
        <v>34919825.000000007</v>
      </c>
      <c r="AC344" s="23">
        <f t="shared" si="274"/>
        <v>39723036</v>
      </c>
      <c r="AD344" s="23">
        <f t="shared" si="280"/>
        <v>4803211</v>
      </c>
      <c r="AE344" s="24">
        <f t="shared" si="241"/>
        <v>34919825</v>
      </c>
      <c r="AF344" s="3">
        <f t="shared" si="275"/>
        <v>0</v>
      </c>
      <c r="AG344" s="2">
        <f t="shared" si="257"/>
        <v>0</v>
      </c>
      <c r="AH344" s="2">
        <f t="shared" si="258"/>
        <v>0.82096495719848639</v>
      </c>
      <c r="AI344" s="23">
        <f t="shared" si="281"/>
        <v>9744348.0057050548</v>
      </c>
      <c r="AJ344" s="23">
        <f t="shared" si="259"/>
        <v>1002309.6184506365</v>
      </c>
      <c r="AK344" s="23">
        <f t="shared" si="260"/>
        <v>0</v>
      </c>
      <c r="AL344" s="23">
        <f t="shared" si="285"/>
        <v>0</v>
      </c>
      <c r="AM344" s="23">
        <f t="shared" si="286"/>
        <v>0</v>
      </c>
      <c r="AN344" s="16">
        <f t="shared" si="276"/>
        <v>0</v>
      </c>
      <c r="AO344" s="23">
        <f t="shared" si="277"/>
        <v>0</v>
      </c>
      <c r="AP344" s="22">
        <f t="shared" si="278"/>
        <v>0</v>
      </c>
      <c r="AQ344" s="30">
        <f t="shared" si="261"/>
        <v>46652272.238073543</v>
      </c>
      <c r="AR344" s="28">
        <f t="shared" si="262"/>
        <v>1135401.4886656173</v>
      </c>
      <c r="AS344" s="25">
        <f t="shared" si="263"/>
        <v>40366662.795805581</v>
      </c>
      <c r="AT344" s="32">
        <f t="shared" si="264"/>
        <v>0</v>
      </c>
      <c r="AU344" s="23">
        <f t="shared" si="265"/>
        <v>0</v>
      </c>
      <c r="AV344" s="22">
        <f t="shared" si="266"/>
        <v>4289557.763602009</v>
      </c>
      <c r="AW344" s="31">
        <f t="shared" si="279"/>
        <v>46652272.238073558</v>
      </c>
    </row>
    <row r="345" spans="1:53" x14ac:dyDescent="0.25">
      <c r="A345" s="21">
        <f t="shared" si="240"/>
        <v>306</v>
      </c>
      <c r="B345" s="21" t="s">
        <v>28</v>
      </c>
      <c r="C345" s="27">
        <f t="shared" si="244"/>
        <v>0</v>
      </c>
      <c r="D345" s="27">
        <f t="shared" si="267"/>
        <v>0</v>
      </c>
      <c r="E345" s="27" t="b">
        <f t="shared" si="243"/>
        <v>0</v>
      </c>
      <c r="F345" s="29">
        <f t="shared" si="245"/>
        <v>0</v>
      </c>
      <c r="G345" s="27">
        <f t="shared" si="268"/>
        <v>0</v>
      </c>
      <c r="H345" s="22">
        <f t="shared" si="246"/>
        <v>71669881.591259077</v>
      </c>
      <c r="I345" s="23">
        <f t="shared" si="247"/>
        <v>111642903.91621004</v>
      </c>
      <c r="J345" s="23">
        <f t="shared" si="248"/>
        <v>67</v>
      </c>
      <c r="K345" s="19">
        <f t="shared" si="269"/>
        <v>1.3967739850327991</v>
      </c>
      <c r="L345" s="16">
        <f t="shared" si="249"/>
        <v>0.5778082124585241</v>
      </c>
      <c r="M345" s="23">
        <f>M344-IF($B345="B",(Percent_Rent_In_Elsies*2.49%/12 * H344)/K344,0)+IF($B345="D",N345,0)+IF(B345="D",AK344)+IF(B345="C",F344*90%)-(Y345-Y344)-IF($B345="A",Q344/K344) + IF($B345="A",Q344/K344)</f>
        <v>-22881.115954266104</v>
      </c>
      <c r="N345" s="23">
        <f t="shared" si="250"/>
        <v>0</v>
      </c>
      <c r="O345" s="22">
        <f t="shared" si="251"/>
        <v>0</v>
      </c>
      <c r="P345" s="22">
        <f t="shared" si="282"/>
        <v>0</v>
      </c>
      <c r="Q345" s="22">
        <f t="shared" si="283"/>
        <v>28280.582971393807</v>
      </c>
      <c r="R345" s="22">
        <f t="shared" si="252"/>
        <v>795113.72307115211</v>
      </c>
      <c r="S345" s="16">
        <f t="shared" si="242"/>
        <v>0</v>
      </c>
      <c r="T345" s="15">
        <f t="shared" si="253"/>
        <v>0</v>
      </c>
      <c r="U345" s="23">
        <f t="shared" si="270"/>
        <v>708279.36338150653</v>
      </c>
      <c r="V345" s="23">
        <f t="shared" si="271"/>
        <v>0</v>
      </c>
      <c r="W345" s="23">
        <f t="shared" si="284"/>
        <v>0</v>
      </c>
      <c r="X345" s="23">
        <f t="shared" si="272"/>
        <v>21603086.323550679</v>
      </c>
      <c r="Y345" s="23">
        <f t="shared" si="254"/>
        <v>2785756.2459906493</v>
      </c>
      <c r="Z345" s="3">
        <f t="shared" si="255"/>
        <v>3936.5225691493511</v>
      </c>
      <c r="AA345" s="23">
        <f t="shared" si="256"/>
        <v>9825901.5701856948</v>
      </c>
      <c r="AB345" s="26">
        <f t="shared" si="273"/>
        <v>34919825.000000015</v>
      </c>
      <c r="AC345" s="23">
        <f t="shared" si="274"/>
        <v>39723036</v>
      </c>
      <c r="AD345" s="23">
        <f t="shared" si="280"/>
        <v>4803211</v>
      </c>
      <c r="AE345" s="24">
        <f t="shared" si="241"/>
        <v>34919825</v>
      </c>
      <c r="AF345" s="3">
        <f t="shared" si="275"/>
        <v>0</v>
      </c>
      <c r="AG345" s="2">
        <f t="shared" si="257"/>
        <v>2.1875288931547054E-3</v>
      </c>
      <c r="AH345" s="2">
        <f t="shared" si="258"/>
        <v>0.82096495719848639</v>
      </c>
      <c r="AI345" s="23">
        <f t="shared" si="281"/>
        <v>9803259.7805202212</v>
      </c>
      <c r="AJ345" s="23">
        <f t="shared" si="259"/>
        <v>1002309.6184506365</v>
      </c>
      <c r="AK345" s="23">
        <f t="shared" si="260"/>
        <v>0</v>
      </c>
      <c r="AL345" s="23">
        <f t="shared" si="285"/>
        <v>0</v>
      </c>
      <c r="AM345" s="23">
        <f t="shared" si="286"/>
        <v>0</v>
      </c>
      <c r="AN345" s="16">
        <f t="shared" si="276"/>
        <v>0</v>
      </c>
      <c r="AO345" s="23">
        <f t="shared" si="277"/>
        <v>0</v>
      </c>
      <c r="AP345" s="22">
        <f t="shared" si="278"/>
        <v>0</v>
      </c>
      <c r="AQ345" s="30">
        <f t="shared" si="261"/>
        <v>46652272.238073543</v>
      </c>
      <c r="AR345" s="28">
        <f t="shared" si="262"/>
        <v>1135401.4886656173</v>
      </c>
      <c r="AS345" s="25">
        <f t="shared" si="263"/>
        <v>40366662.795805581</v>
      </c>
      <c r="AT345" s="32">
        <f t="shared" si="264"/>
        <v>7873.0451382987021</v>
      </c>
      <c r="AU345" s="23">
        <f t="shared" si="265"/>
        <v>7873.0451382987021</v>
      </c>
      <c r="AV345" s="22">
        <f t="shared" si="266"/>
        <v>4326813.6475598123</v>
      </c>
      <c r="AW345" s="31">
        <f t="shared" si="279"/>
        <v>46652272.238073558</v>
      </c>
      <c r="AX345" s="21"/>
      <c r="AY345" s="21"/>
      <c r="AZ345" s="21"/>
      <c r="BA345" s="21"/>
    </row>
    <row r="346" spans="1:53" x14ac:dyDescent="0.25">
      <c r="A346">
        <f t="shared" ref="A346:A409" si="287">A341+1</f>
        <v>307</v>
      </c>
      <c r="B346" t="s">
        <v>6</v>
      </c>
      <c r="C346" s="27">
        <f t="shared" si="244"/>
        <v>0</v>
      </c>
      <c r="D346" s="27">
        <f t="shared" si="267"/>
        <v>0</v>
      </c>
      <c r="E346" s="27" t="b">
        <f t="shared" si="243"/>
        <v>0</v>
      </c>
      <c r="F346" s="29">
        <f t="shared" si="245"/>
        <v>0</v>
      </c>
      <c r="G346" s="27">
        <f t="shared" si="268"/>
        <v>0</v>
      </c>
      <c r="H346" s="22">
        <f t="shared" si="246"/>
        <v>72148278.05088073</v>
      </c>
      <c r="I346" s="23">
        <f t="shared" si="247"/>
        <v>111642903.91621004</v>
      </c>
      <c r="J346" s="23">
        <f t="shared" si="248"/>
        <v>68</v>
      </c>
      <c r="K346" s="19">
        <f t="shared" si="269"/>
        <v>1.403757854957963</v>
      </c>
      <c r="L346" s="16">
        <f t="shared" si="249"/>
        <v>0.58166508227668479</v>
      </c>
      <c r="M346" s="23">
        <f>M345-IF($B346="B",(Percent_Rent_In_Elsies*2.49%/12 * H345)/K345,0)+IF($B346="D",N346,0)+IF(B346="D",AK345)+IF(B346="C",F345*90%)-(Y346-Y345)-IF($B346="A",Q345/K345) + IF($B346="A",Q345/K345)</f>
        <v>-22881.115954266101</v>
      </c>
      <c r="N346" s="23">
        <f t="shared" si="250"/>
        <v>0</v>
      </c>
      <c r="O346" s="22">
        <f t="shared" si="251"/>
        <v>0</v>
      </c>
      <c r="P346" s="22">
        <f t="shared" si="282"/>
        <v>0</v>
      </c>
      <c r="Q346" s="22">
        <f t="shared" si="283"/>
        <v>0</v>
      </c>
      <c r="R346" s="22">
        <f t="shared" si="252"/>
        <v>795113.72307115211</v>
      </c>
      <c r="S346" s="16">
        <f t="shared" si="242"/>
        <v>0</v>
      </c>
      <c r="T346" s="15">
        <f t="shared" si="253"/>
        <v>0</v>
      </c>
      <c r="U346" s="23">
        <f t="shared" si="270"/>
        <v>708279.36338150653</v>
      </c>
      <c r="V346" s="23">
        <f t="shared" si="271"/>
        <v>0</v>
      </c>
      <c r="W346" s="23">
        <f t="shared" si="284"/>
        <v>20247.071662585211</v>
      </c>
      <c r="X346" s="23">
        <f t="shared" si="272"/>
        <v>21602521.864733841</v>
      </c>
      <c r="Y346" s="23">
        <f t="shared" si="254"/>
        <v>2785756.2459906493</v>
      </c>
      <c r="Z346" s="3">
        <f t="shared" si="255"/>
        <v>0</v>
      </c>
      <c r="AA346" s="23">
        <f t="shared" si="256"/>
        <v>9825901.5701856948</v>
      </c>
      <c r="AB346" s="26">
        <f t="shared" si="273"/>
        <v>34919825.000000015</v>
      </c>
      <c r="AC346" s="23">
        <f t="shared" si="274"/>
        <v>39723036</v>
      </c>
      <c r="AD346" s="23">
        <f t="shared" si="280"/>
        <v>4803211</v>
      </c>
      <c r="AE346" s="24">
        <f t="shared" si="241"/>
        <v>34919825</v>
      </c>
      <c r="AF346" s="3">
        <f t="shared" si="275"/>
        <v>0</v>
      </c>
      <c r="AG346" s="2">
        <f t="shared" si="257"/>
        <v>0</v>
      </c>
      <c r="AH346" s="2">
        <f t="shared" si="258"/>
        <v>0.82644489828778611</v>
      </c>
      <c r="AI346" s="23">
        <f t="shared" si="281"/>
        <v>9852276.0794228222</v>
      </c>
      <c r="AJ346" s="23">
        <f t="shared" si="259"/>
        <v>997323.00343346922</v>
      </c>
      <c r="AK346" s="23">
        <f t="shared" si="260"/>
        <v>0</v>
      </c>
      <c r="AL346" s="23">
        <f t="shared" si="285"/>
        <v>0</v>
      </c>
      <c r="AM346" s="23">
        <f t="shared" si="286"/>
        <v>0</v>
      </c>
      <c r="AN346" s="16">
        <f t="shared" si="276"/>
        <v>0</v>
      </c>
      <c r="AO346" s="23">
        <f t="shared" si="277"/>
        <v>0</v>
      </c>
      <c r="AP346" s="22">
        <f t="shared" si="278"/>
        <v>0</v>
      </c>
      <c r="AQ346" s="30">
        <f t="shared" si="261"/>
        <v>46624019.935685121</v>
      </c>
      <c r="AR346" s="28">
        <f t="shared" si="262"/>
        <v>1135429.7692485887</v>
      </c>
      <c r="AS346" s="25">
        <f t="shared" si="263"/>
        <v>40366662.795805581</v>
      </c>
      <c r="AT346" s="32">
        <f t="shared" si="264"/>
        <v>0</v>
      </c>
      <c r="AU346" s="23">
        <f t="shared" si="265"/>
        <v>0</v>
      </c>
      <c r="AV346" s="22">
        <f t="shared" si="266"/>
        <v>4326813.6475598123</v>
      </c>
      <c r="AW346" s="31">
        <f t="shared" si="279"/>
        <v>46624019.935685135</v>
      </c>
    </row>
    <row r="347" spans="1:53" x14ac:dyDescent="0.25">
      <c r="A347">
        <f t="shared" si="287"/>
        <v>307</v>
      </c>
      <c r="B347" t="s">
        <v>7</v>
      </c>
      <c r="C347" s="27">
        <f t="shared" si="244"/>
        <v>0</v>
      </c>
      <c r="D347" s="27">
        <f t="shared" si="267"/>
        <v>70187.89274789815</v>
      </c>
      <c r="E347" s="27" t="b">
        <f t="shared" si="243"/>
        <v>0</v>
      </c>
      <c r="F347" s="29">
        <f t="shared" si="245"/>
        <v>50000</v>
      </c>
      <c r="G347" s="27">
        <f t="shared" si="268"/>
        <v>0</v>
      </c>
      <c r="H347" s="22">
        <f t="shared" si="246"/>
        <v>72218465.943628624</v>
      </c>
      <c r="I347" s="23">
        <f t="shared" si="247"/>
        <v>111763571.10921599</v>
      </c>
      <c r="J347" s="23">
        <f t="shared" si="248"/>
        <v>68</v>
      </c>
      <c r="K347" s="19">
        <f t="shared" si="269"/>
        <v>1.403757854957963</v>
      </c>
      <c r="L347" s="16">
        <f t="shared" si="249"/>
        <v>0.58166508227668479</v>
      </c>
      <c r="M347" s="23">
        <f>M346-IF($B347="B",(Percent_Rent_In_Elsies*2.49%/12 * H346)/K346,0)+IF($B347="D",N347,0)+IF(B347="D",AK346)+IF(B347="C",F346*90%)-(Y347-Y346)-IF($B347="A",Q346/K346) + IF($B347="A",Q346/K346)</f>
        <v>-76205.012389403288</v>
      </c>
      <c r="N347" s="23">
        <f t="shared" si="250"/>
        <v>0</v>
      </c>
      <c r="O347" s="22">
        <f t="shared" si="251"/>
        <v>0</v>
      </c>
      <c r="P347" s="22">
        <f t="shared" si="282"/>
        <v>0</v>
      </c>
      <c r="Q347" s="22">
        <f t="shared" si="283"/>
        <v>0</v>
      </c>
      <c r="R347" s="22">
        <f t="shared" si="252"/>
        <v>728854.24614855612</v>
      </c>
      <c r="S347" s="16">
        <f t="shared" si="242"/>
        <v>66259.476922596004</v>
      </c>
      <c r="T347" s="15">
        <f t="shared" si="253"/>
        <v>0</v>
      </c>
      <c r="U347" s="23">
        <f t="shared" si="270"/>
        <v>649256.08309971436</v>
      </c>
      <c r="V347" s="23">
        <f t="shared" si="271"/>
        <v>59023.280281792213</v>
      </c>
      <c r="W347" s="23">
        <f t="shared" si="284"/>
        <v>20247.071662585211</v>
      </c>
      <c r="X347" s="23">
        <f t="shared" si="272"/>
        <v>21602521.864733841</v>
      </c>
      <c r="Y347" s="23">
        <f t="shared" si="254"/>
        <v>2785756.2459906493</v>
      </c>
      <c r="Z347" s="3">
        <f t="shared" si="255"/>
        <v>0</v>
      </c>
      <c r="AA347" s="23">
        <f t="shared" si="256"/>
        <v>9825901.5701856948</v>
      </c>
      <c r="AB347" s="26">
        <f t="shared" si="273"/>
        <v>34919825.000000007</v>
      </c>
      <c r="AC347" s="23">
        <f t="shared" si="274"/>
        <v>39723036</v>
      </c>
      <c r="AD347" s="23">
        <f t="shared" si="280"/>
        <v>4803211</v>
      </c>
      <c r="AE347" s="24">
        <f t="shared" si="241"/>
        <v>34919825</v>
      </c>
      <c r="AF347" s="3">
        <f t="shared" si="275"/>
        <v>0</v>
      </c>
      <c r="AG347" s="2">
        <f t="shared" si="257"/>
        <v>0</v>
      </c>
      <c r="AH347" s="2">
        <f t="shared" si="258"/>
        <v>0.82724888734268998</v>
      </c>
      <c r="AI347" s="23">
        <f t="shared" si="281"/>
        <v>9852276.0794228222</v>
      </c>
      <c r="AJ347" s="23">
        <f t="shared" si="259"/>
        <v>997323.00343346922</v>
      </c>
      <c r="AK347" s="23">
        <f t="shared" si="260"/>
        <v>0</v>
      </c>
      <c r="AL347" s="23">
        <f t="shared" si="285"/>
        <v>122043.13465972617</v>
      </c>
      <c r="AM347" s="23">
        <f t="shared" si="286"/>
        <v>18257463841.091015</v>
      </c>
      <c r="AN347" s="16">
        <f t="shared" si="276"/>
        <v>0</v>
      </c>
      <c r="AO347" s="23">
        <f t="shared" si="277"/>
        <v>53323.896435137191</v>
      </c>
      <c r="AP347" s="22">
        <f t="shared" si="278"/>
        <v>74853.83847778877</v>
      </c>
      <c r="AQ347" s="30">
        <f t="shared" si="261"/>
        <v>46843279.24776154</v>
      </c>
      <c r="AR347" s="28">
        <f t="shared" si="262"/>
        <v>1209647.3500993163</v>
      </c>
      <c r="AS347" s="25">
        <f t="shared" si="263"/>
        <v>40436850.688553482</v>
      </c>
      <c r="AT347" s="32">
        <f t="shared" si="264"/>
        <v>0</v>
      </c>
      <c r="AU347" s="23">
        <f t="shared" si="265"/>
        <v>0</v>
      </c>
      <c r="AV347" s="22">
        <f t="shared" si="266"/>
        <v>4326813.6475598123</v>
      </c>
      <c r="AW347" s="31">
        <f t="shared" si="279"/>
        <v>46843279.247761555</v>
      </c>
    </row>
    <row r="348" spans="1:53" s="21" customFormat="1" x14ac:dyDescent="0.25">
      <c r="A348">
        <f t="shared" si="287"/>
        <v>307</v>
      </c>
      <c r="B348" t="s">
        <v>8</v>
      </c>
      <c r="C348" s="27">
        <f t="shared" si="244"/>
        <v>0</v>
      </c>
      <c r="D348" s="27">
        <f t="shared" si="267"/>
        <v>0</v>
      </c>
      <c r="E348" s="27" t="b">
        <f t="shared" si="243"/>
        <v>0</v>
      </c>
      <c r="F348" s="29">
        <f t="shared" si="245"/>
        <v>0</v>
      </c>
      <c r="G348" s="27">
        <f t="shared" si="268"/>
        <v>0</v>
      </c>
      <c r="H348" s="22">
        <f t="shared" si="246"/>
        <v>72218465.943628624</v>
      </c>
      <c r="I348" s="23">
        <f t="shared" si="247"/>
        <v>111763571.10921599</v>
      </c>
      <c r="J348" s="23">
        <f t="shared" si="248"/>
        <v>68</v>
      </c>
      <c r="K348" s="19">
        <f t="shared" si="269"/>
        <v>1.403757854957963</v>
      </c>
      <c r="L348" s="16">
        <f t="shared" si="249"/>
        <v>0.58166508227668479</v>
      </c>
      <c r="M348" s="23">
        <f>M347-IF($B348="B",(Percent_Rent_In_Elsies*2.49%/12 * H347)/K347,0)+IF($B348="D",N348,0)+IF(B348="D",AK347)+IF(B348="C",F347*90%)-(Y348-Y347)-IF($B348="A",Q347/K347) + IF($B348="A",Q347/K347)</f>
        <v>-36048.770755172693</v>
      </c>
      <c r="N348" s="23">
        <f t="shared" si="250"/>
        <v>0</v>
      </c>
      <c r="O348" s="22">
        <f t="shared" si="251"/>
        <v>0</v>
      </c>
      <c r="P348" s="22">
        <f t="shared" si="282"/>
        <v>0</v>
      </c>
      <c r="Q348" s="22">
        <f t="shared" si="283"/>
        <v>0</v>
      </c>
      <c r="R348" s="22">
        <f t="shared" si="252"/>
        <v>803708.08462634485</v>
      </c>
      <c r="S348" s="16">
        <f t="shared" si="242"/>
        <v>66259.476922596004</v>
      </c>
      <c r="T348" s="15">
        <f t="shared" si="253"/>
        <v>0</v>
      </c>
      <c r="U348" s="23">
        <f t="shared" si="270"/>
        <v>707579.9795348515</v>
      </c>
      <c r="V348" s="23">
        <f t="shared" si="271"/>
        <v>59023.280281792213</v>
      </c>
      <c r="W348" s="23">
        <f t="shared" si="284"/>
        <v>20247.071662585211</v>
      </c>
      <c r="X348" s="23">
        <f t="shared" si="272"/>
        <v>21602521.864733841</v>
      </c>
      <c r="Y348" s="23">
        <f t="shared" si="254"/>
        <v>2790600.0043564187</v>
      </c>
      <c r="Z348" s="3">
        <f t="shared" si="255"/>
        <v>0</v>
      </c>
      <c r="AA348" s="23">
        <f t="shared" si="256"/>
        <v>9825901.5701856948</v>
      </c>
      <c r="AB348" s="26">
        <f t="shared" si="273"/>
        <v>34969825.000000015</v>
      </c>
      <c r="AC348" s="23">
        <f t="shared" si="274"/>
        <v>39773036</v>
      </c>
      <c r="AD348" s="23">
        <f t="shared" si="280"/>
        <v>4803211</v>
      </c>
      <c r="AE348" s="24">
        <f t="shared" si="241"/>
        <v>34969825</v>
      </c>
      <c r="AF348" s="3">
        <f t="shared" si="275"/>
        <v>21566473.093978655</v>
      </c>
      <c r="AG348" s="2">
        <f t="shared" si="257"/>
        <v>0</v>
      </c>
      <c r="AH348" s="2">
        <f t="shared" si="258"/>
        <v>0.82606608347200616</v>
      </c>
      <c r="AI348" s="23">
        <f t="shared" si="281"/>
        <v>9852276.0794228222</v>
      </c>
      <c r="AJ348" s="23">
        <f t="shared" si="259"/>
        <v>997323.00343346922</v>
      </c>
      <c r="AK348" s="23">
        <f t="shared" si="260"/>
        <v>-7870.0821811804253</v>
      </c>
      <c r="AL348" s="23">
        <f t="shared" si="285"/>
        <v>0</v>
      </c>
      <c r="AM348" s="23">
        <f t="shared" si="286"/>
        <v>0</v>
      </c>
      <c r="AN348" s="16">
        <f t="shared" si="276"/>
        <v>0</v>
      </c>
      <c r="AO348" s="23">
        <f t="shared" si="277"/>
        <v>0</v>
      </c>
      <c r="AP348" s="22">
        <f t="shared" si="278"/>
        <v>0</v>
      </c>
      <c r="AQ348" s="30">
        <f t="shared" si="261"/>
        <v>46798090.527713127</v>
      </c>
      <c r="AR348" s="28">
        <f t="shared" si="262"/>
        <v>1164458.6300509009</v>
      </c>
      <c r="AS348" s="25">
        <f t="shared" si="263"/>
        <v>40436850.688553482</v>
      </c>
      <c r="AT348" s="32">
        <f t="shared" si="264"/>
        <v>0</v>
      </c>
      <c r="AU348" s="23">
        <f t="shared" si="265"/>
        <v>0</v>
      </c>
      <c r="AV348" s="22">
        <f t="shared" si="266"/>
        <v>4326813.6475598123</v>
      </c>
      <c r="AW348" s="31">
        <f t="shared" si="279"/>
        <v>46798090.527713135</v>
      </c>
      <c r="AX348"/>
      <c r="AY348"/>
      <c r="AZ348"/>
      <c r="BA348"/>
    </row>
    <row r="349" spans="1:53" s="21" customFormat="1" x14ac:dyDescent="0.25">
      <c r="A349">
        <f t="shared" si="287"/>
        <v>307</v>
      </c>
      <c r="B349" t="s">
        <v>9</v>
      </c>
      <c r="C349" s="27">
        <f t="shared" si="244"/>
        <v>0</v>
      </c>
      <c r="D349" s="27">
        <f t="shared" si="267"/>
        <v>0</v>
      </c>
      <c r="E349" s="27" t="b">
        <f t="shared" si="243"/>
        <v>0</v>
      </c>
      <c r="F349" s="29">
        <f t="shared" si="245"/>
        <v>0</v>
      </c>
      <c r="G349" s="27">
        <f t="shared" si="268"/>
        <v>0</v>
      </c>
      <c r="H349" s="22">
        <f t="shared" si="246"/>
        <v>72218465.943628624</v>
      </c>
      <c r="I349" s="23">
        <f t="shared" si="247"/>
        <v>111763571.10921599</v>
      </c>
      <c r="J349" s="23">
        <f t="shared" si="248"/>
        <v>68</v>
      </c>
      <c r="K349" s="19">
        <f t="shared" si="269"/>
        <v>1.403757854957963</v>
      </c>
      <c r="L349" s="16">
        <f t="shared" si="249"/>
        <v>0.58166508227668479</v>
      </c>
      <c r="M349" s="23">
        <f>M348-IF($B349="B",(Percent_Rent_In_Elsies*2.49%/12 * H348)/K348,0)+IF($B349="D",N349,0)+IF(B349="D",AK348)+IF(B349="C",F348*90%)-(Y349-Y348)-IF($B349="A",Q348/K348) + IF($B349="A",Q348/K348)</f>
        <v>-43918.85293635312</v>
      </c>
      <c r="N349" s="23">
        <f t="shared" si="250"/>
        <v>0</v>
      </c>
      <c r="O349" s="22">
        <f t="shared" si="251"/>
        <v>28674.649761279543</v>
      </c>
      <c r="P349" s="22">
        <f t="shared" si="282"/>
        <v>0</v>
      </c>
      <c r="Q349" s="22">
        <f t="shared" si="283"/>
        <v>0</v>
      </c>
      <c r="R349" s="22">
        <f t="shared" si="252"/>
        <v>803708.08462634485</v>
      </c>
      <c r="S349" s="16">
        <f t="shared" si="242"/>
        <v>0</v>
      </c>
      <c r="T349" s="15">
        <f t="shared" si="253"/>
        <v>37584.827161316462</v>
      </c>
      <c r="U349" s="23">
        <f t="shared" si="270"/>
        <v>707579.9795348515</v>
      </c>
      <c r="V349" s="23">
        <f t="shared" si="271"/>
        <v>0</v>
      </c>
      <c r="W349" s="23">
        <f t="shared" si="284"/>
        <v>79270.351944377428</v>
      </c>
      <c r="X349" s="23">
        <f t="shared" si="272"/>
        <v>21602521.864733841</v>
      </c>
      <c r="Y349" s="23">
        <f t="shared" si="254"/>
        <v>2790600.0043564187</v>
      </c>
      <c r="Z349" s="3">
        <f t="shared" si="255"/>
        <v>0</v>
      </c>
      <c r="AA349" s="23">
        <f t="shared" si="256"/>
        <v>9833771.6523668747</v>
      </c>
      <c r="AB349" s="26">
        <f t="shared" si="273"/>
        <v>34969825.000000015</v>
      </c>
      <c r="AC349" s="23">
        <f t="shared" si="274"/>
        <v>39773036</v>
      </c>
      <c r="AD349" s="23">
        <f t="shared" si="280"/>
        <v>4803211</v>
      </c>
      <c r="AE349" s="24">
        <f t="shared" si="241"/>
        <v>34969825</v>
      </c>
      <c r="AF349" s="3">
        <f t="shared" si="275"/>
        <v>0</v>
      </c>
      <c r="AG349" s="2">
        <f t="shared" si="257"/>
        <v>0</v>
      </c>
      <c r="AH349" s="2">
        <f t="shared" si="258"/>
        <v>0.82606608347200616</v>
      </c>
      <c r="AI349" s="23">
        <f t="shared" si="281"/>
        <v>9860167.2863378208</v>
      </c>
      <c r="AJ349" s="23">
        <f t="shared" si="259"/>
        <v>997323.00343346922</v>
      </c>
      <c r="AK349" s="23">
        <f t="shared" si="260"/>
        <v>0</v>
      </c>
      <c r="AL349" s="23">
        <f t="shared" si="285"/>
        <v>0</v>
      </c>
      <c r="AM349" s="23">
        <f t="shared" si="286"/>
        <v>0</v>
      </c>
      <c r="AN349" s="16">
        <f t="shared" si="276"/>
        <v>0</v>
      </c>
      <c r="AO349" s="23">
        <f t="shared" si="277"/>
        <v>0</v>
      </c>
      <c r="AP349" s="22">
        <f t="shared" si="278"/>
        <v>0</v>
      </c>
      <c r="AQ349" s="30">
        <f t="shared" si="261"/>
        <v>46798090.527713127</v>
      </c>
      <c r="AR349" s="28">
        <f t="shared" si="262"/>
        <v>1164458.6300509009</v>
      </c>
      <c r="AS349" s="25">
        <f t="shared" si="263"/>
        <v>40436850.688553482</v>
      </c>
      <c r="AT349" s="32">
        <f t="shared" si="264"/>
        <v>0</v>
      </c>
      <c r="AU349" s="23">
        <f t="shared" si="265"/>
        <v>0</v>
      </c>
      <c r="AV349" s="22">
        <f t="shared" si="266"/>
        <v>4326813.6475598123</v>
      </c>
      <c r="AW349" s="31">
        <f t="shared" si="279"/>
        <v>46798090.527713135</v>
      </c>
      <c r="AX349"/>
      <c r="AY349"/>
      <c r="AZ349"/>
      <c r="BA349"/>
    </row>
    <row r="350" spans="1:53" x14ac:dyDescent="0.25">
      <c r="A350" s="21">
        <f t="shared" si="287"/>
        <v>307</v>
      </c>
      <c r="B350" s="21" t="s">
        <v>28</v>
      </c>
      <c r="C350" s="27">
        <f t="shared" si="244"/>
        <v>0</v>
      </c>
      <c r="D350" s="27">
        <f t="shared" si="267"/>
        <v>0</v>
      </c>
      <c r="E350" s="27" t="b">
        <f t="shared" si="243"/>
        <v>0</v>
      </c>
      <c r="F350" s="29">
        <f t="shared" si="245"/>
        <v>0</v>
      </c>
      <c r="G350" s="27">
        <f t="shared" si="268"/>
        <v>0</v>
      </c>
      <c r="H350" s="22">
        <f t="shared" si="246"/>
        <v>72218465.943628624</v>
      </c>
      <c r="I350" s="23">
        <f t="shared" si="247"/>
        <v>111763571.10921599</v>
      </c>
      <c r="J350" s="23">
        <f t="shared" si="248"/>
        <v>68</v>
      </c>
      <c r="K350" s="19">
        <f t="shared" si="269"/>
        <v>1.403757854957963</v>
      </c>
      <c r="L350" s="16">
        <f t="shared" si="249"/>
        <v>0.58166508227668479</v>
      </c>
      <c r="M350" s="23">
        <f>M349-IF($B350="B",(Percent_Rent_In_Elsies*2.49%/12 * H349)/K349,0)+IF($B350="D",N350,0)+IF(B350="D",AK349)+IF(B350="C",F349*90%)-(Y350-Y349)-IF($B350="A",Q349/K349) + IF($B350="A",Q349/K349)</f>
        <v>-43918.85293635312</v>
      </c>
      <c r="N350" s="23">
        <f t="shared" si="250"/>
        <v>0</v>
      </c>
      <c r="O350" s="22">
        <f t="shared" si="251"/>
        <v>0</v>
      </c>
      <c r="P350" s="22">
        <f t="shared" si="282"/>
        <v>0</v>
      </c>
      <c r="Q350" s="22">
        <f t="shared" si="283"/>
        <v>28674.649761279543</v>
      </c>
      <c r="R350" s="22">
        <f t="shared" si="252"/>
        <v>803708.08462634485</v>
      </c>
      <c r="S350" s="16">
        <f t="shared" si="242"/>
        <v>0</v>
      </c>
      <c r="T350" s="15">
        <f t="shared" si="253"/>
        <v>0</v>
      </c>
      <c r="U350" s="23">
        <f t="shared" si="270"/>
        <v>707579.9795348515</v>
      </c>
      <c r="V350" s="23">
        <f t="shared" si="271"/>
        <v>0</v>
      </c>
      <c r="W350" s="23">
        <f t="shared" si="284"/>
        <v>0</v>
      </c>
      <c r="X350" s="23">
        <f t="shared" si="272"/>
        <v>21602521.864733841</v>
      </c>
      <c r="Y350" s="23">
        <f t="shared" si="254"/>
        <v>2790600.0043564187</v>
      </c>
      <c r="Z350" s="3">
        <f t="shared" si="255"/>
        <v>3963.5175972188722</v>
      </c>
      <c r="AA350" s="23">
        <f t="shared" si="256"/>
        <v>9893224.4163251575</v>
      </c>
      <c r="AB350" s="26">
        <f t="shared" si="273"/>
        <v>34969825.000000007</v>
      </c>
      <c r="AC350" s="23">
        <f t="shared" si="274"/>
        <v>39773036</v>
      </c>
      <c r="AD350" s="23">
        <f t="shared" si="280"/>
        <v>4803211</v>
      </c>
      <c r="AE350" s="24">
        <f t="shared" si="241"/>
        <v>34969825</v>
      </c>
      <c r="AF350" s="3">
        <f t="shared" si="275"/>
        <v>0</v>
      </c>
      <c r="AG350" s="2">
        <f t="shared" si="257"/>
        <v>2.2053773447038871E-3</v>
      </c>
      <c r="AH350" s="2">
        <f t="shared" si="258"/>
        <v>0.82606608347200616</v>
      </c>
      <c r="AI350" s="23">
        <f t="shared" si="281"/>
        <v>9919779.6323416773</v>
      </c>
      <c r="AJ350" s="23">
        <f t="shared" si="259"/>
        <v>997323.00343346922</v>
      </c>
      <c r="AK350" s="23">
        <f t="shared" si="260"/>
        <v>0</v>
      </c>
      <c r="AL350" s="23">
        <f t="shared" si="285"/>
        <v>0</v>
      </c>
      <c r="AM350" s="23">
        <f t="shared" si="286"/>
        <v>0</v>
      </c>
      <c r="AN350" s="16">
        <f t="shared" si="276"/>
        <v>0</v>
      </c>
      <c r="AO350" s="23">
        <f t="shared" si="277"/>
        <v>0</v>
      </c>
      <c r="AP350" s="22">
        <f t="shared" si="278"/>
        <v>0</v>
      </c>
      <c r="AQ350" s="30">
        <f t="shared" si="261"/>
        <v>46798090.527713127</v>
      </c>
      <c r="AR350" s="28">
        <f t="shared" si="262"/>
        <v>1164458.6300509009</v>
      </c>
      <c r="AS350" s="25">
        <f t="shared" si="263"/>
        <v>40436850.688553482</v>
      </c>
      <c r="AT350" s="32">
        <f t="shared" si="264"/>
        <v>7927.0351944377444</v>
      </c>
      <c r="AU350" s="23">
        <f t="shared" si="265"/>
        <v>7927.0351944377444</v>
      </c>
      <c r="AV350" s="22">
        <f t="shared" si="266"/>
        <v>4364398.4747211291</v>
      </c>
      <c r="AW350" s="31">
        <f t="shared" si="279"/>
        <v>46798090.527713127</v>
      </c>
    </row>
    <row r="351" spans="1:53" x14ac:dyDescent="0.25">
      <c r="A351">
        <f t="shared" si="287"/>
        <v>308</v>
      </c>
      <c r="B351" t="s">
        <v>6</v>
      </c>
      <c r="C351" s="27">
        <f t="shared" si="244"/>
        <v>0</v>
      </c>
      <c r="D351" s="27">
        <f t="shared" si="267"/>
        <v>0</v>
      </c>
      <c r="E351" s="27" t="b">
        <f t="shared" si="243"/>
        <v>0</v>
      </c>
      <c r="F351" s="29">
        <f t="shared" si="245"/>
        <v>0</v>
      </c>
      <c r="G351" s="27">
        <f t="shared" si="268"/>
        <v>0</v>
      </c>
      <c r="H351" s="22">
        <f t="shared" si="246"/>
        <v>73064026.824821338</v>
      </c>
      <c r="I351" s="23">
        <f t="shared" si="247"/>
        <v>111763571.10921599</v>
      </c>
      <c r="J351" s="23">
        <f t="shared" si="248"/>
        <v>70</v>
      </c>
      <c r="K351" s="19">
        <f t="shared" si="269"/>
        <v>1.4178305274539162</v>
      </c>
      <c r="L351" s="16">
        <f t="shared" si="249"/>
        <v>0.58847543518438594</v>
      </c>
      <c r="M351" s="23">
        <f>M350-IF($B351="B",(Percent_Rent_In_Elsies*2.49%/12 * H350)/K350,0)+IF($B351="D",N351,0)+IF(B351="D",AK350)+IF(B351="C",F350*90%)-(Y351-Y350)-IF($B351="A",Q350/K350) + IF($B351="A",Q350/K350)</f>
        <v>-43918.852936353127</v>
      </c>
      <c r="N351" s="23">
        <f t="shared" si="250"/>
        <v>0</v>
      </c>
      <c r="O351" s="22">
        <f t="shared" si="251"/>
        <v>0</v>
      </c>
      <c r="P351" s="22">
        <f t="shared" si="282"/>
        <v>0</v>
      </c>
      <c r="Q351" s="22">
        <f t="shared" si="283"/>
        <v>0</v>
      </c>
      <c r="R351" s="22">
        <f t="shared" si="252"/>
        <v>803708.08462634485</v>
      </c>
      <c r="S351" s="16">
        <f t="shared" si="242"/>
        <v>0</v>
      </c>
      <c r="T351" s="15">
        <f t="shared" si="253"/>
        <v>0</v>
      </c>
      <c r="U351" s="23">
        <f t="shared" si="270"/>
        <v>707579.9795348515</v>
      </c>
      <c r="V351" s="23">
        <f t="shared" si="271"/>
        <v>0</v>
      </c>
      <c r="W351" s="23">
        <f t="shared" si="284"/>
        <v>20427.062730230089</v>
      </c>
      <c r="X351" s="23">
        <f t="shared" si="272"/>
        <v>21601912.389989704</v>
      </c>
      <c r="Y351" s="23">
        <f t="shared" si="254"/>
        <v>2790600.0043564187</v>
      </c>
      <c r="Z351" s="3">
        <f t="shared" si="255"/>
        <v>0</v>
      </c>
      <c r="AA351" s="23">
        <f t="shared" si="256"/>
        <v>9893224.4163251575</v>
      </c>
      <c r="AB351" s="26">
        <f t="shared" si="273"/>
        <v>34969825.000000007</v>
      </c>
      <c r="AC351" s="23">
        <f t="shared" si="274"/>
        <v>39773036</v>
      </c>
      <c r="AD351" s="23">
        <f t="shared" si="280"/>
        <v>4803211</v>
      </c>
      <c r="AE351" s="24">
        <f t="shared" si="241"/>
        <v>34969825</v>
      </c>
      <c r="AF351" s="3">
        <f t="shared" si="275"/>
        <v>0</v>
      </c>
      <c r="AG351" s="2">
        <f t="shared" si="257"/>
        <v>0</v>
      </c>
      <c r="AH351" s="2">
        <f t="shared" si="258"/>
        <v>0.83573797495207758</v>
      </c>
      <c r="AI351" s="23">
        <f t="shared" si="281"/>
        <v>10019225.4231559</v>
      </c>
      <c r="AJ351" s="23">
        <f t="shared" si="259"/>
        <v>987424.07706093369</v>
      </c>
      <c r="AK351" s="23">
        <f t="shared" si="260"/>
        <v>0</v>
      </c>
      <c r="AL351" s="23">
        <f t="shared" si="285"/>
        <v>0</v>
      </c>
      <c r="AM351" s="23">
        <f t="shared" si="286"/>
        <v>0</v>
      </c>
      <c r="AN351" s="16">
        <f t="shared" si="276"/>
        <v>0</v>
      </c>
      <c r="AO351" s="23">
        <f t="shared" si="277"/>
        <v>0</v>
      </c>
      <c r="AP351" s="22">
        <f t="shared" si="278"/>
        <v>0</v>
      </c>
      <c r="AQ351" s="30">
        <f t="shared" si="261"/>
        <v>46769444.552601606</v>
      </c>
      <c r="AR351" s="28">
        <f t="shared" si="262"/>
        <v>1164487.3047006621</v>
      </c>
      <c r="AS351" s="25">
        <f t="shared" si="263"/>
        <v>40436850.688553482</v>
      </c>
      <c r="AT351" s="32">
        <f t="shared" si="264"/>
        <v>0</v>
      </c>
      <c r="AU351" s="23">
        <f t="shared" si="265"/>
        <v>0</v>
      </c>
      <c r="AV351" s="22">
        <f t="shared" si="266"/>
        <v>4364398.4747211291</v>
      </c>
      <c r="AW351" s="31">
        <f t="shared" si="279"/>
        <v>46769444.552601621</v>
      </c>
    </row>
    <row r="352" spans="1:53" x14ac:dyDescent="0.25">
      <c r="A352">
        <f t="shared" si="287"/>
        <v>308</v>
      </c>
      <c r="B352" t="s">
        <v>7</v>
      </c>
      <c r="C352" s="27">
        <f t="shared" si="244"/>
        <v>0</v>
      </c>
      <c r="D352" s="27">
        <f t="shared" si="267"/>
        <v>141783.05274539161</v>
      </c>
      <c r="E352" s="27" t="b">
        <f t="shared" si="243"/>
        <v>0</v>
      </c>
      <c r="F352" s="29">
        <f t="shared" si="245"/>
        <v>100000</v>
      </c>
      <c r="G352" s="27">
        <f t="shared" si="268"/>
        <v>0</v>
      </c>
      <c r="H352" s="22">
        <f t="shared" si="246"/>
        <v>73205809.877566725</v>
      </c>
      <c r="I352" s="23">
        <f t="shared" si="247"/>
        <v>112004503.94050905</v>
      </c>
      <c r="J352" s="23">
        <f t="shared" si="248"/>
        <v>70</v>
      </c>
      <c r="K352" s="19">
        <f t="shared" si="269"/>
        <v>1.4178305274539162</v>
      </c>
      <c r="L352" s="16">
        <f t="shared" si="249"/>
        <v>0.58847543518438594</v>
      </c>
      <c r="M352" s="23">
        <f>M351-IF($B352="B",(Percent_Rent_In_Elsies*2.49%/12 * H351)/K351,0)+IF($B352="D",N352,0)+IF(B352="D",AK351)+IF(B352="C",F351*90%)-(Y352-Y351)-IF($B352="A",Q351/K351) + IF($B352="A",Q351/K351)</f>
        <v>-97383.583990548883</v>
      </c>
      <c r="N352" s="23">
        <f t="shared" si="250"/>
        <v>0</v>
      </c>
      <c r="O352" s="22">
        <f t="shared" si="251"/>
        <v>0</v>
      </c>
      <c r="P352" s="22">
        <f t="shared" si="282"/>
        <v>0</v>
      </c>
      <c r="Q352" s="22">
        <f t="shared" si="283"/>
        <v>0</v>
      </c>
      <c r="R352" s="22">
        <f t="shared" si="252"/>
        <v>736732.41090748273</v>
      </c>
      <c r="S352" s="16">
        <f t="shared" si="242"/>
        <v>66975.673718862075</v>
      </c>
      <c r="T352" s="15">
        <f t="shared" si="253"/>
        <v>0</v>
      </c>
      <c r="U352" s="23">
        <f t="shared" si="270"/>
        <v>648614.98124028055</v>
      </c>
      <c r="V352" s="23">
        <f t="shared" si="271"/>
        <v>58964.998294570956</v>
      </c>
      <c r="W352" s="23">
        <f t="shared" si="284"/>
        <v>20427.062730230089</v>
      </c>
      <c r="X352" s="23">
        <f t="shared" si="272"/>
        <v>21601912.389989704</v>
      </c>
      <c r="Y352" s="23">
        <f t="shared" si="254"/>
        <v>2790600.0043564187</v>
      </c>
      <c r="Z352" s="3">
        <f t="shared" si="255"/>
        <v>0</v>
      </c>
      <c r="AA352" s="23">
        <f t="shared" si="256"/>
        <v>9893224.4163251575</v>
      </c>
      <c r="AB352" s="26">
        <f t="shared" si="273"/>
        <v>34969825</v>
      </c>
      <c r="AC352" s="23">
        <f t="shared" si="274"/>
        <v>39773036</v>
      </c>
      <c r="AD352" s="23">
        <f t="shared" si="280"/>
        <v>4803211</v>
      </c>
      <c r="AE352" s="24">
        <f t="shared" si="241"/>
        <v>34969825</v>
      </c>
      <c r="AF352" s="3">
        <f t="shared" si="275"/>
        <v>0</v>
      </c>
      <c r="AG352" s="2">
        <f t="shared" si="257"/>
        <v>0</v>
      </c>
      <c r="AH352" s="2">
        <f t="shared" si="258"/>
        <v>0.8373597509002888</v>
      </c>
      <c r="AI352" s="23">
        <f t="shared" si="281"/>
        <v>10019225.4231559</v>
      </c>
      <c r="AJ352" s="23">
        <f t="shared" si="259"/>
        <v>987424.07706093369</v>
      </c>
      <c r="AK352" s="23">
        <f t="shared" si="260"/>
        <v>0</v>
      </c>
      <c r="AL352" s="23">
        <f t="shared" si="285"/>
        <v>166949.34373307787</v>
      </c>
      <c r="AM352" s="23">
        <f t="shared" si="286"/>
        <v>24727470247.734447</v>
      </c>
      <c r="AN352" s="16">
        <f t="shared" si="276"/>
        <v>0</v>
      </c>
      <c r="AO352" s="23">
        <f t="shared" si="277"/>
        <v>53464.731054195756</v>
      </c>
      <c r="AP352" s="22">
        <f t="shared" si="278"/>
        <v>75803.927830752145</v>
      </c>
      <c r="AQ352" s="30">
        <f t="shared" si="261"/>
        <v>47062191.127621949</v>
      </c>
      <c r="AR352" s="28">
        <f t="shared" si="262"/>
        <v>1239646.899144853</v>
      </c>
      <c r="AS352" s="25">
        <f t="shared" si="263"/>
        <v>40578633.741298877</v>
      </c>
      <c r="AT352" s="32">
        <f t="shared" si="264"/>
        <v>0</v>
      </c>
      <c r="AU352" s="23">
        <f t="shared" si="265"/>
        <v>0</v>
      </c>
      <c r="AV352" s="22">
        <f t="shared" si="266"/>
        <v>4364398.4747211291</v>
      </c>
      <c r="AW352" s="31">
        <f t="shared" si="279"/>
        <v>47062191.127621956</v>
      </c>
    </row>
    <row r="353" spans="1:53" x14ac:dyDescent="0.25">
      <c r="A353">
        <f t="shared" si="287"/>
        <v>308</v>
      </c>
      <c r="B353" t="s">
        <v>8</v>
      </c>
      <c r="C353" s="27">
        <f t="shared" si="244"/>
        <v>0</v>
      </c>
      <c r="D353" s="27">
        <f t="shared" si="267"/>
        <v>0</v>
      </c>
      <c r="E353" s="27" t="b">
        <f t="shared" si="243"/>
        <v>0</v>
      </c>
      <c r="F353" s="29">
        <f t="shared" si="245"/>
        <v>0</v>
      </c>
      <c r="G353" s="27">
        <f t="shared" si="268"/>
        <v>0</v>
      </c>
      <c r="H353" s="22">
        <f t="shared" si="246"/>
        <v>73205809.877566725</v>
      </c>
      <c r="I353" s="23">
        <f t="shared" si="247"/>
        <v>112004503.94050905</v>
      </c>
      <c r="J353" s="23">
        <f t="shared" si="248"/>
        <v>70</v>
      </c>
      <c r="K353" s="19">
        <f t="shared" si="269"/>
        <v>1.4178305274539162</v>
      </c>
      <c r="L353" s="16">
        <f t="shared" si="249"/>
        <v>0.58847543518438594</v>
      </c>
      <c r="M353" s="23">
        <f>M352-IF($B353="B",(Percent_Rent_In_Elsies*2.49%/12 * H352)/K352,0)+IF($B353="D",N353,0)+IF(B353="D",AK352)+IF(B353="C",F352*90%)-(Y353-Y352)-IF($B353="A",Q352/K352) + IF($B353="A",Q352/K352)</f>
        <v>-17168.218077321217</v>
      </c>
      <c r="N353" s="23">
        <f t="shared" si="250"/>
        <v>0</v>
      </c>
      <c r="O353" s="22">
        <f t="shared" si="251"/>
        <v>0</v>
      </c>
      <c r="P353" s="22">
        <f t="shared" si="282"/>
        <v>0</v>
      </c>
      <c r="Q353" s="22">
        <f t="shared" si="283"/>
        <v>0</v>
      </c>
      <c r="R353" s="22">
        <f t="shared" si="252"/>
        <v>812536.33873823483</v>
      </c>
      <c r="S353" s="16">
        <f t="shared" si="242"/>
        <v>66975.673718862075</v>
      </c>
      <c r="T353" s="15">
        <f t="shared" si="253"/>
        <v>0</v>
      </c>
      <c r="U353" s="23">
        <f t="shared" si="270"/>
        <v>712079.71229447634</v>
      </c>
      <c r="V353" s="23">
        <f t="shared" si="271"/>
        <v>58964.998294570956</v>
      </c>
      <c r="W353" s="23">
        <f t="shared" si="284"/>
        <v>20427.062730230089</v>
      </c>
      <c r="X353" s="23">
        <f t="shared" si="272"/>
        <v>21601912.389989704</v>
      </c>
      <c r="Y353" s="23">
        <f t="shared" si="254"/>
        <v>2800384.6384431911</v>
      </c>
      <c r="Z353" s="3">
        <f t="shared" si="255"/>
        <v>0</v>
      </c>
      <c r="AA353" s="23">
        <f t="shared" si="256"/>
        <v>9893224.4163251575</v>
      </c>
      <c r="AB353" s="26">
        <f t="shared" si="273"/>
        <v>35069825.000000007</v>
      </c>
      <c r="AC353" s="23">
        <f t="shared" si="274"/>
        <v>39873036</v>
      </c>
      <c r="AD353" s="23">
        <f t="shared" si="280"/>
        <v>4803211</v>
      </c>
      <c r="AE353" s="24">
        <f t="shared" si="241"/>
        <v>35069825</v>
      </c>
      <c r="AF353" s="3">
        <f t="shared" si="275"/>
        <v>21584744.171912372</v>
      </c>
      <c r="AG353" s="2">
        <f t="shared" si="257"/>
        <v>0</v>
      </c>
      <c r="AH353" s="2">
        <f t="shared" si="258"/>
        <v>0.83497205791664753</v>
      </c>
      <c r="AI353" s="23">
        <f t="shared" si="281"/>
        <v>10019225.4231559</v>
      </c>
      <c r="AJ353" s="23">
        <f t="shared" si="259"/>
        <v>987424.07706093369</v>
      </c>
      <c r="AK353" s="23">
        <f t="shared" si="260"/>
        <v>-14268.918721904995</v>
      </c>
      <c r="AL353" s="23">
        <f t="shared" si="285"/>
        <v>0</v>
      </c>
      <c r="AM353" s="23">
        <f t="shared" si="286"/>
        <v>0</v>
      </c>
      <c r="AN353" s="16">
        <f t="shared" si="276"/>
        <v>0</v>
      </c>
      <c r="AO353" s="23">
        <f t="shared" si="277"/>
        <v>0</v>
      </c>
      <c r="AP353" s="22">
        <f t="shared" si="278"/>
        <v>0</v>
      </c>
      <c r="AQ353" s="30">
        <f t="shared" si="261"/>
        <v>46970907.653688148</v>
      </c>
      <c r="AR353" s="28">
        <f t="shared" si="262"/>
        <v>1148363.4252110512</v>
      </c>
      <c r="AS353" s="25">
        <f t="shared" si="263"/>
        <v>40578633.741298877</v>
      </c>
      <c r="AT353" s="32">
        <f t="shared" si="264"/>
        <v>0</v>
      </c>
      <c r="AU353" s="23">
        <f t="shared" si="265"/>
        <v>0</v>
      </c>
      <c r="AV353" s="22">
        <f t="shared" si="266"/>
        <v>4364398.4747211291</v>
      </c>
      <c r="AW353" s="31">
        <f t="shared" si="279"/>
        <v>46970907.653688148</v>
      </c>
    </row>
    <row r="354" spans="1:53" x14ac:dyDescent="0.25">
      <c r="A354" s="21">
        <f t="shared" si="287"/>
        <v>308</v>
      </c>
      <c r="B354" s="21" t="s">
        <v>9</v>
      </c>
      <c r="C354" s="27">
        <f t="shared" si="244"/>
        <v>0</v>
      </c>
      <c r="D354" s="27">
        <f t="shared" si="267"/>
        <v>0</v>
      </c>
      <c r="E354" s="27" t="b">
        <f t="shared" si="243"/>
        <v>0</v>
      </c>
      <c r="F354" s="29">
        <f t="shared" si="245"/>
        <v>0</v>
      </c>
      <c r="G354" s="27">
        <f t="shared" si="268"/>
        <v>0</v>
      </c>
      <c r="H354" s="22">
        <f t="shared" si="246"/>
        <v>73205809.877566725</v>
      </c>
      <c r="I354" s="23">
        <f t="shared" si="247"/>
        <v>112004503.94050905</v>
      </c>
      <c r="J354" s="23">
        <f t="shared" si="248"/>
        <v>70</v>
      </c>
      <c r="K354" s="19">
        <f t="shared" si="269"/>
        <v>1.4178305274539162</v>
      </c>
      <c r="L354" s="16">
        <f t="shared" si="249"/>
        <v>0.58847543518438594</v>
      </c>
      <c r="M354" s="23">
        <f>M353-IF($B354="B",(Percent_Rent_In_Elsies*2.49%/12 * H353)/K353,0)+IF($B354="D",N354,0)+IF(B354="D",AK353)+IF(B354="C",F353*90%)-(Y354-Y353)-IF($B354="A",Q353/K353) + IF($B354="A",Q353/K353)</f>
        <v>-31437.136799226209</v>
      </c>
      <c r="N354" s="23">
        <f t="shared" si="250"/>
        <v>0</v>
      </c>
      <c r="O354" s="22">
        <f t="shared" si="251"/>
        <v>29193.472114832162</v>
      </c>
      <c r="P354" s="22">
        <f t="shared" si="282"/>
        <v>0</v>
      </c>
      <c r="Q354" s="22">
        <f t="shared" si="283"/>
        <v>0</v>
      </c>
      <c r="R354" s="22">
        <f t="shared" si="252"/>
        <v>812536.33873823483</v>
      </c>
      <c r="S354" s="16">
        <f t="shared" si="242"/>
        <v>0</v>
      </c>
      <c r="T354" s="15">
        <f t="shared" si="253"/>
        <v>37782.201604029913</v>
      </c>
      <c r="U354" s="23">
        <f t="shared" si="270"/>
        <v>712079.71229447634</v>
      </c>
      <c r="V354" s="23">
        <f t="shared" si="271"/>
        <v>0</v>
      </c>
      <c r="W354" s="23">
        <f t="shared" si="284"/>
        <v>79392.061024801049</v>
      </c>
      <c r="X354" s="23">
        <f t="shared" si="272"/>
        <v>21601912.389989704</v>
      </c>
      <c r="Y354" s="23">
        <f t="shared" si="254"/>
        <v>2800384.6384431911</v>
      </c>
      <c r="Z354" s="3">
        <f t="shared" si="255"/>
        <v>0</v>
      </c>
      <c r="AA354" s="23">
        <f t="shared" si="256"/>
        <v>9907493.3350470625</v>
      </c>
      <c r="AB354" s="26">
        <f t="shared" si="273"/>
        <v>35069825.000000007</v>
      </c>
      <c r="AC354" s="23">
        <f t="shared" si="274"/>
        <v>39873036</v>
      </c>
      <c r="AD354" s="23">
        <f t="shared" si="280"/>
        <v>4803211</v>
      </c>
      <c r="AE354" s="24">
        <f t="shared" si="241"/>
        <v>35069825</v>
      </c>
      <c r="AF354" s="3">
        <f t="shared" si="275"/>
        <v>0</v>
      </c>
      <c r="AG354" s="2">
        <f t="shared" si="257"/>
        <v>0</v>
      </c>
      <c r="AH354" s="2">
        <f t="shared" si="258"/>
        <v>0.83497205791664753</v>
      </c>
      <c r="AI354" s="23">
        <f t="shared" si="281"/>
        <v>10033676.072125668</v>
      </c>
      <c r="AJ354" s="23">
        <f t="shared" si="259"/>
        <v>987424.07706093369</v>
      </c>
      <c r="AK354" s="23">
        <f t="shared" si="260"/>
        <v>0</v>
      </c>
      <c r="AL354" s="23">
        <f t="shared" si="285"/>
        <v>0</v>
      </c>
      <c r="AM354" s="23">
        <f t="shared" si="286"/>
        <v>0</v>
      </c>
      <c r="AN354" s="16">
        <f t="shared" si="276"/>
        <v>0</v>
      </c>
      <c r="AO354" s="23">
        <f t="shared" si="277"/>
        <v>0</v>
      </c>
      <c r="AP354" s="22">
        <f t="shared" si="278"/>
        <v>0</v>
      </c>
      <c r="AQ354" s="30">
        <f t="shared" si="261"/>
        <v>46970907.653688148</v>
      </c>
      <c r="AR354" s="28">
        <f t="shared" si="262"/>
        <v>1148363.4252110512</v>
      </c>
      <c r="AS354" s="25">
        <f t="shared" si="263"/>
        <v>40578633.741298877</v>
      </c>
      <c r="AT354" s="32">
        <f t="shared" si="264"/>
        <v>0</v>
      </c>
      <c r="AU354" s="23">
        <f t="shared" si="265"/>
        <v>0</v>
      </c>
      <c r="AV354" s="22">
        <f t="shared" si="266"/>
        <v>4364398.4747211291</v>
      </c>
      <c r="AW354" s="31">
        <f t="shared" si="279"/>
        <v>46970907.653688148</v>
      </c>
      <c r="AX354" s="21"/>
      <c r="AY354" s="21"/>
      <c r="AZ354" s="21"/>
      <c r="BA354" s="21"/>
    </row>
    <row r="355" spans="1:53" x14ac:dyDescent="0.25">
      <c r="A355" s="21">
        <f t="shared" si="287"/>
        <v>308</v>
      </c>
      <c r="B355" s="21" t="s">
        <v>28</v>
      </c>
      <c r="C355" s="27">
        <f t="shared" si="244"/>
        <v>0</v>
      </c>
      <c r="D355" s="27">
        <f t="shared" si="267"/>
        <v>0</v>
      </c>
      <c r="E355" s="27" t="b">
        <f t="shared" si="243"/>
        <v>0</v>
      </c>
      <c r="F355" s="29">
        <f t="shared" si="245"/>
        <v>0</v>
      </c>
      <c r="G355" s="27">
        <f t="shared" si="268"/>
        <v>0</v>
      </c>
      <c r="H355" s="22">
        <f t="shared" si="246"/>
        <v>73205809.877566725</v>
      </c>
      <c r="I355" s="23">
        <f t="shared" si="247"/>
        <v>112004503.94050905</v>
      </c>
      <c r="J355" s="23">
        <f t="shared" si="248"/>
        <v>70</v>
      </c>
      <c r="K355" s="19">
        <f t="shared" si="269"/>
        <v>1.4178305274539162</v>
      </c>
      <c r="L355" s="16">
        <f t="shared" si="249"/>
        <v>0.58847543518438594</v>
      </c>
      <c r="M355" s="23">
        <f>M354-IF($B355="B",(Percent_Rent_In_Elsies*2.49%/12 * H354)/K354,0)+IF($B355="D",N355,0)+IF(B355="D",AK354)+IF(B355="C",F354*90%)-(Y355-Y354)-IF($B355="A",Q354/K354) + IF($B355="A",Q354/K354)</f>
        <v>-31437.136799226209</v>
      </c>
      <c r="N355" s="23">
        <f t="shared" si="250"/>
        <v>0</v>
      </c>
      <c r="O355" s="22">
        <f t="shared" si="251"/>
        <v>0</v>
      </c>
      <c r="P355" s="22">
        <f t="shared" si="282"/>
        <v>0</v>
      </c>
      <c r="Q355" s="22">
        <f t="shared" si="283"/>
        <v>29193.472114832162</v>
      </c>
      <c r="R355" s="22">
        <f t="shared" si="252"/>
        <v>812536.33873823483</v>
      </c>
      <c r="S355" s="16">
        <f t="shared" si="242"/>
        <v>0</v>
      </c>
      <c r="T355" s="15">
        <f t="shared" si="253"/>
        <v>0</v>
      </c>
      <c r="U355" s="23">
        <f t="shared" si="270"/>
        <v>712079.71229447634</v>
      </c>
      <c r="V355" s="23">
        <f t="shared" si="271"/>
        <v>0</v>
      </c>
      <c r="W355" s="23">
        <f t="shared" si="284"/>
        <v>0</v>
      </c>
      <c r="X355" s="23">
        <f t="shared" si="272"/>
        <v>21601912.389989704</v>
      </c>
      <c r="Y355" s="23">
        <f t="shared" si="254"/>
        <v>2800384.6384431911</v>
      </c>
      <c r="Z355" s="3">
        <f t="shared" si="255"/>
        <v>3969.6030512400534</v>
      </c>
      <c r="AA355" s="23">
        <f t="shared" si="256"/>
        <v>9967037.3808156624</v>
      </c>
      <c r="AB355" s="26">
        <f t="shared" si="273"/>
        <v>35069825.000000022</v>
      </c>
      <c r="AC355" s="23">
        <f t="shared" si="274"/>
        <v>39873036</v>
      </c>
      <c r="AD355" s="23">
        <f t="shared" si="280"/>
        <v>4803211</v>
      </c>
      <c r="AE355" s="24">
        <f t="shared" si="241"/>
        <v>35069825</v>
      </c>
      <c r="AF355" s="3">
        <f t="shared" si="275"/>
        <v>0</v>
      </c>
      <c r="AG355" s="2">
        <f t="shared" si="257"/>
        <v>2.2068937317713056E-3</v>
      </c>
      <c r="AH355" s="2">
        <f t="shared" si="258"/>
        <v>0.83497205791664753</v>
      </c>
      <c r="AI355" s="23">
        <f t="shared" si="281"/>
        <v>10093978.476281978</v>
      </c>
      <c r="AJ355" s="23">
        <f t="shared" si="259"/>
        <v>987424.07706093369</v>
      </c>
      <c r="AK355" s="23">
        <f t="shared" si="260"/>
        <v>0</v>
      </c>
      <c r="AL355" s="23">
        <f t="shared" si="285"/>
        <v>0</v>
      </c>
      <c r="AM355" s="23">
        <f t="shared" si="286"/>
        <v>0</v>
      </c>
      <c r="AN355" s="16">
        <f t="shared" si="276"/>
        <v>0</v>
      </c>
      <c r="AO355" s="23">
        <f t="shared" si="277"/>
        <v>0</v>
      </c>
      <c r="AP355" s="22">
        <f t="shared" si="278"/>
        <v>0</v>
      </c>
      <c r="AQ355" s="30">
        <f t="shared" si="261"/>
        <v>46970907.653688148</v>
      </c>
      <c r="AR355" s="28">
        <f t="shared" si="262"/>
        <v>1148363.4252110512</v>
      </c>
      <c r="AS355" s="25">
        <f t="shared" si="263"/>
        <v>40578633.741298877</v>
      </c>
      <c r="AT355" s="32">
        <f t="shared" si="264"/>
        <v>7939.2061024801069</v>
      </c>
      <c r="AU355" s="23">
        <f t="shared" si="265"/>
        <v>7939.2061024801069</v>
      </c>
      <c r="AV355" s="22">
        <f t="shared" si="266"/>
        <v>4402180.6763251591</v>
      </c>
      <c r="AW355" s="31">
        <f t="shared" si="279"/>
        <v>46970907.653688148</v>
      </c>
      <c r="AX355" s="21"/>
      <c r="AY355" s="21"/>
      <c r="AZ355" s="21"/>
      <c r="BA355" s="21"/>
    </row>
    <row r="356" spans="1:53" x14ac:dyDescent="0.25">
      <c r="A356">
        <f t="shared" si="287"/>
        <v>309</v>
      </c>
      <c r="B356" t="s">
        <v>6</v>
      </c>
      <c r="C356" s="27">
        <f t="shared" si="244"/>
        <v>0</v>
      </c>
      <c r="D356" s="27">
        <f t="shared" si="267"/>
        <v>0</v>
      </c>
      <c r="E356" s="27" t="b">
        <f t="shared" si="243"/>
        <v>0</v>
      </c>
      <c r="F356" s="29">
        <f t="shared" si="245"/>
        <v>0</v>
      </c>
      <c r="G356" s="27">
        <f t="shared" si="268"/>
        <v>0</v>
      </c>
      <c r="H356" s="22">
        <f t="shared" si="246"/>
        <v>74062930.951791972</v>
      </c>
      <c r="I356" s="23">
        <f t="shared" si="247"/>
        <v>112004503.94050905</v>
      </c>
      <c r="J356" s="23">
        <f t="shared" si="248"/>
        <v>72</v>
      </c>
      <c r="K356" s="19">
        <f t="shared" si="269"/>
        <v>1.4320442784916414</v>
      </c>
      <c r="L356" s="16">
        <f t="shared" si="249"/>
        <v>0.5953655262578128</v>
      </c>
      <c r="M356" s="23">
        <f>M355-IF($B356="B",(Percent_Rent_In_Elsies*2.49%/12 * H355)/K355,0)+IF($B356="D",N356,0)+IF(B356="D",AK355)+IF(B356="C",F355*90%)-(Y356-Y355)-IF($B356="A",Q355/K355) + IF($B356="A",Q355/K355)</f>
        <v>-31437.136799226209</v>
      </c>
      <c r="N356" s="23">
        <f t="shared" si="250"/>
        <v>0</v>
      </c>
      <c r="O356" s="22">
        <f t="shared" si="251"/>
        <v>0</v>
      </c>
      <c r="P356" s="22">
        <f t="shared" si="282"/>
        <v>0</v>
      </c>
      <c r="Q356" s="22">
        <f t="shared" si="283"/>
        <v>0</v>
      </c>
      <c r="R356" s="22">
        <f t="shared" si="252"/>
        <v>812536.33873823483</v>
      </c>
      <c r="S356" s="16">
        <f t="shared" si="242"/>
        <v>0</v>
      </c>
      <c r="T356" s="15">
        <f t="shared" si="253"/>
        <v>0</v>
      </c>
      <c r="U356" s="23">
        <f t="shared" si="270"/>
        <v>712079.71229447634</v>
      </c>
      <c r="V356" s="23">
        <f t="shared" si="271"/>
        <v>0</v>
      </c>
      <c r="W356" s="23">
        <f t="shared" si="284"/>
        <v>20590.240899423035</v>
      </c>
      <c r="X356" s="23">
        <f t="shared" si="272"/>
        <v>21601170.164346483</v>
      </c>
      <c r="Y356" s="23">
        <f t="shared" si="254"/>
        <v>2800384.6384431911</v>
      </c>
      <c r="Z356" s="3">
        <f t="shared" si="255"/>
        <v>0</v>
      </c>
      <c r="AA356" s="23">
        <f t="shared" si="256"/>
        <v>9967037.3808156624</v>
      </c>
      <c r="AB356" s="26">
        <f t="shared" si="273"/>
        <v>35069825.000000007</v>
      </c>
      <c r="AC356" s="23">
        <f t="shared" si="274"/>
        <v>39873036</v>
      </c>
      <c r="AD356" s="23">
        <f t="shared" si="280"/>
        <v>4803211</v>
      </c>
      <c r="AE356" s="24">
        <f t="shared" si="241"/>
        <v>35069825</v>
      </c>
      <c r="AF356" s="3">
        <f t="shared" si="275"/>
        <v>0</v>
      </c>
      <c r="AG356" s="2">
        <f t="shared" si="257"/>
        <v>0</v>
      </c>
      <c r="AH356" s="2">
        <f t="shared" si="258"/>
        <v>0.84474822388525717</v>
      </c>
      <c r="AI356" s="23">
        <f t="shared" si="281"/>
        <v>10195170.610506704</v>
      </c>
      <c r="AJ356" s="23">
        <f t="shared" si="259"/>
        <v>977623.40245135897</v>
      </c>
      <c r="AK356" s="23">
        <f t="shared" si="260"/>
        <v>0</v>
      </c>
      <c r="AL356" s="23">
        <f t="shared" si="285"/>
        <v>0</v>
      </c>
      <c r="AM356" s="23">
        <f t="shared" si="286"/>
        <v>0</v>
      </c>
      <c r="AN356" s="16">
        <f t="shared" si="276"/>
        <v>0</v>
      </c>
      <c r="AO356" s="23">
        <f t="shared" si="277"/>
        <v>0</v>
      </c>
      <c r="AP356" s="22">
        <f t="shared" si="278"/>
        <v>0</v>
      </c>
      <c r="AQ356" s="30">
        <f t="shared" si="261"/>
        <v>46941743.375045434</v>
      </c>
      <c r="AR356" s="28">
        <f t="shared" si="262"/>
        <v>1148392.6186831661</v>
      </c>
      <c r="AS356" s="25">
        <f t="shared" si="263"/>
        <v>40578633.741298877</v>
      </c>
      <c r="AT356" s="32">
        <f t="shared" si="264"/>
        <v>0</v>
      </c>
      <c r="AU356" s="23">
        <f t="shared" si="265"/>
        <v>0</v>
      </c>
      <c r="AV356" s="22">
        <f t="shared" si="266"/>
        <v>4402180.6763251591</v>
      </c>
      <c r="AW356" s="31">
        <f t="shared" si="279"/>
        <v>46941743.375045434</v>
      </c>
    </row>
    <row r="357" spans="1:53" x14ac:dyDescent="0.25">
      <c r="A357">
        <f t="shared" si="287"/>
        <v>309</v>
      </c>
      <c r="B357" t="s">
        <v>7</v>
      </c>
      <c r="C357" s="27">
        <f t="shared" si="244"/>
        <v>0</v>
      </c>
      <c r="D357" s="27">
        <f t="shared" si="267"/>
        <v>143204.42784916415</v>
      </c>
      <c r="E357" s="27" t="b">
        <f t="shared" si="243"/>
        <v>0</v>
      </c>
      <c r="F357" s="29">
        <f t="shared" si="245"/>
        <v>100000</v>
      </c>
      <c r="G357" s="27">
        <f t="shared" si="268"/>
        <v>0</v>
      </c>
      <c r="H357" s="22">
        <f t="shared" si="246"/>
        <v>74206135.379641131</v>
      </c>
      <c r="I357" s="23">
        <f t="shared" si="247"/>
        <v>112245035.88522759</v>
      </c>
      <c r="J357" s="23">
        <f t="shared" si="248"/>
        <v>72</v>
      </c>
      <c r="K357" s="19">
        <f t="shared" si="269"/>
        <v>1.4320442784916414</v>
      </c>
      <c r="L357" s="16">
        <f t="shared" si="249"/>
        <v>0.5953655262578128</v>
      </c>
      <c r="M357" s="23">
        <f>M356-IF($B357="B",(Percent_Rent_In_Elsies*2.49%/12 * H356)/K356,0)+IF($B357="D",N357,0)+IF(B357="D",AK356)+IF(B357="C",F356*90%)-(Y357-Y356)-IF($B357="A",Q356/K356) + IF($B357="A",Q356/K356)</f>
        <v>-85094.898655178957</v>
      </c>
      <c r="N357" s="23">
        <f t="shared" si="250"/>
        <v>0</v>
      </c>
      <c r="O357" s="22">
        <f t="shared" si="251"/>
        <v>0</v>
      </c>
      <c r="P357" s="22">
        <f t="shared" si="282"/>
        <v>0</v>
      </c>
      <c r="Q357" s="22">
        <f t="shared" si="283"/>
        <v>0</v>
      </c>
      <c r="R357" s="22">
        <f t="shared" si="252"/>
        <v>744824.97717671527</v>
      </c>
      <c r="S357" s="16">
        <f t="shared" si="242"/>
        <v>67711.361561519574</v>
      </c>
      <c r="T357" s="15">
        <f t="shared" si="253"/>
        <v>0</v>
      </c>
      <c r="U357" s="23">
        <f t="shared" si="270"/>
        <v>652739.73626993666</v>
      </c>
      <c r="V357" s="23">
        <f t="shared" si="271"/>
        <v>59339.976024539697</v>
      </c>
      <c r="W357" s="23">
        <f t="shared" si="284"/>
        <v>20590.240899423035</v>
      </c>
      <c r="X357" s="23">
        <f t="shared" si="272"/>
        <v>21601170.164346483</v>
      </c>
      <c r="Y357" s="23">
        <f t="shared" si="254"/>
        <v>2800384.6384431911</v>
      </c>
      <c r="Z357" s="3">
        <f t="shared" si="255"/>
        <v>0</v>
      </c>
      <c r="AA357" s="23">
        <f t="shared" si="256"/>
        <v>9967037.3808156624</v>
      </c>
      <c r="AB357" s="26">
        <f t="shared" si="273"/>
        <v>35069825.000000007</v>
      </c>
      <c r="AC357" s="23">
        <f t="shared" si="274"/>
        <v>39873036</v>
      </c>
      <c r="AD357" s="23">
        <f t="shared" si="280"/>
        <v>4803211</v>
      </c>
      <c r="AE357" s="24">
        <f t="shared" si="241"/>
        <v>35069825</v>
      </c>
      <c r="AF357" s="3">
        <f t="shared" si="275"/>
        <v>0</v>
      </c>
      <c r="AG357" s="2">
        <f t="shared" si="257"/>
        <v>0</v>
      </c>
      <c r="AH357" s="2">
        <f t="shared" si="258"/>
        <v>0.84638158735769142</v>
      </c>
      <c r="AI357" s="23">
        <f t="shared" si="281"/>
        <v>10195170.610506704</v>
      </c>
      <c r="AJ357" s="23">
        <f t="shared" si="259"/>
        <v>977623.40245135897</v>
      </c>
      <c r="AK357" s="23">
        <f t="shared" si="260"/>
        <v>0</v>
      </c>
      <c r="AL357" s="23">
        <f t="shared" si="285"/>
        <v>175945.18735080399</v>
      </c>
      <c r="AM357" s="23">
        <f t="shared" si="286"/>
        <v>25801219905.425217</v>
      </c>
      <c r="AN357" s="16">
        <f t="shared" si="276"/>
        <v>0</v>
      </c>
      <c r="AO357" s="23">
        <f t="shared" si="277"/>
        <v>53657.761855952747</v>
      </c>
      <c r="AP357" s="22">
        <f t="shared" si="278"/>
        <v>76840.29086248418</v>
      </c>
      <c r="AQ357" s="30">
        <f t="shared" si="261"/>
        <v>47237975.242147237</v>
      </c>
      <c r="AR357" s="28">
        <f t="shared" si="262"/>
        <v>1224579.7670733193</v>
      </c>
      <c r="AS357" s="25">
        <f t="shared" si="263"/>
        <v>40721838.169148043</v>
      </c>
      <c r="AT357" s="32">
        <f t="shared" si="264"/>
        <v>0</v>
      </c>
      <c r="AU357" s="23">
        <f t="shared" si="265"/>
        <v>0</v>
      </c>
      <c r="AV357" s="22">
        <f t="shared" si="266"/>
        <v>4402180.6763251591</v>
      </c>
      <c r="AW357" s="31">
        <f t="shared" si="279"/>
        <v>47237975.242147237</v>
      </c>
    </row>
    <row r="358" spans="1:53" s="21" customFormat="1" x14ac:dyDescent="0.25">
      <c r="A358">
        <f t="shared" si="287"/>
        <v>309</v>
      </c>
      <c r="B358" t="s">
        <v>8</v>
      </c>
      <c r="C358" s="27">
        <f t="shared" si="244"/>
        <v>0</v>
      </c>
      <c r="D358" s="27">
        <f t="shared" si="267"/>
        <v>0</v>
      </c>
      <c r="E358" s="27" t="b">
        <f t="shared" si="243"/>
        <v>0</v>
      </c>
      <c r="F358" s="29">
        <f t="shared" si="245"/>
        <v>0</v>
      </c>
      <c r="G358" s="27">
        <f t="shared" si="268"/>
        <v>0</v>
      </c>
      <c r="H358" s="22">
        <f t="shared" si="246"/>
        <v>74206135.379641131</v>
      </c>
      <c r="I358" s="23">
        <f t="shared" si="247"/>
        <v>112245035.88522759</v>
      </c>
      <c r="J358" s="23">
        <f t="shared" si="248"/>
        <v>72</v>
      </c>
      <c r="K358" s="19">
        <f t="shared" si="269"/>
        <v>1.4320442784916414</v>
      </c>
      <c r="L358" s="16">
        <f t="shared" si="249"/>
        <v>0.5953655262578128</v>
      </c>
      <c r="M358" s="23">
        <f>M357-IF($B358="B",(Percent_Rent_In_Elsies*2.49%/12 * H357)/K357,0)+IF($B358="D",N358,0)+IF(B358="D",AK357)+IF(B358="C",F357*90%)-(Y358-Y357)-IF($B358="A",Q357/K357) + IF($B358="A",Q357/K357)</f>
        <v>-4977.6236986722797</v>
      </c>
      <c r="N358" s="23">
        <f t="shared" si="250"/>
        <v>0</v>
      </c>
      <c r="O358" s="22">
        <f t="shared" si="251"/>
        <v>0</v>
      </c>
      <c r="P358" s="22">
        <f t="shared" si="282"/>
        <v>0</v>
      </c>
      <c r="Q358" s="22">
        <f t="shared" si="283"/>
        <v>0</v>
      </c>
      <c r="R358" s="22">
        <f t="shared" si="252"/>
        <v>821665.26803919941</v>
      </c>
      <c r="S358" s="16">
        <f t="shared" si="242"/>
        <v>67711.361561519574</v>
      </c>
      <c r="T358" s="15">
        <f t="shared" si="253"/>
        <v>0</v>
      </c>
      <c r="U358" s="23">
        <f t="shared" si="270"/>
        <v>716397.49812588945</v>
      </c>
      <c r="V358" s="23">
        <f t="shared" si="271"/>
        <v>59339.976024539697</v>
      </c>
      <c r="W358" s="23">
        <f t="shared" si="284"/>
        <v>20590.240899423035</v>
      </c>
      <c r="X358" s="23">
        <f t="shared" si="272"/>
        <v>21601170.164346483</v>
      </c>
      <c r="Y358" s="23">
        <f t="shared" si="254"/>
        <v>2810267.3634866844</v>
      </c>
      <c r="Z358" s="3">
        <f t="shared" si="255"/>
        <v>0</v>
      </c>
      <c r="AA358" s="23">
        <f t="shared" si="256"/>
        <v>9967037.3808156624</v>
      </c>
      <c r="AB358" s="26">
        <f t="shared" si="273"/>
        <v>35169825.000000007</v>
      </c>
      <c r="AC358" s="23">
        <f t="shared" si="274"/>
        <v>39973036</v>
      </c>
      <c r="AD358" s="23">
        <f t="shared" si="280"/>
        <v>4803211</v>
      </c>
      <c r="AE358" s="24">
        <f t="shared" si="241"/>
        <v>35169825</v>
      </c>
      <c r="AF358" s="3">
        <f t="shared" si="275"/>
        <v>21596192.540647805</v>
      </c>
      <c r="AG358" s="2">
        <f t="shared" si="257"/>
        <v>0</v>
      </c>
      <c r="AH358" s="2">
        <f t="shared" si="258"/>
        <v>0.84397503120520079</v>
      </c>
      <c r="AI358" s="23">
        <f t="shared" si="281"/>
        <v>10195170.610506704</v>
      </c>
      <c r="AJ358" s="23">
        <f t="shared" si="259"/>
        <v>977623.40245135897</v>
      </c>
      <c r="AK358" s="23">
        <f t="shared" si="260"/>
        <v>-15264.637531420087</v>
      </c>
      <c r="AL358" s="23">
        <f t="shared" si="285"/>
        <v>0</v>
      </c>
      <c r="AM358" s="23">
        <f t="shared" si="286"/>
        <v>0</v>
      </c>
      <c r="AN358" s="16">
        <f t="shared" si="276"/>
        <v>0</v>
      </c>
      <c r="AO358" s="23">
        <f t="shared" si="277"/>
        <v>0</v>
      </c>
      <c r="AP358" s="22">
        <f t="shared" si="278"/>
        <v>0</v>
      </c>
      <c r="AQ358" s="30">
        <f t="shared" si="261"/>
        <v>47145776.651387252</v>
      </c>
      <c r="AR358" s="28">
        <f t="shared" si="262"/>
        <v>1132381.1763133311</v>
      </c>
      <c r="AS358" s="25">
        <f t="shared" si="263"/>
        <v>40721838.169148043</v>
      </c>
      <c r="AT358" s="32">
        <f t="shared" si="264"/>
        <v>0</v>
      </c>
      <c r="AU358" s="23">
        <f t="shared" si="265"/>
        <v>0</v>
      </c>
      <c r="AV358" s="22">
        <f t="shared" si="266"/>
        <v>4402180.6763251591</v>
      </c>
      <c r="AW358" s="31">
        <f t="shared" si="279"/>
        <v>47145776.651387252</v>
      </c>
      <c r="AX358"/>
      <c r="AY358"/>
      <c r="AZ358"/>
      <c r="BA358"/>
    </row>
    <row r="359" spans="1:53" s="21" customFormat="1" x14ac:dyDescent="0.25">
      <c r="A359">
        <f t="shared" si="287"/>
        <v>309</v>
      </c>
      <c r="B359" t="s">
        <v>9</v>
      </c>
      <c r="C359" s="27">
        <f t="shared" si="244"/>
        <v>0</v>
      </c>
      <c r="D359" s="27">
        <f t="shared" si="267"/>
        <v>0</v>
      </c>
      <c r="E359" s="27" t="b">
        <f t="shared" si="243"/>
        <v>0</v>
      </c>
      <c r="F359" s="29">
        <f t="shared" si="245"/>
        <v>0</v>
      </c>
      <c r="G359" s="27">
        <f t="shared" si="268"/>
        <v>0</v>
      </c>
      <c r="H359" s="22">
        <f t="shared" si="246"/>
        <v>74206135.379641131</v>
      </c>
      <c r="I359" s="23">
        <f t="shared" si="247"/>
        <v>112245035.88522759</v>
      </c>
      <c r="J359" s="23">
        <f t="shared" si="248"/>
        <v>72</v>
      </c>
      <c r="K359" s="19">
        <f t="shared" si="269"/>
        <v>1.4320442784916414</v>
      </c>
      <c r="L359" s="16">
        <f t="shared" si="249"/>
        <v>0.5953655262578128</v>
      </c>
      <c r="M359" s="23">
        <f>M358-IF($B359="B",(Percent_Rent_In_Elsies*2.49%/12 * H358)/K358,0)+IF($B359="D",N359,0)+IF(B359="D",AK358)+IF(B359="C",F358*90%)-(Y359-Y358)-IF($B359="A",Q358/K358) + IF($B359="A",Q358/K358)</f>
        <v>-20242.261230092365</v>
      </c>
      <c r="N359" s="23">
        <f t="shared" si="250"/>
        <v>0</v>
      </c>
      <c r="O359" s="22">
        <f t="shared" si="251"/>
        <v>29595.960285701796</v>
      </c>
      <c r="P359" s="22">
        <f t="shared" si="282"/>
        <v>0</v>
      </c>
      <c r="Q359" s="22">
        <f t="shared" si="283"/>
        <v>0</v>
      </c>
      <c r="R359" s="22">
        <f t="shared" si="252"/>
        <v>821665.26803919941</v>
      </c>
      <c r="S359" s="16">
        <f t="shared" si="242"/>
        <v>0</v>
      </c>
      <c r="T359" s="15">
        <f t="shared" si="253"/>
        <v>38115.401275817778</v>
      </c>
      <c r="U359" s="23">
        <f t="shared" si="270"/>
        <v>716397.49812588945</v>
      </c>
      <c r="V359" s="23">
        <f t="shared" si="271"/>
        <v>0</v>
      </c>
      <c r="W359" s="23">
        <f t="shared" si="284"/>
        <v>79930.216923962726</v>
      </c>
      <c r="X359" s="23">
        <f t="shared" si="272"/>
        <v>21601170.164346483</v>
      </c>
      <c r="Y359" s="23">
        <f t="shared" si="254"/>
        <v>2810267.3634866844</v>
      </c>
      <c r="Z359" s="3">
        <f t="shared" si="255"/>
        <v>0</v>
      </c>
      <c r="AA359" s="23">
        <f t="shared" si="256"/>
        <v>9982302.0183470827</v>
      </c>
      <c r="AB359" s="26">
        <f t="shared" si="273"/>
        <v>35169825.000000015</v>
      </c>
      <c r="AC359" s="23">
        <f t="shared" si="274"/>
        <v>39973036</v>
      </c>
      <c r="AD359" s="23">
        <f t="shared" si="280"/>
        <v>4803211</v>
      </c>
      <c r="AE359" s="24">
        <f t="shared" si="241"/>
        <v>35169825</v>
      </c>
      <c r="AF359" s="3">
        <f t="shared" si="275"/>
        <v>0</v>
      </c>
      <c r="AG359" s="2">
        <f t="shared" si="257"/>
        <v>0</v>
      </c>
      <c r="AH359" s="2">
        <f t="shared" si="258"/>
        <v>0.84397503120520079</v>
      </c>
      <c r="AI359" s="23">
        <f t="shared" si="281"/>
        <v>10210784.636821074</v>
      </c>
      <c r="AJ359" s="23">
        <f t="shared" si="259"/>
        <v>977623.40245135897</v>
      </c>
      <c r="AK359" s="23">
        <f t="shared" si="260"/>
        <v>0</v>
      </c>
      <c r="AL359" s="23">
        <f t="shared" si="285"/>
        <v>0</v>
      </c>
      <c r="AM359" s="23">
        <f t="shared" si="286"/>
        <v>0</v>
      </c>
      <c r="AN359" s="16">
        <f t="shared" si="276"/>
        <v>0</v>
      </c>
      <c r="AO359" s="23">
        <f t="shared" si="277"/>
        <v>0</v>
      </c>
      <c r="AP359" s="22">
        <f t="shared" si="278"/>
        <v>0</v>
      </c>
      <c r="AQ359" s="30">
        <f t="shared" si="261"/>
        <v>47145776.651387252</v>
      </c>
      <c r="AR359" s="28">
        <f t="shared" si="262"/>
        <v>1132381.1763133311</v>
      </c>
      <c r="AS359" s="25">
        <f t="shared" si="263"/>
        <v>40721838.169148043</v>
      </c>
      <c r="AT359" s="32">
        <f t="shared" si="264"/>
        <v>0</v>
      </c>
      <c r="AU359" s="23">
        <f t="shared" si="265"/>
        <v>0</v>
      </c>
      <c r="AV359" s="22">
        <f t="shared" si="266"/>
        <v>4402180.6763251591</v>
      </c>
      <c r="AW359" s="31">
        <f t="shared" si="279"/>
        <v>47145776.651387252</v>
      </c>
      <c r="AX359"/>
      <c r="AY359"/>
      <c r="AZ359"/>
      <c r="BA359"/>
    </row>
    <row r="360" spans="1:53" x14ac:dyDescent="0.25">
      <c r="A360" s="21">
        <f t="shared" si="287"/>
        <v>309</v>
      </c>
      <c r="B360" s="21" t="s">
        <v>28</v>
      </c>
      <c r="C360" s="27">
        <f t="shared" si="244"/>
        <v>0</v>
      </c>
      <c r="D360" s="27">
        <f t="shared" si="267"/>
        <v>0</v>
      </c>
      <c r="E360" s="27" t="b">
        <f t="shared" si="243"/>
        <v>0</v>
      </c>
      <c r="F360" s="29">
        <f t="shared" si="245"/>
        <v>0</v>
      </c>
      <c r="G360" s="27">
        <f t="shared" si="268"/>
        <v>0</v>
      </c>
      <c r="H360" s="22">
        <f t="shared" si="246"/>
        <v>74206135.379641131</v>
      </c>
      <c r="I360" s="23">
        <f t="shared" si="247"/>
        <v>112245035.88522759</v>
      </c>
      <c r="J360" s="23">
        <f t="shared" si="248"/>
        <v>72</v>
      </c>
      <c r="K360" s="19">
        <f t="shared" si="269"/>
        <v>1.4320442784916414</v>
      </c>
      <c r="L360" s="16">
        <f t="shared" si="249"/>
        <v>0.5953655262578128</v>
      </c>
      <c r="M360" s="23">
        <f>M359-IF($B360="B",(Percent_Rent_In_Elsies*2.49%/12 * H359)/K359,0)+IF($B360="D",N360,0)+IF(B360="D",AK359)+IF(B360="C",F359*90%)-(Y360-Y359)-IF($B360="A",Q359/K359) + IF($B360="A",Q359/K359)</f>
        <v>-20242.261230092365</v>
      </c>
      <c r="N360" s="23">
        <f t="shared" si="250"/>
        <v>0</v>
      </c>
      <c r="O360" s="22">
        <f t="shared" si="251"/>
        <v>0</v>
      </c>
      <c r="P360" s="22">
        <f t="shared" si="282"/>
        <v>0</v>
      </c>
      <c r="Q360" s="22">
        <f t="shared" si="283"/>
        <v>29595.960285701796</v>
      </c>
      <c r="R360" s="22">
        <f t="shared" si="252"/>
        <v>821665.26803919941</v>
      </c>
      <c r="S360" s="16">
        <f t="shared" si="242"/>
        <v>0</v>
      </c>
      <c r="T360" s="15">
        <f t="shared" si="253"/>
        <v>0</v>
      </c>
      <c r="U360" s="23">
        <f t="shared" si="270"/>
        <v>716397.49812588945</v>
      </c>
      <c r="V360" s="23">
        <f t="shared" si="271"/>
        <v>0</v>
      </c>
      <c r="W360" s="23">
        <f t="shared" si="284"/>
        <v>0</v>
      </c>
      <c r="X360" s="23">
        <f t="shared" si="272"/>
        <v>21601170.164346483</v>
      </c>
      <c r="Y360" s="23">
        <f t="shared" si="254"/>
        <v>2810267.3634866844</v>
      </c>
      <c r="Z360" s="3">
        <f t="shared" si="255"/>
        <v>3996.5108461981367</v>
      </c>
      <c r="AA360" s="23">
        <f t="shared" si="256"/>
        <v>10042249.681040054</v>
      </c>
      <c r="AB360" s="26">
        <f t="shared" si="273"/>
        <v>35169825.000000007</v>
      </c>
      <c r="AC360" s="23">
        <f t="shared" si="274"/>
        <v>39973036</v>
      </c>
      <c r="AD360" s="23">
        <f t="shared" si="280"/>
        <v>4803211</v>
      </c>
      <c r="AE360" s="24">
        <f t="shared" si="241"/>
        <v>35169825</v>
      </c>
      <c r="AF360" s="3">
        <f t="shared" si="275"/>
        <v>0</v>
      </c>
      <c r="AG360" s="2">
        <f t="shared" si="257"/>
        <v>2.2206752446808421E-3</v>
      </c>
      <c r="AH360" s="2">
        <f t="shared" si="258"/>
        <v>0.84397503120520079</v>
      </c>
      <c r="AI360" s="23">
        <f t="shared" si="281"/>
        <v>10272104.427798515</v>
      </c>
      <c r="AJ360" s="23">
        <f t="shared" si="259"/>
        <v>977623.40245135897</v>
      </c>
      <c r="AK360" s="23">
        <f t="shared" si="260"/>
        <v>0</v>
      </c>
      <c r="AL360" s="23">
        <f t="shared" si="285"/>
        <v>0</v>
      </c>
      <c r="AM360" s="23">
        <f t="shared" si="286"/>
        <v>0</v>
      </c>
      <c r="AN360" s="16">
        <f t="shared" si="276"/>
        <v>0</v>
      </c>
      <c r="AO360" s="23">
        <f t="shared" si="277"/>
        <v>0</v>
      </c>
      <c r="AP360" s="22">
        <f t="shared" si="278"/>
        <v>0</v>
      </c>
      <c r="AQ360" s="30">
        <f t="shared" si="261"/>
        <v>47145776.651387252</v>
      </c>
      <c r="AR360" s="28">
        <f t="shared" si="262"/>
        <v>1132381.1763133311</v>
      </c>
      <c r="AS360" s="25">
        <f t="shared" si="263"/>
        <v>40721838.169148043</v>
      </c>
      <c r="AT360" s="32">
        <f t="shared" si="264"/>
        <v>7993.0216923962735</v>
      </c>
      <c r="AU360" s="23">
        <f t="shared" si="265"/>
        <v>7993.0216923962735</v>
      </c>
      <c r="AV360" s="22">
        <f t="shared" si="266"/>
        <v>4440296.0776009774</v>
      </c>
      <c r="AW360" s="31">
        <f t="shared" si="279"/>
        <v>47145776.651387252</v>
      </c>
    </row>
    <row r="361" spans="1:53" x14ac:dyDescent="0.25">
      <c r="A361">
        <f t="shared" si="287"/>
        <v>310</v>
      </c>
      <c r="B361" t="s">
        <v>6</v>
      </c>
      <c r="C361" s="27">
        <f t="shared" si="244"/>
        <v>0</v>
      </c>
      <c r="D361" s="27">
        <f t="shared" si="267"/>
        <v>0</v>
      </c>
      <c r="E361" s="27" t="b">
        <f t="shared" si="243"/>
        <v>0</v>
      </c>
      <c r="F361" s="29">
        <f t="shared" si="245"/>
        <v>0</v>
      </c>
      <c r="G361" s="27">
        <f t="shared" si="268"/>
        <v>0</v>
      </c>
      <c r="H361" s="22">
        <f t="shared" si="246"/>
        <v>74701461.333300233</v>
      </c>
      <c r="I361" s="23">
        <f t="shared" si="247"/>
        <v>112245035.88522759</v>
      </c>
      <c r="J361" s="23">
        <f t="shared" si="248"/>
        <v>73</v>
      </c>
      <c r="K361" s="19">
        <f t="shared" si="269"/>
        <v>1.4392044998840994</v>
      </c>
      <c r="L361" s="16">
        <f t="shared" si="249"/>
        <v>0.59933959114558355</v>
      </c>
      <c r="M361" s="23">
        <f>M360-IF($B361="B",(Percent_Rent_In_Elsies*2.49%/12 * H360)/K360,0)+IF($B361="D",N361,0)+IF(B361="D",AK360)+IF(B361="C",F360*90%)-(Y361-Y360)-IF($B361="A",Q360/K360) + IF($B361="A",Q360/K360)</f>
        <v>-20242.261230092365</v>
      </c>
      <c r="N361" s="23">
        <f t="shared" si="250"/>
        <v>0</v>
      </c>
      <c r="O361" s="22">
        <f t="shared" si="251"/>
        <v>0</v>
      </c>
      <c r="P361" s="22">
        <f t="shared" si="282"/>
        <v>0</v>
      </c>
      <c r="Q361" s="22">
        <f t="shared" si="283"/>
        <v>0</v>
      </c>
      <c r="R361" s="22">
        <f t="shared" si="252"/>
        <v>821665.26803919941</v>
      </c>
      <c r="S361" s="16">
        <f t="shared" si="242"/>
        <v>0</v>
      </c>
      <c r="T361" s="15">
        <f t="shared" si="253"/>
        <v>0</v>
      </c>
      <c r="U361" s="23">
        <f t="shared" si="270"/>
        <v>716397.49812588945</v>
      </c>
      <c r="V361" s="23">
        <f t="shared" si="271"/>
        <v>0</v>
      </c>
      <c r="W361" s="23">
        <f t="shared" si="284"/>
        <v>20666.930995230774</v>
      </c>
      <c r="X361" s="23">
        <f t="shared" si="272"/>
        <v>21600485.787582241</v>
      </c>
      <c r="Y361" s="23">
        <f t="shared" si="254"/>
        <v>2810267.3634866844</v>
      </c>
      <c r="Z361" s="3">
        <f t="shared" si="255"/>
        <v>0</v>
      </c>
      <c r="AA361" s="23">
        <f t="shared" si="256"/>
        <v>10042249.681040054</v>
      </c>
      <c r="AB361" s="26">
        <f t="shared" si="273"/>
        <v>35169825.000000015</v>
      </c>
      <c r="AC361" s="23">
        <f t="shared" si="274"/>
        <v>39973036</v>
      </c>
      <c r="AD361" s="23">
        <f t="shared" si="280"/>
        <v>4803211</v>
      </c>
      <c r="AE361" s="24">
        <f t="shared" si="241"/>
        <v>35169825</v>
      </c>
      <c r="AF361" s="3">
        <f t="shared" si="275"/>
        <v>0</v>
      </c>
      <c r="AG361" s="2">
        <f t="shared" si="257"/>
        <v>0</v>
      </c>
      <c r="AH361" s="2">
        <f t="shared" si="258"/>
        <v>0.84960856453849554</v>
      </c>
      <c r="AI361" s="23">
        <f t="shared" si="281"/>
        <v>10323464.949937506</v>
      </c>
      <c r="AJ361" s="23">
        <f t="shared" si="259"/>
        <v>972759.6044292131</v>
      </c>
      <c r="AK361" s="23">
        <f t="shared" si="260"/>
        <v>0</v>
      </c>
      <c r="AL361" s="23">
        <f t="shared" si="285"/>
        <v>0</v>
      </c>
      <c r="AM361" s="23">
        <f t="shared" si="286"/>
        <v>0</v>
      </c>
      <c r="AN361" s="16">
        <f t="shared" si="276"/>
        <v>0</v>
      </c>
      <c r="AO361" s="23">
        <f t="shared" si="277"/>
        <v>0</v>
      </c>
      <c r="AP361" s="22">
        <f t="shared" si="278"/>
        <v>0</v>
      </c>
      <c r="AQ361" s="30">
        <f t="shared" si="261"/>
        <v>47116210.28706184</v>
      </c>
      <c r="AR361" s="28">
        <f t="shared" si="262"/>
        <v>1132410.7722736169</v>
      </c>
      <c r="AS361" s="25">
        <f t="shared" si="263"/>
        <v>40721838.169148043</v>
      </c>
      <c r="AT361" s="32">
        <f t="shared" si="264"/>
        <v>0</v>
      </c>
      <c r="AU361" s="23">
        <f t="shared" si="265"/>
        <v>0</v>
      </c>
      <c r="AV361" s="22">
        <f t="shared" si="266"/>
        <v>4440296.0776009774</v>
      </c>
      <c r="AW361" s="31">
        <f t="shared" si="279"/>
        <v>47116210.287061833</v>
      </c>
    </row>
    <row r="362" spans="1:53" x14ac:dyDescent="0.25">
      <c r="A362">
        <f t="shared" si="287"/>
        <v>310</v>
      </c>
      <c r="B362" t="s">
        <v>7</v>
      </c>
      <c r="C362" s="27">
        <f t="shared" si="244"/>
        <v>0</v>
      </c>
      <c r="D362" s="27">
        <f t="shared" si="267"/>
        <v>71960.224994204968</v>
      </c>
      <c r="E362" s="27" t="b">
        <f t="shared" si="243"/>
        <v>0</v>
      </c>
      <c r="F362" s="29">
        <f t="shared" si="245"/>
        <v>50000</v>
      </c>
      <c r="G362" s="27">
        <f t="shared" si="268"/>
        <v>0</v>
      </c>
      <c r="H362" s="22">
        <f t="shared" si="246"/>
        <v>74773421.558294445</v>
      </c>
      <c r="I362" s="23">
        <f t="shared" si="247"/>
        <v>112365101.74781588</v>
      </c>
      <c r="J362" s="23">
        <f t="shared" si="248"/>
        <v>73</v>
      </c>
      <c r="K362" s="19">
        <f t="shared" si="269"/>
        <v>1.4392044998840994</v>
      </c>
      <c r="L362" s="16">
        <f t="shared" si="249"/>
        <v>0.59933959114558355</v>
      </c>
      <c r="M362" s="23">
        <f>M361-IF($B362="B",(Percent_Rent_In_Elsies*2.49%/12 * H361)/K361,0)+IF($B362="D",N362,0)+IF(B362="D",AK361)+IF(B362="C",F361*90%)-(Y362-Y361)-IF($B362="A",Q361/K361) + IF($B362="A",Q361/K361)</f>
        <v>-74093.375605805049</v>
      </c>
      <c r="N362" s="23">
        <f t="shared" si="250"/>
        <v>0</v>
      </c>
      <c r="O362" s="22">
        <f t="shared" si="251"/>
        <v>0</v>
      </c>
      <c r="P362" s="22">
        <f t="shared" si="282"/>
        <v>0</v>
      </c>
      <c r="Q362" s="22">
        <f t="shared" si="283"/>
        <v>0</v>
      </c>
      <c r="R362" s="22">
        <f t="shared" si="252"/>
        <v>753193.16236926615</v>
      </c>
      <c r="S362" s="16">
        <f t="shared" si="242"/>
        <v>68472.105669933284</v>
      </c>
      <c r="T362" s="15">
        <f t="shared" si="253"/>
        <v>0</v>
      </c>
      <c r="U362" s="23">
        <f t="shared" si="270"/>
        <v>656697.70661539864</v>
      </c>
      <c r="V362" s="23">
        <f t="shared" si="271"/>
        <v>59699.791510490788</v>
      </c>
      <c r="W362" s="23">
        <f t="shared" si="284"/>
        <v>20666.930995230774</v>
      </c>
      <c r="X362" s="23">
        <f t="shared" si="272"/>
        <v>21600485.787582241</v>
      </c>
      <c r="Y362" s="23">
        <f t="shared" si="254"/>
        <v>2810267.3634866844</v>
      </c>
      <c r="Z362" s="3">
        <f t="shared" si="255"/>
        <v>0</v>
      </c>
      <c r="AA362" s="23">
        <f t="shared" si="256"/>
        <v>10042249.681040054</v>
      </c>
      <c r="AB362" s="26">
        <f t="shared" si="273"/>
        <v>35169825.000000007</v>
      </c>
      <c r="AC362" s="23">
        <f t="shared" si="274"/>
        <v>39973036</v>
      </c>
      <c r="AD362" s="23">
        <f t="shared" si="280"/>
        <v>4803211</v>
      </c>
      <c r="AE362" s="24">
        <f t="shared" si="241"/>
        <v>35169825</v>
      </c>
      <c r="AF362" s="3">
        <f t="shared" si="275"/>
        <v>0</v>
      </c>
      <c r="AG362" s="2">
        <f t="shared" si="257"/>
        <v>0</v>
      </c>
      <c r="AH362" s="2">
        <f t="shared" si="258"/>
        <v>0.85042699596366422</v>
      </c>
      <c r="AI362" s="23">
        <f t="shared" si="281"/>
        <v>10323464.949937506</v>
      </c>
      <c r="AJ362" s="23">
        <f t="shared" si="259"/>
        <v>972759.6044292131</v>
      </c>
      <c r="AK362" s="23">
        <f t="shared" si="260"/>
        <v>0</v>
      </c>
      <c r="AL362" s="23">
        <f t="shared" si="285"/>
        <v>128294.33943080157</v>
      </c>
      <c r="AM362" s="23">
        <f t="shared" si="286"/>
        <v>18719932631.282059</v>
      </c>
      <c r="AN362" s="16">
        <f t="shared" si="276"/>
        <v>0</v>
      </c>
      <c r="AO362" s="23">
        <f t="shared" si="277"/>
        <v>53851.114375712677</v>
      </c>
      <c r="AP362" s="22">
        <f t="shared" si="278"/>
        <v>77502.766133298996</v>
      </c>
      <c r="AQ362" s="30">
        <f t="shared" si="261"/>
        <v>47342517.270810515</v>
      </c>
      <c r="AR362" s="28">
        <f t="shared" si="262"/>
        <v>1209254.7648947828</v>
      </c>
      <c r="AS362" s="25">
        <f t="shared" si="263"/>
        <v>40793798.394142248</v>
      </c>
      <c r="AT362" s="32">
        <f t="shared" si="264"/>
        <v>0</v>
      </c>
      <c r="AU362" s="23">
        <f t="shared" si="265"/>
        <v>0</v>
      </c>
      <c r="AV362" s="22">
        <f t="shared" si="266"/>
        <v>4440296.0776009774</v>
      </c>
      <c r="AW362" s="31">
        <f t="shared" si="279"/>
        <v>47342517.270810507</v>
      </c>
    </row>
    <row r="363" spans="1:53" x14ac:dyDescent="0.25">
      <c r="A363">
        <f t="shared" si="287"/>
        <v>310</v>
      </c>
      <c r="B363" t="s">
        <v>8</v>
      </c>
      <c r="C363" s="27">
        <f t="shared" si="244"/>
        <v>0</v>
      </c>
      <c r="D363" s="27">
        <f t="shared" si="267"/>
        <v>0</v>
      </c>
      <c r="E363" s="27" t="b">
        <f t="shared" si="243"/>
        <v>0</v>
      </c>
      <c r="F363" s="29">
        <f t="shared" si="245"/>
        <v>0</v>
      </c>
      <c r="G363" s="27">
        <f t="shared" si="268"/>
        <v>0</v>
      </c>
      <c r="H363" s="22">
        <f t="shared" si="246"/>
        <v>74773421.558294445</v>
      </c>
      <c r="I363" s="23">
        <f t="shared" si="247"/>
        <v>112365101.74781588</v>
      </c>
      <c r="J363" s="23">
        <f t="shared" si="248"/>
        <v>73</v>
      </c>
      <c r="K363" s="19">
        <f t="shared" si="269"/>
        <v>1.4392044998840994</v>
      </c>
      <c r="L363" s="16">
        <f t="shared" si="249"/>
        <v>0.59933959114558355</v>
      </c>
      <c r="M363" s="23">
        <f>M362-IF($B363="B",(Percent_Rent_In_Elsies*2.49%/12 * H362)/K362,0)+IF($B363="D",N363,0)+IF(B363="D",AK362)+IF(B363="C",F362*90%)-(Y363-Y362)-IF($B363="A",Q362/K362) + IF($B363="A",Q362/K362)</f>
        <v>-34059.444940159767</v>
      </c>
      <c r="N363" s="23">
        <f t="shared" si="250"/>
        <v>0</v>
      </c>
      <c r="O363" s="22">
        <f t="shared" si="251"/>
        <v>0</v>
      </c>
      <c r="P363" s="22">
        <f t="shared" si="282"/>
        <v>0</v>
      </c>
      <c r="Q363" s="22">
        <f t="shared" si="283"/>
        <v>0</v>
      </c>
      <c r="R363" s="22">
        <f t="shared" si="252"/>
        <v>830695.92850256513</v>
      </c>
      <c r="S363" s="16">
        <f t="shared" si="242"/>
        <v>68472.105669933284</v>
      </c>
      <c r="T363" s="15">
        <f t="shared" si="253"/>
        <v>0</v>
      </c>
      <c r="U363" s="23">
        <f t="shared" si="270"/>
        <v>715548.82099111134</v>
      </c>
      <c r="V363" s="23">
        <f t="shared" si="271"/>
        <v>59699.791510490788</v>
      </c>
      <c r="W363" s="23">
        <f t="shared" si="284"/>
        <v>20666.930995230774</v>
      </c>
      <c r="X363" s="23">
        <f t="shared" si="272"/>
        <v>21600485.787582241</v>
      </c>
      <c r="Y363" s="23">
        <f t="shared" si="254"/>
        <v>2815233.4328210391</v>
      </c>
      <c r="Z363" s="3">
        <f t="shared" si="255"/>
        <v>0</v>
      </c>
      <c r="AA363" s="23">
        <f t="shared" si="256"/>
        <v>10042249.681040054</v>
      </c>
      <c r="AB363" s="26">
        <f t="shared" si="273"/>
        <v>35219825.000000007</v>
      </c>
      <c r="AC363" s="23">
        <f t="shared" si="274"/>
        <v>40023036</v>
      </c>
      <c r="AD363" s="23">
        <f t="shared" si="280"/>
        <v>4803211</v>
      </c>
      <c r="AE363" s="24">
        <f t="shared" si="241"/>
        <v>35219825</v>
      </c>
      <c r="AF363" s="3">
        <f t="shared" si="275"/>
        <v>21566426.342642073</v>
      </c>
      <c r="AG363" s="2">
        <f t="shared" si="257"/>
        <v>0</v>
      </c>
      <c r="AH363" s="2">
        <f t="shared" si="258"/>
        <v>0.84921968304265505</v>
      </c>
      <c r="AI363" s="23">
        <f t="shared" si="281"/>
        <v>10323464.949937506</v>
      </c>
      <c r="AJ363" s="23">
        <f t="shared" si="259"/>
        <v>972759.6044292131</v>
      </c>
      <c r="AK363" s="23">
        <f t="shared" si="260"/>
        <v>-8103.8401113254313</v>
      </c>
      <c r="AL363" s="23">
        <f t="shared" si="285"/>
        <v>0</v>
      </c>
      <c r="AM363" s="23">
        <f t="shared" si="286"/>
        <v>0</v>
      </c>
      <c r="AN363" s="16">
        <f t="shared" si="276"/>
        <v>0</v>
      </c>
      <c r="AO363" s="23">
        <f t="shared" si="277"/>
        <v>0</v>
      </c>
      <c r="AP363" s="22">
        <f t="shared" si="278"/>
        <v>0</v>
      </c>
      <c r="AQ363" s="30">
        <f t="shared" si="261"/>
        <v>47296187.478953622</v>
      </c>
      <c r="AR363" s="28">
        <f t="shared" si="262"/>
        <v>1162924.9730378888</v>
      </c>
      <c r="AS363" s="25">
        <f t="shared" si="263"/>
        <v>40793798.394142248</v>
      </c>
      <c r="AT363" s="32">
        <f t="shared" si="264"/>
        <v>0</v>
      </c>
      <c r="AU363" s="23">
        <f t="shared" si="265"/>
        <v>0</v>
      </c>
      <c r="AV363" s="22">
        <f t="shared" si="266"/>
        <v>4440296.0776009774</v>
      </c>
      <c r="AW363" s="31">
        <f t="shared" si="279"/>
        <v>47296187.478953615</v>
      </c>
    </row>
    <row r="364" spans="1:53" x14ac:dyDescent="0.25">
      <c r="A364" s="21">
        <f t="shared" si="287"/>
        <v>310</v>
      </c>
      <c r="B364" s="21" t="s">
        <v>9</v>
      </c>
      <c r="C364" s="27">
        <f t="shared" si="244"/>
        <v>0</v>
      </c>
      <c r="D364" s="27">
        <f t="shared" si="267"/>
        <v>0</v>
      </c>
      <c r="E364" s="27" t="b">
        <f t="shared" si="243"/>
        <v>0</v>
      </c>
      <c r="F364" s="29">
        <f t="shared" si="245"/>
        <v>0</v>
      </c>
      <c r="G364" s="27">
        <f t="shared" si="268"/>
        <v>0</v>
      </c>
      <c r="H364" s="22">
        <f t="shared" si="246"/>
        <v>74773421.558294445</v>
      </c>
      <c r="I364" s="23">
        <f t="shared" si="247"/>
        <v>112365101.74781588</v>
      </c>
      <c r="J364" s="23">
        <f t="shared" si="248"/>
        <v>73</v>
      </c>
      <c r="K364" s="19">
        <f t="shared" si="269"/>
        <v>1.4392044998840994</v>
      </c>
      <c r="L364" s="16">
        <f t="shared" si="249"/>
        <v>0.59933959114558355</v>
      </c>
      <c r="M364" s="23">
        <f>M363-IF($B364="B",(Percent_Rent_In_Elsies*2.49%/12 * H363)/K363,0)+IF($B364="D",N364,0)+IF(B364="D",AK363)+IF(B364="C",F363*90%)-(Y364-Y363)-IF($B364="A",Q363/K363) + IF($B364="A",Q363/K363)</f>
        <v>-42163.285051485196</v>
      </c>
      <c r="N364" s="23">
        <f t="shared" si="250"/>
        <v>0</v>
      </c>
      <c r="O364" s="22">
        <f t="shared" si="251"/>
        <v>30020.536515806067</v>
      </c>
      <c r="P364" s="22">
        <f t="shared" si="282"/>
        <v>0</v>
      </c>
      <c r="Q364" s="22">
        <f t="shared" si="283"/>
        <v>0</v>
      </c>
      <c r="R364" s="22">
        <f t="shared" si="252"/>
        <v>830695.92850256513</v>
      </c>
      <c r="S364" s="16">
        <f t="shared" si="242"/>
        <v>0</v>
      </c>
      <c r="T364" s="15">
        <f t="shared" si="253"/>
        <v>38451.569154127217</v>
      </c>
      <c r="U364" s="23">
        <f t="shared" si="270"/>
        <v>715548.82099111134</v>
      </c>
      <c r="V364" s="23">
        <f t="shared" si="271"/>
        <v>0</v>
      </c>
      <c r="W364" s="23">
        <f t="shared" si="284"/>
        <v>80366.722505721555</v>
      </c>
      <c r="X364" s="23">
        <f t="shared" si="272"/>
        <v>21600485.787582241</v>
      </c>
      <c r="Y364" s="23">
        <f t="shared" si="254"/>
        <v>2815233.4328210391</v>
      </c>
      <c r="Z364" s="3">
        <f t="shared" si="255"/>
        <v>0</v>
      </c>
      <c r="AA364" s="23">
        <f t="shared" si="256"/>
        <v>10050353.521151379</v>
      </c>
      <c r="AB364" s="26">
        <f t="shared" si="273"/>
        <v>35219825.000000007</v>
      </c>
      <c r="AC364" s="23">
        <f t="shared" si="274"/>
        <v>40023036</v>
      </c>
      <c r="AD364" s="23">
        <f t="shared" si="280"/>
        <v>4803211</v>
      </c>
      <c r="AE364" s="24">
        <f t="shared" si="241"/>
        <v>35219825</v>
      </c>
      <c r="AF364" s="3">
        <f t="shared" si="275"/>
        <v>0</v>
      </c>
      <c r="AG364" s="2">
        <f t="shared" si="257"/>
        <v>0</v>
      </c>
      <c r="AH364" s="2">
        <f t="shared" si="258"/>
        <v>0.84921968304265505</v>
      </c>
      <c r="AI364" s="23">
        <f t="shared" si="281"/>
        <v>10331795.723619334</v>
      </c>
      <c r="AJ364" s="23">
        <f t="shared" si="259"/>
        <v>972759.6044292131</v>
      </c>
      <c r="AK364" s="23">
        <f t="shared" si="260"/>
        <v>0</v>
      </c>
      <c r="AL364" s="23">
        <f t="shared" si="285"/>
        <v>0</v>
      </c>
      <c r="AM364" s="23">
        <f t="shared" si="286"/>
        <v>0</v>
      </c>
      <c r="AN364" s="16">
        <f t="shared" si="276"/>
        <v>0</v>
      </c>
      <c r="AO364" s="23">
        <f t="shared" si="277"/>
        <v>0</v>
      </c>
      <c r="AP364" s="22">
        <f t="shared" si="278"/>
        <v>0</v>
      </c>
      <c r="AQ364" s="30">
        <f t="shared" si="261"/>
        <v>47296187.478953622</v>
      </c>
      <c r="AR364" s="28">
        <f t="shared" si="262"/>
        <v>1162924.9730378888</v>
      </c>
      <c r="AS364" s="25">
        <f t="shared" si="263"/>
        <v>40793798.394142248</v>
      </c>
      <c r="AT364" s="32">
        <f t="shared" si="264"/>
        <v>0</v>
      </c>
      <c r="AU364" s="23">
        <f t="shared" si="265"/>
        <v>0</v>
      </c>
      <c r="AV364" s="22">
        <f t="shared" si="266"/>
        <v>4440296.0776009774</v>
      </c>
      <c r="AW364" s="31">
        <f t="shared" si="279"/>
        <v>47296187.478953615</v>
      </c>
      <c r="AX364" s="21"/>
      <c r="AY364" s="21"/>
      <c r="AZ364" s="21"/>
      <c r="BA364" s="21"/>
    </row>
    <row r="365" spans="1:53" x14ac:dyDescent="0.25">
      <c r="A365" s="21">
        <f t="shared" si="287"/>
        <v>310</v>
      </c>
      <c r="B365" s="21" t="s">
        <v>28</v>
      </c>
      <c r="C365" s="27">
        <f t="shared" si="244"/>
        <v>0</v>
      </c>
      <c r="D365" s="27">
        <f t="shared" si="267"/>
        <v>0</v>
      </c>
      <c r="E365" s="27" t="b">
        <f t="shared" si="243"/>
        <v>0</v>
      </c>
      <c r="F365" s="29">
        <f t="shared" si="245"/>
        <v>0</v>
      </c>
      <c r="G365" s="27">
        <f t="shared" si="268"/>
        <v>0</v>
      </c>
      <c r="H365" s="22">
        <f t="shared" si="246"/>
        <v>74773421.558294445</v>
      </c>
      <c r="I365" s="23">
        <f t="shared" si="247"/>
        <v>112365101.74781588</v>
      </c>
      <c r="J365" s="23">
        <f t="shared" si="248"/>
        <v>73</v>
      </c>
      <c r="K365" s="19">
        <f t="shared" si="269"/>
        <v>1.4392044998840994</v>
      </c>
      <c r="L365" s="16">
        <f t="shared" si="249"/>
        <v>0.59933959114558355</v>
      </c>
      <c r="M365" s="23">
        <f>M364-IF($B365="B",(Percent_Rent_In_Elsies*2.49%/12 * H364)/K364,0)+IF($B365="D",N365,0)+IF(B365="D",AK364)+IF(B365="C",F364*90%)-(Y365-Y364)-IF($B365="A",Q364/K364) + IF($B365="A",Q364/K364)</f>
        <v>-42163.285051485196</v>
      </c>
      <c r="N365" s="23">
        <f t="shared" si="250"/>
        <v>0</v>
      </c>
      <c r="O365" s="22">
        <f t="shared" si="251"/>
        <v>0</v>
      </c>
      <c r="P365" s="22">
        <f t="shared" si="282"/>
        <v>0</v>
      </c>
      <c r="Q365" s="22">
        <f t="shared" si="283"/>
        <v>30020.536515806067</v>
      </c>
      <c r="R365" s="22">
        <f t="shared" si="252"/>
        <v>830695.92850256513</v>
      </c>
      <c r="S365" s="16">
        <f t="shared" si="242"/>
        <v>0</v>
      </c>
      <c r="T365" s="15">
        <f t="shared" si="253"/>
        <v>0</v>
      </c>
      <c r="U365" s="23">
        <f t="shared" si="270"/>
        <v>715548.82099111134</v>
      </c>
      <c r="V365" s="23">
        <f t="shared" si="271"/>
        <v>0</v>
      </c>
      <c r="W365" s="23">
        <f t="shared" si="284"/>
        <v>0</v>
      </c>
      <c r="X365" s="23">
        <f t="shared" si="272"/>
        <v>21600485.787582241</v>
      </c>
      <c r="Y365" s="23">
        <f t="shared" si="254"/>
        <v>2815233.4328210391</v>
      </c>
      <c r="Z365" s="3">
        <f t="shared" si="255"/>
        <v>4018.3361252860786</v>
      </c>
      <c r="AA365" s="23">
        <f t="shared" si="256"/>
        <v>10110628.563030669</v>
      </c>
      <c r="AB365" s="26">
        <f t="shared" si="273"/>
        <v>35219824.999999993</v>
      </c>
      <c r="AC365" s="23">
        <f t="shared" si="274"/>
        <v>40023036</v>
      </c>
      <c r="AD365" s="23">
        <f t="shared" si="280"/>
        <v>4803211</v>
      </c>
      <c r="AE365" s="24">
        <f t="shared" si="241"/>
        <v>35219825</v>
      </c>
      <c r="AF365" s="3">
        <f t="shared" si="275"/>
        <v>0</v>
      </c>
      <c r="AG365" s="2">
        <f t="shared" si="257"/>
        <v>2.2358842738859431E-3</v>
      </c>
      <c r="AH365" s="2">
        <f t="shared" si="258"/>
        <v>0.84921968304265505</v>
      </c>
      <c r="AI365" s="23">
        <f t="shared" si="281"/>
        <v>10393758.660407461</v>
      </c>
      <c r="AJ365" s="23">
        <f t="shared" si="259"/>
        <v>972759.6044292131</v>
      </c>
      <c r="AK365" s="23">
        <f t="shared" si="260"/>
        <v>0</v>
      </c>
      <c r="AL365" s="23">
        <f t="shared" si="285"/>
        <v>0</v>
      </c>
      <c r="AM365" s="23">
        <f t="shared" si="286"/>
        <v>0</v>
      </c>
      <c r="AN365" s="16">
        <f t="shared" si="276"/>
        <v>0</v>
      </c>
      <c r="AO365" s="23">
        <f t="shared" si="277"/>
        <v>0</v>
      </c>
      <c r="AP365" s="22">
        <f t="shared" si="278"/>
        <v>0</v>
      </c>
      <c r="AQ365" s="30">
        <f t="shared" si="261"/>
        <v>47296187.478953622</v>
      </c>
      <c r="AR365" s="28">
        <f t="shared" si="262"/>
        <v>1162924.9730378888</v>
      </c>
      <c r="AS365" s="25">
        <f t="shared" si="263"/>
        <v>40793798.394142248</v>
      </c>
      <c r="AT365" s="32">
        <f t="shared" si="264"/>
        <v>8036.6722505721573</v>
      </c>
      <c r="AU365" s="23">
        <f t="shared" si="265"/>
        <v>8036.6722505721573</v>
      </c>
      <c r="AV365" s="22">
        <f t="shared" si="266"/>
        <v>4478747.6467551049</v>
      </c>
      <c r="AW365" s="31">
        <f t="shared" si="279"/>
        <v>47296187.478953615</v>
      </c>
      <c r="AX365" s="21"/>
      <c r="AY365" s="21"/>
      <c r="AZ365" s="21"/>
      <c r="BA365" s="21"/>
    </row>
    <row r="366" spans="1:53" x14ac:dyDescent="0.25">
      <c r="A366">
        <f t="shared" si="287"/>
        <v>311</v>
      </c>
      <c r="B366" t="s">
        <v>6</v>
      </c>
      <c r="C366" s="27">
        <f t="shared" si="244"/>
        <v>0</v>
      </c>
      <c r="D366" s="27">
        <f t="shared" si="267"/>
        <v>0</v>
      </c>
      <c r="E366" s="27" t="b">
        <f t="shared" si="243"/>
        <v>0</v>
      </c>
      <c r="F366" s="29">
        <f t="shared" si="245"/>
        <v>0</v>
      </c>
      <c r="G366" s="27">
        <f t="shared" si="268"/>
        <v>0</v>
      </c>
      <c r="H366" s="22">
        <f t="shared" si="246"/>
        <v>75648896.817932039</v>
      </c>
      <c r="I366" s="23">
        <f t="shared" si="247"/>
        <v>112365101.74781588</v>
      </c>
      <c r="J366" s="23">
        <f t="shared" si="248"/>
        <v>75</v>
      </c>
      <c r="K366" s="19">
        <f t="shared" si="269"/>
        <v>1.4536325249954372</v>
      </c>
      <c r="L366" s="16">
        <f t="shared" si="249"/>
        <v>0.60635688383106257</v>
      </c>
      <c r="M366" s="23">
        <f>M365-IF($B366="B",(Percent_Rent_In_Elsies*2.49%/12 * H365)/K365,0)+IF($B366="D",N366,0)+IF(B366="D",AK365)+IF(B366="C",F365*90%)-(Y366-Y365)-IF($B366="A",Q365/K365) + IF($B366="A",Q365/K365)</f>
        <v>-42163.285051485196</v>
      </c>
      <c r="N366" s="23">
        <f t="shared" si="250"/>
        <v>0</v>
      </c>
      <c r="O366" s="22">
        <f t="shared" si="251"/>
        <v>0</v>
      </c>
      <c r="P366" s="22">
        <f t="shared" si="282"/>
        <v>0</v>
      </c>
      <c r="Q366" s="22">
        <f t="shared" si="283"/>
        <v>0</v>
      </c>
      <c r="R366" s="22">
        <f t="shared" si="252"/>
        <v>830695.92850256513</v>
      </c>
      <c r="S366" s="16">
        <f t="shared" si="242"/>
        <v>0</v>
      </c>
      <c r="T366" s="15">
        <f t="shared" si="253"/>
        <v>0</v>
      </c>
      <c r="U366" s="23">
        <f t="shared" si="270"/>
        <v>715548.82099111134</v>
      </c>
      <c r="V366" s="23">
        <f t="shared" si="271"/>
        <v>0</v>
      </c>
      <c r="W366" s="23">
        <f t="shared" si="284"/>
        <v>20859.118018477326</v>
      </c>
      <c r="X366" s="23">
        <f t="shared" si="272"/>
        <v>21599718.350190192</v>
      </c>
      <c r="Y366" s="23">
        <f t="shared" si="254"/>
        <v>2815233.4328210391</v>
      </c>
      <c r="Z366" s="3">
        <f t="shared" si="255"/>
        <v>0</v>
      </c>
      <c r="AA366" s="23">
        <f t="shared" si="256"/>
        <v>10110628.563030669</v>
      </c>
      <c r="AB366" s="26">
        <f t="shared" si="273"/>
        <v>35219825</v>
      </c>
      <c r="AC366" s="23">
        <f t="shared" si="274"/>
        <v>40023036</v>
      </c>
      <c r="AD366" s="23">
        <f t="shared" si="280"/>
        <v>4803211</v>
      </c>
      <c r="AE366" s="24">
        <f t="shared" si="241"/>
        <v>35219825</v>
      </c>
      <c r="AF366" s="3">
        <f t="shared" si="275"/>
        <v>0</v>
      </c>
      <c r="AG366" s="2">
        <f t="shared" si="257"/>
        <v>0</v>
      </c>
      <c r="AH366" s="2">
        <f t="shared" si="258"/>
        <v>0.85916266554909959</v>
      </c>
      <c r="AI366" s="23">
        <f t="shared" si="281"/>
        <v>10497956.090978043</v>
      </c>
      <c r="AJ366" s="23">
        <f t="shared" si="259"/>
        <v>963104.48199719144</v>
      </c>
      <c r="AK366" s="23">
        <f t="shared" si="260"/>
        <v>0</v>
      </c>
      <c r="AL366" s="23">
        <f t="shared" si="285"/>
        <v>0</v>
      </c>
      <c r="AM366" s="23">
        <f t="shared" si="286"/>
        <v>0</v>
      </c>
      <c r="AN366" s="16">
        <f t="shared" si="276"/>
        <v>0</v>
      </c>
      <c r="AO366" s="23">
        <f t="shared" si="277"/>
        <v>0</v>
      </c>
      <c r="AP366" s="22">
        <f t="shared" si="278"/>
        <v>0</v>
      </c>
      <c r="AQ366" s="30">
        <f t="shared" si="261"/>
        <v>47266196.962974325</v>
      </c>
      <c r="AR366" s="28">
        <f t="shared" si="262"/>
        <v>1162954.9935744046</v>
      </c>
      <c r="AS366" s="25">
        <f t="shared" si="263"/>
        <v>40793798.394142248</v>
      </c>
      <c r="AT366" s="32">
        <f t="shared" si="264"/>
        <v>0</v>
      </c>
      <c r="AU366" s="23">
        <f t="shared" si="265"/>
        <v>0</v>
      </c>
      <c r="AV366" s="22">
        <f t="shared" si="266"/>
        <v>4478747.6467551049</v>
      </c>
      <c r="AW366" s="31">
        <f t="shared" si="279"/>
        <v>47266196.962974325</v>
      </c>
    </row>
    <row r="367" spans="1:53" x14ac:dyDescent="0.25">
      <c r="A367">
        <f t="shared" si="287"/>
        <v>311</v>
      </c>
      <c r="B367" t="s">
        <v>7</v>
      </c>
      <c r="C367" s="27">
        <f t="shared" si="244"/>
        <v>0</v>
      </c>
      <c r="D367" s="27">
        <f t="shared" si="267"/>
        <v>145363.25249954371</v>
      </c>
      <c r="E367" s="27" t="b">
        <f t="shared" si="243"/>
        <v>0</v>
      </c>
      <c r="F367" s="29">
        <f t="shared" si="245"/>
        <v>100000</v>
      </c>
      <c r="G367" s="27">
        <f t="shared" si="268"/>
        <v>0</v>
      </c>
      <c r="H367" s="22">
        <f t="shared" si="246"/>
        <v>75794260.07043159</v>
      </c>
      <c r="I367" s="23">
        <f t="shared" si="247"/>
        <v>112604833.91937318</v>
      </c>
      <c r="J367" s="23">
        <f t="shared" si="248"/>
        <v>75</v>
      </c>
      <c r="K367" s="19">
        <f t="shared" si="269"/>
        <v>1.4536325249954372</v>
      </c>
      <c r="L367" s="16">
        <f t="shared" si="249"/>
        <v>0.60635688383106257</v>
      </c>
      <c r="M367" s="23">
        <f>M366-IF($B367="B",(Percent_Rent_In_Elsies*2.49%/12 * H366)/K366,0)+IF($B367="D",N367,0)+IF(B367="D",AK366)+IF(B367="C",F366*90%)-(Y367-Y366)-IF($B367="A",Q366/K366) + IF($B367="A",Q366/K366)</f>
        <v>-96156.112742824072</v>
      </c>
      <c r="N367" s="23">
        <f t="shared" si="250"/>
        <v>0</v>
      </c>
      <c r="O367" s="22">
        <f t="shared" si="251"/>
        <v>0</v>
      </c>
      <c r="P367" s="22">
        <f t="shared" si="282"/>
        <v>0</v>
      </c>
      <c r="Q367" s="22">
        <f t="shared" si="283"/>
        <v>0</v>
      </c>
      <c r="R367" s="22">
        <f t="shared" si="252"/>
        <v>761471.26779401803</v>
      </c>
      <c r="S367" s="16">
        <f t="shared" si="242"/>
        <v>69224.66070854709</v>
      </c>
      <c r="T367" s="15">
        <f t="shared" si="253"/>
        <v>0</v>
      </c>
      <c r="U367" s="23">
        <f t="shared" si="270"/>
        <v>655919.75257518538</v>
      </c>
      <c r="V367" s="23">
        <f t="shared" si="271"/>
        <v>59629.068415925947</v>
      </c>
      <c r="W367" s="23">
        <f t="shared" si="284"/>
        <v>20859.118018477326</v>
      </c>
      <c r="X367" s="23">
        <f t="shared" si="272"/>
        <v>21599718.350190192</v>
      </c>
      <c r="Y367" s="23">
        <f t="shared" si="254"/>
        <v>2815233.4328210391</v>
      </c>
      <c r="Z367" s="3">
        <f t="shared" si="255"/>
        <v>0</v>
      </c>
      <c r="AA367" s="23">
        <f t="shared" si="256"/>
        <v>10110628.563030669</v>
      </c>
      <c r="AB367" s="26">
        <f t="shared" si="273"/>
        <v>35219825</v>
      </c>
      <c r="AC367" s="23">
        <f t="shared" si="274"/>
        <v>40023036</v>
      </c>
      <c r="AD367" s="23">
        <f t="shared" si="280"/>
        <v>4803211</v>
      </c>
      <c r="AE367" s="24">
        <f t="shared" si="241"/>
        <v>35219825</v>
      </c>
      <c r="AF367" s="3">
        <f t="shared" si="275"/>
        <v>0</v>
      </c>
      <c r="AG367" s="2">
        <f t="shared" si="257"/>
        <v>0</v>
      </c>
      <c r="AH367" s="2">
        <f t="shared" si="258"/>
        <v>0.86081359087311304</v>
      </c>
      <c r="AI367" s="23">
        <f t="shared" si="281"/>
        <v>10497956.090978043</v>
      </c>
      <c r="AJ367" s="23">
        <f t="shared" si="259"/>
        <v>963104.48199719144</v>
      </c>
      <c r="AK367" s="23">
        <f t="shared" si="260"/>
        <v>0</v>
      </c>
      <c r="AL367" s="23">
        <f t="shared" si="285"/>
        <v>174491.14104053751</v>
      </c>
      <c r="AM367" s="23">
        <f t="shared" si="286"/>
        <v>25207980000.741863</v>
      </c>
      <c r="AN367" s="16">
        <f t="shared" si="276"/>
        <v>0</v>
      </c>
      <c r="AO367" s="23">
        <f t="shared" si="277"/>
        <v>53992.827691338876</v>
      </c>
      <c r="AP367" s="22">
        <f t="shared" si="278"/>
        <v>78485.730448604489</v>
      </c>
      <c r="AQ367" s="30">
        <f t="shared" si="261"/>
        <v>47567864.547662266</v>
      </c>
      <c r="AR367" s="28">
        <f t="shared" si="262"/>
        <v>1240773.5953141961</v>
      </c>
      <c r="AS367" s="25">
        <f t="shared" si="263"/>
        <v>40939161.646641791</v>
      </c>
      <c r="AT367" s="32">
        <f t="shared" si="264"/>
        <v>0</v>
      </c>
      <c r="AU367" s="23">
        <f t="shared" si="265"/>
        <v>0</v>
      </c>
      <c r="AV367" s="22">
        <f t="shared" si="266"/>
        <v>4478747.6467551049</v>
      </c>
      <c r="AW367" s="31">
        <f t="shared" si="279"/>
        <v>47567864.547662266</v>
      </c>
    </row>
    <row r="368" spans="1:53" s="21" customFormat="1" x14ac:dyDescent="0.25">
      <c r="A368">
        <f t="shared" si="287"/>
        <v>311</v>
      </c>
      <c r="B368" t="s">
        <v>8</v>
      </c>
      <c r="C368" s="27">
        <f t="shared" si="244"/>
        <v>0</v>
      </c>
      <c r="D368" s="27">
        <f t="shared" si="267"/>
        <v>0</v>
      </c>
      <c r="E368" s="27" t="b">
        <f t="shared" si="243"/>
        <v>0</v>
      </c>
      <c r="F368" s="29">
        <f t="shared" si="245"/>
        <v>0</v>
      </c>
      <c r="G368" s="27">
        <f t="shared" si="268"/>
        <v>0</v>
      </c>
      <c r="H368" s="22">
        <f t="shared" si="246"/>
        <v>75794260.07043159</v>
      </c>
      <c r="I368" s="23">
        <f t="shared" si="247"/>
        <v>112604833.91937318</v>
      </c>
      <c r="J368" s="23">
        <f t="shared" si="248"/>
        <v>75</v>
      </c>
      <c r="K368" s="19">
        <f t="shared" si="269"/>
        <v>1.4536325249954372</v>
      </c>
      <c r="L368" s="16">
        <f t="shared" si="249"/>
        <v>0.60635688383106257</v>
      </c>
      <c r="M368" s="23">
        <f>M367-IF($B368="B",(Percent_Rent_In_Elsies*2.49%/12 * H367)/K367,0)+IF($B368="D",N368,0)+IF(B368="D",AK367)+IF(B368="C",F367*90%)-(Y368-Y367)-IF($B368="A",Q367/K367) + IF($B368="A",Q367/K367)</f>
        <v>-16187.821101687907</v>
      </c>
      <c r="N368" s="23">
        <f t="shared" si="250"/>
        <v>0</v>
      </c>
      <c r="O368" s="22">
        <f t="shared" si="251"/>
        <v>0</v>
      </c>
      <c r="P368" s="22">
        <f t="shared" si="282"/>
        <v>0</v>
      </c>
      <c r="Q368" s="22">
        <f t="shared" si="283"/>
        <v>0</v>
      </c>
      <c r="R368" s="22">
        <f t="shared" si="252"/>
        <v>839956.99824262247</v>
      </c>
      <c r="S368" s="16">
        <f t="shared" si="242"/>
        <v>69224.66070854709</v>
      </c>
      <c r="T368" s="15">
        <f t="shared" si="253"/>
        <v>0</v>
      </c>
      <c r="U368" s="23">
        <f t="shared" si="270"/>
        <v>719912.58026652422</v>
      </c>
      <c r="V368" s="23">
        <f t="shared" si="271"/>
        <v>59629.068415925947</v>
      </c>
      <c r="W368" s="23">
        <f t="shared" si="284"/>
        <v>20859.118018477326</v>
      </c>
      <c r="X368" s="23">
        <f t="shared" si="272"/>
        <v>21599718.350190192</v>
      </c>
      <c r="Y368" s="23">
        <f t="shared" si="254"/>
        <v>2825265.1411799029</v>
      </c>
      <c r="Z368" s="3">
        <f t="shared" si="255"/>
        <v>0</v>
      </c>
      <c r="AA368" s="23">
        <f t="shared" si="256"/>
        <v>10110628.563030669</v>
      </c>
      <c r="AB368" s="26">
        <f t="shared" si="273"/>
        <v>35319825.000000007</v>
      </c>
      <c r="AC368" s="23">
        <f t="shared" si="274"/>
        <v>40123036</v>
      </c>
      <c r="AD368" s="23">
        <f t="shared" si="280"/>
        <v>4803211</v>
      </c>
      <c r="AE368" s="24">
        <f t="shared" si="241"/>
        <v>35319825</v>
      </c>
      <c r="AF368" s="3">
        <f t="shared" si="275"/>
        <v>21583530.529088501</v>
      </c>
      <c r="AG368" s="2">
        <f t="shared" si="257"/>
        <v>0</v>
      </c>
      <c r="AH368" s="2">
        <f t="shared" si="258"/>
        <v>0.85837639422541412</v>
      </c>
      <c r="AI368" s="23">
        <f t="shared" si="281"/>
        <v>10497956.090978043</v>
      </c>
      <c r="AJ368" s="23">
        <f t="shared" si="259"/>
        <v>963104.48199719144</v>
      </c>
      <c r="AK368" s="23">
        <f t="shared" si="260"/>
        <v>-14519.601234109443</v>
      </c>
      <c r="AL368" s="23">
        <f t="shared" si="285"/>
        <v>0</v>
      </c>
      <c r="AM368" s="23">
        <f t="shared" si="286"/>
        <v>0</v>
      </c>
      <c r="AN368" s="16">
        <f t="shared" si="276"/>
        <v>0</v>
      </c>
      <c r="AO368" s="23">
        <f t="shared" si="277"/>
        <v>0</v>
      </c>
      <c r="AP368" s="22">
        <f t="shared" si="278"/>
        <v>0</v>
      </c>
      <c r="AQ368" s="30">
        <f t="shared" si="261"/>
        <v>47474276.05162175</v>
      </c>
      <c r="AR368" s="28">
        <f t="shared" si="262"/>
        <v>1147185.0992736774</v>
      </c>
      <c r="AS368" s="25">
        <f t="shared" si="263"/>
        <v>40939161.646641791</v>
      </c>
      <c r="AT368" s="32">
        <f t="shared" si="264"/>
        <v>0</v>
      </c>
      <c r="AU368" s="23">
        <f t="shared" si="265"/>
        <v>0</v>
      </c>
      <c r="AV368" s="22">
        <f t="shared" si="266"/>
        <v>4478747.6467551049</v>
      </c>
      <c r="AW368" s="31">
        <f t="shared" si="279"/>
        <v>47474276.051621743</v>
      </c>
      <c r="AX368"/>
      <c r="AY368"/>
      <c r="AZ368"/>
      <c r="BA368"/>
    </row>
    <row r="369" spans="1:53" s="21" customFormat="1" x14ac:dyDescent="0.25">
      <c r="A369">
        <f t="shared" si="287"/>
        <v>311</v>
      </c>
      <c r="B369" t="s">
        <v>9</v>
      </c>
      <c r="C369" s="27">
        <f t="shared" si="244"/>
        <v>0</v>
      </c>
      <c r="D369" s="27">
        <f t="shared" si="267"/>
        <v>0</v>
      </c>
      <c r="E369" s="27" t="b">
        <f t="shared" si="243"/>
        <v>0</v>
      </c>
      <c r="F369" s="29">
        <f t="shared" si="245"/>
        <v>0</v>
      </c>
      <c r="G369" s="27">
        <f t="shared" si="268"/>
        <v>0</v>
      </c>
      <c r="H369" s="22">
        <f t="shared" si="246"/>
        <v>75794260.07043159</v>
      </c>
      <c r="I369" s="23">
        <f t="shared" si="247"/>
        <v>112604833.91937318</v>
      </c>
      <c r="J369" s="23">
        <f t="shared" si="248"/>
        <v>75</v>
      </c>
      <c r="K369" s="19">
        <f t="shared" si="269"/>
        <v>1.4536325249954372</v>
      </c>
      <c r="L369" s="16">
        <f t="shared" si="249"/>
        <v>0.60635688383106257</v>
      </c>
      <c r="M369" s="23">
        <f>M368-IF($B369="B",(Percent_Rent_In_Elsies*2.49%/12 * H368)/K368,0)+IF($B369="D",N369,0)+IF(B369="D",AK368)+IF(B369="C",F368*90%)-(Y369-Y368)-IF($B369="A",Q368/K368) + IF($B369="A",Q368/K368)</f>
        <v>-30707.42233579735</v>
      </c>
      <c r="N369" s="23">
        <f t="shared" si="250"/>
        <v>0</v>
      </c>
      <c r="O369" s="22">
        <f t="shared" si="251"/>
        <v>30568.541971205181</v>
      </c>
      <c r="P369" s="22">
        <f t="shared" si="282"/>
        <v>0</v>
      </c>
      <c r="Q369" s="22">
        <f t="shared" si="283"/>
        <v>0</v>
      </c>
      <c r="R369" s="22">
        <f t="shared" si="252"/>
        <v>839956.99824262247</v>
      </c>
      <c r="S369" s="16">
        <f t="shared" si="242"/>
        <v>0</v>
      </c>
      <c r="T369" s="15">
        <f t="shared" si="253"/>
        <v>38656.118737341909</v>
      </c>
      <c r="U369" s="23">
        <f t="shared" si="270"/>
        <v>719912.58026652422</v>
      </c>
      <c r="V369" s="23">
        <f t="shared" si="271"/>
        <v>0</v>
      </c>
      <c r="W369" s="23">
        <f t="shared" si="284"/>
        <v>80488.186434403266</v>
      </c>
      <c r="X369" s="23">
        <f t="shared" si="272"/>
        <v>21599718.350190192</v>
      </c>
      <c r="Y369" s="23">
        <f t="shared" si="254"/>
        <v>2825265.1411799029</v>
      </c>
      <c r="Z369" s="3">
        <f t="shared" si="255"/>
        <v>0</v>
      </c>
      <c r="AA369" s="23">
        <f t="shared" si="256"/>
        <v>10125148.16426478</v>
      </c>
      <c r="AB369" s="26">
        <f t="shared" si="273"/>
        <v>35319825.000000007</v>
      </c>
      <c r="AC369" s="23">
        <f t="shared" si="274"/>
        <v>40123036</v>
      </c>
      <c r="AD369" s="23">
        <f t="shared" si="280"/>
        <v>4803211</v>
      </c>
      <c r="AE369" s="24">
        <f t="shared" si="241"/>
        <v>35319825</v>
      </c>
      <c r="AF369" s="3">
        <f t="shared" si="275"/>
        <v>0</v>
      </c>
      <c r="AG369" s="2">
        <f t="shared" si="257"/>
        <v>0</v>
      </c>
      <c r="AH369" s="2">
        <f t="shared" si="258"/>
        <v>0.85837639422541412</v>
      </c>
      <c r="AI369" s="23">
        <f t="shared" si="281"/>
        <v>10513031.922837948</v>
      </c>
      <c r="AJ369" s="23">
        <f t="shared" si="259"/>
        <v>963104.48199719144</v>
      </c>
      <c r="AK369" s="23">
        <f t="shared" si="260"/>
        <v>0</v>
      </c>
      <c r="AL369" s="23">
        <f t="shared" si="285"/>
        <v>0</v>
      </c>
      <c r="AM369" s="23">
        <f t="shared" si="286"/>
        <v>0</v>
      </c>
      <c r="AN369" s="16">
        <f t="shared" si="276"/>
        <v>0</v>
      </c>
      <c r="AO369" s="23">
        <f t="shared" si="277"/>
        <v>0</v>
      </c>
      <c r="AP369" s="22">
        <f t="shared" si="278"/>
        <v>0</v>
      </c>
      <c r="AQ369" s="30">
        <f t="shared" si="261"/>
        <v>47474276.05162175</v>
      </c>
      <c r="AR369" s="28">
        <f t="shared" si="262"/>
        <v>1147185.0992736774</v>
      </c>
      <c r="AS369" s="25">
        <f t="shared" si="263"/>
        <v>40939161.646641791</v>
      </c>
      <c r="AT369" s="32">
        <f t="shared" si="264"/>
        <v>0</v>
      </c>
      <c r="AU369" s="23">
        <f t="shared" si="265"/>
        <v>0</v>
      </c>
      <c r="AV369" s="22">
        <f t="shared" si="266"/>
        <v>4478747.6467551049</v>
      </c>
      <c r="AW369" s="31">
        <f t="shared" si="279"/>
        <v>47474276.051621743</v>
      </c>
      <c r="AX369"/>
      <c r="AY369"/>
      <c r="AZ369"/>
      <c r="BA369"/>
    </row>
    <row r="370" spans="1:53" x14ac:dyDescent="0.25">
      <c r="A370" s="21">
        <f t="shared" si="287"/>
        <v>311</v>
      </c>
      <c r="B370" s="21" t="s">
        <v>28</v>
      </c>
      <c r="C370" s="27">
        <f t="shared" si="244"/>
        <v>0</v>
      </c>
      <c r="D370" s="27">
        <f t="shared" si="267"/>
        <v>0</v>
      </c>
      <c r="E370" s="27" t="b">
        <f t="shared" si="243"/>
        <v>0</v>
      </c>
      <c r="F370" s="29">
        <f t="shared" si="245"/>
        <v>0</v>
      </c>
      <c r="G370" s="27">
        <f t="shared" si="268"/>
        <v>0</v>
      </c>
      <c r="H370" s="22">
        <f t="shared" si="246"/>
        <v>75794260.07043159</v>
      </c>
      <c r="I370" s="23">
        <f t="shared" si="247"/>
        <v>112604833.91937318</v>
      </c>
      <c r="J370" s="23">
        <f t="shared" si="248"/>
        <v>75</v>
      </c>
      <c r="K370" s="19">
        <f t="shared" si="269"/>
        <v>1.4536325249954372</v>
      </c>
      <c r="L370" s="16">
        <f t="shared" si="249"/>
        <v>0.60635688383106257</v>
      </c>
      <c r="M370" s="23">
        <f>M369-IF($B370="B",(Percent_Rent_In_Elsies*2.49%/12 * H369)/K369,0)+IF($B370="D",N370,0)+IF(B370="D",AK369)+IF(B370="C",F369*90%)-(Y370-Y369)-IF($B370="A",Q369/K369) + IF($B370="A",Q369/K369)</f>
        <v>-30707.42233579735</v>
      </c>
      <c r="N370" s="23">
        <f t="shared" si="250"/>
        <v>0</v>
      </c>
      <c r="O370" s="22">
        <f t="shared" si="251"/>
        <v>0</v>
      </c>
      <c r="P370" s="22">
        <f t="shared" si="282"/>
        <v>0</v>
      </c>
      <c r="Q370" s="22">
        <f t="shared" si="283"/>
        <v>30568.541971205181</v>
      </c>
      <c r="R370" s="22">
        <f t="shared" si="252"/>
        <v>839956.99824262247</v>
      </c>
      <c r="S370" s="16">
        <f t="shared" si="242"/>
        <v>0</v>
      </c>
      <c r="T370" s="15">
        <f t="shared" si="253"/>
        <v>0</v>
      </c>
      <c r="U370" s="23">
        <f t="shared" si="270"/>
        <v>719912.58026652422</v>
      </c>
      <c r="V370" s="23">
        <f t="shared" si="271"/>
        <v>0</v>
      </c>
      <c r="W370" s="23">
        <f t="shared" si="284"/>
        <v>0</v>
      </c>
      <c r="X370" s="23">
        <f t="shared" si="272"/>
        <v>21599718.350190192</v>
      </c>
      <c r="Y370" s="23">
        <f t="shared" si="254"/>
        <v>2825265.1411799029</v>
      </c>
      <c r="Z370" s="3">
        <f t="shared" si="255"/>
        <v>4024.4093217201639</v>
      </c>
      <c r="AA370" s="23">
        <f t="shared" si="256"/>
        <v>10185514.304090582</v>
      </c>
      <c r="AB370" s="26">
        <f t="shared" si="273"/>
        <v>35319825.000000015</v>
      </c>
      <c r="AC370" s="23">
        <f t="shared" si="274"/>
        <v>40123036</v>
      </c>
      <c r="AD370" s="23">
        <f t="shared" si="280"/>
        <v>4803211</v>
      </c>
      <c r="AE370" s="24">
        <f t="shared" si="241"/>
        <v>35319825</v>
      </c>
      <c r="AF370" s="3">
        <f t="shared" si="275"/>
        <v>0</v>
      </c>
      <c r="AG370" s="2">
        <f t="shared" si="257"/>
        <v>2.2374889870569029E-3</v>
      </c>
      <c r="AH370" s="2">
        <f t="shared" si="258"/>
        <v>0.85837639422541412</v>
      </c>
      <c r="AI370" s="23">
        <f t="shared" si="281"/>
        <v>10575710.62588024</v>
      </c>
      <c r="AJ370" s="23">
        <f t="shared" si="259"/>
        <v>963104.48199719144</v>
      </c>
      <c r="AK370" s="23">
        <f t="shared" si="260"/>
        <v>0</v>
      </c>
      <c r="AL370" s="23">
        <f t="shared" si="285"/>
        <v>0</v>
      </c>
      <c r="AM370" s="23">
        <f t="shared" si="286"/>
        <v>0</v>
      </c>
      <c r="AN370" s="16">
        <f t="shared" si="276"/>
        <v>0</v>
      </c>
      <c r="AO370" s="23">
        <f t="shared" si="277"/>
        <v>0</v>
      </c>
      <c r="AP370" s="22">
        <f t="shared" si="278"/>
        <v>0</v>
      </c>
      <c r="AQ370" s="30">
        <f t="shared" si="261"/>
        <v>47474276.05162175</v>
      </c>
      <c r="AR370" s="28">
        <f t="shared" si="262"/>
        <v>1147185.0992736774</v>
      </c>
      <c r="AS370" s="25">
        <f t="shared" si="263"/>
        <v>40939161.646641791</v>
      </c>
      <c r="AT370" s="32">
        <f t="shared" si="264"/>
        <v>8048.8186434403278</v>
      </c>
      <c r="AU370" s="23">
        <f t="shared" si="265"/>
        <v>8048.8186434403278</v>
      </c>
      <c r="AV370" s="22">
        <f t="shared" si="266"/>
        <v>4517403.7654924467</v>
      </c>
      <c r="AW370" s="31">
        <f t="shared" si="279"/>
        <v>47474276.051621743</v>
      </c>
    </row>
    <row r="371" spans="1:53" x14ac:dyDescent="0.25">
      <c r="A371">
        <f t="shared" si="287"/>
        <v>312</v>
      </c>
      <c r="B371" t="s">
        <v>6</v>
      </c>
      <c r="C371" s="27">
        <f t="shared" si="244"/>
        <v>0</v>
      </c>
      <c r="D371" s="27">
        <f t="shared" si="267"/>
        <v>0</v>
      </c>
      <c r="E371" s="27" t="b">
        <f t="shared" si="243"/>
        <v>0</v>
      </c>
      <c r="F371" s="29">
        <f t="shared" si="245"/>
        <v>0</v>
      </c>
      <c r="G371" s="27">
        <f t="shared" si="268"/>
        <v>0</v>
      </c>
      <c r="H371" s="22">
        <f t="shared" si="246"/>
        <v>76681687.690183729</v>
      </c>
      <c r="I371" s="23">
        <f t="shared" si="247"/>
        <v>112604833.91937318</v>
      </c>
      <c r="J371" s="23">
        <f t="shared" si="248"/>
        <v>77</v>
      </c>
      <c r="K371" s="19">
        <f t="shared" si="269"/>
        <v>1.4682051910585161</v>
      </c>
      <c r="L371" s="16">
        <f t="shared" si="249"/>
        <v>0.61345633761078799</v>
      </c>
      <c r="M371" s="23">
        <f>M370-IF($B371="B",(Percent_Rent_In_Elsies*2.49%/12 * H370)/K370,0)+IF($B371="D",N371,0)+IF(B371="D",AK370)+IF(B371="C",F370*90%)-(Y371-Y370)-IF($B371="A",Q370/K370) + IF($B371="A",Q370/K370)</f>
        <v>-30707.422335797346</v>
      </c>
      <c r="N371" s="23">
        <f t="shared" si="250"/>
        <v>0</v>
      </c>
      <c r="O371" s="22">
        <f t="shared" si="251"/>
        <v>0</v>
      </c>
      <c r="P371" s="22">
        <f t="shared" si="282"/>
        <v>0</v>
      </c>
      <c r="Q371" s="22">
        <f t="shared" si="283"/>
        <v>0</v>
      </c>
      <c r="R371" s="22">
        <f t="shared" si="252"/>
        <v>839956.99824262247</v>
      </c>
      <c r="S371" s="16">
        <f t="shared" si="242"/>
        <v>0</v>
      </c>
      <c r="T371" s="15">
        <f t="shared" si="253"/>
        <v>0</v>
      </c>
      <c r="U371" s="23">
        <f t="shared" si="270"/>
        <v>719912.58026652422</v>
      </c>
      <c r="V371" s="23">
        <f t="shared" si="271"/>
        <v>0</v>
      </c>
      <c r="W371" s="23">
        <f t="shared" si="284"/>
        <v>21029.071271847839</v>
      </c>
      <c r="X371" s="23">
        <f t="shared" si="272"/>
        <v>21598811.325526945</v>
      </c>
      <c r="Y371" s="23">
        <f t="shared" si="254"/>
        <v>2825265.1411799029</v>
      </c>
      <c r="Z371" s="3">
        <f t="shared" si="255"/>
        <v>0</v>
      </c>
      <c r="AA371" s="23">
        <f t="shared" si="256"/>
        <v>10185514.304090582</v>
      </c>
      <c r="AB371" s="26">
        <f t="shared" si="273"/>
        <v>35319825.000000007</v>
      </c>
      <c r="AC371" s="23">
        <f t="shared" si="274"/>
        <v>40123036</v>
      </c>
      <c r="AD371" s="23">
        <f t="shared" si="280"/>
        <v>4803211</v>
      </c>
      <c r="AE371" s="24">
        <f t="shared" ref="AE371:AE434" si="288">AC371-AD371</f>
        <v>35319825</v>
      </c>
      <c r="AF371" s="3">
        <f t="shared" si="275"/>
        <v>0</v>
      </c>
      <c r="AG371" s="2">
        <f t="shared" si="257"/>
        <v>0</v>
      </c>
      <c r="AH371" s="2">
        <f t="shared" si="258"/>
        <v>0.86842658694015318</v>
      </c>
      <c r="AI371" s="23">
        <f t="shared" si="281"/>
        <v>10681732.124904687</v>
      </c>
      <c r="AJ371" s="23">
        <f t="shared" si="259"/>
        <v>953545.19145287655</v>
      </c>
      <c r="AK371" s="23">
        <f t="shared" si="260"/>
        <v>0</v>
      </c>
      <c r="AL371" s="23">
        <f t="shared" si="285"/>
        <v>0</v>
      </c>
      <c r="AM371" s="23">
        <f t="shared" si="286"/>
        <v>0</v>
      </c>
      <c r="AN371" s="16">
        <f t="shared" si="276"/>
        <v>0</v>
      </c>
      <c r="AO371" s="23">
        <f t="shared" si="277"/>
        <v>0</v>
      </c>
      <c r="AP371" s="22">
        <f t="shared" si="278"/>
        <v>0</v>
      </c>
      <c r="AQ371" s="30">
        <f t="shared" si="261"/>
        <v>47443738.078192517</v>
      </c>
      <c r="AR371" s="28">
        <f t="shared" si="262"/>
        <v>1147215.6678156487</v>
      </c>
      <c r="AS371" s="25">
        <f t="shared" si="263"/>
        <v>40939161.646641791</v>
      </c>
      <c r="AT371" s="32">
        <f t="shared" si="264"/>
        <v>0</v>
      </c>
      <c r="AU371" s="23">
        <f t="shared" si="265"/>
        <v>0</v>
      </c>
      <c r="AV371" s="22">
        <f t="shared" si="266"/>
        <v>4517403.7654924467</v>
      </c>
      <c r="AW371" s="31">
        <f t="shared" si="279"/>
        <v>47443738.07819251</v>
      </c>
    </row>
    <row r="372" spans="1:53" x14ac:dyDescent="0.25">
      <c r="A372">
        <f t="shared" si="287"/>
        <v>312</v>
      </c>
      <c r="B372" t="s">
        <v>7</v>
      </c>
      <c r="C372" s="27">
        <f t="shared" si="244"/>
        <v>0</v>
      </c>
      <c r="D372" s="27">
        <f t="shared" si="267"/>
        <v>146820.51910585162</v>
      </c>
      <c r="E372" s="27" t="b">
        <f t="shared" si="243"/>
        <v>0</v>
      </c>
      <c r="F372" s="29">
        <f t="shared" si="245"/>
        <v>100000.00000000001</v>
      </c>
      <c r="G372" s="27">
        <f t="shared" si="268"/>
        <v>0</v>
      </c>
      <c r="H372" s="22">
        <f t="shared" si="246"/>
        <v>76828508.209289581</v>
      </c>
      <c r="I372" s="23">
        <f t="shared" si="247"/>
        <v>112844167.20212591</v>
      </c>
      <c r="J372" s="23">
        <f t="shared" si="248"/>
        <v>77</v>
      </c>
      <c r="K372" s="19">
        <f t="shared" si="269"/>
        <v>1.4682051910585161</v>
      </c>
      <c r="L372" s="16">
        <f t="shared" si="249"/>
        <v>0.61345633761078799</v>
      </c>
      <c r="M372" s="23">
        <f>M371-IF($B372="B",(Percent_Rent_In_Elsies*2.49%/12 * H371)/K371,0)+IF($B372="D",N372,0)+IF(B372="D",AK371)+IF(B372="C",F371*90%)-(Y372-Y371)-IF($B372="A",Q371/K371) + IF($B372="A",Q371/K371)</f>
        <v>-84894.160989955126</v>
      </c>
      <c r="N372" s="23">
        <f t="shared" si="250"/>
        <v>0</v>
      </c>
      <c r="O372" s="22">
        <f t="shared" si="251"/>
        <v>0</v>
      </c>
      <c r="P372" s="22">
        <f t="shared" si="282"/>
        <v>0</v>
      </c>
      <c r="Q372" s="22">
        <f t="shared" si="283"/>
        <v>0</v>
      </c>
      <c r="R372" s="22">
        <f t="shared" si="252"/>
        <v>769960.58172240388</v>
      </c>
      <c r="S372" s="16">
        <f t="shared" si="242"/>
        <v>69996.41652021854</v>
      </c>
      <c r="T372" s="15">
        <f t="shared" si="253"/>
        <v>0</v>
      </c>
      <c r="U372" s="23">
        <f t="shared" si="270"/>
        <v>659919.86524431384</v>
      </c>
      <c r="V372" s="23">
        <f t="shared" si="271"/>
        <v>59992.715022210352</v>
      </c>
      <c r="W372" s="23">
        <f t="shared" si="284"/>
        <v>21029.071271847839</v>
      </c>
      <c r="X372" s="23">
        <f t="shared" si="272"/>
        <v>21598811.325526945</v>
      </c>
      <c r="Y372" s="23">
        <f t="shared" si="254"/>
        <v>2825265.1411799029</v>
      </c>
      <c r="Z372" s="3">
        <f t="shared" si="255"/>
        <v>0</v>
      </c>
      <c r="AA372" s="23">
        <f t="shared" si="256"/>
        <v>10185514.304090582</v>
      </c>
      <c r="AB372" s="26">
        <f t="shared" si="273"/>
        <v>35319825.000000007</v>
      </c>
      <c r="AC372" s="23">
        <f t="shared" si="274"/>
        <v>40123036</v>
      </c>
      <c r="AD372" s="23">
        <f t="shared" si="280"/>
        <v>4803211</v>
      </c>
      <c r="AE372" s="24">
        <f t="shared" si="288"/>
        <v>35319825</v>
      </c>
      <c r="AF372" s="3">
        <f t="shared" si="275"/>
        <v>0</v>
      </c>
      <c r="AG372" s="2">
        <f t="shared" si="257"/>
        <v>0</v>
      </c>
      <c r="AH372" s="2">
        <f t="shared" si="258"/>
        <v>0.87008934171434404</v>
      </c>
      <c r="AI372" s="23">
        <f t="shared" si="281"/>
        <v>10681732.124904687</v>
      </c>
      <c r="AJ372" s="23">
        <f t="shared" si="259"/>
        <v>953545.19145287655</v>
      </c>
      <c r="AK372" s="23">
        <f t="shared" si="260"/>
        <v>0</v>
      </c>
      <c r="AL372" s="23">
        <f t="shared" si="285"/>
        <v>183776.03392664343</v>
      </c>
      <c r="AM372" s="23">
        <f t="shared" si="286"/>
        <v>26285813018.25473</v>
      </c>
      <c r="AN372" s="16">
        <f t="shared" si="276"/>
        <v>0</v>
      </c>
      <c r="AO372" s="23">
        <f t="shared" si="277"/>
        <v>54186.738654157787</v>
      </c>
      <c r="AP372" s="22">
        <f t="shared" si="278"/>
        <v>79557.250978565629</v>
      </c>
      <c r="AQ372" s="30">
        <f t="shared" si="261"/>
        <v>47748996.862622187</v>
      </c>
      <c r="AR372" s="28">
        <f t="shared" si="262"/>
        <v>1226096.6821608965</v>
      </c>
      <c r="AS372" s="25">
        <f t="shared" si="263"/>
        <v>41085982.165747643</v>
      </c>
      <c r="AT372" s="32">
        <f t="shared" si="264"/>
        <v>0</v>
      </c>
      <c r="AU372" s="23">
        <f t="shared" si="265"/>
        <v>0</v>
      </c>
      <c r="AV372" s="22">
        <f t="shared" si="266"/>
        <v>4517403.7654924467</v>
      </c>
      <c r="AW372" s="31">
        <f t="shared" si="279"/>
        <v>47748996.862622179</v>
      </c>
    </row>
    <row r="373" spans="1:53" x14ac:dyDescent="0.25">
      <c r="A373">
        <f t="shared" si="287"/>
        <v>312</v>
      </c>
      <c r="B373" t="s">
        <v>8</v>
      </c>
      <c r="C373" s="27">
        <f t="shared" si="244"/>
        <v>0</v>
      </c>
      <c r="D373" s="27">
        <f t="shared" si="267"/>
        <v>0</v>
      </c>
      <c r="E373" s="27" t="b">
        <f t="shared" si="243"/>
        <v>0</v>
      </c>
      <c r="F373" s="29">
        <f t="shared" si="245"/>
        <v>0</v>
      </c>
      <c r="G373" s="27">
        <f t="shared" si="268"/>
        <v>0</v>
      </c>
      <c r="H373" s="22">
        <f t="shared" si="246"/>
        <v>76828508.209289581</v>
      </c>
      <c r="I373" s="23">
        <f t="shared" si="247"/>
        <v>112844167.20212591</v>
      </c>
      <c r="J373" s="23">
        <f t="shared" si="248"/>
        <v>77</v>
      </c>
      <c r="K373" s="19">
        <f t="shared" si="269"/>
        <v>1.4682051910585161</v>
      </c>
      <c r="L373" s="16">
        <f t="shared" si="249"/>
        <v>0.61345633761078799</v>
      </c>
      <c r="M373" s="23">
        <f>M372-IF($B373="B",(Percent_Rent_In_Elsies*2.49%/12 * H372)/K372,0)+IF($B373="D",N373,0)+IF(B373="D",AK372)+IF(B373="C",F372*90%)-(Y373-Y372)-IF($B373="A",Q372/K372) + IF($B373="A",Q372/K372)</f>
        <v>-5026.4372251169261</v>
      </c>
      <c r="N373" s="23">
        <f t="shared" si="250"/>
        <v>0</v>
      </c>
      <c r="O373" s="22">
        <f t="shared" si="251"/>
        <v>0</v>
      </c>
      <c r="P373" s="22">
        <f t="shared" si="282"/>
        <v>0</v>
      </c>
      <c r="Q373" s="22">
        <f t="shared" si="283"/>
        <v>0</v>
      </c>
      <c r="R373" s="22">
        <f t="shared" si="252"/>
        <v>849517.83270096953</v>
      </c>
      <c r="S373" s="16">
        <f t="shared" si="242"/>
        <v>69996.41652021854</v>
      </c>
      <c r="T373" s="15">
        <f t="shared" si="253"/>
        <v>0</v>
      </c>
      <c r="U373" s="23">
        <f t="shared" si="270"/>
        <v>724106.60389847169</v>
      </c>
      <c r="V373" s="23">
        <f t="shared" si="271"/>
        <v>59992.715022210352</v>
      </c>
      <c r="W373" s="23">
        <f t="shared" si="284"/>
        <v>21029.071271847839</v>
      </c>
      <c r="X373" s="23">
        <f t="shared" si="272"/>
        <v>21598811.325526945</v>
      </c>
      <c r="Y373" s="23">
        <f t="shared" si="254"/>
        <v>2835397.4174150648</v>
      </c>
      <c r="Z373" s="3">
        <f t="shared" si="255"/>
        <v>0</v>
      </c>
      <c r="AA373" s="23">
        <f t="shared" si="256"/>
        <v>10185514.304090582</v>
      </c>
      <c r="AB373" s="26">
        <f t="shared" si="273"/>
        <v>35419825</v>
      </c>
      <c r="AC373" s="23">
        <f t="shared" si="274"/>
        <v>40223036</v>
      </c>
      <c r="AD373" s="23">
        <f t="shared" si="280"/>
        <v>4803211</v>
      </c>
      <c r="AE373" s="24">
        <f t="shared" si="288"/>
        <v>35419825</v>
      </c>
      <c r="AF373" s="3">
        <f t="shared" si="275"/>
        <v>21593784.888301823</v>
      </c>
      <c r="AG373" s="2">
        <f t="shared" si="257"/>
        <v>0</v>
      </c>
      <c r="AH373" s="2">
        <f t="shared" si="258"/>
        <v>0.8676328379294882</v>
      </c>
      <c r="AI373" s="23">
        <f t="shared" si="281"/>
        <v>10681732.124904687</v>
      </c>
      <c r="AJ373" s="23">
        <f t="shared" si="259"/>
        <v>953545.19145287655</v>
      </c>
      <c r="AK373" s="23">
        <f t="shared" si="260"/>
        <v>-15518.269325358975</v>
      </c>
      <c r="AL373" s="23">
        <f t="shared" si="285"/>
        <v>0</v>
      </c>
      <c r="AM373" s="23">
        <f t="shared" si="286"/>
        <v>0</v>
      </c>
      <c r="AN373" s="16">
        <f t="shared" si="276"/>
        <v>0</v>
      </c>
      <c r="AO373" s="23">
        <f t="shared" si="277"/>
        <v>0</v>
      </c>
      <c r="AP373" s="22">
        <f t="shared" si="278"/>
        <v>0</v>
      </c>
      <c r="AQ373" s="30">
        <f t="shared" si="261"/>
        <v>47654470.141908862</v>
      </c>
      <c r="AR373" s="28">
        <f t="shared" si="262"/>
        <v>1131569.9614475716</v>
      </c>
      <c r="AS373" s="25">
        <f t="shared" si="263"/>
        <v>41085982.165747643</v>
      </c>
      <c r="AT373" s="32">
        <f t="shared" si="264"/>
        <v>0</v>
      </c>
      <c r="AU373" s="23">
        <f t="shared" si="265"/>
        <v>0</v>
      </c>
      <c r="AV373" s="22">
        <f t="shared" si="266"/>
        <v>4517403.7654924467</v>
      </c>
      <c r="AW373" s="31">
        <f t="shared" si="279"/>
        <v>47654470.141908854</v>
      </c>
    </row>
    <row r="374" spans="1:53" x14ac:dyDescent="0.25">
      <c r="A374" s="21">
        <f t="shared" si="287"/>
        <v>312</v>
      </c>
      <c r="B374" s="21" t="s">
        <v>9</v>
      </c>
      <c r="C374" s="27">
        <f t="shared" si="244"/>
        <v>0</v>
      </c>
      <c r="D374" s="27">
        <f t="shared" si="267"/>
        <v>0</v>
      </c>
      <c r="E374" s="27" t="b">
        <f t="shared" si="243"/>
        <v>0</v>
      </c>
      <c r="F374" s="29">
        <f t="shared" si="245"/>
        <v>0</v>
      </c>
      <c r="G374" s="27">
        <f t="shared" si="268"/>
        <v>0</v>
      </c>
      <c r="H374" s="22">
        <f t="shared" si="246"/>
        <v>76828508.209289581</v>
      </c>
      <c r="I374" s="23">
        <f t="shared" si="247"/>
        <v>112844167.20212591</v>
      </c>
      <c r="J374" s="23">
        <f t="shared" si="248"/>
        <v>77</v>
      </c>
      <c r="K374" s="19">
        <f t="shared" si="269"/>
        <v>1.4682051910585161</v>
      </c>
      <c r="L374" s="16">
        <f t="shared" si="249"/>
        <v>0.61345633761078799</v>
      </c>
      <c r="M374" s="23">
        <f>M373-IF($B374="B",(Percent_Rent_In_Elsies*2.49%/12 * H373)/K373,0)+IF($B374="D",N374,0)+IF(B374="D",AK373)+IF(B374="C",F373*90%)-(Y374-Y373)-IF($B374="A",Q373/K373) + IF($B374="A",Q373/K373)</f>
        <v>-20544.706550475901</v>
      </c>
      <c r="N374" s="23">
        <f t="shared" si="250"/>
        <v>0</v>
      </c>
      <c r="O374" s="22">
        <f t="shared" si="251"/>
        <v>30999.677057489876</v>
      </c>
      <c r="P374" s="22">
        <f t="shared" si="282"/>
        <v>0</v>
      </c>
      <c r="Q374" s="22">
        <f t="shared" si="283"/>
        <v>0</v>
      </c>
      <c r="R374" s="22">
        <f t="shared" si="252"/>
        <v>849517.83270096953</v>
      </c>
      <c r="S374" s="16">
        <f t="shared" ref="S374:S377" si="289">IF($B374="D",0,S373+IF($B374="B",R373/12,0))</f>
        <v>0</v>
      </c>
      <c r="T374" s="15">
        <f t="shared" si="253"/>
        <v>38996.739462728663</v>
      </c>
      <c r="U374" s="23">
        <f t="shared" si="270"/>
        <v>724106.60389847169</v>
      </c>
      <c r="V374" s="23">
        <f t="shared" si="271"/>
        <v>0</v>
      </c>
      <c r="W374" s="23">
        <f t="shared" si="284"/>
        <v>81021.786294058198</v>
      </c>
      <c r="X374" s="23">
        <f t="shared" si="272"/>
        <v>21598811.325526945</v>
      </c>
      <c r="Y374" s="23">
        <f t="shared" si="254"/>
        <v>2835397.4174150648</v>
      </c>
      <c r="Z374" s="3">
        <f t="shared" si="255"/>
        <v>0</v>
      </c>
      <c r="AA374" s="23">
        <f t="shared" si="256"/>
        <v>10201032.573415941</v>
      </c>
      <c r="AB374" s="26">
        <f t="shared" si="273"/>
        <v>35419825</v>
      </c>
      <c r="AC374" s="23">
        <f t="shared" si="274"/>
        <v>40223036</v>
      </c>
      <c r="AD374" s="23">
        <f t="shared" si="280"/>
        <v>4803211</v>
      </c>
      <c r="AE374" s="24">
        <f t="shared" si="288"/>
        <v>35419825</v>
      </c>
      <c r="AF374" s="3">
        <f t="shared" si="275"/>
        <v>0</v>
      </c>
      <c r="AG374" s="2">
        <f t="shared" si="257"/>
        <v>0</v>
      </c>
      <c r="AH374" s="2">
        <f t="shared" si="258"/>
        <v>0.8676328379294882</v>
      </c>
      <c r="AI374" s="23">
        <f t="shared" si="281"/>
        <v>10698006.413175927</v>
      </c>
      <c r="AJ374" s="23">
        <f t="shared" si="259"/>
        <v>953545.19145287655</v>
      </c>
      <c r="AK374" s="23">
        <f t="shared" si="260"/>
        <v>0</v>
      </c>
      <c r="AL374" s="23">
        <f t="shared" si="285"/>
        <v>0</v>
      </c>
      <c r="AM374" s="23">
        <f t="shared" si="286"/>
        <v>0</v>
      </c>
      <c r="AN374" s="16">
        <f t="shared" si="276"/>
        <v>0</v>
      </c>
      <c r="AO374" s="23">
        <f t="shared" si="277"/>
        <v>0</v>
      </c>
      <c r="AP374" s="22">
        <f t="shared" si="278"/>
        <v>0</v>
      </c>
      <c r="AQ374" s="30">
        <f t="shared" si="261"/>
        <v>47654470.141908862</v>
      </c>
      <c r="AR374" s="28">
        <f t="shared" si="262"/>
        <v>1131569.9614475716</v>
      </c>
      <c r="AS374" s="25">
        <f t="shared" si="263"/>
        <v>41085982.165747643</v>
      </c>
      <c r="AT374" s="32">
        <f t="shared" si="264"/>
        <v>0</v>
      </c>
      <c r="AU374" s="23">
        <f t="shared" si="265"/>
        <v>0</v>
      </c>
      <c r="AV374" s="22">
        <f t="shared" si="266"/>
        <v>4517403.7654924467</v>
      </c>
      <c r="AW374" s="31">
        <f t="shared" si="279"/>
        <v>47654470.141908854</v>
      </c>
      <c r="AX374" s="21"/>
      <c r="AY374" s="21"/>
      <c r="AZ374" s="21"/>
      <c r="BA374" s="21"/>
    </row>
    <row r="375" spans="1:53" x14ac:dyDescent="0.25">
      <c r="A375" s="21">
        <f t="shared" si="287"/>
        <v>312</v>
      </c>
      <c r="B375" s="21" t="s">
        <v>28</v>
      </c>
      <c r="C375" s="27">
        <f t="shared" si="244"/>
        <v>0</v>
      </c>
      <c r="D375" s="27">
        <f t="shared" si="267"/>
        <v>0</v>
      </c>
      <c r="E375" s="27" t="b">
        <f t="shared" si="243"/>
        <v>0</v>
      </c>
      <c r="F375" s="29">
        <f t="shared" si="245"/>
        <v>0</v>
      </c>
      <c r="G375" s="27">
        <f t="shared" si="268"/>
        <v>0</v>
      </c>
      <c r="H375" s="22">
        <f t="shared" si="246"/>
        <v>76828508.209289581</v>
      </c>
      <c r="I375" s="23">
        <f t="shared" si="247"/>
        <v>112844167.20212591</v>
      </c>
      <c r="J375" s="23">
        <f t="shared" si="248"/>
        <v>77</v>
      </c>
      <c r="K375" s="19">
        <f t="shared" si="269"/>
        <v>1.4682051910585161</v>
      </c>
      <c r="L375" s="16">
        <f t="shared" si="249"/>
        <v>0.61345633761078799</v>
      </c>
      <c r="M375" s="23">
        <f>M374-IF($B375="B",(Percent_Rent_In_Elsies*2.49%/12 * H374)/K374,0)+IF($B375="D",N375,0)+IF(B375="D",AK374)+IF(B375="C",F374*90%)-(Y375-Y374)-IF($B375="A",Q374/K374) + IF($B375="A",Q374/K374)</f>
        <v>-20544.706550475901</v>
      </c>
      <c r="N375" s="23">
        <f t="shared" si="250"/>
        <v>0</v>
      </c>
      <c r="O375" s="22">
        <f t="shared" si="251"/>
        <v>0</v>
      </c>
      <c r="P375" s="22">
        <f t="shared" si="282"/>
        <v>0</v>
      </c>
      <c r="Q375" s="22">
        <f t="shared" si="283"/>
        <v>30999.677057489876</v>
      </c>
      <c r="R375" s="22">
        <f t="shared" si="252"/>
        <v>849517.83270096953</v>
      </c>
      <c r="S375" s="16">
        <f t="shared" si="289"/>
        <v>0</v>
      </c>
      <c r="T375" s="15">
        <f t="shared" si="253"/>
        <v>0</v>
      </c>
      <c r="U375" s="23">
        <f t="shared" si="270"/>
        <v>724106.60389847169</v>
      </c>
      <c r="V375" s="23">
        <f t="shared" si="271"/>
        <v>0</v>
      </c>
      <c r="W375" s="23">
        <f t="shared" si="284"/>
        <v>0</v>
      </c>
      <c r="X375" s="23">
        <f t="shared" si="272"/>
        <v>21598811.325526945</v>
      </c>
      <c r="Y375" s="23">
        <f t="shared" si="254"/>
        <v>2835397.4174150648</v>
      </c>
      <c r="Z375" s="3">
        <f t="shared" si="255"/>
        <v>4051.0893147029105</v>
      </c>
      <c r="AA375" s="23">
        <f t="shared" si="256"/>
        <v>10261798.913136484</v>
      </c>
      <c r="AB375" s="26">
        <f t="shared" si="273"/>
        <v>35419825</v>
      </c>
      <c r="AC375" s="23">
        <f t="shared" si="274"/>
        <v>40223036</v>
      </c>
      <c r="AD375" s="23">
        <f t="shared" si="280"/>
        <v>4803211</v>
      </c>
      <c r="AE375" s="24">
        <f t="shared" si="288"/>
        <v>35419825</v>
      </c>
      <c r="AF375" s="3">
        <f t="shared" si="275"/>
        <v>0</v>
      </c>
      <c r="AG375" s="2">
        <f t="shared" si="257"/>
        <v>2.2512529428210838E-3</v>
      </c>
      <c r="AH375" s="2">
        <f t="shared" si="258"/>
        <v>0.8676328379294882</v>
      </c>
      <c r="AI375" s="23">
        <f t="shared" si="281"/>
        <v>10761733.167046875</v>
      </c>
      <c r="AJ375" s="23">
        <f t="shared" si="259"/>
        <v>953545.19145287655</v>
      </c>
      <c r="AK375" s="23">
        <f t="shared" si="260"/>
        <v>0</v>
      </c>
      <c r="AL375" s="23">
        <f t="shared" si="285"/>
        <v>0</v>
      </c>
      <c r="AM375" s="23">
        <f t="shared" si="286"/>
        <v>0</v>
      </c>
      <c r="AN375" s="16">
        <f t="shared" si="276"/>
        <v>0</v>
      </c>
      <c r="AO375" s="23">
        <f t="shared" si="277"/>
        <v>0</v>
      </c>
      <c r="AP375" s="22">
        <f t="shared" si="278"/>
        <v>0</v>
      </c>
      <c r="AQ375" s="30">
        <f t="shared" si="261"/>
        <v>47654470.141908862</v>
      </c>
      <c r="AR375" s="28">
        <f t="shared" si="262"/>
        <v>1131569.9614475716</v>
      </c>
      <c r="AS375" s="25">
        <f t="shared" si="263"/>
        <v>41085982.165747643</v>
      </c>
      <c r="AT375" s="32">
        <f t="shared" si="264"/>
        <v>8102.1786294058211</v>
      </c>
      <c r="AU375" s="23">
        <f t="shared" si="265"/>
        <v>8102.1786294058211</v>
      </c>
      <c r="AV375" s="22">
        <f t="shared" si="266"/>
        <v>4556400.5049551753</v>
      </c>
      <c r="AW375" s="31">
        <f t="shared" si="279"/>
        <v>47654470.141908847</v>
      </c>
      <c r="AX375" s="21"/>
      <c r="AY375" s="21"/>
      <c r="AZ375" s="21"/>
      <c r="BA375" s="21"/>
    </row>
    <row r="376" spans="1:53" x14ac:dyDescent="0.25">
      <c r="A376">
        <f t="shared" si="287"/>
        <v>313</v>
      </c>
      <c r="B376" t="s">
        <v>6</v>
      </c>
      <c r="C376" s="27">
        <f t="shared" si="244"/>
        <v>0</v>
      </c>
      <c r="D376" s="27">
        <f t="shared" si="267"/>
        <v>0</v>
      </c>
      <c r="E376" s="27" t="b">
        <f t="shared" si="243"/>
        <v>0</v>
      </c>
      <c r="F376" s="29">
        <f t="shared" si="245"/>
        <v>0</v>
      </c>
      <c r="G376" s="27">
        <f t="shared" si="268"/>
        <v>0</v>
      </c>
      <c r="H376" s="22">
        <f t="shared" si="246"/>
        <v>77341338.501586586</v>
      </c>
      <c r="I376" s="23">
        <f t="shared" si="247"/>
        <v>112844167.20212591</v>
      </c>
      <c r="J376" s="23">
        <f t="shared" si="248"/>
        <v>78</v>
      </c>
      <c r="K376" s="19">
        <f t="shared" si="269"/>
        <v>1.4755462170138085</v>
      </c>
      <c r="L376" s="16">
        <f t="shared" si="249"/>
        <v>0.61755115866433996</v>
      </c>
      <c r="M376" s="23">
        <f>M375-IF($B376="B",(Percent_Rent_In_Elsies*2.49%/12 * H375)/K375,0)+IF($B376="D",N376,0)+IF(B376="D",AK375)+IF(B376="C",F375*90%)-(Y376-Y375)-IF($B376="A",Q375/K375) + IF($B376="A",Q375/K375)</f>
        <v>-20544.706550475905</v>
      </c>
      <c r="N376" s="23">
        <f t="shared" si="250"/>
        <v>0</v>
      </c>
      <c r="O376" s="22">
        <f t="shared" si="251"/>
        <v>0</v>
      </c>
      <c r="P376" s="22">
        <f t="shared" si="282"/>
        <v>0</v>
      </c>
      <c r="Q376" s="22">
        <f t="shared" si="283"/>
        <v>0</v>
      </c>
      <c r="R376" s="22">
        <f t="shared" si="252"/>
        <v>849517.83270096953</v>
      </c>
      <c r="S376" s="16">
        <f t="shared" si="289"/>
        <v>0</v>
      </c>
      <c r="T376" s="15">
        <f t="shared" si="253"/>
        <v>0</v>
      </c>
      <c r="U376" s="23">
        <f t="shared" si="270"/>
        <v>724106.60389847169</v>
      </c>
      <c r="V376" s="23">
        <f t="shared" si="271"/>
        <v>0</v>
      </c>
      <c r="W376" s="23">
        <f t="shared" si="284"/>
        <v>21113.994996258236</v>
      </c>
      <c r="X376" s="23">
        <f t="shared" si="272"/>
        <v>21597952.777104203</v>
      </c>
      <c r="Y376" s="23">
        <f t="shared" si="254"/>
        <v>2835397.4174150648</v>
      </c>
      <c r="Z376" s="3">
        <f t="shared" si="255"/>
        <v>0</v>
      </c>
      <c r="AA376" s="23">
        <f t="shared" si="256"/>
        <v>10261798.913136484</v>
      </c>
      <c r="AB376" s="26">
        <f t="shared" si="273"/>
        <v>35419825</v>
      </c>
      <c r="AC376" s="23">
        <f t="shared" si="274"/>
        <v>40223036</v>
      </c>
      <c r="AD376" s="23">
        <f t="shared" si="280"/>
        <v>4803211</v>
      </c>
      <c r="AE376" s="24">
        <f t="shared" si="288"/>
        <v>35419825</v>
      </c>
      <c r="AF376" s="3">
        <f t="shared" si="275"/>
        <v>0</v>
      </c>
      <c r="AG376" s="2">
        <f t="shared" si="257"/>
        <v>0</v>
      </c>
      <c r="AH376" s="2">
        <f t="shared" si="258"/>
        <v>0.87342428712266751</v>
      </c>
      <c r="AI376" s="23">
        <f t="shared" si="281"/>
        <v>10815541.832882108</v>
      </c>
      <c r="AJ376" s="23">
        <f t="shared" si="259"/>
        <v>948801.1855252505</v>
      </c>
      <c r="AK376" s="23">
        <f t="shared" si="260"/>
        <v>0</v>
      </c>
      <c r="AL376" s="23">
        <f t="shared" si="285"/>
        <v>0</v>
      </c>
      <c r="AM376" s="23">
        <f t="shared" si="286"/>
        <v>0</v>
      </c>
      <c r="AN376" s="16">
        <f t="shared" si="276"/>
        <v>0</v>
      </c>
      <c r="AO376" s="23">
        <f t="shared" si="277"/>
        <v>0</v>
      </c>
      <c r="AP376" s="22">
        <f t="shared" si="278"/>
        <v>0</v>
      </c>
      <c r="AQ376" s="30">
        <f t="shared" si="261"/>
        <v>47623501.464528427</v>
      </c>
      <c r="AR376" s="28">
        <f t="shared" si="262"/>
        <v>1131600.961124629</v>
      </c>
      <c r="AS376" s="25">
        <f t="shared" si="263"/>
        <v>41085982.165747643</v>
      </c>
      <c r="AT376" s="32">
        <f t="shared" si="264"/>
        <v>0</v>
      </c>
      <c r="AU376" s="23">
        <f t="shared" si="265"/>
        <v>0</v>
      </c>
      <c r="AV376" s="22">
        <f t="shared" si="266"/>
        <v>4556400.5049551753</v>
      </c>
      <c r="AW376" s="31">
        <f t="shared" si="279"/>
        <v>47623501.464528412</v>
      </c>
    </row>
    <row r="377" spans="1:53" x14ac:dyDescent="0.25">
      <c r="A377">
        <f t="shared" si="287"/>
        <v>313</v>
      </c>
      <c r="B377" t="s">
        <v>7</v>
      </c>
      <c r="C377" s="27">
        <f t="shared" si="244"/>
        <v>0</v>
      </c>
      <c r="D377" s="27">
        <f t="shared" si="267"/>
        <v>73777.310850690425</v>
      </c>
      <c r="E377" s="27" t="b">
        <f t="shared" si="243"/>
        <v>0</v>
      </c>
      <c r="F377" s="29">
        <f t="shared" si="245"/>
        <v>50000</v>
      </c>
      <c r="G377" s="27">
        <f t="shared" si="268"/>
        <v>0</v>
      </c>
      <c r="H377" s="22">
        <f t="shared" si="246"/>
        <v>77415115.812437281</v>
      </c>
      <c r="I377" s="23">
        <f t="shared" si="247"/>
        <v>112963634.73095421</v>
      </c>
      <c r="J377" s="23">
        <f t="shared" si="248"/>
        <v>78</v>
      </c>
      <c r="K377" s="19">
        <f t="shared" si="269"/>
        <v>1.4755462170138085</v>
      </c>
      <c r="L377" s="16">
        <f t="shared" si="249"/>
        <v>0.61755115866433996</v>
      </c>
      <c r="M377" s="23">
        <f>M376-IF($B377="B",(Percent_Rent_In_Elsies*2.49%/12 * H376)/K376,0)+IF($B377="D",N377,0)+IF(B377="D",AK376)+IF(B377="C",F376*90%)-(Y377-Y376)-IF($B377="A",Q376/K376) + IF($B377="A",Q376/K376)</f>
        <v>-74925.679352390638</v>
      </c>
      <c r="N377" s="23">
        <f t="shared" si="250"/>
        <v>0</v>
      </c>
      <c r="O377" s="22">
        <f t="shared" si="251"/>
        <v>0</v>
      </c>
      <c r="P377" s="22">
        <f t="shared" si="282"/>
        <v>0</v>
      </c>
      <c r="Q377" s="22">
        <f t="shared" si="283"/>
        <v>0</v>
      </c>
      <c r="R377" s="22">
        <f t="shared" si="252"/>
        <v>778724.67997588869</v>
      </c>
      <c r="S377" s="16">
        <f t="shared" si="289"/>
        <v>70793.152725080799</v>
      </c>
      <c r="T377" s="15">
        <f t="shared" si="253"/>
        <v>0</v>
      </c>
      <c r="U377" s="23">
        <f t="shared" si="270"/>
        <v>663764.38690693234</v>
      </c>
      <c r="V377" s="23">
        <f t="shared" si="271"/>
        <v>60342.21699153931</v>
      </c>
      <c r="W377" s="23">
        <f t="shared" si="284"/>
        <v>21113.994996258236</v>
      </c>
      <c r="X377" s="23">
        <f t="shared" si="272"/>
        <v>21597952.777104203</v>
      </c>
      <c r="Y377" s="23">
        <f t="shared" si="254"/>
        <v>2835397.4174150648</v>
      </c>
      <c r="Z377" s="3">
        <f t="shared" si="255"/>
        <v>0</v>
      </c>
      <c r="AA377" s="23">
        <f t="shared" si="256"/>
        <v>10261798.913136484</v>
      </c>
      <c r="AB377" s="26">
        <f t="shared" si="273"/>
        <v>35419825.000000007</v>
      </c>
      <c r="AC377" s="23">
        <f t="shared" si="274"/>
        <v>40223036</v>
      </c>
      <c r="AD377" s="23">
        <f t="shared" si="280"/>
        <v>4803211</v>
      </c>
      <c r="AE377" s="24">
        <f t="shared" si="288"/>
        <v>35419825</v>
      </c>
      <c r="AF377" s="3">
        <f t="shared" si="275"/>
        <v>0</v>
      </c>
      <c r="AG377" s="2">
        <f t="shared" si="257"/>
        <v>0</v>
      </c>
      <c r="AH377" s="2">
        <f t="shared" si="258"/>
        <v>0.87425746245146363</v>
      </c>
      <c r="AI377" s="23">
        <f t="shared" si="281"/>
        <v>10815541.832882108</v>
      </c>
      <c r="AJ377" s="23">
        <f t="shared" si="259"/>
        <v>948801.1855252505</v>
      </c>
      <c r="AK377" s="23">
        <f t="shared" si="260"/>
        <v>0</v>
      </c>
      <c r="AL377" s="23">
        <f t="shared" si="285"/>
        <v>133809.70797742158</v>
      </c>
      <c r="AM377" s="23">
        <f t="shared" si="286"/>
        <v>19043821434.564774</v>
      </c>
      <c r="AN377" s="16">
        <f t="shared" si="276"/>
        <v>0</v>
      </c>
      <c r="AO377" s="23">
        <f t="shared" si="277"/>
        <v>54380.97280191473</v>
      </c>
      <c r="AP377" s="22">
        <f t="shared" si="278"/>
        <v>80241.63869539609</v>
      </c>
      <c r="AQ377" s="30">
        <f t="shared" si="261"/>
        <v>47857079.998840995</v>
      </c>
      <c r="AR377" s="28">
        <f t="shared" si="262"/>
        <v>1211160.5458911143</v>
      </c>
      <c r="AS377" s="25">
        <f t="shared" si="263"/>
        <v>41159759.47659833</v>
      </c>
      <c r="AT377" s="32">
        <f t="shared" si="264"/>
        <v>0</v>
      </c>
      <c r="AU377" s="23">
        <f t="shared" si="265"/>
        <v>0</v>
      </c>
      <c r="AV377" s="22">
        <f t="shared" si="266"/>
        <v>4556400.5049551753</v>
      </c>
      <c r="AW377" s="31">
        <f t="shared" si="279"/>
        <v>47857079.99884098</v>
      </c>
    </row>
    <row r="378" spans="1:53" s="21" customFormat="1" x14ac:dyDescent="0.25">
      <c r="A378">
        <f t="shared" si="287"/>
        <v>313</v>
      </c>
      <c r="B378" t="s">
        <v>8</v>
      </c>
      <c r="C378" s="27">
        <f t="shared" si="244"/>
        <v>0</v>
      </c>
      <c r="D378" s="27">
        <f t="shared" si="267"/>
        <v>0</v>
      </c>
      <c r="E378" s="27" t="b">
        <f t="shared" si="243"/>
        <v>0</v>
      </c>
      <c r="F378" s="29">
        <f t="shared" si="245"/>
        <v>0</v>
      </c>
      <c r="G378" s="27">
        <f t="shared" si="268"/>
        <v>0</v>
      </c>
      <c r="H378" s="22">
        <f t="shared" si="246"/>
        <v>77415115.812437281</v>
      </c>
      <c r="I378" s="23">
        <f t="shared" si="247"/>
        <v>112963634.73095421</v>
      </c>
      <c r="J378" s="23">
        <f t="shared" si="248"/>
        <v>78</v>
      </c>
      <c r="K378" s="19">
        <f t="shared" si="269"/>
        <v>1.4755462170138085</v>
      </c>
      <c r="L378" s="16">
        <f t="shared" si="249"/>
        <v>0.61755115866433996</v>
      </c>
      <c r="M378" s="23">
        <f>M377-IF($B378="B",(Percent_Rent_In_Elsies*2.49%/12 * H377)/K377,0)+IF($B378="D",N378,0)+IF(B378="D",AK377)+IF(B378="C",F377*90%)-(Y378-Y377)-IF($B378="A",Q377/K377) + IF($B378="A",Q377/K377)</f>
        <v>-35017.148160558718</v>
      </c>
      <c r="N378" s="23">
        <f t="shared" si="250"/>
        <v>0</v>
      </c>
      <c r="O378" s="22">
        <f t="shared" si="251"/>
        <v>0</v>
      </c>
      <c r="P378" s="22">
        <f t="shared" si="282"/>
        <v>0</v>
      </c>
      <c r="Q378" s="22">
        <f t="shared" si="283"/>
        <v>0</v>
      </c>
      <c r="R378" s="22">
        <f t="shared" si="252"/>
        <v>858966.31867128483</v>
      </c>
      <c r="S378" s="16">
        <f>IF($B378="D",0,S377+IF($B378="B",R377/12,0))</f>
        <v>70793.152725080799</v>
      </c>
      <c r="T378" s="15">
        <f t="shared" si="253"/>
        <v>0</v>
      </c>
      <c r="U378" s="23">
        <f t="shared" si="270"/>
        <v>723145.35970884701</v>
      </c>
      <c r="V378" s="23">
        <f t="shared" si="271"/>
        <v>60342.21699153931</v>
      </c>
      <c r="W378" s="23">
        <f t="shared" si="284"/>
        <v>21113.994996258236</v>
      </c>
      <c r="X378" s="23">
        <f t="shared" si="272"/>
        <v>21597952.777104203</v>
      </c>
      <c r="Y378" s="23">
        <f t="shared" si="254"/>
        <v>2840488.8862232328</v>
      </c>
      <c r="Z378" s="3">
        <f t="shared" si="255"/>
        <v>0</v>
      </c>
      <c r="AA378" s="23">
        <f t="shared" si="256"/>
        <v>10261798.913136484</v>
      </c>
      <c r="AB378" s="26">
        <f t="shared" si="273"/>
        <v>35469825</v>
      </c>
      <c r="AC378" s="23">
        <f t="shared" si="274"/>
        <v>40273036</v>
      </c>
      <c r="AD378" s="23">
        <f t="shared" si="280"/>
        <v>4803211</v>
      </c>
      <c r="AE378" s="24">
        <f t="shared" si="288"/>
        <v>35469825</v>
      </c>
      <c r="AF378" s="3">
        <f t="shared" si="275"/>
        <v>21562935.628943641</v>
      </c>
      <c r="AG378" s="2">
        <f t="shared" si="257"/>
        <v>0</v>
      </c>
      <c r="AH378" s="2">
        <f t="shared" si="258"/>
        <v>0.87302506637613553</v>
      </c>
      <c r="AI378" s="23">
        <f t="shared" si="281"/>
        <v>10815541.832882108</v>
      </c>
      <c r="AJ378" s="23">
        <f t="shared" si="259"/>
        <v>948801.1855252505</v>
      </c>
      <c r="AK378" s="23">
        <f t="shared" si="260"/>
        <v>-8195.634012106204</v>
      </c>
      <c r="AL378" s="23">
        <f t="shared" si="285"/>
        <v>0</v>
      </c>
      <c r="AM378" s="23">
        <f t="shared" si="286"/>
        <v>0</v>
      </c>
      <c r="AN378" s="16">
        <f t="shared" si="276"/>
        <v>0</v>
      </c>
      <c r="AO378" s="23">
        <f t="shared" si="277"/>
        <v>0</v>
      </c>
      <c r="AP378" s="22">
        <f t="shared" si="278"/>
        <v>0</v>
      </c>
      <c r="AQ378" s="30">
        <f t="shared" si="261"/>
        <v>47809580.32168255</v>
      </c>
      <c r="AR378" s="28">
        <f t="shared" si="262"/>
        <v>1163660.8687326685</v>
      </c>
      <c r="AS378" s="25">
        <f t="shared" si="263"/>
        <v>41159759.47659833</v>
      </c>
      <c r="AT378" s="32">
        <f t="shared" si="264"/>
        <v>0</v>
      </c>
      <c r="AU378" s="23">
        <f t="shared" si="265"/>
        <v>0</v>
      </c>
      <c r="AV378" s="22">
        <f t="shared" si="266"/>
        <v>4556400.5049551753</v>
      </c>
      <c r="AW378" s="31">
        <f t="shared" si="279"/>
        <v>47809580.321682535</v>
      </c>
      <c r="AX378"/>
      <c r="AY378"/>
      <c r="AZ378"/>
      <c r="BA378"/>
    </row>
    <row r="379" spans="1:53" s="21" customFormat="1" x14ac:dyDescent="0.25">
      <c r="A379" s="21">
        <f t="shared" si="287"/>
        <v>313</v>
      </c>
      <c r="B379" s="21" t="s">
        <v>9</v>
      </c>
      <c r="C379" s="27">
        <f t="shared" si="244"/>
        <v>0</v>
      </c>
      <c r="D379" s="27">
        <f t="shared" si="267"/>
        <v>0</v>
      </c>
      <c r="E379" s="27" t="b">
        <f t="shared" si="243"/>
        <v>0</v>
      </c>
      <c r="F379" s="29">
        <f t="shared" si="245"/>
        <v>0</v>
      </c>
      <c r="G379" s="27">
        <f t="shared" si="268"/>
        <v>0</v>
      </c>
      <c r="H379" s="22">
        <f t="shared" si="246"/>
        <v>77415115.812437281</v>
      </c>
      <c r="I379" s="23">
        <f t="shared" si="247"/>
        <v>112963634.73095421</v>
      </c>
      <c r="J379" s="23">
        <f t="shared" si="248"/>
        <v>78</v>
      </c>
      <c r="K379" s="19">
        <f t="shared" si="269"/>
        <v>1.4755462170138085</v>
      </c>
      <c r="L379" s="16">
        <f t="shared" si="249"/>
        <v>0.61755115866433996</v>
      </c>
      <c r="M379" s="23">
        <f>M378-IF($B379="B",(Percent_Rent_In_Elsies*2.49%/12 * H378)/K378,0)+IF($B379="D",N379,0)+IF(B379="D",AK378)+IF(B379="C",F378*90%)-(Y379-Y378)-IF($B379="A",Q378/K378) + IF($B379="A",Q378/K378)</f>
        <v>-43212.78217266492</v>
      </c>
      <c r="N379" s="23">
        <f t="shared" si="250"/>
        <v>0</v>
      </c>
      <c r="O379" s="22">
        <f t="shared" si="251"/>
        <v>31452.541810094772</v>
      </c>
      <c r="P379" s="22">
        <f t="shared" si="282"/>
        <v>0</v>
      </c>
      <c r="Q379" s="22">
        <f t="shared" si="283"/>
        <v>0</v>
      </c>
      <c r="R379" s="22">
        <f t="shared" si="252"/>
        <v>858966.31867128483</v>
      </c>
      <c r="S379" s="16">
        <f t="shared" ref="S379:S442" si="290">IF($B379="D",0,S378+IF($B379="B",R378/12,0))</f>
        <v>0</v>
      </c>
      <c r="T379" s="15">
        <f t="shared" si="253"/>
        <v>39340.610914986028</v>
      </c>
      <c r="U379" s="23">
        <f t="shared" si="270"/>
        <v>723145.35970884701</v>
      </c>
      <c r="V379" s="23">
        <f t="shared" si="271"/>
        <v>0</v>
      </c>
      <c r="W379" s="23">
        <f t="shared" si="284"/>
        <v>81456.211987797549</v>
      </c>
      <c r="X379" s="23">
        <f t="shared" si="272"/>
        <v>21597952.777104203</v>
      </c>
      <c r="Y379" s="23">
        <f t="shared" si="254"/>
        <v>2840488.8862232328</v>
      </c>
      <c r="Z379" s="3">
        <f t="shared" si="255"/>
        <v>0</v>
      </c>
      <c r="AA379" s="23">
        <f t="shared" si="256"/>
        <v>10269994.547148591</v>
      </c>
      <c r="AB379" s="26">
        <f t="shared" si="273"/>
        <v>35469825.000000007</v>
      </c>
      <c r="AC379" s="23">
        <f t="shared" si="274"/>
        <v>40273036</v>
      </c>
      <c r="AD379" s="23">
        <f t="shared" si="280"/>
        <v>4803211</v>
      </c>
      <c r="AE379" s="24">
        <f t="shared" si="288"/>
        <v>35469825</v>
      </c>
      <c r="AF379" s="3">
        <f t="shared" si="275"/>
        <v>0</v>
      </c>
      <c r="AG379" s="2">
        <f t="shared" si="257"/>
        <v>0</v>
      </c>
      <c r="AH379" s="2">
        <f t="shared" si="258"/>
        <v>0.87302506637613553</v>
      </c>
      <c r="AI379" s="23">
        <f t="shared" si="281"/>
        <v>10824179.71628396</v>
      </c>
      <c r="AJ379" s="23">
        <f t="shared" si="259"/>
        <v>948801.1855252505</v>
      </c>
      <c r="AK379" s="23">
        <f t="shared" si="260"/>
        <v>0</v>
      </c>
      <c r="AL379" s="23">
        <f t="shared" si="285"/>
        <v>0</v>
      </c>
      <c r="AM379" s="23">
        <f t="shared" si="286"/>
        <v>0</v>
      </c>
      <c r="AN379" s="16">
        <f t="shared" si="276"/>
        <v>0</v>
      </c>
      <c r="AO379" s="23">
        <f t="shared" si="277"/>
        <v>0</v>
      </c>
      <c r="AP379" s="22">
        <f t="shared" si="278"/>
        <v>0</v>
      </c>
      <c r="AQ379" s="30">
        <f t="shared" si="261"/>
        <v>47809580.32168255</v>
      </c>
      <c r="AR379" s="28">
        <f t="shared" si="262"/>
        <v>1163660.8687326685</v>
      </c>
      <c r="AS379" s="25">
        <f t="shared" si="263"/>
        <v>41159759.47659833</v>
      </c>
      <c r="AT379" s="32">
        <f t="shared" si="264"/>
        <v>0</v>
      </c>
      <c r="AU379" s="23">
        <f t="shared" si="265"/>
        <v>0</v>
      </c>
      <c r="AV379" s="22">
        <f t="shared" si="266"/>
        <v>4556400.5049551753</v>
      </c>
      <c r="AW379" s="31">
        <f t="shared" si="279"/>
        <v>47809580.321682535</v>
      </c>
    </row>
    <row r="380" spans="1:53" x14ac:dyDescent="0.25">
      <c r="A380" s="21">
        <f t="shared" si="287"/>
        <v>313</v>
      </c>
      <c r="B380" s="21" t="s">
        <v>28</v>
      </c>
      <c r="C380" s="27">
        <f t="shared" si="244"/>
        <v>0</v>
      </c>
      <c r="D380" s="27">
        <f t="shared" si="267"/>
        <v>0</v>
      </c>
      <c r="E380" s="27" t="b">
        <f t="shared" si="243"/>
        <v>0</v>
      </c>
      <c r="F380" s="29">
        <f t="shared" si="245"/>
        <v>0</v>
      </c>
      <c r="G380" s="27">
        <f t="shared" si="268"/>
        <v>0</v>
      </c>
      <c r="H380" s="22">
        <f t="shared" si="246"/>
        <v>77415115.812437281</v>
      </c>
      <c r="I380" s="23">
        <f t="shared" si="247"/>
        <v>112963634.73095421</v>
      </c>
      <c r="J380" s="23">
        <f t="shared" si="248"/>
        <v>78</v>
      </c>
      <c r="K380" s="19">
        <f t="shared" si="269"/>
        <v>1.4755462170138085</v>
      </c>
      <c r="L380" s="16">
        <f t="shared" si="249"/>
        <v>0.61755115866433996</v>
      </c>
      <c r="M380" s="23">
        <f>M379-IF($B380="B",(Percent_Rent_In_Elsies*2.49%/12 * H379)/K379,0)+IF($B380="D",N380,0)+IF(B380="D",AK379)+IF(B380="C",F379*90%)-(Y380-Y379)-IF($B380="A",Q379/K379) + IF($B380="A",Q379/K379)</f>
        <v>-43212.78217266492</v>
      </c>
      <c r="N380" s="23">
        <f t="shared" si="250"/>
        <v>0</v>
      </c>
      <c r="O380" s="22">
        <f t="shared" si="251"/>
        <v>0</v>
      </c>
      <c r="P380" s="22">
        <f t="shared" si="282"/>
        <v>0</v>
      </c>
      <c r="Q380" s="22">
        <f t="shared" si="283"/>
        <v>31452.541810094772</v>
      </c>
      <c r="R380" s="22">
        <f t="shared" si="252"/>
        <v>858966.31867128483</v>
      </c>
      <c r="S380" s="16">
        <f t="shared" si="290"/>
        <v>0</v>
      </c>
      <c r="T380" s="15">
        <f t="shared" si="253"/>
        <v>0</v>
      </c>
      <c r="U380" s="23">
        <f t="shared" si="270"/>
        <v>723145.35970884701</v>
      </c>
      <c r="V380" s="23">
        <f t="shared" si="271"/>
        <v>0</v>
      </c>
      <c r="W380" s="23">
        <f t="shared" si="284"/>
        <v>0</v>
      </c>
      <c r="X380" s="23">
        <f t="shared" si="272"/>
        <v>21597952.777104203</v>
      </c>
      <c r="Y380" s="23">
        <f t="shared" si="254"/>
        <v>2840488.8862232328</v>
      </c>
      <c r="Z380" s="3">
        <f t="shared" si="255"/>
        <v>4072.810599389878</v>
      </c>
      <c r="AA380" s="23">
        <f t="shared" si="256"/>
        <v>10331086.70613944</v>
      </c>
      <c r="AB380" s="26">
        <f t="shared" si="273"/>
        <v>35469825.000000007</v>
      </c>
      <c r="AC380" s="23">
        <f t="shared" si="274"/>
        <v>40273036</v>
      </c>
      <c r="AD380" s="23">
        <f t="shared" si="280"/>
        <v>4803211</v>
      </c>
      <c r="AE380" s="24">
        <f t="shared" si="288"/>
        <v>35469825</v>
      </c>
      <c r="AF380" s="3">
        <f t="shared" si="275"/>
        <v>0</v>
      </c>
      <c r="AG380" s="2">
        <f t="shared" si="257"/>
        <v>2.2665618463877423E-3</v>
      </c>
      <c r="AH380" s="2">
        <f t="shared" si="258"/>
        <v>0.87302506637613553</v>
      </c>
      <c r="AI380" s="23">
        <f t="shared" si="281"/>
        <v>10888568.504918355</v>
      </c>
      <c r="AJ380" s="23">
        <f t="shared" si="259"/>
        <v>948801.1855252505</v>
      </c>
      <c r="AK380" s="23">
        <f t="shared" si="260"/>
        <v>0</v>
      </c>
      <c r="AL380" s="23">
        <f t="shared" si="285"/>
        <v>0</v>
      </c>
      <c r="AM380" s="23">
        <f t="shared" si="286"/>
        <v>0</v>
      </c>
      <c r="AN380" s="16">
        <f t="shared" si="276"/>
        <v>0</v>
      </c>
      <c r="AO380" s="23">
        <f t="shared" si="277"/>
        <v>0</v>
      </c>
      <c r="AP380" s="22">
        <f t="shared" si="278"/>
        <v>0</v>
      </c>
      <c r="AQ380" s="30">
        <f t="shared" si="261"/>
        <v>47809580.32168255</v>
      </c>
      <c r="AR380" s="28">
        <f t="shared" si="262"/>
        <v>1163660.8687326685</v>
      </c>
      <c r="AS380" s="25">
        <f t="shared" si="263"/>
        <v>41159759.47659833</v>
      </c>
      <c r="AT380" s="32">
        <f t="shared" si="264"/>
        <v>8145.621198779756</v>
      </c>
      <c r="AU380" s="23">
        <f t="shared" si="265"/>
        <v>8145.621198779756</v>
      </c>
      <c r="AV380" s="22">
        <f t="shared" si="266"/>
        <v>4595741.115870161</v>
      </c>
      <c r="AW380" s="31">
        <f t="shared" si="279"/>
        <v>47809580.321682543</v>
      </c>
      <c r="AX380" s="21"/>
      <c r="AY380" s="21"/>
      <c r="AZ380" s="21"/>
      <c r="BA380" s="21"/>
    </row>
    <row r="381" spans="1:53" x14ac:dyDescent="0.25">
      <c r="A381">
        <f t="shared" si="287"/>
        <v>314</v>
      </c>
      <c r="B381" t="s">
        <v>6</v>
      </c>
      <c r="C381" s="27">
        <f t="shared" si="244"/>
        <v>0</v>
      </c>
      <c r="D381" s="27">
        <f t="shared" si="267"/>
        <v>0</v>
      </c>
      <c r="E381" s="27" t="b">
        <f t="shared" si="243"/>
        <v>0</v>
      </c>
      <c r="F381" s="29">
        <f t="shared" si="245"/>
        <v>0</v>
      </c>
      <c r="G381" s="27">
        <f t="shared" si="268"/>
        <v>0</v>
      </c>
      <c r="H381" s="22">
        <f t="shared" si="246"/>
        <v>78321521.019037709</v>
      </c>
      <c r="I381" s="23">
        <f t="shared" si="247"/>
        <v>112963634.73095421</v>
      </c>
      <c r="J381" s="23">
        <f t="shared" si="248"/>
        <v>80</v>
      </c>
      <c r="K381" s="19">
        <f t="shared" si="269"/>
        <v>1.4903385678393715</v>
      </c>
      <c r="L381" s="16">
        <f t="shared" si="249"/>
        <v>0.62478167921166639</v>
      </c>
      <c r="M381" s="23">
        <f>M380-IF($B381="B",(Percent_Rent_In_Elsies*2.49%/12 * H380)/K380,0)+IF($B381="D",N381,0)+IF(B381="D",AK380)+IF(B381="C",F380*90%)-(Y381-Y380)-IF($B381="A",Q380/K380) + IF($B381="A",Q380/K380)</f>
        <v>-43212.78217266492</v>
      </c>
      <c r="N381" s="23">
        <f t="shared" si="250"/>
        <v>0</v>
      </c>
      <c r="O381" s="22">
        <f t="shared" si="251"/>
        <v>0</v>
      </c>
      <c r="P381" s="22">
        <f t="shared" si="282"/>
        <v>0</v>
      </c>
      <c r="Q381" s="22">
        <f t="shared" si="283"/>
        <v>0</v>
      </c>
      <c r="R381" s="22">
        <f t="shared" si="252"/>
        <v>858966.31867128483</v>
      </c>
      <c r="S381" s="16">
        <f t="shared" si="290"/>
        <v>0</v>
      </c>
      <c r="T381" s="15">
        <f t="shared" si="253"/>
        <v>0</v>
      </c>
      <c r="U381" s="23">
        <f t="shared" si="270"/>
        <v>723145.35970884701</v>
      </c>
      <c r="V381" s="23">
        <f t="shared" si="271"/>
        <v>0</v>
      </c>
      <c r="W381" s="23">
        <f t="shared" si="284"/>
        <v>21315.863540857448</v>
      </c>
      <c r="X381" s="23">
        <f t="shared" si="272"/>
        <v>21597000.966560297</v>
      </c>
      <c r="Y381" s="23">
        <f t="shared" si="254"/>
        <v>2840488.8862232328</v>
      </c>
      <c r="Z381" s="3">
        <f t="shared" si="255"/>
        <v>0</v>
      </c>
      <c r="AA381" s="23">
        <f t="shared" si="256"/>
        <v>10331086.70613944</v>
      </c>
      <c r="AB381" s="26">
        <f t="shared" si="273"/>
        <v>35469825.000000007</v>
      </c>
      <c r="AC381" s="23">
        <f t="shared" si="274"/>
        <v>40273036</v>
      </c>
      <c r="AD381" s="23">
        <f t="shared" si="280"/>
        <v>4803211</v>
      </c>
      <c r="AE381" s="24">
        <f t="shared" si="288"/>
        <v>35469825</v>
      </c>
      <c r="AF381" s="3">
        <f t="shared" si="275"/>
        <v>0</v>
      </c>
      <c r="AG381" s="2">
        <f t="shared" si="257"/>
        <v>0</v>
      </c>
      <c r="AH381" s="2">
        <f t="shared" si="258"/>
        <v>0.88324677123766704</v>
      </c>
      <c r="AI381" s="23">
        <f t="shared" si="281"/>
        <v>10997726.404180158</v>
      </c>
      <c r="AJ381" s="23">
        <f t="shared" si="259"/>
        <v>939383.86230563675</v>
      </c>
      <c r="AK381" s="23">
        <f t="shared" si="260"/>
        <v>0</v>
      </c>
      <c r="AL381" s="23">
        <f t="shared" si="285"/>
        <v>0</v>
      </c>
      <c r="AM381" s="23">
        <f t="shared" si="286"/>
        <v>0</v>
      </c>
      <c r="AN381" s="16">
        <f t="shared" si="276"/>
        <v>0</v>
      </c>
      <c r="AO381" s="23">
        <f t="shared" si="277"/>
        <v>0</v>
      </c>
      <c r="AP381" s="22">
        <f t="shared" si="278"/>
        <v>0</v>
      </c>
      <c r="AQ381" s="30">
        <f t="shared" si="261"/>
        <v>47778159.232414268</v>
      </c>
      <c r="AR381" s="28">
        <f t="shared" si="262"/>
        <v>1163692.3212744785</v>
      </c>
      <c r="AS381" s="25">
        <f t="shared" si="263"/>
        <v>41159759.47659833</v>
      </c>
      <c r="AT381" s="32">
        <f t="shared" si="264"/>
        <v>0</v>
      </c>
      <c r="AU381" s="23">
        <f t="shared" si="265"/>
        <v>0</v>
      </c>
      <c r="AV381" s="22">
        <f t="shared" si="266"/>
        <v>4595741.115870161</v>
      </c>
      <c r="AW381" s="31">
        <f t="shared" si="279"/>
        <v>47778159.232414261</v>
      </c>
    </row>
    <row r="382" spans="1:53" x14ac:dyDescent="0.25">
      <c r="A382">
        <f t="shared" si="287"/>
        <v>314</v>
      </c>
      <c r="B382" t="s">
        <v>7</v>
      </c>
      <c r="C382" s="27">
        <f t="shared" si="244"/>
        <v>0</v>
      </c>
      <c r="D382" s="27">
        <f t="shared" si="267"/>
        <v>149033.85678393714</v>
      </c>
      <c r="E382" s="27" t="b">
        <f t="shared" si="243"/>
        <v>0</v>
      </c>
      <c r="F382" s="29">
        <f t="shared" si="245"/>
        <v>100000</v>
      </c>
      <c r="G382" s="27">
        <f t="shared" si="268"/>
        <v>0</v>
      </c>
      <c r="H382" s="22">
        <f t="shared" si="246"/>
        <v>78470554.87582165</v>
      </c>
      <c r="I382" s="23">
        <f t="shared" si="247"/>
        <v>113202172.22611891</v>
      </c>
      <c r="J382" s="23">
        <f t="shared" si="248"/>
        <v>80</v>
      </c>
      <c r="K382" s="19">
        <f t="shared" si="269"/>
        <v>1.4903385678393715</v>
      </c>
      <c r="L382" s="16">
        <f t="shared" si="249"/>
        <v>0.62478167921166639</v>
      </c>
      <c r="M382" s="23">
        <f>M381-IF($B382="B",(Percent_Rent_In_Elsies*2.49%/12 * H381)/K381,0)+IF($B382="D",N382,0)+IF(B382="D",AK381)+IF(B382="C",F381*90%)-(Y382-Y381)-IF($B382="A",Q381/K381) + IF($B382="A",Q381/K381)</f>
        <v>-97736.351387582836</v>
      </c>
      <c r="N382" s="23">
        <f t="shared" si="250"/>
        <v>0</v>
      </c>
      <c r="O382" s="22">
        <f t="shared" si="251"/>
        <v>0</v>
      </c>
      <c r="P382" s="22">
        <f t="shared" si="282"/>
        <v>0</v>
      </c>
      <c r="Q382" s="22">
        <f t="shared" si="283"/>
        <v>0</v>
      </c>
      <c r="R382" s="22">
        <f t="shared" si="252"/>
        <v>787385.79211534443</v>
      </c>
      <c r="S382" s="16">
        <f t="shared" si="290"/>
        <v>71580.526555940407</v>
      </c>
      <c r="T382" s="15">
        <f t="shared" si="253"/>
        <v>0</v>
      </c>
      <c r="U382" s="23">
        <f t="shared" si="270"/>
        <v>662883.24639977643</v>
      </c>
      <c r="V382" s="23">
        <f t="shared" si="271"/>
        <v>60262.113309070584</v>
      </c>
      <c r="W382" s="23">
        <f t="shared" si="284"/>
        <v>21315.863540857448</v>
      </c>
      <c r="X382" s="23">
        <f t="shared" si="272"/>
        <v>21597000.966560297</v>
      </c>
      <c r="Y382" s="23">
        <f t="shared" si="254"/>
        <v>2840488.8862232328</v>
      </c>
      <c r="Z382" s="3">
        <f t="shared" si="255"/>
        <v>0</v>
      </c>
      <c r="AA382" s="23">
        <f t="shared" si="256"/>
        <v>10331086.70613944</v>
      </c>
      <c r="AB382" s="26">
        <f t="shared" si="273"/>
        <v>35469825.000000007</v>
      </c>
      <c r="AC382" s="23">
        <f t="shared" si="274"/>
        <v>40273036</v>
      </c>
      <c r="AD382" s="23">
        <f t="shared" si="280"/>
        <v>4803211</v>
      </c>
      <c r="AE382" s="24">
        <f t="shared" si="288"/>
        <v>35469825</v>
      </c>
      <c r="AF382" s="3">
        <f t="shared" si="275"/>
        <v>0</v>
      </c>
      <c r="AG382" s="2">
        <f t="shared" si="257"/>
        <v>0</v>
      </c>
      <c r="AH382" s="2">
        <f t="shared" si="258"/>
        <v>0.88492745454280264</v>
      </c>
      <c r="AI382" s="23">
        <f t="shared" si="281"/>
        <v>10997726.404180158</v>
      </c>
      <c r="AJ382" s="23">
        <f t="shared" si="259"/>
        <v>939383.86230563675</v>
      </c>
      <c r="AK382" s="23">
        <f t="shared" si="260"/>
        <v>0</v>
      </c>
      <c r="AL382" s="23">
        <f t="shared" si="285"/>
        <v>182184.57129804976</v>
      </c>
      <c r="AM382" s="23">
        <f t="shared" si="286"/>
        <v>25671186935.768795</v>
      </c>
      <c r="AN382" s="16">
        <f t="shared" si="276"/>
        <v>0</v>
      </c>
      <c r="AO382" s="23">
        <f t="shared" si="277"/>
        <v>54523.569214917923</v>
      </c>
      <c r="AP382" s="22">
        <f t="shared" si="278"/>
        <v>81258.578057251623</v>
      </c>
      <c r="AQ382" s="30">
        <f t="shared" si="261"/>
        <v>48089019.547399215</v>
      </c>
      <c r="AR382" s="28">
        <f t="shared" si="262"/>
        <v>1244260.2014182433</v>
      </c>
      <c r="AS382" s="25">
        <f t="shared" si="263"/>
        <v>41308793.333382264</v>
      </c>
      <c r="AT382" s="32">
        <f t="shared" si="264"/>
        <v>0</v>
      </c>
      <c r="AU382" s="23">
        <f t="shared" si="265"/>
        <v>0</v>
      </c>
      <c r="AV382" s="22">
        <f t="shared" si="266"/>
        <v>4595741.115870161</v>
      </c>
      <c r="AW382" s="31">
        <f t="shared" si="279"/>
        <v>48089019.547399208</v>
      </c>
    </row>
    <row r="383" spans="1:53" s="21" customFormat="1" x14ac:dyDescent="0.25">
      <c r="A383">
        <f t="shared" si="287"/>
        <v>314</v>
      </c>
      <c r="B383" t="s">
        <v>8</v>
      </c>
      <c r="C383" s="27">
        <f t="shared" si="244"/>
        <v>0</v>
      </c>
      <c r="D383" s="27">
        <f t="shared" si="267"/>
        <v>0</v>
      </c>
      <c r="E383" s="27" t="b">
        <f t="shared" si="243"/>
        <v>0</v>
      </c>
      <c r="F383" s="29">
        <f t="shared" si="245"/>
        <v>0</v>
      </c>
      <c r="G383" s="27">
        <f t="shared" si="268"/>
        <v>0</v>
      </c>
      <c r="H383" s="22">
        <f t="shared" si="246"/>
        <v>78470554.87582165</v>
      </c>
      <c r="I383" s="23">
        <f t="shared" si="247"/>
        <v>113202172.22611891</v>
      </c>
      <c r="J383" s="23">
        <f t="shared" si="248"/>
        <v>80</v>
      </c>
      <c r="K383" s="19">
        <f t="shared" si="269"/>
        <v>1.4903385678393715</v>
      </c>
      <c r="L383" s="16">
        <f t="shared" si="249"/>
        <v>0.62478167921166639</v>
      </c>
      <c r="M383" s="23">
        <f>M382-IF($B383="B",(Percent_Rent_In_Elsies*2.49%/12 * H382)/K382,0)+IF($B383="D",N383,0)+IF(B383="D",AK382)+IF(B383="C",F382*90%)-(Y383-Y382)-IF($B383="A",Q382/K382) + IF($B383="A",Q382/K382)</f>
        <v>-18021.372953523532</v>
      </c>
      <c r="N383" s="23">
        <f t="shared" si="250"/>
        <v>0</v>
      </c>
      <c r="O383" s="22">
        <f t="shared" si="251"/>
        <v>0</v>
      </c>
      <c r="P383" s="22">
        <f t="shared" si="282"/>
        <v>0</v>
      </c>
      <c r="Q383" s="22">
        <f t="shared" si="283"/>
        <v>0</v>
      </c>
      <c r="R383" s="22">
        <f t="shared" si="252"/>
        <v>868644.37017259607</v>
      </c>
      <c r="S383" s="16">
        <f t="shared" si="290"/>
        <v>71580.526555940407</v>
      </c>
      <c r="T383" s="15">
        <f t="shared" si="253"/>
        <v>0</v>
      </c>
      <c r="U383" s="23">
        <f t="shared" si="270"/>
        <v>727406.81561469438</v>
      </c>
      <c r="V383" s="23">
        <f t="shared" si="271"/>
        <v>60262.113309070584</v>
      </c>
      <c r="W383" s="23">
        <f t="shared" si="284"/>
        <v>21315.863540857448</v>
      </c>
      <c r="X383" s="23">
        <f t="shared" si="272"/>
        <v>21597000.966560297</v>
      </c>
      <c r="Y383" s="23">
        <f t="shared" si="254"/>
        <v>2850773.9077891735</v>
      </c>
      <c r="Z383" s="3">
        <f t="shared" si="255"/>
        <v>0</v>
      </c>
      <c r="AA383" s="23">
        <f t="shared" si="256"/>
        <v>10331086.70613944</v>
      </c>
      <c r="AB383" s="26">
        <f t="shared" si="273"/>
        <v>35569825.000000007</v>
      </c>
      <c r="AC383" s="23">
        <f t="shared" si="274"/>
        <v>40373036</v>
      </c>
      <c r="AD383" s="23">
        <f t="shared" si="280"/>
        <v>4803211</v>
      </c>
      <c r="AE383" s="24">
        <f t="shared" si="288"/>
        <v>35569825</v>
      </c>
      <c r="AF383" s="3">
        <f t="shared" si="275"/>
        <v>21578979.593606766</v>
      </c>
      <c r="AG383" s="2">
        <f t="shared" si="257"/>
        <v>0</v>
      </c>
      <c r="AH383" s="2">
        <f t="shared" si="258"/>
        <v>0.88243959452509713</v>
      </c>
      <c r="AI383" s="23">
        <f t="shared" si="281"/>
        <v>10997726.404180158</v>
      </c>
      <c r="AJ383" s="23">
        <f t="shared" si="259"/>
        <v>939383.86230563675</v>
      </c>
      <c r="AK383" s="23">
        <f t="shared" si="260"/>
        <v>-14749.752417849957</v>
      </c>
      <c r="AL383" s="23">
        <f t="shared" si="285"/>
        <v>0</v>
      </c>
      <c r="AM383" s="23">
        <f t="shared" si="286"/>
        <v>0</v>
      </c>
      <c r="AN383" s="16">
        <f t="shared" si="276"/>
        <v>0</v>
      </c>
      <c r="AO383" s="23">
        <f t="shared" si="277"/>
        <v>0</v>
      </c>
      <c r="AP383" s="22">
        <f t="shared" si="278"/>
        <v>0</v>
      </c>
      <c r="AQ383" s="30">
        <f t="shared" si="261"/>
        <v>47993067.8245553</v>
      </c>
      <c r="AR383" s="28">
        <f t="shared" si="262"/>
        <v>1148308.4785743251</v>
      </c>
      <c r="AS383" s="25">
        <f t="shared" si="263"/>
        <v>41308793.333382264</v>
      </c>
      <c r="AT383" s="32">
        <f t="shared" si="264"/>
        <v>0</v>
      </c>
      <c r="AU383" s="23">
        <f t="shared" si="265"/>
        <v>0</v>
      </c>
      <c r="AV383" s="22">
        <f t="shared" si="266"/>
        <v>4595741.115870161</v>
      </c>
      <c r="AW383" s="31">
        <f t="shared" si="279"/>
        <v>47993067.824555293</v>
      </c>
      <c r="AX383"/>
      <c r="AY383"/>
      <c r="AZ383"/>
      <c r="BA383"/>
    </row>
    <row r="384" spans="1:53" s="21" customFormat="1" x14ac:dyDescent="0.25">
      <c r="A384">
        <f t="shared" si="287"/>
        <v>314</v>
      </c>
      <c r="B384" t="s">
        <v>9</v>
      </c>
      <c r="C384" s="27">
        <f t="shared" si="244"/>
        <v>0</v>
      </c>
      <c r="D384" s="27">
        <f t="shared" si="267"/>
        <v>0</v>
      </c>
      <c r="E384" s="27" t="b">
        <f t="shared" si="243"/>
        <v>0</v>
      </c>
      <c r="F384" s="29">
        <f t="shared" si="245"/>
        <v>0</v>
      </c>
      <c r="G384" s="27">
        <f t="shared" si="268"/>
        <v>0</v>
      </c>
      <c r="H384" s="22">
        <f t="shared" si="246"/>
        <v>78470554.87582165</v>
      </c>
      <c r="I384" s="23">
        <f t="shared" si="247"/>
        <v>113202172.22611891</v>
      </c>
      <c r="J384" s="23">
        <f t="shared" si="248"/>
        <v>80</v>
      </c>
      <c r="K384" s="19">
        <f t="shared" si="269"/>
        <v>1.4903385678393715</v>
      </c>
      <c r="L384" s="16">
        <f t="shared" si="249"/>
        <v>0.62478167921166639</v>
      </c>
      <c r="M384" s="23">
        <f>M383-IF($B384="B",(Percent_Rent_In_Elsies*2.49%/12 * H383)/K383,0)+IF($B384="D",N384,0)+IF(B384="D",AK383)+IF(B384="C",F383*90%)-(Y384-Y383)-IF($B384="A",Q383/K383) + IF($B384="A",Q383/K383)</f>
        <v>-32771.125371373491</v>
      </c>
      <c r="N384" s="23">
        <f t="shared" si="250"/>
        <v>0</v>
      </c>
      <c r="O384" s="22">
        <f t="shared" si="251"/>
        <v>32027.734596437112</v>
      </c>
      <c r="P384" s="22">
        <f t="shared" si="282"/>
        <v>0</v>
      </c>
      <c r="Q384" s="22">
        <f t="shared" si="283"/>
        <v>0</v>
      </c>
      <c r="R384" s="22">
        <f t="shared" si="252"/>
        <v>868644.37017259607</v>
      </c>
      <c r="S384" s="16">
        <f t="shared" si="290"/>
        <v>0</v>
      </c>
      <c r="T384" s="15">
        <f t="shared" si="253"/>
        <v>39552.791959503294</v>
      </c>
      <c r="U384" s="23">
        <f t="shared" si="270"/>
        <v>727406.81561469438</v>
      </c>
      <c r="V384" s="23">
        <f t="shared" si="271"/>
        <v>0</v>
      </c>
      <c r="W384" s="23">
        <f t="shared" si="284"/>
        <v>81577.976849928033</v>
      </c>
      <c r="X384" s="23">
        <f t="shared" si="272"/>
        <v>21597000.966560297</v>
      </c>
      <c r="Y384" s="23">
        <f t="shared" si="254"/>
        <v>2850773.9077891735</v>
      </c>
      <c r="Z384" s="3">
        <f t="shared" si="255"/>
        <v>0</v>
      </c>
      <c r="AA384" s="23">
        <f t="shared" si="256"/>
        <v>10345836.458557289</v>
      </c>
      <c r="AB384" s="26">
        <f t="shared" si="273"/>
        <v>35569825.000000007</v>
      </c>
      <c r="AC384" s="23">
        <f t="shared" si="274"/>
        <v>40373036</v>
      </c>
      <c r="AD384" s="23">
        <f t="shared" si="280"/>
        <v>4803211</v>
      </c>
      <c r="AE384" s="24">
        <f t="shared" si="288"/>
        <v>35569825</v>
      </c>
      <c r="AF384" s="3">
        <f t="shared" si="275"/>
        <v>0</v>
      </c>
      <c r="AG384" s="2">
        <f t="shared" si="257"/>
        <v>0</v>
      </c>
      <c r="AH384" s="2">
        <f t="shared" si="258"/>
        <v>0.88243959452509713</v>
      </c>
      <c r="AI384" s="23">
        <f t="shared" si="281"/>
        <v>11013427.921961876</v>
      </c>
      <c r="AJ384" s="23">
        <f t="shared" si="259"/>
        <v>939383.86230563675</v>
      </c>
      <c r="AK384" s="23">
        <f t="shared" si="260"/>
        <v>0</v>
      </c>
      <c r="AL384" s="23">
        <f t="shared" si="285"/>
        <v>0</v>
      </c>
      <c r="AM384" s="23">
        <f t="shared" si="286"/>
        <v>0</v>
      </c>
      <c r="AN384" s="16">
        <f t="shared" si="276"/>
        <v>0</v>
      </c>
      <c r="AO384" s="23">
        <f t="shared" si="277"/>
        <v>0</v>
      </c>
      <c r="AP384" s="22">
        <f t="shared" si="278"/>
        <v>0</v>
      </c>
      <c r="AQ384" s="30">
        <f t="shared" si="261"/>
        <v>47993067.8245553</v>
      </c>
      <c r="AR384" s="28">
        <f t="shared" si="262"/>
        <v>1148308.4785743251</v>
      </c>
      <c r="AS384" s="25">
        <f t="shared" si="263"/>
        <v>41308793.333382264</v>
      </c>
      <c r="AT384" s="32">
        <f t="shared" si="264"/>
        <v>0</v>
      </c>
      <c r="AU384" s="23">
        <f t="shared" si="265"/>
        <v>0</v>
      </c>
      <c r="AV384" s="22">
        <f t="shared" si="266"/>
        <v>4595741.115870161</v>
      </c>
      <c r="AW384" s="31">
        <f t="shared" si="279"/>
        <v>47993067.824555293</v>
      </c>
      <c r="AX384"/>
      <c r="AY384"/>
      <c r="AZ384"/>
      <c r="BA384"/>
    </row>
    <row r="385" spans="1:53" x14ac:dyDescent="0.25">
      <c r="A385" s="21">
        <f t="shared" si="287"/>
        <v>314</v>
      </c>
      <c r="B385" s="21" t="s">
        <v>28</v>
      </c>
      <c r="C385" s="27">
        <f t="shared" si="244"/>
        <v>0</v>
      </c>
      <c r="D385" s="27">
        <f t="shared" si="267"/>
        <v>0</v>
      </c>
      <c r="E385" s="27" t="b">
        <f t="shared" si="243"/>
        <v>0</v>
      </c>
      <c r="F385" s="29">
        <f t="shared" si="245"/>
        <v>0</v>
      </c>
      <c r="G385" s="27">
        <f t="shared" si="268"/>
        <v>0</v>
      </c>
      <c r="H385" s="22">
        <f t="shared" si="246"/>
        <v>78470554.87582165</v>
      </c>
      <c r="I385" s="23">
        <f t="shared" si="247"/>
        <v>113202172.22611891</v>
      </c>
      <c r="J385" s="23">
        <f t="shared" si="248"/>
        <v>80</v>
      </c>
      <c r="K385" s="19">
        <f t="shared" si="269"/>
        <v>1.4903385678393715</v>
      </c>
      <c r="L385" s="16">
        <f t="shared" si="249"/>
        <v>0.62478167921166639</v>
      </c>
      <c r="M385" s="23">
        <f>M384-IF($B385="B",(Percent_Rent_In_Elsies*2.49%/12 * H384)/K384,0)+IF($B385="D",N385,0)+IF(B385="D",AK384)+IF(B385="C",F384*90%)-(Y385-Y384)-IF($B385="A",Q384/K384) + IF($B385="A",Q384/K384)</f>
        <v>-32771.125371373491</v>
      </c>
      <c r="N385" s="23">
        <f t="shared" si="250"/>
        <v>0</v>
      </c>
      <c r="O385" s="22">
        <f t="shared" si="251"/>
        <v>0</v>
      </c>
      <c r="P385" s="22">
        <f t="shared" si="282"/>
        <v>0</v>
      </c>
      <c r="Q385" s="22">
        <f t="shared" si="283"/>
        <v>32027.734596437112</v>
      </c>
      <c r="R385" s="22">
        <f t="shared" si="252"/>
        <v>868644.37017259607</v>
      </c>
      <c r="S385" s="16">
        <f t="shared" si="290"/>
        <v>0</v>
      </c>
      <c r="T385" s="15">
        <f t="shared" si="253"/>
        <v>0</v>
      </c>
      <c r="U385" s="23">
        <f t="shared" si="270"/>
        <v>727406.81561469438</v>
      </c>
      <c r="V385" s="23">
        <f t="shared" si="271"/>
        <v>0</v>
      </c>
      <c r="W385" s="23">
        <f t="shared" si="284"/>
        <v>0</v>
      </c>
      <c r="X385" s="23">
        <f t="shared" si="272"/>
        <v>21597000.966560297</v>
      </c>
      <c r="Y385" s="23">
        <f t="shared" si="254"/>
        <v>2850773.9077891735</v>
      </c>
      <c r="Z385" s="3">
        <f t="shared" si="255"/>
        <v>4078.8988424964023</v>
      </c>
      <c r="AA385" s="23">
        <f t="shared" si="256"/>
        <v>10407019.941194735</v>
      </c>
      <c r="AB385" s="26">
        <f t="shared" si="273"/>
        <v>35569825</v>
      </c>
      <c r="AC385" s="23">
        <f t="shared" si="274"/>
        <v>40373036</v>
      </c>
      <c r="AD385" s="23">
        <f t="shared" si="280"/>
        <v>4803211</v>
      </c>
      <c r="AE385" s="24">
        <f t="shared" si="288"/>
        <v>35569825</v>
      </c>
      <c r="AF385" s="3">
        <f t="shared" si="275"/>
        <v>0</v>
      </c>
      <c r="AG385" s="2">
        <f t="shared" si="257"/>
        <v>2.2682623104411459E-3</v>
      </c>
      <c r="AH385" s="2">
        <f t="shared" si="258"/>
        <v>0.88243959452509713</v>
      </c>
      <c r="AI385" s="23">
        <f t="shared" si="281"/>
        <v>11078559.424739959</v>
      </c>
      <c r="AJ385" s="23">
        <f t="shared" si="259"/>
        <v>939383.86230563675</v>
      </c>
      <c r="AK385" s="23">
        <f t="shared" si="260"/>
        <v>0</v>
      </c>
      <c r="AL385" s="23">
        <f t="shared" si="285"/>
        <v>0</v>
      </c>
      <c r="AM385" s="23">
        <f t="shared" si="286"/>
        <v>0</v>
      </c>
      <c r="AN385" s="16">
        <f t="shared" si="276"/>
        <v>0</v>
      </c>
      <c r="AO385" s="23">
        <f t="shared" si="277"/>
        <v>0</v>
      </c>
      <c r="AP385" s="22">
        <f t="shared" si="278"/>
        <v>0</v>
      </c>
      <c r="AQ385" s="30">
        <f t="shared" si="261"/>
        <v>47993067.8245553</v>
      </c>
      <c r="AR385" s="28">
        <f t="shared" si="262"/>
        <v>1148308.4785743251</v>
      </c>
      <c r="AS385" s="25">
        <f t="shared" si="263"/>
        <v>41308793.333382264</v>
      </c>
      <c r="AT385" s="32">
        <f t="shared" si="264"/>
        <v>8157.7976849928045</v>
      </c>
      <c r="AU385" s="23">
        <f t="shared" si="265"/>
        <v>8157.7976849928045</v>
      </c>
      <c r="AV385" s="22">
        <f t="shared" si="266"/>
        <v>4635293.9078296646</v>
      </c>
      <c r="AW385" s="31">
        <f t="shared" si="279"/>
        <v>47993067.824555293</v>
      </c>
    </row>
    <row r="386" spans="1:53" x14ac:dyDescent="0.25">
      <c r="A386">
        <f t="shared" si="287"/>
        <v>315</v>
      </c>
      <c r="B386" t="s">
        <v>6</v>
      </c>
      <c r="C386" s="27">
        <f t="shared" si="244"/>
        <v>0</v>
      </c>
      <c r="D386" s="27">
        <f t="shared" si="267"/>
        <v>0</v>
      </c>
      <c r="E386" s="27" t="b">
        <f t="shared" si="243"/>
        <v>0</v>
      </c>
      <c r="F386" s="29">
        <f t="shared" si="245"/>
        <v>0</v>
      </c>
      <c r="G386" s="27">
        <f t="shared" si="268"/>
        <v>0</v>
      </c>
      <c r="H386" s="22">
        <f t="shared" si="246"/>
        <v>79389317.558765829</v>
      </c>
      <c r="I386" s="23">
        <f t="shared" si="247"/>
        <v>113202172.22611891</v>
      </c>
      <c r="J386" s="23">
        <f t="shared" si="248"/>
        <v>82</v>
      </c>
      <c r="K386" s="19">
        <f t="shared" si="269"/>
        <v>1.5052792119819607</v>
      </c>
      <c r="L386" s="16">
        <f t="shared" si="249"/>
        <v>0.6320968574050061</v>
      </c>
      <c r="M386" s="23">
        <f>M385-IF($B386="B",(Percent_Rent_In_Elsies*2.49%/12 * H385)/K385,0)+IF($B386="D",N386,0)+IF(B386="D",AK385)+IF(B386="C",F385*90%)-(Y386-Y385)-IF($B386="A",Q385/K385) + IF($B386="A",Q385/K385)</f>
        <v>-32771.125371373491</v>
      </c>
      <c r="N386" s="23">
        <f t="shared" si="250"/>
        <v>0</v>
      </c>
      <c r="O386" s="22">
        <f t="shared" si="251"/>
        <v>0</v>
      </c>
      <c r="P386" s="22">
        <f t="shared" si="282"/>
        <v>0</v>
      </c>
      <c r="Q386" s="22">
        <f t="shared" si="283"/>
        <v>0</v>
      </c>
      <c r="R386" s="22">
        <f t="shared" si="252"/>
        <v>868644.37017259607</v>
      </c>
      <c r="S386" s="16">
        <f t="shared" si="290"/>
        <v>0</v>
      </c>
      <c r="T386" s="15">
        <f t="shared" si="253"/>
        <v>0</v>
      </c>
      <c r="U386" s="23">
        <f t="shared" si="270"/>
        <v>727406.81561469438</v>
      </c>
      <c r="V386" s="23">
        <f t="shared" si="271"/>
        <v>0</v>
      </c>
      <c r="W386" s="23">
        <f t="shared" si="284"/>
        <v>21490.240732929255</v>
      </c>
      <c r="X386" s="23">
        <f t="shared" si="272"/>
        <v>21595905.220039848</v>
      </c>
      <c r="Y386" s="23">
        <f t="shared" si="254"/>
        <v>2850773.9077891735</v>
      </c>
      <c r="Z386" s="3">
        <f t="shared" si="255"/>
        <v>0</v>
      </c>
      <c r="AA386" s="23">
        <f t="shared" si="256"/>
        <v>10407019.941194735</v>
      </c>
      <c r="AB386" s="26">
        <f t="shared" si="273"/>
        <v>35569825.000000007</v>
      </c>
      <c r="AC386" s="23">
        <f t="shared" si="274"/>
        <v>40373036</v>
      </c>
      <c r="AD386" s="23">
        <f t="shared" si="280"/>
        <v>4803211</v>
      </c>
      <c r="AE386" s="24">
        <f t="shared" si="288"/>
        <v>35569825</v>
      </c>
      <c r="AF386" s="3">
        <f t="shared" si="275"/>
        <v>0</v>
      </c>
      <c r="AG386" s="2">
        <f t="shared" si="257"/>
        <v>0</v>
      </c>
      <c r="AH386" s="2">
        <f t="shared" si="258"/>
        <v>0.89277152821264461</v>
      </c>
      <c r="AI386" s="23">
        <f t="shared" si="281"/>
        <v>11189621.982972974</v>
      </c>
      <c r="AJ386" s="23">
        <f t="shared" si="259"/>
        <v>930060.01069838577</v>
      </c>
      <c r="AK386" s="23">
        <f t="shared" si="260"/>
        <v>0</v>
      </c>
      <c r="AL386" s="23">
        <f t="shared" si="285"/>
        <v>0</v>
      </c>
      <c r="AM386" s="23">
        <f t="shared" si="286"/>
        <v>0</v>
      </c>
      <c r="AN386" s="16">
        <f t="shared" si="276"/>
        <v>0</v>
      </c>
      <c r="AO386" s="23">
        <f t="shared" si="277"/>
        <v>0</v>
      </c>
      <c r="AP386" s="22">
        <f t="shared" si="278"/>
        <v>0</v>
      </c>
      <c r="AQ386" s="30">
        <f t="shared" si="261"/>
        <v>47961072.117693461</v>
      </c>
      <c r="AR386" s="28">
        <f t="shared" si="262"/>
        <v>1148340.5063089216</v>
      </c>
      <c r="AS386" s="25">
        <f t="shared" si="263"/>
        <v>41308793.333382264</v>
      </c>
      <c r="AT386" s="32">
        <f t="shared" si="264"/>
        <v>0</v>
      </c>
      <c r="AU386" s="23">
        <f t="shared" si="265"/>
        <v>0</v>
      </c>
      <c r="AV386" s="22">
        <f t="shared" si="266"/>
        <v>4635293.9078296646</v>
      </c>
      <c r="AW386" s="31">
        <f t="shared" si="279"/>
        <v>47961072.117693447</v>
      </c>
    </row>
    <row r="387" spans="1:53" x14ac:dyDescent="0.25">
      <c r="A387">
        <f t="shared" si="287"/>
        <v>315</v>
      </c>
      <c r="B387" t="s">
        <v>7</v>
      </c>
      <c r="C387" s="27">
        <f t="shared" si="244"/>
        <v>0</v>
      </c>
      <c r="D387" s="27">
        <f t="shared" si="267"/>
        <v>150527.92119819607</v>
      </c>
      <c r="E387" s="27" t="b">
        <f t="shared" si="243"/>
        <v>0</v>
      </c>
      <c r="F387" s="29">
        <f t="shared" si="245"/>
        <v>100000</v>
      </c>
      <c r="G387" s="27">
        <f t="shared" si="268"/>
        <v>0</v>
      </c>
      <c r="H387" s="22">
        <f t="shared" si="246"/>
        <v>79539845.479964018</v>
      </c>
      <c r="I387" s="23">
        <f t="shared" si="247"/>
        <v>113440312.82029331</v>
      </c>
      <c r="J387" s="23">
        <f t="shared" si="248"/>
        <v>82</v>
      </c>
      <c r="K387" s="19">
        <f t="shared" si="269"/>
        <v>1.5052792119819607</v>
      </c>
      <c r="L387" s="16">
        <f t="shared" si="249"/>
        <v>0.6320968574050061</v>
      </c>
      <c r="M387" s="23">
        <f>M386-IF($B387="B",(Percent_Rent_In_Elsies*2.49%/12 * H386)/K386,0)+IF($B387="D",N387,0)+IF(B387="D",AK386)+IF(B387="C",F386*90%)-(Y387-Y386)-IF($B387="A",Q386/K386) + IF($B387="A",Q386/K386)</f>
        <v>-87489.490118316287</v>
      </c>
      <c r="N387" s="23">
        <f t="shared" si="250"/>
        <v>0</v>
      </c>
      <c r="O387" s="22">
        <f t="shared" si="251"/>
        <v>0</v>
      </c>
      <c r="P387" s="22">
        <f t="shared" si="282"/>
        <v>0</v>
      </c>
      <c r="Q387" s="22">
        <f t="shared" si="283"/>
        <v>0</v>
      </c>
      <c r="R387" s="22">
        <f t="shared" si="252"/>
        <v>796257.33932487969</v>
      </c>
      <c r="S387" s="16">
        <f t="shared" si="290"/>
        <v>72387.030847716334</v>
      </c>
      <c r="T387" s="15">
        <f t="shared" si="253"/>
        <v>0</v>
      </c>
      <c r="U387" s="23">
        <f t="shared" si="270"/>
        <v>666789.58098013652</v>
      </c>
      <c r="V387" s="23">
        <f t="shared" si="271"/>
        <v>60617.234634557863</v>
      </c>
      <c r="W387" s="23">
        <f t="shared" si="284"/>
        <v>21490.240732929255</v>
      </c>
      <c r="X387" s="23">
        <f t="shared" si="272"/>
        <v>21595905.220039848</v>
      </c>
      <c r="Y387" s="23">
        <f t="shared" si="254"/>
        <v>2850773.9077891735</v>
      </c>
      <c r="Z387" s="3">
        <f t="shared" si="255"/>
        <v>0</v>
      </c>
      <c r="AA387" s="23">
        <f t="shared" si="256"/>
        <v>10407019.941194735</v>
      </c>
      <c r="AB387" s="26">
        <f t="shared" si="273"/>
        <v>35569825.000000007</v>
      </c>
      <c r="AC387" s="23">
        <f t="shared" si="274"/>
        <v>40373036</v>
      </c>
      <c r="AD387" s="23">
        <f t="shared" si="280"/>
        <v>4803211</v>
      </c>
      <c r="AE387" s="24">
        <f t="shared" si="288"/>
        <v>35569825</v>
      </c>
      <c r="AF387" s="3">
        <f t="shared" si="275"/>
        <v>0</v>
      </c>
      <c r="AG387" s="2">
        <f t="shared" si="257"/>
        <v>0</v>
      </c>
      <c r="AH387" s="2">
        <f t="shared" si="258"/>
        <v>0.89446428797402311</v>
      </c>
      <c r="AI387" s="23">
        <f t="shared" si="281"/>
        <v>11189621.982972974</v>
      </c>
      <c r="AJ387" s="23">
        <f t="shared" si="259"/>
        <v>930060.01069838577</v>
      </c>
      <c r="AK387" s="23">
        <f t="shared" si="260"/>
        <v>0</v>
      </c>
      <c r="AL387" s="23">
        <f t="shared" si="285"/>
        <v>191895.57879281603</v>
      </c>
      <c r="AM387" s="23">
        <f t="shared" si="286"/>
        <v>26771160609.752907</v>
      </c>
      <c r="AN387" s="16">
        <f t="shared" si="276"/>
        <v>0</v>
      </c>
      <c r="AO387" s="23">
        <f t="shared" si="277"/>
        <v>54718.364746942789</v>
      </c>
      <c r="AP387" s="22">
        <f t="shared" si="278"/>
        <v>82366.416967219557</v>
      </c>
      <c r="AQ387" s="30">
        <f t="shared" si="261"/>
        <v>48275632.758281879</v>
      </c>
      <c r="AR387" s="28">
        <f t="shared" si="262"/>
        <v>1230006.8087319199</v>
      </c>
      <c r="AS387" s="25">
        <f t="shared" si="263"/>
        <v>41459321.25458046</v>
      </c>
      <c r="AT387" s="32">
        <f t="shared" si="264"/>
        <v>0</v>
      </c>
      <c r="AU387" s="23">
        <f t="shared" si="265"/>
        <v>0</v>
      </c>
      <c r="AV387" s="22">
        <f t="shared" si="266"/>
        <v>4635293.9078296646</v>
      </c>
      <c r="AW387" s="31">
        <f t="shared" si="279"/>
        <v>48275632.758281864</v>
      </c>
    </row>
    <row r="388" spans="1:53" x14ac:dyDescent="0.25">
      <c r="A388">
        <f t="shared" si="287"/>
        <v>315</v>
      </c>
      <c r="B388" t="s">
        <v>8</v>
      </c>
      <c r="C388" s="27">
        <f t="shared" si="244"/>
        <v>0</v>
      </c>
      <c r="D388" s="27">
        <f t="shared" si="267"/>
        <v>0</v>
      </c>
      <c r="E388" s="27" t="b">
        <f t="shared" si="243"/>
        <v>0</v>
      </c>
      <c r="F388" s="29">
        <f t="shared" si="245"/>
        <v>0</v>
      </c>
      <c r="G388" s="27">
        <f t="shared" si="268"/>
        <v>0</v>
      </c>
      <c r="H388" s="22">
        <f t="shared" si="246"/>
        <v>79539845.479964018</v>
      </c>
      <c r="I388" s="23">
        <f t="shared" si="247"/>
        <v>113440312.82029331</v>
      </c>
      <c r="J388" s="23">
        <f t="shared" si="248"/>
        <v>82</v>
      </c>
      <c r="K388" s="19">
        <f t="shared" si="269"/>
        <v>1.5052792119819607</v>
      </c>
      <c r="L388" s="16">
        <f t="shared" si="249"/>
        <v>0.6320968574050061</v>
      </c>
      <c r="M388" s="23">
        <f>M387-IF($B388="B",(Percent_Rent_In_Elsies*2.49%/12 * H387)/K387,0)+IF($B388="D",N388,0)+IF(B388="D",AK387)+IF(B388="C",F387*90%)-(Y388-Y387)-IF($B388="A",Q387/K387) + IF($B388="A",Q387/K387)</f>
        <v>-7877.6190254557005</v>
      </c>
      <c r="N388" s="23">
        <f t="shared" si="250"/>
        <v>0</v>
      </c>
      <c r="O388" s="22">
        <f t="shared" si="251"/>
        <v>0</v>
      </c>
      <c r="P388" s="22">
        <f t="shared" si="282"/>
        <v>0</v>
      </c>
      <c r="Q388" s="22">
        <f t="shared" si="283"/>
        <v>0</v>
      </c>
      <c r="R388" s="22">
        <f t="shared" si="252"/>
        <v>878623.75629209925</v>
      </c>
      <c r="S388" s="16">
        <f t="shared" si="290"/>
        <v>72387.030847716334</v>
      </c>
      <c r="T388" s="15">
        <f t="shared" si="253"/>
        <v>0</v>
      </c>
      <c r="U388" s="23">
        <f t="shared" si="270"/>
        <v>731507.94572707929</v>
      </c>
      <c r="V388" s="23">
        <f t="shared" si="271"/>
        <v>60617.234634557863</v>
      </c>
      <c r="W388" s="23">
        <f t="shared" si="284"/>
        <v>21490.240732929255</v>
      </c>
      <c r="X388" s="23">
        <f t="shared" si="272"/>
        <v>21595905.220039848</v>
      </c>
      <c r="Y388" s="23">
        <f t="shared" si="254"/>
        <v>2861162.0366963129</v>
      </c>
      <c r="Z388" s="3">
        <f t="shared" si="255"/>
        <v>0</v>
      </c>
      <c r="AA388" s="23">
        <f t="shared" si="256"/>
        <v>10407019.941194735</v>
      </c>
      <c r="AB388" s="26">
        <f t="shared" si="273"/>
        <v>35669825.000000007</v>
      </c>
      <c r="AC388" s="23">
        <f t="shared" si="274"/>
        <v>40473036</v>
      </c>
      <c r="AD388" s="23">
        <f t="shared" si="280"/>
        <v>4803211</v>
      </c>
      <c r="AE388" s="24">
        <f t="shared" si="288"/>
        <v>35669825</v>
      </c>
      <c r="AF388" s="3">
        <f t="shared" si="275"/>
        <v>21588027.601014379</v>
      </c>
      <c r="AG388" s="2">
        <f t="shared" si="257"/>
        <v>0</v>
      </c>
      <c r="AH388" s="2">
        <f t="shared" si="258"/>
        <v>0.89195666622938596</v>
      </c>
      <c r="AI388" s="23">
        <f t="shared" si="281"/>
        <v>11189621.982972974</v>
      </c>
      <c r="AJ388" s="23">
        <f t="shared" si="259"/>
        <v>930060.01069838577</v>
      </c>
      <c r="AK388" s="23">
        <f t="shared" si="260"/>
        <v>-15769.453814775614</v>
      </c>
      <c r="AL388" s="23">
        <f t="shared" si="285"/>
        <v>0</v>
      </c>
      <c r="AM388" s="23">
        <f t="shared" si="286"/>
        <v>0</v>
      </c>
      <c r="AN388" s="16">
        <f t="shared" si="276"/>
        <v>0</v>
      </c>
      <c r="AO388" s="23">
        <f t="shared" si="277"/>
        <v>0</v>
      </c>
      <c r="AP388" s="22">
        <f t="shared" si="278"/>
        <v>0</v>
      </c>
      <c r="AQ388" s="30">
        <f t="shared" si="261"/>
        <v>48178719.119416453</v>
      </c>
      <c r="AR388" s="28">
        <f t="shared" si="262"/>
        <v>1133093.1698664913</v>
      </c>
      <c r="AS388" s="25">
        <f t="shared" si="263"/>
        <v>41459321.25458046</v>
      </c>
      <c r="AT388" s="32">
        <f t="shared" si="264"/>
        <v>0</v>
      </c>
      <c r="AU388" s="23">
        <f t="shared" si="265"/>
        <v>0</v>
      </c>
      <c r="AV388" s="22">
        <f t="shared" si="266"/>
        <v>4635293.9078296646</v>
      </c>
      <c r="AW388" s="31">
        <f t="shared" si="279"/>
        <v>48178719.119416438</v>
      </c>
    </row>
    <row r="389" spans="1:53" x14ac:dyDescent="0.25">
      <c r="A389" s="21">
        <f t="shared" si="287"/>
        <v>315</v>
      </c>
      <c r="B389" s="21" t="s">
        <v>9</v>
      </c>
      <c r="C389" s="27">
        <f t="shared" si="244"/>
        <v>0</v>
      </c>
      <c r="D389" s="27">
        <f t="shared" si="267"/>
        <v>0</v>
      </c>
      <c r="E389" s="27" t="b">
        <f t="shared" si="243"/>
        <v>0</v>
      </c>
      <c r="F389" s="29">
        <f t="shared" si="245"/>
        <v>0</v>
      </c>
      <c r="G389" s="27">
        <f t="shared" si="268"/>
        <v>0</v>
      </c>
      <c r="H389" s="22">
        <f t="shared" si="246"/>
        <v>79539845.479964018</v>
      </c>
      <c r="I389" s="23">
        <f t="shared" si="247"/>
        <v>113440312.82029331</v>
      </c>
      <c r="J389" s="23">
        <f t="shared" si="248"/>
        <v>82</v>
      </c>
      <c r="K389" s="19">
        <f t="shared" si="269"/>
        <v>1.5052792119819607</v>
      </c>
      <c r="L389" s="16">
        <f t="shared" si="249"/>
        <v>0.6320968574050061</v>
      </c>
      <c r="M389" s="23">
        <f>M388-IF($B389="B",(Percent_Rent_In_Elsies*2.49%/12 * H388)/K388,0)+IF($B389="D",N389,0)+IF(B389="D",AK388)+IF(B389="C",F388*90%)-(Y389-Y388)-IF($B389="A",Q388/K388) + IF($B389="A",Q388/K388)</f>
        <v>-23647.072840231314</v>
      </c>
      <c r="N389" s="23">
        <f t="shared" si="250"/>
        <v>0</v>
      </c>
      <c r="O389" s="22">
        <f t="shared" si="251"/>
        <v>32485.751203034073</v>
      </c>
      <c r="P389" s="22">
        <f t="shared" si="282"/>
        <v>0</v>
      </c>
      <c r="Q389" s="22">
        <f t="shared" si="283"/>
        <v>0</v>
      </c>
      <c r="R389" s="22">
        <f t="shared" si="252"/>
        <v>878623.75629209925</v>
      </c>
      <c r="S389" s="16">
        <f t="shared" si="290"/>
        <v>0</v>
      </c>
      <c r="T389" s="15">
        <f t="shared" si="253"/>
        <v>39901.279644682261</v>
      </c>
      <c r="U389" s="23">
        <f t="shared" si="270"/>
        <v>731507.94572707929</v>
      </c>
      <c r="V389" s="23">
        <f t="shared" si="271"/>
        <v>0</v>
      </c>
      <c r="W389" s="23">
        <f t="shared" si="284"/>
        <v>82107.475367487117</v>
      </c>
      <c r="X389" s="23">
        <f t="shared" si="272"/>
        <v>21595905.220039848</v>
      </c>
      <c r="Y389" s="23">
        <f t="shared" si="254"/>
        <v>2861162.0366963129</v>
      </c>
      <c r="Z389" s="3">
        <f t="shared" si="255"/>
        <v>0</v>
      </c>
      <c r="AA389" s="23">
        <f t="shared" si="256"/>
        <v>10422789.39500951</v>
      </c>
      <c r="AB389" s="26">
        <f t="shared" si="273"/>
        <v>35669825.000000007</v>
      </c>
      <c r="AC389" s="23">
        <f t="shared" si="274"/>
        <v>40473036</v>
      </c>
      <c r="AD389" s="23">
        <f t="shared" si="280"/>
        <v>4803211</v>
      </c>
      <c r="AE389" s="24">
        <f t="shared" si="288"/>
        <v>35669825</v>
      </c>
      <c r="AF389" s="3">
        <f t="shared" si="275"/>
        <v>0</v>
      </c>
      <c r="AG389" s="2">
        <f t="shared" si="257"/>
        <v>0</v>
      </c>
      <c r="AH389" s="2">
        <f t="shared" si="258"/>
        <v>0.89195666622938596</v>
      </c>
      <c r="AI389" s="23">
        <f t="shared" si="281"/>
        <v>11206577.290838465</v>
      </c>
      <c r="AJ389" s="23">
        <f t="shared" si="259"/>
        <v>930060.01069838577</v>
      </c>
      <c r="AK389" s="23">
        <f t="shared" si="260"/>
        <v>0</v>
      </c>
      <c r="AL389" s="23">
        <f t="shared" si="285"/>
        <v>0</v>
      </c>
      <c r="AM389" s="23">
        <f t="shared" si="286"/>
        <v>0</v>
      </c>
      <c r="AN389" s="16">
        <f t="shared" si="276"/>
        <v>0</v>
      </c>
      <c r="AO389" s="23">
        <f t="shared" si="277"/>
        <v>0</v>
      </c>
      <c r="AP389" s="22">
        <f t="shared" si="278"/>
        <v>0</v>
      </c>
      <c r="AQ389" s="30">
        <f t="shared" si="261"/>
        <v>48178719.119416453</v>
      </c>
      <c r="AR389" s="28">
        <f t="shared" si="262"/>
        <v>1133093.1698664913</v>
      </c>
      <c r="AS389" s="25">
        <f t="shared" si="263"/>
        <v>41459321.25458046</v>
      </c>
      <c r="AT389" s="32">
        <f t="shared" si="264"/>
        <v>0</v>
      </c>
      <c r="AU389" s="23">
        <f t="shared" si="265"/>
        <v>0</v>
      </c>
      <c r="AV389" s="22">
        <f t="shared" si="266"/>
        <v>4635293.9078296646</v>
      </c>
      <c r="AW389" s="31">
        <f t="shared" si="279"/>
        <v>48178719.119416438</v>
      </c>
      <c r="AX389" s="21"/>
      <c r="AY389" s="21"/>
      <c r="AZ389" s="21"/>
      <c r="BA389" s="21"/>
    </row>
    <row r="390" spans="1:53" x14ac:dyDescent="0.25">
      <c r="A390" s="21">
        <f t="shared" si="287"/>
        <v>315</v>
      </c>
      <c r="B390" s="21" t="s">
        <v>28</v>
      </c>
      <c r="C390" s="27">
        <f t="shared" si="244"/>
        <v>0</v>
      </c>
      <c r="D390" s="27">
        <f t="shared" si="267"/>
        <v>0</v>
      </c>
      <c r="E390" s="27" t="b">
        <f t="shared" si="243"/>
        <v>0</v>
      </c>
      <c r="F390" s="29">
        <f t="shared" si="245"/>
        <v>0</v>
      </c>
      <c r="G390" s="27">
        <f t="shared" si="268"/>
        <v>0</v>
      </c>
      <c r="H390" s="22">
        <f t="shared" si="246"/>
        <v>79539845.479964018</v>
      </c>
      <c r="I390" s="23">
        <f t="shared" si="247"/>
        <v>113440312.82029331</v>
      </c>
      <c r="J390" s="23">
        <f t="shared" si="248"/>
        <v>82</v>
      </c>
      <c r="K390" s="19">
        <f t="shared" si="269"/>
        <v>1.5052792119819607</v>
      </c>
      <c r="L390" s="16">
        <f t="shared" si="249"/>
        <v>0.6320968574050061</v>
      </c>
      <c r="M390" s="23">
        <f>M389-IF($B390="B",(Percent_Rent_In_Elsies*2.49%/12 * H389)/K389,0)+IF($B390="D",N390,0)+IF(B390="D",AK389)+IF(B390="C",F389*90%)-(Y390-Y389)-IF($B390="A",Q389/K389) + IF($B390="A",Q389/K389)</f>
        <v>-23647.072840231314</v>
      </c>
      <c r="N390" s="23">
        <f t="shared" si="250"/>
        <v>0</v>
      </c>
      <c r="O390" s="22">
        <f t="shared" si="251"/>
        <v>0</v>
      </c>
      <c r="P390" s="22">
        <f t="shared" si="282"/>
        <v>0</v>
      </c>
      <c r="Q390" s="22">
        <f t="shared" si="283"/>
        <v>32485.751203034073</v>
      </c>
      <c r="R390" s="22">
        <f t="shared" si="252"/>
        <v>878623.75629209925</v>
      </c>
      <c r="S390" s="16">
        <f t="shared" si="290"/>
        <v>0</v>
      </c>
      <c r="T390" s="15">
        <f t="shared" si="253"/>
        <v>0</v>
      </c>
      <c r="U390" s="23">
        <f t="shared" si="270"/>
        <v>731507.94572707929</v>
      </c>
      <c r="V390" s="23">
        <f t="shared" si="271"/>
        <v>0</v>
      </c>
      <c r="W390" s="23">
        <f t="shared" si="284"/>
        <v>0</v>
      </c>
      <c r="X390" s="23">
        <f t="shared" si="272"/>
        <v>21595905.220039848</v>
      </c>
      <c r="Y390" s="23">
        <f t="shared" si="254"/>
        <v>2861162.0366963129</v>
      </c>
      <c r="Z390" s="3">
        <f t="shared" si="255"/>
        <v>4105.3737683743566</v>
      </c>
      <c r="AA390" s="23">
        <f t="shared" si="256"/>
        <v>10484370.001535125</v>
      </c>
      <c r="AB390" s="26">
        <f t="shared" si="273"/>
        <v>35669825.000000007</v>
      </c>
      <c r="AC390" s="23">
        <f t="shared" si="274"/>
        <v>40473036</v>
      </c>
      <c r="AD390" s="23">
        <f t="shared" si="280"/>
        <v>4803211</v>
      </c>
      <c r="AE390" s="24">
        <f t="shared" si="288"/>
        <v>35669825</v>
      </c>
      <c r="AF390" s="3">
        <f t="shared" si="275"/>
        <v>0</v>
      </c>
      <c r="AG390" s="2">
        <f t="shared" si="257"/>
        <v>2.2820280819993688E-3</v>
      </c>
      <c r="AH390" s="2">
        <f t="shared" si="258"/>
        <v>0.89195666622938596</v>
      </c>
      <c r="AI390" s="23">
        <f t="shared" si="281"/>
        <v>11272788.724312929</v>
      </c>
      <c r="AJ390" s="23">
        <f t="shared" si="259"/>
        <v>930060.01069838577</v>
      </c>
      <c r="AK390" s="23">
        <f t="shared" si="260"/>
        <v>0</v>
      </c>
      <c r="AL390" s="23">
        <f t="shared" si="285"/>
        <v>0</v>
      </c>
      <c r="AM390" s="23">
        <f t="shared" si="286"/>
        <v>0</v>
      </c>
      <c r="AN390" s="16">
        <f t="shared" si="276"/>
        <v>0</v>
      </c>
      <c r="AO390" s="23">
        <f t="shared" si="277"/>
        <v>0</v>
      </c>
      <c r="AP390" s="22">
        <f t="shared" si="278"/>
        <v>0</v>
      </c>
      <c r="AQ390" s="30">
        <f t="shared" si="261"/>
        <v>48178719.119416453</v>
      </c>
      <c r="AR390" s="28">
        <f t="shared" si="262"/>
        <v>1133093.1698664913</v>
      </c>
      <c r="AS390" s="25">
        <f t="shared" si="263"/>
        <v>41459321.25458046</v>
      </c>
      <c r="AT390" s="32">
        <f t="shared" si="264"/>
        <v>8210.7475367487132</v>
      </c>
      <c r="AU390" s="23">
        <f t="shared" si="265"/>
        <v>8210.7475367487132</v>
      </c>
      <c r="AV390" s="22">
        <f t="shared" si="266"/>
        <v>4675195.1874743467</v>
      </c>
      <c r="AW390" s="31">
        <f t="shared" si="279"/>
        <v>48178719.119416438</v>
      </c>
      <c r="AX390" s="21"/>
      <c r="AY390" s="21"/>
      <c r="AZ390" s="21"/>
      <c r="BA390" s="21"/>
    </row>
    <row r="391" spans="1:53" x14ac:dyDescent="0.25">
      <c r="A391">
        <f t="shared" si="287"/>
        <v>316</v>
      </c>
      <c r="B391" t="s">
        <v>6</v>
      </c>
      <c r="C391" s="27">
        <f t="shared" si="244"/>
        <v>0</v>
      </c>
      <c r="D391" s="27">
        <f t="shared" si="267"/>
        <v>0</v>
      </c>
      <c r="E391" s="27" t="b">
        <f t="shared" si="243"/>
        <v>0</v>
      </c>
      <c r="F391" s="29">
        <f t="shared" si="245"/>
        <v>0</v>
      </c>
      <c r="G391" s="27">
        <f t="shared" si="268"/>
        <v>0</v>
      </c>
      <c r="H391" s="22">
        <f t="shared" si="246"/>
        <v>80070773.948542774</v>
      </c>
      <c r="I391" s="23">
        <f t="shared" si="247"/>
        <v>113440312.82029331</v>
      </c>
      <c r="J391" s="23">
        <f t="shared" si="248"/>
        <v>83</v>
      </c>
      <c r="K391" s="19">
        <f t="shared" si="269"/>
        <v>1.5128056080418704</v>
      </c>
      <c r="L391" s="16">
        <f t="shared" si="249"/>
        <v>0.6363161039281845</v>
      </c>
      <c r="M391" s="23">
        <f>M390-IF($B391="B",(Percent_Rent_In_Elsies*2.49%/12 * H390)/K390,0)+IF($B391="D",N391,0)+IF(B391="D",AK390)+IF(B391="C",F390*90%)-(Y391-Y390)-IF($B391="A",Q390/K390) + IF($B391="A",Q390/K390)</f>
        <v>-23647.072840231314</v>
      </c>
      <c r="N391" s="23">
        <f t="shared" si="250"/>
        <v>0</v>
      </c>
      <c r="O391" s="22">
        <f t="shared" si="251"/>
        <v>0</v>
      </c>
      <c r="P391" s="22">
        <f t="shared" si="282"/>
        <v>0</v>
      </c>
      <c r="Q391" s="22">
        <f t="shared" si="283"/>
        <v>0</v>
      </c>
      <c r="R391" s="22">
        <f t="shared" si="252"/>
        <v>878623.75629209925</v>
      </c>
      <c r="S391" s="16">
        <f t="shared" si="290"/>
        <v>0</v>
      </c>
      <c r="T391" s="15">
        <f t="shared" si="253"/>
        <v>0</v>
      </c>
      <c r="U391" s="23">
        <f t="shared" si="270"/>
        <v>731507.94572707929</v>
      </c>
      <c r="V391" s="23">
        <f t="shared" si="271"/>
        <v>0</v>
      </c>
      <c r="W391" s="23">
        <f t="shared" si="284"/>
        <v>21581.212936742118</v>
      </c>
      <c r="X391" s="23">
        <f t="shared" si="272"/>
        <v>21594850.875944979</v>
      </c>
      <c r="Y391" s="23">
        <f t="shared" si="254"/>
        <v>2861162.0366963129</v>
      </c>
      <c r="Z391" s="3">
        <f t="shared" si="255"/>
        <v>0</v>
      </c>
      <c r="AA391" s="23">
        <f t="shared" si="256"/>
        <v>10484370.001535125</v>
      </c>
      <c r="AB391" s="26">
        <f t="shared" si="273"/>
        <v>35669825.000000007</v>
      </c>
      <c r="AC391" s="23">
        <f t="shared" si="274"/>
        <v>40473036</v>
      </c>
      <c r="AD391" s="23">
        <f t="shared" si="280"/>
        <v>4803211</v>
      </c>
      <c r="AE391" s="24">
        <f t="shared" si="288"/>
        <v>35669825</v>
      </c>
      <c r="AF391" s="3">
        <f t="shared" si="275"/>
        <v>0</v>
      </c>
      <c r="AG391" s="2">
        <f t="shared" si="257"/>
        <v>0</v>
      </c>
      <c r="AH391" s="2">
        <f t="shared" si="258"/>
        <v>0.89791047697646709</v>
      </c>
      <c r="AI391" s="23">
        <f t="shared" si="281"/>
        <v>11329152.667934494</v>
      </c>
      <c r="AJ391" s="23">
        <f t="shared" si="259"/>
        <v>925432.84646605549</v>
      </c>
      <c r="AK391" s="23">
        <f t="shared" si="260"/>
        <v>0</v>
      </c>
      <c r="AL391" s="23">
        <f t="shared" si="285"/>
        <v>0</v>
      </c>
      <c r="AM391" s="23">
        <f t="shared" si="286"/>
        <v>0</v>
      </c>
      <c r="AN391" s="16">
        <f t="shared" si="276"/>
        <v>0</v>
      </c>
      <c r="AO391" s="23">
        <f t="shared" si="277"/>
        <v>0</v>
      </c>
      <c r="AP391" s="22">
        <f t="shared" si="278"/>
        <v>0</v>
      </c>
      <c r="AQ391" s="30">
        <f t="shared" si="261"/>
        <v>48146265.853964627</v>
      </c>
      <c r="AR391" s="28">
        <f t="shared" si="262"/>
        <v>1133125.6556176944</v>
      </c>
      <c r="AS391" s="25">
        <f t="shared" si="263"/>
        <v>41459321.25458046</v>
      </c>
      <c r="AT391" s="32">
        <f t="shared" si="264"/>
        <v>0</v>
      </c>
      <c r="AU391" s="23">
        <f t="shared" si="265"/>
        <v>0</v>
      </c>
      <c r="AV391" s="22">
        <f t="shared" si="266"/>
        <v>4675195.1874743467</v>
      </c>
      <c r="AW391" s="31">
        <f t="shared" si="279"/>
        <v>48146265.853964597</v>
      </c>
    </row>
    <row r="392" spans="1:53" x14ac:dyDescent="0.25">
      <c r="A392">
        <f t="shared" si="287"/>
        <v>316</v>
      </c>
      <c r="B392" t="s">
        <v>7</v>
      </c>
      <c r="C392" s="27">
        <f t="shared" si="244"/>
        <v>0</v>
      </c>
      <c r="D392" s="27">
        <f t="shared" si="267"/>
        <v>75640.280402093515</v>
      </c>
      <c r="E392" s="27" t="b">
        <f t="shared" si="243"/>
        <v>0</v>
      </c>
      <c r="F392" s="29">
        <f t="shared" si="245"/>
        <v>50000</v>
      </c>
      <c r="G392" s="27">
        <f t="shared" si="268"/>
        <v>0</v>
      </c>
      <c r="H392" s="22">
        <f t="shared" si="246"/>
        <v>80146414.228944868</v>
      </c>
      <c r="I392" s="23">
        <f t="shared" si="247"/>
        <v>113559184.99708585</v>
      </c>
      <c r="J392" s="23">
        <f t="shared" si="248"/>
        <v>83</v>
      </c>
      <c r="K392" s="19">
        <f t="shared" si="269"/>
        <v>1.5128056080418704</v>
      </c>
      <c r="L392" s="16">
        <f t="shared" si="249"/>
        <v>0.6363161039281845</v>
      </c>
      <c r="M392" s="23">
        <f>M391-IF($B392="B",(Percent_Rent_In_Elsies*2.49%/12 * H391)/K391,0)+IF($B392="D",N392,0)+IF(B392="D",AK391)+IF(B392="C",F391*90%)-(Y392-Y391)-IF($B392="A",Q391/K391) + IF($B392="A",Q391/K391)</f>
        <v>-78560.55777841901</v>
      </c>
      <c r="N392" s="23">
        <f t="shared" si="250"/>
        <v>0</v>
      </c>
      <c r="O392" s="22">
        <f t="shared" si="251"/>
        <v>0</v>
      </c>
      <c r="P392" s="22">
        <f t="shared" si="282"/>
        <v>0</v>
      </c>
      <c r="Q392" s="22">
        <f t="shared" si="283"/>
        <v>0</v>
      </c>
      <c r="R392" s="22">
        <f t="shared" si="252"/>
        <v>805405.10993442428</v>
      </c>
      <c r="S392" s="16">
        <f t="shared" si="290"/>
        <v>73218.646357674937</v>
      </c>
      <c r="T392" s="15">
        <f t="shared" si="253"/>
        <v>0</v>
      </c>
      <c r="U392" s="23">
        <f t="shared" si="270"/>
        <v>670548.95024982269</v>
      </c>
      <c r="V392" s="23">
        <f t="shared" si="271"/>
        <v>60958.995477256605</v>
      </c>
      <c r="W392" s="23">
        <f t="shared" si="284"/>
        <v>21581.212936742118</v>
      </c>
      <c r="X392" s="23">
        <f t="shared" si="272"/>
        <v>21594850.875944979</v>
      </c>
      <c r="Y392" s="23">
        <f t="shared" si="254"/>
        <v>2861162.0366963129</v>
      </c>
      <c r="Z392" s="3">
        <f t="shared" si="255"/>
        <v>0</v>
      </c>
      <c r="AA392" s="23">
        <f t="shared" si="256"/>
        <v>10484370.001535125</v>
      </c>
      <c r="AB392" s="26">
        <f t="shared" si="273"/>
        <v>35669825.000000007</v>
      </c>
      <c r="AC392" s="23">
        <f t="shared" si="274"/>
        <v>40473036</v>
      </c>
      <c r="AD392" s="23">
        <f t="shared" si="280"/>
        <v>4803211</v>
      </c>
      <c r="AE392" s="24">
        <f t="shared" si="288"/>
        <v>35669825</v>
      </c>
      <c r="AF392" s="3">
        <f t="shared" si="275"/>
        <v>0</v>
      </c>
      <c r="AG392" s="2">
        <f t="shared" si="257"/>
        <v>0</v>
      </c>
      <c r="AH392" s="2">
        <f t="shared" si="258"/>
        <v>0.89875870407488534</v>
      </c>
      <c r="AI392" s="23">
        <f t="shared" si="281"/>
        <v>11329152.667934494</v>
      </c>
      <c r="AJ392" s="23">
        <f t="shared" si="259"/>
        <v>925432.84646605549</v>
      </c>
      <c r="AK392" s="23">
        <f t="shared" si="260"/>
        <v>0</v>
      </c>
      <c r="AL392" s="23">
        <f t="shared" si="285"/>
        <v>139530.68496152014</v>
      </c>
      <c r="AM392" s="23">
        <f t="shared" si="286"/>
        <v>19368941842.994705</v>
      </c>
      <c r="AN392" s="16">
        <f t="shared" si="276"/>
        <v>0</v>
      </c>
      <c r="AO392" s="23">
        <f t="shared" si="277"/>
        <v>54913.484938187699</v>
      </c>
      <c r="AP392" s="22">
        <f t="shared" si="278"/>
        <v>83073.427971613142</v>
      </c>
      <c r="AQ392" s="30">
        <f t="shared" si="261"/>
        <v>48387346.866172194</v>
      </c>
      <c r="AR392" s="28">
        <f t="shared" si="262"/>
        <v>1215492.9594515488</v>
      </c>
      <c r="AS392" s="25">
        <f t="shared" si="263"/>
        <v>41534961.534982555</v>
      </c>
      <c r="AT392" s="32">
        <f t="shared" si="264"/>
        <v>0</v>
      </c>
      <c r="AU392" s="23">
        <f t="shared" si="265"/>
        <v>0</v>
      </c>
      <c r="AV392" s="22">
        <f t="shared" si="266"/>
        <v>4675195.1874743467</v>
      </c>
      <c r="AW392" s="31">
        <f t="shared" si="279"/>
        <v>48387346.866172165</v>
      </c>
    </row>
    <row r="393" spans="1:53" s="21" customFormat="1" x14ac:dyDescent="0.25">
      <c r="A393">
        <f t="shared" si="287"/>
        <v>316</v>
      </c>
      <c r="B393" t="s">
        <v>8</v>
      </c>
      <c r="C393" s="27">
        <f t="shared" si="244"/>
        <v>0</v>
      </c>
      <c r="D393" s="27">
        <f t="shared" si="267"/>
        <v>0</v>
      </c>
      <c r="E393" s="27" t="b">
        <f t="shared" si="243"/>
        <v>0</v>
      </c>
      <c r="F393" s="29">
        <f t="shared" si="245"/>
        <v>0</v>
      </c>
      <c r="G393" s="27">
        <f t="shared" si="268"/>
        <v>0</v>
      </c>
      <c r="H393" s="22">
        <f t="shared" si="246"/>
        <v>80146414.228944868</v>
      </c>
      <c r="I393" s="23">
        <f t="shared" si="247"/>
        <v>113559184.99708585</v>
      </c>
      <c r="J393" s="23">
        <f t="shared" si="248"/>
        <v>83</v>
      </c>
      <c r="K393" s="19">
        <f t="shared" si="269"/>
        <v>1.5128056080418704</v>
      </c>
      <c r="L393" s="16">
        <f t="shared" si="249"/>
        <v>0.6363161039281845</v>
      </c>
      <c r="M393" s="23">
        <f>M392-IF($B393="B",(Percent_Rent_In_Elsies*2.49%/12 * H392)/K392,0)+IF($B393="D",N393,0)+IF(B393="D",AK392)+IF(B393="C",F392*90%)-(Y393-Y392)-IF($B393="A",Q392/K392) + IF($B393="A",Q392/K392)</f>
        <v>-38780.5925542568</v>
      </c>
      <c r="N393" s="23">
        <f t="shared" si="250"/>
        <v>0</v>
      </c>
      <c r="O393" s="22">
        <f t="shared" si="251"/>
        <v>0</v>
      </c>
      <c r="P393" s="22">
        <f t="shared" si="282"/>
        <v>0</v>
      </c>
      <c r="Q393" s="22">
        <f t="shared" si="283"/>
        <v>0</v>
      </c>
      <c r="R393" s="22">
        <f t="shared" si="252"/>
        <v>888478.53790603741</v>
      </c>
      <c r="S393" s="16">
        <f t="shared" si="290"/>
        <v>73218.646357674937</v>
      </c>
      <c r="T393" s="15">
        <f t="shared" si="253"/>
        <v>0</v>
      </c>
      <c r="U393" s="23">
        <f t="shared" si="270"/>
        <v>730462.43518801033</v>
      </c>
      <c r="V393" s="23">
        <f t="shared" si="271"/>
        <v>60958.995477256605</v>
      </c>
      <c r="W393" s="23">
        <f t="shared" si="284"/>
        <v>21581.212936742118</v>
      </c>
      <c r="X393" s="23">
        <f t="shared" si="272"/>
        <v>21594850.875944979</v>
      </c>
      <c r="Y393" s="23">
        <f t="shared" si="254"/>
        <v>2866382.0714721507</v>
      </c>
      <c r="Z393" s="3">
        <f t="shared" si="255"/>
        <v>0</v>
      </c>
      <c r="AA393" s="23">
        <f t="shared" si="256"/>
        <v>10484370.001535125</v>
      </c>
      <c r="AB393" s="26">
        <f t="shared" si="273"/>
        <v>35719825.000000007</v>
      </c>
      <c r="AC393" s="23">
        <f t="shared" si="274"/>
        <v>40523036</v>
      </c>
      <c r="AD393" s="23">
        <f t="shared" si="280"/>
        <v>4803211</v>
      </c>
      <c r="AE393" s="24">
        <f t="shared" si="288"/>
        <v>35719825</v>
      </c>
      <c r="AF393" s="3">
        <f t="shared" si="275"/>
        <v>21556070.283390719</v>
      </c>
      <c r="AG393" s="2">
        <f t="shared" si="257"/>
        <v>0</v>
      </c>
      <c r="AH393" s="2">
        <f t="shared" si="258"/>
        <v>0.89750063701538152</v>
      </c>
      <c r="AI393" s="23">
        <f t="shared" si="281"/>
        <v>11329152.667934494</v>
      </c>
      <c r="AJ393" s="23">
        <f t="shared" si="259"/>
        <v>925432.84646605549</v>
      </c>
      <c r="AK393" s="23">
        <f t="shared" si="260"/>
        <v>-8285.4649842289982</v>
      </c>
      <c r="AL393" s="23">
        <f t="shared" si="285"/>
        <v>0</v>
      </c>
      <c r="AM393" s="23">
        <f t="shared" si="286"/>
        <v>0</v>
      </c>
      <c r="AN393" s="16">
        <f t="shared" si="276"/>
        <v>0</v>
      </c>
      <c r="AO393" s="23">
        <f t="shared" si="277"/>
        <v>0</v>
      </c>
      <c r="AP393" s="22">
        <f t="shared" si="278"/>
        <v>0</v>
      </c>
      <c r="AQ393" s="30">
        <f t="shared" si="261"/>
        <v>48338647.762642317</v>
      </c>
      <c r="AR393" s="28">
        <f t="shared" si="262"/>
        <v>1166793.8559216708</v>
      </c>
      <c r="AS393" s="25">
        <f t="shared" si="263"/>
        <v>41534961.534982555</v>
      </c>
      <c r="AT393" s="32">
        <f t="shared" si="264"/>
        <v>0</v>
      </c>
      <c r="AU393" s="23">
        <f t="shared" si="265"/>
        <v>0</v>
      </c>
      <c r="AV393" s="22">
        <f t="shared" si="266"/>
        <v>4675195.1874743467</v>
      </c>
      <c r="AW393" s="31">
        <f t="shared" si="279"/>
        <v>48338647.762642287</v>
      </c>
      <c r="AX393"/>
      <c r="AY393"/>
      <c r="AZ393"/>
      <c r="BA393"/>
    </row>
    <row r="394" spans="1:53" s="21" customFormat="1" x14ac:dyDescent="0.25">
      <c r="A394">
        <f t="shared" si="287"/>
        <v>316</v>
      </c>
      <c r="B394" t="s">
        <v>9</v>
      </c>
      <c r="C394" s="27">
        <f t="shared" si="244"/>
        <v>0</v>
      </c>
      <c r="D394" s="27">
        <f t="shared" si="267"/>
        <v>0</v>
      </c>
      <c r="E394" s="27" t="b">
        <f t="shared" ref="E394:E457" si="291">IF(OR(I394&gt;Max_Parcels, AI394&gt;8000000000),TRUE,FALSE)</f>
        <v>0</v>
      </c>
      <c r="F394" s="29">
        <f t="shared" si="245"/>
        <v>0</v>
      </c>
      <c r="G394" s="27">
        <f t="shared" si="268"/>
        <v>0</v>
      </c>
      <c r="H394" s="22">
        <f t="shared" si="246"/>
        <v>80146414.228944868</v>
      </c>
      <c r="I394" s="23">
        <f t="shared" si="247"/>
        <v>113559184.99708585</v>
      </c>
      <c r="J394" s="23">
        <f t="shared" si="248"/>
        <v>83</v>
      </c>
      <c r="K394" s="19">
        <f t="shared" si="269"/>
        <v>1.5128056080418704</v>
      </c>
      <c r="L394" s="16">
        <f t="shared" si="249"/>
        <v>0.6363161039281845</v>
      </c>
      <c r="M394" s="23">
        <f>M393-IF($B394="B",(Percent_Rent_In_Elsies*2.49%/12 * H393)/K393,0)+IF($B394="D",N394,0)+IF(B394="D",AK393)+IF(B394="C",F393*90%)-(Y394-Y393)-IF($B394="A",Q393/K393) + IF($B394="A",Q393/K393)</f>
        <v>-47066.057538485795</v>
      </c>
      <c r="N394" s="23">
        <f t="shared" si="250"/>
        <v>0</v>
      </c>
      <c r="O394" s="22">
        <f t="shared" si="251"/>
        <v>32965.353807195475</v>
      </c>
      <c r="P394" s="22">
        <f t="shared" si="282"/>
        <v>0</v>
      </c>
      <c r="Q394" s="22">
        <f t="shared" si="283"/>
        <v>0</v>
      </c>
      <c r="R394" s="22">
        <f t="shared" si="252"/>
        <v>888478.53790603741</v>
      </c>
      <c r="S394" s="16">
        <f t="shared" si="290"/>
        <v>0</v>
      </c>
      <c r="T394" s="15">
        <f t="shared" si="253"/>
        <v>40253.292550479462</v>
      </c>
      <c r="U394" s="23">
        <f t="shared" si="270"/>
        <v>730462.43518801033</v>
      </c>
      <c r="V394" s="23">
        <f t="shared" si="271"/>
        <v>0</v>
      </c>
      <c r="W394" s="23">
        <f t="shared" si="284"/>
        <v>82540.208413998727</v>
      </c>
      <c r="X394" s="23">
        <f t="shared" si="272"/>
        <v>21594850.875944979</v>
      </c>
      <c r="Y394" s="23">
        <f t="shared" si="254"/>
        <v>2866382.0714721507</v>
      </c>
      <c r="Z394" s="3">
        <f t="shared" si="255"/>
        <v>0</v>
      </c>
      <c r="AA394" s="23">
        <f t="shared" si="256"/>
        <v>10492655.466519354</v>
      </c>
      <c r="AB394" s="26">
        <f t="shared" si="273"/>
        <v>35719825.000000007</v>
      </c>
      <c r="AC394" s="23">
        <f t="shared" si="274"/>
        <v>40523036</v>
      </c>
      <c r="AD394" s="23">
        <f t="shared" si="280"/>
        <v>4803211</v>
      </c>
      <c r="AE394" s="24">
        <f t="shared" si="288"/>
        <v>35719825</v>
      </c>
      <c r="AF394" s="3">
        <f t="shared" si="275"/>
        <v>0</v>
      </c>
      <c r="AG394" s="2">
        <f t="shared" si="257"/>
        <v>0</v>
      </c>
      <c r="AH394" s="2">
        <f t="shared" si="258"/>
        <v>0.89750063701538152</v>
      </c>
      <c r="AI394" s="23">
        <f t="shared" si="281"/>
        <v>11338105.737858333</v>
      </c>
      <c r="AJ394" s="23">
        <f t="shared" si="259"/>
        <v>925432.84646605549</v>
      </c>
      <c r="AK394" s="23">
        <f t="shared" si="260"/>
        <v>0</v>
      </c>
      <c r="AL394" s="23">
        <f t="shared" si="285"/>
        <v>0</v>
      </c>
      <c r="AM394" s="23">
        <f t="shared" si="286"/>
        <v>0</v>
      </c>
      <c r="AN394" s="16">
        <f t="shared" si="276"/>
        <v>0</v>
      </c>
      <c r="AO394" s="23">
        <f t="shared" si="277"/>
        <v>0</v>
      </c>
      <c r="AP394" s="22">
        <f t="shared" si="278"/>
        <v>0</v>
      </c>
      <c r="AQ394" s="30">
        <f t="shared" si="261"/>
        <v>48338647.762642317</v>
      </c>
      <c r="AR394" s="28">
        <f t="shared" si="262"/>
        <v>1166793.8559216708</v>
      </c>
      <c r="AS394" s="25">
        <f t="shared" si="263"/>
        <v>41534961.534982555</v>
      </c>
      <c r="AT394" s="32">
        <f t="shared" si="264"/>
        <v>0</v>
      </c>
      <c r="AU394" s="23">
        <f t="shared" si="265"/>
        <v>0</v>
      </c>
      <c r="AV394" s="22">
        <f t="shared" si="266"/>
        <v>4675195.1874743467</v>
      </c>
      <c r="AW394" s="31">
        <f t="shared" si="279"/>
        <v>48338647.762642287</v>
      </c>
      <c r="AX394"/>
      <c r="AY394"/>
      <c r="AZ394"/>
      <c r="BA394"/>
    </row>
    <row r="395" spans="1:53" x14ac:dyDescent="0.25">
      <c r="A395" s="21">
        <f t="shared" si="287"/>
        <v>316</v>
      </c>
      <c r="B395" s="21" t="s">
        <v>28</v>
      </c>
      <c r="C395" s="27">
        <f t="shared" ref="C395:C458" si="292">IF(E394 = TRUE, 0, IF(AND($B395="A",P394&gt;0),P394,0)+IFERROR(IF($B395="A",Percent_Elsies*95%*AN391),0))</f>
        <v>0</v>
      </c>
      <c r="D395" s="27">
        <f t="shared" si="267"/>
        <v>0</v>
      </c>
      <c r="E395" s="27" t="b">
        <f t="shared" si="291"/>
        <v>0</v>
      </c>
      <c r="F395" s="29">
        <f t="shared" ref="F395:F458" si="293">D395/K395</f>
        <v>0</v>
      </c>
      <c r="G395" s="27">
        <f t="shared" si="268"/>
        <v>0</v>
      </c>
      <c r="H395" s="22">
        <f t="shared" ref="H395:H458" si="294">(H394*K395/K394+G395+D395)*IF(B395="A",(1+Inflation_Rate/12),1)</f>
        <v>80146414.228944868</v>
      </c>
      <c r="I395" s="23">
        <f t="shared" ref="I395:I458" si="295">I394+(G395+D395)/L395</f>
        <v>113559184.99708585</v>
      </c>
      <c r="J395" s="23">
        <f t="shared" ref="J395:J458" si="296">J394+IF(AND($B395="A",M395&lt;0,AR394&gt;0,E394=FALSE),MIN(_xlfn.FLOOR.MATH(1 + (-M395*2)/(Buy_On_Revalue)),30),0)</f>
        <v>83</v>
      </c>
      <c r="K395" s="19">
        <f t="shared" si="269"/>
        <v>1.5128056080418704</v>
      </c>
      <c r="L395" s="16">
        <f t="shared" ref="L395:L458" si="297">(L394/K394)*K395*IF(B395="A",(1+Inflation_Rate/12),1)</f>
        <v>0.6363161039281845</v>
      </c>
      <c r="M395" s="23">
        <f>M394-IF($B395="B",(Percent_Rent_In_Elsies*2.49%/12 * H394)/K394,0)+IF($B395="D",N395,0)+IF(B395="D",AK394)+IF(B395="C",F394*90%)-(Y395-Y394)-IF($B395="A",Q394/K394) + IF($B395="A",Q394/K394)</f>
        <v>-47066.057538485795</v>
      </c>
      <c r="N395" s="23">
        <f t="shared" ref="N395:N458" si="298">IF(B395="D", IF(V394&gt;(Percent_Elsies*(S394+V394)),V394-(Percent_Elsies)*(S394+V394),0),0)</f>
        <v>0</v>
      </c>
      <c r="O395" s="22">
        <f t="shared" ref="O395:O458" si="299">IF(B395="D",IF(S394&gt;Percent_Dollars*(S394+V394),S394-(Percent_Dollars*(S394+V394)),0),0)</f>
        <v>0</v>
      </c>
      <c r="P395" s="22">
        <f t="shared" si="282"/>
        <v>0</v>
      </c>
      <c r="Q395" s="22">
        <f t="shared" si="283"/>
        <v>32965.353807195475</v>
      </c>
      <c r="R395" s="22">
        <f t="shared" ref="R395:R458" si="300">R394+IF($B395="B",5%*AN395,0)-IF(B395="B",R394/12,0)+IF($B395="C", AP394,0)</f>
        <v>888478.53790603741</v>
      </c>
      <c r="S395" s="16">
        <f t="shared" si="290"/>
        <v>0</v>
      </c>
      <c r="T395" s="15">
        <f t="shared" ref="T395:T458" si="301">IF($B395="E",0,T394+IF(B395="B", Percent_Dollars*95%*AN395,0)  + IF($B395="D",N395*MM_Bottom*K395)+IF($B395="D",S394-O395))</f>
        <v>0</v>
      </c>
      <c r="U395" s="23">
        <f t="shared" si="270"/>
        <v>730462.43518801033</v>
      </c>
      <c r="V395" s="23">
        <f t="shared" si="271"/>
        <v>0</v>
      </c>
      <c r="W395" s="23">
        <f t="shared" si="284"/>
        <v>0</v>
      </c>
      <c r="X395" s="23">
        <f t="shared" si="272"/>
        <v>21594850.875944979</v>
      </c>
      <c r="Y395" s="23">
        <f t="shared" ref="Y395:Y458" si="302">50%*$H$10*(AS394/$AS$10)*((4/3)/12+2.49%/4)</f>
        <v>2866382.0714721507</v>
      </c>
      <c r="Z395" s="3">
        <f t="shared" ref="Z395:Z458" si="303">IF($B395="E",W394*3.5%/Percent_Elsies,0)</f>
        <v>4127.0104206999367</v>
      </c>
      <c r="AA395" s="23">
        <f t="shared" ref="AA395:AA458" si="304">AA394+IF($B395="E",W394*52.5%/Percent_Elsies,0)-IF($B395="D",AK394)</f>
        <v>10554560.622829853</v>
      </c>
      <c r="AB395" s="26">
        <f t="shared" si="273"/>
        <v>35719825</v>
      </c>
      <c r="AC395" s="23">
        <f t="shared" si="274"/>
        <v>40523036</v>
      </c>
      <c r="AD395" s="23">
        <f t="shared" si="280"/>
        <v>4803211</v>
      </c>
      <c r="AE395" s="24">
        <f t="shared" si="288"/>
        <v>35719825</v>
      </c>
      <c r="AF395" s="3">
        <f t="shared" si="275"/>
        <v>0</v>
      </c>
      <c r="AG395" s="2">
        <f t="shared" ref="AG395:AG458" si="305">IF($B395="E",(Z395/AF393)*12,0)</f>
        <v>2.2974560946091523E-3</v>
      </c>
      <c r="AH395" s="2">
        <f t="shared" ref="AH395:AH458" si="306">40%*H395/AE395</f>
        <v>0.89750063701538152</v>
      </c>
      <c r="AI395" s="23">
        <f t="shared" si="281"/>
        <v>11404998.929024927</v>
      </c>
      <c r="AJ395" s="23">
        <f t="shared" ref="AJ395:AJ458" si="307">AJ394*K394/K395</f>
        <v>925432.84646605549</v>
      </c>
      <c r="AK395" s="23">
        <f t="shared" ref="AK395:AK458" si="308">IF($B395="C",((37/25)*1000/K395)*AI395/1000000 - AM394/1000000,0)</f>
        <v>0</v>
      </c>
      <c r="AL395" s="23">
        <f t="shared" si="285"/>
        <v>0</v>
      </c>
      <c r="AM395" s="23">
        <f t="shared" si="286"/>
        <v>0</v>
      </c>
      <c r="AN395" s="16">
        <f t="shared" si="276"/>
        <v>0</v>
      </c>
      <c r="AO395" s="23">
        <f t="shared" si="277"/>
        <v>0</v>
      </c>
      <c r="AP395" s="22">
        <f t="shared" si="278"/>
        <v>0</v>
      </c>
      <c r="AQ395" s="30">
        <f t="shared" ref="AQ395:AQ458" si="309">(AQ394+IF($B395="B",AN395*(5%+95%*Percent_Dollars))+IFERROR(IF($B395="A",AN391*95%*Percent_Elsies),0)+IF($B395="B",D395)+AP395+IF($B395="B",(Percent_Rent_In_Elsies*2.49%*H394/12)*MM_Top,0)-IF($B395="C",F394*MM_Bottom*K395*65%)) + IF($B395="A",Q394*(MM_Top - MM_Bottom)) - IF($B395="A",Q394)</f>
        <v>48338647.762642317</v>
      </c>
      <c r="AR395" s="28">
        <f t="shared" ref="AR395:AR458" si="310">(AR394+IF($B395="B",((Percent_Rent_In_Elsies)*2.49%*H394/12)*MM_Top,0)-IF($B395="D",N395*MM_Bottom*K395)-IF($B395="C",F394*MM_Bottom*K395*65%)) + IF($B395="A",Q394*(MM_Top - MM_Bottom))</f>
        <v>1166793.8559216708</v>
      </c>
      <c r="AS395" s="25">
        <f t="shared" ref="AS395:AS458" si="311">AS394+G395+D395</f>
        <v>41534961.534982555</v>
      </c>
      <c r="AT395" s="32">
        <f t="shared" ref="AT395:AT458" si="312">IF($B395="E",W394*7%/Percent_Elsies,0)</f>
        <v>8254.0208413998735</v>
      </c>
      <c r="AU395" s="23">
        <f t="shared" ref="AU395:AU458" si="313">IF($B395="E",W394*7%/Percent_Elsies,0)</f>
        <v>8254.0208413998735</v>
      </c>
      <c r="AV395" s="22">
        <f t="shared" ref="AV395:AV458" si="314">AV394+IF($B395="E",T394*30%/Percent_Dollars)</f>
        <v>4715448.4800248258</v>
      </c>
      <c r="AW395" s="31">
        <f t="shared" si="279"/>
        <v>48338647.762642279</v>
      </c>
    </row>
    <row r="396" spans="1:53" x14ac:dyDescent="0.25">
      <c r="A396">
        <f t="shared" si="287"/>
        <v>317</v>
      </c>
      <c r="B396" t="s">
        <v>6</v>
      </c>
      <c r="C396" s="27">
        <f t="shared" si="292"/>
        <v>0</v>
      </c>
      <c r="D396" s="27">
        <f t="shared" ref="D396:D459" si="315">IF(AND($B396="B",M396&lt;0,AR395&gt;0,E395=FALSE),MIN(AR395,Buy_On_Revalue*K396*(J395-J394)),0)</f>
        <v>0</v>
      </c>
      <c r="E396" s="27" t="b">
        <f t="shared" si="291"/>
        <v>0</v>
      </c>
      <c r="F396" s="29">
        <f t="shared" si="293"/>
        <v>0</v>
      </c>
      <c r="G396" s="27">
        <f t="shared" ref="G396:G459" si="316">C396</f>
        <v>0</v>
      </c>
      <c r="H396" s="22">
        <f t="shared" si="294"/>
        <v>81084798.501642674</v>
      </c>
      <c r="I396" s="23">
        <f t="shared" si="295"/>
        <v>113559184.99708585</v>
      </c>
      <c r="J396" s="23">
        <f t="shared" si="296"/>
        <v>85</v>
      </c>
      <c r="K396" s="19">
        <f t="shared" ref="K396:K459" si="317">IF(J396-J395 &gt; 0,K395*(1+0.005)^(J396-J395),K395)</f>
        <v>1.5279714842624896</v>
      </c>
      <c r="L396" s="16">
        <f t="shared" si="297"/>
        <v>0.64376633149151452</v>
      </c>
      <c r="M396" s="23">
        <f>M395-IF($B396="B",(Percent_Rent_In_Elsies*2.49%/12 * H395)/K395,0)+IF($B396="D",N396,0)+IF(B396="D",AK395)+IF(B396="C",F395*90%)-(Y396-Y395)-IF($B396="A",Q395/K395) + IF($B396="A",Q395/K395)</f>
        <v>-47066.057538485795</v>
      </c>
      <c r="N396" s="23">
        <f t="shared" si="298"/>
        <v>0</v>
      </c>
      <c r="O396" s="22">
        <f t="shared" si="299"/>
        <v>0</v>
      </c>
      <c r="P396" s="22">
        <f t="shared" si="282"/>
        <v>0</v>
      </c>
      <c r="Q396" s="22">
        <f t="shared" si="283"/>
        <v>0</v>
      </c>
      <c r="R396" s="22">
        <f t="shared" si="300"/>
        <v>888478.53790603741</v>
      </c>
      <c r="S396" s="16">
        <f t="shared" si="290"/>
        <v>0</v>
      </c>
      <c r="T396" s="15">
        <f t="shared" si="301"/>
        <v>0</v>
      </c>
      <c r="U396" s="23">
        <f t="shared" ref="U396:U459" si="318">U395-IF($B396="B",U395/12)+IF($B396="C",AO395)+IF(B396="C",F395*10%)</f>
        <v>730462.43518801033</v>
      </c>
      <c r="V396" s="23">
        <f t="shared" ref="V396:V459" si="319">IF($B396="D", 0, V395+IF($B396="B",U395/12,0))</f>
        <v>0</v>
      </c>
      <c r="W396" s="23">
        <f t="shared" si="284"/>
        <v>21790.872291823951</v>
      </c>
      <c r="X396" s="23">
        <f t="shared" ref="X396:X459" si="320">X395+IFERROR(IF($B396="A",Z395,0),0)  + AT395 + AU395 - IF($B396="A",Q395/K395)</f>
        <v>21593695.055756655</v>
      </c>
      <c r="Y396" s="23">
        <f t="shared" si="302"/>
        <v>2866382.0714721507</v>
      </c>
      <c r="Z396" s="3">
        <f t="shared" si="303"/>
        <v>0</v>
      </c>
      <c r="AA396" s="23">
        <f t="shared" si="304"/>
        <v>10554560.622829853</v>
      </c>
      <c r="AB396" s="26">
        <f t="shared" ref="AB396:AB459" si="321">M396+SUM(U396:AA396)+AO396+AT396+AU396</f>
        <v>35719825.000000007</v>
      </c>
      <c r="AC396" s="23">
        <f t="shared" ref="AC396:AC459" si="322">AC395+G396+IF($B396="C",F395)</f>
        <v>40523036</v>
      </c>
      <c r="AD396" s="23">
        <f t="shared" si="280"/>
        <v>4803211</v>
      </c>
      <c r="AE396" s="24">
        <f t="shared" si="288"/>
        <v>35719825</v>
      </c>
      <c r="AF396" s="3">
        <f t="shared" ref="AF396:AF459" si="323">IF($B396="C",MAX(AE396-AA396-Y396-U396-V396-W396-AO396-AT396-AU396,0.0001),0)</f>
        <v>0</v>
      </c>
      <c r="AG396" s="2">
        <f t="shared" si="305"/>
        <v>0</v>
      </c>
      <c r="AH396" s="2">
        <f t="shared" si="306"/>
        <v>0.90800891103629633</v>
      </c>
      <c r="AI396" s="23">
        <f t="shared" si="281"/>
        <v>11519334.043288399</v>
      </c>
      <c r="AJ396" s="23">
        <f t="shared" si="307"/>
        <v>916247.46562318341</v>
      </c>
      <c r="AK396" s="23">
        <f t="shared" si="308"/>
        <v>0</v>
      </c>
      <c r="AL396" s="23">
        <f t="shared" si="285"/>
        <v>0</v>
      </c>
      <c r="AM396" s="23">
        <f t="shared" si="286"/>
        <v>0</v>
      </c>
      <c r="AN396" s="16">
        <f t="shared" ref="AN396:AN459" si="324">IF($B396="B",(G390)/2,0)</f>
        <v>0</v>
      </c>
      <c r="AO396" s="23">
        <f t="shared" ref="AO396:AO459" si="325">IF($B396="B",(Percent_Rent_In_Elsies*2.49%/12*H395)/K395,0)</f>
        <v>0</v>
      </c>
      <c r="AP396" s="22">
        <f t="shared" ref="AP396:AP459" si="326">IF($B396="B",(1-Percent_Rent_In_Elsies)*2.49%*H395/12,0)</f>
        <v>0</v>
      </c>
      <c r="AQ396" s="30">
        <f t="shared" si="309"/>
        <v>48305715.37418893</v>
      </c>
      <c r="AR396" s="28">
        <f t="shared" si="310"/>
        <v>1166826.821275478</v>
      </c>
      <c r="AS396" s="25">
        <f t="shared" si="311"/>
        <v>41534961.534982555</v>
      </c>
      <c r="AT396" s="32">
        <f t="shared" si="312"/>
        <v>0</v>
      </c>
      <c r="AU396" s="23">
        <f t="shared" si="313"/>
        <v>0</v>
      </c>
      <c r="AV396" s="22">
        <f t="shared" si="314"/>
        <v>4715448.4800248258</v>
      </c>
      <c r="AW396" s="31">
        <f t="shared" ref="AW396:AW459" si="327">SUM(AR396:AS396)+AV396 +SUM(O396:T396)+AP396</f>
        <v>48305715.3741889</v>
      </c>
    </row>
    <row r="397" spans="1:53" x14ac:dyDescent="0.25">
      <c r="A397">
        <f t="shared" si="287"/>
        <v>317</v>
      </c>
      <c r="B397" t="s">
        <v>7</v>
      </c>
      <c r="C397" s="27">
        <f t="shared" si="292"/>
        <v>0</v>
      </c>
      <c r="D397" s="27">
        <f t="shared" si="315"/>
        <v>152797.14842624895</v>
      </c>
      <c r="E397" s="27" t="b">
        <f t="shared" si="291"/>
        <v>0</v>
      </c>
      <c r="F397" s="29">
        <f t="shared" si="293"/>
        <v>100000</v>
      </c>
      <c r="G397" s="27">
        <f t="shared" si="316"/>
        <v>0</v>
      </c>
      <c r="H397" s="22">
        <f t="shared" si="294"/>
        <v>81237595.650068924</v>
      </c>
      <c r="I397" s="23">
        <f t="shared" si="295"/>
        <v>113796533.76938377</v>
      </c>
      <c r="J397" s="23">
        <f t="shared" si="296"/>
        <v>85</v>
      </c>
      <c r="K397" s="19">
        <f t="shared" si="317"/>
        <v>1.5279714842624896</v>
      </c>
      <c r="L397" s="16">
        <f t="shared" si="297"/>
        <v>0.64376633149151452</v>
      </c>
      <c r="M397" s="23">
        <f>M396-IF($B397="B",(Percent_Rent_In_Elsies*2.49%/12 * H396)/K396,0)+IF($B397="D",N397,0)+IF(B397="D",AK396)+IF(B397="C",F396*90%)-(Y397-Y396)-IF($B397="A",Q396/K396) + IF($B397="A",Q396/K396)</f>
        <v>-102123.02640990382</v>
      </c>
      <c r="N397" s="23">
        <f t="shared" si="298"/>
        <v>0</v>
      </c>
      <c r="O397" s="22">
        <f t="shared" si="299"/>
        <v>0</v>
      </c>
      <c r="P397" s="22">
        <f t="shared" si="282"/>
        <v>0</v>
      </c>
      <c r="Q397" s="22">
        <f t="shared" si="283"/>
        <v>0</v>
      </c>
      <c r="R397" s="22">
        <f t="shared" si="300"/>
        <v>814438.65974720102</v>
      </c>
      <c r="S397" s="16">
        <f t="shared" si="290"/>
        <v>74039.878158836451</v>
      </c>
      <c r="T397" s="15">
        <f t="shared" si="301"/>
        <v>0</v>
      </c>
      <c r="U397" s="23">
        <f t="shared" si="318"/>
        <v>669590.56558900943</v>
      </c>
      <c r="V397" s="23">
        <f t="shared" si="319"/>
        <v>60871.869599000864</v>
      </c>
      <c r="W397" s="23">
        <f t="shared" si="284"/>
        <v>21790.872291823951</v>
      </c>
      <c r="X397" s="23">
        <f t="shared" si="320"/>
        <v>21593695.055756655</v>
      </c>
      <c r="Y397" s="23">
        <f t="shared" si="302"/>
        <v>2866382.0714721507</v>
      </c>
      <c r="Z397" s="3">
        <f t="shared" si="303"/>
        <v>0</v>
      </c>
      <c r="AA397" s="23">
        <f t="shared" si="304"/>
        <v>10554560.622829853</v>
      </c>
      <c r="AB397" s="26">
        <f t="shared" si="321"/>
        <v>35719825.000000007</v>
      </c>
      <c r="AC397" s="23">
        <f t="shared" si="322"/>
        <v>40523036</v>
      </c>
      <c r="AD397" s="23">
        <f t="shared" ref="AD397:AD460" si="328">AD396</f>
        <v>4803211</v>
      </c>
      <c r="AE397" s="24">
        <f t="shared" si="288"/>
        <v>35719825</v>
      </c>
      <c r="AF397" s="3">
        <f t="shared" si="323"/>
        <v>0</v>
      </c>
      <c r="AG397" s="2">
        <f t="shared" si="305"/>
        <v>0</v>
      </c>
      <c r="AH397" s="2">
        <f t="shared" si="306"/>
        <v>0.90971997371284918</v>
      </c>
      <c r="AI397" s="23">
        <f t="shared" ref="AI397:AI460" si="329">AA397/(AJ397/1000000)</f>
        <v>11519334.043288399</v>
      </c>
      <c r="AJ397" s="23">
        <f t="shared" si="307"/>
        <v>916247.46562318341</v>
      </c>
      <c r="AK397" s="23">
        <f t="shared" si="308"/>
        <v>0</v>
      </c>
      <c r="AL397" s="23">
        <f t="shared" si="285"/>
        <v>190181.37535390444</v>
      </c>
      <c r="AM397" s="23">
        <f t="shared" si="286"/>
        <v>26137980476.511944</v>
      </c>
      <c r="AN397" s="16">
        <f t="shared" si="324"/>
        <v>0</v>
      </c>
      <c r="AO397" s="23">
        <f t="shared" si="325"/>
        <v>55056.968871418023</v>
      </c>
      <c r="AP397" s="22">
        <f t="shared" si="326"/>
        <v>84125.478445454282</v>
      </c>
      <c r="AQ397" s="30">
        <f t="shared" si="309"/>
        <v>48626048.412939303</v>
      </c>
      <c r="AR397" s="28">
        <f t="shared" si="310"/>
        <v>1250237.233154146</v>
      </c>
      <c r="AS397" s="25">
        <f t="shared" si="311"/>
        <v>41687758.683408804</v>
      </c>
      <c r="AT397" s="32">
        <f t="shared" si="312"/>
        <v>0</v>
      </c>
      <c r="AU397" s="23">
        <f t="shared" si="313"/>
        <v>0</v>
      </c>
      <c r="AV397" s="22">
        <f t="shared" si="314"/>
        <v>4715448.4800248258</v>
      </c>
      <c r="AW397" s="31">
        <f t="shared" si="327"/>
        <v>48626048.412939265</v>
      </c>
    </row>
    <row r="398" spans="1:53" x14ac:dyDescent="0.25">
      <c r="A398">
        <f t="shared" si="287"/>
        <v>317</v>
      </c>
      <c r="B398" t="s">
        <v>8</v>
      </c>
      <c r="C398" s="27">
        <f t="shared" si="292"/>
        <v>0</v>
      </c>
      <c r="D398" s="27">
        <f t="shared" si="315"/>
        <v>0</v>
      </c>
      <c r="E398" s="27" t="b">
        <f t="shared" si="291"/>
        <v>0</v>
      </c>
      <c r="F398" s="29">
        <f t="shared" si="293"/>
        <v>0</v>
      </c>
      <c r="G398" s="27">
        <f t="shared" si="316"/>
        <v>0</v>
      </c>
      <c r="H398" s="22">
        <f t="shared" si="294"/>
        <v>81237595.650068924</v>
      </c>
      <c r="I398" s="23">
        <f t="shared" si="295"/>
        <v>113796533.76938377</v>
      </c>
      <c r="J398" s="23">
        <f t="shared" si="296"/>
        <v>85</v>
      </c>
      <c r="K398" s="19">
        <f t="shared" si="317"/>
        <v>1.5279714842624896</v>
      </c>
      <c r="L398" s="16">
        <f t="shared" si="297"/>
        <v>0.64376633149151452</v>
      </c>
      <c r="M398" s="23">
        <f>M397-IF($B398="B",(Percent_Rent_In_Elsies*2.49%/12 * H397)/K397,0)+IF($B398="D",N398,0)+IF(B398="D",AK397)+IF(B398="C",F397*90%)-(Y398-Y397)-IF($B398="A",Q397/K397) + IF($B398="A",Q397/K397)</f>
        <v>-22667.75765883438</v>
      </c>
      <c r="N398" s="23">
        <f t="shared" si="298"/>
        <v>0</v>
      </c>
      <c r="O398" s="22">
        <f t="shared" si="299"/>
        <v>0</v>
      </c>
      <c r="P398" s="22">
        <f t="shared" si="282"/>
        <v>0</v>
      </c>
      <c r="Q398" s="22">
        <f t="shared" si="283"/>
        <v>0</v>
      </c>
      <c r="R398" s="22">
        <f t="shared" si="300"/>
        <v>898564.13819265529</v>
      </c>
      <c r="S398" s="16">
        <f t="shared" si="290"/>
        <v>74039.878158836451</v>
      </c>
      <c r="T398" s="15">
        <f t="shared" si="301"/>
        <v>0</v>
      </c>
      <c r="U398" s="23">
        <f t="shared" si="318"/>
        <v>734647.53446042747</v>
      </c>
      <c r="V398" s="23">
        <f t="shared" si="319"/>
        <v>60871.869599000864</v>
      </c>
      <c r="W398" s="23">
        <f t="shared" si="284"/>
        <v>21790.872291823951</v>
      </c>
      <c r="X398" s="23">
        <f t="shared" si="320"/>
        <v>21593695.055756655</v>
      </c>
      <c r="Y398" s="23">
        <f t="shared" si="302"/>
        <v>2876926.8027210813</v>
      </c>
      <c r="Z398" s="3">
        <f t="shared" si="303"/>
        <v>0</v>
      </c>
      <c r="AA398" s="23">
        <f t="shared" si="304"/>
        <v>10554560.622829853</v>
      </c>
      <c r="AB398" s="26">
        <f t="shared" si="321"/>
        <v>35819825.000000007</v>
      </c>
      <c r="AC398" s="23">
        <f t="shared" si="322"/>
        <v>40623036</v>
      </c>
      <c r="AD398" s="23">
        <f t="shared" si="328"/>
        <v>4803211</v>
      </c>
      <c r="AE398" s="24">
        <f t="shared" si="288"/>
        <v>35819825</v>
      </c>
      <c r="AF398" s="3">
        <f t="shared" si="323"/>
        <v>21571027.298097808</v>
      </c>
      <c r="AG398" s="2">
        <f t="shared" si="305"/>
        <v>0</v>
      </c>
      <c r="AH398" s="2">
        <f t="shared" si="306"/>
        <v>0.90718026288591791</v>
      </c>
      <c r="AI398" s="23">
        <f t="shared" si="329"/>
        <v>11519334.043288399</v>
      </c>
      <c r="AJ398" s="23">
        <f t="shared" si="307"/>
        <v>916247.46562318341</v>
      </c>
      <c r="AK398" s="23">
        <f t="shared" si="308"/>
        <v>-14980.3021038061</v>
      </c>
      <c r="AL398" s="23">
        <f t="shared" si="285"/>
        <v>0</v>
      </c>
      <c r="AM398" s="23">
        <f t="shared" si="286"/>
        <v>0</v>
      </c>
      <c r="AN398" s="16">
        <f t="shared" si="324"/>
        <v>0</v>
      </c>
      <c r="AO398" s="23">
        <f t="shared" si="325"/>
        <v>0</v>
      </c>
      <c r="AP398" s="22">
        <f t="shared" si="326"/>
        <v>0</v>
      </c>
      <c r="AQ398" s="30">
        <f t="shared" si="309"/>
        <v>48527673.788853772</v>
      </c>
      <c r="AR398" s="28">
        <f t="shared" si="310"/>
        <v>1151862.6090686163</v>
      </c>
      <c r="AS398" s="25">
        <f t="shared" si="311"/>
        <v>41687758.683408804</v>
      </c>
      <c r="AT398" s="32">
        <f t="shared" si="312"/>
        <v>0</v>
      </c>
      <c r="AU398" s="23">
        <f t="shared" si="313"/>
        <v>0</v>
      </c>
      <c r="AV398" s="22">
        <f t="shared" si="314"/>
        <v>4715448.4800248258</v>
      </c>
      <c r="AW398" s="31">
        <f t="shared" si="327"/>
        <v>48527673.788853735</v>
      </c>
    </row>
    <row r="399" spans="1:53" x14ac:dyDescent="0.25">
      <c r="A399" s="21">
        <f t="shared" si="287"/>
        <v>317</v>
      </c>
      <c r="B399" s="21" t="s">
        <v>9</v>
      </c>
      <c r="C399" s="27">
        <f t="shared" si="292"/>
        <v>0</v>
      </c>
      <c r="D399" s="27">
        <f t="shared" si="315"/>
        <v>0</v>
      </c>
      <c r="E399" s="27" t="b">
        <f t="shared" si="291"/>
        <v>0</v>
      </c>
      <c r="F399" s="29">
        <f t="shared" si="293"/>
        <v>0</v>
      </c>
      <c r="G399" s="27">
        <f t="shared" si="316"/>
        <v>0</v>
      </c>
      <c r="H399" s="22">
        <f t="shared" si="294"/>
        <v>81237595.650068924</v>
      </c>
      <c r="I399" s="23">
        <f t="shared" si="295"/>
        <v>113796533.76938377</v>
      </c>
      <c r="J399" s="23">
        <f t="shared" si="296"/>
        <v>85</v>
      </c>
      <c r="K399" s="19">
        <f t="shared" si="317"/>
        <v>1.5279714842624896</v>
      </c>
      <c r="L399" s="16">
        <f t="shared" si="297"/>
        <v>0.64376633149151452</v>
      </c>
      <c r="M399" s="23">
        <f>M398-IF($B399="B",(Percent_Rent_In_Elsies*2.49%/12 * H398)/K398,0)+IF($B399="D",N399,0)+IF(B399="D",AK398)+IF(B399="C",F398*90%)-(Y399-Y398)-IF($B399="A",Q398/K398) + IF($B399="A",Q398/K398)</f>
        <v>-37648.059762640478</v>
      </c>
      <c r="N399" s="23">
        <f t="shared" si="298"/>
        <v>0</v>
      </c>
      <c r="O399" s="22">
        <f t="shared" si="299"/>
        <v>33566.353831485256</v>
      </c>
      <c r="P399" s="22">
        <f t="shared" ref="P399:P462" si="330">IF(AG399 &gt; Retail_Freeze_Above, O398,0)</f>
        <v>0</v>
      </c>
      <c r="Q399" s="22">
        <f t="shared" ref="Q399:Q462" si="331">IF(AG399&lt;=Retail_Freeze_Above,O398,0)</f>
        <v>0</v>
      </c>
      <c r="R399" s="22">
        <f t="shared" si="300"/>
        <v>898564.13819265529</v>
      </c>
      <c r="S399" s="16">
        <f t="shared" si="290"/>
        <v>0</v>
      </c>
      <c r="T399" s="15">
        <f t="shared" si="301"/>
        <v>40473.524327351195</v>
      </c>
      <c r="U399" s="23">
        <f t="shared" si="318"/>
        <v>734647.53446042747</v>
      </c>
      <c r="V399" s="23">
        <f t="shared" si="319"/>
        <v>0</v>
      </c>
      <c r="W399" s="23">
        <f t="shared" ref="W399:W462" si="332">IF($B399="E",0,W398+IF(B399="D",V398,0)+IF($B399="A",G399))-IF($B399="D",N399)+IF($B399="A",Q398/K398)</f>
        <v>82662.741890824807</v>
      </c>
      <c r="X399" s="23">
        <f t="shared" si="320"/>
        <v>21593695.055756655</v>
      </c>
      <c r="Y399" s="23">
        <f t="shared" si="302"/>
        <v>2876926.8027210813</v>
      </c>
      <c r="Z399" s="3">
        <f t="shared" si="303"/>
        <v>0</v>
      </c>
      <c r="AA399" s="23">
        <f t="shared" si="304"/>
        <v>10569540.924933659</v>
      </c>
      <c r="AB399" s="26">
        <f t="shared" si="321"/>
        <v>35819825</v>
      </c>
      <c r="AC399" s="23">
        <f t="shared" si="322"/>
        <v>40623036</v>
      </c>
      <c r="AD399" s="23">
        <f t="shared" si="328"/>
        <v>4803211</v>
      </c>
      <c r="AE399" s="24">
        <f t="shared" si="288"/>
        <v>35819825</v>
      </c>
      <c r="AF399" s="3">
        <f t="shared" si="323"/>
        <v>0</v>
      </c>
      <c r="AG399" s="2">
        <f t="shared" si="305"/>
        <v>0</v>
      </c>
      <c r="AH399" s="2">
        <f t="shared" si="306"/>
        <v>0.90718026288591791</v>
      </c>
      <c r="AI399" s="23">
        <f t="shared" si="329"/>
        <v>11535683.66788858</v>
      </c>
      <c r="AJ399" s="23">
        <f t="shared" si="307"/>
        <v>916247.46562318341</v>
      </c>
      <c r="AK399" s="23">
        <f t="shared" si="308"/>
        <v>0</v>
      </c>
      <c r="AL399" s="23">
        <f t="shared" si="285"/>
        <v>0</v>
      </c>
      <c r="AM399" s="23">
        <f t="shared" si="286"/>
        <v>0</v>
      </c>
      <c r="AN399" s="16">
        <f t="shared" si="324"/>
        <v>0</v>
      </c>
      <c r="AO399" s="23">
        <f t="shared" si="325"/>
        <v>0</v>
      </c>
      <c r="AP399" s="22">
        <f t="shared" si="326"/>
        <v>0</v>
      </c>
      <c r="AQ399" s="30">
        <f t="shared" si="309"/>
        <v>48527673.788853772</v>
      </c>
      <c r="AR399" s="28">
        <f t="shared" si="310"/>
        <v>1151862.6090686163</v>
      </c>
      <c r="AS399" s="25">
        <f t="shared" si="311"/>
        <v>41687758.683408804</v>
      </c>
      <c r="AT399" s="32">
        <f t="shared" si="312"/>
        <v>0</v>
      </c>
      <c r="AU399" s="23">
        <f t="shared" si="313"/>
        <v>0</v>
      </c>
      <c r="AV399" s="22">
        <f t="shared" si="314"/>
        <v>4715448.4800248258</v>
      </c>
      <c r="AW399" s="31">
        <f t="shared" si="327"/>
        <v>48527673.788853735</v>
      </c>
      <c r="AX399" s="21"/>
      <c r="AY399" s="21"/>
      <c r="AZ399" s="21"/>
      <c r="BA399" s="21"/>
    </row>
    <row r="400" spans="1:53" x14ac:dyDescent="0.25">
      <c r="A400" s="21">
        <f t="shared" si="287"/>
        <v>317</v>
      </c>
      <c r="B400" s="21" t="s">
        <v>28</v>
      </c>
      <c r="C400" s="27">
        <f t="shared" si="292"/>
        <v>0</v>
      </c>
      <c r="D400" s="27">
        <f t="shared" si="315"/>
        <v>0</v>
      </c>
      <c r="E400" s="27" t="b">
        <f t="shared" si="291"/>
        <v>0</v>
      </c>
      <c r="F400" s="29">
        <f t="shared" si="293"/>
        <v>0</v>
      </c>
      <c r="G400" s="27">
        <f t="shared" si="316"/>
        <v>0</v>
      </c>
      <c r="H400" s="22">
        <f t="shared" si="294"/>
        <v>81237595.650068924</v>
      </c>
      <c r="I400" s="23">
        <f t="shared" si="295"/>
        <v>113796533.76938377</v>
      </c>
      <c r="J400" s="23">
        <f t="shared" si="296"/>
        <v>85</v>
      </c>
      <c r="K400" s="19">
        <f t="shared" si="317"/>
        <v>1.5279714842624896</v>
      </c>
      <c r="L400" s="16">
        <f t="shared" si="297"/>
        <v>0.64376633149151452</v>
      </c>
      <c r="M400" s="23">
        <f>M399-IF($B400="B",(Percent_Rent_In_Elsies*2.49%/12 * H399)/K399,0)+IF($B400="D",N400,0)+IF(B400="D",AK399)+IF(B400="C",F399*90%)-(Y400-Y399)-IF($B400="A",Q399/K399) + IF($B400="A",Q399/K399)</f>
        <v>-37648.059762640478</v>
      </c>
      <c r="N400" s="23">
        <f t="shared" si="298"/>
        <v>0</v>
      </c>
      <c r="O400" s="22">
        <f t="shared" si="299"/>
        <v>0</v>
      </c>
      <c r="P400" s="22">
        <f t="shared" si="330"/>
        <v>0</v>
      </c>
      <c r="Q400" s="22">
        <f t="shared" si="331"/>
        <v>33566.353831485256</v>
      </c>
      <c r="R400" s="22">
        <f t="shared" si="300"/>
        <v>898564.13819265529</v>
      </c>
      <c r="S400" s="16">
        <f t="shared" si="290"/>
        <v>0</v>
      </c>
      <c r="T400" s="15">
        <f t="shared" si="301"/>
        <v>0</v>
      </c>
      <c r="U400" s="23">
        <f t="shared" si="318"/>
        <v>734647.53446042747</v>
      </c>
      <c r="V400" s="23">
        <f t="shared" si="319"/>
        <v>0</v>
      </c>
      <c r="W400" s="23">
        <f t="shared" si="332"/>
        <v>0</v>
      </c>
      <c r="X400" s="23">
        <f t="shared" si="320"/>
        <v>21593695.055756655</v>
      </c>
      <c r="Y400" s="23">
        <f t="shared" si="302"/>
        <v>2876926.8027210813</v>
      </c>
      <c r="Z400" s="3">
        <f t="shared" si="303"/>
        <v>4133.1370945412409</v>
      </c>
      <c r="AA400" s="23">
        <f t="shared" si="304"/>
        <v>10631537.981351778</v>
      </c>
      <c r="AB400" s="26">
        <f t="shared" si="321"/>
        <v>35819825.000000015</v>
      </c>
      <c r="AC400" s="23">
        <f t="shared" si="322"/>
        <v>40623036</v>
      </c>
      <c r="AD400" s="23">
        <f t="shared" si="328"/>
        <v>4803211</v>
      </c>
      <c r="AE400" s="24">
        <f t="shared" si="288"/>
        <v>35819825</v>
      </c>
      <c r="AF400" s="3">
        <f t="shared" si="323"/>
        <v>0</v>
      </c>
      <c r="AG400" s="2">
        <f t="shared" si="305"/>
        <v>2.2992713536118211E-3</v>
      </c>
      <c r="AH400" s="2">
        <f t="shared" si="306"/>
        <v>0.90718026288591791</v>
      </c>
      <c r="AI400" s="23">
        <f t="shared" si="329"/>
        <v>11603347.763827935</v>
      </c>
      <c r="AJ400" s="23">
        <f t="shared" si="307"/>
        <v>916247.46562318341</v>
      </c>
      <c r="AK400" s="23">
        <f t="shared" si="308"/>
        <v>0</v>
      </c>
      <c r="AL400" s="23">
        <f t="shared" ref="AL400:AL463" si="333">IF($B400="B",AI400-AI395,0)</f>
        <v>0</v>
      </c>
      <c r="AM400" s="23">
        <f t="shared" si="286"/>
        <v>0</v>
      </c>
      <c r="AN400" s="16">
        <f t="shared" si="324"/>
        <v>0</v>
      </c>
      <c r="AO400" s="23">
        <f t="shared" si="325"/>
        <v>0</v>
      </c>
      <c r="AP400" s="22">
        <f t="shared" si="326"/>
        <v>0</v>
      </c>
      <c r="AQ400" s="30">
        <f t="shared" si="309"/>
        <v>48527673.788853772</v>
      </c>
      <c r="AR400" s="28">
        <f t="shared" si="310"/>
        <v>1151862.6090686163</v>
      </c>
      <c r="AS400" s="25">
        <f t="shared" si="311"/>
        <v>41687758.683408804</v>
      </c>
      <c r="AT400" s="32">
        <f t="shared" si="312"/>
        <v>8266.2741890824818</v>
      </c>
      <c r="AU400" s="23">
        <f t="shared" si="313"/>
        <v>8266.2741890824818</v>
      </c>
      <c r="AV400" s="22">
        <f t="shared" si="314"/>
        <v>4755922.0043521766</v>
      </c>
      <c r="AW400" s="31">
        <f t="shared" si="327"/>
        <v>48527673.788853735</v>
      </c>
      <c r="AX400" s="21"/>
      <c r="AY400" s="21"/>
      <c r="AZ400" s="21"/>
      <c r="BA400" s="21"/>
    </row>
    <row r="401" spans="1:53" x14ac:dyDescent="0.25">
      <c r="A401">
        <f t="shared" si="287"/>
        <v>318</v>
      </c>
      <c r="B401" t="s">
        <v>6</v>
      </c>
      <c r="C401" s="27">
        <f t="shared" si="292"/>
        <v>0</v>
      </c>
      <c r="D401" s="27">
        <f t="shared" si="315"/>
        <v>0</v>
      </c>
      <c r="E401" s="27" t="b">
        <f t="shared" si="291"/>
        <v>0</v>
      </c>
      <c r="F401" s="29">
        <f t="shared" si="293"/>
        <v>0</v>
      </c>
      <c r="G401" s="27">
        <f t="shared" si="316"/>
        <v>0</v>
      </c>
      <c r="H401" s="22">
        <f t="shared" si="294"/>
        <v>82188755.884038284</v>
      </c>
      <c r="I401" s="23">
        <f t="shared" si="295"/>
        <v>113796533.76938377</v>
      </c>
      <c r="J401" s="23">
        <f t="shared" si="296"/>
        <v>87</v>
      </c>
      <c r="K401" s="19">
        <f t="shared" si="317"/>
        <v>1.5432893983922207</v>
      </c>
      <c r="L401" s="16">
        <f t="shared" si="297"/>
        <v>0.65130378911299136</v>
      </c>
      <c r="M401" s="23">
        <f>M400-IF($B401="B",(Percent_Rent_In_Elsies*2.49%/12 * H400)/K400,0)+IF($B401="D",N401,0)+IF(B401="D",AK400)+IF(B401="C",F400*90%)-(Y401-Y400)-IF($B401="A",Q400/K400) + IF($B401="A",Q400/K400)</f>
        <v>-37648.059762640478</v>
      </c>
      <c r="N401" s="23">
        <f t="shared" si="298"/>
        <v>0</v>
      </c>
      <c r="O401" s="22">
        <f t="shared" si="299"/>
        <v>0</v>
      </c>
      <c r="P401" s="22">
        <f t="shared" si="330"/>
        <v>0</v>
      </c>
      <c r="Q401" s="22">
        <f t="shared" si="331"/>
        <v>0</v>
      </c>
      <c r="R401" s="22">
        <f t="shared" si="300"/>
        <v>898564.13819265529</v>
      </c>
      <c r="S401" s="16">
        <f t="shared" si="290"/>
        <v>0</v>
      </c>
      <c r="T401" s="15">
        <f t="shared" si="301"/>
        <v>0</v>
      </c>
      <c r="U401" s="23">
        <f t="shared" si="318"/>
        <v>734647.53446042747</v>
      </c>
      <c r="V401" s="23">
        <f t="shared" si="319"/>
        <v>0</v>
      </c>
      <c r="W401" s="23">
        <f t="shared" si="332"/>
        <v>21967.919020220997</v>
      </c>
      <c r="X401" s="23">
        <f t="shared" si="320"/>
        <v>21592392.822209138</v>
      </c>
      <c r="Y401" s="23">
        <f t="shared" si="302"/>
        <v>2876926.8027210813</v>
      </c>
      <c r="Z401" s="3">
        <f t="shared" si="303"/>
        <v>0</v>
      </c>
      <c r="AA401" s="23">
        <f t="shared" si="304"/>
        <v>10631537.981351778</v>
      </c>
      <c r="AB401" s="26">
        <f t="shared" si="321"/>
        <v>35819825.000000007</v>
      </c>
      <c r="AC401" s="23">
        <f t="shared" si="322"/>
        <v>40623036</v>
      </c>
      <c r="AD401" s="23">
        <f t="shared" si="328"/>
        <v>4803211</v>
      </c>
      <c r="AE401" s="24">
        <f t="shared" si="288"/>
        <v>35819825</v>
      </c>
      <c r="AF401" s="3">
        <f t="shared" si="323"/>
        <v>0</v>
      </c>
      <c r="AG401" s="2">
        <f t="shared" si="305"/>
        <v>0</v>
      </c>
      <c r="AH401" s="2">
        <f t="shared" si="306"/>
        <v>0.91780186959638455</v>
      </c>
      <c r="AI401" s="23">
        <f t="shared" si="329"/>
        <v>11719671.325160306</v>
      </c>
      <c r="AJ401" s="23">
        <f t="shared" si="307"/>
        <v>907153.2542493341</v>
      </c>
      <c r="AK401" s="23">
        <f t="shared" si="308"/>
        <v>0</v>
      </c>
      <c r="AL401" s="23">
        <f t="shared" si="333"/>
        <v>0</v>
      </c>
      <c r="AM401" s="23">
        <f t="shared" ref="AM401:AM464" si="334">IF($B401="B",50%*AL401*30%*AJ401,0)</f>
        <v>0</v>
      </c>
      <c r="AN401" s="16">
        <f t="shared" si="324"/>
        <v>0</v>
      </c>
      <c r="AO401" s="23">
        <f t="shared" si="325"/>
        <v>0</v>
      </c>
      <c r="AP401" s="22">
        <f t="shared" si="326"/>
        <v>0</v>
      </c>
      <c r="AQ401" s="30">
        <f t="shared" si="309"/>
        <v>48494141.001376122</v>
      </c>
      <c r="AR401" s="28">
        <f t="shared" si="310"/>
        <v>1151896.1754224477</v>
      </c>
      <c r="AS401" s="25">
        <f t="shared" si="311"/>
        <v>41687758.683408804</v>
      </c>
      <c r="AT401" s="32">
        <f t="shared" si="312"/>
        <v>0</v>
      </c>
      <c r="AU401" s="23">
        <f t="shared" si="313"/>
        <v>0</v>
      </c>
      <c r="AV401" s="22">
        <f t="shared" si="314"/>
        <v>4755922.0043521766</v>
      </c>
      <c r="AW401" s="31">
        <f t="shared" si="327"/>
        <v>48494141.001376078</v>
      </c>
    </row>
    <row r="402" spans="1:53" x14ac:dyDescent="0.25">
      <c r="A402">
        <f t="shared" si="287"/>
        <v>318</v>
      </c>
      <c r="B402" t="s">
        <v>7</v>
      </c>
      <c r="C402" s="27">
        <f t="shared" si="292"/>
        <v>0</v>
      </c>
      <c r="D402" s="27">
        <f t="shared" si="315"/>
        <v>154328.93983922206</v>
      </c>
      <c r="E402" s="27" t="b">
        <f t="shared" si="291"/>
        <v>0</v>
      </c>
      <c r="F402" s="29">
        <f t="shared" si="293"/>
        <v>100000</v>
      </c>
      <c r="G402" s="27">
        <f t="shared" si="316"/>
        <v>0</v>
      </c>
      <c r="H402" s="22">
        <f t="shared" si="294"/>
        <v>82343084.823877513</v>
      </c>
      <c r="I402" s="23">
        <f t="shared" si="295"/>
        <v>114033487.61859967</v>
      </c>
      <c r="J402" s="23">
        <f t="shared" si="296"/>
        <v>87</v>
      </c>
      <c r="K402" s="19">
        <f t="shared" si="317"/>
        <v>1.5432893983922207</v>
      </c>
      <c r="L402" s="16">
        <f t="shared" si="297"/>
        <v>0.65130378911299136</v>
      </c>
      <c r="M402" s="23">
        <f>M401-IF($B402="B",(Percent_Rent_In_Elsies*2.49%/12 * H401)/K401,0)+IF($B402="D",N402,0)+IF(B402="D",AK401)+IF(B402="C",F401*90%)-(Y402-Y401)-IF($B402="A",Q401/K401) + IF($B402="A",Q401/K401)</f>
        <v>-92900.713165510853</v>
      </c>
      <c r="N402" s="23">
        <f t="shared" si="298"/>
        <v>0</v>
      </c>
      <c r="O402" s="22">
        <f t="shared" si="299"/>
        <v>0</v>
      </c>
      <c r="P402" s="22">
        <f t="shared" si="330"/>
        <v>0</v>
      </c>
      <c r="Q402" s="22">
        <f t="shared" si="331"/>
        <v>0</v>
      </c>
      <c r="R402" s="22">
        <f t="shared" si="300"/>
        <v>823683.7933432674</v>
      </c>
      <c r="S402" s="16">
        <f t="shared" si="290"/>
        <v>74880.34484938794</v>
      </c>
      <c r="T402" s="15">
        <f t="shared" si="301"/>
        <v>0</v>
      </c>
      <c r="U402" s="23">
        <f t="shared" si="318"/>
        <v>673426.90658872516</v>
      </c>
      <c r="V402" s="23">
        <f t="shared" si="319"/>
        <v>61220.627871702287</v>
      </c>
      <c r="W402" s="23">
        <f t="shared" si="332"/>
        <v>21967.919020220997</v>
      </c>
      <c r="X402" s="23">
        <f t="shared" si="320"/>
        <v>21592392.822209138</v>
      </c>
      <c r="Y402" s="23">
        <f t="shared" si="302"/>
        <v>2876926.8027210813</v>
      </c>
      <c r="Z402" s="3">
        <f t="shared" si="303"/>
        <v>0</v>
      </c>
      <c r="AA402" s="23">
        <f t="shared" si="304"/>
        <v>10631537.981351778</v>
      </c>
      <c r="AB402" s="26">
        <f t="shared" si="321"/>
        <v>35819825.000000007</v>
      </c>
      <c r="AC402" s="23">
        <f t="shared" si="322"/>
        <v>40623036</v>
      </c>
      <c r="AD402" s="23">
        <f t="shared" si="328"/>
        <v>4803211</v>
      </c>
      <c r="AE402" s="24">
        <f t="shared" si="288"/>
        <v>35819825</v>
      </c>
      <c r="AF402" s="3">
        <f t="shared" si="323"/>
        <v>0</v>
      </c>
      <c r="AG402" s="2">
        <f t="shared" si="305"/>
        <v>0</v>
      </c>
      <c r="AH402" s="2">
        <f t="shared" si="306"/>
        <v>0.91952526092885734</v>
      </c>
      <c r="AI402" s="23">
        <f t="shared" si="329"/>
        <v>11719671.325160306</v>
      </c>
      <c r="AJ402" s="23">
        <f t="shared" si="307"/>
        <v>907153.2542493341</v>
      </c>
      <c r="AK402" s="23">
        <f t="shared" si="308"/>
        <v>0</v>
      </c>
      <c r="AL402" s="23">
        <f t="shared" si="333"/>
        <v>200337.28187190741</v>
      </c>
      <c r="AM402" s="23">
        <f t="shared" si="334"/>
        <v>27260492579.63504</v>
      </c>
      <c r="AN402" s="16">
        <f t="shared" si="324"/>
        <v>0</v>
      </c>
      <c r="AO402" s="23">
        <f t="shared" si="325"/>
        <v>55252.653402870383</v>
      </c>
      <c r="AP402" s="22">
        <f t="shared" si="326"/>
        <v>85270.834229689732</v>
      </c>
      <c r="AQ402" s="30">
        <f t="shared" si="309"/>
        <v>48818286.807583772</v>
      </c>
      <c r="AR402" s="28">
        <f t="shared" si="310"/>
        <v>1236442.2075611851</v>
      </c>
      <c r="AS402" s="25">
        <f t="shared" si="311"/>
        <v>41842087.623248026</v>
      </c>
      <c r="AT402" s="32">
        <f t="shared" si="312"/>
        <v>0</v>
      </c>
      <c r="AU402" s="23">
        <f t="shared" si="313"/>
        <v>0</v>
      </c>
      <c r="AV402" s="22">
        <f t="shared" si="314"/>
        <v>4755922.0043521766</v>
      </c>
      <c r="AW402" s="31">
        <f t="shared" si="327"/>
        <v>48818286.807583734</v>
      </c>
    </row>
    <row r="403" spans="1:53" s="21" customFormat="1" x14ac:dyDescent="0.25">
      <c r="A403">
        <f t="shared" si="287"/>
        <v>318</v>
      </c>
      <c r="B403" t="s">
        <v>8</v>
      </c>
      <c r="C403" s="27">
        <f t="shared" si="292"/>
        <v>0</v>
      </c>
      <c r="D403" s="27">
        <f t="shared" si="315"/>
        <v>0</v>
      </c>
      <c r="E403" s="27" t="b">
        <f t="shared" si="291"/>
        <v>0</v>
      </c>
      <c r="F403" s="29">
        <f t="shared" si="293"/>
        <v>0</v>
      </c>
      <c r="G403" s="27">
        <f t="shared" si="316"/>
        <v>0</v>
      </c>
      <c r="H403" s="22">
        <f t="shared" si="294"/>
        <v>82343084.823877513</v>
      </c>
      <c r="I403" s="23">
        <f t="shared" si="295"/>
        <v>114033487.61859967</v>
      </c>
      <c r="J403" s="23">
        <f t="shared" si="296"/>
        <v>87</v>
      </c>
      <c r="K403" s="19">
        <f t="shared" si="317"/>
        <v>1.5432893983922207</v>
      </c>
      <c r="L403" s="16">
        <f t="shared" si="297"/>
        <v>0.65130378911299136</v>
      </c>
      <c r="M403" s="23">
        <f>M402-IF($B403="B",(Percent_Rent_In_Elsies*2.49%/12 * H402)/K402,0)+IF($B403="D",N403,0)+IF(B403="D",AK402)+IF(B403="C",F402*90%)-(Y403-Y402)-IF($B403="A",Q402/K402) + IF($B403="A",Q402/K402)</f>
        <v>-13551.15534521261</v>
      </c>
      <c r="N403" s="23">
        <f t="shared" si="298"/>
        <v>0</v>
      </c>
      <c r="O403" s="22">
        <f t="shared" si="299"/>
        <v>0</v>
      </c>
      <c r="P403" s="22">
        <f t="shared" si="330"/>
        <v>0</v>
      </c>
      <c r="Q403" s="22">
        <f t="shared" si="331"/>
        <v>0</v>
      </c>
      <c r="R403" s="22">
        <f t="shared" si="300"/>
        <v>908954.62757295719</v>
      </c>
      <c r="S403" s="16">
        <f t="shared" si="290"/>
        <v>74880.34484938794</v>
      </c>
      <c r="T403" s="15">
        <f t="shared" si="301"/>
        <v>0</v>
      </c>
      <c r="U403" s="23">
        <f t="shared" si="318"/>
        <v>738679.55999159557</v>
      </c>
      <c r="V403" s="23">
        <f t="shared" si="319"/>
        <v>61220.627871702287</v>
      </c>
      <c r="W403" s="23">
        <f t="shared" si="332"/>
        <v>21967.919020220997</v>
      </c>
      <c r="X403" s="23">
        <f t="shared" si="320"/>
        <v>21592392.822209138</v>
      </c>
      <c r="Y403" s="23">
        <f t="shared" si="302"/>
        <v>2887577.2449007831</v>
      </c>
      <c r="Z403" s="3">
        <f t="shared" si="303"/>
        <v>0</v>
      </c>
      <c r="AA403" s="23">
        <f t="shared" si="304"/>
        <v>10631537.981351778</v>
      </c>
      <c r="AB403" s="26">
        <f t="shared" si="321"/>
        <v>35919825.000000007</v>
      </c>
      <c r="AC403" s="23">
        <f t="shared" si="322"/>
        <v>40723036</v>
      </c>
      <c r="AD403" s="23">
        <f t="shared" si="328"/>
        <v>4803211</v>
      </c>
      <c r="AE403" s="24">
        <f t="shared" si="288"/>
        <v>35919825</v>
      </c>
      <c r="AF403" s="3">
        <f t="shared" si="323"/>
        <v>21578841.666863922</v>
      </c>
      <c r="AG403" s="2">
        <f t="shared" si="305"/>
        <v>0</v>
      </c>
      <c r="AH403" s="2">
        <f t="shared" si="306"/>
        <v>0.91696532289762001</v>
      </c>
      <c r="AI403" s="23">
        <f t="shared" si="329"/>
        <v>11719671.325160306</v>
      </c>
      <c r="AJ403" s="23">
        <f t="shared" si="307"/>
        <v>907153.2542493341</v>
      </c>
      <c r="AK403" s="23">
        <f t="shared" si="308"/>
        <v>-16021.438142206018</v>
      </c>
      <c r="AL403" s="23">
        <f t="shared" si="333"/>
        <v>0</v>
      </c>
      <c r="AM403" s="23">
        <f t="shared" si="334"/>
        <v>0</v>
      </c>
      <c r="AN403" s="16">
        <f t="shared" si="324"/>
        <v>0</v>
      </c>
      <c r="AO403" s="23">
        <f t="shared" si="325"/>
        <v>0</v>
      </c>
      <c r="AP403" s="22">
        <f t="shared" si="326"/>
        <v>0</v>
      </c>
      <c r="AQ403" s="30">
        <f t="shared" si="309"/>
        <v>48718925.977891788</v>
      </c>
      <c r="AR403" s="28">
        <f t="shared" si="310"/>
        <v>1137081.3778691979</v>
      </c>
      <c r="AS403" s="25">
        <f t="shared" si="311"/>
        <v>41842087.623248026</v>
      </c>
      <c r="AT403" s="32">
        <f t="shared" si="312"/>
        <v>0</v>
      </c>
      <c r="AU403" s="23">
        <f t="shared" si="313"/>
        <v>0</v>
      </c>
      <c r="AV403" s="22">
        <f t="shared" si="314"/>
        <v>4755922.0043521766</v>
      </c>
      <c r="AW403" s="31">
        <f t="shared" si="327"/>
        <v>48718925.977891743</v>
      </c>
      <c r="AX403"/>
      <c r="AY403"/>
      <c r="AZ403"/>
      <c r="BA403"/>
    </row>
    <row r="404" spans="1:53" s="21" customFormat="1" x14ac:dyDescent="0.25">
      <c r="A404">
        <f t="shared" si="287"/>
        <v>318</v>
      </c>
      <c r="B404" t="s">
        <v>9</v>
      </c>
      <c r="C404" s="27">
        <f t="shared" si="292"/>
        <v>0</v>
      </c>
      <c r="D404" s="27">
        <f t="shared" si="315"/>
        <v>0</v>
      </c>
      <c r="E404" s="27" t="b">
        <f t="shared" si="291"/>
        <v>0</v>
      </c>
      <c r="F404" s="29">
        <f t="shared" si="293"/>
        <v>0</v>
      </c>
      <c r="G404" s="27">
        <f t="shared" si="316"/>
        <v>0</v>
      </c>
      <c r="H404" s="22">
        <f t="shared" si="294"/>
        <v>82343084.823877513</v>
      </c>
      <c r="I404" s="23">
        <f t="shared" si="295"/>
        <v>114033487.61859967</v>
      </c>
      <c r="J404" s="23">
        <f t="shared" si="296"/>
        <v>87</v>
      </c>
      <c r="K404" s="19">
        <f t="shared" si="317"/>
        <v>1.5432893983922207</v>
      </c>
      <c r="L404" s="16">
        <f t="shared" si="297"/>
        <v>0.65130378911299136</v>
      </c>
      <c r="M404" s="23">
        <f>M403-IF($B404="B",(Percent_Rent_In_Elsies*2.49%/12 * H403)/K403,0)+IF($B404="D",N404,0)+IF(B404="D",AK403)+IF(B404="C",F403*90%)-(Y404-Y403)-IF($B404="A",Q403/K403) + IF($B404="A",Q403/K403)</f>
        <v>-29572.593487418628</v>
      </c>
      <c r="N404" s="23">
        <f t="shared" si="298"/>
        <v>0</v>
      </c>
      <c r="O404" s="22">
        <f t="shared" si="299"/>
        <v>34050.053033060874</v>
      </c>
      <c r="P404" s="22">
        <f t="shared" si="330"/>
        <v>0</v>
      </c>
      <c r="Q404" s="22">
        <f t="shared" si="331"/>
        <v>0</v>
      </c>
      <c r="R404" s="22">
        <f t="shared" si="300"/>
        <v>908954.62757295719</v>
      </c>
      <c r="S404" s="16">
        <f t="shared" si="290"/>
        <v>0</v>
      </c>
      <c r="T404" s="15">
        <f t="shared" si="301"/>
        <v>40830.291816327066</v>
      </c>
      <c r="U404" s="23">
        <f t="shared" si="318"/>
        <v>738679.55999159557</v>
      </c>
      <c r="V404" s="23">
        <f t="shared" si="319"/>
        <v>0</v>
      </c>
      <c r="W404" s="23">
        <f t="shared" si="332"/>
        <v>83188.546891923281</v>
      </c>
      <c r="X404" s="23">
        <f t="shared" si="320"/>
        <v>21592392.822209138</v>
      </c>
      <c r="Y404" s="23">
        <f t="shared" si="302"/>
        <v>2887577.2449007831</v>
      </c>
      <c r="Z404" s="3">
        <f t="shared" si="303"/>
        <v>0</v>
      </c>
      <c r="AA404" s="23">
        <f t="shared" si="304"/>
        <v>10647559.419493984</v>
      </c>
      <c r="AB404" s="26">
        <f t="shared" si="321"/>
        <v>35919825.000000007</v>
      </c>
      <c r="AC404" s="23">
        <f t="shared" si="322"/>
        <v>40723036</v>
      </c>
      <c r="AD404" s="23">
        <f t="shared" si="328"/>
        <v>4803211</v>
      </c>
      <c r="AE404" s="24">
        <f t="shared" si="288"/>
        <v>35919825</v>
      </c>
      <c r="AF404" s="3">
        <f t="shared" si="323"/>
        <v>0</v>
      </c>
      <c r="AG404" s="2">
        <f t="shared" si="305"/>
        <v>0</v>
      </c>
      <c r="AH404" s="2">
        <f t="shared" si="306"/>
        <v>0.91696532289762001</v>
      </c>
      <c r="AI404" s="23">
        <f t="shared" si="329"/>
        <v>11737332.550611638</v>
      </c>
      <c r="AJ404" s="23">
        <f t="shared" si="307"/>
        <v>907153.2542493341</v>
      </c>
      <c r="AK404" s="23">
        <f t="shared" si="308"/>
        <v>0</v>
      </c>
      <c r="AL404" s="23">
        <f t="shared" si="333"/>
        <v>0</v>
      </c>
      <c r="AM404" s="23">
        <f t="shared" si="334"/>
        <v>0</v>
      </c>
      <c r="AN404" s="16">
        <f t="shared" si="324"/>
        <v>0</v>
      </c>
      <c r="AO404" s="23">
        <f t="shared" si="325"/>
        <v>0</v>
      </c>
      <c r="AP404" s="22">
        <f t="shared" si="326"/>
        <v>0</v>
      </c>
      <c r="AQ404" s="30">
        <f t="shared" si="309"/>
        <v>48718925.977891788</v>
      </c>
      <c r="AR404" s="28">
        <f t="shared" si="310"/>
        <v>1137081.3778691979</v>
      </c>
      <c r="AS404" s="25">
        <f t="shared" si="311"/>
        <v>41842087.623248026</v>
      </c>
      <c r="AT404" s="32">
        <f t="shared" si="312"/>
        <v>0</v>
      </c>
      <c r="AU404" s="23">
        <f t="shared" si="313"/>
        <v>0</v>
      </c>
      <c r="AV404" s="22">
        <f t="shared" si="314"/>
        <v>4755922.0043521766</v>
      </c>
      <c r="AW404" s="31">
        <f t="shared" si="327"/>
        <v>48718925.977891743</v>
      </c>
      <c r="AX404"/>
      <c r="AY404"/>
      <c r="AZ404"/>
      <c r="BA404"/>
    </row>
    <row r="405" spans="1:53" x14ac:dyDescent="0.25">
      <c r="A405" s="21">
        <f t="shared" si="287"/>
        <v>318</v>
      </c>
      <c r="B405" s="21" t="s">
        <v>28</v>
      </c>
      <c r="C405" s="27">
        <f t="shared" si="292"/>
        <v>0</v>
      </c>
      <c r="D405" s="27">
        <f t="shared" si="315"/>
        <v>0</v>
      </c>
      <c r="E405" s="27" t="b">
        <f t="shared" si="291"/>
        <v>0</v>
      </c>
      <c r="F405" s="29">
        <f t="shared" si="293"/>
        <v>0</v>
      </c>
      <c r="G405" s="27">
        <f t="shared" si="316"/>
        <v>0</v>
      </c>
      <c r="H405" s="22">
        <f t="shared" si="294"/>
        <v>82343084.823877513</v>
      </c>
      <c r="I405" s="23">
        <f t="shared" si="295"/>
        <v>114033487.61859967</v>
      </c>
      <c r="J405" s="23">
        <f t="shared" si="296"/>
        <v>87</v>
      </c>
      <c r="K405" s="19">
        <f t="shared" si="317"/>
        <v>1.5432893983922207</v>
      </c>
      <c r="L405" s="16">
        <f t="shared" si="297"/>
        <v>0.65130378911299136</v>
      </c>
      <c r="M405" s="23">
        <f>M404-IF($B405="B",(Percent_Rent_In_Elsies*2.49%/12 * H404)/K404,0)+IF($B405="D",N405,0)+IF(B405="D",AK404)+IF(B405="C",F404*90%)-(Y405-Y404)-IF($B405="A",Q404/K404) + IF($B405="A",Q404/K404)</f>
        <v>-29572.593487418628</v>
      </c>
      <c r="N405" s="23">
        <f t="shared" si="298"/>
        <v>0</v>
      </c>
      <c r="O405" s="22">
        <f t="shared" si="299"/>
        <v>0</v>
      </c>
      <c r="P405" s="22">
        <f t="shared" si="330"/>
        <v>0</v>
      </c>
      <c r="Q405" s="22">
        <f t="shared" si="331"/>
        <v>34050.053033060874</v>
      </c>
      <c r="R405" s="22">
        <f t="shared" si="300"/>
        <v>908954.62757295719</v>
      </c>
      <c r="S405" s="16">
        <f t="shared" si="290"/>
        <v>0</v>
      </c>
      <c r="T405" s="15">
        <f t="shared" si="301"/>
        <v>0</v>
      </c>
      <c r="U405" s="23">
        <f t="shared" si="318"/>
        <v>738679.55999159557</v>
      </c>
      <c r="V405" s="23">
        <f t="shared" si="319"/>
        <v>0</v>
      </c>
      <c r="W405" s="23">
        <f t="shared" si="332"/>
        <v>0</v>
      </c>
      <c r="X405" s="23">
        <f t="shared" si="320"/>
        <v>21592392.822209138</v>
      </c>
      <c r="Y405" s="23">
        <f t="shared" si="302"/>
        <v>2887577.2449007831</v>
      </c>
      <c r="Z405" s="3">
        <f t="shared" si="303"/>
        <v>4159.4273445961653</v>
      </c>
      <c r="AA405" s="23">
        <f t="shared" si="304"/>
        <v>10709950.829662926</v>
      </c>
      <c r="AB405" s="26">
        <f t="shared" si="321"/>
        <v>35919825.000000007</v>
      </c>
      <c r="AC405" s="23">
        <f t="shared" si="322"/>
        <v>40723036</v>
      </c>
      <c r="AD405" s="23">
        <f t="shared" si="328"/>
        <v>4803211</v>
      </c>
      <c r="AE405" s="24">
        <f t="shared" si="288"/>
        <v>35919825</v>
      </c>
      <c r="AF405" s="3">
        <f t="shared" si="323"/>
        <v>0</v>
      </c>
      <c r="AG405" s="2">
        <f t="shared" si="305"/>
        <v>2.3130587315907543E-3</v>
      </c>
      <c r="AH405" s="2">
        <f t="shared" si="306"/>
        <v>0.91696532289762001</v>
      </c>
      <c r="AI405" s="23">
        <f t="shared" si="329"/>
        <v>11806109.694800545</v>
      </c>
      <c r="AJ405" s="23">
        <f t="shared" si="307"/>
        <v>907153.2542493341</v>
      </c>
      <c r="AK405" s="23">
        <f t="shared" si="308"/>
        <v>0</v>
      </c>
      <c r="AL405" s="23">
        <f t="shared" si="333"/>
        <v>0</v>
      </c>
      <c r="AM405" s="23">
        <f t="shared" si="334"/>
        <v>0</v>
      </c>
      <c r="AN405" s="16">
        <f t="shared" si="324"/>
        <v>0</v>
      </c>
      <c r="AO405" s="23">
        <f t="shared" si="325"/>
        <v>0</v>
      </c>
      <c r="AP405" s="22">
        <f t="shared" si="326"/>
        <v>0</v>
      </c>
      <c r="AQ405" s="30">
        <f t="shared" si="309"/>
        <v>48718925.977891788</v>
      </c>
      <c r="AR405" s="28">
        <f t="shared" si="310"/>
        <v>1137081.3778691979</v>
      </c>
      <c r="AS405" s="25">
        <f t="shared" si="311"/>
        <v>41842087.623248026</v>
      </c>
      <c r="AT405" s="32">
        <f t="shared" si="312"/>
        <v>8318.8546891923306</v>
      </c>
      <c r="AU405" s="23">
        <f t="shared" si="313"/>
        <v>8318.8546891923306</v>
      </c>
      <c r="AV405" s="22">
        <f t="shared" si="314"/>
        <v>4796752.2961685034</v>
      </c>
      <c r="AW405" s="31">
        <f t="shared" si="327"/>
        <v>48718925.977891743</v>
      </c>
    </row>
    <row r="406" spans="1:53" x14ac:dyDescent="0.25">
      <c r="A406">
        <f t="shared" si="287"/>
        <v>319</v>
      </c>
      <c r="B406" t="s">
        <v>6</v>
      </c>
      <c r="C406" s="27">
        <f t="shared" si="292"/>
        <v>0</v>
      </c>
      <c r="D406" s="27">
        <f t="shared" si="315"/>
        <v>0</v>
      </c>
      <c r="E406" s="27" t="b">
        <f t="shared" si="291"/>
        <v>0</v>
      </c>
      <c r="F406" s="29">
        <f t="shared" si="293"/>
        <v>0</v>
      </c>
      <c r="G406" s="27">
        <f t="shared" si="316"/>
        <v>0</v>
      </c>
      <c r="H406" s="22">
        <f t="shared" si="294"/>
        <v>83307188.539652258</v>
      </c>
      <c r="I406" s="23">
        <f t="shared" si="295"/>
        <v>114033487.61859967</v>
      </c>
      <c r="J406" s="23">
        <f t="shared" si="296"/>
        <v>89</v>
      </c>
      <c r="K406" s="19">
        <f t="shared" si="317"/>
        <v>1.5587608746111024</v>
      </c>
      <c r="L406" s="16">
        <f t="shared" si="297"/>
        <v>0.65892949811484702</v>
      </c>
      <c r="M406" s="23">
        <f>M405-IF($B406="B",(Percent_Rent_In_Elsies*2.49%/12 * H405)/K405,0)+IF($B406="D",N406,0)+IF(B406="D",AK405)+IF(B406="C",F405*90%)-(Y406-Y405)-IF($B406="A",Q405/K405) + IF($B406="A",Q405/K405)</f>
        <v>-29572.593487418624</v>
      </c>
      <c r="N406" s="23">
        <f t="shared" si="298"/>
        <v>0</v>
      </c>
      <c r="O406" s="22">
        <f t="shared" si="299"/>
        <v>0</v>
      </c>
      <c r="P406" s="22">
        <f t="shared" si="330"/>
        <v>0</v>
      </c>
      <c r="Q406" s="22">
        <f t="shared" si="331"/>
        <v>0</v>
      </c>
      <c r="R406" s="22">
        <f t="shared" si="300"/>
        <v>908954.62757295719</v>
      </c>
      <c r="S406" s="16">
        <f t="shared" si="290"/>
        <v>0</v>
      </c>
      <c r="T406" s="15">
        <f t="shared" si="301"/>
        <v>0</v>
      </c>
      <c r="U406" s="23">
        <f t="shared" si="318"/>
        <v>738679.55999159557</v>
      </c>
      <c r="V406" s="23">
        <f t="shared" si="319"/>
        <v>0</v>
      </c>
      <c r="W406" s="23">
        <f t="shared" si="332"/>
        <v>22063.297440216844</v>
      </c>
      <c r="X406" s="23">
        <f t="shared" si="320"/>
        <v>21591126.661491904</v>
      </c>
      <c r="Y406" s="23">
        <f t="shared" si="302"/>
        <v>2887577.2449007831</v>
      </c>
      <c r="Z406" s="3">
        <f t="shared" si="303"/>
        <v>0</v>
      </c>
      <c r="AA406" s="23">
        <f t="shared" si="304"/>
        <v>10709950.829662926</v>
      </c>
      <c r="AB406" s="26">
        <f t="shared" si="321"/>
        <v>35919825.000000007</v>
      </c>
      <c r="AC406" s="23">
        <f t="shared" si="322"/>
        <v>40723036</v>
      </c>
      <c r="AD406" s="23">
        <f t="shared" si="328"/>
        <v>4803211</v>
      </c>
      <c r="AE406" s="24">
        <f t="shared" si="288"/>
        <v>35919825</v>
      </c>
      <c r="AF406" s="3">
        <f t="shared" si="323"/>
        <v>0</v>
      </c>
      <c r="AG406" s="2">
        <f t="shared" si="305"/>
        <v>0</v>
      </c>
      <c r="AH406" s="2">
        <f t="shared" si="306"/>
        <v>0.92770149676010127</v>
      </c>
      <c r="AI406" s="23">
        <f t="shared" si="329"/>
        <v>11924465.944490917</v>
      </c>
      <c r="AJ406" s="23">
        <f t="shared" si="307"/>
        <v>898149.30744222598</v>
      </c>
      <c r="AK406" s="23">
        <f t="shared" si="308"/>
        <v>0</v>
      </c>
      <c r="AL406" s="23">
        <f t="shared" si="333"/>
        <v>0</v>
      </c>
      <c r="AM406" s="23">
        <f t="shared" si="334"/>
        <v>0</v>
      </c>
      <c r="AN406" s="16">
        <f t="shared" si="324"/>
        <v>0</v>
      </c>
      <c r="AO406" s="23">
        <f t="shared" si="325"/>
        <v>0</v>
      </c>
      <c r="AP406" s="22">
        <f t="shared" si="326"/>
        <v>0</v>
      </c>
      <c r="AQ406" s="30">
        <f t="shared" si="309"/>
        <v>48684909.974911757</v>
      </c>
      <c r="AR406" s="28">
        <f t="shared" si="310"/>
        <v>1137115.4279222309</v>
      </c>
      <c r="AS406" s="25">
        <f t="shared" si="311"/>
        <v>41842087.623248026</v>
      </c>
      <c r="AT406" s="32">
        <f t="shared" si="312"/>
        <v>0</v>
      </c>
      <c r="AU406" s="23">
        <f t="shared" si="313"/>
        <v>0</v>
      </c>
      <c r="AV406" s="22">
        <f t="shared" si="314"/>
        <v>4796752.2961685034</v>
      </c>
      <c r="AW406" s="31">
        <f t="shared" si="327"/>
        <v>48684909.97491172</v>
      </c>
    </row>
    <row r="407" spans="1:53" x14ac:dyDescent="0.25">
      <c r="A407">
        <f t="shared" si="287"/>
        <v>319</v>
      </c>
      <c r="B407" t="s">
        <v>7</v>
      </c>
      <c r="C407" s="27">
        <f t="shared" si="292"/>
        <v>0</v>
      </c>
      <c r="D407" s="27">
        <f t="shared" si="315"/>
        <v>155876.08746111023</v>
      </c>
      <c r="E407" s="27" t="b">
        <f t="shared" si="291"/>
        <v>0</v>
      </c>
      <c r="F407" s="29">
        <f t="shared" si="293"/>
        <v>100000</v>
      </c>
      <c r="G407" s="27">
        <f t="shared" si="316"/>
        <v>0</v>
      </c>
      <c r="H407" s="22">
        <f t="shared" si="294"/>
        <v>83463064.627113372</v>
      </c>
      <c r="I407" s="23">
        <f t="shared" si="295"/>
        <v>114270047.20184349</v>
      </c>
      <c r="J407" s="23">
        <f t="shared" si="296"/>
        <v>89</v>
      </c>
      <c r="K407" s="19">
        <f t="shared" si="317"/>
        <v>1.5587608746111024</v>
      </c>
      <c r="L407" s="16">
        <f t="shared" si="297"/>
        <v>0.65892949811484702</v>
      </c>
      <c r="M407" s="23">
        <f>M406-IF($B407="B",(Percent_Rent_In_Elsies*2.49%/12 * H406)/K406,0)+IF($B407="D",N407,0)+IF(B407="D",AK406)+IF(B407="C",F406*90%)-(Y407-Y406)-IF($B407="A",Q406/K406) + IF($B407="A",Q406/K406)</f>
        <v>-85021.257562627128</v>
      </c>
      <c r="N407" s="23">
        <f t="shared" si="298"/>
        <v>0</v>
      </c>
      <c r="O407" s="22">
        <f t="shared" si="299"/>
        <v>0</v>
      </c>
      <c r="P407" s="22">
        <f t="shared" si="330"/>
        <v>0</v>
      </c>
      <c r="Q407" s="22">
        <f t="shared" si="331"/>
        <v>0</v>
      </c>
      <c r="R407" s="22">
        <f t="shared" si="300"/>
        <v>833208.40860854415</v>
      </c>
      <c r="S407" s="16">
        <f t="shared" si="290"/>
        <v>75746.218964413099</v>
      </c>
      <c r="T407" s="15">
        <f t="shared" si="301"/>
        <v>0</v>
      </c>
      <c r="U407" s="23">
        <f t="shared" si="318"/>
        <v>677122.92999229592</v>
      </c>
      <c r="V407" s="23">
        <f t="shared" si="319"/>
        <v>61556.629999299628</v>
      </c>
      <c r="W407" s="23">
        <f t="shared" si="332"/>
        <v>22063.297440216844</v>
      </c>
      <c r="X407" s="23">
        <f t="shared" si="320"/>
        <v>21591126.661491904</v>
      </c>
      <c r="Y407" s="23">
        <f t="shared" si="302"/>
        <v>2887577.2449007831</v>
      </c>
      <c r="Z407" s="3">
        <f t="shared" si="303"/>
        <v>0</v>
      </c>
      <c r="AA407" s="23">
        <f t="shared" si="304"/>
        <v>10709950.829662926</v>
      </c>
      <c r="AB407" s="26">
        <f t="shared" si="321"/>
        <v>35919825.000000007</v>
      </c>
      <c r="AC407" s="23">
        <f t="shared" si="322"/>
        <v>40723036</v>
      </c>
      <c r="AD407" s="23">
        <f t="shared" si="328"/>
        <v>4803211</v>
      </c>
      <c r="AE407" s="24">
        <f t="shared" si="288"/>
        <v>35919825</v>
      </c>
      <c r="AF407" s="3">
        <f t="shared" si="323"/>
        <v>0</v>
      </c>
      <c r="AG407" s="2">
        <f t="shared" si="305"/>
        <v>0</v>
      </c>
      <c r="AH407" s="2">
        <f t="shared" si="306"/>
        <v>0.92943731910846872</v>
      </c>
      <c r="AI407" s="23">
        <f t="shared" si="329"/>
        <v>11924465.944490917</v>
      </c>
      <c r="AJ407" s="23">
        <f t="shared" si="307"/>
        <v>898149.30744222598</v>
      </c>
      <c r="AK407" s="23">
        <f t="shared" si="308"/>
        <v>0</v>
      </c>
      <c r="AL407" s="23">
        <f t="shared" si="333"/>
        <v>204794.61933061108</v>
      </c>
      <c r="AM407" s="23">
        <f t="shared" si="334"/>
        <v>27590421827.952396</v>
      </c>
      <c r="AN407" s="16">
        <f t="shared" si="324"/>
        <v>0</v>
      </c>
      <c r="AO407" s="23">
        <f t="shared" si="325"/>
        <v>55448.664075208508</v>
      </c>
      <c r="AP407" s="22">
        <f t="shared" si="326"/>
        <v>86431.208109889223</v>
      </c>
      <c r="AQ407" s="30">
        <f t="shared" si="309"/>
        <v>49012913.813323721</v>
      </c>
      <c r="AR407" s="28">
        <f t="shared" si="310"/>
        <v>1222811.970763186</v>
      </c>
      <c r="AS407" s="25">
        <f t="shared" si="311"/>
        <v>41997963.71070914</v>
      </c>
      <c r="AT407" s="32">
        <f t="shared" si="312"/>
        <v>0</v>
      </c>
      <c r="AU407" s="23">
        <f t="shared" si="313"/>
        <v>0</v>
      </c>
      <c r="AV407" s="22">
        <f t="shared" si="314"/>
        <v>4796752.2961685034</v>
      </c>
      <c r="AW407" s="31">
        <f t="shared" si="327"/>
        <v>49012913.813323677</v>
      </c>
    </row>
    <row r="408" spans="1:53" x14ac:dyDescent="0.25">
      <c r="A408">
        <f t="shared" si="287"/>
        <v>319</v>
      </c>
      <c r="B408" t="s">
        <v>8</v>
      </c>
      <c r="C408" s="27">
        <f t="shared" si="292"/>
        <v>0</v>
      </c>
      <c r="D408" s="27">
        <f t="shared" si="315"/>
        <v>0</v>
      </c>
      <c r="E408" s="27" t="b">
        <f t="shared" si="291"/>
        <v>0</v>
      </c>
      <c r="F408" s="29">
        <f t="shared" si="293"/>
        <v>0</v>
      </c>
      <c r="G408" s="27">
        <f t="shared" si="316"/>
        <v>0</v>
      </c>
      <c r="H408" s="22">
        <f t="shared" si="294"/>
        <v>83463064.627113372</v>
      </c>
      <c r="I408" s="23">
        <f t="shared" si="295"/>
        <v>114270047.20184349</v>
      </c>
      <c r="J408" s="23">
        <f t="shared" si="296"/>
        <v>89</v>
      </c>
      <c r="K408" s="19">
        <f t="shared" si="317"/>
        <v>1.5587608746111024</v>
      </c>
      <c r="L408" s="16">
        <f t="shared" si="297"/>
        <v>0.65892949811484702</v>
      </c>
      <c r="M408" s="23">
        <f>M407-IF($B408="B",(Percent_Rent_In_Elsies*2.49%/12 * H407)/K407,0)+IF($B408="D",N408,0)+IF(B408="D",AK407)+IF(B408="C",F407*90%)-(Y408-Y407)-IF($B408="A",Q407/K407) + IF($B408="A",Q407/K407)</f>
        <v>-5778.4704251797375</v>
      </c>
      <c r="N408" s="23">
        <f t="shared" si="298"/>
        <v>0</v>
      </c>
      <c r="O408" s="22">
        <f t="shared" si="299"/>
        <v>0</v>
      </c>
      <c r="P408" s="22">
        <f t="shared" si="330"/>
        <v>0</v>
      </c>
      <c r="Q408" s="22">
        <f t="shared" si="331"/>
        <v>0</v>
      </c>
      <c r="R408" s="22">
        <f t="shared" si="300"/>
        <v>919639.61671843333</v>
      </c>
      <c r="S408" s="16">
        <f t="shared" si="290"/>
        <v>75746.218964413099</v>
      </c>
      <c r="T408" s="15">
        <f t="shared" si="301"/>
        <v>0</v>
      </c>
      <c r="U408" s="23">
        <f t="shared" si="318"/>
        <v>742571.5940675044</v>
      </c>
      <c r="V408" s="23">
        <f t="shared" si="319"/>
        <v>61556.629999299628</v>
      </c>
      <c r="W408" s="23">
        <f t="shared" si="332"/>
        <v>22063.297440216844</v>
      </c>
      <c r="X408" s="23">
        <f t="shared" si="320"/>
        <v>21591126.661491904</v>
      </c>
      <c r="Y408" s="23">
        <f t="shared" si="302"/>
        <v>2898334.4577633357</v>
      </c>
      <c r="Z408" s="3">
        <f t="shared" si="303"/>
        <v>0</v>
      </c>
      <c r="AA408" s="23">
        <f t="shared" si="304"/>
        <v>10709950.829662926</v>
      </c>
      <c r="AB408" s="26">
        <f t="shared" si="321"/>
        <v>36019825.000000007</v>
      </c>
      <c r="AC408" s="23">
        <f t="shared" si="322"/>
        <v>40823036</v>
      </c>
      <c r="AD408" s="23">
        <f t="shared" si="328"/>
        <v>4803211</v>
      </c>
      <c r="AE408" s="24">
        <f t="shared" si="288"/>
        <v>36019825</v>
      </c>
      <c r="AF408" s="3">
        <f t="shared" si="323"/>
        <v>21585348.19106672</v>
      </c>
      <c r="AG408" s="2">
        <f t="shared" si="305"/>
        <v>0</v>
      </c>
      <c r="AH408" s="2">
        <f t="shared" si="306"/>
        <v>0.92685696976166188</v>
      </c>
      <c r="AI408" s="23">
        <f t="shared" si="329"/>
        <v>11924465.944490917</v>
      </c>
      <c r="AJ408" s="23">
        <f t="shared" si="307"/>
        <v>898149.30744222598</v>
      </c>
      <c r="AK408" s="23">
        <f t="shared" si="308"/>
        <v>-16268.473808023016</v>
      </c>
      <c r="AL408" s="23">
        <f t="shared" si="333"/>
        <v>0</v>
      </c>
      <c r="AM408" s="23">
        <f t="shared" si="334"/>
        <v>0</v>
      </c>
      <c r="AN408" s="16">
        <f t="shared" si="324"/>
        <v>0</v>
      </c>
      <c r="AO408" s="23">
        <f t="shared" si="325"/>
        <v>0</v>
      </c>
      <c r="AP408" s="22">
        <f t="shared" si="326"/>
        <v>0</v>
      </c>
      <c r="AQ408" s="30">
        <f t="shared" si="309"/>
        <v>48912556.891314074</v>
      </c>
      <c r="AR408" s="28">
        <f t="shared" si="310"/>
        <v>1122455.0487535368</v>
      </c>
      <c r="AS408" s="25">
        <f t="shared" si="311"/>
        <v>41997963.71070914</v>
      </c>
      <c r="AT408" s="32">
        <f t="shared" si="312"/>
        <v>0</v>
      </c>
      <c r="AU408" s="23">
        <f t="shared" si="313"/>
        <v>0</v>
      </c>
      <c r="AV408" s="22">
        <f t="shared" si="314"/>
        <v>4796752.2961685034</v>
      </c>
      <c r="AW408" s="31">
        <f t="shared" si="327"/>
        <v>48912556.89131403</v>
      </c>
    </row>
    <row r="409" spans="1:53" x14ac:dyDescent="0.25">
      <c r="A409" s="21">
        <f t="shared" si="287"/>
        <v>319</v>
      </c>
      <c r="B409" s="21" t="s">
        <v>9</v>
      </c>
      <c r="C409" s="27">
        <f t="shared" si="292"/>
        <v>0</v>
      </c>
      <c r="D409" s="27">
        <f t="shared" si="315"/>
        <v>0</v>
      </c>
      <c r="E409" s="27" t="b">
        <f t="shared" si="291"/>
        <v>0</v>
      </c>
      <c r="F409" s="29">
        <f t="shared" si="293"/>
        <v>0</v>
      </c>
      <c r="G409" s="27">
        <f t="shared" si="316"/>
        <v>0</v>
      </c>
      <c r="H409" s="22">
        <f t="shared" si="294"/>
        <v>83463064.627113372</v>
      </c>
      <c r="I409" s="23">
        <f t="shared" si="295"/>
        <v>114270047.20184349</v>
      </c>
      <c r="J409" s="23">
        <f t="shared" si="296"/>
        <v>89</v>
      </c>
      <c r="K409" s="19">
        <f t="shared" si="317"/>
        <v>1.5587608746111024</v>
      </c>
      <c r="L409" s="16">
        <f t="shared" si="297"/>
        <v>0.65892949811484702</v>
      </c>
      <c r="M409" s="23">
        <f>M408-IF($B409="B",(Percent_Rent_In_Elsies*2.49%/12 * H408)/K408,0)+IF($B409="D",N409,0)+IF(B409="D",AK408)+IF(B409="C",F408*90%)-(Y409-Y408)-IF($B409="A",Q408/K408) + IF($B409="A",Q408/K408)</f>
        <v>-22046.944233202754</v>
      </c>
      <c r="N409" s="23">
        <f t="shared" si="298"/>
        <v>0</v>
      </c>
      <c r="O409" s="22">
        <f t="shared" si="299"/>
        <v>34555.364275299282</v>
      </c>
      <c r="P409" s="22">
        <f t="shared" si="330"/>
        <v>0</v>
      </c>
      <c r="Q409" s="22">
        <f t="shared" si="331"/>
        <v>0</v>
      </c>
      <c r="R409" s="22">
        <f t="shared" si="300"/>
        <v>919639.61671843333</v>
      </c>
      <c r="S409" s="16">
        <f t="shared" si="290"/>
        <v>0</v>
      </c>
      <c r="T409" s="15">
        <f t="shared" si="301"/>
        <v>41190.854689113818</v>
      </c>
      <c r="U409" s="23">
        <f t="shared" si="318"/>
        <v>742571.5940675044</v>
      </c>
      <c r="V409" s="23">
        <f t="shared" si="319"/>
        <v>0</v>
      </c>
      <c r="W409" s="23">
        <f t="shared" si="332"/>
        <v>83619.927439516468</v>
      </c>
      <c r="X409" s="23">
        <f t="shared" si="320"/>
        <v>21591126.661491904</v>
      </c>
      <c r="Y409" s="23">
        <f t="shared" si="302"/>
        <v>2898334.4577633357</v>
      </c>
      <c r="Z409" s="3">
        <f t="shared" si="303"/>
        <v>0</v>
      </c>
      <c r="AA409" s="23">
        <f t="shared" si="304"/>
        <v>10726219.303470949</v>
      </c>
      <c r="AB409" s="26">
        <f t="shared" si="321"/>
        <v>36019825.000000007</v>
      </c>
      <c r="AC409" s="23">
        <f t="shared" si="322"/>
        <v>40823036</v>
      </c>
      <c r="AD409" s="23">
        <f t="shared" si="328"/>
        <v>4803211</v>
      </c>
      <c r="AE409" s="24">
        <f t="shared" si="288"/>
        <v>36019825</v>
      </c>
      <c r="AF409" s="3">
        <f t="shared" si="323"/>
        <v>0</v>
      </c>
      <c r="AG409" s="2">
        <f t="shared" si="305"/>
        <v>0</v>
      </c>
      <c r="AH409" s="2">
        <f t="shared" si="306"/>
        <v>0.92685696976166188</v>
      </c>
      <c r="AI409" s="23">
        <f t="shared" si="329"/>
        <v>11942579.273392046</v>
      </c>
      <c r="AJ409" s="23">
        <f t="shared" si="307"/>
        <v>898149.30744222598</v>
      </c>
      <c r="AK409" s="23">
        <f t="shared" si="308"/>
        <v>0</v>
      </c>
      <c r="AL409" s="23">
        <f t="shared" si="333"/>
        <v>0</v>
      </c>
      <c r="AM409" s="23">
        <f t="shared" si="334"/>
        <v>0</v>
      </c>
      <c r="AN409" s="16">
        <f t="shared" si="324"/>
        <v>0</v>
      </c>
      <c r="AO409" s="23">
        <f t="shared" si="325"/>
        <v>0</v>
      </c>
      <c r="AP409" s="22">
        <f t="shared" si="326"/>
        <v>0</v>
      </c>
      <c r="AQ409" s="30">
        <f t="shared" si="309"/>
        <v>48912556.891314074</v>
      </c>
      <c r="AR409" s="28">
        <f t="shared" si="310"/>
        <v>1122455.0487535368</v>
      </c>
      <c r="AS409" s="25">
        <f t="shared" si="311"/>
        <v>41997963.71070914</v>
      </c>
      <c r="AT409" s="32">
        <f t="shared" si="312"/>
        <v>0</v>
      </c>
      <c r="AU409" s="23">
        <f t="shared" si="313"/>
        <v>0</v>
      </c>
      <c r="AV409" s="22">
        <f t="shared" si="314"/>
        <v>4796752.2961685034</v>
      </c>
      <c r="AW409" s="31">
        <f t="shared" si="327"/>
        <v>48912556.89131403</v>
      </c>
      <c r="AX409" s="21"/>
      <c r="AY409" s="21"/>
      <c r="AZ409" s="21"/>
      <c r="BA409" s="21"/>
    </row>
    <row r="410" spans="1:53" x14ac:dyDescent="0.25">
      <c r="A410" s="21">
        <f t="shared" ref="A410:A473" si="335">A405+1</f>
        <v>319</v>
      </c>
      <c r="B410" s="21" t="s">
        <v>28</v>
      </c>
      <c r="C410" s="27">
        <f t="shared" si="292"/>
        <v>0</v>
      </c>
      <c r="D410" s="27">
        <f t="shared" si="315"/>
        <v>0</v>
      </c>
      <c r="E410" s="27" t="b">
        <f t="shared" si="291"/>
        <v>0</v>
      </c>
      <c r="F410" s="29">
        <f t="shared" si="293"/>
        <v>0</v>
      </c>
      <c r="G410" s="27">
        <f t="shared" si="316"/>
        <v>0</v>
      </c>
      <c r="H410" s="22">
        <f t="shared" si="294"/>
        <v>83463064.627113372</v>
      </c>
      <c r="I410" s="23">
        <f t="shared" si="295"/>
        <v>114270047.20184349</v>
      </c>
      <c r="J410" s="23">
        <f t="shared" si="296"/>
        <v>89</v>
      </c>
      <c r="K410" s="19">
        <f t="shared" si="317"/>
        <v>1.5587608746111024</v>
      </c>
      <c r="L410" s="16">
        <f t="shared" si="297"/>
        <v>0.65892949811484702</v>
      </c>
      <c r="M410" s="23">
        <f>M409-IF($B410="B",(Percent_Rent_In_Elsies*2.49%/12 * H409)/K409,0)+IF($B410="D",N410,0)+IF(B410="D",AK409)+IF(B410="C",F409*90%)-(Y410-Y409)-IF($B410="A",Q409/K409) + IF($B410="A",Q409/K409)</f>
        <v>-22046.944233202754</v>
      </c>
      <c r="N410" s="23">
        <f t="shared" si="298"/>
        <v>0</v>
      </c>
      <c r="O410" s="22">
        <f t="shared" si="299"/>
        <v>0</v>
      </c>
      <c r="P410" s="22">
        <f t="shared" si="330"/>
        <v>0</v>
      </c>
      <c r="Q410" s="22">
        <f t="shared" si="331"/>
        <v>34555.364275299282</v>
      </c>
      <c r="R410" s="22">
        <f t="shared" si="300"/>
        <v>919639.61671843333</v>
      </c>
      <c r="S410" s="16">
        <f t="shared" si="290"/>
        <v>0</v>
      </c>
      <c r="T410" s="15">
        <f t="shared" si="301"/>
        <v>0</v>
      </c>
      <c r="U410" s="23">
        <f t="shared" si="318"/>
        <v>742571.5940675044</v>
      </c>
      <c r="V410" s="23">
        <f t="shared" si="319"/>
        <v>0</v>
      </c>
      <c r="W410" s="23">
        <f t="shared" si="332"/>
        <v>0</v>
      </c>
      <c r="X410" s="23">
        <f t="shared" si="320"/>
        <v>21591126.661491904</v>
      </c>
      <c r="Y410" s="23">
        <f t="shared" si="302"/>
        <v>2898334.4577633357</v>
      </c>
      <c r="Z410" s="3">
        <f t="shared" si="303"/>
        <v>4180.9963719758243</v>
      </c>
      <c r="AA410" s="23">
        <f t="shared" si="304"/>
        <v>10788934.249050586</v>
      </c>
      <c r="AB410" s="26">
        <f t="shared" si="321"/>
        <v>36019825.000000015</v>
      </c>
      <c r="AC410" s="23">
        <f t="shared" si="322"/>
        <v>40823036</v>
      </c>
      <c r="AD410" s="23">
        <f t="shared" si="328"/>
        <v>4803211</v>
      </c>
      <c r="AE410" s="24">
        <f t="shared" si="288"/>
        <v>36019825</v>
      </c>
      <c r="AF410" s="3">
        <f t="shared" si="323"/>
        <v>0</v>
      </c>
      <c r="AG410" s="2">
        <f t="shared" si="305"/>
        <v>2.3243524273782149E-3</v>
      </c>
      <c r="AH410" s="2">
        <f t="shared" si="306"/>
        <v>0.92685696976166188</v>
      </c>
      <c r="AI410" s="23">
        <f t="shared" si="329"/>
        <v>12012406.132979834</v>
      </c>
      <c r="AJ410" s="23">
        <f t="shared" si="307"/>
        <v>898149.30744222598</v>
      </c>
      <c r="AK410" s="23">
        <f t="shared" si="308"/>
        <v>0</v>
      </c>
      <c r="AL410" s="23">
        <f t="shared" si="333"/>
        <v>0</v>
      </c>
      <c r="AM410" s="23">
        <f t="shared" si="334"/>
        <v>0</v>
      </c>
      <c r="AN410" s="16">
        <f t="shared" si="324"/>
        <v>0</v>
      </c>
      <c r="AO410" s="23">
        <f t="shared" si="325"/>
        <v>0</v>
      </c>
      <c r="AP410" s="22">
        <f t="shared" si="326"/>
        <v>0</v>
      </c>
      <c r="AQ410" s="30">
        <f t="shared" si="309"/>
        <v>48912556.891314074</v>
      </c>
      <c r="AR410" s="28">
        <f t="shared" si="310"/>
        <v>1122455.0487535368</v>
      </c>
      <c r="AS410" s="25">
        <f t="shared" si="311"/>
        <v>41997963.71070914</v>
      </c>
      <c r="AT410" s="32">
        <f t="shared" si="312"/>
        <v>8361.9927439516487</v>
      </c>
      <c r="AU410" s="23">
        <f t="shared" si="313"/>
        <v>8361.9927439516487</v>
      </c>
      <c r="AV410" s="22">
        <f t="shared" si="314"/>
        <v>4837943.1508576171</v>
      </c>
      <c r="AW410" s="31">
        <f t="shared" si="327"/>
        <v>48912556.89131403</v>
      </c>
      <c r="AX410" s="21"/>
      <c r="AY410" s="21"/>
      <c r="AZ410" s="21"/>
      <c r="BA410" s="21"/>
    </row>
    <row r="411" spans="1:53" x14ac:dyDescent="0.25">
      <c r="A411">
        <f t="shared" si="335"/>
        <v>320</v>
      </c>
      <c r="B411" t="s">
        <v>6</v>
      </c>
      <c r="C411" s="27">
        <f t="shared" si="292"/>
        <v>0</v>
      </c>
      <c r="D411" s="27">
        <f t="shared" si="315"/>
        <v>0</v>
      </c>
      <c r="E411" s="27" t="b">
        <f t="shared" si="291"/>
        <v>0</v>
      </c>
      <c r="F411" s="29">
        <f t="shared" si="293"/>
        <v>0</v>
      </c>
      <c r="G411" s="27">
        <f t="shared" si="316"/>
        <v>0</v>
      </c>
      <c r="H411" s="22">
        <f t="shared" si="294"/>
        <v>84020180.583499357</v>
      </c>
      <c r="I411" s="23">
        <f t="shared" si="295"/>
        <v>114270047.20184349</v>
      </c>
      <c r="J411" s="23">
        <f t="shared" si="296"/>
        <v>90</v>
      </c>
      <c r="K411" s="19">
        <f t="shared" si="317"/>
        <v>1.5665546789841578</v>
      </c>
      <c r="L411" s="16">
        <f t="shared" si="297"/>
        <v>0.66332785251476356</v>
      </c>
      <c r="M411" s="23">
        <f>M410-IF($B411="B",(Percent_Rent_In_Elsies*2.49%/12 * H410)/K410,0)+IF($B411="D",N411,0)+IF(B411="D",AK410)+IF(B411="C",F410*90%)-(Y411-Y410)-IF($B411="A",Q410/K410) + IF($B411="A",Q410/K410)</f>
        <v>-22046.944233202757</v>
      </c>
      <c r="N411" s="23">
        <f t="shared" si="298"/>
        <v>0</v>
      </c>
      <c r="O411" s="22">
        <f t="shared" si="299"/>
        <v>0</v>
      </c>
      <c r="P411" s="22">
        <f t="shared" si="330"/>
        <v>0</v>
      </c>
      <c r="Q411" s="22">
        <f t="shared" si="331"/>
        <v>0</v>
      </c>
      <c r="R411" s="22">
        <f t="shared" si="300"/>
        <v>919639.61671843333</v>
      </c>
      <c r="S411" s="16">
        <f t="shared" si="290"/>
        <v>0</v>
      </c>
      <c r="T411" s="15">
        <f t="shared" si="301"/>
        <v>0</v>
      </c>
      <c r="U411" s="23">
        <f t="shared" si="318"/>
        <v>742571.5940675044</v>
      </c>
      <c r="V411" s="23">
        <f t="shared" si="319"/>
        <v>0</v>
      </c>
      <c r="W411" s="23">
        <f t="shared" si="332"/>
        <v>22168.483208767062</v>
      </c>
      <c r="X411" s="23">
        <f t="shared" si="320"/>
        <v>21589863.160143014</v>
      </c>
      <c r="Y411" s="23">
        <f t="shared" si="302"/>
        <v>2898334.4577633357</v>
      </c>
      <c r="Z411" s="3">
        <f t="shared" si="303"/>
        <v>0</v>
      </c>
      <c r="AA411" s="23">
        <f t="shared" si="304"/>
        <v>10788934.249050586</v>
      </c>
      <c r="AB411" s="26">
        <f t="shared" si="321"/>
        <v>36019825.000000007</v>
      </c>
      <c r="AC411" s="23">
        <f t="shared" si="322"/>
        <v>40823036</v>
      </c>
      <c r="AD411" s="23">
        <f t="shared" si="328"/>
        <v>4803211</v>
      </c>
      <c r="AE411" s="24">
        <f t="shared" si="288"/>
        <v>36019825</v>
      </c>
      <c r="AF411" s="3">
        <f t="shared" si="323"/>
        <v>0</v>
      </c>
      <c r="AG411" s="2">
        <f t="shared" si="305"/>
        <v>0</v>
      </c>
      <c r="AH411" s="2">
        <f t="shared" si="306"/>
        <v>0.93304374003482082</v>
      </c>
      <c r="AI411" s="23">
        <f t="shared" si="329"/>
        <v>12072468.163644733</v>
      </c>
      <c r="AJ411" s="23">
        <f t="shared" si="307"/>
        <v>893680.90292758809</v>
      </c>
      <c r="AK411" s="23">
        <f t="shared" si="308"/>
        <v>0</v>
      </c>
      <c r="AL411" s="23">
        <f t="shared" si="333"/>
        <v>0</v>
      </c>
      <c r="AM411" s="23">
        <f t="shared" si="334"/>
        <v>0</v>
      </c>
      <c r="AN411" s="16">
        <f t="shared" si="324"/>
        <v>0</v>
      </c>
      <c r="AO411" s="23">
        <f t="shared" si="325"/>
        <v>0</v>
      </c>
      <c r="AP411" s="22">
        <f t="shared" si="326"/>
        <v>0</v>
      </c>
      <c r="AQ411" s="30">
        <f t="shared" si="309"/>
        <v>48878036.082403049</v>
      </c>
      <c r="AR411" s="28">
        <f t="shared" si="310"/>
        <v>1122489.6041178121</v>
      </c>
      <c r="AS411" s="25">
        <f t="shared" si="311"/>
        <v>41997963.71070914</v>
      </c>
      <c r="AT411" s="32">
        <f t="shared" si="312"/>
        <v>0</v>
      </c>
      <c r="AU411" s="23">
        <f t="shared" si="313"/>
        <v>0</v>
      </c>
      <c r="AV411" s="22">
        <f t="shared" si="314"/>
        <v>4837943.1508576171</v>
      </c>
      <c r="AW411" s="31">
        <f t="shared" si="327"/>
        <v>48878036.082403004</v>
      </c>
    </row>
    <row r="412" spans="1:53" x14ac:dyDescent="0.25">
      <c r="A412">
        <f t="shared" si="335"/>
        <v>320</v>
      </c>
      <c r="B412" t="s">
        <v>7</v>
      </c>
      <c r="C412" s="27">
        <f t="shared" si="292"/>
        <v>0</v>
      </c>
      <c r="D412" s="27">
        <f t="shared" si="315"/>
        <v>78327.73394920789</v>
      </c>
      <c r="E412" s="27" t="b">
        <f t="shared" si="291"/>
        <v>0</v>
      </c>
      <c r="F412" s="29">
        <f t="shared" si="293"/>
        <v>50000</v>
      </c>
      <c r="G412" s="27">
        <f t="shared" si="316"/>
        <v>0</v>
      </c>
      <c r="H412" s="22">
        <f t="shared" si="294"/>
        <v>84098508.317448571</v>
      </c>
      <c r="I412" s="23">
        <f t="shared" si="295"/>
        <v>114388130.18848766</v>
      </c>
      <c r="J412" s="23">
        <f t="shared" si="296"/>
        <v>90</v>
      </c>
      <c r="K412" s="19">
        <f t="shared" si="317"/>
        <v>1.5665546789841578</v>
      </c>
      <c r="L412" s="16">
        <f t="shared" si="297"/>
        <v>0.66332785251476356</v>
      </c>
      <c r="M412" s="23">
        <f>M411-IF($B412="B",(Percent_Rent_In_Elsies*2.49%/12 * H411)/K411,0)+IF($B412="D",N412,0)+IF(B412="D",AK411)+IF(B412="C",F411*90%)-(Y412-Y411)-IF($B412="A",Q411/K411) + IF($B412="A",Q411/K411)</f>
        <v>-77691.945665203282</v>
      </c>
      <c r="N412" s="23">
        <f t="shared" si="298"/>
        <v>0</v>
      </c>
      <c r="O412" s="22">
        <f t="shared" si="299"/>
        <v>0</v>
      </c>
      <c r="P412" s="22">
        <f t="shared" si="330"/>
        <v>0</v>
      </c>
      <c r="Q412" s="22">
        <f t="shared" si="331"/>
        <v>0</v>
      </c>
      <c r="R412" s="22">
        <f t="shared" si="300"/>
        <v>843002.98199189722</v>
      </c>
      <c r="S412" s="16">
        <f t="shared" si="290"/>
        <v>76636.634726536111</v>
      </c>
      <c r="T412" s="15">
        <f t="shared" si="301"/>
        <v>0</v>
      </c>
      <c r="U412" s="23">
        <f t="shared" si="318"/>
        <v>680690.62789521238</v>
      </c>
      <c r="V412" s="23">
        <f t="shared" si="319"/>
        <v>61880.966172292035</v>
      </c>
      <c r="W412" s="23">
        <f t="shared" si="332"/>
        <v>22168.483208767062</v>
      </c>
      <c r="X412" s="23">
        <f t="shared" si="320"/>
        <v>21589863.160143014</v>
      </c>
      <c r="Y412" s="23">
        <f t="shared" si="302"/>
        <v>2898334.4577633357</v>
      </c>
      <c r="Z412" s="3">
        <f t="shared" si="303"/>
        <v>0</v>
      </c>
      <c r="AA412" s="23">
        <f t="shared" si="304"/>
        <v>10788934.249050586</v>
      </c>
      <c r="AB412" s="26">
        <f t="shared" si="321"/>
        <v>36019825.000000007</v>
      </c>
      <c r="AC412" s="23">
        <f t="shared" si="322"/>
        <v>40823036</v>
      </c>
      <c r="AD412" s="23">
        <f t="shared" si="328"/>
        <v>4803211</v>
      </c>
      <c r="AE412" s="24">
        <f t="shared" si="288"/>
        <v>36019825</v>
      </c>
      <c r="AF412" s="3">
        <f t="shared" si="323"/>
        <v>0</v>
      </c>
      <c r="AG412" s="2">
        <f t="shared" si="305"/>
        <v>0</v>
      </c>
      <c r="AH412" s="2">
        <f t="shared" si="306"/>
        <v>0.93391356917973445</v>
      </c>
      <c r="AI412" s="23">
        <f t="shared" si="329"/>
        <v>12072468.163644733</v>
      </c>
      <c r="AJ412" s="23">
        <f t="shared" si="307"/>
        <v>893680.90292758809</v>
      </c>
      <c r="AK412" s="23">
        <f t="shared" si="308"/>
        <v>0</v>
      </c>
      <c r="AL412" s="23">
        <f t="shared" si="333"/>
        <v>148002.21915381588</v>
      </c>
      <c r="AM412" s="23">
        <f t="shared" si="334"/>
        <v>19840013527.300343</v>
      </c>
      <c r="AN412" s="16">
        <f t="shared" si="324"/>
        <v>0</v>
      </c>
      <c r="AO412" s="23">
        <f t="shared" si="325"/>
        <v>55645.001432000521</v>
      </c>
      <c r="AP412" s="22">
        <f t="shared" si="326"/>
        <v>87170.937355380593</v>
      </c>
      <c r="AQ412" s="30">
        <f t="shared" si="309"/>
        <v>49129964.7380955</v>
      </c>
      <c r="AR412" s="28">
        <f t="shared" si="310"/>
        <v>1208919.5885056721</v>
      </c>
      <c r="AS412" s="25">
        <f t="shared" si="311"/>
        <v>42076291.444658346</v>
      </c>
      <c r="AT412" s="32">
        <f t="shared" si="312"/>
        <v>0</v>
      </c>
      <c r="AU412" s="23">
        <f t="shared" si="313"/>
        <v>0</v>
      </c>
      <c r="AV412" s="22">
        <f t="shared" si="314"/>
        <v>4837943.1508576171</v>
      </c>
      <c r="AW412" s="31">
        <f t="shared" si="327"/>
        <v>49129964.738095455</v>
      </c>
    </row>
    <row r="413" spans="1:53" s="21" customFormat="1" x14ac:dyDescent="0.25">
      <c r="A413">
        <f t="shared" si="335"/>
        <v>320</v>
      </c>
      <c r="B413" t="s">
        <v>8</v>
      </c>
      <c r="C413" s="27">
        <f t="shared" si="292"/>
        <v>0</v>
      </c>
      <c r="D413" s="27">
        <f t="shared" si="315"/>
        <v>0</v>
      </c>
      <c r="E413" s="27" t="b">
        <f t="shared" si="291"/>
        <v>0</v>
      </c>
      <c r="F413" s="29">
        <f t="shared" si="293"/>
        <v>0</v>
      </c>
      <c r="G413" s="27">
        <f t="shared" si="316"/>
        <v>0</v>
      </c>
      <c r="H413" s="22">
        <f t="shared" si="294"/>
        <v>84098508.317448571</v>
      </c>
      <c r="I413" s="23">
        <f t="shared" si="295"/>
        <v>114388130.18848766</v>
      </c>
      <c r="J413" s="23">
        <f t="shared" si="296"/>
        <v>90</v>
      </c>
      <c r="K413" s="19">
        <f t="shared" si="317"/>
        <v>1.5665546789841578</v>
      </c>
      <c r="L413" s="16">
        <f t="shared" si="297"/>
        <v>0.66332785251476356</v>
      </c>
      <c r="M413" s="23">
        <f>M412-IF($B413="B",(Percent_Rent_In_Elsies*2.49%/12 * H412)/K412,0)+IF($B413="D",N413,0)+IF(B413="D",AK412)+IF(B413="C",F412*90%)-(Y413-Y412)-IF($B413="A",Q412/K412) + IF($B413="A",Q412/K412)</f>
        <v>-38097.445128636216</v>
      </c>
      <c r="N413" s="23">
        <f t="shared" si="298"/>
        <v>0</v>
      </c>
      <c r="O413" s="22">
        <f t="shared" si="299"/>
        <v>0</v>
      </c>
      <c r="P413" s="22">
        <f t="shared" si="330"/>
        <v>0</v>
      </c>
      <c r="Q413" s="22">
        <f t="shared" si="331"/>
        <v>0</v>
      </c>
      <c r="R413" s="22">
        <f t="shared" si="300"/>
        <v>930173.91934727784</v>
      </c>
      <c r="S413" s="16">
        <f t="shared" si="290"/>
        <v>76636.634726536111</v>
      </c>
      <c r="T413" s="15">
        <f t="shared" si="301"/>
        <v>0</v>
      </c>
      <c r="U413" s="23">
        <f t="shared" si="318"/>
        <v>741335.62932721293</v>
      </c>
      <c r="V413" s="23">
        <f t="shared" si="319"/>
        <v>61880.966172292035</v>
      </c>
      <c r="W413" s="23">
        <f t="shared" si="332"/>
        <v>22168.483208767062</v>
      </c>
      <c r="X413" s="23">
        <f t="shared" si="320"/>
        <v>21589863.160143014</v>
      </c>
      <c r="Y413" s="23">
        <f t="shared" si="302"/>
        <v>2903739.9572267686</v>
      </c>
      <c r="Z413" s="3">
        <f t="shared" si="303"/>
        <v>0</v>
      </c>
      <c r="AA413" s="23">
        <f t="shared" si="304"/>
        <v>10788934.249050586</v>
      </c>
      <c r="AB413" s="26">
        <f t="shared" si="321"/>
        <v>36069825.000000007</v>
      </c>
      <c r="AC413" s="23">
        <f t="shared" si="322"/>
        <v>40873036</v>
      </c>
      <c r="AD413" s="23">
        <f t="shared" si="328"/>
        <v>4803211</v>
      </c>
      <c r="AE413" s="24">
        <f t="shared" si="288"/>
        <v>36069825</v>
      </c>
      <c r="AF413" s="3">
        <f t="shared" si="323"/>
        <v>21551765.715014372</v>
      </c>
      <c r="AG413" s="2">
        <f t="shared" si="305"/>
        <v>0</v>
      </c>
      <c r="AH413" s="2">
        <f t="shared" si="306"/>
        <v>0.9326189779678562</v>
      </c>
      <c r="AI413" s="23">
        <f t="shared" si="329"/>
        <v>12072468.163644733</v>
      </c>
      <c r="AJ413" s="23">
        <f t="shared" si="307"/>
        <v>893680.90292758809</v>
      </c>
      <c r="AK413" s="23">
        <f t="shared" si="308"/>
        <v>-8434.5687497325816</v>
      </c>
      <c r="AL413" s="23">
        <f t="shared" si="333"/>
        <v>0</v>
      </c>
      <c r="AM413" s="23">
        <f t="shared" si="334"/>
        <v>0</v>
      </c>
      <c r="AN413" s="16">
        <f t="shared" si="324"/>
        <v>0</v>
      </c>
      <c r="AO413" s="23">
        <f t="shared" si="325"/>
        <v>0</v>
      </c>
      <c r="AP413" s="22">
        <f t="shared" si="326"/>
        <v>0</v>
      </c>
      <c r="AQ413" s="30">
        <f t="shared" si="309"/>
        <v>49079535.384785652</v>
      </c>
      <c r="AR413" s="28">
        <f t="shared" si="310"/>
        <v>1158490.2351958232</v>
      </c>
      <c r="AS413" s="25">
        <f t="shared" si="311"/>
        <v>42076291.444658346</v>
      </c>
      <c r="AT413" s="32">
        <f t="shared" si="312"/>
        <v>0</v>
      </c>
      <c r="AU413" s="23">
        <f t="shared" si="313"/>
        <v>0</v>
      </c>
      <c r="AV413" s="22">
        <f t="shared" si="314"/>
        <v>4837943.1508576171</v>
      </c>
      <c r="AW413" s="31">
        <f t="shared" si="327"/>
        <v>49079535.3847856</v>
      </c>
      <c r="AX413"/>
      <c r="AY413"/>
      <c r="AZ413"/>
      <c r="BA413"/>
    </row>
    <row r="414" spans="1:53" s="21" customFormat="1" x14ac:dyDescent="0.25">
      <c r="A414" s="21">
        <f t="shared" si="335"/>
        <v>320</v>
      </c>
      <c r="B414" s="21" t="s">
        <v>9</v>
      </c>
      <c r="C414" s="27">
        <f t="shared" si="292"/>
        <v>0</v>
      </c>
      <c r="D414" s="27">
        <f t="shared" si="315"/>
        <v>0</v>
      </c>
      <c r="E414" s="27" t="b">
        <f t="shared" si="291"/>
        <v>0</v>
      </c>
      <c r="F414" s="29">
        <f t="shared" si="293"/>
        <v>0</v>
      </c>
      <c r="G414" s="27">
        <f t="shared" si="316"/>
        <v>0</v>
      </c>
      <c r="H414" s="22">
        <f t="shared" si="294"/>
        <v>84098508.317448571</v>
      </c>
      <c r="I414" s="23">
        <f t="shared" si="295"/>
        <v>114388130.18848766</v>
      </c>
      <c r="J414" s="23">
        <f t="shared" si="296"/>
        <v>90</v>
      </c>
      <c r="K414" s="19">
        <f t="shared" si="317"/>
        <v>1.5665546789841578</v>
      </c>
      <c r="L414" s="16">
        <f t="shared" si="297"/>
        <v>0.66332785251476356</v>
      </c>
      <c r="M414" s="23">
        <f>M413-IF($B414="B",(Percent_Rent_In_Elsies*2.49%/12 * H413)/K413,0)+IF($B414="D",N414,0)+IF(B414="D",AK413)+IF(B414="C",F413*90%)-(Y414-Y413)-IF($B414="A",Q413/K413) + IF($B414="A",Q413/K413)</f>
        <v>-46532.013878368802</v>
      </c>
      <c r="N414" s="23">
        <f t="shared" si="298"/>
        <v>0</v>
      </c>
      <c r="O414" s="22">
        <f t="shared" si="299"/>
        <v>35081.354456887668</v>
      </c>
      <c r="P414" s="22">
        <f t="shared" si="330"/>
        <v>0</v>
      </c>
      <c r="Q414" s="22">
        <f t="shared" si="331"/>
        <v>0</v>
      </c>
      <c r="R414" s="22">
        <f t="shared" si="300"/>
        <v>930173.91934727784</v>
      </c>
      <c r="S414" s="16">
        <f t="shared" si="290"/>
        <v>0</v>
      </c>
      <c r="T414" s="15">
        <f t="shared" si="301"/>
        <v>41555.280269648443</v>
      </c>
      <c r="U414" s="23">
        <f t="shared" si="318"/>
        <v>741335.62932721293</v>
      </c>
      <c r="V414" s="23">
        <f t="shared" si="319"/>
        <v>0</v>
      </c>
      <c r="W414" s="23">
        <f t="shared" si="332"/>
        <v>84049.449381059094</v>
      </c>
      <c r="X414" s="23">
        <f t="shared" si="320"/>
        <v>21589863.160143014</v>
      </c>
      <c r="Y414" s="23">
        <f t="shared" si="302"/>
        <v>2903739.9572267686</v>
      </c>
      <c r="Z414" s="3">
        <f t="shared" si="303"/>
        <v>0</v>
      </c>
      <c r="AA414" s="23">
        <f t="shared" si="304"/>
        <v>10797368.817800319</v>
      </c>
      <c r="AB414" s="26">
        <f t="shared" si="321"/>
        <v>36069825.000000007</v>
      </c>
      <c r="AC414" s="23">
        <f t="shared" si="322"/>
        <v>40873036</v>
      </c>
      <c r="AD414" s="23">
        <f t="shared" si="328"/>
        <v>4803211</v>
      </c>
      <c r="AE414" s="24">
        <f t="shared" si="288"/>
        <v>36069825</v>
      </c>
      <c r="AF414" s="3">
        <f t="shared" si="323"/>
        <v>0</v>
      </c>
      <c r="AG414" s="2">
        <f t="shared" si="305"/>
        <v>0</v>
      </c>
      <c r="AH414" s="2">
        <f t="shared" si="306"/>
        <v>0.9326189779678562</v>
      </c>
      <c r="AI414" s="23">
        <f t="shared" si="329"/>
        <v>12081906.173030524</v>
      </c>
      <c r="AJ414" s="23">
        <f t="shared" si="307"/>
        <v>893680.90292758809</v>
      </c>
      <c r="AK414" s="23">
        <f t="shared" si="308"/>
        <v>0</v>
      </c>
      <c r="AL414" s="23">
        <f t="shared" si="333"/>
        <v>0</v>
      </c>
      <c r="AM414" s="23">
        <f t="shared" si="334"/>
        <v>0</v>
      </c>
      <c r="AN414" s="16">
        <f t="shared" si="324"/>
        <v>0</v>
      </c>
      <c r="AO414" s="23">
        <f t="shared" si="325"/>
        <v>0</v>
      </c>
      <c r="AP414" s="22">
        <f t="shared" si="326"/>
        <v>0</v>
      </c>
      <c r="AQ414" s="30">
        <f t="shared" si="309"/>
        <v>49079535.384785652</v>
      </c>
      <c r="AR414" s="28">
        <f t="shared" si="310"/>
        <v>1158490.2351958232</v>
      </c>
      <c r="AS414" s="25">
        <f t="shared" si="311"/>
        <v>42076291.444658346</v>
      </c>
      <c r="AT414" s="32">
        <f t="shared" si="312"/>
        <v>0</v>
      </c>
      <c r="AU414" s="23">
        <f t="shared" si="313"/>
        <v>0</v>
      </c>
      <c r="AV414" s="22">
        <f t="shared" si="314"/>
        <v>4837943.1508576171</v>
      </c>
      <c r="AW414" s="31">
        <f t="shared" si="327"/>
        <v>49079535.3847856</v>
      </c>
    </row>
    <row r="415" spans="1:53" x14ac:dyDescent="0.25">
      <c r="A415" s="21">
        <f t="shared" si="335"/>
        <v>320</v>
      </c>
      <c r="B415" s="21" t="s">
        <v>28</v>
      </c>
      <c r="C415" s="27">
        <f t="shared" si="292"/>
        <v>0</v>
      </c>
      <c r="D415" s="27">
        <f t="shared" si="315"/>
        <v>0</v>
      </c>
      <c r="E415" s="27" t="b">
        <f t="shared" si="291"/>
        <v>0</v>
      </c>
      <c r="F415" s="29">
        <f t="shared" si="293"/>
        <v>0</v>
      </c>
      <c r="G415" s="27">
        <f t="shared" si="316"/>
        <v>0</v>
      </c>
      <c r="H415" s="22">
        <f t="shared" si="294"/>
        <v>84098508.317448571</v>
      </c>
      <c r="I415" s="23">
        <f t="shared" si="295"/>
        <v>114388130.18848766</v>
      </c>
      <c r="J415" s="23">
        <f t="shared" si="296"/>
        <v>90</v>
      </c>
      <c r="K415" s="19">
        <f t="shared" si="317"/>
        <v>1.5665546789841578</v>
      </c>
      <c r="L415" s="16">
        <f t="shared" si="297"/>
        <v>0.66332785251476356</v>
      </c>
      <c r="M415" s="23">
        <f>M414-IF($B415="B",(Percent_Rent_In_Elsies*2.49%/12 * H414)/K414,0)+IF($B415="D",N415,0)+IF(B415="D",AK414)+IF(B415="C",F414*90%)-(Y415-Y414)-IF($B415="A",Q414/K414) + IF($B415="A",Q414/K414)</f>
        <v>-46532.013878368802</v>
      </c>
      <c r="N415" s="23">
        <f t="shared" si="298"/>
        <v>0</v>
      </c>
      <c r="O415" s="22">
        <f t="shared" si="299"/>
        <v>0</v>
      </c>
      <c r="P415" s="22">
        <f t="shared" si="330"/>
        <v>0</v>
      </c>
      <c r="Q415" s="22">
        <f t="shared" si="331"/>
        <v>35081.354456887668</v>
      </c>
      <c r="R415" s="22">
        <f t="shared" si="300"/>
        <v>930173.91934727784</v>
      </c>
      <c r="S415" s="16">
        <f t="shared" si="290"/>
        <v>0</v>
      </c>
      <c r="T415" s="15">
        <f t="shared" si="301"/>
        <v>0</v>
      </c>
      <c r="U415" s="23">
        <f t="shared" si="318"/>
        <v>741335.62932721293</v>
      </c>
      <c r="V415" s="23">
        <f t="shared" si="319"/>
        <v>0</v>
      </c>
      <c r="W415" s="23">
        <f t="shared" si="332"/>
        <v>0</v>
      </c>
      <c r="X415" s="23">
        <f t="shared" si="320"/>
        <v>21589863.160143014</v>
      </c>
      <c r="Y415" s="23">
        <f t="shared" si="302"/>
        <v>2903739.9572267686</v>
      </c>
      <c r="Z415" s="3">
        <f t="shared" si="303"/>
        <v>4202.4724690529556</v>
      </c>
      <c r="AA415" s="23">
        <f t="shared" si="304"/>
        <v>10860405.904836113</v>
      </c>
      <c r="AB415" s="26">
        <f t="shared" si="321"/>
        <v>36069825.000000007</v>
      </c>
      <c r="AC415" s="23">
        <f t="shared" si="322"/>
        <v>40873036</v>
      </c>
      <c r="AD415" s="23">
        <f t="shared" si="328"/>
        <v>4803211</v>
      </c>
      <c r="AE415" s="24">
        <f t="shared" si="288"/>
        <v>36069825</v>
      </c>
      <c r="AF415" s="3">
        <f t="shared" si="323"/>
        <v>0</v>
      </c>
      <c r="AG415" s="2">
        <f t="shared" si="305"/>
        <v>2.3399321566261672E-3</v>
      </c>
      <c r="AH415" s="2">
        <f t="shared" si="306"/>
        <v>0.9326189779678562</v>
      </c>
      <c r="AI415" s="23">
        <f t="shared" si="329"/>
        <v>12152442.632777277</v>
      </c>
      <c r="AJ415" s="23">
        <f t="shared" si="307"/>
        <v>893680.90292758809</v>
      </c>
      <c r="AK415" s="23">
        <f t="shared" si="308"/>
        <v>0</v>
      </c>
      <c r="AL415" s="23">
        <f t="shared" si="333"/>
        <v>0</v>
      </c>
      <c r="AM415" s="23">
        <f t="shared" si="334"/>
        <v>0</v>
      </c>
      <c r="AN415" s="16">
        <f t="shared" si="324"/>
        <v>0</v>
      </c>
      <c r="AO415" s="23">
        <f t="shared" si="325"/>
        <v>0</v>
      </c>
      <c r="AP415" s="22">
        <f t="shared" si="326"/>
        <v>0</v>
      </c>
      <c r="AQ415" s="30">
        <f t="shared" si="309"/>
        <v>49079535.384785652</v>
      </c>
      <c r="AR415" s="28">
        <f t="shared" si="310"/>
        <v>1158490.2351958232</v>
      </c>
      <c r="AS415" s="25">
        <f t="shared" si="311"/>
        <v>42076291.444658346</v>
      </c>
      <c r="AT415" s="32">
        <f t="shared" si="312"/>
        <v>8404.9449381059112</v>
      </c>
      <c r="AU415" s="23">
        <f t="shared" si="313"/>
        <v>8404.9449381059112</v>
      </c>
      <c r="AV415" s="22">
        <f t="shared" si="314"/>
        <v>4879498.431127266</v>
      </c>
      <c r="AW415" s="31">
        <f t="shared" si="327"/>
        <v>49079535.3847856</v>
      </c>
      <c r="AX415" s="21"/>
      <c r="AY415" s="21"/>
      <c r="AZ415" s="21"/>
      <c r="BA415" s="21"/>
    </row>
    <row r="416" spans="1:53" x14ac:dyDescent="0.25">
      <c r="A416">
        <f t="shared" si="335"/>
        <v>321</v>
      </c>
      <c r="B416" t="s">
        <v>6</v>
      </c>
      <c r="C416" s="27">
        <f t="shared" si="292"/>
        <v>0</v>
      </c>
      <c r="D416" s="27">
        <f t="shared" si="315"/>
        <v>0</v>
      </c>
      <c r="E416" s="27" t="b">
        <f t="shared" si="291"/>
        <v>0</v>
      </c>
      <c r="F416" s="29">
        <f t="shared" si="293"/>
        <v>0</v>
      </c>
      <c r="G416" s="27">
        <f t="shared" si="316"/>
        <v>0</v>
      </c>
      <c r="H416" s="22">
        <f t="shared" si="294"/>
        <v>85083165.189769864</v>
      </c>
      <c r="I416" s="23">
        <f t="shared" si="295"/>
        <v>114388130.18848766</v>
      </c>
      <c r="J416" s="23">
        <f t="shared" si="296"/>
        <v>92</v>
      </c>
      <c r="K416" s="19">
        <f t="shared" si="317"/>
        <v>1.5822593896409736</v>
      </c>
      <c r="L416" s="16">
        <f t="shared" si="297"/>
        <v>0.67109434375995092</v>
      </c>
      <c r="M416" s="23">
        <f>M415-IF($B416="B",(Percent_Rent_In_Elsies*2.49%/12 * H415)/K415,0)+IF($B416="D",N416,0)+IF(B416="D",AK415)+IF(B416="C",F415*90%)-(Y416-Y415)-IF($B416="A",Q415/K415) + IF($B416="A",Q415/K415)</f>
        <v>-46532.013878368809</v>
      </c>
      <c r="N416" s="23">
        <f t="shared" si="298"/>
        <v>0</v>
      </c>
      <c r="O416" s="22">
        <f t="shared" si="299"/>
        <v>0</v>
      </c>
      <c r="P416" s="22">
        <f t="shared" si="330"/>
        <v>0</v>
      </c>
      <c r="Q416" s="22">
        <f t="shared" si="331"/>
        <v>0</v>
      </c>
      <c r="R416" s="22">
        <f t="shared" si="300"/>
        <v>930173.91934727784</v>
      </c>
      <c r="S416" s="16">
        <f t="shared" si="290"/>
        <v>0</v>
      </c>
      <c r="T416" s="15">
        <f t="shared" si="301"/>
        <v>0</v>
      </c>
      <c r="U416" s="23">
        <f t="shared" si="318"/>
        <v>741335.62932721293</v>
      </c>
      <c r="V416" s="23">
        <f t="shared" si="319"/>
        <v>0</v>
      </c>
      <c r="W416" s="23">
        <f t="shared" si="332"/>
        <v>22393.954662110096</v>
      </c>
      <c r="X416" s="23">
        <f t="shared" si="320"/>
        <v>21588481.567826167</v>
      </c>
      <c r="Y416" s="23">
        <f t="shared" si="302"/>
        <v>2903739.9572267686</v>
      </c>
      <c r="Z416" s="3">
        <f t="shared" si="303"/>
        <v>0</v>
      </c>
      <c r="AA416" s="23">
        <f t="shared" si="304"/>
        <v>10860405.904836113</v>
      </c>
      <c r="AB416" s="26">
        <f t="shared" si="321"/>
        <v>36069825</v>
      </c>
      <c r="AC416" s="23">
        <f t="shared" si="322"/>
        <v>40873036</v>
      </c>
      <c r="AD416" s="23">
        <f t="shared" si="328"/>
        <v>4803211</v>
      </c>
      <c r="AE416" s="24">
        <f t="shared" si="288"/>
        <v>36069825</v>
      </c>
      <c r="AF416" s="3">
        <f t="shared" si="323"/>
        <v>0</v>
      </c>
      <c r="AG416" s="2">
        <f t="shared" si="305"/>
        <v>0</v>
      </c>
      <c r="AH416" s="2">
        <f t="shared" si="306"/>
        <v>0.94353843069402044</v>
      </c>
      <c r="AI416" s="23">
        <f t="shared" si="329"/>
        <v>12274270.870170867</v>
      </c>
      <c r="AJ416" s="23">
        <f t="shared" si="307"/>
        <v>884810.67590167397</v>
      </c>
      <c r="AK416" s="23">
        <f t="shared" si="308"/>
        <v>0</v>
      </c>
      <c r="AL416" s="23">
        <f t="shared" si="333"/>
        <v>0</v>
      </c>
      <c r="AM416" s="23">
        <f t="shared" si="334"/>
        <v>0</v>
      </c>
      <c r="AN416" s="16">
        <f t="shared" si="324"/>
        <v>0</v>
      </c>
      <c r="AO416" s="23">
        <f t="shared" si="325"/>
        <v>0</v>
      </c>
      <c r="AP416" s="22">
        <f t="shared" si="326"/>
        <v>0</v>
      </c>
      <c r="AQ416" s="30">
        <f t="shared" si="309"/>
        <v>49044489.11168322</v>
      </c>
      <c r="AR416" s="28">
        <f t="shared" si="310"/>
        <v>1158525.3165502802</v>
      </c>
      <c r="AS416" s="25">
        <f t="shared" si="311"/>
        <v>42076291.444658346</v>
      </c>
      <c r="AT416" s="32">
        <f t="shared" si="312"/>
        <v>0</v>
      </c>
      <c r="AU416" s="23">
        <f t="shared" si="313"/>
        <v>0</v>
      </c>
      <c r="AV416" s="22">
        <f t="shared" si="314"/>
        <v>4879498.431127266</v>
      </c>
      <c r="AW416" s="31">
        <f t="shared" si="327"/>
        <v>49044489.111683168</v>
      </c>
    </row>
    <row r="417" spans="1:53" x14ac:dyDescent="0.25">
      <c r="A417">
        <f t="shared" si="335"/>
        <v>321</v>
      </c>
      <c r="B417" t="s">
        <v>7</v>
      </c>
      <c r="C417" s="27">
        <f t="shared" si="292"/>
        <v>0</v>
      </c>
      <c r="D417" s="27">
        <f t="shared" si="315"/>
        <v>158225.93896409735</v>
      </c>
      <c r="E417" s="27" t="b">
        <f t="shared" si="291"/>
        <v>0</v>
      </c>
      <c r="F417" s="29">
        <f t="shared" si="293"/>
        <v>100000</v>
      </c>
      <c r="G417" s="27">
        <f t="shared" si="316"/>
        <v>0</v>
      </c>
      <c r="H417" s="22">
        <f t="shared" si="294"/>
        <v>85241391.128733963</v>
      </c>
      <c r="I417" s="23">
        <f t="shared" si="295"/>
        <v>114623903.20674558</v>
      </c>
      <c r="J417" s="23">
        <f t="shared" si="296"/>
        <v>92</v>
      </c>
      <c r="K417" s="19">
        <f t="shared" si="317"/>
        <v>1.5822593896409736</v>
      </c>
      <c r="L417" s="16">
        <f t="shared" si="297"/>
        <v>0.67109434375995092</v>
      </c>
      <c r="M417" s="23">
        <f>M416-IF($B417="B",(Percent_Rent_In_Elsies*2.49%/12 * H416)/K416,0)+IF($B417="D",N417,0)+IF(B417="D",AK416)+IF(B417="C",F416*90%)-(Y417-Y416)-IF($B417="A",Q416/K416) + IF($B417="A",Q416/K416)</f>
        <v>-102321.718437756</v>
      </c>
      <c r="N417" s="23">
        <f t="shared" si="298"/>
        <v>0</v>
      </c>
      <c r="O417" s="22">
        <f t="shared" si="299"/>
        <v>0</v>
      </c>
      <c r="P417" s="22">
        <f t="shared" si="330"/>
        <v>0</v>
      </c>
      <c r="Q417" s="22">
        <f t="shared" si="331"/>
        <v>0</v>
      </c>
      <c r="R417" s="22">
        <f t="shared" si="300"/>
        <v>852659.42606833798</v>
      </c>
      <c r="S417" s="16">
        <f t="shared" si="290"/>
        <v>77514.493278939815</v>
      </c>
      <c r="T417" s="15">
        <f t="shared" si="301"/>
        <v>0</v>
      </c>
      <c r="U417" s="23">
        <f t="shared" si="318"/>
        <v>679557.66021661181</v>
      </c>
      <c r="V417" s="23">
        <f t="shared" si="319"/>
        <v>61777.96911060108</v>
      </c>
      <c r="W417" s="23">
        <f t="shared" si="332"/>
        <v>22393.954662110096</v>
      </c>
      <c r="X417" s="23">
        <f t="shared" si="320"/>
        <v>21588481.567826167</v>
      </c>
      <c r="Y417" s="23">
        <f t="shared" si="302"/>
        <v>2903739.9572267686</v>
      </c>
      <c r="Z417" s="3">
        <f t="shared" si="303"/>
        <v>0</v>
      </c>
      <c r="AA417" s="23">
        <f t="shared" si="304"/>
        <v>10860405.904836113</v>
      </c>
      <c r="AB417" s="26">
        <f t="shared" si="321"/>
        <v>36069825</v>
      </c>
      <c r="AC417" s="23">
        <f t="shared" si="322"/>
        <v>40873036</v>
      </c>
      <c r="AD417" s="23">
        <f t="shared" si="328"/>
        <v>4803211</v>
      </c>
      <c r="AE417" s="24">
        <f t="shared" si="288"/>
        <v>36069825</v>
      </c>
      <c r="AF417" s="3">
        <f t="shared" si="323"/>
        <v>0</v>
      </c>
      <c r="AG417" s="2">
        <f t="shared" si="305"/>
        <v>0</v>
      </c>
      <c r="AH417" s="2">
        <f t="shared" si="306"/>
        <v>0.94529309336803224</v>
      </c>
      <c r="AI417" s="23">
        <f t="shared" si="329"/>
        <v>12274270.870170867</v>
      </c>
      <c r="AJ417" s="23">
        <f t="shared" si="307"/>
        <v>884810.67590167397</v>
      </c>
      <c r="AK417" s="23">
        <f t="shared" si="308"/>
        <v>0</v>
      </c>
      <c r="AL417" s="23">
        <f t="shared" si="333"/>
        <v>201802.70652613416</v>
      </c>
      <c r="AM417" s="23">
        <f t="shared" si="334"/>
        <v>26783578374.026386</v>
      </c>
      <c r="AN417" s="16">
        <f t="shared" si="324"/>
        <v>0</v>
      </c>
      <c r="AO417" s="23">
        <f t="shared" si="325"/>
        <v>55789.704559387203</v>
      </c>
      <c r="AP417" s="22">
        <f t="shared" si="326"/>
        <v>88273.783884386241</v>
      </c>
      <c r="AQ417" s="30">
        <f t="shared" si="309"/>
        <v>49378512.291253068</v>
      </c>
      <c r="AR417" s="28">
        <f t="shared" si="310"/>
        <v>1246048.7732716491</v>
      </c>
      <c r="AS417" s="25">
        <f t="shared" si="311"/>
        <v>42234517.383622445</v>
      </c>
      <c r="AT417" s="32">
        <f t="shared" si="312"/>
        <v>0</v>
      </c>
      <c r="AU417" s="23">
        <f t="shared" si="313"/>
        <v>0</v>
      </c>
      <c r="AV417" s="22">
        <f t="shared" si="314"/>
        <v>4879498.431127266</v>
      </c>
      <c r="AW417" s="31">
        <f t="shared" si="327"/>
        <v>49378512.291253023</v>
      </c>
    </row>
    <row r="418" spans="1:53" s="21" customFormat="1" x14ac:dyDescent="0.25">
      <c r="A418">
        <f t="shared" si="335"/>
        <v>321</v>
      </c>
      <c r="B418" t="s">
        <v>8</v>
      </c>
      <c r="C418" s="27">
        <f t="shared" si="292"/>
        <v>0</v>
      </c>
      <c r="D418" s="27">
        <f t="shared" si="315"/>
        <v>0</v>
      </c>
      <c r="E418" s="27" t="b">
        <f t="shared" si="291"/>
        <v>0</v>
      </c>
      <c r="F418" s="29">
        <f t="shared" si="293"/>
        <v>0</v>
      </c>
      <c r="G418" s="27">
        <f t="shared" si="316"/>
        <v>0</v>
      </c>
      <c r="H418" s="22">
        <f t="shared" si="294"/>
        <v>85241391.128733963</v>
      </c>
      <c r="I418" s="23">
        <f t="shared" si="295"/>
        <v>114623903.20674558</v>
      </c>
      <c r="J418" s="23">
        <f t="shared" si="296"/>
        <v>92</v>
      </c>
      <c r="K418" s="19">
        <f t="shared" si="317"/>
        <v>1.5822593896409736</v>
      </c>
      <c r="L418" s="16">
        <f t="shared" si="297"/>
        <v>0.67109434375995092</v>
      </c>
      <c r="M418" s="23">
        <f>M417-IF($B418="B",(Percent_Rent_In_Elsies*2.49%/12 * H417)/K417,0)+IF($B418="D",N418,0)+IF(B418="D",AK417)+IF(B418="C",F417*90%)-(Y418-Y417)-IF($B418="A",Q417/K417) + IF($B418="A",Q417/K417)</f>
        <v>-23241.097628863587</v>
      </c>
      <c r="N418" s="23">
        <f t="shared" si="298"/>
        <v>0</v>
      </c>
      <c r="O418" s="22">
        <f t="shared" si="299"/>
        <v>0</v>
      </c>
      <c r="P418" s="22">
        <f t="shared" si="330"/>
        <v>0</v>
      </c>
      <c r="Q418" s="22">
        <f t="shared" si="331"/>
        <v>0</v>
      </c>
      <c r="R418" s="22">
        <f t="shared" si="300"/>
        <v>940933.20995272417</v>
      </c>
      <c r="S418" s="16">
        <f t="shared" si="290"/>
        <v>77514.493278939815</v>
      </c>
      <c r="T418" s="15">
        <f t="shared" si="301"/>
        <v>0</v>
      </c>
      <c r="U418" s="23">
        <f t="shared" si="318"/>
        <v>745347.36477599898</v>
      </c>
      <c r="V418" s="23">
        <f t="shared" si="319"/>
        <v>61777.96911060108</v>
      </c>
      <c r="W418" s="23">
        <f t="shared" si="332"/>
        <v>22393.954662110096</v>
      </c>
      <c r="X418" s="23">
        <f t="shared" si="320"/>
        <v>21588481.567826167</v>
      </c>
      <c r="Y418" s="23">
        <f t="shared" si="302"/>
        <v>2914659.3364178762</v>
      </c>
      <c r="Z418" s="3">
        <f t="shared" si="303"/>
        <v>0</v>
      </c>
      <c r="AA418" s="23">
        <f t="shared" si="304"/>
        <v>10860405.904836113</v>
      </c>
      <c r="AB418" s="26">
        <f t="shared" si="321"/>
        <v>36169825.000000007</v>
      </c>
      <c r="AC418" s="23">
        <f t="shared" si="322"/>
        <v>40973036</v>
      </c>
      <c r="AD418" s="23">
        <f t="shared" si="328"/>
        <v>4803211</v>
      </c>
      <c r="AE418" s="24">
        <f t="shared" si="288"/>
        <v>36169825</v>
      </c>
      <c r="AF418" s="3">
        <f t="shared" si="323"/>
        <v>21565240.470197301</v>
      </c>
      <c r="AG418" s="2">
        <f t="shared" si="305"/>
        <v>0</v>
      </c>
      <c r="AH418" s="2">
        <f t="shared" si="306"/>
        <v>0.94267960797414929</v>
      </c>
      <c r="AI418" s="23">
        <f t="shared" si="329"/>
        <v>12274270.870170867</v>
      </c>
      <c r="AJ418" s="23">
        <f t="shared" si="307"/>
        <v>884810.67590167397</v>
      </c>
      <c r="AK418" s="23">
        <f t="shared" si="308"/>
        <v>-15302.57784605678</v>
      </c>
      <c r="AL418" s="23">
        <f t="shared" si="333"/>
        <v>0</v>
      </c>
      <c r="AM418" s="23">
        <f t="shared" si="334"/>
        <v>0</v>
      </c>
      <c r="AN418" s="16">
        <f t="shared" si="324"/>
        <v>0</v>
      </c>
      <c r="AO418" s="23">
        <f t="shared" si="325"/>
        <v>0</v>
      </c>
      <c r="AP418" s="22">
        <f t="shared" si="326"/>
        <v>0</v>
      </c>
      <c r="AQ418" s="30">
        <f t="shared" si="309"/>
        <v>49276642.476099506</v>
      </c>
      <c r="AR418" s="28">
        <f t="shared" si="310"/>
        <v>1144178.9581180892</v>
      </c>
      <c r="AS418" s="25">
        <f t="shared" si="311"/>
        <v>42234517.383622445</v>
      </c>
      <c r="AT418" s="32">
        <f t="shared" si="312"/>
        <v>0</v>
      </c>
      <c r="AU418" s="23">
        <f t="shared" si="313"/>
        <v>0</v>
      </c>
      <c r="AV418" s="22">
        <f t="shared" si="314"/>
        <v>4879498.431127266</v>
      </c>
      <c r="AW418" s="31">
        <f t="shared" si="327"/>
        <v>49276642.476099461</v>
      </c>
      <c r="AX418"/>
      <c r="AY418"/>
      <c r="AZ418"/>
      <c r="BA418"/>
    </row>
    <row r="419" spans="1:53" s="21" customFormat="1" x14ac:dyDescent="0.25">
      <c r="A419">
        <f t="shared" si="335"/>
        <v>321</v>
      </c>
      <c r="B419" t="s">
        <v>9</v>
      </c>
      <c r="C419" s="27">
        <f t="shared" si="292"/>
        <v>0</v>
      </c>
      <c r="D419" s="27">
        <f t="shared" si="315"/>
        <v>0</v>
      </c>
      <c r="E419" s="27" t="b">
        <f t="shared" si="291"/>
        <v>0</v>
      </c>
      <c r="F419" s="29">
        <f t="shared" si="293"/>
        <v>0</v>
      </c>
      <c r="G419" s="27">
        <f t="shared" si="316"/>
        <v>0</v>
      </c>
      <c r="H419" s="22">
        <f t="shared" si="294"/>
        <v>85241391.128733963</v>
      </c>
      <c r="I419" s="23">
        <f t="shared" si="295"/>
        <v>114623903.20674558</v>
      </c>
      <c r="J419" s="23">
        <f t="shared" si="296"/>
        <v>92</v>
      </c>
      <c r="K419" s="19">
        <f t="shared" si="317"/>
        <v>1.5822593896409736</v>
      </c>
      <c r="L419" s="16">
        <f t="shared" si="297"/>
        <v>0.67109434375995092</v>
      </c>
      <c r="M419" s="23">
        <f>M418-IF($B419="B",(Percent_Rent_In_Elsies*2.49%/12 * H418)/K418,0)+IF($B419="D",N419,0)+IF(B419="D",AK418)+IF(B419="C",F418*90%)-(Y419-Y418)-IF($B419="A",Q418/K418) + IF($B419="A",Q418/K418)</f>
        <v>-38543.675474920368</v>
      </c>
      <c r="N419" s="23">
        <f t="shared" si="298"/>
        <v>0</v>
      </c>
      <c r="O419" s="22">
        <f t="shared" si="299"/>
        <v>35726.754562077549</v>
      </c>
      <c r="P419" s="22">
        <f t="shared" si="330"/>
        <v>0</v>
      </c>
      <c r="Q419" s="22">
        <f t="shared" si="331"/>
        <v>0</v>
      </c>
      <c r="R419" s="22">
        <f t="shared" si="300"/>
        <v>940933.20995272417</v>
      </c>
      <c r="S419" s="16">
        <f t="shared" si="290"/>
        <v>0</v>
      </c>
      <c r="T419" s="15">
        <f t="shared" si="301"/>
        <v>41787.738716862266</v>
      </c>
      <c r="U419" s="23">
        <f t="shared" si="318"/>
        <v>745347.36477599898</v>
      </c>
      <c r="V419" s="23">
        <f t="shared" si="319"/>
        <v>0</v>
      </c>
      <c r="W419" s="23">
        <f t="shared" si="332"/>
        <v>84171.923772711176</v>
      </c>
      <c r="X419" s="23">
        <f t="shared" si="320"/>
        <v>21588481.567826167</v>
      </c>
      <c r="Y419" s="23">
        <f t="shared" si="302"/>
        <v>2914659.3364178762</v>
      </c>
      <c r="Z419" s="3">
        <f t="shared" si="303"/>
        <v>0</v>
      </c>
      <c r="AA419" s="23">
        <f t="shared" si="304"/>
        <v>10875708.482682168</v>
      </c>
      <c r="AB419" s="26">
        <f t="shared" si="321"/>
        <v>36169825.000000007</v>
      </c>
      <c r="AC419" s="23">
        <f t="shared" si="322"/>
        <v>40973036</v>
      </c>
      <c r="AD419" s="23">
        <f t="shared" si="328"/>
        <v>4803211</v>
      </c>
      <c r="AE419" s="24">
        <f t="shared" si="288"/>
        <v>36169825</v>
      </c>
      <c r="AF419" s="3">
        <f t="shared" si="323"/>
        <v>0</v>
      </c>
      <c r="AG419" s="2">
        <f t="shared" si="305"/>
        <v>0</v>
      </c>
      <c r="AH419" s="2">
        <f t="shared" si="306"/>
        <v>0.94267960797414929</v>
      </c>
      <c r="AI419" s="23">
        <f t="shared" si="329"/>
        <v>12291565.618372748</v>
      </c>
      <c r="AJ419" s="23">
        <f t="shared" si="307"/>
        <v>884810.67590167397</v>
      </c>
      <c r="AK419" s="23">
        <f t="shared" si="308"/>
        <v>0</v>
      </c>
      <c r="AL419" s="23">
        <f t="shared" si="333"/>
        <v>0</v>
      </c>
      <c r="AM419" s="23">
        <f t="shared" si="334"/>
        <v>0</v>
      </c>
      <c r="AN419" s="16">
        <f t="shared" si="324"/>
        <v>0</v>
      </c>
      <c r="AO419" s="23">
        <f t="shared" si="325"/>
        <v>0</v>
      </c>
      <c r="AP419" s="22">
        <f t="shared" si="326"/>
        <v>0</v>
      </c>
      <c r="AQ419" s="30">
        <f t="shared" si="309"/>
        <v>49276642.476099506</v>
      </c>
      <c r="AR419" s="28">
        <f t="shared" si="310"/>
        <v>1144178.9581180892</v>
      </c>
      <c r="AS419" s="25">
        <f t="shared" si="311"/>
        <v>42234517.383622445</v>
      </c>
      <c r="AT419" s="32">
        <f t="shared" si="312"/>
        <v>0</v>
      </c>
      <c r="AU419" s="23">
        <f t="shared" si="313"/>
        <v>0</v>
      </c>
      <c r="AV419" s="22">
        <f t="shared" si="314"/>
        <v>4879498.431127266</v>
      </c>
      <c r="AW419" s="31">
        <f t="shared" si="327"/>
        <v>49276642.476099461</v>
      </c>
      <c r="AX419"/>
      <c r="AY419"/>
      <c r="AZ419"/>
      <c r="BA419"/>
    </row>
    <row r="420" spans="1:53" x14ac:dyDescent="0.25">
      <c r="A420" s="21">
        <f t="shared" si="335"/>
        <v>321</v>
      </c>
      <c r="B420" s="21" t="s">
        <v>28</v>
      </c>
      <c r="C420" s="27">
        <f t="shared" si="292"/>
        <v>0</v>
      </c>
      <c r="D420" s="27">
        <f t="shared" si="315"/>
        <v>0</v>
      </c>
      <c r="E420" s="27" t="b">
        <f t="shared" si="291"/>
        <v>0</v>
      </c>
      <c r="F420" s="29">
        <f t="shared" si="293"/>
        <v>0</v>
      </c>
      <c r="G420" s="27">
        <f t="shared" si="316"/>
        <v>0</v>
      </c>
      <c r="H420" s="22">
        <f t="shared" si="294"/>
        <v>85241391.128733963</v>
      </c>
      <c r="I420" s="23">
        <f t="shared" si="295"/>
        <v>114623903.20674558</v>
      </c>
      <c r="J420" s="23">
        <f t="shared" si="296"/>
        <v>92</v>
      </c>
      <c r="K420" s="19">
        <f t="shared" si="317"/>
        <v>1.5822593896409736</v>
      </c>
      <c r="L420" s="16">
        <f t="shared" si="297"/>
        <v>0.67109434375995092</v>
      </c>
      <c r="M420" s="23">
        <f>M419-IF($B420="B",(Percent_Rent_In_Elsies*2.49%/12 * H419)/K419,0)+IF($B420="D",N420,0)+IF(B420="D",AK419)+IF(B420="C",F419*90%)-(Y420-Y419)-IF($B420="A",Q419/K419) + IF($B420="A",Q419/K419)</f>
        <v>-38543.675474920368</v>
      </c>
      <c r="N420" s="23">
        <f t="shared" si="298"/>
        <v>0</v>
      </c>
      <c r="O420" s="22">
        <f t="shared" si="299"/>
        <v>0</v>
      </c>
      <c r="P420" s="22">
        <f t="shared" si="330"/>
        <v>0</v>
      </c>
      <c r="Q420" s="22">
        <f t="shared" si="331"/>
        <v>35726.754562077549</v>
      </c>
      <c r="R420" s="22">
        <f t="shared" si="300"/>
        <v>940933.20995272417</v>
      </c>
      <c r="S420" s="16">
        <f t="shared" si="290"/>
        <v>0</v>
      </c>
      <c r="T420" s="15">
        <f t="shared" si="301"/>
        <v>0</v>
      </c>
      <c r="U420" s="23">
        <f t="shared" si="318"/>
        <v>745347.36477599898</v>
      </c>
      <c r="V420" s="23">
        <f t="shared" si="319"/>
        <v>0</v>
      </c>
      <c r="W420" s="23">
        <f t="shared" si="332"/>
        <v>0</v>
      </c>
      <c r="X420" s="23">
        <f t="shared" si="320"/>
        <v>21588481.567826167</v>
      </c>
      <c r="Y420" s="23">
        <f t="shared" si="302"/>
        <v>2914659.3364178762</v>
      </c>
      <c r="Z420" s="3">
        <f t="shared" si="303"/>
        <v>4208.5961886355599</v>
      </c>
      <c r="AA420" s="23">
        <f t="shared" si="304"/>
        <v>10938837.425511701</v>
      </c>
      <c r="AB420" s="26">
        <f t="shared" si="321"/>
        <v>36169825</v>
      </c>
      <c r="AC420" s="23">
        <f t="shared" si="322"/>
        <v>40973036</v>
      </c>
      <c r="AD420" s="23">
        <f t="shared" si="328"/>
        <v>4803211</v>
      </c>
      <c r="AE420" s="24">
        <f t="shared" si="288"/>
        <v>36169825</v>
      </c>
      <c r="AF420" s="3">
        <f t="shared" si="323"/>
        <v>0</v>
      </c>
      <c r="AG420" s="2">
        <f t="shared" si="305"/>
        <v>2.3418776309691975E-3</v>
      </c>
      <c r="AH420" s="2">
        <f t="shared" si="306"/>
        <v>0.94267960797414929</v>
      </c>
      <c r="AI420" s="23">
        <f t="shared" si="329"/>
        <v>12362913.020194273</v>
      </c>
      <c r="AJ420" s="23">
        <f t="shared" si="307"/>
        <v>884810.67590167397</v>
      </c>
      <c r="AK420" s="23">
        <f t="shared" si="308"/>
        <v>0</v>
      </c>
      <c r="AL420" s="23">
        <f t="shared" si="333"/>
        <v>0</v>
      </c>
      <c r="AM420" s="23">
        <f t="shared" si="334"/>
        <v>0</v>
      </c>
      <c r="AN420" s="16">
        <f t="shared" si="324"/>
        <v>0</v>
      </c>
      <c r="AO420" s="23">
        <f t="shared" si="325"/>
        <v>0</v>
      </c>
      <c r="AP420" s="22">
        <f t="shared" si="326"/>
        <v>0</v>
      </c>
      <c r="AQ420" s="30">
        <f t="shared" si="309"/>
        <v>49276642.476099506</v>
      </c>
      <c r="AR420" s="28">
        <f t="shared" si="310"/>
        <v>1144178.9581180892</v>
      </c>
      <c r="AS420" s="25">
        <f t="shared" si="311"/>
        <v>42234517.383622445</v>
      </c>
      <c r="AT420" s="32">
        <f t="shared" si="312"/>
        <v>8417.1923772711198</v>
      </c>
      <c r="AU420" s="23">
        <f t="shared" si="313"/>
        <v>8417.1923772711198</v>
      </c>
      <c r="AV420" s="22">
        <f t="shared" si="314"/>
        <v>4921286.1698441282</v>
      </c>
      <c r="AW420" s="31">
        <f t="shared" si="327"/>
        <v>49276642.476099461</v>
      </c>
    </row>
    <row r="421" spans="1:53" x14ac:dyDescent="0.25">
      <c r="A421">
        <f t="shared" si="335"/>
        <v>322</v>
      </c>
      <c r="B421" t="s">
        <v>6</v>
      </c>
      <c r="C421" s="27">
        <f t="shared" si="292"/>
        <v>0</v>
      </c>
      <c r="D421" s="27">
        <f t="shared" si="315"/>
        <v>0</v>
      </c>
      <c r="E421" s="27" t="b">
        <f t="shared" si="291"/>
        <v>0</v>
      </c>
      <c r="F421" s="29">
        <f t="shared" si="293"/>
        <v>0</v>
      </c>
      <c r="G421" s="27">
        <f t="shared" si="316"/>
        <v>0</v>
      </c>
      <c r="H421" s="22">
        <f t="shared" si="294"/>
        <v>86239429.30159083</v>
      </c>
      <c r="I421" s="23">
        <f t="shared" si="295"/>
        <v>114623903.20674558</v>
      </c>
      <c r="J421" s="23">
        <f t="shared" si="296"/>
        <v>94</v>
      </c>
      <c r="K421" s="19">
        <f t="shared" si="317"/>
        <v>1.5981215400221238</v>
      </c>
      <c r="L421" s="16">
        <f t="shared" si="297"/>
        <v>0.67895176799707113</v>
      </c>
      <c r="M421" s="23">
        <f>M420-IF($B421="B",(Percent_Rent_In_Elsies*2.49%/12 * H420)/K420,0)+IF($B421="D",N421,0)+IF(B421="D",AK420)+IF(B421="C",F420*90%)-(Y421-Y420)-IF($B421="A",Q420/K420) + IF($B421="A",Q420/K420)</f>
        <v>-38543.675474920368</v>
      </c>
      <c r="N421" s="23">
        <f t="shared" si="298"/>
        <v>0</v>
      </c>
      <c r="O421" s="22">
        <f t="shared" si="299"/>
        <v>0</v>
      </c>
      <c r="P421" s="22">
        <f t="shared" si="330"/>
        <v>0</v>
      </c>
      <c r="Q421" s="22">
        <f t="shared" si="331"/>
        <v>0</v>
      </c>
      <c r="R421" s="22">
        <f t="shared" si="300"/>
        <v>940933.20995272417</v>
      </c>
      <c r="S421" s="16">
        <f t="shared" si="290"/>
        <v>0</v>
      </c>
      <c r="T421" s="15">
        <f t="shared" si="301"/>
        <v>0</v>
      </c>
      <c r="U421" s="23">
        <f t="shared" si="318"/>
        <v>745347.36477599898</v>
      </c>
      <c r="V421" s="23">
        <f t="shared" si="319"/>
        <v>0</v>
      </c>
      <c r="W421" s="23">
        <f t="shared" si="332"/>
        <v>22579.581322746464</v>
      </c>
      <c r="X421" s="23">
        <f t="shared" si="320"/>
        <v>21586944.967446592</v>
      </c>
      <c r="Y421" s="23">
        <f t="shared" si="302"/>
        <v>2914659.3364178762</v>
      </c>
      <c r="Z421" s="3">
        <f t="shared" si="303"/>
        <v>0</v>
      </c>
      <c r="AA421" s="23">
        <f t="shared" si="304"/>
        <v>10938837.425511701</v>
      </c>
      <c r="AB421" s="26">
        <f t="shared" si="321"/>
        <v>36169824.999999993</v>
      </c>
      <c r="AC421" s="23">
        <f t="shared" si="322"/>
        <v>40973036</v>
      </c>
      <c r="AD421" s="23">
        <f t="shared" si="328"/>
        <v>4803211</v>
      </c>
      <c r="AE421" s="24">
        <f t="shared" si="288"/>
        <v>36169825</v>
      </c>
      <c r="AF421" s="3">
        <f t="shared" si="323"/>
        <v>0</v>
      </c>
      <c r="AG421" s="2">
        <f t="shared" si="305"/>
        <v>0</v>
      </c>
      <c r="AH421" s="2">
        <f t="shared" si="306"/>
        <v>0.95371685432916331</v>
      </c>
      <c r="AI421" s="23">
        <f t="shared" si="329"/>
        <v>12486851.223221717</v>
      </c>
      <c r="AJ421" s="23">
        <f t="shared" si="307"/>
        <v>876028.49028655165</v>
      </c>
      <c r="AK421" s="23">
        <f t="shared" si="308"/>
        <v>0</v>
      </c>
      <c r="AL421" s="23">
        <f t="shared" si="333"/>
        <v>0</v>
      </c>
      <c r="AM421" s="23">
        <f t="shared" si="334"/>
        <v>0</v>
      </c>
      <c r="AN421" s="16">
        <f t="shared" si="324"/>
        <v>0</v>
      </c>
      <c r="AO421" s="23">
        <f t="shared" si="325"/>
        <v>0</v>
      </c>
      <c r="AP421" s="22">
        <f t="shared" si="326"/>
        <v>0</v>
      </c>
      <c r="AQ421" s="30">
        <f t="shared" si="309"/>
        <v>49240951.448291987</v>
      </c>
      <c r="AR421" s="28">
        <f t="shared" si="310"/>
        <v>1144214.6848726512</v>
      </c>
      <c r="AS421" s="25">
        <f t="shared" si="311"/>
        <v>42234517.383622445</v>
      </c>
      <c r="AT421" s="32">
        <f t="shared" si="312"/>
        <v>0</v>
      </c>
      <c r="AU421" s="23">
        <f t="shared" si="313"/>
        <v>0</v>
      </c>
      <c r="AV421" s="22">
        <f t="shared" si="314"/>
        <v>4921286.1698441282</v>
      </c>
      <c r="AW421" s="31">
        <f t="shared" si="327"/>
        <v>49240951.44829195</v>
      </c>
    </row>
    <row r="422" spans="1:53" x14ac:dyDescent="0.25">
      <c r="A422">
        <f t="shared" si="335"/>
        <v>322</v>
      </c>
      <c r="B422" t="s">
        <v>7</v>
      </c>
      <c r="C422" s="27">
        <f t="shared" si="292"/>
        <v>0</v>
      </c>
      <c r="D422" s="27">
        <f t="shared" si="315"/>
        <v>159812.1540022124</v>
      </c>
      <c r="E422" s="27" t="b">
        <f t="shared" si="291"/>
        <v>0</v>
      </c>
      <c r="F422" s="29">
        <f t="shared" si="293"/>
        <v>100000.00000000001</v>
      </c>
      <c r="G422" s="27">
        <f t="shared" si="316"/>
        <v>0</v>
      </c>
      <c r="H422" s="22">
        <f t="shared" si="294"/>
        <v>86399241.45559305</v>
      </c>
      <c r="I422" s="23">
        <f t="shared" si="295"/>
        <v>114859283.9238084</v>
      </c>
      <c r="J422" s="23">
        <f t="shared" si="296"/>
        <v>94</v>
      </c>
      <c r="K422" s="19">
        <f t="shared" si="317"/>
        <v>1.5981215400221238</v>
      </c>
      <c r="L422" s="16">
        <f t="shared" si="297"/>
        <v>0.67895176799707113</v>
      </c>
      <c r="M422" s="23">
        <f>M421-IF($B422="B",(Percent_Rent_In_Elsies*2.49%/12 * H421)/K421,0)+IF($B422="D",N422,0)+IF(B422="D",AK421)+IF(B422="C",F421*90%)-(Y422-Y421)-IF($B422="A",Q421/K421) + IF($B422="A",Q421/K421)</f>
        <v>-94530.285791906557</v>
      </c>
      <c r="N422" s="23">
        <f t="shared" si="298"/>
        <v>0</v>
      </c>
      <c r="O422" s="22">
        <f t="shared" si="299"/>
        <v>0</v>
      </c>
      <c r="P422" s="22">
        <f t="shared" si="330"/>
        <v>0</v>
      </c>
      <c r="Q422" s="22">
        <f t="shared" si="331"/>
        <v>0</v>
      </c>
      <c r="R422" s="22">
        <f t="shared" si="300"/>
        <v>862522.10912333045</v>
      </c>
      <c r="S422" s="16">
        <f t="shared" si="290"/>
        <v>78411.100829393676</v>
      </c>
      <c r="T422" s="15">
        <f t="shared" si="301"/>
        <v>0</v>
      </c>
      <c r="U422" s="23">
        <f t="shared" si="318"/>
        <v>683235.08437799907</v>
      </c>
      <c r="V422" s="23">
        <f t="shared" si="319"/>
        <v>62112.280397999915</v>
      </c>
      <c r="W422" s="23">
        <f t="shared" si="332"/>
        <v>22579.581322746464</v>
      </c>
      <c r="X422" s="23">
        <f t="shared" si="320"/>
        <v>21586944.967446592</v>
      </c>
      <c r="Y422" s="23">
        <f t="shared" si="302"/>
        <v>2914659.3364178762</v>
      </c>
      <c r="Z422" s="3">
        <f t="shared" si="303"/>
        <v>0</v>
      </c>
      <c r="AA422" s="23">
        <f t="shared" si="304"/>
        <v>10938837.425511701</v>
      </c>
      <c r="AB422" s="26">
        <f t="shared" si="321"/>
        <v>36169824.999999993</v>
      </c>
      <c r="AC422" s="23">
        <f t="shared" si="322"/>
        <v>40973036</v>
      </c>
      <c r="AD422" s="23">
        <f t="shared" si="328"/>
        <v>4803211</v>
      </c>
      <c r="AE422" s="24">
        <f t="shared" si="288"/>
        <v>36169825</v>
      </c>
      <c r="AF422" s="3">
        <f t="shared" si="323"/>
        <v>0</v>
      </c>
      <c r="AG422" s="2">
        <f t="shared" si="305"/>
        <v>0</v>
      </c>
      <c r="AH422" s="2">
        <f t="shared" si="306"/>
        <v>0.95548420768519671</v>
      </c>
      <c r="AI422" s="23">
        <f t="shared" si="329"/>
        <v>12486851.223221717</v>
      </c>
      <c r="AJ422" s="23">
        <f t="shared" si="307"/>
        <v>876028.49028655165</v>
      </c>
      <c r="AK422" s="23">
        <f t="shared" si="308"/>
        <v>0</v>
      </c>
      <c r="AL422" s="23">
        <f t="shared" si="333"/>
        <v>212580.35305085033</v>
      </c>
      <c r="AM422" s="23">
        <f t="shared" si="334"/>
        <v>27933966862.157784</v>
      </c>
      <c r="AN422" s="16">
        <f t="shared" si="324"/>
        <v>0</v>
      </c>
      <c r="AO422" s="23">
        <f t="shared" si="325"/>
        <v>55986.610316986189</v>
      </c>
      <c r="AP422" s="22">
        <f t="shared" si="326"/>
        <v>89473.407900400503</v>
      </c>
      <c r="AQ422" s="30">
        <f t="shared" si="309"/>
        <v>49578949.894127846</v>
      </c>
      <c r="AR422" s="28">
        <f t="shared" si="310"/>
        <v>1232927.5688058983</v>
      </c>
      <c r="AS422" s="25">
        <f t="shared" si="311"/>
        <v>42394329.537624657</v>
      </c>
      <c r="AT422" s="32">
        <f t="shared" si="312"/>
        <v>0</v>
      </c>
      <c r="AU422" s="23">
        <f t="shared" si="313"/>
        <v>0</v>
      </c>
      <c r="AV422" s="22">
        <f t="shared" si="314"/>
        <v>4921286.1698441282</v>
      </c>
      <c r="AW422" s="31">
        <f t="shared" si="327"/>
        <v>49578949.894127809</v>
      </c>
    </row>
    <row r="423" spans="1:53" x14ac:dyDescent="0.25">
      <c r="A423">
        <f t="shared" si="335"/>
        <v>322</v>
      </c>
      <c r="B423" t="s">
        <v>8</v>
      </c>
      <c r="C423" s="27">
        <f t="shared" si="292"/>
        <v>0</v>
      </c>
      <c r="D423" s="27">
        <f t="shared" si="315"/>
        <v>0</v>
      </c>
      <c r="E423" s="27" t="b">
        <f t="shared" si="291"/>
        <v>0</v>
      </c>
      <c r="F423" s="29">
        <f t="shared" si="293"/>
        <v>0</v>
      </c>
      <c r="G423" s="27">
        <f t="shared" si="316"/>
        <v>0</v>
      </c>
      <c r="H423" s="22">
        <f t="shared" si="294"/>
        <v>86399241.45559305</v>
      </c>
      <c r="I423" s="23">
        <f t="shared" si="295"/>
        <v>114859283.9238084</v>
      </c>
      <c r="J423" s="23">
        <f t="shared" si="296"/>
        <v>94</v>
      </c>
      <c r="K423" s="19">
        <f t="shared" si="317"/>
        <v>1.5981215400221238</v>
      </c>
      <c r="L423" s="16">
        <f t="shared" si="297"/>
        <v>0.67895176799707113</v>
      </c>
      <c r="M423" s="23">
        <f>M422-IF($B423="B",(Percent_Rent_In_Elsies*2.49%/12 * H422)/K422,0)+IF($B423="D",N423,0)+IF(B423="D",AK422)+IF(B423="C",F422*90%)-(Y423-Y422)-IF($B423="A",Q422/K422) + IF($B423="A",Q422/K422)</f>
        <v>-15559.131759404685</v>
      </c>
      <c r="N423" s="23">
        <f t="shared" si="298"/>
        <v>0</v>
      </c>
      <c r="O423" s="22">
        <f t="shared" si="299"/>
        <v>0</v>
      </c>
      <c r="P423" s="22">
        <f t="shared" si="330"/>
        <v>0</v>
      </c>
      <c r="Q423" s="22">
        <f t="shared" si="331"/>
        <v>0</v>
      </c>
      <c r="R423" s="22">
        <f t="shared" si="300"/>
        <v>951995.51702373091</v>
      </c>
      <c r="S423" s="16">
        <f t="shared" si="290"/>
        <v>78411.100829393676</v>
      </c>
      <c r="T423" s="15">
        <f t="shared" si="301"/>
        <v>0</v>
      </c>
      <c r="U423" s="23">
        <f t="shared" si="318"/>
        <v>749221.69469498529</v>
      </c>
      <c r="V423" s="23">
        <f t="shared" si="319"/>
        <v>62112.280397999915</v>
      </c>
      <c r="W423" s="23">
        <f t="shared" si="332"/>
        <v>22579.581322746464</v>
      </c>
      <c r="X423" s="23">
        <f t="shared" si="320"/>
        <v>21586944.967446592</v>
      </c>
      <c r="Y423" s="23">
        <f t="shared" si="302"/>
        <v>2925688.1823853743</v>
      </c>
      <c r="Z423" s="3">
        <f t="shared" si="303"/>
        <v>0</v>
      </c>
      <c r="AA423" s="23">
        <f t="shared" si="304"/>
        <v>10938837.425511701</v>
      </c>
      <c r="AB423" s="26">
        <f t="shared" si="321"/>
        <v>36269824.999999993</v>
      </c>
      <c r="AC423" s="23">
        <f t="shared" si="322"/>
        <v>41073036</v>
      </c>
      <c r="AD423" s="23">
        <f t="shared" si="328"/>
        <v>4803211</v>
      </c>
      <c r="AE423" s="24">
        <f t="shared" si="288"/>
        <v>36269825</v>
      </c>
      <c r="AF423" s="3">
        <f t="shared" si="323"/>
        <v>21571385.83568719</v>
      </c>
      <c r="AG423" s="2">
        <f t="shared" si="305"/>
        <v>0</v>
      </c>
      <c r="AH423" s="2">
        <f t="shared" si="306"/>
        <v>0.95284982991335698</v>
      </c>
      <c r="AI423" s="23">
        <f t="shared" si="329"/>
        <v>12486851.223221717</v>
      </c>
      <c r="AJ423" s="23">
        <f t="shared" si="307"/>
        <v>876028.49028655165</v>
      </c>
      <c r="AK423" s="23">
        <f t="shared" si="308"/>
        <v>-16370.053012331129</v>
      </c>
      <c r="AL423" s="23">
        <f t="shared" si="333"/>
        <v>0</v>
      </c>
      <c r="AM423" s="23">
        <f t="shared" si="334"/>
        <v>0</v>
      </c>
      <c r="AN423" s="16">
        <f t="shared" si="324"/>
        <v>0</v>
      </c>
      <c r="AO423" s="23">
        <f t="shared" si="325"/>
        <v>0</v>
      </c>
      <c r="AP423" s="22">
        <f t="shared" si="326"/>
        <v>0</v>
      </c>
      <c r="AQ423" s="30">
        <f t="shared" si="309"/>
        <v>49476058.834077373</v>
      </c>
      <c r="AR423" s="28">
        <f t="shared" si="310"/>
        <v>1130036.5087554238</v>
      </c>
      <c r="AS423" s="25">
        <f t="shared" si="311"/>
        <v>42394329.537624657</v>
      </c>
      <c r="AT423" s="32">
        <f t="shared" si="312"/>
        <v>0</v>
      </c>
      <c r="AU423" s="23">
        <f t="shared" si="313"/>
        <v>0</v>
      </c>
      <c r="AV423" s="22">
        <f t="shared" si="314"/>
        <v>4921286.1698441282</v>
      </c>
      <c r="AW423" s="31">
        <f t="shared" si="327"/>
        <v>49476058.834077336</v>
      </c>
    </row>
    <row r="424" spans="1:53" x14ac:dyDescent="0.25">
      <c r="A424">
        <f t="shared" si="335"/>
        <v>322</v>
      </c>
      <c r="B424" t="s">
        <v>9</v>
      </c>
      <c r="C424" s="27">
        <f t="shared" si="292"/>
        <v>0</v>
      </c>
      <c r="D424" s="27">
        <f t="shared" si="315"/>
        <v>0</v>
      </c>
      <c r="E424" s="27" t="b">
        <f t="shared" si="291"/>
        <v>0</v>
      </c>
      <c r="F424" s="29">
        <f t="shared" si="293"/>
        <v>0</v>
      </c>
      <c r="G424" s="27">
        <f t="shared" si="316"/>
        <v>0</v>
      </c>
      <c r="H424" s="22">
        <f t="shared" si="294"/>
        <v>86399241.45559305</v>
      </c>
      <c r="I424" s="23">
        <f t="shared" si="295"/>
        <v>114859283.9238084</v>
      </c>
      <c r="J424" s="23">
        <f t="shared" si="296"/>
        <v>94</v>
      </c>
      <c r="K424" s="19">
        <f t="shared" si="317"/>
        <v>1.5981215400221238</v>
      </c>
      <c r="L424" s="16">
        <f t="shared" si="297"/>
        <v>0.67895176799707113</v>
      </c>
      <c r="M424" s="23">
        <f>M423-IF($B424="B",(Percent_Rent_In_Elsies*2.49%/12 * H423)/K423,0)+IF($B424="D",N424,0)+IF(B424="D",AK423)+IF(B424="C",F423*90%)-(Y424-Y423)-IF($B424="A",Q423/K423) + IF($B424="A",Q423/K423)</f>
        <v>-31929.184771735814</v>
      </c>
      <c r="N424" s="23">
        <f t="shared" si="298"/>
        <v>0</v>
      </c>
      <c r="O424" s="22">
        <f t="shared" si="299"/>
        <v>36254.086461175604</v>
      </c>
      <c r="P424" s="22">
        <f t="shared" si="330"/>
        <v>0</v>
      </c>
      <c r="Q424" s="22">
        <f t="shared" si="331"/>
        <v>0</v>
      </c>
      <c r="R424" s="22">
        <f t="shared" si="300"/>
        <v>951995.51702373091</v>
      </c>
      <c r="S424" s="16">
        <f t="shared" si="290"/>
        <v>0</v>
      </c>
      <c r="T424" s="15">
        <f t="shared" si="301"/>
        <v>42157.014368218071</v>
      </c>
      <c r="U424" s="23">
        <f t="shared" si="318"/>
        <v>749221.69469498529</v>
      </c>
      <c r="V424" s="23">
        <f t="shared" si="319"/>
        <v>0</v>
      </c>
      <c r="W424" s="23">
        <f t="shared" si="332"/>
        <v>84691.861720746383</v>
      </c>
      <c r="X424" s="23">
        <f t="shared" si="320"/>
        <v>21586944.967446592</v>
      </c>
      <c r="Y424" s="23">
        <f t="shared" si="302"/>
        <v>2925688.1823853743</v>
      </c>
      <c r="Z424" s="3">
        <f t="shared" si="303"/>
        <v>0</v>
      </c>
      <c r="AA424" s="23">
        <f t="shared" si="304"/>
        <v>10955207.478524033</v>
      </c>
      <c r="AB424" s="26">
        <f t="shared" si="321"/>
        <v>36269824.999999993</v>
      </c>
      <c r="AC424" s="23">
        <f t="shared" si="322"/>
        <v>41073036</v>
      </c>
      <c r="AD424" s="23">
        <f t="shared" si="328"/>
        <v>4803211</v>
      </c>
      <c r="AE424" s="24">
        <f t="shared" si="288"/>
        <v>36269825</v>
      </c>
      <c r="AF424" s="3">
        <f t="shared" si="323"/>
        <v>0</v>
      </c>
      <c r="AG424" s="2">
        <f t="shared" si="305"/>
        <v>0</v>
      </c>
      <c r="AH424" s="2">
        <f t="shared" si="306"/>
        <v>0.95284982991335698</v>
      </c>
      <c r="AI424" s="23">
        <f t="shared" si="329"/>
        <v>12505537.890600512</v>
      </c>
      <c r="AJ424" s="23">
        <f t="shared" si="307"/>
        <v>876028.49028655165</v>
      </c>
      <c r="AK424" s="23">
        <f t="shared" si="308"/>
        <v>0</v>
      </c>
      <c r="AL424" s="23">
        <f t="shared" si="333"/>
        <v>0</v>
      </c>
      <c r="AM424" s="23">
        <f t="shared" si="334"/>
        <v>0</v>
      </c>
      <c r="AN424" s="16">
        <f t="shared" si="324"/>
        <v>0</v>
      </c>
      <c r="AO424" s="23">
        <f t="shared" si="325"/>
        <v>0</v>
      </c>
      <c r="AP424" s="22">
        <f t="shared" si="326"/>
        <v>0</v>
      </c>
      <c r="AQ424" s="30">
        <f t="shared" si="309"/>
        <v>49476058.834077373</v>
      </c>
      <c r="AR424" s="28">
        <f t="shared" si="310"/>
        <v>1130036.5087554238</v>
      </c>
      <c r="AS424" s="25">
        <f t="shared" si="311"/>
        <v>42394329.537624657</v>
      </c>
      <c r="AT424" s="32">
        <f t="shared" si="312"/>
        <v>0</v>
      </c>
      <c r="AU424" s="23">
        <f t="shared" si="313"/>
        <v>0</v>
      </c>
      <c r="AV424" s="22">
        <f t="shared" si="314"/>
        <v>4921286.1698441282</v>
      </c>
      <c r="AW424" s="31">
        <f t="shared" si="327"/>
        <v>49476058.834077336</v>
      </c>
    </row>
    <row r="425" spans="1:53" x14ac:dyDescent="0.25">
      <c r="A425" s="21">
        <f t="shared" si="335"/>
        <v>322</v>
      </c>
      <c r="B425" s="21" t="s">
        <v>28</v>
      </c>
      <c r="C425" s="27">
        <f t="shared" si="292"/>
        <v>0</v>
      </c>
      <c r="D425" s="27">
        <f t="shared" si="315"/>
        <v>0</v>
      </c>
      <c r="E425" s="27" t="b">
        <f t="shared" si="291"/>
        <v>0</v>
      </c>
      <c r="F425" s="29">
        <f t="shared" si="293"/>
        <v>0</v>
      </c>
      <c r="G425" s="27">
        <f t="shared" si="316"/>
        <v>0</v>
      </c>
      <c r="H425" s="22">
        <f t="shared" si="294"/>
        <v>86399241.45559305</v>
      </c>
      <c r="I425" s="23">
        <f t="shared" si="295"/>
        <v>114859283.9238084</v>
      </c>
      <c r="J425" s="23">
        <f t="shared" si="296"/>
        <v>94</v>
      </c>
      <c r="K425" s="19">
        <f t="shared" si="317"/>
        <v>1.5981215400221238</v>
      </c>
      <c r="L425" s="16">
        <f t="shared" si="297"/>
        <v>0.67895176799707113</v>
      </c>
      <c r="M425" s="23">
        <f>M424-IF($B425="B",(Percent_Rent_In_Elsies*2.49%/12 * H424)/K424,0)+IF($B425="D",N425,0)+IF(B425="D",AK424)+IF(B425="C",F424*90%)-(Y425-Y424)-IF($B425="A",Q424/K424) + IF($B425="A",Q424/K424)</f>
        <v>-31929.184771735814</v>
      </c>
      <c r="N425" s="23">
        <f t="shared" si="298"/>
        <v>0</v>
      </c>
      <c r="O425" s="22">
        <f t="shared" si="299"/>
        <v>0</v>
      </c>
      <c r="P425" s="22">
        <f t="shared" si="330"/>
        <v>0</v>
      </c>
      <c r="Q425" s="22">
        <f t="shared" si="331"/>
        <v>36254.086461175604</v>
      </c>
      <c r="R425" s="22">
        <f t="shared" si="300"/>
        <v>951995.51702373091</v>
      </c>
      <c r="S425" s="16">
        <f t="shared" si="290"/>
        <v>0</v>
      </c>
      <c r="T425" s="15">
        <f t="shared" si="301"/>
        <v>0</v>
      </c>
      <c r="U425" s="23">
        <f t="shared" si="318"/>
        <v>749221.69469498529</v>
      </c>
      <c r="V425" s="23">
        <f t="shared" si="319"/>
        <v>0</v>
      </c>
      <c r="W425" s="23">
        <f t="shared" si="332"/>
        <v>0</v>
      </c>
      <c r="X425" s="23">
        <f t="shared" si="320"/>
        <v>21586944.967446592</v>
      </c>
      <c r="Y425" s="23">
        <f t="shared" si="302"/>
        <v>2925688.1823853743</v>
      </c>
      <c r="Z425" s="3">
        <f t="shared" si="303"/>
        <v>4234.5930860373201</v>
      </c>
      <c r="AA425" s="23">
        <f t="shared" si="304"/>
        <v>11018726.374814592</v>
      </c>
      <c r="AB425" s="26">
        <f t="shared" si="321"/>
        <v>36269824.999999993</v>
      </c>
      <c r="AC425" s="23">
        <f t="shared" si="322"/>
        <v>41073036</v>
      </c>
      <c r="AD425" s="23">
        <f t="shared" si="328"/>
        <v>4803211</v>
      </c>
      <c r="AE425" s="24">
        <f t="shared" si="288"/>
        <v>36269825</v>
      </c>
      <c r="AF425" s="3">
        <f t="shared" si="323"/>
        <v>0</v>
      </c>
      <c r="AG425" s="2">
        <f t="shared" si="305"/>
        <v>2.3556723438871744E-3</v>
      </c>
      <c r="AH425" s="2">
        <f t="shared" si="306"/>
        <v>0.95284982991335698</v>
      </c>
      <c r="AI425" s="23">
        <f t="shared" si="329"/>
        <v>12578045.688000778</v>
      </c>
      <c r="AJ425" s="23">
        <f t="shared" si="307"/>
        <v>876028.49028655165</v>
      </c>
      <c r="AK425" s="23">
        <f t="shared" si="308"/>
        <v>0</v>
      </c>
      <c r="AL425" s="23">
        <f t="shared" si="333"/>
        <v>0</v>
      </c>
      <c r="AM425" s="23">
        <f t="shared" si="334"/>
        <v>0</v>
      </c>
      <c r="AN425" s="16">
        <f t="shared" si="324"/>
        <v>0</v>
      </c>
      <c r="AO425" s="23">
        <f t="shared" si="325"/>
        <v>0</v>
      </c>
      <c r="AP425" s="22">
        <f t="shared" si="326"/>
        <v>0</v>
      </c>
      <c r="AQ425" s="30">
        <f t="shared" si="309"/>
        <v>49476058.834077373</v>
      </c>
      <c r="AR425" s="28">
        <f t="shared" si="310"/>
        <v>1130036.5087554238</v>
      </c>
      <c r="AS425" s="25">
        <f t="shared" si="311"/>
        <v>42394329.537624657</v>
      </c>
      <c r="AT425" s="32">
        <f t="shared" si="312"/>
        <v>8469.1861720746401</v>
      </c>
      <c r="AU425" s="23">
        <f t="shared" si="313"/>
        <v>8469.1861720746401</v>
      </c>
      <c r="AV425" s="22">
        <f t="shared" si="314"/>
        <v>4963443.1842123466</v>
      </c>
      <c r="AW425" s="31">
        <f t="shared" si="327"/>
        <v>49476058.834077336</v>
      </c>
    </row>
    <row r="426" spans="1:53" x14ac:dyDescent="0.25">
      <c r="A426">
        <f t="shared" si="335"/>
        <v>323</v>
      </c>
      <c r="B426" t="s">
        <v>6</v>
      </c>
      <c r="C426" s="27">
        <f t="shared" si="292"/>
        <v>0</v>
      </c>
      <c r="D426" s="27">
        <f t="shared" si="315"/>
        <v>0</v>
      </c>
      <c r="E426" s="27" t="b">
        <f t="shared" si="291"/>
        <v>0</v>
      </c>
      <c r="F426" s="29">
        <f t="shared" si="293"/>
        <v>0</v>
      </c>
      <c r="G426" s="27">
        <f t="shared" si="316"/>
        <v>0</v>
      </c>
      <c r="H426" s="22">
        <f t="shared" si="294"/>
        <v>87410836.174270645</v>
      </c>
      <c r="I426" s="23">
        <f t="shared" si="295"/>
        <v>114859283.9238084</v>
      </c>
      <c r="J426" s="23">
        <f t="shared" si="296"/>
        <v>96</v>
      </c>
      <c r="K426" s="19">
        <f t="shared" si="317"/>
        <v>1.6141427084608451</v>
      </c>
      <c r="L426" s="16">
        <f t="shared" si="297"/>
        <v>0.68690118990369353</v>
      </c>
      <c r="M426" s="23">
        <f>M425-IF($B426="B",(Percent_Rent_In_Elsies*2.49%/12 * H425)/K425,0)+IF($B426="D",N426,0)+IF(B426="D",AK425)+IF(B426="C",F425*90%)-(Y426-Y425)-IF($B426="A",Q425/K425) + IF($B426="A",Q425/K425)</f>
        <v>-31929.184771735814</v>
      </c>
      <c r="N426" s="23">
        <f t="shared" si="298"/>
        <v>0</v>
      </c>
      <c r="O426" s="22">
        <f t="shared" si="299"/>
        <v>0</v>
      </c>
      <c r="P426" s="22">
        <f t="shared" si="330"/>
        <v>0</v>
      </c>
      <c r="Q426" s="22">
        <f t="shared" si="331"/>
        <v>0</v>
      </c>
      <c r="R426" s="22">
        <f t="shared" si="300"/>
        <v>951995.51702373091</v>
      </c>
      <c r="S426" s="16">
        <f t="shared" si="290"/>
        <v>0</v>
      </c>
      <c r="T426" s="15">
        <f t="shared" si="301"/>
        <v>0</v>
      </c>
      <c r="U426" s="23">
        <f t="shared" si="318"/>
        <v>749221.69469498529</v>
      </c>
      <c r="V426" s="23">
        <f t="shared" si="319"/>
        <v>0</v>
      </c>
      <c r="W426" s="23">
        <f t="shared" si="332"/>
        <v>22685.437592358412</v>
      </c>
      <c r="X426" s="23">
        <f t="shared" si="320"/>
        <v>21585432.495284423</v>
      </c>
      <c r="Y426" s="23">
        <f t="shared" si="302"/>
        <v>2925688.1823853743</v>
      </c>
      <c r="Z426" s="3">
        <f t="shared" si="303"/>
        <v>0</v>
      </c>
      <c r="AA426" s="23">
        <f t="shared" si="304"/>
        <v>11018726.374814592</v>
      </c>
      <c r="AB426" s="26">
        <f t="shared" si="321"/>
        <v>36269824.999999993</v>
      </c>
      <c r="AC426" s="23">
        <f t="shared" si="322"/>
        <v>41073036</v>
      </c>
      <c r="AD426" s="23">
        <f t="shared" si="328"/>
        <v>4803211</v>
      </c>
      <c r="AE426" s="24">
        <f t="shared" si="288"/>
        <v>36269825</v>
      </c>
      <c r="AF426" s="3">
        <f t="shared" si="323"/>
        <v>0</v>
      </c>
      <c r="AG426" s="2">
        <f t="shared" si="305"/>
        <v>0</v>
      </c>
      <c r="AH426" s="2">
        <f t="shared" si="306"/>
        <v>0.96400615304066828</v>
      </c>
      <c r="AI426" s="23">
        <f t="shared" si="329"/>
        <v>12704140.596022982</v>
      </c>
      <c r="AJ426" s="23">
        <f t="shared" si="307"/>
        <v>867333.47222747153</v>
      </c>
      <c r="AK426" s="23">
        <f t="shared" si="308"/>
        <v>0</v>
      </c>
      <c r="AL426" s="23">
        <f t="shared" si="333"/>
        <v>0</v>
      </c>
      <c r="AM426" s="23">
        <f t="shared" si="334"/>
        <v>0</v>
      </c>
      <c r="AN426" s="16">
        <f t="shared" si="324"/>
        <v>0</v>
      </c>
      <c r="AO426" s="23">
        <f t="shared" si="325"/>
        <v>0</v>
      </c>
      <c r="AP426" s="22">
        <f t="shared" si="326"/>
        <v>0</v>
      </c>
      <c r="AQ426" s="30">
        <f t="shared" si="309"/>
        <v>49439841.001702659</v>
      </c>
      <c r="AR426" s="28">
        <f t="shared" si="310"/>
        <v>1130072.762841885</v>
      </c>
      <c r="AS426" s="25">
        <f t="shared" si="311"/>
        <v>42394329.537624657</v>
      </c>
      <c r="AT426" s="32">
        <f t="shared" si="312"/>
        <v>0</v>
      </c>
      <c r="AU426" s="23">
        <f t="shared" si="313"/>
        <v>0</v>
      </c>
      <c r="AV426" s="22">
        <f t="shared" si="314"/>
        <v>4963443.1842123466</v>
      </c>
      <c r="AW426" s="31">
        <f t="shared" si="327"/>
        <v>49439841.001702622</v>
      </c>
    </row>
    <row r="427" spans="1:53" x14ac:dyDescent="0.25">
      <c r="A427">
        <f t="shared" si="335"/>
        <v>323</v>
      </c>
      <c r="B427" t="s">
        <v>7</v>
      </c>
      <c r="C427" s="27">
        <f t="shared" si="292"/>
        <v>0</v>
      </c>
      <c r="D427" s="27">
        <f t="shared" si="315"/>
        <v>161414.27084608452</v>
      </c>
      <c r="E427" s="27" t="b">
        <f t="shared" si="291"/>
        <v>0</v>
      </c>
      <c r="F427" s="29">
        <f t="shared" si="293"/>
        <v>100000</v>
      </c>
      <c r="G427" s="27">
        <f t="shared" si="316"/>
        <v>0</v>
      </c>
      <c r="H427" s="22">
        <f t="shared" si="294"/>
        <v>87572250.445116729</v>
      </c>
      <c r="I427" s="23">
        <f t="shared" si="295"/>
        <v>115094272.99242352</v>
      </c>
      <c r="J427" s="23">
        <f t="shared" si="296"/>
        <v>96</v>
      </c>
      <c r="K427" s="19">
        <f t="shared" si="317"/>
        <v>1.6141427084608451</v>
      </c>
      <c r="L427" s="16">
        <f t="shared" si="297"/>
        <v>0.68690118990369353</v>
      </c>
      <c r="M427" s="23">
        <f>M426-IF($B427="B",(Percent_Rent_In_Elsies*2.49%/12 * H426)/K426,0)+IF($B427="D",N427,0)+IF(B427="D",AK426)+IF(B427="C",F426*90%)-(Y427-Y426)-IF($B427="A",Q426/K426) + IF($B427="A",Q426/K426)</f>
        <v>-88113.029022583651</v>
      </c>
      <c r="N427" s="23">
        <f t="shared" si="298"/>
        <v>0</v>
      </c>
      <c r="O427" s="22">
        <f t="shared" si="299"/>
        <v>0</v>
      </c>
      <c r="P427" s="22">
        <f t="shared" si="330"/>
        <v>0</v>
      </c>
      <c r="Q427" s="22">
        <f t="shared" si="331"/>
        <v>0</v>
      </c>
      <c r="R427" s="22">
        <f t="shared" si="300"/>
        <v>872662.55727175332</v>
      </c>
      <c r="S427" s="16">
        <f t="shared" si="290"/>
        <v>79332.959751977571</v>
      </c>
      <c r="T427" s="15">
        <f t="shared" si="301"/>
        <v>0</v>
      </c>
      <c r="U427" s="23">
        <f t="shared" si="318"/>
        <v>686786.55347040319</v>
      </c>
      <c r="V427" s="23">
        <f t="shared" si="319"/>
        <v>62435.141224582105</v>
      </c>
      <c r="W427" s="23">
        <f t="shared" si="332"/>
        <v>22685.437592358412</v>
      </c>
      <c r="X427" s="23">
        <f t="shared" si="320"/>
        <v>21585432.495284423</v>
      </c>
      <c r="Y427" s="23">
        <f t="shared" si="302"/>
        <v>2925688.1823853743</v>
      </c>
      <c r="Z427" s="3">
        <f t="shared" si="303"/>
        <v>0</v>
      </c>
      <c r="AA427" s="23">
        <f t="shared" si="304"/>
        <v>11018726.374814592</v>
      </c>
      <c r="AB427" s="26">
        <f t="shared" si="321"/>
        <v>36269825</v>
      </c>
      <c r="AC427" s="23">
        <f t="shared" si="322"/>
        <v>41073036</v>
      </c>
      <c r="AD427" s="23">
        <f t="shared" si="328"/>
        <v>4803211</v>
      </c>
      <c r="AE427" s="24">
        <f t="shared" si="288"/>
        <v>36269825</v>
      </c>
      <c r="AF427" s="3">
        <f t="shared" si="323"/>
        <v>0</v>
      </c>
      <c r="AG427" s="2">
        <f t="shared" si="305"/>
        <v>0</v>
      </c>
      <c r="AH427" s="2">
        <f t="shared" si="306"/>
        <v>0.96578630247172947</v>
      </c>
      <c r="AI427" s="23">
        <f t="shared" si="329"/>
        <v>12704140.596022982</v>
      </c>
      <c r="AJ427" s="23">
        <f t="shared" si="307"/>
        <v>867333.47222747153</v>
      </c>
      <c r="AK427" s="23">
        <f t="shared" si="308"/>
        <v>0</v>
      </c>
      <c r="AL427" s="23">
        <f t="shared" si="333"/>
        <v>217289.37280126475</v>
      </c>
      <c r="AM427" s="23">
        <f t="shared" si="334"/>
        <v>28269351928.47757</v>
      </c>
      <c r="AN427" s="16">
        <f t="shared" si="324"/>
        <v>0</v>
      </c>
      <c r="AO427" s="23">
        <f t="shared" si="325"/>
        <v>56183.844250847833</v>
      </c>
      <c r="AP427" s="22">
        <f t="shared" si="326"/>
        <v>90688.742530805801</v>
      </c>
      <c r="AQ427" s="30">
        <f t="shared" si="309"/>
        <v>49781861.903298847</v>
      </c>
      <c r="AR427" s="28">
        <f t="shared" si="310"/>
        <v>1219990.6510611789</v>
      </c>
      <c r="AS427" s="25">
        <f t="shared" si="311"/>
        <v>42555743.808470741</v>
      </c>
      <c r="AT427" s="32">
        <f t="shared" si="312"/>
        <v>0</v>
      </c>
      <c r="AU427" s="23">
        <f t="shared" si="313"/>
        <v>0</v>
      </c>
      <c r="AV427" s="22">
        <f t="shared" si="314"/>
        <v>4963443.1842123466</v>
      </c>
      <c r="AW427" s="31">
        <f t="shared" si="327"/>
        <v>49781861.903298803</v>
      </c>
    </row>
    <row r="428" spans="1:53" x14ac:dyDescent="0.25">
      <c r="A428">
        <f t="shared" si="335"/>
        <v>323</v>
      </c>
      <c r="B428" t="s">
        <v>8</v>
      </c>
      <c r="C428" s="27">
        <f t="shared" si="292"/>
        <v>0</v>
      </c>
      <c r="D428" s="27">
        <f t="shared" si="315"/>
        <v>0</v>
      </c>
      <c r="E428" s="27" t="b">
        <f t="shared" si="291"/>
        <v>0</v>
      </c>
      <c r="F428" s="29">
        <f t="shared" si="293"/>
        <v>0</v>
      </c>
      <c r="G428" s="27">
        <f t="shared" si="316"/>
        <v>0</v>
      </c>
      <c r="H428" s="22">
        <f t="shared" si="294"/>
        <v>87572250.445116729</v>
      </c>
      <c r="I428" s="23">
        <f t="shared" si="295"/>
        <v>115094272.99242352</v>
      </c>
      <c r="J428" s="23">
        <f t="shared" si="296"/>
        <v>96</v>
      </c>
      <c r="K428" s="19">
        <f t="shared" si="317"/>
        <v>1.6141427084608451</v>
      </c>
      <c r="L428" s="16">
        <f t="shared" si="297"/>
        <v>0.68690118990369353</v>
      </c>
      <c r="M428" s="23">
        <f>M427-IF($B428="B",(Percent_Rent_In_Elsies*2.49%/12 * H427)/K427,0)+IF($B428="D",N428,0)+IF(B428="D",AK427)+IF(B428="C",F427*90%)-(Y428-Y427)-IF($B428="A",Q427/K427) + IF($B428="A",Q427/K427)</f>
        <v>-9252.4391709057672</v>
      </c>
      <c r="N428" s="23">
        <f t="shared" si="298"/>
        <v>0</v>
      </c>
      <c r="O428" s="22">
        <f t="shared" si="299"/>
        <v>0</v>
      </c>
      <c r="P428" s="22">
        <f t="shared" si="330"/>
        <v>0</v>
      </c>
      <c r="Q428" s="22">
        <f t="shared" si="331"/>
        <v>0</v>
      </c>
      <c r="R428" s="22">
        <f t="shared" si="300"/>
        <v>963351.29980255908</v>
      </c>
      <c r="S428" s="16">
        <f t="shared" si="290"/>
        <v>79332.959751977571</v>
      </c>
      <c r="T428" s="15">
        <f t="shared" si="301"/>
        <v>0</v>
      </c>
      <c r="U428" s="23">
        <f t="shared" si="318"/>
        <v>752970.39772125101</v>
      </c>
      <c r="V428" s="23">
        <f t="shared" si="319"/>
        <v>62435.141224582105</v>
      </c>
      <c r="W428" s="23">
        <f t="shared" si="332"/>
        <v>22685.437592358412</v>
      </c>
      <c r="X428" s="23">
        <f t="shared" si="320"/>
        <v>21585432.495284423</v>
      </c>
      <c r="Y428" s="23">
        <f t="shared" si="302"/>
        <v>2936827.5925336964</v>
      </c>
      <c r="Z428" s="3">
        <f t="shared" si="303"/>
        <v>0</v>
      </c>
      <c r="AA428" s="23">
        <f t="shared" si="304"/>
        <v>11018726.374814592</v>
      </c>
      <c r="AB428" s="26">
        <f t="shared" si="321"/>
        <v>36369825</v>
      </c>
      <c r="AC428" s="23">
        <f t="shared" si="322"/>
        <v>41173036</v>
      </c>
      <c r="AD428" s="23">
        <f t="shared" si="328"/>
        <v>4803211</v>
      </c>
      <c r="AE428" s="24">
        <f t="shared" si="288"/>
        <v>36369825</v>
      </c>
      <c r="AF428" s="3">
        <f t="shared" si="323"/>
        <v>21576180.056113522</v>
      </c>
      <c r="AG428" s="2">
        <f t="shared" si="305"/>
        <v>0</v>
      </c>
      <c r="AH428" s="2">
        <f t="shared" si="306"/>
        <v>0.9631308420661</v>
      </c>
      <c r="AI428" s="23">
        <f t="shared" si="329"/>
        <v>12704140.596022982</v>
      </c>
      <c r="AJ428" s="23">
        <f t="shared" si="307"/>
        <v>867333.47222747153</v>
      </c>
      <c r="AK428" s="23">
        <f t="shared" si="308"/>
        <v>-16620.984046530713</v>
      </c>
      <c r="AL428" s="23">
        <f t="shared" si="333"/>
        <v>0</v>
      </c>
      <c r="AM428" s="23">
        <f t="shared" si="334"/>
        <v>0</v>
      </c>
      <c r="AN428" s="16">
        <f t="shared" si="324"/>
        <v>0</v>
      </c>
      <c r="AO428" s="23">
        <f t="shared" si="325"/>
        <v>0</v>
      </c>
      <c r="AP428" s="22">
        <f t="shared" si="326"/>
        <v>0</v>
      </c>
      <c r="AQ428" s="30">
        <f t="shared" si="309"/>
        <v>49677939.360371366</v>
      </c>
      <c r="AR428" s="28">
        <f t="shared" si="310"/>
        <v>1116068.1081336986</v>
      </c>
      <c r="AS428" s="25">
        <f t="shared" si="311"/>
        <v>42555743.808470741</v>
      </c>
      <c r="AT428" s="32">
        <f t="shared" si="312"/>
        <v>0</v>
      </c>
      <c r="AU428" s="23">
        <f t="shared" si="313"/>
        <v>0</v>
      </c>
      <c r="AV428" s="22">
        <f t="shared" si="314"/>
        <v>4963443.1842123466</v>
      </c>
      <c r="AW428" s="31">
        <f t="shared" si="327"/>
        <v>49677939.360371321</v>
      </c>
    </row>
    <row r="429" spans="1:53" x14ac:dyDescent="0.25">
      <c r="A429" s="21">
        <f t="shared" si="335"/>
        <v>323</v>
      </c>
      <c r="B429" s="21" t="s">
        <v>9</v>
      </c>
      <c r="C429" s="27">
        <f t="shared" si="292"/>
        <v>0</v>
      </c>
      <c r="D429" s="27">
        <f t="shared" si="315"/>
        <v>0</v>
      </c>
      <c r="E429" s="27" t="b">
        <f t="shared" si="291"/>
        <v>0</v>
      </c>
      <c r="F429" s="29">
        <f t="shared" si="293"/>
        <v>0</v>
      </c>
      <c r="G429" s="27">
        <f t="shared" si="316"/>
        <v>0</v>
      </c>
      <c r="H429" s="22">
        <f t="shared" si="294"/>
        <v>87572250.445116729</v>
      </c>
      <c r="I429" s="23">
        <f t="shared" si="295"/>
        <v>115094272.99242352</v>
      </c>
      <c r="J429" s="23">
        <f t="shared" si="296"/>
        <v>96</v>
      </c>
      <c r="K429" s="19">
        <f t="shared" si="317"/>
        <v>1.6141427084608451</v>
      </c>
      <c r="L429" s="16">
        <f t="shared" si="297"/>
        <v>0.68690118990369353</v>
      </c>
      <c r="M429" s="23">
        <f>M428-IF($B429="B",(Percent_Rent_In_Elsies*2.49%/12 * H428)/K428,0)+IF($B429="D",N429,0)+IF(B429="D",AK428)+IF(B429="C",F428*90%)-(Y429-Y428)-IF($B429="A",Q428/K428) + IF($B429="A",Q428/K428)</f>
        <v>-25873.423217436481</v>
      </c>
      <c r="N429" s="23">
        <f t="shared" si="298"/>
        <v>0</v>
      </c>
      <c r="O429" s="22">
        <f t="shared" si="299"/>
        <v>36802.529459009667</v>
      </c>
      <c r="P429" s="22">
        <f t="shared" si="330"/>
        <v>0</v>
      </c>
      <c r="Q429" s="22">
        <f t="shared" si="331"/>
        <v>0</v>
      </c>
      <c r="R429" s="22">
        <f t="shared" si="300"/>
        <v>963351.29980255908</v>
      </c>
      <c r="S429" s="16">
        <f t="shared" si="290"/>
        <v>0</v>
      </c>
      <c r="T429" s="15">
        <f t="shared" si="301"/>
        <v>42530.430292967903</v>
      </c>
      <c r="U429" s="23">
        <f t="shared" si="318"/>
        <v>752970.39772125101</v>
      </c>
      <c r="V429" s="23">
        <f t="shared" si="319"/>
        <v>0</v>
      </c>
      <c r="W429" s="23">
        <f t="shared" si="332"/>
        <v>85120.578816940513</v>
      </c>
      <c r="X429" s="23">
        <f t="shared" si="320"/>
        <v>21585432.495284423</v>
      </c>
      <c r="Y429" s="23">
        <f t="shared" si="302"/>
        <v>2936827.5925336964</v>
      </c>
      <c r="Z429" s="3">
        <f t="shared" si="303"/>
        <v>0</v>
      </c>
      <c r="AA429" s="23">
        <f t="shared" si="304"/>
        <v>11035347.358861122</v>
      </c>
      <c r="AB429" s="26">
        <f t="shared" si="321"/>
        <v>36369824.999999993</v>
      </c>
      <c r="AC429" s="23">
        <f t="shared" si="322"/>
        <v>41173036</v>
      </c>
      <c r="AD429" s="23">
        <f t="shared" si="328"/>
        <v>4803211</v>
      </c>
      <c r="AE429" s="24">
        <f t="shared" si="288"/>
        <v>36369825</v>
      </c>
      <c r="AF429" s="3">
        <f t="shared" si="323"/>
        <v>0</v>
      </c>
      <c r="AG429" s="2">
        <f t="shared" si="305"/>
        <v>0</v>
      </c>
      <c r="AH429" s="2">
        <f t="shared" si="306"/>
        <v>0.9631308420661</v>
      </c>
      <c r="AI429" s="23">
        <f t="shared" si="329"/>
        <v>12723303.910455948</v>
      </c>
      <c r="AJ429" s="23">
        <f t="shared" si="307"/>
        <v>867333.47222747153</v>
      </c>
      <c r="AK429" s="23">
        <f t="shared" si="308"/>
        <v>0</v>
      </c>
      <c r="AL429" s="23">
        <f t="shared" si="333"/>
        <v>0</v>
      </c>
      <c r="AM429" s="23">
        <f t="shared" si="334"/>
        <v>0</v>
      </c>
      <c r="AN429" s="16">
        <f t="shared" si="324"/>
        <v>0</v>
      </c>
      <c r="AO429" s="23">
        <f t="shared" si="325"/>
        <v>0</v>
      </c>
      <c r="AP429" s="22">
        <f t="shared" si="326"/>
        <v>0</v>
      </c>
      <c r="AQ429" s="30">
        <f t="shared" si="309"/>
        <v>49677939.360371366</v>
      </c>
      <c r="AR429" s="28">
        <f t="shared" si="310"/>
        <v>1116068.1081336986</v>
      </c>
      <c r="AS429" s="25">
        <f t="shared" si="311"/>
        <v>42555743.808470741</v>
      </c>
      <c r="AT429" s="32">
        <f t="shared" si="312"/>
        <v>0</v>
      </c>
      <c r="AU429" s="23">
        <f t="shared" si="313"/>
        <v>0</v>
      </c>
      <c r="AV429" s="22">
        <f t="shared" si="314"/>
        <v>4963443.1842123466</v>
      </c>
      <c r="AW429" s="31">
        <f t="shared" si="327"/>
        <v>49677939.360371321</v>
      </c>
      <c r="AX429" s="21"/>
      <c r="AY429" s="21"/>
      <c r="AZ429" s="21"/>
      <c r="BA429" s="21"/>
    </row>
    <row r="430" spans="1:53" x14ac:dyDescent="0.25">
      <c r="A430" s="21">
        <f t="shared" si="335"/>
        <v>323</v>
      </c>
      <c r="B430" s="21" t="s">
        <v>28</v>
      </c>
      <c r="C430" s="27">
        <f t="shared" si="292"/>
        <v>0</v>
      </c>
      <c r="D430" s="27">
        <f t="shared" si="315"/>
        <v>0</v>
      </c>
      <c r="E430" s="27" t="b">
        <f t="shared" si="291"/>
        <v>0</v>
      </c>
      <c r="F430" s="29">
        <f t="shared" si="293"/>
        <v>0</v>
      </c>
      <c r="G430" s="27">
        <f t="shared" si="316"/>
        <v>0</v>
      </c>
      <c r="H430" s="22">
        <f t="shared" si="294"/>
        <v>87572250.445116729</v>
      </c>
      <c r="I430" s="23">
        <f t="shared" si="295"/>
        <v>115094272.99242352</v>
      </c>
      <c r="J430" s="23">
        <f t="shared" si="296"/>
        <v>96</v>
      </c>
      <c r="K430" s="19">
        <f t="shared" si="317"/>
        <v>1.6141427084608451</v>
      </c>
      <c r="L430" s="16">
        <f t="shared" si="297"/>
        <v>0.68690118990369353</v>
      </c>
      <c r="M430" s="23">
        <f>M429-IF($B430="B",(Percent_Rent_In_Elsies*2.49%/12 * H429)/K429,0)+IF($B430="D",N430,0)+IF(B430="D",AK429)+IF(B430="C",F429*90%)-(Y430-Y429)-IF($B430="A",Q429/K429) + IF($B430="A",Q429/K429)</f>
        <v>-25873.423217436481</v>
      </c>
      <c r="N430" s="23">
        <f t="shared" si="298"/>
        <v>0</v>
      </c>
      <c r="O430" s="22">
        <f t="shared" si="299"/>
        <v>0</v>
      </c>
      <c r="P430" s="22">
        <f t="shared" si="330"/>
        <v>0</v>
      </c>
      <c r="Q430" s="22">
        <f t="shared" si="331"/>
        <v>36802.529459009667</v>
      </c>
      <c r="R430" s="22">
        <f t="shared" si="300"/>
        <v>963351.29980255908</v>
      </c>
      <c r="S430" s="16">
        <f t="shared" si="290"/>
        <v>0</v>
      </c>
      <c r="T430" s="15">
        <f t="shared" si="301"/>
        <v>0</v>
      </c>
      <c r="U430" s="23">
        <f t="shared" si="318"/>
        <v>752970.39772125101</v>
      </c>
      <c r="V430" s="23">
        <f t="shared" si="319"/>
        <v>0</v>
      </c>
      <c r="W430" s="23">
        <f t="shared" si="332"/>
        <v>0</v>
      </c>
      <c r="X430" s="23">
        <f t="shared" si="320"/>
        <v>21585432.495284423</v>
      </c>
      <c r="Y430" s="23">
        <f t="shared" si="302"/>
        <v>2936827.5925336964</v>
      </c>
      <c r="Z430" s="3">
        <f t="shared" si="303"/>
        <v>4256.0289408470262</v>
      </c>
      <c r="AA430" s="23">
        <f t="shared" si="304"/>
        <v>11099187.792973828</v>
      </c>
      <c r="AB430" s="26">
        <f t="shared" si="321"/>
        <v>36369824.999999985</v>
      </c>
      <c r="AC430" s="23">
        <f t="shared" si="322"/>
        <v>41173036</v>
      </c>
      <c r="AD430" s="23">
        <f t="shared" si="328"/>
        <v>4803211</v>
      </c>
      <c r="AE430" s="24">
        <f t="shared" si="288"/>
        <v>36369825</v>
      </c>
      <c r="AF430" s="3">
        <f t="shared" si="323"/>
        <v>0</v>
      </c>
      <c r="AG430" s="2">
        <f t="shared" si="305"/>
        <v>2.3670708696970286E-3</v>
      </c>
      <c r="AH430" s="2">
        <f t="shared" si="306"/>
        <v>0.9631308420661</v>
      </c>
      <c r="AI430" s="23">
        <f t="shared" si="329"/>
        <v>12796909.318475945</v>
      </c>
      <c r="AJ430" s="23">
        <f t="shared" si="307"/>
        <v>867333.47222747153</v>
      </c>
      <c r="AK430" s="23">
        <f t="shared" si="308"/>
        <v>0</v>
      </c>
      <c r="AL430" s="23">
        <f t="shared" si="333"/>
        <v>0</v>
      </c>
      <c r="AM430" s="23">
        <f t="shared" si="334"/>
        <v>0</v>
      </c>
      <c r="AN430" s="16">
        <f t="shared" si="324"/>
        <v>0</v>
      </c>
      <c r="AO430" s="23">
        <f t="shared" si="325"/>
        <v>0</v>
      </c>
      <c r="AP430" s="22">
        <f t="shared" si="326"/>
        <v>0</v>
      </c>
      <c r="AQ430" s="30">
        <f t="shared" si="309"/>
        <v>49677939.360371366</v>
      </c>
      <c r="AR430" s="28">
        <f t="shared" si="310"/>
        <v>1116068.1081336986</v>
      </c>
      <c r="AS430" s="25">
        <f t="shared" si="311"/>
        <v>42555743.808470741</v>
      </c>
      <c r="AT430" s="32">
        <f t="shared" si="312"/>
        <v>8512.0578816940524</v>
      </c>
      <c r="AU430" s="23">
        <f t="shared" si="313"/>
        <v>8512.0578816940524</v>
      </c>
      <c r="AV430" s="22">
        <f t="shared" si="314"/>
        <v>5005973.6145053143</v>
      </c>
      <c r="AW430" s="31">
        <f t="shared" si="327"/>
        <v>49677939.360371321</v>
      </c>
      <c r="AX430" s="21"/>
      <c r="AY430" s="21"/>
      <c r="AZ430" s="21"/>
      <c r="BA430" s="21"/>
    </row>
    <row r="431" spans="1:53" x14ac:dyDescent="0.25">
      <c r="A431">
        <f t="shared" si="335"/>
        <v>324</v>
      </c>
      <c r="B431" t="s">
        <v>6</v>
      </c>
      <c r="C431" s="27">
        <f t="shared" si="292"/>
        <v>0</v>
      </c>
      <c r="D431" s="27">
        <f t="shared" si="315"/>
        <v>0</v>
      </c>
      <c r="E431" s="27" t="b">
        <f t="shared" si="291"/>
        <v>0</v>
      </c>
      <c r="F431" s="29">
        <f t="shared" si="293"/>
        <v>0</v>
      </c>
      <c r="G431" s="27">
        <f t="shared" si="316"/>
        <v>0</v>
      </c>
      <c r="H431" s="22">
        <f t="shared" si="294"/>
        <v>88597579.192922041</v>
      </c>
      <c r="I431" s="23">
        <f t="shared" si="295"/>
        <v>115094272.99242352</v>
      </c>
      <c r="J431" s="23">
        <f t="shared" si="296"/>
        <v>98</v>
      </c>
      <c r="K431" s="19">
        <f t="shared" si="317"/>
        <v>1.6303244891131645</v>
      </c>
      <c r="L431" s="16">
        <f t="shared" si="297"/>
        <v>0.69494368662303196</v>
      </c>
      <c r="M431" s="23">
        <f>M430-IF($B431="B",(Percent_Rent_In_Elsies*2.49%/12 * H430)/K430,0)+IF($B431="D",N431,0)+IF(B431="D",AK430)+IF(B431="C",F430*90%)-(Y431-Y430)-IF($B431="A",Q430/K430) + IF($B431="A",Q430/K430)</f>
        <v>-25873.423217436484</v>
      </c>
      <c r="N431" s="23">
        <f t="shared" si="298"/>
        <v>0</v>
      </c>
      <c r="O431" s="22">
        <f t="shared" si="299"/>
        <v>0</v>
      </c>
      <c r="P431" s="22">
        <f t="shared" si="330"/>
        <v>0</v>
      </c>
      <c r="Q431" s="22">
        <f t="shared" si="331"/>
        <v>0</v>
      </c>
      <c r="R431" s="22">
        <f t="shared" si="300"/>
        <v>963351.29980255908</v>
      </c>
      <c r="S431" s="16">
        <f t="shared" si="290"/>
        <v>0</v>
      </c>
      <c r="T431" s="15">
        <f t="shared" si="301"/>
        <v>0</v>
      </c>
      <c r="U431" s="23">
        <f t="shared" si="318"/>
        <v>752970.39772125101</v>
      </c>
      <c r="V431" s="23">
        <f t="shared" si="319"/>
        <v>0</v>
      </c>
      <c r="W431" s="23">
        <f t="shared" si="332"/>
        <v>22800.046901740472</v>
      </c>
      <c r="X431" s="23">
        <f t="shared" si="320"/>
        <v>21583912.593086917</v>
      </c>
      <c r="Y431" s="23">
        <f t="shared" si="302"/>
        <v>2936827.5925336964</v>
      </c>
      <c r="Z431" s="3">
        <f t="shared" si="303"/>
        <v>0</v>
      </c>
      <c r="AA431" s="23">
        <f t="shared" si="304"/>
        <v>11099187.792973828</v>
      </c>
      <c r="AB431" s="26">
        <f t="shared" si="321"/>
        <v>36369824.999999993</v>
      </c>
      <c r="AC431" s="23">
        <f t="shared" si="322"/>
        <v>41173036</v>
      </c>
      <c r="AD431" s="23">
        <f t="shared" si="328"/>
        <v>4803211</v>
      </c>
      <c r="AE431" s="24">
        <f t="shared" si="288"/>
        <v>36369825</v>
      </c>
      <c r="AF431" s="3">
        <f t="shared" si="323"/>
        <v>0</v>
      </c>
      <c r="AG431" s="2">
        <f t="shared" si="305"/>
        <v>0</v>
      </c>
      <c r="AH431" s="2">
        <f t="shared" si="306"/>
        <v>0.97440753913907519</v>
      </c>
      <c r="AI431" s="23">
        <f t="shared" si="329"/>
        <v>12925198.334393663</v>
      </c>
      <c r="AJ431" s="23">
        <f t="shared" si="307"/>
        <v>858724.75654312689</v>
      </c>
      <c r="AK431" s="23">
        <f t="shared" si="308"/>
        <v>0</v>
      </c>
      <c r="AL431" s="23">
        <f t="shared" si="333"/>
        <v>0</v>
      </c>
      <c r="AM431" s="23">
        <f t="shared" si="334"/>
        <v>0</v>
      </c>
      <c r="AN431" s="16">
        <f t="shared" si="324"/>
        <v>0</v>
      </c>
      <c r="AO431" s="23">
        <f t="shared" si="325"/>
        <v>0</v>
      </c>
      <c r="AP431" s="22">
        <f t="shared" si="326"/>
        <v>0</v>
      </c>
      <c r="AQ431" s="30">
        <f t="shared" si="309"/>
        <v>49641173.633441821</v>
      </c>
      <c r="AR431" s="28">
        <f t="shared" si="310"/>
        <v>1116104.9106631577</v>
      </c>
      <c r="AS431" s="25">
        <f t="shared" si="311"/>
        <v>42555743.808470741</v>
      </c>
      <c r="AT431" s="32">
        <f t="shared" si="312"/>
        <v>0</v>
      </c>
      <c r="AU431" s="23">
        <f t="shared" si="313"/>
        <v>0</v>
      </c>
      <c r="AV431" s="22">
        <f t="shared" si="314"/>
        <v>5005973.6145053143</v>
      </c>
      <c r="AW431" s="31">
        <f t="shared" si="327"/>
        <v>49641173.633441769</v>
      </c>
    </row>
    <row r="432" spans="1:53" x14ac:dyDescent="0.25">
      <c r="A432">
        <f t="shared" si="335"/>
        <v>324</v>
      </c>
      <c r="B432" t="s">
        <v>7</v>
      </c>
      <c r="C432" s="27">
        <f t="shared" si="292"/>
        <v>0</v>
      </c>
      <c r="D432" s="27">
        <f t="shared" si="315"/>
        <v>163032.44891131646</v>
      </c>
      <c r="E432" s="27" t="b">
        <f t="shared" si="291"/>
        <v>0</v>
      </c>
      <c r="F432" s="29">
        <f t="shared" si="293"/>
        <v>100000</v>
      </c>
      <c r="G432" s="27">
        <f t="shared" si="316"/>
        <v>0</v>
      </c>
      <c r="H432" s="22">
        <f t="shared" si="294"/>
        <v>88760611.641833335</v>
      </c>
      <c r="I432" s="23">
        <f t="shared" si="295"/>
        <v>115328871.06425226</v>
      </c>
      <c r="J432" s="23">
        <f t="shared" si="296"/>
        <v>98</v>
      </c>
      <c r="K432" s="19">
        <f t="shared" si="317"/>
        <v>1.6303244891131645</v>
      </c>
      <c r="L432" s="16">
        <f t="shared" si="297"/>
        <v>0.69494368662303196</v>
      </c>
      <c r="M432" s="23">
        <f>M431-IF($B432="B",(Percent_Rent_In_Elsies*2.49%/12 * H431)/K431,0)+IF($B432="D",N432,0)+IF(B432="D",AK431)+IF(B432="C",F431*90%)-(Y432-Y431)-IF($B432="A",Q431/K431) + IF($B432="A",Q431/K431)</f>
        <v>-82254.830125369059</v>
      </c>
      <c r="N432" s="23">
        <f t="shared" si="298"/>
        <v>0</v>
      </c>
      <c r="O432" s="22">
        <f t="shared" si="299"/>
        <v>0</v>
      </c>
      <c r="P432" s="22">
        <f t="shared" si="330"/>
        <v>0</v>
      </c>
      <c r="Q432" s="22">
        <f t="shared" si="331"/>
        <v>0</v>
      </c>
      <c r="R432" s="22">
        <f t="shared" si="300"/>
        <v>883072.0248190125</v>
      </c>
      <c r="S432" s="16">
        <f t="shared" si="290"/>
        <v>80279.274983546595</v>
      </c>
      <c r="T432" s="15">
        <f t="shared" si="301"/>
        <v>0</v>
      </c>
      <c r="U432" s="23">
        <f t="shared" si="318"/>
        <v>690222.86457781342</v>
      </c>
      <c r="V432" s="23">
        <f t="shared" si="319"/>
        <v>62747.533143437584</v>
      </c>
      <c r="W432" s="23">
        <f t="shared" si="332"/>
        <v>22800.046901740472</v>
      </c>
      <c r="X432" s="23">
        <f t="shared" si="320"/>
        <v>21583912.593086917</v>
      </c>
      <c r="Y432" s="23">
        <f t="shared" si="302"/>
        <v>2936827.5925336964</v>
      </c>
      <c r="Z432" s="3">
        <f t="shared" si="303"/>
        <v>0</v>
      </c>
      <c r="AA432" s="23">
        <f t="shared" si="304"/>
        <v>11099187.792973828</v>
      </c>
      <c r="AB432" s="26">
        <f t="shared" si="321"/>
        <v>36369824.999999993</v>
      </c>
      <c r="AC432" s="23">
        <f t="shared" si="322"/>
        <v>41173036</v>
      </c>
      <c r="AD432" s="23">
        <f t="shared" si="328"/>
        <v>4803211</v>
      </c>
      <c r="AE432" s="24">
        <f t="shared" si="288"/>
        <v>36369825</v>
      </c>
      <c r="AF432" s="3">
        <f t="shared" si="323"/>
        <v>0</v>
      </c>
      <c r="AG432" s="2">
        <f t="shared" si="305"/>
        <v>0</v>
      </c>
      <c r="AH432" s="2">
        <f t="shared" si="306"/>
        <v>0.9762005909220991</v>
      </c>
      <c r="AI432" s="23">
        <f t="shared" si="329"/>
        <v>12925198.334393663</v>
      </c>
      <c r="AJ432" s="23">
        <f t="shared" si="307"/>
        <v>858724.75654312689</v>
      </c>
      <c r="AK432" s="23">
        <f t="shared" si="308"/>
        <v>0</v>
      </c>
      <c r="AL432" s="23">
        <f t="shared" si="333"/>
        <v>221057.73837068118</v>
      </c>
      <c r="AM432" s="23">
        <f t="shared" si="334"/>
        <v>28474162884.650616</v>
      </c>
      <c r="AN432" s="16">
        <f t="shared" si="324"/>
        <v>0</v>
      </c>
      <c r="AO432" s="23">
        <f t="shared" si="325"/>
        <v>56381.406907932571</v>
      </c>
      <c r="AP432" s="22">
        <f t="shared" si="326"/>
        <v>91919.988412656632</v>
      </c>
      <c r="AQ432" s="30">
        <f t="shared" si="309"/>
        <v>49987264.739276946</v>
      </c>
      <c r="AR432" s="28">
        <f t="shared" si="310"/>
        <v>1207243.5791743067</v>
      </c>
      <c r="AS432" s="25">
        <f t="shared" si="311"/>
        <v>42718776.257382058</v>
      </c>
      <c r="AT432" s="32">
        <f t="shared" si="312"/>
        <v>0</v>
      </c>
      <c r="AU432" s="23">
        <f t="shared" si="313"/>
        <v>0</v>
      </c>
      <c r="AV432" s="22">
        <f t="shared" si="314"/>
        <v>5005973.6145053143</v>
      </c>
      <c r="AW432" s="31">
        <f t="shared" si="327"/>
        <v>49987264.739276893</v>
      </c>
    </row>
    <row r="433" spans="1:53" s="21" customFormat="1" x14ac:dyDescent="0.25">
      <c r="A433">
        <f t="shared" si="335"/>
        <v>324</v>
      </c>
      <c r="B433" t="s">
        <v>8</v>
      </c>
      <c r="C433" s="27">
        <f t="shared" si="292"/>
        <v>0</v>
      </c>
      <c r="D433" s="27">
        <f t="shared" si="315"/>
        <v>0</v>
      </c>
      <c r="E433" s="27" t="b">
        <f t="shared" si="291"/>
        <v>0</v>
      </c>
      <c r="F433" s="29">
        <f t="shared" si="293"/>
        <v>0</v>
      </c>
      <c r="G433" s="27">
        <f t="shared" si="316"/>
        <v>0</v>
      </c>
      <c r="H433" s="22">
        <f t="shared" si="294"/>
        <v>88760611.641833335</v>
      </c>
      <c r="I433" s="23">
        <f t="shared" si="295"/>
        <v>115328871.06425226</v>
      </c>
      <c r="J433" s="23">
        <f t="shared" si="296"/>
        <v>98</v>
      </c>
      <c r="K433" s="19">
        <f t="shared" si="317"/>
        <v>1.6303244891131645</v>
      </c>
      <c r="L433" s="16">
        <f t="shared" si="297"/>
        <v>0.69494368662303196</v>
      </c>
      <c r="M433" s="23">
        <f>M432-IF($B433="B",(Percent_Rent_In_Elsies*2.49%/12 * H432)/K432,0)+IF($B433="D",N433,0)+IF(B433="D",AK432)+IF(B433="C",F432*90%)-(Y433-Y432)-IF($B433="A",Q432/K432) + IF($B433="A",Q432/K432)</f>
        <v>-3505.9128604288417</v>
      </c>
      <c r="N433" s="23">
        <f t="shared" si="298"/>
        <v>0</v>
      </c>
      <c r="O433" s="22">
        <f t="shared" si="299"/>
        <v>0</v>
      </c>
      <c r="P433" s="22">
        <f t="shared" si="330"/>
        <v>0</v>
      </c>
      <c r="Q433" s="22">
        <f t="shared" si="331"/>
        <v>0</v>
      </c>
      <c r="R433" s="22">
        <f t="shared" si="300"/>
        <v>974992.01323166909</v>
      </c>
      <c r="S433" s="16">
        <f t="shared" si="290"/>
        <v>80279.274983546595</v>
      </c>
      <c r="T433" s="15">
        <f t="shared" si="301"/>
        <v>0</v>
      </c>
      <c r="U433" s="23">
        <f t="shared" si="318"/>
        <v>756604.27148574602</v>
      </c>
      <c r="V433" s="23">
        <f t="shared" si="319"/>
        <v>62747.533143437584</v>
      </c>
      <c r="W433" s="23">
        <f t="shared" si="332"/>
        <v>22800.046901740472</v>
      </c>
      <c r="X433" s="23">
        <f t="shared" si="320"/>
        <v>21583912.593086917</v>
      </c>
      <c r="Y433" s="23">
        <f t="shared" si="302"/>
        <v>2948078.6752687562</v>
      </c>
      <c r="Z433" s="3">
        <f t="shared" si="303"/>
        <v>0</v>
      </c>
      <c r="AA433" s="23">
        <f t="shared" si="304"/>
        <v>11099187.792973828</v>
      </c>
      <c r="AB433" s="26">
        <f t="shared" si="321"/>
        <v>36469824.999999993</v>
      </c>
      <c r="AC433" s="23">
        <f t="shared" si="322"/>
        <v>41273036</v>
      </c>
      <c r="AD433" s="23">
        <f t="shared" si="328"/>
        <v>4803211</v>
      </c>
      <c r="AE433" s="24">
        <f t="shared" si="288"/>
        <v>36469825</v>
      </c>
      <c r="AF433" s="3">
        <f t="shared" si="323"/>
        <v>21580406.68022649</v>
      </c>
      <c r="AG433" s="2">
        <f t="shared" si="305"/>
        <v>0</v>
      </c>
      <c r="AH433" s="2">
        <f t="shared" si="306"/>
        <v>0.97352385586531698</v>
      </c>
      <c r="AI433" s="23">
        <f t="shared" si="329"/>
        <v>12925198.334393663</v>
      </c>
      <c r="AJ433" s="23">
        <f t="shared" si="307"/>
        <v>858724.75654312689</v>
      </c>
      <c r="AK433" s="23">
        <f t="shared" si="308"/>
        <v>-16740.735789221144</v>
      </c>
      <c r="AL433" s="23">
        <f t="shared" si="333"/>
        <v>0</v>
      </c>
      <c r="AM433" s="23">
        <f t="shared" si="334"/>
        <v>0</v>
      </c>
      <c r="AN433" s="16">
        <f t="shared" si="324"/>
        <v>0</v>
      </c>
      <c r="AO433" s="23">
        <f t="shared" si="325"/>
        <v>0</v>
      </c>
      <c r="AP433" s="22">
        <f t="shared" si="326"/>
        <v>0</v>
      </c>
      <c r="AQ433" s="30">
        <f t="shared" si="309"/>
        <v>49882300.372856617</v>
      </c>
      <c r="AR433" s="28">
        <f t="shared" si="310"/>
        <v>1102279.2127539783</v>
      </c>
      <c r="AS433" s="25">
        <f t="shared" si="311"/>
        <v>42718776.257382058</v>
      </c>
      <c r="AT433" s="32">
        <f t="shared" si="312"/>
        <v>0</v>
      </c>
      <c r="AU433" s="23">
        <f t="shared" si="313"/>
        <v>0</v>
      </c>
      <c r="AV433" s="22">
        <f t="shared" si="314"/>
        <v>5005973.6145053143</v>
      </c>
      <c r="AW433" s="31">
        <f t="shared" si="327"/>
        <v>49882300.372856565</v>
      </c>
      <c r="AX433"/>
      <c r="AY433"/>
      <c r="AZ433"/>
      <c r="BA433"/>
    </row>
    <row r="434" spans="1:53" s="21" customFormat="1" x14ac:dyDescent="0.25">
      <c r="A434">
        <f t="shared" si="335"/>
        <v>324</v>
      </c>
      <c r="B434" t="s">
        <v>9</v>
      </c>
      <c r="C434" s="27">
        <f t="shared" si="292"/>
        <v>0</v>
      </c>
      <c r="D434" s="27">
        <f t="shared" si="315"/>
        <v>0</v>
      </c>
      <c r="E434" s="27" t="b">
        <f t="shared" si="291"/>
        <v>0</v>
      </c>
      <c r="F434" s="29">
        <f t="shared" si="293"/>
        <v>0</v>
      </c>
      <c r="G434" s="27">
        <f t="shared" si="316"/>
        <v>0</v>
      </c>
      <c r="H434" s="22">
        <f t="shared" si="294"/>
        <v>88760611.641833335</v>
      </c>
      <c r="I434" s="23">
        <f t="shared" si="295"/>
        <v>115328871.06425226</v>
      </c>
      <c r="J434" s="23">
        <f t="shared" si="296"/>
        <v>98</v>
      </c>
      <c r="K434" s="19">
        <f t="shared" si="317"/>
        <v>1.6303244891131645</v>
      </c>
      <c r="L434" s="16">
        <f t="shared" si="297"/>
        <v>0.69494368662303196</v>
      </c>
      <c r="M434" s="23">
        <f>M433-IF($B434="B",(Percent_Rent_In_Elsies*2.49%/12 * H433)/K433,0)+IF($B434="D",N434,0)+IF(B434="D",AK433)+IF(B434="C",F433*90%)-(Y434-Y433)-IF($B434="A",Q433/K433) + IF($B434="A",Q433/K433)</f>
        <v>-20246.648649649986</v>
      </c>
      <c r="N434" s="23">
        <f t="shared" si="298"/>
        <v>0</v>
      </c>
      <c r="O434" s="22">
        <f t="shared" si="299"/>
        <v>37371.232545451348</v>
      </c>
      <c r="P434" s="22">
        <f t="shared" si="330"/>
        <v>0</v>
      </c>
      <c r="Q434" s="22">
        <f t="shared" si="331"/>
        <v>0</v>
      </c>
      <c r="R434" s="22">
        <f t="shared" si="300"/>
        <v>974992.01323166909</v>
      </c>
      <c r="S434" s="16">
        <f t="shared" si="290"/>
        <v>0</v>
      </c>
      <c r="T434" s="15">
        <f t="shared" si="301"/>
        <v>42908.042438095246</v>
      </c>
      <c r="U434" s="23">
        <f t="shared" si="318"/>
        <v>756604.27148574602</v>
      </c>
      <c r="V434" s="23">
        <f t="shared" si="319"/>
        <v>0</v>
      </c>
      <c r="W434" s="23">
        <f t="shared" si="332"/>
        <v>85547.580045178052</v>
      </c>
      <c r="X434" s="23">
        <f t="shared" si="320"/>
        <v>21583912.593086917</v>
      </c>
      <c r="Y434" s="23">
        <f t="shared" si="302"/>
        <v>2948078.6752687562</v>
      </c>
      <c r="Z434" s="3">
        <f t="shared" si="303"/>
        <v>0</v>
      </c>
      <c r="AA434" s="23">
        <f t="shared" si="304"/>
        <v>11115928.528763048</v>
      </c>
      <c r="AB434" s="26">
        <f t="shared" si="321"/>
        <v>36469825</v>
      </c>
      <c r="AC434" s="23">
        <f t="shared" si="322"/>
        <v>41273036</v>
      </c>
      <c r="AD434" s="23">
        <f t="shared" si="328"/>
        <v>4803211</v>
      </c>
      <c r="AE434" s="24">
        <f t="shared" si="288"/>
        <v>36469825</v>
      </c>
      <c r="AF434" s="3">
        <f t="shared" si="323"/>
        <v>0</v>
      </c>
      <c r="AG434" s="2">
        <f t="shared" si="305"/>
        <v>0</v>
      </c>
      <c r="AH434" s="2">
        <f t="shared" si="306"/>
        <v>0.97352385586531698</v>
      </c>
      <c r="AI434" s="23">
        <f t="shared" si="329"/>
        <v>12944693.214052906</v>
      </c>
      <c r="AJ434" s="23">
        <f t="shared" si="307"/>
        <v>858724.75654312689</v>
      </c>
      <c r="AK434" s="23">
        <f t="shared" si="308"/>
        <v>0</v>
      </c>
      <c r="AL434" s="23">
        <f t="shared" si="333"/>
        <v>0</v>
      </c>
      <c r="AM434" s="23">
        <f t="shared" si="334"/>
        <v>0</v>
      </c>
      <c r="AN434" s="16">
        <f t="shared" si="324"/>
        <v>0</v>
      </c>
      <c r="AO434" s="23">
        <f t="shared" si="325"/>
        <v>0</v>
      </c>
      <c r="AP434" s="22">
        <f t="shared" si="326"/>
        <v>0</v>
      </c>
      <c r="AQ434" s="30">
        <f t="shared" si="309"/>
        <v>49882300.372856617</v>
      </c>
      <c r="AR434" s="28">
        <f t="shared" si="310"/>
        <v>1102279.2127539783</v>
      </c>
      <c r="AS434" s="25">
        <f t="shared" si="311"/>
        <v>42718776.257382058</v>
      </c>
      <c r="AT434" s="32">
        <f t="shared" si="312"/>
        <v>0</v>
      </c>
      <c r="AU434" s="23">
        <f t="shared" si="313"/>
        <v>0</v>
      </c>
      <c r="AV434" s="22">
        <f t="shared" si="314"/>
        <v>5005973.6145053143</v>
      </c>
      <c r="AW434" s="31">
        <f t="shared" si="327"/>
        <v>49882300.372856565</v>
      </c>
      <c r="AX434"/>
      <c r="AY434"/>
      <c r="AZ434"/>
      <c r="BA434"/>
    </row>
    <row r="435" spans="1:53" x14ac:dyDescent="0.25">
      <c r="A435" s="21">
        <f t="shared" si="335"/>
        <v>324</v>
      </c>
      <c r="B435" s="21" t="s">
        <v>28</v>
      </c>
      <c r="C435" s="27">
        <f t="shared" si="292"/>
        <v>0</v>
      </c>
      <c r="D435" s="27">
        <f t="shared" si="315"/>
        <v>0</v>
      </c>
      <c r="E435" s="27" t="b">
        <f t="shared" si="291"/>
        <v>0</v>
      </c>
      <c r="F435" s="29">
        <f t="shared" si="293"/>
        <v>0</v>
      </c>
      <c r="G435" s="27">
        <f t="shared" si="316"/>
        <v>0</v>
      </c>
      <c r="H435" s="22">
        <f t="shared" si="294"/>
        <v>88760611.641833335</v>
      </c>
      <c r="I435" s="23">
        <f t="shared" si="295"/>
        <v>115328871.06425226</v>
      </c>
      <c r="J435" s="23">
        <f t="shared" si="296"/>
        <v>98</v>
      </c>
      <c r="K435" s="19">
        <f t="shared" si="317"/>
        <v>1.6303244891131645</v>
      </c>
      <c r="L435" s="16">
        <f t="shared" si="297"/>
        <v>0.69494368662303196</v>
      </c>
      <c r="M435" s="23">
        <f>M434-IF($B435="B",(Percent_Rent_In_Elsies*2.49%/12 * H434)/K434,0)+IF($B435="D",N435,0)+IF(B435="D",AK434)+IF(B435="C",F434*90%)-(Y435-Y434)-IF($B435="A",Q434/K434) + IF($B435="A",Q434/K434)</f>
        <v>-20246.648649649986</v>
      </c>
      <c r="N435" s="23">
        <f t="shared" si="298"/>
        <v>0</v>
      </c>
      <c r="O435" s="22">
        <f t="shared" si="299"/>
        <v>0</v>
      </c>
      <c r="P435" s="22">
        <f t="shared" si="330"/>
        <v>0</v>
      </c>
      <c r="Q435" s="22">
        <f t="shared" si="331"/>
        <v>37371.232545451348</v>
      </c>
      <c r="R435" s="22">
        <f t="shared" si="300"/>
        <v>974992.01323166909</v>
      </c>
      <c r="S435" s="16">
        <f t="shared" si="290"/>
        <v>0</v>
      </c>
      <c r="T435" s="15">
        <f t="shared" si="301"/>
        <v>0</v>
      </c>
      <c r="U435" s="23">
        <f t="shared" si="318"/>
        <v>756604.27148574602</v>
      </c>
      <c r="V435" s="23">
        <f t="shared" si="319"/>
        <v>0</v>
      </c>
      <c r="W435" s="23">
        <f t="shared" si="332"/>
        <v>0</v>
      </c>
      <c r="X435" s="23">
        <f t="shared" si="320"/>
        <v>21583912.593086917</v>
      </c>
      <c r="Y435" s="23">
        <f t="shared" si="302"/>
        <v>2948078.6752687562</v>
      </c>
      <c r="Z435" s="3">
        <f t="shared" si="303"/>
        <v>4277.3790022589037</v>
      </c>
      <c r="AA435" s="23">
        <f t="shared" si="304"/>
        <v>11180089.213796932</v>
      </c>
      <c r="AB435" s="26">
        <f t="shared" si="321"/>
        <v>36469825</v>
      </c>
      <c r="AC435" s="23">
        <f t="shared" si="322"/>
        <v>41273036</v>
      </c>
      <c r="AD435" s="23">
        <f t="shared" si="328"/>
        <v>4803211</v>
      </c>
      <c r="AE435" s="24">
        <f t="shared" ref="AE435:AE498" si="336">AC435-AD435</f>
        <v>36469825</v>
      </c>
      <c r="AF435" s="3">
        <f t="shared" si="323"/>
        <v>0</v>
      </c>
      <c r="AG435" s="2">
        <f t="shared" si="305"/>
        <v>2.3784791819580365E-3</v>
      </c>
      <c r="AH435" s="2">
        <f t="shared" si="306"/>
        <v>0.97352385586531698</v>
      </c>
      <c r="AI435" s="23">
        <f t="shared" si="329"/>
        <v>13019409.454087919</v>
      </c>
      <c r="AJ435" s="23">
        <f t="shared" si="307"/>
        <v>858724.75654312689</v>
      </c>
      <c r="AK435" s="23">
        <f t="shared" si="308"/>
        <v>0</v>
      </c>
      <c r="AL435" s="23">
        <f t="shared" si="333"/>
        <v>0</v>
      </c>
      <c r="AM435" s="23">
        <f t="shared" si="334"/>
        <v>0</v>
      </c>
      <c r="AN435" s="16">
        <f t="shared" si="324"/>
        <v>0</v>
      </c>
      <c r="AO435" s="23">
        <f t="shared" si="325"/>
        <v>0</v>
      </c>
      <c r="AP435" s="22">
        <f t="shared" si="326"/>
        <v>0</v>
      </c>
      <c r="AQ435" s="30">
        <f t="shared" si="309"/>
        <v>49882300.372856617</v>
      </c>
      <c r="AR435" s="28">
        <f t="shared" si="310"/>
        <v>1102279.2127539783</v>
      </c>
      <c r="AS435" s="25">
        <f t="shared" si="311"/>
        <v>42718776.257382058</v>
      </c>
      <c r="AT435" s="32">
        <f t="shared" si="312"/>
        <v>8554.7580045178074</v>
      </c>
      <c r="AU435" s="23">
        <f t="shared" si="313"/>
        <v>8554.7580045178074</v>
      </c>
      <c r="AV435" s="22">
        <f t="shared" si="314"/>
        <v>5048881.6569434097</v>
      </c>
      <c r="AW435" s="31">
        <f t="shared" si="327"/>
        <v>49882300.372856572</v>
      </c>
    </row>
    <row r="436" spans="1:53" x14ac:dyDescent="0.25">
      <c r="A436">
        <f t="shared" si="335"/>
        <v>325</v>
      </c>
      <c r="B436" t="s">
        <v>6</v>
      </c>
      <c r="C436" s="27">
        <f t="shared" si="292"/>
        <v>0</v>
      </c>
      <c r="D436" s="27">
        <f t="shared" si="315"/>
        <v>0</v>
      </c>
      <c r="E436" s="27" t="b">
        <f t="shared" si="291"/>
        <v>0</v>
      </c>
      <c r="F436" s="29">
        <f t="shared" si="293"/>
        <v>0</v>
      </c>
      <c r="G436" s="27">
        <f t="shared" si="316"/>
        <v>0</v>
      </c>
      <c r="H436" s="22">
        <f t="shared" si="294"/>
        <v>89353088.724542558</v>
      </c>
      <c r="I436" s="23">
        <f t="shared" si="295"/>
        <v>115328871.06425226</v>
      </c>
      <c r="J436" s="23">
        <f t="shared" si="296"/>
        <v>99</v>
      </c>
      <c r="K436" s="19">
        <f t="shared" si="317"/>
        <v>1.6384761115587301</v>
      </c>
      <c r="L436" s="16">
        <f t="shared" si="297"/>
        <v>0.69958243573124057</v>
      </c>
      <c r="M436" s="23">
        <f>M435-IF($B436="B",(Percent_Rent_In_Elsies*2.49%/12 * H435)/K435,0)+IF($B436="D",N436,0)+IF(B436="D",AK435)+IF(B436="C",F435*90%)-(Y436-Y435)-IF($B436="A",Q435/K435) + IF($B436="A",Q435/K435)</f>
        <v>-20246.648649649986</v>
      </c>
      <c r="N436" s="23">
        <f t="shared" si="298"/>
        <v>0</v>
      </c>
      <c r="O436" s="22">
        <f t="shared" si="299"/>
        <v>0</v>
      </c>
      <c r="P436" s="22">
        <f t="shared" si="330"/>
        <v>0</v>
      </c>
      <c r="Q436" s="22">
        <f t="shared" si="331"/>
        <v>0</v>
      </c>
      <c r="R436" s="22">
        <f t="shared" si="300"/>
        <v>974992.01323166909</v>
      </c>
      <c r="S436" s="16">
        <f t="shared" si="290"/>
        <v>0</v>
      </c>
      <c r="T436" s="15">
        <f t="shared" si="301"/>
        <v>0</v>
      </c>
      <c r="U436" s="23">
        <f t="shared" si="318"/>
        <v>756604.27148574602</v>
      </c>
      <c r="V436" s="23">
        <f t="shared" si="319"/>
        <v>0</v>
      </c>
      <c r="W436" s="23">
        <f t="shared" si="332"/>
        <v>22922.57326379235</v>
      </c>
      <c r="X436" s="23">
        <f t="shared" si="320"/>
        <v>21582376.914834414</v>
      </c>
      <c r="Y436" s="23">
        <f t="shared" si="302"/>
        <v>2948078.6752687562</v>
      </c>
      <c r="Z436" s="3">
        <f t="shared" si="303"/>
        <v>0</v>
      </c>
      <c r="AA436" s="23">
        <f t="shared" si="304"/>
        <v>11180089.213796932</v>
      </c>
      <c r="AB436" s="26">
        <f t="shared" si="321"/>
        <v>36469825</v>
      </c>
      <c r="AC436" s="23">
        <f t="shared" si="322"/>
        <v>41273036</v>
      </c>
      <c r="AD436" s="23">
        <f t="shared" si="328"/>
        <v>4803211</v>
      </c>
      <c r="AE436" s="24">
        <f t="shared" si="336"/>
        <v>36469825</v>
      </c>
      <c r="AF436" s="3">
        <f t="shared" si="323"/>
        <v>0</v>
      </c>
      <c r="AG436" s="2">
        <f t="shared" si="305"/>
        <v>0</v>
      </c>
      <c r="AH436" s="2">
        <f t="shared" si="306"/>
        <v>0.98002212760321783</v>
      </c>
      <c r="AI436" s="23">
        <f t="shared" si="329"/>
        <v>13084506.501358354</v>
      </c>
      <c r="AJ436" s="23">
        <f t="shared" si="307"/>
        <v>854452.49407276325</v>
      </c>
      <c r="AK436" s="23">
        <f t="shared" si="308"/>
        <v>0</v>
      </c>
      <c r="AL436" s="23">
        <f t="shared" si="333"/>
        <v>0</v>
      </c>
      <c r="AM436" s="23">
        <f t="shared" si="334"/>
        <v>0</v>
      </c>
      <c r="AN436" s="16">
        <f t="shared" si="324"/>
        <v>0</v>
      </c>
      <c r="AO436" s="23">
        <f t="shared" si="325"/>
        <v>0</v>
      </c>
      <c r="AP436" s="22">
        <f t="shared" si="326"/>
        <v>0</v>
      </c>
      <c r="AQ436" s="30">
        <f t="shared" si="309"/>
        <v>49844966.511543714</v>
      </c>
      <c r="AR436" s="28">
        <f t="shared" si="310"/>
        <v>1102316.5839865238</v>
      </c>
      <c r="AS436" s="25">
        <f t="shared" si="311"/>
        <v>42718776.257382058</v>
      </c>
      <c r="AT436" s="32">
        <f t="shared" si="312"/>
        <v>0</v>
      </c>
      <c r="AU436" s="23">
        <f t="shared" si="313"/>
        <v>0</v>
      </c>
      <c r="AV436" s="22">
        <f t="shared" si="314"/>
        <v>5048881.6569434097</v>
      </c>
      <c r="AW436" s="31">
        <f t="shared" si="327"/>
        <v>49844966.511543661</v>
      </c>
    </row>
    <row r="437" spans="1:53" x14ac:dyDescent="0.25">
      <c r="A437">
        <f t="shared" si="335"/>
        <v>325</v>
      </c>
      <c r="B437" t="s">
        <v>7</v>
      </c>
      <c r="C437" s="27">
        <f t="shared" si="292"/>
        <v>0</v>
      </c>
      <c r="D437" s="27">
        <f t="shared" si="315"/>
        <v>81923.80557793651</v>
      </c>
      <c r="E437" s="27" t="b">
        <f t="shared" si="291"/>
        <v>0</v>
      </c>
      <c r="F437" s="29">
        <f t="shared" si="293"/>
        <v>50000</v>
      </c>
      <c r="G437" s="27">
        <f t="shared" si="316"/>
        <v>0</v>
      </c>
      <c r="H437" s="22">
        <f t="shared" si="294"/>
        <v>89435012.530120492</v>
      </c>
      <c r="I437" s="23">
        <f t="shared" si="295"/>
        <v>115445974.92706195</v>
      </c>
      <c r="J437" s="23">
        <f t="shared" si="296"/>
        <v>99</v>
      </c>
      <c r="K437" s="19">
        <f t="shared" si="317"/>
        <v>1.6384761115587301</v>
      </c>
      <c r="L437" s="16">
        <f t="shared" si="297"/>
        <v>0.69958243573124057</v>
      </c>
      <c r="M437" s="23">
        <f>M436-IF($B437="B",(Percent_Rent_In_Elsies*2.49%/12 * H436)/K436,0)+IF($B437="D",N437,0)+IF(B437="D",AK436)+IF(B437="C",F436*90%)-(Y437-Y436)-IF($B437="A",Q436/K436) + IF($B437="A",Q436/K436)</f>
        <v>-76825.94748576243</v>
      </c>
      <c r="N437" s="23">
        <f t="shared" si="298"/>
        <v>0</v>
      </c>
      <c r="O437" s="22">
        <f t="shared" si="299"/>
        <v>0</v>
      </c>
      <c r="P437" s="22">
        <f t="shared" si="330"/>
        <v>0</v>
      </c>
      <c r="Q437" s="22">
        <f t="shared" si="331"/>
        <v>0</v>
      </c>
      <c r="R437" s="22">
        <f t="shared" si="300"/>
        <v>893742.6787956967</v>
      </c>
      <c r="S437" s="16">
        <f t="shared" si="290"/>
        <v>81249.334435972429</v>
      </c>
      <c r="T437" s="15">
        <f t="shared" si="301"/>
        <v>0</v>
      </c>
      <c r="U437" s="23">
        <f t="shared" si="318"/>
        <v>693553.91552860057</v>
      </c>
      <c r="V437" s="23">
        <f t="shared" si="319"/>
        <v>63050.355957145504</v>
      </c>
      <c r="W437" s="23">
        <f t="shared" si="332"/>
        <v>22922.57326379235</v>
      </c>
      <c r="X437" s="23">
        <f t="shared" si="320"/>
        <v>21582376.914834414</v>
      </c>
      <c r="Y437" s="23">
        <f t="shared" si="302"/>
        <v>2948078.6752687562</v>
      </c>
      <c r="Z437" s="3">
        <f t="shared" si="303"/>
        <v>0</v>
      </c>
      <c r="AA437" s="23">
        <f t="shared" si="304"/>
        <v>11180089.213796932</v>
      </c>
      <c r="AB437" s="26">
        <f t="shared" si="321"/>
        <v>36469825</v>
      </c>
      <c r="AC437" s="23">
        <f t="shared" si="322"/>
        <v>41273036</v>
      </c>
      <c r="AD437" s="23">
        <f t="shared" si="328"/>
        <v>4803211</v>
      </c>
      <c r="AE437" s="24">
        <f t="shared" si="336"/>
        <v>36469825</v>
      </c>
      <c r="AF437" s="3">
        <f t="shared" si="323"/>
        <v>0</v>
      </c>
      <c r="AG437" s="2">
        <f t="shared" si="305"/>
        <v>0</v>
      </c>
      <c r="AH437" s="2">
        <f t="shared" si="306"/>
        <v>0.98092066556525015</v>
      </c>
      <c r="AI437" s="23">
        <f t="shared" si="329"/>
        <v>13084506.501358354</v>
      </c>
      <c r="AJ437" s="23">
        <f t="shared" si="307"/>
        <v>854452.49407276325</v>
      </c>
      <c r="AK437" s="23">
        <f t="shared" si="308"/>
        <v>0</v>
      </c>
      <c r="AL437" s="23">
        <f t="shared" si="333"/>
        <v>159308.16696469113</v>
      </c>
      <c r="AM437" s="23">
        <f t="shared" si="334"/>
        <v>20418189088.371078</v>
      </c>
      <c r="AN437" s="16">
        <f t="shared" si="324"/>
        <v>0</v>
      </c>
      <c r="AO437" s="23">
        <f t="shared" si="325"/>
        <v>56579.298836112444</v>
      </c>
      <c r="AP437" s="22">
        <f t="shared" si="326"/>
        <v>92703.829551712915</v>
      </c>
      <c r="AQ437" s="30">
        <f t="shared" si="309"/>
        <v>50111509.993673883</v>
      </c>
      <c r="AR437" s="28">
        <f t="shared" si="310"/>
        <v>1194232.430987047</v>
      </c>
      <c r="AS437" s="25">
        <f t="shared" si="311"/>
        <v>42800700.062959991</v>
      </c>
      <c r="AT437" s="32">
        <f t="shared" si="312"/>
        <v>0</v>
      </c>
      <c r="AU437" s="23">
        <f t="shared" si="313"/>
        <v>0</v>
      </c>
      <c r="AV437" s="22">
        <f t="shared" si="314"/>
        <v>5048881.6569434097</v>
      </c>
      <c r="AW437" s="31">
        <f t="shared" si="327"/>
        <v>50111509.993673831</v>
      </c>
    </row>
    <row r="438" spans="1:53" x14ac:dyDescent="0.25">
      <c r="A438">
        <f t="shared" si="335"/>
        <v>325</v>
      </c>
      <c r="B438" t="s">
        <v>8</v>
      </c>
      <c r="C438" s="27">
        <f t="shared" si="292"/>
        <v>0</v>
      </c>
      <c r="D438" s="27">
        <f t="shared" si="315"/>
        <v>0</v>
      </c>
      <c r="E438" s="27" t="b">
        <f t="shared" si="291"/>
        <v>0</v>
      </c>
      <c r="F438" s="29">
        <f t="shared" si="293"/>
        <v>0</v>
      </c>
      <c r="G438" s="27">
        <f t="shared" si="316"/>
        <v>0</v>
      </c>
      <c r="H438" s="22">
        <f t="shared" si="294"/>
        <v>89435012.530120507</v>
      </c>
      <c r="I438" s="23">
        <f t="shared" si="295"/>
        <v>115445974.92706195</v>
      </c>
      <c r="J438" s="23">
        <f t="shared" si="296"/>
        <v>99</v>
      </c>
      <c r="K438" s="19">
        <f t="shared" si="317"/>
        <v>1.6384761115587301</v>
      </c>
      <c r="L438" s="16">
        <f t="shared" si="297"/>
        <v>0.69958243573124057</v>
      </c>
      <c r="M438" s="23">
        <f>M437-IF($B438="B",(Percent_Rent_In_Elsies*2.49%/12 * H437)/K437,0)+IF($B438="D",N438,0)+IF(B438="D",AK437)+IF(B438="C",F437*90%)-(Y438-Y437)-IF($B438="A",Q437/K437) + IF($B438="A",Q437/K437)</f>
        <v>-37479.616560129696</v>
      </c>
      <c r="N438" s="23">
        <f t="shared" si="298"/>
        <v>0</v>
      </c>
      <c r="O438" s="22">
        <f t="shared" si="299"/>
        <v>0</v>
      </c>
      <c r="P438" s="22">
        <f t="shared" si="330"/>
        <v>0</v>
      </c>
      <c r="Q438" s="22">
        <f t="shared" si="331"/>
        <v>0</v>
      </c>
      <c r="R438" s="22">
        <f t="shared" si="300"/>
        <v>986446.50834740966</v>
      </c>
      <c r="S438" s="16">
        <f t="shared" si="290"/>
        <v>81249.334435972429</v>
      </c>
      <c r="T438" s="15">
        <f t="shared" si="301"/>
        <v>0</v>
      </c>
      <c r="U438" s="23">
        <f t="shared" si="318"/>
        <v>755133.21436471306</v>
      </c>
      <c r="V438" s="23">
        <f t="shared" si="319"/>
        <v>63050.355957145504</v>
      </c>
      <c r="W438" s="23">
        <f t="shared" si="332"/>
        <v>22922.57326379235</v>
      </c>
      <c r="X438" s="23">
        <f t="shared" si="320"/>
        <v>21582376.914834414</v>
      </c>
      <c r="Y438" s="23">
        <f t="shared" si="302"/>
        <v>2953732.3443431235</v>
      </c>
      <c r="Z438" s="3">
        <f t="shared" si="303"/>
        <v>0</v>
      </c>
      <c r="AA438" s="23">
        <f t="shared" si="304"/>
        <v>11180089.213796932</v>
      </c>
      <c r="AB438" s="26">
        <f t="shared" si="321"/>
        <v>36519824.999999985</v>
      </c>
      <c r="AC438" s="23">
        <f t="shared" si="322"/>
        <v>41323036</v>
      </c>
      <c r="AD438" s="23">
        <f t="shared" si="328"/>
        <v>4803211</v>
      </c>
      <c r="AE438" s="24">
        <f t="shared" si="336"/>
        <v>36519825</v>
      </c>
      <c r="AF438" s="3">
        <f t="shared" si="323"/>
        <v>21544897.29827429</v>
      </c>
      <c r="AG438" s="2">
        <f t="shared" si="305"/>
        <v>0</v>
      </c>
      <c r="AH438" s="2">
        <f t="shared" si="306"/>
        <v>0.97957766807612601</v>
      </c>
      <c r="AI438" s="23">
        <f t="shared" si="329"/>
        <v>13084506.501358354</v>
      </c>
      <c r="AJ438" s="23">
        <f t="shared" si="307"/>
        <v>854452.49407276325</v>
      </c>
      <c r="AK438" s="23">
        <f t="shared" si="308"/>
        <v>-8599.2376337857513</v>
      </c>
      <c r="AL438" s="23">
        <f t="shared" si="333"/>
        <v>0</v>
      </c>
      <c r="AM438" s="23">
        <f t="shared" si="334"/>
        <v>0</v>
      </c>
      <c r="AN438" s="16">
        <f t="shared" si="324"/>
        <v>0</v>
      </c>
      <c r="AO438" s="23">
        <f t="shared" si="325"/>
        <v>0</v>
      </c>
      <c r="AP438" s="22">
        <f t="shared" si="326"/>
        <v>0</v>
      </c>
      <c r="AQ438" s="30">
        <f t="shared" si="309"/>
        <v>50058765.399547666</v>
      </c>
      <c r="AR438" s="28">
        <f t="shared" si="310"/>
        <v>1141487.8368608321</v>
      </c>
      <c r="AS438" s="25">
        <f t="shared" si="311"/>
        <v>42800700.062959991</v>
      </c>
      <c r="AT438" s="32">
        <f t="shared" si="312"/>
        <v>0</v>
      </c>
      <c r="AU438" s="23">
        <f t="shared" si="313"/>
        <v>0</v>
      </c>
      <c r="AV438" s="22">
        <f t="shared" si="314"/>
        <v>5048881.6569434097</v>
      </c>
      <c r="AW438" s="31">
        <f t="shared" si="327"/>
        <v>50058765.399547622</v>
      </c>
    </row>
    <row r="439" spans="1:53" x14ac:dyDescent="0.25">
      <c r="A439" s="21">
        <f t="shared" si="335"/>
        <v>325</v>
      </c>
      <c r="B439" s="21" t="s">
        <v>9</v>
      </c>
      <c r="C439" s="27">
        <f t="shared" si="292"/>
        <v>0</v>
      </c>
      <c r="D439" s="27">
        <f t="shared" si="315"/>
        <v>0</v>
      </c>
      <c r="E439" s="27" t="b">
        <f t="shared" si="291"/>
        <v>0</v>
      </c>
      <c r="F439" s="29">
        <f t="shared" si="293"/>
        <v>0</v>
      </c>
      <c r="G439" s="27">
        <f t="shared" si="316"/>
        <v>0</v>
      </c>
      <c r="H439" s="22">
        <f t="shared" si="294"/>
        <v>89435012.530120507</v>
      </c>
      <c r="I439" s="23">
        <f t="shared" si="295"/>
        <v>115445974.92706195</v>
      </c>
      <c r="J439" s="23">
        <f t="shared" si="296"/>
        <v>99</v>
      </c>
      <c r="K439" s="19">
        <f t="shared" si="317"/>
        <v>1.6384761115587301</v>
      </c>
      <c r="L439" s="16">
        <f t="shared" si="297"/>
        <v>0.69958243573124057</v>
      </c>
      <c r="M439" s="23">
        <f>M438-IF($B439="B",(Percent_Rent_In_Elsies*2.49%/12 * H438)/K438,0)+IF($B439="D",N439,0)+IF(B439="D",AK438)+IF(B439="C",F438*90%)-(Y439-Y438)-IF($B439="A",Q438/K438) + IF($B439="A",Q438/K438)</f>
        <v>-46078.854193915446</v>
      </c>
      <c r="N439" s="23">
        <f t="shared" si="298"/>
        <v>0</v>
      </c>
      <c r="O439" s="22">
        <f t="shared" si="299"/>
        <v>37959.427318037051</v>
      </c>
      <c r="P439" s="22">
        <f t="shared" si="330"/>
        <v>0</v>
      </c>
      <c r="Q439" s="22">
        <f t="shared" si="331"/>
        <v>0</v>
      </c>
      <c r="R439" s="22">
        <f t="shared" si="300"/>
        <v>986446.50834740966</v>
      </c>
      <c r="S439" s="16">
        <f t="shared" si="290"/>
        <v>0</v>
      </c>
      <c r="T439" s="15">
        <f t="shared" si="301"/>
        <v>43289.907117935378</v>
      </c>
      <c r="U439" s="23">
        <f t="shared" si="318"/>
        <v>755133.21436471306</v>
      </c>
      <c r="V439" s="23">
        <f t="shared" si="319"/>
        <v>0</v>
      </c>
      <c r="W439" s="23">
        <f t="shared" si="332"/>
        <v>85972.929220937862</v>
      </c>
      <c r="X439" s="23">
        <f t="shared" si="320"/>
        <v>21582376.914834414</v>
      </c>
      <c r="Y439" s="23">
        <f t="shared" si="302"/>
        <v>2953732.3443431235</v>
      </c>
      <c r="Z439" s="3">
        <f t="shared" si="303"/>
        <v>0</v>
      </c>
      <c r="AA439" s="23">
        <f t="shared" si="304"/>
        <v>11188688.451430717</v>
      </c>
      <c r="AB439" s="26">
        <f t="shared" si="321"/>
        <v>36519824.999999985</v>
      </c>
      <c r="AC439" s="23">
        <f t="shared" si="322"/>
        <v>41323036</v>
      </c>
      <c r="AD439" s="23">
        <f t="shared" si="328"/>
        <v>4803211</v>
      </c>
      <c r="AE439" s="24">
        <f t="shared" si="336"/>
        <v>36519825</v>
      </c>
      <c r="AF439" s="3">
        <f t="shared" si="323"/>
        <v>0</v>
      </c>
      <c r="AG439" s="2">
        <f t="shared" si="305"/>
        <v>0</v>
      </c>
      <c r="AH439" s="2">
        <f t="shared" si="306"/>
        <v>0.97957766807612601</v>
      </c>
      <c r="AI439" s="23">
        <f t="shared" si="329"/>
        <v>13094570.533815907</v>
      </c>
      <c r="AJ439" s="23">
        <f t="shared" si="307"/>
        <v>854452.49407276325</v>
      </c>
      <c r="AK439" s="23">
        <f t="shared" si="308"/>
        <v>0</v>
      </c>
      <c r="AL439" s="23">
        <f t="shared" si="333"/>
        <v>0</v>
      </c>
      <c r="AM439" s="23">
        <f t="shared" si="334"/>
        <v>0</v>
      </c>
      <c r="AN439" s="16">
        <f t="shared" si="324"/>
        <v>0</v>
      </c>
      <c r="AO439" s="23">
        <f t="shared" si="325"/>
        <v>0</v>
      </c>
      <c r="AP439" s="22">
        <f t="shared" si="326"/>
        <v>0</v>
      </c>
      <c r="AQ439" s="30">
        <f t="shared" si="309"/>
        <v>50058765.399547666</v>
      </c>
      <c r="AR439" s="28">
        <f t="shared" si="310"/>
        <v>1141487.8368608321</v>
      </c>
      <c r="AS439" s="25">
        <f t="shared" si="311"/>
        <v>42800700.062959991</v>
      </c>
      <c r="AT439" s="32">
        <f t="shared" si="312"/>
        <v>0</v>
      </c>
      <c r="AU439" s="23">
        <f t="shared" si="313"/>
        <v>0</v>
      </c>
      <c r="AV439" s="22">
        <f t="shared" si="314"/>
        <v>5048881.6569434097</v>
      </c>
      <c r="AW439" s="31">
        <f t="shared" si="327"/>
        <v>50058765.399547622</v>
      </c>
      <c r="AX439" s="21"/>
      <c r="AY439" s="21"/>
      <c r="AZ439" s="21"/>
      <c r="BA439" s="21"/>
    </row>
    <row r="440" spans="1:53" x14ac:dyDescent="0.25">
      <c r="A440" s="21">
        <f t="shared" si="335"/>
        <v>325</v>
      </c>
      <c r="B440" s="21" t="s">
        <v>28</v>
      </c>
      <c r="C440" s="27">
        <f t="shared" si="292"/>
        <v>0</v>
      </c>
      <c r="D440" s="27">
        <f t="shared" si="315"/>
        <v>0</v>
      </c>
      <c r="E440" s="27" t="b">
        <f t="shared" si="291"/>
        <v>0</v>
      </c>
      <c r="F440" s="29">
        <f t="shared" si="293"/>
        <v>0</v>
      </c>
      <c r="G440" s="27">
        <f t="shared" si="316"/>
        <v>0</v>
      </c>
      <c r="H440" s="22">
        <f t="shared" si="294"/>
        <v>89435012.530120507</v>
      </c>
      <c r="I440" s="23">
        <f t="shared" si="295"/>
        <v>115445974.92706195</v>
      </c>
      <c r="J440" s="23">
        <f t="shared" si="296"/>
        <v>99</v>
      </c>
      <c r="K440" s="19">
        <f t="shared" si="317"/>
        <v>1.6384761115587301</v>
      </c>
      <c r="L440" s="16">
        <f t="shared" si="297"/>
        <v>0.69958243573124057</v>
      </c>
      <c r="M440" s="23">
        <f>M439-IF($B440="B",(Percent_Rent_In_Elsies*2.49%/12 * H439)/K439,0)+IF($B440="D",N440,0)+IF(B440="D",AK439)+IF(B440="C",F439*90%)-(Y440-Y439)-IF($B440="A",Q439/K439) + IF($B440="A",Q439/K439)</f>
        <v>-46078.854193915446</v>
      </c>
      <c r="N440" s="23">
        <f t="shared" si="298"/>
        <v>0</v>
      </c>
      <c r="O440" s="22">
        <f t="shared" si="299"/>
        <v>0</v>
      </c>
      <c r="P440" s="22">
        <f t="shared" si="330"/>
        <v>0</v>
      </c>
      <c r="Q440" s="22">
        <f t="shared" si="331"/>
        <v>37959.427318037051</v>
      </c>
      <c r="R440" s="22">
        <f t="shared" si="300"/>
        <v>986446.50834740966</v>
      </c>
      <c r="S440" s="16">
        <f t="shared" si="290"/>
        <v>0</v>
      </c>
      <c r="T440" s="15">
        <f t="shared" si="301"/>
        <v>0</v>
      </c>
      <c r="U440" s="23">
        <f t="shared" si="318"/>
        <v>755133.21436471306</v>
      </c>
      <c r="V440" s="23">
        <f t="shared" si="319"/>
        <v>0</v>
      </c>
      <c r="W440" s="23">
        <f t="shared" si="332"/>
        <v>0</v>
      </c>
      <c r="X440" s="23">
        <f t="shared" si="320"/>
        <v>21582376.914834414</v>
      </c>
      <c r="Y440" s="23">
        <f t="shared" si="302"/>
        <v>2953732.3443431235</v>
      </c>
      <c r="Z440" s="3">
        <f t="shared" si="303"/>
        <v>4298.6464610468938</v>
      </c>
      <c r="AA440" s="23">
        <f t="shared" si="304"/>
        <v>11253168.14834642</v>
      </c>
      <c r="AB440" s="26">
        <f t="shared" si="321"/>
        <v>36519824.999999985</v>
      </c>
      <c r="AC440" s="23">
        <f t="shared" si="322"/>
        <v>41323036</v>
      </c>
      <c r="AD440" s="23">
        <f t="shared" si="328"/>
        <v>4803211</v>
      </c>
      <c r="AE440" s="24">
        <f t="shared" si="336"/>
        <v>36519825</v>
      </c>
      <c r="AF440" s="3">
        <f t="shared" si="323"/>
        <v>0</v>
      </c>
      <c r="AG440" s="2">
        <f t="shared" si="305"/>
        <v>2.3942447633154649E-3</v>
      </c>
      <c r="AH440" s="2">
        <f t="shared" si="306"/>
        <v>0.97957766807612601</v>
      </c>
      <c r="AI440" s="23">
        <f t="shared" si="329"/>
        <v>13170033.707442284</v>
      </c>
      <c r="AJ440" s="23">
        <f t="shared" si="307"/>
        <v>854452.49407276325</v>
      </c>
      <c r="AK440" s="23">
        <f t="shared" si="308"/>
        <v>0</v>
      </c>
      <c r="AL440" s="23">
        <f t="shared" si="333"/>
        <v>0</v>
      </c>
      <c r="AM440" s="23">
        <f t="shared" si="334"/>
        <v>0</v>
      </c>
      <c r="AN440" s="16">
        <f t="shared" si="324"/>
        <v>0</v>
      </c>
      <c r="AO440" s="23">
        <f t="shared" si="325"/>
        <v>0</v>
      </c>
      <c r="AP440" s="22">
        <f t="shared" si="326"/>
        <v>0</v>
      </c>
      <c r="AQ440" s="30">
        <f t="shared" si="309"/>
        <v>50058765.399547666</v>
      </c>
      <c r="AR440" s="28">
        <f t="shared" si="310"/>
        <v>1141487.8368608321</v>
      </c>
      <c r="AS440" s="25">
        <f t="shared" si="311"/>
        <v>42800700.062959991</v>
      </c>
      <c r="AT440" s="32">
        <f t="shared" si="312"/>
        <v>8597.2929220937876</v>
      </c>
      <c r="AU440" s="23">
        <f t="shared" si="313"/>
        <v>8597.2929220937876</v>
      </c>
      <c r="AV440" s="22">
        <f t="shared" si="314"/>
        <v>5092171.5640613455</v>
      </c>
      <c r="AW440" s="31">
        <f t="shared" si="327"/>
        <v>50058765.399547614</v>
      </c>
      <c r="AX440" s="21"/>
      <c r="AY440" s="21"/>
      <c r="AZ440" s="21"/>
      <c r="BA440" s="21"/>
    </row>
    <row r="441" spans="1:53" x14ac:dyDescent="0.25">
      <c r="A441">
        <f t="shared" si="335"/>
        <v>326</v>
      </c>
      <c r="B441" t="s">
        <v>6</v>
      </c>
      <c r="C441" s="27">
        <f t="shared" si="292"/>
        <v>0</v>
      </c>
      <c r="D441" s="27">
        <f t="shared" si="315"/>
        <v>0</v>
      </c>
      <c r="E441" s="27" t="b">
        <f t="shared" si="291"/>
        <v>0</v>
      </c>
      <c r="F441" s="29">
        <f t="shared" si="293"/>
        <v>0</v>
      </c>
      <c r="G441" s="27">
        <f t="shared" si="316"/>
        <v>0</v>
      </c>
      <c r="H441" s="22">
        <f t="shared" si="294"/>
        <v>90482151.194952831</v>
      </c>
      <c r="I441" s="23">
        <f t="shared" si="295"/>
        <v>115445974.92706195</v>
      </c>
      <c r="J441" s="23">
        <f t="shared" si="296"/>
        <v>101</v>
      </c>
      <c r="K441" s="19">
        <f t="shared" si="317"/>
        <v>1.6549018345771058</v>
      </c>
      <c r="L441" s="16">
        <f t="shared" si="297"/>
        <v>0.70777340923219512</v>
      </c>
      <c r="M441" s="23">
        <f>M440-IF($B441="B",(Percent_Rent_In_Elsies*2.49%/12 * H440)/K440,0)+IF($B441="D",N441,0)+IF(B441="D",AK440)+IF(B441="C",F440*90%)-(Y441-Y440)-IF($B441="A",Q440/K440) + IF($B441="A",Q440/K440)</f>
        <v>-46078.854193915453</v>
      </c>
      <c r="N441" s="23">
        <f t="shared" si="298"/>
        <v>0</v>
      </c>
      <c r="O441" s="22">
        <f t="shared" si="299"/>
        <v>0</v>
      </c>
      <c r="P441" s="22">
        <f t="shared" si="330"/>
        <v>0</v>
      </c>
      <c r="Q441" s="22">
        <f t="shared" si="331"/>
        <v>0</v>
      </c>
      <c r="R441" s="22">
        <f t="shared" si="300"/>
        <v>986446.50834740966</v>
      </c>
      <c r="S441" s="16">
        <f t="shared" si="290"/>
        <v>0</v>
      </c>
      <c r="T441" s="15">
        <f t="shared" si="301"/>
        <v>0</v>
      </c>
      <c r="U441" s="23">
        <f t="shared" si="318"/>
        <v>755133.21436471306</v>
      </c>
      <c r="V441" s="23">
        <f t="shared" si="319"/>
        <v>0</v>
      </c>
      <c r="W441" s="23">
        <f t="shared" si="332"/>
        <v>23167.519532478957</v>
      </c>
      <c r="X441" s="23">
        <f t="shared" si="320"/>
        <v>21580702.62760717</v>
      </c>
      <c r="Y441" s="23">
        <f t="shared" si="302"/>
        <v>2953732.3443431235</v>
      </c>
      <c r="Z441" s="3">
        <f t="shared" si="303"/>
        <v>0</v>
      </c>
      <c r="AA441" s="23">
        <f t="shared" si="304"/>
        <v>11253168.14834642</v>
      </c>
      <c r="AB441" s="26">
        <f t="shared" si="321"/>
        <v>36519824.999999985</v>
      </c>
      <c r="AC441" s="23">
        <f t="shared" si="322"/>
        <v>41323036</v>
      </c>
      <c r="AD441" s="23">
        <f t="shared" si="328"/>
        <v>4803211</v>
      </c>
      <c r="AE441" s="24">
        <f t="shared" si="336"/>
        <v>36519825</v>
      </c>
      <c r="AF441" s="3">
        <f t="shared" si="323"/>
        <v>0</v>
      </c>
      <c r="AG441" s="2">
        <f t="shared" si="305"/>
        <v>0</v>
      </c>
      <c r="AH441" s="2">
        <f t="shared" si="306"/>
        <v>0.99104693075558647</v>
      </c>
      <c r="AI441" s="23">
        <f t="shared" si="329"/>
        <v>13302063.295359388</v>
      </c>
      <c r="AJ441" s="23">
        <f t="shared" si="307"/>
        <v>845971.6284970803</v>
      </c>
      <c r="AK441" s="23">
        <f t="shared" si="308"/>
        <v>0</v>
      </c>
      <c r="AL441" s="23">
        <f t="shared" si="333"/>
        <v>0</v>
      </c>
      <c r="AM441" s="23">
        <f t="shared" si="334"/>
        <v>0</v>
      </c>
      <c r="AN441" s="16">
        <f t="shared" si="324"/>
        <v>0</v>
      </c>
      <c r="AO441" s="23">
        <f t="shared" si="325"/>
        <v>0</v>
      </c>
      <c r="AP441" s="22">
        <f t="shared" si="326"/>
        <v>0</v>
      </c>
      <c r="AQ441" s="30">
        <f t="shared" si="309"/>
        <v>50020843.931656949</v>
      </c>
      <c r="AR441" s="28">
        <f t="shared" si="310"/>
        <v>1141525.7962881501</v>
      </c>
      <c r="AS441" s="25">
        <f t="shared" si="311"/>
        <v>42800700.062959991</v>
      </c>
      <c r="AT441" s="32">
        <f t="shared" si="312"/>
        <v>0</v>
      </c>
      <c r="AU441" s="23">
        <f t="shared" si="313"/>
        <v>0</v>
      </c>
      <c r="AV441" s="22">
        <f t="shared" si="314"/>
        <v>5092171.5640613455</v>
      </c>
      <c r="AW441" s="31">
        <f t="shared" si="327"/>
        <v>50020843.93165689</v>
      </c>
    </row>
    <row r="442" spans="1:53" x14ac:dyDescent="0.25">
      <c r="A442">
        <f t="shared" si="335"/>
        <v>326</v>
      </c>
      <c r="B442" t="s">
        <v>7</v>
      </c>
      <c r="C442" s="27">
        <f t="shared" si="292"/>
        <v>0</v>
      </c>
      <c r="D442" s="27">
        <f t="shared" si="315"/>
        <v>165490.18345771058</v>
      </c>
      <c r="E442" s="27" t="b">
        <f t="shared" si="291"/>
        <v>0</v>
      </c>
      <c r="F442" s="29">
        <f t="shared" si="293"/>
        <v>100000</v>
      </c>
      <c r="G442" s="27">
        <f t="shared" si="316"/>
        <v>0</v>
      </c>
      <c r="H442" s="22">
        <f t="shared" si="294"/>
        <v>90647641.378410533</v>
      </c>
      <c r="I442" s="23">
        <f t="shared" si="295"/>
        <v>115679792.95596647</v>
      </c>
      <c r="J442" s="23">
        <f t="shared" si="296"/>
        <v>101</v>
      </c>
      <c r="K442" s="19">
        <f t="shared" si="317"/>
        <v>1.6549018345771058</v>
      </c>
      <c r="L442" s="16">
        <f t="shared" si="297"/>
        <v>0.70777340923219512</v>
      </c>
      <c r="M442" s="23">
        <f>M441-IF($B442="B",(Percent_Rent_In_Elsies*2.49%/12 * H441)/K441,0)+IF($B442="D",N442,0)+IF(B442="D",AK441)+IF(B442="C",F441*90%)-(Y442-Y441)-IF($B442="A",Q441/K441) + IF($B442="A",Q441/K441)</f>
        <v>-102804.41331975476</v>
      </c>
      <c r="N442" s="23">
        <f t="shared" si="298"/>
        <v>0</v>
      </c>
      <c r="O442" s="22">
        <f t="shared" si="299"/>
        <v>0</v>
      </c>
      <c r="P442" s="22">
        <f t="shared" si="330"/>
        <v>0</v>
      </c>
      <c r="Q442" s="22">
        <f t="shared" si="331"/>
        <v>0</v>
      </c>
      <c r="R442" s="22">
        <f t="shared" si="300"/>
        <v>904242.63265179214</v>
      </c>
      <c r="S442" s="16">
        <f t="shared" si="290"/>
        <v>82203.875695617477</v>
      </c>
      <c r="T442" s="15">
        <f t="shared" si="301"/>
        <v>0</v>
      </c>
      <c r="U442" s="23">
        <f t="shared" si="318"/>
        <v>692205.44650098693</v>
      </c>
      <c r="V442" s="23">
        <f t="shared" si="319"/>
        <v>62927.767863726091</v>
      </c>
      <c r="W442" s="23">
        <f t="shared" si="332"/>
        <v>23167.519532478957</v>
      </c>
      <c r="X442" s="23">
        <f t="shared" si="320"/>
        <v>21580702.62760717</v>
      </c>
      <c r="Y442" s="23">
        <f t="shared" si="302"/>
        <v>2953732.3443431235</v>
      </c>
      <c r="Z442" s="3">
        <f t="shared" si="303"/>
        <v>0</v>
      </c>
      <c r="AA442" s="23">
        <f t="shared" si="304"/>
        <v>11253168.14834642</v>
      </c>
      <c r="AB442" s="26">
        <f t="shared" si="321"/>
        <v>36519824.999999993</v>
      </c>
      <c r="AC442" s="23">
        <f t="shared" si="322"/>
        <v>41323036</v>
      </c>
      <c r="AD442" s="23">
        <f t="shared" si="328"/>
        <v>4803211</v>
      </c>
      <c r="AE442" s="24">
        <f t="shared" si="336"/>
        <v>36519825</v>
      </c>
      <c r="AF442" s="3">
        <f t="shared" si="323"/>
        <v>0</v>
      </c>
      <c r="AG442" s="2">
        <f t="shared" si="305"/>
        <v>0</v>
      </c>
      <c r="AH442" s="2">
        <f t="shared" si="306"/>
        <v>0.99285953728869769</v>
      </c>
      <c r="AI442" s="23">
        <f t="shared" si="329"/>
        <v>13302063.295359388</v>
      </c>
      <c r="AJ442" s="23">
        <f t="shared" si="307"/>
        <v>845971.6284970803</v>
      </c>
      <c r="AK442" s="23">
        <f t="shared" si="308"/>
        <v>0</v>
      </c>
      <c r="AL442" s="23">
        <f t="shared" si="333"/>
        <v>217556.79400103353</v>
      </c>
      <c r="AM442" s="23">
        <f t="shared" si="334"/>
        <v>27607031296.748722</v>
      </c>
      <c r="AN442" s="16">
        <f t="shared" si="324"/>
        <v>0</v>
      </c>
      <c r="AO442" s="23">
        <f t="shared" si="325"/>
        <v>56725.559125839318</v>
      </c>
      <c r="AP442" s="22">
        <f t="shared" si="326"/>
        <v>93875.231864763584</v>
      </c>
      <c r="AQ442" s="30">
        <f t="shared" si="309"/>
        <v>50373286.63937334</v>
      </c>
      <c r="AR442" s="28">
        <f t="shared" si="310"/>
        <v>1234603.0886820632</v>
      </c>
      <c r="AS442" s="25">
        <f t="shared" si="311"/>
        <v>42966190.246417701</v>
      </c>
      <c r="AT442" s="32">
        <f t="shared" si="312"/>
        <v>0</v>
      </c>
      <c r="AU442" s="23">
        <f t="shared" si="313"/>
        <v>0</v>
      </c>
      <c r="AV442" s="22">
        <f t="shared" si="314"/>
        <v>5092171.5640613455</v>
      </c>
      <c r="AW442" s="31">
        <f t="shared" si="327"/>
        <v>50373286.63937328</v>
      </c>
    </row>
    <row r="443" spans="1:53" s="21" customFormat="1" x14ac:dyDescent="0.25">
      <c r="A443">
        <f t="shared" si="335"/>
        <v>326</v>
      </c>
      <c r="B443" t="s">
        <v>8</v>
      </c>
      <c r="C443" s="27">
        <f t="shared" si="292"/>
        <v>0</v>
      </c>
      <c r="D443" s="27">
        <f t="shared" si="315"/>
        <v>0</v>
      </c>
      <c r="E443" s="27" t="b">
        <f t="shared" si="291"/>
        <v>0</v>
      </c>
      <c r="F443" s="29">
        <f t="shared" si="293"/>
        <v>0</v>
      </c>
      <c r="G443" s="27">
        <f t="shared" si="316"/>
        <v>0</v>
      </c>
      <c r="H443" s="22">
        <f t="shared" si="294"/>
        <v>90647641.378410533</v>
      </c>
      <c r="I443" s="23">
        <f t="shared" si="295"/>
        <v>115679792.95596647</v>
      </c>
      <c r="J443" s="23">
        <f t="shared" si="296"/>
        <v>101</v>
      </c>
      <c r="K443" s="19">
        <f t="shared" si="317"/>
        <v>1.6549018345771058</v>
      </c>
      <c r="L443" s="16">
        <f t="shared" si="297"/>
        <v>0.70777340923219512</v>
      </c>
      <c r="M443" s="23">
        <f>M442-IF($B443="B",(Percent_Rent_In_Elsies*2.49%/12 * H442)/K442,0)+IF($B443="D",N443,0)+IF(B443="D",AK442)+IF(B443="C",F442*90%)-(Y443-Y442)-IF($B443="A",Q442/K442) + IF($B443="A",Q442/K442)</f>
        <v>-24225.107533430564</v>
      </c>
      <c r="N443" s="23">
        <f t="shared" si="298"/>
        <v>0</v>
      </c>
      <c r="O443" s="22">
        <f t="shared" si="299"/>
        <v>0</v>
      </c>
      <c r="P443" s="22">
        <f t="shared" si="330"/>
        <v>0</v>
      </c>
      <c r="Q443" s="22">
        <f t="shared" si="331"/>
        <v>0</v>
      </c>
      <c r="R443" s="22">
        <f t="shared" si="300"/>
        <v>998117.86451655568</v>
      </c>
      <c r="S443" s="16">
        <f t="shared" ref="S443:S506" si="337">IF($B443="D",0,S442+IF($B443="B",R442/12,0))</f>
        <v>82203.875695617477</v>
      </c>
      <c r="T443" s="15">
        <f t="shared" si="301"/>
        <v>0</v>
      </c>
      <c r="U443" s="23">
        <f t="shared" si="318"/>
        <v>758931.0056268262</v>
      </c>
      <c r="V443" s="23">
        <f t="shared" si="319"/>
        <v>62927.767863726091</v>
      </c>
      <c r="W443" s="23">
        <f t="shared" si="332"/>
        <v>23167.519532478957</v>
      </c>
      <c r="X443" s="23">
        <f t="shared" si="320"/>
        <v>21580702.62760717</v>
      </c>
      <c r="Y443" s="23">
        <f t="shared" si="302"/>
        <v>2965153.0385567993</v>
      </c>
      <c r="Z443" s="3">
        <f t="shared" si="303"/>
        <v>0</v>
      </c>
      <c r="AA443" s="23">
        <f t="shared" si="304"/>
        <v>11253168.14834642</v>
      </c>
      <c r="AB443" s="26">
        <f t="shared" si="321"/>
        <v>36619824.999999993</v>
      </c>
      <c r="AC443" s="23">
        <f t="shared" si="322"/>
        <v>41423036</v>
      </c>
      <c r="AD443" s="23">
        <f t="shared" si="328"/>
        <v>4803211</v>
      </c>
      <c r="AE443" s="24">
        <f t="shared" si="336"/>
        <v>36619825</v>
      </c>
      <c r="AF443" s="3">
        <f t="shared" si="323"/>
        <v>21556477.520073749</v>
      </c>
      <c r="AG443" s="2">
        <f t="shared" si="305"/>
        <v>0</v>
      </c>
      <c r="AH443" s="2">
        <f t="shared" si="306"/>
        <v>0.99014827491295254</v>
      </c>
      <c r="AI443" s="23">
        <f t="shared" si="329"/>
        <v>13302063.295359388</v>
      </c>
      <c r="AJ443" s="23">
        <f t="shared" si="307"/>
        <v>845971.6284970803</v>
      </c>
      <c r="AK443" s="23">
        <f t="shared" si="308"/>
        <v>-15710.824968496794</v>
      </c>
      <c r="AL443" s="23">
        <f t="shared" si="333"/>
        <v>0</v>
      </c>
      <c r="AM443" s="23">
        <f t="shared" si="334"/>
        <v>0</v>
      </c>
      <c r="AN443" s="16">
        <f t="shared" si="324"/>
        <v>0</v>
      </c>
      <c r="AO443" s="23">
        <f t="shared" si="325"/>
        <v>0</v>
      </c>
      <c r="AP443" s="22">
        <f t="shared" si="326"/>
        <v>0</v>
      </c>
      <c r="AQ443" s="30">
        <f t="shared" si="309"/>
        <v>50266739.922008678</v>
      </c>
      <c r="AR443" s="28">
        <f t="shared" si="310"/>
        <v>1128056.3713174027</v>
      </c>
      <c r="AS443" s="25">
        <f t="shared" si="311"/>
        <v>42966190.246417701</v>
      </c>
      <c r="AT443" s="32">
        <f t="shared" si="312"/>
        <v>0</v>
      </c>
      <c r="AU443" s="23">
        <f t="shared" si="313"/>
        <v>0</v>
      </c>
      <c r="AV443" s="22">
        <f t="shared" si="314"/>
        <v>5092171.5640613455</v>
      </c>
      <c r="AW443" s="31">
        <f t="shared" si="327"/>
        <v>50266739.922008619</v>
      </c>
      <c r="AX443"/>
      <c r="AY443"/>
      <c r="AZ443"/>
      <c r="BA443"/>
    </row>
    <row r="444" spans="1:53" s="21" customFormat="1" x14ac:dyDescent="0.25">
      <c r="A444" s="21">
        <f t="shared" si="335"/>
        <v>326</v>
      </c>
      <c r="B444" s="21" t="s">
        <v>9</v>
      </c>
      <c r="C444" s="27">
        <f t="shared" si="292"/>
        <v>0</v>
      </c>
      <c r="D444" s="27">
        <f t="shared" si="315"/>
        <v>0</v>
      </c>
      <c r="E444" s="27" t="b">
        <f t="shared" si="291"/>
        <v>0</v>
      </c>
      <c r="F444" s="29">
        <f t="shared" si="293"/>
        <v>0</v>
      </c>
      <c r="G444" s="27">
        <f t="shared" si="316"/>
        <v>0</v>
      </c>
      <c r="H444" s="22">
        <f t="shared" si="294"/>
        <v>90647641.378410533</v>
      </c>
      <c r="I444" s="23">
        <f t="shared" si="295"/>
        <v>115679792.95596647</v>
      </c>
      <c r="J444" s="23">
        <f t="shared" si="296"/>
        <v>101</v>
      </c>
      <c r="K444" s="19">
        <f t="shared" si="317"/>
        <v>1.6549018345771058</v>
      </c>
      <c r="L444" s="16">
        <f t="shared" si="297"/>
        <v>0.70777340923219512</v>
      </c>
      <c r="M444" s="23">
        <f>M443-IF($B444="B",(Percent_Rent_In_Elsies*2.49%/12 * H443)/K443,0)+IF($B444="D",N444,0)+IF(B444="D",AK443)+IF(B444="C",F443*90%)-(Y444-Y443)-IF($B444="A",Q443/K443) + IF($B444="A",Q443/K443)</f>
        <v>-39935.93250192736</v>
      </c>
      <c r="N444" s="23">
        <f t="shared" si="298"/>
        <v>0</v>
      </c>
      <c r="O444" s="22">
        <f t="shared" si="299"/>
        <v>38664.382627814412</v>
      </c>
      <c r="P444" s="22">
        <f t="shared" si="330"/>
        <v>0</v>
      </c>
      <c r="Q444" s="22">
        <f t="shared" si="331"/>
        <v>0</v>
      </c>
      <c r="R444" s="22">
        <f t="shared" si="300"/>
        <v>998117.86451655568</v>
      </c>
      <c r="S444" s="16">
        <f t="shared" si="337"/>
        <v>0</v>
      </c>
      <c r="T444" s="15">
        <f t="shared" si="301"/>
        <v>43539.493067803065</v>
      </c>
      <c r="U444" s="23">
        <f t="shared" si="318"/>
        <v>758931.0056268262</v>
      </c>
      <c r="V444" s="23">
        <f t="shared" si="319"/>
        <v>0</v>
      </c>
      <c r="W444" s="23">
        <f t="shared" si="332"/>
        <v>86095.287396205051</v>
      </c>
      <c r="X444" s="23">
        <f t="shared" si="320"/>
        <v>21580702.62760717</v>
      </c>
      <c r="Y444" s="23">
        <f t="shared" si="302"/>
        <v>2965153.0385567993</v>
      </c>
      <c r="Z444" s="3">
        <f t="shared" si="303"/>
        <v>0</v>
      </c>
      <c r="AA444" s="23">
        <f t="shared" si="304"/>
        <v>11268878.973314917</v>
      </c>
      <c r="AB444" s="26">
        <f t="shared" si="321"/>
        <v>36619824.999999993</v>
      </c>
      <c r="AC444" s="23">
        <f t="shared" si="322"/>
        <v>41423036</v>
      </c>
      <c r="AD444" s="23">
        <f t="shared" si="328"/>
        <v>4803211</v>
      </c>
      <c r="AE444" s="24">
        <f t="shared" si="336"/>
        <v>36619825</v>
      </c>
      <c r="AF444" s="3">
        <f t="shared" si="323"/>
        <v>0</v>
      </c>
      <c r="AG444" s="2">
        <f t="shared" si="305"/>
        <v>0</v>
      </c>
      <c r="AH444" s="2">
        <f t="shared" si="306"/>
        <v>0.99014827491295254</v>
      </c>
      <c r="AI444" s="23">
        <f t="shared" si="329"/>
        <v>13320634.633261591</v>
      </c>
      <c r="AJ444" s="23">
        <f t="shared" si="307"/>
        <v>845971.6284970803</v>
      </c>
      <c r="AK444" s="23">
        <f t="shared" si="308"/>
        <v>0</v>
      </c>
      <c r="AL444" s="23">
        <f t="shared" si="333"/>
        <v>0</v>
      </c>
      <c r="AM444" s="23">
        <f t="shared" si="334"/>
        <v>0</v>
      </c>
      <c r="AN444" s="16">
        <f t="shared" si="324"/>
        <v>0</v>
      </c>
      <c r="AO444" s="23">
        <f t="shared" si="325"/>
        <v>0</v>
      </c>
      <c r="AP444" s="22">
        <f t="shared" si="326"/>
        <v>0</v>
      </c>
      <c r="AQ444" s="30">
        <f t="shared" si="309"/>
        <v>50266739.922008678</v>
      </c>
      <c r="AR444" s="28">
        <f t="shared" si="310"/>
        <v>1128056.3713174027</v>
      </c>
      <c r="AS444" s="25">
        <f t="shared" si="311"/>
        <v>42966190.246417701</v>
      </c>
      <c r="AT444" s="32">
        <f t="shared" si="312"/>
        <v>0</v>
      </c>
      <c r="AU444" s="23">
        <f t="shared" si="313"/>
        <v>0</v>
      </c>
      <c r="AV444" s="22">
        <f t="shared" si="314"/>
        <v>5092171.5640613455</v>
      </c>
      <c r="AW444" s="31">
        <f t="shared" si="327"/>
        <v>50266739.922008619</v>
      </c>
    </row>
    <row r="445" spans="1:53" x14ac:dyDescent="0.25">
      <c r="A445" s="21">
        <f t="shared" si="335"/>
        <v>326</v>
      </c>
      <c r="B445" s="21" t="s">
        <v>28</v>
      </c>
      <c r="C445" s="27">
        <f t="shared" si="292"/>
        <v>0</v>
      </c>
      <c r="D445" s="27">
        <f t="shared" si="315"/>
        <v>0</v>
      </c>
      <c r="E445" s="27" t="b">
        <f t="shared" si="291"/>
        <v>0</v>
      </c>
      <c r="F445" s="29">
        <f t="shared" si="293"/>
        <v>0</v>
      </c>
      <c r="G445" s="27">
        <f t="shared" si="316"/>
        <v>0</v>
      </c>
      <c r="H445" s="22">
        <f t="shared" si="294"/>
        <v>90647641.378410533</v>
      </c>
      <c r="I445" s="23">
        <f t="shared" si="295"/>
        <v>115679792.95596647</v>
      </c>
      <c r="J445" s="23">
        <f t="shared" si="296"/>
        <v>101</v>
      </c>
      <c r="K445" s="19">
        <f t="shared" si="317"/>
        <v>1.6549018345771058</v>
      </c>
      <c r="L445" s="16">
        <f t="shared" si="297"/>
        <v>0.70777340923219512</v>
      </c>
      <c r="M445" s="23">
        <f>M444-IF($B445="B",(Percent_Rent_In_Elsies*2.49%/12 * H444)/K444,0)+IF($B445="D",N445,0)+IF(B445="D",AK444)+IF(B445="C",F444*90%)-(Y445-Y444)-IF($B445="A",Q444/K444) + IF($B445="A",Q444/K444)</f>
        <v>-39935.93250192736</v>
      </c>
      <c r="N445" s="23">
        <f t="shared" si="298"/>
        <v>0</v>
      </c>
      <c r="O445" s="22">
        <f t="shared" si="299"/>
        <v>0</v>
      </c>
      <c r="P445" s="22">
        <f t="shared" si="330"/>
        <v>0</v>
      </c>
      <c r="Q445" s="22">
        <f t="shared" si="331"/>
        <v>38664.382627814412</v>
      </c>
      <c r="R445" s="22">
        <f t="shared" si="300"/>
        <v>998117.86451655568</v>
      </c>
      <c r="S445" s="16">
        <f t="shared" si="337"/>
        <v>0</v>
      </c>
      <c r="T445" s="15">
        <f t="shared" si="301"/>
        <v>0</v>
      </c>
      <c r="U445" s="23">
        <f t="shared" si="318"/>
        <v>758931.0056268262</v>
      </c>
      <c r="V445" s="23">
        <f t="shared" si="319"/>
        <v>0</v>
      </c>
      <c r="W445" s="23">
        <f t="shared" si="332"/>
        <v>0</v>
      </c>
      <c r="X445" s="23">
        <f t="shared" si="320"/>
        <v>21580702.62760717</v>
      </c>
      <c r="Y445" s="23">
        <f t="shared" si="302"/>
        <v>2965153.0385567993</v>
      </c>
      <c r="Z445" s="3">
        <f t="shared" si="303"/>
        <v>4304.7643698102529</v>
      </c>
      <c r="AA445" s="23">
        <f t="shared" si="304"/>
        <v>11333450.43886207</v>
      </c>
      <c r="AB445" s="26">
        <f t="shared" si="321"/>
        <v>36619825</v>
      </c>
      <c r="AC445" s="23">
        <f t="shared" si="322"/>
        <v>41423036</v>
      </c>
      <c r="AD445" s="23">
        <f t="shared" si="328"/>
        <v>4803211</v>
      </c>
      <c r="AE445" s="24">
        <f t="shared" si="336"/>
        <v>36619825</v>
      </c>
      <c r="AF445" s="3">
        <f t="shared" si="323"/>
        <v>0</v>
      </c>
      <c r="AG445" s="2">
        <f t="shared" si="305"/>
        <v>2.3963642663611911E-3</v>
      </c>
      <c r="AH445" s="2">
        <f t="shared" si="306"/>
        <v>0.99014827491295254</v>
      </c>
      <c r="AI445" s="23">
        <f t="shared" si="329"/>
        <v>13396962.802401103</v>
      </c>
      <c r="AJ445" s="23">
        <f t="shared" si="307"/>
        <v>845971.6284970803</v>
      </c>
      <c r="AK445" s="23">
        <f t="shared" si="308"/>
        <v>0</v>
      </c>
      <c r="AL445" s="23">
        <f t="shared" si="333"/>
        <v>0</v>
      </c>
      <c r="AM445" s="23">
        <f t="shared" si="334"/>
        <v>0</v>
      </c>
      <c r="AN445" s="16">
        <f t="shared" si="324"/>
        <v>0</v>
      </c>
      <c r="AO445" s="23">
        <f t="shared" si="325"/>
        <v>0</v>
      </c>
      <c r="AP445" s="22">
        <f t="shared" si="326"/>
        <v>0</v>
      </c>
      <c r="AQ445" s="30">
        <f t="shared" si="309"/>
        <v>50266739.922008678</v>
      </c>
      <c r="AR445" s="28">
        <f t="shared" si="310"/>
        <v>1128056.3713174027</v>
      </c>
      <c r="AS445" s="25">
        <f t="shared" si="311"/>
        <v>42966190.246417701</v>
      </c>
      <c r="AT445" s="32">
        <f t="shared" si="312"/>
        <v>8609.5287396205058</v>
      </c>
      <c r="AU445" s="23">
        <f t="shared" si="313"/>
        <v>8609.5287396205058</v>
      </c>
      <c r="AV445" s="22">
        <f t="shared" si="314"/>
        <v>5135711.0571291484</v>
      </c>
      <c r="AW445" s="31">
        <f t="shared" si="327"/>
        <v>50266739.922008619</v>
      </c>
      <c r="AX445" s="21"/>
      <c r="AY445" s="21"/>
      <c r="AZ445" s="21"/>
      <c r="BA445" s="21"/>
    </row>
    <row r="446" spans="1:53" x14ac:dyDescent="0.25">
      <c r="A446">
        <f t="shared" si="335"/>
        <v>327</v>
      </c>
      <c r="B446" t="s">
        <v>6</v>
      </c>
      <c r="C446" s="27">
        <f t="shared" si="292"/>
        <v>0</v>
      </c>
      <c r="D446" s="27">
        <f t="shared" si="315"/>
        <v>0</v>
      </c>
      <c r="E446" s="27" t="b">
        <f t="shared" si="291"/>
        <v>0</v>
      </c>
      <c r="F446" s="29">
        <f t="shared" si="293"/>
        <v>0</v>
      </c>
      <c r="G446" s="27">
        <f t="shared" si="316"/>
        <v>0</v>
      </c>
      <c r="H446" s="22">
        <f t="shared" si="294"/>
        <v>91708977.95653446</v>
      </c>
      <c r="I446" s="23">
        <f t="shared" si="295"/>
        <v>115679792.95596647</v>
      </c>
      <c r="J446" s="23">
        <f t="shared" si="296"/>
        <v>103</v>
      </c>
      <c r="K446" s="19">
        <f t="shared" si="317"/>
        <v>1.6714922254687408</v>
      </c>
      <c r="L446" s="16">
        <f t="shared" si="297"/>
        <v>0.7160602857225139</v>
      </c>
      <c r="M446" s="23">
        <f>M445-IF($B446="B",(Percent_Rent_In_Elsies*2.49%/12 * H445)/K445,0)+IF($B446="D",N446,0)+IF(B446="D",AK445)+IF(B446="C",F445*90%)-(Y446-Y445)-IF($B446="A",Q445/K445) + IF($B446="A",Q445/K445)</f>
        <v>-39935.93250192736</v>
      </c>
      <c r="N446" s="23">
        <f t="shared" si="298"/>
        <v>0</v>
      </c>
      <c r="O446" s="22">
        <f t="shared" si="299"/>
        <v>0</v>
      </c>
      <c r="P446" s="22">
        <f t="shared" si="330"/>
        <v>0</v>
      </c>
      <c r="Q446" s="22">
        <f t="shared" si="331"/>
        <v>0</v>
      </c>
      <c r="R446" s="22">
        <f t="shared" si="300"/>
        <v>998117.86451655568</v>
      </c>
      <c r="S446" s="16">
        <f t="shared" si="337"/>
        <v>0</v>
      </c>
      <c r="T446" s="15">
        <f t="shared" si="301"/>
        <v>0</v>
      </c>
      <c r="U446" s="23">
        <f t="shared" si="318"/>
        <v>758931.0056268262</v>
      </c>
      <c r="V446" s="23">
        <f t="shared" si="319"/>
        <v>0</v>
      </c>
      <c r="W446" s="23">
        <f t="shared" si="332"/>
        <v>23363.550526061699</v>
      </c>
      <c r="X446" s="23">
        <f t="shared" si="320"/>
        <v>21578862.898930162</v>
      </c>
      <c r="Y446" s="23">
        <f t="shared" si="302"/>
        <v>2965153.0385567993</v>
      </c>
      <c r="Z446" s="3">
        <f t="shared" si="303"/>
        <v>0</v>
      </c>
      <c r="AA446" s="23">
        <f t="shared" si="304"/>
        <v>11333450.43886207</v>
      </c>
      <c r="AB446" s="26">
        <f t="shared" si="321"/>
        <v>36619824.999999993</v>
      </c>
      <c r="AC446" s="23">
        <f t="shared" si="322"/>
        <v>41423036</v>
      </c>
      <c r="AD446" s="23">
        <f t="shared" si="328"/>
        <v>4803211</v>
      </c>
      <c r="AE446" s="24">
        <f t="shared" si="336"/>
        <v>36619825</v>
      </c>
      <c r="AF446" s="3">
        <f t="shared" si="323"/>
        <v>0</v>
      </c>
      <c r="AG446" s="2">
        <f t="shared" si="305"/>
        <v>0</v>
      </c>
      <c r="AH446" s="2">
        <f t="shared" si="306"/>
        <v>1.0017413022212363</v>
      </c>
      <c r="AI446" s="23">
        <f t="shared" si="329"/>
        <v>13531267.354495171</v>
      </c>
      <c r="AJ446" s="23">
        <f t="shared" si="307"/>
        <v>837574.93972632417</v>
      </c>
      <c r="AK446" s="23">
        <f t="shared" si="308"/>
        <v>0</v>
      </c>
      <c r="AL446" s="23">
        <f t="shared" si="333"/>
        <v>0</v>
      </c>
      <c r="AM446" s="23">
        <f t="shared" si="334"/>
        <v>0</v>
      </c>
      <c r="AN446" s="16">
        <f t="shared" si="324"/>
        <v>0</v>
      </c>
      <c r="AO446" s="23">
        <f t="shared" si="325"/>
        <v>0</v>
      </c>
      <c r="AP446" s="22">
        <f t="shared" si="326"/>
        <v>0</v>
      </c>
      <c r="AQ446" s="30">
        <f t="shared" si="309"/>
        <v>50228114.203763492</v>
      </c>
      <c r="AR446" s="28">
        <f t="shared" si="310"/>
        <v>1128095.0357000304</v>
      </c>
      <c r="AS446" s="25">
        <f t="shared" si="311"/>
        <v>42966190.246417701</v>
      </c>
      <c r="AT446" s="32">
        <f t="shared" si="312"/>
        <v>0</v>
      </c>
      <c r="AU446" s="23">
        <f t="shared" si="313"/>
        <v>0</v>
      </c>
      <c r="AV446" s="22">
        <f t="shared" si="314"/>
        <v>5135711.0571291484</v>
      </c>
      <c r="AW446" s="31">
        <f t="shared" si="327"/>
        <v>50228114.20376344</v>
      </c>
    </row>
    <row r="447" spans="1:53" x14ac:dyDescent="0.25">
      <c r="A447">
        <f t="shared" si="335"/>
        <v>327</v>
      </c>
      <c r="B447" t="s">
        <v>7</v>
      </c>
      <c r="C447" s="27">
        <f t="shared" si="292"/>
        <v>0</v>
      </c>
      <c r="D447" s="27">
        <f t="shared" si="315"/>
        <v>167149.22254687408</v>
      </c>
      <c r="E447" s="27" t="b">
        <f t="shared" si="291"/>
        <v>0</v>
      </c>
      <c r="F447" s="29">
        <f t="shared" si="293"/>
        <v>100000</v>
      </c>
      <c r="G447" s="27">
        <f t="shared" si="316"/>
        <v>0</v>
      </c>
      <c r="H447" s="22">
        <f t="shared" si="294"/>
        <v>91876127.179081336</v>
      </c>
      <c r="I447" s="23">
        <f t="shared" si="295"/>
        <v>115913221.93656999</v>
      </c>
      <c r="J447" s="23">
        <f t="shared" si="296"/>
        <v>103</v>
      </c>
      <c r="K447" s="19">
        <f t="shared" si="317"/>
        <v>1.6714922254687408</v>
      </c>
      <c r="L447" s="16">
        <f t="shared" si="297"/>
        <v>0.7160602857225139</v>
      </c>
      <c r="M447" s="23">
        <f>M446-IF($B447="B",(Percent_Rent_In_Elsies*2.49%/12 * H446)/K446,0)+IF($B447="D",N447,0)+IF(B447="D",AK446)+IF(B447="C",F446*90%)-(Y447-Y446)-IF($B447="A",Q446/K446) + IF($B447="A",Q446/K446)</f>
        <v>-96859.957142976404</v>
      </c>
      <c r="N447" s="23">
        <f t="shared" si="298"/>
        <v>0</v>
      </c>
      <c r="O447" s="22">
        <f t="shared" si="299"/>
        <v>0</v>
      </c>
      <c r="P447" s="22">
        <f t="shared" si="330"/>
        <v>0</v>
      </c>
      <c r="Q447" s="22">
        <f t="shared" si="331"/>
        <v>0</v>
      </c>
      <c r="R447" s="22">
        <f t="shared" si="300"/>
        <v>914941.3758068427</v>
      </c>
      <c r="S447" s="16">
        <f t="shared" si="337"/>
        <v>83176.488709712969</v>
      </c>
      <c r="T447" s="15">
        <f t="shared" si="301"/>
        <v>0</v>
      </c>
      <c r="U447" s="23">
        <f t="shared" si="318"/>
        <v>695686.75515792402</v>
      </c>
      <c r="V447" s="23">
        <f t="shared" si="319"/>
        <v>63244.250468902181</v>
      </c>
      <c r="W447" s="23">
        <f t="shared" si="332"/>
        <v>23363.550526061699</v>
      </c>
      <c r="X447" s="23">
        <f t="shared" si="320"/>
        <v>21578862.898930162</v>
      </c>
      <c r="Y447" s="23">
        <f t="shared" si="302"/>
        <v>2965153.0385567993</v>
      </c>
      <c r="Z447" s="3">
        <f t="shared" si="303"/>
        <v>0</v>
      </c>
      <c r="AA447" s="23">
        <f t="shared" si="304"/>
        <v>11333450.43886207</v>
      </c>
      <c r="AB447" s="26">
        <f t="shared" si="321"/>
        <v>36619824.999999993</v>
      </c>
      <c r="AC447" s="23">
        <f t="shared" si="322"/>
        <v>41423036</v>
      </c>
      <c r="AD447" s="23">
        <f t="shared" si="328"/>
        <v>4803211</v>
      </c>
      <c r="AE447" s="24">
        <f t="shared" si="336"/>
        <v>36619825</v>
      </c>
      <c r="AF447" s="3">
        <f t="shared" si="323"/>
        <v>0</v>
      </c>
      <c r="AG447" s="2">
        <f t="shared" si="305"/>
        <v>0</v>
      </c>
      <c r="AH447" s="2">
        <f t="shared" si="306"/>
        <v>1.0035670807174131</v>
      </c>
      <c r="AI447" s="23">
        <f t="shared" si="329"/>
        <v>13531267.354495171</v>
      </c>
      <c r="AJ447" s="23">
        <f t="shared" si="307"/>
        <v>837574.93972632417</v>
      </c>
      <c r="AK447" s="23">
        <f t="shared" si="308"/>
        <v>0</v>
      </c>
      <c r="AL447" s="23">
        <f t="shared" si="333"/>
        <v>229204.05913578346</v>
      </c>
      <c r="AM447" s="23">
        <f t="shared" si="334"/>
        <v>28796336402.352402</v>
      </c>
      <c r="AN447" s="16">
        <f t="shared" si="324"/>
        <v>0</v>
      </c>
      <c r="AO447" s="23">
        <f t="shared" si="325"/>
        <v>56924.024641049044</v>
      </c>
      <c r="AP447" s="22">
        <f t="shared" si="326"/>
        <v>95148.064629904518</v>
      </c>
      <c r="AQ447" s="30">
        <f t="shared" si="309"/>
        <v>50584750.797020823</v>
      </c>
      <c r="AR447" s="28">
        <f t="shared" si="310"/>
        <v>1222434.3417805808</v>
      </c>
      <c r="AS447" s="25">
        <f t="shared" si="311"/>
        <v>43133339.468964577</v>
      </c>
      <c r="AT447" s="32">
        <f t="shared" si="312"/>
        <v>0</v>
      </c>
      <c r="AU447" s="23">
        <f t="shared" si="313"/>
        <v>0</v>
      </c>
      <c r="AV447" s="22">
        <f t="shared" si="314"/>
        <v>5135711.0571291484</v>
      </c>
      <c r="AW447" s="31">
        <f t="shared" si="327"/>
        <v>50584750.797020771</v>
      </c>
    </row>
    <row r="448" spans="1:53" s="21" customFormat="1" x14ac:dyDescent="0.25">
      <c r="A448">
        <f t="shared" si="335"/>
        <v>327</v>
      </c>
      <c r="B448" t="s">
        <v>8</v>
      </c>
      <c r="C448" s="27">
        <f t="shared" si="292"/>
        <v>0</v>
      </c>
      <c r="D448" s="27">
        <f t="shared" si="315"/>
        <v>0</v>
      </c>
      <c r="E448" s="27" t="b">
        <f t="shared" si="291"/>
        <v>0</v>
      </c>
      <c r="F448" s="29">
        <f t="shared" si="293"/>
        <v>0</v>
      </c>
      <c r="G448" s="27">
        <f t="shared" si="316"/>
        <v>0</v>
      </c>
      <c r="H448" s="22">
        <f t="shared" si="294"/>
        <v>91876127.179081336</v>
      </c>
      <c r="I448" s="23">
        <f t="shared" si="295"/>
        <v>115913221.93656999</v>
      </c>
      <c r="J448" s="23">
        <f t="shared" si="296"/>
        <v>103</v>
      </c>
      <c r="K448" s="19">
        <f t="shared" si="317"/>
        <v>1.6714922254687408</v>
      </c>
      <c r="L448" s="16">
        <f t="shared" si="297"/>
        <v>0.7160602857225139</v>
      </c>
      <c r="M448" s="23">
        <f>M447-IF($B448="B",(Percent_Rent_In_Elsies*2.49%/12 * H447)/K447,0)+IF($B448="D",N448,0)+IF(B448="D",AK447)+IF(B448="C",F447*90%)-(Y448-Y447)-IF($B448="A",Q447/K447) + IF($B448="A",Q447/K447)</f>
        <v>-18395.143816144031</v>
      </c>
      <c r="N448" s="23">
        <f t="shared" si="298"/>
        <v>0</v>
      </c>
      <c r="O448" s="22">
        <f t="shared" si="299"/>
        <v>0</v>
      </c>
      <c r="P448" s="22">
        <f t="shared" si="330"/>
        <v>0</v>
      </c>
      <c r="Q448" s="22">
        <f t="shared" si="331"/>
        <v>0</v>
      </c>
      <c r="R448" s="22">
        <f t="shared" si="300"/>
        <v>1010089.4404367472</v>
      </c>
      <c r="S448" s="16">
        <f t="shared" si="337"/>
        <v>83176.488709712969</v>
      </c>
      <c r="T448" s="15">
        <f t="shared" si="301"/>
        <v>0</v>
      </c>
      <c r="U448" s="23">
        <f t="shared" si="318"/>
        <v>762610.77979897312</v>
      </c>
      <c r="V448" s="23">
        <f t="shared" si="319"/>
        <v>63244.250468902181</v>
      </c>
      <c r="W448" s="23">
        <f t="shared" si="332"/>
        <v>23363.550526061699</v>
      </c>
      <c r="X448" s="23">
        <f t="shared" si="320"/>
        <v>21578862.898930162</v>
      </c>
      <c r="Y448" s="23">
        <f t="shared" si="302"/>
        <v>2976688.2252299669</v>
      </c>
      <c r="Z448" s="3">
        <f t="shared" si="303"/>
        <v>0</v>
      </c>
      <c r="AA448" s="23">
        <f t="shared" si="304"/>
        <v>11333450.43886207</v>
      </c>
      <c r="AB448" s="26">
        <f t="shared" si="321"/>
        <v>36719824.999999993</v>
      </c>
      <c r="AC448" s="23">
        <f t="shared" si="322"/>
        <v>41523036</v>
      </c>
      <c r="AD448" s="23">
        <f t="shared" si="328"/>
        <v>4803211</v>
      </c>
      <c r="AE448" s="24">
        <f t="shared" si="336"/>
        <v>36719825</v>
      </c>
      <c r="AF448" s="3">
        <f t="shared" si="323"/>
        <v>21560467.755114026</v>
      </c>
      <c r="AG448" s="2">
        <f t="shared" si="305"/>
        <v>0</v>
      </c>
      <c r="AH448" s="2">
        <f t="shared" si="306"/>
        <v>1.0008340418733623</v>
      </c>
      <c r="AI448" s="23">
        <f t="shared" si="329"/>
        <v>13531267.354495171</v>
      </c>
      <c r="AJ448" s="23">
        <f t="shared" si="307"/>
        <v>837574.93972632417</v>
      </c>
      <c r="AK448" s="23">
        <f t="shared" si="308"/>
        <v>-16815.260224126781</v>
      </c>
      <c r="AL448" s="23">
        <f t="shared" si="333"/>
        <v>0</v>
      </c>
      <c r="AM448" s="23">
        <f t="shared" si="334"/>
        <v>0</v>
      </c>
      <c r="AN448" s="16">
        <f t="shared" si="324"/>
        <v>0</v>
      </c>
      <c r="AO448" s="23">
        <f t="shared" si="325"/>
        <v>0</v>
      </c>
      <c r="AP448" s="22">
        <f t="shared" si="326"/>
        <v>0</v>
      </c>
      <c r="AQ448" s="30">
        <f t="shared" si="309"/>
        <v>50477135.948814578</v>
      </c>
      <c r="AR448" s="28">
        <f t="shared" si="310"/>
        <v>1114819.4935743397</v>
      </c>
      <c r="AS448" s="25">
        <f t="shared" si="311"/>
        <v>43133339.468964577</v>
      </c>
      <c r="AT448" s="32">
        <f t="shared" si="312"/>
        <v>0</v>
      </c>
      <c r="AU448" s="23">
        <f t="shared" si="313"/>
        <v>0</v>
      </c>
      <c r="AV448" s="22">
        <f t="shared" si="314"/>
        <v>5135711.0571291484</v>
      </c>
      <c r="AW448" s="31">
        <f t="shared" si="327"/>
        <v>50477135.948814519</v>
      </c>
      <c r="AX448"/>
      <c r="AY448"/>
      <c r="AZ448"/>
      <c r="BA448"/>
    </row>
    <row r="449" spans="1:53" s="21" customFormat="1" x14ac:dyDescent="0.25">
      <c r="A449">
        <f t="shared" si="335"/>
        <v>327</v>
      </c>
      <c r="B449" t="s">
        <v>9</v>
      </c>
      <c r="C449" s="27">
        <f t="shared" si="292"/>
        <v>0</v>
      </c>
      <c r="D449" s="27">
        <f t="shared" si="315"/>
        <v>0</v>
      </c>
      <c r="E449" s="27" t="b">
        <f t="shared" si="291"/>
        <v>0</v>
      </c>
      <c r="F449" s="29">
        <f t="shared" si="293"/>
        <v>0</v>
      </c>
      <c r="G449" s="27">
        <f t="shared" si="316"/>
        <v>0</v>
      </c>
      <c r="H449" s="22">
        <f t="shared" si="294"/>
        <v>91876127.179081336</v>
      </c>
      <c r="I449" s="23">
        <f t="shared" si="295"/>
        <v>115913221.93656999</v>
      </c>
      <c r="J449" s="23">
        <f t="shared" si="296"/>
        <v>103</v>
      </c>
      <c r="K449" s="19">
        <f t="shared" si="317"/>
        <v>1.6714922254687408</v>
      </c>
      <c r="L449" s="16">
        <f t="shared" si="297"/>
        <v>0.7160602857225139</v>
      </c>
      <c r="M449" s="23">
        <f>M448-IF($B449="B",(Percent_Rent_In_Elsies*2.49%/12 * H448)/K448,0)+IF($B449="D",N449,0)+IF(B449="D",AK448)+IF(B449="C",F448*90%)-(Y449-Y448)-IF($B449="A",Q448/K448) + IF($B449="A",Q448/K448)</f>
        <v>-35210.404040270812</v>
      </c>
      <c r="N449" s="23">
        <f t="shared" si="298"/>
        <v>0</v>
      </c>
      <c r="O449" s="22">
        <f t="shared" si="299"/>
        <v>39250.26695612842</v>
      </c>
      <c r="P449" s="22">
        <f t="shared" si="330"/>
        <v>0</v>
      </c>
      <c r="Q449" s="22">
        <f t="shared" si="331"/>
        <v>0</v>
      </c>
      <c r="R449" s="22">
        <f t="shared" si="300"/>
        <v>1010089.4404367472</v>
      </c>
      <c r="S449" s="16">
        <f t="shared" si="337"/>
        <v>0</v>
      </c>
      <c r="T449" s="15">
        <f t="shared" si="301"/>
        <v>43926.221753584548</v>
      </c>
      <c r="U449" s="23">
        <f t="shared" si="318"/>
        <v>762610.77979897312</v>
      </c>
      <c r="V449" s="23">
        <f t="shared" si="319"/>
        <v>0</v>
      </c>
      <c r="W449" s="23">
        <f t="shared" si="332"/>
        <v>86607.80099496388</v>
      </c>
      <c r="X449" s="23">
        <f t="shared" si="320"/>
        <v>21578862.898930162</v>
      </c>
      <c r="Y449" s="23">
        <f t="shared" si="302"/>
        <v>2976688.2252299669</v>
      </c>
      <c r="Z449" s="3">
        <f t="shared" si="303"/>
        <v>0</v>
      </c>
      <c r="AA449" s="23">
        <f t="shared" si="304"/>
        <v>11350265.699086197</v>
      </c>
      <c r="AB449" s="26">
        <f t="shared" si="321"/>
        <v>36719824.999999993</v>
      </c>
      <c r="AC449" s="23">
        <f t="shared" si="322"/>
        <v>41523036</v>
      </c>
      <c r="AD449" s="23">
        <f t="shared" si="328"/>
        <v>4803211</v>
      </c>
      <c r="AE449" s="24">
        <f t="shared" si="336"/>
        <v>36719825</v>
      </c>
      <c r="AF449" s="3">
        <f t="shared" si="323"/>
        <v>0</v>
      </c>
      <c r="AG449" s="2">
        <f t="shared" si="305"/>
        <v>0</v>
      </c>
      <c r="AH449" s="2">
        <f t="shared" si="306"/>
        <v>1.0008340418733623</v>
      </c>
      <c r="AI449" s="23">
        <f t="shared" si="329"/>
        <v>13551343.480733644</v>
      </c>
      <c r="AJ449" s="23">
        <f t="shared" si="307"/>
        <v>837574.93972632417</v>
      </c>
      <c r="AK449" s="23">
        <f t="shared" si="308"/>
        <v>0</v>
      </c>
      <c r="AL449" s="23">
        <f t="shared" si="333"/>
        <v>0</v>
      </c>
      <c r="AM449" s="23">
        <f t="shared" si="334"/>
        <v>0</v>
      </c>
      <c r="AN449" s="16">
        <f t="shared" si="324"/>
        <v>0</v>
      </c>
      <c r="AO449" s="23">
        <f t="shared" si="325"/>
        <v>0</v>
      </c>
      <c r="AP449" s="22">
        <f t="shared" si="326"/>
        <v>0</v>
      </c>
      <c r="AQ449" s="30">
        <f t="shared" si="309"/>
        <v>50477135.948814578</v>
      </c>
      <c r="AR449" s="28">
        <f t="shared" si="310"/>
        <v>1114819.4935743397</v>
      </c>
      <c r="AS449" s="25">
        <f t="shared" si="311"/>
        <v>43133339.468964577</v>
      </c>
      <c r="AT449" s="32">
        <f t="shared" si="312"/>
        <v>0</v>
      </c>
      <c r="AU449" s="23">
        <f t="shared" si="313"/>
        <v>0</v>
      </c>
      <c r="AV449" s="22">
        <f t="shared" si="314"/>
        <v>5135711.0571291484</v>
      </c>
      <c r="AW449" s="31">
        <f t="shared" si="327"/>
        <v>50477135.948814519</v>
      </c>
      <c r="AX449"/>
      <c r="AY449"/>
      <c r="AZ449"/>
      <c r="BA449"/>
    </row>
    <row r="450" spans="1:53" x14ac:dyDescent="0.25">
      <c r="A450" s="21">
        <f t="shared" si="335"/>
        <v>327</v>
      </c>
      <c r="B450" s="21" t="s">
        <v>28</v>
      </c>
      <c r="C450" s="27">
        <f t="shared" si="292"/>
        <v>0</v>
      </c>
      <c r="D450" s="27">
        <f t="shared" si="315"/>
        <v>0</v>
      </c>
      <c r="E450" s="27" t="b">
        <f t="shared" si="291"/>
        <v>0</v>
      </c>
      <c r="F450" s="29">
        <f t="shared" si="293"/>
        <v>0</v>
      </c>
      <c r="G450" s="27">
        <f t="shared" si="316"/>
        <v>0</v>
      </c>
      <c r="H450" s="22">
        <f t="shared" si="294"/>
        <v>91876127.179081336</v>
      </c>
      <c r="I450" s="23">
        <f t="shared" si="295"/>
        <v>115913221.93656999</v>
      </c>
      <c r="J450" s="23">
        <f t="shared" si="296"/>
        <v>103</v>
      </c>
      <c r="K450" s="19">
        <f t="shared" si="317"/>
        <v>1.6714922254687408</v>
      </c>
      <c r="L450" s="16">
        <f t="shared" si="297"/>
        <v>0.7160602857225139</v>
      </c>
      <c r="M450" s="23">
        <f>M449-IF($B450="B",(Percent_Rent_In_Elsies*2.49%/12 * H449)/K449,0)+IF($B450="D",N450,0)+IF(B450="D",AK449)+IF(B450="C",F449*90%)-(Y450-Y449)-IF($B450="A",Q449/K449) + IF($B450="A",Q449/K449)</f>
        <v>-35210.404040270812</v>
      </c>
      <c r="N450" s="23">
        <f t="shared" si="298"/>
        <v>0</v>
      </c>
      <c r="O450" s="22">
        <f t="shared" si="299"/>
        <v>0</v>
      </c>
      <c r="P450" s="22">
        <f t="shared" si="330"/>
        <v>0</v>
      </c>
      <c r="Q450" s="22">
        <f t="shared" si="331"/>
        <v>39250.26695612842</v>
      </c>
      <c r="R450" s="22">
        <f t="shared" si="300"/>
        <v>1010089.4404367472</v>
      </c>
      <c r="S450" s="16">
        <f t="shared" si="337"/>
        <v>0</v>
      </c>
      <c r="T450" s="15">
        <f t="shared" si="301"/>
        <v>0</v>
      </c>
      <c r="U450" s="23">
        <f t="shared" si="318"/>
        <v>762610.77979897312</v>
      </c>
      <c r="V450" s="23">
        <f t="shared" si="319"/>
        <v>0</v>
      </c>
      <c r="W450" s="23">
        <f t="shared" si="332"/>
        <v>0</v>
      </c>
      <c r="X450" s="23">
        <f t="shared" si="320"/>
        <v>21578862.898930162</v>
      </c>
      <c r="Y450" s="23">
        <f t="shared" si="302"/>
        <v>2976688.2252299669</v>
      </c>
      <c r="Z450" s="3">
        <f t="shared" si="303"/>
        <v>4330.3900497481945</v>
      </c>
      <c r="AA450" s="23">
        <f t="shared" si="304"/>
        <v>11415221.54983242</v>
      </c>
      <c r="AB450" s="26">
        <f t="shared" si="321"/>
        <v>36719824.999999993</v>
      </c>
      <c r="AC450" s="23">
        <f t="shared" si="322"/>
        <v>41523036</v>
      </c>
      <c r="AD450" s="23">
        <f t="shared" si="328"/>
        <v>4803211</v>
      </c>
      <c r="AE450" s="24">
        <f t="shared" si="336"/>
        <v>36719825</v>
      </c>
      <c r="AF450" s="3">
        <f t="shared" si="323"/>
        <v>0</v>
      </c>
      <c r="AG450" s="2">
        <f t="shared" si="305"/>
        <v>2.4101833590624488E-3</v>
      </c>
      <c r="AH450" s="2">
        <f t="shared" si="306"/>
        <v>1.0008340418733623</v>
      </c>
      <c r="AI450" s="23">
        <f t="shared" si="329"/>
        <v>13628895.766105801</v>
      </c>
      <c r="AJ450" s="23">
        <f t="shared" si="307"/>
        <v>837574.93972632417</v>
      </c>
      <c r="AK450" s="23">
        <f t="shared" si="308"/>
        <v>0</v>
      </c>
      <c r="AL450" s="23">
        <f t="shared" si="333"/>
        <v>0</v>
      </c>
      <c r="AM450" s="23">
        <f t="shared" si="334"/>
        <v>0</v>
      </c>
      <c r="AN450" s="16">
        <f t="shared" si="324"/>
        <v>0</v>
      </c>
      <c r="AO450" s="23">
        <f t="shared" si="325"/>
        <v>0</v>
      </c>
      <c r="AP450" s="22">
        <f t="shared" si="326"/>
        <v>0</v>
      </c>
      <c r="AQ450" s="30">
        <f t="shared" si="309"/>
        <v>50477135.948814578</v>
      </c>
      <c r="AR450" s="28">
        <f t="shared" si="310"/>
        <v>1114819.4935743397</v>
      </c>
      <c r="AS450" s="25">
        <f t="shared" si="311"/>
        <v>43133339.468964577</v>
      </c>
      <c r="AT450" s="32">
        <f t="shared" si="312"/>
        <v>8660.7800994963891</v>
      </c>
      <c r="AU450" s="23">
        <f t="shared" si="313"/>
        <v>8660.7800994963891</v>
      </c>
      <c r="AV450" s="22">
        <f t="shared" si="314"/>
        <v>5179637.2788827326</v>
      </c>
      <c r="AW450" s="31">
        <f t="shared" si="327"/>
        <v>50477135.948814526</v>
      </c>
    </row>
    <row r="451" spans="1:53" x14ac:dyDescent="0.25">
      <c r="A451">
        <f t="shared" si="335"/>
        <v>328</v>
      </c>
      <c r="B451" t="s">
        <v>6</v>
      </c>
      <c r="C451" s="27">
        <f t="shared" si="292"/>
        <v>0</v>
      </c>
      <c r="D451" s="27">
        <f t="shared" si="315"/>
        <v>0</v>
      </c>
      <c r="E451" s="27" t="b">
        <f t="shared" si="291"/>
        <v>0</v>
      </c>
      <c r="F451" s="29">
        <f t="shared" si="293"/>
        <v>0</v>
      </c>
      <c r="G451" s="27">
        <f t="shared" si="316"/>
        <v>0</v>
      </c>
      <c r="H451" s="22">
        <f t="shared" si="294"/>
        <v>92951847.3296417</v>
      </c>
      <c r="I451" s="23">
        <f t="shared" si="295"/>
        <v>115913221.93656999</v>
      </c>
      <c r="J451" s="23">
        <f t="shared" si="296"/>
        <v>105</v>
      </c>
      <c r="K451" s="19">
        <f t="shared" si="317"/>
        <v>1.6882489350290644</v>
      </c>
      <c r="L451" s="16">
        <f t="shared" si="297"/>
        <v>0.72444418807036004</v>
      </c>
      <c r="M451" s="23">
        <f>M450-IF($B451="B",(Percent_Rent_In_Elsies*2.49%/12 * H450)/K450,0)+IF($B451="D",N451,0)+IF(B451="D",AK450)+IF(B451="C",F450*90%)-(Y451-Y450)-IF($B451="A",Q450/K450) + IF($B451="A",Q450/K450)</f>
        <v>-35210.404040270812</v>
      </c>
      <c r="N451" s="23">
        <f t="shared" si="298"/>
        <v>0</v>
      </c>
      <c r="O451" s="22">
        <f t="shared" si="299"/>
        <v>0</v>
      </c>
      <c r="P451" s="22">
        <f t="shared" si="330"/>
        <v>0</v>
      </c>
      <c r="Q451" s="22">
        <f t="shared" si="331"/>
        <v>0</v>
      </c>
      <c r="R451" s="22">
        <f t="shared" si="300"/>
        <v>1010089.4404367472</v>
      </c>
      <c r="S451" s="16">
        <f t="shared" si="337"/>
        <v>0</v>
      </c>
      <c r="T451" s="15">
        <f t="shared" si="301"/>
        <v>0</v>
      </c>
      <c r="U451" s="23">
        <f t="shared" si="318"/>
        <v>762610.77979897312</v>
      </c>
      <c r="V451" s="23">
        <f t="shared" si="319"/>
        <v>0</v>
      </c>
      <c r="W451" s="23">
        <f t="shared" si="332"/>
        <v>23482.171414300996</v>
      </c>
      <c r="X451" s="23">
        <f t="shared" si="320"/>
        <v>21577032.677764602</v>
      </c>
      <c r="Y451" s="23">
        <f t="shared" si="302"/>
        <v>2976688.2252299669</v>
      </c>
      <c r="Z451" s="3">
        <f t="shared" si="303"/>
        <v>0</v>
      </c>
      <c r="AA451" s="23">
        <f t="shared" si="304"/>
        <v>11415221.54983242</v>
      </c>
      <c r="AB451" s="26">
        <f t="shared" si="321"/>
        <v>36719824.999999993</v>
      </c>
      <c r="AC451" s="23">
        <f t="shared" si="322"/>
        <v>41523036</v>
      </c>
      <c r="AD451" s="23">
        <f t="shared" si="328"/>
        <v>4803211</v>
      </c>
      <c r="AE451" s="24">
        <f t="shared" si="336"/>
        <v>36719825</v>
      </c>
      <c r="AF451" s="3">
        <f t="shared" si="323"/>
        <v>0</v>
      </c>
      <c r="AG451" s="2">
        <f t="shared" si="305"/>
        <v>0</v>
      </c>
      <c r="AH451" s="2">
        <f t="shared" si="306"/>
        <v>1.0125521821483812</v>
      </c>
      <c r="AI451" s="23">
        <f t="shared" si="329"/>
        <v>13765525.446161006</v>
      </c>
      <c r="AJ451" s="23">
        <f t="shared" si="307"/>
        <v>829261.59226387902</v>
      </c>
      <c r="AK451" s="23">
        <f t="shared" si="308"/>
        <v>0</v>
      </c>
      <c r="AL451" s="23">
        <f t="shared" si="333"/>
        <v>0</v>
      </c>
      <c r="AM451" s="23">
        <f t="shared" si="334"/>
        <v>0</v>
      </c>
      <c r="AN451" s="16">
        <f t="shared" si="324"/>
        <v>0</v>
      </c>
      <c r="AO451" s="23">
        <f t="shared" si="325"/>
        <v>0</v>
      </c>
      <c r="AP451" s="22">
        <f t="shared" si="326"/>
        <v>0</v>
      </c>
      <c r="AQ451" s="30">
        <f t="shared" si="309"/>
        <v>50437924.932125404</v>
      </c>
      <c r="AR451" s="28">
        <f t="shared" si="310"/>
        <v>1114858.7438412958</v>
      </c>
      <c r="AS451" s="25">
        <f t="shared" si="311"/>
        <v>43133339.468964577</v>
      </c>
      <c r="AT451" s="32">
        <f t="shared" si="312"/>
        <v>0</v>
      </c>
      <c r="AU451" s="23">
        <f t="shared" si="313"/>
        <v>0</v>
      </c>
      <c r="AV451" s="22">
        <f t="shared" si="314"/>
        <v>5179637.2788827326</v>
      </c>
      <c r="AW451" s="31">
        <f t="shared" si="327"/>
        <v>50437924.93212536</v>
      </c>
    </row>
    <row r="452" spans="1:53" x14ac:dyDescent="0.25">
      <c r="A452">
        <f t="shared" si="335"/>
        <v>328</v>
      </c>
      <c r="B452" t="s">
        <v>7</v>
      </c>
      <c r="C452" s="27">
        <f t="shared" si="292"/>
        <v>0</v>
      </c>
      <c r="D452" s="27">
        <f t="shared" si="315"/>
        <v>168824.89350290643</v>
      </c>
      <c r="E452" s="27" t="b">
        <f t="shared" si="291"/>
        <v>0</v>
      </c>
      <c r="F452" s="29">
        <f t="shared" si="293"/>
        <v>100000</v>
      </c>
      <c r="G452" s="27">
        <f t="shared" si="316"/>
        <v>0</v>
      </c>
      <c r="H452" s="22">
        <f t="shared" si="294"/>
        <v>93120672.223144606</v>
      </c>
      <c r="I452" s="23">
        <f t="shared" si="295"/>
        <v>116146262.51620746</v>
      </c>
      <c r="J452" s="23">
        <f t="shared" si="296"/>
        <v>105</v>
      </c>
      <c r="K452" s="19">
        <f t="shared" si="317"/>
        <v>1.6882489350290644</v>
      </c>
      <c r="L452" s="16">
        <f t="shared" si="297"/>
        <v>0.72444418807036004</v>
      </c>
      <c r="M452" s="23">
        <f>M451-IF($B452="B",(Percent_Rent_In_Elsies*2.49%/12 * H451)/K451,0)+IF($B452="D",N452,0)+IF(B452="D",AK451)+IF(B452="C",F451*90%)-(Y452-Y451)-IF($B452="A",Q451/K451) + IF($B452="A",Q451/K451)</f>
        <v>-92333.224972388271</v>
      </c>
      <c r="N452" s="23">
        <f t="shared" si="298"/>
        <v>0</v>
      </c>
      <c r="O452" s="22">
        <f t="shared" si="299"/>
        <v>0</v>
      </c>
      <c r="P452" s="22">
        <f t="shared" si="330"/>
        <v>0</v>
      </c>
      <c r="Q452" s="22">
        <f t="shared" si="331"/>
        <v>0</v>
      </c>
      <c r="R452" s="22">
        <f t="shared" si="300"/>
        <v>925915.32040035154</v>
      </c>
      <c r="S452" s="16">
        <f t="shared" si="337"/>
        <v>84174.120036395601</v>
      </c>
      <c r="T452" s="15">
        <f t="shared" si="301"/>
        <v>0</v>
      </c>
      <c r="U452" s="23">
        <f t="shared" si="318"/>
        <v>699059.88148239208</v>
      </c>
      <c r="V452" s="23">
        <f t="shared" si="319"/>
        <v>63550.898316581093</v>
      </c>
      <c r="W452" s="23">
        <f t="shared" si="332"/>
        <v>23482.171414300996</v>
      </c>
      <c r="X452" s="23">
        <f t="shared" si="320"/>
        <v>21577032.677764602</v>
      </c>
      <c r="Y452" s="23">
        <f t="shared" si="302"/>
        <v>2976688.2252299669</v>
      </c>
      <c r="Z452" s="3">
        <f t="shared" si="303"/>
        <v>0</v>
      </c>
      <c r="AA452" s="23">
        <f t="shared" si="304"/>
        <v>11415221.54983242</v>
      </c>
      <c r="AB452" s="26">
        <f t="shared" si="321"/>
        <v>36719824.999999993</v>
      </c>
      <c r="AC452" s="23">
        <f t="shared" si="322"/>
        <v>41523036</v>
      </c>
      <c r="AD452" s="23">
        <f t="shared" si="328"/>
        <v>4803211</v>
      </c>
      <c r="AE452" s="24">
        <f t="shared" si="336"/>
        <v>36719825</v>
      </c>
      <c r="AF452" s="3">
        <f t="shared" si="323"/>
        <v>0</v>
      </c>
      <c r="AG452" s="2">
        <f t="shared" si="305"/>
        <v>0</v>
      </c>
      <c r="AH452" s="2">
        <f t="shared" si="306"/>
        <v>1.0143912420404466</v>
      </c>
      <c r="AI452" s="23">
        <f t="shared" si="329"/>
        <v>13765525.446161006</v>
      </c>
      <c r="AJ452" s="23">
        <f t="shared" si="307"/>
        <v>829261.59226387902</v>
      </c>
      <c r="AK452" s="23">
        <f t="shared" si="308"/>
        <v>0</v>
      </c>
      <c r="AL452" s="23">
        <f t="shared" si="333"/>
        <v>234258.09166583419</v>
      </c>
      <c r="AM452" s="23">
        <f t="shared" si="334"/>
        <v>29139185714.326107</v>
      </c>
      <c r="AN452" s="16">
        <f t="shared" si="324"/>
        <v>0</v>
      </c>
      <c r="AO452" s="23">
        <f t="shared" si="325"/>
        <v>57122.820932117465</v>
      </c>
      <c r="AP452" s="22">
        <f t="shared" si="326"/>
        <v>96437.541604503276</v>
      </c>
      <c r="AQ452" s="30">
        <f t="shared" si="309"/>
        <v>50798805.189733677</v>
      </c>
      <c r="AR452" s="28">
        <f t="shared" si="310"/>
        <v>1210476.5663421608</v>
      </c>
      <c r="AS452" s="25">
        <f t="shared" si="311"/>
        <v>43302164.362467483</v>
      </c>
      <c r="AT452" s="32">
        <f t="shared" si="312"/>
        <v>0</v>
      </c>
      <c r="AU452" s="23">
        <f t="shared" si="313"/>
        <v>0</v>
      </c>
      <c r="AV452" s="22">
        <f t="shared" si="314"/>
        <v>5179637.2788827326</v>
      </c>
      <c r="AW452" s="31">
        <f t="shared" si="327"/>
        <v>50798805.189733632</v>
      </c>
    </row>
    <row r="453" spans="1:53" x14ac:dyDescent="0.25">
      <c r="A453">
        <f t="shared" si="335"/>
        <v>328</v>
      </c>
      <c r="B453" t="s">
        <v>8</v>
      </c>
      <c r="C453" s="27">
        <f t="shared" si="292"/>
        <v>0</v>
      </c>
      <c r="D453" s="27">
        <f t="shared" si="315"/>
        <v>0</v>
      </c>
      <c r="E453" s="27" t="b">
        <f t="shared" si="291"/>
        <v>0</v>
      </c>
      <c r="F453" s="29">
        <f t="shared" si="293"/>
        <v>0</v>
      </c>
      <c r="G453" s="27">
        <f t="shared" si="316"/>
        <v>0</v>
      </c>
      <c r="H453" s="22">
        <f t="shared" si="294"/>
        <v>93120672.223144606</v>
      </c>
      <c r="I453" s="23">
        <f t="shared" si="295"/>
        <v>116146262.51620746</v>
      </c>
      <c r="J453" s="23">
        <f t="shared" si="296"/>
        <v>105</v>
      </c>
      <c r="K453" s="19">
        <f t="shared" si="317"/>
        <v>1.6882489350290644</v>
      </c>
      <c r="L453" s="16">
        <f t="shared" si="297"/>
        <v>0.72444418807036004</v>
      </c>
      <c r="M453" s="23">
        <f>M452-IF($B453="B",(Percent_Rent_In_Elsies*2.49%/12 * H452)/K452,0)+IF($B453="D",N453,0)+IF(B453="D",AK452)+IF(B453="C",F452*90%)-(Y453-Y452)-IF($B453="A",Q452/K452) + IF($B453="A",Q452/K452)</f>
        <v>-13984.051891954179</v>
      </c>
      <c r="N453" s="23">
        <f t="shared" si="298"/>
        <v>0</v>
      </c>
      <c r="O453" s="22">
        <f t="shared" si="299"/>
        <v>0</v>
      </c>
      <c r="P453" s="22">
        <f t="shared" si="330"/>
        <v>0</v>
      </c>
      <c r="Q453" s="22">
        <f t="shared" si="331"/>
        <v>0</v>
      </c>
      <c r="R453" s="22">
        <f t="shared" si="300"/>
        <v>1022352.8620048548</v>
      </c>
      <c r="S453" s="16">
        <f t="shared" si="337"/>
        <v>84174.120036395601</v>
      </c>
      <c r="T453" s="15">
        <f t="shared" si="301"/>
        <v>0</v>
      </c>
      <c r="U453" s="23">
        <f t="shared" si="318"/>
        <v>766182.70241450961</v>
      </c>
      <c r="V453" s="23">
        <f t="shared" si="319"/>
        <v>63550.898316581093</v>
      </c>
      <c r="W453" s="23">
        <f t="shared" si="332"/>
        <v>23482.171414300996</v>
      </c>
      <c r="X453" s="23">
        <f t="shared" si="320"/>
        <v>21577032.677764602</v>
      </c>
      <c r="Y453" s="23">
        <f t="shared" si="302"/>
        <v>2988339.0521495328</v>
      </c>
      <c r="Z453" s="3">
        <f t="shared" si="303"/>
        <v>0</v>
      </c>
      <c r="AA453" s="23">
        <f t="shared" si="304"/>
        <v>11415221.54983242</v>
      </c>
      <c r="AB453" s="26">
        <f t="shared" si="321"/>
        <v>36819824.999999993</v>
      </c>
      <c r="AC453" s="23">
        <f t="shared" si="322"/>
        <v>41623036</v>
      </c>
      <c r="AD453" s="23">
        <f t="shared" si="328"/>
        <v>4803211</v>
      </c>
      <c r="AE453" s="24">
        <f t="shared" si="336"/>
        <v>36819825</v>
      </c>
      <c r="AF453" s="3">
        <f t="shared" si="323"/>
        <v>21563048.625872657</v>
      </c>
      <c r="AG453" s="2">
        <f t="shared" si="305"/>
        <v>0</v>
      </c>
      <c r="AH453" s="2">
        <f t="shared" si="306"/>
        <v>1.0116362282889133</v>
      </c>
      <c r="AI453" s="23">
        <f t="shared" si="329"/>
        <v>13765525.446161006</v>
      </c>
      <c r="AJ453" s="23">
        <f t="shared" si="307"/>
        <v>829261.59226387902</v>
      </c>
      <c r="AK453" s="23">
        <f t="shared" si="308"/>
        <v>-17071.66579021755</v>
      </c>
      <c r="AL453" s="23">
        <f t="shared" si="333"/>
        <v>0</v>
      </c>
      <c r="AM453" s="23">
        <f t="shared" si="334"/>
        <v>0</v>
      </c>
      <c r="AN453" s="16">
        <f t="shared" si="324"/>
        <v>0</v>
      </c>
      <c r="AO453" s="23">
        <f t="shared" si="325"/>
        <v>0</v>
      </c>
      <c r="AP453" s="22">
        <f t="shared" si="326"/>
        <v>0</v>
      </c>
      <c r="AQ453" s="30">
        <f t="shared" si="309"/>
        <v>50690111.50267417</v>
      </c>
      <c r="AR453" s="28">
        <f t="shared" si="310"/>
        <v>1101782.8792826519</v>
      </c>
      <c r="AS453" s="25">
        <f t="shared" si="311"/>
        <v>43302164.362467483</v>
      </c>
      <c r="AT453" s="32">
        <f t="shared" si="312"/>
        <v>0</v>
      </c>
      <c r="AU453" s="23">
        <f t="shared" si="313"/>
        <v>0</v>
      </c>
      <c r="AV453" s="22">
        <f t="shared" si="314"/>
        <v>5179637.2788827326</v>
      </c>
      <c r="AW453" s="31">
        <f t="shared" si="327"/>
        <v>50690111.502674118</v>
      </c>
    </row>
    <row r="454" spans="1:53" x14ac:dyDescent="0.25">
      <c r="A454" s="21">
        <f t="shared" si="335"/>
        <v>328</v>
      </c>
      <c r="B454" s="21" t="s">
        <v>9</v>
      </c>
      <c r="C454" s="27">
        <f t="shared" si="292"/>
        <v>0</v>
      </c>
      <c r="D454" s="27">
        <f t="shared" si="315"/>
        <v>0</v>
      </c>
      <c r="E454" s="27" t="b">
        <f t="shared" si="291"/>
        <v>0</v>
      </c>
      <c r="F454" s="29">
        <f t="shared" si="293"/>
        <v>0</v>
      </c>
      <c r="G454" s="27">
        <f t="shared" si="316"/>
        <v>0</v>
      </c>
      <c r="H454" s="22">
        <f t="shared" si="294"/>
        <v>93120672.223144606</v>
      </c>
      <c r="I454" s="23">
        <f t="shared" si="295"/>
        <v>116146262.51620746</v>
      </c>
      <c r="J454" s="23">
        <f t="shared" si="296"/>
        <v>105</v>
      </c>
      <c r="K454" s="19">
        <f t="shared" si="317"/>
        <v>1.6882489350290644</v>
      </c>
      <c r="L454" s="16">
        <f t="shared" si="297"/>
        <v>0.72444418807036004</v>
      </c>
      <c r="M454" s="23">
        <f>M453-IF($B454="B",(Percent_Rent_In_Elsies*2.49%/12 * H453)/K453,0)+IF($B454="D",N454,0)+IF(B454="D",AK453)+IF(B454="C",F453*90%)-(Y454-Y453)-IF($B454="A",Q453/K453) + IF($B454="A",Q453/K453)</f>
        <v>-31055.717682171729</v>
      </c>
      <c r="N454" s="23">
        <f t="shared" si="298"/>
        <v>0</v>
      </c>
      <c r="O454" s="22">
        <f t="shared" si="299"/>
        <v>39856.614530502593</v>
      </c>
      <c r="P454" s="22">
        <f t="shared" si="330"/>
        <v>0</v>
      </c>
      <c r="Q454" s="22">
        <f t="shared" si="331"/>
        <v>0</v>
      </c>
      <c r="R454" s="22">
        <f t="shared" si="300"/>
        <v>1022352.8620048548</v>
      </c>
      <c r="S454" s="16">
        <f t="shared" si="337"/>
        <v>0</v>
      </c>
      <c r="T454" s="15">
        <f t="shared" si="301"/>
        <v>44317.505505893008</v>
      </c>
      <c r="U454" s="23">
        <f t="shared" si="318"/>
        <v>766182.70241450961</v>
      </c>
      <c r="V454" s="23">
        <f t="shared" si="319"/>
        <v>0</v>
      </c>
      <c r="W454" s="23">
        <f t="shared" si="332"/>
        <v>87033.069730882096</v>
      </c>
      <c r="X454" s="23">
        <f t="shared" si="320"/>
        <v>21577032.677764602</v>
      </c>
      <c r="Y454" s="23">
        <f t="shared" si="302"/>
        <v>2988339.0521495328</v>
      </c>
      <c r="Z454" s="3">
        <f t="shared" si="303"/>
        <v>0</v>
      </c>
      <c r="AA454" s="23">
        <f t="shared" si="304"/>
        <v>11432293.215622637</v>
      </c>
      <c r="AB454" s="26">
        <f t="shared" si="321"/>
        <v>36819824.999999993</v>
      </c>
      <c r="AC454" s="23">
        <f t="shared" si="322"/>
        <v>41623036</v>
      </c>
      <c r="AD454" s="23">
        <f t="shared" si="328"/>
        <v>4803211</v>
      </c>
      <c r="AE454" s="24">
        <f t="shared" si="336"/>
        <v>36819825</v>
      </c>
      <c r="AF454" s="3">
        <f t="shared" si="323"/>
        <v>0</v>
      </c>
      <c r="AG454" s="2">
        <f t="shared" si="305"/>
        <v>0</v>
      </c>
      <c r="AH454" s="2">
        <f t="shared" si="306"/>
        <v>1.0116362282889133</v>
      </c>
      <c r="AI454" s="23">
        <f t="shared" si="329"/>
        <v>13786112.033010654</v>
      </c>
      <c r="AJ454" s="23">
        <f t="shared" si="307"/>
        <v>829261.59226387902</v>
      </c>
      <c r="AK454" s="23">
        <f t="shared" si="308"/>
        <v>0</v>
      </c>
      <c r="AL454" s="23">
        <f t="shared" si="333"/>
        <v>0</v>
      </c>
      <c r="AM454" s="23">
        <f t="shared" si="334"/>
        <v>0</v>
      </c>
      <c r="AN454" s="16">
        <f t="shared" si="324"/>
        <v>0</v>
      </c>
      <c r="AO454" s="23">
        <f t="shared" si="325"/>
        <v>0</v>
      </c>
      <c r="AP454" s="22">
        <f t="shared" si="326"/>
        <v>0</v>
      </c>
      <c r="AQ454" s="30">
        <f t="shared" si="309"/>
        <v>50690111.50267417</v>
      </c>
      <c r="AR454" s="28">
        <f t="shared" si="310"/>
        <v>1101782.8792826519</v>
      </c>
      <c r="AS454" s="25">
        <f t="shared" si="311"/>
        <v>43302164.362467483</v>
      </c>
      <c r="AT454" s="32">
        <f t="shared" si="312"/>
        <v>0</v>
      </c>
      <c r="AU454" s="23">
        <f t="shared" si="313"/>
        <v>0</v>
      </c>
      <c r="AV454" s="22">
        <f t="shared" si="314"/>
        <v>5179637.2788827326</v>
      </c>
      <c r="AW454" s="31">
        <f t="shared" si="327"/>
        <v>50690111.502674118</v>
      </c>
      <c r="AX454" s="21"/>
      <c r="AY454" s="21"/>
      <c r="AZ454" s="21"/>
      <c r="BA454" s="21"/>
    </row>
    <row r="455" spans="1:53" x14ac:dyDescent="0.25">
      <c r="A455" s="21">
        <f t="shared" si="335"/>
        <v>328</v>
      </c>
      <c r="B455" s="21" t="s">
        <v>28</v>
      </c>
      <c r="C455" s="27">
        <f t="shared" si="292"/>
        <v>0</v>
      </c>
      <c r="D455" s="27">
        <f t="shared" si="315"/>
        <v>0</v>
      </c>
      <c r="E455" s="27" t="b">
        <f t="shared" si="291"/>
        <v>0</v>
      </c>
      <c r="F455" s="29">
        <f t="shared" si="293"/>
        <v>0</v>
      </c>
      <c r="G455" s="27">
        <f t="shared" si="316"/>
        <v>0</v>
      </c>
      <c r="H455" s="22">
        <f t="shared" si="294"/>
        <v>93120672.223144606</v>
      </c>
      <c r="I455" s="23">
        <f t="shared" si="295"/>
        <v>116146262.51620746</v>
      </c>
      <c r="J455" s="23">
        <f t="shared" si="296"/>
        <v>105</v>
      </c>
      <c r="K455" s="19">
        <f t="shared" si="317"/>
        <v>1.6882489350290644</v>
      </c>
      <c r="L455" s="16">
        <f t="shared" si="297"/>
        <v>0.72444418807036004</v>
      </c>
      <c r="M455" s="23">
        <f>M454-IF($B455="B",(Percent_Rent_In_Elsies*2.49%/12 * H454)/K454,0)+IF($B455="D",N455,0)+IF(B455="D",AK454)+IF(B455="C",F454*90%)-(Y455-Y454)-IF($B455="A",Q454/K454) + IF($B455="A",Q454/K454)</f>
        <v>-31055.717682171729</v>
      </c>
      <c r="N455" s="23">
        <f t="shared" si="298"/>
        <v>0</v>
      </c>
      <c r="O455" s="22">
        <f t="shared" si="299"/>
        <v>0</v>
      </c>
      <c r="P455" s="22">
        <f t="shared" si="330"/>
        <v>0</v>
      </c>
      <c r="Q455" s="22">
        <f t="shared" si="331"/>
        <v>39856.614530502593</v>
      </c>
      <c r="R455" s="22">
        <f t="shared" si="300"/>
        <v>1022352.8620048548</v>
      </c>
      <c r="S455" s="16">
        <f t="shared" si="337"/>
        <v>0</v>
      </c>
      <c r="T455" s="15">
        <f t="shared" si="301"/>
        <v>0</v>
      </c>
      <c r="U455" s="23">
        <f t="shared" si="318"/>
        <v>766182.70241450961</v>
      </c>
      <c r="V455" s="23">
        <f t="shared" si="319"/>
        <v>0</v>
      </c>
      <c r="W455" s="23">
        <f t="shared" si="332"/>
        <v>0</v>
      </c>
      <c r="X455" s="23">
        <f t="shared" si="320"/>
        <v>21577032.677764602</v>
      </c>
      <c r="Y455" s="23">
        <f t="shared" si="302"/>
        <v>2988339.0521495328</v>
      </c>
      <c r="Z455" s="3">
        <f t="shared" si="303"/>
        <v>4351.6534865441054</v>
      </c>
      <c r="AA455" s="23">
        <f t="shared" si="304"/>
        <v>11497568.0179208</v>
      </c>
      <c r="AB455" s="26">
        <f t="shared" si="321"/>
        <v>36819824.999999978</v>
      </c>
      <c r="AC455" s="23">
        <f t="shared" si="322"/>
        <v>41623036</v>
      </c>
      <c r="AD455" s="23">
        <f t="shared" si="328"/>
        <v>4803211</v>
      </c>
      <c r="AE455" s="24">
        <f t="shared" si="336"/>
        <v>36819825</v>
      </c>
      <c r="AF455" s="3">
        <f t="shared" si="323"/>
        <v>0</v>
      </c>
      <c r="AG455" s="2">
        <f t="shared" si="305"/>
        <v>2.4217281491390194E-3</v>
      </c>
      <c r="AH455" s="2">
        <f t="shared" si="306"/>
        <v>1.0116362282889133</v>
      </c>
      <c r="AI455" s="23">
        <f t="shared" si="329"/>
        <v>13864826.4011993</v>
      </c>
      <c r="AJ455" s="23">
        <f t="shared" si="307"/>
        <v>829261.59226387902</v>
      </c>
      <c r="AK455" s="23">
        <f t="shared" si="308"/>
        <v>0</v>
      </c>
      <c r="AL455" s="23">
        <f t="shared" si="333"/>
        <v>0</v>
      </c>
      <c r="AM455" s="23">
        <f t="shared" si="334"/>
        <v>0</v>
      </c>
      <c r="AN455" s="16">
        <f t="shared" si="324"/>
        <v>0</v>
      </c>
      <c r="AO455" s="23">
        <f t="shared" si="325"/>
        <v>0</v>
      </c>
      <c r="AP455" s="22">
        <f t="shared" si="326"/>
        <v>0</v>
      </c>
      <c r="AQ455" s="30">
        <f t="shared" si="309"/>
        <v>50690111.50267417</v>
      </c>
      <c r="AR455" s="28">
        <f t="shared" si="310"/>
        <v>1101782.8792826519</v>
      </c>
      <c r="AS455" s="25">
        <f t="shared" si="311"/>
        <v>43302164.362467483</v>
      </c>
      <c r="AT455" s="32">
        <f t="shared" si="312"/>
        <v>8703.3069730882107</v>
      </c>
      <c r="AU455" s="23">
        <f t="shared" si="313"/>
        <v>8703.3069730882107</v>
      </c>
      <c r="AV455" s="22">
        <f t="shared" si="314"/>
        <v>5223954.784388626</v>
      </c>
      <c r="AW455" s="31">
        <f t="shared" si="327"/>
        <v>50690111.502674118</v>
      </c>
      <c r="AX455" s="21"/>
      <c r="AY455" s="21"/>
      <c r="AZ455" s="21"/>
      <c r="BA455" s="21"/>
    </row>
    <row r="456" spans="1:53" x14ac:dyDescent="0.25">
      <c r="A456">
        <f t="shared" si="335"/>
        <v>329</v>
      </c>
      <c r="B456" t="s">
        <v>6</v>
      </c>
      <c r="C456" s="27">
        <f t="shared" si="292"/>
        <v>0</v>
      </c>
      <c r="D456" s="27">
        <f t="shared" si="315"/>
        <v>0</v>
      </c>
      <c r="E456" s="27" t="b">
        <f t="shared" si="291"/>
        <v>0</v>
      </c>
      <c r="F456" s="29">
        <f t="shared" si="293"/>
        <v>0</v>
      </c>
      <c r="G456" s="27">
        <f t="shared" si="316"/>
        <v>0</v>
      </c>
      <c r="H456" s="22">
        <f t="shared" si="294"/>
        <v>94210963.973785236</v>
      </c>
      <c r="I456" s="23">
        <f t="shared" si="295"/>
        <v>116146262.51620746</v>
      </c>
      <c r="J456" s="23">
        <f t="shared" si="296"/>
        <v>107</v>
      </c>
      <c r="K456" s="19">
        <f t="shared" si="317"/>
        <v>1.7051736306027303</v>
      </c>
      <c r="L456" s="16">
        <f t="shared" si="297"/>
        <v>0.73292625229085817</v>
      </c>
      <c r="M456" s="23">
        <f>M455-IF($B456="B",(Percent_Rent_In_Elsies*2.49%/12 * H455)/K455,0)+IF($B456="D",N456,0)+IF(B456="D",AK455)+IF(B456="C",F455*90%)-(Y456-Y455)-IF($B456="A",Q455/K455) + IF($B456="A",Q455/K455)</f>
        <v>-31055.717682171726</v>
      </c>
      <c r="N456" s="23">
        <f t="shared" si="298"/>
        <v>0</v>
      </c>
      <c r="O456" s="22">
        <f t="shared" si="299"/>
        <v>0</v>
      </c>
      <c r="P456" s="22">
        <f t="shared" si="330"/>
        <v>0</v>
      </c>
      <c r="Q456" s="22">
        <f t="shared" si="331"/>
        <v>0</v>
      </c>
      <c r="R456" s="22">
        <f t="shared" si="300"/>
        <v>1022352.8620048548</v>
      </c>
      <c r="S456" s="16">
        <f t="shared" si="337"/>
        <v>0</v>
      </c>
      <c r="T456" s="15">
        <f t="shared" si="301"/>
        <v>0</v>
      </c>
      <c r="U456" s="23">
        <f t="shared" si="318"/>
        <v>766182.70241450961</v>
      </c>
      <c r="V456" s="23">
        <f t="shared" si="319"/>
        <v>0</v>
      </c>
      <c r="W456" s="23">
        <f t="shared" si="332"/>
        <v>23608.256877008742</v>
      </c>
      <c r="X456" s="23">
        <f t="shared" si="320"/>
        <v>21575182.688320313</v>
      </c>
      <c r="Y456" s="23">
        <f t="shared" si="302"/>
        <v>2988339.0521495328</v>
      </c>
      <c r="Z456" s="3">
        <f t="shared" si="303"/>
        <v>0</v>
      </c>
      <c r="AA456" s="23">
        <f t="shared" si="304"/>
        <v>11497568.0179208</v>
      </c>
      <c r="AB456" s="26">
        <f t="shared" si="321"/>
        <v>36819824.999999993</v>
      </c>
      <c r="AC456" s="23">
        <f t="shared" si="322"/>
        <v>41623036</v>
      </c>
      <c r="AD456" s="23">
        <f t="shared" si="328"/>
        <v>4803211</v>
      </c>
      <c r="AE456" s="24">
        <f t="shared" si="336"/>
        <v>36819825</v>
      </c>
      <c r="AF456" s="3">
        <f t="shared" si="323"/>
        <v>0</v>
      </c>
      <c r="AG456" s="2">
        <f t="shared" si="305"/>
        <v>0</v>
      </c>
      <c r="AH456" s="2">
        <f t="shared" si="306"/>
        <v>1.0234808446133055</v>
      </c>
      <c r="AI456" s="23">
        <f t="shared" si="329"/>
        <v>14003821.285871319</v>
      </c>
      <c r="AJ456" s="23">
        <f t="shared" si="307"/>
        <v>821030.75890584814</v>
      </c>
      <c r="AK456" s="23">
        <f t="shared" si="308"/>
        <v>0</v>
      </c>
      <c r="AL456" s="23">
        <f t="shared" si="333"/>
        <v>0</v>
      </c>
      <c r="AM456" s="23">
        <f t="shared" si="334"/>
        <v>0</v>
      </c>
      <c r="AN456" s="16">
        <f t="shared" si="324"/>
        <v>0</v>
      </c>
      <c r="AO456" s="23">
        <f t="shared" si="325"/>
        <v>0</v>
      </c>
      <c r="AP456" s="22">
        <f t="shared" si="326"/>
        <v>0</v>
      </c>
      <c r="AQ456" s="30">
        <f t="shared" si="309"/>
        <v>50650294.744758196</v>
      </c>
      <c r="AR456" s="28">
        <f t="shared" si="310"/>
        <v>1101822.7358971825</v>
      </c>
      <c r="AS456" s="25">
        <f t="shared" si="311"/>
        <v>43302164.362467483</v>
      </c>
      <c r="AT456" s="32">
        <f t="shared" si="312"/>
        <v>0</v>
      </c>
      <c r="AU456" s="23">
        <f t="shared" si="313"/>
        <v>0</v>
      </c>
      <c r="AV456" s="22">
        <f t="shared" si="314"/>
        <v>5223954.784388626</v>
      </c>
      <c r="AW456" s="31">
        <f t="shared" si="327"/>
        <v>50650294.744758144</v>
      </c>
    </row>
    <row r="457" spans="1:53" x14ac:dyDescent="0.25">
      <c r="A457">
        <f t="shared" si="335"/>
        <v>329</v>
      </c>
      <c r="B457" t="s">
        <v>7</v>
      </c>
      <c r="C457" s="27">
        <f t="shared" si="292"/>
        <v>0</v>
      </c>
      <c r="D457" s="27">
        <f t="shared" si="315"/>
        <v>170517.36306027303</v>
      </c>
      <c r="E457" s="27" t="b">
        <f t="shared" si="291"/>
        <v>0</v>
      </c>
      <c r="F457" s="29">
        <f t="shared" si="293"/>
        <v>100000</v>
      </c>
      <c r="G457" s="27">
        <f t="shared" si="316"/>
        <v>0</v>
      </c>
      <c r="H457" s="22">
        <f t="shared" si="294"/>
        <v>94381481.336845502</v>
      </c>
      <c r="I457" s="23">
        <f t="shared" si="295"/>
        <v>116378915.34113671</v>
      </c>
      <c r="J457" s="23">
        <f t="shared" si="296"/>
        <v>107</v>
      </c>
      <c r="K457" s="19">
        <f t="shared" si="317"/>
        <v>1.7051736306027303</v>
      </c>
      <c r="L457" s="16">
        <f t="shared" si="297"/>
        <v>0.73292625229085817</v>
      </c>
      <c r="M457" s="23">
        <f>M456-IF($B457="B",(Percent_Rent_In_Elsies*2.49%/12 * H456)/K456,0)+IF($B457="D",N457,0)+IF(B457="D",AK456)+IF(B457="C",F456*90%)-(Y457-Y456)-IF($B457="A",Q456/K456) + IF($B457="A",Q456/K456)</f>
        <v>-88377.666232509393</v>
      </c>
      <c r="N457" s="23">
        <f t="shared" si="298"/>
        <v>0</v>
      </c>
      <c r="O457" s="22">
        <f t="shared" si="299"/>
        <v>0</v>
      </c>
      <c r="P457" s="22">
        <f t="shared" si="330"/>
        <v>0</v>
      </c>
      <c r="Q457" s="22">
        <f t="shared" si="331"/>
        <v>0</v>
      </c>
      <c r="R457" s="22">
        <f t="shared" si="300"/>
        <v>937156.79017111694</v>
      </c>
      <c r="S457" s="16">
        <f t="shared" si="337"/>
        <v>85196.071833737908</v>
      </c>
      <c r="T457" s="15">
        <f t="shared" si="301"/>
        <v>0</v>
      </c>
      <c r="U457" s="23">
        <f t="shared" si="318"/>
        <v>702334.14387996716</v>
      </c>
      <c r="V457" s="23">
        <f t="shared" si="319"/>
        <v>63848.55853454247</v>
      </c>
      <c r="W457" s="23">
        <f t="shared" si="332"/>
        <v>23608.256877008742</v>
      </c>
      <c r="X457" s="23">
        <f t="shared" si="320"/>
        <v>21575182.688320313</v>
      </c>
      <c r="Y457" s="23">
        <f t="shared" si="302"/>
        <v>2988339.0521495328</v>
      </c>
      <c r="Z457" s="3">
        <f t="shared" si="303"/>
        <v>0</v>
      </c>
      <c r="AA457" s="23">
        <f t="shared" si="304"/>
        <v>11497568.0179208</v>
      </c>
      <c r="AB457" s="26">
        <f t="shared" si="321"/>
        <v>36819824.999999993</v>
      </c>
      <c r="AC457" s="23">
        <f t="shared" si="322"/>
        <v>41623036</v>
      </c>
      <c r="AD457" s="23">
        <f t="shared" si="328"/>
        <v>4803211</v>
      </c>
      <c r="AE457" s="24">
        <f t="shared" si="336"/>
        <v>36819825</v>
      </c>
      <c r="AF457" s="3">
        <f t="shared" si="323"/>
        <v>0</v>
      </c>
      <c r="AG457" s="2">
        <f t="shared" si="305"/>
        <v>0</v>
      </c>
      <c r="AH457" s="2">
        <f t="shared" si="306"/>
        <v>1.0253332962538035</v>
      </c>
      <c r="AI457" s="23">
        <f t="shared" si="329"/>
        <v>14003821.285871319</v>
      </c>
      <c r="AJ457" s="23">
        <f t="shared" si="307"/>
        <v>821030.75890584814</v>
      </c>
      <c r="AK457" s="23">
        <f t="shared" si="308"/>
        <v>0</v>
      </c>
      <c r="AL457" s="23">
        <f t="shared" si="333"/>
        <v>238295.83971031383</v>
      </c>
      <c r="AM457" s="23">
        <f t="shared" si="334"/>
        <v>29347232118.219795</v>
      </c>
      <c r="AN457" s="16">
        <f t="shared" si="324"/>
        <v>0</v>
      </c>
      <c r="AO457" s="23">
        <f t="shared" si="325"/>
        <v>57321.948550337664</v>
      </c>
      <c r="AP457" s="22">
        <f t="shared" si="326"/>
        <v>97743.875122802201</v>
      </c>
      <c r="AQ457" s="30">
        <f t="shared" si="309"/>
        <v>51015469.035125531</v>
      </c>
      <c r="AR457" s="28">
        <f t="shared" si="310"/>
        <v>1198735.7880814408</v>
      </c>
      <c r="AS457" s="25">
        <f t="shared" si="311"/>
        <v>43472681.725527756</v>
      </c>
      <c r="AT457" s="32">
        <f t="shared" si="312"/>
        <v>0</v>
      </c>
      <c r="AU457" s="23">
        <f t="shared" si="313"/>
        <v>0</v>
      </c>
      <c r="AV457" s="22">
        <f t="shared" si="314"/>
        <v>5223954.784388626</v>
      </c>
      <c r="AW457" s="31">
        <f t="shared" si="327"/>
        <v>51015469.035125472</v>
      </c>
    </row>
    <row r="458" spans="1:53" s="21" customFormat="1" x14ac:dyDescent="0.25">
      <c r="A458">
        <f t="shared" si="335"/>
        <v>329</v>
      </c>
      <c r="B458" t="s">
        <v>8</v>
      </c>
      <c r="C458" s="27">
        <f t="shared" si="292"/>
        <v>0</v>
      </c>
      <c r="D458" s="27">
        <f t="shared" si="315"/>
        <v>0</v>
      </c>
      <c r="E458" s="27" t="b">
        <f t="shared" ref="E458:E521" si="338">IF(OR(I458&gt;Max_Parcels, AI458&gt;8000000000),TRUE,FALSE)</f>
        <v>0</v>
      </c>
      <c r="F458" s="29">
        <f t="shared" si="293"/>
        <v>0</v>
      </c>
      <c r="G458" s="27">
        <f t="shared" si="316"/>
        <v>0</v>
      </c>
      <c r="H458" s="22">
        <f t="shared" si="294"/>
        <v>94381481.336845502</v>
      </c>
      <c r="I458" s="23">
        <f t="shared" si="295"/>
        <v>116378915.34113671</v>
      </c>
      <c r="J458" s="23">
        <f t="shared" si="296"/>
        <v>107</v>
      </c>
      <c r="K458" s="19">
        <f t="shared" si="317"/>
        <v>1.7051736306027303</v>
      </c>
      <c r="L458" s="16">
        <f t="shared" si="297"/>
        <v>0.73292625229085817</v>
      </c>
      <c r="M458" s="23">
        <f>M457-IF($B458="B",(Percent_Rent_In_Elsies*2.49%/12 * H457)/K457,0)+IF($B458="D",N458,0)+IF(B458="D",AK457)+IF(B458="C",F457*90%)-(Y458-Y457)-IF($B458="A",Q457/K457) + IF($B458="A",Q457/K457)</f>
        <v>-10145.292691944953</v>
      </c>
      <c r="N458" s="23">
        <f t="shared" si="298"/>
        <v>0</v>
      </c>
      <c r="O458" s="22">
        <f t="shared" si="299"/>
        <v>0</v>
      </c>
      <c r="P458" s="22">
        <f t="shared" si="330"/>
        <v>0</v>
      </c>
      <c r="Q458" s="22">
        <f t="shared" si="331"/>
        <v>0</v>
      </c>
      <c r="R458" s="22">
        <f t="shared" si="300"/>
        <v>1034900.6652939192</v>
      </c>
      <c r="S458" s="16">
        <f t="shared" si="337"/>
        <v>85196.071833737908</v>
      </c>
      <c r="T458" s="15">
        <f t="shared" si="301"/>
        <v>0</v>
      </c>
      <c r="U458" s="23">
        <f t="shared" si="318"/>
        <v>769656.09243030485</v>
      </c>
      <c r="V458" s="23">
        <f t="shared" si="319"/>
        <v>63848.55853454247</v>
      </c>
      <c r="W458" s="23">
        <f t="shared" si="332"/>
        <v>23608.256877008742</v>
      </c>
      <c r="X458" s="23">
        <f t="shared" si="320"/>
        <v>21575182.688320313</v>
      </c>
      <c r="Y458" s="23">
        <f t="shared" si="302"/>
        <v>3000106.6786089684</v>
      </c>
      <c r="Z458" s="3">
        <f t="shared" si="303"/>
        <v>0</v>
      </c>
      <c r="AA458" s="23">
        <f t="shared" si="304"/>
        <v>11497568.0179208</v>
      </c>
      <c r="AB458" s="26">
        <f t="shared" si="321"/>
        <v>36919824.999999993</v>
      </c>
      <c r="AC458" s="23">
        <f t="shared" si="322"/>
        <v>41723036</v>
      </c>
      <c r="AD458" s="23">
        <f t="shared" si="328"/>
        <v>4803211</v>
      </c>
      <c r="AE458" s="24">
        <f t="shared" si="336"/>
        <v>36919825</v>
      </c>
      <c r="AF458" s="3">
        <f t="shared" si="323"/>
        <v>21565037.395628374</v>
      </c>
      <c r="AG458" s="2">
        <f t="shared" si="305"/>
        <v>0</v>
      </c>
      <c r="AH458" s="2">
        <f t="shared" si="306"/>
        <v>1.022556107314653</v>
      </c>
      <c r="AI458" s="23">
        <f t="shared" si="329"/>
        <v>14003821.285871319</v>
      </c>
      <c r="AJ458" s="23">
        <f t="shared" si="307"/>
        <v>821030.75890584814</v>
      </c>
      <c r="AK458" s="23">
        <f t="shared" si="308"/>
        <v>-17192.660213560666</v>
      </c>
      <c r="AL458" s="23">
        <f t="shared" si="333"/>
        <v>0</v>
      </c>
      <c r="AM458" s="23">
        <f t="shared" si="334"/>
        <v>0</v>
      </c>
      <c r="AN458" s="16">
        <f t="shared" si="324"/>
        <v>0</v>
      </c>
      <c r="AO458" s="23">
        <f t="shared" si="325"/>
        <v>0</v>
      </c>
      <c r="AP458" s="22">
        <f t="shared" si="326"/>
        <v>0</v>
      </c>
      <c r="AQ458" s="30">
        <f t="shared" si="309"/>
        <v>50905685.693853252</v>
      </c>
      <c r="AR458" s="28">
        <f t="shared" si="310"/>
        <v>1088952.4468091605</v>
      </c>
      <c r="AS458" s="25">
        <f t="shared" si="311"/>
        <v>43472681.725527756</v>
      </c>
      <c r="AT458" s="32">
        <f t="shared" si="312"/>
        <v>0</v>
      </c>
      <c r="AU458" s="23">
        <f t="shared" si="313"/>
        <v>0</v>
      </c>
      <c r="AV458" s="22">
        <f t="shared" si="314"/>
        <v>5223954.784388626</v>
      </c>
      <c r="AW458" s="31">
        <f t="shared" si="327"/>
        <v>50905685.693853192</v>
      </c>
      <c r="AX458"/>
      <c r="AY458"/>
      <c r="AZ458"/>
      <c r="BA458"/>
    </row>
    <row r="459" spans="1:53" s="21" customFormat="1" x14ac:dyDescent="0.25">
      <c r="A459">
        <f t="shared" si="335"/>
        <v>329</v>
      </c>
      <c r="B459" t="s">
        <v>9</v>
      </c>
      <c r="C459" s="27">
        <f t="shared" ref="C459:C522" si="339">IF(E458 = TRUE, 0, IF(AND($B459="A",P458&gt;0),P458,0)+IFERROR(IF($B459="A",Percent_Elsies*95%*AN455),0))</f>
        <v>0</v>
      </c>
      <c r="D459" s="27">
        <f t="shared" si="315"/>
        <v>0</v>
      </c>
      <c r="E459" s="27" t="b">
        <f t="shared" si="338"/>
        <v>0</v>
      </c>
      <c r="F459" s="29">
        <f t="shared" ref="F459:F522" si="340">D459/K459</f>
        <v>0</v>
      </c>
      <c r="G459" s="27">
        <f t="shared" si="316"/>
        <v>0</v>
      </c>
      <c r="H459" s="22">
        <f t="shared" ref="H459:H522" si="341">(H458*K459/K458+G459+D459)*IF(B459="A",(1+Inflation_Rate/12),1)</f>
        <v>94381481.336845502</v>
      </c>
      <c r="I459" s="23">
        <f t="shared" ref="I459:I522" si="342">I458+(G459+D459)/L459</f>
        <v>116378915.34113671</v>
      </c>
      <c r="J459" s="23">
        <f t="shared" ref="J459:J522" si="343">J458+IF(AND($B459="A",M459&lt;0,AR458&gt;0,E458=FALSE),MIN(_xlfn.FLOOR.MATH(1 + (-M459*2)/(Buy_On_Revalue)),30),0)</f>
        <v>107</v>
      </c>
      <c r="K459" s="19">
        <f t="shared" si="317"/>
        <v>1.7051736306027303</v>
      </c>
      <c r="L459" s="16">
        <f t="shared" ref="L459:L522" si="344">(L458/K458)*K459*IF(B459="A",(1+Inflation_Rate/12),1)</f>
        <v>0.73292625229085817</v>
      </c>
      <c r="M459" s="23">
        <f>M458-IF($B459="B",(Percent_Rent_In_Elsies*2.49%/12 * H458)/K458,0)+IF($B459="D",N459,0)+IF(B459="D",AK458)+IF(B459="C",F458*90%)-(Y459-Y458)-IF($B459="A",Q458/K458) + IF($B459="A",Q458/K458)</f>
        <v>-27337.952905505619</v>
      </c>
      <c r="N459" s="23">
        <f t="shared" ref="N459:N522" si="345">IF(B459="D", IF(V458&gt;(Percent_Elsies*(S458+V458)),V458-(Percent_Elsies)*(S458+V458),0),0)</f>
        <v>0</v>
      </c>
      <c r="O459" s="22">
        <f t="shared" ref="O459:O522" si="346">IF(B459="D",IF(S458&gt;Percent_Dollars*(S458+V458),S458-(Percent_Dollars*(S458+V458)),0),0)</f>
        <v>40482.682723253798</v>
      </c>
      <c r="P459" s="22">
        <f t="shared" si="330"/>
        <v>0</v>
      </c>
      <c r="Q459" s="22">
        <f t="shared" si="331"/>
        <v>0</v>
      </c>
      <c r="R459" s="22">
        <f t="shared" ref="R459:R522" si="347">R458+IF($B459="B",5%*AN459,0)-IF(B459="B",R458/12,0)+IF($B459="C", AP458,0)</f>
        <v>1034900.6652939192</v>
      </c>
      <c r="S459" s="16">
        <f t="shared" si="337"/>
        <v>0</v>
      </c>
      <c r="T459" s="15">
        <f t="shared" ref="T459:T522" si="348">IF($B459="E",0,T458+IF(B459="B", Percent_Dollars*95%*AN459,0)  + IF($B459="D",N459*MM_Bottom*K459)+IF($B459="D",S458-O459))</f>
        <v>44713.38911048411</v>
      </c>
      <c r="U459" s="23">
        <f t="shared" si="318"/>
        <v>769656.09243030485</v>
      </c>
      <c r="V459" s="23">
        <f t="shared" si="319"/>
        <v>0</v>
      </c>
      <c r="W459" s="23">
        <f t="shared" si="332"/>
        <v>87456.815411551215</v>
      </c>
      <c r="X459" s="23">
        <f t="shared" si="320"/>
        <v>21575182.688320313</v>
      </c>
      <c r="Y459" s="23">
        <f t="shared" ref="Y459:Y522" si="349">50%*$H$10*(AS458/$AS$10)*((4/3)/12+2.49%/4)</f>
        <v>3000106.6786089684</v>
      </c>
      <c r="Z459" s="3">
        <f t="shared" ref="Z459:Z522" si="350">IF($B459="E",W458*3.5%/Percent_Elsies,0)</f>
        <v>0</v>
      </c>
      <c r="AA459" s="23">
        <f t="shared" ref="AA459:AA522" si="351">AA458+IF($B459="E",W458*52.5%/Percent_Elsies,0)-IF($B459="D",AK458)</f>
        <v>11514760.678134359</v>
      </c>
      <c r="AB459" s="26">
        <f t="shared" si="321"/>
        <v>36919824.999999993</v>
      </c>
      <c r="AC459" s="23">
        <f t="shared" si="322"/>
        <v>41723036</v>
      </c>
      <c r="AD459" s="23">
        <f t="shared" si="328"/>
        <v>4803211</v>
      </c>
      <c r="AE459" s="24">
        <f t="shared" si="336"/>
        <v>36919825</v>
      </c>
      <c r="AF459" s="3">
        <f t="shared" si="323"/>
        <v>0</v>
      </c>
      <c r="AG459" s="2">
        <f t="shared" ref="AG459:AG522" si="352">IF($B459="E",(Z459/AF457)*12,0)</f>
        <v>0</v>
      </c>
      <c r="AH459" s="2">
        <f t="shared" ref="AH459:AH522" si="353">40%*H459/AE459</f>
        <v>1.022556107314653</v>
      </c>
      <c r="AI459" s="23">
        <f t="shared" si="329"/>
        <v>14024761.622182803</v>
      </c>
      <c r="AJ459" s="23">
        <f t="shared" ref="AJ459:AJ522" si="354">AJ458*K458/K459</f>
        <v>821030.75890584814</v>
      </c>
      <c r="AK459" s="23">
        <f t="shared" ref="AK459:AK522" si="355">IF($B459="C",((37/25)*1000/K459)*AI459/1000000 - AM458/1000000,0)</f>
        <v>0</v>
      </c>
      <c r="AL459" s="23">
        <f t="shared" si="333"/>
        <v>0</v>
      </c>
      <c r="AM459" s="23">
        <f t="shared" si="334"/>
        <v>0</v>
      </c>
      <c r="AN459" s="16">
        <f t="shared" si="324"/>
        <v>0</v>
      </c>
      <c r="AO459" s="23">
        <f t="shared" si="325"/>
        <v>0</v>
      </c>
      <c r="AP459" s="22">
        <f t="shared" si="326"/>
        <v>0</v>
      </c>
      <c r="AQ459" s="30">
        <f t="shared" ref="AQ459:AQ522" si="356">(AQ458+IF($B459="B",AN459*(5%+95%*Percent_Dollars))+IFERROR(IF($B459="A",AN455*95%*Percent_Elsies),0)+IF($B459="B",D459)+AP459+IF($B459="B",(Percent_Rent_In_Elsies*2.49%*H458/12)*MM_Top,0)-IF($B459="C",F458*MM_Bottom*K459*65%)) + IF($B459="A",Q458*(MM_Top - MM_Bottom)) - IF($B459="A",Q458)</f>
        <v>50905685.693853252</v>
      </c>
      <c r="AR459" s="28">
        <f t="shared" ref="AR459:AR522" si="357">(AR458+IF($B459="B",((Percent_Rent_In_Elsies)*2.49%*H458/12)*MM_Top,0)-IF($B459="D",N459*MM_Bottom*K459)-IF($B459="C",F458*MM_Bottom*K459*65%)) + IF($B459="A",Q458*(MM_Top - MM_Bottom))</f>
        <v>1088952.4468091605</v>
      </c>
      <c r="AS459" s="25">
        <f t="shared" ref="AS459:AS522" si="358">AS458+G459+D459</f>
        <v>43472681.725527756</v>
      </c>
      <c r="AT459" s="32">
        <f t="shared" ref="AT459:AT522" si="359">IF($B459="E",W458*7%/Percent_Elsies,0)</f>
        <v>0</v>
      </c>
      <c r="AU459" s="23">
        <f t="shared" ref="AU459:AU522" si="360">IF($B459="E",W458*7%/Percent_Elsies,0)</f>
        <v>0</v>
      </c>
      <c r="AV459" s="22">
        <f t="shared" ref="AV459:AV522" si="361">AV458+IF($B459="E",T458*30%/Percent_Dollars)</f>
        <v>5223954.784388626</v>
      </c>
      <c r="AW459" s="31">
        <f t="shared" si="327"/>
        <v>50905685.693853192</v>
      </c>
      <c r="AX459"/>
      <c r="AY459"/>
      <c r="AZ459"/>
      <c r="BA459"/>
    </row>
    <row r="460" spans="1:53" x14ac:dyDescent="0.25">
      <c r="A460" s="21">
        <f t="shared" si="335"/>
        <v>329</v>
      </c>
      <c r="B460" s="21" t="s">
        <v>28</v>
      </c>
      <c r="C460" s="27">
        <f t="shared" si="339"/>
        <v>0</v>
      </c>
      <c r="D460" s="27">
        <f t="shared" ref="D460:D523" si="362">IF(AND($B460="B",M460&lt;0,AR459&gt;0,E459=FALSE),MIN(AR459,Buy_On_Revalue*K460*(J459-J458)),0)</f>
        <v>0</v>
      </c>
      <c r="E460" s="27" t="b">
        <f t="shared" si="338"/>
        <v>0</v>
      </c>
      <c r="F460" s="29">
        <f t="shared" si="340"/>
        <v>0</v>
      </c>
      <c r="G460" s="27">
        <f t="shared" ref="G460:G523" si="363">C460</f>
        <v>0</v>
      </c>
      <c r="H460" s="22">
        <f t="shared" si="341"/>
        <v>94381481.336845502</v>
      </c>
      <c r="I460" s="23">
        <f t="shared" si="342"/>
        <v>116378915.34113671</v>
      </c>
      <c r="J460" s="23">
        <f t="shared" si="343"/>
        <v>107</v>
      </c>
      <c r="K460" s="19">
        <f t="shared" ref="K460:K523" si="364">IF(J460-J459 &gt; 0,K459*(1+0.005)^(J460-J459),K459)</f>
        <v>1.7051736306027303</v>
      </c>
      <c r="L460" s="16">
        <f t="shared" si="344"/>
        <v>0.73292625229085817</v>
      </c>
      <c r="M460" s="23">
        <f>M459-IF($B460="B",(Percent_Rent_In_Elsies*2.49%/12 * H459)/K459,0)+IF($B460="D",N460,0)+IF(B460="D",AK459)+IF(B460="C",F459*90%)-(Y460-Y459)-IF($B460="A",Q459/K459) + IF($B460="A",Q459/K459)</f>
        <v>-27337.952905505619</v>
      </c>
      <c r="N460" s="23">
        <f t="shared" si="345"/>
        <v>0</v>
      </c>
      <c r="O460" s="22">
        <f t="shared" si="346"/>
        <v>0</v>
      </c>
      <c r="P460" s="22">
        <f t="shared" si="330"/>
        <v>0</v>
      </c>
      <c r="Q460" s="22">
        <f t="shared" si="331"/>
        <v>40482.682723253798</v>
      </c>
      <c r="R460" s="22">
        <f t="shared" si="347"/>
        <v>1034900.6652939192</v>
      </c>
      <c r="S460" s="16">
        <f t="shared" si="337"/>
        <v>0</v>
      </c>
      <c r="T460" s="15">
        <f t="shared" si="348"/>
        <v>0</v>
      </c>
      <c r="U460" s="23">
        <f t="shared" ref="U460:U523" si="365">U459-IF($B460="B",U459/12)+IF($B460="C",AO459)+IF(B460="C",F459*10%)</f>
        <v>769656.09243030485</v>
      </c>
      <c r="V460" s="23">
        <f t="shared" ref="V460:V523" si="366">IF($B460="D", 0, V459+IF($B460="B",U459/12,0))</f>
        <v>0</v>
      </c>
      <c r="W460" s="23">
        <f t="shared" si="332"/>
        <v>0</v>
      </c>
      <c r="X460" s="23">
        <f t="shared" ref="X460:X523" si="367">X459+IFERROR(IF($B460="A",Z459,0),0)  + AT459 + AU459 - IF($B460="A",Q459/K459)</f>
        <v>21575182.688320313</v>
      </c>
      <c r="Y460" s="23">
        <f t="shared" si="349"/>
        <v>3000106.6786089684</v>
      </c>
      <c r="Z460" s="3">
        <f t="shared" si="350"/>
        <v>4372.8407705775608</v>
      </c>
      <c r="AA460" s="23">
        <f t="shared" si="351"/>
        <v>11580353.289693022</v>
      </c>
      <c r="AB460" s="26">
        <f t="shared" ref="AB460:AB523" si="368">M460+SUM(U460:AA460)+AO460+AT460+AU460</f>
        <v>36919824.999999985</v>
      </c>
      <c r="AC460" s="23">
        <f t="shared" ref="AC460:AC523" si="369">AC459+G460+IF($B460="C",F459)</f>
        <v>41723036</v>
      </c>
      <c r="AD460" s="23">
        <f t="shared" si="328"/>
        <v>4803211</v>
      </c>
      <c r="AE460" s="24">
        <f t="shared" si="336"/>
        <v>36919825</v>
      </c>
      <c r="AF460" s="3">
        <f t="shared" ref="AF460:AF523" si="370">IF($B460="C",MAX(AE460-AA460-Y460-U460-V460-W460-AO460-AT460-AU460,0.0001),0)</f>
        <v>0</v>
      </c>
      <c r="AG460" s="2">
        <f t="shared" si="352"/>
        <v>2.4332946094296217E-3</v>
      </c>
      <c r="AH460" s="2">
        <f t="shared" si="353"/>
        <v>1.022556107314653</v>
      </c>
      <c r="AI460" s="23">
        <f t="shared" si="329"/>
        <v>14104652.187605802</v>
      </c>
      <c r="AJ460" s="23">
        <f t="shared" si="354"/>
        <v>821030.75890584814</v>
      </c>
      <c r="AK460" s="23">
        <f t="shared" si="355"/>
        <v>0</v>
      </c>
      <c r="AL460" s="23">
        <f t="shared" si="333"/>
        <v>0</v>
      </c>
      <c r="AM460" s="23">
        <f t="shared" si="334"/>
        <v>0</v>
      </c>
      <c r="AN460" s="16">
        <f t="shared" ref="AN460:AN523" si="371">IF($B460="B",(G454)/2,0)</f>
        <v>0</v>
      </c>
      <c r="AO460" s="23">
        <f t="shared" ref="AO460:AO523" si="372">IF($B460="B",(Percent_Rent_In_Elsies*2.49%/12*H459)/K459,0)</f>
        <v>0</v>
      </c>
      <c r="AP460" s="22">
        <f t="shared" ref="AP460:AP523" si="373">IF($B460="B",(1-Percent_Rent_In_Elsies)*2.49%*H459/12,0)</f>
        <v>0</v>
      </c>
      <c r="AQ460" s="30">
        <f t="shared" si="356"/>
        <v>50905685.693853252</v>
      </c>
      <c r="AR460" s="28">
        <f t="shared" si="357"/>
        <v>1088952.4468091605</v>
      </c>
      <c r="AS460" s="25">
        <f t="shared" si="358"/>
        <v>43472681.725527756</v>
      </c>
      <c r="AT460" s="32">
        <f t="shared" si="359"/>
        <v>8745.6815411551215</v>
      </c>
      <c r="AU460" s="23">
        <f t="shared" si="360"/>
        <v>8745.6815411551215</v>
      </c>
      <c r="AV460" s="22">
        <f t="shared" si="361"/>
        <v>5268668.1734991102</v>
      </c>
      <c r="AW460" s="31">
        <f t="shared" ref="AW460:AW523" si="374">SUM(AR460:AS460)+AV460 +SUM(O460:T460)+AP460</f>
        <v>50905685.693853192</v>
      </c>
    </row>
    <row r="461" spans="1:53" x14ac:dyDescent="0.25">
      <c r="A461">
        <f t="shared" si="335"/>
        <v>330</v>
      </c>
      <c r="B461" t="s">
        <v>6</v>
      </c>
      <c r="C461" s="27">
        <f t="shared" si="339"/>
        <v>0</v>
      </c>
      <c r="D461" s="27">
        <f t="shared" si="362"/>
        <v>0</v>
      </c>
      <c r="E461" s="27" t="b">
        <f t="shared" si="338"/>
        <v>0</v>
      </c>
      <c r="F461" s="29">
        <f t="shared" si="340"/>
        <v>0</v>
      </c>
      <c r="G461" s="27">
        <f t="shared" si="363"/>
        <v>0</v>
      </c>
      <c r="H461" s="22">
        <f t="shared" si="341"/>
        <v>95486535.11339277</v>
      </c>
      <c r="I461" s="23">
        <f t="shared" si="342"/>
        <v>116378915.34113671</v>
      </c>
      <c r="J461" s="23">
        <f t="shared" si="343"/>
        <v>109</v>
      </c>
      <c r="K461" s="19">
        <f t="shared" si="364"/>
        <v>1.7222679962495222</v>
      </c>
      <c r="L461" s="16">
        <f t="shared" si="344"/>
        <v>0.74150762770002399</v>
      </c>
      <c r="M461" s="23">
        <f>M460-IF($B461="B",(Percent_Rent_In_Elsies*2.49%/12 * H460)/K460,0)+IF($B461="D",N461,0)+IF(B461="D",AK460)+IF(B461="C",F460*90%)-(Y461-Y460)-IF($B461="A",Q460/K460) + IF($B461="A",Q460/K460)</f>
        <v>-27337.952905505619</v>
      </c>
      <c r="N461" s="23">
        <f t="shared" si="345"/>
        <v>0</v>
      </c>
      <c r="O461" s="22">
        <f t="shared" si="346"/>
        <v>0</v>
      </c>
      <c r="P461" s="22">
        <f t="shared" si="330"/>
        <v>0</v>
      </c>
      <c r="Q461" s="22">
        <f t="shared" si="331"/>
        <v>0</v>
      </c>
      <c r="R461" s="22">
        <f t="shared" si="347"/>
        <v>1034900.6652939192</v>
      </c>
      <c r="S461" s="16">
        <f t="shared" si="337"/>
        <v>0</v>
      </c>
      <c r="T461" s="15">
        <f t="shared" si="348"/>
        <v>0</v>
      </c>
      <c r="U461" s="23">
        <f t="shared" si="365"/>
        <v>769656.09243030485</v>
      </c>
      <c r="V461" s="23">
        <f t="shared" si="366"/>
        <v>0</v>
      </c>
      <c r="W461" s="23">
        <f t="shared" si="332"/>
        <v>23741.091227726953</v>
      </c>
      <c r="X461" s="23">
        <f t="shared" si="367"/>
        <v>21573305.800945476</v>
      </c>
      <c r="Y461" s="23">
        <f t="shared" si="349"/>
        <v>3000106.6786089684</v>
      </c>
      <c r="Z461" s="3">
        <f t="shared" si="350"/>
        <v>0</v>
      </c>
      <c r="AA461" s="23">
        <f t="shared" si="351"/>
        <v>11580353.289693022</v>
      </c>
      <c r="AB461" s="26">
        <f t="shared" si="368"/>
        <v>36919824.999999993</v>
      </c>
      <c r="AC461" s="23">
        <f t="shared" si="369"/>
        <v>41723036</v>
      </c>
      <c r="AD461" s="23">
        <f t="shared" ref="AD461:AD524" si="375">AD460</f>
        <v>4803211</v>
      </c>
      <c r="AE461" s="24">
        <f t="shared" si="336"/>
        <v>36919825</v>
      </c>
      <c r="AF461" s="3">
        <f t="shared" si="370"/>
        <v>0</v>
      </c>
      <c r="AG461" s="2">
        <f t="shared" si="352"/>
        <v>0</v>
      </c>
      <c r="AH461" s="2">
        <f t="shared" si="353"/>
        <v>1.0345285776776327</v>
      </c>
      <c r="AI461" s="23">
        <f t="shared" ref="AI461:AI524" si="376">AA461/(AJ461/1000000)</f>
        <v>14246051.325786546</v>
      </c>
      <c r="AJ461" s="23">
        <f t="shared" si="354"/>
        <v>812881.62065874448</v>
      </c>
      <c r="AK461" s="23">
        <f t="shared" si="355"/>
        <v>0</v>
      </c>
      <c r="AL461" s="23">
        <f t="shared" si="333"/>
        <v>0</v>
      </c>
      <c r="AM461" s="23">
        <f t="shared" si="334"/>
        <v>0</v>
      </c>
      <c r="AN461" s="16">
        <f t="shared" si="371"/>
        <v>0</v>
      </c>
      <c r="AO461" s="23">
        <f t="shared" si="372"/>
        <v>0</v>
      </c>
      <c r="AP461" s="22">
        <f t="shared" si="373"/>
        <v>0</v>
      </c>
      <c r="AQ461" s="30">
        <f t="shared" si="356"/>
        <v>50865243.493812717</v>
      </c>
      <c r="AR461" s="28">
        <f t="shared" si="357"/>
        <v>1088992.9294918838</v>
      </c>
      <c r="AS461" s="25">
        <f t="shared" si="358"/>
        <v>43472681.725527756</v>
      </c>
      <c r="AT461" s="32">
        <f t="shared" si="359"/>
        <v>0</v>
      </c>
      <c r="AU461" s="23">
        <f t="shared" si="360"/>
        <v>0</v>
      </c>
      <c r="AV461" s="22">
        <f t="shared" si="361"/>
        <v>5268668.1734991102</v>
      </c>
      <c r="AW461" s="31">
        <f t="shared" si="374"/>
        <v>50865243.493812665</v>
      </c>
    </row>
    <row r="462" spans="1:53" x14ac:dyDescent="0.25">
      <c r="A462">
        <f t="shared" si="335"/>
        <v>330</v>
      </c>
      <c r="B462" t="s">
        <v>7</v>
      </c>
      <c r="C462" s="27">
        <f t="shared" si="339"/>
        <v>0</v>
      </c>
      <c r="D462" s="27">
        <f t="shared" si="362"/>
        <v>172226.79962495223</v>
      </c>
      <c r="E462" s="27" t="b">
        <f t="shared" si="338"/>
        <v>0</v>
      </c>
      <c r="F462" s="29">
        <f t="shared" si="340"/>
        <v>100000</v>
      </c>
      <c r="G462" s="27">
        <f t="shared" si="363"/>
        <v>0</v>
      </c>
      <c r="H462" s="22">
        <f t="shared" si="341"/>
        <v>95658761.91301772</v>
      </c>
      <c r="I462" s="23">
        <f t="shared" si="342"/>
        <v>116611181.05654028</v>
      </c>
      <c r="J462" s="23">
        <f t="shared" si="343"/>
        <v>109</v>
      </c>
      <c r="K462" s="19">
        <f t="shared" si="364"/>
        <v>1.7222679962495222</v>
      </c>
      <c r="L462" s="16">
        <f t="shared" si="344"/>
        <v>0.74150762770002399</v>
      </c>
      <c r="M462" s="23">
        <f>M461-IF($B462="B",(Percent_Rent_In_Elsies*2.49%/12 * H461)/K461,0)+IF($B462="D",N462,0)+IF(B462="D",AK461)+IF(B462="C",F461*90%)-(Y462-Y461)-IF($B462="A",Q461/K461) + IF($B462="A",Q461/K461)</f>
        <v>-84859.360953427182</v>
      </c>
      <c r="N462" s="23">
        <f t="shared" si="345"/>
        <v>0</v>
      </c>
      <c r="O462" s="22">
        <f t="shared" si="346"/>
        <v>0</v>
      </c>
      <c r="P462" s="22">
        <f t="shared" si="330"/>
        <v>0</v>
      </c>
      <c r="Q462" s="22">
        <f t="shared" si="331"/>
        <v>0</v>
      </c>
      <c r="R462" s="22">
        <f t="shared" si="347"/>
        <v>948658.94318609254</v>
      </c>
      <c r="S462" s="16">
        <f t="shared" si="337"/>
        <v>86241.722107826601</v>
      </c>
      <c r="T462" s="15">
        <f t="shared" si="348"/>
        <v>0</v>
      </c>
      <c r="U462" s="23">
        <f t="shared" si="365"/>
        <v>705518.0847277795</v>
      </c>
      <c r="V462" s="23">
        <f t="shared" si="366"/>
        <v>64138.007702525407</v>
      </c>
      <c r="W462" s="23">
        <f t="shared" si="332"/>
        <v>23741.091227726953</v>
      </c>
      <c r="X462" s="23">
        <f t="shared" si="367"/>
        <v>21573305.800945476</v>
      </c>
      <c r="Y462" s="23">
        <f t="shared" si="349"/>
        <v>3000106.6786089684</v>
      </c>
      <c r="Z462" s="3">
        <f t="shared" si="350"/>
        <v>0</v>
      </c>
      <c r="AA462" s="23">
        <f t="shared" si="351"/>
        <v>11580353.289693022</v>
      </c>
      <c r="AB462" s="26">
        <f t="shared" si="368"/>
        <v>36919824.999999993</v>
      </c>
      <c r="AC462" s="23">
        <f t="shared" si="369"/>
        <v>41723036</v>
      </c>
      <c r="AD462" s="23">
        <f t="shared" si="375"/>
        <v>4803211</v>
      </c>
      <c r="AE462" s="24">
        <f t="shared" si="336"/>
        <v>36919825</v>
      </c>
      <c r="AF462" s="3">
        <f t="shared" si="370"/>
        <v>0</v>
      </c>
      <c r="AG462" s="2">
        <f t="shared" si="352"/>
        <v>0</v>
      </c>
      <c r="AH462" s="2">
        <f t="shared" si="353"/>
        <v>1.0363945323469732</v>
      </c>
      <c r="AI462" s="23">
        <f t="shared" si="376"/>
        <v>14246051.325786546</v>
      </c>
      <c r="AJ462" s="23">
        <f t="shared" si="354"/>
        <v>812881.62065874448</v>
      </c>
      <c r="AK462" s="23">
        <f t="shared" si="355"/>
        <v>0</v>
      </c>
      <c r="AL462" s="23">
        <f t="shared" si="333"/>
        <v>242230.0399152264</v>
      </c>
      <c r="AM462" s="23">
        <f t="shared" si="334"/>
        <v>29535652112.778236</v>
      </c>
      <c r="AN462" s="16">
        <f t="shared" si="371"/>
        <v>0</v>
      </c>
      <c r="AO462" s="23">
        <f t="shared" si="372"/>
        <v>57521.408047921555</v>
      </c>
      <c r="AP462" s="22">
        <f t="shared" si="373"/>
        <v>99067.280180145011</v>
      </c>
      <c r="AQ462" s="30">
        <f t="shared" si="356"/>
        <v>51234762.781916425</v>
      </c>
      <c r="AR462" s="28">
        <f t="shared" si="357"/>
        <v>1187218.1377904976</v>
      </c>
      <c r="AS462" s="25">
        <f t="shared" si="358"/>
        <v>43644908.525152706</v>
      </c>
      <c r="AT462" s="32">
        <f t="shared" si="359"/>
        <v>0</v>
      </c>
      <c r="AU462" s="23">
        <f t="shared" si="360"/>
        <v>0</v>
      </c>
      <c r="AV462" s="22">
        <f t="shared" si="361"/>
        <v>5268668.1734991102</v>
      </c>
      <c r="AW462" s="31">
        <f t="shared" si="374"/>
        <v>51234762.781916372</v>
      </c>
    </row>
    <row r="463" spans="1:53" x14ac:dyDescent="0.25">
      <c r="A463">
        <f t="shared" si="335"/>
        <v>330</v>
      </c>
      <c r="B463" t="s">
        <v>8</v>
      </c>
      <c r="C463" s="27">
        <f t="shared" si="339"/>
        <v>0</v>
      </c>
      <c r="D463" s="27">
        <f t="shared" si="362"/>
        <v>0</v>
      </c>
      <c r="E463" s="27" t="b">
        <f t="shared" si="338"/>
        <v>0</v>
      </c>
      <c r="F463" s="29">
        <f t="shared" si="340"/>
        <v>0</v>
      </c>
      <c r="G463" s="27">
        <f t="shared" si="363"/>
        <v>0</v>
      </c>
      <c r="H463" s="22">
        <f t="shared" si="341"/>
        <v>95658761.91301772</v>
      </c>
      <c r="I463" s="23">
        <f t="shared" si="342"/>
        <v>116611181.05654028</v>
      </c>
      <c r="J463" s="23">
        <f t="shared" si="343"/>
        <v>109</v>
      </c>
      <c r="K463" s="19">
        <f t="shared" si="364"/>
        <v>1.7222679962495222</v>
      </c>
      <c r="L463" s="16">
        <f t="shared" si="344"/>
        <v>0.74150762770002399</v>
      </c>
      <c r="M463" s="23">
        <f>M462-IF($B463="B",(Percent_Rent_In_Elsies*2.49%/12 * H462)/K462,0)+IF($B463="D",N463,0)+IF(B463="D",AK462)+IF(B463="C",F462*90%)-(Y463-Y462)-IF($B463="A",Q462/K462) + IF($B463="A",Q462/K462)</f>
        <v>-6744.9578681176354</v>
      </c>
      <c r="N463" s="23">
        <f t="shared" si="345"/>
        <v>0</v>
      </c>
      <c r="O463" s="22">
        <f t="shared" si="346"/>
        <v>0</v>
      </c>
      <c r="P463" s="22">
        <f t="shared" ref="P463:P526" si="377">IF(AG463 &gt; Retail_Freeze_Above, O462,0)</f>
        <v>0</v>
      </c>
      <c r="Q463" s="22">
        <f t="shared" ref="Q463:Q526" si="378">IF(AG463&lt;=Retail_Freeze_Above,O462,0)</f>
        <v>0</v>
      </c>
      <c r="R463" s="22">
        <f t="shared" si="347"/>
        <v>1047726.2233662376</v>
      </c>
      <c r="S463" s="16">
        <f t="shared" si="337"/>
        <v>86241.722107826601</v>
      </c>
      <c r="T463" s="15">
        <f t="shared" si="348"/>
        <v>0</v>
      </c>
      <c r="U463" s="23">
        <f t="shared" si="365"/>
        <v>773039.4927757011</v>
      </c>
      <c r="V463" s="23">
        <f t="shared" si="366"/>
        <v>64138.007702525407</v>
      </c>
      <c r="W463" s="23">
        <f t="shared" ref="W463:W526" si="379">IF($B463="E",0,W462+IF(B463="D",V462,0)+IF($B463="A",G463))-IF($B463="D",N463)+IF($B463="A",Q462/K462)</f>
        <v>23741.091227726953</v>
      </c>
      <c r="X463" s="23">
        <f t="shared" si="367"/>
        <v>21573305.800945476</v>
      </c>
      <c r="Y463" s="23">
        <f t="shared" si="349"/>
        <v>3011992.2755236588</v>
      </c>
      <c r="Z463" s="3">
        <f t="shared" si="350"/>
        <v>0</v>
      </c>
      <c r="AA463" s="23">
        <f t="shared" si="351"/>
        <v>11580353.289693022</v>
      </c>
      <c r="AB463" s="26">
        <f t="shared" si="368"/>
        <v>37019824.999999993</v>
      </c>
      <c r="AC463" s="23">
        <f t="shared" si="369"/>
        <v>41823036</v>
      </c>
      <c r="AD463" s="23">
        <f t="shared" si="375"/>
        <v>4803211</v>
      </c>
      <c r="AE463" s="24">
        <f t="shared" si="336"/>
        <v>37019825</v>
      </c>
      <c r="AF463" s="3">
        <f t="shared" si="370"/>
        <v>21566560.843077369</v>
      </c>
      <c r="AG463" s="2">
        <f t="shared" si="352"/>
        <v>0</v>
      </c>
      <c r="AH463" s="2">
        <f t="shared" si="353"/>
        <v>1.0335949660812036</v>
      </c>
      <c r="AI463" s="23">
        <f t="shared" si="376"/>
        <v>14246051.325786546</v>
      </c>
      <c r="AJ463" s="23">
        <f t="shared" si="354"/>
        <v>812881.62065874448</v>
      </c>
      <c r="AK463" s="23">
        <f t="shared" si="355"/>
        <v>-17293.564349388471</v>
      </c>
      <c r="AL463" s="23">
        <f t="shared" si="333"/>
        <v>0</v>
      </c>
      <c r="AM463" s="23">
        <f t="shared" si="334"/>
        <v>0</v>
      </c>
      <c r="AN463" s="16">
        <f t="shared" si="371"/>
        <v>0</v>
      </c>
      <c r="AO463" s="23">
        <f t="shared" si="372"/>
        <v>0</v>
      </c>
      <c r="AP463" s="22">
        <f t="shared" si="373"/>
        <v>0</v>
      </c>
      <c r="AQ463" s="30">
        <f t="shared" si="356"/>
        <v>51123878.862647891</v>
      </c>
      <c r="AR463" s="28">
        <f t="shared" si="357"/>
        <v>1076334.2185219629</v>
      </c>
      <c r="AS463" s="25">
        <f t="shared" si="358"/>
        <v>43644908.525152706</v>
      </c>
      <c r="AT463" s="32">
        <f t="shared" si="359"/>
        <v>0</v>
      </c>
      <c r="AU463" s="23">
        <f t="shared" si="360"/>
        <v>0</v>
      </c>
      <c r="AV463" s="22">
        <f t="shared" si="361"/>
        <v>5268668.1734991102</v>
      </c>
      <c r="AW463" s="31">
        <f t="shared" si="374"/>
        <v>51123878.862647839</v>
      </c>
    </row>
    <row r="464" spans="1:53" x14ac:dyDescent="0.25">
      <c r="A464" s="21">
        <f t="shared" si="335"/>
        <v>330</v>
      </c>
      <c r="B464" s="21" t="s">
        <v>9</v>
      </c>
      <c r="C464" s="27">
        <f t="shared" si="339"/>
        <v>0</v>
      </c>
      <c r="D464" s="27">
        <f t="shared" si="362"/>
        <v>0</v>
      </c>
      <c r="E464" s="27" t="b">
        <f t="shared" si="338"/>
        <v>0</v>
      </c>
      <c r="F464" s="29">
        <f t="shared" si="340"/>
        <v>0</v>
      </c>
      <c r="G464" s="27">
        <f t="shared" si="363"/>
        <v>0</v>
      </c>
      <c r="H464" s="22">
        <f t="shared" si="341"/>
        <v>95658761.91301772</v>
      </c>
      <c r="I464" s="23">
        <f t="shared" si="342"/>
        <v>116611181.05654028</v>
      </c>
      <c r="J464" s="23">
        <f t="shared" si="343"/>
        <v>109</v>
      </c>
      <c r="K464" s="19">
        <f t="shared" si="364"/>
        <v>1.7222679962495222</v>
      </c>
      <c r="L464" s="16">
        <f t="shared" si="344"/>
        <v>0.74150762770002399</v>
      </c>
      <c r="M464" s="23">
        <f>M463-IF($B464="B",(Percent_Rent_In_Elsies*2.49%/12 * H463)/K463,0)+IF($B464="D",N464,0)+IF(B464="D",AK463)+IF(B464="C",F463*90%)-(Y464-Y463)-IF($B464="A",Q463/K463) + IF($B464="A",Q463/K463)</f>
        <v>-24038.522217506106</v>
      </c>
      <c r="N464" s="23">
        <f t="shared" si="345"/>
        <v>0</v>
      </c>
      <c r="O464" s="22">
        <f t="shared" si="346"/>
        <v>41127.803164721001</v>
      </c>
      <c r="P464" s="22">
        <f t="shared" si="377"/>
        <v>0</v>
      </c>
      <c r="Q464" s="22">
        <f t="shared" si="378"/>
        <v>0</v>
      </c>
      <c r="R464" s="22">
        <f t="shared" si="347"/>
        <v>1047726.2233662376</v>
      </c>
      <c r="S464" s="16">
        <f t="shared" si="337"/>
        <v>0</v>
      </c>
      <c r="T464" s="15">
        <f t="shared" si="348"/>
        <v>45113.9189431056</v>
      </c>
      <c r="U464" s="23">
        <f t="shared" si="365"/>
        <v>773039.4927757011</v>
      </c>
      <c r="V464" s="23">
        <f t="shared" si="366"/>
        <v>0</v>
      </c>
      <c r="W464" s="23">
        <f t="shared" si="379"/>
        <v>87879.098930252367</v>
      </c>
      <c r="X464" s="23">
        <f t="shared" si="367"/>
        <v>21573305.800945476</v>
      </c>
      <c r="Y464" s="23">
        <f t="shared" si="349"/>
        <v>3011992.2755236588</v>
      </c>
      <c r="Z464" s="3">
        <f t="shared" si="350"/>
        <v>0</v>
      </c>
      <c r="AA464" s="23">
        <f t="shared" si="351"/>
        <v>11597646.854042411</v>
      </c>
      <c r="AB464" s="26">
        <f t="shared" si="368"/>
        <v>37019824.999999993</v>
      </c>
      <c r="AC464" s="23">
        <f t="shared" si="369"/>
        <v>41823036</v>
      </c>
      <c r="AD464" s="23">
        <f t="shared" si="375"/>
        <v>4803211</v>
      </c>
      <c r="AE464" s="24">
        <f t="shared" si="336"/>
        <v>37019825</v>
      </c>
      <c r="AF464" s="3">
        <f t="shared" si="370"/>
        <v>0</v>
      </c>
      <c r="AG464" s="2">
        <f t="shared" si="352"/>
        <v>0</v>
      </c>
      <c r="AH464" s="2">
        <f t="shared" si="353"/>
        <v>1.0335949660812036</v>
      </c>
      <c r="AI464" s="23">
        <f t="shared" si="376"/>
        <v>14267325.720372284</v>
      </c>
      <c r="AJ464" s="23">
        <f t="shared" si="354"/>
        <v>812881.62065874448</v>
      </c>
      <c r="AK464" s="23">
        <f t="shared" si="355"/>
        <v>0</v>
      </c>
      <c r="AL464" s="23">
        <f t="shared" ref="AL464:AL527" si="380">IF($B464="B",AI464-AI459,0)</f>
        <v>0</v>
      </c>
      <c r="AM464" s="23">
        <f t="shared" si="334"/>
        <v>0</v>
      </c>
      <c r="AN464" s="16">
        <f t="shared" si="371"/>
        <v>0</v>
      </c>
      <c r="AO464" s="23">
        <f t="shared" si="372"/>
        <v>0</v>
      </c>
      <c r="AP464" s="22">
        <f t="shared" si="373"/>
        <v>0</v>
      </c>
      <c r="AQ464" s="30">
        <f t="shared" si="356"/>
        <v>51123878.862647891</v>
      </c>
      <c r="AR464" s="28">
        <f t="shared" si="357"/>
        <v>1076334.2185219629</v>
      </c>
      <c r="AS464" s="25">
        <f t="shared" si="358"/>
        <v>43644908.525152706</v>
      </c>
      <c r="AT464" s="32">
        <f t="shared" si="359"/>
        <v>0</v>
      </c>
      <c r="AU464" s="23">
        <f t="shared" si="360"/>
        <v>0</v>
      </c>
      <c r="AV464" s="22">
        <f t="shared" si="361"/>
        <v>5268668.1734991102</v>
      </c>
      <c r="AW464" s="31">
        <f t="shared" si="374"/>
        <v>51123878.862647839</v>
      </c>
      <c r="AX464" s="21"/>
      <c r="AY464" s="21"/>
      <c r="AZ464" s="21"/>
      <c r="BA464" s="21"/>
    </row>
    <row r="465" spans="1:53" x14ac:dyDescent="0.25">
      <c r="A465" s="21">
        <f t="shared" si="335"/>
        <v>330</v>
      </c>
      <c r="B465" s="21" t="s">
        <v>28</v>
      </c>
      <c r="C465" s="27">
        <f t="shared" si="339"/>
        <v>0</v>
      </c>
      <c r="D465" s="27">
        <f t="shared" si="362"/>
        <v>0</v>
      </c>
      <c r="E465" s="27" t="b">
        <f t="shared" si="338"/>
        <v>0</v>
      </c>
      <c r="F465" s="29">
        <f t="shared" si="340"/>
        <v>0</v>
      </c>
      <c r="G465" s="27">
        <f t="shared" si="363"/>
        <v>0</v>
      </c>
      <c r="H465" s="22">
        <f t="shared" si="341"/>
        <v>95658761.91301772</v>
      </c>
      <c r="I465" s="23">
        <f t="shared" si="342"/>
        <v>116611181.05654028</v>
      </c>
      <c r="J465" s="23">
        <f t="shared" si="343"/>
        <v>109</v>
      </c>
      <c r="K465" s="19">
        <f t="shared" si="364"/>
        <v>1.7222679962495222</v>
      </c>
      <c r="L465" s="16">
        <f t="shared" si="344"/>
        <v>0.74150762770002399</v>
      </c>
      <c r="M465" s="23">
        <f>M464-IF($B465="B",(Percent_Rent_In_Elsies*2.49%/12 * H464)/K464,0)+IF($B465="D",N465,0)+IF(B465="D",AK464)+IF(B465="C",F464*90%)-(Y465-Y464)-IF($B465="A",Q464/K464) + IF($B465="A",Q464/K464)</f>
        <v>-24038.522217506106</v>
      </c>
      <c r="N465" s="23">
        <f t="shared" si="345"/>
        <v>0</v>
      </c>
      <c r="O465" s="22">
        <f t="shared" si="346"/>
        <v>0</v>
      </c>
      <c r="P465" s="22">
        <f t="shared" si="377"/>
        <v>0</v>
      </c>
      <c r="Q465" s="22">
        <f t="shared" si="378"/>
        <v>41127.803164721001</v>
      </c>
      <c r="R465" s="22">
        <f t="shared" si="347"/>
        <v>1047726.2233662376</v>
      </c>
      <c r="S465" s="16">
        <f t="shared" si="337"/>
        <v>0</v>
      </c>
      <c r="T465" s="15">
        <f t="shared" si="348"/>
        <v>0</v>
      </c>
      <c r="U465" s="23">
        <f t="shared" si="365"/>
        <v>773039.4927757011</v>
      </c>
      <c r="V465" s="23">
        <f t="shared" si="366"/>
        <v>0</v>
      </c>
      <c r="W465" s="23">
        <f t="shared" si="379"/>
        <v>0</v>
      </c>
      <c r="X465" s="23">
        <f t="shared" si="367"/>
        <v>21573305.800945476</v>
      </c>
      <c r="Y465" s="23">
        <f t="shared" si="349"/>
        <v>3011992.2755236588</v>
      </c>
      <c r="Z465" s="3">
        <f t="shared" si="350"/>
        <v>4393.9549465126192</v>
      </c>
      <c r="AA465" s="23">
        <f t="shared" si="351"/>
        <v>11663556.1782401</v>
      </c>
      <c r="AB465" s="26">
        <f t="shared" si="368"/>
        <v>37019825</v>
      </c>
      <c r="AC465" s="23">
        <f t="shared" si="369"/>
        <v>41823036</v>
      </c>
      <c r="AD465" s="23">
        <f t="shared" si="375"/>
        <v>4803211</v>
      </c>
      <c r="AE465" s="24">
        <f t="shared" si="336"/>
        <v>37019825</v>
      </c>
      <c r="AF465" s="3">
        <f t="shared" si="370"/>
        <v>0</v>
      </c>
      <c r="AG465" s="2">
        <f t="shared" si="352"/>
        <v>2.4448710084935201E-3</v>
      </c>
      <c r="AH465" s="2">
        <f t="shared" si="353"/>
        <v>1.0335949660812036</v>
      </c>
      <c r="AI465" s="23">
        <f t="shared" si="376"/>
        <v>14348406.80588665</v>
      </c>
      <c r="AJ465" s="23">
        <f t="shared" si="354"/>
        <v>812881.62065874448</v>
      </c>
      <c r="AK465" s="23">
        <f t="shared" si="355"/>
        <v>0</v>
      </c>
      <c r="AL465" s="23">
        <f t="shared" si="380"/>
        <v>0</v>
      </c>
      <c r="AM465" s="23">
        <f t="shared" ref="AM465:AM528" si="381">IF($B465="B",50%*AL465*30%*AJ465,0)</f>
        <v>0</v>
      </c>
      <c r="AN465" s="16">
        <f t="shared" si="371"/>
        <v>0</v>
      </c>
      <c r="AO465" s="23">
        <f t="shared" si="372"/>
        <v>0</v>
      </c>
      <c r="AP465" s="22">
        <f t="shared" si="373"/>
        <v>0</v>
      </c>
      <c r="AQ465" s="30">
        <f t="shared" si="356"/>
        <v>51123878.862647891</v>
      </c>
      <c r="AR465" s="28">
        <f t="shared" si="357"/>
        <v>1076334.2185219629</v>
      </c>
      <c r="AS465" s="25">
        <f t="shared" si="358"/>
        <v>43644908.525152706</v>
      </c>
      <c r="AT465" s="32">
        <f t="shared" si="359"/>
        <v>8787.9098930252385</v>
      </c>
      <c r="AU465" s="23">
        <f t="shared" si="360"/>
        <v>8787.9098930252385</v>
      </c>
      <c r="AV465" s="22">
        <f t="shared" si="361"/>
        <v>5313782.0924422154</v>
      </c>
      <c r="AW465" s="31">
        <f t="shared" si="374"/>
        <v>51123878.862647839</v>
      </c>
      <c r="AX465" s="21"/>
      <c r="AY465" s="21"/>
      <c r="AZ465" s="21"/>
      <c r="BA465" s="21"/>
    </row>
    <row r="466" spans="1:53" x14ac:dyDescent="0.25">
      <c r="A466">
        <f t="shared" si="335"/>
        <v>331</v>
      </c>
      <c r="B466" t="s">
        <v>6</v>
      </c>
      <c r="C466" s="27">
        <f t="shared" si="339"/>
        <v>0</v>
      </c>
      <c r="D466" s="27">
        <f t="shared" si="362"/>
        <v>0</v>
      </c>
      <c r="E466" s="27" t="b">
        <f t="shared" si="338"/>
        <v>0</v>
      </c>
      <c r="F466" s="29">
        <f t="shared" si="340"/>
        <v>0</v>
      </c>
      <c r="G466" s="27">
        <f t="shared" si="363"/>
        <v>0</v>
      </c>
      <c r="H466" s="22">
        <f t="shared" si="341"/>
        <v>96297284.148787111</v>
      </c>
      <c r="I466" s="23">
        <f t="shared" si="342"/>
        <v>116611181.05654028</v>
      </c>
      <c r="J466" s="23">
        <f t="shared" si="343"/>
        <v>110</v>
      </c>
      <c r="K466" s="19">
        <f t="shared" si="364"/>
        <v>1.7308793362307697</v>
      </c>
      <c r="L466" s="16">
        <f t="shared" si="344"/>
        <v>0.7464571911149217</v>
      </c>
      <c r="M466" s="23">
        <f>M465-IF($B466="B",(Percent_Rent_In_Elsies*2.49%/12 * H465)/K465,0)+IF($B466="D",N466,0)+IF(B466="D",AK465)+IF(B466="C",F465*90%)-(Y466-Y465)-IF($B466="A",Q465/K465) + IF($B466="A",Q465/K465)</f>
        <v>-24038.522217506106</v>
      </c>
      <c r="N466" s="23">
        <f t="shared" si="345"/>
        <v>0</v>
      </c>
      <c r="O466" s="22">
        <f t="shared" si="346"/>
        <v>0</v>
      </c>
      <c r="P466" s="22">
        <f t="shared" si="377"/>
        <v>0</v>
      </c>
      <c r="Q466" s="22">
        <f t="shared" si="378"/>
        <v>0</v>
      </c>
      <c r="R466" s="22">
        <f t="shared" si="347"/>
        <v>1047726.2233662376</v>
      </c>
      <c r="S466" s="16">
        <f t="shared" si="337"/>
        <v>0</v>
      </c>
      <c r="T466" s="15">
        <f t="shared" si="348"/>
        <v>0</v>
      </c>
      <c r="U466" s="23">
        <f t="shared" si="365"/>
        <v>773039.4927757011</v>
      </c>
      <c r="V466" s="23">
        <f t="shared" si="366"/>
        <v>0</v>
      </c>
      <c r="W466" s="23">
        <f t="shared" si="379"/>
        <v>23880.025207623032</v>
      </c>
      <c r="X466" s="23">
        <f t="shared" si="367"/>
        <v>21571395.550470416</v>
      </c>
      <c r="Y466" s="23">
        <f t="shared" si="349"/>
        <v>3011992.2755236588</v>
      </c>
      <c r="Z466" s="3">
        <f t="shared" si="350"/>
        <v>0</v>
      </c>
      <c r="AA466" s="23">
        <f t="shared" si="351"/>
        <v>11663556.1782401</v>
      </c>
      <c r="AB466" s="26">
        <f t="shared" si="368"/>
        <v>37019824.999999993</v>
      </c>
      <c r="AC466" s="23">
        <f t="shared" si="369"/>
        <v>41823036</v>
      </c>
      <c r="AD466" s="23">
        <f t="shared" si="375"/>
        <v>4803211</v>
      </c>
      <c r="AE466" s="24">
        <f t="shared" si="336"/>
        <v>37019825</v>
      </c>
      <c r="AF466" s="3">
        <f t="shared" si="370"/>
        <v>0</v>
      </c>
      <c r="AG466" s="2">
        <f t="shared" si="352"/>
        <v>0</v>
      </c>
      <c r="AH466" s="2">
        <f t="shared" si="353"/>
        <v>1.0404942124797956</v>
      </c>
      <c r="AI466" s="23">
        <f t="shared" si="376"/>
        <v>14420148.839916084</v>
      </c>
      <c r="AJ466" s="23">
        <f t="shared" si="354"/>
        <v>808837.43349128799</v>
      </c>
      <c r="AK466" s="23">
        <f t="shared" si="355"/>
        <v>0</v>
      </c>
      <c r="AL466" s="23">
        <f t="shared" si="380"/>
        <v>0</v>
      </c>
      <c r="AM466" s="23">
        <f t="shared" si="381"/>
        <v>0</v>
      </c>
      <c r="AN466" s="16">
        <f t="shared" si="371"/>
        <v>0</v>
      </c>
      <c r="AO466" s="23">
        <f t="shared" si="372"/>
        <v>0</v>
      </c>
      <c r="AP466" s="22">
        <f t="shared" si="373"/>
        <v>0</v>
      </c>
      <c r="AQ466" s="30">
        <f t="shared" si="356"/>
        <v>51082792.187286332</v>
      </c>
      <c r="AR466" s="28">
        <f t="shared" si="357"/>
        <v>1076375.3463251276</v>
      </c>
      <c r="AS466" s="25">
        <f t="shared" si="358"/>
        <v>43644908.525152706</v>
      </c>
      <c r="AT466" s="32">
        <f t="shared" si="359"/>
        <v>0</v>
      </c>
      <c r="AU466" s="23">
        <f t="shared" si="360"/>
        <v>0</v>
      </c>
      <c r="AV466" s="22">
        <f t="shared" si="361"/>
        <v>5313782.0924422154</v>
      </c>
      <c r="AW466" s="31">
        <f t="shared" si="374"/>
        <v>51082792.187286288</v>
      </c>
    </row>
    <row r="467" spans="1:53" x14ac:dyDescent="0.25">
      <c r="A467">
        <f t="shared" si="335"/>
        <v>331</v>
      </c>
      <c r="B467" t="s">
        <v>7</v>
      </c>
      <c r="C467" s="27">
        <f t="shared" si="339"/>
        <v>0</v>
      </c>
      <c r="D467" s="27">
        <f t="shared" si="362"/>
        <v>86543.966811538485</v>
      </c>
      <c r="E467" s="27" t="b">
        <f t="shared" si="338"/>
        <v>0</v>
      </c>
      <c r="F467" s="29">
        <f t="shared" si="340"/>
        <v>50000</v>
      </c>
      <c r="G467" s="27">
        <f t="shared" si="363"/>
        <v>0</v>
      </c>
      <c r="H467" s="22">
        <f t="shared" si="341"/>
        <v>96383828.115598649</v>
      </c>
      <c r="I467" s="23">
        <f t="shared" si="342"/>
        <v>116727120.68153374</v>
      </c>
      <c r="J467" s="23">
        <f t="shared" si="343"/>
        <v>110</v>
      </c>
      <c r="K467" s="19">
        <f t="shared" si="364"/>
        <v>1.7308793362307697</v>
      </c>
      <c r="L467" s="16">
        <f t="shared" si="344"/>
        <v>0.7464571911149217</v>
      </c>
      <c r="M467" s="23">
        <f>M466-IF($B467="B",(Percent_Rent_In_Elsies*2.49%/12 * H466)/K466,0)+IF($B467="D",N467,0)+IF(B467="D",AK466)+IF(B467="C",F466*90%)-(Y467-Y466)-IF($B467="A",Q466/K466) + IF($B467="A",Q466/K466)</f>
        <v>-81759.722195507522</v>
      </c>
      <c r="N467" s="23">
        <f t="shared" si="345"/>
        <v>0</v>
      </c>
      <c r="O467" s="22">
        <f t="shared" si="346"/>
        <v>0</v>
      </c>
      <c r="P467" s="22">
        <f t="shared" si="377"/>
        <v>0</v>
      </c>
      <c r="Q467" s="22">
        <f t="shared" si="378"/>
        <v>0</v>
      </c>
      <c r="R467" s="22">
        <f t="shared" si="347"/>
        <v>960415.70475238445</v>
      </c>
      <c r="S467" s="16">
        <f t="shared" si="337"/>
        <v>87310.518613853128</v>
      </c>
      <c r="T467" s="15">
        <f t="shared" si="348"/>
        <v>0</v>
      </c>
      <c r="U467" s="23">
        <f t="shared" si="365"/>
        <v>708619.53504439269</v>
      </c>
      <c r="V467" s="23">
        <f t="shared" si="366"/>
        <v>64419.957731308423</v>
      </c>
      <c r="W467" s="23">
        <f t="shared" si="379"/>
        <v>23880.025207623032</v>
      </c>
      <c r="X467" s="23">
        <f t="shared" si="367"/>
        <v>21571395.550470416</v>
      </c>
      <c r="Y467" s="23">
        <f t="shared" si="349"/>
        <v>3011992.2755236588</v>
      </c>
      <c r="Z467" s="3">
        <f t="shared" si="350"/>
        <v>0</v>
      </c>
      <c r="AA467" s="23">
        <f t="shared" si="351"/>
        <v>11663556.1782401</v>
      </c>
      <c r="AB467" s="26">
        <f t="shared" si="368"/>
        <v>37019824.999999993</v>
      </c>
      <c r="AC467" s="23">
        <f t="shared" si="369"/>
        <v>41823036</v>
      </c>
      <c r="AD467" s="23">
        <f t="shared" si="375"/>
        <v>4803211</v>
      </c>
      <c r="AE467" s="24">
        <f t="shared" si="336"/>
        <v>37019825</v>
      </c>
      <c r="AF467" s="3">
        <f t="shared" si="370"/>
        <v>0</v>
      </c>
      <c r="AG467" s="2">
        <f t="shared" si="352"/>
        <v>0</v>
      </c>
      <c r="AH467" s="2">
        <f t="shared" si="353"/>
        <v>1.0414293218900808</v>
      </c>
      <c r="AI467" s="23">
        <f t="shared" si="376"/>
        <v>14420148.839916084</v>
      </c>
      <c r="AJ467" s="23">
        <f t="shared" si="354"/>
        <v>808837.43349128799</v>
      </c>
      <c r="AK467" s="23">
        <f t="shared" si="355"/>
        <v>0</v>
      </c>
      <c r="AL467" s="23">
        <f t="shared" si="380"/>
        <v>174097.51412953809</v>
      </c>
      <c r="AM467" s="23">
        <f t="shared" si="381"/>
        <v>21122487975.862324</v>
      </c>
      <c r="AN467" s="16">
        <f t="shared" si="371"/>
        <v>0</v>
      </c>
      <c r="AO467" s="23">
        <f t="shared" si="372"/>
        <v>57721.199978001423</v>
      </c>
      <c r="AP467" s="22">
        <f t="shared" si="373"/>
        <v>99908.432304366623</v>
      </c>
      <c r="AQ467" s="30">
        <f t="shared" si="356"/>
        <v>51368303.797032014</v>
      </c>
      <c r="AR467" s="28">
        <f t="shared" si="357"/>
        <v>1175434.5569549073</v>
      </c>
      <c r="AS467" s="25">
        <f t="shared" si="358"/>
        <v>43731452.491964243</v>
      </c>
      <c r="AT467" s="32">
        <f t="shared" si="359"/>
        <v>0</v>
      </c>
      <c r="AU467" s="23">
        <f t="shared" si="360"/>
        <v>0</v>
      </c>
      <c r="AV467" s="22">
        <f t="shared" si="361"/>
        <v>5313782.0924422154</v>
      </c>
      <c r="AW467" s="31">
        <f t="shared" si="374"/>
        <v>51368303.797031969</v>
      </c>
    </row>
    <row r="468" spans="1:53" s="21" customFormat="1" x14ac:dyDescent="0.25">
      <c r="A468">
        <f t="shared" si="335"/>
        <v>331</v>
      </c>
      <c r="B468" t="s">
        <v>8</v>
      </c>
      <c r="C468" s="27">
        <f t="shared" si="339"/>
        <v>0</v>
      </c>
      <c r="D468" s="27">
        <f t="shared" si="362"/>
        <v>0</v>
      </c>
      <c r="E468" s="27" t="b">
        <f t="shared" si="338"/>
        <v>0</v>
      </c>
      <c r="F468" s="29">
        <f t="shared" si="340"/>
        <v>0</v>
      </c>
      <c r="G468" s="27">
        <f t="shared" si="363"/>
        <v>0</v>
      </c>
      <c r="H468" s="22">
        <f t="shared" si="341"/>
        <v>96383828.115598649</v>
      </c>
      <c r="I468" s="23">
        <f t="shared" si="342"/>
        <v>116727120.68153374</v>
      </c>
      <c r="J468" s="23">
        <f t="shared" si="343"/>
        <v>110</v>
      </c>
      <c r="K468" s="19">
        <f t="shared" si="364"/>
        <v>1.7308793362307697</v>
      </c>
      <c r="L468" s="16">
        <f t="shared" si="344"/>
        <v>0.7464571911149217</v>
      </c>
      <c r="M468" s="23">
        <f>M467-IF($B468="B",(Percent_Rent_In_Elsies*2.49%/12 * H467)/K467,0)+IF($B468="D",N468,0)+IF(B468="D",AK467)+IF(B468="C",F467*90%)-(Y468-Y467)-IF($B468="A",Q467/K467) + IF($B468="A",Q467/K467)</f>
        <v>-42732.234645139455</v>
      </c>
      <c r="N468" s="23">
        <f t="shared" si="345"/>
        <v>0</v>
      </c>
      <c r="O468" s="22">
        <f t="shared" si="346"/>
        <v>0</v>
      </c>
      <c r="P468" s="22">
        <f t="shared" si="377"/>
        <v>0</v>
      </c>
      <c r="Q468" s="22">
        <f t="shared" si="378"/>
        <v>0</v>
      </c>
      <c r="R468" s="22">
        <f t="shared" si="347"/>
        <v>1060324.1370567512</v>
      </c>
      <c r="S468" s="16">
        <f t="shared" si="337"/>
        <v>87310.518613853128</v>
      </c>
      <c r="T468" s="15">
        <f t="shared" si="348"/>
        <v>0</v>
      </c>
      <c r="U468" s="23">
        <f t="shared" si="365"/>
        <v>771340.7350223941</v>
      </c>
      <c r="V468" s="23">
        <f t="shared" si="366"/>
        <v>64419.957731308423</v>
      </c>
      <c r="W468" s="23">
        <f t="shared" si="379"/>
        <v>23880.025207623032</v>
      </c>
      <c r="X468" s="23">
        <f t="shared" si="367"/>
        <v>21571395.550470416</v>
      </c>
      <c r="Y468" s="23">
        <f t="shared" si="349"/>
        <v>3017964.7879732908</v>
      </c>
      <c r="Z468" s="3">
        <f t="shared" si="350"/>
        <v>0</v>
      </c>
      <c r="AA468" s="23">
        <f t="shared" si="351"/>
        <v>11663556.1782401</v>
      </c>
      <c r="AB468" s="26">
        <f t="shared" si="368"/>
        <v>37069824.999999993</v>
      </c>
      <c r="AC468" s="23">
        <f t="shared" si="369"/>
        <v>41873036</v>
      </c>
      <c r="AD468" s="23">
        <f t="shared" si="375"/>
        <v>4803211</v>
      </c>
      <c r="AE468" s="24">
        <f t="shared" si="336"/>
        <v>37069825</v>
      </c>
      <c r="AF468" s="3">
        <f t="shared" si="370"/>
        <v>21528663.31582528</v>
      </c>
      <c r="AG468" s="2">
        <f t="shared" si="352"/>
        <v>0</v>
      </c>
      <c r="AH468" s="2">
        <f t="shared" si="353"/>
        <v>1.0400246358389731</v>
      </c>
      <c r="AI468" s="23">
        <f t="shared" si="376"/>
        <v>14420148.839916084</v>
      </c>
      <c r="AJ468" s="23">
        <f t="shared" si="354"/>
        <v>808837.43349128799</v>
      </c>
      <c r="AK468" s="23">
        <f t="shared" si="355"/>
        <v>-8792.4428731513617</v>
      </c>
      <c r="AL468" s="23">
        <f t="shared" si="380"/>
        <v>0</v>
      </c>
      <c r="AM468" s="23">
        <f t="shared" si="381"/>
        <v>0</v>
      </c>
      <c r="AN468" s="16">
        <f t="shared" si="371"/>
        <v>0</v>
      </c>
      <c r="AO468" s="23">
        <f t="shared" si="372"/>
        <v>0</v>
      </c>
      <c r="AP468" s="22">
        <f t="shared" si="373"/>
        <v>0</v>
      </c>
      <c r="AQ468" s="30">
        <f t="shared" si="356"/>
        <v>51312584.627599575</v>
      </c>
      <c r="AR468" s="28">
        <f t="shared" si="357"/>
        <v>1119715.3875224686</v>
      </c>
      <c r="AS468" s="25">
        <f t="shared" si="358"/>
        <v>43731452.491964243</v>
      </c>
      <c r="AT468" s="32">
        <f t="shared" si="359"/>
        <v>0</v>
      </c>
      <c r="AU468" s="23">
        <f t="shared" si="360"/>
        <v>0</v>
      </c>
      <c r="AV468" s="22">
        <f t="shared" si="361"/>
        <v>5313782.0924422154</v>
      </c>
      <c r="AW468" s="31">
        <f t="shared" si="374"/>
        <v>51312584.62759953</v>
      </c>
      <c r="AX468"/>
      <c r="AY468"/>
      <c r="AZ468"/>
      <c r="BA468"/>
    </row>
    <row r="469" spans="1:53" s="21" customFormat="1" x14ac:dyDescent="0.25">
      <c r="A469">
        <f t="shared" si="335"/>
        <v>331</v>
      </c>
      <c r="B469" t="s">
        <v>9</v>
      </c>
      <c r="C469" s="27">
        <f t="shared" si="339"/>
        <v>0</v>
      </c>
      <c r="D469" s="27">
        <f t="shared" si="362"/>
        <v>0</v>
      </c>
      <c r="E469" s="27" t="b">
        <f t="shared" si="338"/>
        <v>0</v>
      </c>
      <c r="F469" s="29">
        <f t="shared" si="340"/>
        <v>0</v>
      </c>
      <c r="G469" s="27">
        <f t="shared" si="363"/>
        <v>0</v>
      </c>
      <c r="H469" s="22">
        <f t="shared" si="341"/>
        <v>96383828.115598649</v>
      </c>
      <c r="I469" s="23">
        <f t="shared" si="342"/>
        <v>116727120.68153374</v>
      </c>
      <c r="J469" s="23">
        <f t="shared" si="343"/>
        <v>110</v>
      </c>
      <c r="K469" s="19">
        <f t="shared" si="364"/>
        <v>1.7308793362307697</v>
      </c>
      <c r="L469" s="16">
        <f t="shared" si="344"/>
        <v>0.7464571911149217</v>
      </c>
      <c r="M469" s="23">
        <f>M468-IF($B469="B",(Percent_Rent_In_Elsies*2.49%/12 * H468)/K468,0)+IF($B469="D",N469,0)+IF(B469="D",AK468)+IF(B469="C",F468*90%)-(Y469-Y468)-IF($B469="A",Q468/K468) + IF($B469="A",Q468/K468)</f>
        <v>-51524.677518290817</v>
      </c>
      <c r="N469" s="23">
        <f t="shared" si="345"/>
        <v>0</v>
      </c>
      <c r="O469" s="22">
        <f t="shared" si="346"/>
        <v>41791.375710304659</v>
      </c>
      <c r="P469" s="22">
        <f t="shared" si="377"/>
        <v>0</v>
      </c>
      <c r="Q469" s="22">
        <f t="shared" si="378"/>
        <v>0</v>
      </c>
      <c r="R469" s="22">
        <f t="shared" si="347"/>
        <v>1060324.1370567512</v>
      </c>
      <c r="S469" s="16">
        <f t="shared" si="337"/>
        <v>0</v>
      </c>
      <c r="T469" s="15">
        <f t="shared" si="348"/>
        <v>45519.142903548469</v>
      </c>
      <c r="U469" s="23">
        <f t="shared" si="365"/>
        <v>771340.7350223941</v>
      </c>
      <c r="V469" s="23">
        <f t="shared" si="366"/>
        <v>0</v>
      </c>
      <c r="W469" s="23">
        <f t="shared" si="379"/>
        <v>88299.982938931455</v>
      </c>
      <c r="X469" s="23">
        <f t="shared" si="367"/>
        <v>21571395.550470416</v>
      </c>
      <c r="Y469" s="23">
        <f t="shared" si="349"/>
        <v>3017964.7879732908</v>
      </c>
      <c r="Z469" s="3">
        <f t="shared" si="350"/>
        <v>0</v>
      </c>
      <c r="AA469" s="23">
        <f t="shared" si="351"/>
        <v>11672348.621113252</v>
      </c>
      <c r="AB469" s="26">
        <f t="shared" si="368"/>
        <v>37069824.999999993</v>
      </c>
      <c r="AC469" s="23">
        <f t="shared" si="369"/>
        <v>41873036</v>
      </c>
      <c r="AD469" s="23">
        <f t="shared" si="375"/>
        <v>4803211</v>
      </c>
      <c r="AE469" s="24">
        <f t="shared" si="336"/>
        <v>37069825</v>
      </c>
      <c r="AF469" s="3">
        <f t="shared" si="370"/>
        <v>0</v>
      </c>
      <c r="AG469" s="2">
        <f t="shared" si="352"/>
        <v>0</v>
      </c>
      <c r="AH469" s="2">
        <f t="shared" si="353"/>
        <v>1.0400246358389731</v>
      </c>
      <c r="AI469" s="23">
        <f t="shared" si="376"/>
        <v>14431019.309690462</v>
      </c>
      <c r="AJ469" s="23">
        <f t="shared" si="354"/>
        <v>808837.43349128799</v>
      </c>
      <c r="AK469" s="23">
        <f t="shared" si="355"/>
        <v>0</v>
      </c>
      <c r="AL469" s="23">
        <f t="shared" si="380"/>
        <v>0</v>
      </c>
      <c r="AM469" s="23">
        <f t="shared" si="381"/>
        <v>0</v>
      </c>
      <c r="AN469" s="16">
        <f t="shared" si="371"/>
        <v>0</v>
      </c>
      <c r="AO469" s="23">
        <f t="shared" si="372"/>
        <v>0</v>
      </c>
      <c r="AP469" s="22">
        <f t="shared" si="373"/>
        <v>0</v>
      </c>
      <c r="AQ469" s="30">
        <f t="shared" si="356"/>
        <v>51312584.627599575</v>
      </c>
      <c r="AR469" s="28">
        <f t="shared" si="357"/>
        <v>1119715.3875224686</v>
      </c>
      <c r="AS469" s="25">
        <f t="shared" si="358"/>
        <v>43731452.491964243</v>
      </c>
      <c r="AT469" s="32">
        <f t="shared" si="359"/>
        <v>0</v>
      </c>
      <c r="AU469" s="23">
        <f t="shared" si="360"/>
        <v>0</v>
      </c>
      <c r="AV469" s="22">
        <f t="shared" si="361"/>
        <v>5313782.0924422154</v>
      </c>
      <c r="AW469" s="31">
        <f t="shared" si="374"/>
        <v>51312584.62759953</v>
      </c>
      <c r="AX469"/>
      <c r="AY469"/>
      <c r="AZ469"/>
      <c r="BA469"/>
    </row>
    <row r="470" spans="1:53" x14ac:dyDescent="0.25">
      <c r="A470" s="21">
        <f t="shared" si="335"/>
        <v>331</v>
      </c>
      <c r="B470" s="21" t="s">
        <v>28</v>
      </c>
      <c r="C470" s="27">
        <f t="shared" si="339"/>
        <v>0</v>
      </c>
      <c r="D470" s="27">
        <f t="shared" si="362"/>
        <v>0</v>
      </c>
      <c r="E470" s="27" t="b">
        <f t="shared" si="338"/>
        <v>0</v>
      </c>
      <c r="F470" s="29">
        <f t="shared" si="340"/>
        <v>0</v>
      </c>
      <c r="G470" s="27">
        <f t="shared" si="363"/>
        <v>0</v>
      </c>
      <c r="H470" s="22">
        <f t="shared" si="341"/>
        <v>96383828.115598649</v>
      </c>
      <c r="I470" s="23">
        <f t="shared" si="342"/>
        <v>116727120.68153374</v>
      </c>
      <c r="J470" s="23">
        <f t="shared" si="343"/>
        <v>110</v>
      </c>
      <c r="K470" s="19">
        <f t="shared" si="364"/>
        <v>1.7308793362307697</v>
      </c>
      <c r="L470" s="16">
        <f t="shared" si="344"/>
        <v>0.7464571911149217</v>
      </c>
      <c r="M470" s="23">
        <f>M469-IF($B470="B",(Percent_Rent_In_Elsies*2.49%/12 * H469)/K469,0)+IF($B470="D",N470,0)+IF(B470="D",AK469)+IF(B470="C",F469*90%)-(Y470-Y469)-IF($B470="A",Q469/K469) + IF($B470="A",Q469/K469)</f>
        <v>-51524.677518290817</v>
      </c>
      <c r="N470" s="23">
        <f t="shared" si="345"/>
        <v>0</v>
      </c>
      <c r="O470" s="22">
        <f t="shared" si="346"/>
        <v>0</v>
      </c>
      <c r="P470" s="22">
        <f t="shared" si="377"/>
        <v>0</v>
      </c>
      <c r="Q470" s="22">
        <f t="shared" si="378"/>
        <v>41791.375710304659</v>
      </c>
      <c r="R470" s="22">
        <f t="shared" si="347"/>
        <v>1060324.1370567512</v>
      </c>
      <c r="S470" s="16">
        <f t="shared" si="337"/>
        <v>0</v>
      </c>
      <c r="T470" s="15">
        <f t="shared" si="348"/>
        <v>0</v>
      </c>
      <c r="U470" s="23">
        <f t="shared" si="365"/>
        <v>771340.7350223941</v>
      </c>
      <c r="V470" s="23">
        <f t="shared" si="366"/>
        <v>0</v>
      </c>
      <c r="W470" s="23">
        <f t="shared" si="379"/>
        <v>0</v>
      </c>
      <c r="X470" s="23">
        <f t="shared" si="367"/>
        <v>21571395.550470416</v>
      </c>
      <c r="Y470" s="23">
        <f t="shared" si="349"/>
        <v>3017964.7879732908</v>
      </c>
      <c r="Z470" s="3">
        <f t="shared" si="350"/>
        <v>4414.9991469465731</v>
      </c>
      <c r="AA470" s="23">
        <f t="shared" si="351"/>
        <v>11738573.60831745</v>
      </c>
      <c r="AB470" s="26">
        <f t="shared" si="368"/>
        <v>37069824.999999985</v>
      </c>
      <c r="AC470" s="23">
        <f t="shared" si="369"/>
        <v>41873036</v>
      </c>
      <c r="AD470" s="23">
        <f t="shared" si="375"/>
        <v>4803211</v>
      </c>
      <c r="AE470" s="24">
        <f t="shared" si="336"/>
        <v>37069825</v>
      </c>
      <c r="AF470" s="3">
        <f t="shared" si="370"/>
        <v>0</v>
      </c>
      <c r="AG470" s="2">
        <f t="shared" si="352"/>
        <v>2.4609047475982575E-3</v>
      </c>
      <c r="AH470" s="2">
        <f t="shared" si="353"/>
        <v>1.0400246358389731</v>
      </c>
      <c r="AI470" s="23">
        <f t="shared" si="376"/>
        <v>14512896.068186101</v>
      </c>
      <c r="AJ470" s="23">
        <f t="shared" si="354"/>
        <v>808837.43349128799</v>
      </c>
      <c r="AK470" s="23">
        <f t="shared" si="355"/>
        <v>0</v>
      </c>
      <c r="AL470" s="23">
        <f t="shared" si="380"/>
        <v>0</v>
      </c>
      <c r="AM470" s="23">
        <f t="shared" si="381"/>
        <v>0</v>
      </c>
      <c r="AN470" s="16">
        <f t="shared" si="371"/>
        <v>0</v>
      </c>
      <c r="AO470" s="23">
        <f t="shared" si="372"/>
        <v>0</v>
      </c>
      <c r="AP470" s="22">
        <f t="shared" si="373"/>
        <v>0</v>
      </c>
      <c r="AQ470" s="30">
        <f t="shared" si="356"/>
        <v>51312584.627599575</v>
      </c>
      <c r="AR470" s="28">
        <f t="shared" si="357"/>
        <v>1119715.3875224686</v>
      </c>
      <c r="AS470" s="25">
        <f t="shared" si="358"/>
        <v>43731452.491964243</v>
      </c>
      <c r="AT470" s="32">
        <f t="shared" si="359"/>
        <v>8829.9982938931462</v>
      </c>
      <c r="AU470" s="23">
        <f t="shared" si="360"/>
        <v>8829.9982938931462</v>
      </c>
      <c r="AV470" s="22">
        <f t="shared" si="361"/>
        <v>5359301.2353457641</v>
      </c>
      <c r="AW470" s="31">
        <f t="shared" si="374"/>
        <v>51312584.62759953</v>
      </c>
    </row>
    <row r="471" spans="1:53" x14ac:dyDescent="0.25">
      <c r="A471">
        <f t="shared" si="335"/>
        <v>332</v>
      </c>
      <c r="B471" t="s">
        <v>6</v>
      </c>
      <c r="C471" s="27">
        <f t="shared" si="339"/>
        <v>0</v>
      </c>
      <c r="D471" s="27">
        <f t="shared" si="362"/>
        <v>0</v>
      </c>
      <c r="E471" s="27" t="b">
        <f t="shared" si="338"/>
        <v>0</v>
      </c>
      <c r="F471" s="29">
        <f t="shared" si="340"/>
        <v>0</v>
      </c>
      <c r="G471" s="27">
        <f t="shared" si="363"/>
        <v>0</v>
      </c>
      <c r="H471" s="22">
        <f t="shared" si="341"/>
        <v>97999887.749707162</v>
      </c>
      <c r="I471" s="23">
        <f t="shared" si="342"/>
        <v>116727120.68153374</v>
      </c>
      <c r="J471" s="23">
        <f t="shared" si="343"/>
        <v>113</v>
      </c>
      <c r="K471" s="19">
        <f t="shared" si="364"/>
        <v>1.756972558584365</v>
      </c>
      <c r="L471" s="16">
        <f t="shared" si="344"/>
        <v>0.75897297678909137</v>
      </c>
      <c r="M471" s="23">
        <f>M470-IF($B471="B",(Percent_Rent_In_Elsies*2.49%/12 * H470)/K470,0)+IF($B471="D",N471,0)+IF(B471="D",AK470)+IF(B471="C",F470*90%)-(Y471-Y470)-IF($B471="A",Q470/K470) + IF($B471="A",Q470/K470)</f>
        <v>-51524.677518290824</v>
      </c>
      <c r="N471" s="23">
        <f t="shared" si="345"/>
        <v>0</v>
      </c>
      <c r="O471" s="22">
        <f t="shared" si="346"/>
        <v>0</v>
      </c>
      <c r="P471" s="22">
        <f t="shared" si="377"/>
        <v>0</v>
      </c>
      <c r="Q471" s="22">
        <f t="shared" si="378"/>
        <v>0</v>
      </c>
      <c r="R471" s="22">
        <f t="shared" si="347"/>
        <v>1060324.1370567512</v>
      </c>
      <c r="S471" s="16">
        <f t="shared" si="337"/>
        <v>0</v>
      </c>
      <c r="T471" s="15">
        <f t="shared" si="348"/>
        <v>0</v>
      </c>
      <c r="U471" s="23">
        <f t="shared" si="365"/>
        <v>771340.7350223941</v>
      </c>
      <c r="V471" s="23">
        <f t="shared" si="366"/>
        <v>0</v>
      </c>
      <c r="W471" s="23">
        <f t="shared" si="379"/>
        <v>24144.592193994984</v>
      </c>
      <c r="X471" s="23">
        <f t="shared" si="367"/>
        <v>21569325.95401115</v>
      </c>
      <c r="Y471" s="23">
        <f t="shared" si="349"/>
        <v>3017964.7879732908</v>
      </c>
      <c r="Z471" s="3">
        <f t="shared" si="350"/>
        <v>0</v>
      </c>
      <c r="AA471" s="23">
        <f t="shared" si="351"/>
        <v>11738573.60831745</v>
      </c>
      <c r="AB471" s="26">
        <f t="shared" si="368"/>
        <v>37069824.999999985</v>
      </c>
      <c r="AC471" s="23">
        <f t="shared" si="369"/>
        <v>41873036</v>
      </c>
      <c r="AD471" s="23">
        <f t="shared" si="375"/>
        <v>4803211</v>
      </c>
      <c r="AE471" s="24">
        <f t="shared" si="336"/>
        <v>37069825</v>
      </c>
      <c r="AF471" s="3">
        <f t="shared" si="370"/>
        <v>0</v>
      </c>
      <c r="AG471" s="2">
        <f t="shared" si="352"/>
        <v>0</v>
      </c>
      <c r="AH471" s="2">
        <f t="shared" si="353"/>
        <v>1.0574626424560369</v>
      </c>
      <c r="AI471" s="23">
        <f t="shared" si="376"/>
        <v>14731679.790526006</v>
      </c>
      <c r="AJ471" s="23">
        <f t="shared" si="354"/>
        <v>796825.19408727344</v>
      </c>
      <c r="AK471" s="23">
        <f t="shared" si="355"/>
        <v>0</v>
      </c>
      <c r="AL471" s="23">
        <f t="shared" si="380"/>
        <v>0</v>
      </c>
      <c r="AM471" s="23">
        <f t="shared" si="381"/>
        <v>0</v>
      </c>
      <c r="AN471" s="16">
        <f t="shared" si="371"/>
        <v>0</v>
      </c>
      <c r="AO471" s="23">
        <f t="shared" si="372"/>
        <v>0</v>
      </c>
      <c r="AP471" s="22">
        <f t="shared" si="373"/>
        <v>0</v>
      </c>
      <c r="AQ471" s="30">
        <f t="shared" si="356"/>
        <v>51270835.043264985</v>
      </c>
      <c r="AR471" s="28">
        <f t="shared" si="357"/>
        <v>1119757.178898179</v>
      </c>
      <c r="AS471" s="25">
        <f t="shared" si="358"/>
        <v>43731452.491964243</v>
      </c>
      <c r="AT471" s="32">
        <f t="shared" si="359"/>
        <v>0</v>
      </c>
      <c r="AU471" s="23">
        <f t="shared" si="360"/>
        <v>0</v>
      </c>
      <c r="AV471" s="22">
        <f t="shared" si="361"/>
        <v>5359301.2353457641</v>
      </c>
      <c r="AW471" s="31">
        <f t="shared" si="374"/>
        <v>51270835.04326494</v>
      </c>
    </row>
    <row r="472" spans="1:53" x14ac:dyDescent="0.25">
      <c r="A472">
        <f t="shared" si="335"/>
        <v>332</v>
      </c>
      <c r="B472" t="s">
        <v>7</v>
      </c>
      <c r="C472" s="27">
        <f t="shared" si="339"/>
        <v>0</v>
      </c>
      <c r="D472" s="27">
        <f t="shared" si="362"/>
        <v>263545.88378765475</v>
      </c>
      <c r="E472" s="27" t="b">
        <f t="shared" si="338"/>
        <v>0</v>
      </c>
      <c r="F472" s="29">
        <f t="shared" si="340"/>
        <v>150000</v>
      </c>
      <c r="G472" s="27">
        <f t="shared" si="363"/>
        <v>0</v>
      </c>
      <c r="H472" s="22">
        <f t="shared" si="341"/>
        <v>98263433.633494824</v>
      </c>
      <c r="I472" s="23">
        <f t="shared" si="342"/>
        <v>117074360.82294512</v>
      </c>
      <c r="J472" s="23">
        <f t="shared" si="343"/>
        <v>113</v>
      </c>
      <c r="K472" s="19">
        <f t="shared" si="364"/>
        <v>1.756972558584365</v>
      </c>
      <c r="L472" s="16">
        <f t="shared" si="344"/>
        <v>0.75897297678909137</v>
      </c>
      <c r="M472" s="23">
        <f>M471-IF($B472="B",(Percent_Rent_In_Elsies*2.49%/12 * H471)/K471,0)+IF($B472="D",N472,0)+IF(B472="D",AK471)+IF(B472="C",F471*90%)-(Y472-Y471)-IF($B472="A",Q471/K471) + IF($B472="A",Q471/K471)</f>
        <v>-109394.04095458894</v>
      </c>
      <c r="N472" s="23">
        <f t="shared" si="345"/>
        <v>0</v>
      </c>
      <c r="O472" s="22">
        <f t="shared" si="346"/>
        <v>0</v>
      </c>
      <c r="P472" s="22">
        <f t="shared" si="377"/>
        <v>0</v>
      </c>
      <c r="Q472" s="22">
        <f t="shared" si="378"/>
        <v>0</v>
      </c>
      <c r="R472" s="22">
        <f t="shared" si="347"/>
        <v>971963.79230202187</v>
      </c>
      <c r="S472" s="16">
        <f t="shared" si="337"/>
        <v>88360.34475472926</v>
      </c>
      <c r="T472" s="15">
        <f t="shared" si="348"/>
        <v>0</v>
      </c>
      <c r="U472" s="23">
        <f t="shared" si="365"/>
        <v>707062.34043719457</v>
      </c>
      <c r="V472" s="23">
        <f t="shared" si="366"/>
        <v>64278.394585199509</v>
      </c>
      <c r="W472" s="23">
        <f t="shared" si="379"/>
        <v>24144.592193994984</v>
      </c>
      <c r="X472" s="23">
        <f t="shared" si="367"/>
        <v>21569325.95401115</v>
      </c>
      <c r="Y472" s="23">
        <f t="shared" si="349"/>
        <v>3017964.7879732908</v>
      </c>
      <c r="Z472" s="3">
        <f t="shared" si="350"/>
        <v>0</v>
      </c>
      <c r="AA472" s="23">
        <f t="shared" si="351"/>
        <v>11738573.60831745</v>
      </c>
      <c r="AB472" s="26">
        <f t="shared" si="368"/>
        <v>37069824.999999985</v>
      </c>
      <c r="AC472" s="23">
        <f t="shared" si="369"/>
        <v>41873036</v>
      </c>
      <c r="AD472" s="23">
        <f t="shared" si="375"/>
        <v>4803211</v>
      </c>
      <c r="AE472" s="24">
        <f t="shared" si="336"/>
        <v>37069825</v>
      </c>
      <c r="AF472" s="3">
        <f t="shared" si="370"/>
        <v>0</v>
      </c>
      <c r="AG472" s="2">
        <f t="shared" si="352"/>
        <v>0</v>
      </c>
      <c r="AH472" s="2">
        <f t="shared" si="353"/>
        <v>1.0603064204753578</v>
      </c>
      <c r="AI472" s="23">
        <f t="shared" si="376"/>
        <v>14731679.790526006</v>
      </c>
      <c r="AJ472" s="23">
        <f t="shared" si="354"/>
        <v>796825.19408727344</v>
      </c>
      <c r="AK472" s="23">
        <f t="shared" si="355"/>
        <v>0</v>
      </c>
      <c r="AL472" s="23">
        <f t="shared" si="380"/>
        <v>311530.95060992241</v>
      </c>
      <c r="AM472" s="23">
        <f t="shared" si="381"/>
        <v>37235356527.591629</v>
      </c>
      <c r="AN472" s="16">
        <f t="shared" si="371"/>
        <v>0</v>
      </c>
      <c r="AO472" s="23">
        <f t="shared" si="372"/>
        <v>57869.36343629811</v>
      </c>
      <c r="AP472" s="22">
        <f t="shared" si="373"/>
        <v>101674.88354032119</v>
      </c>
      <c r="AQ472" s="30">
        <f t="shared" si="356"/>
        <v>51736866.457623191</v>
      </c>
      <c r="AR472" s="28">
        <f t="shared" si="357"/>
        <v>1220567.8259284075</v>
      </c>
      <c r="AS472" s="25">
        <f t="shared" si="358"/>
        <v>43994998.375751898</v>
      </c>
      <c r="AT472" s="32">
        <f t="shared" si="359"/>
        <v>0</v>
      </c>
      <c r="AU472" s="23">
        <f t="shared" si="360"/>
        <v>0</v>
      </c>
      <c r="AV472" s="22">
        <f t="shared" si="361"/>
        <v>5359301.2353457641</v>
      </c>
      <c r="AW472" s="31">
        <f t="shared" si="374"/>
        <v>51736866.457623146</v>
      </c>
    </row>
    <row r="473" spans="1:53" x14ac:dyDescent="0.25">
      <c r="A473">
        <f t="shared" si="335"/>
        <v>332</v>
      </c>
      <c r="B473" t="s">
        <v>8</v>
      </c>
      <c r="C473" s="27">
        <f t="shared" si="339"/>
        <v>0</v>
      </c>
      <c r="D473" s="27">
        <f t="shared" si="362"/>
        <v>0</v>
      </c>
      <c r="E473" s="27" t="b">
        <f t="shared" si="338"/>
        <v>0</v>
      </c>
      <c r="F473" s="29">
        <f t="shared" si="340"/>
        <v>0</v>
      </c>
      <c r="G473" s="27">
        <f t="shared" si="363"/>
        <v>0</v>
      </c>
      <c r="H473" s="22">
        <f t="shared" si="341"/>
        <v>98263433.633494824</v>
      </c>
      <c r="I473" s="23">
        <f t="shared" si="342"/>
        <v>117074360.82294512</v>
      </c>
      <c r="J473" s="23">
        <f t="shared" si="343"/>
        <v>113</v>
      </c>
      <c r="K473" s="19">
        <f t="shared" si="364"/>
        <v>1.756972558584365</v>
      </c>
      <c r="L473" s="16">
        <f t="shared" si="344"/>
        <v>0.75897297678909137</v>
      </c>
      <c r="M473" s="23">
        <f>M472-IF($B473="B",(Percent_Rent_In_Elsies*2.49%/12 * H472)/K472,0)+IF($B473="D",N473,0)+IF(B473="D",AK472)+IF(B473="C",F472*90%)-(Y473-Y472)-IF($B473="A",Q472/K472) + IF($B473="A",Q472/K472)</f>
        <v>7418.3125812881335</v>
      </c>
      <c r="N473" s="23">
        <f t="shared" si="345"/>
        <v>0</v>
      </c>
      <c r="O473" s="22">
        <f t="shared" si="346"/>
        <v>0</v>
      </c>
      <c r="P473" s="22">
        <f t="shared" si="377"/>
        <v>0</v>
      </c>
      <c r="Q473" s="22">
        <f t="shared" si="378"/>
        <v>0</v>
      </c>
      <c r="R473" s="22">
        <f t="shared" si="347"/>
        <v>1073638.6758423431</v>
      </c>
      <c r="S473" s="16">
        <f t="shared" si="337"/>
        <v>88360.34475472926</v>
      </c>
      <c r="T473" s="15">
        <f t="shared" si="348"/>
        <v>0</v>
      </c>
      <c r="U473" s="23">
        <f t="shared" si="365"/>
        <v>779931.70387349266</v>
      </c>
      <c r="V473" s="23">
        <f t="shared" si="366"/>
        <v>64278.394585199509</v>
      </c>
      <c r="W473" s="23">
        <f t="shared" si="379"/>
        <v>24144.592193994984</v>
      </c>
      <c r="X473" s="23">
        <f t="shared" si="367"/>
        <v>21569325.95401115</v>
      </c>
      <c r="Y473" s="23">
        <f t="shared" si="349"/>
        <v>3036152.4344374137</v>
      </c>
      <c r="Z473" s="3">
        <f t="shared" si="350"/>
        <v>0</v>
      </c>
      <c r="AA473" s="23">
        <f t="shared" si="351"/>
        <v>11738573.60831745</v>
      </c>
      <c r="AB473" s="26">
        <f t="shared" si="368"/>
        <v>37219824.999999985</v>
      </c>
      <c r="AC473" s="23">
        <f t="shared" si="369"/>
        <v>42023036</v>
      </c>
      <c r="AD473" s="23">
        <f t="shared" si="375"/>
        <v>4803211</v>
      </c>
      <c r="AE473" s="24">
        <f t="shared" si="336"/>
        <v>37219825</v>
      </c>
      <c r="AF473" s="3">
        <f t="shared" si="370"/>
        <v>21576744.26659245</v>
      </c>
      <c r="AG473" s="2">
        <f t="shared" si="352"/>
        <v>0</v>
      </c>
      <c r="AH473" s="2">
        <f t="shared" si="353"/>
        <v>1.0560332686517986</v>
      </c>
      <c r="AI473" s="23">
        <f t="shared" si="376"/>
        <v>14731679.790526006</v>
      </c>
      <c r="AJ473" s="23">
        <f t="shared" si="354"/>
        <v>796825.19408727344</v>
      </c>
      <c r="AK473" s="23">
        <f t="shared" si="355"/>
        <v>-24826.00728451318</v>
      </c>
      <c r="AL473" s="23">
        <f t="shared" si="380"/>
        <v>0</v>
      </c>
      <c r="AM473" s="23">
        <f t="shared" si="381"/>
        <v>0</v>
      </c>
      <c r="AN473" s="16">
        <f t="shared" si="371"/>
        <v>0</v>
      </c>
      <c r="AO473" s="23">
        <f t="shared" si="372"/>
        <v>0</v>
      </c>
      <c r="AP473" s="22">
        <f t="shared" si="373"/>
        <v>0</v>
      </c>
      <c r="AQ473" s="30">
        <f t="shared" si="356"/>
        <v>51567189.028993607</v>
      </c>
      <c r="AR473" s="28">
        <f t="shared" si="357"/>
        <v>1050890.3972988208</v>
      </c>
      <c r="AS473" s="25">
        <f t="shared" si="358"/>
        <v>43994998.375751898</v>
      </c>
      <c r="AT473" s="32">
        <f t="shared" si="359"/>
        <v>0</v>
      </c>
      <c r="AU473" s="23">
        <f t="shared" si="360"/>
        <v>0</v>
      </c>
      <c r="AV473" s="22">
        <f t="shared" si="361"/>
        <v>5359301.2353457641</v>
      </c>
      <c r="AW473" s="31">
        <f t="shared" si="374"/>
        <v>51567189.028993554</v>
      </c>
    </row>
    <row r="474" spans="1:53" x14ac:dyDescent="0.25">
      <c r="A474" s="21">
        <f t="shared" ref="A474:A537" si="382">A469+1</f>
        <v>332</v>
      </c>
      <c r="B474" s="21" t="s">
        <v>9</v>
      </c>
      <c r="C474" s="27">
        <f t="shared" si="339"/>
        <v>0</v>
      </c>
      <c r="D474" s="27">
        <f t="shared" si="362"/>
        <v>0</v>
      </c>
      <c r="E474" s="27" t="b">
        <f t="shared" si="338"/>
        <v>0</v>
      </c>
      <c r="F474" s="29">
        <f t="shared" si="340"/>
        <v>0</v>
      </c>
      <c r="G474" s="27">
        <f t="shared" si="363"/>
        <v>0</v>
      </c>
      <c r="H474" s="22">
        <f t="shared" si="341"/>
        <v>98263433.633494824</v>
      </c>
      <c r="I474" s="23">
        <f t="shared" si="342"/>
        <v>117074360.82294512</v>
      </c>
      <c r="J474" s="23">
        <f t="shared" si="343"/>
        <v>113</v>
      </c>
      <c r="K474" s="19">
        <f t="shared" si="364"/>
        <v>1.756972558584365</v>
      </c>
      <c r="L474" s="16">
        <f t="shared" si="344"/>
        <v>0.75897297678909137</v>
      </c>
      <c r="M474" s="23">
        <f>M473-IF($B474="B",(Percent_Rent_In_Elsies*2.49%/12 * H473)/K473,0)+IF($B474="D",N474,0)+IF(B474="D",AK473)+IF(B474="C",F473*90%)-(Y474-Y473)-IF($B474="A",Q473/K473) + IF($B474="A",Q473/K473)</f>
        <v>-17407.694703225046</v>
      </c>
      <c r="N474" s="23">
        <f t="shared" si="345"/>
        <v>0</v>
      </c>
      <c r="O474" s="22">
        <f t="shared" si="346"/>
        <v>42568.722952750628</v>
      </c>
      <c r="P474" s="22">
        <f t="shared" si="377"/>
        <v>0</v>
      </c>
      <c r="Q474" s="22">
        <f t="shared" si="378"/>
        <v>0</v>
      </c>
      <c r="R474" s="22">
        <f t="shared" si="347"/>
        <v>1073638.6758423431</v>
      </c>
      <c r="S474" s="16">
        <f t="shared" si="337"/>
        <v>0</v>
      </c>
      <c r="T474" s="15">
        <f t="shared" si="348"/>
        <v>45791.621801978632</v>
      </c>
      <c r="U474" s="23">
        <f t="shared" si="365"/>
        <v>779931.70387349266</v>
      </c>
      <c r="V474" s="23">
        <f t="shared" si="366"/>
        <v>0</v>
      </c>
      <c r="W474" s="23">
        <f t="shared" si="379"/>
        <v>88422.9867791945</v>
      </c>
      <c r="X474" s="23">
        <f t="shared" si="367"/>
        <v>21569325.95401115</v>
      </c>
      <c r="Y474" s="23">
        <f t="shared" si="349"/>
        <v>3036152.4344374137</v>
      </c>
      <c r="Z474" s="3">
        <f t="shared" si="350"/>
        <v>0</v>
      </c>
      <c r="AA474" s="23">
        <f t="shared" si="351"/>
        <v>11763399.615601962</v>
      </c>
      <c r="AB474" s="26">
        <f t="shared" si="368"/>
        <v>37219824.999999985</v>
      </c>
      <c r="AC474" s="23">
        <f t="shared" si="369"/>
        <v>42023036</v>
      </c>
      <c r="AD474" s="23">
        <f t="shared" si="375"/>
        <v>4803211</v>
      </c>
      <c r="AE474" s="24">
        <f t="shared" si="336"/>
        <v>37219825</v>
      </c>
      <c r="AF474" s="3">
        <f t="shared" si="370"/>
        <v>0</v>
      </c>
      <c r="AG474" s="2">
        <f t="shared" si="352"/>
        <v>0</v>
      </c>
      <c r="AH474" s="2">
        <f t="shared" si="353"/>
        <v>1.0560332686517986</v>
      </c>
      <c r="AI474" s="23">
        <f t="shared" si="376"/>
        <v>14762835.943053225</v>
      </c>
      <c r="AJ474" s="23">
        <f t="shared" si="354"/>
        <v>796825.19408727344</v>
      </c>
      <c r="AK474" s="23">
        <f t="shared" si="355"/>
        <v>0</v>
      </c>
      <c r="AL474" s="23">
        <f t="shared" si="380"/>
        <v>0</v>
      </c>
      <c r="AM474" s="23">
        <f t="shared" si="381"/>
        <v>0</v>
      </c>
      <c r="AN474" s="16">
        <f t="shared" si="371"/>
        <v>0</v>
      </c>
      <c r="AO474" s="23">
        <f t="shared" si="372"/>
        <v>0</v>
      </c>
      <c r="AP474" s="22">
        <f t="shared" si="373"/>
        <v>0</v>
      </c>
      <c r="AQ474" s="30">
        <f t="shared" si="356"/>
        <v>51567189.028993607</v>
      </c>
      <c r="AR474" s="28">
        <f t="shared" si="357"/>
        <v>1050890.3972988208</v>
      </c>
      <c r="AS474" s="25">
        <f t="shared" si="358"/>
        <v>43994998.375751898</v>
      </c>
      <c r="AT474" s="32">
        <f t="shared" si="359"/>
        <v>0</v>
      </c>
      <c r="AU474" s="23">
        <f t="shared" si="360"/>
        <v>0</v>
      </c>
      <c r="AV474" s="22">
        <f t="shared" si="361"/>
        <v>5359301.2353457641</v>
      </c>
      <c r="AW474" s="31">
        <f t="shared" si="374"/>
        <v>51567189.028993554</v>
      </c>
      <c r="AX474" s="21"/>
      <c r="AY474" s="21"/>
      <c r="AZ474" s="21"/>
      <c r="BA474" s="21"/>
    </row>
    <row r="475" spans="1:53" x14ac:dyDescent="0.25">
      <c r="A475" s="21">
        <f t="shared" si="382"/>
        <v>332</v>
      </c>
      <c r="B475" s="21" t="s">
        <v>28</v>
      </c>
      <c r="C475" s="27">
        <f t="shared" si="339"/>
        <v>0</v>
      </c>
      <c r="D475" s="27">
        <f t="shared" si="362"/>
        <v>0</v>
      </c>
      <c r="E475" s="27" t="b">
        <f t="shared" si="338"/>
        <v>0</v>
      </c>
      <c r="F475" s="29">
        <f t="shared" si="340"/>
        <v>0</v>
      </c>
      <c r="G475" s="27">
        <f t="shared" si="363"/>
        <v>0</v>
      </c>
      <c r="H475" s="22">
        <f t="shared" si="341"/>
        <v>98263433.633494824</v>
      </c>
      <c r="I475" s="23">
        <f t="shared" si="342"/>
        <v>117074360.82294512</v>
      </c>
      <c r="J475" s="23">
        <f t="shared" si="343"/>
        <v>113</v>
      </c>
      <c r="K475" s="19">
        <f t="shared" si="364"/>
        <v>1.756972558584365</v>
      </c>
      <c r="L475" s="16">
        <f t="shared" si="344"/>
        <v>0.75897297678909137</v>
      </c>
      <c r="M475" s="23">
        <f>M474-IF($B475="B",(Percent_Rent_In_Elsies*2.49%/12 * H474)/K474,0)+IF($B475="D",N475,0)+IF(B475="D",AK474)+IF(B475="C",F474*90%)-(Y475-Y474)-IF($B475="A",Q474/K474) + IF($B475="A",Q474/K474)</f>
        <v>-17407.694703225046</v>
      </c>
      <c r="N475" s="23">
        <f t="shared" si="345"/>
        <v>0</v>
      </c>
      <c r="O475" s="22">
        <f t="shared" si="346"/>
        <v>0</v>
      </c>
      <c r="P475" s="22">
        <f t="shared" si="377"/>
        <v>0</v>
      </c>
      <c r="Q475" s="22">
        <f t="shared" si="378"/>
        <v>42568.722952750628</v>
      </c>
      <c r="R475" s="22">
        <f t="shared" si="347"/>
        <v>1073638.6758423431</v>
      </c>
      <c r="S475" s="16">
        <f t="shared" si="337"/>
        <v>0</v>
      </c>
      <c r="T475" s="15">
        <f t="shared" si="348"/>
        <v>0</v>
      </c>
      <c r="U475" s="23">
        <f t="shared" si="365"/>
        <v>779931.70387349266</v>
      </c>
      <c r="V475" s="23">
        <f t="shared" si="366"/>
        <v>0</v>
      </c>
      <c r="W475" s="23">
        <f t="shared" si="379"/>
        <v>0</v>
      </c>
      <c r="X475" s="23">
        <f t="shared" si="367"/>
        <v>21569325.95401115</v>
      </c>
      <c r="Y475" s="23">
        <f t="shared" si="349"/>
        <v>3036152.4344374137</v>
      </c>
      <c r="Z475" s="3">
        <f t="shared" si="350"/>
        <v>4421.1493389597263</v>
      </c>
      <c r="AA475" s="23">
        <f t="shared" si="351"/>
        <v>11829716.855686359</v>
      </c>
      <c r="AB475" s="26">
        <f t="shared" si="368"/>
        <v>37219825</v>
      </c>
      <c r="AC475" s="23">
        <f t="shared" si="369"/>
        <v>42023036</v>
      </c>
      <c r="AD475" s="23">
        <f t="shared" si="375"/>
        <v>4803211</v>
      </c>
      <c r="AE475" s="24">
        <f t="shared" si="336"/>
        <v>37219825</v>
      </c>
      <c r="AF475" s="3">
        <f t="shared" si="370"/>
        <v>0</v>
      </c>
      <c r="AG475" s="2">
        <f t="shared" si="352"/>
        <v>2.4588413994256113E-3</v>
      </c>
      <c r="AH475" s="2">
        <f t="shared" si="353"/>
        <v>1.0560332686517986</v>
      </c>
      <c r="AI475" s="23">
        <f t="shared" si="376"/>
        <v>14846062.779474178</v>
      </c>
      <c r="AJ475" s="23">
        <f t="shared" si="354"/>
        <v>796825.19408727344</v>
      </c>
      <c r="AK475" s="23">
        <f t="shared" si="355"/>
        <v>0</v>
      </c>
      <c r="AL475" s="23">
        <f t="shared" si="380"/>
        <v>0</v>
      </c>
      <c r="AM475" s="23">
        <f t="shared" si="381"/>
        <v>0</v>
      </c>
      <c r="AN475" s="16">
        <f t="shared" si="371"/>
        <v>0</v>
      </c>
      <c r="AO475" s="23">
        <f t="shared" si="372"/>
        <v>0</v>
      </c>
      <c r="AP475" s="22">
        <f t="shared" si="373"/>
        <v>0</v>
      </c>
      <c r="AQ475" s="30">
        <f t="shared" si="356"/>
        <v>51567189.028993607</v>
      </c>
      <c r="AR475" s="28">
        <f t="shared" si="357"/>
        <v>1050890.3972988208</v>
      </c>
      <c r="AS475" s="25">
        <f t="shared" si="358"/>
        <v>43994998.375751898</v>
      </c>
      <c r="AT475" s="32">
        <f t="shared" si="359"/>
        <v>8842.2986779194525</v>
      </c>
      <c r="AU475" s="23">
        <f t="shared" si="360"/>
        <v>8842.2986779194525</v>
      </c>
      <c r="AV475" s="22">
        <f t="shared" si="361"/>
        <v>5405092.857147743</v>
      </c>
      <c r="AW475" s="31">
        <f t="shared" si="374"/>
        <v>51567189.028993554</v>
      </c>
      <c r="AX475" s="21"/>
      <c r="AY475" s="21"/>
      <c r="AZ475" s="21"/>
      <c r="BA475" s="21"/>
    </row>
    <row r="476" spans="1:53" x14ac:dyDescent="0.25">
      <c r="A476">
        <f t="shared" si="382"/>
        <v>333</v>
      </c>
      <c r="B476" t="s">
        <v>6</v>
      </c>
      <c r="C476" s="27">
        <f t="shared" si="339"/>
        <v>0</v>
      </c>
      <c r="D476" s="27">
        <f t="shared" si="362"/>
        <v>0</v>
      </c>
      <c r="E476" s="27" t="b">
        <f t="shared" si="338"/>
        <v>0</v>
      </c>
      <c r="F476" s="29">
        <f t="shared" si="340"/>
        <v>0</v>
      </c>
      <c r="G476" s="27">
        <f t="shared" si="363"/>
        <v>0</v>
      </c>
      <c r="H476" s="22">
        <f t="shared" si="341"/>
        <v>98919342.052998394</v>
      </c>
      <c r="I476" s="23">
        <f t="shared" si="342"/>
        <v>117074360.82294512</v>
      </c>
      <c r="J476" s="23">
        <f t="shared" si="343"/>
        <v>114</v>
      </c>
      <c r="K476" s="19">
        <f t="shared" si="364"/>
        <v>1.7657574213772866</v>
      </c>
      <c r="L476" s="16">
        <f t="shared" si="344"/>
        <v>0.76403912140915853</v>
      </c>
      <c r="M476" s="23">
        <f>M475-IF($B476="B",(Percent_Rent_In_Elsies*2.49%/12 * H475)/K475,0)+IF($B476="D",N476,0)+IF(B476="D",AK475)+IF(B476="C",F475*90%)-(Y476-Y475)-IF($B476="A",Q475/K475) + IF($B476="A",Q475/K475)</f>
        <v>-17407.694703225043</v>
      </c>
      <c r="N476" s="23">
        <f t="shared" si="345"/>
        <v>0</v>
      </c>
      <c r="O476" s="22">
        <f t="shared" si="346"/>
        <v>0</v>
      </c>
      <c r="P476" s="22">
        <f t="shared" si="377"/>
        <v>0</v>
      </c>
      <c r="Q476" s="22">
        <f t="shared" si="378"/>
        <v>0</v>
      </c>
      <c r="R476" s="22">
        <f t="shared" si="347"/>
        <v>1073638.6758423431</v>
      </c>
      <c r="S476" s="16">
        <f t="shared" si="337"/>
        <v>0</v>
      </c>
      <c r="T476" s="15">
        <f t="shared" si="348"/>
        <v>0</v>
      </c>
      <c r="U476" s="23">
        <f t="shared" si="365"/>
        <v>779931.70387349266</v>
      </c>
      <c r="V476" s="23">
        <f t="shared" si="366"/>
        <v>0</v>
      </c>
      <c r="W476" s="23">
        <f t="shared" si="379"/>
        <v>24228.450663480635</v>
      </c>
      <c r="X476" s="23">
        <f t="shared" si="367"/>
        <v>21567203.250042472</v>
      </c>
      <c r="Y476" s="23">
        <f t="shared" si="349"/>
        <v>3036152.4344374137</v>
      </c>
      <c r="Z476" s="3">
        <f t="shared" si="350"/>
        <v>0</v>
      </c>
      <c r="AA476" s="23">
        <f t="shared" si="351"/>
        <v>11829716.855686359</v>
      </c>
      <c r="AB476" s="26">
        <f t="shared" si="368"/>
        <v>37219825</v>
      </c>
      <c r="AC476" s="23">
        <f t="shared" si="369"/>
        <v>42023036</v>
      </c>
      <c r="AD476" s="23">
        <f t="shared" si="375"/>
        <v>4803211</v>
      </c>
      <c r="AE476" s="24">
        <f t="shared" si="336"/>
        <v>37219825</v>
      </c>
      <c r="AF476" s="3">
        <f t="shared" si="370"/>
        <v>0</v>
      </c>
      <c r="AG476" s="2">
        <f t="shared" si="352"/>
        <v>0</v>
      </c>
      <c r="AH476" s="2">
        <f t="shared" si="353"/>
        <v>1.0630822907200492</v>
      </c>
      <c r="AI476" s="23">
        <f t="shared" si="376"/>
        <v>14920293.09337155</v>
      </c>
      <c r="AJ476" s="23">
        <f t="shared" si="354"/>
        <v>792860.88963907806</v>
      </c>
      <c r="AK476" s="23">
        <f t="shared" si="355"/>
        <v>0</v>
      </c>
      <c r="AL476" s="23">
        <f t="shared" si="380"/>
        <v>0</v>
      </c>
      <c r="AM476" s="23">
        <f t="shared" si="381"/>
        <v>0</v>
      </c>
      <c r="AN476" s="16">
        <f t="shared" si="371"/>
        <v>0</v>
      </c>
      <c r="AO476" s="23">
        <f t="shared" si="372"/>
        <v>0</v>
      </c>
      <c r="AP476" s="22">
        <f t="shared" si="373"/>
        <v>0</v>
      </c>
      <c r="AQ476" s="30">
        <f t="shared" si="356"/>
        <v>51524662.874763809</v>
      </c>
      <c r="AR476" s="28">
        <f t="shared" si="357"/>
        <v>1050932.9660217736</v>
      </c>
      <c r="AS476" s="25">
        <f t="shared" si="358"/>
        <v>43994998.375751898</v>
      </c>
      <c r="AT476" s="32">
        <f t="shared" si="359"/>
        <v>0</v>
      </c>
      <c r="AU476" s="23">
        <f t="shared" si="360"/>
        <v>0</v>
      </c>
      <c r="AV476" s="22">
        <f t="shared" si="361"/>
        <v>5405092.857147743</v>
      </c>
      <c r="AW476" s="31">
        <f t="shared" si="374"/>
        <v>51524662.874763764</v>
      </c>
    </row>
    <row r="477" spans="1:53" x14ac:dyDescent="0.25">
      <c r="A477">
        <f t="shared" si="382"/>
        <v>333</v>
      </c>
      <c r="B477" t="s">
        <v>7</v>
      </c>
      <c r="C477" s="27">
        <f t="shared" si="339"/>
        <v>0</v>
      </c>
      <c r="D477" s="27">
        <f t="shared" si="362"/>
        <v>88287.871068864333</v>
      </c>
      <c r="E477" s="27" t="b">
        <f t="shared" si="338"/>
        <v>0</v>
      </c>
      <c r="F477" s="29">
        <f t="shared" si="340"/>
        <v>50000</v>
      </c>
      <c r="G477" s="27">
        <f t="shared" si="363"/>
        <v>0</v>
      </c>
      <c r="H477" s="22">
        <f t="shared" si="341"/>
        <v>99007629.924067274</v>
      </c>
      <c r="I477" s="23">
        <f t="shared" si="342"/>
        <v>117189914.94654292</v>
      </c>
      <c r="J477" s="23">
        <f t="shared" si="343"/>
        <v>114</v>
      </c>
      <c r="K477" s="19">
        <f t="shared" si="364"/>
        <v>1.7657574213772866</v>
      </c>
      <c r="L477" s="16">
        <f t="shared" si="344"/>
        <v>0.76403912140915853</v>
      </c>
      <c r="M477" s="23">
        <f>M476-IF($B477="B",(Percent_Rent_In_Elsies*2.49%/12 * H476)/K476,0)+IF($B477="D",N477,0)+IF(B477="D",AK476)+IF(B477="C",F476*90%)-(Y477-Y476)-IF($B477="A",Q476/K476) + IF($B477="A",Q476/K476)</f>
        <v>-75529.391453583652</v>
      </c>
      <c r="N477" s="23">
        <f t="shared" si="345"/>
        <v>0</v>
      </c>
      <c r="O477" s="22">
        <f t="shared" si="346"/>
        <v>0</v>
      </c>
      <c r="P477" s="22">
        <f t="shared" si="377"/>
        <v>0</v>
      </c>
      <c r="Q477" s="22">
        <f t="shared" si="378"/>
        <v>0</v>
      </c>
      <c r="R477" s="22">
        <f t="shared" si="347"/>
        <v>984168.78618881456</v>
      </c>
      <c r="S477" s="16">
        <f t="shared" si="337"/>
        <v>89469.889653528589</v>
      </c>
      <c r="T477" s="15">
        <f t="shared" si="348"/>
        <v>0</v>
      </c>
      <c r="U477" s="23">
        <f t="shared" si="365"/>
        <v>714937.39521736826</v>
      </c>
      <c r="V477" s="23">
        <f t="shared" si="366"/>
        <v>64994.308656124391</v>
      </c>
      <c r="W477" s="23">
        <f t="shared" si="379"/>
        <v>24228.450663480635</v>
      </c>
      <c r="X477" s="23">
        <f t="shared" si="367"/>
        <v>21567203.250042472</v>
      </c>
      <c r="Y477" s="23">
        <f t="shared" si="349"/>
        <v>3036152.4344374137</v>
      </c>
      <c r="Z477" s="3">
        <f t="shared" si="350"/>
        <v>0</v>
      </c>
      <c r="AA477" s="23">
        <f t="shared" si="351"/>
        <v>11829716.855686359</v>
      </c>
      <c r="AB477" s="26">
        <f t="shared" si="368"/>
        <v>37219824.999999993</v>
      </c>
      <c r="AC477" s="23">
        <f t="shared" si="369"/>
        <v>42023036</v>
      </c>
      <c r="AD477" s="23">
        <f t="shared" si="375"/>
        <v>4803211</v>
      </c>
      <c r="AE477" s="24">
        <f t="shared" si="336"/>
        <v>37219825</v>
      </c>
      <c r="AF477" s="3">
        <f t="shared" si="370"/>
        <v>0</v>
      </c>
      <c r="AG477" s="2">
        <f t="shared" si="352"/>
        <v>0</v>
      </c>
      <c r="AH477" s="2">
        <f t="shared" si="353"/>
        <v>1.0640311170089303</v>
      </c>
      <c r="AI477" s="23">
        <f t="shared" si="376"/>
        <v>14920293.09337155</v>
      </c>
      <c r="AJ477" s="23">
        <f t="shared" si="354"/>
        <v>792860.88963907806</v>
      </c>
      <c r="AK477" s="23">
        <f t="shared" si="355"/>
        <v>0</v>
      </c>
      <c r="AL477" s="23">
        <f t="shared" si="380"/>
        <v>188613.30284554325</v>
      </c>
      <c r="AM477" s="23">
        <f t="shared" si="381"/>
        <v>22431616663.782341</v>
      </c>
      <c r="AN477" s="16">
        <f t="shared" si="371"/>
        <v>0</v>
      </c>
      <c r="AO477" s="23">
        <f t="shared" si="372"/>
        <v>58121.696750358606</v>
      </c>
      <c r="AP477" s="22">
        <f t="shared" si="373"/>
        <v>102628.81737998583</v>
      </c>
      <c r="AQ477" s="30">
        <f t="shared" si="356"/>
        <v>51817336.035644919</v>
      </c>
      <c r="AR477" s="28">
        <f t="shared" si="357"/>
        <v>1152689.4384540296</v>
      </c>
      <c r="AS477" s="25">
        <f t="shared" si="358"/>
        <v>44083286.246820763</v>
      </c>
      <c r="AT477" s="32">
        <f t="shared" si="359"/>
        <v>0</v>
      </c>
      <c r="AU477" s="23">
        <f t="shared" si="360"/>
        <v>0</v>
      </c>
      <c r="AV477" s="22">
        <f t="shared" si="361"/>
        <v>5405092.857147743</v>
      </c>
      <c r="AW477" s="31">
        <f t="shared" si="374"/>
        <v>51817336.035644874</v>
      </c>
    </row>
    <row r="478" spans="1:53" s="21" customFormat="1" x14ac:dyDescent="0.25">
      <c r="A478">
        <f t="shared" si="382"/>
        <v>333</v>
      </c>
      <c r="B478" t="s">
        <v>8</v>
      </c>
      <c r="C478" s="27">
        <f t="shared" si="339"/>
        <v>0</v>
      </c>
      <c r="D478" s="27">
        <f t="shared" si="362"/>
        <v>0</v>
      </c>
      <c r="E478" s="27" t="b">
        <f t="shared" si="338"/>
        <v>0</v>
      </c>
      <c r="F478" s="29">
        <f t="shared" si="340"/>
        <v>0</v>
      </c>
      <c r="G478" s="27">
        <f t="shared" si="363"/>
        <v>0</v>
      </c>
      <c r="H478" s="22">
        <f t="shared" si="341"/>
        <v>99007629.924067274</v>
      </c>
      <c r="I478" s="23">
        <f t="shared" si="342"/>
        <v>117189914.94654292</v>
      </c>
      <c r="J478" s="23">
        <f t="shared" si="343"/>
        <v>114</v>
      </c>
      <c r="K478" s="19">
        <f t="shared" si="364"/>
        <v>1.7657574213772866</v>
      </c>
      <c r="L478" s="16">
        <f t="shared" si="344"/>
        <v>0.76403912140915853</v>
      </c>
      <c r="M478" s="23">
        <f>M477-IF($B478="B",(Percent_Rent_In_Elsies*2.49%/12 * H477)/K477,0)+IF($B478="D",N478,0)+IF(B478="D",AK477)+IF(B478="C",F477*90%)-(Y478-Y477)-IF($B478="A",Q477/K477) + IF($B478="A",Q477/K477)</f>
        <v>-36622.253019065058</v>
      </c>
      <c r="N478" s="23">
        <f t="shared" si="345"/>
        <v>0</v>
      </c>
      <c r="O478" s="22">
        <f t="shared" si="346"/>
        <v>0</v>
      </c>
      <c r="P478" s="22">
        <f t="shared" si="377"/>
        <v>0</v>
      </c>
      <c r="Q478" s="22">
        <f t="shared" si="378"/>
        <v>0</v>
      </c>
      <c r="R478" s="22">
        <f t="shared" si="347"/>
        <v>1086797.6035688005</v>
      </c>
      <c r="S478" s="16">
        <f t="shared" si="337"/>
        <v>89469.889653528589</v>
      </c>
      <c r="T478" s="15">
        <f t="shared" si="348"/>
        <v>0</v>
      </c>
      <c r="U478" s="23">
        <f t="shared" si="365"/>
        <v>778059.09196772682</v>
      </c>
      <c r="V478" s="23">
        <f t="shared" si="366"/>
        <v>64994.308656124391</v>
      </c>
      <c r="W478" s="23">
        <f t="shared" si="379"/>
        <v>24228.450663480635</v>
      </c>
      <c r="X478" s="23">
        <f t="shared" si="367"/>
        <v>21567203.250042472</v>
      </c>
      <c r="Y478" s="23">
        <f t="shared" si="349"/>
        <v>3042245.2960028951</v>
      </c>
      <c r="Z478" s="3">
        <f t="shared" si="350"/>
        <v>0</v>
      </c>
      <c r="AA478" s="23">
        <f t="shared" si="351"/>
        <v>11829716.855686359</v>
      </c>
      <c r="AB478" s="26">
        <f t="shared" si="368"/>
        <v>37269824.999999993</v>
      </c>
      <c r="AC478" s="23">
        <f t="shared" si="369"/>
        <v>42073036</v>
      </c>
      <c r="AD478" s="23">
        <f t="shared" si="375"/>
        <v>4803211</v>
      </c>
      <c r="AE478" s="24">
        <f t="shared" si="336"/>
        <v>37269825</v>
      </c>
      <c r="AF478" s="3">
        <f t="shared" si="370"/>
        <v>21530580.997023415</v>
      </c>
      <c r="AG478" s="2">
        <f t="shared" si="352"/>
        <v>0</v>
      </c>
      <c r="AH478" s="2">
        <f t="shared" si="353"/>
        <v>1.0626036470422631</v>
      </c>
      <c r="AI478" s="23">
        <f t="shared" si="376"/>
        <v>14920293.09337155</v>
      </c>
      <c r="AJ478" s="23">
        <f t="shared" si="354"/>
        <v>792860.88963907806</v>
      </c>
      <c r="AK478" s="23">
        <f t="shared" si="355"/>
        <v>-9925.9159877710463</v>
      </c>
      <c r="AL478" s="23">
        <f t="shared" si="380"/>
        <v>0</v>
      </c>
      <c r="AM478" s="23">
        <f t="shared" si="381"/>
        <v>0</v>
      </c>
      <c r="AN478" s="16">
        <f t="shared" si="371"/>
        <v>0</v>
      </c>
      <c r="AO478" s="23">
        <f t="shared" si="372"/>
        <v>0</v>
      </c>
      <c r="AP478" s="22">
        <f t="shared" si="373"/>
        <v>0</v>
      </c>
      <c r="AQ478" s="30">
        <f t="shared" si="356"/>
        <v>51760494.097054005</v>
      </c>
      <c r="AR478" s="28">
        <f t="shared" si="357"/>
        <v>1095847.4998631179</v>
      </c>
      <c r="AS478" s="25">
        <f t="shared" si="358"/>
        <v>44083286.246820763</v>
      </c>
      <c r="AT478" s="32">
        <f t="shared" si="359"/>
        <v>0</v>
      </c>
      <c r="AU478" s="23">
        <f t="shared" si="360"/>
        <v>0</v>
      </c>
      <c r="AV478" s="22">
        <f t="shared" si="361"/>
        <v>5405092.857147743</v>
      </c>
      <c r="AW478" s="31">
        <f t="shared" si="374"/>
        <v>51760494.097053953</v>
      </c>
      <c r="AX478"/>
      <c r="AY478"/>
      <c r="AZ478"/>
      <c r="BA478"/>
    </row>
    <row r="479" spans="1:53" s="21" customFormat="1" x14ac:dyDescent="0.25">
      <c r="A479" s="21">
        <f t="shared" si="382"/>
        <v>333</v>
      </c>
      <c r="B479" s="21" t="s">
        <v>9</v>
      </c>
      <c r="C479" s="27">
        <f t="shared" si="339"/>
        <v>0</v>
      </c>
      <c r="D479" s="27">
        <f t="shared" si="362"/>
        <v>0</v>
      </c>
      <c r="E479" s="27" t="b">
        <f t="shared" si="338"/>
        <v>0</v>
      </c>
      <c r="F479" s="29">
        <f t="shared" si="340"/>
        <v>0</v>
      </c>
      <c r="G479" s="27">
        <f t="shared" si="363"/>
        <v>0</v>
      </c>
      <c r="H479" s="22">
        <f t="shared" si="341"/>
        <v>99007629.924067274</v>
      </c>
      <c r="I479" s="23">
        <f t="shared" si="342"/>
        <v>117189914.94654292</v>
      </c>
      <c r="J479" s="23">
        <f t="shared" si="343"/>
        <v>114</v>
      </c>
      <c r="K479" s="19">
        <f t="shared" si="364"/>
        <v>1.7657574213772866</v>
      </c>
      <c r="L479" s="16">
        <f t="shared" si="344"/>
        <v>0.76403912140915853</v>
      </c>
      <c r="M479" s="23">
        <f>M478-IF($B479="B",(Percent_Rent_In_Elsies*2.49%/12 * H478)/K478,0)+IF($B479="D",N479,0)+IF(B479="D",AK478)+IF(B479="C",F478*90%)-(Y479-Y478)-IF($B479="A",Q478/K478) + IF($B479="A",Q478/K478)</f>
        <v>-46548.169006836106</v>
      </c>
      <c r="N479" s="23">
        <f t="shared" si="345"/>
        <v>0</v>
      </c>
      <c r="O479" s="22">
        <f t="shared" si="346"/>
        <v>43130.630160632696</v>
      </c>
      <c r="P479" s="22">
        <f t="shared" si="377"/>
        <v>0</v>
      </c>
      <c r="Q479" s="22">
        <f t="shared" si="378"/>
        <v>0</v>
      </c>
      <c r="R479" s="22">
        <f t="shared" si="347"/>
        <v>1086797.6035688005</v>
      </c>
      <c r="S479" s="16">
        <f t="shared" si="337"/>
        <v>0</v>
      </c>
      <c r="T479" s="15">
        <f t="shared" si="348"/>
        <v>46339.259492895893</v>
      </c>
      <c r="U479" s="23">
        <f t="shared" si="365"/>
        <v>778059.09196772682</v>
      </c>
      <c r="V479" s="23">
        <f t="shared" si="366"/>
        <v>0</v>
      </c>
      <c r="W479" s="23">
        <f t="shared" si="379"/>
        <v>89222.759319605029</v>
      </c>
      <c r="X479" s="23">
        <f t="shared" si="367"/>
        <v>21567203.250042472</v>
      </c>
      <c r="Y479" s="23">
        <f t="shared" si="349"/>
        <v>3042245.2960028951</v>
      </c>
      <c r="Z479" s="3">
        <f t="shared" si="350"/>
        <v>0</v>
      </c>
      <c r="AA479" s="23">
        <f t="shared" si="351"/>
        <v>11839642.77167413</v>
      </c>
      <c r="AB479" s="26">
        <f t="shared" si="368"/>
        <v>37269824.999999985</v>
      </c>
      <c r="AC479" s="23">
        <f t="shared" si="369"/>
        <v>42073036</v>
      </c>
      <c r="AD479" s="23">
        <f t="shared" si="375"/>
        <v>4803211</v>
      </c>
      <c r="AE479" s="24">
        <f t="shared" si="336"/>
        <v>37269825</v>
      </c>
      <c r="AF479" s="3">
        <f t="shared" si="370"/>
        <v>0</v>
      </c>
      <c r="AG479" s="2">
        <f t="shared" si="352"/>
        <v>0</v>
      </c>
      <c r="AH479" s="2">
        <f t="shared" si="353"/>
        <v>1.0626036470422631</v>
      </c>
      <c r="AI479" s="23">
        <f t="shared" si="376"/>
        <v>14932812.207528245</v>
      </c>
      <c r="AJ479" s="23">
        <f t="shared" si="354"/>
        <v>792860.88963907806</v>
      </c>
      <c r="AK479" s="23">
        <f t="shared" si="355"/>
        <v>0</v>
      </c>
      <c r="AL479" s="23">
        <f t="shared" si="380"/>
        <v>0</v>
      </c>
      <c r="AM479" s="23">
        <f t="shared" si="381"/>
        <v>0</v>
      </c>
      <c r="AN479" s="16">
        <f t="shared" si="371"/>
        <v>0</v>
      </c>
      <c r="AO479" s="23">
        <f t="shared" si="372"/>
        <v>0</v>
      </c>
      <c r="AP479" s="22">
        <f t="shared" si="373"/>
        <v>0</v>
      </c>
      <c r="AQ479" s="30">
        <f t="shared" si="356"/>
        <v>51760494.097054005</v>
      </c>
      <c r="AR479" s="28">
        <f t="shared" si="357"/>
        <v>1095847.4998631179</v>
      </c>
      <c r="AS479" s="25">
        <f t="shared" si="358"/>
        <v>44083286.246820763</v>
      </c>
      <c r="AT479" s="32">
        <f t="shared" si="359"/>
        <v>0</v>
      </c>
      <c r="AU479" s="23">
        <f t="shared" si="360"/>
        <v>0</v>
      </c>
      <c r="AV479" s="22">
        <f t="shared" si="361"/>
        <v>5405092.857147743</v>
      </c>
      <c r="AW479" s="31">
        <f t="shared" si="374"/>
        <v>51760494.097053953</v>
      </c>
    </row>
    <row r="480" spans="1:53" x14ac:dyDescent="0.25">
      <c r="A480" s="21">
        <f t="shared" si="382"/>
        <v>333</v>
      </c>
      <c r="B480" s="21" t="s">
        <v>28</v>
      </c>
      <c r="C480" s="27">
        <f t="shared" si="339"/>
        <v>0</v>
      </c>
      <c r="D480" s="27">
        <f t="shared" si="362"/>
        <v>0</v>
      </c>
      <c r="E480" s="27" t="b">
        <f t="shared" si="338"/>
        <v>0</v>
      </c>
      <c r="F480" s="29">
        <f t="shared" si="340"/>
        <v>0</v>
      </c>
      <c r="G480" s="27">
        <f t="shared" si="363"/>
        <v>0</v>
      </c>
      <c r="H480" s="22">
        <f t="shared" si="341"/>
        <v>99007629.924067274</v>
      </c>
      <c r="I480" s="23">
        <f t="shared" si="342"/>
        <v>117189914.94654292</v>
      </c>
      <c r="J480" s="23">
        <f t="shared" si="343"/>
        <v>114</v>
      </c>
      <c r="K480" s="19">
        <f t="shared" si="364"/>
        <v>1.7657574213772866</v>
      </c>
      <c r="L480" s="16">
        <f t="shared" si="344"/>
        <v>0.76403912140915853</v>
      </c>
      <c r="M480" s="23">
        <f>M479-IF($B480="B",(Percent_Rent_In_Elsies*2.49%/12 * H479)/K479,0)+IF($B480="D",N480,0)+IF(B480="D",AK479)+IF(B480="C",F479*90%)-(Y480-Y479)-IF($B480="A",Q479/K479) + IF($B480="A",Q479/K479)</f>
        <v>-46548.169006836106</v>
      </c>
      <c r="N480" s="23">
        <f t="shared" si="345"/>
        <v>0</v>
      </c>
      <c r="O480" s="22">
        <f t="shared" si="346"/>
        <v>0</v>
      </c>
      <c r="P480" s="22">
        <f t="shared" si="377"/>
        <v>0</v>
      </c>
      <c r="Q480" s="22">
        <f t="shared" si="378"/>
        <v>43130.630160632696</v>
      </c>
      <c r="R480" s="22">
        <f t="shared" si="347"/>
        <v>1086797.6035688005</v>
      </c>
      <c r="S480" s="16">
        <f t="shared" si="337"/>
        <v>0</v>
      </c>
      <c r="T480" s="15">
        <f t="shared" si="348"/>
        <v>0</v>
      </c>
      <c r="U480" s="23">
        <f t="shared" si="365"/>
        <v>778059.09196772682</v>
      </c>
      <c r="V480" s="23">
        <f t="shared" si="366"/>
        <v>0</v>
      </c>
      <c r="W480" s="23">
        <f t="shared" si="379"/>
        <v>0</v>
      </c>
      <c r="X480" s="23">
        <f t="shared" si="367"/>
        <v>21567203.250042472</v>
      </c>
      <c r="Y480" s="23">
        <f t="shared" si="349"/>
        <v>3042245.2960028951</v>
      </c>
      <c r="Z480" s="3">
        <f t="shared" si="350"/>
        <v>4461.1379659802524</v>
      </c>
      <c r="AA480" s="23">
        <f t="shared" si="351"/>
        <v>11906559.841163835</v>
      </c>
      <c r="AB480" s="26">
        <f t="shared" si="368"/>
        <v>37269824.999999993</v>
      </c>
      <c r="AC480" s="23">
        <f t="shared" si="369"/>
        <v>42073036</v>
      </c>
      <c r="AD480" s="23">
        <f t="shared" si="375"/>
        <v>4803211</v>
      </c>
      <c r="AE480" s="24">
        <f t="shared" si="336"/>
        <v>37269825</v>
      </c>
      <c r="AF480" s="3">
        <f t="shared" si="370"/>
        <v>0</v>
      </c>
      <c r="AG480" s="2">
        <f t="shared" si="352"/>
        <v>2.4864008825012203E-3</v>
      </c>
      <c r="AH480" s="2">
        <f t="shared" si="353"/>
        <v>1.0626036470422631</v>
      </c>
      <c r="AI480" s="23">
        <f t="shared" si="376"/>
        <v>15017211.716148434</v>
      </c>
      <c r="AJ480" s="23">
        <f t="shared" si="354"/>
        <v>792860.88963907806</v>
      </c>
      <c r="AK480" s="23">
        <f t="shared" si="355"/>
        <v>0</v>
      </c>
      <c r="AL480" s="23">
        <f t="shared" si="380"/>
        <v>0</v>
      </c>
      <c r="AM480" s="23">
        <f t="shared" si="381"/>
        <v>0</v>
      </c>
      <c r="AN480" s="16">
        <f t="shared" si="371"/>
        <v>0</v>
      </c>
      <c r="AO480" s="23">
        <f t="shared" si="372"/>
        <v>0</v>
      </c>
      <c r="AP480" s="22">
        <f t="shared" si="373"/>
        <v>0</v>
      </c>
      <c r="AQ480" s="30">
        <f t="shared" si="356"/>
        <v>51760494.097054005</v>
      </c>
      <c r="AR480" s="28">
        <f t="shared" si="357"/>
        <v>1095847.4998631179</v>
      </c>
      <c r="AS480" s="25">
        <f t="shared" si="358"/>
        <v>44083286.246820763</v>
      </c>
      <c r="AT480" s="32">
        <f t="shared" si="359"/>
        <v>8922.2759319605047</v>
      </c>
      <c r="AU480" s="23">
        <f t="shared" si="360"/>
        <v>8922.2759319605047</v>
      </c>
      <c r="AV480" s="22">
        <f t="shared" si="361"/>
        <v>5451432.1166406386</v>
      </c>
      <c r="AW480" s="31">
        <f t="shared" si="374"/>
        <v>51760494.09705396</v>
      </c>
      <c r="AX480" s="21"/>
      <c r="AY480" s="21"/>
      <c r="AZ480" s="21"/>
      <c r="BA480" s="21"/>
    </row>
    <row r="481" spans="1:53" x14ac:dyDescent="0.25">
      <c r="A481">
        <f t="shared" si="382"/>
        <v>334</v>
      </c>
      <c r="B481" t="s">
        <v>6</v>
      </c>
      <c r="C481" s="27">
        <f t="shared" si="339"/>
        <v>0</v>
      </c>
      <c r="D481" s="27">
        <f t="shared" si="362"/>
        <v>0</v>
      </c>
      <c r="E481" s="27" t="b">
        <f t="shared" si="338"/>
        <v>0</v>
      </c>
      <c r="F481" s="29">
        <f t="shared" si="340"/>
        <v>0</v>
      </c>
      <c r="G481" s="27">
        <f t="shared" si="363"/>
        <v>0</v>
      </c>
      <c r="H481" s="22">
        <f t="shared" si="341"/>
        <v>100166848.38307947</v>
      </c>
      <c r="I481" s="23">
        <f t="shared" si="342"/>
        <v>117189914.94654292</v>
      </c>
      <c r="J481" s="23">
        <f t="shared" si="343"/>
        <v>116</v>
      </c>
      <c r="K481" s="19">
        <f t="shared" si="364"/>
        <v>1.7834591395265935</v>
      </c>
      <c r="L481" s="16">
        <f t="shared" si="344"/>
        <v>0.77298477795728737</v>
      </c>
      <c r="M481" s="23">
        <f>M480-IF($B481="B",(Percent_Rent_In_Elsies*2.49%/12 * H480)/K480,0)+IF($B481="D",N481,0)+IF(B481="D",AK480)+IF(B481="C",F480*90%)-(Y481-Y480)-IF($B481="A",Q480/K480) + IF($B481="A",Q480/K480)</f>
        <v>-46548.169006836106</v>
      </c>
      <c r="N481" s="23">
        <f t="shared" si="345"/>
        <v>0</v>
      </c>
      <c r="O481" s="22">
        <f t="shared" si="346"/>
        <v>0</v>
      </c>
      <c r="P481" s="22">
        <f t="shared" si="377"/>
        <v>0</v>
      </c>
      <c r="Q481" s="22">
        <f t="shared" si="378"/>
        <v>0</v>
      </c>
      <c r="R481" s="22">
        <f t="shared" si="347"/>
        <v>1086797.6035688005</v>
      </c>
      <c r="S481" s="16">
        <f t="shared" si="337"/>
        <v>0</v>
      </c>
      <c r="T481" s="15">
        <f t="shared" si="348"/>
        <v>0</v>
      </c>
      <c r="U481" s="23">
        <f t="shared" si="365"/>
        <v>778059.09196772682</v>
      </c>
      <c r="V481" s="23">
        <f t="shared" si="366"/>
        <v>0</v>
      </c>
      <c r="W481" s="23">
        <f t="shared" si="379"/>
        <v>24426.135571323783</v>
      </c>
      <c r="X481" s="23">
        <f t="shared" si="367"/>
        <v>21565082.804301053</v>
      </c>
      <c r="Y481" s="23">
        <f t="shared" si="349"/>
        <v>3042245.2960028951</v>
      </c>
      <c r="Z481" s="3">
        <f t="shared" si="350"/>
        <v>0</v>
      </c>
      <c r="AA481" s="23">
        <f t="shared" si="351"/>
        <v>11906559.841163835</v>
      </c>
      <c r="AB481" s="26">
        <f t="shared" si="368"/>
        <v>37269824.999999993</v>
      </c>
      <c r="AC481" s="23">
        <f t="shared" si="369"/>
        <v>42073036</v>
      </c>
      <c r="AD481" s="23">
        <f t="shared" si="375"/>
        <v>4803211</v>
      </c>
      <c r="AE481" s="24">
        <f t="shared" si="336"/>
        <v>37269825</v>
      </c>
      <c r="AF481" s="3">
        <f t="shared" si="370"/>
        <v>0</v>
      </c>
      <c r="AG481" s="2">
        <f t="shared" si="352"/>
        <v>0</v>
      </c>
      <c r="AH481" s="2">
        <f t="shared" si="353"/>
        <v>1.0750450090182013</v>
      </c>
      <c r="AI481" s="23">
        <f t="shared" si="376"/>
        <v>15167759.263602819</v>
      </c>
      <c r="AJ481" s="23">
        <f t="shared" si="354"/>
        <v>784991.35134187597</v>
      </c>
      <c r="AK481" s="23">
        <f t="shared" si="355"/>
        <v>0</v>
      </c>
      <c r="AL481" s="23">
        <f t="shared" si="380"/>
        <v>0</v>
      </c>
      <c r="AM481" s="23">
        <f t="shared" si="381"/>
        <v>0</v>
      </c>
      <c r="AN481" s="16">
        <f t="shared" si="371"/>
        <v>0</v>
      </c>
      <c r="AO481" s="23">
        <f t="shared" si="372"/>
        <v>0</v>
      </c>
      <c r="AP481" s="22">
        <f t="shared" si="373"/>
        <v>0</v>
      </c>
      <c r="AQ481" s="30">
        <f t="shared" si="356"/>
        <v>51717406.597523533</v>
      </c>
      <c r="AR481" s="28">
        <f t="shared" si="357"/>
        <v>1095890.6304932786</v>
      </c>
      <c r="AS481" s="25">
        <f t="shared" si="358"/>
        <v>44083286.246820763</v>
      </c>
      <c r="AT481" s="32">
        <f t="shared" si="359"/>
        <v>0</v>
      </c>
      <c r="AU481" s="23">
        <f t="shared" si="360"/>
        <v>0</v>
      </c>
      <c r="AV481" s="22">
        <f t="shared" si="361"/>
        <v>5451432.1166406386</v>
      </c>
      <c r="AW481" s="31">
        <f t="shared" si="374"/>
        <v>51717406.597523473</v>
      </c>
    </row>
    <row r="482" spans="1:53" x14ac:dyDescent="0.25">
      <c r="A482">
        <f t="shared" si="382"/>
        <v>334</v>
      </c>
      <c r="B482" t="s">
        <v>7</v>
      </c>
      <c r="C482" s="27">
        <f t="shared" si="339"/>
        <v>0</v>
      </c>
      <c r="D482" s="27">
        <f t="shared" si="362"/>
        <v>178345.91395265935</v>
      </c>
      <c r="E482" s="27" t="b">
        <f t="shared" si="338"/>
        <v>0</v>
      </c>
      <c r="F482" s="29">
        <f t="shared" si="340"/>
        <v>100000</v>
      </c>
      <c r="G482" s="27">
        <f t="shared" si="363"/>
        <v>0</v>
      </c>
      <c r="H482" s="22">
        <f t="shared" si="341"/>
        <v>100345194.29703213</v>
      </c>
      <c r="I482" s="23">
        <f t="shared" si="342"/>
        <v>117420638.65422571</v>
      </c>
      <c r="J482" s="23">
        <f t="shared" si="343"/>
        <v>116</v>
      </c>
      <c r="K482" s="19">
        <f t="shared" si="364"/>
        <v>1.7834591395265935</v>
      </c>
      <c r="L482" s="16">
        <f t="shared" si="344"/>
        <v>0.77298477795728737</v>
      </c>
      <c r="M482" s="23">
        <f>M481-IF($B482="B",(Percent_Rent_In_Elsies*2.49%/12 * H481)/K481,0)+IF($B482="D",N482,0)+IF(B482="D",AK481)+IF(B482="C",F481*90%)-(Y482-Y481)-IF($B482="A",Q481/K481) + IF($B482="A",Q481/K481)</f>
        <v>-104818.696710112</v>
      </c>
      <c r="N482" s="23">
        <f t="shared" si="345"/>
        <v>0</v>
      </c>
      <c r="O482" s="22">
        <f t="shared" si="346"/>
        <v>0</v>
      </c>
      <c r="P482" s="22">
        <f t="shared" si="377"/>
        <v>0</v>
      </c>
      <c r="Q482" s="22">
        <f t="shared" si="378"/>
        <v>0</v>
      </c>
      <c r="R482" s="22">
        <f t="shared" si="347"/>
        <v>996231.13660473377</v>
      </c>
      <c r="S482" s="16">
        <f t="shared" si="337"/>
        <v>90566.466964066713</v>
      </c>
      <c r="T482" s="15">
        <f t="shared" si="348"/>
        <v>0</v>
      </c>
      <c r="U482" s="23">
        <f t="shared" si="365"/>
        <v>713220.83430374961</v>
      </c>
      <c r="V482" s="23">
        <f t="shared" si="366"/>
        <v>64838.257663977238</v>
      </c>
      <c r="W482" s="23">
        <f t="shared" si="379"/>
        <v>24426.135571323783</v>
      </c>
      <c r="X482" s="23">
        <f t="shared" si="367"/>
        <v>21565082.804301053</v>
      </c>
      <c r="Y482" s="23">
        <f t="shared" si="349"/>
        <v>3042245.2960028951</v>
      </c>
      <c r="Z482" s="3">
        <f t="shared" si="350"/>
        <v>0</v>
      </c>
      <c r="AA482" s="23">
        <f t="shared" si="351"/>
        <v>11906559.841163835</v>
      </c>
      <c r="AB482" s="26">
        <f t="shared" si="368"/>
        <v>37269825</v>
      </c>
      <c r="AC482" s="23">
        <f t="shared" si="369"/>
        <v>42073036</v>
      </c>
      <c r="AD482" s="23">
        <f t="shared" si="375"/>
        <v>4803211</v>
      </c>
      <c r="AE482" s="24">
        <f t="shared" si="336"/>
        <v>37269825</v>
      </c>
      <c r="AF482" s="3">
        <f t="shared" si="370"/>
        <v>0</v>
      </c>
      <c r="AG482" s="2">
        <f t="shared" si="352"/>
        <v>0</v>
      </c>
      <c r="AH482" s="2">
        <f t="shared" si="353"/>
        <v>1.0769591142113721</v>
      </c>
      <c r="AI482" s="23">
        <f t="shared" si="376"/>
        <v>15167759.263602819</v>
      </c>
      <c r="AJ482" s="23">
        <f t="shared" si="354"/>
        <v>784991.35134187597</v>
      </c>
      <c r="AK482" s="23">
        <f t="shared" si="355"/>
        <v>0</v>
      </c>
      <c r="AL482" s="23">
        <f t="shared" si="380"/>
        <v>247466.17023126967</v>
      </c>
      <c r="AM482" s="23">
        <f t="shared" si="381"/>
        <v>29138820507.186462</v>
      </c>
      <c r="AN482" s="16">
        <f t="shared" si="371"/>
        <v>0</v>
      </c>
      <c r="AO482" s="23">
        <f t="shared" si="372"/>
        <v>58270.52770327589</v>
      </c>
      <c r="AP482" s="22">
        <f t="shared" si="373"/>
        <v>103923.10519744497</v>
      </c>
      <c r="AQ482" s="30">
        <f t="shared" si="356"/>
        <v>52102715.375476897</v>
      </c>
      <c r="AR482" s="28">
        <f t="shared" si="357"/>
        <v>1198930.3892965452</v>
      </c>
      <c r="AS482" s="25">
        <f t="shared" si="358"/>
        <v>44261632.160773419</v>
      </c>
      <c r="AT482" s="32">
        <f t="shared" si="359"/>
        <v>0</v>
      </c>
      <c r="AU482" s="23">
        <f t="shared" si="360"/>
        <v>0</v>
      </c>
      <c r="AV482" s="22">
        <f t="shared" si="361"/>
        <v>5451432.1166406386</v>
      </c>
      <c r="AW482" s="31">
        <f t="shared" si="374"/>
        <v>52102715.375476845</v>
      </c>
    </row>
    <row r="483" spans="1:53" s="21" customFormat="1" x14ac:dyDescent="0.25">
      <c r="A483">
        <f t="shared" si="382"/>
        <v>334</v>
      </c>
      <c r="B483" t="s">
        <v>8</v>
      </c>
      <c r="C483" s="27">
        <f t="shared" si="339"/>
        <v>0</v>
      </c>
      <c r="D483" s="27">
        <f t="shared" si="362"/>
        <v>0</v>
      </c>
      <c r="E483" s="27" t="b">
        <f t="shared" si="338"/>
        <v>0</v>
      </c>
      <c r="F483" s="29">
        <f t="shared" si="340"/>
        <v>0</v>
      </c>
      <c r="G483" s="27">
        <f t="shared" si="363"/>
        <v>0</v>
      </c>
      <c r="H483" s="22">
        <f t="shared" si="341"/>
        <v>100345194.29703213</v>
      </c>
      <c r="I483" s="23">
        <f t="shared" si="342"/>
        <v>117420638.65422571</v>
      </c>
      <c r="J483" s="23">
        <f t="shared" si="343"/>
        <v>116</v>
      </c>
      <c r="K483" s="19">
        <f t="shared" si="364"/>
        <v>1.7834591395265935</v>
      </c>
      <c r="L483" s="16">
        <f t="shared" si="344"/>
        <v>0.77298477795728737</v>
      </c>
      <c r="M483" s="23">
        <f>M482-IF($B483="B",(Percent_Rent_In_Elsies*2.49%/12 * H482)/K482,0)+IF($B483="D",N483,0)+IF(B483="D",AK482)+IF(B483="C",F482*90%)-(Y483-Y482)-IF($B483="A",Q482/K482) + IF($B483="A",Q482/K482)</f>
        <v>-27126.581715462686</v>
      </c>
      <c r="N483" s="23">
        <f t="shared" si="345"/>
        <v>0</v>
      </c>
      <c r="O483" s="22">
        <f t="shared" si="346"/>
        <v>0</v>
      </c>
      <c r="P483" s="22">
        <f t="shared" si="377"/>
        <v>0</v>
      </c>
      <c r="Q483" s="22">
        <f t="shared" si="378"/>
        <v>0</v>
      </c>
      <c r="R483" s="22">
        <f t="shared" si="347"/>
        <v>1100154.2418021788</v>
      </c>
      <c r="S483" s="16">
        <f t="shared" si="337"/>
        <v>90566.466964066713</v>
      </c>
      <c r="T483" s="15">
        <f t="shared" si="348"/>
        <v>0</v>
      </c>
      <c r="U483" s="23">
        <f t="shared" si="365"/>
        <v>781491.36200702551</v>
      </c>
      <c r="V483" s="23">
        <f t="shared" si="366"/>
        <v>64838.257663977238</v>
      </c>
      <c r="W483" s="23">
        <f t="shared" si="379"/>
        <v>24426.135571323783</v>
      </c>
      <c r="X483" s="23">
        <f t="shared" si="367"/>
        <v>21565082.804301053</v>
      </c>
      <c r="Y483" s="23">
        <f t="shared" si="349"/>
        <v>3054553.1810082458</v>
      </c>
      <c r="Z483" s="3">
        <f t="shared" si="350"/>
        <v>0</v>
      </c>
      <c r="AA483" s="23">
        <f t="shared" si="351"/>
        <v>11906559.841163835</v>
      </c>
      <c r="AB483" s="26">
        <f t="shared" si="368"/>
        <v>37369824.999999993</v>
      </c>
      <c r="AC483" s="23">
        <f t="shared" si="369"/>
        <v>42173036</v>
      </c>
      <c r="AD483" s="23">
        <f t="shared" si="375"/>
        <v>4803211</v>
      </c>
      <c r="AE483" s="24">
        <f t="shared" si="336"/>
        <v>37369825</v>
      </c>
      <c r="AF483" s="3">
        <f t="shared" si="370"/>
        <v>21537956.222585592</v>
      </c>
      <c r="AG483" s="2">
        <f t="shared" si="352"/>
        <v>0</v>
      </c>
      <c r="AH483" s="2">
        <f t="shared" si="353"/>
        <v>1.0740772192220021</v>
      </c>
      <c r="AI483" s="23">
        <f t="shared" si="376"/>
        <v>15167759.263602819</v>
      </c>
      <c r="AJ483" s="23">
        <f t="shared" si="354"/>
        <v>784991.35134187597</v>
      </c>
      <c r="AK483" s="23">
        <f t="shared" si="355"/>
        <v>-16551.885817956121</v>
      </c>
      <c r="AL483" s="23">
        <f t="shared" si="380"/>
        <v>0</v>
      </c>
      <c r="AM483" s="23">
        <f t="shared" si="381"/>
        <v>0</v>
      </c>
      <c r="AN483" s="16">
        <f t="shared" si="371"/>
        <v>0</v>
      </c>
      <c r="AO483" s="23">
        <f t="shared" si="372"/>
        <v>0</v>
      </c>
      <c r="AP483" s="22">
        <f t="shared" si="373"/>
        <v>0</v>
      </c>
      <c r="AQ483" s="30">
        <f t="shared" si="356"/>
        <v>51987891.817426324</v>
      </c>
      <c r="AR483" s="28">
        <f t="shared" si="357"/>
        <v>1084106.8312459742</v>
      </c>
      <c r="AS483" s="25">
        <f t="shared" si="358"/>
        <v>44261632.160773419</v>
      </c>
      <c r="AT483" s="32">
        <f t="shared" si="359"/>
        <v>0</v>
      </c>
      <c r="AU483" s="23">
        <f t="shared" si="360"/>
        <v>0</v>
      </c>
      <c r="AV483" s="22">
        <f t="shared" si="361"/>
        <v>5451432.1166406386</v>
      </c>
      <c r="AW483" s="31">
        <f t="shared" si="374"/>
        <v>51987891.817426272</v>
      </c>
      <c r="AX483"/>
      <c r="AY483"/>
      <c r="AZ483"/>
      <c r="BA483"/>
    </row>
    <row r="484" spans="1:53" s="21" customFormat="1" x14ac:dyDescent="0.25">
      <c r="A484">
        <f t="shared" si="382"/>
        <v>334</v>
      </c>
      <c r="B484" t="s">
        <v>9</v>
      </c>
      <c r="C484" s="27">
        <f t="shared" si="339"/>
        <v>0</v>
      </c>
      <c r="D484" s="27">
        <f t="shared" si="362"/>
        <v>0</v>
      </c>
      <c r="E484" s="27" t="b">
        <f t="shared" si="338"/>
        <v>0</v>
      </c>
      <c r="F484" s="29">
        <f t="shared" si="340"/>
        <v>0</v>
      </c>
      <c r="G484" s="27">
        <f t="shared" si="363"/>
        <v>0</v>
      </c>
      <c r="H484" s="22">
        <f t="shared" si="341"/>
        <v>100345194.29703213</v>
      </c>
      <c r="I484" s="23">
        <f t="shared" si="342"/>
        <v>117420638.65422571</v>
      </c>
      <c r="J484" s="23">
        <f t="shared" si="343"/>
        <v>116</v>
      </c>
      <c r="K484" s="19">
        <f t="shared" si="364"/>
        <v>1.7834591395265935</v>
      </c>
      <c r="L484" s="16">
        <f t="shared" si="344"/>
        <v>0.77298477795728737</v>
      </c>
      <c r="M484" s="23">
        <f>M483-IF($B484="B",(Percent_Rent_In_Elsies*2.49%/12 * H483)/K483,0)+IF($B484="D",N484,0)+IF(B484="D",AK483)+IF(B484="C",F483*90%)-(Y484-Y483)-IF($B484="A",Q483/K483) + IF($B484="A",Q483/K483)</f>
        <v>-43678.467533418807</v>
      </c>
      <c r="N484" s="23">
        <f t="shared" si="345"/>
        <v>0</v>
      </c>
      <c r="O484" s="22">
        <f t="shared" si="346"/>
        <v>43945.049575653531</v>
      </c>
      <c r="P484" s="22">
        <f t="shared" si="377"/>
        <v>0</v>
      </c>
      <c r="Q484" s="22">
        <f t="shared" si="378"/>
        <v>0</v>
      </c>
      <c r="R484" s="22">
        <f t="shared" si="347"/>
        <v>1100154.2418021788</v>
      </c>
      <c r="S484" s="16">
        <f t="shared" si="337"/>
        <v>0</v>
      </c>
      <c r="T484" s="15">
        <f t="shared" si="348"/>
        <v>46621.417388413181</v>
      </c>
      <c r="U484" s="23">
        <f t="shared" si="365"/>
        <v>781491.36200702551</v>
      </c>
      <c r="V484" s="23">
        <f t="shared" si="366"/>
        <v>0</v>
      </c>
      <c r="W484" s="23">
        <f t="shared" si="379"/>
        <v>89264.393235301017</v>
      </c>
      <c r="X484" s="23">
        <f t="shared" si="367"/>
        <v>21565082.804301053</v>
      </c>
      <c r="Y484" s="23">
        <f t="shared" si="349"/>
        <v>3054553.1810082458</v>
      </c>
      <c r="Z484" s="3">
        <f t="shared" si="350"/>
        <v>0</v>
      </c>
      <c r="AA484" s="23">
        <f t="shared" si="351"/>
        <v>11923111.726981791</v>
      </c>
      <c r="AB484" s="26">
        <f t="shared" si="368"/>
        <v>37369825</v>
      </c>
      <c r="AC484" s="23">
        <f t="shared" si="369"/>
        <v>42173036</v>
      </c>
      <c r="AD484" s="23">
        <f t="shared" si="375"/>
        <v>4803211</v>
      </c>
      <c r="AE484" s="24">
        <f t="shared" si="336"/>
        <v>37369825</v>
      </c>
      <c r="AF484" s="3">
        <f t="shared" si="370"/>
        <v>0</v>
      </c>
      <c r="AG484" s="2">
        <f t="shared" si="352"/>
        <v>0</v>
      </c>
      <c r="AH484" s="2">
        <f t="shared" si="353"/>
        <v>1.0740772192220021</v>
      </c>
      <c r="AI484" s="23">
        <f t="shared" si="376"/>
        <v>15188844.700773131</v>
      </c>
      <c r="AJ484" s="23">
        <f t="shared" si="354"/>
        <v>784991.35134187597</v>
      </c>
      <c r="AK484" s="23">
        <f t="shared" si="355"/>
        <v>0</v>
      </c>
      <c r="AL484" s="23">
        <f t="shared" si="380"/>
        <v>0</v>
      </c>
      <c r="AM484" s="23">
        <f t="shared" si="381"/>
        <v>0</v>
      </c>
      <c r="AN484" s="16">
        <f t="shared" si="371"/>
        <v>0</v>
      </c>
      <c r="AO484" s="23">
        <f t="shared" si="372"/>
        <v>0</v>
      </c>
      <c r="AP484" s="22">
        <f t="shared" si="373"/>
        <v>0</v>
      </c>
      <c r="AQ484" s="30">
        <f t="shared" si="356"/>
        <v>51987891.817426324</v>
      </c>
      <c r="AR484" s="28">
        <f t="shared" si="357"/>
        <v>1084106.8312459742</v>
      </c>
      <c r="AS484" s="25">
        <f t="shared" si="358"/>
        <v>44261632.160773419</v>
      </c>
      <c r="AT484" s="32">
        <f t="shared" si="359"/>
        <v>0</v>
      </c>
      <c r="AU484" s="23">
        <f t="shared" si="360"/>
        <v>0</v>
      </c>
      <c r="AV484" s="22">
        <f t="shared" si="361"/>
        <v>5451432.1166406386</v>
      </c>
      <c r="AW484" s="31">
        <f t="shared" si="374"/>
        <v>51987891.817426272</v>
      </c>
      <c r="AX484"/>
      <c r="AY484"/>
      <c r="AZ484"/>
      <c r="BA484"/>
    </row>
    <row r="485" spans="1:53" x14ac:dyDescent="0.25">
      <c r="A485" s="21">
        <f t="shared" si="382"/>
        <v>334</v>
      </c>
      <c r="B485" s="21" t="s">
        <v>28</v>
      </c>
      <c r="C485" s="27">
        <f t="shared" si="339"/>
        <v>0</v>
      </c>
      <c r="D485" s="27">
        <f t="shared" si="362"/>
        <v>0</v>
      </c>
      <c r="E485" s="27" t="b">
        <f t="shared" si="338"/>
        <v>0</v>
      </c>
      <c r="F485" s="29">
        <f t="shared" si="340"/>
        <v>0</v>
      </c>
      <c r="G485" s="27">
        <f t="shared" si="363"/>
        <v>0</v>
      </c>
      <c r="H485" s="22">
        <f t="shared" si="341"/>
        <v>100345194.29703213</v>
      </c>
      <c r="I485" s="23">
        <f t="shared" si="342"/>
        <v>117420638.65422571</v>
      </c>
      <c r="J485" s="23">
        <f t="shared" si="343"/>
        <v>116</v>
      </c>
      <c r="K485" s="19">
        <f t="shared" si="364"/>
        <v>1.7834591395265935</v>
      </c>
      <c r="L485" s="16">
        <f t="shared" si="344"/>
        <v>0.77298477795728737</v>
      </c>
      <c r="M485" s="23">
        <f>M484-IF($B485="B",(Percent_Rent_In_Elsies*2.49%/12 * H484)/K484,0)+IF($B485="D",N485,0)+IF(B485="D",AK484)+IF(B485="C",F484*90%)-(Y485-Y484)-IF($B485="A",Q484/K484) + IF($B485="A",Q484/K484)</f>
        <v>-43678.467533418807</v>
      </c>
      <c r="N485" s="23">
        <f t="shared" si="345"/>
        <v>0</v>
      </c>
      <c r="O485" s="22">
        <f t="shared" si="346"/>
        <v>0</v>
      </c>
      <c r="P485" s="22">
        <f t="shared" si="377"/>
        <v>0</v>
      </c>
      <c r="Q485" s="22">
        <f t="shared" si="378"/>
        <v>43945.049575653531</v>
      </c>
      <c r="R485" s="22">
        <f t="shared" si="347"/>
        <v>1100154.2418021788</v>
      </c>
      <c r="S485" s="16">
        <f t="shared" si="337"/>
        <v>0</v>
      </c>
      <c r="T485" s="15">
        <f t="shared" si="348"/>
        <v>0</v>
      </c>
      <c r="U485" s="23">
        <f t="shared" si="365"/>
        <v>781491.36200702551</v>
      </c>
      <c r="V485" s="23">
        <f t="shared" si="366"/>
        <v>0</v>
      </c>
      <c r="W485" s="23">
        <f t="shared" si="379"/>
        <v>0</v>
      </c>
      <c r="X485" s="23">
        <f t="shared" si="367"/>
        <v>21565082.804301053</v>
      </c>
      <c r="Y485" s="23">
        <f t="shared" si="349"/>
        <v>3054553.1810082458</v>
      </c>
      <c r="Z485" s="3">
        <f t="shared" si="350"/>
        <v>4463.2196617650516</v>
      </c>
      <c r="AA485" s="23">
        <f t="shared" si="351"/>
        <v>11990060.021908266</v>
      </c>
      <c r="AB485" s="26">
        <f t="shared" si="368"/>
        <v>37369825</v>
      </c>
      <c r="AC485" s="23">
        <f t="shared" si="369"/>
        <v>42173036</v>
      </c>
      <c r="AD485" s="23">
        <f t="shared" si="375"/>
        <v>4803211</v>
      </c>
      <c r="AE485" s="24">
        <f t="shared" si="336"/>
        <v>37369825</v>
      </c>
      <c r="AF485" s="3">
        <f t="shared" si="370"/>
        <v>0</v>
      </c>
      <c r="AG485" s="2">
        <f t="shared" si="352"/>
        <v>2.4867092953330837E-3</v>
      </c>
      <c r="AH485" s="2">
        <f t="shared" si="353"/>
        <v>1.0740772192220021</v>
      </c>
      <c r="AI485" s="23">
        <f t="shared" si="376"/>
        <v>15274130.092531949</v>
      </c>
      <c r="AJ485" s="23">
        <f t="shared" si="354"/>
        <v>784991.35134187597</v>
      </c>
      <c r="AK485" s="23">
        <f t="shared" si="355"/>
        <v>0</v>
      </c>
      <c r="AL485" s="23">
        <f t="shared" si="380"/>
        <v>0</v>
      </c>
      <c r="AM485" s="23">
        <f t="shared" si="381"/>
        <v>0</v>
      </c>
      <c r="AN485" s="16">
        <f t="shared" si="371"/>
        <v>0</v>
      </c>
      <c r="AO485" s="23">
        <f t="shared" si="372"/>
        <v>0</v>
      </c>
      <c r="AP485" s="22">
        <f t="shared" si="373"/>
        <v>0</v>
      </c>
      <c r="AQ485" s="30">
        <f t="shared" si="356"/>
        <v>51987891.817426324</v>
      </c>
      <c r="AR485" s="28">
        <f t="shared" si="357"/>
        <v>1084106.8312459742</v>
      </c>
      <c r="AS485" s="25">
        <f t="shared" si="358"/>
        <v>44261632.160773419</v>
      </c>
      <c r="AT485" s="32">
        <f t="shared" si="359"/>
        <v>8926.4393235301031</v>
      </c>
      <c r="AU485" s="23">
        <f t="shared" si="360"/>
        <v>8926.4393235301031</v>
      </c>
      <c r="AV485" s="22">
        <f t="shared" si="361"/>
        <v>5498053.5340290517</v>
      </c>
      <c r="AW485" s="31">
        <f t="shared" si="374"/>
        <v>51987891.817426279</v>
      </c>
    </row>
    <row r="486" spans="1:53" x14ac:dyDescent="0.25">
      <c r="A486">
        <f t="shared" si="382"/>
        <v>335</v>
      </c>
      <c r="B486" t="s">
        <v>6</v>
      </c>
      <c r="C486" s="27">
        <f t="shared" si="339"/>
        <v>0</v>
      </c>
      <c r="D486" s="27">
        <f t="shared" si="362"/>
        <v>0</v>
      </c>
      <c r="E486" s="27" t="b">
        <f t="shared" si="338"/>
        <v>0</v>
      </c>
      <c r="F486" s="29">
        <f t="shared" si="340"/>
        <v>0</v>
      </c>
      <c r="G486" s="27">
        <f t="shared" si="363"/>
        <v>0</v>
      </c>
      <c r="H486" s="22">
        <f t="shared" si="341"/>
        <v>101520073.46130963</v>
      </c>
      <c r="I486" s="23">
        <f t="shared" si="342"/>
        <v>117420638.65422571</v>
      </c>
      <c r="J486" s="23">
        <f t="shared" si="343"/>
        <v>118</v>
      </c>
      <c r="K486" s="19">
        <f t="shared" si="364"/>
        <v>1.8013383174003472</v>
      </c>
      <c r="L486" s="16">
        <f t="shared" si="344"/>
        <v>0.78203517360690289</v>
      </c>
      <c r="M486" s="23">
        <f>M485-IF($B486="B",(Percent_Rent_In_Elsies*2.49%/12 * H485)/K485,0)+IF($B486="D",N486,0)+IF(B486="D",AK485)+IF(B486="C",F485*90%)-(Y486-Y485)-IF($B486="A",Q485/K485) + IF($B486="A",Q485/K485)</f>
        <v>-43678.467533418807</v>
      </c>
      <c r="N486" s="23">
        <f t="shared" si="345"/>
        <v>0</v>
      </c>
      <c r="O486" s="22">
        <f t="shared" si="346"/>
        <v>0</v>
      </c>
      <c r="P486" s="22">
        <f t="shared" si="377"/>
        <v>0</v>
      </c>
      <c r="Q486" s="22">
        <f t="shared" si="378"/>
        <v>0</v>
      </c>
      <c r="R486" s="22">
        <f t="shared" si="347"/>
        <v>1100154.2418021788</v>
      </c>
      <c r="S486" s="16">
        <f t="shared" si="337"/>
        <v>0</v>
      </c>
      <c r="T486" s="15">
        <f t="shared" si="348"/>
        <v>0</v>
      </c>
      <c r="U486" s="23">
        <f t="shared" si="365"/>
        <v>781491.36200702551</v>
      </c>
      <c r="V486" s="23">
        <f t="shared" si="366"/>
        <v>0</v>
      </c>
      <c r="W486" s="23">
        <f t="shared" si="379"/>
        <v>24640.345607984284</v>
      </c>
      <c r="X486" s="23">
        <f t="shared" si="367"/>
        <v>21562758.557001892</v>
      </c>
      <c r="Y486" s="23">
        <f t="shared" si="349"/>
        <v>3054553.1810082458</v>
      </c>
      <c r="Z486" s="3">
        <f t="shared" si="350"/>
        <v>0</v>
      </c>
      <c r="AA486" s="23">
        <f t="shared" si="351"/>
        <v>11990060.021908266</v>
      </c>
      <c r="AB486" s="26">
        <f t="shared" si="368"/>
        <v>37369825</v>
      </c>
      <c r="AC486" s="23">
        <f t="shared" si="369"/>
        <v>42173036</v>
      </c>
      <c r="AD486" s="23">
        <f t="shared" si="375"/>
        <v>4803211</v>
      </c>
      <c r="AE486" s="24">
        <f t="shared" si="336"/>
        <v>37369825</v>
      </c>
      <c r="AF486" s="3">
        <f t="shared" si="370"/>
        <v>0</v>
      </c>
      <c r="AG486" s="2">
        <f t="shared" si="352"/>
        <v>0</v>
      </c>
      <c r="AH486" s="2">
        <f t="shared" si="353"/>
        <v>1.0866529180836104</v>
      </c>
      <c r="AI486" s="23">
        <f t="shared" si="376"/>
        <v>15427253.246709576</v>
      </c>
      <c r="AJ486" s="23">
        <f t="shared" si="354"/>
        <v>777199.92212259711</v>
      </c>
      <c r="AK486" s="23">
        <f t="shared" si="355"/>
        <v>0</v>
      </c>
      <c r="AL486" s="23">
        <f t="shared" si="380"/>
        <v>0</v>
      </c>
      <c r="AM486" s="23">
        <f t="shared" si="381"/>
        <v>0</v>
      </c>
      <c r="AN486" s="16">
        <f t="shared" si="371"/>
        <v>0</v>
      </c>
      <c r="AO486" s="23">
        <f t="shared" si="372"/>
        <v>0</v>
      </c>
      <c r="AP486" s="22">
        <f t="shared" si="373"/>
        <v>0</v>
      </c>
      <c r="AQ486" s="30">
        <f t="shared" si="356"/>
        <v>51943990.712900244</v>
      </c>
      <c r="AR486" s="28">
        <f t="shared" si="357"/>
        <v>1084150.7762955499</v>
      </c>
      <c r="AS486" s="25">
        <f t="shared" si="358"/>
        <v>44261632.160773419</v>
      </c>
      <c r="AT486" s="32">
        <f t="shared" si="359"/>
        <v>0</v>
      </c>
      <c r="AU486" s="23">
        <f t="shared" si="360"/>
        <v>0</v>
      </c>
      <c r="AV486" s="22">
        <f t="shared" si="361"/>
        <v>5498053.5340290517</v>
      </c>
      <c r="AW486" s="31">
        <f t="shared" si="374"/>
        <v>51943990.712900199</v>
      </c>
    </row>
    <row r="487" spans="1:53" x14ac:dyDescent="0.25">
      <c r="A487">
        <f t="shared" si="382"/>
        <v>335</v>
      </c>
      <c r="B487" t="s">
        <v>7</v>
      </c>
      <c r="C487" s="27">
        <f t="shared" si="339"/>
        <v>0</v>
      </c>
      <c r="D487" s="27">
        <f t="shared" si="362"/>
        <v>180133.83174003472</v>
      </c>
      <c r="E487" s="27" t="b">
        <f t="shared" si="338"/>
        <v>0</v>
      </c>
      <c r="F487" s="29">
        <f t="shared" si="340"/>
        <v>100000</v>
      </c>
      <c r="G487" s="27">
        <f t="shared" si="363"/>
        <v>0</v>
      </c>
      <c r="H487" s="22">
        <f t="shared" si="341"/>
        <v>101700207.29304968</v>
      </c>
      <c r="I487" s="23">
        <f t="shared" si="342"/>
        <v>117650978.46222849</v>
      </c>
      <c r="J487" s="23">
        <f t="shared" si="343"/>
        <v>118</v>
      </c>
      <c r="K487" s="19">
        <f t="shared" si="364"/>
        <v>1.8013383174003472</v>
      </c>
      <c r="L487" s="16">
        <f t="shared" si="344"/>
        <v>0.78203517360690289</v>
      </c>
      <c r="M487" s="23">
        <f>M486-IF($B487="B",(Percent_Rent_In_Elsies*2.49%/12 * H486)/K486,0)+IF($B487="D",N487,0)+IF(B487="D",AK486)+IF(B487="C",F486*90%)-(Y487-Y486)-IF($B487="A",Q486/K486) + IF($B487="A",Q486/K486)</f>
        <v>-102150.0356995335</v>
      </c>
      <c r="N487" s="23">
        <f t="shared" si="345"/>
        <v>0</v>
      </c>
      <c r="O487" s="22">
        <f t="shared" si="346"/>
        <v>0</v>
      </c>
      <c r="P487" s="22">
        <f t="shared" si="377"/>
        <v>0</v>
      </c>
      <c r="Q487" s="22">
        <f t="shared" si="378"/>
        <v>0</v>
      </c>
      <c r="R487" s="22">
        <f t="shared" si="347"/>
        <v>1008474.7216519972</v>
      </c>
      <c r="S487" s="16">
        <f t="shared" si="337"/>
        <v>91679.520150181561</v>
      </c>
      <c r="T487" s="15">
        <f t="shared" si="348"/>
        <v>0</v>
      </c>
      <c r="U487" s="23">
        <f t="shared" si="365"/>
        <v>716367.08183977334</v>
      </c>
      <c r="V487" s="23">
        <f t="shared" si="366"/>
        <v>65124.280167252124</v>
      </c>
      <c r="W487" s="23">
        <f t="shared" si="379"/>
        <v>24640.345607984284</v>
      </c>
      <c r="X487" s="23">
        <f t="shared" si="367"/>
        <v>21562758.557001892</v>
      </c>
      <c r="Y487" s="23">
        <f t="shared" si="349"/>
        <v>3054553.1810082458</v>
      </c>
      <c r="Z487" s="3">
        <f t="shared" si="350"/>
        <v>0</v>
      </c>
      <c r="AA487" s="23">
        <f t="shared" si="351"/>
        <v>11990060.021908266</v>
      </c>
      <c r="AB487" s="26">
        <f t="shared" si="368"/>
        <v>37369825</v>
      </c>
      <c r="AC487" s="23">
        <f t="shared" si="369"/>
        <v>42173036</v>
      </c>
      <c r="AD487" s="23">
        <f t="shared" si="375"/>
        <v>4803211</v>
      </c>
      <c r="AE487" s="24">
        <f t="shared" si="336"/>
        <v>37369825</v>
      </c>
      <c r="AF487" s="3">
        <f t="shared" si="370"/>
        <v>0</v>
      </c>
      <c r="AG487" s="2">
        <f t="shared" si="352"/>
        <v>0</v>
      </c>
      <c r="AH487" s="2">
        <f t="shared" si="353"/>
        <v>1.0885810387717865</v>
      </c>
      <c r="AI487" s="23">
        <f t="shared" si="376"/>
        <v>15427253.246709576</v>
      </c>
      <c r="AJ487" s="23">
        <f t="shared" si="354"/>
        <v>777199.92212259711</v>
      </c>
      <c r="AK487" s="23">
        <f t="shared" si="355"/>
        <v>0</v>
      </c>
      <c r="AL487" s="23">
        <f t="shared" si="380"/>
        <v>259493.98310675658</v>
      </c>
      <c r="AM487" s="23">
        <f t="shared" si="381"/>
        <v>30251805519.278065</v>
      </c>
      <c r="AN487" s="16">
        <f t="shared" si="371"/>
        <v>0</v>
      </c>
      <c r="AO487" s="23">
        <f t="shared" si="372"/>
        <v>58471.568166114688</v>
      </c>
      <c r="AP487" s="22">
        <f t="shared" si="373"/>
        <v>105327.07621610875</v>
      </c>
      <c r="AQ487" s="30">
        <f t="shared" si="356"/>
        <v>52333883.416924663</v>
      </c>
      <c r="AR487" s="28">
        <f t="shared" si="357"/>
        <v>1188582.5723638218</v>
      </c>
      <c r="AS487" s="25">
        <f t="shared" si="358"/>
        <v>44441765.992513455</v>
      </c>
      <c r="AT487" s="32">
        <f t="shared" si="359"/>
        <v>0</v>
      </c>
      <c r="AU487" s="23">
        <f t="shared" si="360"/>
        <v>0</v>
      </c>
      <c r="AV487" s="22">
        <f t="shared" si="361"/>
        <v>5498053.5340290517</v>
      </c>
      <c r="AW487" s="31">
        <f t="shared" si="374"/>
        <v>52333883.416924618</v>
      </c>
    </row>
    <row r="488" spans="1:53" x14ac:dyDescent="0.25">
      <c r="A488">
        <f t="shared" si="382"/>
        <v>335</v>
      </c>
      <c r="B488" t="s">
        <v>8</v>
      </c>
      <c r="C488" s="27">
        <f t="shared" si="339"/>
        <v>0</v>
      </c>
      <c r="D488" s="27">
        <f t="shared" si="362"/>
        <v>0</v>
      </c>
      <c r="E488" s="27" t="b">
        <f t="shared" si="338"/>
        <v>0</v>
      </c>
      <c r="F488" s="29">
        <f t="shared" si="340"/>
        <v>0</v>
      </c>
      <c r="G488" s="27">
        <f t="shared" si="363"/>
        <v>0</v>
      </c>
      <c r="H488" s="22">
        <f t="shared" si="341"/>
        <v>101700207.29304969</v>
      </c>
      <c r="I488" s="23">
        <f t="shared" si="342"/>
        <v>117650978.46222849</v>
      </c>
      <c r="J488" s="23">
        <f t="shared" si="343"/>
        <v>118</v>
      </c>
      <c r="K488" s="19">
        <f t="shared" si="364"/>
        <v>1.8013383174003472</v>
      </c>
      <c r="L488" s="16">
        <f t="shared" si="344"/>
        <v>0.78203517360690289</v>
      </c>
      <c r="M488" s="23">
        <f>M487-IF($B488="B",(Percent_Rent_In_Elsies*2.49%/12 * H487)/K487,0)+IF($B488="D",N488,0)+IF(B488="D",AK487)+IF(B488="C",F487*90%)-(Y488-Y487)-IF($B488="A",Q487/K487) + IF($B488="A",Q487/K487)</f>
        <v>-24581.307252062688</v>
      </c>
      <c r="N488" s="23">
        <f t="shared" si="345"/>
        <v>0</v>
      </c>
      <c r="O488" s="22">
        <f t="shared" si="346"/>
        <v>0</v>
      </c>
      <c r="P488" s="22">
        <f t="shared" si="377"/>
        <v>0</v>
      </c>
      <c r="Q488" s="22">
        <f t="shared" si="378"/>
        <v>0</v>
      </c>
      <c r="R488" s="22">
        <f t="shared" si="347"/>
        <v>1113801.797868106</v>
      </c>
      <c r="S488" s="16">
        <f t="shared" si="337"/>
        <v>91679.520150181561</v>
      </c>
      <c r="T488" s="15">
        <f t="shared" si="348"/>
        <v>0</v>
      </c>
      <c r="U488" s="23">
        <f t="shared" si="365"/>
        <v>784838.65000588808</v>
      </c>
      <c r="V488" s="23">
        <f t="shared" si="366"/>
        <v>65124.280167252124</v>
      </c>
      <c r="W488" s="23">
        <f t="shared" si="379"/>
        <v>24640.345607984284</v>
      </c>
      <c r="X488" s="23">
        <f t="shared" si="367"/>
        <v>21562758.557001892</v>
      </c>
      <c r="Y488" s="23">
        <f t="shared" si="349"/>
        <v>3066984.452560775</v>
      </c>
      <c r="Z488" s="3">
        <f t="shared" si="350"/>
        <v>0</v>
      </c>
      <c r="AA488" s="23">
        <f t="shared" si="351"/>
        <v>11990060.021908266</v>
      </c>
      <c r="AB488" s="26">
        <f t="shared" si="368"/>
        <v>37469824.999999993</v>
      </c>
      <c r="AC488" s="23">
        <f t="shared" si="369"/>
        <v>42273036</v>
      </c>
      <c r="AD488" s="23">
        <f t="shared" si="375"/>
        <v>4803211</v>
      </c>
      <c r="AE488" s="24">
        <f t="shared" si="336"/>
        <v>37469825</v>
      </c>
      <c r="AF488" s="3">
        <f t="shared" si="370"/>
        <v>21538177.249749832</v>
      </c>
      <c r="AG488" s="2">
        <f t="shared" si="352"/>
        <v>0</v>
      </c>
      <c r="AH488" s="2">
        <f t="shared" si="353"/>
        <v>1.0856758182676294</v>
      </c>
      <c r="AI488" s="23">
        <f t="shared" si="376"/>
        <v>15427253.246709576</v>
      </c>
      <c r="AJ488" s="23">
        <f t="shared" si="354"/>
        <v>777199.92212259711</v>
      </c>
      <c r="AK488" s="23">
        <f t="shared" si="355"/>
        <v>-17576.599210403612</v>
      </c>
      <c r="AL488" s="23">
        <f t="shared" si="380"/>
        <v>0</v>
      </c>
      <c r="AM488" s="23">
        <f t="shared" si="381"/>
        <v>0</v>
      </c>
      <c r="AN488" s="16">
        <f t="shared" si="371"/>
        <v>0</v>
      </c>
      <c r="AO488" s="23">
        <f t="shared" si="372"/>
        <v>0</v>
      </c>
      <c r="AP488" s="22">
        <f t="shared" si="373"/>
        <v>0</v>
      </c>
      <c r="AQ488" s="30">
        <f t="shared" si="356"/>
        <v>52217908.752704635</v>
      </c>
      <c r="AR488" s="28">
        <f t="shared" si="357"/>
        <v>1072607.9081437939</v>
      </c>
      <c r="AS488" s="25">
        <f t="shared" si="358"/>
        <v>44441765.992513455</v>
      </c>
      <c r="AT488" s="32">
        <f t="shared" si="359"/>
        <v>0</v>
      </c>
      <c r="AU488" s="23">
        <f t="shared" si="360"/>
        <v>0</v>
      </c>
      <c r="AV488" s="22">
        <f t="shared" si="361"/>
        <v>5498053.5340290517</v>
      </c>
      <c r="AW488" s="31">
        <f t="shared" si="374"/>
        <v>52217908.752704591</v>
      </c>
    </row>
    <row r="489" spans="1:53" x14ac:dyDescent="0.25">
      <c r="A489" s="21">
        <f t="shared" si="382"/>
        <v>335</v>
      </c>
      <c r="B489" s="21" t="s">
        <v>9</v>
      </c>
      <c r="C489" s="27">
        <f t="shared" si="339"/>
        <v>0</v>
      </c>
      <c r="D489" s="27">
        <f t="shared" si="362"/>
        <v>0</v>
      </c>
      <c r="E489" s="27" t="b">
        <f t="shared" si="338"/>
        <v>0</v>
      </c>
      <c r="F489" s="29">
        <f t="shared" si="340"/>
        <v>0</v>
      </c>
      <c r="G489" s="27">
        <f t="shared" si="363"/>
        <v>0</v>
      </c>
      <c r="H489" s="22">
        <f t="shared" si="341"/>
        <v>101700207.29304969</v>
      </c>
      <c r="I489" s="23">
        <f t="shared" si="342"/>
        <v>117650978.46222849</v>
      </c>
      <c r="J489" s="23">
        <f t="shared" si="343"/>
        <v>118</v>
      </c>
      <c r="K489" s="19">
        <f t="shared" si="364"/>
        <v>1.8013383174003472</v>
      </c>
      <c r="L489" s="16">
        <f t="shared" si="344"/>
        <v>0.78203517360690289</v>
      </c>
      <c r="M489" s="23">
        <f>M488-IF($B489="B",(Percent_Rent_In_Elsies*2.49%/12 * H488)/K488,0)+IF($B489="D",N489,0)+IF(B489="D",AK488)+IF(B489="C",F488*90%)-(Y489-Y488)-IF($B489="A",Q488/K488) + IF($B489="A",Q488/K488)</f>
        <v>-42157.906462466301</v>
      </c>
      <c r="N489" s="23">
        <f t="shared" si="345"/>
        <v>0</v>
      </c>
      <c r="O489" s="22">
        <f t="shared" si="346"/>
        <v>44638.380054951456</v>
      </c>
      <c r="P489" s="22">
        <f t="shared" si="377"/>
        <v>0</v>
      </c>
      <c r="Q489" s="22">
        <f t="shared" si="378"/>
        <v>0</v>
      </c>
      <c r="R489" s="22">
        <f t="shared" si="347"/>
        <v>1113801.797868106</v>
      </c>
      <c r="S489" s="16">
        <f t="shared" si="337"/>
        <v>0</v>
      </c>
      <c r="T489" s="15">
        <f t="shared" si="348"/>
        <v>47041.140095230105</v>
      </c>
      <c r="U489" s="23">
        <f t="shared" si="365"/>
        <v>784838.65000588808</v>
      </c>
      <c r="V489" s="23">
        <f t="shared" si="366"/>
        <v>0</v>
      </c>
      <c r="W489" s="23">
        <f t="shared" si="379"/>
        <v>89764.625775236404</v>
      </c>
      <c r="X489" s="23">
        <f t="shared" si="367"/>
        <v>21562758.557001892</v>
      </c>
      <c r="Y489" s="23">
        <f t="shared" si="349"/>
        <v>3066984.452560775</v>
      </c>
      <c r="Z489" s="3">
        <f t="shared" si="350"/>
        <v>0</v>
      </c>
      <c r="AA489" s="23">
        <f t="shared" si="351"/>
        <v>12007636.62111867</v>
      </c>
      <c r="AB489" s="26">
        <f t="shared" si="368"/>
        <v>37469824.999999993</v>
      </c>
      <c r="AC489" s="23">
        <f t="shared" si="369"/>
        <v>42273036</v>
      </c>
      <c r="AD489" s="23">
        <f t="shared" si="375"/>
        <v>4803211</v>
      </c>
      <c r="AE489" s="24">
        <f t="shared" si="336"/>
        <v>37469825</v>
      </c>
      <c r="AF489" s="3">
        <f t="shared" si="370"/>
        <v>0</v>
      </c>
      <c r="AG489" s="2">
        <f t="shared" si="352"/>
        <v>0</v>
      </c>
      <c r="AH489" s="2">
        <f t="shared" si="353"/>
        <v>1.0856758182676294</v>
      </c>
      <c r="AI489" s="23">
        <f t="shared" si="376"/>
        <v>15449868.533600496</v>
      </c>
      <c r="AJ489" s="23">
        <f t="shared" si="354"/>
        <v>777199.92212259711</v>
      </c>
      <c r="AK489" s="23">
        <f t="shared" si="355"/>
        <v>0</v>
      </c>
      <c r="AL489" s="23">
        <f t="shared" si="380"/>
        <v>0</v>
      </c>
      <c r="AM489" s="23">
        <f t="shared" si="381"/>
        <v>0</v>
      </c>
      <c r="AN489" s="16">
        <f t="shared" si="371"/>
        <v>0</v>
      </c>
      <c r="AO489" s="23">
        <f t="shared" si="372"/>
        <v>0</v>
      </c>
      <c r="AP489" s="22">
        <f t="shared" si="373"/>
        <v>0</v>
      </c>
      <c r="AQ489" s="30">
        <f t="shared" si="356"/>
        <v>52217908.752704635</v>
      </c>
      <c r="AR489" s="28">
        <f t="shared" si="357"/>
        <v>1072607.9081437939</v>
      </c>
      <c r="AS489" s="25">
        <f t="shared" si="358"/>
        <v>44441765.992513455</v>
      </c>
      <c r="AT489" s="32">
        <f t="shared" si="359"/>
        <v>0</v>
      </c>
      <c r="AU489" s="23">
        <f t="shared" si="360"/>
        <v>0</v>
      </c>
      <c r="AV489" s="22">
        <f t="shared" si="361"/>
        <v>5498053.5340290517</v>
      </c>
      <c r="AW489" s="31">
        <f t="shared" si="374"/>
        <v>52217908.752704591</v>
      </c>
      <c r="AX489" s="21"/>
      <c r="AY489" s="21"/>
      <c r="AZ489" s="21"/>
      <c r="BA489" s="21"/>
    </row>
    <row r="490" spans="1:53" x14ac:dyDescent="0.25">
      <c r="A490" s="21">
        <f t="shared" si="382"/>
        <v>335</v>
      </c>
      <c r="B490" s="21" t="s">
        <v>28</v>
      </c>
      <c r="C490" s="27">
        <f t="shared" si="339"/>
        <v>0</v>
      </c>
      <c r="D490" s="27">
        <f t="shared" si="362"/>
        <v>0</v>
      </c>
      <c r="E490" s="27" t="b">
        <f t="shared" si="338"/>
        <v>0</v>
      </c>
      <c r="F490" s="29">
        <f t="shared" si="340"/>
        <v>0</v>
      </c>
      <c r="G490" s="27">
        <f t="shared" si="363"/>
        <v>0</v>
      </c>
      <c r="H490" s="22">
        <f t="shared" si="341"/>
        <v>101700207.29304969</v>
      </c>
      <c r="I490" s="23">
        <f t="shared" si="342"/>
        <v>117650978.46222849</v>
      </c>
      <c r="J490" s="23">
        <f t="shared" si="343"/>
        <v>118</v>
      </c>
      <c r="K490" s="19">
        <f t="shared" si="364"/>
        <v>1.8013383174003472</v>
      </c>
      <c r="L490" s="16">
        <f t="shared" si="344"/>
        <v>0.78203517360690289</v>
      </c>
      <c r="M490" s="23">
        <f>M489-IF($B490="B",(Percent_Rent_In_Elsies*2.49%/12 * H489)/K489,0)+IF($B490="D",N490,0)+IF(B490="D",AK489)+IF(B490="C",F489*90%)-(Y490-Y489)-IF($B490="A",Q489/K489) + IF($B490="A",Q489/K489)</f>
        <v>-42157.906462466301</v>
      </c>
      <c r="N490" s="23">
        <f t="shared" si="345"/>
        <v>0</v>
      </c>
      <c r="O490" s="22">
        <f t="shared" si="346"/>
        <v>0</v>
      </c>
      <c r="P490" s="22">
        <f t="shared" si="377"/>
        <v>0</v>
      </c>
      <c r="Q490" s="22">
        <f t="shared" si="378"/>
        <v>44638.380054951456</v>
      </c>
      <c r="R490" s="22">
        <f t="shared" si="347"/>
        <v>1113801.797868106</v>
      </c>
      <c r="S490" s="16">
        <f t="shared" si="337"/>
        <v>0</v>
      </c>
      <c r="T490" s="15">
        <f t="shared" si="348"/>
        <v>0</v>
      </c>
      <c r="U490" s="23">
        <f t="shared" si="365"/>
        <v>784838.65000588808</v>
      </c>
      <c r="V490" s="23">
        <f t="shared" si="366"/>
        <v>0</v>
      </c>
      <c r="W490" s="23">
        <f t="shared" si="379"/>
        <v>0</v>
      </c>
      <c r="X490" s="23">
        <f t="shared" si="367"/>
        <v>21562758.557001892</v>
      </c>
      <c r="Y490" s="23">
        <f t="shared" si="349"/>
        <v>3066984.452560775</v>
      </c>
      <c r="Z490" s="3">
        <f t="shared" si="350"/>
        <v>4488.2312887618209</v>
      </c>
      <c r="AA490" s="23">
        <f t="shared" si="351"/>
        <v>12074960.090450097</v>
      </c>
      <c r="AB490" s="26">
        <f t="shared" si="368"/>
        <v>37469824.999999993</v>
      </c>
      <c r="AC490" s="23">
        <f t="shared" si="369"/>
        <v>42273036</v>
      </c>
      <c r="AD490" s="23">
        <f t="shared" si="375"/>
        <v>4803211</v>
      </c>
      <c r="AE490" s="24">
        <f t="shared" si="336"/>
        <v>37469825</v>
      </c>
      <c r="AF490" s="3">
        <f t="shared" si="370"/>
        <v>0</v>
      </c>
      <c r="AG490" s="2">
        <f t="shared" si="352"/>
        <v>2.5006190097060059E-3</v>
      </c>
      <c r="AH490" s="2">
        <f t="shared" si="353"/>
        <v>1.0856758182676294</v>
      </c>
      <c r="AI490" s="23">
        <f t="shared" si="376"/>
        <v>15536491.637148373</v>
      </c>
      <c r="AJ490" s="23">
        <f t="shared" si="354"/>
        <v>777199.92212259711</v>
      </c>
      <c r="AK490" s="23">
        <f t="shared" si="355"/>
        <v>0</v>
      </c>
      <c r="AL490" s="23">
        <f t="shared" si="380"/>
        <v>0</v>
      </c>
      <c r="AM490" s="23">
        <f t="shared" si="381"/>
        <v>0</v>
      </c>
      <c r="AN490" s="16">
        <f t="shared" si="371"/>
        <v>0</v>
      </c>
      <c r="AO490" s="23">
        <f t="shared" si="372"/>
        <v>0</v>
      </c>
      <c r="AP490" s="22">
        <f t="shared" si="373"/>
        <v>0</v>
      </c>
      <c r="AQ490" s="30">
        <f t="shared" si="356"/>
        <v>52217908.752704635</v>
      </c>
      <c r="AR490" s="28">
        <f t="shared" si="357"/>
        <v>1072607.9081437939</v>
      </c>
      <c r="AS490" s="25">
        <f t="shared" si="358"/>
        <v>44441765.992513455</v>
      </c>
      <c r="AT490" s="32">
        <f t="shared" si="359"/>
        <v>8976.4625775236418</v>
      </c>
      <c r="AU490" s="23">
        <f t="shared" si="360"/>
        <v>8976.4625775236418</v>
      </c>
      <c r="AV490" s="22">
        <f t="shared" si="361"/>
        <v>5545094.6741242819</v>
      </c>
      <c r="AW490" s="31">
        <f t="shared" si="374"/>
        <v>52217908.752704598</v>
      </c>
      <c r="AX490" s="21"/>
      <c r="AY490" s="21"/>
      <c r="AZ490" s="21"/>
      <c r="BA490" s="21"/>
    </row>
    <row r="491" spans="1:53" x14ac:dyDescent="0.25">
      <c r="A491">
        <f t="shared" si="382"/>
        <v>336</v>
      </c>
      <c r="B491" t="s">
        <v>6</v>
      </c>
      <c r="C491" s="27">
        <f t="shared" si="339"/>
        <v>0</v>
      </c>
      <c r="D491" s="27">
        <f t="shared" si="362"/>
        <v>0</v>
      </c>
      <c r="E491" s="27" t="b">
        <f t="shared" si="338"/>
        <v>0</v>
      </c>
      <c r="F491" s="29">
        <f t="shared" si="340"/>
        <v>0</v>
      </c>
      <c r="G491" s="27">
        <f t="shared" si="363"/>
        <v>0</v>
      </c>
      <c r="H491" s="22">
        <f t="shared" si="341"/>
        <v>102890951.45761444</v>
      </c>
      <c r="I491" s="23">
        <f t="shared" si="342"/>
        <v>117650978.46222849</v>
      </c>
      <c r="J491" s="23">
        <f t="shared" si="343"/>
        <v>120</v>
      </c>
      <c r="K491" s="19">
        <f t="shared" si="364"/>
        <v>1.8193967340322852</v>
      </c>
      <c r="L491" s="16">
        <f t="shared" si="344"/>
        <v>0.79119153468268233</v>
      </c>
      <c r="M491" s="23">
        <f>M490-IF($B491="B",(Percent_Rent_In_Elsies*2.49%/12 * H490)/K490,0)+IF($B491="D",N491,0)+IF(B491="D",AK490)+IF(B491="C",F490*90%)-(Y491-Y490)-IF($B491="A",Q490/K490) + IF($B491="A",Q490/K490)</f>
        <v>-42157.906462466301</v>
      </c>
      <c r="N491" s="23">
        <f t="shared" si="345"/>
        <v>0</v>
      </c>
      <c r="O491" s="22">
        <f t="shared" si="346"/>
        <v>0</v>
      </c>
      <c r="P491" s="22">
        <f t="shared" si="377"/>
        <v>0</v>
      </c>
      <c r="Q491" s="22">
        <f t="shared" si="378"/>
        <v>0</v>
      </c>
      <c r="R491" s="22">
        <f t="shared" si="347"/>
        <v>1113801.797868106</v>
      </c>
      <c r="S491" s="16">
        <f t="shared" si="337"/>
        <v>0</v>
      </c>
      <c r="T491" s="15">
        <f t="shared" si="348"/>
        <v>0</v>
      </c>
      <c r="U491" s="23">
        <f t="shared" si="365"/>
        <v>784838.65000588808</v>
      </c>
      <c r="V491" s="23">
        <f t="shared" si="366"/>
        <v>0</v>
      </c>
      <c r="W491" s="23">
        <f t="shared" si="379"/>
        <v>24780.675358847973</v>
      </c>
      <c r="X491" s="23">
        <f t="shared" si="367"/>
        <v>21560419.03808685</v>
      </c>
      <c r="Y491" s="23">
        <f t="shared" si="349"/>
        <v>3066984.452560775</v>
      </c>
      <c r="Z491" s="3">
        <f t="shared" si="350"/>
        <v>0</v>
      </c>
      <c r="AA491" s="23">
        <f t="shared" si="351"/>
        <v>12074960.090450097</v>
      </c>
      <c r="AB491" s="26">
        <f t="shared" si="368"/>
        <v>37469824.999999993</v>
      </c>
      <c r="AC491" s="23">
        <f t="shared" si="369"/>
        <v>42273036</v>
      </c>
      <c r="AD491" s="23">
        <f t="shared" si="375"/>
        <v>4803211</v>
      </c>
      <c r="AE491" s="24">
        <f t="shared" si="336"/>
        <v>37469825</v>
      </c>
      <c r="AF491" s="3">
        <f t="shared" si="370"/>
        <v>0</v>
      </c>
      <c r="AG491" s="2">
        <f t="shared" si="352"/>
        <v>0</v>
      </c>
      <c r="AH491" s="2">
        <f t="shared" si="353"/>
        <v>1.0983873178763386</v>
      </c>
      <c r="AI491" s="23">
        <f t="shared" si="376"/>
        <v>15692244.965810781</v>
      </c>
      <c r="AJ491" s="23">
        <f t="shared" si="354"/>
        <v>769485.82670983125</v>
      </c>
      <c r="AK491" s="23">
        <f t="shared" si="355"/>
        <v>0</v>
      </c>
      <c r="AL491" s="23">
        <f t="shared" si="380"/>
        <v>0</v>
      </c>
      <c r="AM491" s="23">
        <f t="shared" si="381"/>
        <v>0</v>
      </c>
      <c r="AN491" s="16">
        <f t="shared" si="371"/>
        <v>0</v>
      </c>
      <c r="AO491" s="23">
        <f t="shared" si="372"/>
        <v>0</v>
      </c>
      <c r="AP491" s="22">
        <f t="shared" si="373"/>
        <v>0</v>
      </c>
      <c r="AQ491" s="30">
        <f t="shared" si="356"/>
        <v>52173315.011029743</v>
      </c>
      <c r="AR491" s="28">
        <f t="shared" si="357"/>
        <v>1072652.5465238488</v>
      </c>
      <c r="AS491" s="25">
        <f t="shared" si="358"/>
        <v>44441765.992513455</v>
      </c>
      <c r="AT491" s="32">
        <f t="shared" si="359"/>
        <v>0</v>
      </c>
      <c r="AU491" s="23">
        <f t="shared" si="360"/>
        <v>0</v>
      </c>
      <c r="AV491" s="22">
        <f t="shared" si="361"/>
        <v>5545094.6741242819</v>
      </c>
      <c r="AW491" s="31">
        <f t="shared" si="374"/>
        <v>52173315.011029691</v>
      </c>
    </row>
    <row r="492" spans="1:53" x14ac:dyDescent="0.25">
      <c r="A492">
        <f t="shared" si="382"/>
        <v>336</v>
      </c>
      <c r="B492" t="s">
        <v>7</v>
      </c>
      <c r="C492" s="27">
        <f t="shared" si="339"/>
        <v>0</v>
      </c>
      <c r="D492" s="27">
        <f t="shared" si="362"/>
        <v>181939.67340322852</v>
      </c>
      <c r="E492" s="27" t="b">
        <f t="shared" si="338"/>
        <v>0</v>
      </c>
      <c r="F492" s="29">
        <f t="shared" si="340"/>
        <v>100000</v>
      </c>
      <c r="G492" s="27">
        <f t="shared" si="363"/>
        <v>0</v>
      </c>
      <c r="H492" s="22">
        <f t="shared" si="341"/>
        <v>103072891.13101767</v>
      </c>
      <c r="I492" s="23">
        <f t="shared" si="342"/>
        <v>117880935.00931945</v>
      </c>
      <c r="J492" s="23">
        <f t="shared" si="343"/>
        <v>120</v>
      </c>
      <c r="K492" s="19">
        <f t="shared" si="364"/>
        <v>1.8193967340322852</v>
      </c>
      <c r="L492" s="16">
        <f t="shared" si="344"/>
        <v>0.79119153468268233</v>
      </c>
      <c r="M492" s="23">
        <f>M491-IF($B492="B",(Percent_Rent_In_Elsies*2.49%/12 * H491)/K491,0)+IF($B492="D",N492,0)+IF(B492="D",AK491)+IF(B492="C",F491*90%)-(Y492-Y491)-IF($B492="A",Q491/K491) + IF($B492="A",Q491/K491)</f>
        <v>-100830.85015885788</v>
      </c>
      <c r="N492" s="23">
        <f t="shared" si="345"/>
        <v>0</v>
      </c>
      <c r="O492" s="22">
        <f t="shared" si="346"/>
        <v>0</v>
      </c>
      <c r="P492" s="22">
        <f t="shared" si="377"/>
        <v>0</v>
      </c>
      <c r="Q492" s="22">
        <f t="shared" si="378"/>
        <v>0</v>
      </c>
      <c r="R492" s="22">
        <f t="shared" si="347"/>
        <v>1020984.9813790972</v>
      </c>
      <c r="S492" s="16">
        <f t="shared" si="337"/>
        <v>92816.816489008837</v>
      </c>
      <c r="T492" s="15">
        <f t="shared" si="348"/>
        <v>0</v>
      </c>
      <c r="U492" s="23">
        <f t="shared" si="365"/>
        <v>719435.42917206406</v>
      </c>
      <c r="V492" s="23">
        <f t="shared" si="366"/>
        <v>65403.220833824009</v>
      </c>
      <c r="W492" s="23">
        <f t="shared" si="379"/>
        <v>24780.675358847973</v>
      </c>
      <c r="X492" s="23">
        <f t="shared" si="367"/>
        <v>21560419.03808685</v>
      </c>
      <c r="Y492" s="23">
        <f t="shared" si="349"/>
        <v>3066984.452560775</v>
      </c>
      <c r="Z492" s="3">
        <f t="shared" si="350"/>
        <v>0</v>
      </c>
      <c r="AA492" s="23">
        <f t="shared" si="351"/>
        <v>12074960.090450097</v>
      </c>
      <c r="AB492" s="26">
        <f t="shared" si="368"/>
        <v>37469825</v>
      </c>
      <c r="AC492" s="23">
        <f t="shared" si="369"/>
        <v>42273036</v>
      </c>
      <c r="AD492" s="23">
        <f t="shared" si="375"/>
        <v>4803211</v>
      </c>
      <c r="AE492" s="24">
        <f t="shared" si="336"/>
        <v>37469825</v>
      </c>
      <c r="AF492" s="3">
        <f t="shared" si="370"/>
        <v>0</v>
      </c>
      <c r="AG492" s="2">
        <f t="shared" si="352"/>
        <v>0</v>
      </c>
      <c r="AH492" s="2">
        <f t="shared" si="353"/>
        <v>1.1003295705919915</v>
      </c>
      <c r="AI492" s="23">
        <f t="shared" si="376"/>
        <v>15692244.965810781</v>
      </c>
      <c r="AJ492" s="23">
        <f t="shared" si="354"/>
        <v>769485.82670983125</v>
      </c>
      <c r="AK492" s="23">
        <f t="shared" si="355"/>
        <v>0</v>
      </c>
      <c r="AL492" s="23">
        <f t="shared" si="380"/>
        <v>264991.71910120547</v>
      </c>
      <c r="AM492" s="23">
        <f t="shared" si="381"/>
        <v>30586105806.577572</v>
      </c>
      <c r="AN492" s="16">
        <f t="shared" si="371"/>
        <v>0</v>
      </c>
      <c r="AO492" s="23">
        <f t="shared" si="372"/>
        <v>58672.943696391572</v>
      </c>
      <c r="AP492" s="22">
        <f t="shared" si="373"/>
        <v>106749.36213727499</v>
      </c>
      <c r="AQ492" s="30">
        <f t="shared" si="356"/>
        <v>52567846.039129347</v>
      </c>
      <c r="AR492" s="28">
        <f t="shared" si="357"/>
        <v>1178494.539082957</v>
      </c>
      <c r="AS492" s="25">
        <f t="shared" si="358"/>
        <v>44623705.665916681</v>
      </c>
      <c r="AT492" s="32">
        <f t="shared" si="359"/>
        <v>0</v>
      </c>
      <c r="AU492" s="23">
        <f t="shared" si="360"/>
        <v>0</v>
      </c>
      <c r="AV492" s="22">
        <f t="shared" si="361"/>
        <v>5545094.6741242819</v>
      </c>
      <c r="AW492" s="31">
        <f t="shared" si="374"/>
        <v>52567846.039129302</v>
      </c>
    </row>
    <row r="493" spans="1:53" s="21" customFormat="1" x14ac:dyDescent="0.25">
      <c r="A493">
        <f t="shared" si="382"/>
        <v>336</v>
      </c>
      <c r="B493" t="s">
        <v>8</v>
      </c>
      <c r="C493" s="27">
        <f t="shared" si="339"/>
        <v>0</v>
      </c>
      <c r="D493" s="27">
        <f t="shared" si="362"/>
        <v>0</v>
      </c>
      <c r="E493" s="27" t="b">
        <f t="shared" si="338"/>
        <v>0</v>
      </c>
      <c r="F493" s="29">
        <f t="shared" si="340"/>
        <v>0</v>
      </c>
      <c r="G493" s="27">
        <f t="shared" si="363"/>
        <v>0</v>
      </c>
      <c r="H493" s="22">
        <f t="shared" si="341"/>
        <v>103072891.13101766</v>
      </c>
      <c r="I493" s="23">
        <f t="shared" si="342"/>
        <v>117880935.00931945</v>
      </c>
      <c r="J493" s="23">
        <f t="shared" si="343"/>
        <v>120</v>
      </c>
      <c r="K493" s="19">
        <f t="shared" si="364"/>
        <v>1.8193967340322852</v>
      </c>
      <c r="L493" s="16">
        <f t="shared" si="344"/>
        <v>0.79119153468268233</v>
      </c>
      <c r="M493" s="23">
        <f>M492-IF($B493="B",(Percent_Rent_In_Elsies*2.49%/12 * H492)/K492,0)+IF($B493="D",N493,0)+IF(B493="D",AK492)+IF(B493="C",F492*90%)-(Y493-Y492)-IF($B493="A",Q492/K492) + IF($B493="A",Q492/K492)</f>
        <v>-23386.74520870042</v>
      </c>
      <c r="N493" s="23">
        <f t="shared" si="345"/>
        <v>0</v>
      </c>
      <c r="O493" s="22">
        <f t="shared" si="346"/>
        <v>0</v>
      </c>
      <c r="P493" s="22">
        <f t="shared" si="377"/>
        <v>0</v>
      </c>
      <c r="Q493" s="22">
        <f t="shared" si="378"/>
        <v>0</v>
      </c>
      <c r="R493" s="22">
        <f t="shared" si="347"/>
        <v>1127734.3435163721</v>
      </c>
      <c r="S493" s="16">
        <f t="shared" si="337"/>
        <v>92816.816489008837</v>
      </c>
      <c r="T493" s="15">
        <f t="shared" si="348"/>
        <v>0</v>
      </c>
      <c r="U493" s="23">
        <f t="shared" si="365"/>
        <v>788108.3728684556</v>
      </c>
      <c r="V493" s="23">
        <f t="shared" si="366"/>
        <v>65403.220833824009</v>
      </c>
      <c r="W493" s="23">
        <f t="shared" si="379"/>
        <v>24780.675358847973</v>
      </c>
      <c r="X493" s="23">
        <f t="shared" si="367"/>
        <v>21560419.03808685</v>
      </c>
      <c r="Y493" s="23">
        <f t="shared" si="349"/>
        <v>3079540.3476106175</v>
      </c>
      <c r="Z493" s="3">
        <f t="shared" si="350"/>
        <v>0</v>
      </c>
      <c r="AA493" s="23">
        <f t="shared" si="351"/>
        <v>12074960.090450097</v>
      </c>
      <c r="AB493" s="26">
        <f t="shared" si="368"/>
        <v>37569824.999999993</v>
      </c>
      <c r="AC493" s="23">
        <f t="shared" si="369"/>
        <v>42373036</v>
      </c>
      <c r="AD493" s="23">
        <f t="shared" si="375"/>
        <v>4803211</v>
      </c>
      <c r="AE493" s="24">
        <f t="shared" si="336"/>
        <v>37569825</v>
      </c>
      <c r="AF493" s="3">
        <f t="shared" si="370"/>
        <v>21537032.292878158</v>
      </c>
      <c r="AG493" s="2">
        <f t="shared" si="352"/>
        <v>0</v>
      </c>
      <c r="AH493" s="2">
        <f t="shared" si="353"/>
        <v>1.0974008117527048</v>
      </c>
      <c r="AI493" s="23">
        <f t="shared" si="376"/>
        <v>15692244.965810781</v>
      </c>
      <c r="AJ493" s="23">
        <f t="shared" si="354"/>
        <v>769485.82670983125</v>
      </c>
      <c r="AK493" s="23">
        <f t="shared" si="355"/>
        <v>-17821.147996673186</v>
      </c>
      <c r="AL493" s="23">
        <f t="shared" si="380"/>
        <v>0</v>
      </c>
      <c r="AM493" s="23">
        <f t="shared" si="381"/>
        <v>0</v>
      </c>
      <c r="AN493" s="16">
        <f t="shared" si="371"/>
        <v>0</v>
      </c>
      <c r="AO493" s="23">
        <f t="shared" si="372"/>
        <v>0</v>
      </c>
      <c r="AP493" s="22">
        <f t="shared" si="373"/>
        <v>0</v>
      </c>
      <c r="AQ493" s="30">
        <f t="shared" si="356"/>
        <v>52450708.728900515</v>
      </c>
      <c r="AR493" s="28">
        <f t="shared" si="357"/>
        <v>1061357.2288541233</v>
      </c>
      <c r="AS493" s="25">
        <f t="shared" si="358"/>
        <v>44623705.665916681</v>
      </c>
      <c r="AT493" s="32">
        <f t="shared" si="359"/>
        <v>0</v>
      </c>
      <c r="AU493" s="23">
        <f t="shared" si="360"/>
        <v>0</v>
      </c>
      <c r="AV493" s="22">
        <f t="shared" si="361"/>
        <v>5545094.6741242819</v>
      </c>
      <c r="AW493" s="31">
        <f t="shared" si="374"/>
        <v>52450708.72890047</v>
      </c>
      <c r="AX493"/>
      <c r="AY493"/>
      <c r="AZ493"/>
      <c r="BA493"/>
    </row>
    <row r="494" spans="1:53" s="21" customFormat="1" x14ac:dyDescent="0.25">
      <c r="A494">
        <f t="shared" si="382"/>
        <v>336</v>
      </c>
      <c r="B494" t="s">
        <v>9</v>
      </c>
      <c r="C494" s="27">
        <f t="shared" si="339"/>
        <v>0</v>
      </c>
      <c r="D494" s="27">
        <f t="shared" si="362"/>
        <v>0</v>
      </c>
      <c r="E494" s="27" t="b">
        <f t="shared" si="338"/>
        <v>0</v>
      </c>
      <c r="F494" s="29">
        <f t="shared" si="340"/>
        <v>0</v>
      </c>
      <c r="G494" s="27">
        <f t="shared" si="363"/>
        <v>0</v>
      </c>
      <c r="H494" s="22">
        <f t="shared" si="341"/>
        <v>103072891.13101766</v>
      </c>
      <c r="I494" s="23">
        <f t="shared" si="342"/>
        <v>117880935.00931945</v>
      </c>
      <c r="J494" s="23">
        <f t="shared" si="343"/>
        <v>120</v>
      </c>
      <c r="K494" s="19">
        <f t="shared" si="364"/>
        <v>1.8193967340322852</v>
      </c>
      <c r="L494" s="16">
        <f t="shared" si="344"/>
        <v>0.79119153468268233</v>
      </c>
      <c r="M494" s="23">
        <f>M493-IF($B494="B",(Percent_Rent_In_Elsies*2.49%/12 * H493)/K493,0)+IF($B494="D",N494,0)+IF(B494="D",AK493)+IF(B494="C",F493*90%)-(Y494-Y493)-IF($B494="A",Q493/K493) + IF($B494="A",Q493/K493)</f>
        <v>-41207.893205373606</v>
      </c>
      <c r="N494" s="23">
        <f t="shared" si="345"/>
        <v>0</v>
      </c>
      <c r="O494" s="22">
        <f t="shared" si="346"/>
        <v>45350.805292158984</v>
      </c>
      <c r="P494" s="22">
        <f t="shared" si="377"/>
        <v>0</v>
      </c>
      <c r="Q494" s="22">
        <f t="shared" si="378"/>
        <v>0</v>
      </c>
      <c r="R494" s="22">
        <f t="shared" si="347"/>
        <v>1127734.3435163721</v>
      </c>
      <c r="S494" s="16">
        <f t="shared" si="337"/>
        <v>0</v>
      </c>
      <c r="T494" s="15">
        <f t="shared" si="348"/>
        <v>47466.011196849853</v>
      </c>
      <c r="U494" s="23">
        <f t="shared" si="365"/>
        <v>788108.3728684556</v>
      </c>
      <c r="V494" s="23">
        <f t="shared" si="366"/>
        <v>0</v>
      </c>
      <c r="W494" s="23">
        <f t="shared" si="379"/>
        <v>90183.896192671978</v>
      </c>
      <c r="X494" s="23">
        <f t="shared" si="367"/>
        <v>21560419.03808685</v>
      </c>
      <c r="Y494" s="23">
        <f t="shared" si="349"/>
        <v>3079540.3476106175</v>
      </c>
      <c r="Z494" s="3">
        <f t="shared" si="350"/>
        <v>0</v>
      </c>
      <c r="AA494" s="23">
        <f t="shared" si="351"/>
        <v>12092781.23844677</v>
      </c>
      <c r="AB494" s="26">
        <f t="shared" si="368"/>
        <v>37569824.999999993</v>
      </c>
      <c r="AC494" s="23">
        <f t="shared" si="369"/>
        <v>42373036</v>
      </c>
      <c r="AD494" s="23">
        <f t="shared" si="375"/>
        <v>4803211</v>
      </c>
      <c r="AE494" s="24">
        <f t="shared" si="336"/>
        <v>37569825</v>
      </c>
      <c r="AF494" s="3">
        <f t="shared" si="370"/>
        <v>0</v>
      </c>
      <c r="AG494" s="2">
        <f t="shared" si="352"/>
        <v>0</v>
      </c>
      <c r="AH494" s="2">
        <f t="shared" si="353"/>
        <v>1.0974008117527048</v>
      </c>
      <c r="AI494" s="23">
        <f t="shared" si="376"/>
        <v>15715404.77899782</v>
      </c>
      <c r="AJ494" s="23">
        <f t="shared" si="354"/>
        <v>769485.82670983125</v>
      </c>
      <c r="AK494" s="23">
        <f t="shared" si="355"/>
        <v>0</v>
      </c>
      <c r="AL494" s="23">
        <f t="shared" si="380"/>
        <v>0</v>
      </c>
      <c r="AM494" s="23">
        <f t="shared" si="381"/>
        <v>0</v>
      </c>
      <c r="AN494" s="16">
        <f t="shared" si="371"/>
        <v>0</v>
      </c>
      <c r="AO494" s="23">
        <f t="shared" si="372"/>
        <v>0</v>
      </c>
      <c r="AP494" s="22">
        <f t="shared" si="373"/>
        <v>0</v>
      </c>
      <c r="AQ494" s="30">
        <f t="shared" si="356"/>
        <v>52450708.728900515</v>
      </c>
      <c r="AR494" s="28">
        <f t="shared" si="357"/>
        <v>1061357.2288541233</v>
      </c>
      <c r="AS494" s="25">
        <f t="shared" si="358"/>
        <v>44623705.665916681</v>
      </c>
      <c r="AT494" s="32">
        <f t="shared" si="359"/>
        <v>0</v>
      </c>
      <c r="AU494" s="23">
        <f t="shared" si="360"/>
        <v>0</v>
      </c>
      <c r="AV494" s="22">
        <f t="shared" si="361"/>
        <v>5545094.6741242819</v>
      </c>
      <c r="AW494" s="31">
        <f t="shared" si="374"/>
        <v>52450708.72890047</v>
      </c>
      <c r="AX494"/>
      <c r="AY494"/>
      <c r="AZ494"/>
      <c r="BA494"/>
    </row>
    <row r="495" spans="1:53" x14ac:dyDescent="0.25">
      <c r="A495" s="21">
        <f t="shared" si="382"/>
        <v>336</v>
      </c>
      <c r="B495" s="21" t="s">
        <v>28</v>
      </c>
      <c r="C495" s="27">
        <f t="shared" si="339"/>
        <v>0</v>
      </c>
      <c r="D495" s="27">
        <f t="shared" si="362"/>
        <v>0</v>
      </c>
      <c r="E495" s="27" t="b">
        <f t="shared" si="338"/>
        <v>0</v>
      </c>
      <c r="F495" s="29">
        <f t="shared" si="340"/>
        <v>0</v>
      </c>
      <c r="G495" s="27">
        <f t="shared" si="363"/>
        <v>0</v>
      </c>
      <c r="H495" s="22">
        <f t="shared" si="341"/>
        <v>103072891.13101766</v>
      </c>
      <c r="I495" s="23">
        <f t="shared" si="342"/>
        <v>117880935.00931945</v>
      </c>
      <c r="J495" s="23">
        <f t="shared" si="343"/>
        <v>120</v>
      </c>
      <c r="K495" s="19">
        <f t="shared" si="364"/>
        <v>1.8193967340322852</v>
      </c>
      <c r="L495" s="16">
        <f t="shared" si="344"/>
        <v>0.79119153468268233</v>
      </c>
      <c r="M495" s="23">
        <f>M494-IF($B495="B",(Percent_Rent_In_Elsies*2.49%/12 * H494)/K494,0)+IF($B495="D",N495,0)+IF(B495="D",AK494)+IF(B495="C",F494*90%)-(Y495-Y494)-IF($B495="A",Q494/K494) + IF($B495="A",Q494/K494)</f>
        <v>-41207.893205373606</v>
      </c>
      <c r="N495" s="23">
        <f t="shared" si="345"/>
        <v>0</v>
      </c>
      <c r="O495" s="22">
        <f t="shared" si="346"/>
        <v>0</v>
      </c>
      <c r="P495" s="22">
        <f t="shared" si="377"/>
        <v>0</v>
      </c>
      <c r="Q495" s="22">
        <f t="shared" si="378"/>
        <v>45350.805292158984</v>
      </c>
      <c r="R495" s="22">
        <f t="shared" si="347"/>
        <v>1127734.3435163721</v>
      </c>
      <c r="S495" s="16">
        <f t="shared" si="337"/>
        <v>0</v>
      </c>
      <c r="T495" s="15">
        <f t="shared" si="348"/>
        <v>0</v>
      </c>
      <c r="U495" s="23">
        <f t="shared" si="365"/>
        <v>788108.3728684556</v>
      </c>
      <c r="V495" s="23">
        <f t="shared" si="366"/>
        <v>0</v>
      </c>
      <c r="W495" s="23">
        <f t="shared" si="379"/>
        <v>0</v>
      </c>
      <c r="X495" s="23">
        <f t="shared" si="367"/>
        <v>21560419.03808685</v>
      </c>
      <c r="Y495" s="23">
        <f t="shared" si="349"/>
        <v>3079540.3476106175</v>
      </c>
      <c r="Z495" s="3">
        <f t="shared" si="350"/>
        <v>4509.1948096336</v>
      </c>
      <c r="AA495" s="23">
        <f t="shared" si="351"/>
        <v>12160419.160591274</v>
      </c>
      <c r="AB495" s="26">
        <f t="shared" si="368"/>
        <v>37569825</v>
      </c>
      <c r="AC495" s="23">
        <f t="shared" si="369"/>
        <v>42373036</v>
      </c>
      <c r="AD495" s="23">
        <f t="shared" si="375"/>
        <v>4803211</v>
      </c>
      <c r="AE495" s="24">
        <f t="shared" si="336"/>
        <v>37569825</v>
      </c>
      <c r="AF495" s="3">
        <f t="shared" si="370"/>
        <v>0</v>
      </c>
      <c r="AG495" s="2">
        <f t="shared" si="352"/>
        <v>2.5124323992166903E-3</v>
      </c>
      <c r="AH495" s="2">
        <f t="shared" si="353"/>
        <v>1.0974008117527048</v>
      </c>
      <c r="AI495" s="23">
        <f t="shared" si="376"/>
        <v>15803304.932316707</v>
      </c>
      <c r="AJ495" s="23">
        <f t="shared" si="354"/>
        <v>769485.82670983125</v>
      </c>
      <c r="AK495" s="23">
        <f t="shared" si="355"/>
        <v>0</v>
      </c>
      <c r="AL495" s="23">
        <f t="shared" si="380"/>
        <v>0</v>
      </c>
      <c r="AM495" s="23">
        <f t="shared" si="381"/>
        <v>0</v>
      </c>
      <c r="AN495" s="16">
        <f t="shared" si="371"/>
        <v>0</v>
      </c>
      <c r="AO495" s="23">
        <f t="shared" si="372"/>
        <v>0</v>
      </c>
      <c r="AP495" s="22">
        <f t="shared" si="373"/>
        <v>0</v>
      </c>
      <c r="AQ495" s="30">
        <f t="shared" si="356"/>
        <v>52450708.728900515</v>
      </c>
      <c r="AR495" s="28">
        <f t="shared" si="357"/>
        <v>1061357.2288541233</v>
      </c>
      <c r="AS495" s="25">
        <f t="shared" si="358"/>
        <v>44623705.665916681</v>
      </c>
      <c r="AT495" s="32">
        <f t="shared" si="359"/>
        <v>9018.3896192672</v>
      </c>
      <c r="AU495" s="23">
        <f t="shared" si="360"/>
        <v>9018.3896192672</v>
      </c>
      <c r="AV495" s="22">
        <f t="shared" si="361"/>
        <v>5592560.6853211317</v>
      </c>
      <c r="AW495" s="31">
        <f t="shared" si="374"/>
        <v>52450708.728900462</v>
      </c>
    </row>
    <row r="496" spans="1:53" x14ac:dyDescent="0.25">
      <c r="A496">
        <f t="shared" si="382"/>
        <v>337</v>
      </c>
      <c r="B496" t="s">
        <v>6</v>
      </c>
      <c r="C496" s="27">
        <f t="shared" si="339"/>
        <v>0</v>
      </c>
      <c r="D496" s="27">
        <f t="shared" si="362"/>
        <v>0</v>
      </c>
      <c r="E496" s="27" t="b">
        <f t="shared" si="338"/>
        <v>0</v>
      </c>
      <c r="F496" s="29">
        <f t="shared" si="340"/>
        <v>0</v>
      </c>
      <c r="G496" s="27">
        <f t="shared" si="363"/>
        <v>0</v>
      </c>
      <c r="H496" s="22">
        <f t="shared" si="341"/>
        <v>104279707.19271377</v>
      </c>
      <c r="I496" s="23">
        <f t="shared" si="342"/>
        <v>117880935.00931945</v>
      </c>
      <c r="J496" s="23">
        <f t="shared" si="343"/>
        <v>122</v>
      </c>
      <c r="K496" s="19">
        <f t="shared" si="364"/>
        <v>1.8376361862909583</v>
      </c>
      <c r="L496" s="16">
        <f t="shared" si="344"/>
        <v>0.80045510186757252</v>
      </c>
      <c r="M496" s="23">
        <f>M495-IF($B496="B",(Percent_Rent_In_Elsies*2.49%/12 * H495)/K495,0)+IF($B496="D",N496,0)+IF(B496="D",AK495)+IF(B496="C",F495*90%)-(Y496-Y495)-IF($B496="A",Q495/K495) + IF($B496="A",Q495/K495)</f>
        <v>-41207.893205373606</v>
      </c>
      <c r="N496" s="23">
        <f t="shared" si="345"/>
        <v>0</v>
      </c>
      <c r="O496" s="22">
        <f t="shared" si="346"/>
        <v>0</v>
      </c>
      <c r="P496" s="22">
        <f t="shared" si="377"/>
        <v>0</v>
      </c>
      <c r="Q496" s="22">
        <f t="shared" si="378"/>
        <v>0</v>
      </c>
      <c r="R496" s="22">
        <f t="shared" si="347"/>
        <v>1127734.3435163721</v>
      </c>
      <c r="S496" s="16">
        <f t="shared" si="337"/>
        <v>0</v>
      </c>
      <c r="T496" s="15">
        <f t="shared" si="348"/>
        <v>0</v>
      </c>
      <c r="U496" s="23">
        <f t="shared" si="365"/>
        <v>788108.3728684556</v>
      </c>
      <c r="V496" s="23">
        <f t="shared" si="366"/>
        <v>0</v>
      </c>
      <c r="W496" s="23">
        <f t="shared" si="379"/>
        <v>24926.28707299539</v>
      </c>
      <c r="X496" s="23">
        <f t="shared" si="367"/>
        <v>21558038.725062028</v>
      </c>
      <c r="Y496" s="23">
        <f t="shared" si="349"/>
        <v>3079540.3476106175</v>
      </c>
      <c r="Z496" s="3">
        <f t="shared" si="350"/>
        <v>0</v>
      </c>
      <c r="AA496" s="23">
        <f t="shared" si="351"/>
        <v>12160419.160591274</v>
      </c>
      <c r="AB496" s="26">
        <f t="shared" si="368"/>
        <v>37569825</v>
      </c>
      <c r="AC496" s="23">
        <f t="shared" si="369"/>
        <v>42373036</v>
      </c>
      <c r="AD496" s="23">
        <f t="shared" si="375"/>
        <v>4803211</v>
      </c>
      <c r="AE496" s="24">
        <f t="shared" si="336"/>
        <v>37569825</v>
      </c>
      <c r="AF496" s="3">
        <f t="shared" si="370"/>
        <v>0</v>
      </c>
      <c r="AG496" s="2">
        <f t="shared" si="352"/>
        <v>0</v>
      </c>
      <c r="AH496" s="2">
        <f t="shared" si="353"/>
        <v>1.1102495919820097</v>
      </c>
      <c r="AI496" s="23">
        <f t="shared" si="376"/>
        <v>15961733.064263176</v>
      </c>
      <c r="AJ496" s="23">
        <f t="shared" si="354"/>
        <v>761848.29752712208</v>
      </c>
      <c r="AK496" s="23">
        <f t="shared" si="355"/>
        <v>0</v>
      </c>
      <c r="AL496" s="23">
        <f t="shared" si="380"/>
        <v>0</v>
      </c>
      <c r="AM496" s="23">
        <f t="shared" si="381"/>
        <v>0</v>
      </c>
      <c r="AN496" s="16">
        <f t="shared" si="371"/>
        <v>0</v>
      </c>
      <c r="AO496" s="23">
        <f t="shared" si="372"/>
        <v>0</v>
      </c>
      <c r="AP496" s="22">
        <f t="shared" si="373"/>
        <v>0</v>
      </c>
      <c r="AQ496" s="30">
        <f t="shared" si="356"/>
        <v>52405403.274413645</v>
      </c>
      <c r="AR496" s="28">
        <f t="shared" si="357"/>
        <v>1061402.5796594154</v>
      </c>
      <c r="AS496" s="25">
        <f t="shared" si="358"/>
        <v>44623705.665916681</v>
      </c>
      <c r="AT496" s="32">
        <f t="shared" si="359"/>
        <v>0</v>
      </c>
      <c r="AU496" s="23">
        <f t="shared" si="360"/>
        <v>0</v>
      </c>
      <c r="AV496" s="22">
        <f t="shared" si="361"/>
        <v>5592560.6853211317</v>
      </c>
      <c r="AW496" s="31">
        <f t="shared" si="374"/>
        <v>52405403.274413601</v>
      </c>
    </row>
    <row r="497" spans="1:53" x14ac:dyDescent="0.25">
      <c r="A497">
        <f t="shared" si="382"/>
        <v>337</v>
      </c>
      <c r="B497" t="s">
        <v>7</v>
      </c>
      <c r="C497" s="27">
        <f t="shared" si="339"/>
        <v>0</v>
      </c>
      <c r="D497" s="27">
        <f t="shared" si="362"/>
        <v>183763.61862909581</v>
      </c>
      <c r="E497" s="27" t="b">
        <f t="shared" si="338"/>
        <v>0</v>
      </c>
      <c r="F497" s="29">
        <f t="shared" si="340"/>
        <v>100000</v>
      </c>
      <c r="G497" s="27">
        <f t="shared" si="363"/>
        <v>0</v>
      </c>
      <c r="H497" s="22">
        <f t="shared" si="341"/>
        <v>104463470.81134287</v>
      </c>
      <c r="I497" s="23">
        <f t="shared" si="342"/>
        <v>118110508.93320394</v>
      </c>
      <c r="J497" s="23">
        <f t="shared" si="343"/>
        <v>122</v>
      </c>
      <c r="K497" s="19">
        <f t="shared" si="364"/>
        <v>1.8376361862909583</v>
      </c>
      <c r="L497" s="16">
        <f t="shared" si="344"/>
        <v>0.80045510186757252</v>
      </c>
      <c r="M497" s="23">
        <f>M496-IF($B497="B",(Percent_Rent_In_Elsies*2.49%/12 * H496)/K496,0)+IF($B497="D",N497,0)+IF(B497="D",AK496)+IF(B497="C",F496*90%)-(Y497-Y496)-IF($B497="A",Q496/K496) + IF($B497="A",Q496/K496)</f>
        <v>-100082.54805792583</v>
      </c>
      <c r="N497" s="23">
        <f t="shared" si="345"/>
        <v>0</v>
      </c>
      <c r="O497" s="22">
        <f t="shared" si="346"/>
        <v>0</v>
      </c>
      <c r="P497" s="22">
        <f t="shared" si="377"/>
        <v>0</v>
      </c>
      <c r="Q497" s="22">
        <f t="shared" si="378"/>
        <v>0</v>
      </c>
      <c r="R497" s="22">
        <f t="shared" si="347"/>
        <v>1033756.4815566745</v>
      </c>
      <c r="S497" s="16">
        <f t="shared" si="337"/>
        <v>93977.861959697679</v>
      </c>
      <c r="T497" s="15">
        <f t="shared" si="348"/>
        <v>0</v>
      </c>
      <c r="U497" s="23">
        <f t="shared" si="365"/>
        <v>722432.67512941768</v>
      </c>
      <c r="V497" s="23">
        <f t="shared" si="366"/>
        <v>65675.697739037962</v>
      </c>
      <c r="W497" s="23">
        <f t="shared" si="379"/>
        <v>24926.28707299539</v>
      </c>
      <c r="X497" s="23">
        <f t="shared" si="367"/>
        <v>21558038.725062028</v>
      </c>
      <c r="Y497" s="23">
        <f t="shared" si="349"/>
        <v>3079540.3476106175</v>
      </c>
      <c r="Z497" s="3">
        <f t="shared" si="350"/>
        <v>0</v>
      </c>
      <c r="AA497" s="23">
        <f t="shared" si="351"/>
        <v>12160419.160591274</v>
      </c>
      <c r="AB497" s="26">
        <f t="shared" si="368"/>
        <v>37569825</v>
      </c>
      <c r="AC497" s="23">
        <f t="shared" si="369"/>
        <v>42373036</v>
      </c>
      <c r="AD497" s="23">
        <f t="shared" si="375"/>
        <v>4803211</v>
      </c>
      <c r="AE497" s="24">
        <f t="shared" si="336"/>
        <v>37569825</v>
      </c>
      <c r="AF497" s="3">
        <f t="shared" si="370"/>
        <v>0</v>
      </c>
      <c r="AG497" s="2">
        <f t="shared" si="352"/>
        <v>0</v>
      </c>
      <c r="AH497" s="2">
        <f t="shared" si="353"/>
        <v>1.1122060942401821</v>
      </c>
      <c r="AI497" s="23">
        <f t="shared" si="376"/>
        <v>15961733.064263176</v>
      </c>
      <c r="AJ497" s="23">
        <f t="shared" si="354"/>
        <v>761848.29752712208</v>
      </c>
      <c r="AK497" s="23">
        <f t="shared" si="355"/>
        <v>0</v>
      </c>
      <c r="AL497" s="23">
        <f t="shared" si="380"/>
        <v>269488.09845239483</v>
      </c>
      <c r="AM497" s="23">
        <f t="shared" si="381"/>
        <v>30796357351.466766</v>
      </c>
      <c r="AN497" s="16">
        <f t="shared" si="371"/>
        <v>0</v>
      </c>
      <c r="AO497" s="23">
        <f t="shared" si="372"/>
        <v>58874.65485255223</v>
      </c>
      <c r="AP497" s="22">
        <f t="shared" si="373"/>
        <v>108190.19621244054</v>
      </c>
      <c r="AQ497" s="30">
        <f t="shared" si="356"/>
        <v>52804627.668799818</v>
      </c>
      <c r="AR497" s="28">
        <f t="shared" si="357"/>
        <v>1168673.1592040502</v>
      </c>
      <c r="AS497" s="25">
        <f t="shared" si="358"/>
        <v>44807469.284545779</v>
      </c>
      <c r="AT497" s="32">
        <f t="shared" si="359"/>
        <v>0</v>
      </c>
      <c r="AU497" s="23">
        <f t="shared" si="360"/>
        <v>0</v>
      </c>
      <c r="AV497" s="22">
        <f t="shared" si="361"/>
        <v>5592560.6853211317</v>
      </c>
      <c r="AW497" s="31">
        <f t="shared" si="374"/>
        <v>52804627.668799773</v>
      </c>
    </row>
    <row r="498" spans="1:53" x14ac:dyDescent="0.25">
      <c r="A498">
        <f t="shared" si="382"/>
        <v>337</v>
      </c>
      <c r="B498" t="s">
        <v>8</v>
      </c>
      <c r="C498" s="27">
        <f t="shared" si="339"/>
        <v>0</v>
      </c>
      <c r="D498" s="27">
        <f t="shared" si="362"/>
        <v>0</v>
      </c>
      <c r="E498" s="27" t="b">
        <f t="shared" si="338"/>
        <v>0</v>
      </c>
      <c r="F498" s="29">
        <f t="shared" si="340"/>
        <v>0</v>
      </c>
      <c r="G498" s="27">
        <f t="shared" si="363"/>
        <v>0</v>
      </c>
      <c r="H498" s="22">
        <f t="shared" si="341"/>
        <v>104463470.81134287</v>
      </c>
      <c r="I498" s="23">
        <f t="shared" si="342"/>
        <v>118110508.93320394</v>
      </c>
      <c r="J498" s="23">
        <f t="shared" si="343"/>
        <v>122</v>
      </c>
      <c r="K498" s="19">
        <f t="shared" si="364"/>
        <v>1.8376361862909583</v>
      </c>
      <c r="L498" s="16">
        <f t="shared" si="344"/>
        <v>0.80045510186757252</v>
      </c>
      <c r="M498" s="23">
        <f>M497-IF($B498="B",(Percent_Rent_In_Elsies*2.49%/12 * H497)/K497,0)+IF($B498="D",N498,0)+IF(B498="D",AK497)+IF(B498="C",F497*90%)-(Y498-Y497)-IF($B498="A",Q497/K497) + IF($B498="A",Q497/K497)</f>
        <v>-22764.31595564395</v>
      </c>
      <c r="N498" s="23">
        <f t="shared" si="345"/>
        <v>0</v>
      </c>
      <c r="O498" s="22">
        <f t="shared" si="346"/>
        <v>0</v>
      </c>
      <c r="P498" s="22">
        <f t="shared" si="377"/>
        <v>0</v>
      </c>
      <c r="Q498" s="22">
        <f t="shared" si="378"/>
        <v>0</v>
      </c>
      <c r="R498" s="22">
        <f t="shared" si="347"/>
        <v>1141946.677769115</v>
      </c>
      <c r="S498" s="16">
        <f t="shared" si="337"/>
        <v>93977.861959697679</v>
      </c>
      <c r="T498" s="15">
        <f t="shared" si="348"/>
        <v>0</v>
      </c>
      <c r="U498" s="23">
        <f t="shared" si="365"/>
        <v>791307.3299819699</v>
      </c>
      <c r="V498" s="23">
        <f t="shared" si="366"/>
        <v>65675.697739037962</v>
      </c>
      <c r="W498" s="23">
        <f t="shared" si="379"/>
        <v>24926.28707299539</v>
      </c>
      <c r="X498" s="23">
        <f t="shared" si="367"/>
        <v>21558038.725062028</v>
      </c>
      <c r="Y498" s="23">
        <f t="shared" si="349"/>
        <v>3092222.1155083356</v>
      </c>
      <c r="Z498" s="3">
        <f t="shared" si="350"/>
        <v>0</v>
      </c>
      <c r="AA498" s="23">
        <f t="shared" si="351"/>
        <v>12160419.160591274</v>
      </c>
      <c r="AB498" s="26">
        <f t="shared" si="368"/>
        <v>37669824.999999993</v>
      </c>
      <c r="AC498" s="23">
        <f t="shared" si="369"/>
        <v>42473036</v>
      </c>
      <c r="AD498" s="23">
        <f t="shared" si="375"/>
        <v>4803211</v>
      </c>
      <c r="AE498" s="24">
        <f t="shared" si="336"/>
        <v>37669825</v>
      </c>
      <c r="AF498" s="3">
        <f t="shared" si="370"/>
        <v>21535274.409106385</v>
      </c>
      <c r="AG498" s="2">
        <f t="shared" si="352"/>
        <v>0</v>
      </c>
      <c r="AH498" s="2">
        <f t="shared" si="353"/>
        <v>1.1092535822647742</v>
      </c>
      <c r="AI498" s="23">
        <f t="shared" si="376"/>
        <v>15961733.064263176</v>
      </c>
      <c r="AJ498" s="23">
        <f t="shared" si="354"/>
        <v>761848.29752712208</v>
      </c>
      <c r="AK498" s="23">
        <f t="shared" si="355"/>
        <v>-17941.057095984561</v>
      </c>
      <c r="AL498" s="23">
        <f t="shared" si="380"/>
        <v>0</v>
      </c>
      <c r="AM498" s="23">
        <f t="shared" si="381"/>
        <v>0</v>
      </c>
      <c r="AN498" s="16">
        <f t="shared" si="371"/>
        <v>0</v>
      </c>
      <c r="AO498" s="23">
        <f t="shared" si="372"/>
        <v>0</v>
      </c>
      <c r="AP498" s="22">
        <f t="shared" si="373"/>
        <v>0</v>
      </c>
      <c r="AQ498" s="30">
        <f t="shared" si="356"/>
        <v>52686316.057035938</v>
      </c>
      <c r="AR498" s="28">
        <f t="shared" si="357"/>
        <v>1050361.5474401726</v>
      </c>
      <c r="AS498" s="25">
        <f t="shared" si="358"/>
        <v>44807469.284545779</v>
      </c>
      <c r="AT498" s="32">
        <f t="shared" si="359"/>
        <v>0</v>
      </c>
      <c r="AU498" s="23">
        <f t="shared" si="360"/>
        <v>0</v>
      </c>
      <c r="AV498" s="22">
        <f t="shared" si="361"/>
        <v>5592560.6853211317</v>
      </c>
      <c r="AW498" s="31">
        <f t="shared" si="374"/>
        <v>52686316.057035893</v>
      </c>
    </row>
    <row r="499" spans="1:53" x14ac:dyDescent="0.25">
      <c r="A499" s="21">
        <f t="shared" si="382"/>
        <v>337</v>
      </c>
      <c r="B499" s="21" t="s">
        <v>9</v>
      </c>
      <c r="C499" s="27">
        <f t="shared" si="339"/>
        <v>0</v>
      </c>
      <c r="D499" s="27">
        <f t="shared" si="362"/>
        <v>0</v>
      </c>
      <c r="E499" s="27" t="b">
        <f t="shared" si="338"/>
        <v>0</v>
      </c>
      <c r="F499" s="29">
        <f t="shared" si="340"/>
        <v>0</v>
      </c>
      <c r="G499" s="27">
        <f t="shared" si="363"/>
        <v>0</v>
      </c>
      <c r="H499" s="22">
        <f t="shared" si="341"/>
        <v>104463470.81134287</v>
      </c>
      <c r="I499" s="23">
        <f t="shared" si="342"/>
        <v>118110508.93320394</v>
      </c>
      <c r="J499" s="23">
        <f t="shared" si="343"/>
        <v>122</v>
      </c>
      <c r="K499" s="19">
        <f t="shared" si="364"/>
        <v>1.8376361862909583</v>
      </c>
      <c r="L499" s="16">
        <f t="shared" si="344"/>
        <v>0.80045510186757252</v>
      </c>
      <c r="M499" s="23">
        <f>M498-IF($B499="B",(Percent_Rent_In_Elsies*2.49%/12 * H498)/K498,0)+IF($B499="D",N499,0)+IF(B499="D",AK498)+IF(B499="C",F498*90%)-(Y499-Y498)-IF($B499="A",Q498/K498) + IF($B499="A",Q498/K498)</f>
        <v>-40705.373051628514</v>
      </c>
      <c r="N499" s="23">
        <f t="shared" si="345"/>
        <v>0</v>
      </c>
      <c r="O499" s="22">
        <f t="shared" si="346"/>
        <v>46081.794050076984</v>
      </c>
      <c r="P499" s="22">
        <f t="shared" si="377"/>
        <v>0</v>
      </c>
      <c r="Q499" s="22">
        <f t="shared" si="378"/>
        <v>0</v>
      </c>
      <c r="R499" s="22">
        <f t="shared" si="347"/>
        <v>1141946.677769115</v>
      </c>
      <c r="S499" s="16">
        <f t="shared" si="337"/>
        <v>0</v>
      </c>
      <c r="T499" s="15">
        <f t="shared" si="348"/>
        <v>47896.067909620695</v>
      </c>
      <c r="U499" s="23">
        <f t="shared" si="365"/>
        <v>791307.3299819699</v>
      </c>
      <c r="V499" s="23">
        <f t="shared" si="366"/>
        <v>0</v>
      </c>
      <c r="W499" s="23">
        <f t="shared" si="379"/>
        <v>90601.984812033348</v>
      </c>
      <c r="X499" s="23">
        <f t="shared" si="367"/>
        <v>21558038.725062028</v>
      </c>
      <c r="Y499" s="23">
        <f t="shared" si="349"/>
        <v>3092222.1155083356</v>
      </c>
      <c r="Z499" s="3">
        <f t="shared" si="350"/>
        <v>0</v>
      </c>
      <c r="AA499" s="23">
        <f t="shared" si="351"/>
        <v>12178360.217687258</v>
      </c>
      <c r="AB499" s="26">
        <f t="shared" si="368"/>
        <v>37669825</v>
      </c>
      <c r="AC499" s="23">
        <f t="shared" si="369"/>
        <v>42473036</v>
      </c>
      <c r="AD499" s="23">
        <f t="shared" si="375"/>
        <v>4803211</v>
      </c>
      <c r="AE499" s="24">
        <f t="shared" ref="AE499:AE562" si="383">AC499-AD499</f>
        <v>37669825</v>
      </c>
      <c r="AF499" s="3">
        <f t="shared" si="370"/>
        <v>0</v>
      </c>
      <c r="AG499" s="2">
        <f t="shared" si="352"/>
        <v>0</v>
      </c>
      <c r="AH499" s="2">
        <f t="shared" si="353"/>
        <v>1.1092535822647742</v>
      </c>
      <c r="AI499" s="23">
        <f t="shared" si="376"/>
        <v>15985282.446934527</v>
      </c>
      <c r="AJ499" s="23">
        <f t="shared" si="354"/>
        <v>761848.29752712208</v>
      </c>
      <c r="AK499" s="23">
        <f t="shared" si="355"/>
        <v>0</v>
      </c>
      <c r="AL499" s="23">
        <f t="shared" si="380"/>
        <v>0</v>
      </c>
      <c r="AM499" s="23">
        <f t="shared" si="381"/>
        <v>0</v>
      </c>
      <c r="AN499" s="16">
        <f t="shared" si="371"/>
        <v>0</v>
      </c>
      <c r="AO499" s="23">
        <f t="shared" si="372"/>
        <v>0</v>
      </c>
      <c r="AP499" s="22">
        <f t="shared" si="373"/>
        <v>0</v>
      </c>
      <c r="AQ499" s="30">
        <f t="shared" si="356"/>
        <v>52686316.057035938</v>
      </c>
      <c r="AR499" s="28">
        <f t="shared" si="357"/>
        <v>1050361.5474401726</v>
      </c>
      <c r="AS499" s="25">
        <f t="shared" si="358"/>
        <v>44807469.284545779</v>
      </c>
      <c r="AT499" s="32">
        <f t="shared" si="359"/>
        <v>0</v>
      </c>
      <c r="AU499" s="23">
        <f t="shared" si="360"/>
        <v>0</v>
      </c>
      <c r="AV499" s="22">
        <f t="shared" si="361"/>
        <v>5592560.6853211317</v>
      </c>
      <c r="AW499" s="31">
        <f t="shared" si="374"/>
        <v>52686316.057035893</v>
      </c>
      <c r="AX499" s="21"/>
      <c r="AY499" s="21"/>
      <c r="AZ499" s="21"/>
      <c r="BA499" s="21"/>
    </row>
    <row r="500" spans="1:53" x14ac:dyDescent="0.25">
      <c r="A500" s="21">
        <f t="shared" si="382"/>
        <v>337</v>
      </c>
      <c r="B500" s="21" t="s">
        <v>28</v>
      </c>
      <c r="C500" s="27">
        <f t="shared" si="339"/>
        <v>0</v>
      </c>
      <c r="D500" s="27">
        <f t="shared" si="362"/>
        <v>0</v>
      </c>
      <c r="E500" s="27" t="b">
        <f t="shared" si="338"/>
        <v>0</v>
      </c>
      <c r="F500" s="29">
        <f t="shared" si="340"/>
        <v>0</v>
      </c>
      <c r="G500" s="27">
        <f t="shared" si="363"/>
        <v>0</v>
      </c>
      <c r="H500" s="22">
        <f t="shared" si="341"/>
        <v>104463470.81134287</v>
      </c>
      <c r="I500" s="23">
        <f t="shared" si="342"/>
        <v>118110508.93320394</v>
      </c>
      <c r="J500" s="23">
        <f t="shared" si="343"/>
        <v>122</v>
      </c>
      <c r="K500" s="19">
        <f t="shared" si="364"/>
        <v>1.8376361862909583</v>
      </c>
      <c r="L500" s="16">
        <f t="shared" si="344"/>
        <v>0.80045510186757252</v>
      </c>
      <c r="M500" s="23">
        <f>M499-IF($B500="B",(Percent_Rent_In_Elsies*2.49%/12 * H499)/K499,0)+IF($B500="D",N500,0)+IF(B500="D",AK499)+IF(B500="C",F499*90%)-(Y500-Y499)-IF($B500="A",Q499/K499) + IF($B500="A",Q499/K499)</f>
        <v>-40705.373051628514</v>
      </c>
      <c r="N500" s="23">
        <f t="shared" si="345"/>
        <v>0</v>
      </c>
      <c r="O500" s="22">
        <f t="shared" si="346"/>
        <v>0</v>
      </c>
      <c r="P500" s="22">
        <f t="shared" si="377"/>
        <v>0</v>
      </c>
      <c r="Q500" s="22">
        <f t="shared" si="378"/>
        <v>46081.794050076984</v>
      </c>
      <c r="R500" s="22">
        <f t="shared" si="347"/>
        <v>1141946.677769115</v>
      </c>
      <c r="S500" s="16">
        <f t="shared" si="337"/>
        <v>0</v>
      </c>
      <c r="T500" s="15">
        <f t="shared" si="348"/>
        <v>0</v>
      </c>
      <c r="U500" s="23">
        <f t="shared" si="365"/>
        <v>791307.3299819699</v>
      </c>
      <c r="V500" s="23">
        <f t="shared" si="366"/>
        <v>0</v>
      </c>
      <c r="W500" s="23">
        <f t="shared" si="379"/>
        <v>0</v>
      </c>
      <c r="X500" s="23">
        <f t="shared" si="367"/>
        <v>21558038.725062028</v>
      </c>
      <c r="Y500" s="23">
        <f t="shared" si="349"/>
        <v>3092222.1155083356</v>
      </c>
      <c r="Z500" s="3">
        <f t="shared" si="350"/>
        <v>4530.0992406016685</v>
      </c>
      <c r="AA500" s="23">
        <f t="shared" si="351"/>
        <v>12246311.706296284</v>
      </c>
      <c r="AB500" s="26">
        <f t="shared" si="368"/>
        <v>37669825</v>
      </c>
      <c r="AC500" s="23">
        <f t="shared" si="369"/>
        <v>42473036</v>
      </c>
      <c r="AD500" s="23">
        <f t="shared" si="375"/>
        <v>4803211</v>
      </c>
      <c r="AE500" s="24">
        <f t="shared" si="383"/>
        <v>37669825</v>
      </c>
      <c r="AF500" s="3">
        <f t="shared" si="370"/>
        <v>0</v>
      </c>
      <c r="AG500" s="2">
        <f t="shared" si="352"/>
        <v>2.524285962394466E-3</v>
      </c>
      <c r="AH500" s="2">
        <f t="shared" si="353"/>
        <v>1.1092535822647742</v>
      </c>
      <c r="AI500" s="23">
        <f t="shared" si="376"/>
        <v>16074475.385777587</v>
      </c>
      <c r="AJ500" s="23">
        <f t="shared" si="354"/>
        <v>761848.29752712208</v>
      </c>
      <c r="AK500" s="23">
        <f t="shared" si="355"/>
        <v>0</v>
      </c>
      <c r="AL500" s="23">
        <f t="shared" si="380"/>
        <v>0</v>
      </c>
      <c r="AM500" s="23">
        <f t="shared" si="381"/>
        <v>0</v>
      </c>
      <c r="AN500" s="16">
        <f t="shared" si="371"/>
        <v>0</v>
      </c>
      <c r="AO500" s="23">
        <f t="shared" si="372"/>
        <v>0</v>
      </c>
      <c r="AP500" s="22">
        <f t="shared" si="373"/>
        <v>0</v>
      </c>
      <c r="AQ500" s="30">
        <f t="shared" si="356"/>
        <v>52686316.057035938</v>
      </c>
      <c r="AR500" s="28">
        <f t="shared" si="357"/>
        <v>1050361.5474401726</v>
      </c>
      <c r="AS500" s="25">
        <f t="shared" si="358"/>
        <v>44807469.284545779</v>
      </c>
      <c r="AT500" s="32">
        <f t="shared" si="359"/>
        <v>9060.198481203337</v>
      </c>
      <c r="AU500" s="23">
        <f t="shared" si="360"/>
        <v>9060.198481203337</v>
      </c>
      <c r="AV500" s="22">
        <f t="shared" si="361"/>
        <v>5640456.7532307524</v>
      </c>
      <c r="AW500" s="31">
        <f t="shared" si="374"/>
        <v>52686316.057035893</v>
      </c>
      <c r="AX500" s="21"/>
      <c r="AY500" s="21"/>
      <c r="AZ500" s="21"/>
      <c r="BA500" s="21"/>
    </row>
    <row r="501" spans="1:53" x14ac:dyDescent="0.25">
      <c r="A501">
        <f t="shared" si="382"/>
        <v>338</v>
      </c>
      <c r="B501" t="s">
        <v>6</v>
      </c>
      <c r="C501" s="27">
        <f t="shared" si="339"/>
        <v>0</v>
      </c>
      <c r="D501" s="27">
        <f t="shared" si="362"/>
        <v>0</v>
      </c>
      <c r="E501" s="27" t="b">
        <f t="shared" si="338"/>
        <v>0</v>
      </c>
      <c r="F501" s="29">
        <f t="shared" si="340"/>
        <v>0</v>
      </c>
      <c r="G501" s="27">
        <f t="shared" si="363"/>
        <v>0</v>
      </c>
      <c r="H501" s="22">
        <f t="shared" si="341"/>
        <v>105686568.3014036</v>
      </c>
      <c r="I501" s="23">
        <f t="shared" si="342"/>
        <v>118110508.93320394</v>
      </c>
      <c r="J501" s="23">
        <f t="shared" si="343"/>
        <v>124</v>
      </c>
      <c r="K501" s="19">
        <f t="shared" si="364"/>
        <v>1.8560584890585246</v>
      </c>
      <c r="L501" s="16">
        <f t="shared" si="344"/>
        <v>0.80982713037090104</v>
      </c>
      <c r="M501" s="23">
        <f>M500-IF($B501="B",(Percent_Rent_In_Elsies*2.49%/12 * H500)/K500,0)+IF($B501="D",N501,0)+IF(B501="D",AK500)+IF(B501="C",F500*90%)-(Y501-Y500)-IF($B501="A",Q500/K500) + IF($B501="A",Q500/K500)</f>
        <v>-40705.373051628507</v>
      </c>
      <c r="N501" s="23">
        <f t="shared" si="345"/>
        <v>0</v>
      </c>
      <c r="O501" s="22">
        <f t="shared" si="346"/>
        <v>0</v>
      </c>
      <c r="P501" s="22">
        <f t="shared" si="377"/>
        <v>0</v>
      </c>
      <c r="Q501" s="22">
        <f t="shared" si="378"/>
        <v>0</v>
      </c>
      <c r="R501" s="22">
        <f t="shared" si="347"/>
        <v>1141946.677769115</v>
      </c>
      <c r="S501" s="16">
        <f t="shared" si="337"/>
        <v>0</v>
      </c>
      <c r="T501" s="15">
        <f t="shared" si="348"/>
        <v>0</v>
      </c>
      <c r="U501" s="23">
        <f t="shared" si="365"/>
        <v>791307.3299819699</v>
      </c>
      <c r="V501" s="23">
        <f t="shared" si="366"/>
        <v>0</v>
      </c>
      <c r="W501" s="23">
        <f t="shared" si="379"/>
        <v>25076.668817176156</v>
      </c>
      <c r="X501" s="23">
        <f t="shared" si="367"/>
        <v>21555612.552447855</v>
      </c>
      <c r="Y501" s="23">
        <f t="shared" si="349"/>
        <v>3092222.1155083356</v>
      </c>
      <c r="Z501" s="3">
        <f t="shared" si="350"/>
        <v>0</v>
      </c>
      <c r="AA501" s="23">
        <f t="shared" si="351"/>
        <v>12246311.706296284</v>
      </c>
      <c r="AB501" s="26">
        <f t="shared" si="368"/>
        <v>37669824.999999993</v>
      </c>
      <c r="AC501" s="23">
        <f t="shared" si="369"/>
        <v>42473036</v>
      </c>
      <c r="AD501" s="23">
        <f t="shared" si="375"/>
        <v>4803211</v>
      </c>
      <c r="AE501" s="24">
        <f t="shared" si="383"/>
        <v>37669825</v>
      </c>
      <c r="AF501" s="3">
        <f t="shared" si="370"/>
        <v>0</v>
      </c>
      <c r="AG501" s="2">
        <f t="shared" si="352"/>
        <v>0</v>
      </c>
      <c r="AH501" s="2">
        <f t="shared" si="353"/>
        <v>1.1222411391760232</v>
      </c>
      <c r="AI501" s="23">
        <f t="shared" si="376"/>
        <v>16235622.001520002</v>
      </c>
      <c r="AJ501" s="23">
        <f t="shared" si="354"/>
        <v>754286.57461659098</v>
      </c>
      <c r="AK501" s="23">
        <f t="shared" si="355"/>
        <v>0</v>
      </c>
      <c r="AL501" s="23">
        <f t="shared" si="380"/>
        <v>0</v>
      </c>
      <c r="AM501" s="23">
        <f t="shared" si="381"/>
        <v>0</v>
      </c>
      <c r="AN501" s="16">
        <f t="shared" si="371"/>
        <v>0</v>
      </c>
      <c r="AO501" s="23">
        <f t="shared" si="372"/>
        <v>0</v>
      </c>
      <c r="AP501" s="22">
        <f t="shared" si="373"/>
        <v>0</v>
      </c>
      <c r="AQ501" s="30">
        <f t="shared" si="356"/>
        <v>52640280.344779916</v>
      </c>
      <c r="AR501" s="28">
        <f t="shared" si="357"/>
        <v>1050407.6292342227</v>
      </c>
      <c r="AS501" s="25">
        <f t="shared" si="358"/>
        <v>44807469.284545779</v>
      </c>
      <c r="AT501" s="32">
        <f t="shared" si="359"/>
        <v>0</v>
      </c>
      <c r="AU501" s="23">
        <f t="shared" si="360"/>
        <v>0</v>
      </c>
      <c r="AV501" s="22">
        <f t="shared" si="361"/>
        <v>5640456.7532307524</v>
      </c>
      <c r="AW501" s="31">
        <f t="shared" si="374"/>
        <v>52640280.344779871</v>
      </c>
    </row>
    <row r="502" spans="1:53" x14ac:dyDescent="0.25">
      <c r="A502">
        <f t="shared" si="382"/>
        <v>338</v>
      </c>
      <c r="B502" t="s">
        <v>7</v>
      </c>
      <c r="C502" s="27">
        <f t="shared" si="339"/>
        <v>0</v>
      </c>
      <c r="D502" s="27">
        <f t="shared" si="362"/>
        <v>185605.84890585244</v>
      </c>
      <c r="E502" s="27" t="b">
        <f t="shared" si="338"/>
        <v>0</v>
      </c>
      <c r="F502" s="29">
        <f t="shared" si="340"/>
        <v>100000</v>
      </c>
      <c r="G502" s="27">
        <f t="shared" si="363"/>
        <v>0</v>
      </c>
      <c r="H502" s="22">
        <f t="shared" si="341"/>
        <v>105872174.15030944</v>
      </c>
      <c r="I502" s="23">
        <f t="shared" si="342"/>
        <v>118339700.87052622</v>
      </c>
      <c r="J502" s="23">
        <f t="shared" si="343"/>
        <v>124</v>
      </c>
      <c r="K502" s="19">
        <f t="shared" si="364"/>
        <v>1.8560584890585246</v>
      </c>
      <c r="L502" s="16">
        <f t="shared" si="344"/>
        <v>0.80982713037090104</v>
      </c>
      <c r="M502" s="23">
        <f>M501-IF($B502="B",(Percent_Rent_In_Elsies*2.49%/12 * H501)/K501,0)+IF($B502="D",N502,0)+IF(B502="D",AK501)+IF(B502="C",F501*90%)-(Y502-Y501)-IF($B502="A",Q501/K501) + IF($B502="A",Q501/K501)</f>
        <v>-99782.075245601663</v>
      </c>
      <c r="N502" s="23">
        <f t="shared" si="345"/>
        <v>0</v>
      </c>
      <c r="O502" s="22">
        <f t="shared" si="346"/>
        <v>0</v>
      </c>
      <c r="P502" s="22">
        <f t="shared" si="377"/>
        <v>0</v>
      </c>
      <c r="Q502" s="22">
        <f t="shared" si="378"/>
        <v>0</v>
      </c>
      <c r="R502" s="22">
        <f t="shared" si="347"/>
        <v>1046784.4546216887</v>
      </c>
      <c r="S502" s="16">
        <f t="shared" si="337"/>
        <v>95162.223147426252</v>
      </c>
      <c r="T502" s="15">
        <f t="shared" si="348"/>
        <v>0</v>
      </c>
      <c r="U502" s="23">
        <f t="shared" si="365"/>
        <v>725365.05248347239</v>
      </c>
      <c r="V502" s="23">
        <f t="shared" si="366"/>
        <v>65942.277498497497</v>
      </c>
      <c r="W502" s="23">
        <f t="shared" si="379"/>
        <v>25076.668817176156</v>
      </c>
      <c r="X502" s="23">
        <f t="shared" si="367"/>
        <v>21555612.552447855</v>
      </c>
      <c r="Y502" s="23">
        <f t="shared" si="349"/>
        <v>3092222.1155083356</v>
      </c>
      <c r="Z502" s="3">
        <f t="shared" si="350"/>
        <v>0</v>
      </c>
      <c r="AA502" s="23">
        <f t="shared" si="351"/>
        <v>12246311.706296284</v>
      </c>
      <c r="AB502" s="26">
        <f t="shared" si="368"/>
        <v>37669824.999999993</v>
      </c>
      <c r="AC502" s="23">
        <f t="shared" si="369"/>
        <v>42473036</v>
      </c>
      <c r="AD502" s="23">
        <f t="shared" si="375"/>
        <v>4803211</v>
      </c>
      <c r="AE502" s="24">
        <f t="shared" si="383"/>
        <v>37669825</v>
      </c>
      <c r="AF502" s="3">
        <f t="shared" si="370"/>
        <v>0</v>
      </c>
      <c r="AG502" s="2">
        <f t="shared" si="352"/>
        <v>0</v>
      </c>
      <c r="AH502" s="2">
        <f t="shared" si="353"/>
        <v>1.1242120094830221</v>
      </c>
      <c r="AI502" s="23">
        <f t="shared" si="376"/>
        <v>16235622.001520002</v>
      </c>
      <c r="AJ502" s="23">
        <f t="shared" si="354"/>
        <v>754286.57461659098</v>
      </c>
      <c r="AK502" s="23">
        <f t="shared" si="355"/>
        <v>0</v>
      </c>
      <c r="AL502" s="23">
        <f t="shared" si="380"/>
        <v>273888.93725682609</v>
      </c>
      <c r="AM502" s="23">
        <f t="shared" si="381"/>
        <v>30988612246.324463</v>
      </c>
      <c r="AN502" s="16">
        <f t="shared" si="371"/>
        <v>0</v>
      </c>
      <c r="AO502" s="23">
        <f t="shared" si="372"/>
        <v>59076.702193973157</v>
      </c>
      <c r="AP502" s="22">
        <f t="shared" si="373"/>
        <v>109649.81461270625</v>
      </c>
      <c r="AQ502" s="30">
        <f t="shared" si="356"/>
        <v>53044253.79948698</v>
      </c>
      <c r="AR502" s="28">
        <f t="shared" si="357"/>
        <v>1159125.420422721</v>
      </c>
      <c r="AS502" s="25">
        <f t="shared" si="358"/>
        <v>44993075.133451633</v>
      </c>
      <c r="AT502" s="32">
        <f t="shared" si="359"/>
        <v>0</v>
      </c>
      <c r="AU502" s="23">
        <f t="shared" si="360"/>
        <v>0</v>
      </c>
      <c r="AV502" s="22">
        <f t="shared" si="361"/>
        <v>5640456.7532307524</v>
      </c>
      <c r="AW502" s="31">
        <f t="shared" si="374"/>
        <v>53044253.799486928</v>
      </c>
    </row>
    <row r="503" spans="1:53" s="21" customFormat="1" x14ac:dyDescent="0.25">
      <c r="A503">
        <f t="shared" si="382"/>
        <v>338</v>
      </c>
      <c r="B503" t="s">
        <v>8</v>
      </c>
      <c r="C503" s="27">
        <f t="shared" si="339"/>
        <v>0</v>
      </c>
      <c r="D503" s="27">
        <f t="shared" si="362"/>
        <v>0</v>
      </c>
      <c r="E503" s="27" t="b">
        <f t="shared" si="338"/>
        <v>0</v>
      </c>
      <c r="F503" s="29">
        <f t="shared" si="340"/>
        <v>0</v>
      </c>
      <c r="G503" s="27">
        <f t="shared" si="363"/>
        <v>0</v>
      </c>
      <c r="H503" s="22">
        <f t="shared" si="341"/>
        <v>105872174.15030944</v>
      </c>
      <c r="I503" s="23">
        <f t="shared" si="342"/>
        <v>118339700.87052622</v>
      </c>
      <c r="J503" s="23">
        <f t="shared" si="343"/>
        <v>124</v>
      </c>
      <c r="K503" s="19">
        <f t="shared" si="364"/>
        <v>1.8560584890585246</v>
      </c>
      <c r="L503" s="16">
        <f t="shared" si="344"/>
        <v>0.80982713037090104</v>
      </c>
      <c r="M503" s="23">
        <f>M502-IF($B503="B",(Percent_Rent_In_Elsies*2.49%/12 * H502)/K502,0)+IF($B503="D",N503,0)+IF(B503="D",AK502)+IF(B503="C",F502*90%)-(Y503-Y502)-IF($B503="A",Q502/K502) + IF($B503="A",Q502/K502)</f>
        <v>-22590.977866494635</v>
      </c>
      <c r="N503" s="23">
        <f t="shared" si="345"/>
        <v>0</v>
      </c>
      <c r="O503" s="22">
        <f t="shared" si="346"/>
        <v>0</v>
      </c>
      <c r="P503" s="22">
        <f t="shared" si="377"/>
        <v>0</v>
      </c>
      <c r="Q503" s="22">
        <f t="shared" si="378"/>
        <v>0</v>
      </c>
      <c r="R503" s="22">
        <f t="shared" si="347"/>
        <v>1156434.2692343949</v>
      </c>
      <c r="S503" s="16">
        <f t="shared" si="337"/>
        <v>95162.223147426252</v>
      </c>
      <c r="T503" s="15">
        <f t="shared" si="348"/>
        <v>0</v>
      </c>
      <c r="U503" s="23">
        <f t="shared" si="365"/>
        <v>794441.75467744551</v>
      </c>
      <c r="V503" s="23">
        <f t="shared" si="366"/>
        <v>65942.277498497497</v>
      </c>
      <c r="W503" s="23">
        <f t="shared" si="379"/>
        <v>25076.668817176156</v>
      </c>
      <c r="X503" s="23">
        <f t="shared" si="367"/>
        <v>21555612.552447855</v>
      </c>
      <c r="Y503" s="23">
        <f t="shared" si="349"/>
        <v>3105031.0181292286</v>
      </c>
      <c r="Z503" s="3">
        <f t="shared" si="350"/>
        <v>0</v>
      </c>
      <c r="AA503" s="23">
        <f t="shared" si="351"/>
        <v>12246311.706296284</v>
      </c>
      <c r="AB503" s="26">
        <f t="shared" si="368"/>
        <v>37769824.999999993</v>
      </c>
      <c r="AC503" s="23">
        <f t="shared" si="369"/>
        <v>42573036</v>
      </c>
      <c r="AD503" s="23">
        <f t="shared" si="375"/>
        <v>4803211</v>
      </c>
      <c r="AE503" s="24">
        <f t="shared" si="383"/>
        <v>37769825</v>
      </c>
      <c r="AF503" s="3">
        <f t="shared" si="370"/>
        <v>21533021.574581366</v>
      </c>
      <c r="AG503" s="2">
        <f t="shared" si="352"/>
        <v>0</v>
      </c>
      <c r="AH503" s="2">
        <f t="shared" si="353"/>
        <v>1.1212355275705879</v>
      </c>
      <c r="AI503" s="23">
        <f t="shared" si="376"/>
        <v>16235622.001520002</v>
      </c>
      <c r="AJ503" s="23">
        <f t="shared" si="354"/>
        <v>754286.57461659098</v>
      </c>
      <c r="AK503" s="23">
        <f t="shared" si="355"/>
        <v>-18042.511299668397</v>
      </c>
      <c r="AL503" s="23">
        <f t="shared" si="380"/>
        <v>0</v>
      </c>
      <c r="AM503" s="23">
        <f t="shared" si="381"/>
        <v>0</v>
      </c>
      <c r="AN503" s="16">
        <f t="shared" si="371"/>
        <v>0</v>
      </c>
      <c r="AO503" s="23">
        <f t="shared" si="372"/>
        <v>0</v>
      </c>
      <c r="AP503" s="22">
        <f t="shared" si="373"/>
        <v>0</v>
      </c>
      <c r="AQ503" s="30">
        <f t="shared" si="356"/>
        <v>52924756.113815166</v>
      </c>
      <c r="AR503" s="28">
        <f t="shared" si="357"/>
        <v>1039627.7347509104</v>
      </c>
      <c r="AS503" s="25">
        <f t="shared" si="358"/>
        <v>44993075.133451633</v>
      </c>
      <c r="AT503" s="32">
        <f t="shared" si="359"/>
        <v>0</v>
      </c>
      <c r="AU503" s="23">
        <f t="shared" si="360"/>
        <v>0</v>
      </c>
      <c r="AV503" s="22">
        <f t="shared" si="361"/>
        <v>5640456.7532307524</v>
      </c>
      <c r="AW503" s="31">
        <f t="shared" si="374"/>
        <v>52924756.113815114</v>
      </c>
      <c r="AX503"/>
      <c r="AY503"/>
      <c r="AZ503"/>
      <c r="BA503"/>
    </row>
    <row r="504" spans="1:53" s="21" customFormat="1" x14ac:dyDescent="0.25">
      <c r="A504">
        <f t="shared" si="382"/>
        <v>338</v>
      </c>
      <c r="B504" t="s">
        <v>9</v>
      </c>
      <c r="C504" s="27">
        <f t="shared" si="339"/>
        <v>0</v>
      </c>
      <c r="D504" s="27">
        <f t="shared" si="362"/>
        <v>0</v>
      </c>
      <c r="E504" s="27" t="b">
        <f t="shared" si="338"/>
        <v>0</v>
      </c>
      <c r="F504" s="29">
        <f t="shared" si="340"/>
        <v>0</v>
      </c>
      <c r="G504" s="27">
        <f t="shared" si="363"/>
        <v>0</v>
      </c>
      <c r="H504" s="22">
        <f t="shared" si="341"/>
        <v>105872174.15030944</v>
      </c>
      <c r="I504" s="23">
        <f t="shared" si="342"/>
        <v>118339700.87052622</v>
      </c>
      <c r="J504" s="23">
        <f t="shared" si="343"/>
        <v>124</v>
      </c>
      <c r="K504" s="19">
        <f t="shared" si="364"/>
        <v>1.8560584890585246</v>
      </c>
      <c r="L504" s="16">
        <f t="shared" si="344"/>
        <v>0.80982713037090104</v>
      </c>
      <c r="M504" s="23">
        <f>M503-IF($B504="B",(Percent_Rent_In_Elsies*2.49%/12 * H503)/K503,0)+IF($B504="D",N504,0)+IF(B504="D",AK503)+IF(B504="C",F503*90%)-(Y504-Y503)-IF($B504="A",Q503/K503) + IF($B504="A",Q503/K503)</f>
        <v>-40633.489166163032</v>
      </c>
      <c r="N504" s="23">
        <f t="shared" si="345"/>
        <v>0</v>
      </c>
      <c r="O504" s="22">
        <f t="shared" si="346"/>
        <v>46830.87295364913</v>
      </c>
      <c r="P504" s="22">
        <f t="shared" si="377"/>
        <v>0</v>
      </c>
      <c r="Q504" s="22">
        <f t="shared" si="378"/>
        <v>0</v>
      </c>
      <c r="R504" s="22">
        <f t="shared" si="347"/>
        <v>1156434.2692343949</v>
      </c>
      <c r="S504" s="16">
        <f t="shared" si="337"/>
        <v>0</v>
      </c>
      <c r="T504" s="15">
        <f t="shared" si="348"/>
        <v>48331.350193777122</v>
      </c>
      <c r="U504" s="23">
        <f t="shared" si="365"/>
        <v>794441.75467744551</v>
      </c>
      <c r="V504" s="23">
        <f t="shared" si="366"/>
        <v>0</v>
      </c>
      <c r="W504" s="23">
        <f t="shared" si="379"/>
        <v>91018.946315673646</v>
      </c>
      <c r="X504" s="23">
        <f t="shared" si="367"/>
        <v>21555612.552447855</v>
      </c>
      <c r="Y504" s="23">
        <f t="shared" si="349"/>
        <v>3105031.0181292286</v>
      </c>
      <c r="Z504" s="3">
        <f t="shared" si="350"/>
        <v>0</v>
      </c>
      <c r="AA504" s="23">
        <f t="shared" si="351"/>
        <v>12264354.217595952</v>
      </c>
      <c r="AB504" s="26">
        <f t="shared" si="368"/>
        <v>37769824.999999993</v>
      </c>
      <c r="AC504" s="23">
        <f t="shared" si="369"/>
        <v>42573036</v>
      </c>
      <c r="AD504" s="23">
        <f t="shared" si="375"/>
        <v>4803211</v>
      </c>
      <c r="AE504" s="24">
        <f t="shared" si="383"/>
        <v>37769825</v>
      </c>
      <c r="AF504" s="3">
        <f t="shared" si="370"/>
        <v>0</v>
      </c>
      <c r="AG504" s="2">
        <f t="shared" si="352"/>
        <v>0</v>
      </c>
      <c r="AH504" s="2">
        <f t="shared" si="353"/>
        <v>1.1212355275705879</v>
      </c>
      <c r="AI504" s="23">
        <f t="shared" si="376"/>
        <v>16259541.970278347</v>
      </c>
      <c r="AJ504" s="23">
        <f t="shared" si="354"/>
        <v>754286.57461659098</v>
      </c>
      <c r="AK504" s="23">
        <f t="shared" si="355"/>
        <v>0</v>
      </c>
      <c r="AL504" s="23">
        <f t="shared" si="380"/>
        <v>0</v>
      </c>
      <c r="AM504" s="23">
        <f t="shared" si="381"/>
        <v>0</v>
      </c>
      <c r="AN504" s="16">
        <f t="shared" si="371"/>
        <v>0</v>
      </c>
      <c r="AO504" s="23">
        <f t="shared" si="372"/>
        <v>0</v>
      </c>
      <c r="AP504" s="22">
        <f t="shared" si="373"/>
        <v>0</v>
      </c>
      <c r="AQ504" s="30">
        <f t="shared" si="356"/>
        <v>52924756.113815166</v>
      </c>
      <c r="AR504" s="28">
        <f t="shared" si="357"/>
        <v>1039627.7347509104</v>
      </c>
      <c r="AS504" s="25">
        <f t="shared" si="358"/>
        <v>44993075.133451633</v>
      </c>
      <c r="AT504" s="32">
        <f t="shared" si="359"/>
        <v>0</v>
      </c>
      <c r="AU504" s="23">
        <f t="shared" si="360"/>
        <v>0</v>
      </c>
      <c r="AV504" s="22">
        <f t="shared" si="361"/>
        <v>5640456.7532307524</v>
      </c>
      <c r="AW504" s="31">
        <f t="shared" si="374"/>
        <v>52924756.113815114</v>
      </c>
      <c r="AX504"/>
      <c r="AY504"/>
      <c r="AZ504"/>
      <c r="BA504"/>
    </row>
    <row r="505" spans="1:53" x14ac:dyDescent="0.25">
      <c r="A505" s="21">
        <f t="shared" si="382"/>
        <v>338</v>
      </c>
      <c r="B505" s="21" t="s">
        <v>28</v>
      </c>
      <c r="C505" s="27">
        <f t="shared" si="339"/>
        <v>0</v>
      </c>
      <c r="D505" s="27">
        <f t="shared" si="362"/>
        <v>0</v>
      </c>
      <c r="E505" s="27" t="b">
        <f t="shared" si="338"/>
        <v>0</v>
      </c>
      <c r="F505" s="29">
        <f t="shared" si="340"/>
        <v>0</v>
      </c>
      <c r="G505" s="27">
        <f t="shared" si="363"/>
        <v>0</v>
      </c>
      <c r="H505" s="22">
        <f t="shared" si="341"/>
        <v>105872174.15030944</v>
      </c>
      <c r="I505" s="23">
        <f t="shared" si="342"/>
        <v>118339700.87052622</v>
      </c>
      <c r="J505" s="23">
        <f t="shared" si="343"/>
        <v>124</v>
      </c>
      <c r="K505" s="19">
        <f t="shared" si="364"/>
        <v>1.8560584890585246</v>
      </c>
      <c r="L505" s="16">
        <f t="shared" si="344"/>
        <v>0.80982713037090104</v>
      </c>
      <c r="M505" s="23">
        <f>M504-IF($B505="B",(Percent_Rent_In_Elsies*2.49%/12 * H504)/K504,0)+IF($B505="D",N505,0)+IF(B505="D",AK504)+IF(B505="C",F504*90%)-(Y505-Y504)-IF($B505="A",Q504/K504) + IF($B505="A",Q504/K504)</f>
        <v>-40633.489166163032</v>
      </c>
      <c r="N505" s="23">
        <f t="shared" si="345"/>
        <v>0</v>
      </c>
      <c r="O505" s="22">
        <f t="shared" si="346"/>
        <v>0</v>
      </c>
      <c r="P505" s="22">
        <f t="shared" si="377"/>
        <v>0</v>
      </c>
      <c r="Q505" s="22">
        <f t="shared" si="378"/>
        <v>46830.87295364913</v>
      </c>
      <c r="R505" s="22">
        <f t="shared" si="347"/>
        <v>1156434.2692343949</v>
      </c>
      <c r="S505" s="16">
        <f t="shared" si="337"/>
        <v>0</v>
      </c>
      <c r="T505" s="15">
        <f t="shared" si="348"/>
        <v>0</v>
      </c>
      <c r="U505" s="23">
        <f t="shared" si="365"/>
        <v>794441.75467744551</v>
      </c>
      <c r="V505" s="23">
        <f t="shared" si="366"/>
        <v>0</v>
      </c>
      <c r="W505" s="23">
        <f t="shared" si="379"/>
        <v>0</v>
      </c>
      <c r="X505" s="23">
        <f t="shared" si="367"/>
        <v>21555612.552447855</v>
      </c>
      <c r="Y505" s="23">
        <f t="shared" si="349"/>
        <v>3105031.0181292286</v>
      </c>
      <c r="Z505" s="3">
        <f t="shared" si="350"/>
        <v>4550.9473157836828</v>
      </c>
      <c r="AA505" s="23">
        <f t="shared" si="351"/>
        <v>12332618.427332707</v>
      </c>
      <c r="AB505" s="26">
        <f t="shared" si="368"/>
        <v>37769824.999999985</v>
      </c>
      <c r="AC505" s="23">
        <f t="shared" si="369"/>
        <v>42573036</v>
      </c>
      <c r="AD505" s="23">
        <f t="shared" si="375"/>
        <v>4803211</v>
      </c>
      <c r="AE505" s="24">
        <f t="shared" si="383"/>
        <v>37769825</v>
      </c>
      <c r="AF505" s="3">
        <f t="shared" si="370"/>
        <v>0</v>
      </c>
      <c r="AG505" s="2">
        <f t="shared" si="352"/>
        <v>2.5361683496323679E-3</v>
      </c>
      <c r="AH505" s="2">
        <f t="shared" si="353"/>
        <v>1.1212355275705879</v>
      </c>
      <c r="AI505" s="23">
        <f t="shared" si="376"/>
        <v>16350043.660264617</v>
      </c>
      <c r="AJ505" s="23">
        <f t="shared" si="354"/>
        <v>754286.57461659098</v>
      </c>
      <c r="AK505" s="23">
        <f t="shared" si="355"/>
        <v>0</v>
      </c>
      <c r="AL505" s="23">
        <f t="shared" si="380"/>
        <v>0</v>
      </c>
      <c r="AM505" s="23">
        <f t="shared" si="381"/>
        <v>0</v>
      </c>
      <c r="AN505" s="16">
        <f t="shared" si="371"/>
        <v>0</v>
      </c>
      <c r="AO505" s="23">
        <f t="shared" si="372"/>
        <v>0</v>
      </c>
      <c r="AP505" s="22">
        <f t="shared" si="373"/>
        <v>0</v>
      </c>
      <c r="AQ505" s="30">
        <f t="shared" si="356"/>
        <v>52924756.113815166</v>
      </c>
      <c r="AR505" s="28">
        <f t="shared" si="357"/>
        <v>1039627.7347509104</v>
      </c>
      <c r="AS505" s="25">
        <f t="shared" si="358"/>
        <v>44993075.133451633</v>
      </c>
      <c r="AT505" s="32">
        <f t="shared" si="359"/>
        <v>9101.8946315673656</v>
      </c>
      <c r="AU505" s="23">
        <f t="shared" si="360"/>
        <v>9101.8946315673656</v>
      </c>
      <c r="AV505" s="22">
        <f t="shared" si="361"/>
        <v>5688788.1034245295</v>
      </c>
      <c r="AW505" s="31">
        <f t="shared" si="374"/>
        <v>52924756.113815114</v>
      </c>
    </row>
    <row r="506" spans="1:53" x14ac:dyDescent="0.25">
      <c r="A506">
        <f t="shared" si="382"/>
        <v>339</v>
      </c>
      <c r="B506" t="s">
        <v>6</v>
      </c>
      <c r="C506" s="27">
        <f t="shared" si="339"/>
        <v>0</v>
      </c>
      <c r="D506" s="27">
        <f t="shared" si="362"/>
        <v>0</v>
      </c>
      <c r="E506" s="27" t="b">
        <f t="shared" si="338"/>
        <v>0</v>
      </c>
      <c r="F506" s="29">
        <f t="shared" si="340"/>
        <v>0</v>
      </c>
      <c r="G506" s="27">
        <f t="shared" si="363"/>
        <v>0</v>
      </c>
      <c r="H506" s="22">
        <f t="shared" si="341"/>
        <v>107111765.26732655</v>
      </c>
      <c r="I506" s="23">
        <f t="shared" si="342"/>
        <v>118339700.87052622</v>
      </c>
      <c r="J506" s="23">
        <f t="shared" si="343"/>
        <v>126</v>
      </c>
      <c r="K506" s="19">
        <f t="shared" si="364"/>
        <v>1.8746654754113357</v>
      </c>
      <c r="L506" s="16">
        <f t="shared" si="344"/>
        <v>0.8193088900984572</v>
      </c>
      <c r="M506" s="23">
        <f>M505-IF($B506="B",(Percent_Rent_In_Elsies*2.49%/12 * H505)/K505,0)+IF($B506="D",N506,0)+IF(B506="D",AK505)+IF(B506="C",F505*90%)-(Y506-Y505)-IF($B506="A",Q505/K505) + IF($B506="A",Q505/K505)</f>
        <v>-40633.489166163024</v>
      </c>
      <c r="N506" s="23">
        <f t="shared" si="345"/>
        <v>0</v>
      </c>
      <c r="O506" s="22">
        <f t="shared" si="346"/>
        <v>0</v>
      </c>
      <c r="P506" s="22">
        <f t="shared" si="377"/>
        <v>0</v>
      </c>
      <c r="Q506" s="22">
        <f t="shared" si="378"/>
        <v>0</v>
      </c>
      <c r="R506" s="22">
        <f t="shared" si="347"/>
        <v>1156434.2692343949</v>
      </c>
      <c r="S506" s="16">
        <f t="shared" si="337"/>
        <v>0</v>
      </c>
      <c r="T506" s="15">
        <f t="shared" si="348"/>
        <v>0</v>
      </c>
      <c r="U506" s="23">
        <f t="shared" si="365"/>
        <v>794441.75467744551</v>
      </c>
      <c r="V506" s="23">
        <f t="shared" si="366"/>
        <v>0</v>
      </c>
      <c r="W506" s="23">
        <f t="shared" si="379"/>
        <v>25231.356247509113</v>
      </c>
      <c r="X506" s="23">
        <f t="shared" si="367"/>
        <v>21553135.932779264</v>
      </c>
      <c r="Y506" s="23">
        <f t="shared" si="349"/>
        <v>3105031.0181292286</v>
      </c>
      <c r="Z506" s="3">
        <f t="shared" si="350"/>
        <v>0</v>
      </c>
      <c r="AA506" s="23">
        <f t="shared" si="351"/>
        <v>12332618.427332707</v>
      </c>
      <c r="AB506" s="26">
        <f t="shared" si="368"/>
        <v>37769824.999999993</v>
      </c>
      <c r="AC506" s="23">
        <f t="shared" si="369"/>
        <v>42573036</v>
      </c>
      <c r="AD506" s="23">
        <f t="shared" si="375"/>
        <v>4803211</v>
      </c>
      <c r="AE506" s="24">
        <f t="shared" si="383"/>
        <v>37769825</v>
      </c>
      <c r="AF506" s="3">
        <f t="shared" si="370"/>
        <v>0</v>
      </c>
      <c r="AG506" s="2">
        <f t="shared" si="352"/>
        <v>0</v>
      </c>
      <c r="AH506" s="2">
        <f t="shared" si="353"/>
        <v>1.1343633735907068</v>
      </c>
      <c r="AI506" s="23">
        <f t="shared" si="376"/>
        <v>16513952.847958762</v>
      </c>
      <c r="AJ506" s="23">
        <f t="shared" si="354"/>
        <v>746799.90556331899</v>
      </c>
      <c r="AK506" s="23">
        <f t="shared" si="355"/>
        <v>0</v>
      </c>
      <c r="AL506" s="23">
        <f t="shared" si="380"/>
        <v>0</v>
      </c>
      <c r="AM506" s="23">
        <f t="shared" si="381"/>
        <v>0</v>
      </c>
      <c r="AN506" s="16">
        <f t="shared" si="371"/>
        <v>0</v>
      </c>
      <c r="AO506" s="23">
        <f t="shared" si="372"/>
        <v>0</v>
      </c>
      <c r="AP506" s="22">
        <f t="shared" si="373"/>
        <v>0</v>
      </c>
      <c r="AQ506" s="30">
        <f t="shared" si="356"/>
        <v>52877972.071734473</v>
      </c>
      <c r="AR506" s="28">
        <f t="shared" si="357"/>
        <v>1039674.5656238641</v>
      </c>
      <c r="AS506" s="25">
        <f t="shared" si="358"/>
        <v>44993075.133451633</v>
      </c>
      <c r="AT506" s="32">
        <f t="shared" si="359"/>
        <v>0</v>
      </c>
      <c r="AU506" s="23">
        <f t="shared" si="360"/>
        <v>0</v>
      </c>
      <c r="AV506" s="22">
        <f t="shared" si="361"/>
        <v>5688788.1034245295</v>
      </c>
      <c r="AW506" s="31">
        <f t="shared" si="374"/>
        <v>52877972.071734421</v>
      </c>
    </row>
    <row r="507" spans="1:53" x14ac:dyDescent="0.25">
      <c r="A507">
        <f t="shared" si="382"/>
        <v>339</v>
      </c>
      <c r="B507" t="s">
        <v>7</v>
      </c>
      <c r="C507" s="27">
        <f t="shared" si="339"/>
        <v>0</v>
      </c>
      <c r="D507" s="27">
        <f t="shared" si="362"/>
        <v>187466.54754113356</v>
      </c>
      <c r="E507" s="27" t="b">
        <f t="shared" si="338"/>
        <v>0</v>
      </c>
      <c r="F507" s="29">
        <f t="shared" si="340"/>
        <v>100000</v>
      </c>
      <c r="G507" s="27">
        <f t="shared" si="363"/>
        <v>0</v>
      </c>
      <c r="H507" s="22">
        <f t="shared" si="341"/>
        <v>107299231.81486768</v>
      </c>
      <c r="I507" s="23">
        <f t="shared" si="342"/>
        <v>118568511.45687127</v>
      </c>
      <c r="J507" s="23">
        <f t="shared" si="343"/>
        <v>126</v>
      </c>
      <c r="K507" s="19">
        <f t="shared" si="364"/>
        <v>1.8746654754113357</v>
      </c>
      <c r="L507" s="16">
        <f t="shared" si="344"/>
        <v>0.8193088900984572</v>
      </c>
      <c r="M507" s="23">
        <f>M506-IF($B507="B",(Percent_Rent_In_Elsies*2.49%/12 * H506)/K506,0)+IF($B507="D",N507,0)+IF(B507="D",AK506)+IF(B507="C",F506*90%)-(Y507-Y506)-IF($B507="A",Q506/K506) + IF($B507="A",Q506/K506)</f>
        <v>-99912.575447126132</v>
      </c>
      <c r="N507" s="23">
        <f t="shared" si="345"/>
        <v>0</v>
      </c>
      <c r="O507" s="22">
        <f t="shared" si="346"/>
        <v>0</v>
      </c>
      <c r="P507" s="22">
        <f t="shared" si="377"/>
        <v>0</v>
      </c>
      <c r="Q507" s="22">
        <f t="shared" si="378"/>
        <v>0</v>
      </c>
      <c r="R507" s="22">
        <f t="shared" si="347"/>
        <v>1060064.7467981954</v>
      </c>
      <c r="S507" s="16">
        <f t="shared" ref="S507:S570" si="384">IF($B507="D",0,S506+IF($B507="B",R506/12,0))</f>
        <v>96369.522436199579</v>
      </c>
      <c r="T507" s="15">
        <f t="shared" si="348"/>
        <v>0</v>
      </c>
      <c r="U507" s="23">
        <f t="shared" si="365"/>
        <v>728238.27512099175</v>
      </c>
      <c r="V507" s="23">
        <f t="shared" si="366"/>
        <v>66203.479556453793</v>
      </c>
      <c r="W507" s="23">
        <f t="shared" si="379"/>
        <v>25231.356247509113</v>
      </c>
      <c r="X507" s="23">
        <f t="shared" si="367"/>
        <v>21553135.932779264</v>
      </c>
      <c r="Y507" s="23">
        <f t="shared" si="349"/>
        <v>3105031.0181292286</v>
      </c>
      <c r="Z507" s="3">
        <f t="shared" si="350"/>
        <v>0</v>
      </c>
      <c r="AA507" s="23">
        <f t="shared" si="351"/>
        <v>12332618.427332707</v>
      </c>
      <c r="AB507" s="26">
        <f t="shared" si="368"/>
        <v>37769824.999999993</v>
      </c>
      <c r="AC507" s="23">
        <f t="shared" si="369"/>
        <v>42573036</v>
      </c>
      <c r="AD507" s="23">
        <f t="shared" si="375"/>
        <v>4803211</v>
      </c>
      <c r="AE507" s="24">
        <f t="shared" si="383"/>
        <v>37769825</v>
      </c>
      <c r="AF507" s="3">
        <f t="shared" si="370"/>
        <v>0</v>
      </c>
      <c r="AG507" s="2">
        <f t="shared" si="352"/>
        <v>0</v>
      </c>
      <c r="AH507" s="2">
        <f t="shared" si="353"/>
        <v>1.1363487314528746</v>
      </c>
      <c r="AI507" s="23">
        <f t="shared" si="376"/>
        <v>16513952.847958762</v>
      </c>
      <c r="AJ507" s="23">
        <f t="shared" si="354"/>
        <v>746799.90556331899</v>
      </c>
      <c r="AK507" s="23">
        <f t="shared" si="355"/>
        <v>0</v>
      </c>
      <c r="AL507" s="23">
        <f t="shared" si="380"/>
        <v>278330.84643875994</v>
      </c>
      <c r="AM507" s="23">
        <f t="shared" si="381"/>
        <v>31178617475.37368</v>
      </c>
      <c r="AN507" s="16">
        <f t="shared" si="371"/>
        <v>0</v>
      </c>
      <c r="AO507" s="23">
        <f t="shared" si="372"/>
        <v>59279.086280963107</v>
      </c>
      <c r="AP507" s="22">
        <f t="shared" si="373"/>
        <v>111128.45646485129</v>
      </c>
      <c r="AQ507" s="30">
        <f t="shared" si="356"/>
        <v>53286750.940325357</v>
      </c>
      <c r="AR507" s="28">
        <f t="shared" si="357"/>
        <v>1149858.430208764</v>
      </c>
      <c r="AS507" s="25">
        <f t="shared" si="358"/>
        <v>45180541.680992767</v>
      </c>
      <c r="AT507" s="32">
        <f t="shared" si="359"/>
        <v>0</v>
      </c>
      <c r="AU507" s="23">
        <f t="shared" si="360"/>
        <v>0</v>
      </c>
      <c r="AV507" s="22">
        <f t="shared" si="361"/>
        <v>5688788.1034245295</v>
      </c>
      <c r="AW507" s="31">
        <f t="shared" si="374"/>
        <v>53286750.940325305</v>
      </c>
    </row>
    <row r="508" spans="1:53" x14ac:dyDescent="0.25">
      <c r="A508">
        <f t="shared" si="382"/>
        <v>339</v>
      </c>
      <c r="B508" t="s">
        <v>8</v>
      </c>
      <c r="C508" s="27">
        <f t="shared" si="339"/>
        <v>0</v>
      </c>
      <c r="D508" s="27">
        <f t="shared" si="362"/>
        <v>0</v>
      </c>
      <c r="E508" s="27" t="b">
        <f t="shared" si="338"/>
        <v>0</v>
      </c>
      <c r="F508" s="29">
        <f t="shared" si="340"/>
        <v>0</v>
      </c>
      <c r="G508" s="27">
        <f t="shared" si="363"/>
        <v>0</v>
      </c>
      <c r="H508" s="22">
        <f t="shared" si="341"/>
        <v>107299231.81486768</v>
      </c>
      <c r="I508" s="23">
        <f t="shared" si="342"/>
        <v>118568511.45687127</v>
      </c>
      <c r="J508" s="23">
        <f t="shared" si="343"/>
        <v>126</v>
      </c>
      <c r="K508" s="19">
        <f t="shared" si="364"/>
        <v>1.8746654754113357</v>
      </c>
      <c r="L508" s="16">
        <f t="shared" si="344"/>
        <v>0.8193088900984572</v>
      </c>
      <c r="M508" s="23">
        <f>M507-IF($B508="B",(Percent_Rent_In_Elsies*2.49%/12 * H507)/K507,0)+IF($B508="D",N508,0)+IF(B508="D",AK507)+IF(B508="C",F507*90%)-(Y508-Y507)-IF($B508="A",Q507/K507) + IF($B508="A",Q507/K507)</f>
        <v>-22849.887316792578</v>
      </c>
      <c r="N508" s="23">
        <f t="shared" si="345"/>
        <v>0</v>
      </c>
      <c r="O508" s="22">
        <f t="shared" si="346"/>
        <v>0</v>
      </c>
      <c r="P508" s="22">
        <f t="shared" si="377"/>
        <v>0</v>
      </c>
      <c r="Q508" s="22">
        <f t="shared" si="378"/>
        <v>0</v>
      </c>
      <c r="R508" s="22">
        <f t="shared" si="347"/>
        <v>1171193.2032630467</v>
      </c>
      <c r="S508" s="16">
        <f t="shared" si="384"/>
        <v>96369.522436199579</v>
      </c>
      <c r="T508" s="15">
        <f t="shared" si="348"/>
        <v>0</v>
      </c>
      <c r="U508" s="23">
        <f t="shared" si="365"/>
        <v>797517.3614019549</v>
      </c>
      <c r="V508" s="23">
        <f t="shared" si="366"/>
        <v>66203.479556453793</v>
      </c>
      <c r="W508" s="23">
        <f t="shared" si="379"/>
        <v>25231.356247509113</v>
      </c>
      <c r="X508" s="23">
        <f t="shared" si="367"/>
        <v>21553135.932779264</v>
      </c>
      <c r="Y508" s="23">
        <f t="shared" si="349"/>
        <v>3117968.3299988951</v>
      </c>
      <c r="Z508" s="3">
        <f t="shared" si="350"/>
        <v>0</v>
      </c>
      <c r="AA508" s="23">
        <f t="shared" si="351"/>
        <v>12332618.427332707</v>
      </c>
      <c r="AB508" s="26">
        <f t="shared" si="368"/>
        <v>37869824.999999985</v>
      </c>
      <c r="AC508" s="23">
        <f t="shared" si="369"/>
        <v>42673036</v>
      </c>
      <c r="AD508" s="23">
        <f t="shared" si="375"/>
        <v>4803211</v>
      </c>
      <c r="AE508" s="24">
        <f t="shared" si="383"/>
        <v>37869825</v>
      </c>
      <c r="AF508" s="3">
        <f t="shared" si="370"/>
        <v>21530286.045462478</v>
      </c>
      <c r="AG508" s="2">
        <f t="shared" si="352"/>
        <v>0</v>
      </c>
      <c r="AH508" s="2">
        <f t="shared" si="353"/>
        <v>1.1333480607831452</v>
      </c>
      <c r="AI508" s="23">
        <f t="shared" si="376"/>
        <v>16513952.847958762</v>
      </c>
      <c r="AJ508" s="23">
        <f t="shared" si="354"/>
        <v>746799.90556331899</v>
      </c>
      <c r="AK508" s="23">
        <f t="shared" si="355"/>
        <v>-18141.277995050536</v>
      </c>
      <c r="AL508" s="23">
        <f t="shared" si="380"/>
        <v>0</v>
      </c>
      <c r="AM508" s="23">
        <f t="shared" si="381"/>
        <v>0</v>
      </c>
      <c r="AN508" s="16">
        <f t="shared" si="371"/>
        <v>0</v>
      </c>
      <c r="AO508" s="23">
        <f t="shared" si="372"/>
        <v>0</v>
      </c>
      <c r="AP508" s="22">
        <f t="shared" si="373"/>
        <v>0</v>
      </c>
      <c r="AQ508" s="30">
        <f t="shared" si="356"/>
        <v>53166055.290354684</v>
      </c>
      <c r="AR508" s="28">
        <f t="shared" si="357"/>
        <v>1029162.7802380937</v>
      </c>
      <c r="AS508" s="25">
        <f t="shared" si="358"/>
        <v>45180541.680992767</v>
      </c>
      <c r="AT508" s="32">
        <f t="shared" si="359"/>
        <v>0</v>
      </c>
      <c r="AU508" s="23">
        <f t="shared" si="360"/>
        <v>0</v>
      </c>
      <c r="AV508" s="22">
        <f t="shared" si="361"/>
        <v>5688788.1034245295</v>
      </c>
      <c r="AW508" s="31">
        <f t="shared" si="374"/>
        <v>53166055.290354632</v>
      </c>
    </row>
    <row r="509" spans="1:53" x14ac:dyDescent="0.25">
      <c r="A509" s="21">
        <f t="shared" si="382"/>
        <v>339</v>
      </c>
      <c r="B509" s="21" t="s">
        <v>9</v>
      </c>
      <c r="C509" s="27">
        <f t="shared" si="339"/>
        <v>0</v>
      </c>
      <c r="D509" s="27">
        <f t="shared" si="362"/>
        <v>0</v>
      </c>
      <c r="E509" s="27" t="b">
        <f t="shared" si="338"/>
        <v>0</v>
      </c>
      <c r="F509" s="29">
        <f t="shared" si="340"/>
        <v>0</v>
      </c>
      <c r="G509" s="27">
        <f t="shared" si="363"/>
        <v>0</v>
      </c>
      <c r="H509" s="22">
        <f t="shared" si="341"/>
        <v>107299231.81486768</v>
      </c>
      <c r="I509" s="23">
        <f t="shared" si="342"/>
        <v>118568511.45687127</v>
      </c>
      <c r="J509" s="23">
        <f t="shared" si="343"/>
        <v>126</v>
      </c>
      <c r="K509" s="19">
        <f t="shared" si="364"/>
        <v>1.8746654754113357</v>
      </c>
      <c r="L509" s="16">
        <f t="shared" si="344"/>
        <v>0.8193088900984572</v>
      </c>
      <c r="M509" s="23">
        <f>M508-IF($B509="B",(Percent_Rent_In_Elsies*2.49%/12 * H508)/K508,0)+IF($B509="D",N509,0)+IF(B509="D",AK508)+IF(B509="C",F508*90%)-(Y509-Y508)-IF($B509="A",Q508/K508) + IF($B509="A",Q508/K508)</f>
        <v>-40991.165311843113</v>
      </c>
      <c r="N509" s="23">
        <f t="shared" si="345"/>
        <v>0</v>
      </c>
      <c r="O509" s="22">
        <f t="shared" si="346"/>
        <v>47597.621838403575</v>
      </c>
      <c r="P509" s="22">
        <f t="shared" si="377"/>
        <v>0</v>
      </c>
      <c r="Q509" s="22">
        <f t="shared" si="378"/>
        <v>0</v>
      </c>
      <c r="R509" s="22">
        <f t="shared" si="347"/>
        <v>1171193.2032630467</v>
      </c>
      <c r="S509" s="16">
        <f t="shared" si="384"/>
        <v>0</v>
      </c>
      <c r="T509" s="15">
        <f t="shared" si="348"/>
        <v>48771.900597796004</v>
      </c>
      <c r="U509" s="23">
        <f t="shared" si="365"/>
        <v>797517.3614019549</v>
      </c>
      <c r="V509" s="23">
        <f t="shared" si="366"/>
        <v>0</v>
      </c>
      <c r="W509" s="23">
        <f t="shared" si="379"/>
        <v>91434.835803962909</v>
      </c>
      <c r="X509" s="23">
        <f t="shared" si="367"/>
        <v>21553135.932779264</v>
      </c>
      <c r="Y509" s="23">
        <f t="shared" si="349"/>
        <v>3117968.3299988951</v>
      </c>
      <c r="Z509" s="3">
        <f t="shared" si="350"/>
        <v>0</v>
      </c>
      <c r="AA509" s="23">
        <f t="shared" si="351"/>
        <v>12350759.705327757</v>
      </c>
      <c r="AB509" s="26">
        <f t="shared" si="368"/>
        <v>37869824.999999985</v>
      </c>
      <c r="AC509" s="23">
        <f t="shared" si="369"/>
        <v>42673036</v>
      </c>
      <c r="AD509" s="23">
        <f t="shared" si="375"/>
        <v>4803211</v>
      </c>
      <c r="AE509" s="24">
        <f t="shared" si="383"/>
        <v>37869825</v>
      </c>
      <c r="AF509" s="3">
        <f t="shared" si="370"/>
        <v>0</v>
      </c>
      <c r="AG509" s="2">
        <f t="shared" si="352"/>
        <v>0</v>
      </c>
      <c r="AH509" s="2">
        <f t="shared" si="353"/>
        <v>1.1333480607831452</v>
      </c>
      <c r="AI509" s="23">
        <f t="shared" si="376"/>
        <v>16538244.867628163</v>
      </c>
      <c r="AJ509" s="23">
        <f t="shared" si="354"/>
        <v>746799.90556331899</v>
      </c>
      <c r="AK509" s="23">
        <f t="shared" si="355"/>
        <v>0</v>
      </c>
      <c r="AL509" s="23">
        <f t="shared" si="380"/>
        <v>0</v>
      </c>
      <c r="AM509" s="23">
        <f t="shared" si="381"/>
        <v>0</v>
      </c>
      <c r="AN509" s="16">
        <f t="shared" si="371"/>
        <v>0</v>
      </c>
      <c r="AO509" s="23">
        <f t="shared" si="372"/>
        <v>0</v>
      </c>
      <c r="AP509" s="22">
        <f t="shared" si="373"/>
        <v>0</v>
      </c>
      <c r="AQ509" s="30">
        <f t="shared" si="356"/>
        <v>53166055.290354684</v>
      </c>
      <c r="AR509" s="28">
        <f t="shared" si="357"/>
        <v>1029162.7802380937</v>
      </c>
      <c r="AS509" s="25">
        <f t="shared" si="358"/>
        <v>45180541.680992767</v>
      </c>
      <c r="AT509" s="32">
        <f t="shared" si="359"/>
        <v>0</v>
      </c>
      <c r="AU509" s="23">
        <f t="shared" si="360"/>
        <v>0</v>
      </c>
      <c r="AV509" s="22">
        <f t="shared" si="361"/>
        <v>5688788.1034245295</v>
      </c>
      <c r="AW509" s="31">
        <f t="shared" si="374"/>
        <v>53166055.290354632</v>
      </c>
      <c r="AX509" s="21"/>
      <c r="AY509" s="21"/>
      <c r="AZ509" s="21"/>
      <c r="BA509" s="21"/>
    </row>
    <row r="510" spans="1:53" x14ac:dyDescent="0.25">
      <c r="A510" s="21">
        <f t="shared" si="382"/>
        <v>339</v>
      </c>
      <c r="B510" s="21" t="s">
        <v>28</v>
      </c>
      <c r="C510" s="27">
        <f t="shared" si="339"/>
        <v>0</v>
      </c>
      <c r="D510" s="27">
        <f t="shared" si="362"/>
        <v>0</v>
      </c>
      <c r="E510" s="27" t="b">
        <f t="shared" si="338"/>
        <v>0</v>
      </c>
      <c r="F510" s="29">
        <f t="shared" si="340"/>
        <v>0</v>
      </c>
      <c r="G510" s="27">
        <f t="shared" si="363"/>
        <v>0</v>
      </c>
      <c r="H510" s="22">
        <f t="shared" si="341"/>
        <v>107299231.81486768</v>
      </c>
      <c r="I510" s="23">
        <f t="shared" si="342"/>
        <v>118568511.45687127</v>
      </c>
      <c r="J510" s="23">
        <f t="shared" si="343"/>
        <v>126</v>
      </c>
      <c r="K510" s="19">
        <f t="shared" si="364"/>
        <v>1.8746654754113357</v>
      </c>
      <c r="L510" s="16">
        <f t="shared" si="344"/>
        <v>0.8193088900984572</v>
      </c>
      <c r="M510" s="23">
        <f>M509-IF($B510="B",(Percent_Rent_In_Elsies*2.49%/12 * H509)/K509,0)+IF($B510="D",N510,0)+IF(B510="D",AK509)+IF(B510="C",F509*90%)-(Y510-Y509)-IF($B510="A",Q509/K509) + IF($B510="A",Q509/K509)</f>
        <v>-40991.165311843113</v>
      </c>
      <c r="N510" s="23">
        <f t="shared" si="345"/>
        <v>0</v>
      </c>
      <c r="O510" s="22">
        <f t="shared" si="346"/>
        <v>0</v>
      </c>
      <c r="P510" s="22">
        <f t="shared" si="377"/>
        <v>0</v>
      </c>
      <c r="Q510" s="22">
        <f t="shared" si="378"/>
        <v>47597.621838403575</v>
      </c>
      <c r="R510" s="22">
        <f t="shared" si="347"/>
        <v>1171193.2032630467</v>
      </c>
      <c r="S510" s="16">
        <f t="shared" si="384"/>
        <v>0</v>
      </c>
      <c r="T510" s="15">
        <f t="shared" si="348"/>
        <v>0</v>
      </c>
      <c r="U510" s="23">
        <f t="shared" si="365"/>
        <v>797517.3614019549</v>
      </c>
      <c r="V510" s="23">
        <f t="shared" si="366"/>
        <v>0</v>
      </c>
      <c r="W510" s="23">
        <f t="shared" si="379"/>
        <v>0</v>
      </c>
      <c r="X510" s="23">
        <f t="shared" si="367"/>
        <v>21553135.932779264</v>
      </c>
      <c r="Y510" s="23">
        <f t="shared" si="349"/>
        <v>3117968.3299988951</v>
      </c>
      <c r="Z510" s="3">
        <f t="shared" si="350"/>
        <v>4571.7417901981462</v>
      </c>
      <c r="AA510" s="23">
        <f t="shared" si="351"/>
        <v>12419335.832180729</v>
      </c>
      <c r="AB510" s="26">
        <f t="shared" si="368"/>
        <v>37869824.999999993</v>
      </c>
      <c r="AC510" s="23">
        <f t="shared" si="369"/>
        <v>42673036</v>
      </c>
      <c r="AD510" s="23">
        <f t="shared" si="375"/>
        <v>4803211</v>
      </c>
      <c r="AE510" s="24">
        <f t="shared" si="383"/>
        <v>37869825</v>
      </c>
      <c r="AF510" s="3">
        <f t="shared" si="370"/>
        <v>0</v>
      </c>
      <c r="AG510" s="2">
        <f t="shared" si="352"/>
        <v>2.5480804744784022E-3</v>
      </c>
      <c r="AH510" s="2">
        <f t="shared" si="353"/>
        <v>1.1333480607831452</v>
      </c>
      <c r="AI510" s="23">
        <f t="shared" si="376"/>
        <v>16630071.508662945</v>
      </c>
      <c r="AJ510" s="23">
        <f t="shared" si="354"/>
        <v>746799.90556331899</v>
      </c>
      <c r="AK510" s="23">
        <f t="shared" si="355"/>
        <v>0</v>
      </c>
      <c r="AL510" s="23">
        <f t="shared" si="380"/>
        <v>0</v>
      </c>
      <c r="AM510" s="23">
        <f t="shared" si="381"/>
        <v>0</v>
      </c>
      <c r="AN510" s="16">
        <f t="shared" si="371"/>
        <v>0</v>
      </c>
      <c r="AO510" s="23">
        <f t="shared" si="372"/>
        <v>0</v>
      </c>
      <c r="AP510" s="22">
        <f t="shared" si="373"/>
        <v>0</v>
      </c>
      <c r="AQ510" s="30">
        <f t="shared" si="356"/>
        <v>53166055.290354684</v>
      </c>
      <c r="AR510" s="28">
        <f t="shared" si="357"/>
        <v>1029162.7802380937</v>
      </c>
      <c r="AS510" s="25">
        <f t="shared" si="358"/>
        <v>45180541.680992767</v>
      </c>
      <c r="AT510" s="32">
        <f t="shared" si="359"/>
        <v>9143.4835803962924</v>
      </c>
      <c r="AU510" s="23">
        <f t="shared" si="360"/>
        <v>9143.4835803962924</v>
      </c>
      <c r="AV510" s="22">
        <f t="shared" si="361"/>
        <v>5737560.0040223254</v>
      </c>
      <c r="AW510" s="31">
        <f t="shared" si="374"/>
        <v>53166055.290354632</v>
      </c>
      <c r="AX510" s="21"/>
      <c r="AY510" s="21"/>
      <c r="AZ510" s="21"/>
      <c r="BA510" s="21"/>
    </row>
    <row r="511" spans="1:53" x14ac:dyDescent="0.25">
      <c r="A511">
        <f t="shared" si="382"/>
        <v>340</v>
      </c>
      <c r="B511" t="s">
        <v>6</v>
      </c>
      <c r="C511" s="27">
        <f t="shared" si="339"/>
        <v>0</v>
      </c>
      <c r="D511" s="27">
        <f t="shared" si="362"/>
        <v>0</v>
      </c>
      <c r="E511" s="27" t="b">
        <f t="shared" si="338"/>
        <v>0</v>
      </c>
      <c r="F511" s="29">
        <f t="shared" si="340"/>
        <v>0</v>
      </c>
      <c r="G511" s="27">
        <f t="shared" si="363"/>
        <v>0</v>
      </c>
      <c r="H511" s="22">
        <f t="shared" si="341"/>
        <v>108555531.45816806</v>
      </c>
      <c r="I511" s="23">
        <f t="shared" si="342"/>
        <v>118568511.45687127</v>
      </c>
      <c r="J511" s="23">
        <f t="shared" si="343"/>
        <v>128</v>
      </c>
      <c r="K511" s="19">
        <f t="shared" si="364"/>
        <v>1.8934589968023339</v>
      </c>
      <c r="L511" s="16">
        <f t="shared" si="344"/>
        <v>0.82890166582456348</v>
      </c>
      <c r="M511" s="23">
        <f>M510-IF($B511="B",(Percent_Rent_In_Elsies*2.49%/12 * H510)/K510,0)+IF($B511="D",N511,0)+IF(B511="D",AK510)+IF(B511="C",F510*90%)-(Y511-Y510)-IF($B511="A",Q510/K510) + IF($B511="A",Q510/K510)</f>
        <v>-40991.165311843113</v>
      </c>
      <c r="N511" s="23">
        <f t="shared" si="345"/>
        <v>0</v>
      </c>
      <c r="O511" s="22">
        <f t="shared" si="346"/>
        <v>0</v>
      </c>
      <c r="P511" s="22">
        <f t="shared" si="377"/>
        <v>0</v>
      </c>
      <c r="Q511" s="22">
        <f t="shared" si="378"/>
        <v>0</v>
      </c>
      <c r="R511" s="22">
        <f t="shared" si="347"/>
        <v>1171193.2032630467</v>
      </c>
      <c r="S511" s="16">
        <f t="shared" si="384"/>
        <v>0</v>
      </c>
      <c r="T511" s="15">
        <f t="shared" si="348"/>
        <v>0</v>
      </c>
      <c r="U511" s="23">
        <f t="shared" si="365"/>
        <v>797517.3614019549</v>
      </c>
      <c r="V511" s="23">
        <f t="shared" si="366"/>
        <v>0</v>
      </c>
      <c r="W511" s="23">
        <f t="shared" si="379"/>
        <v>25389.928209970258</v>
      </c>
      <c r="X511" s="23">
        <f t="shared" si="367"/>
        <v>21550604.713520281</v>
      </c>
      <c r="Y511" s="23">
        <f t="shared" si="349"/>
        <v>3117968.3299988951</v>
      </c>
      <c r="Z511" s="3">
        <f t="shared" si="350"/>
        <v>0</v>
      </c>
      <c r="AA511" s="23">
        <f t="shared" si="351"/>
        <v>12419335.832180729</v>
      </c>
      <c r="AB511" s="26">
        <f t="shared" si="368"/>
        <v>37869824.999999985</v>
      </c>
      <c r="AC511" s="23">
        <f t="shared" si="369"/>
        <v>42673036</v>
      </c>
      <c r="AD511" s="23">
        <f t="shared" si="375"/>
        <v>4803211</v>
      </c>
      <c r="AE511" s="24">
        <f t="shared" si="383"/>
        <v>37869825</v>
      </c>
      <c r="AF511" s="3">
        <f t="shared" si="370"/>
        <v>0</v>
      </c>
      <c r="AG511" s="2">
        <f t="shared" si="352"/>
        <v>0</v>
      </c>
      <c r="AH511" s="2">
        <f t="shared" si="353"/>
        <v>1.146617724884317</v>
      </c>
      <c r="AI511" s="23">
        <f t="shared" si="376"/>
        <v>16796787.975537285</v>
      </c>
      <c r="AJ511" s="23">
        <f t="shared" si="354"/>
        <v>739387.54542047891</v>
      </c>
      <c r="AK511" s="23">
        <f t="shared" si="355"/>
        <v>0</v>
      </c>
      <c r="AL511" s="23">
        <f t="shared" si="380"/>
        <v>0</v>
      </c>
      <c r="AM511" s="23">
        <f t="shared" si="381"/>
        <v>0</v>
      </c>
      <c r="AN511" s="16">
        <f t="shared" si="371"/>
        <v>0</v>
      </c>
      <c r="AO511" s="23">
        <f t="shared" si="372"/>
        <v>0</v>
      </c>
      <c r="AP511" s="22">
        <f t="shared" si="373"/>
        <v>0</v>
      </c>
      <c r="AQ511" s="30">
        <f t="shared" si="356"/>
        <v>53118505.266138114</v>
      </c>
      <c r="AR511" s="28">
        <f t="shared" si="357"/>
        <v>1029210.3778599321</v>
      </c>
      <c r="AS511" s="25">
        <f t="shared" si="358"/>
        <v>45180541.680992767</v>
      </c>
      <c r="AT511" s="32">
        <f t="shared" si="359"/>
        <v>0</v>
      </c>
      <c r="AU511" s="23">
        <f t="shared" si="360"/>
        <v>0</v>
      </c>
      <c r="AV511" s="22">
        <f t="shared" si="361"/>
        <v>5737560.0040223254</v>
      </c>
      <c r="AW511" s="31">
        <f t="shared" si="374"/>
        <v>53118505.266138069</v>
      </c>
    </row>
    <row r="512" spans="1:53" x14ac:dyDescent="0.25">
      <c r="A512">
        <f t="shared" si="382"/>
        <v>340</v>
      </c>
      <c r="B512" t="s">
        <v>7</v>
      </c>
      <c r="C512" s="27">
        <f t="shared" si="339"/>
        <v>0</v>
      </c>
      <c r="D512" s="27">
        <f t="shared" si="362"/>
        <v>189345.89968023339</v>
      </c>
      <c r="E512" s="27" t="b">
        <f t="shared" si="338"/>
        <v>0</v>
      </c>
      <c r="F512" s="29">
        <f t="shared" si="340"/>
        <v>100000</v>
      </c>
      <c r="G512" s="27">
        <f t="shared" si="363"/>
        <v>0</v>
      </c>
      <c r="H512" s="22">
        <f t="shared" si="341"/>
        <v>108744877.35784829</v>
      </c>
      <c r="I512" s="23">
        <f t="shared" si="342"/>
        <v>118796941.32676649</v>
      </c>
      <c r="J512" s="23">
        <f t="shared" si="343"/>
        <v>128</v>
      </c>
      <c r="K512" s="19">
        <f t="shared" si="364"/>
        <v>1.8934589968023339</v>
      </c>
      <c r="L512" s="16">
        <f t="shared" si="344"/>
        <v>0.82890166582456348</v>
      </c>
      <c r="M512" s="23">
        <f>M511-IF($B512="B",(Percent_Rent_In_Elsies*2.49%/12 * H511)/K511,0)+IF($B512="D",N512,0)+IF(B512="D",AK511)+IF(B512="C",F511*90%)-(Y512-Y511)-IF($B512="A",Q511/K511) + IF($B512="A",Q511/K511)</f>
        <v>-100472.97298660784</v>
      </c>
      <c r="N512" s="23">
        <f t="shared" si="345"/>
        <v>0</v>
      </c>
      <c r="O512" s="22">
        <f t="shared" si="346"/>
        <v>0</v>
      </c>
      <c r="P512" s="22">
        <f t="shared" si="377"/>
        <v>0</v>
      </c>
      <c r="Q512" s="22">
        <f t="shared" si="378"/>
        <v>0</v>
      </c>
      <c r="R512" s="22">
        <f t="shared" si="347"/>
        <v>1073593.7696577928</v>
      </c>
      <c r="S512" s="16">
        <f t="shared" si="384"/>
        <v>97599.433605253886</v>
      </c>
      <c r="T512" s="15">
        <f t="shared" si="348"/>
        <v>0</v>
      </c>
      <c r="U512" s="23">
        <f t="shared" si="365"/>
        <v>731057.58128512534</v>
      </c>
      <c r="V512" s="23">
        <f t="shared" si="366"/>
        <v>66459.78011682957</v>
      </c>
      <c r="W512" s="23">
        <f t="shared" si="379"/>
        <v>25389.928209970258</v>
      </c>
      <c r="X512" s="23">
        <f t="shared" si="367"/>
        <v>21550604.713520281</v>
      </c>
      <c r="Y512" s="23">
        <f t="shared" si="349"/>
        <v>3117968.3299988951</v>
      </c>
      <c r="Z512" s="3">
        <f t="shared" si="350"/>
        <v>0</v>
      </c>
      <c r="AA512" s="23">
        <f t="shared" si="351"/>
        <v>12419335.832180729</v>
      </c>
      <c r="AB512" s="26">
        <f t="shared" si="368"/>
        <v>37869824.999999985</v>
      </c>
      <c r="AC512" s="23">
        <f t="shared" si="369"/>
        <v>42673036</v>
      </c>
      <c r="AD512" s="23">
        <f t="shared" si="375"/>
        <v>4803211</v>
      </c>
      <c r="AE512" s="24">
        <f t="shared" si="383"/>
        <v>37869825</v>
      </c>
      <c r="AF512" s="3">
        <f t="shared" si="370"/>
        <v>0</v>
      </c>
      <c r="AG512" s="2">
        <f t="shared" si="352"/>
        <v>0</v>
      </c>
      <c r="AH512" s="2">
        <f t="shared" si="353"/>
        <v>1.148617690816879</v>
      </c>
      <c r="AI512" s="23">
        <f t="shared" si="376"/>
        <v>16796787.975537285</v>
      </c>
      <c r="AJ512" s="23">
        <f t="shared" si="354"/>
        <v>739387.54542047891</v>
      </c>
      <c r="AK512" s="23">
        <f t="shared" si="355"/>
        <v>0</v>
      </c>
      <c r="AL512" s="23">
        <f t="shared" si="380"/>
        <v>282835.12757852301</v>
      </c>
      <c r="AM512" s="23">
        <f t="shared" si="381"/>
        <v>31368715610.845818</v>
      </c>
      <c r="AN512" s="16">
        <f t="shared" si="371"/>
        <v>0</v>
      </c>
      <c r="AO512" s="23">
        <f t="shared" si="372"/>
        <v>59481.807674764721</v>
      </c>
      <c r="AP512" s="22">
        <f t="shared" si="373"/>
        <v>112626.36388784938</v>
      </c>
      <c r="AQ512" s="30">
        <f t="shared" si="356"/>
        <v>53532146.569500998</v>
      </c>
      <c r="AR512" s="28">
        <f t="shared" si="357"/>
        <v>1140879.4176547348</v>
      </c>
      <c r="AS512" s="25">
        <f t="shared" si="358"/>
        <v>45369887.580673002</v>
      </c>
      <c r="AT512" s="32">
        <f t="shared" si="359"/>
        <v>0</v>
      </c>
      <c r="AU512" s="23">
        <f t="shared" si="360"/>
        <v>0</v>
      </c>
      <c r="AV512" s="22">
        <f t="shared" si="361"/>
        <v>5737560.0040223254</v>
      </c>
      <c r="AW512" s="31">
        <f t="shared" si="374"/>
        <v>53532146.569500953</v>
      </c>
    </row>
    <row r="513" spans="1:53" s="21" customFormat="1" x14ac:dyDescent="0.25">
      <c r="A513">
        <f t="shared" si="382"/>
        <v>340</v>
      </c>
      <c r="B513" t="s">
        <v>8</v>
      </c>
      <c r="C513" s="27">
        <f t="shared" si="339"/>
        <v>0</v>
      </c>
      <c r="D513" s="27">
        <f t="shared" si="362"/>
        <v>0</v>
      </c>
      <c r="E513" s="27" t="b">
        <f t="shared" si="338"/>
        <v>0</v>
      </c>
      <c r="F513" s="29">
        <f t="shared" si="340"/>
        <v>0</v>
      </c>
      <c r="G513" s="27">
        <f t="shared" si="363"/>
        <v>0</v>
      </c>
      <c r="H513" s="22">
        <f t="shared" si="341"/>
        <v>108744877.35784829</v>
      </c>
      <c r="I513" s="23">
        <f t="shared" si="342"/>
        <v>118796941.32676649</v>
      </c>
      <c r="J513" s="23">
        <f t="shared" si="343"/>
        <v>128</v>
      </c>
      <c r="K513" s="19">
        <f t="shared" si="364"/>
        <v>1.8934589968023339</v>
      </c>
      <c r="L513" s="16">
        <f t="shared" si="344"/>
        <v>0.82890166582456348</v>
      </c>
      <c r="M513" s="23">
        <f>M512-IF($B513="B",(Percent_Rent_In_Elsies*2.49%/12 * H512)/K512,0)+IF($B513="D",N513,0)+IF(B513="D",AK512)+IF(B513="C",F512*90%)-(Y513-Y512)-IF($B513="A",Q512/K512) + IF($B513="A",Q512/K512)</f>
        <v>-23539.981407767656</v>
      </c>
      <c r="N513" s="23">
        <f t="shared" si="345"/>
        <v>0</v>
      </c>
      <c r="O513" s="22">
        <f t="shared" si="346"/>
        <v>0</v>
      </c>
      <c r="P513" s="22">
        <f t="shared" si="377"/>
        <v>0</v>
      </c>
      <c r="Q513" s="22">
        <f t="shared" si="378"/>
        <v>0</v>
      </c>
      <c r="R513" s="22">
        <f t="shared" si="347"/>
        <v>1186220.1335456423</v>
      </c>
      <c r="S513" s="16">
        <f t="shared" si="384"/>
        <v>97599.433605253886</v>
      </c>
      <c r="T513" s="15">
        <f t="shared" si="348"/>
        <v>0</v>
      </c>
      <c r="U513" s="23">
        <f t="shared" si="365"/>
        <v>800539.38895989012</v>
      </c>
      <c r="V513" s="23">
        <f t="shared" si="366"/>
        <v>66459.78011682957</v>
      </c>
      <c r="W513" s="23">
        <f t="shared" si="379"/>
        <v>25389.928209970258</v>
      </c>
      <c r="X513" s="23">
        <f t="shared" si="367"/>
        <v>21550604.713520281</v>
      </c>
      <c r="Y513" s="23">
        <f t="shared" si="349"/>
        <v>3131035.3384200549</v>
      </c>
      <c r="Z513" s="3">
        <f t="shared" si="350"/>
        <v>0</v>
      </c>
      <c r="AA513" s="23">
        <f t="shared" si="351"/>
        <v>12419335.832180729</v>
      </c>
      <c r="AB513" s="26">
        <f t="shared" si="368"/>
        <v>37969824.999999985</v>
      </c>
      <c r="AC513" s="23">
        <f t="shared" si="369"/>
        <v>42773036</v>
      </c>
      <c r="AD513" s="23">
        <f t="shared" si="375"/>
        <v>4803211</v>
      </c>
      <c r="AE513" s="24">
        <f t="shared" si="383"/>
        <v>37969825</v>
      </c>
      <c r="AF513" s="3">
        <f t="shared" si="370"/>
        <v>21527064.732112523</v>
      </c>
      <c r="AG513" s="2">
        <f t="shared" si="352"/>
        <v>0</v>
      </c>
      <c r="AH513" s="2">
        <f t="shared" si="353"/>
        <v>1.1455926105305809</v>
      </c>
      <c r="AI513" s="23">
        <f t="shared" si="376"/>
        <v>16796787.975537285</v>
      </c>
      <c r="AJ513" s="23">
        <f t="shared" si="354"/>
        <v>739387.54542047891</v>
      </c>
      <c r="AK513" s="23">
        <f t="shared" si="355"/>
        <v>-18239.703445397619</v>
      </c>
      <c r="AL513" s="23">
        <f t="shared" si="380"/>
        <v>0</v>
      </c>
      <c r="AM513" s="23">
        <f t="shared" si="381"/>
        <v>0</v>
      </c>
      <c r="AN513" s="16">
        <f t="shared" si="371"/>
        <v>0</v>
      </c>
      <c r="AO513" s="23">
        <f t="shared" si="372"/>
        <v>0</v>
      </c>
      <c r="AP513" s="22">
        <f t="shared" si="373"/>
        <v>0</v>
      </c>
      <c r="AQ513" s="30">
        <f t="shared" si="356"/>
        <v>53410240.945639372</v>
      </c>
      <c r="AR513" s="28">
        <f t="shared" si="357"/>
        <v>1018973.7937931085</v>
      </c>
      <c r="AS513" s="25">
        <f t="shared" si="358"/>
        <v>45369887.580673002</v>
      </c>
      <c r="AT513" s="32">
        <f t="shared" si="359"/>
        <v>0</v>
      </c>
      <c r="AU513" s="23">
        <f t="shared" si="360"/>
        <v>0</v>
      </c>
      <c r="AV513" s="22">
        <f t="shared" si="361"/>
        <v>5737560.0040223254</v>
      </c>
      <c r="AW513" s="31">
        <f t="shared" si="374"/>
        <v>53410240.945639335</v>
      </c>
      <c r="AX513"/>
      <c r="AY513"/>
      <c r="AZ513"/>
      <c r="BA513"/>
    </row>
    <row r="514" spans="1:53" s="21" customFormat="1" x14ac:dyDescent="0.25">
      <c r="A514" s="21">
        <f t="shared" si="382"/>
        <v>340</v>
      </c>
      <c r="B514" s="21" t="s">
        <v>9</v>
      </c>
      <c r="C514" s="27">
        <f t="shared" si="339"/>
        <v>0</v>
      </c>
      <c r="D514" s="27">
        <f t="shared" si="362"/>
        <v>0</v>
      </c>
      <c r="E514" s="27" t="b">
        <f t="shared" si="338"/>
        <v>0</v>
      </c>
      <c r="F514" s="29">
        <f t="shared" si="340"/>
        <v>0</v>
      </c>
      <c r="G514" s="27">
        <f t="shared" si="363"/>
        <v>0</v>
      </c>
      <c r="H514" s="22">
        <f t="shared" si="341"/>
        <v>108744877.35784829</v>
      </c>
      <c r="I514" s="23">
        <f t="shared" si="342"/>
        <v>118796941.32676649</v>
      </c>
      <c r="J514" s="23">
        <f t="shared" si="343"/>
        <v>128</v>
      </c>
      <c r="K514" s="19">
        <f t="shared" si="364"/>
        <v>1.8934589968023339</v>
      </c>
      <c r="L514" s="16">
        <f t="shared" si="344"/>
        <v>0.82890166582456348</v>
      </c>
      <c r="M514" s="23">
        <f>M513-IF($B514="B",(Percent_Rent_In_Elsies*2.49%/12 * H513)/K513,0)+IF($B514="D",N514,0)+IF(B514="D",AK513)+IF(B514="C",F513*90%)-(Y514-Y513)-IF($B514="A",Q513/K513) + IF($B514="A",Q513/K513)</f>
        <v>-41779.684853165279</v>
      </c>
      <c r="N514" s="23">
        <f t="shared" si="345"/>
        <v>0</v>
      </c>
      <c r="O514" s="22">
        <f t="shared" si="346"/>
        <v>48381.669488628853</v>
      </c>
      <c r="P514" s="22">
        <f t="shared" si="377"/>
        <v>0</v>
      </c>
      <c r="Q514" s="22">
        <f t="shared" si="378"/>
        <v>0</v>
      </c>
      <c r="R514" s="22">
        <f t="shared" si="347"/>
        <v>1186220.1335456423</v>
      </c>
      <c r="S514" s="16">
        <f t="shared" si="384"/>
        <v>0</v>
      </c>
      <c r="T514" s="15">
        <f t="shared" si="348"/>
        <v>49217.764116625032</v>
      </c>
      <c r="U514" s="23">
        <f t="shared" si="365"/>
        <v>800539.38895989012</v>
      </c>
      <c r="V514" s="23">
        <f t="shared" si="366"/>
        <v>0</v>
      </c>
      <c r="W514" s="23">
        <f t="shared" si="379"/>
        <v>91849.708326799824</v>
      </c>
      <c r="X514" s="23">
        <f t="shared" si="367"/>
        <v>21550604.713520281</v>
      </c>
      <c r="Y514" s="23">
        <f t="shared" si="349"/>
        <v>3131035.3384200549</v>
      </c>
      <c r="Z514" s="3">
        <f t="shared" si="350"/>
        <v>0</v>
      </c>
      <c r="AA514" s="23">
        <f t="shared" si="351"/>
        <v>12437575.535626126</v>
      </c>
      <c r="AB514" s="26">
        <f t="shared" si="368"/>
        <v>37969824.999999985</v>
      </c>
      <c r="AC514" s="23">
        <f t="shared" si="369"/>
        <v>42773036</v>
      </c>
      <c r="AD514" s="23">
        <f t="shared" si="375"/>
        <v>4803211</v>
      </c>
      <c r="AE514" s="24">
        <f t="shared" si="383"/>
        <v>37969825</v>
      </c>
      <c r="AF514" s="3">
        <f t="shared" si="370"/>
        <v>0</v>
      </c>
      <c r="AG514" s="2">
        <f t="shared" si="352"/>
        <v>0</v>
      </c>
      <c r="AH514" s="2">
        <f t="shared" si="353"/>
        <v>1.1455926105305809</v>
      </c>
      <c r="AI514" s="23">
        <f t="shared" si="376"/>
        <v>16821456.640242781</v>
      </c>
      <c r="AJ514" s="23">
        <f t="shared" si="354"/>
        <v>739387.54542047891</v>
      </c>
      <c r="AK514" s="23">
        <f t="shared" si="355"/>
        <v>0</v>
      </c>
      <c r="AL514" s="23">
        <f t="shared" si="380"/>
        <v>0</v>
      </c>
      <c r="AM514" s="23">
        <f t="shared" si="381"/>
        <v>0</v>
      </c>
      <c r="AN514" s="16">
        <f t="shared" si="371"/>
        <v>0</v>
      </c>
      <c r="AO514" s="23">
        <f t="shared" si="372"/>
        <v>0</v>
      </c>
      <c r="AP514" s="22">
        <f t="shared" si="373"/>
        <v>0</v>
      </c>
      <c r="AQ514" s="30">
        <f t="shared" si="356"/>
        <v>53410240.945639372</v>
      </c>
      <c r="AR514" s="28">
        <f t="shared" si="357"/>
        <v>1018973.7937931085</v>
      </c>
      <c r="AS514" s="25">
        <f t="shared" si="358"/>
        <v>45369887.580673002</v>
      </c>
      <c r="AT514" s="32">
        <f t="shared" si="359"/>
        <v>0</v>
      </c>
      <c r="AU514" s="23">
        <f t="shared" si="360"/>
        <v>0</v>
      </c>
      <c r="AV514" s="22">
        <f t="shared" si="361"/>
        <v>5737560.0040223254</v>
      </c>
      <c r="AW514" s="31">
        <f t="shared" si="374"/>
        <v>53410240.945639335</v>
      </c>
    </row>
    <row r="515" spans="1:53" x14ac:dyDescent="0.25">
      <c r="A515" s="21">
        <f t="shared" si="382"/>
        <v>340</v>
      </c>
      <c r="B515" s="21" t="s">
        <v>28</v>
      </c>
      <c r="C515" s="27">
        <f t="shared" si="339"/>
        <v>0</v>
      </c>
      <c r="D515" s="27">
        <f t="shared" si="362"/>
        <v>0</v>
      </c>
      <c r="E515" s="27" t="b">
        <f t="shared" si="338"/>
        <v>0</v>
      </c>
      <c r="F515" s="29">
        <f t="shared" si="340"/>
        <v>0</v>
      </c>
      <c r="G515" s="27">
        <f t="shared" si="363"/>
        <v>0</v>
      </c>
      <c r="H515" s="22">
        <f t="shared" si="341"/>
        <v>108744877.35784829</v>
      </c>
      <c r="I515" s="23">
        <f t="shared" si="342"/>
        <v>118796941.32676649</v>
      </c>
      <c r="J515" s="23">
        <f t="shared" si="343"/>
        <v>128</v>
      </c>
      <c r="K515" s="19">
        <f t="shared" si="364"/>
        <v>1.8934589968023339</v>
      </c>
      <c r="L515" s="16">
        <f t="shared" si="344"/>
        <v>0.82890166582456348</v>
      </c>
      <c r="M515" s="23">
        <f>M514-IF($B515="B",(Percent_Rent_In_Elsies*2.49%/12 * H514)/K514,0)+IF($B515="D",N515,0)+IF(B515="D",AK514)+IF(B515="C",F514*90%)-(Y515-Y514)-IF($B515="A",Q514/K514) + IF($B515="A",Q514/K514)</f>
        <v>-41779.684853165279</v>
      </c>
      <c r="N515" s="23">
        <f t="shared" si="345"/>
        <v>0</v>
      </c>
      <c r="O515" s="22">
        <f t="shared" si="346"/>
        <v>0</v>
      </c>
      <c r="P515" s="22">
        <f t="shared" si="377"/>
        <v>0</v>
      </c>
      <c r="Q515" s="22">
        <f t="shared" si="378"/>
        <v>48381.669488628853</v>
      </c>
      <c r="R515" s="22">
        <f t="shared" si="347"/>
        <v>1186220.1335456423</v>
      </c>
      <c r="S515" s="16">
        <f t="shared" si="384"/>
        <v>0</v>
      </c>
      <c r="T515" s="15">
        <f t="shared" si="348"/>
        <v>0</v>
      </c>
      <c r="U515" s="23">
        <f t="shared" si="365"/>
        <v>800539.38895989012</v>
      </c>
      <c r="V515" s="23">
        <f t="shared" si="366"/>
        <v>0</v>
      </c>
      <c r="W515" s="23">
        <f t="shared" si="379"/>
        <v>0</v>
      </c>
      <c r="X515" s="23">
        <f t="shared" si="367"/>
        <v>21550604.713520281</v>
      </c>
      <c r="Y515" s="23">
        <f t="shared" si="349"/>
        <v>3131035.3384200549</v>
      </c>
      <c r="Z515" s="3">
        <f t="shared" si="350"/>
        <v>4592.4854163399914</v>
      </c>
      <c r="AA515" s="23">
        <f t="shared" si="351"/>
        <v>12506462.816871226</v>
      </c>
      <c r="AB515" s="26">
        <f t="shared" si="368"/>
        <v>37969824.999999993</v>
      </c>
      <c r="AC515" s="23">
        <f t="shared" si="369"/>
        <v>42773036</v>
      </c>
      <c r="AD515" s="23">
        <f t="shared" si="375"/>
        <v>4803211</v>
      </c>
      <c r="AE515" s="24">
        <f t="shared" si="383"/>
        <v>37969825</v>
      </c>
      <c r="AF515" s="3">
        <f t="shared" si="370"/>
        <v>0</v>
      </c>
      <c r="AG515" s="2">
        <f t="shared" si="352"/>
        <v>2.5600250513425097E-3</v>
      </c>
      <c r="AH515" s="2">
        <f t="shared" si="353"/>
        <v>1.1455926105305809</v>
      </c>
      <c r="AI515" s="23">
        <f t="shared" si="376"/>
        <v>16914624.670556199</v>
      </c>
      <c r="AJ515" s="23">
        <f t="shared" si="354"/>
        <v>739387.54542047891</v>
      </c>
      <c r="AK515" s="23">
        <f t="shared" si="355"/>
        <v>0</v>
      </c>
      <c r="AL515" s="23">
        <f t="shared" si="380"/>
        <v>0</v>
      </c>
      <c r="AM515" s="23">
        <f t="shared" si="381"/>
        <v>0</v>
      </c>
      <c r="AN515" s="16">
        <f t="shared" si="371"/>
        <v>0</v>
      </c>
      <c r="AO515" s="23">
        <f t="shared" si="372"/>
        <v>0</v>
      </c>
      <c r="AP515" s="22">
        <f t="shared" si="373"/>
        <v>0</v>
      </c>
      <c r="AQ515" s="30">
        <f t="shared" si="356"/>
        <v>53410240.945639372</v>
      </c>
      <c r="AR515" s="28">
        <f t="shared" si="357"/>
        <v>1018973.7937931085</v>
      </c>
      <c r="AS515" s="25">
        <f t="shared" si="358"/>
        <v>45369887.580673002</v>
      </c>
      <c r="AT515" s="32">
        <f t="shared" si="359"/>
        <v>9184.9708326799828</v>
      </c>
      <c r="AU515" s="23">
        <f t="shared" si="360"/>
        <v>9184.9708326799828</v>
      </c>
      <c r="AV515" s="22">
        <f t="shared" si="361"/>
        <v>5786777.7681389507</v>
      </c>
      <c r="AW515" s="31">
        <f t="shared" si="374"/>
        <v>53410240.945639335</v>
      </c>
      <c r="AX515" s="21"/>
      <c r="AY515" s="21"/>
      <c r="AZ515" s="21"/>
      <c r="BA515" s="21"/>
    </row>
    <row r="516" spans="1:53" x14ac:dyDescent="0.25">
      <c r="A516">
        <f t="shared" si="382"/>
        <v>341</v>
      </c>
      <c r="B516" t="s">
        <v>6</v>
      </c>
      <c r="C516" s="27">
        <f t="shared" si="339"/>
        <v>0</v>
      </c>
      <c r="D516" s="27">
        <f t="shared" si="362"/>
        <v>0</v>
      </c>
      <c r="E516" s="27" t="b">
        <f t="shared" si="338"/>
        <v>0</v>
      </c>
      <c r="F516" s="29">
        <f t="shared" si="340"/>
        <v>0</v>
      </c>
      <c r="G516" s="27">
        <f t="shared" si="363"/>
        <v>0</v>
      </c>
      <c r="H516" s="22">
        <f t="shared" si="341"/>
        <v>110018103.16128296</v>
      </c>
      <c r="I516" s="23">
        <f t="shared" si="342"/>
        <v>118796941.32676649</v>
      </c>
      <c r="J516" s="23">
        <f t="shared" si="343"/>
        <v>130</v>
      </c>
      <c r="K516" s="19">
        <f t="shared" si="364"/>
        <v>1.9124409232452768</v>
      </c>
      <c r="L516" s="16">
        <f t="shared" si="344"/>
        <v>0.83860675736616186</v>
      </c>
      <c r="M516" s="23">
        <f>M515-IF($B516="B",(Percent_Rent_In_Elsies*2.49%/12 * H515)/K515,0)+IF($B516="D",N516,0)+IF(B516="D",AK515)+IF(B516="C",F515*90%)-(Y516-Y515)-IF($B516="A",Q515/K515) + IF($B516="A",Q515/K515)</f>
        <v>-41779.684853165279</v>
      </c>
      <c r="N516" s="23">
        <f t="shared" si="345"/>
        <v>0</v>
      </c>
      <c r="O516" s="22">
        <f t="shared" si="346"/>
        <v>0</v>
      </c>
      <c r="P516" s="22">
        <f t="shared" si="377"/>
        <v>0</v>
      </c>
      <c r="Q516" s="22">
        <f t="shared" si="378"/>
        <v>0</v>
      </c>
      <c r="R516" s="22">
        <f t="shared" si="347"/>
        <v>1186220.1335456423</v>
      </c>
      <c r="S516" s="16">
        <f t="shared" si="384"/>
        <v>0</v>
      </c>
      <c r="T516" s="15">
        <f t="shared" si="348"/>
        <v>0</v>
      </c>
      <c r="U516" s="23">
        <f t="shared" si="365"/>
        <v>800539.38895989012</v>
      </c>
      <c r="V516" s="23">
        <f t="shared" si="366"/>
        <v>0</v>
      </c>
      <c r="W516" s="23">
        <f t="shared" si="379"/>
        <v>25552.002747530118</v>
      </c>
      <c r="X516" s="23">
        <f t="shared" si="367"/>
        <v>21548015.137854449</v>
      </c>
      <c r="Y516" s="23">
        <f t="shared" si="349"/>
        <v>3131035.3384200549</v>
      </c>
      <c r="Z516" s="3">
        <f t="shared" si="350"/>
        <v>0</v>
      </c>
      <c r="AA516" s="23">
        <f t="shared" si="351"/>
        <v>12506462.816871226</v>
      </c>
      <c r="AB516" s="26">
        <f t="shared" si="368"/>
        <v>37969824.999999985</v>
      </c>
      <c r="AC516" s="23">
        <f t="shared" si="369"/>
        <v>42773036</v>
      </c>
      <c r="AD516" s="23">
        <f t="shared" si="375"/>
        <v>4803211</v>
      </c>
      <c r="AE516" s="24">
        <f t="shared" si="383"/>
        <v>37969825</v>
      </c>
      <c r="AF516" s="3">
        <f t="shared" si="370"/>
        <v>0</v>
      </c>
      <c r="AG516" s="2">
        <f t="shared" si="352"/>
        <v>0</v>
      </c>
      <c r="AH516" s="2">
        <f t="shared" si="353"/>
        <v>1.1590056384119019</v>
      </c>
      <c r="AI516" s="23">
        <f t="shared" si="376"/>
        <v>17084193.782878522</v>
      </c>
      <c r="AJ516" s="23">
        <f t="shared" si="354"/>
        <v>732048.75663521106</v>
      </c>
      <c r="AK516" s="23">
        <f t="shared" si="355"/>
        <v>0</v>
      </c>
      <c r="AL516" s="23">
        <f t="shared" si="380"/>
        <v>0</v>
      </c>
      <c r="AM516" s="23">
        <f t="shared" si="381"/>
        <v>0</v>
      </c>
      <c r="AN516" s="16">
        <f t="shared" si="371"/>
        <v>0</v>
      </c>
      <c r="AO516" s="23">
        <f t="shared" si="372"/>
        <v>0</v>
      </c>
      <c r="AP516" s="22">
        <f t="shared" si="373"/>
        <v>0</v>
      </c>
      <c r="AQ516" s="30">
        <f t="shared" si="356"/>
        <v>53361907.657820232</v>
      </c>
      <c r="AR516" s="28">
        <f t="shared" si="357"/>
        <v>1019022.1754625972</v>
      </c>
      <c r="AS516" s="25">
        <f t="shared" si="358"/>
        <v>45369887.580673002</v>
      </c>
      <c r="AT516" s="32">
        <f t="shared" si="359"/>
        <v>0</v>
      </c>
      <c r="AU516" s="23">
        <f t="shared" si="360"/>
        <v>0</v>
      </c>
      <c r="AV516" s="22">
        <f t="shared" si="361"/>
        <v>5786777.7681389507</v>
      </c>
      <c r="AW516" s="31">
        <f t="shared" si="374"/>
        <v>53361907.657820195</v>
      </c>
    </row>
    <row r="517" spans="1:53" x14ac:dyDescent="0.25">
      <c r="A517">
        <f t="shared" si="382"/>
        <v>341</v>
      </c>
      <c r="B517" t="s">
        <v>7</v>
      </c>
      <c r="C517" s="27">
        <f t="shared" si="339"/>
        <v>0</v>
      </c>
      <c r="D517" s="27">
        <f t="shared" si="362"/>
        <v>191244.09232452768</v>
      </c>
      <c r="E517" s="27" t="b">
        <f t="shared" si="338"/>
        <v>0</v>
      </c>
      <c r="F517" s="29">
        <f t="shared" si="340"/>
        <v>100000</v>
      </c>
      <c r="G517" s="27">
        <f t="shared" si="363"/>
        <v>0</v>
      </c>
      <c r="H517" s="22">
        <f t="shared" si="341"/>
        <v>110209347.25360748</v>
      </c>
      <c r="I517" s="23">
        <f t="shared" si="342"/>
        <v>119024991.11368351</v>
      </c>
      <c r="J517" s="23">
        <f t="shared" si="343"/>
        <v>130</v>
      </c>
      <c r="K517" s="19">
        <f t="shared" si="364"/>
        <v>1.9124409232452768</v>
      </c>
      <c r="L517" s="16">
        <f t="shared" si="344"/>
        <v>0.83860675736616186</v>
      </c>
      <c r="M517" s="23">
        <f>M516-IF($B517="B",(Percent_Rent_In_Elsies*2.49%/12 * H516)/K516,0)+IF($B517="D",N517,0)+IF(B517="D",AK516)+IF(B517="C",F516*90%)-(Y517-Y516)-IF($B517="A",Q516/K516) + IF($B517="A",Q516/K516)</f>
        <v>-101464.55179072126</v>
      </c>
      <c r="N517" s="23">
        <f t="shared" si="345"/>
        <v>0</v>
      </c>
      <c r="O517" s="22">
        <f t="shared" si="346"/>
        <v>0</v>
      </c>
      <c r="P517" s="22">
        <f t="shared" si="377"/>
        <v>0</v>
      </c>
      <c r="Q517" s="22">
        <f t="shared" si="378"/>
        <v>0</v>
      </c>
      <c r="R517" s="22">
        <f t="shared" si="347"/>
        <v>1087368.455750172</v>
      </c>
      <c r="S517" s="16">
        <f t="shared" si="384"/>
        <v>98851.677795470183</v>
      </c>
      <c r="T517" s="15">
        <f t="shared" si="348"/>
        <v>0</v>
      </c>
      <c r="U517" s="23">
        <f t="shared" si="365"/>
        <v>733827.77321323263</v>
      </c>
      <c r="V517" s="23">
        <f t="shared" si="366"/>
        <v>66711.61574665751</v>
      </c>
      <c r="W517" s="23">
        <f t="shared" si="379"/>
        <v>25552.002747530118</v>
      </c>
      <c r="X517" s="23">
        <f t="shared" si="367"/>
        <v>21548015.137854449</v>
      </c>
      <c r="Y517" s="23">
        <f t="shared" si="349"/>
        <v>3131035.3384200549</v>
      </c>
      <c r="Z517" s="3">
        <f t="shared" si="350"/>
        <v>0</v>
      </c>
      <c r="AA517" s="23">
        <f t="shared" si="351"/>
        <v>12506462.816871226</v>
      </c>
      <c r="AB517" s="26">
        <f t="shared" si="368"/>
        <v>37969824.999999985</v>
      </c>
      <c r="AC517" s="23">
        <f t="shared" si="369"/>
        <v>42773036</v>
      </c>
      <c r="AD517" s="23">
        <f t="shared" si="375"/>
        <v>4803211</v>
      </c>
      <c r="AE517" s="24">
        <f t="shared" si="383"/>
        <v>37969825</v>
      </c>
      <c r="AF517" s="3">
        <f t="shared" si="370"/>
        <v>0</v>
      </c>
      <c r="AG517" s="2">
        <f t="shared" si="352"/>
        <v>0</v>
      </c>
      <c r="AH517" s="2">
        <f t="shared" si="353"/>
        <v>1.1610203339478915</v>
      </c>
      <c r="AI517" s="23">
        <f t="shared" si="376"/>
        <v>17084193.782878522</v>
      </c>
      <c r="AJ517" s="23">
        <f t="shared" si="354"/>
        <v>732048.75663521106</v>
      </c>
      <c r="AK517" s="23">
        <f t="shared" si="355"/>
        <v>0</v>
      </c>
      <c r="AL517" s="23">
        <f t="shared" si="380"/>
        <v>287405.80734123662</v>
      </c>
      <c r="AM517" s="23">
        <f t="shared" si="381"/>
        <v>31559259587.083691</v>
      </c>
      <c r="AN517" s="16">
        <f t="shared" si="371"/>
        <v>0</v>
      </c>
      <c r="AO517" s="23">
        <f t="shared" si="372"/>
        <v>59684.866937555984</v>
      </c>
      <c r="AP517" s="22">
        <f t="shared" si="373"/>
        <v>114143.78202983108</v>
      </c>
      <c r="AQ517" s="30">
        <f t="shared" si="356"/>
        <v>53780469.092057168</v>
      </c>
      <c r="AR517" s="28">
        <f t="shared" si="357"/>
        <v>1132195.7353451748</v>
      </c>
      <c r="AS517" s="25">
        <f t="shared" si="358"/>
        <v>45561131.672997527</v>
      </c>
      <c r="AT517" s="32">
        <f t="shared" si="359"/>
        <v>0</v>
      </c>
      <c r="AU517" s="23">
        <f t="shared" si="360"/>
        <v>0</v>
      </c>
      <c r="AV517" s="22">
        <f t="shared" si="361"/>
        <v>5786777.7681389507</v>
      </c>
      <c r="AW517" s="31">
        <f t="shared" si="374"/>
        <v>53780469.092057131</v>
      </c>
    </row>
    <row r="518" spans="1:53" s="21" customFormat="1" x14ac:dyDescent="0.25">
      <c r="A518">
        <f t="shared" si="382"/>
        <v>341</v>
      </c>
      <c r="B518" t="s">
        <v>8</v>
      </c>
      <c r="C518" s="27">
        <f t="shared" si="339"/>
        <v>0</v>
      </c>
      <c r="D518" s="27">
        <f t="shared" si="362"/>
        <v>0</v>
      </c>
      <c r="E518" s="27" t="b">
        <f t="shared" si="338"/>
        <v>0</v>
      </c>
      <c r="F518" s="29">
        <f t="shared" si="340"/>
        <v>0</v>
      </c>
      <c r="G518" s="27">
        <f t="shared" si="363"/>
        <v>0</v>
      </c>
      <c r="H518" s="22">
        <f t="shared" si="341"/>
        <v>110209347.25360748</v>
      </c>
      <c r="I518" s="23">
        <f t="shared" si="342"/>
        <v>119024991.11368351</v>
      </c>
      <c r="J518" s="23">
        <f t="shared" si="343"/>
        <v>130</v>
      </c>
      <c r="K518" s="19">
        <f t="shared" si="364"/>
        <v>1.9124409232452768</v>
      </c>
      <c r="L518" s="16">
        <f t="shared" si="344"/>
        <v>0.83860675736616186</v>
      </c>
      <c r="M518" s="23">
        <f>M517-IF($B518="B",(Percent_Rent_In_Elsies*2.49%/12 * H517)/K517,0)+IF($B518="D",N518,0)+IF(B518="D",AK517)+IF(B518="C",F517*90%)-(Y518-Y517)-IF($B518="A",Q517/K517) + IF($B518="A",Q517/K517)</f>
        <v>-24662.556971304133</v>
      </c>
      <c r="N518" s="23">
        <f t="shared" si="345"/>
        <v>0</v>
      </c>
      <c r="O518" s="22">
        <f t="shared" si="346"/>
        <v>0</v>
      </c>
      <c r="P518" s="22">
        <f t="shared" si="377"/>
        <v>0</v>
      </c>
      <c r="Q518" s="22">
        <f t="shared" si="378"/>
        <v>0</v>
      </c>
      <c r="R518" s="22">
        <f t="shared" si="347"/>
        <v>1201512.2377800031</v>
      </c>
      <c r="S518" s="16">
        <f t="shared" si="384"/>
        <v>98851.677795470183</v>
      </c>
      <c r="T518" s="15">
        <f t="shared" si="348"/>
        <v>0</v>
      </c>
      <c r="U518" s="23">
        <f t="shared" si="365"/>
        <v>803512.64015078859</v>
      </c>
      <c r="V518" s="23">
        <f t="shared" si="366"/>
        <v>66711.61574665751</v>
      </c>
      <c r="W518" s="23">
        <f t="shared" si="379"/>
        <v>25552.002747530118</v>
      </c>
      <c r="X518" s="23">
        <f t="shared" si="367"/>
        <v>21548015.137854449</v>
      </c>
      <c r="Y518" s="23">
        <f t="shared" si="349"/>
        <v>3144233.3436006377</v>
      </c>
      <c r="Z518" s="3">
        <f t="shared" si="350"/>
        <v>0</v>
      </c>
      <c r="AA518" s="23">
        <f t="shared" si="351"/>
        <v>12506462.816871226</v>
      </c>
      <c r="AB518" s="26">
        <f t="shared" si="368"/>
        <v>38069824.999999985</v>
      </c>
      <c r="AC518" s="23">
        <f t="shared" si="369"/>
        <v>42873036</v>
      </c>
      <c r="AD518" s="23">
        <f t="shared" si="375"/>
        <v>4803211</v>
      </c>
      <c r="AE518" s="24">
        <f t="shared" si="383"/>
        <v>38069825</v>
      </c>
      <c r="AF518" s="3">
        <f t="shared" si="370"/>
        <v>21523352.58088316</v>
      </c>
      <c r="AG518" s="2">
        <f t="shared" si="352"/>
        <v>0</v>
      </c>
      <c r="AH518" s="2">
        <f t="shared" si="353"/>
        <v>1.1579706211269161</v>
      </c>
      <c r="AI518" s="23">
        <f t="shared" si="376"/>
        <v>17084193.782878522</v>
      </c>
      <c r="AJ518" s="23">
        <f t="shared" si="354"/>
        <v>732048.75663521106</v>
      </c>
      <c r="AK518" s="23">
        <f t="shared" si="355"/>
        <v>-18338.141752105541</v>
      </c>
      <c r="AL518" s="23">
        <f t="shared" si="380"/>
        <v>0</v>
      </c>
      <c r="AM518" s="23">
        <f t="shared" si="381"/>
        <v>0</v>
      </c>
      <c r="AN518" s="16">
        <f t="shared" si="371"/>
        <v>0</v>
      </c>
      <c r="AO518" s="23">
        <f t="shared" si="372"/>
        <v>0</v>
      </c>
      <c r="AP518" s="22">
        <f t="shared" si="373"/>
        <v>0</v>
      </c>
      <c r="AQ518" s="30">
        <f t="shared" si="356"/>
        <v>53657341.364316329</v>
      </c>
      <c r="AR518" s="28">
        <f t="shared" si="357"/>
        <v>1009068.0076043358</v>
      </c>
      <c r="AS518" s="25">
        <f t="shared" si="358"/>
        <v>45561131.672997527</v>
      </c>
      <c r="AT518" s="32">
        <f t="shared" si="359"/>
        <v>0</v>
      </c>
      <c r="AU518" s="23">
        <f t="shared" si="360"/>
        <v>0</v>
      </c>
      <c r="AV518" s="22">
        <f t="shared" si="361"/>
        <v>5786777.7681389507</v>
      </c>
      <c r="AW518" s="31">
        <f t="shared" si="374"/>
        <v>53657341.364316292</v>
      </c>
      <c r="AX518"/>
      <c r="AY518"/>
      <c r="AZ518"/>
      <c r="BA518"/>
    </row>
    <row r="519" spans="1:53" s="21" customFormat="1" x14ac:dyDescent="0.25">
      <c r="A519">
        <f t="shared" si="382"/>
        <v>341</v>
      </c>
      <c r="B519" t="s">
        <v>9</v>
      </c>
      <c r="C519" s="27">
        <f t="shared" si="339"/>
        <v>0</v>
      </c>
      <c r="D519" s="27">
        <f t="shared" si="362"/>
        <v>0</v>
      </c>
      <c r="E519" s="27" t="b">
        <f t="shared" si="338"/>
        <v>0</v>
      </c>
      <c r="F519" s="29">
        <f t="shared" si="340"/>
        <v>0</v>
      </c>
      <c r="G519" s="27">
        <f t="shared" si="363"/>
        <v>0</v>
      </c>
      <c r="H519" s="22">
        <f t="shared" si="341"/>
        <v>110209347.25360748</v>
      </c>
      <c r="I519" s="23">
        <f t="shared" si="342"/>
        <v>119024991.11368351</v>
      </c>
      <c r="J519" s="23">
        <f t="shared" si="343"/>
        <v>130</v>
      </c>
      <c r="K519" s="19">
        <f t="shared" si="364"/>
        <v>1.9124409232452768</v>
      </c>
      <c r="L519" s="16">
        <f t="shared" si="344"/>
        <v>0.83860675736616186</v>
      </c>
      <c r="M519" s="23">
        <f>M518-IF($B519="B",(Percent_Rent_In_Elsies*2.49%/12 * H518)/K518,0)+IF($B519="D",N519,0)+IF(B519="D",AK518)+IF(B519="C",F518*90%)-(Y519-Y518)-IF($B519="A",Q518/K518) + IF($B519="A",Q518/K518)</f>
        <v>-43000.698723409674</v>
      </c>
      <c r="N519" s="23">
        <f t="shared" si="345"/>
        <v>0</v>
      </c>
      <c r="O519" s="22">
        <f t="shared" si="346"/>
        <v>49182.689732831874</v>
      </c>
      <c r="P519" s="22">
        <f t="shared" si="377"/>
        <v>0</v>
      </c>
      <c r="Q519" s="22">
        <f t="shared" si="378"/>
        <v>0</v>
      </c>
      <c r="R519" s="22">
        <f t="shared" si="347"/>
        <v>1201512.2377800031</v>
      </c>
      <c r="S519" s="16">
        <f t="shared" si="384"/>
        <v>0</v>
      </c>
      <c r="T519" s="15">
        <f t="shared" si="348"/>
        <v>49668.988062638309</v>
      </c>
      <c r="U519" s="23">
        <f t="shared" si="365"/>
        <v>803512.64015078859</v>
      </c>
      <c r="V519" s="23">
        <f t="shared" si="366"/>
        <v>0</v>
      </c>
      <c r="W519" s="23">
        <f t="shared" si="379"/>
        <v>92263.618494187627</v>
      </c>
      <c r="X519" s="23">
        <f t="shared" si="367"/>
        <v>21548015.137854449</v>
      </c>
      <c r="Y519" s="23">
        <f t="shared" si="349"/>
        <v>3144233.3436006377</v>
      </c>
      <c r="Z519" s="3">
        <f t="shared" si="350"/>
        <v>0</v>
      </c>
      <c r="AA519" s="23">
        <f t="shared" si="351"/>
        <v>12524800.958623331</v>
      </c>
      <c r="AB519" s="26">
        <f t="shared" si="368"/>
        <v>38069824.999999978</v>
      </c>
      <c r="AC519" s="23">
        <f t="shared" si="369"/>
        <v>42873036</v>
      </c>
      <c r="AD519" s="23">
        <f t="shared" si="375"/>
        <v>4803211</v>
      </c>
      <c r="AE519" s="24">
        <f t="shared" si="383"/>
        <v>38069825</v>
      </c>
      <c r="AF519" s="3">
        <f t="shared" si="370"/>
        <v>0</v>
      </c>
      <c r="AG519" s="2">
        <f t="shared" si="352"/>
        <v>0</v>
      </c>
      <c r="AH519" s="2">
        <f t="shared" si="353"/>
        <v>1.1579706211269161</v>
      </c>
      <c r="AI519" s="23">
        <f t="shared" si="376"/>
        <v>17109244.220552094</v>
      </c>
      <c r="AJ519" s="23">
        <f t="shared" si="354"/>
        <v>732048.75663521106</v>
      </c>
      <c r="AK519" s="23">
        <f t="shared" si="355"/>
        <v>0</v>
      </c>
      <c r="AL519" s="23">
        <f t="shared" si="380"/>
        <v>0</v>
      </c>
      <c r="AM519" s="23">
        <f t="shared" si="381"/>
        <v>0</v>
      </c>
      <c r="AN519" s="16">
        <f t="shared" si="371"/>
        <v>0</v>
      </c>
      <c r="AO519" s="23">
        <f t="shared" si="372"/>
        <v>0</v>
      </c>
      <c r="AP519" s="22">
        <f t="shared" si="373"/>
        <v>0</v>
      </c>
      <c r="AQ519" s="30">
        <f t="shared" si="356"/>
        <v>53657341.364316329</v>
      </c>
      <c r="AR519" s="28">
        <f t="shared" si="357"/>
        <v>1009068.0076043358</v>
      </c>
      <c r="AS519" s="25">
        <f t="shared" si="358"/>
        <v>45561131.672997527</v>
      </c>
      <c r="AT519" s="32">
        <f t="shared" si="359"/>
        <v>0</v>
      </c>
      <c r="AU519" s="23">
        <f t="shared" si="360"/>
        <v>0</v>
      </c>
      <c r="AV519" s="22">
        <f t="shared" si="361"/>
        <v>5786777.7681389507</v>
      </c>
      <c r="AW519" s="31">
        <f t="shared" si="374"/>
        <v>53657341.364316292</v>
      </c>
      <c r="AX519"/>
      <c r="AY519"/>
      <c r="AZ519"/>
      <c r="BA519"/>
    </row>
    <row r="520" spans="1:53" x14ac:dyDescent="0.25">
      <c r="A520" s="21">
        <f t="shared" si="382"/>
        <v>341</v>
      </c>
      <c r="B520" s="21" t="s">
        <v>28</v>
      </c>
      <c r="C520" s="27">
        <f t="shared" si="339"/>
        <v>0</v>
      </c>
      <c r="D520" s="27">
        <f t="shared" si="362"/>
        <v>0</v>
      </c>
      <c r="E520" s="27" t="b">
        <f t="shared" si="338"/>
        <v>0</v>
      </c>
      <c r="F520" s="29">
        <f t="shared" si="340"/>
        <v>0</v>
      </c>
      <c r="G520" s="27">
        <f t="shared" si="363"/>
        <v>0</v>
      </c>
      <c r="H520" s="22">
        <f t="shared" si="341"/>
        <v>110209347.25360748</v>
      </c>
      <c r="I520" s="23">
        <f t="shared" si="342"/>
        <v>119024991.11368351</v>
      </c>
      <c r="J520" s="23">
        <f t="shared" si="343"/>
        <v>130</v>
      </c>
      <c r="K520" s="19">
        <f t="shared" si="364"/>
        <v>1.9124409232452768</v>
      </c>
      <c r="L520" s="16">
        <f t="shared" si="344"/>
        <v>0.83860675736616186</v>
      </c>
      <c r="M520" s="23">
        <f>M519-IF($B520="B",(Percent_Rent_In_Elsies*2.49%/12 * H519)/K519,0)+IF($B520="D",N520,0)+IF(B520="D",AK519)+IF(B520="C",F519*90%)-(Y520-Y519)-IF($B520="A",Q519/K519) + IF($B520="A",Q519/K519)</f>
        <v>-43000.698723409674</v>
      </c>
      <c r="N520" s="23">
        <f t="shared" si="345"/>
        <v>0</v>
      </c>
      <c r="O520" s="22">
        <f t="shared" si="346"/>
        <v>0</v>
      </c>
      <c r="P520" s="22">
        <f t="shared" si="377"/>
        <v>0</v>
      </c>
      <c r="Q520" s="22">
        <f t="shared" si="378"/>
        <v>49182.689732831874</v>
      </c>
      <c r="R520" s="22">
        <f t="shared" si="347"/>
        <v>1201512.2377800031</v>
      </c>
      <c r="S520" s="16">
        <f t="shared" si="384"/>
        <v>0</v>
      </c>
      <c r="T520" s="15">
        <f t="shared" si="348"/>
        <v>0</v>
      </c>
      <c r="U520" s="23">
        <f t="shared" si="365"/>
        <v>803512.64015078859</v>
      </c>
      <c r="V520" s="23">
        <f t="shared" si="366"/>
        <v>0</v>
      </c>
      <c r="W520" s="23">
        <f t="shared" si="379"/>
        <v>0</v>
      </c>
      <c r="X520" s="23">
        <f t="shared" si="367"/>
        <v>21548015.137854449</v>
      </c>
      <c r="Y520" s="23">
        <f t="shared" si="349"/>
        <v>3144233.3436006377</v>
      </c>
      <c r="Z520" s="3">
        <f t="shared" si="350"/>
        <v>4613.1809247093815</v>
      </c>
      <c r="AA520" s="23">
        <f t="shared" si="351"/>
        <v>12593998.672493972</v>
      </c>
      <c r="AB520" s="26">
        <f t="shared" si="368"/>
        <v>38069824.999999985</v>
      </c>
      <c r="AC520" s="23">
        <f t="shared" si="369"/>
        <v>42873036</v>
      </c>
      <c r="AD520" s="23">
        <f t="shared" si="375"/>
        <v>4803211</v>
      </c>
      <c r="AE520" s="24">
        <f t="shared" si="383"/>
        <v>38069825</v>
      </c>
      <c r="AF520" s="3">
        <f t="shared" si="370"/>
        <v>0</v>
      </c>
      <c r="AG520" s="2">
        <f t="shared" si="352"/>
        <v>2.5720050298149734E-3</v>
      </c>
      <c r="AH520" s="2">
        <f t="shared" si="353"/>
        <v>1.1579706211269161</v>
      </c>
      <c r="AI520" s="23">
        <f t="shared" si="376"/>
        <v>17203770.320410114</v>
      </c>
      <c r="AJ520" s="23">
        <f t="shared" si="354"/>
        <v>732048.75663521106</v>
      </c>
      <c r="AK520" s="23">
        <f t="shared" si="355"/>
        <v>0</v>
      </c>
      <c r="AL520" s="23">
        <f t="shared" si="380"/>
        <v>0</v>
      </c>
      <c r="AM520" s="23">
        <f t="shared" si="381"/>
        <v>0</v>
      </c>
      <c r="AN520" s="16">
        <f t="shared" si="371"/>
        <v>0</v>
      </c>
      <c r="AO520" s="23">
        <f t="shared" si="372"/>
        <v>0</v>
      </c>
      <c r="AP520" s="22">
        <f t="shared" si="373"/>
        <v>0</v>
      </c>
      <c r="AQ520" s="30">
        <f t="shared" si="356"/>
        <v>53657341.364316329</v>
      </c>
      <c r="AR520" s="28">
        <f t="shared" si="357"/>
        <v>1009068.0076043358</v>
      </c>
      <c r="AS520" s="25">
        <f t="shared" si="358"/>
        <v>45561131.672997527</v>
      </c>
      <c r="AT520" s="32">
        <f t="shared" si="359"/>
        <v>9226.3618494187631</v>
      </c>
      <c r="AU520" s="23">
        <f t="shared" si="360"/>
        <v>9226.3618494187631</v>
      </c>
      <c r="AV520" s="22">
        <f t="shared" si="361"/>
        <v>5836446.7562015885</v>
      </c>
      <c r="AW520" s="31">
        <f t="shared" si="374"/>
        <v>53657341.364316285</v>
      </c>
    </row>
    <row r="521" spans="1:53" x14ac:dyDescent="0.25">
      <c r="A521">
        <f t="shared" si="382"/>
        <v>342</v>
      </c>
      <c r="B521" t="s">
        <v>6</v>
      </c>
      <c r="C521" s="27">
        <f t="shared" si="339"/>
        <v>0</v>
      </c>
      <c r="D521" s="27">
        <f t="shared" si="362"/>
        <v>0</v>
      </c>
      <c r="E521" s="27" t="b">
        <f t="shared" si="338"/>
        <v>0</v>
      </c>
      <c r="F521" s="29">
        <f t="shared" si="340"/>
        <v>0</v>
      </c>
      <c r="G521" s="27">
        <f t="shared" si="363"/>
        <v>0</v>
      </c>
      <c r="H521" s="22">
        <f t="shared" si="341"/>
        <v>111499719.61975791</v>
      </c>
      <c r="I521" s="23">
        <f t="shared" si="342"/>
        <v>119024991.11368351</v>
      </c>
      <c r="J521" s="23">
        <f t="shared" si="343"/>
        <v>132</v>
      </c>
      <c r="K521" s="19">
        <f t="shared" si="364"/>
        <v>1.9316131435008101</v>
      </c>
      <c r="L521" s="16">
        <f t="shared" si="344"/>
        <v>0.84842547975893878</v>
      </c>
      <c r="M521" s="23">
        <f>M520-IF($B521="B",(Percent_Rent_In_Elsies*2.49%/12 * H520)/K520,0)+IF($B521="D",N521,0)+IF(B521="D",AK520)+IF(B521="C",F520*90%)-(Y521-Y520)-IF($B521="A",Q520/K520) + IF($B521="A",Q520/K520)</f>
        <v>-43000.698723409667</v>
      </c>
      <c r="N521" s="23">
        <f t="shared" si="345"/>
        <v>0</v>
      </c>
      <c r="O521" s="22">
        <f t="shared" si="346"/>
        <v>0</v>
      </c>
      <c r="P521" s="22">
        <f t="shared" si="377"/>
        <v>0</v>
      </c>
      <c r="Q521" s="22">
        <f t="shared" si="378"/>
        <v>0</v>
      </c>
      <c r="R521" s="22">
        <f t="shared" si="347"/>
        <v>1201512.2377800031</v>
      </c>
      <c r="S521" s="16">
        <f t="shared" si="384"/>
        <v>0</v>
      </c>
      <c r="T521" s="15">
        <f t="shared" si="348"/>
        <v>0</v>
      </c>
      <c r="U521" s="23">
        <f t="shared" si="365"/>
        <v>803512.64015078859</v>
      </c>
      <c r="V521" s="23">
        <f t="shared" si="366"/>
        <v>0</v>
      </c>
      <c r="W521" s="23">
        <f t="shared" si="379"/>
        <v>25717.233476353525</v>
      </c>
      <c r="X521" s="23">
        <f t="shared" si="367"/>
        <v>21545363.809001647</v>
      </c>
      <c r="Y521" s="23">
        <f t="shared" si="349"/>
        <v>3144233.3436006377</v>
      </c>
      <c r="Z521" s="3">
        <f t="shared" si="350"/>
        <v>0</v>
      </c>
      <c r="AA521" s="23">
        <f t="shared" si="351"/>
        <v>12593998.672493972</v>
      </c>
      <c r="AB521" s="26">
        <f t="shared" si="368"/>
        <v>38069824.999999985</v>
      </c>
      <c r="AC521" s="23">
        <f t="shared" si="369"/>
        <v>42873036</v>
      </c>
      <c r="AD521" s="23">
        <f t="shared" si="375"/>
        <v>4803211</v>
      </c>
      <c r="AE521" s="24">
        <f t="shared" si="383"/>
        <v>38069825</v>
      </c>
      <c r="AF521" s="3">
        <f t="shared" si="370"/>
        <v>0</v>
      </c>
      <c r="AG521" s="2">
        <f t="shared" si="352"/>
        <v>0</v>
      </c>
      <c r="AH521" s="2">
        <f t="shared" si="353"/>
        <v>1.1715285753980524</v>
      </c>
      <c r="AI521" s="23">
        <f t="shared" si="376"/>
        <v>17376238.117872223</v>
      </c>
      <c r="AJ521" s="23">
        <f t="shared" si="354"/>
        <v>724782.80897523451</v>
      </c>
      <c r="AK521" s="23">
        <f t="shared" si="355"/>
        <v>0</v>
      </c>
      <c r="AL521" s="23">
        <f t="shared" si="380"/>
        <v>0</v>
      </c>
      <c r="AM521" s="23">
        <f t="shared" si="381"/>
        <v>0</v>
      </c>
      <c r="AN521" s="16">
        <f t="shared" si="371"/>
        <v>0</v>
      </c>
      <c r="AO521" s="23">
        <f t="shared" si="372"/>
        <v>0</v>
      </c>
      <c r="AP521" s="22">
        <f t="shared" si="373"/>
        <v>0</v>
      </c>
      <c r="AQ521" s="30">
        <f t="shared" si="356"/>
        <v>53608207.857273228</v>
      </c>
      <c r="AR521" s="28">
        <f t="shared" si="357"/>
        <v>1009117.1902940687</v>
      </c>
      <c r="AS521" s="25">
        <f t="shared" si="358"/>
        <v>45561131.672997527</v>
      </c>
      <c r="AT521" s="32">
        <f t="shared" si="359"/>
        <v>0</v>
      </c>
      <c r="AU521" s="23">
        <f t="shared" si="360"/>
        <v>0</v>
      </c>
      <c r="AV521" s="22">
        <f t="shared" si="361"/>
        <v>5836446.7562015885</v>
      </c>
      <c r="AW521" s="31">
        <f t="shared" si="374"/>
        <v>53608207.857273191</v>
      </c>
    </row>
    <row r="522" spans="1:53" x14ac:dyDescent="0.25">
      <c r="A522">
        <f t="shared" si="382"/>
        <v>342</v>
      </c>
      <c r="B522" t="s">
        <v>7</v>
      </c>
      <c r="C522" s="27">
        <f t="shared" si="339"/>
        <v>0</v>
      </c>
      <c r="D522" s="27">
        <f t="shared" si="362"/>
        <v>193161.31435008103</v>
      </c>
      <c r="E522" s="27" t="b">
        <f t="shared" ref="E522:E585" si="385">IF(OR(I522&gt;Max_Parcels, AI522&gt;8000000000),TRUE,FALSE)</f>
        <v>0</v>
      </c>
      <c r="F522" s="29">
        <f t="shared" si="340"/>
        <v>100000</v>
      </c>
      <c r="G522" s="27">
        <f t="shared" si="363"/>
        <v>0</v>
      </c>
      <c r="H522" s="22">
        <f t="shared" si="341"/>
        <v>111692880.93410799</v>
      </c>
      <c r="I522" s="23">
        <f t="shared" si="342"/>
        <v>119252661.45003994</v>
      </c>
      <c r="J522" s="23">
        <f t="shared" si="343"/>
        <v>132</v>
      </c>
      <c r="K522" s="19">
        <f t="shared" si="364"/>
        <v>1.9316131435008101</v>
      </c>
      <c r="L522" s="16">
        <f t="shared" si="344"/>
        <v>0.84842547975893878</v>
      </c>
      <c r="M522" s="23">
        <f>M521-IF($B522="B",(Percent_Rent_In_Elsies*2.49%/12 * H521)/K521,0)+IF($B522="D",N522,0)+IF(B522="D",AK521)+IF(B522="C",F521*90%)-(Y522-Y521)-IF($B522="A",Q521/K521) + IF($B522="A",Q521/K521)</f>
        <v>-102888.96335586158</v>
      </c>
      <c r="N522" s="23">
        <f t="shared" si="345"/>
        <v>0</v>
      </c>
      <c r="O522" s="22">
        <f t="shared" si="346"/>
        <v>0</v>
      </c>
      <c r="P522" s="22">
        <f t="shared" si="377"/>
        <v>0</v>
      </c>
      <c r="Q522" s="22">
        <f t="shared" si="378"/>
        <v>0</v>
      </c>
      <c r="R522" s="22">
        <f t="shared" si="347"/>
        <v>1101386.2179650029</v>
      </c>
      <c r="S522" s="16">
        <f t="shared" si="384"/>
        <v>100126.01981500025</v>
      </c>
      <c r="T522" s="15">
        <f t="shared" si="348"/>
        <v>0</v>
      </c>
      <c r="U522" s="23">
        <f t="shared" si="365"/>
        <v>736553.25347155624</v>
      </c>
      <c r="V522" s="23">
        <f t="shared" si="366"/>
        <v>66959.386679232382</v>
      </c>
      <c r="W522" s="23">
        <f t="shared" si="379"/>
        <v>25717.233476353525</v>
      </c>
      <c r="X522" s="23">
        <f t="shared" si="367"/>
        <v>21545363.809001647</v>
      </c>
      <c r="Y522" s="23">
        <f t="shared" si="349"/>
        <v>3144233.3436006377</v>
      </c>
      <c r="Z522" s="3">
        <f t="shared" si="350"/>
        <v>0</v>
      </c>
      <c r="AA522" s="23">
        <f t="shared" si="351"/>
        <v>12593998.672493972</v>
      </c>
      <c r="AB522" s="26">
        <f t="shared" si="368"/>
        <v>38069824.999999985</v>
      </c>
      <c r="AC522" s="23">
        <f t="shared" si="369"/>
        <v>42873036</v>
      </c>
      <c r="AD522" s="23">
        <f t="shared" si="375"/>
        <v>4803211</v>
      </c>
      <c r="AE522" s="24">
        <f t="shared" si="383"/>
        <v>38069825</v>
      </c>
      <c r="AF522" s="3">
        <f t="shared" si="370"/>
        <v>0</v>
      </c>
      <c r="AG522" s="2">
        <f t="shared" si="352"/>
        <v>0</v>
      </c>
      <c r="AH522" s="2">
        <f t="shared" si="353"/>
        <v>1.1735581230973138</v>
      </c>
      <c r="AI522" s="23">
        <f t="shared" si="376"/>
        <v>17376238.117872223</v>
      </c>
      <c r="AJ522" s="23">
        <f t="shared" si="354"/>
        <v>724782.80897523451</v>
      </c>
      <c r="AK522" s="23">
        <f t="shared" si="355"/>
        <v>0</v>
      </c>
      <c r="AL522" s="23">
        <f t="shared" si="380"/>
        <v>292044.33499370143</v>
      </c>
      <c r="AM522" s="23">
        <f t="shared" si="381"/>
        <v>31750307019.305897</v>
      </c>
      <c r="AN522" s="16">
        <f t="shared" si="371"/>
        <v>0</v>
      </c>
      <c r="AO522" s="23">
        <f t="shared" si="372"/>
        <v>59888.264632451908</v>
      </c>
      <c r="AP522" s="22">
        <f t="shared" si="373"/>
        <v>115680.95910549884</v>
      </c>
      <c r="AQ522" s="30">
        <f t="shared" si="356"/>
        <v>54031747.801681913</v>
      </c>
      <c r="AR522" s="28">
        <f t="shared" si="357"/>
        <v>1123814.8612471707</v>
      </c>
      <c r="AS522" s="25">
        <f t="shared" si="358"/>
        <v>45754292.98734761</v>
      </c>
      <c r="AT522" s="32">
        <f t="shared" si="359"/>
        <v>0</v>
      </c>
      <c r="AU522" s="23">
        <f t="shared" si="360"/>
        <v>0</v>
      </c>
      <c r="AV522" s="22">
        <f t="shared" si="361"/>
        <v>5836446.7562015885</v>
      </c>
      <c r="AW522" s="31">
        <f t="shared" si="374"/>
        <v>54031747.801681876</v>
      </c>
    </row>
    <row r="523" spans="1:53" x14ac:dyDescent="0.25">
      <c r="A523">
        <f t="shared" si="382"/>
        <v>342</v>
      </c>
      <c r="B523" t="s">
        <v>8</v>
      </c>
      <c r="C523" s="27">
        <f t="shared" ref="C523:C586" si="386">IF(E522 = TRUE, 0, IF(AND($B523="A",P522&gt;0),P522,0)+IFERROR(IF($B523="A",Percent_Elsies*95%*AN519),0))</f>
        <v>0</v>
      </c>
      <c r="D523" s="27">
        <f t="shared" si="362"/>
        <v>0</v>
      </c>
      <c r="E523" s="27" t="b">
        <f t="shared" si="385"/>
        <v>0</v>
      </c>
      <c r="F523" s="29">
        <f t="shared" ref="F523:F586" si="387">D523/K523</f>
        <v>0</v>
      </c>
      <c r="G523" s="27">
        <f t="shared" si="363"/>
        <v>0</v>
      </c>
      <c r="H523" s="22">
        <f t="shared" ref="H523:H586" si="388">(H522*K523/K522+G523+D523)*IF(B523="A",(1+Inflation_Rate/12),1)</f>
        <v>111692880.93410799</v>
      </c>
      <c r="I523" s="23">
        <f t="shared" ref="I523:I586" si="389">I522+(G523+D523)/L523</f>
        <v>119252661.45003994</v>
      </c>
      <c r="J523" s="23">
        <f t="shared" ref="J523:J586" si="390">J522+IF(AND($B523="A",M523&lt;0,AR522&gt;0,E522=FALSE),MIN(_xlfn.FLOOR.MATH(1 + (-M523*2)/(Buy_On_Revalue)),30),0)</f>
        <v>132</v>
      </c>
      <c r="K523" s="19">
        <f t="shared" si="364"/>
        <v>1.9316131435008101</v>
      </c>
      <c r="L523" s="16">
        <f t="shared" ref="L523:L586" si="391">(L522/K522)*K523*IF(B523="A",(1+Inflation_Rate/12),1)</f>
        <v>0.84842547975893878</v>
      </c>
      <c r="M523" s="23">
        <f>M522-IF($B523="B",(Percent_Rent_In_Elsies*2.49%/12 * H522)/K522,0)+IF($B523="D",N523,0)+IF(B523="D",AK522)+IF(B523="C",F522*90%)-(Y523-Y522)-IF($B523="A",Q522/K522) + IF($B523="A",Q522/K522)</f>
        <v>-26219.278538379323</v>
      </c>
      <c r="N523" s="23">
        <f t="shared" ref="N523:N586" si="392">IF(B523="D", IF(V522&gt;(Percent_Elsies*(S522+V522)),V522-(Percent_Elsies)*(S522+V522),0),0)</f>
        <v>0</v>
      </c>
      <c r="O523" s="22">
        <f t="shared" ref="O523:O586" si="393">IF(B523="D",IF(S522&gt;Percent_Dollars*(S522+V522),S522-(Percent_Dollars*(S522+V522)),0),0)</f>
        <v>0</v>
      </c>
      <c r="P523" s="22">
        <f t="shared" si="377"/>
        <v>0</v>
      </c>
      <c r="Q523" s="22">
        <f t="shared" si="378"/>
        <v>0</v>
      </c>
      <c r="R523" s="22">
        <f t="shared" ref="R523:R586" si="394">R522+IF($B523="B",5%*AN523,0)-IF(B523="B",R522/12,0)+IF($B523="C", AP522,0)</f>
        <v>1217067.1770705017</v>
      </c>
      <c r="S523" s="16">
        <f t="shared" si="384"/>
        <v>100126.01981500025</v>
      </c>
      <c r="T523" s="15">
        <f t="shared" ref="T523:T586" si="395">IF($B523="E",0,T522+IF(B523="B", Percent_Dollars*95%*AN523,0)  + IF($B523="D",N523*MM_Bottom*K523)+IF($B523="D",S522-O523))</f>
        <v>0</v>
      </c>
      <c r="U523" s="23">
        <f t="shared" si="365"/>
        <v>806441.51810400817</v>
      </c>
      <c r="V523" s="23">
        <f t="shared" si="366"/>
        <v>66959.386679232382</v>
      </c>
      <c r="W523" s="23">
        <f t="shared" si="379"/>
        <v>25717.233476353525</v>
      </c>
      <c r="X523" s="23">
        <f t="shared" si="367"/>
        <v>21545363.809001647</v>
      </c>
      <c r="Y523" s="23">
        <f t="shared" ref="Y523:Y586" si="396">50%*$H$10*(AS522/$AS$10)*((4/3)/12+2.49%/4)</f>
        <v>3157563.6587831555</v>
      </c>
      <c r="Z523" s="3">
        <f t="shared" ref="Z523:Z586" si="397">IF($B523="E",W522*3.5%/Percent_Elsies,0)</f>
        <v>0</v>
      </c>
      <c r="AA523" s="23">
        <f t="shared" ref="AA523:AA586" si="398">AA522+IF($B523="E",W522*52.5%/Percent_Elsies,0)-IF($B523="D",AK522)</f>
        <v>12593998.672493972</v>
      </c>
      <c r="AB523" s="26">
        <f t="shared" si="368"/>
        <v>38169824.999999993</v>
      </c>
      <c r="AC523" s="23">
        <f t="shared" si="369"/>
        <v>42973036</v>
      </c>
      <c r="AD523" s="23">
        <f t="shared" si="375"/>
        <v>4803211</v>
      </c>
      <c r="AE523" s="24">
        <f t="shared" si="383"/>
        <v>38169825</v>
      </c>
      <c r="AF523" s="3">
        <f t="shared" si="370"/>
        <v>21519144.530463278</v>
      </c>
      <c r="AG523" s="2">
        <f t="shared" ref="AG523:AG586" si="399">IF($B523="E",(Z523/AF521)*12,0)</f>
        <v>0</v>
      </c>
      <c r="AH523" s="2">
        <f t="shared" ref="AH523:AH586" si="400">40%*H523/AE523</f>
        <v>1.1704835527446928</v>
      </c>
      <c r="AI523" s="23">
        <f t="shared" si="376"/>
        <v>17376238.117872223</v>
      </c>
      <c r="AJ523" s="23">
        <f t="shared" ref="AJ523:AJ586" si="401">AJ522*K522/K523</f>
        <v>724782.80897523451</v>
      </c>
      <c r="AK523" s="23">
        <f t="shared" ref="AK523:AK586" si="402">IF($B523="C",((37/25)*1000/K523)*AI523/1000000 - AM522/1000000,0)</f>
        <v>-18436.651279812264</v>
      </c>
      <c r="AL523" s="23">
        <f t="shared" si="380"/>
        <v>0</v>
      </c>
      <c r="AM523" s="23">
        <f t="shared" si="381"/>
        <v>0</v>
      </c>
      <c r="AN523" s="16">
        <f t="shared" si="371"/>
        <v>0</v>
      </c>
      <c r="AO523" s="23">
        <f t="shared" si="372"/>
        <v>0</v>
      </c>
      <c r="AP523" s="22">
        <f t="shared" si="373"/>
        <v>0</v>
      </c>
      <c r="AQ523" s="30">
        <f t="shared" ref="AQ523:AQ586" si="403">(AQ522+IF($B523="B",AN523*(5%+95%*Percent_Dollars))+IFERROR(IF($B523="A",AN519*95%*Percent_Elsies),0)+IF($B523="B",D523)+AP523+IF($B523="B",(Percent_Rent_In_Elsies*2.49%*H522/12)*MM_Top,0)-IF($B523="C",F522*MM_Bottom*K523*65%)) + IF($B523="A",Q522*(MM_Top - MM_Bottom)) - IF($B523="A",Q522)</f>
        <v>53907385.718470469</v>
      </c>
      <c r="AR523" s="28">
        <f t="shared" ref="AR523:AR586" si="404">(AR522+IF($B523="B",((Percent_Rent_In_Elsies)*2.49%*H522/12)*MM_Top,0)-IF($B523="D",N523*MM_Bottom*K523)-IF($B523="C",F522*MM_Bottom*K523*65%)) + IF($B523="A",Q522*(MM_Top - MM_Bottom))</f>
        <v>999452.77803572977</v>
      </c>
      <c r="AS523" s="25">
        <f t="shared" ref="AS523:AS586" si="405">AS522+G523+D523</f>
        <v>45754292.98734761</v>
      </c>
      <c r="AT523" s="32">
        <f t="shared" ref="AT523:AT586" si="406">IF($B523="E",W522*7%/Percent_Elsies,0)</f>
        <v>0</v>
      </c>
      <c r="AU523" s="23">
        <f t="shared" ref="AU523:AU586" si="407">IF($B523="E",W522*7%/Percent_Elsies,0)</f>
        <v>0</v>
      </c>
      <c r="AV523" s="22">
        <f t="shared" ref="AV523:AV586" si="408">AV522+IF($B523="E",T522*30%/Percent_Dollars)</f>
        <v>5836446.7562015885</v>
      </c>
      <c r="AW523" s="31">
        <f t="shared" si="374"/>
        <v>53907385.718470432</v>
      </c>
    </row>
    <row r="524" spans="1:53" x14ac:dyDescent="0.25">
      <c r="A524" s="21">
        <f t="shared" si="382"/>
        <v>342</v>
      </c>
      <c r="B524" s="21" t="s">
        <v>9</v>
      </c>
      <c r="C524" s="27">
        <f t="shared" si="386"/>
        <v>0</v>
      </c>
      <c r="D524" s="27">
        <f t="shared" ref="D524:D587" si="409">IF(AND($B524="B",M524&lt;0,AR523&gt;0,E523=FALSE),MIN(AR523,Buy_On_Revalue*K524*(J523-J522)),0)</f>
        <v>0</v>
      </c>
      <c r="E524" s="27" t="b">
        <f t="shared" si="385"/>
        <v>0</v>
      </c>
      <c r="F524" s="29">
        <f t="shared" si="387"/>
        <v>0</v>
      </c>
      <c r="G524" s="27">
        <f t="shared" ref="G524:G587" si="410">C524</f>
        <v>0</v>
      </c>
      <c r="H524" s="22">
        <f t="shared" si="388"/>
        <v>111692880.93410799</v>
      </c>
      <c r="I524" s="23">
        <f t="shared" si="389"/>
        <v>119252661.45003994</v>
      </c>
      <c r="J524" s="23">
        <f t="shared" si="390"/>
        <v>132</v>
      </c>
      <c r="K524" s="19">
        <f t="shared" ref="K524:K587" si="411">IF(J524-J523 &gt; 0,K523*(1+0.005)^(J524-J523),K523)</f>
        <v>1.9316131435008101</v>
      </c>
      <c r="L524" s="16">
        <f t="shared" si="391"/>
        <v>0.84842547975893878</v>
      </c>
      <c r="M524" s="23">
        <f>M523-IF($B524="B",(Percent_Rent_In_Elsies*2.49%/12 * H523)/K523,0)+IF($B524="D",N524,0)+IF(B524="D",AK523)+IF(B524="C",F523*90%)-(Y524-Y523)-IF($B524="A",Q523/K523) + IF($B524="A",Q523/K523)</f>
        <v>-44655.929818191587</v>
      </c>
      <c r="N524" s="23">
        <f t="shared" si="392"/>
        <v>0</v>
      </c>
      <c r="O524" s="22">
        <f t="shared" si="393"/>
        <v>50000.397866730462</v>
      </c>
      <c r="P524" s="22">
        <f t="shared" si="377"/>
        <v>0</v>
      </c>
      <c r="Q524" s="22">
        <f t="shared" si="378"/>
        <v>0</v>
      </c>
      <c r="R524" s="22">
        <f t="shared" si="394"/>
        <v>1217067.1770705017</v>
      </c>
      <c r="S524" s="16">
        <f t="shared" si="384"/>
        <v>0</v>
      </c>
      <c r="T524" s="15">
        <f t="shared" si="395"/>
        <v>50125.621948269792</v>
      </c>
      <c r="U524" s="23">
        <f t="shared" ref="U524:U587" si="412">U523-IF($B524="B",U523/12)+IF($B524="C",AO523)+IF(B524="C",F523*10%)</f>
        <v>806441.51810400817</v>
      </c>
      <c r="V524" s="23">
        <f t="shared" ref="V524:V587" si="413">IF($B524="D", 0, V523+IF($B524="B",U523/12,0))</f>
        <v>0</v>
      </c>
      <c r="W524" s="23">
        <f t="shared" si="379"/>
        <v>92676.620155585901</v>
      </c>
      <c r="X524" s="23">
        <f t="shared" ref="X524:X587" si="414">X523+IFERROR(IF($B524="A",Z523,0),0)  + AT523 + AU523 - IF($B524="A",Q523/K523)</f>
        <v>21545363.809001647</v>
      </c>
      <c r="Y524" s="23">
        <f t="shared" si="396"/>
        <v>3157563.6587831555</v>
      </c>
      <c r="Z524" s="3">
        <f t="shared" si="397"/>
        <v>0</v>
      </c>
      <c r="AA524" s="23">
        <f t="shared" si="398"/>
        <v>12612435.323773785</v>
      </c>
      <c r="AB524" s="26">
        <f t="shared" ref="AB524:AB587" si="415">M524+SUM(U524:AA524)+AO524+AT524+AU524</f>
        <v>38169824.999999993</v>
      </c>
      <c r="AC524" s="23">
        <f t="shared" ref="AC524:AC587" si="416">AC523+G524+IF($B524="C",F523)</f>
        <v>42973036</v>
      </c>
      <c r="AD524" s="23">
        <f t="shared" si="375"/>
        <v>4803211</v>
      </c>
      <c r="AE524" s="24">
        <f t="shared" si="383"/>
        <v>38169825</v>
      </c>
      <c r="AF524" s="3">
        <f t="shared" ref="AF524:AF587" si="417">IF($B524="C",MAX(AE524-AA524-Y524-U524-V524-W524-AO524-AT524-AU524,0.0001),0)</f>
        <v>0</v>
      </c>
      <c r="AG524" s="2">
        <f t="shared" si="399"/>
        <v>0</v>
      </c>
      <c r="AH524" s="2">
        <f t="shared" si="400"/>
        <v>1.1704835527446928</v>
      </c>
      <c r="AI524" s="23">
        <f t="shared" si="376"/>
        <v>17401675.602110956</v>
      </c>
      <c r="AJ524" s="23">
        <f t="shared" si="401"/>
        <v>724782.80897523451</v>
      </c>
      <c r="AK524" s="23">
        <f t="shared" si="402"/>
        <v>0</v>
      </c>
      <c r="AL524" s="23">
        <f t="shared" si="380"/>
        <v>0</v>
      </c>
      <c r="AM524" s="23">
        <f t="shared" si="381"/>
        <v>0</v>
      </c>
      <c r="AN524" s="16">
        <f t="shared" ref="AN524:AN587" si="418">IF($B524="B",(G518)/2,0)</f>
        <v>0</v>
      </c>
      <c r="AO524" s="23">
        <f t="shared" ref="AO524:AO587" si="419">IF($B524="B",(Percent_Rent_In_Elsies*2.49%/12*H523)/K523,0)</f>
        <v>0</v>
      </c>
      <c r="AP524" s="22">
        <f t="shared" ref="AP524:AP587" si="420">IF($B524="B",(1-Percent_Rent_In_Elsies)*2.49%*H523/12,0)</f>
        <v>0</v>
      </c>
      <c r="AQ524" s="30">
        <f t="shared" si="403"/>
        <v>53907385.718470469</v>
      </c>
      <c r="AR524" s="28">
        <f t="shared" si="404"/>
        <v>999452.77803572977</v>
      </c>
      <c r="AS524" s="25">
        <f t="shared" si="405"/>
        <v>45754292.98734761</v>
      </c>
      <c r="AT524" s="32">
        <f t="shared" si="406"/>
        <v>0</v>
      </c>
      <c r="AU524" s="23">
        <f t="shared" si="407"/>
        <v>0</v>
      </c>
      <c r="AV524" s="22">
        <f t="shared" si="408"/>
        <v>5836446.7562015885</v>
      </c>
      <c r="AW524" s="31">
        <f t="shared" ref="AW524:AW587" si="421">SUM(AR524:AS524)+AV524 +SUM(O524:T524)+AP524</f>
        <v>53907385.718470432</v>
      </c>
      <c r="AX524" s="21"/>
      <c r="AY524" s="21"/>
      <c r="AZ524" s="21"/>
      <c r="BA524" s="21"/>
    </row>
    <row r="525" spans="1:53" x14ac:dyDescent="0.25">
      <c r="A525" s="21">
        <f t="shared" si="382"/>
        <v>342</v>
      </c>
      <c r="B525" s="21" t="s">
        <v>28</v>
      </c>
      <c r="C525" s="27">
        <f t="shared" si="386"/>
        <v>0</v>
      </c>
      <c r="D525" s="27">
        <f t="shared" si="409"/>
        <v>0</v>
      </c>
      <c r="E525" s="27" t="b">
        <f t="shared" si="385"/>
        <v>0</v>
      </c>
      <c r="F525" s="29">
        <f t="shared" si="387"/>
        <v>0</v>
      </c>
      <c r="G525" s="27">
        <f t="shared" si="410"/>
        <v>0</v>
      </c>
      <c r="H525" s="22">
        <f t="shared" si="388"/>
        <v>111692880.93410799</v>
      </c>
      <c r="I525" s="23">
        <f t="shared" si="389"/>
        <v>119252661.45003994</v>
      </c>
      <c r="J525" s="23">
        <f t="shared" si="390"/>
        <v>132</v>
      </c>
      <c r="K525" s="19">
        <f t="shared" si="411"/>
        <v>1.9316131435008101</v>
      </c>
      <c r="L525" s="16">
        <f t="shared" si="391"/>
        <v>0.84842547975893878</v>
      </c>
      <c r="M525" s="23">
        <f>M524-IF($B525="B",(Percent_Rent_In_Elsies*2.49%/12 * H524)/K524,0)+IF($B525="D",N525,0)+IF(B525="D",AK524)+IF(B525="C",F524*90%)-(Y525-Y524)-IF($B525="A",Q524/K524) + IF($B525="A",Q524/K524)</f>
        <v>-44655.929818191587</v>
      </c>
      <c r="N525" s="23">
        <f t="shared" si="392"/>
        <v>0</v>
      </c>
      <c r="O525" s="22">
        <f t="shared" si="393"/>
        <v>0</v>
      </c>
      <c r="P525" s="22">
        <f t="shared" si="377"/>
        <v>0</v>
      </c>
      <c r="Q525" s="22">
        <f t="shared" si="378"/>
        <v>50000.397866730462</v>
      </c>
      <c r="R525" s="22">
        <f t="shared" si="394"/>
        <v>1217067.1770705017</v>
      </c>
      <c r="S525" s="16">
        <f t="shared" si="384"/>
        <v>0</v>
      </c>
      <c r="T525" s="15">
        <f t="shared" si="395"/>
        <v>0</v>
      </c>
      <c r="U525" s="23">
        <f t="shared" si="412"/>
        <v>806441.51810400817</v>
      </c>
      <c r="V525" s="23">
        <f t="shared" si="413"/>
        <v>0</v>
      </c>
      <c r="W525" s="23">
        <f t="shared" si="379"/>
        <v>0</v>
      </c>
      <c r="X525" s="23">
        <f t="shared" si="414"/>
        <v>21545363.809001647</v>
      </c>
      <c r="Y525" s="23">
        <f t="shared" si="396"/>
        <v>3157563.6587831555</v>
      </c>
      <c r="Z525" s="3">
        <f t="shared" si="397"/>
        <v>4633.8310077792958</v>
      </c>
      <c r="AA525" s="23">
        <f t="shared" si="398"/>
        <v>12681942.788890474</v>
      </c>
      <c r="AB525" s="26">
        <f t="shared" si="415"/>
        <v>38169824.999999993</v>
      </c>
      <c r="AC525" s="23">
        <f t="shared" si="416"/>
        <v>42973036</v>
      </c>
      <c r="AD525" s="23">
        <f t="shared" ref="AD525:AD588" si="422">AD524</f>
        <v>4803211</v>
      </c>
      <c r="AE525" s="24">
        <f t="shared" si="383"/>
        <v>38169825</v>
      </c>
      <c r="AF525" s="3">
        <f t="shared" si="417"/>
        <v>0</v>
      </c>
      <c r="AG525" s="2">
        <f t="shared" si="399"/>
        <v>2.5840233571847492E-3</v>
      </c>
      <c r="AH525" s="2">
        <f t="shared" si="400"/>
        <v>1.1704835527446928</v>
      </c>
      <c r="AI525" s="23">
        <f t="shared" ref="AI525:AI588" si="423">AA525/(AJ525/1000000)</f>
        <v>17497576.697247256</v>
      </c>
      <c r="AJ525" s="23">
        <f t="shared" si="401"/>
        <v>724782.80897523451</v>
      </c>
      <c r="AK525" s="23">
        <f t="shared" si="402"/>
        <v>0</v>
      </c>
      <c r="AL525" s="23">
        <f t="shared" si="380"/>
        <v>0</v>
      </c>
      <c r="AM525" s="23">
        <f t="shared" si="381"/>
        <v>0</v>
      </c>
      <c r="AN525" s="16">
        <f t="shared" si="418"/>
        <v>0</v>
      </c>
      <c r="AO525" s="23">
        <f t="shared" si="419"/>
        <v>0</v>
      </c>
      <c r="AP525" s="22">
        <f t="shared" si="420"/>
        <v>0</v>
      </c>
      <c r="AQ525" s="30">
        <f t="shared" si="403"/>
        <v>53907385.718470469</v>
      </c>
      <c r="AR525" s="28">
        <f t="shared" si="404"/>
        <v>999452.77803572977</v>
      </c>
      <c r="AS525" s="25">
        <f t="shared" si="405"/>
        <v>45754292.98734761</v>
      </c>
      <c r="AT525" s="32">
        <f t="shared" si="406"/>
        <v>9267.6620155585915</v>
      </c>
      <c r="AU525" s="23">
        <f t="shared" si="407"/>
        <v>9267.6620155585915</v>
      </c>
      <c r="AV525" s="22">
        <f t="shared" si="408"/>
        <v>5886572.3781498587</v>
      </c>
      <c r="AW525" s="31">
        <f t="shared" si="421"/>
        <v>53907385.718470432</v>
      </c>
      <c r="AX525" s="21"/>
      <c r="AY525" s="21"/>
      <c r="AZ525" s="21"/>
      <c r="BA525" s="21"/>
    </row>
    <row r="526" spans="1:53" x14ac:dyDescent="0.25">
      <c r="A526">
        <f t="shared" si="382"/>
        <v>343</v>
      </c>
      <c r="B526" t="s">
        <v>6</v>
      </c>
      <c r="C526" s="27">
        <f t="shared" si="386"/>
        <v>0</v>
      </c>
      <c r="D526" s="27">
        <f t="shared" si="409"/>
        <v>0</v>
      </c>
      <c r="E526" s="27" t="b">
        <f t="shared" si="385"/>
        <v>0</v>
      </c>
      <c r="F526" s="29">
        <f t="shared" si="387"/>
        <v>0</v>
      </c>
      <c r="G526" s="27">
        <f t="shared" si="410"/>
        <v>0</v>
      </c>
      <c r="H526" s="22">
        <f t="shared" si="388"/>
        <v>113000623.06891483</v>
      </c>
      <c r="I526" s="23">
        <f t="shared" si="389"/>
        <v>119252661.45003994</v>
      </c>
      <c r="J526" s="23">
        <f t="shared" si="390"/>
        <v>134</v>
      </c>
      <c r="K526" s="19">
        <f t="shared" si="411"/>
        <v>1.9509775652644052</v>
      </c>
      <c r="L526" s="16">
        <f t="shared" si="391"/>
        <v>0.85835916343551111</v>
      </c>
      <c r="M526" s="23">
        <f>M525-IF($B526="B",(Percent_Rent_In_Elsies*2.49%/12 * H525)/K525,0)+IF($B526="D",N526,0)+IF(B526="D",AK525)+IF(B526="C",F525*90%)-(Y526-Y525)-IF($B526="A",Q525/K525) + IF($B526="A",Q525/K525)</f>
        <v>-44655.92981819158</v>
      </c>
      <c r="N526" s="23">
        <f t="shared" si="392"/>
        <v>0</v>
      </c>
      <c r="O526" s="22">
        <f t="shared" si="393"/>
        <v>0</v>
      </c>
      <c r="P526" s="22">
        <f t="shared" si="377"/>
        <v>0</v>
      </c>
      <c r="Q526" s="22">
        <f t="shared" si="378"/>
        <v>0</v>
      </c>
      <c r="R526" s="22">
        <f t="shared" si="394"/>
        <v>1217067.1770705017</v>
      </c>
      <c r="S526" s="16">
        <f t="shared" si="384"/>
        <v>0</v>
      </c>
      <c r="T526" s="15">
        <f t="shared" si="395"/>
        <v>0</v>
      </c>
      <c r="U526" s="23">
        <f t="shared" si="412"/>
        <v>806441.51810400817</v>
      </c>
      <c r="V526" s="23">
        <f t="shared" si="413"/>
        <v>0</v>
      </c>
      <c r="W526" s="23">
        <f t="shared" si="379"/>
        <v>25885.306296948736</v>
      </c>
      <c r="X526" s="23">
        <f t="shared" si="414"/>
        <v>21542647.657743592</v>
      </c>
      <c r="Y526" s="23">
        <f t="shared" si="396"/>
        <v>3157563.6587831555</v>
      </c>
      <c r="Z526" s="3">
        <f t="shared" si="397"/>
        <v>0</v>
      </c>
      <c r="AA526" s="23">
        <f t="shared" si="398"/>
        <v>12681942.788890474</v>
      </c>
      <c r="AB526" s="26">
        <f t="shared" si="415"/>
        <v>38169824.999999993</v>
      </c>
      <c r="AC526" s="23">
        <f t="shared" si="416"/>
        <v>42973036</v>
      </c>
      <c r="AD526" s="23">
        <f t="shared" si="422"/>
        <v>4803211</v>
      </c>
      <c r="AE526" s="24">
        <f t="shared" si="383"/>
        <v>38169825</v>
      </c>
      <c r="AF526" s="3">
        <f t="shared" si="417"/>
        <v>0</v>
      </c>
      <c r="AG526" s="2">
        <f t="shared" si="399"/>
        <v>0</v>
      </c>
      <c r="AH526" s="2">
        <f t="shared" si="400"/>
        <v>1.1841880131115596</v>
      </c>
      <c r="AI526" s="23">
        <f t="shared" si="423"/>
        <v>17672989.903637156</v>
      </c>
      <c r="AJ526" s="23">
        <f t="shared" si="401"/>
        <v>717588.97945618653</v>
      </c>
      <c r="AK526" s="23">
        <f t="shared" si="402"/>
        <v>0</v>
      </c>
      <c r="AL526" s="23">
        <f t="shared" si="380"/>
        <v>0</v>
      </c>
      <c r="AM526" s="23">
        <f t="shared" si="381"/>
        <v>0</v>
      </c>
      <c r="AN526" s="16">
        <f t="shared" si="418"/>
        <v>0</v>
      </c>
      <c r="AO526" s="23">
        <f t="shared" si="419"/>
        <v>0</v>
      </c>
      <c r="AP526" s="22">
        <f t="shared" si="420"/>
        <v>0</v>
      </c>
      <c r="AQ526" s="30">
        <f t="shared" si="403"/>
        <v>53857435.321001604</v>
      </c>
      <c r="AR526" s="28">
        <f t="shared" si="404"/>
        <v>999502.77843359648</v>
      </c>
      <c r="AS526" s="25">
        <f t="shared" si="405"/>
        <v>45754292.98734761</v>
      </c>
      <c r="AT526" s="32">
        <f t="shared" si="406"/>
        <v>0</v>
      </c>
      <c r="AU526" s="23">
        <f t="shared" si="407"/>
        <v>0</v>
      </c>
      <c r="AV526" s="22">
        <f t="shared" si="408"/>
        <v>5886572.3781498587</v>
      </c>
      <c r="AW526" s="31">
        <f t="shared" si="421"/>
        <v>53857435.321001567</v>
      </c>
    </row>
    <row r="527" spans="1:53" x14ac:dyDescent="0.25">
      <c r="A527">
        <f t="shared" si="382"/>
        <v>343</v>
      </c>
      <c r="B527" t="s">
        <v>7</v>
      </c>
      <c r="C527" s="27">
        <f t="shared" si="386"/>
        <v>0</v>
      </c>
      <c r="D527" s="27">
        <f t="shared" si="409"/>
        <v>195097.75652644053</v>
      </c>
      <c r="E527" s="27" t="b">
        <f t="shared" si="385"/>
        <v>0</v>
      </c>
      <c r="F527" s="29">
        <f t="shared" si="387"/>
        <v>100000</v>
      </c>
      <c r="G527" s="27">
        <f t="shared" si="410"/>
        <v>0</v>
      </c>
      <c r="H527" s="22">
        <f t="shared" si="388"/>
        <v>113195720.82544127</v>
      </c>
      <c r="I527" s="23">
        <f t="shared" si="389"/>
        <v>119479952.9672011</v>
      </c>
      <c r="J527" s="23">
        <f t="shared" si="390"/>
        <v>134</v>
      </c>
      <c r="K527" s="19">
        <f t="shared" si="411"/>
        <v>1.9509775652644052</v>
      </c>
      <c r="L527" s="16">
        <f t="shared" si="391"/>
        <v>0.85835916343551111</v>
      </c>
      <c r="M527" s="23">
        <f>M526-IF($B527="B",(Percent_Rent_In_Elsies*2.49%/12 * H526)/K526,0)+IF($B527="D",N527,0)+IF(B527="D",AK526)+IF(B527="C",F526*90%)-(Y527-Y526)-IF($B527="A",Q526/K526) + IF($B527="A",Q526/K526)</f>
        <v>-104747.93114169757</v>
      </c>
      <c r="N527" s="23">
        <f t="shared" si="392"/>
        <v>0</v>
      </c>
      <c r="O527" s="22">
        <f t="shared" si="393"/>
        <v>0</v>
      </c>
      <c r="P527" s="22">
        <f t="shared" ref="P527:P590" si="424">IF(AG527 &gt; Retail_Freeze_Above, O526,0)</f>
        <v>0</v>
      </c>
      <c r="Q527" s="22">
        <f t="shared" ref="Q527:Q590" si="425">IF(AG527&lt;=Retail_Freeze_Above,O526,0)</f>
        <v>0</v>
      </c>
      <c r="R527" s="22">
        <f t="shared" si="394"/>
        <v>1115644.9123146266</v>
      </c>
      <c r="S527" s="16">
        <f t="shared" si="384"/>
        <v>101422.26475587515</v>
      </c>
      <c r="T527" s="15">
        <f t="shared" si="395"/>
        <v>0</v>
      </c>
      <c r="U527" s="23">
        <f t="shared" si="412"/>
        <v>739238.05826200754</v>
      </c>
      <c r="V527" s="23">
        <f t="shared" si="413"/>
        <v>67203.459842000681</v>
      </c>
      <c r="W527" s="23">
        <f t="shared" ref="W527:W590" si="426">IF($B527="E",0,W526+IF(B527="D",V526,0)+IF($B527="A",G527))-IF($B527="D",N527)+IF($B527="A",Q526/K526)</f>
        <v>25885.306296948736</v>
      </c>
      <c r="X527" s="23">
        <f t="shared" si="414"/>
        <v>21542647.657743592</v>
      </c>
      <c r="Y527" s="23">
        <f t="shared" si="396"/>
        <v>3157563.6587831555</v>
      </c>
      <c r="Z527" s="3">
        <f t="shared" si="397"/>
        <v>0</v>
      </c>
      <c r="AA527" s="23">
        <f t="shared" si="398"/>
        <v>12681942.788890474</v>
      </c>
      <c r="AB527" s="26">
        <f t="shared" si="415"/>
        <v>38169824.999999993</v>
      </c>
      <c r="AC527" s="23">
        <f t="shared" si="416"/>
        <v>42973036</v>
      </c>
      <c r="AD527" s="23">
        <f t="shared" si="422"/>
        <v>4803211</v>
      </c>
      <c r="AE527" s="24">
        <f t="shared" si="383"/>
        <v>38169825</v>
      </c>
      <c r="AF527" s="3">
        <f t="shared" si="417"/>
        <v>0</v>
      </c>
      <c r="AG527" s="2">
        <f t="shared" si="399"/>
        <v>0</v>
      </c>
      <c r="AH527" s="2">
        <f t="shared" si="400"/>
        <v>1.1862325365698299</v>
      </c>
      <c r="AI527" s="23">
        <f t="shared" si="423"/>
        <v>17672989.903637156</v>
      </c>
      <c r="AJ527" s="23">
        <f t="shared" si="401"/>
        <v>717588.97945618653</v>
      </c>
      <c r="AK527" s="23">
        <f t="shared" si="402"/>
        <v>0</v>
      </c>
      <c r="AL527" s="23">
        <f t="shared" si="380"/>
        <v>296751.78576493263</v>
      </c>
      <c r="AM527" s="23">
        <f t="shared" si="381"/>
        <v>31941871664.828835</v>
      </c>
      <c r="AN527" s="16">
        <f t="shared" si="418"/>
        <v>0</v>
      </c>
      <c r="AO527" s="23">
        <f t="shared" si="419"/>
        <v>60092.001323505989</v>
      </c>
      <c r="AP527" s="22">
        <f t="shared" si="420"/>
        <v>117238.14643399914</v>
      </c>
      <c r="AQ527" s="30">
        <f t="shared" si="403"/>
        <v>54286012.846151359</v>
      </c>
      <c r="AR527" s="28">
        <f t="shared" si="404"/>
        <v>1115744.4006229066</v>
      </c>
      <c r="AS527" s="25">
        <f t="shared" si="405"/>
        <v>45949390.743874051</v>
      </c>
      <c r="AT527" s="32">
        <f t="shared" si="406"/>
        <v>0</v>
      </c>
      <c r="AU527" s="23">
        <f t="shared" si="407"/>
        <v>0</v>
      </c>
      <c r="AV527" s="22">
        <f t="shared" si="408"/>
        <v>5886572.3781498587</v>
      </c>
      <c r="AW527" s="31">
        <f t="shared" si="421"/>
        <v>54286012.846151315</v>
      </c>
    </row>
    <row r="528" spans="1:53" s="21" customFormat="1" x14ac:dyDescent="0.25">
      <c r="A528">
        <f t="shared" si="382"/>
        <v>343</v>
      </c>
      <c r="B528" t="s">
        <v>8</v>
      </c>
      <c r="C528" s="27">
        <f t="shared" si="386"/>
        <v>0</v>
      </c>
      <c r="D528" s="27">
        <f t="shared" si="409"/>
        <v>0</v>
      </c>
      <c r="E528" s="27" t="b">
        <f t="shared" si="385"/>
        <v>0</v>
      </c>
      <c r="F528" s="29">
        <f t="shared" si="387"/>
        <v>0</v>
      </c>
      <c r="G528" s="27">
        <f t="shared" si="410"/>
        <v>0</v>
      </c>
      <c r="H528" s="22">
        <f t="shared" si="388"/>
        <v>113195720.82544127</v>
      </c>
      <c r="I528" s="23">
        <f t="shared" si="389"/>
        <v>119479952.9672011</v>
      </c>
      <c r="J528" s="23">
        <f t="shared" si="390"/>
        <v>134</v>
      </c>
      <c r="K528" s="19">
        <f t="shared" si="411"/>
        <v>1.9509775652644052</v>
      </c>
      <c r="L528" s="16">
        <f t="shared" si="391"/>
        <v>0.85835916343551111</v>
      </c>
      <c r="M528" s="23">
        <f>M527-IF($B528="B",(Percent_Rent_In_Elsies*2.49%/12 * H527)/K527,0)+IF($B528="D",N528,0)+IF(B528="D",AK527)+IF(B528="C",F527*90%)-(Y528-Y527)-IF($B528="A",Q527/K527) + IF($B528="A",Q527/K527)</f>
        <v>-28211.882733920356</v>
      </c>
      <c r="N528" s="23">
        <f t="shared" si="392"/>
        <v>0</v>
      </c>
      <c r="O528" s="22">
        <f t="shared" si="393"/>
        <v>0</v>
      </c>
      <c r="P528" s="22">
        <f t="shared" si="424"/>
        <v>0</v>
      </c>
      <c r="Q528" s="22">
        <f t="shared" si="425"/>
        <v>0</v>
      </c>
      <c r="R528" s="22">
        <f t="shared" si="394"/>
        <v>1232883.0587486257</v>
      </c>
      <c r="S528" s="16">
        <f t="shared" si="384"/>
        <v>101422.26475587515</v>
      </c>
      <c r="T528" s="15">
        <f t="shared" si="395"/>
        <v>0</v>
      </c>
      <c r="U528" s="23">
        <f t="shared" si="412"/>
        <v>809330.05958551355</v>
      </c>
      <c r="V528" s="23">
        <f t="shared" si="413"/>
        <v>67203.459842000681</v>
      </c>
      <c r="W528" s="23">
        <f t="shared" si="426"/>
        <v>25885.306296948736</v>
      </c>
      <c r="X528" s="23">
        <f t="shared" si="414"/>
        <v>21542647.657743592</v>
      </c>
      <c r="Y528" s="23">
        <f t="shared" si="396"/>
        <v>3171027.6103753783</v>
      </c>
      <c r="Z528" s="3">
        <f t="shared" si="397"/>
        <v>0</v>
      </c>
      <c r="AA528" s="23">
        <f t="shared" si="398"/>
        <v>12681942.788890474</v>
      </c>
      <c r="AB528" s="26">
        <f t="shared" si="415"/>
        <v>38269824.999999993</v>
      </c>
      <c r="AC528" s="23">
        <f t="shared" si="416"/>
        <v>43073036</v>
      </c>
      <c r="AD528" s="23">
        <f t="shared" si="422"/>
        <v>4803211</v>
      </c>
      <c r="AE528" s="24">
        <f t="shared" si="383"/>
        <v>38269825</v>
      </c>
      <c r="AF528" s="3">
        <f t="shared" si="417"/>
        <v>21514435.775009684</v>
      </c>
      <c r="AG528" s="2">
        <f t="shared" si="399"/>
        <v>0</v>
      </c>
      <c r="AH528" s="2">
        <f t="shared" si="400"/>
        <v>1.1831328815895163</v>
      </c>
      <c r="AI528" s="23">
        <f t="shared" si="423"/>
        <v>17672989.903637156</v>
      </c>
      <c r="AJ528" s="23">
        <f t="shared" si="401"/>
        <v>717588.97945618653</v>
      </c>
      <c r="AK528" s="23">
        <f t="shared" si="402"/>
        <v>-18535.246430858904</v>
      </c>
      <c r="AL528" s="23">
        <f t="shared" ref="AL528:AL591" si="427">IF($B528="B",AI528-AI523,0)</f>
        <v>0</v>
      </c>
      <c r="AM528" s="23">
        <f t="shared" si="381"/>
        <v>0</v>
      </c>
      <c r="AN528" s="16">
        <f t="shared" si="418"/>
        <v>0</v>
      </c>
      <c r="AO528" s="23">
        <f t="shared" si="419"/>
        <v>0</v>
      </c>
      <c r="AP528" s="22">
        <f t="shared" si="420"/>
        <v>0</v>
      </c>
      <c r="AQ528" s="30">
        <f t="shared" si="403"/>
        <v>54160404.033055723</v>
      </c>
      <c r="AR528" s="28">
        <f t="shared" si="404"/>
        <v>990135.58752727113</v>
      </c>
      <c r="AS528" s="25">
        <f t="shared" si="405"/>
        <v>45949390.743874051</v>
      </c>
      <c r="AT528" s="32">
        <f t="shared" si="406"/>
        <v>0</v>
      </c>
      <c r="AU528" s="23">
        <f t="shared" si="407"/>
        <v>0</v>
      </c>
      <c r="AV528" s="22">
        <f t="shared" si="408"/>
        <v>5886572.3781498587</v>
      </c>
      <c r="AW528" s="31">
        <f t="shared" si="421"/>
        <v>54160404.033055678</v>
      </c>
      <c r="AX528"/>
      <c r="AY528"/>
      <c r="AZ528"/>
      <c r="BA528"/>
    </row>
    <row r="529" spans="1:53" s="21" customFormat="1" x14ac:dyDescent="0.25">
      <c r="A529" s="21">
        <f t="shared" si="382"/>
        <v>343</v>
      </c>
      <c r="B529" s="21" t="s">
        <v>9</v>
      </c>
      <c r="C529" s="27">
        <f t="shared" si="386"/>
        <v>0</v>
      </c>
      <c r="D529" s="27">
        <f t="shared" si="409"/>
        <v>0</v>
      </c>
      <c r="E529" s="27" t="b">
        <f t="shared" si="385"/>
        <v>0</v>
      </c>
      <c r="F529" s="29">
        <f t="shared" si="387"/>
        <v>0</v>
      </c>
      <c r="G529" s="27">
        <f t="shared" si="410"/>
        <v>0</v>
      </c>
      <c r="H529" s="22">
        <f t="shared" si="388"/>
        <v>113195720.82544127</v>
      </c>
      <c r="I529" s="23">
        <f t="shared" si="389"/>
        <v>119479952.9672011</v>
      </c>
      <c r="J529" s="23">
        <f t="shared" si="390"/>
        <v>134</v>
      </c>
      <c r="K529" s="19">
        <f t="shared" si="411"/>
        <v>1.9509775652644052</v>
      </c>
      <c r="L529" s="16">
        <f t="shared" si="391"/>
        <v>0.85835916343551111</v>
      </c>
      <c r="M529" s="23">
        <f>M528-IF($B529="B",(Percent_Rent_In_Elsies*2.49%/12 * H528)/K528,0)+IF($B529="D",N529,0)+IF(B529="D",AK528)+IF(B529="C",F528*90%)-(Y529-Y528)-IF($B529="A",Q528/K528) + IF($B529="A",Q528/K528)</f>
        <v>-46747.12916477926</v>
      </c>
      <c r="N529" s="23">
        <f t="shared" si="392"/>
        <v>0</v>
      </c>
      <c r="O529" s="22">
        <f t="shared" si="393"/>
        <v>50834.547376512397</v>
      </c>
      <c r="P529" s="22">
        <f t="shared" si="424"/>
        <v>0</v>
      </c>
      <c r="Q529" s="22">
        <f t="shared" si="425"/>
        <v>0</v>
      </c>
      <c r="R529" s="22">
        <f t="shared" si="394"/>
        <v>1232883.0587486257</v>
      </c>
      <c r="S529" s="16">
        <f t="shared" si="384"/>
        <v>0</v>
      </c>
      <c r="T529" s="15">
        <f t="shared" si="395"/>
        <v>50587.717379362752</v>
      </c>
      <c r="U529" s="23">
        <f t="shared" si="412"/>
        <v>809330.05958551355</v>
      </c>
      <c r="V529" s="23">
        <f t="shared" si="413"/>
        <v>0</v>
      </c>
      <c r="W529" s="23">
        <f t="shared" si="426"/>
        <v>93088.766138949417</v>
      </c>
      <c r="X529" s="23">
        <f t="shared" si="414"/>
        <v>21542647.657743592</v>
      </c>
      <c r="Y529" s="23">
        <f t="shared" si="396"/>
        <v>3171027.6103753783</v>
      </c>
      <c r="Z529" s="3">
        <f t="shared" si="397"/>
        <v>0</v>
      </c>
      <c r="AA529" s="23">
        <f t="shared" si="398"/>
        <v>12700478.035321333</v>
      </c>
      <c r="AB529" s="26">
        <f t="shared" si="415"/>
        <v>38269824.999999993</v>
      </c>
      <c r="AC529" s="23">
        <f t="shared" si="416"/>
        <v>43073036</v>
      </c>
      <c r="AD529" s="23">
        <f t="shared" si="422"/>
        <v>4803211</v>
      </c>
      <c r="AE529" s="24">
        <f t="shared" si="383"/>
        <v>38269825</v>
      </c>
      <c r="AF529" s="3">
        <f t="shared" si="417"/>
        <v>0</v>
      </c>
      <c r="AG529" s="2">
        <f t="shared" si="399"/>
        <v>0</v>
      </c>
      <c r="AH529" s="2">
        <f t="shared" si="400"/>
        <v>1.1831328815895163</v>
      </c>
      <c r="AI529" s="23">
        <f t="shared" si="423"/>
        <v>17698819.796460908</v>
      </c>
      <c r="AJ529" s="23">
        <f t="shared" si="401"/>
        <v>717588.97945618653</v>
      </c>
      <c r="AK529" s="23">
        <f t="shared" si="402"/>
        <v>0</v>
      </c>
      <c r="AL529" s="23">
        <f t="shared" si="427"/>
        <v>0</v>
      </c>
      <c r="AM529" s="23">
        <f t="shared" ref="AM529:AM592" si="428">IF($B529="B",50%*AL529*30%*AJ529,0)</f>
        <v>0</v>
      </c>
      <c r="AN529" s="16">
        <f t="shared" si="418"/>
        <v>0</v>
      </c>
      <c r="AO529" s="23">
        <f t="shared" si="419"/>
        <v>0</v>
      </c>
      <c r="AP529" s="22">
        <f t="shared" si="420"/>
        <v>0</v>
      </c>
      <c r="AQ529" s="30">
        <f t="shared" si="403"/>
        <v>54160404.033055723</v>
      </c>
      <c r="AR529" s="28">
        <f t="shared" si="404"/>
        <v>990135.58752727113</v>
      </c>
      <c r="AS529" s="25">
        <f t="shared" si="405"/>
        <v>45949390.743874051</v>
      </c>
      <c r="AT529" s="32">
        <f t="shared" si="406"/>
        <v>0</v>
      </c>
      <c r="AU529" s="23">
        <f t="shared" si="407"/>
        <v>0</v>
      </c>
      <c r="AV529" s="22">
        <f t="shared" si="408"/>
        <v>5886572.3781498587</v>
      </c>
      <c r="AW529" s="31">
        <f t="shared" si="421"/>
        <v>54160404.033055678</v>
      </c>
    </row>
    <row r="530" spans="1:53" x14ac:dyDescent="0.25">
      <c r="A530" s="21">
        <f t="shared" si="382"/>
        <v>343</v>
      </c>
      <c r="B530" s="21" t="s">
        <v>28</v>
      </c>
      <c r="C530" s="27">
        <f t="shared" si="386"/>
        <v>0</v>
      </c>
      <c r="D530" s="27">
        <f t="shared" si="409"/>
        <v>0</v>
      </c>
      <c r="E530" s="27" t="b">
        <f t="shared" si="385"/>
        <v>0</v>
      </c>
      <c r="F530" s="29">
        <f t="shared" si="387"/>
        <v>0</v>
      </c>
      <c r="G530" s="27">
        <f t="shared" si="410"/>
        <v>0</v>
      </c>
      <c r="H530" s="22">
        <f t="shared" si="388"/>
        <v>113195720.82544127</v>
      </c>
      <c r="I530" s="23">
        <f t="shared" si="389"/>
        <v>119479952.9672011</v>
      </c>
      <c r="J530" s="23">
        <f t="shared" si="390"/>
        <v>134</v>
      </c>
      <c r="K530" s="19">
        <f t="shared" si="411"/>
        <v>1.9509775652644052</v>
      </c>
      <c r="L530" s="16">
        <f t="shared" si="391"/>
        <v>0.85835916343551111</v>
      </c>
      <c r="M530" s="23">
        <f>M529-IF($B530="B",(Percent_Rent_In_Elsies*2.49%/12 * H529)/K529,0)+IF($B530="D",N530,0)+IF(B530="D",AK529)+IF(B530="C",F529*90%)-(Y530-Y529)-IF($B530="A",Q529/K529) + IF($B530="A",Q529/K529)</f>
        <v>-46747.12916477926</v>
      </c>
      <c r="N530" s="23">
        <f t="shared" si="392"/>
        <v>0</v>
      </c>
      <c r="O530" s="22">
        <f t="shared" si="393"/>
        <v>0</v>
      </c>
      <c r="P530" s="22">
        <f t="shared" si="424"/>
        <v>0</v>
      </c>
      <c r="Q530" s="22">
        <f t="shared" si="425"/>
        <v>50834.547376512397</v>
      </c>
      <c r="R530" s="22">
        <f t="shared" si="394"/>
        <v>1232883.0587486257</v>
      </c>
      <c r="S530" s="16">
        <f t="shared" si="384"/>
        <v>0</v>
      </c>
      <c r="T530" s="15">
        <f t="shared" si="395"/>
        <v>0</v>
      </c>
      <c r="U530" s="23">
        <f t="shared" si="412"/>
        <v>809330.05958551355</v>
      </c>
      <c r="V530" s="23">
        <f t="shared" si="413"/>
        <v>0</v>
      </c>
      <c r="W530" s="23">
        <f t="shared" si="426"/>
        <v>0</v>
      </c>
      <c r="X530" s="23">
        <f t="shared" si="414"/>
        <v>21542647.657743592</v>
      </c>
      <c r="Y530" s="23">
        <f t="shared" si="396"/>
        <v>3171027.6103753783</v>
      </c>
      <c r="Z530" s="3">
        <f t="shared" si="397"/>
        <v>4654.4383069474716</v>
      </c>
      <c r="AA530" s="23">
        <f t="shared" si="398"/>
        <v>12770294.609925544</v>
      </c>
      <c r="AB530" s="26">
        <f t="shared" si="415"/>
        <v>38269824.999999985</v>
      </c>
      <c r="AC530" s="23">
        <f t="shared" si="416"/>
        <v>43073036</v>
      </c>
      <c r="AD530" s="23">
        <f t="shared" si="422"/>
        <v>4803211</v>
      </c>
      <c r="AE530" s="24">
        <f t="shared" si="383"/>
        <v>38269825</v>
      </c>
      <c r="AF530" s="3">
        <f t="shared" si="417"/>
        <v>0</v>
      </c>
      <c r="AG530" s="2">
        <f t="shared" si="399"/>
        <v>2.5960829401924911E-3</v>
      </c>
      <c r="AH530" s="2">
        <f t="shared" si="400"/>
        <v>1.1831328815895163</v>
      </c>
      <c r="AI530" s="23">
        <f t="shared" si="423"/>
        <v>17796113.06127264</v>
      </c>
      <c r="AJ530" s="23">
        <f t="shared" si="401"/>
        <v>717588.97945618653</v>
      </c>
      <c r="AK530" s="23">
        <f t="shared" si="402"/>
        <v>0</v>
      </c>
      <c r="AL530" s="23">
        <f t="shared" si="427"/>
        <v>0</v>
      </c>
      <c r="AM530" s="23">
        <f t="shared" si="428"/>
        <v>0</v>
      </c>
      <c r="AN530" s="16">
        <f t="shared" si="418"/>
        <v>0</v>
      </c>
      <c r="AO530" s="23">
        <f t="shared" si="419"/>
        <v>0</v>
      </c>
      <c r="AP530" s="22">
        <f t="shared" si="420"/>
        <v>0</v>
      </c>
      <c r="AQ530" s="30">
        <f t="shared" si="403"/>
        <v>54160404.033055723</v>
      </c>
      <c r="AR530" s="28">
        <f t="shared" si="404"/>
        <v>990135.58752727113</v>
      </c>
      <c r="AS530" s="25">
        <f t="shared" si="405"/>
        <v>45949390.743874051</v>
      </c>
      <c r="AT530" s="32">
        <f t="shared" si="406"/>
        <v>9308.8766138949431</v>
      </c>
      <c r="AU530" s="23">
        <f t="shared" si="407"/>
        <v>9308.8766138949431</v>
      </c>
      <c r="AV530" s="22">
        <f t="shared" si="408"/>
        <v>5937160.095529221</v>
      </c>
      <c r="AW530" s="31">
        <f t="shared" si="421"/>
        <v>54160404.033055678</v>
      </c>
      <c r="AX530" s="21"/>
      <c r="AY530" s="21"/>
      <c r="AZ530" s="21"/>
      <c r="BA530" s="21"/>
    </row>
    <row r="531" spans="1:53" x14ac:dyDescent="0.25">
      <c r="A531">
        <f t="shared" si="382"/>
        <v>344</v>
      </c>
      <c r="B531" t="s">
        <v>6</v>
      </c>
      <c r="C531" s="27">
        <f t="shared" si="386"/>
        <v>0</v>
      </c>
      <c r="D531" s="27">
        <f t="shared" si="409"/>
        <v>0</v>
      </c>
      <c r="E531" s="27" t="b">
        <f t="shared" si="385"/>
        <v>0</v>
      </c>
      <c r="F531" s="29">
        <f t="shared" si="387"/>
        <v>0</v>
      </c>
      <c r="G531" s="27">
        <f t="shared" si="410"/>
        <v>0</v>
      </c>
      <c r="H531" s="22">
        <f t="shared" si="388"/>
        <v>114521058.77326083</v>
      </c>
      <c r="I531" s="23">
        <f t="shared" si="389"/>
        <v>119479952.9672011</v>
      </c>
      <c r="J531" s="23">
        <f t="shared" si="390"/>
        <v>136</v>
      </c>
      <c r="K531" s="19">
        <f t="shared" si="411"/>
        <v>1.9705361153561805</v>
      </c>
      <c r="L531" s="16">
        <f t="shared" si="391"/>
        <v>0.86840915440570021</v>
      </c>
      <c r="M531" s="23">
        <f>M530-IF($B531="B",(Percent_Rent_In_Elsies*2.49%/12 * H530)/K530,0)+IF($B531="D",N531,0)+IF(B531="D",AK530)+IF(B531="C",F530*90%)-(Y531-Y530)-IF($B531="A",Q530/K530) + IF($B531="A",Q530/K530)</f>
        <v>-46747.12916477926</v>
      </c>
      <c r="N531" s="23">
        <f t="shared" si="392"/>
        <v>0</v>
      </c>
      <c r="O531" s="22">
        <f t="shared" si="393"/>
        <v>0</v>
      </c>
      <c r="P531" s="22">
        <f t="shared" si="424"/>
        <v>0</v>
      </c>
      <c r="Q531" s="22">
        <f t="shared" si="425"/>
        <v>0</v>
      </c>
      <c r="R531" s="22">
        <f t="shared" si="394"/>
        <v>1232883.0587486257</v>
      </c>
      <c r="S531" s="16">
        <f t="shared" si="384"/>
        <v>0</v>
      </c>
      <c r="T531" s="15">
        <f t="shared" si="395"/>
        <v>0</v>
      </c>
      <c r="U531" s="23">
        <f t="shared" si="412"/>
        <v>809330.05958551355</v>
      </c>
      <c r="V531" s="23">
        <f t="shared" si="413"/>
        <v>0</v>
      </c>
      <c r="W531" s="23">
        <f t="shared" si="426"/>
        <v>26055.93640930621</v>
      </c>
      <c r="X531" s="23">
        <f t="shared" si="414"/>
        <v>21539863.912869025</v>
      </c>
      <c r="Y531" s="23">
        <f t="shared" si="396"/>
        <v>3171027.6103753783</v>
      </c>
      <c r="Z531" s="3">
        <f t="shared" si="397"/>
        <v>0</v>
      </c>
      <c r="AA531" s="23">
        <f t="shared" si="398"/>
        <v>12770294.609925544</v>
      </c>
      <c r="AB531" s="26">
        <f t="shared" si="415"/>
        <v>38269824.999999993</v>
      </c>
      <c r="AC531" s="23">
        <f t="shared" si="416"/>
        <v>43073036</v>
      </c>
      <c r="AD531" s="23">
        <f t="shared" si="422"/>
        <v>4803211</v>
      </c>
      <c r="AE531" s="24">
        <f t="shared" si="383"/>
        <v>38269825</v>
      </c>
      <c r="AF531" s="3">
        <f t="shared" si="417"/>
        <v>0</v>
      </c>
      <c r="AG531" s="2">
        <f t="shared" si="399"/>
        <v>0</v>
      </c>
      <c r="AH531" s="2">
        <f t="shared" si="400"/>
        <v>1.1969854450419968</v>
      </c>
      <c r="AI531" s="23">
        <f t="shared" si="423"/>
        <v>17974519.094711892</v>
      </c>
      <c r="AJ531" s="23">
        <f t="shared" si="401"/>
        <v>710466.5522696831</v>
      </c>
      <c r="AK531" s="23">
        <f t="shared" si="402"/>
        <v>0</v>
      </c>
      <c r="AL531" s="23">
        <f t="shared" si="427"/>
        <v>0</v>
      </c>
      <c r="AM531" s="23">
        <f t="shared" si="428"/>
        <v>0</v>
      </c>
      <c r="AN531" s="16">
        <f t="shared" si="418"/>
        <v>0</v>
      </c>
      <c r="AO531" s="23">
        <f t="shared" si="419"/>
        <v>0</v>
      </c>
      <c r="AP531" s="22">
        <f t="shared" si="420"/>
        <v>0</v>
      </c>
      <c r="AQ531" s="30">
        <f t="shared" si="403"/>
        <v>54109620.320226587</v>
      </c>
      <c r="AR531" s="28">
        <f t="shared" si="404"/>
        <v>990186.42207464762</v>
      </c>
      <c r="AS531" s="25">
        <f t="shared" si="405"/>
        <v>45949390.743874051</v>
      </c>
      <c r="AT531" s="32">
        <f t="shared" si="406"/>
        <v>0</v>
      </c>
      <c r="AU531" s="23">
        <f t="shared" si="407"/>
        <v>0</v>
      </c>
      <c r="AV531" s="22">
        <f t="shared" si="408"/>
        <v>5937160.095529221</v>
      </c>
      <c r="AW531" s="31">
        <f t="shared" si="421"/>
        <v>54109620.320226543</v>
      </c>
    </row>
    <row r="532" spans="1:53" x14ac:dyDescent="0.25">
      <c r="A532">
        <f t="shared" si="382"/>
        <v>344</v>
      </c>
      <c r="B532" t="s">
        <v>7</v>
      </c>
      <c r="C532" s="27">
        <f t="shared" si="386"/>
        <v>0</v>
      </c>
      <c r="D532" s="27">
        <f t="shared" si="409"/>
        <v>197053.61153561805</v>
      </c>
      <c r="E532" s="27" t="b">
        <f t="shared" si="385"/>
        <v>0</v>
      </c>
      <c r="F532" s="29">
        <f t="shared" si="387"/>
        <v>100000</v>
      </c>
      <c r="G532" s="27">
        <f t="shared" si="410"/>
        <v>0</v>
      </c>
      <c r="H532" s="22">
        <f t="shared" si="388"/>
        <v>114718112.38479646</v>
      </c>
      <c r="I532" s="23">
        <f t="shared" si="389"/>
        <v>119706866.29548179</v>
      </c>
      <c r="J532" s="23">
        <f t="shared" si="390"/>
        <v>136</v>
      </c>
      <c r="K532" s="19">
        <f t="shared" si="411"/>
        <v>1.9705361153561805</v>
      </c>
      <c r="L532" s="16">
        <f t="shared" si="391"/>
        <v>0.86840915440570021</v>
      </c>
      <c r="M532" s="23">
        <f>M531-IF($B532="B",(Percent_Rent_In_Elsies*2.49%/12 * H531)/K531,0)+IF($B532="D",N532,0)+IF(B532="D",AK531)+IF(B532="C",F531*90%)-(Y532-Y531)-IF($B532="A",Q531/K531) + IF($B532="A",Q531/K531)</f>
        <v>-107043.20674049109</v>
      </c>
      <c r="N532" s="23">
        <f t="shared" si="392"/>
        <v>0</v>
      </c>
      <c r="O532" s="22">
        <f t="shared" si="393"/>
        <v>0</v>
      </c>
      <c r="P532" s="22">
        <f t="shared" si="424"/>
        <v>0</v>
      </c>
      <c r="Q532" s="22">
        <f t="shared" si="425"/>
        <v>0</v>
      </c>
      <c r="R532" s="22">
        <f t="shared" si="394"/>
        <v>1130142.8038529069</v>
      </c>
      <c r="S532" s="16">
        <f t="shared" si="384"/>
        <v>102740.25489571881</v>
      </c>
      <c r="T532" s="15">
        <f t="shared" si="395"/>
        <v>0</v>
      </c>
      <c r="U532" s="23">
        <f t="shared" si="412"/>
        <v>741885.88795338746</v>
      </c>
      <c r="V532" s="23">
        <f t="shared" si="413"/>
        <v>67444.171632126134</v>
      </c>
      <c r="W532" s="23">
        <f t="shared" si="426"/>
        <v>26055.93640930621</v>
      </c>
      <c r="X532" s="23">
        <f t="shared" si="414"/>
        <v>21539863.912869025</v>
      </c>
      <c r="Y532" s="23">
        <f t="shared" si="396"/>
        <v>3171027.6103753783</v>
      </c>
      <c r="Z532" s="3">
        <f t="shared" si="397"/>
        <v>0</v>
      </c>
      <c r="AA532" s="23">
        <f t="shared" si="398"/>
        <v>12770294.609925544</v>
      </c>
      <c r="AB532" s="26">
        <f t="shared" si="415"/>
        <v>38269824.999999993</v>
      </c>
      <c r="AC532" s="23">
        <f t="shared" si="416"/>
        <v>43073036</v>
      </c>
      <c r="AD532" s="23">
        <f t="shared" si="422"/>
        <v>4803211</v>
      </c>
      <c r="AE532" s="24">
        <f t="shared" si="383"/>
        <v>38269825</v>
      </c>
      <c r="AF532" s="3">
        <f t="shared" si="417"/>
        <v>0</v>
      </c>
      <c r="AG532" s="2">
        <f t="shared" si="399"/>
        <v>0</v>
      </c>
      <c r="AH532" s="2">
        <f t="shared" si="400"/>
        <v>1.1990450689000691</v>
      </c>
      <c r="AI532" s="23">
        <f t="shared" si="423"/>
        <v>17974519.094711892</v>
      </c>
      <c r="AJ532" s="23">
        <f t="shared" si="401"/>
        <v>710466.5522696831</v>
      </c>
      <c r="AK532" s="23">
        <f t="shared" si="402"/>
        <v>0</v>
      </c>
      <c r="AL532" s="23">
        <f t="shared" si="427"/>
        <v>301529.19107473642</v>
      </c>
      <c r="AM532" s="23">
        <f t="shared" si="428"/>
        <v>32133960718.730171</v>
      </c>
      <c r="AN532" s="16">
        <f t="shared" si="418"/>
        <v>0</v>
      </c>
      <c r="AO532" s="23">
        <f t="shared" si="419"/>
        <v>60296.077575711839</v>
      </c>
      <c r="AP532" s="22">
        <f t="shared" si="420"/>
        <v>118815.59847725811</v>
      </c>
      <c r="AQ532" s="30">
        <f t="shared" si="403"/>
        <v>54543295.196129665</v>
      </c>
      <c r="AR532" s="28">
        <f t="shared" si="404"/>
        <v>1107992.0879648491</v>
      </c>
      <c r="AS532" s="25">
        <f t="shared" si="405"/>
        <v>46146444.355409667</v>
      </c>
      <c r="AT532" s="32">
        <f t="shared" si="406"/>
        <v>0</v>
      </c>
      <c r="AU532" s="23">
        <f t="shared" si="407"/>
        <v>0</v>
      </c>
      <c r="AV532" s="22">
        <f t="shared" si="408"/>
        <v>5937160.095529221</v>
      </c>
      <c r="AW532" s="31">
        <f t="shared" si="421"/>
        <v>54543295.19612962</v>
      </c>
    </row>
    <row r="533" spans="1:53" s="21" customFormat="1" x14ac:dyDescent="0.25">
      <c r="A533">
        <f t="shared" si="382"/>
        <v>344</v>
      </c>
      <c r="B533" t="s">
        <v>8</v>
      </c>
      <c r="C533" s="27">
        <f t="shared" si="386"/>
        <v>0</v>
      </c>
      <c r="D533" s="27">
        <f t="shared" si="409"/>
        <v>0</v>
      </c>
      <c r="E533" s="27" t="b">
        <f t="shared" si="385"/>
        <v>0</v>
      </c>
      <c r="F533" s="29">
        <f t="shared" si="387"/>
        <v>0</v>
      </c>
      <c r="G533" s="27">
        <f t="shared" si="410"/>
        <v>0</v>
      </c>
      <c r="H533" s="22">
        <f t="shared" si="388"/>
        <v>114718112.38479646</v>
      </c>
      <c r="I533" s="23">
        <f t="shared" si="389"/>
        <v>119706866.29548179</v>
      </c>
      <c r="J533" s="23">
        <f t="shared" si="390"/>
        <v>136</v>
      </c>
      <c r="K533" s="19">
        <f t="shared" si="411"/>
        <v>1.9705361153561805</v>
      </c>
      <c r="L533" s="16">
        <f t="shared" si="391"/>
        <v>0.86840915440570021</v>
      </c>
      <c r="M533" s="23">
        <f>M532-IF($B533="B",(Percent_Rent_In_Elsies*2.49%/12 * H532)/K532,0)+IF($B533="D",N533,0)+IF(B533="D",AK532)+IF(B533="C",F532*90%)-(Y533-Y532)-IF($B533="A",Q532/K532) + IF($B533="A",Q532/K532)</f>
        <v>-30642.134447425138</v>
      </c>
      <c r="N533" s="23">
        <f t="shared" si="392"/>
        <v>0</v>
      </c>
      <c r="O533" s="22">
        <f t="shared" si="393"/>
        <v>0</v>
      </c>
      <c r="P533" s="22">
        <f t="shared" si="424"/>
        <v>0</v>
      </c>
      <c r="Q533" s="22">
        <f t="shared" si="425"/>
        <v>0</v>
      </c>
      <c r="R533" s="22">
        <f t="shared" si="394"/>
        <v>1248958.402330165</v>
      </c>
      <c r="S533" s="16">
        <f t="shared" si="384"/>
        <v>102740.25489571881</v>
      </c>
      <c r="T533" s="15">
        <f t="shared" si="395"/>
        <v>0</v>
      </c>
      <c r="U533" s="23">
        <f t="shared" si="412"/>
        <v>812181.96552909934</v>
      </c>
      <c r="V533" s="23">
        <f t="shared" si="413"/>
        <v>67444.171632126134</v>
      </c>
      <c r="W533" s="23">
        <f t="shared" si="426"/>
        <v>26055.93640930621</v>
      </c>
      <c r="X533" s="23">
        <f t="shared" si="414"/>
        <v>21539863.912869025</v>
      </c>
      <c r="Y533" s="23">
        <f t="shared" si="396"/>
        <v>3184626.5380823123</v>
      </c>
      <c r="Z533" s="3">
        <f t="shared" si="397"/>
        <v>0</v>
      </c>
      <c r="AA533" s="23">
        <f t="shared" si="398"/>
        <v>12770294.609925544</v>
      </c>
      <c r="AB533" s="26">
        <f t="shared" si="415"/>
        <v>38369824.999999985</v>
      </c>
      <c r="AC533" s="23">
        <f t="shared" si="416"/>
        <v>43173036</v>
      </c>
      <c r="AD533" s="23">
        <f t="shared" si="422"/>
        <v>4803211</v>
      </c>
      <c r="AE533" s="24">
        <f t="shared" si="383"/>
        <v>38369825</v>
      </c>
      <c r="AF533" s="3">
        <f t="shared" si="417"/>
        <v>21509221.778421611</v>
      </c>
      <c r="AG533" s="2">
        <f t="shared" si="399"/>
        <v>0</v>
      </c>
      <c r="AH533" s="2">
        <f t="shared" si="400"/>
        <v>1.1959201000765207</v>
      </c>
      <c r="AI533" s="23">
        <f t="shared" si="423"/>
        <v>17974519.094711892</v>
      </c>
      <c r="AJ533" s="23">
        <f t="shared" si="401"/>
        <v>710466.5522696831</v>
      </c>
      <c r="AK533" s="23">
        <f t="shared" si="402"/>
        <v>-18633.934988237452</v>
      </c>
      <c r="AL533" s="23">
        <f t="shared" si="427"/>
        <v>0</v>
      </c>
      <c r="AM533" s="23">
        <f t="shared" si="428"/>
        <v>0</v>
      </c>
      <c r="AN533" s="16">
        <f t="shared" si="418"/>
        <v>0</v>
      </c>
      <c r="AO533" s="23">
        <f t="shared" si="419"/>
        <v>0</v>
      </c>
      <c r="AP533" s="22">
        <f t="shared" si="420"/>
        <v>0</v>
      </c>
      <c r="AQ533" s="30">
        <f t="shared" si="403"/>
        <v>54416427.154682748</v>
      </c>
      <c r="AR533" s="28">
        <f t="shared" si="404"/>
        <v>981124.04651792976</v>
      </c>
      <c r="AS533" s="25">
        <f t="shared" si="405"/>
        <v>46146444.355409667</v>
      </c>
      <c r="AT533" s="32">
        <f t="shared" si="406"/>
        <v>0</v>
      </c>
      <c r="AU533" s="23">
        <f t="shared" si="407"/>
        <v>0</v>
      </c>
      <c r="AV533" s="22">
        <f t="shared" si="408"/>
        <v>5937160.095529221</v>
      </c>
      <c r="AW533" s="31">
        <f t="shared" si="421"/>
        <v>54416427.154682703</v>
      </c>
      <c r="AX533"/>
      <c r="AY533"/>
      <c r="AZ533"/>
      <c r="BA533"/>
    </row>
    <row r="534" spans="1:53" s="21" customFormat="1" x14ac:dyDescent="0.25">
      <c r="A534">
        <f t="shared" si="382"/>
        <v>344</v>
      </c>
      <c r="B534" t="s">
        <v>9</v>
      </c>
      <c r="C534" s="27">
        <f t="shared" si="386"/>
        <v>0</v>
      </c>
      <c r="D534" s="27">
        <f t="shared" si="409"/>
        <v>0</v>
      </c>
      <c r="E534" s="27" t="b">
        <f t="shared" si="385"/>
        <v>0</v>
      </c>
      <c r="F534" s="29">
        <f t="shared" si="387"/>
        <v>0</v>
      </c>
      <c r="G534" s="27">
        <f t="shared" si="410"/>
        <v>0</v>
      </c>
      <c r="H534" s="22">
        <f t="shared" si="388"/>
        <v>114718112.38479646</v>
      </c>
      <c r="I534" s="23">
        <f t="shared" si="389"/>
        <v>119706866.29548179</v>
      </c>
      <c r="J534" s="23">
        <f t="shared" si="390"/>
        <v>136</v>
      </c>
      <c r="K534" s="19">
        <f t="shared" si="411"/>
        <v>1.9705361153561805</v>
      </c>
      <c r="L534" s="16">
        <f t="shared" si="391"/>
        <v>0.86840915440570021</v>
      </c>
      <c r="M534" s="23">
        <f>M533-IF($B534="B",(Percent_Rent_In_Elsies*2.49%/12 * H533)/K533,0)+IF($B534="D",N534,0)+IF(B534="D",AK533)+IF(B534="C",F533*90%)-(Y534-Y533)-IF($B534="A",Q533/K533) + IF($B534="A",Q533/K533)</f>
        <v>-49276.06943566259</v>
      </c>
      <c r="N534" s="23">
        <f t="shared" si="392"/>
        <v>0</v>
      </c>
      <c r="O534" s="22">
        <f t="shared" si="393"/>
        <v>51684.92693736533</v>
      </c>
      <c r="P534" s="22">
        <f t="shared" si="424"/>
        <v>0</v>
      </c>
      <c r="Q534" s="22">
        <f t="shared" si="425"/>
        <v>0</v>
      </c>
      <c r="R534" s="22">
        <f t="shared" si="394"/>
        <v>1248958.402330165</v>
      </c>
      <c r="S534" s="16">
        <f t="shared" si="384"/>
        <v>0</v>
      </c>
      <c r="T534" s="15">
        <f t="shared" si="395"/>
        <v>51055.327958353482</v>
      </c>
      <c r="U534" s="23">
        <f t="shared" si="412"/>
        <v>812181.96552909934</v>
      </c>
      <c r="V534" s="23">
        <f t="shared" si="413"/>
        <v>0</v>
      </c>
      <c r="W534" s="23">
        <f t="shared" si="426"/>
        <v>93500.108041432337</v>
      </c>
      <c r="X534" s="23">
        <f t="shared" si="414"/>
        <v>21539863.912869025</v>
      </c>
      <c r="Y534" s="23">
        <f t="shared" si="396"/>
        <v>3184626.5380823123</v>
      </c>
      <c r="Z534" s="3">
        <f t="shared" si="397"/>
        <v>0</v>
      </c>
      <c r="AA534" s="23">
        <f t="shared" si="398"/>
        <v>12788928.544913782</v>
      </c>
      <c r="AB534" s="26">
        <f t="shared" si="415"/>
        <v>38369824.999999985</v>
      </c>
      <c r="AC534" s="23">
        <f t="shared" si="416"/>
        <v>43173036</v>
      </c>
      <c r="AD534" s="23">
        <f t="shared" si="422"/>
        <v>4803211</v>
      </c>
      <c r="AE534" s="24">
        <f t="shared" si="383"/>
        <v>38369825</v>
      </c>
      <c r="AF534" s="3">
        <f t="shared" si="417"/>
        <v>0</v>
      </c>
      <c r="AG534" s="2">
        <f t="shared" si="399"/>
        <v>0</v>
      </c>
      <c r="AH534" s="2">
        <f t="shared" si="400"/>
        <v>1.1959201000765207</v>
      </c>
      <c r="AI534" s="23">
        <f t="shared" si="423"/>
        <v>18000746.83890155</v>
      </c>
      <c r="AJ534" s="23">
        <f t="shared" si="401"/>
        <v>710466.5522696831</v>
      </c>
      <c r="AK534" s="23">
        <f t="shared" si="402"/>
        <v>0</v>
      </c>
      <c r="AL534" s="23">
        <f t="shared" si="427"/>
        <v>0</v>
      </c>
      <c r="AM534" s="23">
        <f t="shared" si="428"/>
        <v>0</v>
      </c>
      <c r="AN534" s="16">
        <f t="shared" si="418"/>
        <v>0</v>
      </c>
      <c r="AO534" s="23">
        <f t="shared" si="419"/>
        <v>0</v>
      </c>
      <c r="AP534" s="22">
        <f t="shared" si="420"/>
        <v>0</v>
      </c>
      <c r="AQ534" s="30">
        <f t="shared" si="403"/>
        <v>54416427.154682748</v>
      </c>
      <c r="AR534" s="28">
        <f t="shared" si="404"/>
        <v>981124.04651792976</v>
      </c>
      <c r="AS534" s="25">
        <f t="shared" si="405"/>
        <v>46146444.355409667</v>
      </c>
      <c r="AT534" s="32">
        <f t="shared" si="406"/>
        <v>0</v>
      </c>
      <c r="AU534" s="23">
        <f t="shared" si="407"/>
        <v>0</v>
      </c>
      <c r="AV534" s="22">
        <f t="shared" si="408"/>
        <v>5937160.095529221</v>
      </c>
      <c r="AW534" s="31">
        <f t="shared" si="421"/>
        <v>54416427.154682703</v>
      </c>
      <c r="AX534"/>
      <c r="AY534"/>
      <c r="AZ534"/>
      <c r="BA534"/>
    </row>
    <row r="535" spans="1:53" x14ac:dyDescent="0.25">
      <c r="A535" s="21">
        <f t="shared" si="382"/>
        <v>344</v>
      </c>
      <c r="B535" s="21" t="s">
        <v>28</v>
      </c>
      <c r="C535" s="27">
        <f t="shared" si="386"/>
        <v>0</v>
      </c>
      <c r="D535" s="27">
        <f t="shared" si="409"/>
        <v>0</v>
      </c>
      <c r="E535" s="27" t="b">
        <f t="shared" si="385"/>
        <v>0</v>
      </c>
      <c r="F535" s="29">
        <f t="shared" si="387"/>
        <v>0</v>
      </c>
      <c r="G535" s="27">
        <f t="shared" si="410"/>
        <v>0</v>
      </c>
      <c r="H535" s="22">
        <f t="shared" si="388"/>
        <v>114718112.38479646</v>
      </c>
      <c r="I535" s="23">
        <f t="shared" si="389"/>
        <v>119706866.29548179</v>
      </c>
      <c r="J535" s="23">
        <f t="shared" si="390"/>
        <v>136</v>
      </c>
      <c r="K535" s="19">
        <f t="shared" si="411"/>
        <v>1.9705361153561805</v>
      </c>
      <c r="L535" s="16">
        <f t="shared" si="391"/>
        <v>0.86840915440570021</v>
      </c>
      <c r="M535" s="23">
        <f>M534-IF($B535="B",(Percent_Rent_In_Elsies*2.49%/12 * H534)/K534,0)+IF($B535="D",N535,0)+IF(B535="D",AK534)+IF(B535="C",F534*90%)-(Y535-Y534)-IF($B535="A",Q534/K534) + IF($B535="A",Q534/K534)</f>
        <v>-49276.06943566259</v>
      </c>
      <c r="N535" s="23">
        <f t="shared" si="392"/>
        <v>0</v>
      </c>
      <c r="O535" s="22">
        <f t="shared" si="393"/>
        <v>0</v>
      </c>
      <c r="P535" s="22">
        <f t="shared" si="424"/>
        <v>0</v>
      </c>
      <c r="Q535" s="22">
        <f t="shared" si="425"/>
        <v>51684.92693736533</v>
      </c>
      <c r="R535" s="22">
        <f t="shared" si="394"/>
        <v>1248958.402330165</v>
      </c>
      <c r="S535" s="16">
        <f t="shared" si="384"/>
        <v>0</v>
      </c>
      <c r="T535" s="15">
        <f t="shared" si="395"/>
        <v>0</v>
      </c>
      <c r="U535" s="23">
        <f t="shared" si="412"/>
        <v>812181.96552909934</v>
      </c>
      <c r="V535" s="23">
        <f t="shared" si="413"/>
        <v>0</v>
      </c>
      <c r="W535" s="23">
        <f t="shared" si="426"/>
        <v>0</v>
      </c>
      <c r="X535" s="23">
        <f t="shared" si="414"/>
        <v>21539863.912869025</v>
      </c>
      <c r="Y535" s="23">
        <f t="shared" si="396"/>
        <v>3184626.5380823123</v>
      </c>
      <c r="Z535" s="3">
        <f t="shared" si="397"/>
        <v>4675.005402071617</v>
      </c>
      <c r="AA535" s="23">
        <f t="shared" si="398"/>
        <v>12859053.625944857</v>
      </c>
      <c r="AB535" s="26">
        <f t="shared" si="415"/>
        <v>38369824.999999993</v>
      </c>
      <c r="AC535" s="23">
        <f t="shared" si="416"/>
        <v>43173036</v>
      </c>
      <c r="AD535" s="23">
        <f t="shared" si="422"/>
        <v>4803211</v>
      </c>
      <c r="AE535" s="24">
        <f t="shared" si="383"/>
        <v>38369825</v>
      </c>
      <c r="AF535" s="3">
        <f t="shared" si="417"/>
        <v>0</v>
      </c>
      <c r="AG535" s="2">
        <f t="shared" si="399"/>
        <v>2.6081866374700674E-3</v>
      </c>
      <c r="AH535" s="2">
        <f t="shared" si="400"/>
        <v>1.1959201000765207</v>
      </c>
      <c r="AI535" s="23">
        <f t="shared" si="423"/>
        <v>18099449.699447274</v>
      </c>
      <c r="AJ535" s="23">
        <f t="shared" si="401"/>
        <v>710466.5522696831</v>
      </c>
      <c r="AK535" s="23">
        <f t="shared" si="402"/>
        <v>0</v>
      </c>
      <c r="AL535" s="23">
        <f t="shared" si="427"/>
        <v>0</v>
      </c>
      <c r="AM535" s="23">
        <f t="shared" si="428"/>
        <v>0</v>
      </c>
      <c r="AN535" s="16">
        <f t="shared" si="418"/>
        <v>0</v>
      </c>
      <c r="AO535" s="23">
        <f t="shared" si="419"/>
        <v>0</v>
      </c>
      <c r="AP535" s="22">
        <f t="shared" si="420"/>
        <v>0</v>
      </c>
      <c r="AQ535" s="30">
        <f t="shared" si="403"/>
        <v>54416427.154682748</v>
      </c>
      <c r="AR535" s="28">
        <f t="shared" si="404"/>
        <v>981124.04651792976</v>
      </c>
      <c r="AS535" s="25">
        <f t="shared" si="405"/>
        <v>46146444.355409667</v>
      </c>
      <c r="AT535" s="32">
        <f t="shared" si="406"/>
        <v>9350.0108041432341</v>
      </c>
      <c r="AU535" s="23">
        <f t="shared" si="407"/>
        <v>9350.0108041432341</v>
      </c>
      <c r="AV535" s="22">
        <f t="shared" si="408"/>
        <v>5988215.4234875748</v>
      </c>
      <c r="AW535" s="31">
        <f t="shared" si="421"/>
        <v>54416427.154682703</v>
      </c>
    </row>
    <row r="536" spans="1:53" x14ac:dyDescent="0.25">
      <c r="A536">
        <f t="shared" si="382"/>
        <v>345</v>
      </c>
      <c r="B536" t="s">
        <v>6</v>
      </c>
      <c r="C536" s="27">
        <f t="shared" si="386"/>
        <v>0</v>
      </c>
      <c r="D536" s="27">
        <f t="shared" si="409"/>
        <v>0</v>
      </c>
      <c r="E536" s="27" t="b">
        <f t="shared" si="385"/>
        <v>0</v>
      </c>
      <c r="F536" s="29">
        <f t="shared" si="387"/>
        <v>0</v>
      </c>
      <c r="G536" s="27">
        <f t="shared" si="410"/>
        <v>0</v>
      </c>
      <c r="H536" s="22">
        <f t="shared" si="388"/>
        <v>116061275.06388977</v>
      </c>
      <c r="I536" s="23">
        <f t="shared" si="389"/>
        <v>119706866.29548179</v>
      </c>
      <c r="J536" s="23">
        <f t="shared" si="390"/>
        <v>138</v>
      </c>
      <c r="K536" s="19">
        <f t="shared" si="411"/>
        <v>1.9902907399126257</v>
      </c>
      <c r="L536" s="16">
        <f t="shared" si="391"/>
        <v>0.87857681443891489</v>
      </c>
      <c r="M536" s="23">
        <f>M535-IF($B536="B",(Percent_Rent_In_Elsies*2.49%/12 * H535)/K535,0)+IF($B536="D",N536,0)+IF(B536="D",AK535)+IF(B536="C",F535*90%)-(Y536-Y535)-IF($B536="A",Q535/K535) + IF($B536="A",Q535/K535)</f>
        <v>-49276.069435662583</v>
      </c>
      <c r="N536" s="23">
        <f t="shared" si="392"/>
        <v>0</v>
      </c>
      <c r="O536" s="22">
        <f t="shared" si="393"/>
        <v>0</v>
      </c>
      <c r="P536" s="22">
        <f t="shared" si="424"/>
        <v>0</v>
      </c>
      <c r="Q536" s="22">
        <f t="shared" si="425"/>
        <v>0</v>
      </c>
      <c r="R536" s="22">
        <f t="shared" si="394"/>
        <v>1248958.402330165</v>
      </c>
      <c r="S536" s="16">
        <f t="shared" si="384"/>
        <v>0</v>
      </c>
      <c r="T536" s="15">
        <f t="shared" si="395"/>
        <v>0</v>
      </c>
      <c r="U536" s="23">
        <f t="shared" si="412"/>
        <v>812181.96552909934</v>
      </c>
      <c r="V536" s="23">
        <f t="shared" si="413"/>
        <v>0</v>
      </c>
      <c r="W536" s="23">
        <f t="shared" si="426"/>
        <v>26228.865603928869</v>
      </c>
      <c r="X536" s="23">
        <f t="shared" si="414"/>
        <v>21537010.074275456</v>
      </c>
      <c r="Y536" s="23">
        <f t="shared" si="396"/>
        <v>3184626.5380823123</v>
      </c>
      <c r="Z536" s="3">
        <f t="shared" si="397"/>
        <v>0</v>
      </c>
      <c r="AA536" s="23">
        <f t="shared" si="398"/>
        <v>12859053.625944857</v>
      </c>
      <c r="AB536" s="26">
        <f t="shared" si="415"/>
        <v>38369824.999999993</v>
      </c>
      <c r="AC536" s="23">
        <f t="shared" si="416"/>
        <v>43173036</v>
      </c>
      <c r="AD536" s="23">
        <f t="shared" si="422"/>
        <v>4803211</v>
      </c>
      <c r="AE536" s="24">
        <f t="shared" si="383"/>
        <v>38369825</v>
      </c>
      <c r="AF536" s="3">
        <f t="shared" si="417"/>
        <v>0</v>
      </c>
      <c r="AG536" s="2">
        <f t="shared" si="399"/>
        <v>0</v>
      </c>
      <c r="AH536" s="2">
        <f t="shared" si="400"/>
        <v>1.2099223810782538</v>
      </c>
      <c r="AI536" s="23">
        <f t="shared" si="423"/>
        <v>18280896.682684232</v>
      </c>
      <c r="AJ536" s="23">
        <f t="shared" si="401"/>
        <v>703414.81871209445</v>
      </c>
      <c r="AK536" s="23">
        <f t="shared" si="402"/>
        <v>0</v>
      </c>
      <c r="AL536" s="23">
        <f t="shared" si="427"/>
        <v>0</v>
      </c>
      <c r="AM536" s="23">
        <f t="shared" si="428"/>
        <v>0</v>
      </c>
      <c r="AN536" s="16">
        <f t="shared" si="418"/>
        <v>0</v>
      </c>
      <c r="AO536" s="23">
        <f t="shared" si="419"/>
        <v>0</v>
      </c>
      <c r="AP536" s="22">
        <f t="shared" si="420"/>
        <v>0</v>
      </c>
      <c r="AQ536" s="30">
        <f t="shared" si="403"/>
        <v>54364793.912672319</v>
      </c>
      <c r="AR536" s="28">
        <f t="shared" si="404"/>
        <v>981175.73144486709</v>
      </c>
      <c r="AS536" s="25">
        <f t="shared" si="405"/>
        <v>46146444.355409667</v>
      </c>
      <c r="AT536" s="32">
        <f t="shared" si="406"/>
        <v>0</v>
      </c>
      <c r="AU536" s="23">
        <f t="shared" si="407"/>
        <v>0</v>
      </c>
      <c r="AV536" s="22">
        <f t="shared" si="408"/>
        <v>5988215.4234875748</v>
      </c>
      <c r="AW536" s="31">
        <f t="shared" si="421"/>
        <v>54364793.912672274</v>
      </c>
    </row>
    <row r="537" spans="1:53" x14ac:dyDescent="0.25">
      <c r="A537">
        <f t="shared" si="382"/>
        <v>345</v>
      </c>
      <c r="B537" t="s">
        <v>7</v>
      </c>
      <c r="C537" s="27">
        <f t="shared" si="386"/>
        <v>0</v>
      </c>
      <c r="D537" s="27">
        <f t="shared" si="409"/>
        <v>199029.07399126259</v>
      </c>
      <c r="E537" s="27" t="b">
        <f t="shared" si="385"/>
        <v>0</v>
      </c>
      <c r="F537" s="29">
        <f t="shared" si="387"/>
        <v>100000</v>
      </c>
      <c r="G537" s="27">
        <f t="shared" si="410"/>
        <v>0</v>
      </c>
      <c r="H537" s="22">
        <f t="shared" si="388"/>
        <v>116260304.13788104</v>
      </c>
      <c r="I537" s="23">
        <f t="shared" si="389"/>
        <v>119933402.06414804</v>
      </c>
      <c r="J537" s="23">
        <f t="shared" si="390"/>
        <v>138</v>
      </c>
      <c r="K537" s="19">
        <f t="shared" si="411"/>
        <v>1.9902907399126257</v>
      </c>
      <c r="L537" s="16">
        <f t="shared" si="391"/>
        <v>0.87857681443891489</v>
      </c>
      <c r="M537" s="23">
        <f>M536-IF($B537="B",(Percent_Rent_In_Elsies*2.49%/12 * H536)/K536,0)+IF($B537="D",N537,0)+IF(B537="D",AK536)+IF(B537="C",F536*90%)-(Y537-Y536)-IF($B537="A",Q536/K536) + IF($B537="A",Q536/K536)</f>
        <v>-109776.56339066729</v>
      </c>
      <c r="N537" s="23">
        <f t="shared" si="392"/>
        <v>0</v>
      </c>
      <c r="O537" s="22">
        <f t="shared" si="393"/>
        <v>0</v>
      </c>
      <c r="P537" s="22">
        <f t="shared" si="424"/>
        <v>0</v>
      </c>
      <c r="Q537" s="22">
        <f t="shared" si="425"/>
        <v>0</v>
      </c>
      <c r="R537" s="22">
        <f t="shared" si="394"/>
        <v>1144878.535469318</v>
      </c>
      <c r="S537" s="16">
        <f t="shared" si="384"/>
        <v>104079.86686084709</v>
      </c>
      <c r="T537" s="15">
        <f t="shared" si="395"/>
        <v>0</v>
      </c>
      <c r="U537" s="23">
        <f t="shared" si="412"/>
        <v>744500.13506834104</v>
      </c>
      <c r="V537" s="23">
        <f t="shared" si="413"/>
        <v>67681.830460758283</v>
      </c>
      <c r="W537" s="23">
        <f t="shared" si="426"/>
        <v>26228.865603928869</v>
      </c>
      <c r="X537" s="23">
        <f t="shared" si="414"/>
        <v>21537010.074275456</v>
      </c>
      <c r="Y537" s="23">
        <f t="shared" si="396"/>
        <v>3184626.5380823123</v>
      </c>
      <c r="Z537" s="3">
        <f t="shared" si="397"/>
        <v>0</v>
      </c>
      <c r="AA537" s="23">
        <f t="shared" si="398"/>
        <v>12859053.625944857</v>
      </c>
      <c r="AB537" s="26">
        <f t="shared" si="415"/>
        <v>38369824.999999993</v>
      </c>
      <c r="AC537" s="23">
        <f t="shared" si="416"/>
        <v>43173036</v>
      </c>
      <c r="AD537" s="23">
        <f t="shared" si="422"/>
        <v>4803211</v>
      </c>
      <c r="AE537" s="24">
        <f t="shared" si="383"/>
        <v>38369825</v>
      </c>
      <c r="AF537" s="3">
        <f t="shared" si="417"/>
        <v>0</v>
      </c>
      <c r="AG537" s="2">
        <f t="shared" si="399"/>
        <v>0</v>
      </c>
      <c r="AH537" s="2">
        <f t="shared" si="400"/>
        <v>1.2119972310312184</v>
      </c>
      <c r="AI537" s="23">
        <f t="shared" si="423"/>
        <v>18280896.682684232</v>
      </c>
      <c r="AJ537" s="23">
        <f t="shared" si="401"/>
        <v>703414.81871209445</v>
      </c>
      <c r="AK537" s="23">
        <f t="shared" si="402"/>
        <v>0</v>
      </c>
      <c r="AL537" s="23">
        <f t="shared" si="427"/>
        <v>306377.58797233924</v>
      </c>
      <c r="AM537" s="23">
        <f t="shared" si="428"/>
        <v>32326580325.151768</v>
      </c>
      <c r="AN537" s="16">
        <f t="shared" si="418"/>
        <v>0</v>
      </c>
      <c r="AO537" s="23">
        <f t="shared" si="419"/>
        <v>60500.493955004698</v>
      </c>
      <c r="AP537" s="22">
        <f t="shared" si="420"/>
        <v>120413.57287878565</v>
      </c>
      <c r="AQ537" s="30">
        <f t="shared" si="403"/>
        <v>54803626.617051683</v>
      </c>
      <c r="AR537" s="28">
        <f t="shared" si="404"/>
        <v>1100565.788954183</v>
      </c>
      <c r="AS537" s="25">
        <f t="shared" si="405"/>
        <v>46345473.429400928</v>
      </c>
      <c r="AT537" s="32">
        <f t="shared" si="406"/>
        <v>0</v>
      </c>
      <c r="AU537" s="23">
        <f t="shared" si="407"/>
        <v>0</v>
      </c>
      <c r="AV537" s="22">
        <f t="shared" si="408"/>
        <v>5988215.4234875748</v>
      </c>
      <c r="AW537" s="31">
        <f t="shared" si="421"/>
        <v>54803626.617051639</v>
      </c>
    </row>
    <row r="538" spans="1:53" x14ac:dyDescent="0.25">
      <c r="A538">
        <f t="shared" ref="A538:A601" si="429">A533+1</f>
        <v>345</v>
      </c>
      <c r="B538" t="s">
        <v>8</v>
      </c>
      <c r="C538" s="27">
        <f t="shared" si="386"/>
        <v>0</v>
      </c>
      <c r="D538" s="27">
        <f t="shared" si="409"/>
        <v>0</v>
      </c>
      <c r="E538" s="27" t="b">
        <f t="shared" si="385"/>
        <v>0</v>
      </c>
      <c r="F538" s="29">
        <f t="shared" si="387"/>
        <v>0</v>
      </c>
      <c r="G538" s="27">
        <f t="shared" si="410"/>
        <v>0</v>
      </c>
      <c r="H538" s="22">
        <f t="shared" si="388"/>
        <v>116260304.13788104</v>
      </c>
      <c r="I538" s="23">
        <f t="shared" si="389"/>
        <v>119933402.06414804</v>
      </c>
      <c r="J538" s="23">
        <f t="shared" si="390"/>
        <v>138</v>
      </c>
      <c r="K538" s="19">
        <f t="shared" si="411"/>
        <v>1.9902907399126257</v>
      </c>
      <c r="L538" s="16">
        <f t="shared" si="391"/>
        <v>0.87857681443891489</v>
      </c>
      <c r="M538" s="23">
        <f>M537-IF($B538="B",(Percent_Rent_In_Elsies*2.49%/12 * H537)/K537,0)+IF($B538="D",N538,0)+IF(B538="D",AK537)+IF(B538="C",F537*90%)-(Y538-Y537)-IF($B538="A",Q537/K537) + IF($B538="A",Q537/K537)</f>
        <v>-33511.820347863919</v>
      </c>
      <c r="N538" s="23">
        <f t="shared" si="392"/>
        <v>0</v>
      </c>
      <c r="O538" s="22">
        <f t="shared" si="393"/>
        <v>0</v>
      </c>
      <c r="P538" s="22">
        <f t="shared" si="424"/>
        <v>0</v>
      </c>
      <c r="Q538" s="22">
        <f t="shared" si="425"/>
        <v>0</v>
      </c>
      <c r="R538" s="22">
        <f t="shared" si="394"/>
        <v>1265292.1083481037</v>
      </c>
      <c r="S538" s="16">
        <f t="shared" si="384"/>
        <v>104079.86686084709</v>
      </c>
      <c r="T538" s="15">
        <f t="shared" si="395"/>
        <v>0</v>
      </c>
      <c r="U538" s="23">
        <f t="shared" si="412"/>
        <v>815000.62902334577</v>
      </c>
      <c r="V538" s="23">
        <f t="shared" si="413"/>
        <v>67681.830460758283</v>
      </c>
      <c r="W538" s="23">
        <f t="shared" si="426"/>
        <v>26228.865603928869</v>
      </c>
      <c r="X538" s="23">
        <f t="shared" si="414"/>
        <v>21537010.074275456</v>
      </c>
      <c r="Y538" s="23">
        <f t="shared" si="396"/>
        <v>3198361.795039509</v>
      </c>
      <c r="Z538" s="3">
        <f t="shared" si="397"/>
        <v>0</v>
      </c>
      <c r="AA538" s="23">
        <f t="shared" si="398"/>
        <v>12859053.625944857</v>
      </c>
      <c r="AB538" s="26">
        <f t="shared" si="415"/>
        <v>38469824.999999993</v>
      </c>
      <c r="AC538" s="23">
        <f t="shared" si="416"/>
        <v>43273036</v>
      </c>
      <c r="AD538" s="23">
        <f t="shared" si="422"/>
        <v>4803211</v>
      </c>
      <c r="AE538" s="24">
        <f t="shared" si="383"/>
        <v>38469825</v>
      </c>
      <c r="AF538" s="3">
        <f t="shared" si="417"/>
        <v>21503498.253927603</v>
      </c>
      <c r="AG538" s="2">
        <f t="shared" si="399"/>
        <v>0</v>
      </c>
      <c r="AH538" s="2">
        <f t="shared" si="400"/>
        <v>1.2088467170087833</v>
      </c>
      <c r="AI538" s="23">
        <f t="shared" si="423"/>
        <v>18280896.682684232</v>
      </c>
      <c r="AJ538" s="23">
        <f t="shared" si="401"/>
        <v>703414.81871209445</v>
      </c>
      <c r="AK538" s="23">
        <f t="shared" si="402"/>
        <v>-18732.723634867201</v>
      </c>
      <c r="AL538" s="23">
        <f t="shared" si="427"/>
        <v>0</v>
      </c>
      <c r="AM538" s="23">
        <f t="shared" si="428"/>
        <v>0</v>
      </c>
      <c r="AN538" s="16">
        <f t="shared" si="418"/>
        <v>0</v>
      </c>
      <c r="AO538" s="23">
        <f t="shared" si="419"/>
        <v>0</v>
      </c>
      <c r="AP538" s="22">
        <f t="shared" si="420"/>
        <v>0</v>
      </c>
      <c r="AQ538" s="30">
        <f t="shared" si="403"/>
        <v>54675486.723489262</v>
      </c>
      <c r="AR538" s="28">
        <f t="shared" si="404"/>
        <v>972425.89539175841</v>
      </c>
      <c r="AS538" s="25">
        <f t="shared" si="405"/>
        <v>46345473.429400928</v>
      </c>
      <c r="AT538" s="32">
        <f t="shared" si="406"/>
        <v>0</v>
      </c>
      <c r="AU538" s="23">
        <f t="shared" si="407"/>
        <v>0</v>
      </c>
      <c r="AV538" s="22">
        <f t="shared" si="408"/>
        <v>5988215.4234875748</v>
      </c>
      <c r="AW538" s="31">
        <f t="shared" si="421"/>
        <v>54675486.72348921</v>
      </c>
    </row>
    <row r="539" spans="1:53" x14ac:dyDescent="0.25">
      <c r="A539" s="21">
        <f t="shared" si="429"/>
        <v>345</v>
      </c>
      <c r="B539" s="21" t="s">
        <v>9</v>
      </c>
      <c r="C539" s="27">
        <f t="shared" si="386"/>
        <v>0</v>
      </c>
      <c r="D539" s="27">
        <f t="shared" si="409"/>
        <v>0</v>
      </c>
      <c r="E539" s="27" t="b">
        <f t="shared" si="385"/>
        <v>0</v>
      </c>
      <c r="F539" s="29">
        <f t="shared" si="387"/>
        <v>0</v>
      </c>
      <c r="G539" s="27">
        <f t="shared" si="410"/>
        <v>0</v>
      </c>
      <c r="H539" s="22">
        <f t="shared" si="388"/>
        <v>116260304.13788104</v>
      </c>
      <c r="I539" s="23">
        <f t="shared" si="389"/>
        <v>119933402.06414804</v>
      </c>
      <c r="J539" s="23">
        <f t="shared" si="390"/>
        <v>138</v>
      </c>
      <c r="K539" s="19">
        <f t="shared" si="411"/>
        <v>1.9902907399126257</v>
      </c>
      <c r="L539" s="16">
        <f t="shared" si="391"/>
        <v>0.87857681443891489</v>
      </c>
      <c r="M539" s="23">
        <f>M538-IF($B539="B",(Percent_Rent_In_Elsies*2.49%/12 * H538)/K538,0)+IF($B539="D",N539,0)+IF(B539="D",AK538)+IF(B539="C",F538*90%)-(Y539-Y538)-IF($B539="A",Q538/K538) + IF($B539="A",Q538/K538)</f>
        <v>-52244.54398273112</v>
      </c>
      <c r="N539" s="23">
        <f t="shared" si="392"/>
        <v>0</v>
      </c>
      <c r="O539" s="22">
        <f t="shared" si="393"/>
        <v>52551.357664365481</v>
      </c>
      <c r="P539" s="22">
        <f t="shared" si="424"/>
        <v>0</v>
      </c>
      <c r="Q539" s="22">
        <f t="shared" si="425"/>
        <v>0</v>
      </c>
      <c r="R539" s="22">
        <f t="shared" si="394"/>
        <v>1265292.1083481037</v>
      </c>
      <c r="S539" s="16">
        <f t="shared" si="384"/>
        <v>0</v>
      </c>
      <c r="T539" s="15">
        <f t="shared" si="395"/>
        <v>51528.509196481609</v>
      </c>
      <c r="U539" s="23">
        <f t="shared" si="412"/>
        <v>815000.62902334577</v>
      </c>
      <c r="V539" s="23">
        <f t="shared" si="413"/>
        <v>0</v>
      </c>
      <c r="W539" s="23">
        <f t="shared" si="426"/>
        <v>93910.696064687159</v>
      </c>
      <c r="X539" s="23">
        <f t="shared" si="414"/>
        <v>21537010.074275456</v>
      </c>
      <c r="Y539" s="23">
        <f t="shared" si="396"/>
        <v>3198361.795039509</v>
      </c>
      <c r="Z539" s="3">
        <f t="shared" si="397"/>
        <v>0</v>
      </c>
      <c r="AA539" s="23">
        <f t="shared" si="398"/>
        <v>12877786.349579724</v>
      </c>
      <c r="AB539" s="26">
        <f t="shared" si="415"/>
        <v>38469824.999999993</v>
      </c>
      <c r="AC539" s="23">
        <f t="shared" si="416"/>
        <v>43273036</v>
      </c>
      <c r="AD539" s="23">
        <f t="shared" si="422"/>
        <v>4803211</v>
      </c>
      <c r="AE539" s="24">
        <f t="shared" si="383"/>
        <v>38469825</v>
      </c>
      <c r="AF539" s="3">
        <f t="shared" si="417"/>
        <v>0</v>
      </c>
      <c r="AG539" s="2">
        <f t="shared" si="399"/>
        <v>0</v>
      </c>
      <c r="AH539" s="2">
        <f t="shared" si="400"/>
        <v>1.2088467170087833</v>
      </c>
      <c r="AI539" s="23">
        <f t="shared" si="423"/>
        <v>18307527.801529814</v>
      </c>
      <c r="AJ539" s="23">
        <f t="shared" si="401"/>
        <v>703414.81871209445</v>
      </c>
      <c r="AK539" s="23">
        <f t="shared" si="402"/>
        <v>0</v>
      </c>
      <c r="AL539" s="23">
        <f t="shared" si="427"/>
        <v>0</v>
      </c>
      <c r="AM539" s="23">
        <f t="shared" si="428"/>
        <v>0</v>
      </c>
      <c r="AN539" s="16">
        <f t="shared" si="418"/>
        <v>0</v>
      </c>
      <c r="AO539" s="23">
        <f t="shared" si="419"/>
        <v>0</v>
      </c>
      <c r="AP539" s="22">
        <f t="shared" si="420"/>
        <v>0</v>
      </c>
      <c r="AQ539" s="30">
        <f t="shared" si="403"/>
        <v>54675486.723489262</v>
      </c>
      <c r="AR539" s="28">
        <f t="shared" si="404"/>
        <v>972425.89539175841</v>
      </c>
      <c r="AS539" s="25">
        <f t="shared" si="405"/>
        <v>46345473.429400928</v>
      </c>
      <c r="AT539" s="32">
        <f t="shared" si="406"/>
        <v>0</v>
      </c>
      <c r="AU539" s="23">
        <f t="shared" si="407"/>
        <v>0</v>
      </c>
      <c r="AV539" s="22">
        <f t="shared" si="408"/>
        <v>5988215.4234875748</v>
      </c>
      <c r="AW539" s="31">
        <f t="shared" si="421"/>
        <v>54675486.72348921</v>
      </c>
      <c r="AX539" s="21"/>
      <c r="AY539" s="21"/>
      <c r="AZ539" s="21"/>
      <c r="BA539" s="21"/>
    </row>
    <row r="540" spans="1:53" x14ac:dyDescent="0.25">
      <c r="A540" s="21">
        <f t="shared" si="429"/>
        <v>345</v>
      </c>
      <c r="B540" s="21" t="s">
        <v>28</v>
      </c>
      <c r="C540" s="27">
        <f t="shared" si="386"/>
        <v>0</v>
      </c>
      <c r="D540" s="27">
        <f t="shared" si="409"/>
        <v>0</v>
      </c>
      <c r="E540" s="27" t="b">
        <f t="shared" si="385"/>
        <v>0</v>
      </c>
      <c r="F540" s="29">
        <f t="shared" si="387"/>
        <v>0</v>
      </c>
      <c r="G540" s="27">
        <f t="shared" si="410"/>
        <v>0</v>
      </c>
      <c r="H540" s="22">
        <f t="shared" si="388"/>
        <v>116260304.13788104</v>
      </c>
      <c r="I540" s="23">
        <f t="shared" si="389"/>
        <v>119933402.06414804</v>
      </c>
      <c r="J540" s="23">
        <f t="shared" si="390"/>
        <v>138</v>
      </c>
      <c r="K540" s="19">
        <f t="shared" si="411"/>
        <v>1.9902907399126257</v>
      </c>
      <c r="L540" s="16">
        <f t="shared" si="391"/>
        <v>0.87857681443891489</v>
      </c>
      <c r="M540" s="23">
        <f>M539-IF($B540="B",(Percent_Rent_In_Elsies*2.49%/12 * H539)/K539,0)+IF($B540="D",N540,0)+IF(B540="D",AK539)+IF(B540="C",F539*90%)-(Y540-Y539)-IF($B540="A",Q539/K539) + IF($B540="A",Q539/K539)</f>
        <v>-52244.54398273112</v>
      </c>
      <c r="N540" s="23">
        <f t="shared" si="392"/>
        <v>0</v>
      </c>
      <c r="O540" s="22">
        <f t="shared" si="393"/>
        <v>0</v>
      </c>
      <c r="P540" s="22">
        <f t="shared" si="424"/>
        <v>0</v>
      </c>
      <c r="Q540" s="22">
        <f t="shared" si="425"/>
        <v>52551.357664365481</v>
      </c>
      <c r="R540" s="22">
        <f t="shared" si="394"/>
        <v>1265292.1083481037</v>
      </c>
      <c r="S540" s="16">
        <f t="shared" si="384"/>
        <v>0</v>
      </c>
      <c r="T540" s="15">
        <f t="shared" si="395"/>
        <v>0</v>
      </c>
      <c r="U540" s="23">
        <f t="shared" si="412"/>
        <v>815000.62902334577</v>
      </c>
      <c r="V540" s="23">
        <f t="shared" si="413"/>
        <v>0</v>
      </c>
      <c r="W540" s="23">
        <f t="shared" si="426"/>
        <v>0</v>
      </c>
      <c r="X540" s="23">
        <f t="shared" si="414"/>
        <v>21537010.074275456</v>
      </c>
      <c r="Y540" s="23">
        <f t="shared" si="396"/>
        <v>3198361.795039509</v>
      </c>
      <c r="Z540" s="3">
        <f t="shared" si="397"/>
        <v>4695.5348032343591</v>
      </c>
      <c r="AA540" s="23">
        <f t="shared" si="398"/>
        <v>12948219.37162824</v>
      </c>
      <c r="AB540" s="26">
        <f t="shared" si="415"/>
        <v>38469824.999999993</v>
      </c>
      <c r="AC540" s="23">
        <f t="shared" si="416"/>
        <v>43273036</v>
      </c>
      <c r="AD540" s="23">
        <f t="shared" si="422"/>
        <v>4803211</v>
      </c>
      <c r="AE540" s="24">
        <f t="shared" si="383"/>
        <v>38469825</v>
      </c>
      <c r="AF540" s="3">
        <f t="shared" si="417"/>
        <v>0</v>
      </c>
      <c r="AG540" s="2">
        <f t="shared" si="399"/>
        <v>2.6203372573818618E-3</v>
      </c>
      <c r="AH540" s="2">
        <f t="shared" si="400"/>
        <v>1.2088467170087833</v>
      </c>
      <c r="AI540" s="23">
        <f t="shared" si="423"/>
        <v>18407657.938363545</v>
      </c>
      <c r="AJ540" s="23">
        <f t="shared" si="401"/>
        <v>703414.81871209445</v>
      </c>
      <c r="AK540" s="23">
        <f t="shared" si="402"/>
        <v>0</v>
      </c>
      <c r="AL540" s="23">
        <f t="shared" si="427"/>
        <v>0</v>
      </c>
      <c r="AM540" s="23">
        <f t="shared" si="428"/>
        <v>0</v>
      </c>
      <c r="AN540" s="16">
        <f t="shared" si="418"/>
        <v>0</v>
      </c>
      <c r="AO540" s="23">
        <f t="shared" si="419"/>
        <v>0</v>
      </c>
      <c r="AP540" s="22">
        <f t="shared" si="420"/>
        <v>0</v>
      </c>
      <c r="AQ540" s="30">
        <f t="shared" si="403"/>
        <v>54675486.723489262</v>
      </c>
      <c r="AR540" s="28">
        <f t="shared" si="404"/>
        <v>972425.89539175841</v>
      </c>
      <c r="AS540" s="25">
        <f t="shared" si="405"/>
        <v>46345473.429400928</v>
      </c>
      <c r="AT540" s="32">
        <f t="shared" si="406"/>
        <v>9391.0696064687181</v>
      </c>
      <c r="AU540" s="23">
        <f t="shared" si="407"/>
        <v>9391.0696064687181</v>
      </c>
      <c r="AV540" s="22">
        <f t="shared" si="408"/>
        <v>6039743.9326840565</v>
      </c>
      <c r="AW540" s="31">
        <f t="shared" si="421"/>
        <v>54675486.72348921</v>
      </c>
      <c r="AX540" s="21"/>
      <c r="AY540" s="21"/>
      <c r="AZ540" s="21"/>
      <c r="BA540" s="21"/>
    </row>
    <row r="541" spans="1:53" x14ac:dyDescent="0.25">
      <c r="A541">
        <f t="shared" si="429"/>
        <v>346</v>
      </c>
      <c r="B541" t="s">
        <v>6</v>
      </c>
      <c r="C541" s="27">
        <f t="shared" si="386"/>
        <v>0</v>
      </c>
      <c r="D541" s="27">
        <f t="shared" si="409"/>
        <v>0</v>
      </c>
      <c r="E541" s="27" t="b">
        <f t="shared" si="385"/>
        <v>0</v>
      </c>
      <c r="F541" s="29">
        <f t="shared" si="387"/>
        <v>0</v>
      </c>
      <c r="G541" s="27">
        <f t="shared" si="410"/>
        <v>0</v>
      </c>
      <c r="H541" s="22">
        <f t="shared" si="388"/>
        <v>118209630.99322309</v>
      </c>
      <c r="I541" s="23">
        <f t="shared" si="389"/>
        <v>119933402.06414804</v>
      </c>
      <c r="J541" s="23">
        <f t="shared" si="390"/>
        <v>141</v>
      </c>
      <c r="K541" s="19">
        <f t="shared" si="411"/>
        <v>2.0202946216031505</v>
      </c>
      <c r="L541" s="16">
        <f t="shared" si="391"/>
        <v>0.89330783885491416</v>
      </c>
      <c r="M541" s="23">
        <f>M540-IF($B541="B",(Percent_Rent_In_Elsies*2.49%/12 * H540)/K540,0)+IF($B541="D",N541,0)+IF(B541="D",AK540)+IF(B541="C",F540*90%)-(Y541-Y540)-IF($B541="A",Q540/K540) + IF($B541="A",Q540/K540)</f>
        <v>-52244.54398273112</v>
      </c>
      <c r="N541" s="23">
        <f t="shared" si="392"/>
        <v>0</v>
      </c>
      <c r="O541" s="22">
        <f t="shared" si="393"/>
        <v>0</v>
      </c>
      <c r="P541" s="22">
        <f t="shared" si="424"/>
        <v>0</v>
      </c>
      <c r="Q541" s="22">
        <f t="shared" si="425"/>
        <v>0</v>
      </c>
      <c r="R541" s="22">
        <f t="shared" si="394"/>
        <v>1265292.1083481037</v>
      </c>
      <c r="S541" s="16">
        <f t="shared" si="384"/>
        <v>0</v>
      </c>
      <c r="T541" s="15">
        <f t="shared" si="395"/>
        <v>0</v>
      </c>
      <c r="U541" s="23">
        <f t="shared" si="412"/>
        <v>815000.62902334577</v>
      </c>
      <c r="V541" s="23">
        <f t="shared" si="413"/>
        <v>0</v>
      </c>
      <c r="W541" s="23">
        <f t="shared" si="426"/>
        <v>26403.859803252915</v>
      </c>
      <c r="X541" s="23">
        <f t="shared" si="414"/>
        <v>21534083.888488375</v>
      </c>
      <c r="Y541" s="23">
        <f t="shared" si="396"/>
        <v>3198361.795039509</v>
      </c>
      <c r="Z541" s="3">
        <f t="shared" si="397"/>
        <v>0</v>
      </c>
      <c r="AA541" s="23">
        <f t="shared" si="398"/>
        <v>12948219.37162824</v>
      </c>
      <c r="AB541" s="26">
        <f t="shared" si="415"/>
        <v>38469824.999999993</v>
      </c>
      <c r="AC541" s="23">
        <f t="shared" si="416"/>
        <v>43273036</v>
      </c>
      <c r="AD541" s="23">
        <f t="shared" si="422"/>
        <v>4803211</v>
      </c>
      <c r="AE541" s="24">
        <f t="shared" si="383"/>
        <v>38469825</v>
      </c>
      <c r="AF541" s="3">
        <f t="shared" si="417"/>
        <v>0</v>
      </c>
      <c r="AG541" s="2">
        <f t="shared" si="399"/>
        <v>0</v>
      </c>
      <c r="AH541" s="2">
        <f t="shared" si="400"/>
        <v>1.229115349427486</v>
      </c>
      <c r="AI541" s="23">
        <f t="shared" si="423"/>
        <v>18685155.682741612</v>
      </c>
      <c r="AJ541" s="23">
        <f t="shared" si="401"/>
        <v>692968.23593435471</v>
      </c>
      <c r="AK541" s="23">
        <f t="shared" si="402"/>
        <v>0</v>
      </c>
      <c r="AL541" s="23">
        <f t="shared" si="427"/>
        <v>0</v>
      </c>
      <c r="AM541" s="23">
        <f t="shared" si="428"/>
        <v>0</v>
      </c>
      <c r="AN541" s="16">
        <f t="shared" si="418"/>
        <v>0</v>
      </c>
      <c r="AO541" s="23">
        <f t="shared" si="419"/>
        <v>0</v>
      </c>
      <c r="AP541" s="22">
        <f t="shared" si="420"/>
        <v>0</v>
      </c>
      <c r="AQ541" s="30">
        <f t="shared" si="403"/>
        <v>54622987.917182557</v>
      </c>
      <c r="AR541" s="28">
        <f t="shared" si="404"/>
        <v>972478.44674942282</v>
      </c>
      <c r="AS541" s="25">
        <f t="shared" si="405"/>
        <v>46345473.429400928</v>
      </c>
      <c r="AT541" s="32">
        <f t="shared" si="406"/>
        <v>0</v>
      </c>
      <c r="AU541" s="23">
        <f t="shared" si="407"/>
        <v>0</v>
      </c>
      <c r="AV541" s="22">
        <f t="shared" si="408"/>
        <v>6039743.9326840565</v>
      </c>
      <c r="AW541" s="31">
        <f t="shared" si="421"/>
        <v>54622987.917182513</v>
      </c>
    </row>
    <row r="542" spans="1:53" x14ac:dyDescent="0.25">
      <c r="A542">
        <f t="shared" si="429"/>
        <v>346</v>
      </c>
      <c r="B542" t="s">
        <v>7</v>
      </c>
      <c r="C542" s="27">
        <f t="shared" si="386"/>
        <v>0</v>
      </c>
      <c r="D542" s="27">
        <f t="shared" si="409"/>
        <v>303044.19324047258</v>
      </c>
      <c r="E542" s="27" t="b">
        <f t="shared" si="385"/>
        <v>0</v>
      </c>
      <c r="F542" s="29">
        <f t="shared" si="387"/>
        <v>150000</v>
      </c>
      <c r="G542" s="27">
        <f t="shared" si="410"/>
        <v>0</v>
      </c>
      <c r="H542" s="22">
        <f t="shared" si="388"/>
        <v>118512675.18646356</v>
      </c>
      <c r="I542" s="23">
        <f t="shared" si="389"/>
        <v>120272640.32005423</v>
      </c>
      <c r="J542" s="23">
        <f t="shared" si="390"/>
        <v>141</v>
      </c>
      <c r="K542" s="19">
        <f t="shared" si="411"/>
        <v>2.0202946216031505</v>
      </c>
      <c r="L542" s="16">
        <f t="shared" si="391"/>
        <v>0.89330783885491416</v>
      </c>
      <c r="M542" s="23">
        <f>M541-IF($B542="B",(Percent_Rent_In_Elsies*2.49%/12 * H541)/K541,0)+IF($B542="D",N542,0)+IF(B542="D",AK541)+IF(B542="C",F541*90%)-(Y542-Y541)-IF($B542="A",Q541/K541) + IF($B542="A",Q541/K541)</f>
        <v>-112949.79501099416</v>
      </c>
      <c r="N542" s="23">
        <f t="shared" si="392"/>
        <v>0</v>
      </c>
      <c r="O542" s="22">
        <f t="shared" si="393"/>
        <v>0</v>
      </c>
      <c r="P542" s="22">
        <f t="shared" si="424"/>
        <v>0</v>
      </c>
      <c r="Q542" s="22">
        <f t="shared" si="425"/>
        <v>0</v>
      </c>
      <c r="R542" s="22">
        <f t="shared" si="394"/>
        <v>1159851.099319095</v>
      </c>
      <c r="S542" s="16">
        <f t="shared" si="384"/>
        <v>105441.00902900864</v>
      </c>
      <c r="T542" s="15">
        <f t="shared" si="395"/>
        <v>0</v>
      </c>
      <c r="U542" s="23">
        <f t="shared" si="412"/>
        <v>747083.90993806696</v>
      </c>
      <c r="V542" s="23">
        <f t="shared" si="413"/>
        <v>67916.719085278819</v>
      </c>
      <c r="W542" s="23">
        <f t="shared" si="426"/>
        <v>26403.859803252915</v>
      </c>
      <c r="X542" s="23">
        <f t="shared" si="414"/>
        <v>21534083.888488375</v>
      </c>
      <c r="Y542" s="23">
        <f t="shared" si="396"/>
        <v>3198361.795039509</v>
      </c>
      <c r="Z542" s="3">
        <f t="shared" si="397"/>
        <v>0</v>
      </c>
      <c r="AA542" s="23">
        <f t="shared" si="398"/>
        <v>12948219.37162824</v>
      </c>
      <c r="AB542" s="26">
        <f t="shared" si="415"/>
        <v>38469824.999999993</v>
      </c>
      <c r="AC542" s="23">
        <f t="shared" si="416"/>
        <v>43273036</v>
      </c>
      <c r="AD542" s="23">
        <f t="shared" si="422"/>
        <v>4803211</v>
      </c>
      <c r="AE542" s="24">
        <f t="shared" si="383"/>
        <v>38469825</v>
      </c>
      <c r="AF542" s="3">
        <f t="shared" si="417"/>
        <v>0</v>
      </c>
      <c r="AG542" s="2">
        <f t="shared" si="399"/>
        <v>0</v>
      </c>
      <c r="AH542" s="2">
        <f t="shared" si="400"/>
        <v>1.2322663301583885</v>
      </c>
      <c r="AI542" s="23">
        <f t="shared" si="423"/>
        <v>18685155.682741612</v>
      </c>
      <c r="AJ542" s="23">
        <f t="shared" si="401"/>
        <v>692968.23593435471</v>
      </c>
      <c r="AK542" s="23">
        <f t="shared" si="402"/>
        <v>0</v>
      </c>
      <c r="AL542" s="23">
        <f t="shared" si="427"/>
        <v>404259.00005738065</v>
      </c>
      <c r="AM542" s="23">
        <f t="shared" si="428"/>
        <v>42020796919.552383</v>
      </c>
      <c r="AN542" s="16">
        <f t="shared" si="418"/>
        <v>0</v>
      </c>
      <c r="AO542" s="23">
        <f t="shared" si="419"/>
        <v>60705.251028263046</v>
      </c>
      <c r="AP542" s="22">
        <f t="shared" si="420"/>
        <v>122642.49215546896</v>
      </c>
      <c r="AQ542" s="30">
        <f t="shared" si="403"/>
        <v>55170274.633550644</v>
      </c>
      <c r="AR542" s="28">
        <f t="shared" si="404"/>
        <v>1094078.4777215703</v>
      </c>
      <c r="AS542" s="25">
        <f t="shared" si="405"/>
        <v>46648517.6226414</v>
      </c>
      <c r="AT542" s="32">
        <f t="shared" si="406"/>
        <v>0</v>
      </c>
      <c r="AU542" s="23">
        <f t="shared" si="407"/>
        <v>0</v>
      </c>
      <c r="AV542" s="22">
        <f t="shared" si="408"/>
        <v>6039743.9326840565</v>
      </c>
      <c r="AW542" s="31">
        <f t="shared" si="421"/>
        <v>55170274.633550599</v>
      </c>
    </row>
    <row r="543" spans="1:53" s="21" customFormat="1" x14ac:dyDescent="0.25">
      <c r="A543">
        <f t="shared" si="429"/>
        <v>346</v>
      </c>
      <c r="B543" t="s">
        <v>8</v>
      </c>
      <c r="C543" s="27">
        <f t="shared" si="386"/>
        <v>0</v>
      </c>
      <c r="D543" s="27">
        <f t="shared" si="409"/>
        <v>0</v>
      </c>
      <c r="E543" s="27" t="b">
        <f t="shared" si="385"/>
        <v>0</v>
      </c>
      <c r="F543" s="29">
        <f t="shared" si="387"/>
        <v>0</v>
      </c>
      <c r="G543" s="27">
        <f t="shared" si="410"/>
        <v>0</v>
      </c>
      <c r="H543" s="22">
        <f t="shared" si="388"/>
        <v>118512675.18646356</v>
      </c>
      <c r="I543" s="23">
        <f t="shared" si="389"/>
        <v>120272640.32005423</v>
      </c>
      <c r="J543" s="23">
        <f t="shared" si="390"/>
        <v>141</v>
      </c>
      <c r="K543" s="19">
        <f t="shared" si="411"/>
        <v>2.0202946216031505</v>
      </c>
      <c r="L543" s="16">
        <f t="shared" si="391"/>
        <v>0.89330783885491416</v>
      </c>
      <c r="M543" s="23">
        <f>M542-IF($B543="B",(Percent_Rent_In_Elsies*2.49%/12 * H542)/K542,0)+IF($B543="D",N543,0)+IF(B543="D",AK542)+IF(B543="C",F542*90%)-(Y543-Y542)-IF($B543="A",Q542/K542) + IF($B543="A",Q542/K542)</f>
        <v>1136.7284799060144</v>
      </c>
      <c r="N543" s="23">
        <f t="shared" si="392"/>
        <v>0</v>
      </c>
      <c r="O543" s="22">
        <f t="shared" si="393"/>
        <v>0</v>
      </c>
      <c r="P543" s="22">
        <f t="shared" si="424"/>
        <v>0</v>
      </c>
      <c r="Q543" s="22">
        <f t="shared" si="425"/>
        <v>0</v>
      </c>
      <c r="R543" s="22">
        <f t="shared" si="394"/>
        <v>1282493.591474564</v>
      </c>
      <c r="S543" s="16">
        <f t="shared" si="384"/>
        <v>105441.00902900864</v>
      </c>
      <c r="T543" s="15">
        <f t="shared" si="395"/>
        <v>0</v>
      </c>
      <c r="U543" s="23">
        <f t="shared" si="412"/>
        <v>822789.16096632998</v>
      </c>
      <c r="V543" s="23">
        <f t="shared" si="413"/>
        <v>67916.719085278819</v>
      </c>
      <c r="W543" s="23">
        <f t="shared" si="426"/>
        <v>26403.859803252915</v>
      </c>
      <c r="X543" s="23">
        <f t="shared" si="414"/>
        <v>21534083.888488375</v>
      </c>
      <c r="Y543" s="23">
        <f t="shared" si="396"/>
        <v>3219275.2715486088</v>
      </c>
      <c r="Z543" s="3">
        <f t="shared" si="397"/>
        <v>0</v>
      </c>
      <c r="AA543" s="23">
        <f t="shared" si="398"/>
        <v>12948219.37162824</v>
      </c>
      <c r="AB543" s="26">
        <f t="shared" si="415"/>
        <v>38619824.999999993</v>
      </c>
      <c r="AC543" s="23">
        <f t="shared" si="416"/>
        <v>43423036</v>
      </c>
      <c r="AD543" s="23">
        <f t="shared" si="422"/>
        <v>4803211</v>
      </c>
      <c r="AE543" s="24">
        <f t="shared" si="383"/>
        <v>38619825</v>
      </c>
      <c r="AF543" s="3">
        <f t="shared" si="417"/>
        <v>21535220.616968289</v>
      </c>
      <c r="AG543" s="2">
        <f t="shared" si="399"/>
        <v>0</v>
      </c>
      <c r="AH543" s="2">
        <f t="shared" si="400"/>
        <v>1.2274801885970594</v>
      </c>
      <c r="AI543" s="23">
        <f t="shared" si="423"/>
        <v>18685155.682741612</v>
      </c>
      <c r="AJ543" s="23">
        <f t="shared" si="401"/>
        <v>692968.23593435471</v>
      </c>
      <c r="AK543" s="23">
        <f t="shared" si="402"/>
        <v>-28332.679298116818</v>
      </c>
      <c r="AL543" s="23">
        <f t="shared" si="427"/>
        <v>0</v>
      </c>
      <c r="AM543" s="23">
        <f t="shared" si="428"/>
        <v>0</v>
      </c>
      <c r="AN543" s="16">
        <f t="shared" si="418"/>
        <v>0</v>
      </c>
      <c r="AO543" s="23">
        <f t="shared" si="419"/>
        <v>0</v>
      </c>
      <c r="AP543" s="22">
        <f t="shared" si="420"/>
        <v>0</v>
      </c>
      <c r="AQ543" s="30">
        <f t="shared" si="403"/>
        <v>54975167.2058376</v>
      </c>
      <c r="AR543" s="28">
        <f t="shared" si="404"/>
        <v>898971.05000852305</v>
      </c>
      <c r="AS543" s="25">
        <f t="shared" si="405"/>
        <v>46648517.6226414</v>
      </c>
      <c r="AT543" s="32">
        <f t="shared" si="406"/>
        <v>0</v>
      </c>
      <c r="AU543" s="23">
        <f t="shared" si="407"/>
        <v>0</v>
      </c>
      <c r="AV543" s="22">
        <f t="shared" si="408"/>
        <v>6039743.9326840565</v>
      </c>
      <c r="AW543" s="31">
        <f t="shared" si="421"/>
        <v>54975167.205837548</v>
      </c>
      <c r="AX543"/>
      <c r="AY543"/>
      <c r="AZ543"/>
      <c r="BA543"/>
    </row>
    <row r="544" spans="1:53" s="21" customFormat="1" x14ac:dyDescent="0.25">
      <c r="A544">
        <f t="shared" si="429"/>
        <v>346</v>
      </c>
      <c r="B544" t="s">
        <v>9</v>
      </c>
      <c r="C544" s="27">
        <f t="shared" si="386"/>
        <v>0</v>
      </c>
      <c r="D544" s="27">
        <f t="shared" si="409"/>
        <v>0</v>
      </c>
      <c r="E544" s="27" t="b">
        <f t="shared" si="385"/>
        <v>0</v>
      </c>
      <c r="F544" s="29">
        <f t="shared" si="387"/>
        <v>0</v>
      </c>
      <c r="G544" s="27">
        <f t="shared" si="410"/>
        <v>0</v>
      </c>
      <c r="H544" s="22">
        <f t="shared" si="388"/>
        <v>118512675.18646356</v>
      </c>
      <c r="I544" s="23">
        <f t="shared" si="389"/>
        <v>120272640.32005423</v>
      </c>
      <c r="J544" s="23">
        <f t="shared" si="390"/>
        <v>141</v>
      </c>
      <c r="K544" s="19">
        <f t="shared" si="411"/>
        <v>2.0202946216031505</v>
      </c>
      <c r="L544" s="16">
        <f t="shared" si="391"/>
        <v>0.89330783885491416</v>
      </c>
      <c r="M544" s="23">
        <f>M543-IF($B544="B",(Percent_Rent_In_Elsies*2.49%/12 * H543)/K543,0)+IF($B544="D",N544,0)+IF(B544="D",AK543)+IF(B544="C",F543*90%)-(Y544-Y543)-IF($B544="A",Q543/K543) + IF($B544="A",Q543/K543)</f>
        <v>-27195.950818210804</v>
      </c>
      <c r="N544" s="23">
        <f t="shared" si="392"/>
        <v>0</v>
      </c>
      <c r="O544" s="22">
        <f t="shared" si="393"/>
        <v>53433.6905947224</v>
      </c>
      <c r="P544" s="22">
        <f t="shared" si="424"/>
        <v>0</v>
      </c>
      <c r="Q544" s="22">
        <f t="shared" si="425"/>
        <v>0</v>
      </c>
      <c r="R544" s="22">
        <f t="shared" si="394"/>
        <v>1282493.591474564</v>
      </c>
      <c r="S544" s="16">
        <f t="shared" si="384"/>
        <v>0</v>
      </c>
      <c r="T544" s="15">
        <f t="shared" si="395"/>
        <v>52007.318434286237</v>
      </c>
      <c r="U544" s="23">
        <f t="shared" si="412"/>
        <v>822789.16096632998</v>
      </c>
      <c r="V544" s="23">
        <f t="shared" si="413"/>
        <v>0</v>
      </c>
      <c r="W544" s="23">
        <f t="shared" si="426"/>
        <v>94320.578888531731</v>
      </c>
      <c r="X544" s="23">
        <f t="shared" si="414"/>
        <v>21534083.888488375</v>
      </c>
      <c r="Y544" s="23">
        <f t="shared" si="396"/>
        <v>3219275.2715486088</v>
      </c>
      <c r="Z544" s="3">
        <f t="shared" si="397"/>
        <v>0</v>
      </c>
      <c r="AA544" s="23">
        <f t="shared" si="398"/>
        <v>12976552.050926356</v>
      </c>
      <c r="AB544" s="26">
        <f t="shared" si="415"/>
        <v>38619824.999999993</v>
      </c>
      <c r="AC544" s="23">
        <f t="shared" si="416"/>
        <v>43423036</v>
      </c>
      <c r="AD544" s="23">
        <f t="shared" si="422"/>
        <v>4803211</v>
      </c>
      <c r="AE544" s="24">
        <f t="shared" si="383"/>
        <v>38619825</v>
      </c>
      <c r="AF544" s="3">
        <f t="shared" si="417"/>
        <v>0</v>
      </c>
      <c r="AG544" s="2">
        <f t="shared" si="399"/>
        <v>0</v>
      </c>
      <c r="AH544" s="2">
        <f t="shared" si="400"/>
        <v>1.2274801885970594</v>
      </c>
      <c r="AI544" s="23">
        <f t="shared" si="423"/>
        <v>18726041.653885607</v>
      </c>
      <c r="AJ544" s="23">
        <f t="shared" si="401"/>
        <v>692968.23593435471</v>
      </c>
      <c r="AK544" s="23">
        <f t="shared" si="402"/>
        <v>0</v>
      </c>
      <c r="AL544" s="23">
        <f t="shared" si="427"/>
        <v>0</v>
      </c>
      <c r="AM544" s="23">
        <f t="shared" si="428"/>
        <v>0</v>
      </c>
      <c r="AN544" s="16">
        <f t="shared" si="418"/>
        <v>0</v>
      </c>
      <c r="AO544" s="23">
        <f t="shared" si="419"/>
        <v>0</v>
      </c>
      <c r="AP544" s="22">
        <f t="shared" si="420"/>
        <v>0</v>
      </c>
      <c r="AQ544" s="30">
        <f t="shared" si="403"/>
        <v>54975167.2058376</v>
      </c>
      <c r="AR544" s="28">
        <f t="shared" si="404"/>
        <v>898971.05000852305</v>
      </c>
      <c r="AS544" s="25">
        <f t="shared" si="405"/>
        <v>46648517.6226414</v>
      </c>
      <c r="AT544" s="32">
        <f t="shared" si="406"/>
        <v>0</v>
      </c>
      <c r="AU544" s="23">
        <f t="shared" si="407"/>
        <v>0</v>
      </c>
      <c r="AV544" s="22">
        <f t="shared" si="408"/>
        <v>6039743.9326840565</v>
      </c>
      <c r="AW544" s="31">
        <f t="shared" si="421"/>
        <v>54975167.205837548</v>
      </c>
      <c r="AX544"/>
      <c r="AY544"/>
      <c r="AZ544"/>
      <c r="BA544"/>
    </row>
    <row r="545" spans="1:53" x14ac:dyDescent="0.25">
      <c r="A545" s="21">
        <f t="shared" si="429"/>
        <v>346</v>
      </c>
      <c r="B545" s="21" t="s">
        <v>28</v>
      </c>
      <c r="C545" s="27">
        <f t="shared" si="386"/>
        <v>0</v>
      </c>
      <c r="D545" s="27">
        <f t="shared" si="409"/>
        <v>0</v>
      </c>
      <c r="E545" s="27" t="b">
        <f t="shared" si="385"/>
        <v>0</v>
      </c>
      <c r="F545" s="29">
        <f t="shared" si="387"/>
        <v>0</v>
      </c>
      <c r="G545" s="27">
        <f t="shared" si="410"/>
        <v>0</v>
      </c>
      <c r="H545" s="22">
        <f t="shared" si="388"/>
        <v>118512675.18646356</v>
      </c>
      <c r="I545" s="23">
        <f t="shared" si="389"/>
        <v>120272640.32005423</v>
      </c>
      <c r="J545" s="23">
        <f t="shared" si="390"/>
        <v>141</v>
      </c>
      <c r="K545" s="19">
        <f t="shared" si="411"/>
        <v>2.0202946216031505</v>
      </c>
      <c r="L545" s="16">
        <f t="shared" si="391"/>
        <v>0.89330783885491416</v>
      </c>
      <c r="M545" s="23">
        <f>M544-IF($B545="B",(Percent_Rent_In_Elsies*2.49%/12 * H544)/K544,0)+IF($B545="D",N545,0)+IF(B545="D",AK544)+IF(B545="C",F544*90%)-(Y545-Y544)-IF($B545="A",Q544/K544) + IF($B545="A",Q544/K544)</f>
        <v>-27195.950818210804</v>
      </c>
      <c r="N545" s="23">
        <f t="shared" si="392"/>
        <v>0</v>
      </c>
      <c r="O545" s="22">
        <f t="shared" si="393"/>
        <v>0</v>
      </c>
      <c r="P545" s="22">
        <f t="shared" si="424"/>
        <v>0</v>
      </c>
      <c r="Q545" s="22">
        <f t="shared" si="425"/>
        <v>53433.6905947224</v>
      </c>
      <c r="R545" s="22">
        <f t="shared" si="394"/>
        <v>1282493.591474564</v>
      </c>
      <c r="S545" s="16">
        <f t="shared" si="384"/>
        <v>0</v>
      </c>
      <c r="T545" s="15">
        <f t="shared" si="395"/>
        <v>0</v>
      </c>
      <c r="U545" s="23">
        <f t="shared" si="412"/>
        <v>822789.16096632998</v>
      </c>
      <c r="V545" s="23">
        <f t="shared" si="413"/>
        <v>0</v>
      </c>
      <c r="W545" s="23">
        <f t="shared" si="426"/>
        <v>0</v>
      </c>
      <c r="X545" s="23">
        <f t="shared" si="414"/>
        <v>21534083.888488375</v>
      </c>
      <c r="Y545" s="23">
        <f t="shared" si="396"/>
        <v>3219275.2715486088</v>
      </c>
      <c r="Z545" s="3">
        <f t="shared" si="397"/>
        <v>4716.0289444265873</v>
      </c>
      <c r="AA545" s="23">
        <f t="shared" si="398"/>
        <v>13047292.485092754</v>
      </c>
      <c r="AB545" s="26">
        <f t="shared" si="415"/>
        <v>38619824.999999985</v>
      </c>
      <c r="AC545" s="23">
        <f t="shared" si="416"/>
        <v>43423036</v>
      </c>
      <c r="AD545" s="23">
        <f t="shared" si="422"/>
        <v>4803211</v>
      </c>
      <c r="AE545" s="24">
        <f t="shared" si="383"/>
        <v>38619825</v>
      </c>
      <c r="AF545" s="3">
        <f t="shared" si="417"/>
        <v>0</v>
      </c>
      <c r="AG545" s="2">
        <f t="shared" si="399"/>
        <v>2.6278972637284303E-3</v>
      </c>
      <c r="AH545" s="2">
        <f t="shared" si="400"/>
        <v>1.2274801885970594</v>
      </c>
      <c r="AI545" s="23">
        <f t="shared" si="423"/>
        <v>18828124.881511495</v>
      </c>
      <c r="AJ545" s="23">
        <f t="shared" si="401"/>
        <v>692968.23593435471</v>
      </c>
      <c r="AK545" s="23">
        <f t="shared" si="402"/>
        <v>0</v>
      </c>
      <c r="AL545" s="23">
        <f t="shared" si="427"/>
        <v>0</v>
      </c>
      <c r="AM545" s="23">
        <f t="shared" si="428"/>
        <v>0</v>
      </c>
      <c r="AN545" s="16">
        <f t="shared" si="418"/>
        <v>0</v>
      </c>
      <c r="AO545" s="23">
        <f t="shared" si="419"/>
        <v>0</v>
      </c>
      <c r="AP545" s="22">
        <f t="shared" si="420"/>
        <v>0</v>
      </c>
      <c r="AQ545" s="30">
        <f t="shared" si="403"/>
        <v>54975167.2058376</v>
      </c>
      <c r="AR545" s="28">
        <f t="shared" si="404"/>
        <v>898971.05000852305</v>
      </c>
      <c r="AS545" s="25">
        <f t="shared" si="405"/>
        <v>46648517.6226414</v>
      </c>
      <c r="AT545" s="32">
        <f t="shared" si="406"/>
        <v>9432.0578888531745</v>
      </c>
      <c r="AU545" s="23">
        <f t="shared" si="407"/>
        <v>9432.0578888531745</v>
      </c>
      <c r="AV545" s="22">
        <f t="shared" si="408"/>
        <v>6091751.2511183424</v>
      </c>
      <c r="AW545" s="31">
        <f t="shared" si="421"/>
        <v>54975167.205837548</v>
      </c>
    </row>
    <row r="546" spans="1:53" x14ac:dyDescent="0.25">
      <c r="A546">
        <f t="shared" si="429"/>
        <v>347</v>
      </c>
      <c r="B546" t="s">
        <v>6</v>
      </c>
      <c r="C546" s="27">
        <f t="shared" si="386"/>
        <v>0</v>
      </c>
      <c r="D546" s="27">
        <f t="shared" si="409"/>
        <v>0</v>
      </c>
      <c r="E546" s="27" t="b">
        <f t="shared" si="385"/>
        <v>0</v>
      </c>
      <c r="F546" s="29">
        <f t="shared" si="387"/>
        <v>0</v>
      </c>
      <c r="G546" s="27">
        <f t="shared" si="410"/>
        <v>0</v>
      </c>
      <c r="H546" s="22">
        <f t="shared" si="388"/>
        <v>119900266.02979982</v>
      </c>
      <c r="I546" s="23">
        <f t="shared" si="389"/>
        <v>120272640.32005423</v>
      </c>
      <c r="J546" s="23">
        <f t="shared" si="390"/>
        <v>143</v>
      </c>
      <c r="K546" s="19">
        <f t="shared" si="411"/>
        <v>2.0405480751847214</v>
      </c>
      <c r="L546" s="16">
        <f t="shared" si="391"/>
        <v>0.90376702202266668</v>
      </c>
      <c r="M546" s="23">
        <f>M545-IF($B546="B",(Percent_Rent_In_Elsies*2.49%/12 * H545)/K545,0)+IF($B546="D",N546,0)+IF(B546="D",AK545)+IF(B546="C",F545*90%)-(Y546-Y545)-IF($B546="A",Q545/K545) + IF($B546="A",Q545/K545)</f>
        <v>-27195.950818210807</v>
      </c>
      <c r="N546" s="23">
        <f t="shared" si="392"/>
        <v>0</v>
      </c>
      <c r="O546" s="22">
        <f t="shared" si="393"/>
        <v>0</v>
      </c>
      <c r="P546" s="22">
        <f t="shared" si="424"/>
        <v>0</v>
      </c>
      <c r="Q546" s="22">
        <f t="shared" si="425"/>
        <v>0</v>
      </c>
      <c r="R546" s="22">
        <f t="shared" si="394"/>
        <v>1282493.591474564</v>
      </c>
      <c r="S546" s="16">
        <f t="shared" si="384"/>
        <v>0</v>
      </c>
      <c r="T546" s="15">
        <f t="shared" si="395"/>
        <v>0</v>
      </c>
      <c r="U546" s="23">
        <f t="shared" si="412"/>
        <v>822789.16096632998</v>
      </c>
      <c r="V546" s="23">
        <f t="shared" si="413"/>
        <v>0</v>
      </c>
      <c r="W546" s="23">
        <f t="shared" si="426"/>
        <v>26448.46450777636</v>
      </c>
      <c r="X546" s="23">
        <f t="shared" si="414"/>
        <v>21531215.568702731</v>
      </c>
      <c r="Y546" s="23">
        <f t="shared" si="396"/>
        <v>3219275.2715486088</v>
      </c>
      <c r="Z546" s="3">
        <f t="shared" si="397"/>
        <v>0</v>
      </c>
      <c r="AA546" s="23">
        <f t="shared" si="398"/>
        <v>13047292.485092754</v>
      </c>
      <c r="AB546" s="26">
        <f t="shared" si="415"/>
        <v>38619824.999999993</v>
      </c>
      <c r="AC546" s="23">
        <f t="shared" si="416"/>
        <v>43423036</v>
      </c>
      <c r="AD546" s="23">
        <f t="shared" si="422"/>
        <v>4803211</v>
      </c>
      <c r="AE546" s="24">
        <f t="shared" si="383"/>
        <v>38619825</v>
      </c>
      <c r="AF546" s="3">
        <f t="shared" si="417"/>
        <v>0</v>
      </c>
      <c r="AG546" s="2">
        <f t="shared" si="399"/>
        <v>0</v>
      </c>
      <c r="AH546" s="2">
        <f t="shared" si="400"/>
        <v>1.2418519869502238</v>
      </c>
      <c r="AI546" s="23">
        <f t="shared" si="423"/>
        <v>19016876.833448641</v>
      </c>
      <c r="AJ546" s="23">
        <f t="shared" si="401"/>
        <v>686090.18186119653</v>
      </c>
      <c r="AK546" s="23">
        <f t="shared" si="402"/>
        <v>0</v>
      </c>
      <c r="AL546" s="23">
        <f t="shared" si="427"/>
        <v>0</v>
      </c>
      <c r="AM546" s="23">
        <f t="shared" si="428"/>
        <v>0</v>
      </c>
      <c r="AN546" s="16">
        <f t="shared" si="418"/>
        <v>0</v>
      </c>
      <c r="AO546" s="23">
        <f t="shared" si="419"/>
        <v>0</v>
      </c>
      <c r="AP546" s="22">
        <f t="shared" si="420"/>
        <v>0</v>
      </c>
      <c r="AQ546" s="30">
        <f t="shared" si="403"/>
        <v>54921786.948933467</v>
      </c>
      <c r="AR546" s="28">
        <f t="shared" si="404"/>
        <v>899024.48369911779</v>
      </c>
      <c r="AS546" s="25">
        <f t="shared" si="405"/>
        <v>46648517.6226414</v>
      </c>
      <c r="AT546" s="32">
        <f t="shared" si="406"/>
        <v>0</v>
      </c>
      <c r="AU546" s="23">
        <f t="shared" si="407"/>
        <v>0</v>
      </c>
      <c r="AV546" s="22">
        <f t="shared" si="408"/>
        <v>6091751.2511183424</v>
      </c>
      <c r="AW546" s="31">
        <f t="shared" si="421"/>
        <v>54921786.948933423</v>
      </c>
    </row>
    <row r="547" spans="1:53" x14ac:dyDescent="0.25">
      <c r="A547">
        <f t="shared" si="429"/>
        <v>347</v>
      </c>
      <c r="B547" t="s">
        <v>7</v>
      </c>
      <c r="C547" s="27">
        <f t="shared" si="386"/>
        <v>0</v>
      </c>
      <c r="D547" s="27">
        <f t="shared" si="409"/>
        <v>204054.80751847214</v>
      </c>
      <c r="E547" s="27" t="b">
        <f t="shared" si="385"/>
        <v>0</v>
      </c>
      <c r="F547" s="29">
        <f t="shared" si="387"/>
        <v>100000</v>
      </c>
      <c r="G547" s="27">
        <f t="shared" si="410"/>
        <v>0</v>
      </c>
      <c r="H547" s="22">
        <f t="shared" si="388"/>
        <v>120104320.83731829</v>
      </c>
      <c r="I547" s="23">
        <f t="shared" si="389"/>
        <v>120498422.85310328</v>
      </c>
      <c r="J547" s="23">
        <f t="shared" si="390"/>
        <v>143</v>
      </c>
      <c r="K547" s="19">
        <f t="shared" si="411"/>
        <v>2.0405480751847214</v>
      </c>
      <c r="L547" s="16">
        <f t="shared" si="391"/>
        <v>0.90376702202266668</v>
      </c>
      <c r="M547" s="23">
        <f>M546-IF($B547="B",(Percent_Rent_In_Elsies*2.49%/12 * H546)/K546,0)+IF($B547="D",N547,0)+IF(B547="D",AK546)+IF(B547="C",F546*90%)-(Y547-Y546)-IF($B547="A",Q546/K546) + IF($B547="A",Q546/K546)</f>
        <v>-88158.261639854289</v>
      </c>
      <c r="N547" s="23">
        <f t="shared" si="392"/>
        <v>0</v>
      </c>
      <c r="O547" s="22">
        <f t="shared" si="393"/>
        <v>0</v>
      </c>
      <c r="P547" s="22">
        <f t="shared" si="424"/>
        <v>0</v>
      </c>
      <c r="Q547" s="22">
        <f t="shared" si="425"/>
        <v>0</v>
      </c>
      <c r="R547" s="22">
        <f t="shared" si="394"/>
        <v>1175619.1255183504</v>
      </c>
      <c r="S547" s="16">
        <f t="shared" si="384"/>
        <v>106874.46595621367</v>
      </c>
      <c r="T547" s="15">
        <f t="shared" si="395"/>
        <v>0</v>
      </c>
      <c r="U547" s="23">
        <f t="shared" si="412"/>
        <v>754223.39755246916</v>
      </c>
      <c r="V547" s="23">
        <f t="shared" si="413"/>
        <v>68565.763413860826</v>
      </c>
      <c r="W547" s="23">
        <f t="shared" si="426"/>
        <v>26448.46450777636</v>
      </c>
      <c r="X547" s="23">
        <f t="shared" si="414"/>
        <v>21531215.568702731</v>
      </c>
      <c r="Y547" s="23">
        <f t="shared" si="396"/>
        <v>3219275.2715486088</v>
      </c>
      <c r="Z547" s="3">
        <f t="shared" si="397"/>
        <v>0</v>
      </c>
      <c r="AA547" s="23">
        <f t="shared" si="398"/>
        <v>13047292.485092754</v>
      </c>
      <c r="AB547" s="26">
        <f t="shared" si="415"/>
        <v>38619824.999999993</v>
      </c>
      <c r="AC547" s="23">
        <f t="shared" si="416"/>
        <v>43423036</v>
      </c>
      <c r="AD547" s="23">
        <f t="shared" si="422"/>
        <v>4803211</v>
      </c>
      <c r="AE547" s="24">
        <f t="shared" si="383"/>
        <v>38619825</v>
      </c>
      <c r="AF547" s="3">
        <f t="shared" si="417"/>
        <v>0</v>
      </c>
      <c r="AG547" s="2">
        <f t="shared" si="399"/>
        <v>0</v>
      </c>
      <c r="AH547" s="2">
        <f t="shared" si="400"/>
        <v>1.2439654590596234</v>
      </c>
      <c r="AI547" s="23">
        <f t="shared" si="423"/>
        <v>19016876.833448641</v>
      </c>
      <c r="AJ547" s="23">
        <f t="shared" si="401"/>
        <v>686090.18186119653</v>
      </c>
      <c r="AK547" s="23">
        <f t="shared" si="402"/>
        <v>0</v>
      </c>
      <c r="AL547" s="23">
        <f t="shared" si="427"/>
        <v>331721.15070702881</v>
      </c>
      <c r="AM547" s="23">
        <f t="shared" si="428"/>
        <v>34138593692.368618</v>
      </c>
      <c r="AN547" s="16">
        <f t="shared" si="418"/>
        <v>0</v>
      </c>
      <c r="AO547" s="23">
        <f t="shared" si="419"/>
        <v>60962.310821643485</v>
      </c>
      <c r="AP547" s="22">
        <f t="shared" si="420"/>
        <v>124396.52600591733</v>
      </c>
      <c r="AQ547" s="30">
        <f t="shared" si="403"/>
        <v>55373577.437992722</v>
      </c>
      <c r="AR547" s="28">
        <f t="shared" si="404"/>
        <v>1022363.6392339849</v>
      </c>
      <c r="AS547" s="25">
        <f t="shared" si="405"/>
        <v>46852572.430159874</v>
      </c>
      <c r="AT547" s="32">
        <f t="shared" si="406"/>
        <v>0</v>
      </c>
      <c r="AU547" s="23">
        <f t="shared" si="407"/>
        <v>0</v>
      </c>
      <c r="AV547" s="22">
        <f t="shared" si="408"/>
        <v>6091751.2511183424</v>
      </c>
      <c r="AW547" s="31">
        <f t="shared" si="421"/>
        <v>55373577.437992677</v>
      </c>
    </row>
    <row r="548" spans="1:53" x14ac:dyDescent="0.25">
      <c r="A548">
        <f t="shared" si="429"/>
        <v>347</v>
      </c>
      <c r="B548" t="s">
        <v>8</v>
      </c>
      <c r="C548" s="27">
        <f t="shared" si="386"/>
        <v>0</v>
      </c>
      <c r="D548" s="27">
        <f t="shared" si="409"/>
        <v>0</v>
      </c>
      <c r="E548" s="27" t="b">
        <f t="shared" si="385"/>
        <v>0</v>
      </c>
      <c r="F548" s="29">
        <f t="shared" si="387"/>
        <v>0</v>
      </c>
      <c r="G548" s="27">
        <f t="shared" si="410"/>
        <v>0</v>
      </c>
      <c r="H548" s="22">
        <f t="shared" si="388"/>
        <v>120104320.83731829</v>
      </c>
      <c r="I548" s="23">
        <f t="shared" si="389"/>
        <v>120498422.85310328</v>
      </c>
      <c r="J548" s="23">
        <f t="shared" si="390"/>
        <v>143</v>
      </c>
      <c r="K548" s="19">
        <f t="shared" si="411"/>
        <v>2.0405480751847214</v>
      </c>
      <c r="L548" s="16">
        <f t="shared" si="391"/>
        <v>0.90376702202266668</v>
      </c>
      <c r="M548" s="23">
        <f>M547-IF($B548="B",(Percent_Rent_In_Elsies*2.49%/12 * H547)/K547,0)+IF($B548="D",N548,0)+IF(B548="D",AK547)+IF(B548="C",F547*90%)-(Y548-Y547)-IF($B548="A",Q547/K547) + IF($B548="A",Q547/K547)</f>
        <v>-12240.351047256845</v>
      </c>
      <c r="N548" s="23">
        <f t="shared" si="392"/>
        <v>0</v>
      </c>
      <c r="O548" s="22">
        <f t="shared" si="393"/>
        <v>0</v>
      </c>
      <c r="P548" s="22">
        <f t="shared" si="424"/>
        <v>0</v>
      </c>
      <c r="Q548" s="22">
        <f t="shared" si="425"/>
        <v>0</v>
      </c>
      <c r="R548" s="22">
        <f t="shared" si="394"/>
        <v>1300015.6515242676</v>
      </c>
      <c r="S548" s="16">
        <f t="shared" si="384"/>
        <v>106874.46595621367</v>
      </c>
      <c r="T548" s="15">
        <f t="shared" si="395"/>
        <v>0</v>
      </c>
      <c r="U548" s="23">
        <f t="shared" si="412"/>
        <v>825185.70837411261</v>
      </c>
      <c r="V548" s="23">
        <f t="shared" si="413"/>
        <v>68565.763413860826</v>
      </c>
      <c r="W548" s="23">
        <f t="shared" si="426"/>
        <v>26448.46450777636</v>
      </c>
      <c r="X548" s="23">
        <f t="shared" si="414"/>
        <v>21531215.568702731</v>
      </c>
      <c r="Y548" s="23">
        <f t="shared" si="396"/>
        <v>3233357.3609560113</v>
      </c>
      <c r="Z548" s="3">
        <f t="shared" si="397"/>
        <v>0</v>
      </c>
      <c r="AA548" s="23">
        <f t="shared" si="398"/>
        <v>13047292.485092754</v>
      </c>
      <c r="AB548" s="26">
        <f t="shared" si="415"/>
        <v>38719824.999999993</v>
      </c>
      <c r="AC548" s="23">
        <f t="shared" si="416"/>
        <v>43523036</v>
      </c>
      <c r="AD548" s="23">
        <f t="shared" si="422"/>
        <v>4803211</v>
      </c>
      <c r="AE548" s="24">
        <f t="shared" si="383"/>
        <v>38719825</v>
      </c>
      <c r="AF548" s="3">
        <f t="shared" si="417"/>
        <v>21518975.217655484</v>
      </c>
      <c r="AG548" s="2">
        <f t="shared" si="399"/>
        <v>0</v>
      </c>
      <c r="AH548" s="2">
        <f t="shared" si="400"/>
        <v>1.2407527238288738</v>
      </c>
      <c r="AI548" s="23">
        <f t="shared" si="423"/>
        <v>19016876.833448641</v>
      </c>
      <c r="AJ548" s="23">
        <f t="shared" si="401"/>
        <v>686090.18186119653</v>
      </c>
      <c r="AK548" s="23">
        <f t="shared" si="402"/>
        <v>-20345.741636699131</v>
      </c>
      <c r="AL548" s="23">
        <f t="shared" si="427"/>
        <v>0</v>
      </c>
      <c r="AM548" s="23">
        <f t="shared" si="428"/>
        <v>0</v>
      </c>
      <c r="AN548" s="16">
        <f t="shared" si="418"/>
        <v>0</v>
      </c>
      <c r="AO548" s="23">
        <f t="shared" si="419"/>
        <v>0</v>
      </c>
      <c r="AP548" s="22">
        <f t="shared" si="420"/>
        <v>0</v>
      </c>
      <c r="AQ548" s="30">
        <f t="shared" si="403"/>
        <v>55242201.851542145</v>
      </c>
      <c r="AR548" s="28">
        <f t="shared" si="404"/>
        <v>890988.05278340448</v>
      </c>
      <c r="AS548" s="25">
        <f t="shared" si="405"/>
        <v>46852572.430159874</v>
      </c>
      <c r="AT548" s="32">
        <f t="shared" si="406"/>
        <v>0</v>
      </c>
      <c r="AU548" s="23">
        <f t="shared" si="407"/>
        <v>0</v>
      </c>
      <c r="AV548" s="22">
        <f t="shared" si="408"/>
        <v>6091751.2511183424</v>
      </c>
      <c r="AW548" s="31">
        <f t="shared" si="421"/>
        <v>55242201.8515421</v>
      </c>
    </row>
    <row r="549" spans="1:53" x14ac:dyDescent="0.25">
      <c r="A549" s="21">
        <f t="shared" si="429"/>
        <v>347</v>
      </c>
      <c r="B549" s="21" t="s">
        <v>9</v>
      </c>
      <c r="C549" s="27">
        <f t="shared" si="386"/>
        <v>0</v>
      </c>
      <c r="D549" s="27">
        <f t="shared" si="409"/>
        <v>0</v>
      </c>
      <c r="E549" s="27" t="b">
        <f t="shared" si="385"/>
        <v>0</v>
      </c>
      <c r="F549" s="29">
        <f t="shared" si="387"/>
        <v>0</v>
      </c>
      <c r="G549" s="27">
        <f t="shared" si="410"/>
        <v>0</v>
      </c>
      <c r="H549" s="22">
        <f t="shared" si="388"/>
        <v>120104320.83731829</v>
      </c>
      <c r="I549" s="23">
        <f t="shared" si="389"/>
        <v>120498422.85310328</v>
      </c>
      <c r="J549" s="23">
        <f t="shared" si="390"/>
        <v>143</v>
      </c>
      <c r="K549" s="19">
        <f t="shared" si="411"/>
        <v>2.0405480751847214</v>
      </c>
      <c r="L549" s="16">
        <f t="shared" si="391"/>
        <v>0.90376702202266668</v>
      </c>
      <c r="M549" s="23">
        <f>M548-IF($B549="B",(Percent_Rent_In_Elsies*2.49%/12 * H548)/K548,0)+IF($B549="D",N549,0)+IF(B549="D",AK548)+IF(B549="C",F548*90%)-(Y549-Y548)-IF($B549="A",Q548/K548) + IF($B549="A",Q548/K548)</f>
        <v>-32586.092683955976</v>
      </c>
      <c r="N549" s="23">
        <f t="shared" si="392"/>
        <v>0</v>
      </c>
      <c r="O549" s="22">
        <f t="shared" si="393"/>
        <v>54242.397145191317</v>
      </c>
      <c r="P549" s="22">
        <f t="shared" si="424"/>
        <v>0</v>
      </c>
      <c r="Q549" s="22">
        <f t="shared" si="425"/>
        <v>0</v>
      </c>
      <c r="R549" s="22">
        <f t="shared" si="394"/>
        <v>1300015.6515242676</v>
      </c>
      <c r="S549" s="16">
        <f t="shared" si="384"/>
        <v>0</v>
      </c>
      <c r="T549" s="15">
        <f t="shared" si="395"/>
        <v>52632.068811022349</v>
      </c>
      <c r="U549" s="23">
        <f t="shared" si="412"/>
        <v>825185.70837411261</v>
      </c>
      <c r="V549" s="23">
        <f t="shared" si="413"/>
        <v>0</v>
      </c>
      <c r="W549" s="23">
        <f t="shared" si="426"/>
        <v>95014.227921637183</v>
      </c>
      <c r="X549" s="23">
        <f t="shared" si="414"/>
        <v>21531215.568702731</v>
      </c>
      <c r="Y549" s="23">
        <f t="shared" si="396"/>
        <v>3233357.3609560113</v>
      </c>
      <c r="Z549" s="3">
        <f t="shared" si="397"/>
        <v>0</v>
      </c>
      <c r="AA549" s="23">
        <f t="shared" si="398"/>
        <v>13067638.226729453</v>
      </c>
      <c r="AB549" s="26">
        <f t="shared" si="415"/>
        <v>38719824.999999993</v>
      </c>
      <c r="AC549" s="23">
        <f t="shared" si="416"/>
        <v>43523036</v>
      </c>
      <c r="AD549" s="23">
        <f t="shared" si="422"/>
        <v>4803211</v>
      </c>
      <c r="AE549" s="24">
        <f t="shared" si="383"/>
        <v>38719825</v>
      </c>
      <c r="AF549" s="3">
        <f t="shared" si="417"/>
        <v>0</v>
      </c>
      <c r="AG549" s="2">
        <f t="shared" si="399"/>
        <v>0</v>
      </c>
      <c r="AH549" s="2">
        <f t="shared" si="400"/>
        <v>1.2407527238288738</v>
      </c>
      <c r="AI549" s="23">
        <f t="shared" si="423"/>
        <v>19046531.45054505</v>
      </c>
      <c r="AJ549" s="23">
        <f t="shared" si="401"/>
        <v>686090.18186119653</v>
      </c>
      <c r="AK549" s="23">
        <f t="shared" si="402"/>
        <v>0</v>
      </c>
      <c r="AL549" s="23">
        <f t="shared" si="427"/>
        <v>0</v>
      </c>
      <c r="AM549" s="23">
        <f t="shared" si="428"/>
        <v>0</v>
      </c>
      <c r="AN549" s="16">
        <f t="shared" si="418"/>
        <v>0</v>
      </c>
      <c r="AO549" s="23">
        <f t="shared" si="419"/>
        <v>0</v>
      </c>
      <c r="AP549" s="22">
        <f t="shared" si="420"/>
        <v>0</v>
      </c>
      <c r="AQ549" s="30">
        <f t="shared" si="403"/>
        <v>55242201.851542145</v>
      </c>
      <c r="AR549" s="28">
        <f t="shared" si="404"/>
        <v>890988.05278340448</v>
      </c>
      <c r="AS549" s="25">
        <f t="shared" si="405"/>
        <v>46852572.430159874</v>
      </c>
      <c r="AT549" s="32">
        <f t="shared" si="406"/>
        <v>0</v>
      </c>
      <c r="AU549" s="23">
        <f t="shared" si="407"/>
        <v>0</v>
      </c>
      <c r="AV549" s="22">
        <f t="shared" si="408"/>
        <v>6091751.2511183424</v>
      </c>
      <c r="AW549" s="31">
        <f t="shared" si="421"/>
        <v>55242201.8515421</v>
      </c>
      <c r="AX549" s="21"/>
      <c r="AY549" s="21"/>
      <c r="AZ549" s="21"/>
      <c r="BA549" s="21"/>
    </row>
    <row r="550" spans="1:53" x14ac:dyDescent="0.25">
      <c r="A550" s="21">
        <f t="shared" si="429"/>
        <v>347</v>
      </c>
      <c r="B550" s="21" t="s">
        <v>28</v>
      </c>
      <c r="C550" s="27">
        <f t="shared" si="386"/>
        <v>0</v>
      </c>
      <c r="D550" s="27">
        <f t="shared" si="409"/>
        <v>0</v>
      </c>
      <c r="E550" s="27" t="b">
        <f t="shared" si="385"/>
        <v>0</v>
      </c>
      <c r="F550" s="29">
        <f t="shared" si="387"/>
        <v>0</v>
      </c>
      <c r="G550" s="27">
        <f t="shared" si="410"/>
        <v>0</v>
      </c>
      <c r="H550" s="22">
        <f t="shared" si="388"/>
        <v>120104320.83731829</v>
      </c>
      <c r="I550" s="23">
        <f t="shared" si="389"/>
        <v>120498422.85310328</v>
      </c>
      <c r="J550" s="23">
        <f t="shared" si="390"/>
        <v>143</v>
      </c>
      <c r="K550" s="19">
        <f t="shared" si="411"/>
        <v>2.0405480751847214</v>
      </c>
      <c r="L550" s="16">
        <f t="shared" si="391"/>
        <v>0.90376702202266668</v>
      </c>
      <c r="M550" s="23">
        <f>M549-IF($B550="B",(Percent_Rent_In_Elsies*2.49%/12 * H549)/K549,0)+IF($B550="D",N550,0)+IF(B550="D",AK549)+IF(B550="C",F549*90%)-(Y550-Y549)-IF($B550="A",Q549/K549) + IF($B550="A",Q549/K549)</f>
        <v>-32586.092683955976</v>
      </c>
      <c r="N550" s="23">
        <f t="shared" si="392"/>
        <v>0</v>
      </c>
      <c r="O550" s="22">
        <f t="shared" si="393"/>
        <v>0</v>
      </c>
      <c r="P550" s="22">
        <f t="shared" si="424"/>
        <v>0</v>
      </c>
      <c r="Q550" s="22">
        <f t="shared" si="425"/>
        <v>54242.397145191317</v>
      </c>
      <c r="R550" s="22">
        <f t="shared" si="394"/>
        <v>1300015.6515242676</v>
      </c>
      <c r="S550" s="16">
        <f t="shared" si="384"/>
        <v>0</v>
      </c>
      <c r="T550" s="15">
        <f t="shared" si="395"/>
        <v>0</v>
      </c>
      <c r="U550" s="23">
        <f t="shared" si="412"/>
        <v>825185.70837411261</v>
      </c>
      <c r="V550" s="23">
        <f t="shared" si="413"/>
        <v>0</v>
      </c>
      <c r="W550" s="23">
        <f t="shared" si="426"/>
        <v>0</v>
      </c>
      <c r="X550" s="23">
        <f t="shared" si="414"/>
        <v>21531215.568702731</v>
      </c>
      <c r="Y550" s="23">
        <f t="shared" si="396"/>
        <v>3233357.3609560113</v>
      </c>
      <c r="Z550" s="3">
        <f t="shared" si="397"/>
        <v>4750.7113960818597</v>
      </c>
      <c r="AA550" s="23">
        <f t="shared" si="398"/>
        <v>13138898.897670681</v>
      </c>
      <c r="AB550" s="26">
        <f t="shared" si="415"/>
        <v>38719824.999999993</v>
      </c>
      <c r="AC550" s="23">
        <f t="shared" si="416"/>
        <v>43523036</v>
      </c>
      <c r="AD550" s="23">
        <f t="shared" si="422"/>
        <v>4803211</v>
      </c>
      <c r="AE550" s="24">
        <f t="shared" si="383"/>
        <v>38719825</v>
      </c>
      <c r="AF550" s="3">
        <f t="shared" si="417"/>
        <v>0</v>
      </c>
      <c r="AG550" s="2">
        <f t="shared" si="399"/>
        <v>2.6492217299552917E-3</v>
      </c>
      <c r="AH550" s="2">
        <f t="shared" si="400"/>
        <v>1.2407527238288738</v>
      </c>
      <c r="AI550" s="23">
        <f t="shared" si="423"/>
        <v>19150396.325491831</v>
      </c>
      <c r="AJ550" s="23">
        <f t="shared" si="401"/>
        <v>686090.18186119653</v>
      </c>
      <c r="AK550" s="23">
        <f t="shared" si="402"/>
        <v>0</v>
      </c>
      <c r="AL550" s="23">
        <f t="shared" si="427"/>
        <v>0</v>
      </c>
      <c r="AM550" s="23">
        <f t="shared" si="428"/>
        <v>0</v>
      </c>
      <c r="AN550" s="16">
        <f t="shared" si="418"/>
        <v>0</v>
      </c>
      <c r="AO550" s="23">
        <f t="shared" si="419"/>
        <v>0</v>
      </c>
      <c r="AP550" s="22">
        <f t="shared" si="420"/>
        <v>0</v>
      </c>
      <c r="AQ550" s="30">
        <f t="shared" si="403"/>
        <v>55242201.851542145</v>
      </c>
      <c r="AR550" s="28">
        <f t="shared" si="404"/>
        <v>890988.05278340448</v>
      </c>
      <c r="AS550" s="25">
        <f t="shared" si="405"/>
        <v>46852572.430159874</v>
      </c>
      <c r="AT550" s="32">
        <f t="shared" si="406"/>
        <v>9501.4227921637194</v>
      </c>
      <c r="AU550" s="23">
        <f t="shared" si="407"/>
        <v>9501.4227921637194</v>
      </c>
      <c r="AV550" s="22">
        <f t="shared" si="408"/>
        <v>6144383.3199293651</v>
      </c>
      <c r="AW550" s="31">
        <f t="shared" si="421"/>
        <v>55242201.8515421</v>
      </c>
      <c r="AX550" s="21"/>
      <c r="AY550" s="21"/>
      <c r="AZ550" s="21"/>
      <c r="BA550" s="21"/>
    </row>
    <row r="551" spans="1:53" x14ac:dyDescent="0.25">
      <c r="A551">
        <f t="shared" si="429"/>
        <v>348</v>
      </c>
      <c r="B551" t="s">
        <v>6</v>
      </c>
      <c r="C551" s="27">
        <f t="shared" si="386"/>
        <v>0</v>
      </c>
      <c r="D551" s="27">
        <f t="shared" si="409"/>
        <v>0</v>
      </c>
      <c r="E551" s="27" t="b">
        <f t="shared" si="385"/>
        <v>0</v>
      </c>
      <c r="F551" s="29">
        <f t="shared" si="387"/>
        <v>0</v>
      </c>
      <c r="G551" s="27">
        <f t="shared" si="410"/>
        <v>0</v>
      </c>
      <c r="H551" s="22">
        <f t="shared" si="388"/>
        <v>121510547.26480189</v>
      </c>
      <c r="I551" s="23">
        <f t="shared" si="389"/>
        <v>120498422.85310328</v>
      </c>
      <c r="J551" s="23">
        <f t="shared" si="390"/>
        <v>145</v>
      </c>
      <c r="K551" s="19">
        <f t="shared" si="411"/>
        <v>2.0610045696384476</v>
      </c>
      <c r="L551" s="16">
        <f t="shared" si="391"/>
        <v>0.91434866522914116</v>
      </c>
      <c r="M551" s="23">
        <f>M550-IF($B551="B",(Percent_Rent_In_Elsies*2.49%/12 * H550)/K550,0)+IF($B551="D",N551,0)+IF(B551="D",AK550)+IF(B551="C",F550*90%)-(Y551-Y550)-IF($B551="A",Q550/K550) + IF($B551="A",Q550/K550)</f>
        <v>-32586.092683955972</v>
      </c>
      <c r="N551" s="23">
        <f t="shared" si="392"/>
        <v>0</v>
      </c>
      <c r="O551" s="22">
        <f t="shared" si="393"/>
        <v>0</v>
      </c>
      <c r="P551" s="22">
        <f t="shared" si="424"/>
        <v>0</v>
      </c>
      <c r="Q551" s="22">
        <f t="shared" si="425"/>
        <v>0</v>
      </c>
      <c r="R551" s="22">
        <f t="shared" si="394"/>
        <v>1300015.6515242676</v>
      </c>
      <c r="S551" s="16">
        <f t="shared" si="384"/>
        <v>0</v>
      </c>
      <c r="T551" s="15">
        <f t="shared" si="395"/>
        <v>0</v>
      </c>
      <c r="U551" s="23">
        <f t="shared" si="412"/>
        <v>825185.70837411261</v>
      </c>
      <c r="V551" s="23">
        <f t="shared" si="413"/>
        <v>0</v>
      </c>
      <c r="W551" s="23">
        <f t="shared" si="426"/>
        <v>26582.268658522542</v>
      </c>
      <c r="X551" s="23">
        <f t="shared" si="414"/>
        <v>21528386.857024617</v>
      </c>
      <c r="Y551" s="23">
        <f t="shared" si="396"/>
        <v>3233357.3609560113</v>
      </c>
      <c r="Z551" s="3">
        <f t="shared" si="397"/>
        <v>0</v>
      </c>
      <c r="AA551" s="23">
        <f t="shared" si="398"/>
        <v>13138898.897670681</v>
      </c>
      <c r="AB551" s="26">
        <f t="shared" si="415"/>
        <v>38719824.999999985</v>
      </c>
      <c r="AC551" s="23">
        <f t="shared" si="416"/>
        <v>43523036</v>
      </c>
      <c r="AD551" s="23">
        <f t="shared" si="422"/>
        <v>4803211</v>
      </c>
      <c r="AE551" s="24">
        <f t="shared" si="383"/>
        <v>38719825</v>
      </c>
      <c r="AF551" s="3">
        <f t="shared" si="417"/>
        <v>0</v>
      </c>
      <c r="AG551" s="2">
        <f t="shared" si="399"/>
        <v>0</v>
      </c>
      <c r="AH551" s="2">
        <f t="shared" si="400"/>
        <v>1.2552799220017332</v>
      </c>
      <c r="AI551" s="23">
        <f t="shared" si="423"/>
        <v>19342379.04865488</v>
      </c>
      <c r="AJ551" s="23">
        <f t="shared" si="401"/>
        <v>679280.39589237561</v>
      </c>
      <c r="AK551" s="23">
        <f t="shared" si="402"/>
        <v>0</v>
      </c>
      <c r="AL551" s="23">
        <f t="shared" si="427"/>
        <v>0</v>
      </c>
      <c r="AM551" s="23">
        <f t="shared" si="428"/>
        <v>0</v>
      </c>
      <c r="AN551" s="16">
        <f t="shared" si="418"/>
        <v>0</v>
      </c>
      <c r="AO551" s="23">
        <f t="shared" si="419"/>
        <v>0</v>
      </c>
      <c r="AP551" s="22">
        <f t="shared" si="420"/>
        <v>0</v>
      </c>
      <c r="AQ551" s="30">
        <f t="shared" si="403"/>
        <v>55188013.6967941</v>
      </c>
      <c r="AR551" s="28">
        <f t="shared" si="404"/>
        <v>891042.29518054961</v>
      </c>
      <c r="AS551" s="25">
        <f t="shared" si="405"/>
        <v>46852572.430159874</v>
      </c>
      <c r="AT551" s="32">
        <f t="shared" si="406"/>
        <v>0</v>
      </c>
      <c r="AU551" s="23">
        <f t="shared" si="407"/>
        <v>0</v>
      </c>
      <c r="AV551" s="22">
        <f t="shared" si="408"/>
        <v>6144383.3199293651</v>
      </c>
      <c r="AW551" s="31">
        <f t="shared" si="421"/>
        <v>55188013.696794055</v>
      </c>
    </row>
    <row r="552" spans="1:53" x14ac:dyDescent="0.25">
      <c r="A552">
        <f t="shared" si="429"/>
        <v>348</v>
      </c>
      <c r="B552" t="s">
        <v>7</v>
      </c>
      <c r="C552" s="27">
        <f t="shared" si="386"/>
        <v>0</v>
      </c>
      <c r="D552" s="27">
        <f t="shared" si="409"/>
        <v>206100.45696384477</v>
      </c>
      <c r="E552" s="27" t="b">
        <f t="shared" si="385"/>
        <v>0</v>
      </c>
      <c r="F552" s="29">
        <f t="shared" si="387"/>
        <v>100000</v>
      </c>
      <c r="G552" s="27">
        <f t="shared" si="410"/>
        <v>0</v>
      </c>
      <c r="H552" s="22">
        <f t="shared" si="388"/>
        <v>121716647.72176574</v>
      </c>
      <c r="I552" s="23">
        <f t="shared" si="389"/>
        <v>120723829.70806073</v>
      </c>
      <c r="J552" s="23">
        <f t="shared" si="390"/>
        <v>145</v>
      </c>
      <c r="K552" s="19">
        <f t="shared" si="411"/>
        <v>2.0610045696384476</v>
      </c>
      <c r="L552" s="16">
        <f t="shared" si="391"/>
        <v>0.91434866522914116</v>
      </c>
      <c r="M552" s="23">
        <f>M551-IF($B552="B",(Percent_Rent_In_Elsies*2.49%/12 * H551)/K551,0)+IF($B552="D",N552,0)+IF(B552="D",AK551)+IF(B552="C",F551*90%)-(Y552-Y551)-IF($B552="A",Q551/K551) + IF($B552="A",Q551/K551)</f>
        <v>-93753.930273635531</v>
      </c>
      <c r="N552" s="23">
        <f t="shared" si="392"/>
        <v>0</v>
      </c>
      <c r="O552" s="22">
        <f t="shared" si="393"/>
        <v>0</v>
      </c>
      <c r="P552" s="22">
        <f t="shared" si="424"/>
        <v>0</v>
      </c>
      <c r="Q552" s="22">
        <f t="shared" si="425"/>
        <v>0</v>
      </c>
      <c r="R552" s="22">
        <f t="shared" si="394"/>
        <v>1191681.0138972453</v>
      </c>
      <c r="S552" s="16">
        <f t="shared" si="384"/>
        <v>108334.6376270223</v>
      </c>
      <c r="T552" s="15">
        <f t="shared" si="395"/>
        <v>0</v>
      </c>
      <c r="U552" s="23">
        <f t="shared" si="412"/>
        <v>756420.23267626995</v>
      </c>
      <c r="V552" s="23">
        <f t="shared" si="413"/>
        <v>68765.475697842718</v>
      </c>
      <c r="W552" s="23">
        <f t="shared" si="426"/>
        <v>26582.268658522542</v>
      </c>
      <c r="X552" s="23">
        <f t="shared" si="414"/>
        <v>21528386.857024617</v>
      </c>
      <c r="Y552" s="23">
        <f t="shared" si="396"/>
        <v>3233357.3609560113</v>
      </c>
      <c r="Z552" s="3">
        <f t="shared" si="397"/>
        <v>0</v>
      </c>
      <c r="AA552" s="23">
        <f t="shared" si="398"/>
        <v>13138898.897670681</v>
      </c>
      <c r="AB552" s="26">
        <f t="shared" si="415"/>
        <v>38719824.999999985</v>
      </c>
      <c r="AC552" s="23">
        <f t="shared" si="416"/>
        <v>43523036</v>
      </c>
      <c r="AD552" s="23">
        <f t="shared" si="422"/>
        <v>4803211</v>
      </c>
      <c r="AE552" s="24">
        <f t="shared" si="383"/>
        <v>38719825</v>
      </c>
      <c r="AF552" s="3">
        <f t="shared" si="417"/>
        <v>0</v>
      </c>
      <c r="AG552" s="2">
        <f t="shared" si="399"/>
        <v>0</v>
      </c>
      <c r="AH552" s="2">
        <f t="shared" si="400"/>
        <v>1.2574090685767898</v>
      </c>
      <c r="AI552" s="23">
        <f t="shared" si="423"/>
        <v>19342379.04865488</v>
      </c>
      <c r="AJ552" s="23">
        <f t="shared" si="401"/>
        <v>679280.39589237561</v>
      </c>
      <c r="AK552" s="23">
        <f t="shared" si="402"/>
        <v>0</v>
      </c>
      <c r="AL552" s="23">
        <f t="shared" si="427"/>
        <v>325502.21520623937</v>
      </c>
      <c r="AM552" s="23">
        <f t="shared" si="428"/>
        <v>33166091041.370926</v>
      </c>
      <c r="AN552" s="16">
        <f t="shared" si="418"/>
        <v>0</v>
      </c>
      <c r="AO552" s="23">
        <f t="shared" si="419"/>
        <v>61167.837589679555</v>
      </c>
      <c r="AP552" s="22">
        <f t="shared" si="420"/>
        <v>126067.19278723198</v>
      </c>
      <c r="AQ552" s="30">
        <f t="shared" si="403"/>
        <v>55645176.968193717</v>
      </c>
      <c r="AR552" s="28">
        <f t="shared" si="404"/>
        <v>1016037.9168290901</v>
      </c>
      <c r="AS552" s="25">
        <f t="shared" si="405"/>
        <v>47058672.887123719</v>
      </c>
      <c r="AT552" s="32">
        <f t="shared" si="406"/>
        <v>0</v>
      </c>
      <c r="AU552" s="23">
        <f t="shared" si="407"/>
        <v>0</v>
      </c>
      <c r="AV552" s="22">
        <f t="shared" si="408"/>
        <v>6144383.3199293651</v>
      </c>
      <c r="AW552" s="31">
        <f t="shared" si="421"/>
        <v>55645176.968193673</v>
      </c>
    </row>
    <row r="553" spans="1:53" s="21" customFormat="1" x14ac:dyDescent="0.25">
      <c r="A553">
        <f t="shared" si="429"/>
        <v>348</v>
      </c>
      <c r="B553" t="s">
        <v>8</v>
      </c>
      <c r="C553" s="27">
        <f t="shared" si="386"/>
        <v>0</v>
      </c>
      <c r="D553" s="27">
        <f t="shared" si="409"/>
        <v>0</v>
      </c>
      <c r="E553" s="27" t="b">
        <f t="shared" si="385"/>
        <v>0</v>
      </c>
      <c r="F553" s="29">
        <f t="shared" si="387"/>
        <v>0</v>
      </c>
      <c r="G553" s="27">
        <f t="shared" si="410"/>
        <v>0</v>
      </c>
      <c r="H553" s="22">
        <f t="shared" si="388"/>
        <v>121716647.72176574</v>
      </c>
      <c r="I553" s="23">
        <f t="shared" si="389"/>
        <v>120723829.70806073</v>
      </c>
      <c r="J553" s="23">
        <f t="shared" si="390"/>
        <v>145</v>
      </c>
      <c r="K553" s="19">
        <f t="shared" si="411"/>
        <v>2.0610045696384476</v>
      </c>
      <c r="L553" s="16">
        <f t="shared" si="391"/>
        <v>0.91434866522914116</v>
      </c>
      <c r="M553" s="23">
        <f>M552-IF($B553="B",(Percent_Rent_In_Elsies*2.49%/12 * H552)/K552,0)+IF($B553="D",N553,0)+IF(B553="D",AK552)+IF(B553="C",F552*90%)-(Y553-Y552)-IF($B553="A",Q552/K552) + IF($B553="A",Q552/K552)</f>
        <v>-17977.192627347293</v>
      </c>
      <c r="N553" s="23">
        <f t="shared" si="392"/>
        <v>0</v>
      </c>
      <c r="O553" s="22">
        <f t="shared" si="393"/>
        <v>0</v>
      </c>
      <c r="P553" s="22">
        <f t="shared" si="424"/>
        <v>0</v>
      </c>
      <c r="Q553" s="22">
        <f t="shared" si="425"/>
        <v>0</v>
      </c>
      <c r="R553" s="22">
        <f t="shared" si="394"/>
        <v>1317748.2066844772</v>
      </c>
      <c r="S553" s="16">
        <f t="shared" si="384"/>
        <v>108334.6376270223</v>
      </c>
      <c r="T553" s="15">
        <f t="shared" si="395"/>
        <v>0</v>
      </c>
      <c r="U553" s="23">
        <f t="shared" si="412"/>
        <v>827588.07026594947</v>
      </c>
      <c r="V553" s="23">
        <f t="shared" si="413"/>
        <v>68765.475697842718</v>
      </c>
      <c r="W553" s="23">
        <f t="shared" si="426"/>
        <v>26582.268658522542</v>
      </c>
      <c r="X553" s="23">
        <f t="shared" si="414"/>
        <v>21528386.857024617</v>
      </c>
      <c r="Y553" s="23">
        <f t="shared" si="396"/>
        <v>3247580.6233097231</v>
      </c>
      <c r="Z553" s="3">
        <f t="shared" si="397"/>
        <v>0</v>
      </c>
      <c r="AA553" s="23">
        <f t="shared" si="398"/>
        <v>13138898.897670681</v>
      </c>
      <c r="AB553" s="26">
        <f t="shared" si="415"/>
        <v>38819824.999999985</v>
      </c>
      <c r="AC553" s="23">
        <f t="shared" si="416"/>
        <v>43623036</v>
      </c>
      <c r="AD553" s="23">
        <f t="shared" si="422"/>
        <v>4803211</v>
      </c>
      <c r="AE553" s="24">
        <f t="shared" si="383"/>
        <v>38819825</v>
      </c>
      <c r="AF553" s="3">
        <f t="shared" si="417"/>
        <v>21510409.664397284</v>
      </c>
      <c r="AG553" s="2">
        <f t="shared" si="399"/>
        <v>0</v>
      </c>
      <c r="AH553" s="2">
        <f t="shared" si="400"/>
        <v>1.2541699785794063</v>
      </c>
      <c r="AI553" s="23">
        <f t="shared" si="423"/>
        <v>19342379.04865488</v>
      </c>
      <c r="AJ553" s="23">
        <f t="shared" si="401"/>
        <v>679280.39589237561</v>
      </c>
      <c r="AK553" s="23">
        <f t="shared" si="402"/>
        <v>-19276.397920976207</v>
      </c>
      <c r="AL553" s="23">
        <f t="shared" si="427"/>
        <v>0</v>
      </c>
      <c r="AM553" s="23">
        <f t="shared" si="428"/>
        <v>0</v>
      </c>
      <c r="AN553" s="16">
        <f t="shared" si="418"/>
        <v>0</v>
      </c>
      <c r="AO553" s="23">
        <f t="shared" si="419"/>
        <v>0</v>
      </c>
      <c r="AP553" s="22">
        <f t="shared" si="420"/>
        <v>0</v>
      </c>
      <c r="AQ553" s="30">
        <f t="shared" si="403"/>
        <v>55512484.341488972</v>
      </c>
      <c r="AR553" s="28">
        <f t="shared" si="404"/>
        <v>883345.29012434278</v>
      </c>
      <c r="AS553" s="25">
        <f t="shared" si="405"/>
        <v>47058672.887123719</v>
      </c>
      <c r="AT553" s="32">
        <f t="shared" si="406"/>
        <v>0</v>
      </c>
      <c r="AU553" s="23">
        <f t="shared" si="407"/>
        <v>0</v>
      </c>
      <c r="AV553" s="22">
        <f t="shared" si="408"/>
        <v>6144383.3199293651</v>
      </c>
      <c r="AW553" s="31">
        <f t="shared" si="421"/>
        <v>55512484.34148892</v>
      </c>
      <c r="AX553"/>
      <c r="AY553"/>
      <c r="AZ553"/>
      <c r="BA553"/>
    </row>
    <row r="554" spans="1:53" s="21" customFormat="1" x14ac:dyDescent="0.25">
      <c r="A554" s="21">
        <f t="shared" si="429"/>
        <v>348</v>
      </c>
      <c r="B554" s="21" t="s">
        <v>9</v>
      </c>
      <c r="C554" s="27">
        <f t="shared" si="386"/>
        <v>0</v>
      </c>
      <c r="D554" s="27">
        <f t="shared" si="409"/>
        <v>0</v>
      </c>
      <c r="E554" s="27" t="b">
        <f t="shared" si="385"/>
        <v>0</v>
      </c>
      <c r="F554" s="29">
        <f t="shared" si="387"/>
        <v>0</v>
      </c>
      <c r="G554" s="27">
        <f t="shared" si="410"/>
        <v>0</v>
      </c>
      <c r="H554" s="22">
        <f t="shared" si="388"/>
        <v>121716647.72176574</v>
      </c>
      <c r="I554" s="23">
        <f t="shared" si="389"/>
        <v>120723829.70806073</v>
      </c>
      <c r="J554" s="23">
        <f t="shared" si="390"/>
        <v>145</v>
      </c>
      <c r="K554" s="19">
        <f t="shared" si="411"/>
        <v>2.0610045696384476</v>
      </c>
      <c r="L554" s="16">
        <f t="shared" si="391"/>
        <v>0.91434866522914116</v>
      </c>
      <c r="M554" s="23">
        <f>M553-IF($B554="B",(Percent_Rent_In_Elsies*2.49%/12 * H553)/K553,0)+IF($B554="D",N554,0)+IF(B554="D",AK553)+IF(B554="C",F553*90%)-(Y554-Y553)-IF($B554="A",Q553/K553) + IF($B554="A",Q553/K553)</f>
        <v>-37253.590548323496</v>
      </c>
      <c r="N554" s="23">
        <f t="shared" si="392"/>
        <v>0</v>
      </c>
      <c r="O554" s="22">
        <f t="shared" si="393"/>
        <v>55204.6036295628</v>
      </c>
      <c r="P554" s="22">
        <f t="shared" si="424"/>
        <v>0</v>
      </c>
      <c r="Q554" s="22">
        <f t="shared" si="425"/>
        <v>0</v>
      </c>
      <c r="R554" s="22">
        <f t="shared" si="394"/>
        <v>1317748.2066844772</v>
      </c>
      <c r="S554" s="16">
        <f t="shared" si="384"/>
        <v>0</v>
      </c>
      <c r="T554" s="15">
        <f t="shared" si="395"/>
        <v>53130.033997459497</v>
      </c>
      <c r="U554" s="23">
        <f t="shared" si="412"/>
        <v>827588.07026594947</v>
      </c>
      <c r="V554" s="23">
        <f t="shared" si="413"/>
        <v>0</v>
      </c>
      <c r="W554" s="23">
        <f t="shared" si="426"/>
        <v>95347.744356365263</v>
      </c>
      <c r="X554" s="23">
        <f t="shared" si="414"/>
        <v>21528386.857024617</v>
      </c>
      <c r="Y554" s="23">
        <f t="shared" si="396"/>
        <v>3247580.6233097231</v>
      </c>
      <c r="Z554" s="3">
        <f t="shared" si="397"/>
        <v>0</v>
      </c>
      <c r="AA554" s="23">
        <f t="shared" si="398"/>
        <v>13158175.295591656</v>
      </c>
      <c r="AB554" s="26">
        <f t="shared" si="415"/>
        <v>38819824.999999993</v>
      </c>
      <c r="AC554" s="23">
        <f t="shared" si="416"/>
        <v>43623036</v>
      </c>
      <c r="AD554" s="23">
        <f t="shared" si="422"/>
        <v>4803211</v>
      </c>
      <c r="AE554" s="24">
        <f t="shared" si="383"/>
        <v>38819825</v>
      </c>
      <c r="AF554" s="3">
        <f t="shared" si="417"/>
        <v>0</v>
      </c>
      <c r="AG554" s="2">
        <f t="shared" si="399"/>
        <v>0</v>
      </c>
      <c r="AH554" s="2">
        <f t="shared" si="400"/>
        <v>1.2541699785794063</v>
      </c>
      <c r="AI554" s="23">
        <f t="shared" si="423"/>
        <v>19370756.723084383</v>
      </c>
      <c r="AJ554" s="23">
        <f t="shared" si="401"/>
        <v>679280.39589237561</v>
      </c>
      <c r="AK554" s="23">
        <f t="shared" si="402"/>
        <v>0</v>
      </c>
      <c r="AL554" s="23">
        <f t="shared" si="427"/>
        <v>0</v>
      </c>
      <c r="AM554" s="23">
        <f t="shared" si="428"/>
        <v>0</v>
      </c>
      <c r="AN554" s="16">
        <f t="shared" si="418"/>
        <v>0</v>
      </c>
      <c r="AO554" s="23">
        <f t="shared" si="419"/>
        <v>0</v>
      </c>
      <c r="AP554" s="22">
        <f t="shared" si="420"/>
        <v>0</v>
      </c>
      <c r="AQ554" s="30">
        <f t="shared" si="403"/>
        <v>55512484.341488972</v>
      </c>
      <c r="AR554" s="28">
        <f t="shared" si="404"/>
        <v>883345.29012434278</v>
      </c>
      <c r="AS554" s="25">
        <f t="shared" si="405"/>
        <v>47058672.887123719</v>
      </c>
      <c r="AT554" s="32">
        <f t="shared" si="406"/>
        <v>0</v>
      </c>
      <c r="AU554" s="23">
        <f t="shared" si="407"/>
        <v>0</v>
      </c>
      <c r="AV554" s="22">
        <f t="shared" si="408"/>
        <v>6144383.3199293651</v>
      </c>
      <c r="AW554" s="31">
        <f t="shared" si="421"/>
        <v>55512484.34148892</v>
      </c>
    </row>
    <row r="555" spans="1:53" x14ac:dyDescent="0.25">
      <c r="A555" s="21">
        <f t="shared" si="429"/>
        <v>348</v>
      </c>
      <c r="B555" s="21" t="s">
        <v>28</v>
      </c>
      <c r="C555" s="27">
        <f t="shared" si="386"/>
        <v>0</v>
      </c>
      <c r="D555" s="27">
        <f t="shared" si="409"/>
        <v>0</v>
      </c>
      <c r="E555" s="27" t="b">
        <f t="shared" si="385"/>
        <v>0</v>
      </c>
      <c r="F555" s="29">
        <f t="shared" si="387"/>
        <v>0</v>
      </c>
      <c r="G555" s="27">
        <f t="shared" si="410"/>
        <v>0</v>
      </c>
      <c r="H555" s="22">
        <f t="shared" si="388"/>
        <v>121716647.72176574</v>
      </c>
      <c r="I555" s="23">
        <f t="shared" si="389"/>
        <v>120723829.70806073</v>
      </c>
      <c r="J555" s="23">
        <f t="shared" si="390"/>
        <v>145</v>
      </c>
      <c r="K555" s="19">
        <f t="shared" si="411"/>
        <v>2.0610045696384476</v>
      </c>
      <c r="L555" s="16">
        <f t="shared" si="391"/>
        <v>0.91434866522914116</v>
      </c>
      <c r="M555" s="23">
        <f>M554-IF($B555="B",(Percent_Rent_In_Elsies*2.49%/12 * H554)/K554,0)+IF($B555="D",N555,0)+IF(B555="D",AK554)+IF(B555="C",F554*90%)-(Y555-Y554)-IF($B555="A",Q554/K554) + IF($B555="A",Q554/K554)</f>
        <v>-37253.590548323496</v>
      </c>
      <c r="N555" s="23">
        <f t="shared" si="392"/>
        <v>0</v>
      </c>
      <c r="O555" s="22">
        <f t="shared" si="393"/>
        <v>0</v>
      </c>
      <c r="P555" s="22">
        <f t="shared" si="424"/>
        <v>0</v>
      </c>
      <c r="Q555" s="22">
        <f t="shared" si="425"/>
        <v>55204.6036295628</v>
      </c>
      <c r="R555" s="22">
        <f t="shared" si="394"/>
        <v>1317748.2066844772</v>
      </c>
      <c r="S555" s="16">
        <f t="shared" si="384"/>
        <v>0</v>
      </c>
      <c r="T555" s="15">
        <f t="shared" si="395"/>
        <v>0</v>
      </c>
      <c r="U555" s="23">
        <f t="shared" si="412"/>
        <v>827588.07026594947</v>
      </c>
      <c r="V555" s="23">
        <f t="shared" si="413"/>
        <v>0</v>
      </c>
      <c r="W555" s="23">
        <f t="shared" si="426"/>
        <v>0</v>
      </c>
      <c r="X555" s="23">
        <f t="shared" si="414"/>
        <v>21528386.857024617</v>
      </c>
      <c r="Y555" s="23">
        <f t="shared" si="396"/>
        <v>3247580.6233097231</v>
      </c>
      <c r="Z555" s="3">
        <f t="shared" si="397"/>
        <v>4767.3872178182637</v>
      </c>
      <c r="AA555" s="23">
        <f t="shared" si="398"/>
        <v>13229686.103858931</v>
      </c>
      <c r="AB555" s="26">
        <f t="shared" si="415"/>
        <v>38819825</v>
      </c>
      <c r="AC555" s="23">
        <f t="shared" si="416"/>
        <v>43623036</v>
      </c>
      <c r="AD555" s="23">
        <f t="shared" si="422"/>
        <v>4803211</v>
      </c>
      <c r="AE555" s="24">
        <f t="shared" si="383"/>
        <v>38819825</v>
      </c>
      <c r="AF555" s="3">
        <f t="shared" si="417"/>
        <v>0</v>
      </c>
      <c r="AG555" s="2">
        <f t="shared" si="399"/>
        <v>2.6595795945489322E-3</v>
      </c>
      <c r="AH555" s="2">
        <f t="shared" si="400"/>
        <v>1.2541699785794063</v>
      </c>
      <c r="AI555" s="23">
        <f t="shared" si="423"/>
        <v>19476031.082096804</v>
      </c>
      <c r="AJ555" s="23">
        <f t="shared" si="401"/>
        <v>679280.39589237561</v>
      </c>
      <c r="AK555" s="23">
        <f t="shared" si="402"/>
        <v>0</v>
      </c>
      <c r="AL555" s="23">
        <f t="shared" si="427"/>
        <v>0</v>
      </c>
      <c r="AM555" s="23">
        <f t="shared" si="428"/>
        <v>0</v>
      </c>
      <c r="AN555" s="16">
        <f t="shared" si="418"/>
        <v>0</v>
      </c>
      <c r="AO555" s="23">
        <f t="shared" si="419"/>
        <v>0</v>
      </c>
      <c r="AP555" s="22">
        <f t="shared" si="420"/>
        <v>0</v>
      </c>
      <c r="AQ555" s="30">
        <f t="shared" si="403"/>
        <v>55512484.341488972</v>
      </c>
      <c r="AR555" s="28">
        <f t="shared" si="404"/>
        <v>883345.29012434278</v>
      </c>
      <c r="AS555" s="25">
        <f t="shared" si="405"/>
        <v>47058672.887123719</v>
      </c>
      <c r="AT555" s="32">
        <f t="shared" si="406"/>
        <v>9534.7744356365274</v>
      </c>
      <c r="AU555" s="23">
        <f t="shared" si="407"/>
        <v>9534.7744356365274</v>
      </c>
      <c r="AV555" s="22">
        <f t="shared" si="408"/>
        <v>6197513.3539268244</v>
      </c>
      <c r="AW555" s="31">
        <f t="shared" si="421"/>
        <v>55512484.34148892</v>
      </c>
      <c r="AX555" s="21"/>
      <c r="AY555" s="21"/>
      <c r="AZ555" s="21"/>
      <c r="BA555" s="21"/>
    </row>
    <row r="556" spans="1:53" x14ac:dyDescent="0.25">
      <c r="A556">
        <f t="shared" si="429"/>
        <v>349</v>
      </c>
      <c r="B556" t="s">
        <v>6</v>
      </c>
      <c r="C556" s="27">
        <f t="shared" si="386"/>
        <v>0</v>
      </c>
      <c r="D556" s="27">
        <f t="shared" si="409"/>
        <v>0</v>
      </c>
      <c r="E556" s="27" t="b">
        <f t="shared" si="385"/>
        <v>0</v>
      </c>
      <c r="F556" s="29">
        <f t="shared" si="387"/>
        <v>0</v>
      </c>
      <c r="G556" s="27">
        <f t="shared" si="410"/>
        <v>0</v>
      </c>
      <c r="H556" s="22">
        <f t="shared" si="388"/>
        <v>123141751.87703505</v>
      </c>
      <c r="I556" s="23">
        <f t="shared" si="389"/>
        <v>120723829.70806073</v>
      </c>
      <c r="J556" s="23">
        <f t="shared" si="390"/>
        <v>147</v>
      </c>
      <c r="K556" s="19">
        <f t="shared" si="411"/>
        <v>2.0816661404490726</v>
      </c>
      <c r="L556" s="16">
        <f t="shared" si="391"/>
        <v>0.92505420228239321</v>
      </c>
      <c r="M556" s="23">
        <f>M555-IF($B556="B",(Percent_Rent_In_Elsies*2.49%/12 * H555)/K555,0)+IF($B556="D",N556,0)+IF(B556="D",AK555)+IF(B556="C",F555*90%)-(Y556-Y555)-IF($B556="A",Q555/K555) + IF($B556="A",Q555/K555)</f>
        <v>-37253.590548323496</v>
      </c>
      <c r="N556" s="23">
        <f t="shared" si="392"/>
        <v>0</v>
      </c>
      <c r="O556" s="22">
        <f t="shared" si="393"/>
        <v>0</v>
      </c>
      <c r="P556" s="22">
        <f t="shared" si="424"/>
        <v>0</v>
      </c>
      <c r="Q556" s="22">
        <f t="shared" si="425"/>
        <v>0</v>
      </c>
      <c r="R556" s="22">
        <f t="shared" si="394"/>
        <v>1317748.2066844772</v>
      </c>
      <c r="S556" s="16">
        <f t="shared" si="384"/>
        <v>0</v>
      </c>
      <c r="T556" s="15">
        <f t="shared" si="395"/>
        <v>0</v>
      </c>
      <c r="U556" s="23">
        <f t="shared" si="412"/>
        <v>827588.07026594947</v>
      </c>
      <c r="V556" s="23">
        <f t="shared" si="413"/>
        <v>0</v>
      </c>
      <c r="W556" s="23">
        <f t="shared" si="426"/>
        <v>26785.2892918365</v>
      </c>
      <c r="X556" s="23">
        <f t="shared" si="414"/>
        <v>21525438.503821872</v>
      </c>
      <c r="Y556" s="23">
        <f t="shared" si="396"/>
        <v>3247580.6233097231</v>
      </c>
      <c r="Z556" s="3">
        <f t="shared" si="397"/>
        <v>0</v>
      </c>
      <c r="AA556" s="23">
        <f t="shared" si="398"/>
        <v>13229686.103858931</v>
      </c>
      <c r="AB556" s="26">
        <f t="shared" si="415"/>
        <v>38819824.999999993</v>
      </c>
      <c r="AC556" s="23">
        <f t="shared" si="416"/>
        <v>43623036</v>
      </c>
      <c r="AD556" s="23">
        <f t="shared" si="422"/>
        <v>4803211</v>
      </c>
      <c r="AE556" s="24">
        <f t="shared" si="383"/>
        <v>38819825</v>
      </c>
      <c r="AF556" s="3">
        <f t="shared" si="417"/>
        <v>0</v>
      </c>
      <c r="AG556" s="2">
        <f t="shared" si="399"/>
        <v>0</v>
      </c>
      <c r="AH556" s="2">
        <f t="shared" si="400"/>
        <v>1.2688542710023556</v>
      </c>
      <c r="AI556" s="23">
        <f t="shared" si="423"/>
        <v>19671278.293694824</v>
      </c>
      <c r="AJ556" s="23">
        <f t="shared" si="401"/>
        <v>672538.20043303457</v>
      </c>
      <c r="AK556" s="23">
        <f t="shared" si="402"/>
        <v>0</v>
      </c>
      <c r="AL556" s="23">
        <f t="shared" si="427"/>
        <v>0</v>
      </c>
      <c r="AM556" s="23">
        <f t="shared" si="428"/>
        <v>0</v>
      </c>
      <c r="AN556" s="16">
        <f t="shared" si="418"/>
        <v>0</v>
      </c>
      <c r="AO556" s="23">
        <f t="shared" si="419"/>
        <v>0</v>
      </c>
      <c r="AP556" s="22">
        <f t="shared" si="420"/>
        <v>0</v>
      </c>
      <c r="AQ556" s="30">
        <f t="shared" si="403"/>
        <v>55457334.94246304</v>
      </c>
      <c r="AR556" s="28">
        <f t="shared" si="404"/>
        <v>883400.49472797231</v>
      </c>
      <c r="AS556" s="25">
        <f t="shared" si="405"/>
        <v>47058672.887123719</v>
      </c>
      <c r="AT556" s="32">
        <f t="shared" si="406"/>
        <v>0</v>
      </c>
      <c r="AU556" s="23">
        <f t="shared" si="407"/>
        <v>0</v>
      </c>
      <c r="AV556" s="22">
        <f t="shared" si="408"/>
        <v>6197513.3539268244</v>
      </c>
      <c r="AW556" s="31">
        <f t="shared" si="421"/>
        <v>55457334.942462988</v>
      </c>
    </row>
    <row r="557" spans="1:53" x14ac:dyDescent="0.25">
      <c r="A557">
        <f t="shared" si="429"/>
        <v>349</v>
      </c>
      <c r="B557" t="s">
        <v>7</v>
      </c>
      <c r="C557" s="27">
        <f t="shared" si="386"/>
        <v>0</v>
      </c>
      <c r="D557" s="27">
        <f t="shared" si="409"/>
        <v>208166.61404490727</v>
      </c>
      <c r="E557" s="27" t="b">
        <f t="shared" si="385"/>
        <v>0</v>
      </c>
      <c r="F557" s="29">
        <f t="shared" si="387"/>
        <v>100000</v>
      </c>
      <c r="G557" s="27">
        <f t="shared" si="410"/>
        <v>0</v>
      </c>
      <c r="H557" s="22">
        <f t="shared" si="388"/>
        <v>123349918.49107996</v>
      </c>
      <c r="I557" s="23">
        <f t="shared" si="389"/>
        <v>120948861.51001492</v>
      </c>
      <c r="J557" s="23">
        <f t="shared" si="390"/>
        <v>147</v>
      </c>
      <c r="K557" s="19">
        <f t="shared" si="411"/>
        <v>2.0816661404490726</v>
      </c>
      <c r="L557" s="16">
        <f t="shared" si="391"/>
        <v>0.92505420228239321</v>
      </c>
      <c r="M557" s="23">
        <f>M556-IF($B557="B",(Percent_Rent_In_Elsies*2.49%/12 * H556)/K556,0)+IF($B557="D",N557,0)+IF(B557="D",AK556)+IF(B557="C",F556*90%)-(Y557-Y556)-IF($B557="A",Q556/K556) + IF($B557="A",Q556/K556)</f>
        <v>-98627.297450652521</v>
      </c>
      <c r="N557" s="23">
        <f t="shared" si="392"/>
        <v>0</v>
      </c>
      <c r="O557" s="22">
        <f t="shared" si="393"/>
        <v>0</v>
      </c>
      <c r="P557" s="22">
        <f t="shared" si="424"/>
        <v>0</v>
      </c>
      <c r="Q557" s="22">
        <f t="shared" si="425"/>
        <v>0</v>
      </c>
      <c r="R557" s="22">
        <f t="shared" si="394"/>
        <v>1207935.8561274374</v>
      </c>
      <c r="S557" s="16">
        <f t="shared" si="384"/>
        <v>109812.35055703977</v>
      </c>
      <c r="T557" s="15">
        <f t="shared" si="395"/>
        <v>0</v>
      </c>
      <c r="U557" s="23">
        <f t="shared" si="412"/>
        <v>758622.39774378703</v>
      </c>
      <c r="V557" s="23">
        <f t="shared" si="413"/>
        <v>68965.672522162451</v>
      </c>
      <c r="W557" s="23">
        <f t="shared" si="426"/>
        <v>26785.2892918365</v>
      </c>
      <c r="X557" s="23">
        <f t="shared" si="414"/>
        <v>21525438.503821872</v>
      </c>
      <c r="Y557" s="23">
        <f t="shared" si="396"/>
        <v>3247580.6233097231</v>
      </c>
      <c r="Z557" s="3">
        <f t="shared" si="397"/>
        <v>0</v>
      </c>
      <c r="AA557" s="23">
        <f t="shared" si="398"/>
        <v>13229686.103858931</v>
      </c>
      <c r="AB557" s="26">
        <f t="shared" si="415"/>
        <v>38819824.999999993</v>
      </c>
      <c r="AC557" s="23">
        <f t="shared" si="416"/>
        <v>43623036</v>
      </c>
      <c r="AD557" s="23">
        <f t="shared" si="422"/>
        <v>4803211</v>
      </c>
      <c r="AE557" s="24">
        <f t="shared" si="383"/>
        <v>38819825</v>
      </c>
      <c r="AF557" s="3">
        <f t="shared" si="417"/>
        <v>0</v>
      </c>
      <c r="AG557" s="2">
        <f t="shared" si="399"/>
        <v>0</v>
      </c>
      <c r="AH557" s="2">
        <f t="shared" si="400"/>
        <v>1.2709992225990709</v>
      </c>
      <c r="AI557" s="23">
        <f t="shared" si="423"/>
        <v>19671278.293694824</v>
      </c>
      <c r="AJ557" s="23">
        <f t="shared" si="401"/>
        <v>672538.20043303457</v>
      </c>
      <c r="AK557" s="23">
        <f t="shared" si="402"/>
        <v>0</v>
      </c>
      <c r="AL557" s="23">
        <f t="shared" si="427"/>
        <v>328899.24503994361</v>
      </c>
      <c r="AM557" s="23">
        <f t="shared" si="428"/>
        <v>33179595957.442101</v>
      </c>
      <c r="AN557" s="16">
        <f t="shared" si="418"/>
        <v>0</v>
      </c>
      <c r="AO557" s="23">
        <f t="shared" si="419"/>
        <v>61373.706902329024</v>
      </c>
      <c r="AP557" s="22">
        <f t="shared" si="420"/>
        <v>127759.56757242388</v>
      </c>
      <c r="AQ557" s="30">
        <f t="shared" si="403"/>
        <v>55919934.735328428</v>
      </c>
      <c r="AR557" s="28">
        <f t="shared" si="404"/>
        <v>1010074.1059760306</v>
      </c>
      <c r="AS557" s="25">
        <f t="shared" si="405"/>
        <v>47266839.501168624</v>
      </c>
      <c r="AT557" s="32">
        <f t="shared" si="406"/>
        <v>0</v>
      </c>
      <c r="AU557" s="23">
        <f t="shared" si="407"/>
        <v>0</v>
      </c>
      <c r="AV557" s="22">
        <f t="shared" si="408"/>
        <v>6197513.3539268244</v>
      </c>
      <c r="AW557" s="31">
        <f t="shared" si="421"/>
        <v>55919934.735328376</v>
      </c>
    </row>
    <row r="558" spans="1:53" s="21" customFormat="1" x14ac:dyDescent="0.25">
      <c r="A558">
        <f t="shared" si="429"/>
        <v>349</v>
      </c>
      <c r="B558" t="s">
        <v>8</v>
      </c>
      <c r="C558" s="27">
        <f t="shared" si="386"/>
        <v>0</v>
      </c>
      <c r="D558" s="27">
        <f t="shared" si="409"/>
        <v>0</v>
      </c>
      <c r="E558" s="27" t="b">
        <f t="shared" si="385"/>
        <v>0</v>
      </c>
      <c r="F558" s="29">
        <f t="shared" si="387"/>
        <v>0</v>
      </c>
      <c r="G558" s="27">
        <f t="shared" si="410"/>
        <v>0</v>
      </c>
      <c r="H558" s="22">
        <f t="shared" si="388"/>
        <v>123349918.49107996</v>
      </c>
      <c r="I558" s="23">
        <f t="shared" si="389"/>
        <v>120948861.51001492</v>
      </c>
      <c r="J558" s="23">
        <f t="shared" si="390"/>
        <v>147</v>
      </c>
      <c r="K558" s="19">
        <f t="shared" si="411"/>
        <v>2.0816661404490726</v>
      </c>
      <c r="L558" s="16">
        <f t="shared" si="391"/>
        <v>0.92505420228239321</v>
      </c>
      <c r="M558" s="23">
        <f>M557-IF($B558="B",(Percent_Rent_In_Elsies*2.49%/12 * H557)/K557,0)+IF($B558="D",N558,0)+IF(B558="D",AK557)+IF(B558="C",F557*90%)-(Y558-Y557)-IF($B558="A",Q557/K557) + IF($B558="A",Q557/K557)</f>
        <v>-22993.148009460128</v>
      </c>
      <c r="N558" s="23">
        <f t="shared" si="392"/>
        <v>0</v>
      </c>
      <c r="O558" s="22">
        <f t="shared" si="393"/>
        <v>0</v>
      </c>
      <c r="P558" s="22">
        <f t="shared" si="424"/>
        <v>0</v>
      </c>
      <c r="Q558" s="22">
        <f t="shared" si="425"/>
        <v>0</v>
      </c>
      <c r="R558" s="22">
        <f t="shared" si="394"/>
        <v>1335695.4236998614</v>
      </c>
      <c r="S558" s="16">
        <f t="shared" si="384"/>
        <v>109812.35055703977</v>
      </c>
      <c r="T558" s="15">
        <f t="shared" si="395"/>
        <v>0</v>
      </c>
      <c r="U558" s="23">
        <f t="shared" si="412"/>
        <v>829996.10464611603</v>
      </c>
      <c r="V558" s="23">
        <f t="shared" si="413"/>
        <v>68965.672522162451</v>
      </c>
      <c r="W558" s="23">
        <f t="shared" si="426"/>
        <v>26785.2892918365</v>
      </c>
      <c r="X558" s="23">
        <f t="shared" si="414"/>
        <v>21525438.503821872</v>
      </c>
      <c r="Y558" s="23">
        <f t="shared" si="396"/>
        <v>3261946.4738685307</v>
      </c>
      <c r="Z558" s="3">
        <f t="shared" si="397"/>
        <v>0</v>
      </c>
      <c r="AA558" s="23">
        <f t="shared" si="398"/>
        <v>13229686.103858931</v>
      </c>
      <c r="AB558" s="26">
        <f t="shared" si="415"/>
        <v>38919824.999999993</v>
      </c>
      <c r="AC558" s="23">
        <f t="shared" si="416"/>
        <v>43723036</v>
      </c>
      <c r="AD558" s="23">
        <f t="shared" si="422"/>
        <v>4803211</v>
      </c>
      <c r="AE558" s="24">
        <f t="shared" si="383"/>
        <v>38919825</v>
      </c>
      <c r="AF558" s="3">
        <f t="shared" si="417"/>
        <v>21502445.355812423</v>
      </c>
      <c r="AG558" s="2">
        <f t="shared" si="399"/>
        <v>0</v>
      </c>
      <c r="AH558" s="2">
        <f t="shared" si="400"/>
        <v>1.2677335367369196</v>
      </c>
      <c r="AI558" s="23">
        <f t="shared" si="423"/>
        <v>19671278.293694824</v>
      </c>
      <c r="AJ558" s="23">
        <f t="shared" si="401"/>
        <v>672538.20043303457</v>
      </c>
      <c r="AK558" s="23">
        <f t="shared" si="402"/>
        <v>-19193.927790505513</v>
      </c>
      <c r="AL558" s="23">
        <f t="shared" si="427"/>
        <v>0</v>
      </c>
      <c r="AM558" s="23">
        <f t="shared" si="428"/>
        <v>0</v>
      </c>
      <c r="AN558" s="16">
        <f t="shared" si="418"/>
        <v>0</v>
      </c>
      <c r="AO558" s="23">
        <f t="shared" si="419"/>
        <v>0</v>
      </c>
      <c r="AP558" s="22">
        <f t="shared" si="420"/>
        <v>0</v>
      </c>
      <c r="AQ558" s="30">
        <f t="shared" si="403"/>
        <v>55785911.865040965</v>
      </c>
      <c r="AR558" s="28">
        <f t="shared" si="404"/>
        <v>876051.23568856809</v>
      </c>
      <c r="AS558" s="25">
        <f t="shared" si="405"/>
        <v>47266839.501168624</v>
      </c>
      <c r="AT558" s="32">
        <f t="shared" si="406"/>
        <v>0</v>
      </c>
      <c r="AU558" s="23">
        <f t="shared" si="407"/>
        <v>0</v>
      </c>
      <c r="AV558" s="22">
        <f t="shared" si="408"/>
        <v>6197513.3539268244</v>
      </c>
      <c r="AW558" s="31">
        <f t="shared" si="421"/>
        <v>55785911.865040913</v>
      </c>
      <c r="AX558"/>
      <c r="AY558"/>
      <c r="AZ558"/>
      <c r="BA558"/>
    </row>
    <row r="559" spans="1:53" s="21" customFormat="1" x14ac:dyDescent="0.25">
      <c r="A559">
        <f t="shared" si="429"/>
        <v>349</v>
      </c>
      <c r="B559" t="s">
        <v>9</v>
      </c>
      <c r="C559" s="27">
        <f t="shared" si="386"/>
        <v>0</v>
      </c>
      <c r="D559" s="27">
        <f t="shared" si="409"/>
        <v>0</v>
      </c>
      <c r="E559" s="27" t="b">
        <f t="shared" si="385"/>
        <v>0</v>
      </c>
      <c r="F559" s="29">
        <f t="shared" si="387"/>
        <v>0</v>
      </c>
      <c r="G559" s="27">
        <f t="shared" si="410"/>
        <v>0</v>
      </c>
      <c r="H559" s="22">
        <f t="shared" si="388"/>
        <v>123349918.49107996</v>
      </c>
      <c r="I559" s="23">
        <f t="shared" si="389"/>
        <v>120948861.51001492</v>
      </c>
      <c r="J559" s="23">
        <f t="shared" si="390"/>
        <v>147</v>
      </c>
      <c r="K559" s="19">
        <f t="shared" si="411"/>
        <v>2.0816661404490726</v>
      </c>
      <c r="L559" s="16">
        <f t="shared" si="391"/>
        <v>0.92505420228239321</v>
      </c>
      <c r="M559" s="23">
        <f>M558-IF($B559="B",(Percent_Rent_In_Elsies*2.49%/12 * H558)/K558,0)+IF($B559="D",N559,0)+IF(B559="D",AK558)+IF(B559="C",F558*90%)-(Y559-Y558)-IF($B559="A",Q558/K558) + IF($B559="A",Q558/K558)</f>
        <v>-42187.075799965642</v>
      </c>
      <c r="N559" s="23">
        <f t="shared" si="392"/>
        <v>0</v>
      </c>
      <c r="O559" s="22">
        <f t="shared" si="393"/>
        <v>56178.943633279101</v>
      </c>
      <c r="P559" s="22">
        <f t="shared" si="424"/>
        <v>0</v>
      </c>
      <c r="Q559" s="22">
        <f t="shared" si="425"/>
        <v>0</v>
      </c>
      <c r="R559" s="22">
        <f t="shared" si="394"/>
        <v>1335695.4236998614</v>
      </c>
      <c r="S559" s="16">
        <f t="shared" si="384"/>
        <v>0</v>
      </c>
      <c r="T559" s="15">
        <f t="shared" si="395"/>
        <v>53633.406923760667</v>
      </c>
      <c r="U559" s="23">
        <f t="shared" si="412"/>
        <v>829996.10464611603</v>
      </c>
      <c r="V559" s="23">
        <f t="shared" si="413"/>
        <v>0</v>
      </c>
      <c r="W559" s="23">
        <f t="shared" si="426"/>
        <v>95750.961813998947</v>
      </c>
      <c r="X559" s="23">
        <f t="shared" si="414"/>
        <v>21525438.503821872</v>
      </c>
      <c r="Y559" s="23">
        <f t="shared" si="396"/>
        <v>3261946.4738685307</v>
      </c>
      <c r="Z559" s="3">
        <f t="shared" si="397"/>
        <v>0</v>
      </c>
      <c r="AA559" s="23">
        <f t="shared" si="398"/>
        <v>13248880.031649437</v>
      </c>
      <c r="AB559" s="26">
        <f t="shared" si="415"/>
        <v>38919824.999999993</v>
      </c>
      <c r="AC559" s="23">
        <f t="shared" si="416"/>
        <v>43723036</v>
      </c>
      <c r="AD559" s="23">
        <f t="shared" si="422"/>
        <v>4803211</v>
      </c>
      <c r="AE559" s="24">
        <f t="shared" si="383"/>
        <v>38919825</v>
      </c>
      <c r="AF559" s="3">
        <f t="shared" si="417"/>
        <v>0</v>
      </c>
      <c r="AG559" s="2">
        <f t="shared" si="399"/>
        <v>0</v>
      </c>
      <c r="AH559" s="2">
        <f t="shared" si="400"/>
        <v>1.2677335367369196</v>
      </c>
      <c r="AI559" s="23">
        <f t="shared" si="423"/>
        <v>19699817.829111766</v>
      </c>
      <c r="AJ559" s="23">
        <f t="shared" si="401"/>
        <v>672538.20043303457</v>
      </c>
      <c r="AK559" s="23">
        <f t="shared" si="402"/>
        <v>0</v>
      </c>
      <c r="AL559" s="23">
        <f t="shared" si="427"/>
        <v>0</v>
      </c>
      <c r="AM559" s="23">
        <f t="shared" si="428"/>
        <v>0</v>
      </c>
      <c r="AN559" s="16">
        <f t="shared" si="418"/>
        <v>0</v>
      </c>
      <c r="AO559" s="23">
        <f t="shared" si="419"/>
        <v>0</v>
      </c>
      <c r="AP559" s="22">
        <f t="shared" si="420"/>
        <v>0</v>
      </c>
      <c r="AQ559" s="30">
        <f t="shared" si="403"/>
        <v>55785911.865040965</v>
      </c>
      <c r="AR559" s="28">
        <f t="shared" si="404"/>
        <v>876051.23568856809</v>
      </c>
      <c r="AS559" s="25">
        <f t="shared" si="405"/>
        <v>47266839.501168624</v>
      </c>
      <c r="AT559" s="32">
        <f t="shared" si="406"/>
        <v>0</v>
      </c>
      <c r="AU559" s="23">
        <f t="shared" si="407"/>
        <v>0</v>
      </c>
      <c r="AV559" s="22">
        <f t="shared" si="408"/>
        <v>6197513.3539268244</v>
      </c>
      <c r="AW559" s="31">
        <f t="shared" si="421"/>
        <v>55785911.865040913</v>
      </c>
      <c r="AX559"/>
      <c r="AY559"/>
      <c r="AZ559"/>
      <c r="BA559"/>
    </row>
    <row r="560" spans="1:53" x14ac:dyDescent="0.25">
      <c r="A560" s="21">
        <f t="shared" si="429"/>
        <v>349</v>
      </c>
      <c r="B560" s="21" t="s">
        <v>28</v>
      </c>
      <c r="C560" s="27">
        <f t="shared" si="386"/>
        <v>0</v>
      </c>
      <c r="D560" s="27">
        <f t="shared" si="409"/>
        <v>0</v>
      </c>
      <c r="E560" s="27" t="b">
        <f t="shared" si="385"/>
        <v>0</v>
      </c>
      <c r="F560" s="29">
        <f t="shared" si="387"/>
        <v>0</v>
      </c>
      <c r="G560" s="27">
        <f t="shared" si="410"/>
        <v>0</v>
      </c>
      <c r="H560" s="22">
        <f t="shared" si="388"/>
        <v>123349918.49107996</v>
      </c>
      <c r="I560" s="23">
        <f t="shared" si="389"/>
        <v>120948861.51001492</v>
      </c>
      <c r="J560" s="23">
        <f t="shared" si="390"/>
        <v>147</v>
      </c>
      <c r="K560" s="19">
        <f t="shared" si="411"/>
        <v>2.0816661404490726</v>
      </c>
      <c r="L560" s="16">
        <f t="shared" si="391"/>
        <v>0.92505420228239321</v>
      </c>
      <c r="M560" s="23">
        <f>M559-IF($B560="B",(Percent_Rent_In_Elsies*2.49%/12 * H559)/K559,0)+IF($B560="D",N560,0)+IF(B560="D",AK559)+IF(B560="C",F559*90%)-(Y560-Y559)-IF($B560="A",Q559/K559) + IF($B560="A",Q559/K559)</f>
        <v>-42187.075799965642</v>
      </c>
      <c r="N560" s="23">
        <f t="shared" si="392"/>
        <v>0</v>
      </c>
      <c r="O560" s="22">
        <f t="shared" si="393"/>
        <v>0</v>
      </c>
      <c r="P560" s="22">
        <f t="shared" si="424"/>
        <v>0</v>
      </c>
      <c r="Q560" s="22">
        <f t="shared" si="425"/>
        <v>56178.943633279101</v>
      </c>
      <c r="R560" s="22">
        <f t="shared" si="394"/>
        <v>1335695.4236998614</v>
      </c>
      <c r="S560" s="16">
        <f t="shared" si="384"/>
        <v>0</v>
      </c>
      <c r="T560" s="15">
        <f t="shared" si="395"/>
        <v>0</v>
      </c>
      <c r="U560" s="23">
        <f t="shared" si="412"/>
        <v>829996.10464611603</v>
      </c>
      <c r="V560" s="23">
        <f t="shared" si="413"/>
        <v>0</v>
      </c>
      <c r="W560" s="23">
        <f t="shared" si="426"/>
        <v>0</v>
      </c>
      <c r="X560" s="23">
        <f t="shared" si="414"/>
        <v>21525438.503821872</v>
      </c>
      <c r="Y560" s="23">
        <f t="shared" si="396"/>
        <v>3261946.4738685307</v>
      </c>
      <c r="Z560" s="3">
        <f t="shared" si="397"/>
        <v>4787.5480906999483</v>
      </c>
      <c r="AA560" s="23">
        <f t="shared" si="398"/>
        <v>13320693.253009936</v>
      </c>
      <c r="AB560" s="26">
        <f t="shared" si="415"/>
        <v>38919824.999999993</v>
      </c>
      <c r="AC560" s="23">
        <f t="shared" si="416"/>
        <v>43723036</v>
      </c>
      <c r="AD560" s="23">
        <f t="shared" si="422"/>
        <v>4803211</v>
      </c>
      <c r="AE560" s="24">
        <f t="shared" si="383"/>
        <v>38919825</v>
      </c>
      <c r="AF560" s="3">
        <f t="shared" si="417"/>
        <v>0</v>
      </c>
      <c r="AG560" s="2">
        <f t="shared" si="399"/>
        <v>2.6718159789611861E-3</v>
      </c>
      <c r="AH560" s="2">
        <f t="shared" si="400"/>
        <v>1.2677335367369196</v>
      </c>
      <c r="AI560" s="23">
        <f t="shared" si="423"/>
        <v>19806597.222927999</v>
      </c>
      <c r="AJ560" s="23">
        <f t="shared" si="401"/>
        <v>672538.20043303457</v>
      </c>
      <c r="AK560" s="23">
        <f t="shared" si="402"/>
        <v>0</v>
      </c>
      <c r="AL560" s="23">
        <f t="shared" si="427"/>
        <v>0</v>
      </c>
      <c r="AM560" s="23">
        <f t="shared" si="428"/>
        <v>0</v>
      </c>
      <c r="AN560" s="16">
        <f t="shared" si="418"/>
        <v>0</v>
      </c>
      <c r="AO560" s="23">
        <f t="shared" si="419"/>
        <v>0</v>
      </c>
      <c r="AP560" s="22">
        <f t="shared" si="420"/>
        <v>0</v>
      </c>
      <c r="AQ560" s="30">
        <f t="shared" si="403"/>
        <v>55785911.865040965</v>
      </c>
      <c r="AR560" s="28">
        <f t="shared" si="404"/>
        <v>876051.23568856809</v>
      </c>
      <c r="AS560" s="25">
        <f t="shared" si="405"/>
        <v>47266839.501168624</v>
      </c>
      <c r="AT560" s="32">
        <f t="shared" si="406"/>
        <v>9575.0961813998965</v>
      </c>
      <c r="AU560" s="23">
        <f t="shared" si="407"/>
        <v>9575.0961813998965</v>
      </c>
      <c r="AV560" s="22">
        <f t="shared" si="408"/>
        <v>6251146.7608505851</v>
      </c>
      <c r="AW560" s="31">
        <f t="shared" si="421"/>
        <v>55785911.865040921</v>
      </c>
    </row>
    <row r="561" spans="1:53" x14ac:dyDescent="0.25">
      <c r="A561">
        <f t="shared" si="429"/>
        <v>350</v>
      </c>
      <c r="B561" t="s">
        <v>6</v>
      </c>
      <c r="C561" s="27">
        <f t="shared" si="386"/>
        <v>0</v>
      </c>
      <c r="D561" s="27">
        <f t="shared" si="409"/>
        <v>0</v>
      </c>
      <c r="E561" s="27" t="b">
        <f t="shared" si="385"/>
        <v>0</v>
      </c>
      <c r="F561" s="29">
        <f t="shared" si="387"/>
        <v>0</v>
      </c>
      <c r="G561" s="27">
        <f t="shared" si="410"/>
        <v>0</v>
      </c>
      <c r="H561" s="22">
        <f t="shared" si="388"/>
        <v>124794145.59299292</v>
      </c>
      <c r="I561" s="23">
        <f t="shared" si="389"/>
        <v>120948861.51001492</v>
      </c>
      <c r="J561" s="23">
        <f t="shared" si="390"/>
        <v>149</v>
      </c>
      <c r="K561" s="19">
        <f t="shared" si="411"/>
        <v>2.1025348435070739</v>
      </c>
      <c r="L561" s="16">
        <f t="shared" si="391"/>
        <v>0.93588508377804103</v>
      </c>
      <c r="M561" s="23">
        <f>M560-IF($B561="B",(Percent_Rent_In_Elsies*2.49%/12 * H560)/K560,0)+IF($B561="D",N561,0)+IF(B561="D",AK560)+IF(B561="C",F560*90%)-(Y561-Y560)-IF($B561="A",Q560/K560) + IF($B561="A",Q560/K560)</f>
        <v>-42187.075799965649</v>
      </c>
      <c r="N561" s="23">
        <f t="shared" si="392"/>
        <v>0</v>
      </c>
      <c r="O561" s="22">
        <f t="shared" si="393"/>
        <v>0</v>
      </c>
      <c r="P561" s="22">
        <f t="shared" si="424"/>
        <v>0</v>
      </c>
      <c r="Q561" s="22">
        <f t="shared" si="425"/>
        <v>0</v>
      </c>
      <c r="R561" s="22">
        <f t="shared" si="394"/>
        <v>1335695.4236998614</v>
      </c>
      <c r="S561" s="16">
        <f t="shared" si="384"/>
        <v>0</v>
      </c>
      <c r="T561" s="15">
        <f t="shared" si="395"/>
        <v>0</v>
      </c>
      <c r="U561" s="23">
        <f t="shared" si="412"/>
        <v>829996.10464611603</v>
      </c>
      <c r="V561" s="23">
        <f t="shared" si="413"/>
        <v>0</v>
      </c>
      <c r="W561" s="23">
        <f t="shared" si="426"/>
        <v>26987.48975239601</v>
      </c>
      <c r="X561" s="23">
        <f t="shared" si="414"/>
        <v>21522388.754522976</v>
      </c>
      <c r="Y561" s="23">
        <f t="shared" si="396"/>
        <v>3261946.4738685307</v>
      </c>
      <c r="Z561" s="3">
        <f t="shared" si="397"/>
        <v>0</v>
      </c>
      <c r="AA561" s="23">
        <f t="shared" si="398"/>
        <v>13320693.253009936</v>
      </c>
      <c r="AB561" s="26">
        <f t="shared" si="415"/>
        <v>38919824.999999993</v>
      </c>
      <c r="AC561" s="23">
        <f t="shared" si="416"/>
        <v>43723036</v>
      </c>
      <c r="AD561" s="23">
        <f t="shared" si="422"/>
        <v>4803211</v>
      </c>
      <c r="AE561" s="24">
        <f t="shared" si="383"/>
        <v>38919825</v>
      </c>
      <c r="AF561" s="3">
        <f t="shared" si="417"/>
        <v>0</v>
      </c>
      <c r="AG561" s="2">
        <f t="shared" si="399"/>
        <v>0</v>
      </c>
      <c r="AH561" s="2">
        <f t="shared" si="400"/>
        <v>1.2825766363851114</v>
      </c>
      <c r="AI561" s="23">
        <f t="shared" si="423"/>
        <v>20005158.360087845</v>
      </c>
      <c r="AJ561" s="23">
        <f t="shared" si="401"/>
        <v>665862.92461378162</v>
      </c>
      <c r="AK561" s="23">
        <f t="shared" si="402"/>
        <v>0</v>
      </c>
      <c r="AL561" s="23">
        <f t="shared" si="427"/>
        <v>0</v>
      </c>
      <c r="AM561" s="23">
        <f t="shared" si="428"/>
        <v>0</v>
      </c>
      <c r="AN561" s="16">
        <f t="shared" si="418"/>
        <v>0</v>
      </c>
      <c r="AO561" s="23">
        <f t="shared" si="419"/>
        <v>0</v>
      </c>
      <c r="AP561" s="22">
        <f t="shared" si="420"/>
        <v>0</v>
      </c>
      <c r="AQ561" s="30">
        <f t="shared" si="403"/>
        <v>55729789.100351319</v>
      </c>
      <c r="AR561" s="28">
        <f t="shared" si="404"/>
        <v>876107.41463220143</v>
      </c>
      <c r="AS561" s="25">
        <f t="shared" si="405"/>
        <v>47266839.501168624</v>
      </c>
      <c r="AT561" s="32">
        <f t="shared" si="406"/>
        <v>0</v>
      </c>
      <c r="AU561" s="23">
        <f t="shared" si="407"/>
        <v>0</v>
      </c>
      <c r="AV561" s="22">
        <f t="shared" si="408"/>
        <v>6251146.7608505851</v>
      </c>
      <c r="AW561" s="31">
        <f t="shared" si="421"/>
        <v>55729789.100351274</v>
      </c>
    </row>
    <row r="562" spans="1:53" x14ac:dyDescent="0.25">
      <c r="A562">
        <f t="shared" si="429"/>
        <v>350</v>
      </c>
      <c r="B562" t="s">
        <v>7</v>
      </c>
      <c r="C562" s="27">
        <f t="shared" si="386"/>
        <v>0</v>
      </c>
      <c r="D562" s="27">
        <f t="shared" si="409"/>
        <v>210253.48435070738</v>
      </c>
      <c r="E562" s="27" t="b">
        <f t="shared" si="385"/>
        <v>0</v>
      </c>
      <c r="F562" s="29">
        <f t="shared" si="387"/>
        <v>100000</v>
      </c>
      <c r="G562" s="27">
        <f t="shared" si="410"/>
        <v>0</v>
      </c>
      <c r="H562" s="22">
        <f t="shared" si="388"/>
        <v>125004399.07734363</v>
      </c>
      <c r="I562" s="23">
        <f t="shared" si="389"/>
        <v>121173518.88301411</v>
      </c>
      <c r="J562" s="23">
        <f t="shared" si="390"/>
        <v>149</v>
      </c>
      <c r="K562" s="19">
        <f t="shared" si="411"/>
        <v>2.1025348435070739</v>
      </c>
      <c r="L562" s="16">
        <f t="shared" si="391"/>
        <v>0.93588508377804103</v>
      </c>
      <c r="M562" s="23">
        <f>M561-IF($B562="B",(Percent_Rent_In_Elsies*2.49%/12 * H561)/K561,0)+IF($B562="D",N562,0)+IF(B562="D",AK561)+IF(B562="C",F561*90%)-(Y562-Y561)-IF($B562="A",Q561/K561) + IF($B562="A",Q561/K561)</f>
        <v>-103766.99513046522</v>
      </c>
      <c r="N562" s="23">
        <f t="shared" si="392"/>
        <v>0</v>
      </c>
      <c r="O562" s="22">
        <f t="shared" si="393"/>
        <v>0</v>
      </c>
      <c r="P562" s="22">
        <f t="shared" si="424"/>
        <v>0</v>
      </c>
      <c r="Q562" s="22">
        <f t="shared" si="425"/>
        <v>0</v>
      </c>
      <c r="R562" s="22">
        <f t="shared" si="394"/>
        <v>1224387.4717248729</v>
      </c>
      <c r="S562" s="16">
        <f t="shared" si="384"/>
        <v>111307.95197498845</v>
      </c>
      <c r="T562" s="15">
        <f t="shared" si="395"/>
        <v>0</v>
      </c>
      <c r="U562" s="23">
        <f t="shared" si="412"/>
        <v>760829.76259227307</v>
      </c>
      <c r="V562" s="23">
        <f t="shared" si="413"/>
        <v>69166.342053843007</v>
      </c>
      <c r="W562" s="23">
        <f t="shared" si="426"/>
        <v>26987.48975239601</v>
      </c>
      <c r="X562" s="23">
        <f t="shared" si="414"/>
        <v>21522388.754522976</v>
      </c>
      <c r="Y562" s="23">
        <f t="shared" si="396"/>
        <v>3261946.4738685307</v>
      </c>
      <c r="Z562" s="3">
        <f t="shared" si="397"/>
        <v>0</v>
      </c>
      <c r="AA562" s="23">
        <f t="shared" si="398"/>
        <v>13320693.253009936</v>
      </c>
      <c r="AB562" s="26">
        <f t="shared" si="415"/>
        <v>38919824.999999993</v>
      </c>
      <c r="AC562" s="23">
        <f t="shared" si="416"/>
        <v>43723036</v>
      </c>
      <c r="AD562" s="23">
        <f t="shared" si="422"/>
        <v>4803211</v>
      </c>
      <c r="AE562" s="24">
        <f t="shared" si="383"/>
        <v>38919825</v>
      </c>
      <c r="AF562" s="3">
        <f t="shared" si="417"/>
        <v>0</v>
      </c>
      <c r="AG562" s="2">
        <f t="shared" si="399"/>
        <v>0</v>
      </c>
      <c r="AH562" s="2">
        <f t="shared" si="400"/>
        <v>1.2847375246660913</v>
      </c>
      <c r="AI562" s="23">
        <f t="shared" si="423"/>
        <v>20005158.360087845</v>
      </c>
      <c r="AJ562" s="23">
        <f t="shared" si="401"/>
        <v>665862.92461378162</v>
      </c>
      <c r="AK562" s="23">
        <f t="shared" si="402"/>
        <v>0</v>
      </c>
      <c r="AL562" s="23">
        <f t="shared" si="427"/>
        <v>333880.06639302149</v>
      </c>
      <c r="AM562" s="23">
        <f t="shared" si="428"/>
        <v>33347753621.805134</v>
      </c>
      <c r="AN562" s="16">
        <f t="shared" si="418"/>
        <v>0</v>
      </c>
      <c r="AO562" s="23">
        <f t="shared" si="419"/>
        <v>61579.919330499572</v>
      </c>
      <c r="AP562" s="22">
        <f t="shared" si="420"/>
        <v>129473.92605273017</v>
      </c>
      <c r="AQ562" s="30">
        <f t="shared" si="403"/>
        <v>56197889.908436038</v>
      </c>
      <c r="AR562" s="28">
        <f t="shared" si="404"/>
        <v>1004480.8123134833</v>
      </c>
      <c r="AS562" s="25">
        <f t="shared" si="405"/>
        <v>47477092.985519335</v>
      </c>
      <c r="AT562" s="32">
        <f t="shared" si="406"/>
        <v>0</v>
      </c>
      <c r="AU562" s="23">
        <f t="shared" si="407"/>
        <v>0</v>
      </c>
      <c r="AV562" s="22">
        <f t="shared" si="408"/>
        <v>6251146.7608505851</v>
      </c>
      <c r="AW562" s="31">
        <f t="shared" si="421"/>
        <v>56197889.908435993</v>
      </c>
    </row>
    <row r="563" spans="1:53" x14ac:dyDescent="0.25">
      <c r="A563">
        <f t="shared" si="429"/>
        <v>350</v>
      </c>
      <c r="B563" t="s">
        <v>8</v>
      </c>
      <c r="C563" s="27">
        <f t="shared" si="386"/>
        <v>0</v>
      </c>
      <c r="D563" s="27">
        <f t="shared" si="409"/>
        <v>0</v>
      </c>
      <c r="E563" s="27" t="b">
        <f t="shared" si="385"/>
        <v>0</v>
      </c>
      <c r="F563" s="29">
        <f t="shared" si="387"/>
        <v>0</v>
      </c>
      <c r="G563" s="27">
        <f t="shared" si="410"/>
        <v>0</v>
      </c>
      <c r="H563" s="22">
        <f t="shared" si="388"/>
        <v>125004399.07734363</v>
      </c>
      <c r="I563" s="23">
        <f t="shared" si="389"/>
        <v>121173518.88301411</v>
      </c>
      <c r="J563" s="23">
        <f t="shared" si="390"/>
        <v>149</v>
      </c>
      <c r="K563" s="19">
        <f t="shared" si="411"/>
        <v>2.1025348435070739</v>
      </c>
      <c r="L563" s="16">
        <f t="shared" si="391"/>
        <v>0.93588508377804103</v>
      </c>
      <c r="M563" s="23">
        <f>M562-IF($B563="B",(Percent_Rent_In_Elsies*2.49%/12 * H562)/K562,0)+IF($B563="D",N563,0)+IF(B563="D",AK562)+IF(B563="C",F562*90%)-(Y563-Y562)-IF($B563="A",Q562/K562) + IF($B563="A",Q562/K562)</f>
        <v>-28276.863341125514</v>
      </c>
      <c r="N563" s="23">
        <f t="shared" si="392"/>
        <v>0</v>
      </c>
      <c r="O563" s="22">
        <f t="shared" si="393"/>
        <v>0</v>
      </c>
      <c r="P563" s="22">
        <f t="shared" si="424"/>
        <v>0</v>
      </c>
      <c r="Q563" s="22">
        <f t="shared" si="425"/>
        <v>0</v>
      </c>
      <c r="R563" s="22">
        <f t="shared" si="394"/>
        <v>1353861.397777603</v>
      </c>
      <c r="S563" s="16">
        <f t="shared" si="384"/>
        <v>111307.95197498845</v>
      </c>
      <c r="T563" s="15">
        <f t="shared" si="395"/>
        <v>0</v>
      </c>
      <c r="U563" s="23">
        <f t="shared" si="412"/>
        <v>832409.68192277267</v>
      </c>
      <c r="V563" s="23">
        <f t="shared" si="413"/>
        <v>69166.342053843007</v>
      </c>
      <c r="W563" s="23">
        <f t="shared" si="426"/>
        <v>26987.48975239601</v>
      </c>
      <c r="X563" s="23">
        <f t="shared" si="414"/>
        <v>21522388.754522976</v>
      </c>
      <c r="Y563" s="23">
        <f t="shared" si="396"/>
        <v>3276456.342079191</v>
      </c>
      <c r="Z563" s="3">
        <f t="shared" si="397"/>
        <v>0</v>
      </c>
      <c r="AA563" s="23">
        <f t="shared" si="398"/>
        <v>13320693.253009936</v>
      </c>
      <c r="AB563" s="26">
        <f t="shared" si="415"/>
        <v>39019824.999999993</v>
      </c>
      <c r="AC563" s="23">
        <f t="shared" si="416"/>
        <v>43823036</v>
      </c>
      <c r="AD563" s="23">
        <f t="shared" si="422"/>
        <v>4803211</v>
      </c>
      <c r="AE563" s="24">
        <f t="shared" ref="AE563:AE626" si="430">AC563-AD563</f>
        <v>39019825</v>
      </c>
      <c r="AF563" s="3">
        <f t="shared" si="417"/>
        <v>21494111.89118186</v>
      </c>
      <c r="AG563" s="2">
        <f t="shared" si="399"/>
        <v>0</v>
      </c>
      <c r="AH563" s="2">
        <f t="shared" si="400"/>
        <v>1.2814449995851456</v>
      </c>
      <c r="AI563" s="23">
        <f t="shared" si="423"/>
        <v>20005158.360087845</v>
      </c>
      <c r="AJ563" s="23">
        <f t="shared" si="401"/>
        <v>665862.92461378162</v>
      </c>
      <c r="AK563" s="23">
        <f t="shared" si="402"/>
        <v>-19265.87789719463</v>
      </c>
      <c r="AL563" s="23">
        <f t="shared" si="427"/>
        <v>0</v>
      </c>
      <c r="AM563" s="23">
        <f t="shared" si="428"/>
        <v>0</v>
      </c>
      <c r="AN563" s="16">
        <f t="shared" si="418"/>
        <v>0</v>
      </c>
      <c r="AO563" s="23">
        <f t="shared" si="419"/>
        <v>0</v>
      </c>
      <c r="AP563" s="22">
        <f t="shared" si="420"/>
        <v>0</v>
      </c>
      <c r="AQ563" s="30">
        <f t="shared" si="403"/>
        <v>56062523.458873942</v>
      </c>
      <c r="AR563" s="28">
        <f t="shared" si="404"/>
        <v>869114.36275138916</v>
      </c>
      <c r="AS563" s="25">
        <f t="shared" si="405"/>
        <v>47477092.985519335</v>
      </c>
      <c r="AT563" s="32">
        <f t="shared" si="406"/>
        <v>0</v>
      </c>
      <c r="AU563" s="23">
        <f t="shared" si="407"/>
        <v>0</v>
      </c>
      <c r="AV563" s="22">
        <f t="shared" si="408"/>
        <v>6251146.7608505851</v>
      </c>
      <c r="AW563" s="31">
        <f t="shared" si="421"/>
        <v>56062523.458873898</v>
      </c>
    </row>
    <row r="564" spans="1:53" x14ac:dyDescent="0.25">
      <c r="A564" s="21">
        <f t="shared" si="429"/>
        <v>350</v>
      </c>
      <c r="B564" s="21" t="s">
        <v>9</v>
      </c>
      <c r="C564" s="27">
        <f t="shared" si="386"/>
        <v>0</v>
      </c>
      <c r="D564" s="27">
        <f t="shared" si="409"/>
        <v>0</v>
      </c>
      <c r="E564" s="27" t="b">
        <f t="shared" si="385"/>
        <v>0</v>
      </c>
      <c r="F564" s="29">
        <f t="shared" si="387"/>
        <v>0</v>
      </c>
      <c r="G564" s="27">
        <f t="shared" si="410"/>
        <v>0</v>
      </c>
      <c r="H564" s="22">
        <f t="shared" si="388"/>
        <v>125004399.07734363</v>
      </c>
      <c r="I564" s="23">
        <f t="shared" si="389"/>
        <v>121173518.88301411</v>
      </c>
      <c r="J564" s="23">
        <f t="shared" si="390"/>
        <v>149</v>
      </c>
      <c r="K564" s="19">
        <f t="shared" si="411"/>
        <v>2.1025348435070739</v>
      </c>
      <c r="L564" s="16">
        <f t="shared" si="391"/>
        <v>0.93588508377804103</v>
      </c>
      <c r="M564" s="23">
        <f>M563-IF($B564="B",(Percent_Rent_In_Elsies*2.49%/12 * H563)/K563,0)+IF($B564="D",N564,0)+IF(B564="D",AK563)+IF(B564="C",F563*90%)-(Y564-Y563)-IF($B564="A",Q563/K563) + IF($B564="A",Q563/K563)</f>
        <v>-47542.741238320144</v>
      </c>
      <c r="N564" s="23">
        <f t="shared" si="392"/>
        <v>0</v>
      </c>
      <c r="O564" s="22">
        <f t="shared" si="393"/>
        <v>57165.663766339007</v>
      </c>
      <c r="P564" s="22">
        <f t="shared" si="424"/>
        <v>0</v>
      </c>
      <c r="Q564" s="22">
        <f t="shared" si="425"/>
        <v>0</v>
      </c>
      <c r="R564" s="22">
        <f t="shared" si="394"/>
        <v>1353861.397777603</v>
      </c>
      <c r="S564" s="16">
        <f t="shared" si="384"/>
        <v>0</v>
      </c>
      <c r="T564" s="15">
        <f t="shared" si="395"/>
        <v>54142.288208649443</v>
      </c>
      <c r="U564" s="23">
        <f t="shared" si="412"/>
        <v>832409.68192277267</v>
      </c>
      <c r="V564" s="23">
        <f t="shared" si="413"/>
        <v>0</v>
      </c>
      <c r="W564" s="23">
        <f t="shared" si="426"/>
        <v>96153.831806239017</v>
      </c>
      <c r="X564" s="23">
        <f t="shared" si="414"/>
        <v>21522388.754522976</v>
      </c>
      <c r="Y564" s="23">
        <f t="shared" si="396"/>
        <v>3276456.342079191</v>
      </c>
      <c r="Z564" s="3">
        <f t="shared" si="397"/>
        <v>0</v>
      </c>
      <c r="AA564" s="23">
        <f t="shared" si="398"/>
        <v>13339959.130907131</v>
      </c>
      <c r="AB564" s="26">
        <f t="shared" si="415"/>
        <v>39019824.999999993</v>
      </c>
      <c r="AC564" s="23">
        <f t="shared" si="416"/>
        <v>43823036</v>
      </c>
      <c r="AD564" s="23">
        <f t="shared" si="422"/>
        <v>4803211</v>
      </c>
      <c r="AE564" s="24">
        <f t="shared" si="430"/>
        <v>39019825</v>
      </c>
      <c r="AF564" s="3">
        <f t="shared" si="417"/>
        <v>0</v>
      </c>
      <c r="AG564" s="2">
        <f t="shared" si="399"/>
        <v>0</v>
      </c>
      <c r="AH564" s="2">
        <f t="shared" si="400"/>
        <v>1.2814449995851456</v>
      </c>
      <c r="AI564" s="23">
        <f t="shared" si="423"/>
        <v>20034092.059780423</v>
      </c>
      <c r="AJ564" s="23">
        <f t="shared" si="401"/>
        <v>665862.92461378162</v>
      </c>
      <c r="AK564" s="23">
        <f t="shared" si="402"/>
        <v>0</v>
      </c>
      <c r="AL564" s="23">
        <f t="shared" si="427"/>
        <v>0</v>
      </c>
      <c r="AM564" s="23">
        <f t="shared" si="428"/>
        <v>0</v>
      </c>
      <c r="AN564" s="16">
        <f t="shared" si="418"/>
        <v>0</v>
      </c>
      <c r="AO564" s="23">
        <f t="shared" si="419"/>
        <v>0</v>
      </c>
      <c r="AP564" s="22">
        <f t="shared" si="420"/>
        <v>0</v>
      </c>
      <c r="AQ564" s="30">
        <f t="shared" si="403"/>
        <v>56062523.458873942</v>
      </c>
      <c r="AR564" s="28">
        <f t="shared" si="404"/>
        <v>869114.36275138916</v>
      </c>
      <c r="AS564" s="25">
        <f t="shared" si="405"/>
        <v>47477092.985519335</v>
      </c>
      <c r="AT564" s="32">
        <f t="shared" si="406"/>
        <v>0</v>
      </c>
      <c r="AU564" s="23">
        <f t="shared" si="407"/>
        <v>0</v>
      </c>
      <c r="AV564" s="22">
        <f t="shared" si="408"/>
        <v>6251146.7608505851</v>
      </c>
      <c r="AW564" s="31">
        <f t="shared" si="421"/>
        <v>56062523.458873898</v>
      </c>
      <c r="AX564" s="21"/>
      <c r="AY564" s="21"/>
      <c r="AZ564" s="21"/>
      <c r="BA564" s="21"/>
    </row>
    <row r="565" spans="1:53" x14ac:dyDescent="0.25">
      <c r="A565" s="21">
        <f t="shared" si="429"/>
        <v>350</v>
      </c>
      <c r="B565" s="21" t="s">
        <v>28</v>
      </c>
      <c r="C565" s="27">
        <f t="shared" si="386"/>
        <v>0</v>
      </c>
      <c r="D565" s="27">
        <f t="shared" si="409"/>
        <v>0</v>
      </c>
      <c r="E565" s="27" t="b">
        <f t="shared" si="385"/>
        <v>0</v>
      </c>
      <c r="F565" s="29">
        <f t="shared" si="387"/>
        <v>0</v>
      </c>
      <c r="G565" s="27">
        <f t="shared" si="410"/>
        <v>0</v>
      </c>
      <c r="H565" s="22">
        <f t="shared" si="388"/>
        <v>125004399.07734363</v>
      </c>
      <c r="I565" s="23">
        <f t="shared" si="389"/>
        <v>121173518.88301411</v>
      </c>
      <c r="J565" s="23">
        <f t="shared" si="390"/>
        <v>149</v>
      </c>
      <c r="K565" s="19">
        <f t="shared" si="411"/>
        <v>2.1025348435070739</v>
      </c>
      <c r="L565" s="16">
        <f t="shared" si="391"/>
        <v>0.93588508377804103</v>
      </c>
      <c r="M565" s="23">
        <f>M564-IF($B565="B",(Percent_Rent_In_Elsies*2.49%/12 * H564)/K564,0)+IF($B565="D",N565,0)+IF(B565="D",AK564)+IF(B565="C",F564*90%)-(Y565-Y564)-IF($B565="A",Q564/K564) + IF($B565="A",Q564/K564)</f>
        <v>-47542.741238320144</v>
      </c>
      <c r="N565" s="23">
        <f t="shared" si="392"/>
        <v>0</v>
      </c>
      <c r="O565" s="22">
        <f t="shared" si="393"/>
        <v>0</v>
      </c>
      <c r="P565" s="22">
        <f t="shared" si="424"/>
        <v>0</v>
      </c>
      <c r="Q565" s="22">
        <f t="shared" si="425"/>
        <v>57165.663766339007</v>
      </c>
      <c r="R565" s="22">
        <f t="shared" si="394"/>
        <v>1353861.397777603</v>
      </c>
      <c r="S565" s="16">
        <f t="shared" si="384"/>
        <v>0</v>
      </c>
      <c r="T565" s="15">
        <f t="shared" si="395"/>
        <v>0</v>
      </c>
      <c r="U565" s="23">
        <f t="shared" si="412"/>
        <v>832409.68192277267</v>
      </c>
      <c r="V565" s="23">
        <f t="shared" si="413"/>
        <v>0</v>
      </c>
      <c r="W565" s="23">
        <f t="shared" si="426"/>
        <v>0</v>
      </c>
      <c r="X565" s="23">
        <f t="shared" si="414"/>
        <v>21522388.754522976</v>
      </c>
      <c r="Y565" s="23">
        <f t="shared" si="396"/>
        <v>3276456.342079191</v>
      </c>
      <c r="Z565" s="3">
        <f t="shared" si="397"/>
        <v>4807.6915903119516</v>
      </c>
      <c r="AA565" s="23">
        <f t="shared" si="398"/>
        <v>13412074.504761811</v>
      </c>
      <c r="AB565" s="26">
        <f t="shared" si="415"/>
        <v>39019824.999999993</v>
      </c>
      <c r="AC565" s="23">
        <f t="shared" si="416"/>
        <v>43823036</v>
      </c>
      <c r="AD565" s="23">
        <f t="shared" si="422"/>
        <v>4803211</v>
      </c>
      <c r="AE565" s="24">
        <f t="shared" si="430"/>
        <v>39019825</v>
      </c>
      <c r="AF565" s="3">
        <f t="shared" si="417"/>
        <v>0</v>
      </c>
      <c r="AG565" s="2">
        <f t="shared" si="399"/>
        <v>2.6840978299462639E-3</v>
      </c>
      <c r="AH565" s="2">
        <f t="shared" si="400"/>
        <v>1.2814449995851456</v>
      </c>
      <c r="AI565" s="23">
        <f t="shared" si="423"/>
        <v>20142395.692838997</v>
      </c>
      <c r="AJ565" s="23">
        <f t="shared" si="401"/>
        <v>665862.92461378162</v>
      </c>
      <c r="AK565" s="23">
        <f t="shared" si="402"/>
        <v>0</v>
      </c>
      <c r="AL565" s="23">
        <f t="shared" si="427"/>
        <v>0</v>
      </c>
      <c r="AM565" s="23">
        <f t="shared" si="428"/>
        <v>0</v>
      </c>
      <c r="AN565" s="16">
        <f t="shared" si="418"/>
        <v>0</v>
      </c>
      <c r="AO565" s="23">
        <f t="shared" si="419"/>
        <v>0</v>
      </c>
      <c r="AP565" s="22">
        <f t="shared" si="420"/>
        <v>0</v>
      </c>
      <c r="AQ565" s="30">
        <f t="shared" si="403"/>
        <v>56062523.458873942</v>
      </c>
      <c r="AR565" s="28">
        <f t="shared" si="404"/>
        <v>869114.36275138916</v>
      </c>
      <c r="AS565" s="25">
        <f t="shared" si="405"/>
        <v>47477092.985519335</v>
      </c>
      <c r="AT565" s="32">
        <f t="shared" si="406"/>
        <v>9615.3831806239032</v>
      </c>
      <c r="AU565" s="23">
        <f t="shared" si="407"/>
        <v>9615.3831806239032</v>
      </c>
      <c r="AV565" s="22">
        <f t="shared" si="408"/>
        <v>6305289.0490592346</v>
      </c>
      <c r="AW565" s="31">
        <f t="shared" si="421"/>
        <v>56062523.458873898</v>
      </c>
      <c r="AX565" s="21"/>
      <c r="AY565" s="21"/>
      <c r="AZ565" s="21"/>
      <c r="BA565" s="21"/>
    </row>
    <row r="566" spans="1:53" x14ac:dyDescent="0.25">
      <c r="A566">
        <f t="shared" si="429"/>
        <v>351</v>
      </c>
      <c r="B566" t="s">
        <v>6</v>
      </c>
      <c r="C566" s="27">
        <f t="shared" si="386"/>
        <v>0</v>
      </c>
      <c r="D566" s="27">
        <f t="shared" si="409"/>
        <v>0</v>
      </c>
      <c r="E566" s="27" t="b">
        <f t="shared" si="385"/>
        <v>0</v>
      </c>
      <c r="F566" s="29">
        <f t="shared" si="387"/>
        <v>0</v>
      </c>
      <c r="G566" s="27">
        <f t="shared" si="410"/>
        <v>0</v>
      </c>
      <c r="H566" s="22">
        <f t="shared" si="388"/>
        <v>126467997.45839079</v>
      </c>
      <c r="I566" s="23">
        <f t="shared" si="389"/>
        <v>121173518.88301411</v>
      </c>
      <c r="J566" s="23">
        <f t="shared" si="390"/>
        <v>151</v>
      </c>
      <c r="K566" s="19">
        <f t="shared" si="411"/>
        <v>2.1236127553132316</v>
      </c>
      <c r="L566" s="16">
        <f t="shared" si="391"/>
        <v>0.94684277729582045</v>
      </c>
      <c r="M566" s="23">
        <f>M565-IF($B566="B",(Percent_Rent_In_Elsies*2.49%/12 * H565)/K565,0)+IF($B566="D",N566,0)+IF(B566="D",AK565)+IF(B566="C",F565*90%)-(Y566-Y565)-IF($B566="A",Q565/K565) + IF($B566="A",Q565/K565)</f>
        <v>-47542.741238320144</v>
      </c>
      <c r="N566" s="23">
        <f t="shared" si="392"/>
        <v>0</v>
      </c>
      <c r="O566" s="22">
        <f t="shared" si="393"/>
        <v>0</v>
      </c>
      <c r="P566" s="22">
        <f t="shared" si="424"/>
        <v>0</v>
      </c>
      <c r="Q566" s="22">
        <f t="shared" si="425"/>
        <v>0</v>
      </c>
      <c r="R566" s="22">
        <f t="shared" si="394"/>
        <v>1353861.397777603</v>
      </c>
      <c r="S566" s="16">
        <f t="shared" si="384"/>
        <v>0</v>
      </c>
      <c r="T566" s="15">
        <f t="shared" si="395"/>
        <v>0</v>
      </c>
      <c r="U566" s="23">
        <f t="shared" si="412"/>
        <v>832409.68192277267</v>
      </c>
      <c r="V566" s="23">
        <f t="shared" si="413"/>
        <v>0</v>
      </c>
      <c r="W566" s="23">
        <f t="shared" si="426"/>
        <v>27188.925759244699</v>
      </c>
      <c r="X566" s="23">
        <f t="shared" si="414"/>
        <v>21519238.286715295</v>
      </c>
      <c r="Y566" s="23">
        <f t="shared" si="396"/>
        <v>3276456.342079191</v>
      </c>
      <c r="Z566" s="3">
        <f t="shared" si="397"/>
        <v>0</v>
      </c>
      <c r="AA566" s="23">
        <f t="shared" si="398"/>
        <v>13412074.504761811</v>
      </c>
      <c r="AB566" s="26">
        <f t="shared" si="415"/>
        <v>39019824.999999993</v>
      </c>
      <c r="AC566" s="23">
        <f t="shared" si="416"/>
        <v>43823036</v>
      </c>
      <c r="AD566" s="23">
        <f t="shared" si="422"/>
        <v>4803211</v>
      </c>
      <c r="AE566" s="24">
        <f t="shared" si="430"/>
        <v>39019825</v>
      </c>
      <c r="AF566" s="3">
        <f t="shared" si="417"/>
        <v>0</v>
      </c>
      <c r="AG566" s="2">
        <f t="shared" si="399"/>
        <v>0</v>
      </c>
      <c r="AH566" s="2">
        <f t="shared" si="400"/>
        <v>1.2964486381821629</v>
      </c>
      <c r="AI566" s="23">
        <f t="shared" si="423"/>
        <v>20344323.209659699</v>
      </c>
      <c r="AJ566" s="23">
        <f t="shared" si="401"/>
        <v>659253.90422393684</v>
      </c>
      <c r="AK566" s="23">
        <f t="shared" si="402"/>
        <v>0</v>
      </c>
      <c r="AL566" s="23">
        <f t="shared" si="427"/>
        <v>0</v>
      </c>
      <c r="AM566" s="23">
        <f t="shared" si="428"/>
        <v>0</v>
      </c>
      <c r="AN566" s="16">
        <f t="shared" si="418"/>
        <v>0</v>
      </c>
      <c r="AO566" s="23">
        <f t="shared" si="419"/>
        <v>0</v>
      </c>
      <c r="AP566" s="22">
        <f t="shared" si="420"/>
        <v>0</v>
      </c>
      <c r="AQ566" s="30">
        <f t="shared" si="403"/>
        <v>56005414.960771367</v>
      </c>
      <c r="AR566" s="28">
        <f t="shared" si="404"/>
        <v>869171.52841515548</v>
      </c>
      <c r="AS566" s="25">
        <f t="shared" si="405"/>
        <v>47477092.985519335</v>
      </c>
      <c r="AT566" s="32">
        <f t="shared" si="406"/>
        <v>0</v>
      </c>
      <c r="AU566" s="23">
        <f t="shared" si="407"/>
        <v>0</v>
      </c>
      <c r="AV566" s="22">
        <f t="shared" si="408"/>
        <v>6305289.0490592346</v>
      </c>
      <c r="AW566" s="31">
        <f t="shared" si="421"/>
        <v>56005414.96077133</v>
      </c>
    </row>
    <row r="567" spans="1:53" x14ac:dyDescent="0.25">
      <c r="A567">
        <f t="shared" si="429"/>
        <v>351</v>
      </c>
      <c r="B567" t="s">
        <v>7</v>
      </c>
      <c r="C567" s="27">
        <f t="shared" si="386"/>
        <v>0</v>
      </c>
      <c r="D567" s="27">
        <f t="shared" si="409"/>
        <v>212361.27553132316</v>
      </c>
      <c r="E567" s="27" t="b">
        <f t="shared" si="385"/>
        <v>0</v>
      </c>
      <c r="F567" s="29">
        <f t="shared" si="387"/>
        <v>100000</v>
      </c>
      <c r="G567" s="27">
        <f t="shared" si="410"/>
        <v>0</v>
      </c>
      <c r="H567" s="22">
        <f t="shared" si="388"/>
        <v>126680358.73392212</v>
      </c>
      <c r="I567" s="23">
        <f t="shared" si="389"/>
        <v>121397802.45006822</v>
      </c>
      <c r="J567" s="23">
        <f t="shared" si="390"/>
        <v>151</v>
      </c>
      <c r="K567" s="19">
        <f t="shared" si="411"/>
        <v>2.1236127553132316</v>
      </c>
      <c r="L567" s="16">
        <f t="shared" si="391"/>
        <v>0.94684277729582045</v>
      </c>
      <c r="M567" s="23">
        <f>M566-IF($B567="B",(Percent_Rent_In_Elsies*2.49%/12 * H566)/K566,0)+IF($B567="D",N567,0)+IF(B567="D",AK566)+IF(B567="C",F566*90%)-(Y567-Y566)-IF($B567="A",Q566/K566) + IF($B567="A",Q566/K566)</f>
        <v>-109329.21668437055</v>
      </c>
      <c r="N567" s="23">
        <f t="shared" si="392"/>
        <v>0</v>
      </c>
      <c r="O567" s="22">
        <f t="shared" si="393"/>
        <v>0</v>
      </c>
      <c r="P567" s="22">
        <f t="shared" si="424"/>
        <v>0</v>
      </c>
      <c r="Q567" s="22">
        <f t="shared" si="425"/>
        <v>0</v>
      </c>
      <c r="R567" s="22">
        <f t="shared" si="394"/>
        <v>1241039.6146294693</v>
      </c>
      <c r="S567" s="16">
        <f t="shared" si="384"/>
        <v>112821.78314813359</v>
      </c>
      <c r="T567" s="15">
        <f t="shared" si="395"/>
        <v>0</v>
      </c>
      <c r="U567" s="23">
        <f t="shared" si="412"/>
        <v>763042.20842920826</v>
      </c>
      <c r="V567" s="23">
        <f t="shared" si="413"/>
        <v>69367.473493564394</v>
      </c>
      <c r="W567" s="23">
        <f t="shared" si="426"/>
        <v>27188.925759244699</v>
      </c>
      <c r="X567" s="23">
        <f t="shared" si="414"/>
        <v>21519238.286715295</v>
      </c>
      <c r="Y567" s="23">
        <f t="shared" si="396"/>
        <v>3276456.342079191</v>
      </c>
      <c r="Z567" s="3">
        <f t="shared" si="397"/>
        <v>0</v>
      </c>
      <c r="AA567" s="23">
        <f t="shared" si="398"/>
        <v>13412074.504761811</v>
      </c>
      <c r="AB567" s="26">
        <f t="shared" si="415"/>
        <v>39019824.999999993</v>
      </c>
      <c r="AC567" s="23">
        <f t="shared" si="416"/>
        <v>43823036</v>
      </c>
      <c r="AD567" s="23">
        <f t="shared" si="422"/>
        <v>4803211</v>
      </c>
      <c r="AE567" s="24">
        <f t="shared" si="430"/>
        <v>39019825</v>
      </c>
      <c r="AF567" s="3">
        <f t="shared" si="417"/>
        <v>0</v>
      </c>
      <c r="AG567" s="2">
        <f t="shared" si="399"/>
        <v>0</v>
      </c>
      <c r="AH567" s="2">
        <f t="shared" si="400"/>
        <v>1.2986255959264004</v>
      </c>
      <c r="AI567" s="23">
        <f t="shared" si="423"/>
        <v>20344323.209659699</v>
      </c>
      <c r="AJ567" s="23">
        <f t="shared" si="401"/>
        <v>659253.90422393684</v>
      </c>
      <c r="AK567" s="23">
        <f t="shared" si="402"/>
        <v>0</v>
      </c>
      <c r="AL567" s="23">
        <f t="shared" si="427"/>
        <v>339164.84957185388</v>
      </c>
      <c r="AM567" s="23">
        <f t="shared" si="428"/>
        <v>33539362688.365334</v>
      </c>
      <c r="AN567" s="16">
        <f t="shared" si="418"/>
        <v>0</v>
      </c>
      <c r="AO567" s="23">
        <f t="shared" si="419"/>
        <v>61786.475446050405</v>
      </c>
      <c r="AP567" s="22">
        <f t="shared" si="420"/>
        <v>131210.54736308046</v>
      </c>
      <c r="AQ567" s="30">
        <f t="shared" si="403"/>
        <v>56479082.041376263</v>
      </c>
      <c r="AR567" s="28">
        <f t="shared" si="404"/>
        <v>999266.78612564981</v>
      </c>
      <c r="AS567" s="25">
        <f t="shared" si="405"/>
        <v>47689454.261050656</v>
      </c>
      <c r="AT567" s="32">
        <f t="shared" si="406"/>
        <v>0</v>
      </c>
      <c r="AU567" s="23">
        <f t="shared" si="407"/>
        <v>0</v>
      </c>
      <c r="AV567" s="22">
        <f t="shared" si="408"/>
        <v>6305289.0490592346</v>
      </c>
      <c r="AW567" s="31">
        <f t="shared" si="421"/>
        <v>56479082.041376226</v>
      </c>
    </row>
    <row r="568" spans="1:53" s="21" customFormat="1" x14ac:dyDescent="0.25">
      <c r="A568">
        <f t="shared" si="429"/>
        <v>351</v>
      </c>
      <c r="B568" t="s">
        <v>8</v>
      </c>
      <c r="C568" s="27">
        <f t="shared" si="386"/>
        <v>0</v>
      </c>
      <c r="D568" s="27">
        <f t="shared" si="409"/>
        <v>0</v>
      </c>
      <c r="E568" s="27" t="b">
        <f t="shared" si="385"/>
        <v>0</v>
      </c>
      <c r="F568" s="29">
        <f t="shared" si="387"/>
        <v>0</v>
      </c>
      <c r="G568" s="27">
        <f t="shared" si="410"/>
        <v>0</v>
      </c>
      <c r="H568" s="22">
        <f t="shared" si="388"/>
        <v>126680358.73392212</v>
      </c>
      <c r="I568" s="23">
        <f t="shared" si="389"/>
        <v>121397802.45006822</v>
      </c>
      <c r="J568" s="23">
        <f t="shared" si="390"/>
        <v>151</v>
      </c>
      <c r="K568" s="19">
        <f t="shared" si="411"/>
        <v>2.1236127553132316</v>
      </c>
      <c r="L568" s="16">
        <f t="shared" si="391"/>
        <v>0.94684277729582045</v>
      </c>
      <c r="M568" s="23">
        <f>M567-IF($B568="B",(Percent_Rent_In_Elsies*2.49%/12 * H567)/K567,0)+IF($B568="D",N568,0)+IF(B568="D",AK567)+IF(B568="C",F567*90%)-(Y568-Y567)-IF($B568="A",Q567/K567) + IF($B568="A",Q567/K567)</f>
        <v>-33984.546323841219</v>
      </c>
      <c r="N568" s="23">
        <f t="shared" si="392"/>
        <v>0</v>
      </c>
      <c r="O568" s="22">
        <f t="shared" si="393"/>
        <v>0</v>
      </c>
      <c r="P568" s="22">
        <f t="shared" si="424"/>
        <v>0</v>
      </c>
      <c r="Q568" s="22">
        <f t="shared" si="425"/>
        <v>0</v>
      </c>
      <c r="R568" s="22">
        <f t="shared" si="394"/>
        <v>1372250.1619925499</v>
      </c>
      <c r="S568" s="16">
        <f t="shared" si="384"/>
        <v>112821.78314813359</v>
      </c>
      <c r="T568" s="15">
        <f t="shared" si="395"/>
        <v>0</v>
      </c>
      <c r="U568" s="23">
        <f t="shared" si="412"/>
        <v>834828.68387525866</v>
      </c>
      <c r="V568" s="23">
        <f t="shared" si="413"/>
        <v>69367.473493564394</v>
      </c>
      <c r="W568" s="23">
        <f t="shared" si="426"/>
        <v>27188.925759244699</v>
      </c>
      <c r="X568" s="23">
        <f t="shared" si="414"/>
        <v>21519238.286715295</v>
      </c>
      <c r="Y568" s="23">
        <f t="shared" si="396"/>
        <v>3291111.6717186617</v>
      </c>
      <c r="Z568" s="3">
        <f t="shared" si="397"/>
        <v>0</v>
      </c>
      <c r="AA568" s="23">
        <f t="shared" si="398"/>
        <v>13412074.504761811</v>
      </c>
      <c r="AB568" s="26">
        <f t="shared" si="415"/>
        <v>39119824.999999993</v>
      </c>
      <c r="AC568" s="23">
        <f t="shared" si="416"/>
        <v>43923036</v>
      </c>
      <c r="AD568" s="23">
        <f t="shared" si="422"/>
        <v>4803211</v>
      </c>
      <c r="AE568" s="24">
        <f t="shared" si="430"/>
        <v>39119825</v>
      </c>
      <c r="AF568" s="3">
        <f t="shared" si="417"/>
        <v>21485253.740391459</v>
      </c>
      <c r="AG568" s="2">
        <f t="shared" si="399"/>
        <v>0</v>
      </c>
      <c r="AH568" s="2">
        <f t="shared" si="400"/>
        <v>1.2953059859947955</v>
      </c>
      <c r="AI568" s="23">
        <f t="shared" si="423"/>
        <v>20344323.209659699</v>
      </c>
      <c r="AJ568" s="23">
        <f t="shared" si="401"/>
        <v>659253.90422393684</v>
      </c>
      <c r="AK568" s="23">
        <f t="shared" si="402"/>
        <v>-19360.883926188559</v>
      </c>
      <c r="AL568" s="23">
        <f t="shared" si="427"/>
        <v>0</v>
      </c>
      <c r="AM568" s="23">
        <f t="shared" si="428"/>
        <v>0</v>
      </c>
      <c r="AN568" s="16">
        <f t="shared" si="418"/>
        <v>0</v>
      </c>
      <c r="AO568" s="23">
        <f t="shared" si="419"/>
        <v>0</v>
      </c>
      <c r="AP568" s="22">
        <f t="shared" si="420"/>
        <v>0</v>
      </c>
      <c r="AQ568" s="30">
        <f t="shared" si="403"/>
        <v>56342358.543157309</v>
      </c>
      <c r="AR568" s="28">
        <f t="shared" si="404"/>
        <v>862543.28790669562</v>
      </c>
      <c r="AS568" s="25">
        <f t="shared" si="405"/>
        <v>47689454.261050656</v>
      </c>
      <c r="AT568" s="32">
        <f t="shared" si="406"/>
        <v>0</v>
      </c>
      <c r="AU568" s="23">
        <f t="shared" si="407"/>
        <v>0</v>
      </c>
      <c r="AV568" s="22">
        <f t="shared" si="408"/>
        <v>6305289.0490592346</v>
      </c>
      <c r="AW568" s="31">
        <f t="shared" si="421"/>
        <v>56342358.543157272</v>
      </c>
      <c r="AX568"/>
      <c r="AY568"/>
      <c r="AZ568"/>
      <c r="BA568"/>
    </row>
    <row r="569" spans="1:53" s="21" customFormat="1" x14ac:dyDescent="0.25">
      <c r="A569">
        <f t="shared" si="429"/>
        <v>351</v>
      </c>
      <c r="B569" t="s">
        <v>9</v>
      </c>
      <c r="C569" s="27">
        <f t="shared" si="386"/>
        <v>0</v>
      </c>
      <c r="D569" s="27">
        <f t="shared" si="409"/>
        <v>0</v>
      </c>
      <c r="E569" s="27" t="b">
        <f t="shared" si="385"/>
        <v>0</v>
      </c>
      <c r="F569" s="29">
        <f t="shared" si="387"/>
        <v>0</v>
      </c>
      <c r="G569" s="27">
        <f t="shared" si="410"/>
        <v>0</v>
      </c>
      <c r="H569" s="22">
        <f t="shared" si="388"/>
        <v>126680358.73392212</v>
      </c>
      <c r="I569" s="23">
        <f t="shared" si="389"/>
        <v>121397802.45006822</v>
      </c>
      <c r="J569" s="23">
        <f t="shared" si="390"/>
        <v>151</v>
      </c>
      <c r="K569" s="19">
        <f t="shared" si="411"/>
        <v>2.1236127553132316</v>
      </c>
      <c r="L569" s="16">
        <f t="shared" si="391"/>
        <v>0.94684277729582045</v>
      </c>
      <c r="M569" s="23">
        <f>M568-IF($B569="B",(Percent_Rent_In_Elsies*2.49%/12 * H568)/K568,0)+IF($B569="D",N569,0)+IF(B569="D",AK568)+IF(B569="C",F568*90%)-(Y569-Y568)-IF($B569="A",Q568/K568) + IF($B569="A",Q568/K568)</f>
        <v>-53345.430250029778</v>
      </c>
      <c r="N569" s="23">
        <f t="shared" si="392"/>
        <v>0</v>
      </c>
      <c r="O569" s="22">
        <f t="shared" si="393"/>
        <v>58165.006155624193</v>
      </c>
      <c r="P569" s="22">
        <f t="shared" si="424"/>
        <v>0</v>
      </c>
      <c r="Q569" s="22">
        <f t="shared" si="425"/>
        <v>0</v>
      </c>
      <c r="R569" s="22">
        <f t="shared" si="394"/>
        <v>1372250.1619925499</v>
      </c>
      <c r="S569" s="16">
        <f t="shared" si="384"/>
        <v>0</v>
      </c>
      <c r="T569" s="15">
        <f t="shared" si="395"/>
        <v>54656.776992509396</v>
      </c>
      <c r="U569" s="23">
        <f t="shared" si="412"/>
        <v>834828.68387525866</v>
      </c>
      <c r="V569" s="23">
        <f t="shared" si="413"/>
        <v>0</v>
      </c>
      <c r="W569" s="23">
        <f t="shared" si="426"/>
        <v>96556.399252809089</v>
      </c>
      <c r="X569" s="23">
        <f t="shared" si="414"/>
        <v>21519238.286715295</v>
      </c>
      <c r="Y569" s="23">
        <f t="shared" si="396"/>
        <v>3291111.6717186617</v>
      </c>
      <c r="Z569" s="3">
        <f t="shared" si="397"/>
        <v>0</v>
      </c>
      <c r="AA569" s="23">
        <f t="shared" si="398"/>
        <v>13431435.388688</v>
      </c>
      <c r="AB569" s="26">
        <f t="shared" si="415"/>
        <v>39119825</v>
      </c>
      <c r="AC569" s="23">
        <f t="shared" si="416"/>
        <v>43923036</v>
      </c>
      <c r="AD569" s="23">
        <f t="shared" si="422"/>
        <v>4803211</v>
      </c>
      <c r="AE569" s="24">
        <f t="shared" si="430"/>
        <v>39119825</v>
      </c>
      <c r="AF569" s="3">
        <f t="shared" si="417"/>
        <v>0</v>
      </c>
      <c r="AG569" s="2">
        <f t="shared" si="399"/>
        <v>0</v>
      </c>
      <c r="AH569" s="2">
        <f t="shared" si="400"/>
        <v>1.2953059859947955</v>
      </c>
      <c r="AI569" s="23">
        <f t="shared" si="423"/>
        <v>20373691.081130981</v>
      </c>
      <c r="AJ569" s="23">
        <f t="shared" si="401"/>
        <v>659253.90422393684</v>
      </c>
      <c r="AK569" s="23">
        <f t="shared" si="402"/>
        <v>0</v>
      </c>
      <c r="AL569" s="23">
        <f t="shared" si="427"/>
        <v>0</v>
      </c>
      <c r="AM569" s="23">
        <f t="shared" si="428"/>
        <v>0</v>
      </c>
      <c r="AN569" s="16">
        <f t="shared" si="418"/>
        <v>0</v>
      </c>
      <c r="AO569" s="23">
        <f t="shared" si="419"/>
        <v>0</v>
      </c>
      <c r="AP569" s="22">
        <f t="shared" si="420"/>
        <v>0</v>
      </c>
      <c r="AQ569" s="30">
        <f t="shared" si="403"/>
        <v>56342358.543157309</v>
      </c>
      <c r="AR569" s="28">
        <f t="shared" si="404"/>
        <v>862543.28790669562</v>
      </c>
      <c r="AS569" s="25">
        <f t="shared" si="405"/>
        <v>47689454.261050656</v>
      </c>
      <c r="AT569" s="32">
        <f t="shared" si="406"/>
        <v>0</v>
      </c>
      <c r="AU569" s="23">
        <f t="shared" si="407"/>
        <v>0</v>
      </c>
      <c r="AV569" s="22">
        <f t="shared" si="408"/>
        <v>6305289.0490592346</v>
      </c>
      <c r="AW569" s="31">
        <f t="shared" si="421"/>
        <v>56342358.543157272</v>
      </c>
      <c r="AX569"/>
      <c r="AY569"/>
      <c r="AZ569"/>
      <c r="BA569"/>
    </row>
    <row r="570" spans="1:53" x14ac:dyDescent="0.25">
      <c r="A570" s="21">
        <f t="shared" si="429"/>
        <v>351</v>
      </c>
      <c r="B570" s="21" t="s">
        <v>28</v>
      </c>
      <c r="C570" s="27">
        <f t="shared" si="386"/>
        <v>0</v>
      </c>
      <c r="D570" s="27">
        <f t="shared" si="409"/>
        <v>0</v>
      </c>
      <c r="E570" s="27" t="b">
        <f t="shared" si="385"/>
        <v>0</v>
      </c>
      <c r="F570" s="29">
        <f t="shared" si="387"/>
        <v>0</v>
      </c>
      <c r="G570" s="27">
        <f t="shared" si="410"/>
        <v>0</v>
      </c>
      <c r="H570" s="22">
        <f t="shared" si="388"/>
        <v>126680358.73392212</v>
      </c>
      <c r="I570" s="23">
        <f t="shared" si="389"/>
        <v>121397802.45006822</v>
      </c>
      <c r="J570" s="23">
        <f t="shared" si="390"/>
        <v>151</v>
      </c>
      <c r="K570" s="19">
        <f t="shared" si="411"/>
        <v>2.1236127553132316</v>
      </c>
      <c r="L570" s="16">
        <f t="shared" si="391"/>
        <v>0.94684277729582045</v>
      </c>
      <c r="M570" s="23">
        <f>M569-IF($B570="B",(Percent_Rent_In_Elsies*2.49%/12 * H569)/K569,0)+IF($B570="D",N570,0)+IF(B570="D",AK569)+IF(B570="C",F569*90%)-(Y570-Y569)-IF($B570="A",Q569/K569) + IF($B570="A",Q569/K569)</f>
        <v>-53345.430250029778</v>
      </c>
      <c r="N570" s="23">
        <f t="shared" si="392"/>
        <v>0</v>
      </c>
      <c r="O570" s="22">
        <f t="shared" si="393"/>
        <v>0</v>
      </c>
      <c r="P570" s="22">
        <f t="shared" si="424"/>
        <v>0</v>
      </c>
      <c r="Q570" s="22">
        <f t="shared" si="425"/>
        <v>58165.006155624193</v>
      </c>
      <c r="R570" s="22">
        <f t="shared" si="394"/>
        <v>1372250.1619925499</v>
      </c>
      <c r="S570" s="16">
        <f t="shared" si="384"/>
        <v>0</v>
      </c>
      <c r="T570" s="15">
        <f t="shared" si="395"/>
        <v>0</v>
      </c>
      <c r="U570" s="23">
        <f t="shared" si="412"/>
        <v>834828.68387525866</v>
      </c>
      <c r="V570" s="23">
        <f t="shared" si="413"/>
        <v>0</v>
      </c>
      <c r="W570" s="23">
        <f t="shared" si="426"/>
        <v>0</v>
      </c>
      <c r="X570" s="23">
        <f t="shared" si="414"/>
        <v>21519238.286715295</v>
      </c>
      <c r="Y570" s="23">
        <f t="shared" si="396"/>
        <v>3291111.6717186617</v>
      </c>
      <c r="Z570" s="3">
        <f t="shared" si="397"/>
        <v>4827.8199626404557</v>
      </c>
      <c r="AA570" s="23">
        <f t="shared" si="398"/>
        <v>13503852.688127607</v>
      </c>
      <c r="AB570" s="26">
        <f t="shared" si="415"/>
        <v>39119824.999999993</v>
      </c>
      <c r="AC570" s="23">
        <f t="shared" si="416"/>
        <v>43923036</v>
      </c>
      <c r="AD570" s="23">
        <f t="shared" si="422"/>
        <v>4803211</v>
      </c>
      <c r="AE570" s="24">
        <f t="shared" si="430"/>
        <v>39119825</v>
      </c>
      <c r="AF570" s="3">
        <f t="shared" si="417"/>
        <v>0</v>
      </c>
      <c r="AG570" s="2">
        <f t="shared" si="399"/>
        <v>2.696446607133713E-3</v>
      </c>
      <c r="AH570" s="2">
        <f t="shared" si="400"/>
        <v>1.2953059859947955</v>
      </c>
      <c r="AI570" s="23">
        <f t="shared" si="423"/>
        <v>20483538.438841902</v>
      </c>
      <c r="AJ570" s="23">
        <f t="shared" si="401"/>
        <v>659253.90422393684</v>
      </c>
      <c r="AK570" s="23">
        <f t="shared" si="402"/>
        <v>0</v>
      </c>
      <c r="AL570" s="23">
        <f t="shared" si="427"/>
        <v>0</v>
      </c>
      <c r="AM570" s="23">
        <f t="shared" si="428"/>
        <v>0</v>
      </c>
      <c r="AN570" s="16">
        <f t="shared" si="418"/>
        <v>0</v>
      </c>
      <c r="AO570" s="23">
        <f t="shared" si="419"/>
        <v>0</v>
      </c>
      <c r="AP570" s="22">
        <f t="shared" si="420"/>
        <v>0</v>
      </c>
      <c r="AQ570" s="30">
        <f t="shared" si="403"/>
        <v>56342358.543157309</v>
      </c>
      <c r="AR570" s="28">
        <f t="shared" si="404"/>
        <v>862543.28790669562</v>
      </c>
      <c r="AS570" s="25">
        <f t="shared" si="405"/>
        <v>47689454.261050656</v>
      </c>
      <c r="AT570" s="32">
        <f t="shared" si="406"/>
        <v>9655.6399252809115</v>
      </c>
      <c r="AU570" s="23">
        <f t="shared" si="407"/>
        <v>9655.6399252809115</v>
      </c>
      <c r="AV570" s="22">
        <f t="shared" si="408"/>
        <v>6359945.8260517437</v>
      </c>
      <c r="AW570" s="31">
        <f t="shared" si="421"/>
        <v>56342358.543157272</v>
      </c>
    </row>
    <row r="571" spans="1:53" x14ac:dyDescent="0.25">
      <c r="A571">
        <f t="shared" si="429"/>
        <v>352</v>
      </c>
      <c r="B571" t="s">
        <v>6</v>
      </c>
      <c r="C571" s="27">
        <f t="shared" si="386"/>
        <v>0</v>
      </c>
      <c r="D571" s="27">
        <f t="shared" si="409"/>
        <v>0</v>
      </c>
      <c r="E571" s="27" t="b">
        <f t="shared" si="385"/>
        <v>0</v>
      </c>
      <c r="F571" s="29">
        <f t="shared" si="387"/>
        <v>0</v>
      </c>
      <c r="G571" s="27">
        <f t="shared" si="410"/>
        <v>0</v>
      </c>
      <c r="H571" s="22">
        <f t="shared" si="388"/>
        <v>128804397.77850893</v>
      </c>
      <c r="I571" s="23">
        <f t="shared" si="389"/>
        <v>121397802.45006822</v>
      </c>
      <c r="J571" s="23">
        <f t="shared" si="390"/>
        <v>154</v>
      </c>
      <c r="K571" s="19">
        <f t="shared" si="411"/>
        <v>2.1556264830511722</v>
      </c>
      <c r="L571" s="16">
        <f t="shared" si="391"/>
        <v>0.96271841143643333</v>
      </c>
      <c r="M571" s="23">
        <f>M570-IF($B571="B",(Percent_Rent_In_Elsies*2.49%/12 * H570)/K570,0)+IF($B571="D",N571,0)+IF(B571="D",AK570)+IF(B571="C",F570*90%)-(Y571-Y570)-IF($B571="A",Q570/K570) + IF($B571="A",Q570/K570)</f>
        <v>-53345.430250029778</v>
      </c>
      <c r="N571" s="23">
        <f t="shared" si="392"/>
        <v>0</v>
      </c>
      <c r="O571" s="22">
        <f t="shared" si="393"/>
        <v>0</v>
      </c>
      <c r="P571" s="22">
        <f t="shared" si="424"/>
        <v>0</v>
      </c>
      <c r="Q571" s="22">
        <f t="shared" si="425"/>
        <v>0</v>
      </c>
      <c r="R571" s="22">
        <f t="shared" si="394"/>
        <v>1372250.1619925499</v>
      </c>
      <c r="S571" s="16">
        <f t="shared" ref="S571:S634" si="431">IF($B571="D",0,S570+IF($B571="B",R570/12,0))</f>
        <v>0</v>
      </c>
      <c r="T571" s="15">
        <f t="shared" si="395"/>
        <v>0</v>
      </c>
      <c r="U571" s="23">
        <f t="shared" si="412"/>
        <v>834828.68387525866</v>
      </c>
      <c r="V571" s="23">
        <f t="shared" si="413"/>
        <v>0</v>
      </c>
      <c r="W571" s="23">
        <f t="shared" si="426"/>
        <v>27389.64814093184</v>
      </c>
      <c r="X571" s="23">
        <f t="shared" si="414"/>
        <v>21515987.738387566</v>
      </c>
      <c r="Y571" s="23">
        <f t="shared" si="396"/>
        <v>3291111.6717186617</v>
      </c>
      <c r="Z571" s="3">
        <f t="shared" si="397"/>
        <v>0</v>
      </c>
      <c r="AA571" s="23">
        <f t="shared" si="398"/>
        <v>13503852.688127607</v>
      </c>
      <c r="AB571" s="26">
        <f t="shared" si="415"/>
        <v>39119824.999999993</v>
      </c>
      <c r="AC571" s="23">
        <f t="shared" si="416"/>
        <v>43923036</v>
      </c>
      <c r="AD571" s="23">
        <f t="shared" si="422"/>
        <v>4803211</v>
      </c>
      <c r="AE571" s="24">
        <f t="shared" si="430"/>
        <v>39119825</v>
      </c>
      <c r="AF571" s="3">
        <f t="shared" si="417"/>
        <v>0</v>
      </c>
      <c r="AG571" s="2">
        <f t="shared" si="399"/>
        <v>0</v>
      </c>
      <c r="AH571" s="2">
        <f t="shared" si="400"/>
        <v>1.3170242737896598</v>
      </c>
      <c r="AI571" s="23">
        <f t="shared" si="423"/>
        <v>20792330.341249742</v>
      </c>
      <c r="AJ571" s="23">
        <f t="shared" si="401"/>
        <v>649463.16581635969</v>
      </c>
      <c r="AK571" s="23">
        <f t="shared" si="402"/>
        <v>0</v>
      </c>
      <c r="AL571" s="23">
        <f t="shared" si="427"/>
        <v>0</v>
      </c>
      <c r="AM571" s="23">
        <f t="shared" si="428"/>
        <v>0</v>
      </c>
      <c r="AN571" s="16">
        <f t="shared" si="418"/>
        <v>0</v>
      </c>
      <c r="AO571" s="23">
        <f t="shared" si="419"/>
        <v>0</v>
      </c>
      <c r="AP571" s="22">
        <f t="shared" si="420"/>
        <v>0</v>
      </c>
      <c r="AQ571" s="30">
        <f t="shared" si="403"/>
        <v>56284251.702007838</v>
      </c>
      <c r="AR571" s="28">
        <f t="shared" si="404"/>
        <v>862601.45291285124</v>
      </c>
      <c r="AS571" s="25">
        <f t="shared" si="405"/>
        <v>47689454.261050656</v>
      </c>
      <c r="AT571" s="32">
        <f t="shared" si="406"/>
        <v>0</v>
      </c>
      <c r="AU571" s="23">
        <f t="shared" si="407"/>
        <v>0</v>
      </c>
      <c r="AV571" s="22">
        <f t="shared" si="408"/>
        <v>6359945.8260517437</v>
      </c>
      <c r="AW571" s="31">
        <f t="shared" si="421"/>
        <v>56284251.7020078</v>
      </c>
    </row>
    <row r="572" spans="1:53" x14ac:dyDescent="0.25">
      <c r="A572">
        <f t="shared" si="429"/>
        <v>352</v>
      </c>
      <c r="B572" t="s">
        <v>7</v>
      </c>
      <c r="C572" s="27">
        <f t="shared" si="386"/>
        <v>0</v>
      </c>
      <c r="D572" s="27">
        <f t="shared" si="409"/>
        <v>323343.97245767585</v>
      </c>
      <c r="E572" s="27" t="b">
        <f t="shared" si="385"/>
        <v>0</v>
      </c>
      <c r="F572" s="29">
        <f t="shared" si="387"/>
        <v>150000</v>
      </c>
      <c r="G572" s="27">
        <f t="shared" si="410"/>
        <v>0</v>
      </c>
      <c r="H572" s="22">
        <f t="shared" si="388"/>
        <v>129127741.75096661</v>
      </c>
      <c r="I572" s="23">
        <f t="shared" si="389"/>
        <v>121733668.02469167</v>
      </c>
      <c r="J572" s="23">
        <f t="shared" si="390"/>
        <v>154</v>
      </c>
      <c r="K572" s="19">
        <f t="shared" si="411"/>
        <v>2.1556264830511722</v>
      </c>
      <c r="L572" s="16">
        <f t="shared" si="391"/>
        <v>0.96271841143643333</v>
      </c>
      <c r="M572" s="23">
        <f>M571-IF($B572="B",(Percent_Rent_In_Elsies*2.49%/12 * H571)/K571,0)+IF($B572="D",N572,0)+IF(B572="D",AK571)+IF(B572="C",F571*90%)-(Y572-Y571)-IF($B572="A",Q571/K571) + IF($B572="A",Q571/K571)</f>
        <v>-115338.80607182361</v>
      </c>
      <c r="N572" s="23">
        <f t="shared" si="392"/>
        <v>0</v>
      </c>
      <c r="O572" s="22">
        <f t="shared" si="393"/>
        <v>0</v>
      </c>
      <c r="P572" s="22">
        <f t="shared" si="424"/>
        <v>0</v>
      </c>
      <c r="Q572" s="22">
        <f t="shared" si="425"/>
        <v>0</v>
      </c>
      <c r="R572" s="22">
        <f t="shared" si="394"/>
        <v>1257895.981826504</v>
      </c>
      <c r="S572" s="16">
        <f t="shared" si="431"/>
        <v>114354.18016604583</v>
      </c>
      <c r="T572" s="15">
        <f t="shared" si="395"/>
        <v>0</v>
      </c>
      <c r="U572" s="23">
        <f t="shared" si="412"/>
        <v>765259.62688565382</v>
      </c>
      <c r="V572" s="23">
        <f t="shared" si="413"/>
        <v>69569.056989604884</v>
      </c>
      <c r="W572" s="23">
        <f t="shared" si="426"/>
        <v>27389.64814093184</v>
      </c>
      <c r="X572" s="23">
        <f t="shared" si="414"/>
        <v>21515987.738387566</v>
      </c>
      <c r="Y572" s="23">
        <f t="shared" si="396"/>
        <v>3291111.6717186617</v>
      </c>
      <c r="Z572" s="3">
        <f t="shared" si="397"/>
        <v>0</v>
      </c>
      <c r="AA572" s="23">
        <f t="shared" si="398"/>
        <v>13503852.688127607</v>
      </c>
      <c r="AB572" s="26">
        <f t="shared" si="415"/>
        <v>39119824.999999985</v>
      </c>
      <c r="AC572" s="23">
        <f t="shared" si="416"/>
        <v>43923036</v>
      </c>
      <c r="AD572" s="23">
        <f t="shared" si="422"/>
        <v>4803211</v>
      </c>
      <c r="AE572" s="24">
        <f t="shared" si="430"/>
        <v>39119825</v>
      </c>
      <c r="AF572" s="3">
        <f t="shared" si="417"/>
        <v>0</v>
      </c>
      <c r="AG572" s="2">
        <f t="shared" si="399"/>
        <v>0</v>
      </c>
      <c r="AH572" s="2">
        <f t="shared" si="400"/>
        <v>1.3203304641671236</v>
      </c>
      <c r="AI572" s="23">
        <f t="shared" si="423"/>
        <v>20792330.341249742</v>
      </c>
      <c r="AJ572" s="23">
        <f t="shared" si="401"/>
        <v>649463.16581635969</v>
      </c>
      <c r="AK572" s="23">
        <f t="shared" si="402"/>
        <v>0</v>
      </c>
      <c r="AL572" s="23">
        <f t="shared" si="427"/>
        <v>448007.13159004226</v>
      </c>
      <c r="AM572" s="23">
        <f t="shared" si="428"/>
        <v>43644619498.616295</v>
      </c>
      <c r="AN572" s="16">
        <f t="shared" si="418"/>
        <v>0</v>
      </c>
      <c r="AO572" s="23">
        <f t="shared" si="419"/>
        <v>61993.375821793838</v>
      </c>
      <c r="AP572" s="22">
        <f t="shared" si="420"/>
        <v>133634.56269520303</v>
      </c>
      <c r="AQ572" s="30">
        <f t="shared" si="403"/>
        <v>56873728.906073011</v>
      </c>
      <c r="AR572" s="28">
        <f t="shared" si="404"/>
        <v>995100.12182514509</v>
      </c>
      <c r="AS572" s="25">
        <f t="shared" si="405"/>
        <v>48012798.233508334</v>
      </c>
      <c r="AT572" s="32">
        <f t="shared" si="406"/>
        <v>0</v>
      </c>
      <c r="AU572" s="23">
        <f t="shared" si="407"/>
        <v>0</v>
      </c>
      <c r="AV572" s="22">
        <f t="shared" si="408"/>
        <v>6359945.8260517437</v>
      </c>
      <c r="AW572" s="31">
        <f t="shared" si="421"/>
        <v>56873728.906072974</v>
      </c>
    </row>
    <row r="573" spans="1:53" x14ac:dyDescent="0.25">
      <c r="A573">
        <f t="shared" si="429"/>
        <v>352</v>
      </c>
      <c r="B573" t="s">
        <v>8</v>
      </c>
      <c r="C573" s="27">
        <f t="shared" si="386"/>
        <v>0</v>
      </c>
      <c r="D573" s="27">
        <f t="shared" si="409"/>
        <v>0</v>
      </c>
      <c r="E573" s="27" t="b">
        <f t="shared" si="385"/>
        <v>0</v>
      </c>
      <c r="F573" s="29">
        <f t="shared" si="387"/>
        <v>0</v>
      </c>
      <c r="G573" s="27">
        <f t="shared" si="410"/>
        <v>0</v>
      </c>
      <c r="H573" s="22">
        <f t="shared" si="388"/>
        <v>129127741.75096661</v>
      </c>
      <c r="I573" s="23">
        <f t="shared" si="389"/>
        <v>121733668.02469167</v>
      </c>
      <c r="J573" s="23">
        <f t="shared" si="390"/>
        <v>154</v>
      </c>
      <c r="K573" s="19">
        <f t="shared" si="411"/>
        <v>2.1556264830511722</v>
      </c>
      <c r="L573" s="16">
        <f t="shared" si="391"/>
        <v>0.96271841143643333</v>
      </c>
      <c r="M573" s="23">
        <f>M572-IF($B573="B",(Percent_Rent_In_Elsies*2.49%/12 * H572)/K572,0)+IF($B573="D",N573,0)+IF(B573="D",AK572)+IF(B573="C",F572*90%)-(Y573-Y572)-IF($B573="A",Q572/K572) + IF($B573="A",Q572/K572)</f>
        <v>-2653.1969203787448</v>
      </c>
      <c r="N573" s="23">
        <f t="shared" si="392"/>
        <v>0</v>
      </c>
      <c r="O573" s="22">
        <f t="shared" si="393"/>
        <v>0</v>
      </c>
      <c r="P573" s="22">
        <f t="shared" si="424"/>
        <v>0</v>
      </c>
      <c r="Q573" s="22">
        <f t="shared" si="425"/>
        <v>0</v>
      </c>
      <c r="R573" s="22">
        <f t="shared" si="394"/>
        <v>1391530.5445217071</v>
      </c>
      <c r="S573" s="16">
        <f t="shared" si="431"/>
        <v>114354.18016604583</v>
      </c>
      <c r="T573" s="15">
        <f t="shared" si="395"/>
        <v>0</v>
      </c>
      <c r="U573" s="23">
        <f t="shared" si="412"/>
        <v>842253.00270744762</v>
      </c>
      <c r="V573" s="23">
        <f t="shared" si="413"/>
        <v>69569.056989604884</v>
      </c>
      <c r="W573" s="23">
        <f t="shared" si="426"/>
        <v>27389.64814093184</v>
      </c>
      <c r="X573" s="23">
        <f t="shared" si="414"/>
        <v>21515987.738387566</v>
      </c>
      <c r="Y573" s="23">
        <f t="shared" si="396"/>
        <v>3313426.0625672168</v>
      </c>
      <c r="Z573" s="3">
        <f t="shared" si="397"/>
        <v>0</v>
      </c>
      <c r="AA573" s="23">
        <f t="shared" si="398"/>
        <v>13503852.688127607</v>
      </c>
      <c r="AB573" s="26">
        <f t="shared" si="415"/>
        <v>39269824.999999993</v>
      </c>
      <c r="AC573" s="23">
        <f t="shared" si="416"/>
        <v>44073036</v>
      </c>
      <c r="AD573" s="23">
        <f t="shared" si="422"/>
        <v>4803211</v>
      </c>
      <c r="AE573" s="24">
        <f t="shared" si="430"/>
        <v>39269825</v>
      </c>
      <c r="AF573" s="3">
        <f t="shared" si="417"/>
        <v>21513334.54146719</v>
      </c>
      <c r="AG573" s="2">
        <f t="shared" si="399"/>
        <v>0</v>
      </c>
      <c r="AH573" s="2">
        <f t="shared" si="400"/>
        <v>1.3152871626086096</v>
      </c>
      <c r="AI573" s="23">
        <f t="shared" si="423"/>
        <v>20792330.341249742</v>
      </c>
      <c r="AJ573" s="23">
        <f t="shared" si="401"/>
        <v>649463.16581635969</v>
      </c>
      <c r="AK573" s="23">
        <f t="shared" si="402"/>
        <v>-29369.118085452821</v>
      </c>
      <c r="AL573" s="23">
        <f t="shared" si="427"/>
        <v>0</v>
      </c>
      <c r="AM573" s="23">
        <f t="shared" si="428"/>
        <v>0</v>
      </c>
      <c r="AN573" s="16">
        <f t="shared" si="418"/>
        <v>0</v>
      </c>
      <c r="AO573" s="23">
        <f t="shared" si="419"/>
        <v>0</v>
      </c>
      <c r="AP573" s="22">
        <f t="shared" si="420"/>
        <v>0</v>
      </c>
      <c r="AQ573" s="30">
        <f t="shared" si="403"/>
        <v>56665551.973005451</v>
      </c>
      <c r="AR573" s="28">
        <f t="shared" si="404"/>
        <v>786923.18875758187</v>
      </c>
      <c r="AS573" s="25">
        <f t="shared" si="405"/>
        <v>48012798.233508334</v>
      </c>
      <c r="AT573" s="32">
        <f t="shared" si="406"/>
        <v>0</v>
      </c>
      <c r="AU573" s="23">
        <f t="shared" si="407"/>
        <v>0</v>
      </c>
      <c r="AV573" s="22">
        <f t="shared" si="408"/>
        <v>6359945.8260517437</v>
      </c>
      <c r="AW573" s="31">
        <f t="shared" si="421"/>
        <v>56665551.973005414</v>
      </c>
    </row>
    <row r="574" spans="1:53" x14ac:dyDescent="0.25">
      <c r="A574" s="21">
        <f t="shared" si="429"/>
        <v>352</v>
      </c>
      <c r="B574" s="21" t="s">
        <v>9</v>
      </c>
      <c r="C574" s="27">
        <f t="shared" si="386"/>
        <v>0</v>
      </c>
      <c r="D574" s="27">
        <f t="shared" si="409"/>
        <v>0</v>
      </c>
      <c r="E574" s="27" t="b">
        <f t="shared" si="385"/>
        <v>0</v>
      </c>
      <c r="F574" s="29">
        <f t="shared" si="387"/>
        <v>0</v>
      </c>
      <c r="G574" s="27">
        <f t="shared" si="410"/>
        <v>0</v>
      </c>
      <c r="H574" s="22">
        <f t="shared" si="388"/>
        <v>129127741.75096661</v>
      </c>
      <c r="I574" s="23">
        <f t="shared" si="389"/>
        <v>121733668.02469167</v>
      </c>
      <c r="J574" s="23">
        <f t="shared" si="390"/>
        <v>154</v>
      </c>
      <c r="K574" s="19">
        <f t="shared" si="411"/>
        <v>2.1556264830511722</v>
      </c>
      <c r="L574" s="16">
        <f t="shared" si="391"/>
        <v>0.96271841143643333</v>
      </c>
      <c r="M574" s="23">
        <f>M573-IF($B574="B",(Percent_Rent_In_Elsies*2.49%/12 * H573)/K573,0)+IF($B574="D",N574,0)+IF(B574="D",AK573)+IF(B574="C",F573*90%)-(Y574-Y573)-IF($B574="A",Q573/K573) + IF($B574="A",Q573/K573)</f>
        <v>-32022.315005831566</v>
      </c>
      <c r="N574" s="23">
        <f t="shared" si="392"/>
        <v>0</v>
      </c>
      <c r="O574" s="22">
        <f t="shared" si="393"/>
        <v>59177.209019350616</v>
      </c>
      <c r="P574" s="22">
        <f t="shared" si="424"/>
        <v>0</v>
      </c>
      <c r="Q574" s="22">
        <f t="shared" si="425"/>
        <v>0</v>
      </c>
      <c r="R574" s="22">
        <f t="shared" si="394"/>
        <v>1391530.5445217071</v>
      </c>
      <c r="S574" s="16">
        <f t="shared" si="431"/>
        <v>0</v>
      </c>
      <c r="T574" s="15">
        <f t="shared" si="395"/>
        <v>55176.971146695214</v>
      </c>
      <c r="U574" s="23">
        <f t="shared" si="412"/>
        <v>842253.00270744762</v>
      </c>
      <c r="V574" s="23">
        <f t="shared" si="413"/>
        <v>0</v>
      </c>
      <c r="W574" s="23">
        <f t="shared" si="426"/>
        <v>96958.70513053672</v>
      </c>
      <c r="X574" s="23">
        <f t="shared" si="414"/>
        <v>21515987.738387566</v>
      </c>
      <c r="Y574" s="23">
        <f t="shared" si="396"/>
        <v>3313426.0625672168</v>
      </c>
      <c r="Z574" s="3">
        <f t="shared" si="397"/>
        <v>0</v>
      </c>
      <c r="AA574" s="23">
        <f t="shared" si="398"/>
        <v>13533221.80621306</v>
      </c>
      <c r="AB574" s="26">
        <f t="shared" si="415"/>
        <v>39269824.999999993</v>
      </c>
      <c r="AC574" s="23">
        <f t="shared" si="416"/>
        <v>44073036</v>
      </c>
      <c r="AD574" s="23">
        <f t="shared" si="422"/>
        <v>4803211</v>
      </c>
      <c r="AE574" s="24">
        <f t="shared" si="430"/>
        <v>39269825</v>
      </c>
      <c r="AF574" s="3">
        <f t="shared" si="417"/>
        <v>0</v>
      </c>
      <c r="AG574" s="2">
        <f t="shared" si="399"/>
        <v>0</v>
      </c>
      <c r="AH574" s="2">
        <f t="shared" si="400"/>
        <v>1.3152871626086096</v>
      </c>
      <c r="AI574" s="23">
        <f t="shared" si="423"/>
        <v>20837550.947484642</v>
      </c>
      <c r="AJ574" s="23">
        <f t="shared" si="401"/>
        <v>649463.16581635969</v>
      </c>
      <c r="AK574" s="23">
        <f t="shared" si="402"/>
        <v>0</v>
      </c>
      <c r="AL574" s="23">
        <f t="shared" si="427"/>
        <v>0</v>
      </c>
      <c r="AM574" s="23">
        <f t="shared" si="428"/>
        <v>0</v>
      </c>
      <c r="AN574" s="16">
        <f t="shared" si="418"/>
        <v>0</v>
      </c>
      <c r="AO574" s="23">
        <f t="shared" si="419"/>
        <v>0</v>
      </c>
      <c r="AP574" s="22">
        <f t="shared" si="420"/>
        <v>0</v>
      </c>
      <c r="AQ574" s="30">
        <f t="shared" si="403"/>
        <v>56665551.973005451</v>
      </c>
      <c r="AR574" s="28">
        <f t="shared" si="404"/>
        <v>786923.18875758187</v>
      </c>
      <c r="AS574" s="25">
        <f t="shared" si="405"/>
        <v>48012798.233508334</v>
      </c>
      <c r="AT574" s="32">
        <f t="shared" si="406"/>
        <v>0</v>
      </c>
      <c r="AU574" s="23">
        <f t="shared" si="407"/>
        <v>0</v>
      </c>
      <c r="AV574" s="22">
        <f t="shared" si="408"/>
        <v>6359945.8260517437</v>
      </c>
      <c r="AW574" s="31">
        <f t="shared" si="421"/>
        <v>56665551.973005414</v>
      </c>
      <c r="AX574" s="21"/>
      <c r="AY574" s="21"/>
      <c r="AZ574" s="21"/>
      <c r="BA574" s="21"/>
    </row>
    <row r="575" spans="1:53" x14ac:dyDescent="0.25">
      <c r="A575" s="21">
        <f t="shared" si="429"/>
        <v>352</v>
      </c>
      <c r="B575" s="21" t="s">
        <v>28</v>
      </c>
      <c r="C575" s="27">
        <f t="shared" si="386"/>
        <v>0</v>
      </c>
      <c r="D575" s="27">
        <f t="shared" si="409"/>
        <v>0</v>
      </c>
      <c r="E575" s="27" t="b">
        <f t="shared" si="385"/>
        <v>0</v>
      </c>
      <c r="F575" s="29">
        <f t="shared" si="387"/>
        <v>0</v>
      </c>
      <c r="G575" s="27">
        <f t="shared" si="410"/>
        <v>0</v>
      </c>
      <c r="H575" s="22">
        <f t="shared" si="388"/>
        <v>129127741.75096661</v>
      </c>
      <c r="I575" s="23">
        <f t="shared" si="389"/>
        <v>121733668.02469167</v>
      </c>
      <c r="J575" s="23">
        <f t="shared" si="390"/>
        <v>154</v>
      </c>
      <c r="K575" s="19">
        <f t="shared" si="411"/>
        <v>2.1556264830511722</v>
      </c>
      <c r="L575" s="16">
        <f t="shared" si="391"/>
        <v>0.96271841143643333</v>
      </c>
      <c r="M575" s="23">
        <f>M574-IF($B575="B",(Percent_Rent_In_Elsies*2.49%/12 * H574)/K574,0)+IF($B575="D",N575,0)+IF(B575="D",AK574)+IF(B575="C",F574*90%)-(Y575-Y574)-IF($B575="A",Q574/K574) + IF($B575="A",Q574/K574)</f>
        <v>-32022.315005831566</v>
      </c>
      <c r="N575" s="23">
        <f t="shared" si="392"/>
        <v>0</v>
      </c>
      <c r="O575" s="22">
        <f t="shared" si="393"/>
        <v>0</v>
      </c>
      <c r="P575" s="22">
        <f t="shared" si="424"/>
        <v>0</v>
      </c>
      <c r="Q575" s="22">
        <f t="shared" si="425"/>
        <v>59177.209019350616</v>
      </c>
      <c r="R575" s="22">
        <f t="shared" si="394"/>
        <v>1391530.5445217071</v>
      </c>
      <c r="S575" s="16">
        <f t="shared" si="431"/>
        <v>0</v>
      </c>
      <c r="T575" s="15">
        <f t="shared" si="395"/>
        <v>0</v>
      </c>
      <c r="U575" s="23">
        <f t="shared" si="412"/>
        <v>842253.00270744762</v>
      </c>
      <c r="V575" s="23">
        <f t="shared" si="413"/>
        <v>0</v>
      </c>
      <c r="W575" s="23">
        <f t="shared" si="426"/>
        <v>0</v>
      </c>
      <c r="X575" s="23">
        <f t="shared" si="414"/>
        <v>21515987.738387566</v>
      </c>
      <c r="Y575" s="23">
        <f t="shared" si="396"/>
        <v>3313426.0625672168</v>
      </c>
      <c r="Z575" s="3">
        <f t="shared" si="397"/>
        <v>4847.9352565268364</v>
      </c>
      <c r="AA575" s="23">
        <f t="shared" si="398"/>
        <v>13605940.835060963</v>
      </c>
      <c r="AB575" s="26">
        <f t="shared" si="415"/>
        <v>39269824.999999993</v>
      </c>
      <c r="AC575" s="23">
        <f t="shared" si="416"/>
        <v>44073036</v>
      </c>
      <c r="AD575" s="23">
        <f t="shared" si="422"/>
        <v>4803211</v>
      </c>
      <c r="AE575" s="24">
        <f t="shared" si="430"/>
        <v>39269825</v>
      </c>
      <c r="AF575" s="3">
        <f t="shared" si="417"/>
        <v>0</v>
      </c>
      <c r="AG575" s="2">
        <f t="shared" si="399"/>
        <v>2.704147186768683E-3</v>
      </c>
      <c r="AH575" s="2">
        <f t="shared" si="400"/>
        <v>1.3152871626086096</v>
      </c>
      <c r="AI575" s="23">
        <f t="shared" si="423"/>
        <v>20949518.850632001</v>
      </c>
      <c r="AJ575" s="23">
        <f t="shared" si="401"/>
        <v>649463.16581635969</v>
      </c>
      <c r="AK575" s="23">
        <f t="shared" si="402"/>
        <v>0</v>
      </c>
      <c r="AL575" s="23">
        <f t="shared" si="427"/>
        <v>0</v>
      </c>
      <c r="AM575" s="23">
        <f t="shared" si="428"/>
        <v>0</v>
      </c>
      <c r="AN575" s="16">
        <f t="shared" si="418"/>
        <v>0</v>
      </c>
      <c r="AO575" s="23">
        <f t="shared" si="419"/>
        <v>0</v>
      </c>
      <c r="AP575" s="22">
        <f t="shared" si="420"/>
        <v>0</v>
      </c>
      <c r="AQ575" s="30">
        <f t="shared" si="403"/>
        <v>56665551.973005451</v>
      </c>
      <c r="AR575" s="28">
        <f t="shared" si="404"/>
        <v>786923.18875758187</v>
      </c>
      <c r="AS575" s="25">
        <f t="shared" si="405"/>
        <v>48012798.233508334</v>
      </c>
      <c r="AT575" s="32">
        <f t="shared" si="406"/>
        <v>9695.8705130536728</v>
      </c>
      <c r="AU575" s="23">
        <f t="shared" si="407"/>
        <v>9695.8705130536728</v>
      </c>
      <c r="AV575" s="22">
        <f t="shared" si="408"/>
        <v>6415122.797198439</v>
      </c>
      <c r="AW575" s="31">
        <f t="shared" si="421"/>
        <v>56665551.973005414</v>
      </c>
      <c r="AX575" s="21"/>
      <c r="AY575" s="21"/>
      <c r="AZ575" s="21"/>
      <c r="BA575" s="21"/>
    </row>
    <row r="576" spans="1:53" x14ac:dyDescent="0.25">
      <c r="A576">
        <f t="shared" si="429"/>
        <v>353</v>
      </c>
      <c r="B576" t="s">
        <v>6</v>
      </c>
      <c r="C576" s="27">
        <f t="shared" si="386"/>
        <v>0</v>
      </c>
      <c r="D576" s="27">
        <f t="shared" si="409"/>
        <v>0</v>
      </c>
      <c r="E576" s="27" t="b">
        <f t="shared" si="385"/>
        <v>0</v>
      </c>
      <c r="F576" s="29">
        <f t="shared" si="387"/>
        <v>0</v>
      </c>
      <c r="G576" s="27">
        <f t="shared" si="410"/>
        <v>0</v>
      </c>
      <c r="H576" s="22">
        <f t="shared" si="388"/>
        <v>130639617.77429008</v>
      </c>
      <c r="I576" s="23">
        <f t="shared" si="389"/>
        <v>121733668.02469167</v>
      </c>
      <c r="J576" s="23">
        <f t="shared" si="390"/>
        <v>156</v>
      </c>
      <c r="K576" s="19">
        <f t="shared" si="411"/>
        <v>2.1772366385437598</v>
      </c>
      <c r="L576" s="16">
        <f t="shared" si="391"/>
        <v>0.97399027961693518</v>
      </c>
      <c r="M576" s="23">
        <f>M575-IF($B576="B",(Percent_Rent_In_Elsies*2.49%/12 * H575)/K575,0)+IF($B576="D",N576,0)+IF(B576="D",AK575)+IF(B576="C",F575*90%)-(Y576-Y575)-IF($B576="A",Q575/K575) + IF($B576="A",Q575/K575)</f>
        <v>-32022.315005831562</v>
      </c>
      <c r="N576" s="23">
        <f t="shared" si="392"/>
        <v>0</v>
      </c>
      <c r="O576" s="22">
        <f t="shared" si="393"/>
        <v>0</v>
      </c>
      <c r="P576" s="22">
        <f t="shared" si="424"/>
        <v>0</v>
      </c>
      <c r="Q576" s="22">
        <f t="shared" si="425"/>
        <v>0</v>
      </c>
      <c r="R576" s="22">
        <f t="shared" si="394"/>
        <v>1391530.5445217071</v>
      </c>
      <c r="S576" s="16">
        <f t="shared" si="431"/>
        <v>0</v>
      </c>
      <c r="T576" s="15">
        <f t="shared" si="395"/>
        <v>0</v>
      </c>
      <c r="U576" s="23">
        <f t="shared" si="412"/>
        <v>842253.00270744762</v>
      </c>
      <c r="V576" s="23">
        <f t="shared" si="413"/>
        <v>0</v>
      </c>
      <c r="W576" s="23">
        <f t="shared" si="426"/>
        <v>27452.441081345638</v>
      </c>
      <c r="X576" s="23">
        <f t="shared" si="414"/>
        <v>21512774.973588858</v>
      </c>
      <c r="Y576" s="23">
        <f t="shared" si="396"/>
        <v>3313426.0625672168</v>
      </c>
      <c r="Z576" s="3">
        <f t="shared" si="397"/>
        <v>0</v>
      </c>
      <c r="AA576" s="23">
        <f t="shared" si="398"/>
        <v>13605940.835060963</v>
      </c>
      <c r="AB576" s="26">
        <f t="shared" si="415"/>
        <v>39269825</v>
      </c>
      <c r="AC576" s="23">
        <f t="shared" si="416"/>
        <v>44073036</v>
      </c>
      <c r="AD576" s="23">
        <f t="shared" si="422"/>
        <v>4803211</v>
      </c>
      <c r="AE576" s="24">
        <f t="shared" si="430"/>
        <v>39269825</v>
      </c>
      <c r="AF576" s="3">
        <f t="shared" si="417"/>
        <v>0</v>
      </c>
      <c r="AG576" s="2">
        <f t="shared" si="399"/>
        <v>0</v>
      </c>
      <c r="AH576" s="2">
        <f t="shared" si="400"/>
        <v>1.3306870379411173</v>
      </c>
      <c r="AI576" s="23">
        <f t="shared" si="423"/>
        <v>21159537.777109582</v>
      </c>
      <c r="AJ576" s="23">
        <f t="shared" si="401"/>
        <v>643016.92118151509</v>
      </c>
      <c r="AK576" s="23">
        <f t="shared" si="402"/>
        <v>0</v>
      </c>
      <c r="AL576" s="23">
        <f t="shared" si="427"/>
        <v>0</v>
      </c>
      <c r="AM576" s="23">
        <f t="shared" si="428"/>
        <v>0</v>
      </c>
      <c r="AN576" s="16">
        <f t="shared" si="418"/>
        <v>0</v>
      </c>
      <c r="AO576" s="23">
        <f t="shared" si="419"/>
        <v>0</v>
      </c>
      <c r="AP576" s="22">
        <f t="shared" si="420"/>
        <v>0</v>
      </c>
      <c r="AQ576" s="30">
        <f t="shared" si="403"/>
        <v>56606433.941195123</v>
      </c>
      <c r="AR576" s="28">
        <f t="shared" si="404"/>
        <v>786982.36596660118</v>
      </c>
      <c r="AS576" s="25">
        <f t="shared" si="405"/>
        <v>48012798.233508334</v>
      </c>
      <c r="AT576" s="32">
        <f t="shared" si="406"/>
        <v>0</v>
      </c>
      <c r="AU576" s="23">
        <f t="shared" si="407"/>
        <v>0</v>
      </c>
      <c r="AV576" s="22">
        <f t="shared" si="408"/>
        <v>6415122.797198439</v>
      </c>
      <c r="AW576" s="31">
        <f t="shared" si="421"/>
        <v>56606433.941195078</v>
      </c>
    </row>
    <row r="577" spans="1:53" x14ac:dyDescent="0.25">
      <c r="A577">
        <f t="shared" si="429"/>
        <v>353</v>
      </c>
      <c r="B577" t="s">
        <v>7</v>
      </c>
      <c r="C577" s="27">
        <f t="shared" si="386"/>
        <v>0</v>
      </c>
      <c r="D577" s="27">
        <f t="shared" si="409"/>
        <v>217723.66385437598</v>
      </c>
      <c r="E577" s="27" t="b">
        <f t="shared" si="385"/>
        <v>0</v>
      </c>
      <c r="F577" s="29">
        <f t="shared" si="387"/>
        <v>100000</v>
      </c>
      <c r="G577" s="27">
        <f t="shared" si="410"/>
        <v>0</v>
      </c>
      <c r="H577" s="22">
        <f t="shared" si="388"/>
        <v>130857341.43814448</v>
      </c>
      <c r="I577" s="23">
        <f t="shared" si="389"/>
        <v>121957205.84474055</v>
      </c>
      <c r="J577" s="23">
        <f t="shared" si="390"/>
        <v>156</v>
      </c>
      <c r="K577" s="19">
        <f t="shared" si="411"/>
        <v>2.1772366385437598</v>
      </c>
      <c r="L577" s="16">
        <f t="shared" si="391"/>
        <v>0.97399027961693518</v>
      </c>
      <c r="M577" s="23">
        <f>M576-IF($B577="B",(Percent_Rent_In_Elsies*2.49%/12 * H576)/K576,0)+IF($B577="D",N577,0)+IF(B577="D",AK576)+IF(B577="C",F576*90%)-(Y577-Y576)-IF($B577="A",Q576/K576) + IF($B577="A",Q576/K576)</f>
        <v>-94274.897495661731</v>
      </c>
      <c r="N577" s="23">
        <f t="shared" si="392"/>
        <v>0</v>
      </c>
      <c r="O577" s="22">
        <f t="shared" si="393"/>
        <v>0</v>
      </c>
      <c r="P577" s="22">
        <f t="shared" si="424"/>
        <v>0</v>
      </c>
      <c r="Q577" s="22">
        <f t="shared" si="425"/>
        <v>0</v>
      </c>
      <c r="R577" s="22">
        <f t="shared" si="394"/>
        <v>1275569.6658115648</v>
      </c>
      <c r="S577" s="16">
        <f t="shared" si="431"/>
        <v>115960.87871014226</v>
      </c>
      <c r="T577" s="15">
        <f t="shared" si="395"/>
        <v>0</v>
      </c>
      <c r="U577" s="23">
        <f t="shared" si="412"/>
        <v>772065.25248182705</v>
      </c>
      <c r="V577" s="23">
        <f t="shared" si="413"/>
        <v>70187.750225620635</v>
      </c>
      <c r="W577" s="23">
        <f t="shared" si="426"/>
        <v>27452.441081345638</v>
      </c>
      <c r="X577" s="23">
        <f t="shared" si="414"/>
        <v>21512774.973588858</v>
      </c>
      <c r="Y577" s="23">
        <f t="shared" si="396"/>
        <v>3313426.0625672168</v>
      </c>
      <c r="Z577" s="3">
        <f t="shared" si="397"/>
        <v>0</v>
      </c>
      <c r="AA577" s="23">
        <f t="shared" si="398"/>
        <v>13605940.835060963</v>
      </c>
      <c r="AB577" s="26">
        <f t="shared" si="415"/>
        <v>39269825</v>
      </c>
      <c r="AC577" s="23">
        <f t="shared" si="416"/>
        <v>44073036</v>
      </c>
      <c r="AD577" s="23">
        <f t="shared" si="422"/>
        <v>4803211</v>
      </c>
      <c r="AE577" s="24">
        <f t="shared" si="430"/>
        <v>39269825</v>
      </c>
      <c r="AF577" s="3">
        <f t="shared" si="417"/>
        <v>0</v>
      </c>
      <c r="AG577" s="2">
        <f t="shared" si="399"/>
        <v>0</v>
      </c>
      <c r="AH577" s="2">
        <f t="shared" si="400"/>
        <v>1.3329047576671857</v>
      </c>
      <c r="AI577" s="23">
        <f t="shared" si="423"/>
        <v>21159537.777109582</v>
      </c>
      <c r="AJ577" s="23">
        <f t="shared" si="401"/>
        <v>643016.92118151509</v>
      </c>
      <c r="AK577" s="23">
        <f t="shared" si="402"/>
        <v>0</v>
      </c>
      <c r="AL577" s="23">
        <f t="shared" si="427"/>
        <v>367207.43585984036</v>
      </c>
      <c r="AM577" s="23">
        <f t="shared" si="428"/>
        <v>35418089226.232979</v>
      </c>
      <c r="AN577" s="16">
        <f t="shared" si="418"/>
        <v>0</v>
      </c>
      <c r="AO577" s="23">
        <f t="shared" si="419"/>
        <v>62252.582489830173</v>
      </c>
      <c r="AP577" s="22">
        <f t="shared" si="420"/>
        <v>135538.60344082597</v>
      </c>
      <c r="AQ577" s="30">
        <f t="shared" si="403"/>
        <v>57094082.733801909</v>
      </c>
      <c r="AR577" s="28">
        <f t="shared" si="404"/>
        <v>921368.89127818018</v>
      </c>
      <c r="AS577" s="25">
        <f t="shared" si="405"/>
        <v>48230521.897362709</v>
      </c>
      <c r="AT577" s="32">
        <f t="shared" si="406"/>
        <v>0</v>
      </c>
      <c r="AU577" s="23">
        <f t="shared" si="407"/>
        <v>0</v>
      </c>
      <c r="AV577" s="22">
        <f t="shared" si="408"/>
        <v>6415122.797198439</v>
      </c>
      <c r="AW577" s="31">
        <f t="shared" si="421"/>
        <v>57094082.733801857</v>
      </c>
    </row>
    <row r="578" spans="1:53" s="21" customFormat="1" x14ac:dyDescent="0.25">
      <c r="A578">
        <f t="shared" si="429"/>
        <v>353</v>
      </c>
      <c r="B578" t="s">
        <v>8</v>
      </c>
      <c r="C578" s="27">
        <f t="shared" si="386"/>
        <v>0</v>
      </c>
      <c r="D578" s="27">
        <f t="shared" si="409"/>
        <v>0</v>
      </c>
      <c r="E578" s="27" t="b">
        <f t="shared" si="385"/>
        <v>0</v>
      </c>
      <c r="F578" s="29">
        <f t="shared" si="387"/>
        <v>0</v>
      </c>
      <c r="G578" s="27">
        <f t="shared" si="410"/>
        <v>0</v>
      </c>
      <c r="H578" s="22">
        <f t="shared" si="388"/>
        <v>130857341.43814446</v>
      </c>
      <c r="I578" s="23">
        <f t="shared" si="389"/>
        <v>121957205.84474055</v>
      </c>
      <c r="J578" s="23">
        <f t="shared" si="390"/>
        <v>156</v>
      </c>
      <c r="K578" s="19">
        <f t="shared" si="411"/>
        <v>2.1772366385437598</v>
      </c>
      <c r="L578" s="16">
        <f t="shared" si="391"/>
        <v>0.97399027961693518</v>
      </c>
      <c r="M578" s="23">
        <f>M577-IF($B578="B",(Percent_Rent_In_Elsies*2.49%/12 * H577)/K577,0)+IF($B578="D",N578,0)+IF(B578="D",AK577)+IF(B578="C",F577*90%)-(Y578-Y577)-IF($B578="A",Q577/K577) + IF($B578="A",Q577/K577)</f>
        <v>-19300.292573535218</v>
      </c>
      <c r="N578" s="23">
        <f t="shared" si="392"/>
        <v>0</v>
      </c>
      <c r="O578" s="22">
        <f t="shared" si="393"/>
        <v>0</v>
      </c>
      <c r="P578" s="22">
        <f t="shared" si="424"/>
        <v>0</v>
      </c>
      <c r="Q578" s="22">
        <f t="shared" si="425"/>
        <v>0</v>
      </c>
      <c r="R578" s="22">
        <f t="shared" si="394"/>
        <v>1411108.2692523908</v>
      </c>
      <c r="S578" s="16">
        <f t="shared" si="431"/>
        <v>115960.87871014226</v>
      </c>
      <c r="T578" s="15">
        <f t="shared" si="395"/>
        <v>0</v>
      </c>
      <c r="U578" s="23">
        <f t="shared" si="412"/>
        <v>844317.83497165726</v>
      </c>
      <c r="V578" s="23">
        <f t="shared" si="413"/>
        <v>70187.750225620635</v>
      </c>
      <c r="W578" s="23">
        <f t="shared" si="426"/>
        <v>27452.441081345638</v>
      </c>
      <c r="X578" s="23">
        <f t="shared" si="414"/>
        <v>21512774.973588858</v>
      </c>
      <c r="Y578" s="23">
        <f t="shared" si="396"/>
        <v>3328451.4576450903</v>
      </c>
      <c r="Z578" s="3">
        <f t="shared" si="397"/>
        <v>0</v>
      </c>
      <c r="AA578" s="23">
        <f t="shared" si="398"/>
        <v>13605940.835060963</v>
      </c>
      <c r="AB578" s="26">
        <f t="shared" si="415"/>
        <v>39369825</v>
      </c>
      <c r="AC578" s="23">
        <f t="shared" si="416"/>
        <v>44173036</v>
      </c>
      <c r="AD578" s="23">
        <f t="shared" si="422"/>
        <v>4803211</v>
      </c>
      <c r="AE578" s="24">
        <f t="shared" si="430"/>
        <v>39369825</v>
      </c>
      <c r="AF578" s="3">
        <f t="shared" si="417"/>
        <v>21493474.681015324</v>
      </c>
      <c r="AG578" s="2">
        <f t="shared" si="399"/>
        <v>0</v>
      </c>
      <c r="AH578" s="2">
        <f t="shared" si="400"/>
        <v>1.3295191577625196</v>
      </c>
      <c r="AI578" s="23">
        <f t="shared" si="423"/>
        <v>21159537.777109582</v>
      </c>
      <c r="AJ578" s="23">
        <f t="shared" si="401"/>
        <v>643016.92118151509</v>
      </c>
      <c r="AK578" s="23">
        <f t="shared" si="402"/>
        <v>-21034.66605773996</v>
      </c>
      <c r="AL578" s="23">
        <f t="shared" si="427"/>
        <v>0</v>
      </c>
      <c r="AM578" s="23">
        <f t="shared" si="428"/>
        <v>0</v>
      </c>
      <c r="AN578" s="16">
        <f t="shared" si="418"/>
        <v>0</v>
      </c>
      <c r="AO578" s="23">
        <f t="shared" si="419"/>
        <v>0</v>
      </c>
      <c r="AP578" s="22">
        <f t="shared" si="420"/>
        <v>0</v>
      </c>
      <c r="AQ578" s="30">
        <f t="shared" si="403"/>
        <v>56953906.795920864</v>
      </c>
      <c r="AR578" s="28">
        <f t="shared" si="404"/>
        <v>781192.95339713653</v>
      </c>
      <c r="AS578" s="25">
        <f t="shared" si="405"/>
        <v>48230521.897362709</v>
      </c>
      <c r="AT578" s="32">
        <f t="shared" si="406"/>
        <v>0</v>
      </c>
      <c r="AU578" s="23">
        <f t="shared" si="407"/>
        <v>0</v>
      </c>
      <c r="AV578" s="22">
        <f t="shared" si="408"/>
        <v>6415122.797198439</v>
      </c>
      <c r="AW578" s="31">
        <f t="shared" si="421"/>
        <v>56953906.795920819</v>
      </c>
      <c r="AX578"/>
      <c r="AY578"/>
      <c r="AZ578"/>
      <c r="BA578"/>
    </row>
    <row r="579" spans="1:53" s="21" customFormat="1" x14ac:dyDescent="0.25">
      <c r="A579">
        <f t="shared" si="429"/>
        <v>353</v>
      </c>
      <c r="B579" t="s">
        <v>9</v>
      </c>
      <c r="C579" s="27">
        <f t="shared" si="386"/>
        <v>0</v>
      </c>
      <c r="D579" s="27">
        <f t="shared" si="409"/>
        <v>0</v>
      </c>
      <c r="E579" s="27" t="b">
        <f t="shared" si="385"/>
        <v>0</v>
      </c>
      <c r="F579" s="29">
        <f t="shared" si="387"/>
        <v>0</v>
      </c>
      <c r="G579" s="27">
        <f t="shared" si="410"/>
        <v>0</v>
      </c>
      <c r="H579" s="22">
        <f t="shared" si="388"/>
        <v>130857341.43814446</v>
      </c>
      <c r="I579" s="23">
        <f t="shared" si="389"/>
        <v>121957205.84474055</v>
      </c>
      <c r="J579" s="23">
        <f t="shared" si="390"/>
        <v>156</v>
      </c>
      <c r="K579" s="19">
        <f t="shared" si="411"/>
        <v>2.1772366385437598</v>
      </c>
      <c r="L579" s="16">
        <f t="shared" si="391"/>
        <v>0.97399027961693518</v>
      </c>
      <c r="M579" s="23">
        <f>M578-IF($B579="B",(Percent_Rent_In_Elsies*2.49%/12 * H578)/K578,0)+IF($B579="D",N579,0)+IF(B579="D",AK578)+IF(B579="C",F578*90%)-(Y579-Y578)-IF($B579="A",Q578/K578) + IF($B579="A",Q578/K578)</f>
        <v>-40334.958631275178</v>
      </c>
      <c r="N579" s="23">
        <f t="shared" si="392"/>
        <v>0</v>
      </c>
      <c r="O579" s="22">
        <f t="shared" si="393"/>
        <v>60116.290029413394</v>
      </c>
      <c r="P579" s="22">
        <f t="shared" si="424"/>
        <v>0</v>
      </c>
      <c r="Q579" s="22">
        <f t="shared" si="425"/>
        <v>0</v>
      </c>
      <c r="R579" s="22">
        <f t="shared" si="394"/>
        <v>1411108.2692523908</v>
      </c>
      <c r="S579" s="16">
        <f t="shared" si="431"/>
        <v>0</v>
      </c>
      <c r="T579" s="15">
        <f t="shared" si="395"/>
        <v>55844.58868072887</v>
      </c>
      <c r="U579" s="23">
        <f t="shared" si="412"/>
        <v>844317.83497165726</v>
      </c>
      <c r="V579" s="23">
        <f t="shared" si="413"/>
        <v>0</v>
      </c>
      <c r="W579" s="23">
        <f t="shared" si="426"/>
        <v>97640.19130696627</v>
      </c>
      <c r="X579" s="23">
        <f t="shared" si="414"/>
        <v>21512774.973588858</v>
      </c>
      <c r="Y579" s="23">
        <f t="shared" si="396"/>
        <v>3328451.4576450903</v>
      </c>
      <c r="Z579" s="3">
        <f t="shared" si="397"/>
        <v>0</v>
      </c>
      <c r="AA579" s="23">
        <f t="shared" si="398"/>
        <v>13626975.501118703</v>
      </c>
      <c r="AB579" s="26">
        <f t="shared" si="415"/>
        <v>39369825</v>
      </c>
      <c r="AC579" s="23">
        <f t="shared" si="416"/>
        <v>44173036</v>
      </c>
      <c r="AD579" s="23">
        <f t="shared" si="422"/>
        <v>4803211</v>
      </c>
      <c r="AE579" s="24">
        <f t="shared" si="430"/>
        <v>39369825</v>
      </c>
      <c r="AF579" s="3">
        <f t="shared" si="417"/>
        <v>0</v>
      </c>
      <c r="AG579" s="2">
        <f t="shared" si="399"/>
        <v>0</v>
      </c>
      <c r="AH579" s="2">
        <f t="shared" si="400"/>
        <v>1.3295191577625196</v>
      </c>
      <c r="AI579" s="23">
        <f t="shared" si="423"/>
        <v>21192250.238267042</v>
      </c>
      <c r="AJ579" s="23">
        <f t="shared" si="401"/>
        <v>643016.92118151509</v>
      </c>
      <c r="AK579" s="23">
        <f t="shared" si="402"/>
        <v>0</v>
      </c>
      <c r="AL579" s="23">
        <f t="shared" si="427"/>
        <v>0</v>
      </c>
      <c r="AM579" s="23">
        <f t="shared" si="428"/>
        <v>0</v>
      </c>
      <c r="AN579" s="16">
        <f t="shared" si="418"/>
        <v>0</v>
      </c>
      <c r="AO579" s="23">
        <f t="shared" si="419"/>
        <v>0</v>
      </c>
      <c r="AP579" s="22">
        <f t="shared" si="420"/>
        <v>0</v>
      </c>
      <c r="AQ579" s="30">
        <f t="shared" si="403"/>
        <v>56953906.795920864</v>
      </c>
      <c r="AR579" s="28">
        <f t="shared" si="404"/>
        <v>781192.95339713653</v>
      </c>
      <c r="AS579" s="25">
        <f t="shared" si="405"/>
        <v>48230521.897362709</v>
      </c>
      <c r="AT579" s="32">
        <f t="shared" si="406"/>
        <v>0</v>
      </c>
      <c r="AU579" s="23">
        <f t="shared" si="407"/>
        <v>0</v>
      </c>
      <c r="AV579" s="22">
        <f t="shared" si="408"/>
        <v>6415122.797198439</v>
      </c>
      <c r="AW579" s="31">
        <f t="shared" si="421"/>
        <v>56953906.795920819</v>
      </c>
      <c r="AX579"/>
      <c r="AY579"/>
      <c r="AZ579"/>
      <c r="BA579"/>
    </row>
    <row r="580" spans="1:53" x14ac:dyDescent="0.25">
      <c r="A580" s="21">
        <f t="shared" si="429"/>
        <v>353</v>
      </c>
      <c r="B580" s="21" t="s">
        <v>28</v>
      </c>
      <c r="C580" s="27">
        <f t="shared" si="386"/>
        <v>0</v>
      </c>
      <c r="D580" s="27">
        <f t="shared" si="409"/>
        <v>0</v>
      </c>
      <c r="E580" s="27" t="b">
        <f t="shared" si="385"/>
        <v>0</v>
      </c>
      <c r="F580" s="29">
        <f t="shared" si="387"/>
        <v>0</v>
      </c>
      <c r="G580" s="27">
        <f t="shared" si="410"/>
        <v>0</v>
      </c>
      <c r="H580" s="22">
        <f t="shared" si="388"/>
        <v>130857341.43814446</v>
      </c>
      <c r="I580" s="23">
        <f t="shared" si="389"/>
        <v>121957205.84474055</v>
      </c>
      <c r="J580" s="23">
        <f t="shared" si="390"/>
        <v>156</v>
      </c>
      <c r="K580" s="19">
        <f t="shared" si="411"/>
        <v>2.1772366385437598</v>
      </c>
      <c r="L580" s="16">
        <f t="shared" si="391"/>
        <v>0.97399027961693518</v>
      </c>
      <c r="M580" s="23">
        <f>M579-IF($B580="B",(Percent_Rent_In_Elsies*2.49%/12 * H579)/K579,0)+IF($B580="D",N580,0)+IF(B580="D",AK579)+IF(B580="C",F579*90%)-(Y580-Y579)-IF($B580="A",Q579/K579) + IF($B580="A",Q579/K579)</f>
        <v>-40334.958631275178</v>
      </c>
      <c r="N580" s="23">
        <f t="shared" si="392"/>
        <v>0</v>
      </c>
      <c r="O580" s="22">
        <f t="shared" si="393"/>
        <v>0</v>
      </c>
      <c r="P580" s="22">
        <f t="shared" si="424"/>
        <v>0</v>
      </c>
      <c r="Q580" s="22">
        <f t="shared" si="425"/>
        <v>60116.290029413394</v>
      </c>
      <c r="R580" s="22">
        <f t="shared" si="394"/>
        <v>1411108.2692523908</v>
      </c>
      <c r="S580" s="16">
        <f t="shared" si="431"/>
        <v>0</v>
      </c>
      <c r="T580" s="15">
        <f t="shared" si="395"/>
        <v>0</v>
      </c>
      <c r="U580" s="23">
        <f t="shared" si="412"/>
        <v>844317.83497165726</v>
      </c>
      <c r="V580" s="23">
        <f t="shared" si="413"/>
        <v>0</v>
      </c>
      <c r="W580" s="23">
        <f t="shared" si="426"/>
        <v>0</v>
      </c>
      <c r="X580" s="23">
        <f t="shared" si="414"/>
        <v>21512774.973588858</v>
      </c>
      <c r="Y580" s="23">
        <f t="shared" si="396"/>
        <v>3328451.4576450903</v>
      </c>
      <c r="Z580" s="3">
        <f t="shared" si="397"/>
        <v>4882.009565348314</v>
      </c>
      <c r="AA580" s="23">
        <f t="shared" si="398"/>
        <v>13700205.644598927</v>
      </c>
      <c r="AB580" s="26">
        <f t="shared" si="415"/>
        <v>39369825.000000007</v>
      </c>
      <c r="AC580" s="23">
        <f t="shared" si="416"/>
        <v>44173036</v>
      </c>
      <c r="AD580" s="23">
        <f t="shared" si="422"/>
        <v>4803211</v>
      </c>
      <c r="AE580" s="24">
        <f t="shared" si="430"/>
        <v>39369825</v>
      </c>
      <c r="AF580" s="3">
        <f t="shared" si="417"/>
        <v>0</v>
      </c>
      <c r="AG580" s="2">
        <f t="shared" si="399"/>
        <v>2.7256697976305211E-3</v>
      </c>
      <c r="AH580" s="2">
        <f t="shared" si="400"/>
        <v>1.3295191577625196</v>
      </c>
      <c r="AI580" s="23">
        <f t="shared" si="423"/>
        <v>21306135.489289157</v>
      </c>
      <c r="AJ580" s="23">
        <f t="shared" si="401"/>
        <v>643016.92118151509</v>
      </c>
      <c r="AK580" s="23">
        <f t="shared" si="402"/>
        <v>0</v>
      </c>
      <c r="AL580" s="23">
        <f t="shared" si="427"/>
        <v>0</v>
      </c>
      <c r="AM580" s="23">
        <f t="shared" si="428"/>
        <v>0</v>
      </c>
      <c r="AN580" s="16">
        <f t="shared" si="418"/>
        <v>0</v>
      </c>
      <c r="AO580" s="23">
        <f t="shared" si="419"/>
        <v>0</v>
      </c>
      <c r="AP580" s="22">
        <f t="shared" si="420"/>
        <v>0</v>
      </c>
      <c r="AQ580" s="30">
        <f t="shared" si="403"/>
        <v>56953906.795920864</v>
      </c>
      <c r="AR580" s="28">
        <f t="shared" si="404"/>
        <v>781192.95339713653</v>
      </c>
      <c r="AS580" s="25">
        <f t="shared" si="405"/>
        <v>48230521.897362709</v>
      </c>
      <c r="AT580" s="32">
        <f t="shared" si="406"/>
        <v>9764.0191306966281</v>
      </c>
      <c r="AU580" s="23">
        <f t="shared" si="407"/>
        <v>9764.0191306966281</v>
      </c>
      <c r="AV580" s="22">
        <f t="shared" si="408"/>
        <v>6470967.3858791683</v>
      </c>
      <c r="AW580" s="31">
        <f t="shared" si="421"/>
        <v>56953906.795920819</v>
      </c>
    </row>
    <row r="581" spans="1:53" x14ac:dyDescent="0.25">
      <c r="A581">
        <f t="shared" si="429"/>
        <v>354</v>
      </c>
      <c r="B581" t="s">
        <v>6</v>
      </c>
      <c r="C581" s="27">
        <f t="shared" si="386"/>
        <v>0</v>
      </c>
      <c r="D581" s="27">
        <f t="shared" si="409"/>
        <v>0</v>
      </c>
      <c r="E581" s="27" t="b">
        <f t="shared" si="385"/>
        <v>0</v>
      </c>
      <c r="F581" s="29">
        <f t="shared" si="387"/>
        <v>0</v>
      </c>
      <c r="G581" s="27">
        <f t="shared" si="410"/>
        <v>0</v>
      </c>
      <c r="H581" s="22">
        <f t="shared" si="388"/>
        <v>132389468.26320527</v>
      </c>
      <c r="I581" s="23">
        <f t="shared" si="389"/>
        <v>121957205.84474055</v>
      </c>
      <c r="J581" s="23">
        <f t="shared" si="390"/>
        <v>158</v>
      </c>
      <c r="K581" s="19">
        <f t="shared" si="411"/>
        <v>2.1990634358451606</v>
      </c>
      <c r="L581" s="16">
        <f t="shared" si="391"/>
        <v>0.98539412305704499</v>
      </c>
      <c r="M581" s="23">
        <f>M580-IF($B581="B",(Percent_Rent_In_Elsies*2.49%/12 * H580)/K580,0)+IF($B581="D",N581,0)+IF(B581="D",AK580)+IF(B581="C",F580*90%)-(Y581-Y580)-IF($B581="A",Q580/K580) + IF($B581="A",Q580/K580)</f>
        <v>-40334.958631275178</v>
      </c>
      <c r="N581" s="23">
        <f t="shared" si="392"/>
        <v>0</v>
      </c>
      <c r="O581" s="22">
        <f t="shared" si="393"/>
        <v>0</v>
      </c>
      <c r="P581" s="22">
        <f t="shared" si="424"/>
        <v>0</v>
      </c>
      <c r="Q581" s="22">
        <f t="shared" si="425"/>
        <v>0</v>
      </c>
      <c r="R581" s="22">
        <f t="shared" si="394"/>
        <v>1411108.2692523908</v>
      </c>
      <c r="S581" s="16">
        <f t="shared" si="431"/>
        <v>0</v>
      </c>
      <c r="T581" s="15">
        <f t="shared" si="395"/>
        <v>0</v>
      </c>
      <c r="U581" s="23">
        <f t="shared" si="412"/>
        <v>844317.83497165726</v>
      </c>
      <c r="V581" s="23">
        <f t="shared" si="413"/>
        <v>0</v>
      </c>
      <c r="W581" s="23">
        <f t="shared" si="426"/>
        <v>27611.279805406015</v>
      </c>
      <c r="X581" s="23">
        <f t="shared" si="414"/>
        <v>21509573.741610192</v>
      </c>
      <c r="Y581" s="23">
        <f t="shared" si="396"/>
        <v>3328451.4576450903</v>
      </c>
      <c r="Z581" s="3">
        <f t="shared" si="397"/>
        <v>0</v>
      </c>
      <c r="AA581" s="23">
        <f t="shared" si="398"/>
        <v>13700205.644598927</v>
      </c>
      <c r="AB581" s="26">
        <f t="shared" si="415"/>
        <v>39369825</v>
      </c>
      <c r="AC581" s="23">
        <f t="shared" si="416"/>
        <v>44173036</v>
      </c>
      <c r="AD581" s="23">
        <f t="shared" si="422"/>
        <v>4803211</v>
      </c>
      <c r="AE581" s="24">
        <f t="shared" si="430"/>
        <v>39369825</v>
      </c>
      <c r="AF581" s="3">
        <f t="shared" si="417"/>
        <v>0</v>
      </c>
      <c r="AG581" s="2">
        <f t="shared" si="399"/>
        <v>0</v>
      </c>
      <c r="AH581" s="2">
        <f t="shared" si="400"/>
        <v>1.3450856666312871</v>
      </c>
      <c r="AI581" s="23">
        <f t="shared" si="423"/>
        <v>21519729.497569274</v>
      </c>
      <c r="AJ581" s="23">
        <f t="shared" si="401"/>
        <v>636634.65872776939</v>
      </c>
      <c r="AK581" s="23">
        <f t="shared" si="402"/>
        <v>0</v>
      </c>
      <c r="AL581" s="23">
        <f t="shared" si="427"/>
        <v>0</v>
      </c>
      <c r="AM581" s="23">
        <f t="shared" si="428"/>
        <v>0</v>
      </c>
      <c r="AN581" s="16">
        <f t="shared" si="418"/>
        <v>0</v>
      </c>
      <c r="AO581" s="23">
        <f t="shared" si="419"/>
        <v>0</v>
      </c>
      <c r="AP581" s="22">
        <f t="shared" si="420"/>
        <v>0</v>
      </c>
      <c r="AQ581" s="30">
        <f t="shared" si="403"/>
        <v>56893850.622181483</v>
      </c>
      <c r="AR581" s="28">
        <f t="shared" si="404"/>
        <v>781253.0696871659</v>
      </c>
      <c r="AS581" s="25">
        <f t="shared" si="405"/>
        <v>48230521.897362709</v>
      </c>
      <c r="AT581" s="32">
        <f t="shared" si="406"/>
        <v>0</v>
      </c>
      <c r="AU581" s="23">
        <f t="shared" si="407"/>
        <v>0</v>
      </c>
      <c r="AV581" s="22">
        <f t="shared" si="408"/>
        <v>6470967.3858791683</v>
      </c>
      <c r="AW581" s="31">
        <f t="shared" si="421"/>
        <v>56893850.62218143</v>
      </c>
    </row>
    <row r="582" spans="1:53" x14ac:dyDescent="0.25">
      <c r="A582">
        <f t="shared" si="429"/>
        <v>354</v>
      </c>
      <c r="B582" t="s">
        <v>7</v>
      </c>
      <c r="C582" s="27">
        <f t="shared" si="386"/>
        <v>0</v>
      </c>
      <c r="D582" s="27">
        <f t="shared" si="409"/>
        <v>219906.34358451606</v>
      </c>
      <c r="E582" s="27" t="b">
        <f t="shared" si="385"/>
        <v>0</v>
      </c>
      <c r="F582" s="29">
        <f t="shared" si="387"/>
        <v>100000</v>
      </c>
      <c r="G582" s="27">
        <f t="shared" si="410"/>
        <v>0</v>
      </c>
      <c r="H582" s="22">
        <f t="shared" si="388"/>
        <v>132609374.6067898</v>
      </c>
      <c r="I582" s="23">
        <f t="shared" si="389"/>
        <v>122180371.72166124</v>
      </c>
      <c r="J582" s="23">
        <f t="shared" si="390"/>
        <v>158</v>
      </c>
      <c r="K582" s="19">
        <f t="shared" si="411"/>
        <v>2.1990634358451606</v>
      </c>
      <c r="L582" s="16">
        <f t="shared" si="391"/>
        <v>0.98539412305704499</v>
      </c>
      <c r="M582" s="23">
        <f>M581-IF($B582="B",(Percent_Rent_In_Elsies*2.49%/12 * H581)/K581,0)+IF($B582="D",N582,0)+IF(B582="D",AK581)+IF(B582="C",F581*90%)-(Y582-Y581)-IF($B582="A",Q581/K581) + IF($B582="A",Q581/K581)</f>
        <v>-102795.21834192175</v>
      </c>
      <c r="N582" s="23">
        <f t="shared" si="392"/>
        <v>0</v>
      </c>
      <c r="O582" s="22">
        <f t="shared" si="393"/>
        <v>0</v>
      </c>
      <c r="P582" s="22">
        <f t="shared" si="424"/>
        <v>0</v>
      </c>
      <c r="Q582" s="22">
        <f t="shared" si="425"/>
        <v>0</v>
      </c>
      <c r="R582" s="22">
        <f t="shared" si="394"/>
        <v>1293515.9134813582</v>
      </c>
      <c r="S582" s="16">
        <f t="shared" si="431"/>
        <v>117592.35577103257</v>
      </c>
      <c r="T582" s="15">
        <f t="shared" si="395"/>
        <v>0</v>
      </c>
      <c r="U582" s="23">
        <f t="shared" si="412"/>
        <v>773958.01539068576</v>
      </c>
      <c r="V582" s="23">
        <f t="shared" si="413"/>
        <v>70359.819580971438</v>
      </c>
      <c r="W582" s="23">
        <f t="shared" si="426"/>
        <v>27611.279805406015</v>
      </c>
      <c r="X582" s="23">
        <f t="shared" si="414"/>
        <v>21509573.741610192</v>
      </c>
      <c r="Y582" s="23">
        <f t="shared" si="396"/>
        <v>3328451.4576450903</v>
      </c>
      <c r="Z582" s="3">
        <f t="shared" si="397"/>
        <v>0</v>
      </c>
      <c r="AA582" s="23">
        <f t="shared" si="398"/>
        <v>13700205.644598927</v>
      </c>
      <c r="AB582" s="26">
        <f t="shared" si="415"/>
        <v>39369825</v>
      </c>
      <c r="AC582" s="23">
        <f t="shared" si="416"/>
        <v>44173036</v>
      </c>
      <c r="AD582" s="23">
        <f t="shared" si="422"/>
        <v>4803211</v>
      </c>
      <c r="AE582" s="24">
        <f t="shared" si="430"/>
        <v>39369825</v>
      </c>
      <c r="AF582" s="3">
        <f t="shared" si="417"/>
        <v>0</v>
      </c>
      <c r="AG582" s="2">
        <f t="shared" si="399"/>
        <v>0</v>
      </c>
      <c r="AH582" s="2">
        <f t="shared" si="400"/>
        <v>1.3473199294819298</v>
      </c>
      <c r="AI582" s="23">
        <f t="shared" si="423"/>
        <v>21519729.497569274</v>
      </c>
      <c r="AJ582" s="23">
        <f t="shared" si="401"/>
        <v>636634.65872776939</v>
      </c>
      <c r="AK582" s="23">
        <f t="shared" si="402"/>
        <v>0</v>
      </c>
      <c r="AL582" s="23">
        <f t="shared" si="427"/>
        <v>360191.72045969218</v>
      </c>
      <c r="AM582" s="23">
        <f t="shared" si="428"/>
        <v>34396579954.713631</v>
      </c>
      <c r="AN582" s="16">
        <f t="shared" si="418"/>
        <v>0</v>
      </c>
      <c r="AO582" s="23">
        <f t="shared" si="419"/>
        <v>62460.259710646562</v>
      </c>
      <c r="AP582" s="22">
        <f t="shared" si="420"/>
        <v>137354.07332307548</v>
      </c>
      <c r="AQ582" s="30">
        <f t="shared" si="403"/>
        <v>57387297.602788903</v>
      </c>
      <c r="AR582" s="28">
        <f t="shared" si="404"/>
        <v>917439.63338699529</v>
      </c>
      <c r="AS582" s="25">
        <f t="shared" si="405"/>
        <v>48450428.240947224</v>
      </c>
      <c r="AT582" s="32">
        <f t="shared" si="406"/>
        <v>0</v>
      </c>
      <c r="AU582" s="23">
        <f t="shared" si="407"/>
        <v>0</v>
      </c>
      <c r="AV582" s="22">
        <f t="shared" si="408"/>
        <v>6470967.3858791683</v>
      </c>
      <c r="AW582" s="31">
        <f t="shared" si="421"/>
        <v>57387297.602788851</v>
      </c>
    </row>
    <row r="583" spans="1:53" x14ac:dyDescent="0.25">
      <c r="A583">
        <f t="shared" si="429"/>
        <v>354</v>
      </c>
      <c r="B583" t="s">
        <v>8</v>
      </c>
      <c r="C583" s="27">
        <f t="shared" si="386"/>
        <v>0</v>
      </c>
      <c r="D583" s="27">
        <f t="shared" si="409"/>
        <v>0</v>
      </c>
      <c r="E583" s="27" t="b">
        <f t="shared" si="385"/>
        <v>0</v>
      </c>
      <c r="F583" s="29">
        <f t="shared" si="387"/>
        <v>0</v>
      </c>
      <c r="G583" s="27">
        <f t="shared" si="410"/>
        <v>0</v>
      </c>
      <c r="H583" s="22">
        <f t="shared" si="388"/>
        <v>132609374.60678981</v>
      </c>
      <c r="I583" s="23">
        <f t="shared" si="389"/>
        <v>122180371.72166124</v>
      </c>
      <c r="J583" s="23">
        <f t="shared" si="390"/>
        <v>158</v>
      </c>
      <c r="K583" s="19">
        <f t="shared" si="411"/>
        <v>2.1990634358451606</v>
      </c>
      <c r="L583" s="16">
        <f t="shared" si="391"/>
        <v>0.98539412305704499</v>
      </c>
      <c r="M583" s="23">
        <f>M582-IF($B583="B",(Percent_Rent_In_Elsies*2.49%/12 * H582)/K582,0)+IF($B583="D",N583,0)+IF(B583="D",AK582)+IF(B583="C",F582*90%)-(Y583-Y582)-IF($B583="A",Q582/K582) + IF($B583="A",Q582/K582)</f>
        <v>-27971.243005451572</v>
      </c>
      <c r="N583" s="23">
        <f t="shared" si="392"/>
        <v>0</v>
      </c>
      <c r="O583" s="22">
        <f t="shared" si="393"/>
        <v>0</v>
      </c>
      <c r="P583" s="22">
        <f t="shared" si="424"/>
        <v>0</v>
      </c>
      <c r="Q583" s="22">
        <f t="shared" si="425"/>
        <v>0</v>
      </c>
      <c r="R583" s="22">
        <f t="shared" si="394"/>
        <v>1430869.9868044336</v>
      </c>
      <c r="S583" s="16">
        <f t="shared" si="431"/>
        <v>117592.35577103257</v>
      </c>
      <c r="T583" s="15">
        <f t="shared" si="395"/>
        <v>0</v>
      </c>
      <c r="U583" s="23">
        <f t="shared" si="412"/>
        <v>846418.27510133234</v>
      </c>
      <c r="V583" s="23">
        <f t="shared" si="413"/>
        <v>70359.819580971438</v>
      </c>
      <c r="W583" s="23">
        <f t="shared" si="426"/>
        <v>27611.279805406015</v>
      </c>
      <c r="X583" s="23">
        <f t="shared" si="414"/>
        <v>21509573.741610192</v>
      </c>
      <c r="Y583" s="23">
        <f t="shared" si="396"/>
        <v>3343627.4823086201</v>
      </c>
      <c r="Z583" s="3">
        <f t="shared" si="397"/>
        <v>0</v>
      </c>
      <c r="AA583" s="23">
        <f t="shared" si="398"/>
        <v>13700205.644598927</v>
      </c>
      <c r="AB583" s="26">
        <f t="shared" si="415"/>
        <v>39469824.999999993</v>
      </c>
      <c r="AC583" s="23">
        <f t="shared" si="416"/>
        <v>44273036</v>
      </c>
      <c r="AD583" s="23">
        <f t="shared" si="422"/>
        <v>4803211</v>
      </c>
      <c r="AE583" s="24">
        <f t="shared" si="430"/>
        <v>39469825</v>
      </c>
      <c r="AF583" s="3">
        <f t="shared" si="417"/>
        <v>21481602.498604741</v>
      </c>
      <c r="AG583" s="2">
        <f t="shared" si="399"/>
        <v>0</v>
      </c>
      <c r="AH583" s="2">
        <f t="shared" si="400"/>
        <v>1.3439063852630693</v>
      </c>
      <c r="AI583" s="23">
        <f t="shared" si="423"/>
        <v>21519729.497569274</v>
      </c>
      <c r="AJ583" s="23">
        <f t="shared" si="401"/>
        <v>636634.65872776939</v>
      </c>
      <c r="AK583" s="23">
        <f t="shared" si="402"/>
        <v>-19913.505416137625</v>
      </c>
      <c r="AL583" s="23">
        <f t="shared" si="427"/>
        <v>0</v>
      </c>
      <c r="AM583" s="23">
        <f t="shared" si="428"/>
        <v>0</v>
      </c>
      <c r="AN583" s="16">
        <f t="shared" si="418"/>
        <v>0</v>
      </c>
      <c r="AO583" s="23">
        <f t="shared" si="419"/>
        <v>0</v>
      </c>
      <c r="AP583" s="22">
        <f t="shared" si="420"/>
        <v>0</v>
      </c>
      <c r="AQ583" s="30">
        <f t="shared" si="403"/>
        <v>57245716.401130602</v>
      </c>
      <c r="AR583" s="28">
        <f t="shared" si="404"/>
        <v>775858.43172869424</v>
      </c>
      <c r="AS583" s="25">
        <f t="shared" si="405"/>
        <v>48450428.240947224</v>
      </c>
      <c r="AT583" s="32">
        <f t="shared" si="406"/>
        <v>0</v>
      </c>
      <c r="AU583" s="23">
        <f t="shared" si="407"/>
        <v>0</v>
      </c>
      <c r="AV583" s="22">
        <f t="shared" si="408"/>
        <v>6470967.3858791683</v>
      </c>
      <c r="AW583" s="31">
        <f t="shared" si="421"/>
        <v>57245716.40113055</v>
      </c>
    </row>
    <row r="584" spans="1:53" x14ac:dyDescent="0.25">
      <c r="A584" s="21">
        <f t="shared" si="429"/>
        <v>354</v>
      </c>
      <c r="B584" s="21" t="s">
        <v>9</v>
      </c>
      <c r="C584" s="27">
        <f t="shared" si="386"/>
        <v>0</v>
      </c>
      <c r="D584" s="27">
        <f t="shared" si="409"/>
        <v>0</v>
      </c>
      <c r="E584" s="27" t="b">
        <f t="shared" si="385"/>
        <v>0</v>
      </c>
      <c r="F584" s="29">
        <f t="shared" si="387"/>
        <v>0</v>
      </c>
      <c r="G584" s="27">
        <f t="shared" si="410"/>
        <v>0</v>
      </c>
      <c r="H584" s="22">
        <f t="shared" si="388"/>
        <v>132609374.60678981</v>
      </c>
      <c r="I584" s="23">
        <f t="shared" si="389"/>
        <v>122180371.72166124</v>
      </c>
      <c r="J584" s="23">
        <f t="shared" si="390"/>
        <v>158</v>
      </c>
      <c r="K584" s="19">
        <f t="shared" si="411"/>
        <v>2.1990634358451606</v>
      </c>
      <c r="L584" s="16">
        <f t="shared" si="391"/>
        <v>0.98539412305704499</v>
      </c>
      <c r="M584" s="23">
        <f>M583-IF($B584="B",(Percent_Rent_In_Elsies*2.49%/12 * H583)/K583,0)+IF($B584="D",N584,0)+IF(B584="D",AK583)+IF(B584="C",F583*90%)-(Y584-Y583)-IF($B584="A",Q583/K583) + IF($B584="A",Q583/K583)</f>
        <v>-47884.748421589196</v>
      </c>
      <c r="N584" s="23">
        <f t="shared" si="392"/>
        <v>0</v>
      </c>
      <c r="O584" s="22">
        <f t="shared" si="393"/>
        <v>61206.703165431369</v>
      </c>
      <c r="P584" s="22">
        <f t="shared" si="424"/>
        <v>0</v>
      </c>
      <c r="Q584" s="22">
        <f t="shared" si="425"/>
        <v>0</v>
      </c>
      <c r="R584" s="22">
        <f t="shared" si="394"/>
        <v>1430869.9868044336</v>
      </c>
      <c r="S584" s="16">
        <f t="shared" si="431"/>
        <v>0</v>
      </c>
      <c r="T584" s="15">
        <f t="shared" si="395"/>
        <v>56385.652605601201</v>
      </c>
      <c r="U584" s="23">
        <f t="shared" si="412"/>
        <v>846418.27510133234</v>
      </c>
      <c r="V584" s="23">
        <f t="shared" si="413"/>
        <v>0</v>
      </c>
      <c r="W584" s="23">
        <f t="shared" si="426"/>
        <v>97971.099386377449</v>
      </c>
      <c r="X584" s="23">
        <f t="shared" si="414"/>
        <v>21509573.741610192</v>
      </c>
      <c r="Y584" s="23">
        <f t="shared" si="396"/>
        <v>3343627.4823086201</v>
      </c>
      <c r="Z584" s="3">
        <f t="shared" si="397"/>
        <v>0</v>
      </c>
      <c r="AA584" s="23">
        <f t="shared" si="398"/>
        <v>13720119.150015065</v>
      </c>
      <c r="AB584" s="26">
        <f t="shared" si="415"/>
        <v>39469825</v>
      </c>
      <c r="AC584" s="23">
        <f t="shared" si="416"/>
        <v>44273036</v>
      </c>
      <c r="AD584" s="23">
        <f t="shared" si="422"/>
        <v>4803211</v>
      </c>
      <c r="AE584" s="24">
        <f t="shared" si="430"/>
        <v>39469825</v>
      </c>
      <c r="AF584" s="3">
        <f t="shared" si="417"/>
        <v>0</v>
      </c>
      <c r="AG584" s="2">
        <f t="shared" si="399"/>
        <v>0</v>
      </c>
      <c r="AH584" s="2">
        <f t="shared" si="400"/>
        <v>1.3439063852630693</v>
      </c>
      <c r="AI584" s="23">
        <f t="shared" si="423"/>
        <v>21551008.827312227</v>
      </c>
      <c r="AJ584" s="23">
        <f t="shared" si="401"/>
        <v>636634.65872776939</v>
      </c>
      <c r="AK584" s="23">
        <f t="shared" si="402"/>
        <v>0</v>
      </c>
      <c r="AL584" s="23">
        <f t="shared" si="427"/>
        <v>0</v>
      </c>
      <c r="AM584" s="23">
        <f t="shared" si="428"/>
        <v>0</v>
      </c>
      <c r="AN584" s="16">
        <f t="shared" si="418"/>
        <v>0</v>
      </c>
      <c r="AO584" s="23">
        <f t="shared" si="419"/>
        <v>0</v>
      </c>
      <c r="AP584" s="22">
        <f t="shared" si="420"/>
        <v>0</v>
      </c>
      <c r="AQ584" s="30">
        <f t="shared" si="403"/>
        <v>57245716.401130602</v>
      </c>
      <c r="AR584" s="28">
        <f t="shared" si="404"/>
        <v>775858.43172869424</v>
      </c>
      <c r="AS584" s="25">
        <f t="shared" si="405"/>
        <v>48450428.240947224</v>
      </c>
      <c r="AT584" s="32">
        <f t="shared" si="406"/>
        <v>0</v>
      </c>
      <c r="AU584" s="23">
        <f t="shared" si="407"/>
        <v>0</v>
      </c>
      <c r="AV584" s="22">
        <f t="shared" si="408"/>
        <v>6470967.3858791683</v>
      </c>
      <c r="AW584" s="31">
        <f t="shared" si="421"/>
        <v>57245716.40113055</v>
      </c>
      <c r="AX584" s="21"/>
      <c r="AY584" s="21"/>
      <c r="AZ584" s="21"/>
      <c r="BA584" s="21"/>
    </row>
    <row r="585" spans="1:53" x14ac:dyDescent="0.25">
      <c r="A585" s="21">
        <f t="shared" si="429"/>
        <v>354</v>
      </c>
      <c r="B585" s="21" t="s">
        <v>28</v>
      </c>
      <c r="C585" s="27">
        <f t="shared" si="386"/>
        <v>0</v>
      </c>
      <c r="D585" s="27">
        <f t="shared" si="409"/>
        <v>0</v>
      </c>
      <c r="E585" s="27" t="b">
        <f t="shared" si="385"/>
        <v>0</v>
      </c>
      <c r="F585" s="29">
        <f t="shared" si="387"/>
        <v>0</v>
      </c>
      <c r="G585" s="27">
        <f t="shared" si="410"/>
        <v>0</v>
      </c>
      <c r="H585" s="22">
        <f t="shared" si="388"/>
        <v>132609374.60678981</v>
      </c>
      <c r="I585" s="23">
        <f t="shared" si="389"/>
        <v>122180371.72166124</v>
      </c>
      <c r="J585" s="23">
        <f t="shared" si="390"/>
        <v>158</v>
      </c>
      <c r="K585" s="19">
        <f t="shared" si="411"/>
        <v>2.1990634358451606</v>
      </c>
      <c r="L585" s="16">
        <f t="shared" si="391"/>
        <v>0.98539412305704499</v>
      </c>
      <c r="M585" s="23">
        <f>M584-IF($B585="B",(Percent_Rent_In_Elsies*2.49%/12 * H584)/K584,0)+IF($B585="D",N585,0)+IF(B585="D",AK584)+IF(B585="C",F584*90%)-(Y585-Y584)-IF($B585="A",Q584/K584) + IF($B585="A",Q584/K584)</f>
        <v>-47884.748421589196</v>
      </c>
      <c r="N585" s="23">
        <f t="shared" si="392"/>
        <v>0</v>
      </c>
      <c r="O585" s="22">
        <f t="shared" si="393"/>
        <v>0</v>
      </c>
      <c r="P585" s="22">
        <f t="shared" si="424"/>
        <v>0</v>
      </c>
      <c r="Q585" s="22">
        <f t="shared" si="425"/>
        <v>61206.703165431369</v>
      </c>
      <c r="R585" s="22">
        <f t="shared" si="394"/>
        <v>1430869.9868044336</v>
      </c>
      <c r="S585" s="16">
        <f t="shared" si="431"/>
        <v>0</v>
      </c>
      <c r="T585" s="15">
        <f t="shared" si="395"/>
        <v>0</v>
      </c>
      <c r="U585" s="23">
        <f t="shared" si="412"/>
        <v>846418.27510133234</v>
      </c>
      <c r="V585" s="23">
        <f t="shared" si="413"/>
        <v>0</v>
      </c>
      <c r="W585" s="23">
        <f t="shared" si="426"/>
        <v>0</v>
      </c>
      <c r="X585" s="23">
        <f t="shared" si="414"/>
        <v>21509573.741610192</v>
      </c>
      <c r="Y585" s="23">
        <f t="shared" si="396"/>
        <v>3343627.4823086201</v>
      </c>
      <c r="Z585" s="3">
        <f t="shared" si="397"/>
        <v>4898.5549693188732</v>
      </c>
      <c r="AA585" s="23">
        <f t="shared" si="398"/>
        <v>13793597.474554848</v>
      </c>
      <c r="AB585" s="26">
        <f t="shared" si="415"/>
        <v>39469824.999999993</v>
      </c>
      <c r="AC585" s="23">
        <f t="shared" si="416"/>
        <v>44273036</v>
      </c>
      <c r="AD585" s="23">
        <f t="shared" si="422"/>
        <v>4803211</v>
      </c>
      <c r="AE585" s="24">
        <f t="shared" si="430"/>
        <v>39469825</v>
      </c>
      <c r="AF585" s="3">
        <f t="shared" si="417"/>
        <v>0</v>
      </c>
      <c r="AG585" s="2">
        <f t="shared" si="399"/>
        <v>2.7364187395071894E-3</v>
      </c>
      <c r="AH585" s="2">
        <f t="shared" si="400"/>
        <v>1.3439063852630693</v>
      </c>
      <c r="AI585" s="23">
        <f t="shared" si="423"/>
        <v>21666425.610756941</v>
      </c>
      <c r="AJ585" s="23">
        <f t="shared" si="401"/>
        <v>636634.65872776939</v>
      </c>
      <c r="AK585" s="23">
        <f t="shared" si="402"/>
        <v>0</v>
      </c>
      <c r="AL585" s="23">
        <f t="shared" si="427"/>
        <v>0</v>
      </c>
      <c r="AM585" s="23">
        <f t="shared" si="428"/>
        <v>0</v>
      </c>
      <c r="AN585" s="16">
        <f t="shared" si="418"/>
        <v>0</v>
      </c>
      <c r="AO585" s="23">
        <f t="shared" si="419"/>
        <v>0</v>
      </c>
      <c r="AP585" s="22">
        <f t="shared" si="420"/>
        <v>0</v>
      </c>
      <c r="AQ585" s="30">
        <f t="shared" si="403"/>
        <v>57245716.401130602</v>
      </c>
      <c r="AR585" s="28">
        <f t="shared" si="404"/>
        <v>775858.43172869424</v>
      </c>
      <c r="AS585" s="25">
        <f t="shared" si="405"/>
        <v>48450428.240947224</v>
      </c>
      <c r="AT585" s="32">
        <f t="shared" si="406"/>
        <v>9797.1099386377464</v>
      </c>
      <c r="AU585" s="23">
        <f t="shared" si="407"/>
        <v>9797.1099386377464</v>
      </c>
      <c r="AV585" s="22">
        <f t="shared" si="408"/>
        <v>6527353.0384847699</v>
      </c>
      <c r="AW585" s="31">
        <f t="shared" si="421"/>
        <v>57245716.40113055</v>
      </c>
      <c r="AX585" s="21"/>
      <c r="AY585" s="21"/>
      <c r="AZ585" s="21"/>
      <c r="BA585" s="21"/>
    </row>
    <row r="586" spans="1:53" x14ac:dyDescent="0.25">
      <c r="A586">
        <f t="shared" si="429"/>
        <v>355</v>
      </c>
      <c r="B586" t="s">
        <v>6</v>
      </c>
      <c r="C586" s="27">
        <f t="shared" si="386"/>
        <v>0</v>
      </c>
      <c r="D586" s="27">
        <f t="shared" si="409"/>
        <v>0</v>
      </c>
      <c r="E586" s="27" t="b">
        <f t="shared" ref="E586:E649" si="432">IF(OR(I586&gt;Max_Parcels, AI586&gt;8000000000),TRUE,FALSE)</f>
        <v>0</v>
      </c>
      <c r="F586" s="29">
        <f t="shared" si="387"/>
        <v>0</v>
      </c>
      <c r="G586" s="27">
        <f t="shared" si="410"/>
        <v>0</v>
      </c>
      <c r="H586" s="22">
        <f t="shared" si="388"/>
        <v>134162014.89320154</v>
      </c>
      <c r="I586" s="23">
        <f t="shared" si="389"/>
        <v>122180371.72166124</v>
      </c>
      <c r="J586" s="23">
        <f t="shared" si="390"/>
        <v>160</v>
      </c>
      <c r="K586" s="19">
        <f t="shared" si="411"/>
        <v>2.2211090467895076</v>
      </c>
      <c r="L586" s="16">
        <f t="shared" si="391"/>
        <v>0.99693148697259271</v>
      </c>
      <c r="M586" s="23">
        <f>M585-IF($B586="B",(Percent_Rent_In_Elsies*2.49%/12 * H585)/K585,0)+IF($B586="D",N586,0)+IF(B586="D",AK585)+IF(B586="C",F585*90%)-(Y586-Y585)-IF($B586="A",Q585/K585) + IF($B586="A",Q585/K585)</f>
        <v>-47884.748421589189</v>
      </c>
      <c r="N586" s="23">
        <f t="shared" si="392"/>
        <v>0</v>
      </c>
      <c r="O586" s="22">
        <f t="shared" si="393"/>
        <v>0</v>
      </c>
      <c r="P586" s="22">
        <f t="shared" si="424"/>
        <v>0</v>
      </c>
      <c r="Q586" s="22">
        <f t="shared" si="425"/>
        <v>0</v>
      </c>
      <c r="R586" s="22">
        <f t="shared" si="394"/>
        <v>1430869.9868044336</v>
      </c>
      <c r="S586" s="16">
        <f t="shared" si="431"/>
        <v>0</v>
      </c>
      <c r="T586" s="15">
        <f t="shared" si="395"/>
        <v>0</v>
      </c>
      <c r="U586" s="23">
        <f t="shared" si="412"/>
        <v>846418.27510133234</v>
      </c>
      <c r="V586" s="23">
        <f t="shared" si="413"/>
        <v>0</v>
      </c>
      <c r="W586" s="23">
        <f t="shared" si="426"/>
        <v>27833.077558268775</v>
      </c>
      <c r="X586" s="23">
        <f t="shared" si="414"/>
        <v>21506233.438898515</v>
      </c>
      <c r="Y586" s="23">
        <f t="shared" si="396"/>
        <v>3343627.4823086201</v>
      </c>
      <c r="Z586" s="3">
        <f t="shared" si="397"/>
        <v>0</v>
      </c>
      <c r="AA586" s="23">
        <f t="shared" si="398"/>
        <v>13793597.474554848</v>
      </c>
      <c r="AB586" s="26">
        <f t="shared" si="415"/>
        <v>39469824.999999993</v>
      </c>
      <c r="AC586" s="23">
        <f t="shared" si="416"/>
        <v>44273036</v>
      </c>
      <c r="AD586" s="23">
        <f t="shared" si="422"/>
        <v>4803211</v>
      </c>
      <c r="AE586" s="24">
        <f t="shared" si="430"/>
        <v>39469825</v>
      </c>
      <c r="AF586" s="3">
        <f t="shared" si="417"/>
        <v>0</v>
      </c>
      <c r="AG586" s="2">
        <f t="shared" si="399"/>
        <v>0</v>
      </c>
      <c r="AH586" s="2">
        <f t="shared" si="400"/>
        <v>1.3596413451866234</v>
      </c>
      <c r="AI586" s="23">
        <f t="shared" si="423"/>
        <v>21883631.527504776</v>
      </c>
      <c r="AJ586" s="23">
        <f t="shared" si="401"/>
        <v>630315.74340018269</v>
      </c>
      <c r="AK586" s="23">
        <f t="shared" si="402"/>
        <v>0</v>
      </c>
      <c r="AL586" s="23">
        <f t="shared" si="427"/>
        <v>0</v>
      </c>
      <c r="AM586" s="23">
        <f t="shared" si="428"/>
        <v>0</v>
      </c>
      <c r="AN586" s="16">
        <f t="shared" si="418"/>
        <v>0</v>
      </c>
      <c r="AO586" s="23">
        <f t="shared" si="419"/>
        <v>0</v>
      </c>
      <c r="AP586" s="22">
        <f t="shared" si="420"/>
        <v>0</v>
      </c>
      <c r="AQ586" s="30">
        <f t="shared" si="403"/>
        <v>57184570.904668331</v>
      </c>
      <c r="AR586" s="28">
        <f t="shared" si="404"/>
        <v>775919.63843185967</v>
      </c>
      <c r="AS586" s="25">
        <f t="shared" si="405"/>
        <v>48450428.240947224</v>
      </c>
      <c r="AT586" s="32">
        <f t="shared" si="406"/>
        <v>0</v>
      </c>
      <c r="AU586" s="23">
        <f t="shared" si="407"/>
        <v>0</v>
      </c>
      <c r="AV586" s="22">
        <f t="shared" si="408"/>
        <v>6527353.0384847699</v>
      </c>
      <c r="AW586" s="31">
        <f t="shared" si="421"/>
        <v>57184570.904668286</v>
      </c>
    </row>
    <row r="587" spans="1:53" x14ac:dyDescent="0.25">
      <c r="A587">
        <f t="shared" si="429"/>
        <v>355</v>
      </c>
      <c r="B587" t="s">
        <v>7</v>
      </c>
      <c r="C587" s="27">
        <f t="shared" ref="C587:C650" si="433">IF(E586 = TRUE, 0, IF(AND($B587="A",P586&gt;0),P586,0)+IFERROR(IF($B587="A",Percent_Elsies*95%*AN583),0))</f>
        <v>0</v>
      </c>
      <c r="D587" s="27">
        <f t="shared" si="409"/>
        <v>222110.90467895076</v>
      </c>
      <c r="E587" s="27" t="b">
        <f t="shared" si="432"/>
        <v>0</v>
      </c>
      <c r="F587" s="29">
        <f t="shared" ref="F587:F650" si="434">D587/K587</f>
        <v>100000</v>
      </c>
      <c r="G587" s="27">
        <f t="shared" si="410"/>
        <v>0</v>
      </c>
      <c r="H587" s="22">
        <f t="shared" ref="H587:H650" si="435">(H586*K587/K586+G587+D587)*IF(B587="A",(1+Inflation_Rate/12),1)</f>
        <v>134384125.79788047</v>
      </c>
      <c r="I587" s="23">
        <f t="shared" ref="I587:I650" si="436">I586+(G587+D587)/L587</f>
        <v>122403166.27432749</v>
      </c>
      <c r="J587" s="23">
        <f t="shared" ref="J587:J650" si="437">J586+IF(AND($B587="A",M587&lt;0,AR586&gt;0,E586=FALSE),MIN(_xlfn.FLOOR.MATH(1 + (-M587*2)/(Buy_On_Revalue)),30),0)</f>
        <v>160</v>
      </c>
      <c r="K587" s="19">
        <f t="shared" si="411"/>
        <v>2.2211090467895076</v>
      </c>
      <c r="L587" s="16">
        <f t="shared" ref="L587:L650" si="438">(L586/K586)*K587*IF(B587="A",(1+Inflation_Rate/12),1)</f>
        <v>0.99693148697259271</v>
      </c>
      <c r="M587" s="23">
        <f>M586-IF($B587="B",(Percent_Rent_In_Elsies*2.49%/12 * H586)/K586,0)+IF($B587="D",N587,0)+IF(B587="D",AK586)+IF(B587="C",F586*90%)-(Y587-Y586)-IF($B587="A",Q586/K586) + IF($B587="A",Q586/K586)</f>
        <v>-110553.0314817535</v>
      </c>
      <c r="N587" s="23">
        <f t="shared" ref="N587:N650" si="439">IF(B587="D", IF(V586&gt;(Percent_Elsies*(S586+V586)),V586-(Percent_Elsies)*(S586+V586),0),0)</f>
        <v>0</v>
      </c>
      <c r="O587" s="22">
        <f t="shared" ref="O587:O650" si="440">IF(B587="D",IF(S586&gt;Percent_Dollars*(S586+V586),S586-(Percent_Dollars*(S586+V586)),0),0)</f>
        <v>0</v>
      </c>
      <c r="P587" s="22">
        <f t="shared" si="424"/>
        <v>0</v>
      </c>
      <c r="Q587" s="22">
        <f t="shared" si="425"/>
        <v>0</v>
      </c>
      <c r="R587" s="22">
        <f t="shared" ref="R587:R650" si="441">R586+IF($B587="B",5%*AN587,0)-IF(B587="B",R586/12,0)+IF($B587="C", AP586,0)</f>
        <v>1311630.8212373974</v>
      </c>
      <c r="S587" s="16">
        <f t="shared" si="431"/>
        <v>119239.16556703614</v>
      </c>
      <c r="T587" s="15">
        <f t="shared" ref="T587:T650" si="442">IF($B587="E",0,T586+IF(B587="B", Percent_Dollars*95%*AN587,0)  + IF($B587="D",N587*MM_Bottom*K587)+IF($B587="D",S586-O587))</f>
        <v>0</v>
      </c>
      <c r="U587" s="23">
        <f t="shared" si="412"/>
        <v>775883.41884288797</v>
      </c>
      <c r="V587" s="23">
        <f t="shared" si="413"/>
        <v>70534.856258444357</v>
      </c>
      <c r="W587" s="23">
        <f t="shared" si="426"/>
        <v>27833.077558268775</v>
      </c>
      <c r="X587" s="23">
        <f t="shared" si="414"/>
        <v>21506233.438898515</v>
      </c>
      <c r="Y587" s="23">
        <f t="shared" ref="Y587:Y650" si="443">50%*$H$10*(AS586/$AS$10)*((4/3)/12+2.49%/4)</f>
        <v>3343627.4823086201</v>
      </c>
      <c r="Z587" s="3">
        <f t="shared" ref="Z587:Z650" si="444">IF($B587="E",W586*3.5%/Percent_Elsies,0)</f>
        <v>0</v>
      </c>
      <c r="AA587" s="23">
        <f t="shared" ref="AA587:AA650" si="445">AA586+IF($B587="E",W586*52.5%/Percent_Elsies,0)-IF($B587="D",AK586)</f>
        <v>13793597.474554848</v>
      </c>
      <c r="AB587" s="26">
        <f t="shared" si="415"/>
        <v>39469824.999999993</v>
      </c>
      <c r="AC587" s="23">
        <f t="shared" si="416"/>
        <v>44273036</v>
      </c>
      <c r="AD587" s="23">
        <f t="shared" si="422"/>
        <v>4803211</v>
      </c>
      <c r="AE587" s="24">
        <f t="shared" si="430"/>
        <v>39469825</v>
      </c>
      <c r="AF587" s="3">
        <f t="shared" si="417"/>
        <v>0</v>
      </c>
      <c r="AG587" s="2">
        <f t="shared" ref="AG587:AG650" si="446">IF($B587="E",(Z587/AF585)*12,0)</f>
        <v>0</v>
      </c>
      <c r="AH587" s="2">
        <f t="shared" ref="AH587:AH650" si="447">40%*H587/AE587</f>
        <v>1.3618922890879854</v>
      </c>
      <c r="AI587" s="23">
        <f t="shared" si="423"/>
        <v>21883631.527504776</v>
      </c>
      <c r="AJ587" s="23">
        <f t="shared" ref="AJ587:AJ650" si="448">AJ586*K586/K587</f>
        <v>630315.74340018269</v>
      </c>
      <c r="AK587" s="23">
        <f t="shared" ref="AK587:AK650" si="449">IF($B587="C",((37/25)*1000/K587)*AI587/1000000 - AM586/1000000,0)</f>
        <v>0</v>
      </c>
      <c r="AL587" s="23">
        <f t="shared" si="427"/>
        <v>363902.02993550152</v>
      </c>
      <c r="AM587" s="23">
        <f t="shared" si="428"/>
        <v>34405976778.54467</v>
      </c>
      <c r="AN587" s="16">
        <f t="shared" si="418"/>
        <v>0</v>
      </c>
      <c r="AO587" s="23">
        <f t="shared" si="419"/>
        <v>62668.283060164307</v>
      </c>
      <c r="AP587" s="22">
        <f t="shared" si="420"/>
        <v>139193.09045169663</v>
      </c>
      <c r="AQ587" s="30">
        <f t="shared" ref="AQ587:AQ650" si="450">(AQ586+IF($B587="B",AN587*(5%+95%*Percent_Dollars))+IFERROR(IF($B587="A",AN583*95%*Percent_Elsies),0)+IF($B587="B",D587)+AP587+IF($B587="B",(Percent_Rent_In_Elsies*2.49%*H586/12)*MM_Top,0)-IF($B587="C",F586*MM_Bottom*K587*65%)) + IF($B587="A",Q586*(MM_Top - MM_Bottom)) - IF($B587="A",Q586)</f>
        <v>57683884.848981835</v>
      </c>
      <c r="AR587" s="28">
        <f t="shared" ref="AR587:AR650" si="451">(AR586+IF($B587="B",((Percent_Rent_In_Elsies)*2.49%*H586/12)*MM_Top,0)-IF($B587="D",N587*MM_Bottom*K587)-IF($B587="C",F586*MM_Bottom*K587*65%)) + IF($B587="A",Q586*(MM_Top - MM_Bottom))</f>
        <v>913929.58761471685</v>
      </c>
      <c r="AS587" s="25">
        <f t="shared" ref="AS587:AS650" si="452">AS586+G587+D587</f>
        <v>48672539.145626172</v>
      </c>
      <c r="AT587" s="32">
        <f t="shared" ref="AT587:AT650" si="453">IF($B587="E",W586*7%/Percent_Elsies,0)</f>
        <v>0</v>
      </c>
      <c r="AU587" s="23">
        <f t="shared" ref="AU587:AU650" si="454">IF($B587="E",W586*7%/Percent_Elsies,0)</f>
        <v>0</v>
      </c>
      <c r="AV587" s="22">
        <f t="shared" ref="AV587:AV650" si="455">AV586+IF($B587="E",T586*30%/Percent_Dollars)</f>
        <v>6527353.0384847699</v>
      </c>
      <c r="AW587" s="31">
        <f t="shared" si="421"/>
        <v>57683884.848981783</v>
      </c>
    </row>
    <row r="588" spans="1:53" s="21" customFormat="1" x14ac:dyDescent="0.25">
      <c r="A588">
        <f t="shared" si="429"/>
        <v>355</v>
      </c>
      <c r="B588" t="s">
        <v>8</v>
      </c>
      <c r="C588" s="27">
        <f t="shared" si="433"/>
        <v>0</v>
      </c>
      <c r="D588" s="27">
        <f t="shared" ref="D588:D651" si="456">IF(AND($B588="B",M588&lt;0,AR587&gt;0,E587=FALSE),MIN(AR587,Buy_On_Revalue*K588*(J587-J586)),0)</f>
        <v>0</v>
      </c>
      <c r="E588" s="27" t="b">
        <f t="shared" si="432"/>
        <v>0</v>
      </c>
      <c r="F588" s="29">
        <f t="shared" si="434"/>
        <v>0</v>
      </c>
      <c r="G588" s="27">
        <f t="shared" ref="G588:G651" si="457">C588</f>
        <v>0</v>
      </c>
      <c r="H588" s="22">
        <f t="shared" si="435"/>
        <v>134384125.79788047</v>
      </c>
      <c r="I588" s="23">
        <f t="shared" si="436"/>
        <v>122403166.27432749</v>
      </c>
      <c r="J588" s="23">
        <f t="shared" si="437"/>
        <v>160</v>
      </c>
      <c r="K588" s="19">
        <f t="shared" ref="K588:K651" si="458">IF(J588-J587 &gt; 0,K587*(1+0.005)^(J588-J587),K587)</f>
        <v>2.2211090467895076</v>
      </c>
      <c r="L588" s="16">
        <f t="shared" si="438"/>
        <v>0.99693148697259271</v>
      </c>
      <c r="M588" s="23">
        <f>M587-IF($B588="B",(Percent_Rent_In_Elsies*2.49%/12 * H587)/K587,0)+IF($B588="D",N588,0)+IF(B588="D",AK587)+IF(B588="C",F587*90%)-(Y588-Y587)-IF($B588="A",Q587/K587) + IF($B588="A",Q587/K587)</f>
        <v>-35881.195792534782</v>
      </c>
      <c r="N588" s="23">
        <f t="shared" si="439"/>
        <v>0</v>
      </c>
      <c r="O588" s="22">
        <f t="shared" si="440"/>
        <v>0</v>
      </c>
      <c r="P588" s="22">
        <f t="shared" si="424"/>
        <v>0</v>
      </c>
      <c r="Q588" s="22">
        <f t="shared" si="425"/>
        <v>0</v>
      </c>
      <c r="R588" s="22">
        <f t="shared" si="441"/>
        <v>1450823.911689094</v>
      </c>
      <c r="S588" s="16">
        <f t="shared" si="431"/>
        <v>119239.16556703614</v>
      </c>
      <c r="T588" s="15">
        <f t="shared" si="442"/>
        <v>0</v>
      </c>
      <c r="U588" s="23">
        <f t="shared" ref="U588:U651" si="459">U587-IF($B588="B",U587/12)+IF($B588="C",AO587)+IF(B588="C",F587*10%)</f>
        <v>848551.70190305228</v>
      </c>
      <c r="V588" s="23">
        <f t="shared" ref="V588:V651" si="460">IF($B588="D", 0, V587+IF($B588="B",U587/12,0))</f>
        <v>70534.856258444357</v>
      </c>
      <c r="W588" s="23">
        <f t="shared" si="426"/>
        <v>27833.077558268775</v>
      </c>
      <c r="X588" s="23">
        <f t="shared" ref="X588:X651" si="461">X587+IFERROR(IF($B588="A",Z587,0),0)  + AT587 + AU587 - IF($B588="A",Q587/K587)</f>
        <v>21506233.438898515</v>
      </c>
      <c r="Y588" s="23">
        <f t="shared" si="443"/>
        <v>3358955.6466194014</v>
      </c>
      <c r="Z588" s="3">
        <f t="shared" si="444"/>
        <v>0</v>
      </c>
      <c r="AA588" s="23">
        <f t="shared" si="445"/>
        <v>13793597.474554848</v>
      </c>
      <c r="AB588" s="26">
        <f t="shared" ref="AB588:AB651" si="462">M588+SUM(U588:AA588)+AO588+AT588+AU588</f>
        <v>39569824.999999993</v>
      </c>
      <c r="AC588" s="23">
        <f t="shared" ref="AC588:AC651" si="463">AC587+G588+IF($B588="C",F587)</f>
        <v>44373036</v>
      </c>
      <c r="AD588" s="23">
        <f t="shared" si="422"/>
        <v>4803211</v>
      </c>
      <c r="AE588" s="24">
        <f t="shared" si="430"/>
        <v>39569825</v>
      </c>
      <c r="AF588" s="3">
        <f t="shared" ref="AF588:AF651" si="464">IF($B588="C",MAX(AE588-AA588-Y588-U588-V588-W588-AO588-AT588-AU588,0.0001),0)</f>
        <v>21470352.243105985</v>
      </c>
      <c r="AG588" s="2">
        <f t="shared" si="446"/>
        <v>0</v>
      </c>
      <c r="AH588" s="2">
        <f t="shared" si="447"/>
        <v>1.3584505445538915</v>
      </c>
      <c r="AI588" s="23">
        <f t="shared" si="423"/>
        <v>21883631.527504776</v>
      </c>
      <c r="AJ588" s="23">
        <f t="shared" si="448"/>
        <v>630315.74340018269</v>
      </c>
      <c r="AK588" s="23">
        <f t="shared" si="449"/>
        <v>-19824.173734015254</v>
      </c>
      <c r="AL588" s="23">
        <f t="shared" si="427"/>
        <v>0</v>
      </c>
      <c r="AM588" s="23">
        <f t="shared" si="428"/>
        <v>0</v>
      </c>
      <c r="AN588" s="16">
        <f t="shared" ref="AN588:AN651" si="465">IF($B588="B",(G582)/2,0)</f>
        <v>0</v>
      </c>
      <c r="AO588" s="23">
        <f t="shared" ref="AO588:AO651" si="466">IF($B588="B",(Percent_Rent_In_Elsies*2.49%/12*H587)/K587,0)</f>
        <v>0</v>
      </c>
      <c r="AP588" s="22">
        <f t="shared" ref="AP588:AP651" si="467">IF($B588="B",(1-Percent_Rent_In_Elsies)*2.49%*H587/12,0)</f>
        <v>0</v>
      </c>
      <c r="AQ588" s="30">
        <f t="shared" si="450"/>
        <v>57540884.295776911</v>
      </c>
      <c r="AR588" s="28">
        <f t="shared" si="451"/>
        <v>770929.03440979135</v>
      </c>
      <c r="AS588" s="25">
        <f t="shared" si="452"/>
        <v>48672539.145626172</v>
      </c>
      <c r="AT588" s="32">
        <f t="shared" si="453"/>
        <v>0</v>
      </c>
      <c r="AU588" s="23">
        <f t="shared" si="454"/>
        <v>0</v>
      </c>
      <c r="AV588" s="22">
        <f t="shared" si="455"/>
        <v>6527353.0384847699</v>
      </c>
      <c r="AW588" s="31">
        <f t="shared" ref="AW588:AW651" si="468">SUM(AR588:AS588)+AV588 +SUM(O588:T588)+AP588</f>
        <v>57540884.295776859</v>
      </c>
      <c r="AX588"/>
      <c r="AY588"/>
      <c r="AZ588"/>
      <c r="BA588"/>
    </row>
    <row r="589" spans="1:53" s="21" customFormat="1" x14ac:dyDescent="0.25">
      <c r="A589">
        <f t="shared" si="429"/>
        <v>355</v>
      </c>
      <c r="B589" t="s">
        <v>9</v>
      </c>
      <c r="C589" s="27">
        <f t="shared" si="433"/>
        <v>0</v>
      </c>
      <c r="D589" s="27">
        <f t="shared" si="456"/>
        <v>0</v>
      </c>
      <c r="E589" s="27" t="b">
        <f t="shared" si="432"/>
        <v>0</v>
      </c>
      <c r="F589" s="29">
        <f t="shared" si="434"/>
        <v>0</v>
      </c>
      <c r="G589" s="27">
        <f t="shared" si="457"/>
        <v>0</v>
      </c>
      <c r="H589" s="22">
        <f t="shared" si="435"/>
        <v>134384125.79788047</v>
      </c>
      <c r="I589" s="23">
        <f t="shared" si="436"/>
        <v>122403166.27432749</v>
      </c>
      <c r="J589" s="23">
        <f t="shared" si="437"/>
        <v>160</v>
      </c>
      <c r="K589" s="19">
        <f t="shared" si="458"/>
        <v>2.2211090467895076</v>
      </c>
      <c r="L589" s="16">
        <f t="shared" si="438"/>
        <v>0.99693148697259271</v>
      </c>
      <c r="M589" s="23">
        <f>M588-IF($B589="B",(Percent_Rent_In_Elsies*2.49%/12 * H588)/K588,0)+IF($B589="D",N589,0)+IF(B589="D",AK588)+IF(B589="C",F588*90%)-(Y589-Y588)-IF($B589="A",Q588/K588) + IF($B589="A",Q588/K588)</f>
        <v>-55705.369526550036</v>
      </c>
      <c r="N589" s="23">
        <f t="shared" si="439"/>
        <v>0</v>
      </c>
      <c r="O589" s="22">
        <f t="shared" si="440"/>
        <v>62306.959019391987</v>
      </c>
      <c r="P589" s="22">
        <f t="shared" si="424"/>
        <v>0</v>
      </c>
      <c r="Q589" s="22">
        <f t="shared" si="425"/>
        <v>0</v>
      </c>
      <c r="R589" s="22">
        <f t="shared" si="441"/>
        <v>1450823.911689094</v>
      </c>
      <c r="S589" s="16">
        <f t="shared" si="431"/>
        <v>0</v>
      </c>
      <c r="T589" s="15">
        <f t="shared" si="442"/>
        <v>56932.206547644149</v>
      </c>
      <c r="U589" s="23">
        <f t="shared" si="459"/>
        <v>848551.70190305228</v>
      </c>
      <c r="V589" s="23">
        <f t="shared" si="460"/>
        <v>0</v>
      </c>
      <c r="W589" s="23">
        <f t="shared" si="426"/>
        <v>98367.933816713135</v>
      </c>
      <c r="X589" s="23">
        <f t="shared" si="461"/>
        <v>21506233.438898515</v>
      </c>
      <c r="Y589" s="23">
        <f t="shared" si="443"/>
        <v>3358955.6466194014</v>
      </c>
      <c r="Z589" s="3">
        <f t="shared" si="444"/>
        <v>0</v>
      </c>
      <c r="AA589" s="23">
        <f t="shared" si="445"/>
        <v>13813421.648288863</v>
      </c>
      <c r="AB589" s="26">
        <f t="shared" si="462"/>
        <v>39569824.999999993</v>
      </c>
      <c r="AC589" s="23">
        <f t="shared" si="463"/>
        <v>44373036</v>
      </c>
      <c r="AD589" s="23">
        <f t="shared" ref="AD589:AD652" si="469">AD588</f>
        <v>4803211</v>
      </c>
      <c r="AE589" s="24">
        <f t="shared" si="430"/>
        <v>39569825</v>
      </c>
      <c r="AF589" s="3">
        <f t="shared" si="464"/>
        <v>0</v>
      </c>
      <c r="AG589" s="2">
        <f t="shared" si="446"/>
        <v>0</v>
      </c>
      <c r="AH589" s="2">
        <f t="shared" si="447"/>
        <v>1.3584505445538915</v>
      </c>
      <c r="AI589" s="23">
        <f t="shared" ref="AI589:AI652" si="470">AA589/(AJ589/1000000)</f>
        <v>21915082.707237452</v>
      </c>
      <c r="AJ589" s="23">
        <f t="shared" si="448"/>
        <v>630315.74340018269</v>
      </c>
      <c r="AK589" s="23">
        <f t="shared" si="449"/>
        <v>0</v>
      </c>
      <c r="AL589" s="23">
        <f t="shared" si="427"/>
        <v>0</v>
      </c>
      <c r="AM589" s="23">
        <f t="shared" si="428"/>
        <v>0</v>
      </c>
      <c r="AN589" s="16">
        <f t="shared" si="465"/>
        <v>0</v>
      </c>
      <c r="AO589" s="23">
        <f t="shared" si="466"/>
        <v>0</v>
      </c>
      <c r="AP589" s="22">
        <f t="shared" si="467"/>
        <v>0</v>
      </c>
      <c r="AQ589" s="30">
        <f t="shared" si="450"/>
        <v>57540884.295776911</v>
      </c>
      <c r="AR589" s="28">
        <f t="shared" si="451"/>
        <v>770929.03440979135</v>
      </c>
      <c r="AS589" s="25">
        <f t="shared" si="452"/>
        <v>48672539.145626172</v>
      </c>
      <c r="AT589" s="32">
        <f t="shared" si="453"/>
        <v>0</v>
      </c>
      <c r="AU589" s="23">
        <f t="shared" si="454"/>
        <v>0</v>
      </c>
      <c r="AV589" s="22">
        <f t="shared" si="455"/>
        <v>6527353.0384847699</v>
      </c>
      <c r="AW589" s="31">
        <f t="shared" si="468"/>
        <v>57540884.295776859</v>
      </c>
      <c r="AX589"/>
      <c r="AY589"/>
      <c r="AZ589"/>
      <c r="BA589"/>
    </row>
    <row r="590" spans="1:53" x14ac:dyDescent="0.25">
      <c r="A590" s="21">
        <f t="shared" si="429"/>
        <v>355</v>
      </c>
      <c r="B590" s="21" t="s">
        <v>28</v>
      </c>
      <c r="C590" s="27">
        <f t="shared" si="433"/>
        <v>0</v>
      </c>
      <c r="D590" s="27">
        <f t="shared" si="456"/>
        <v>0</v>
      </c>
      <c r="E590" s="27" t="b">
        <f t="shared" si="432"/>
        <v>0</v>
      </c>
      <c r="F590" s="29">
        <f t="shared" si="434"/>
        <v>0</v>
      </c>
      <c r="G590" s="27">
        <f t="shared" si="457"/>
        <v>0</v>
      </c>
      <c r="H590" s="22">
        <f t="shared" si="435"/>
        <v>134384125.79788047</v>
      </c>
      <c r="I590" s="23">
        <f t="shared" si="436"/>
        <v>122403166.27432749</v>
      </c>
      <c r="J590" s="23">
        <f t="shared" si="437"/>
        <v>160</v>
      </c>
      <c r="K590" s="19">
        <f t="shared" si="458"/>
        <v>2.2211090467895076</v>
      </c>
      <c r="L590" s="16">
        <f t="shared" si="438"/>
        <v>0.99693148697259271</v>
      </c>
      <c r="M590" s="23">
        <f>M589-IF($B590="B",(Percent_Rent_In_Elsies*2.49%/12 * H589)/K589,0)+IF($B590="D",N590,0)+IF(B590="D",AK589)+IF(B590="C",F589*90%)-(Y590-Y589)-IF($B590="A",Q589/K589) + IF($B590="A",Q589/K589)</f>
        <v>-55705.369526550036</v>
      </c>
      <c r="N590" s="23">
        <f t="shared" si="439"/>
        <v>0</v>
      </c>
      <c r="O590" s="22">
        <f t="shared" si="440"/>
        <v>0</v>
      </c>
      <c r="P590" s="22">
        <f t="shared" si="424"/>
        <v>0</v>
      </c>
      <c r="Q590" s="22">
        <f t="shared" si="425"/>
        <v>62306.959019391987</v>
      </c>
      <c r="R590" s="22">
        <f t="shared" si="441"/>
        <v>1450823.911689094</v>
      </c>
      <c r="S590" s="16">
        <f t="shared" si="431"/>
        <v>0</v>
      </c>
      <c r="T590" s="15">
        <f t="shared" si="442"/>
        <v>0</v>
      </c>
      <c r="U590" s="23">
        <f t="shared" si="459"/>
        <v>848551.70190305228</v>
      </c>
      <c r="V590" s="23">
        <f t="shared" si="460"/>
        <v>0</v>
      </c>
      <c r="W590" s="23">
        <f t="shared" si="426"/>
        <v>0</v>
      </c>
      <c r="X590" s="23">
        <f t="shared" si="461"/>
        <v>21506233.438898515</v>
      </c>
      <c r="Y590" s="23">
        <f t="shared" si="443"/>
        <v>3358955.6466194014</v>
      </c>
      <c r="Z590" s="3">
        <f t="shared" si="444"/>
        <v>4918.396690835657</v>
      </c>
      <c r="AA590" s="23">
        <f t="shared" si="445"/>
        <v>13887197.598651398</v>
      </c>
      <c r="AB590" s="26">
        <f t="shared" si="462"/>
        <v>39569824.999999985</v>
      </c>
      <c r="AC590" s="23">
        <f t="shared" si="463"/>
        <v>44373036</v>
      </c>
      <c r="AD590" s="23">
        <f t="shared" si="469"/>
        <v>4803211</v>
      </c>
      <c r="AE590" s="24">
        <f t="shared" si="430"/>
        <v>39569825</v>
      </c>
      <c r="AF590" s="3">
        <f t="shared" si="464"/>
        <v>0</v>
      </c>
      <c r="AG590" s="2">
        <f t="shared" si="446"/>
        <v>2.748942337868683E-3</v>
      </c>
      <c r="AH590" s="2">
        <f t="shared" si="447"/>
        <v>1.3584505445538915</v>
      </c>
      <c r="AI590" s="23">
        <f t="shared" si="470"/>
        <v>22032128.729227252</v>
      </c>
      <c r="AJ590" s="23">
        <f t="shared" si="448"/>
        <v>630315.74340018269</v>
      </c>
      <c r="AK590" s="23">
        <f t="shared" si="449"/>
        <v>0</v>
      </c>
      <c r="AL590" s="23">
        <f t="shared" si="427"/>
        <v>0</v>
      </c>
      <c r="AM590" s="23">
        <f t="shared" si="428"/>
        <v>0</v>
      </c>
      <c r="AN590" s="16">
        <f t="shared" si="465"/>
        <v>0</v>
      </c>
      <c r="AO590" s="23">
        <f t="shared" si="466"/>
        <v>0</v>
      </c>
      <c r="AP590" s="22">
        <f t="shared" si="467"/>
        <v>0</v>
      </c>
      <c r="AQ590" s="30">
        <f t="shared" si="450"/>
        <v>57540884.295776911</v>
      </c>
      <c r="AR590" s="28">
        <f t="shared" si="451"/>
        <v>770929.03440979135</v>
      </c>
      <c r="AS590" s="25">
        <f t="shared" si="452"/>
        <v>48672539.145626172</v>
      </c>
      <c r="AT590" s="32">
        <f t="shared" si="453"/>
        <v>9836.7933816713139</v>
      </c>
      <c r="AU590" s="23">
        <f t="shared" si="454"/>
        <v>9836.7933816713139</v>
      </c>
      <c r="AV590" s="22">
        <f t="shared" si="455"/>
        <v>6584285.2450324139</v>
      </c>
      <c r="AW590" s="31">
        <f t="shared" si="468"/>
        <v>57540884.295776866</v>
      </c>
    </row>
    <row r="591" spans="1:53" x14ac:dyDescent="0.25">
      <c r="A591">
        <f t="shared" si="429"/>
        <v>356</v>
      </c>
      <c r="B591" t="s">
        <v>6</v>
      </c>
      <c r="C591" s="27">
        <f t="shared" si="433"/>
        <v>0</v>
      </c>
      <c r="D591" s="27">
        <f t="shared" si="456"/>
        <v>0</v>
      </c>
      <c r="E591" s="27" t="b">
        <f t="shared" si="432"/>
        <v>0</v>
      </c>
      <c r="F591" s="29">
        <f t="shared" si="434"/>
        <v>0</v>
      </c>
      <c r="G591" s="27">
        <f t="shared" si="457"/>
        <v>0</v>
      </c>
      <c r="H591" s="22">
        <f t="shared" si="435"/>
        <v>136637333.26445305</v>
      </c>
      <c r="I591" s="23">
        <f t="shared" si="436"/>
        <v>122403166.27432749</v>
      </c>
      <c r="J591" s="23">
        <f t="shared" si="437"/>
        <v>163</v>
      </c>
      <c r="K591" s="19">
        <f t="shared" si="458"/>
        <v>2.2545925433084895</v>
      </c>
      <c r="L591" s="16">
        <f t="shared" si="438"/>
        <v>1.013646954344732</v>
      </c>
      <c r="M591" s="23">
        <f>M590-IF($B591="B",(Percent_Rent_In_Elsies*2.49%/12 * H590)/K590,0)+IF($B591="D",N591,0)+IF(B591="D",AK590)+IF(B591="C",F590*90%)-(Y591-Y590)-IF($B591="A",Q590/K590) + IF($B591="A",Q590/K590)</f>
        <v>-55705.369526550043</v>
      </c>
      <c r="N591" s="23">
        <f t="shared" si="439"/>
        <v>0</v>
      </c>
      <c r="O591" s="22">
        <f t="shared" si="440"/>
        <v>0</v>
      </c>
      <c r="P591" s="22">
        <f t="shared" ref="P591:P654" si="471">IF(AG591 &gt; Retail_Freeze_Above, O590,0)</f>
        <v>0</v>
      </c>
      <c r="Q591" s="22">
        <f t="shared" ref="Q591:Q654" si="472">IF(AG591&lt;=Retail_Freeze_Above,O590,0)</f>
        <v>0</v>
      </c>
      <c r="R591" s="22">
        <f t="shared" si="441"/>
        <v>1450823.911689094</v>
      </c>
      <c r="S591" s="16">
        <f t="shared" si="431"/>
        <v>0</v>
      </c>
      <c r="T591" s="15">
        <f t="shared" si="442"/>
        <v>0</v>
      </c>
      <c r="U591" s="23">
        <f t="shared" si="459"/>
        <v>848551.70190305228</v>
      </c>
      <c r="V591" s="23">
        <f t="shared" si="460"/>
        <v>0</v>
      </c>
      <c r="W591" s="23">
        <f t="shared" ref="W591:W654" si="473">IF($B591="E",0,W590+IF(B591="D",V590,0)+IF($B591="A",G591))-IF($B591="D",N591)+IF($B591="A",Q590/K590)</f>
        <v>28052.183709509136</v>
      </c>
      <c r="X591" s="23">
        <f t="shared" si="461"/>
        <v>21502773.238643184</v>
      </c>
      <c r="Y591" s="23">
        <f t="shared" si="443"/>
        <v>3358955.6466194014</v>
      </c>
      <c r="Z591" s="3">
        <f t="shared" si="444"/>
        <v>0</v>
      </c>
      <c r="AA591" s="23">
        <f t="shared" si="445"/>
        <v>13887197.598651398</v>
      </c>
      <c r="AB591" s="26">
        <f t="shared" si="462"/>
        <v>39569825</v>
      </c>
      <c r="AC591" s="23">
        <f t="shared" si="463"/>
        <v>44373036</v>
      </c>
      <c r="AD591" s="23">
        <f t="shared" si="469"/>
        <v>4803211</v>
      </c>
      <c r="AE591" s="24">
        <f t="shared" si="430"/>
        <v>39569825</v>
      </c>
      <c r="AF591" s="3">
        <f t="shared" si="464"/>
        <v>0</v>
      </c>
      <c r="AG591" s="2">
        <f t="shared" si="446"/>
        <v>0</v>
      </c>
      <c r="AH591" s="2">
        <f t="shared" si="447"/>
        <v>1.3812275719132248</v>
      </c>
      <c r="AI591" s="23">
        <f t="shared" si="470"/>
        <v>22364265.823836438</v>
      </c>
      <c r="AJ591" s="23">
        <f t="shared" si="448"/>
        <v>620954.77258413052</v>
      </c>
      <c r="AK591" s="23">
        <f t="shared" si="449"/>
        <v>0</v>
      </c>
      <c r="AL591" s="23">
        <f t="shared" si="427"/>
        <v>0</v>
      </c>
      <c r="AM591" s="23">
        <f t="shared" si="428"/>
        <v>0</v>
      </c>
      <c r="AN591" s="16">
        <f t="shared" si="465"/>
        <v>0</v>
      </c>
      <c r="AO591" s="23">
        <f t="shared" si="466"/>
        <v>0</v>
      </c>
      <c r="AP591" s="22">
        <f t="shared" si="467"/>
        <v>0</v>
      </c>
      <c r="AQ591" s="30">
        <f t="shared" si="450"/>
        <v>57478639.643716536</v>
      </c>
      <c r="AR591" s="28">
        <f t="shared" si="451"/>
        <v>770991.34136881074</v>
      </c>
      <c r="AS591" s="25">
        <f t="shared" si="452"/>
        <v>48672539.145626172</v>
      </c>
      <c r="AT591" s="32">
        <f t="shared" si="453"/>
        <v>0</v>
      </c>
      <c r="AU591" s="23">
        <f t="shared" si="454"/>
        <v>0</v>
      </c>
      <c r="AV591" s="22">
        <f t="shared" si="455"/>
        <v>6584285.2450324139</v>
      </c>
      <c r="AW591" s="31">
        <f t="shared" si="468"/>
        <v>57478639.643716492</v>
      </c>
    </row>
    <row r="592" spans="1:53" x14ac:dyDescent="0.25">
      <c r="A592">
        <f t="shared" si="429"/>
        <v>356</v>
      </c>
      <c r="B592" t="s">
        <v>7</v>
      </c>
      <c r="C592" s="27">
        <f t="shared" si="433"/>
        <v>0</v>
      </c>
      <c r="D592" s="27">
        <f t="shared" si="456"/>
        <v>338188.88149627345</v>
      </c>
      <c r="E592" s="27" t="b">
        <f t="shared" si="432"/>
        <v>0</v>
      </c>
      <c r="F592" s="29">
        <f t="shared" si="434"/>
        <v>150000</v>
      </c>
      <c r="G592" s="27">
        <f t="shared" si="457"/>
        <v>0</v>
      </c>
      <c r="H592" s="22">
        <f t="shared" si="435"/>
        <v>136975522.14594933</v>
      </c>
      <c r="I592" s="23">
        <f t="shared" si="436"/>
        <v>122736802.04371122</v>
      </c>
      <c r="J592" s="23">
        <f t="shared" si="437"/>
        <v>163</v>
      </c>
      <c r="K592" s="19">
        <f t="shared" si="458"/>
        <v>2.2545925433084895</v>
      </c>
      <c r="L592" s="16">
        <f t="shared" si="438"/>
        <v>1.013646954344732</v>
      </c>
      <c r="M592" s="23">
        <f>M591-IF($B592="B",(Percent_Rent_In_Elsies*2.49%/12 * H591)/K591,0)+IF($B592="D",N592,0)+IF(B592="D",AK591)+IF(B592="C",F591*90%)-(Y592-Y591)-IF($B592="A",Q591/K591) + IF($B592="A",Q591/K591)</f>
        <v>-118582.02264181463</v>
      </c>
      <c r="N592" s="23">
        <f t="shared" si="439"/>
        <v>0</v>
      </c>
      <c r="O592" s="22">
        <f t="shared" si="440"/>
        <v>0</v>
      </c>
      <c r="P592" s="22">
        <f t="shared" si="471"/>
        <v>0</v>
      </c>
      <c r="Q592" s="22">
        <f t="shared" si="472"/>
        <v>0</v>
      </c>
      <c r="R592" s="22">
        <f t="shared" si="441"/>
        <v>1329921.9190483361</v>
      </c>
      <c r="S592" s="16">
        <f t="shared" si="431"/>
        <v>120901.99264075783</v>
      </c>
      <c r="T592" s="15">
        <f t="shared" si="442"/>
        <v>0</v>
      </c>
      <c r="U592" s="23">
        <f t="shared" si="459"/>
        <v>777839.06007779797</v>
      </c>
      <c r="V592" s="23">
        <f t="shared" si="460"/>
        <v>70712.641825254352</v>
      </c>
      <c r="W592" s="23">
        <f t="shared" si="473"/>
        <v>28052.183709509136</v>
      </c>
      <c r="X592" s="23">
        <f t="shared" si="461"/>
        <v>21502773.238643184</v>
      </c>
      <c r="Y592" s="23">
        <f t="shared" si="443"/>
        <v>3358955.6466194014</v>
      </c>
      <c r="Z592" s="3">
        <f t="shared" si="444"/>
        <v>0</v>
      </c>
      <c r="AA592" s="23">
        <f t="shared" si="445"/>
        <v>13887197.598651398</v>
      </c>
      <c r="AB592" s="26">
        <f t="shared" si="462"/>
        <v>39569825</v>
      </c>
      <c r="AC592" s="23">
        <f t="shared" si="463"/>
        <v>44373036</v>
      </c>
      <c r="AD592" s="23">
        <f t="shared" si="469"/>
        <v>4803211</v>
      </c>
      <c r="AE592" s="24">
        <f t="shared" si="430"/>
        <v>39569825</v>
      </c>
      <c r="AF592" s="3">
        <f t="shared" si="464"/>
        <v>0</v>
      </c>
      <c r="AG592" s="2">
        <f t="shared" si="446"/>
        <v>0</v>
      </c>
      <c r="AH592" s="2">
        <f t="shared" si="447"/>
        <v>1.3846462262185828</v>
      </c>
      <c r="AI592" s="23">
        <f t="shared" si="470"/>
        <v>22364265.823836438</v>
      </c>
      <c r="AJ592" s="23">
        <f t="shared" si="448"/>
        <v>620954.77258413052</v>
      </c>
      <c r="AK592" s="23">
        <f t="shared" si="449"/>
        <v>0</v>
      </c>
      <c r="AL592" s="23">
        <f t="shared" ref="AL592:AL655" si="474">IF($B592="B",AI592-AI587,0)</f>
        <v>480634.29633166268</v>
      </c>
      <c r="AM592" s="23">
        <f t="shared" si="428"/>
        <v>44767824026.214172</v>
      </c>
      <c r="AN592" s="16">
        <f t="shared" si="465"/>
        <v>0</v>
      </c>
      <c r="AO592" s="23">
        <f t="shared" si="466"/>
        <v>62876.653115264591</v>
      </c>
      <c r="AP592" s="22">
        <f t="shared" si="467"/>
        <v>141761.23326187005</v>
      </c>
      <c r="AQ592" s="30">
        <f t="shared" si="450"/>
        <v>58099146.021253824</v>
      </c>
      <c r="AR592" s="28">
        <f t="shared" si="451"/>
        <v>911547.60414795484</v>
      </c>
      <c r="AS592" s="25">
        <f t="shared" si="452"/>
        <v>49010728.027122445</v>
      </c>
      <c r="AT592" s="32">
        <f t="shared" si="453"/>
        <v>0</v>
      </c>
      <c r="AU592" s="23">
        <f t="shared" si="454"/>
        <v>0</v>
      </c>
      <c r="AV592" s="22">
        <f t="shared" si="455"/>
        <v>6584285.2450324139</v>
      </c>
      <c r="AW592" s="31">
        <f t="shared" si="468"/>
        <v>58099146.02125378</v>
      </c>
    </row>
    <row r="593" spans="1:53" x14ac:dyDescent="0.25">
      <c r="A593">
        <f t="shared" si="429"/>
        <v>356</v>
      </c>
      <c r="B593" t="s">
        <v>8</v>
      </c>
      <c r="C593" s="27">
        <f t="shared" si="433"/>
        <v>0</v>
      </c>
      <c r="D593" s="27">
        <f t="shared" si="456"/>
        <v>0</v>
      </c>
      <c r="E593" s="27" t="b">
        <f t="shared" si="432"/>
        <v>0</v>
      </c>
      <c r="F593" s="29">
        <f t="shared" si="434"/>
        <v>0</v>
      </c>
      <c r="G593" s="27">
        <f t="shared" si="457"/>
        <v>0</v>
      </c>
      <c r="H593" s="22">
        <f t="shared" si="435"/>
        <v>136975522.14594933</v>
      </c>
      <c r="I593" s="23">
        <f t="shared" si="436"/>
        <v>122736802.04371122</v>
      </c>
      <c r="J593" s="23">
        <f t="shared" si="437"/>
        <v>163</v>
      </c>
      <c r="K593" s="19">
        <f t="shared" si="458"/>
        <v>2.2545925433084895</v>
      </c>
      <c r="L593" s="16">
        <f t="shared" si="438"/>
        <v>1.013646954344732</v>
      </c>
      <c r="M593" s="23">
        <f>M592-IF($B593="B",(Percent_Rent_In_Elsies*2.49%/12 * H592)/K592,0)+IF($B593="D",N593,0)+IF(B593="D",AK592)+IF(B593="C",F592*90%)-(Y593-Y592)-IF($B593="A",Q592/K592) + IF($B593="A",Q592/K592)</f>
        <v>-6920.8800974952464</v>
      </c>
      <c r="N593" s="23">
        <f t="shared" si="439"/>
        <v>0</v>
      </c>
      <c r="O593" s="22">
        <f t="shared" si="440"/>
        <v>0</v>
      </c>
      <c r="P593" s="22">
        <f t="shared" si="471"/>
        <v>0</v>
      </c>
      <c r="Q593" s="22">
        <f t="shared" si="472"/>
        <v>0</v>
      </c>
      <c r="R593" s="22">
        <f t="shared" si="441"/>
        <v>1471683.1523102061</v>
      </c>
      <c r="S593" s="16">
        <f t="shared" si="431"/>
        <v>120901.99264075783</v>
      </c>
      <c r="T593" s="15">
        <f t="shared" si="442"/>
        <v>0</v>
      </c>
      <c r="U593" s="23">
        <f t="shared" si="459"/>
        <v>855715.71319306258</v>
      </c>
      <c r="V593" s="23">
        <f t="shared" si="460"/>
        <v>70712.641825254352</v>
      </c>
      <c r="W593" s="23">
        <f t="shared" si="473"/>
        <v>28052.183709509136</v>
      </c>
      <c r="X593" s="23">
        <f t="shared" si="461"/>
        <v>21502773.238643184</v>
      </c>
      <c r="Y593" s="23">
        <f t="shared" si="443"/>
        <v>3382294.504075082</v>
      </c>
      <c r="Z593" s="3">
        <f t="shared" si="444"/>
        <v>0</v>
      </c>
      <c r="AA593" s="23">
        <f t="shared" si="445"/>
        <v>13887197.598651398</v>
      </c>
      <c r="AB593" s="26">
        <f t="shared" si="462"/>
        <v>39719825</v>
      </c>
      <c r="AC593" s="23">
        <f t="shared" si="463"/>
        <v>44523036</v>
      </c>
      <c r="AD593" s="23">
        <f t="shared" si="469"/>
        <v>4803211</v>
      </c>
      <c r="AE593" s="24">
        <f t="shared" si="430"/>
        <v>39719825</v>
      </c>
      <c r="AF593" s="3">
        <f t="shared" si="464"/>
        <v>21495852.358545691</v>
      </c>
      <c r="AG593" s="2">
        <f t="shared" si="446"/>
        <v>0</v>
      </c>
      <c r="AH593" s="2">
        <f t="shared" si="447"/>
        <v>1.3794171766461645</v>
      </c>
      <c r="AI593" s="23">
        <f t="shared" si="470"/>
        <v>22364265.823836438</v>
      </c>
      <c r="AJ593" s="23">
        <f t="shared" si="448"/>
        <v>620954.77258413052</v>
      </c>
      <c r="AK593" s="23">
        <f t="shared" si="449"/>
        <v>-30087.072279068401</v>
      </c>
      <c r="AL593" s="23">
        <f t="shared" si="474"/>
        <v>0</v>
      </c>
      <c r="AM593" s="23">
        <f t="shared" ref="AM593:AM656" si="475">IF($B593="B",50%*AL593*30%*AJ593,0)</f>
        <v>0</v>
      </c>
      <c r="AN593" s="16">
        <f t="shared" si="465"/>
        <v>0</v>
      </c>
      <c r="AO593" s="23">
        <f t="shared" si="466"/>
        <v>0</v>
      </c>
      <c r="AP593" s="22">
        <f t="shared" si="467"/>
        <v>0</v>
      </c>
      <c r="AQ593" s="30">
        <f t="shared" si="450"/>
        <v>57881411.564624488</v>
      </c>
      <c r="AR593" s="28">
        <f t="shared" si="451"/>
        <v>693813.14751861664</v>
      </c>
      <c r="AS593" s="25">
        <f t="shared" si="452"/>
        <v>49010728.027122445</v>
      </c>
      <c r="AT593" s="32">
        <f t="shared" si="453"/>
        <v>0</v>
      </c>
      <c r="AU593" s="23">
        <f t="shared" si="454"/>
        <v>0</v>
      </c>
      <c r="AV593" s="22">
        <f t="shared" si="455"/>
        <v>6584285.2450324139</v>
      </c>
      <c r="AW593" s="31">
        <f t="shared" si="468"/>
        <v>57881411.564624444</v>
      </c>
    </row>
    <row r="594" spans="1:53" x14ac:dyDescent="0.25">
      <c r="A594" s="21">
        <f t="shared" si="429"/>
        <v>356</v>
      </c>
      <c r="B594" s="21" t="s">
        <v>9</v>
      </c>
      <c r="C594" s="27">
        <f t="shared" si="433"/>
        <v>0</v>
      </c>
      <c r="D594" s="27">
        <f t="shared" si="456"/>
        <v>0</v>
      </c>
      <c r="E594" s="27" t="b">
        <f t="shared" si="432"/>
        <v>0</v>
      </c>
      <c r="F594" s="29">
        <f t="shared" si="434"/>
        <v>0</v>
      </c>
      <c r="G594" s="27">
        <f t="shared" si="457"/>
        <v>0</v>
      </c>
      <c r="H594" s="22">
        <f t="shared" si="435"/>
        <v>136975522.14594933</v>
      </c>
      <c r="I594" s="23">
        <f t="shared" si="436"/>
        <v>122736802.04371122</v>
      </c>
      <c r="J594" s="23">
        <f t="shared" si="437"/>
        <v>163</v>
      </c>
      <c r="K594" s="19">
        <f t="shared" si="458"/>
        <v>2.2545925433084895</v>
      </c>
      <c r="L594" s="16">
        <f t="shared" si="438"/>
        <v>1.013646954344732</v>
      </c>
      <c r="M594" s="23">
        <f>M593-IF($B594="B",(Percent_Rent_In_Elsies*2.49%/12 * H593)/K593,0)+IF($B594="D",N594,0)+IF(B594="D",AK593)+IF(B594="C",F593*90%)-(Y594-Y593)-IF($B594="A",Q593/K593) + IF($B594="A",Q593/K593)</f>
        <v>-37007.952376563648</v>
      </c>
      <c r="N594" s="23">
        <f t="shared" si="439"/>
        <v>0</v>
      </c>
      <c r="O594" s="22">
        <f t="shared" si="440"/>
        <v>63417.602300954175</v>
      </c>
      <c r="P594" s="22">
        <f t="shared" si="471"/>
        <v>0</v>
      </c>
      <c r="Q594" s="22">
        <f t="shared" si="472"/>
        <v>0</v>
      </c>
      <c r="R594" s="22">
        <f t="shared" si="441"/>
        <v>1471683.1523102061</v>
      </c>
      <c r="S594" s="16">
        <f t="shared" si="431"/>
        <v>0</v>
      </c>
      <c r="T594" s="15">
        <f t="shared" si="442"/>
        <v>57484.390339803656</v>
      </c>
      <c r="U594" s="23">
        <f t="shared" si="459"/>
        <v>855715.71319306258</v>
      </c>
      <c r="V594" s="23">
        <f t="shared" si="460"/>
        <v>0</v>
      </c>
      <c r="W594" s="23">
        <f t="shared" si="473"/>
        <v>98764.825534763484</v>
      </c>
      <c r="X594" s="23">
        <f t="shared" si="461"/>
        <v>21502773.238643184</v>
      </c>
      <c r="Y594" s="23">
        <f t="shared" si="443"/>
        <v>3382294.504075082</v>
      </c>
      <c r="Z594" s="3">
        <f t="shared" si="444"/>
        <v>0</v>
      </c>
      <c r="AA594" s="23">
        <f t="shared" si="445"/>
        <v>13917284.670930466</v>
      </c>
      <c r="AB594" s="26">
        <f t="shared" si="462"/>
        <v>39719824.999999993</v>
      </c>
      <c r="AC594" s="23">
        <f t="shared" si="463"/>
        <v>44523036</v>
      </c>
      <c r="AD594" s="23">
        <f t="shared" si="469"/>
        <v>4803211</v>
      </c>
      <c r="AE594" s="24">
        <f t="shared" si="430"/>
        <v>39719825</v>
      </c>
      <c r="AF594" s="3">
        <f t="shared" si="464"/>
        <v>0</v>
      </c>
      <c r="AG594" s="2">
        <f t="shared" si="446"/>
        <v>0</v>
      </c>
      <c r="AH594" s="2">
        <f t="shared" si="447"/>
        <v>1.3794171766461645</v>
      </c>
      <c r="AI594" s="23">
        <f t="shared" si="470"/>
        <v>22412718.744415272</v>
      </c>
      <c r="AJ594" s="23">
        <f t="shared" si="448"/>
        <v>620954.77258413052</v>
      </c>
      <c r="AK594" s="23">
        <f t="shared" si="449"/>
        <v>0</v>
      </c>
      <c r="AL594" s="23">
        <f t="shared" si="474"/>
        <v>0</v>
      </c>
      <c r="AM594" s="23">
        <f t="shared" si="475"/>
        <v>0</v>
      </c>
      <c r="AN594" s="16">
        <f t="shared" si="465"/>
        <v>0</v>
      </c>
      <c r="AO594" s="23">
        <f t="shared" si="466"/>
        <v>0</v>
      </c>
      <c r="AP594" s="22">
        <f t="shared" si="467"/>
        <v>0</v>
      </c>
      <c r="AQ594" s="30">
        <f t="shared" si="450"/>
        <v>57881411.564624488</v>
      </c>
      <c r="AR594" s="28">
        <f t="shared" si="451"/>
        <v>693813.14751861664</v>
      </c>
      <c r="AS594" s="25">
        <f t="shared" si="452"/>
        <v>49010728.027122445</v>
      </c>
      <c r="AT594" s="32">
        <f t="shared" si="453"/>
        <v>0</v>
      </c>
      <c r="AU594" s="23">
        <f t="shared" si="454"/>
        <v>0</v>
      </c>
      <c r="AV594" s="22">
        <f t="shared" si="455"/>
        <v>6584285.2450324139</v>
      </c>
      <c r="AW594" s="31">
        <f t="shared" si="468"/>
        <v>57881411.564624444</v>
      </c>
      <c r="AX594" s="21"/>
      <c r="AY594" s="21"/>
      <c r="AZ594" s="21"/>
      <c r="BA594" s="21"/>
    </row>
    <row r="595" spans="1:53" x14ac:dyDescent="0.25">
      <c r="A595" s="21">
        <f t="shared" si="429"/>
        <v>356</v>
      </c>
      <c r="B595" s="21" t="s">
        <v>28</v>
      </c>
      <c r="C595" s="27">
        <f t="shared" si="433"/>
        <v>0</v>
      </c>
      <c r="D595" s="27">
        <f t="shared" si="456"/>
        <v>0</v>
      </c>
      <c r="E595" s="27" t="b">
        <f t="shared" si="432"/>
        <v>0</v>
      </c>
      <c r="F595" s="29">
        <f t="shared" si="434"/>
        <v>0</v>
      </c>
      <c r="G595" s="27">
        <f t="shared" si="457"/>
        <v>0</v>
      </c>
      <c r="H595" s="22">
        <f t="shared" si="435"/>
        <v>136975522.14594933</v>
      </c>
      <c r="I595" s="23">
        <f t="shared" si="436"/>
        <v>122736802.04371122</v>
      </c>
      <c r="J595" s="23">
        <f t="shared" si="437"/>
        <v>163</v>
      </c>
      <c r="K595" s="19">
        <f t="shared" si="458"/>
        <v>2.2545925433084895</v>
      </c>
      <c r="L595" s="16">
        <f t="shared" si="438"/>
        <v>1.013646954344732</v>
      </c>
      <c r="M595" s="23">
        <f>M594-IF($B595="B",(Percent_Rent_In_Elsies*2.49%/12 * H594)/K594,0)+IF($B595="D",N595,0)+IF(B595="D",AK594)+IF(B595="C",F594*90%)-(Y595-Y594)-IF($B595="A",Q594/K594) + IF($B595="A",Q594/K594)</f>
        <v>-37007.952376563648</v>
      </c>
      <c r="N595" s="23">
        <f t="shared" si="439"/>
        <v>0</v>
      </c>
      <c r="O595" s="22">
        <f t="shared" si="440"/>
        <v>0</v>
      </c>
      <c r="P595" s="22">
        <f t="shared" si="471"/>
        <v>0</v>
      </c>
      <c r="Q595" s="22">
        <f t="shared" si="472"/>
        <v>63417.602300954175</v>
      </c>
      <c r="R595" s="22">
        <f t="shared" si="441"/>
        <v>1471683.1523102061</v>
      </c>
      <c r="S595" s="16">
        <f t="shared" si="431"/>
        <v>0</v>
      </c>
      <c r="T595" s="15">
        <f t="shared" si="442"/>
        <v>0</v>
      </c>
      <c r="U595" s="23">
        <f t="shared" si="459"/>
        <v>855715.71319306258</v>
      </c>
      <c r="V595" s="23">
        <f t="shared" si="460"/>
        <v>0</v>
      </c>
      <c r="W595" s="23">
        <f t="shared" si="473"/>
        <v>0</v>
      </c>
      <c r="X595" s="23">
        <f t="shared" si="461"/>
        <v>21502773.238643184</v>
      </c>
      <c r="Y595" s="23">
        <f t="shared" si="443"/>
        <v>3382294.504075082</v>
      </c>
      <c r="Z595" s="3">
        <f t="shared" si="444"/>
        <v>4938.2412767381747</v>
      </c>
      <c r="AA595" s="23">
        <f t="shared" si="445"/>
        <v>13991358.290081538</v>
      </c>
      <c r="AB595" s="26">
        <f t="shared" si="462"/>
        <v>39719824.999999993</v>
      </c>
      <c r="AC595" s="23">
        <f t="shared" si="463"/>
        <v>44523036</v>
      </c>
      <c r="AD595" s="23">
        <f t="shared" si="469"/>
        <v>4803211</v>
      </c>
      <c r="AE595" s="24">
        <f t="shared" si="430"/>
        <v>39719825</v>
      </c>
      <c r="AF595" s="3">
        <f t="shared" si="464"/>
        <v>0</v>
      </c>
      <c r="AG595" s="2">
        <f t="shared" si="446"/>
        <v>2.756759505621543E-3</v>
      </c>
      <c r="AH595" s="2">
        <f t="shared" si="447"/>
        <v>1.3794171766461645</v>
      </c>
      <c r="AI595" s="23">
        <f t="shared" si="470"/>
        <v>22532008.622553758</v>
      </c>
      <c r="AJ595" s="23">
        <f t="shared" si="448"/>
        <v>620954.77258413052</v>
      </c>
      <c r="AK595" s="23">
        <f t="shared" si="449"/>
        <v>0</v>
      </c>
      <c r="AL595" s="23">
        <f t="shared" si="474"/>
        <v>0</v>
      </c>
      <c r="AM595" s="23">
        <f t="shared" si="475"/>
        <v>0</v>
      </c>
      <c r="AN595" s="16">
        <f t="shared" si="465"/>
        <v>0</v>
      </c>
      <c r="AO595" s="23">
        <f t="shared" si="466"/>
        <v>0</v>
      </c>
      <c r="AP595" s="22">
        <f t="shared" si="467"/>
        <v>0</v>
      </c>
      <c r="AQ595" s="30">
        <f t="shared" si="450"/>
        <v>57881411.564624488</v>
      </c>
      <c r="AR595" s="28">
        <f t="shared" si="451"/>
        <v>693813.14751861664</v>
      </c>
      <c r="AS595" s="25">
        <f t="shared" si="452"/>
        <v>49010728.027122445</v>
      </c>
      <c r="AT595" s="32">
        <f t="shared" si="453"/>
        <v>9876.4825534763495</v>
      </c>
      <c r="AU595" s="23">
        <f t="shared" si="454"/>
        <v>9876.4825534763495</v>
      </c>
      <c r="AV595" s="22">
        <f t="shared" si="455"/>
        <v>6641769.6353722177</v>
      </c>
      <c r="AW595" s="31">
        <f t="shared" si="468"/>
        <v>57881411.564624436</v>
      </c>
      <c r="AX595" s="21"/>
      <c r="AY595" s="21"/>
      <c r="AZ595" s="21"/>
      <c r="BA595" s="21"/>
    </row>
    <row r="596" spans="1:53" x14ac:dyDescent="0.25">
      <c r="A596">
        <f t="shared" si="429"/>
        <v>357</v>
      </c>
      <c r="B596" t="s">
        <v>6</v>
      </c>
      <c r="C596" s="27">
        <f t="shared" si="433"/>
        <v>0</v>
      </c>
      <c r="D596" s="27">
        <f t="shared" si="456"/>
        <v>0</v>
      </c>
      <c r="E596" s="27" t="b">
        <f t="shared" si="432"/>
        <v>0</v>
      </c>
      <c r="F596" s="29">
        <f t="shared" si="434"/>
        <v>0</v>
      </c>
      <c r="G596" s="27">
        <f t="shared" si="457"/>
        <v>0</v>
      </c>
      <c r="H596" s="22">
        <f t="shared" si="435"/>
        <v>138579282.92505488</v>
      </c>
      <c r="I596" s="23">
        <f t="shared" si="436"/>
        <v>122736802.04371122</v>
      </c>
      <c r="J596" s="23">
        <f t="shared" si="437"/>
        <v>165</v>
      </c>
      <c r="K596" s="19">
        <f t="shared" si="458"/>
        <v>2.2771948335551566</v>
      </c>
      <c r="L596" s="16">
        <f t="shared" si="438"/>
        <v>1.0255151130038078</v>
      </c>
      <c r="M596" s="23">
        <f>M595-IF($B596="B",(Percent_Rent_In_Elsies*2.49%/12 * H595)/K595,0)+IF($B596="D",N596,0)+IF(B596="D",AK595)+IF(B596="C",F595*90%)-(Y596-Y595)-IF($B596="A",Q595/K595) + IF($B596="A",Q595/K595)</f>
        <v>-37007.952376563655</v>
      </c>
      <c r="N596" s="23">
        <f t="shared" si="439"/>
        <v>0</v>
      </c>
      <c r="O596" s="22">
        <f t="shared" si="440"/>
        <v>0</v>
      </c>
      <c r="P596" s="22">
        <f t="shared" si="471"/>
        <v>0</v>
      </c>
      <c r="Q596" s="22">
        <f t="shared" si="472"/>
        <v>0</v>
      </c>
      <c r="R596" s="22">
        <f t="shared" si="441"/>
        <v>1471683.1523102061</v>
      </c>
      <c r="S596" s="16">
        <f t="shared" si="431"/>
        <v>0</v>
      </c>
      <c r="T596" s="15">
        <f t="shared" si="442"/>
        <v>0</v>
      </c>
      <c r="U596" s="23">
        <f t="shared" si="459"/>
        <v>855715.71319306258</v>
      </c>
      <c r="V596" s="23">
        <f t="shared" si="460"/>
        <v>0</v>
      </c>
      <c r="W596" s="23">
        <f t="shared" si="473"/>
        <v>28128.187724728461</v>
      </c>
      <c r="X596" s="23">
        <f t="shared" si="461"/>
        <v>21499336.257302143</v>
      </c>
      <c r="Y596" s="23">
        <f t="shared" si="443"/>
        <v>3382294.504075082</v>
      </c>
      <c r="Z596" s="3">
        <f t="shared" si="444"/>
        <v>0</v>
      </c>
      <c r="AA596" s="23">
        <f t="shared" si="445"/>
        <v>13991358.290081538</v>
      </c>
      <c r="AB596" s="26">
        <f t="shared" si="462"/>
        <v>39719824.999999985</v>
      </c>
      <c r="AC596" s="23">
        <f t="shared" si="463"/>
        <v>44523036</v>
      </c>
      <c r="AD596" s="23">
        <f t="shared" si="469"/>
        <v>4803211</v>
      </c>
      <c r="AE596" s="24">
        <f t="shared" si="430"/>
        <v>39719825</v>
      </c>
      <c r="AF596" s="3">
        <f t="shared" si="464"/>
        <v>0</v>
      </c>
      <c r="AG596" s="2">
        <f t="shared" si="446"/>
        <v>0</v>
      </c>
      <c r="AH596" s="2">
        <f t="shared" si="447"/>
        <v>1.3955679102317784</v>
      </c>
      <c r="AI596" s="23">
        <f t="shared" si="470"/>
        <v>22757892.008994855</v>
      </c>
      <c r="AJ596" s="23">
        <f t="shared" si="448"/>
        <v>614791.48791775515</v>
      </c>
      <c r="AK596" s="23">
        <f t="shared" si="449"/>
        <v>0</v>
      </c>
      <c r="AL596" s="23">
        <f t="shared" si="474"/>
        <v>0</v>
      </c>
      <c r="AM596" s="23">
        <f t="shared" si="475"/>
        <v>0</v>
      </c>
      <c r="AN596" s="16">
        <f t="shared" si="465"/>
        <v>0</v>
      </c>
      <c r="AO596" s="23">
        <f t="shared" si="466"/>
        <v>0</v>
      </c>
      <c r="AP596" s="22">
        <f t="shared" si="467"/>
        <v>0</v>
      </c>
      <c r="AQ596" s="30">
        <f t="shared" si="450"/>
        <v>57818057.379925832</v>
      </c>
      <c r="AR596" s="28">
        <f t="shared" si="451"/>
        <v>693876.56512091763</v>
      </c>
      <c r="AS596" s="25">
        <f t="shared" si="452"/>
        <v>49010728.027122445</v>
      </c>
      <c r="AT596" s="32">
        <f t="shared" si="453"/>
        <v>0</v>
      </c>
      <c r="AU596" s="23">
        <f t="shared" si="454"/>
        <v>0</v>
      </c>
      <c r="AV596" s="22">
        <f t="shared" si="455"/>
        <v>6641769.6353722177</v>
      </c>
      <c r="AW596" s="31">
        <f t="shared" si="468"/>
        <v>57818057.379925787</v>
      </c>
    </row>
    <row r="597" spans="1:53" x14ac:dyDescent="0.25">
      <c r="A597">
        <f t="shared" si="429"/>
        <v>357</v>
      </c>
      <c r="B597" t="s">
        <v>7</v>
      </c>
      <c r="C597" s="27">
        <f t="shared" si="433"/>
        <v>0</v>
      </c>
      <c r="D597" s="27">
        <f t="shared" si="456"/>
        <v>227719.48335551567</v>
      </c>
      <c r="E597" s="27" t="b">
        <f t="shared" si="432"/>
        <v>0</v>
      </c>
      <c r="F597" s="29">
        <f t="shared" si="434"/>
        <v>100000</v>
      </c>
      <c r="G597" s="27">
        <f t="shared" si="457"/>
        <v>0</v>
      </c>
      <c r="H597" s="22">
        <f t="shared" si="435"/>
        <v>138807002.4084104</v>
      </c>
      <c r="I597" s="23">
        <f t="shared" si="436"/>
        <v>122958855.8003726</v>
      </c>
      <c r="J597" s="23">
        <f t="shared" si="437"/>
        <v>165</v>
      </c>
      <c r="K597" s="19">
        <f t="shared" si="458"/>
        <v>2.2771948335551566</v>
      </c>
      <c r="L597" s="16">
        <f t="shared" si="438"/>
        <v>1.0255151130038078</v>
      </c>
      <c r="M597" s="23">
        <f>M596-IF($B597="B",(Percent_Rent_In_Elsies*2.49%/12 * H596)/K596,0)+IF($B597="D",N597,0)+IF(B597="D",AK596)+IF(B597="C",F596*90%)-(Y597-Y596)-IF($B597="A",Q596/K596) + IF($B597="A",Q596/K596)</f>
        <v>-100145.28428868702</v>
      </c>
      <c r="N597" s="23">
        <f t="shared" si="439"/>
        <v>0</v>
      </c>
      <c r="O597" s="22">
        <f t="shared" si="440"/>
        <v>0</v>
      </c>
      <c r="P597" s="22">
        <f t="shared" si="471"/>
        <v>0</v>
      </c>
      <c r="Q597" s="22">
        <f t="shared" si="472"/>
        <v>0</v>
      </c>
      <c r="R597" s="22">
        <f t="shared" si="441"/>
        <v>1349042.889617689</v>
      </c>
      <c r="S597" s="16">
        <f t="shared" si="431"/>
        <v>122640.26269251718</v>
      </c>
      <c r="T597" s="15">
        <f t="shared" si="442"/>
        <v>0</v>
      </c>
      <c r="U597" s="23">
        <f t="shared" si="459"/>
        <v>784406.07042697398</v>
      </c>
      <c r="V597" s="23">
        <f t="shared" si="460"/>
        <v>71309.642766088553</v>
      </c>
      <c r="W597" s="23">
        <f t="shared" si="473"/>
        <v>28128.187724728461</v>
      </c>
      <c r="X597" s="23">
        <f t="shared" si="461"/>
        <v>21499336.257302143</v>
      </c>
      <c r="Y597" s="23">
        <f t="shared" si="443"/>
        <v>3382294.504075082</v>
      </c>
      <c r="Z597" s="3">
        <f t="shared" si="444"/>
        <v>0</v>
      </c>
      <c r="AA597" s="23">
        <f t="shared" si="445"/>
        <v>13991358.290081538</v>
      </c>
      <c r="AB597" s="26">
        <f t="shared" si="462"/>
        <v>39719824.999999985</v>
      </c>
      <c r="AC597" s="23">
        <f t="shared" si="463"/>
        <v>44523036</v>
      </c>
      <c r="AD597" s="23">
        <f t="shared" si="469"/>
        <v>4803211</v>
      </c>
      <c r="AE597" s="24">
        <f t="shared" si="430"/>
        <v>39719825</v>
      </c>
      <c r="AF597" s="3">
        <f t="shared" si="464"/>
        <v>0</v>
      </c>
      <c r="AG597" s="2">
        <f t="shared" si="446"/>
        <v>0</v>
      </c>
      <c r="AH597" s="2">
        <f t="shared" si="447"/>
        <v>1.3978611679020279</v>
      </c>
      <c r="AI597" s="23">
        <f t="shared" si="470"/>
        <v>22757892.008994855</v>
      </c>
      <c r="AJ597" s="23">
        <f t="shared" si="448"/>
        <v>614791.48791775515</v>
      </c>
      <c r="AK597" s="23">
        <f t="shared" si="449"/>
        <v>0</v>
      </c>
      <c r="AL597" s="23">
        <f t="shared" si="474"/>
        <v>393626.18515841663</v>
      </c>
      <c r="AM597" s="23">
        <f t="shared" si="475"/>
        <v>36299704208.539909</v>
      </c>
      <c r="AN597" s="16">
        <f t="shared" si="465"/>
        <v>0</v>
      </c>
      <c r="AO597" s="23">
        <f t="shared" si="466"/>
        <v>63137.331912123365</v>
      </c>
      <c r="AP597" s="22">
        <f t="shared" si="467"/>
        <v>143776.00603474444</v>
      </c>
      <c r="AQ597" s="30">
        <f t="shared" si="450"/>
        <v>58332106.779299542</v>
      </c>
      <c r="AR597" s="28">
        <f t="shared" si="451"/>
        <v>836430.47510436678</v>
      </c>
      <c r="AS597" s="25">
        <f t="shared" si="452"/>
        <v>49238447.51047796</v>
      </c>
      <c r="AT597" s="32">
        <f t="shared" si="453"/>
        <v>0</v>
      </c>
      <c r="AU597" s="23">
        <f t="shared" si="454"/>
        <v>0</v>
      </c>
      <c r="AV597" s="22">
        <f t="shared" si="455"/>
        <v>6641769.6353722177</v>
      </c>
      <c r="AW597" s="31">
        <f t="shared" si="468"/>
        <v>58332106.779299498</v>
      </c>
    </row>
    <row r="598" spans="1:53" s="21" customFormat="1" x14ac:dyDescent="0.25">
      <c r="A598">
        <f t="shared" si="429"/>
        <v>357</v>
      </c>
      <c r="B598" t="s">
        <v>8</v>
      </c>
      <c r="C598" s="27">
        <f t="shared" si="433"/>
        <v>0</v>
      </c>
      <c r="D598" s="27">
        <f t="shared" si="456"/>
        <v>0</v>
      </c>
      <c r="E598" s="27" t="b">
        <f t="shared" si="432"/>
        <v>0</v>
      </c>
      <c r="F598" s="29">
        <f t="shared" si="434"/>
        <v>0</v>
      </c>
      <c r="G598" s="27">
        <f t="shared" si="457"/>
        <v>0</v>
      </c>
      <c r="H598" s="22">
        <f t="shared" si="435"/>
        <v>138807002.4084104</v>
      </c>
      <c r="I598" s="23">
        <f t="shared" si="436"/>
        <v>122958855.8003726</v>
      </c>
      <c r="J598" s="23">
        <f t="shared" si="437"/>
        <v>165</v>
      </c>
      <c r="K598" s="19">
        <f t="shared" si="458"/>
        <v>2.2771948335551566</v>
      </c>
      <c r="L598" s="16">
        <f t="shared" si="438"/>
        <v>1.0255151130038078</v>
      </c>
      <c r="M598" s="23">
        <f>M597-IF($B598="B",(Percent_Rent_In_Elsies*2.49%/12 * H597)/K597,0)+IF($B598="D",N598,0)+IF(B598="D",AK597)+IF(B598="C",F597*90%)-(Y598-Y597)-IF($B598="A",Q597/K597) + IF($B598="A",Q597/K597)</f>
        <v>-25860.503956470027</v>
      </c>
      <c r="N598" s="23">
        <f t="shared" si="439"/>
        <v>0</v>
      </c>
      <c r="O598" s="22">
        <f t="shared" si="440"/>
        <v>0</v>
      </c>
      <c r="P598" s="22">
        <f t="shared" si="471"/>
        <v>0</v>
      </c>
      <c r="Q598" s="22">
        <f t="shared" si="472"/>
        <v>0</v>
      </c>
      <c r="R598" s="22">
        <f t="shared" si="441"/>
        <v>1492818.8956524334</v>
      </c>
      <c r="S598" s="16">
        <f t="shared" si="431"/>
        <v>122640.26269251718</v>
      </c>
      <c r="T598" s="15">
        <f t="shared" si="442"/>
        <v>0</v>
      </c>
      <c r="U598" s="23">
        <f t="shared" si="459"/>
        <v>857543.40233909735</v>
      </c>
      <c r="V598" s="23">
        <f t="shared" si="460"/>
        <v>71309.642766088553</v>
      </c>
      <c r="W598" s="23">
        <f t="shared" si="473"/>
        <v>28128.187724728461</v>
      </c>
      <c r="X598" s="23">
        <f t="shared" si="461"/>
        <v>21499336.257302143</v>
      </c>
      <c r="Y598" s="23">
        <f t="shared" si="443"/>
        <v>3398009.723742865</v>
      </c>
      <c r="Z598" s="3">
        <f t="shared" si="444"/>
        <v>0</v>
      </c>
      <c r="AA598" s="23">
        <f t="shared" si="445"/>
        <v>13991358.290081538</v>
      </c>
      <c r="AB598" s="26">
        <f t="shared" si="462"/>
        <v>39819824.999999993</v>
      </c>
      <c r="AC598" s="23">
        <f t="shared" si="463"/>
        <v>44623036</v>
      </c>
      <c r="AD598" s="23">
        <f t="shared" si="469"/>
        <v>4803211</v>
      </c>
      <c r="AE598" s="24">
        <f t="shared" si="430"/>
        <v>39819825</v>
      </c>
      <c r="AF598" s="3">
        <f t="shared" si="464"/>
        <v>21473475.753345683</v>
      </c>
      <c r="AG598" s="2">
        <f t="shared" si="446"/>
        <v>0</v>
      </c>
      <c r="AH598" s="2">
        <f t="shared" si="447"/>
        <v>1.3943507025298119</v>
      </c>
      <c r="AI598" s="23">
        <f t="shared" si="470"/>
        <v>22757892.008994855</v>
      </c>
      <c r="AJ598" s="23">
        <f t="shared" si="448"/>
        <v>614791.48791775515</v>
      </c>
      <c r="AK598" s="23">
        <f t="shared" si="449"/>
        <v>-21508.839730453707</v>
      </c>
      <c r="AL598" s="23">
        <f t="shared" si="474"/>
        <v>0</v>
      </c>
      <c r="AM598" s="23">
        <f t="shared" si="475"/>
        <v>0</v>
      </c>
      <c r="AN598" s="16">
        <f t="shared" si="465"/>
        <v>0</v>
      </c>
      <c r="AO598" s="23">
        <f t="shared" si="466"/>
        <v>0</v>
      </c>
      <c r="AP598" s="22">
        <f t="shared" si="467"/>
        <v>0</v>
      </c>
      <c r="AQ598" s="30">
        <f t="shared" si="450"/>
        <v>58185495.282928176</v>
      </c>
      <c r="AR598" s="28">
        <f t="shared" si="451"/>
        <v>689818.97873300198</v>
      </c>
      <c r="AS598" s="25">
        <f t="shared" si="452"/>
        <v>49238447.51047796</v>
      </c>
      <c r="AT598" s="32">
        <f t="shared" si="453"/>
        <v>0</v>
      </c>
      <c r="AU598" s="23">
        <f t="shared" si="454"/>
        <v>0</v>
      </c>
      <c r="AV598" s="22">
        <f t="shared" si="455"/>
        <v>6641769.6353722177</v>
      </c>
      <c r="AW598" s="31">
        <f t="shared" si="468"/>
        <v>58185495.282928139</v>
      </c>
      <c r="AX598"/>
      <c r="AY598"/>
      <c r="AZ598"/>
      <c r="BA598"/>
    </row>
    <row r="599" spans="1:53" s="21" customFormat="1" x14ac:dyDescent="0.25">
      <c r="A599" s="21">
        <f t="shared" si="429"/>
        <v>357</v>
      </c>
      <c r="B599" s="21" t="s">
        <v>9</v>
      </c>
      <c r="C599" s="27">
        <f t="shared" si="433"/>
        <v>0</v>
      </c>
      <c r="D599" s="27">
        <f t="shared" si="456"/>
        <v>0</v>
      </c>
      <c r="E599" s="27" t="b">
        <f t="shared" si="432"/>
        <v>0</v>
      </c>
      <c r="F599" s="29">
        <f t="shared" si="434"/>
        <v>0</v>
      </c>
      <c r="G599" s="27">
        <f t="shared" si="457"/>
        <v>0</v>
      </c>
      <c r="H599" s="22">
        <f t="shared" si="435"/>
        <v>138807002.4084104</v>
      </c>
      <c r="I599" s="23">
        <f t="shared" si="436"/>
        <v>122958855.8003726</v>
      </c>
      <c r="J599" s="23">
        <f t="shared" si="437"/>
        <v>165</v>
      </c>
      <c r="K599" s="19">
        <f t="shared" si="458"/>
        <v>2.2771948335551566</v>
      </c>
      <c r="L599" s="16">
        <f t="shared" si="438"/>
        <v>1.0255151130038078</v>
      </c>
      <c r="M599" s="23">
        <f>M598-IF($B599="B",(Percent_Rent_In_Elsies*2.49%/12 * H598)/K598,0)+IF($B599="D",N599,0)+IF(B599="D",AK598)+IF(B599="C",F598*90%)-(Y599-Y598)-IF($B599="A",Q598/K598) + IF($B599="A",Q598/K598)</f>
        <v>-47369.343686923734</v>
      </c>
      <c r="N599" s="23">
        <f t="shared" si="439"/>
        <v>0</v>
      </c>
      <c r="O599" s="22">
        <f t="shared" si="440"/>
        <v>64455.291054935464</v>
      </c>
      <c r="P599" s="22">
        <f t="shared" si="471"/>
        <v>0</v>
      </c>
      <c r="Q599" s="22">
        <f t="shared" si="472"/>
        <v>0</v>
      </c>
      <c r="R599" s="22">
        <f t="shared" si="441"/>
        <v>1492818.8956524334</v>
      </c>
      <c r="S599" s="16">
        <f t="shared" si="431"/>
        <v>0</v>
      </c>
      <c r="T599" s="15">
        <f t="shared" si="442"/>
        <v>58184.971637581715</v>
      </c>
      <c r="U599" s="23">
        <f t="shared" si="459"/>
        <v>857543.40233909735</v>
      </c>
      <c r="V599" s="23">
        <f t="shared" si="460"/>
        <v>0</v>
      </c>
      <c r="W599" s="23">
        <f t="shared" si="473"/>
        <v>99437.83049081701</v>
      </c>
      <c r="X599" s="23">
        <f t="shared" si="461"/>
        <v>21499336.257302143</v>
      </c>
      <c r="Y599" s="23">
        <f t="shared" si="443"/>
        <v>3398009.723742865</v>
      </c>
      <c r="Z599" s="3">
        <f t="shared" si="444"/>
        <v>0</v>
      </c>
      <c r="AA599" s="23">
        <f t="shared" si="445"/>
        <v>14012867.129811993</v>
      </c>
      <c r="AB599" s="26">
        <f t="shared" si="462"/>
        <v>39819824.999999993</v>
      </c>
      <c r="AC599" s="23">
        <f t="shared" si="463"/>
        <v>44623036</v>
      </c>
      <c r="AD599" s="23">
        <f t="shared" si="469"/>
        <v>4803211</v>
      </c>
      <c r="AE599" s="24">
        <f t="shared" si="430"/>
        <v>39819825</v>
      </c>
      <c r="AF599" s="3">
        <f t="shared" si="464"/>
        <v>0</v>
      </c>
      <c r="AG599" s="2">
        <f t="shared" si="446"/>
        <v>0</v>
      </c>
      <c r="AH599" s="2">
        <f t="shared" si="447"/>
        <v>1.3943507025298119</v>
      </c>
      <c r="AI599" s="23">
        <f t="shared" si="470"/>
        <v>22792877.593787681</v>
      </c>
      <c r="AJ599" s="23">
        <f t="shared" si="448"/>
        <v>614791.48791775515</v>
      </c>
      <c r="AK599" s="23">
        <f t="shared" si="449"/>
        <v>0</v>
      </c>
      <c r="AL599" s="23">
        <f t="shared" si="474"/>
        <v>0</v>
      </c>
      <c r="AM599" s="23">
        <f t="shared" si="475"/>
        <v>0</v>
      </c>
      <c r="AN599" s="16">
        <f t="shared" si="465"/>
        <v>0</v>
      </c>
      <c r="AO599" s="23">
        <f t="shared" si="466"/>
        <v>0</v>
      </c>
      <c r="AP599" s="22">
        <f t="shared" si="467"/>
        <v>0</v>
      </c>
      <c r="AQ599" s="30">
        <f t="shared" si="450"/>
        <v>58185495.282928176</v>
      </c>
      <c r="AR599" s="28">
        <f t="shared" si="451"/>
        <v>689818.97873300198</v>
      </c>
      <c r="AS599" s="25">
        <f t="shared" si="452"/>
        <v>49238447.51047796</v>
      </c>
      <c r="AT599" s="32">
        <f t="shared" si="453"/>
        <v>0</v>
      </c>
      <c r="AU599" s="23">
        <f t="shared" si="454"/>
        <v>0</v>
      </c>
      <c r="AV599" s="22">
        <f t="shared" si="455"/>
        <v>6641769.6353722177</v>
      </c>
      <c r="AW599" s="31">
        <f t="shared" si="468"/>
        <v>58185495.282928139</v>
      </c>
    </row>
    <row r="600" spans="1:53" x14ac:dyDescent="0.25">
      <c r="A600" s="21">
        <f t="shared" si="429"/>
        <v>357</v>
      </c>
      <c r="B600" s="21" t="s">
        <v>28</v>
      </c>
      <c r="C600" s="27">
        <f t="shared" si="433"/>
        <v>0</v>
      </c>
      <c r="D600" s="27">
        <f t="shared" si="456"/>
        <v>0</v>
      </c>
      <c r="E600" s="27" t="b">
        <f t="shared" si="432"/>
        <v>0</v>
      </c>
      <c r="F600" s="29">
        <f t="shared" si="434"/>
        <v>0</v>
      </c>
      <c r="G600" s="27">
        <f t="shared" si="457"/>
        <v>0</v>
      </c>
      <c r="H600" s="22">
        <f t="shared" si="435"/>
        <v>138807002.4084104</v>
      </c>
      <c r="I600" s="23">
        <f t="shared" si="436"/>
        <v>122958855.8003726</v>
      </c>
      <c r="J600" s="23">
        <f t="shared" si="437"/>
        <v>165</v>
      </c>
      <c r="K600" s="19">
        <f t="shared" si="458"/>
        <v>2.2771948335551566</v>
      </c>
      <c r="L600" s="16">
        <f t="shared" si="438"/>
        <v>1.0255151130038078</v>
      </c>
      <c r="M600" s="23">
        <f>M599-IF($B600="B",(Percent_Rent_In_Elsies*2.49%/12 * H599)/K599,0)+IF($B600="D",N600,0)+IF(B600="D",AK599)+IF(B600="C",F599*90%)-(Y600-Y599)-IF($B600="A",Q599/K599) + IF($B600="A",Q599/K599)</f>
        <v>-47369.343686923734</v>
      </c>
      <c r="N600" s="23">
        <f t="shared" si="439"/>
        <v>0</v>
      </c>
      <c r="O600" s="22">
        <f t="shared" si="440"/>
        <v>0</v>
      </c>
      <c r="P600" s="22">
        <f t="shared" si="471"/>
        <v>0</v>
      </c>
      <c r="Q600" s="22">
        <f t="shared" si="472"/>
        <v>64455.291054935464</v>
      </c>
      <c r="R600" s="22">
        <f t="shared" si="441"/>
        <v>1492818.8956524334</v>
      </c>
      <c r="S600" s="16">
        <f t="shared" si="431"/>
        <v>0</v>
      </c>
      <c r="T600" s="15">
        <f t="shared" si="442"/>
        <v>0</v>
      </c>
      <c r="U600" s="23">
        <f t="shared" si="459"/>
        <v>857543.40233909735</v>
      </c>
      <c r="V600" s="23">
        <f t="shared" si="460"/>
        <v>0</v>
      </c>
      <c r="W600" s="23">
        <f t="shared" si="473"/>
        <v>0</v>
      </c>
      <c r="X600" s="23">
        <f t="shared" si="461"/>
        <v>21499336.257302143</v>
      </c>
      <c r="Y600" s="23">
        <f t="shared" si="443"/>
        <v>3398009.723742865</v>
      </c>
      <c r="Z600" s="3">
        <f t="shared" si="444"/>
        <v>4971.8915245408516</v>
      </c>
      <c r="AA600" s="23">
        <f t="shared" si="445"/>
        <v>14087445.502680106</v>
      </c>
      <c r="AB600" s="26">
        <f t="shared" si="462"/>
        <v>39819825</v>
      </c>
      <c r="AC600" s="23">
        <f t="shared" si="463"/>
        <v>44623036</v>
      </c>
      <c r="AD600" s="23">
        <f t="shared" si="469"/>
        <v>4803211</v>
      </c>
      <c r="AE600" s="24">
        <f t="shared" si="430"/>
        <v>39819825</v>
      </c>
      <c r="AF600" s="3">
        <f t="shared" si="464"/>
        <v>0</v>
      </c>
      <c r="AG600" s="2">
        <f t="shared" si="446"/>
        <v>2.7784369414529668E-3</v>
      </c>
      <c r="AH600" s="2">
        <f t="shared" si="447"/>
        <v>1.3943507025298119</v>
      </c>
      <c r="AI600" s="23">
        <f t="shared" si="470"/>
        <v>22914184.36906641</v>
      </c>
      <c r="AJ600" s="23">
        <f t="shared" si="448"/>
        <v>614791.48791775515</v>
      </c>
      <c r="AK600" s="23">
        <f t="shared" si="449"/>
        <v>0</v>
      </c>
      <c r="AL600" s="23">
        <f t="shared" si="474"/>
        <v>0</v>
      </c>
      <c r="AM600" s="23">
        <f t="shared" si="475"/>
        <v>0</v>
      </c>
      <c r="AN600" s="16">
        <f t="shared" si="465"/>
        <v>0</v>
      </c>
      <c r="AO600" s="23">
        <f t="shared" si="466"/>
        <v>0</v>
      </c>
      <c r="AP600" s="22">
        <f t="shared" si="467"/>
        <v>0</v>
      </c>
      <c r="AQ600" s="30">
        <f t="shared" si="450"/>
        <v>58185495.282928176</v>
      </c>
      <c r="AR600" s="28">
        <f t="shared" si="451"/>
        <v>689818.97873300198</v>
      </c>
      <c r="AS600" s="25">
        <f t="shared" si="452"/>
        <v>49238447.51047796</v>
      </c>
      <c r="AT600" s="32">
        <f t="shared" si="453"/>
        <v>9943.7830490817032</v>
      </c>
      <c r="AU600" s="23">
        <f t="shared" si="454"/>
        <v>9943.7830490817032</v>
      </c>
      <c r="AV600" s="22">
        <f t="shared" si="455"/>
        <v>6699954.6070097992</v>
      </c>
      <c r="AW600" s="31">
        <f t="shared" si="468"/>
        <v>58185495.282928132</v>
      </c>
      <c r="AX600" s="21"/>
      <c r="AY600" s="21"/>
      <c r="AZ600" s="21"/>
      <c r="BA600" s="21"/>
    </row>
    <row r="601" spans="1:53" x14ac:dyDescent="0.25">
      <c r="A601">
        <f t="shared" si="429"/>
        <v>358</v>
      </c>
      <c r="B601" t="s">
        <v>6</v>
      </c>
      <c r="C601" s="27">
        <f t="shared" si="433"/>
        <v>0</v>
      </c>
      <c r="D601" s="27">
        <f t="shared" si="456"/>
        <v>0</v>
      </c>
      <c r="E601" s="27" t="b">
        <f t="shared" si="432"/>
        <v>0</v>
      </c>
      <c r="F601" s="29">
        <f t="shared" si="434"/>
        <v>0</v>
      </c>
      <c r="G601" s="27">
        <f t="shared" si="457"/>
        <v>0</v>
      </c>
      <c r="H601" s="22">
        <f t="shared" si="435"/>
        <v>140432206.84523398</v>
      </c>
      <c r="I601" s="23">
        <f t="shared" si="436"/>
        <v>122958855.8003726</v>
      </c>
      <c r="J601" s="23">
        <f t="shared" si="437"/>
        <v>167</v>
      </c>
      <c r="K601" s="19">
        <f t="shared" si="458"/>
        <v>2.3000237117615465</v>
      </c>
      <c r="L601" s="16">
        <f t="shared" si="438"/>
        <v>1.0375222285150236</v>
      </c>
      <c r="M601" s="23">
        <f>M600-IF($B601="B",(Percent_Rent_In_Elsies*2.49%/12 * H600)/K600,0)+IF($B601="D",N601,0)+IF(B601="D",AK600)+IF(B601="C",F600*90%)-(Y601-Y600)-IF($B601="A",Q600/K600) + IF($B601="A",Q600/K600)</f>
        <v>-47369.343686923727</v>
      </c>
      <c r="N601" s="23">
        <f t="shared" si="439"/>
        <v>0</v>
      </c>
      <c r="O601" s="22">
        <f t="shared" si="440"/>
        <v>0</v>
      </c>
      <c r="P601" s="22">
        <f t="shared" si="471"/>
        <v>0</v>
      </c>
      <c r="Q601" s="22">
        <f t="shared" si="472"/>
        <v>0</v>
      </c>
      <c r="R601" s="22">
        <f t="shared" si="441"/>
        <v>1492818.8956524334</v>
      </c>
      <c r="S601" s="16">
        <f t="shared" si="431"/>
        <v>0</v>
      </c>
      <c r="T601" s="15">
        <f t="shared" si="442"/>
        <v>0</v>
      </c>
      <c r="U601" s="23">
        <f t="shared" si="459"/>
        <v>857543.40233909735</v>
      </c>
      <c r="V601" s="23">
        <f t="shared" si="460"/>
        <v>0</v>
      </c>
      <c r="W601" s="23">
        <f t="shared" si="473"/>
        <v>28304.688779882687</v>
      </c>
      <c r="X601" s="23">
        <f t="shared" si="461"/>
        <v>21495891.026144963</v>
      </c>
      <c r="Y601" s="23">
        <f t="shared" si="443"/>
        <v>3398009.723742865</v>
      </c>
      <c r="Z601" s="3">
        <f t="shared" si="444"/>
        <v>0</v>
      </c>
      <c r="AA601" s="23">
        <f t="shared" si="445"/>
        <v>14087445.502680106</v>
      </c>
      <c r="AB601" s="26">
        <f t="shared" si="462"/>
        <v>39819824.999999993</v>
      </c>
      <c r="AC601" s="23">
        <f t="shared" si="463"/>
        <v>44623036</v>
      </c>
      <c r="AD601" s="23">
        <f t="shared" si="469"/>
        <v>4803211</v>
      </c>
      <c r="AE601" s="24">
        <f t="shared" si="430"/>
        <v>39819825</v>
      </c>
      <c r="AF601" s="3">
        <f t="shared" si="464"/>
        <v>0</v>
      </c>
      <c r="AG601" s="2">
        <f t="shared" si="446"/>
        <v>0</v>
      </c>
      <c r="AH601" s="2">
        <f t="shared" si="447"/>
        <v>1.4106762834365443</v>
      </c>
      <c r="AI601" s="23">
        <f t="shared" si="470"/>
        <v>23143899.067366295</v>
      </c>
      <c r="AJ601" s="23">
        <f t="shared" si="448"/>
        <v>608689.37691419059</v>
      </c>
      <c r="AK601" s="23">
        <f t="shared" si="449"/>
        <v>0</v>
      </c>
      <c r="AL601" s="23">
        <f t="shared" si="474"/>
        <v>0</v>
      </c>
      <c r="AM601" s="23">
        <f t="shared" si="475"/>
        <v>0</v>
      </c>
      <c r="AN601" s="16">
        <f t="shared" si="465"/>
        <v>0</v>
      </c>
      <c r="AO601" s="23">
        <f t="shared" si="466"/>
        <v>0</v>
      </c>
      <c r="AP601" s="22">
        <f t="shared" si="467"/>
        <v>0</v>
      </c>
      <c r="AQ601" s="30">
        <f t="shared" si="450"/>
        <v>58121104.447164297</v>
      </c>
      <c r="AR601" s="28">
        <f t="shared" si="451"/>
        <v>689883.43402405689</v>
      </c>
      <c r="AS601" s="25">
        <f t="shared" si="452"/>
        <v>49238447.51047796</v>
      </c>
      <c r="AT601" s="32">
        <f t="shared" si="453"/>
        <v>0</v>
      </c>
      <c r="AU601" s="23">
        <f t="shared" si="454"/>
        <v>0</v>
      </c>
      <c r="AV601" s="22">
        <f t="shared" si="455"/>
        <v>6699954.6070097992</v>
      </c>
      <c r="AW601" s="31">
        <f t="shared" si="468"/>
        <v>58121104.447164252</v>
      </c>
    </row>
    <row r="602" spans="1:53" x14ac:dyDescent="0.25">
      <c r="A602">
        <f t="shared" ref="A602:A665" si="476">A597+1</f>
        <v>358</v>
      </c>
      <c r="B602" t="s">
        <v>7</v>
      </c>
      <c r="C602" s="27">
        <f t="shared" si="433"/>
        <v>0</v>
      </c>
      <c r="D602" s="27">
        <f t="shared" si="456"/>
        <v>230002.37117615464</v>
      </c>
      <c r="E602" s="27" t="b">
        <f t="shared" si="432"/>
        <v>0</v>
      </c>
      <c r="F602" s="29">
        <f t="shared" si="434"/>
        <v>100000</v>
      </c>
      <c r="G602" s="27">
        <f t="shared" si="457"/>
        <v>0</v>
      </c>
      <c r="H602" s="22">
        <f t="shared" si="435"/>
        <v>140662209.21641013</v>
      </c>
      <c r="I602" s="23">
        <f t="shared" si="436"/>
        <v>123180540.08322921</v>
      </c>
      <c r="J602" s="23">
        <f t="shared" si="437"/>
        <v>167</v>
      </c>
      <c r="K602" s="19">
        <f t="shared" si="458"/>
        <v>2.3000237117615465</v>
      </c>
      <c r="L602" s="16">
        <f t="shared" si="438"/>
        <v>1.0375222285150236</v>
      </c>
      <c r="M602" s="23">
        <f>M601-IF($B602="B",(Percent_Rent_In_Elsies*2.49%/12 * H601)/K601,0)+IF($B602="D",N602,0)+IF(B602="D",AK601)+IF(B602="C",F601*90%)-(Y602-Y601)-IF($B602="A",Q601/K601) + IF($B602="A",Q601/K601)</f>
        <v>-110715.82740223398</v>
      </c>
      <c r="N602" s="23">
        <f t="shared" si="439"/>
        <v>0</v>
      </c>
      <c r="O602" s="22">
        <f t="shared" si="440"/>
        <v>0</v>
      </c>
      <c r="P602" s="22">
        <f t="shared" si="471"/>
        <v>0</v>
      </c>
      <c r="Q602" s="22">
        <f t="shared" si="472"/>
        <v>0</v>
      </c>
      <c r="R602" s="22">
        <f t="shared" si="441"/>
        <v>1368417.3210147307</v>
      </c>
      <c r="S602" s="16">
        <f t="shared" si="431"/>
        <v>124401.57463770278</v>
      </c>
      <c r="T602" s="15">
        <f t="shared" si="442"/>
        <v>0</v>
      </c>
      <c r="U602" s="23">
        <f t="shared" si="459"/>
        <v>786081.45214417251</v>
      </c>
      <c r="V602" s="23">
        <f t="shared" si="460"/>
        <v>71461.950194924779</v>
      </c>
      <c r="W602" s="23">
        <f t="shared" si="473"/>
        <v>28304.688779882687</v>
      </c>
      <c r="X602" s="23">
        <f t="shared" si="461"/>
        <v>21495891.026144963</v>
      </c>
      <c r="Y602" s="23">
        <f t="shared" si="443"/>
        <v>3398009.723742865</v>
      </c>
      <c r="Z602" s="3">
        <f t="shared" si="444"/>
        <v>0</v>
      </c>
      <c r="AA602" s="23">
        <f t="shared" si="445"/>
        <v>14087445.502680106</v>
      </c>
      <c r="AB602" s="26">
        <f t="shared" si="462"/>
        <v>39819824.999999993</v>
      </c>
      <c r="AC602" s="23">
        <f t="shared" si="463"/>
        <v>44623036</v>
      </c>
      <c r="AD602" s="23">
        <f t="shared" si="469"/>
        <v>4803211</v>
      </c>
      <c r="AE602" s="24">
        <f t="shared" si="430"/>
        <v>39819825</v>
      </c>
      <c r="AF602" s="3">
        <f t="shared" si="464"/>
        <v>0</v>
      </c>
      <c r="AG602" s="2">
        <f t="shared" si="446"/>
        <v>0</v>
      </c>
      <c r="AH602" s="2">
        <f t="shared" si="447"/>
        <v>1.4129867141948529</v>
      </c>
      <c r="AI602" s="23">
        <f t="shared" si="470"/>
        <v>23143899.067366295</v>
      </c>
      <c r="AJ602" s="23">
        <f t="shared" si="448"/>
        <v>608689.37691419059</v>
      </c>
      <c r="AK602" s="23">
        <f t="shared" si="449"/>
        <v>0</v>
      </c>
      <c r="AL602" s="23">
        <f t="shared" si="474"/>
        <v>386007.05837143958</v>
      </c>
      <c r="AM602" s="23">
        <f t="shared" si="475"/>
        <v>35243759376.688675</v>
      </c>
      <c r="AN602" s="16">
        <f t="shared" si="465"/>
        <v>0</v>
      </c>
      <c r="AO602" s="23">
        <f t="shared" si="466"/>
        <v>63346.483715310249</v>
      </c>
      <c r="AP602" s="22">
        <f t="shared" si="467"/>
        <v>145698.41460193027</v>
      </c>
      <c r="AQ602" s="30">
        <f t="shared" si="450"/>
        <v>58641265.211020194</v>
      </c>
      <c r="AR602" s="28">
        <f t="shared" si="451"/>
        <v>834343.41210187075</v>
      </c>
      <c r="AS602" s="25">
        <f t="shared" si="452"/>
        <v>49468449.881654114</v>
      </c>
      <c r="AT602" s="32">
        <f t="shared" si="453"/>
        <v>0</v>
      </c>
      <c r="AU602" s="23">
        <f t="shared" si="454"/>
        <v>0</v>
      </c>
      <c r="AV602" s="22">
        <f t="shared" si="455"/>
        <v>6699954.6070097992</v>
      </c>
      <c r="AW602" s="31">
        <f t="shared" si="468"/>
        <v>58641265.211020149</v>
      </c>
    </row>
    <row r="603" spans="1:53" s="21" customFormat="1" x14ac:dyDescent="0.25">
      <c r="A603">
        <f t="shared" si="476"/>
        <v>358</v>
      </c>
      <c r="B603" t="s">
        <v>8</v>
      </c>
      <c r="C603" s="27">
        <f t="shared" si="433"/>
        <v>0</v>
      </c>
      <c r="D603" s="27">
        <f t="shared" si="456"/>
        <v>0</v>
      </c>
      <c r="E603" s="27" t="b">
        <f t="shared" si="432"/>
        <v>0</v>
      </c>
      <c r="F603" s="29">
        <f t="shared" si="434"/>
        <v>0</v>
      </c>
      <c r="G603" s="27">
        <f t="shared" si="457"/>
        <v>0</v>
      </c>
      <c r="H603" s="22">
        <f t="shared" si="435"/>
        <v>140662209.21641013</v>
      </c>
      <c r="I603" s="23">
        <f t="shared" si="436"/>
        <v>123180540.08322921</v>
      </c>
      <c r="J603" s="23">
        <f t="shared" si="437"/>
        <v>167</v>
      </c>
      <c r="K603" s="19">
        <f t="shared" si="458"/>
        <v>2.3000237117615465</v>
      </c>
      <c r="L603" s="16">
        <f t="shared" si="438"/>
        <v>1.0375222285150236</v>
      </c>
      <c r="M603" s="23">
        <f>M602-IF($B603="B",(Percent_Rent_In_Elsies*2.49%/12 * H602)/K602,0)+IF($B603="D",N603,0)+IF(B603="D",AK602)+IF(B603="C",F602*90%)-(Y603-Y602)-IF($B603="A",Q602/K602) + IF($B603="A",Q602/K602)</f>
        <v>-36588.592147185831</v>
      </c>
      <c r="N603" s="23">
        <f t="shared" si="439"/>
        <v>0</v>
      </c>
      <c r="O603" s="22">
        <f t="shared" si="440"/>
        <v>0</v>
      </c>
      <c r="P603" s="22">
        <f t="shared" si="471"/>
        <v>0</v>
      </c>
      <c r="Q603" s="22">
        <f t="shared" si="472"/>
        <v>0</v>
      </c>
      <c r="R603" s="22">
        <f t="shared" si="441"/>
        <v>1514115.7356166609</v>
      </c>
      <c r="S603" s="16">
        <f t="shared" si="431"/>
        <v>124401.57463770278</v>
      </c>
      <c r="T603" s="15">
        <f t="shared" si="442"/>
        <v>0</v>
      </c>
      <c r="U603" s="23">
        <f t="shared" si="459"/>
        <v>859427.93585948274</v>
      </c>
      <c r="V603" s="23">
        <f t="shared" si="460"/>
        <v>71461.950194924779</v>
      </c>
      <c r="W603" s="23">
        <f t="shared" si="473"/>
        <v>28304.688779882687</v>
      </c>
      <c r="X603" s="23">
        <f t="shared" si="461"/>
        <v>21495891.026144963</v>
      </c>
      <c r="Y603" s="23">
        <f t="shared" si="443"/>
        <v>3413882.4884878169</v>
      </c>
      <c r="Z603" s="3">
        <f t="shared" si="444"/>
        <v>0</v>
      </c>
      <c r="AA603" s="23">
        <f t="shared" si="445"/>
        <v>14087445.502680106</v>
      </c>
      <c r="AB603" s="26">
        <f t="shared" si="462"/>
        <v>39919824.999999993</v>
      </c>
      <c r="AC603" s="23">
        <f t="shared" si="463"/>
        <v>44723036</v>
      </c>
      <c r="AD603" s="23">
        <f t="shared" si="469"/>
        <v>4803211</v>
      </c>
      <c r="AE603" s="24">
        <f t="shared" si="430"/>
        <v>39919825</v>
      </c>
      <c r="AF603" s="3">
        <f t="shared" si="464"/>
        <v>21459302.433997784</v>
      </c>
      <c r="AG603" s="2">
        <f t="shared" si="446"/>
        <v>0</v>
      </c>
      <c r="AH603" s="2">
        <f t="shared" si="447"/>
        <v>1.4094471528009969</v>
      </c>
      <c r="AI603" s="23">
        <f t="shared" si="470"/>
        <v>23143899.067366295</v>
      </c>
      <c r="AJ603" s="23">
        <f t="shared" si="448"/>
        <v>608689.37691419059</v>
      </c>
      <c r="AK603" s="23">
        <f t="shared" si="449"/>
        <v>-20351.316988141134</v>
      </c>
      <c r="AL603" s="23">
        <f t="shared" si="474"/>
        <v>0</v>
      </c>
      <c r="AM603" s="23">
        <f t="shared" si="475"/>
        <v>0</v>
      </c>
      <c r="AN603" s="16">
        <f t="shared" si="465"/>
        <v>0</v>
      </c>
      <c r="AO603" s="23">
        <f t="shared" si="466"/>
        <v>0</v>
      </c>
      <c r="AP603" s="22">
        <f t="shared" si="467"/>
        <v>0</v>
      </c>
      <c r="AQ603" s="30">
        <f t="shared" si="450"/>
        <v>58493183.934397705</v>
      </c>
      <c r="AR603" s="28">
        <f t="shared" si="451"/>
        <v>686262.13547938294</v>
      </c>
      <c r="AS603" s="25">
        <f t="shared" si="452"/>
        <v>49468449.881654114</v>
      </c>
      <c r="AT603" s="32">
        <f t="shared" si="453"/>
        <v>0</v>
      </c>
      <c r="AU603" s="23">
        <f t="shared" si="454"/>
        <v>0</v>
      </c>
      <c r="AV603" s="22">
        <f t="shared" si="455"/>
        <v>6699954.6070097992</v>
      </c>
      <c r="AW603" s="31">
        <f t="shared" si="468"/>
        <v>58493183.93439766</v>
      </c>
      <c r="AX603"/>
      <c r="AY603"/>
      <c r="AZ603"/>
      <c r="BA603"/>
    </row>
    <row r="604" spans="1:53" s="21" customFormat="1" x14ac:dyDescent="0.25">
      <c r="A604">
        <f t="shared" si="476"/>
        <v>358</v>
      </c>
      <c r="B604" t="s">
        <v>9</v>
      </c>
      <c r="C604" s="27">
        <f t="shared" si="433"/>
        <v>0</v>
      </c>
      <c r="D604" s="27">
        <f t="shared" si="456"/>
        <v>0</v>
      </c>
      <c r="E604" s="27" t="b">
        <f t="shared" si="432"/>
        <v>0</v>
      </c>
      <c r="F604" s="29">
        <f t="shared" si="434"/>
        <v>0</v>
      </c>
      <c r="G604" s="27">
        <f t="shared" si="457"/>
        <v>0</v>
      </c>
      <c r="H604" s="22">
        <f t="shared" si="435"/>
        <v>140662209.21641013</v>
      </c>
      <c r="I604" s="23">
        <f t="shared" si="436"/>
        <v>123180540.08322921</v>
      </c>
      <c r="J604" s="23">
        <f t="shared" si="437"/>
        <v>167</v>
      </c>
      <c r="K604" s="19">
        <f t="shared" si="458"/>
        <v>2.3000237117615465</v>
      </c>
      <c r="L604" s="16">
        <f t="shared" si="438"/>
        <v>1.0375222285150236</v>
      </c>
      <c r="M604" s="23">
        <f>M603-IF($B604="B",(Percent_Rent_In_Elsies*2.49%/12 * H603)/K603,0)+IF($B604="D",N604,0)+IF(B604="D",AK603)+IF(B604="C",F603*90%)-(Y604-Y603)-IF($B604="A",Q603/K603) + IF($B604="A",Q603/K603)</f>
        <v>-56939.909135326961</v>
      </c>
      <c r="N604" s="23">
        <f t="shared" si="439"/>
        <v>0</v>
      </c>
      <c r="O604" s="22">
        <f t="shared" si="440"/>
        <v>65642.51718791452</v>
      </c>
      <c r="P604" s="22">
        <f t="shared" si="471"/>
        <v>0</v>
      </c>
      <c r="Q604" s="22">
        <f t="shared" si="472"/>
        <v>0</v>
      </c>
      <c r="R604" s="22">
        <f t="shared" si="441"/>
        <v>1514115.7356166609</v>
      </c>
      <c r="S604" s="16">
        <f t="shared" si="431"/>
        <v>0</v>
      </c>
      <c r="T604" s="15">
        <f t="shared" si="442"/>
        <v>58759.057449788263</v>
      </c>
      <c r="U604" s="23">
        <f t="shared" si="459"/>
        <v>859427.93585948274</v>
      </c>
      <c r="V604" s="23">
        <f t="shared" si="460"/>
        <v>0</v>
      </c>
      <c r="W604" s="23">
        <f t="shared" si="473"/>
        <v>99766.638974807458</v>
      </c>
      <c r="X604" s="23">
        <f t="shared" si="461"/>
        <v>21495891.026144963</v>
      </c>
      <c r="Y604" s="23">
        <f t="shared" si="443"/>
        <v>3413882.4884878169</v>
      </c>
      <c r="Z604" s="3">
        <f t="shared" si="444"/>
        <v>0</v>
      </c>
      <c r="AA604" s="23">
        <f t="shared" si="445"/>
        <v>14107796.819668246</v>
      </c>
      <c r="AB604" s="26">
        <f t="shared" si="462"/>
        <v>39919824.999999993</v>
      </c>
      <c r="AC604" s="23">
        <f t="shared" si="463"/>
        <v>44723036</v>
      </c>
      <c r="AD604" s="23">
        <f t="shared" si="469"/>
        <v>4803211</v>
      </c>
      <c r="AE604" s="24">
        <f t="shared" si="430"/>
        <v>39919825</v>
      </c>
      <c r="AF604" s="3">
        <f t="shared" si="464"/>
        <v>0</v>
      </c>
      <c r="AG604" s="2">
        <f t="shared" si="446"/>
        <v>0</v>
      </c>
      <c r="AH604" s="2">
        <f t="shared" si="447"/>
        <v>1.4094471528009969</v>
      </c>
      <c r="AI604" s="23">
        <f t="shared" si="470"/>
        <v>23177333.718536507</v>
      </c>
      <c r="AJ604" s="23">
        <f t="shared" si="448"/>
        <v>608689.37691419059</v>
      </c>
      <c r="AK604" s="23">
        <f t="shared" si="449"/>
        <v>0</v>
      </c>
      <c r="AL604" s="23">
        <f t="shared" si="474"/>
        <v>0</v>
      </c>
      <c r="AM604" s="23">
        <f t="shared" si="475"/>
        <v>0</v>
      </c>
      <c r="AN604" s="16">
        <f t="shared" si="465"/>
        <v>0</v>
      </c>
      <c r="AO604" s="23">
        <f t="shared" si="466"/>
        <v>0</v>
      </c>
      <c r="AP604" s="22">
        <f t="shared" si="467"/>
        <v>0</v>
      </c>
      <c r="AQ604" s="30">
        <f t="shared" si="450"/>
        <v>58493183.934397705</v>
      </c>
      <c r="AR604" s="28">
        <f t="shared" si="451"/>
        <v>686262.13547938294</v>
      </c>
      <c r="AS604" s="25">
        <f t="shared" si="452"/>
        <v>49468449.881654114</v>
      </c>
      <c r="AT604" s="32">
        <f t="shared" si="453"/>
        <v>0</v>
      </c>
      <c r="AU604" s="23">
        <f t="shared" si="454"/>
        <v>0</v>
      </c>
      <c r="AV604" s="22">
        <f t="shared" si="455"/>
        <v>6699954.6070097992</v>
      </c>
      <c r="AW604" s="31">
        <f t="shared" si="468"/>
        <v>58493183.93439766</v>
      </c>
      <c r="AX604"/>
      <c r="AY604"/>
      <c r="AZ604"/>
      <c r="BA604"/>
    </row>
    <row r="605" spans="1:53" x14ac:dyDescent="0.25">
      <c r="A605" s="21">
        <f t="shared" si="476"/>
        <v>358</v>
      </c>
      <c r="B605" s="21" t="s">
        <v>28</v>
      </c>
      <c r="C605" s="27">
        <f t="shared" si="433"/>
        <v>0</v>
      </c>
      <c r="D605" s="27">
        <f t="shared" si="456"/>
        <v>0</v>
      </c>
      <c r="E605" s="27" t="b">
        <f t="shared" si="432"/>
        <v>0</v>
      </c>
      <c r="F605" s="29">
        <f t="shared" si="434"/>
        <v>0</v>
      </c>
      <c r="G605" s="27">
        <f t="shared" si="457"/>
        <v>0</v>
      </c>
      <c r="H605" s="22">
        <f t="shared" si="435"/>
        <v>140662209.21641013</v>
      </c>
      <c r="I605" s="23">
        <f t="shared" si="436"/>
        <v>123180540.08322921</v>
      </c>
      <c r="J605" s="23">
        <f t="shared" si="437"/>
        <v>167</v>
      </c>
      <c r="K605" s="19">
        <f t="shared" si="458"/>
        <v>2.3000237117615465</v>
      </c>
      <c r="L605" s="16">
        <f t="shared" si="438"/>
        <v>1.0375222285150236</v>
      </c>
      <c r="M605" s="23">
        <f>M604-IF($B605="B",(Percent_Rent_In_Elsies*2.49%/12 * H604)/K604,0)+IF($B605="D",N605,0)+IF(B605="D",AK604)+IF(B605="C",F604*90%)-(Y605-Y604)-IF($B605="A",Q604/K604) + IF($B605="A",Q604/K604)</f>
        <v>-56939.909135326961</v>
      </c>
      <c r="N605" s="23">
        <f t="shared" si="439"/>
        <v>0</v>
      </c>
      <c r="O605" s="22">
        <f t="shared" si="440"/>
        <v>0</v>
      </c>
      <c r="P605" s="22">
        <f t="shared" si="471"/>
        <v>0</v>
      </c>
      <c r="Q605" s="22">
        <f t="shared" si="472"/>
        <v>65642.51718791452</v>
      </c>
      <c r="R605" s="22">
        <f t="shared" si="441"/>
        <v>1514115.7356166609</v>
      </c>
      <c r="S605" s="16">
        <f t="shared" si="431"/>
        <v>0</v>
      </c>
      <c r="T605" s="15">
        <f t="shared" si="442"/>
        <v>0</v>
      </c>
      <c r="U605" s="23">
        <f t="shared" si="459"/>
        <v>859427.93585948274</v>
      </c>
      <c r="V605" s="23">
        <f t="shared" si="460"/>
        <v>0</v>
      </c>
      <c r="W605" s="23">
        <f t="shared" si="473"/>
        <v>0</v>
      </c>
      <c r="X605" s="23">
        <f t="shared" si="461"/>
        <v>21495891.026144963</v>
      </c>
      <c r="Y605" s="23">
        <f t="shared" si="443"/>
        <v>3413882.4884878169</v>
      </c>
      <c r="Z605" s="3">
        <f t="shared" si="444"/>
        <v>4988.3319487403742</v>
      </c>
      <c r="AA605" s="23">
        <f t="shared" si="445"/>
        <v>14182621.798899353</v>
      </c>
      <c r="AB605" s="26">
        <f t="shared" si="462"/>
        <v>39919824.999999985</v>
      </c>
      <c r="AC605" s="23">
        <f t="shared" si="463"/>
        <v>44723036</v>
      </c>
      <c r="AD605" s="23">
        <f t="shared" si="469"/>
        <v>4803211</v>
      </c>
      <c r="AE605" s="24">
        <f t="shared" si="430"/>
        <v>39919825</v>
      </c>
      <c r="AF605" s="3">
        <f t="shared" si="464"/>
        <v>0</v>
      </c>
      <c r="AG605" s="2">
        <f t="shared" si="446"/>
        <v>2.7894654809491313E-3</v>
      </c>
      <c r="AH605" s="2">
        <f t="shared" si="447"/>
        <v>1.4094471528009969</v>
      </c>
      <c r="AI605" s="23">
        <f t="shared" si="470"/>
        <v>23300261.737439085</v>
      </c>
      <c r="AJ605" s="23">
        <f t="shared" si="448"/>
        <v>608689.37691419059</v>
      </c>
      <c r="AK605" s="23">
        <f t="shared" si="449"/>
        <v>0</v>
      </c>
      <c r="AL605" s="23">
        <f t="shared" si="474"/>
        <v>0</v>
      </c>
      <c r="AM605" s="23">
        <f t="shared" si="475"/>
        <v>0</v>
      </c>
      <c r="AN605" s="16">
        <f t="shared" si="465"/>
        <v>0</v>
      </c>
      <c r="AO605" s="23">
        <f t="shared" si="466"/>
        <v>0</v>
      </c>
      <c r="AP605" s="22">
        <f t="shared" si="467"/>
        <v>0</v>
      </c>
      <c r="AQ605" s="30">
        <f t="shared" si="450"/>
        <v>58493183.934397705</v>
      </c>
      <c r="AR605" s="28">
        <f t="shared" si="451"/>
        <v>686262.13547938294</v>
      </c>
      <c r="AS605" s="25">
        <f t="shared" si="452"/>
        <v>49468449.881654114</v>
      </c>
      <c r="AT605" s="32">
        <f t="shared" si="453"/>
        <v>9976.6638974807483</v>
      </c>
      <c r="AU605" s="23">
        <f t="shared" si="454"/>
        <v>9976.6638974807483</v>
      </c>
      <c r="AV605" s="22">
        <f t="shared" si="455"/>
        <v>6758713.6644595871</v>
      </c>
      <c r="AW605" s="31">
        <f t="shared" si="468"/>
        <v>58493183.93439766</v>
      </c>
    </row>
    <row r="606" spans="1:53" x14ac:dyDescent="0.25">
      <c r="A606">
        <f t="shared" si="476"/>
        <v>359</v>
      </c>
      <c r="B606" t="s">
        <v>6</v>
      </c>
      <c r="C606" s="27">
        <f t="shared" si="433"/>
        <v>0</v>
      </c>
      <c r="D606" s="27">
        <f t="shared" si="456"/>
        <v>0</v>
      </c>
      <c r="E606" s="27" t="b">
        <f t="shared" si="432"/>
        <v>0</v>
      </c>
      <c r="F606" s="29">
        <f t="shared" si="434"/>
        <v>0</v>
      </c>
      <c r="G606" s="27">
        <f t="shared" si="457"/>
        <v>0</v>
      </c>
      <c r="H606" s="22">
        <f t="shared" si="435"/>
        <v>143020680.78579551</v>
      </c>
      <c r="I606" s="23">
        <f t="shared" si="436"/>
        <v>123180540.08322921</v>
      </c>
      <c r="J606" s="23">
        <f t="shared" si="437"/>
        <v>170</v>
      </c>
      <c r="K606" s="19">
        <f t="shared" si="458"/>
        <v>2.3346968567193152</v>
      </c>
      <c r="L606" s="16">
        <f t="shared" si="438"/>
        <v>1.0549182774764996</v>
      </c>
      <c r="M606" s="23">
        <f>M605-IF($B606="B",(Percent_Rent_In_Elsies*2.49%/12 * H605)/K605,0)+IF($B606="D",N606,0)+IF(B606="D",AK605)+IF(B606="C",F605*90%)-(Y606-Y605)-IF($B606="A",Q605/K605) + IF($B606="A",Q605/K605)</f>
        <v>-56939.909135326961</v>
      </c>
      <c r="N606" s="23">
        <f t="shared" si="439"/>
        <v>0</v>
      </c>
      <c r="O606" s="22">
        <f t="shared" si="440"/>
        <v>0</v>
      </c>
      <c r="P606" s="22">
        <f t="shared" si="471"/>
        <v>0</v>
      </c>
      <c r="Q606" s="22">
        <f t="shared" si="472"/>
        <v>0</v>
      </c>
      <c r="R606" s="22">
        <f t="shared" si="441"/>
        <v>1514115.7356166609</v>
      </c>
      <c r="S606" s="16">
        <f t="shared" si="431"/>
        <v>0</v>
      </c>
      <c r="T606" s="15">
        <f t="shared" si="442"/>
        <v>0</v>
      </c>
      <c r="U606" s="23">
        <f t="shared" si="459"/>
        <v>859427.93585948274</v>
      </c>
      <c r="V606" s="23">
        <f t="shared" si="460"/>
        <v>0</v>
      </c>
      <c r="W606" s="23">
        <f t="shared" si="473"/>
        <v>28539.93063299339</v>
      </c>
      <c r="X606" s="23">
        <f t="shared" si="461"/>
        <v>21492292.755255669</v>
      </c>
      <c r="Y606" s="23">
        <f t="shared" si="443"/>
        <v>3413882.4884878169</v>
      </c>
      <c r="Z606" s="3">
        <f t="shared" si="444"/>
        <v>0</v>
      </c>
      <c r="AA606" s="23">
        <f t="shared" si="445"/>
        <v>14182621.798899353</v>
      </c>
      <c r="AB606" s="26">
        <f t="shared" si="462"/>
        <v>39919824.999999985</v>
      </c>
      <c r="AC606" s="23">
        <f t="shared" si="463"/>
        <v>44723036</v>
      </c>
      <c r="AD606" s="23">
        <f t="shared" si="469"/>
        <v>4803211</v>
      </c>
      <c r="AE606" s="24">
        <f t="shared" si="430"/>
        <v>39919825</v>
      </c>
      <c r="AF606" s="3">
        <f t="shared" si="464"/>
        <v>0</v>
      </c>
      <c r="AG606" s="2">
        <f t="shared" si="446"/>
        <v>0</v>
      </c>
      <c r="AH606" s="2">
        <f t="shared" si="447"/>
        <v>1.4330792360517164</v>
      </c>
      <c r="AI606" s="23">
        <f t="shared" si="470"/>
        <v>23651516.095663689</v>
      </c>
      <c r="AJ606" s="23">
        <f t="shared" si="448"/>
        <v>599649.58447207615</v>
      </c>
      <c r="AK606" s="23">
        <f t="shared" si="449"/>
        <v>0</v>
      </c>
      <c r="AL606" s="23">
        <f t="shared" si="474"/>
        <v>0</v>
      </c>
      <c r="AM606" s="23">
        <f t="shared" si="475"/>
        <v>0</v>
      </c>
      <c r="AN606" s="16">
        <f t="shared" si="465"/>
        <v>0</v>
      </c>
      <c r="AO606" s="23">
        <f t="shared" si="466"/>
        <v>0</v>
      </c>
      <c r="AP606" s="22">
        <f t="shared" si="467"/>
        <v>0</v>
      </c>
      <c r="AQ606" s="30">
        <f t="shared" si="450"/>
        <v>58427607.059726976</v>
      </c>
      <c r="AR606" s="28">
        <f t="shared" si="451"/>
        <v>686327.7779965708</v>
      </c>
      <c r="AS606" s="25">
        <f t="shared" si="452"/>
        <v>49468449.881654114</v>
      </c>
      <c r="AT606" s="32">
        <f t="shared" si="453"/>
        <v>0</v>
      </c>
      <c r="AU606" s="23">
        <f t="shared" si="454"/>
        <v>0</v>
      </c>
      <c r="AV606" s="22">
        <f t="shared" si="455"/>
        <v>6758713.6644595871</v>
      </c>
      <c r="AW606" s="31">
        <f t="shared" si="468"/>
        <v>58427607.059726931</v>
      </c>
    </row>
    <row r="607" spans="1:53" x14ac:dyDescent="0.25">
      <c r="A607">
        <f t="shared" si="476"/>
        <v>359</v>
      </c>
      <c r="B607" t="s">
        <v>7</v>
      </c>
      <c r="C607" s="27">
        <f t="shared" si="433"/>
        <v>0</v>
      </c>
      <c r="D607" s="27">
        <f t="shared" si="456"/>
        <v>350204.52850789728</v>
      </c>
      <c r="E607" s="27" t="b">
        <f t="shared" si="432"/>
        <v>0</v>
      </c>
      <c r="F607" s="29">
        <f t="shared" si="434"/>
        <v>150000</v>
      </c>
      <c r="G607" s="27">
        <f t="shared" si="457"/>
        <v>0</v>
      </c>
      <c r="H607" s="22">
        <f t="shared" si="435"/>
        <v>143370885.3143034</v>
      </c>
      <c r="I607" s="23">
        <f t="shared" si="436"/>
        <v>123512513.21895461</v>
      </c>
      <c r="J607" s="23">
        <f t="shared" si="437"/>
        <v>170</v>
      </c>
      <c r="K607" s="19">
        <f t="shared" si="458"/>
        <v>2.3346968567193152</v>
      </c>
      <c r="L607" s="16">
        <f t="shared" si="438"/>
        <v>1.0549182774764996</v>
      </c>
      <c r="M607" s="23">
        <f>M606-IF($B607="B",(Percent_Rent_In_Elsies*2.49%/12 * H606)/K606,0)+IF($B607="D",N607,0)+IF(B607="D",AK606)+IF(B607="C",F606*90%)-(Y607-Y606)-IF($B607="A",Q606/K606) + IF($B607="A",Q606/K606)</f>
        <v>-120495.89324016274</v>
      </c>
      <c r="N607" s="23">
        <f t="shared" si="439"/>
        <v>0</v>
      </c>
      <c r="O607" s="22">
        <f t="shared" si="440"/>
        <v>0</v>
      </c>
      <c r="P607" s="22">
        <f t="shared" si="471"/>
        <v>0</v>
      </c>
      <c r="Q607" s="22">
        <f t="shared" si="472"/>
        <v>0</v>
      </c>
      <c r="R607" s="22">
        <f t="shared" si="441"/>
        <v>1387939.4243152726</v>
      </c>
      <c r="S607" s="16">
        <f t="shared" si="431"/>
        <v>126176.31130138841</v>
      </c>
      <c r="T607" s="15">
        <f t="shared" si="442"/>
        <v>0</v>
      </c>
      <c r="U607" s="23">
        <f t="shared" si="459"/>
        <v>787808.94120452588</v>
      </c>
      <c r="V607" s="23">
        <f t="shared" si="460"/>
        <v>71618.994654956899</v>
      </c>
      <c r="W607" s="23">
        <f t="shared" si="473"/>
        <v>28539.93063299339</v>
      </c>
      <c r="X607" s="23">
        <f t="shared" si="461"/>
        <v>21492292.755255669</v>
      </c>
      <c r="Y607" s="23">
        <f t="shared" si="443"/>
        <v>3413882.4884878169</v>
      </c>
      <c r="Z607" s="3">
        <f t="shared" si="444"/>
        <v>0</v>
      </c>
      <c r="AA607" s="23">
        <f t="shared" si="445"/>
        <v>14182621.798899353</v>
      </c>
      <c r="AB607" s="26">
        <f t="shared" si="462"/>
        <v>39919824.999999985</v>
      </c>
      <c r="AC607" s="23">
        <f t="shared" si="463"/>
        <v>44723036</v>
      </c>
      <c r="AD607" s="23">
        <f t="shared" si="469"/>
        <v>4803211</v>
      </c>
      <c r="AE607" s="24">
        <f t="shared" si="430"/>
        <v>39919825</v>
      </c>
      <c r="AF607" s="3">
        <f t="shared" si="464"/>
        <v>0</v>
      </c>
      <c r="AG607" s="2">
        <f t="shared" si="446"/>
        <v>0</v>
      </c>
      <c r="AH607" s="2">
        <f t="shared" si="447"/>
        <v>1.4365883148466048</v>
      </c>
      <c r="AI607" s="23">
        <f t="shared" si="470"/>
        <v>23651516.095663689</v>
      </c>
      <c r="AJ607" s="23">
        <f t="shared" si="448"/>
        <v>599649.58447207615</v>
      </c>
      <c r="AK607" s="23">
        <f t="shared" si="449"/>
        <v>0</v>
      </c>
      <c r="AL607" s="23">
        <f t="shared" si="474"/>
        <v>507617.02829739451</v>
      </c>
      <c r="AM607" s="23">
        <f t="shared" si="475"/>
        <v>45658851013.422409</v>
      </c>
      <c r="AN607" s="16">
        <f t="shared" si="465"/>
        <v>0</v>
      </c>
      <c r="AO607" s="23">
        <f t="shared" si="466"/>
        <v>63555.984104835778</v>
      </c>
      <c r="AP607" s="22">
        <f t="shared" si="467"/>
        <v>148383.95631526285</v>
      </c>
      <c r="AQ607" s="30">
        <f t="shared" si="450"/>
        <v>59073318.237236716</v>
      </c>
      <c r="AR607" s="28">
        <f t="shared" si="451"/>
        <v>833450.47068315395</v>
      </c>
      <c r="AS607" s="25">
        <f t="shared" si="452"/>
        <v>49818654.410162009</v>
      </c>
      <c r="AT607" s="32">
        <f t="shared" si="453"/>
        <v>0</v>
      </c>
      <c r="AU607" s="23">
        <f t="shared" si="454"/>
        <v>0</v>
      </c>
      <c r="AV607" s="22">
        <f t="shared" si="455"/>
        <v>6758713.6644595871</v>
      </c>
      <c r="AW607" s="31">
        <f t="shared" si="468"/>
        <v>59073318.237236679</v>
      </c>
    </row>
    <row r="608" spans="1:53" x14ac:dyDescent="0.25">
      <c r="A608">
        <f t="shared" si="476"/>
        <v>359</v>
      </c>
      <c r="B608" t="s">
        <v>8</v>
      </c>
      <c r="C608" s="27">
        <f t="shared" si="433"/>
        <v>0</v>
      </c>
      <c r="D608" s="27">
        <f t="shared" si="456"/>
        <v>0</v>
      </c>
      <c r="E608" s="27" t="b">
        <f t="shared" si="432"/>
        <v>0</v>
      </c>
      <c r="F608" s="29">
        <f t="shared" si="434"/>
        <v>0</v>
      </c>
      <c r="G608" s="27">
        <f t="shared" si="457"/>
        <v>0</v>
      </c>
      <c r="H608" s="22">
        <f t="shared" si="435"/>
        <v>143370885.3143034</v>
      </c>
      <c r="I608" s="23">
        <f t="shared" si="436"/>
        <v>123512513.21895461</v>
      </c>
      <c r="J608" s="23">
        <f t="shared" si="437"/>
        <v>170</v>
      </c>
      <c r="K608" s="19">
        <f t="shared" si="458"/>
        <v>2.3346968567193152</v>
      </c>
      <c r="L608" s="16">
        <f t="shared" si="438"/>
        <v>1.0549182774764996</v>
      </c>
      <c r="M608" s="23">
        <f>M607-IF($B608="B",(Percent_Rent_In_Elsies*2.49%/12 * H607)/K607,0)+IF($B608="D",N608,0)+IF(B608="D",AK607)+IF(B608="C",F607*90%)-(Y608-Y607)-IF($B608="A",Q607/K607) + IF($B608="A",Q607/K607)</f>
        <v>-9663.9662265289662</v>
      </c>
      <c r="N608" s="23">
        <f t="shared" si="439"/>
        <v>0</v>
      </c>
      <c r="O608" s="22">
        <f t="shared" si="440"/>
        <v>0</v>
      </c>
      <c r="P608" s="22">
        <f t="shared" si="471"/>
        <v>0</v>
      </c>
      <c r="Q608" s="22">
        <f t="shared" si="472"/>
        <v>0</v>
      </c>
      <c r="R608" s="22">
        <f t="shared" si="441"/>
        <v>1536323.3806305355</v>
      </c>
      <c r="S608" s="16">
        <f t="shared" si="431"/>
        <v>126176.31130138841</v>
      </c>
      <c r="T608" s="15">
        <f t="shared" si="442"/>
        <v>0</v>
      </c>
      <c r="U608" s="23">
        <f t="shared" si="459"/>
        <v>866364.92530936166</v>
      </c>
      <c r="V608" s="23">
        <f t="shared" si="460"/>
        <v>71618.994654956899</v>
      </c>
      <c r="W608" s="23">
        <f t="shared" si="473"/>
        <v>28539.93063299339</v>
      </c>
      <c r="X608" s="23">
        <f t="shared" si="461"/>
        <v>21492292.755255669</v>
      </c>
      <c r="Y608" s="23">
        <f t="shared" si="443"/>
        <v>3438050.5614741831</v>
      </c>
      <c r="Z608" s="3">
        <f t="shared" si="444"/>
        <v>0</v>
      </c>
      <c r="AA608" s="23">
        <f t="shared" si="445"/>
        <v>14182621.798899353</v>
      </c>
      <c r="AB608" s="26">
        <f t="shared" si="462"/>
        <v>40069824.999999993</v>
      </c>
      <c r="AC608" s="23">
        <f t="shared" si="463"/>
        <v>44873036</v>
      </c>
      <c r="AD608" s="23">
        <f t="shared" si="469"/>
        <v>4803211</v>
      </c>
      <c r="AE608" s="24">
        <f t="shared" si="430"/>
        <v>40069825</v>
      </c>
      <c r="AF608" s="3">
        <f t="shared" si="464"/>
        <v>21482628.789029155</v>
      </c>
      <c r="AG608" s="2">
        <f t="shared" si="446"/>
        <v>0</v>
      </c>
      <c r="AH608" s="2">
        <f t="shared" si="447"/>
        <v>1.4312104963203949</v>
      </c>
      <c r="AI608" s="23">
        <f t="shared" si="470"/>
        <v>23651516.095663689</v>
      </c>
      <c r="AJ608" s="23">
        <f t="shared" si="448"/>
        <v>599649.58447207615</v>
      </c>
      <c r="AK608" s="23">
        <f t="shared" si="449"/>
        <v>-30665.793683157379</v>
      </c>
      <c r="AL608" s="23">
        <f t="shared" si="474"/>
        <v>0</v>
      </c>
      <c r="AM608" s="23">
        <f t="shared" si="475"/>
        <v>0</v>
      </c>
      <c r="AN608" s="16">
        <f t="shared" si="465"/>
        <v>0</v>
      </c>
      <c r="AO608" s="23">
        <f t="shared" si="466"/>
        <v>0</v>
      </c>
      <c r="AP608" s="22">
        <f t="shared" si="467"/>
        <v>0</v>
      </c>
      <c r="AQ608" s="30">
        <f t="shared" si="450"/>
        <v>58847847.806670122</v>
      </c>
      <c r="AR608" s="28">
        <f t="shared" si="451"/>
        <v>607980.04011655692</v>
      </c>
      <c r="AS608" s="25">
        <f t="shared" si="452"/>
        <v>49818654.410162009</v>
      </c>
      <c r="AT608" s="32">
        <f t="shared" si="453"/>
        <v>0</v>
      </c>
      <c r="AU608" s="23">
        <f t="shared" si="454"/>
        <v>0</v>
      </c>
      <c r="AV608" s="22">
        <f t="shared" si="455"/>
        <v>6758713.6644595871</v>
      </c>
      <c r="AW608" s="31">
        <f t="shared" si="468"/>
        <v>58847847.806670077</v>
      </c>
    </row>
    <row r="609" spans="1:53" x14ac:dyDescent="0.25">
      <c r="A609" s="21">
        <f t="shared" si="476"/>
        <v>359</v>
      </c>
      <c r="B609" s="21" t="s">
        <v>9</v>
      </c>
      <c r="C609" s="27">
        <f t="shared" si="433"/>
        <v>0</v>
      </c>
      <c r="D609" s="27">
        <f t="shared" si="456"/>
        <v>0</v>
      </c>
      <c r="E609" s="27" t="b">
        <f t="shared" si="432"/>
        <v>0</v>
      </c>
      <c r="F609" s="29">
        <f t="shared" si="434"/>
        <v>0</v>
      </c>
      <c r="G609" s="27">
        <f t="shared" si="457"/>
        <v>0</v>
      </c>
      <c r="H609" s="22">
        <f t="shared" si="435"/>
        <v>143370885.3143034</v>
      </c>
      <c r="I609" s="23">
        <f t="shared" si="436"/>
        <v>123512513.21895461</v>
      </c>
      <c r="J609" s="23">
        <f t="shared" si="437"/>
        <v>170</v>
      </c>
      <c r="K609" s="19">
        <f t="shared" si="458"/>
        <v>2.3346968567193152</v>
      </c>
      <c r="L609" s="16">
        <f t="shared" si="438"/>
        <v>1.0549182774764996</v>
      </c>
      <c r="M609" s="23">
        <f>M608-IF($B609="B",(Percent_Rent_In_Elsies*2.49%/12 * H608)/K608,0)+IF($B609="D",N609,0)+IF(B609="D",AK608)+IF(B609="C",F608*90%)-(Y609-Y608)-IF($B609="A",Q608/K608) + IF($B609="A",Q608/K608)</f>
        <v>-40329.759909686341</v>
      </c>
      <c r="N609" s="23">
        <f t="shared" si="439"/>
        <v>0</v>
      </c>
      <c r="O609" s="22">
        <f t="shared" si="440"/>
        <v>66837.719514484823</v>
      </c>
      <c r="P609" s="22">
        <f t="shared" si="471"/>
        <v>0</v>
      </c>
      <c r="Q609" s="22">
        <f t="shared" si="472"/>
        <v>0</v>
      </c>
      <c r="R609" s="22">
        <f t="shared" si="441"/>
        <v>1536323.3806305355</v>
      </c>
      <c r="S609" s="16">
        <f t="shared" si="431"/>
        <v>0</v>
      </c>
      <c r="T609" s="15">
        <f t="shared" si="442"/>
        <v>59338.591786903591</v>
      </c>
      <c r="U609" s="23">
        <f t="shared" si="459"/>
        <v>866364.92530936166</v>
      </c>
      <c r="V609" s="23">
        <f t="shared" si="460"/>
        <v>0</v>
      </c>
      <c r="W609" s="23">
        <f t="shared" si="473"/>
        <v>100158.92528795029</v>
      </c>
      <c r="X609" s="23">
        <f t="shared" si="461"/>
        <v>21492292.755255669</v>
      </c>
      <c r="Y609" s="23">
        <f t="shared" si="443"/>
        <v>3438050.5614741831</v>
      </c>
      <c r="Z609" s="3">
        <f t="shared" si="444"/>
        <v>0</v>
      </c>
      <c r="AA609" s="23">
        <f t="shared" si="445"/>
        <v>14213287.592582511</v>
      </c>
      <c r="AB609" s="26">
        <f t="shared" si="462"/>
        <v>40069824.999999985</v>
      </c>
      <c r="AC609" s="23">
        <f t="shared" si="463"/>
        <v>44873036</v>
      </c>
      <c r="AD609" s="23">
        <f t="shared" si="469"/>
        <v>4803211</v>
      </c>
      <c r="AE609" s="24">
        <f t="shared" si="430"/>
        <v>40069825</v>
      </c>
      <c r="AF609" s="3">
        <f t="shared" si="464"/>
        <v>0</v>
      </c>
      <c r="AG609" s="2">
        <f t="shared" si="446"/>
        <v>0</v>
      </c>
      <c r="AH609" s="2">
        <f t="shared" si="447"/>
        <v>1.4312104963203949</v>
      </c>
      <c r="AI609" s="23">
        <f t="shared" si="470"/>
        <v>23702655.618607171</v>
      </c>
      <c r="AJ609" s="23">
        <f t="shared" si="448"/>
        <v>599649.58447207615</v>
      </c>
      <c r="AK609" s="23">
        <f t="shared" si="449"/>
        <v>0</v>
      </c>
      <c r="AL609" s="23">
        <f t="shared" si="474"/>
        <v>0</v>
      </c>
      <c r="AM609" s="23">
        <f t="shared" si="475"/>
        <v>0</v>
      </c>
      <c r="AN609" s="16">
        <f t="shared" si="465"/>
        <v>0</v>
      </c>
      <c r="AO609" s="23">
        <f t="shared" si="466"/>
        <v>0</v>
      </c>
      <c r="AP609" s="22">
        <f t="shared" si="467"/>
        <v>0</v>
      </c>
      <c r="AQ609" s="30">
        <f t="shared" si="450"/>
        <v>58847847.806670122</v>
      </c>
      <c r="AR609" s="28">
        <f t="shared" si="451"/>
        <v>607980.04011655692</v>
      </c>
      <c r="AS609" s="25">
        <f t="shared" si="452"/>
        <v>49818654.410162009</v>
      </c>
      <c r="AT609" s="32">
        <f t="shared" si="453"/>
        <v>0</v>
      </c>
      <c r="AU609" s="23">
        <f t="shared" si="454"/>
        <v>0</v>
      </c>
      <c r="AV609" s="22">
        <f t="shared" si="455"/>
        <v>6758713.6644595871</v>
      </c>
      <c r="AW609" s="31">
        <f t="shared" si="468"/>
        <v>58847847.806670077</v>
      </c>
      <c r="AX609" s="21"/>
      <c r="AY609" s="21"/>
      <c r="AZ609" s="21"/>
      <c r="BA609" s="21"/>
    </row>
    <row r="610" spans="1:53" x14ac:dyDescent="0.25">
      <c r="A610" s="21">
        <f t="shared" si="476"/>
        <v>359</v>
      </c>
      <c r="B610" s="21" t="s">
        <v>28</v>
      </c>
      <c r="C610" s="27">
        <f t="shared" si="433"/>
        <v>0</v>
      </c>
      <c r="D610" s="27">
        <f t="shared" si="456"/>
        <v>0</v>
      </c>
      <c r="E610" s="27" t="b">
        <f t="shared" si="432"/>
        <v>0</v>
      </c>
      <c r="F610" s="29">
        <f t="shared" si="434"/>
        <v>0</v>
      </c>
      <c r="G610" s="27">
        <f t="shared" si="457"/>
        <v>0</v>
      </c>
      <c r="H610" s="22">
        <f t="shared" si="435"/>
        <v>143370885.3143034</v>
      </c>
      <c r="I610" s="23">
        <f t="shared" si="436"/>
        <v>123512513.21895461</v>
      </c>
      <c r="J610" s="23">
        <f t="shared" si="437"/>
        <v>170</v>
      </c>
      <c r="K610" s="19">
        <f t="shared" si="458"/>
        <v>2.3346968567193152</v>
      </c>
      <c r="L610" s="16">
        <f t="shared" si="438"/>
        <v>1.0549182774764996</v>
      </c>
      <c r="M610" s="23">
        <f>M609-IF($B610="B",(Percent_Rent_In_Elsies*2.49%/12 * H609)/K609,0)+IF($B610="D",N610,0)+IF(B610="D",AK609)+IF(B610="C",F609*90%)-(Y610-Y609)-IF($B610="A",Q609/K609) + IF($B610="A",Q609/K609)</f>
        <v>-40329.759909686341</v>
      </c>
      <c r="N610" s="23">
        <f t="shared" si="439"/>
        <v>0</v>
      </c>
      <c r="O610" s="22">
        <f t="shared" si="440"/>
        <v>0</v>
      </c>
      <c r="P610" s="22">
        <f t="shared" si="471"/>
        <v>0</v>
      </c>
      <c r="Q610" s="22">
        <f t="shared" si="472"/>
        <v>66837.719514484823</v>
      </c>
      <c r="R610" s="22">
        <f t="shared" si="441"/>
        <v>1536323.3806305355</v>
      </c>
      <c r="S610" s="16">
        <f t="shared" si="431"/>
        <v>0</v>
      </c>
      <c r="T610" s="15">
        <f t="shared" si="442"/>
        <v>0</v>
      </c>
      <c r="U610" s="23">
        <f t="shared" si="459"/>
        <v>866364.92530936166</v>
      </c>
      <c r="V610" s="23">
        <f t="shared" si="460"/>
        <v>0</v>
      </c>
      <c r="W610" s="23">
        <f t="shared" si="473"/>
        <v>0</v>
      </c>
      <c r="X610" s="23">
        <f t="shared" si="461"/>
        <v>21492292.755255669</v>
      </c>
      <c r="Y610" s="23">
        <f t="shared" si="443"/>
        <v>3438050.5614741831</v>
      </c>
      <c r="Z610" s="3">
        <f t="shared" si="444"/>
        <v>5007.9462643975148</v>
      </c>
      <c r="AA610" s="23">
        <f t="shared" si="445"/>
        <v>14288406.786548473</v>
      </c>
      <c r="AB610" s="26">
        <f t="shared" si="462"/>
        <v>40069824.999999985</v>
      </c>
      <c r="AC610" s="23">
        <f t="shared" si="463"/>
        <v>44873036</v>
      </c>
      <c r="AD610" s="23">
        <f t="shared" si="469"/>
        <v>4803211</v>
      </c>
      <c r="AE610" s="24">
        <f t="shared" si="430"/>
        <v>40069825</v>
      </c>
      <c r="AF610" s="3">
        <f t="shared" si="464"/>
        <v>0</v>
      </c>
      <c r="AG610" s="2">
        <f t="shared" si="446"/>
        <v>2.7973929896074889E-3</v>
      </c>
      <c r="AH610" s="2">
        <f t="shared" si="447"/>
        <v>1.4312104963203949</v>
      </c>
      <c r="AI610" s="23">
        <f t="shared" si="470"/>
        <v>23827927.437201183</v>
      </c>
      <c r="AJ610" s="23">
        <f t="shared" si="448"/>
        <v>599649.58447207615</v>
      </c>
      <c r="AK610" s="23">
        <f t="shared" si="449"/>
        <v>0</v>
      </c>
      <c r="AL610" s="23">
        <f t="shared" si="474"/>
        <v>0</v>
      </c>
      <c r="AM610" s="23">
        <f t="shared" si="475"/>
        <v>0</v>
      </c>
      <c r="AN610" s="16">
        <f t="shared" si="465"/>
        <v>0</v>
      </c>
      <c r="AO610" s="23">
        <f t="shared" si="466"/>
        <v>0</v>
      </c>
      <c r="AP610" s="22">
        <f t="shared" si="467"/>
        <v>0</v>
      </c>
      <c r="AQ610" s="30">
        <f t="shared" si="450"/>
        <v>58847847.806670122</v>
      </c>
      <c r="AR610" s="28">
        <f t="shared" si="451"/>
        <v>607980.04011655692</v>
      </c>
      <c r="AS610" s="25">
        <f t="shared" si="452"/>
        <v>49818654.410162009</v>
      </c>
      <c r="AT610" s="32">
        <f t="shared" si="453"/>
        <v>10015.89252879503</v>
      </c>
      <c r="AU610" s="23">
        <f t="shared" si="454"/>
        <v>10015.89252879503</v>
      </c>
      <c r="AV610" s="22">
        <f t="shared" si="455"/>
        <v>6818052.2562464904</v>
      </c>
      <c r="AW610" s="31">
        <f t="shared" si="468"/>
        <v>58847847.806670077</v>
      </c>
      <c r="AX610" s="21"/>
      <c r="AY610" s="21"/>
      <c r="AZ610" s="21"/>
      <c r="BA610" s="21"/>
    </row>
    <row r="611" spans="1:53" x14ac:dyDescent="0.25">
      <c r="A611">
        <f t="shared" si="476"/>
        <v>360</v>
      </c>
      <c r="B611" t="s">
        <v>6</v>
      </c>
      <c r="C611" s="27">
        <f t="shared" si="433"/>
        <v>0</v>
      </c>
      <c r="D611" s="27">
        <f t="shared" si="456"/>
        <v>0</v>
      </c>
      <c r="E611" s="27" t="b">
        <f t="shared" si="432"/>
        <v>0</v>
      </c>
      <c r="F611" s="29">
        <f t="shared" si="434"/>
        <v>0</v>
      </c>
      <c r="G611" s="27">
        <f t="shared" si="457"/>
        <v>0</v>
      </c>
      <c r="H611" s="22">
        <f t="shared" si="435"/>
        <v>145049525.40364522</v>
      </c>
      <c r="I611" s="23">
        <f t="shared" si="436"/>
        <v>123512513.21895461</v>
      </c>
      <c r="J611" s="23">
        <f t="shared" si="437"/>
        <v>172</v>
      </c>
      <c r="K611" s="19">
        <f t="shared" si="458"/>
        <v>2.3581021927079258</v>
      </c>
      <c r="L611" s="16">
        <f t="shared" si="438"/>
        <v>1.0672696562635482</v>
      </c>
      <c r="M611" s="23">
        <f>M610-IF($B611="B",(Percent_Rent_In_Elsies*2.49%/12 * H610)/K610,0)+IF($B611="D",N611,0)+IF(B611="D",AK610)+IF(B611="C",F610*90%)-(Y611-Y610)-IF($B611="A",Q610/K610) + IF($B611="A",Q610/K610)</f>
        <v>-40329.759909686341</v>
      </c>
      <c r="N611" s="23">
        <f t="shared" si="439"/>
        <v>0</v>
      </c>
      <c r="O611" s="22">
        <f t="shared" si="440"/>
        <v>0</v>
      </c>
      <c r="P611" s="22">
        <f t="shared" si="471"/>
        <v>0</v>
      </c>
      <c r="Q611" s="22">
        <f t="shared" si="472"/>
        <v>0</v>
      </c>
      <c r="R611" s="22">
        <f t="shared" si="441"/>
        <v>1536323.3806305355</v>
      </c>
      <c r="S611" s="16">
        <f t="shared" si="431"/>
        <v>0</v>
      </c>
      <c r="T611" s="15">
        <f t="shared" si="442"/>
        <v>0</v>
      </c>
      <c r="U611" s="23">
        <f t="shared" si="459"/>
        <v>866364.92530936166</v>
      </c>
      <c r="V611" s="23">
        <f t="shared" si="460"/>
        <v>0</v>
      </c>
      <c r="W611" s="23">
        <f t="shared" si="473"/>
        <v>28628.007667087149</v>
      </c>
      <c r="X611" s="23">
        <f t="shared" si="461"/>
        <v>21488704.478910569</v>
      </c>
      <c r="Y611" s="23">
        <f t="shared" si="443"/>
        <v>3438050.5614741831</v>
      </c>
      <c r="Z611" s="3">
        <f t="shared" si="444"/>
        <v>0</v>
      </c>
      <c r="AA611" s="23">
        <f t="shared" si="445"/>
        <v>14288406.786548473</v>
      </c>
      <c r="AB611" s="26">
        <f t="shared" si="462"/>
        <v>40069824.999999985</v>
      </c>
      <c r="AC611" s="23">
        <f t="shared" si="463"/>
        <v>44873036</v>
      </c>
      <c r="AD611" s="23">
        <f t="shared" si="469"/>
        <v>4803211</v>
      </c>
      <c r="AE611" s="24">
        <f t="shared" si="430"/>
        <v>40069825</v>
      </c>
      <c r="AF611" s="3">
        <f t="shared" si="464"/>
        <v>0</v>
      </c>
      <c r="AG611" s="2">
        <f t="shared" si="446"/>
        <v>0</v>
      </c>
      <c r="AH611" s="2">
        <f t="shared" si="447"/>
        <v>1.4479676455152497</v>
      </c>
      <c r="AI611" s="23">
        <f t="shared" si="470"/>
        <v>24066802.409759123</v>
      </c>
      <c r="AJ611" s="23">
        <f t="shared" si="448"/>
        <v>593697.76438412536</v>
      </c>
      <c r="AK611" s="23">
        <f t="shared" si="449"/>
        <v>0</v>
      </c>
      <c r="AL611" s="23">
        <f t="shared" si="474"/>
        <v>0</v>
      </c>
      <c r="AM611" s="23">
        <f t="shared" si="475"/>
        <v>0</v>
      </c>
      <c r="AN611" s="16">
        <f t="shared" si="465"/>
        <v>0</v>
      </c>
      <c r="AO611" s="23">
        <f t="shared" si="466"/>
        <v>0</v>
      </c>
      <c r="AP611" s="22">
        <f t="shared" si="467"/>
        <v>0</v>
      </c>
      <c r="AQ611" s="30">
        <f t="shared" si="450"/>
        <v>58781076.924875155</v>
      </c>
      <c r="AR611" s="28">
        <f t="shared" si="451"/>
        <v>608046.87783607142</v>
      </c>
      <c r="AS611" s="25">
        <f t="shared" si="452"/>
        <v>49818654.410162009</v>
      </c>
      <c r="AT611" s="32">
        <f t="shared" si="453"/>
        <v>0</v>
      </c>
      <c r="AU611" s="23">
        <f t="shared" si="454"/>
        <v>0</v>
      </c>
      <c r="AV611" s="22">
        <f t="shared" si="455"/>
        <v>6818052.2562464904</v>
      </c>
      <c r="AW611" s="31">
        <f t="shared" si="468"/>
        <v>58781076.92487511</v>
      </c>
    </row>
    <row r="612" spans="1:53" x14ac:dyDescent="0.25">
      <c r="A612">
        <f t="shared" si="476"/>
        <v>360</v>
      </c>
      <c r="B612" t="s">
        <v>7</v>
      </c>
      <c r="C612" s="27">
        <f t="shared" si="433"/>
        <v>0</v>
      </c>
      <c r="D612" s="27">
        <f t="shared" si="456"/>
        <v>235810.21927079259</v>
      </c>
      <c r="E612" s="27" t="b">
        <f t="shared" si="432"/>
        <v>0</v>
      </c>
      <c r="F612" s="29">
        <f t="shared" si="434"/>
        <v>100000</v>
      </c>
      <c r="G612" s="27">
        <f t="shared" si="457"/>
        <v>0</v>
      </c>
      <c r="H612" s="22">
        <f t="shared" si="435"/>
        <v>145285335.62291601</v>
      </c>
      <c r="I612" s="23">
        <f t="shared" si="436"/>
        <v>123733460.39747401</v>
      </c>
      <c r="J612" s="23">
        <f t="shared" si="437"/>
        <v>172</v>
      </c>
      <c r="K612" s="19">
        <f t="shared" si="458"/>
        <v>2.3581021927079258</v>
      </c>
      <c r="L612" s="16">
        <f t="shared" si="438"/>
        <v>1.0672696562635482</v>
      </c>
      <c r="M612" s="23">
        <f>M611-IF($B612="B",(Percent_Rent_In_Elsies*2.49%/12 * H611)/K611,0)+IF($B612="D",N612,0)+IF(B612="D",AK611)+IF(B612="C",F611*90%)-(Y612-Y611)-IF($B612="A",Q611/K611) + IF($B612="A",Q611/K611)</f>
        <v>-104147.55502969684</v>
      </c>
      <c r="N612" s="23">
        <f t="shared" si="439"/>
        <v>0</v>
      </c>
      <c r="O612" s="22">
        <f t="shared" si="440"/>
        <v>0</v>
      </c>
      <c r="P612" s="22">
        <f t="shared" si="471"/>
        <v>0</v>
      </c>
      <c r="Q612" s="22">
        <f t="shared" si="472"/>
        <v>0</v>
      </c>
      <c r="R612" s="22">
        <f t="shared" si="441"/>
        <v>1408296.4322446575</v>
      </c>
      <c r="S612" s="16">
        <f t="shared" si="431"/>
        <v>128026.94838587796</v>
      </c>
      <c r="T612" s="15">
        <f t="shared" si="442"/>
        <v>0</v>
      </c>
      <c r="U612" s="23">
        <f t="shared" si="459"/>
        <v>794167.84820024821</v>
      </c>
      <c r="V612" s="23">
        <f t="shared" si="460"/>
        <v>72197.077109113467</v>
      </c>
      <c r="W612" s="23">
        <f t="shared" si="473"/>
        <v>28628.007667087149</v>
      </c>
      <c r="X612" s="23">
        <f t="shared" si="461"/>
        <v>21488704.478910569</v>
      </c>
      <c r="Y612" s="23">
        <f t="shared" si="443"/>
        <v>3438050.5614741831</v>
      </c>
      <c r="Z612" s="3">
        <f t="shared" si="444"/>
        <v>0</v>
      </c>
      <c r="AA612" s="23">
        <f t="shared" si="445"/>
        <v>14288406.786548473</v>
      </c>
      <c r="AB612" s="26">
        <f t="shared" si="462"/>
        <v>40069824.999999985</v>
      </c>
      <c r="AC612" s="23">
        <f t="shared" si="463"/>
        <v>44873036</v>
      </c>
      <c r="AD612" s="23">
        <f t="shared" si="469"/>
        <v>4803211</v>
      </c>
      <c r="AE612" s="24">
        <f t="shared" si="430"/>
        <v>40069825</v>
      </c>
      <c r="AF612" s="3">
        <f t="shared" si="464"/>
        <v>0</v>
      </c>
      <c r="AG612" s="2">
        <f t="shared" si="446"/>
        <v>0</v>
      </c>
      <c r="AH612" s="2">
        <f t="shared" si="447"/>
        <v>1.4503216385189206</v>
      </c>
      <c r="AI612" s="23">
        <f t="shared" si="470"/>
        <v>24066802.409759123</v>
      </c>
      <c r="AJ612" s="23">
        <f t="shared" si="448"/>
        <v>593697.76438412536</v>
      </c>
      <c r="AK612" s="23">
        <f t="shared" si="449"/>
        <v>0</v>
      </c>
      <c r="AL612" s="23">
        <f t="shared" si="474"/>
        <v>415286.3140954338</v>
      </c>
      <c r="AM612" s="23">
        <f t="shared" si="475"/>
        <v>36983183438.667404</v>
      </c>
      <c r="AN612" s="16">
        <f t="shared" si="465"/>
        <v>0</v>
      </c>
      <c r="AO612" s="23">
        <f t="shared" si="466"/>
        <v>63817.795120010502</v>
      </c>
      <c r="AP612" s="22">
        <f t="shared" si="467"/>
        <v>150488.88260628193</v>
      </c>
      <c r="AQ612" s="30">
        <f t="shared" si="450"/>
        <v>59316585.753856361</v>
      </c>
      <c r="AR612" s="28">
        <f t="shared" si="451"/>
        <v>757256.60494019999</v>
      </c>
      <c r="AS612" s="25">
        <f t="shared" si="452"/>
        <v>50054464.629432805</v>
      </c>
      <c r="AT612" s="32">
        <f t="shared" si="453"/>
        <v>0</v>
      </c>
      <c r="AU612" s="23">
        <f t="shared" si="454"/>
        <v>0</v>
      </c>
      <c r="AV612" s="22">
        <f t="shared" si="455"/>
        <v>6818052.2562464904</v>
      </c>
      <c r="AW612" s="31">
        <f t="shared" si="468"/>
        <v>59316585.753856316</v>
      </c>
    </row>
    <row r="613" spans="1:53" s="21" customFormat="1" x14ac:dyDescent="0.25">
      <c r="A613">
        <f t="shared" si="476"/>
        <v>360</v>
      </c>
      <c r="B613" t="s">
        <v>8</v>
      </c>
      <c r="C613" s="27">
        <f t="shared" si="433"/>
        <v>0</v>
      </c>
      <c r="D613" s="27">
        <f t="shared" si="456"/>
        <v>0</v>
      </c>
      <c r="E613" s="27" t="b">
        <f t="shared" si="432"/>
        <v>0</v>
      </c>
      <c r="F613" s="29">
        <f t="shared" si="434"/>
        <v>0</v>
      </c>
      <c r="G613" s="27">
        <f t="shared" si="457"/>
        <v>0</v>
      </c>
      <c r="H613" s="22">
        <f t="shared" si="435"/>
        <v>145285335.62291601</v>
      </c>
      <c r="I613" s="23">
        <f t="shared" si="436"/>
        <v>123733460.39747401</v>
      </c>
      <c r="J613" s="23">
        <f t="shared" si="437"/>
        <v>172</v>
      </c>
      <c r="K613" s="19">
        <f t="shared" si="458"/>
        <v>2.3581021927079258</v>
      </c>
      <c r="L613" s="16">
        <f t="shared" si="438"/>
        <v>1.0672696562635482</v>
      </c>
      <c r="M613" s="23">
        <f>M612-IF($B613="B",(Percent_Rent_In_Elsies*2.49%/12 * H612)/K612,0)+IF($B613="D",N613,0)+IF(B613="D",AK612)+IF(B613="C",F612*90%)-(Y613-Y612)-IF($B613="A",Q612/K612) + IF($B613="A",Q612/K612)</f>
        <v>-30421.126975067484</v>
      </c>
      <c r="N613" s="23">
        <f t="shared" si="439"/>
        <v>0</v>
      </c>
      <c r="O613" s="22">
        <f t="shared" si="440"/>
        <v>0</v>
      </c>
      <c r="P613" s="22">
        <f t="shared" si="471"/>
        <v>0</v>
      </c>
      <c r="Q613" s="22">
        <f t="shared" si="472"/>
        <v>0</v>
      </c>
      <c r="R613" s="22">
        <f t="shared" si="441"/>
        <v>1558785.3148509394</v>
      </c>
      <c r="S613" s="16">
        <f t="shared" si="431"/>
        <v>128026.94838587796</v>
      </c>
      <c r="T613" s="15">
        <f t="shared" si="442"/>
        <v>0</v>
      </c>
      <c r="U613" s="23">
        <f t="shared" si="459"/>
        <v>867985.64332025871</v>
      </c>
      <c r="V613" s="23">
        <f t="shared" si="460"/>
        <v>72197.077109113467</v>
      </c>
      <c r="W613" s="23">
        <f t="shared" si="473"/>
        <v>28628.007667087149</v>
      </c>
      <c r="X613" s="23">
        <f t="shared" si="461"/>
        <v>21488704.478910569</v>
      </c>
      <c r="Y613" s="23">
        <f t="shared" si="443"/>
        <v>3454324.1334195537</v>
      </c>
      <c r="Z613" s="3">
        <f t="shared" si="444"/>
        <v>0</v>
      </c>
      <c r="AA613" s="23">
        <f t="shared" si="445"/>
        <v>14288406.786548473</v>
      </c>
      <c r="AB613" s="26">
        <f t="shared" si="462"/>
        <v>40169824.999999993</v>
      </c>
      <c r="AC613" s="23">
        <f t="shared" si="463"/>
        <v>44973036</v>
      </c>
      <c r="AD613" s="23">
        <f t="shared" si="469"/>
        <v>4803211</v>
      </c>
      <c r="AE613" s="24">
        <f t="shared" si="430"/>
        <v>40169825</v>
      </c>
      <c r="AF613" s="3">
        <f t="shared" si="464"/>
        <v>21458283.351935513</v>
      </c>
      <c r="AG613" s="2">
        <f t="shared" si="446"/>
        <v>0</v>
      </c>
      <c r="AH613" s="2">
        <f t="shared" si="447"/>
        <v>1.4467111631471237</v>
      </c>
      <c r="AI613" s="23">
        <f t="shared" si="470"/>
        <v>24066802.409759123</v>
      </c>
      <c r="AJ613" s="23">
        <f t="shared" si="448"/>
        <v>593697.76438412536</v>
      </c>
      <c r="AK613" s="23">
        <f t="shared" si="449"/>
        <v>-21878.296264316152</v>
      </c>
      <c r="AL613" s="23">
        <f t="shared" si="474"/>
        <v>0</v>
      </c>
      <c r="AM613" s="23">
        <f t="shared" si="475"/>
        <v>0</v>
      </c>
      <c r="AN613" s="16">
        <f t="shared" si="465"/>
        <v>0</v>
      </c>
      <c r="AO613" s="23">
        <f t="shared" si="466"/>
        <v>0</v>
      </c>
      <c r="AP613" s="22">
        <f t="shared" si="467"/>
        <v>0</v>
      </c>
      <c r="AQ613" s="30">
        <f t="shared" si="450"/>
        <v>59164765.239434347</v>
      </c>
      <c r="AR613" s="28">
        <f t="shared" si="451"/>
        <v>605436.09051818191</v>
      </c>
      <c r="AS613" s="25">
        <f t="shared" si="452"/>
        <v>50054464.629432805</v>
      </c>
      <c r="AT613" s="32">
        <f t="shared" si="453"/>
        <v>0</v>
      </c>
      <c r="AU613" s="23">
        <f t="shared" si="454"/>
        <v>0</v>
      </c>
      <c r="AV613" s="22">
        <f t="shared" si="455"/>
        <v>6818052.2562464904</v>
      </c>
      <c r="AW613" s="31">
        <f t="shared" si="468"/>
        <v>59164765.239434302</v>
      </c>
      <c r="AX613"/>
      <c r="AY613"/>
      <c r="AZ613"/>
      <c r="BA613"/>
    </row>
    <row r="614" spans="1:53" s="21" customFormat="1" x14ac:dyDescent="0.25">
      <c r="A614">
        <f t="shared" si="476"/>
        <v>360</v>
      </c>
      <c r="B614" t="s">
        <v>9</v>
      </c>
      <c r="C614" s="27">
        <f t="shared" si="433"/>
        <v>0</v>
      </c>
      <c r="D614" s="27">
        <f t="shared" si="456"/>
        <v>0</v>
      </c>
      <c r="E614" s="27" t="b">
        <f t="shared" si="432"/>
        <v>0</v>
      </c>
      <c r="F614" s="29">
        <f t="shared" si="434"/>
        <v>0</v>
      </c>
      <c r="G614" s="27">
        <f t="shared" si="457"/>
        <v>0</v>
      </c>
      <c r="H614" s="22">
        <f t="shared" si="435"/>
        <v>145285335.62291601</v>
      </c>
      <c r="I614" s="23">
        <f t="shared" si="436"/>
        <v>123733460.39747401</v>
      </c>
      <c r="J614" s="23">
        <f t="shared" si="437"/>
        <v>172</v>
      </c>
      <c r="K614" s="19">
        <f t="shared" si="458"/>
        <v>2.3581021927079258</v>
      </c>
      <c r="L614" s="16">
        <f t="shared" si="438"/>
        <v>1.0672696562635482</v>
      </c>
      <c r="M614" s="23">
        <f>M613-IF($B614="B",(Percent_Rent_In_Elsies*2.49%/12 * H613)/K613,0)+IF($B614="D",N614,0)+IF(B614="D",AK613)+IF(B614="C",F613*90%)-(Y614-Y613)-IF($B614="A",Q613/K613) + IF($B614="A",Q613/K613)</f>
        <v>-52299.423239383636</v>
      </c>
      <c r="N614" s="23">
        <f t="shared" si="439"/>
        <v>0</v>
      </c>
      <c r="O614" s="22">
        <f t="shared" si="440"/>
        <v>67959.740737380533</v>
      </c>
      <c r="P614" s="22">
        <f t="shared" si="471"/>
        <v>0</v>
      </c>
      <c r="Q614" s="22">
        <f t="shared" si="472"/>
        <v>0</v>
      </c>
      <c r="R614" s="22">
        <f t="shared" si="441"/>
        <v>1558785.3148509394</v>
      </c>
      <c r="S614" s="16">
        <f t="shared" si="431"/>
        <v>0</v>
      </c>
      <c r="T614" s="15">
        <f t="shared" si="442"/>
        <v>60067.207648497424</v>
      </c>
      <c r="U614" s="23">
        <f t="shared" si="459"/>
        <v>867985.64332025871</v>
      </c>
      <c r="V614" s="23">
        <f t="shared" si="460"/>
        <v>0</v>
      </c>
      <c r="W614" s="23">
        <f t="shared" si="473"/>
        <v>100825.08477620062</v>
      </c>
      <c r="X614" s="23">
        <f t="shared" si="461"/>
        <v>21488704.478910569</v>
      </c>
      <c r="Y614" s="23">
        <f t="shared" si="443"/>
        <v>3454324.1334195537</v>
      </c>
      <c r="Z614" s="3">
        <f t="shared" si="444"/>
        <v>0</v>
      </c>
      <c r="AA614" s="23">
        <f t="shared" si="445"/>
        <v>14310285.08281279</v>
      </c>
      <c r="AB614" s="26">
        <f t="shared" si="462"/>
        <v>40169824.999999993</v>
      </c>
      <c r="AC614" s="23">
        <f t="shared" si="463"/>
        <v>44973036</v>
      </c>
      <c r="AD614" s="23">
        <f t="shared" si="469"/>
        <v>4803211</v>
      </c>
      <c r="AE614" s="24">
        <f t="shared" si="430"/>
        <v>40169825</v>
      </c>
      <c r="AF614" s="3">
        <f t="shared" si="464"/>
        <v>0</v>
      </c>
      <c r="AG614" s="2">
        <f t="shared" si="446"/>
        <v>0</v>
      </c>
      <c r="AH614" s="2">
        <f t="shared" si="447"/>
        <v>1.4467111631471237</v>
      </c>
      <c r="AI614" s="23">
        <f t="shared" si="470"/>
        <v>24103653.308611695</v>
      </c>
      <c r="AJ614" s="23">
        <f t="shared" si="448"/>
        <v>593697.76438412536</v>
      </c>
      <c r="AK614" s="23">
        <f t="shared" si="449"/>
        <v>0</v>
      </c>
      <c r="AL614" s="23">
        <f t="shared" si="474"/>
        <v>0</v>
      </c>
      <c r="AM614" s="23">
        <f t="shared" si="475"/>
        <v>0</v>
      </c>
      <c r="AN614" s="16">
        <f t="shared" si="465"/>
        <v>0</v>
      </c>
      <c r="AO614" s="23">
        <f t="shared" si="466"/>
        <v>0</v>
      </c>
      <c r="AP614" s="22">
        <f t="shared" si="467"/>
        <v>0</v>
      </c>
      <c r="AQ614" s="30">
        <f t="shared" si="450"/>
        <v>59164765.239434347</v>
      </c>
      <c r="AR614" s="28">
        <f t="shared" si="451"/>
        <v>605436.09051818191</v>
      </c>
      <c r="AS614" s="25">
        <f t="shared" si="452"/>
        <v>50054464.629432805</v>
      </c>
      <c r="AT614" s="32">
        <f t="shared" si="453"/>
        <v>0</v>
      </c>
      <c r="AU614" s="23">
        <f t="shared" si="454"/>
        <v>0</v>
      </c>
      <c r="AV614" s="22">
        <f t="shared" si="455"/>
        <v>6818052.2562464904</v>
      </c>
      <c r="AW614" s="31">
        <f t="shared" si="468"/>
        <v>59164765.239434302</v>
      </c>
      <c r="AX614"/>
      <c r="AY614"/>
      <c r="AZ614"/>
      <c r="BA614"/>
    </row>
    <row r="615" spans="1:53" x14ac:dyDescent="0.25">
      <c r="A615" s="21">
        <f t="shared" si="476"/>
        <v>360</v>
      </c>
      <c r="B615" s="21" t="s">
        <v>28</v>
      </c>
      <c r="C615" s="27">
        <f t="shared" si="433"/>
        <v>0</v>
      </c>
      <c r="D615" s="27">
        <f t="shared" si="456"/>
        <v>0</v>
      </c>
      <c r="E615" s="27" t="b">
        <f t="shared" si="432"/>
        <v>0</v>
      </c>
      <c r="F615" s="29">
        <f t="shared" si="434"/>
        <v>0</v>
      </c>
      <c r="G615" s="27">
        <f t="shared" si="457"/>
        <v>0</v>
      </c>
      <c r="H615" s="22">
        <f t="shared" si="435"/>
        <v>145285335.62291601</v>
      </c>
      <c r="I615" s="23">
        <f t="shared" si="436"/>
        <v>123733460.39747401</v>
      </c>
      <c r="J615" s="23">
        <f t="shared" si="437"/>
        <v>172</v>
      </c>
      <c r="K615" s="19">
        <f t="shared" si="458"/>
        <v>2.3581021927079258</v>
      </c>
      <c r="L615" s="16">
        <f t="shared" si="438"/>
        <v>1.0672696562635482</v>
      </c>
      <c r="M615" s="23">
        <f>M614-IF($B615="B",(Percent_Rent_In_Elsies*2.49%/12 * H614)/K614,0)+IF($B615="D",N615,0)+IF(B615="D",AK614)+IF(B615="C",F614*90%)-(Y615-Y614)-IF($B615="A",Q614/K614) + IF($B615="A",Q614/K614)</f>
        <v>-52299.423239383636</v>
      </c>
      <c r="N615" s="23">
        <f t="shared" si="439"/>
        <v>0</v>
      </c>
      <c r="O615" s="22">
        <f t="shared" si="440"/>
        <v>0</v>
      </c>
      <c r="P615" s="22">
        <f t="shared" si="471"/>
        <v>0</v>
      </c>
      <c r="Q615" s="22">
        <f t="shared" si="472"/>
        <v>67959.740737380533</v>
      </c>
      <c r="R615" s="22">
        <f t="shared" si="441"/>
        <v>1558785.3148509394</v>
      </c>
      <c r="S615" s="16">
        <f t="shared" si="431"/>
        <v>0</v>
      </c>
      <c r="T615" s="15">
        <f t="shared" si="442"/>
        <v>0</v>
      </c>
      <c r="U615" s="23">
        <f t="shared" si="459"/>
        <v>867985.64332025871</v>
      </c>
      <c r="V615" s="23">
        <f t="shared" si="460"/>
        <v>0</v>
      </c>
      <c r="W615" s="23">
        <f t="shared" si="473"/>
        <v>0</v>
      </c>
      <c r="X615" s="23">
        <f t="shared" si="461"/>
        <v>21488704.478910569</v>
      </c>
      <c r="Y615" s="23">
        <f t="shared" si="443"/>
        <v>3454324.1334195537</v>
      </c>
      <c r="Z615" s="3">
        <f t="shared" si="444"/>
        <v>5041.254238810031</v>
      </c>
      <c r="AA615" s="23">
        <f t="shared" si="445"/>
        <v>14385903.89639494</v>
      </c>
      <c r="AB615" s="26">
        <f t="shared" si="462"/>
        <v>40169824.999999993</v>
      </c>
      <c r="AC615" s="23">
        <f t="shared" si="463"/>
        <v>44973036</v>
      </c>
      <c r="AD615" s="23">
        <f t="shared" si="469"/>
        <v>4803211</v>
      </c>
      <c r="AE615" s="24">
        <f t="shared" si="430"/>
        <v>40169825</v>
      </c>
      <c r="AF615" s="3">
        <f t="shared" si="464"/>
        <v>0</v>
      </c>
      <c r="AG615" s="2">
        <f t="shared" si="446"/>
        <v>2.8191934030111399E-3</v>
      </c>
      <c r="AH615" s="2">
        <f t="shared" si="447"/>
        <v>1.4467111631471237</v>
      </c>
      <c r="AI615" s="23">
        <f t="shared" si="470"/>
        <v>24231022.515838865</v>
      </c>
      <c r="AJ615" s="23">
        <f t="shared" si="448"/>
        <v>593697.76438412536</v>
      </c>
      <c r="AK615" s="23">
        <f t="shared" si="449"/>
        <v>0</v>
      </c>
      <c r="AL615" s="23">
        <f t="shared" si="474"/>
        <v>0</v>
      </c>
      <c r="AM615" s="23">
        <f t="shared" si="475"/>
        <v>0</v>
      </c>
      <c r="AN615" s="16">
        <f t="shared" si="465"/>
        <v>0</v>
      </c>
      <c r="AO615" s="23">
        <f t="shared" si="466"/>
        <v>0</v>
      </c>
      <c r="AP615" s="22">
        <f t="shared" si="467"/>
        <v>0</v>
      </c>
      <c r="AQ615" s="30">
        <f t="shared" si="450"/>
        <v>59164765.239434347</v>
      </c>
      <c r="AR615" s="28">
        <f t="shared" si="451"/>
        <v>605436.09051818191</v>
      </c>
      <c r="AS615" s="25">
        <f t="shared" si="452"/>
        <v>50054464.629432805</v>
      </c>
      <c r="AT615" s="32">
        <f t="shared" si="453"/>
        <v>10082.508477620062</v>
      </c>
      <c r="AU615" s="23">
        <f t="shared" si="454"/>
        <v>10082.508477620062</v>
      </c>
      <c r="AV615" s="22">
        <f t="shared" si="455"/>
        <v>6878119.4638949875</v>
      </c>
      <c r="AW615" s="31">
        <f t="shared" si="468"/>
        <v>59164765.239434294</v>
      </c>
    </row>
    <row r="616" spans="1:53" x14ac:dyDescent="0.25">
      <c r="A616">
        <f t="shared" si="476"/>
        <v>361</v>
      </c>
      <c r="B616" t="s">
        <v>6</v>
      </c>
      <c r="C616" s="27">
        <f t="shared" si="433"/>
        <v>0</v>
      </c>
      <c r="D616" s="27">
        <f t="shared" si="456"/>
        <v>0</v>
      </c>
      <c r="E616" s="27" t="b">
        <f t="shared" si="432"/>
        <v>0</v>
      </c>
      <c r="F616" s="29">
        <f t="shared" si="434"/>
        <v>0</v>
      </c>
      <c r="G616" s="27">
        <f t="shared" si="457"/>
        <v>0</v>
      </c>
      <c r="H616" s="22">
        <f t="shared" si="435"/>
        <v>147721322.76846188</v>
      </c>
      <c r="I616" s="23">
        <f t="shared" si="436"/>
        <v>123733460.39747401</v>
      </c>
      <c r="J616" s="23">
        <f t="shared" si="437"/>
        <v>175</v>
      </c>
      <c r="K616" s="19">
        <f t="shared" si="458"/>
        <v>2.3936508780257708</v>
      </c>
      <c r="L616" s="16">
        <f t="shared" si="438"/>
        <v>1.0851644778733287</v>
      </c>
      <c r="M616" s="23">
        <f>M615-IF($B616="B",(Percent_Rent_In_Elsies*2.49%/12 * H615)/K615,0)+IF($B616="D",N616,0)+IF(B616="D",AK615)+IF(B616="C",F615*90%)-(Y616-Y615)-IF($B616="A",Q615/K615) + IF($B616="A",Q615/K615)</f>
        <v>-52299.423239383643</v>
      </c>
      <c r="N616" s="23">
        <f t="shared" si="439"/>
        <v>0</v>
      </c>
      <c r="O616" s="22">
        <f t="shared" si="440"/>
        <v>0</v>
      </c>
      <c r="P616" s="22">
        <f t="shared" si="471"/>
        <v>0</v>
      </c>
      <c r="Q616" s="22">
        <f t="shared" si="472"/>
        <v>0</v>
      </c>
      <c r="R616" s="22">
        <f t="shared" si="441"/>
        <v>1558785.3148509394</v>
      </c>
      <c r="S616" s="16">
        <f t="shared" si="431"/>
        <v>0</v>
      </c>
      <c r="T616" s="15">
        <f t="shared" si="442"/>
        <v>0</v>
      </c>
      <c r="U616" s="23">
        <f t="shared" si="459"/>
        <v>867985.64332025871</v>
      </c>
      <c r="V616" s="23">
        <f t="shared" si="460"/>
        <v>0</v>
      </c>
      <c r="W616" s="23">
        <f t="shared" si="473"/>
        <v>28819.675817076863</v>
      </c>
      <c r="X616" s="23">
        <f t="shared" si="461"/>
        <v>21485091.074287545</v>
      </c>
      <c r="Y616" s="23">
        <f t="shared" si="443"/>
        <v>3454324.1334195537</v>
      </c>
      <c r="Z616" s="3">
        <f t="shared" si="444"/>
        <v>0</v>
      </c>
      <c r="AA616" s="23">
        <f t="shared" si="445"/>
        <v>14385903.89639494</v>
      </c>
      <c r="AB616" s="26">
        <f t="shared" si="462"/>
        <v>40169824.999999993</v>
      </c>
      <c r="AC616" s="23">
        <f t="shared" si="463"/>
        <v>44973036</v>
      </c>
      <c r="AD616" s="23">
        <f t="shared" si="469"/>
        <v>4803211</v>
      </c>
      <c r="AE616" s="24">
        <f t="shared" si="430"/>
        <v>40169825</v>
      </c>
      <c r="AF616" s="3">
        <f t="shared" si="464"/>
        <v>0</v>
      </c>
      <c r="AG616" s="2">
        <f t="shared" si="446"/>
        <v>0</v>
      </c>
      <c r="AH616" s="2">
        <f t="shared" si="447"/>
        <v>1.4709680489617456</v>
      </c>
      <c r="AI616" s="23">
        <f t="shared" si="470"/>
        <v>24596308.209142942</v>
      </c>
      <c r="AJ616" s="23">
        <f t="shared" si="448"/>
        <v>584880.61598802905</v>
      </c>
      <c r="AK616" s="23">
        <f t="shared" si="449"/>
        <v>0</v>
      </c>
      <c r="AL616" s="23">
        <f t="shared" si="474"/>
        <v>0</v>
      </c>
      <c r="AM616" s="23">
        <f t="shared" si="475"/>
        <v>0</v>
      </c>
      <c r="AN616" s="16">
        <f t="shared" si="465"/>
        <v>0</v>
      </c>
      <c r="AO616" s="23">
        <f t="shared" si="466"/>
        <v>0</v>
      </c>
      <c r="AP616" s="22">
        <f t="shared" si="467"/>
        <v>0</v>
      </c>
      <c r="AQ616" s="30">
        <f t="shared" si="450"/>
        <v>59096873.458437704</v>
      </c>
      <c r="AR616" s="28">
        <f t="shared" si="451"/>
        <v>605504.05025891925</v>
      </c>
      <c r="AS616" s="25">
        <f t="shared" si="452"/>
        <v>50054464.629432805</v>
      </c>
      <c r="AT616" s="32">
        <f t="shared" si="453"/>
        <v>0</v>
      </c>
      <c r="AU616" s="23">
        <f t="shared" si="454"/>
        <v>0</v>
      </c>
      <c r="AV616" s="22">
        <f t="shared" si="455"/>
        <v>6878119.4638949875</v>
      </c>
      <c r="AW616" s="31">
        <f t="shared" si="468"/>
        <v>59096873.458437651</v>
      </c>
    </row>
    <row r="617" spans="1:53" x14ac:dyDescent="0.25">
      <c r="A617">
        <f t="shared" si="476"/>
        <v>361</v>
      </c>
      <c r="B617" t="s">
        <v>7</v>
      </c>
      <c r="C617" s="27">
        <f t="shared" si="433"/>
        <v>0</v>
      </c>
      <c r="D617" s="27">
        <f t="shared" si="456"/>
        <v>359047.63170386566</v>
      </c>
      <c r="E617" s="27" t="b">
        <f t="shared" si="432"/>
        <v>0</v>
      </c>
      <c r="F617" s="29">
        <f t="shared" si="434"/>
        <v>150000</v>
      </c>
      <c r="G617" s="27">
        <f t="shared" si="457"/>
        <v>0</v>
      </c>
      <c r="H617" s="22">
        <f t="shared" si="435"/>
        <v>148080370.40016574</v>
      </c>
      <c r="I617" s="23">
        <f t="shared" si="436"/>
        <v>124064329.71638824</v>
      </c>
      <c r="J617" s="23">
        <f t="shared" si="437"/>
        <v>175</v>
      </c>
      <c r="K617" s="19">
        <f t="shared" si="458"/>
        <v>2.3936508780257708</v>
      </c>
      <c r="L617" s="16">
        <f t="shared" si="438"/>
        <v>1.0851644778733287</v>
      </c>
      <c r="M617" s="23">
        <f>M616-IF($B617="B",(Percent_Rent_In_Elsies*2.49%/12 * H616)/K616,0)+IF($B617="D",N617,0)+IF(B617="D",AK616)+IF(B617="C",F616*90%)-(Y617-Y616)-IF($B617="A",Q616/K616) + IF($B617="A",Q616/K616)</f>
        <v>-116327.50426792749</v>
      </c>
      <c r="N617" s="23">
        <f t="shared" si="439"/>
        <v>0</v>
      </c>
      <c r="O617" s="22">
        <f t="shared" si="440"/>
        <v>0</v>
      </c>
      <c r="P617" s="22">
        <f t="shared" si="471"/>
        <v>0</v>
      </c>
      <c r="Q617" s="22">
        <f t="shared" si="472"/>
        <v>0</v>
      </c>
      <c r="R617" s="22">
        <f t="shared" si="441"/>
        <v>1428886.5386133611</v>
      </c>
      <c r="S617" s="16">
        <f t="shared" si="431"/>
        <v>129898.77623757829</v>
      </c>
      <c r="T617" s="15">
        <f t="shared" si="442"/>
        <v>0</v>
      </c>
      <c r="U617" s="23">
        <f t="shared" si="459"/>
        <v>795653.50637690385</v>
      </c>
      <c r="V617" s="23">
        <f t="shared" si="460"/>
        <v>72332.136943354897</v>
      </c>
      <c r="W617" s="23">
        <f t="shared" si="473"/>
        <v>28819.675817076863</v>
      </c>
      <c r="X617" s="23">
        <f t="shared" si="461"/>
        <v>21485091.074287545</v>
      </c>
      <c r="Y617" s="23">
        <f t="shared" si="443"/>
        <v>3454324.1334195537</v>
      </c>
      <c r="Z617" s="3">
        <f t="shared" si="444"/>
        <v>0</v>
      </c>
      <c r="AA617" s="23">
        <f t="shared" si="445"/>
        <v>14385903.89639494</v>
      </c>
      <c r="AB617" s="26">
        <f t="shared" si="462"/>
        <v>40169824.999999985</v>
      </c>
      <c r="AC617" s="23">
        <f t="shared" si="463"/>
        <v>44973036</v>
      </c>
      <c r="AD617" s="23">
        <f t="shared" si="469"/>
        <v>4803211</v>
      </c>
      <c r="AE617" s="24">
        <f t="shared" si="430"/>
        <v>40169825</v>
      </c>
      <c r="AF617" s="3">
        <f t="shared" si="464"/>
        <v>0</v>
      </c>
      <c r="AG617" s="2">
        <f t="shared" si="446"/>
        <v>0</v>
      </c>
      <c r="AH617" s="2">
        <f t="shared" si="447"/>
        <v>1.4745433459086839</v>
      </c>
      <c r="AI617" s="23">
        <f t="shared" si="470"/>
        <v>24596308.209142942</v>
      </c>
      <c r="AJ617" s="23">
        <f t="shared" si="448"/>
        <v>584880.61598802905</v>
      </c>
      <c r="AK617" s="23">
        <f t="shared" si="449"/>
        <v>0</v>
      </c>
      <c r="AL617" s="23">
        <f t="shared" si="474"/>
        <v>529505.7993838191</v>
      </c>
      <c r="AM617" s="23">
        <f t="shared" si="475"/>
        <v>46454651716.926277</v>
      </c>
      <c r="AN617" s="16">
        <f t="shared" si="465"/>
        <v>0</v>
      </c>
      <c r="AO617" s="23">
        <f t="shared" si="466"/>
        <v>64028.081028543857</v>
      </c>
      <c r="AP617" s="22">
        <f t="shared" si="467"/>
        <v>153260.87237227921</v>
      </c>
      <c r="AQ617" s="30">
        <f t="shared" si="450"/>
        <v>59761140.117470965</v>
      </c>
      <c r="AR617" s="28">
        <f t="shared" si="451"/>
        <v>757462.20521603408</v>
      </c>
      <c r="AS617" s="25">
        <f t="shared" si="452"/>
        <v>50413512.261136673</v>
      </c>
      <c r="AT617" s="32">
        <f t="shared" si="453"/>
        <v>0</v>
      </c>
      <c r="AU617" s="23">
        <f t="shared" si="454"/>
        <v>0</v>
      </c>
      <c r="AV617" s="22">
        <f t="shared" si="455"/>
        <v>6878119.4638949875</v>
      </c>
      <c r="AW617" s="31">
        <f t="shared" si="468"/>
        <v>59761140.117470913</v>
      </c>
    </row>
    <row r="618" spans="1:53" x14ac:dyDescent="0.25">
      <c r="A618">
        <f t="shared" si="476"/>
        <v>361</v>
      </c>
      <c r="B618" t="s">
        <v>8</v>
      </c>
      <c r="C618" s="27">
        <f t="shared" si="433"/>
        <v>0</v>
      </c>
      <c r="D618" s="27">
        <f t="shared" si="456"/>
        <v>0</v>
      </c>
      <c r="E618" s="27" t="b">
        <f t="shared" si="432"/>
        <v>0</v>
      </c>
      <c r="F618" s="29">
        <f t="shared" si="434"/>
        <v>0</v>
      </c>
      <c r="G618" s="27">
        <f t="shared" si="457"/>
        <v>0</v>
      </c>
      <c r="H618" s="22">
        <f t="shared" si="435"/>
        <v>148080370.40016574</v>
      </c>
      <c r="I618" s="23">
        <f t="shared" si="436"/>
        <v>124064329.71638824</v>
      </c>
      <c r="J618" s="23">
        <f t="shared" si="437"/>
        <v>175</v>
      </c>
      <c r="K618" s="19">
        <f t="shared" si="458"/>
        <v>2.3936508780257708</v>
      </c>
      <c r="L618" s="16">
        <f t="shared" si="438"/>
        <v>1.0851644778733287</v>
      </c>
      <c r="M618" s="23">
        <f>M617-IF($B618="B",(Percent_Rent_In_Elsies*2.49%/12 * H617)/K617,0)+IF($B618="D",N618,0)+IF(B618="D",AK617)+IF(B618="C",F617*90%)-(Y618-Y617)-IF($B618="A",Q617/K617) + IF($B618="A",Q617/K617)</f>
        <v>-6105.851382892346</v>
      </c>
      <c r="N618" s="23">
        <f t="shared" si="439"/>
        <v>0</v>
      </c>
      <c r="O618" s="22">
        <f t="shared" si="440"/>
        <v>0</v>
      </c>
      <c r="P618" s="22">
        <f t="shared" si="471"/>
        <v>0</v>
      </c>
      <c r="Q618" s="22">
        <f t="shared" si="472"/>
        <v>0</v>
      </c>
      <c r="R618" s="22">
        <f t="shared" si="441"/>
        <v>1582147.4109856403</v>
      </c>
      <c r="S618" s="16">
        <f t="shared" si="431"/>
        <v>129898.77623757829</v>
      </c>
      <c r="T618" s="15">
        <f t="shared" si="442"/>
        <v>0</v>
      </c>
      <c r="U618" s="23">
        <f t="shared" si="459"/>
        <v>874681.58740544773</v>
      </c>
      <c r="V618" s="23">
        <f t="shared" si="460"/>
        <v>72332.136943354897</v>
      </c>
      <c r="W618" s="23">
        <f t="shared" si="473"/>
        <v>28819.675817076863</v>
      </c>
      <c r="X618" s="23">
        <f t="shared" si="461"/>
        <v>21485091.074287545</v>
      </c>
      <c r="Y618" s="23">
        <f t="shared" si="443"/>
        <v>3479102.4805345186</v>
      </c>
      <c r="Z618" s="3">
        <f t="shared" si="444"/>
        <v>0</v>
      </c>
      <c r="AA618" s="23">
        <f t="shared" si="445"/>
        <v>14385903.89639494</v>
      </c>
      <c r="AB618" s="26">
        <f t="shared" si="462"/>
        <v>40319824.999999993</v>
      </c>
      <c r="AC618" s="23">
        <f t="shared" si="463"/>
        <v>45123036</v>
      </c>
      <c r="AD618" s="23">
        <f t="shared" si="469"/>
        <v>4803211</v>
      </c>
      <c r="AE618" s="24">
        <f t="shared" si="430"/>
        <v>40319825</v>
      </c>
      <c r="AF618" s="3">
        <f t="shared" si="464"/>
        <v>21478985.222904664</v>
      </c>
      <c r="AG618" s="2">
        <f t="shared" si="446"/>
        <v>0</v>
      </c>
      <c r="AH618" s="2">
        <f t="shared" si="447"/>
        <v>1.4690576697707964</v>
      </c>
      <c r="AI618" s="23">
        <f t="shared" si="470"/>
        <v>24596308.209142942</v>
      </c>
      <c r="AJ618" s="23">
        <f t="shared" si="448"/>
        <v>584880.61598802905</v>
      </c>
      <c r="AK618" s="23">
        <f t="shared" si="449"/>
        <v>-31246.696169308765</v>
      </c>
      <c r="AL618" s="23">
        <f t="shared" si="474"/>
        <v>0</v>
      </c>
      <c r="AM618" s="23">
        <f t="shared" si="475"/>
        <v>0</v>
      </c>
      <c r="AN618" s="16">
        <f t="shared" si="465"/>
        <v>0</v>
      </c>
      <c r="AO618" s="23">
        <f t="shared" si="466"/>
        <v>0</v>
      </c>
      <c r="AP618" s="22">
        <f t="shared" si="467"/>
        <v>0</v>
      </c>
      <c r="AQ618" s="30">
        <f t="shared" si="450"/>
        <v>59529976.275989227</v>
      </c>
      <c r="AR618" s="28">
        <f t="shared" si="451"/>
        <v>526298.3637342928</v>
      </c>
      <c r="AS618" s="25">
        <f t="shared" si="452"/>
        <v>50413512.261136673</v>
      </c>
      <c r="AT618" s="32">
        <f t="shared" si="453"/>
        <v>0</v>
      </c>
      <c r="AU618" s="23">
        <f t="shared" si="454"/>
        <v>0</v>
      </c>
      <c r="AV618" s="22">
        <f t="shared" si="455"/>
        <v>6878119.4638949875</v>
      </c>
      <c r="AW618" s="31">
        <f t="shared" si="468"/>
        <v>59529976.275989167</v>
      </c>
    </row>
    <row r="619" spans="1:53" x14ac:dyDescent="0.25">
      <c r="A619" s="21">
        <f t="shared" si="476"/>
        <v>361</v>
      </c>
      <c r="B619" s="21" t="s">
        <v>9</v>
      </c>
      <c r="C619" s="27">
        <f t="shared" si="433"/>
        <v>0</v>
      </c>
      <c r="D619" s="27">
        <f t="shared" si="456"/>
        <v>0</v>
      </c>
      <c r="E619" s="27" t="b">
        <f t="shared" si="432"/>
        <v>0</v>
      </c>
      <c r="F619" s="29">
        <f t="shared" si="434"/>
        <v>0</v>
      </c>
      <c r="G619" s="27">
        <f t="shared" si="457"/>
        <v>0</v>
      </c>
      <c r="H619" s="22">
        <f t="shared" si="435"/>
        <v>148080370.40016574</v>
      </c>
      <c r="I619" s="23">
        <f t="shared" si="436"/>
        <v>124064329.71638824</v>
      </c>
      <c r="J619" s="23">
        <f t="shared" si="437"/>
        <v>175</v>
      </c>
      <c r="K619" s="19">
        <f t="shared" si="458"/>
        <v>2.3936508780257708</v>
      </c>
      <c r="L619" s="16">
        <f t="shared" si="438"/>
        <v>1.0851644778733287</v>
      </c>
      <c r="M619" s="23">
        <f>M618-IF($B619="B",(Percent_Rent_In_Elsies*2.49%/12 * H618)/K618,0)+IF($B619="D",N619,0)+IF(B619="D",AK618)+IF(B619="C",F618*90%)-(Y619-Y618)-IF($B619="A",Q618/K618) + IF($B619="A",Q618/K618)</f>
        <v>-37352.547552201111</v>
      </c>
      <c r="N619" s="23">
        <f t="shared" si="439"/>
        <v>0</v>
      </c>
      <c r="O619" s="22">
        <f t="shared" si="440"/>
        <v>69229.502283298338</v>
      </c>
      <c r="P619" s="22">
        <f t="shared" si="471"/>
        <v>0</v>
      </c>
      <c r="Q619" s="22">
        <f t="shared" si="472"/>
        <v>0</v>
      </c>
      <c r="R619" s="22">
        <f t="shared" si="441"/>
        <v>1582147.4109856403</v>
      </c>
      <c r="S619" s="16">
        <f t="shared" si="431"/>
        <v>0</v>
      </c>
      <c r="T619" s="15">
        <f t="shared" si="442"/>
        <v>60669.273954279954</v>
      </c>
      <c r="U619" s="23">
        <f t="shared" si="459"/>
        <v>874681.58740544773</v>
      </c>
      <c r="V619" s="23">
        <f t="shared" si="460"/>
        <v>0</v>
      </c>
      <c r="W619" s="23">
        <f t="shared" si="473"/>
        <v>101151.81276043176</v>
      </c>
      <c r="X619" s="23">
        <f t="shared" si="461"/>
        <v>21485091.074287545</v>
      </c>
      <c r="Y619" s="23">
        <f t="shared" si="443"/>
        <v>3479102.4805345186</v>
      </c>
      <c r="Z619" s="3">
        <f t="shared" si="444"/>
        <v>0</v>
      </c>
      <c r="AA619" s="23">
        <f t="shared" si="445"/>
        <v>14417150.592564249</v>
      </c>
      <c r="AB619" s="26">
        <f t="shared" si="462"/>
        <v>40319824.999999993</v>
      </c>
      <c r="AC619" s="23">
        <f t="shared" si="463"/>
        <v>45123036</v>
      </c>
      <c r="AD619" s="23">
        <f t="shared" si="469"/>
        <v>4803211</v>
      </c>
      <c r="AE619" s="24">
        <f t="shared" si="430"/>
        <v>40319825</v>
      </c>
      <c r="AF619" s="3">
        <f t="shared" si="464"/>
        <v>0</v>
      </c>
      <c r="AG619" s="2">
        <f t="shared" si="446"/>
        <v>0</v>
      </c>
      <c r="AH619" s="2">
        <f t="shared" si="447"/>
        <v>1.4690576697707964</v>
      </c>
      <c r="AI619" s="23">
        <f t="shared" si="470"/>
        <v>24649732.267515134</v>
      </c>
      <c r="AJ619" s="23">
        <f t="shared" si="448"/>
        <v>584880.61598802905</v>
      </c>
      <c r="AK619" s="23">
        <f t="shared" si="449"/>
        <v>0</v>
      </c>
      <c r="AL619" s="23">
        <f t="shared" si="474"/>
        <v>0</v>
      </c>
      <c r="AM619" s="23">
        <f t="shared" si="475"/>
        <v>0</v>
      </c>
      <c r="AN619" s="16">
        <f t="shared" si="465"/>
        <v>0</v>
      </c>
      <c r="AO619" s="23">
        <f t="shared" si="466"/>
        <v>0</v>
      </c>
      <c r="AP619" s="22">
        <f t="shared" si="467"/>
        <v>0</v>
      </c>
      <c r="AQ619" s="30">
        <f t="shared" si="450"/>
        <v>59529976.275989227</v>
      </c>
      <c r="AR619" s="28">
        <f t="shared" si="451"/>
        <v>526298.3637342928</v>
      </c>
      <c r="AS619" s="25">
        <f t="shared" si="452"/>
        <v>50413512.261136673</v>
      </c>
      <c r="AT619" s="32">
        <f t="shared" si="453"/>
        <v>0</v>
      </c>
      <c r="AU619" s="23">
        <f t="shared" si="454"/>
        <v>0</v>
      </c>
      <c r="AV619" s="22">
        <f t="shared" si="455"/>
        <v>6878119.4638949875</v>
      </c>
      <c r="AW619" s="31">
        <f t="shared" si="468"/>
        <v>59529976.275989167</v>
      </c>
      <c r="AX619" s="21"/>
      <c r="AY619" s="21"/>
      <c r="AZ619" s="21"/>
      <c r="BA619" s="21"/>
    </row>
    <row r="620" spans="1:53" x14ac:dyDescent="0.25">
      <c r="A620" s="21">
        <f t="shared" si="476"/>
        <v>361</v>
      </c>
      <c r="B620" s="21" t="s">
        <v>28</v>
      </c>
      <c r="C620" s="27">
        <f t="shared" si="433"/>
        <v>0</v>
      </c>
      <c r="D620" s="27">
        <f t="shared" si="456"/>
        <v>0</v>
      </c>
      <c r="E620" s="27" t="b">
        <f t="shared" si="432"/>
        <v>0</v>
      </c>
      <c r="F620" s="29">
        <f t="shared" si="434"/>
        <v>0</v>
      </c>
      <c r="G620" s="27">
        <f t="shared" si="457"/>
        <v>0</v>
      </c>
      <c r="H620" s="22">
        <f t="shared" si="435"/>
        <v>148080370.40016574</v>
      </c>
      <c r="I620" s="23">
        <f t="shared" si="436"/>
        <v>124064329.71638824</v>
      </c>
      <c r="J620" s="23">
        <f t="shared" si="437"/>
        <v>175</v>
      </c>
      <c r="K620" s="19">
        <f t="shared" si="458"/>
        <v>2.3936508780257708</v>
      </c>
      <c r="L620" s="16">
        <f t="shared" si="438"/>
        <v>1.0851644778733287</v>
      </c>
      <c r="M620" s="23">
        <f>M619-IF($B620="B",(Percent_Rent_In_Elsies*2.49%/12 * H619)/K619,0)+IF($B620="D",N620,0)+IF(B620="D",AK619)+IF(B620="C",F619*90%)-(Y620-Y619)-IF($B620="A",Q619/K619) + IF($B620="A",Q619/K619)</f>
        <v>-37352.547552201111</v>
      </c>
      <c r="N620" s="23">
        <f t="shared" si="439"/>
        <v>0</v>
      </c>
      <c r="O620" s="22">
        <f t="shared" si="440"/>
        <v>0</v>
      </c>
      <c r="P620" s="22">
        <f t="shared" si="471"/>
        <v>0</v>
      </c>
      <c r="Q620" s="22">
        <f t="shared" si="472"/>
        <v>69229.502283298338</v>
      </c>
      <c r="R620" s="22">
        <f t="shared" si="441"/>
        <v>1582147.4109856403</v>
      </c>
      <c r="S620" s="16">
        <f t="shared" si="431"/>
        <v>0</v>
      </c>
      <c r="T620" s="15">
        <f t="shared" si="442"/>
        <v>0</v>
      </c>
      <c r="U620" s="23">
        <f t="shared" si="459"/>
        <v>874681.58740544773</v>
      </c>
      <c r="V620" s="23">
        <f t="shared" si="460"/>
        <v>0</v>
      </c>
      <c r="W620" s="23">
        <f t="shared" si="473"/>
        <v>0</v>
      </c>
      <c r="X620" s="23">
        <f t="shared" si="461"/>
        <v>21485091.074287545</v>
      </c>
      <c r="Y620" s="23">
        <f t="shared" si="443"/>
        <v>3479102.4805345186</v>
      </c>
      <c r="Z620" s="3">
        <f t="shared" si="444"/>
        <v>5057.5906380215883</v>
      </c>
      <c r="AA620" s="23">
        <f t="shared" si="445"/>
        <v>14493014.452134574</v>
      </c>
      <c r="AB620" s="26">
        <f t="shared" si="462"/>
        <v>40319825</v>
      </c>
      <c r="AC620" s="23">
        <f t="shared" si="463"/>
        <v>45123036</v>
      </c>
      <c r="AD620" s="23">
        <f t="shared" si="469"/>
        <v>4803211</v>
      </c>
      <c r="AE620" s="24">
        <f t="shared" si="430"/>
        <v>40319825</v>
      </c>
      <c r="AF620" s="3">
        <f t="shared" si="464"/>
        <v>0</v>
      </c>
      <c r="AG620" s="2">
        <f t="shared" si="446"/>
        <v>2.8256031198131077E-3</v>
      </c>
      <c r="AH620" s="2">
        <f t="shared" si="447"/>
        <v>1.4690576697707964</v>
      </c>
      <c r="AI620" s="23">
        <f t="shared" si="470"/>
        <v>24779440.54899437</v>
      </c>
      <c r="AJ620" s="23">
        <f t="shared" si="448"/>
        <v>584880.61598802905</v>
      </c>
      <c r="AK620" s="23">
        <f t="shared" si="449"/>
        <v>0</v>
      </c>
      <c r="AL620" s="23">
        <f t="shared" si="474"/>
        <v>0</v>
      </c>
      <c r="AM620" s="23">
        <f t="shared" si="475"/>
        <v>0</v>
      </c>
      <c r="AN620" s="16">
        <f t="shared" si="465"/>
        <v>0</v>
      </c>
      <c r="AO620" s="23">
        <f t="shared" si="466"/>
        <v>0</v>
      </c>
      <c r="AP620" s="22">
        <f t="shared" si="467"/>
        <v>0</v>
      </c>
      <c r="AQ620" s="30">
        <f t="shared" si="450"/>
        <v>59529976.275989227</v>
      </c>
      <c r="AR620" s="28">
        <f t="shared" si="451"/>
        <v>526298.3637342928</v>
      </c>
      <c r="AS620" s="25">
        <f t="shared" si="452"/>
        <v>50413512.261136673</v>
      </c>
      <c r="AT620" s="32">
        <f t="shared" si="453"/>
        <v>10115.181276043177</v>
      </c>
      <c r="AU620" s="23">
        <f t="shared" si="454"/>
        <v>10115.181276043177</v>
      </c>
      <c r="AV620" s="22">
        <f t="shared" si="455"/>
        <v>6938788.7378492672</v>
      </c>
      <c r="AW620" s="31">
        <f t="shared" si="468"/>
        <v>59529976.275989167</v>
      </c>
      <c r="AX620" s="21"/>
      <c r="AY620" s="21"/>
      <c r="AZ620" s="21"/>
      <c r="BA620" s="21"/>
    </row>
    <row r="621" spans="1:53" x14ac:dyDescent="0.25">
      <c r="A621">
        <f t="shared" si="476"/>
        <v>362</v>
      </c>
      <c r="B621" t="s">
        <v>6</v>
      </c>
      <c r="C621" s="27">
        <f t="shared" si="433"/>
        <v>0</v>
      </c>
      <c r="D621" s="27">
        <f t="shared" si="456"/>
        <v>0</v>
      </c>
      <c r="E621" s="27" t="b">
        <f t="shared" si="432"/>
        <v>0</v>
      </c>
      <c r="F621" s="29">
        <f t="shared" si="434"/>
        <v>0</v>
      </c>
      <c r="G621" s="27">
        <f t="shared" si="457"/>
        <v>0</v>
      </c>
      <c r="H621" s="22">
        <f t="shared" si="435"/>
        <v>149814150.90694973</v>
      </c>
      <c r="I621" s="23">
        <f t="shared" si="436"/>
        <v>124064329.71638824</v>
      </c>
      <c r="J621" s="23">
        <f t="shared" si="437"/>
        <v>177</v>
      </c>
      <c r="K621" s="19">
        <f t="shared" si="458"/>
        <v>2.4176472280779784</v>
      </c>
      <c r="L621" s="16">
        <f t="shared" si="438"/>
        <v>1.0978699905169484</v>
      </c>
      <c r="M621" s="23">
        <f>M620-IF($B621="B",(Percent_Rent_In_Elsies*2.49%/12 * H620)/K620,0)+IF($B621="D",N621,0)+IF(B621="D",AK620)+IF(B621="C",F620*90%)-(Y621-Y620)-IF($B621="A",Q620/K620) + IF($B621="A",Q620/K620)</f>
        <v>-37352.547552201111</v>
      </c>
      <c r="N621" s="23">
        <f t="shared" si="439"/>
        <v>0</v>
      </c>
      <c r="O621" s="22">
        <f t="shared" si="440"/>
        <v>0</v>
      </c>
      <c r="P621" s="22">
        <f t="shared" si="471"/>
        <v>0</v>
      </c>
      <c r="Q621" s="22">
        <f t="shared" si="472"/>
        <v>0</v>
      </c>
      <c r="R621" s="22">
        <f t="shared" si="441"/>
        <v>1582147.4109856403</v>
      </c>
      <c r="S621" s="16">
        <f t="shared" si="431"/>
        <v>0</v>
      </c>
      <c r="T621" s="15">
        <f t="shared" si="442"/>
        <v>0</v>
      </c>
      <c r="U621" s="23">
        <f t="shared" si="459"/>
        <v>874681.58740544773</v>
      </c>
      <c r="V621" s="23">
        <f t="shared" si="460"/>
        <v>0</v>
      </c>
      <c r="W621" s="23">
        <f t="shared" si="473"/>
        <v>28922.138528571581</v>
      </c>
      <c r="X621" s="23">
        <f t="shared" si="461"/>
        <v>21481456.888949081</v>
      </c>
      <c r="Y621" s="23">
        <f t="shared" si="443"/>
        <v>3479102.4805345186</v>
      </c>
      <c r="Z621" s="3">
        <f t="shared" si="444"/>
        <v>0</v>
      </c>
      <c r="AA621" s="23">
        <f t="shared" si="445"/>
        <v>14493014.452134574</v>
      </c>
      <c r="AB621" s="26">
        <f t="shared" si="462"/>
        <v>40319825</v>
      </c>
      <c r="AC621" s="23">
        <f t="shared" si="463"/>
        <v>45123036</v>
      </c>
      <c r="AD621" s="23">
        <f t="shared" si="469"/>
        <v>4803211</v>
      </c>
      <c r="AE621" s="24">
        <f t="shared" si="430"/>
        <v>40319825</v>
      </c>
      <c r="AF621" s="3">
        <f t="shared" si="464"/>
        <v>0</v>
      </c>
      <c r="AG621" s="2">
        <f t="shared" si="446"/>
        <v>0</v>
      </c>
      <c r="AH621" s="2">
        <f t="shared" si="447"/>
        <v>1.4862579478650983</v>
      </c>
      <c r="AI621" s="23">
        <f t="shared" si="470"/>
        <v>25027854.440498032</v>
      </c>
      <c r="AJ621" s="23">
        <f t="shared" si="448"/>
        <v>579075.38525088911</v>
      </c>
      <c r="AK621" s="23">
        <f t="shared" si="449"/>
        <v>0</v>
      </c>
      <c r="AL621" s="23">
        <f t="shared" si="474"/>
        <v>0</v>
      </c>
      <c r="AM621" s="23">
        <f t="shared" si="475"/>
        <v>0</v>
      </c>
      <c r="AN621" s="16">
        <f t="shared" si="465"/>
        <v>0</v>
      </c>
      <c r="AO621" s="23">
        <f t="shared" si="466"/>
        <v>0</v>
      </c>
      <c r="AP621" s="22">
        <f t="shared" si="467"/>
        <v>0</v>
      </c>
      <c r="AQ621" s="30">
        <f t="shared" si="450"/>
        <v>59460816.003208213</v>
      </c>
      <c r="AR621" s="28">
        <f t="shared" si="451"/>
        <v>526367.59323657607</v>
      </c>
      <c r="AS621" s="25">
        <f t="shared" si="452"/>
        <v>50413512.261136673</v>
      </c>
      <c r="AT621" s="32">
        <f t="shared" si="453"/>
        <v>0</v>
      </c>
      <c r="AU621" s="23">
        <f t="shared" si="454"/>
        <v>0</v>
      </c>
      <c r="AV621" s="22">
        <f t="shared" si="455"/>
        <v>6938788.7378492672</v>
      </c>
      <c r="AW621" s="31">
        <f t="shared" si="468"/>
        <v>59460816.003208153</v>
      </c>
    </row>
    <row r="622" spans="1:53" x14ac:dyDescent="0.25">
      <c r="A622">
        <f t="shared" si="476"/>
        <v>362</v>
      </c>
      <c r="B622" t="s">
        <v>7</v>
      </c>
      <c r="C622" s="27">
        <f t="shared" si="433"/>
        <v>0</v>
      </c>
      <c r="D622" s="27">
        <f t="shared" si="456"/>
        <v>241764.72280779784</v>
      </c>
      <c r="E622" s="27" t="b">
        <f t="shared" si="432"/>
        <v>0</v>
      </c>
      <c r="F622" s="29">
        <f t="shared" si="434"/>
        <v>100000</v>
      </c>
      <c r="G622" s="27">
        <f t="shared" si="457"/>
        <v>0</v>
      </c>
      <c r="H622" s="22">
        <f t="shared" si="435"/>
        <v>150055915.62975752</v>
      </c>
      <c r="I622" s="23">
        <f t="shared" si="436"/>
        <v>124284542.24145594</v>
      </c>
      <c r="J622" s="23">
        <f t="shared" si="437"/>
        <v>177</v>
      </c>
      <c r="K622" s="19">
        <f t="shared" si="458"/>
        <v>2.4176472280779784</v>
      </c>
      <c r="L622" s="16">
        <f t="shared" si="438"/>
        <v>1.0978699905169484</v>
      </c>
      <c r="M622" s="23">
        <f>M621-IF($B622="B",(Percent_Rent_In_Elsies*2.49%/12 * H621)/K621,0)+IF($B622="D",N622,0)+IF(B622="D",AK621)+IF(B622="C",F621*90%)-(Y622-Y621)-IF($B622="A",Q621/K621) + IF($B622="A",Q621/K621)</f>
        <v>-101643.22642412587</v>
      </c>
      <c r="N622" s="23">
        <f t="shared" si="439"/>
        <v>0</v>
      </c>
      <c r="O622" s="22">
        <f t="shared" si="440"/>
        <v>0</v>
      </c>
      <c r="P622" s="22">
        <f t="shared" si="471"/>
        <v>0</v>
      </c>
      <c r="Q622" s="22">
        <f t="shared" si="472"/>
        <v>0</v>
      </c>
      <c r="R622" s="22">
        <f t="shared" si="441"/>
        <v>1450301.7934035035</v>
      </c>
      <c r="S622" s="16">
        <f t="shared" si="431"/>
        <v>131845.61758213668</v>
      </c>
      <c r="T622" s="15">
        <f t="shared" si="442"/>
        <v>0</v>
      </c>
      <c r="U622" s="23">
        <f t="shared" si="459"/>
        <v>801791.45512166037</v>
      </c>
      <c r="V622" s="23">
        <f t="shared" si="460"/>
        <v>72890.132283787316</v>
      </c>
      <c r="W622" s="23">
        <f t="shared" si="473"/>
        <v>28922.138528571581</v>
      </c>
      <c r="X622" s="23">
        <f t="shared" si="461"/>
        <v>21481456.888949081</v>
      </c>
      <c r="Y622" s="23">
        <f t="shared" si="443"/>
        <v>3479102.4805345186</v>
      </c>
      <c r="Z622" s="3">
        <f t="shared" si="444"/>
        <v>0</v>
      </c>
      <c r="AA622" s="23">
        <f t="shared" si="445"/>
        <v>14493014.452134574</v>
      </c>
      <c r="AB622" s="26">
        <f t="shared" si="462"/>
        <v>40319824.999999993</v>
      </c>
      <c r="AC622" s="23">
        <f t="shared" si="463"/>
        <v>45123036</v>
      </c>
      <c r="AD622" s="23">
        <f t="shared" si="469"/>
        <v>4803211</v>
      </c>
      <c r="AE622" s="24">
        <f t="shared" si="430"/>
        <v>40319825</v>
      </c>
      <c r="AF622" s="3">
        <f t="shared" si="464"/>
        <v>0</v>
      </c>
      <c r="AG622" s="2">
        <f t="shared" si="446"/>
        <v>0</v>
      </c>
      <c r="AH622" s="2">
        <f t="shared" si="447"/>
        <v>1.4886564178267889</v>
      </c>
      <c r="AI622" s="23">
        <f t="shared" si="470"/>
        <v>25027854.440498032</v>
      </c>
      <c r="AJ622" s="23">
        <f t="shared" si="448"/>
        <v>579075.38525088911</v>
      </c>
      <c r="AK622" s="23">
        <f t="shared" si="449"/>
        <v>0</v>
      </c>
      <c r="AL622" s="23">
        <f t="shared" si="474"/>
        <v>431546.23135508969</v>
      </c>
      <c r="AM622" s="23">
        <f t="shared" si="475"/>
        <v>37484670026.327682</v>
      </c>
      <c r="AN622" s="16">
        <f t="shared" si="465"/>
        <v>0</v>
      </c>
      <c r="AO622" s="23">
        <f t="shared" si="466"/>
        <v>64290.678871924756</v>
      </c>
      <c r="AP622" s="22">
        <f t="shared" si="467"/>
        <v>155432.18156596037</v>
      </c>
      <c r="AQ622" s="30">
        <f t="shared" si="450"/>
        <v>60012123.915604621</v>
      </c>
      <c r="AR622" s="28">
        <f t="shared" si="451"/>
        <v>680478.60125922575</v>
      </c>
      <c r="AS622" s="25">
        <f t="shared" si="452"/>
        <v>50655276.983944468</v>
      </c>
      <c r="AT622" s="32">
        <f t="shared" si="453"/>
        <v>0</v>
      </c>
      <c r="AU622" s="23">
        <f t="shared" si="454"/>
        <v>0</v>
      </c>
      <c r="AV622" s="22">
        <f t="shared" si="455"/>
        <v>6938788.7378492672</v>
      </c>
      <c r="AW622" s="31">
        <f t="shared" si="468"/>
        <v>60012123.915604562</v>
      </c>
    </row>
    <row r="623" spans="1:53" s="21" customFormat="1" x14ac:dyDescent="0.25">
      <c r="A623">
        <f t="shared" si="476"/>
        <v>362</v>
      </c>
      <c r="B623" t="s">
        <v>8</v>
      </c>
      <c r="C623" s="27">
        <f t="shared" si="433"/>
        <v>0</v>
      </c>
      <c r="D623" s="27">
        <f t="shared" si="456"/>
        <v>0</v>
      </c>
      <c r="E623" s="27" t="b">
        <f t="shared" si="432"/>
        <v>0</v>
      </c>
      <c r="F623" s="29">
        <f t="shared" si="434"/>
        <v>0</v>
      </c>
      <c r="G623" s="27">
        <f t="shared" si="457"/>
        <v>0</v>
      </c>
      <c r="H623" s="22">
        <f t="shared" si="435"/>
        <v>150055915.62975752</v>
      </c>
      <c r="I623" s="23">
        <f t="shared" si="436"/>
        <v>124284542.24145594</v>
      </c>
      <c r="J623" s="23">
        <f t="shared" si="437"/>
        <v>177</v>
      </c>
      <c r="K623" s="19">
        <f t="shared" si="458"/>
        <v>2.4176472280779784</v>
      </c>
      <c r="L623" s="16">
        <f t="shared" si="438"/>
        <v>1.0978699905169484</v>
      </c>
      <c r="M623" s="23">
        <f>M622-IF($B623="B",(Percent_Rent_In_Elsies*2.49%/12 * H622)/K622,0)+IF($B623="D",N623,0)+IF(B623="D",AK622)+IF(B623="C",F622*90%)-(Y623-Y622)-IF($B623="A",Q622/K622) + IF($B623="A",Q622/K622)</f>
        <v>-28327.726453986863</v>
      </c>
      <c r="N623" s="23">
        <f t="shared" si="439"/>
        <v>0</v>
      </c>
      <c r="O623" s="22">
        <f t="shared" si="440"/>
        <v>0</v>
      </c>
      <c r="P623" s="22">
        <f t="shared" si="471"/>
        <v>0</v>
      </c>
      <c r="Q623" s="22">
        <f t="shared" si="472"/>
        <v>0</v>
      </c>
      <c r="R623" s="22">
        <f t="shared" si="441"/>
        <v>1605733.9749694639</v>
      </c>
      <c r="S623" s="16">
        <f t="shared" si="431"/>
        <v>131845.61758213668</v>
      </c>
      <c r="T623" s="15">
        <f t="shared" si="442"/>
        <v>0</v>
      </c>
      <c r="U623" s="23">
        <f t="shared" si="459"/>
        <v>876082.13399358513</v>
      </c>
      <c r="V623" s="23">
        <f t="shared" si="460"/>
        <v>72890.132283787316</v>
      </c>
      <c r="W623" s="23">
        <f t="shared" si="473"/>
        <v>28922.138528571581</v>
      </c>
      <c r="X623" s="23">
        <f t="shared" si="461"/>
        <v>21481456.888949081</v>
      </c>
      <c r="Y623" s="23">
        <f t="shared" si="443"/>
        <v>3495786.9805643796</v>
      </c>
      <c r="Z623" s="3">
        <f t="shared" si="444"/>
        <v>0</v>
      </c>
      <c r="AA623" s="23">
        <f t="shared" si="445"/>
        <v>14493014.452134574</v>
      </c>
      <c r="AB623" s="26">
        <f t="shared" si="462"/>
        <v>40419824.999999985</v>
      </c>
      <c r="AC623" s="23">
        <f t="shared" si="463"/>
        <v>45223036</v>
      </c>
      <c r="AD623" s="23">
        <f t="shared" si="469"/>
        <v>4803211</v>
      </c>
      <c r="AE623" s="24">
        <f t="shared" si="430"/>
        <v>40419825</v>
      </c>
      <c r="AF623" s="3">
        <f t="shared" si="464"/>
        <v>21453129.162495106</v>
      </c>
      <c r="AG623" s="2">
        <f t="shared" si="446"/>
        <v>0</v>
      </c>
      <c r="AH623" s="2">
        <f t="shared" si="447"/>
        <v>1.4849734320201291</v>
      </c>
      <c r="AI623" s="23">
        <f t="shared" si="470"/>
        <v>25027854.440498032</v>
      </c>
      <c r="AJ623" s="23">
        <f t="shared" si="448"/>
        <v>579075.38525088911</v>
      </c>
      <c r="AK623" s="23">
        <f t="shared" si="449"/>
        <v>-22163.48331978541</v>
      </c>
      <c r="AL623" s="23">
        <f t="shared" si="474"/>
        <v>0</v>
      </c>
      <c r="AM623" s="23">
        <f t="shared" si="475"/>
        <v>0</v>
      </c>
      <c r="AN623" s="16">
        <f t="shared" si="465"/>
        <v>0</v>
      </c>
      <c r="AO623" s="23">
        <f t="shared" si="466"/>
        <v>0</v>
      </c>
      <c r="AP623" s="22">
        <f t="shared" si="467"/>
        <v>0</v>
      </c>
      <c r="AQ623" s="30">
        <f t="shared" si="450"/>
        <v>59856469.742942892</v>
      </c>
      <c r="AR623" s="28">
        <f t="shared" si="451"/>
        <v>524824.42859749531</v>
      </c>
      <c r="AS623" s="25">
        <f t="shared" si="452"/>
        <v>50655276.983944468</v>
      </c>
      <c r="AT623" s="32">
        <f t="shared" si="453"/>
        <v>0</v>
      </c>
      <c r="AU623" s="23">
        <f t="shared" si="454"/>
        <v>0</v>
      </c>
      <c r="AV623" s="22">
        <f t="shared" si="455"/>
        <v>6938788.7378492672</v>
      </c>
      <c r="AW623" s="31">
        <f t="shared" si="468"/>
        <v>59856469.742942832</v>
      </c>
      <c r="AX623"/>
      <c r="AY623"/>
      <c r="AZ623"/>
      <c r="BA623"/>
    </row>
    <row r="624" spans="1:53" s="21" customFormat="1" x14ac:dyDescent="0.25">
      <c r="A624">
        <f t="shared" si="476"/>
        <v>362</v>
      </c>
      <c r="B624" t="s">
        <v>9</v>
      </c>
      <c r="C624" s="27">
        <f t="shared" si="433"/>
        <v>0</v>
      </c>
      <c r="D624" s="27">
        <f t="shared" si="456"/>
        <v>0</v>
      </c>
      <c r="E624" s="27" t="b">
        <f t="shared" si="432"/>
        <v>0</v>
      </c>
      <c r="F624" s="29">
        <f t="shared" si="434"/>
        <v>0</v>
      </c>
      <c r="G624" s="27">
        <f t="shared" si="457"/>
        <v>0</v>
      </c>
      <c r="H624" s="22">
        <f t="shared" si="435"/>
        <v>150055915.62975752</v>
      </c>
      <c r="I624" s="23">
        <f t="shared" si="436"/>
        <v>124284542.24145594</v>
      </c>
      <c r="J624" s="23">
        <f t="shared" si="437"/>
        <v>177</v>
      </c>
      <c r="K624" s="19">
        <f t="shared" si="458"/>
        <v>2.4176472280779784</v>
      </c>
      <c r="L624" s="16">
        <f t="shared" si="438"/>
        <v>1.0978699905169484</v>
      </c>
      <c r="M624" s="23">
        <f>M623-IF($B624="B",(Percent_Rent_In_Elsies*2.49%/12 * H623)/K623,0)+IF($B624="D",N624,0)+IF(B624="D",AK623)+IF(B624="C",F623*90%)-(Y624-Y623)-IF($B624="A",Q623/K623) + IF($B624="A",Q623/K623)</f>
        <v>-50491.209773772272</v>
      </c>
      <c r="N624" s="23">
        <f t="shared" si="439"/>
        <v>0</v>
      </c>
      <c r="O624" s="22">
        <f t="shared" si="440"/>
        <v>70424.892622359475</v>
      </c>
      <c r="P624" s="22">
        <f t="shared" si="471"/>
        <v>0</v>
      </c>
      <c r="Q624" s="22">
        <f t="shared" si="472"/>
        <v>0</v>
      </c>
      <c r="R624" s="22">
        <f t="shared" si="441"/>
        <v>1605733.9749694639</v>
      </c>
      <c r="S624" s="16">
        <f t="shared" si="431"/>
        <v>0</v>
      </c>
      <c r="T624" s="15">
        <f t="shared" si="442"/>
        <v>61420.724959777202</v>
      </c>
      <c r="U624" s="23">
        <f t="shared" si="459"/>
        <v>876082.13399358513</v>
      </c>
      <c r="V624" s="23">
        <f t="shared" si="460"/>
        <v>0</v>
      </c>
      <c r="W624" s="23">
        <f t="shared" si="473"/>
        <v>101812.2708123589</v>
      </c>
      <c r="X624" s="23">
        <f t="shared" si="461"/>
        <v>21481456.888949081</v>
      </c>
      <c r="Y624" s="23">
        <f t="shared" si="443"/>
        <v>3495786.9805643796</v>
      </c>
      <c r="Z624" s="3">
        <f t="shared" si="444"/>
        <v>0</v>
      </c>
      <c r="AA624" s="23">
        <f t="shared" si="445"/>
        <v>14515177.935454359</v>
      </c>
      <c r="AB624" s="26">
        <f t="shared" si="462"/>
        <v>40419824.999999993</v>
      </c>
      <c r="AC624" s="23">
        <f t="shared" si="463"/>
        <v>45223036</v>
      </c>
      <c r="AD624" s="23">
        <f t="shared" si="469"/>
        <v>4803211</v>
      </c>
      <c r="AE624" s="24">
        <f t="shared" si="430"/>
        <v>40419825</v>
      </c>
      <c r="AF624" s="3">
        <f t="shared" si="464"/>
        <v>0</v>
      </c>
      <c r="AG624" s="2">
        <f t="shared" si="446"/>
        <v>0</v>
      </c>
      <c r="AH624" s="2">
        <f t="shared" si="447"/>
        <v>1.4849734320201291</v>
      </c>
      <c r="AI624" s="23">
        <f t="shared" si="470"/>
        <v>25066128.357649915</v>
      </c>
      <c r="AJ624" s="23">
        <f t="shared" si="448"/>
        <v>579075.38525088911</v>
      </c>
      <c r="AK624" s="23">
        <f t="shared" si="449"/>
        <v>0</v>
      </c>
      <c r="AL624" s="23">
        <f t="shared" si="474"/>
        <v>0</v>
      </c>
      <c r="AM624" s="23">
        <f t="shared" si="475"/>
        <v>0</v>
      </c>
      <c r="AN624" s="16">
        <f t="shared" si="465"/>
        <v>0</v>
      </c>
      <c r="AO624" s="23">
        <f t="shared" si="466"/>
        <v>0</v>
      </c>
      <c r="AP624" s="22">
        <f t="shared" si="467"/>
        <v>0</v>
      </c>
      <c r="AQ624" s="30">
        <f t="shared" si="450"/>
        <v>59856469.742942892</v>
      </c>
      <c r="AR624" s="28">
        <f t="shared" si="451"/>
        <v>524824.42859749531</v>
      </c>
      <c r="AS624" s="25">
        <f t="shared" si="452"/>
        <v>50655276.983944468</v>
      </c>
      <c r="AT624" s="32">
        <f t="shared" si="453"/>
        <v>0</v>
      </c>
      <c r="AU624" s="23">
        <f t="shared" si="454"/>
        <v>0</v>
      </c>
      <c r="AV624" s="22">
        <f t="shared" si="455"/>
        <v>6938788.7378492672</v>
      </c>
      <c r="AW624" s="31">
        <f t="shared" si="468"/>
        <v>59856469.742942832</v>
      </c>
      <c r="AX624"/>
      <c r="AY624"/>
      <c r="AZ624"/>
      <c r="BA624"/>
    </row>
    <row r="625" spans="1:53" x14ac:dyDescent="0.25">
      <c r="A625" s="21">
        <f t="shared" si="476"/>
        <v>362</v>
      </c>
      <c r="B625" s="21" t="s">
        <v>28</v>
      </c>
      <c r="C625" s="27">
        <f t="shared" si="433"/>
        <v>0</v>
      </c>
      <c r="D625" s="27">
        <f t="shared" si="456"/>
        <v>0</v>
      </c>
      <c r="E625" s="27" t="b">
        <f t="shared" si="432"/>
        <v>0</v>
      </c>
      <c r="F625" s="29">
        <f t="shared" si="434"/>
        <v>0</v>
      </c>
      <c r="G625" s="27">
        <f t="shared" si="457"/>
        <v>0</v>
      </c>
      <c r="H625" s="22">
        <f t="shared" si="435"/>
        <v>150055915.62975752</v>
      </c>
      <c r="I625" s="23">
        <f t="shared" si="436"/>
        <v>124284542.24145594</v>
      </c>
      <c r="J625" s="23">
        <f t="shared" si="437"/>
        <v>177</v>
      </c>
      <c r="K625" s="19">
        <f t="shared" si="458"/>
        <v>2.4176472280779784</v>
      </c>
      <c r="L625" s="16">
        <f t="shared" si="438"/>
        <v>1.0978699905169484</v>
      </c>
      <c r="M625" s="23">
        <f>M624-IF($B625="B",(Percent_Rent_In_Elsies*2.49%/12 * H624)/K624,0)+IF($B625="D",N625,0)+IF(B625="D",AK624)+IF(B625="C",F624*90%)-(Y625-Y624)-IF($B625="A",Q624/K624) + IF($B625="A",Q624/K624)</f>
        <v>-50491.209773772272</v>
      </c>
      <c r="N625" s="23">
        <f t="shared" si="439"/>
        <v>0</v>
      </c>
      <c r="O625" s="22">
        <f t="shared" si="440"/>
        <v>0</v>
      </c>
      <c r="P625" s="22">
        <f t="shared" si="471"/>
        <v>0</v>
      </c>
      <c r="Q625" s="22">
        <f t="shared" si="472"/>
        <v>70424.892622359475</v>
      </c>
      <c r="R625" s="22">
        <f t="shared" si="441"/>
        <v>1605733.9749694639</v>
      </c>
      <c r="S625" s="16">
        <f t="shared" si="431"/>
        <v>0</v>
      </c>
      <c r="T625" s="15">
        <f t="shared" si="442"/>
        <v>0</v>
      </c>
      <c r="U625" s="23">
        <f t="shared" si="459"/>
        <v>876082.13399358513</v>
      </c>
      <c r="V625" s="23">
        <f t="shared" si="460"/>
        <v>0</v>
      </c>
      <c r="W625" s="23">
        <f t="shared" si="473"/>
        <v>0</v>
      </c>
      <c r="X625" s="23">
        <f t="shared" si="461"/>
        <v>21481456.888949081</v>
      </c>
      <c r="Y625" s="23">
        <f t="shared" si="443"/>
        <v>3495786.9805643796</v>
      </c>
      <c r="Z625" s="3">
        <f t="shared" si="444"/>
        <v>5090.6135406179455</v>
      </c>
      <c r="AA625" s="23">
        <f t="shared" si="445"/>
        <v>14591537.138563629</v>
      </c>
      <c r="AB625" s="26">
        <f t="shared" si="462"/>
        <v>40419825</v>
      </c>
      <c r="AC625" s="23">
        <f t="shared" si="463"/>
        <v>45223036</v>
      </c>
      <c r="AD625" s="23">
        <f t="shared" si="469"/>
        <v>4803211</v>
      </c>
      <c r="AE625" s="24">
        <f t="shared" si="430"/>
        <v>40419825</v>
      </c>
      <c r="AF625" s="3">
        <f t="shared" si="464"/>
        <v>0</v>
      </c>
      <c r="AG625" s="2">
        <f t="shared" si="446"/>
        <v>2.8474802917893109E-3</v>
      </c>
      <c r="AH625" s="2">
        <f t="shared" si="447"/>
        <v>1.4849734320201291</v>
      </c>
      <c r="AI625" s="23">
        <f t="shared" si="470"/>
        <v>25197992.368889462</v>
      </c>
      <c r="AJ625" s="23">
        <f t="shared" si="448"/>
        <v>579075.38525088911</v>
      </c>
      <c r="AK625" s="23">
        <f t="shared" si="449"/>
        <v>0</v>
      </c>
      <c r="AL625" s="23">
        <f t="shared" si="474"/>
        <v>0</v>
      </c>
      <c r="AM625" s="23">
        <f t="shared" si="475"/>
        <v>0</v>
      </c>
      <c r="AN625" s="16">
        <f t="shared" si="465"/>
        <v>0</v>
      </c>
      <c r="AO625" s="23">
        <f t="shared" si="466"/>
        <v>0</v>
      </c>
      <c r="AP625" s="22">
        <f t="shared" si="467"/>
        <v>0</v>
      </c>
      <c r="AQ625" s="30">
        <f t="shared" si="450"/>
        <v>59856469.742942892</v>
      </c>
      <c r="AR625" s="28">
        <f t="shared" si="451"/>
        <v>524824.42859749531</v>
      </c>
      <c r="AS625" s="25">
        <f t="shared" si="452"/>
        <v>50655276.983944468</v>
      </c>
      <c r="AT625" s="32">
        <f t="shared" si="453"/>
        <v>10181.227081235891</v>
      </c>
      <c r="AU625" s="23">
        <f t="shared" si="454"/>
        <v>10181.227081235891</v>
      </c>
      <c r="AV625" s="22">
        <f t="shared" si="455"/>
        <v>7000209.4628090449</v>
      </c>
      <c r="AW625" s="31">
        <f t="shared" si="468"/>
        <v>59856469.742942832</v>
      </c>
    </row>
    <row r="626" spans="1:53" x14ac:dyDescent="0.25">
      <c r="A626">
        <f t="shared" si="476"/>
        <v>363</v>
      </c>
      <c r="B626" t="s">
        <v>6</v>
      </c>
      <c r="C626" s="27">
        <f t="shared" si="433"/>
        <v>0</v>
      </c>
      <c r="D626" s="27">
        <f t="shared" si="456"/>
        <v>0</v>
      </c>
      <c r="E626" s="27" t="b">
        <f t="shared" si="432"/>
        <v>0</v>
      </c>
      <c r="F626" s="29">
        <f t="shared" si="434"/>
        <v>0</v>
      </c>
      <c r="G626" s="27">
        <f t="shared" si="457"/>
        <v>0</v>
      </c>
      <c r="H626" s="22">
        <f t="shared" si="435"/>
        <v>152571890.69372365</v>
      </c>
      <c r="I626" s="23">
        <f t="shared" si="436"/>
        <v>124284542.24145594</v>
      </c>
      <c r="J626" s="23">
        <f t="shared" si="437"/>
        <v>180</v>
      </c>
      <c r="K626" s="19">
        <f t="shared" si="458"/>
        <v>2.4540935622471567</v>
      </c>
      <c r="L626" s="16">
        <f t="shared" si="438"/>
        <v>1.1162778853875028</v>
      </c>
      <c r="M626" s="23">
        <f>M625-IF($B626="B",(Percent_Rent_In_Elsies*2.49%/12 * H625)/K625,0)+IF($B626="D",N626,0)+IF(B626="D",AK625)+IF(B626="C",F625*90%)-(Y626-Y625)-IF($B626="A",Q625/K625) + IF($B626="A",Q625/K625)</f>
        <v>-50491.209773772265</v>
      </c>
      <c r="N626" s="23">
        <f t="shared" si="439"/>
        <v>0</v>
      </c>
      <c r="O626" s="22">
        <f t="shared" si="440"/>
        <v>0</v>
      </c>
      <c r="P626" s="22">
        <f t="shared" si="471"/>
        <v>0</v>
      </c>
      <c r="Q626" s="22">
        <f t="shared" si="472"/>
        <v>0</v>
      </c>
      <c r="R626" s="22">
        <f t="shared" si="441"/>
        <v>1605733.9749694639</v>
      </c>
      <c r="S626" s="16">
        <f t="shared" si="431"/>
        <v>0</v>
      </c>
      <c r="T626" s="15">
        <f t="shared" si="442"/>
        <v>0</v>
      </c>
      <c r="U626" s="23">
        <f t="shared" si="459"/>
        <v>876082.13399358513</v>
      </c>
      <c r="V626" s="23">
        <f t="shared" si="460"/>
        <v>0</v>
      </c>
      <c r="W626" s="23">
        <f t="shared" si="473"/>
        <v>29129.515590389517</v>
      </c>
      <c r="X626" s="23">
        <f t="shared" si="461"/>
        <v>21477780.441061784</v>
      </c>
      <c r="Y626" s="23">
        <f t="shared" si="443"/>
        <v>3495786.9805643796</v>
      </c>
      <c r="Z626" s="3">
        <f t="shared" si="444"/>
        <v>0</v>
      </c>
      <c r="AA626" s="23">
        <f t="shared" si="445"/>
        <v>14591537.138563629</v>
      </c>
      <c r="AB626" s="26">
        <f t="shared" si="462"/>
        <v>40419824.999999993</v>
      </c>
      <c r="AC626" s="23">
        <f t="shared" si="463"/>
        <v>45223036</v>
      </c>
      <c r="AD626" s="23">
        <f t="shared" si="469"/>
        <v>4803211</v>
      </c>
      <c r="AE626" s="24">
        <f t="shared" si="430"/>
        <v>40419825</v>
      </c>
      <c r="AF626" s="3">
        <f t="shared" si="464"/>
        <v>0</v>
      </c>
      <c r="AG626" s="2">
        <f t="shared" si="446"/>
        <v>0</v>
      </c>
      <c r="AH626" s="2">
        <f t="shared" si="447"/>
        <v>1.5098718581163937</v>
      </c>
      <c r="AI626" s="23">
        <f t="shared" si="470"/>
        <v>25577855.25359951</v>
      </c>
      <c r="AJ626" s="23">
        <f t="shared" si="448"/>
        <v>570475.39732676372</v>
      </c>
      <c r="AK626" s="23">
        <f t="shared" si="449"/>
        <v>0</v>
      </c>
      <c r="AL626" s="23">
        <f t="shared" si="474"/>
        <v>0</v>
      </c>
      <c r="AM626" s="23">
        <f t="shared" si="475"/>
        <v>0</v>
      </c>
      <c r="AN626" s="16">
        <f t="shared" si="465"/>
        <v>0</v>
      </c>
      <c r="AO626" s="23">
        <f t="shared" si="466"/>
        <v>0</v>
      </c>
      <c r="AP626" s="22">
        <f t="shared" si="467"/>
        <v>0</v>
      </c>
      <c r="AQ626" s="30">
        <f t="shared" si="450"/>
        <v>59786115.275213152</v>
      </c>
      <c r="AR626" s="28">
        <f t="shared" si="451"/>
        <v>524894.8534901177</v>
      </c>
      <c r="AS626" s="25">
        <f t="shared" si="452"/>
        <v>50655276.983944468</v>
      </c>
      <c r="AT626" s="32">
        <f t="shared" si="453"/>
        <v>0</v>
      </c>
      <c r="AU626" s="23">
        <f t="shared" si="454"/>
        <v>0</v>
      </c>
      <c r="AV626" s="22">
        <f t="shared" si="455"/>
        <v>7000209.4628090449</v>
      </c>
      <c r="AW626" s="31">
        <f t="shared" si="468"/>
        <v>59786115.275213093</v>
      </c>
    </row>
    <row r="627" spans="1:53" x14ac:dyDescent="0.25">
      <c r="A627">
        <f t="shared" si="476"/>
        <v>363</v>
      </c>
      <c r="B627" t="s">
        <v>7</v>
      </c>
      <c r="C627" s="27">
        <f t="shared" si="433"/>
        <v>0</v>
      </c>
      <c r="D627" s="27">
        <f t="shared" si="456"/>
        <v>368114.03433707351</v>
      </c>
      <c r="E627" s="27" t="b">
        <f t="shared" si="432"/>
        <v>0</v>
      </c>
      <c r="F627" s="29">
        <f t="shared" si="434"/>
        <v>150000</v>
      </c>
      <c r="G627" s="27">
        <f t="shared" si="457"/>
        <v>0</v>
      </c>
      <c r="H627" s="22">
        <f t="shared" si="435"/>
        <v>152940004.72806072</v>
      </c>
      <c r="I627" s="23">
        <f t="shared" si="436"/>
        <v>124614311.41377032</v>
      </c>
      <c r="J627" s="23">
        <f t="shared" si="437"/>
        <v>180</v>
      </c>
      <c r="K627" s="19">
        <f t="shared" si="458"/>
        <v>2.4540935622471567</v>
      </c>
      <c r="L627" s="16">
        <f t="shared" si="438"/>
        <v>1.1162778853875028</v>
      </c>
      <c r="M627" s="23">
        <f>M626-IF($B627="B",(Percent_Rent_In_Elsies*2.49%/12 * H626)/K626,0)+IF($B627="D",N627,0)+IF(B627="D",AK626)+IF(B627="C",F626*90%)-(Y627-Y626)-IF($B627="A",Q626/K626) + IF($B627="A",Q626/K626)</f>
        <v>-114992.96269381691</v>
      </c>
      <c r="N627" s="23">
        <f t="shared" si="439"/>
        <v>0</v>
      </c>
      <c r="O627" s="22">
        <f t="shared" si="440"/>
        <v>0</v>
      </c>
      <c r="P627" s="22">
        <f t="shared" si="471"/>
        <v>0</v>
      </c>
      <c r="Q627" s="22">
        <f t="shared" si="472"/>
        <v>0</v>
      </c>
      <c r="R627" s="22">
        <f t="shared" si="441"/>
        <v>1471922.8103886752</v>
      </c>
      <c r="S627" s="16">
        <f t="shared" si="431"/>
        <v>133811.16458078867</v>
      </c>
      <c r="T627" s="15">
        <f t="shared" si="442"/>
        <v>0</v>
      </c>
      <c r="U627" s="23">
        <f t="shared" si="459"/>
        <v>803075.2894941197</v>
      </c>
      <c r="V627" s="23">
        <f t="shared" si="460"/>
        <v>73006.844499465427</v>
      </c>
      <c r="W627" s="23">
        <f t="shared" si="473"/>
        <v>29129.515590389517</v>
      </c>
      <c r="X627" s="23">
        <f t="shared" si="461"/>
        <v>21477780.441061784</v>
      </c>
      <c r="Y627" s="23">
        <f t="shared" si="443"/>
        <v>3495786.9805643796</v>
      </c>
      <c r="Z627" s="3">
        <f t="shared" si="444"/>
        <v>0</v>
      </c>
      <c r="AA627" s="23">
        <f t="shared" si="445"/>
        <v>14591537.138563629</v>
      </c>
      <c r="AB627" s="26">
        <f t="shared" si="462"/>
        <v>40419824.999999993</v>
      </c>
      <c r="AC627" s="23">
        <f t="shared" si="463"/>
        <v>45223036</v>
      </c>
      <c r="AD627" s="23">
        <f t="shared" si="469"/>
        <v>4803211</v>
      </c>
      <c r="AE627" s="24">
        <f t="shared" ref="AE627:AE690" si="477">AC627-AD627</f>
        <v>40419825</v>
      </c>
      <c r="AF627" s="3">
        <f t="shared" si="464"/>
        <v>0</v>
      </c>
      <c r="AG627" s="2">
        <f t="shared" si="446"/>
        <v>0</v>
      </c>
      <c r="AH627" s="2">
        <f t="shared" si="447"/>
        <v>1.5135147638868871</v>
      </c>
      <c r="AI627" s="23">
        <f t="shared" si="470"/>
        <v>25577855.25359951</v>
      </c>
      <c r="AJ627" s="23">
        <f t="shared" si="448"/>
        <v>570475.39732676372</v>
      </c>
      <c r="AK627" s="23">
        <f t="shared" si="449"/>
        <v>0</v>
      </c>
      <c r="AL627" s="23">
        <f t="shared" si="474"/>
        <v>550000.81310147792</v>
      </c>
      <c r="AM627" s="23">
        <f t="shared" si="475"/>
        <v>47064289857.616302</v>
      </c>
      <c r="AN627" s="16">
        <f t="shared" si="465"/>
        <v>0</v>
      </c>
      <c r="AO627" s="23">
        <f t="shared" si="466"/>
        <v>64501.752920044644</v>
      </c>
      <c r="AP627" s="22">
        <f t="shared" si="467"/>
        <v>158293.3365947383</v>
      </c>
      <c r="AQ627" s="30">
        <f t="shared" si="450"/>
        <v>60469470.489378646</v>
      </c>
      <c r="AR627" s="28">
        <f t="shared" si="451"/>
        <v>681842.69672380073</v>
      </c>
      <c r="AS627" s="25">
        <f t="shared" si="452"/>
        <v>51023391.018281542</v>
      </c>
      <c r="AT627" s="32">
        <f t="shared" si="453"/>
        <v>0</v>
      </c>
      <c r="AU627" s="23">
        <f t="shared" si="454"/>
        <v>0</v>
      </c>
      <c r="AV627" s="22">
        <f t="shared" si="455"/>
        <v>7000209.4628090449</v>
      </c>
      <c r="AW627" s="31">
        <f t="shared" si="468"/>
        <v>60469470.489378594</v>
      </c>
    </row>
    <row r="628" spans="1:53" x14ac:dyDescent="0.25">
      <c r="A628">
        <f t="shared" si="476"/>
        <v>363</v>
      </c>
      <c r="B628" t="s">
        <v>8</v>
      </c>
      <c r="C628" s="27">
        <f t="shared" si="433"/>
        <v>0</v>
      </c>
      <c r="D628" s="27">
        <f t="shared" si="456"/>
        <v>0</v>
      </c>
      <c r="E628" s="27" t="b">
        <f t="shared" si="432"/>
        <v>0</v>
      </c>
      <c r="F628" s="29">
        <f t="shared" si="434"/>
        <v>0</v>
      </c>
      <c r="G628" s="27">
        <f t="shared" si="457"/>
        <v>0</v>
      </c>
      <c r="H628" s="22">
        <f t="shared" si="435"/>
        <v>152940004.72806072</v>
      </c>
      <c r="I628" s="23">
        <f t="shared" si="436"/>
        <v>124614311.41377032</v>
      </c>
      <c r="J628" s="23">
        <f t="shared" si="437"/>
        <v>180</v>
      </c>
      <c r="K628" s="19">
        <f t="shared" si="458"/>
        <v>2.4540935622471567</v>
      </c>
      <c r="L628" s="16">
        <f t="shared" si="438"/>
        <v>1.1162778853875028</v>
      </c>
      <c r="M628" s="23">
        <f>M627-IF($B628="B",(Percent_Rent_In_Elsies*2.49%/12 * H627)/K627,0)+IF($B628="D",N628,0)+IF(B628="D",AK627)+IF(B628="C",F627*90%)-(Y628-Y627)-IF($B628="A",Q627/K627) + IF($B628="A",Q627/K627)</f>
        <v>-5396.9941238783504</v>
      </c>
      <c r="N628" s="23">
        <f t="shared" si="439"/>
        <v>0</v>
      </c>
      <c r="O628" s="22">
        <f t="shared" si="440"/>
        <v>0</v>
      </c>
      <c r="P628" s="22">
        <f t="shared" si="471"/>
        <v>0</v>
      </c>
      <c r="Q628" s="22">
        <f t="shared" si="472"/>
        <v>0</v>
      </c>
      <c r="R628" s="22">
        <f t="shared" si="441"/>
        <v>1630216.1469834135</v>
      </c>
      <c r="S628" s="16">
        <f t="shared" si="431"/>
        <v>133811.16458078867</v>
      </c>
      <c r="T628" s="15">
        <f t="shared" si="442"/>
        <v>0</v>
      </c>
      <c r="U628" s="23">
        <f t="shared" si="459"/>
        <v>882577.0424141644</v>
      </c>
      <c r="V628" s="23">
        <f t="shared" si="460"/>
        <v>73006.844499465427</v>
      </c>
      <c r="W628" s="23">
        <f t="shared" si="473"/>
        <v>29129.515590389517</v>
      </c>
      <c r="X628" s="23">
        <f t="shared" si="461"/>
        <v>21477780.441061784</v>
      </c>
      <c r="Y628" s="23">
        <f t="shared" si="443"/>
        <v>3521191.011994441</v>
      </c>
      <c r="Z628" s="3">
        <f t="shared" si="444"/>
        <v>0</v>
      </c>
      <c r="AA628" s="23">
        <f t="shared" si="445"/>
        <v>14591537.138563629</v>
      </c>
      <c r="AB628" s="26">
        <f t="shared" si="462"/>
        <v>40569825</v>
      </c>
      <c r="AC628" s="23">
        <f t="shared" si="463"/>
        <v>45373036</v>
      </c>
      <c r="AD628" s="23">
        <f t="shared" si="469"/>
        <v>4803211</v>
      </c>
      <c r="AE628" s="24">
        <f t="shared" si="477"/>
        <v>40569825</v>
      </c>
      <c r="AF628" s="3">
        <f t="shared" si="464"/>
        <v>21472383.446937911</v>
      </c>
      <c r="AG628" s="2">
        <f t="shared" si="446"/>
        <v>0</v>
      </c>
      <c r="AH628" s="2">
        <f t="shared" si="447"/>
        <v>1.5079188015039329</v>
      </c>
      <c r="AI628" s="23">
        <f t="shared" si="470"/>
        <v>25577855.25359951</v>
      </c>
      <c r="AJ628" s="23">
        <f t="shared" si="448"/>
        <v>570475.39732676372</v>
      </c>
      <c r="AK628" s="23">
        <f t="shared" si="449"/>
        <v>-31638.950596849034</v>
      </c>
      <c r="AL628" s="23">
        <f t="shared" si="474"/>
        <v>0</v>
      </c>
      <c r="AM628" s="23">
        <f t="shared" si="475"/>
        <v>0</v>
      </c>
      <c r="AN628" s="16">
        <f t="shared" si="465"/>
        <v>0</v>
      </c>
      <c r="AO628" s="23">
        <f t="shared" si="466"/>
        <v>0</v>
      </c>
      <c r="AP628" s="22">
        <f t="shared" si="467"/>
        <v>0</v>
      </c>
      <c r="AQ628" s="30">
        <f t="shared" si="450"/>
        <v>60232469.471221581</v>
      </c>
      <c r="AR628" s="28">
        <f t="shared" si="451"/>
        <v>444841.67856673436</v>
      </c>
      <c r="AS628" s="25">
        <f t="shared" si="452"/>
        <v>51023391.018281542</v>
      </c>
      <c r="AT628" s="32">
        <f t="shared" si="453"/>
        <v>0</v>
      </c>
      <c r="AU628" s="23">
        <f t="shared" si="454"/>
        <v>0</v>
      </c>
      <c r="AV628" s="22">
        <f t="shared" si="455"/>
        <v>7000209.4628090449</v>
      </c>
      <c r="AW628" s="31">
        <f t="shared" si="468"/>
        <v>60232469.471221514</v>
      </c>
    </row>
    <row r="629" spans="1:53" x14ac:dyDescent="0.25">
      <c r="A629" s="21">
        <f t="shared" si="476"/>
        <v>363</v>
      </c>
      <c r="B629" s="21" t="s">
        <v>9</v>
      </c>
      <c r="C629" s="27">
        <f t="shared" si="433"/>
        <v>0</v>
      </c>
      <c r="D629" s="27">
        <f t="shared" si="456"/>
        <v>0</v>
      </c>
      <c r="E629" s="27" t="b">
        <f t="shared" si="432"/>
        <v>0</v>
      </c>
      <c r="F629" s="29">
        <f t="shared" si="434"/>
        <v>0</v>
      </c>
      <c r="G629" s="27">
        <f t="shared" si="457"/>
        <v>0</v>
      </c>
      <c r="H629" s="22">
        <f t="shared" si="435"/>
        <v>152940004.72806072</v>
      </c>
      <c r="I629" s="23">
        <f t="shared" si="436"/>
        <v>124614311.41377032</v>
      </c>
      <c r="J629" s="23">
        <f t="shared" si="437"/>
        <v>180</v>
      </c>
      <c r="K629" s="19">
        <f t="shared" si="458"/>
        <v>2.4540935622471567</v>
      </c>
      <c r="L629" s="16">
        <f t="shared" si="438"/>
        <v>1.1162778853875028</v>
      </c>
      <c r="M629" s="23">
        <f>M628-IF($B629="B",(Percent_Rent_In_Elsies*2.49%/12 * H628)/K628,0)+IF($B629="D",N629,0)+IF(B629="D",AK628)+IF(B629="C",F628*90%)-(Y629-Y628)-IF($B629="A",Q628/K628) + IF($B629="A",Q628/K628)</f>
        <v>-37035.944720727384</v>
      </c>
      <c r="N629" s="23">
        <f t="shared" si="439"/>
        <v>0</v>
      </c>
      <c r="O629" s="22">
        <f t="shared" si="440"/>
        <v>71765.761856712445</v>
      </c>
      <c r="P629" s="22">
        <f t="shared" si="471"/>
        <v>0</v>
      </c>
      <c r="Q629" s="22">
        <f t="shared" si="472"/>
        <v>0</v>
      </c>
      <c r="R629" s="22">
        <f t="shared" si="441"/>
        <v>1630216.1469834135</v>
      </c>
      <c r="S629" s="16">
        <f t="shared" si="431"/>
        <v>0</v>
      </c>
      <c r="T629" s="15">
        <f t="shared" si="442"/>
        <v>62045.402724076223</v>
      </c>
      <c r="U629" s="23">
        <f t="shared" si="459"/>
        <v>882577.0424141644</v>
      </c>
      <c r="V629" s="23">
        <f t="shared" si="460"/>
        <v>0</v>
      </c>
      <c r="W629" s="23">
        <f t="shared" si="473"/>
        <v>102136.36008985495</v>
      </c>
      <c r="X629" s="23">
        <f t="shared" si="461"/>
        <v>21477780.441061784</v>
      </c>
      <c r="Y629" s="23">
        <f t="shared" si="443"/>
        <v>3521191.011994441</v>
      </c>
      <c r="Z629" s="3">
        <f t="shared" si="444"/>
        <v>0</v>
      </c>
      <c r="AA629" s="23">
        <f t="shared" si="445"/>
        <v>14623176.089160478</v>
      </c>
      <c r="AB629" s="26">
        <f t="shared" si="462"/>
        <v>40569824.999999993</v>
      </c>
      <c r="AC629" s="23">
        <f t="shared" si="463"/>
        <v>45373036</v>
      </c>
      <c r="AD629" s="23">
        <f t="shared" si="469"/>
        <v>4803211</v>
      </c>
      <c r="AE629" s="24">
        <f t="shared" si="477"/>
        <v>40569825</v>
      </c>
      <c r="AF629" s="3">
        <f t="shared" si="464"/>
        <v>0</v>
      </c>
      <c r="AG629" s="2">
        <f t="shared" si="446"/>
        <v>0</v>
      </c>
      <c r="AH629" s="2">
        <f t="shared" si="447"/>
        <v>1.5079188015039329</v>
      </c>
      <c r="AI629" s="23">
        <f t="shared" si="470"/>
        <v>25633315.928582352</v>
      </c>
      <c r="AJ629" s="23">
        <f t="shared" si="448"/>
        <v>570475.39732676372</v>
      </c>
      <c r="AK629" s="23">
        <f t="shared" si="449"/>
        <v>0</v>
      </c>
      <c r="AL629" s="23">
        <f t="shared" si="474"/>
        <v>0</v>
      </c>
      <c r="AM629" s="23">
        <f t="shared" si="475"/>
        <v>0</v>
      </c>
      <c r="AN629" s="16">
        <f t="shared" si="465"/>
        <v>0</v>
      </c>
      <c r="AO629" s="23">
        <f t="shared" si="466"/>
        <v>0</v>
      </c>
      <c r="AP629" s="22">
        <f t="shared" si="467"/>
        <v>0</v>
      </c>
      <c r="AQ629" s="30">
        <f t="shared" si="450"/>
        <v>60232469.471221581</v>
      </c>
      <c r="AR629" s="28">
        <f t="shared" si="451"/>
        <v>444841.67856673436</v>
      </c>
      <c r="AS629" s="25">
        <f t="shared" si="452"/>
        <v>51023391.018281542</v>
      </c>
      <c r="AT629" s="32">
        <f t="shared" si="453"/>
        <v>0</v>
      </c>
      <c r="AU629" s="23">
        <f t="shared" si="454"/>
        <v>0</v>
      </c>
      <c r="AV629" s="22">
        <f t="shared" si="455"/>
        <v>7000209.4628090449</v>
      </c>
      <c r="AW629" s="31">
        <f t="shared" si="468"/>
        <v>60232469.471221514</v>
      </c>
      <c r="AX629" s="21"/>
      <c r="AY629" s="21"/>
      <c r="AZ629" s="21"/>
      <c r="BA629" s="21"/>
    </row>
    <row r="630" spans="1:53" x14ac:dyDescent="0.25">
      <c r="A630" s="21">
        <f t="shared" si="476"/>
        <v>363</v>
      </c>
      <c r="B630" s="21" t="s">
        <v>28</v>
      </c>
      <c r="C630" s="27">
        <f t="shared" si="433"/>
        <v>0</v>
      </c>
      <c r="D630" s="27">
        <f t="shared" si="456"/>
        <v>0</v>
      </c>
      <c r="E630" s="27" t="b">
        <f t="shared" si="432"/>
        <v>0</v>
      </c>
      <c r="F630" s="29">
        <f t="shared" si="434"/>
        <v>0</v>
      </c>
      <c r="G630" s="27">
        <f t="shared" si="457"/>
        <v>0</v>
      </c>
      <c r="H630" s="22">
        <f t="shared" si="435"/>
        <v>152940004.72806072</v>
      </c>
      <c r="I630" s="23">
        <f t="shared" si="436"/>
        <v>124614311.41377032</v>
      </c>
      <c r="J630" s="23">
        <f t="shared" si="437"/>
        <v>180</v>
      </c>
      <c r="K630" s="19">
        <f t="shared" si="458"/>
        <v>2.4540935622471567</v>
      </c>
      <c r="L630" s="16">
        <f t="shared" si="438"/>
        <v>1.1162778853875028</v>
      </c>
      <c r="M630" s="23">
        <f>M629-IF($B630="B",(Percent_Rent_In_Elsies*2.49%/12 * H629)/K629,0)+IF($B630="D",N630,0)+IF(B630="D",AK629)+IF(B630="C",F629*90%)-(Y630-Y629)-IF($B630="A",Q629/K629) + IF($B630="A",Q629/K629)</f>
        <v>-37035.944720727384</v>
      </c>
      <c r="N630" s="23">
        <f t="shared" si="439"/>
        <v>0</v>
      </c>
      <c r="O630" s="22">
        <f t="shared" si="440"/>
        <v>0</v>
      </c>
      <c r="P630" s="22">
        <f t="shared" si="471"/>
        <v>0</v>
      </c>
      <c r="Q630" s="22">
        <f t="shared" si="472"/>
        <v>71765.761856712445</v>
      </c>
      <c r="R630" s="22">
        <f t="shared" si="441"/>
        <v>1630216.1469834135</v>
      </c>
      <c r="S630" s="16">
        <f t="shared" si="431"/>
        <v>0</v>
      </c>
      <c r="T630" s="15">
        <f t="shared" si="442"/>
        <v>0</v>
      </c>
      <c r="U630" s="23">
        <f t="shared" si="459"/>
        <v>882577.0424141644</v>
      </c>
      <c r="V630" s="23">
        <f t="shared" si="460"/>
        <v>0</v>
      </c>
      <c r="W630" s="23">
        <f t="shared" si="473"/>
        <v>0</v>
      </c>
      <c r="X630" s="23">
        <f t="shared" si="461"/>
        <v>21477780.441061784</v>
      </c>
      <c r="Y630" s="23">
        <f t="shared" si="443"/>
        <v>3521191.011994441</v>
      </c>
      <c r="Z630" s="3">
        <f t="shared" si="444"/>
        <v>5106.8180044927476</v>
      </c>
      <c r="AA630" s="23">
        <f t="shared" si="445"/>
        <v>14699778.35922787</v>
      </c>
      <c r="AB630" s="26">
        <f t="shared" si="462"/>
        <v>40569824.999999993</v>
      </c>
      <c r="AC630" s="23">
        <f t="shared" si="463"/>
        <v>45373036</v>
      </c>
      <c r="AD630" s="23">
        <f t="shared" si="469"/>
        <v>4803211</v>
      </c>
      <c r="AE630" s="24">
        <f t="shared" si="477"/>
        <v>40569825</v>
      </c>
      <c r="AF630" s="3">
        <f t="shared" si="464"/>
        <v>0</v>
      </c>
      <c r="AG630" s="2">
        <f t="shared" si="446"/>
        <v>2.8539829407085277E-3</v>
      </c>
      <c r="AH630" s="2">
        <f t="shared" si="447"/>
        <v>1.5079188015039329</v>
      </c>
      <c r="AI630" s="23">
        <f t="shared" si="470"/>
        <v>25767593.884172283</v>
      </c>
      <c r="AJ630" s="23">
        <f t="shared" si="448"/>
        <v>570475.39732676372</v>
      </c>
      <c r="AK630" s="23">
        <f t="shared" si="449"/>
        <v>0</v>
      </c>
      <c r="AL630" s="23">
        <f t="shared" si="474"/>
        <v>0</v>
      </c>
      <c r="AM630" s="23">
        <f t="shared" si="475"/>
        <v>0</v>
      </c>
      <c r="AN630" s="16">
        <f t="shared" si="465"/>
        <v>0</v>
      </c>
      <c r="AO630" s="23">
        <f t="shared" si="466"/>
        <v>0</v>
      </c>
      <c r="AP630" s="22">
        <f t="shared" si="467"/>
        <v>0</v>
      </c>
      <c r="AQ630" s="30">
        <f t="shared" si="450"/>
        <v>60232469.471221581</v>
      </c>
      <c r="AR630" s="28">
        <f t="shared" si="451"/>
        <v>444841.67856673436</v>
      </c>
      <c r="AS630" s="25">
        <f t="shared" si="452"/>
        <v>51023391.018281542</v>
      </c>
      <c r="AT630" s="32">
        <f t="shared" si="453"/>
        <v>10213.636008985495</v>
      </c>
      <c r="AU630" s="23">
        <f t="shared" si="454"/>
        <v>10213.636008985495</v>
      </c>
      <c r="AV630" s="22">
        <f t="shared" si="455"/>
        <v>7062254.8655331209</v>
      </c>
      <c r="AW630" s="31">
        <f t="shared" si="468"/>
        <v>60232469.471221521</v>
      </c>
      <c r="AX630" s="21"/>
      <c r="AY630" s="21"/>
      <c r="AZ630" s="21"/>
      <c r="BA630" s="21"/>
    </row>
    <row r="631" spans="1:53" x14ac:dyDescent="0.25">
      <c r="A631">
        <f t="shared" si="476"/>
        <v>364</v>
      </c>
      <c r="B631" t="s">
        <v>6</v>
      </c>
      <c r="C631" s="27">
        <f t="shared" si="433"/>
        <v>0</v>
      </c>
      <c r="D631" s="27">
        <f t="shared" si="456"/>
        <v>0</v>
      </c>
      <c r="E631" s="27" t="b">
        <f t="shared" si="432"/>
        <v>0</v>
      </c>
      <c r="F631" s="29">
        <f t="shared" si="434"/>
        <v>0</v>
      </c>
      <c r="G631" s="27">
        <f t="shared" si="457"/>
        <v>0</v>
      </c>
      <c r="H631" s="22">
        <f t="shared" si="435"/>
        <v>154730683.65591857</v>
      </c>
      <c r="I631" s="23">
        <f t="shared" si="436"/>
        <v>124614311.41377032</v>
      </c>
      <c r="J631" s="23">
        <f t="shared" si="437"/>
        <v>182</v>
      </c>
      <c r="K631" s="19">
        <f t="shared" si="458"/>
        <v>2.4786958502086835</v>
      </c>
      <c r="L631" s="16">
        <f t="shared" si="438"/>
        <v>1.1293476854738265</v>
      </c>
      <c r="M631" s="23">
        <f>M630-IF($B631="B",(Percent_Rent_In_Elsies*2.49%/12 * H630)/K630,0)+IF($B631="D",N631,0)+IF(B631="D",AK630)+IF(B631="C",F630*90%)-(Y631-Y630)-IF($B631="A",Q630/K630) + IF($B631="A",Q630/K630)</f>
        <v>-37035.944720727392</v>
      </c>
      <c r="N631" s="23">
        <f t="shared" si="439"/>
        <v>0</v>
      </c>
      <c r="O631" s="22">
        <f t="shared" si="440"/>
        <v>0</v>
      </c>
      <c r="P631" s="22">
        <f t="shared" si="471"/>
        <v>0</v>
      </c>
      <c r="Q631" s="22">
        <f t="shared" si="472"/>
        <v>0</v>
      </c>
      <c r="R631" s="22">
        <f t="shared" si="441"/>
        <v>1630216.1469834135</v>
      </c>
      <c r="S631" s="16">
        <f t="shared" si="431"/>
        <v>0</v>
      </c>
      <c r="T631" s="15">
        <f t="shared" si="442"/>
        <v>0</v>
      </c>
      <c r="U631" s="23">
        <f t="shared" si="459"/>
        <v>882577.0424141644</v>
      </c>
      <c r="V631" s="23">
        <f t="shared" si="460"/>
        <v>0</v>
      </c>
      <c r="W631" s="23">
        <f t="shared" si="473"/>
        <v>29243.286792618532</v>
      </c>
      <c r="X631" s="23">
        <f t="shared" si="461"/>
        <v>21474071.24429163</v>
      </c>
      <c r="Y631" s="23">
        <f t="shared" si="443"/>
        <v>3521191.011994441</v>
      </c>
      <c r="Z631" s="3">
        <f t="shared" si="444"/>
        <v>0</v>
      </c>
      <c r="AA631" s="23">
        <f t="shared" si="445"/>
        <v>14699778.35922787</v>
      </c>
      <c r="AB631" s="26">
        <f t="shared" si="462"/>
        <v>40569824.999999993</v>
      </c>
      <c r="AC631" s="23">
        <f t="shared" si="463"/>
        <v>45373036</v>
      </c>
      <c r="AD631" s="23">
        <f t="shared" si="469"/>
        <v>4803211</v>
      </c>
      <c r="AE631" s="24">
        <f t="shared" si="477"/>
        <v>40569825</v>
      </c>
      <c r="AF631" s="3">
        <f t="shared" si="464"/>
        <v>0</v>
      </c>
      <c r="AG631" s="2">
        <f t="shared" si="446"/>
        <v>0</v>
      </c>
      <c r="AH631" s="2">
        <f t="shared" si="447"/>
        <v>1.5255740803014908</v>
      </c>
      <c r="AI631" s="23">
        <f t="shared" si="470"/>
        <v>26025914.012861095</v>
      </c>
      <c r="AJ631" s="23">
        <f t="shared" si="448"/>
        <v>564813.14554269845</v>
      </c>
      <c r="AK631" s="23">
        <f t="shared" si="449"/>
        <v>0</v>
      </c>
      <c r="AL631" s="23">
        <f t="shared" si="474"/>
        <v>0</v>
      </c>
      <c r="AM631" s="23">
        <f t="shared" si="475"/>
        <v>0</v>
      </c>
      <c r="AN631" s="16">
        <f t="shared" si="465"/>
        <v>0</v>
      </c>
      <c r="AO631" s="23">
        <f t="shared" si="466"/>
        <v>0</v>
      </c>
      <c r="AP631" s="22">
        <f t="shared" si="467"/>
        <v>0</v>
      </c>
      <c r="AQ631" s="30">
        <f t="shared" si="450"/>
        <v>60160775.475126728</v>
      </c>
      <c r="AR631" s="28">
        <f t="shared" si="451"/>
        <v>444913.44432859105</v>
      </c>
      <c r="AS631" s="25">
        <f t="shared" si="452"/>
        <v>51023391.018281542</v>
      </c>
      <c r="AT631" s="32">
        <f t="shared" si="453"/>
        <v>0</v>
      </c>
      <c r="AU631" s="23">
        <f t="shared" si="454"/>
        <v>0</v>
      </c>
      <c r="AV631" s="22">
        <f t="shared" si="455"/>
        <v>7062254.8655331209</v>
      </c>
      <c r="AW631" s="31">
        <f t="shared" si="468"/>
        <v>60160775.475126669</v>
      </c>
    </row>
    <row r="632" spans="1:53" x14ac:dyDescent="0.25">
      <c r="A632">
        <f t="shared" si="476"/>
        <v>364</v>
      </c>
      <c r="B632" t="s">
        <v>7</v>
      </c>
      <c r="C632" s="27">
        <f t="shared" si="433"/>
        <v>0</v>
      </c>
      <c r="D632" s="27">
        <f t="shared" si="456"/>
        <v>247869.58502086834</v>
      </c>
      <c r="E632" s="27" t="b">
        <f t="shared" si="432"/>
        <v>0</v>
      </c>
      <c r="F632" s="29">
        <f t="shared" si="434"/>
        <v>100000</v>
      </c>
      <c r="G632" s="27">
        <f t="shared" si="457"/>
        <v>0</v>
      </c>
      <c r="H632" s="22">
        <f t="shared" si="435"/>
        <v>154978553.24093944</v>
      </c>
      <c r="I632" s="23">
        <f t="shared" si="436"/>
        <v>124833791.72812265</v>
      </c>
      <c r="J632" s="23">
        <f t="shared" si="437"/>
        <v>182</v>
      </c>
      <c r="K632" s="19">
        <f t="shared" si="458"/>
        <v>2.4786958502086835</v>
      </c>
      <c r="L632" s="16">
        <f t="shared" si="438"/>
        <v>1.1293476854738265</v>
      </c>
      <c r="M632" s="23">
        <f>M631-IF($B632="B",(Percent_Rent_In_Elsies*2.49%/12 * H631)/K631,0)+IF($B632="D",N632,0)+IF(B632="D",AK631)+IF(B632="C",F631*90%)-(Y632-Y631)-IF($B632="A",Q631/K631) + IF($B632="A",Q631/K631)</f>
        <v>-101801.08493730542</v>
      </c>
      <c r="N632" s="23">
        <f t="shared" si="439"/>
        <v>0</v>
      </c>
      <c r="O632" s="22">
        <f t="shared" si="440"/>
        <v>0</v>
      </c>
      <c r="P632" s="22">
        <f t="shared" si="471"/>
        <v>0</v>
      </c>
      <c r="Q632" s="22">
        <f t="shared" si="472"/>
        <v>0</v>
      </c>
      <c r="R632" s="22">
        <f t="shared" si="441"/>
        <v>1494364.8014014624</v>
      </c>
      <c r="S632" s="16">
        <f t="shared" si="431"/>
        <v>135851.34558195111</v>
      </c>
      <c r="T632" s="15">
        <f t="shared" si="442"/>
        <v>0</v>
      </c>
      <c r="U632" s="23">
        <f t="shared" si="459"/>
        <v>809028.95554631739</v>
      </c>
      <c r="V632" s="23">
        <f t="shared" si="460"/>
        <v>73548.086867847029</v>
      </c>
      <c r="W632" s="23">
        <f t="shared" si="473"/>
        <v>29243.286792618532</v>
      </c>
      <c r="X632" s="23">
        <f t="shared" si="461"/>
        <v>21474071.24429163</v>
      </c>
      <c r="Y632" s="23">
        <f t="shared" si="443"/>
        <v>3521191.011994441</v>
      </c>
      <c r="Z632" s="3">
        <f t="shared" si="444"/>
        <v>0</v>
      </c>
      <c r="AA632" s="23">
        <f t="shared" si="445"/>
        <v>14699778.35922787</v>
      </c>
      <c r="AB632" s="26">
        <f t="shared" si="462"/>
        <v>40569825</v>
      </c>
      <c r="AC632" s="23">
        <f t="shared" si="463"/>
        <v>45373036</v>
      </c>
      <c r="AD632" s="23">
        <f t="shared" si="469"/>
        <v>4803211</v>
      </c>
      <c r="AE632" s="24">
        <f t="shared" si="477"/>
        <v>40569825</v>
      </c>
      <c r="AF632" s="3">
        <f t="shared" si="464"/>
        <v>0</v>
      </c>
      <c r="AG632" s="2">
        <f t="shared" si="446"/>
        <v>0</v>
      </c>
      <c r="AH632" s="2">
        <f t="shared" si="447"/>
        <v>1.5280179615360869</v>
      </c>
      <c r="AI632" s="23">
        <f t="shared" si="470"/>
        <v>26025914.012861095</v>
      </c>
      <c r="AJ632" s="23">
        <f t="shared" si="448"/>
        <v>564813.14554269845</v>
      </c>
      <c r="AK632" s="23">
        <f t="shared" si="449"/>
        <v>0</v>
      </c>
      <c r="AL632" s="23">
        <f t="shared" si="474"/>
        <v>448058.75926158577</v>
      </c>
      <c r="AM632" s="23">
        <f t="shared" si="475"/>
        <v>37960421580.974236</v>
      </c>
      <c r="AN632" s="16">
        <f t="shared" si="465"/>
        <v>0</v>
      </c>
      <c r="AO632" s="23">
        <f t="shared" si="466"/>
        <v>64765.140216578038</v>
      </c>
      <c r="AP632" s="22">
        <f t="shared" si="467"/>
        <v>160533.08429301553</v>
      </c>
      <c r="AQ632" s="30">
        <f t="shared" si="450"/>
        <v>60728346.697517142</v>
      </c>
      <c r="AR632" s="28">
        <f t="shared" si="451"/>
        <v>604081.99740511598</v>
      </c>
      <c r="AS632" s="25">
        <f t="shared" si="452"/>
        <v>51271260.603302412</v>
      </c>
      <c r="AT632" s="32">
        <f t="shared" si="453"/>
        <v>0</v>
      </c>
      <c r="AU632" s="23">
        <f t="shared" si="454"/>
        <v>0</v>
      </c>
      <c r="AV632" s="22">
        <f t="shared" si="455"/>
        <v>7062254.8655331209</v>
      </c>
      <c r="AW632" s="31">
        <f t="shared" si="468"/>
        <v>60728346.697517082</v>
      </c>
    </row>
    <row r="633" spans="1:53" s="21" customFormat="1" x14ac:dyDescent="0.25">
      <c r="A633">
        <f t="shared" si="476"/>
        <v>364</v>
      </c>
      <c r="B633" t="s">
        <v>8</v>
      </c>
      <c r="C633" s="27">
        <f t="shared" si="433"/>
        <v>0</v>
      </c>
      <c r="D633" s="27">
        <f t="shared" si="456"/>
        <v>0</v>
      </c>
      <c r="E633" s="27" t="b">
        <f t="shared" si="432"/>
        <v>0</v>
      </c>
      <c r="F633" s="29">
        <f t="shared" si="434"/>
        <v>0</v>
      </c>
      <c r="G633" s="27">
        <f t="shared" si="457"/>
        <v>0</v>
      </c>
      <c r="H633" s="22">
        <f t="shared" si="435"/>
        <v>154978553.24093944</v>
      </c>
      <c r="I633" s="23">
        <f t="shared" si="436"/>
        <v>124833791.72812265</v>
      </c>
      <c r="J633" s="23">
        <f t="shared" si="437"/>
        <v>182</v>
      </c>
      <c r="K633" s="19">
        <f t="shared" si="458"/>
        <v>2.4786958502086835</v>
      </c>
      <c r="L633" s="16">
        <f t="shared" si="438"/>
        <v>1.1293476854738265</v>
      </c>
      <c r="M633" s="23">
        <f>M632-IF($B633="B",(Percent_Rent_In_Elsies*2.49%/12 * H632)/K632,0)+IF($B633="D",N633,0)+IF(B633="D",AK632)+IF(B633="C",F632*90%)-(Y633-Y632)-IF($B633="A",Q632/K632) + IF($B633="A",Q632/K632)</f>
        <v>-28906.889500736026</v>
      </c>
      <c r="N633" s="23">
        <f t="shared" si="439"/>
        <v>0</v>
      </c>
      <c r="O633" s="22">
        <f t="shared" si="440"/>
        <v>0</v>
      </c>
      <c r="P633" s="22">
        <f t="shared" si="471"/>
        <v>0</v>
      </c>
      <c r="Q633" s="22">
        <f t="shared" si="472"/>
        <v>0</v>
      </c>
      <c r="R633" s="22">
        <f t="shared" si="441"/>
        <v>1654897.8856944779</v>
      </c>
      <c r="S633" s="16">
        <f t="shared" si="431"/>
        <v>135851.34558195111</v>
      </c>
      <c r="T633" s="15">
        <f t="shared" si="442"/>
        <v>0</v>
      </c>
      <c r="U633" s="23">
        <f t="shared" si="459"/>
        <v>883794.09576289542</v>
      </c>
      <c r="V633" s="23">
        <f t="shared" si="460"/>
        <v>73548.086867847029</v>
      </c>
      <c r="W633" s="23">
        <f t="shared" si="473"/>
        <v>29243.286792618532</v>
      </c>
      <c r="X633" s="23">
        <f t="shared" si="461"/>
        <v>21474071.24429163</v>
      </c>
      <c r="Y633" s="23">
        <f t="shared" si="443"/>
        <v>3538296.8165578716</v>
      </c>
      <c r="Z633" s="3">
        <f t="shared" si="444"/>
        <v>0</v>
      </c>
      <c r="AA633" s="23">
        <f t="shared" si="445"/>
        <v>14699778.35922787</v>
      </c>
      <c r="AB633" s="26">
        <f t="shared" si="462"/>
        <v>40669825</v>
      </c>
      <c r="AC633" s="23">
        <f t="shared" si="463"/>
        <v>45473036</v>
      </c>
      <c r="AD633" s="23">
        <f t="shared" si="469"/>
        <v>4803211</v>
      </c>
      <c r="AE633" s="24">
        <f t="shared" si="477"/>
        <v>40669825</v>
      </c>
      <c r="AF633" s="3">
        <f t="shared" si="464"/>
        <v>21445164.3547909</v>
      </c>
      <c r="AG633" s="2">
        <f t="shared" si="446"/>
        <v>0</v>
      </c>
      <c r="AH633" s="2">
        <f t="shared" si="447"/>
        <v>1.5242608321126481</v>
      </c>
      <c r="AI633" s="23">
        <f t="shared" si="470"/>
        <v>26025914.012861095</v>
      </c>
      <c r="AJ633" s="23">
        <f t="shared" si="448"/>
        <v>564813.14554269845</v>
      </c>
      <c r="AK633" s="23">
        <f t="shared" si="449"/>
        <v>-22420.655886933346</v>
      </c>
      <c r="AL633" s="23">
        <f t="shared" si="474"/>
        <v>0</v>
      </c>
      <c r="AM633" s="23">
        <f t="shared" si="475"/>
        <v>0</v>
      </c>
      <c r="AN633" s="16">
        <f t="shared" si="465"/>
        <v>0</v>
      </c>
      <c r="AO633" s="23">
        <f t="shared" si="466"/>
        <v>0</v>
      </c>
      <c r="AP633" s="22">
        <f t="shared" si="467"/>
        <v>0</v>
      </c>
      <c r="AQ633" s="30">
        <f t="shared" si="450"/>
        <v>60568762.06194108</v>
      </c>
      <c r="AR633" s="28">
        <f t="shared" si="451"/>
        <v>444497.36182905542</v>
      </c>
      <c r="AS633" s="25">
        <f t="shared" si="452"/>
        <v>51271260.603302412</v>
      </c>
      <c r="AT633" s="32">
        <f t="shared" si="453"/>
        <v>0</v>
      </c>
      <c r="AU633" s="23">
        <f t="shared" si="454"/>
        <v>0</v>
      </c>
      <c r="AV633" s="22">
        <f t="shared" si="455"/>
        <v>7062254.8655331209</v>
      </c>
      <c r="AW633" s="31">
        <f t="shared" si="468"/>
        <v>60568762.06194102</v>
      </c>
      <c r="AX633"/>
      <c r="AY633"/>
      <c r="AZ633"/>
      <c r="BA633"/>
    </row>
    <row r="634" spans="1:53" s="21" customFormat="1" x14ac:dyDescent="0.25">
      <c r="A634" s="21">
        <f t="shared" si="476"/>
        <v>364</v>
      </c>
      <c r="B634" s="21" t="s">
        <v>9</v>
      </c>
      <c r="C634" s="27">
        <f t="shared" si="433"/>
        <v>0</v>
      </c>
      <c r="D634" s="27">
        <f t="shared" si="456"/>
        <v>0</v>
      </c>
      <c r="E634" s="27" t="b">
        <f t="shared" si="432"/>
        <v>0</v>
      </c>
      <c r="F634" s="29">
        <f t="shared" si="434"/>
        <v>0</v>
      </c>
      <c r="G634" s="27">
        <f t="shared" si="457"/>
        <v>0</v>
      </c>
      <c r="H634" s="22">
        <f t="shared" si="435"/>
        <v>154978553.24093944</v>
      </c>
      <c r="I634" s="23">
        <f t="shared" si="436"/>
        <v>124833791.72812265</v>
      </c>
      <c r="J634" s="23">
        <f t="shared" si="437"/>
        <v>182</v>
      </c>
      <c r="K634" s="19">
        <f t="shared" si="458"/>
        <v>2.4786958502086835</v>
      </c>
      <c r="L634" s="16">
        <f t="shared" si="438"/>
        <v>1.1293476854738265</v>
      </c>
      <c r="M634" s="23">
        <f>M633-IF($B634="B",(Percent_Rent_In_Elsies*2.49%/12 * H633)/K633,0)+IF($B634="D",N634,0)+IF(B634="D",AK633)+IF(B634="C",F633*90%)-(Y634-Y633)-IF($B634="A",Q633/K633) + IF($B634="A",Q633/K633)</f>
        <v>-51327.545387669372</v>
      </c>
      <c r="N634" s="23">
        <f t="shared" si="439"/>
        <v>0</v>
      </c>
      <c r="O634" s="22">
        <f t="shared" si="440"/>
        <v>73031.515847011673</v>
      </c>
      <c r="P634" s="22">
        <f t="shared" si="471"/>
        <v>0</v>
      </c>
      <c r="Q634" s="22">
        <f t="shared" si="472"/>
        <v>0</v>
      </c>
      <c r="R634" s="22">
        <f t="shared" si="441"/>
        <v>1654897.8856944779</v>
      </c>
      <c r="S634" s="16">
        <f t="shared" si="431"/>
        <v>0</v>
      </c>
      <c r="T634" s="15">
        <f t="shared" si="442"/>
        <v>62819.829734939442</v>
      </c>
      <c r="U634" s="23">
        <f t="shared" si="459"/>
        <v>883794.09576289542</v>
      </c>
      <c r="V634" s="23">
        <f t="shared" si="460"/>
        <v>0</v>
      </c>
      <c r="W634" s="23">
        <f t="shared" si="473"/>
        <v>102791.37366046556</v>
      </c>
      <c r="X634" s="23">
        <f t="shared" si="461"/>
        <v>21474071.24429163</v>
      </c>
      <c r="Y634" s="23">
        <f t="shared" si="443"/>
        <v>3538296.8165578716</v>
      </c>
      <c r="Z634" s="3">
        <f t="shared" si="444"/>
        <v>0</v>
      </c>
      <c r="AA634" s="23">
        <f t="shared" si="445"/>
        <v>14722199.015114803</v>
      </c>
      <c r="AB634" s="26">
        <f t="shared" si="462"/>
        <v>40669825</v>
      </c>
      <c r="AC634" s="23">
        <f t="shared" si="463"/>
        <v>45473036</v>
      </c>
      <c r="AD634" s="23">
        <f t="shared" si="469"/>
        <v>4803211</v>
      </c>
      <c r="AE634" s="24">
        <f t="shared" si="477"/>
        <v>40669825</v>
      </c>
      <c r="AF634" s="3">
        <f t="shared" si="464"/>
        <v>0</v>
      </c>
      <c r="AG634" s="2">
        <f t="shared" si="446"/>
        <v>0</v>
      </c>
      <c r="AH634" s="2">
        <f t="shared" si="447"/>
        <v>1.5242608321126481</v>
      </c>
      <c r="AI634" s="23">
        <f t="shared" si="470"/>
        <v>26065609.717651024</v>
      </c>
      <c r="AJ634" s="23">
        <f t="shared" si="448"/>
        <v>564813.14554269845</v>
      </c>
      <c r="AK634" s="23">
        <f t="shared" si="449"/>
        <v>0</v>
      </c>
      <c r="AL634" s="23">
        <f t="shared" si="474"/>
        <v>0</v>
      </c>
      <c r="AM634" s="23">
        <f t="shared" si="475"/>
        <v>0</v>
      </c>
      <c r="AN634" s="16">
        <f t="shared" si="465"/>
        <v>0</v>
      </c>
      <c r="AO634" s="23">
        <f t="shared" si="466"/>
        <v>0</v>
      </c>
      <c r="AP634" s="22">
        <f t="shared" si="467"/>
        <v>0</v>
      </c>
      <c r="AQ634" s="30">
        <f t="shared" si="450"/>
        <v>60568762.06194108</v>
      </c>
      <c r="AR634" s="28">
        <f t="shared" si="451"/>
        <v>444497.36182905542</v>
      </c>
      <c r="AS634" s="25">
        <f t="shared" si="452"/>
        <v>51271260.603302412</v>
      </c>
      <c r="AT634" s="32">
        <f t="shared" si="453"/>
        <v>0</v>
      </c>
      <c r="AU634" s="23">
        <f t="shared" si="454"/>
        <v>0</v>
      </c>
      <c r="AV634" s="22">
        <f t="shared" si="455"/>
        <v>7062254.8655331209</v>
      </c>
      <c r="AW634" s="31">
        <f t="shared" si="468"/>
        <v>60568762.06194102</v>
      </c>
    </row>
    <row r="635" spans="1:53" x14ac:dyDescent="0.25">
      <c r="A635" s="21">
        <f t="shared" si="476"/>
        <v>364</v>
      </c>
      <c r="B635" s="21" t="s">
        <v>28</v>
      </c>
      <c r="C635" s="27">
        <f t="shared" si="433"/>
        <v>0</v>
      </c>
      <c r="D635" s="27">
        <f t="shared" si="456"/>
        <v>0</v>
      </c>
      <c r="E635" s="27" t="b">
        <f t="shared" si="432"/>
        <v>0</v>
      </c>
      <c r="F635" s="29">
        <f t="shared" si="434"/>
        <v>0</v>
      </c>
      <c r="G635" s="27">
        <f t="shared" si="457"/>
        <v>0</v>
      </c>
      <c r="H635" s="22">
        <f t="shared" si="435"/>
        <v>154978553.24093944</v>
      </c>
      <c r="I635" s="23">
        <f t="shared" si="436"/>
        <v>124833791.72812265</v>
      </c>
      <c r="J635" s="23">
        <f t="shared" si="437"/>
        <v>182</v>
      </c>
      <c r="K635" s="19">
        <f t="shared" si="458"/>
        <v>2.4786958502086835</v>
      </c>
      <c r="L635" s="16">
        <f t="shared" si="438"/>
        <v>1.1293476854738265</v>
      </c>
      <c r="M635" s="23">
        <f>M634-IF($B635="B",(Percent_Rent_In_Elsies*2.49%/12 * H634)/K634,0)+IF($B635="D",N635,0)+IF(B635="D",AK634)+IF(B635="C",F634*90%)-(Y635-Y634)-IF($B635="A",Q634/K634) + IF($B635="A",Q634/K634)</f>
        <v>-51327.545387669372</v>
      </c>
      <c r="N635" s="23">
        <f t="shared" si="439"/>
        <v>0</v>
      </c>
      <c r="O635" s="22">
        <f t="shared" si="440"/>
        <v>0</v>
      </c>
      <c r="P635" s="22">
        <f t="shared" si="471"/>
        <v>0</v>
      </c>
      <c r="Q635" s="22">
        <f t="shared" si="472"/>
        <v>73031.515847011673</v>
      </c>
      <c r="R635" s="22">
        <f t="shared" si="441"/>
        <v>1654897.8856944779</v>
      </c>
      <c r="S635" s="16">
        <f t="shared" ref="S635:S698" si="478">IF($B635="D",0,S634+IF($B635="B",R634/12,0))</f>
        <v>0</v>
      </c>
      <c r="T635" s="15">
        <f t="shared" si="442"/>
        <v>0</v>
      </c>
      <c r="U635" s="23">
        <f t="shared" si="459"/>
        <v>883794.09576289542</v>
      </c>
      <c r="V635" s="23">
        <f t="shared" si="460"/>
        <v>0</v>
      </c>
      <c r="W635" s="23">
        <f t="shared" si="473"/>
        <v>0</v>
      </c>
      <c r="X635" s="23">
        <f t="shared" si="461"/>
        <v>21474071.24429163</v>
      </c>
      <c r="Y635" s="23">
        <f t="shared" si="443"/>
        <v>3538296.8165578716</v>
      </c>
      <c r="Z635" s="3">
        <f t="shared" si="444"/>
        <v>5139.5686830232789</v>
      </c>
      <c r="AA635" s="23">
        <f t="shared" si="445"/>
        <v>14799292.545360152</v>
      </c>
      <c r="AB635" s="26">
        <f t="shared" si="462"/>
        <v>40669825</v>
      </c>
      <c r="AC635" s="23">
        <f t="shared" si="463"/>
        <v>45473036</v>
      </c>
      <c r="AD635" s="23">
        <f t="shared" si="469"/>
        <v>4803211</v>
      </c>
      <c r="AE635" s="24">
        <f t="shared" si="477"/>
        <v>40669825</v>
      </c>
      <c r="AF635" s="3">
        <f t="shared" si="464"/>
        <v>0</v>
      </c>
      <c r="AG635" s="2">
        <f t="shared" si="446"/>
        <v>2.8759315235791626E-3</v>
      </c>
      <c r="AH635" s="2">
        <f t="shared" si="447"/>
        <v>1.5242608321126481</v>
      </c>
      <c r="AI635" s="23">
        <f t="shared" si="470"/>
        <v>26202103.584434655</v>
      </c>
      <c r="AJ635" s="23">
        <f t="shared" si="448"/>
        <v>564813.14554269845</v>
      </c>
      <c r="AK635" s="23">
        <f t="shared" si="449"/>
        <v>0</v>
      </c>
      <c r="AL635" s="23">
        <f t="shared" si="474"/>
        <v>0</v>
      </c>
      <c r="AM635" s="23">
        <f t="shared" si="475"/>
        <v>0</v>
      </c>
      <c r="AN635" s="16">
        <f t="shared" si="465"/>
        <v>0</v>
      </c>
      <c r="AO635" s="23">
        <f t="shared" si="466"/>
        <v>0</v>
      </c>
      <c r="AP635" s="22">
        <f t="shared" si="467"/>
        <v>0</v>
      </c>
      <c r="AQ635" s="30">
        <f t="shared" si="450"/>
        <v>60568762.06194108</v>
      </c>
      <c r="AR635" s="28">
        <f t="shared" si="451"/>
        <v>444497.36182905542</v>
      </c>
      <c r="AS635" s="25">
        <f t="shared" si="452"/>
        <v>51271260.603302412</v>
      </c>
      <c r="AT635" s="32">
        <f t="shared" si="453"/>
        <v>10279.137366046558</v>
      </c>
      <c r="AU635" s="23">
        <f t="shared" si="454"/>
        <v>10279.137366046558</v>
      </c>
      <c r="AV635" s="22">
        <f t="shared" si="455"/>
        <v>7125074.6952680601</v>
      </c>
      <c r="AW635" s="31">
        <f t="shared" si="468"/>
        <v>60568762.061941013</v>
      </c>
      <c r="AX635" s="21"/>
      <c r="AY635" s="21"/>
      <c r="AZ635" s="21"/>
      <c r="BA635" s="21"/>
    </row>
    <row r="636" spans="1:53" x14ac:dyDescent="0.25">
      <c r="A636">
        <f t="shared" si="476"/>
        <v>365</v>
      </c>
      <c r="B636" t="s">
        <v>6</v>
      </c>
      <c r="C636" s="27">
        <f t="shared" si="433"/>
        <v>0</v>
      </c>
      <c r="D636" s="27">
        <f t="shared" si="456"/>
        <v>0</v>
      </c>
      <c r="E636" s="27" t="b">
        <f t="shared" si="432"/>
        <v>0</v>
      </c>
      <c r="F636" s="29">
        <f t="shared" si="434"/>
        <v>0</v>
      </c>
      <c r="G636" s="27">
        <f t="shared" si="457"/>
        <v>0</v>
      </c>
      <c r="H636" s="22">
        <f t="shared" si="435"/>
        <v>157577065.76053798</v>
      </c>
      <c r="I636" s="23">
        <f t="shared" si="436"/>
        <v>124833791.72812265</v>
      </c>
      <c r="J636" s="23">
        <f t="shared" si="437"/>
        <v>185</v>
      </c>
      <c r="K636" s="19">
        <f t="shared" si="458"/>
        <v>2.51606249998756</v>
      </c>
      <c r="L636" s="16">
        <f t="shared" si="438"/>
        <v>1.1482833642391395</v>
      </c>
      <c r="M636" s="23">
        <f>M635-IF($B636="B",(Percent_Rent_In_Elsies*2.49%/12 * H635)/K635,0)+IF($B636="D",N636,0)+IF(B636="D",AK635)+IF(B636="C",F635*90%)-(Y636-Y635)-IF($B636="A",Q635/K635) + IF($B636="A",Q635/K635)</f>
        <v>-51327.545387669372</v>
      </c>
      <c r="N636" s="23">
        <f t="shared" si="439"/>
        <v>0</v>
      </c>
      <c r="O636" s="22">
        <f t="shared" si="440"/>
        <v>0</v>
      </c>
      <c r="P636" s="22">
        <f t="shared" si="471"/>
        <v>0</v>
      </c>
      <c r="Q636" s="22">
        <f t="shared" si="472"/>
        <v>0</v>
      </c>
      <c r="R636" s="22">
        <f t="shared" si="441"/>
        <v>1654897.8856944779</v>
      </c>
      <c r="S636" s="16">
        <f t="shared" si="478"/>
        <v>0</v>
      </c>
      <c r="T636" s="15">
        <f t="shared" si="442"/>
        <v>0</v>
      </c>
      <c r="U636" s="23">
        <f t="shared" si="459"/>
        <v>883794.09576289542</v>
      </c>
      <c r="V636" s="23">
        <f t="shared" si="460"/>
        <v>0</v>
      </c>
      <c r="W636" s="23">
        <f t="shared" si="473"/>
        <v>29463.685849501497</v>
      </c>
      <c r="X636" s="23">
        <f t="shared" si="461"/>
        <v>21470305.401857242</v>
      </c>
      <c r="Y636" s="23">
        <f t="shared" si="443"/>
        <v>3538296.8165578716</v>
      </c>
      <c r="Z636" s="3">
        <f t="shared" si="444"/>
        <v>0</v>
      </c>
      <c r="AA636" s="23">
        <f t="shared" si="445"/>
        <v>14799292.545360152</v>
      </c>
      <c r="AB636" s="26">
        <f t="shared" si="462"/>
        <v>40669824.999999993</v>
      </c>
      <c r="AC636" s="23">
        <f t="shared" si="463"/>
        <v>45473036</v>
      </c>
      <c r="AD636" s="23">
        <f t="shared" si="469"/>
        <v>4803211</v>
      </c>
      <c r="AE636" s="24">
        <f t="shared" si="477"/>
        <v>40669825</v>
      </c>
      <c r="AF636" s="3">
        <f t="shared" si="464"/>
        <v>0</v>
      </c>
      <c r="AG636" s="2">
        <f t="shared" si="446"/>
        <v>0</v>
      </c>
      <c r="AH636" s="2">
        <f t="shared" si="447"/>
        <v>1.5498179867804986</v>
      </c>
      <c r="AI636" s="23">
        <f t="shared" si="470"/>
        <v>26597103.571232948</v>
      </c>
      <c r="AJ636" s="23">
        <f t="shared" si="448"/>
        <v>556424.96957326052</v>
      </c>
      <c r="AK636" s="23">
        <f t="shared" si="449"/>
        <v>0</v>
      </c>
      <c r="AL636" s="23">
        <f t="shared" si="474"/>
        <v>0</v>
      </c>
      <c r="AM636" s="23">
        <f t="shared" si="475"/>
        <v>0</v>
      </c>
      <c r="AN636" s="16">
        <f t="shared" si="465"/>
        <v>0</v>
      </c>
      <c r="AO636" s="23">
        <f t="shared" si="466"/>
        <v>0</v>
      </c>
      <c r="AP636" s="22">
        <f t="shared" si="467"/>
        <v>0</v>
      </c>
      <c r="AQ636" s="30">
        <f t="shared" si="450"/>
        <v>60495803.577609912</v>
      </c>
      <c r="AR636" s="28">
        <f t="shared" si="451"/>
        <v>444570.39334490243</v>
      </c>
      <c r="AS636" s="25">
        <f t="shared" si="452"/>
        <v>51271260.603302412</v>
      </c>
      <c r="AT636" s="32">
        <f t="shared" si="453"/>
        <v>0</v>
      </c>
      <c r="AU636" s="23">
        <f t="shared" si="454"/>
        <v>0</v>
      </c>
      <c r="AV636" s="22">
        <f t="shared" si="455"/>
        <v>7125074.6952680601</v>
      </c>
      <c r="AW636" s="31">
        <f t="shared" si="468"/>
        <v>60495803.577609852</v>
      </c>
    </row>
    <row r="637" spans="1:53" x14ac:dyDescent="0.25">
      <c r="A637">
        <f t="shared" si="476"/>
        <v>365</v>
      </c>
      <c r="B637" t="s">
        <v>7</v>
      </c>
      <c r="C637" s="27">
        <f t="shared" si="433"/>
        <v>0</v>
      </c>
      <c r="D637" s="27">
        <f t="shared" si="456"/>
        <v>377409.37499813404</v>
      </c>
      <c r="E637" s="27" t="b">
        <f t="shared" si="432"/>
        <v>0</v>
      </c>
      <c r="F637" s="29">
        <f t="shared" si="434"/>
        <v>150000</v>
      </c>
      <c r="G637" s="27">
        <f t="shared" si="457"/>
        <v>0</v>
      </c>
      <c r="H637" s="22">
        <f t="shared" si="435"/>
        <v>157954475.1355361</v>
      </c>
      <c r="I637" s="23">
        <f t="shared" si="436"/>
        <v>125162464.41184494</v>
      </c>
      <c r="J637" s="23">
        <f t="shared" si="437"/>
        <v>185</v>
      </c>
      <c r="K637" s="19">
        <f t="shared" si="458"/>
        <v>2.51606249998756</v>
      </c>
      <c r="L637" s="16">
        <f t="shared" si="438"/>
        <v>1.1482833642391395</v>
      </c>
      <c r="M637" s="23">
        <f>M636-IF($B637="B",(Percent_Rent_In_Elsies*2.49%/12 * H636)/K636,0)+IF($B637="D",N637,0)+IF(B637="D",AK636)+IF(B637="C",F636*90%)-(Y637-Y636)-IF($B637="A",Q636/K636) + IF($B637="A",Q636/K636)</f>
        <v>-116304.55042127505</v>
      </c>
      <c r="N637" s="23">
        <f t="shared" si="439"/>
        <v>0</v>
      </c>
      <c r="O637" s="22">
        <f t="shared" si="440"/>
        <v>0</v>
      </c>
      <c r="P637" s="22">
        <f t="shared" si="471"/>
        <v>0</v>
      </c>
      <c r="Q637" s="22">
        <f t="shared" si="472"/>
        <v>0</v>
      </c>
      <c r="R637" s="22">
        <f t="shared" si="441"/>
        <v>1516989.7285532714</v>
      </c>
      <c r="S637" s="16">
        <f t="shared" si="478"/>
        <v>137908.15714120649</v>
      </c>
      <c r="T637" s="15">
        <f t="shared" si="442"/>
        <v>0</v>
      </c>
      <c r="U637" s="23">
        <f t="shared" si="459"/>
        <v>810144.5877826541</v>
      </c>
      <c r="V637" s="23">
        <f t="shared" si="460"/>
        <v>73649.50798024128</v>
      </c>
      <c r="W637" s="23">
        <f t="shared" si="473"/>
        <v>29463.685849501497</v>
      </c>
      <c r="X637" s="23">
        <f t="shared" si="461"/>
        <v>21470305.401857242</v>
      </c>
      <c r="Y637" s="23">
        <f t="shared" si="443"/>
        <v>3538296.8165578716</v>
      </c>
      <c r="Z637" s="3">
        <f t="shared" si="444"/>
        <v>0</v>
      </c>
      <c r="AA637" s="23">
        <f t="shared" si="445"/>
        <v>14799292.545360152</v>
      </c>
      <c r="AB637" s="26">
        <f t="shared" si="462"/>
        <v>40669824.999999993</v>
      </c>
      <c r="AC637" s="23">
        <f t="shared" si="463"/>
        <v>45473036</v>
      </c>
      <c r="AD637" s="23">
        <f t="shared" si="469"/>
        <v>4803211</v>
      </c>
      <c r="AE637" s="24">
        <f t="shared" si="477"/>
        <v>40669825</v>
      </c>
      <c r="AF637" s="3">
        <f t="shared" si="464"/>
        <v>0</v>
      </c>
      <c r="AG637" s="2">
        <f t="shared" si="446"/>
        <v>0</v>
      </c>
      <c r="AH637" s="2">
        <f t="shared" si="447"/>
        <v>1.5535299218576537</v>
      </c>
      <c r="AI637" s="23">
        <f t="shared" si="470"/>
        <v>26597103.571232948</v>
      </c>
      <c r="AJ637" s="23">
        <f t="shared" si="448"/>
        <v>556424.96957326052</v>
      </c>
      <c r="AK637" s="23">
        <f t="shared" si="449"/>
        <v>0</v>
      </c>
      <c r="AL637" s="23">
        <f t="shared" si="474"/>
        <v>571189.55837185308</v>
      </c>
      <c r="AM637" s="23">
        <f t="shared" si="475"/>
        <v>47673619895.643372</v>
      </c>
      <c r="AN637" s="16">
        <f t="shared" si="465"/>
        <v>0</v>
      </c>
      <c r="AO637" s="23">
        <f t="shared" si="466"/>
        <v>64977.005033605674</v>
      </c>
      <c r="AP637" s="22">
        <f t="shared" si="467"/>
        <v>163486.20572655817</v>
      </c>
      <c r="AQ637" s="30">
        <f t="shared" si="450"/>
        <v>61198795.731312491</v>
      </c>
      <c r="AR637" s="28">
        <f t="shared" si="451"/>
        <v>606666.96632278489</v>
      </c>
      <c r="AS637" s="25">
        <f t="shared" si="452"/>
        <v>51648669.978300549</v>
      </c>
      <c r="AT637" s="32">
        <f t="shared" si="453"/>
        <v>0</v>
      </c>
      <c r="AU637" s="23">
        <f t="shared" si="454"/>
        <v>0</v>
      </c>
      <c r="AV637" s="22">
        <f t="shared" si="455"/>
        <v>7125074.6952680601</v>
      </c>
      <c r="AW637" s="31">
        <f t="shared" si="468"/>
        <v>61198795.731312431</v>
      </c>
    </row>
    <row r="638" spans="1:53" s="21" customFormat="1" x14ac:dyDescent="0.25">
      <c r="A638">
        <f t="shared" si="476"/>
        <v>365</v>
      </c>
      <c r="B638" t="s">
        <v>8</v>
      </c>
      <c r="C638" s="27">
        <f t="shared" si="433"/>
        <v>0</v>
      </c>
      <c r="D638" s="27">
        <f t="shared" si="456"/>
        <v>0</v>
      </c>
      <c r="E638" s="27" t="b">
        <f t="shared" si="432"/>
        <v>0</v>
      </c>
      <c r="F638" s="29">
        <f t="shared" si="434"/>
        <v>0</v>
      </c>
      <c r="G638" s="27">
        <f t="shared" si="457"/>
        <v>0</v>
      </c>
      <c r="H638" s="22">
        <f t="shared" si="435"/>
        <v>157954475.1355361</v>
      </c>
      <c r="I638" s="23">
        <f t="shared" si="436"/>
        <v>125162464.41184494</v>
      </c>
      <c r="J638" s="23">
        <f t="shared" si="437"/>
        <v>185</v>
      </c>
      <c r="K638" s="19">
        <f t="shared" si="458"/>
        <v>2.51606249998756</v>
      </c>
      <c r="L638" s="16">
        <f t="shared" si="438"/>
        <v>1.1482833642391395</v>
      </c>
      <c r="M638" s="23">
        <f>M637-IF($B638="B",(Percent_Rent_In_Elsies*2.49%/12 * H637)/K637,0)+IF($B638="D",N638,0)+IF(B638="D",AK637)+IF(B638="C",F637*90%)-(Y638-Y637)-IF($B638="A",Q637/K637) + IF($B638="A",Q637/K637)</f>
        <v>-7350.0654794521106</v>
      </c>
      <c r="N638" s="23">
        <f t="shared" si="439"/>
        <v>0</v>
      </c>
      <c r="O638" s="22">
        <f t="shared" si="440"/>
        <v>0</v>
      </c>
      <c r="P638" s="22">
        <f t="shared" si="471"/>
        <v>0</v>
      </c>
      <c r="Q638" s="22">
        <f t="shared" si="472"/>
        <v>0</v>
      </c>
      <c r="R638" s="22">
        <f t="shared" si="441"/>
        <v>1680475.9342798295</v>
      </c>
      <c r="S638" s="16">
        <f t="shared" si="478"/>
        <v>137908.15714120649</v>
      </c>
      <c r="T638" s="15">
        <f t="shared" si="442"/>
        <v>0</v>
      </c>
      <c r="U638" s="23">
        <f t="shared" si="459"/>
        <v>890121.59281625971</v>
      </c>
      <c r="V638" s="23">
        <f t="shared" si="460"/>
        <v>73649.50798024128</v>
      </c>
      <c r="W638" s="23">
        <f t="shared" si="473"/>
        <v>29463.685849501497</v>
      </c>
      <c r="X638" s="23">
        <f t="shared" si="461"/>
        <v>21470305.401857242</v>
      </c>
      <c r="Y638" s="23">
        <f t="shared" si="443"/>
        <v>3564342.3316160487</v>
      </c>
      <c r="Z638" s="3">
        <f t="shared" si="444"/>
        <v>0</v>
      </c>
      <c r="AA638" s="23">
        <f t="shared" si="445"/>
        <v>14799292.545360152</v>
      </c>
      <c r="AB638" s="26">
        <f t="shared" si="462"/>
        <v>40819824.999999993</v>
      </c>
      <c r="AC638" s="23">
        <f t="shared" si="463"/>
        <v>45623036</v>
      </c>
      <c r="AD638" s="23">
        <f t="shared" si="469"/>
        <v>4803211</v>
      </c>
      <c r="AE638" s="24">
        <f t="shared" si="477"/>
        <v>40819825</v>
      </c>
      <c r="AF638" s="3">
        <f t="shared" si="464"/>
        <v>21462955.336377796</v>
      </c>
      <c r="AG638" s="2">
        <f t="shared" si="446"/>
        <v>0</v>
      </c>
      <c r="AH638" s="2">
        <f t="shared" si="447"/>
        <v>1.5478211887046172</v>
      </c>
      <c r="AI638" s="23">
        <f t="shared" si="470"/>
        <v>26597103.571232948</v>
      </c>
      <c r="AJ638" s="23">
        <f t="shared" si="448"/>
        <v>556424.96957326052</v>
      </c>
      <c r="AK638" s="23">
        <f t="shared" si="449"/>
        <v>-32028.653490548357</v>
      </c>
      <c r="AL638" s="23">
        <f t="shared" si="474"/>
        <v>0</v>
      </c>
      <c r="AM638" s="23">
        <f t="shared" si="475"/>
        <v>0</v>
      </c>
      <c r="AN638" s="16">
        <f t="shared" si="465"/>
        <v>0</v>
      </c>
      <c r="AO638" s="23">
        <f t="shared" si="466"/>
        <v>0</v>
      </c>
      <c r="AP638" s="22">
        <f t="shared" si="467"/>
        <v>0</v>
      </c>
      <c r="AQ638" s="30">
        <f t="shared" si="450"/>
        <v>60955810.140454315</v>
      </c>
      <c r="AR638" s="28">
        <f t="shared" si="451"/>
        <v>363681.37546461122</v>
      </c>
      <c r="AS638" s="25">
        <f t="shared" si="452"/>
        <v>51648669.978300549</v>
      </c>
      <c r="AT638" s="32">
        <f t="shared" si="453"/>
        <v>0</v>
      </c>
      <c r="AU638" s="23">
        <f t="shared" si="454"/>
        <v>0</v>
      </c>
      <c r="AV638" s="22">
        <f t="shared" si="455"/>
        <v>7125074.6952680601</v>
      </c>
      <c r="AW638" s="31">
        <f t="shared" si="468"/>
        <v>60955810.140454255</v>
      </c>
      <c r="AX638"/>
      <c r="AY638"/>
      <c r="AZ638"/>
      <c r="BA638"/>
    </row>
    <row r="639" spans="1:53" s="21" customFormat="1" x14ac:dyDescent="0.25">
      <c r="A639">
        <f t="shared" si="476"/>
        <v>365</v>
      </c>
      <c r="B639" t="s">
        <v>9</v>
      </c>
      <c r="C639" s="27">
        <f t="shared" si="433"/>
        <v>0</v>
      </c>
      <c r="D639" s="27">
        <f t="shared" si="456"/>
        <v>0</v>
      </c>
      <c r="E639" s="27" t="b">
        <f t="shared" si="432"/>
        <v>0</v>
      </c>
      <c r="F639" s="29">
        <f t="shared" si="434"/>
        <v>0</v>
      </c>
      <c r="G639" s="27">
        <f t="shared" si="457"/>
        <v>0</v>
      </c>
      <c r="H639" s="22">
        <f t="shared" si="435"/>
        <v>157954475.1355361</v>
      </c>
      <c r="I639" s="23">
        <f t="shared" si="436"/>
        <v>125162464.41184494</v>
      </c>
      <c r="J639" s="23">
        <f t="shared" si="437"/>
        <v>185</v>
      </c>
      <c r="K639" s="19">
        <f t="shared" si="458"/>
        <v>2.51606249998756</v>
      </c>
      <c r="L639" s="16">
        <f t="shared" si="438"/>
        <v>1.1482833642391395</v>
      </c>
      <c r="M639" s="23">
        <f>M638-IF($B639="B",(Percent_Rent_In_Elsies*2.49%/12 * H638)/K638,0)+IF($B639="D",N639,0)+IF(B639="D",AK638)+IF(B639="C",F638*90%)-(Y639-Y638)-IF($B639="A",Q638/K638) + IF($B639="A",Q638/K638)</f>
        <v>-39378.718970000467</v>
      </c>
      <c r="N639" s="23">
        <f t="shared" si="439"/>
        <v>0</v>
      </c>
      <c r="O639" s="22">
        <f t="shared" si="440"/>
        <v>74440.857604772173</v>
      </c>
      <c r="P639" s="22">
        <f t="shared" si="471"/>
        <v>0</v>
      </c>
      <c r="Q639" s="22">
        <f t="shared" si="472"/>
        <v>0</v>
      </c>
      <c r="R639" s="22">
        <f t="shared" si="441"/>
        <v>1680475.9342798295</v>
      </c>
      <c r="S639" s="16">
        <f t="shared" si="478"/>
        <v>0</v>
      </c>
      <c r="T639" s="15">
        <f t="shared" si="442"/>
        <v>63467.299536434322</v>
      </c>
      <c r="U639" s="23">
        <f t="shared" si="459"/>
        <v>890121.59281625971</v>
      </c>
      <c r="V639" s="23">
        <f t="shared" si="460"/>
        <v>0</v>
      </c>
      <c r="W639" s="23">
        <f t="shared" si="473"/>
        <v>103113.19382974278</v>
      </c>
      <c r="X639" s="23">
        <f t="shared" si="461"/>
        <v>21470305.401857242</v>
      </c>
      <c r="Y639" s="23">
        <f t="shared" si="443"/>
        <v>3564342.3316160487</v>
      </c>
      <c r="Z639" s="3">
        <f t="shared" si="444"/>
        <v>0</v>
      </c>
      <c r="AA639" s="23">
        <f t="shared" si="445"/>
        <v>14831321.198850701</v>
      </c>
      <c r="AB639" s="26">
        <f t="shared" si="462"/>
        <v>40819824.999999993</v>
      </c>
      <c r="AC639" s="23">
        <f t="shared" si="463"/>
        <v>45623036</v>
      </c>
      <c r="AD639" s="23">
        <f t="shared" si="469"/>
        <v>4803211</v>
      </c>
      <c r="AE639" s="24">
        <f t="shared" si="477"/>
        <v>40819825</v>
      </c>
      <c r="AF639" s="3">
        <f t="shared" si="464"/>
        <v>0</v>
      </c>
      <c r="AG639" s="2">
        <f t="shared" si="446"/>
        <v>0</v>
      </c>
      <c r="AH639" s="2">
        <f t="shared" si="447"/>
        <v>1.5478211887046172</v>
      </c>
      <c r="AI639" s="23">
        <f t="shared" si="470"/>
        <v>26654665.066927712</v>
      </c>
      <c r="AJ639" s="23">
        <f t="shared" si="448"/>
        <v>556424.96957326052</v>
      </c>
      <c r="AK639" s="23">
        <f t="shared" si="449"/>
        <v>0</v>
      </c>
      <c r="AL639" s="23">
        <f t="shared" si="474"/>
        <v>0</v>
      </c>
      <c r="AM639" s="23">
        <f t="shared" si="475"/>
        <v>0</v>
      </c>
      <c r="AN639" s="16">
        <f t="shared" si="465"/>
        <v>0</v>
      </c>
      <c r="AO639" s="23">
        <f t="shared" si="466"/>
        <v>0</v>
      </c>
      <c r="AP639" s="22">
        <f t="shared" si="467"/>
        <v>0</v>
      </c>
      <c r="AQ639" s="30">
        <f t="shared" si="450"/>
        <v>60955810.140454315</v>
      </c>
      <c r="AR639" s="28">
        <f t="shared" si="451"/>
        <v>363681.37546461122</v>
      </c>
      <c r="AS639" s="25">
        <f t="shared" si="452"/>
        <v>51648669.978300549</v>
      </c>
      <c r="AT639" s="32">
        <f t="shared" si="453"/>
        <v>0</v>
      </c>
      <c r="AU639" s="23">
        <f t="shared" si="454"/>
        <v>0</v>
      </c>
      <c r="AV639" s="22">
        <f t="shared" si="455"/>
        <v>7125074.6952680601</v>
      </c>
      <c r="AW639" s="31">
        <f t="shared" si="468"/>
        <v>60955810.140454255</v>
      </c>
      <c r="AX639"/>
      <c r="AY639"/>
      <c r="AZ639"/>
      <c r="BA639"/>
    </row>
    <row r="640" spans="1:53" x14ac:dyDescent="0.25">
      <c r="A640" s="21">
        <f t="shared" si="476"/>
        <v>365</v>
      </c>
      <c r="B640" s="21" t="s">
        <v>28</v>
      </c>
      <c r="C640" s="27">
        <f t="shared" si="433"/>
        <v>0</v>
      </c>
      <c r="D640" s="27">
        <f t="shared" si="456"/>
        <v>0</v>
      </c>
      <c r="E640" s="27" t="b">
        <f t="shared" si="432"/>
        <v>0</v>
      </c>
      <c r="F640" s="29">
        <f t="shared" si="434"/>
        <v>0</v>
      </c>
      <c r="G640" s="27">
        <f t="shared" si="457"/>
        <v>0</v>
      </c>
      <c r="H640" s="22">
        <f t="shared" si="435"/>
        <v>157954475.1355361</v>
      </c>
      <c r="I640" s="23">
        <f t="shared" si="436"/>
        <v>125162464.41184494</v>
      </c>
      <c r="J640" s="23">
        <f t="shared" si="437"/>
        <v>185</v>
      </c>
      <c r="K640" s="19">
        <f t="shared" si="458"/>
        <v>2.51606249998756</v>
      </c>
      <c r="L640" s="16">
        <f t="shared" si="438"/>
        <v>1.1482833642391395</v>
      </c>
      <c r="M640" s="23">
        <f>M639-IF($B640="B",(Percent_Rent_In_Elsies*2.49%/12 * H639)/K639,0)+IF($B640="D",N640,0)+IF(B640="D",AK639)+IF(B640="C",F639*90%)-(Y640-Y639)-IF($B640="A",Q639/K639) + IF($B640="A",Q639/K639)</f>
        <v>-39378.718970000467</v>
      </c>
      <c r="N640" s="23">
        <f t="shared" si="439"/>
        <v>0</v>
      </c>
      <c r="O640" s="22">
        <f t="shared" si="440"/>
        <v>0</v>
      </c>
      <c r="P640" s="22">
        <f t="shared" si="471"/>
        <v>0</v>
      </c>
      <c r="Q640" s="22">
        <f t="shared" si="472"/>
        <v>74440.857604772173</v>
      </c>
      <c r="R640" s="22">
        <f t="shared" si="441"/>
        <v>1680475.9342798295</v>
      </c>
      <c r="S640" s="16">
        <f t="shared" si="478"/>
        <v>0</v>
      </c>
      <c r="T640" s="15">
        <f t="shared" si="442"/>
        <v>0</v>
      </c>
      <c r="U640" s="23">
        <f t="shared" si="459"/>
        <v>890121.59281625971</v>
      </c>
      <c r="V640" s="23">
        <f t="shared" si="460"/>
        <v>0</v>
      </c>
      <c r="W640" s="23">
        <f t="shared" si="473"/>
        <v>0</v>
      </c>
      <c r="X640" s="23">
        <f t="shared" si="461"/>
        <v>21470305.401857242</v>
      </c>
      <c r="Y640" s="23">
        <f t="shared" si="443"/>
        <v>3564342.3316160487</v>
      </c>
      <c r="Z640" s="3">
        <f t="shared" si="444"/>
        <v>5155.6596914871398</v>
      </c>
      <c r="AA640" s="23">
        <f t="shared" si="445"/>
        <v>14908656.094223008</v>
      </c>
      <c r="AB640" s="26">
        <f t="shared" si="462"/>
        <v>40819824.999999985</v>
      </c>
      <c r="AC640" s="23">
        <f t="shared" si="463"/>
        <v>45623036</v>
      </c>
      <c r="AD640" s="23">
        <f t="shared" si="469"/>
        <v>4803211</v>
      </c>
      <c r="AE640" s="24">
        <f t="shared" si="477"/>
        <v>40819825</v>
      </c>
      <c r="AF640" s="3">
        <f t="shared" si="464"/>
        <v>0</v>
      </c>
      <c r="AG640" s="2">
        <f t="shared" si="446"/>
        <v>2.8825441477290442E-3</v>
      </c>
      <c r="AH640" s="2">
        <f t="shared" si="447"/>
        <v>1.5478211887046172</v>
      </c>
      <c r="AI640" s="23">
        <f t="shared" si="470"/>
        <v>26793650.374203943</v>
      </c>
      <c r="AJ640" s="23">
        <f t="shared" si="448"/>
        <v>556424.96957326052</v>
      </c>
      <c r="AK640" s="23">
        <f t="shared" si="449"/>
        <v>0</v>
      </c>
      <c r="AL640" s="23">
        <f t="shared" si="474"/>
        <v>0</v>
      </c>
      <c r="AM640" s="23">
        <f t="shared" si="475"/>
        <v>0</v>
      </c>
      <c r="AN640" s="16">
        <f t="shared" si="465"/>
        <v>0</v>
      </c>
      <c r="AO640" s="23">
        <f t="shared" si="466"/>
        <v>0</v>
      </c>
      <c r="AP640" s="22">
        <f t="shared" si="467"/>
        <v>0</v>
      </c>
      <c r="AQ640" s="30">
        <f t="shared" si="450"/>
        <v>60955810.140454315</v>
      </c>
      <c r="AR640" s="28">
        <f t="shared" si="451"/>
        <v>363681.37546461122</v>
      </c>
      <c r="AS640" s="25">
        <f t="shared" si="452"/>
        <v>51648669.978300549</v>
      </c>
      <c r="AT640" s="32">
        <f t="shared" si="453"/>
        <v>10311.31938297428</v>
      </c>
      <c r="AU640" s="23">
        <f t="shared" si="454"/>
        <v>10311.31938297428</v>
      </c>
      <c r="AV640" s="22">
        <f t="shared" si="455"/>
        <v>7188541.9948044941</v>
      </c>
      <c r="AW640" s="31">
        <f t="shared" si="468"/>
        <v>60955810.140454255</v>
      </c>
    </row>
    <row r="641" spans="1:53" x14ac:dyDescent="0.25">
      <c r="A641">
        <f t="shared" si="476"/>
        <v>366</v>
      </c>
      <c r="B641" t="s">
        <v>6</v>
      </c>
      <c r="C641" s="27">
        <f t="shared" si="433"/>
        <v>0</v>
      </c>
      <c r="D641" s="27">
        <f t="shared" si="456"/>
        <v>0</v>
      </c>
      <c r="E641" s="27" t="b">
        <f t="shared" si="432"/>
        <v>0</v>
      </c>
      <c r="F641" s="29">
        <f t="shared" si="434"/>
        <v>0</v>
      </c>
      <c r="G641" s="27">
        <f t="shared" si="457"/>
        <v>0</v>
      </c>
      <c r="H641" s="22">
        <f t="shared" si="435"/>
        <v>159803865.36335111</v>
      </c>
      <c r="I641" s="23">
        <f t="shared" si="436"/>
        <v>125162464.41184494</v>
      </c>
      <c r="J641" s="23">
        <f t="shared" si="437"/>
        <v>187</v>
      </c>
      <c r="K641" s="19">
        <f t="shared" si="458"/>
        <v>2.5412860265499346</v>
      </c>
      <c r="L641" s="16">
        <f t="shared" si="438"/>
        <v>1.1617278964739126</v>
      </c>
      <c r="M641" s="23">
        <f>M640-IF($B641="B",(Percent_Rent_In_Elsies*2.49%/12 * H640)/K640,0)+IF($B641="D",N641,0)+IF(B641="D",AK640)+IF(B641="C",F640*90%)-(Y641-Y640)-IF($B641="A",Q640/K640) + IF($B641="A",Q640/K640)</f>
        <v>-39378.718970000467</v>
      </c>
      <c r="N641" s="23">
        <f t="shared" si="439"/>
        <v>0</v>
      </c>
      <c r="O641" s="22">
        <f t="shared" si="440"/>
        <v>0</v>
      </c>
      <c r="P641" s="22">
        <f t="shared" si="471"/>
        <v>0</v>
      </c>
      <c r="Q641" s="22">
        <f t="shared" si="472"/>
        <v>0</v>
      </c>
      <c r="R641" s="22">
        <f t="shared" si="441"/>
        <v>1680475.9342798295</v>
      </c>
      <c r="S641" s="16">
        <f t="shared" si="478"/>
        <v>0</v>
      </c>
      <c r="T641" s="15">
        <f t="shared" si="442"/>
        <v>0</v>
      </c>
      <c r="U641" s="23">
        <f t="shared" si="459"/>
        <v>890121.59281625971</v>
      </c>
      <c r="V641" s="23">
        <f t="shared" si="460"/>
        <v>0</v>
      </c>
      <c r="W641" s="23">
        <f t="shared" si="473"/>
        <v>29586.251376959128</v>
      </c>
      <c r="X641" s="23">
        <f t="shared" si="461"/>
        <v>21466497.448937714</v>
      </c>
      <c r="Y641" s="23">
        <f t="shared" si="443"/>
        <v>3564342.3316160487</v>
      </c>
      <c r="Z641" s="3">
        <f t="shared" si="444"/>
        <v>0</v>
      </c>
      <c r="AA641" s="23">
        <f t="shared" si="445"/>
        <v>14908656.094223008</v>
      </c>
      <c r="AB641" s="26">
        <f t="shared" si="462"/>
        <v>40819824.999999985</v>
      </c>
      <c r="AC641" s="23">
        <f t="shared" si="463"/>
        <v>45623036</v>
      </c>
      <c r="AD641" s="23">
        <f t="shared" si="469"/>
        <v>4803211</v>
      </c>
      <c r="AE641" s="24">
        <f t="shared" si="477"/>
        <v>40819825</v>
      </c>
      <c r="AF641" s="3">
        <f t="shared" si="464"/>
        <v>0</v>
      </c>
      <c r="AG641" s="2">
        <f t="shared" si="446"/>
        <v>0</v>
      </c>
      <c r="AH641" s="2">
        <f t="shared" si="447"/>
        <v>1.5659436596149161</v>
      </c>
      <c r="AI641" s="23">
        <f t="shared" si="470"/>
        <v>27062256.719205327</v>
      </c>
      <c r="AJ641" s="23">
        <f t="shared" si="448"/>
        <v>550902.17526621686</v>
      </c>
      <c r="AK641" s="23">
        <f t="shared" si="449"/>
        <v>0</v>
      </c>
      <c r="AL641" s="23">
        <f t="shared" si="474"/>
        <v>0</v>
      </c>
      <c r="AM641" s="23">
        <f t="shared" si="475"/>
        <v>0</v>
      </c>
      <c r="AN641" s="16">
        <f t="shared" si="465"/>
        <v>0</v>
      </c>
      <c r="AO641" s="23">
        <f t="shared" si="466"/>
        <v>0</v>
      </c>
      <c r="AP641" s="22">
        <f t="shared" si="467"/>
        <v>0</v>
      </c>
      <c r="AQ641" s="30">
        <f t="shared" si="450"/>
        <v>60881443.723707147</v>
      </c>
      <c r="AR641" s="28">
        <f t="shared" si="451"/>
        <v>363755.81632221601</v>
      </c>
      <c r="AS641" s="25">
        <f t="shared" si="452"/>
        <v>51648669.978300549</v>
      </c>
      <c r="AT641" s="32">
        <f t="shared" si="453"/>
        <v>0</v>
      </c>
      <c r="AU641" s="23">
        <f t="shared" si="454"/>
        <v>0</v>
      </c>
      <c r="AV641" s="22">
        <f t="shared" si="455"/>
        <v>7188541.9948044941</v>
      </c>
      <c r="AW641" s="31">
        <f t="shared" si="468"/>
        <v>60881443.723707087</v>
      </c>
    </row>
    <row r="642" spans="1:53" x14ac:dyDescent="0.25">
      <c r="A642">
        <f t="shared" si="476"/>
        <v>366</v>
      </c>
      <c r="B642" t="s">
        <v>7</v>
      </c>
      <c r="C642" s="27">
        <f t="shared" si="433"/>
        <v>0</v>
      </c>
      <c r="D642" s="27">
        <f t="shared" si="456"/>
        <v>254128.60265499348</v>
      </c>
      <c r="E642" s="27" t="b">
        <f t="shared" si="432"/>
        <v>0</v>
      </c>
      <c r="F642" s="29">
        <f t="shared" si="434"/>
        <v>100000</v>
      </c>
      <c r="G642" s="27">
        <f t="shared" si="457"/>
        <v>0</v>
      </c>
      <c r="H642" s="22">
        <f t="shared" si="435"/>
        <v>160057993.9660061</v>
      </c>
      <c r="I642" s="23">
        <f t="shared" si="436"/>
        <v>125381214.95009604</v>
      </c>
      <c r="J642" s="23">
        <f t="shared" si="437"/>
        <v>187</v>
      </c>
      <c r="K642" s="19">
        <f t="shared" si="458"/>
        <v>2.5412860265499346</v>
      </c>
      <c r="L642" s="16">
        <f t="shared" si="438"/>
        <v>1.1617278964739126</v>
      </c>
      <c r="M642" s="23">
        <f>M641-IF($B642="B",(Percent_Rent_In_Elsies*2.49%/12 * H641)/K641,0)+IF($B642="D",N642,0)+IF(B642="D",AK641)+IF(B642="C",F641*90%)-(Y642-Y641)-IF($B642="A",Q641/K641) + IF($B642="A",Q641/K641)</f>
        <v>-104619.90338699549</v>
      </c>
      <c r="N642" s="23">
        <f t="shared" si="439"/>
        <v>0</v>
      </c>
      <c r="O642" s="22">
        <f t="shared" si="440"/>
        <v>0</v>
      </c>
      <c r="P642" s="22">
        <f t="shared" si="471"/>
        <v>0</v>
      </c>
      <c r="Q642" s="22">
        <f t="shared" si="472"/>
        <v>0</v>
      </c>
      <c r="R642" s="22">
        <f t="shared" si="441"/>
        <v>1540436.2730898438</v>
      </c>
      <c r="S642" s="16">
        <f t="shared" si="478"/>
        <v>140039.66118998578</v>
      </c>
      <c r="T642" s="15">
        <f t="shared" si="442"/>
        <v>0</v>
      </c>
      <c r="U642" s="23">
        <f t="shared" si="459"/>
        <v>815944.79341490474</v>
      </c>
      <c r="V642" s="23">
        <f t="shared" si="460"/>
        <v>74176.799401354976</v>
      </c>
      <c r="W642" s="23">
        <f t="shared" si="473"/>
        <v>29586.251376959128</v>
      </c>
      <c r="X642" s="23">
        <f t="shared" si="461"/>
        <v>21466497.448937714</v>
      </c>
      <c r="Y642" s="23">
        <f t="shared" si="443"/>
        <v>3564342.3316160487</v>
      </c>
      <c r="Z642" s="3">
        <f t="shared" si="444"/>
        <v>0</v>
      </c>
      <c r="AA642" s="23">
        <f t="shared" si="445"/>
        <v>14908656.094223008</v>
      </c>
      <c r="AB642" s="26">
        <f t="shared" si="462"/>
        <v>40819824.999999985</v>
      </c>
      <c r="AC642" s="23">
        <f t="shared" si="463"/>
        <v>45623036</v>
      </c>
      <c r="AD642" s="23">
        <f t="shared" si="469"/>
        <v>4803211</v>
      </c>
      <c r="AE642" s="24">
        <f t="shared" si="477"/>
        <v>40819825</v>
      </c>
      <c r="AF642" s="3">
        <f t="shared" si="464"/>
        <v>0</v>
      </c>
      <c r="AG642" s="2">
        <f t="shared" si="446"/>
        <v>0</v>
      </c>
      <c r="AH642" s="2">
        <f t="shared" si="447"/>
        <v>1.5684339064756512</v>
      </c>
      <c r="AI642" s="23">
        <f t="shared" si="470"/>
        <v>27062256.719205327</v>
      </c>
      <c r="AJ642" s="23">
        <f t="shared" si="448"/>
        <v>550902.17526621686</v>
      </c>
      <c r="AK642" s="23">
        <f t="shared" si="449"/>
        <v>0</v>
      </c>
      <c r="AL642" s="23">
        <f t="shared" si="474"/>
        <v>465153.14797237888</v>
      </c>
      <c r="AM642" s="23">
        <f t="shared" si="475"/>
        <v>38438082157.486794</v>
      </c>
      <c r="AN642" s="16">
        <f t="shared" si="465"/>
        <v>0</v>
      </c>
      <c r="AO642" s="23">
        <f t="shared" si="466"/>
        <v>65241.184416995013</v>
      </c>
      <c r="AP642" s="22">
        <f t="shared" si="467"/>
        <v>165796.51031447679</v>
      </c>
      <c r="AQ642" s="30">
        <f t="shared" si="450"/>
        <v>61465756.076653421</v>
      </c>
      <c r="AR642" s="28">
        <f t="shared" si="451"/>
        <v>528143.05629901972</v>
      </c>
      <c r="AS642" s="25">
        <f t="shared" si="452"/>
        <v>51902798.580955543</v>
      </c>
      <c r="AT642" s="32">
        <f t="shared" si="453"/>
        <v>0</v>
      </c>
      <c r="AU642" s="23">
        <f t="shared" si="454"/>
        <v>0</v>
      </c>
      <c r="AV642" s="22">
        <f t="shared" si="455"/>
        <v>7188541.9948044941</v>
      </c>
      <c r="AW642" s="31">
        <f t="shared" si="468"/>
        <v>61465756.076653369</v>
      </c>
    </row>
    <row r="643" spans="1:53" x14ac:dyDescent="0.25">
      <c r="A643">
        <f t="shared" si="476"/>
        <v>366</v>
      </c>
      <c r="B643" t="s">
        <v>8</v>
      </c>
      <c r="C643" s="27">
        <f t="shared" si="433"/>
        <v>0</v>
      </c>
      <c r="D643" s="27">
        <f t="shared" si="456"/>
        <v>0</v>
      </c>
      <c r="E643" s="27" t="b">
        <f t="shared" si="432"/>
        <v>0</v>
      </c>
      <c r="F643" s="29">
        <f t="shared" si="434"/>
        <v>0</v>
      </c>
      <c r="G643" s="27">
        <f t="shared" si="457"/>
        <v>0</v>
      </c>
      <c r="H643" s="22">
        <f t="shared" si="435"/>
        <v>160057993.9660061</v>
      </c>
      <c r="I643" s="23">
        <f t="shared" si="436"/>
        <v>125381214.95009604</v>
      </c>
      <c r="J643" s="23">
        <f t="shared" si="437"/>
        <v>187</v>
      </c>
      <c r="K643" s="19">
        <f t="shared" si="458"/>
        <v>2.5412860265499346</v>
      </c>
      <c r="L643" s="16">
        <f t="shared" si="438"/>
        <v>1.1617278964739126</v>
      </c>
      <c r="M643" s="23">
        <f>M642-IF($B643="B",(Percent_Rent_In_Elsies*2.49%/12 * H642)/K642,0)+IF($B643="D",N643,0)+IF(B643="D",AK642)+IF(B643="C",F642*90%)-(Y643-Y642)-IF($B643="A",Q642/K642) + IF($B643="A",Q642/K642)</f>
        <v>-32157.650951418385</v>
      </c>
      <c r="N643" s="23">
        <f t="shared" si="439"/>
        <v>0</v>
      </c>
      <c r="O643" s="22">
        <f t="shared" si="440"/>
        <v>0</v>
      </c>
      <c r="P643" s="22">
        <f t="shared" si="471"/>
        <v>0</v>
      </c>
      <c r="Q643" s="22">
        <f t="shared" si="472"/>
        <v>0</v>
      </c>
      <c r="R643" s="22">
        <f t="shared" si="441"/>
        <v>1706232.7834043205</v>
      </c>
      <c r="S643" s="16">
        <f t="shared" si="478"/>
        <v>140039.66118998578</v>
      </c>
      <c r="T643" s="15">
        <f t="shared" si="442"/>
        <v>0</v>
      </c>
      <c r="U643" s="23">
        <f t="shared" si="459"/>
        <v>891185.97783189977</v>
      </c>
      <c r="V643" s="23">
        <f t="shared" si="460"/>
        <v>74176.799401354976</v>
      </c>
      <c r="W643" s="23">
        <f t="shared" si="473"/>
        <v>29586.251376959128</v>
      </c>
      <c r="X643" s="23">
        <f t="shared" si="461"/>
        <v>21466497.448937714</v>
      </c>
      <c r="Y643" s="23">
        <f t="shared" si="443"/>
        <v>3581880.0791804716</v>
      </c>
      <c r="Z643" s="3">
        <f t="shared" si="444"/>
        <v>0</v>
      </c>
      <c r="AA643" s="23">
        <f t="shared" si="445"/>
        <v>14908656.094223008</v>
      </c>
      <c r="AB643" s="26">
        <f t="shared" si="462"/>
        <v>40919824.999999993</v>
      </c>
      <c r="AC643" s="23">
        <f t="shared" si="463"/>
        <v>45723036</v>
      </c>
      <c r="AD643" s="23">
        <f t="shared" si="469"/>
        <v>4803211</v>
      </c>
      <c r="AE643" s="24">
        <f t="shared" si="477"/>
        <v>40919825</v>
      </c>
      <c r="AF643" s="3">
        <f t="shared" si="464"/>
        <v>21434339.797986306</v>
      </c>
      <c r="AG643" s="2">
        <f t="shared" si="446"/>
        <v>0</v>
      </c>
      <c r="AH643" s="2">
        <f t="shared" si="447"/>
        <v>1.5646009626483603</v>
      </c>
      <c r="AI643" s="23">
        <f t="shared" si="470"/>
        <v>27062256.719205327</v>
      </c>
      <c r="AJ643" s="23">
        <f t="shared" si="448"/>
        <v>550902.17526621686</v>
      </c>
      <c r="AK643" s="23">
        <f t="shared" si="449"/>
        <v>-22677.502857879612</v>
      </c>
      <c r="AL643" s="23">
        <f t="shared" si="474"/>
        <v>0</v>
      </c>
      <c r="AM643" s="23">
        <f t="shared" si="475"/>
        <v>0</v>
      </c>
      <c r="AN643" s="16">
        <f t="shared" si="465"/>
        <v>0</v>
      </c>
      <c r="AO643" s="23">
        <f t="shared" si="466"/>
        <v>0</v>
      </c>
      <c r="AP643" s="22">
        <f t="shared" si="467"/>
        <v>0</v>
      </c>
      <c r="AQ643" s="30">
        <f t="shared" si="450"/>
        <v>61302141.729049072</v>
      </c>
      <c r="AR643" s="28">
        <f t="shared" si="451"/>
        <v>364528.70869466854</v>
      </c>
      <c r="AS643" s="25">
        <f t="shared" si="452"/>
        <v>51902798.580955543</v>
      </c>
      <c r="AT643" s="32">
        <f t="shared" si="453"/>
        <v>0</v>
      </c>
      <c r="AU643" s="23">
        <f t="shared" si="454"/>
        <v>0</v>
      </c>
      <c r="AV643" s="22">
        <f t="shared" si="455"/>
        <v>7188541.9948044941</v>
      </c>
      <c r="AW643" s="31">
        <f t="shared" si="468"/>
        <v>61302141.729049012</v>
      </c>
    </row>
    <row r="644" spans="1:53" x14ac:dyDescent="0.25">
      <c r="A644" s="21">
        <f t="shared" si="476"/>
        <v>366</v>
      </c>
      <c r="B644" s="21" t="s">
        <v>9</v>
      </c>
      <c r="C644" s="27">
        <f t="shared" si="433"/>
        <v>0</v>
      </c>
      <c r="D644" s="27">
        <f t="shared" si="456"/>
        <v>0</v>
      </c>
      <c r="E644" s="27" t="b">
        <f t="shared" si="432"/>
        <v>0</v>
      </c>
      <c r="F644" s="29">
        <f t="shared" si="434"/>
        <v>0</v>
      </c>
      <c r="G644" s="27">
        <f t="shared" si="457"/>
        <v>0</v>
      </c>
      <c r="H644" s="22">
        <f t="shared" si="435"/>
        <v>160057993.9660061</v>
      </c>
      <c r="I644" s="23">
        <f t="shared" si="436"/>
        <v>125381214.95009604</v>
      </c>
      <c r="J644" s="23">
        <f t="shared" si="437"/>
        <v>187</v>
      </c>
      <c r="K644" s="19">
        <f t="shared" si="458"/>
        <v>2.5412860265499346</v>
      </c>
      <c r="L644" s="16">
        <f t="shared" si="438"/>
        <v>1.1617278964739126</v>
      </c>
      <c r="M644" s="23">
        <f>M643-IF($B644="B",(Percent_Rent_In_Elsies*2.49%/12 * H643)/K643,0)+IF($B644="D",N644,0)+IF(B644="D",AK643)+IF(B644="C",F643*90%)-(Y644-Y643)-IF($B644="A",Q643/K643) + IF($B644="A",Q643/K643)</f>
        <v>-54835.153809297997</v>
      </c>
      <c r="N644" s="23">
        <f t="shared" si="439"/>
        <v>0</v>
      </c>
      <c r="O644" s="22">
        <f t="shared" si="440"/>
        <v>75774.723012583563</v>
      </c>
      <c r="P644" s="22">
        <f t="shared" si="471"/>
        <v>0</v>
      </c>
      <c r="Q644" s="22">
        <f t="shared" si="472"/>
        <v>0</v>
      </c>
      <c r="R644" s="22">
        <f t="shared" si="441"/>
        <v>1706232.7834043205</v>
      </c>
      <c r="S644" s="16">
        <f t="shared" si="478"/>
        <v>0</v>
      </c>
      <c r="T644" s="15">
        <f t="shared" si="442"/>
        <v>64264.938177402219</v>
      </c>
      <c r="U644" s="23">
        <f t="shared" si="459"/>
        <v>891185.97783189977</v>
      </c>
      <c r="V644" s="23">
        <f t="shared" si="460"/>
        <v>0</v>
      </c>
      <c r="W644" s="23">
        <f t="shared" si="473"/>
        <v>103763.05077831411</v>
      </c>
      <c r="X644" s="23">
        <f t="shared" si="461"/>
        <v>21466497.448937714</v>
      </c>
      <c r="Y644" s="23">
        <f t="shared" si="443"/>
        <v>3581880.0791804716</v>
      </c>
      <c r="Z644" s="3">
        <f t="shared" si="444"/>
        <v>0</v>
      </c>
      <c r="AA644" s="23">
        <f t="shared" si="445"/>
        <v>14931333.597080886</v>
      </c>
      <c r="AB644" s="26">
        <f t="shared" si="462"/>
        <v>40919824.999999985</v>
      </c>
      <c r="AC644" s="23">
        <f t="shared" si="463"/>
        <v>45723036</v>
      </c>
      <c r="AD644" s="23">
        <f t="shared" si="469"/>
        <v>4803211</v>
      </c>
      <c r="AE644" s="24">
        <f t="shared" si="477"/>
        <v>40919825</v>
      </c>
      <c r="AF644" s="3">
        <f t="shared" si="464"/>
        <v>0</v>
      </c>
      <c r="AG644" s="2">
        <f t="shared" si="446"/>
        <v>0</v>
      </c>
      <c r="AH644" s="2">
        <f t="shared" si="447"/>
        <v>1.5646009626483603</v>
      </c>
      <c r="AI644" s="23">
        <f t="shared" si="470"/>
        <v>27103421.020012308</v>
      </c>
      <c r="AJ644" s="23">
        <f t="shared" si="448"/>
        <v>550902.17526621686</v>
      </c>
      <c r="AK644" s="23">
        <f t="shared" si="449"/>
        <v>0</v>
      </c>
      <c r="AL644" s="23">
        <f t="shared" si="474"/>
        <v>0</v>
      </c>
      <c r="AM644" s="23">
        <f t="shared" si="475"/>
        <v>0</v>
      </c>
      <c r="AN644" s="16">
        <f t="shared" si="465"/>
        <v>0</v>
      </c>
      <c r="AO644" s="23">
        <f t="shared" si="466"/>
        <v>0</v>
      </c>
      <c r="AP644" s="22">
        <f t="shared" si="467"/>
        <v>0</v>
      </c>
      <c r="AQ644" s="30">
        <f t="shared" si="450"/>
        <v>61302141.729049072</v>
      </c>
      <c r="AR644" s="28">
        <f t="shared" si="451"/>
        <v>364528.70869466854</v>
      </c>
      <c r="AS644" s="25">
        <f t="shared" si="452"/>
        <v>51902798.580955543</v>
      </c>
      <c r="AT644" s="32">
        <f t="shared" si="453"/>
        <v>0</v>
      </c>
      <c r="AU644" s="23">
        <f t="shared" si="454"/>
        <v>0</v>
      </c>
      <c r="AV644" s="22">
        <f t="shared" si="455"/>
        <v>7188541.9948044941</v>
      </c>
      <c r="AW644" s="31">
        <f t="shared" si="468"/>
        <v>61302141.729049012</v>
      </c>
      <c r="AX644" s="21"/>
      <c r="AY644" s="21"/>
      <c r="AZ644" s="21"/>
      <c r="BA644" s="21"/>
    </row>
    <row r="645" spans="1:53" x14ac:dyDescent="0.25">
      <c r="A645" s="21">
        <f t="shared" si="476"/>
        <v>366</v>
      </c>
      <c r="B645" s="21" t="s">
        <v>28</v>
      </c>
      <c r="C645" s="27">
        <f t="shared" si="433"/>
        <v>0</v>
      </c>
      <c r="D645" s="27">
        <f t="shared" si="456"/>
        <v>0</v>
      </c>
      <c r="E645" s="27" t="b">
        <f t="shared" si="432"/>
        <v>0</v>
      </c>
      <c r="F645" s="29">
        <f t="shared" si="434"/>
        <v>0</v>
      </c>
      <c r="G645" s="27">
        <f t="shared" si="457"/>
        <v>0</v>
      </c>
      <c r="H645" s="22">
        <f t="shared" si="435"/>
        <v>160057993.9660061</v>
      </c>
      <c r="I645" s="23">
        <f t="shared" si="436"/>
        <v>125381214.95009604</v>
      </c>
      <c r="J645" s="23">
        <f t="shared" si="437"/>
        <v>187</v>
      </c>
      <c r="K645" s="19">
        <f t="shared" si="458"/>
        <v>2.5412860265499346</v>
      </c>
      <c r="L645" s="16">
        <f t="shared" si="438"/>
        <v>1.1617278964739126</v>
      </c>
      <c r="M645" s="23">
        <f>M644-IF($B645="B",(Percent_Rent_In_Elsies*2.49%/12 * H644)/K644,0)+IF($B645="D",N645,0)+IF(B645="D",AK644)+IF(B645="C",F644*90%)-(Y645-Y644)-IF($B645="A",Q644/K644) + IF($B645="A",Q644/K644)</f>
        <v>-54835.153809297997</v>
      </c>
      <c r="N645" s="23">
        <f t="shared" si="439"/>
        <v>0</v>
      </c>
      <c r="O645" s="22">
        <f t="shared" si="440"/>
        <v>0</v>
      </c>
      <c r="P645" s="22">
        <f t="shared" si="471"/>
        <v>0</v>
      </c>
      <c r="Q645" s="22">
        <f t="shared" si="472"/>
        <v>75774.723012583563</v>
      </c>
      <c r="R645" s="22">
        <f t="shared" si="441"/>
        <v>1706232.7834043205</v>
      </c>
      <c r="S645" s="16">
        <f t="shared" si="478"/>
        <v>0</v>
      </c>
      <c r="T645" s="15">
        <f t="shared" si="442"/>
        <v>0</v>
      </c>
      <c r="U645" s="23">
        <f t="shared" si="459"/>
        <v>891185.97783189977</v>
      </c>
      <c r="V645" s="23">
        <f t="shared" si="460"/>
        <v>0</v>
      </c>
      <c r="W645" s="23">
        <f t="shared" si="473"/>
        <v>0</v>
      </c>
      <c r="X645" s="23">
        <f t="shared" si="461"/>
        <v>21466497.448937714</v>
      </c>
      <c r="Y645" s="23">
        <f t="shared" si="443"/>
        <v>3581880.0791804716</v>
      </c>
      <c r="Z645" s="3">
        <f t="shared" si="444"/>
        <v>5188.1525389157059</v>
      </c>
      <c r="AA645" s="23">
        <f t="shared" si="445"/>
        <v>15009155.885164622</v>
      </c>
      <c r="AB645" s="26">
        <f t="shared" si="462"/>
        <v>40919824.999999978</v>
      </c>
      <c r="AC645" s="23">
        <f t="shared" si="463"/>
        <v>45723036</v>
      </c>
      <c r="AD645" s="23">
        <f t="shared" si="469"/>
        <v>4803211</v>
      </c>
      <c r="AE645" s="24">
        <f t="shared" si="477"/>
        <v>40919825</v>
      </c>
      <c r="AF645" s="3">
        <f t="shared" si="464"/>
        <v>0</v>
      </c>
      <c r="AG645" s="2">
        <f t="shared" si="446"/>
        <v>2.9045835352874928E-3</v>
      </c>
      <c r="AH645" s="2">
        <f t="shared" si="447"/>
        <v>1.5646009626483603</v>
      </c>
      <c r="AI645" s="23">
        <f t="shared" si="470"/>
        <v>27244684.372341838</v>
      </c>
      <c r="AJ645" s="23">
        <f t="shared" si="448"/>
        <v>550902.17526621686</v>
      </c>
      <c r="AK645" s="23">
        <f t="shared" si="449"/>
        <v>0</v>
      </c>
      <c r="AL645" s="23">
        <f t="shared" si="474"/>
        <v>0</v>
      </c>
      <c r="AM645" s="23">
        <f t="shared" si="475"/>
        <v>0</v>
      </c>
      <c r="AN645" s="16">
        <f t="shared" si="465"/>
        <v>0</v>
      </c>
      <c r="AO645" s="23">
        <f t="shared" si="466"/>
        <v>0</v>
      </c>
      <c r="AP645" s="22">
        <f t="shared" si="467"/>
        <v>0</v>
      </c>
      <c r="AQ645" s="30">
        <f t="shared" si="450"/>
        <v>61302141.729049072</v>
      </c>
      <c r="AR645" s="28">
        <f t="shared" si="451"/>
        <v>364528.70869466854</v>
      </c>
      <c r="AS645" s="25">
        <f t="shared" si="452"/>
        <v>51902798.580955543</v>
      </c>
      <c r="AT645" s="32">
        <f t="shared" si="453"/>
        <v>10376.305077831412</v>
      </c>
      <c r="AU645" s="23">
        <f t="shared" si="454"/>
        <v>10376.305077831412</v>
      </c>
      <c r="AV645" s="22">
        <f t="shared" si="455"/>
        <v>7252806.9329818962</v>
      </c>
      <c r="AW645" s="31">
        <f t="shared" si="468"/>
        <v>61302141.729049005</v>
      </c>
      <c r="AX645" s="21"/>
      <c r="AY645" s="21"/>
      <c r="AZ645" s="21"/>
      <c r="BA645" s="21"/>
    </row>
    <row r="646" spans="1:53" x14ac:dyDescent="0.25">
      <c r="A646">
        <f t="shared" si="476"/>
        <v>367</v>
      </c>
      <c r="B646" t="s">
        <v>6</v>
      </c>
      <c r="C646" s="27">
        <f t="shared" si="433"/>
        <v>0</v>
      </c>
      <c r="D646" s="27">
        <f t="shared" si="456"/>
        <v>0</v>
      </c>
      <c r="E646" s="27" t="b">
        <f t="shared" si="432"/>
        <v>0</v>
      </c>
      <c r="F646" s="29">
        <f t="shared" si="434"/>
        <v>0</v>
      </c>
      <c r="G646" s="27">
        <f t="shared" si="457"/>
        <v>0</v>
      </c>
      <c r="H646" s="22">
        <f t="shared" si="435"/>
        <v>162741673.04601333</v>
      </c>
      <c r="I646" s="23">
        <f t="shared" si="436"/>
        <v>125381214.95009604</v>
      </c>
      <c r="J646" s="23">
        <f t="shared" si="437"/>
        <v>190</v>
      </c>
      <c r="K646" s="19">
        <f t="shared" si="458"/>
        <v>2.5795962310609273</v>
      </c>
      <c r="L646" s="16">
        <f t="shared" si="438"/>
        <v>1.181206491545459</v>
      </c>
      <c r="M646" s="23">
        <f>M645-IF($B646="B",(Percent_Rent_In_Elsies*2.49%/12 * H645)/K645,0)+IF($B646="D",N646,0)+IF(B646="D",AK645)+IF(B646="C",F645*90%)-(Y646-Y645)-IF($B646="A",Q645/K645) + IF($B646="A",Q645/K645)</f>
        <v>-54835.15380929799</v>
      </c>
      <c r="N646" s="23">
        <f t="shared" si="439"/>
        <v>0</v>
      </c>
      <c r="O646" s="22">
        <f t="shared" si="440"/>
        <v>0</v>
      </c>
      <c r="P646" s="22">
        <f t="shared" si="471"/>
        <v>0</v>
      </c>
      <c r="Q646" s="22">
        <f t="shared" si="472"/>
        <v>0</v>
      </c>
      <c r="R646" s="22">
        <f t="shared" si="441"/>
        <v>1706232.7834043205</v>
      </c>
      <c r="S646" s="16">
        <f t="shared" si="478"/>
        <v>0</v>
      </c>
      <c r="T646" s="15">
        <f t="shared" si="442"/>
        <v>0</v>
      </c>
      <c r="U646" s="23">
        <f t="shared" si="459"/>
        <v>891185.97783189977</v>
      </c>
      <c r="V646" s="23">
        <f t="shared" si="460"/>
        <v>0</v>
      </c>
      <c r="W646" s="23">
        <f t="shared" si="473"/>
        <v>29817.471241305248</v>
      </c>
      <c r="X646" s="23">
        <f t="shared" si="461"/>
        <v>21462620.740390986</v>
      </c>
      <c r="Y646" s="23">
        <f t="shared" si="443"/>
        <v>3581880.0791804716</v>
      </c>
      <c r="Z646" s="3">
        <f t="shared" si="444"/>
        <v>0</v>
      </c>
      <c r="AA646" s="23">
        <f t="shared" si="445"/>
        <v>15009155.885164622</v>
      </c>
      <c r="AB646" s="26">
        <f t="shared" si="462"/>
        <v>40919824.999999985</v>
      </c>
      <c r="AC646" s="23">
        <f t="shared" si="463"/>
        <v>45723036</v>
      </c>
      <c r="AD646" s="23">
        <f t="shared" si="469"/>
        <v>4803211</v>
      </c>
      <c r="AE646" s="24">
        <f t="shared" si="477"/>
        <v>40919825</v>
      </c>
      <c r="AF646" s="3">
        <f t="shared" si="464"/>
        <v>0</v>
      </c>
      <c r="AG646" s="2">
        <f t="shared" si="446"/>
        <v>0</v>
      </c>
      <c r="AH646" s="2">
        <f t="shared" si="447"/>
        <v>1.5908344969316299</v>
      </c>
      <c r="AI646" s="23">
        <f t="shared" si="470"/>
        <v>27655401.394840427</v>
      </c>
      <c r="AJ646" s="23">
        <f t="shared" si="448"/>
        <v>542720.59446458914</v>
      </c>
      <c r="AK646" s="23">
        <f t="shared" si="449"/>
        <v>0</v>
      </c>
      <c r="AL646" s="23">
        <f t="shared" si="474"/>
        <v>0</v>
      </c>
      <c r="AM646" s="23">
        <f t="shared" si="475"/>
        <v>0</v>
      </c>
      <c r="AN646" s="16">
        <f t="shared" si="465"/>
        <v>0</v>
      </c>
      <c r="AO646" s="23">
        <f t="shared" si="466"/>
        <v>0</v>
      </c>
      <c r="AP646" s="22">
        <f t="shared" si="467"/>
        <v>0</v>
      </c>
      <c r="AQ646" s="30">
        <f t="shared" si="450"/>
        <v>61226442.780759506</v>
      </c>
      <c r="AR646" s="28">
        <f t="shared" si="451"/>
        <v>364604.48341768113</v>
      </c>
      <c r="AS646" s="25">
        <f t="shared" si="452"/>
        <v>51902798.580955543</v>
      </c>
      <c r="AT646" s="32">
        <f t="shared" si="453"/>
        <v>0</v>
      </c>
      <c r="AU646" s="23">
        <f t="shared" si="454"/>
        <v>0</v>
      </c>
      <c r="AV646" s="22">
        <f t="shared" si="455"/>
        <v>7252806.9329818962</v>
      </c>
      <c r="AW646" s="31">
        <f t="shared" si="468"/>
        <v>61226442.780759439</v>
      </c>
    </row>
    <row r="647" spans="1:53" x14ac:dyDescent="0.25">
      <c r="A647">
        <f t="shared" si="476"/>
        <v>367</v>
      </c>
      <c r="B647" t="s">
        <v>7</v>
      </c>
      <c r="C647" s="27">
        <f t="shared" si="433"/>
        <v>0</v>
      </c>
      <c r="D647" s="27">
        <f t="shared" si="456"/>
        <v>364604.48341768113</v>
      </c>
      <c r="E647" s="27" t="b">
        <f t="shared" si="432"/>
        <v>0</v>
      </c>
      <c r="F647" s="29">
        <f t="shared" si="434"/>
        <v>141341.68713207022</v>
      </c>
      <c r="G647" s="27">
        <f t="shared" si="457"/>
        <v>0</v>
      </c>
      <c r="H647" s="22">
        <f t="shared" si="435"/>
        <v>163106277.52943102</v>
      </c>
      <c r="I647" s="23">
        <f t="shared" si="436"/>
        <v>125689886.19938849</v>
      </c>
      <c r="J647" s="23">
        <f t="shared" si="437"/>
        <v>190</v>
      </c>
      <c r="K647" s="19">
        <f t="shared" si="458"/>
        <v>2.5795962310609273</v>
      </c>
      <c r="L647" s="16">
        <f t="shared" si="438"/>
        <v>1.181206491545459</v>
      </c>
      <c r="M647" s="23">
        <f>M646-IF($B647="B",(Percent_Rent_In_Elsies*2.49%/12 * H646)/K646,0)+IF($B647="D",N647,0)+IF(B647="D",AK646)+IF(B647="C",F646*90%)-(Y647-Y646)-IF($B647="A",Q646/K646) + IF($B647="A",Q646/K646)</f>
        <v>-120288.99645032134</v>
      </c>
      <c r="N647" s="23">
        <f t="shared" si="439"/>
        <v>0</v>
      </c>
      <c r="O647" s="22">
        <f t="shared" si="440"/>
        <v>0</v>
      </c>
      <c r="P647" s="22">
        <f t="shared" si="471"/>
        <v>0</v>
      </c>
      <c r="Q647" s="22">
        <f t="shared" si="472"/>
        <v>0</v>
      </c>
      <c r="R647" s="22">
        <f t="shared" si="441"/>
        <v>1564046.7181206271</v>
      </c>
      <c r="S647" s="16">
        <f t="shared" si="478"/>
        <v>142186.06528369337</v>
      </c>
      <c r="T647" s="15">
        <f t="shared" si="442"/>
        <v>0</v>
      </c>
      <c r="U647" s="23">
        <f t="shared" si="459"/>
        <v>816920.47967924143</v>
      </c>
      <c r="V647" s="23">
        <f t="shared" si="460"/>
        <v>74265.498152658314</v>
      </c>
      <c r="W647" s="23">
        <f t="shared" si="473"/>
        <v>29817.471241305248</v>
      </c>
      <c r="X647" s="23">
        <f t="shared" si="461"/>
        <v>21462620.740390986</v>
      </c>
      <c r="Y647" s="23">
        <f t="shared" si="443"/>
        <v>3581880.0791804716</v>
      </c>
      <c r="Z647" s="3">
        <f t="shared" si="444"/>
        <v>0</v>
      </c>
      <c r="AA647" s="23">
        <f t="shared" si="445"/>
        <v>15009155.885164622</v>
      </c>
      <c r="AB647" s="26">
        <f t="shared" si="462"/>
        <v>40919824.999999993</v>
      </c>
      <c r="AC647" s="23">
        <f t="shared" si="463"/>
        <v>45723036</v>
      </c>
      <c r="AD647" s="23">
        <f t="shared" si="469"/>
        <v>4803211</v>
      </c>
      <c r="AE647" s="24">
        <f t="shared" si="477"/>
        <v>40919825</v>
      </c>
      <c r="AF647" s="3">
        <f t="shared" si="464"/>
        <v>0</v>
      </c>
      <c r="AG647" s="2">
        <f t="shared" si="446"/>
        <v>0</v>
      </c>
      <c r="AH647" s="2">
        <f t="shared" si="447"/>
        <v>1.5943985833705889</v>
      </c>
      <c r="AI647" s="23">
        <f t="shared" si="470"/>
        <v>27655401.394840427</v>
      </c>
      <c r="AJ647" s="23">
        <f t="shared" si="448"/>
        <v>542720.59446458914</v>
      </c>
      <c r="AK647" s="23">
        <f t="shared" si="449"/>
        <v>0</v>
      </c>
      <c r="AL647" s="23">
        <f t="shared" si="474"/>
        <v>593144.67563509941</v>
      </c>
      <c r="AM647" s="23">
        <f t="shared" si="475"/>
        <v>48286774644.628059</v>
      </c>
      <c r="AN647" s="16">
        <f t="shared" si="465"/>
        <v>0</v>
      </c>
      <c r="AO647" s="23">
        <f t="shared" si="466"/>
        <v>65453.842641023344</v>
      </c>
      <c r="AP647" s="22">
        <f t="shared" si="467"/>
        <v>168844.48578523882</v>
      </c>
      <c r="AQ647" s="30">
        <f t="shared" si="450"/>
        <v>61927301.057618491</v>
      </c>
      <c r="AR647" s="28">
        <f t="shared" si="451"/>
        <v>532013.79107374547</v>
      </c>
      <c r="AS647" s="25">
        <f t="shared" si="452"/>
        <v>52267403.064373225</v>
      </c>
      <c r="AT647" s="32">
        <f t="shared" si="453"/>
        <v>0</v>
      </c>
      <c r="AU647" s="23">
        <f t="shared" si="454"/>
        <v>0</v>
      </c>
      <c r="AV647" s="22">
        <f t="shared" si="455"/>
        <v>7252806.9329818962</v>
      </c>
      <c r="AW647" s="31">
        <f t="shared" si="468"/>
        <v>61927301.057618424</v>
      </c>
    </row>
    <row r="648" spans="1:53" s="21" customFormat="1" x14ac:dyDescent="0.25">
      <c r="A648">
        <f t="shared" si="476"/>
        <v>367</v>
      </c>
      <c r="B648" t="s">
        <v>8</v>
      </c>
      <c r="C648" s="27">
        <f t="shared" si="433"/>
        <v>0</v>
      </c>
      <c r="D648" s="27">
        <f t="shared" si="456"/>
        <v>0</v>
      </c>
      <c r="E648" s="27" t="b">
        <f t="shared" si="432"/>
        <v>0</v>
      </c>
      <c r="F648" s="29">
        <f t="shared" si="434"/>
        <v>0</v>
      </c>
      <c r="G648" s="27">
        <f t="shared" si="457"/>
        <v>0</v>
      </c>
      <c r="H648" s="22">
        <f t="shared" si="435"/>
        <v>163106277.52943102</v>
      </c>
      <c r="I648" s="23">
        <f t="shared" si="436"/>
        <v>125689886.19938849</v>
      </c>
      <c r="J648" s="23">
        <f t="shared" si="437"/>
        <v>190</v>
      </c>
      <c r="K648" s="19">
        <f t="shared" si="458"/>
        <v>2.5795962310609273</v>
      </c>
      <c r="L648" s="16">
        <f t="shared" si="438"/>
        <v>1.181206491545459</v>
      </c>
      <c r="M648" s="23">
        <f>M647-IF($B648="B",(Percent_Rent_In_Elsies*2.49%/12 * H647)/K647,0)+IF($B648="D",N648,0)+IF(B648="D",AK647)+IF(B648="C",F647*90%)-(Y648-Y647)-IF($B648="A",Q647/K647) + IF($B648="A",Q647/K647)</f>
        <v>-18243.310758005638</v>
      </c>
      <c r="N648" s="23">
        <f t="shared" si="439"/>
        <v>0</v>
      </c>
      <c r="O648" s="22">
        <f t="shared" si="440"/>
        <v>0</v>
      </c>
      <c r="P648" s="22">
        <f t="shared" si="471"/>
        <v>0</v>
      </c>
      <c r="Q648" s="22">
        <f t="shared" si="472"/>
        <v>0</v>
      </c>
      <c r="R648" s="22">
        <f t="shared" si="441"/>
        <v>1732891.203905866</v>
      </c>
      <c r="S648" s="16">
        <f t="shared" si="478"/>
        <v>142186.06528369337</v>
      </c>
      <c r="T648" s="15">
        <f t="shared" si="442"/>
        <v>0</v>
      </c>
      <c r="U648" s="23">
        <f t="shared" si="459"/>
        <v>896508.49103347177</v>
      </c>
      <c r="V648" s="23">
        <f t="shared" si="460"/>
        <v>74265.498152658314</v>
      </c>
      <c r="W648" s="23">
        <f t="shared" si="473"/>
        <v>29817.471241305248</v>
      </c>
      <c r="X648" s="23">
        <f t="shared" si="461"/>
        <v>21462620.740390986</v>
      </c>
      <c r="Y648" s="23">
        <f t="shared" si="443"/>
        <v>3607041.9119070191</v>
      </c>
      <c r="Z648" s="3">
        <f t="shared" si="444"/>
        <v>0</v>
      </c>
      <c r="AA648" s="23">
        <f t="shared" si="445"/>
        <v>15009155.885164622</v>
      </c>
      <c r="AB648" s="26">
        <f t="shared" si="462"/>
        <v>41061166.687132068</v>
      </c>
      <c r="AC648" s="23">
        <f t="shared" si="463"/>
        <v>45864377.687132068</v>
      </c>
      <c r="AD648" s="23">
        <f t="shared" si="469"/>
        <v>4803211</v>
      </c>
      <c r="AE648" s="24">
        <f t="shared" si="477"/>
        <v>41061166.687132068</v>
      </c>
      <c r="AF648" s="3">
        <f t="shared" si="464"/>
        <v>21444377.429632988</v>
      </c>
      <c r="AG648" s="2">
        <f t="shared" si="446"/>
        <v>0</v>
      </c>
      <c r="AH648" s="2">
        <f t="shared" si="447"/>
        <v>1.588910308099414</v>
      </c>
      <c r="AI648" s="23">
        <f t="shared" si="470"/>
        <v>27655401.394840427</v>
      </c>
      <c r="AJ648" s="23">
        <f t="shared" si="448"/>
        <v>542720.59446458914</v>
      </c>
      <c r="AK648" s="23">
        <f t="shared" si="449"/>
        <v>-32419.9527088826</v>
      </c>
      <c r="AL648" s="23">
        <f t="shared" si="474"/>
        <v>0</v>
      </c>
      <c r="AM648" s="23">
        <f t="shared" si="475"/>
        <v>0</v>
      </c>
      <c r="AN648" s="16">
        <f t="shared" si="465"/>
        <v>0</v>
      </c>
      <c r="AO648" s="23">
        <f t="shared" si="466"/>
        <v>0</v>
      </c>
      <c r="AP648" s="22">
        <f t="shared" si="467"/>
        <v>0</v>
      </c>
      <c r="AQ648" s="30">
        <f t="shared" si="450"/>
        <v>61692559.576082103</v>
      </c>
      <c r="AR648" s="28">
        <f t="shared" si="451"/>
        <v>297272.30953735684</v>
      </c>
      <c r="AS648" s="25">
        <f t="shared" si="452"/>
        <v>52267403.064373225</v>
      </c>
      <c r="AT648" s="32">
        <f t="shared" si="453"/>
        <v>0</v>
      </c>
      <c r="AU648" s="23">
        <f t="shared" si="454"/>
        <v>0</v>
      </c>
      <c r="AV648" s="22">
        <f t="shared" si="455"/>
        <v>7252806.9329818962</v>
      </c>
      <c r="AW648" s="31">
        <f t="shared" si="468"/>
        <v>61692559.576082036</v>
      </c>
      <c r="AX648"/>
      <c r="AY648"/>
      <c r="AZ648"/>
      <c r="BA648"/>
    </row>
    <row r="649" spans="1:53" s="21" customFormat="1" x14ac:dyDescent="0.25">
      <c r="A649">
        <f t="shared" si="476"/>
        <v>367</v>
      </c>
      <c r="B649" t="s">
        <v>9</v>
      </c>
      <c r="C649" s="27">
        <f t="shared" si="433"/>
        <v>0</v>
      </c>
      <c r="D649" s="27">
        <f t="shared" si="456"/>
        <v>0</v>
      </c>
      <c r="E649" s="27" t="b">
        <f t="shared" si="432"/>
        <v>0</v>
      </c>
      <c r="F649" s="29">
        <f t="shared" si="434"/>
        <v>0</v>
      </c>
      <c r="G649" s="27">
        <f t="shared" si="457"/>
        <v>0</v>
      </c>
      <c r="H649" s="22">
        <f t="shared" si="435"/>
        <v>163106277.52943102</v>
      </c>
      <c r="I649" s="23">
        <f t="shared" si="436"/>
        <v>125689886.19938849</v>
      </c>
      <c r="J649" s="23">
        <f t="shared" si="437"/>
        <v>190</v>
      </c>
      <c r="K649" s="19">
        <f t="shared" si="458"/>
        <v>2.5795962310609273</v>
      </c>
      <c r="L649" s="16">
        <f t="shared" si="438"/>
        <v>1.181206491545459</v>
      </c>
      <c r="M649" s="23">
        <f>M648-IF($B649="B",(Percent_Rent_In_Elsies*2.49%/12 * H648)/K648,0)+IF($B649="D",N649,0)+IF(B649="D",AK648)+IF(B649="C",F648*90%)-(Y649-Y648)-IF($B649="A",Q648/K648) + IF($B649="A",Q648/K648)</f>
        <v>-50663.263466888238</v>
      </c>
      <c r="N649" s="23">
        <f t="shared" si="439"/>
        <v>0</v>
      </c>
      <c r="O649" s="22">
        <f t="shared" si="440"/>
        <v>77250.596252787873</v>
      </c>
      <c r="P649" s="22">
        <f t="shared" si="471"/>
        <v>0</v>
      </c>
      <c r="Q649" s="22">
        <f t="shared" si="472"/>
        <v>0</v>
      </c>
      <c r="R649" s="22">
        <f t="shared" si="441"/>
        <v>1732891.203905866</v>
      </c>
      <c r="S649" s="16">
        <f t="shared" si="478"/>
        <v>0</v>
      </c>
      <c r="T649" s="15">
        <f t="shared" si="442"/>
        <v>64935.4690309055</v>
      </c>
      <c r="U649" s="23">
        <f t="shared" si="459"/>
        <v>896508.49103347177</v>
      </c>
      <c r="V649" s="23">
        <f t="shared" si="460"/>
        <v>0</v>
      </c>
      <c r="W649" s="23">
        <f t="shared" si="473"/>
        <v>104082.96939396356</v>
      </c>
      <c r="X649" s="23">
        <f t="shared" si="461"/>
        <v>21462620.740390986</v>
      </c>
      <c r="Y649" s="23">
        <f t="shared" si="443"/>
        <v>3607041.9119070191</v>
      </c>
      <c r="Z649" s="3">
        <f t="shared" si="444"/>
        <v>0</v>
      </c>
      <c r="AA649" s="23">
        <f t="shared" si="445"/>
        <v>15041575.837873505</v>
      </c>
      <c r="AB649" s="26">
        <f t="shared" si="462"/>
        <v>41061166.687132061</v>
      </c>
      <c r="AC649" s="23">
        <f t="shared" si="463"/>
        <v>45864377.687132068</v>
      </c>
      <c r="AD649" s="23">
        <f t="shared" si="469"/>
        <v>4803211</v>
      </c>
      <c r="AE649" s="24">
        <f t="shared" si="477"/>
        <v>41061166.687132068</v>
      </c>
      <c r="AF649" s="3">
        <f t="shared" si="464"/>
        <v>0</v>
      </c>
      <c r="AG649" s="2">
        <f t="shared" si="446"/>
        <v>0</v>
      </c>
      <c r="AH649" s="2">
        <f t="shared" si="447"/>
        <v>1.588910308099414</v>
      </c>
      <c r="AI649" s="23">
        <f t="shared" si="470"/>
        <v>27715137.386139717</v>
      </c>
      <c r="AJ649" s="23">
        <f t="shared" si="448"/>
        <v>542720.59446458914</v>
      </c>
      <c r="AK649" s="23">
        <f t="shared" si="449"/>
        <v>0</v>
      </c>
      <c r="AL649" s="23">
        <f t="shared" si="474"/>
        <v>0</v>
      </c>
      <c r="AM649" s="23">
        <f t="shared" si="475"/>
        <v>0</v>
      </c>
      <c r="AN649" s="16">
        <f t="shared" si="465"/>
        <v>0</v>
      </c>
      <c r="AO649" s="23">
        <f t="shared" si="466"/>
        <v>0</v>
      </c>
      <c r="AP649" s="22">
        <f t="shared" si="467"/>
        <v>0</v>
      </c>
      <c r="AQ649" s="30">
        <f t="shared" si="450"/>
        <v>61692559.576082103</v>
      </c>
      <c r="AR649" s="28">
        <f t="shared" si="451"/>
        <v>297272.30953735684</v>
      </c>
      <c r="AS649" s="25">
        <f t="shared" si="452"/>
        <v>52267403.064373225</v>
      </c>
      <c r="AT649" s="32">
        <f t="shared" si="453"/>
        <v>0</v>
      </c>
      <c r="AU649" s="23">
        <f t="shared" si="454"/>
        <v>0</v>
      </c>
      <c r="AV649" s="22">
        <f t="shared" si="455"/>
        <v>7252806.9329818962</v>
      </c>
      <c r="AW649" s="31">
        <f t="shared" si="468"/>
        <v>61692559.576082036</v>
      </c>
      <c r="AX649"/>
      <c r="AY649"/>
      <c r="AZ649"/>
      <c r="BA649"/>
    </row>
    <row r="650" spans="1:53" x14ac:dyDescent="0.25">
      <c r="A650" s="21">
        <f t="shared" si="476"/>
        <v>367</v>
      </c>
      <c r="B650" s="21" t="s">
        <v>28</v>
      </c>
      <c r="C650" s="27">
        <f t="shared" si="433"/>
        <v>0</v>
      </c>
      <c r="D650" s="27">
        <f t="shared" si="456"/>
        <v>0</v>
      </c>
      <c r="E650" s="27" t="b">
        <f t="shared" ref="E650:E713" si="479">IF(OR(I650&gt;Max_Parcels, AI650&gt;8000000000),TRUE,FALSE)</f>
        <v>0</v>
      </c>
      <c r="F650" s="29">
        <f t="shared" si="434"/>
        <v>0</v>
      </c>
      <c r="G650" s="27">
        <f t="shared" si="457"/>
        <v>0</v>
      </c>
      <c r="H650" s="22">
        <f t="shared" si="435"/>
        <v>163106277.52943102</v>
      </c>
      <c r="I650" s="23">
        <f t="shared" si="436"/>
        <v>125689886.19938849</v>
      </c>
      <c r="J650" s="23">
        <f t="shared" si="437"/>
        <v>190</v>
      </c>
      <c r="K650" s="19">
        <f t="shared" si="458"/>
        <v>2.5795962310609273</v>
      </c>
      <c r="L650" s="16">
        <f t="shared" si="438"/>
        <v>1.181206491545459</v>
      </c>
      <c r="M650" s="23">
        <f>M649-IF($B650="B",(Percent_Rent_In_Elsies*2.49%/12 * H649)/K649,0)+IF($B650="D",N650,0)+IF(B650="D",AK649)+IF(B650="C",F649*90%)-(Y650-Y649)-IF($B650="A",Q649/K649) + IF($B650="A",Q649/K649)</f>
        <v>-50663.263466888238</v>
      </c>
      <c r="N650" s="23">
        <f t="shared" si="439"/>
        <v>0</v>
      </c>
      <c r="O650" s="22">
        <f t="shared" si="440"/>
        <v>0</v>
      </c>
      <c r="P650" s="22">
        <f t="shared" si="471"/>
        <v>0</v>
      </c>
      <c r="Q650" s="22">
        <f t="shared" si="472"/>
        <v>77250.596252787873</v>
      </c>
      <c r="R650" s="22">
        <f t="shared" si="441"/>
        <v>1732891.203905866</v>
      </c>
      <c r="S650" s="16">
        <f t="shared" si="478"/>
        <v>0</v>
      </c>
      <c r="T650" s="15">
        <f t="shared" si="442"/>
        <v>0</v>
      </c>
      <c r="U650" s="23">
        <f t="shared" si="459"/>
        <v>896508.49103347177</v>
      </c>
      <c r="V650" s="23">
        <f t="shared" si="460"/>
        <v>0</v>
      </c>
      <c r="W650" s="23">
        <f t="shared" si="473"/>
        <v>0</v>
      </c>
      <c r="X650" s="23">
        <f t="shared" si="461"/>
        <v>21462620.740390986</v>
      </c>
      <c r="Y650" s="23">
        <f t="shared" si="443"/>
        <v>3607041.9119070191</v>
      </c>
      <c r="Z650" s="3">
        <f t="shared" si="444"/>
        <v>5204.1484696981788</v>
      </c>
      <c r="AA650" s="23">
        <f t="shared" si="445"/>
        <v>15119638.064918978</v>
      </c>
      <c r="AB650" s="26">
        <f t="shared" si="462"/>
        <v>41061166.687132053</v>
      </c>
      <c r="AC650" s="23">
        <f t="shared" si="463"/>
        <v>45864377.687132068</v>
      </c>
      <c r="AD650" s="23">
        <f t="shared" si="469"/>
        <v>4803211</v>
      </c>
      <c r="AE650" s="24">
        <f t="shared" si="477"/>
        <v>41061166.687132068</v>
      </c>
      <c r="AF650" s="3">
        <f t="shared" si="464"/>
        <v>0</v>
      </c>
      <c r="AG650" s="2">
        <f t="shared" si="446"/>
        <v>2.9121750837159625E-3</v>
      </c>
      <c r="AH650" s="2">
        <f t="shared" si="447"/>
        <v>1.588910308099414</v>
      </c>
      <c r="AI650" s="23">
        <f t="shared" si="470"/>
        <v>27858972.40519309</v>
      </c>
      <c r="AJ650" s="23">
        <f t="shared" si="448"/>
        <v>542720.59446458914</v>
      </c>
      <c r="AK650" s="23">
        <f t="shared" si="449"/>
        <v>0</v>
      </c>
      <c r="AL650" s="23">
        <f t="shared" si="474"/>
        <v>0</v>
      </c>
      <c r="AM650" s="23">
        <f t="shared" si="475"/>
        <v>0</v>
      </c>
      <c r="AN650" s="16">
        <f t="shared" si="465"/>
        <v>0</v>
      </c>
      <c r="AO650" s="23">
        <f t="shared" si="466"/>
        <v>0</v>
      </c>
      <c r="AP650" s="22">
        <f t="shared" si="467"/>
        <v>0</v>
      </c>
      <c r="AQ650" s="30">
        <f t="shared" si="450"/>
        <v>61692559.576082103</v>
      </c>
      <c r="AR650" s="28">
        <f t="shared" si="451"/>
        <v>297272.30953735684</v>
      </c>
      <c r="AS650" s="25">
        <f t="shared" si="452"/>
        <v>52267403.064373225</v>
      </c>
      <c r="AT650" s="32">
        <f t="shared" si="453"/>
        <v>10408.296939396358</v>
      </c>
      <c r="AU650" s="23">
        <f t="shared" si="454"/>
        <v>10408.296939396358</v>
      </c>
      <c r="AV650" s="22">
        <f t="shared" si="455"/>
        <v>7317742.4020128017</v>
      </c>
      <c r="AW650" s="31">
        <f t="shared" si="468"/>
        <v>61692559.576082043</v>
      </c>
    </row>
    <row r="651" spans="1:53" x14ac:dyDescent="0.25">
      <c r="A651">
        <f t="shared" si="476"/>
        <v>368</v>
      </c>
      <c r="B651" t="s">
        <v>6</v>
      </c>
      <c r="C651" s="27">
        <f t="shared" ref="C651:C714" si="480">IF(E650 = TRUE, 0, IF(AND($B651="A",P650&gt;0),P650,0)+IFERROR(IF($B651="A",Percent_Elsies*95%*AN647),0))</f>
        <v>0</v>
      </c>
      <c r="D651" s="27">
        <f t="shared" si="456"/>
        <v>0</v>
      </c>
      <c r="E651" s="27" t="b">
        <f t="shared" si="479"/>
        <v>0</v>
      </c>
      <c r="F651" s="29">
        <f t="shared" ref="F651:F714" si="481">D651/K651</f>
        <v>0</v>
      </c>
      <c r="G651" s="27">
        <f t="shared" si="457"/>
        <v>0</v>
      </c>
      <c r="H651" s="22">
        <f t="shared" ref="H651:H714" si="482">(H650*K651/K650+G651+D651)*IF(B651="A",(1+Inflation_Rate/12),1)</f>
        <v>165841066.9265576</v>
      </c>
      <c r="I651" s="23">
        <f t="shared" ref="I651:I714" si="483">I650+(G651+D651)/L651</f>
        <v>125689886.19938849</v>
      </c>
      <c r="J651" s="23">
        <f t="shared" ref="J651:J714" si="484">J650+IF(AND($B651="A",M651&lt;0,AR650&gt;0,E650=FALSE),MIN(_xlfn.FLOOR.MATH(1 + (-M651*2)/(Buy_On_Revalue)),30),0)</f>
        <v>193</v>
      </c>
      <c r="K651" s="19">
        <f t="shared" si="458"/>
        <v>2.6184839666936988</v>
      </c>
      <c r="L651" s="16">
        <f t="shared" ref="L651:L714" si="485">(L650/K650)*K651*IF(B651="A",(1+Inflation_Rate/12),1)</f>
        <v>1.2010116826014119</v>
      </c>
      <c r="M651" s="23">
        <f>M650-IF($B651="B",(Percent_Rent_In_Elsies*2.49%/12 * H650)/K650,0)+IF($B651="D",N651,0)+IF(B651="D",AK650)+IF(B651="C",F650*90%)-(Y651-Y650)-IF($B651="A",Q650/K650) + IF($B651="A",Q650/K650)</f>
        <v>-50663.263466888246</v>
      </c>
      <c r="N651" s="23">
        <f t="shared" ref="N651:N714" si="486">IF(B651="D", IF(V650&gt;(Percent_Elsies*(S650+V650)),V650-(Percent_Elsies)*(S650+V650),0),0)</f>
        <v>0</v>
      </c>
      <c r="O651" s="22">
        <f t="shared" ref="O651:O714" si="487">IF(B651="D",IF(S650&gt;Percent_Dollars*(S650+V650),S650-(Percent_Dollars*(S650+V650)),0),0)</f>
        <v>0</v>
      </c>
      <c r="P651" s="22">
        <f t="shared" si="471"/>
        <v>0</v>
      </c>
      <c r="Q651" s="22">
        <f t="shared" si="472"/>
        <v>0</v>
      </c>
      <c r="R651" s="22">
        <f t="shared" ref="R651:R714" si="488">R650+IF($B651="B",5%*AN651,0)-IF(B651="B",R650/12,0)+IF($B651="C", AP650,0)</f>
        <v>1732891.203905866</v>
      </c>
      <c r="S651" s="16">
        <f t="shared" si="478"/>
        <v>0</v>
      </c>
      <c r="T651" s="15">
        <f t="shared" ref="T651:T714" si="489">IF($B651="E",0,T650+IF(B651="B", Percent_Dollars*95%*AN651,0)  + IF($B651="D",N651*MM_Bottom*K651)+IF($B651="D",S650-O651))</f>
        <v>0</v>
      </c>
      <c r="U651" s="23">
        <f t="shared" si="459"/>
        <v>896508.49103347177</v>
      </c>
      <c r="V651" s="23">
        <f t="shared" si="460"/>
        <v>0</v>
      </c>
      <c r="W651" s="23">
        <f t="shared" si="473"/>
        <v>29946.778229326424</v>
      </c>
      <c r="X651" s="23">
        <f t="shared" si="461"/>
        <v>21458694.704510149</v>
      </c>
      <c r="Y651" s="23">
        <f t="shared" ref="Y651:Y714" si="490">50%*$H$10*(AS650/$AS$10)*((4/3)/12+2.49%/4)</f>
        <v>3607041.9119070191</v>
      </c>
      <c r="Z651" s="3">
        <f t="shared" ref="Z651:Z714" si="491">IF($B651="E",W650*3.5%/Percent_Elsies,0)</f>
        <v>0</v>
      </c>
      <c r="AA651" s="23">
        <f t="shared" ref="AA651:AA714" si="492">AA650+IF($B651="E",W650*52.5%/Percent_Elsies,0)-IF($B651="D",AK650)</f>
        <v>15119638.064918978</v>
      </c>
      <c r="AB651" s="26">
        <f t="shared" si="462"/>
        <v>41061166.687132061</v>
      </c>
      <c r="AC651" s="23">
        <f t="shared" si="463"/>
        <v>45864377.687132068</v>
      </c>
      <c r="AD651" s="23">
        <f t="shared" si="469"/>
        <v>4803211</v>
      </c>
      <c r="AE651" s="24">
        <f t="shared" si="477"/>
        <v>41061166.687132068</v>
      </c>
      <c r="AF651" s="3">
        <f t="shared" si="464"/>
        <v>0</v>
      </c>
      <c r="AG651" s="2">
        <f t="shared" ref="AG651:AG714" si="493">IF($B651="E",(Z651/AF649)*12,0)</f>
        <v>0</v>
      </c>
      <c r="AH651" s="2">
        <f t="shared" ref="AH651:AH714" si="494">40%*H651/AE651</f>
        <v>1.6155514351571469</v>
      </c>
      <c r="AI651" s="23">
        <f t="shared" si="470"/>
        <v>28278949.896572918</v>
      </c>
      <c r="AJ651" s="23">
        <f t="shared" ref="AJ651:AJ714" si="495">AJ650*K650/K651</f>
        <v>534660.52028867253</v>
      </c>
      <c r="AK651" s="23">
        <f t="shared" ref="AK651:AK714" si="496">IF($B651="C",((37/25)*1000/K651)*AI651/1000000 - AM650/1000000,0)</f>
        <v>0</v>
      </c>
      <c r="AL651" s="23">
        <f t="shared" si="474"/>
        <v>0</v>
      </c>
      <c r="AM651" s="23">
        <f t="shared" si="475"/>
        <v>0</v>
      </c>
      <c r="AN651" s="16">
        <f t="shared" si="465"/>
        <v>0</v>
      </c>
      <c r="AO651" s="23">
        <f t="shared" si="466"/>
        <v>0</v>
      </c>
      <c r="AP651" s="22">
        <f t="shared" si="467"/>
        <v>0</v>
      </c>
      <c r="AQ651" s="30">
        <f t="shared" ref="AQ651:AQ714" si="497">(AQ650+IF($B651="B",AN651*(5%+95%*Percent_Dollars))+IFERROR(IF($B651="A",AN647*95%*Percent_Elsies),0)+IF($B651="B",D651)+AP651+IF($B651="B",(Percent_Rent_In_Elsies*2.49%*H650/12)*MM_Top,0)-IF($B651="C",F650*MM_Bottom*K651*65%)) + IF($B651="A",Q650*(MM_Top - MM_Bottom)) - IF($B651="A",Q650)</f>
        <v>61615386.230425566</v>
      </c>
      <c r="AR651" s="28">
        <f t="shared" ref="AR651:AR714" si="498">(AR650+IF($B651="B",((Percent_Rent_In_Elsies)*2.49%*H650/12)*MM_Top,0)-IF($B651="D",N651*MM_Bottom*K651)-IF($B651="C",F650*MM_Bottom*K651*65%)) + IF($B651="A",Q650*(MM_Top - MM_Bottom))</f>
        <v>297349.56013360963</v>
      </c>
      <c r="AS651" s="25">
        <f t="shared" ref="AS651:AS714" si="499">AS650+G651+D651</f>
        <v>52267403.064373225</v>
      </c>
      <c r="AT651" s="32">
        <f t="shared" ref="AT651:AT714" si="500">IF($B651="E",W650*7%/Percent_Elsies,0)</f>
        <v>0</v>
      </c>
      <c r="AU651" s="23">
        <f t="shared" ref="AU651:AU714" si="501">IF($B651="E",W650*7%/Percent_Elsies,0)</f>
        <v>0</v>
      </c>
      <c r="AV651" s="22">
        <f t="shared" ref="AV651:AV714" si="502">AV650+IF($B651="E",T650*30%/Percent_Dollars)</f>
        <v>7317742.4020128017</v>
      </c>
      <c r="AW651" s="31">
        <f t="shared" si="468"/>
        <v>61615386.230425499</v>
      </c>
    </row>
    <row r="652" spans="1:53" x14ac:dyDescent="0.25">
      <c r="A652">
        <f t="shared" si="476"/>
        <v>368</v>
      </c>
      <c r="B652" t="s">
        <v>7</v>
      </c>
      <c r="C652" s="27">
        <f t="shared" si="480"/>
        <v>0</v>
      </c>
      <c r="D652" s="27">
        <f t="shared" ref="D652:D715" si="503">IF(AND($B652="B",M652&lt;0,AR651&gt;0,E651=FALSE),MIN(AR651,Buy_On_Revalue*K652*(J651-J650)),0)</f>
        <v>297349.56013360963</v>
      </c>
      <c r="E652" s="27" t="b">
        <f t="shared" si="479"/>
        <v>0</v>
      </c>
      <c r="F652" s="29">
        <f t="shared" si="481"/>
        <v>113557.90752045975</v>
      </c>
      <c r="G652" s="27">
        <f t="shared" ref="G652:G715" si="504">C652</f>
        <v>0</v>
      </c>
      <c r="H652" s="22">
        <f t="shared" si="482"/>
        <v>166138416.48669121</v>
      </c>
      <c r="I652" s="23">
        <f t="shared" si="483"/>
        <v>125937468.77035028</v>
      </c>
      <c r="J652" s="23">
        <f t="shared" si="484"/>
        <v>193</v>
      </c>
      <c r="K652" s="19">
        <f t="shared" ref="K652:K715" si="505">IF(J652-J651 &gt; 0,K651*(1+0.005)^(J652-J651),K651)</f>
        <v>2.6184839666936988</v>
      </c>
      <c r="L652" s="16">
        <f t="shared" si="485"/>
        <v>1.2010116826014119</v>
      </c>
      <c r="M652" s="23">
        <f>M651-IF($B652="B",(Percent_Rent_In_Elsies*2.49%/12 * H651)/K651,0)+IF($B652="D",N652,0)+IF(B652="D",AK651)+IF(B652="C",F651*90%)-(Y652-Y651)-IF($B652="A",Q651/K651) + IF($B652="A",Q651/K651)</f>
        <v>-116373.08224938015</v>
      </c>
      <c r="N652" s="23">
        <f t="shared" si="486"/>
        <v>0</v>
      </c>
      <c r="O652" s="22">
        <f t="shared" si="487"/>
        <v>0</v>
      </c>
      <c r="P652" s="22">
        <f t="shared" si="471"/>
        <v>0</v>
      </c>
      <c r="Q652" s="22">
        <f t="shared" si="472"/>
        <v>0</v>
      </c>
      <c r="R652" s="22">
        <f t="shared" si="488"/>
        <v>1588483.6035803771</v>
      </c>
      <c r="S652" s="16">
        <f t="shared" si="478"/>
        <v>144407.60032548883</v>
      </c>
      <c r="T652" s="15">
        <f t="shared" si="489"/>
        <v>0</v>
      </c>
      <c r="U652" s="23">
        <f t="shared" ref="U652:U715" si="506">U651-IF($B652="B",U651/12)+IF($B652="C",AO651)+IF(B652="C",F651*10%)</f>
        <v>821799.45011401584</v>
      </c>
      <c r="V652" s="23">
        <f t="shared" ref="V652:V715" si="507">IF($B652="D", 0, V651+IF($B652="B",U651/12,0))</f>
        <v>74709.040919455976</v>
      </c>
      <c r="W652" s="23">
        <f t="shared" si="473"/>
        <v>29946.778229326424</v>
      </c>
      <c r="X652" s="23">
        <f t="shared" ref="X652:X715" si="508">X651+IFERROR(IF($B652="A",Z651,0),0)  + AT651 + AU651 - IF($B652="A",Q651/K651)</f>
        <v>21458694.704510149</v>
      </c>
      <c r="Y652" s="23">
        <f t="shared" si="490"/>
        <v>3607041.9119070191</v>
      </c>
      <c r="Z652" s="3">
        <f t="shared" si="491"/>
        <v>0</v>
      </c>
      <c r="AA652" s="23">
        <f t="shared" si="492"/>
        <v>15119638.064918978</v>
      </c>
      <c r="AB652" s="26">
        <f t="shared" ref="AB652:AB715" si="509">M652+SUM(U652:AA652)+AO652+AT652+AU652</f>
        <v>41061166.687132061</v>
      </c>
      <c r="AC652" s="23">
        <f t="shared" ref="AC652:AC715" si="510">AC651+G652+IF($B652="C",F651)</f>
        <v>45864377.687132068</v>
      </c>
      <c r="AD652" s="23">
        <f t="shared" si="469"/>
        <v>4803211</v>
      </c>
      <c r="AE652" s="24">
        <f t="shared" si="477"/>
        <v>41061166.687132068</v>
      </c>
      <c r="AF652" s="3">
        <f t="shared" ref="AF652:AF715" si="511">IF($B652="C",MAX(AE652-AA652-Y652-U652-V652-W652-AO652-AT652-AU652,0.0001),0)</f>
        <v>0</v>
      </c>
      <c r="AG652" s="2">
        <f t="shared" si="493"/>
        <v>0</v>
      </c>
      <c r="AH652" s="2">
        <f t="shared" si="494"/>
        <v>1.6184480850492386</v>
      </c>
      <c r="AI652" s="23">
        <f t="shared" si="470"/>
        <v>28278949.896572918</v>
      </c>
      <c r="AJ652" s="23">
        <f t="shared" si="495"/>
        <v>534660.52028867253</v>
      </c>
      <c r="AK652" s="23">
        <f t="shared" si="496"/>
        <v>0</v>
      </c>
      <c r="AL652" s="23">
        <f t="shared" si="474"/>
        <v>623548.50173249096</v>
      </c>
      <c r="AM652" s="23">
        <f t="shared" si="475"/>
        <v>50008014954.227371</v>
      </c>
      <c r="AN652" s="16">
        <f t="shared" ref="AN652:AN715" si="512">IF($B652="B",(G646)/2,0)</f>
        <v>0</v>
      </c>
      <c r="AO652" s="23">
        <f t="shared" ref="AO652:AO715" si="513">IF($B652="B",(Percent_Rent_In_Elsies*2.49%/12*H651)/K651,0)</f>
        <v>65709.8187824919</v>
      </c>
      <c r="AP652" s="22">
        <f t="shared" ref="AP652:AP715" si="514">IF($B652="B",(1-Percent_Rent_In_Elsies)*2.49%*H651/12,0)</f>
        <v>172060.10693630352</v>
      </c>
      <c r="AQ652" s="30">
        <f t="shared" si="497"/>
        <v>62255393.493522823</v>
      </c>
      <c r="AR652" s="28">
        <f t="shared" si="498"/>
        <v>467947.15616095462</v>
      </c>
      <c r="AS652" s="25">
        <f t="shared" si="499"/>
        <v>52564752.624506831</v>
      </c>
      <c r="AT652" s="32">
        <f t="shared" si="500"/>
        <v>0</v>
      </c>
      <c r="AU652" s="23">
        <f t="shared" si="501"/>
        <v>0</v>
      </c>
      <c r="AV652" s="22">
        <f t="shared" si="502"/>
        <v>7317742.4020128017</v>
      </c>
      <c r="AW652" s="31">
        <f t="shared" ref="AW652:AW715" si="515">SUM(AR652:AS652)+AV652 +SUM(O652:T652)+AP652</f>
        <v>62255393.493522763</v>
      </c>
    </row>
    <row r="653" spans="1:53" x14ac:dyDescent="0.25">
      <c r="A653">
        <f t="shared" si="476"/>
        <v>368</v>
      </c>
      <c r="B653" t="s">
        <v>8</v>
      </c>
      <c r="C653" s="27">
        <f t="shared" si="480"/>
        <v>0</v>
      </c>
      <c r="D653" s="27">
        <f t="shared" si="503"/>
        <v>0</v>
      </c>
      <c r="E653" s="27" t="b">
        <f t="shared" si="479"/>
        <v>0</v>
      </c>
      <c r="F653" s="29">
        <f t="shared" si="481"/>
        <v>0</v>
      </c>
      <c r="G653" s="27">
        <f t="shared" si="504"/>
        <v>0</v>
      </c>
      <c r="H653" s="22">
        <f t="shared" si="482"/>
        <v>166138416.48669121</v>
      </c>
      <c r="I653" s="23">
        <f t="shared" si="483"/>
        <v>125937468.77035028</v>
      </c>
      <c r="J653" s="23">
        <f t="shared" si="484"/>
        <v>193</v>
      </c>
      <c r="K653" s="19">
        <f t="shared" si="505"/>
        <v>2.6184839666936988</v>
      </c>
      <c r="L653" s="16">
        <f t="shared" si="485"/>
        <v>1.2010116826014119</v>
      </c>
      <c r="M653" s="23">
        <f>M652-IF($B653="B",(Percent_Rent_In_Elsies*2.49%/12 * H652)/K652,0)+IF($B653="D",N653,0)+IF(B653="D",AK652)+IF(B653="C",F652*90%)-(Y653-Y652)-IF($B653="A",Q652/K652) + IF($B653="A",Q652/K652)</f>
        <v>-34691.44790417084</v>
      </c>
      <c r="N653" s="23">
        <f t="shared" si="486"/>
        <v>0</v>
      </c>
      <c r="O653" s="22">
        <f t="shared" si="487"/>
        <v>0</v>
      </c>
      <c r="P653" s="22">
        <f t="shared" si="471"/>
        <v>0</v>
      </c>
      <c r="Q653" s="22">
        <f t="shared" si="472"/>
        <v>0</v>
      </c>
      <c r="R653" s="22">
        <f t="shared" si="488"/>
        <v>1760543.7105166805</v>
      </c>
      <c r="S653" s="16">
        <f t="shared" si="478"/>
        <v>144407.60032548883</v>
      </c>
      <c r="T653" s="15">
        <f t="shared" si="489"/>
        <v>0</v>
      </c>
      <c r="U653" s="23">
        <f t="shared" si="506"/>
        <v>898865.05964855372</v>
      </c>
      <c r="V653" s="23">
        <f t="shared" si="507"/>
        <v>74709.040919455976</v>
      </c>
      <c r="W653" s="23">
        <f t="shared" si="473"/>
        <v>29946.778229326424</v>
      </c>
      <c r="X653" s="23">
        <f t="shared" si="508"/>
        <v>21458694.704510149</v>
      </c>
      <c r="Y653" s="23">
        <f t="shared" si="490"/>
        <v>3627562.3943302236</v>
      </c>
      <c r="Z653" s="3">
        <f t="shared" si="491"/>
        <v>0</v>
      </c>
      <c r="AA653" s="23">
        <f t="shared" si="492"/>
        <v>15119638.064918978</v>
      </c>
      <c r="AB653" s="26">
        <f t="shared" si="509"/>
        <v>41174724.594652519</v>
      </c>
      <c r="AC653" s="23">
        <f t="shared" si="510"/>
        <v>45977935.594652526</v>
      </c>
      <c r="AD653" s="23">
        <f t="shared" ref="AD653:AD716" si="516">AD652</f>
        <v>4803211</v>
      </c>
      <c r="AE653" s="24">
        <f t="shared" si="477"/>
        <v>41174724.594652526</v>
      </c>
      <c r="AF653" s="3">
        <f t="shared" si="511"/>
        <v>21424003.256605987</v>
      </c>
      <c r="AG653" s="2">
        <f t="shared" si="493"/>
        <v>0</v>
      </c>
      <c r="AH653" s="2">
        <f t="shared" si="494"/>
        <v>1.6139844831726506</v>
      </c>
      <c r="AI653" s="23">
        <f t="shared" ref="AI653:AI716" si="517">AA653/(AJ653/1000000)</f>
        <v>28278949.896572918</v>
      </c>
      <c r="AJ653" s="23">
        <f t="shared" si="495"/>
        <v>534660.52028867253</v>
      </c>
      <c r="AK653" s="23">
        <f t="shared" si="496"/>
        <v>-34024.39757131302</v>
      </c>
      <c r="AL653" s="23">
        <f t="shared" si="474"/>
        <v>0</v>
      </c>
      <c r="AM653" s="23">
        <f t="shared" si="475"/>
        <v>0</v>
      </c>
      <c r="AN653" s="16">
        <f t="shared" si="512"/>
        <v>0</v>
      </c>
      <c r="AO653" s="23">
        <f t="shared" si="513"/>
        <v>0</v>
      </c>
      <c r="AP653" s="22">
        <f t="shared" si="514"/>
        <v>0</v>
      </c>
      <c r="AQ653" s="30">
        <f t="shared" si="497"/>
        <v>62063952.412969805</v>
      </c>
      <c r="AR653" s="28">
        <f t="shared" si="498"/>
        <v>276506.0756079334</v>
      </c>
      <c r="AS653" s="25">
        <f t="shared" si="499"/>
        <v>52564752.624506831</v>
      </c>
      <c r="AT653" s="32">
        <f t="shared" si="500"/>
        <v>0</v>
      </c>
      <c r="AU653" s="23">
        <f t="shared" si="501"/>
        <v>0</v>
      </c>
      <c r="AV653" s="22">
        <f t="shared" si="502"/>
        <v>7317742.4020128017</v>
      </c>
      <c r="AW653" s="31">
        <f t="shared" si="515"/>
        <v>62063952.412969738</v>
      </c>
    </row>
    <row r="654" spans="1:53" x14ac:dyDescent="0.25">
      <c r="A654" s="21">
        <f t="shared" si="476"/>
        <v>368</v>
      </c>
      <c r="B654" s="21" t="s">
        <v>9</v>
      </c>
      <c r="C654" s="27">
        <f t="shared" si="480"/>
        <v>0</v>
      </c>
      <c r="D654" s="27">
        <f t="shared" si="503"/>
        <v>0</v>
      </c>
      <c r="E654" s="27" t="b">
        <f t="shared" si="479"/>
        <v>0</v>
      </c>
      <c r="F654" s="29">
        <f t="shared" si="481"/>
        <v>0</v>
      </c>
      <c r="G654" s="27">
        <f t="shared" si="504"/>
        <v>0</v>
      </c>
      <c r="H654" s="22">
        <f t="shared" si="482"/>
        <v>166138416.48669121</v>
      </c>
      <c r="I654" s="23">
        <f t="shared" si="483"/>
        <v>125937468.77035028</v>
      </c>
      <c r="J654" s="23">
        <f t="shared" si="484"/>
        <v>193</v>
      </c>
      <c r="K654" s="19">
        <f t="shared" si="505"/>
        <v>2.6184839666936988</v>
      </c>
      <c r="L654" s="16">
        <f t="shared" si="485"/>
        <v>1.2010116826014119</v>
      </c>
      <c r="M654" s="23">
        <f>M653-IF($B654="B",(Percent_Rent_In_Elsies*2.49%/12 * H653)/K653,0)+IF($B654="D",N654,0)+IF(B654="D",AK653)+IF(B654="C",F653*90%)-(Y654-Y653)-IF($B654="A",Q653/K653) + IF($B654="A",Q653/K653)</f>
        <v>-68715.84547548386</v>
      </c>
      <c r="N654" s="23">
        <f t="shared" si="486"/>
        <v>0</v>
      </c>
      <c r="O654" s="22">
        <f t="shared" si="487"/>
        <v>78672.60795200539</v>
      </c>
      <c r="P654" s="22">
        <f t="shared" si="471"/>
        <v>0</v>
      </c>
      <c r="Q654" s="22">
        <f t="shared" si="472"/>
        <v>0</v>
      </c>
      <c r="R654" s="22">
        <f t="shared" si="488"/>
        <v>1760543.7105166805</v>
      </c>
      <c r="S654" s="16">
        <f t="shared" si="478"/>
        <v>0</v>
      </c>
      <c r="T654" s="15">
        <f t="shared" si="489"/>
        <v>65734.992373483445</v>
      </c>
      <c r="U654" s="23">
        <f t="shared" si="506"/>
        <v>898865.05964855372</v>
      </c>
      <c r="V654" s="23">
        <f t="shared" si="507"/>
        <v>0</v>
      </c>
      <c r="W654" s="23">
        <f t="shared" si="473"/>
        <v>104655.81914878241</v>
      </c>
      <c r="X654" s="23">
        <f t="shared" si="508"/>
        <v>21458694.704510149</v>
      </c>
      <c r="Y654" s="23">
        <f t="shared" si="490"/>
        <v>3627562.3943302236</v>
      </c>
      <c r="Z654" s="3">
        <f t="shared" si="491"/>
        <v>0</v>
      </c>
      <c r="AA654" s="23">
        <f t="shared" si="492"/>
        <v>15153662.46249029</v>
      </c>
      <c r="AB654" s="26">
        <f t="shared" si="509"/>
        <v>41174724.594652511</v>
      </c>
      <c r="AC654" s="23">
        <f t="shared" si="510"/>
        <v>45977935.594652526</v>
      </c>
      <c r="AD654" s="23">
        <f t="shared" si="516"/>
        <v>4803211</v>
      </c>
      <c r="AE654" s="24">
        <f t="shared" si="477"/>
        <v>41174724.594652526</v>
      </c>
      <c r="AF654" s="3">
        <f t="shared" si="511"/>
        <v>0</v>
      </c>
      <c r="AG654" s="2">
        <f t="shared" si="493"/>
        <v>0</v>
      </c>
      <c r="AH654" s="2">
        <f t="shared" si="494"/>
        <v>1.6139844831726506</v>
      </c>
      <c r="AI654" s="23">
        <f t="shared" si="517"/>
        <v>28342587.281942129</v>
      </c>
      <c r="AJ654" s="23">
        <f t="shared" si="495"/>
        <v>534660.52028867253</v>
      </c>
      <c r="AK654" s="23">
        <f t="shared" si="496"/>
        <v>0</v>
      </c>
      <c r="AL654" s="23">
        <f t="shared" si="474"/>
        <v>0</v>
      </c>
      <c r="AM654" s="23">
        <f t="shared" si="475"/>
        <v>0</v>
      </c>
      <c r="AN654" s="16">
        <f t="shared" si="512"/>
        <v>0</v>
      </c>
      <c r="AO654" s="23">
        <f t="shared" si="513"/>
        <v>0</v>
      </c>
      <c r="AP654" s="22">
        <f t="shared" si="514"/>
        <v>0</v>
      </c>
      <c r="AQ654" s="30">
        <f t="shared" si="497"/>
        <v>62063952.412969805</v>
      </c>
      <c r="AR654" s="28">
        <f t="shared" si="498"/>
        <v>276506.0756079334</v>
      </c>
      <c r="AS654" s="25">
        <f t="shared" si="499"/>
        <v>52564752.624506831</v>
      </c>
      <c r="AT654" s="32">
        <f t="shared" si="500"/>
        <v>0</v>
      </c>
      <c r="AU654" s="23">
        <f t="shared" si="501"/>
        <v>0</v>
      </c>
      <c r="AV654" s="22">
        <f t="shared" si="502"/>
        <v>7317742.4020128017</v>
      </c>
      <c r="AW654" s="31">
        <f t="shared" si="515"/>
        <v>62063952.412969738</v>
      </c>
      <c r="AX654" s="21"/>
      <c r="AY654" s="21"/>
      <c r="AZ654" s="21"/>
      <c r="BA654" s="21"/>
    </row>
    <row r="655" spans="1:53" x14ac:dyDescent="0.25">
      <c r="A655" s="21">
        <f t="shared" si="476"/>
        <v>368</v>
      </c>
      <c r="B655" s="21" t="s">
        <v>28</v>
      </c>
      <c r="C655" s="27">
        <f t="shared" si="480"/>
        <v>0</v>
      </c>
      <c r="D655" s="27">
        <f t="shared" si="503"/>
        <v>0</v>
      </c>
      <c r="E655" s="27" t="b">
        <f t="shared" si="479"/>
        <v>0</v>
      </c>
      <c r="F655" s="29">
        <f t="shared" si="481"/>
        <v>0</v>
      </c>
      <c r="G655" s="27">
        <f t="shared" si="504"/>
        <v>0</v>
      </c>
      <c r="H655" s="22">
        <f t="shared" si="482"/>
        <v>166138416.48669121</v>
      </c>
      <c r="I655" s="23">
        <f t="shared" si="483"/>
        <v>125937468.77035028</v>
      </c>
      <c r="J655" s="23">
        <f t="shared" si="484"/>
        <v>193</v>
      </c>
      <c r="K655" s="19">
        <f t="shared" si="505"/>
        <v>2.6184839666936988</v>
      </c>
      <c r="L655" s="16">
        <f t="shared" si="485"/>
        <v>1.2010116826014119</v>
      </c>
      <c r="M655" s="23">
        <f>M654-IF($B655="B",(Percent_Rent_In_Elsies*2.49%/12 * H654)/K654,0)+IF($B655="D",N655,0)+IF(B655="D",AK654)+IF(B655="C",F654*90%)-(Y655-Y654)-IF($B655="A",Q654/K654) + IF($B655="A",Q654/K654)</f>
        <v>-68715.84547548386</v>
      </c>
      <c r="N655" s="23">
        <f t="shared" si="486"/>
        <v>0</v>
      </c>
      <c r="O655" s="22">
        <f t="shared" si="487"/>
        <v>0</v>
      </c>
      <c r="P655" s="22">
        <f t="shared" ref="P655:P718" si="518">IF(AG655 &gt; Retail_Freeze_Above, O654,0)</f>
        <v>0</v>
      </c>
      <c r="Q655" s="22">
        <f t="shared" ref="Q655:Q718" si="519">IF(AG655&lt;=Retail_Freeze_Above,O654,0)</f>
        <v>78672.60795200539</v>
      </c>
      <c r="R655" s="22">
        <f t="shared" si="488"/>
        <v>1760543.7105166805</v>
      </c>
      <c r="S655" s="16">
        <f t="shared" si="478"/>
        <v>0</v>
      </c>
      <c r="T655" s="15">
        <f t="shared" si="489"/>
        <v>0</v>
      </c>
      <c r="U655" s="23">
        <f t="shared" si="506"/>
        <v>898865.05964855372</v>
      </c>
      <c r="V655" s="23">
        <f t="shared" si="507"/>
        <v>0</v>
      </c>
      <c r="W655" s="23">
        <f t="shared" ref="W655:W718" si="520">IF($B655="E",0,W654+IF(B655="D",V654,0)+IF($B655="A",G655))-IF($B655="D",N655)+IF($B655="A",Q654/K654)</f>
        <v>0</v>
      </c>
      <c r="X655" s="23">
        <f t="shared" si="508"/>
        <v>21458694.704510149</v>
      </c>
      <c r="Y655" s="23">
        <f t="shared" si="490"/>
        <v>3627562.3943302236</v>
      </c>
      <c r="Z655" s="3">
        <f t="shared" si="491"/>
        <v>5232.7909574391215</v>
      </c>
      <c r="AA655" s="23">
        <f t="shared" si="492"/>
        <v>15232154.326851876</v>
      </c>
      <c r="AB655" s="26">
        <f t="shared" si="509"/>
        <v>41174724.594652511</v>
      </c>
      <c r="AC655" s="23">
        <f t="shared" si="510"/>
        <v>45977935.594652526</v>
      </c>
      <c r="AD655" s="23">
        <f t="shared" si="516"/>
        <v>4803211</v>
      </c>
      <c r="AE655" s="24">
        <f t="shared" si="477"/>
        <v>41174724.594652526</v>
      </c>
      <c r="AF655" s="3">
        <f t="shared" si="511"/>
        <v>0</v>
      </c>
      <c r="AG655" s="2">
        <f t="shared" si="493"/>
        <v>2.9309877681197322E-3</v>
      </c>
      <c r="AH655" s="2">
        <f t="shared" si="494"/>
        <v>1.6139844831726506</v>
      </c>
      <c r="AI655" s="23">
        <f t="shared" si="517"/>
        <v>28489394.202189777</v>
      </c>
      <c r="AJ655" s="23">
        <f t="shared" si="495"/>
        <v>534660.52028867253</v>
      </c>
      <c r="AK655" s="23">
        <f t="shared" si="496"/>
        <v>0</v>
      </c>
      <c r="AL655" s="23">
        <f t="shared" si="474"/>
        <v>0</v>
      </c>
      <c r="AM655" s="23">
        <f t="shared" si="475"/>
        <v>0</v>
      </c>
      <c r="AN655" s="16">
        <f t="shared" si="512"/>
        <v>0</v>
      </c>
      <c r="AO655" s="23">
        <f t="shared" si="513"/>
        <v>0</v>
      </c>
      <c r="AP655" s="22">
        <f t="shared" si="514"/>
        <v>0</v>
      </c>
      <c r="AQ655" s="30">
        <f t="shared" si="497"/>
        <v>62063952.412969805</v>
      </c>
      <c r="AR655" s="28">
        <f t="shared" si="498"/>
        <v>276506.0756079334</v>
      </c>
      <c r="AS655" s="25">
        <f t="shared" si="499"/>
        <v>52564752.624506831</v>
      </c>
      <c r="AT655" s="32">
        <f t="shared" si="500"/>
        <v>10465.581914878243</v>
      </c>
      <c r="AU655" s="23">
        <f t="shared" si="501"/>
        <v>10465.581914878243</v>
      </c>
      <c r="AV655" s="22">
        <f t="shared" si="502"/>
        <v>7383477.394386285</v>
      </c>
      <c r="AW655" s="31">
        <f t="shared" si="515"/>
        <v>62063952.412969731</v>
      </c>
      <c r="AX655" s="21"/>
      <c r="AY655" s="21"/>
      <c r="AZ655" s="21"/>
      <c r="BA655" s="21"/>
    </row>
    <row r="656" spans="1:53" x14ac:dyDescent="0.25">
      <c r="A656">
        <f t="shared" si="476"/>
        <v>369</v>
      </c>
      <c r="B656" t="s">
        <v>6</v>
      </c>
      <c r="C656" s="27">
        <f t="shared" si="480"/>
        <v>0</v>
      </c>
      <c r="D656" s="27">
        <f t="shared" si="503"/>
        <v>0</v>
      </c>
      <c r="E656" s="27" t="b">
        <f t="shared" si="479"/>
        <v>0</v>
      </c>
      <c r="F656" s="29">
        <f t="shared" si="481"/>
        <v>0</v>
      </c>
      <c r="G656" s="27">
        <f t="shared" si="504"/>
        <v>0</v>
      </c>
      <c r="H656" s="22">
        <f t="shared" si="482"/>
        <v>168924045.50566763</v>
      </c>
      <c r="I656" s="23">
        <f t="shared" si="483"/>
        <v>125937468.77035028</v>
      </c>
      <c r="J656" s="23">
        <f t="shared" si="484"/>
        <v>196</v>
      </c>
      <c r="K656" s="19">
        <f t="shared" si="505"/>
        <v>2.6579579398021012</v>
      </c>
      <c r="L656" s="16">
        <f t="shared" si="485"/>
        <v>1.2211489456494933</v>
      </c>
      <c r="M656" s="23">
        <f>M655-IF($B656="B",(Percent_Rent_In_Elsies*2.49%/12 * H655)/K655,0)+IF($B656="D",N656,0)+IF(B656="D",AK655)+IF(B656="C",F655*90%)-(Y656-Y655)-IF($B656="A",Q655/K655) + IF($B656="A",Q655/K655)</f>
        <v>-68715.84547548386</v>
      </c>
      <c r="N656" s="23">
        <f t="shared" si="486"/>
        <v>0</v>
      </c>
      <c r="O656" s="22">
        <f t="shared" si="487"/>
        <v>0</v>
      </c>
      <c r="P656" s="22">
        <f t="shared" si="518"/>
        <v>0</v>
      </c>
      <c r="Q656" s="22">
        <f t="shared" si="519"/>
        <v>0</v>
      </c>
      <c r="R656" s="22">
        <f t="shared" si="488"/>
        <v>1760543.7105166805</v>
      </c>
      <c r="S656" s="16">
        <f t="shared" si="478"/>
        <v>0</v>
      </c>
      <c r="T656" s="15">
        <f t="shared" si="489"/>
        <v>0</v>
      </c>
      <c r="U656" s="23">
        <f t="shared" si="506"/>
        <v>898865.05964855372</v>
      </c>
      <c r="V656" s="23">
        <f t="shared" si="507"/>
        <v>0</v>
      </c>
      <c r="W656" s="23">
        <f t="shared" si="520"/>
        <v>30045.098214347112</v>
      </c>
      <c r="X656" s="23">
        <f t="shared" si="508"/>
        <v>21454813.561083</v>
      </c>
      <c r="Y656" s="23">
        <f t="shared" si="490"/>
        <v>3627562.3943302236</v>
      </c>
      <c r="Z656" s="3">
        <f t="shared" si="491"/>
        <v>0</v>
      </c>
      <c r="AA656" s="23">
        <f t="shared" si="492"/>
        <v>15232154.326851876</v>
      </c>
      <c r="AB656" s="26">
        <f t="shared" si="509"/>
        <v>41174724.594652511</v>
      </c>
      <c r="AC656" s="23">
        <f t="shared" si="510"/>
        <v>45977935.594652526</v>
      </c>
      <c r="AD656" s="23">
        <f t="shared" si="516"/>
        <v>4803211</v>
      </c>
      <c r="AE656" s="24">
        <f t="shared" si="477"/>
        <v>41174724.594652526</v>
      </c>
      <c r="AF656" s="3">
        <f t="shared" si="511"/>
        <v>0</v>
      </c>
      <c r="AG656" s="2">
        <f t="shared" si="493"/>
        <v>0</v>
      </c>
      <c r="AH656" s="2">
        <f t="shared" si="494"/>
        <v>1.6410460268395457</v>
      </c>
      <c r="AI656" s="23">
        <f t="shared" si="517"/>
        <v>28918875.380962055</v>
      </c>
      <c r="AJ656" s="23">
        <f t="shared" si="495"/>
        <v>526720.14821432321</v>
      </c>
      <c r="AK656" s="23">
        <f t="shared" si="496"/>
        <v>0</v>
      </c>
      <c r="AL656" s="23">
        <f t="shared" ref="AL656:AL719" si="521">IF($B656="B",AI656-AI651,0)</f>
        <v>0</v>
      </c>
      <c r="AM656" s="23">
        <f t="shared" si="475"/>
        <v>0</v>
      </c>
      <c r="AN656" s="16">
        <f t="shared" si="512"/>
        <v>0</v>
      </c>
      <c r="AO656" s="23">
        <f t="shared" si="513"/>
        <v>0</v>
      </c>
      <c r="AP656" s="22">
        <f t="shared" si="514"/>
        <v>0</v>
      </c>
      <c r="AQ656" s="30">
        <f t="shared" si="497"/>
        <v>61985358.47762575</v>
      </c>
      <c r="AR656" s="28">
        <f t="shared" si="498"/>
        <v>276584.74821588543</v>
      </c>
      <c r="AS656" s="25">
        <f t="shared" si="499"/>
        <v>52564752.624506831</v>
      </c>
      <c r="AT656" s="32">
        <f t="shared" si="500"/>
        <v>0</v>
      </c>
      <c r="AU656" s="23">
        <f t="shared" si="501"/>
        <v>0</v>
      </c>
      <c r="AV656" s="22">
        <f t="shared" si="502"/>
        <v>7383477.394386285</v>
      </c>
      <c r="AW656" s="31">
        <f t="shared" si="515"/>
        <v>61985358.477625683</v>
      </c>
    </row>
    <row r="657" spans="1:53" x14ac:dyDescent="0.25">
      <c r="A657">
        <f t="shared" si="476"/>
        <v>369</v>
      </c>
      <c r="B657" t="s">
        <v>7</v>
      </c>
      <c r="C657" s="27">
        <f t="shared" si="480"/>
        <v>0</v>
      </c>
      <c r="D657" s="27">
        <f t="shared" si="503"/>
        <v>276584.74821588543</v>
      </c>
      <c r="E657" s="27" t="b">
        <f t="shared" si="479"/>
        <v>0</v>
      </c>
      <c r="F657" s="29">
        <f t="shared" si="481"/>
        <v>104059.11398149461</v>
      </c>
      <c r="G657" s="27">
        <f t="shared" si="504"/>
        <v>0</v>
      </c>
      <c r="H657" s="22">
        <f t="shared" si="482"/>
        <v>169200630.25388351</v>
      </c>
      <c r="I657" s="23">
        <f t="shared" si="483"/>
        <v>126163964.27624352</v>
      </c>
      <c r="J657" s="23">
        <f t="shared" si="484"/>
        <v>196</v>
      </c>
      <c r="K657" s="19">
        <f t="shared" si="505"/>
        <v>2.6579579398021012</v>
      </c>
      <c r="L657" s="16">
        <f t="shared" si="485"/>
        <v>1.2211489456494933</v>
      </c>
      <c r="M657" s="23">
        <f>M656-IF($B657="B",(Percent_Rent_In_Elsies*2.49%/12 * H656)/K656,0)+IF($B657="D",N657,0)+IF(B657="D",AK656)+IF(B657="C",F656*90%)-(Y657-Y656)-IF($B657="A",Q656/K656) + IF($B657="A",Q656/K656)</f>
        <v>-134653.19331221416</v>
      </c>
      <c r="N657" s="23">
        <f t="shared" si="486"/>
        <v>0</v>
      </c>
      <c r="O657" s="22">
        <f t="shared" si="487"/>
        <v>0</v>
      </c>
      <c r="P657" s="22">
        <f t="shared" si="518"/>
        <v>0</v>
      </c>
      <c r="Q657" s="22">
        <f t="shared" si="519"/>
        <v>0</v>
      </c>
      <c r="R657" s="22">
        <f t="shared" si="488"/>
        <v>1613831.7346402905</v>
      </c>
      <c r="S657" s="16">
        <f t="shared" si="478"/>
        <v>146711.97587639003</v>
      </c>
      <c r="T657" s="15">
        <f t="shared" si="489"/>
        <v>0</v>
      </c>
      <c r="U657" s="23">
        <f t="shared" si="506"/>
        <v>823959.63801117428</v>
      </c>
      <c r="V657" s="23">
        <f t="shared" si="507"/>
        <v>74905.421637379477</v>
      </c>
      <c r="W657" s="23">
        <f t="shared" si="520"/>
        <v>30045.098214347112</v>
      </c>
      <c r="X657" s="23">
        <f t="shared" si="508"/>
        <v>21454813.561083</v>
      </c>
      <c r="Y657" s="23">
        <f t="shared" si="490"/>
        <v>3627562.3943302236</v>
      </c>
      <c r="Z657" s="3">
        <f t="shared" si="491"/>
        <v>0</v>
      </c>
      <c r="AA657" s="23">
        <f t="shared" si="492"/>
        <v>15232154.326851876</v>
      </c>
      <c r="AB657" s="26">
        <f t="shared" si="509"/>
        <v>41174724.594652519</v>
      </c>
      <c r="AC657" s="23">
        <f t="shared" si="510"/>
        <v>45977935.594652526</v>
      </c>
      <c r="AD657" s="23">
        <f t="shared" si="516"/>
        <v>4803211</v>
      </c>
      <c r="AE657" s="24">
        <f t="shared" si="477"/>
        <v>41174724.594652526</v>
      </c>
      <c r="AF657" s="3">
        <f t="shared" si="511"/>
        <v>0</v>
      </c>
      <c r="AG657" s="2">
        <f t="shared" si="493"/>
        <v>0</v>
      </c>
      <c r="AH657" s="2">
        <f t="shared" si="494"/>
        <v>1.6437329640413243</v>
      </c>
      <c r="AI657" s="23">
        <f t="shared" si="517"/>
        <v>28918875.380962055</v>
      </c>
      <c r="AJ657" s="23">
        <f t="shared" si="495"/>
        <v>526720.14821432321</v>
      </c>
      <c r="AK657" s="23">
        <f t="shared" si="496"/>
        <v>0</v>
      </c>
      <c r="AL657" s="23">
        <f t="shared" si="521"/>
        <v>639925.48438913748</v>
      </c>
      <c r="AM657" s="23">
        <f t="shared" ref="AM657:AM720" si="522">IF($B657="B",50%*AL657*30%*AJ657,0)</f>
        <v>50559246897.535355</v>
      </c>
      <c r="AN657" s="16">
        <f t="shared" si="512"/>
        <v>0</v>
      </c>
      <c r="AO657" s="23">
        <f t="shared" si="513"/>
        <v>65937.347836730289</v>
      </c>
      <c r="AP657" s="22">
        <f t="shared" si="514"/>
        <v>175258.69721213018</v>
      </c>
      <c r="AQ657" s="30">
        <f t="shared" si="497"/>
        <v>62610970.921339594</v>
      </c>
      <c r="AR657" s="28">
        <f t="shared" si="498"/>
        <v>450353.74650171248</v>
      </c>
      <c r="AS657" s="25">
        <f t="shared" si="499"/>
        <v>52841337.372722715</v>
      </c>
      <c r="AT657" s="32">
        <f t="shared" si="500"/>
        <v>0</v>
      </c>
      <c r="AU657" s="23">
        <f t="shared" si="501"/>
        <v>0</v>
      </c>
      <c r="AV657" s="22">
        <f t="shared" si="502"/>
        <v>7383477.394386285</v>
      </c>
      <c r="AW657" s="31">
        <f t="shared" si="515"/>
        <v>62610970.921339527</v>
      </c>
    </row>
    <row r="658" spans="1:53" s="21" customFormat="1" x14ac:dyDescent="0.25">
      <c r="A658">
        <f t="shared" si="476"/>
        <v>369</v>
      </c>
      <c r="B658" t="s">
        <v>8</v>
      </c>
      <c r="C658" s="27">
        <f t="shared" si="480"/>
        <v>0</v>
      </c>
      <c r="D658" s="27">
        <f t="shared" si="503"/>
        <v>0</v>
      </c>
      <c r="E658" s="27" t="b">
        <f t="shared" si="479"/>
        <v>0</v>
      </c>
      <c r="F658" s="29">
        <f t="shared" si="481"/>
        <v>0</v>
      </c>
      <c r="G658" s="27">
        <f t="shared" si="504"/>
        <v>0</v>
      </c>
      <c r="H658" s="22">
        <f t="shared" si="482"/>
        <v>169200630.25388351</v>
      </c>
      <c r="I658" s="23">
        <f t="shared" si="483"/>
        <v>126163964.27624352</v>
      </c>
      <c r="J658" s="23">
        <f t="shared" si="484"/>
        <v>196</v>
      </c>
      <c r="K658" s="19">
        <f t="shared" si="505"/>
        <v>2.6579579398021012</v>
      </c>
      <c r="L658" s="16">
        <f t="shared" si="485"/>
        <v>1.2211489456494933</v>
      </c>
      <c r="M658" s="23">
        <f>M657-IF($B658="B",(Percent_Rent_In_Elsies*2.49%/12 * H657)/K657,0)+IF($B658="D",N658,0)+IF(B658="D",AK657)+IF(B658="C",F657*90%)-(Y658-Y657)-IF($B658="A",Q657/K657) + IF($B658="A",Q657/K657)</f>
        <v>-60087.466297154228</v>
      </c>
      <c r="N658" s="23">
        <f t="shared" si="486"/>
        <v>0</v>
      </c>
      <c r="O658" s="22">
        <f t="shared" si="487"/>
        <v>0</v>
      </c>
      <c r="P658" s="22">
        <f t="shared" si="518"/>
        <v>0</v>
      </c>
      <c r="Q658" s="22">
        <f t="shared" si="519"/>
        <v>0</v>
      </c>
      <c r="R658" s="22">
        <f t="shared" si="488"/>
        <v>1789090.4318524208</v>
      </c>
      <c r="S658" s="16">
        <f t="shared" si="478"/>
        <v>146711.97587639003</v>
      </c>
      <c r="T658" s="15">
        <f t="shared" si="489"/>
        <v>0</v>
      </c>
      <c r="U658" s="23">
        <f t="shared" si="506"/>
        <v>900302.89724605402</v>
      </c>
      <c r="V658" s="23">
        <f t="shared" si="507"/>
        <v>74905.421637379477</v>
      </c>
      <c r="W658" s="23">
        <f t="shared" si="520"/>
        <v>30045.098214347112</v>
      </c>
      <c r="X658" s="23">
        <f t="shared" si="508"/>
        <v>21454813.561083</v>
      </c>
      <c r="Y658" s="23">
        <f t="shared" si="490"/>
        <v>3646649.8698985088</v>
      </c>
      <c r="Z658" s="3">
        <f t="shared" si="491"/>
        <v>0</v>
      </c>
      <c r="AA658" s="23">
        <f t="shared" si="492"/>
        <v>15232154.326851876</v>
      </c>
      <c r="AB658" s="26">
        <f t="shared" si="509"/>
        <v>41278783.708634011</v>
      </c>
      <c r="AC658" s="23">
        <f t="shared" si="510"/>
        <v>46081994.708634019</v>
      </c>
      <c r="AD658" s="23">
        <f t="shared" si="516"/>
        <v>4803211</v>
      </c>
      <c r="AE658" s="24">
        <f t="shared" si="477"/>
        <v>41278783.708634019</v>
      </c>
      <c r="AF658" s="3">
        <f t="shared" si="511"/>
        <v>21394726.094785854</v>
      </c>
      <c r="AG658" s="2">
        <f t="shared" si="493"/>
        <v>0</v>
      </c>
      <c r="AH658" s="2">
        <f t="shared" si="494"/>
        <v>1.6395893003842834</v>
      </c>
      <c r="AI658" s="23">
        <f t="shared" si="517"/>
        <v>28918875.380962055</v>
      </c>
      <c r="AJ658" s="23">
        <f t="shared" si="495"/>
        <v>526720.14821432321</v>
      </c>
      <c r="AK658" s="23">
        <f t="shared" si="496"/>
        <v>-34456.683752006225</v>
      </c>
      <c r="AL658" s="23">
        <f t="shared" si="521"/>
        <v>0</v>
      </c>
      <c r="AM658" s="23">
        <f t="shared" si="522"/>
        <v>0</v>
      </c>
      <c r="AN658" s="16">
        <f t="shared" si="512"/>
        <v>0</v>
      </c>
      <c r="AO658" s="23">
        <f t="shared" si="513"/>
        <v>0</v>
      </c>
      <c r="AP658" s="22">
        <f t="shared" si="514"/>
        <v>0</v>
      </c>
      <c r="AQ658" s="30">
        <f t="shared" si="497"/>
        <v>62432898.745819502</v>
      </c>
      <c r="AR658" s="28">
        <f t="shared" si="498"/>
        <v>272281.57098162005</v>
      </c>
      <c r="AS658" s="25">
        <f t="shared" si="499"/>
        <v>52841337.372722715</v>
      </c>
      <c r="AT658" s="32">
        <f t="shared" si="500"/>
        <v>0</v>
      </c>
      <c r="AU658" s="23">
        <f t="shared" si="501"/>
        <v>0</v>
      </c>
      <c r="AV658" s="22">
        <f t="shared" si="502"/>
        <v>7383477.394386285</v>
      </c>
      <c r="AW658" s="31">
        <f t="shared" si="515"/>
        <v>62432898.745819435</v>
      </c>
      <c r="AX658"/>
      <c r="AY658"/>
      <c r="AZ658"/>
      <c r="BA658"/>
    </row>
    <row r="659" spans="1:53" s="21" customFormat="1" x14ac:dyDescent="0.25">
      <c r="A659">
        <f t="shared" si="476"/>
        <v>369</v>
      </c>
      <c r="B659" t="s">
        <v>9</v>
      </c>
      <c r="C659" s="27">
        <f t="shared" si="480"/>
        <v>0</v>
      </c>
      <c r="D659" s="27">
        <f t="shared" si="503"/>
        <v>0</v>
      </c>
      <c r="E659" s="27" t="b">
        <f t="shared" si="479"/>
        <v>0</v>
      </c>
      <c r="F659" s="29">
        <f t="shared" si="481"/>
        <v>0</v>
      </c>
      <c r="G659" s="27">
        <f t="shared" si="504"/>
        <v>0</v>
      </c>
      <c r="H659" s="22">
        <f t="shared" si="482"/>
        <v>169200630.25388351</v>
      </c>
      <c r="I659" s="23">
        <f t="shared" si="483"/>
        <v>126163964.27624352</v>
      </c>
      <c r="J659" s="23">
        <f t="shared" si="484"/>
        <v>196</v>
      </c>
      <c r="K659" s="19">
        <f t="shared" si="505"/>
        <v>2.6579579398021012</v>
      </c>
      <c r="L659" s="16">
        <f t="shared" si="485"/>
        <v>1.2211489456494933</v>
      </c>
      <c r="M659" s="23">
        <f>M658-IF($B659="B",(Percent_Rent_In_Elsies*2.49%/12 * H658)/K658,0)+IF($B659="D",N659,0)+IF(B659="D",AK658)+IF(B659="C",F658*90%)-(Y659-Y658)-IF($B659="A",Q658/K658) + IF($B659="A",Q658/K658)</f>
        <v>-94544.150049160453</v>
      </c>
      <c r="N659" s="23">
        <f t="shared" si="486"/>
        <v>0</v>
      </c>
      <c r="O659" s="22">
        <f t="shared" si="487"/>
        <v>80226.756622259185</v>
      </c>
      <c r="P659" s="22">
        <f t="shared" si="518"/>
        <v>0</v>
      </c>
      <c r="Q659" s="22">
        <f t="shared" si="519"/>
        <v>0</v>
      </c>
      <c r="R659" s="22">
        <f t="shared" si="488"/>
        <v>1789090.4318524208</v>
      </c>
      <c r="S659" s="16">
        <f t="shared" si="478"/>
        <v>0</v>
      </c>
      <c r="T659" s="15">
        <f t="shared" si="489"/>
        <v>66485.219254130847</v>
      </c>
      <c r="U659" s="23">
        <f t="shared" si="506"/>
        <v>900302.89724605402</v>
      </c>
      <c r="V659" s="23">
        <f t="shared" si="507"/>
        <v>0</v>
      </c>
      <c r="W659" s="23">
        <f t="shared" si="520"/>
        <v>104950.5198517266</v>
      </c>
      <c r="X659" s="23">
        <f t="shared" si="508"/>
        <v>21454813.561083</v>
      </c>
      <c r="Y659" s="23">
        <f t="shared" si="490"/>
        <v>3646649.8698985088</v>
      </c>
      <c r="Z659" s="3">
        <f t="shared" si="491"/>
        <v>0</v>
      </c>
      <c r="AA659" s="23">
        <f t="shared" si="492"/>
        <v>15266611.010603882</v>
      </c>
      <c r="AB659" s="26">
        <f t="shared" si="509"/>
        <v>41278783.708634011</v>
      </c>
      <c r="AC659" s="23">
        <f t="shared" si="510"/>
        <v>46081994.708634019</v>
      </c>
      <c r="AD659" s="23">
        <f t="shared" si="516"/>
        <v>4803211</v>
      </c>
      <c r="AE659" s="24">
        <f t="shared" si="477"/>
        <v>41278783.708634019</v>
      </c>
      <c r="AF659" s="3">
        <f t="shared" si="511"/>
        <v>0</v>
      </c>
      <c r="AG659" s="2">
        <f t="shared" si="493"/>
        <v>0</v>
      </c>
      <c r="AH659" s="2">
        <f t="shared" si="494"/>
        <v>1.6395893003842834</v>
      </c>
      <c r="AI659" s="23">
        <f t="shared" si="517"/>
        <v>28984292.821074836</v>
      </c>
      <c r="AJ659" s="23">
        <f t="shared" si="495"/>
        <v>526720.14821432321</v>
      </c>
      <c r="AK659" s="23">
        <f t="shared" si="496"/>
        <v>0</v>
      </c>
      <c r="AL659" s="23">
        <f t="shared" si="521"/>
        <v>0</v>
      </c>
      <c r="AM659" s="23">
        <f t="shared" si="522"/>
        <v>0</v>
      </c>
      <c r="AN659" s="16">
        <f t="shared" si="512"/>
        <v>0</v>
      </c>
      <c r="AO659" s="23">
        <f t="shared" si="513"/>
        <v>0</v>
      </c>
      <c r="AP659" s="22">
        <f t="shared" si="514"/>
        <v>0</v>
      </c>
      <c r="AQ659" s="30">
        <f t="shared" si="497"/>
        <v>62432898.745819502</v>
      </c>
      <c r="AR659" s="28">
        <f t="shared" si="498"/>
        <v>272281.57098162005</v>
      </c>
      <c r="AS659" s="25">
        <f t="shared" si="499"/>
        <v>52841337.372722715</v>
      </c>
      <c r="AT659" s="32">
        <f t="shared" si="500"/>
        <v>0</v>
      </c>
      <c r="AU659" s="23">
        <f t="shared" si="501"/>
        <v>0</v>
      </c>
      <c r="AV659" s="22">
        <f t="shared" si="502"/>
        <v>7383477.394386285</v>
      </c>
      <c r="AW659" s="31">
        <f t="shared" si="515"/>
        <v>62432898.745819435</v>
      </c>
      <c r="AX659"/>
      <c r="AY659"/>
      <c r="AZ659"/>
      <c r="BA659"/>
    </row>
    <row r="660" spans="1:53" x14ac:dyDescent="0.25">
      <c r="A660" s="21">
        <f t="shared" si="476"/>
        <v>369</v>
      </c>
      <c r="B660" s="21" t="s">
        <v>28</v>
      </c>
      <c r="C660" s="27">
        <f t="shared" si="480"/>
        <v>0</v>
      </c>
      <c r="D660" s="27">
        <f t="shared" si="503"/>
        <v>0</v>
      </c>
      <c r="E660" s="27" t="b">
        <f t="shared" si="479"/>
        <v>0</v>
      </c>
      <c r="F660" s="29">
        <f t="shared" si="481"/>
        <v>0</v>
      </c>
      <c r="G660" s="27">
        <f t="shared" si="504"/>
        <v>0</v>
      </c>
      <c r="H660" s="22">
        <f t="shared" si="482"/>
        <v>169200630.25388351</v>
      </c>
      <c r="I660" s="23">
        <f t="shared" si="483"/>
        <v>126163964.27624352</v>
      </c>
      <c r="J660" s="23">
        <f t="shared" si="484"/>
        <v>196</v>
      </c>
      <c r="K660" s="19">
        <f t="shared" si="505"/>
        <v>2.6579579398021012</v>
      </c>
      <c r="L660" s="16">
        <f t="shared" si="485"/>
        <v>1.2211489456494933</v>
      </c>
      <c r="M660" s="23">
        <f>M659-IF($B660="B",(Percent_Rent_In_Elsies*2.49%/12 * H659)/K659,0)+IF($B660="D",N660,0)+IF(B660="D",AK659)+IF(B660="C",F659*90%)-(Y660-Y659)-IF($B660="A",Q659/K659) + IF($B660="A",Q659/K659)</f>
        <v>-94544.150049160453</v>
      </c>
      <c r="N660" s="23">
        <f t="shared" si="486"/>
        <v>0</v>
      </c>
      <c r="O660" s="22">
        <f t="shared" si="487"/>
        <v>0</v>
      </c>
      <c r="P660" s="22">
        <f t="shared" si="518"/>
        <v>0</v>
      </c>
      <c r="Q660" s="22">
        <f t="shared" si="519"/>
        <v>80226.756622259185</v>
      </c>
      <c r="R660" s="22">
        <f t="shared" si="488"/>
        <v>1789090.4318524208</v>
      </c>
      <c r="S660" s="16">
        <f t="shared" si="478"/>
        <v>0</v>
      </c>
      <c r="T660" s="15">
        <f t="shared" si="489"/>
        <v>0</v>
      </c>
      <c r="U660" s="23">
        <f t="shared" si="506"/>
        <v>900302.89724605402</v>
      </c>
      <c r="V660" s="23">
        <f t="shared" si="507"/>
        <v>0</v>
      </c>
      <c r="W660" s="23">
        <f t="shared" si="520"/>
        <v>0</v>
      </c>
      <c r="X660" s="23">
        <f t="shared" si="508"/>
        <v>21454813.561083</v>
      </c>
      <c r="Y660" s="23">
        <f t="shared" si="490"/>
        <v>3646649.8698985088</v>
      </c>
      <c r="Z660" s="3">
        <f t="shared" si="491"/>
        <v>5247.5259925863311</v>
      </c>
      <c r="AA660" s="23">
        <f t="shared" si="492"/>
        <v>15345323.900492677</v>
      </c>
      <c r="AB660" s="26">
        <f t="shared" si="509"/>
        <v>41278783.708634019</v>
      </c>
      <c r="AC660" s="23">
        <f t="shared" si="510"/>
        <v>46081994.708634019</v>
      </c>
      <c r="AD660" s="23">
        <f t="shared" si="516"/>
        <v>4803211</v>
      </c>
      <c r="AE660" s="24">
        <f t="shared" si="477"/>
        <v>41278783.708634019</v>
      </c>
      <c r="AF660" s="3">
        <f t="shared" si="511"/>
        <v>0</v>
      </c>
      <c r="AG660" s="2">
        <f t="shared" si="493"/>
        <v>2.9432632898433123E-3</v>
      </c>
      <c r="AH660" s="2">
        <f t="shared" si="494"/>
        <v>1.6395893003842834</v>
      </c>
      <c r="AI660" s="23">
        <f t="shared" si="517"/>
        <v>29133732.500106759</v>
      </c>
      <c r="AJ660" s="23">
        <f t="shared" si="495"/>
        <v>526720.14821432321</v>
      </c>
      <c r="AK660" s="23">
        <f t="shared" si="496"/>
        <v>0</v>
      </c>
      <c r="AL660" s="23">
        <f t="shared" si="521"/>
        <v>0</v>
      </c>
      <c r="AM660" s="23">
        <f t="shared" si="522"/>
        <v>0</v>
      </c>
      <c r="AN660" s="16">
        <f t="shared" si="512"/>
        <v>0</v>
      </c>
      <c r="AO660" s="23">
        <f t="shared" si="513"/>
        <v>0</v>
      </c>
      <c r="AP660" s="22">
        <f t="shared" si="514"/>
        <v>0</v>
      </c>
      <c r="AQ660" s="30">
        <f t="shared" si="497"/>
        <v>62432898.745819502</v>
      </c>
      <c r="AR660" s="28">
        <f t="shared" si="498"/>
        <v>272281.57098162005</v>
      </c>
      <c r="AS660" s="25">
        <f t="shared" si="499"/>
        <v>52841337.372722715</v>
      </c>
      <c r="AT660" s="32">
        <f t="shared" si="500"/>
        <v>10495.051985172662</v>
      </c>
      <c r="AU660" s="23">
        <f t="shared" si="501"/>
        <v>10495.051985172662</v>
      </c>
      <c r="AV660" s="22">
        <f t="shared" si="502"/>
        <v>7449962.6136404155</v>
      </c>
      <c r="AW660" s="31">
        <f t="shared" si="515"/>
        <v>62432898.745819427</v>
      </c>
    </row>
    <row r="661" spans="1:53" x14ac:dyDescent="0.25">
      <c r="A661">
        <f t="shared" si="476"/>
        <v>370</v>
      </c>
      <c r="B661" t="s">
        <v>6</v>
      </c>
      <c r="C661" s="27">
        <f t="shared" si="480"/>
        <v>0</v>
      </c>
      <c r="D661" s="27">
        <f t="shared" si="503"/>
        <v>0</v>
      </c>
      <c r="E661" s="27" t="b">
        <f t="shared" si="479"/>
        <v>0</v>
      </c>
      <c r="F661" s="29">
        <f t="shared" si="481"/>
        <v>0</v>
      </c>
      <c r="G661" s="27">
        <f t="shared" si="504"/>
        <v>0</v>
      </c>
      <c r="H661" s="22">
        <f t="shared" si="482"/>
        <v>172897791.17233062</v>
      </c>
      <c r="I661" s="23">
        <f t="shared" si="483"/>
        <v>126163964.27624352</v>
      </c>
      <c r="J661" s="23">
        <f t="shared" si="484"/>
        <v>200</v>
      </c>
      <c r="K661" s="19">
        <f t="shared" si="505"/>
        <v>2.7115171229293056</v>
      </c>
      <c r="L661" s="16">
        <f t="shared" si="485"/>
        <v>1.2478319677557574</v>
      </c>
      <c r="M661" s="23">
        <f>M660-IF($B661="B",(Percent_Rent_In_Elsies*2.49%/12 * H660)/K660,0)+IF($B661="D",N661,0)+IF(B661="D",AK660)+IF(B661="C",F660*90%)-(Y661-Y660)-IF($B661="A",Q660/K660) + IF($B661="A",Q660/K660)</f>
        <v>-94544.150049160453</v>
      </c>
      <c r="N661" s="23">
        <f t="shared" si="486"/>
        <v>0</v>
      </c>
      <c r="O661" s="22">
        <f t="shared" si="487"/>
        <v>0</v>
      </c>
      <c r="P661" s="22">
        <f t="shared" si="518"/>
        <v>0</v>
      </c>
      <c r="Q661" s="22">
        <f t="shared" si="519"/>
        <v>0</v>
      </c>
      <c r="R661" s="22">
        <f t="shared" si="488"/>
        <v>1789090.4318524208</v>
      </c>
      <c r="S661" s="16">
        <f t="shared" si="478"/>
        <v>0</v>
      </c>
      <c r="T661" s="15">
        <f t="shared" si="489"/>
        <v>0</v>
      </c>
      <c r="U661" s="23">
        <f t="shared" si="506"/>
        <v>900302.89724605402</v>
      </c>
      <c r="V661" s="23">
        <f t="shared" si="507"/>
        <v>0</v>
      </c>
      <c r="W661" s="23">
        <f t="shared" si="520"/>
        <v>30183.606527736283</v>
      </c>
      <c r="X661" s="23">
        <f t="shared" si="508"/>
        <v>21450867.584518202</v>
      </c>
      <c r="Y661" s="23">
        <f t="shared" si="490"/>
        <v>3646649.8698985088</v>
      </c>
      <c r="Z661" s="3">
        <f t="shared" si="491"/>
        <v>0</v>
      </c>
      <c r="AA661" s="23">
        <f t="shared" si="492"/>
        <v>15345323.900492677</v>
      </c>
      <c r="AB661" s="26">
        <f t="shared" si="509"/>
        <v>41278783.708634019</v>
      </c>
      <c r="AC661" s="23">
        <f t="shared" si="510"/>
        <v>46081994.708634019</v>
      </c>
      <c r="AD661" s="23">
        <f t="shared" si="516"/>
        <v>4803211</v>
      </c>
      <c r="AE661" s="24">
        <f t="shared" si="477"/>
        <v>41278783.708634019</v>
      </c>
      <c r="AF661" s="3">
        <f t="shared" si="511"/>
        <v>0</v>
      </c>
      <c r="AG661" s="2">
        <f t="shared" si="493"/>
        <v>0</v>
      </c>
      <c r="AH661" s="2">
        <f t="shared" si="494"/>
        <v>1.67541555868243</v>
      </c>
      <c r="AI661" s="23">
        <f t="shared" si="517"/>
        <v>29720791.79505872</v>
      </c>
      <c r="AJ661" s="23">
        <f t="shared" si="495"/>
        <v>516316.11991723377</v>
      </c>
      <c r="AK661" s="23">
        <f t="shared" si="496"/>
        <v>0</v>
      </c>
      <c r="AL661" s="23">
        <f t="shared" si="521"/>
        <v>0</v>
      </c>
      <c r="AM661" s="23">
        <f t="shared" si="522"/>
        <v>0</v>
      </c>
      <c r="AN661" s="16">
        <f t="shared" si="512"/>
        <v>0</v>
      </c>
      <c r="AO661" s="23">
        <f t="shared" si="513"/>
        <v>0</v>
      </c>
      <c r="AP661" s="22">
        <f t="shared" si="514"/>
        <v>0</v>
      </c>
      <c r="AQ661" s="30">
        <f t="shared" si="497"/>
        <v>62352752.215953864</v>
      </c>
      <c r="AR661" s="28">
        <f t="shared" si="498"/>
        <v>272361.79773824231</v>
      </c>
      <c r="AS661" s="25">
        <f t="shared" si="499"/>
        <v>52841337.372722715</v>
      </c>
      <c r="AT661" s="32">
        <f t="shared" si="500"/>
        <v>0</v>
      </c>
      <c r="AU661" s="23">
        <f t="shared" si="501"/>
        <v>0</v>
      </c>
      <c r="AV661" s="22">
        <f t="shared" si="502"/>
        <v>7449962.6136404155</v>
      </c>
      <c r="AW661" s="31">
        <f t="shared" si="515"/>
        <v>62352752.21595379</v>
      </c>
    </row>
    <row r="662" spans="1:53" x14ac:dyDescent="0.25">
      <c r="A662">
        <f t="shared" si="476"/>
        <v>370</v>
      </c>
      <c r="B662" t="s">
        <v>7</v>
      </c>
      <c r="C662" s="27">
        <f t="shared" si="480"/>
        <v>0</v>
      </c>
      <c r="D662" s="27">
        <f t="shared" si="503"/>
        <v>272361.79773824231</v>
      </c>
      <c r="E662" s="27" t="b">
        <f t="shared" si="479"/>
        <v>0</v>
      </c>
      <c r="F662" s="29">
        <f t="shared" si="481"/>
        <v>100446.27615849406</v>
      </c>
      <c r="G662" s="27">
        <f t="shared" si="504"/>
        <v>0</v>
      </c>
      <c r="H662" s="22">
        <f t="shared" si="482"/>
        <v>173170152.97006887</v>
      </c>
      <c r="I662" s="23">
        <f t="shared" si="483"/>
        <v>126382232.28409725</v>
      </c>
      <c r="J662" s="23">
        <f t="shared" si="484"/>
        <v>200</v>
      </c>
      <c r="K662" s="19">
        <f t="shared" si="505"/>
        <v>2.7115171229293056</v>
      </c>
      <c r="L662" s="16">
        <f t="shared" si="485"/>
        <v>1.2478319677557574</v>
      </c>
      <c r="M662" s="23">
        <f>M661-IF($B662="B",(Percent_Rent_In_Elsies*2.49%/12 * H661)/K661,0)+IF($B662="D",N662,0)+IF(B662="D",AK661)+IF(B662="C",F661*90%)-(Y662-Y661)-IF($B662="A",Q661/K661) + IF($B662="A",Q661/K661)</f>
        <v>-160699.53473192567</v>
      </c>
      <c r="N662" s="23">
        <f t="shared" si="486"/>
        <v>0</v>
      </c>
      <c r="O662" s="22">
        <f t="shared" si="487"/>
        <v>0</v>
      </c>
      <c r="P662" s="22">
        <f t="shared" si="518"/>
        <v>0</v>
      </c>
      <c r="Q662" s="22">
        <f t="shared" si="519"/>
        <v>0</v>
      </c>
      <c r="R662" s="22">
        <f t="shared" si="488"/>
        <v>1639999.5625313858</v>
      </c>
      <c r="S662" s="16">
        <f t="shared" si="478"/>
        <v>149090.86932103508</v>
      </c>
      <c r="T662" s="15">
        <f t="shared" si="489"/>
        <v>0</v>
      </c>
      <c r="U662" s="23">
        <f t="shared" si="506"/>
        <v>825277.6558088829</v>
      </c>
      <c r="V662" s="23">
        <f t="shared" si="507"/>
        <v>75025.241437171164</v>
      </c>
      <c r="W662" s="23">
        <f t="shared" si="520"/>
        <v>30183.606527736283</v>
      </c>
      <c r="X662" s="23">
        <f t="shared" si="508"/>
        <v>21450867.584518202</v>
      </c>
      <c r="Y662" s="23">
        <f t="shared" si="490"/>
        <v>3646649.8698985088</v>
      </c>
      <c r="Z662" s="3">
        <f t="shared" si="491"/>
        <v>0</v>
      </c>
      <c r="AA662" s="23">
        <f t="shared" si="492"/>
        <v>15345323.900492677</v>
      </c>
      <c r="AB662" s="26">
        <f t="shared" si="509"/>
        <v>41278783.708634019</v>
      </c>
      <c r="AC662" s="23">
        <f t="shared" si="510"/>
        <v>46081994.708634019</v>
      </c>
      <c r="AD662" s="23">
        <f t="shared" si="516"/>
        <v>4803211</v>
      </c>
      <c r="AE662" s="24">
        <f t="shared" si="477"/>
        <v>41278783.708634019</v>
      </c>
      <c r="AF662" s="3">
        <f t="shared" si="511"/>
        <v>0</v>
      </c>
      <c r="AG662" s="2">
        <f t="shared" si="493"/>
        <v>0</v>
      </c>
      <c r="AH662" s="2">
        <f t="shared" si="494"/>
        <v>1.6780548011529512</v>
      </c>
      <c r="AI662" s="23">
        <f t="shared" si="517"/>
        <v>29720791.79505872</v>
      </c>
      <c r="AJ662" s="23">
        <f t="shared" si="495"/>
        <v>516316.11991723377</v>
      </c>
      <c r="AK662" s="23">
        <f t="shared" si="496"/>
        <v>0</v>
      </c>
      <c r="AL662" s="23">
        <f t="shared" si="521"/>
        <v>801916.41409666464</v>
      </c>
      <c r="AM662" s="23">
        <f t="shared" si="522"/>
        <v>62106355713.649734</v>
      </c>
      <c r="AN662" s="16">
        <f t="shared" si="512"/>
        <v>0</v>
      </c>
      <c r="AO662" s="23">
        <f t="shared" si="513"/>
        <v>66155.384682765216</v>
      </c>
      <c r="AP662" s="22">
        <f t="shared" si="514"/>
        <v>179381.45834129304</v>
      </c>
      <c r="AQ662" s="30">
        <f t="shared" si="497"/>
        <v>62982352.187978789</v>
      </c>
      <c r="AR662" s="28">
        <f t="shared" si="498"/>
        <v>450218.51368363434</v>
      </c>
      <c r="AS662" s="25">
        <f t="shared" si="499"/>
        <v>53113699.170460954</v>
      </c>
      <c r="AT662" s="32">
        <f t="shared" si="500"/>
        <v>0</v>
      </c>
      <c r="AU662" s="23">
        <f t="shared" si="501"/>
        <v>0</v>
      </c>
      <c r="AV662" s="22">
        <f t="shared" si="502"/>
        <v>7449962.6136404155</v>
      </c>
      <c r="AW662" s="31">
        <f t="shared" si="515"/>
        <v>62982352.187978715</v>
      </c>
    </row>
    <row r="663" spans="1:53" x14ac:dyDescent="0.25">
      <c r="A663">
        <f t="shared" si="476"/>
        <v>370</v>
      </c>
      <c r="B663" t="s">
        <v>8</v>
      </c>
      <c r="C663" s="27">
        <f t="shared" si="480"/>
        <v>0</v>
      </c>
      <c r="D663" s="27">
        <f t="shared" si="503"/>
        <v>0</v>
      </c>
      <c r="E663" s="27" t="b">
        <f t="shared" si="479"/>
        <v>0</v>
      </c>
      <c r="F663" s="29">
        <f t="shared" si="481"/>
        <v>0</v>
      </c>
      <c r="G663" s="27">
        <f t="shared" si="504"/>
        <v>0</v>
      </c>
      <c r="H663" s="22">
        <f t="shared" si="482"/>
        <v>173170152.97006887</v>
      </c>
      <c r="I663" s="23">
        <f t="shared" si="483"/>
        <v>126382232.28409725</v>
      </c>
      <c r="J663" s="23">
        <f t="shared" si="484"/>
        <v>200</v>
      </c>
      <c r="K663" s="19">
        <f t="shared" si="505"/>
        <v>2.7115171229293056</v>
      </c>
      <c r="L663" s="16">
        <f t="shared" si="485"/>
        <v>1.2478319677557574</v>
      </c>
      <c r="M663" s="23">
        <f>M662-IF($B663="B",(Percent_Rent_In_Elsies*2.49%/12 * H662)/K662,0)+IF($B663="D",N663,0)+IF(B663="D",AK662)+IF(B663="C",F662*90%)-(Y663-Y662)-IF($B663="A",Q662/K662) + IF($B663="A",Q662/K662)</f>
        <v>-89093.930416583084</v>
      </c>
      <c r="N663" s="23">
        <f t="shared" si="486"/>
        <v>0</v>
      </c>
      <c r="O663" s="22">
        <f t="shared" si="487"/>
        <v>0</v>
      </c>
      <c r="P663" s="22">
        <f t="shared" si="518"/>
        <v>0</v>
      </c>
      <c r="Q663" s="22">
        <f t="shared" si="519"/>
        <v>0</v>
      </c>
      <c r="R663" s="22">
        <f t="shared" si="488"/>
        <v>1819381.0208726788</v>
      </c>
      <c r="S663" s="16">
        <f t="shared" si="478"/>
        <v>149090.86932103508</v>
      </c>
      <c r="T663" s="15">
        <f t="shared" si="489"/>
        <v>0</v>
      </c>
      <c r="U663" s="23">
        <f t="shared" si="506"/>
        <v>901477.66810749751</v>
      </c>
      <c r="V663" s="23">
        <f t="shared" si="507"/>
        <v>75025.241437171164</v>
      </c>
      <c r="W663" s="23">
        <f t="shared" si="520"/>
        <v>30183.606527736283</v>
      </c>
      <c r="X663" s="23">
        <f t="shared" si="508"/>
        <v>21450867.584518202</v>
      </c>
      <c r="Y663" s="23">
        <f t="shared" si="490"/>
        <v>3665445.9141258108</v>
      </c>
      <c r="Z663" s="3">
        <f t="shared" si="491"/>
        <v>0</v>
      </c>
      <c r="AA663" s="23">
        <f t="shared" si="492"/>
        <v>15345323.900492677</v>
      </c>
      <c r="AB663" s="26">
        <f t="shared" si="509"/>
        <v>41379229.984792508</v>
      </c>
      <c r="AC663" s="23">
        <f t="shared" si="510"/>
        <v>46182440.984792516</v>
      </c>
      <c r="AD663" s="23">
        <f t="shared" si="516"/>
        <v>4803211</v>
      </c>
      <c r="AE663" s="24">
        <f t="shared" si="477"/>
        <v>41379229.984792516</v>
      </c>
      <c r="AF663" s="3">
        <f t="shared" si="511"/>
        <v>21361773.654101625</v>
      </c>
      <c r="AG663" s="2">
        <f t="shared" si="493"/>
        <v>0</v>
      </c>
      <c r="AH663" s="2">
        <f t="shared" si="494"/>
        <v>1.6739813963064221</v>
      </c>
      <c r="AI663" s="23">
        <f t="shared" si="517"/>
        <v>29720791.79505872</v>
      </c>
      <c r="AJ663" s="23">
        <f t="shared" si="495"/>
        <v>516316.11991723377</v>
      </c>
      <c r="AK663" s="23">
        <f t="shared" si="496"/>
        <v>-45884.156161700332</v>
      </c>
      <c r="AL663" s="23">
        <f t="shared" si="521"/>
        <v>0</v>
      </c>
      <c r="AM663" s="23">
        <f t="shared" si="522"/>
        <v>0</v>
      </c>
      <c r="AN663" s="16">
        <f t="shared" si="512"/>
        <v>0</v>
      </c>
      <c r="AO663" s="23">
        <f t="shared" si="513"/>
        <v>0</v>
      </c>
      <c r="AP663" s="22">
        <f t="shared" si="514"/>
        <v>0</v>
      </c>
      <c r="AQ663" s="30">
        <f t="shared" si="497"/>
        <v>62806998.853549965</v>
      </c>
      <c r="AR663" s="28">
        <f t="shared" si="498"/>
        <v>274865.1792548105</v>
      </c>
      <c r="AS663" s="25">
        <f t="shared" si="499"/>
        <v>53113699.170460954</v>
      </c>
      <c r="AT663" s="32">
        <f t="shared" si="500"/>
        <v>0</v>
      </c>
      <c r="AU663" s="23">
        <f t="shared" si="501"/>
        <v>0</v>
      </c>
      <c r="AV663" s="22">
        <f t="shared" si="502"/>
        <v>7449962.6136404155</v>
      </c>
      <c r="AW663" s="31">
        <f t="shared" si="515"/>
        <v>62806998.85354989</v>
      </c>
    </row>
    <row r="664" spans="1:53" x14ac:dyDescent="0.25">
      <c r="A664" s="21">
        <f t="shared" si="476"/>
        <v>370</v>
      </c>
      <c r="B664" s="21" t="s">
        <v>9</v>
      </c>
      <c r="C664" s="27">
        <f t="shared" si="480"/>
        <v>0</v>
      </c>
      <c r="D664" s="27">
        <f t="shared" si="503"/>
        <v>0</v>
      </c>
      <c r="E664" s="27" t="b">
        <f t="shared" si="479"/>
        <v>0</v>
      </c>
      <c r="F664" s="29">
        <f t="shared" si="481"/>
        <v>0</v>
      </c>
      <c r="G664" s="27">
        <f t="shared" si="504"/>
        <v>0</v>
      </c>
      <c r="H664" s="22">
        <f t="shared" si="482"/>
        <v>173170152.97006887</v>
      </c>
      <c r="I664" s="23">
        <f t="shared" si="483"/>
        <v>126382232.28409725</v>
      </c>
      <c r="J664" s="23">
        <f t="shared" si="484"/>
        <v>200</v>
      </c>
      <c r="K664" s="19">
        <f t="shared" si="505"/>
        <v>2.7115171229293056</v>
      </c>
      <c r="L664" s="16">
        <f t="shared" si="485"/>
        <v>1.2478319677557574</v>
      </c>
      <c r="M664" s="23">
        <f>M663-IF($B664="B",(Percent_Rent_In_Elsies*2.49%/12 * H663)/K663,0)+IF($B664="D",N664,0)+IF(B664="D",AK663)+IF(B664="C",F663*90%)-(Y664-Y663)-IF($B664="A",Q663/K663) + IF($B664="A",Q663/K663)</f>
        <v>-134978.0865782834</v>
      </c>
      <c r="N664" s="23">
        <f t="shared" si="486"/>
        <v>0</v>
      </c>
      <c r="O664" s="22">
        <f t="shared" si="487"/>
        <v>81856.036093573217</v>
      </c>
      <c r="P664" s="22">
        <f t="shared" si="518"/>
        <v>0</v>
      </c>
      <c r="Q664" s="22">
        <f t="shared" si="519"/>
        <v>0</v>
      </c>
      <c r="R664" s="22">
        <f t="shared" si="488"/>
        <v>1819381.0208726788</v>
      </c>
      <c r="S664" s="16">
        <f t="shared" si="478"/>
        <v>0</v>
      </c>
      <c r="T664" s="15">
        <f t="shared" si="489"/>
        <v>67234.833227461859</v>
      </c>
      <c r="U664" s="23">
        <f t="shared" si="506"/>
        <v>901477.66810749751</v>
      </c>
      <c r="V664" s="23">
        <f t="shared" si="507"/>
        <v>0</v>
      </c>
      <c r="W664" s="23">
        <f t="shared" si="520"/>
        <v>105208.84796490744</v>
      </c>
      <c r="X664" s="23">
        <f t="shared" si="508"/>
        <v>21450867.584518202</v>
      </c>
      <c r="Y664" s="23">
        <f t="shared" si="490"/>
        <v>3665445.9141258108</v>
      </c>
      <c r="Z664" s="3">
        <f t="shared" si="491"/>
        <v>0</v>
      </c>
      <c r="AA664" s="23">
        <f t="shared" si="492"/>
        <v>15391208.056654377</v>
      </c>
      <c r="AB664" s="26">
        <f t="shared" si="509"/>
        <v>41379229.984792516</v>
      </c>
      <c r="AC664" s="23">
        <f t="shared" si="510"/>
        <v>46182440.984792516</v>
      </c>
      <c r="AD664" s="23">
        <f t="shared" si="516"/>
        <v>4803211</v>
      </c>
      <c r="AE664" s="24">
        <f t="shared" si="477"/>
        <v>41379229.984792516</v>
      </c>
      <c r="AF664" s="3">
        <f t="shared" si="511"/>
        <v>0</v>
      </c>
      <c r="AG664" s="2">
        <f t="shared" si="493"/>
        <v>0</v>
      </c>
      <c r="AH664" s="2">
        <f t="shared" si="494"/>
        <v>1.6739813963064221</v>
      </c>
      <c r="AI664" s="23">
        <f t="shared" si="517"/>
        <v>29809660.134418443</v>
      </c>
      <c r="AJ664" s="23">
        <f t="shared" si="495"/>
        <v>516316.11991723377</v>
      </c>
      <c r="AK664" s="23">
        <f t="shared" si="496"/>
        <v>0</v>
      </c>
      <c r="AL664" s="23">
        <f t="shared" si="521"/>
        <v>0</v>
      </c>
      <c r="AM664" s="23">
        <f t="shared" si="522"/>
        <v>0</v>
      </c>
      <c r="AN664" s="16">
        <f t="shared" si="512"/>
        <v>0</v>
      </c>
      <c r="AO664" s="23">
        <f t="shared" si="513"/>
        <v>0</v>
      </c>
      <c r="AP664" s="22">
        <f t="shared" si="514"/>
        <v>0</v>
      </c>
      <c r="AQ664" s="30">
        <f t="shared" si="497"/>
        <v>62806998.853549965</v>
      </c>
      <c r="AR664" s="28">
        <f t="shared" si="498"/>
        <v>274865.1792548105</v>
      </c>
      <c r="AS664" s="25">
        <f t="shared" si="499"/>
        <v>53113699.170460954</v>
      </c>
      <c r="AT664" s="32">
        <f t="shared" si="500"/>
        <v>0</v>
      </c>
      <c r="AU664" s="23">
        <f t="shared" si="501"/>
        <v>0</v>
      </c>
      <c r="AV664" s="22">
        <f t="shared" si="502"/>
        <v>7449962.6136404155</v>
      </c>
      <c r="AW664" s="31">
        <f t="shared" si="515"/>
        <v>62806998.85354989</v>
      </c>
      <c r="AX664" s="21"/>
      <c r="AY664" s="21"/>
      <c r="AZ664" s="21"/>
      <c r="BA664" s="21"/>
    </row>
    <row r="665" spans="1:53" x14ac:dyDescent="0.25">
      <c r="A665" s="21">
        <f t="shared" si="476"/>
        <v>370</v>
      </c>
      <c r="B665" s="21" t="s">
        <v>28</v>
      </c>
      <c r="C665" s="27">
        <f t="shared" si="480"/>
        <v>0</v>
      </c>
      <c r="D665" s="27">
        <f t="shared" si="503"/>
        <v>0</v>
      </c>
      <c r="E665" s="27" t="b">
        <f t="shared" si="479"/>
        <v>0</v>
      </c>
      <c r="F665" s="29">
        <f t="shared" si="481"/>
        <v>0</v>
      </c>
      <c r="G665" s="27">
        <f t="shared" si="504"/>
        <v>0</v>
      </c>
      <c r="H665" s="22">
        <f t="shared" si="482"/>
        <v>173170152.97006887</v>
      </c>
      <c r="I665" s="23">
        <f t="shared" si="483"/>
        <v>126382232.28409725</v>
      </c>
      <c r="J665" s="23">
        <f t="shared" si="484"/>
        <v>200</v>
      </c>
      <c r="K665" s="19">
        <f t="shared" si="505"/>
        <v>2.7115171229293056</v>
      </c>
      <c r="L665" s="16">
        <f t="shared" si="485"/>
        <v>1.2478319677557574</v>
      </c>
      <c r="M665" s="23">
        <f>M664-IF($B665="B",(Percent_Rent_In_Elsies*2.49%/12 * H664)/K664,0)+IF($B665="D",N665,0)+IF(B665="D",AK664)+IF(B665="C",F664*90%)-(Y665-Y664)-IF($B665="A",Q664/K664) + IF($B665="A",Q664/K664)</f>
        <v>-134978.0865782834</v>
      </c>
      <c r="N665" s="23">
        <f t="shared" si="486"/>
        <v>0</v>
      </c>
      <c r="O665" s="22">
        <f t="shared" si="487"/>
        <v>0</v>
      </c>
      <c r="P665" s="22">
        <f t="shared" si="518"/>
        <v>0</v>
      </c>
      <c r="Q665" s="22">
        <f t="shared" si="519"/>
        <v>81856.036093573217</v>
      </c>
      <c r="R665" s="22">
        <f t="shared" si="488"/>
        <v>1819381.0208726788</v>
      </c>
      <c r="S665" s="16">
        <f t="shared" si="478"/>
        <v>0</v>
      </c>
      <c r="T665" s="15">
        <f t="shared" si="489"/>
        <v>0</v>
      </c>
      <c r="U665" s="23">
        <f t="shared" si="506"/>
        <v>901477.66810749751</v>
      </c>
      <c r="V665" s="23">
        <f t="shared" si="507"/>
        <v>0</v>
      </c>
      <c r="W665" s="23">
        <f t="shared" si="520"/>
        <v>0</v>
      </c>
      <c r="X665" s="23">
        <f t="shared" si="508"/>
        <v>21450867.584518202</v>
      </c>
      <c r="Y665" s="23">
        <f t="shared" si="490"/>
        <v>3665445.9141258108</v>
      </c>
      <c r="Z665" s="3">
        <f t="shared" si="491"/>
        <v>5260.4423982453727</v>
      </c>
      <c r="AA665" s="23">
        <f t="shared" si="492"/>
        <v>15470114.692628058</v>
      </c>
      <c r="AB665" s="26">
        <f t="shared" si="509"/>
        <v>41379229.984792523</v>
      </c>
      <c r="AC665" s="23">
        <f t="shared" si="510"/>
        <v>46182440.984792516</v>
      </c>
      <c r="AD665" s="23">
        <f t="shared" si="516"/>
        <v>4803211</v>
      </c>
      <c r="AE665" s="24">
        <f t="shared" si="477"/>
        <v>41379229.984792516</v>
      </c>
      <c r="AF665" s="3">
        <f t="shared" si="511"/>
        <v>0</v>
      </c>
      <c r="AG665" s="2">
        <f t="shared" si="493"/>
        <v>2.9550593410966101E-3</v>
      </c>
      <c r="AH665" s="2">
        <f t="shared" si="494"/>
        <v>1.6739813963064221</v>
      </c>
      <c r="AI665" s="23">
        <f t="shared" si="517"/>
        <v>29962486.344815146</v>
      </c>
      <c r="AJ665" s="23">
        <f t="shared" si="495"/>
        <v>516316.11991723377</v>
      </c>
      <c r="AK665" s="23">
        <f t="shared" si="496"/>
        <v>0</v>
      </c>
      <c r="AL665" s="23">
        <f t="shared" si="521"/>
        <v>0</v>
      </c>
      <c r="AM665" s="23">
        <f t="shared" si="522"/>
        <v>0</v>
      </c>
      <c r="AN665" s="16">
        <f t="shared" si="512"/>
        <v>0</v>
      </c>
      <c r="AO665" s="23">
        <f t="shared" si="513"/>
        <v>0</v>
      </c>
      <c r="AP665" s="22">
        <f t="shared" si="514"/>
        <v>0</v>
      </c>
      <c r="AQ665" s="30">
        <f t="shared" si="497"/>
        <v>62806998.853549965</v>
      </c>
      <c r="AR665" s="28">
        <f t="shared" si="498"/>
        <v>274865.1792548105</v>
      </c>
      <c r="AS665" s="25">
        <f t="shared" si="499"/>
        <v>53113699.170460954</v>
      </c>
      <c r="AT665" s="32">
        <f t="shared" si="500"/>
        <v>10520.884796490745</v>
      </c>
      <c r="AU665" s="23">
        <f t="shared" si="501"/>
        <v>10520.884796490745</v>
      </c>
      <c r="AV665" s="22">
        <f t="shared" si="502"/>
        <v>7517197.4468678776</v>
      </c>
      <c r="AW665" s="31">
        <f t="shared" si="515"/>
        <v>62806998.85354989</v>
      </c>
      <c r="AX665" s="21"/>
      <c r="AY665" s="21"/>
      <c r="AZ665" s="21"/>
      <c r="BA665" s="21"/>
    </row>
    <row r="666" spans="1:53" x14ac:dyDescent="0.25">
      <c r="A666">
        <f t="shared" ref="A666:A729" si="523">A661+1</f>
        <v>371</v>
      </c>
      <c r="B666" t="s">
        <v>6</v>
      </c>
      <c r="C666" s="27">
        <f t="shared" si="480"/>
        <v>0</v>
      </c>
      <c r="D666" s="27">
        <f t="shared" si="503"/>
        <v>0</v>
      </c>
      <c r="E666" s="27" t="b">
        <f t="shared" si="479"/>
        <v>0</v>
      </c>
      <c r="F666" s="29">
        <f t="shared" si="481"/>
        <v>0</v>
      </c>
      <c r="G666" s="27">
        <f t="shared" si="504"/>
        <v>0</v>
      </c>
      <c r="H666" s="22">
        <f t="shared" si="482"/>
        <v>178728015.30350116</v>
      </c>
      <c r="I666" s="23">
        <f t="shared" si="483"/>
        <v>126382232.28409725</v>
      </c>
      <c r="J666" s="23">
        <f t="shared" si="484"/>
        <v>206</v>
      </c>
      <c r="K666" s="19">
        <f t="shared" si="505"/>
        <v>2.7938862598024441</v>
      </c>
      <c r="L666" s="16">
        <f t="shared" si="485"/>
        <v>1.2878808917365612</v>
      </c>
      <c r="M666" s="23">
        <f>M665-IF($B666="B",(Percent_Rent_In_Elsies*2.49%/12 * H665)/K665,0)+IF($B666="D",N666,0)+IF(B666="D",AK665)+IF(B666="C",F665*90%)-(Y666-Y665)-IF($B666="A",Q665/K665) + IF($B666="A",Q665/K665)</f>
        <v>-134978.0865782834</v>
      </c>
      <c r="N666" s="23">
        <f t="shared" si="486"/>
        <v>0</v>
      </c>
      <c r="O666" s="22">
        <f t="shared" si="487"/>
        <v>0</v>
      </c>
      <c r="P666" s="22">
        <f t="shared" si="518"/>
        <v>0</v>
      </c>
      <c r="Q666" s="22">
        <f t="shared" si="519"/>
        <v>0</v>
      </c>
      <c r="R666" s="22">
        <f t="shared" si="488"/>
        <v>1819381.0208726788</v>
      </c>
      <c r="S666" s="16">
        <f t="shared" si="478"/>
        <v>0</v>
      </c>
      <c r="T666" s="15">
        <f t="shared" si="489"/>
        <v>0</v>
      </c>
      <c r="U666" s="23">
        <f t="shared" si="506"/>
        <v>901477.66810749751</v>
      </c>
      <c r="V666" s="23">
        <f t="shared" si="507"/>
        <v>0</v>
      </c>
      <c r="W666" s="23">
        <f t="shared" si="520"/>
        <v>30188.279248313404</v>
      </c>
      <c r="X666" s="23">
        <f t="shared" si="508"/>
        <v>21446981.517261114</v>
      </c>
      <c r="Y666" s="23">
        <f t="shared" si="490"/>
        <v>3665445.9141258108</v>
      </c>
      <c r="Z666" s="3">
        <f t="shared" si="491"/>
        <v>0</v>
      </c>
      <c r="AA666" s="23">
        <f t="shared" si="492"/>
        <v>15470114.692628058</v>
      </c>
      <c r="AB666" s="26">
        <f t="shared" si="509"/>
        <v>41379229.984792516</v>
      </c>
      <c r="AC666" s="23">
        <f t="shared" si="510"/>
        <v>46182440.984792516</v>
      </c>
      <c r="AD666" s="23">
        <f t="shared" si="516"/>
        <v>4803211</v>
      </c>
      <c r="AE666" s="24">
        <f t="shared" si="477"/>
        <v>41379229.984792516</v>
      </c>
      <c r="AF666" s="3">
        <f t="shared" si="511"/>
        <v>0</v>
      </c>
      <c r="AG666" s="2">
        <f t="shared" si="493"/>
        <v>0</v>
      </c>
      <c r="AH666" s="2">
        <f t="shared" si="494"/>
        <v>1.7277075032008702</v>
      </c>
      <c r="AI666" s="23">
        <f t="shared" si="517"/>
        <v>30872672.055215318</v>
      </c>
      <c r="AJ666" s="23">
        <f t="shared" si="495"/>
        <v>501094.12832682533</v>
      </c>
      <c r="AK666" s="23">
        <f t="shared" si="496"/>
        <v>0</v>
      </c>
      <c r="AL666" s="23">
        <f t="shared" si="521"/>
        <v>0</v>
      </c>
      <c r="AM666" s="23">
        <f t="shared" si="522"/>
        <v>0</v>
      </c>
      <c r="AN666" s="16">
        <f t="shared" si="512"/>
        <v>0</v>
      </c>
      <c r="AO666" s="23">
        <f t="shared" si="513"/>
        <v>0</v>
      </c>
      <c r="AP666" s="22">
        <f t="shared" si="514"/>
        <v>0</v>
      </c>
      <c r="AQ666" s="30">
        <f t="shared" si="497"/>
        <v>62725224.673492491</v>
      </c>
      <c r="AR666" s="28">
        <f t="shared" si="498"/>
        <v>274947.03529090405</v>
      </c>
      <c r="AS666" s="25">
        <f t="shared" si="499"/>
        <v>53113699.170460954</v>
      </c>
      <c r="AT666" s="32">
        <f t="shared" si="500"/>
        <v>0</v>
      </c>
      <c r="AU666" s="23">
        <f t="shared" si="501"/>
        <v>0</v>
      </c>
      <c r="AV666" s="22">
        <f t="shared" si="502"/>
        <v>7517197.4468678776</v>
      </c>
      <c r="AW666" s="31">
        <f t="shared" si="515"/>
        <v>62725224.673492417</v>
      </c>
    </row>
    <row r="667" spans="1:53" x14ac:dyDescent="0.25">
      <c r="A667">
        <f t="shared" si="523"/>
        <v>371</v>
      </c>
      <c r="B667" t="s">
        <v>7</v>
      </c>
      <c r="C667" s="27">
        <f t="shared" si="480"/>
        <v>0</v>
      </c>
      <c r="D667" s="27">
        <f t="shared" si="503"/>
        <v>274947.03529090405</v>
      </c>
      <c r="E667" s="27" t="b">
        <f t="shared" si="479"/>
        <v>0</v>
      </c>
      <c r="F667" s="29">
        <f t="shared" si="481"/>
        <v>98410.24641795746</v>
      </c>
      <c r="G667" s="27">
        <f t="shared" si="504"/>
        <v>0</v>
      </c>
      <c r="H667" s="22">
        <f t="shared" si="482"/>
        <v>179002962.33879206</v>
      </c>
      <c r="I667" s="23">
        <f t="shared" si="483"/>
        <v>126595720.22157273</v>
      </c>
      <c r="J667" s="23">
        <f t="shared" si="484"/>
        <v>206</v>
      </c>
      <c r="K667" s="19">
        <f t="shared" si="505"/>
        <v>2.7938862598024441</v>
      </c>
      <c r="L667" s="16">
        <f t="shared" si="485"/>
        <v>1.2878808917365612</v>
      </c>
      <c r="M667" s="23">
        <f>M666-IF($B667="B",(Percent_Rent_In_Elsies*2.49%/12 * H666)/K666,0)+IF($B667="D",N667,0)+IF(B667="D",AK666)+IF(B667="C",F666*90%)-(Y667-Y666)-IF($B667="A",Q666/K666) + IF($B667="A",Q666/K666)</f>
        <v>-201348.11693538685</v>
      </c>
      <c r="N667" s="23">
        <f t="shared" si="486"/>
        <v>0</v>
      </c>
      <c r="O667" s="22">
        <f t="shared" si="487"/>
        <v>0</v>
      </c>
      <c r="P667" s="22">
        <f t="shared" si="518"/>
        <v>0</v>
      </c>
      <c r="Q667" s="22">
        <f t="shared" si="519"/>
        <v>0</v>
      </c>
      <c r="R667" s="22">
        <f t="shared" si="488"/>
        <v>1667765.9357999556</v>
      </c>
      <c r="S667" s="16">
        <f t="shared" si="478"/>
        <v>151615.08507272325</v>
      </c>
      <c r="T667" s="15">
        <f t="shared" si="489"/>
        <v>0</v>
      </c>
      <c r="U667" s="23">
        <f t="shared" si="506"/>
        <v>826354.52909853938</v>
      </c>
      <c r="V667" s="23">
        <f t="shared" si="507"/>
        <v>75123.139008958125</v>
      </c>
      <c r="W667" s="23">
        <f t="shared" si="520"/>
        <v>30188.279248313404</v>
      </c>
      <c r="X667" s="23">
        <f t="shared" si="508"/>
        <v>21446981.517261114</v>
      </c>
      <c r="Y667" s="23">
        <f t="shared" si="490"/>
        <v>3665445.9141258108</v>
      </c>
      <c r="Z667" s="3">
        <f t="shared" si="491"/>
        <v>0</v>
      </c>
      <c r="AA667" s="23">
        <f t="shared" si="492"/>
        <v>15470114.692628058</v>
      </c>
      <c r="AB667" s="26">
        <f t="shared" si="509"/>
        <v>41379229.984792508</v>
      </c>
      <c r="AC667" s="23">
        <f t="shared" si="510"/>
        <v>46182440.984792516</v>
      </c>
      <c r="AD667" s="23">
        <f t="shared" si="516"/>
        <v>4803211</v>
      </c>
      <c r="AE667" s="24">
        <f t="shared" si="477"/>
        <v>41379229.984792516</v>
      </c>
      <c r="AF667" s="3">
        <f t="shared" si="511"/>
        <v>0</v>
      </c>
      <c r="AG667" s="2">
        <f t="shared" si="493"/>
        <v>0</v>
      </c>
      <c r="AH667" s="2">
        <f t="shared" si="494"/>
        <v>1.7303653297036055</v>
      </c>
      <c r="AI667" s="23">
        <f t="shared" si="517"/>
        <v>30872672.055215318</v>
      </c>
      <c r="AJ667" s="23">
        <f t="shared" si="495"/>
        <v>501094.12832682533</v>
      </c>
      <c r="AK667" s="23">
        <f t="shared" si="496"/>
        <v>0</v>
      </c>
      <c r="AL667" s="23">
        <f t="shared" si="521"/>
        <v>1151880.2601565979</v>
      </c>
      <c r="AM667" s="23">
        <f t="shared" si="522"/>
        <v>86580065235.00708</v>
      </c>
      <c r="AN667" s="16">
        <f t="shared" si="512"/>
        <v>0</v>
      </c>
      <c r="AO667" s="23">
        <f t="shared" si="513"/>
        <v>66370.03035710346</v>
      </c>
      <c r="AP667" s="22">
        <f t="shared" si="514"/>
        <v>185430.31587738244</v>
      </c>
      <c r="AQ667" s="30">
        <f t="shared" si="497"/>
        <v>63369456.182853207</v>
      </c>
      <c r="AR667" s="28">
        <f t="shared" si="498"/>
        <v>458801.19348332874</v>
      </c>
      <c r="AS667" s="25">
        <f t="shared" si="499"/>
        <v>53388646.205751859</v>
      </c>
      <c r="AT667" s="32">
        <f t="shared" si="500"/>
        <v>0</v>
      </c>
      <c r="AU667" s="23">
        <f t="shared" si="501"/>
        <v>0</v>
      </c>
      <c r="AV667" s="22">
        <f t="shared" si="502"/>
        <v>7517197.4468678776</v>
      </c>
      <c r="AW667" s="31">
        <f t="shared" si="515"/>
        <v>63369456.182853132</v>
      </c>
    </row>
    <row r="668" spans="1:53" s="21" customFormat="1" x14ac:dyDescent="0.25">
      <c r="A668">
        <f t="shared" si="523"/>
        <v>371</v>
      </c>
      <c r="B668" t="s">
        <v>8</v>
      </c>
      <c r="C668" s="27">
        <f t="shared" si="480"/>
        <v>0</v>
      </c>
      <c r="D668" s="27">
        <f t="shared" si="503"/>
        <v>0</v>
      </c>
      <c r="E668" s="27" t="b">
        <f t="shared" si="479"/>
        <v>0</v>
      </c>
      <c r="F668" s="29">
        <f t="shared" si="481"/>
        <v>0</v>
      </c>
      <c r="G668" s="27">
        <f t="shared" si="504"/>
        <v>0</v>
      </c>
      <c r="H668" s="22">
        <f t="shared" si="482"/>
        <v>179002962.33879206</v>
      </c>
      <c r="I668" s="23">
        <f t="shared" si="483"/>
        <v>126595720.22157273</v>
      </c>
      <c r="J668" s="23">
        <f t="shared" si="484"/>
        <v>206</v>
      </c>
      <c r="K668" s="19">
        <f t="shared" si="505"/>
        <v>2.7938862598024441</v>
      </c>
      <c r="L668" s="16">
        <f t="shared" si="485"/>
        <v>1.2878808917365612</v>
      </c>
      <c r="M668" s="23">
        <f>M667-IF($B668="B",(Percent_Rent_In_Elsies*2.49%/12 * H667)/K667,0)+IF($B668="D",N668,0)+IF(B668="D",AK667)+IF(B668="C",F667*90%)-(Y668-Y667)-IF($B668="A",Q667/K667) + IF($B668="A",Q667/K667)</f>
        <v>-131753.35001452794</v>
      </c>
      <c r="N668" s="23">
        <f t="shared" si="486"/>
        <v>0</v>
      </c>
      <c r="O668" s="22">
        <f t="shared" si="487"/>
        <v>0</v>
      </c>
      <c r="P668" s="22">
        <f t="shared" si="518"/>
        <v>0</v>
      </c>
      <c r="Q668" s="22">
        <f t="shared" si="519"/>
        <v>0</v>
      </c>
      <c r="R668" s="22">
        <f t="shared" si="488"/>
        <v>1853196.251677338</v>
      </c>
      <c r="S668" s="16">
        <f t="shared" si="478"/>
        <v>151615.08507272325</v>
      </c>
      <c r="T668" s="15">
        <f t="shared" si="489"/>
        <v>0</v>
      </c>
      <c r="U668" s="23">
        <f t="shared" si="506"/>
        <v>902565.58409743861</v>
      </c>
      <c r="V668" s="23">
        <f t="shared" si="507"/>
        <v>75123.139008958125</v>
      </c>
      <c r="W668" s="23">
        <f t="shared" si="520"/>
        <v>30188.279248313404</v>
      </c>
      <c r="X668" s="23">
        <f t="shared" si="508"/>
        <v>21446981.517261114</v>
      </c>
      <c r="Y668" s="23">
        <f t="shared" si="490"/>
        <v>3684420.3689811137</v>
      </c>
      <c r="Z668" s="3">
        <f t="shared" si="491"/>
        <v>0</v>
      </c>
      <c r="AA668" s="23">
        <f t="shared" si="492"/>
        <v>15470114.692628058</v>
      </c>
      <c r="AB668" s="26">
        <f t="shared" si="509"/>
        <v>41477640.231210463</v>
      </c>
      <c r="AC668" s="23">
        <f t="shared" si="510"/>
        <v>46280851.23121047</v>
      </c>
      <c r="AD668" s="23">
        <f t="shared" si="516"/>
        <v>4803211</v>
      </c>
      <c r="AE668" s="24">
        <f t="shared" si="477"/>
        <v>41477640.23121047</v>
      </c>
      <c r="AF668" s="3">
        <f t="shared" si="511"/>
        <v>21315228.167246591</v>
      </c>
      <c r="AG668" s="2">
        <f t="shared" si="493"/>
        <v>0</v>
      </c>
      <c r="AH668" s="2">
        <f t="shared" si="494"/>
        <v>1.7262598483517255</v>
      </c>
      <c r="AI668" s="23">
        <f t="shared" si="517"/>
        <v>30872672.055215318</v>
      </c>
      <c r="AJ668" s="23">
        <f t="shared" si="495"/>
        <v>501094.12832682533</v>
      </c>
      <c r="AK668" s="23">
        <f t="shared" si="496"/>
        <v>-70225.943988514555</v>
      </c>
      <c r="AL668" s="23">
        <f t="shared" si="521"/>
        <v>0</v>
      </c>
      <c r="AM668" s="23">
        <f t="shared" si="522"/>
        <v>0</v>
      </c>
      <c r="AN668" s="16">
        <f t="shared" si="512"/>
        <v>0</v>
      </c>
      <c r="AO668" s="23">
        <f t="shared" si="513"/>
        <v>0</v>
      </c>
      <c r="AP668" s="22">
        <f t="shared" si="514"/>
        <v>0</v>
      </c>
      <c r="AQ668" s="30">
        <f t="shared" si="497"/>
        <v>63192438.407857038</v>
      </c>
      <c r="AR668" s="28">
        <f t="shared" si="498"/>
        <v>281783.41848716245</v>
      </c>
      <c r="AS668" s="25">
        <f t="shared" si="499"/>
        <v>53388646.205751859</v>
      </c>
      <c r="AT668" s="32">
        <f t="shared" si="500"/>
        <v>0</v>
      </c>
      <c r="AU668" s="23">
        <f t="shared" si="501"/>
        <v>0</v>
      </c>
      <c r="AV668" s="22">
        <f t="shared" si="502"/>
        <v>7517197.4468678776</v>
      </c>
      <c r="AW668" s="31">
        <f t="shared" si="515"/>
        <v>63192438.407856956</v>
      </c>
      <c r="AX668"/>
      <c r="AY668"/>
      <c r="AZ668"/>
      <c r="BA668"/>
    </row>
    <row r="669" spans="1:53" s="21" customFormat="1" x14ac:dyDescent="0.25">
      <c r="A669" s="21">
        <f t="shared" si="523"/>
        <v>371</v>
      </c>
      <c r="B669" s="21" t="s">
        <v>9</v>
      </c>
      <c r="C669" s="27">
        <f t="shared" si="480"/>
        <v>0</v>
      </c>
      <c r="D669" s="27">
        <f t="shared" si="503"/>
        <v>0</v>
      </c>
      <c r="E669" s="27" t="b">
        <f t="shared" si="479"/>
        <v>0</v>
      </c>
      <c r="F669" s="29">
        <f t="shared" si="481"/>
        <v>0</v>
      </c>
      <c r="G669" s="27">
        <f t="shared" si="504"/>
        <v>0</v>
      </c>
      <c r="H669" s="22">
        <f t="shared" si="482"/>
        <v>179002962.33879206</v>
      </c>
      <c r="I669" s="23">
        <f t="shared" si="483"/>
        <v>126595720.22157273</v>
      </c>
      <c r="J669" s="23">
        <f t="shared" si="484"/>
        <v>206</v>
      </c>
      <c r="K669" s="19">
        <f t="shared" si="505"/>
        <v>2.7938862598024441</v>
      </c>
      <c r="L669" s="16">
        <f t="shared" si="485"/>
        <v>1.2878808917365612</v>
      </c>
      <c r="M669" s="23">
        <f>M668-IF($B669="B",(Percent_Rent_In_Elsies*2.49%/12 * H668)/K668,0)+IF($B669="D",N669,0)+IF(B669="D",AK668)+IF(B669="C",F668*90%)-(Y669-Y668)-IF($B669="A",Q668/K668) + IF($B669="A",Q668/K668)</f>
        <v>-201979.29400304251</v>
      </c>
      <c r="N669" s="23">
        <f t="shared" si="486"/>
        <v>0</v>
      </c>
      <c r="O669" s="22">
        <f t="shared" si="487"/>
        <v>83593.617848218841</v>
      </c>
      <c r="P669" s="22">
        <f t="shared" si="518"/>
        <v>0</v>
      </c>
      <c r="Q669" s="22">
        <f t="shared" si="519"/>
        <v>0</v>
      </c>
      <c r="R669" s="22">
        <f t="shared" si="488"/>
        <v>1853196.251677338</v>
      </c>
      <c r="S669" s="16">
        <f t="shared" si="478"/>
        <v>0</v>
      </c>
      <c r="T669" s="15">
        <f t="shared" si="489"/>
        <v>68021.467224504406</v>
      </c>
      <c r="U669" s="23">
        <f t="shared" si="506"/>
        <v>902565.58409743861</v>
      </c>
      <c r="V669" s="23">
        <f t="shared" si="507"/>
        <v>0</v>
      </c>
      <c r="W669" s="23">
        <f t="shared" si="520"/>
        <v>105311.41825727152</v>
      </c>
      <c r="X669" s="23">
        <f t="shared" si="508"/>
        <v>21446981.517261114</v>
      </c>
      <c r="Y669" s="23">
        <f t="shared" si="490"/>
        <v>3684420.3689811137</v>
      </c>
      <c r="Z669" s="3">
        <f t="shared" si="491"/>
        <v>0</v>
      </c>
      <c r="AA669" s="23">
        <f t="shared" si="492"/>
        <v>15540340.636616573</v>
      </c>
      <c r="AB669" s="26">
        <f t="shared" si="509"/>
        <v>41477640.23121047</v>
      </c>
      <c r="AC669" s="23">
        <f t="shared" si="510"/>
        <v>46280851.23121047</v>
      </c>
      <c r="AD669" s="23">
        <f t="shared" si="516"/>
        <v>4803211</v>
      </c>
      <c r="AE669" s="24">
        <f t="shared" si="477"/>
        <v>41477640.23121047</v>
      </c>
      <c r="AF669" s="3">
        <f t="shared" si="511"/>
        <v>0</v>
      </c>
      <c r="AG669" s="2">
        <f t="shared" si="493"/>
        <v>0</v>
      </c>
      <c r="AH669" s="2">
        <f t="shared" si="494"/>
        <v>1.7262598483517255</v>
      </c>
      <c r="AI669" s="23">
        <f t="shared" si="517"/>
        <v>31012817.269494724</v>
      </c>
      <c r="AJ669" s="23">
        <f t="shared" si="495"/>
        <v>501094.12832682533</v>
      </c>
      <c r="AK669" s="23">
        <f t="shared" si="496"/>
        <v>0</v>
      </c>
      <c r="AL669" s="23">
        <f t="shared" si="521"/>
        <v>0</v>
      </c>
      <c r="AM669" s="23">
        <f t="shared" si="522"/>
        <v>0</v>
      </c>
      <c r="AN669" s="16">
        <f t="shared" si="512"/>
        <v>0</v>
      </c>
      <c r="AO669" s="23">
        <f t="shared" si="513"/>
        <v>0</v>
      </c>
      <c r="AP669" s="22">
        <f t="shared" si="514"/>
        <v>0</v>
      </c>
      <c r="AQ669" s="30">
        <f t="shared" si="497"/>
        <v>63192438.407857038</v>
      </c>
      <c r="AR669" s="28">
        <f t="shared" si="498"/>
        <v>281783.41848716245</v>
      </c>
      <c r="AS669" s="25">
        <f t="shared" si="499"/>
        <v>53388646.205751859</v>
      </c>
      <c r="AT669" s="32">
        <f t="shared" si="500"/>
        <v>0</v>
      </c>
      <c r="AU669" s="23">
        <f t="shared" si="501"/>
        <v>0</v>
      </c>
      <c r="AV669" s="22">
        <f t="shared" si="502"/>
        <v>7517197.4468678776</v>
      </c>
      <c r="AW669" s="31">
        <f t="shared" si="515"/>
        <v>63192438.407856956</v>
      </c>
    </row>
    <row r="670" spans="1:53" x14ac:dyDescent="0.25">
      <c r="A670" s="21">
        <f t="shared" si="523"/>
        <v>371</v>
      </c>
      <c r="B670" s="21" t="s">
        <v>28</v>
      </c>
      <c r="C670" s="27">
        <f t="shared" si="480"/>
        <v>0</v>
      </c>
      <c r="D670" s="27">
        <f t="shared" si="503"/>
        <v>0</v>
      </c>
      <c r="E670" s="27" t="b">
        <f t="shared" si="479"/>
        <v>0</v>
      </c>
      <c r="F670" s="29">
        <f t="shared" si="481"/>
        <v>0</v>
      </c>
      <c r="G670" s="27">
        <f t="shared" si="504"/>
        <v>0</v>
      </c>
      <c r="H670" s="22">
        <f t="shared" si="482"/>
        <v>179002962.33879206</v>
      </c>
      <c r="I670" s="23">
        <f t="shared" si="483"/>
        <v>126595720.22157273</v>
      </c>
      <c r="J670" s="23">
        <f t="shared" si="484"/>
        <v>206</v>
      </c>
      <c r="K670" s="19">
        <f t="shared" si="505"/>
        <v>2.7938862598024441</v>
      </c>
      <c r="L670" s="16">
        <f t="shared" si="485"/>
        <v>1.2878808917365612</v>
      </c>
      <c r="M670" s="23">
        <f>M669-IF($B670="B",(Percent_Rent_In_Elsies*2.49%/12 * H669)/K669,0)+IF($B670="D",N670,0)+IF(B670="D",AK669)+IF(B670="C",F669*90%)-(Y670-Y669)-IF($B670="A",Q669/K669) + IF($B670="A",Q669/K669)</f>
        <v>-201979.29400304251</v>
      </c>
      <c r="N670" s="23">
        <f t="shared" si="486"/>
        <v>0</v>
      </c>
      <c r="O670" s="22">
        <f t="shared" si="487"/>
        <v>0</v>
      </c>
      <c r="P670" s="22">
        <f t="shared" si="518"/>
        <v>0</v>
      </c>
      <c r="Q670" s="22">
        <f t="shared" si="519"/>
        <v>83593.617848218841</v>
      </c>
      <c r="R670" s="22">
        <f t="shared" si="488"/>
        <v>1853196.251677338</v>
      </c>
      <c r="S670" s="16">
        <f t="shared" si="478"/>
        <v>0</v>
      </c>
      <c r="T670" s="15">
        <f t="shared" si="489"/>
        <v>0</v>
      </c>
      <c r="U670" s="23">
        <f t="shared" si="506"/>
        <v>902565.58409743861</v>
      </c>
      <c r="V670" s="23">
        <f t="shared" si="507"/>
        <v>0</v>
      </c>
      <c r="W670" s="23">
        <f t="shared" si="520"/>
        <v>0</v>
      </c>
      <c r="X670" s="23">
        <f t="shared" si="508"/>
        <v>21446981.517261114</v>
      </c>
      <c r="Y670" s="23">
        <f t="shared" si="490"/>
        <v>3684420.3689811137</v>
      </c>
      <c r="Z670" s="3">
        <f t="shared" si="491"/>
        <v>5265.5709128635772</v>
      </c>
      <c r="AA670" s="23">
        <f t="shared" si="492"/>
        <v>15619324.200309526</v>
      </c>
      <c r="AB670" s="26">
        <f t="shared" si="509"/>
        <v>41477640.23121047</v>
      </c>
      <c r="AC670" s="23">
        <f t="shared" si="510"/>
        <v>46280851.23121047</v>
      </c>
      <c r="AD670" s="23">
        <f t="shared" si="516"/>
        <v>4803211</v>
      </c>
      <c r="AE670" s="24">
        <f t="shared" si="477"/>
        <v>41477640.23121047</v>
      </c>
      <c r="AF670" s="3">
        <f t="shared" si="511"/>
        <v>0</v>
      </c>
      <c r="AG670" s="2">
        <f t="shared" si="493"/>
        <v>2.9643994640159241E-3</v>
      </c>
      <c r="AH670" s="2">
        <f t="shared" si="494"/>
        <v>1.7262598483517255</v>
      </c>
      <c r="AI670" s="23">
        <f t="shared" si="517"/>
        <v>31170439.479031846</v>
      </c>
      <c r="AJ670" s="23">
        <f t="shared" si="495"/>
        <v>501094.12832682533</v>
      </c>
      <c r="AK670" s="23">
        <f t="shared" si="496"/>
        <v>0</v>
      </c>
      <c r="AL670" s="23">
        <f t="shared" si="521"/>
        <v>0</v>
      </c>
      <c r="AM670" s="23">
        <f t="shared" si="522"/>
        <v>0</v>
      </c>
      <c r="AN670" s="16">
        <f t="shared" si="512"/>
        <v>0</v>
      </c>
      <c r="AO670" s="23">
        <f t="shared" si="513"/>
        <v>0</v>
      </c>
      <c r="AP670" s="22">
        <f t="shared" si="514"/>
        <v>0</v>
      </c>
      <c r="AQ670" s="30">
        <f t="shared" si="497"/>
        <v>63192438.407857038</v>
      </c>
      <c r="AR670" s="28">
        <f t="shared" si="498"/>
        <v>281783.41848716245</v>
      </c>
      <c r="AS670" s="25">
        <f t="shared" si="499"/>
        <v>53388646.205751859</v>
      </c>
      <c r="AT670" s="32">
        <f t="shared" si="500"/>
        <v>10531.141825727154</v>
      </c>
      <c r="AU670" s="23">
        <f t="shared" si="501"/>
        <v>10531.141825727154</v>
      </c>
      <c r="AV670" s="22">
        <f t="shared" si="502"/>
        <v>7585218.9140923824</v>
      </c>
      <c r="AW670" s="31">
        <f t="shared" si="515"/>
        <v>63192438.407856964</v>
      </c>
      <c r="AX670" s="21"/>
      <c r="AY670" s="21"/>
      <c r="AZ670" s="21"/>
      <c r="BA670" s="21"/>
    </row>
    <row r="671" spans="1:53" x14ac:dyDescent="0.25">
      <c r="A671">
        <f t="shared" si="523"/>
        <v>372</v>
      </c>
      <c r="B671" t="s">
        <v>6</v>
      </c>
      <c r="C671" s="27">
        <f t="shared" si="480"/>
        <v>0</v>
      </c>
      <c r="D671" s="27">
        <f t="shared" si="503"/>
        <v>0</v>
      </c>
      <c r="E671" s="27" t="b">
        <f t="shared" si="479"/>
        <v>0</v>
      </c>
      <c r="F671" s="29">
        <f t="shared" si="481"/>
        <v>0</v>
      </c>
      <c r="G671" s="27">
        <f t="shared" si="504"/>
        <v>0</v>
      </c>
      <c r="H671" s="22">
        <f t="shared" si="482"/>
        <v>187533127.16179553</v>
      </c>
      <c r="I671" s="23">
        <f t="shared" si="483"/>
        <v>126595720.22157273</v>
      </c>
      <c r="J671" s="23">
        <f t="shared" si="484"/>
        <v>215</v>
      </c>
      <c r="K671" s="19">
        <f t="shared" si="505"/>
        <v>2.9221551960554111</v>
      </c>
      <c r="L671" s="16">
        <f t="shared" si="485"/>
        <v>1.3492532630949583</v>
      </c>
      <c r="M671" s="23">
        <f>M670-IF($B671="B",(Percent_Rent_In_Elsies*2.49%/12 * H670)/K670,0)+IF($B671="D",N671,0)+IF(B671="D",AK670)+IF(B671="C",F670*90%)-(Y671-Y670)-IF($B671="A",Q670/K670) + IF($B671="A",Q670/K670)</f>
        <v>-201979.29400304251</v>
      </c>
      <c r="N671" s="23">
        <f t="shared" si="486"/>
        <v>0</v>
      </c>
      <c r="O671" s="22">
        <f t="shared" si="487"/>
        <v>0</v>
      </c>
      <c r="P671" s="22">
        <f t="shared" si="518"/>
        <v>0</v>
      </c>
      <c r="Q671" s="22">
        <f t="shared" si="519"/>
        <v>0</v>
      </c>
      <c r="R671" s="22">
        <f t="shared" si="488"/>
        <v>1853196.251677338</v>
      </c>
      <c r="S671" s="16">
        <f t="shared" si="478"/>
        <v>0</v>
      </c>
      <c r="T671" s="15">
        <f t="shared" si="489"/>
        <v>0</v>
      </c>
      <c r="U671" s="23">
        <f t="shared" si="506"/>
        <v>902565.58409743861</v>
      </c>
      <c r="V671" s="23">
        <f t="shared" si="507"/>
        <v>0</v>
      </c>
      <c r="W671" s="23">
        <f t="shared" si="520"/>
        <v>29920.193620956405</v>
      </c>
      <c r="X671" s="23">
        <f t="shared" si="508"/>
        <v>21443389.178204477</v>
      </c>
      <c r="Y671" s="23">
        <f t="shared" si="490"/>
        <v>3684420.3689811137</v>
      </c>
      <c r="Z671" s="3">
        <f t="shared" si="491"/>
        <v>0</v>
      </c>
      <c r="AA671" s="23">
        <f t="shared" si="492"/>
        <v>15619324.200309526</v>
      </c>
      <c r="AB671" s="26">
        <f t="shared" si="509"/>
        <v>41477640.23121047</v>
      </c>
      <c r="AC671" s="23">
        <f t="shared" si="510"/>
        <v>46280851.23121047</v>
      </c>
      <c r="AD671" s="23">
        <f t="shared" si="516"/>
        <v>4803211</v>
      </c>
      <c r="AE671" s="24">
        <f t="shared" si="477"/>
        <v>41477640.23121047</v>
      </c>
      <c r="AF671" s="3">
        <f t="shared" si="511"/>
        <v>0</v>
      </c>
      <c r="AG671" s="2">
        <f t="shared" si="493"/>
        <v>0</v>
      </c>
      <c r="AH671" s="2">
        <f t="shared" si="494"/>
        <v>1.8085226268073316</v>
      </c>
      <c r="AI671" s="23">
        <f t="shared" si="517"/>
        <v>32601492.407720365</v>
      </c>
      <c r="AJ671" s="23">
        <f t="shared" si="495"/>
        <v>479098.44141401059</v>
      </c>
      <c r="AK671" s="23">
        <f t="shared" si="496"/>
        <v>0</v>
      </c>
      <c r="AL671" s="23">
        <f t="shared" si="521"/>
        <v>0</v>
      </c>
      <c r="AM671" s="23">
        <f t="shared" si="522"/>
        <v>0</v>
      </c>
      <c r="AN671" s="16">
        <f t="shared" si="512"/>
        <v>0</v>
      </c>
      <c r="AO671" s="23">
        <f t="shared" si="513"/>
        <v>0</v>
      </c>
      <c r="AP671" s="22">
        <f t="shared" si="514"/>
        <v>0</v>
      </c>
      <c r="AQ671" s="30">
        <f t="shared" si="497"/>
        <v>63108928.38362667</v>
      </c>
      <c r="AR671" s="28">
        <f t="shared" si="498"/>
        <v>281867.01210501068</v>
      </c>
      <c r="AS671" s="25">
        <f t="shared" si="499"/>
        <v>53388646.205751859</v>
      </c>
      <c r="AT671" s="32">
        <f t="shared" si="500"/>
        <v>0</v>
      </c>
      <c r="AU671" s="23">
        <f t="shared" si="501"/>
        <v>0</v>
      </c>
      <c r="AV671" s="22">
        <f t="shared" si="502"/>
        <v>7585218.9140923824</v>
      </c>
      <c r="AW671" s="31">
        <f t="shared" si="515"/>
        <v>63108928.383626595</v>
      </c>
    </row>
    <row r="672" spans="1:53" x14ac:dyDescent="0.25">
      <c r="A672">
        <f t="shared" si="523"/>
        <v>372</v>
      </c>
      <c r="B672" t="s">
        <v>7</v>
      </c>
      <c r="C672" s="27">
        <f t="shared" si="480"/>
        <v>0</v>
      </c>
      <c r="D672" s="27">
        <f t="shared" si="503"/>
        <v>281867.01210501068</v>
      </c>
      <c r="E672" s="27" t="b">
        <f t="shared" si="479"/>
        <v>0</v>
      </c>
      <c r="F672" s="29">
        <f t="shared" si="481"/>
        <v>96458.604418239047</v>
      </c>
      <c r="G672" s="27">
        <f t="shared" si="504"/>
        <v>0</v>
      </c>
      <c r="H672" s="22">
        <f t="shared" si="482"/>
        <v>187814994.17390054</v>
      </c>
      <c r="I672" s="23">
        <f t="shared" si="483"/>
        <v>126804626.1548135</v>
      </c>
      <c r="J672" s="23">
        <f t="shared" si="484"/>
        <v>215</v>
      </c>
      <c r="K672" s="19">
        <f t="shared" si="505"/>
        <v>2.9221551960554111</v>
      </c>
      <c r="L672" s="16">
        <f t="shared" si="485"/>
        <v>1.3492532630949583</v>
      </c>
      <c r="M672" s="23">
        <f>M671-IF($B672="B",(Percent_Rent_In_Elsies*2.49%/12 * H671)/K671,0)+IF($B672="D",N672,0)+IF(B672="D",AK671)+IF(B672="C",F671*90%)-(Y672-Y671)-IF($B672="A",Q671/K671) + IF($B672="A",Q671/K671)</f>
        <v>-268562.21187578421</v>
      </c>
      <c r="N672" s="23">
        <f t="shared" si="486"/>
        <v>0</v>
      </c>
      <c r="O672" s="22">
        <f t="shared" si="487"/>
        <v>0</v>
      </c>
      <c r="P672" s="22">
        <f t="shared" si="518"/>
        <v>0</v>
      </c>
      <c r="Q672" s="22">
        <f t="shared" si="519"/>
        <v>0</v>
      </c>
      <c r="R672" s="22">
        <f t="shared" si="488"/>
        <v>1698763.2307042265</v>
      </c>
      <c r="S672" s="16">
        <f t="shared" si="478"/>
        <v>154433.0209731115</v>
      </c>
      <c r="T672" s="15">
        <f t="shared" si="489"/>
        <v>0</v>
      </c>
      <c r="U672" s="23">
        <f t="shared" si="506"/>
        <v>827351.78542265203</v>
      </c>
      <c r="V672" s="23">
        <f t="shared" si="507"/>
        <v>75213.798674786551</v>
      </c>
      <c r="W672" s="23">
        <f t="shared" si="520"/>
        <v>29920.193620956405</v>
      </c>
      <c r="X672" s="23">
        <f t="shared" si="508"/>
        <v>21443389.178204477</v>
      </c>
      <c r="Y672" s="23">
        <f t="shared" si="490"/>
        <v>3684420.3689811137</v>
      </c>
      <c r="Z672" s="3">
        <f t="shared" si="491"/>
        <v>0</v>
      </c>
      <c r="AA672" s="23">
        <f t="shared" si="492"/>
        <v>15619324.200309526</v>
      </c>
      <c r="AB672" s="26">
        <f t="shared" si="509"/>
        <v>41477640.23121047</v>
      </c>
      <c r="AC672" s="23">
        <f t="shared" si="510"/>
        <v>46280851.23121047</v>
      </c>
      <c r="AD672" s="23">
        <f t="shared" si="516"/>
        <v>4803211</v>
      </c>
      <c r="AE672" s="24">
        <f t="shared" si="477"/>
        <v>41477640.23121047</v>
      </c>
      <c r="AF672" s="3">
        <f t="shared" si="511"/>
        <v>0</v>
      </c>
      <c r="AG672" s="2">
        <f t="shared" si="493"/>
        <v>0</v>
      </c>
      <c r="AH672" s="2">
        <f t="shared" si="494"/>
        <v>1.8112408818530266</v>
      </c>
      <c r="AI672" s="23">
        <f t="shared" si="517"/>
        <v>32601492.407720365</v>
      </c>
      <c r="AJ672" s="23">
        <f t="shared" si="495"/>
        <v>479098.44141401059</v>
      </c>
      <c r="AK672" s="23">
        <f t="shared" si="496"/>
        <v>0</v>
      </c>
      <c r="AL672" s="23">
        <f t="shared" si="521"/>
        <v>1728820.3525050469</v>
      </c>
      <c r="AM672" s="23">
        <f t="shared" si="522"/>
        <v>124241270455.49825</v>
      </c>
      <c r="AN672" s="16">
        <f t="shared" si="512"/>
        <v>0</v>
      </c>
      <c r="AO672" s="23">
        <f t="shared" si="513"/>
        <v>66582.917872741702</v>
      </c>
      <c r="AP672" s="22">
        <f t="shared" si="514"/>
        <v>194565.61943036286</v>
      </c>
      <c r="AQ672" s="30">
        <f t="shared" si="497"/>
        <v>63778272.82682725</v>
      </c>
      <c r="AR672" s="28">
        <f t="shared" si="498"/>
        <v>474778.8237702155</v>
      </c>
      <c r="AS672" s="25">
        <f t="shared" si="499"/>
        <v>53670513.217856869</v>
      </c>
      <c r="AT672" s="32">
        <f t="shared" si="500"/>
        <v>0</v>
      </c>
      <c r="AU672" s="23">
        <f t="shared" si="501"/>
        <v>0</v>
      </c>
      <c r="AV672" s="22">
        <f t="shared" si="502"/>
        <v>7585218.9140923824</v>
      </c>
      <c r="AW672" s="31">
        <f t="shared" si="515"/>
        <v>63778272.826827168</v>
      </c>
    </row>
    <row r="673" spans="1:53" s="21" customFormat="1" x14ac:dyDescent="0.25">
      <c r="A673">
        <f t="shared" si="523"/>
        <v>372</v>
      </c>
      <c r="B673" t="s">
        <v>8</v>
      </c>
      <c r="C673" s="27">
        <f t="shared" si="480"/>
        <v>0</v>
      </c>
      <c r="D673" s="27">
        <f t="shared" si="503"/>
        <v>0</v>
      </c>
      <c r="E673" s="27" t="b">
        <f t="shared" si="479"/>
        <v>0</v>
      </c>
      <c r="F673" s="29">
        <f t="shared" si="481"/>
        <v>0</v>
      </c>
      <c r="G673" s="27">
        <f t="shared" si="504"/>
        <v>0</v>
      </c>
      <c r="H673" s="22">
        <f t="shared" si="482"/>
        <v>187814994.17390054</v>
      </c>
      <c r="I673" s="23">
        <f t="shared" si="483"/>
        <v>126804626.1548135</v>
      </c>
      <c r="J673" s="23">
        <f t="shared" si="484"/>
        <v>215</v>
      </c>
      <c r="K673" s="19">
        <f t="shared" si="505"/>
        <v>2.9221551960554111</v>
      </c>
      <c r="L673" s="16">
        <f t="shared" si="485"/>
        <v>1.3492532630949583</v>
      </c>
      <c r="M673" s="23">
        <f>M672-IF($B673="B",(Percent_Rent_In_Elsies*2.49%/12 * H672)/K672,0)+IF($B673="D",N673,0)+IF(B673="D",AK672)+IF(B673="C",F672*90%)-(Y673-Y672)-IF($B673="A",Q672/K672) + IF($B673="A",Q672/K672)</f>
        <v>-201201.47941397643</v>
      </c>
      <c r="N673" s="23">
        <f t="shared" si="486"/>
        <v>0</v>
      </c>
      <c r="O673" s="22">
        <f t="shared" si="487"/>
        <v>0</v>
      </c>
      <c r="P673" s="22">
        <f t="shared" si="518"/>
        <v>0</v>
      </c>
      <c r="Q673" s="22">
        <f t="shared" si="519"/>
        <v>0</v>
      </c>
      <c r="R673" s="22">
        <f t="shared" si="488"/>
        <v>1893328.8501345895</v>
      </c>
      <c r="S673" s="16">
        <f t="shared" si="478"/>
        <v>154433.0209731115</v>
      </c>
      <c r="T673" s="15">
        <f t="shared" si="489"/>
        <v>0</v>
      </c>
      <c r="U673" s="23">
        <f t="shared" si="506"/>
        <v>903580.56373721769</v>
      </c>
      <c r="V673" s="23">
        <f t="shared" si="507"/>
        <v>75213.798674786551</v>
      </c>
      <c r="W673" s="23">
        <f t="shared" si="520"/>
        <v>29920.193620956405</v>
      </c>
      <c r="X673" s="23">
        <f t="shared" si="508"/>
        <v>21443389.178204477</v>
      </c>
      <c r="Y673" s="23">
        <f t="shared" si="490"/>
        <v>3703872.380495721</v>
      </c>
      <c r="Z673" s="3">
        <f t="shared" si="491"/>
        <v>0</v>
      </c>
      <c r="AA673" s="23">
        <f t="shared" si="492"/>
        <v>15619324.200309526</v>
      </c>
      <c r="AB673" s="26">
        <f t="shared" si="509"/>
        <v>41574098.835628703</v>
      </c>
      <c r="AC673" s="23">
        <f t="shared" si="510"/>
        <v>46377309.835628711</v>
      </c>
      <c r="AD673" s="23">
        <f t="shared" si="516"/>
        <v>4803211</v>
      </c>
      <c r="AE673" s="24">
        <f t="shared" si="477"/>
        <v>41574098.835628711</v>
      </c>
      <c r="AF673" s="3">
        <f t="shared" si="511"/>
        <v>21242187.698790502</v>
      </c>
      <c r="AG673" s="2">
        <f t="shared" si="493"/>
        <v>0</v>
      </c>
      <c r="AH673" s="2">
        <f t="shared" si="494"/>
        <v>1.8070385113237324</v>
      </c>
      <c r="AI673" s="23">
        <f t="shared" si="517"/>
        <v>32601492.407720365</v>
      </c>
      <c r="AJ673" s="23">
        <f t="shared" si="495"/>
        <v>479098.44141401059</v>
      </c>
      <c r="AK673" s="23">
        <f t="shared" si="496"/>
        <v>-107729.41344374247</v>
      </c>
      <c r="AL673" s="23">
        <f t="shared" si="521"/>
        <v>0</v>
      </c>
      <c r="AM673" s="23">
        <f t="shared" si="522"/>
        <v>0</v>
      </c>
      <c r="AN673" s="16">
        <f t="shared" si="512"/>
        <v>0</v>
      </c>
      <c r="AO673" s="23">
        <f t="shared" si="513"/>
        <v>0</v>
      </c>
      <c r="AP673" s="22">
        <f t="shared" si="514"/>
        <v>0</v>
      </c>
      <c r="AQ673" s="30">
        <f t="shared" si="497"/>
        <v>63596799.797758743</v>
      </c>
      <c r="AR673" s="28">
        <f t="shared" si="498"/>
        <v>293305.79470170697</v>
      </c>
      <c r="AS673" s="25">
        <f t="shared" si="499"/>
        <v>53670513.217856869</v>
      </c>
      <c r="AT673" s="32">
        <f t="shared" si="500"/>
        <v>0</v>
      </c>
      <c r="AU673" s="23">
        <f t="shared" si="501"/>
        <v>0</v>
      </c>
      <c r="AV673" s="22">
        <f t="shared" si="502"/>
        <v>7585218.9140923824</v>
      </c>
      <c r="AW673" s="31">
        <f t="shared" si="515"/>
        <v>63596799.797758661</v>
      </c>
      <c r="AX673"/>
      <c r="AY673"/>
      <c r="AZ673"/>
      <c r="BA673"/>
    </row>
    <row r="674" spans="1:53" s="21" customFormat="1" x14ac:dyDescent="0.25">
      <c r="A674">
        <f t="shared" si="523"/>
        <v>372</v>
      </c>
      <c r="B674" t="s">
        <v>9</v>
      </c>
      <c r="C674" s="27">
        <f t="shared" si="480"/>
        <v>0</v>
      </c>
      <c r="D674" s="27">
        <f t="shared" si="503"/>
        <v>0</v>
      </c>
      <c r="E674" s="27" t="b">
        <f t="shared" si="479"/>
        <v>0</v>
      </c>
      <c r="F674" s="29">
        <f t="shared" si="481"/>
        <v>0</v>
      </c>
      <c r="G674" s="27">
        <f t="shared" si="504"/>
        <v>0</v>
      </c>
      <c r="H674" s="22">
        <f t="shared" si="482"/>
        <v>187814994.17390054</v>
      </c>
      <c r="I674" s="23">
        <f t="shared" si="483"/>
        <v>126804626.1548135</v>
      </c>
      <c r="J674" s="23">
        <f t="shared" si="484"/>
        <v>215</v>
      </c>
      <c r="K674" s="19">
        <f t="shared" si="505"/>
        <v>2.9221551960554111</v>
      </c>
      <c r="L674" s="16">
        <f t="shared" si="485"/>
        <v>1.3492532630949583</v>
      </c>
      <c r="M674" s="23">
        <f>M673-IF($B674="B",(Percent_Rent_In_Elsies*2.49%/12 * H673)/K673,0)+IF($B674="D",N674,0)+IF(B674="D",AK673)+IF(B674="C",F673*90%)-(Y674-Y673)-IF($B674="A",Q673/K673) + IF($B674="A",Q673/K673)</f>
        <v>-308930.89285771886</v>
      </c>
      <c r="N674" s="23">
        <f t="shared" si="486"/>
        <v>0</v>
      </c>
      <c r="O674" s="22">
        <f t="shared" si="487"/>
        <v>85538.975078742093</v>
      </c>
      <c r="P674" s="22">
        <f t="shared" si="518"/>
        <v>0</v>
      </c>
      <c r="Q674" s="22">
        <f t="shared" si="519"/>
        <v>0</v>
      </c>
      <c r="R674" s="22">
        <f t="shared" si="488"/>
        <v>1893328.8501345895</v>
      </c>
      <c r="S674" s="16">
        <f t="shared" si="478"/>
        <v>0</v>
      </c>
      <c r="T674" s="15">
        <f t="shared" si="489"/>
        <v>68894.04589436941</v>
      </c>
      <c r="U674" s="23">
        <f t="shared" si="506"/>
        <v>903580.56373721769</v>
      </c>
      <c r="V674" s="23">
        <f t="shared" si="507"/>
        <v>0</v>
      </c>
      <c r="W674" s="23">
        <f t="shared" si="520"/>
        <v>105133.99229574295</v>
      </c>
      <c r="X674" s="23">
        <f t="shared" si="508"/>
        <v>21443389.178204477</v>
      </c>
      <c r="Y674" s="23">
        <f t="shared" si="490"/>
        <v>3703872.380495721</v>
      </c>
      <c r="Z674" s="3">
        <f t="shared" si="491"/>
        <v>0</v>
      </c>
      <c r="AA674" s="23">
        <f t="shared" si="492"/>
        <v>15727053.613753268</v>
      </c>
      <c r="AB674" s="26">
        <f t="shared" si="509"/>
        <v>41574098.835628711</v>
      </c>
      <c r="AC674" s="23">
        <f t="shared" si="510"/>
        <v>46377309.835628711</v>
      </c>
      <c r="AD674" s="23">
        <f t="shared" si="516"/>
        <v>4803211</v>
      </c>
      <c r="AE674" s="24">
        <f t="shared" si="477"/>
        <v>41574098.835628711</v>
      </c>
      <c r="AF674" s="3">
        <f t="shared" si="511"/>
        <v>0</v>
      </c>
      <c r="AG674" s="2">
        <f t="shared" si="493"/>
        <v>0</v>
      </c>
      <c r="AH674" s="2">
        <f t="shared" si="494"/>
        <v>1.8070385113237324</v>
      </c>
      <c r="AI674" s="23">
        <f t="shared" si="517"/>
        <v>32826351.025765102</v>
      </c>
      <c r="AJ674" s="23">
        <f t="shared" si="495"/>
        <v>479098.44141401059</v>
      </c>
      <c r="AK674" s="23">
        <f t="shared" si="496"/>
        <v>0</v>
      </c>
      <c r="AL674" s="23">
        <f t="shared" si="521"/>
        <v>0</v>
      </c>
      <c r="AM674" s="23">
        <f t="shared" si="522"/>
        <v>0</v>
      </c>
      <c r="AN674" s="16">
        <f t="shared" si="512"/>
        <v>0</v>
      </c>
      <c r="AO674" s="23">
        <f t="shared" si="513"/>
        <v>0</v>
      </c>
      <c r="AP674" s="22">
        <f t="shared" si="514"/>
        <v>0</v>
      </c>
      <c r="AQ674" s="30">
        <f t="shared" si="497"/>
        <v>63596799.797758743</v>
      </c>
      <c r="AR674" s="28">
        <f t="shared" si="498"/>
        <v>293305.79470170697</v>
      </c>
      <c r="AS674" s="25">
        <f t="shared" si="499"/>
        <v>53670513.217856869</v>
      </c>
      <c r="AT674" s="32">
        <f t="shared" si="500"/>
        <v>0</v>
      </c>
      <c r="AU674" s="23">
        <f t="shared" si="501"/>
        <v>0</v>
      </c>
      <c r="AV674" s="22">
        <f t="shared" si="502"/>
        <v>7585218.9140923824</v>
      </c>
      <c r="AW674" s="31">
        <f t="shared" si="515"/>
        <v>63596799.797758661</v>
      </c>
      <c r="AX674"/>
      <c r="AY674"/>
      <c r="AZ674"/>
      <c r="BA674"/>
    </row>
    <row r="675" spans="1:53" x14ac:dyDescent="0.25">
      <c r="A675" s="21">
        <f t="shared" si="523"/>
        <v>372</v>
      </c>
      <c r="B675" s="21" t="s">
        <v>28</v>
      </c>
      <c r="C675" s="27">
        <f t="shared" si="480"/>
        <v>0</v>
      </c>
      <c r="D675" s="27">
        <f t="shared" si="503"/>
        <v>0</v>
      </c>
      <c r="E675" s="27" t="b">
        <f t="shared" si="479"/>
        <v>0</v>
      </c>
      <c r="F675" s="29">
        <f t="shared" si="481"/>
        <v>0</v>
      </c>
      <c r="G675" s="27">
        <f t="shared" si="504"/>
        <v>0</v>
      </c>
      <c r="H675" s="22">
        <f t="shared" si="482"/>
        <v>187814994.17390054</v>
      </c>
      <c r="I675" s="23">
        <f t="shared" si="483"/>
        <v>126804626.1548135</v>
      </c>
      <c r="J675" s="23">
        <f t="shared" si="484"/>
        <v>215</v>
      </c>
      <c r="K675" s="19">
        <f t="shared" si="505"/>
        <v>2.9221551960554111</v>
      </c>
      <c r="L675" s="16">
        <f t="shared" si="485"/>
        <v>1.3492532630949583</v>
      </c>
      <c r="M675" s="23">
        <f>M674-IF($B675="B",(Percent_Rent_In_Elsies*2.49%/12 * H674)/K674,0)+IF($B675="D",N675,0)+IF(B675="D",AK674)+IF(B675="C",F674*90%)-(Y675-Y674)-IF($B675="A",Q674/K674) + IF($B675="A",Q674/K674)</f>
        <v>-308930.89285771886</v>
      </c>
      <c r="N675" s="23">
        <f t="shared" si="486"/>
        <v>0</v>
      </c>
      <c r="O675" s="22">
        <f t="shared" si="487"/>
        <v>0</v>
      </c>
      <c r="P675" s="22">
        <f t="shared" si="518"/>
        <v>0</v>
      </c>
      <c r="Q675" s="22">
        <f t="shared" si="519"/>
        <v>85538.975078742093</v>
      </c>
      <c r="R675" s="22">
        <f t="shared" si="488"/>
        <v>1893328.8501345895</v>
      </c>
      <c r="S675" s="16">
        <f t="shared" si="478"/>
        <v>0</v>
      </c>
      <c r="T675" s="15">
        <f t="shared" si="489"/>
        <v>0</v>
      </c>
      <c r="U675" s="23">
        <f t="shared" si="506"/>
        <v>903580.56373721769</v>
      </c>
      <c r="V675" s="23">
        <f t="shared" si="507"/>
        <v>0</v>
      </c>
      <c r="W675" s="23">
        <f t="shared" si="520"/>
        <v>0</v>
      </c>
      <c r="X675" s="23">
        <f t="shared" si="508"/>
        <v>21443389.178204477</v>
      </c>
      <c r="Y675" s="23">
        <f t="shared" si="490"/>
        <v>3703872.380495721</v>
      </c>
      <c r="Z675" s="3">
        <f t="shared" si="491"/>
        <v>5256.6996147871487</v>
      </c>
      <c r="AA675" s="23">
        <f t="shared" si="492"/>
        <v>15805904.107975075</v>
      </c>
      <c r="AB675" s="26">
        <f t="shared" si="509"/>
        <v>41574098.835628703</v>
      </c>
      <c r="AC675" s="23">
        <f t="shared" si="510"/>
        <v>46377309.835628711</v>
      </c>
      <c r="AD675" s="23">
        <f t="shared" si="516"/>
        <v>4803211</v>
      </c>
      <c r="AE675" s="24">
        <f t="shared" si="477"/>
        <v>41574098.835628711</v>
      </c>
      <c r="AF675" s="3">
        <f t="shared" si="511"/>
        <v>0</v>
      </c>
      <c r="AG675" s="2">
        <f t="shared" si="493"/>
        <v>2.9695809241454679E-3</v>
      </c>
      <c r="AH675" s="2">
        <f t="shared" si="494"/>
        <v>1.8070385113237324</v>
      </c>
      <c r="AI675" s="23">
        <f t="shared" si="517"/>
        <v>32990932.012480665</v>
      </c>
      <c r="AJ675" s="23">
        <f t="shared" si="495"/>
        <v>479098.44141401059</v>
      </c>
      <c r="AK675" s="23">
        <f t="shared" si="496"/>
        <v>0</v>
      </c>
      <c r="AL675" s="23">
        <f t="shared" si="521"/>
        <v>0</v>
      </c>
      <c r="AM675" s="23">
        <f t="shared" si="522"/>
        <v>0</v>
      </c>
      <c r="AN675" s="16">
        <f t="shared" si="512"/>
        <v>0</v>
      </c>
      <c r="AO675" s="23">
        <f t="shared" si="513"/>
        <v>0</v>
      </c>
      <c r="AP675" s="22">
        <f t="shared" si="514"/>
        <v>0</v>
      </c>
      <c r="AQ675" s="30">
        <f t="shared" si="497"/>
        <v>63596799.797758743</v>
      </c>
      <c r="AR675" s="28">
        <f t="shared" si="498"/>
        <v>293305.79470170697</v>
      </c>
      <c r="AS675" s="25">
        <f t="shared" si="499"/>
        <v>53670513.217856869</v>
      </c>
      <c r="AT675" s="32">
        <f t="shared" si="500"/>
        <v>10513.399229574297</v>
      </c>
      <c r="AU675" s="23">
        <f t="shared" si="501"/>
        <v>10513.399229574297</v>
      </c>
      <c r="AV675" s="22">
        <f t="shared" si="502"/>
        <v>7654112.9599867519</v>
      </c>
      <c r="AW675" s="31">
        <f t="shared" si="515"/>
        <v>63596799.797758661</v>
      </c>
    </row>
    <row r="676" spans="1:53" x14ac:dyDescent="0.25">
      <c r="A676">
        <f t="shared" si="523"/>
        <v>373</v>
      </c>
      <c r="B676" t="s">
        <v>6</v>
      </c>
      <c r="C676" s="27">
        <f t="shared" si="480"/>
        <v>0</v>
      </c>
      <c r="D676" s="27">
        <f t="shared" si="503"/>
        <v>0</v>
      </c>
      <c r="E676" s="27" t="b">
        <f t="shared" si="479"/>
        <v>0</v>
      </c>
      <c r="F676" s="29">
        <f t="shared" si="481"/>
        <v>0</v>
      </c>
      <c r="G676" s="27">
        <f t="shared" si="504"/>
        <v>0</v>
      </c>
      <c r="H676" s="22">
        <f t="shared" si="482"/>
        <v>200730000.45532313</v>
      </c>
      <c r="I676" s="23">
        <f t="shared" si="483"/>
        <v>126804626.1548135</v>
      </c>
      <c r="J676" s="23">
        <f t="shared" si="484"/>
        <v>228</v>
      </c>
      <c r="K676" s="19">
        <f t="shared" si="505"/>
        <v>3.1178992711489637</v>
      </c>
      <c r="L676" s="16">
        <f t="shared" si="485"/>
        <v>1.4420340042958799</v>
      </c>
      <c r="M676" s="23">
        <f>M675-IF($B676="B",(Percent_Rent_In_Elsies*2.49%/12 * H675)/K675,0)+IF($B676="D",N676,0)+IF(B676="D",AK675)+IF(B676="C",F675*90%)-(Y676-Y675)-IF($B676="A",Q675/K675) + IF($B676="A",Q675/K675)</f>
        <v>-308930.89285771886</v>
      </c>
      <c r="N676" s="23">
        <f t="shared" si="486"/>
        <v>0</v>
      </c>
      <c r="O676" s="22">
        <f t="shared" si="487"/>
        <v>0</v>
      </c>
      <c r="P676" s="22">
        <f t="shared" si="518"/>
        <v>0</v>
      </c>
      <c r="Q676" s="22">
        <f t="shared" si="519"/>
        <v>0</v>
      </c>
      <c r="R676" s="22">
        <f t="shared" si="488"/>
        <v>1893328.8501345895</v>
      </c>
      <c r="S676" s="16">
        <f t="shared" si="478"/>
        <v>0</v>
      </c>
      <c r="T676" s="15">
        <f t="shared" si="489"/>
        <v>0</v>
      </c>
      <c r="U676" s="23">
        <f t="shared" si="506"/>
        <v>903580.56373721769</v>
      </c>
      <c r="V676" s="23">
        <f t="shared" si="507"/>
        <v>0</v>
      </c>
      <c r="W676" s="23">
        <f t="shared" si="520"/>
        <v>29272.564028840879</v>
      </c>
      <c r="X676" s="23">
        <f t="shared" si="508"/>
        <v>21440400.112249572</v>
      </c>
      <c r="Y676" s="23">
        <f t="shared" si="490"/>
        <v>3703872.380495721</v>
      </c>
      <c r="Z676" s="3">
        <f t="shared" si="491"/>
        <v>0</v>
      </c>
      <c r="AA676" s="23">
        <f t="shared" si="492"/>
        <v>15805904.107975075</v>
      </c>
      <c r="AB676" s="26">
        <f t="shared" si="509"/>
        <v>41574098.835628711</v>
      </c>
      <c r="AC676" s="23">
        <f t="shared" si="510"/>
        <v>46377309.835628711</v>
      </c>
      <c r="AD676" s="23">
        <f t="shared" si="516"/>
        <v>4803211</v>
      </c>
      <c r="AE676" s="24">
        <f t="shared" si="477"/>
        <v>41574098.835628711</v>
      </c>
      <c r="AF676" s="3">
        <f t="shared" si="511"/>
        <v>0</v>
      </c>
      <c r="AG676" s="2">
        <f t="shared" si="493"/>
        <v>0</v>
      </c>
      <c r="AH676" s="2">
        <f t="shared" si="494"/>
        <v>1.9312986313805454</v>
      </c>
      <c r="AI676" s="23">
        <f t="shared" si="517"/>
        <v>35200869.212932788</v>
      </c>
      <c r="AJ676" s="23">
        <f t="shared" si="495"/>
        <v>449020.27879947895</v>
      </c>
      <c r="AK676" s="23">
        <f t="shared" si="496"/>
        <v>0</v>
      </c>
      <c r="AL676" s="23">
        <f t="shared" si="521"/>
        <v>0</v>
      </c>
      <c r="AM676" s="23">
        <f t="shared" si="522"/>
        <v>0</v>
      </c>
      <c r="AN676" s="16">
        <f t="shared" si="512"/>
        <v>0</v>
      </c>
      <c r="AO676" s="23">
        <f t="shared" si="513"/>
        <v>0</v>
      </c>
      <c r="AP676" s="22">
        <f t="shared" si="514"/>
        <v>0</v>
      </c>
      <c r="AQ676" s="30">
        <f t="shared" si="497"/>
        <v>63511346.361655086</v>
      </c>
      <c r="AR676" s="28">
        <f t="shared" si="498"/>
        <v>293391.3336767857</v>
      </c>
      <c r="AS676" s="25">
        <f t="shared" si="499"/>
        <v>53670513.217856869</v>
      </c>
      <c r="AT676" s="32">
        <f t="shared" si="500"/>
        <v>0</v>
      </c>
      <c r="AU676" s="23">
        <f t="shared" si="501"/>
        <v>0</v>
      </c>
      <c r="AV676" s="22">
        <f t="shared" si="502"/>
        <v>7654112.9599867519</v>
      </c>
      <c r="AW676" s="31">
        <f t="shared" si="515"/>
        <v>63511346.361654997</v>
      </c>
    </row>
    <row r="677" spans="1:53" x14ac:dyDescent="0.25">
      <c r="A677">
        <f t="shared" si="523"/>
        <v>373</v>
      </c>
      <c r="B677" t="s">
        <v>7</v>
      </c>
      <c r="C677" s="27">
        <f t="shared" si="480"/>
        <v>0</v>
      </c>
      <c r="D677" s="27">
        <f t="shared" si="503"/>
        <v>293391.3336767857</v>
      </c>
      <c r="E677" s="27" t="b">
        <f t="shared" si="479"/>
        <v>0</v>
      </c>
      <c r="F677" s="29">
        <f t="shared" si="481"/>
        <v>94099.041746358052</v>
      </c>
      <c r="G677" s="27">
        <f t="shared" si="504"/>
        <v>0</v>
      </c>
      <c r="H677" s="22">
        <f t="shared" si="482"/>
        <v>201023391.78899992</v>
      </c>
      <c r="I677" s="23">
        <f t="shared" si="483"/>
        <v>127008082.75348091</v>
      </c>
      <c r="J677" s="23">
        <f t="shared" si="484"/>
        <v>228</v>
      </c>
      <c r="K677" s="19">
        <f t="shared" si="505"/>
        <v>3.1178992711489637</v>
      </c>
      <c r="L677" s="16">
        <f t="shared" si="485"/>
        <v>1.4420340042958799</v>
      </c>
      <c r="M677" s="23">
        <f>M676-IF($B677="B",(Percent_Rent_In_Elsies*2.49%/12 * H676)/K676,0)+IF($B677="D",N677,0)+IF(B677="D",AK676)+IF(B677="C",F676*90%)-(Y677-Y676)-IF($B677="A",Q676/K676) + IF($B677="A",Q676/K676)</f>
        <v>-375725.02485533588</v>
      </c>
      <c r="N677" s="23">
        <f t="shared" si="486"/>
        <v>0</v>
      </c>
      <c r="O677" s="22">
        <f t="shared" si="487"/>
        <v>0</v>
      </c>
      <c r="P677" s="22">
        <f t="shared" si="518"/>
        <v>0</v>
      </c>
      <c r="Q677" s="22">
        <f t="shared" si="519"/>
        <v>0</v>
      </c>
      <c r="R677" s="22">
        <f t="shared" si="488"/>
        <v>1735551.445956707</v>
      </c>
      <c r="S677" s="16">
        <f t="shared" si="478"/>
        <v>157777.40417788245</v>
      </c>
      <c r="T677" s="15">
        <f t="shared" si="489"/>
        <v>0</v>
      </c>
      <c r="U677" s="23">
        <f t="shared" si="506"/>
        <v>828282.18342578283</v>
      </c>
      <c r="V677" s="23">
        <f t="shared" si="507"/>
        <v>75298.380311434812</v>
      </c>
      <c r="W677" s="23">
        <f t="shared" si="520"/>
        <v>29272.564028840879</v>
      </c>
      <c r="X677" s="23">
        <f t="shared" si="508"/>
        <v>21440400.112249572</v>
      </c>
      <c r="Y677" s="23">
        <f t="shared" si="490"/>
        <v>3703872.380495721</v>
      </c>
      <c r="Z677" s="3">
        <f t="shared" si="491"/>
        <v>0</v>
      </c>
      <c r="AA677" s="23">
        <f t="shared" si="492"/>
        <v>15805904.107975075</v>
      </c>
      <c r="AB677" s="26">
        <f t="shared" si="509"/>
        <v>41574098.835628703</v>
      </c>
      <c r="AC677" s="23">
        <f t="shared" si="510"/>
        <v>46377309.835628711</v>
      </c>
      <c r="AD677" s="23">
        <f t="shared" si="516"/>
        <v>4803211</v>
      </c>
      <c r="AE677" s="24">
        <f t="shared" si="477"/>
        <v>41574098.835628711</v>
      </c>
      <c r="AF677" s="3">
        <f t="shared" si="511"/>
        <v>0</v>
      </c>
      <c r="AG677" s="2">
        <f t="shared" si="493"/>
        <v>0</v>
      </c>
      <c r="AH677" s="2">
        <f t="shared" si="494"/>
        <v>1.9341214594575822</v>
      </c>
      <c r="AI677" s="23">
        <f t="shared" si="517"/>
        <v>35200869.212932788</v>
      </c>
      <c r="AJ677" s="23">
        <f t="shared" si="495"/>
        <v>449020.27879947895</v>
      </c>
      <c r="AK677" s="23">
        <f t="shared" si="496"/>
        <v>0</v>
      </c>
      <c r="AL677" s="23">
        <f t="shared" si="521"/>
        <v>2599376.8052124232</v>
      </c>
      <c r="AM677" s="23">
        <f t="shared" si="522"/>
        <v>175075934667.20718</v>
      </c>
      <c r="AN677" s="16">
        <f t="shared" si="512"/>
        <v>0</v>
      </c>
      <c r="AO677" s="23">
        <f t="shared" si="513"/>
        <v>66794.131997617005</v>
      </c>
      <c r="AP677" s="22">
        <f t="shared" si="514"/>
        <v>208257.37547239778</v>
      </c>
      <c r="AQ677" s="30">
        <f t="shared" si="497"/>
        <v>64219482.258585148</v>
      </c>
      <c r="AR677" s="28">
        <f t="shared" si="498"/>
        <v>499878.5214576681</v>
      </c>
      <c r="AS677" s="25">
        <f t="shared" si="499"/>
        <v>53963904.551533654</v>
      </c>
      <c r="AT677" s="32">
        <f t="shared" si="500"/>
        <v>0</v>
      </c>
      <c r="AU677" s="23">
        <f t="shared" si="501"/>
        <v>0</v>
      </c>
      <c r="AV677" s="22">
        <f t="shared" si="502"/>
        <v>7654112.9599867519</v>
      </c>
      <c r="AW677" s="31">
        <f t="shared" si="515"/>
        <v>64219482.258585058</v>
      </c>
    </row>
    <row r="678" spans="1:53" x14ac:dyDescent="0.25">
      <c r="A678">
        <f t="shared" si="523"/>
        <v>373</v>
      </c>
      <c r="B678" t="s">
        <v>8</v>
      </c>
      <c r="C678" s="27">
        <f t="shared" si="480"/>
        <v>0</v>
      </c>
      <c r="D678" s="27">
        <f t="shared" si="503"/>
        <v>0</v>
      </c>
      <c r="E678" s="27" t="b">
        <f t="shared" si="479"/>
        <v>0</v>
      </c>
      <c r="F678" s="29">
        <f t="shared" si="481"/>
        <v>0</v>
      </c>
      <c r="G678" s="27">
        <f t="shared" si="504"/>
        <v>0</v>
      </c>
      <c r="H678" s="22">
        <f t="shared" si="482"/>
        <v>201023391.78899992</v>
      </c>
      <c r="I678" s="23">
        <f t="shared" si="483"/>
        <v>127008082.75348091</v>
      </c>
      <c r="J678" s="23">
        <f t="shared" si="484"/>
        <v>228</v>
      </c>
      <c r="K678" s="19">
        <f t="shared" si="505"/>
        <v>3.1178992711489637</v>
      </c>
      <c r="L678" s="16">
        <f t="shared" si="485"/>
        <v>1.4420340042958799</v>
      </c>
      <c r="M678" s="23">
        <f>M677-IF($B678="B",(Percent_Rent_In_Elsies*2.49%/12 * H677)/K677,0)+IF($B678="D",N678,0)+IF(B678="D",AK677)+IF(B678="C",F677*90%)-(Y678-Y677)-IF($B678="A",Q677/K677) + IF($B678="A",Q677/K677)</f>
        <v>-311283.2073170782</v>
      </c>
      <c r="N678" s="23">
        <f t="shared" si="486"/>
        <v>0</v>
      </c>
      <c r="O678" s="22">
        <f t="shared" si="487"/>
        <v>0</v>
      </c>
      <c r="P678" s="22">
        <f t="shared" si="518"/>
        <v>0</v>
      </c>
      <c r="Q678" s="22">
        <f t="shared" si="519"/>
        <v>0</v>
      </c>
      <c r="R678" s="22">
        <f t="shared" si="488"/>
        <v>1943808.8214291048</v>
      </c>
      <c r="S678" s="16">
        <f t="shared" si="478"/>
        <v>157777.40417788245</v>
      </c>
      <c r="T678" s="15">
        <f t="shared" si="489"/>
        <v>0</v>
      </c>
      <c r="U678" s="23">
        <f t="shared" si="506"/>
        <v>904486.21959803556</v>
      </c>
      <c r="V678" s="23">
        <f t="shared" si="507"/>
        <v>75298.380311434812</v>
      </c>
      <c r="W678" s="23">
        <f t="shared" si="520"/>
        <v>29272.564028840879</v>
      </c>
      <c r="X678" s="23">
        <f t="shared" si="508"/>
        <v>21440400.112249572</v>
      </c>
      <c r="Y678" s="23">
        <f t="shared" si="490"/>
        <v>3724119.7005291856</v>
      </c>
      <c r="Z678" s="3">
        <f t="shared" si="491"/>
        <v>0</v>
      </c>
      <c r="AA678" s="23">
        <f t="shared" si="492"/>
        <v>15805904.107975075</v>
      </c>
      <c r="AB678" s="26">
        <f t="shared" si="509"/>
        <v>41668197.877375066</v>
      </c>
      <c r="AC678" s="23">
        <f t="shared" si="510"/>
        <v>46471408.877375066</v>
      </c>
      <c r="AD678" s="23">
        <f t="shared" si="516"/>
        <v>4803211</v>
      </c>
      <c r="AE678" s="24">
        <f t="shared" si="477"/>
        <v>41668197.877375066</v>
      </c>
      <c r="AF678" s="3">
        <f t="shared" si="511"/>
        <v>21129116.904932499</v>
      </c>
      <c r="AG678" s="2">
        <f t="shared" si="493"/>
        <v>0</v>
      </c>
      <c r="AH678" s="2">
        <f t="shared" si="494"/>
        <v>1.9297536445477168</v>
      </c>
      <c r="AI678" s="23">
        <f t="shared" si="517"/>
        <v>35200869.212932788</v>
      </c>
      <c r="AJ678" s="23">
        <f t="shared" si="495"/>
        <v>449020.27879947895</v>
      </c>
      <c r="AK678" s="23">
        <f t="shared" si="496"/>
        <v>-158366.83603877638</v>
      </c>
      <c r="AL678" s="23">
        <f t="shared" si="521"/>
        <v>0</v>
      </c>
      <c r="AM678" s="23">
        <f t="shared" si="522"/>
        <v>0</v>
      </c>
      <c r="AN678" s="16">
        <f t="shared" si="512"/>
        <v>0</v>
      </c>
      <c r="AO678" s="23">
        <f t="shared" si="513"/>
        <v>0</v>
      </c>
      <c r="AP678" s="22">
        <f t="shared" si="514"/>
        <v>0</v>
      </c>
      <c r="AQ678" s="30">
        <f t="shared" si="497"/>
        <v>64030589.583180688</v>
      </c>
      <c r="AR678" s="28">
        <f t="shared" si="498"/>
        <v>310985.8460532116</v>
      </c>
      <c r="AS678" s="25">
        <f t="shared" si="499"/>
        <v>53963904.551533654</v>
      </c>
      <c r="AT678" s="32">
        <f t="shared" si="500"/>
        <v>0</v>
      </c>
      <c r="AU678" s="23">
        <f t="shared" si="501"/>
        <v>0</v>
      </c>
      <c r="AV678" s="22">
        <f t="shared" si="502"/>
        <v>7654112.9599867519</v>
      </c>
      <c r="AW678" s="31">
        <f t="shared" si="515"/>
        <v>64030589.583180606</v>
      </c>
    </row>
    <row r="679" spans="1:53" x14ac:dyDescent="0.25">
      <c r="A679">
        <f t="shared" si="523"/>
        <v>373</v>
      </c>
      <c r="B679" t="s">
        <v>9</v>
      </c>
      <c r="C679" s="27">
        <f t="shared" si="480"/>
        <v>0</v>
      </c>
      <c r="D679" s="27">
        <f t="shared" si="503"/>
        <v>0</v>
      </c>
      <c r="E679" s="27" t="b">
        <f t="shared" si="479"/>
        <v>0</v>
      </c>
      <c r="F679" s="29">
        <f t="shared" si="481"/>
        <v>0</v>
      </c>
      <c r="G679" s="27">
        <f t="shared" si="504"/>
        <v>0</v>
      </c>
      <c r="H679" s="22">
        <f t="shared" si="482"/>
        <v>201023391.78899992</v>
      </c>
      <c r="I679" s="23">
        <f t="shared" si="483"/>
        <v>127008082.75348091</v>
      </c>
      <c r="J679" s="23">
        <f t="shared" si="484"/>
        <v>228</v>
      </c>
      <c r="K679" s="19">
        <f t="shared" si="505"/>
        <v>3.1178992711489637</v>
      </c>
      <c r="L679" s="16">
        <f t="shared" si="485"/>
        <v>1.4420340042958799</v>
      </c>
      <c r="M679" s="23">
        <f>M678-IF($B679="B",(Percent_Rent_In_Elsies*2.49%/12 * H678)/K678,0)+IF($B679="D",N679,0)+IF(B679="D",AK678)+IF(B679="C",F678*90%)-(Y679-Y678)-IF($B679="A",Q678/K678) + IF($B679="A",Q678/K678)</f>
        <v>-469650.04335585458</v>
      </c>
      <c r="N679" s="23">
        <f t="shared" si="486"/>
        <v>0</v>
      </c>
      <c r="O679" s="22">
        <f t="shared" si="487"/>
        <v>87854.668831087271</v>
      </c>
      <c r="P679" s="22">
        <f t="shared" si="518"/>
        <v>0</v>
      </c>
      <c r="Q679" s="22">
        <f t="shared" si="519"/>
        <v>0</v>
      </c>
      <c r="R679" s="22">
        <f t="shared" si="488"/>
        <v>1943808.8214291048</v>
      </c>
      <c r="S679" s="16">
        <f t="shared" si="478"/>
        <v>0</v>
      </c>
      <c r="T679" s="15">
        <f t="shared" si="489"/>
        <v>69922.735346795176</v>
      </c>
      <c r="U679" s="23">
        <f t="shared" si="506"/>
        <v>904486.21959803556</v>
      </c>
      <c r="V679" s="23">
        <f t="shared" si="507"/>
        <v>0</v>
      </c>
      <c r="W679" s="23">
        <f t="shared" si="520"/>
        <v>104570.94434027569</v>
      </c>
      <c r="X679" s="23">
        <f t="shared" si="508"/>
        <v>21440400.112249572</v>
      </c>
      <c r="Y679" s="23">
        <f t="shared" si="490"/>
        <v>3724119.7005291856</v>
      </c>
      <c r="Z679" s="3">
        <f t="shared" si="491"/>
        <v>0</v>
      </c>
      <c r="AA679" s="23">
        <f t="shared" si="492"/>
        <v>15964270.944013851</v>
      </c>
      <c r="AB679" s="26">
        <f t="shared" si="509"/>
        <v>41668197.877375066</v>
      </c>
      <c r="AC679" s="23">
        <f t="shared" si="510"/>
        <v>46471408.877375066</v>
      </c>
      <c r="AD679" s="23">
        <f t="shared" si="516"/>
        <v>4803211</v>
      </c>
      <c r="AE679" s="24">
        <f t="shared" si="477"/>
        <v>41668197.877375066</v>
      </c>
      <c r="AF679" s="3">
        <f t="shared" si="511"/>
        <v>0</v>
      </c>
      <c r="AG679" s="2">
        <f t="shared" si="493"/>
        <v>0</v>
      </c>
      <c r="AH679" s="2">
        <f t="shared" si="494"/>
        <v>1.9297536445477168</v>
      </c>
      <c r="AI679" s="23">
        <f t="shared" si="517"/>
        <v>35553563.386260971</v>
      </c>
      <c r="AJ679" s="23">
        <f t="shared" si="495"/>
        <v>449020.27879947895</v>
      </c>
      <c r="AK679" s="23">
        <f t="shared" si="496"/>
        <v>0</v>
      </c>
      <c r="AL679" s="23">
        <f t="shared" si="521"/>
        <v>0</v>
      </c>
      <c r="AM679" s="23">
        <f t="shared" si="522"/>
        <v>0</v>
      </c>
      <c r="AN679" s="16">
        <f t="shared" si="512"/>
        <v>0</v>
      </c>
      <c r="AO679" s="23">
        <f t="shared" si="513"/>
        <v>0</v>
      </c>
      <c r="AP679" s="22">
        <f t="shared" si="514"/>
        <v>0</v>
      </c>
      <c r="AQ679" s="30">
        <f t="shared" si="497"/>
        <v>64030589.583180688</v>
      </c>
      <c r="AR679" s="28">
        <f t="shared" si="498"/>
        <v>310985.8460532116</v>
      </c>
      <c r="AS679" s="25">
        <f t="shared" si="499"/>
        <v>53963904.551533654</v>
      </c>
      <c r="AT679" s="32">
        <f t="shared" si="500"/>
        <v>0</v>
      </c>
      <c r="AU679" s="23">
        <f t="shared" si="501"/>
        <v>0</v>
      </c>
      <c r="AV679" s="22">
        <f t="shared" si="502"/>
        <v>7654112.9599867519</v>
      </c>
      <c r="AW679" s="31">
        <f t="shared" si="515"/>
        <v>64030589.583180606</v>
      </c>
    </row>
    <row r="680" spans="1:53" x14ac:dyDescent="0.25">
      <c r="A680" s="21">
        <f t="shared" si="523"/>
        <v>373</v>
      </c>
      <c r="B680" s="21" t="s">
        <v>28</v>
      </c>
      <c r="C680" s="27">
        <f t="shared" si="480"/>
        <v>0</v>
      </c>
      <c r="D680" s="27">
        <f t="shared" si="503"/>
        <v>0</v>
      </c>
      <c r="E680" s="27" t="b">
        <f t="shared" si="479"/>
        <v>0</v>
      </c>
      <c r="F680" s="29">
        <f t="shared" si="481"/>
        <v>0</v>
      </c>
      <c r="G680" s="27">
        <f t="shared" si="504"/>
        <v>0</v>
      </c>
      <c r="H680" s="22">
        <f t="shared" si="482"/>
        <v>201023391.78899992</v>
      </c>
      <c r="I680" s="23">
        <f t="shared" si="483"/>
        <v>127008082.75348091</v>
      </c>
      <c r="J680" s="23">
        <f t="shared" si="484"/>
        <v>228</v>
      </c>
      <c r="K680" s="19">
        <f t="shared" si="505"/>
        <v>3.1178992711489637</v>
      </c>
      <c r="L680" s="16">
        <f t="shared" si="485"/>
        <v>1.4420340042958799</v>
      </c>
      <c r="M680" s="23">
        <f>M679-IF($B680="B",(Percent_Rent_In_Elsies*2.49%/12 * H679)/K679,0)+IF($B680="D",N680,0)+IF(B680="D",AK679)+IF(B680="C",F679*90%)-(Y680-Y679)-IF($B680="A",Q679/K679) + IF($B680="A",Q679/K679)</f>
        <v>-469650.04335585458</v>
      </c>
      <c r="N680" s="23">
        <f t="shared" si="486"/>
        <v>0</v>
      </c>
      <c r="O680" s="22">
        <f t="shared" si="487"/>
        <v>0</v>
      </c>
      <c r="P680" s="22">
        <f t="shared" si="518"/>
        <v>0</v>
      </c>
      <c r="Q680" s="22">
        <f t="shared" si="519"/>
        <v>87854.668831087271</v>
      </c>
      <c r="R680" s="22">
        <f t="shared" si="488"/>
        <v>1943808.8214291048</v>
      </c>
      <c r="S680" s="16">
        <f t="shared" si="478"/>
        <v>0</v>
      </c>
      <c r="T680" s="15">
        <f t="shared" si="489"/>
        <v>0</v>
      </c>
      <c r="U680" s="23">
        <f t="shared" si="506"/>
        <v>904486.21959803556</v>
      </c>
      <c r="V680" s="23">
        <f t="shared" si="507"/>
        <v>0</v>
      </c>
      <c r="W680" s="23">
        <f t="shared" si="520"/>
        <v>0</v>
      </c>
      <c r="X680" s="23">
        <f t="shared" si="508"/>
        <v>21440400.112249572</v>
      </c>
      <c r="Y680" s="23">
        <f t="shared" si="490"/>
        <v>3724119.7005291856</v>
      </c>
      <c r="Z680" s="3">
        <f t="shared" si="491"/>
        <v>5228.5472170137855</v>
      </c>
      <c r="AA680" s="23">
        <f t="shared" si="492"/>
        <v>16042699.152269058</v>
      </c>
      <c r="AB680" s="26">
        <f t="shared" si="509"/>
        <v>41668197.877375074</v>
      </c>
      <c r="AC680" s="23">
        <f t="shared" si="510"/>
        <v>46471408.877375066</v>
      </c>
      <c r="AD680" s="23">
        <f t="shared" si="516"/>
        <v>4803211</v>
      </c>
      <c r="AE680" s="24">
        <f t="shared" si="477"/>
        <v>41668197.877375066</v>
      </c>
      <c r="AF680" s="3">
        <f t="shared" si="511"/>
        <v>0</v>
      </c>
      <c r="AG680" s="2">
        <f t="shared" si="493"/>
        <v>2.969483622361825E-3</v>
      </c>
      <c r="AH680" s="2">
        <f t="shared" si="494"/>
        <v>1.9297536445477168</v>
      </c>
      <c r="AI680" s="23">
        <f t="shared" si="517"/>
        <v>35728228.567229852</v>
      </c>
      <c r="AJ680" s="23">
        <f t="shared" si="495"/>
        <v>449020.27879947895</v>
      </c>
      <c r="AK680" s="23">
        <f t="shared" si="496"/>
        <v>0</v>
      </c>
      <c r="AL680" s="23">
        <f t="shared" si="521"/>
        <v>0</v>
      </c>
      <c r="AM680" s="23">
        <f t="shared" si="522"/>
        <v>0</v>
      </c>
      <c r="AN680" s="16">
        <f t="shared" si="512"/>
        <v>0</v>
      </c>
      <c r="AO680" s="23">
        <f t="shared" si="513"/>
        <v>0</v>
      </c>
      <c r="AP680" s="22">
        <f t="shared" si="514"/>
        <v>0</v>
      </c>
      <c r="AQ680" s="30">
        <f t="shared" si="497"/>
        <v>64030589.583180688</v>
      </c>
      <c r="AR680" s="28">
        <f t="shared" si="498"/>
        <v>310985.8460532116</v>
      </c>
      <c r="AS680" s="25">
        <f t="shared" si="499"/>
        <v>53963904.551533654</v>
      </c>
      <c r="AT680" s="32">
        <f t="shared" si="500"/>
        <v>10457.094434027571</v>
      </c>
      <c r="AU680" s="23">
        <f t="shared" si="501"/>
        <v>10457.094434027571</v>
      </c>
      <c r="AV680" s="22">
        <f t="shared" si="502"/>
        <v>7724035.695333547</v>
      </c>
      <c r="AW680" s="31">
        <f t="shared" si="515"/>
        <v>64030589.583180606</v>
      </c>
    </row>
    <row r="681" spans="1:53" x14ac:dyDescent="0.25">
      <c r="A681">
        <f t="shared" si="523"/>
        <v>374</v>
      </c>
      <c r="B681" t="s">
        <v>6</v>
      </c>
      <c r="C681" s="27">
        <f t="shared" si="480"/>
        <v>0</v>
      </c>
      <c r="D681" s="27">
        <f t="shared" si="503"/>
        <v>0</v>
      </c>
      <c r="E681" s="27" t="b">
        <f t="shared" si="479"/>
        <v>0</v>
      </c>
      <c r="F681" s="29">
        <f t="shared" si="481"/>
        <v>0</v>
      </c>
      <c r="G681" s="27">
        <f t="shared" si="504"/>
        <v>0</v>
      </c>
      <c r="H681" s="22">
        <f t="shared" si="482"/>
        <v>221373173.72428387</v>
      </c>
      <c r="I681" s="23">
        <f t="shared" si="483"/>
        <v>127008082.75348091</v>
      </c>
      <c r="J681" s="23">
        <f t="shared" si="484"/>
        <v>247</v>
      </c>
      <c r="K681" s="19">
        <f t="shared" si="505"/>
        <v>3.427814044583295</v>
      </c>
      <c r="L681" s="16">
        <f t="shared" si="485"/>
        <v>1.5880124263567661</v>
      </c>
      <c r="M681" s="23">
        <f>M680-IF($B681="B",(Percent_Rent_In_Elsies*2.49%/12 * H680)/K680,0)+IF($B681="D",N681,0)+IF(B681="D",AK680)+IF(B681="C",F680*90%)-(Y681-Y680)-IF($B681="A",Q680/K680) + IF($B681="A",Q680/K680)</f>
        <v>-469650.04335585458</v>
      </c>
      <c r="N681" s="23">
        <f t="shared" si="486"/>
        <v>0</v>
      </c>
      <c r="O681" s="22">
        <f t="shared" si="487"/>
        <v>0</v>
      </c>
      <c r="P681" s="22">
        <f t="shared" si="518"/>
        <v>0</v>
      </c>
      <c r="Q681" s="22">
        <f t="shared" si="519"/>
        <v>0</v>
      </c>
      <c r="R681" s="22">
        <f t="shared" si="488"/>
        <v>1943808.8214291048</v>
      </c>
      <c r="S681" s="16">
        <f t="shared" si="478"/>
        <v>0</v>
      </c>
      <c r="T681" s="15">
        <f t="shared" si="489"/>
        <v>0</v>
      </c>
      <c r="U681" s="23">
        <f t="shared" si="506"/>
        <v>904486.21959803556</v>
      </c>
      <c r="V681" s="23">
        <f t="shared" si="507"/>
        <v>0</v>
      </c>
      <c r="W681" s="23">
        <f t="shared" si="520"/>
        <v>28177.51992312193</v>
      </c>
      <c r="X681" s="23">
        <f t="shared" si="508"/>
        <v>21438365.32841152</v>
      </c>
      <c r="Y681" s="23">
        <f t="shared" si="490"/>
        <v>3724119.7005291856</v>
      </c>
      <c r="Z681" s="3">
        <f t="shared" si="491"/>
        <v>0</v>
      </c>
      <c r="AA681" s="23">
        <f t="shared" si="492"/>
        <v>16042699.152269058</v>
      </c>
      <c r="AB681" s="26">
        <f t="shared" si="509"/>
        <v>41668197.877375066</v>
      </c>
      <c r="AC681" s="23">
        <f t="shared" si="510"/>
        <v>46471408.877375066</v>
      </c>
      <c r="AD681" s="23">
        <f t="shared" si="516"/>
        <v>4803211</v>
      </c>
      <c r="AE681" s="24">
        <f t="shared" si="477"/>
        <v>41668197.877375066</v>
      </c>
      <c r="AF681" s="3">
        <f t="shared" si="511"/>
        <v>0</v>
      </c>
      <c r="AG681" s="2">
        <f t="shared" si="493"/>
        <v>0</v>
      </c>
      <c r="AH681" s="2">
        <f t="shared" si="494"/>
        <v>2.125104372171418</v>
      </c>
      <c r="AI681" s="23">
        <f t="shared" si="517"/>
        <v>39279563.905123137</v>
      </c>
      <c r="AJ681" s="23">
        <f t="shared" si="495"/>
        <v>408423.55559290329</v>
      </c>
      <c r="AK681" s="23">
        <f t="shared" si="496"/>
        <v>0</v>
      </c>
      <c r="AL681" s="23">
        <f t="shared" si="521"/>
        <v>0</v>
      </c>
      <c r="AM681" s="23">
        <f t="shared" si="522"/>
        <v>0</v>
      </c>
      <c r="AN681" s="16">
        <f t="shared" si="512"/>
        <v>0</v>
      </c>
      <c r="AO681" s="23">
        <f t="shared" si="513"/>
        <v>0</v>
      </c>
      <c r="AP681" s="22">
        <f t="shared" si="514"/>
        <v>0</v>
      </c>
      <c r="AQ681" s="30">
        <f t="shared" si="497"/>
        <v>63942822.769018434</v>
      </c>
      <c r="AR681" s="28">
        <f t="shared" si="498"/>
        <v>311073.7007220427</v>
      </c>
      <c r="AS681" s="25">
        <f t="shared" si="499"/>
        <v>53963904.551533654</v>
      </c>
      <c r="AT681" s="32">
        <f t="shared" si="500"/>
        <v>0</v>
      </c>
      <c r="AU681" s="23">
        <f t="shared" si="501"/>
        <v>0</v>
      </c>
      <c r="AV681" s="22">
        <f t="shared" si="502"/>
        <v>7724035.695333547</v>
      </c>
      <c r="AW681" s="31">
        <f t="shared" si="515"/>
        <v>63942822.769018352</v>
      </c>
    </row>
    <row r="682" spans="1:53" x14ac:dyDescent="0.25">
      <c r="A682">
        <f t="shared" si="523"/>
        <v>374</v>
      </c>
      <c r="B682" t="s">
        <v>7</v>
      </c>
      <c r="C682" s="27">
        <f t="shared" si="480"/>
        <v>0</v>
      </c>
      <c r="D682" s="27">
        <f t="shared" si="503"/>
        <v>311073.7007220427</v>
      </c>
      <c r="E682" s="27" t="b">
        <f t="shared" si="479"/>
        <v>0</v>
      </c>
      <c r="F682" s="29">
        <f t="shared" si="481"/>
        <v>90749.876357385263</v>
      </c>
      <c r="G682" s="27">
        <f t="shared" si="504"/>
        <v>0</v>
      </c>
      <c r="H682" s="22">
        <f t="shared" si="482"/>
        <v>221684247.42500591</v>
      </c>
      <c r="I682" s="23">
        <f t="shared" si="483"/>
        <v>127203971.4603695</v>
      </c>
      <c r="J682" s="23">
        <f t="shared" si="484"/>
        <v>247</v>
      </c>
      <c r="K682" s="19">
        <f t="shared" si="505"/>
        <v>3.427814044583295</v>
      </c>
      <c r="L682" s="16">
        <f t="shared" si="485"/>
        <v>1.5880124263567661</v>
      </c>
      <c r="M682" s="23">
        <f>M681-IF($B682="B",(Percent_Rent_In_Elsies*2.49%/12 * H681)/K681,0)+IF($B682="D",N682,0)+IF(B682="D",AK681)+IF(B682="C",F681*90%)-(Y682-Y681)-IF($B682="A",Q681/K681) + IF($B682="A",Q681/K681)</f>
        <v>-536653.28937553917</v>
      </c>
      <c r="N682" s="23">
        <f t="shared" si="486"/>
        <v>0</v>
      </c>
      <c r="O682" s="22">
        <f t="shared" si="487"/>
        <v>0</v>
      </c>
      <c r="P682" s="22">
        <f t="shared" si="518"/>
        <v>0</v>
      </c>
      <c r="Q682" s="22">
        <f t="shared" si="519"/>
        <v>0</v>
      </c>
      <c r="R682" s="22">
        <f t="shared" si="488"/>
        <v>1781824.7529766795</v>
      </c>
      <c r="S682" s="16">
        <f t="shared" si="478"/>
        <v>161984.06845242539</v>
      </c>
      <c r="T682" s="15">
        <f t="shared" si="489"/>
        <v>0</v>
      </c>
      <c r="U682" s="23">
        <f t="shared" si="506"/>
        <v>829112.36796486587</v>
      </c>
      <c r="V682" s="23">
        <f t="shared" si="507"/>
        <v>75373.85163316963</v>
      </c>
      <c r="W682" s="23">
        <f t="shared" si="520"/>
        <v>28177.51992312193</v>
      </c>
      <c r="X682" s="23">
        <f t="shared" si="508"/>
        <v>21438365.32841152</v>
      </c>
      <c r="Y682" s="23">
        <f t="shared" si="490"/>
        <v>3724119.7005291856</v>
      </c>
      <c r="Z682" s="3">
        <f t="shared" si="491"/>
        <v>0</v>
      </c>
      <c r="AA682" s="23">
        <f t="shared" si="492"/>
        <v>16042699.152269058</v>
      </c>
      <c r="AB682" s="26">
        <f t="shared" si="509"/>
        <v>41668197.877375066</v>
      </c>
      <c r="AC682" s="23">
        <f t="shared" si="510"/>
        <v>46471408.877375066</v>
      </c>
      <c r="AD682" s="23">
        <f t="shared" si="516"/>
        <v>4803211</v>
      </c>
      <c r="AE682" s="24">
        <f t="shared" si="477"/>
        <v>41668197.877375066</v>
      </c>
      <c r="AF682" s="3">
        <f t="shared" si="511"/>
        <v>0</v>
      </c>
      <c r="AG682" s="2">
        <f t="shared" si="493"/>
        <v>0</v>
      </c>
      <c r="AH682" s="2">
        <f t="shared" si="494"/>
        <v>2.1280905699583967</v>
      </c>
      <c r="AI682" s="23">
        <f t="shared" si="517"/>
        <v>39279563.905123137</v>
      </c>
      <c r="AJ682" s="23">
        <f t="shared" si="495"/>
        <v>408423.55559290329</v>
      </c>
      <c r="AK682" s="23">
        <f t="shared" si="496"/>
        <v>0</v>
      </c>
      <c r="AL682" s="23">
        <f t="shared" si="521"/>
        <v>4078694.6921903491</v>
      </c>
      <c r="AM682" s="23">
        <f t="shared" si="522"/>
        <v>249875248254.34271</v>
      </c>
      <c r="AN682" s="16">
        <f t="shared" si="512"/>
        <v>0</v>
      </c>
      <c r="AO682" s="23">
        <f t="shared" si="513"/>
        <v>67003.246019684564</v>
      </c>
      <c r="AP682" s="22">
        <f t="shared" si="514"/>
        <v>229674.66773894452</v>
      </c>
      <c r="AQ682" s="30">
        <f t="shared" si="497"/>
        <v>64711293.570542589</v>
      </c>
      <c r="AR682" s="28">
        <f t="shared" si="498"/>
        <v>538796.13378520624</v>
      </c>
      <c r="AS682" s="25">
        <f t="shared" si="499"/>
        <v>54274978.252255701</v>
      </c>
      <c r="AT682" s="32">
        <f t="shared" si="500"/>
        <v>0</v>
      </c>
      <c r="AU682" s="23">
        <f t="shared" si="501"/>
        <v>0</v>
      </c>
      <c r="AV682" s="22">
        <f t="shared" si="502"/>
        <v>7724035.695333547</v>
      </c>
      <c r="AW682" s="31">
        <f t="shared" si="515"/>
        <v>64711293.570542499</v>
      </c>
    </row>
    <row r="683" spans="1:53" x14ac:dyDescent="0.25">
      <c r="A683">
        <f t="shared" si="523"/>
        <v>374</v>
      </c>
      <c r="B683" t="s">
        <v>8</v>
      </c>
      <c r="C683" s="27">
        <f t="shared" si="480"/>
        <v>0</v>
      </c>
      <c r="D683" s="27">
        <f t="shared" si="503"/>
        <v>0</v>
      </c>
      <c r="E683" s="27" t="b">
        <f t="shared" si="479"/>
        <v>0</v>
      </c>
      <c r="F683" s="29">
        <f t="shared" si="481"/>
        <v>0</v>
      </c>
      <c r="G683" s="27">
        <f t="shared" si="504"/>
        <v>0</v>
      </c>
      <c r="H683" s="22">
        <f t="shared" si="482"/>
        <v>221684247.42500591</v>
      </c>
      <c r="I683" s="23">
        <f t="shared" si="483"/>
        <v>127203971.4603695</v>
      </c>
      <c r="J683" s="23">
        <f t="shared" si="484"/>
        <v>247</v>
      </c>
      <c r="K683" s="19">
        <f t="shared" si="505"/>
        <v>3.427814044583295</v>
      </c>
      <c r="L683" s="16">
        <f t="shared" si="485"/>
        <v>1.5880124263567661</v>
      </c>
      <c r="M683" s="23">
        <f>M682-IF($B683="B",(Percent_Rent_In_Elsies*2.49%/12 * H682)/K682,0)+IF($B683="D",N683,0)+IF(B683="D",AK682)+IF(B683="C",F682*90%)-(Y683-Y682)-IF($B683="A",Q682/K682) + IF($B683="A",Q682/K682)</f>
        <v>-476446.00398621219</v>
      </c>
      <c r="N683" s="23">
        <f t="shared" si="486"/>
        <v>0</v>
      </c>
      <c r="O683" s="22">
        <f t="shared" si="487"/>
        <v>0</v>
      </c>
      <c r="P683" s="22">
        <f t="shared" si="518"/>
        <v>0</v>
      </c>
      <c r="Q683" s="22">
        <f t="shared" si="519"/>
        <v>0</v>
      </c>
      <c r="R683" s="22">
        <f t="shared" si="488"/>
        <v>2011499.420715624</v>
      </c>
      <c r="S683" s="16">
        <f t="shared" si="478"/>
        <v>161984.06845242539</v>
      </c>
      <c r="T683" s="15">
        <f t="shared" si="489"/>
        <v>0</v>
      </c>
      <c r="U683" s="23">
        <f t="shared" si="506"/>
        <v>905190.60162028903</v>
      </c>
      <c r="V683" s="23">
        <f t="shared" si="507"/>
        <v>75373.85163316963</v>
      </c>
      <c r="W683" s="23">
        <f t="shared" si="520"/>
        <v>28177.51992312193</v>
      </c>
      <c r="X683" s="23">
        <f t="shared" si="508"/>
        <v>21438365.32841152</v>
      </c>
      <c r="Y683" s="23">
        <f t="shared" si="490"/>
        <v>3745587.3038615054</v>
      </c>
      <c r="Z683" s="3">
        <f t="shared" si="491"/>
        <v>0</v>
      </c>
      <c r="AA683" s="23">
        <f t="shared" si="492"/>
        <v>16042699.152269058</v>
      </c>
      <c r="AB683" s="26">
        <f t="shared" si="509"/>
        <v>41758947.753732458</v>
      </c>
      <c r="AC683" s="23">
        <f t="shared" si="510"/>
        <v>46562158.75373245</v>
      </c>
      <c r="AD683" s="23">
        <f t="shared" si="516"/>
        <v>4803211</v>
      </c>
      <c r="AE683" s="24">
        <f t="shared" si="477"/>
        <v>41758947.75373245</v>
      </c>
      <c r="AF683" s="3">
        <f t="shared" si="511"/>
        <v>20961919.324425306</v>
      </c>
      <c r="AG683" s="2">
        <f t="shared" si="493"/>
        <v>0</v>
      </c>
      <c r="AH683" s="2">
        <f t="shared" si="494"/>
        <v>2.1234658376198343</v>
      </c>
      <c r="AI683" s="23">
        <f t="shared" si="517"/>
        <v>39279563.905123137</v>
      </c>
      <c r="AJ683" s="23">
        <f t="shared" si="495"/>
        <v>408423.55559290329</v>
      </c>
      <c r="AK683" s="23">
        <f t="shared" si="496"/>
        <v>-232915.82343622969</v>
      </c>
      <c r="AL683" s="23">
        <f t="shared" si="521"/>
        <v>0</v>
      </c>
      <c r="AM683" s="23">
        <f t="shared" si="522"/>
        <v>0</v>
      </c>
      <c r="AN683" s="16">
        <f t="shared" si="512"/>
        <v>0</v>
      </c>
      <c r="AO683" s="23">
        <f t="shared" si="513"/>
        <v>0</v>
      </c>
      <c r="AP683" s="22">
        <f t="shared" si="514"/>
        <v>0</v>
      </c>
      <c r="AQ683" s="30">
        <f t="shared" si="497"/>
        <v>64511016.545175217</v>
      </c>
      <c r="AR683" s="28">
        <f t="shared" si="498"/>
        <v>338519.10841783707</v>
      </c>
      <c r="AS683" s="25">
        <f t="shared" si="499"/>
        <v>54274978.252255701</v>
      </c>
      <c r="AT683" s="32">
        <f t="shared" si="500"/>
        <v>0</v>
      </c>
      <c r="AU683" s="23">
        <f t="shared" si="501"/>
        <v>0</v>
      </c>
      <c r="AV683" s="22">
        <f t="shared" si="502"/>
        <v>7724035.695333547</v>
      </c>
      <c r="AW683" s="31">
        <f t="shared" si="515"/>
        <v>64511016.545175135</v>
      </c>
    </row>
    <row r="684" spans="1:53" x14ac:dyDescent="0.25">
      <c r="A684" s="21">
        <f t="shared" si="523"/>
        <v>374</v>
      </c>
      <c r="B684" s="21" t="s">
        <v>9</v>
      </c>
      <c r="C684" s="27">
        <f t="shared" si="480"/>
        <v>0</v>
      </c>
      <c r="D684" s="27">
        <f t="shared" si="503"/>
        <v>0</v>
      </c>
      <c r="E684" s="27" t="b">
        <f t="shared" si="479"/>
        <v>0</v>
      </c>
      <c r="F684" s="29">
        <f t="shared" si="481"/>
        <v>0</v>
      </c>
      <c r="G684" s="27">
        <f t="shared" si="504"/>
        <v>0</v>
      </c>
      <c r="H684" s="22">
        <f t="shared" si="482"/>
        <v>221684247.42500591</v>
      </c>
      <c r="I684" s="23">
        <f t="shared" si="483"/>
        <v>127203971.4603695</v>
      </c>
      <c r="J684" s="23">
        <f t="shared" si="484"/>
        <v>247</v>
      </c>
      <c r="K684" s="19">
        <f t="shared" si="505"/>
        <v>3.427814044583295</v>
      </c>
      <c r="L684" s="16">
        <f t="shared" si="485"/>
        <v>1.5880124263567661</v>
      </c>
      <c r="M684" s="23">
        <f>M683-IF($B684="B",(Percent_Rent_In_Elsies*2.49%/12 * H683)/K683,0)+IF($B684="D",N684,0)+IF(B684="D",AK683)+IF(B684="C",F683*90%)-(Y684-Y683)-IF($B684="A",Q683/K683) + IF($B684="A",Q683/K683)</f>
        <v>-709361.82742244191</v>
      </c>
      <c r="N684" s="23">
        <f t="shared" si="486"/>
        <v>0</v>
      </c>
      <c r="O684" s="22">
        <f t="shared" si="487"/>
        <v>90776.692426746886</v>
      </c>
      <c r="P684" s="22">
        <f t="shared" si="518"/>
        <v>0</v>
      </c>
      <c r="Q684" s="22">
        <f t="shared" si="519"/>
        <v>0</v>
      </c>
      <c r="R684" s="22">
        <f t="shared" si="488"/>
        <v>2011499.420715624</v>
      </c>
      <c r="S684" s="16">
        <f t="shared" si="478"/>
        <v>0</v>
      </c>
      <c r="T684" s="15">
        <f t="shared" si="489"/>
        <v>71207.376025678503</v>
      </c>
      <c r="U684" s="23">
        <f t="shared" si="506"/>
        <v>905190.60162028903</v>
      </c>
      <c r="V684" s="23">
        <f t="shared" si="507"/>
        <v>0</v>
      </c>
      <c r="W684" s="23">
        <f t="shared" si="520"/>
        <v>103551.37155629156</v>
      </c>
      <c r="X684" s="23">
        <f t="shared" si="508"/>
        <v>21438365.32841152</v>
      </c>
      <c r="Y684" s="23">
        <f t="shared" si="490"/>
        <v>3745587.3038615054</v>
      </c>
      <c r="Z684" s="3">
        <f t="shared" si="491"/>
        <v>0</v>
      </c>
      <c r="AA684" s="23">
        <f t="shared" si="492"/>
        <v>16275614.975705288</v>
      </c>
      <c r="AB684" s="26">
        <f t="shared" si="509"/>
        <v>41758947.753732458</v>
      </c>
      <c r="AC684" s="23">
        <f t="shared" si="510"/>
        <v>46562158.75373245</v>
      </c>
      <c r="AD684" s="23">
        <f t="shared" si="516"/>
        <v>4803211</v>
      </c>
      <c r="AE684" s="24">
        <f t="shared" si="477"/>
        <v>41758947.75373245</v>
      </c>
      <c r="AF684" s="3">
        <f t="shared" si="511"/>
        <v>0</v>
      </c>
      <c r="AG684" s="2">
        <f t="shared" si="493"/>
        <v>0</v>
      </c>
      <c r="AH684" s="2">
        <f t="shared" si="494"/>
        <v>2.1234658376198343</v>
      </c>
      <c r="AI684" s="23">
        <f t="shared" si="517"/>
        <v>39849843.998537704</v>
      </c>
      <c r="AJ684" s="23">
        <f t="shared" si="495"/>
        <v>408423.55559290329</v>
      </c>
      <c r="AK684" s="23">
        <f t="shared" si="496"/>
        <v>0</v>
      </c>
      <c r="AL684" s="23">
        <f t="shared" si="521"/>
        <v>0</v>
      </c>
      <c r="AM684" s="23">
        <f t="shared" si="522"/>
        <v>0</v>
      </c>
      <c r="AN684" s="16">
        <f t="shared" si="512"/>
        <v>0</v>
      </c>
      <c r="AO684" s="23">
        <f t="shared" si="513"/>
        <v>0</v>
      </c>
      <c r="AP684" s="22">
        <f t="shared" si="514"/>
        <v>0</v>
      </c>
      <c r="AQ684" s="30">
        <f t="shared" si="497"/>
        <v>64511016.545175217</v>
      </c>
      <c r="AR684" s="28">
        <f t="shared" si="498"/>
        <v>338519.10841783707</v>
      </c>
      <c r="AS684" s="25">
        <f t="shared" si="499"/>
        <v>54274978.252255701</v>
      </c>
      <c r="AT684" s="32">
        <f t="shared" si="500"/>
        <v>0</v>
      </c>
      <c r="AU684" s="23">
        <f t="shared" si="501"/>
        <v>0</v>
      </c>
      <c r="AV684" s="22">
        <f t="shared" si="502"/>
        <v>7724035.695333547</v>
      </c>
      <c r="AW684" s="31">
        <f t="shared" si="515"/>
        <v>64511016.545175135</v>
      </c>
      <c r="AX684" s="21"/>
      <c r="AY684" s="21"/>
      <c r="AZ684" s="21"/>
      <c r="BA684" s="21"/>
    </row>
    <row r="685" spans="1:53" x14ac:dyDescent="0.25">
      <c r="A685" s="21">
        <f t="shared" si="523"/>
        <v>374</v>
      </c>
      <c r="B685" s="21" t="s">
        <v>28</v>
      </c>
      <c r="C685" s="27">
        <f t="shared" si="480"/>
        <v>0</v>
      </c>
      <c r="D685" s="27">
        <f t="shared" si="503"/>
        <v>0</v>
      </c>
      <c r="E685" s="27" t="b">
        <f t="shared" si="479"/>
        <v>0</v>
      </c>
      <c r="F685" s="29">
        <f t="shared" si="481"/>
        <v>0</v>
      </c>
      <c r="G685" s="27">
        <f t="shared" si="504"/>
        <v>0</v>
      </c>
      <c r="H685" s="22">
        <f t="shared" si="482"/>
        <v>221684247.42500591</v>
      </c>
      <c r="I685" s="23">
        <f t="shared" si="483"/>
        <v>127203971.4603695</v>
      </c>
      <c r="J685" s="23">
        <f t="shared" si="484"/>
        <v>247</v>
      </c>
      <c r="K685" s="19">
        <f t="shared" si="505"/>
        <v>3.427814044583295</v>
      </c>
      <c r="L685" s="16">
        <f t="shared" si="485"/>
        <v>1.5880124263567661</v>
      </c>
      <c r="M685" s="23">
        <f>M684-IF($B685="B",(Percent_Rent_In_Elsies*2.49%/12 * H684)/K684,0)+IF($B685="D",N685,0)+IF(B685="D",AK684)+IF(B685="C",F684*90%)-(Y685-Y684)-IF($B685="A",Q684/K684) + IF($B685="A",Q684/K684)</f>
        <v>-709361.82742244191</v>
      </c>
      <c r="N685" s="23">
        <f t="shared" si="486"/>
        <v>0</v>
      </c>
      <c r="O685" s="22">
        <f t="shared" si="487"/>
        <v>0</v>
      </c>
      <c r="P685" s="22">
        <f t="shared" si="518"/>
        <v>0</v>
      </c>
      <c r="Q685" s="22">
        <f t="shared" si="519"/>
        <v>90776.692426746886</v>
      </c>
      <c r="R685" s="22">
        <f t="shared" si="488"/>
        <v>2011499.420715624</v>
      </c>
      <c r="S685" s="16">
        <f t="shared" si="478"/>
        <v>0</v>
      </c>
      <c r="T685" s="15">
        <f t="shared" si="489"/>
        <v>0</v>
      </c>
      <c r="U685" s="23">
        <f t="shared" si="506"/>
        <v>905190.60162028903</v>
      </c>
      <c r="V685" s="23">
        <f t="shared" si="507"/>
        <v>0</v>
      </c>
      <c r="W685" s="23">
        <f t="shared" si="520"/>
        <v>0</v>
      </c>
      <c r="X685" s="23">
        <f t="shared" si="508"/>
        <v>21438365.32841152</v>
      </c>
      <c r="Y685" s="23">
        <f t="shared" si="490"/>
        <v>3745587.3038615054</v>
      </c>
      <c r="Z685" s="3">
        <f t="shared" si="491"/>
        <v>5177.5685778145789</v>
      </c>
      <c r="AA685" s="23">
        <f t="shared" si="492"/>
        <v>16353278.504372507</v>
      </c>
      <c r="AB685" s="26">
        <f t="shared" si="509"/>
        <v>41758947.753732458</v>
      </c>
      <c r="AC685" s="23">
        <f t="shared" si="510"/>
        <v>46562158.75373245</v>
      </c>
      <c r="AD685" s="23">
        <f t="shared" si="516"/>
        <v>4803211</v>
      </c>
      <c r="AE685" s="24">
        <f t="shared" si="477"/>
        <v>41758947.75373245</v>
      </c>
      <c r="AF685" s="3">
        <f t="shared" si="511"/>
        <v>0</v>
      </c>
      <c r="AG685" s="2">
        <f t="shared" si="493"/>
        <v>2.9639854047801197E-3</v>
      </c>
      <c r="AH685" s="2">
        <f t="shared" si="494"/>
        <v>2.1234658376198343</v>
      </c>
      <c r="AI685" s="23">
        <f t="shared" si="517"/>
        <v>40039998.380192988</v>
      </c>
      <c r="AJ685" s="23">
        <f t="shared" si="495"/>
        <v>408423.55559290329</v>
      </c>
      <c r="AK685" s="23">
        <f t="shared" si="496"/>
        <v>0</v>
      </c>
      <c r="AL685" s="23">
        <f t="shared" si="521"/>
        <v>0</v>
      </c>
      <c r="AM685" s="23">
        <f t="shared" si="522"/>
        <v>0</v>
      </c>
      <c r="AN685" s="16">
        <f t="shared" si="512"/>
        <v>0</v>
      </c>
      <c r="AO685" s="23">
        <f t="shared" si="513"/>
        <v>0</v>
      </c>
      <c r="AP685" s="22">
        <f t="shared" si="514"/>
        <v>0</v>
      </c>
      <c r="AQ685" s="30">
        <f t="shared" si="497"/>
        <v>64511016.545175217</v>
      </c>
      <c r="AR685" s="28">
        <f t="shared" si="498"/>
        <v>338519.10841783707</v>
      </c>
      <c r="AS685" s="25">
        <f t="shared" si="499"/>
        <v>54274978.252255701</v>
      </c>
      <c r="AT685" s="32">
        <f t="shared" si="500"/>
        <v>10355.137155629158</v>
      </c>
      <c r="AU685" s="23">
        <f t="shared" si="501"/>
        <v>10355.137155629158</v>
      </c>
      <c r="AV685" s="22">
        <f t="shared" si="502"/>
        <v>7795243.0713592255</v>
      </c>
      <c r="AW685" s="31">
        <f t="shared" si="515"/>
        <v>64511016.545175135</v>
      </c>
      <c r="AX685" s="21"/>
      <c r="AY685" s="21"/>
      <c r="AZ685" s="21"/>
      <c r="BA685" s="21"/>
    </row>
    <row r="686" spans="1:53" x14ac:dyDescent="0.25">
      <c r="A686">
        <f t="shared" si="523"/>
        <v>375</v>
      </c>
      <c r="B686" t="s">
        <v>6</v>
      </c>
      <c r="C686" s="27">
        <f t="shared" si="480"/>
        <v>0</v>
      </c>
      <c r="D686" s="27">
        <f t="shared" si="503"/>
        <v>0</v>
      </c>
      <c r="E686" s="27" t="b">
        <f t="shared" si="479"/>
        <v>0</v>
      </c>
      <c r="F686" s="29">
        <f t="shared" si="481"/>
        <v>0</v>
      </c>
      <c r="G686" s="27">
        <f t="shared" si="504"/>
        <v>0</v>
      </c>
      <c r="H686" s="22">
        <f t="shared" si="482"/>
        <v>256610159.37799644</v>
      </c>
      <c r="I686" s="23">
        <f t="shared" si="483"/>
        <v>127203971.4603695</v>
      </c>
      <c r="J686" s="23">
        <f t="shared" si="484"/>
        <v>276</v>
      </c>
      <c r="K686" s="19">
        <f t="shared" si="505"/>
        <v>3.9612572293819421</v>
      </c>
      <c r="L686" s="16">
        <f t="shared" si="485"/>
        <v>1.8382006234317698</v>
      </c>
      <c r="M686" s="23">
        <f>M685-IF($B686="B",(Percent_Rent_In_Elsies*2.49%/12 * H685)/K685,0)+IF($B686="D",N686,0)+IF(B686="D",AK685)+IF(B686="C",F685*90%)-(Y686-Y685)-IF($B686="A",Q685/K685) + IF($B686="A",Q685/K685)</f>
        <v>-709361.82742244191</v>
      </c>
      <c r="N686" s="23">
        <f t="shared" si="486"/>
        <v>0</v>
      </c>
      <c r="O686" s="22">
        <f t="shared" si="487"/>
        <v>0</v>
      </c>
      <c r="P686" s="22">
        <f t="shared" si="518"/>
        <v>0</v>
      </c>
      <c r="Q686" s="22">
        <f t="shared" si="519"/>
        <v>0</v>
      </c>
      <c r="R686" s="22">
        <f t="shared" si="488"/>
        <v>2011499.420715624</v>
      </c>
      <c r="S686" s="16">
        <f t="shared" si="478"/>
        <v>0</v>
      </c>
      <c r="T686" s="15">
        <f t="shared" si="489"/>
        <v>0</v>
      </c>
      <c r="U686" s="23">
        <f t="shared" si="506"/>
        <v>905190.60162028903</v>
      </c>
      <c r="V686" s="23">
        <f t="shared" si="507"/>
        <v>0</v>
      </c>
      <c r="W686" s="23">
        <f t="shared" si="520"/>
        <v>26482.385347068099</v>
      </c>
      <c r="X686" s="23">
        <f t="shared" si="508"/>
        <v>21437770.785953525</v>
      </c>
      <c r="Y686" s="23">
        <f t="shared" si="490"/>
        <v>3745587.3038615054</v>
      </c>
      <c r="Z686" s="3">
        <f t="shared" si="491"/>
        <v>0</v>
      </c>
      <c r="AA686" s="23">
        <f t="shared" si="492"/>
        <v>16353278.504372507</v>
      </c>
      <c r="AB686" s="26">
        <f t="shared" si="509"/>
        <v>41758947.753732458</v>
      </c>
      <c r="AC686" s="23">
        <f t="shared" si="510"/>
        <v>46562158.75373245</v>
      </c>
      <c r="AD686" s="23">
        <f t="shared" si="516"/>
        <v>4803211</v>
      </c>
      <c r="AE686" s="24">
        <f t="shared" si="477"/>
        <v>41758947.75373245</v>
      </c>
      <c r="AF686" s="3">
        <f t="shared" si="511"/>
        <v>0</v>
      </c>
      <c r="AG686" s="2">
        <f t="shared" si="493"/>
        <v>0</v>
      </c>
      <c r="AH686" s="2">
        <f t="shared" si="494"/>
        <v>2.4580136539006583</v>
      </c>
      <c r="AI686" s="23">
        <f t="shared" si="517"/>
        <v>46271101.928244218</v>
      </c>
      <c r="AJ686" s="23">
        <f t="shared" si="495"/>
        <v>353423.14798840671</v>
      </c>
      <c r="AK686" s="23">
        <f t="shared" si="496"/>
        <v>0</v>
      </c>
      <c r="AL686" s="23">
        <f t="shared" si="521"/>
        <v>0</v>
      </c>
      <c r="AM686" s="23">
        <f t="shared" si="522"/>
        <v>0</v>
      </c>
      <c r="AN686" s="16">
        <f t="shared" si="512"/>
        <v>0</v>
      </c>
      <c r="AO686" s="23">
        <f t="shared" si="513"/>
        <v>0</v>
      </c>
      <c r="AP686" s="22">
        <f t="shared" si="514"/>
        <v>0</v>
      </c>
      <c r="AQ686" s="30">
        <f t="shared" si="497"/>
        <v>64420330.629440896</v>
      </c>
      <c r="AR686" s="28">
        <f t="shared" si="498"/>
        <v>338609.88511026383</v>
      </c>
      <c r="AS686" s="25">
        <f t="shared" si="499"/>
        <v>54274978.252255701</v>
      </c>
      <c r="AT686" s="32">
        <f t="shared" si="500"/>
        <v>0</v>
      </c>
      <c r="AU686" s="23">
        <f t="shared" si="501"/>
        <v>0</v>
      </c>
      <c r="AV686" s="22">
        <f t="shared" si="502"/>
        <v>7795243.0713592255</v>
      </c>
      <c r="AW686" s="31">
        <f t="shared" si="515"/>
        <v>64420330.629440814</v>
      </c>
    </row>
    <row r="687" spans="1:53" x14ac:dyDescent="0.25">
      <c r="A687">
        <f t="shared" si="523"/>
        <v>375</v>
      </c>
      <c r="B687" t="s">
        <v>7</v>
      </c>
      <c r="C687" s="27">
        <f t="shared" si="480"/>
        <v>0</v>
      </c>
      <c r="D687" s="27">
        <f t="shared" si="503"/>
        <v>338609.88511026383</v>
      </c>
      <c r="E687" s="27" t="b">
        <f t="shared" si="479"/>
        <v>0</v>
      </c>
      <c r="F687" s="29">
        <f t="shared" si="481"/>
        <v>85480.40823975869</v>
      </c>
      <c r="G687" s="27">
        <f t="shared" si="504"/>
        <v>0</v>
      </c>
      <c r="H687" s="22">
        <f t="shared" si="482"/>
        <v>256948769.2631067</v>
      </c>
      <c r="I687" s="23">
        <f t="shared" si="483"/>
        <v>127388178.7121754</v>
      </c>
      <c r="J687" s="23">
        <f t="shared" si="484"/>
        <v>276</v>
      </c>
      <c r="K687" s="19">
        <f t="shared" si="505"/>
        <v>3.9612572293819421</v>
      </c>
      <c r="L687" s="16">
        <f t="shared" si="485"/>
        <v>1.8382006234317698</v>
      </c>
      <c r="M687" s="23">
        <f>M686-IF($B687="B",(Percent_Rent_In_Elsies*2.49%/12 * H686)/K686,0)+IF($B687="D",N687,0)+IF(B687="D",AK686)+IF(B687="C",F686*90%)-(Y687-Y686)-IF($B687="A",Q686/K686) + IF($B687="A",Q686/K686)</f>
        <v>-776571.05543720792</v>
      </c>
      <c r="N687" s="23">
        <f t="shared" si="486"/>
        <v>0</v>
      </c>
      <c r="O687" s="22">
        <f t="shared" si="487"/>
        <v>0</v>
      </c>
      <c r="P687" s="22">
        <f t="shared" si="518"/>
        <v>0</v>
      </c>
      <c r="Q687" s="22">
        <f t="shared" si="519"/>
        <v>0</v>
      </c>
      <c r="R687" s="22">
        <f t="shared" si="488"/>
        <v>1843874.468989322</v>
      </c>
      <c r="S687" s="16">
        <f t="shared" si="478"/>
        <v>167624.95172630201</v>
      </c>
      <c r="T687" s="15">
        <f t="shared" si="489"/>
        <v>0</v>
      </c>
      <c r="U687" s="23">
        <f t="shared" si="506"/>
        <v>829758.05148526491</v>
      </c>
      <c r="V687" s="23">
        <f t="shared" si="507"/>
        <v>75432.550135024081</v>
      </c>
      <c r="W687" s="23">
        <f t="shared" si="520"/>
        <v>26482.385347068099</v>
      </c>
      <c r="X687" s="23">
        <f t="shared" si="508"/>
        <v>21437770.785953525</v>
      </c>
      <c r="Y687" s="23">
        <f t="shared" si="490"/>
        <v>3745587.3038615054</v>
      </c>
      <c r="Z687" s="3">
        <f t="shared" si="491"/>
        <v>0</v>
      </c>
      <c r="AA687" s="23">
        <f t="shared" si="492"/>
        <v>16353278.504372507</v>
      </c>
      <c r="AB687" s="26">
        <f t="shared" si="509"/>
        <v>41758947.753732458</v>
      </c>
      <c r="AC687" s="23">
        <f t="shared" si="510"/>
        <v>46562158.75373245</v>
      </c>
      <c r="AD687" s="23">
        <f t="shared" si="516"/>
        <v>4803211</v>
      </c>
      <c r="AE687" s="24">
        <f t="shared" si="477"/>
        <v>41758947.75373245</v>
      </c>
      <c r="AF687" s="3">
        <f t="shared" si="511"/>
        <v>0</v>
      </c>
      <c r="AG687" s="2">
        <f t="shared" si="493"/>
        <v>0</v>
      </c>
      <c r="AH687" s="2">
        <f t="shared" si="494"/>
        <v>2.4612571253320477</v>
      </c>
      <c r="AI687" s="23">
        <f t="shared" si="517"/>
        <v>46271101.928244218</v>
      </c>
      <c r="AJ687" s="23">
        <f t="shared" si="495"/>
        <v>353423.14798840671</v>
      </c>
      <c r="AK687" s="23">
        <f t="shared" si="496"/>
        <v>0</v>
      </c>
      <c r="AL687" s="23">
        <f t="shared" si="521"/>
        <v>6991538.0231210813</v>
      </c>
      <c r="AM687" s="23">
        <f t="shared" si="522"/>
        <v>370645706611.81415</v>
      </c>
      <c r="AN687" s="16">
        <f t="shared" si="512"/>
        <v>0</v>
      </c>
      <c r="AO687" s="23">
        <f t="shared" si="513"/>
        <v>67209.228014766035</v>
      </c>
      <c r="AP687" s="22">
        <f t="shared" si="514"/>
        <v>266233.04035467136</v>
      </c>
      <c r="AQ687" s="30">
        <f t="shared" si="497"/>
        <v>65289143.614417486</v>
      </c>
      <c r="AR687" s="28">
        <f t="shared" si="498"/>
        <v>602579.94462192059</v>
      </c>
      <c r="AS687" s="25">
        <f t="shared" si="499"/>
        <v>54613588.137365967</v>
      </c>
      <c r="AT687" s="32">
        <f t="shared" si="500"/>
        <v>0</v>
      </c>
      <c r="AU687" s="23">
        <f t="shared" si="501"/>
        <v>0</v>
      </c>
      <c r="AV687" s="22">
        <f t="shared" si="502"/>
        <v>7795243.0713592255</v>
      </c>
      <c r="AW687" s="31">
        <f t="shared" si="515"/>
        <v>65289143.614417404</v>
      </c>
    </row>
    <row r="688" spans="1:53" s="21" customFormat="1" x14ac:dyDescent="0.25">
      <c r="A688">
        <f t="shared" si="523"/>
        <v>375</v>
      </c>
      <c r="B688" t="s">
        <v>8</v>
      </c>
      <c r="C688" s="27">
        <f t="shared" si="480"/>
        <v>0</v>
      </c>
      <c r="D688" s="27">
        <f t="shared" si="503"/>
        <v>0</v>
      </c>
      <c r="E688" s="27" t="b">
        <f t="shared" si="479"/>
        <v>0</v>
      </c>
      <c r="F688" s="29">
        <f t="shared" si="481"/>
        <v>0</v>
      </c>
      <c r="G688" s="27">
        <f t="shared" si="504"/>
        <v>0</v>
      </c>
      <c r="H688" s="22">
        <f t="shared" si="482"/>
        <v>256948769.2631067</v>
      </c>
      <c r="I688" s="23">
        <f t="shared" si="483"/>
        <v>127388178.7121754</v>
      </c>
      <c r="J688" s="23">
        <f t="shared" si="484"/>
        <v>276</v>
      </c>
      <c r="K688" s="19">
        <f t="shared" si="505"/>
        <v>3.9612572293819421</v>
      </c>
      <c r="L688" s="16">
        <f t="shared" si="485"/>
        <v>1.8382006234317698</v>
      </c>
      <c r="M688" s="23">
        <f>M687-IF($B688="B",(Percent_Rent_In_Elsies*2.49%/12 * H687)/K687,0)+IF($B688="D",N688,0)+IF(B688="D",AK687)+IF(B688="C",F687*90%)-(Y688-Y687)-IF($B688="A",Q687/K687) + IF($B688="A",Q687/K687)</f>
        <v>-723006.59948766883</v>
      </c>
      <c r="N688" s="23">
        <f t="shared" si="486"/>
        <v>0</v>
      </c>
      <c r="O688" s="22">
        <f t="shared" si="487"/>
        <v>0</v>
      </c>
      <c r="P688" s="22">
        <f t="shared" si="518"/>
        <v>0</v>
      </c>
      <c r="Q688" s="22">
        <f t="shared" si="519"/>
        <v>0</v>
      </c>
      <c r="R688" s="22">
        <f t="shared" si="488"/>
        <v>2110107.5093439934</v>
      </c>
      <c r="S688" s="16">
        <f t="shared" si="478"/>
        <v>167624.95172630201</v>
      </c>
      <c r="T688" s="15">
        <f t="shared" si="489"/>
        <v>0</v>
      </c>
      <c r="U688" s="23">
        <f t="shared" si="506"/>
        <v>905515.32032400672</v>
      </c>
      <c r="V688" s="23">
        <f t="shared" si="507"/>
        <v>75432.550135024081</v>
      </c>
      <c r="W688" s="23">
        <f t="shared" si="520"/>
        <v>26482.385347068099</v>
      </c>
      <c r="X688" s="23">
        <f t="shared" si="508"/>
        <v>21437770.785953525</v>
      </c>
      <c r="Y688" s="23">
        <f t="shared" si="490"/>
        <v>3768955.215327749</v>
      </c>
      <c r="Z688" s="3">
        <f t="shared" si="491"/>
        <v>0</v>
      </c>
      <c r="AA688" s="23">
        <f t="shared" si="492"/>
        <v>16353278.504372507</v>
      </c>
      <c r="AB688" s="26">
        <f t="shared" si="509"/>
        <v>41844428.16197221</v>
      </c>
      <c r="AC688" s="23">
        <f t="shared" si="510"/>
        <v>46647639.16197221</v>
      </c>
      <c r="AD688" s="23">
        <f t="shared" si="516"/>
        <v>4803211</v>
      </c>
      <c r="AE688" s="24">
        <f t="shared" si="477"/>
        <v>41844428.16197221</v>
      </c>
      <c r="AF688" s="3">
        <f t="shared" si="511"/>
        <v>20714764.186465856</v>
      </c>
      <c r="AG688" s="2">
        <f t="shared" si="493"/>
        <v>0</v>
      </c>
      <c r="AH688" s="2">
        <f t="shared" si="494"/>
        <v>2.4562292333737199</v>
      </c>
      <c r="AI688" s="23">
        <f t="shared" si="517"/>
        <v>46271101.928244218</v>
      </c>
      <c r="AJ688" s="23">
        <f t="shared" si="495"/>
        <v>353423.14798840671</v>
      </c>
      <c r="AK688" s="23">
        <f t="shared" si="496"/>
        <v>-353357.95505004894</v>
      </c>
      <c r="AL688" s="23">
        <f t="shared" si="521"/>
        <v>0</v>
      </c>
      <c r="AM688" s="23">
        <f t="shared" si="522"/>
        <v>0</v>
      </c>
      <c r="AN688" s="16">
        <f t="shared" si="512"/>
        <v>0</v>
      </c>
      <c r="AO688" s="23">
        <f t="shared" si="513"/>
        <v>0</v>
      </c>
      <c r="AP688" s="22">
        <f t="shared" si="514"/>
        <v>0</v>
      </c>
      <c r="AQ688" s="30">
        <f t="shared" si="497"/>
        <v>65071138.105136372</v>
      </c>
      <c r="AR688" s="28">
        <f t="shared" si="498"/>
        <v>384574.43534080498</v>
      </c>
      <c r="AS688" s="25">
        <f t="shared" si="499"/>
        <v>54613588.137365967</v>
      </c>
      <c r="AT688" s="32">
        <f t="shared" si="500"/>
        <v>0</v>
      </c>
      <c r="AU688" s="23">
        <f t="shared" si="501"/>
        <v>0</v>
      </c>
      <c r="AV688" s="22">
        <f t="shared" si="502"/>
        <v>7795243.0713592255</v>
      </c>
      <c r="AW688" s="31">
        <f t="shared" si="515"/>
        <v>65071138.10513629</v>
      </c>
      <c r="AX688"/>
      <c r="AY688"/>
      <c r="AZ688"/>
      <c r="BA688"/>
    </row>
    <row r="689" spans="1:53" s="21" customFormat="1" x14ac:dyDescent="0.25">
      <c r="A689">
        <f t="shared" si="523"/>
        <v>375</v>
      </c>
      <c r="B689" t="s">
        <v>9</v>
      </c>
      <c r="C689" s="27">
        <f t="shared" si="480"/>
        <v>0</v>
      </c>
      <c r="D689" s="27">
        <f t="shared" si="503"/>
        <v>0</v>
      </c>
      <c r="E689" s="27" t="b">
        <f t="shared" si="479"/>
        <v>0</v>
      </c>
      <c r="F689" s="29">
        <f t="shared" si="481"/>
        <v>0</v>
      </c>
      <c r="G689" s="27">
        <f t="shared" si="504"/>
        <v>0</v>
      </c>
      <c r="H689" s="22">
        <f t="shared" si="482"/>
        <v>256948769.2631067</v>
      </c>
      <c r="I689" s="23">
        <f t="shared" si="483"/>
        <v>127388178.7121754</v>
      </c>
      <c r="J689" s="23">
        <f t="shared" si="484"/>
        <v>276</v>
      </c>
      <c r="K689" s="19">
        <f t="shared" si="505"/>
        <v>3.9612572293819421</v>
      </c>
      <c r="L689" s="16">
        <f t="shared" si="485"/>
        <v>1.8382006234317698</v>
      </c>
      <c r="M689" s="23">
        <f>M688-IF($B689="B",(Percent_Rent_In_Elsies*2.49%/12 * H688)/K688,0)+IF($B689="D",N689,0)+IF(B689="D",AK688)+IF(B689="C",F688*90%)-(Y689-Y688)-IF($B689="A",Q688/K688) + IF($B689="A",Q688/K688)</f>
        <v>-1076364.5545377177</v>
      </c>
      <c r="N689" s="23">
        <f t="shared" si="486"/>
        <v>0</v>
      </c>
      <c r="O689" s="22">
        <f t="shared" si="487"/>
        <v>94707.701167904175</v>
      </c>
      <c r="P689" s="22">
        <f t="shared" si="518"/>
        <v>0</v>
      </c>
      <c r="Q689" s="22">
        <f t="shared" si="519"/>
        <v>0</v>
      </c>
      <c r="R689" s="22">
        <f t="shared" si="488"/>
        <v>2110107.5093439934</v>
      </c>
      <c r="S689" s="16">
        <f t="shared" si="478"/>
        <v>0</v>
      </c>
      <c r="T689" s="15">
        <f t="shared" si="489"/>
        <v>72917.250558397835</v>
      </c>
      <c r="U689" s="23">
        <f t="shared" si="506"/>
        <v>905515.32032400672</v>
      </c>
      <c r="V689" s="23">
        <f t="shared" si="507"/>
        <v>0</v>
      </c>
      <c r="W689" s="23">
        <f t="shared" si="520"/>
        <v>101914.93548209217</v>
      </c>
      <c r="X689" s="23">
        <f t="shared" si="508"/>
        <v>21437770.785953525</v>
      </c>
      <c r="Y689" s="23">
        <f t="shared" si="490"/>
        <v>3768955.215327749</v>
      </c>
      <c r="Z689" s="3">
        <f t="shared" si="491"/>
        <v>0</v>
      </c>
      <c r="AA689" s="23">
        <f t="shared" si="492"/>
        <v>16706636.459422557</v>
      </c>
      <c r="AB689" s="26">
        <f t="shared" si="509"/>
        <v>41844428.16197221</v>
      </c>
      <c r="AC689" s="23">
        <f t="shared" si="510"/>
        <v>46647639.16197221</v>
      </c>
      <c r="AD689" s="23">
        <f t="shared" si="516"/>
        <v>4803211</v>
      </c>
      <c r="AE689" s="24">
        <f t="shared" si="477"/>
        <v>41844428.16197221</v>
      </c>
      <c r="AF689" s="3">
        <f t="shared" si="511"/>
        <v>0</v>
      </c>
      <c r="AG689" s="2">
        <f t="shared" si="493"/>
        <v>0</v>
      </c>
      <c r="AH689" s="2">
        <f t="shared" si="494"/>
        <v>2.4562292333737199</v>
      </c>
      <c r="AI689" s="23">
        <f t="shared" si="517"/>
        <v>47270917.466816813</v>
      </c>
      <c r="AJ689" s="23">
        <f t="shared" si="495"/>
        <v>353423.14798840671</v>
      </c>
      <c r="AK689" s="23">
        <f t="shared" si="496"/>
        <v>0</v>
      </c>
      <c r="AL689" s="23">
        <f t="shared" si="521"/>
        <v>0</v>
      </c>
      <c r="AM689" s="23">
        <f t="shared" si="522"/>
        <v>0</v>
      </c>
      <c r="AN689" s="16">
        <f t="shared" si="512"/>
        <v>0</v>
      </c>
      <c r="AO689" s="23">
        <f t="shared" si="513"/>
        <v>0</v>
      </c>
      <c r="AP689" s="22">
        <f t="shared" si="514"/>
        <v>0</v>
      </c>
      <c r="AQ689" s="30">
        <f t="shared" si="497"/>
        <v>65071138.105136372</v>
      </c>
      <c r="AR689" s="28">
        <f t="shared" si="498"/>
        <v>384574.43534080498</v>
      </c>
      <c r="AS689" s="25">
        <f t="shared" si="499"/>
        <v>54613588.137365967</v>
      </c>
      <c r="AT689" s="32">
        <f t="shared" si="500"/>
        <v>0</v>
      </c>
      <c r="AU689" s="23">
        <f t="shared" si="501"/>
        <v>0</v>
      </c>
      <c r="AV689" s="22">
        <f t="shared" si="502"/>
        <v>7795243.0713592255</v>
      </c>
      <c r="AW689" s="31">
        <f t="shared" si="515"/>
        <v>65071138.10513629</v>
      </c>
      <c r="AX689"/>
      <c r="AY689"/>
      <c r="AZ689"/>
      <c r="BA689"/>
    </row>
    <row r="690" spans="1:53" x14ac:dyDescent="0.25">
      <c r="A690" s="21">
        <f t="shared" si="523"/>
        <v>375</v>
      </c>
      <c r="B690" s="21" t="s">
        <v>28</v>
      </c>
      <c r="C690" s="27">
        <f t="shared" si="480"/>
        <v>0</v>
      </c>
      <c r="D690" s="27">
        <f t="shared" si="503"/>
        <v>0</v>
      </c>
      <c r="E690" s="27" t="b">
        <f t="shared" si="479"/>
        <v>0</v>
      </c>
      <c r="F690" s="29">
        <f t="shared" si="481"/>
        <v>0</v>
      </c>
      <c r="G690" s="27">
        <f t="shared" si="504"/>
        <v>0</v>
      </c>
      <c r="H690" s="22">
        <f t="shared" si="482"/>
        <v>256948769.2631067</v>
      </c>
      <c r="I690" s="23">
        <f t="shared" si="483"/>
        <v>127388178.7121754</v>
      </c>
      <c r="J690" s="23">
        <f t="shared" si="484"/>
        <v>276</v>
      </c>
      <c r="K690" s="19">
        <f t="shared" si="505"/>
        <v>3.9612572293819421</v>
      </c>
      <c r="L690" s="16">
        <f t="shared" si="485"/>
        <v>1.8382006234317698</v>
      </c>
      <c r="M690" s="23">
        <f>M689-IF($B690="B",(Percent_Rent_In_Elsies*2.49%/12 * H689)/K689,0)+IF($B690="D",N690,0)+IF(B690="D",AK689)+IF(B690="C",F689*90%)-(Y690-Y689)-IF($B690="A",Q689/K689) + IF($B690="A",Q689/K689)</f>
        <v>-1076364.5545377177</v>
      </c>
      <c r="N690" s="23">
        <f t="shared" si="486"/>
        <v>0</v>
      </c>
      <c r="O690" s="22">
        <f t="shared" si="487"/>
        <v>0</v>
      </c>
      <c r="P690" s="22">
        <f t="shared" si="518"/>
        <v>0</v>
      </c>
      <c r="Q690" s="22">
        <f t="shared" si="519"/>
        <v>94707.701167904175</v>
      </c>
      <c r="R690" s="22">
        <f t="shared" si="488"/>
        <v>2110107.5093439934</v>
      </c>
      <c r="S690" s="16">
        <f t="shared" si="478"/>
        <v>0</v>
      </c>
      <c r="T690" s="15">
        <f t="shared" si="489"/>
        <v>0</v>
      </c>
      <c r="U690" s="23">
        <f t="shared" si="506"/>
        <v>905515.32032400672</v>
      </c>
      <c r="V690" s="23">
        <f t="shared" si="507"/>
        <v>0</v>
      </c>
      <c r="W690" s="23">
        <f t="shared" si="520"/>
        <v>0</v>
      </c>
      <c r="X690" s="23">
        <f t="shared" si="508"/>
        <v>21437770.785953525</v>
      </c>
      <c r="Y690" s="23">
        <f t="shared" si="490"/>
        <v>3768955.215327749</v>
      </c>
      <c r="Z690" s="3">
        <f t="shared" si="491"/>
        <v>5095.7467741046094</v>
      </c>
      <c r="AA690" s="23">
        <f t="shared" si="492"/>
        <v>16783072.661034126</v>
      </c>
      <c r="AB690" s="26">
        <f t="shared" si="509"/>
        <v>41844428.161972202</v>
      </c>
      <c r="AC690" s="23">
        <f t="shared" si="510"/>
        <v>46647639.16197221</v>
      </c>
      <c r="AD690" s="23">
        <f t="shared" si="516"/>
        <v>4803211</v>
      </c>
      <c r="AE690" s="24">
        <f t="shared" si="477"/>
        <v>41844428.16197221</v>
      </c>
      <c r="AF690" s="3">
        <f t="shared" si="511"/>
        <v>0</v>
      </c>
      <c r="AG690" s="2">
        <f t="shared" si="493"/>
        <v>2.9519506347654894E-3</v>
      </c>
      <c r="AH690" s="2">
        <f t="shared" si="494"/>
        <v>2.4562292333737199</v>
      </c>
      <c r="AI690" s="23">
        <f t="shared" si="517"/>
        <v>47487191.364117041</v>
      </c>
      <c r="AJ690" s="23">
        <f t="shared" si="495"/>
        <v>353423.14798840671</v>
      </c>
      <c r="AK690" s="23">
        <f t="shared" si="496"/>
        <v>0</v>
      </c>
      <c r="AL690" s="23">
        <f t="shared" si="521"/>
        <v>0</v>
      </c>
      <c r="AM690" s="23">
        <f t="shared" si="522"/>
        <v>0</v>
      </c>
      <c r="AN690" s="16">
        <f t="shared" si="512"/>
        <v>0</v>
      </c>
      <c r="AO690" s="23">
        <f t="shared" si="513"/>
        <v>0</v>
      </c>
      <c r="AP690" s="22">
        <f t="shared" si="514"/>
        <v>0</v>
      </c>
      <c r="AQ690" s="30">
        <f t="shared" si="497"/>
        <v>65071138.105136372</v>
      </c>
      <c r="AR690" s="28">
        <f t="shared" si="498"/>
        <v>384574.43534080498</v>
      </c>
      <c r="AS690" s="25">
        <f t="shared" si="499"/>
        <v>54613588.137365967</v>
      </c>
      <c r="AT690" s="32">
        <f t="shared" si="500"/>
        <v>10191.493548209219</v>
      </c>
      <c r="AU690" s="23">
        <f t="shared" si="501"/>
        <v>10191.493548209219</v>
      </c>
      <c r="AV690" s="22">
        <f t="shared" si="502"/>
        <v>7868160.3219176233</v>
      </c>
      <c r="AW690" s="31">
        <f t="shared" si="515"/>
        <v>65071138.105136298</v>
      </c>
    </row>
    <row r="691" spans="1:53" x14ac:dyDescent="0.25">
      <c r="A691">
        <f t="shared" si="523"/>
        <v>376</v>
      </c>
      <c r="B691" t="s">
        <v>6</v>
      </c>
      <c r="C691" s="27">
        <f t="shared" si="480"/>
        <v>0</v>
      </c>
      <c r="D691" s="27">
        <f t="shared" si="503"/>
        <v>0</v>
      </c>
      <c r="E691" s="27" t="b">
        <f t="shared" si="479"/>
        <v>0</v>
      </c>
      <c r="F691" s="29">
        <f t="shared" si="481"/>
        <v>0</v>
      </c>
      <c r="G691" s="27">
        <f t="shared" si="504"/>
        <v>0</v>
      </c>
      <c r="H691" s="22">
        <f t="shared" si="482"/>
        <v>298917689.12523127</v>
      </c>
      <c r="I691" s="23">
        <f t="shared" si="483"/>
        <v>127388178.7121754</v>
      </c>
      <c r="J691" s="23">
        <f t="shared" si="484"/>
        <v>306</v>
      </c>
      <c r="K691" s="19">
        <f t="shared" si="505"/>
        <v>4.6006044745739549</v>
      </c>
      <c r="L691" s="16">
        <f t="shared" si="485"/>
        <v>2.1384445003593107</v>
      </c>
      <c r="M691" s="23">
        <f>M690-IF($B691="B",(Percent_Rent_In_Elsies*2.49%/12 * H690)/K690,0)+IF($B691="D",N691,0)+IF(B691="D",AK690)+IF(B691="C",F690*90%)-(Y691-Y690)-IF($B691="A",Q690/K690) + IF($B691="A",Q690/K690)</f>
        <v>-1076364.5545377177</v>
      </c>
      <c r="N691" s="23">
        <f t="shared" si="486"/>
        <v>0</v>
      </c>
      <c r="O691" s="22">
        <f t="shared" si="487"/>
        <v>0</v>
      </c>
      <c r="P691" s="22">
        <f t="shared" si="518"/>
        <v>0</v>
      </c>
      <c r="Q691" s="22">
        <f t="shared" si="519"/>
        <v>0</v>
      </c>
      <c r="R691" s="22">
        <f t="shared" si="488"/>
        <v>2110107.5093439934</v>
      </c>
      <c r="S691" s="16">
        <f t="shared" si="478"/>
        <v>0</v>
      </c>
      <c r="T691" s="15">
        <f t="shared" si="489"/>
        <v>0</v>
      </c>
      <c r="U691" s="23">
        <f t="shared" si="506"/>
        <v>905515.32032400672</v>
      </c>
      <c r="V691" s="23">
        <f t="shared" si="507"/>
        <v>0</v>
      </c>
      <c r="W691" s="23">
        <f t="shared" si="520"/>
        <v>23908.49563250428</v>
      </c>
      <c r="X691" s="23">
        <f t="shared" si="508"/>
        <v>21439341.024191547</v>
      </c>
      <c r="Y691" s="23">
        <f t="shared" si="490"/>
        <v>3768955.215327749</v>
      </c>
      <c r="Z691" s="3">
        <f t="shared" si="491"/>
        <v>0</v>
      </c>
      <c r="AA691" s="23">
        <f t="shared" si="492"/>
        <v>16783072.661034126</v>
      </c>
      <c r="AB691" s="26">
        <f t="shared" si="509"/>
        <v>41844428.161972217</v>
      </c>
      <c r="AC691" s="23">
        <f t="shared" si="510"/>
        <v>46647639.16197221</v>
      </c>
      <c r="AD691" s="23">
        <f t="shared" si="516"/>
        <v>4803211</v>
      </c>
      <c r="AE691" s="24">
        <f t="shared" ref="AE691:AE754" si="524">AC691-AD691</f>
        <v>41844428.16197221</v>
      </c>
      <c r="AF691" s="3">
        <f t="shared" si="511"/>
        <v>0</v>
      </c>
      <c r="AG691" s="2">
        <f t="shared" si="493"/>
        <v>0</v>
      </c>
      <c r="AH691" s="2">
        <f t="shared" si="494"/>
        <v>2.8574192766422808</v>
      </c>
      <c r="AI691" s="23">
        <f t="shared" si="517"/>
        <v>55151627.986752443</v>
      </c>
      <c r="AJ691" s="23">
        <f t="shared" si="495"/>
        <v>304307.83774987498</v>
      </c>
      <c r="AK691" s="23">
        <f t="shared" si="496"/>
        <v>0</v>
      </c>
      <c r="AL691" s="23">
        <f t="shared" si="521"/>
        <v>0</v>
      </c>
      <c r="AM691" s="23">
        <f t="shared" si="522"/>
        <v>0</v>
      </c>
      <c r="AN691" s="16">
        <f t="shared" si="512"/>
        <v>0</v>
      </c>
      <c r="AO691" s="23">
        <f t="shared" si="513"/>
        <v>0</v>
      </c>
      <c r="AP691" s="22">
        <f t="shared" si="514"/>
        <v>0</v>
      </c>
      <c r="AQ691" s="30">
        <f t="shared" si="497"/>
        <v>64976525.111669637</v>
      </c>
      <c r="AR691" s="28">
        <f t="shared" si="498"/>
        <v>384669.14304197289</v>
      </c>
      <c r="AS691" s="25">
        <f t="shared" si="499"/>
        <v>54613588.137365967</v>
      </c>
      <c r="AT691" s="32">
        <f t="shared" si="500"/>
        <v>0</v>
      </c>
      <c r="AU691" s="23">
        <f t="shared" si="501"/>
        <v>0</v>
      </c>
      <c r="AV691" s="22">
        <f t="shared" si="502"/>
        <v>7868160.3219176233</v>
      </c>
      <c r="AW691" s="31">
        <f t="shared" si="515"/>
        <v>64976525.111669563</v>
      </c>
    </row>
    <row r="692" spans="1:53" x14ac:dyDescent="0.25">
      <c r="A692">
        <f t="shared" si="523"/>
        <v>376</v>
      </c>
      <c r="B692" t="s">
        <v>7</v>
      </c>
      <c r="C692" s="27">
        <f t="shared" si="480"/>
        <v>0</v>
      </c>
      <c r="D692" s="27">
        <f t="shared" si="503"/>
        <v>384669.14304197289</v>
      </c>
      <c r="E692" s="27" t="b">
        <f t="shared" si="479"/>
        <v>0</v>
      </c>
      <c r="F692" s="29">
        <f t="shared" si="481"/>
        <v>83612.739405857239</v>
      </c>
      <c r="G692" s="27">
        <f t="shared" si="504"/>
        <v>0</v>
      </c>
      <c r="H692" s="22">
        <f t="shared" si="482"/>
        <v>299302358.26827323</v>
      </c>
      <c r="I692" s="23">
        <f t="shared" si="483"/>
        <v>127568061.39932363</v>
      </c>
      <c r="J692" s="23">
        <f t="shared" si="484"/>
        <v>306</v>
      </c>
      <c r="K692" s="19">
        <f t="shared" si="505"/>
        <v>4.6006044745739549</v>
      </c>
      <c r="L692" s="16">
        <f t="shared" si="485"/>
        <v>2.1384445003593107</v>
      </c>
      <c r="M692" s="23">
        <f>M691-IF($B692="B",(Percent_Rent_In_Elsies*2.49%/12 * H691)/K691,0)+IF($B692="D",N692,0)+IF(B692="D",AK691)+IF(B692="C",F691*90%)-(Y692-Y691)-IF($B692="A",Q691/K691) + IF($B692="A",Q691/K691)</f>
        <v>-1143774.6316659297</v>
      </c>
      <c r="N692" s="23">
        <f t="shared" si="486"/>
        <v>0</v>
      </c>
      <c r="O692" s="22">
        <f t="shared" si="487"/>
        <v>0</v>
      </c>
      <c r="P692" s="22">
        <f t="shared" si="518"/>
        <v>0</v>
      </c>
      <c r="Q692" s="22">
        <f t="shared" si="519"/>
        <v>0</v>
      </c>
      <c r="R692" s="22">
        <f t="shared" si="488"/>
        <v>1934265.2168986606</v>
      </c>
      <c r="S692" s="16">
        <f t="shared" si="478"/>
        <v>175842.29244533277</v>
      </c>
      <c r="T692" s="15">
        <f t="shared" si="489"/>
        <v>0</v>
      </c>
      <c r="U692" s="23">
        <f t="shared" si="506"/>
        <v>830055.71029700618</v>
      </c>
      <c r="V692" s="23">
        <f t="shared" si="507"/>
        <v>75459.610027000555</v>
      </c>
      <c r="W692" s="23">
        <f t="shared" si="520"/>
        <v>23908.49563250428</v>
      </c>
      <c r="X692" s="23">
        <f t="shared" si="508"/>
        <v>21439341.024191547</v>
      </c>
      <c r="Y692" s="23">
        <f t="shared" si="490"/>
        <v>3768955.215327749</v>
      </c>
      <c r="Z692" s="3">
        <f t="shared" si="491"/>
        <v>0</v>
      </c>
      <c r="AA692" s="23">
        <f t="shared" si="492"/>
        <v>16783072.661034126</v>
      </c>
      <c r="AB692" s="26">
        <f t="shared" si="509"/>
        <v>41844428.161972217</v>
      </c>
      <c r="AC692" s="23">
        <f t="shared" si="510"/>
        <v>46647639.16197221</v>
      </c>
      <c r="AD692" s="23">
        <f t="shared" si="516"/>
        <v>4803211</v>
      </c>
      <c r="AE692" s="24">
        <f t="shared" si="524"/>
        <v>41844428.16197221</v>
      </c>
      <c r="AF692" s="3">
        <f t="shared" si="511"/>
        <v>0</v>
      </c>
      <c r="AG692" s="2">
        <f t="shared" si="493"/>
        <v>0</v>
      </c>
      <c r="AH692" s="2">
        <f t="shared" si="494"/>
        <v>2.8610964127384224</v>
      </c>
      <c r="AI692" s="23">
        <f t="shared" si="517"/>
        <v>55151627.986752443</v>
      </c>
      <c r="AJ692" s="23">
        <f t="shared" si="495"/>
        <v>304307.83774987498</v>
      </c>
      <c r="AK692" s="23">
        <f t="shared" si="496"/>
        <v>0</v>
      </c>
      <c r="AL692" s="23">
        <f t="shared" si="521"/>
        <v>8880526.0585082248</v>
      </c>
      <c r="AM692" s="23">
        <f t="shared" si="522"/>
        <v>405362052441.90863</v>
      </c>
      <c r="AN692" s="16">
        <f t="shared" si="512"/>
        <v>0</v>
      </c>
      <c r="AO692" s="23">
        <f t="shared" si="513"/>
        <v>67410.077128211982</v>
      </c>
      <c r="AP692" s="22">
        <f t="shared" si="514"/>
        <v>310127.10246742744</v>
      </c>
      <c r="AQ692" s="30">
        <f t="shared" si="497"/>
        <v>65978812.379275493</v>
      </c>
      <c r="AR692" s="28">
        <f t="shared" si="498"/>
        <v>692160.16513842717</v>
      </c>
      <c r="AS692" s="25">
        <f t="shared" si="499"/>
        <v>54998257.280407943</v>
      </c>
      <c r="AT692" s="32">
        <f t="shared" si="500"/>
        <v>0</v>
      </c>
      <c r="AU692" s="23">
        <f t="shared" si="501"/>
        <v>0</v>
      </c>
      <c r="AV692" s="22">
        <f t="shared" si="502"/>
        <v>7868160.3219176233</v>
      </c>
      <c r="AW692" s="31">
        <f t="shared" si="515"/>
        <v>65978812.379275419</v>
      </c>
    </row>
    <row r="693" spans="1:53" x14ac:dyDescent="0.25">
      <c r="A693">
        <f t="shared" si="523"/>
        <v>376</v>
      </c>
      <c r="B693" t="s">
        <v>8</v>
      </c>
      <c r="C693" s="27">
        <f t="shared" si="480"/>
        <v>0</v>
      </c>
      <c r="D693" s="27">
        <f t="shared" si="503"/>
        <v>0</v>
      </c>
      <c r="E693" s="27" t="b">
        <f t="shared" si="479"/>
        <v>0</v>
      </c>
      <c r="F693" s="29">
        <f t="shared" si="481"/>
        <v>0</v>
      </c>
      <c r="G693" s="27">
        <f t="shared" si="504"/>
        <v>0</v>
      </c>
      <c r="H693" s="22">
        <f t="shared" si="482"/>
        <v>299302358.26827323</v>
      </c>
      <c r="I693" s="23">
        <f t="shared" si="483"/>
        <v>127568061.39932363</v>
      </c>
      <c r="J693" s="23">
        <f t="shared" si="484"/>
        <v>306</v>
      </c>
      <c r="K693" s="19">
        <f t="shared" si="505"/>
        <v>4.6006044745739549</v>
      </c>
      <c r="L693" s="16">
        <f t="shared" si="485"/>
        <v>2.1384445003593107</v>
      </c>
      <c r="M693" s="23">
        <f>M692-IF($B693="B",(Percent_Rent_In_Elsies*2.49%/12 * H692)/K692,0)+IF($B693="D",N693,0)+IF(B693="D",AK692)+IF(B693="C",F692*90%)-(Y693-Y692)-IF($B693="A",Q692/K692) + IF($B693="A",Q692/K692)</f>
        <v>-1095069.687355744</v>
      </c>
      <c r="N693" s="23">
        <f t="shared" si="486"/>
        <v>0</v>
      </c>
      <c r="O693" s="22">
        <f t="shared" si="487"/>
        <v>0</v>
      </c>
      <c r="P693" s="22">
        <f t="shared" si="518"/>
        <v>0</v>
      </c>
      <c r="Q693" s="22">
        <f t="shared" si="519"/>
        <v>0</v>
      </c>
      <c r="R693" s="22">
        <f t="shared" si="488"/>
        <v>2244392.3193660881</v>
      </c>
      <c r="S693" s="16">
        <f t="shared" si="478"/>
        <v>175842.29244533277</v>
      </c>
      <c r="T693" s="15">
        <f t="shared" si="489"/>
        <v>0</v>
      </c>
      <c r="U693" s="23">
        <f t="shared" si="506"/>
        <v>905827.06136580382</v>
      </c>
      <c r="V693" s="23">
        <f t="shared" si="507"/>
        <v>75459.610027000555</v>
      </c>
      <c r="W693" s="23">
        <f t="shared" si="520"/>
        <v>23908.49563250428</v>
      </c>
      <c r="X693" s="23">
        <f t="shared" si="508"/>
        <v>21439341.024191547</v>
      </c>
      <c r="Y693" s="23">
        <f t="shared" si="490"/>
        <v>3795501.7364828349</v>
      </c>
      <c r="Z693" s="3">
        <f t="shared" si="491"/>
        <v>0</v>
      </c>
      <c r="AA693" s="23">
        <f t="shared" si="492"/>
        <v>16783072.661034126</v>
      </c>
      <c r="AB693" s="26">
        <f t="shared" si="509"/>
        <v>41928040.90137808</v>
      </c>
      <c r="AC693" s="23">
        <f t="shared" si="510"/>
        <v>46731251.901378065</v>
      </c>
      <c r="AD693" s="23">
        <f t="shared" si="516"/>
        <v>4803211</v>
      </c>
      <c r="AE693" s="24">
        <f t="shared" si="524"/>
        <v>41928040.901378065</v>
      </c>
      <c r="AF693" s="3">
        <f t="shared" si="511"/>
        <v>20344271.336835794</v>
      </c>
      <c r="AG693" s="2">
        <f t="shared" si="493"/>
        <v>0</v>
      </c>
      <c r="AH693" s="2">
        <f t="shared" si="494"/>
        <v>2.8553908251738607</v>
      </c>
      <c r="AI693" s="23">
        <f t="shared" si="517"/>
        <v>55151627.986752443</v>
      </c>
      <c r="AJ693" s="23">
        <f t="shared" si="495"/>
        <v>304307.83774987498</v>
      </c>
      <c r="AK693" s="23">
        <f t="shared" si="496"/>
        <v>-387619.94705738686</v>
      </c>
      <c r="AL693" s="23">
        <f t="shared" si="521"/>
        <v>0</v>
      </c>
      <c r="AM693" s="23">
        <f t="shared" si="522"/>
        <v>0</v>
      </c>
      <c r="AN693" s="16">
        <f t="shared" si="512"/>
        <v>0</v>
      </c>
      <c r="AO693" s="23">
        <f t="shared" si="513"/>
        <v>0</v>
      </c>
      <c r="AP693" s="22">
        <f t="shared" si="514"/>
        <v>0</v>
      </c>
      <c r="AQ693" s="30">
        <f t="shared" si="497"/>
        <v>65731152.768256493</v>
      </c>
      <c r="AR693" s="28">
        <f t="shared" si="498"/>
        <v>444500.55411942897</v>
      </c>
      <c r="AS693" s="25">
        <f t="shared" si="499"/>
        <v>54998257.280407943</v>
      </c>
      <c r="AT693" s="32">
        <f t="shared" si="500"/>
        <v>0</v>
      </c>
      <c r="AU693" s="23">
        <f t="shared" si="501"/>
        <v>0</v>
      </c>
      <c r="AV693" s="22">
        <f t="shared" si="502"/>
        <v>7868160.3219176233</v>
      </c>
      <c r="AW693" s="31">
        <f t="shared" si="515"/>
        <v>65731152.768256418</v>
      </c>
    </row>
    <row r="694" spans="1:53" x14ac:dyDescent="0.25">
      <c r="A694" s="21">
        <f t="shared" si="523"/>
        <v>376</v>
      </c>
      <c r="B694" s="21" t="s">
        <v>9</v>
      </c>
      <c r="C694" s="27">
        <f t="shared" si="480"/>
        <v>0</v>
      </c>
      <c r="D694" s="27">
        <f t="shared" si="503"/>
        <v>0</v>
      </c>
      <c r="E694" s="27" t="b">
        <f t="shared" si="479"/>
        <v>0</v>
      </c>
      <c r="F694" s="29">
        <f t="shared" si="481"/>
        <v>0</v>
      </c>
      <c r="G694" s="27">
        <f t="shared" si="504"/>
        <v>0</v>
      </c>
      <c r="H694" s="22">
        <f t="shared" si="482"/>
        <v>299302358.26827323</v>
      </c>
      <c r="I694" s="23">
        <f t="shared" si="483"/>
        <v>127568061.39932363</v>
      </c>
      <c r="J694" s="23">
        <f t="shared" si="484"/>
        <v>306</v>
      </c>
      <c r="K694" s="19">
        <f t="shared" si="505"/>
        <v>4.6006044745739549</v>
      </c>
      <c r="L694" s="16">
        <f t="shared" si="485"/>
        <v>2.1384445003593107</v>
      </c>
      <c r="M694" s="23">
        <f>M693-IF($B694="B",(Percent_Rent_In_Elsies*2.49%/12 * H693)/K693,0)+IF($B694="D",N694,0)+IF(B694="D",AK693)+IF(B694="C",F693*90%)-(Y694-Y693)-IF($B694="A",Q693/K693) + IF($B694="A",Q693/K693)</f>
        <v>-1482689.6344131308</v>
      </c>
      <c r="N694" s="23">
        <f t="shared" si="486"/>
        <v>0</v>
      </c>
      <c r="O694" s="22">
        <f t="shared" si="487"/>
        <v>100451.72170363278</v>
      </c>
      <c r="P694" s="22">
        <f t="shared" si="518"/>
        <v>0</v>
      </c>
      <c r="Q694" s="22">
        <f t="shared" si="519"/>
        <v>0</v>
      </c>
      <c r="R694" s="22">
        <f t="shared" si="488"/>
        <v>2244392.3193660881</v>
      </c>
      <c r="S694" s="16">
        <f t="shared" si="478"/>
        <v>0</v>
      </c>
      <c r="T694" s="15">
        <f t="shared" si="489"/>
        <v>75390.570741699994</v>
      </c>
      <c r="U694" s="23">
        <f t="shared" si="506"/>
        <v>905827.06136580382</v>
      </c>
      <c r="V694" s="23">
        <f t="shared" si="507"/>
        <v>0</v>
      </c>
      <c r="W694" s="23">
        <f t="shared" si="520"/>
        <v>99368.105659504829</v>
      </c>
      <c r="X694" s="23">
        <f t="shared" si="508"/>
        <v>21439341.024191547</v>
      </c>
      <c r="Y694" s="23">
        <f t="shared" si="490"/>
        <v>3795501.7364828349</v>
      </c>
      <c r="Z694" s="3">
        <f t="shared" si="491"/>
        <v>0</v>
      </c>
      <c r="AA694" s="23">
        <f t="shared" si="492"/>
        <v>17170692.608091511</v>
      </c>
      <c r="AB694" s="26">
        <f t="shared" si="509"/>
        <v>41928040.901378073</v>
      </c>
      <c r="AC694" s="23">
        <f t="shared" si="510"/>
        <v>46731251.901378065</v>
      </c>
      <c r="AD694" s="23">
        <f t="shared" si="516"/>
        <v>4803211</v>
      </c>
      <c r="AE694" s="24">
        <f t="shared" si="524"/>
        <v>41928040.901378065</v>
      </c>
      <c r="AF694" s="3">
        <f t="shared" si="511"/>
        <v>0</v>
      </c>
      <c r="AG694" s="2">
        <f t="shared" si="493"/>
        <v>0</v>
      </c>
      <c r="AH694" s="2">
        <f t="shared" si="494"/>
        <v>2.8553908251738607</v>
      </c>
      <c r="AI694" s="23">
        <f t="shared" si="517"/>
        <v>56425403.745942675</v>
      </c>
      <c r="AJ694" s="23">
        <f t="shared" si="495"/>
        <v>304307.83774987498</v>
      </c>
      <c r="AK694" s="23">
        <f t="shared" si="496"/>
        <v>0</v>
      </c>
      <c r="AL694" s="23">
        <f t="shared" si="521"/>
        <v>0</v>
      </c>
      <c r="AM694" s="23">
        <f t="shared" si="522"/>
        <v>0</v>
      </c>
      <c r="AN694" s="16">
        <f t="shared" si="512"/>
        <v>0</v>
      </c>
      <c r="AO694" s="23">
        <f t="shared" si="513"/>
        <v>0</v>
      </c>
      <c r="AP694" s="22">
        <f t="shared" si="514"/>
        <v>0</v>
      </c>
      <c r="AQ694" s="30">
        <f t="shared" si="497"/>
        <v>65731152.768256493</v>
      </c>
      <c r="AR694" s="28">
        <f t="shared" si="498"/>
        <v>444500.55411942897</v>
      </c>
      <c r="AS694" s="25">
        <f t="shared" si="499"/>
        <v>54998257.280407943</v>
      </c>
      <c r="AT694" s="32">
        <f t="shared" si="500"/>
        <v>0</v>
      </c>
      <c r="AU694" s="23">
        <f t="shared" si="501"/>
        <v>0</v>
      </c>
      <c r="AV694" s="22">
        <f t="shared" si="502"/>
        <v>7868160.3219176233</v>
      </c>
      <c r="AW694" s="31">
        <f t="shared" si="515"/>
        <v>65731152.768256418</v>
      </c>
      <c r="AX694" s="21"/>
      <c r="AY694" s="21"/>
      <c r="AZ694" s="21"/>
      <c r="BA694" s="21"/>
    </row>
    <row r="695" spans="1:53" x14ac:dyDescent="0.25">
      <c r="A695" s="21">
        <f t="shared" si="523"/>
        <v>376</v>
      </c>
      <c r="B695" s="21" t="s">
        <v>28</v>
      </c>
      <c r="C695" s="27">
        <f t="shared" si="480"/>
        <v>0</v>
      </c>
      <c r="D695" s="27">
        <f t="shared" si="503"/>
        <v>0</v>
      </c>
      <c r="E695" s="27" t="b">
        <f t="shared" si="479"/>
        <v>0</v>
      </c>
      <c r="F695" s="29">
        <f t="shared" si="481"/>
        <v>0</v>
      </c>
      <c r="G695" s="27">
        <f t="shared" si="504"/>
        <v>0</v>
      </c>
      <c r="H695" s="22">
        <f t="shared" si="482"/>
        <v>299302358.26827323</v>
      </c>
      <c r="I695" s="23">
        <f t="shared" si="483"/>
        <v>127568061.39932363</v>
      </c>
      <c r="J695" s="23">
        <f t="shared" si="484"/>
        <v>306</v>
      </c>
      <c r="K695" s="19">
        <f t="shared" si="505"/>
        <v>4.6006044745739549</v>
      </c>
      <c r="L695" s="16">
        <f t="shared" si="485"/>
        <v>2.1384445003593107</v>
      </c>
      <c r="M695" s="23">
        <f>M694-IF($B695="B",(Percent_Rent_In_Elsies*2.49%/12 * H694)/K694,0)+IF($B695="D",N695,0)+IF(B695="D",AK694)+IF(B695="C",F694*90%)-(Y695-Y694)-IF($B695="A",Q694/K694) + IF($B695="A",Q694/K694)</f>
        <v>-1482689.6344131308</v>
      </c>
      <c r="N695" s="23">
        <f t="shared" si="486"/>
        <v>0</v>
      </c>
      <c r="O695" s="22">
        <f t="shared" si="487"/>
        <v>0</v>
      </c>
      <c r="P695" s="22">
        <f t="shared" si="518"/>
        <v>0</v>
      </c>
      <c r="Q695" s="22">
        <f t="shared" si="519"/>
        <v>100451.72170363278</v>
      </c>
      <c r="R695" s="22">
        <f t="shared" si="488"/>
        <v>2244392.3193660881</v>
      </c>
      <c r="S695" s="16">
        <f t="shared" si="478"/>
        <v>0</v>
      </c>
      <c r="T695" s="15">
        <f t="shared" si="489"/>
        <v>0</v>
      </c>
      <c r="U695" s="23">
        <f t="shared" si="506"/>
        <v>905827.06136580382</v>
      </c>
      <c r="V695" s="23">
        <f t="shared" si="507"/>
        <v>0</v>
      </c>
      <c r="W695" s="23">
        <f t="shared" si="520"/>
        <v>0</v>
      </c>
      <c r="X695" s="23">
        <f t="shared" si="508"/>
        <v>21439341.024191547</v>
      </c>
      <c r="Y695" s="23">
        <f t="shared" si="490"/>
        <v>3795501.7364828349</v>
      </c>
      <c r="Z695" s="3">
        <f t="shared" si="491"/>
        <v>4968.4052829752427</v>
      </c>
      <c r="AA695" s="23">
        <f t="shared" si="492"/>
        <v>17245218.687336139</v>
      </c>
      <c r="AB695" s="26">
        <f t="shared" si="509"/>
        <v>41928040.901378073</v>
      </c>
      <c r="AC695" s="23">
        <f t="shared" si="510"/>
        <v>46731251.901378065</v>
      </c>
      <c r="AD695" s="23">
        <f t="shared" si="516"/>
        <v>4803211</v>
      </c>
      <c r="AE695" s="24">
        <f t="shared" si="524"/>
        <v>41928040.901378065</v>
      </c>
      <c r="AF695" s="3">
        <f t="shared" si="511"/>
        <v>0</v>
      </c>
      <c r="AG695" s="2">
        <f t="shared" si="493"/>
        <v>2.9305971400289009E-3</v>
      </c>
      <c r="AH695" s="2">
        <f t="shared" si="494"/>
        <v>2.8553908251738607</v>
      </c>
      <c r="AI695" s="23">
        <f t="shared" si="517"/>
        <v>56670307.327117883</v>
      </c>
      <c r="AJ695" s="23">
        <f t="shared" si="495"/>
        <v>304307.83774987498</v>
      </c>
      <c r="AK695" s="23">
        <f t="shared" si="496"/>
        <v>0</v>
      </c>
      <c r="AL695" s="23">
        <f t="shared" si="521"/>
        <v>0</v>
      </c>
      <c r="AM695" s="23">
        <f t="shared" si="522"/>
        <v>0</v>
      </c>
      <c r="AN695" s="16">
        <f t="shared" si="512"/>
        <v>0</v>
      </c>
      <c r="AO695" s="23">
        <f t="shared" si="513"/>
        <v>0</v>
      </c>
      <c r="AP695" s="22">
        <f t="shared" si="514"/>
        <v>0</v>
      </c>
      <c r="AQ695" s="30">
        <f t="shared" si="497"/>
        <v>65731152.768256493</v>
      </c>
      <c r="AR695" s="28">
        <f t="shared" si="498"/>
        <v>444500.55411942897</v>
      </c>
      <c r="AS695" s="25">
        <f t="shared" si="499"/>
        <v>54998257.280407943</v>
      </c>
      <c r="AT695" s="32">
        <f t="shared" si="500"/>
        <v>9936.8105659504854</v>
      </c>
      <c r="AU695" s="23">
        <f t="shared" si="501"/>
        <v>9936.8105659504854</v>
      </c>
      <c r="AV695" s="22">
        <f t="shared" si="502"/>
        <v>7943550.8926593233</v>
      </c>
      <c r="AW695" s="31">
        <f t="shared" si="515"/>
        <v>65731152.768256418</v>
      </c>
      <c r="AX695" s="21"/>
      <c r="AY695" s="21"/>
      <c r="AZ695" s="21"/>
      <c r="BA695" s="21"/>
    </row>
    <row r="696" spans="1:53" x14ac:dyDescent="0.25">
      <c r="A696">
        <f t="shared" si="523"/>
        <v>377</v>
      </c>
      <c r="B696" t="s">
        <v>6</v>
      </c>
      <c r="C696" s="27">
        <f t="shared" si="480"/>
        <v>0</v>
      </c>
      <c r="D696" s="27">
        <f t="shared" si="503"/>
        <v>0</v>
      </c>
      <c r="E696" s="27" t="b">
        <f t="shared" si="479"/>
        <v>0</v>
      </c>
      <c r="F696" s="29">
        <f t="shared" si="481"/>
        <v>0</v>
      </c>
      <c r="G696" s="27">
        <f t="shared" si="504"/>
        <v>0</v>
      </c>
      <c r="H696" s="22">
        <f t="shared" si="482"/>
        <v>348189133.34304941</v>
      </c>
      <c r="I696" s="23">
        <f t="shared" si="483"/>
        <v>127568061.39932363</v>
      </c>
      <c r="J696" s="23">
        <f t="shared" si="484"/>
        <v>336</v>
      </c>
      <c r="K696" s="19">
        <f t="shared" si="505"/>
        <v>5.343142418138866</v>
      </c>
      <c r="L696" s="16">
        <f t="shared" si="485"/>
        <v>2.487728936017696</v>
      </c>
      <c r="M696" s="23">
        <f>M695-IF($B696="B",(Percent_Rent_In_Elsies*2.49%/12 * H695)/K695,0)+IF($B696="D",N696,0)+IF(B696="D",AK695)+IF(B696="C",F695*90%)-(Y696-Y695)-IF($B696="A",Q695/K695) + IF($B696="A",Q695/K695)</f>
        <v>-1482689.6344131308</v>
      </c>
      <c r="N696" s="23">
        <f t="shared" si="486"/>
        <v>0</v>
      </c>
      <c r="O696" s="22">
        <f t="shared" si="487"/>
        <v>0</v>
      </c>
      <c r="P696" s="22">
        <f t="shared" si="518"/>
        <v>0</v>
      </c>
      <c r="Q696" s="22">
        <f t="shared" si="519"/>
        <v>0</v>
      </c>
      <c r="R696" s="22">
        <f t="shared" si="488"/>
        <v>2244392.3193660881</v>
      </c>
      <c r="S696" s="16">
        <f t="shared" si="478"/>
        <v>0</v>
      </c>
      <c r="T696" s="15">
        <f t="shared" si="489"/>
        <v>0</v>
      </c>
      <c r="U696" s="23">
        <f t="shared" si="506"/>
        <v>905827.06136580382</v>
      </c>
      <c r="V696" s="23">
        <f t="shared" si="507"/>
        <v>0</v>
      </c>
      <c r="W696" s="23">
        <f t="shared" si="520"/>
        <v>21834.461592774773</v>
      </c>
      <c r="X696" s="23">
        <f t="shared" si="508"/>
        <v>21442348.589013651</v>
      </c>
      <c r="Y696" s="23">
        <f t="shared" si="490"/>
        <v>3795501.7364828349</v>
      </c>
      <c r="Z696" s="3">
        <f t="shared" si="491"/>
        <v>0</v>
      </c>
      <c r="AA696" s="23">
        <f t="shared" si="492"/>
        <v>17245218.687336139</v>
      </c>
      <c r="AB696" s="26">
        <f t="shared" si="509"/>
        <v>41928040.901378073</v>
      </c>
      <c r="AC696" s="23">
        <f t="shared" si="510"/>
        <v>46731251.901378065</v>
      </c>
      <c r="AD696" s="23">
        <f t="shared" si="516"/>
        <v>4803211</v>
      </c>
      <c r="AE696" s="24">
        <f t="shared" si="524"/>
        <v>41928040.901378065</v>
      </c>
      <c r="AF696" s="3">
        <f t="shared" si="511"/>
        <v>0</v>
      </c>
      <c r="AG696" s="2">
        <f t="shared" si="493"/>
        <v>0</v>
      </c>
      <c r="AH696" s="2">
        <f t="shared" si="494"/>
        <v>3.3217782262906099</v>
      </c>
      <c r="AI696" s="23">
        <f t="shared" si="517"/>
        <v>65816899.627419129</v>
      </c>
      <c r="AJ696" s="23">
        <f t="shared" si="495"/>
        <v>262018.09542775594</v>
      </c>
      <c r="AK696" s="23">
        <f t="shared" si="496"/>
        <v>0</v>
      </c>
      <c r="AL696" s="23">
        <f t="shared" si="521"/>
        <v>0</v>
      </c>
      <c r="AM696" s="23">
        <f t="shared" si="522"/>
        <v>0</v>
      </c>
      <c r="AN696" s="16">
        <f t="shared" si="512"/>
        <v>0</v>
      </c>
      <c r="AO696" s="23">
        <f t="shared" si="513"/>
        <v>0</v>
      </c>
      <c r="AP696" s="22">
        <f t="shared" si="514"/>
        <v>0</v>
      </c>
      <c r="AQ696" s="30">
        <f t="shared" si="497"/>
        <v>65630801.498274565</v>
      </c>
      <c r="AR696" s="28">
        <f t="shared" si="498"/>
        <v>444601.0058411326</v>
      </c>
      <c r="AS696" s="25">
        <f t="shared" si="499"/>
        <v>54998257.280407943</v>
      </c>
      <c r="AT696" s="32">
        <f t="shared" si="500"/>
        <v>0</v>
      </c>
      <c r="AU696" s="23">
        <f t="shared" si="501"/>
        <v>0</v>
      </c>
      <c r="AV696" s="22">
        <f t="shared" si="502"/>
        <v>7943550.8926593233</v>
      </c>
      <c r="AW696" s="31">
        <f t="shared" si="515"/>
        <v>65630801.49827449</v>
      </c>
    </row>
    <row r="697" spans="1:53" x14ac:dyDescent="0.25">
      <c r="A697">
        <f t="shared" si="523"/>
        <v>377</v>
      </c>
      <c r="B697" t="s">
        <v>7</v>
      </c>
      <c r="C697" s="27">
        <f t="shared" si="480"/>
        <v>0</v>
      </c>
      <c r="D697" s="27">
        <f t="shared" si="503"/>
        <v>444601.0058411326</v>
      </c>
      <c r="E697" s="27" t="b">
        <f t="shared" si="479"/>
        <v>0</v>
      </c>
      <c r="F697" s="29">
        <f t="shared" si="481"/>
        <v>83209.649125541546</v>
      </c>
      <c r="G697" s="27">
        <f t="shared" si="504"/>
        <v>0</v>
      </c>
      <c r="H697" s="22">
        <f t="shared" si="482"/>
        <v>348633734.34889054</v>
      </c>
      <c r="I697" s="23">
        <f t="shared" si="483"/>
        <v>127746779.02382207</v>
      </c>
      <c r="J697" s="23">
        <f t="shared" si="484"/>
        <v>336</v>
      </c>
      <c r="K697" s="19">
        <f t="shared" si="505"/>
        <v>5.343142418138866</v>
      </c>
      <c r="L697" s="16">
        <f t="shared" si="485"/>
        <v>2.487728936017696</v>
      </c>
      <c r="M697" s="23">
        <f>M696-IF($B697="B",(Percent_Rent_In_Elsies*2.49%/12 * H696)/K696,0)+IF($B697="D",N697,0)+IF(B697="D",AK696)+IF(B697="C",F696*90%)-(Y697-Y696)-IF($B697="A",Q696/K696) + IF($B697="A",Q696/K696)</f>
        <v>-1550298.9544673853</v>
      </c>
      <c r="N697" s="23">
        <f t="shared" si="486"/>
        <v>0</v>
      </c>
      <c r="O697" s="22">
        <f t="shared" si="487"/>
        <v>0</v>
      </c>
      <c r="P697" s="22">
        <f t="shared" si="518"/>
        <v>0</v>
      </c>
      <c r="Q697" s="22">
        <f t="shared" si="519"/>
        <v>0</v>
      </c>
      <c r="R697" s="22">
        <f t="shared" si="488"/>
        <v>2057359.6260855808</v>
      </c>
      <c r="S697" s="16">
        <f t="shared" si="478"/>
        <v>187032.69328050734</v>
      </c>
      <c r="T697" s="15">
        <f t="shared" si="489"/>
        <v>0</v>
      </c>
      <c r="U697" s="23">
        <f t="shared" si="506"/>
        <v>830341.47291865351</v>
      </c>
      <c r="V697" s="23">
        <f t="shared" si="507"/>
        <v>75485.588447150323</v>
      </c>
      <c r="W697" s="23">
        <f t="shared" si="520"/>
        <v>21834.461592774773</v>
      </c>
      <c r="X697" s="23">
        <f t="shared" si="508"/>
        <v>21442348.589013651</v>
      </c>
      <c r="Y697" s="23">
        <f t="shared" si="490"/>
        <v>3795501.7364828349</v>
      </c>
      <c r="Z697" s="3">
        <f t="shared" si="491"/>
        <v>0</v>
      </c>
      <c r="AA697" s="23">
        <f t="shared" si="492"/>
        <v>17245218.687336139</v>
      </c>
      <c r="AB697" s="26">
        <f t="shared" si="509"/>
        <v>41928040.901378073</v>
      </c>
      <c r="AC697" s="23">
        <f t="shared" si="510"/>
        <v>46731251.901378065</v>
      </c>
      <c r="AD697" s="23">
        <f t="shared" si="516"/>
        <v>4803211</v>
      </c>
      <c r="AE697" s="24">
        <f t="shared" si="524"/>
        <v>41928040.901378065</v>
      </c>
      <c r="AF697" s="3">
        <f t="shared" si="511"/>
        <v>0</v>
      </c>
      <c r="AG697" s="2">
        <f t="shared" si="493"/>
        <v>0</v>
      </c>
      <c r="AH697" s="2">
        <f t="shared" si="494"/>
        <v>3.3260197887035727</v>
      </c>
      <c r="AI697" s="23">
        <f t="shared" si="517"/>
        <v>65816899.627419129</v>
      </c>
      <c r="AJ697" s="23">
        <f t="shared" si="495"/>
        <v>262018.09542775594</v>
      </c>
      <c r="AK697" s="23">
        <f t="shared" si="496"/>
        <v>0</v>
      </c>
      <c r="AL697" s="23">
        <f t="shared" si="521"/>
        <v>10665271.640666686</v>
      </c>
      <c r="AM697" s="23">
        <f t="shared" si="522"/>
        <v>419174124376.07141</v>
      </c>
      <c r="AN697" s="16">
        <f t="shared" si="512"/>
        <v>0</v>
      </c>
      <c r="AO697" s="23">
        <f t="shared" si="513"/>
        <v>67609.32005425448</v>
      </c>
      <c r="AP697" s="22">
        <f t="shared" si="514"/>
        <v>361246.22584341379</v>
      </c>
      <c r="AQ697" s="30">
        <f t="shared" si="497"/>
        <v>66794824.36288286</v>
      </c>
      <c r="AR697" s="28">
        <f t="shared" si="498"/>
        <v>802776.63876487734</v>
      </c>
      <c r="AS697" s="25">
        <f t="shared" si="499"/>
        <v>55442858.286249079</v>
      </c>
      <c r="AT697" s="32">
        <f t="shared" si="500"/>
        <v>0</v>
      </c>
      <c r="AU697" s="23">
        <f t="shared" si="501"/>
        <v>0</v>
      </c>
      <c r="AV697" s="22">
        <f t="shared" si="502"/>
        <v>7943550.8926593233</v>
      </c>
      <c r="AW697" s="31">
        <f t="shared" si="515"/>
        <v>66794824.362882785</v>
      </c>
    </row>
    <row r="698" spans="1:53" s="21" customFormat="1" x14ac:dyDescent="0.25">
      <c r="A698">
        <f t="shared" si="523"/>
        <v>377</v>
      </c>
      <c r="B698" t="s">
        <v>8</v>
      </c>
      <c r="C698" s="27">
        <f t="shared" si="480"/>
        <v>0</v>
      </c>
      <c r="D698" s="27">
        <f t="shared" si="503"/>
        <v>0</v>
      </c>
      <c r="E698" s="27" t="b">
        <f t="shared" si="479"/>
        <v>0</v>
      </c>
      <c r="F698" s="29">
        <f t="shared" si="481"/>
        <v>0</v>
      </c>
      <c r="G698" s="27">
        <f t="shared" si="504"/>
        <v>0</v>
      </c>
      <c r="H698" s="22">
        <f t="shared" si="482"/>
        <v>348633734.34889054</v>
      </c>
      <c r="I698" s="23">
        <f t="shared" si="483"/>
        <v>127746779.02382207</v>
      </c>
      <c r="J698" s="23">
        <f t="shared" si="484"/>
        <v>336</v>
      </c>
      <c r="K698" s="19">
        <f t="shared" si="505"/>
        <v>5.343142418138866</v>
      </c>
      <c r="L698" s="16">
        <f t="shared" si="485"/>
        <v>2.487728936017696</v>
      </c>
      <c r="M698" s="23">
        <f>M697-IF($B698="B",(Percent_Rent_In_Elsies*2.49%/12 * H697)/K697,0)+IF($B698="D",N698,0)+IF(B698="D",AK697)+IF(B698="C",F697*90%)-(Y698-Y697)-IF($B698="A",Q697/K697) + IF($B698="A",Q697/K697)</f>
        <v>-1506092.7677216975</v>
      </c>
      <c r="N698" s="23">
        <f t="shared" si="486"/>
        <v>0</v>
      </c>
      <c r="O698" s="22">
        <f t="shared" si="487"/>
        <v>0</v>
      </c>
      <c r="P698" s="22">
        <f t="shared" si="518"/>
        <v>0</v>
      </c>
      <c r="Q698" s="22">
        <f t="shared" si="519"/>
        <v>0</v>
      </c>
      <c r="R698" s="22">
        <f t="shared" si="488"/>
        <v>2418605.8519289945</v>
      </c>
      <c r="S698" s="16">
        <f t="shared" si="478"/>
        <v>187032.69328050734</v>
      </c>
      <c r="T698" s="15">
        <f t="shared" si="489"/>
        <v>0</v>
      </c>
      <c r="U698" s="23">
        <f t="shared" si="506"/>
        <v>906271.75788546214</v>
      </c>
      <c r="V698" s="23">
        <f t="shared" si="507"/>
        <v>75485.588447150323</v>
      </c>
      <c r="W698" s="23">
        <f t="shared" si="520"/>
        <v>21834.461592774773</v>
      </c>
      <c r="X698" s="23">
        <f t="shared" si="508"/>
        <v>21442348.589013651</v>
      </c>
      <c r="Y698" s="23">
        <f t="shared" si="490"/>
        <v>3826184.2339501344</v>
      </c>
      <c r="Z698" s="3">
        <f t="shared" si="491"/>
        <v>0</v>
      </c>
      <c r="AA698" s="23">
        <f t="shared" si="492"/>
        <v>17245218.687336139</v>
      </c>
      <c r="AB698" s="26">
        <f t="shared" si="509"/>
        <v>42011250.550503612</v>
      </c>
      <c r="AC698" s="23">
        <f t="shared" si="510"/>
        <v>46814461.550503604</v>
      </c>
      <c r="AD698" s="23">
        <f t="shared" si="516"/>
        <v>4803211</v>
      </c>
      <c r="AE698" s="24">
        <f t="shared" si="524"/>
        <v>42011250.550503604</v>
      </c>
      <c r="AF698" s="3">
        <f t="shared" si="511"/>
        <v>19936255.821291942</v>
      </c>
      <c r="AG698" s="2">
        <f t="shared" si="493"/>
        <v>0</v>
      </c>
      <c r="AH698" s="2">
        <f t="shared" si="494"/>
        <v>3.3194321024058291</v>
      </c>
      <c r="AI698" s="23">
        <f t="shared" si="517"/>
        <v>65816899.627419129</v>
      </c>
      <c r="AJ698" s="23">
        <f t="shared" si="495"/>
        <v>262018.09542775594</v>
      </c>
      <c r="AK698" s="23">
        <f t="shared" si="496"/>
        <v>-400943.46462088748</v>
      </c>
      <c r="AL698" s="23">
        <f t="shared" si="521"/>
        <v>0</v>
      </c>
      <c r="AM698" s="23">
        <f t="shared" si="522"/>
        <v>0</v>
      </c>
      <c r="AN698" s="16">
        <f t="shared" si="512"/>
        <v>0</v>
      </c>
      <c r="AO698" s="23">
        <f t="shared" si="513"/>
        <v>0</v>
      </c>
      <c r="AP698" s="22">
        <f t="shared" si="514"/>
        <v>0</v>
      </c>
      <c r="AQ698" s="30">
        <f t="shared" si="497"/>
        <v>66508579.120297194</v>
      </c>
      <c r="AR698" s="28">
        <f t="shared" si="498"/>
        <v>516531.3961792101</v>
      </c>
      <c r="AS698" s="25">
        <f t="shared" si="499"/>
        <v>55442858.286249079</v>
      </c>
      <c r="AT698" s="32">
        <f t="shared" si="500"/>
        <v>0</v>
      </c>
      <c r="AU698" s="23">
        <f t="shared" si="501"/>
        <v>0</v>
      </c>
      <c r="AV698" s="22">
        <f t="shared" si="502"/>
        <v>7943550.8926593233</v>
      </c>
      <c r="AW698" s="31">
        <f t="shared" si="515"/>
        <v>66508579.120297112</v>
      </c>
      <c r="AX698"/>
      <c r="AY698"/>
      <c r="AZ698"/>
      <c r="BA698"/>
    </row>
    <row r="699" spans="1:53" s="21" customFormat="1" x14ac:dyDescent="0.25">
      <c r="A699" s="21">
        <f t="shared" si="523"/>
        <v>377</v>
      </c>
      <c r="B699" s="21" t="s">
        <v>9</v>
      </c>
      <c r="C699" s="27">
        <f t="shared" si="480"/>
        <v>0</v>
      </c>
      <c r="D699" s="27">
        <f t="shared" si="503"/>
        <v>0</v>
      </c>
      <c r="E699" s="27" t="b">
        <f t="shared" si="479"/>
        <v>0</v>
      </c>
      <c r="F699" s="29">
        <f t="shared" si="481"/>
        <v>0</v>
      </c>
      <c r="G699" s="27">
        <f t="shared" si="504"/>
        <v>0</v>
      </c>
      <c r="H699" s="22">
        <f t="shared" si="482"/>
        <v>348633734.34889054</v>
      </c>
      <c r="I699" s="23">
        <f t="shared" si="483"/>
        <v>127746779.02382207</v>
      </c>
      <c r="J699" s="23">
        <f t="shared" si="484"/>
        <v>336</v>
      </c>
      <c r="K699" s="19">
        <f t="shared" si="505"/>
        <v>5.343142418138866</v>
      </c>
      <c r="L699" s="16">
        <f t="shared" si="485"/>
        <v>2.487728936017696</v>
      </c>
      <c r="M699" s="23">
        <f>M698-IF($B699="B",(Percent_Rent_In_Elsies*2.49%/12 * H698)/K698,0)+IF($B699="D",N699,0)+IF(B699="D",AK698)+IF(B699="C",F698*90%)-(Y699-Y698)-IF($B699="A",Q698/K698) + IF($B699="A",Q698/K698)</f>
        <v>-1907036.232342585</v>
      </c>
      <c r="N699" s="23">
        <f t="shared" si="486"/>
        <v>0</v>
      </c>
      <c r="O699" s="22">
        <f t="shared" si="487"/>
        <v>108277.20876221005</v>
      </c>
      <c r="P699" s="22">
        <f t="shared" si="518"/>
        <v>0</v>
      </c>
      <c r="Q699" s="22">
        <f t="shared" si="519"/>
        <v>0</v>
      </c>
      <c r="R699" s="22">
        <f t="shared" si="488"/>
        <v>2418605.8519289945</v>
      </c>
      <c r="S699" s="16">
        <f t="shared" ref="S699:S762" si="525">IF($B699="D",0,S698+IF($B699="B",R698/12,0))</f>
        <v>0</v>
      </c>
      <c r="T699" s="15">
        <f t="shared" si="489"/>
        <v>78755.484518297293</v>
      </c>
      <c r="U699" s="23">
        <f t="shared" si="506"/>
        <v>906271.75788546214</v>
      </c>
      <c r="V699" s="23">
        <f t="shared" si="507"/>
        <v>0</v>
      </c>
      <c r="W699" s="23">
        <f t="shared" si="520"/>
        <v>97320.050039925089</v>
      </c>
      <c r="X699" s="23">
        <f t="shared" si="508"/>
        <v>21442348.589013651</v>
      </c>
      <c r="Y699" s="23">
        <f t="shared" si="490"/>
        <v>3826184.2339501344</v>
      </c>
      <c r="Z699" s="3">
        <f t="shared" si="491"/>
        <v>0</v>
      </c>
      <c r="AA699" s="23">
        <f t="shared" si="492"/>
        <v>17646162.151957028</v>
      </c>
      <c r="AB699" s="26">
        <f t="shared" si="509"/>
        <v>42011250.550503612</v>
      </c>
      <c r="AC699" s="23">
        <f t="shared" si="510"/>
        <v>46814461.550503604</v>
      </c>
      <c r="AD699" s="23">
        <f t="shared" si="516"/>
        <v>4803211</v>
      </c>
      <c r="AE699" s="24">
        <f t="shared" si="524"/>
        <v>42011250.550503604</v>
      </c>
      <c r="AF699" s="3">
        <f t="shared" si="511"/>
        <v>0</v>
      </c>
      <c r="AG699" s="2">
        <f t="shared" si="493"/>
        <v>0</v>
      </c>
      <c r="AH699" s="2">
        <f t="shared" si="494"/>
        <v>3.3194321024058291</v>
      </c>
      <c r="AI699" s="23">
        <f t="shared" si="517"/>
        <v>67347112.508198723</v>
      </c>
      <c r="AJ699" s="23">
        <f t="shared" si="495"/>
        <v>262018.09542775594</v>
      </c>
      <c r="AK699" s="23">
        <f t="shared" si="496"/>
        <v>0</v>
      </c>
      <c r="AL699" s="23">
        <f t="shared" si="521"/>
        <v>0</v>
      </c>
      <c r="AM699" s="23">
        <f t="shared" si="522"/>
        <v>0</v>
      </c>
      <c r="AN699" s="16">
        <f t="shared" si="512"/>
        <v>0</v>
      </c>
      <c r="AO699" s="23">
        <f t="shared" si="513"/>
        <v>0</v>
      </c>
      <c r="AP699" s="22">
        <f t="shared" si="514"/>
        <v>0</v>
      </c>
      <c r="AQ699" s="30">
        <f t="shared" si="497"/>
        <v>66508579.120297194</v>
      </c>
      <c r="AR699" s="28">
        <f t="shared" si="498"/>
        <v>516531.3961792101</v>
      </c>
      <c r="AS699" s="25">
        <f t="shared" si="499"/>
        <v>55442858.286249079</v>
      </c>
      <c r="AT699" s="32">
        <f t="shared" si="500"/>
        <v>0</v>
      </c>
      <c r="AU699" s="23">
        <f t="shared" si="501"/>
        <v>0</v>
      </c>
      <c r="AV699" s="22">
        <f t="shared" si="502"/>
        <v>7943550.8926593233</v>
      </c>
      <c r="AW699" s="31">
        <f t="shared" si="515"/>
        <v>66508579.120297112</v>
      </c>
    </row>
    <row r="700" spans="1:53" x14ac:dyDescent="0.25">
      <c r="A700" s="21">
        <f t="shared" si="523"/>
        <v>377</v>
      </c>
      <c r="B700" s="21" t="s">
        <v>28</v>
      </c>
      <c r="C700" s="27">
        <f t="shared" si="480"/>
        <v>0</v>
      </c>
      <c r="D700" s="27">
        <f t="shared" si="503"/>
        <v>0</v>
      </c>
      <c r="E700" s="27" t="b">
        <f t="shared" si="479"/>
        <v>0</v>
      </c>
      <c r="F700" s="29">
        <f t="shared" si="481"/>
        <v>0</v>
      </c>
      <c r="G700" s="27">
        <f t="shared" si="504"/>
        <v>0</v>
      </c>
      <c r="H700" s="22">
        <f t="shared" si="482"/>
        <v>348633734.34889054</v>
      </c>
      <c r="I700" s="23">
        <f t="shared" si="483"/>
        <v>127746779.02382207</v>
      </c>
      <c r="J700" s="23">
        <f t="shared" si="484"/>
        <v>336</v>
      </c>
      <c r="K700" s="19">
        <f t="shared" si="505"/>
        <v>5.343142418138866</v>
      </c>
      <c r="L700" s="16">
        <f t="shared" si="485"/>
        <v>2.487728936017696</v>
      </c>
      <c r="M700" s="23">
        <f>M699-IF($B700="B",(Percent_Rent_In_Elsies*2.49%/12 * H699)/K699,0)+IF($B700="D",N700,0)+IF(B700="D",AK699)+IF(B700="C",F699*90%)-(Y700-Y699)-IF($B700="A",Q699/K699) + IF($B700="A",Q699/K699)</f>
        <v>-1907036.232342585</v>
      </c>
      <c r="N700" s="23">
        <f t="shared" si="486"/>
        <v>0</v>
      </c>
      <c r="O700" s="22">
        <f t="shared" si="487"/>
        <v>0</v>
      </c>
      <c r="P700" s="22">
        <f t="shared" si="518"/>
        <v>0</v>
      </c>
      <c r="Q700" s="22">
        <f t="shared" si="519"/>
        <v>108277.20876221005</v>
      </c>
      <c r="R700" s="22">
        <f t="shared" si="488"/>
        <v>2418605.8519289945</v>
      </c>
      <c r="S700" s="16">
        <f t="shared" si="525"/>
        <v>0</v>
      </c>
      <c r="T700" s="15">
        <f t="shared" si="489"/>
        <v>0</v>
      </c>
      <c r="U700" s="23">
        <f t="shared" si="506"/>
        <v>906271.75788546214</v>
      </c>
      <c r="V700" s="23">
        <f t="shared" si="507"/>
        <v>0</v>
      </c>
      <c r="W700" s="23">
        <f t="shared" si="520"/>
        <v>0</v>
      </c>
      <c r="X700" s="23">
        <f t="shared" si="508"/>
        <v>21442348.589013651</v>
      </c>
      <c r="Y700" s="23">
        <f t="shared" si="490"/>
        <v>3826184.2339501344</v>
      </c>
      <c r="Z700" s="3">
        <f t="shared" si="491"/>
        <v>4866.002501996255</v>
      </c>
      <c r="AA700" s="23">
        <f t="shared" si="492"/>
        <v>17719152.189486973</v>
      </c>
      <c r="AB700" s="26">
        <f t="shared" si="509"/>
        <v>42011250.550503626</v>
      </c>
      <c r="AC700" s="23">
        <f t="shared" si="510"/>
        <v>46814461.550503604</v>
      </c>
      <c r="AD700" s="23">
        <f t="shared" si="516"/>
        <v>4803211</v>
      </c>
      <c r="AE700" s="24">
        <f t="shared" si="524"/>
        <v>42011250.550503604</v>
      </c>
      <c r="AF700" s="3">
        <f t="shared" si="511"/>
        <v>0</v>
      </c>
      <c r="AG700" s="2">
        <f t="shared" si="493"/>
        <v>2.9289366342095348E-3</v>
      </c>
      <c r="AH700" s="2">
        <f t="shared" si="494"/>
        <v>3.3194321024058291</v>
      </c>
      <c r="AI700" s="23">
        <f t="shared" si="517"/>
        <v>67625681.197932854</v>
      </c>
      <c r="AJ700" s="23">
        <f t="shared" si="495"/>
        <v>262018.09542775594</v>
      </c>
      <c r="AK700" s="23">
        <f t="shared" si="496"/>
        <v>0</v>
      </c>
      <c r="AL700" s="23">
        <f t="shared" si="521"/>
        <v>0</v>
      </c>
      <c r="AM700" s="23">
        <f t="shared" si="522"/>
        <v>0</v>
      </c>
      <c r="AN700" s="16">
        <f t="shared" si="512"/>
        <v>0</v>
      </c>
      <c r="AO700" s="23">
        <f t="shared" si="513"/>
        <v>0</v>
      </c>
      <c r="AP700" s="22">
        <f t="shared" si="514"/>
        <v>0</v>
      </c>
      <c r="AQ700" s="30">
        <f t="shared" si="497"/>
        <v>66508579.120297194</v>
      </c>
      <c r="AR700" s="28">
        <f t="shared" si="498"/>
        <v>516531.3961792101</v>
      </c>
      <c r="AS700" s="25">
        <f t="shared" si="499"/>
        <v>55442858.286249079</v>
      </c>
      <c r="AT700" s="32">
        <f t="shared" si="500"/>
        <v>9732.00500399251</v>
      </c>
      <c r="AU700" s="23">
        <f t="shared" si="501"/>
        <v>9732.00500399251</v>
      </c>
      <c r="AV700" s="22">
        <f t="shared" si="502"/>
        <v>8022306.3771776203</v>
      </c>
      <c r="AW700" s="31">
        <f t="shared" si="515"/>
        <v>66508579.120297112</v>
      </c>
      <c r="AX700" s="21"/>
      <c r="AY700" s="21"/>
      <c r="AZ700" s="21"/>
      <c r="BA700" s="21"/>
    </row>
    <row r="701" spans="1:53" x14ac:dyDescent="0.25">
      <c r="A701">
        <f t="shared" si="523"/>
        <v>378</v>
      </c>
      <c r="B701" t="s">
        <v>6</v>
      </c>
      <c r="C701" s="27">
        <f t="shared" si="480"/>
        <v>0</v>
      </c>
      <c r="D701" s="27">
        <f t="shared" si="503"/>
        <v>0</v>
      </c>
      <c r="E701" s="27" t="b">
        <f t="shared" si="479"/>
        <v>0</v>
      </c>
      <c r="F701" s="29">
        <f t="shared" si="481"/>
        <v>0</v>
      </c>
      <c r="G701" s="27">
        <f t="shared" si="504"/>
        <v>0</v>
      </c>
      <c r="H701" s="22">
        <f t="shared" si="482"/>
        <v>405578086.71953517</v>
      </c>
      <c r="I701" s="23">
        <f t="shared" si="483"/>
        <v>127746779.02382207</v>
      </c>
      <c r="J701" s="23">
        <f t="shared" si="484"/>
        <v>366</v>
      </c>
      <c r="K701" s="19">
        <f t="shared" si="505"/>
        <v>6.2055260473480898</v>
      </c>
      <c r="L701" s="16">
        <f t="shared" si="485"/>
        <v>2.8940640068329428</v>
      </c>
      <c r="M701" s="23">
        <f>M700-IF($B701="B",(Percent_Rent_In_Elsies*2.49%/12 * H700)/K700,0)+IF($B701="D",N701,0)+IF(B701="D",AK700)+IF(B701="C",F700*90%)-(Y701-Y700)-IF($B701="A",Q700/K700) + IF($B701="A",Q700/K700)</f>
        <v>-1907036.232342585</v>
      </c>
      <c r="N701" s="23">
        <f t="shared" si="486"/>
        <v>0</v>
      </c>
      <c r="O701" s="22">
        <f t="shared" si="487"/>
        <v>0</v>
      </c>
      <c r="P701" s="22">
        <f t="shared" si="518"/>
        <v>0</v>
      </c>
      <c r="Q701" s="22">
        <f t="shared" si="519"/>
        <v>0</v>
      </c>
      <c r="R701" s="22">
        <f t="shared" si="488"/>
        <v>2418605.8519289945</v>
      </c>
      <c r="S701" s="16">
        <f t="shared" si="525"/>
        <v>0</v>
      </c>
      <c r="T701" s="15">
        <f t="shared" si="489"/>
        <v>0</v>
      </c>
      <c r="U701" s="23">
        <f t="shared" si="506"/>
        <v>906271.75788546214</v>
      </c>
      <c r="V701" s="23">
        <f t="shared" si="507"/>
        <v>0</v>
      </c>
      <c r="W701" s="23">
        <f t="shared" si="520"/>
        <v>20264.705727219862</v>
      </c>
      <c r="X701" s="23">
        <f t="shared" si="508"/>
        <v>21446413.895796414</v>
      </c>
      <c r="Y701" s="23">
        <f t="shared" si="490"/>
        <v>3826184.2339501344</v>
      </c>
      <c r="Z701" s="3">
        <f t="shared" si="491"/>
        <v>0</v>
      </c>
      <c r="AA701" s="23">
        <f t="shared" si="492"/>
        <v>17719152.189486973</v>
      </c>
      <c r="AB701" s="26">
        <f t="shared" si="509"/>
        <v>42011250.550503619</v>
      </c>
      <c r="AC701" s="23">
        <f t="shared" si="510"/>
        <v>46814461.550503604</v>
      </c>
      <c r="AD701" s="23">
        <f t="shared" si="516"/>
        <v>4803211</v>
      </c>
      <c r="AE701" s="24">
        <f t="shared" si="524"/>
        <v>42011250.550503604</v>
      </c>
      <c r="AF701" s="3">
        <f t="shared" si="511"/>
        <v>0</v>
      </c>
      <c r="AG701" s="2">
        <f t="shared" si="493"/>
        <v>0</v>
      </c>
      <c r="AH701" s="2">
        <f t="shared" si="494"/>
        <v>3.8616140334310844</v>
      </c>
      <c r="AI701" s="23">
        <f t="shared" si="517"/>
        <v>78540471.749133095</v>
      </c>
      <c r="AJ701" s="23">
        <f t="shared" si="495"/>
        <v>225605.37000699324</v>
      </c>
      <c r="AK701" s="23">
        <f t="shared" si="496"/>
        <v>0</v>
      </c>
      <c r="AL701" s="23">
        <f t="shared" si="521"/>
        <v>0</v>
      </c>
      <c r="AM701" s="23">
        <f t="shared" si="522"/>
        <v>0</v>
      </c>
      <c r="AN701" s="16">
        <f t="shared" si="512"/>
        <v>0</v>
      </c>
      <c r="AO701" s="23">
        <f t="shared" si="513"/>
        <v>0</v>
      </c>
      <c r="AP701" s="22">
        <f t="shared" si="514"/>
        <v>0</v>
      </c>
      <c r="AQ701" s="30">
        <f t="shared" si="497"/>
        <v>66400410.18874374</v>
      </c>
      <c r="AR701" s="28">
        <f t="shared" si="498"/>
        <v>516639.67338797229</v>
      </c>
      <c r="AS701" s="25">
        <f t="shared" si="499"/>
        <v>55442858.286249079</v>
      </c>
      <c r="AT701" s="32">
        <f t="shared" si="500"/>
        <v>0</v>
      </c>
      <c r="AU701" s="23">
        <f t="shared" si="501"/>
        <v>0</v>
      </c>
      <c r="AV701" s="22">
        <f t="shared" si="502"/>
        <v>8022306.3771776203</v>
      </c>
      <c r="AW701" s="31">
        <f t="shared" si="515"/>
        <v>66400410.188743666</v>
      </c>
    </row>
    <row r="702" spans="1:53" x14ac:dyDescent="0.25">
      <c r="A702">
        <f t="shared" si="523"/>
        <v>378</v>
      </c>
      <c r="B702" t="s">
        <v>7</v>
      </c>
      <c r="C702" s="27">
        <f t="shared" si="480"/>
        <v>0</v>
      </c>
      <c r="D702" s="27">
        <f t="shared" si="503"/>
        <v>516639.67338797229</v>
      </c>
      <c r="E702" s="27" t="b">
        <f t="shared" si="479"/>
        <v>0</v>
      </c>
      <c r="F702" s="29">
        <f t="shared" si="481"/>
        <v>83254.774767846873</v>
      </c>
      <c r="G702" s="27">
        <f t="shared" si="504"/>
        <v>0</v>
      </c>
      <c r="H702" s="22">
        <f t="shared" si="482"/>
        <v>406094726.39292312</v>
      </c>
      <c r="I702" s="23">
        <f t="shared" si="483"/>
        <v>127925296.04078098</v>
      </c>
      <c r="J702" s="23">
        <f t="shared" si="484"/>
        <v>366</v>
      </c>
      <c r="K702" s="19">
        <f t="shared" si="505"/>
        <v>6.2055260473480898</v>
      </c>
      <c r="L702" s="16">
        <f t="shared" si="485"/>
        <v>2.8940640068329428</v>
      </c>
      <c r="M702" s="23">
        <f>M701-IF($B702="B",(Percent_Rent_In_Elsies*2.49%/12 * H701)/K701,0)+IF($B702="D",N702,0)+IF(B702="D",AK701)+IF(B702="C",F701*90%)-(Y702-Y701)-IF($B702="A",Q701/K701) + IF($B702="A",Q701/K701)</f>
        <v>-1974844.7084912492</v>
      </c>
      <c r="N702" s="23">
        <f t="shared" si="486"/>
        <v>0</v>
      </c>
      <c r="O702" s="22">
        <f t="shared" si="487"/>
        <v>0</v>
      </c>
      <c r="P702" s="22">
        <f t="shared" si="518"/>
        <v>0</v>
      </c>
      <c r="Q702" s="22">
        <f t="shared" si="519"/>
        <v>0</v>
      </c>
      <c r="R702" s="22">
        <f t="shared" si="488"/>
        <v>2217055.3642682452</v>
      </c>
      <c r="S702" s="16">
        <f t="shared" si="525"/>
        <v>201550.48766074955</v>
      </c>
      <c r="T702" s="15">
        <f t="shared" si="489"/>
        <v>0</v>
      </c>
      <c r="U702" s="23">
        <f t="shared" si="506"/>
        <v>830749.111395007</v>
      </c>
      <c r="V702" s="23">
        <f t="shared" si="507"/>
        <v>75522.646490455183</v>
      </c>
      <c r="W702" s="23">
        <f t="shared" si="520"/>
        <v>20264.705727219862</v>
      </c>
      <c r="X702" s="23">
        <f t="shared" si="508"/>
        <v>21446413.895796414</v>
      </c>
      <c r="Y702" s="23">
        <f t="shared" si="490"/>
        <v>3826184.2339501344</v>
      </c>
      <c r="Z702" s="3">
        <f t="shared" si="491"/>
        <v>0</v>
      </c>
      <c r="AA702" s="23">
        <f t="shared" si="492"/>
        <v>17719152.189486973</v>
      </c>
      <c r="AB702" s="26">
        <f t="shared" si="509"/>
        <v>42011250.550503619</v>
      </c>
      <c r="AC702" s="23">
        <f t="shared" si="510"/>
        <v>46814461.550503604</v>
      </c>
      <c r="AD702" s="23">
        <f t="shared" si="516"/>
        <v>4803211</v>
      </c>
      <c r="AE702" s="24">
        <f t="shared" si="524"/>
        <v>42011250.550503604</v>
      </c>
      <c r="AF702" s="3">
        <f t="shared" si="511"/>
        <v>0</v>
      </c>
      <c r="AG702" s="2">
        <f t="shared" si="493"/>
        <v>0</v>
      </c>
      <c r="AH702" s="2">
        <f t="shared" si="494"/>
        <v>3.8665330936029956</v>
      </c>
      <c r="AI702" s="23">
        <f t="shared" si="517"/>
        <v>78540471.749133095</v>
      </c>
      <c r="AJ702" s="23">
        <f t="shared" si="495"/>
        <v>225605.37000699324</v>
      </c>
      <c r="AK702" s="23">
        <f t="shared" si="496"/>
        <v>0</v>
      </c>
      <c r="AL702" s="23">
        <f t="shared" si="521"/>
        <v>12723572.121713966</v>
      </c>
      <c r="AM702" s="23">
        <f t="shared" si="522"/>
        <v>430575929449.49146</v>
      </c>
      <c r="AN702" s="16">
        <f t="shared" si="512"/>
        <v>0</v>
      </c>
      <c r="AO702" s="23">
        <f t="shared" si="513"/>
        <v>67808.476148664253</v>
      </c>
      <c r="AP702" s="22">
        <f t="shared" si="514"/>
        <v>420787.26497151778</v>
      </c>
      <c r="AQ702" s="30">
        <f t="shared" si="497"/>
        <v>67755047.700322494</v>
      </c>
      <c r="AR702" s="28">
        <f t="shared" si="498"/>
        <v>933850.24660723214</v>
      </c>
      <c r="AS702" s="25">
        <f t="shared" si="499"/>
        <v>55959497.959637053</v>
      </c>
      <c r="AT702" s="32">
        <f t="shared" si="500"/>
        <v>0</v>
      </c>
      <c r="AU702" s="23">
        <f t="shared" si="501"/>
        <v>0</v>
      </c>
      <c r="AV702" s="22">
        <f t="shared" si="502"/>
        <v>8022306.3771776203</v>
      </c>
      <c r="AW702" s="31">
        <f t="shared" si="515"/>
        <v>67755047.700322419</v>
      </c>
    </row>
    <row r="703" spans="1:53" s="21" customFormat="1" x14ac:dyDescent="0.25">
      <c r="A703">
        <f t="shared" si="523"/>
        <v>378</v>
      </c>
      <c r="B703" t="s">
        <v>8</v>
      </c>
      <c r="C703" s="27">
        <f t="shared" si="480"/>
        <v>0</v>
      </c>
      <c r="D703" s="27">
        <f t="shared" si="503"/>
        <v>0</v>
      </c>
      <c r="E703" s="27" t="b">
        <f t="shared" si="479"/>
        <v>0</v>
      </c>
      <c r="F703" s="29">
        <f t="shared" si="481"/>
        <v>0</v>
      </c>
      <c r="G703" s="27">
        <f t="shared" si="504"/>
        <v>0</v>
      </c>
      <c r="H703" s="22">
        <f t="shared" si="482"/>
        <v>406094726.39292312</v>
      </c>
      <c r="I703" s="23">
        <f t="shared" si="483"/>
        <v>127925296.04078098</v>
      </c>
      <c r="J703" s="23">
        <f t="shared" si="484"/>
        <v>366</v>
      </c>
      <c r="K703" s="19">
        <f t="shared" si="505"/>
        <v>6.2055260473480898</v>
      </c>
      <c r="L703" s="16">
        <f t="shared" si="485"/>
        <v>2.8940640068329428</v>
      </c>
      <c r="M703" s="23">
        <f>M702-IF($B703="B",(Percent_Rent_In_Elsies*2.49%/12 * H702)/K702,0)+IF($B703="D",N703,0)+IF(B703="D",AK702)+IF(B703="C",F702*90%)-(Y703-Y702)-IF($B703="A",Q702/K702) + IF($B703="A",Q702/K702)</f>
        <v>-1935569.3914250936</v>
      </c>
      <c r="N703" s="23">
        <f t="shared" si="486"/>
        <v>0</v>
      </c>
      <c r="O703" s="22">
        <f t="shared" si="487"/>
        <v>0</v>
      </c>
      <c r="P703" s="22">
        <f t="shared" si="518"/>
        <v>0</v>
      </c>
      <c r="Q703" s="22">
        <f t="shared" si="519"/>
        <v>0</v>
      </c>
      <c r="R703" s="22">
        <f t="shared" si="488"/>
        <v>2637842.6292397631</v>
      </c>
      <c r="S703" s="16">
        <f t="shared" si="525"/>
        <v>201550.48766074955</v>
      </c>
      <c r="T703" s="15">
        <f t="shared" si="489"/>
        <v>0</v>
      </c>
      <c r="U703" s="23">
        <f t="shared" si="506"/>
        <v>906883.06502045598</v>
      </c>
      <c r="V703" s="23">
        <f t="shared" si="507"/>
        <v>75522.646490455183</v>
      </c>
      <c r="W703" s="23">
        <f t="shared" si="520"/>
        <v>20264.705727219862</v>
      </c>
      <c r="X703" s="23">
        <f t="shared" si="508"/>
        <v>21446413.895796414</v>
      </c>
      <c r="Y703" s="23">
        <f t="shared" si="490"/>
        <v>3861838.2141750408</v>
      </c>
      <c r="Z703" s="3">
        <f t="shared" si="491"/>
        <v>0</v>
      </c>
      <c r="AA703" s="23">
        <f t="shared" si="492"/>
        <v>17719152.189486973</v>
      </c>
      <c r="AB703" s="26">
        <f t="shared" si="509"/>
        <v>42094505.325271465</v>
      </c>
      <c r="AC703" s="23">
        <f t="shared" si="510"/>
        <v>46897716.32527145</v>
      </c>
      <c r="AD703" s="23">
        <f t="shared" si="516"/>
        <v>4803211</v>
      </c>
      <c r="AE703" s="24">
        <f t="shared" si="524"/>
        <v>42094505.32527145</v>
      </c>
      <c r="AF703" s="3">
        <f t="shared" si="511"/>
        <v>19510844.504371304</v>
      </c>
      <c r="AG703" s="2">
        <f t="shared" si="493"/>
        <v>0</v>
      </c>
      <c r="AH703" s="2">
        <f t="shared" si="494"/>
        <v>3.8588858403723685</v>
      </c>
      <c r="AI703" s="23">
        <f t="shared" si="517"/>
        <v>78540471.749133095</v>
      </c>
      <c r="AJ703" s="23">
        <f t="shared" si="495"/>
        <v>225605.37000699324</v>
      </c>
      <c r="AK703" s="23">
        <f t="shared" si="496"/>
        <v>-411844.25427774806</v>
      </c>
      <c r="AL703" s="23">
        <f t="shared" si="521"/>
        <v>0</v>
      </c>
      <c r="AM703" s="23">
        <f t="shared" si="522"/>
        <v>0</v>
      </c>
      <c r="AN703" s="16">
        <f t="shared" si="512"/>
        <v>0</v>
      </c>
      <c r="AO703" s="23">
        <f t="shared" si="513"/>
        <v>0</v>
      </c>
      <c r="AP703" s="22">
        <f t="shared" si="514"/>
        <v>0</v>
      </c>
      <c r="AQ703" s="30">
        <f t="shared" si="497"/>
        <v>67422422.162603483</v>
      </c>
      <c r="AR703" s="28">
        <f t="shared" si="498"/>
        <v>601224.70888822083</v>
      </c>
      <c r="AS703" s="25">
        <f t="shared" si="499"/>
        <v>55959497.959637053</v>
      </c>
      <c r="AT703" s="32">
        <f t="shared" si="500"/>
        <v>0</v>
      </c>
      <c r="AU703" s="23">
        <f t="shared" si="501"/>
        <v>0</v>
      </c>
      <c r="AV703" s="22">
        <f t="shared" si="502"/>
        <v>8022306.3771776203</v>
      </c>
      <c r="AW703" s="31">
        <f t="shared" si="515"/>
        <v>67422422.162603408</v>
      </c>
      <c r="AX703"/>
      <c r="AY703"/>
      <c r="AZ703"/>
      <c r="BA703"/>
    </row>
    <row r="704" spans="1:53" s="21" customFormat="1" x14ac:dyDescent="0.25">
      <c r="A704">
        <f t="shared" si="523"/>
        <v>378</v>
      </c>
      <c r="B704" t="s">
        <v>9</v>
      </c>
      <c r="C704" s="27">
        <f t="shared" si="480"/>
        <v>0</v>
      </c>
      <c r="D704" s="27">
        <f t="shared" si="503"/>
        <v>0</v>
      </c>
      <c r="E704" s="27" t="b">
        <f t="shared" si="479"/>
        <v>0</v>
      </c>
      <c r="F704" s="29">
        <f t="shared" si="481"/>
        <v>0</v>
      </c>
      <c r="G704" s="27">
        <f t="shared" si="504"/>
        <v>0</v>
      </c>
      <c r="H704" s="22">
        <f t="shared" si="482"/>
        <v>406094726.39292312</v>
      </c>
      <c r="I704" s="23">
        <f t="shared" si="483"/>
        <v>127925296.04078098</v>
      </c>
      <c r="J704" s="23">
        <f t="shared" si="484"/>
        <v>366</v>
      </c>
      <c r="K704" s="19">
        <f t="shared" si="505"/>
        <v>6.2055260473480898</v>
      </c>
      <c r="L704" s="16">
        <f t="shared" si="485"/>
        <v>2.8940640068329428</v>
      </c>
      <c r="M704" s="23">
        <f>M703-IF($B704="B",(Percent_Rent_In_Elsies*2.49%/12 * H703)/K703,0)+IF($B704="D",N704,0)+IF(B704="D",AK703)+IF(B704="C",F703*90%)-(Y704-Y703)-IF($B704="A",Q703/K703) + IF($B704="A",Q703/K703)</f>
        <v>-2347413.6457028417</v>
      </c>
      <c r="N704" s="23">
        <f t="shared" si="486"/>
        <v>0</v>
      </c>
      <c r="O704" s="22">
        <f t="shared" si="487"/>
        <v>118428.54741538814</v>
      </c>
      <c r="P704" s="22">
        <f t="shared" si="518"/>
        <v>0</v>
      </c>
      <c r="Q704" s="22">
        <f t="shared" si="519"/>
        <v>0</v>
      </c>
      <c r="R704" s="22">
        <f t="shared" si="488"/>
        <v>2637842.6292397631</v>
      </c>
      <c r="S704" s="16">
        <f t="shared" si="525"/>
        <v>0</v>
      </c>
      <c r="T704" s="15">
        <f t="shared" si="489"/>
        <v>83121.940245361417</v>
      </c>
      <c r="U704" s="23">
        <f t="shared" si="506"/>
        <v>906883.06502045598</v>
      </c>
      <c r="V704" s="23">
        <f t="shared" si="507"/>
        <v>0</v>
      </c>
      <c r="W704" s="23">
        <f t="shared" si="520"/>
        <v>95787.352217675041</v>
      </c>
      <c r="X704" s="23">
        <f t="shared" si="508"/>
        <v>21446413.895796414</v>
      </c>
      <c r="Y704" s="23">
        <f t="shared" si="490"/>
        <v>3861838.2141750408</v>
      </c>
      <c r="Z704" s="3">
        <f t="shared" si="491"/>
        <v>0</v>
      </c>
      <c r="AA704" s="23">
        <f t="shared" si="492"/>
        <v>18130996.44376472</v>
      </c>
      <c r="AB704" s="26">
        <f t="shared" si="509"/>
        <v>42094505.325271472</v>
      </c>
      <c r="AC704" s="23">
        <f t="shared" si="510"/>
        <v>46897716.32527145</v>
      </c>
      <c r="AD704" s="23">
        <f t="shared" si="516"/>
        <v>4803211</v>
      </c>
      <c r="AE704" s="24">
        <f t="shared" si="524"/>
        <v>42094505.32527145</v>
      </c>
      <c r="AF704" s="3">
        <f t="shared" si="511"/>
        <v>0</v>
      </c>
      <c r="AG704" s="2">
        <f t="shared" si="493"/>
        <v>0</v>
      </c>
      <c r="AH704" s="2">
        <f t="shared" si="494"/>
        <v>3.8588858403723685</v>
      </c>
      <c r="AI704" s="23">
        <f t="shared" si="517"/>
        <v>80365979.068683967</v>
      </c>
      <c r="AJ704" s="23">
        <f t="shared" si="495"/>
        <v>225605.37000699324</v>
      </c>
      <c r="AK704" s="23">
        <f t="shared" si="496"/>
        <v>0</v>
      </c>
      <c r="AL704" s="23">
        <f t="shared" si="521"/>
        <v>0</v>
      </c>
      <c r="AM704" s="23">
        <f t="shared" si="522"/>
        <v>0</v>
      </c>
      <c r="AN704" s="16">
        <f t="shared" si="512"/>
        <v>0</v>
      </c>
      <c r="AO704" s="23">
        <f t="shared" si="513"/>
        <v>0</v>
      </c>
      <c r="AP704" s="22">
        <f t="shared" si="514"/>
        <v>0</v>
      </c>
      <c r="AQ704" s="30">
        <f t="shared" si="497"/>
        <v>67422422.162603483</v>
      </c>
      <c r="AR704" s="28">
        <f t="shared" si="498"/>
        <v>601224.70888822083</v>
      </c>
      <c r="AS704" s="25">
        <f t="shared" si="499"/>
        <v>55959497.959637053</v>
      </c>
      <c r="AT704" s="32">
        <f t="shared" si="500"/>
        <v>0</v>
      </c>
      <c r="AU704" s="23">
        <f t="shared" si="501"/>
        <v>0</v>
      </c>
      <c r="AV704" s="22">
        <f t="shared" si="502"/>
        <v>8022306.3771776203</v>
      </c>
      <c r="AW704" s="31">
        <f t="shared" si="515"/>
        <v>67422422.162603408</v>
      </c>
      <c r="AX704"/>
      <c r="AY704"/>
      <c r="AZ704"/>
      <c r="BA704"/>
    </row>
    <row r="705" spans="1:53" x14ac:dyDescent="0.25">
      <c r="A705" s="21">
        <f t="shared" si="523"/>
        <v>378</v>
      </c>
      <c r="B705" s="21" t="s">
        <v>28</v>
      </c>
      <c r="C705" s="27">
        <f t="shared" si="480"/>
        <v>0</v>
      </c>
      <c r="D705" s="27">
        <f t="shared" si="503"/>
        <v>0</v>
      </c>
      <c r="E705" s="27" t="b">
        <f t="shared" si="479"/>
        <v>0</v>
      </c>
      <c r="F705" s="29">
        <f t="shared" si="481"/>
        <v>0</v>
      </c>
      <c r="G705" s="27">
        <f t="shared" si="504"/>
        <v>0</v>
      </c>
      <c r="H705" s="22">
        <f t="shared" si="482"/>
        <v>406094726.39292312</v>
      </c>
      <c r="I705" s="23">
        <f t="shared" si="483"/>
        <v>127925296.04078098</v>
      </c>
      <c r="J705" s="23">
        <f t="shared" si="484"/>
        <v>366</v>
      </c>
      <c r="K705" s="19">
        <f t="shared" si="505"/>
        <v>6.2055260473480898</v>
      </c>
      <c r="L705" s="16">
        <f t="shared" si="485"/>
        <v>2.8940640068329428</v>
      </c>
      <c r="M705" s="23">
        <f>M704-IF($B705="B",(Percent_Rent_In_Elsies*2.49%/12 * H704)/K704,0)+IF($B705="D",N705,0)+IF(B705="D",AK704)+IF(B705="C",F704*90%)-(Y705-Y704)-IF($B705="A",Q704/K704) + IF($B705="A",Q704/K704)</f>
        <v>-2347413.6457028417</v>
      </c>
      <c r="N705" s="23">
        <f t="shared" si="486"/>
        <v>0</v>
      </c>
      <c r="O705" s="22">
        <f t="shared" si="487"/>
        <v>0</v>
      </c>
      <c r="P705" s="22">
        <f t="shared" si="518"/>
        <v>0</v>
      </c>
      <c r="Q705" s="22">
        <f t="shared" si="519"/>
        <v>118428.54741538814</v>
      </c>
      <c r="R705" s="22">
        <f t="shared" si="488"/>
        <v>2637842.6292397631</v>
      </c>
      <c r="S705" s="16">
        <f t="shared" si="525"/>
        <v>0</v>
      </c>
      <c r="T705" s="15">
        <f t="shared" si="489"/>
        <v>0</v>
      </c>
      <c r="U705" s="23">
        <f t="shared" si="506"/>
        <v>906883.06502045598</v>
      </c>
      <c r="V705" s="23">
        <f t="shared" si="507"/>
        <v>0</v>
      </c>
      <c r="W705" s="23">
        <f t="shared" si="520"/>
        <v>0</v>
      </c>
      <c r="X705" s="23">
        <f t="shared" si="508"/>
        <v>21446413.895796414</v>
      </c>
      <c r="Y705" s="23">
        <f t="shared" si="490"/>
        <v>3861838.2141750408</v>
      </c>
      <c r="Z705" s="3">
        <f t="shared" si="491"/>
        <v>4789.3676108837526</v>
      </c>
      <c r="AA705" s="23">
        <f t="shared" si="492"/>
        <v>18202836.957927976</v>
      </c>
      <c r="AB705" s="26">
        <f t="shared" si="509"/>
        <v>42094505.325271465</v>
      </c>
      <c r="AC705" s="23">
        <f t="shared" si="510"/>
        <v>46897716.32527145</v>
      </c>
      <c r="AD705" s="23">
        <f t="shared" si="516"/>
        <v>4803211</v>
      </c>
      <c r="AE705" s="24">
        <f t="shared" si="524"/>
        <v>42094505.32527145</v>
      </c>
      <c r="AF705" s="3">
        <f t="shared" si="511"/>
        <v>0</v>
      </c>
      <c r="AG705" s="2">
        <f t="shared" si="493"/>
        <v>2.9456649771222683E-3</v>
      </c>
      <c r="AH705" s="2">
        <f t="shared" si="494"/>
        <v>3.8588858403723685</v>
      </c>
      <c r="AI705" s="23">
        <f t="shared" si="517"/>
        <v>80684413.484323218</v>
      </c>
      <c r="AJ705" s="23">
        <f t="shared" si="495"/>
        <v>225605.37000699324</v>
      </c>
      <c r="AK705" s="23">
        <f t="shared" si="496"/>
        <v>0</v>
      </c>
      <c r="AL705" s="23">
        <f t="shared" si="521"/>
        <v>0</v>
      </c>
      <c r="AM705" s="23">
        <f t="shared" si="522"/>
        <v>0</v>
      </c>
      <c r="AN705" s="16">
        <f t="shared" si="512"/>
        <v>0</v>
      </c>
      <c r="AO705" s="23">
        <f t="shared" si="513"/>
        <v>0</v>
      </c>
      <c r="AP705" s="22">
        <f t="shared" si="514"/>
        <v>0</v>
      </c>
      <c r="AQ705" s="30">
        <f t="shared" si="497"/>
        <v>67422422.162603483</v>
      </c>
      <c r="AR705" s="28">
        <f t="shared" si="498"/>
        <v>601224.70888822083</v>
      </c>
      <c r="AS705" s="25">
        <f t="shared" si="499"/>
        <v>55959497.959637053</v>
      </c>
      <c r="AT705" s="32">
        <f t="shared" si="500"/>
        <v>9578.7352217675052</v>
      </c>
      <c r="AU705" s="23">
        <f t="shared" si="501"/>
        <v>9578.7352217675052</v>
      </c>
      <c r="AV705" s="22">
        <f t="shared" si="502"/>
        <v>8105428.3174229814</v>
      </c>
      <c r="AW705" s="31">
        <f t="shared" si="515"/>
        <v>67422422.162603408</v>
      </c>
    </row>
    <row r="706" spans="1:53" x14ac:dyDescent="0.25">
      <c r="A706">
        <f t="shared" si="523"/>
        <v>379</v>
      </c>
      <c r="B706" t="s">
        <v>6</v>
      </c>
      <c r="C706" s="27">
        <f t="shared" si="480"/>
        <v>0</v>
      </c>
      <c r="D706" s="27">
        <f t="shared" si="503"/>
        <v>0</v>
      </c>
      <c r="E706" s="27" t="b">
        <f t="shared" si="479"/>
        <v>0</v>
      </c>
      <c r="F706" s="29">
        <f t="shared" si="481"/>
        <v>0</v>
      </c>
      <c r="G706" s="27">
        <f t="shared" si="504"/>
        <v>0</v>
      </c>
      <c r="H706" s="22">
        <f t="shared" si="482"/>
        <v>472424512.97759509</v>
      </c>
      <c r="I706" s="23">
        <f t="shared" si="483"/>
        <v>127925296.04078098</v>
      </c>
      <c r="J706" s="23">
        <f t="shared" si="484"/>
        <v>396</v>
      </c>
      <c r="K706" s="19">
        <f t="shared" si="505"/>
        <v>7.2070984657992669</v>
      </c>
      <c r="L706" s="16">
        <f t="shared" si="485"/>
        <v>3.3667681210692688</v>
      </c>
      <c r="M706" s="23">
        <f>M705-IF($B706="B",(Percent_Rent_In_Elsies*2.49%/12 * H705)/K705,0)+IF($B706="D",N706,0)+IF(B706="D",AK705)+IF(B706="C",F705*90%)-(Y706-Y705)-IF($B706="A",Q705/K705) + IF($B706="A",Q705/K705)</f>
        <v>-2347413.6457028417</v>
      </c>
      <c r="N706" s="23">
        <f t="shared" si="486"/>
        <v>0</v>
      </c>
      <c r="O706" s="22">
        <f t="shared" si="487"/>
        <v>0</v>
      </c>
      <c r="P706" s="22">
        <f t="shared" si="518"/>
        <v>0</v>
      </c>
      <c r="Q706" s="22">
        <f t="shared" si="519"/>
        <v>0</v>
      </c>
      <c r="R706" s="22">
        <f t="shared" si="488"/>
        <v>2637842.6292397631</v>
      </c>
      <c r="S706" s="16">
        <f t="shared" si="525"/>
        <v>0</v>
      </c>
      <c r="T706" s="15">
        <f t="shared" si="489"/>
        <v>0</v>
      </c>
      <c r="U706" s="23">
        <f t="shared" si="506"/>
        <v>906883.06502045598</v>
      </c>
      <c r="V706" s="23">
        <f t="shared" si="507"/>
        <v>0</v>
      </c>
      <c r="W706" s="23">
        <f t="shared" si="520"/>
        <v>19084.368756456701</v>
      </c>
      <c r="X706" s="23">
        <f t="shared" si="508"/>
        <v>21451276.365094371</v>
      </c>
      <c r="Y706" s="23">
        <f t="shared" si="490"/>
        <v>3861838.2141750408</v>
      </c>
      <c r="Z706" s="3">
        <f t="shared" si="491"/>
        <v>0</v>
      </c>
      <c r="AA706" s="23">
        <f t="shared" si="492"/>
        <v>18202836.957927976</v>
      </c>
      <c r="AB706" s="26">
        <f t="shared" si="509"/>
        <v>42094505.325271457</v>
      </c>
      <c r="AC706" s="23">
        <f t="shared" si="510"/>
        <v>46897716.32527145</v>
      </c>
      <c r="AD706" s="23">
        <f t="shared" si="516"/>
        <v>4803211</v>
      </c>
      <c r="AE706" s="24">
        <f t="shared" si="524"/>
        <v>42094505.32527145</v>
      </c>
      <c r="AF706" s="3">
        <f t="shared" si="511"/>
        <v>0</v>
      </c>
      <c r="AG706" s="2">
        <f t="shared" si="493"/>
        <v>0</v>
      </c>
      <c r="AH706" s="2">
        <f t="shared" si="494"/>
        <v>4.489179852116945</v>
      </c>
      <c r="AI706" s="23">
        <f t="shared" si="517"/>
        <v>93706884.509054944</v>
      </c>
      <c r="AJ706" s="23">
        <f t="shared" si="495"/>
        <v>194252.93086303631</v>
      </c>
      <c r="AK706" s="23">
        <f t="shared" si="496"/>
        <v>0</v>
      </c>
      <c r="AL706" s="23">
        <f t="shared" si="521"/>
        <v>0</v>
      </c>
      <c r="AM706" s="23">
        <f t="shared" si="522"/>
        <v>0</v>
      </c>
      <c r="AN706" s="16">
        <f t="shared" si="512"/>
        <v>0</v>
      </c>
      <c r="AO706" s="23">
        <f t="shared" si="513"/>
        <v>0</v>
      </c>
      <c r="AP706" s="22">
        <f t="shared" si="514"/>
        <v>0</v>
      </c>
      <c r="AQ706" s="30">
        <f t="shared" si="497"/>
        <v>67304112.043735504</v>
      </c>
      <c r="AR706" s="28">
        <f t="shared" si="498"/>
        <v>601343.13743563625</v>
      </c>
      <c r="AS706" s="25">
        <f t="shared" si="499"/>
        <v>55959497.959637053</v>
      </c>
      <c r="AT706" s="32">
        <f t="shared" si="500"/>
        <v>0</v>
      </c>
      <c r="AU706" s="23">
        <f t="shared" si="501"/>
        <v>0</v>
      </c>
      <c r="AV706" s="22">
        <f t="shared" si="502"/>
        <v>8105428.3174229814</v>
      </c>
      <c r="AW706" s="31">
        <f t="shared" si="515"/>
        <v>67304112.04373543</v>
      </c>
    </row>
    <row r="707" spans="1:53" x14ac:dyDescent="0.25">
      <c r="A707">
        <f t="shared" si="523"/>
        <v>379</v>
      </c>
      <c r="B707" t="s">
        <v>7</v>
      </c>
      <c r="C707" s="27">
        <f t="shared" si="480"/>
        <v>0</v>
      </c>
      <c r="D707" s="27">
        <f t="shared" si="503"/>
        <v>601343.13743563625</v>
      </c>
      <c r="E707" s="27" t="b">
        <f t="shared" si="479"/>
        <v>0</v>
      </c>
      <c r="F707" s="29">
        <f t="shared" si="481"/>
        <v>83437.619215175699</v>
      </c>
      <c r="G707" s="27">
        <f t="shared" si="504"/>
        <v>0</v>
      </c>
      <c r="H707" s="22">
        <f t="shared" si="482"/>
        <v>473025856.11503071</v>
      </c>
      <c r="I707" s="23">
        <f t="shared" si="483"/>
        <v>128103907.4318276</v>
      </c>
      <c r="J707" s="23">
        <f t="shared" si="484"/>
        <v>396</v>
      </c>
      <c r="K707" s="19">
        <f t="shared" si="505"/>
        <v>7.2070984657992669</v>
      </c>
      <c r="L707" s="16">
        <f t="shared" si="485"/>
        <v>3.3667681210692688</v>
      </c>
      <c r="M707" s="23">
        <f>M706-IF($B707="B",(Percent_Rent_In_Elsies*2.49%/12 * H706)/K706,0)+IF($B707="D",N707,0)+IF(B707="D",AK706)+IF(B707="C",F706*90%)-(Y707-Y706)-IF($B707="A",Q706/K706) + IF($B707="A",Q706/K706)</f>
        <v>-2415421.6567686233</v>
      </c>
      <c r="N707" s="23">
        <f t="shared" si="486"/>
        <v>0</v>
      </c>
      <c r="O707" s="22">
        <f t="shared" si="487"/>
        <v>0</v>
      </c>
      <c r="P707" s="22">
        <f t="shared" si="518"/>
        <v>0</v>
      </c>
      <c r="Q707" s="22">
        <f t="shared" si="519"/>
        <v>0</v>
      </c>
      <c r="R707" s="22">
        <f t="shared" si="488"/>
        <v>2418022.4101364496</v>
      </c>
      <c r="S707" s="16">
        <f t="shared" si="525"/>
        <v>219820.2191033136</v>
      </c>
      <c r="T707" s="15">
        <f t="shared" si="489"/>
        <v>0</v>
      </c>
      <c r="U707" s="23">
        <f t="shared" si="506"/>
        <v>831309.47626875131</v>
      </c>
      <c r="V707" s="23">
        <f t="shared" si="507"/>
        <v>75573.588751704665</v>
      </c>
      <c r="W707" s="23">
        <f t="shared" si="520"/>
        <v>19084.368756456701</v>
      </c>
      <c r="X707" s="23">
        <f t="shared" si="508"/>
        <v>21451276.365094371</v>
      </c>
      <c r="Y707" s="23">
        <f t="shared" si="490"/>
        <v>3861838.2141750408</v>
      </c>
      <c r="Z707" s="3">
        <f t="shared" si="491"/>
        <v>0</v>
      </c>
      <c r="AA707" s="23">
        <f t="shared" si="492"/>
        <v>18202836.957927976</v>
      </c>
      <c r="AB707" s="26">
        <f t="shared" si="509"/>
        <v>42094505.325271457</v>
      </c>
      <c r="AC707" s="23">
        <f t="shared" si="510"/>
        <v>46897716.32527145</v>
      </c>
      <c r="AD707" s="23">
        <f t="shared" si="516"/>
        <v>4803211</v>
      </c>
      <c r="AE707" s="24">
        <f t="shared" si="524"/>
        <v>42094505.32527145</v>
      </c>
      <c r="AF707" s="3">
        <f t="shared" si="511"/>
        <v>0</v>
      </c>
      <c r="AG707" s="2">
        <f t="shared" si="493"/>
        <v>0</v>
      </c>
      <c r="AH707" s="2">
        <f t="shared" si="494"/>
        <v>4.4948940718973081</v>
      </c>
      <c r="AI707" s="23">
        <f t="shared" si="517"/>
        <v>93706884.509054944</v>
      </c>
      <c r="AJ707" s="23">
        <f t="shared" si="495"/>
        <v>194252.93086303631</v>
      </c>
      <c r="AK707" s="23">
        <f t="shared" si="496"/>
        <v>0</v>
      </c>
      <c r="AL707" s="23">
        <f t="shared" si="521"/>
        <v>15166412.759921849</v>
      </c>
      <c r="AM707" s="23">
        <f t="shared" si="522"/>
        <v>441918019394.00562</v>
      </c>
      <c r="AN707" s="16">
        <f t="shared" si="512"/>
        <v>0</v>
      </c>
      <c r="AO707" s="23">
        <f t="shared" si="513"/>
        <v>68008.011065781713</v>
      </c>
      <c r="AP707" s="22">
        <f t="shared" si="514"/>
        <v>490140.43221425498</v>
      </c>
      <c r="AQ707" s="30">
        <f t="shared" si="497"/>
        <v>68881569.851925835</v>
      </c>
      <c r="AR707" s="28">
        <f t="shared" si="498"/>
        <v>1087317.3759760701</v>
      </c>
      <c r="AS707" s="25">
        <f t="shared" si="499"/>
        <v>56560841.097072691</v>
      </c>
      <c r="AT707" s="32">
        <f t="shared" si="500"/>
        <v>0</v>
      </c>
      <c r="AU707" s="23">
        <f t="shared" si="501"/>
        <v>0</v>
      </c>
      <c r="AV707" s="22">
        <f t="shared" si="502"/>
        <v>8105428.3174229814</v>
      </c>
      <c r="AW707" s="31">
        <f t="shared" si="515"/>
        <v>68881569.851925761</v>
      </c>
    </row>
    <row r="708" spans="1:53" x14ac:dyDescent="0.25">
      <c r="A708">
        <f t="shared" si="523"/>
        <v>379</v>
      </c>
      <c r="B708" t="s">
        <v>8</v>
      </c>
      <c r="C708" s="27">
        <f t="shared" si="480"/>
        <v>0</v>
      </c>
      <c r="D708" s="27">
        <f t="shared" si="503"/>
        <v>0</v>
      </c>
      <c r="E708" s="27" t="b">
        <f t="shared" si="479"/>
        <v>0</v>
      </c>
      <c r="F708" s="29">
        <f t="shared" si="481"/>
        <v>0</v>
      </c>
      <c r="G708" s="27">
        <f t="shared" si="504"/>
        <v>0</v>
      </c>
      <c r="H708" s="22">
        <f t="shared" si="482"/>
        <v>473025856.11503071</v>
      </c>
      <c r="I708" s="23">
        <f t="shared" si="483"/>
        <v>128103907.4318276</v>
      </c>
      <c r="J708" s="23">
        <f t="shared" si="484"/>
        <v>396</v>
      </c>
      <c r="K708" s="19">
        <f t="shared" si="505"/>
        <v>7.2070984657992669</v>
      </c>
      <c r="L708" s="16">
        <f t="shared" si="485"/>
        <v>3.3667681210692688</v>
      </c>
      <c r="M708" s="23">
        <f>M707-IF($B708="B",(Percent_Rent_In_Elsies*2.49%/12 * H707)/K707,0)+IF($B708="D",N708,0)+IF(B708="D",AK707)+IF(B708="C",F707*90%)-(Y708-Y707)-IF($B708="A",Q707/K707) + IF($B708="A",Q707/K707)</f>
        <v>-2381827.276644255</v>
      </c>
      <c r="N708" s="23">
        <f t="shared" si="486"/>
        <v>0</v>
      </c>
      <c r="O708" s="22">
        <f t="shared" si="487"/>
        <v>0</v>
      </c>
      <c r="P708" s="22">
        <f t="shared" si="518"/>
        <v>0</v>
      </c>
      <c r="Q708" s="22">
        <f t="shared" si="519"/>
        <v>0</v>
      </c>
      <c r="R708" s="22">
        <f t="shared" si="488"/>
        <v>2908162.8423507046</v>
      </c>
      <c r="S708" s="16">
        <f t="shared" si="525"/>
        <v>219820.2191033136</v>
      </c>
      <c r="T708" s="15">
        <f t="shared" si="489"/>
        <v>0</v>
      </c>
      <c r="U708" s="23">
        <f t="shared" si="506"/>
        <v>907661.24925605056</v>
      </c>
      <c r="V708" s="23">
        <f t="shared" si="507"/>
        <v>75573.588751704665</v>
      </c>
      <c r="W708" s="23">
        <f t="shared" si="520"/>
        <v>19084.368756456701</v>
      </c>
      <c r="X708" s="23">
        <f t="shared" si="508"/>
        <v>21451276.365094371</v>
      </c>
      <c r="Y708" s="23">
        <f t="shared" si="490"/>
        <v>3903337.6913443306</v>
      </c>
      <c r="Z708" s="3">
        <f t="shared" si="491"/>
        <v>0</v>
      </c>
      <c r="AA708" s="23">
        <f t="shared" si="492"/>
        <v>18202836.957927976</v>
      </c>
      <c r="AB708" s="26">
        <f t="shared" si="509"/>
        <v>42177942.94448664</v>
      </c>
      <c r="AC708" s="23">
        <f t="shared" si="510"/>
        <v>46981153.944486625</v>
      </c>
      <c r="AD708" s="23">
        <f t="shared" si="516"/>
        <v>4803211</v>
      </c>
      <c r="AE708" s="24">
        <f t="shared" si="524"/>
        <v>42177942.944486625</v>
      </c>
      <c r="AF708" s="3">
        <f t="shared" si="511"/>
        <v>19069449.088450104</v>
      </c>
      <c r="AG708" s="2">
        <f t="shared" si="493"/>
        <v>0</v>
      </c>
      <c r="AH708" s="2">
        <f t="shared" si="494"/>
        <v>4.4860021432302997</v>
      </c>
      <c r="AI708" s="23">
        <f t="shared" si="517"/>
        <v>93706884.509054944</v>
      </c>
      <c r="AJ708" s="23">
        <f t="shared" si="495"/>
        <v>194252.93086303631</v>
      </c>
      <c r="AK708" s="23">
        <f t="shared" si="496"/>
        <v>-422675.02032419603</v>
      </c>
      <c r="AL708" s="23">
        <f t="shared" si="521"/>
        <v>0</v>
      </c>
      <c r="AM708" s="23">
        <f t="shared" si="522"/>
        <v>0</v>
      </c>
      <c r="AN708" s="16">
        <f t="shared" si="512"/>
        <v>0</v>
      </c>
      <c r="AO708" s="23">
        <f t="shared" si="513"/>
        <v>0</v>
      </c>
      <c r="AP708" s="22">
        <f t="shared" si="514"/>
        <v>0</v>
      </c>
      <c r="AQ708" s="30">
        <f t="shared" si="497"/>
        <v>68494410.106466338</v>
      </c>
      <c r="AR708" s="28">
        <f t="shared" si="498"/>
        <v>700157.63051657146</v>
      </c>
      <c r="AS708" s="25">
        <f t="shared" si="499"/>
        <v>56560841.097072691</v>
      </c>
      <c r="AT708" s="32">
        <f t="shared" si="500"/>
        <v>0</v>
      </c>
      <c r="AU708" s="23">
        <f t="shared" si="501"/>
        <v>0</v>
      </c>
      <c r="AV708" s="22">
        <f t="shared" si="502"/>
        <v>8105428.3174229814</v>
      </c>
      <c r="AW708" s="31">
        <f t="shared" si="515"/>
        <v>68494410.106466264</v>
      </c>
    </row>
    <row r="709" spans="1:53" x14ac:dyDescent="0.25">
      <c r="A709" s="21">
        <f t="shared" si="523"/>
        <v>379</v>
      </c>
      <c r="B709" s="21" t="s">
        <v>9</v>
      </c>
      <c r="C709" s="27">
        <f t="shared" si="480"/>
        <v>0</v>
      </c>
      <c r="D709" s="27">
        <f t="shared" si="503"/>
        <v>0</v>
      </c>
      <c r="E709" s="27" t="b">
        <f t="shared" si="479"/>
        <v>0</v>
      </c>
      <c r="F709" s="29">
        <f t="shared" si="481"/>
        <v>0</v>
      </c>
      <c r="G709" s="27">
        <f t="shared" si="504"/>
        <v>0</v>
      </c>
      <c r="H709" s="22">
        <f t="shared" si="482"/>
        <v>473025856.11503071</v>
      </c>
      <c r="I709" s="23">
        <f t="shared" si="483"/>
        <v>128103907.4318276</v>
      </c>
      <c r="J709" s="23">
        <f t="shared" si="484"/>
        <v>396</v>
      </c>
      <c r="K709" s="19">
        <f t="shared" si="505"/>
        <v>7.2070984657992669</v>
      </c>
      <c r="L709" s="16">
        <f t="shared" si="485"/>
        <v>3.3667681210692688</v>
      </c>
      <c r="M709" s="23">
        <f>M708-IF($B709="B",(Percent_Rent_In_Elsies*2.49%/12 * H708)/K708,0)+IF($B709="D",N709,0)+IF(B709="D",AK708)+IF(B709="C",F708*90%)-(Y709-Y708)-IF($B709="A",Q708/K708) + IF($B709="A",Q708/K708)</f>
        <v>-2804502.2969684512</v>
      </c>
      <c r="N709" s="23">
        <f t="shared" si="486"/>
        <v>0</v>
      </c>
      <c r="O709" s="22">
        <f t="shared" si="487"/>
        <v>131202.07674680813</v>
      </c>
      <c r="P709" s="22">
        <f t="shared" si="518"/>
        <v>0</v>
      </c>
      <c r="Q709" s="22">
        <f t="shared" si="519"/>
        <v>0</v>
      </c>
      <c r="R709" s="22">
        <f t="shared" si="488"/>
        <v>2908162.8423507046</v>
      </c>
      <c r="S709" s="16">
        <f t="shared" si="525"/>
        <v>0</v>
      </c>
      <c r="T709" s="15">
        <f t="shared" si="489"/>
        <v>88618.142356505472</v>
      </c>
      <c r="U709" s="23">
        <f t="shared" si="506"/>
        <v>907661.24925605056</v>
      </c>
      <c r="V709" s="23">
        <f t="shared" si="507"/>
        <v>0</v>
      </c>
      <c r="W709" s="23">
        <f t="shared" si="520"/>
        <v>94657.957508161373</v>
      </c>
      <c r="X709" s="23">
        <f t="shared" si="508"/>
        <v>21451276.365094371</v>
      </c>
      <c r="Y709" s="23">
        <f t="shared" si="490"/>
        <v>3903337.6913443306</v>
      </c>
      <c r="Z709" s="3">
        <f t="shared" si="491"/>
        <v>0</v>
      </c>
      <c r="AA709" s="23">
        <f t="shared" si="492"/>
        <v>18625511.978252172</v>
      </c>
      <c r="AB709" s="26">
        <f t="shared" si="509"/>
        <v>42177942.94448664</v>
      </c>
      <c r="AC709" s="23">
        <f t="shared" si="510"/>
        <v>46981153.944486625</v>
      </c>
      <c r="AD709" s="23">
        <f t="shared" si="516"/>
        <v>4803211</v>
      </c>
      <c r="AE709" s="24">
        <f t="shared" si="524"/>
        <v>42177942.944486625</v>
      </c>
      <c r="AF709" s="3">
        <f t="shared" si="511"/>
        <v>0</v>
      </c>
      <c r="AG709" s="2">
        <f t="shared" si="493"/>
        <v>0</v>
      </c>
      <c r="AH709" s="2">
        <f t="shared" si="494"/>
        <v>4.4860021432302997</v>
      </c>
      <c r="AI709" s="23">
        <f t="shared" si="517"/>
        <v>95882784.859419361</v>
      </c>
      <c r="AJ709" s="23">
        <f t="shared" si="495"/>
        <v>194252.93086303631</v>
      </c>
      <c r="AK709" s="23">
        <f t="shared" si="496"/>
        <v>0</v>
      </c>
      <c r="AL709" s="23">
        <f t="shared" si="521"/>
        <v>0</v>
      </c>
      <c r="AM709" s="23">
        <f t="shared" si="522"/>
        <v>0</v>
      </c>
      <c r="AN709" s="16">
        <f t="shared" si="512"/>
        <v>0</v>
      </c>
      <c r="AO709" s="23">
        <f t="shared" si="513"/>
        <v>0</v>
      </c>
      <c r="AP709" s="22">
        <f t="shared" si="514"/>
        <v>0</v>
      </c>
      <c r="AQ709" s="30">
        <f t="shared" si="497"/>
        <v>68494410.106466338</v>
      </c>
      <c r="AR709" s="28">
        <f t="shared" si="498"/>
        <v>700157.63051657146</v>
      </c>
      <c r="AS709" s="25">
        <f t="shared" si="499"/>
        <v>56560841.097072691</v>
      </c>
      <c r="AT709" s="32">
        <f t="shared" si="500"/>
        <v>0</v>
      </c>
      <c r="AU709" s="23">
        <f t="shared" si="501"/>
        <v>0</v>
      </c>
      <c r="AV709" s="22">
        <f t="shared" si="502"/>
        <v>8105428.3174229814</v>
      </c>
      <c r="AW709" s="31">
        <f t="shared" si="515"/>
        <v>68494410.106466264</v>
      </c>
      <c r="AX709" s="21"/>
      <c r="AY709" s="21"/>
      <c r="AZ709" s="21"/>
      <c r="BA709" s="21"/>
    </row>
    <row r="710" spans="1:53" x14ac:dyDescent="0.25">
      <c r="A710" s="21">
        <f t="shared" si="523"/>
        <v>379</v>
      </c>
      <c r="B710" s="21" t="s">
        <v>28</v>
      </c>
      <c r="C710" s="27">
        <f t="shared" si="480"/>
        <v>0</v>
      </c>
      <c r="D710" s="27">
        <f t="shared" si="503"/>
        <v>0</v>
      </c>
      <c r="E710" s="27" t="b">
        <f t="shared" si="479"/>
        <v>0</v>
      </c>
      <c r="F710" s="29">
        <f t="shared" si="481"/>
        <v>0</v>
      </c>
      <c r="G710" s="27">
        <f t="shared" si="504"/>
        <v>0</v>
      </c>
      <c r="H710" s="22">
        <f t="shared" si="482"/>
        <v>473025856.11503071</v>
      </c>
      <c r="I710" s="23">
        <f t="shared" si="483"/>
        <v>128103907.4318276</v>
      </c>
      <c r="J710" s="23">
        <f t="shared" si="484"/>
        <v>396</v>
      </c>
      <c r="K710" s="19">
        <f t="shared" si="505"/>
        <v>7.2070984657992669</v>
      </c>
      <c r="L710" s="16">
        <f t="shared" si="485"/>
        <v>3.3667681210692688</v>
      </c>
      <c r="M710" s="23">
        <f>M709-IF($B710="B",(Percent_Rent_In_Elsies*2.49%/12 * H709)/K709,0)+IF($B710="D",N710,0)+IF(B710="D",AK709)+IF(B710="C",F709*90%)-(Y710-Y709)-IF($B710="A",Q709/K709) + IF($B710="A",Q709/K709)</f>
        <v>-2804502.2969684512</v>
      </c>
      <c r="N710" s="23">
        <f t="shared" si="486"/>
        <v>0</v>
      </c>
      <c r="O710" s="22">
        <f t="shared" si="487"/>
        <v>0</v>
      </c>
      <c r="P710" s="22">
        <f t="shared" si="518"/>
        <v>0</v>
      </c>
      <c r="Q710" s="22">
        <f t="shared" si="519"/>
        <v>131202.07674680813</v>
      </c>
      <c r="R710" s="22">
        <f t="shared" si="488"/>
        <v>2908162.8423507046</v>
      </c>
      <c r="S710" s="16">
        <f t="shared" si="525"/>
        <v>0</v>
      </c>
      <c r="T710" s="15">
        <f t="shared" si="489"/>
        <v>0</v>
      </c>
      <c r="U710" s="23">
        <f t="shared" si="506"/>
        <v>907661.24925605056</v>
      </c>
      <c r="V710" s="23">
        <f t="shared" si="507"/>
        <v>0</v>
      </c>
      <c r="W710" s="23">
        <f t="shared" si="520"/>
        <v>0</v>
      </c>
      <c r="X710" s="23">
        <f t="shared" si="508"/>
        <v>21451276.365094371</v>
      </c>
      <c r="Y710" s="23">
        <f t="shared" si="490"/>
        <v>3903337.6913443306</v>
      </c>
      <c r="Z710" s="3">
        <f t="shared" si="491"/>
        <v>4732.897875408069</v>
      </c>
      <c r="AA710" s="23">
        <f t="shared" si="492"/>
        <v>18696505.446383294</v>
      </c>
      <c r="AB710" s="26">
        <f t="shared" si="509"/>
        <v>42177942.94448664</v>
      </c>
      <c r="AC710" s="23">
        <f t="shared" si="510"/>
        <v>46981153.944486625</v>
      </c>
      <c r="AD710" s="23">
        <f t="shared" si="516"/>
        <v>4803211</v>
      </c>
      <c r="AE710" s="24">
        <f t="shared" si="524"/>
        <v>42177942.944486625</v>
      </c>
      <c r="AF710" s="3">
        <f t="shared" si="511"/>
        <v>0</v>
      </c>
      <c r="AG710" s="2">
        <f t="shared" si="493"/>
        <v>2.9783122858696547E-3</v>
      </c>
      <c r="AH710" s="2">
        <f t="shared" si="494"/>
        <v>4.4860021432302997</v>
      </c>
      <c r="AI710" s="23">
        <f t="shared" si="517"/>
        <v>96248254.084597632</v>
      </c>
      <c r="AJ710" s="23">
        <f t="shared" si="495"/>
        <v>194252.93086303631</v>
      </c>
      <c r="AK710" s="23">
        <f t="shared" si="496"/>
        <v>0</v>
      </c>
      <c r="AL710" s="23">
        <f t="shared" si="521"/>
        <v>0</v>
      </c>
      <c r="AM710" s="23">
        <f t="shared" si="522"/>
        <v>0</v>
      </c>
      <c r="AN710" s="16">
        <f t="shared" si="512"/>
        <v>0</v>
      </c>
      <c r="AO710" s="23">
        <f t="shared" si="513"/>
        <v>0</v>
      </c>
      <c r="AP710" s="22">
        <f t="shared" si="514"/>
        <v>0</v>
      </c>
      <c r="AQ710" s="30">
        <f t="shared" si="497"/>
        <v>68494410.106466338</v>
      </c>
      <c r="AR710" s="28">
        <f t="shared" si="498"/>
        <v>700157.63051657146</v>
      </c>
      <c r="AS710" s="25">
        <f t="shared" si="499"/>
        <v>56560841.097072691</v>
      </c>
      <c r="AT710" s="32">
        <f t="shared" si="500"/>
        <v>9465.795750816138</v>
      </c>
      <c r="AU710" s="23">
        <f t="shared" si="501"/>
        <v>9465.795750816138</v>
      </c>
      <c r="AV710" s="22">
        <f t="shared" si="502"/>
        <v>8194046.459779487</v>
      </c>
      <c r="AW710" s="31">
        <f t="shared" si="515"/>
        <v>68494410.106466264</v>
      </c>
      <c r="AX710" s="21"/>
      <c r="AY710" s="21"/>
      <c r="AZ710" s="21"/>
      <c r="BA710" s="21"/>
    </row>
    <row r="711" spans="1:53" x14ac:dyDescent="0.25">
      <c r="A711">
        <f t="shared" si="523"/>
        <v>380</v>
      </c>
      <c r="B711" t="s">
        <v>6</v>
      </c>
      <c r="C711" s="27">
        <f t="shared" si="480"/>
        <v>0</v>
      </c>
      <c r="D711" s="27">
        <f t="shared" si="503"/>
        <v>0</v>
      </c>
      <c r="E711" s="27" t="b">
        <f t="shared" si="479"/>
        <v>0</v>
      </c>
      <c r="F711" s="29">
        <f t="shared" si="481"/>
        <v>0</v>
      </c>
      <c r="G711" s="27">
        <f t="shared" si="504"/>
        <v>0</v>
      </c>
      <c r="H711" s="22">
        <f t="shared" si="482"/>
        <v>550287888.95114219</v>
      </c>
      <c r="I711" s="23">
        <f t="shared" si="483"/>
        <v>128103907.4318276</v>
      </c>
      <c r="J711" s="23">
        <f t="shared" si="484"/>
        <v>426</v>
      </c>
      <c r="K711" s="19">
        <f t="shared" si="505"/>
        <v>8.3703247556141509</v>
      </c>
      <c r="L711" s="16">
        <f t="shared" si="485"/>
        <v>3.9166817161907379</v>
      </c>
      <c r="M711" s="23">
        <f>M710-IF($B711="B",(Percent_Rent_In_Elsies*2.49%/12 * H710)/K710,0)+IF($B711="D",N711,0)+IF(B711="D",AK710)+IF(B711="C",F710*90%)-(Y711-Y710)-IF($B711="A",Q710/K710) + IF($B711="A",Q710/K710)</f>
        <v>-2804502.2969684512</v>
      </c>
      <c r="N711" s="23">
        <f t="shared" si="486"/>
        <v>0</v>
      </c>
      <c r="O711" s="22">
        <f t="shared" si="487"/>
        <v>0</v>
      </c>
      <c r="P711" s="22">
        <f t="shared" si="518"/>
        <v>0</v>
      </c>
      <c r="Q711" s="22">
        <f t="shared" si="519"/>
        <v>0</v>
      </c>
      <c r="R711" s="22">
        <f t="shared" si="488"/>
        <v>2908162.8423507046</v>
      </c>
      <c r="S711" s="16">
        <f t="shared" si="525"/>
        <v>0</v>
      </c>
      <c r="T711" s="15">
        <f t="shared" si="489"/>
        <v>0</v>
      </c>
      <c r="U711" s="23">
        <f t="shared" si="506"/>
        <v>907661.24925605056</v>
      </c>
      <c r="V711" s="23">
        <f t="shared" si="507"/>
        <v>0</v>
      </c>
      <c r="W711" s="23">
        <f t="shared" si="520"/>
        <v>18204.562816703216</v>
      </c>
      <c r="X711" s="23">
        <f t="shared" si="508"/>
        <v>21456736.29165471</v>
      </c>
      <c r="Y711" s="23">
        <f t="shared" si="490"/>
        <v>3903337.6913443306</v>
      </c>
      <c r="Z711" s="3">
        <f t="shared" si="491"/>
        <v>0</v>
      </c>
      <c r="AA711" s="23">
        <f t="shared" si="492"/>
        <v>18696505.446383294</v>
      </c>
      <c r="AB711" s="26">
        <f t="shared" si="509"/>
        <v>42177942.94448664</v>
      </c>
      <c r="AC711" s="23">
        <f t="shared" si="510"/>
        <v>46981153.944486625</v>
      </c>
      <c r="AD711" s="23">
        <f t="shared" si="516"/>
        <v>4803211</v>
      </c>
      <c r="AE711" s="24">
        <f t="shared" si="524"/>
        <v>42177942.944486625</v>
      </c>
      <c r="AF711" s="3">
        <f t="shared" si="511"/>
        <v>0</v>
      </c>
      <c r="AG711" s="2">
        <f t="shared" si="493"/>
        <v>0</v>
      </c>
      <c r="AH711" s="2">
        <f t="shared" si="494"/>
        <v>5.2187266664513725</v>
      </c>
      <c r="AI711" s="23">
        <f t="shared" si="517"/>
        <v>111782730.27238348</v>
      </c>
      <c r="AJ711" s="23">
        <f t="shared" si="495"/>
        <v>167257.5486466031</v>
      </c>
      <c r="AK711" s="23">
        <f t="shared" si="496"/>
        <v>0</v>
      </c>
      <c r="AL711" s="23">
        <f t="shared" si="521"/>
        <v>0</v>
      </c>
      <c r="AM711" s="23">
        <f t="shared" si="522"/>
        <v>0</v>
      </c>
      <c r="AN711" s="16">
        <f t="shared" si="512"/>
        <v>0</v>
      </c>
      <c r="AO711" s="23">
        <f t="shared" si="513"/>
        <v>0</v>
      </c>
      <c r="AP711" s="22">
        <f t="shared" si="514"/>
        <v>0</v>
      </c>
      <c r="AQ711" s="30">
        <f t="shared" si="497"/>
        <v>68363339.23179628</v>
      </c>
      <c r="AR711" s="28">
        <f t="shared" si="498"/>
        <v>700288.83259331831</v>
      </c>
      <c r="AS711" s="25">
        <f t="shared" si="499"/>
        <v>56560841.097072691</v>
      </c>
      <c r="AT711" s="32">
        <f t="shared" si="500"/>
        <v>0</v>
      </c>
      <c r="AU711" s="23">
        <f t="shared" si="501"/>
        <v>0</v>
      </c>
      <c r="AV711" s="22">
        <f t="shared" si="502"/>
        <v>8194046.459779487</v>
      </c>
      <c r="AW711" s="31">
        <f t="shared" si="515"/>
        <v>68363339.231796205</v>
      </c>
    </row>
    <row r="712" spans="1:53" x14ac:dyDescent="0.25">
      <c r="A712">
        <f t="shared" si="523"/>
        <v>380</v>
      </c>
      <c r="B712" t="s">
        <v>7</v>
      </c>
      <c r="C712" s="27">
        <f t="shared" si="480"/>
        <v>0</v>
      </c>
      <c r="D712" s="27">
        <f t="shared" si="503"/>
        <v>700288.83259331831</v>
      </c>
      <c r="E712" s="27" t="b">
        <f t="shared" si="479"/>
        <v>0</v>
      </c>
      <c r="F712" s="29">
        <f t="shared" si="481"/>
        <v>83663.281060107023</v>
      </c>
      <c r="G712" s="27">
        <f t="shared" si="504"/>
        <v>0</v>
      </c>
      <c r="H712" s="22">
        <f t="shared" si="482"/>
        <v>550988177.78373551</v>
      </c>
      <c r="I712" s="23">
        <f t="shared" si="483"/>
        <v>128282703.89356165</v>
      </c>
      <c r="J712" s="23">
        <f t="shared" si="484"/>
        <v>426</v>
      </c>
      <c r="K712" s="19">
        <f t="shared" si="505"/>
        <v>8.3703247556141509</v>
      </c>
      <c r="L712" s="16">
        <f t="shared" si="485"/>
        <v>3.9166817161907383</v>
      </c>
      <c r="M712" s="23">
        <f>M711-IF($B712="B",(Percent_Rent_In_Elsies*2.49%/12 * H711)/K711,0)+IF($B712="D",N712,0)+IF(B712="D",AK711)+IF(B712="C",F711*90%)-(Y712-Y711)-IF($B712="A",Q711/K711) + IF($B712="A",Q711/K711)</f>
        <v>-2872710.365526828</v>
      </c>
      <c r="N712" s="23">
        <f t="shared" si="486"/>
        <v>0</v>
      </c>
      <c r="O712" s="22">
        <f t="shared" si="487"/>
        <v>0</v>
      </c>
      <c r="P712" s="22">
        <f t="shared" si="518"/>
        <v>0</v>
      </c>
      <c r="Q712" s="22">
        <f t="shared" si="519"/>
        <v>0</v>
      </c>
      <c r="R712" s="22">
        <f t="shared" si="488"/>
        <v>2665815.9388214792</v>
      </c>
      <c r="S712" s="16">
        <f t="shared" si="525"/>
        <v>242346.90352922538</v>
      </c>
      <c r="T712" s="15">
        <f t="shared" si="489"/>
        <v>0</v>
      </c>
      <c r="U712" s="23">
        <f t="shared" si="506"/>
        <v>832022.81181804638</v>
      </c>
      <c r="V712" s="23">
        <f t="shared" si="507"/>
        <v>75638.437438004214</v>
      </c>
      <c r="W712" s="23">
        <f t="shared" si="520"/>
        <v>18204.562816703216</v>
      </c>
      <c r="X712" s="23">
        <f t="shared" si="508"/>
        <v>21456736.29165471</v>
      </c>
      <c r="Y712" s="23">
        <f t="shared" si="490"/>
        <v>3903337.6913443306</v>
      </c>
      <c r="Z712" s="3">
        <f t="shared" si="491"/>
        <v>0</v>
      </c>
      <c r="AA712" s="23">
        <f t="shared" si="492"/>
        <v>18696505.446383294</v>
      </c>
      <c r="AB712" s="26">
        <f t="shared" si="509"/>
        <v>42177942.944486648</v>
      </c>
      <c r="AC712" s="23">
        <f t="shared" si="510"/>
        <v>46981153.944486625</v>
      </c>
      <c r="AD712" s="23">
        <f t="shared" si="516"/>
        <v>4803211</v>
      </c>
      <c r="AE712" s="24">
        <f t="shared" si="524"/>
        <v>42177942.944486625</v>
      </c>
      <c r="AF712" s="3">
        <f t="shared" si="511"/>
        <v>0</v>
      </c>
      <c r="AG712" s="2">
        <f t="shared" si="493"/>
        <v>0</v>
      </c>
      <c r="AH712" s="2">
        <f t="shared" si="494"/>
        <v>5.2253679465490297</v>
      </c>
      <c r="AI712" s="23">
        <f t="shared" si="517"/>
        <v>111782730.27238348</v>
      </c>
      <c r="AJ712" s="23">
        <f t="shared" si="495"/>
        <v>167257.5486466031</v>
      </c>
      <c r="AK712" s="23">
        <f t="shared" si="496"/>
        <v>0</v>
      </c>
      <c r="AL712" s="23">
        <f t="shared" si="521"/>
        <v>18075845.763328537</v>
      </c>
      <c r="AM712" s="23">
        <f t="shared" si="522"/>
        <v>453498247813.26263</v>
      </c>
      <c r="AN712" s="16">
        <f t="shared" si="512"/>
        <v>0</v>
      </c>
      <c r="AO712" s="23">
        <f t="shared" si="513"/>
        <v>68208.068558376981</v>
      </c>
      <c r="AP712" s="22">
        <f t="shared" si="514"/>
        <v>570923.68478681007</v>
      </c>
      <c r="AQ712" s="30">
        <f t="shared" si="497"/>
        <v>70200622.58264254</v>
      </c>
      <c r="AR712" s="28">
        <f t="shared" si="498"/>
        <v>1266359.6660594405</v>
      </c>
      <c r="AS712" s="25">
        <f t="shared" si="499"/>
        <v>57261129.929666013</v>
      </c>
      <c r="AT712" s="32">
        <f t="shared" si="500"/>
        <v>0</v>
      </c>
      <c r="AU712" s="23">
        <f t="shared" si="501"/>
        <v>0</v>
      </c>
      <c r="AV712" s="22">
        <f t="shared" si="502"/>
        <v>8194046.459779487</v>
      </c>
      <c r="AW712" s="31">
        <f t="shared" si="515"/>
        <v>70200622.582642451</v>
      </c>
    </row>
    <row r="713" spans="1:53" s="21" customFormat="1" x14ac:dyDescent="0.25">
      <c r="A713">
        <f t="shared" si="523"/>
        <v>380</v>
      </c>
      <c r="B713" t="s">
        <v>8</v>
      </c>
      <c r="C713" s="27">
        <f t="shared" si="480"/>
        <v>0</v>
      </c>
      <c r="D713" s="27">
        <f t="shared" si="503"/>
        <v>0</v>
      </c>
      <c r="E713" s="27" t="b">
        <f t="shared" si="479"/>
        <v>0</v>
      </c>
      <c r="F713" s="29">
        <f t="shared" si="481"/>
        <v>0</v>
      </c>
      <c r="G713" s="27">
        <f t="shared" si="504"/>
        <v>0</v>
      </c>
      <c r="H713" s="22">
        <f t="shared" si="482"/>
        <v>550988177.78373551</v>
      </c>
      <c r="I713" s="23">
        <f t="shared" si="483"/>
        <v>128282703.89356165</v>
      </c>
      <c r="J713" s="23">
        <f t="shared" si="484"/>
        <v>426</v>
      </c>
      <c r="K713" s="19">
        <f t="shared" si="505"/>
        <v>8.3703247556141509</v>
      </c>
      <c r="L713" s="16">
        <f t="shared" si="485"/>
        <v>3.9166817161907383</v>
      </c>
      <c r="M713" s="23">
        <f>M712-IF($B713="B",(Percent_Rent_In_Elsies*2.49%/12 * H712)/K712,0)+IF($B713="D",N713,0)+IF(B713="D",AK712)+IF(B713="C",F712*90%)-(Y713-Y712)-IF($B713="A",Q712/K712) + IF($B713="A",Q712/K712)</f>
        <v>-2845741.2617006772</v>
      </c>
      <c r="N713" s="23">
        <f t="shared" si="486"/>
        <v>0</v>
      </c>
      <c r="O713" s="22">
        <f t="shared" si="487"/>
        <v>0</v>
      </c>
      <c r="P713" s="22">
        <f t="shared" si="518"/>
        <v>0</v>
      </c>
      <c r="Q713" s="22">
        <f t="shared" si="519"/>
        <v>0</v>
      </c>
      <c r="R713" s="22">
        <f t="shared" si="488"/>
        <v>3236739.6236082893</v>
      </c>
      <c r="S713" s="16">
        <f t="shared" si="525"/>
        <v>242346.90352922538</v>
      </c>
      <c r="T713" s="15">
        <f t="shared" si="489"/>
        <v>0</v>
      </c>
      <c r="U713" s="23">
        <f t="shared" si="506"/>
        <v>908597.20848243404</v>
      </c>
      <c r="V713" s="23">
        <f t="shared" si="507"/>
        <v>75638.437438004214</v>
      </c>
      <c r="W713" s="23">
        <f t="shared" si="520"/>
        <v>18204.562816703216</v>
      </c>
      <c r="X713" s="23">
        <f t="shared" si="508"/>
        <v>21456736.29165471</v>
      </c>
      <c r="Y713" s="23">
        <f t="shared" si="490"/>
        <v>3951665.540472276</v>
      </c>
      <c r="Z713" s="3">
        <f t="shared" si="491"/>
        <v>0</v>
      </c>
      <c r="AA713" s="23">
        <f t="shared" si="492"/>
        <v>18696505.446383294</v>
      </c>
      <c r="AB713" s="26">
        <f t="shared" si="509"/>
        <v>42261606.225546747</v>
      </c>
      <c r="AC713" s="23">
        <f t="shared" si="510"/>
        <v>47064817.225546733</v>
      </c>
      <c r="AD713" s="23">
        <f t="shared" si="516"/>
        <v>4803211</v>
      </c>
      <c r="AE713" s="24">
        <f t="shared" si="524"/>
        <v>42261606.225546733</v>
      </c>
      <c r="AF713" s="3">
        <f t="shared" si="511"/>
        <v>18610995.029954024</v>
      </c>
      <c r="AG713" s="2">
        <f t="shared" si="493"/>
        <v>0</v>
      </c>
      <c r="AH713" s="2">
        <f t="shared" si="494"/>
        <v>5.2150235354818912</v>
      </c>
      <c r="AI713" s="23">
        <f t="shared" si="517"/>
        <v>111782730.27238348</v>
      </c>
      <c r="AJ713" s="23">
        <f t="shared" si="495"/>
        <v>167257.5486466031</v>
      </c>
      <c r="AK713" s="23">
        <f t="shared" si="496"/>
        <v>-433733.37062708603</v>
      </c>
      <c r="AL713" s="23">
        <f t="shared" si="521"/>
        <v>0</v>
      </c>
      <c r="AM713" s="23">
        <f t="shared" si="522"/>
        <v>0</v>
      </c>
      <c r="AN713" s="16">
        <f t="shared" si="512"/>
        <v>0</v>
      </c>
      <c r="AO713" s="23">
        <f t="shared" si="513"/>
        <v>0</v>
      </c>
      <c r="AP713" s="22">
        <f t="shared" si="514"/>
        <v>0</v>
      </c>
      <c r="AQ713" s="30">
        <f t="shared" si="497"/>
        <v>69749759.124998152</v>
      </c>
      <c r="AR713" s="28">
        <f t="shared" si="498"/>
        <v>815496.20841504727</v>
      </c>
      <c r="AS713" s="25">
        <f t="shared" si="499"/>
        <v>57261129.929666013</v>
      </c>
      <c r="AT713" s="32">
        <f t="shared" si="500"/>
        <v>0</v>
      </c>
      <c r="AU713" s="23">
        <f t="shared" si="501"/>
        <v>0</v>
      </c>
      <c r="AV713" s="22">
        <f t="shared" si="502"/>
        <v>8194046.459779487</v>
      </c>
      <c r="AW713" s="31">
        <f t="shared" si="515"/>
        <v>69749759.124998063</v>
      </c>
      <c r="AX713"/>
      <c r="AY713"/>
      <c r="AZ713"/>
      <c r="BA713"/>
    </row>
    <row r="714" spans="1:53" s="21" customFormat="1" x14ac:dyDescent="0.25">
      <c r="A714">
        <f t="shared" si="523"/>
        <v>380</v>
      </c>
      <c r="B714" t="s">
        <v>9</v>
      </c>
      <c r="C714" s="27">
        <f t="shared" si="480"/>
        <v>0</v>
      </c>
      <c r="D714" s="27">
        <f t="shared" si="503"/>
        <v>0</v>
      </c>
      <c r="E714" s="27" t="b">
        <f t="shared" ref="E714:E777" si="526">IF(OR(I714&gt;Max_Parcels, AI714&gt;8000000000),TRUE,FALSE)</f>
        <v>0</v>
      </c>
      <c r="F714" s="29">
        <f t="shared" si="481"/>
        <v>0</v>
      </c>
      <c r="G714" s="27">
        <f t="shared" si="504"/>
        <v>0</v>
      </c>
      <c r="H714" s="22">
        <f t="shared" si="482"/>
        <v>550988177.78373551</v>
      </c>
      <c r="I714" s="23">
        <f t="shared" si="483"/>
        <v>128282703.89356165</v>
      </c>
      <c r="J714" s="23">
        <f t="shared" si="484"/>
        <v>426</v>
      </c>
      <c r="K714" s="19">
        <f t="shared" si="505"/>
        <v>8.3703247556141509</v>
      </c>
      <c r="L714" s="16">
        <f t="shared" si="485"/>
        <v>3.9166817161907383</v>
      </c>
      <c r="M714" s="23">
        <f>M713-IF($B714="B",(Percent_Rent_In_Elsies*2.49%/12 * H713)/K713,0)+IF($B714="D",N714,0)+IF(B714="D",AK713)+IF(B714="C",F713*90%)-(Y714-Y713)-IF($B714="A",Q713/K713) + IF($B714="A",Q713/K713)</f>
        <v>-3279474.6323277634</v>
      </c>
      <c r="N714" s="23">
        <f t="shared" si="486"/>
        <v>0</v>
      </c>
      <c r="O714" s="22">
        <f t="shared" si="487"/>
        <v>146951.30123905651</v>
      </c>
      <c r="P714" s="22">
        <f t="shared" si="518"/>
        <v>0</v>
      </c>
      <c r="Q714" s="22">
        <f t="shared" si="519"/>
        <v>0</v>
      </c>
      <c r="R714" s="22">
        <f t="shared" si="488"/>
        <v>3236739.6236082893</v>
      </c>
      <c r="S714" s="16">
        <f t="shared" si="525"/>
        <v>0</v>
      </c>
      <c r="T714" s="15">
        <f t="shared" si="489"/>
        <v>95395.60229016887</v>
      </c>
      <c r="U714" s="23">
        <f t="shared" si="506"/>
        <v>908597.20848243404</v>
      </c>
      <c r="V714" s="23">
        <f t="shared" si="507"/>
        <v>0</v>
      </c>
      <c r="W714" s="23">
        <f t="shared" si="520"/>
        <v>93843.000254707425</v>
      </c>
      <c r="X714" s="23">
        <f t="shared" si="508"/>
        <v>21456736.29165471</v>
      </c>
      <c r="Y714" s="23">
        <f t="shared" si="490"/>
        <v>3951665.540472276</v>
      </c>
      <c r="Z714" s="3">
        <f t="shared" si="491"/>
        <v>0</v>
      </c>
      <c r="AA714" s="23">
        <f t="shared" si="492"/>
        <v>19130238.81701038</v>
      </c>
      <c r="AB714" s="26">
        <f t="shared" si="509"/>
        <v>42261606.225546747</v>
      </c>
      <c r="AC714" s="23">
        <f t="shared" si="510"/>
        <v>47064817.225546733</v>
      </c>
      <c r="AD714" s="23">
        <f t="shared" si="516"/>
        <v>4803211</v>
      </c>
      <c r="AE714" s="24">
        <f t="shared" si="524"/>
        <v>42261606.225546733</v>
      </c>
      <c r="AF714" s="3">
        <f t="shared" si="511"/>
        <v>0</v>
      </c>
      <c r="AG714" s="2">
        <f t="shared" si="493"/>
        <v>0</v>
      </c>
      <c r="AH714" s="2">
        <f t="shared" si="494"/>
        <v>5.2150235354818912</v>
      </c>
      <c r="AI714" s="23">
        <f t="shared" si="517"/>
        <v>114375936.82202339</v>
      </c>
      <c r="AJ714" s="23">
        <f t="shared" si="495"/>
        <v>167257.5486466031</v>
      </c>
      <c r="AK714" s="23">
        <f t="shared" si="496"/>
        <v>0</v>
      </c>
      <c r="AL714" s="23">
        <f t="shared" si="521"/>
        <v>0</v>
      </c>
      <c r="AM714" s="23">
        <f t="shared" si="522"/>
        <v>0</v>
      </c>
      <c r="AN714" s="16">
        <f t="shared" si="512"/>
        <v>0</v>
      </c>
      <c r="AO714" s="23">
        <f t="shared" si="513"/>
        <v>0</v>
      </c>
      <c r="AP714" s="22">
        <f t="shared" si="514"/>
        <v>0</v>
      </c>
      <c r="AQ714" s="30">
        <f t="shared" si="497"/>
        <v>69749759.124998152</v>
      </c>
      <c r="AR714" s="28">
        <f t="shared" si="498"/>
        <v>815496.20841504727</v>
      </c>
      <c r="AS714" s="25">
        <f t="shared" si="499"/>
        <v>57261129.929666013</v>
      </c>
      <c r="AT714" s="32">
        <f t="shared" si="500"/>
        <v>0</v>
      </c>
      <c r="AU714" s="23">
        <f t="shared" si="501"/>
        <v>0</v>
      </c>
      <c r="AV714" s="22">
        <f t="shared" si="502"/>
        <v>8194046.459779487</v>
      </c>
      <c r="AW714" s="31">
        <f t="shared" si="515"/>
        <v>69749759.124998063</v>
      </c>
      <c r="AX714"/>
      <c r="AY714"/>
      <c r="AZ714"/>
      <c r="BA714"/>
    </row>
    <row r="715" spans="1:53" x14ac:dyDescent="0.25">
      <c r="A715" s="21">
        <f t="shared" si="523"/>
        <v>380</v>
      </c>
      <c r="B715" s="21" t="s">
        <v>28</v>
      </c>
      <c r="C715" s="27">
        <f t="shared" ref="C715:C778" si="527">IF(E714 = TRUE, 0, IF(AND($B715="A",P714&gt;0),P714,0)+IFERROR(IF($B715="A",Percent_Elsies*95%*AN711),0))</f>
        <v>0</v>
      </c>
      <c r="D715" s="27">
        <f t="shared" si="503"/>
        <v>0</v>
      </c>
      <c r="E715" s="27" t="b">
        <f t="shared" si="526"/>
        <v>0</v>
      </c>
      <c r="F715" s="29">
        <f t="shared" ref="F715:F778" si="528">D715/K715</f>
        <v>0</v>
      </c>
      <c r="G715" s="27">
        <f t="shared" si="504"/>
        <v>0</v>
      </c>
      <c r="H715" s="22">
        <f t="shared" ref="H715:H778" si="529">(H714*K715/K714+G715+D715)*IF(B715="A",(1+Inflation_Rate/12),1)</f>
        <v>550988177.78373551</v>
      </c>
      <c r="I715" s="23">
        <f t="shared" ref="I715:I778" si="530">I714+(G715+D715)/L715</f>
        <v>128282703.89356165</v>
      </c>
      <c r="J715" s="23">
        <f t="shared" ref="J715:J778" si="531">J714+IF(AND($B715="A",M715&lt;0,AR714&gt;0,E714=FALSE),MIN(_xlfn.FLOOR.MATH(1 + (-M715*2)/(Buy_On_Revalue)),30),0)</f>
        <v>426</v>
      </c>
      <c r="K715" s="19">
        <f t="shared" si="505"/>
        <v>8.3703247556141509</v>
      </c>
      <c r="L715" s="16">
        <f t="shared" ref="L715:L778" si="532">(L714/K714)*K715*IF(B715="A",(1+Inflation_Rate/12),1)</f>
        <v>3.9166817161907383</v>
      </c>
      <c r="M715" s="23">
        <f>M714-IF($B715="B",(Percent_Rent_In_Elsies*2.49%/12 * H714)/K714,0)+IF($B715="D",N715,0)+IF(B715="D",AK714)+IF(B715="C",F714*90%)-(Y715-Y714)-IF($B715="A",Q714/K714) + IF($B715="A",Q714/K714)</f>
        <v>-3279474.6323277634</v>
      </c>
      <c r="N715" s="23">
        <f t="shared" ref="N715:N778" si="533">IF(B715="D", IF(V714&gt;(Percent_Elsies*(S714+V714)),V714-(Percent_Elsies)*(S714+V714),0),0)</f>
        <v>0</v>
      </c>
      <c r="O715" s="22">
        <f t="shared" ref="O715:O778" si="534">IF(B715="D",IF(S714&gt;Percent_Dollars*(S714+V714),S714-(Percent_Dollars*(S714+V714)),0),0)</f>
        <v>0</v>
      </c>
      <c r="P715" s="22">
        <f t="shared" si="518"/>
        <v>0</v>
      </c>
      <c r="Q715" s="22">
        <f t="shared" si="519"/>
        <v>146951.30123905651</v>
      </c>
      <c r="R715" s="22">
        <f t="shared" ref="R715:R778" si="535">R714+IF($B715="B",5%*AN715,0)-IF(B715="B",R714/12,0)+IF($B715="C", AP714,0)</f>
        <v>3236739.6236082893</v>
      </c>
      <c r="S715" s="16">
        <f t="shared" si="525"/>
        <v>0</v>
      </c>
      <c r="T715" s="15">
        <f t="shared" ref="T715:T778" si="536">IF($B715="E",0,T714+IF(B715="B", Percent_Dollars*95%*AN715,0)  + IF($B715="D",N715*MM_Bottom*K715)+IF($B715="D",S714-O715))</f>
        <v>0</v>
      </c>
      <c r="U715" s="23">
        <f t="shared" si="506"/>
        <v>908597.20848243404</v>
      </c>
      <c r="V715" s="23">
        <f t="shared" si="507"/>
        <v>0</v>
      </c>
      <c r="W715" s="23">
        <f t="shared" si="520"/>
        <v>0</v>
      </c>
      <c r="X715" s="23">
        <f t="shared" si="508"/>
        <v>21456736.29165471</v>
      </c>
      <c r="Y715" s="23">
        <f t="shared" ref="Y715:Y778" si="537">50%*$H$10*(AS714/$AS$10)*((4/3)/12+2.49%/4)</f>
        <v>3951665.540472276</v>
      </c>
      <c r="Z715" s="3">
        <f t="shared" ref="Z715:Z778" si="538">IF($B715="E",W714*3.5%/Percent_Elsies,0)</f>
        <v>4692.150012735372</v>
      </c>
      <c r="AA715" s="23">
        <f t="shared" ref="AA715:AA778" si="539">AA714+IF($B715="E",W714*52.5%/Percent_Elsies,0)-IF($B715="D",AK714)</f>
        <v>19200621.067201409</v>
      </c>
      <c r="AB715" s="26">
        <f t="shared" si="509"/>
        <v>42261606.22554674</v>
      </c>
      <c r="AC715" s="23">
        <f t="shared" si="510"/>
        <v>47064817.225546733</v>
      </c>
      <c r="AD715" s="23">
        <f t="shared" si="516"/>
        <v>4803211</v>
      </c>
      <c r="AE715" s="24">
        <f t="shared" si="524"/>
        <v>42261606.225546733</v>
      </c>
      <c r="AF715" s="3">
        <f t="shared" si="511"/>
        <v>0</v>
      </c>
      <c r="AG715" s="2">
        <f t="shared" ref="AG715:AG778" si="540">IF($B715="E",(Z715/AF713)*12,0)</f>
        <v>3.0254051469145744E-3</v>
      </c>
      <c r="AH715" s="2">
        <f t="shared" ref="AH715:AH778" si="541">40%*H715/AE715</f>
        <v>5.2150235354818912</v>
      </c>
      <c r="AI715" s="23">
        <f t="shared" si="517"/>
        <v>114796738.45854467</v>
      </c>
      <c r="AJ715" s="23">
        <f t="shared" ref="AJ715:AJ778" si="542">AJ714*K714/K715</f>
        <v>167257.5486466031</v>
      </c>
      <c r="AK715" s="23">
        <f t="shared" ref="AK715:AK778" si="543">IF($B715="C",((37/25)*1000/K715)*AI715/1000000 - AM714/1000000,0)</f>
        <v>0</v>
      </c>
      <c r="AL715" s="23">
        <f t="shared" si="521"/>
        <v>0</v>
      </c>
      <c r="AM715" s="23">
        <f t="shared" si="522"/>
        <v>0</v>
      </c>
      <c r="AN715" s="16">
        <f t="shared" si="512"/>
        <v>0</v>
      </c>
      <c r="AO715" s="23">
        <f t="shared" si="513"/>
        <v>0</v>
      </c>
      <c r="AP715" s="22">
        <f t="shared" si="514"/>
        <v>0</v>
      </c>
      <c r="AQ715" s="30">
        <f t="shared" ref="AQ715:AQ778" si="544">(AQ714+IF($B715="B",AN715*(5%+95%*Percent_Dollars))+IFERROR(IF($B715="A",AN711*95%*Percent_Elsies),0)+IF($B715="B",D715)+AP715+IF($B715="B",(Percent_Rent_In_Elsies*2.49%*H714/12)*MM_Top,0)-IF($B715="C",F714*MM_Bottom*K715*65%)) + IF($B715="A",Q714*(MM_Top - MM_Bottom)) - IF($B715="A",Q714)</f>
        <v>69749759.124998152</v>
      </c>
      <c r="AR715" s="28">
        <f t="shared" ref="AR715:AR778" si="545">(AR714+IF($B715="B",((Percent_Rent_In_Elsies)*2.49%*H714/12)*MM_Top,0)-IF($B715="D",N715*MM_Bottom*K715)-IF($B715="C",F714*MM_Bottom*K715*65%)) + IF($B715="A",Q714*(MM_Top - MM_Bottom))</f>
        <v>815496.20841504727</v>
      </c>
      <c r="AS715" s="25">
        <f t="shared" ref="AS715:AS778" si="546">AS714+G715+D715</f>
        <v>57261129.929666013</v>
      </c>
      <c r="AT715" s="32">
        <f t="shared" ref="AT715:AT778" si="547">IF($B715="E",W714*7%/Percent_Elsies,0)</f>
        <v>9384.300025470744</v>
      </c>
      <c r="AU715" s="23">
        <f t="shared" ref="AU715:AU778" si="548">IF($B715="E",W714*7%/Percent_Elsies,0)</f>
        <v>9384.300025470744</v>
      </c>
      <c r="AV715" s="22">
        <f t="shared" ref="AV715:AV778" si="549">AV714+IF($B715="E",T714*30%/Percent_Dollars)</f>
        <v>8289442.0620696563</v>
      </c>
      <c r="AW715" s="31">
        <f t="shared" si="515"/>
        <v>69749759.124998063</v>
      </c>
    </row>
    <row r="716" spans="1:53" x14ac:dyDescent="0.25">
      <c r="A716">
        <f t="shared" si="523"/>
        <v>381</v>
      </c>
      <c r="B716" t="s">
        <v>6</v>
      </c>
      <c r="C716" s="27">
        <f t="shared" si="527"/>
        <v>0</v>
      </c>
      <c r="D716" s="27">
        <f t="shared" ref="D716:D779" si="550">IF(AND($B716="B",M716&lt;0,AR715&gt;0,E715=FALSE),MIN(AR715,Buy_On_Revalue*K716*(J715-J714)),0)</f>
        <v>0</v>
      </c>
      <c r="E716" s="27" t="b">
        <f t="shared" si="526"/>
        <v>0</v>
      </c>
      <c r="F716" s="29">
        <f t="shared" si="528"/>
        <v>0</v>
      </c>
      <c r="G716" s="27">
        <f t="shared" ref="G716:G779" si="551">C716</f>
        <v>0</v>
      </c>
      <c r="H716" s="22">
        <f t="shared" si="529"/>
        <v>640984244.87797046</v>
      </c>
      <c r="I716" s="23">
        <f t="shared" si="530"/>
        <v>128282703.89356165</v>
      </c>
      <c r="J716" s="23">
        <f t="shared" si="531"/>
        <v>456</v>
      </c>
      <c r="K716" s="19">
        <f t="shared" ref="K716:K779" si="552">IF(J716-J715 &gt; 0,K715*(1+0.005)^(J716-J715),K715)</f>
        <v>9.7212958650311965</v>
      </c>
      <c r="L716" s="16">
        <f t="shared" si="532"/>
        <v>4.5564158606416854</v>
      </c>
      <c r="M716" s="23">
        <f>M715-IF($B716="B",(Percent_Rent_In_Elsies*2.49%/12 * H715)/K715,0)+IF($B716="D",N716,0)+IF(B716="D",AK715)+IF(B716="C",F715*90%)-(Y716-Y715)-IF($B716="A",Q715/K715) + IF($B716="A",Q715/K715)</f>
        <v>-3279474.6323277634</v>
      </c>
      <c r="N716" s="23">
        <f t="shared" si="533"/>
        <v>0</v>
      </c>
      <c r="O716" s="22">
        <f t="shared" si="534"/>
        <v>0</v>
      </c>
      <c r="P716" s="22">
        <f t="shared" si="518"/>
        <v>0</v>
      </c>
      <c r="Q716" s="22">
        <f t="shared" si="519"/>
        <v>0</v>
      </c>
      <c r="R716" s="22">
        <f t="shared" si="535"/>
        <v>3236739.6236082893</v>
      </c>
      <c r="S716" s="16">
        <f t="shared" si="525"/>
        <v>0</v>
      </c>
      <c r="T716" s="15">
        <f t="shared" si="536"/>
        <v>0</v>
      </c>
      <c r="U716" s="23">
        <f t="shared" ref="U716:U779" si="553">U715-IF($B716="B",U715/12)+IF($B716="C",AO715)+IF(B716="C",F715*10%)</f>
        <v>908597.20848243404</v>
      </c>
      <c r="V716" s="23">
        <f t="shared" ref="V716:V779" si="554">IF($B716="D", 0, V715+IF($B716="B",U715/12,0))</f>
        <v>0</v>
      </c>
      <c r="W716" s="23">
        <f t="shared" si="520"/>
        <v>17556.224582623658</v>
      </c>
      <c r="X716" s="23">
        <f t="shared" ref="X716:X779" si="555">X715+IFERROR(IF($B716="A",Z715,0),0)  + AT715 + AU715 - IF($B716="A",Q715/K715)</f>
        <v>21462640.817135762</v>
      </c>
      <c r="Y716" s="23">
        <f t="shared" si="537"/>
        <v>3951665.540472276</v>
      </c>
      <c r="Z716" s="3">
        <f t="shared" si="538"/>
        <v>0</v>
      </c>
      <c r="AA716" s="23">
        <f t="shared" si="539"/>
        <v>19200621.067201409</v>
      </c>
      <c r="AB716" s="26">
        <f t="shared" ref="AB716:AB779" si="556">M716+SUM(U716:AA716)+AO716+AT716+AU716</f>
        <v>42261606.22554674</v>
      </c>
      <c r="AC716" s="23">
        <f t="shared" ref="AC716:AC779" si="557">AC715+G716+IF($B716="C",F715)</f>
        <v>47064817.225546733</v>
      </c>
      <c r="AD716" s="23">
        <f t="shared" si="516"/>
        <v>4803211</v>
      </c>
      <c r="AE716" s="24">
        <f t="shared" si="524"/>
        <v>42261606.225546733</v>
      </c>
      <c r="AF716" s="3">
        <f t="shared" ref="AF716:AF779" si="558">IF($B716="C",MAX(AE716-AA716-Y716-U716-V716-W716-AO716-AT716-AU716,0.0001),0)</f>
        <v>0</v>
      </c>
      <c r="AG716" s="2">
        <f t="shared" si="540"/>
        <v>0</v>
      </c>
      <c r="AH716" s="2">
        <f t="shared" si="541"/>
        <v>6.0668233143538375</v>
      </c>
      <c r="AI716" s="23">
        <f t="shared" si="517"/>
        <v>133324941.56186853</v>
      </c>
      <c r="AJ716" s="23">
        <f t="shared" si="542"/>
        <v>144013.72198083051</v>
      </c>
      <c r="AK716" s="23">
        <f t="shared" si="543"/>
        <v>0</v>
      </c>
      <c r="AL716" s="23">
        <f t="shared" si="521"/>
        <v>0</v>
      </c>
      <c r="AM716" s="23">
        <f t="shared" si="522"/>
        <v>0</v>
      </c>
      <c r="AN716" s="16">
        <f t="shared" ref="AN716:AN779" si="559">IF($B716="B",(G710)/2,0)</f>
        <v>0</v>
      </c>
      <c r="AO716" s="23">
        <f t="shared" ref="AO716:AO779" si="560">IF($B716="B",(Percent_Rent_In_Elsies*2.49%/12*H715)/K715,0)</f>
        <v>0</v>
      </c>
      <c r="AP716" s="22">
        <f t="shared" ref="AP716:AP779" si="561">IF($B716="B",(1-Percent_Rent_In_Elsies)*2.49%*H715/12,0)</f>
        <v>0</v>
      </c>
      <c r="AQ716" s="30">
        <f t="shared" si="544"/>
        <v>69602954.775060326</v>
      </c>
      <c r="AR716" s="28">
        <f t="shared" si="545"/>
        <v>815643.15971628635</v>
      </c>
      <c r="AS716" s="25">
        <f t="shared" si="546"/>
        <v>57261129.929666013</v>
      </c>
      <c r="AT716" s="32">
        <f t="shared" si="547"/>
        <v>0</v>
      </c>
      <c r="AU716" s="23">
        <f t="shared" si="548"/>
        <v>0</v>
      </c>
      <c r="AV716" s="22">
        <f t="shared" si="549"/>
        <v>8289442.0620696563</v>
      </c>
      <c r="AW716" s="31">
        <f t="shared" ref="AW716:AW779" si="562">SUM(AR716:AS716)+AV716 +SUM(O716:T716)+AP716</f>
        <v>69602954.775060236</v>
      </c>
    </row>
    <row r="717" spans="1:53" x14ac:dyDescent="0.25">
      <c r="A717">
        <f t="shared" si="523"/>
        <v>381</v>
      </c>
      <c r="B717" t="s">
        <v>7</v>
      </c>
      <c r="C717" s="27">
        <f t="shared" si="527"/>
        <v>0</v>
      </c>
      <c r="D717" s="27">
        <f t="shared" si="550"/>
        <v>815643.15971628635</v>
      </c>
      <c r="E717" s="27" t="b">
        <f t="shared" si="526"/>
        <v>0</v>
      </c>
      <c r="F717" s="29">
        <f t="shared" si="528"/>
        <v>83902.719456391002</v>
      </c>
      <c r="G717" s="27">
        <f t="shared" si="551"/>
        <v>0</v>
      </c>
      <c r="H717" s="22">
        <f t="shared" si="529"/>
        <v>641799888.03768671</v>
      </c>
      <c r="I717" s="23">
        <f t="shared" si="530"/>
        <v>128461713.70843869</v>
      </c>
      <c r="J717" s="23">
        <f t="shared" si="531"/>
        <v>456</v>
      </c>
      <c r="K717" s="19">
        <f t="shared" si="552"/>
        <v>9.7212958650311965</v>
      </c>
      <c r="L717" s="16">
        <f t="shared" si="532"/>
        <v>4.5564158606416854</v>
      </c>
      <c r="M717" s="23">
        <f>M716-IF($B717="B",(Percent_Rent_In_Elsies*2.49%/12 * H716)/K716,0)+IF($B717="D",N717,0)+IF(B717="D",AK716)+IF(B717="C",F716*90%)-(Y717-Y716)-IF($B717="A",Q716/K716) + IF($B717="A",Q716/K716)</f>
        <v>-3347883.3263222612</v>
      </c>
      <c r="N717" s="23">
        <f t="shared" si="533"/>
        <v>0</v>
      </c>
      <c r="O717" s="22">
        <f t="shared" si="534"/>
        <v>0</v>
      </c>
      <c r="P717" s="22">
        <f t="shared" si="518"/>
        <v>0</v>
      </c>
      <c r="Q717" s="22">
        <f t="shared" si="519"/>
        <v>0</v>
      </c>
      <c r="R717" s="22">
        <f t="shared" si="535"/>
        <v>2967011.321640932</v>
      </c>
      <c r="S717" s="16">
        <f t="shared" si="525"/>
        <v>269728.30196735746</v>
      </c>
      <c r="T717" s="15">
        <f t="shared" si="536"/>
        <v>0</v>
      </c>
      <c r="U717" s="23">
        <f t="shared" si="553"/>
        <v>832880.77444223117</v>
      </c>
      <c r="V717" s="23">
        <f t="shared" si="554"/>
        <v>75716.434040202832</v>
      </c>
      <c r="W717" s="23">
        <f t="shared" si="520"/>
        <v>17556.224582623658</v>
      </c>
      <c r="X717" s="23">
        <f t="shared" si="555"/>
        <v>21462640.817135762</v>
      </c>
      <c r="Y717" s="23">
        <f t="shared" si="537"/>
        <v>3951665.540472276</v>
      </c>
      <c r="Z717" s="3">
        <f t="shared" si="538"/>
        <v>0</v>
      </c>
      <c r="AA717" s="23">
        <f t="shared" si="539"/>
        <v>19200621.067201409</v>
      </c>
      <c r="AB717" s="26">
        <f t="shared" si="556"/>
        <v>42261606.22554674</v>
      </c>
      <c r="AC717" s="23">
        <f t="shared" si="557"/>
        <v>47064817.225546733</v>
      </c>
      <c r="AD717" s="23">
        <f t="shared" ref="AD717:AD780" si="563">AD716</f>
        <v>4803211</v>
      </c>
      <c r="AE717" s="24">
        <f t="shared" si="524"/>
        <v>42261606.225546733</v>
      </c>
      <c r="AF717" s="3">
        <f t="shared" si="558"/>
        <v>0</v>
      </c>
      <c r="AG717" s="2">
        <f t="shared" si="540"/>
        <v>0</v>
      </c>
      <c r="AH717" s="2">
        <f t="shared" si="541"/>
        <v>6.0745432590749466</v>
      </c>
      <c r="AI717" s="23">
        <f t="shared" ref="AI717:AI780" si="564">AA717/(AJ717/1000000)</f>
        <v>133324941.56186853</v>
      </c>
      <c r="AJ717" s="23">
        <f t="shared" si="542"/>
        <v>144013.72198083051</v>
      </c>
      <c r="AK717" s="23">
        <f t="shared" si="543"/>
        <v>0</v>
      </c>
      <c r="AL717" s="23">
        <f t="shared" si="521"/>
        <v>21542211.289485052</v>
      </c>
      <c r="AM717" s="23">
        <f t="shared" si="522"/>
        <v>465356104124.43127</v>
      </c>
      <c r="AN717" s="16">
        <f t="shared" si="559"/>
        <v>0</v>
      </c>
      <c r="AO717" s="23">
        <f t="shared" si="560"/>
        <v>68408.693994497648</v>
      </c>
      <c r="AP717" s="22">
        <f t="shared" si="561"/>
        <v>665021.15406089439</v>
      </c>
      <c r="AQ717" s="30">
        <f t="shared" si="544"/>
        <v>71742987.563088894</v>
      </c>
      <c r="AR717" s="28">
        <f t="shared" si="545"/>
        <v>1475011.6339676632</v>
      </c>
      <c r="AS717" s="25">
        <f t="shared" si="546"/>
        <v>58076773.089382298</v>
      </c>
      <c r="AT717" s="32">
        <f t="shared" si="547"/>
        <v>0</v>
      </c>
      <c r="AU717" s="23">
        <f t="shared" si="548"/>
        <v>0</v>
      </c>
      <c r="AV717" s="22">
        <f t="shared" si="549"/>
        <v>8289442.0620696563</v>
      </c>
      <c r="AW717" s="31">
        <f t="shared" si="562"/>
        <v>71742987.563088804</v>
      </c>
    </row>
    <row r="718" spans="1:53" x14ac:dyDescent="0.25">
      <c r="A718">
        <f t="shared" si="523"/>
        <v>381</v>
      </c>
      <c r="B718" t="s">
        <v>8</v>
      </c>
      <c r="C718" s="27">
        <f t="shared" si="527"/>
        <v>0</v>
      </c>
      <c r="D718" s="27">
        <f t="shared" si="550"/>
        <v>0</v>
      </c>
      <c r="E718" s="27" t="b">
        <f t="shared" si="526"/>
        <v>0</v>
      </c>
      <c r="F718" s="29">
        <f t="shared" si="528"/>
        <v>0</v>
      </c>
      <c r="G718" s="27">
        <f t="shared" si="551"/>
        <v>0</v>
      </c>
      <c r="H718" s="22">
        <f t="shared" si="529"/>
        <v>641799888.03768671</v>
      </c>
      <c r="I718" s="23">
        <f t="shared" si="530"/>
        <v>128461713.70843869</v>
      </c>
      <c r="J718" s="23">
        <f t="shared" si="531"/>
        <v>456</v>
      </c>
      <c r="K718" s="19">
        <f t="shared" si="552"/>
        <v>9.7212958650311965</v>
      </c>
      <c r="L718" s="16">
        <f t="shared" si="532"/>
        <v>4.5564158606416854</v>
      </c>
      <c r="M718" s="23">
        <f>M717-IF($B718="B",(Percent_Rent_In_Elsies*2.49%/12 * H717)/K717,0)+IF($B718="D",N718,0)+IF(B718="D",AK717)+IF(B718="C",F717*90%)-(Y718-Y717)-IF($B718="A",Q717/K717) + IF($B718="A",Q717/K717)</f>
        <v>-3328659.4810715723</v>
      </c>
      <c r="N718" s="23">
        <f t="shared" si="533"/>
        <v>0</v>
      </c>
      <c r="O718" s="22">
        <f t="shared" si="534"/>
        <v>0</v>
      </c>
      <c r="P718" s="22">
        <f t="shared" si="518"/>
        <v>0</v>
      </c>
      <c r="Q718" s="22">
        <f t="shared" si="519"/>
        <v>0</v>
      </c>
      <c r="R718" s="22">
        <f t="shared" si="535"/>
        <v>3632032.4757018266</v>
      </c>
      <c r="S718" s="16">
        <f t="shared" si="525"/>
        <v>269728.30196735746</v>
      </c>
      <c r="T718" s="15">
        <f t="shared" si="536"/>
        <v>0</v>
      </c>
      <c r="U718" s="23">
        <f t="shared" si="553"/>
        <v>909679.74038236786</v>
      </c>
      <c r="V718" s="23">
        <f t="shared" si="554"/>
        <v>75716.434040202832</v>
      </c>
      <c r="W718" s="23">
        <f t="shared" si="520"/>
        <v>17556.224582623658</v>
      </c>
      <c r="X718" s="23">
        <f t="shared" si="555"/>
        <v>21462640.817135762</v>
      </c>
      <c r="Y718" s="23">
        <f t="shared" si="537"/>
        <v>4007954.142732339</v>
      </c>
      <c r="Z718" s="3">
        <f t="shared" si="538"/>
        <v>0</v>
      </c>
      <c r="AA718" s="23">
        <f t="shared" si="539"/>
        <v>19200621.067201409</v>
      </c>
      <c r="AB718" s="26">
        <f t="shared" si="556"/>
        <v>42345508.94500313</v>
      </c>
      <c r="AC718" s="23">
        <f t="shared" si="557"/>
        <v>47148719.945003122</v>
      </c>
      <c r="AD718" s="23">
        <f t="shared" si="563"/>
        <v>4803211</v>
      </c>
      <c r="AE718" s="24">
        <f t="shared" si="524"/>
        <v>42345508.945003122</v>
      </c>
      <c r="AF718" s="3">
        <f t="shared" si="558"/>
        <v>18133981.336064175</v>
      </c>
      <c r="AG718" s="2">
        <f t="shared" si="540"/>
        <v>0</v>
      </c>
      <c r="AH718" s="2">
        <f t="shared" si="541"/>
        <v>6.062507255456385</v>
      </c>
      <c r="AI718" s="23">
        <f t="shared" si="564"/>
        <v>133324941.56186853</v>
      </c>
      <c r="AJ718" s="23">
        <f t="shared" si="542"/>
        <v>144013.72198083051</v>
      </c>
      <c r="AK718" s="23">
        <f t="shared" si="543"/>
        <v>-445058.30471053266</v>
      </c>
      <c r="AL718" s="23">
        <f t="shared" si="521"/>
        <v>0</v>
      </c>
      <c r="AM718" s="23">
        <f t="shared" si="522"/>
        <v>0</v>
      </c>
      <c r="AN718" s="16">
        <f t="shared" si="559"/>
        <v>0</v>
      </c>
      <c r="AO718" s="23">
        <f t="shared" si="560"/>
        <v>0</v>
      </c>
      <c r="AP718" s="22">
        <f t="shared" si="561"/>
        <v>0</v>
      </c>
      <c r="AQ718" s="30">
        <f t="shared" si="544"/>
        <v>71217856.10578455</v>
      </c>
      <c r="AR718" s="28">
        <f t="shared" si="545"/>
        <v>949880.17666332505</v>
      </c>
      <c r="AS718" s="25">
        <f t="shared" si="546"/>
        <v>58076773.089382298</v>
      </c>
      <c r="AT718" s="32">
        <f t="shared" si="547"/>
        <v>0</v>
      </c>
      <c r="AU718" s="23">
        <f t="shared" si="548"/>
        <v>0</v>
      </c>
      <c r="AV718" s="22">
        <f t="shared" si="549"/>
        <v>8289442.0620696563</v>
      </c>
      <c r="AW718" s="31">
        <f t="shared" si="562"/>
        <v>71217856.105784476</v>
      </c>
    </row>
    <row r="719" spans="1:53" x14ac:dyDescent="0.25">
      <c r="A719" s="21">
        <f t="shared" si="523"/>
        <v>381</v>
      </c>
      <c r="B719" s="21" t="s">
        <v>9</v>
      </c>
      <c r="C719" s="27">
        <f t="shared" si="527"/>
        <v>0</v>
      </c>
      <c r="D719" s="27">
        <f t="shared" si="550"/>
        <v>0</v>
      </c>
      <c r="E719" s="27" t="b">
        <f t="shared" si="526"/>
        <v>0</v>
      </c>
      <c r="F719" s="29">
        <f t="shared" si="528"/>
        <v>0</v>
      </c>
      <c r="G719" s="27">
        <f t="shared" si="551"/>
        <v>0</v>
      </c>
      <c r="H719" s="22">
        <f t="shared" si="529"/>
        <v>641799888.03768671</v>
      </c>
      <c r="I719" s="23">
        <f t="shared" si="530"/>
        <v>128461713.70843869</v>
      </c>
      <c r="J719" s="23">
        <f t="shared" si="531"/>
        <v>456</v>
      </c>
      <c r="K719" s="19">
        <f t="shared" si="552"/>
        <v>9.7212958650311965</v>
      </c>
      <c r="L719" s="16">
        <f t="shared" si="532"/>
        <v>4.5564158606416854</v>
      </c>
      <c r="M719" s="23">
        <f>M718-IF($B719="B",(Percent_Rent_In_Elsies*2.49%/12 * H718)/K718,0)+IF($B719="D",N719,0)+IF(B719="D",AK718)+IF(B719="C",F718*90%)-(Y719-Y718)-IF($B719="A",Q718/K718) + IF($B719="A",Q718/K718)</f>
        <v>-3773717.7857821048</v>
      </c>
      <c r="N719" s="23">
        <f t="shared" si="533"/>
        <v>0</v>
      </c>
      <c r="O719" s="22">
        <f t="shared" si="534"/>
        <v>166094.88116508938</v>
      </c>
      <c r="P719" s="22">
        <f t="shared" ref="P719:P782" si="565">IF(AG719 &gt; Retail_Freeze_Above, O718,0)</f>
        <v>0</v>
      </c>
      <c r="Q719" s="22">
        <f t="shared" ref="Q719:Q782" si="566">IF(AG719&lt;=Retail_Freeze_Above,O718,0)</f>
        <v>0</v>
      </c>
      <c r="R719" s="22">
        <f t="shared" si="535"/>
        <v>3632032.4757018266</v>
      </c>
      <c r="S719" s="16">
        <f t="shared" si="525"/>
        <v>0</v>
      </c>
      <c r="T719" s="15">
        <f t="shared" si="536"/>
        <v>103633.42080226808</v>
      </c>
      <c r="U719" s="23">
        <f t="shared" si="553"/>
        <v>909679.74038236786</v>
      </c>
      <c r="V719" s="23">
        <f t="shared" si="554"/>
        <v>0</v>
      </c>
      <c r="W719" s="23">
        <f t="shared" ref="W719:W782" si="567">IF($B719="E",0,W718+IF(B719="D",V718,0)+IF($B719="A",G719))-IF($B719="D",N719)+IF($B719="A",Q718/K718)</f>
        <v>93272.658622826493</v>
      </c>
      <c r="X719" s="23">
        <f t="shared" si="555"/>
        <v>21462640.817135762</v>
      </c>
      <c r="Y719" s="23">
        <f t="shared" si="537"/>
        <v>4007954.142732339</v>
      </c>
      <c r="Z719" s="3">
        <f t="shared" si="538"/>
        <v>0</v>
      </c>
      <c r="AA719" s="23">
        <f t="shared" si="539"/>
        <v>19645679.371911943</v>
      </c>
      <c r="AB719" s="26">
        <f t="shared" si="556"/>
        <v>42345508.94500313</v>
      </c>
      <c r="AC719" s="23">
        <f t="shared" si="557"/>
        <v>47148719.945003122</v>
      </c>
      <c r="AD719" s="23">
        <f t="shared" si="563"/>
        <v>4803211</v>
      </c>
      <c r="AE719" s="24">
        <f t="shared" si="524"/>
        <v>42345508.945003122</v>
      </c>
      <c r="AF719" s="3">
        <f t="shared" si="558"/>
        <v>0</v>
      </c>
      <c r="AG719" s="2">
        <f t="shared" si="540"/>
        <v>0</v>
      </c>
      <c r="AH719" s="2">
        <f t="shared" si="541"/>
        <v>6.062507255456385</v>
      </c>
      <c r="AI719" s="23">
        <f t="shared" si="564"/>
        <v>136415329.74564019</v>
      </c>
      <c r="AJ719" s="23">
        <f t="shared" si="542"/>
        <v>144013.72198083051</v>
      </c>
      <c r="AK719" s="23">
        <f t="shared" si="543"/>
        <v>0</v>
      </c>
      <c r="AL719" s="23">
        <f t="shared" si="521"/>
        <v>0</v>
      </c>
      <c r="AM719" s="23">
        <f t="shared" si="522"/>
        <v>0</v>
      </c>
      <c r="AN719" s="16">
        <f t="shared" si="559"/>
        <v>0</v>
      </c>
      <c r="AO719" s="23">
        <f t="shared" si="560"/>
        <v>0</v>
      </c>
      <c r="AP719" s="22">
        <f t="shared" si="561"/>
        <v>0</v>
      </c>
      <c r="AQ719" s="30">
        <f t="shared" si="544"/>
        <v>71217856.10578455</v>
      </c>
      <c r="AR719" s="28">
        <f t="shared" si="545"/>
        <v>949880.17666332505</v>
      </c>
      <c r="AS719" s="25">
        <f t="shared" si="546"/>
        <v>58076773.089382298</v>
      </c>
      <c r="AT719" s="32">
        <f t="shared" si="547"/>
        <v>0</v>
      </c>
      <c r="AU719" s="23">
        <f t="shared" si="548"/>
        <v>0</v>
      </c>
      <c r="AV719" s="22">
        <f t="shared" si="549"/>
        <v>8289442.0620696563</v>
      </c>
      <c r="AW719" s="31">
        <f t="shared" si="562"/>
        <v>71217856.105784476</v>
      </c>
      <c r="AX719" s="21"/>
      <c r="AY719" s="21"/>
      <c r="AZ719" s="21"/>
      <c r="BA719" s="21"/>
    </row>
    <row r="720" spans="1:53" x14ac:dyDescent="0.25">
      <c r="A720" s="21">
        <f t="shared" si="523"/>
        <v>381</v>
      </c>
      <c r="B720" s="21" t="s">
        <v>28</v>
      </c>
      <c r="C720" s="27">
        <f t="shared" si="527"/>
        <v>0</v>
      </c>
      <c r="D720" s="27">
        <f t="shared" si="550"/>
        <v>0</v>
      </c>
      <c r="E720" s="27" t="b">
        <f t="shared" si="526"/>
        <v>0</v>
      </c>
      <c r="F720" s="29">
        <f t="shared" si="528"/>
        <v>0</v>
      </c>
      <c r="G720" s="27">
        <f t="shared" si="551"/>
        <v>0</v>
      </c>
      <c r="H720" s="22">
        <f t="shared" si="529"/>
        <v>641799888.03768671</v>
      </c>
      <c r="I720" s="23">
        <f t="shared" si="530"/>
        <v>128461713.70843869</v>
      </c>
      <c r="J720" s="23">
        <f t="shared" si="531"/>
        <v>456</v>
      </c>
      <c r="K720" s="19">
        <f t="shared" si="552"/>
        <v>9.7212958650311965</v>
      </c>
      <c r="L720" s="16">
        <f t="shared" si="532"/>
        <v>4.5564158606416854</v>
      </c>
      <c r="M720" s="23">
        <f>M719-IF($B720="B",(Percent_Rent_In_Elsies*2.49%/12 * H719)/K719,0)+IF($B720="D",N720,0)+IF(B720="D",AK719)+IF(B720="C",F719*90%)-(Y720-Y719)-IF($B720="A",Q719/K719) + IF($B720="A",Q719/K719)</f>
        <v>-3773717.7857821048</v>
      </c>
      <c r="N720" s="23">
        <f t="shared" si="533"/>
        <v>0</v>
      </c>
      <c r="O720" s="22">
        <f t="shared" si="534"/>
        <v>0</v>
      </c>
      <c r="P720" s="22">
        <f t="shared" si="565"/>
        <v>0</v>
      </c>
      <c r="Q720" s="22">
        <f t="shared" si="566"/>
        <v>166094.88116508938</v>
      </c>
      <c r="R720" s="22">
        <f t="shared" si="535"/>
        <v>3632032.4757018266</v>
      </c>
      <c r="S720" s="16">
        <f t="shared" si="525"/>
        <v>0</v>
      </c>
      <c r="T720" s="15">
        <f t="shared" si="536"/>
        <v>0</v>
      </c>
      <c r="U720" s="23">
        <f t="shared" si="553"/>
        <v>909679.74038236786</v>
      </c>
      <c r="V720" s="23">
        <f t="shared" si="554"/>
        <v>0</v>
      </c>
      <c r="W720" s="23">
        <f t="shared" si="567"/>
        <v>0</v>
      </c>
      <c r="X720" s="23">
        <f t="shared" si="555"/>
        <v>21462640.817135762</v>
      </c>
      <c r="Y720" s="23">
        <f t="shared" si="537"/>
        <v>4007954.142732339</v>
      </c>
      <c r="Z720" s="3">
        <f t="shared" si="538"/>
        <v>4663.6329311413256</v>
      </c>
      <c r="AA720" s="23">
        <f t="shared" si="539"/>
        <v>19715633.865879063</v>
      </c>
      <c r="AB720" s="26">
        <f t="shared" si="556"/>
        <v>42345508.945003144</v>
      </c>
      <c r="AC720" s="23">
        <f t="shared" si="557"/>
        <v>47148719.945003122</v>
      </c>
      <c r="AD720" s="23">
        <f t="shared" si="563"/>
        <v>4803211</v>
      </c>
      <c r="AE720" s="24">
        <f t="shared" si="524"/>
        <v>42345508.945003122</v>
      </c>
      <c r="AF720" s="3">
        <f t="shared" si="558"/>
        <v>0</v>
      </c>
      <c r="AG720" s="2">
        <f t="shared" si="540"/>
        <v>3.0861173912425741E-3</v>
      </c>
      <c r="AH720" s="2">
        <f t="shared" si="541"/>
        <v>6.062507255456385</v>
      </c>
      <c r="AI720" s="23">
        <f t="shared" si="564"/>
        <v>136901078.55488512</v>
      </c>
      <c r="AJ720" s="23">
        <f t="shared" si="542"/>
        <v>144013.72198083051</v>
      </c>
      <c r="AK720" s="23">
        <f t="shared" si="543"/>
        <v>0</v>
      </c>
      <c r="AL720" s="23">
        <f t="shared" ref="AL720:AL783" si="568">IF($B720="B",AI720-AI715,0)</f>
        <v>0</v>
      </c>
      <c r="AM720" s="23">
        <f t="shared" si="522"/>
        <v>0</v>
      </c>
      <c r="AN720" s="16">
        <f t="shared" si="559"/>
        <v>0</v>
      </c>
      <c r="AO720" s="23">
        <f t="shared" si="560"/>
        <v>0</v>
      </c>
      <c r="AP720" s="22">
        <f t="shared" si="561"/>
        <v>0</v>
      </c>
      <c r="AQ720" s="30">
        <f t="shared" si="544"/>
        <v>71217856.10578455</v>
      </c>
      <c r="AR720" s="28">
        <f t="shared" si="545"/>
        <v>949880.17666332505</v>
      </c>
      <c r="AS720" s="25">
        <f t="shared" si="546"/>
        <v>58076773.089382298</v>
      </c>
      <c r="AT720" s="32">
        <f t="shared" si="547"/>
        <v>9327.2658622826511</v>
      </c>
      <c r="AU720" s="23">
        <f t="shared" si="548"/>
        <v>9327.2658622826511</v>
      </c>
      <c r="AV720" s="22">
        <f t="shared" si="549"/>
        <v>8393075.4828719236</v>
      </c>
      <c r="AW720" s="31">
        <f t="shared" si="562"/>
        <v>71217856.105784461</v>
      </c>
      <c r="AX720" s="21"/>
      <c r="AY720" s="21"/>
      <c r="AZ720" s="21"/>
      <c r="BA720" s="21"/>
    </row>
    <row r="721" spans="1:53" x14ac:dyDescent="0.25">
      <c r="A721">
        <f t="shared" si="523"/>
        <v>382</v>
      </c>
      <c r="B721" t="s">
        <v>6</v>
      </c>
      <c r="C721" s="27">
        <f t="shared" si="527"/>
        <v>0</v>
      </c>
      <c r="D721" s="27">
        <f t="shared" si="550"/>
        <v>0</v>
      </c>
      <c r="E721" s="27" t="b">
        <f t="shared" si="526"/>
        <v>0</v>
      </c>
      <c r="F721" s="29">
        <f t="shared" si="528"/>
        <v>0</v>
      </c>
      <c r="G721" s="27">
        <f t="shared" si="551"/>
        <v>0</v>
      </c>
      <c r="H721" s="22">
        <f t="shared" si="529"/>
        <v>746628753.90780509</v>
      </c>
      <c r="I721" s="23">
        <f t="shared" si="530"/>
        <v>128461713.70843869</v>
      </c>
      <c r="J721" s="23">
        <f t="shared" si="531"/>
        <v>486</v>
      </c>
      <c r="K721" s="19">
        <f t="shared" si="552"/>
        <v>11.290313823497364</v>
      </c>
      <c r="L721" s="16">
        <f t="shared" si="532"/>
        <v>5.3006414611853234</v>
      </c>
      <c r="M721" s="23">
        <f>M720-IF($B721="B",(Percent_Rent_In_Elsies*2.49%/12 * H720)/K720,0)+IF($B721="D",N721,0)+IF(B721="D",AK720)+IF(B721="C",F720*90%)-(Y721-Y720)-IF($B721="A",Q720/K720) + IF($B721="A",Q720/K720)</f>
        <v>-3773717.7857821048</v>
      </c>
      <c r="N721" s="23">
        <f t="shared" si="533"/>
        <v>0</v>
      </c>
      <c r="O721" s="22">
        <f t="shared" si="534"/>
        <v>0</v>
      </c>
      <c r="P721" s="22">
        <f t="shared" si="565"/>
        <v>0</v>
      </c>
      <c r="Q721" s="22">
        <f t="shared" si="566"/>
        <v>0</v>
      </c>
      <c r="R721" s="22">
        <f t="shared" si="535"/>
        <v>3632032.4757018266</v>
      </c>
      <c r="S721" s="16">
        <f t="shared" si="525"/>
        <v>0</v>
      </c>
      <c r="T721" s="15">
        <f t="shared" si="536"/>
        <v>0</v>
      </c>
      <c r="U721" s="23">
        <f t="shared" si="553"/>
        <v>909679.74038236786</v>
      </c>
      <c r="V721" s="23">
        <f t="shared" si="554"/>
        <v>0</v>
      </c>
      <c r="W721" s="23">
        <f t="shared" si="567"/>
        <v>17085.672884677333</v>
      </c>
      <c r="X721" s="23">
        <f t="shared" si="555"/>
        <v>21468873.308906794</v>
      </c>
      <c r="Y721" s="23">
        <f t="shared" si="537"/>
        <v>4007954.142732339</v>
      </c>
      <c r="Z721" s="3">
        <f t="shared" si="538"/>
        <v>0</v>
      </c>
      <c r="AA721" s="23">
        <f t="shared" si="539"/>
        <v>19715633.865879063</v>
      </c>
      <c r="AB721" s="26">
        <f t="shared" si="556"/>
        <v>42345508.94500313</v>
      </c>
      <c r="AC721" s="23">
        <f t="shared" si="557"/>
        <v>47148719.945003122</v>
      </c>
      <c r="AD721" s="23">
        <f t="shared" si="563"/>
        <v>4803211</v>
      </c>
      <c r="AE721" s="24">
        <f t="shared" si="524"/>
        <v>42345508.945003122</v>
      </c>
      <c r="AF721" s="3">
        <f t="shared" si="558"/>
        <v>0</v>
      </c>
      <c r="AG721" s="2">
        <f t="shared" si="540"/>
        <v>0</v>
      </c>
      <c r="AH721" s="2">
        <f t="shared" si="541"/>
        <v>7.0527314230890514</v>
      </c>
      <c r="AI721" s="23">
        <f t="shared" si="564"/>
        <v>158996923.98210511</v>
      </c>
      <c r="AJ721" s="23">
        <f t="shared" si="542"/>
        <v>124000.09617857783</v>
      </c>
      <c r="AK721" s="23">
        <f t="shared" si="543"/>
        <v>0</v>
      </c>
      <c r="AL721" s="23">
        <f t="shared" si="568"/>
        <v>0</v>
      </c>
      <c r="AM721" s="23">
        <f t="shared" ref="AM721:AM784" si="569">IF($B721="B",50%*AL721*30%*AJ721,0)</f>
        <v>0</v>
      </c>
      <c r="AN721" s="16">
        <f t="shared" si="559"/>
        <v>0</v>
      </c>
      <c r="AO721" s="23">
        <f t="shared" si="560"/>
        <v>0</v>
      </c>
      <c r="AP721" s="22">
        <f t="shared" si="561"/>
        <v>0</v>
      </c>
      <c r="AQ721" s="30">
        <f t="shared" si="544"/>
        <v>71051927.319500625</v>
      </c>
      <c r="AR721" s="28">
        <f t="shared" si="545"/>
        <v>950046.27154449013</v>
      </c>
      <c r="AS721" s="25">
        <f t="shared" si="546"/>
        <v>58076773.089382298</v>
      </c>
      <c r="AT721" s="32">
        <f t="shared" si="547"/>
        <v>0</v>
      </c>
      <c r="AU721" s="23">
        <f t="shared" si="548"/>
        <v>0</v>
      </c>
      <c r="AV721" s="22">
        <f t="shared" si="549"/>
        <v>8393075.4828719236</v>
      </c>
      <c r="AW721" s="31">
        <f t="shared" si="562"/>
        <v>71051927.319500536</v>
      </c>
    </row>
    <row r="722" spans="1:53" x14ac:dyDescent="0.25">
      <c r="A722">
        <f t="shared" si="523"/>
        <v>382</v>
      </c>
      <c r="B722" t="s">
        <v>7</v>
      </c>
      <c r="C722" s="27">
        <f t="shared" si="527"/>
        <v>0</v>
      </c>
      <c r="D722" s="27">
        <f t="shared" si="550"/>
        <v>950046.27154449013</v>
      </c>
      <c r="E722" s="27" t="b">
        <f t="shared" si="526"/>
        <v>0</v>
      </c>
      <c r="F722" s="29">
        <f t="shared" si="528"/>
        <v>84147.020746868613</v>
      </c>
      <c r="G722" s="27">
        <f t="shared" si="551"/>
        <v>0</v>
      </c>
      <c r="H722" s="22">
        <f t="shared" si="529"/>
        <v>747578800.17934954</v>
      </c>
      <c r="I722" s="23">
        <f t="shared" si="530"/>
        <v>128640946.02937596</v>
      </c>
      <c r="J722" s="23">
        <f t="shared" si="531"/>
        <v>486</v>
      </c>
      <c r="K722" s="19">
        <f t="shared" si="552"/>
        <v>11.290313823497364</v>
      </c>
      <c r="L722" s="16">
        <f t="shared" si="532"/>
        <v>5.3006414611853234</v>
      </c>
      <c r="M722" s="23">
        <f>M721-IF($B722="B",(Percent_Rent_In_Elsies*2.49%/12 * H721)/K721,0)+IF($B722="D",N722,0)+IF(B722="D",AK721)+IF(B722="C",F721*90%)-(Y722-Y721)-IF($B722="A",Q721/K721) + IF($B722="A",Q721/K721)</f>
        <v>-3842327.6884198152</v>
      </c>
      <c r="N722" s="23">
        <f t="shared" si="533"/>
        <v>0</v>
      </c>
      <c r="O722" s="22">
        <f t="shared" si="534"/>
        <v>0</v>
      </c>
      <c r="P722" s="22">
        <f t="shared" si="565"/>
        <v>0</v>
      </c>
      <c r="Q722" s="22">
        <f t="shared" si="566"/>
        <v>0</v>
      </c>
      <c r="R722" s="22">
        <f t="shared" si="535"/>
        <v>3329363.1027266746</v>
      </c>
      <c r="S722" s="16">
        <f t="shared" si="525"/>
        <v>302669.37297515222</v>
      </c>
      <c r="T722" s="15">
        <f t="shared" si="536"/>
        <v>0</v>
      </c>
      <c r="U722" s="23">
        <f t="shared" si="553"/>
        <v>833873.09535050392</v>
      </c>
      <c r="V722" s="23">
        <f t="shared" si="554"/>
        <v>75806.645031863984</v>
      </c>
      <c r="W722" s="23">
        <f t="shared" si="567"/>
        <v>17085.672884677333</v>
      </c>
      <c r="X722" s="23">
        <f t="shared" si="555"/>
        <v>21468873.308906794</v>
      </c>
      <c r="Y722" s="23">
        <f t="shared" si="537"/>
        <v>4007954.142732339</v>
      </c>
      <c r="Z722" s="3">
        <f t="shared" si="538"/>
        <v>0</v>
      </c>
      <c r="AA722" s="23">
        <f t="shared" si="539"/>
        <v>19715633.865879063</v>
      </c>
      <c r="AB722" s="26">
        <f t="shared" si="556"/>
        <v>42345508.94500313</v>
      </c>
      <c r="AC722" s="23">
        <f t="shared" si="557"/>
        <v>47148719.945003122</v>
      </c>
      <c r="AD722" s="23">
        <f t="shared" si="563"/>
        <v>4803211</v>
      </c>
      <c r="AE722" s="24">
        <f t="shared" si="524"/>
        <v>42345508.945003122</v>
      </c>
      <c r="AF722" s="3">
        <f t="shared" si="558"/>
        <v>0</v>
      </c>
      <c r="AG722" s="2">
        <f t="shared" si="540"/>
        <v>0</v>
      </c>
      <c r="AH722" s="2">
        <f t="shared" si="541"/>
        <v>7.0617056571480017</v>
      </c>
      <c r="AI722" s="23">
        <f t="shared" si="564"/>
        <v>158996923.98210511</v>
      </c>
      <c r="AJ722" s="23">
        <f t="shared" si="542"/>
        <v>124000.09617857783</v>
      </c>
      <c r="AK722" s="23">
        <f t="shared" si="543"/>
        <v>0</v>
      </c>
      <c r="AL722" s="23">
        <f t="shared" si="568"/>
        <v>25671982.420236573</v>
      </c>
      <c r="AM722" s="23">
        <f t="shared" si="569"/>
        <v>477499243380.61414</v>
      </c>
      <c r="AN722" s="16">
        <f t="shared" si="559"/>
        <v>0</v>
      </c>
      <c r="AO722" s="23">
        <f t="shared" si="560"/>
        <v>68609.902637710198</v>
      </c>
      <c r="AP722" s="22">
        <f t="shared" si="561"/>
        <v>774627.33217934787</v>
      </c>
      <c r="AQ722" s="30">
        <f t="shared" si="544"/>
        <v>73544643.92308028</v>
      </c>
      <c r="AR722" s="28">
        <f t="shared" si="545"/>
        <v>1718089.2714003136</v>
      </c>
      <c r="AS722" s="25">
        <f t="shared" si="546"/>
        <v>59026819.360926792</v>
      </c>
      <c r="AT722" s="32">
        <f t="shared" si="547"/>
        <v>0</v>
      </c>
      <c r="AU722" s="23">
        <f t="shared" si="548"/>
        <v>0</v>
      </c>
      <c r="AV722" s="22">
        <f t="shared" si="549"/>
        <v>8393075.4828719236</v>
      </c>
      <c r="AW722" s="31">
        <f t="shared" si="562"/>
        <v>73544643.923080206</v>
      </c>
    </row>
    <row r="723" spans="1:53" s="21" customFormat="1" x14ac:dyDescent="0.25">
      <c r="A723">
        <f t="shared" si="523"/>
        <v>382</v>
      </c>
      <c r="B723" t="s">
        <v>8</v>
      </c>
      <c r="C723" s="27">
        <f t="shared" si="527"/>
        <v>0</v>
      </c>
      <c r="D723" s="27">
        <f t="shared" si="550"/>
        <v>0</v>
      </c>
      <c r="E723" s="27" t="b">
        <f t="shared" si="526"/>
        <v>0</v>
      </c>
      <c r="F723" s="29">
        <f t="shared" si="528"/>
        <v>0</v>
      </c>
      <c r="G723" s="27">
        <f t="shared" si="551"/>
        <v>0</v>
      </c>
      <c r="H723" s="22">
        <f t="shared" si="529"/>
        <v>747578800.17934954</v>
      </c>
      <c r="I723" s="23">
        <f t="shared" si="530"/>
        <v>128640946.02937596</v>
      </c>
      <c r="J723" s="23">
        <f t="shared" si="531"/>
        <v>486</v>
      </c>
      <c r="K723" s="19">
        <f t="shared" si="552"/>
        <v>11.290313823497364</v>
      </c>
      <c r="L723" s="16">
        <f t="shared" si="532"/>
        <v>5.3006414611853234</v>
      </c>
      <c r="M723" s="23">
        <f>M722-IF($B723="B",(Percent_Rent_In_Elsies*2.49%/12 * H722)/K722,0)+IF($B723="D",N723,0)+IF(B723="D",AK722)+IF(B723="C",F722*90%)-(Y723-Y722)-IF($B723="A",Q722/K722) + IF($B723="A",Q722/K722)</f>
        <v>-3832159.306710246</v>
      </c>
      <c r="N723" s="23">
        <f t="shared" si="533"/>
        <v>0</v>
      </c>
      <c r="O723" s="22">
        <f t="shared" si="534"/>
        <v>0</v>
      </c>
      <c r="P723" s="22">
        <f t="shared" si="565"/>
        <v>0</v>
      </c>
      <c r="Q723" s="22">
        <f t="shared" si="566"/>
        <v>0</v>
      </c>
      <c r="R723" s="22">
        <f t="shared" si="535"/>
        <v>4103990.4349060226</v>
      </c>
      <c r="S723" s="16">
        <f t="shared" si="525"/>
        <v>302669.37297515222</v>
      </c>
      <c r="T723" s="15">
        <f t="shared" si="536"/>
        <v>0</v>
      </c>
      <c r="U723" s="23">
        <f t="shared" si="553"/>
        <v>910897.70006290101</v>
      </c>
      <c r="V723" s="23">
        <f t="shared" si="554"/>
        <v>75806.645031863984</v>
      </c>
      <c r="W723" s="23">
        <f t="shared" si="567"/>
        <v>17085.672884677333</v>
      </c>
      <c r="X723" s="23">
        <f t="shared" si="555"/>
        <v>21468873.308906794</v>
      </c>
      <c r="Y723" s="23">
        <f t="shared" si="537"/>
        <v>4073518.0796949514</v>
      </c>
      <c r="Z723" s="3">
        <f t="shared" si="538"/>
        <v>0</v>
      </c>
      <c r="AA723" s="23">
        <f t="shared" si="539"/>
        <v>19715633.865879063</v>
      </c>
      <c r="AB723" s="26">
        <f t="shared" si="556"/>
        <v>42429655.965750009</v>
      </c>
      <c r="AC723" s="23">
        <f t="shared" si="557"/>
        <v>47232866.965749994</v>
      </c>
      <c r="AD723" s="23">
        <f t="shared" si="563"/>
        <v>4803211</v>
      </c>
      <c r="AE723" s="24">
        <f t="shared" si="524"/>
        <v>42429655.965749994</v>
      </c>
      <c r="AF723" s="3">
        <f t="shared" si="558"/>
        <v>17636714.002196535</v>
      </c>
      <c r="AG723" s="2">
        <f t="shared" si="540"/>
        <v>0</v>
      </c>
      <c r="AH723" s="2">
        <f t="shared" si="541"/>
        <v>7.0477007947724974</v>
      </c>
      <c r="AI723" s="23">
        <f t="shared" si="564"/>
        <v>158996923.98210511</v>
      </c>
      <c r="AJ723" s="23">
        <f t="shared" si="542"/>
        <v>124000.09617857783</v>
      </c>
      <c r="AK723" s="23">
        <f t="shared" si="543"/>
        <v>-456657.00186525629</v>
      </c>
      <c r="AL723" s="23">
        <f t="shared" si="568"/>
        <v>0</v>
      </c>
      <c r="AM723" s="23">
        <f t="shared" si="569"/>
        <v>0</v>
      </c>
      <c r="AN723" s="16">
        <f t="shared" si="559"/>
        <v>0</v>
      </c>
      <c r="AO723" s="23">
        <f t="shared" si="560"/>
        <v>0</v>
      </c>
      <c r="AP723" s="22">
        <f t="shared" si="561"/>
        <v>0</v>
      </c>
      <c r="AQ723" s="30">
        <f t="shared" si="544"/>
        <v>72932980.382303149</v>
      </c>
      <c r="AR723" s="28">
        <f t="shared" si="545"/>
        <v>1106425.7306231821</v>
      </c>
      <c r="AS723" s="25">
        <f t="shared" si="546"/>
        <v>59026819.360926792</v>
      </c>
      <c r="AT723" s="32">
        <f t="shared" si="547"/>
        <v>0</v>
      </c>
      <c r="AU723" s="23">
        <f t="shared" si="548"/>
        <v>0</v>
      </c>
      <c r="AV723" s="22">
        <f t="shared" si="549"/>
        <v>8393075.4828719236</v>
      </c>
      <c r="AW723" s="31">
        <f t="shared" si="562"/>
        <v>72932980.382303074</v>
      </c>
      <c r="AX723"/>
      <c r="AY723"/>
      <c r="AZ723"/>
      <c r="BA723"/>
    </row>
    <row r="724" spans="1:53" s="21" customFormat="1" x14ac:dyDescent="0.25">
      <c r="A724">
        <f t="shared" si="523"/>
        <v>382</v>
      </c>
      <c r="B724" t="s">
        <v>9</v>
      </c>
      <c r="C724" s="27">
        <f t="shared" si="527"/>
        <v>0</v>
      </c>
      <c r="D724" s="27">
        <f t="shared" si="550"/>
        <v>0</v>
      </c>
      <c r="E724" s="27" t="b">
        <f t="shared" si="526"/>
        <v>0</v>
      </c>
      <c r="F724" s="29">
        <f t="shared" si="528"/>
        <v>0</v>
      </c>
      <c r="G724" s="27">
        <f t="shared" si="551"/>
        <v>0</v>
      </c>
      <c r="H724" s="22">
        <f t="shared" si="529"/>
        <v>747578800.17934954</v>
      </c>
      <c r="I724" s="23">
        <f t="shared" si="530"/>
        <v>128640946.02937596</v>
      </c>
      <c r="J724" s="23">
        <f t="shared" si="531"/>
        <v>486</v>
      </c>
      <c r="K724" s="19">
        <f t="shared" si="552"/>
        <v>11.290313823497364</v>
      </c>
      <c r="L724" s="16">
        <f t="shared" si="532"/>
        <v>5.3006414611853234</v>
      </c>
      <c r="M724" s="23">
        <f>M723-IF($B724="B",(Percent_Rent_In_Elsies*2.49%/12 * H723)/K723,0)+IF($B724="D",N724,0)+IF(B724="D",AK723)+IF(B724="C",F723*90%)-(Y724-Y723)-IF($B724="A",Q723/K723) + IF($B724="A",Q723/K723)</f>
        <v>-4288816.3085755026</v>
      </c>
      <c r="N724" s="23">
        <f t="shared" si="533"/>
        <v>0</v>
      </c>
      <c r="O724" s="22">
        <f t="shared" si="534"/>
        <v>189126.56757304736</v>
      </c>
      <c r="P724" s="22">
        <f t="shared" si="565"/>
        <v>0</v>
      </c>
      <c r="Q724" s="22">
        <f t="shared" si="566"/>
        <v>0</v>
      </c>
      <c r="R724" s="22">
        <f t="shared" si="535"/>
        <v>4103990.4349060226</v>
      </c>
      <c r="S724" s="16">
        <f t="shared" si="525"/>
        <v>0</v>
      </c>
      <c r="T724" s="15">
        <f t="shared" si="536"/>
        <v>113542.80540210486</v>
      </c>
      <c r="U724" s="23">
        <f t="shared" si="553"/>
        <v>910897.70006290101</v>
      </c>
      <c r="V724" s="23">
        <f t="shared" si="554"/>
        <v>0</v>
      </c>
      <c r="W724" s="23">
        <f t="shared" si="567"/>
        <v>92892.317916541317</v>
      </c>
      <c r="X724" s="23">
        <f t="shared" si="555"/>
        <v>21468873.308906794</v>
      </c>
      <c r="Y724" s="23">
        <f t="shared" si="537"/>
        <v>4073518.0796949514</v>
      </c>
      <c r="Z724" s="3">
        <f t="shared" si="538"/>
        <v>0</v>
      </c>
      <c r="AA724" s="23">
        <f t="shared" si="539"/>
        <v>20172290.867744319</v>
      </c>
      <c r="AB724" s="26">
        <f t="shared" si="556"/>
        <v>42429655.965750001</v>
      </c>
      <c r="AC724" s="23">
        <f t="shared" si="557"/>
        <v>47232866.965749994</v>
      </c>
      <c r="AD724" s="23">
        <f t="shared" si="563"/>
        <v>4803211</v>
      </c>
      <c r="AE724" s="24">
        <f t="shared" si="524"/>
        <v>42429655.965749994</v>
      </c>
      <c r="AF724" s="3">
        <f t="shared" si="558"/>
        <v>0</v>
      </c>
      <c r="AG724" s="2">
        <f t="shared" si="540"/>
        <v>0</v>
      </c>
      <c r="AH724" s="2">
        <f t="shared" si="541"/>
        <v>7.0477007947724974</v>
      </c>
      <c r="AI724" s="23">
        <f t="shared" si="564"/>
        <v>162679638.88264522</v>
      </c>
      <c r="AJ724" s="23">
        <f t="shared" si="542"/>
        <v>124000.09617857783</v>
      </c>
      <c r="AK724" s="23">
        <f t="shared" si="543"/>
        <v>0</v>
      </c>
      <c r="AL724" s="23">
        <f t="shared" si="568"/>
        <v>0</v>
      </c>
      <c r="AM724" s="23">
        <f t="shared" si="569"/>
        <v>0</v>
      </c>
      <c r="AN724" s="16">
        <f t="shared" si="559"/>
        <v>0</v>
      </c>
      <c r="AO724" s="23">
        <f t="shared" si="560"/>
        <v>0</v>
      </c>
      <c r="AP724" s="22">
        <f t="shared" si="561"/>
        <v>0</v>
      </c>
      <c r="AQ724" s="30">
        <f t="shared" si="544"/>
        <v>72932980.382303149</v>
      </c>
      <c r="AR724" s="28">
        <f t="shared" si="545"/>
        <v>1106425.7306231821</v>
      </c>
      <c r="AS724" s="25">
        <f t="shared" si="546"/>
        <v>59026819.360926792</v>
      </c>
      <c r="AT724" s="32">
        <f t="shared" si="547"/>
        <v>0</v>
      </c>
      <c r="AU724" s="23">
        <f t="shared" si="548"/>
        <v>0</v>
      </c>
      <c r="AV724" s="22">
        <f t="shared" si="549"/>
        <v>8393075.4828719236</v>
      </c>
      <c r="AW724" s="31">
        <f t="shared" si="562"/>
        <v>72932980.382303074</v>
      </c>
      <c r="AX724"/>
      <c r="AY724"/>
      <c r="AZ724"/>
      <c r="BA724"/>
    </row>
    <row r="725" spans="1:53" x14ac:dyDescent="0.25">
      <c r="A725" s="21">
        <f t="shared" si="523"/>
        <v>382</v>
      </c>
      <c r="B725" s="21" t="s">
        <v>28</v>
      </c>
      <c r="C725" s="27">
        <f t="shared" si="527"/>
        <v>0</v>
      </c>
      <c r="D725" s="27">
        <f t="shared" si="550"/>
        <v>0</v>
      </c>
      <c r="E725" s="27" t="b">
        <f t="shared" si="526"/>
        <v>0</v>
      </c>
      <c r="F725" s="29">
        <f t="shared" si="528"/>
        <v>0</v>
      </c>
      <c r="G725" s="27">
        <f t="shared" si="551"/>
        <v>0</v>
      </c>
      <c r="H725" s="22">
        <f t="shared" si="529"/>
        <v>747578800.17934954</v>
      </c>
      <c r="I725" s="23">
        <f t="shared" si="530"/>
        <v>128640946.02937596</v>
      </c>
      <c r="J725" s="23">
        <f t="shared" si="531"/>
        <v>486</v>
      </c>
      <c r="K725" s="19">
        <f t="shared" si="552"/>
        <v>11.290313823497364</v>
      </c>
      <c r="L725" s="16">
        <f t="shared" si="532"/>
        <v>5.3006414611853234</v>
      </c>
      <c r="M725" s="23">
        <f>M724-IF($B725="B",(Percent_Rent_In_Elsies*2.49%/12 * H724)/K724,0)+IF($B725="D",N725,0)+IF(B725="D",AK724)+IF(B725="C",F724*90%)-(Y725-Y724)-IF($B725="A",Q724/K724) + IF($B725="A",Q724/K724)</f>
        <v>-4288816.3085755026</v>
      </c>
      <c r="N725" s="23">
        <f t="shared" si="533"/>
        <v>0</v>
      </c>
      <c r="O725" s="22">
        <f t="shared" si="534"/>
        <v>0</v>
      </c>
      <c r="P725" s="22">
        <f t="shared" si="565"/>
        <v>0</v>
      </c>
      <c r="Q725" s="22">
        <f t="shared" si="566"/>
        <v>189126.56757304736</v>
      </c>
      <c r="R725" s="22">
        <f t="shared" si="535"/>
        <v>4103990.4349060226</v>
      </c>
      <c r="S725" s="16">
        <f t="shared" si="525"/>
        <v>0</v>
      </c>
      <c r="T725" s="15">
        <f t="shared" si="536"/>
        <v>0</v>
      </c>
      <c r="U725" s="23">
        <f t="shared" si="553"/>
        <v>910897.70006290101</v>
      </c>
      <c r="V725" s="23">
        <f t="shared" si="554"/>
        <v>0</v>
      </c>
      <c r="W725" s="23">
        <f t="shared" si="567"/>
        <v>0</v>
      </c>
      <c r="X725" s="23">
        <f t="shared" si="555"/>
        <v>21468873.308906794</v>
      </c>
      <c r="Y725" s="23">
        <f t="shared" si="537"/>
        <v>4073518.0796949514</v>
      </c>
      <c r="Z725" s="3">
        <f t="shared" si="538"/>
        <v>4644.6158958270662</v>
      </c>
      <c r="AA725" s="23">
        <f t="shared" si="539"/>
        <v>20241960.106181726</v>
      </c>
      <c r="AB725" s="26">
        <f t="shared" si="556"/>
        <v>42429655.965750001</v>
      </c>
      <c r="AC725" s="23">
        <f t="shared" si="557"/>
        <v>47232866.965749994</v>
      </c>
      <c r="AD725" s="23">
        <f t="shared" si="563"/>
        <v>4803211</v>
      </c>
      <c r="AE725" s="24">
        <f t="shared" si="524"/>
        <v>42429655.965749994</v>
      </c>
      <c r="AF725" s="3">
        <f t="shared" si="558"/>
        <v>0</v>
      </c>
      <c r="AG725" s="2">
        <f t="shared" si="540"/>
        <v>3.160191333996986E-3</v>
      </c>
      <c r="AH725" s="2">
        <f t="shared" si="541"/>
        <v>7.0477007947724974</v>
      </c>
      <c r="AI725" s="23">
        <f t="shared" si="564"/>
        <v>163241487.14393264</v>
      </c>
      <c r="AJ725" s="23">
        <f t="shared" si="542"/>
        <v>124000.09617857783</v>
      </c>
      <c r="AK725" s="23">
        <f t="shared" si="543"/>
        <v>0</v>
      </c>
      <c r="AL725" s="23">
        <f t="shared" si="568"/>
        <v>0</v>
      </c>
      <c r="AM725" s="23">
        <f t="shared" si="569"/>
        <v>0</v>
      </c>
      <c r="AN725" s="16">
        <f t="shared" si="559"/>
        <v>0</v>
      </c>
      <c r="AO725" s="23">
        <f t="shared" si="560"/>
        <v>0</v>
      </c>
      <c r="AP725" s="22">
        <f t="shared" si="561"/>
        <v>0</v>
      </c>
      <c r="AQ725" s="30">
        <f t="shared" si="544"/>
        <v>72932980.382303149</v>
      </c>
      <c r="AR725" s="28">
        <f t="shared" si="545"/>
        <v>1106425.7306231821</v>
      </c>
      <c r="AS725" s="25">
        <f t="shared" si="546"/>
        <v>59026819.360926792</v>
      </c>
      <c r="AT725" s="32">
        <f t="shared" si="547"/>
        <v>9289.2317916541324</v>
      </c>
      <c r="AU725" s="23">
        <f t="shared" si="548"/>
        <v>9289.2317916541324</v>
      </c>
      <c r="AV725" s="22">
        <f t="shared" si="549"/>
        <v>8506618.2882740293</v>
      </c>
      <c r="AW725" s="31">
        <f t="shared" si="562"/>
        <v>72932980.382303089</v>
      </c>
    </row>
    <row r="726" spans="1:53" x14ac:dyDescent="0.25">
      <c r="A726">
        <f t="shared" si="523"/>
        <v>383</v>
      </c>
      <c r="B726" t="s">
        <v>6</v>
      </c>
      <c r="C726" s="27">
        <f t="shared" si="527"/>
        <v>0</v>
      </c>
      <c r="D726" s="27">
        <f t="shared" si="550"/>
        <v>0</v>
      </c>
      <c r="E726" s="27" t="b">
        <f t="shared" si="526"/>
        <v>0</v>
      </c>
      <c r="F726" s="29">
        <f t="shared" si="528"/>
        <v>0</v>
      </c>
      <c r="G726" s="27">
        <f t="shared" si="551"/>
        <v>0</v>
      </c>
      <c r="H726" s="22">
        <f t="shared" si="529"/>
        <v>869685143.96659434</v>
      </c>
      <c r="I726" s="23">
        <f t="shared" si="530"/>
        <v>128640946.02937596</v>
      </c>
      <c r="J726" s="23">
        <f t="shared" si="531"/>
        <v>516</v>
      </c>
      <c r="K726" s="19">
        <f t="shared" si="552"/>
        <v>13.112571410524248</v>
      </c>
      <c r="L726" s="16">
        <f t="shared" si="532"/>
        <v>6.1664257081398128</v>
      </c>
      <c r="M726" s="23">
        <f>M725-IF($B726="B",(Percent_Rent_In_Elsies*2.49%/12 * H725)/K725,0)+IF($B726="D",N726,0)+IF(B726="D",AK725)+IF(B726="C",F725*90%)-(Y726-Y725)-IF($B726="A",Q725/K725) + IF($B726="A",Q725/K725)</f>
        <v>-4288816.3085755026</v>
      </c>
      <c r="N726" s="23">
        <f t="shared" si="533"/>
        <v>0</v>
      </c>
      <c r="O726" s="22">
        <f t="shared" si="534"/>
        <v>0</v>
      </c>
      <c r="P726" s="22">
        <f t="shared" si="565"/>
        <v>0</v>
      </c>
      <c r="Q726" s="22">
        <f t="shared" si="566"/>
        <v>0</v>
      </c>
      <c r="R726" s="22">
        <f t="shared" si="535"/>
        <v>4103990.4349060226</v>
      </c>
      <c r="S726" s="16">
        <f t="shared" si="525"/>
        <v>0</v>
      </c>
      <c r="T726" s="15">
        <f t="shared" si="536"/>
        <v>0</v>
      </c>
      <c r="U726" s="23">
        <f t="shared" si="553"/>
        <v>910897.70006290101</v>
      </c>
      <c r="V726" s="23">
        <f t="shared" si="554"/>
        <v>0</v>
      </c>
      <c r="W726" s="23">
        <f t="shared" si="567"/>
        <v>16751.223263558695</v>
      </c>
      <c r="X726" s="23">
        <f t="shared" si="555"/>
        <v>21475345.165122367</v>
      </c>
      <c r="Y726" s="23">
        <f t="shared" si="537"/>
        <v>4073518.0796949514</v>
      </c>
      <c r="Z726" s="3">
        <f t="shared" si="538"/>
        <v>0</v>
      </c>
      <c r="AA726" s="23">
        <f t="shared" si="539"/>
        <v>20241960.106181726</v>
      </c>
      <c r="AB726" s="26">
        <f t="shared" si="556"/>
        <v>42429655.965750001</v>
      </c>
      <c r="AC726" s="23">
        <f t="shared" si="557"/>
        <v>47232866.965749994</v>
      </c>
      <c r="AD726" s="23">
        <f t="shared" si="563"/>
        <v>4803211</v>
      </c>
      <c r="AE726" s="24">
        <f t="shared" si="524"/>
        <v>42429655.965749994</v>
      </c>
      <c r="AF726" s="3">
        <f t="shared" si="558"/>
        <v>0</v>
      </c>
      <c r="AG726" s="2">
        <f t="shared" si="540"/>
        <v>0</v>
      </c>
      <c r="AH726" s="2">
        <f t="shared" si="541"/>
        <v>8.1988422877491196</v>
      </c>
      <c r="AI726" s="23">
        <f t="shared" si="564"/>
        <v>189588676.70092207</v>
      </c>
      <c r="AJ726" s="23">
        <f t="shared" si="542"/>
        <v>106767.7693542511</v>
      </c>
      <c r="AK726" s="23">
        <f t="shared" si="543"/>
        <v>0</v>
      </c>
      <c r="AL726" s="23">
        <f t="shared" si="568"/>
        <v>0</v>
      </c>
      <c r="AM726" s="23">
        <f t="shared" si="569"/>
        <v>0</v>
      </c>
      <c r="AN726" s="16">
        <f t="shared" si="559"/>
        <v>0</v>
      </c>
      <c r="AO726" s="23">
        <f t="shared" si="560"/>
        <v>0</v>
      </c>
      <c r="AP726" s="22">
        <f t="shared" si="561"/>
        <v>0</v>
      </c>
      <c r="AQ726" s="30">
        <f t="shared" si="544"/>
        <v>72744042.94129768</v>
      </c>
      <c r="AR726" s="28">
        <f t="shared" si="545"/>
        <v>1106614.8571907552</v>
      </c>
      <c r="AS726" s="25">
        <f t="shared" si="546"/>
        <v>59026819.360926792</v>
      </c>
      <c r="AT726" s="32">
        <f t="shared" si="547"/>
        <v>0</v>
      </c>
      <c r="AU726" s="23">
        <f t="shared" si="548"/>
        <v>0</v>
      </c>
      <c r="AV726" s="22">
        <f t="shared" si="549"/>
        <v>8506618.2882740293</v>
      </c>
      <c r="AW726" s="31">
        <f t="shared" si="562"/>
        <v>72744042.941297606</v>
      </c>
    </row>
    <row r="727" spans="1:53" x14ac:dyDescent="0.25">
      <c r="A727">
        <f t="shared" si="523"/>
        <v>383</v>
      </c>
      <c r="B727" t="s">
        <v>7</v>
      </c>
      <c r="C727" s="27">
        <f t="shared" si="527"/>
        <v>0</v>
      </c>
      <c r="D727" s="27">
        <f t="shared" si="550"/>
        <v>1106614.8571907552</v>
      </c>
      <c r="E727" s="27" t="b">
        <f t="shared" si="526"/>
        <v>0</v>
      </c>
      <c r="F727" s="29">
        <f t="shared" si="528"/>
        <v>84393.428454664332</v>
      </c>
      <c r="G727" s="27">
        <f t="shared" si="551"/>
        <v>0</v>
      </c>
      <c r="H727" s="22">
        <f t="shared" si="529"/>
        <v>870791758.82378507</v>
      </c>
      <c r="I727" s="23">
        <f t="shared" si="530"/>
        <v>128820404.09950724</v>
      </c>
      <c r="J727" s="23">
        <f t="shared" si="531"/>
        <v>516</v>
      </c>
      <c r="K727" s="19">
        <f t="shared" si="552"/>
        <v>13.112571410524248</v>
      </c>
      <c r="L727" s="16">
        <f t="shared" si="532"/>
        <v>6.1664257081398128</v>
      </c>
      <c r="M727" s="23">
        <f>M726-IF($B727="B",(Percent_Rent_In_Elsies*2.49%/12 * H726)/K726,0)+IF($B727="D",N727,0)+IF(B727="D",AK726)+IF(B727="C",F726*90%)-(Y727-Y726)-IF($B727="A",Q726/K726) + IF($B727="A",Q726/K726)</f>
        <v>-4357628.0090891905</v>
      </c>
      <c r="N727" s="23">
        <f t="shared" si="533"/>
        <v>0</v>
      </c>
      <c r="O727" s="22">
        <f t="shared" si="534"/>
        <v>0</v>
      </c>
      <c r="P727" s="22">
        <f t="shared" si="565"/>
        <v>0</v>
      </c>
      <c r="Q727" s="22">
        <f t="shared" si="566"/>
        <v>0</v>
      </c>
      <c r="R727" s="22">
        <f t="shared" si="535"/>
        <v>3761991.2319971872</v>
      </c>
      <c r="S727" s="16">
        <f t="shared" si="525"/>
        <v>341999.2029088352</v>
      </c>
      <c r="T727" s="15">
        <f t="shared" si="536"/>
        <v>0</v>
      </c>
      <c r="U727" s="23">
        <f t="shared" si="553"/>
        <v>834989.55839099258</v>
      </c>
      <c r="V727" s="23">
        <f t="shared" si="554"/>
        <v>75908.141671908423</v>
      </c>
      <c r="W727" s="23">
        <f t="shared" si="567"/>
        <v>16751.223263558695</v>
      </c>
      <c r="X727" s="23">
        <f t="shared" si="555"/>
        <v>21475345.165122367</v>
      </c>
      <c r="Y727" s="23">
        <f t="shared" si="537"/>
        <v>4073518.0796949514</v>
      </c>
      <c r="Z727" s="3">
        <f t="shared" si="538"/>
        <v>0</v>
      </c>
      <c r="AA727" s="23">
        <f t="shared" si="539"/>
        <v>20241960.106181726</v>
      </c>
      <c r="AB727" s="26">
        <f t="shared" si="556"/>
        <v>42429655.965750009</v>
      </c>
      <c r="AC727" s="23">
        <f t="shared" si="557"/>
        <v>47232866.965749994</v>
      </c>
      <c r="AD727" s="23">
        <f t="shared" si="563"/>
        <v>4803211</v>
      </c>
      <c r="AE727" s="24">
        <f t="shared" si="524"/>
        <v>42429655.965749994</v>
      </c>
      <c r="AF727" s="3">
        <f t="shared" si="558"/>
        <v>0</v>
      </c>
      <c r="AG727" s="2">
        <f t="shared" si="540"/>
        <v>0</v>
      </c>
      <c r="AH727" s="2">
        <f t="shared" si="541"/>
        <v>8.2092747537402087</v>
      </c>
      <c r="AI727" s="23">
        <f t="shared" si="564"/>
        <v>189588676.70092207</v>
      </c>
      <c r="AJ727" s="23">
        <f t="shared" si="542"/>
        <v>106767.7693542511</v>
      </c>
      <c r="AK727" s="23">
        <f t="shared" si="543"/>
        <v>0</v>
      </c>
      <c r="AL727" s="23">
        <f t="shared" si="568"/>
        <v>30591752.718816966</v>
      </c>
      <c r="AM727" s="23">
        <f t="shared" si="569"/>
        <v>489931979763.74005</v>
      </c>
      <c r="AN727" s="16">
        <f t="shared" si="559"/>
        <v>0</v>
      </c>
      <c r="AO727" s="23">
        <f t="shared" si="560"/>
        <v>68811.700513687974</v>
      </c>
      <c r="AP727" s="22">
        <f t="shared" si="561"/>
        <v>902298.33686534176</v>
      </c>
      <c r="AQ727" s="30">
        <f t="shared" si="544"/>
        <v>75647584.936355755</v>
      </c>
      <c r="AR727" s="28">
        <f t="shared" si="545"/>
        <v>2001243.6581927417</v>
      </c>
      <c r="AS727" s="25">
        <f t="shared" si="546"/>
        <v>60133434.21811755</v>
      </c>
      <c r="AT727" s="32">
        <f t="shared" si="547"/>
        <v>0</v>
      </c>
      <c r="AU727" s="23">
        <f t="shared" si="548"/>
        <v>0</v>
      </c>
      <c r="AV727" s="22">
        <f t="shared" si="549"/>
        <v>8506618.2882740293</v>
      </c>
      <c r="AW727" s="31">
        <f t="shared" si="562"/>
        <v>75647584.93635568</v>
      </c>
    </row>
    <row r="728" spans="1:53" x14ac:dyDescent="0.25">
      <c r="A728">
        <f t="shared" si="523"/>
        <v>383</v>
      </c>
      <c r="B728" t="s">
        <v>8</v>
      </c>
      <c r="C728" s="27">
        <f t="shared" si="527"/>
        <v>0</v>
      </c>
      <c r="D728" s="27">
        <f t="shared" si="550"/>
        <v>0</v>
      </c>
      <c r="E728" s="27" t="b">
        <f t="shared" si="526"/>
        <v>0</v>
      </c>
      <c r="F728" s="29">
        <f t="shared" si="528"/>
        <v>0</v>
      </c>
      <c r="G728" s="27">
        <f t="shared" si="551"/>
        <v>0</v>
      </c>
      <c r="H728" s="22">
        <f t="shared" si="529"/>
        <v>870791758.82378507</v>
      </c>
      <c r="I728" s="23">
        <f t="shared" si="530"/>
        <v>128820404.09950724</v>
      </c>
      <c r="J728" s="23">
        <f t="shared" si="531"/>
        <v>516</v>
      </c>
      <c r="K728" s="19">
        <f t="shared" si="552"/>
        <v>13.112571410524248</v>
      </c>
      <c r="L728" s="16">
        <f t="shared" si="532"/>
        <v>6.1664257081398128</v>
      </c>
      <c r="M728" s="23">
        <f>M727-IF($B728="B",(Percent_Rent_In_Elsies*2.49%/12 * H727)/K727,0)+IF($B728="D",N728,0)+IF(B728="D",AK727)+IF(B728="C",F727*90%)-(Y728-Y727)-IF($B728="A",Q727/K727) + IF($B728="A",Q727/K727)</f>
        <v>-4358042.8635115065</v>
      </c>
      <c r="N728" s="23">
        <f t="shared" si="533"/>
        <v>0</v>
      </c>
      <c r="O728" s="22">
        <f t="shared" si="534"/>
        <v>0</v>
      </c>
      <c r="P728" s="22">
        <f t="shared" si="565"/>
        <v>0</v>
      </c>
      <c r="Q728" s="22">
        <f t="shared" si="566"/>
        <v>0</v>
      </c>
      <c r="R728" s="22">
        <f t="shared" si="535"/>
        <v>4664289.5688625295</v>
      </c>
      <c r="S728" s="16">
        <f t="shared" si="525"/>
        <v>341999.2029088352</v>
      </c>
      <c r="T728" s="15">
        <f t="shared" si="536"/>
        <v>0</v>
      </c>
      <c r="U728" s="23">
        <f t="shared" si="553"/>
        <v>912240.60175014706</v>
      </c>
      <c r="V728" s="23">
        <f t="shared" si="554"/>
        <v>75908.141671908423</v>
      </c>
      <c r="W728" s="23">
        <f t="shared" si="567"/>
        <v>16751.223263558695</v>
      </c>
      <c r="X728" s="23">
        <f t="shared" si="555"/>
        <v>21475345.165122367</v>
      </c>
      <c r="Y728" s="23">
        <f t="shared" si="537"/>
        <v>4149887.019726465</v>
      </c>
      <c r="Z728" s="3">
        <f t="shared" si="538"/>
        <v>0</v>
      </c>
      <c r="AA728" s="23">
        <f t="shared" si="539"/>
        <v>20241960.106181726</v>
      </c>
      <c r="AB728" s="26">
        <f t="shared" si="556"/>
        <v>42514049.394204676</v>
      </c>
      <c r="AC728" s="23">
        <f t="shared" si="557"/>
        <v>47317260.394204661</v>
      </c>
      <c r="AD728" s="23">
        <f t="shared" si="563"/>
        <v>4803211</v>
      </c>
      <c r="AE728" s="24">
        <f t="shared" si="524"/>
        <v>42514049.394204661</v>
      </c>
      <c r="AF728" s="3">
        <f t="shared" si="558"/>
        <v>17117302.301610857</v>
      </c>
      <c r="AG728" s="2">
        <f t="shared" si="540"/>
        <v>0</v>
      </c>
      <c r="AH728" s="2">
        <f t="shared" si="541"/>
        <v>8.1929787562648677</v>
      </c>
      <c r="AI728" s="23">
        <f t="shared" si="564"/>
        <v>189588676.70092207</v>
      </c>
      <c r="AJ728" s="23">
        <f t="shared" si="542"/>
        <v>106767.7693542511</v>
      </c>
      <c r="AK728" s="23">
        <f t="shared" si="543"/>
        <v>-468533.33622291934</v>
      </c>
      <c r="AL728" s="23">
        <f t="shared" si="568"/>
        <v>0</v>
      </c>
      <c r="AM728" s="23">
        <f t="shared" si="569"/>
        <v>0</v>
      </c>
      <c r="AN728" s="16">
        <f t="shared" si="559"/>
        <v>0</v>
      </c>
      <c r="AO728" s="23">
        <f t="shared" si="560"/>
        <v>0</v>
      </c>
      <c r="AP728" s="22">
        <f t="shared" si="561"/>
        <v>0</v>
      </c>
      <c r="AQ728" s="30">
        <f t="shared" si="544"/>
        <v>74935118.625924915</v>
      </c>
      <c r="AR728" s="28">
        <f t="shared" si="545"/>
        <v>1288777.3477619037</v>
      </c>
      <c r="AS728" s="25">
        <f t="shared" si="546"/>
        <v>60133434.21811755</v>
      </c>
      <c r="AT728" s="32">
        <f t="shared" si="547"/>
        <v>0</v>
      </c>
      <c r="AU728" s="23">
        <f t="shared" si="548"/>
        <v>0</v>
      </c>
      <c r="AV728" s="22">
        <f t="shared" si="549"/>
        <v>8506618.2882740293</v>
      </c>
      <c r="AW728" s="31">
        <f t="shared" si="562"/>
        <v>74935118.625924855</v>
      </c>
    </row>
    <row r="729" spans="1:53" x14ac:dyDescent="0.25">
      <c r="A729" s="21">
        <f t="shared" si="523"/>
        <v>383</v>
      </c>
      <c r="B729" s="21" t="s">
        <v>9</v>
      </c>
      <c r="C729" s="27">
        <f t="shared" si="527"/>
        <v>0</v>
      </c>
      <c r="D729" s="27">
        <f t="shared" si="550"/>
        <v>0</v>
      </c>
      <c r="E729" s="27" t="b">
        <f t="shared" si="526"/>
        <v>0</v>
      </c>
      <c r="F729" s="29">
        <f t="shared" si="528"/>
        <v>0</v>
      </c>
      <c r="G729" s="27">
        <f t="shared" si="551"/>
        <v>0</v>
      </c>
      <c r="H729" s="22">
        <f t="shared" si="529"/>
        <v>870791758.82378507</v>
      </c>
      <c r="I729" s="23">
        <f t="shared" si="530"/>
        <v>128820404.09950724</v>
      </c>
      <c r="J729" s="23">
        <f t="shared" si="531"/>
        <v>516</v>
      </c>
      <c r="K729" s="19">
        <f t="shared" si="552"/>
        <v>13.112571410524248</v>
      </c>
      <c r="L729" s="16">
        <f t="shared" si="532"/>
        <v>6.1664257081398128</v>
      </c>
      <c r="M729" s="23">
        <f>M728-IF($B729="B",(Percent_Rent_In_Elsies*2.49%/12 * H728)/K728,0)+IF($B729="D",N729,0)+IF(B729="D",AK728)+IF(B729="C",F728*90%)-(Y729-Y728)-IF($B729="A",Q728/K728) + IF($B729="A",Q728/K728)</f>
        <v>-4826576.1997344261</v>
      </c>
      <c r="N729" s="23">
        <f t="shared" si="533"/>
        <v>0</v>
      </c>
      <c r="O729" s="22">
        <f t="shared" si="534"/>
        <v>216626.99953461211</v>
      </c>
      <c r="P729" s="22">
        <f t="shared" si="565"/>
        <v>0</v>
      </c>
      <c r="Q729" s="22">
        <f t="shared" si="566"/>
        <v>0</v>
      </c>
      <c r="R729" s="22">
        <f t="shared" si="535"/>
        <v>4664289.5688625295</v>
      </c>
      <c r="S729" s="16">
        <f t="shared" si="525"/>
        <v>0</v>
      </c>
      <c r="T729" s="15">
        <f t="shared" si="536"/>
        <v>125372.20337422309</v>
      </c>
      <c r="U729" s="23">
        <f t="shared" si="553"/>
        <v>912240.60175014706</v>
      </c>
      <c r="V729" s="23">
        <f t="shared" si="554"/>
        <v>0</v>
      </c>
      <c r="W729" s="23">
        <f t="shared" si="567"/>
        <v>92659.364935467122</v>
      </c>
      <c r="X729" s="23">
        <f t="shared" si="555"/>
        <v>21475345.165122367</v>
      </c>
      <c r="Y729" s="23">
        <f t="shared" si="537"/>
        <v>4149887.019726465</v>
      </c>
      <c r="Z729" s="3">
        <f t="shared" si="538"/>
        <v>0</v>
      </c>
      <c r="AA729" s="23">
        <f t="shared" si="539"/>
        <v>20710493.442404646</v>
      </c>
      <c r="AB729" s="26">
        <f t="shared" si="556"/>
        <v>42514049.394204669</v>
      </c>
      <c r="AC729" s="23">
        <f t="shared" si="557"/>
        <v>47317260.394204661</v>
      </c>
      <c r="AD729" s="23">
        <f t="shared" si="563"/>
        <v>4803211</v>
      </c>
      <c r="AE729" s="24">
        <f t="shared" si="524"/>
        <v>42514049.394204661</v>
      </c>
      <c r="AF729" s="3">
        <f t="shared" si="558"/>
        <v>0</v>
      </c>
      <c r="AG729" s="2">
        <f t="shared" si="540"/>
        <v>0</v>
      </c>
      <c r="AH729" s="2">
        <f t="shared" si="541"/>
        <v>8.1929787562648677</v>
      </c>
      <c r="AI729" s="23">
        <f t="shared" si="564"/>
        <v>193977017.29337507</v>
      </c>
      <c r="AJ729" s="23">
        <f t="shared" si="542"/>
        <v>106767.7693542511</v>
      </c>
      <c r="AK729" s="23">
        <f t="shared" si="543"/>
        <v>0</v>
      </c>
      <c r="AL729" s="23">
        <f t="shared" si="568"/>
        <v>0</v>
      </c>
      <c r="AM729" s="23">
        <f t="shared" si="569"/>
        <v>0</v>
      </c>
      <c r="AN729" s="16">
        <f t="shared" si="559"/>
        <v>0</v>
      </c>
      <c r="AO729" s="23">
        <f t="shared" si="560"/>
        <v>0</v>
      </c>
      <c r="AP729" s="22">
        <f t="shared" si="561"/>
        <v>0</v>
      </c>
      <c r="AQ729" s="30">
        <f t="shared" si="544"/>
        <v>74935118.625924915</v>
      </c>
      <c r="AR729" s="28">
        <f t="shared" si="545"/>
        <v>1288777.3477619037</v>
      </c>
      <c r="AS729" s="25">
        <f t="shared" si="546"/>
        <v>60133434.21811755</v>
      </c>
      <c r="AT729" s="32">
        <f t="shared" si="547"/>
        <v>0</v>
      </c>
      <c r="AU729" s="23">
        <f t="shared" si="548"/>
        <v>0</v>
      </c>
      <c r="AV729" s="22">
        <f t="shared" si="549"/>
        <v>8506618.2882740293</v>
      </c>
      <c r="AW729" s="31">
        <f t="shared" si="562"/>
        <v>74935118.625924855</v>
      </c>
      <c r="AX729" s="21"/>
      <c r="AY729" s="21"/>
      <c r="AZ729" s="21"/>
      <c r="BA729" s="21"/>
    </row>
    <row r="730" spans="1:53" x14ac:dyDescent="0.25">
      <c r="A730" s="21">
        <f t="shared" ref="A730:A793" si="570">A725+1</f>
        <v>383</v>
      </c>
      <c r="B730" s="21" t="s">
        <v>28</v>
      </c>
      <c r="C730" s="27">
        <f t="shared" si="527"/>
        <v>0</v>
      </c>
      <c r="D730" s="27">
        <f t="shared" si="550"/>
        <v>0</v>
      </c>
      <c r="E730" s="27" t="b">
        <f t="shared" si="526"/>
        <v>0</v>
      </c>
      <c r="F730" s="29">
        <f t="shared" si="528"/>
        <v>0</v>
      </c>
      <c r="G730" s="27">
        <f t="shared" si="551"/>
        <v>0</v>
      </c>
      <c r="H730" s="22">
        <f t="shared" si="529"/>
        <v>870791758.82378507</v>
      </c>
      <c r="I730" s="23">
        <f t="shared" si="530"/>
        <v>128820404.09950724</v>
      </c>
      <c r="J730" s="23">
        <f t="shared" si="531"/>
        <v>516</v>
      </c>
      <c r="K730" s="19">
        <f t="shared" si="552"/>
        <v>13.112571410524248</v>
      </c>
      <c r="L730" s="16">
        <f t="shared" si="532"/>
        <v>6.1664257081398128</v>
      </c>
      <c r="M730" s="23">
        <f>M729-IF($B730="B",(Percent_Rent_In_Elsies*2.49%/12 * H729)/K729,0)+IF($B730="D",N730,0)+IF(B730="D",AK729)+IF(B730="C",F729*90%)-(Y730-Y729)-IF($B730="A",Q729/K729) + IF($B730="A",Q729/K729)</f>
        <v>-4826576.1997344261</v>
      </c>
      <c r="N730" s="23">
        <f t="shared" si="533"/>
        <v>0</v>
      </c>
      <c r="O730" s="22">
        <f t="shared" si="534"/>
        <v>0</v>
      </c>
      <c r="P730" s="22">
        <f t="shared" si="565"/>
        <v>0</v>
      </c>
      <c r="Q730" s="22">
        <f t="shared" si="566"/>
        <v>216626.99953461211</v>
      </c>
      <c r="R730" s="22">
        <f t="shared" si="535"/>
        <v>4664289.5688625295</v>
      </c>
      <c r="S730" s="16">
        <f t="shared" si="525"/>
        <v>0</v>
      </c>
      <c r="T730" s="15">
        <f t="shared" si="536"/>
        <v>0</v>
      </c>
      <c r="U730" s="23">
        <f t="shared" si="553"/>
        <v>912240.60175014706</v>
      </c>
      <c r="V730" s="23">
        <f t="shared" si="554"/>
        <v>0</v>
      </c>
      <c r="W730" s="23">
        <f t="shared" si="567"/>
        <v>0</v>
      </c>
      <c r="X730" s="23">
        <f t="shared" si="555"/>
        <v>21475345.165122367</v>
      </c>
      <c r="Y730" s="23">
        <f t="shared" si="537"/>
        <v>4149887.019726465</v>
      </c>
      <c r="Z730" s="3">
        <f t="shared" si="538"/>
        <v>4632.9682467733574</v>
      </c>
      <c r="AA730" s="23">
        <f t="shared" si="539"/>
        <v>20779987.966106247</v>
      </c>
      <c r="AB730" s="26">
        <f t="shared" si="556"/>
        <v>42514049.394204669</v>
      </c>
      <c r="AC730" s="23">
        <f t="shared" si="557"/>
        <v>47317260.394204661</v>
      </c>
      <c r="AD730" s="23">
        <f t="shared" si="563"/>
        <v>4803211</v>
      </c>
      <c r="AE730" s="24">
        <f t="shared" si="524"/>
        <v>42514049.394204661</v>
      </c>
      <c r="AF730" s="3">
        <f t="shared" si="558"/>
        <v>0</v>
      </c>
      <c r="AG730" s="2">
        <f t="shared" si="540"/>
        <v>3.2479194432435978E-3</v>
      </c>
      <c r="AH730" s="2">
        <f t="shared" si="541"/>
        <v>8.1929787562648677</v>
      </c>
      <c r="AI730" s="23">
        <f t="shared" si="564"/>
        <v>194627911.51100194</v>
      </c>
      <c r="AJ730" s="23">
        <f t="shared" si="542"/>
        <v>106767.7693542511</v>
      </c>
      <c r="AK730" s="23">
        <f t="shared" si="543"/>
        <v>0</v>
      </c>
      <c r="AL730" s="23">
        <f t="shared" si="568"/>
        <v>0</v>
      </c>
      <c r="AM730" s="23">
        <f t="shared" si="569"/>
        <v>0</v>
      </c>
      <c r="AN730" s="16">
        <f t="shared" si="559"/>
        <v>0</v>
      </c>
      <c r="AO730" s="23">
        <f t="shared" si="560"/>
        <v>0</v>
      </c>
      <c r="AP730" s="22">
        <f t="shared" si="561"/>
        <v>0</v>
      </c>
      <c r="AQ730" s="30">
        <f t="shared" si="544"/>
        <v>74935118.625924915</v>
      </c>
      <c r="AR730" s="28">
        <f t="shared" si="545"/>
        <v>1288777.3477619037</v>
      </c>
      <c r="AS730" s="25">
        <f t="shared" si="546"/>
        <v>60133434.21811755</v>
      </c>
      <c r="AT730" s="32">
        <f t="shared" si="547"/>
        <v>9265.9364935467147</v>
      </c>
      <c r="AU730" s="23">
        <f t="shared" si="548"/>
        <v>9265.9364935467147</v>
      </c>
      <c r="AV730" s="22">
        <f t="shared" si="549"/>
        <v>8631990.4916482531</v>
      </c>
      <c r="AW730" s="31">
        <f t="shared" si="562"/>
        <v>74935118.625924855</v>
      </c>
      <c r="AX730" s="21"/>
      <c r="AY730" s="21"/>
      <c r="AZ730" s="21"/>
      <c r="BA730" s="21"/>
    </row>
    <row r="731" spans="1:53" x14ac:dyDescent="0.25">
      <c r="A731">
        <f t="shared" si="570"/>
        <v>384</v>
      </c>
      <c r="B731" t="s">
        <v>6</v>
      </c>
      <c r="C731" s="27">
        <f t="shared" si="527"/>
        <v>0</v>
      </c>
      <c r="D731" s="27">
        <f t="shared" si="550"/>
        <v>0</v>
      </c>
      <c r="E731" s="27" t="b">
        <f t="shared" si="526"/>
        <v>0</v>
      </c>
      <c r="F731" s="29">
        <f t="shared" si="528"/>
        <v>0</v>
      </c>
      <c r="G731" s="27">
        <f t="shared" si="551"/>
        <v>0</v>
      </c>
      <c r="H731" s="22">
        <f t="shared" si="529"/>
        <v>1013023183.5839944</v>
      </c>
      <c r="I731" s="23">
        <f t="shared" si="530"/>
        <v>128820404.09950724</v>
      </c>
      <c r="J731" s="23">
        <f t="shared" si="531"/>
        <v>546</v>
      </c>
      <c r="K731" s="19">
        <f t="shared" si="552"/>
        <v>15.228941523153935</v>
      </c>
      <c r="L731" s="16">
        <f t="shared" si="532"/>
        <v>7.173623474149208</v>
      </c>
      <c r="M731" s="23">
        <f>M730-IF($B731="B",(Percent_Rent_In_Elsies*2.49%/12 * H730)/K730,0)+IF($B731="D",N731,0)+IF(B731="D",AK730)+IF(B731="C",F730*90%)-(Y731-Y730)-IF($B731="A",Q730/K730) + IF($B731="A",Q730/K730)</f>
        <v>-4826576.1997344261</v>
      </c>
      <c r="N731" s="23">
        <f t="shared" si="533"/>
        <v>0</v>
      </c>
      <c r="O731" s="22">
        <f t="shared" si="534"/>
        <v>0</v>
      </c>
      <c r="P731" s="22">
        <f t="shared" si="565"/>
        <v>0</v>
      </c>
      <c r="Q731" s="22">
        <f t="shared" si="566"/>
        <v>0</v>
      </c>
      <c r="R731" s="22">
        <f t="shared" si="535"/>
        <v>4664289.5688625295</v>
      </c>
      <c r="S731" s="16">
        <f t="shared" si="525"/>
        <v>0</v>
      </c>
      <c r="T731" s="15">
        <f t="shared" si="536"/>
        <v>0</v>
      </c>
      <c r="U731" s="23">
        <f t="shared" si="553"/>
        <v>912240.60175014706</v>
      </c>
      <c r="V731" s="23">
        <f t="shared" si="554"/>
        <v>0</v>
      </c>
      <c r="W731" s="23">
        <f t="shared" si="567"/>
        <v>16520.558230153518</v>
      </c>
      <c r="X731" s="23">
        <f t="shared" si="555"/>
        <v>21481989.448126078</v>
      </c>
      <c r="Y731" s="23">
        <f t="shared" si="537"/>
        <v>4149887.019726465</v>
      </c>
      <c r="Z731" s="3">
        <f t="shared" si="538"/>
        <v>0</v>
      </c>
      <c r="AA731" s="23">
        <f t="shared" si="539"/>
        <v>20779987.966106247</v>
      </c>
      <c r="AB731" s="26">
        <f t="shared" si="556"/>
        <v>42514049.394204669</v>
      </c>
      <c r="AC731" s="23">
        <f t="shared" si="557"/>
        <v>47317260.394204661</v>
      </c>
      <c r="AD731" s="23">
        <f t="shared" si="563"/>
        <v>4803211</v>
      </c>
      <c r="AE731" s="24">
        <f t="shared" si="524"/>
        <v>42514049.394204661</v>
      </c>
      <c r="AF731" s="3">
        <f t="shared" si="558"/>
        <v>0</v>
      </c>
      <c r="AG731" s="2">
        <f t="shared" si="540"/>
        <v>0</v>
      </c>
      <c r="AH731" s="2">
        <f t="shared" si="541"/>
        <v>9.5311850836969256</v>
      </c>
      <c r="AI731" s="23">
        <f t="shared" si="564"/>
        <v>226040872.56262463</v>
      </c>
      <c r="AJ731" s="23">
        <f t="shared" si="542"/>
        <v>91930.223638422511</v>
      </c>
      <c r="AK731" s="23">
        <f t="shared" si="543"/>
        <v>0</v>
      </c>
      <c r="AL731" s="23">
        <f t="shared" si="568"/>
        <v>0</v>
      </c>
      <c r="AM731" s="23">
        <f t="shared" si="569"/>
        <v>0</v>
      </c>
      <c r="AN731" s="16">
        <f t="shared" si="559"/>
        <v>0</v>
      </c>
      <c r="AO731" s="23">
        <f t="shared" si="560"/>
        <v>0</v>
      </c>
      <c r="AP731" s="22">
        <f t="shared" si="561"/>
        <v>0</v>
      </c>
      <c r="AQ731" s="30">
        <f t="shared" si="544"/>
        <v>74718708.253389835</v>
      </c>
      <c r="AR731" s="28">
        <f t="shared" si="545"/>
        <v>1288993.9747614383</v>
      </c>
      <c r="AS731" s="25">
        <f t="shared" si="546"/>
        <v>60133434.21811755</v>
      </c>
      <c r="AT731" s="32">
        <f t="shared" si="547"/>
        <v>0</v>
      </c>
      <c r="AU731" s="23">
        <f t="shared" si="548"/>
        <v>0</v>
      </c>
      <c r="AV731" s="22">
        <f t="shared" si="549"/>
        <v>8631990.4916482531</v>
      </c>
      <c r="AW731" s="31">
        <f t="shared" si="562"/>
        <v>74718708.253389776</v>
      </c>
    </row>
    <row r="732" spans="1:53" x14ac:dyDescent="0.25">
      <c r="A732">
        <f t="shared" si="570"/>
        <v>384</v>
      </c>
      <c r="B732" t="s">
        <v>7</v>
      </c>
      <c r="C732" s="27">
        <f t="shared" si="527"/>
        <v>0</v>
      </c>
      <c r="D732" s="27">
        <f t="shared" si="550"/>
        <v>1288993.9747614383</v>
      </c>
      <c r="E732" s="27" t="b">
        <f t="shared" si="526"/>
        <v>0</v>
      </c>
      <c r="F732" s="29">
        <f t="shared" si="528"/>
        <v>84641.074548855831</v>
      </c>
      <c r="G732" s="27">
        <f t="shared" si="551"/>
        <v>0</v>
      </c>
      <c r="H732" s="22">
        <f t="shared" si="529"/>
        <v>1014312177.5587559</v>
      </c>
      <c r="I732" s="23">
        <f t="shared" si="530"/>
        <v>129000089.30035539</v>
      </c>
      <c r="J732" s="23">
        <f t="shared" si="531"/>
        <v>546</v>
      </c>
      <c r="K732" s="19">
        <f t="shared" si="552"/>
        <v>15.228941523153935</v>
      </c>
      <c r="L732" s="16">
        <f t="shared" si="532"/>
        <v>7.173623474149208</v>
      </c>
      <c r="M732" s="23">
        <f>M731-IF($B732="B",(Percent_Rent_In_Elsies*2.49%/12 * H731)/K731,0)+IF($B732="D",N732,0)+IF(B732="D",AK731)+IF(B732="C",F731*90%)-(Y732-Y731)-IF($B732="A",Q731/K731) + IF($B732="A",Q731/K731)</f>
        <v>-4895590.2905279621</v>
      </c>
      <c r="N732" s="23">
        <f t="shared" si="533"/>
        <v>0</v>
      </c>
      <c r="O732" s="22">
        <f t="shared" si="534"/>
        <v>0</v>
      </c>
      <c r="P732" s="22">
        <f t="shared" si="565"/>
        <v>0</v>
      </c>
      <c r="Q732" s="22">
        <f t="shared" si="566"/>
        <v>0</v>
      </c>
      <c r="R732" s="22">
        <f t="shared" si="535"/>
        <v>4275598.7714573182</v>
      </c>
      <c r="S732" s="16">
        <f t="shared" si="525"/>
        <v>388690.79740521079</v>
      </c>
      <c r="T732" s="15">
        <f t="shared" si="536"/>
        <v>0</v>
      </c>
      <c r="U732" s="23">
        <f t="shared" si="553"/>
        <v>836220.55160430144</v>
      </c>
      <c r="V732" s="23">
        <f t="shared" si="554"/>
        <v>76020.050145845584</v>
      </c>
      <c r="W732" s="23">
        <f t="shared" si="567"/>
        <v>16520.558230153518</v>
      </c>
      <c r="X732" s="23">
        <f t="shared" si="555"/>
        <v>21481989.448126078</v>
      </c>
      <c r="Y732" s="23">
        <f t="shared" si="537"/>
        <v>4149887.019726465</v>
      </c>
      <c r="Z732" s="3">
        <f t="shared" si="538"/>
        <v>0</v>
      </c>
      <c r="AA732" s="23">
        <f t="shared" si="539"/>
        <v>20779987.966106247</v>
      </c>
      <c r="AB732" s="26">
        <f t="shared" si="556"/>
        <v>42514049.394204669</v>
      </c>
      <c r="AC732" s="23">
        <f t="shared" si="557"/>
        <v>47317260.394204661</v>
      </c>
      <c r="AD732" s="23">
        <f t="shared" si="563"/>
        <v>4803211</v>
      </c>
      <c r="AE732" s="24">
        <f t="shared" si="524"/>
        <v>42514049.394204661</v>
      </c>
      <c r="AF732" s="3">
        <f t="shared" si="558"/>
        <v>0</v>
      </c>
      <c r="AG732" s="2">
        <f t="shared" si="540"/>
        <v>0</v>
      </c>
      <c r="AH732" s="2">
        <f t="shared" si="541"/>
        <v>9.543312782592972</v>
      </c>
      <c r="AI732" s="23">
        <f t="shared" si="564"/>
        <v>226040872.56262463</v>
      </c>
      <c r="AJ732" s="23">
        <f t="shared" si="542"/>
        <v>91930.223638422511</v>
      </c>
      <c r="AK732" s="23">
        <f t="shared" si="543"/>
        <v>0</v>
      </c>
      <c r="AL732" s="23">
        <f t="shared" si="568"/>
        <v>36452195.861702561</v>
      </c>
      <c r="AM732" s="23">
        <f t="shared" si="569"/>
        <v>502658777651.68439</v>
      </c>
      <c r="AN732" s="16">
        <f t="shared" si="559"/>
        <v>0</v>
      </c>
      <c r="AO732" s="23">
        <f t="shared" si="560"/>
        <v>69014.090793535885</v>
      </c>
      <c r="AP732" s="22">
        <f t="shared" si="561"/>
        <v>1051011.5529683942</v>
      </c>
      <c r="AQ732" s="30">
        <f t="shared" si="544"/>
        <v>78100791.73588784</v>
      </c>
      <c r="AR732" s="28">
        <f t="shared" si="545"/>
        <v>2331071.9295296012</v>
      </c>
      <c r="AS732" s="25">
        <f t="shared" si="546"/>
        <v>61422428.192878991</v>
      </c>
      <c r="AT732" s="32">
        <f t="shared" si="547"/>
        <v>0</v>
      </c>
      <c r="AU732" s="23">
        <f t="shared" si="548"/>
        <v>0</v>
      </c>
      <c r="AV732" s="22">
        <f t="shared" si="549"/>
        <v>8631990.4916482531</v>
      </c>
      <c r="AW732" s="31">
        <f t="shared" si="562"/>
        <v>78100791.735887766</v>
      </c>
    </row>
    <row r="733" spans="1:53" s="21" customFormat="1" x14ac:dyDescent="0.25">
      <c r="A733">
        <f t="shared" si="570"/>
        <v>384</v>
      </c>
      <c r="B733" t="s">
        <v>8</v>
      </c>
      <c r="C733" s="27">
        <f t="shared" si="527"/>
        <v>0</v>
      </c>
      <c r="D733" s="27">
        <f t="shared" si="550"/>
        <v>0</v>
      </c>
      <c r="E733" s="27" t="b">
        <f t="shared" si="526"/>
        <v>0</v>
      </c>
      <c r="F733" s="29">
        <f t="shared" si="528"/>
        <v>0</v>
      </c>
      <c r="G733" s="27">
        <f t="shared" si="551"/>
        <v>0</v>
      </c>
      <c r="H733" s="22">
        <f t="shared" si="529"/>
        <v>1014312177.5587559</v>
      </c>
      <c r="I733" s="23">
        <f t="shared" si="530"/>
        <v>129000089.30035539</v>
      </c>
      <c r="J733" s="23">
        <f t="shared" si="531"/>
        <v>546</v>
      </c>
      <c r="K733" s="19">
        <f t="shared" si="552"/>
        <v>15.228941523153935</v>
      </c>
      <c r="L733" s="16">
        <f t="shared" si="532"/>
        <v>7.173623474149208</v>
      </c>
      <c r="M733" s="23">
        <f>M732-IF($B733="B",(Percent_Rent_In_Elsies*2.49%/12 * H732)/K732,0)+IF($B733="D",N733,0)+IF(B733="D",AK732)+IF(B733="C",F732*90%)-(Y733-Y732)-IF($B733="A",Q732/K732) + IF($B733="A",Q732/K732)</f>
        <v>-4908368.4851326477</v>
      </c>
      <c r="N733" s="23">
        <f t="shared" si="533"/>
        <v>0</v>
      </c>
      <c r="O733" s="22">
        <f t="shared" si="534"/>
        <v>0</v>
      </c>
      <c r="P733" s="22">
        <f t="shared" si="565"/>
        <v>0</v>
      </c>
      <c r="Q733" s="22">
        <f t="shared" si="566"/>
        <v>0</v>
      </c>
      <c r="R733" s="22">
        <f t="shared" si="535"/>
        <v>5326610.3244257122</v>
      </c>
      <c r="S733" s="16">
        <f t="shared" si="525"/>
        <v>388690.79740521079</v>
      </c>
      <c r="T733" s="15">
        <f t="shared" si="536"/>
        <v>0</v>
      </c>
      <c r="U733" s="23">
        <f t="shared" si="553"/>
        <v>913698.74985272298</v>
      </c>
      <c r="V733" s="23">
        <f t="shared" si="554"/>
        <v>76020.050145845584</v>
      </c>
      <c r="W733" s="23">
        <f t="shared" si="567"/>
        <v>16520.558230153518</v>
      </c>
      <c r="X733" s="23">
        <f t="shared" si="555"/>
        <v>21481989.448126078</v>
      </c>
      <c r="Y733" s="23">
        <f t="shared" si="537"/>
        <v>4238842.1814251207</v>
      </c>
      <c r="Z733" s="3">
        <f t="shared" si="538"/>
        <v>0</v>
      </c>
      <c r="AA733" s="23">
        <f t="shared" si="539"/>
        <v>20779987.966106247</v>
      </c>
      <c r="AB733" s="26">
        <f t="shared" si="556"/>
        <v>42598690.468753517</v>
      </c>
      <c r="AC733" s="23">
        <f t="shared" si="557"/>
        <v>47401901.468753517</v>
      </c>
      <c r="AD733" s="23">
        <f t="shared" si="563"/>
        <v>4803211</v>
      </c>
      <c r="AE733" s="24">
        <f t="shared" si="524"/>
        <v>42598690.468753517</v>
      </c>
      <c r="AF733" s="3">
        <f t="shared" si="558"/>
        <v>16573620.962993426</v>
      </c>
      <c r="AG733" s="2">
        <f t="shared" si="540"/>
        <v>0</v>
      </c>
      <c r="AH733" s="2">
        <f t="shared" si="541"/>
        <v>9.5243507854098191</v>
      </c>
      <c r="AI733" s="23">
        <f t="shared" si="564"/>
        <v>226040872.56262463</v>
      </c>
      <c r="AJ733" s="23">
        <f t="shared" si="542"/>
        <v>91930.223638422511</v>
      </c>
      <c r="AK733" s="23">
        <f t="shared" si="543"/>
        <v>-480691.36180180061</v>
      </c>
      <c r="AL733" s="23">
        <f t="shared" si="568"/>
        <v>0</v>
      </c>
      <c r="AM733" s="23">
        <f t="shared" si="569"/>
        <v>0</v>
      </c>
      <c r="AN733" s="16">
        <f t="shared" si="559"/>
        <v>0</v>
      </c>
      <c r="AO733" s="23">
        <f t="shared" si="560"/>
        <v>0</v>
      </c>
      <c r="AP733" s="22">
        <f t="shared" si="561"/>
        <v>0</v>
      </c>
      <c r="AQ733" s="30">
        <f t="shared" si="544"/>
        <v>77270905.19008705</v>
      </c>
      <c r="AR733" s="28">
        <f t="shared" si="545"/>
        <v>1501185.383728818</v>
      </c>
      <c r="AS733" s="25">
        <f t="shared" si="546"/>
        <v>61422428.192878991</v>
      </c>
      <c r="AT733" s="32">
        <f t="shared" si="547"/>
        <v>0</v>
      </c>
      <c r="AU733" s="23">
        <f t="shared" si="548"/>
        <v>0</v>
      </c>
      <c r="AV733" s="22">
        <f t="shared" si="549"/>
        <v>8631990.4916482531</v>
      </c>
      <c r="AW733" s="31">
        <f t="shared" si="562"/>
        <v>77270905.190086991</v>
      </c>
      <c r="AX733"/>
      <c r="AY733"/>
      <c r="AZ733"/>
      <c r="BA733"/>
    </row>
    <row r="734" spans="1:53" s="21" customFormat="1" x14ac:dyDescent="0.25">
      <c r="A734" s="21">
        <f t="shared" si="570"/>
        <v>384</v>
      </c>
      <c r="B734" s="21" t="s">
        <v>9</v>
      </c>
      <c r="C734" s="27">
        <f t="shared" si="527"/>
        <v>0</v>
      </c>
      <c r="D734" s="27">
        <f t="shared" si="550"/>
        <v>0</v>
      </c>
      <c r="E734" s="27" t="b">
        <f t="shared" si="526"/>
        <v>0</v>
      </c>
      <c r="F734" s="29">
        <f t="shared" si="528"/>
        <v>0</v>
      </c>
      <c r="G734" s="27">
        <f t="shared" si="551"/>
        <v>0</v>
      </c>
      <c r="H734" s="22">
        <f t="shared" si="529"/>
        <v>1014312177.5587559</v>
      </c>
      <c r="I734" s="23">
        <f t="shared" si="530"/>
        <v>129000089.30035539</v>
      </c>
      <c r="J734" s="23">
        <f t="shared" si="531"/>
        <v>546</v>
      </c>
      <c r="K734" s="19">
        <f t="shared" si="552"/>
        <v>15.228941523153935</v>
      </c>
      <c r="L734" s="16">
        <f t="shared" si="532"/>
        <v>7.173623474149208</v>
      </c>
      <c r="M734" s="23">
        <f>M733-IF($B734="B",(Percent_Rent_In_Elsies*2.49%/12 * H733)/K733,0)+IF($B734="D",N734,0)+IF(B734="D",AK733)+IF(B734="C",F733*90%)-(Y734-Y733)-IF($B734="A",Q733/K733) + IF($B734="A",Q733/K733)</f>
        <v>-5389059.846934448</v>
      </c>
      <c r="N734" s="23">
        <f t="shared" si="533"/>
        <v>0</v>
      </c>
      <c r="O734" s="22">
        <f t="shared" si="534"/>
        <v>249277.54313989388</v>
      </c>
      <c r="P734" s="22">
        <f t="shared" si="565"/>
        <v>0</v>
      </c>
      <c r="Q734" s="22">
        <f t="shared" si="566"/>
        <v>0</v>
      </c>
      <c r="R734" s="22">
        <f t="shared" si="535"/>
        <v>5326610.3244257122</v>
      </c>
      <c r="S734" s="16">
        <f t="shared" si="525"/>
        <v>0</v>
      </c>
      <c r="T734" s="15">
        <f t="shared" si="536"/>
        <v>139413.25426531691</v>
      </c>
      <c r="U734" s="23">
        <f t="shared" si="553"/>
        <v>913698.74985272298</v>
      </c>
      <c r="V734" s="23">
        <f t="shared" si="554"/>
        <v>0</v>
      </c>
      <c r="W734" s="23">
        <f t="shared" si="567"/>
        <v>92540.608375999102</v>
      </c>
      <c r="X734" s="23">
        <f t="shared" si="555"/>
        <v>21481989.448126078</v>
      </c>
      <c r="Y734" s="23">
        <f t="shared" si="537"/>
        <v>4238842.1814251207</v>
      </c>
      <c r="Z734" s="3">
        <f t="shared" si="538"/>
        <v>0</v>
      </c>
      <c r="AA734" s="23">
        <f t="shared" si="539"/>
        <v>21260679.327908047</v>
      </c>
      <c r="AB734" s="26">
        <f t="shared" si="556"/>
        <v>42598690.468753524</v>
      </c>
      <c r="AC734" s="23">
        <f t="shared" si="557"/>
        <v>47401901.468753517</v>
      </c>
      <c r="AD734" s="23">
        <f t="shared" si="563"/>
        <v>4803211</v>
      </c>
      <c r="AE734" s="24">
        <f t="shared" si="524"/>
        <v>42598690.468753517</v>
      </c>
      <c r="AF734" s="3">
        <f t="shared" si="558"/>
        <v>0</v>
      </c>
      <c r="AG734" s="2">
        <f t="shared" si="540"/>
        <v>0</v>
      </c>
      <c r="AH734" s="2">
        <f t="shared" si="541"/>
        <v>9.5243507854098191</v>
      </c>
      <c r="AI734" s="23">
        <f t="shared" si="564"/>
        <v>231269744.44802809</v>
      </c>
      <c r="AJ734" s="23">
        <f t="shared" si="542"/>
        <v>91930.223638422511</v>
      </c>
      <c r="AK734" s="23">
        <f t="shared" si="543"/>
        <v>0</v>
      </c>
      <c r="AL734" s="23">
        <f t="shared" si="568"/>
        <v>0</v>
      </c>
      <c r="AM734" s="23">
        <f t="shared" si="569"/>
        <v>0</v>
      </c>
      <c r="AN734" s="16">
        <f t="shared" si="559"/>
        <v>0</v>
      </c>
      <c r="AO734" s="23">
        <f t="shared" si="560"/>
        <v>0</v>
      </c>
      <c r="AP734" s="22">
        <f t="shared" si="561"/>
        <v>0</v>
      </c>
      <c r="AQ734" s="30">
        <f t="shared" si="544"/>
        <v>77270905.19008705</v>
      </c>
      <c r="AR734" s="28">
        <f t="shared" si="545"/>
        <v>1501185.383728818</v>
      </c>
      <c r="AS734" s="25">
        <f t="shared" si="546"/>
        <v>61422428.192878991</v>
      </c>
      <c r="AT734" s="32">
        <f t="shared" si="547"/>
        <v>0</v>
      </c>
      <c r="AU734" s="23">
        <f t="shared" si="548"/>
        <v>0</v>
      </c>
      <c r="AV734" s="22">
        <f t="shared" si="549"/>
        <v>8631990.4916482531</v>
      </c>
      <c r="AW734" s="31">
        <f t="shared" si="562"/>
        <v>77270905.190086991</v>
      </c>
    </row>
    <row r="735" spans="1:53" x14ac:dyDescent="0.25">
      <c r="A735" s="21">
        <f t="shared" si="570"/>
        <v>384</v>
      </c>
      <c r="B735" s="21" t="s">
        <v>28</v>
      </c>
      <c r="C735" s="27">
        <f t="shared" si="527"/>
        <v>0</v>
      </c>
      <c r="D735" s="27">
        <f t="shared" si="550"/>
        <v>0</v>
      </c>
      <c r="E735" s="27" t="b">
        <f t="shared" si="526"/>
        <v>0</v>
      </c>
      <c r="F735" s="29">
        <f t="shared" si="528"/>
        <v>0</v>
      </c>
      <c r="G735" s="27">
        <f t="shared" si="551"/>
        <v>0</v>
      </c>
      <c r="H735" s="22">
        <f t="shared" si="529"/>
        <v>1014312177.5587559</v>
      </c>
      <c r="I735" s="23">
        <f t="shared" si="530"/>
        <v>129000089.30035539</v>
      </c>
      <c r="J735" s="23">
        <f t="shared" si="531"/>
        <v>546</v>
      </c>
      <c r="K735" s="19">
        <f t="shared" si="552"/>
        <v>15.228941523153935</v>
      </c>
      <c r="L735" s="16">
        <f t="shared" si="532"/>
        <v>7.173623474149208</v>
      </c>
      <c r="M735" s="23">
        <f>M734-IF($B735="B",(Percent_Rent_In_Elsies*2.49%/12 * H734)/K734,0)+IF($B735="D",N735,0)+IF(B735="D",AK734)+IF(B735="C",F734*90%)-(Y735-Y734)-IF($B735="A",Q734/K734) + IF($B735="A",Q734/K734)</f>
        <v>-5389059.846934448</v>
      </c>
      <c r="N735" s="23">
        <f t="shared" si="533"/>
        <v>0</v>
      </c>
      <c r="O735" s="22">
        <f t="shared" si="534"/>
        <v>0</v>
      </c>
      <c r="P735" s="22">
        <f t="shared" si="565"/>
        <v>0</v>
      </c>
      <c r="Q735" s="22">
        <f t="shared" si="566"/>
        <v>249277.54313989388</v>
      </c>
      <c r="R735" s="22">
        <f t="shared" si="535"/>
        <v>5326610.3244257122</v>
      </c>
      <c r="S735" s="16">
        <f t="shared" si="525"/>
        <v>0</v>
      </c>
      <c r="T735" s="15">
        <f t="shared" si="536"/>
        <v>0</v>
      </c>
      <c r="U735" s="23">
        <f t="shared" si="553"/>
        <v>913698.74985272298</v>
      </c>
      <c r="V735" s="23">
        <f t="shared" si="554"/>
        <v>0</v>
      </c>
      <c r="W735" s="23">
        <f t="shared" si="567"/>
        <v>0</v>
      </c>
      <c r="X735" s="23">
        <f t="shared" si="555"/>
        <v>21481989.448126078</v>
      </c>
      <c r="Y735" s="23">
        <f t="shared" si="537"/>
        <v>4238842.1814251207</v>
      </c>
      <c r="Z735" s="3">
        <f t="shared" si="538"/>
        <v>4627.0304187999564</v>
      </c>
      <c r="AA735" s="23">
        <f t="shared" si="539"/>
        <v>21330084.784190048</v>
      </c>
      <c r="AB735" s="26">
        <f t="shared" si="556"/>
        <v>42598690.468753517</v>
      </c>
      <c r="AC735" s="23">
        <f t="shared" si="557"/>
        <v>47401901.468753517</v>
      </c>
      <c r="AD735" s="23">
        <f t="shared" si="563"/>
        <v>4803211</v>
      </c>
      <c r="AE735" s="24">
        <f t="shared" si="524"/>
        <v>42598690.468753517</v>
      </c>
      <c r="AF735" s="3">
        <f t="shared" si="558"/>
        <v>0</v>
      </c>
      <c r="AG735" s="2">
        <f t="shared" si="540"/>
        <v>3.3501650091779947E-3</v>
      </c>
      <c r="AH735" s="2">
        <f t="shared" si="541"/>
        <v>9.5243507854098191</v>
      </c>
      <c r="AI735" s="23">
        <f t="shared" si="564"/>
        <v>232024724.18738982</v>
      </c>
      <c r="AJ735" s="23">
        <f t="shared" si="542"/>
        <v>91930.223638422511</v>
      </c>
      <c r="AK735" s="23">
        <f t="shared" si="543"/>
        <v>0</v>
      </c>
      <c r="AL735" s="23">
        <f t="shared" si="568"/>
        <v>0</v>
      </c>
      <c r="AM735" s="23">
        <f t="shared" si="569"/>
        <v>0</v>
      </c>
      <c r="AN735" s="16">
        <f t="shared" si="559"/>
        <v>0</v>
      </c>
      <c r="AO735" s="23">
        <f t="shared" si="560"/>
        <v>0</v>
      </c>
      <c r="AP735" s="22">
        <f t="shared" si="561"/>
        <v>0</v>
      </c>
      <c r="AQ735" s="30">
        <f t="shared" si="544"/>
        <v>77270905.19008705</v>
      </c>
      <c r="AR735" s="28">
        <f t="shared" si="545"/>
        <v>1501185.383728818</v>
      </c>
      <c r="AS735" s="25">
        <f t="shared" si="546"/>
        <v>61422428.192878991</v>
      </c>
      <c r="AT735" s="32">
        <f t="shared" si="547"/>
        <v>9254.0608375999127</v>
      </c>
      <c r="AU735" s="23">
        <f t="shared" si="548"/>
        <v>9254.0608375999127</v>
      </c>
      <c r="AV735" s="22">
        <f t="shared" si="549"/>
        <v>8771403.7459135707</v>
      </c>
      <c r="AW735" s="31">
        <f t="shared" si="562"/>
        <v>77270905.190086976</v>
      </c>
      <c r="AX735" s="21"/>
      <c r="AY735" s="21"/>
      <c r="AZ735" s="21"/>
      <c r="BA735" s="21"/>
    </row>
    <row r="736" spans="1:53" x14ac:dyDescent="0.25">
      <c r="A736">
        <f t="shared" si="570"/>
        <v>385</v>
      </c>
      <c r="B736" t="s">
        <v>6</v>
      </c>
      <c r="C736" s="27">
        <f t="shared" si="527"/>
        <v>0</v>
      </c>
      <c r="D736" s="27">
        <f t="shared" si="550"/>
        <v>0</v>
      </c>
      <c r="E736" s="27" t="b">
        <f t="shared" si="526"/>
        <v>0</v>
      </c>
      <c r="F736" s="29">
        <f t="shared" si="528"/>
        <v>0</v>
      </c>
      <c r="G736" s="27">
        <f t="shared" si="551"/>
        <v>0</v>
      </c>
      <c r="H736" s="22">
        <f t="shared" si="529"/>
        <v>1179985617.5103233</v>
      </c>
      <c r="I736" s="23">
        <f t="shared" si="530"/>
        <v>129000089.30035539</v>
      </c>
      <c r="J736" s="23">
        <f t="shared" si="531"/>
        <v>576</v>
      </c>
      <c r="K736" s="19">
        <f t="shared" si="552"/>
        <v>17.686893947399273</v>
      </c>
      <c r="L736" s="16">
        <f t="shared" si="532"/>
        <v>8.3453326423660794</v>
      </c>
      <c r="M736" s="23">
        <f>M735-IF($B736="B",(Percent_Rent_In_Elsies*2.49%/12 * H735)/K735,0)+IF($B736="D",N736,0)+IF(B736="D",AK735)+IF(B736="C",F735*90%)-(Y736-Y735)-IF($B736="A",Q735/K735) + IF($B736="A",Q735/K735)</f>
        <v>-5389059.846934448</v>
      </c>
      <c r="N736" s="23">
        <f t="shared" si="533"/>
        <v>0</v>
      </c>
      <c r="O736" s="22">
        <f t="shared" si="534"/>
        <v>0</v>
      </c>
      <c r="P736" s="22">
        <f t="shared" si="565"/>
        <v>0</v>
      </c>
      <c r="Q736" s="22">
        <f t="shared" si="566"/>
        <v>0</v>
      </c>
      <c r="R736" s="22">
        <f t="shared" si="535"/>
        <v>5326610.3244257122</v>
      </c>
      <c r="S736" s="16">
        <f t="shared" si="525"/>
        <v>0</v>
      </c>
      <c r="T736" s="15">
        <f t="shared" si="536"/>
        <v>0</v>
      </c>
      <c r="U736" s="23">
        <f t="shared" si="553"/>
        <v>913698.74985272298</v>
      </c>
      <c r="V736" s="23">
        <f t="shared" si="554"/>
        <v>0</v>
      </c>
      <c r="W736" s="23">
        <f t="shared" si="567"/>
        <v>16368.671634919257</v>
      </c>
      <c r="X736" s="23">
        <f t="shared" si="555"/>
        <v>21488755.928585157</v>
      </c>
      <c r="Y736" s="23">
        <f t="shared" si="537"/>
        <v>4238842.1814251207</v>
      </c>
      <c r="Z736" s="3">
        <f t="shared" si="538"/>
        <v>0</v>
      </c>
      <c r="AA736" s="23">
        <f t="shared" si="539"/>
        <v>21330084.784190048</v>
      </c>
      <c r="AB736" s="26">
        <f t="shared" si="556"/>
        <v>42598690.468753524</v>
      </c>
      <c r="AC736" s="23">
        <f t="shared" si="557"/>
        <v>47401901.468753517</v>
      </c>
      <c r="AD736" s="23">
        <f t="shared" si="563"/>
        <v>4803211</v>
      </c>
      <c r="AE736" s="24">
        <f t="shared" si="524"/>
        <v>42598690.468753517</v>
      </c>
      <c r="AF736" s="3">
        <f t="shared" si="558"/>
        <v>0</v>
      </c>
      <c r="AG736" s="2">
        <f t="shared" si="540"/>
        <v>0</v>
      </c>
      <c r="AH736" s="2">
        <f t="shared" si="541"/>
        <v>11.080017761352099</v>
      </c>
      <c r="AI736" s="23">
        <f t="shared" si="564"/>
        <v>269473533.90500307</v>
      </c>
      <c r="AJ736" s="23">
        <f t="shared" si="542"/>
        <v>79154.655654271031</v>
      </c>
      <c r="AK736" s="23">
        <f t="shared" si="543"/>
        <v>0</v>
      </c>
      <c r="AL736" s="23">
        <f t="shared" si="568"/>
        <v>0</v>
      </c>
      <c r="AM736" s="23">
        <f t="shared" si="569"/>
        <v>0</v>
      </c>
      <c r="AN736" s="16">
        <f t="shared" si="559"/>
        <v>0</v>
      </c>
      <c r="AO736" s="23">
        <f t="shared" si="560"/>
        <v>0</v>
      </c>
      <c r="AP736" s="22">
        <f t="shared" si="561"/>
        <v>0</v>
      </c>
      <c r="AQ736" s="30">
        <f t="shared" si="544"/>
        <v>77021876.924490303</v>
      </c>
      <c r="AR736" s="28">
        <f t="shared" si="545"/>
        <v>1501434.6612719579</v>
      </c>
      <c r="AS736" s="25">
        <f t="shared" si="546"/>
        <v>61422428.192878991</v>
      </c>
      <c r="AT736" s="32">
        <f t="shared" si="547"/>
        <v>0</v>
      </c>
      <c r="AU736" s="23">
        <f t="shared" si="548"/>
        <v>0</v>
      </c>
      <c r="AV736" s="22">
        <f t="shared" si="549"/>
        <v>8771403.7459135707</v>
      </c>
      <c r="AW736" s="31">
        <f t="shared" si="562"/>
        <v>77021876.924490228</v>
      </c>
    </row>
    <row r="737" spans="1:53" x14ac:dyDescent="0.25">
      <c r="A737">
        <f t="shared" si="570"/>
        <v>385</v>
      </c>
      <c r="B737" t="s">
        <v>7</v>
      </c>
      <c r="C737" s="27">
        <f t="shared" si="527"/>
        <v>0</v>
      </c>
      <c r="D737" s="27">
        <f t="shared" si="550"/>
        <v>1501434.6612719579</v>
      </c>
      <c r="E737" s="27" t="b">
        <f t="shared" si="526"/>
        <v>0</v>
      </c>
      <c r="F737" s="29">
        <f t="shared" si="528"/>
        <v>84889.674000263505</v>
      </c>
      <c r="G737" s="27">
        <f t="shared" si="551"/>
        <v>0</v>
      </c>
      <c r="H737" s="22">
        <f t="shared" si="529"/>
        <v>1181487052.1715953</v>
      </c>
      <c r="I737" s="23">
        <f t="shared" si="530"/>
        <v>129180002.39976257</v>
      </c>
      <c r="J737" s="23">
        <f t="shared" si="531"/>
        <v>576</v>
      </c>
      <c r="K737" s="19">
        <f t="shared" si="552"/>
        <v>17.686893947399273</v>
      </c>
      <c r="L737" s="16">
        <f t="shared" si="532"/>
        <v>8.3453326423660794</v>
      </c>
      <c r="M737" s="23">
        <f>M736-IF($B737="B",(Percent_Rent_In_Elsies*2.49%/12 * H736)/K736,0)+IF($B737="D",N737,0)+IF(B737="D",AK736)+IF(B737="C",F736*90%)-(Y737-Y736)-IF($B737="A",Q736/K736) + IF($B737="A",Q736/K736)</f>
        <v>-5458276.9226860087</v>
      </c>
      <c r="N737" s="23">
        <f t="shared" si="533"/>
        <v>0</v>
      </c>
      <c r="O737" s="22">
        <f t="shared" si="534"/>
        <v>0</v>
      </c>
      <c r="P737" s="22">
        <f t="shared" si="565"/>
        <v>0</v>
      </c>
      <c r="Q737" s="22">
        <f t="shared" si="566"/>
        <v>0</v>
      </c>
      <c r="R737" s="22">
        <f t="shared" si="535"/>
        <v>4882726.1307235695</v>
      </c>
      <c r="S737" s="16">
        <f t="shared" si="525"/>
        <v>443884.19370214269</v>
      </c>
      <c r="T737" s="15">
        <f t="shared" si="536"/>
        <v>0</v>
      </c>
      <c r="U737" s="23">
        <f t="shared" si="553"/>
        <v>837557.18736499606</v>
      </c>
      <c r="V737" s="23">
        <f t="shared" si="554"/>
        <v>76141.562487726915</v>
      </c>
      <c r="W737" s="23">
        <f t="shared" si="567"/>
        <v>16368.671634919257</v>
      </c>
      <c r="X737" s="23">
        <f t="shared" si="555"/>
        <v>21488755.928585157</v>
      </c>
      <c r="Y737" s="23">
        <f t="shared" si="537"/>
        <v>4238842.1814251207</v>
      </c>
      <c r="Z737" s="3">
        <f t="shared" si="538"/>
        <v>0</v>
      </c>
      <c r="AA737" s="23">
        <f t="shared" si="539"/>
        <v>21330084.784190048</v>
      </c>
      <c r="AB737" s="26">
        <f t="shared" si="556"/>
        <v>42598690.468753517</v>
      </c>
      <c r="AC737" s="23">
        <f t="shared" si="557"/>
        <v>47401901.468753517</v>
      </c>
      <c r="AD737" s="23">
        <f t="shared" si="563"/>
        <v>4803211</v>
      </c>
      <c r="AE737" s="24">
        <f t="shared" si="524"/>
        <v>42598690.468753517</v>
      </c>
      <c r="AF737" s="3">
        <f t="shared" si="558"/>
        <v>0</v>
      </c>
      <c r="AG737" s="2">
        <f t="shared" si="540"/>
        <v>0</v>
      </c>
      <c r="AH737" s="2">
        <f t="shared" si="541"/>
        <v>11.094116172779778</v>
      </c>
      <c r="AI737" s="23">
        <f t="shared" si="564"/>
        <v>269473533.90500307</v>
      </c>
      <c r="AJ737" s="23">
        <f t="shared" si="542"/>
        <v>79154.655654271031</v>
      </c>
      <c r="AK737" s="23">
        <f t="shared" si="543"/>
        <v>0</v>
      </c>
      <c r="AL737" s="23">
        <f t="shared" si="568"/>
        <v>43432661.342378438</v>
      </c>
      <c r="AM737" s="23">
        <f t="shared" si="569"/>
        <v>515684602905.68018</v>
      </c>
      <c r="AN737" s="16">
        <f t="shared" si="559"/>
        <v>0</v>
      </c>
      <c r="AO737" s="23">
        <f t="shared" si="560"/>
        <v>69217.075751560958</v>
      </c>
      <c r="AP737" s="22">
        <f t="shared" si="561"/>
        <v>1224235.0781669605</v>
      </c>
      <c r="AQ737" s="30">
        <f t="shared" si="544"/>
        <v>80961375.74393177</v>
      </c>
      <c r="AR737" s="28">
        <f t="shared" si="545"/>
        <v>2715263.7412744993</v>
      </c>
      <c r="AS737" s="25">
        <f t="shared" si="546"/>
        <v>62923862.854150951</v>
      </c>
      <c r="AT737" s="32">
        <f t="shared" si="547"/>
        <v>0</v>
      </c>
      <c r="AU737" s="23">
        <f t="shared" si="548"/>
        <v>0</v>
      </c>
      <c r="AV737" s="22">
        <f t="shared" si="549"/>
        <v>8771403.7459135707</v>
      </c>
      <c r="AW737" s="31">
        <f t="shared" si="562"/>
        <v>80961375.743931696</v>
      </c>
    </row>
    <row r="738" spans="1:53" s="21" customFormat="1" x14ac:dyDescent="0.25">
      <c r="A738">
        <f t="shared" si="570"/>
        <v>385</v>
      </c>
      <c r="B738" t="s">
        <v>8</v>
      </c>
      <c r="C738" s="27">
        <f t="shared" si="527"/>
        <v>0</v>
      </c>
      <c r="D738" s="27">
        <f t="shared" si="550"/>
        <v>0</v>
      </c>
      <c r="E738" s="27" t="b">
        <f t="shared" si="526"/>
        <v>0</v>
      </c>
      <c r="F738" s="29">
        <f t="shared" si="528"/>
        <v>0</v>
      </c>
      <c r="G738" s="27">
        <f t="shared" si="551"/>
        <v>0</v>
      </c>
      <c r="H738" s="22">
        <f t="shared" si="529"/>
        <v>1181487052.1715953</v>
      </c>
      <c r="I738" s="23">
        <f t="shared" si="530"/>
        <v>129180002.39976257</v>
      </c>
      <c r="J738" s="23">
        <f t="shared" si="531"/>
        <v>576</v>
      </c>
      <c r="K738" s="19">
        <f t="shared" si="552"/>
        <v>17.686893947399273</v>
      </c>
      <c r="L738" s="16">
        <f t="shared" si="532"/>
        <v>8.3453326423660794</v>
      </c>
      <c r="M738" s="23">
        <f>M737-IF($B738="B",(Percent_Rent_In_Elsies*2.49%/12 * H737)/K737,0)+IF($B738="D",N738,0)+IF(B738="D",AK737)+IF(B738="C",F737*90%)-(Y738-Y737)-IF($B738="A",Q737/K737) + IF($B738="A",Q737/K737)</f>
        <v>-5485492.1876795348</v>
      </c>
      <c r="N738" s="23">
        <f t="shared" si="533"/>
        <v>0</v>
      </c>
      <c r="O738" s="22">
        <f t="shared" si="534"/>
        <v>0</v>
      </c>
      <c r="P738" s="22">
        <f t="shared" si="565"/>
        <v>0</v>
      </c>
      <c r="Q738" s="22">
        <f t="shared" si="566"/>
        <v>0</v>
      </c>
      <c r="R738" s="22">
        <f t="shared" si="535"/>
        <v>6106961.2088905303</v>
      </c>
      <c r="S738" s="16">
        <f t="shared" si="525"/>
        <v>443884.19370214269</v>
      </c>
      <c r="T738" s="15">
        <f t="shared" si="536"/>
        <v>0</v>
      </c>
      <c r="U738" s="23">
        <f t="shared" si="553"/>
        <v>915263.23051658343</v>
      </c>
      <c r="V738" s="23">
        <f t="shared" si="554"/>
        <v>76141.562487726915</v>
      </c>
      <c r="W738" s="23">
        <f t="shared" si="567"/>
        <v>16368.671634919257</v>
      </c>
      <c r="X738" s="23">
        <f t="shared" si="555"/>
        <v>21488755.928585157</v>
      </c>
      <c r="Y738" s="23">
        <f t="shared" si="537"/>
        <v>4342458.1530188834</v>
      </c>
      <c r="Z738" s="3">
        <f t="shared" si="538"/>
        <v>0</v>
      </c>
      <c r="AA738" s="23">
        <f t="shared" si="539"/>
        <v>21330084.784190048</v>
      </c>
      <c r="AB738" s="26">
        <f t="shared" si="556"/>
        <v>42683580.14275378</v>
      </c>
      <c r="AC738" s="23">
        <f t="shared" si="557"/>
        <v>47486791.14275378</v>
      </c>
      <c r="AD738" s="23">
        <f t="shared" si="563"/>
        <v>4803211</v>
      </c>
      <c r="AE738" s="24">
        <f t="shared" si="524"/>
        <v>42683580.14275378</v>
      </c>
      <c r="AF738" s="3">
        <f t="shared" si="558"/>
        <v>16003263.740905618</v>
      </c>
      <c r="AG738" s="2">
        <f t="shared" si="540"/>
        <v>0</v>
      </c>
      <c r="AH738" s="2">
        <f t="shared" si="541"/>
        <v>11.072052046432395</v>
      </c>
      <c r="AI738" s="23">
        <f t="shared" si="564"/>
        <v>269473533.90500307</v>
      </c>
      <c r="AJ738" s="23">
        <f t="shared" si="542"/>
        <v>79154.655654271031</v>
      </c>
      <c r="AK738" s="23">
        <f t="shared" si="543"/>
        <v>-493135.65613382217</v>
      </c>
      <c r="AL738" s="23">
        <f t="shared" si="568"/>
        <v>0</v>
      </c>
      <c r="AM738" s="23">
        <f t="shared" si="569"/>
        <v>0</v>
      </c>
      <c r="AN738" s="16">
        <f t="shared" si="559"/>
        <v>0</v>
      </c>
      <c r="AO738" s="23">
        <f t="shared" si="560"/>
        <v>0</v>
      </c>
      <c r="AP738" s="22">
        <f t="shared" si="561"/>
        <v>0</v>
      </c>
      <c r="AQ738" s="30">
        <f t="shared" si="544"/>
        <v>79994714.573138356</v>
      </c>
      <c r="AR738" s="28">
        <f t="shared" si="545"/>
        <v>1748602.5704810808</v>
      </c>
      <c r="AS738" s="25">
        <f t="shared" si="546"/>
        <v>62923862.854150951</v>
      </c>
      <c r="AT738" s="32">
        <f t="shared" si="547"/>
        <v>0</v>
      </c>
      <c r="AU738" s="23">
        <f t="shared" si="548"/>
        <v>0</v>
      </c>
      <c r="AV738" s="22">
        <f t="shared" si="549"/>
        <v>8771403.7459135707</v>
      </c>
      <c r="AW738" s="31">
        <f t="shared" si="562"/>
        <v>79994714.573138282</v>
      </c>
      <c r="AX738"/>
      <c r="AY738"/>
      <c r="AZ738"/>
      <c r="BA738"/>
    </row>
    <row r="739" spans="1:53" s="21" customFormat="1" x14ac:dyDescent="0.25">
      <c r="A739">
        <f t="shared" si="570"/>
        <v>385</v>
      </c>
      <c r="B739" t="s">
        <v>9</v>
      </c>
      <c r="C739" s="27">
        <f t="shared" si="527"/>
        <v>0</v>
      </c>
      <c r="D739" s="27">
        <f t="shared" si="550"/>
        <v>0</v>
      </c>
      <c r="E739" s="27" t="b">
        <f t="shared" si="526"/>
        <v>0</v>
      </c>
      <c r="F739" s="29">
        <f t="shared" si="528"/>
        <v>0</v>
      </c>
      <c r="G739" s="27">
        <f t="shared" si="551"/>
        <v>0</v>
      </c>
      <c r="H739" s="22">
        <f t="shared" si="529"/>
        <v>1181487052.1715953</v>
      </c>
      <c r="I739" s="23">
        <f t="shared" si="530"/>
        <v>129180002.39976257</v>
      </c>
      <c r="J739" s="23">
        <f t="shared" si="531"/>
        <v>576</v>
      </c>
      <c r="K739" s="19">
        <f t="shared" si="552"/>
        <v>17.686893947399273</v>
      </c>
      <c r="L739" s="16">
        <f t="shared" si="532"/>
        <v>8.3453326423660794</v>
      </c>
      <c r="M739" s="23">
        <f>M738-IF($B739="B",(Percent_Rent_In_Elsies*2.49%/12 * H738)/K738,0)+IF($B739="D",N739,0)+IF(B739="D",AK738)+IF(B739="C",F738*90%)-(Y739-Y738)-IF($B739="A",Q738/K738) + IF($B739="A",Q738/K738)</f>
        <v>-5978627.8438133569</v>
      </c>
      <c r="N739" s="23">
        <f t="shared" si="533"/>
        <v>0</v>
      </c>
      <c r="O739" s="22">
        <f t="shared" si="534"/>
        <v>287876.46684518177</v>
      </c>
      <c r="P739" s="22">
        <f t="shared" si="565"/>
        <v>0</v>
      </c>
      <c r="Q739" s="22">
        <f t="shared" si="566"/>
        <v>0</v>
      </c>
      <c r="R739" s="22">
        <f t="shared" si="535"/>
        <v>6106961.2088905303</v>
      </c>
      <c r="S739" s="16">
        <f t="shared" si="525"/>
        <v>0</v>
      </c>
      <c r="T739" s="15">
        <f t="shared" si="536"/>
        <v>156007.72685696092</v>
      </c>
      <c r="U739" s="23">
        <f t="shared" si="553"/>
        <v>915263.23051658343</v>
      </c>
      <c r="V739" s="23">
        <f t="shared" si="554"/>
        <v>0</v>
      </c>
      <c r="W739" s="23">
        <f t="shared" si="567"/>
        <v>92510.234122646172</v>
      </c>
      <c r="X739" s="23">
        <f t="shared" si="555"/>
        <v>21488755.928585157</v>
      </c>
      <c r="Y739" s="23">
        <f t="shared" si="537"/>
        <v>4342458.1530188834</v>
      </c>
      <c r="Z739" s="3">
        <f t="shared" si="538"/>
        <v>0</v>
      </c>
      <c r="AA739" s="23">
        <f t="shared" si="539"/>
        <v>21823220.440323871</v>
      </c>
      <c r="AB739" s="26">
        <f t="shared" si="556"/>
        <v>42683580.14275378</v>
      </c>
      <c r="AC739" s="23">
        <f t="shared" si="557"/>
        <v>47486791.14275378</v>
      </c>
      <c r="AD739" s="23">
        <f t="shared" si="563"/>
        <v>4803211</v>
      </c>
      <c r="AE739" s="24">
        <f t="shared" si="524"/>
        <v>42683580.14275378</v>
      </c>
      <c r="AF739" s="3">
        <f t="shared" si="558"/>
        <v>0</v>
      </c>
      <c r="AG739" s="2">
        <f t="shared" si="540"/>
        <v>0</v>
      </c>
      <c r="AH739" s="2">
        <f t="shared" si="541"/>
        <v>11.072052046432395</v>
      </c>
      <c r="AI739" s="23">
        <f t="shared" si="564"/>
        <v>275703561.0848031</v>
      </c>
      <c r="AJ739" s="23">
        <f t="shared" si="542"/>
        <v>79154.655654271031</v>
      </c>
      <c r="AK739" s="23">
        <f t="shared" si="543"/>
        <v>0</v>
      </c>
      <c r="AL739" s="23">
        <f t="shared" si="568"/>
        <v>0</v>
      </c>
      <c r="AM739" s="23">
        <f t="shared" si="569"/>
        <v>0</v>
      </c>
      <c r="AN739" s="16">
        <f t="shared" si="559"/>
        <v>0</v>
      </c>
      <c r="AO739" s="23">
        <f t="shared" si="560"/>
        <v>0</v>
      </c>
      <c r="AP739" s="22">
        <f t="shared" si="561"/>
        <v>0</v>
      </c>
      <c r="AQ739" s="30">
        <f t="shared" si="544"/>
        <v>79994714.573138356</v>
      </c>
      <c r="AR739" s="28">
        <f t="shared" si="545"/>
        <v>1748602.5704810808</v>
      </c>
      <c r="AS739" s="25">
        <f t="shared" si="546"/>
        <v>62923862.854150951</v>
      </c>
      <c r="AT739" s="32">
        <f t="shared" si="547"/>
        <v>0</v>
      </c>
      <c r="AU739" s="23">
        <f t="shared" si="548"/>
        <v>0</v>
      </c>
      <c r="AV739" s="22">
        <f t="shared" si="549"/>
        <v>8771403.7459135707</v>
      </c>
      <c r="AW739" s="31">
        <f t="shared" si="562"/>
        <v>79994714.573138282</v>
      </c>
      <c r="AX739"/>
      <c r="AY739"/>
      <c r="AZ739"/>
      <c r="BA739"/>
    </row>
    <row r="740" spans="1:53" x14ac:dyDescent="0.25">
      <c r="A740" s="21">
        <f t="shared" si="570"/>
        <v>385</v>
      </c>
      <c r="B740" s="21" t="s">
        <v>28</v>
      </c>
      <c r="C740" s="27">
        <f t="shared" si="527"/>
        <v>0</v>
      </c>
      <c r="D740" s="27">
        <f t="shared" si="550"/>
        <v>0</v>
      </c>
      <c r="E740" s="27" t="b">
        <f t="shared" si="526"/>
        <v>0</v>
      </c>
      <c r="F740" s="29">
        <f t="shared" si="528"/>
        <v>0</v>
      </c>
      <c r="G740" s="27">
        <f t="shared" si="551"/>
        <v>0</v>
      </c>
      <c r="H740" s="22">
        <f t="shared" si="529"/>
        <v>1181487052.1715953</v>
      </c>
      <c r="I740" s="23">
        <f t="shared" si="530"/>
        <v>129180002.39976257</v>
      </c>
      <c r="J740" s="23">
        <f t="shared" si="531"/>
        <v>576</v>
      </c>
      <c r="K740" s="19">
        <f t="shared" si="552"/>
        <v>17.686893947399273</v>
      </c>
      <c r="L740" s="16">
        <f t="shared" si="532"/>
        <v>8.3453326423660794</v>
      </c>
      <c r="M740" s="23">
        <f>M739-IF($B740="B",(Percent_Rent_In_Elsies*2.49%/12 * H739)/K739,0)+IF($B740="D",N740,0)+IF(B740="D",AK739)+IF(B740="C",F739*90%)-(Y740-Y739)-IF($B740="A",Q739/K739) + IF($B740="A",Q739/K739)</f>
        <v>-5978627.8438133569</v>
      </c>
      <c r="N740" s="23">
        <f t="shared" si="533"/>
        <v>0</v>
      </c>
      <c r="O740" s="22">
        <f t="shared" si="534"/>
        <v>0</v>
      </c>
      <c r="P740" s="22">
        <f t="shared" si="565"/>
        <v>0</v>
      </c>
      <c r="Q740" s="22">
        <f t="shared" si="566"/>
        <v>287876.46684518177</v>
      </c>
      <c r="R740" s="22">
        <f t="shared" si="535"/>
        <v>6106961.2088905303</v>
      </c>
      <c r="S740" s="16">
        <f t="shared" si="525"/>
        <v>0</v>
      </c>
      <c r="T740" s="15">
        <f t="shared" si="536"/>
        <v>0</v>
      </c>
      <c r="U740" s="23">
        <f t="shared" si="553"/>
        <v>915263.23051658343</v>
      </c>
      <c r="V740" s="23">
        <f t="shared" si="554"/>
        <v>0</v>
      </c>
      <c r="W740" s="23">
        <f t="shared" si="567"/>
        <v>0</v>
      </c>
      <c r="X740" s="23">
        <f t="shared" si="555"/>
        <v>21488755.928585157</v>
      </c>
      <c r="Y740" s="23">
        <f t="shared" si="537"/>
        <v>4342458.1530188834</v>
      </c>
      <c r="Z740" s="3">
        <f t="shared" si="538"/>
        <v>4625.511706132309</v>
      </c>
      <c r="AA740" s="23">
        <f t="shared" si="539"/>
        <v>21892603.115915854</v>
      </c>
      <c r="AB740" s="26">
        <f t="shared" si="556"/>
        <v>42683580.14275378</v>
      </c>
      <c r="AC740" s="23">
        <f t="shared" si="557"/>
        <v>47486791.14275378</v>
      </c>
      <c r="AD740" s="23">
        <f t="shared" si="563"/>
        <v>4803211</v>
      </c>
      <c r="AE740" s="24">
        <f t="shared" si="524"/>
        <v>42683580.14275378</v>
      </c>
      <c r="AF740" s="3">
        <f t="shared" si="558"/>
        <v>0</v>
      </c>
      <c r="AG740" s="2">
        <f t="shared" si="540"/>
        <v>3.4684262768043738E-3</v>
      </c>
      <c r="AH740" s="2">
        <f t="shared" si="541"/>
        <v>11.072052046432395</v>
      </c>
      <c r="AI740" s="23">
        <f t="shared" si="564"/>
        <v>276580106.81693327</v>
      </c>
      <c r="AJ740" s="23">
        <f t="shared" si="542"/>
        <v>79154.655654271031</v>
      </c>
      <c r="AK740" s="23">
        <f t="shared" si="543"/>
        <v>0</v>
      </c>
      <c r="AL740" s="23">
        <f t="shared" si="568"/>
        <v>0</v>
      </c>
      <c r="AM740" s="23">
        <f t="shared" si="569"/>
        <v>0</v>
      </c>
      <c r="AN740" s="16">
        <f t="shared" si="559"/>
        <v>0</v>
      </c>
      <c r="AO740" s="23">
        <f t="shared" si="560"/>
        <v>0</v>
      </c>
      <c r="AP740" s="22">
        <f t="shared" si="561"/>
        <v>0</v>
      </c>
      <c r="AQ740" s="30">
        <f t="shared" si="544"/>
        <v>79994714.573138356</v>
      </c>
      <c r="AR740" s="28">
        <f t="shared" si="545"/>
        <v>1748602.5704810808</v>
      </c>
      <c r="AS740" s="25">
        <f t="shared" si="546"/>
        <v>62923862.854150951</v>
      </c>
      <c r="AT740" s="32">
        <f t="shared" si="547"/>
        <v>9251.0234122646179</v>
      </c>
      <c r="AU740" s="23">
        <f t="shared" si="548"/>
        <v>9251.0234122646179</v>
      </c>
      <c r="AV740" s="22">
        <f t="shared" si="549"/>
        <v>8927411.4727705307</v>
      </c>
      <c r="AW740" s="31">
        <f t="shared" si="562"/>
        <v>79994714.573138282</v>
      </c>
    </row>
    <row r="741" spans="1:53" x14ac:dyDescent="0.25">
      <c r="A741">
        <f t="shared" si="570"/>
        <v>386</v>
      </c>
      <c r="B741" t="s">
        <v>6</v>
      </c>
      <c r="C741" s="27">
        <f t="shared" si="527"/>
        <v>0</v>
      </c>
      <c r="D741" s="27">
        <f t="shared" si="550"/>
        <v>0</v>
      </c>
      <c r="E741" s="27" t="b">
        <f t="shared" si="526"/>
        <v>0</v>
      </c>
      <c r="F741" s="29">
        <f t="shared" si="528"/>
        <v>0</v>
      </c>
      <c r="G741" s="27">
        <f t="shared" si="551"/>
        <v>0</v>
      </c>
      <c r="H741" s="22">
        <f t="shared" si="529"/>
        <v>1374466125.5990822</v>
      </c>
      <c r="I741" s="23">
        <f t="shared" si="530"/>
        <v>129180002.39976257</v>
      </c>
      <c r="J741" s="23">
        <f t="shared" si="531"/>
        <v>606</v>
      </c>
      <c r="K741" s="19">
        <f t="shared" si="552"/>
        <v>20.541560096670615</v>
      </c>
      <c r="L741" s="16">
        <f t="shared" si="532"/>
        <v>9.7084238060042143</v>
      </c>
      <c r="M741" s="23">
        <f>M740-IF($B741="B",(Percent_Rent_In_Elsies*2.49%/12 * H740)/K740,0)+IF($B741="D",N741,0)+IF(B741="D",AK740)+IF(B741="C",F740*90%)-(Y741-Y740)-IF($B741="A",Q740/K740) + IF($B741="A",Q740/K740)</f>
        <v>-5978627.8438133569</v>
      </c>
      <c r="N741" s="23">
        <f t="shared" si="533"/>
        <v>0</v>
      </c>
      <c r="O741" s="22">
        <f t="shared" si="534"/>
        <v>0</v>
      </c>
      <c r="P741" s="22">
        <f t="shared" si="565"/>
        <v>0</v>
      </c>
      <c r="Q741" s="22">
        <f t="shared" si="566"/>
        <v>0</v>
      </c>
      <c r="R741" s="22">
        <f t="shared" si="535"/>
        <v>6106961.2088905303</v>
      </c>
      <c r="S741" s="16">
        <f t="shared" si="525"/>
        <v>0</v>
      </c>
      <c r="T741" s="15">
        <f t="shared" si="536"/>
        <v>0</v>
      </c>
      <c r="U741" s="23">
        <f t="shared" si="553"/>
        <v>915263.23051658343</v>
      </c>
      <c r="V741" s="23">
        <f t="shared" si="554"/>
        <v>0</v>
      </c>
      <c r="W741" s="23">
        <f t="shared" si="567"/>
        <v>16276.259002927525</v>
      </c>
      <c r="X741" s="23">
        <f t="shared" si="555"/>
        <v>21495607.228112891</v>
      </c>
      <c r="Y741" s="23">
        <f t="shared" si="537"/>
        <v>4342458.1530188834</v>
      </c>
      <c r="Z741" s="3">
        <f t="shared" si="538"/>
        <v>0</v>
      </c>
      <c r="AA741" s="23">
        <f t="shared" si="539"/>
        <v>21892603.115915854</v>
      </c>
      <c r="AB741" s="26">
        <f t="shared" si="556"/>
        <v>42683580.14275378</v>
      </c>
      <c r="AC741" s="23">
        <f t="shared" si="557"/>
        <v>47486791.14275378</v>
      </c>
      <c r="AD741" s="23">
        <f t="shared" si="563"/>
        <v>4803211</v>
      </c>
      <c r="AE741" s="24">
        <f t="shared" si="524"/>
        <v>42683580.14275378</v>
      </c>
      <c r="AF741" s="3">
        <f t="shared" si="558"/>
        <v>0</v>
      </c>
      <c r="AG741" s="2">
        <f t="shared" si="540"/>
        <v>0</v>
      </c>
      <c r="AH741" s="2">
        <f t="shared" si="541"/>
        <v>12.880513968155691</v>
      </c>
      <c r="AI741" s="23">
        <f t="shared" si="564"/>
        <v>321220158.98438847</v>
      </c>
      <c r="AJ741" s="23">
        <f t="shared" si="542"/>
        <v>68154.511800051288</v>
      </c>
      <c r="AK741" s="23">
        <f t="shared" si="543"/>
        <v>0</v>
      </c>
      <c r="AL741" s="23">
        <f t="shared" si="568"/>
        <v>0</v>
      </c>
      <c r="AM741" s="23">
        <f t="shared" si="569"/>
        <v>0</v>
      </c>
      <c r="AN741" s="16">
        <f t="shared" si="559"/>
        <v>0</v>
      </c>
      <c r="AO741" s="23">
        <f t="shared" si="560"/>
        <v>0</v>
      </c>
      <c r="AP741" s="22">
        <f t="shared" si="561"/>
        <v>0</v>
      </c>
      <c r="AQ741" s="30">
        <f t="shared" si="544"/>
        <v>79707125.982760012</v>
      </c>
      <c r="AR741" s="28">
        <f t="shared" si="545"/>
        <v>1748890.446947926</v>
      </c>
      <c r="AS741" s="25">
        <f t="shared" si="546"/>
        <v>62923862.854150951</v>
      </c>
      <c r="AT741" s="32">
        <f t="shared" si="547"/>
        <v>0</v>
      </c>
      <c r="AU741" s="23">
        <f t="shared" si="548"/>
        <v>0</v>
      </c>
      <c r="AV741" s="22">
        <f t="shared" si="549"/>
        <v>8927411.4727705307</v>
      </c>
      <c r="AW741" s="31">
        <f t="shared" si="562"/>
        <v>79707125.982759938</v>
      </c>
    </row>
    <row r="742" spans="1:53" x14ac:dyDescent="0.25">
      <c r="A742">
        <f t="shared" si="570"/>
        <v>386</v>
      </c>
      <c r="B742" t="s">
        <v>7</v>
      </c>
      <c r="C742" s="27">
        <f t="shared" si="527"/>
        <v>0</v>
      </c>
      <c r="D742" s="27">
        <f t="shared" si="550"/>
        <v>1748890.446947926</v>
      </c>
      <c r="E742" s="27" t="b">
        <f t="shared" si="526"/>
        <v>0</v>
      </c>
      <c r="F742" s="29">
        <f t="shared" si="528"/>
        <v>85139.124716792416</v>
      </c>
      <c r="G742" s="27">
        <f t="shared" si="551"/>
        <v>0</v>
      </c>
      <c r="H742" s="22">
        <f t="shared" si="529"/>
        <v>1376215016.04603</v>
      </c>
      <c r="I742" s="23">
        <f t="shared" si="530"/>
        <v>129360143.94301353</v>
      </c>
      <c r="J742" s="23">
        <f t="shared" si="531"/>
        <v>606</v>
      </c>
      <c r="K742" s="19">
        <f t="shared" si="552"/>
        <v>20.541560096670615</v>
      </c>
      <c r="L742" s="16">
        <f t="shared" si="532"/>
        <v>9.7084238060042143</v>
      </c>
      <c r="M742" s="23">
        <f>M741-IF($B742="B",(Percent_Rent_In_Elsies*2.49%/12 * H741)/K741,0)+IF($B742="D",N742,0)+IF(B742="D",AK741)+IF(B742="C",F741*90%)-(Y742-Y741)-IF($B742="A",Q741/K741) + IF($B742="A",Q741/K741)</f>
        <v>-6048048.5011830069</v>
      </c>
      <c r="N742" s="23">
        <f t="shared" si="533"/>
        <v>0</v>
      </c>
      <c r="O742" s="22">
        <f t="shared" si="534"/>
        <v>0</v>
      </c>
      <c r="P742" s="22">
        <f t="shared" si="565"/>
        <v>0</v>
      </c>
      <c r="Q742" s="22">
        <f t="shared" si="566"/>
        <v>0</v>
      </c>
      <c r="R742" s="22">
        <f t="shared" si="535"/>
        <v>5598047.7748163193</v>
      </c>
      <c r="S742" s="16">
        <f t="shared" si="525"/>
        <v>508913.43407421088</v>
      </c>
      <c r="T742" s="15">
        <f t="shared" si="536"/>
        <v>0</v>
      </c>
      <c r="U742" s="23">
        <f t="shared" si="553"/>
        <v>838991.29464020149</v>
      </c>
      <c r="V742" s="23">
        <f t="shared" si="554"/>
        <v>76271.935876381947</v>
      </c>
      <c r="W742" s="23">
        <f t="shared" si="567"/>
        <v>16276.259002927525</v>
      </c>
      <c r="X742" s="23">
        <f t="shared" si="555"/>
        <v>21495607.228112891</v>
      </c>
      <c r="Y742" s="23">
        <f t="shared" si="537"/>
        <v>4342458.1530188834</v>
      </c>
      <c r="Z742" s="3">
        <f t="shared" si="538"/>
        <v>0</v>
      </c>
      <c r="AA742" s="23">
        <f t="shared" si="539"/>
        <v>21892603.115915854</v>
      </c>
      <c r="AB742" s="26">
        <f t="shared" si="556"/>
        <v>42683580.142753787</v>
      </c>
      <c r="AC742" s="23">
        <f t="shared" si="557"/>
        <v>47486791.14275378</v>
      </c>
      <c r="AD742" s="23">
        <f t="shared" si="563"/>
        <v>4803211</v>
      </c>
      <c r="AE742" s="24">
        <f t="shared" si="524"/>
        <v>42683580.14275378</v>
      </c>
      <c r="AF742" s="3">
        <f t="shared" si="558"/>
        <v>0</v>
      </c>
      <c r="AG742" s="2">
        <f t="shared" si="540"/>
        <v>0</v>
      </c>
      <c r="AH742" s="2">
        <f t="shared" si="541"/>
        <v>12.896903319199804</v>
      </c>
      <c r="AI742" s="23">
        <f t="shared" si="564"/>
        <v>321220158.98438847</v>
      </c>
      <c r="AJ742" s="23">
        <f t="shared" si="542"/>
        <v>68154.511800051288</v>
      </c>
      <c r="AK742" s="23">
        <f t="shared" si="543"/>
        <v>0</v>
      </c>
      <c r="AL742" s="23">
        <f t="shared" si="568"/>
        <v>51746625.0793854</v>
      </c>
      <c r="AM742" s="23">
        <f t="shared" si="569"/>
        <v>529014895437.8703</v>
      </c>
      <c r="AN742" s="16">
        <f t="shared" si="559"/>
        <v>0</v>
      </c>
      <c r="AO742" s="23">
        <f t="shared" si="560"/>
        <v>69420.657369650115</v>
      </c>
      <c r="AP742" s="22">
        <f t="shared" si="561"/>
        <v>1426008.605309048</v>
      </c>
      <c r="AQ742" s="30">
        <f t="shared" si="544"/>
        <v>84295912.567180917</v>
      </c>
      <c r="AR742" s="28">
        <f t="shared" si="545"/>
        <v>3162777.979111847</v>
      </c>
      <c r="AS742" s="25">
        <f t="shared" si="546"/>
        <v>64672753.301098876</v>
      </c>
      <c r="AT742" s="32">
        <f t="shared" si="547"/>
        <v>0</v>
      </c>
      <c r="AU742" s="23">
        <f t="shared" si="548"/>
        <v>0</v>
      </c>
      <c r="AV742" s="22">
        <f t="shared" si="549"/>
        <v>8927411.4727705307</v>
      </c>
      <c r="AW742" s="31">
        <f t="shared" si="562"/>
        <v>84295912.567180827</v>
      </c>
    </row>
    <row r="743" spans="1:53" x14ac:dyDescent="0.25">
      <c r="A743">
        <f t="shared" si="570"/>
        <v>386</v>
      </c>
      <c r="B743" t="s">
        <v>8</v>
      </c>
      <c r="C743" s="27">
        <f t="shared" si="527"/>
        <v>0</v>
      </c>
      <c r="D743" s="27">
        <f t="shared" si="550"/>
        <v>0</v>
      </c>
      <c r="E743" s="27" t="b">
        <f t="shared" si="526"/>
        <v>0</v>
      </c>
      <c r="F743" s="29">
        <f t="shared" si="528"/>
        <v>0</v>
      </c>
      <c r="G743" s="27">
        <f t="shared" si="551"/>
        <v>0</v>
      </c>
      <c r="H743" s="22">
        <f t="shared" si="529"/>
        <v>1376215016.04603</v>
      </c>
      <c r="I743" s="23">
        <f t="shared" si="530"/>
        <v>129360143.94301353</v>
      </c>
      <c r="J743" s="23">
        <f t="shared" si="531"/>
        <v>606</v>
      </c>
      <c r="K743" s="19">
        <f t="shared" si="552"/>
        <v>20.541560096670615</v>
      </c>
      <c r="L743" s="16">
        <f t="shared" si="532"/>
        <v>9.7084238060042143</v>
      </c>
      <c r="M743" s="23">
        <f>M742-IF($B743="B",(Percent_Rent_In_Elsies*2.49%/12 * H742)/K742,0)+IF($B743="D",N743,0)+IF(B743="D",AK742)+IF(B743="C",F742*90%)-(Y743-Y742)-IF($B743="A",Q742/K742) + IF($B743="A",Q742/K742)</f>
        <v>-6092116.5082605677</v>
      </c>
      <c r="N743" s="23">
        <f t="shared" si="533"/>
        <v>0</v>
      </c>
      <c r="O743" s="22">
        <f t="shared" si="534"/>
        <v>0</v>
      </c>
      <c r="P743" s="22">
        <f t="shared" si="565"/>
        <v>0</v>
      </c>
      <c r="Q743" s="22">
        <f t="shared" si="566"/>
        <v>0</v>
      </c>
      <c r="R743" s="22">
        <f t="shared" si="535"/>
        <v>7024056.3801253671</v>
      </c>
      <c r="S743" s="16">
        <f t="shared" si="525"/>
        <v>508913.43407421088</v>
      </c>
      <c r="T743" s="15">
        <f t="shared" si="536"/>
        <v>0</v>
      </c>
      <c r="U743" s="23">
        <f t="shared" si="553"/>
        <v>916925.86448153085</v>
      </c>
      <c r="V743" s="23">
        <f t="shared" si="554"/>
        <v>76271.935876381947</v>
      </c>
      <c r="W743" s="23">
        <f t="shared" si="567"/>
        <v>16276.259002927525</v>
      </c>
      <c r="X743" s="23">
        <f t="shared" si="555"/>
        <v>21495607.228112891</v>
      </c>
      <c r="Y743" s="23">
        <f t="shared" si="537"/>
        <v>4463151.3723415574</v>
      </c>
      <c r="Z743" s="3">
        <f t="shared" si="538"/>
        <v>0</v>
      </c>
      <c r="AA743" s="23">
        <f t="shared" si="539"/>
        <v>21892603.115915854</v>
      </c>
      <c r="AB743" s="26">
        <f t="shared" si="556"/>
        <v>42768719.267470576</v>
      </c>
      <c r="AC743" s="23">
        <f t="shared" si="557"/>
        <v>47571930.267470576</v>
      </c>
      <c r="AD743" s="23">
        <f t="shared" si="563"/>
        <v>4803211</v>
      </c>
      <c r="AE743" s="24">
        <f t="shared" si="524"/>
        <v>42768719.267470576</v>
      </c>
      <c r="AF743" s="3">
        <f t="shared" si="558"/>
        <v>15403490.719852323</v>
      </c>
      <c r="AG743" s="2">
        <f t="shared" si="540"/>
        <v>0</v>
      </c>
      <c r="AH743" s="2">
        <f t="shared" si="541"/>
        <v>12.871229624056237</v>
      </c>
      <c r="AI743" s="23">
        <f t="shared" si="564"/>
        <v>321220158.98438847</v>
      </c>
      <c r="AJ743" s="23">
        <f t="shared" si="542"/>
        <v>68154.511800051288</v>
      </c>
      <c r="AK743" s="23">
        <f t="shared" si="543"/>
        <v>-505871.28642961639</v>
      </c>
      <c r="AL743" s="23">
        <f t="shared" si="568"/>
        <v>0</v>
      </c>
      <c r="AM743" s="23">
        <f t="shared" si="569"/>
        <v>0</v>
      </c>
      <c r="AN743" s="16">
        <f t="shared" si="559"/>
        <v>0</v>
      </c>
      <c r="AO743" s="23">
        <f t="shared" si="560"/>
        <v>0</v>
      </c>
      <c r="AP743" s="22">
        <f t="shared" si="561"/>
        <v>0</v>
      </c>
      <c r="AQ743" s="30">
        <f t="shared" si="544"/>
        <v>83169933.175174668</v>
      </c>
      <c r="AR743" s="28">
        <f t="shared" si="545"/>
        <v>2036798.5871055985</v>
      </c>
      <c r="AS743" s="25">
        <f t="shared" si="546"/>
        <v>64672753.301098876</v>
      </c>
      <c r="AT743" s="32">
        <f t="shared" si="547"/>
        <v>0</v>
      </c>
      <c r="AU743" s="23">
        <f t="shared" si="548"/>
        <v>0</v>
      </c>
      <c r="AV743" s="22">
        <f t="shared" si="549"/>
        <v>8927411.4727705307</v>
      </c>
      <c r="AW743" s="31">
        <f t="shared" si="562"/>
        <v>83169933.175174594</v>
      </c>
    </row>
    <row r="744" spans="1:53" x14ac:dyDescent="0.25">
      <c r="A744" s="21">
        <f t="shared" si="570"/>
        <v>386</v>
      </c>
      <c r="B744" s="21" t="s">
        <v>9</v>
      </c>
      <c r="C744" s="27">
        <f t="shared" si="527"/>
        <v>0</v>
      </c>
      <c r="D744" s="27">
        <f t="shared" si="550"/>
        <v>0</v>
      </c>
      <c r="E744" s="27" t="b">
        <f t="shared" si="526"/>
        <v>0</v>
      </c>
      <c r="F744" s="29">
        <f t="shared" si="528"/>
        <v>0</v>
      </c>
      <c r="G744" s="27">
        <f t="shared" si="551"/>
        <v>0</v>
      </c>
      <c r="H744" s="22">
        <f t="shared" si="529"/>
        <v>1376215016.04603</v>
      </c>
      <c r="I744" s="23">
        <f t="shared" si="530"/>
        <v>129360143.94301353</v>
      </c>
      <c r="J744" s="23">
        <f t="shared" si="531"/>
        <v>606</v>
      </c>
      <c r="K744" s="19">
        <f t="shared" si="552"/>
        <v>20.541560096670615</v>
      </c>
      <c r="L744" s="16">
        <f t="shared" si="532"/>
        <v>9.7084238060042143</v>
      </c>
      <c r="M744" s="23">
        <f>M743-IF($B744="B",(Percent_Rent_In_Elsies*2.49%/12 * H743)/K743,0)+IF($B744="D",N744,0)+IF(B744="D",AK743)+IF(B744="C",F743*90%)-(Y744-Y743)-IF($B744="A",Q743/K743) + IF($B744="A",Q743/K743)</f>
        <v>-6597987.7946901843</v>
      </c>
      <c r="N744" s="23">
        <f t="shared" si="533"/>
        <v>0</v>
      </c>
      <c r="O744" s="22">
        <f t="shared" si="534"/>
        <v>333357.82308903302</v>
      </c>
      <c r="P744" s="22">
        <f t="shared" si="565"/>
        <v>0</v>
      </c>
      <c r="Q744" s="22">
        <f t="shared" si="566"/>
        <v>0</v>
      </c>
      <c r="R744" s="22">
        <f t="shared" si="535"/>
        <v>7024056.3801253671</v>
      </c>
      <c r="S744" s="16">
        <f t="shared" si="525"/>
        <v>0</v>
      </c>
      <c r="T744" s="15">
        <f t="shared" si="536"/>
        <v>175555.61098517786</v>
      </c>
      <c r="U744" s="23">
        <f t="shared" si="553"/>
        <v>916925.86448153085</v>
      </c>
      <c r="V744" s="23">
        <f t="shared" si="554"/>
        <v>0</v>
      </c>
      <c r="W744" s="23">
        <f t="shared" si="567"/>
        <v>92548.194879309478</v>
      </c>
      <c r="X744" s="23">
        <f t="shared" si="555"/>
        <v>21495607.228112891</v>
      </c>
      <c r="Y744" s="23">
        <f t="shared" si="537"/>
        <v>4463151.3723415574</v>
      </c>
      <c r="Z744" s="3">
        <f t="shared" si="538"/>
        <v>0</v>
      </c>
      <c r="AA744" s="23">
        <f t="shared" si="539"/>
        <v>22398474.402345471</v>
      </c>
      <c r="AB744" s="26">
        <f t="shared" si="556"/>
        <v>42768719.267470576</v>
      </c>
      <c r="AC744" s="23">
        <f t="shared" si="557"/>
        <v>47571930.267470576</v>
      </c>
      <c r="AD744" s="23">
        <f t="shared" si="563"/>
        <v>4803211</v>
      </c>
      <c r="AE744" s="24">
        <f t="shared" si="524"/>
        <v>42768719.267470576</v>
      </c>
      <c r="AF744" s="3">
        <f t="shared" si="558"/>
        <v>0</v>
      </c>
      <c r="AG744" s="2">
        <f t="shared" si="540"/>
        <v>0</v>
      </c>
      <c r="AH744" s="2">
        <f t="shared" si="541"/>
        <v>12.871229624056237</v>
      </c>
      <c r="AI744" s="23">
        <f t="shared" si="564"/>
        <v>328642577.14965564</v>
      </c>
      <c r="AJ744" s="23">
        <f t="shared" si="542"/>
        <v>68154.511800051288</v>
      </c>
      <c r="AK744" s="23">
        <f t="shared" si="543"/>
        <v>0</v>
      </c>
      <c r="AL744" s="23">
        <f t="shared" si="568"/>
        <v>0</v>
      </c>
      <c r="AM744" s="23">
        <f t="shared" si="569"/>
        <v>0</v>
      </c>
      <c r="AN744" s="16">
        <f t="shared" si="559"/>
        <v>0</v>
      </c>
      <c r="AO744" s="23">
        <f t="shared" si="560"/>
        <v>0</v>
      </c>
      <c r="AP744" s="22">
        <f t="shared" si="561"/>
        <v>0</v>
      </c>
      <c r="AQ744" s="30">
        <f t="shared" si="544"/>
        <v>83169933.175174668</v>
      </c>
      <c r="AR744" s="28">
        <f t="shared" si="545"/>
        <v>2036798.5871055985</v>
      </c>
      <c r="AS744" s="25">
        <f t="shared" si="546"/>
        <v>64672753.301098876</v>
      </c>
      <c r="AT744" s="32">
        <f t="shared" si="547"/>
        <v>0</v>
      </c>
      <c r="AU744" s="23">
        <f t="shared" si="548"/>
        <v>0</v>
      </c>
      <c r="AV744" s="22">
        <f t="shared" si="549"/>
        <v>8927411.4727705307</v>
      </c>
      <c r="AW744" s="31">
        <f t="shared" si="562"/>
        <v>83169933.175174594</v>
      </c>
      <c r="AX744" s="21"/>
      <c r="AY744" s="21"/>
      <c r="AZ744" s="21"/>
      <c r="BA744" s="21"/>
    </row>
    <row r="745" spans="1:53" x14ac:dyDescent="0.25">
      <c r="A745" s="21">
        <f t="shared" si="570"/>
        <v>386</v>
      </c>
      <c r="B745" s="21" t="s">
        <v>28</v>
      </c>
      <c r="C745" s="27">
        <f t="shared" si="527"/>
        <v>0</v>
      </c>
      <c r="D745" s="27">
        <f t="shared" si="550"/>
        <v>0</v>
      </c>
      <c r="E745" s="27" t="b">
        <f t="shared" si="526"/>
        <v>0</v>
      </c>
      <c r="F745" s="29">
        <f t="shared" si="528"/>
        <v>0</v>
      </c>
      <c r="G745" s="27">
        <f t="shared" si="551"/>
        <v>0</v>
      </c>
      <c r="H745" s="22">
        <f t="shared" si="529"/>
        <v>1376215016.04603</v>
      </c>
      <c r="I745" s="23">
        <f t="shared" si="530"/>
        <v>129360143.94301353</v>
      </c>
      <c r="J745" s="23">
        <f t="shared" si="531"/>
        <v>606</v>
      </c>
      <c r="K745" s="19">
        <f t="shared" si="552"/>
        <v>20.541560096670615</v>
      </c>
      <c r="L745" s="16">
        <f t="shared" si="532"/>
        <v>9.7084238060042143</v>
      </c>
      <c r="M745" s="23">
        <f>M744-IF($B745="B",(Percent_Rent_In_Elsies*2.49%/12 * H744)/K744,0)+IF($B745="D",N745,0)+IF(B745="D",AK744)+IF(B745="C",F744*90%)-(Y745-Y744)-IF($B745="A",Q744/K744) + IF($B745="A",Q744/K744)</f>
        <v>-6597987.7946901843</v>
      </c>
      <c r="N745" s="23">
        <f t="shared" si="533"/>
        <v>0</v>
      </c>
      <c r="O745" s="22">
        <f t="shared" si="534"/>
        <v>0</v>
      </c>
      <c r="P745" s="22">
        <f t="shared" si="565"/>
        <v>0</v>
      </c>
      <c r="Q745" s="22">
        <f t="shared" si="566"/>
        <v>333357.82308903302</v>
      </c>
      <c r="R745" s="22">
        <f t="shared" si="535"/>
        <v>7024056.3801253671</v>
      </c>
      <c r="S745" s="16">
        <f t="shared" si="525"/>
        <v>0</v>
      </c>
      <c r="T745" s="15">
        <f t="shared" si="536"/>
        <v>0</v>
      </c>
      <c r="U745" s="23">
        <f t="shared" si="553"/>
        <v>916925.86448153085</v>
      </c>
      <c r="V745" s="23">
        <f t="shared" si="554"/>
        <v>0</v>
      </c>
      <c r="W745" s="23">
        <f t="shared" si="567"/>
        <v>0</v>
      </c>
      <c r="X745" s="23">
        <f t="shared" si="555"/>
        <v>21495607.228112891</v>
      </c>
      <c r="Y745" s="23">
        <f t="shared" si="537"/>
        <v>4463151.3723415574</v>
      </c>
      <c r="Z745" s="3">
        <f t="shared" si="538"/>
        <v>4627.4097439654743</v>
      </c>
      <c r="AA745" s="23">
        <f t="shared" si="539"/>
        <v>22467885.548504952</v>
      </c>
      <c r="AB745" s="26">
        <f t="shared" si="556"/>
        <v>42768719.267470576</v>
      </c>
      <c r="AC745" s="23">
        <f t="shared" si="557"/>
        <v>47571930.267470576</v>
      </c>
      <c r="AD745" s="23">
        <f t="shared" si="563"/>
        <v>4803211</v>
      </c>
      <c r="AE745" s="24">
        <f t="shared" si="524"/>
        <v>42768719.267470576</v>
      </c>
      <c r="AF745" s="3">
        <f t="shared" si="558"/>
        <v>0</v>
      </c>
      <c r="AG745" s="2">
        <f t="shared" si="540"/>
        <v>3.6049566904999609E-3</v>
      </c>
      <c r="AH745" s="2">
        <f t="shared" si="541"/>
        <v>12.871229624056237</v>
      </c>
      <c r="AI745" s="23">
        <f t="shared" si="564"/>
        <v>329661015.17123687</v>
      </c>
      <c r="AJ745" s="23">
        <f t="shared" si="542"/>
        <v>68154.511800051288</v>
      </c>
      <c r="AK745" s="23">
        <f t="shared" si="543"/>
        <v>0</v>
      </c>
      <c r="AL745" s="23">
        <f t="shared" si="568"/>
        <v>0</v>
      </c>
      <c r="AM745" s="23">
        <f t="shared" si="569"/>
        <v>0</v>
      </c>
      <c r="AN745" s="16">
        <f t="shared" si="559"/>
        <v>0</v>
      </c>
      <c r="AO745" s="23">
        <f t="shared" si="560"/>
        <v>0</v>
      </c>
      <c r="AP745" s="22">
        <f t="shared" si="561"/>
        <v>0</v>
      </c>
      <c r="AQ745" s="30">
        <f t="shared" si="544"/>
        <v>83169933.175174668</v>
      </c>
      <c r="AR745" s="28">
        <f t="shared" si="545"/>
        <v>2036798.5871055985</v>
      </c>
      <c r="AS745" s="25">
        <f t="shared" si="546"/>
        <v>64672753.301098876</v>
      </c>
      <c r="AT745" s="32">
        <f t="shared" si="547"/>
        <v>9254.8194879309485</v>
      </c>
      <c r="AU745" s="23">
        <f t="shared" si="548"/>
        <v>9254.8194879309485</v>
      </c>
      <c r="AV745" s="22">
        <f t="shared" si="549"/>
        <v>9102967.0837557092</v>
      </c>
      <c r="AW745" s="31">
        <f t="shared" si="562"/>
        <v>83169933.175174594</v>
      </c>
      <c r="AX745" s="21"/>
      <c r="AY745" s="21"/>
      <c r="AZ745" s="21"/>
      <c r="BA745" s="21"/>
    </row>
    <row r="746" spans="1:53" x14ac:dyDescent="0.25">
      <c r="A746">
        <f t="shared" si="570"/>
        <v>387</v>
      </c>
      <c r="B746" t="s">
        <v>6</v>
      </c>
      <c r="C746" s="27">
        <f t="shared" si="527"/>
        <v>0</v>
      </c>
      <c r="D746" s="27">
        <f t="shared" si="550"/>
        <v>0</v>
      </c>
      <c r="E746" s="27" t="b">
        <f t="shared" si="526"/>
        <v>0</v>
      </c>
      <c r="F746" s="29">
        <f t="shared" si="528"/>
        <v>0</v>
      </c>
      <c r="G746" s="27">
        <f t="shared" si="551"/>
        <v>0</v>
      </c>
      <c r="H746" s="22">
        <f t="shared" si="529"/>
        <v>1601000127.4405348</v>
      </c>
      <c r="I746" s="23">
        <f t="shared" si="530"/>
        <v>129360143.94301353</v>
      </c>
      <c r="J746" s="23">
        <f t="shared" si="531"/>
        <v>636</v>
      </c>
      <c r="K746" s="19">
        <f t="shared" si="552"/>
        <v>23.856969599072873</v>
      </c>
      <c r="L746" s="16">
        <f t="shared" si="532"/>
        <v>11.294156486764853</v>
      </c>
      <c r="M746" s="23">
        <f>M745-IF($B746="B",(Percent_Rent_In_Elsies*2.49%/12 * H745)/K745,0)+IF($B746="D",N746,0)+IF(B746="D",AK745)+IF(B746="C",F745*90%)-(Y746-Y745)-IF($B746="A",Q745/K745) + IF($B746="A",Q745/K745)</f>
        <v>-6597987.7946901843</v>
      </c>
      <c r="N746" s="23">
        <f t="shared" si="533"/>
        <v>0</v>
      </c>
      <c r="O746" s="22">
        <f t="shared" si="534"/>
        <v>0</v>
      </c>
      <c r="P746" s="22">
        <f t="shared" si="565"/>
        <v>0</v>
      </c>
      <c r="Q746" s="22">
        <f t="shared" si="566"/>
        <v>0</v>
      </c>
      <c r="R746" s="22">
        <f t="shared" si="535"/>
        <v>7024056.3801253671</v>
      </c>
      <c r="S746" s="16">
        <f t="shared" si="525"/>
        <v>0</v>
      </c>
      <c r="T746" s="15">
        <f t="shared" si="536"/>
        <v>0</v>
      </c>
      <c r="U746" s="23">
        <f t="shared" si="553"/>
        <v>916925.86448153085</v>
      </c>
      <c r="V746" s="23">
        <f t="shared" si="554"/>
        <v>0</v>
      </c>
      <c r="W746" s="23">
        <f t="shared" si="567"/>
        <v>16228.456919543507</v>
      </c>
      <c r="X746" s="23">
        <f t="shared" si="555"/>
        <v>21502515.819913171</v>
      </c>
      <c r="Y746" s="23">
        <f t="shared" si="537"/>
        <v>4463151.3723415574</v>
      </c>
      <c r="Z746" s="3">
        <f t="shared" si="538"/>
        <v>0</v>
      </c>
      <c r="AA746" s="23">
        <f t="shared" si="539"/>
        <v>22467885.548504952</v>
      </c>
      <c r="AB746" s="26">
        <f t="shared" si="556"/>
        <v>42768719.267470576</v>
      </c>
      <c r="AC746" s="23">
        <f t="shared" si="557"/>
        <v>47571930.267470576</v>
      </c>
      <c r="AD746" s="23">
        <f t="shared" si="563"/>
        <v>4803211</v>
      </c>
      <c r="AE746" s="24">
        <f t="shared" si="524"/>
        <v>42768719.267470576</v>
      </c>
      <c r="AF746" s="3">
        <f t="shared" si="558"/>
        <v>0</v>
      </c>
      <c r="AG746" s="2">
        <f t="shared" si="540"/>
        <v>0</v>
      </c>
      <c r="AH746" s="2">
        <f t="shared" si="541"/>
        <v>14.973561564264452</v>
      </c>
      <c r="AI746" s="23">
        <f t="shared" si="564"/>
        <v>382868330.34723663</v>
      </c>
      <c r="AJ746" s="23">
        <f t="shared" si="542"/>
        <v>58683.060905371945</v>
      </c>
      <c r="AK746" s="23">
        <f t="shared" si="543"/>
        <v>0</v>
      </c>
      <c r="AL746" s="23">
        <f t="shared" si="568"/>
        <v>0</v>
      </c>
      <c r="AM746" s="23">
        <f t="shared" si="569"/>
        <v>0</v>
      </c>
      <c r="AN746" s="16">
        <f t="shared" si="559"/>
        <v>0</v>
      </c>
      <c r="AO746" s="23">
        <f t="shared" si="560"/>
        <v>0</v>
      </c>
      <c r="AP746" s="22">
        <f t="shared" si="561"/>
        <v>0</v>
      </c>
      <c r="AQ746" s="30">
        <f t="shared" si="544"/>
        <v>82836908.709908724</v>
      </c>
      <c r="AR746" s="28">
        <f t="shared" si="545"/>
        <v>2037131.9449286875</v>
      </c>
      <c r="AS746" s="25">
        <f t="shared" si="546"/>
        <v>64672753.301098876</v>
      </c>
      <c r="AT746" s="32">
        <f t="shared" si="547"/>
        <v>0</v>
      </c>
      <c r="AU746" s="23">
        <f t="shared" si="548"/>
        <v>0</v>
      </c>
      <c r="AV746" s="22">
        <f t="shared" si="549"/>
        <v>9102967.0837557092</v>
      </c>
      <c r="AW746" s="31">
        <f t="shared" si="562"/>
        <v>82836908.709908649</v>
      </c>
    </row>
    <row r="747" spans="1:53" x14ac:dyDescent="0.25">
      <c r="A747">
        <f t="shared" si="570"/>
        <v>387</v>
      </c>
      <c r="B747" t="s">
        <v>7</v>
      </c>
      <c r="C747" s="27">
        <f t="shared" si="527"/>
        <v>0</v>
      </c>
      <c r="D747" s="27">
        <f t="shared" si="550"/>
        <v>2037131.9449286875</v>
      </c>
      <c r="E747" s="27" t="b">
        <f t="shared" si="526"/>
        <v>0</v>
      </c>
      <c r="F747" s="29">
        <f t="shared" si="528"/>
        <v>85389.384283234962</v>
      </c>
      <c r="G747" s="27">
        <f t="shared" si="551"/>
        <v>0</v>
      </c>
      <c r="H747" s="22">
        <f t="shared" si="529"/>
        <v>1603037259.3854635</v>
      </c>
      <c r="I747" s="23">
        <f t="shared" si="530"/>
        <v>129540514.3803557</v>
      </c>
      <c r="J747" s="23">
        <f t="shared" si="531"/>
        <v>636</v>
      </c>
      <c r="K747" s="19">
        <f t="shared" si="552"/>
        <v>23.856969599072873</v>
      </c>
      <c r="L747" s="16">
        <f t="shared" si="532"/>
        <v>11.294156486764853</v>
      </c>
      <c r="M747" s="23">
        <f>M746-IF($B747="B",(Percent_Rent_In_Elsies*2.49%/12 * H746)/K746,0)+IF($B747="D",N747,0)+IF(B747="D",AK746)+IF(B747="C",F746*90%)-(Y747-Y746)-IF($B747="A",Q746/K746) + IF($B747="A",Q746/K746)</f>
        <v>-6667612.6322170803</v>
      </c>
      <c r="N747" s="23">
        <f t="shared" si="533"/>
        <v>0</v>
      </c>
      <c r="O747" s="22">
        <f t="shared" si="534"/>
        <v>0</v>
      </c>
      <c r="P747" s="22">
        <f t="shared" si="565"/>
        <v>0</v>
      </c>
      <c r="Q747" s="22">
        <f t="shared" si="566"/>
        <v>0</v>
      </c>
      <c r="R747" s="22">
        <f t="shared" si="535"/>
        <v>6438718.3484482532</v>
      </c>
      <c r="S747" s="16">
        <f t="shared" si="525"/>
        <v>585338.03167711396</v>
      </c>
      <c r="T747" s="15">
        <f t="shared" si="536"/>
        <v>0</v>
      </c>
      <c r="U747" s="23">
        <f t="shared" si="553"/>
        <v>840515.37577473663</v>
      </c>
      <c r="V747" s="23">
        <f t="shared" si="554"/>
        <v>76410.488706794233</v>
      </c>
      <c r="W747" s="23">
        <f t="shared" si="567"/>
        <v>16228.456919543507</v>
      </c>
      <c r="X747" s="23">
        <f t="shared" si="555"/>
        <v>21502515.819913171</v>
      </c>
      <c r="Y747" s="23">
        <f t="shared" si="537"/>
        <v>4463151.3723415574</v>
      </c>
      <c r="Z747" s="3">
        <f t="shared" si="538"/>
        <v>0</v>
      </c>
      <c r="AA747" s="23">
        <f t="shared" si="539"/>
        <v>22467885.548504952</v>
      </c>
      <c r="AB747" s="26">
        <f t="shared" si="556"/>
        <v>42768719.267470576</v>
      </c>
      <c r="AC747" s="23">
        <f t="shared" si="557"/>
        <v>47571930.267470576</v>
      </c>
      <c r="AD747" s="23">
        <f t="shared" si="563"/>
        <v>4803211</v>
      </c>
      <c r="AE747" s="24">
        <f t="shared" si="524"/>
        <v>42768719.267470576</v>
      </c>
      <c r="AF747" s="3">
        <f t="shared" si="558"/>
        <v>0</v>
      </c>
      <c r="AG747" s="2">
        <f t="shared" si="540"/>
        <v>0</v>
      </c>
      <c r="AH747" s="2">
        <f t="shared" si="541"/>
        <v>14.992614105278728</v>
      </c>
      <c r="AI747" s="23">
        <f t="shared" si="564"/>
        <v>382868330.34723663</v>
      </c>
      <c r="AJ747" s="23">
        <f t="shared" si="542"/>
        <v>58683.060905371945</v>
      </c>
      <c r="AK747" s="23">
        <f t="shared" si="543"/>
        <v>0</v>
      </c>
      <c r="AL747" s="23">
        <f t="shared" si="568"/>
        <v>61648171.362848163</v>
      </c>
      <c r="AM747" s="23">
        <f t="shared" si="569"/>
        <v>542655509218.62378</v>
      </c>
      <c r="AN747" s="16">
        <f t="shared" si="559"/>
        <v>0</v>
      </c>
      <c r="AO747" s="23">
        <f t="shared" si="560"/>
        <v>69624.837526896372</v>
      </c>
      <c r="AP747" s="22">
        <f t="shared" si="561"/>
        <v>1661037.6322195551</v>
      </c>
      <c r="AQ747" s="30">
        <f t="shared" si="544"/>
        <v>88181997.099402651</v>
      </c>
      <c r="AR747" s="28">
        <f t="shared" si="545"/>
        <v>3684050.7572743762</v>
      </c>
      <c r="AS747" s="25">
        <f t="shared" si="546"/>
        <v>66709885.246027566</v>
      </c>
      <c r="AT747" s="32">
        <f t="shared" si="547"/>
        <v>0</v>
      </c>
      <c r="AU747" s="23">
        <f t="shared" si="548"/>
        <v>0</v>
      </c>
      <c r="AV747" s="22">
        <f t="shared" si="549"/>
        <v>9102967.0837557092</v>
      </c>
      <c r="AW747" s="31">
        <f t="shared" si="562"/>
        <v>88181997.099402577</v>
      </c>
    </row>
    <row r="748" spans="1:53" s="21" customFormat="1" x14ac:dyDescent="0.25">
      <c r="A748">
        <f t="shared" si="570"/>
        <v>387</v>
      </c>
      <c r="B748" t="s">
        <v>8</v>
      </c>
      <c r="C748" s="27">
        <f t="shared" si="527"/>
        <v>0</v>
      </c>
      <c r="D748" s="27">
        <f t="shared" si="550"/>
        <v>0</v>
      </c>
      <c r="E748" s="27" t="b">
        <f t="shared" si="526"/>
        <v>0</v>
      </c>
      <c r="F748" s="29">
        <f t="shared" si="528"/>
        <v>0</v>
      </c>
      <c r="G748" s="27">
        <f t="shared" si="551"/>
        <v>0</v>
      </c>
      <c r="H748" s="22">
        <f t="shared" si="529"/>
        <v>1603037259.3854635</v>
      </c>
      <c r="I748" s="23">
        <f t="shared" si="530"/>
        <v>129540514.3803557</v>
      </c>
      <c r="J748" s="23">
        <f t="shared" si="531"/>
        <v>636</v>
      </c>
      <c r="K748" s="19">
        <f t="shared" si="552"/>
        <v>23.856969599072873</v>
      </c>
      <c r="L748" s="16">
        <f t="shared" si="532"/>
        <v>11.294156486764853</v>
      </c>
      <c r="M748" s="23">
        <f>M747-IF($B748="B",(Percent_Rent_In_Elsies*2.49%/12 * H747)/K747,0)+IF($B748="D",N748,0)+IF(B748="D",AK747)+IF(B748="C",F747*90%)-(Y748-Y747)-IF($B748="A",Q747/K747) + IF($B748="A",Q747/K747)</f>
        <v>-6731347.328814961</v>
      </c>
      <c r="N748" s="23">
        <f t="shared" si="533"/>
        <v>0</v>
      </c>
      <c r="O748" s="22">
        <f t="shared" si="534"/>
        <v>0</v>
      </c>
      <c r="P748" s="22">
        <f t="shared" si="565"/>
        <v>0</v>
      </c>
      <c r="Q748" s="22">
        <f t="shared" si="566"/>
        <v>0</v>
      </c>
      <c r="R748" s="22">
        <f t="shared" si="535"/>
        <v>8099755.9806678081</v>
      </c>
      <c r="S748" s="16">
        <f t="shared" si="525"/>
        <v>585338.03167711396</v>
      </c>
      <c r="T748" s="15">
        <f t="shared" si="536"/>
        <v>0</v>
      </c>
      <c r="U748" s="23">
        <f t="shared" si="553"/>
        <v>918679.1517299565</v>
      </c>
      <c r="V748" s="23">
        <f t="shared" si="554"/>
        <v>76410.488706794233</v>
      </c>
      <c r="W748" s="23">
        <f t="shared" si="567"/>
        <v>16228.456919543507</v>
      </c>
      <c r="X748" s="23">
        <f t="shared" si="555"/>
        <v>21502515.819913171</v>
      </c>
      <c r="Y748" s="23">
        <f t="shared" si="537"/>
        <v>4603736.5147943497</v>
      </c>
      <c r="Z748" s="3">
        <f t="shared" si="538"/>
        <v>0</v>
      </c>
      <c r="AA748" s="23">
        <f t="shared" si="539"/>
        <v>22467885.548504952</v>
      </c>
      <c r="AB748" s="26">
        <f t="shared" si="556"/>
        <v>42854108.651753806</v>
      </c>
      <c r="AC748" s="23">
        <f t="shared" si="557"/>
        <v>47657319.651753813</v>
      </c>
      <c r="AD748" s="23">
        <f t="shared" si="563"/>
        <v>4803211</v>
      </c>
      <c r="AE748" s="24">
        <f t="shared" si="524"/>
        <v>42854108.651753813</v>
      </c>
      <c r="AF748" s="3">
        <f t="shared" si="558"/>
        <v>14771168.491098218</v>
      </c>
      <c r="AG748" s="2">
        <f t="shared" si="540"/>
        <v>0</v>
      </c>
      <c r="AH748" s="2">
        <f t="shared" si="541"/>
        <v>14.962740421575507</v>
      </c>
      <c r="AI748" s="23">
        <f t="shared" si="564"/>
        <v>382868330.34723663</v>
      </c>
      <c r="AJ748" s="23">
        <f t="shared" si="542"/>
        <v>58683.060905371945</v>
      </c>
      <c r="AK748" s="23">
        <f t="shared" si="543"/>
        <v>-518903.74449591851</v>
      </c>
      <c r="AL748" s="23">
        <f t="shared" si="568"/>
        <v>0</v>
      </c>
      <c r="AM748" s="23">
        <f t="shared" si="569"/>
        <v>0</v>
      </c>
      <c r="AN748" s="16">
        <f t="shared" si="559"/>
        <v>0</v>
      </c>
      <c r="AO748" s="23">
        <f t="shared" si="560"/>
        <v>0</v>
      </c>
      <c r="AP748" s="22">
        <f t="shared" si="561"/>
        <v>0</v>
      </c>
      <c r="AQ748" s="30">
        <f t="shared" si="544"/>
        <v>86870440.624958932</v>
      </c>
      <c r="AR748" s="28">
        <f t="shared" si="545"/>
        <v>2372494.282830664</v>
      </c>
      <c r="AS748" s="25">
        <f t="shared" si="546"/>
        <v>66709885.246027566</v>
      </c>
      <c r="AT748" s="32">
        <f t="shared" si="547"/>
        <v>0</v>
      </c>
      <c r="AU748" s="23">
        <f t="shared" si="548"/>
        <v>0</v>
      </c>
      <c r="AV748" s="22">
        <f t="shared" si="549"/>
        <v>9102967.0837557092</v>
      </c>
      <c r="AW748" s="31">
        <f t="shared" si="562"/>
        <v>86870440.624958873</v>
      </c>
      <c r="AX748"/>
      <c r="AY748"/>
      <c r="AZ748"/>
      <c r="BA748"/>
    </row>
    <row r="749" spans="1:53" s="21" customFormat="1" x14ac:dyDescent="0.25">
      <c r="A749">
        <f t="shared" si="570"/>
        <v>387</v>
      </c>
      <c r="B749" t="s">
        <v>9</v>
      </c>
      <c r="C749" s="27">
        <f t="shared" si="527"/>
        <v>0</v>
      </c>
      <c r="D749" s="27">
        <f t="shared" si="550"/>
        <v>0</v>
      </c>
      <c r="E749" s="27" t="b">
        <f t="shared" si="526"/>
        <v>0</v>
      </c>
      <c r="F749" s="29">
        <f t="shared" si="528"/>
        <v>0</v>
      </c>
      <c r="G749" s="27">
        <f t="shared" si="551"/>
        <v>0</v>
      </c>
      <c r="H749" s="22">
        <f t="shared" si="529"/>
        <v>1603037259.3854635</v>
      </c>
      <c r="I749" s="23">
        <f t="shared" si="530"/>
        <v>129540514.3803557</v>
      </c>
      <c r="J749" s="23">
        <f t="shared" si="531"/>
        <v>636</v>
      </c>
      <c r="K749" s="19">
        <f t="shared" si="552"/>
        <v>23.856969599072873</v>
      </c>
      <c r="L749" s="16">
        <f t="shared" si="532"/>
        <v>11.294156486764853</v>
      </c>
      <c r="M749" s="23">
        <f>M748-IF($B749="B",(Percent_Rent_In_Elsies*2.49%/12 * H748)/K748,0)+IF($B749="D",N749,0)+IF(B749="D",AK748)+IF(B749="C",F748*90%)-(Y749-Y748)-IF($B749="A",Q748/K748) + IF($B749="A",Q748/K748)</f>
        <v>-7250251.07331088</v>
      </c>
      <c r="N749" s="23">
        <f t="shared" si="533"/>
        <v>0</v>
      </c>
      <c r="O749" s="22">
        <f t="shared" si="534"/>
        <v>386813.47556194151</v>
      </c>
      <c r="P749" s="22">
        <f t="shared" si="565"/>
        <v>0</v>
      </c>
      <c r="Q749" s="22">
        <f t="shared" si="566"/>
        <v>0</v>
      </c>
      <c r="R749" s="22">
        <f t="shared" si="535"/>
        <v>8099755.9806678081</v>
      </c>
      <c r="S749" s="16">
        <f t="shared" si="525"/>
        <v>0</v>
      </c>
      <c r="T749" s="15">
        <f t="shared" si="536"/>
        <v>198524.55611517245</v>
      </c>
      <c r="U749" s="23">
        <f t="shared" si="553"/>
        <v>918679.1517299565</v>
      </c>
      <c r="V749" s="23">
        <f t="shared" si="554"/>
        <v>0</v>
      </c>
      <c r="W749" s="23">
        <f t="shared" si="567"/>
        <v>92638.945626337736</v>
      </c>
      <c r="X749" s="23">
        <f t="shared" si="555"/>
        <v>21502515.819913171</v>
      </c>
      <c r="Y749" s="23">
        <f t="shared" si="537"/>
        <v>4603736.5147943497</v>
      </c>
      <c r="Z749" s="3">
        <f t="shared" si="538"/>
        <v>0</v>
      </c>
      <c r="AA749" s="23">
        <f t="shared" si="539"/>
        <v>22986789.293000869</v>
      </c>
      <c r="AB749" s="26">
        <f t="shared" si="556"/>
        <v>42854108.651753798</v>
      </c>
      <c r="AC749" s="23">
        <f t="shared" si="557"/>
        <v>47657319.651753813</v>
      </c>
      <c r="AD749" s="23">
        <f t="shared" si="563"/>
        <v>4803211</v>
      </c>
      <c r="AE749" s="24">
        <f t="shared" si="524"/>
        <v>42854108.651753813</v>
      </c>
      <c r="AF749" s="3">
        <f t="shared" si="558"/>
        <v>0</v>
      </c>
      <c r="AG749" s="2">
        <f t="shared" si="540"/>
        <v>0</v>
      </c>
      <c r="AH749" s="2">
        <f t="shared" si="541"/>
        <v>14.962740421575507</v>
      </c>
      <c r="AI749" s="23">
        <f t="shared" si="564"/>
        <v>391710809.53101104</v>
      </c>
      <c r="AJ749" s="23">
        <f t="shared" si="542"/>
        <v>58683.060905371945</v>
      </c>
      <c r="AK749" s="23">
        <f t="shared" si="543"/>
        <v>0</v>
      </c>
      <c r="AL749" s="23">
        <f t="shared" si="568"/>
        <v>0</v>
      </c>
      <c r="AM749" s="23">
        <f t="shared" si="569"/>
        <v>0</v>
      </c>
      <c r="AN749" s="16">
        <f t="shared" si="559"/>
        <v>0</v>
      </c>
      <c r="AO749" s="23">
        <f t="shared" si="560"/>
        <v>0</v>
      </c>
      <c r="AP749" s="22">
        <f t="shared" si="561"/>
        <v>0</v>
      </c>
      <c r="AQ749" s="30">
        <f t="shared" si="544"/>
        <v>86870440.624958932</v>
      </c>
      <c r="AR749" s="28">
        <f t="shared" si="545"/>
        <v>2372494.282830664</v>
      </c>
      <c r="AS749" s="25">
        <f t="shared" si="546"/>
        <v>66709885.246027566</v>
      </c>
      <c r="AT749" s="32">
        <f t="shared" si="547"/>
        <v>0</v>
      </c>
      <c r="AU749" s="23">
        <f t="shared" si="548"/>
        <v>0</v>
      </c>
      <c r="AV749" s="22">
        <f t="shared" si="549"/>
        <v>9102967.0837557092</v>
      </c>
      <c r="AW749" s="31">
        <f t="shared" si="562"/>
        <v>86870440.624958873</v>
      </c>
      <c r="AX749"/>
      <c r="AY749"/>
      <c r="AZ749"/>
      <c r="BA749"/>
    </row>
    <row r="750" spans="1:53" x14ac:dyDescent="0.25">
      <c r="A750" s="21">
        <f t="shared" si="570"/>
        <v>387</v>
      </c>
      <c r="B750" s="21" t="s">
        <v>28</v>
      </c>
      <c r="C750" s="27">
        <f t="shared" si="527"/>
        <v>0</v>
      </c>
      <c r="D750" s="27">
        <f t="shared" si="550"/>
        <v>0</v>
      </c>
      <c r="E750" s="27" t="b">
        <f t="shared" si="526"/>
        <v>0</v>
      </c>
      <c r="F750" s="29">
        <f t="shared" si="528"/>
        <v>0</v>
      </c>
      <c r="G750" s="27">
        <f t="shared" si="551"/>
        <v>0</v>
      </c>
      <c r="H750" s="22">
        <f t="shared" si="529"/>
        <v>1603037259.3854635</v>
      </c>
      <c r="I750" s="23">
        <f t="shared" si="530"/>
        <v>129540514.3803557</v>
      </c>
      <c r="J750" s="23">
        <f t="shared" si="531"/>
        <v>636</v>
      </c>
      <c r="K750" s="19">
        <f t="shared" si="552"/>
        <v>23.856969599072873</v>
      </c>
      <c r="L750" s="16">
        <f t="shared" si="532"/>
        <v>11.294156486764853</v>
      </c>
      <c r="M750" s="23">
        <f>M749-IF($B750="B",(Percent_Rent_In_Elsies*2.49%/12 * H749)/K749,0)+IF($B750="D",N750,0)+IF(B750="D",AK749)+IF(B750="C",F749*90%)-(Y750-Y749)-IF($B750="A",Q749/K749) + IF($B750="A",Q749/K749)</f>
        <v>-7250251.07331088</v>
      </c>
      <c r="N750" s="23">
        <f t="shared" si="533"/>
        <v>0</v>
      </c>
      <c r="O750" s="22">
        <f t="shared" si="534"/>
        <v>0</v>
      </c>
      <c r="P750" s="22">
        <f t="shared" si="565"/>
        <v>0</v>
      </c>
      <c r="Q750" s="22">
        <f t="shared" si="566"/>
        <v>386813.47556194151</v>
      </c>
      <c r="R750" s="22">
        <f t="shared" si="535"/>
        <v>8099755.9806678081</v>
      </c>
      <c r="S750" s="16">
        <f t="shared" si="525"/>
        <v>0</v>
      </c>
      <c r="T750" s="15">
        <f t="shared" si="536"/>
        <v>0</v>
      </c>
      <c r="U750" s="23">
        <f t="shared" si="553"/>
        <v>918679.1517299565</v>
      </c>
      <c r="V750" s="23">
        <f t="shared" si="554"/>
        <v>0</v>
      </c>
      <c r="W750" s="23">
        <f t="shared" si="567"/>
        <v>0</v>
      </c>
      <c r="X750" s="23">
        <f t="shared" si="555"/>
        <v>21502515.819913171</v>
      </c>
      <c r="Y750" s="23">
        <f t="shared" si="537"/>
        <v>4603736.5147943497</v>
      </c>
      <c r="Z750" s="3">
        <f t="shared" si="538"/>
        <v>4631.9472813168877</v>
      </c>
      <c r="AA750" s="23">
        <f t="shared" si="539"/>
        <v>23056268.502220623</v>
      </c>
      <c r="AB750" s="26">
        <f t="shared" si="556"/>
        <v>42854108.651753798</v>
      </c>
      <c r="AC750" s="23">
        <f t="shared" si="557"/>
        <v>47657319.651753813</v>
      </c>
      <c r="AD750" s="23">
        <f t="shared" si="563"/>
        <v>4803211</v>
      </c>
      <c r="AE750" s="24">
        <f t="shared" si="524"/>
        <v>42854108.651753813</v>
      </c>
      <c r="AF750" s="3">
        <f t="shared" si="558"/>
        <v>0</v>
      </c>
      <c r="AG750" s="2">
        <f t="shared" si="540"/>
        <v>3.7629634655714428E-3</v>
      </c>
      <c r="AH750" s="2">
        <f t="shared" si="541"/>
        <v>14.962740421575507</v>
      </c>
      <c r="AI750" s="23">
        <f t="shared" si="564"/>
        <v>392894783.37538481</v>
      </c>
      <c r="AJ750" s="23">
        <f t="shared" si="542"/>
        <v>58683.060905371945</v>
      </c>
      <c r="AK750" s="23">
        <f t="shared" si="543"/>
        <v>0</v>
      </c>
      <c r="AL750" s="23">
        <f t="shared" si="568"/>
        <v>0</v>
      </c>
      <c r="AM750" s="23">
        <f t="shared" si="569"/>
        <v>0</v>
      </c>
      <c r="AN750" s="16">
        <f t="shared" si="559"/>
        <v>0</v>
      </c>
      <c r="AO750" s="23">
        <f t="shared" si="560"/>
        <v>0</v>
      </c>
      <c r="AP750" s="22">
        <f t="shared" si="561"/>
        <v>0</v>
      </c>
      <c r="AQ750" s="30">
        <f t="shared" si="544"/>
        <v>86870440.624958932</v>
      </c>
      <c r="AR750" s="28">
        <f t="shared" si="545"/>
        <v>2372494.282830664</v>
      </c>
      <c r="AS750" s="25">
        <f t="shared" si="546"/>
        <v>66709885.246027566</v>
      </c>
      <c r="AT750" s="32">
        <f t="shared" si="547"/>
        <v>9263.8945626337754</v>
      </c>
      <c r="AU750" s="23">
        <f t="shared" si="548"/>
        <v>9263.8945626337754</v>
      </c>
      <c r="AV750" s="22">
        <f t="shared" si="549"/>
        <v>9301491.639870882</v>
      </c>
      <c r="AW750" s="31">
        <f t="shared" si="562"/>
        <v>86870440.624958858</v>
      </c>
    </row>
    <row r="751" spans="1:53" x14ac:dyDescent="0.25">
      <c r="A751">
        <f t="shared" si="570"/>
        <v>388</v>
      </c>
      <c r="B751" t="s">
        <v>6</v>
      </c>
      <c r="C751" s="27">
        <f t="shared" si="527"/>
        <v>0</v>
      </c>
      <c r="D751" s="27">
        <f t="shared" si="550"/>
        <v>0</v>
      </c>
      <c r="E751" s="27" t="b">
        <f t="shared" si="526"/>
        <v>0</v>
      </c>
      <c r="F751" s="29">
        <f t="shared" si="528"/>
        <v>0</v>
      </c>
      <c r="G751" s="27">
        <f t="shared" si="551"/>
        <v>0</v>
      </c>
      <c r="H751" s="22">
        <f t="shared" si="529"/>
        <v>1864870551.9444878</v>
      </c>
      <c r="I751" s="23">
        <f t="shared" si="530"/>
        <v>129540514.3803557</v>
      </c>
      <c r="J751" s="23">
        <f t="shared" si="531"/>
        <v>666</v>
      </c>
      <c r="K751" s="19">
        <f t="shared" si="552"/>
        <v>27.707486469994855</v>
      </c>
      <c r="L751" s="16">
        <f t="shared" si="532"/>
        <v>13.138896003761587</v>
      </c>
      <c r="M751" s="23">
        <f>M750-IF($B751="B",(Percent_Rent_In_Elsies*2.49%/12 * H750)/K750,0)+IF($B751="D",N751,0)+IF(B751="D",AK750)+IF(B751="C",F750*90%)-(Y751-Y750)-IF($B751="A",Q750/K750) + IF($B751="A",Q750/K750)</f>
        <v>-7250251.07331088</v>
      </c>
      <c r="N751" s="23">
        <f t="shared" si="533"/>
        <v>0</v>
      </c>
      <c r="O751" s="22">
        <f t="shared" si="534"/>
        <v>0</v>
      </c>
      <c r="P751" s="22">
        <f t="shared" si="565"/>
        <v>0</v>
      </c>
      <c r="Q751" s="22">
        <f t="shared" si="566"/>
        <v>0</v>
      </c>
      <c r="R751" s="22">
        <f t="shared" si="535"/>
        <v>8099755.9806678081</v>
      </c>
      <c r="S751" s="16">
        <f t="shared" si="525"/>
        <v>0</v>
      </c>
      <c r="T751" s="15">
        <f t="shared" si="536"/>
        <v>0</v>
      </c>
      <c r="U751" s="23">
        <f t="shared" si="553"/>
        <v>918679.1517299565</v>
      </c>
      <c r="V751" s="23">
        <f t="shared" si="554"/>
        <v>0</v>
      </c>
      <c r="W751" s="23">
        <f t="shared" si="567"/>
        <v>16213.856246728579</v>
      </c>
      <c r="X751" s="23">
        <f t="shared" si="555"/>
        <v>21509461.70007303</v>
      </c>
      <c r="Y751" s="23">
        <f t="shared" si="537"/>
        <v>4603736.5147943497</v>
      </c>
      <c r="Z751" s="3">
        <f t="shared" si="538"/>
        <v>0</v>
      </c>
      <c r="AA751" s="23">
        <f t="shared" si="539"/>
        <v>23056268.502220623</v>
      </c>
      <c r="AB751" s="26">
        <f t="shared" si="556"/>
        <v>42854108.651753806</v>
      </c>
      <c r="AC751" s="23">
        <f t="shared" si="557"/>
        <v>47657319.651753813</v>
      </c>
      <c r="AD751" s="23">
        <f t="shared" si="563"/>
        <v>4803211</v>
      </c>
      <c r="AE751" s="24">
        <f t="shared" si="524"/>
        <v>42854108.651753813</v>
      </c>
      <c r="AF751" s="3">
        <f t="shared" si="558"/>
        <v>0</v>
      </c>
      <c r="AG751" s="2">
        <f t="shared" si="540"/>
        <v>0</v>
      </c>
      <c r="AH751" s="2">
        <f t="shared" si="541"/>
        <v>17.406690845902524</v>
      </c>
      <c r="AI751" s="23">
        <f t="shared" si="564"/>
        <v>456308033.98131883</v>
      </c>
      <c r="AJ751" s="23">
        <f t="shared" si="542"/>
        <v>50527.860097165292</v>
      </c>
      <c r="AK751" s="23">
        <f t="shared" si="543"/>
        <v>0</v>
      </c>
      <c r="AL751" s="23">
        <f t="shared" si="568"/>
        <v>0</v>
      </c>
      <c r="AM751" s="23">
        <f t="shared" si="569"/>
        <v>0</v>
      </c>
      <c r="AN751" s="16">
        <f t="shared" si="559"/>
        <v>0</v>
      </c>
      <c r="AO751" s="23">
        <f t="shared" si="560"/>
        <v>0</v>
      </c>
      <c r="AP751" s="22">
        <f t="shared" si="561"/>
        <v>0</v>
      </c>
      <c r="AQ751" s="30">
        <f t="shared" si="544"/>
        <v>86484013.96287255</v>
      </c>
      <c r="AR751" s="28">
        <f t="shared" si="545"/>
        <v>2372881.0963062258</v>
      </c>
      <c r="AS751" s="25">
        <f t="shared" si="546"/>
        <v>66709885.246027566</v>
      </c>
      <c r="AT751" s="32">
        <f t="shared" si="547"/>
        <v>0</v>
      </c>
      <c r="AU751" s="23">
        <f t="shared" si="548"/>
        <v>0</v>
      </c>
      <c r="AV751" s="22">
        <f t="shared" si="549"/>
        <v>9301491.639870882</v>
      </c>
      <c r="AW751" s="31">
        <f t="shared" si="562"/>
        <v>86484013.96287249</v>
      </c>
    </row>
    <row r="752" spans="1:53" x14ac:dyDescent="0.25">
      <c r="A752">
        <f t="shared" si="570"/>
        <v>388</v>
      </c>
      <c r="B752" t="s">
        <v>7</v>
      </c>
      <c r="C752" s="27">
        <f t="shared" si="527"/>
        <v>0</v>
      </c>
      <c r="D752" s="27">
        <f t="shared" si="550"/>
        <v>2372881.0963062258</v>
      </c>
      <c r="E752" s="27" t="b">
        <f t="shared" si="526"/>
        <v>0</v>
      </c>
      <c r="F752" s="29">
        <f t="shared" si="528"/>
        <v>85640.431472406533</v>
      </c>
      <c r="G752" s="27">
        <f t="shared" si="551"/>
        <v>0</v>
      </c>
      <c r="H752" s="22">
        <f t="shared" si="529"/>
        <v>1867243433.0407941</v>
      </c>
      <c r="I752" s="23">
        <f t="shared" si="530"/>
        <v>129721114.1122987</v>
      </c>
      <c r="J752" s="23">
        <f t="shared" si="531"/>
        <v>666</v>
      </c>
      <c r="K752" s="19">
        <f t="shared" si="552"/>
        <v>27.707486469994855</v>
      </c>
      <c r="L752" s="16">
        <f t="shared" si="532"/>
        <v>13.138896003761587</v>
      </c>
      <c r="M752" s="23">
        <f>M751-IF($B752="B",(Percent_Rent_In_Elsies*2.49%/12 * H751)/K751,0)+IF($B752="D",N752,0)+IF(B752="D",AK751)+IF(B752="C",F751*90%)-(Y752-Y751)-IF($B752="A",Q751/K751) + IF($B752="A",Q751/K751)</f>
        <v>-7320080.6913723256</v>
      </c>
      <c r="N752" s="23">
        <f t="shared" si="533"/>
        <v>0</v>
      </c>
      <c r="O752" s="22">
        <f t="shared" si="534"/>
        <v>0</v>
      </c>
      <c r="P752" s="22">
        <f t="shared" si="565"/>
        <v>0</v>
      </c>
      <c r="Q752" s="22">
        <f t="shared" si="566"/>
        <v>0</v>
      </c>
      <c r="R752" s="22">
        <f t="shared" si="535"/>
        <v>7424776.3156121578</v>
      </c>
      <c r="S752" s="16">
        <f t="shared" si="525"/>
        <v>674979.66505565064</v>
      </c>
      <c r="T752" s="15">
        <f t="shared" si="536"/>
        <v>0</v>
      </c>
      <c r="U752" s="23">
        <f t="shared" si="553"/>
        <v>842122.55575246015</v>
      </c>
      <c r="V752" s="23">
        <f t="shared" si="554"/>
        <v>76556.59597749637</v>
      </c>
      <c r="W752" s="23">
        <f t="shared" si="567"/>
        <v>16213.856246728579</v>
      </c>
      <c r="X752" s="23">
        <f t="shared" si="555"/>
        <v>21509461.70007303</v>
      </c>
      <c r="Y752" s="23">
        <f t="shared" si="537"/>
        <v>4603736.5147943497</v>
      </c>
      <c r="Z752" s="3">
        <f t="shared" si="538"/>
        <v>0</v>
      </c>
      <c r="AA752" s="23">
        <f t="shared" si="539"/>
        <v>23056268.502220623</v>
      </c>
      <c r="AB752" s="26">
        <f t="shared" si="556"/>
        <v>42854108.651753806</v>
      </c>
      <c r="AC752" s="23">
        <f t="shared" si="557"/>
        <v>47657319.651753813</v>
      </c>
      <c r="AD752" s="23">
        <f t="shared" si="563"/>
        <v>4803211</v>
      </c>
      <c r="AE752" s="24">
        <f t="shared" si="524"/>
        <v>42854108.651753813</v>
      </c>
      <c r="AF752" s="3">
        <f t="shared" si="558"/>
        <v>0</v>
      </c>
      <c r="AG752" s="2">
        <f t="shared" si="540"/>
        <v>0</v>
      </c>
      <c r="AH752" s="2">
        <f t="shared" si="541"/>
        <v>17.42883930420405</v>
      </c>
      <c r="AI752" s="23">
        <f t="shared" si="564"/>
        <v>456308033.98131883</v>
      </c>
      <c r="AJ752" s="23">
        <f t="shared" si="542"/>
        <v>50527.860097165292</v>
      </c>
      <c r="AK752" s="23">
        <f t="shared" si="543"/>
        <v>0</v>
      </c>
      <c r="AL752" s="23">
        <f t="shared" si="568"/>
        <v>73439703.634082198</v>
      </c>
      <c r="AM752" s="23">
        <f t="shared" si="569"/>
        <v>556612660620.02795</v>
      </c>
      <c r="AN752" s="16">
        <f t="shared" si="559"/>
        <v>0</v>
      </c>
      <c r="AO752" s="23">
        <f t="shared" si="560"/>
        <v>69829.618061445377</v>
      </c>
      <c r="AP752" s="22">
        <f t="shared" si="561"/>
        <v>1934803.1976424062</v>
      </c>
      <c r="AQ752" s="30">
        <f t="shared" si="544"/>
        <v>92710055.627283618</v>
      </c>
      <c r="AR752" s="28">
        <f t="shared" si="545"/>
        <v>4291238.4667686718</v>
      </c>
      <c r="AS752" s="25">
        <f t="shared" si="546"/>
        <v>69082766.342333794</v>
      </c>
      <c r="AT752" s="32">
        <f t="shared" si="547"/>
        <v>0</v>
      </c>
      <c r="AU752" s="23">
        <f t="shared" si="548"/>
        <v>0</v>
      </c>
      <c r="AV752" s="22">
        <f t="shared" si="549"/>
        <v>9301491.639870882</v>
      </c>
      <c r="AW752" s="31">
        <f t="shared" si="562"/>
        <v>92710055.627283558</v>
      </c>
    </row>
    <row r="753" spans="1:53" x14ac:dyDescent="0.25">
      <c r="A753">
        <f t="shared" si="570"/>
        <v>388</v>
      </c>
      <c r="B753" t="s">
        <v>8</v>
      </c>
      <c r="C753" s="27">
        <f t="shared" si="527"/>
        <v>0</v>
      </c>
      <c r="D753" s="27">
        <f t="shared" si="550"/>
        <v>0</v>
      </c>
      <c r="E753" s="27" t="b">
        <f t="shared" si="526"/>
        <v>0</v>
      </c>
      <c r="F753" s="29">
        <f t="shared" si="528"/>
        <v>0</v>
      </c>
      <c r="G753" s="27">
        <f t="shared" si="551"/>
        <v>0</v>
      </c>
      <c r="H753" s="22">
        <f t="shared" si="529"/>
        <v>1867243433.0407944</v>
      </c>
      <c r="I753" s="23">
        <f t="shared" si="530"/>
        <v>129721114.1122987</v>
      </c>
      <c r="J753" s="23">
        <f t="shared" si="531"/>
        <v>666</v>
      </c>
      <c r="K753" s="19">
        <f t="shared" si="552"/>
        <v>27.707486469994855</v>
      </c>
      <c r="L753" s="16">
        <f t="shared" si="532"/>
        <v>13.138896003761587</v>
      </c>
      <c r="M753" s="23">
        <f>M752-IF($B753="B",(Percent_Rent_In_Elsies*2.49%/12 * H752)/K752,0)+IF($B753="D",N753,0)+IF(B753="D",AK752)+IF(B753="C",F752*90%)-(Y753-Y752)-IF($B753="A",Q752/K752) + IF($B753="A",Q752/K752)</f>
        <v>-7406759.9339861404</v>
      </c>
      <c r="N753" s="23">
        <f t="shared" si="533"/>
        <v>0</v>
      </c>
      <c r="O753" s="22">
        <f t="shared" si="534"/>
        <v>0</v>
      </c>
      <c r="P753" s="22">
        <f t="shared" si="565"/>
        <v>0</v>
      </c>
      <c r="Q753" s="22">
        <f t="shared" si="566"/>
        <v>0</v>
      </c>
      <c r="R753" s="22">
        <f t="shared" si="535"/>
        <v>9359579.5132545643</v>
      </c>
      <c r="S753" s="16">
        <f t="shared" si="525"/>
        <v>674979.66505565064</v>
      </c>
      <c r="T753" s="15">
        <f t="shared" si="536"/>
        <v>0</v>
      </c>
      <c r="U753" s="23">
        <f t="shared" si="553"/>
        <v>920516.21696114622</v>
      </c>
      <c r="V753" s="23">
        <f t="shared" si="554"/>
        <v>76556.59597749637</v>
      </c>
      <c r="W753" s="23">
        <f t="shared" si="567"/>
        <v>16213.856246728579</v>
      </c>
      <c r="X753" s="23">
        <f t="shared" si="555"/>
        <v>21509461.70007303</v>
      </c>
      <c r="Y753" s="23">
        <f t="shared" si="537"/>
        <v>4767492.1457333304</v>
      </c>
      <c r="Z753" s="3">
        <f t="shared" si="538"/>
        <v>0</v>
      </c>
      <c r="AA753" s="23">
        <f t="shared" si="539"/>
        <v>23056268.502220623</v>
      </c>
      <c r="AB753" s="26">
        <f t="shared" si="556"/>
        <v>42939749.083226211</v>
      </c>
      <c r="AC753" s="23">
        <f t="shared" si="557"/>
        <v>47742960.083226219</v>
      </c>
      <c r="AD753" s="23">
        <f t="shared" si="563"/>
        <v>4803211</v>
      </c>
      <c r="AE753" s="24">
        <f t="shared" si="524"/>
        <v>42939749.083226219</v>
      </c>
      <c r="AF753" s="3">
        <f t="shared" si="558"/>
        <v>14102701.766086895</v>
      </c>
      <c r="AG753" s="2">
        <f t="shared" si="540"/>
        <v>0</v>
      </c>
      <c r="AH753" s="2">
        <f t="shared" si="541"/>
        <v>17.394078660512765</v>
      </c>
      <c r="AI753" s="23">
        <f t="shared" si="564"/>
        <v>456308033.98131883</v>
      </c>
      <c r="AJ753" s="23">
        <f t="shared" si="542"/>
        <v>50527.860097165292</v>
      </c>
      <c r="AK753" s="23">
        <f t="shared" si="543"/>
        <v>-532238.89106053754</v>
      </c>
      <c r="AL753" s="23">
        <f t="shared" si="568"/>
        <v>0</v>
      </c>
      <c r="AM753" s="23">
        <f t="shared" si="569"/>
        <v>0</v>
      </c>
      <c r="AN753" s="16">
        <f t="shared" si="559"/>
        <v>0</v>
      </c>
      <c r="AO753" s="23">
        <f t="shared" si="560"/>
        <v>0</v>
      </c>
      <c r="AP753" s="22">
        <f t="shared" si="561"/>
        <v>0</v>
      </c>
      <c r="AQ753" s="30">
        <f t="shared" si="544"/>
        <v>91182335.45545426</v>
      </c>
      <c r="AR753" s="28">
        <f t="shared" si="545"/>
        <v>2763518.2949393159</v>
      </c>
      <c r="AS753" s="25">
        <f t="shared" si="546"/>
        <v>69082766.342333794</v>
      </c>
      <c r="AT753" s="32">
        <f t="shared" si="547"/>
        <v>0</v>
      </c>
      <c r="AU753" s="23">
        <f t="shared" si="548"/>
        <v>0</v>
      </c>
      <c r="AV753" s="22">
        <f t="shared" si="549"/>
        <v>9301491.639870882</v>
      </c>
      <c r="AW753" s="31">
        <f t="shared" si="562"/>
        <v>91182335.455454201</v>
      </c>
    </row>
    <row r="754" spans="1:53" x14ac:dyDescent="0.25">
      <c r="A754" s="21">
        <f t="shared" si="570"/>
        <v>388</v>
      </c>
      <c r="B754" s="21" t="s">
        <v>9</v>
      </c>
      <c r="C754" s="27">
        <f t="shared" si="527"/>
        <v>0</v>
      </c>
      <c r="D754" s="27">
        <f t="shared" si="550"/>
        <v>0</v>
      </c>
      <c r="E754" s="27" t="b">
        <f t="shared" si="526"/>
        <v>0</v>
      </c>
      <c r="F754" s="29">
        <f t="shared" si="528"/>
        <v>0</v>
      </c>
      <c r="G754" s="27">
        <f t="shared" si="551"/>
        <v>0</v>
      </c>
      <c r="H754" s="22">
        <f t="shared" si="529"/>
        <v>1867243433.0407944</v>
      </c>
      <c r="I754" s="23">
        <f t="shared" si="530"/>
        <v>129721114.1122987</v>
      </c>
      <c r="J754" s="23">
        <f t="shared" si="531"/>
        <v>666</v>
      </c>
      <c r="K754" s="19">
        <f t="shared" si="552"/>
        <v>27.707486469994855</v>
      </c>
      <c r="L754" s="16">
        <f t="shared" si="532"/>
        <v>13.138896003761587</v>
      </c>
      <c r="M754" s="23">
        <f>M753-IF($B754="B",(Percent_Rent_In_Elsies*2.49%/12 * H753)/K753,0)+IF($B754="D",N754,0)+IF(B754="D",AK753)+IF(B754="C",F753*90%)-(Y754-Y753)-IF($B754="A",Q753/K753) + IF($B754="A",Q753/K753)</f>
        <v>-7938998.8250466781</v>
      </c>
      <c r="N754" s="23">
        <f t="shared" si="533"/>
        <v>0</v>
      </c>
      <c r="O754" s="22">
        <f t="shared" si="534"/>
        <v>449518.78674570657</v>
      </c>
      <c r="P754" s="22">
        <f t="shared" si="565"/>
        <v>0</v>
      </c>
      <c r="Q754" s="22">
        <f t="shared" si="566"/>
        <v>0</v>
      </c>
      <c r="R754" s="22">
        <f t="shared" si="535"/>
        <v>9359579.5132545643</v>
      </c>
      <c r="S754" s="16">
        <f t="shared" si="525"/>
        <v>0</v>
      </c>
      <c r="T754" s="15">
        <f t="shared" si="536"/>
        <v>225460.87830994406</v>
      </c>
      <c r="U754" s="23">
        <f t="shared" si="553"/>
        <v>920516.21696114622</v>
      </c>
      <c r="V754" s="23">
        <f t="shared" si="554"/>
        <v>0</v>
      </c>
      <c r="W754" s="23">
        <f t="shared" si="567"/>
        <v>92770.452224224951</v>
      </c>
      <c r="X754" s="23">
        <f t="shared" si="555"/>
        <v>21509461.70007303</v>
      </c>
      <c r="Y754" s="23">
        <f t="shared" si="537"/>
        <v>4767492.1457333304</v>
      </c>
      <c r="Z754" s="3">
        <f t="shared" si="538"/>
        <v>0</v>
      </c>
      <c r="AA754" s="23">
        <f t="shared" si="539"/>
        <v>23588507.393281162</v>
      </c>
      <c r="AB754" s="26">
        <f t="shared" si="556"/>
        <v>42939749.083226211</v>
      </c>
      <c r="AC754" s="23">
        <f t="shared" si="557"/>
        <v>47742960.083226219</v>
      </c>
      <c r="AD754" s="23">
        <f t="shared" si="563"/>
        <v>4803211</v>
      </c>
      <c r="AE754" s="24">
        <f t="shared" si="524"/>
        <v>42939749.083226219</v>
      </c>
      <c r="AF754" s="3">
        <f t="shared" si="558"/>
        <v>0</v>
      </c>
      <c r="AG754" s="2">
        <f t="shared" si="540"/>
        <v>0</v>
      </c>
      <c r="AH754" s="2">
        <f t="shared" si="541"/>
        <v>17.394078660512765</v>
      </c>
      <c r="AI754" s="23">
        <f t="shared" si="564"/>
        <v>466841606.74765092</v>
      </c>
      <c r="AJ754" s="23">
        <f t="shared" si="542"/>
        <v>50527.860097165292</v>
      </c>
      <c r="AK754" s="23">
        <f t="shared" si="543"/>
        <v>0</v>
      </c>
      <c r="AL754" s="23">
        <f t="shared" si="568"/>
        <v>0</v>
      </c>
      <c r="AM754" s="23">
        <f t="shared" si="569"/>
        <v>0</v>
      </c>
      <c r="AN754" s="16">
        <f t="shared" si="559"/>
        <v>0</v>
      </c>
      <c r="AO754" s="23">
        <f t="shared" si="560"/>
        <v>0</v>
      </c>
      <c r="AP754" s="22">
        <f t="shared" si="561"/>
        <v>0</v>
      </c>
      <c r="AQ754" s="30">
        <f t="shared" si="544"/>
        <v>91182335.45545426</v>
      </c>
      <c r="AR754" s="28">
        <f t="shared" si="545"/>
        <v>2763518.2949393159</v>
      </c>
      <c r="AS754" s="25">
        <f t="shared" si="546"/>
        <v>69082766.342333794</v>
      </c>
      <c r="AT754" s="32">
        <f t="shared" si="547"/>
        <v>0</v>
      </c>
      <c r="AU754" s="23">
        <f t="shared" si="548"/>
        <v>0</v>
      </c>
      <c r="AV754" s="22">
        <f t="shared" si="549"/>
        <v>9301491.639870882</v>
      </c>
      <c r="AW754" s="31">
        <f t="shared" si="562"/>
        <v>91182335.455454201</v>
      </c>
      <c r="AX754" s="21"/>
      <c r="AY754" s="21"/>
      <c r="AZ754" s="21"/>
      <c r="BA754" s="21"/>
    </row>
    <row r="755" spans="1:53" x14ac:dyDescent="0.25">
      <c r="A755" s="21">
        <f t="shared" si="570"/>
        <v>388</v>
      </c>
      <c r="B755" s="21" t="s">
        <v>28</v>
      </c>
      <c r="C755" s="27">
        <f t="shared" si="527"/>
        <v>0</v>
      </c>
      <c r="D755" s="27">
        <f t="shared" si="550"/>
        <v>0</v>
      </c>
      <c r="E755" s="27" t="b">
        <f t="shared" si="526"/>
        <v>0</v>
      </c>
      <c r="F755" s="29">
        <f t="shared" si="528"/>
        <v>0</v>
      </c>
      <c r="G755" s="27">
        <f t="shared" si="551"/>
        <v>0</v>
      </c>
      <c r="H755" s="22">
        <f t="shared" si="529"/>
        <v>1867243433.0407944</v>
      </c>
      <c r="I755" s="23">
        <f t="shared" si="530"/>
        <v>129721114.1122987</v>
      </c>
      <c r="J755" s="23">
        <f t="shared" si="531"/>
        <v>666</v>
      </c>
      <c r="K755" s="19">
        <f t="shared" si="552"/>
        <v>27.707486469994855</v>
      </c>
      <c r="L755" s="16">
        <f t="shared" si="532"/>
        <v>13.138896003761587</v>
      </c>
      <c r="M755" s="23">
        <f>M754-IF($B755="B",(Percent_Rent_In_Elsies*2.49%/12 * H754)/K754,0)+IF($B755="D",N755,0)+IF(B755="D",AK754)+IF(B755="C",F754*90%)-(Y755-Y754)-IF($B755="A",Q754/K754) + IF($B755="A",Q754/K754)</f>
        <v>-7938998.8250466781</v>
      </c>
      <c r="N755" s="23">
        <f t="shared" si="533"/>
        <v>0</v>
      </c>
      <c r="O755" s="22">
        <f t="shared" si="534"/>
        <v>0</v>
      </c>
      <c r="P755" s="22">
        <f t="shared" si="565"/>
        <v>0</v>
      </c>
      <c r="Q755" s="22">
        <f t="shared" si="566"/>
        <v>449518.78674570657</v>
      </c>
      <c r="R755" s="22">
        <f t="shared" si="535"/>
        <v>9359579.5132545643</v>
      </c>
      <c r="S755" s="16">
        <f t="shared" si="525"/>
        <v>0</v>
      </c>
      <c r="T755" s="15">
        <f t="shared" si="536"/>
        <v>0</v>
      </c>
      <c r="U755" s="23">
        <f t="shared" si="553"/>
        <v>920516.21696114622</v>
      </c>
      <c r="V755" s="23">
        <f t="shared" si="554"/>
        <v>0</v>
      </c>
      <c r="W755" s="23">
        <f t="shared" si="567"/>
        <v>0</v>
      </c>
      <c r="X755" s="23">
        <f t="shared" si="555"/>
        <v>21509461.70007303</v>
      </c>
      <c r="Y755" s="23">
        <f t="shared" si="537"/>
        <v>4767492.1457333304</v>
      </c>
      <c r="Z755" s="3">
        <f t="shared" si="538"/>
        <v>4638.5226112112487</v>
      </c>
      <c r="AA755" s="23">
        <f t="shared" si="539"/>
        <v>23658085.23244933</v>
      </c>
      <c r="AB755" s="26">
        <f t="shared" si="556"/>
        <v>42939749.083226211</v>
      </c>
      <c r="AC755" s="23">
        <f t="shared" si="557"/>
        <v>47742960.083226219</v>
      </c>
      <c r="AD755" s="23">
        <f t="shared" si="563"/>
        <v>4803211</v>
      </c>
      <c r="AE755" s="24">
        <f t="shared" ref="AE755:AE818" si="571">AC755-AD755</f>
        <v>42939749.083226219</v>
      </c>
      <c r="AF755" s="3">
        <f t="shared" si="558"/>
        <v>0</v>
      </c>
      <c r="AG755" s="2">
        <f t="shared" si="540"/>
        <v>3.9469225300067948E-3</v>
      </c>
      <c r="AH755" s="2">
        <f t="shared" si="541"/>
        <v>17.394078660512765</v>
      </c>
      <c r="AI755" s="23">
        <f t="shared" si="564"/>
        <v>468218626.06005341</v>
      </c>
      <c r="AJ755" s="23">
        <f t="shared" si="542"/>
        <v>50527.860097165292</v>
      </c>
      <c r="AK755" s="23">
        <f t="shared" si="543"/>
        <v>0</v>
      </c>
      <c r="AL755" s="23">
        <f t="shared" si="568"/>
        <v>0</v>
      </c>
      <c r="AM755" s="23">
        <f t="shared" si="569"/>
        <v>0</v>
      </c>
      <c r="AN755" s="16">
        <f t="shared" si="559"/>
        <v>0</v>
      </c>
      <c r="AO755" s="23">
        <f t="shared" si="560"/>
        <v>0</v>
      </c>
      <c r="AP755" s="22">
        <f t="shared" si="561"/>
        <v>0</v>
      </c>
      <c r="AQ755" s="30">
        <f t="shared" si="544"/>
        <v>91182335.45545426</v>
      </c>
      <c r="AR755" s="28">
        <f t="shared" si="545"/>
        <v>2763518.2949393159</v>
      </c>
      <c r="AS755" s="25">
        <f t="shared" si="546"/>
        <v>69082766.342333794</v>
      </c>
      <c r="AT755" s="32">
        <f t="shared" si="547"/>
        <v>9277.0452224224973</v>
      </c>
      <c r="AU755" s="23">
        <f t="shared" si="548"/>
        <v>9277.0452224224973</v>
      </c>
      <c r="AV755" s="22">
        <f t="shared" si="549"/>
        <v>9526952.5181808267</v>
      </c>
      <c r="AW755" s="31">
        <f t="shared" si="562"/>
        <v>91182335.455454201</v>
      </c>
      <c r="AX755" s="21"/>
      <c r="AY755" s="21"/>
      <c r="AZ755" s="21"/>
      <c r="BA755" s="21"/>
    </row>
    <row r="756" spans="1:53" x14ac:dyDescent="0.25">
      <c r="A756">
        <f t="shared" si="570"/>
        <v>389</v>
      </c>
      <c r="B756" t="s">
        <v>6</v>
      </c>
      <c r="C756" s="27">
        <f t="shared" si="527"/>
        <v>0</v>
      </c>
      <c r="D756" s="27">
        <f t="shared" si="550"/>
        <v>0</v>
      </c>
      <c r="E756" s="27" t="b">
        <f t="shared" si="526"/>
        <v>0</v>
      </c>
      <c r="F756" s="29">
        <f t="shared" si="528"/>
        <v>0</v>
      </c>
      <c r="G756" s="27">
        <f t="shared" si="551"/>
        <v>0</v>
      </c>
      <c r="H756" s="22">
        <f t="shared" si="529"/>
        <v>2172231039.0492244</v>
      </c>
      <c r="I756" s="23">
        <f t="shared" si="530"/>
        <v>129721114.1122987</v>
      </c>
      <c r="J756" s="23">
        <f t="shared" si="531"/>
        <v>696</v>
      </c>
      <c r="K756" s="19">
        <f t="shared" si="552"/>
        <v>32.17947708307355</v>
      </c>
      <c r="L756" s="16">
        <f t="shared" si="532"/>
        <v>15.284947432768503</v>
      </c>
      <c r="M756" s="23">
        <f>M755-IF($B756="B",(Percent_Rent_In_Elsies*2.49%/12 * H755)/K755,0)+IF($B756="D",N756,0)+IF(B756="D",AK755)+IF(B756="C",F755*90%)-(Y756-Y755)-IF($B756="A",Q755/K755) + IF($B756="A",Q755/K755)</f>
        <v>-7938998.8250466781</v>
      </c>
      <c r="N756" s="23">
        <f t="shared" si="533"/>
        <v>0</v>
      </c>
      <c r="O756" s="22">
        <f t="shared" si="534"/>
        <v>0</v>
      </c>
      <c r="P756" s="22">
        <f t="shared" si="565"/>
        <v>0</v>
      </c>
      <c r="Q756" s="22">
        <f t="shared" si="566"/>
        <v>0</v>
      </c>
      <c r="R756" s="22">
        <f t="shared" si="535"/>
        <v>9359579.5132545643</v>
      </c>
      <c r="S756" s="16">
        <f t="shared" si="525"/>
        <v>0</v>
      </c>
      <c r="T756" s="15">
        <f t="shared" si="536"/>
        <v>0</v>
      </c>
      <c r="U756" s="23">
        <f t="shared" si="553"/>
        <v>920516.21696114622</v>
      </c>
      <c r="V756" s="23">
        <f t="shared" si="554"/>
        <v>0</v>
      </c>
      <c r="W756" s="23">
        <f t="shared" si="567"/>
        <v>16223.730262667526</v>
      </c>
      <c r="X756" s="23">
        <f t="shared" si="555"/>
        <v>21516430.582866423</v>
      </c>
      <c r="Y756" s="23">
        <f t="shared" si="537"/>
        <v>4767492.1457333304</v>
      </c>
      <c r="Z756" s="3">
        <f t="shared" si="538"/>
        <v>0</v>
      </c>
      <c r="AA756" s="23">
        <f t="shared" si="539"/>
        <v>23658085.23244933</v>
      </c>
      <c r="AB756" s="26">
        <f t="shared" si="556"/>
        <v>42939749.083226211</v>
      </c>
      <c r="AC756" s="23">
        <f t="shared" si="557"/>
        <v>47742960.083226219</v>
      </c>
      <c r="AD756" s="23">
        <f t="shared" si="563"/>
        <v>4803211</v>
      </c>
      <c r="AE756" s="24">
        <f t="shared" si="571"/>
        <v>42939749.083226219</v>
      </c>
      <c r="AF756" s="3">
        <f t="shared" si="558"/>
        <v>0</v>
      </c>
      <c r="AG756" s="2">
        <f t="shared" si="540"/>
        <v>0</v>
      </c>
      <c r="AH756" s="2">
        <f t="shared" si="541"/>
        <v>20.23515353887128</v>
      </c>
      <c r="AI756" s="23">
        <f t="shared" si="564"/>
        <v>543789151.11928856</v>
      </c>
      <c r="AJ756" s="23">
        <f t="shared" si="542"/>
        <v>43505.989745756378</v>
      </c>
      <c r="AK756" s="23">
        <f t="shared" si="543"/>
        <v>0</v>
      </c>
      <c r="AL756" s="23">
        <f t="shared" si="568"/>
        <v>0</v>
      </c>
      <c r="AM756" s="23">
        <f t="shared" si="569"/>
        <v>0</v>
      </c>
      <c r="AN756" s="16">
        <f t="shared" si="559"/>
        <v>0</v>
      </c>
      <c r="AO756" s="23">
        <f t="shared" si="560"/>
        <v>0</v>
      </c>
      <c r="AP756" s="22">
        <f t="shared" si="561"/>
        <v>0</v>
      </c>
      <c r="AQ756" s="30">
        <f t="shared" si="544"/>
        <v>90733266.187495291</v>
      </c>
      <c r="AR756" s="28">
        <f t="shared" si="545"/>
        <v>2763967.8137260615</v>
      </c>
      <c r="AS756" s="25">
        <f t="shared" si="546"/>
        <v>69082766.342333794</v>
      </c>
      <c r="AT756" s="32">
        <f t="shared" si="547"/>
        <v>0</v>
      </c>
      <c r="AU756" s="23">
        <f t="shared" si="548"/>
        <v>0</v>
      </c>
      <c r="AV756" s="22">
        <f t="shared" si="549"/>
        <v>9526952.5181808267</v>
      </c>
      <c r="AW756" s="31">
        <f t="shared" si="562"/>
        <v>90733266.187495261</v>
      </c>
    </row>
    <row r="757" spans="1:53" x14ac:dyDescent="0.25">
      <c r="A757">
        <f t="shared" si="570"/>
        <v>389</v>
      </c>
      <c r="B757" t="s">
        <v>7</v>
      </c>
      <c r="C757" s="27">
        <f t="shared" si="527"/>
        <v>0</v>
      </c>
      <c r="D757" s="27">
        <f t="shared" si="550"/>
        <v>2763967.8137260615</v>
      </c>
      <c r="E757" s="27" t="b">
        <f t="shared" si="526"/>
        <v>0</v>
      </c>
      <c r="F757" s="29">
        <f t="shared" si="528"/>
        <v>85892.253829690497</v>
      </c>
      <c r="G757" s="27">
        <f t="shared" si="551"/>
        <v>0</v>
      </c>
      <c r="H757" s="22">
        <f t="shared" si="529"/>
        <v>2174995006.8629503</v>
      </c>
      <c r="I757" s="23">
        <f t="shared" si="530"/>
        <v>129901943.5084012</v>
      </c>
      <c r="J757" s="23">
        <f t="shared" si="531"/>
        <v>696</v>
      </c>
      <c r="K757" s="19">
        <f t="shared" si="552"/>
        <v>32.17947708307355</v>
      </c>
      <c r="L757" s="16">
        <f t="shared" si="532"/>
        <v>15.284947432768503</v>
      </c>
      <c r="M757" s="23">
        <f>M756-IF($B757="B",(Percent_Rent_In_Elsies*2.49%/12 * H756)/K756,0)+IF($B757="D",N757,0)+IF(B757="D",AK756)+IF(B757="C",F756*90%)-(Y757-Y756)-IF($B757="A",Q756/K756) + IF($B757="A",Q756/K756)</f>
        <v>-8009033.8258391246</v>
      </c>
      <c r="N757" s="23">
        <f t="shared" si="533"/>
        <v>0</v>
      </c>
      <c r="O757" s="22">
        <f t="shared" si="534"/>
        <v>0</v>
      </c>
      <c r="P757" s="22">
        <f t="shared" si="565"/>
        <v>0</v>
      </c>
      <c r="Q757" s="22">
        <f t="shared" si="566"/>
        <v>0</v>
      </c>
      <c r="R757" s="22">
        <f t="shared" si="535"/>
        <v>8579614.5538166836</v>
      </c>
      <c r="S757" s="16">
        <f t="shared" si="525"/>
        <v>779964.95943788032</v>
      </c>
      <c r="T757" s="15">
        <f t="shared" si="536"/>
        <v>0</v>
      </c>
      <c r="U757" s="23">
        <f t="shared" si="553"/>
        <v>843806.53221438406</v>
      </c>
      <c r="V757" s="23">
        <f t="shared" si="554"/>
        <v>76709.684746762185</v>
      </c>
      <c r="W757" s="23">
        <f t="shared" si="567"/>
        <v>16223.730262667526</v>
      </c>
      <c r="X757" s="23">
        <f t="shared" si="555"/>
        <v>21516430.582866423</v>
      </c>
      <c r="Y757" s="23">
        <f t="shared" si="537"/>
        <v>4767492.1457333304</v>
      </c>
      <c r="Z757" s="3">
        <f t="shared" si="538"/>
        <v>0</v>
      </c>
      <c r="AA757" s="23">
        <f t="shared" si="539"/>
        <v>23658085.23244933</v>
      </c>
      <c r="AB757" s="26">
        <f t="shared" si="556"/>
        <v>42939749.083226211</v>
      </c>
      <c r="AC757" s="23">
        <f t="shared" si="557"/>
        <v>47742960.083226219</v>
      </c>
      <c r="AD757" s="23">
        <f t="shared" si="563"/>
        <v>4803211</v>
      </c>
      <c r="AE757" s="24">
        <f t="shared" si="571"/>
        <v>42939749.083226219</v>
      </c>
      <c r="AF757" s="3">
        <f t="shared" si="558"/>
        <v>0</v>
      </c>
      <c r="AG757" s="2">
        <f t="shared" si="540"/>
        <v>0</v>
      </c>
      <c r="AH757" s="2">
        <f t="shared" si="541"/>
        <v>20.260900944226339</v>
      </c>
      <c r="AI757" s="23">
        <f t="shared" si="564"/>
        <v>543789151.11928856</v>
      </c>
      <c r="AJ757" s="23">
        <f t="shared" si="542"/>
        <v>43505.989745756378</v>
      </c>
      <c r="AK757" s="23">
        <f t="shared" si="543"/>
        <v>0</v>
      </c>
      <c r="AL757" s="23">
        <f t="shared" si="568"/>
        <v>87481117.137969732</v>
      </c>
      <c r="AM757" s="23">
        <f t="shared" si="569"/>
        <v>570892887772.77356</v>
      </c>
      <c r="AN757" s="16">
        <f t="shared" si="559"/>
        <v>0</v>
      </c>
      <c r="AO757" s="23">
        <f t="shared" si="560"/>
        <v>70035.000792446517</v>
      </c>
      <c r="AP757" s="22">
        <f t="shared" si="561"/>
        <v>2253689.7030135705</v>
      </c>
      <c r="AQ757" s="30">
        <f t="shared" si="544"/>
        <v>97985457.044772878</v>
      </c>
      <c r="AR757" s="28">
        <f t="shared" si="545"/>
        <v>4998501.1542640161</v>
      </c>
      <c r="AS757" s="25">
        <f t="shared" si="546"/>
        <v>71846734.156059861</v>
      </c>
      <c r="AT757" s="32">
        <f t="shared" si="547"/>
        <v>0</v>
      </c>
      <c r="AU757" s="23">
        <f t="shared" si="548"/>
        <v>0</v>
      </c>
      <c r="AV757" s="22">
        <f t="shared" si="549"/>
        <v>9526952.5181808267</v>
      </c>
      <c r="AW757" s="31">
        <f t="shared" si="562"/>
        <v>97985457.044772848</v>
      </c>
    </row>
    <row r="758" spans="1:53" s="21" customFormat="1" x14ac:dyDescent="0.25">
      <c r="A758">
        <f t="shared" si="570"/>
        <v>389</v>
      </c>
      <c r="B758" t="s">
        <v>8</v>
      </c>
      <c r="C758" s="27">
        <f t="shared" si="527"/>
        <v>0</v>
      </c>
      <c r="D758" s="27">
        <f t="shared" si="550"/>
        <v>0</v>
      </c>
      <c r="E758" s="27" t="b">
        <f t="shared" si="526"/>
        <v>0</v>
      </c>
      <c r="F758" s="29">
        <f t="shared" si="528"/>
        <v>0</v>
      </c>
      <c r="G758" s="27">
        <f t="shared" si="551"/>
        <v>0</v>
      </c>
      <c r="H758" s="22">
        <f t="shared" si="529"/>
        <v>2174995006.8629503</v>
      </c>
      <c r="I758" s="23">
        <f t="shared" si="530"/>
        <v>129901943.5084012</v>
      </c>
      <c r="J758" s="23">
        <f t="shared" si="531"/>
        <v>696</v>
      </c>
      <c r="K758" s="19">
        <f t="shared" si="552"/>
        <v>32.17947708307355</v>
      </c>
      <c r="L758" s="16">
        <f t="shared" si="532"/>
        <v>15.284947432768503</v>
      </c>
      <c r="M758" s="23">
        <f>M757-IF($B758="B",(Percent_Rent_In_Elsies*2.49%/12 * H757)/K757,0)+IF($B758="D",N758,0)+IF(B758="D",AK757)+IF(B758="C",F757*90%)-(Y758-Y757)-IF($B758="A",Q757/K757) + IF($B758="A",Q757/K757)</f>
        <v>-8122475.8346959213</v>
      </c>
      <c r="N758" s="23">
        <f t="shared" si="533"/>
        <v>0</v>
      </c>
      <c r="O758" s="22">
        <f t="shared" si="534"/>
        <v>0</v>
      </c>
      <c r="P758" s="22">
        <f t="shared" si="565"/>
        <v>0</v>
      </c>
      <c r="Q758" s="22">
        <f t="shared" si="566"/>
        <v>0</v>
      </c>
      <c r="R758" s="22">
        <f t="shared" si="535"/>
        <v>10833304.256830255</v>
      </c>
      <c r="S758" s="16">
        <f t="shared" si="525"/>
        <v>779964.95943788032</v>
      </c>
      <c r="T758" s="15">
        <f t="shared" si="536"/>
        <v>0</v>
      </c>
      <c r="U758" s="23">
        <f t="shared" si="553"/>
        <v>922430.75838979962</v>
      </c>
      <c r="V758" s="23">
        <f t="shared" si="554"/>
        <v>76709.684746762185</v>
      </c>
      <c r="W758" s="23">
        <f t="shared" si="567"/>
        <v>16223.730262667526</v>
      </c>
      <c r="X758" s="23">
        <f t="shared" si="555"/>
        <v>21516430.582866423</v>
      </c>
      <c r="Y758" s="23">
        <f t="shared" si="537"/>
        <v>4958237.1830368489</v>
      </c>
      <c r="Z758" s="3">
        <f t="shared" si="538"/>
        <v>0</v>
      </c>
      <c r="AA758" s="23">
        <f t="shared" si="539"/>
        <v>23658085.23244933</v>
      </c>
      <c r="AB758" s="26">
        <f t="shared" si="556"/>
        <v>43025641.337055907</v>
      </c>
      <c r="AC758" s="23">
        <f t="shared" si="557"/>
        <v>47828852.337055907</v>
      </c>
      <c r="AD758" s="23">
        <f t="shared" si="563"/>
        <v>4803211</v>
      </c>
      <c r="AE758" s="24">
        <f t="shared" si="571"/>
        <v>43025641.337055907</v>
      </c>
      <c r="AF758" s="3">
        <f t="shared" si="558"/>
        <v>13393954.748170499</v>
      </c>
      <c r="AG758" s="2">
        <f t="shared" si="540"/>
        <v>0</v>
      </c>
      <c r="AH758" s="2">
        <f t="shared" si="541"/>
        <v>20.22045402948806</v>
      </c>
      <c r="AI758" s="23">
        <f t="shared" si="564"/>
        <v>543789151.11928856</v>
      </c>
      <c r="AJ758" s="23">
        <f t="shared" si="542"/>
        <v>43505.989745756378</v>
      </c>
      <c r="AK758" s="23">
        <f t="shared" si="543"/>
        <v>-545882.91195561283</v>
      </c>
      <c r="AL758" s="23">
        <f t="shared" si="568"/>
        <v>0</v>
      </c>
      <c r="AM758" s="23">
        <f t="shared" si="569"/>
        <v>0</v>
      </c>
      <c r="AN758" s="16">
        <f t="shared" si="559"/>
        <v>0</v>
      </c>
      <c r="AO758" s="23">
        <f t="shared" si="560"/>
        <v>0</v>
      </c>
      <c r="AP758" s="22">
        <f t="shared" si="561"/>
        <v>0</v>
      </c>
      <c r="AQ758" s="30">
        <f t="shared" si="544"/>
        <v>96205945.467100695</v>
      </c>
      <c r="AR758" s="28">
        <f t="shared" si="545"/>
        <v>3218989.5765918344</v>
      </c>
      <c r="AS758" s="25">
        <f t="shared" si="546"/>
        <v>71846734.156059861</v>
      </c>
      <c r="AT758" s="32">
        <f t="shared" si="547"/>
        <v>0</v>
      </c>
      <c r="AU758" s="23">
        <f t="shared" si="548"/>
        <v>0</v>
      </c>
      <c r="AV758" s="22">
        <f t="shared" si="549"/>
        <v>9526952.5181808267</v>
      </c>
      <c r="AW758" s="31">
        <f t="shared" si="562"/>
        <v>96205945.467100665</v>
      </c>
      <c r="AX758"/>
      <c r="AY758"/>
      <c r="AZ758"/>
      <c r="BA758"/>
    </row>
    <row r="759" spans="1:53" s="21" customFormat="1" x14ac:dyDescent="0.25">
      <c r="A759">
        <f t="shared" si="570"/>
        <v>389</v>
      </c>
      <c r="B759" t="s">
        <v>9</v>
      </c>
      <c r="C759" s="27">
        <f t="shared" si="527"/>
        <v>0</v>
      </c>
      <c r="D759" s="27">
        <f t="shared" si="550"/>
        <v>0</v>
      </c>
      <c r="E759" s="27" t="b">
        <f t="shared" si="526"/>
        <v>0</v>
      </c>
      <c r="F759" s="29">
        <f t="shared" si="528"/>
        <v>0</v>
      </c>
      <c r="G759" s="27">
        <f t="shared" si="551"/>
        <v>0</v>
      </c>
      <c r="H759" s="22">
        <f t="shared" si="529"/>
        <v>2174995006.8629503</v>
      </c>
      <c r="I759" s="23">
        <f t="shared" si="530"/>
        <v>129901943.5084012</v>
      </c>
      <c r="J759" s="23">
        <f t="shared" si="531"/>
        <v>696</v>
      </c>
      <c r="K759" s="19">
        <f t="shared" si="552"/>
        <v>32.17947708307355</v>
      </c>
      <c r="L759" s="16">
        <f t="shared" si="532"/>
        <v>15.284947432768503</v>
      </c>
      <c r="M759" s="23">
        <f>M758-IF($B759="B",(Percent_Rent_In_Elsies*2.49%/12 * H758)/K758,0)+IF($B759="D",N759,0)+IF(B759="D",AK758)+IF(B759="C",F758*90%)-(Y759-Y758)-IF($B759="A",Q758/K758) + IF($B759="A",Q758/K758)</f>
        <v>-8668358.746651534</v>
      </c>
      <c r="N759" s="23">
        <f t="shared" si="533"/>
        <v>0</v>
      </c>
      <c r="O759" s="22">
        <f t="shared" si="534"/>
        <v>522962.56618248759</v>
      </c>
      <c r="P759" s="22">
        <f t="shared" si="565"/>
        <v>0</v>
      </c>
      <c r="Q759" s="22">
        <f t="shared" si="566"/>
        <v>0</v>
      </c>
      <c r="R759" s="22">
        <f t="shared" si="535"/>
        <v>10833304.256830255</v>
      </c>
      <c r="S759" s="16">
        <f t="shared" si="525"/>
        <v>0</v>
      </c>
      <c r="T759" s="15">
        <f t="shared" si="536"/>
        <v>257002.39325539273</v>
      </c>
      <c r="U759" s="23">
        <f t="shared" si="553"/>
        <v>922430.75838979962</v>
      </c>
      <c r="V759" s="23">
        <f t="shared" si="554"/>
        <v>0</v>
      </c>
      <c r="W759" s="23">
        <f t="shared" si="567"/>
        <v>92933.415009429707</v>
      </c>
      <c r="X759" s="23">
        <f t="shared" si="555"/>
        <v>21516430.582866423</v>
      </c>
      <c r="Y759" s="23">
        <f t="shared" si="537"/>
        <v>4958237.1830368489</v>
      </c>
      <c r="Z759" s="3">
        <f t="shared" si="538"/>
        <v>0</v>
      </c>
      <c r="AA759" s="23">
        <f t="shared" si="539"/>
        <v>24203968.144404944</v>
      </c>
      <c r="AB759" s="26">
        <f t="shared" si="556"/>
        <v>43025641.337055907</v>
      </c>
      <c r="AC759" s="23">
        <f t="shared" si="557"/>
        <v>47828852.337055907</v>
      </c>
      <c r="AD759" s="23">
        <f t="shared" si="563"/>
        <v>4803211</v>
      </c>
      <c r="AE759" s="24">
        <f t="shared" si="571"/>
        <v>43025641.337055907</v>
      </c>
      <c r="AF759" s="3">
        <f t="shared" si="558"/>
        <v>0</v>
      </c>
      <c r="AG759" s="2">
        <f t="shared" si="540"/>
        <v>0</v>
      </c>
      <c r="AH759" s="2">
        <f t="shared" si="541"/>
        <v>20.22045402948806</v>
      </c>
      <c r="AI759" s="23">
        <f t="shared" si="564"/>
        <v>556336455.87308645</v>
      </c>
      <c r="AJ759" s="23">
        <f t="shared" si="542"/>
        <v>43505.989745756378</v>
      </c>
      <c r="AK759" s="23">
        <f t="shared" si="543"/>
        <v>0</v>
      </c>
      <c r="AL759" s="23">
        <f t="shared" si="568"/>
        <v>0</v>
      </c>
      <c r="AM759" s="23">
        <f t="shared" si="569"/>
        <v>0</v>
      </c>
      <c r="AN759" s="16">
        <f t="shared" si="559"/>
        <v>0</v>
      </c>
      <c r="AO759" s="23">
        <f t="shared" si="560"/>
        <v>0</v>
      </c>
      <c r="AP759" s="22">
        <f t="shared" si="561"/>
        <v>0</v>
      </c>
      <c r="AQ759" s="30">
        <f t="shared" si="544"/>
        <v>96205945.467100695</v>
      </c>
      <c r="AR759" s="28">
        <f t="shared" si="545"/>
        <v>3218989.5765918344</v>
      </c>
      <c r="AS759" s="25">
        <f t="shared" si="546"/>
        <v>71846734.156059861</v>
      </c>
      <c r="AT759" s="32">
        <f t="shared" si="547"/>
        <v>0</v>
      </c>
      <c r="AU759" s="23">
        <f t="shared" si="548"/>
        <v>0</v>
      </c>
      <c r="AV759" s="22">
        <f t="shared" si="549"/>
        <v>9526952.5181808267</v>
      </c>
      <c r="AW759" s="31">
        <f t="shared" si="562"/>
        <v>96205945.467100665</v>
      </c>
      <c r="AX759"/>
      <c r="AY759"/>
      <c r="AZ759"/>
      <c r="BA759"/>
    </row>
    <row r="760" spans="1:53" x14ac:dyDescent="0.25">
      <c r="A760" s="21">
        <f t="shared" si="570"/>
        <v>389</v>
      </c>
      <c r="B760" s="21" t="s">
        <v>28</v>
      </c>
      <c r="C760" s="27">
        <f t="shared" si="527"/>
        <v>0</v>
      </c>
      <c r="D760" s="27">
        <f t="shared" si="550"/>
        <v>0</v>
      </c>
      <c r="E760" s="27" t="b">
        <f t="shared" si="526"/>
        <v>0</v>
      </c>
      <c r="F760" s="29">
        <f t="shared" si="528"/>
        <v>0</v>
      </c>
      <c r="G760" s="27">
        <f t="shared" si="551"/>
        <v>0</v>
      </c>
      <c r="H760" s="22">
        <f t="shared" si="529"/>
        <v>2174995006.8629503</v>
      </c>
      <c r="I760" s="23">
        <f t="shared" si="530"/>
        <v>129901943.5084012</v>
      </c>
      <c r="J760" s="23">
        <f t="shared" si="531"/>
        <v>696</v>
      </c>
      <c r="K760" s="19">
        <f t="shared" si="552"/>
        <v>32.17947708307355</v>
      </c>
      <c r="L760" s="16">
        <f t="shared" si="532"/>
        <v>15.284947432768503</v>
      </c>
      <c r="M760" s="23">
        <f>M759-IF($B760="B",(Percent_Rent_In_Elsies*2.49%/12 * H759)/K759,0)+IF($B760="D",N760,0)+IF(B760="D",AK759)+IF(B760="C",F759*90%)-(Y760-Y759)-IF($B760="A",Q759/K759) + IF($B760="A",Q759/K759)</f>
        <v>-8668358.746651534</v>
      </c>
      <c r="N760" s="23">
        <f t="shared" si="533"/>
        <v>0</v>
      </c>
      <c r="O760" s="22">
        <f t="shared" si="534"/>
        <v>0</v>
      </c>
      <c r="P760" s="22">
        <f t="shared" si="565"/>
        <v>522962.56618248759</v>
      </c>
      <c r="Q760" s="22">
        <f t="shared" si="566"/>
        <v>0</v>
      </c>
      <c r="R760" s="22">
        <f t="shared" si="535"/>
        <v>10833304.256830255</v>
      </c>
      <c r="S760" s="16">
        <f t="shared" si="525"/>
        <v>0</v>
      </c>
      <c r="T760" s="15">
        <f t="shared" si="536"/>
        <v>0</v>
      </c>
      <c r="U760" s="23">
        <f t="shared" si="553"/>
        <v>922430.75838979962</v>
      </c>
      <c r="V760" s="23">
        <f t="shared" si="554"/>
        <v>0</v>
      </c>
      <c r="W760" s="23">
        <f t="shared" si="567"/>
        <v>0</v>
      </c>
      <c r="X760" s="23">
        <f t="shared" si="555"/>
        <v>21516430.582866423</v>
      </c>
      <c r="Y760" s="23">
        <f t="shared" si="537"/>
        <v>4958237.1830368489</v>
      </c>
      <c r="Z760" s="3">
        <f t="shared" si="538"/>
        <v>4646.6707504714859</v>
      </c>
      <c r="AA760" s="23">
        <f t="shared" si="539"/>
        <v>24273668.205662016</v>
      </c>
      <c r="AB760" s="26">
        <f t="shared" si="556"/>
        <v>43025641.337055922</v>
      </c>
      <c r="AC760" s="23">
        <f t="shared" si="557"/>
        <v>47828852.337055907</v>
      </c>
      <c r="AD760" s="23">
        <f t="shared" si="563"/>
        <v>4803211</v>
      </c>
      <c r="AE760" s="24">
        <f t="shared" si="571"/>
        <v>43025641.337055907</v>
      </c>
      <c r="AF760" s="3">
        <f t="shared" si="558"/>
        <v>0</v>
      </c>
      <c r="AG760" s="2">
        <f t="shared" si="540"/>
        <v>4.1630758095008635E-3</v>
      </c>
      <c r="AH760" s="2">
        <f t="shared" si="541"/>
        <v>20.22045402948806</v>
      </c>
      <c r="AI760" s="23">
        <f t="shared" si="564"/>
        <v>557938535.53302276</v>
      </c>
      <c r="AJ760" s="23">
        <f t="shared" si="542"/>
        <v>43505.989745756378</v>
      </c>
      <c r="AK760" s="23">
        <f t="shared" si="543"/>
        <v>0</v>
      </c>
      <c r="AL760" s="23">
        <f t="shared" si="568"/>
        <v>0</v>
      </c>
      <c r="AM760" s="23">
        <f t="shared" si="569"/>
        <v>0</v>
      </c>
      <c r="AN760" s="16">
        <f t="shared" si="559"/>
        <v>0</v>
      </c>
      <c r="AO760" s="23">
        <f t="shared" si="560"/>
        <v>0</v>
      </c>
      <c r="AP760" s="22">
        <f t="shared" si="561"/>
        <v>0</v>
      </c>
      <c r="AQ760" s="30">
        <f t="shared" si="544"/>
        <v>96205945.467100695</v>
      </c>
      <c r="AR760" s="28">
        <f t="shared" si="545"/>
        <v>3218989.5765918344</v>
      </c>
      <c r="AS760" s="25">
        <f t="shared" si="546"/>
        <v>71846734.156059861</v>
      </c>
      <c r="AT760" s="32">
        <f t="shared" si="547"/>
        <v>9293.3415009429718</v>
      </c>
      <c r="AU760" s="23">
        <f t="shared" si="548"/>
        <v>9293.3415009429718</v>
      </c>
      <c r="AV760" s="22">
        <f t="shared" si="549"/>
        <v>9783954.9114362188</v>
      </c>
      <c r="AW760" s="31">
        <f t="shared" si="562"/>
        <v>96205945.46710065</v>
      </c>
    </row>
    <row r="761" spans="1:53" x14ac:dyDescent="0.25">
      <c r="A761">
        <f t="shared" si="570"/>
        <v>390</v>
      </c>
      <c r="B761" t="s">
        <v>6</v>
      </c>
      <c r="C761" s="27">
        <f t="shared" si="527"/>
        <v>522962.56618248759</v>
      </c>
      <c r="D761" s="27">
        <f t="shared" si="550"/>
        <v>0</v>
      </c>
      <c r="E761" s="27" t="b">
        <f t="shared" si="526"/>
        <v>0</v>
      </c>
      <c r="F761" s="29">
        <f t="shared" si="528"/>
        <v>0</v>
      </c>
      <c r="G761" s="27">
        <f t="shared" si="551"/>
        <v>522962.56618248759</v>
      </c>
      <c r="H761" s="22">
        <f t="shared" si="529"/>
        <v>2530773281.0734882</v>
      </c>
      <c r="I761" s="23">
        <f t="shared" si="530"/>
        <v>129931353.95228709</v>
      </c>
      <c r="J761" s="23">
        <f t="shared" si="531"/>
        <v>726</v>
      </c>
      <c r="K761" s="19">
        <f t="shared" si="552"/>
        <v>37.373247351810335</v>
      </c>
      <c r="L761" s="16">
        <f t="shared" si="532"/>
        <v>17.781525780827376</v>
      </c>
      <c r="M761" s="23">
        <f>M760-IF($B761="B",(Percent_Rent_In_Elsies*2.49%/12 * H760)/K760,0)+IF($B761="D",N761,0)+IF(B761="D",AK760)+IF(B761="C",F760*90%)-(Y761-Y760)-IF($B761="A",Q760/K760) + IF($B761="A",Q760/K760)</f>
        <v>-8668358.746651534</v>
      </c>
      <c r="N761" s="23">
        <f t="shared" si="533"/>
        <v>0</v>
      </c>
      <c r="O761" s="22">
        <f t="shared" si="534"/>
        <v>0</v>
      </c>
      <c r="P761" s="22">
        <f t="shared" si="565"/>
        <v>0</v>
      </c>
      <c r="Q761" s="22">
        <f t="shared" si="566"/>
        <v>0</v>
      </c>
      <c r="R761" s="22">
        <f t="shared" si="535"/>
        <v>10833304.256830255</v>
      </c>
      <c r="S761" s="16">
        <f t="shared" si="525"/>
        <v>0</v>
      </c>
      <c r="T761" s="15">
        <f t="shared" si="536"/>
        <v>0</v>
      </c>
      <c r="U761" s="23">
        <f t="shared" si="553"/>
        <v>922430.75838979962</v>
      </c>
      <c r="V761" s="23">
        <f t="shared" si="554"/>
        <v>0</v>
      </c>
      <c r="W761" s="23">
        <f t="shared" si="567"/>
        <v>522962.56618248759</v>
      </c>
      <c r="X761" s="23">
        <f t="shared" si="555"/>
        <v>21539663.936618779</v>
      </c>
      <c r="Y761" s="23">
        <f t="shared" si="537"/>
        <v>4958237.1830368489</v>
      </c>
      <c r="Z761" s="3">
        <f t="shared" si="538"/>
        <v>0</v>
      </c>
      <c r="AA761" s="23">
        <f t="shared" si="539"/>
        <v>24273668.205662016</v>
      </c>
      <c r="AB761" s="26">
        <f t="shared" si="556"/>
        <v>43548603.903238401</v>
      </c>
      <c r="AC761" s="23">
        <f t="shared" si="557"/>
        <v>48351814.903238393</v>
      </c>
      <c r="AD761" s="23">
        <f t="shared" si="563"/>
        <v>4803211</v>
      </c>
      <c r="AE761" s="24">
        <f t="shared" si="571"/>
        <v>43548603.903238393</v>
      </c>
      <c r="AF761" s="3">
        <f t="shared" si="558"/>
        <v>0</v>
      </c>
      <c r="AG761" s="2">
        <f t="shared" si="540"/>
        <v>0</v>
      </c>
      <c r="AH761" s="2">
        <f t="shared" si="541"/>
        <v>23.245505520192285</v>
      </c>
      <c r="AI761" s="23">
        <f t="shared" si="564"/>
        <v>647989861.41855741</v>
      </c>
      <c r="AJ761" s="23">
        <f t="shared" si="542"/>
        <v>37459.950611762542</v>
      </c>
      <c r="AK761" s="23">
        <f t="shared" si="543"/>
        <v>0</v>
      </c>
      <c r="AL761" s="23">
        <f t="shared" si="568"/>
        <v>0</v>
      </c>
      <c r="AM761" s="23">
        <f t="shared" si="569"/>
        <v>0</v>
      </c>
      <c r="AN761" s="16">
        <f t="shared" si="559"/>
        <v>0</v>
      </c>
      <c r="AO761" s="23">
        <f t="shared" si="560"/>
        <v>0</v>
      </c>
      <c r="AP761" s="22">
        <f t="shared" si="561"/>
        <v>0</v>
      </c>
      <c r="AQ761" s="30">
        <f t="shared" si="544"/>
        <v>96205945.467100695</v>
      </c>
      <c r="AR761" s="28">
        <f t="shared" si="545"/>
        <v>3218989.5765918344</v>
      </c>
      <c r="AS761" s="25">
        <f t="shared" si="546"/>
        <v>72369696.722242355</v>
      </c>
      <c r="AT761" s="32">
        <f t="shared" si="547"/>
        <v>0</v>
      </c>
      <c r="AU761" s="23">
        <f t="shared" si="548"/>
        <v>0</v>
      </c>
      <c r="AV761" s="22">
        <f t="shared" si="549"/>
        <v>9783954.9114362188</v>
      </c>
      <c r="AW761" s="31">
        <f t="shared" si="562"/>
        <v>96205945.467100665</v>
      </c>
    </row>
    <row r="762" spans="1:53" x14ac:dyDescent="0.25">
      <c r="A762">
        <f t="shared" si="570"/>
        <v>390</v>
      </c>
      <c r="B762" t="s">
        <v>7</v>
      </c>
      <c r="C762" s="27">
        <f t="shared" si="527"/>
        <v>0</v>
      </c>
      <c r="D762" s="27">
        <f t="shared" si="550"/>
        <v>3218989.5765918344</v>
      </c>
      <c r="E762" s="27" t="b">
        <f t="shared" si="526"/>
        <v>0</v>
      </c>
      <c r="F762" s="29">
        <f t="shared" si="528"/>
        <v>86130.850399220362</v>
      </c>
      <c r="G762" s="27">
        <f t="shared" si="551"/>
        <v>0</v>
      </c>
      <c r="H762" s="22">
        <f t="shared" si="529"/>
        <v>2533992270.6500802</v>
      </c>
      <c r="I762" s="23">
        <f t="shared" si="530"/>
        <v>130112383.95028999</v>
      </c>
      <c r="J762" s="23">
        <f t="shared" si="531"/>
        <v>726</v>
      </c>
      <c r="K762" s="19">
        <f t="shared" si="552"/>
        <v>37.373247351810335</v>
      </c>
      <c r="L762" s="16">
        <f t="shared" si="532"/>
        <v>17.781525780827376</v>
      </c>
      <c r="M762" s="23">
        <f>M761-IF($B762="B",(Percent_Rent_In_Elsies*2.49%/12 * H761)/K761,0)+IF($B762="D",N762,0)+IF(B762="D",AK761)+IF(B762="C",F761*90%)-(Y762-Y761)-IF($B762="A",Q761/K761) + IF($B762="A",Q761/K761)</f>
        <v>-8774704.6074130386</v>
      </c>
      <c r="N762" s="23">
        <f t="shared" si="533"/>
        <v>0</v>
      </c>
      <c r="O762" s="22">
        <f t="shared" si="534"/>
        <v>0</v>
      </c>
      <c r="P762" s="22">
        <f t="shared" si="565"/>
        <v>0</v>
      </c>
      <c r="Q762" s="22">
        <f t="shared" si="566"/>
        <v>0</v>
      </c>
      <c r="R762" s="22">
        <f t="shared" si="535"/>
        <v>9930528.9020943996</v>
      </c>
      <c r="S762" s="16">
        <f t="shared" si="525"/>
        <v>902775.35473585455</v>
      </c>
      <c r="T762" s="15">
        <f t="shared" si="536"/>
        <v>0</v>
      </c>
      <c r="U762" s="23">
        <f t="shared" si="553"/>
        <v>845561.52852398297</v>
      </c>
      <c r="V762" s="23">
        <f t="shared" si="554"/>
        <v>76869.22986581664</v>
      </c>
      <c r="W762" s="23">
        <f t="shared" si="567"/>
        <v>522962.56618248759</v>
      </c>
      <c r="X762" s="23">
        <f t="shared" si="555"/>
        <v>21539663.936618779</v>
      </c>
      <c r="Y762" s="23">
        <f t="shared" si="537"/>
        <v>4994327.5143711893</v>
      </c>
      <c r="Z762" s="3">
        <f t="shared" si="538"/>
        <v>0</v>
      </c>
      <c r="AA762" s="23">
        <f t="shared" si="539"/>
        <v>24273668.205662016</v>
      </c>
      <c r="AB762" s="26">
        <f t="shared" si="556"/>
        <v>43548603.903238393</v>
      </c>
      <c r="AC762" s="23">
        <f t="shared" si="557"/>
        <v>48351814.903238393</v>
      </c>
      <c r="AD762" s="23">
        <f t="shared" si="563"/>
        <v>4803211</v>
      </c>
      <c r="AE762" s="24">
        <f t="shared" si="571"/>
        <v>43548603.903238393</v>
      </c>
      <c r="AF762" s="3">
        <f t="shared" si="558"/>
        <v>0</v>
      </c>
      <c r="AG762" s="2">
        <f t="shared" si="540"/>
        <v>0</v>
      </c>
      <c r="AH762" s="2">
        <f t="shared" si="541"/>
        <v>23.275072388363256</v>
      </c>
      <c r="AI762" s="23">
        <f t="shared" si="564"/>
        <v>647989861.41855741</v>
      </c>
      <c r="AJ762" s="23">
        <f t="shared" si="542"/>
        <v>37459.950611762542</v>
      </c>
      <c r="AK762" s="23">
        <f t="shared" si="543"/>
        <v>0</v>
      </c>
      <c r="AL762" s="23">
        <f t="shared" si="568"/>
        <v>104200710.29926884</v>
      </c>
      <c r="AM762" s="23">
        <f t="shared" si="569"/>
        <v>585503019228.1781</v>
      </c>
      <c r="AN762" s="16">
        <f t="shared" si="559"/>
        <v>0</v>
      </c>
      <c r="AO762" s="23">
        <f t="shared" si="560"/>
        <v>70255.529427162764</v>
      </c>
      <c r="AP762" s="22">
        <f t="shared" si="561"/>
        <v>2625677.2791137444</v>
      </c>
      <c r="AQ762" s="30">
        <f t="shared" si="544"/>
        <v>104653971.34504755</v>
      </c>
      <c r="AR762" s="28">
        <f t="shared" si="545"/>
        <v>5822348.598833112</v>
      </c>
      <c r="AS762" s="25">
        <f t="shared" si="546"/>
        <v>75588686.29883419</v>
      </c>
      <c r="AT762" s="32">
        <f t="shared" si="547"/>
        <v>0</v>
      </c>
      <c r="AU762" s="23">
        <f t="shared" si="548"/>
        <v>0</v>
      </c>
      <c r="AV762" s="22">
        <f t="shared" si="549"/>
        <v>9783954.9114362188</v>
      </c>
      <c r="AW762" s="31">
        <f t="shared" si="562"/>
        <v>104653971.34504752</v>
      </c>
    </row>
    <row r="763" spans="1:53" x14ac:dyDescent="0.25">
      <c r="A763">
        <f t="shared" si="570"/>
        <v>390</v>
      </c>
      <c r="B763" t="s">
        <v>8</v>
      </c>
      <c r="C763" s="27">
        <f t="shared" si="527"/>
        <v>0</v>
      </c>
      <c r="D763" s="27">
        <f t="shared" si="550"/>
        <v>0</v>
      </c>
      <c r="E763" s="27" t="b">
        <f t="shared" si="526"/>
        <v>0</v>
      </c>
      <c r="F763" s="29">
        <f t="shared" si="528"/>
        <v>0</v>
      </c>
      <c r="G763" s="27">
        <f t="shared" si="551"/>
        <v>0</v>
      </c>
      <c r="H763" s="22">
        <f t="shared" si="529"/>
        <v>2533992270.6500802</v>
      </c>
      <c r="I763" s="23">
        <f t="shared" si="530"/>
        <v>130112383.95028999</v>
      </c>
      <c r="J763" s="23">
        <f t="shared" si="531"/>
        <v>726</v>
      </c>
      <c r="K763" s="19">
        <f t="shared" si="552"/>
        <v>37.373247351810335</v>
      </c>
      <c r="L763" s="16">
        <f t="shared" si="532"/>
        <v>17.781525780827376</v>
      </c>
      <c r="M763" s="23">
        <f>M762-IF($B763="B",(Percent_Rent_In_Elsies*2.49%/12 * H762)/K762,0)+IF($B763="D",N763,0)+IF(B763="D",AK762)+IF(B763="C",F762*90%)-(Y763-Y762)-IF($B763="A",Q762/K762) + IF($B763="A",Q762/K762)</f>
        <v>-8919333.5269092768</v>
      </c>
      <c r="N763" s="23">
        <f t="shared" si="533"/>
        <v>0</v>
      </c>
      <c r="O763" s="22">
        <f t="shared" si="534"/>
        <v>0</v>
      </c>
      <c r="P763" s="22">
        <f t="shared" si="565"/>
        <v>0</v>
      </c>
      <c r="Q763" s="22">
        <f t="shared" si="566"/>
        <v>0</v>
      </c>
      <c r="R763" s="22">
        <f t="shared" si="535"/>
        <v>12556206.181208145</v>
      </c>
      <c r="S763" s="16">
        <f t="shared" ref="S763:S826" si="572">IF($B763="D",0,S762+IF($B763="B",R762/12,0))</f>
        <v>902775.35473585455</v>
      </c>
      <c r="T763" s="15">
        <f t="shared" si="536"/>
        <v>0</v>
      </c>
      <c r="U763" s="23">
        <f t="shared" si="553"/>
        <v>924430.14299106773</v>
      </c>
      <c r="V763" s="23">
        <f t="shared" si="554"/>
        <v>76869.22986581664</v>
      </c>
      <c r="W763" s="23">
        <f t="shared" si="567"/>
        <v>522962.56618248759</v>
      </c>
      <c r="X763" s="23">
        <f t="shared" si="555"/>
        <v>21539663.936618779</v>
      </c>
      <c r="Y763" s="23">
        <f t="shared" si="537"/>
        <v>5216474.1992267249</v>
      </c>
      <c r="Z763" s="3">
        <f t="shared" si="538"/>
        <v>0</v>
      </c>
      <c r="AA763" s="23">
        <f t="shared" si="539"/>
        <v>24273668.205662016</v>
      </c>
      <c r="AB763" s="26">
        <f t="shared" si="556"/>
        <v>43634734.753637612</v>
      </c>
      <c r="AC763" s="23">
        <f t="shared" si="557"/>
        <v>48437945.753637612</v>
      </c>
      <c r="AD763" s="23">
        <f t="shared" si="563"/>
        <v>4803211</v>
      </c>
      <c r="AE763" s="24">
        <f t="shared" si="571"/>
        <v>43634734.753637612</v>
      </c>
      <c r="AF763" s="3">
        <f t="shared" si="558"/>
        <v>12620330.409709498</v>
      </c>
      <c r="AG763" s="2">
        <f t="shared" si="540"/>
        <v>0</v>
      </c>
      <c r="AH763" s="2">
        <f t="shared" si="541"/>
        <v>23.229129590974164</v>
      </c>
      <c r="AI763" s="23">
        <f t="shared" si="564"/>
        <v>647989861.41855741</v>
      </c>
      <c r="AJ763" s="23">
        <f t="shared" si="542"/>
        <v>37459.950611762542</v>
      </c>
      <c r="AK763" s="23">
        <f t="shared" si="543"/>
        <v>-559842.2842679068</v>
      </c>
      <c r="AL763" s="23">
        <f t="shared" si="568"/>
        <v>0</v>
      </c>
      <c r="AM763" s="23">
        <f t="shared" si="569"/>
        <v>0</v>
      </c>
      <c r="AN763" s="16">
        <f t="shared" si="559"/>
        <v>0</v>
      </c>
      <c r="AO763" s="23">
        <f t="shared" si="560"/>
        <v>0</v>
      </c>
      <c r="AP763" s="22">
        <f t="shared" si="561"/>
        <v>0</v>
      </c>
      <c r="AQ763" s="30">
        <f t="shared" si="544"/>
        <v>102581505.38089831</v>
      </c>
      <c r="AR763" s="28">
        <f t="shared" si="545"/>
        <v>3749882.6346838735</v>
      </c>
      <c r="AS763" s="25">
        <f t="shared" si="546"/>
        <v>75588686.29883419</v>
      </c>
      <c r="AT763" s="32">
        <f t="shared" si="547"/>
        <v>0</v>
      </c>
      <c r="AU763" s="23">
        <f t="shared" si="548"/>
        <v>0</v>
      </c>
      <c r="AV763" s="22">
        <f t="shared" si="549"/>
        <v>9783954.9114362188</v>
      </c>
      <c r="AW763" s="31">
        <f t="shared" si="562"/>
        <v>102581505.38089828</v>
      </c>
    </row>
    <row r="764" spans="1:53" x14ac:dyDescent="0.25">
      <c r="A764" s="21">
        <f t="shared" si="570"/>
        <v>390</v>
      </c>
      <c r="B764" s="21" t="s">
        <v>9</v>
      </c>
      <c r="C764" s="27">
        <f t="shared" si="527"/>
        <v>0</v>
      </c>
      <c r="D764" s="27">
        <f t="shared" si="550"/>
        <v>0</v>
      </c>
      <c r="E764" s="27" t="b">
        <f t="shared" si="526"/>
        <v>0</v>
      </c>
      <c r="F764" s="29">
        <f t="shared" si="528"/>
        <v>0</v>
      </c>
      <c r="G764" s="27">
        <f t="shared" si="551"/>
        <v>0</v>
      </c>
      <c r="H764" s="22">
        <f t="shared" si="529"/>
        <v>2533992270.6500802</v>
      </c>
      <c r="I764" s="23">
        <f t="shared" si="530"/>
        <v>130112383.95028999</v>
      </c>
      <c r="J764" s="23">
        <f t="shared" si="531"/>
        <v>726</v>
      </c>
      <c r="K764" s="19">
        <f t="shared" si="552"/>
        <v>37.373247351810335</v>
      </c>
      <c r="L764" s="16">
        <f t="shared" si="532"/>
        <v>17.781525780827376</v>
      </c>
      <c r="M764" s="23">
        <f>M763-IF($B764="B",(Percent_Rent_In_Elsies*2.49%/12 * H763)/K763,0)+IF($B764="D",N764,0)+IF(B764="D",AK763)+IF(B764="C",F763*90%)-(Y764-Y763)-IF($B764="A",Q763/K763) + IF($B764="A",Q763/K763)</f>
        <v>-9479175.8111771829</v>
      </c>
      <c r="N764" s="23">
        <f t="shared" si="533"/>
        <v>0</v>
      </c>
      <c r="O764" s="22">
        <f t="shared" si="534"/>
        <v>608881.97935535316</v>
      </c>
      <c r="P764" s="22">
        <f t="shared" si="565"/>
        <v>0</v>
      </c>
      <c r="Q764" s="22">
        <f t="shared" si="566"/>
        <v>0</v>
      </c>
      <c r="R764" s="22">
        <f t="shared" si="535"/>
        <v>12556206.181208145</v>
      </c>
      <c r="S764" s="16">
        <f t="shared" si="572"/>
        <v>0</v>
      </c>
      <c r="T764" s="15">
        <f t="shared" si="536"/>
        <v>293893.37538050138</v>
      </c>
      <c r="U764" s="23">
        <f t="shared" si="553"/>
        <v>924430.14299106773</v>
      </c>
      <c r="V764" s="23">
        <f t="shared" si="554"/>
        <v>0</v>
      </c>
      <c r="W764" s="23">
        <f t="shared" si="567"/>
        <v>599831.79604830418</v>
      </c>
      <c r="X764" s="23">
        <f t="shared" si="555"/>
        <v>21539663.936618779</v>
      </c>
      <c r="Y764" s="23">
        <f t="shared" si="537"/>
        <v>5216474.1992267249</v>
      </c>
      <c r="Z764" s="3">
        <f t="shared" si="538"/>
        <v>0</v>
      </c>
      <c r="AA764" s="23">
        <f t="shared" si="539"/>
        <v>24833510.489929922</v>
      </c>
      <c r="AB764" s="26">
        <f t="shared" si="556"/>
        <v>43634734.753637612</v>
      </c>
      <c r="AC764" s="23">
        <f t="shared" si="557"/>
        <v>48437945.753637612</v>
      </c>
      <c r="AD764" s="23">
        <f t="shared" si="563"/>
        <v>4803211</v>
      </c>
      <c r="AE764" s="24">
        <f t="shared" si="571"/>
        <v>43634734.753637612</v>
      </c>
      <c r="AF764" s="3">
        <f t="shared" si="558"/>
        <v>0</v>
      </c>
      <c r="AG764" s="2">
        <f t="shared" si="540"/>
        <v>0</v>
      </c>
      <c r="AH764" s="2">
        <f t="shared" si="541"/>
        <v>23.229129590974164</v>
      </c>
      <c r="AI764" s="23">
        <f t="shared" si="564"/>
        <v>662934950.10994816</v>
      </c>
      <c r="AJ764" s="23">
        <f t="shared" si="542"/>
        <v>37459.950611762542</v>
      </c>
      <c r="AK764" s="23">
        <f t="shared" si="543"/>
        <v>0</v>
      </c>
      <c r="AL764" s="23">
        <f t="shared" si="568"/>
        <v>0</v>
      </c>
      <c r="AM764" s="23">
        <f t="shared" si="569"/>
        <v>0</v>
      </c>
      <c r="AN764" s="16">
        <f t="shared" si="559"/>
        <v>0</v>
      </c>
      <c r="AO764" s="23">
        <f t="shared" si="560"/>
        <v>0</v>
      </c>
      <c r="AP764" s="22">
        <f t="shared" si="561"/>
        <v>0</v>
      </c>
      <c r="AQ764" s="30">
        <f t="shared" si="544"/>
        <v>102581505.38089831</v>
      </c>
      <c r="AR764" s="28">
        <f t="shared" si="545"/>
        <v>3749882.6346838735</v>
      </c>
      <c r="AS764" s="25">
        <f t="shared" si="546"/>
        <v>75588686.29883419</v>
      </c>
      <c r="AT764" s="32">
        <f t="shared" si="547"/>
        <v>0</v>
      </c>
      <c r="AU764" s="23">
        <f t="shared" si="548"/>
        <v>0</v>
      </c>
      <c r="AV764" s="22">
        <f t="shared" si="549"/>
        <v>9783954.9114362188</v>
      </c>
      <c r="AW764" s="31">
        <f t="shared" si="562"/>
        <v>102581505.38089828</v>
      </c>
      <c r="AX764" s="21"/>
      <c r="AY764" s="21"/>
      <c r="AZ764" s="21"/>
      <c r="BA764" s="21"/>
    </row>
    <row r="765" spans="1:53" x14ac:dyDescent="0.25">
      <c r="A765" s="21">
        <f t="shared" si="570"/>
        <v>390</v>
      </c>
      <c r="B765" s="21" t="s">
        <v>28</v>
      </c>
      <c r="C765" s="27">
        <f t="shared" si="527"/>
        <v>0</v>
      </c>
      <c r="D765" s="27">
        <f t="shared" si="550"/>
        <v>0</v>
      </c>
      <c r="E765" s="27" t="b">
        <f t="shared" si="526"/>
        <v>0</v>
      </c>
      <c r="F765" s="29">
        <f t="shared" si="528"/>
        <v>0</v>
      </c>
      <c r="G765" s="27">
        <f t="shared" si="551"/>
        <v>0</v>
      </c>
      <c r="H765" s="22">
        <f t="shared" si="529"/>
        <v>2533992270.6500802</v>
      </c>
      <c r="I765" s="23">
        <f t="shared" si="530"/>
        <v>130112383.95028999</v>
      </c>
      <c r="J765" s="23">
        <f t="shared" si="531"/>
        <v>726</v>
      </c>
      <c r="K765" s="19">
        <f t="shared" si="552"/>
        <v>37.373247351810335</v>
      </c>
      <c r="L765" s="16">
        <f t="shared" si="532"/>
        <v>17.781525780827376</v>
      </c>
      <c r="M765" s="23">
        <f>M764-IF($B765="B",(Percent_Rent_In_Elsies*2.49%/12 * H764)/K764,0)+IF($B765="D",N765,0)+IF(B765="D",AK764)+IF(B765="C",F764*90%)-(Y765-Y764)-IF($B765="A",Q764/K764) + IF($B765="A",Q764/K764)</f>
        <v>-9479175.8111771829</v>
      </c>
      <c r="N765" s="23">
        <f t="shared" si="533"/>
        <v>0</v>
      </c>
      <c r="O765" s="22">
        <f t="shared" si="534"/>
        <v>0</v>
      </c>
      <c r="P765" s="22">
        <f t="shared" si="565"/>
        <v>608881.97935535316</v>
      </c>
      <c r="Q765" s="22">
        <f t="shared" si="566"/>
        <v>0</v>
      </c>
      <c r="R765" s="22">
        <f t="shared" si="535"/>
        <v>12556206.181208145</v>
      </c>
      <c r="S765" s="16">
        <f t="shared" si="572"/>
        <v>0</v>
      </c>
      <c r="T765" s="15">
        <f t="shared" si="536"/>
        <v>0</v>
      </c>
      <c r="U765" s="23">
        <f t="shared" si="553"/>
        <v>924430.14299106773</v>
      </c>
      <c r="V765" s="23">
        <f t="shared" si="554"/>
        <v>0</v>
      </c>
      <c r="W765" s="23">
        <f t="shared" si="567"/>
        <v>0</v>
      </c>
      <c r="X765" s="23">
        <f t="shared" si="555"/>
        <v>21539663.936618779</v>
      </c>
      <c r="Y765" s="23">
        <f t="shared" si="537"/>
        <v>5216474.1992267249</v>
      </c>
      <c r="Z765" s="3">
        <f t="shared" si="538"/>
        <v>29991.589802415216</v>
      </c>
      <c r="AA765" s="23">
        <f t="shared" si="539"/>
        <v>25283384.33696615</v>
      </c>
      <c r="AB765" s="26">
        <f t="shared" si="556"/>
        <v>43634734.753637612</v>
      </c>
      <c r="AC765" s="23">
        <f t="shared" si="557"/>
        <v>48437945.753637612</v>
      </c>
      <c r="AD765" s="23">
        <f t="shared" si="563"/>
        <v>4803211</v>
      </c>
      <c r="AE765" s="24">
        <f t="shared" si="571"/>
        <v>43634734.753637612</v>
      </c>
      <c r="AF765" s="3">
        <f t="shared" si="558"/>
        <v>0</v>
      </c>
      <c r="AG765" s="2">
        <f t="shared" si="540"/>
        <v>2.8517405324989975E-2</v>
      </c>
      <c r="AH765" s="2">
        <f t="shared" si="541"/>
        <v>23.229129590974164</v>
      </c>
      <c r="AI765" s="23">
        <f t="shared" si="564"/>
        <v>674944411.94023061</v>
      </c>
      <c r="AJ765" s="23">
        <f t="shared" si="542"/>
        <v>37459.950611762542</v>
      </c>
      <c r="AK765" s="23">
        <f t="shared" si="543"/>
        <v>0</v>
      </c>
      <c r="AL765" s="23">
        <f t="shared" si="568"/>
        <v>0</v>
      </c>
      <c r="AM765" s="23">
        <f t="shared" si="569"/>
        <v>0</v>
      </c>
      <c r="AN765" s="16">
        <f t="shared" si="559"/>
        <v>0</v>
      </c>
      <c r="AO765" s="23">
        <f t="shared" si="560"/>
        <v>0</v>
      </c>
      <c r="AP765" s="22">
        <f t="shared" si="561"/>
        <v>0</v>
      </c>
      <c r="AQ765" s="30">
        <f t="shared" si="544"/>
        <v>102581505.38089831</v>
      </c>
      <c r="AR765" s="28">
        <f t="shared" si="545"/>
        <v>3749882.6346838735</v>
      </c>
      <c r="AS765" s="25">
        <f t="shared" si="546"/>
        <v>75588686.29883419</v>
      </c>
      <c r="AT765" s="32">
        <f t="shared" si="547"/>
        <v>59983.179604830431</v>
      </c>
      <c r="AU765" s="23">
        <f t="shared" si="548"/>
        <v>59983.179604830431</v>
      </c>
      <c r="AV765" s="22">
        <f t="shared" si="549"/>
        <v>10077848.28681672</v>
      </c>
      <c r="AW765" s="31">
        <f t="shared" si="562"/>
        <v>102581505.38089828</v>
      </c>
      <c r="AX765" s="21"/>
      <c r="AY765" s="21"/>
      <c r="AZ765" s="21"/>
      <c r="BA765" s="21"/>
    </row>
    <row r="766" spans="1:53" x14ac:dyDescent="0.25">
      <c r="A766">
        <f t="shared" si="570"/>
        <v>391</v>
      </c>
      <c r="B766" t="s">
        <v>6</v>
      </c>
      <c r="C766" s="27">
        <f t="shared" si="527"/>
        <v>608881.97935535316</v>
      </c>
      <c r="D766" s="27">
        <f t="shared" si="550"/>
        <v>0</v>
      </c>
      <c r="E766" s="27" t="b">
        <f t="shared" si="526"/>
        <v>0</v>
      </c>
      <c r="F766" s="29">
        <f t="shared" si="528"/>
        <v>0</v>
      </c>
      <c r="G766" s="27">
        <f t="shared" si="551"/>
        <v>608881.97935535316</v>
      </c>
      <c r="H766" s="22">
        <f t="shared" si="529"/>
        <v>2948493694.6937919</v>
      </c>
      <c r="I766" s="23">
        <f t="shared" si="530"/>
        <v>130141818.61022317</v>
      </c>
      <c r="J766" s="23">
        <f t="shared" si="531"/>
        <v>756</v>
      </c>
      <c r="K766" s="19">
        <f t="shared" si="552"/>
        <v>43.405292572460588</v>
      </c>
      <c r="L766" s="16">
        <f t="shared" si="532"/>
        <v>20.685884625051649</v>
      </c>
      <c r="M766" s="23">
        <f>M765-IF($B766="B",(Percent_Rent_In_Elsies*2.49%/12 * H765)/K765,0)+IF($B766="D",N766,0)+IF(B766="D",AK765)+IF(B766="C",F765*90%)-(Y766-Y765)-IF($B766="A",Q765/K765) + IF($B766="A",Q765/K765)</f>
        <v>-9479175.8111771829</v>
      </c>
      <c r="N766" s="23">
        <f t="shared" si="533"/>
        <v>0</v>
      </c>
      <c r="O766" s="22">
        <f t="shared" si="534"/>
        <v>0</v>
      </c>
      <c r="P766" s="22">
        <f t="shared" si="565"/>
        <v>0</v>
      </c>
      <c r="Q766" s="22">
        <f t="shared" si="566"/>
        <v>0</v>
      </c>
      <c r="R766" s="22">
        <f t="shared" si="535"/>
        <v>12556206.181208145</v>
      </c>
      <c r="S766" s="16">
        <f t="shared" si="572"/>
        <v>0</v>
      </c>
      <c r="T766" s="15">
        <f t="shared" si="536"/>
        <v>0</v>
      </c>
      <c r="U766" s="23">
        <f t="shared" si="553"/>
        <v>924430.14299106773</v>
      </c>
      <c r="V766" s="23">
        <f t="shared" si="554"/>
        <v>0</v>
      </c>
      <c r="W766" s="23">
        <f t="shared" si="567"/>
        <v>608881.97935535316</v>
      </c>
      <c r="X766" s="23">
        <f t="shared" si="555"/>
        <v>21689621.885630857</v>
      </c>
      <c r="Y766" s="23">
        <f t="shared" si="537"/>
        <v>5216474.1992267249</v>
      </c>
      <c r="Z766" s="3">
        <f t="shared" si="538"/>
        <v>0</v>
      </c>
      <c r="AA766" s="23">
        <f t="shared" si="539"/>
        <v>25283384.33696615</v>
      </c>
      <c r="AB766" s="26">
        <f t="shared" si="556"/>
        <v>44243616.732992977</v>
      </c>
      <c r="AC766" s="23">
        <f t="shared" si="557"/>
        <v>49046827.732992962</v>
      </c>
      <c r="AD766" s="23">
        <f t="shared" si="563"/>
        <v>4803211</v>
      </c>
      <c r="AE766" s="24">
        <f t="shared" si="571"/>
        <v>44243616.732992962</v>
      </c>
      <c r="AF766" s="3">
        <f t="shared" si="558"/>
        <v>0</v>
      </c>
      <c r="AG766" s="2">
        <f t="shared" si="540"/>
        <v>0</v>
      </c>
      <c r="AH766" s="2">
        <f t="shared" si="541"/>
        <v>26.656895727921512</v>
      </c>
      <c r="AI766" s="23">
        <f t="shared" si="564"/>
        <v>783880495.97713065</v>
      </c>
      <c r="AJ766" s="23">
        <f t="shared" si="542"/>
        <v>32254.131167595453</v>
      </c>
      <c r="AK766" s="23">
        <f t="shared" si="543"/>
        <v>0</v>
      </c>
      <c r="AL766" s="23">
        <f t="shared" si="568"/>
        <v>0</v>
      </c>
      <c r="AM766" s="23">
        <f t="shared" si="569"/>
        <v>0</v>
      </c>
      <c r="AN766" s="16">
        <f t="shared" si="559"/>
        <v>0</v>
      </c>
      <c r="AO766" s="23">
        <f t="shared" si="560"/>
        <v>0</v>
      </c>
      <c r="AP766" s="22">
        <f t="shared" si="561"/>
        <v>0</v>
      </c>
      <c r="AQ766" s="30">
        <f t="shared" si="544"/>
        <v>102581505.38089831</v>
      </c>
      <c r="AR766" s="28">
        <f t="shared" si="545"/>
        <v>3749882.6346838735</v>
      </c>
      <c r="AS766" s="25">
        <f t="shared" si="546"/>
        <v>76197568.27818954</v>
      </c>
      <c r="AT766" s="32">
        <f t="shared" si="547"/>
        <v>0</v>
      </c>
      <c r="AU766" s="23">
        <f t="shared" si="548"/>
        <v>0</v>
      </c>
      <c r="AV766" s="22">
        <f t="shared" si="549"/>
        <v>10077848.28681672</v>
      </c>
      <c r="AW766" s="31">
        <f t="shared" si="562"/>
        <v>102581505.38089828</v>
      </c>
    </row>
    <row r="767" spans="1:53" x14ac:dyDescent="0.25">
      <c r="A767">
        <f t="shared" si="570"/>
        <v>391</v>
      </c>
      <c r="B767" t="s">
        <v>7</v>
      </c>
      <c r="C767" s="27">
        <f t="shared" si="527"/>
        <v>0</v>
      </c>
      <c r="D767" s="27">
        <f t="shared" si="550"/>
        <v>3749882.6346838735</v>
      </c>
      <c r="E767" s="27" t="b">
        <f t="shared" si="526"/>
        <v>0</v>
      </c>
      <c r="F767" s="29">
        <f t="shared" si="528"/>
        <v>86392.290258701454</v>
      </c>
      <c r="G767" s="27">
        <f t="shared" si="551"/>
        <v>0</v>
      </c>
      <c r="H767" s="22">
        <f t="shared" si="529"/>
        <v>2952243577.328476</v>
      </c>
      <c r="I767" s="23">
        <f t="shared" si="530"/>
        <v>130323095.97411907</v>
      </c>
      <c r="J767" s="23">
        <f t="shared" si="531"/>
        <v>756</v>
      </c>
      <c r="K767" s="19">
        <f t="shared" si="552"/>
        <v>43.405292572460588</v>
      </c>
      <c r="L767" s="16">
        <f t="shared" si="532"/>
        <v>20.685884625051649</v>
      </c>
      <c r="M767" s="23">
        <f>M766-IF($B767="B",(Percent_Rent_In_Elsies*2.49%/12 * H766)/K766,0)+IF($B767="D",N767,0)+IF(B767="D",AK766)+IF(B767="C",F766*90%)-(Y767-Y766)-IF($B767="A",Q766/K766) + IF($B767="A",Q766/K766)</f>
        <v>-9591672.2634930238</v>
      </c>
      <c r="N767" s="23">
        <f t="shared" si="533"/>
        <v>0</v>
      </c>
      <c r="O767" s="22">
        <f t="shared" si="534"/>
        <v>0</v>
      </c>
      <c r="P767" s="22">
        <f t="shared" si="565"/>
        <v>0</v>
      </c>
      <c r="Q767" s="22">
        <f t="shared" si="566"/>
        <v>0</v>
      </c>
      <c r="R767" s="22">
        <f t="shared" si="535"/>
        <v>11522929.730262028</v>
      </c>
      <c r="S767" s="16">
        <f t="shared" si="572"/>
        <v>1046350.5151006788</v>
      </c>
      <c r="T767" s="15">
        <f t="shared" si="536"/>
        <v>74522.165681004481</v>
      </c>
      <c r="U767" s="23">
        <f t="shared" si="553"/>
        <v>847394.29774181207</v>
      </c>
      <c r="V767" s="23">
        <f t="shared" si="554"/>
        <v>77035.845249255639</v>
      </c>
      <c r="W767" s="23">
        <f t="shared" si="567"/>
        <v>608881.97935535316</v>
      </c>
      <c r="X767" s="23">
        <f t="shared" si="555"/>
        <v>21689621.885630857</v>
      </c>
      <c r="Y767" s="23">
        <f t="shared" si="537"/>
        <v>5258493.94174645</v>
      </c>
      <c r="Z767" s="3">
        <f t="shared" si="538"/>
        <v>0</v>
      </c>
      <c r="AA767" s="23">
        <f t="shared" si="539"/>
        <v>25283384.33696615</v>
      </c>
      <c r="AB767" s="26">
        <f t="shared" si="556"/>
        <v>44243616.732992969</v>
      </c>
      <c r="AC767" s="23">
        <f t="shared" si="557"/>
        <v>49046827.732992962</v>
      </c>
      <c r="AD767" s="23">
        <f t="shared" si="563"/>
        <v>4803211</v>
      </c>
      <c r="AE767" s="24">
        <f t="shared" si="571"/>
        <v>44243616.732992962</v>
      </c>
      <c r="AF767" s="3">
        <f t="shared" si="558"/>
        <v>0</v>
      </c>
      <c r="AG767" s="2">
        <f t="shared" si="540"/>
        <v>0</v>
      </c>
      <c r="AH767" s="2">
        <f t="shared" si="541"/>
        <v>26.690797862616463</v>
      </c>
      <c r="AI767" s="23">
        <f t="shared" si="564"/>
        <v>783880495.97713065</v>
      </c>
      <c r="AJ767" s="23">
        <f t="shared" si="542"/>
        <v>32254.131167595453</v>
      </c>
      <c r="AK767" s="23">
        <f t="shared" si="543"/>
        <v>0</v>
      </c>
      <c r="AL767" s="23">
        <f t="shared" si="568"/>
        <v>135890634.55857325</v>
      </c>
      <c r="AM767" s="23">
        <f t="shared" si="569"/>
        <v>657455152725.00012</v>
      </c>
      <c r="AN767" s="16">
        <f t="shared" si="559"/>
        <v>261481.28309124379</v>
      </c>
      <c r="AO767" s="23">
        <f t="shared" si="560"/>
        <v>70476.709796115872</v>
      </c>
      <c r="AP767" s="22">
        <f t="shared" si="561"/>
        <v>3059062.2082448094</v>
      </c>
      <c r="AQ767" s="30">
        <f t="shared" si="544"/>
        <v>112511106.6331373</v>
      </c>
      <c r="AR767" s="28">
        <f t="shared" si="545"/>
        <v>6782942.8141586017</v>
      </c>
      <c r="AS767" s="25">
        <f t="shared" si="546"/>
        <v>79947450.912873417</v>
      </c>
      <c r="AT767" s="32">
        <f t="shared" si="547"/>
        <v>0</v>
      </c>
      <c r="AU767" s="23">
        <f t="shared" si="548"/>
        <v>0</v>
      </c>
      <c r="AV767" s="22">
        <f t="shared" si="549"/>
        <v>10077848.28681672</v>
      </c>
      <c r="AW767" s="31">
        <f t="shared" si="562"/>
        <v>112511106.63313727</v>
      </c>
    </row>
    <row r="768" spans="1:53" s="21" customFormat="1" x14ac:dyDescent="0.25">
      <c r="A768">
        <f t="shared" si="570"/>
        <v>391</v>
      </c>
      <c r="B768" t="s">
        <v>8</v>
      </c>
      <c r="C768" s="27">
        <f t="shared" si="527"/>
        <v>0</v>
      </c>
      <c r="D768" s="27">
        <f t="shared" si="550"/>
        <v>0</v>
      </c>
      <c r="E768" s="27" t="b">
        <f t="shared" si="526"/>
        <v>0</v>
      </c>
      <c r="F768" s="29">
        <f t="shared" si="528"/>
        <v>0</v>
      </c>
      <c r="G768" s="27">
        <f t="shared" si="551"/>
        <v>0</v>
      </c>
      <c r="H768" s="22">
        <f t="shared" si="529"/>
        <v>2952243577.328476</v>
      </c>
      <c r="I768" s="23">
        <f t="shared" si="530"/>
        <v>130323095.97411907</v>
      </c>
      <c r="J768" s="23">
        <f t="shared" si="531"/>
        <v>756</v>
      </c>
      <c r="K768" s="19">
        <f t="shared" si="552"/>
        <v>43.405292572460588</v>
      </c>
      <c r="L768" s="16">
        <f t="shared" si="532"/>
        <v>20.685884625051649</v>
      </c>
      <c r="M768" s="23">
        <f>M767-IF($B768="B",(Percent_Rent_In_Elsies*2.49%/12 * H767)/K767,0)+IF($B768="D",N768,0)+IF(B768="D",AK767)+IF(B768="C",F767*90%)-(Y768-Y767)-IF($B768="A",Q767/K767) + IF($B768="A",Q767/K767)</f>
        <v>-9772703.512079034</v>
      </c>
      <c r="N768" s="23">
        <f t="shared" si="533"/>
        <v>0</v>
      </c>
      <c r="O768" s="22">
        <f t="shared" si="534"/>
        <v>0</v>
      </c>
      <c r="P768" s="22">
        <f t="shared" si="565"/>
        <v>0</v>
      </c>
      <c r="Q768" s="22">
        <f t="shared" si="566"/>
        <v>0</v>
      </c>
      <c r="R768" s="22">
        <f t="shared" si="535"/>
        <v>14581991.938506838</v>
      </c>
      <c r="S768" s="16">
        <f t="shared" si="572"/>
        <v>1046350.5151006788</v>
      </c>
      <c r="T768" s="15">
        <f t="shared" si="536"/>
        <v>74522.165681004481</v>
      </c>
      <c r="U768" s="23">
        <f t="shared" si="553"/>
        <v>926510.23656379804</v>
      </c>
      <c r="V768" s="23">
        <f t="shared" si="554"/>
        <v>77035.845249255639</v>
      </c>
      <c r="W768" s="23">
        <f t="shared" si="567"/>
        <v>608881.97935535316</v>
      </c>
      <c r="X768" s="23">
        <f t="shared" si="555"/>
        <v>21689621.885630857</v>
      </c>
      <c r="Y768" s="23">
        <f t="shared" si="537"/>
        <v>5517278.2515652906</v>
      </c>
      <c r="Z768" s="3">
        <f t="shared" si="538"/>
        <v>0</v>
      </c>
      <c r="AA768" s="23">
        <f t="shared" si="539"/>
        <v>25283384.33696615</v>
      </c>
      <c r="AB768" s="26">
        <f t="shared" si="556"/>
        <v>44330009.023251668</v>
      </c>
      <c r="AC768" s="23">
        <f t="shared" si="557"/>
        <v>49133220.02325166</v>
      </c>
      <c r="AD768" s="23">
        <f t="shared" si="563"/>
        <v>4803211</v>
      </c>
      <c r="AE768" s="24">
        <f t="shared" si="571"/>
        <v>44330009.02325166</v>
      </c>
      <c r="AF768" s="3">
        <f t="shared" si="558"/>
        <v>11916918.373551812</v>
      </c>
      <c r="AG768" s="2">
        <f t="shared" si="540"/>
        <v>0</v>
      </c>
      <c r="AH768" s="2">
        <f t="shared" si="541"/>
        <v>26.638781650416416</v>
      </c>
      <c r="AI768" s="23">
        <f t="shared" si="564"/>
        <v>783880495.97713065</v>
      </c>
      <c r="AJ768" s="23">
        <f t="shared" si="542"/>
        <v>32254.131167595453</v>
      </c>
      <c r="AK768" s="23">
        <f t="shared" si="543"/>
        <v>-630727.00356877886</v>
      </c>
      <c r="AL768" s="23">
        <f t="shared" si="568"/>
        <v>0</v>
      </c>
      <c r="AM768" s="23">
        <f t="shared" si="569"/>
        <v>0</v>
      </c>
      <c r="AN768" s="16">
        <f t="shared" si="559"/>
        <v>0</v>
      </c>
      <c r="AO768" s="23">
        <f t="shared" si="560"/>
        <v>0</v>
      </c>
      <c r="AP768" s="22">
        <f t="shared" si="561"/>
        <v>0</v>
      </c>
      <c r="AQ768" s="30">
        <f t="shared" si="544"/>
        <v>110096838.44586195</v>
      </c>
      <c r="AR768" s="28">
        <f t="shared" si="545"/>
        <v>4368674.6268832572</v>
      </c>
      <c r="AS768" s="25">
        <f t="shared" si="546"/>
        <v>79947450.912873417</v>
      </c>
      <c r="AT768" s="32">
        <f t="shared" si="547"/>
        <v>0</v>
      </c>
      <c r="AU768" s="23">
        <f t="shared" si="548"/>
        <v>0</v>
      </c>
      <c r="AV768" s="22">
        <f t="shared" si="549"/>
        <v>10077848.28681672</v>
      </c>
      <c r="AW768" s="31">
        <f t="shared" si="562"/>
        <v>110096838.44586191</v>
      </c>
      <c r="AX768"/>
      <c r="AY768"/>
      <c r="AZ768"/>
      <c r="BA768"/>
    </row>
    <row r="769" spans="1:53" s="21" customFormat="1" x14ac:dyDescent="0.25">
      <c r="A769" s="21">
        <f t="shared" si="570"/>
        <v>391</v>
      </c>
      <c r="B769" s="21" t="s">
        <v>9</v>
      </c>
      <c r="C769" s="27">
        <f t="shared" si="527"/>
        <v>0</v>
      </c>
      <c r="D769" s="27">
        <f t="shared" si="550"/>
        <v>0</v>
      </c>
      <c r="E769" s="27" t="b">
        <f t="shared" si="526"/>
        <v>0</v>
      </c>
      <c r="F769" s="29">
        <f t="shared" si="528"/>
        <v>0</v>
      </c>
      <c r="G769" s="27">
        <f t="shared" si="551"/>
        <v>0</v>
      </c>
      <c r="H769" s="22">
        <f t="shared" si="529"/>
        <v>2952243577.328476</v>
      </c>
      <c r="I769" s="23">
        <f t="shared" si="530"/>
        <v>130323095.97411907</v>
      </c>
      <c r="J769" s="23">
        <f t="shared" si="531"/>
        <v>756</v>
      </c>
      <c r="K769" s="19">
        <f t="shared" si="552"/>
        <v>43.405292572460588</v>
      </c>
      <c r="L769" s="16">
        <f t="shared" si="532"/>
        <v>20.685884625051649</v>
      </c>
      <c r="M769" s="23">
        <f>M768-IF($B769="B",(Percent_Rent_In_Elsies*2.49%/12 * H768)/K768,0)+IF($B769="D",N769,0)+IF(B769="D",AK768)+IF(B769="C",F768*90%)-(Y769-Y768)-IF($B769="A",Q768/K768) + IF($B769="A",Q768/K768)</f>
        <v>-10403430.515647814</v>
      </c>
      <c r="N769" s="23">
        <f t="shared" si="533"/>
        <v>0</v>
      </c>
      <c r="O769" s="22">
        <f t="shared" si="534"/>
        <v>709334.60699569853</v>
      </c>
      <c r="P769" s="22">
        <f t="shared" si="565"/>
        <v>0</v>
      </c>
      <c r="Q769" s="22">
        <f t="shared" si="566"/>
        <v>0</v>
      </c>
      <c r="R769" s="22">
        <f t="shared" si="535"/>
        <v>14581991.938506838</v>
      </c>
      <c r="S769" s="16">
        <f t="shared" si="572"/>
        <v>0</v>
      </c>
      <c r="T769" s="15">
        <f t="shared" si="536"/>
        <v>411538.07378598471</v>
      </c>
      <c r="U769" s="23">
        <f t="shared" si="553"/>
        <v>926510.23656379804</v>
      </c>
      <c r="V769" s="23">
        <f t="shared" si="554"/>
        <v>0</v>
      </c>
      <c r="W769" s="23">
        <f t="shared" si="567"/>
        <v>685917.82460460882</v>
      </c>
      <c r="X769" s="23">
        <f t="shared" si="555"/>
        <v>21689621.885630857</v>
      </c>
      <c r="Y769" s="23">
        <f t="shared" si="537"/>
        <v>5517278.2515652906</v>
      </c>
      <c r="Z769" s="3">
        <f t="shared" si="538"/>
        <v>0</v>
      </c>
      <c r="AA769" s="23">
        <f t="shared" si="539"/>
        <v>25914111.340534929</v>
      </c>
      <c r="AB769" s="26">
        <f t="shared" si="556"/>
        <v>44330009.023251668</v>
      </c>
      <c r="AC769" s="23">
        <f t="shared" si="557"/>
        <v>49133220.02325166</v>
      </c>
      <c r="AD769" s="23">
        <f t="shared" si="563"/>
        <v>4803211</v>
      </c>
      <c r="AE769" s="24">
        <f t="shared" si="571"/>
        <v>44330009.02325166</v>
      </c>
      <c r="AF769" s="3">
        <f t="shared" si="558"/>
        <v>0</v>
      </c>
      <c r="AG769" s="2">
        <f t="shared" si="540"/>
        <v>0</v>
      </c>
      <c r="AH769" s="2">
        <f t="shared" si="541"/>
        <v>26.638781650416416</v>
      </c>
      <c r="AI769" s="23">
        <f t="shared" si="564"/>
        <v>803435417.4937408</v>
      </c>
      <c r="AJ769" s="23">
        <f t="shared" si="542"/>
        <v>32254.131167595453</v>
      </c>
      <c r="AK769" s="23">
        <f t="shared" si="543"/>
        <v>0</v>
      </c>
      <c r="AL769" s="23">
        <f t="shared" si="568"/>
        <v>0</v>
      </c>
      <c r="AM769" s="23">
        <f t="shared" si="569"/>
        <v>0</v>
      </c>
      <c r="AN769" s="16">
        <f t="shared" si="559"/>
        <v>0</v>
      </c>
      <c r="AO769" s="23">
        <f t="shared" si="560"/>
        <v>0</v>
      </c>
      <c r="AP769" s="22">
        <f t="shared" si="561"/>
        <v>0</v>
      </c>
      <c r="AQ769" s="30">
        <f t="shared" si="544"/>
        <v>110096838.44586195</v>
      </c>
      <c r="AR769" s="28">
        <f t="shared" si="545"/>
        <v>4368674.6268832572</v>
      </c>
      <c r="AS769" s="25">
        <f t="shared" si="546"/>
        <v>79947450.912873417</v>
      </c>
      <c r="AT769" s="32">
        <f t="shared" si="547"/>
        <v>0</v>
      </c>
      <c r="AU769" s="23">
        <f t="shared" si="548"/>
        <v>0</v>
      </c>
      <c r="AV769" s="22">
        <f t="shared" si="549"/>
        <v>10077848.28681672</v>
      </c>
      <c r="AW769" s="31">
        <f t="shared" si="562"/>
        <v>110096838.44586191</v>
      </c>
    </row>
    <row r="770" spans="1:53" x14ac:dyDescent="0.25">
      <c r="A770" s="21">
        <f t="shared" si="570"/>
        <v>391</v>
      </c>
      <c r="B770" s="21" t="s">
        <v>28</v>
      </c>
      <c r="C770" s="27">
        <f t="shared" si="527"/>
        <v>0</v>
      </c>
      <c r="D770" s="27">
        <f t="shared" si="550"/>
        <v>0</v>
      </c>
      <c r="E770" s="27" t="b">
        <f t="shared" si="526"/>
        <v>0</v>
      </c>
      <c r="F770" s="29">
        <f t="shared" si="528"/>
        <v>0</v>
      </c>
      <c r="G770" s="27">
        <f t="shared" si="551"/>
        <v>0</v>
      </c>
      <c r="H770" s="22">
        <f t="shared" si="529"/>
        <v>2952243577.328476</v>
      </c>
      <c r="I770" s="23">
        <f t="shared" si="530"/>
        <v>130323095.97411907</v>
      </c>
      <c r="J770" s="23">
        <f t="shared" si="531"/>
        <v>756</v>
      </c>
      <c r="K770" s="19">
        <f t="shared" si="552"/>
        <v>43.405292572460588</v>
      </c>
      <c r="L770" s="16">
        <f t="shared" si="532"/>
        <v>20.685884625051649</v>
      </c>
      <c r="M770" s="23">
        <f>M769-IF($B770="B",(Percent_Rent_In_Elsies*2.49%/12 * H769)/K769,0)+IF($B770="D",N770,0)+IF(B770="D",AK769)+IF(B770="C",F769*90%)-(Y770-Y769)-IF($B770="A",Q769/K769) + IF($B770="A",Q769/K769)</f>
        <v>-10403430.515647814</v>
      </c>
      <c r="N770" s="23">
        <f t="shared" si="533"/>
        <v>0</v>
      </c>
      <c r="O770" s="22">
        <f t="shared" si="534"/>
        <v>0</v>
      </c>
      <c r="P770" s="22">
        <f t="shared" si="565"/>
        <v>709334.60699569853</v>
      </c>
      <c r="Q770" s="22">
        <f t="shared" si="566"/>
        <v>0</v>
      </c>
      <c r="R770" s="22">
        <f t="shared" si="535"/>
        <v>14581991.938506838</v>
      </c>
      <c r="S770" s="16">
        <f t="shared" si="572"/>
        <v>0</v>
      </c>
      <c r="T770" s="15">
        <f t="shared" si="536"/>
        <v>0</v>
      </c>
      <c r="U770" s="23">
        <f t="shared" si="553"/>
        <v>926510.23656379804</v>
      </c>
      <c r="V770" s="23">
        <f t="shared" si="554"/>
        <v>0</v>
      </c>
      <c r="W770" s="23">
        <f t="shared" si="567"/>
        <v>0</v>
      </c>
      <c r="X770" s="23">
        <f t="shared" si="555"/>
        <v>21689621.885630857</v>
      </c>
      <c r="Y770" s="23">
        <f t="shared" si="537"/>
        <v>5517278.2515652906</v>
      </c>
      <c r="Z770" s="3">
        <f t="shared" si="538"/>
        <v>34295.891230230445</v>
      </c>
      <c r="AA770" s="23">
        <f t="shared" si="539"/>
        <v>26428549.708988387</v>
      </c>
      <c r="AB770" s="26">
        <f t="shared" si="556"/>
        <v>44330009.023251668</v>
      </c>
      <c r="AC770" s="23">
        <f t="shared" si="557"/>
        <v>49133220.02325166</v>
      </c>
      <c r="AD770" s="23">
        <f t="shared" si="563"/>
        <v>4803211</v>
      </c>
      <c r="AE770" s="24">
        <f t="shared" si="571"/>
        <v>44330009.02325166</v>
      </c>
      <c r="AF770" s="3">
        <f t="shared" si="558"/>
        <v>0</v>
      </c>
      <c r="AG770" s="2">
        <f t="shared" si="540"/>
        <v>3.4534993180464622E-2</v>
      </c>
      <c r="AH770" s="2">
        <f t="shared" si="541"/>
        <v>26.638781650416416</v>
      </c>
      <c r="AI770" s="23">
        <f t="shared" si="564"/>
        <v>819384951.70318484</v>
      </c>
      <c r="AJ770" s="23">
        <f t="shared" si="542"/>
        <v>32254.131167595453</v>
      </c>
      <c r="AK770" s="23">
        <f t="shared" si="543"/>
        <v>0</v>
      </c>
      <c r="AL770" s="23">
        <f t="shared" si="568"/>
        <v>0</v>
      </c>
      <c r="AM770" s="23">
        <f t="shared" si="569"/>
        <v>0</v>
      </c>
      <c r="AN770" s="16">
        <f t="shared" si="559"/>
        <v>0</v>
      </c>
      <c r="AO770" s="23">
        <f t="shared" si="560"/>
        <v>0</v>
      </c>
      <c r="AP770" s="22">
        <f t="shared" si="561"/>
        <v>0</v>
      </c>
      <c r="AQ770" s="30">
        <f t="shared" si="544"/>
        <v>110096838.44586195</v>
      </c>
      <c r="AR770" s="28">
        <f t="shared" si="545"/>
        <v>4368674.6268832572</v>
      </c>
      <c r="AS770" s="25">
        <f t="shared" si="546"/>
        <v>79947450.912873417</v>
      </c>
      <c r="AT770" s="32">
        <f t="shared" si="547"/>
        <v>68591.78246046089</v>
      </c>
      <c r="AU770" s="23">
        <f t="shared" si="548"/>
        <v>68591.78246046089</v>
      </c>
      <c r="AV770" s="22">
        <f t="shared" si="549"/>
        <v>10489386.360602705</v>
      </c>
      <c r="AW770" s="31">
        <f t="shared" si="562"/>
        <v>110096838.44586191</v>
      </c>
      <c r="AX770" s="21"/>
      <c r="AY770" s="21"/>
      <c r="AZ770" s="21"/>
      <c r="BA770" s="21"/>
    </row>
    <row r="771" spans="1:53" x14ac:dyDescent="0.25">
      <c r="A771">
        <f t="shared" si="570"/>
        <v>392</v>
      </c>
      <c r="B771" t="s">
        <v>6</v>
      </c>
      <c r="C771" s="27">
        <f t="shared" si="527"/>
        <v>883219.66025137564</v>
      </c>
      <c r="D771" s="27">
        <f t="shared" si="550"/>
        <v>0</v>
      </c>
      <c r="E771" s="27" t="b">
        <f t="shared" si="526"/>
        <v>0</v>
      </c>
      <c r="F771" s="29">
        <f t="shared" si="528"/>
        <v>0</v>
      </c>
      <c r="G771" s="27">
        <f t="shared" si="551"/>
        <v>883219.66025137564</v>
      </c>
      <c r="H771" s="22">
        <f t="shared" si="529"/>
        <v>3435335187.0219417</v>
      </c>
      <c r="I771" s="23">
        <f t="shared" si="530"/>
        <v>130359797.95928727</v>
      </c>
      <c r="J771" s="23">
        <f t="shared" si="531"/>
        <v>786</v>
      </c>
      <c r="K771" s="19">
        <f t="shared" si="552"/>
        <v>50.410910391752239</v>
      </c>
      <c r="L771" s="16">
        <f t="shared" si="532"/>
        <v>24.064629098495601</v>
      </c>
      <c r="M771" s="23">
        <f>M770-IF($B771="B",(Percent_Rent_In_Elsies*2.49%/12 * H770)/K770,0)+IF($B771="D",N771,0)+IF(B771="D",AK770)+IF(B771="C",F770*90%)-(Y771-Y770)-IF($B771="A",Q770/K770) + IF($B771="A",Q770/K770)</f>
        <v>-10403430.515647814</v>
      </c>
      <c r="N771" s="23">
        <f t="shared" si="533"/>
        <v>0</v>
      </c>
      <c r="O771" s="22">
        <f t="shared" si="534"/>
        <v>0</v>
      </c>
      <c r="P771" s="22">
        <f t="shared" si="565"/>
        <v>0</v>
      </c>
      <c r="Q771" s="22">
        <f t="shared" si="566"/>
        <v>0</v>
      </c>
      <c r="R771" s="22">
        <f t="shared" si="535"/>
        <v>14581991.938506838</v>
      </c>
      <c r="S771" s="16">
        <f t="shared" si="572"/>
        <v>0</v>
      </c>
      <c r="T771" s="15">
        <f t="shared" si="536"/>
        <v>0</v>
      </c>
      <c r="U771" s="23">
        <f t="shared" si="553"/>
        <v>926510.23656379804</v>
      </c>
      <c r="V771" s="23">
        <f t="shared" si="554"/>
        <v>0</v>
      </c>
      <c r="W771" s="23">
        <f t="shared" si="567"/>
        <v>883219.66025137564</v>
      </c>
      <c r="X771" s="23">
        <f t="shared" si="555"/>
        <v>21861101.341782011</v>
      </c>
      <c r="Y771" s="23">
        <f t="shared" si="537"/>
        <v>5517278.2515652906</v>
      </c>
      <c r="Z771" s="3">
        <f t="shared" si="538"/>
        <v>0</v>
      </c>
      <c r="AA771" s="23">
        <f t="shared" si="539"/>
        <v>26428549.708988387</v>
      </c>
      <c r="AB771" s="26">
        <f t="shared" si="556"/>
        <v>45213228.683503047</v>
      </c>
      <c r="AC771" s="23">
        <f t="shared" si="557"/>
        <v>50016439.683503039</v>
      </c>
      <c r="AD771" s="23">
        <f t="shared" si="563"/>
        <v>4803211</v>
      </c>
      <c r="AE771" s="24">
        <f t="shared" si="571"/>
        <v>45213228.683503039</v>
      </c>
      <c r="AF771" s="3">
        <f t="shared" si="558"/>
        <v>0</v>
      </c>
      <c r="AG771" s="2">
        <f t="shared" si="540"/>
        <v>0</v>
      </c>
      <c r="AH771" s="2">
        <f t="shared" si="541"/>
        <v>30.392301430801325</v>
      </c>
      <c r="AI771" s="23">
        <f t="shared" si="564"/>
        <v>951633750.83127344</v>
      </c>
      <c r="AJ771" s="23">
        <f t="shared" si="542"/>
        <v>27771.76585624717</v>
      </c>
      <c r="AK771" s="23">
        <f t="shared" si="543"/>
        <v>0</v>
      </c>
      <c r="AL771" s="23">
        <f t="shared" si="568"/>
        <v>0</v>
      </c>
      <c r="AM771" s="23">
        <f t="shared" si="569"/>
        <v>0</v>
      </c>
      <c r="AN771" s="16">
        <f t="shared" si="559"/>
        <v>0</v>
      </c>
      <c r="AO771" s="23">
        <f t="shared" si="560"/>
        <v>0</v>
      </c>
      <c r="AP771" s="22">
        <f t="shared" si="561"/>
        <v>0</v>
      </c>
      <c r="AQ771" s="30">
        <f t="shared" si="544"/>
        <v>110270723.49911763</v>
      </c>
      <c r="AR771" s="28">
        <f t="shared" si="545"/>
        <v>4368674.6268832572</v>
      </c>
      <c r="AS771" s="25">
        <f t="shared" si="546"/>
        <v>80830670.573124796</v>
      </c>
      <c r="AT771" s="32">
        <f t="shared" si="547"/>
        <v>0</v>
      </c>
      <c r="AU771" s="23">
        <f t="shared" si="548"/>
        <v>0</v>
      </c>
      <c r="AV771" s="22">
        <f t="shared" si="549"/>
        <v>10489386.360602705</v>
      </c>
      <c r="AW771" s="31">
        <f t="shared" si="562"/>
        <v>110270723.4991176</v>
      </c>
    </row>
    <row r="772" spans="1:53" x14ac:dyDescent="0.25">
      <c r="A772">
        <f t="shared" si="570"/>
        <v>392</v>
      </c>
      <c r="B772" t="s">
        <v>7</v>
      </c>
      <c r="C772" s="27">
        <f t="shared" si="527"/>
        <v>0</v>
      </c>
      <c r="D772" s="27">
        <f t="shared" si="550"/>
        <v>4368674.6268832572</v>
      </c>
      <c r="E772" s="27" t="b">
        <f t="shared" si="526"/>
        <v>0</v>
      </c>
      <c r="F772" s="29">
        <f t="shared" si="528"/>
        <v>86661.292028521246</v>
      </c>
      <c r="G772" s="27">
        <f t="shared" si="551"/>
        <v>0</v>
      </c>
      <c r="H772" s="22">
        <f t="shared" si="529"/>
        <v>3439703861.6488247</v>
      </c>
      <c r="I772" s="23">
        <f t="shared" si="530"/>
        <v>130541337.20549807</v>
      </c>
      <c r="J772" s="23">
        <f t="shared" si="531"/>
        <v>786</v>
      </c>
      <c r="K772" s="19">
        <f t="shared" si="552"/>
        <v>50.410910391752239</v>
      </c>
      <c r="L772" s="16">
        <f t="shared" si="532"/>
        <v>24.064629098495601</v>
      </c>
      <c r="M772" s="23">
        <f>M771-IF($B772="B",(Percent_Rent_In_Elsies*2.49%/12 * H771)/K771,0)+IF($B772="D",N772,0)+IF(B772="D",AK771)+IF(B772="C",F771*90%)-(Y772-Y771)-IF($B772="A",Q771/K771) + IF($B772="A",Q771/K771)</f>
        <v>-10535084.820763052</v>
      </c>
      <c r="N772" s="23">
        <f t="shared" si="533"/>
        <v>0</v>
      </c>
      <c r="O772" s="22">
        <f t="shared" si="534"/>
        <v>0</v>
      </c>
      <c r="P772" s="22">
        <f t="shared" si="565"/>
        <v>0</v>
      </c>
      <c r="Q772" s="22">
        <f t="shared" si="566"/>
        <v>0</v>
      </c>
      <c r="R772" s="22">
        <f t="shared" si="535"/>
        <v>13382047.993115153</v>
      </c>
      <c r="S772" s="16">
        <f t="shared" si="572"/>
        <v>1215165.9948755698</v>
      </c>
      <c r="T772" s="15">
        <f t="shared" si="536"/>
        <v>86765.682058137812</v>
      </c>
      <c r="U772" s="23">
        <f t="shared" si="553"/>
        <v>849301.05018348154</v>
      </c>
      <c r="V772" s="23">
        <f t="shared" si="554"/>
        <v>77209.186380316503</v>
      </c>
      <c r="W772" s="23">
        <f t="shared" si="567"/>
        <v>883219.66025137564</v>
      </c>
      <c r="X772" s="23">
        <f t="shared" si="555"/>
        <v>21861101.341782011</v>
      </c>
      <c r="Y772" s="23">
        <f t="shared" si="537"/>
        <v>5578230.3965957863</v>
      </c>
      <c r="Z772" s="3">
        <f t="shared" si="538"/>
        <v>0</v>
      </c>
      <c r="AA772" s="23">
        <f t="shared" si="539"/>
        <v>26428549.708988387</v>
      </c>
      <c r="AB772" s="26">
        <f t="shared" si="556"/>
        <v>45213228.683503047</v>
      </c>
      <c r="AC772" s="23">
        <f t="shared" si="557"/>
        <v>50016439.683503039</v>
      </c>
      <c r="AD772" s="23">
        <f t="shared" si="563"/>
        <v>4803211</v>
      </c>
      <c r="AE772" s="24">
        <f t="shared" si="571"/>
        <v>45213228.683503039</v>
      </c>
      <c r="AF772" s="3">
        <f t="shared" si="558"/>
        <v>0</v>
      </c>
      <c r="AG772" s="2">
        <f t="shared" si="540"/>
        <v>0</v>
      </c>
      <c r="AH772" s="2">
        <f t="shared" si="541"/>
        <v>30.43095095665106</v>
      </c>
      <c r="AI772" s="23">
        <f t="shared" si="564"/>
        <v>951633750.83127344</v>
      </c>
      <c r="AJ772" s="23">
        <f t="shared" si="542"/>
        <v>27771.76585624717</v>
      </c>
      <c r="AK772" s="23">
        <f t="shared" si="543"/>
        <v>0</v>
      </c>
      <c r="AL772" s="23">
        <f t="shared" si="568"/>
        <v>167753254.85414279</v>
      </c>
      <c r="AM772" s="23">
        <f t="shared" si="569"/>
        <v>698820617314.89185</v>
      </c>
      <c r="AN772" s="16">
        <f t="shared" si="559"/>
        <v>304440.98967767658</v>
      </c>
      <c r="AO772" s="23">
        <f t="shared" si="560"/>
        <v>70702.160084742267</v>
      </c>
      <c r="AP772" s="22">
        <f t="shared" si="561"/>
        <v>3564160.2565352651</v>
      </c>
      <c r="AQ772" s="30">
        <f t="shared" si="544"/>
        <v>121839411.00843288</v>
      </c>
      <c r="AR772" s="28">
        <f t="shared" si="545"/>
        <v>7902539.5212379731</v>
      </c>
      <c r="AS772" s="25">
        <f t="shared" si="546"/>
        <v>85199345.20000805</v>
      </c>
      <c r="AT772" s="32">
        <f t="shared" si="547"/>
        <v>0</v>
      </c>
      <c r="AU772" s="23">
        <f t="shared" si="548"/>
        <v>0</v>
      </c>
      <c r="AV772" s="22">
        <f t="shared" si="549"/>
        <v>10489386.360602705</v>
      </c>
      <c r="AW772" s="31">
        <f t="shared" si="562"/>
        <v>121839411.00843285</v>
      </c>
    </row>
    <row r="773" spans="1:53" s="21" customFormat="1" x14ac:dyDescent="0.25">
      <c r="A773">
        <f t="shared" si="570"/>
        <v>392</v>
      </c>
      <c r="B773" t="s">
        <v>8</v>
      </c>
      <c r="C773" s="27">
        <f t="shared" si="527"/>
        <v>0</v>
      </c>
      <c r="D773" s="27">
        <f t="shared" si="550"/>
        <v>0</v>
      </c>
      <c r="E773" s="27" t="b">
        <f t="shared" si="526"/>
        <v>0</v>
      </c>
      <c r="F773" s="29">
        <f t="shared" si="528"/>
        <v>0</v>
      </c>
      <c r="G773" s="27">
        <f t="shared" si="551"/>
        <v>0</v>
      </c>
      <c r="H773" s="22">
        <f t="shared" si="529"/>
        <v>3439703861.6488247</v>
      </c>
      <c r="I773" s="23">
        <f t="shared" si="530"/>
        <v>130541337.20549807</v>
      </c>
      <c r="J773" s="23">
        <f t="shared" si="531"/>
        <v>786</v>
      </c>
      <c r="K773" s="19">
        <f t="shared" si="552"/>
        <v>50.410910391752239</v>
      </c>
      <c r="L773" s="16">
        <f t="shared" si="532"/>
        <v>24.064629098495601</v>
      </c>
      <c r="M773" s="23">
        <f>M772-IF($B773="B",(Percent_Rent_In_Elsies*2.49%/12 * H772)/K772,0)+IF($B773="D",N773,0)+IF(B773="D",AK772)+IF(B773="C",F772*90%)-(Y773-Y772)-IF($B773="A",Q772/K772) + IF($B773="A",Q772/K772)</f>
        <v>-10758577.613236118</v>
      </c>
      <c r="N773" s="23">
        <f t="shared" si="533"/>
        <v>0</v>
      </c>
      <c r="O773" s="22">
        <f t="shared" si="534"/>
        <v>0</v>
      </c>
      <c r="P773" s="22">
        <f t="shared" si="565"/>
        <v>0</v>
      </c>
      <c r="Q773" s="22">
        <f t="shared" si="566"/>
        <v>0</v>
      </c>
      <c r="R773" s="22">
        <f t="shared" si="535"/>
        <v>16946208.249650419</v>
      </c>
      <c r="S773" s="16">
        <f t="shared" si="572"/>
        <v>1215165.9948755698</v>
      </c>
      <c r="T773" s="15">
        <f t="shared" si="536"/>
        <v>86765.682058137812</v>
      </c>
      <c r="U773" s="23">
        <f t="shared" si="553"/>
        <v>928669.33947107592</v>
      </c>
      <c r="V773" s="23">
        <f t="shared" si="554"/>
        <v>77209.186380316503</v>
      </c>
      <c r="W773" s="23">
        <f t="shared" si="567"/>
        <v>883219.66025137564</v>
      </c>
      <c r="X773" s="23">
        <f t="shared" si="555"/>
        <v>21861101.341782011</v>
      </c>
      <c r="Y773" s="23">
        <f t="shared" si="537"/>
        <v>5879718.3518945202</v>
      </c>
      <c r="Z773" s="3">
        <f t="shared" si="538"/>
        <v>0</v>
      </c>
      <c r="AA773" s="23">
        <f t="shared" si="539"/>
        <v>26428549.708988387</v>
      </c>
      <c r="AB773" s="26">
        <f t="shared" si="556"/>
        <v>45299889.975531563</v>
      </c>
      <c r="AC773" s="23">
        <f t="shared" si="557"/>
        <v>50103100.975531563</v>
      </c>
      <c r="AD773" s="23">
        <f t="shared" si="563"/>
        <v>4803211</v>
      </c>
      <c r="AE773" s="24">
        <f t="shared" si="571"/>
        <v>45299889.975531563</v>
      </c>
      <c r="AF773" s="3">
        <f t="shared" si="558"/>
        <v>11102523.728545889</v>
      </c>
      <c r="AG773" s="2">
        <f t="shared" si="540"/>
        <v>0</v>
      </c>
      <c r="AH773" s="2">
        <f t="shared" si="541"/>
        <v>30.372734799194948</v>
      </c>
      <c r="AI773" s="23">
        <f t="shared" si="564"/>
        <v>951633750.83127344</v>
      </c>
      <c r="AJ773" s="23">
        <f t="shared" si="542"/>
        <v>27771.76585624717</v>
      </c>
      <c r="AK773" s="23">
        <f t="shared" si="543"/>
        <v>-670881.86476538994</v>
      </c>
      <c r="AL773" s="23">
        <f t="shared" si="568"/>
        <v>0</v>
      </c>
      <c r="AM773" s="23">
        <f t="shared" si="569"/>
        <v>0</v>
      </c>
      <c r="AN773" s="16">
        <f t="shared" si="559"/>
        <v>0</v>
      </c>
      <c r="AO773" s="23">
        <f t="shared" si="560"/>
        <v>0</v>
      </c>
      <c r="AP773" s="22">
        <f t="shared" si="561"/>
        <v>0</v>
      </c>
      <c r="AQ773" s="30">
        <f t="shared" si="544"/>
        <v>119026749.06677976</v>
      </c>
      <c r="AR773" s="28">
        <f t="shared" si="545"/>
        <v>5089877.5795848602</v>
      </c>
      <c r="AS773" s="25">
        <f t="shared" si="546"/>
        <v>85199345.20000805</v>
      </c>
      <c r="AT773" s="32">
        <f t="shared" si="547"/>
        <v>0</v>
      </c>
      <c r="AU773" s="23">
        <f t="shared" si="548"/>
        <v>0</v>
      </c>
      <c r="AV773" s="22">
        <f t="shared" si="549"/>
        <v>10489386.360602705</v>
      </c>
      <c r="AW773" s="31">
        <f t="shared" si="562"/>
        <v>119026749.06677975</v>
      </c>
      <c r="AX773"/>
      <c r="AY773"/>
      <c r="AZ773"/>
      <c r="BA773"/>
    </row>
    <row r="774" spans="1:53" s="21" customFormat="1" x14ac:dyDescent="0.25">
      <c r="A774">
        <f t="shared" si="570"/>
        <v>392</v>
      </c>
      <c r="B774" t="s">
        <v>9</v>
      </c>
      <c r="C774" s="27">
        <f t="shared" si="527"/>
        <v>0</v>
      </c>
      <c r="D774" s="27">
        <f t="shared" si="550"/>
        <v>0</v>
      </c>
      <c r="E774" s="27" t="b">
        <f t="shared" si="526"/>
        <v>0</v>
      </c>
      <c r="F774" s="29">
        <f t="shared" si="528"/>
        <v>0</v>
      </c>
      <c r="G774" s="27">
        <f t="shared" si="551"/>
        <v>0</v>
      </c>
      <c r="H774" s="22">
        <f t="shared" si="529"/>
        <v>3439703861.6488247</v>
      </c>
      <c r="I774" s="23">
        <f t="shared" si="530"/>
        <v>130541337.20549807</v>
      </c>
      <c r="J774" s="23">
        <f t="shared" si="531"/>
        <v>786</v>
      </c>
      <c r="K774" s="19">
        <f t="shared" si="552"/>
        <v>50.410910391752239</v>
      </c>
      <c r="L774" s="16">
        <f t="shared" si="532"/>
        <v>24.064629098495601</v>
      </c>
      <c r="M774" s="23">
        <f>M773-IF($B774="B",(Percent_Rent_In_Elsies*2.49%/12 * H773)/K773,0)+IF($B774="D",N774,0)+IF(B774="D",AK773)+IF(B774="C",F773*90%)-(Y774-Y773)-IF($B774="A",Q773/K773) + IF($B774="A",Q773/K773)</f>
        <v>-11429459.478001509</v>
      </c>
      <c r="N774" s="23">
        <f t="shared" si="533"/>
        <v>0</v>
      </c>
      <c r="O774" s="22">
        <f t="shared" si="534"/>
        <v>827453.44049880398</v>
      </c>
      <c r="P774" s="22">
        <f t="shared" si="565"/>
        <v>0</v>
      </c>
      <c r="Q774" s="22">
        <f t="shared" si="566"/>
        <v>0</v>
      </c>
      <c r="R774" s="22">
        <f t="shared" si="535"/>
        <v>16946208.249650419</v>
      </c>
      <c r="S774" s="16">
        <f t="shared" si="572"/>
        <v>0</v>
      </c>
      <c r="T774" s="15">
        <f t="shared" si="536"/>
        <v>474478.23643490369</v>
      </c>
      <c r="U774" s="23">
        <f t="shared" si="553"/>
        <v>928669.33947107592</v>
      </c>
      <c r="V774" s="23">
        <f t="shared" si="554"/>
        <v>0</v>
      </c>
      <c r="W774" s="23">
        <f t="shared" si="567"/>
        <v>960428.84663169214</v>
      </c>
      <c r="X774" s="23">
        <f t="shared" si="555"/>
        <v>21861101.341782011</v>
      </c>
      <c r="Y774" s="23">
        <f t="shared" si="537"/>
        <v>5879718.3518945202</v>
      </c>
      <c r="Z774" s="3">
        <f t="shared" si="538"/>
        <v>0</v>
      </c>
      <c r="AA774" s="23">
        <f t="shared" si="539"/>
        <v>27099431.573753778</v>
      </c>
      <c r="AB774" s="26">
        <f t="shared" si="556"/>
        <v>45299889.975531563</v>
      </c>
      <c r="AC774" s="23">
        <f t="shared" si="557"/>
        <v>50103100.975531563</v>
      </c>
      <c r="AD774" s="23">
        <f t="shared" si="563"/>
        <v>4803211</v>
      </c>
      <c r="AE774" s="24">
        <f t="shared" si="571"/>
        <v>45299889.975531563</v>
      </c>
      <c r="AF774" s="3">
        <f t="shared" si="558"/>
        <v>0</v>
      </c>
      <c r="AG774" s="2">
        <f t="shared" si="540"/>
        <v>0</v>
      </c>
      <c r="AH774" s="2">
        <f t="shared" si="541"/>
        <v>30.372734799194948</v>
      </c>
      <c r="AI774" s="23">
        <f t="shared" si="564"/>
        <v>975790726.23708749</v>
      </c>
      <c r="AJ774" s="23">
        <f t="shared" si="542"/>
        <v>27771.76585624717</v>
      </c>
      <c r="AK774" s="23">
        <f t="shared" si="543"/>
        <v>0</v>
      </c>
      <c r="AL774" s="23">
        <f t="shared" si="568"/>
        <v>0</v>
      </c>
      <c r="AM774" s="23">
        <f t="shared" si="569"/>
        <v>0</v>
      </c>
      <c r="AN774" s="16">
        <f t="shared" si="559"/>
        <v>0</v>
      </c>
      <c r="AO774" s="23">
        <f t="shared" si="560"/>
        <v>0</v>
      </c>
      <c r="AP774" s="22">
        <f t="shared" si="561"/>
        <v>0</v>
      </c>
      <c r="AQ774" s="30">
        <f t="shared" si="544"/>
        <v>119026749.06677976</v>
      </c>
      <c r="AR774" s="28">
        <f t="shared" si="545"/>
        <v>5089877.5795848602</v>
      </c>
      <c r="AS774" s="25">
        <f t="shared" si="546"/>
        <v>85199345.20000805</v>
      </c>
      <c r="AT774" s="32">
        <f t="shared" si="547"/>
        <v>0</v>
      </c>
      <c r="AU774" s="23">
        <f t="shared" si="548"/>
        <v>0</v>
      </c>
      <c r="AV774" s="22">
        <f t="shared" si="549"/>
        <v>10489386.360602705</v>
      </c>
      <c r="AW774" s="31">
        <f t="shared" si="562"/>
        <v>119026749.06677975</v>
      </c>
      <c r="AX774"/>
      <c r="AY774"/>
      <c r="AZ774"/>
      <c r="BA774"/>
    </row>
    <row r="775" spans="1:53" x14ac:dyDescent="0.25">
      <c r="A775" s="21">
        <f t="shared" si="570"/>
        <v>392</v>
      </c>
      <c r="B775" s="21" t="s">
        <v>28</v>
      </c>
      <c r="C775" s="27">
        <f t="shared" si="527"/>
        <v>0</v>
      </c>
      <c r="D775" s="27">
        <f t="shared" si="550"/>
        <v>0</v>
      </c>
      <c r="E775" s="27" t="b">
        <f t="shared" si="526"/>
        <v>0</v>
      </c>
      <c r="F775" s="29">
        <f t="shared" si="528"/>
        <v>0</v>
      </c>
      <c r="G775" s="27">
        <f t="shared" si="551"/>
        <v>0</v>
      </c>
      <c r="H775" s="22">
        <f t="shared" si="529"/>
        <v>3439703861.6488247</v>
      </c>
      <c r="I775" s="23">
        <f t="shared" si="530"/>
        <v>130541337.20549807</v>
      </c>
      <c r="J775" s="23">
        <f t="shared" si="531"/>
        <v>786</v>
      </c>
      <c r="K775" s="19">
        <f t="shared" si="552"/>
        <v>50.410910391752239</v>
      </c>
      <c r="L775" s="16">
        <f t="shared" si="532"/>
        <v>24.064629098495601</v>
      </c>
      <c r="M775" s="23">
        <f>M774-IF($B775="B",(Percent_Rent_In_Elsies*2.49%/12 * H774)/K774,0)+IF($B775="D",N775,0)+IF(B775="D",AK774)+IF(B775="C",F774*90%)-(Y775-Y774)-IF($B775="A",Q774/K774) + IF($B775="A",Q774/K774)</f>
        <v>-11429459.478001509</v>
      </c>
      <c r="N775" s="23">
        <f t="shared" si="533"/>
        <v>0</v>
      </c>
      <c r="O775" s="22">
        <f t="shared" si="534"/>
        <v>0</v>
      </c>
      <c r="P775" s="22">
        <f t="shared" si="565"/>
        <v>827453.44049880398</v>
      </c>
      <c r="Q775" s="22">
        <f t="shared" si="566"/>
        <v>0</v>
      </c>
      <c r="R775" s="22">
        <f t="shared" si="535"/>
        <v>16946208.249650419</v>
      </c>
      <c r="S775" s="16">
        <f t="shared" si="572"/>
        <v>0</v>
      </c>
      <c r="T775" s="15">
        <f t="shared" si="536"/>
        <v>0</v>
      </c>
      <c r="U775" s="23">
        <f t="shared" si="553"/>
        <v>928669.33947107592</v>
      </c>
      <c r="V775" s="23">
        <f t="shared" si="554"/>
        <v>0</v>
      </c>
      <c r="W775" s="23">
        <f t="shared" si="567"/>
        <v>0</v>
      </c>
      <c r="X775" s="23">
        <f t="shared" si="555"/>
        <v>21861101.341782011</v>
      </c>
      <c r="Y775" s="23">
        <f t="shared" si="537"/>
        <v>5879718.3518945202</v>
      </c>
      <c r="Z775" s="3">
        <f t="shared" si="538"/>
        <v>48021.442331584614</v>
      </c>
      <c r="AA775" s="23">
        <f t="shared" si="539"/>
        <v>27819753.208727546</v>
      </c>
      <c r="AB775" s="26">
        <f t="shared" si="556"/>
        <v>45299889.975531578</v>
      </c>
      <c r="AC775" s="23">
        <f t="shared" si="557"/>
        <v>50103100.975531563</v>
      </c>
      <c r="AD775" s="23">
        <f t="shared" si="563"/>
        <v>4803211</v>
      </c>
      <c r="AE775" s="24">
        <f t="shared" si="571"/>
        <v>45299889.975531563</v>
      </c>
      <c r="AF775" s="3">
        <f t="shared" si="558"/>
        <v>0</v>
      </c>
      <c r="AG775" s="2">
        <f t="shared" si="540"/>
        <v>5.1903271910817034E-2</v>
      </c>
      <c r="AH775" s="2">
        <f t="shared" si="541"/>
        <v>30.372734799194948</v>
      </c>
      <c r="AI775" s="23">
        <f t="shared" si="564"/>
        <v>1001727918.661304</v>
      </c>
      <c r="AJ775" s="23">
        <f t="shared" si="542"/>
        <v>27771.76585624717</v>
      </c>
      <c r="AK775" s="23">
        <f t="shared" si="543"/>
        <v>0</v>
      </c>
      <c r="AL775" s="23">
        <f t="shared" si="568"/>
        <v>0</v>
      </c>
      <c r="AM775" s="23">
        <f t="shared" si="569"/>
        <v>0</v>
      </c>
      <c r="AN775" s="16">
        <f t="shared" si="559"/>
        <v>0</v>
      </c>
      <c r="AO775" s="23">
        <f t="shared" si="560"/>
        <v>0</v>
      </c>
      <c r="AP775" s="22">
        <f t="shared" si="561"/>
        <v>0</v>
      </c>
      <c r="AQ775" s="30">
        <f t="shared" si="544"/>
        <v>119026749.06677976</v>
      </c>
      <c r="AR775" s="28">
        <f t="shared" si="545"/>
        <v>5089877.5795848602</v>
      </c>
      <c r="AS775" s="25">
        <f t="shared" si="546"/>
        <v>85199345.20000805</v>
      </c>
      <c r="AT775" s="32">
        <f t="shared" si="547"/>
        <v>96042.884663169229</v>
      </c>
      <c r="AU775" s="23">
        <f t="shared" si="548"/>
        <v>96042.884663169229</v>
      </c>
      <c r="AV775" s="22">
        <f t="shared" si="549"/>
        <v>10963864.597037608</v>
      </c>
      <c r="AW775" s="31">
        <f t="shared" si="562"/>
        <v>119026749.06677975</v>
      </c>
    </row>
    <row r="776" spans="1:53" x14ac:dyDescent="0.25">
      <c r="A776">
        <f t="shared" si="570"/>
        <v>393</v>
      </c>
      <c r="B776" t="s">
        <v>6</v>
      </c>
      <c r="C776" s="27">
        <f t="shared" si="527"/>
        <v>1029906.6986344589</v>
      </c>
      <c r="D776" s="27">
        <f t="shared" si="550"/>
        <v>0</v>
      </c>
      <c r="E776" s="27" t="b">
        <f t="shared" si="526"/>
        <v>0</v>
      </c>
      <c r="F776" s="29">
        <f t="shared" si="528"/>
        <v>0</v>
      </c>
      <c r="G776" s="27">
        <f t="shared" si="551"/>
        <v>1029906.6986344589</v>
      </c>
      <c r="H776" s="22">
        <f t="shared" si="529"/>
        <v>4002562093.8475909</v>
      </c>
      <c r="I776" s="23">
        <f t="shared" si="530"/>
        <v>130578125.83727968</v>
      </c>
      <c r="J776" s="23">
        <f t="shared" si="531"/>
        <v>816</v>
      </c>
      <c r="K776" s="19">
        <f t="shared" si="552"/>
        <v>58.547235507810633</v>
      </c>
      <c r="L776" s="16">
        <f t="shared" si="532"/>
        <v>27.995243333554814</v>
      </c>
      <c r="M776" s="23">
        <f>M775-IF($B776="B",(Percent_Rent_In_Elsies*2.49%/12 * H775)/K775,0)+IF($B776="D",N776,0)+IF(B776="D",AK775)+IF(B776="C",F775*90%)-(Y776-Y775)-IF($B776="A",Q775/K775) + IF($B776="A",Q775/K775)</f>
        <v>-11429459.478001509</v>
      </c>
      <c r="N776" s="23">
        <f t="shared" si="533"/>
        <v>0</v>
      </c>
      <c r="O776" s="22">
        <f t="shared" si="534"/>
        <v>0</v>
      </c>
      <c r="P776" s="22">
        <f t="shared" si="565"/>
        <v>0</v>
      </c>
      <c r="Q776" s="22">
        <f t="shared" si="566"/>
        <v>0</v>
      </c>
      <c r="R776" s="22">
        <f t="shared" si="535"/>
        <v>16946208.249650419</v>
      </c>
      <c r="S776" s="16">
        <f t="shared" si="572"/>
        <v>0</v>
      </c>
      <c r="T776" s="15">
        <f t="shared" si="536"/>
        <v>0</v>
      </c>
      <c r="U776" s="23">
        <f t="shared" si="553"/>
        <v>928669.33947107592</v>
      </c>
      <c r="V776" s="23">
        <f t="shared" si="554"/>
        <v>0</v>
      </c>
      <c r="W776" s="23">
        <f t="shared" si="567"/>
        <v>1029906.6986344589</v>
      </c>
      <c r="X776" s="23">
        <f t="shared" si="555"/>
        <v>22101208.553439934</v>
      </c>
      <c r="Y776" s="23">
        <f t="shared" si="537"/>
        <v>5879718.3518945202</v>
      </c>
      <c r="Z776" s="3">
        <f t="shared" si="538"/>
        <v>0</v>
      </c>
      <c r="AA776" s="23">
        <f t="shared" si="539"/>
        <v>27819753.208727546</v>
      </c>
      <c r="AB776" s="26">
        <f t="shared" si="556"/>
        <v>46329796.674166024</v>
      </c>
      <c r="AC776" s="23">
        <f t="shared" si="557"/>
        <v>51133007.674166024</v>
      </c>
      <c r="AD776" s="23">
        <f t="shared" si="563"/>
        <v>4803211</v>
      </c>
      <c r="AE776" s="24">
        <f t="shared" si="571"/>
        <v>46329796.674166024</v>
      </c>
      <c r="AF776" s="3">
        <f t="shared" si="558"/>
        <v>0</v>
      </c>
      <c r="AG776" s="2">
        <f t="shared" si="540"/>
        <v>0</v>
      </c>
      <c r="AH776" s="2">
        <f t="shared" si="541"/>
        <v>34.557130669036255</v>
      </c>
      <c r="AI776" s="23">
        <f t="shared" si="564"/>
        <v>1163406887.7718155</v>
      </c>
      <c r="AJ776" s="23">
        <f t="shared" si="542"/>
        <v>23912.316061673486</v>
      </c>
      <c r="AK776" s="23">
        <f t="shared" si="543"/>
        <v>0</v>
      </c>
      <c r="AL776" s="23">
        <f t="shared" si="568"/>
        <v>0</v>
      </c>
      <c r="AM776" s="23">
        <f t="shared" si="569"/>
        <v>0</v>
      </c>
      <c r="AN776" s="16">
        <f t="shared" si="559"/>
        <v>0</v>
      </c>
      <c r="AO776" s="23">
        <f t="shared" si="560"/>
        <v>0</v>
      </c>
      <c r="AP776" s="22">
        <f t="shared" si="561"/>
        <v>0</v>
      </c>
      <c r="AQ776" s="30">
        <f t="shared" si="544"/>
        <v>119229202.32491542</v>
      </c>
      <c r="AR776" s="28">
        <f t="shared" si="545"/>
        <v>5089877.5795848602</v>
      </c>
      <c r="AS776" s="25">
        <f t="shared" si="546"/>
        <v>86229251.89864251</v>
      </c>
      <c r="AT776" s="32">
        <f t="shared" si="547"/>
        <v>0</v>
      </c>
      <c r="AU776" s="23">
        <f t="shared" si="548"/>
        <v>0</v>
      </c>
      <c r="AV776" s="22">
        <f t="shared" si="549"/>
        <v>10963864.597037608</v>
      </c>
      <c r="AW776" s="31">
        <f t="shared" si="562"/>
        <v>119229202.32491541</v>
      </c>
    </row>
    <row r="777" spans="1:53" x14ac:dyDescent="0.25">
      <c r="A777">
        <f t="shared" si="570"/>
        <v>393</v>
      </c>
      <c r="B777" t="s">
        <v>7</v>
      </c>
      <c r="C777" s="27">
        <f t="shared" si="527"/>
        <v>0</v>
      </c>
      <c r="D777" s="27">
        <f t="shared" si="550"/>
        <v>5089877.5795848602</v>
      </c>
      <c r="E777" s="27" t="b">
        <f t="shared" si="526"/>
        <v>0</v>
      </c>
      <c r="F777" s="29">
        <f t="shared" si="528"/>
        <v>86936.25814161342</v>
      </c>
      <c r="G777" s="27">
        <f t="shared" si="551"/>
        <v>0</v>
      </c>
      <c r="H777" s="22">
        <f t="shared" si="529"/>
        <v>4007651971.427176</v>
      </c>
      <c r="I777" s="23">
        <f t="shared" si="530"/>
        <v>130759938.06584081</v>
      </c>
      <c r="J777" s="23">
        <f t="shared" si="531"/>
        <v>816</v>
      </c>
      <c r="K777" s="19">
        <f t="shared" si="552"/>
        <v>58.547235507810633</v>
      </c>
      <c r="L777" s="16">
        <f t="shared" si="532"/>
        <v>27.995243333554814</v>
      </c>
      <c r="M777" s="23">
        <f>M776-IF($B777="B",(Percent_Rent_In_Elsies*2.49%/12 * H776)/K776,0)+IF($B777="D",N777,0)+IF(B777="D",AK776)+IF(B777="C",F776*90%)-(Y777-Y776)-IF($B777="A",Q776/K776) + IF($B777="A",Q776/K776)</f>
        <v>-11571463.026668975</v>
      </c>
      <c r="N777" s="23">
        <f t="shared" si="533"/>
        <v>0</v>
      </c>
      <c r="O777" s="22">
        <f t="shared" si="534"/>
        <v>0</v>
      </c>
      <c r="P777" s="22">
        <f t="shared" si="565"/>
        <v>0</v>
      </c>
      <c r="Q777" s="22">
        <f t="shared" si="566"/>
        <v>0</v>
      </c>
      <c r="R777" s="22">
        <f t="shared" si="535"/>
        <v>15556104.720352503</v>
      </c>
      <c r="S777" s="16">
        <f t="shared" si="572"/>
        <v>1412184.0208042015</v>
      </c>
      <c r="T777" s="15">
        <f t="shared" si="536"/>
        <v>125858.80158582101</v>
      </c>
      <c r="U777" s="23">
        <f t="shared" si="553"/>
        <v>851280.22784848628</v>
      </c>
      <c r="V777" s="23">
        <f t="shared" si="554"/>
        <v>77389.111622589655</v>
      </c>
      <c r="W777" s="23">
        <f t="shared" si="567"/>
        <v>1029906.6986344589</v>
      </c>
      <c r="X777" s="23">
        <f t="shared" si="555"/>
        <v>22101208.553439934</v>
      </c>
      <c r="Y777" s="23">
        <f t="shared" si="537"/>
        <v>5950793.5614807513</v>
      </c>
      <c r="Z777" s="3">
        <f t="shared" si="538"/>
        <v>0</v>
      </c>
      <c r="AA777" s="23">
        <f t="shared" si="539"/>
        <v>27819753.208727546</v>
      </c>
      <c r="AB777" s="26">
        <f t="shared" si="556"/>
        <v>46329796.674166031</v>
      </c>
      <c r="AC777" s="23">
        <f t="shared" si="557"/>
        <v>51133007.674166024</v>
      </c>
      <c r="AD777" s="23">
        <f t="shared" si="563"/>
        <v>4803211</v>
      </c>
      <c r="AE777" s="24">
        <f t="shared" si="571"/>
        <v>46329796.674166024</v>
      </c>
      <c r="AF777" s="3">
        <f t="shared" si="558"/>
        <v>0</v>
      </c>
      <c r="AG777" s="2">
        <f t="shared" si="540"/>
        <v>0</v>
      </c>
      <c r="AH777" s="2">
        <f t="shared" si="541"/>
        <v>34.601075412548781</v>
      </c>
      <c r="AI777" s="23">
        <f t="shared" si="564"/>
        <v>1163406887.7718155</v>
      </c>
      <c r="AJ777" s="23">
        <f t="shared" si="542"/>
        <v>23912.316061673486</v>
      </c>
      <c r="AK777" s="23">
        <f t="shared" si="543"/>
        <v>0</v>
      </c>
      <c r="AL777" s="23">
        <f t="shared" si="568"/>
        <v>211773136.9405421</v>
      </c>
      <c r="AM777" s="23">
        <f t="shared" si="569"/>
        <v>759597927584.14551</v>
      </c>
      <c r="AN777" s="16">
        <f t="shared" si="559"/>
        <v>441609.83012568782</v>
      </c>
      <c r="AO777" s="23">
        <f t="shared" si="560"/>
        <v>70928.339081234342</v>
      </c>
      <c r="AP777" s="22">
        <f t="shared" si="561"/>
        <v>4152658.1723668762</v>
      </c>
      <c r="AQ777" s="30">
        <f t="shared" si="544"/>
        <v>132737037.94786102</v>
      </c>
      <c r="AR777" s="28">
        <f t="shared" si="545"/>
        <v>9207238.1574866176</v>
      </c>
      <c r="AS777" s="25">
        <f t="shared" si="546"/>
        <v>91319129.478227377</v>
      </c>
      <c r="AT777" s="32">
        <f t="shared" si="547"/>
        <v>0</v>
      </c>
      <c r="AU777" s="23">
        <f t="shared" si="548"/>
        <v>0</v>
      </c>
      <c r="AV777" s="22">
        <f t="shared" si="549"/>
        <v>10963864.597037608</v>
      </c>
      <c r="AW777" s="31">
        <f t="shared" si="562"/>
        <v>132737037.947861</v>
      </c>
    </row>
    <row r="778" spans="1:53" x14ac:dyDescent="0.25">
      <c r="A778">
        <f t="shared" si="570"/>
        <v>393</v>
      </c>
      <c r="B778" t="s">
        <v>8</v>
      </c>
      <c r="C778" s="27">
        <f t="shared" si="527"/>
        <v>0</v>
      </c>
      <c r="D778" s="27">
        <f t="shared" si="550"/>
        <v>0</v>
      </c>
      <c r="E778" s="27" t="b">
        <f t="shared" ref="E778:E841" si="573">IF(OR(I778&gt;Max_Parcels, AI778&gt;8000000000),TRUE,FALSE)</f>
        <v>0</v>
      </c>
      <c r="F778" s="29">
        <f t="shared" si="528"/>
        <v>0</v>
      </c>
      <c r="G778" s="27">
        <f t="shared" si="551"/>
        <v>0</v>
      </c>
      <c r="H778" s="22">
        <f t="shared" si="529"/>
        <v>4007651971.427176</v>
      </c>
      <c r="I778" s="23">
        <f t="shared" si="530"/>
        <v>130759938.06584081</v>
      </c>
      <c r="J778" s="23">
        <f t="shared" si="531"/>
        <v>816</v>
      </c>
      <c r="K778" s="19">
        <f t="shared" si="552"/>
        <v>58.547235507810633</v>
      </c>
      <c r="L778" s="16">
        <f t="shared" si="532"/>
        <v>27.995243333554814</v>
      </c>
      <c r="M778" s="23">
        <f>M777-IF($B778="B",(Percent_Rent_In_Elsies*2.49%/12 * H777)/K777,0)+IF($B778="D",N778,0)+IF(B778="D",AK777)+IF(B778="C",F777*90%)-(Y778-Y777)-IF($B778="A",Q777/K777) + IF($B778="A",Q777/K777)</f>
        <v>-11844479.50957682</v>
      </c>
      <c r="N778" s="23">
        <f t="shared" si="533"/>
        <v>0</v>
      </c>
      <c r="O778" s="22">
        <f t="shared" si="534"/>
        <v>0</v>
      </c>
      <c r="P778" s="22">
        <f t="shared" si="565"/>
        <v>0</v>
      </c>
      <c r="Q778" s="22">
        <f t="shared" si="566"/>
        <v>0</v>
      </c>
      <c r="R778" s="22">
        <f t="shared" si="535"/>
        <v>19708762.892719381</v>
      </c>
      <c r="S778" s="16">
        <f t="shared" si="572"/>
        <v>1412184.0208042015</v>
      </c>
      <c r="T778" s="15">
        <f t="shared" si="536"/>
        <v>125858.80158582101</v>
      </c>
      <c r="U778" s="23">
        <f t="shared" si="553"/>
        <v>930902.19274388195</v>
      </c>
      <c r="V778" s="23">
        <f t="shared" si="554"/>
        <v>77389.111622589655</v>
      </c>
      <c r="W778" s="23">
        <f t="shared" si="567"/>
        <v>1029906.6986344589</v>
      </c>
      <c r="X778" s="23">
        <f t="shared" si="555"/>
        <v>22101208.553439934</v>
      </c>
      <c r="Y778" s="23">
        <f t="shared" si="537"/>
        <v>6302052.6767160492</v>
      </c>
      <c r="Z778" s="3">
        <f t="shared" si="538"/>
        <v>0</v>
      </c>
      <c r="AA778" s="23">
        <f t="shared" si="539"/>
        <v>27819753.208727546</v>
      </c>
      <c r="AB778" s="26">
        <f t="shared" si="556"/>
        <v>46416732.932307638</v>
      </c>
      <c r="AC778" s="23">
        <f t="shared" si="557"/>
        <v>51219943.932307638</v>
      </c>
      <c r="AD778" s="23">
        <f t="shared" si="563"/>
        <v>4803211</v>
      </c>
      <c r="AE778" s="24">
        <f t="shared" si="571"/>
        <v>46416732.932307638</v>
      </c>
      <c r="AF778" s="3">
        <f t="shared" si="558"/>
        <v>10256729.043863112</v>
      </c>
      <c r="AG778" s="2">
        <f t="shared" si="540"/>
        <v>0</v>
      </c>
      <c r="AH778" s="2">
        <f t="shared" si="541"/>
        <v>34.536269299881837</v>
      </c>
      <c r="AI778" s="23">
        <f t="shared" si="564"/>
        <v>1163406887.7718155</v>
      </c>
      <c r="AJ778" s="23">
        <f t="shared" si="542"/>
        <v>23912.316061673486</v>
      </c>
      <c r="AK778" s="23">
        <f t="shared" si="543"/>
        <v>-730188.47419206204</v>
      </c>
      <c r="AL778" s="23">
        <f t="shared" si="568"/>
        <v>0</v>
      </c>
      <c r="AM778" s="23">
        <f t="shared" si="569"/>
        <v>0</v>
      </c>
      <c r="AN778" s="16">
        <f t="shared" si="559"/>
        <v>0</v>
      </c>
      <c r="AO778" s="23">
        <f t="shared" si="560"/>
        <v>0</v>
      </c>
      <c r="AP778" s="22">
        <f t="shared" si="561"/>
        <v>0</v>
      </c>
      <c r="AQ778" s="30">
        <f t="shared" si="544"/>
        <v>129460047.51518479</v>
      </c>
      <c r="AR778" s="28">
        <f t="shared" si="545"/>
        <v>5930247.7248103945</v>
      </c>
      <c r="AS778" s="25">
        <f t="shared" si="546"/>
        <v>91319129.478227377</v>
      </c>
      <c r="AT778" s="32">
        <f t="shared" si="547"/>
        <v>0</v>
      </c>
      <c r="AU778" s="23">
        <f t="shared" si="548"/>
        <v>0</v>
      </c>
      <c r="AV778" s="22">
        <f t="shared" si="549"/>
        <v>10963864.597037608</v>
      </c>
      <c r="AW778" s="31">
        <f t="shared" si="562"/>
        <v>129460047.51518479</v>
      </c>
    </row>
    <row r="779" spans="1:53" x14ac:dyDescent="0.25">
      <c r="A779" s="21">
        <f t="shared" si="570"/>
        <v>393</v>
      </c>
      <c r="B779" s="21" t="s">
        <v>9</v>
      </c>
      <c r="C779" s="27">
        <f t="shared" ref="C779:C842" si="574">IF(E778 = TRUE, 0, IF(AND($B779="A",P778&gt;0),P778,0)+IFERROR(IF($B779="A",Percent_Elsies*95%*AN775),0))</f>
        <v>0</v>
      </c>
      <c r="D779" s="27">
        <f t="shared" si="550"/>
        <v>0</v>
      </c>
      <c r="E779" s="27" t="b">
        <f t="shared" si="573"/>
        <v>0</v>
      </c>
      <c r="F779" s="29">
        <f t="shared" ref="F779:F842" si="575">D779/K779</f>
        <v>0</v>
      </c>
      <c r="G779" s="27">
        <f t="shared" si="551"/>
        <v>0</v>
      </c>
      <c r="H779" s="22">
        <f t="shared" ref="H779:H842" si="576">(H778*K779/K778+G779+D779)*IF(B779="A",(1+Inflation_Rate/12),1)</f>
        <v>4007651971.427176</v>
      </c>
      <c r="I779" s="23">
        <f t="shared" ref="I779:I842" si="577">I778+(G779+D779)/L779</f>
        <v>130759938.06584081</v>
      </c>
      <c r="J779" s="23">
        <f t="shared" ref="J779:J842" si="578">J778+IF(AND($B779="A",M779&lt;0,AR778&gt;0,E778=FALSE),MIN(_xlfn.FLOOR.MATH(1 + (-M779*2)/(Buy_On_Revalue)),30),0)</f>
        <v>816</v>
      </c>
      <c r="K779" s="19">
        <f t="shared" si="552"/>
        <v>58.547235507810633</v>
      </c>
      <c r="L779" s="16">
        <f t="shared" ref="L779:L842" si="579">(L778/K778)*K779*IF(B779="A",(1+Inflation_Rate/12),1)</f>
        <v>27.995243333554814</v>
      </c>
      <c r="M779" s="23">
        <f>M778-IF($B779="B",(Percent_Rent_In_Elsies*2.49%/12 * H778)/K778,0)+IF($B779="D",N779,0)+IF(B779="D",AK778)+IF(B779="C",F778*90%)-(Y779-Y778)-IF($B779="A",Q778/K778) + IF($B779="A",Q778/K778)</f>
        <v>-12574667.983768882</v>
      </c>
      <c r="N779" s="23">
        <f t="shared" ref="N779:N842" si="580">IF(B779="D", IF(V778&gt;(Percent_Elsies*(S778+V778)),V778-(Percent_Elsies)*(S778+V778),0),0)</f>
        <v>0</v>
      </c>
      <c r="O779" s="22">
        <f t="shared" ref="O779:O842" si="581">IF(B779="D",IF(S778&gt;Percent_Dollars*(S778+V778),S778-(Percent_Dollars*(S778+V778)),0),0)</f>
        <v>965312.08107616415</v>
      </c>
      <c r="P779" s="22">
        <f t="shared" si="565"/>
        <v>0</v>
      </c>
      <c r="Q779" s="22">
        <f t="shared" si="566"/>
        <v>0</v>
      </c>
      <c r="R779" s="22">
        <f t="shared" ref="R779:R842" si="582">R778+IF($B779="B",5%*AN779,0)-IF(B779="B",R778/12,0)+IF($B779="C", AP778,0)</f>
        <v>19708762.892719381</v>
      </c>
      <c r="S779" s="16">
        <f t="shared" si="572"/>
        <v>0</v>
      </c>
      <c r="T779" s="15">
        <f t="shared" ref="T779:T842" si="583">IF($B779="E",0,T778+IF(B779="B", Percent_Dollars*95%*AN779,0)  + IF($B779="D",N779*MM_Bottom*K779)+IF($B779="D",S778-O779))</f>
        <v>572730.74131385831</v>
      </c>
      <c r="U779" s="23">
        <f t="shared" si="553"/>
        <v>930902.19274388195</v>
      </c>
      <c r="V779" s="23">
        <f t="shared" si="554"/>
        <v>0</v>
      </c>
      <c r="W779" s="23">
        <f t="shared" si="567"/>
        <v>1107295.8102570486</v>
      </c>
      <c r="X779" s="23">
        <f t="shared" si="555"/>
        <v>22101208.553439934</v>
      </c>
      <c r="Y779" s="23">
        <f t="shared" ref="Y779:Y842" si="584">50%*$H$10*(AS778/$AS$10)*((4/3)/12+2.49%/4)</f>
        <v>6302052.6767160492</v>
      </c>
      <c r="Z779" s="3">
        <f t="shared" ref="Z779:Z842" si="585">IF($B779="E",W778*3.5%/Percent_Elsies,0)</f>
        <v>0</v>
      </c>
      <c r="AA779" s="23">
        <f t="shared" ref="AA779:AA842" si="586">AA778+IF($B779="E",W778*52.5%/Percent_Elsies,0)-IF($B779="D",AK778)</f>
        <v>28549941.682919607</v>
      </c>
      <c r="AB779" s="26">
        <f t="shared" si="556"/>
        <v>46416732.932307638</v>
      </c>
      <c r="AC779" s="23">
        <f t="shared" si="557"/>
        <v>51219943.932307638</v>
      </c>
      <c r="AD779" s="23">
        <f t="shared" si="563"/>
        <v>4803211</v>
      </c>
      <c r="AE779" s="24">
        <f t="shared" si="571"/>
        <v>46416732.932307638</v>
      </c>
      <c r="AF779" s="3">
        <f t="shared" si="558"/>
        <v>0</v>
      </c>
      <c r="AG779" s="2">
        <f t="shared" ref="AG779:AG842" si="587">IF($B779="E",(Z779/AF777)*12,0)</f>
        <v>0</v>
      </c>
      <c r="AH779" s="2">
        <f t="shared" ref="AH779:AH842" si="588">40%*H779/AE779</f>
        <v>34.536269299881837</v>
      </c>
      <c r="AI779" s="23">
        <f t="shared" si="564"/>
        <v>1193942971.031538</v>
      </c>
      <c r="AJ779" s="23">
        <f t="shared" ref="AJ779:AJ842" si="589">AJ778*K778/K779</f>
        <v>23912.316061673486</v>
      </c>
      <c r="AK779" s="23">
        <f t="shared" ref="AK779:AK842" si="590">IF($B779="C",((37/25)*1000/K779)*AI779/1000000 - AM778/1000000,0)</f>
        <v>0</v>
      </c>
      <c r="AL779" s="23">
        <f t="shared" si="568"/>
        <v>0</v>
      </c>
      <c r="AM779" s="23">
        <f t="shared" si="569"/>
        <v>0</v>
      </c>
      <c r="AN779" s="16">
        <f t="shared" si="559"/>
        <v>0</v>
      </c>
      <c r="AO779" s="23">
        <f t="shared" si="560"/>
        <v>0</v>
      </c>
      <c r="AP779" s="22">
        <f t="shared" si="561"/>
        <v>0</v>
      </c>
      <c r="AQ779" s="30">
        <f t="shared" ref="AQ779:AQ842" si="591">(AQ778+IF($B779="B",AN779*(5%+95%*Percent_Dollars))+IFERROR(IF($B779="A",AN775*95%*Percent_Elsies),0)+IF($B779="B",D779)+AP779+IF($B779="B",(Percent_Rent_In_Elsies*2.49%*H778/12)*MM_Top,0)-IF($B779="C",F778*MM_Bottom*K779*65%)) + IF($B779="A",Q778*(MM_Top - MM_Bottom)) - IF($B779="A",Q778)</f>
        <v>129460047.51518479</v>
      </c>
      <c r="AR779" s="28">
        <f t="shared" ref="AR779:AR842" si="592">(AR778+IF($B779="B",((Percent_Rent_In_Elsies)*2.49%*H778/12)*MM_Top,0)-IF($B779="D",N779*MM_Bottom*K779)-IF($B779="C",F778*MM_Bottom*K779*65%)) + IF($B779="A",Q778*(MM_Top - MM_Bottom))</f>
        <v>5930247.7248103945</v>
      </c>
      <c r="AS779" s="25">
        <f t="shared" ref="AS779:AS842" si="593">AS778+G779+D779</f>
        <v>91319129.478227377</v>
      </c>
      <c r="AT779" s="32">
        <f t="shared" ref="AT779:AT842" si="594">IF($B779="E",W778*7%/Percent_Elsies,0)</f>
        <v>0</v>
      </c>
      <c r="AU779" s="23">
        <f t="shared" ref="AU779:AU842" si="595">IF($B779="E",W778*7%/Percent_Elsies,0)</f>
        <v>0</v>
      </c>
      <c r="AV779" s="22">
        <f t="shared" ref="AV779:AV842" si="596">AV778+IF($B779="E",T778*30%/Percent_Dollars)</f>
        <v>10963864.597037608</v>
      </c>
      <c r="AW779" s="31">
        <f t="shared" si="562"/>
        <v>129460047.51518479</v>
      </c>
      <c r="AX779" s="21"/>
      <c r="AY779" s="21"/>
      <c r="AZ779" s="21"/>
      <c r="BA779" s="21"/>
    </row>
    <row r="780" spans="1:53" x14ac:dyDescent="0.25">
      <c r="A780" s="21">
        <f t="shared" si="570"/>
        <v>393</v>
      </c>
      <c r="B780" s="21" t="s">
        <v>28</v>
      </c>
      <c r="C780" s="27">
        <f t="shared" si="574"/>
        <v>0</v>
      </c>
      <c r="D780" s="27">
        <f t="shared" ref="D780:D843" si="597">IF(AND($B780="B",M780&lt;0,AR779&gt;0,E779=FALSE),MIN(AR779,Buy_On_Revalue*K780*(J779-J778)),0)</f>
        <v>0</v>
      </c>
      <c r="E780" s="27" t="b">
        <f t="shared" si="573"/>
        <v>0</v>
      </c>
      <c r="F780" s="29">
        <f t="shared" si="575"/>
        <v>0</v>
      </c>
      <c r="G780" s="27">
        <f t="shared" ref="G780:G843" si="598">C780</f>
        <v>0</v>
      </c>
      <c r="H780" s="22">
        <f t="shared" si="576"/>
        <v>4007651971.427176</v>
      </c>
      <c r="I780" s="23">
        <f t="shared" si="577"/>
        <v>130759938.06584081</v>
      </c>
      <c r="J780" s="23">
        <f t="shared" si="578"/>
        <v>816</v>
      </c>
      <c r="K780" s="19">
        <f t="shared" ref="K780:K843" si="599">IF(J780-J779 &gt; 0,K779*(1+0.005)^(J780-J779),K779)</f>
        <v>58.547235507810633</v>
      </c>
      <c r="L780" s="16">
        <f t="shared" si="579"/>
        <v>27.995243333554814</v>
      </c>
      <c r="M780" s="23">
        <f>M779-IF($B780="B",(Percent_Rent_In_Elsies*2.49%/12 * H779)/K779,0)+IF($B780="D",N780,0)+IF(B780="D",AK779)+IF(B780="C",F779*90%)-(Y780-Y779)-IF($B780="A",Q779/K779) + IF($B780="A",Q779/K779)</f>
        <v>-12574667.983768882</v>
      </c>
      <c r="N780" s="23">
        <f t="shared" si="580"/>
        <v>0</v>
      </c>
      <c r="O780" s="22">
        <f t="shared" si="581"/>
        <v>0</v>
      </c>
      <c r="P780" s="22">
        <f t="shared" si="565"/>
        <v>965312.08107616415</v>
      </c>
      <c r="Q780" s="22">
        <f t="shared" si="566"/>
        <v>0</v>
      </c>
      <c r="R780" s="22">
        <f t="shared" si="582"/>
        <v>19708762.892719381</v>
      </c>
      <c r="S780" s="16">
        <f t="shared" si="572"/>
        <v>0</v>
      </c>
      <c r="T780" s="15">
        <f t="shared" si="583"/>
        <v>0</v>
      </c>
      <c r="U780" s="23">
        <f t="shared" ref="U780:U843" si="600">U779-IF($B780="B",U779/12)+IF($B780="C",AO779)+IF(B780="C",F779*10%)</f>
        <v>930902.19274388195</v>
      </c>
      <c r="V780" s="23">
        <f t="shared" ref="V780:V843" si="601">IF($B780="D", 0, V779+IF($B780="B",U779/12,0))</f>
        <v>0</v>
      </c>
      <c r="W780" s="23">
        <f t="shared" si="567"/>
        <v>0</v>
      </c>
      <c r="X780" s="23">
        <f t="shared" ref="X780:X843" si="602">X779+IFERROR(IF($B780="A",Z779,0),0)  + AT779 + AU779 - IF($B780="A",Q779/K779)</f>
        <v>22101208.553439934</v>
      </c>
      <c r="Y780" s="23">
        <f t="shared" si="584"/>
        <v>6302052.6767160492</v>
      </c>
      <c r="Z780" s="3">
        <f t="shared" si="585"/>
        <v>55364.790512852436</v>
      </c>
      <c r="AA780" s="23">
        <f t="shared" si="586"/>
        <v>29380413.540612392</v>
      </c>
      <c r="AB780" s="26">
        <f t="shared" ref="AB780:AB843" si="603">M780+SUM(U780:AA780)+AO780+AT780+AU780</f>
        <v>46416732.932307638</v>
      </c>
      <c r="AC780" s="23">
        <f t="shared" ref="AC780:AC843" si="604">AC779+G780+IF($B780="C",F779)</f>
        <v>51219943.932307638</v>
      </c>
      <c r="AD780" s="23">
        <f t="shared" si="563"/>
        <v>4803211</v>
      </c>
      <c r="AE780" s="24">
        <f t="shared" si="571"/>
        <v>46416732.932307638</v>
      </c>
      <c r="AF780" s="3">
        <f t="shared" ref="AF780:AF843" si="605">IF($B780="C",MAX(AE780-AA780-Y780-U780-V780-W780-AO780-AT780-AU780,0.0001),0)</f>
        <v>0</v>
      </c>
      <c r="AG780" s="2">
        <f t="shared" si="587"/>
        <v>6.4774791584432542E-2</v>
      </c>
      <c r="AH780" s="2">
        <f t="shared" si="588"/>
        <v>34.536269299881837</v>
      </c>
      <c r="AI780" s="23">
        <f t="shared" si="564"/>
        <v>1228672850.6279297</v>
      </c>
      <c r="AJ780" s="23">
        <f t="shared" si="589"/>
        <v>23912.316061673486</v>
      </c>
      <c r="AK780" s="23">
        <f t="shared" si="590"/>
        <v>0</v>
      </c>
      <c r="AL780" s="23">
        <f t="shared" si="568"/>
        <v>0</v>
      </c>
      <c r="AM780" s="23">
        <f t="shared" si="569"/>
        <v>0</v>
      </c>
      <c r="AN780" s="16">
        <f t="shared" ref="AN780:AN843" si="606">IF($B780="B",(G774)/2,0)</f>
        <v>0</v>
      </c>
      <c r="AO780" s="23">
        <f t="shared" ref="AO780:AO843" si="607">IF($B780="B",(Percent_Rent_In_Elsies*2.49%/12*H779)/K779,0)</f>
        <v>0</v>
      </c>
      <c r="AP780" s="22">
        <f t="shared" ref="AP780:AP843" si="608">IF($B780="B",(1-Percent_Rent_In_Elsies)*2.49%*H779/12,0)</f>
        <v>0</v>
      </c>
      <c r="AQ780" s="30">
        <f t="shared" si="591"/>
        <v>129460047.51518479</v>
      </c>
      <c r="AR780" s="28">
        <f t="shared" si="592"/>
        <v>5930247.7248103945</v>
      </c>
      <c r="AS780" s="25">
        <f t="shared" si="593"/>
        <v>91319129.478227377</v>
      </c>
      <c r="AT780" s="32">
        <f t="shared" si="594"/>
        <v>110729.58102570487</v>
      </c>
      <c r="AU780" s="23">
        <f t="shared" si="595"/>
        <v>110729.58102570487</v>
      </c>
      <c r="AV780" s="22">
        <f t="shared" si="596"/>
        <v>11536595.338351466</v>
      </c>
      <c r="AW780" s="31">
        <f t="shared" ref="AW780:AW843" si="609">SUM(AR780:AS780)+AV780 +SUM(O780:T780)+AP780</f>
        <v>129460047.51518477</v>
      </c>
      <c r="AX780" s="21"/>
      <c r="AY780" s="21"/>
      <c r="AZ780" s="21"/>
      <c r="BA780" s="21"/>
    </row>
    <row r="781" spans="1:53" x14ac:dyDescent="0.25">
      <c r="A781">
        <f t="shared" si="570"/>
        <v>394</v>
      </c>
      <c r="B781" t="s">
        <v>6</v>
      </c>
      <c r="C781" s="27">
        <f t="shared" si="574"/>
        <v>1258982.6181097464</v>
      </c>
      <c r="D781" s="27">
        <f t="shared" si="597"/>
        <v>0</v>
      </c>
      <c r="E781" s="27" t="b">
        <f t="shared" si="573"/>
        <v>0</v>
      </c>
      <c r="F781" s="29">
        <f t="shared" si="575"/>
        <v>0</v>
      </c>
      <c r="G781" s="27">
        <f t="shared" si="598"/>
        <v>1258982.6181097464</v>
      </c>
      <c r="H781" s="22">
        <f t="shared" si="576"/>
        <v>4663505891.6400566</v>
      </c>
      <c r="I781" s="23">
        <f t="shared" si="577"/>
        <v>130798595.26752296</v>
      </c>
      <c r="J781" s="23">
        <f t="shared" si="578"/>
        <v>846</v>
      </c>
      <c r="K781" s="19">
        <f t="shared" si="599"/>
        <v>67.996764172064303</v>
      </c>
      <c r="L781" s="16">
        <f t="shared" si="579"/>
        <v>32.567867391479567</v>
      </c>
      <c r="M781" s="23">
        <f>M780-IF($B781="B",(Percent_Rent_In_Elsies*2.49%/12 * H780)/K780,0)+IF($B781="D",N781,0)+IF(B781="D",AK780)+IF(B781="C",F780*90%)-(Y781-Y780)-IF($B781="A",Q780/K780) + IF($B781="A",Q780/K780)</f>
        <v>-12574667.983768882</v>
      </c>
      <c r="N781" s="23">
        <f t="shared" si="580"/>
        <v>0</v>
      </c>
      <c r="O781" s="22">
        <f t="shared" si="581"/>
        <v>0</v>
      </c>
      <c r="P781" s="22">
        <f t="shared" si="565"/>
        <v>0</v>
      </c>
      <c r="Q781" s="22">
        <f t="shared" si="566"/>
        <v>0</v>
      </c>
      <c r="R781" s="22">
        <f t="shared" si="582"/>
        <v>19708762.892719381</v>
      </c>
      <c r="S781" s="16">
        <f t="shared" si="572"/>
        <v>0</v>
      </c>
      <c r="T781" s="15">
        <f t="shared" si="583"/>
        <v>0</v>
      </c>
      <c r="U781" s="23">
        <f t="shared" si="600"/>
        <v>930902.19274388195</v>
      </c>
      <c r="V781" s="23">
        <f t="shared" si="601"/>
        <v>0</v>
      </c>
      <c r="W781" s="23">
        <f t="shared" si="567"/>
        <v>1258982.6181097464</v>
      </c>
      <c r="X781" s="23">
        <f t="shared" si="602"/>
        <v>22378032.506004196</v>
      </c>
      <c r="Y781" s="23">
        <f t="shared" si="584"/>
        <v>6302052.6767160492</v>
      </c>
      <c r="Z781" s="3">
        <f t="shared" si="585"/>
        <v>0</v>
      </c>
      <c r="AA781" s="23">
        <f t="shared" si="586"/>
        <v>29380413.540612392</v>
      </c>
      <c r="AB781" s="26">
        <f t="shared" si="603"/>
        <v>47675715.550417379</v>
      </c>
      <c r="AC781" s="23">
        <f t="shared" si="604"/>
        <v>52478926.550417386</v>
      </c>
      <c r="AD781" s="23">
        <f t="shared" ref="AD781:AD844" si="610">AD780</f>
        <v>4803211</v>
      </c>
      <c r="AE781" s="24">
        <f t="shared" si="571"/>
        <v>47675715.550417386</v>
      </c>
      <c r="AF781" s="3">
        <f t="shared" si="605"/>
        <v>0</v>
      </c>
      <c r="AG781" s="2">
        <f t="shared" si="587"/>
        <v>0</v>
      </c>
      <c r="AH781" s="2">
        <f t="shared" si="588"/>
        <v>39.126887454543755</v>
      </c>
      <c r="AI781" s="23">
        <f t="shared" ref="AI781:AI844" si="611">AA781/(AJ781/1000000)</f>
        <v>1426980750.5705321</v>
      </c>
      <c r="AJ781" s="23">
        <f t="shared" si="589"/>
        <v>20589.215046429734</v>
      </c>
      <c r="AK781" s="23">
        <f t="shared" si="590"/>
        <v>0</v>
      </c>
      <c r="AL781" s="23">
        <f t="shared" si="568"/>
        <v>0</v>
      </c>
      <c r="AM781" s="23">
        <f t="shared" si="569"/>
        <v>0</v>
      </c>
      <c r="AN781" s="16">
        <f t="shared" si="606"/>
        <v>0</v>
      </c>
      <c r="AO781" s="23">
        <f t="shared" si="607"/>
        <v>0</v>
      </c>
      <c r="AP781" s="22">
        <f t="shared" si="608"/>
        <v>0</v>
      </c>
      <c r="AQ781" s="30">
        <f t="shared" si="591"/>
        <v>129753718.05221838</v>
      </c>
      <c r="AR781" s="28">
        <f t="shared" si="592"/>
        <v>5930247.7248103945</v>
      </c>
      <c r="AS781" s="25">
        <f t="shared" si="593"/>
        <v>92578112.096337125</v>
      </c>
      <c r="AT781" s="32">
        <f t="shared" si="594"/>
        <v>0</v>
      </c>
      <c r="AU781" s="23">
        <f t="shared" si="595"/>
        <v>0</v>
      </c>
      <c r="AV781" s="22">
        <f t="shared" si="596"/>
        <v>11536595.338351466</v>
      </c>
      <c r="AW781" s="31">
        <f t="shared" si="609"/>
        <v>129753718.05221838</v>
      </c>
    </row>
    <row r="782" spans="1:53" x14ac:dyDescent="0.25">
      <c r="A782">
        <f t="shared" si="570"/>
        <v>394</v>
      </c>
      <c r="B782" t="s">
        <v>7</v>
      </c>
      <c r="C782" s="27">
        <f t="shared" si="574"/>
        <v>0</v>
      </c>
      <c r="D782" s="27">
        <f t="shared" si="597"/>
        <v>5930247.7248103945</v>
      </c>
      <c r="E782" s="27" t="b">
        <f t="shared" si="573"/>
        <v>0</v>
      </c>
      <c r="F782" s="29">
        <f t="shared" si="575"/>
        <v>87213.675489087007</v>
      </c>
      <c r="G782" s="27">
        <f t="shared" si="598"/>
        <v>0</v>
      </c>
      <c r="H782" s="22">
        <f t="shared" si="576"/>
        <v>4669436139.3648672</v>
      </c>
      <c r="I782" s="23">
        <f t="shared" si="577"/>
        <v>130980684.18521371</v>
      </c>
      <c r="J782" s="23">
        <f t="shared" si="578"/>
        <v>846</v>
      </c>
      <c r="K782" s="19">
        <f t="shared" si="599"/>
        <v>67.996764172064303</v>
      </c>
      <c r="L782" s="16">
        <f t="shared" si="579"/>
        <v>32.567867391479567</v>
      </c>
      <c r="M782" s="23">
        <f>M781-IF($B782="B",(Percent_Rent_In_Elsies*2.49%/12 * H781)/K781,0)+IF($B782="D",N782,0)+IF(B782="D",AK781)+IF(B782="C",F781*90%)-(Y782-Y781)-IF($B782="A",Q781/K781) + IF($B782="A",Q781/K781)</f>
        <v>-12732708.163802467</v>
      </c>
      <c r="N782" s="23">
        <f t="shared" si="580"/>
        <v>0</v>
      </c>
      <c r="O782" s="22">
        <f t="shared" si="581"/>
        <v>0</v>
      </c>
      <c r="P782" s="22">
        <f t="shared" si="565"/>
        <v>0</v>
      </c>
      <c r="Q782" s="22">
        <f t="shared" si="566"/>
        <v>0</v>
      </c>
      <c r="R782" s="22">
        <f t="shared" si="582"/>
        <v>18092113.652458627</v>
      </c>
      <c r="S782" s="16">
        <f t="shared" si="572"/>
        <v>1642396.907726615</v>
      </c>
      <c r="T782" s="15">
        <f t="shared" si="583"/>
        <v>146761.7045554104</v>
      </c>
      <c r="U782" s="23">
        <f t="shared" si="600"/>
        <v>853327.01001522515</v>
      </c>
      <c r="V782" s="23">
        <f t="shared" si="601"/>
        <v>77575.18272865683</v>
      </c>
      <c r="W782" s="23">
        <f t="shared" si="567"/>
        <v>1258982.6181097464</v>
      </c>
      <c r="X782" s="23">
        <f t="shared" si="602"/>
        <v>22378032.506004196</v>
      </c>
      <c r="Y782" s="23">
        <f t="shared" si="584"/>
        <v>6388936.7154024793</v>
      </c>
      <c r="Z782" s="3">
        <f t="shared" si="585"/>
        <v>0</v>
      </c>
      <c r="AA782" s="23">
        <f t="shared" si="586"/>
        <v>29380413.540612392</v>
      </c>
      <c r="AB782" s="26">
        <f t="shared" si="603"/>
        <v>47675715.550417386</v>
      </c>
      <c r="AC782" s="23">
        <f t="shared" si="604"/>
        <v>52478926.550417386</v>
      </c>
      <c r="AD782" s="23">
        <f t="shared" si="610"/>
        <v>4803211</v>
      </c>
      <c r="AE782" s="24">
        <f t="shared" si="571"/>
        <v>47675715.550417386</v>
      </c>
      <c r="AF782" s="3">
        <f t="shared" si="605"/>
        <v>0</v>
      </c>
      <c r="AG782" s="2">
        <f t="shared" si="587"/>
        <v>0</v>
      </c>
      <c r="AH782" s="2">
        <f t="shared" si="588"/>
        <v>39.176642325813923</v>
      </c>
      <c r="AI782" s="23">
        <f t="shared" si="611"/>
        <v>1426980750.5705321</v>
      </c>
      <c r="AJ782" s="23">
        <f t="shared" si="589"/>
        <v>20589.215046429734</v>
      </c>
      <c r="AK782" s="23">
        <f t="shared" si="590"/>
        <v>0</v>
      </c>
      <c r="AL782" s="23">
        <f t="shared" si="568"/>
        <v>263573862.79871655</v>
      </c>
      <c r="AM782" s="23">
        <f t="shared" si="569"/>
        <v>814016841267.14111</v>
      </c>
      <c r="AN782" s="16">
        <f t="shared" si="606"/>
        <v>514953.34931722947</v>
      </c>
      <c r="AO782" s="23">
        <f t="shared" si="607"/>
        <v>71156.1413471548</v>
      </c>
      <c r="AP782" s="22">
        <f t="shared" si="608"/>
        <v>4838387.3625765592</v>
      </c>
      <c r="AQ782" s="30">
        <f t="shared" si="591"/>
        <v>145492123.58162126</v>
      </c>
      <c r="AR782" s="28">
        <f t="shared" si="592"/>
        <v>10727508.794805054</v>
      </c>
      <c r="AS782" s="25">
        <f t="shared" si="593"/>
        <v>98508359.821147516</v>
      </c>
      <c r="AT782" s="32">
        <f t="shared" si="594"/>
        <v>0</v>
      </c>
      <c r="AU782" s="23">
        <f t="shared" si="595"/>
        <v>0</v>
      </c>
      <c r="AV782" s="22">
        <f t="shared" si="596"/>
        <v>11536595.338351466</v>
      </c>
      <c r="AW782" s="31">
        <f t="shared" si="609"/>
        <v>145492123.58162123</v>
      </c>
    </row>
    <row r="783" spans="1:53" s="21" customFormat="1" x14ac:dyDescent="0.25">
      <c r="A783">
        <f t="shared" si="570"/>
        <v>394</v>
      </c>
      <c r="B783" t="s">
        <v>8</v>
      </c>
      <c r="C783" s="27">
        <f t="shared" si="574"/>
        <v>0</v>
      </c>
      <c r="D783" s="27">
        <f t="shared" si="597"/>
        <v>0</v>
      </c>
      <c r="E783" s="27" t="b">
        <f t="shared" si="573"/>
        <v>0</v>
      </c>
      <c r="F783" s="29">
        <f t="shared" si="575"/>
        <v>0</v>
      </c>
      <c r="G783" s="27">
        <f t="shared" si="598"/>
        <v>0</v>
      </c>
      <c r="H783" s="22">
        <f t="shared" si="576"/>
        <v>4669436139.3648672</v>
      </c>
      <c r="I783" s="23">
        <f t="shared" si="577"/>
        <v>130980684.18521371</v>
      </c>
      <c r="J783" s="23">
        <f t="shared" si="578"/>
        <v>846</v>
      </c>
      <c r="K783" s="19">
        <f t="shared" si="599"/>
        <v>67.996764172064303</v>
      </c>
      <c r="L783" s="16">
        <f t="shared" si="579"/>
        <v>32.567867391479567</v>
      </c>
      <c r="M783" s="23">
        <f>M782-IF($B783="B",(Percent_Rent_In_Elsies*2.49%/12 * H782)/K782,0)+IF($B783="D",N783,0)+IF(B783="D",AK782)+IF(B783="C",F782*90%)-(Y783-Y782)-IF($B783="A",Q782/K782) + IF($B783="A",Q782/K782)</f>
        <v>-13063470.014999244</v>
      </c>
      <c r="N783" s="23">
        <f t="shared" si="580"/>
        <v>0</v>
      </c>
      <c r="O783" s="22">
        <f t="shared" si="581"/>
        <v>0</v>
      </c>
      <c r="P783" s="22">
        <f t="shared" ref="P783:P846" si="612">IF(AG783 &gt; Retail_Freeze_Above, O782,0)</f>
        <v>0</v>
      </c>
      <c r="Q783" s="22">
        <f t="shared" ref="Q783:Q846" si="613">IF(AG783&lt;=Retail_Freeze_Above,O782,0)</f>
        <v>0</v>
      </c>
      <c r="R783" s="22">
        <f t="shared" si="582"/>
        <v>22930501.015035186</v>
      </c>
      <c r="S783" s="16">
        <f t="shared" si="572"/>
        <v>1642396.907726615</v>
      </c>
      <c r="T783" s="15">
        <f t="shared" si="583"/>
        <v>146761.7045554104</v>
      </c>
      <c r="U783" s="23">
        <f t="shared" si="600"/>
        <v>933204.5189112887</v>
      </c>
      <c r="V783" s="23">
        <f t="shared" si="601"/>
        <v>77575.18272865683</v>
      </c>
      <c r="W783" s="23">
        <f t="shared" ref="W783:W846" si="614">IF($B783="E",0,W782+IF(B783="D",V782,0)+IF($B783="A",G783))-IF($B783="D",N783)+IF($B783="A",Q782/K782)</f>
        <v>1258982.6181097464</v>
      </c>
      <c r="X783" s="23">
        <f t="shared" si="602"/>
        <v>22378032.506004196</v>
      </c>
      <c r="Y783" s="23">
        <f t="shared" si="584"/>
        <v>6798190.8745394349</v>
      </c>
      <c r="Z783" s="3">
        <f t="shared" si="585"/>
        <v>0</v>
      </c>
      <c r="AA783" s="23">
        <f t="shared" si="586"/>
        <v>29380413.540612392</v>
      </c>
      <c r="AB783" s="26">
        <f t="shared" si="603"/>
        <v>47762929.225906476</v>
      </c>
      <c r="AC783" s="23">
        <f t="shared" si="604"/>
        <v>52566140.225906476</v>
      </c>
      <c r="AD783" s="23">
        <f t="shared" si="610"/>
        <v>4803211</v>
      </c>
      <c r="AE783" s="24">
        <f t="shared" si="571"/>
        <v>47762929.225906476</v>
      </c>
      <c r="AF783" s="3">
        <f t="shared" si="605"/>
        <v>9314562.4910049569</v>
      </c>
      <c r="AG783" s="2">
        <f t="shared" si="587"/>
        <v>0</v>
      </c>
      <c r="AH783" s="2">
        <f t="shared" si="588"/>
        <v>39.105106952545768</v>
      </c>
      <c r="AI783" s="23">
        <f t="shared" si="611"/>
        <v>1426980750.5705321</v>
      </c>
      <c r="AJ783" s="23">
        <f t="shared" si="589"/>
        <v>20589.215046429734</v>
      </c>
      <c r="AK783" s="23">
        <f t="shared" si="590"/>
        <v>-782957.54695277952</v>
      </c>
      <c r="AL783" s="23">
        <f t="shared" si="568"/>
        <v>0</v>
      </c>
      <c r="AM783" s="23">
        <f t="shared" si="569"/>
        <v>0</v>
      </c>
      <c r="AN783" s="16">
        <f t="shared" si="606"/>
        <v>0</v>
      </c>
      <c r="AO783" s="23">
        <f t="shared" si="607"/>
        <v>0</v>
      </c>
      <c r="AP783" s="22">
        <f t="shared" si="608"/>
        <v>0</v>
      </c>
      <c r="AQ783" s="30">
        <f t="shared" si="591"/>
        <v>141674081.84019521</v>
      </c>
      <c r="AR783" s="28">
        <f t="shared" si="592"/>
        <v>6909467.0533790011</v>
      </c>
      <c r="AS783" s="25">
        <f t="shared" si="593"/>
        <v>98508359.821147516</v>
      </c>
      <c r="AT783" s="32">
        <f t="shared" si="594"/>
        <v>0</v>
      </c>
      <c r="AU783" s="23">
        <f t="shared" si="595"/>
        <v>0</v>
      </c>
      <c r="AV783" s="22">
        <f t="shared" si="596"/>
        <v>11536595.338351466</v>
      </c>
      <c r="AW783" s="31">
        <f t="shared" si="609"/>
        <v>141674081.84019521</v>
      </c>
      <c r="AX783"/>
      <c r="AY783"/>
      <c r="AZ783"/>
      <c r="BA783"/>
    </row>
    <row r="784" spans="1:53" s="21" customFormat="1" x14ac:dyDescent="0.25">
      <c r="A784" s="21">
        <f t="shared" si="570"/>
        <v>394</v>
      </c>
      <c r="B784" s="21" t="s">
        <v>9</v>
      </c>
      <c r="C784" s="27">
        <f t="shared" si="574"/>
        <v>0</v>
      </c>
      <c r="D784" s="27">
        <f t="shared" si="597"/>
        <v>0</v>
      </c>
      <c r="E784" s="27" t="b">
        <f t="shared" si="573"/>
        <v>0</v>
      </c>
      <c r="F784" s="29">
        <f t="shared" si="575"/>
        <v>0</v>
      </c>
      <c r="G784" s="27">
        <f t="shared" si="598"/>
        <v>0</v>
      </c>
      <c r="H784" s="22">
        <f t="shared" si="576"/>
        <v>4669436139.3648672</v>
      </c>
      <c r="I784" s="23">
        <f t="shared" si="577"/>
        <v>130980684.18521371</v>
      </c>
      <c r="J784" s="23">
        <f t="shared" si="578"/>
        <v>846</v>
      </c>
      <c r="K784" s="19">
        <f t="shared" si="599"/>
        <v>67.996764172064303</v>
      </c>
      <c r="L784" s="16">
        <f t="shared" si="579"/>
        <v>32.567867391479567</v>
      </c>
      <c r="M784" s="23">
        <f>M783-IF($B784="B",(Percent_Rent_In_Elsies*2.49%/12 * H783)/K783,0)+IF($B784="D",N784,0)+IF(B784="D",AK783)+IF(B784="C",F783*90%)-(Y784-Y783)-IF($B784="A",Q783/K783) + IF($B784="A",Q783/K783)</f>
        <v>-13846427.561952025</v>
      </c>
      <c r="N784" s="23">
        <f t="shared" si="580"/>
        <v>0</v>
      </c>
      <c r="O784" s="22">
        <f t="shared" si="581"/>
        <v>1126405.2805900334</v>
      </c>
      <c r="P784" s="22">
        <f t="shared" si="612"/>
        <v>0</v>
      </c>
      <c r="Q784" s="22">
        <f t="shared" si="613"/>
        <v>0</v>
      </c>
      <c r="R784" s="22">
        <f t="shared" si="582"/>
        <v>22930501.015035186</v>
      </c>
      <c r="S784" s="16">
        <f t="shared" si="572"/>
        <v>0</v>
      </c>
      <c r="T784" s="15">
        <f t="shared" si="583"/>
        <v>662753.331691992</v>
      </c>
      <c r="U784" s="23">
        <f t="shared" si="600"/>
        <v>933204.5189112887</v>
      </c>
      <c r="V784" s="23">
        <f t="shared" si="601"/>
        <v>0</v>
      </c>
      <c r="W784" s="23">
        <f t="shared" si="614"/>
        <v>1336557.8008384032</v>
      </c>
      <c r="X784" s="23">
        <f t="shared" si="602"/>
        <v>22378032.506004196</v>
      </c>
      <c r="Y784" s="23">
        <f t="shared" si="584"/>
        <v>6798190.8745394349</v>
      </c>
      <c r="Z784" s="3">
        <f t="shared" si="585"/>
        <v>0</v>
      </c>
      <c r="AA784" s="23">
        <f t="shared" si="586"/>
        <v>30163371.087565172</v>
      </c>
      <c r="AB784" s="26">
        <f t="shared" si="603"/>
        <v>47762929.225906469</v>
      </c>
      <c r="AC784" s="23">
        <f t="shared" si="604"/>
        <v>52566140.225906476</v>
      </c>
      <c r="AD784" s="23">
        <f t="shared" si="610"/>
        <v>4803211</v>
      </c>
      <c r="AE784" s="24">
        <f t="shared" si="571"/>
        <v>47762929.225906476</v>
      </c>
      <c r="AF784" s="3">
        <f t="shared" si="605"/>
        <v>0</v>
      </c>
      <c r="AG784" s="2">
        <f t="shared" si="587"/>
        <v>0</v>
      </c>
      <c r="AH784" s="2">
        <f t="shared" si="588"/>
        <v>39.105106952545768</v>
      </c>
      <c r="AI784" s="23">
        <f t="shared" si="611"/>
        <v>1465008307.4825935</v>
      </c>
      <c r="AJ784" s="23">
        <f t="shared" si="589"/>
        <v>20589.215046429734</v>
      </c>
      <c r="AK784" s="23">
        <f t="shared" si="590"/>
        <v>0</v>
      </c>
      <c r="AL784" s="23">
        <f t="shared" ref="AL784:AL847" si="615">IF($B784="B",AI784-AI779,0)</f>
        <v>0</v>
      </c>
      <c r="AM784" s="23">
        <f t="shared" si="569"/>
        <v>0</v>
      </c>
      <c r="AN784" s="16">
        <f t="shared" si="606"/>
        <v>0</v>
      </c>
      <c r="AO784" s="23">
        <f t="shared" si="607"/>
        <v>0</v>
      </c>
      <c r="AP784" s="22">
        <f t="shared" si="608"/>
        <v>0</v>
      </c>
      <c r="AQ784" s="30">
        <f t="shared" si="591"/>
        <v>141674081.84019521</v>
      </c>
      <c r="AR784" s="28">
        <f t="shared" si="592"/>
        <v>6909467.0533790011</v>
      </c>
      <c r="AS784" s="25">
        <f t="shared" si="593"/>
        <v>98508359.821147516</v>
      </c>
      <c r="AT784" s="32">
        <f t="shared" si="594"/>
        <v>0</v>
      </c>
      <c r="AU784" s="23">
        <f t="shared" si="595"/>
        <v>0</v>
      </c>
      <c r="AV784" s="22">
        <f t="shared" si="596"/>
        <v>11536595.338351466</v>
      </c>
      <c r="AW784" s="31">
        <f t="shared" si="609"/>
        <v>141674081.84019521</v>
      </c>
    </row>
    <row r="785" spans="1:53" x14ac:dyDescent="0.25">
      <c r="A785" s="21">
        <f t="shared" si="570"/>
        <v>394</v>
      </c>
      <c r="B785" s="21" t="s">
        <v>28</v>
      </c>
      <c r="C785" s="27">
        <f t="shared" si="574"/>
        <v>0</v>
      </c>
      <c r="D785" s="27">
        <f t="shared" si="597"/>
        <v>0</v>
      </c>
      <c r="E785" s="27" t="b">
        <f t="shared" si="573"/>
        <v>0</v>
      </c>
      <c r="F785" s="29">
        <f t="shared" si="575"/>
        <v>0</v>
      </c>
      <c r="G785" s="27">
        <f t="shared" si="598"/>
        <v>0</v>
      </c>
      <c r="H785" s="22">
        <f t="shared" si="576"/>
        <v>4669436139.3648672</v>
      </c>
      <c r="I785" s="23">
        <f t="shared" si="577"/>
        <v>130980684.18521371</v>
      </c>
      <c r="J785" s="23">
        <f t="shared" si="578"/>
        <v>846</v>
      </c>
      <c r="K785" s="19">
        <f t="shared" si="599"/>
        <v>67.996764172064303</v>
      </c>
      <c r="L785" s="16">
        <f t="shared" si="579"/>
        <v>32.567867391479567</v>
      </c>
      <c r="M785" s="23">
        <f>M784-IF($B785="B",(Percent_Rent_In_Elsies*2.49%/12 * H784)/K784,0)+IF($B785="D",N785,0)+IF(B785="D",AK784)+IF(B785="C",F784*90%)-(Y785-Y784)-IF($B785="A",Q784/K784) + IF($B785="A",Q784/K784)</f>
        <v>-13846427.561952025</v>
      </c>
      <c r="N785" s="23">
        <f t="shared" si="580"/>
        <v>0</v>
      </c>
      <c r="O785" s="22">
        <f t="shared" si="581"/>
        <v>0</v>
      </c>
      <c r="P785" s="22">
        <f t="shared" si="612"/>
        <v>1126405.2805900334</v>
      </c>
      <c r="Q785" s="22">
        <f t="shared" si="613"/>
        <v>0</v>
      </c>
      <c r="R785" s="22">
        <f t="shared" si="582"/>
        <v>22930501.015035186</v>
      </c>
      <c r="S785" s="16">
        <f t="shared" si="572"/>
        <v>0</v>
      </c>
      <c r="T785" s="15">
        <f t="shared" si="583"/>
        <v>0</v>
      </c>
      <c r="U785" s="23">
        <f t="shared" si="600"/>
        <v>933204.5189112887</v>
      </c>
      <c r="V785" s="23">
        <f t="shared" si="601"/>
        <v>0</v>
      </c>
      <c r="W785" s="23">
        <f t="shared" si="614"/>
        <v>0</v>
      </c>
      <c r="X785" s="23">
        <f t="shared" si="602"/>
        <v>22378032.506004196</v>
      </c>
      <c r="Y785" s="23">
        <f t="shared" si="584"/>
        <v>6798190.8745394349</v>
      </c>
      <c r="Z785" s="3">
        <f t="shared" si="585"/>
        <v>66827.890041920167</v>
      </c>
      <c r="AA785" s="23">
        <f t="shared" si="586"/>
        <v>31165789.438193973</v>
      </c>
      <c r="AB785" s="26">
        <f t="shared" si="603"/>
        <v>47762929.225906476</v>
      </c>
      <c r="AC785" s="23">
        <f t="shared" si="604"/>
        <v>52566140.225906476</v>
      </c>
      <c r="AD785" s="23">
        <f t="shared" si="610"/>
        <v>4803211</v>
      </c>
      <c r="AE785" s="24">
        <f t="shared" si="571"/>
        <v>47762929.225906476</v>
      </c>
      <c r="AF785" s="3">
        <f t="shared" si="605"/>
        <v>0</v>
      </c>
      <c r="AG785" s="2">
        <f t="shared" si="587"/>
        <v>8.6094723319261393E-2</v>
      </c>
      <c r="AH785" s="2">
        <f t="shared" si="588"/>
        <v>39.105106952545768</v>
      </c>
      <c r="AI785" s="23">
        <f t="shared" si="611"/>
        <v>1513694881.9036338</v>
      </c>
      <c r="AJ785" s="23">
        <f t="shared" si="589"/>
        <v>20589.215046429734</v>
      </c>
      <c r="AK785" s="23">
        <f t="shared" si="590"/>
        <v>0</v>
      </c>
      <c r="AL785" s="23">
        <f t="shared" si="615"/>
        <v>0</v>
      </c>
      <c r="AM785" s="23">
        <f t="shared" ref="AM785:AM848" si="616">IF($B785="B",50%*AL785*30%*AJ785,0)</f>
        <v>0</v>
      </c>
      <c r="AN785" s="16">
        <f t="shared" si="606"/>
        <v>0</v>
      </c>
      <c r="AO785" s="23">
        <f t="shared" si="607"/>
        <v>0</v>
      </c>
      <c r="AP785" s="22">
        <f t="shared" si="608"/>
        <v>0</v>
      </c>
      <c r="AQ785" s="30">
        <f t="shared" si="591"/>
        <v>141674081.84019521</v>
      </c>
      <c r="AR785" s="28">
        <f t="shared" si="592"/>
        <v>6909467.0533790011</v>
      </c>
      <c r="AS785" s="25">
        <f t="shared" si="593"/>
        <v>98508359.821147516</v>
      </c>
      <c r="AT785" s="32">
        <f t="shared" si="594"/>
        <v>133655.78008384033</v>
      </c>
      <c r="AU785" s="23">
        <f t="shared" si="595"/>
        <v>133655.78008384033</v>
      </c>
      <c r="AV785" s="22">
        <f t="shared" si="596"/>
        <v>12199348.670043457</v>
      </c>
      <c r="AW785" s="31">
        <f t="shared" si="609"/>
        <v>141674081.84019518</v>
      </c>
      <c r="AX785" s="21"/>
      <c r="AY785" s="21"/>
      <c r="AZ785" s="21"/>
      <c r="BA785" s="21"/>
    </row>
    <row r="786" spans="1:53" x14ac:dyDescent="0.25">
      <c r="A786">
        <f t="shared" si="570"/>
        <v>395</v>
      </c>
      <c r="B786" t="s">
        <v>6</v>
      </c>
      <c r="C786" s="27">
        <f t="shared" si="574"/>
        <v>1468849.2578859909</v>
      </c>
      <c r="D786" s="27">
        <f t="shared" si="597"/>
        <v>0</v>
      </c>
      <c r="E786" s="27" t="b">
        <f t="shared" si="573"/>
        <v>0</v>
      </c>
      <c r="F786" s="29">
        <f t="shared" si="575"/>
        <v>0</v>
      </c>
      <c r="G786" s="27">
        <f t="shared" si="598"/>
        <v>1468849.2578859909</v>
      </c>
      <c r="H786" s="22">
        <f t="shared" si="576"/>
        <v>5433593289.2050591</v>
      </c>
      <c r="I786" s="23">
        <f t="shared" si="577"/>
        <v>131019453.02754577</v>
      </c>
      <c r="J786" s="23">
        <f t="shared" si="578"/>
        <v>876</v>
      </c>
      <c r="K786" s="19">
        <f t="shared" si="599"/>
        <v>78.971447546050399</v>
      </c>
      <c r="L786" s="16">
        <f t="shared" si="579"/>
        <v>37.887364428002471</v>
      </c>
      <c r="M786" s="23">
        <f>M785-IF($B786="B",(Percent_Rent_In_Elsies*2.49%/12 * H785)/K785,0)+IF($B786="D",N786,0)+IF(B786="D",AK785)+IF(B786="C",F785*90%)-(Y786-Y785)-IF($B786="A",Q785/K785) + IF($B786="A",Q785/K785)</f>
        <v>-13846427.561952025</v>
      </c>
      <c r="N786" s="23">
        <f t="shared" si="580"/>
        <v>0</v>
      </c>
      <c r="O786" s="22">
        <f t="shared" si="581"/>
        <v>0</v>
      </c>
      <c r="P786" s="22">
        <f t="shared" si="612"/>
        <v>0</v>
      </c>
      <c r="Q786" s="22">
        <f t="shared" si="613"/>
        <v>0</v>
      </c>
      <c r="R786" s="22">
        <f t="shared" si="582"/>
        <v>22930501.015035186</v>
      </c>
      <c r="S786" s="16">
        <f t="shared" si="572"/>
        <v>0</v>
      </c>
      <c r="T786" s="15">
        <f t="shared" si="583"/>
        <v>0</v>
      </c>
      <c r="U786" s="23">
        <f t="shared" si="600"/>
        <v>933204.5189112887</v>
      </c>
      <c r="V786" s="23">
        <f t="shared" si="601"/>
        <v>0</v>
      </c>
      <c r="W786" s="23">
        <f t="shared" si="614"/>
        <v>1468849.2578859909</v>
      </c>
      <c r="X786" s="23">
        <f t="shared" si="602"/>
        <v>22712171.956213795</v>
      </c>
      <c r="Y786" s="23">
        <f t="shared" si="584"/>
        <v>6798190.8745394349</v>
      </c>
      <c r="Z786" s="3">
        <f t="shared" si="585"/>
        <v>0</v>
      </c>
      <c r="AA786" s="23">
        <f t="shared" si="586"/>
        <v>31165789.438193973</v>
      </c>
      <c r="AB786" s="26">
        <f t="shared" si="603"/>
        <v>49231778.483792454</v>
      </c>
      <c r="AC786" s="23">
        <f t="shared" si="604"/>
        <v>54034989.483792469</v>
      </c>
      <c r="AD786" s="23">
        <f t="shared" si="610"/>
        <v>4803211</v>
      </c>
      <c r="AE786" s="24">
        <f t="shared" si="571"/>
        <v>49231778.483792469</v>
      </c>
      <c r="AF786" s="3">
        <f t="shared" si="605"/>
        <v>0</v>
      </c>
      <c r="AG786" s="2">
        <f t="shared" si="587"/>
        <v>0</v>
      </c>
      <c r="AH786" s="2">
        <f t="shared" si="588"/>
        <v>44.147040440506089</v>
      </c>
      <c r="AI786" s="23">
        <f t="shared" si="611"/>
        <v>1758005361.3211324</v>
      </c>
      <c r="AJ786" s="23">
        <f t="shared" si="589"/>
        <v>17727.926275931852</v>
      </c>
      <c r="AK786" s="23">
        <f t="shared" si="590"/>
        <v>0</v>
      </c>
      <c r="AL786" s="23">
        <f t="shared" si="615"/>
        <v>0</v>
      </c>
      <c r="AM786" s="23">
        <f t="shared" si="616"/>
        <v>0</v>
      </c>
      <c r="AN786" s="16">
        <f t="shared" si="606"/>
        <v>0</v>
      </c>
      <c r="AO786" s="23">
        <f t="shared" si="607"/>
        <v>0</v>
      </c>
      <c r="AP786" s="22">
        <f t="shared" si="608"/>
        <v>0</v>
      </c>
      <c r="AQ786" s="30">
        <f t="shared" si="591"/>
        <v>142016525.81749117</v>
      </c>
      <c r="AR786" s="28">
        <f t="shared" si="592"/>
        <v>6909467.0533790011</v>
      </c>
      <c r="AS786" s="25">
        <f t="shared" si="593"/>
        <v>99977209.079033509</v>
      </c>
      <c r="AT786" s="32">
        <f t="shared" si="594"/>
        <v>0</v>
      </c>
      <c r="AU786" s="23">
        <f t="shared" si="595"/>
        <v>0</v>
      </c>
      <c r="AV786" s="22">
        <f t="shared" si="596"/>
        <v>12199348.670043457</v>
      </c>
      <c r="AW786" s="31">
        <f t="shared" si="609"/>
        <v>142016525.81749114</v>
      </c>
    </row>
    <row r="787" spans="1:53" x14ac:dyDescent="0.25">
      <c r="A787">
        <f t="shared" si="570"/>
        <v>395</v>
      </c>
      <c r="B787" t="s">
        <v>7</v>
      </c>
      <c r="C787" s="27">
        <f t="shared" si="574"/>
        <v>0</v>
      </c>
      <c r="D787" s="27">
        <f t="shared" si="597"/>
        <v>6909467.0533790011</v>
      </c>
      <c r="E787" s="27" t="b">
        <f t="shared" si="573"/>
        <v>0</v>
      </c>
      <c r="F787" s="29">
        <f t="shared" si="575"/>
        <v>87493.230377344968</v>
      </c>
      <c r="G787" s="27">
        <f t="shared" si="598"/>
        <v>0</v>
      </c>
      <c r="H787" s="22">
        <f t="shared" si="576"/>
        <v>5440502756.2584381</v>
      </c>
      <c r="I787" s="23">
        <f t="shared" si="577"/>
        <v>131201821.66568393</v>
      </c>
      <c r="J787" s="23">
        <f t="shared" si="578"/>
        <v>876</v>
      </c>
      <c r="K787" s="19">
        <f t="shared" si="599"/>
        <v>78.971447546050399</v>
      </c>
      <c r="L787" s="16">
        <f t="shared" si="579"/>
        <v>37.887364428002471</v>
      </c>
      <c r="M787" s="23">
        <f>M786-IF($B787="B",(Percent_Rent_In_Elsies*2.49%/12 * H786)/K786,0)+IF($B787="D",N787,0)+IF(B787="D",AK786)+IF(B787="C",F786*90%)-(Y787-Y786)-IF($B787="A",Q786/K786) + IF($B787="A",Q786/K786)</f>
        <v>-14019179.471513655</v>
      </c>
      <c r="N787" s="23">
        <f t="shared" si="580"/>
        <v>0</v>
      </c>
      <c r="O787" s="22">
        <f t="shared" si="581"/>
        <v>0</v>
      </c>
      <c r="P787" s="22">
        <f t="shared" si="612"/>
        <v>0</v>
      </c>
      <c r="Q787" s="22">
        <f t="shared" si="613"/>
        <v>0</v>
      </c>
      <c r="R787" s="22">
        <f t="shared" si="582"/>
        <v>21051100.495901663</v>
      </c>
      <c r="S787" s="16">
        <f t="shared" si="572"/>
        <v>1910875.0845862655</v>
      </c>
      <c r="T787" s="15">
        <f t="shared" si="583"/>
        <v>179405.02308063884</v>
      </c>
      <c r="U787" s="23">
        <f t="shared" si="600"/>
        <v>855437.47566868132</v>
      </c>
      <c r="V787" s="23">
        <f t="shared" si="601"/>
        <v>77767.043242607397</v>
      </c>
      <c r="W787" s="23">
        <f t="shared" si="614"/>
        <v>1468849.2578859909</v>
      </c>
      <c r="X787" s="23">
        <f t="shared" si="602"/>
        <v>22712171.956213795</v>
      </c>
      <c r="Y787" s="23">
        <f t="shared" si="584"/>
        <v>6899558.0847859997</v>
      </c>
      <c r="Z787" s="3">
        <f t="shared" si="585"/>
        <v>0</v>
      </c>
      <c r="AA787" s="23">
        <f t="shared" si="586"/>
        <v>31165789.438193973</v>
      </c>
      <c r="AB787" s="26">
        <f t="shared" si="603"/>
        <v>49231778.483792447</v>
      </c>
      <c r="AC787" s="23">
        <f t="shared" si="604"/>
        <v>54034989.483792469</v>
      </c>
      <c r="AD787" s="23">
        <f t="shared" si="610"/>
        <v>4803211</v>
      </c>
      <c r="AE787" s="24">
        <f t="shared" si="571"/>
        <v>49231778.483792469</v>
      </c>
      <c r="AF787" s="3">
        <f t="shared" si="605"/>
        <v>0</v>
      </c>
      <c r="AG787" s="2">
        <f t="shared" si="587"/>
        <v>0</v>
      </c>
      <c r="AH787" s="2">
        <f t="shared" si="588"/>
        <v>44.20317870945491</v>
      </c>
      <c r="AI787" s="23">
        <f t="shared" si="611"/>
        <v>1758005361.3211324</v>
      </c>
      <c r="AJ787" s="23">
        <f t="shared" si="589"/>
        <v>17727.926275931852</v>
      </c>
      <c r="AK787" s="23">
        <f t="shared" si="590"/>
        <v>0</v>
      </c>
      <c r="AL787" s="23">
        <f t="shared" si="615"/>
        <v>331024610.75060034</v>
      </c>
      <c r="AM787" s="23">
        <f t="shared" si="616"/>
        <v>880256984235.85217</v>
      </c>
      <c r="AN787" s="16">
        <f t="shared" si="606"/>
        <v>629491.30905487319</v>
      </c>
      <c r="AO787" s="23">
        <f t="shared" si="607"/>
        <v>71384.699315065169</v>
      </c>
      <c r="AP787" s="22">
        <f t="shared" si="608"/>
        <v>5637353.0375502491</v>
      </c>
      <c r="AQ787" s="30">
        <f t="shared" si="591"/>
        <v>160363661.03368485</v>
      </c>
      <c r="AR787" s="28">
        <f t="shared" si="592"/>
        <v>12498902.590110075</v>
      </c>
      <c r="AS787" s="25">
        <f t="shared" si="593"/>
        <v>106886676.13241251</v>
      </c>
      <c r="AT787" s="32">
        <f t="shared" si="594"/>
        <v>0</v>
      </c>
      <c r="AU787" s="23">
        <f t="shared" si="595"/>
        <v>0</v>
      </c>
      <c r="AV787" s="22">
        <f t="shared" si="596"/>
        <v>12199348.670043457</v>
      </c>
      <c r="AW787" s="31">
        <f t="shared" si="609"/>
        <v>160363661.03368485</v>
      </c>
    </row>
    <row r="788" spans="1:53" s="21" customFormat="1" x14ac:dyDescent="0.25">
      <c r="A788">
        <f t="shared" si="570"/>
        <v>395</v>
      </c>
      <c r="B788" t="s">
        <v>8</v>
      </c>
      <c r="C788" s="27">
        <f t="shared" si="574"/>
        <v>0</v>
      </c>
      <c r="D788" s="27">
        <f t="shared" si="597"/>
        <v>0</v>
      </c>
      <c r="E788" s="27" t="b">
        <f t="shared" si="573"/>
        <v>0</v>
      </c>
      <c r="F788" s="29">
        <f t="shared" si="575"/>
        <v>0</v>
      </c>
      <c r="G788" s="27">
        <f t="shared" si="598"/>
        <v>0</v>
      </c>
      <c r="H788" s="22">
        <f t="shared" si="576"/>
        <v>5440502756.2584381</v>
      </c>
      <c r="I788" s="23">
        <f t="shared" si="577"/>
        <v>131201821.66568393</v>
      </c>
      <c r="J788" s="23">
        <f t="shared" si="578"/>
        <v>876</v>
      </c>
      <c r="K788" s="19">
        <f t="shared" si="599"/>
        <v>78.971447546050399</v>
      </c>
      <c r="L788" s="16">
        <f t="shared" si="579"/>
        <v>37.887364428002471</v>
      </c>
      <c r="M788" s="23">
        <f>M787-IF($B788="B",(Percent_Rent_In_Elsies*2.49%/12 * H787)/K787,0)+IF($B788="D",N788,0)+IF(B788="D",AK787)+IF(B788="C",F787*90%)-(Y788-Y787)-IF($B788="A",Q787/K787) + IF($B788="A",Q787/K787)</f>
        <v>-14417266.931131067</v>
      </c>
      <c r="N788" s="23">
        <f t="shared" si="580"/>
        <v>0</v>
      </c>
      <c r="O788" s="22">
        <f t="shared" si="581"/>
        <v>0</v>
      </c>
      <c r="P788" s="22">
        <f t="shared" si="612"/>
        <v>0</v>
      </c>
      <c r="Q788" s="22">
        <f t="shared" si="613"/>
        <v>0</v>
      </c>
      <c r="R788" s="22">
        <f t="shared" si="582"/>
        <v>26688453.533451911</v>
      </c>
      <c r="S788" s="16">
        <f t="shared" si="572"/>
        <v>1910875.0845862655</v>
      </c>
      <c r="T788" s="15">
        <f t="shared" si="583"/>
        <v>179405.02308063884</v>
      </c>
      <c r="U788" s="23">
        <f t="shared" si="600"/>
        <v>935571.49802148098</v>
      </c>
      <c r="V788" s="23">
        <f t="shared" si="601"/>
        <v>77767.043242607397</v>
      </c>
      <c r="W788" s="23">
        <f t="shared" si="614"/>
        <v>1468849.2578859909</v>
      </c>
      <c r="X788" s="23">
        <f t="shared" si="602"/>
        <v>22712171.956213795</v>
      </c>
      <c r="Y788" s="23">
        <f t="shared" si="584"/>
        <v>7376389.4517430216</v>
      </c>
      <c r="Z788" s="3">
        <f t="shared" si="585"/>
        <v>0</v>
      </c>
      <c r="AA788" s="23">
        <f t="shared" si="586"/>
        <v>31165789.438193973</v>
      </c>
      <c r="AB788" s="26">
        <f t="shared" si="603"/>
        <v>49319271.7141698</v>
      </c>
      <c r="AC788" s="23">
        <f t="shared" si="604"/>
        <v>54122482.714169815</v>
      </c>
      <c r="AD788" s="23">
        <f t="shared" si="610"/>
        <v>4803211</v>
      </c>
      <c r="AE788" s="24">
        <f t="shared" si="571"/>
        <v>49319271.714169815</v>
      </c>
      <c r="AF788" s="3">
        <f t="shared" si="605"/>
        <v>8294905.0250827409</v>
      </c>
      <c r="AG788" s="2">
        <f t="shared" si="587"/>
        <v>0</v>
      </c>
      <c r="AH788" s="2">
        <f t="shared" si="588"/>
        <v>44.124761515449059</v>
      </c>
      <c r="AI788" s="23">
        <f t="shared" si="611"/>
        <v>1758005361.3211324</v>
      </c>
      <c r="AJ788" s="23">
        <f t="shared" si="589"/>
        <v>17727.926275931852</v>
      </c>
      <c r="AK788" s="23">
        <f t="shared" si="590"/>
        <v>-847310.29254404712</v>
      </c>
      <c r="AL788" s="23">
        <f t="shared" si="615"/>
        <v>0</v>
      </c>
      <c r="AM788" s="23">
        <f t="shared" si="616"/>
        <v>0</v>
      </c>
      <c r="AN788" s="16">
        <f t="shared" si="606"/>
        <v>0</v>
      </c>
      <c r="AO788" s="23">
        <f t="shared" si="607"/>
        <v>0</v>
      </c>
      <c r="AP788" s="22">
        <f t="shared" si="608"/>
        <v>0</v>
      </c>
      <c r="AQ788" s="30">
        <f t="shared" si="591"/>
        <v>155915173.40804312</v>
      </c>
      <c r="AR788" s="28">
        <f t="shared" si="592"/>
        <v>8050414.9644683385</v>
      </c>
      <c r="AS788" s="25">
        <f t="shared" si="593"/>
        <v>106886676.13241251</v>
      </c>
      <c r="AT788" s="32">
        <f t="shared" si="594"/>
        <v>0</v>
      </c>
      <c r="AU788" s="23">
        <f t="shared" si="595"/>
        <v>0</v>
      </c>
      <c r="AV788" s="22">
        <f t="shared" si="596"/>
        <v>12199348.670043457</v>
      </c>
      <c r="AW788" s="31">
        <f t="shared" si="609"/>
        <v>155915173.40804312</v>
      </c>
      <c r="AX788"/>
      <c r="AY788"/>
      <c r="AZ788"/>
      <c r="BA788"/>
    </row>
    <row r="789" spans="1:53" s="21" customFormat="1" x14ac:dyDescent="0.25">
      <c r="A789">
        <f t="shared" si="570"/>
        <v>395</v>
      </c>
      <c r="B789" t="s">
        <v>9</v>
      </c>
      <c r="C789" s="27">
        <f t="shared" si="574"/>
        <v>0</v>
      </c>
      <c r="D789" s="27">
        <f t="shared" si="597"/>
        <v>0</v>
      </c>
      <c r="E789" s="27" t="b">
        <f t="shared" si="573"/>
        <v>0</v>
      </c>
      <c r="F789" s="29">
        <f t="shared" si="575"/>
        <v>0</v>
      </c>
      <c r="G789" s="27">
        <f t="shared" si="598"/>
        <v>0</v>
      </c>
      <c r="H789" s="22">
        <f t="shared" si="576"/>
        <v>5440502756.2584381</v>
      </c>
      <c r="I789" s="23">
        <f t="shared" si="577"/>
        <v>131201821.66568393</v>
      </c>
      <c r="J789" s="23">
        <f t="shared" si="578"/>
        <v>876</v>
      </c>
      <c r="K789" s="19">
        <f t="shared" si="599"/>
        <v>78.971447546050399</v>
      </c>
      <c r="L789" s="16">
        <f t="shared" si="579"/>
        <v>37.887364428002471</v>
      </c>
      <c r="M789" s="23">
        <f>M788-IF($B789="B",(Percent_Rent_In_Elsies*2.49%/12 * H788)/K788,0)+IF($B789="D",N789,0)+IF(B789="D",AK788)+IF(B789="C",F788*90%)-(Y789-Y788)-IF($B789="A",Q788/K788) + IF($B789="A",Q788/K788)</f>
        <v>-15264577.223675113</v>
      </c>
      <c r="N789" s="23">
        <f t="shared" si="580"/>
        <v>0</v>
      </c>
      <c r="O789" s="22">
        <f t="shared" si="581"/>
        <v>1314282.4462376037</v>
      </c>
      <c r="P789" s="22">
        <f t="shared" si="612"/>
        <v>0</v>
      </c>
      <c r="Q789" s="22">
        <f t="shared" si="613"/>
        <v>0</v>
      </c>
      <c r="R789" s="22">
        <f t="shared" si="582"/>
        <v>26688453.533451911</v>
      </c>
      <c r="S789" s="16">
        <f t="shared" si="572"/>
        <v>0</v>
      </c>
      <c r="T789" s="15">
        <f t="shared" si="583"/>
        <v>775997.66142930067</v>
      </c>
      <c r="U789" s="23">
        <f t="shared" si="600"/>
        <v>935571.49802148098</v>
      </c>
      <c r="V789" s="23">
        <f t="shared" si="601"/>
        <v>0</v>
      </c>
      <c r="W789" s="23">
        <f t="shared" si="614"/>
        <v>1546616.3011285984</v>
      </c>
      <c r="X789" s="23">
        <f t="shared" si="602"/>
        <v>22712171.956213795</v>
      </c>
      <c r="Y789" s="23">
        <f t="shared" si="584"/>
        <v>7376389.4517430216</v>
      </c>
      <c r="Z789" s="3">
        <f t="shared" si="585"/>
        <v>0</v>
      </c>
      <c r="AA789" s="23">
        <f t="shared" si="586"/>
        <v>32013099.730738021</v>
      </c>
      <c r="AB789" s="26">
        <f t="shared" si="603"/>
        <v>49319271.7141698</v>
      </c>
      <c r="AC789" s="23">
        <f t="shared" si="604"/>
        <v>54122482.714169815</v>
      </c>
      <c r="AD789" s="23">
        <f t="shared" si="610"/>
        <v>4803211</v>
      </c>
      <c r="AE789" s="24">
        <f t="shared" si="571"/>
        <v>49319271.714169815</v>
      </c>
      <c r="AF789" s="3">
        <f t="shared" si="605"/>
        <v>0</v>
      </c>
      <c r="AG789" s="2">
        <f t="shared" si="587"/>
        <v>0</v>
      </c>
      <c r="AH789" s="2">
        <f t="shared" si="588"/>
        <v>44.124761515449059</v>
      </c>
      <c r="AI789" s="23">
        <f t="shared" si="611"/>
        <v>1805800590.123183</v>
      </c>
      <c r="AJ789" s="23">
        <f t="shared" si="589"/>
        <v>17727.926275931852</v>
      </c>
      <c r="AK789" s="23">
        <f t="shared" si="590"/>
        <v>0</v>
      </c>
      <c r="AL789" s="23">
        <f t="shared" si="615"/>
        <v>0</v>
      </c>
      <c r="AM789" s="23">
        <f t="shared" si="616"/>
        <v>0</v>
      </c>
      <c r="AN789" s="16">
        <f t="shared" si="606"/>
        <v>0</v>
      </c>
      <c r="AO789" s="23">
        <f t="shared" si="607"/>
        <v>0</v>
      </c>
      <c r="AP789" s="22">
        <f t="shared" si="608"/>
        <v>0</v>
      </c>
      <c r="AQ789" s="30">
        <f t="shared" si="591"/>
        <v>155915173.40804312</v>
      </c>
      <c r="AR789" s="28">
        <f t="shared" si="592"/>
        <v>8050414.9644683385</v>
      </c>
      <c r="AS789" s="25">
        <f t="shared" si="593"/>
        <v>106886676.13241251</v>
      </c>
      <c r="AT789" s="32">
        <f t="shared" si="594"/>
        <v>0</v>
      </c>
      <c r="AU789" s="23">
        <f t="shared" si="595"/>
        <v>0</v>
      </c>
      <c r="AV789" s="22">
        <f t="shared" si="596"/>
        <v>12199348.670043457</v>
      </c>
      <c r="AW789" s="31">
        <f t="shared" si="609"/>
        <v>155915173.40804312</v>
      </c>
      <c r="AX789"/>
      <c r="AY789"/>
      <c r="AZ789"/>
      <c r="BA789"/>
    </row>
    <row r="790" spans="1:53" x14ac:dyDescent="0.25">
      <c r="A790" s="21">
        <f t="shared" si="570"/>
        <v>395</v>
      </c>
      <c r="B790" s="21" t="s">
        <v>28</v>
      </c>
      <c r="C790" s="27">
        <f t="shared" si="574"/>
        <v>0</v>
      </c>
      <c r="D790" s="27">
        <f t="shared" si="597"/>
        <v>0</v>
      </c>
      <c r="E790" s="27" t="b">
        <f t="shared" si="573"/>
        <v>0</v>
      </c>
      <c r="F790" s="29">
        <f t="shared" si="575"/>
        <v>0</v>
      </c>
      <c r="G790" s="27">
        <f t="shared" si="598"/>
        <v>0</v>
      </c>
      <c r="H790" s="22">
        <f t="shared" si="576"/>
        <v>5440502756.2584381</v>
      </c>
      <c r="I790" s="23">
        <f t="shared" si="577"/>
        <v>131201821.66568393</v>
      </c>
      <c r="J790" s="23">
        <f t="shared" si="578"/>
        <v>876</v>
      </c>
      <c r="K790" s="19">
        <f t="shared" si="599"/>
        <v>78.971447546050399</v>
      </c>
      <c r="L790" s="16">
        <f t="shared" si="579"/>
        <v>37.887364428002471</v>
      </c>
      <c r="M790" s="23">
        <f>M789-IF($B790="B",(Percent_Rent_In_Elsies*2.49%/12 * H789)/K789,0)+IF($B790="D",N790,0)+IF(B790="D",AK789)+IF(B790="C",F789*90%)-(Y790-Y789)-IF($B790="A",Q789/K789) + IF($B790="A",Q789/K789)</f>
        <v>-15264577.223675113</v>
      </c>
      <c r="N790" s="23">
        <f t="shared" si="580"/>
        <v>0</v>
      </c>
      <c r="O790" s="22">
        <f t="shared" si="581"/>
        <v>0</v>
      </c>
      <c r="P790" s="22">
        <f t="shared" si="612"/>
        <v>1314282.4462376037</v>
      </c>
      <c r="Q790" s="22">
        <f t="shared" si="613"/>
        <v>0</v>
      </c>
      <c r="R790" s="22">
        <f t="shared" si="582"/>
        <v>26688453.533451911</v>
      </c>
      <c r="S790" s="16">
        <f t="shared" si="572"/>
        <v>0</v>
      </c>
      <c r="T790" s="15">
        <f t="shared" si="583"/>
        <v>0</v>
      </c>
      <c r="U790" s="23">
        <f t="shared" si="600"/>
        <v>935571.49802148098</v>
      </c>
      <c r="V790" s="23">
        <f t="shared" si="601"/>
        <v>0</v>
      </c>
      <c r="W790" s="23">
        <f t="shared" si="614"/>
        <v>0</v>
      </c>
      <c r="X790" s="23">
        <f t="shared" si="602"/>
        <v>22712171.956213795</v>
      </c>
      <c r="Y790" s="23">
        <f t="shared" si="584"/>
        <v>7376389.4517430216</v>
      </c>
      <c r="Z790" s="3">
        <f t="shared" si="585"/>
        <v>77330.815056429929</v>
      </c>
      <c r="AA790" s="23">
        <f t="shared" si="586"/>
        <v>33173061.956584468</v>
      </c>
      <c r="AB790" s="26">
        <f t="shared" si="603"/>
        <v>49319271.714169785</v>
      </c>
      <c r="AC790" s="23">
        <f t="shared" si="604"/>
        <v>54122482.714169815</v>
      </c>
      <c r="AD790" s="23">
        <f t="shared" si="610"/>
        <v>4803211</v>
      </c>
      <c r="AE790" s="24">
        <f t="shared" si="571"/>
        <v>49319271.714169815</v>
      </c>
      <c r="AF790" s="3">
        <f t="shared" si="605"/>
        <v>0</v>
      </c>
      <c r="AG790" s="2">
        <f t="shared" si="587"/>
        <v>0.11187226108931883</v>
      </c>
      <c r="AH790" s="2">
        <f t="shared" si="588"/>
        <v>44.124761515449059</v>
      </c>
      <c r="AI790" s="23">
        <f t="shared" si="611"/>
        <v>1871231944.4616349</v>
      </c>
      <c r="AJ790" s="23">
        <f t="shared" si="589"/>
        <v>17727.926275931852</v>
      </c>
      <c r="AK790" s="23">
        <f t="shared" si="590"/>
        <v>0</v>
      </c>
      <c r="AL790" s="23">
        <f t="shared" si="615"/>
        <v>0</v>
      </c>
      <c r="AM790" s="23">
        <f t="shared" si="616"/>
        <v>0</v>
      </c>
      <c r="AN790" s="16">
        <f t="shared" si="606"/>
        <v>0</v>
      </c>
      <c r="AO790" s="23">
        <f t="shared" si="607"/>
        <v>0</v>
      </c>
      <c r="AP790" s="22">
        <f t="shared" si="608"/>
        <v>0</v>
      </c>
      <c r="AQ790" s="30">
        <f t="shared" si="591"/>
        <v>155915173.40804312</v>
      </c>
      <c r="AR790" s="28">
        <f t="shared" si="592"/>
        <v>8050414.9644683385</v>
      </c>
      <c r="AS790" s="25">
        <f t="shared" si="593"/>
        <v>106886676.13241251</v>
      </c>
      <c r="AT790" s="32">
        <f t="shared" si="594"/>
        <v>154661.63011285986</v>
      </c>
      <c r="AU790" s="23">
        <f t="shared" si="595"/>
        <v>154661.63011285986</v>
      </c>
      <c r="AV790" s="22">
        <f t="shared" si="596"/>
        <v>12975346.331472758</v>
      </c>
      <c r="AW790" s="31">
        <f t="shared" si="609"/>
        <v>155915173.40804312</v>
      </c>
    </row>
    <row r="791" spans="1:53" x14ac:dyDescent="0.25">
      <c r="A791">
        <f t="shared" si="570"/>
        <v>396</v>
      </c>
      <c r="B791" t="s">
        <v>6</v>
      </c>
      <c r="C791" s="27">
        <f t="shared" si="574"/>
        <v>1732894.1667590942</v>
      </c>
      <c r="D791" s="27">
        <f t="shared" si="597"/>
        <v>0</v>
      </c>
      <c r="E791" s="27" t="b">
        <f t="shared" si="573"/>
        <v>0</v>
      </c>
      <c r="F791" s="29">
        <f t="shared" si="575"/>
        <v>0</v>
      </c>
      <c r="G791" s="27">
        <f t="shared" si="598"/>
        <v>1732894.1667590942</v>
      </c>
      <c r="H791" s="22">
        <f t="shared" si="576"/>
        <v>6330867135.0214348</v>
      </c>
      <c r="I791" s="23">
        <f t="shared" si="577"/>
        <v>131241137.95933674</v>
      </c>
      <c r="J791" s="23">
        <f t="shared" si="578"/>
        <v>906</v>
      </c>
      <c r="K791" s="19">
        <f t="shared" si="599"/>
        <v>91.717445726347975</v>
      </c>
      <c r="L791" s="16">
        <f t="shared" si="579"/>
        <v>44.075725501013665</v>
      </c>
      <c r="M791" s="23">
        <f>M790-IF($B791="B",(Percent_Rent_In_Elsies*2.49%/12 * H790)/K790,0)+IF($B791="D",N791,0)+IF(B791="D",AK790)+IF(B791="C",F790*90%)-(Y791-Y790)-IF($B791="A",Q790/K790) + IF($B791="A",Q790/K790)</f>
        <v>-15264577.223675113</v>
      </c>
      <c r="N791" s="23">
        <f t="shared" si="580"/>
        <v>0</v>
      </c>
      <c r="O791" s="22">
        <f t="shared" si="581"/>
        <v>0</v>
      </c>
      <c r="P791" s="22">
        <f t="shared" si="612"/>
        <v>0</v>
      </c>
      <c r="Q791" s="22">
        <f t="shared" si="613"/>
        <v>0</v>
      </c>
      <c r="R791" s="22">
        <f t="shared" si="582"/>
        <v>26688453.533451911</v>
      </c>
      <c r="S791" s="16">
        <f t="shared" si="572"/>
        <v>0</v>
      </c>
      <c r="T791" s="15">
        <f t="shared" si="583"/>
        <v>0</v>
      </c>
      <c r="U791" s="23">
        <f t="shared" si="600"/>
        <v>935571.49802148098</v>
      </c>
      <c r="V791" s="23">
        <f t="shared" si="601"/>
        <v>0</v>
      </c>
      <c r="W791" s="23">
        <f t="shared" si="614"/>
        <v>1732894.1667590942</v>
      </c>
      <c r="X791" s="23">
        <f t="shared" si="602"/>
        <v>23098826.031495944</v>
      </c>
      <c r="Y791" s="23">
        <f t="shared" si="584"/>
        <v>7376389.4517430216</v>
      </c>
      <c r="Z791" s="3">
        <f t="shared" si="585"/>
        <v>0</v>
      </c>
      <c r="AA791" s="23">
        <f t="shared" si="586"/>
        <v>33173061.956584468</v>
      </c>
      <c r="AB791" s="26">
        <f t="shared" si="603"/>
        <v>51052165.880928889</v>
      </c>
      <c r="AC791" s="23">
        <f t="shared" si="604"/>
        <v>55855376.880928911</v>
      </c>
      <c r="AD791" s="23">
        <f t="shared" si="610"/>
        <v>4803211</v>
      </c>
      <c r="AE791" s="24">
        <f t="shared" si="571"/>
        <v>51052165.880928911</v>
      </c>
      <c r="AF791" s="3">
        <f t="shared" si="605"/>
        <v>0</v>
      </c>
      <c r="AG791" s="2">
        <f t="shared" si="587"/>
        <v>0</v>
      </c>
      <c r="AH791" s="2">
        <f t="shared" si="588"/>
        <v>49.603122811965939</v>
      </c>
      <c r="AI791" s="23">
        <f t="shared" si="611"/>
        <v>2173248935.4141521</v>
      </c>
      <c r="AJ791" s="23">
        <f t="shared" si="589"/>
        <v>15264.271577918771</v>
      </c>
      <c r="AK791" s="23">
        <f t="shared" si="590"/>
        <v>0</v>
      </c>
      <c r="AL791" s="23">
        <f t="shared" si="615"/>
        <v>0</v>
      </c>
      <c r="AM791" s="23">
        <f t="shared" si="616"/>
        <v>0</v>
      </c>
      <c r="AN791" s="16">
        <f t="shared" si="606"/>
        <v>0</v>
      </c>
      <c r="AO791" s="23">
        <f t="shared" si="607"/>
        <v>0</v>
      </c>
      <c r="AP791" s="22">
        <f t="shared" si="608"/>
        <v>0</v>
      </c>
      <c r="AQ791" s="30">
        <f t="shared" si="591"/>
        <v>156333785.1285646</v>
      </c>
      <c r="AR791" s="28">
        <f t="shared" si="592"/>
        <v>8050414.9644683385</v>
      </c>
      <c r="AS791" s="25">
        <f t="shared" si="593"/>
        <v>108619570.2991716</v>
      </c>
      <c r="AT791" s="32">
        <f t="shared" si="594"/>
        <v>0</v>
      </c>
      <c r="AU791" s="23">
        <f t="shared" si="595"/>
        <v>0</v>
      </c>
      <c r="AV791" s="22">
        <f t="shared" si="596"/>
        <v>12975346.331472758</v>
      </c>
      <c r="AW791" s="31">
        <f t="shared" si="609"/>
        <v>156333785.1285646</v>
      </c>
    </row>
    <row r="792" spans="1:53" x14ac:dyDescent="0.25">
      <c r="A792">
        <f t="shared" si="570"/>
        <v>396</v>
      </c>
      <c r="B792" t="s">
        <v>7</v>
      </c>
      <c r="C792" s="27">
        <f t="shared" si="574"/>
        <v>0</v>
      </c>
      <c r="D792" s="27">
        <f t="shared" si="597"/>
        <v>8050414.9644683385</v>
      </c>
      <c r="E792" s="27" t="b">
        <f t="shared" si="573"/>
        <v>0</v>
      </c>
      <c r="F792" s="29">
        <f t="shared" si="575"/>
        <v>87774.085951847097</v>
      </c>
      <c r="G792" s="27">
        <f t="shared" si="598"/>
        <v>0</v>
      </c>
      <c r="H792" s="22">
        <f t="shared" si="576"/>
        <v>6338917549.9859028</v>
      </c>
      <c r="I792" s="23">
        <f t="shared" si="577"/>
        <v>131423787.58955742</v>
      </c>
      <c r="J792" s="23">
        <f t="shared" si="578"/>
        <v>906</v>
      </c>
      <c r="K792" s="19">
        <f t="shared" si="599"/>
        <v>91.717445726347975</v>
      </c>
      <c r="L792" s="16">
        <f t="shared" si="579"/>
        <v>44.075725501013665</v>
      </c>
      <c r="M792" s="23">
        <f>M791-IF($B792="B",(Percent_Rent_In_Elsies*2.49%/12 * H791)/K791,0)+IF($B792="D",N792,0)+IF(B792="D",AK791)+IF(B792="C",F791*90%)-(Y792-Y791)-IF($B792="A",Q791/K791) + IF($B792="A",Q791/K791)</f>
        <v>-15455780.753114119</v>
      </c>
      <c r="N792" s="23">
        <f t="shared" si="580"/>
        <v>0</v>
      </c>
      <c r="O792" s="22">
        <f t="shared" si="581"/>
        <v>0</v>
      </c>
      <c r="P792" s="22">
        <f t="shared" si="612"/>
        <v>0</v>
      </c>
      <c r="Q792" s="22">
        <f t="shared" si="613"/>
        <v>0</v>
      </c>
      <c r="R792" s="22">
        <f t="shared" si="582"/>
        <v>24501136.970444735</v>
      </c>
      <c r="S792" s="16">
        <f t="shared" si="572"/>
        <v>2224037.7944543259</v>
      </c>
      <c r="T792" s="15">
        <f t="shared" si="583"/>
        <v>209311.0192487537</v>
      </c>
      <c r="U792" s="23">
        <f t="shared" si="600"/>
        <v>857607.20651969092</v>
      </c>
      <c r="V792" s="23">
        <f t="shared" si="601"/>
        <v>77964.291501790081</v>
      </c>
      <c r="W792" s="23">
        <f t="shared" si="614"/>
        <v>1732894.1667590942</v>
      </c>
      <c r="X792" s="23">
        <f t="shared" si="602"/>
        <v>23098826.031495944</v>
      </c>
      <c r="Y792" s="23">
        <f t="shared" si="584"/>
        <v>7495978.7468281612</v>
      </c>
      <c r="Z792" s="3">
        <f t="shared" si="585"/>
        <v>0</v>
      </c>
      <c r="AA792" s="23">
        <f t="shared" si="586"/>
        <v>33173061.956584468</v>
      </c>
      <c r="AB792" s="26">
        <f t="shared" si="603"/>
        <v>51052165.880928904</v>
      </c>
      <c r="AC792" s="23">
        <f t="shared" si="604"/>
        <v>55855376.880928911</v>
      </c>
      <c r="AD792" s="23">
        <f t="shared" si="610"/>
        <v>4803211</v>
      </c>
      <c r="AE792" s="24">
        <f t="shared" si="571"/>
        <v>51052165.880928911</v>
      </c>
      <c r="AF792" s="3">
        <f t="shared" si="605"/>
        <v>0</v>
      </c>
      <c r="AG792" s="2">
        <f t="shared" si="587"/>
        <v>0</v>
      </c>
      <c r="AH792" s="2">
        <f t="shared" si="588"/>
        <v>49.66619880355654</v>
      </c>
      <c r="AI792" s="23">
        <f t="shared" si="611"/>
        <v>2173248935.4141521</v>
      </c>
      <c r="AJ792" s="23">
        <f t="shared" si="589"/>
        <v>15264.271577918771</v>
      </c>
      <c r="AK792" s="23">
        <f t="shared" si="590"/>
        <v>0</v>
      </c>
      <c r="AL792" s="23">
        <f t="shared" si="615"/>
        <v>415243574.09301972</v>
      </c>
      <c r="AM792" s="23">
        <f t="shared" si="616"/>
        <v>950758602891.22327</v>
      </c>
      <c r="AN792" s="16">
        <f t="shared" si="606"/>
        <v>734424.62894299545</v>
      </c>
      <c r="AO792" s="23">
        <f t="shared" si="607"/>
        <v>71614.234353866763</v>
      </c>
      <c r="AP792" s="22">
        <f t="shared" si="608"/>
        <v>6568274.652584739</v>
      </c>
      <c r="AQ792" s="30">
        <f t="shared" si="591"/>
        <v>177710951.31435135</v>
      </c>
      <c r="AR792" s="28">
        <f t="shared" si="592"/>
        <v>14562859.282506108</v>
      </c>
      <c r="AS792" s="25">
        <f t="shared" si="593"/>
        <v>116669985.26363994</v>
      </c>
      <c r="AT792" s="32">
        <f t="shared" si="594"/>
        <v>0</v>
      </c>
      <c r="AU792" s="23">
        <f t="shared" si="595"/>
        <v>0</v>
      </c>
      <c r="AV792" s="22">
        <f t="shared" si="596"/>
        <v>12975346.331472758</v>
      </c>
      <c r="AW792" s="31">
        <f t="shared" si="609"/>
        <v>177710951.31435138</v>
      </c>
    </row>
    <row r="793" spans="1:53" x14ac:dyDescent="0.25">
      <c r="A793">
        <f t="shared" si="570"/>
        <v>396</v>
      </c>
      <c r="B793" t="s">
        <v>8</v>
      </c>
      <c r="C793" s="27">
        <f t="shared" si="574"/>
        <v>0</v>
      </c>
      <c r="D793" s="27">
        <f t="shared" si="597"/>
        <v>0</v>
      </c>
      <c r="E793" s="27" t="b">
        <f t="shared" si="573"/>
        <v>0</v>
      </c>
      <c r="F793" s="29">
        <f t="shared" si="575"/>
        <v>0</v>
      </c>
      <c r="G793" s="27">
        <f t="shared" si="598"/>
        <v>0</v>
      </c>
      <c r="H793" s="22">
        <f t="shared" si="576"/>
        <v>6338917549.9859028</v>
      </c>
      <c r="I793" s="23">
        <f t="shared" si="577"/>
        <v>131423787.58955742</v>
      </c>
      <c r="J793" s="23">
        <f t="shared" si="578"/>
        <v>906</v>
      </c>
      <c r="K793" s="19">
        <f t="shared" si="599"/>
        <v>91.717445726347975</v>
      </c>
      <c r="L793" s="16">
        <f t="shared" si="579"/>
        <v>44.075725501013665</v>
      </c>
      <c r="M793" s="23">
        <f>M792-IF($B793="B",(Percent_Rent_In_Elsies*2.49%/12 * H792)/K792,0)+IF($B793="D",N793,0)+IF(B793="D",AK792)+IF(B793="C",F792*90%)-(Y793-Y792)-IF($B793="A",Q792/K792) + IF($B793="A",Q792/K792)</f>
        <v>-15932353.751743022</v>
      </c>
      <c r="N793" s="23">
        <f t="shared" si="580"/>
        <v>0</v>
      </c>
      <c r="O793" s="22">
        <f t="shared" si="581"/>
        <v>0</v>
      </c>
      <c r="P793" s="22">
        <f t="shared" si="612"/>
        <v>0</v>
      </c>
      <c r="Q793" s="22">
        <f t="shared" si="613"/>
        <v>0</v>
      </c>
      <c r="R793" s="22">
        <f t="shared" si="582"/>
        <v>31069411.623029474</v>
      </c>
      <c r="S793" s="16">
        <f t="shared" si="572"/>
        <v>2224037.7944543259</v>
      </c>
      <c r="T793" s="15">
        <f t="shared" si="583"/>
        <v>209311.0192487537</v>
      </c>
      <c r="U793" s="23">
        <f t="shared" si="600"/>
        <v>937998.84946874238</v>
      </c>
      <c r="V793" s="23">
        <f t="shared" si="601"/>
        <v>77964.291501790081</v>
      </c>
      <c r="W793" s="23">
        <f t="shared" si="614"/>
        <v>1732894.1667590942</v>
      </c>
      <c r="X793" s="23">
        <f t="shared" si="602"/>
        <v>23098826.031495944</v>
      </c>
      <c r="Y793" s="23">
        <f t="shared" si="584"/>
        <v>8051548.4228137257</v>
      </c>
      <c r="Z793" s="3">
        <f t="shared" si="585"/>
        <v>0</v>
      </c>
      <c r="AA793" s="23">
        <f t="shared" si="586"/>
        <v>33173061.956584468</v>
      </c>
      <c r="AB793" s="26">
        <f t="shared" si="603"/>
        <v>51139939.966880739</v>
      </c>
      <c r="AC793" s="23">
        <f t="shared" si="604"/>
        <v>55943150.966880761</v>
      </c>
      <c r="AD793" s="23">
        <f t="shared" si="610"/>
        <v>4803211</v>
      </c>
      <c r="AE793" s="24">
        <f t="shared" si="571"/>
        <v>51139939.966880761</v>
      </c>
      <c r="AF793" s="3">
        <f t="shared" si="605"/>
        <v>7166472.2797529418</v>
      </c>
      <c r="AG793" s="2">
        <f t="shared" si="587"/>
        <v>0</v>
      </c>
      <c r="AH793" s="2">
        <f t="shared" si="588"/>
        <v>49.580954174690952</v>
      </c>
      <c r="AI793" s="23">
        <f t="shared" si="611"/>
        <v>2173248935.4141521</v>
      </c>
      <c r="AJ793" s="23">
        <f t="shared" si="589"/>
        <v>15264.271577918771</v>
      </c>
      <c r="AK793" s="23">
        <f t="shared" si="590"/>
        <v>-915689.93739426252</v>
      </c>
      <c r="AL793" s="23">
        <f t="shared" si="615"/>
        <v>0</v>
      </c>
      <c r="AM793" s="23">
        <f t="shared" si="616"/>
        <v>0</v>
      </c>
      <c r="AN793" s="16">
        <f t="shared" si="606"/>
        <v>0</v>
      </c>
      <c r="AO793" s="23">
        <f t="shared" si="607"/>
        <v>0</v>
      </c>
      <c r="AP793" s="22">
        <f t="shared" si="608"/>
        <v>0</v>
      </c>
      <c r="AQ793" s="30">
        <f t="shared" si="591"/>
        <v>172527892.89985251</v>
      </c>
      <c r="AR793" s="28">
        <f t="shared" si="592"/>
        <v>9379800.8680072799</v>
      </c>
      <c r="AS793" s="25">
        <f t="shared" si="593"/>
        <v>116669985.26363994</v>
      </c>
      <c r="AT793" s="32">
        <f t="shared" si="594"/>
        <v>0</v>
      </c>
      <c r="AU793" s="23">
        <f t="shared" si="595"/>
        <v>0</v>
      </c>
      <c r="AV793" s="22">
        <f t="shared" si="596"/>
        <v>12975346.331472758</v>
      </c>
      <c r="AW793" s="31">
        <f t="shared" si="609"/>
        <v>172527892.89985254</v>
      </c>
    </row>
    <row r="794" spans="1:53" x14ac:dyDescent="0.25">
      <c r="A794" s="21">
        <f t="shared" ref="A794:A857" si="617">A789+1</f>
        <v>396</v>
      </c>
      <c r="B794" s="21" t="s">
        <v>9</v>
      </c>
      <c r="C794" s="27">
        <f t="shared" si="574"/>
        <v>0</v>
      </c>
      <c r="D794" s="27">
        <f t="shared" si="597"/>
        <v>0</v>
      </c>
      <c r="E794" s="27" t="b">
        <f t="shared" si="573"/>
        <v>0</v>
      </c>
      <c r="F794" s="29">
        <f t="shared" si="575"/>
        <v>0</v>
      </c>
      <c r="G794" s="27">
        <f t="shared" si="598"/>
        <v>0</v>
      </c>
      <c r="H794" s="22">
        <f t="shared" si="576"/>
        <v>6338917549.9859028</v>
      </c>
      <c r="I794" s="23">
        <f t="shared" si="577"/>
        <v>131423787.58955742</v>
      </c>
      <c r="J794" s="23">
        <f t="shared" si="578"/>
        <v>906</v>
      </c>
      <c r="K794" s="19">
        <f t="shared" si="599"/>
        <v>91.717445726347975</v>
      </c>
      <c r="L794" s="16">
        <f t="shared" si="579"/>
        <v>44.075725501013665</v>
      </c>
      <c r="M794" s="23">
        <f>M793-IF($B794="B",(Percent_Rent_In_Elsies*2.49%/12 * H793)/K793,0)+IF($B794="D",N794,0)+IF(B794="D",AK793)+IF(B794="C",F793*90%)-(Y794-Y793)-IF($B794="A",Q793/K793) + IF($B794="A",Q793/K793)</f>
        <v>-16848043.689137284</v>
      </c>
      <c r="N794" s="23">
        <f t="shared" si="580"/>
        <v>0</v>
      </c>
      <c r="O794" s="22">
        <f t="shared" si="581"/>
        <v>1533437.1686674911</v>
      </c>
      <c r="P794" s="22">
        <f t="shared" si="612"/>
        <v>0</v>
      </c>
      <c r="Q794" s="22">
        <f t="shared" si="613"/>
        <v>0</v>
      </c>
      <c r="R794" s="22">
        <f t="shared" si="582"/>
        <v>31069411.623029474</v>
      </c>
      <c r="S794" s="16">
        <f t="shared" si="572"/>
        <v>0</v>
      </c>
      <c r="T794" s="15">
        <f t="shared" si="583"/>
        <v>899911.64503558853</v>
      </c>
      <c r="U794" s="23">
        <f t="shared" si="600"/>
        <v>937998.84946874238</v>
      </c>
      <c r="V794" s="23">
        <f t="shared" si="601"/>
        <v>0</v>
      </c>
      <c r="W794" s="23">
        <f t="shared" si="614"/>
        <v>1810858.4582608843</v>
      </c>
      <c r="X794" s="23">
        <f t="shared" si="602"/>
        <v>23098826.031495944</v>
      </c>
      <c r="Y794" s="23">
        <f t="shared" si="584"/>
        <v>8051548.4228137257</v>
      </c>
      <c r="Z794" s="3">
        <f t="shared" si="585"/>
        <v>0</v>
      </c>
      <c r="AA794" s="23">
        <f t="shared" si="586"/>
        <v>34088751.89397873</v>
      </c>
      <c r="AB794" s="26">
        <f t="shared" si="603"/>
        <v>51139939.966880739</v>
      </c>
      <c r="AC794" s="23">
        <f t="shared" si="604"/>
        <v>55943150.966880761</v>
      </c>
      <c r="AD794" s="23">
        <f t="shared" si="610"/>
        <v>4803211</v>
      </c>
      <c r="AE794" s="24">
        <f t="shared" si="571"/>
        <v>51139939.966880761</v>
      </c>
      <c r="AF794" s="3">
        <f t="shared" si="605"/>
        <v>0</v>
      </c>
      <c r="AG794" s="2">
        <f t="shared" si="587"/>
        <v>0</v>
      </c>
      <c r="AH794" s="2">
        <f t="shared" si="588"/>
        <v>49.580954174690952</v>
      </c>
      <c r="AI794" s="23">
        <f t="shared" si="611"/>
        <v>2233238036.9392385</v>
      </c>
      <c r="AJ794" s="23">
        <f t="shared" si="589"/>
        <v>15264.271577918771</v>
      </c>
      <c r="AK794" s="23">
        <f t="shared" si="590"/>
        <v>0</v>
      </c>
      <c r="AL794" s="23">
        <f t="shared" si="615"/>
        <v>0</v>
      </c>
      <c r="AM794" s="23">
        <f t="shared" si="616"/>
        <v>0</v>
      </c>
      <c r="AN794" s="16">
        <f t="shared" si="606"/>
        <v>0</v>
      </c>
      <c r="AO794" s="23">
        <f t="shared" si="607"/>
        <v>0</v>
      </c>
      <c r="AP794" s="22">
        <f t="shared" si="608"/>
        <v>0</v>
      </c>
      <c r="AQ794" s="30">
        <f t="shared" si="591"/>
        <v>172527892.89985251</v>
      </c>
      <c r="AR794" s="28">
        <f t="shared" si="592"/>
        <v>9379800.8680072799</v>
      </c>
      <c r="AS794" s="25">
        <f t="shared" si="593"/>
        <v>116669985.26363994</v>
      </c>
      <c r="AT794" s="32">
        <f t="shared" si="594"/>
        <v>0</v>
      </c>
      <c r="AU794" s="23">
        <f t="shared" si="595"/>
        <v>0</v>
      </c>
      <c r="AV794" s="22">
        <f t="shared" si="596"/>
        <v>12975346.331472758</v>
      </c>
      <c r="AW794" s="31">
        <f t="shared" si="609"/>
        <v>172527892.89985254</v>
      </c>
      <c r="AX794" s="21"/>
      <c r="AY794" s="21"/>
      <c r="AZ794" s="21"/>
      <c r="BA794" s="21"/>
    </row>
    <row r="795" spans="1:53" x14ac:dyDescent="0.25">
      <c r="A795" s="21">
        <f t="shared" si="617"/>
        <v>396</v>
      </c>
      <c r="B795" s="21" t="s">
        <v>28</v>
      </c>
      <c r="C795" s="27">
        <f t="shared" si="574"/>
        <v>0</v>
      </c>
      <c r="D795" s="27">
        <f t="shared" si="597"/>
        <v>0</v>
      </c>
      <c r="E795" s="27" t="b">
        <f t="shared" si="573"/>
        <v>0</v>
      </c>
      <c r="F795" s="29">
        <f t="shared" si="575"/>
        <v>0</v>
      </c>
      <c r="G795" s="27">
        <f t="shared" si="598"/>
        <v>0</v>
      </c>
      <c r="H795" s="22">
        <f t="shared" si="576"/>
        <v>6338917549.9859028</v>
      </c>
      <c r="I795" s="23">
        <f t="shared" si="577"/>
        <v>131423787.58955742</v>
      </c>
      <c r="J795" s="23">
        <f t="shared" si="578"/>
        <v>906</v>
      </c>
      <c r="K795" s="19">
        <f t="shared" si="599"/>
        <v>91.717445726347975</v>
      </c>
      <c r="L795" s="16">
        <f t="shared" si="579"/>
        <v>44.075725501013665</v>
      </c>
      <c r="M795" s="23">
        <f>M794-IF($B795="B",(Percent_Rent_In_Elsies*2.49%/12 * H794)/K794,0)+IF($B795="D",N795,0)+IF(B795="D",AK794)+IF(B795="C",F794*90%)-(Y795-Y794)-IF($B795="A",Q794/K794) + IF($B795="A",Q794/K794)</f>
        <v>-16848043.689137284</v>
      </c>
      <c r="N795" s="23">
        <f t="shared" si="580"/>
        <v>0</v>
      </c>
      <c r="O795" s="22">
        <f t="shared" si="581"/>
        <v>0</v>
      </c>
      <c r="P795" s="22">
        <f t="shared" si="612"/>
        <v>1533437.1686674911</v>
      </c>
      <c r="Q795" s="22">
        <f t="shared" si="613"/>
        <v>0</v>
      </c>
      <c r="R795" s="22">
        <f t="shared" si="582"/>
        <v>31069411.623029474</v>
      </c>
      <c r="S795" s="16">
        <f t="shared" si="572"/>
        <v>0</v>
      </c>
      <c r="T795" s="15">
        <f t="shared" si="583"/>
        <v>0</v>
      </c>
      <c r="U795" s="23">
        <f t="shared" si="600"/>
        <v>937998.84946874238</v>
      </c>
      <c r="V795" s="23">
        <f t="shared" si="601"/>
        <v>0</v>
      </c>
      <c r="W795" s="23">
        <f t="shared" si="614"/>
        <v>0</v>
      </c>
      <c r="X795" s="23">
        <f t="shared" si="602"/>
        <v>23098826.031495944</v>
      </c>
      <c r="Y795" s="23">
        <f t="shared" si="584"/>
        <v>8051548.4228137257</v>
      </c>
      <c r="Z795" s="3">
        <f t="shared" si="585"/>
        <v>90542.922913044225</v>
      </c>
      <c r="AA795" s="23">
        <f t="shared" si="586"/>
        <v>35446895.737674393</v>
      </c>
      <c r="AB795" s="26">
        <f t="shared" si="603"/>
        <v>51139939.966880739</v>
      </c>
      <c r="AC795" s="23">
        <f t="shared" si="604"/>
        <v>55943150.966880761</v>
      </c>
      <c r="AD795" s="23">
        <f t="shared" si="610"/>
        <v>4803211</v>
      </c>
      <c r="AE795" s="24">
        <f t="shared" si="571"/>
        <v>51139939.966880761</v>
      </c>
      <c r="AF795" s="3">
        <f t="shared" si="605"/>
        <v>0</v>
      </c>
      <c r="AG795" s="2">
        <f t="shared" si="587"/>
        <v>0.15161086690116765</v>
      </c>
      <c r="AH795" s="2">
        <f t="shared" si="588"/>
        <v>49.580954174690952</v>
      </c>
      <c r="AI795" s="23">
        <f t="shared" si="611"/>
        <v>2322213382.8483319</v>
      </c>
      <c r="AJ795" s="23">
        <f t="shared" si="589"/>
        <v>15264.271577918771</v>
      </c>
      <c r="AK795" s="23">
        <f t="shared" si="590"/>
        <v>0</v>
      </c>
      <c r="AL795" s="23">
        <f t="shared" si="615"/>
        <v>0</v>
      </c>
      <c r="AM795" s="23">
        <f t="shared" si="616"/>
        <v>0</v>
      </c>
      <c r="AN795" s="16">
        <f t="shared" si="606"/>
        <v>0</v>
      </c>
      <c r="AO795" s="23">
        <f t="shared" si="607"/>
        <v>0</v>
      </c>
      <c r="AP795" s="22">
        <f t="shared" si="608"/>
        <v>0</v>
      </c>
      <c r="AQ795" s="30">
        <f t="shared" si="591"/>
        <v>172527892.89985251</v>
      </c>
      <c r="AR795" s="28">
        <f t="shared" si="592"/>
        <v>9379800.8680072799</v>
      </c>
      <c r="AS795" s="25">
        <f t="shared" si="593"/>
        <v>116669985.26363994</v>
      </c>
      <c r="AT795" s="32">
        <f t="shared" si="594"/>
        <v>181085.84582608845</v>
      </c>
      <c r="AU795" s="23">
        <f t="shared" si="595"/>
        <v>181085.84582608845</v>
      </c>
      <c r="AV795" s="22">
        <f t="shared" si="596"/>
        <v>13875257.976508347</v>
      </c>
      <c r="AW795" s="31">
        <f t="shared" si="609"/>
        <v>172527892.89985254</v>
      </c>
      <c r="AX795" s="21"/>
      <c r="AY795" s="21"/>
      <c r="AZ795" s="21"/>
      <c r="BA795" s="21"/>
    </row>
    <row r="796" spans="1:53" x14ac:dyDescent="0.25">
      <c r="A796">
        <f t="shared" si="617"/>
        <v>397</v>
      </c>
      <c r="B796" t="s">
        <v>6</v>
      </c>
      <c r="C796" s="27">
        <f t="shared" si="574"/>
        <v>2021829.5469145831</v>
      </c>
      <c r="D796" s="27">
        <f t="shared" si="597"/>
        <v>0</v>
      </c>
      <c r="E796" s="27" t="b">
        <f t="shared" si="573"/>
        <v>0</v>
      </c>
      <c r="F796" s="29">
        <f t="shared" si="575"/>
        <v>0</v>
      </c>
      <c r="G796" s="27">
        <f t="shared" si="598"/>
        <v>2021829.5469145831</v>
      </c>
      <c r="H796" s="22">
        <f t="shared" si="576"/>
        <v>7376314599.5632181</v>
      </c>
      <c r="I796" s="23">
        <f t="shared" si="577"/>
        <v>131463218.78964691</v>
      </c>
      <c r="J796" s="23">
        <f t="shared" si="578"/>
        <v>936</v>
      </c>
      <c r="K796" s="19">
        <f t="shared" si="599"/>
        <v>106.52064906952944</v>
      </c>
      <c r="L796" s="16">
        <f t="shared" si="579"/>
        <v>51.274867169300457</v>
      </c>
      <c r="M796" s="23">
        <f>M795-IF($B796="B",(Percent_Rent_In_Elsies*2.49%/12 * H795)/K795,0)+IF($B796="D",N796,0)+IF(B796="D",AK795)+IF(B796="C",F795*90%)-(Y796-Y795)-IF($B796="A",Q795/K795) + IF($B796="A",Q795/K795)</f>
        <v>-16848043.689137284</v>
      </c>
      <c r="N796" s="23">
        <f t="shared" si="580"/>
        <v>0</v>
      </c>
      <c r="O796" s="22">
        <f t="shared" si="581"/>
        <v>0</v>
      </c>
      <c r="P796" s="22">
        <f t="shared" si="612"/>
        <v>0</v>
      </c>
      <c r="Q796" s="22">
        <f t="shared" si="613"/>
        <v>0</v>
      </c>
      <c r="R796" s="22">
        <f t="shared" si="582"/>
        <v>31069411.623029474</v>
      </c>
      <c r="S796" s="16">
        <f t="shared" si="572"/>
        <v>0</v>
      </c>
      <c r="T796" s="15">
        <f t="shared" si="583"/>
        <v>0</v>
      </c>
      <c r="U796" s="23">
        <f t="shared" si="600"/>
        <v>937998.84946874238</v>
      </c>
      <c r="V796" s="23">
        <f t="shared" si="601"/>
        <v>0</v>
      </c>
      <c r="W796" s="23">
        <f t="shared" si="614"/>
        <v>2021829.5469145831</v>
      </c>
      <c r="X796" s="23">
        <f t="shared" si="602"/>
        <v>23551540.646061167</v>
      </c>
      <c r="Y796" s="23">
        <f t="shared" si="584"/>
        <v>8051548.4228137257</v>
      </c>
      <c r="Z796" s="3">
        <f t="shared" si="585"/>
        <v>0</v>
      </c>
      <c r="AA796" s="23">
        <f t="shared" si="586"/>
        <v>35446895.737674393</v>
      </c>
      <c r="AB796" s="26">
        <f t="shared" si="603"/>
        <v>53161769.513795331</v>
      </c>
      <c r="AC796" s="23">
        <f t="shared" si="604"/>
        <v>57964980.513795346</v>
      </c>
      <c r="AD796" s="23">
        <f t="shared" si="610"/>
        <v>4803211</v>
      </c>
      <c r="AE796" s="24">
        <f t="shared" si="571"/>
        <v>53161769.513795346</v>
      </c>
      <c r="AF796" s="3">
        <f t="shared" si="605"/>
        <v>0</v>
      </c>
      <c r="AG796" s="2">
        <f t="shared" si="587"/>
        <v>0</v>
      </c>
      <c r="AH796" s="2">
        <f t="shared" si="588"/>
        <v>55.500895978634297</v>
      </c>
      <c r="AI796" s="23">
        <f t="shared" si="611"/>
        <v>2697018815.3407216</v>
      </c>
      <c r="AJ796" s="23">
        <f t="shared" si="589"/>
        <v>13142.991638045465</v>
      </c>
      <c r="AK796" s="23">
        <f t="shared" si="590"/>
        <v>0</v>
      </c>
      <c r="AL796" s="23">
        <f t="shared" si="615"/>
        <v>0</v>
      </c>
      <c r="AM796" s="23">
        <f t="shared" si="616"/>
        <v>0</v>
      </c>
      <c r="AN796" s="16">
        <f t="shared" si="606"/>
        <v>0</v>
      </c>
      <c r="AO796" s="23">
        <f t="shared" si="607"/>
        <v>0</v>
      </c>
      <c r="AP796" s="22">
        <f t="shared" si="608"/>
        <v>0</v>
      </c>
      <c r="AQ796" s="30">
        <f t="shared" si="591"/>
        <v>173016285.2780996</v>
      </c>
      <c r="AR796" s="28">
        <f t="shared" si="592"/>
        <v>9379800.8680072799</v>
      </c>
      <c r="AS796" s="25">
        <f t="shared" si="593"/>
        <v>118691814.81055452</v>
      </c>
      <c r="AT796" s="32">
        <f t="shared" si="594"/>
        <v>0</v>
      </c>
      <c r="AU796" s="23">
        <f t="shared" si="595"/>
        <v>0</v>
      </c>
      <c r="AV796" s="22">
        <f t="shared" si="596"/>
        <v>13875257.976508347</v>
      </c>
      <c r="AW796" s="31">
        <f t="shared" si="609"/>
        <v>173016285.27809963</v>
      </c>
    </row>
    <row r="797" spans="1:53" x14ac:dyDescent="0.25">
      <c r="A797">
        <f t="shared" si="617"/>
        <v>397</v>
      </c>
      <c r="B797" t="s">
        <v>7</v>
      </c>
      <c r="C797" s="27">
        <f t="shared" si="574"/>
        <v>0</v>
      </c>
      <c r="D797" s="27">
        <f t="shared" si="597"/>
        <v>9379800.8680072799</v>
      </c>
      <c r="E797" s="27" t="b">
        <f t="shared" si="573"/>
        <v>0</v>
      </c>
      <c r="F797" s="29">
        <f t="shared" si="575"/>
        <v>88056.174553393706</v>
      </c>
      <c r="G797" s="27">
        <f t="shared" si="598"/>
        <v>0</v>
      </c>
      <c r="H797" s="22">
        <f t="shared" si="576"/>
        <v>7385694400.4312258</v>
      </c>
      <c r="I797" s="23">
        <f t="shared" si="577"/>
        <v>131646150.53351739</v>
      </c>
      <c r="J797" s="23">
        <f t="shared" si="578"/>
        <v>936</v>
      </c>
      <c r="K797" s="19">
        <f t="shared" si="599"/>
        <v>106.52064906952944</v>
      </c>
      <c r="L797" s="16">
        <f t="shared" si="579"/>
        <v>51.274867169300457</v>
      </c>
      <c r="M797" s="23">
        <f>M796-IF($B797="B",(Percent_Rent_In_Elsies*2.49%/12 * H796)/K796,0)+IF($B797="D",N797,0)+IF(B797="D",AK796)+IF(B797="C",F796*90%)-(Y797-Y796)-IF($B797="A",Q796/K796) + IF($B797="A",Q796/K796)</f>
        <v>-17059417.327100508</v>
      </c>
      <c r="N797" s="23">
        <f t="shared" si="580"/>
        <v>0</v>
      </c>
      <c r="O797" s="22">
        <f t="shared" si="581"/>
        <v>0</v>
      </c>
      <c r="P797" s="22">
        <f t="shared" si="612"/>
        <v>0</v>
      </c>
      <c r="Q797" s="22">
        <f t="shared" si="613"/>
        <v>0</v>
      </c>
      <c r="R797" s="22">
        <f t="shared" si="582"/>
        <v>28523616.341945995</v>
      </c>
      <c r="S797" s="16">
        <f t="shared" si="572"/>
        <v>2589117.6352524562</v>
      </c>
      <c r="T797" s="15">
        <f t="shared" si="583"/>
        <v>246937.41876317089</v>
      </c>
      <c r="U797" s="23">
        <f t="shared" si="600"/>
        <v>859832.27867968054</v>
      </c>
      <c r="V797" s="23">
        <f t="shared" si="601"/>
        <v>78166.570789061865</v>
      </c>
      <c r="W797" s="23">
        <f t="shared" si="614"/>
        <v>2021829.5469145831</v>
      </c>
      <c r="X797" s="23">
        <f t="shared" si="602"/>
        <v>23551540.646061167</v>
      </c>
      <c r="Y797" s="23">
        <f t="shared" si="584"/>
        <v>8191077.5267462647</v>
      </c>
      <c r="Z797" s="3">
        <f t="shared" si="585"/>
        <v>0</v>
      </c>
      <c r="AA797" s="23">
        <f t="shared" si="586"/>
        <v>35446895.737674393</v>
      </c>
      <c r="AB797" s="26">
        <f t="shared" si="603"/>
        <v>53161769.513795339</v>
      </c>
      <c r="AC797" s="23">
        <f t="shared" si="604"/>
        <v>57964980.513795346</v>
      </c>
      <c r="AD797" s="23">
        <f t="shared" si="610"/>
        <v>4803211</v>
      </c>
      <c r="AE797" s="24">
        <f t="shared" si="571"/>
        <v>53161769.513795346</v>
      </c>
      <c r="AF797" s="3">
        <f t="shared" si="605"/>
        <v>0</v>
      </c>
      <c r="AG797" s="2">
        <f t="shared" si="587"/>
        <v>0</v>
      </c>
      <c r="AH797" s="2">
        <f t="shared" si="588"/>
        <v>55.57147151405227</v>
      </c>
      <c r="AI797" s="23">
        <f t="shared" si="611"/>
        <v>2697018815.3407216</v>
      </c>
      <c r="AJ797" s="23">
        <f t="shared" si="589"/>
        <v>13142.991638045465</v>
      </c>
      <c r="AK797" s="23">
        <f t="shared" si="590"/>
        <v>0</v>
      </c>
      <c r="AL797" s="23">
        <f t="shared" si="615"/>
        <v>523769879.92656946</v>
      </c>
      <c r="AM797" s="23">
        <f t="shared" si="616"/>
        <v>1032585472820.2469</v>
      </c>
      <c r="AN797" s="16">
        <f t="shared" si="606"/>
        <v>866447.08337954711</v>
      </c>
      <c r="AO797" s="23">
        <f t="shared" si="607"/>
        <v>71844.534030688534</v>
      </c>
      <c r="AP797" s="22">
        <f t="shared" si="608"/>
        <v>7652926.3970468389</v>
      </c>
      <c r="AQ797" s="30">
        <f t="shared" si="591"/>
        <v>197927148.83875778</v>
      </c>
      <c r="AR797" s="28">
        <f t="shared" si="592"/>
        <v>16967677.390679222</v>
      </c>
      <c r="AS797" s="25">
        <f t="shared" si="593"/>
        <v>128071615.67856181</v>
      </c>
      <c r="AT797" s="32">
        <f t="shared" si="594"/>
        <v>0</v>
      </c>
      <c r="AU797" s="23">
        <f t="shared" si="595"/>
        <v>0</v>
      </c>
      <c r="AV797" s="22">
        <f t="shared" si="596"/>
        <v>13875257.976508347</v>
      </c>
      <c r="AW797" s="31">
        <f t="shared" si="609"/>
        <v>197927148.83875781</v>
      </c>
    </row>
    <row r="798" spans="1:53" s="21" customFormat="1" x14ac:dyDescent="0.25">
      <c r="A798">
        <f t="shared" si="617"/>
        <v>397</v>
      </c>
      <c r="B798" t="s">
        <v>8</v>
      </c>
      <c r="C798" s="27">
        <f t="shared" si="574"/>
        <v>0</v>
      </c>
      <c r="D798" s="27">
        <f t="shared" si="597"/>
        <v>0</v>
      </c>
      <c r="E798" s="27" t="b">
        <f t="shared" si="573"/>
        <v>0</v>
      </c>
      <c r="F798" s="29">
        <f t="shared" si="575"/>
        <v>0</v>
      </c>
      <c r="G798" s="27">
        <f t="shared" si="598"/>
        <v>0</v>
      </c>
      <c r="H798" s="22">
        <f t="shared" si="576"/>
        <v>7385694400.4312258</v>
      </c>
      <c r="I798" s="23">
        <f t="shared" si="577"/>
        <v>131646150.53351739</v>
      </c>
      <c r="J798" s="23">
        <f t="shared" si="578"/>
        <v>936</v>
      </c>
      <c r="K798" s="19">
        <f t="shared" si="599"/>
        <v>106.52064906952944</v>
      </c>
      <c r="L798" s="16">
        <f t="shared" si="579"/>
        <v>51.274867169300457</v>
      </c>
      <c r="M798" s="23">
        <f>M797-IF($B798="B",(Percent_Rent_In_Elsies*2.49%/12 * H797)/K797,0)+IF($B798="D",N798,0)+IF(B798="D",AK797)+IF(B798="C",F797*90%)-(Y798-Y797)-IF($B798="A",Q797/K797) + IF($B798="A",Q797/K797)</f>
        <v>-17627479.10757114</v>
      </c>
      <c r="N798" s="23">
        <f t="shared" si="580"/>
        <v>0</v>
      </c>
      <c r="O798" s="22">
        <f t="shared" si="581"/>
        <v>0</v>
      </c>
      <c r="P798" s="22">
        <f t="shared" si="612"/>
        <v>0</v>
      </c>
      <c r="Q798" s="22">
        <f t="shared" si="613"/>
        <v>0</v>
      </c>
      <c r="R798" s="22">
        <f t="shared" si="582"/>
        <v>36176542.738992833</v>
      </c>
      <c r="S798" s="16">
        <f t="shared" si="572"/>
        <v>2589117.6352524562</v>
      </c>
      <c r="T798" s="15">
        <f t="shared" si="583"/>
        <v>246937.41876317089</v>
      </c>
      <c r="U798" s="23">
        <f t="shared" si="600"/>
        <v>940482.43016570853</v>
      </c>
      <c r="V798" s="23">
        <f t="shared" si="601"/>
        <v>78166.570789061865</v>
      </c>
      <c r="W798" s="23">
        <f t="shared" si="614"/>
        <v>2021829.5469145831</v>
      </c>
      <c r="X798" s="23">
        <f t="shared" si="602"/>
        <v>23551540.646061167</v>
      </c>
      <c r="Y798" s="23">
        <f t="shared" si="584"/>
        <v>8838389.864314951</v>
      </c>
      <c r="Z798" s="3">
        <f t="shared" si="585"/>
        <v>0</v>
      </c>
      <c r="AA798" s="23">
        <f t="shared" si="586"/>
        <v>35446895.737674393</v>
      </c>
      <c r="AB798" s="26">
        <f t="shared" si="603"/>
        <v>53249825.688348725</v>
      </c>
      <c r="AC798" s="23">
        <f t="shared" si="604"/>
        <v>58053036.68834874</v>
      </c>
      <c r="AD798" s="23">
        <f t="shared" si="610"/>
        <v>4803211</v>
      </c>
      <c r="AE798" s="24">
        <f t="shared" si="571"/>
        <v>53249825.68834874</v>
      </c>
      <c r="AF798" s="3">
        <f t="shared" si="605"/>
        <v>5924061.538490044</v>
      </c>
      <c r="AG798" s="2">
        <f t="shared" si="587"/>
        <v>0</v>
      </c>
      <c r="AH798" s="2">
        <f t="shared" si="588"/>
        <v>55.479576167305609</v>
      </c>
      <c r="AI798" s="23">
        <f t="shared" si="611"/>
        <v>2697018815.3407216</v>
      </c>
      <c r="AJ798" s="23">
        <f t="shared" si="589"/>
        <v>13142.991638045465</v>
      </c>
      <c r="AK798" s="23">
        <f t="shared" si="590"/>
        <v>-995113.04018327687</v>
      </c>
      <c r="AL798" s="23">
        <f t="shared" si="615"/>
        <v>0</v>
      </c>
      <c r="AM798" s="23">
        <f t="shared" si="616"/>
        <v>0</v>
      </c>
      <c r="AN798" s="16">
        <f t="shared" si="606"/>
        <v>0</v>
      </c>
      <c r="AO798" s="23">
        <f t="shared" si="607"/>
        <v>0</v>
      </c>
      <c r="AP798" s="22">
        <f t="shared" si="608"/>
        <v>0</v>
      </c>
      <c r="AQ798" s="30">
        <f t="shared" si="591"/>
        <v>191888198.54491299</v>
      </c>
      <c r="AR798" s="28">
        <f t="shared" si="592"/>
        <v>10928727.096834434</v>
      </c>
      <c r="AS798" s="25">
        <f t="shared" si="593"/>
        <v>128071615.67856181</v>
      </c>
      <c r="AT798" s="32">
        <f t="shared" si="594"/>
        <v>0</v>
      </c>
      <c r="AU798" s="23">
        <f t="shared" si="595"/>
        <v>0</v>
      </c>
      <c r="AV798" s="22">
        <f t="shared" si="596"/>
        <v>13875257.976508347</v>
      </c>
      <c r="AW798" s="31">
        <f t="shared" si="609"/>
        <v>191888198.54491302</v>
      </c>
      <c r="AX798"/>
      <c r="AY798"/>
      <c r="AZ798"/>
      <c r="BA798"/>
    </row>
    <row r="799" spans="1:53" s="21" customFormat="1" x14ac:dyDescent="0.25">
      <c r="A799">
        <f t="shared" si="617"/>
        <v>397</v>
      </c>
      <c r="B799" t="s">
        <v>9</v>
      </c>
      <c r="C799" s="27">
        <f t="shared" si="574"/>
        <v>0</v>
      </c>
      <c r="D799" s="27">
        <f t="shared" si="597"/>
        <v>0</v>
      </c>
      <c r="E799" s="27" t="b">
        <f t="shared" si="573"/>
        <v>0</v>
      </c>
      <c r="F799" s="29">
        <f t="shared" si="575"/>
        <v>0</v>
      </c>
      <c r="G799" s="27">
        <f t="shared" si="598"/>
        <v>0</v>
      </c>
      <c r="H799" s="22">
        <f t="shared" si="576"/>
        <v>7385694400.4312258</v>
      </c>
      <c r="I799" s="23">
        <f t="shared" si="577"/>
        <v>131646150.53351739</v>
      </c>
      <c r="J799" s="23">
        <f t="shared" si="578"/>
        <v>936</v>
      </c>
      <c r="K799" s="19">
        <f t="shared" si="599"/>
        <v>106.52064906952944</v>
      </c>
      <c r="L799" s="16">
        <f t="shared" si="579"/>
        <v>51.274867169300457</v>
      </c>
      <c r="M799" s="23">
        <f>M798-IF($B799="B",(Percent_Rent_In_Elsies*2.49%/12 * H798)/K798,0)+IF($B799="D",N799,0)+IF(B799="D",AK798)+IF(B799="C",F798*90%)-(Y799-Y798)-IF($B799="A",Q798/K798) + IF($B799="A",Q798/K798)</f>
        <v>-18622592.147754416</v>
      </c>
      <c r="N799" s="23">
        <f t="shared" si="580"/>
        <v>0</v>
      </c>
      <c r="O799" s="22">
        <f t="shared" si="581"/>
        <v>1788932.3734400007</v>
      </c>
      <c r="P799" s="22">
        <f t="shared" si="612"/>
        <v>0</v>
      </c>
      <c r="Q799" s="22">
        <f t="shared" si="613"/>
        <v>0</v>
      </c>
      <c r="R799" s="22">
        <f t="shared" si="582"/>
        <v>36176542.738992833</v>
      </c>
      <c r="S799" s="16">
        <f t="shared" si="572"/>
        <v>0</v>
      </c>
      <c r="T799" s="15">
        <f t="shared" si="583"/>
        <v>1047122.6805756264</v>
      </c>
      <c r="U799" s="23">
        <f t="shared" si="600"/>
        <v>940482.43016570853</v>
      </c>
      <c r="V799" s="23">
        <f t="shared" si="601"/>
        <v>0</v>
      </c>
      <c r="W799" s="23">
        <f t="shared" si="614"/>
        <v>2099996.117703645</v>
      </c>
      <c r="X799" s="23">
        <f t="shared" si="602"/>
        <v>23551540.646061167</v>
      </c>
      <c r="Y799" s="23">
        <f t="shared" si="584"/>
        <v>8838389.864314951</v>
      </c>
      <c r="Z799" s="3">
        <f t="shared" si="585"/>
        <v>0</v>
      </c>
      <c r="AA799" s="23">
        <f t="shared" si="586"/>
        <v>36442008.777857669</v>
      </c>
      <c r="AB799" s="26">
        <f t="shared" si="603"/>
        <v>53249825.688348725</v>
      </c>
      <c r="AC799" s="23">
        <f t="shared" si="604"/>
        <v>58053036.68834874</v>
      </c>
      <c r="AD799" s="23">
        <f t="shared" si="610"/>
        <v>4803211</v>
      </c>
      <c r="AE799" s="24">
        <f t="shared" si="571"/>
        <v>53249825.68834874</v>
      </c>
      <c r="AF799" s="3">
        <f t="shared" si="605"/>
        <v>0</v>
      </c>
      <c r="AG799" s="2">
        <f t="shared" si="587"/>
        <v>0</v>
      </c>
      <c r="AH799" s="2">
        <f t="shared" si="588"/>
        <v>55.479576167305609</v>
      </c>
      <c r="AI799" s="23">
        <f t="shared" si="611"/>
        <v>2772733163.1534896</v>
      </c>
      <c r="AJ799" s="23">
        <f t="shared" si="589"/>
        <v>13142.991638045465</v>
      </c>
      <c r="AK799" s="23">
        <f t="shared" si="590"/>
        <v>0</v>
      </c>
      <c r="AL799" s="23">
        <f t="shared" si="615"/>
        <v>0</v>
      </c>
      <c r="AM799" s="23">
        <f t="shared" si="616"/>
        <v>0</v>
      </c>
      <c r="AN799" s="16">
        <f t="shared" si="606"/>
        <v>0</v>
      </c>
      <c r="AO799" s="23">
        <f t="shared" si="607"/>
        <v>0</v>
      </c>
      <c r="AP799" s="22">
        <f t="shared" si="608"/>
        <v>0</v>
      </c>
      <c r="AQ799" s="30">
        <f t="shared" si="591"/>
        <v>191888198.54491299</v>
      </c>
      <c r="AR799" s="28">
        <f t="shared" si="592"/>
        <v>10928727.096834434</v>
      </c>
      <c r="AS799" s="25">
        <f t="shared" si="593"/>
        <v>128071615.67856181</v>
      </c>
      <c r="AT799" s="32">
        <f t="shared" si="594"/>
        <v>0</v>
      </c>
      <c r="AU799" s="23">
        <f t="shared" si="595"/>
        <v>0</v>
      </c>
      <c r="AV799" s="22">
        <f t="shared" si="596"/>
        <v>13875257.976508347</v>
      </c>
      <c r="AW799" s="31">
        <f t="shared" si="609"/>
        <v>191888198.54491302</v>
      </c>
      <c r="AX799"/>
      <c r="AY799"/>
      <c r="AZ799"/>
      <c r="BA799"/>
    </row>
    <row r="800" spans="1:53" x14ac:dyDescent="0.25">
      <c r="A800" s="21">
        <f t="shared" si="617"/>
        <v>397</v>
      </c>
      <c r="B800" s="21" t="s">
        <v>28</v>
      </c>
      <c r="C800" s="27">
        <f t="shared" si="574"/>
        <v>0</v>
      </c>
      <c r="D800" s="27">
        <f t="shared" si="597"/>
        <v>0</v>
      </c>
      <c r="E800" s="27" t="b">
        <f t="shared" si="573"/>
        <v>0</v>
      </c>
      <c r="F800" s="29">
        <f t="shared" si="575"/>
        <v>0</v>
      </c>
      <c r="G800" s="27">
        <f t="shared" si="598"/>
        <v>0</v>
      </c>
      <c r="H800" s="22">
        <f t="shared" si="576"/>
        <v>7385694400.4312258</v>
      </c>
      <c r="I800" s="23">
        <f t="shared" si="577"/>
        <v>131646150.53351739</v>
      </c>
      <c r="J800" s="23">
        <f t="shared" si="578"/>
        <v>936</v>
      </c>
      <c r="K800" s="19">
        <f t="shared" si="599"/>
        <v>106.52064906952944</v>
      </c>
      <c r="L800" s="16">
        <f t="shared" si="579"/>
        <v>51.274867169300457</v>
      </c>
      <c r="M800" s="23">
        <f>M799-IF($B800="B",(Percent_Rent_In_Elsies*2.49%/12 * H799)/K799,0)+IF($B800="D",N800,0)+IF(B800="D",AK799)+IF(B800="C",F799*90%)-(Y800-Y799)-IF($B800="A",Q799/K799) + IF($B800="A",Q799/K799)</f>
        <v>-18622592.147754416</v>
      </c>
      <c r="N800" s="23">
        <f t="shared" si="580"/>
        <v>0</v>
      </c>
      <c r="O800" s="22">
        <f t="shared" si="581"/>
        <v>0</v>
      </c>
      <c r="P800" s="22">
        <f t="shared" si="612"/>
        <v>1788932.3734400007</v>
      </c>
      <c r="Q800" s="22">
        <f t="shared" si="613"/>
        <v>0</v>
      </c>
      <c r="R800" s="22">
        <f t="shared" si="582"/>
        <v>36176542.738992833</v>
      </c>
      <c r="S800" s="16">
        <f t="shared" si="572"/>
        <v>0</v>
      </c>
      <c r="T800" s="15">
        <f t="shared" si="583"/>
        <v>0</v>
      </c>
      <c r="U800" s="23">
        <f t="shared" si="600"/>
        <v>940482.43016570853</v>
      </c>
      <c r="V800" s="23">
        <f t="shared" si="601"/>
        <v>0</v>
      </c>
      <c r="W800" s="23">
        <f t="shared" si="614"/>
        <v>0</v>
      </c>
      <c r="X800" s="23">
        <f t="shared" si="602"/>
        <v>23551540.646061167</v>
      </c>
      <c r="Y800" s="23">
        <f t="shared" si="584"/>
        <v>8838389.864314951</v>
      </c>
      <c r="Z800" s="3">
        <f t="shared" si="585"/>
        <v>104999.80588518227</v>
      </c>
      <c r="AA800" s="23">
        <f t="shared" si="586"/>
        <v>38017005.866135404</v>
      </c>
      <c r="AB800" s="26">
        <f t="shared" si="603"/>
        <v>53249825.688348725</v>
      </c>
      <c r="AC800" s="23">
        <f t="shared" si="604"/>
        <v>58053036.68834874</v>
      </c>
      <c r="AD800" s="23">
        <f t="shared" si="610"/>
        <v>4803211</v>
      </c>
      <c r="AE800" s="24">
        <f t="shared" si="571"/>
        <v>53249825.68834874</v>
      </c>
      <c r="AF800" s="3">
        <f t="shared" si="605"/>
        <v>0</v>
      </c>
      <c r="AG800" s="2">
        <f t="shared" si="587"/>
        <v>0.21269152294176574</v>
      </c>
      <c r="AH800" s="2">
        <f t="shared" si="588"/>
        <v>55.479576167305609</v>
      </c>
      <c r="AI800" s="23">
        <f t="shared" si="611"/>
        <v>2892568671.8148918</v>
      </c>
      <c r="AJ800" s="23">
        <f t="shared" si="589"/>
        <v>13142.991638045465</v>
      </c>
      <c r="AK800" s="23">
        <f t="shared" si="590"/>
        <v>0</v>
      </c>
      <c r="AL800" s="23">
        <f t="shared" si="615"/>
        <v>0</v>
      </c>
      <c r="AM800" s="23">
        <f t="shared" si="616"/>
        <v>0</v>
      </c>
      <c r="AN800" s="16">
        <f t="shared" si="606"/>
        <v>0</v>
      </c>
      <c r="AO800" s="23">
        <f t="shared" si="607"/>
        <v>0</v>
      </c>
      <c r="AP800" s="22">
        <f t="shared" si="608"/>
        <v>0</v>
      </c>
      <c r="AQ800" s="30">
        <f t="shared" si="591"/>
        <v>191888198.54491299</v>
      </c>
      <c r="AR800" s="28">
        <f t="shared" si="592"/>
        <v>10928727.096834434</v>
      </c>
      <c r="AS800" s="25">
        <f t="shared" si="593"/>
        <v>128071615.67856181</v>
      </c>
      <c r="AT800" s="32">
        <f t="shared" si="594"/>
        <v>209999.61177036454</v>
      </c>
      <c r="AU800" s="23">
        <f t="shared" si="595"/>
        <v>209999.61177036454</v>
      </c>
      <c r="AV800" s="22">
        <f t="shared" si="596"/>
        <v>14922380.657083973</v>
      </c>
      <c r="AW800" s="31">
        <f t="shared" si="609"/>
        <v>191888198.54491305</v>
      </c>
    </row>
    <row r="801" spans="1:53" x14ac:dyDescent="0.25">
      <c r="A801">
        <f t="shared" si="617"/>
        <v>398</v>
      </c>
      <c r="B801" t="s">
        <v>6</v>
      </c>
      <c r="C801" s="27">
        <f t="shared" si="574"/>
        <v>2365119.6838873997</v>
      </c>
      <c r="D801" s="27">
        <f t="shared" si="597"/>
        <v>0</v>
      </c>
      <c r="E801" s="27" t="b">
        <f t="shared" si="573"/>
        <v>0</v>
      </c>
      <c r="F801" s="29">
        <f t="shared" si="575"/>
        <v>0</v>
      </c>
      <c r="G801" s="27">
        <f t="shared" si="598"/>
        <v>2365119.6838873997</v>
      </c>
      <c r="H801" s="22">
        <f t="shared" si="576"/>
        <v>8594411393.9320068</v>
      </c>
      <c r="I801" s="23">
        <f t="shared" si="577"/>
        <v>131685800.56205784</v>
      </c>
      <c r="J801" s="23">
        <f t="shared" si="578"/>
        <v>966</v>
      </c>
      <c r="K801" s="19">
        <f t="shared" si="599"/>
        <v>123.71309065941698</v>
      </c>
      <c r="L801" s="16">
        <f t="shared" si="579"/>
        <v>59.649886039174589</v>
      </c>
      <c r="M801" s="23">
        <f>M800-IF($B801="B",(Percent_Rent_In_Elsies*2.49%/12 * H800)/K800,0)+IF($B801="D",N801,0)+IF(B801="D",AK800)+IF(B801="C",F800*90%)-(Y801-Y800)-IF($B801="A",Q800/K800) + IF($B801="A",Q800/K800)</f>
        <v>-18622592.147754416</v>
      </c>
      <c r="N801" s="23">
        <f t="shared" si="580"/>
        <v>0</v>
      </c>
      <c r="O801" s="22">
        <f t="shared" si="581"/>
        <v>0</v>
      </c>
      <c r="P801" s="22">
        <f t="shared" si="612"/>
        <v>0</v>
      </c>
      <c r="Q801" s="22">
        <f t="shared" si="613"/>
        <v>0</v>
      </c>
      <c r="R801" s="22">
        <f t="shared" si="582"/>
        <v>36176542.738992833</v>
      </c>
      <c r="S801" s="16">
        <f t="shared" si="572"/>
        <v>0</v>
      </c>
      <c r="T801" s="15">
        <f t="shared" si="583"/>
        <v>0</v>
      </c>
      <c r="U801" s="23">
        <f t="shared" si="600"/>
        <v>940482.43016570853</v>
      </c>
      <c r="V801" s="23">
        <f t="shared" si="601"/>
        <v>0</v>
      </c>
      <c r="W801" s="23">
        <f t="shared" si="614"/>
        <v>2365119.6838873997</v>
      </c>
      <c r="X801" s="23">
        <f t="shared" si="602"/>
        <v>24076539.675487079</v>
      </c>
      <c r="Y801" s="23">
        <f t="shared" si="584"/>
        <v>8838389.864314951</v>
      </c>
      <c r="Z801" s="3">
        <f t="shared" si="585"/>
        <v>0</v>
      </c>
      <c r="AA801" s="23">
        <f t="shared" si="586"/>
        <v>38017005.866135404</v>
      </c>
      <c r="AB801" s="26">
        <f t="shared" si="603"/>
        <v>55614945.372236118</v>
      </c>
      <c r="AC801" s="23">
        <f t="shared" si="604"/>
        <v>60418156.37223614</v>
      </c>
      <c r="AD801" s="23">
        <f t="shared" si="610"/>
        <v>4803211</v>
      </c>
      <c r="AE801" s="24">
        <f t="shared" si="571"/>
        <v>55614945.37223614</v>
      </c>
      <c r="AF801" s="3">
        <f t="shared" si="605"/>
        <v>0</v>
      </c>
      <c r="AG801" s="2">
        <f t="shared" si="587"/>
        <v>0</v>
      </c>
      <c r="AH801" s="2">
        <f t="shared" si="588"/>
        <v>61.813682177758452</v>
      </c>
      <c r="AI801" s="23">
        <f t="shared" si="611"/>
        <v>3359429495.2262807</v>
      </c>
      <c r="AJ801" s="23">
        <f t="shared" si="589"/>
        <v>11316.506543791804</v>
      </c>
      <c r="AK801" s="23">
        <f t="shared" si="590"/>
        <v>0</v>
      </c>
      <c r="AL801" s="23">
        <f t="shared" si="615"/>
        <v>0</v>
      </c>
      <c r="AM801" s="23">
        <f t="shared" si="616"/>
        <v>0</v>
      </c>
      <c r="AN801" s="16">
        <f t="shared" si="606"/>
        <v>0</v>
      </c>
      <c r="AO801" s="23">
        <f t="shared" si="607"/>
        <v>0</v>
      </c>
      <c r="AP801" s="22">
        <f t="shared" si="608"/>
        <v>0</v>
      </c>
      <c r="AQ801" s="30">
        <f t="shared" si="591"/>
        <v>192464385.85536039</v>
      </c>
      <c r="AR801" s="28">
        <f t="shared" si="592"/>
        <v>10928727.096834434</v>
      </c>
      <c r="AS801" s="25">
        <f t="shared" si="593"/>
        <v>130436735.3624492</v>
      </c>
      <c r="AT801" s="32">
        <f t="shared" si="594"/>
        <v>0</v>
      </c>
      <c r="AU801" s="23">
        <f t="shared" si="595"/>
        <v>0</v>
      </c>
      <c r="AV801" s="22">
        <f t="shared" si="596"/>
        <v>14922380.657083973</v>
      </c>
      <c r="AW801" s="31">
        <f t="shared" si="609"/>
        <v>192464385.85536042</v>
      </c>
    </row>
    <row r="802" spans="1:53" x14ac:dyDescent="0.25">
      <c r="A802">
        <f t="shared" si="617"/>
        <v>398</v>
      </c>
      <c r="B802" t="s">
        <v>7</v>
      </c>
      <c r="C802" s="27">
        <f t="shared" si="574"/>
        <v>0</v>
      </c>
      <c r="D802" s="27">
        <f t="shared" si="597"/>
        <v>10928727.096834434</v>
      </c>
      <c r="E802" s="27" t="b">
        <f t="shared" si="573"/>
        <v>0</v>
      </c>
      <c r="F802" s="29">
        <f t="shared" si="575"/>
        <v>88339.294076172562</v>
      </c>
      <c r="G802" s="27">
        <f t="shared" si="598"/>
        <v>0</v>
      </c>
      <c r="H802" s="22">
        <f t="shared" si="576"/>
        <v>8605340121.028841</v>
      </c>
      <c r="I802" s="23">
        <f t="shared" si="577"/>
        <v>131869015.11320814</v>
      </c>
      <c r="J802" s="23">
        <f t="shared" si="578"/>
        <v>966</v>
      </c>
      <c r="K802" s="19">
        <f t="shared" si="599"/>
        <v>123.71309065941698</v>
      </c>
      <c r="L802" s="16">
        <f t="shared" si="579"/>
        <v>59.649886039174589</v>
      </c>
      <c r="M802" s="23">
        <f>M801-IF($B802="B",(Percent_Rent_In_Elsies*2.49%/12 * H801)/K801,0)+IF($B802="D",N802,0)+IF(B802="D",AK801)+IF(B802="C",F801*90%)-(Y802-Y801)-IF($B802="A",Q801/K801) + IF($B802="A",Q801/K801)</f>
        <v>-18857887.806681938</v>
      </c>
      <c r="N802" s="23">
        <f t="shared" si="580"/>
        <v>0</v>
      </c>
      <c r="O802" s="22">
        <f t="shared" si="581"/>
        <v>0</v>
      </c>
      <c r="P802" s="22">
        <f t="shared" si="612"/>
        <v>0</v>
      </c>
      <c r="Q802" s="22">
        <f t="shared" si="613"/>
        <v>0</v>
      </c>
      <c r="R802" s="22">
        <f t="shared" si="582"/>
        <v>33212376.582749631</v>
      </c>
      <c r="S802" s="16">
        <f t="shared" si="572"/>
        <v>3014711.8949160692</v>
      </c>
      <c r="T802" s="15">
        <f t="shared" si="583"/>
        <v>288110.71043532807</v>
      </c>
      <c r="U802" s="23">
        <f t="shared" si="600"/>
        <v>862108.89431856619</v>
      </c>
      <c r="V802" s="23">
        <f t="shared" si="601"/>
        <v>78373.535847142382</v>
      </c>
      <c r="W802" s="23">
        <f t="shared" si="614"/>
        <v>2365119.6838873997</v>
      </c>
      <c r="X802" s="23">
        <f t="shared" si="602"/>
        <v>24076539.675487079</v>
      </c>
      <c r="Y802" s="23">
        <f t="shared" si="584"/>
        <v>9001609.8700219709</v>
      </c>
      <c r="Z802" s="3">
        <f t="shared" si="585"/>
        <v>0</v>
      </c>
      <c r="AA802" s="23">
        <f t="shared" si="586"/>
        <v>38017005.866135404</v>
      </c>
      <c r="AB802" s="26">
        <f t="shared" si="603"/>
        <v>55614945.372236118</v>
      </c>
      <c r="AC802" s="23">
        <f t="shared" si="604"/>
        <v>60418156.37223614</v>
      </c>
      <c r="AD802" s="23">
        <f t="shared" si="610"/>
        <v>4803211</v>
      </c>
      <c r="AE802" s="24">
        <f t="shared" si="571"/>
        <v>55614945.37223614</v>
      </c>
      <c r="AF802" s="3">
        <f t="shared" si="605"/>
        <v>0</v>
      </c>
      <c r="AG802" s="2">
        <f t="shared" si="587"/>
        <v>0</v>
      </c>
      <c r="AH802" s="2">
        <f t="shared" si="588"/>
        <v>61.892284985141877</v>
      </c>
      <c r="AI802" s="23">
        <f t="shared" si="611"/>
        <v>3359429495.2262807</v>
      </c>
      <c r="AJ802" s="23">
        <f t="shared" si="589"/>
        <v>11316.506543791804</v>
      </c>
      <c r="AK802" s="23">
        <f t="shared" si="590"/>
        <v>0</v>
      </c>
      <c r="AL802" s="23">
        <f t="shared" si="615"/>
        <v>662410679.88555908</v>
      </c>
      <c r="AM802" s="23">
        <f t="shared" si="616"/>
        <v>1124426219040.376</v>
      </c>
      <c r="AN802" s="16">
        <f t="shared" si="606"/>
        <v>1010914.7734572915</v>
      </c>
      <c r="AO802" s="23">
        <f t="shared" si="607"/>
        <v>72075.653220500331</v>
      </c>
      <c r="AP802" s="22">
        <f t="shared" si="608"/>
        <v>8916701.8212044574</v>
      </c>
      <c r="AQ802" s="30">
        <f t="shared" si="591"/>
        <v>221489381.07823166</v>
      </c>
      <c r="AR802" s="28">
        <f t="shared" si="592"/>
        <v>19769636.952558652</v>
      </c>
      <c r="AS802" s="25">
        <f t="shared" si="593"/>
        <v>141365462.45928362</v>
      </c>
      <c r="AT802" s="32">
        <f t="shared" si="594"/>
        <v>0</v>
      </c>
      <c r="AU802" s="23">
        <f t="shared" si="595"/>
        <v>0</v>
      </c>
      <c r="AV802" s="22">
        <f t="shared" si="596"/>
        <v>14922380.657083973</v>
      </c>
      <c r="AW802" s="31">
        <f t="shared" si="609"/>
        <v>221489381.07823175</v>
      </c>
    </row>
    <row r="803" spans="1:53" x14ac:dyDescent="0.25">
      <c r="A803">
        <f t="shared" si="617"/>
        <v>398</v>
      </c>
      <c r="B803" t="s">
        <v>8</v>
      </c>
      <c r="C803" s="27">
        <f t="shared" si="574"/>
        <v>0</v>
      </c>
      <c r="D803" s="27">
        <f t="shared" si="597"/>
        <v>0</v>
      </c>
      <c r="E803" s="27" t="b">
        <f t="shared" si="573"/>
        <v>0</v>
      </c>
      <c r="F803" s="29">
        <f t="shared" si="575"/>
        <v>0</v>
      </c>
      <c r="G803" s="27">
        <f t="shared" si="598"/>
        <v>0</v>
      </c>
      <c r="H803" s="22">
        <f t="shared" si="576"/>
        <v>8605340121.028841</v>
      </c>
      <c r="I803" s="23">
        <f t="shared" si="577"/>
        <v>131869015.11320814</v>
      </c>
      <c r="J803" s="23">
        <f t="shared" si="578"/>
        <v>966</v>
      </c>
      <c r="K803" s="19">
        <f t="shared" si="599"/>
        <v>123.71309065941698</v>
      </c>
      <c r="L803" s="16">
        <f t="shared" si="579"/>
        <v>59.649886039174589</v>
      </c>
      <c r="M803" s="23">
        <f>M802-IF($B803="B",(Percent_Rent_In_Elsies*2.49%/12 * H802)/K802,0)+IF($B803="D",N803,0)+IF(B803="D",AK802)+IF(B803="C",F802*90%)-(Y803-Y802)-IF($B803="A",Q802/K802) + IF($B803="A",Q802/K802)</f>
        <v>-19532588.206426911</v>
      </c>
      <c r="N803" s="23">
        <f t="shared" si="580"/>
        <v>0</v>
      </c>
      <c r="O803" s="22">
        <f t="shared" si="581"/>
        <v>0</v>
      </c>
      <c r="P803" s="22">
        <f t="shared" si="612"/>
        <v>0</v>
      </c>
      <c r="Q803" s="22">
        <f t="shared" si="613"/>
        <v>0</v>
      </c>
      <c r="R803" s="22">
        <f t="shared" si="582"/>
        <v>42129078.403954089</v>
      </c>
      <c r="S803" s="16">
        <f t="shared" si="572"/>
        <v>3014711.8949160692</v>
      </c>
      <c r="T803" s="15">
        <f t="shared" si="583"/>
        <v>288110.71043532807</v>
      </c>
      <c r="U803" s="23">
        <f t="shared" si="600"/>
        <v>943018.47694668383</v>
      </c>
      <c r="V803" s="23">
        <f t="shared" si="601"/>
        <v>78373.535847142382</v>
      </c>
      <c r="W803" s="23">
        <f t="shared" si="614"/>
        <v>2365119.6838873997</v>
      </c>
      <c r="X803" s="23">
        <f t="shared" si="602"/>
        <v>24076539.675487079</v>
      </c>
      <c r="Y803" s="23">
        <f t="shared" si="584"/>
        <v>9755815.6344355009</v>
      </c>
      <c r="Z803" s="3">
        <f t="shared" si="585"/>
        <v>0</v>
      </c>
      <c r="AA803" s="23">
        <f t="shared" si="586"/>
        <v>38017005.866135404</v>
      </c>
      <c r="AB803" s="26">
        <f t="shared" si="603"/>
        <v>55703284.6663123</v>
      </c>
      <c r="AC803" s="23">
        <f t="shared" si="604"/>
        <v>60506495.666312315</v>
      </c>
      <c r="AD803" s="23">
        <f t="shared" si="610"/>
        <v>4803211</v>
      </c>
      <c r="AE803" s="24">
        <f t="shared" si="571"/>
        <v>55703284.666312315</v>
      </c>
      <c r="AF803" s="3">
        <f t="shared" si="605"/>
        <v>4543951.4690601844</v>
      </c>
      <c r="AG803" s="2">
        <f t="shared" si="587"/>
        <v>0</v>
      </c>
      <c r="AH803" s="2">
        <f t="shared" si="588"/>
        <v>61.794130616021604</v>
      </c>
      <c r="AI803" s="23">
        <f t="shared" si="611"/>
        <v>3359429495.2262807</v>
      </c>
      <c r="AJ803" s="23">
        <f t="shared" si="589"/>
        <v>11316.506543791804</v>
      </c>
      <c r="AK803" s="23">
        <f t="shared" si="590"/>
        <v>-1084236.8128390328</v>
      </c>
      <c r="AL803" s="23">
        <f t="shared" si="615"/>
        <v>0</v>
      </c>
      <c r="AM803" s="23">
        <f t="shared" si="616"/>
        <v>0</v>
      </c>
      <c r="AN803" s="16">
        <f t="shared" si="606"/>
        <v>0</v>
      </c>
      <c r="AO803" s="23">
        <f t="shared" si="607"/>
        <v>0</v>
      </c>
      <c r="AP803" s="22">
        <f t="shared" si="608"/>
        <v>0</v>
      </c>
      <c r="AQ803" s="30">
        <f t="shared" si="591"/>
        <v>214453193.35511222</v>
      </c>
      <c r="AR803" s="28">
        <f t="shared" si="592"/>
        <v>12733449.229439221</v>
      </c>
      <c r="AS803" s="25">
        <f t="shared" si="593"/>
        <v>141365462.45928362</v>
      </c>
      <c r="AT803" s="32">
        <f t="shared" si="594"/>
        <v>0</v>
      </c>
      <c r="AU803" s="23">
        <f t="shared" si="595"/>
        <v>0</v>
      </c>
      <c r="AV803" s="22">
        <f t="shared" si="596"/>
        <v>14922380.657083973</v>
      </c>
      <c r="AW803" s="31">
        <f t="shared" si="609"/>
        <v>214453193.35511231</v>
      </c>
    </row>
    <row r="804" spans="1:53" x14ac:dyDescent="0.25">
      <c r="A804" s="21">
        <f t="shared" si="617"/>
        <v>398</v>
      </c>
      <c r="B804" s="21" t="s">
        <v>9</v>
      </c>
      <c r="C804" s="27">
        <f t="shared" si="574"/>
        <v>0</v>
      </c>
      <c r="D804" s="27">
        <f t="shared" si="597"/>
        <v>0</v>
      </c>
      <c r="E804" s="27" t="b">
        <f t="shared" si="573"/>
        <v>0</v>
      </c>
      <c r="F804" s="29">
        <f t="shared" si="575"/>
        <v>0</v>
      </c>
      <c r="G804" s="27">
        <f t="shared" si="598"/>
        <v>0</v>
      </c>
      <c r="H804" s="22">
        <f t="shared" si="576"/>
        <v>8605340121.028841</v>
      </c>
      <c r="I804" s="23">
        <f t="shared" si="577"/>
        <v>131869015.11320814</v>
      </c>
      <c r="J804" s="23">
        <f t="shared" si="578"/>
        <v>966</v>
      </c>
      <c r="K804" s="19">
        <f t="shared" si="599"/>
        <v>123.71309065941698</v>
      </c>
      <c r="L804" s="16">
        <f t="shared" si="579"/>
        <v>59.649886039174589</v>
      </c>
      <c r="M804" s="23">
        <f>M803-IF($B804="B",(Percent_Rent_In_Elsies*2.49%/12 * H803)/K803,0)+IF($B804="D",N804,0)+IF(B804="D",AK803)+IF(B804="C",F803*90%)-(Y804-Y803)-IF($B804="A",Q803/K803) + IF($B804="A",Q803/K803)</f>
        <v>-20616825.019265942</v>
      </c>
      <c r="N804" s="23">
        <f t="shared" si="580"/>
        <v>0</v>
      </c>
      <c r="O804" s="22">
        <f t="shared" si="581"/>
        <v>2086786.2656871057</v>
      </c>
      <c r="P804" s="22">
        <f t="shared" si="612"/>
        <v>0</v>
      </c>
      <c r="Q804" s="22">
        <f t="shared" si="613"/>
        <v>0</v>
      </c>
      <c r="R804" s="22">
        <f t="shared" si="582"/>
        <v>42129078.403954089</v>
      </c>
      <c r="S804" s="16">
        <f t="shared" si="572"/>
        <v>0</v>
      </c>
      <c r="T804" s="15">
        <f t="shared" si="583"/>
        <v>1216036.3396642916</v>
      </c>
      <c r="U804" s="23">
        <f t="shared" si="600"/>
        <v>943018.47694668383</v>
      </c>
      <c r="V804" s="23">
        <f t="shared" si="601"/>
        <v>0</v>
      </c>
      <c r="W804" s="23">
        <f t="shared" si="614"/>
        <v>2443493.2197345421</v>
      </c>
      <c r="X804" s="23">
        <f t="shared" si="602"/>
        <v>24076539.675487079</v>
      </c>
      <c r="Y804" s="23">
        <f t="shared" si="584"/>
        <v>9755815.6344355009</v>
      </c>
      <c r="Z804" s="3">
        <f t="shared" si="585"/>
        <v>0</v>
      </c>
      <c r="AA804" s="23">
        <f t="shared" si="586"/>
        <v>39101242.678974435</v>
      </c>
      <c r="AB804" s="26">
        <f t="shared" si="603"/>
        <v>55703284.6663123</v>
      </c>
      <c r="AC804" s="23">
        <f t="shared" si="604"/>
        <v>60506495.666312315</v>
      </c>
      <c r="AD804" s="23">
        <f t="shared" si="610"/>
        <v>4803211</v>
      </c>
      <c r="AE804" s="24">
        <f t="shared" si="571"/>
        <v>55703284.666312315</v>
      </c>
      <c r="AF804" s="3">
        <f t="shared" si="605"/>
        <v>0</v>
      </c>
      <c r="AG804" s="2">
        <f t="shared" si="587"/>
        <v>0</v>
      </c>
      <c r="AH804" s="2">
        <f t="shared" si="588"/>
        <v>61.794130616021604</v>
      </c>
      <c r="AI804" s="23">
        <f t="shared" si="611"/>
        <v>3455239700.3141613</v>
      </c>
      <c r="AJ804" s="23">
        <f t="shared" si="589"/>
        <v>11316.506543791804</v>
      </c>
      <c r="AK804" s="23">
        <f t="shared" si="590"/>
        <v>0</v>
      </c>
      <c r="AL804" s="23">
        <f t="shared" si="615"/>
        <v>0</v>
      </c>
      <c r="AM804" s="23">
        <f t="shared" si="616"/>
        <v>0</v>
      </c>
      <c r="AN804" s="16">
        <f t="shared" si="606"/>
        <v>0</v>
      </c>
      <c r="AO804" s="23">
        <f t="shared" si="607"/>
        <v>0</v>
      </c>
      <c r="AP804" s="22">
        <f t="shared" si="608"/>
        <v>0</v>
      </c>
      <c r="AQ804" s="30">
        <f t="shared" si="591"/>
        <v>214453193.35511222</v>
      </c>
      <c r="AR804" s="28">
        <f t="shared" si="592"/>
        <v>12733449.229439221</v>
      </c>
      <c r="AS804" s="25">
        <f t="shared" si="593"/>
        <v>141365462.45928362</v>
      </c>
      <c r="AT804" s="32">
        <f t="shared" si="594"/>
        <v>0</v>
      </c>
      <c r="AU804" s="23">
        <f t="shared" si="595"/>
        <v>0</v>
      </c>
      <c r="AV804" s="22">
        <f t="shared" si="596"/>
        <v>14922380.657083973</v>
      </c>
      <c r="AW804" s="31">
        <f t="shared" si="609"/>
        <v>214453193.35511231</v>
      </c>
      <c r="AX804" s="21"/>
      <c r="AY804" s="21"/>
      <c r="AZ804" s="21"/>
      <c r="BA804" s="21"/>
    </row>
    <row r="805" spans="1:53" x14ac:dyDescent="0.25">
      <c r="A805" s="21">
        <f t="shared" si="617"/>
        <v>398</v>
      </c>
      <c r="B805" s="21" t="s">
        <v>28</v>
      </c>
      <c r="C805" s="27">
        <f t="shared" si="574"/>
        <v>0</v>
      </c>
      <c r="D805" s="27">
        <f t="shared" si="597"/>
        <v>0</v>
      </c>
      <c r="E805" s="27" t="b">
        <f t="shared" si="573"/>
        <v>0</v>
      </c>
      <c r="F805" s="29">
        <f t="shared" si="575"/>
        <v>0</v>
      </c>
      <c r="G805" s="27">
        <f t="shared" si="598"/>
        <v>0</v>
      </c>
      <c r="H805" s="22">
        <f t="shared" si="576"/>
        <v>8605340121.028841</v>
      </c>
      <c r="I805" s="23">
        <f t="shared" si="577"/>
        <v>131869015.11320814</v>
      </c>
      <c r="J805" s="23">
        <f t="shared" si="578"/>
        <v>966</v>
      </c>
      <c r="K805" s="19">
        <f t="shared" si="599"/>
        <v>123.71309065941698</v>
      </c>
      <c r="L805" s="16">
        <f t="shared" si="579"/>
        <v>59.649886039174589</v>
      </c>
      <c r="M805" s="23">
        <f>M804-IF($B805="B",(Percent_Rent_In_Elsies*2.49%/12 * H804)/K804,0)+IF($B805="D",N805,0)+IF(B805="D",AK804)+IF(B805="C",F804*90%)-(Y805-Y804)-IF($B805="A",Q804/K804) + IF($B805="A",Q804/K804)</f>
        <v>-20616825.019265942</v>
      </c>
      <c r="N805" s="23">
        <f t="shared" si="580"/>
        <v>0</v>
      </c>
      <c r="O805" s="22">
        <f t="shared" si="581"/>
        <v>0</v>
      </c>
      <c r="P805" s="22">
        <f t="shared" si="612"/>
        <v>2086786.2656871057</v>
      </c>
      <c r="Q805" s="22">
        <f t="shared" si="613"/>
        <v>0</v>
      </c>
      <c r="R805" s="22">
        <f t="shared" si="582"/>
        <v>42129078.403954089</v>
      </c>
      <c r="S805" s="16">
        <f t="shared" si="572"/>
        <v>0</v>
      </c>
      <c r="T805" s="15">
        <f t="shared" si="583"/>
        <v>0</v>
      </c>
      <c r="U805" s="23">
        <f t="shared" si="600"/>
        <v>943018.47694668383</v>
      </c>
      <c r="V805" s="23">
        <f t="shared" si="601"/>
        <v>0</v>
      </c>
      <c r="W805" s="23">
        <f t="shared" si="614"/>
        <v>0</v>
      </c>
      <c r="X805" s="23">
        <f t="shared" si="602"/>
        <v>24076539.675487079</v>
      </c>
      <c r="Y805" s="23">
        <f t="shared" si="584"/>
        <v>9755815.6344355009</v>
      </c>
      <c r="Z805" s="3">
        <f t="shared" si="585"/>
        <v>122174.66098672713</v>
      </c>
      <c r="AA805" s="23">
        <f t="shared" si="586"/>
        <v>40933862.593775339</v>
      </c>
      <c r="AB805" s="26">
        <f t="shared" si="603"/>
        <v>55703284.666312315</v>
      </c>
      <c r="AC805" s="23">
        <f t="shared" si="604"/>
        <v>60506495.666312315</v>
      </c>
      <c r="AD805" s="23">
        <f t="shared" si="610"/>
        <v>4803211</v>
      </c>
      <c r="AE805" s="24">
        <f t="shared" si="571"/>
        <v>55703284.666312315</v>
      </c>
      <c r="AF805" s="3">
        <f t="shared" si="605"/>
        <v>0</v>
      </c>
      <c r="AG805" s="2">
        <f t="shared" si="587"/>
        <v>0.32264779714822855</v>
      </c>
      <c r="AH805" s="2">
        <f t="shared" si="588"/>
        <v>61.794130616021604</v>
      </c>
      <c r="AI805" s="23">
        <f t="shared" si="611"/>
        <v>3617181895.7884593</v>
      </c>
      <c r="AJ805" s="23">
        <f t="shared" si="589"/>
        <v>11316.506543791804</v>
      </c>
      <c r="AK805" s="23">
        <f t="shared" si="590"/>
        <v>0</v>
      </c>
      <c r="AL805" s="23">
        <f t="shared" si="615"/>
        <v>0</v>
      </c>
      <c r="AM805" s="23">
        <f t="shared" si="616"/>
        <v>0</v>
      </c>
      <c r="AN805" s="16">
        <f t="shared" si="606"/>
        <v>0</v>
      </c>
      <c r="AO805" s="23">
        <f t="shared" si="607"/>
        <v>0</v>
      </c>
      <c r="AP805" s="22">
        <f t="shared" si="608"/>
        <v>0</v>
      </c>
      <c r="AQ805" s="30">
        <f t="shared" si="591"/>
        <v>214453193.35511222</v>
      </c>
      <c r="AR805" s="28">
        <f t="shared" si="592"/>
        <v>12733449.229439221</v>
      </c>
      <c r="AS805" s="25">
        <f t="shared" si="593"/>
        <v>141365462.45928362</v>
      </c>
      <c r="AT805" s="32">
        <f t="shared" si="594"/>
        <v>244349.32197345427</v>
      </c>
      <c r="AU805" s="23">
        <f t="shared" si="595"/>
        <v>244349.32197345427</v>
      </c>
      <c r="AV805" s="22">
        <f t="shared" si="596"/>
        <v>16138416.996748265</v>
      </c>
      <c r="AW805" s="31">
        <f t="shared" si="609"/>
        <v>214453193.35511231</v>
      </c>
      <c r="AX805" s="21"/>
      <c r="AY805" s="21"/>
      <c r="AZ805" s="21"/>
      <c r="BA805" s="21"/>
    </row>
    <row r="806" spans="1:53" x14ac:dyDescent="0.25">
      <c r="A806">
        <f t="shared" si="617"/>
        <v>399</v>
      </c>
      <c r="B806" t="s">
        <v>6</v>
      </c>
      <c r="C806" s="27">
        <f t="shared" si="574"/>
        <v>2759044.5900362046</v>
      </c>
      <c r="D806" s="27">
        <f t="shared" si="597"/>
        <v>0</v>
      </c>
      <c r="E806" s="27" t="b">
        <f t="shared" si="573"/>
        <v>0</v>
      </c>
      <c r="F806" s="29">
        <f t="shared" si="575"/>
        <v>0</v>
      </c>
      <c r="G806" s="27">
        <f t="shared" si="598"/>
        <v>2759044.5900362046</v>
      </c>
      <c r="H806" s="22">
        <f t="shared" si="576"/>
        <v>10013663444.119692</v>
      </c>
      <c r="I806" s="23">
        <f t="shared" si="577"/>
        <v>131908774.89815736</v>
      </c>
      <c r="J806" s="23">
        <f t="shared" si="578"/>
        <v>996</v>
      </c>
      <c r="K806" s="19">
        <f t="shared" si="599"/>
        <v>143.68039374708567</v>
      </c>
      <c r="L806" s="16">
        <f t="shared" si="579"/>
        <v>69.392844894912656</v>
      </c>
      <c r="M806" s="23">
        <f>M805-IF($B806="B",(Percent_Rent_In_Elsies*2.49%/12 * H805)/K805,0)+IF($B806="D",N806,0)+IF(B806="D",AK805)+IF(B806="C",F805*90%)-(Y806-Y805)-IF($B806="A",Q805/K805) + IF($B806="A",Q805/K805)</f>
        <v>-20616825.019265942</v>
      </c>
      <c r="N806" s="23">
        <f t="shared" si="580"/>
        <v>0</v>
      </c>
      <c r="O806" s="22">
        <f t="shared" si="581"/>
        <v>0</v>
      </c>
      <c r="P806" s="22">
        <f t="shared" si="612"/>
        <v>0</v>
      </c>
      <c r="Q806" s="22">
        <f t="shared" si="613"/>
        <v>0</v>
      </c>
      <c r="R806" s="22">
        <f t="shared" si="582"/>
        <v>42129078.403954089</v>
      </c>
      <c r="S806" s="16">
        <f t="shared" si="572"/>
        <v>0</v>
      </c>
      <c r="T806" s="15">
        <f t="shared" si="583"/>
        <v>0</v>
      </c>
      <c r="U806" s="23">
        <f t="shared" si="600"/>
        <v>943018.47694668383</v>
      </c>
      <c r="V806" s="23">
        <f t="shared" si="601"/>
        <v>0</v>
      </c>
      <c r="W806" s="23">
        <f t="shared" si="614"/>
        <v>2759044.5900362046</v>
      </c>
      <c r="X806" s="23">
        <f t="shared" si="602"/>
        <v>24687412.980420716</v>
      </c>
      <c r="Y806" s="23">
        <f t="shared" si="584"/>
        <v>9755815.6344355009</v>
      </c>
      <c r="Z806" s="3">
        <f t="shared" si="585"/>
        <v>0</v>
      </c>
      <c r="AA806" s="23">
        <f t="shared" si="586"/>
        <v>40933862.593775339</v>
      </c>
      <c r="AB806" s="26">
        <f t="shared" si="603"/>
        <v>58462329.256348498</v>
      </c>
      <c r="AC806" s="23">
        <f t="shared" si="604"/>
        <v>63265540.256348521</v>
      </c>
      <c r="AD806" s="23">
        <f t="shared" si="610"/>
        <v>4803211</v>
      </c>
      <c r="AE806" s="24">
        <f t="shared" si="571"/>
        <v>58462329.256348521</v>
      </c>
      <c r="AF806" s="3">
        <f t="shared" si="605"/>
        <v>0</v>
      </c>
      <c r="AG806" s="2">
        <f t="shared" si="587"/>
        <v>0</v>
      </c>
      <c r="AH806" s="2">
        <f t="shared" si="588"/>
        <v>68.513612587765934</v>
      </c>
      <c r="AI806" s="23">
        <f t="shared" si="611"/>
        <v>4200995353.6162419</v>
      </c>
      <c r="AJ806" s="23">
        <f t="shared" si="589"/>
        <v>9743.8485759188534</v>
      </c>
      <c r="AK806" s="23">
        <f t="shared" si="590"/>
        <v>0</v>
      </c>
      <c r="AL806" s="23">
        <f t="shared" si="615"/>
        <v>0</v>
      </c>
      <c r="AM806" s="23">
        <f t="shared" si="616"/>
        <v>0</v>
      </c>
      <c r="AN806" s="16">
        <f t="shared" si="606"/>
        <v>0</v>
      </c>
      <c r="AO806" s="23">
        <f t="shared" si="607"/>
        <v>0</v>
      </c>
      <c r="AP806" s="22">
        <f t="shared" si="608"/>
        <v>0</v>
      </c>
      <c r="AQ806" s="30">
        <f t="shared" si="591"/>
        <v>215125451.67946133</v>
      </c>
      <c r="AR806" s="28">
        <f t="shared" si="592"/>
        <v>12733449.229439221</v>
      </c>
      <c r="AS806" s="25">
        <f t="shared" si="593"/>
        <v>144124507.04931983</v>
      </c>
      <c r="AT806" s="32">
        <f t="shared" si="594"/>
        <v>0</v>
      </c>
      <c r="AU806" s="23">
        <f t="shared" si="595"/>
        <v>0</v>
      </c>
      <c r="AV806" s="22">
        <f t="shared" si="596"/>
        <v>16138416.996748265</v>
      </c>
      <c r="AW806" s="31">
        <f t="shared" si="609"/>
        <v>215125451.67946142</v>
      </c>
    </row>
    <row r="807" spans="1:53" x14ac:dyDescent="0.25">
      <c r="A807">
        <f t="shared" si="617"/>
        <v>399</v>
      </c>
      <c r="B807" t="s">
        <v>7</v>
      </c>
      <c r="C807" s="27">
        <f t="shared" si="574"/>
        <v>0</v>
      </c>
      <c r="D807" s="27">
        <f t="shared" si="597"/>
        <v>12733449.229439221</v>
      </c>
      <c r="E807" s="27" t="b">
        <f t="shared" si="573"/>
        <v>0</v>
      </c>
      <c r="F807" s="29">
        <f t="shared" si="575"/>
        <v>88623.429386290212</v>
      </c>
      <c r="G807" s="27">
        <f t="shared" si="598"/>
        <v>0</v>
      </c>
      <c r="H807" s="22">
        <f t="shared" si="576"/>
        <v>10026396893.349131</v>
      </c>
      <c r="I807" s="23">
        <f t="shared" si="577"/>
        <v>132092272.91223536</v>
      </c>
      <c r="J807" s="23">
        <f t="shared" si="578"/>
        <v>996</v>
      </c>
      <c r="K807" s="19">
        <f t="shared" si="599"/>
        <v>143.68039374708567</v>
      </c>
      <c r="L807" s="16">
        <f t="shared" si="579"/>
        <v>69.392844894912656</v>
      </c>
      <c r="M807" s="23">
        <f>M806-IF($B807="B",(Percent_Rent_In_Elsies*2.49%/12 * H806)/K806,0)+IF($B807="D",N807,0)+IF(B807="D",AK806)+IF(B807="C",F806*90%)-(Y807-Y806)-IF($B807="A",Q806/K806) + IF($B807="A",Q806/K806)</f>
        <v>-20879537.838493466</v>
      </c>
      <c r="N807" s="23">
        <f t="shared" si="580"/>
        <v>0</v>
      </c>
      <c r="O807" s="22">
        <f t="shared" si="581"/>
        <v>0</v>
      </c>
      <c r="P807" s="22">
        <f t="shared" si="612"/>
        <v>0</v>
      </c>
      <c r="Q807" s="22">
        <f t="shared" si="613"/>
        <v>0</v>
      </c>
      <c r="R807" s="22">
        <f t="shared" si="582"/>
        <v>38677449.862388432</v>
      </c>
      <c r="S807" s="16">
        <f t="shared" si="572"/>
        <v>3510756.5336628407</v>
      </c>
      <c r="T807" s="15">
        <f t="shared" si="583"/>
        <v>337029.55495395442</v>
      </c>
      <c r="U807" s="23">
        <f t="shared" si="600"/>
        <v>864433.60386779346</v>
      </c>
      <c r="V807" s="23">
        <f t="shared" si="601"/>
        <v>78584.873078890319</v>
      </c>
      <c r="W807" s="23">
        <f t="shared" si="614"/>
        <v>2759044.5900362046</v>
      </c>
      <c r="X807" s="23">
        <f t="shared" si="602"/>
        <v>24687412.980420716</v>
      </c>
      <c r="Y807" s="23">
        <f t="shared" si="584"/>
        <v>9946220.9136268925</v>
      </c>
      <c r="Z807" s="3">
        <f t="shared" si="585"/>
        <v>0</v>
      </c>
      <c r="AA807" s="23">
        <f t="shared" si="586"/>
        <v>40933862.593775339</v>
      </c>
      <c r="AB807" s="26">
        <f t="shared" si="603"/>
        <v>58462329.256348506</v>
      </c>
      <c r="AC807" s="23">
        <f t="shared" si="604"/>
        <v>63265540.256348521</v>
      </c>
      <c r="AD807" s="23">
        <f t="shared" si="610"/>
        <v>4803211</v>
      </c>
      <c r="AE807" s="24">
        <f t="shared" si="571"/>
        <v>58462329.256348521</v>
      </c>
      <c r="AF807" s="3">
        <f t="shared" si="605"/>
        <v>0</v>
      </c>
      <c r="AG807" s="2">
        <f t="shared" si="587"/>
        <v>0</v>
      </c>
      <c r="AH807" s="2">
        <f t="shared" si="588"/>
        <v>68.600735009273336</v>
      </c>
      <c r="AI807" s="23">
        <f t="shared" si="611"/>
        <v>4200995353.6162419</v>
      </c>
      <c r="AJ807" s="23">
        <f t="shared" si="589"/>
        <v>9743.8485759188534</v>
      </c>
      <c r="AK807" s="23">
        <f t="shared" si="590"/>
        <v>0</v>
      </c>
      <c r="AL807" s="23">
        <f t="shared" si="615"/>
        <v>841565858.38996124</v>
      </c>
      <c r="AM807" s="23">
        <f t="shared" si="616"/>
        <v>1230013543622.2427</v>
      </c>
      <c r="AN807" s="16">
        <f t="shared" si="606"/>
        <v>1182559.8419436999</v>
      </c>
      <c r="AO807" s="23">
        <f t="shared" si="607"/>
        <v>72307.540036129023</v>
      </c>
      <c r="AP807" s="22">
        <f t="shared" si="608"/>
        <v>10389175.823274182</v>
      </c>
      <c r="AQ807" s="30">
        <f t="shared" si="591"/>
        <v>248945102.10800225</v>
      </c>
      <c r="AR807" s="28">
        <f t="shared" si="592"/>
        <v>23034317.058215573</v>
      </c>
      <c r="AS807" s="25">
        <f t="shared" si="593"/>
        <v>156857956.27875906</v>
      </c>
      <c r="AT807" s="32">
        <f t="shared" si="594"/>
        <v>0</v>
      </c>
      <c r="AU807" s="23">
        <f t="shared" si="595"/>
        <v>0</v>
      </c>
      <c r="AV807" s="22">
        <f t="shared" si="596"/>
        <v>16138416.996748265</v>
      </c>
      <c r="AW807" s="31">
        <f t="shared" si="609"/>
        <v>248945102.10800231</v>
      </c>
    </row>
    <row r="808" spans="1:53" s="21" customFormat="1" x14ac:dyDescent="0.25">
      <c r="A808">
        <f t="shared" si="617"/>
        <v>399</v>
      </c>
      <c r="B808" t="s">
        <v>8</v>
      </c>
      <c r="C808" s="27">
        <f t="shared" si="574"/>
        <v>0</v>
      </c>
      <c r="D808" s="27">
        <f t="shared" si="597"/>
        <v>0</v>
      </c>
      <c r="E808" s="27" t="b">
        <f t="shared" si="573"/>
        <v>0</v>
      </c>
      <c r="F808" s="29">
        <f t="shared" si="575"/>
        <v>0</v>
      </c>
      <c r="G808" s="27">
        <f t="shared" si="598"/>
        <v>0</v>
      </c>
      <c r="H808" s="22">
        <f t="shared" si="576"/>
        <v>10026396893.349131</v>
      </c>
      <c r="I808" s="23">
        <f t="shared" si="577"/>
        <v>132092272.91223536</v>
      </c>
      <c r="J808" s="23">
        <f t="shared" si="578"/>
        <v>996</v>
      </c>
      <c r="K808" s="19">
        <f t="shared" si="599"/>
        <v>143.68039374708567</v>
      </c>
      <c r="L808" s="16">
        <f t="shared" si="579"/>
        <v>69.392844894912656</v>
      </c>
      <c r="M808" s="23">
        <f>M807-IF($B808="B",(Percent_Rent_In_Elsies*2.49%/12 * H807)/K807,0)+IF($B808="D",N808,0)+IF(B808="D",AK807)+IF(B808="C",F807*90%)-(Y808-Y807)-IF($B808="A",Q807/K807) + IF($B808="A",Q807/K807)</f>
        <v>-21678528.753501844</v>
      </c>
      <c r="N808" s="23">
        <f t="shared" si="580"/>
        <v>0</v>
      </c>
      <c r="O808" s="22">
        <f t="shared" si="581"/>
        <v>0</v>
      </c>
      <c r="P808" s="22">
        <f t="shared" si="612"/>
        <v>0</v>
      </c>
      <c r="Q808" s="22">
        <f t="shared" si="613"/>
        <v>0</v>
      </c>
      <c r="R808" s="22">
        <f t="shared" si="582"/>
        <v>49066625.685662612</v>
      </c>
      <c r="S808" s="16">
        <f t="shared" si="572"/>
        <v>3510756.5336628407</v>
      </c>
      <c r="T808" s="15">
        <f t="shared" si="583"/>
        <v>337029.55495395442</v>
      </c>
      <c r="U808" s="23">
        <f t="shared" si="600"/>
        <v>945603.4868425515</v>
      </c>
      <c r="V808" s="23">
        <f t="shared" si="601"/>
        <v>78584.873078890319</v>
      </c>
      <c r="W808" s="23">
        <f t="shared" si="614"/>
        <v>2759044.5900362046</v>
      </c>
      <c r="X808" s="23">
        <f t="shared" si="602"/>
        <v>24687412.980420716</v>
      </c>
      <c r="Y808" s="23">
        <f t="shared" si="584"/>
        <v>10824972.91508293</v>
      </c>
      <c r="Z808" s="3">
        <f t="shared" si="585"/>
        <v>0</v>
      </c>
      <c r="AA808" s="23">
        <f t="shared" si="586"/>
        <v>40933862.593775339</v>
      </c>
      <c r="AB808" s="26">
        <f t="shared" si="603"/>
        <v>58550952.685734794</v>
      </c>
      <c r="AC808" s="23">
        <f t="shared" si="604"/>
        <v>63354163.685734808</v>
      </c>
      <c r="AD808" s="23">
        <f t="shared" si="610"/>
        <v>4803211</v>
      </c>
      <c r="AE808" s="24">
        <f t="shared" si="571"/>
        <v>58550952.685734808</v>
      </c>
      <c r="AF808" s="3">
        <f t="shared" si="605"/>
        <v>3008884.2269188934</v>
      </c>
      <c r="AG808" s="2">
        <f t="shared" si="587"/>
        <v>0</v>
      </c>
      <c r="AH808" s="2">
        <f t="shared" si="588"/>
        <v>68.496900107942636</v>
      </c>
      <c r="AI808" s="23">
        <f t="shared" si="611"/>
        <v>4200995353.6162419</v>
      </c>
      <c r="AJ808" s="23">
        <f t="shared" si="589"/>
        <v>9743.8485759188534</v>
      </c>
      <c r="AK808" s="23">
        <f t="shared" si="590"/>
        <v>-1186740.603165966</v>
      </c>
      <c r="AL808" s="23">
        <f t="shared" si="615"/>
        <v>0</v>
      </c>
      <c r="AM808" s="23">
        <f t="shared" si="616"/>
        <v>0</v>
      </c>
      <c r="AN808" s="16">
        <f t="shared" si="606"/>
        <v>0</v>
      </c>
      <c r="AO808" s="23">
        <f t="shared" si="607"/>
        <v>0</v>
      </c>
      <c r="AP808" s="22">
        <f t="shared" si="608"/>
        <v>0</v>
      </c>
      <c r="AQ808" s="30">
        <f t="shared" si="591"/>
        <v>240746989.15785855</v>
      </c>
      <c r="AR808" s="28">
        <f t="shared" si="592"/>
        <v>14836204.108071867</v>
      </c>
      <c r="AS808" s="25">
        <f t="shared" si="593"/>
        <v>156857956.27875906</v>
      </c>
      <c r="AT808" s="32">
        <f t="shared" si="594"/>
        <v>0</v>
      </c>
      <c r="AU808" s="23">
        <f t="shared" si="595"/>
        <v>0</v>
      </c>
      <c r="AV808" s="22">
        <f t="shared" si="596"/>
        <v>16138416.996748265</v>
      </c>
      <c r="AW808" s="31">
        <f t="shared" si="609"/>
        <v>240746989.15785861</v>
      </c>
      <c r="AX808"/>
      <c r="AY808"/>
      <c r="AZ808"/>
      <c r="BA808"/>
    </row>
    <row r="809" spans="1:53" s="21" customFormat="1" x14ac:dyDescent="0.25">
      <c r="A809" s="21">
        <f t="shared" si="617"/>
        <v>399</v>
      </c>
      <c r="B809" s="21" t="s">
        <v>9</v>
      </c>
      <c r="C809" s="27">
        <f t="shared" si="574"/>
        <v>0</v>
      </c>
      <c r="D809" s="27">
        <f t="shared" si="597"/>
        <v>0</v>
      </c>
      <c r="E809" s="27" t="b">
        <f t="shared" si="573"/>
        <v>0</v>
      </c>
      <c r="F809" s="29">
        <f t="shared" si="575"/>
        <v>0</v>
      </c>
      <c r="G809" s="27">
        <f t="shared" si="598"/>
        <v>0</v>
      </c>
      <c r="H809" s="22">
        <f t="shared" si="576"/>
        <v>10026396893.349131</v>
      </c>
      <c r="I809" s="23">
        <f t="shared" si="577"/>
        <v>132092272.91223536</v>
      </c>
      <c r="J809" s="23">
        <f t="shared" si="578"/>
        <v>996</v>
      </c>
      <c r="K809" s="19">
        <f t="shared" si="599"/>
        <v>143.68039374708567</v>
      </c>
      <c r="L809" s="16">
        <f t="shared" si="579"/>
        <v>69.392844894912656</v>
      </c>
      <c r="M809" s="23">
        <f>M808-IF($B809="B",(Percent_Rent_In_Elsies*2.49%/12 * H808)/K808,0)+IF($B809="D",N809,0)+IF(B809="D",AK808)+IF(B809="C",F808*90%)-(Y809-Y808)-IF($B809="A",Q808/K808) + IF($B809="A",Q808/K808)</f>
        <v>-22865269.356667809</v>
      </c>
      <c r="N809" s="23">
        <f t="shared" si="580"/>
        <v>0</v>
      </c>
      <c r="O809" s="22">
        <f t="shared" si="581"/>
        <v>2433954.1116403216</v>
      </c>
      <c r="P809" s="22">
        <f t="shared" si="612"/>
        <v>0</v>
      </c>
      <c r="Q809" s="22">
        <f t="shared" si="613"/>
        <v>0</v>
      </c>
      <c r="R809" s="22">
        <f t="shared" si="582"/>
        <v>49066625.685662612</v>
      </c>
      <c r="S809" s="16">
        <f t="shared" si="572"/>
        <v>0</v>
      </c>
      <c r="T809" s="15">
        <f t="shared" si="583"/>
        <v>1413831.9769764736</v>
      </c>
      <c r="U809" s="23">
        <f t="shared" si="600"/>
        <v>945603.4868425515</v>
      </c>
      <c r="V809" s="23">
        <f t="shared" si="601"/>
        <v>0</v>
      </c>
      <c r="W809" s="23">
        <f t="shared" si="614"/>
        <v>2837629.4631150947</v>
      </c>
      <c r="X809" s="23">
        <f t="shared" si="602"/>
        <v>24687412.980420716</v>
      </c>
      <c r="Y809" s="23">
        <f t="shared" si="584"/>
        <v>10824972.91508293</v>
      </c>
      <c r="Z809" s="3">
        <f t="shared" si="585"/>
        <v>0</v>
      </c>
      <c r="AA809" s="23">
        <f t="shared" si="586"/>
        <v>42120603.196941309</v>
      </c>
      <c r="AB809" s="26">
        <f t="shared" si="603"/>
        <v>58550952.685734786</v>
      </c>
      <c r="AC809" s="23">
        <f t="shared" si="604"/>
        <v>63354163.685734808</v>
      </c>
      <c r="AD809" s="23">
        <f t="shared" si="610"/>
        <v>4803211</v>
      </c>
      <c r="AE809" s="24">
        <f t="shared" si="571"/>
        <v>58550952.685734808</v>
      </c>
      <c r="AF809" s="3">
        <f t="shared" si="605"/>
        <v>0</v>
      </c>
      <c r="AG809" s="2">
        <f t="shared" si="587"/>
        <v>0</v>
      </c>
      <c r="AH809" s="2">
        <f t="shared" si="588"/>
        <v>68.496900107942636</v>
      </c>
      <c r="AI809" s="23">
        <f t="shared" si="611"/>
        <v>4322789180.1437702</v>
      </c>
      <c r="AJ809" s="23">
        <f t="shared" si="589"/>
        <v>9743.8485759188534</v>
      </c>
      <c r="AK809" s="23">
        <f t="shared" si="590"/>
        <v>0</v>
      </c>
      <c r="AL809" s="23">
        <f t="shared" si="615"/>
        <v>0</v>
      </c>
      <c r="AM809" s="23">
        <f t="shared" si="616"/>
        <v>0</v>
      </c>
      <c r="AN809" s="16">
        <f t="shared" si="606"/>
        <v>0</v>
      </c>
      <c r="AO809" s="23">
        <f t="shared" si="607"/>
        <v>0</v>
      </c>
      <c r="AP809" s="22">
        <f t="shared" si="608"/>
        <v>0</v>
      </c>
      <c r="AQ809" s="30">
        <f t="shared" si="591"/>
        <v>240746989.15785855</v>
      </c>
      <c r="AR809" s="28">
        <f t="shared" si="592"/>
        <v>14836204.108071867</v>
      </c>
      <c r="AS809" s="25">
        <f t="shared" si="593"/>
        <v>156857956.27875906</v>
      </c>
      <c r="AT809" s="32">
        <f t="shared" si="594"/>
        <v>0</v>
      </c>
      <c r="AU809" s="23">
        <f t="shared" si="595"/>
        <v>0</v>
      </c>
      <c r="AV809" s="22">
        <f t="shared" si="596"/>
        <v>16138416.996748265</v>
      </c>
      <c r="AW809" s="31">
        <f t="shared" si="609"/>
        <v>240746989.15785861</v>
      </c>
    </row>
    <row r="810" spans="1:53" x14ac:dyDescent="0.25">
      <c r="A810" s="21">
        <f t="shared" si="617"/>
        <v>399</v>
      </c>
      <c r="B810" s="21" t="s">
        <v>28</v>
      </c>
      <c r="C810" s="27">
        <f t="shared" si="574"/>
        <v>0</v>
      </c>
      <c r="D810" s="27">
        <f t="shared" si="597"/>
        <v>0</v>
      </c>
      <c r="E810" s="27" t="b">
        <f t="shared" si="573"/>
        <v>0</v>
      </c>
      <c r="F810" s="29">
        <f t="shared" si="575"/>
        <v>0</v>
      </c>
      <c r="G810" s="27">
        <f t="shared" si="598"/>
        <v>0</v>
      </c>
      <c r="H810" s="22">
        <f t="shared" si="576"/>
        <v>10026396893.349131</v>
      </c>
      <c r="I810" s="23">
        <f t="shared" si="577"/>
        <v>132092272.91223536</v>
      </c>
      <c r="J810" s="23">
        <f t="shared" si="578"/>
        <v>996</v>
      </c>
      <c r="K810" s="19">
        <f t="shared" si="599"/>
        <v>143.68039374708567</v>
      </c>
      <c r="L810" s="16">
        <f t="shared" si="579"/>
        <v>69.392844894912656</v>
      </c>
      <c r="M810" s="23">
        <f>M809-IF($B810="B",(Percent_Rent_In_Elsies*2.49%/12 * H809)/K809,0)+IF($B810="D",N810,0)+IF(B810="D",AK809)+IF(B810="C",F809*90%)-(Y810-Y809)-IF($B810="A",Q809/K809) + IF($B810="A",Q809/K809)</f>
        <v>-22865269.356667809</v>
      </c>
      <c r="N810" s="23">
        <f t="shared" si="580"/>
        <v>0</v>
      </c>
      <c r="O810" s="22">
        <f t="shared" si="581"/>
        <v>0</v>
      </c>
      <c r="P810" s="22">
        <f t="shared" si="612"/>
        <v>2433954.1116403216</v>
      </c>
      <c r="Q810" s="22">
        <f t="shared" si="613"/>
        <v>0</v>
      </c>
      <c r="R810" s="22">
        <f t="shared" si="582"/>
        <v>49066625.685662612</v>
      </c>
      <c r="S810" s="16">
        <f t="shared" si="572"/>
        <v>0</v>
      </c>
      <c r="T810" s="15">
        <f t="shared" si="583"/>
        <v>0</v>
      </c>
      <c r="U810" s="23">
        <f t="shared" si="600"/>
        <v>945603.4868425515</v>
      </c>
      <c r="V810" s="23">
        <f t="shared" si="601"/>
        <v>0</v>
      </c>
      <c r="W810" s="23">
        <f t="shared" si="614"/>
        <v>0</v>
      </c>
      <c r="X810" s="23">
        <f t="shared" si="602"/>
        <v>24687412.980420716</v>
      </c>
      <c r="Y810" s="23">
        <f t="shared" si="584"/>
        <v>10824972.91508293</v>
      </c>
      <c r="Z810" s="3">
        <f t="shared" si="585"/>
        <v>141881.47315575476</v>
      </c>
      <c r="AA810" s="23">
        <f t="shared" si="586"/>
        <v>44248825.294277631</v>
      </c>
      <c r="AB810" s="26">
        <f t="shared" si="603"/>
        <v>58550952.685734801</v>
      </c>
      <c r="AC810" s="23">
        <f t="shared" si="604"/>
        <v>63354163.685734808</v>
      </c>
      <c r="AD810" s="23">
        <f t="shared" si="610"/>
        <v>4803211</v>
      </c>
      <c r="AE810" s="24">
        <f t="shared" si="571"/>
        <v>58550952.685734808</v>
      </c>
      <c r="AF810" s="3">
        <f t="shared" si="605"/>
        <v>0</v>
      </c>
      <c r="AG810" s="2">
        <f t="shared" si="587"/>
        <v>0.5658501788260899</v>
      </c>
      <c r="AH810" s="2">
        <f t="shared" si="588"/>
        <v>68.496900107942636</v>
      </c>
      <c r="AI810" s="23">
        <f t="shared" si="611"/>
        <v>4541206172.2341499</v>
      </c>
      <c r="AJ810" s="23">
        <f t="shared" si="589"/>
        <v>9743.8485759188534</v>
      </c>
      <c r="AK810" s="23">
        <f t="shared" si="590"/>
        <v>0</v>
      </c>
      <c r="AL810" s="23">
        <f t="shared" si="615"/>
        <v>0</v>
      </c>
      <c r="AM810" s="23">
        <f t="shared" si="616"/>
        <v>0</v>
      </c>
      <c r="AN810" s="16">
        <f t="shared" si="606"/>
        <v>0</v>
      </c>
      <c r="AO810" s="23">
        <f t="shared" si="607"/>
        <v>0</v>
      </c>
      <c r="AP810" s="22">
        <f t="shared" si="608"/>
        <v>0</v>
      </c>
      <c r="AQ810" s="30">
        <f t="shared" si="591"/>
        <v>240746989.15785855</v>
      </c>
      <c r="AR810" s="28">
        <f t="shared" si="592"/>
        <v>14836204.108071867</v>
      </c>
      <c r="AS810" s="25">
        <f t="shared" si="593"/>
        <v>156857956.27875906</v>
      </c>
      <c r="AT810" s="32">
        <f t="shared" si="594"/>
        <v>283762.94631150953</v>
      </c>
      <c r="AU810" s="23">
        <f t="shared" si="595"/>
        <v>283762.94631150953</v>
      </c>
      <c r="AV810" s="22">
        <f t="shared" si="596"/>
        <v>17552248.973724738</v>
      </c>
      <c r="AW810" s="31">
        <f t="shared" si="609"/>
        <v>240746989.15785858</v>
      </c>
      <c r="AX810" s="21"/>
      <c r="AY810" s="21"/>
      <c r="AZ810" s="21"/>
      <c r="BA810" s="21"/>
    </row>
    <row r="811" spans="1:53" x14ac:dyDescent="0.25">
      <c r="A811">
        <f t="shared" si="617"/>
        <v>400</v>
      </c>
      <c r="B811" t="s">
        <v>6</v>
      </c>
      <c r="C811" s="27">
        <f t="shared" si="574"/>
        <v>3220356.4065328818</v>
      </c>
      <c r="D811" s="27">
        <f t="shared" si="597"/>
        <v>0</v>
      </c>
      <c r="E811" s="27" t="b">
        <f t="shared" si="573"/>
        <v>0</v>
      </c>
      <c r="F811" s="29">
        <f t="shared" si="575"/>
        <v>0</v>
      </c>
      <c r="G811" s="27">
        <f t="shared" si="598"/>
        <v>3220356.4065328818</v>
      </c>
      <c r="H811" s="22">
        <f t="shared" si="576"/>
        <v>11667291670.382938</v>
      </c>
      <c r="I811" s="23">
        <f t="shared" si="577"/>
        <v>132132164.7617543</v>
      </c>
      <c r="J811" s="23">
        <f t="shared" si="578"/>
        <v>1026</v>
      </c>
      <c r="K811" s="19">
        <f t="shared" si="599"/>
        <v>166.87042120830048</v>
      </c>
      <c r="L811" s="16">
        <f t="shared" si="579"/>
        <v>80.727177239650572</v>
      </c>
      <c r="M811" s="23">
        <f>M810-IF($B811="B",(Percent_Rent_In_Elsies*2.49%/12 * H810)/K810,0)+IF($B811="D",N811,0)+IF(B811="D",AK810)+IF(B811="C",F810*90%)-(Y811-Y810)-IF($B811="A",Q810/K810) + IF($B811="A",Q810/K810)</f>
        <v>-22865269.356667809</v>
      </c>
      <c r="N811" s="23">
        <f t="shared" si="580"/>
        <v>0</v>
      </c>
      <c r="O811" s="22">
        <f t="shared" si="581"/>
        <v>0</v>
      </c>
      <c r="P811" s="22">
        <f t="shared" si="612"/>
        <v>0</v>
      </c>
      <c r="Q811" s="22">
        <f t="shared" si="613"/>
        <v>0</v>
      </c>
      <c r="R811" s="22">
        <f t="shared" si="582"/>
        <v>49066625.685662612</v>
      </c>
      <c r="S811" s="16">
        <f t="shared" si="572"/>
        <v>0</v>
      </c>
      <c r="T811" s="15">
        <f t="shared" si="583"/>
        <v>0</v>
      </c>
      <c r="U811" s="23">
        <f t="shared" si="600"/>
        <v>945603.4868425515</v>
      </c>
      <c r="V811" s="23">
        <f t="shared" si="601"/>
        <v>0</v>
      </c>
      <c r="W811" s="23">
        <f t="shared" si="614"/>
        <v>3220356.4065328818</v>
      </c>
      <c r="X811" s="23">
        <f t="shared" si="602"/>
        <v>25396820.346199494</v>
      </c>
      <c r="Y811" s="23">
        <f t="shared" si="584"/>
        <v>10824972.91508293</v>
      </c>
      <c r="Z811" s="3">
        <f t="shared" si="585"/>
        <v>0</v>
      </c>
      <c r="AA811" s="23">
        <f t="shared" si="586"/>
        <v>44248825.294277631</v>
      </c>
      <c r="AB811" s="26">
        <f t="shared" si="603"/>
        <v>61771309.09226767</v>
      </c>
      <c r="AC811" s="23">
        <f t="shared" si="604"/>
        <v>66574520.092267692</v>
      </c>
      <c r="AD811" s="23">
        <f t="shared" si="610"/>
        <v>4803211</v>
      </c>
      <c r="AE811" s="24">
        <f t="shared" si="571"/>
        <v>61771309.092267692</v>
      </c>
      <c r="AF811" s="3">
        <f t="shared" si="605"/>
        <v>0</v>
      </c>
      <c r="AG811" s="2">
        <f t="shared" si="587"/>
        <v>0</v>
      </c>
      <c r="AH811" s="2">
        <f t="shared" si="588"/>
        <v>75.551526052041581</v>
      </c>
      <c r="AI811" s="23">
        <f t="shared" si="611"/>
        <v>5274157224.8775749</v>
      </c>
      <c r="AJ811" s="23">
        <f t="shared" si="589"/>
        <v>8389.7433101844526</v>
      </c>
      <c r="AK811" s="23">
        <f t="shared" si="590"/>
        <v>0</v>
      </c>
      <c r="AL811" s="23">
        <f t="shared" si="615"/>
        <v>0</v>
      </c>
      <c r="AM811" s="23">
        <f t="shared" si="616"/>
        <v>0</v>
      </c>
      <c r="AN811" s="16">
        <f t="shared" si="606"/>
        <v>0</v>
      </c>
      <c r="AO811" s="23">
        <f t="shared" si="607"/>
        <v>0</v>
      </c>
      <c r="AP811" s="22">
        <f t="shared" si="608"/>
        <v>0</v>
      </c>
      <c r="AQ811" s="30">
        <f t="shared" si="591"/>
        <v>241533391.4527511</v>
      </c>
      <c r="AR811" s="28">
        <f t="shared" si="592"/>
        <v>14836204.108071867</v>
      </c>
      <c r="AS811" s="25">
        <f t="shared" si="593"/>
        <v>160078312.68529195</v>
      </c>
      <c r="AT811" s="32">
        <f t="shared" si="594"/>
        <v>0</v>
      </c>
      <c r="AU811" s="23">
        <f t="shared" si="595"/>
        <v>0</v>
      </c>
      <c r="AV811" s="22">
        <f t="shared" si="596"/>
        <v>17552248.973724738</v>
      </c>
      <c r="AW811" s="31">
        <f t="shared" si="609"/>
        <v>241533391.45275116</v>
      </c>
    </row>
    <row r="812" spans="1:53" x14ac:dyDescent="0.25">
      <c r="A812">
        <f t="shared" si="617"/>
        <v>400</v>
      </c>
      <c r="B812" t="s">
        <v>7</v>
      </c>
      <c r="C812" s="27">
        <f t="shared" si="574"/>
        <v>0</v>
      </c>
      <c r="D812" s="27">
        <f t="shared" si="597"/>
        <v>14836204.108071867</v>
      </c>
      <c r="E812" s="27" t="b">
        <f t="shared" si="573"/>
        <v>0</v>
      </c>
      <c r="F812" s="29">
        <f t="shared" si="575"/>
        <v>88908.531545876409</v>
      </c>
      <c r="G812" s="27">
        <f t="shared" si="598"/>
        <v>0</v>
      </c>
      <c r="H812" s="22">
        <f t="shared" si="576"/>
        <v>11682127874.491011</v>
      </c>
      <c r="I812" s="23">
        <f t="shared" si="577"/>
        <v>132315946.78678447</v>
      </c>
      <c r="J812" s="23">
        <f t="shared" si="578"/>
        <v>1026</v>
      </c>
      <c r="K812" s="19">
        <f t="shared" si="599"/>
        <v>166.87042120830048</v>
      </c>
      <c r="L812" s="16">
        <f t="shared" si="579"/>
        <v>80.727177239650572</v>
      </c>
      <c r="M812" s="23">
        <f>M811-IF($B812="B",(Percent_Rent_In_Elsies*2.49%/12 * H811)/K811,0)+IF($B812="D",N812,0)+IF(B812="D",AK811)+IF(B812="C",F811*90%)-(Y812-Y811)-IF($B812="A",Q811/K811) + IF($B812="A",Q811/K811)</f>
        <v>-23160050.576513797</v>
      </c>
      <c r="N812" s="23">
        <f t="shared" si="580"/>
        <v>0</v>
      </c>
      <c r="O812" s="22">
        <f t="shared" si="581"/>
        <v>0</v>
      </c>
      <c r="P812" s="22">
        <f t="shared" si="612"/>
        <v>0</v>
      </c>
      <c r="Q812" s="22">
        <f t="shared" si="613"/>
        <v>0</v>
      </c>
      <c r="R812" s="22">
        <f t="shared" si="582"/>
        <v>45046716.3266083</v>
      </c>
      <c r="S812" s="16">
        <f t="shared" si="572"/>
        <v>4088885.4738052175</v>
      </c>
      <c r="T812" s="15">
        <f t="shared" si="583"/>
        <v>393163.8540801591</v>
      </c>
      <c r="U812" s="23">
        <f t="shared" si="600"/>
        <v>866803.19627233886</v>
      </c>
      <c r="V812" s="23">
        <f t="shared" si="601"/>
        <v>78800.29057021263</v>
      </c>
      <c r="W812" s="23">
        <f t="shared" si="614"/>
        <v>3220356.4065328818</v>
      </c>
      <c r="X812" s="23">
        <f t="shared" si="602"/>
        <v>25396820.346199494</v>
      </c>
      <c r="Y812" s="23">
        <f t="shared" si="584"/>
        <v>11047213.926662099</v>
      </c>
      <c r="Z812" s="3">
        <f t="shared" si="585"/>
        <v>0</v>
      </c>
      <c r="AA812" s="23">
        <f t="shared" si="586"/>
        <v>44248825.294277631</v>
      </c>
      <c r="AB812" s="26">
        <f t="shared" si="603"/>
        <v>61771309.092267692</v>
      </c>
      <c r="AC812" s="23">
        <f t="shared" si="604"/>
        <v>66574520.092267692</v>
      </c>
      <c r="AD812" s="23">
        <f t="shared" si="610"/>
        <v>4803211</v>
      </c>
      <c r="AE812" s="24">
        <f t="shared" si="571"/>
        <v>61771309.092267692</v>
      </c>
      <c r="AF812" s="3">
        <f t="shared" si="605"/>
        <v>0</v>
      </c>
      <c r="AG812" s="2">
        <f t="shared" si="587"/>
        <v>0</v>
      </c>
      <c r="AH812" s="2">
        <f t="shared" si="588"/>
        <v>75.647597864836825</v>
      </c>
      <c r="AI812" s="23">
        <f t="shared" si="611"/>
        <v>5274157224.8775749</v>
      </c>
      <c r="AJ812" s="23">
        <f t="shared" si="589"/>
        <v>8389.7433101844526</v>
      </c>
      <c r="AK812" s="23">
        <f t="shared" si="590"/>
        <v>0</v>
      </c>
      <c r="AL812" s="23">
        <f t="shared" si="615"/>
        <v>1073161871.261333</v>
      </c>
      <c r="AM812" s="23">
        <f t="shared" si="616"/>
        <v>1350532894523.9697</v>
      </c>
      <c r="AN812" s="16">
        <f t="shared" si="606"/>
        <v>1379522.2950181023</v>
      </c>
      <c r="AO812" s="23">
        <f t="shared" si="607"/>
        <v>72540.208266821224</v>
      </c>
      <c r="AP812" s="22">
        <f t="shared" si="608"/>
        <v>12104815.108022301</v>
      </c>
      <c r="AQ812" s="30">
        <f t="shared" si="591"/>
        <v>280938474.81728041</v>
      </c>
      <c r="AR812" s="28">
        <f t="shared" si="592"/>
        <v>26838128.287675977</v>
      </c>
      <c r="AS812" s="25">
        <f t="shared" si="593"/>
        <v>174914516.79336381</v>
      </c>
      <c r="AT812" s="32">
        <f t="shared" si="594"/>
        <v>0</v>
      </c>
      <c r="AU812" s="23">
        <f t="shared" si="595"/>
        <v>0</v>
      </c>
      <c r="AV812" s="22">
        <f t="shared" si="596"/>
        <v>17552248.973724738</v>
      </c>
      <c r="AW812" s="31">
        <f t="shared" si="609"/>
        <v>280938474.81728047</v>
      </c>
    </row>
    <row r="813" spans="1:53" s="21" customFormat="1" x14ac:dyDescent="0.25">
      <c r="A813">
        <f t="shared" si="617"/>
        <v>400</v>
      </c>
      <c r="B813" t="s">
        <v>8</v>
      </c>
      <c r="C813" s="27">
        <f t="shared" si="574"/>
        <v>0</v>
      </c>
      <c r="D813" s="27">
        <f t="shared" si="597"/>
        <v>0</v>
      </c>
      <c r="E813" s="27" t="b">
        <f t="shared" si="573"/>
        <v>0</v>
      </c>
      <c r="F813" s="29">
        <f t="shared" si="575"/>
        <v>0</v>
      </c>
      <c r="G813" s="27">
        <f t="shared" si="598"/>
        <v>0</v>
      </c>
      <c r="H813" s="22">
        <f t="shared" si="576"/>
        <v>11682127874.491011</v>
      </c>
      <c r="I813" s="23">
        <f t="shared" si="577"/>
        <v>132315946.78678447</v>
      </c>
      <c r="J813" s="23">
        <f t="shared" si="578"/>
        <v>1026</v>
      </c>
      <c r="K813" s="19">
        <f t="shared" si="599"/>
        <v>166.87042120830048</v>
      </c>
      <c r="L813" s="16">
        <f t="shared" si="579"/>
        <v>80.727177239650572</v>
      </c>
      <c r="M813" s="23">
        <f>M812-IF($B813="B",(Percent_Rent_In_Elsies*2.49%/12 * H812)/K812,0)+IF($B813="D",N813,0)+IF(B813="D",AK812)+IF(B813="C",F812*90%)-(Y813-Y812)-IF($B813="A",Q812/K812) + IF($B813="A",Q812/K812)</f>
        <v>-24103898.766597219</v>
      </c>
      <c r="N813" s="23">
        <f t="shared" si="580"/>
        <v>0</v>
      </c>
      <c r="O813" s="22">
        <f t="shared" si="581"/>
        <v>0</v>
      </c>
      <c r="P813" s="22">
        <f t="shared" si="612"/>
        <v>0</v>
      </c>
      <c r="Q813" s="22">
        <f t="shared" si="613"/>
        <v>0</v>
      </c>
      <c r="R813" s="22">
        <f t="shared" si="582"/>
        <v>57151531.434630603</v>
      </c>
      <c r="S813" s="16">
        <f t="shared" si="572"/>
        <v>4088885.4738052175</v>
      </c>
      <c r="T813" s="15">
        <f t="shared" si="583"/>
        <v>393163.8540801591</v>
      </c>
      <c r="U813" s="23">
        <f t="shared" si="600"/>
        <v>948234.25769374776</v>
      </c>
      <c r="V813" s="23">
        <f t="shared" si="601"/>
        <v>78800.29057021263</v>
      </c>
      <c r="W813" s="23">
        <f t="shared" si="614"/>
        <v>3220356.4065328818</v>
      </c>
      <c r="X813" s="23">
        <f t="shared" si="602"/>
        <v>25396820.346199494</v>
      </c>
      <c r="Y813" s="23">
        <f t="shared" si="584"/>
        <v>12071079.795136807</v>
      </c>
      <c r="Z813" s="3">
        <f t="shared" si="585"/>
        <v>0</v>
      </c>
      <c r="AA813" s="23">
        <f t="shared" si="586"/>
        <v>44248825.294277631</v>
      </c>
      <c r="AB813" s="26">
        <f t="shared" si="603"/>
        <v>61860217.623813562</v>
      </c>
      <c r="AC813" s="23">
        <f t="shared" si="604"/>
        <v>66663428.62381357</v>
      </c>
      <c r="AD813" s="23">
        <f t="shared" si="610"/>
        <v>4803211</v>
      </c>
      <c r="AE813" s="24">
        <f t="shared" si="571"/>
        <v>61860217.62381357</v>
      </c>
      <c r="AF813" s="3">
        <f t="shared" si="605"/>
        <v>1292921.579602289</v>
      </c>
      <c r="AG813" s="2">
        <f t="shared" si="587"/>
        <v>0</v>
      </c>
      <c r="AH813" s="2">
        <f t="shared" si="588"/>
        <v>75.538873435801733</v>
      </c>
      <c r="AI813" s="23">
        <f t="shared" si="611"/>
        <v>5274157224.8775749</v>
      </c>
      <c r="AJ813" s="23">
        <f t="shared" si="589"/>
        <v>8389.7433101844526</v>
      </c>
      <c r="AK813" s="23">
        <f t="shared" si="590"/>
        <v>-1303755.5649271619</v>
      </c>
      <c r="AL813" s="23">
        <f t="shared" si="615"/>
        <v>0</v>
      </c>
      <c r="AM813" s="23">
        <f t="shared" si="616"/>
        <v>0</v>
      </c>
      <c r="AN813" s="16">
        <f t="shared" si="606"/>
        <v>0</v>
      </c>
      <c r="AO813" s="23">
        <f t="shared" si="607"/>
        <v>0</v>
      </c>
      <c r="AP813" s="22">
        <f t="shared" si="608"/>
        <v>0</v>
      </c>
      <c r="AQ813" s="30">
        <f t="shared" si="591"/>
        <v>271386555.70740104</v>
      </c>
      <c r="AR813" s="28">
        <f t="shared" si="592"/>
        <v>17286209.177796606</v>
      </c>
      <c r="AS813" s="25">
        <f t="shared" si="593"/>
        <v>174914516.79336381</v>
      </c>
      <c r="AT813" s="32">
        <f t="shared" si="594"/>
        <v>0</v>
      </c>
      <c r="AU813" s="23">
        <f t="shared" si="595"/>
        <v>0</v>
      </c>
      <c r="AV813" s="22">
        <f t="shared" si="596"/>
        <v>17552248.973724738</v>
      </c>
      <c r="AW813" s="31">
        <f t="shared" si="609"/>
        <v>271386555.7074011</v>
      </c>
      <c r="AX813"/>
      <c r="AY813"/>
      <c r="AZ813"/>
      <c r="BA813"/>
    </row>
    <row r="814" spans="1:53" s="21" customFormat="1" x14ac:dyDescent="0.25">
      <c r="A814">
        <f t="shared" si="617"/>
        <v>400</v>
      </c>
      <c r="B814" t="s">
        <v>9</v>
      </c>
      <c r="C814" s="27">
        <f t="shared" si="574"/>
        <v>0</v>
      </c>
      <c r="D814" s="27">
        <f t="shared" si="597"/>
        <v>0</v>
      </c>
      <c r="E814" s="27" t="b">
        <f t="shared" si="573"/>
        <v>0</v>
      </c>
      <c r="F814" s="29">
        <f t="shared" si="575"/>
        <v>0</v>
      </c>
      <c r="G814" s="27">
        <f t="shared" si="598"/>
        <v>0</v>
      </c>
      <c r="H814" s="22">
        <f t="shared" si="576"/>
        <v>11682127874.491011</v>
      </c>
      <c r="I814" s="23">
        <f t="shared" si="577"/>
        <v>132315946.78678447</v>
      </c>
      <c r="J814" s="23">
        <f t="shared" si="578"/>
        <v>1026</v>
      </c>
      <c r="K814" s="19">
        <f t="shared" si="599"/>
        <v>166.87042120830048</v>
      </c>
      <c r="L814" s="16">
        <f t="shared" si="579"/>
        <v>80.727177239650572</v>
      </c>
      <c r="M814" s="23">
        <f>M813-IF($B814="B",(Percent_Rent_In_Elsies*2.49%/12 * H813)/K813,0)+IF($B814="D",N814,0)+IF(B814="D",AK813)+IF(B814="C",F813*90%)-(Y814-Y813)-IF($B814="A",Q813/K813) + IF($B814="A",Q813/K813)</f>
        <v>-25407654.33152438</v>
      </c>
      <c r="N814" s="23">
        <f t="shared" si="580"/>
        <v>0</v>
      </c>
      <c r="O814" s="22">
        <f t="shared" si="581"/>
        <v>2838579.7444925886</v>
      </c>
      <c r="P814" s="22">
        <f t="shared" si="612"/>
        <v>0</v>
      </c>
      <c r="Q814" s="22">
        <f t="shared" si="613"/>
        <v>0</v>
      </c>
      <c r="R814" s="22">
        <f t="shared" si="582"/>
        <v>57151531.434630603</v>
      </c>
      <c r="S814" s="16">
        <f t="shared" si="572"/>
        <v>0</v>
      </c>
      <c r="T814" s="15">
        <f t="shared" si="583"/>
        <v>1643469.5833927882</v>
      </c>
      <c r="U814" s="23">
        <f t="shared" si="600"/>
        <v>948234.25769374776</v>
      </c>
      <c r="V814" s="23">
        <f t="shared" si="601"/>
        <v>0</v>
      </c>
      <c r="W814" s="23">
        <f t="shared" si="614"/>
        <v>3299156.6971030943</v>
      </c>
      <c r="X814" s="23">
        <f t="shared" si="602"/>
        <v>25396820.346199494</v>
      </c>
      <c r="Y814" s="23">
        <f t="shared" si="584"/>
        <v>12071079.795136807</v>
      </c>
      <c r="Z814" s="3">
        <f t="shared" si="585"/>
        <v>0</v>
      </c>
      <c r="AA814" s="23">
        <f t="shared" si="586"/>
        <v>45552580.859204791</v>
      </c>
      <c r="AB814" s="26">
        <f t="shared" si="603"/>
        <v>61860217.623813562</v>
      </c>
      <c r="AC814" s="23">
        <f t="shared" si="604"/>
        <v>66663428.62381357</v>
      </c>
      <c r="AD814" s="23">
        <f t="shared" si="610"/>
        <v>4803211</v>
      </c>
      <c r="AE814" s="24">
        <f t="shared" si="571"/>
        <v>61860217.62381357</v>
      </c>
      <c r="AF814" s="3">
        <f t="shared" si="605"/>
        <v>0</v>
      </c>
      <c r="AG814" s="2">
        <f t="shared" si="587"/>
        <v>0</v>
      </c>
      <c r="AH814" s="2">
        <f t="shared" si="588"/>
        <v>75.538873435801733</v>
      </c>
      <c r="AI814" s="23">
        <f t="shared" si="611"/>
        <v>5429555967.9290466</v>
      </c>
      <c r="AJ814" s="23">
        <f t="shared" si="589"/>
        <v>8389.7433101844526</v>
      </c>
      <c r="AK814" s="23">
        <f t="shared" si="590"/>
        <v>0</v>
      </c>
      <c r="AL814" s="23">
        <f t="shared" si="615"/>
        <v>0</v>
      </c>
      <c r="AM814" s="23">
        <f t="shared" si="616"/>
        <v>0</v>
      </c>
      <c r="AN814" s="16">
        <f t="shared" si="606"/>
        <v>0</v>
      </c>
      <c r="AO814" s="23">
        <f t="shared" si="607"/>
        <v>0</v>
      </c>
      <c r="AP814" s="22">
        <f t="shared" si="608"/>
        <v>0</v>
      </c>
      <c r="AQ814" s="30">
        <f t="shared" si="591"/>
        <v>271386555.70740104</v>
      </c>
      <c r="AR814" s="28">
        <f t="shared" si="592"/>
        <v>17286209.177796606</v>
      </c>
      <c r="AS814" s="25">
        <f t="shared" si="593"/>
        <v>174914516.79336381</v>
      </c>
      <c r="AT814" s="32">
        <f t="shared" si="594"/>
        <v>0</v>
      </c>
      <c r="AU814" s="23">
        <f t="shared" si="595"/>
        <v>0</v>
      </c>
      <c r="AV814" s="22">
        <f t="shared" si="596"/>
        <v>17552248.973724738</v>
      </c>
      <c r="AW814" s="31">
        <f t="shared" si="609"/>
        <v>271386555.7074011</v>
      </c>
      <c r="AX814"/>
      <c r="AY814"/>
      <c r="AZ814"/>
      <c r="BA814"/>
    </row>
    <row r="815" spans="1:53" x14ac:dyDescent="0.25">
      <c r="A815" s="21">
        <f t="shared" si="617"/>
        <v>400</v>
      </c>
      <c r="B815" s="21" t="s">
        <v>28</v>
      </c>
      <c r="C815" s="27">
        <f t="shared" si="574"/>
        <v>0</v>
      </c>
      <c r="D815" s="27">
        <f t="shared" si="597"/>
        <v>0</v>
      </c>
      <c r="E815" s="27" t="b">
        <f t="shared" si="573"/>
        <v>0</v>
      </c>
      <c r="F815" s="29">
        <f t="shared" si="575"/>
        <v>0</v>
      </c>
      <c r="G815" s="27">
        <f t="shared" si="598"/>
        <v>0</v>
      </c>
      <c r="H815" s="22">
        <f t="shared" si="576"/>
        <v>11682127874.491011</v>
      </c>
      <c r="I815" s="23">
        <f t="shared" si="577"/>
        <v>132315946.78678447</v>
      </c>
      <c r="J815" s="23">
        <f t="shared" si="578"/>
        <v>1026</v>
      </c>
      <c r="K815" s="19">
        <f t="shared" si="599"/>
        <v>166.87042120830048</v>
      </c>
      <c r="L815" s="16">
        <f t="shared" si="579"/>
        <v>80.727177239650572</v>
      </c>
      <c r="M815" s="23">
        <f>M814-IF($B815="B",(Percent_Rent_In_Elsies*2.49%/12 * H814)/K814,0)+IF($B815="D",N815,0)+IF(B815="D",AK814)+IF(B815="C",F814*90%)-(Y815-Y814)-IF($B815="A",Q814/K814) + IF($B815="A",Q814/K814)</f>
        <v>-25407654.33152438</v>
      </c>
      <c r="N815" s="23">
        <f t="shared" si="580"/>
        <v>0</v>
      </c>
      <c r="O815" s="22">
        <f t="shared" si="581"/>
        <v>0</v>
      </c>
      <c r="P815" s="22">
        <f t="shared" si="612"/>
        <v>2838579.7444925886</v>
      </c>
      <c r="Q815" s="22">
        <f t="shared" si="613"/>
        <v>0</v>
      </c>
      <c r="R815" s="22">
        <f t="shared" si="582"/>
        <v>57151531.434630603</v>
      </c>
      <c r="S815" s="16">
        <f t="shared" si="572"/>
        <v>0</v>
      </c>
      <c r="T815" s="15">
        <f t="shared" si="583"/>
        <v>0</v>
      </c>
      <c r="U815" s="23">
        <f t="shared" si="600"/>
        <v>948234.25769374776</v>
      </c>
      <c r="V815" s="23">
        <f t="shared" si="601"/>
        <v>0</v>
      </c>
      <c r="W815" s="23">
        <f t="shared" si="614"/>
        <v>0</v>
      </c>
      <c r="X815" s="23">
        <f t="shared" si="602"/>
        <v>25396820.346199494</v>
      </c>
      <c r="Y815" s="23">
        <f t="shared" si="584"/>
        <v>12071079.795136807</v>
      </c>
      <c r="Z815" s="3">
        <f t="shared" si="585"/>
        <v>164957.83485515474</v>
      </c>
      <c r="AA815" s="23">
        <f t="shared" si="586"/>
        <v>48026948.382032111</v>
      </c>
      <c r="AB815" s="26">
        <f t="shared" si="603"/>
        <v>61860217.623813562</v>
      </c>
      <c r="AC815" s="23">
        <f t="shared" si="604"/>
        <v>66663428.62381357</v>
      </c>
      <c r="AD815" s="23">
        <f t="shared" si="610"/>
        <v>4803211</v>
      </c>
      <c r="AE815" s="24">
        <f t="shared" si="571"/>
        <v>61860217.62381357</v>
      </c>
      <c r="AF815" s="3">
        <f t="shared" si="605"/>
        <v>0</v>
      </c>
      <c r="AG815" s="2">
        <f t="shared" si="587"/>
        <v>1.531024038496412</v>
      </c>
      <c r="AH815" s="2">
        <f t="shared" si="588"/>
        <v>75.538873435801733</v>
      </c>
      <c r="AI815" s="23">
        <f t="shared" si="611"/>
        <v>5724483647.0421419</v>
      </c>
      <c r="AJ815" s="23">
        <f t="shared" si="589"/>
        <v>8389.7433101844526</v>
      </c>
      <c r="AK815" s="23">
        <f t="shared" si="590"/>
        <v>0</v>
      </c>
      <c r="AL815" s="23">
        <f t="shared" si="615"/>
        <v>0</v>
      </c>
      <c r="AM815" s="23">
        <f t="shared" si="616"/>
        <v>0</v>
      </c>
      <c r="AN815" s="16">
        <f t="shared" si="606"/>
        <v>0</v>
      </c>
      <c r="AO815" s="23">
        <f t="shared" si="607"/>
        <v>0</v>
      </c>
      <c r="AP815" s="22">
        <f t="shared" si="608"/>
        <v>0</v>
      </c>
      <c r="AQ815" s="30">
        <f t="shared" si="591"/>
        <v>271386555.70740104</v>
      </c>
      <c r="AR815" s="28">
        <f t="shared" si="592"/>
        <v>17286209.177796606</v>
      </c>
      <c r="AS815" s="25">
        <f t="shared" si="593"/>
        <v>174914516.79336381</v>
      </c>
      <c r="AT815" s="32">
        <f t="shared" si="594"/>
        <v>329915.66971030948</v>
      </c>
      <c r="AU815" s="23">
        <f t="shared" si="595"/>
        <v>329915.66971030948</v>
      </c>
      <c r="AV815" s="22">
        <f t="shared" si="596"/>
        <v>19195718.557117525</v>
      </c>
      <c r="AW815" s="31">
        <f t="shared" si="609"/>
        <v>271386555.70740116</v>
      </c>
    </row>
    <row r="816" spans="1:53" x14ac:dyDescent="0.25">
      <c r="A816">
        <f t="shared" si="617"/>
        <v>401</v>
      </c>
      <c r="B816" t="s">
        <v>6</v>
      </c>
      <c r="C816" s="27">
        <f t="shared" si="574"/>
        <v>3755962.0706796264</v>
      </c>
      <c r="D816" s="27">
        <f t="shared" si="597"/>
        <v>0</v>
      </c>
      <c r="E816" s="27" t="b">
        <f t="shared" si="573"/>
        <v>0</v>
      </c>
      <c r="F816" s="29">
        <f t="shared" si="575"/>
        <v>0</v>
      </c>
      <c r="G816" s="27">
        <f t="shared" si="598"/>
        <v>3755962.0706796264</v>
      </c>
      <c r="H816" s="22">
        <f t="shared" si="576"/>
        <v>13593999210.971672</v>
      </c>
      <c r="I816" s="23">
        <f t="shared" si="577"/>
        <v>132355940.92624719</v>
      </c>
      <c r="J816" s="23">
        <f t="shared" si="578"/>
        <v>1056</v>
      </c>
      <c r="K816" s="19">
        <f t="shared" si="599"/>
        <v>193.80332102410057</v>
      </c>
      <c r="L816" s="16">
        <f t="shared" si="579"/>
        <v>93.912811255267087</v>
      </c>
      <c r="M816" s="23">
        <f>M815-IF($B816="B",(Percent_Rent_In_Elsies*2.49%/12 * H815)/K815,0)+IF($B816="D",N816,0)+IF(B816="D",AK815)+IF(B816="C",F815*90%)-(Y816-Y815)-IF($B816="A",Q815/K815) + IF($B816="A",Q815/K815)</f>
        <v>-25407654.33152438</v>
      </c>
      <c r="N816" s="23">
        <f t="shared" si="580"/>
        <v>0</v>
      </c>
      <c r="O816" s="22">
        <f t="shared" si="581"/>
        <v>0</v>
      </c>
      <c r="P816" s="22">
        <f t="shared" si="612"/>
        <v>0</v>
      </c>
      <c r="Q816" s="22">
        <f t="shared" si="613"/>
        <v>0</v>
      </c>
      <c r="R816" s="22">
        <f t="shared" si="582"/>
        <v>57151531.434630603</v>
      </c>
      <c r="S816" s="16">
        <f t="shared" si="572"/>
        <v>0</v>
      </c>
      <c r="T816" s="15">
        <f t="shared" si="583"/>
        <v>0</v>
      </c>
      <c r="U816" s="23">
        <f t="shared" si="600"/>
        <v>948234.25769374776</v>
      </c>
      <c r="V816" s="23">
        <f t="shared" si="601"/>
        <v>0</v>
      </c>
      <c r="W816" s="23">
        <f t="shared" si="614"/>
        <v>3755962.0706796264</v>
      </c>
      <c r="X816" s="23">
        <f t="shared" si="602"/>
        <v>26221609.520475265</v>
      </c>
      <c r="Y816" s="23">
        <f t="shared" si="584"/>
        <v>12071079.795136807</v>
      </c>
      <c r="Z816" s="3">
        <f t="shared" si="585"/>
        <v>0</v>
      </c>
      <c r="AA816" s="23">
        <f t="shared" si="586"/>
        <v>48026948.382032111</v>
      </c>
      <c r="AB816" s="26">
        <f t="shared" si="603"/>
        <v>65616179.694493182</v>
      </c>
      <c r="AC816" s="23">
        <f t="shared" si="604"/>
        <v>70419390.694493189</v>
      </c>
      <c r="AD816" s="23">
        <f t="shared" si="610"/>
        <v>4803211</v>
      </c>
      <c r="AE816" s="24">
        <f t="shared" si="571"/>
        <v>65616179.694493189</v>
      </c>
      <c r="AF816" s="3">
        <f t="shared" si="605"/>
        <v>0</v>
      </c>
      <c r="AG816" s="2">
        <f t="shared" si="587"/>
        <v>0</v>
      </c>
      <c r="AH816" s="2">
        <f t="shared" si="588"/>
        <v>82.8697999442509</v>
      </c>
      <c r="AI816" s="23">
        <f t="shared" si="611"/>
        <v>6648415782.2077656</v>
      </c>
      <c r="AJ816" s="23">
        <f t="shared" si="589"/>
        <v>7223.8184186013123</v>
      </c>
      <c r="AK816" s="23">
        <f t="shared" si="590"/>
        <v>0</v>
      </c>
      <c r="AL816" s="23">
        <f t="shared" si="615"/>
        <v>0</v>
      </c>
      <c r="AM816" s="23">
        <f t="shared" si="616"/>
        <v>0</v>
      </c>
      <c r="AN816" s="16">
        <f t="shared" si="606"/>
        <v>0</v>
      </c>
      <c r="AO816" s="23">
        <f t="shared" si="607"/>
        <v>0</v>
      </c>
      <c r="AP816" s="22">
        <f t="shared" si="608"/>
        <v>0</v>
      </c>
      <c r="AQ816" s="30">
        <f t="shared" si="591"/>
        <v>272303938.03358805</v>
      </c>
      <c r="AR816" s="28">
        <f t="shared" si="592"/>
        <v>17286209.177796606</v>
      </c>
      <c r="AS816" s="25">
        <f t="shared" si="593"/>
        <v>178670478.86404344</v>
      </c>
      <c r="AT816" s="32">
        <f t="shared" si="594"/>
        <v>0</v>
      </c>
      <c r="AU816" s="23">
        <f t="shared" si="595"/>
        <v>0</v>
      </c>
      <c r="AV816" s="22">
        <f t="shared" si="596"/>
        <v>19195718.557117525</v>
      </c>
      <c r="AW816" s="31">
        <f t="shared" si="609"/>
        <v>272303938.03358817</v>
      </c>
    </row>
    <row r="817" spans="1:53" x14ac:dyDescent="0.25">
      <c r="A817">
        <f t="shared" si="617"/>
        <v>401</v>
      </c>
      <c r="B817" t="s">
        <v>7</v>
      </c>
      <c r="C817" s="27">
        <f t="shared" si="574"/>
        <v>0</v>
      </c>
      <c r="D817" s="27">
        <f t="shared" si="597"/>
        <v>17286209.177796606</v>
      </c>
      <c r="E817" s="27" t="b">
        <f t="shared" si="573"/>
        <v>0</v>
      </c>
      <c r="F817" s="29">
        <f t="shared" si="575"/>
        <v>89194.597318830085</v>
      </c>
      <c r="G817" s="27">
        <f t="shared" si="598"/>
        <v>0</v>
      </c>
      <c r="H817" s="22">
        <f t="shared" si="576"/>
        <v>13611285420.149471</v>
      </c>
      <c r="I817" s="23">
        <f t="shared" si="577"/>
        <v>132540007.49764192</v>
      </c>
      <c r="J817" s="23">
        <f t="shared" si="578"/>
        <v>1056</v>
      </c>
      <c r="K817" s="19">
        <f t="shared" si="599"/>
        <v>193.80332102410057</v>
      </c>
      <c r="L817" s="16">
        <f t="shared" si="579"/>
        <v>93.912811255267087</v>
      </c>
      <c r="M817" s="23">
        <f>M816-IF($B817="B",(Percent_Rent_In_Elsies*2.49%/12 * H816)/K816,0)+IF($B817="D",N817,0)+IF(B817="D",AK816)+IF(B817="C",F816*90%)-(Y817-Y816)-IF($B817="A",Q816/K816) + IF($B817="A",Q816/K816)</f>
        <v>-25739631.836682588</v>
      </c>
      <c r="N817" s="23">
        <f t="shared" si="580"/>
        <v>0</v>
      </c>
      <c r="O817" s="22">
        <f t="shared" si="581"/>
        <v>0</v>
      </c>
      <c r="P817" s="22">
        <f t="shared" si="612"/>
        <v>0</v>
      </c>
      <c r="Q817" s="22">
        <f t="shared" si="613"/>
        <v>0</v>
      </c>
      <c r="R817" s="22">
        <f t="shared" si="582"/>
        <v>52469412.72524137</v>
      </c>
      <c r="S817" s="16">
        <f t="shared" si="572"/>
        <v>4762627.6195525499</v>
      </c>
      <c r="T817" s="15">
        <f t="shared" si="583"/>
        <v>458900.78793093562</v>
      </c>
      <c r="U817" s="23">
        <f t="shared" si="600"/>
        <v>869214.73621926876</v>
      </c>
      <c r="V817" s="23">
        <f t="shared" si="601"/>
        <v>79019.521474478985</v>
      </c>
      <c r="W817" s="23">
        <f t="shared" si="614"/>
        <v>3755962.0706796264</v>
      </c>
      <c r="X817" s="23">
        <f t="shared" si="602"/>
        <v>26221609.520475265</v>
      </c>
      <c r="Y817" s="23">
        <f t="shared" si="584"/>
        <v>12330283.654792678</v>
      </c>
      <c r="Z817" s="3">
        <f t="shared" si="585"/>
        <v>0</v>
      </c>
      <c r="AA817" s="23">
        <f t="shared" si="586"/>
        <v>48026948.382032111</v>
      </c>
      <c r="AB817" s="26">
        <f t="shared" si="603"/>
        <v>65616179.694493182</v>
      </c>
      <c r="AC817" s="23">
        <f t="shared" si="604"/>
        <v>70419390.694493189</v>
      </c>
      <c r="AD817" s="23">
        <f t="shared" si="610"/>
        <v>4803211</v>
      </c>
      <c r="AE817" s="24">
        <f t="shared" si="571"/>
        <v>65616179.694493189</v>
      </c>
      <c r="AF817" s="3">
        <f t="shared" si="605"/>
        <v>0</v>
      </c>
      <c r="AG817" s="2">
        <f t="shared" si="587"/>
        <v>0</v>
      </c>
      <c r="AH817" s="2">
        <f t="shared" si="588"/>
        <v>82.97517766821035</v>
      </c>
      <c r="AI817" s="23">
        <f t="shared" si="611"/>
        <v>6648415782.2077656</v>
      </c>
      <c r="AJ817" s="23">
        <f t="shared" si="589"/>
        <v>7223.8184186013123</v>
      </c>
      <c r="AK817" s="23">
        <f t="shared" si="590"/>
        <v>0</v>
      </c>
      <c r="AL817" s="23">
        <f t="shared" si="615"/>
        <v>1374258557.3301907</v>
      </c>
      <c r="AM817" s="23">
        <f t="shared" si="616"/>
        <v>1489109141754.3447</v>
      </c>
      <c r="AN817" s="16">
        <f t="shared" si="606"/>
        <v>1610178.2032664409</v>
      </c>
      <c r="AO817" s="23">
        <f t="shared" si="607"/>
        <v>72773.645502334941</v>
      </c>
      <c r="AP817" s="22">
        <f t="shared" si="608"/>
        <v>14103774.181383111</v>
      </c>
      <c r="AQ817" s="30">
        <f t="shared" si="591"/>
        <v>318217223.19170338</v>
      </c>
      <c r="AR817" s="28">
        <f t="shared" si="592"/>
        <v>31270101.278637961</v>
      </c>
      <c r="AS817" s="25">
        <f t="shared" si="593"/>
        <v>195956688.04184005</v>
      </c>
      <c r="AT817" s="32">
        <f t="shared" si="594"/>
        <v>0</v>
      </c>
      <c r="AU817" s="23">
        <f t="shared" si="595"/>
        <v>0</v>
      </c>
      <c r="AV817" s="22">
        <f t="shared" si="596"/>
        <v>19195718.557117525</v>
      </c>
      <c r="AW817" s="31">
        <f t="shared" si="609"/>
        <v>318217223.19170356</v>
      </c>
    </row>
    <row r="818" spans="1:53" x14ac:dyDescent="0.25">
      <c r="A818">
        <f t="shared" si="617"/>
        <v>401</v>
      </c>
      <c r="B818" t="s">
        <v>8</v>
      </c>
      <c r="C818" s="27">
        <f t="shared" si="574"/>
        <v>0</v>
      </c>
      <c r="D818" s="27">
        <f t="shared" si="597"/>
        <v>0</v>
      </c>
      <c r="E818" s="27" t="b">
        <f t="shared" si="573"/>
        <v>0</v>
      </c>
      <c r="F818" s="29">
        <f t="shared" si="575"/>
        <v>0</v>
      </c>
      <c r="G818" s="27">
        <f t="shared" si="598"/>
        <v>0</v>
      </c>
      <c r="H818" s="22">
        <f t="shared" si="576"/>
        <v>13611285420.149471</v>
      </c>
      <c r="I818" s="23">
        <f t="shared" si="577"/>
        <v>132540007.49764192</v>
      </c>
      <c r="J818" s="23">
        <f t="shared" si="578"/>
        <v>1056</v>
      </c>
      <c r="K818" s="19">
        <f t="shared" si="599"/>
        <v>193.80332102410057</v>
      </c>
      <c r="L818" s="16">
        <f t="shared" si="579"/>
        <v>93.912811255267087</v>
      </c>
      <c r="M818" s="23">
        <f>M817-IF($B818="B",(Percent_Rent_In_Elsies*2.49%/12 * H817)/K817,0)+IF($B818="D",N818,0)+IF(B818="D",AK817)+IF(B818="C",F817*90%)-(Y818-Y817)-IF($B818="A",Q817/K817) + IF($B818="A",Q817/K817)</f>
        <v>-26852300.624882627</v>
      </c>
      <c r="N818" s="23">
        <f t="shared" si="580"/>
        <v>0</v>
      </c>
      <c r="O818" s="22">
        <f t="shared" si="581"/>
        <v>0</v>
      </c>
      <c r="P818" s="22">
        <f t="shared" si="612"/>
        <v>0</v>
      </c>
      <c r="Q818" s="22">
        <f t="shared" si="613"/>
        <v>0</v>
      </c>
      <c r="R818" s="22">
        <f t="shared" si="582"/>
        <v>66573186.906624481</v>
      </c>
      <c r="S818" s="16">
        <f t="shared" si="572"/>
        <v>4762627.6195525499</v>
      </c>
      <c r="T818" s="15">
        <f t="shared" si="583"/>
        <v>458900.78793093562</v>
      </c>
      <c r="U818" s="23">
        <f t="shared" si="600"/>
        <v>950907.8414534867</v>
      </c>
      <c r="V818" s="23">
        <f t="shared" si="601"/>
        <v>79019.521474478985</v>
      </c>
      <c r="W818" s="23">
        <f t="shared" si="614"/>
        <v>3755962.0706796264</v>
      </c>
      <c r="X818" s="23">
        <f t="shared" si="602"/>
        <v>26221609.520475265</v>
      </c>
      <c r="Y818" s="23">
        <f t="shared" si="584"/>
        <v>13523227.580579665</v>
      </c>
      <c r="Z818" s="3">
        <f t="shared" si="585"/>
        <v>0</v>
      </c>
      <c r="AA818" s="23">
        <f t="shared" si="586"/>
        <v>48026948.382032111</v>
      </c>
      <c r="AB818" s="26">
        <f t="shared" si="603"/>
        <v>65705374.291812018</v>
      </c>
      <c r="AC818" s="23">
        <f t="shared" si="604"/>
        <v>70508585.291812018</v>
      </c>
      <c r="AD818" s="23">
        <f t="shared" si="610"/>
        <v>4803211</v>
      </c>
      <c r="AE818" s="24">
        <f t="shared" si="571"/>
        <v>65705374.291812018</v>
      </c>
      <c r="AF818" s="3">
        <f t="shared" si="605"/>
        <v>1E-4</v>
      </c>
      <c r="AG818" s="2">
        <f t="shared" si="587"/>
        <v>0</v>
      </c>
      <c r="AH818" s="2">
        <f t="shared" si="588"/>
        <v>82.862539430633234</v>
      </c>
      <c r="AI818" s="23">
        <f t="shared" si="611"/>
        <v>6648415782.2077656</v>
      </c>
      <c r="AJ818" s="23">
        <f t="shared" si="589"/>
        <v>7223.8184186013123</v>
      </c>
      <c r="AK818" s="23">
        <f t="shared" si="590"/>
        <v>-1438337.7963219108</v>
      </c>
      <c r="AL818" s="23">
        <f t="shared" si="615"/>
        <v>0</v>
      </c>
      <c r="AM818" s="23">
        <f t="shared" si="616"/>
        <v>0</v>
      </c>
      <c r="AN818" s="16">
        <f t="shared" si="606"/>
        <v>0</v>
      </c>
      <c r="AO818" s="23">
        <f t="shared" si="607"/>
        <v>0</v>
      </c>
      <c r="AP818" s="22">
        <f t="shared" si="608"/>
        <v>0</v>
      </c>
      <c r="AQ818" s="30">
        <f t="shared" si="591"/>
        <v>307087929.56780845</v>
      </c>
      <c r="AR818" s="28">
        <f t="shared" si="592"/>
        <v>20140807.65474306</v>
      </c>
      <c r="AS818" s="25">
        <f t="shared" si="593"/>
        <v>195956688.04184005</v>
      </c>
      <c r="AT818" s="32">
        <f t="shared" si="594"/>
        <v>0</v>
      </c>
      <c r="AU818" s="23">
        <f t="shared" si="595"/>
        <v>0</v>
      </c>
      <c r="AV818" s="22">
        <f t="shared" si="596"/>
        <v>19195718.557117525</v>
      </c>
      <c r="AW818" s="31">
        <f t="shared" si="609"/>
        <v>307087929.56780857</v>
      </c>
    </row>
    <row r="819" spans="1:53" x14ac:dyDescent="0.25">
      <c r="A819" s="21">
        <f t="shared" si="617"/>
        <v>401</v>
      </c>
      <c r="B819" s="21" t="s">
        <v>9</v>
      </c>
      <c r="C819" s="27">
        <f t="shared" si="574"/>
        <v>0</v>
      </c>
      <c r="D819" s="27">
        <f t="shared" si="597"/>
        <v>0</v>
      </c>
      <c r="E819" s="27" t="b">
        <f t="shared" si="573"/>
        <v>0</v>
      </c>
      <c r="F819" s="29">
        <f t="shared" si="575"/>
        <v>0</v>
      </c>
      <c r="G819" s="27">
        <f t="shared" si="598"/>
        <v>0</v>
      </c>
      <c r="H819" s="22">
        <f t="shared" si="576"/>
        <v>13611285420.149471</v>
      </c>
      <c r="I819" s="23">
        <f t="shared" si="577"/>
        <v>132540007.49764192</v>
      </c>
      <c r="J819" s="23">
        <f t="shared" si="578"/>
        <v>1056</v>
      </c>
      <c r="K819" s="19">
        <f t="shared" si="599"/>
        <v>193.80332102410057</v>
      </c>
      <c r="L819" s="16">
        <f t="shared" si="579"/>
        <v>93.912811255267087</v>
      </c>
      <c r="M819" s="23">
        <f>M818-IF($B819="B",(Percent_Rent_In_Elsies*2.49%/12 * H818)/K818,0)+IF($B819="D",N819,0)+IF(B819="D",AK818)+IF(B819="C",F818*90%)-(Y819-Y818)-IF($B819="A",Q818/K818) + IF($B819="A",Q818/K818)</f>
        <v>-28290638.421204537</v>
      </c>
      <c r="N819" s="23">
        <f t="shared" si="580"/>
        <v>0</v>
      </c>
      <c r="O819" s="22">
        <f t="shared" si="581"/>
        <v>3310133.4772444414</v>
      </c>
      <c r="P819" s="22">
        <f t="shared" si="612"/>
        <v>0</v>
      </c>
      <c r="Q819" s="22">
        <f t="shared" si="613"/>
        <v>0</v>
      </c>
      <c r="R819" s="22">
        <f t="shared" si="582"/>
        <v>66573186.906624481</v>
      </c>
      <c r="S819" s="16">
        <f t="shared" si="572"/>
        <v>0</v>
      </c>
      <c r="T819" s="15">
        <f t="shared" si="583"/>
        <v>1911394.9302390441</v>
      </c>
      <c r="U819" s="23">
        <f t="shared" si="600"/>
        <v>950907.8414534867</v>
      </c>
      <c r="V819" s="23">
        <f t="shared" si="601"/>
        <v>0</v>
      </c>
      <c r="W819" s="23">
        <f t="shared" si="614"/>
        <v>3834981.5921541052</v>
      </c>
      <c r="X819" s="23">
        <f t="shared" si="602"/>
        <v>26221609.520475265</v>
      </c>
      <c r="Y819" s="23">
        <f t="shared" si="584"/>
        <v>13523227.580579665</v>
      </c>
      <c r="Z819" s="3">
        <f t="shared" si="585"/>
        <v>0</v>
      </c>
      <c r="AA819" s="23">
        <f t="shared" si="586"/>
        <v>49465286.178354025</v>
      </c>
      <c r="AB819" s="26">
        <f t="shared" si="603"/>
        <v>65705374.291812003</v>
      </c>
      <c r="AC819" s="23">
        <f t="shared" si="604"/>
        <v>70508585.291812018</v>
      </c>
      <c r="AD819" s="23">
        <f t="shared" si="610"/>
        <v>4803211</v>
      </c>
      <c r="AE819" s="24">
        <f t="shared" ref="AE819:AE882" si="618">AC819-AD819</f>
        <v>65705374.291812018</v>
      </c>
      <c r="AF819" s="3">
        <f t="shared" si="605"/>
        <v>0</v>
      </c>
      <c r="AG819" s="2">
        <f t="shared" si="587"/>
        <v>0</v>
      </c>
      <c r="AH819" s="2">
        <f t="shared" si="588"/>
        <v>82.862539430633234</v>
      </c>
      <c r="AI819" s="23">
        <f t="shared" si="611"/>
        <v>6847526240.5518179</v>
      </c>
      <c r="AJ819" s="23">
        <f t="shared" si="589"/>
        <v>7223.8184186013123</v>
      </c>
      <c r="AK819" s="23">
        <f t="shared" si="590"/>
        <v>0</v>
      </c>
      <c r="AL819" s="23">
        <f t="shared" si="615"/>
        <v>0</v>
      </c>
      <c r="AM819" s="23">
        <f t="shared" si="616"/>
        <v>0</v>
      </c>
      <c r="AN819" s="16">
        <f t="shared" si="606"/>
        <v>0</v>
      </c>
      <c r="AO819" s="23">
        <f t="shared" si="607"/>
        <v>0</v>
      </c>
      <c r="AP819" s="22">
        <f t="shared" si="608"/>
        <v>0</v>
      </c>
      <c r="AQ819" s="30">
        <f t="shared" si="591"/>
        <v>307087929.56780845</v>
      </c>
      <c r="AR819" s="28">
        <f t="shared" si="592"/>
        <v>20140807.65474306</v>
      </c>
      <c r="AS819" s="25">
        <f t="shared" si="593"/>
        <v>195956688.04184005</v>
      </c>
      <c r="AT819" s="32">
        <f t="shared" si="594"/>
        <v>0</v>
      </c>
      <c r="AU819" s="23">
        <f t="shared" si="595"/>
        <v>0</v>
      </c>
      <c r="AV819" s="22">
        <f t="shared" si="596"/>
        <v>19195718.557117525</v>
      </c>
      <c r="AW819" s="31">
        <f t="shared" si="609"/>
        <v>307087929.56780857</v>
      </c>
      <c r="AX819" s="21"/>
      <c r="AY819" s="21"/>
      <c r="AZ819" s="21"/>
      <c r="BA819" s="21"/>
    </row>
    <row r="820" spans="1:53" x14ac:dyDescent="0.25">
      <c r="A820" s="21">
        <f t="shared" si="617"/>
        <v>401</v>
      </c>
      <c r="B820" s="21" t="s">
        <v>28</v>
      </c>
      <c r="C820" s="27">
        <f t="shared" si="574"/>
        <v>0</v>
      </c>
      <c r="D820" s="27">
        <f t="shared" si="597"/>
        <v>0</v>
      </c>
      <c r="E820" s="27" t="b">
        <f t="shared" si="573"/>
        <v>0</v>
      </c>
      <c r="F820" s="29">
        <f t="shared" si="575"/>
        <v>0</v>
      </c>
      <c r="G820" s="27">
        <f t="shared" si="598"/>
        <v>0</v>
      </c>
      <c r="H820" s="22">
        <f t="shared" si="576"/>
        <v>13611285420.149471</v>
      </c>
      <c r="I820" s="23">
        <f t="shared" si="577"/>
        <v>132540007.49764192</v>
      </c>
      <c r="J820" s="23">
        <f t="shared" si="578"/>
        <v>1056</v>
      </c>
      <c r="K820" s="19">
        <f t="shared" si="599"/>
        <v>193.80332102410057</v>
      </c>
      <c r="L820" s="16">
        <f t="shared" si="579"/>
        <v>93.912811255267087</v>
      </c>
      <c r="M820" s="23">
        <f>M819-IF($B820="B",(Percent_Rent_In_Elsies*2.49%/12 * H819)/K819,0)+IF($B820="D",N820,0)+IF(B820="D",AK819)+IF(B820="C",F819*90%)-(Y820-Y819)-IF($B820="A",Q819/K819) + IF($B820="A",Q819/K819)</f>
        <v>-28290638.421204537</v>
      </c>
      <c r="N820" s="23">
        <f t="shared" si="580"/>
        <v>0</v>
      </c>
      <c r="O820" s="22">
        <f t="shared" si="581"/>
        <v>0</v>
      </c>
      <c r="P820" s="22">
        <f t="shared" si="612"/>
        <v>3310133.4772444414</v>
      </c>
      <c r="Q820" s="22">
        <f t="shared" si="613"/>
        <v>0</v>
      </c>
      <c r="R820" s="22">
        <f t="shared" si="582"/>
        <v>66573186.906624481</v>
      </c>
      <c r="S820" s="16">
        <f t="shared" si="572"/>
        <v>0</v>
      </c>
      <c r="T820" s="15">
        <f t="shared" si="583"/>
        <v>0</v>
      </c>
      <c r="U820" s="23">
        <f t="shared" si="600"/>
        <v>950907.8414534867</v>
      </c>
      <c r="V820" s="23">
        <f t="shared" si="601"/>
        <v>0</v>
      </c>
      <c r="W820" s="23">
        <f t="shared" si="614"/>
        <v>0</v>
      </c>
      <c r="X820" s="23">
        <f t="shared" si="602"/>
        <v>26221609.520475265</v>
      </c>
      <c r="Y820" s="23">
        <f t="shared" si="584"/>
        <v>13523227.580579665</v>
      </c>
      <c r="Z820" s="3">
        <f t="shared" si="585"/>
        <v>191749.07960770529</v>
      </c>
      <c r="AA820" s="23">
        <f t="shared" si="586"/>
        <v>52341522.372469604</v>
      </c>
      <c r="AB820" s="26">
        <f t="shared" si="603"/>
        <v>65705374.291812018</v>
      </c>
      <c r="AC820" s="23">
        <f t="shared" si="604"/>
        <v>70508585.291812018</v>
      </c>
      <c r="AD820" s="23">
        <f t="shared" si="610"/>
        <v>4803211</v>
      </c>
      <c r="AE820" s="24">
        <f t="shared" si="618"/>
        <v>65705374.291812018</v>
      </c>
      <c r="AF820" s="3">
        <f t="shared" si="605"/>
        <v>0</v>
      </c>
      <c r="AG820" s="2">
        <f t="shared" si="587"/>
        <v>23009889552.924633</v>
      </c>
      <c r="AH820" s="2">
        <f t="shared" si="588"/>
        <v>82.862539430633234</v>
      </c>
      <c r="AI820" s="23">
        <f t="shared" si="611"/>
        <v>7245686330.8870459</v>
      </c>
      <c r="AJ820" s="23">
        <f t="shared" si="589"/>
        <v>7223.8184186013123</v>
      </c>
      <c r="AK820" s="23">
        <f t="shared" si="590"/>
        <v>0</v>
      </c>
      <c r="AL820" s="23">
        <f t="shared" si="615"/>
        <v>0</v>
      </c>
      <c r="AM820" s="23">
        <f t="shared" si="616"/>
        <v>0</v>
      </c>
      <c r="AN820" s="16">
        <f t="shared" si="606"/>
        <v>0</v>
      </c>
      <c r="AO820" s="23">
        <f t="shared" si="607"/>
        <v>0</v>
      </c>
      <c r="AP820" s="22">
        <f t="shared" si="608"/>
        <v>0</v>
      </c>
      <c r="AQ820" s="30">
        <f t="shared" si="591"/>
        <v>307087929.56780845</v>
      </c>
      <c r="AR820" s="28">
        <f t="shared" si="592"/>
        <v>20140807.65474306</v>
      </c>
      <c r="AS820" s="25">
        <f t="shared" si="593"/>
        <v>195956688.04184005</v>
      </c>
      <c r="AT820" s="32">
        <f t="shared" si="594"/>
        <v>383498.15921541059</v>
      </c>
      <c r="AU820" s="23">
        <f t="shared" si="595"/>
        <v>383498.15921541059</v>
      </c>
      <c r="AV820" s="22">
        <f t="shared" si="596"/>
        <v>21107113.48735657</v>
      </c>
      <c r="AW820" s="31">
        <f t="shared" si="609"/>
        <v>307087929.56780857</v>
      </c>
      <c r="AX820" s="21"/>
      <c r="AY820" s="21"/>
      <c r="AZ820" s="21"/>
      <c r="BA820" s="21"/>
    </row>
    <row r="821" spans="1:53" x14ac:dyDescent="0.25">
      <c r="A821">
        <f t="shared" si="617"/>
        <v>402</v>
      </c>
      <c r="B821" t="s">
        <v>6</v>
      </c>
      <c r="C821" s="27">
        <f t="shared" si="574"/>
        <v>4380901.9824166242</v>
      </c>
      <c r="D821" s="27">
        <f t="shared" si="597"/>
        <v>0</v>
      </c>
      <c r="E821" s="27" t="b">
        <f t="shared" si="573"/>
        <v>1</v>
      </c>
      <c r="F821" s="29">
        <f t="shared" si="575"/>
        <v>0</v>
      </c>
      <c r="G821" s="27">
        <f t="shared" si="598"/>
        <v>4380901.9824166242</v>
      </c>
      <c r="H821" s="22">
        <f t="shared" si="576"/>
        <v>15838883132.118248</v>
      </c>
      <c r="I821" s="23">
        <f t="shared" si="577"/>
        <v>132580106.5049091</v>
      </c>
      <c r="J821" s="23">
        <f t="shared" si="578"/>
        <v>1086</v>
      </c>
      <c r="K821" s="19">
        <f t="shared" si="599"/>
        <v>225.0831931027827</v>
      </c>
      <c r="L821" s="16">
        <f t="shared" si="579"/>
        <v>109.25213068809633</v>
      </c>
      <c r="M821" s="23">
        <f>M820-IF($B821="B",(Percent_Rent_In_Elsies*2.49%/12 * H820)/K820,0)+IF($B821="D",N821,0)+IF(B821="D",AK820)+IF(B821="C",F820*90%)-(Y821-Y820)-IF($B821="A",Q820/K820) + IF($B821="A",Q820/K820)</f>
        <v>-28290638.421204537</v>
      </c>
      <c r="N821" s="23">
        <f t="shared" si="580"/>
        <v>0</v>
      </c>
      <c r="O821" s="22">
        <f t="shared" si="581"/>
        <v>0</v>
      </c>
      <c r="P821" s="22">
        <f t="shared" si="612"/>
        <v>0</v>
      </c>
      <c r="Q821" s="22">
        <f t="shared" si="613"/>
        <v>0</v>
      </c>
      <c r="R821" s="22">
        <f t="shared" si="582"/>
        <v>66573186.906624481</v>
      </c>
      <c r="S821" s="16">
        <f t="shared" si="572"/>
        <v>0</v>
      </c>
      <c r="T821" s="15">
        <f t="shared" si="583"/>
        <v>0</v>
      </c>
      <c r="U821" s="23">
        <f t="shared" si="600"/>
        <v>950907.8414534867</v>
      </c>
      <c r="V821" s="23">
        <f t="shared" si="601"/>
        <v>0</v>
      </c>
      <c r="W821" s="23">
        <f t="shared" si="614"/>
        <v>4380901.9824166242</v>
      </c>
      <c r="X821" s="23">
        <f t="shared" si="602"/>
        <v>27180354.91851379</v>
      </c>
      <c r="Y821" s="23">
        <f t="shared" si="584"/>
        <v>13523227.580579665</v>
      </c>
      <c r="Z821" s="3">
        <f t="shared" si="585"/>
        <v>0</v>
      </c>
      <c r="AA821" s="23">
        <f t="shared" si="586"/>
        <v>52341522.372469604</v>
      </c>
      <c r="AB821" s="26">
        <f t="shared" si="603"/>
        <v>70086276.274228632</v>
      </c>
      <c r="AC821" s="23">
        <f t="shared" si="604"/>
        <v>74889487.274228647</v>
      </c>
      <c r="AD821" s="23">
        <f t="shared" si="610"/>
        <v>4803211</v>
      </c>
      <c r="AE821" s="24">
        <f t="shared" si="618"/>
        <v>70086276.274228647</v>
      </c>
      <c r="AF821" s="3">
        <f t="shared" si="605"/>
        <v>0</v>
      </c>
      <c r="AG821" s="2">
        <f t="shared" si="587"/>
        <v>0</v>
      </c>
      <c r="AH821" s="2">
        <f t="shared" si="588"/>
        <v>90.396488294769625</v>
      </c>
      <c r="AI821" s="23">
        <f t="shared" si="611"/>
        <v>8415140705.3258505</v>
      </c>
      <c r="AJ821" s="23">
        <f t="shared" si="589"/>
        <v>6219.922423797766</v>
      </c>
      <c r="AK821" s="23">
        <f t="shared" si="590"/>
        <v>0</v>
      </c>
      <c r="AL821" s="23">
        <f t="shared" si="615"/>
        <v>0</v>
      </c>
      <c r="AM821" s="23">
        <f t="shared" si="616"/>
        <v>0</v>
      </c>
      <c r="AN821" s="16">
        <f t="shared" si="606"/>
        <v>0</v>
      </c>
      <c r="AO821" s="23">
        <f t="shared" si="607"/>
        <v>0</v>
      </c>
      <c r="AP821" s="22">
        <f t="shared" si="608"/>
        <v>0</v>
      </c>
      <c r="AQ821" s="30">
        <f t="shared" si="591"/>
        <v>308158698.07298064</v>
      </c>
      <c r="AR821" s="28">
        <f t="shared" si="592"/>
        <v>20140807.65474306</v>
      </c>
      <c r="AS821" s="25">
        <f t="shared" si="593"/>
        <v>200337590.02425668</v>
      </c>
      <c r="AT821" s="32">
        <f t="shared" si="594"/>
        <v>0</v>
      </c>
      <c r="AU821" s="23">
        <f t="shared" si="595"/>
        <v>0</v>
      </c>
      <c r="AV821" s="22">
        <f t="shared" si="596"/>
        <v>21107113.48735657</v>
      </c>
      <c r="AW821" s="31">
        <f t="shared" si="609"/>
        <v>308158698.07298076</v>
      </c>
    </row>
    <row r="822" spans="1:53" x14ac:dyDescent="0.25">
      <c r="A822">
        <f t="shared" si="617"/>
        <v>402</v>
      </c>
      <c r="B822" t="s">
        <v>7</v>
      </c>
      <c r="C822" s="27">
        <f t="shared" si="574"/>
        <v>0</v>
      </c>
      <c r="D822" s="27">
        <f t="shared" si="597"/>
        <v>0</v>
      </c>
      <c r="E822" s="27" t="b">
        <f t="shared" si="573"/>
        <v>1</v>
      </c>
      <c r="F822" s="29">
        <f t="shared" si="575"/>
        <v>0</v>
      </c>
      <c r="G822" s="27">
        <f t="shared" si="598"/>
        <v>0</v>
      </c>
      <c r="H822" s="22">
        <f t="shared" si="576"/>
        <v>15838883132.118248</v>
      </c>
      <c r="I822" s="23">
        <f t="shared" si="577"/>
        <v>132580106.5049091</v>
      </c>
      <c r="J822" s="23">
        <f t="shared" si="578"/>
        <v>1086</v>
      </c>
      <c r="K822" s="19">
        <f t="shared" si="599"/>
        <v>225.0831931027827</v>
      </c>
      <c r="L822" s="16">
        <f t="shared" si="579"/>
        <v>109.25213068809633</v>
      </c>
      <c r="M822" s="23">
        <f>M821-IF($B822="B",(Percent_Rent_In_Elsies*2.49%/12 * H821)/K821,0)+IF($B822="D",N822,0)+IF(B822="D",AK821)+IF(B822="C",F821*90%)-(Y822-Y821)-IF($B822="A",Q821/K821) + IF($B822="A",Q821/K821)</f>
        <v>-28665978.057869725</v>
      </c>
      <c r="N822" s="23">
        <f t="shared" si="580"/>
        <v>0</v>
      </c>
      <c r="O822" s="22">
        <f t="shared" si="581"/>
        <v>0</v>
      </c>
      <c r="P822" s="22">
        <f t="shared" si="612"/>
        <v>0</v>
      </c>
      <c r="Q822" s="22">
        <f t="shared" si="613"/>
        <v>0</v>
      </c>
      <c r="R822" s="22">
        <f t="shared" si="582"/>
        <v>61119320.382839434</v>
      </c>
      <c r="S822" s="16">
        <f t="shared" si="572"/>
        <v>5547765.5755520398</v>
      </c>
      <c r="T822" s="15">
        <f t="shared" si="583"/>
        <v>535224.59507184674</v>
      </c>
      <c r="U822" s="23">
        <f t="shared" si="600"/>
        <v>871665.52133236278</v>
      </c>
      <c r="V822" s="23">
        <f t="shared" si="601"/>
        <v>79242.320121123892</v>
      </c>
      <c r="W822" s="23">
        <f t="shared" si="614"/>
        <v>4380901.9824166242</v>
      </c>
      <c r="X822" s="23">
        <f t="shared" si="602"/>
        <v>27180354.91851379</v>
      </c>
      <c r="Y822" s="23">
        <f t="shared" si="584"/>
        <v>13825559.361691331</v>
      </c>
      <c r="Z822" s="3">
        <f t="shared" si="585"/>
        <v>0</v>
      </c>
      <c r="AA822" s="23">
        <f t="shared" si="586"/>
        <v>52341522.372469604</v>
      </c>
      <c r="AB822" s="26">
        <f t="shared" si="603"/>
        <v>70086276.274228618</v>
      </c>
      <c r="AC822" s="23">
        <f t="shared" si="604"/>
        <v>74889487.274228647</v>
      </c>
      <c r="AD822" s="23">
        <f t="shared" si="610"/>
        <v>4803211</v>
      </c>
      <c r="AE822" s="24">
        <f t="shared" si="618"/>
        <v>70086276.274228647</v>
      </c>
      <c r="AF822" s="3">
        <f t="shared" si="605"/>
        <v>0</v>
      </c>
      <c r="AG822" s="2">
        <f t="shared" si="587"/>
        <v>0</v>
      </c>
      <c r="AH822" s="2">
        <f t="shared" si="588"/>
        <v>90.396488294769625</v>
      </c>
      <c r="AI822" s="23">
        <f t="shared" si="611"/>
        <v>8415140705.3258505</v>
      </c>
      <c r="AJ822" s="23">
        <f t="shared" si="589"/>
        <v>6219.922423797766</v>
      </c>
      <c r="AK822" s="23">
        <f t="shared" si="590"/>
        <v>0</v>
      </c>
      <c r="AL822" s="23">
        <f t="shared" si="615"/>
        <v>1766724923.1180849</v>
      </c>
      <c r="AM822" s="23">
        <f t="shared" si="616"/>
        <v>1648333794897.6841</v>
      </c>
      <c r="AN822" s="16">
        <f t="shared" si="606"/>
        <v>1877981.0353398132</v>
      </c>
      <c r="AO822" s="23">
        <f t="shared" si="607"/>
        <v>73007.855553518559</v>
      </c>
      <c r="AP822" s="22">
        <f t="shared" si="608"/>
        <v>16432841.249572685</v>
      </c>
      <c r="AQ822" s="30">
        <f t="shared" si="591"/>
        <v>341513825.06834352</v>
      </c>
      <c r="AR822" s="28">
        <f t="shared" si="592"/>
        <v>36433969.753694378</v>
      </c>
      <c r="AS822" s="25">
        <f t="shared" si="593"/>
        <v>200337590.02425668</v>
      </c>
      <c r="AT822" s="32">
        <f t="shared" si="594"/>
        <v>0</v>
      </c>
      <c r="AU822" s="23">
        <f t="shared" si="595"/>
        <v>0</v>
      </c>
      <c r="AV822" s="22">
        <f t="shared" si="596"/>
        <v>21107113.48735657</v>
      </c>
      <c r="AW822" s="31">
        <f t="shared" si="609"/>
        <v>341513825.06834364</v>
      </c>
    </row>
    <row r="823" spans="1:53" s="21" customFormat="1" x14ac:dyDescent="0.25">
      <c r="A823">
        <f t="shared" si="617"/>
        <v>402</v>
      </c>
      <c r="B823" t="s">
        <v>8</v>
      </c>
      <c r="C823" s="27">
        <f t="shared" si="574"/>
        <v>0</v>
      </c>
      <c r="D823" s="27">
        <f t="shared" si="597"/>
        <v>0</v>
      </c>
      <c r="E823" s="27" t="b">
        <f t="shared" si="573"/>
        <v>1</v>
      </c>
      <c r="F823" s="29">
        <f t="shared" si="575"/>
        <v>0</v>
      </c>
      <c r="G823" s="27">
        <f t="shared" si="598"/>
        <v>0</v>
      </c>
      <c r="H823" s="22">
        <f t="shared" si="576"/>
        <v>15838883132.118248</v>
      </c>
      <c r="I823" s="23">
        <f t="shared" si="577"/>
        <v>132580106.5049091</v>
      </c>
      <c r="J823" s="23">
        <f t="shared" si="578"/>
        <v>1086</v>
      </c>
      <c r="K823" s="19">
        <f t="shared" si="599"/>
        <v>225.0831931027827</v>
      </c>
      <c r="L823" s="16">
        <f t="shared" si="579"/>
        <v>109.25213068809633</v>
      </c>
      <c r="M823" s="23">
        <f>M822-IF($B823="B",(Percent_Rent_In_Elsies*2.49%/12 * H822)/K822,0)+IF($B823="D",N823,0)+IF(B823="D",AK822)+IF(B823="C",F822*90%)-(Y823-Y822)-IF($B823="A",Q822/K822) + IF($B823="A",Q822/K822)</f>
        <v>-28665978.057869725</v>
      </c>
      <c r="N823" s="23">
        <f t="shared" si="580"/>
        <v>0</v>
      </c>
      <c r="O823" s="22">
        <f t="shared" si="581"/>
        <v>0</v>
      </c>
      <c r="P823" s="22">
        <f t="shared" si="612"/>
        <v>0</v>
      </c>
      <c r="Q823" s="22">
        <f t="shared" si="613"/>
        <v>0</v>
      </c>
      <c r="R823" s="22">
        <f t="shared" si="582"/>
        <v>77552161.632412121</v>
      </c>
      <c r="S823" s="16">
        <f t="shared" si="572"/>
        <v>5547765.5755520398</v>
      </c>
      <c r="T823" s="15">
        <f t="shared" si="583"/>
        <v>535224.59507184674</v>
      </c>
      <c r="U823" s="23">
        <f t="shared" si="600"/>
        <v>944673.3768858813</v>
      </c>
      <c r="V823" s="23">
        <f t="shared" si="601"/>
        <v>79242.320121123892</v>
      </c>
      <c r="W823" s="23">
        <f t="shared" si="614"/>
        <v>4380901.9824166242</v>
      </c>
      <c r="X823" s="23">
        <f t="shared" si="602"/>
        <v>27180354.91851379</v>
      </c>
      <c r="Y823" s="23">
        <f t="shared" si="584"/>
        <v>13825559.361691331</v>
      </c>
      <c r="Z823" s="3">
        <f t="shared" si="585"/>
        <v>0</v>
      </c>
      <c r="AA823" s="23">
        <f t="shared" si="586"/>
        <v>52341522.372469604</v>
      </c>
      <c r="AB823" s="26">
        <f t="shared" si="603"/>
        <v>70086276.274228632</v>
      </c>
      <c r="AC823" s="23">
        <f t="shared" si="604"/>
        <v>74889487.274228647</v>
      </c>
      <c r="AD823" s="23">
        <f t="shared" si="610"/>
        <v>4803211</v>
      </c>
      <c r="AE823" s="24">
        <f t="shared" si="618"/>
        <v>70086276.274228647</v>
      </c>
      <c r="AF823" s="3">
        <f t="shared" si="605"/>
        <v>1E-4</v>
      </c>
      <c r="AG823" s="2">
        <f t="shared" si="587"/>
        <v>0</v>
      </c>
      <c r="AH823" s="2">
        <f t="shared" si="588"/>
        <v>90.396488294769625</v>
      </c>
      <c r="AI823" s="23">
        <f t="shared" si="611"/>
        <v>8415140705.3258505</v>
      </c>
      <c r="AJ823" s="23">
        <f t="shared" si="589"/>
        <v>6219.922423797766</v>
      </c>
      <c r="AK823" s="23">
        <f t="shared" si="590"/>
        <v>-1593001.3283896449</v>
      </c>
      <c r="AL823" s="23">
        <f t="shared" si="615"/>
        <v>0</v>
      </c>
      <c r="AM823" s="23">
        <f t="shared" si="616"/>
        <v>0</v>
      </c>
      <c r="AN823" s="16">
        <f t="shared" si="606"/>
        <v>0</v>
      </c>
      <c r="AO823" s="23">
        <f t="shared" si="607"/>
        <v>0</v>
      </c>
      <c r="AP823" s="22">
        <f t="shared" si="608"/>
        <v>0</v>
      </c>
      <c r="AQ823" s="30">
        <f t="shared" si="591"/>
        <v>341513825.06834352</v>
      </c>
      <c r="AR823" s="28">
        <f t="shared" si="592"/>
        <v>36433969.753694378</v>
      </c>
      <c r="AS823" s="25">
        <f t="shared" si="593"/>
        <v>200337590.02425668</v>
      </c>
      <c r="AT823" s="32">
        <f t="shared" si="594"/>
        <v>0</v>
      </c>
      <c r="AU823" s="23">
        <f t="shared" si="595"/>
        <v>0</v>
      </c>
      <c r="AV823" s="22">
        <f t="shared" si="596"/>
        <v>21107113.48735657</v>
      </c>
      <c r="AW823" s="31">
        <f t="shared" si="609"/>
        <v>341513825.06834364</v>
      </c>
      <c r="AX823"/>
      <c r="AY823"/>
      <c r="AZ823"/>
      <c r="BA823"/>
    </row>
    <row r="824" spans="1:53" s="21" customFormat="1" x14ac:dyDescent="0.25">
      <c r="A824">
        <f t="shared" si="617"/>
        <v>402</v>
      </c>
      <c r="B824" t="s">
        <v>9</v>
      </c>
      <c r="C824" s="27">
        <f t="shared" si="574"/>
        <v>0</v>
      </c>
      <c r="D824" s="27">
        <f t="shared" si="597"/>
        <v>0</v>
      </c>
      <c r="E824" s="27" t="b">
        <f t="shared" si="573"/>
        <v>1</v>
      </c>
      <c r="F824" s="29">
        <f t="shared" si="575"/>
        <v>0</v>
      </c>
      <c r="G824" s="27">
        <f t="shared" si="598"/>
        <v>0</v>
      </c>
      <c r="H824" s="22">
        <f t="shared" si="576"/>
        <v>15838883132.118248</v>
      </c>
      <c r="I824" s="23">
        <f t="shared" si="577"/>
        <v>132580106.5049091</v>
      </c>
      <c r="J824" s="23">
        <f t="shared" si="578"/>
        <v>1086</v>
      </c>
      <c r="K824" s="19">
        <f t="shared" si="599"/>
        <v>225.0831931027827</v>
      </c>
      <c r="L824" s="16">
        <f t="shared" si="579"/>
        <v>109.25213068809633</v>
      </c>
      <c r="M824" s="23">
        <f>M823-IF($B824="B",(Percent_Rent_In_Elsies*2.49%/12 * H823)/K823,0)+IF($B824="D",N824,0)+IF(B824="D",AK823)+IF(B824="C",F823*90%)-(Y824-Y823)-IF($B824="A",Q823/K823) + IF($B824="A",Q823/K823)</f>
        <v>-30258979.38625937</v>
      </c>
      <c r="N824" s="23">
        <f t="shared" si="580"/>
        <v>0</v>
      </c>
      <c r="O824" s="22">
        <f t="shared" si="581"/>
        <v>3859663.206850091</v>
      </c>
      <c r="P824" s="22">
        <f t="shared" si="612"/>
        <v>0</v>
      </c>
      <c r="Q824" s="22">
        <f t="shared" si="613"/>
        <v>0</v>
      </c>
      <c r="R824" s="22">
        <f t="shared" si="582"/>
        <v>77552161.632412121</v>
      </c>
      <c r="S824" s="16">
        <f t="shared" si="572"/>
        <v>0</v>
      </c>
      <c r="T824" s="15">
        <f t="shared" si="583"/>
        <v>2223326.9637737954</v>
      </c>
      <c r="U824" s="23">
        <f t="shared" si="600"/>
        <v>944673.3768858813</v>
      </c>
      <c r="V824" s="23">
        <f t="shared" si="601"/>
        <v>0</v>
      </c>
      <c r="W824" s="23">
        <f t="shared" si="614"/>
        <v>4460144.3025377477</v>
      </c>
      <c r="X824" s="23">
        <f t="shared" si="602"/>
        <v>27180354.91851379</v>
      </c>
      <c r="Y824" s="23">
        <f t="shared" si="584"/>
        <v>13825559.361691331</v>
      </c>
      <c r="Z824" s="3">
        <f t="shared" si="585"/>
        <v>0</v>
      </c>
      <c r="AA824" s="23">
        <f t="shared" si="586"/>
        <v>53934523.700859249</v>
      </c>
      <c r="AB824" s="26">
        <f t="shared" si="603"/>
        <v>70086276.274228632</v>
      </c>
      <c r="AC824" s="23">
        <f t="shared" si="604"/>
        <v>74889487.274228647</v>
      </c>
      <c r="AD824" s="23">
        <f t="shared" si="610"/>
        <v>4803211</v>
      </c>
      <c r="AE824" s="24">
        <f t="shared" si="618"/>
        <v>70086276.274228647</v>
      </c>
      <c r="AF824" s="3">
        <f t="shared" si="605"/>
        <v>0</v>
      </c>
      <c r="AG824" s="2">
        <f t="shared" si="587"/>
        <v>0</v>
      </c>
      <c r="AH824" s="2">
        <f t="shared" si="588"/>
        <v>90.396488294769625</v>
      </c>
      <c r="AI824" s="23">
        <f t="shared" si="611"/>
        <v>8671253437.9050751</v>
      </c>
      <c r="AJ824" s="23">
        <f t="shared" si="589"/>
        <v>6219.922423797766</v>
      </c>
      <c r="AK824" s="23">
        <f t="shared" si="590"/>
        <v>0</v>
      </c>
      <c r="AL824" s="23">
        <f t="shared" si="615"/>
        <v>0</v>
      </c>
      <c r="AM824" s="23">
        <f t="shared" si="616"/>
        <v>0</v>
      </c>
      <c r="AN824" s="16">
        <f t="shared" si="606"/>
        <v>0</v>
      </c>
      <c r="AO824" s="23">
        <f t="shared" si="607"/>
        <v>0</v>
      </c>
      <c r="AP824" s="22">
        <f t="shared" si="608"/>
        <v>0</v>
      </c>
      <c r="AQ824" s="30">
        <f t="shared" si="591"/>
        <v>341513825.06834352</v>
      </c>
      <c r="AR824" s="28">
        <f t="shared" si="592"/>
        <v>36433969.753694378</v>
      </c>
      <c r="AS824" s="25">
        <f t="shared" si="593"/>
        <v>200337590.02425668</v>
      </c>
      <c r="AT824" s="32">
        <f t="shared" si="594"/>
        <v>0</v>
      </c>
      <c r="AU824" s="23">
        <f t="shared" si="595"/>
        <v>0</v>
      </c>
      <c r="AV824" s="22">
        <f t="shared" si="596"/>
        <v>21107113.48735657</v>
      </c>
      <c r="AW824" s="31">
        <f t="shared" si="609"/>
        <v>341513825.06834364</v>
      </c>
      <c r="AX824"/>
      <c r="AY824"/>
      <c r="AZ824"/>
      <c r="BA824"/>
    </row>
    <row r="825" spans="1:53" x14ac:dyDescent="0.25">
      <c r="A825" s="21">
        <f t="shared" si="617"/>
        <v>402</v>
      </c>
      <c r="B825" s="21" t="s">
        <v>28</v>
      </c>
      <c r="C825" s="27">
        <f t="shared" si="574"/>
        <v>0</v>
      </c>
      <c r="D825" s="27">
        <f t="shared" si="597"/>
        <v>0</v>
      </c>
      <c r="E825" s="27" t="b">
        <f t="shared" si="573"/>
        <v>1</v>
      </c>
      <c r="F825" s="29">
        <f t="shared" si="575"/>
        <v>0</v>
      </c>
      <c r="G825" s="27">
        <f t="shared" si="598"/>
        <v>0</v>
      </c>
      <c r="H825" s="22">
        <f t="shared" si="576"/>
        <v>15838883132.118248</v>
      </c>
      <c r="I825" s="23">
        <f t="shared" si="577"/>
        <v>132580106.5049091</v>
      </c>
      <c r="J825" s="23">
        <f t="shared" si="578"/>
        <v>1086</v>
      </c>
      <c r="K825" s="19">
        <f t="shared" si="599"/>
        <v>225.0831931027827</v>
      </c>
      <c r="L825" s="16">
        <f t="shared" si="579"/>
        <v>109.25213068809633</v>
      </c>
      <c r="M825" s="23">
        <f>M824-IF($B825="B",(Percent_Rent_In_Elsies*2.49%/12 * H824)/K824,0)+IF($B825="D",N825,0)+IF(B825="D",AK824)+IF(B825="C",F824*90%)-(Y825-Y824)-IF($B825="A",Q824/K824) + IF($B825="A",Q824/K824)</f>
        <v>-30258979.38625937</v>
      </c>
      <c r="N825" s="23">
        <f t="shared" si="580"/>
        <v>0</v>
      </c>
      <c r="O825" s="22">
        <f t="shared" si="581"/>
        <v>0</v>
      </c>
      <c r="P825" s="22">
        <f t="shared" si="612"/>
        <v>3859663.206850091</v>
      </c>
      <c r="Q825" s="22">
        <f t="shared" si="613"/>
        <v>0</v>
      </c>
      <c r="R825" s="22">
        <f t="shared" si="582"/>
        <v>77552161.632412121</v>
      </c>
      <c r="S825" s="16">
        <f t="shared" si="572"/>
        <v>0</v>
      </c>
      <c r="T825" s="15">
        <f t="shared" si="583"/>
        <v>0</v>
      </c>
      <c r="U825" s="23">
        <f t="shared" si="600"/>
        <v>944673.3768858813</v>
      </c>
      <c r="V825" s="23">
        <f t="shared" si="601"/>
        <v>0</v>
      </c>
      <c r="W825" s="23">
        <f t="shared" si="614"/>
        <v>0</v>
      </c>
      <c r="X825" s="23">
        <f t="shared" si="602"/>
        <v>27180354.91851379</v>
      </c>
      <c r="Y825" s="23">
        <f t="shared" si="584"/>
        <v>13825559.361691331</v>
      </c>
      <c r="Z825" s="3">
        <f t="shared" si="585"/>
        <v>223007.2151268874</v>
      </c>
      <c r="AA825" s="23">
        <f t="shared" si="586"/>
        <v>57279631.927762561</v>
      </c>
      <c r="AB825" s="26">
        <f t="shared" si="603"/>
        <v>70086276.274228632</v>
      </c>
      <c r="AC825" s="23">
        <f t="shared" si="604"/>
        <v>74889487.274228647</v>
      </c>
      <c r="AD825" s="23">
        <f t="shared" si="610"/>
        <v>4803211</v>
      </c>
      <c r="AE825" s="24">
        <f t="shared" si="618"/>
        <v>70086276.274228647</v>
      </c>
      <c r="AF825" s="3">
        <f t="shared" si="605"/>
        <v>0</v>
      </c>
      <c r="AG825" s="2">
        <f t="shared" si="587"/>
        <v>26760865815.226486</v>
      </c>
      <c r="AH825" s="2">
        <f t="shared" si="588"/>
        <v>90.396488294769625</v>
      </c>
      <c r="AI825" s="23">
        <f t="shared" si="611"/>
        <v>9209058895.7520638</v>
      </c>
      <c r="AJ825" s="23">
        <f t="shared" si="589"/>
        <v>6219.922423797766</v>
      </c>
      <c r="AK825" s="23">
        <f t="shared" si="590"/>
        <v>0</v>
      </c>
      <c r="AL825" s="23">
        <f t="shared" si="615"/>
        <v>0</v>
      </c>
      <c r="AM825" s="23">
        <f t="shared" si="616"/>
        <v>0</v>
      </c>
      <c r="AN825" s="16">
        <f t="shared" si="606"/>
        <v>0</v>
      </c>
      <c r="AO825" s="23">
        <f t="shared" si="607"/>
        <v>0</v>
      </c>
      <c r="AP825" s="22">
        <f t="shared" si="608"/>
        <v>0</v>
      </c>
      <c r="AQ825" s="30">
        <f t="shared" si="591"/>
        <v>341513825.06834352</v>
      </c>
      <c r="AR825" s="28">
        <f t="shared" si="592"/>
        <v>36433969.753694378</v>
      </c>
      <c r="AS825" s="25">
        <f t="shared" si="593"/>
        <v>200337590.02425668</v>
      </c>
      <c r="AT825" s="32">
        <f t="shared" si="594"/>
        <v>446014.4302537748</v>
      </c>
      <c r="AU825" s="23">
        <f t="shared" si="595"/>
        <v>446014.4302537748</v>
      </c>
      <c r="AV825" s="22">
        <f t="shared" si="596"/>
        <v>23330440.451130364</v>
      </c>
      <c r="AW825" s="31">
        <f t="shared" si="609"/>
        <v>341513825.06834364</v>
      </c>
    </row>
    <row r="826" spans="1:53" x14ac:dyDescent="0.25">
      <c r="A826">
        <f t="shared" si="617"/>
        <v>403</v>
      </c>
      <c r="B826" t="s">
        <v>6</v>
      </c>
      <c r="C826" s="27">
        <f t="shared" si="574"/>
        <v>0</v>
      </c>
      <c r="D826" s="27">
        <f t="shared" si="597"/>
        <v>0</v>
      </c>
      <c r="E826" s="27" t="b">
        <f t="shared" si="573"/>
        <v>1</v>
      </c>
      <c r="F826" s="29">
        <f t="shared" si="575"/>
        <v>0</v>
      </c>
      <c r="G826" s="27">
        <f t="shared" si="598"/>
        <v>0</v>
      </c>
      <c r="H826" s="22">
        <f t="shared" si="576"/>
        <v>15865281270.67178</v>
      </c>
      <c r="I826" s="23">
        <f t="shared" si="577"/>
        <v>132580106.5049091</v>
      </c>
      <c r="J826" s="23">
        <f t="shared" si="578"/>
        <v>1086</v>
      </c>
      <c r="K826" s="19">
        <f t="shared" si="599"/>
        <v>225.0831931027827</v>
      </c>
      <c r="L826" s="16">
        <f t="shared" si="579"/>
        <v>109.4342175725765</v>
      </c>
      <c r="M826" s="23">
        <f>M825-IF($B826="B",(Percent_Rent_In_Elsies*2.49%/12 * H825)/K825,0)+IF($B826="D",N826,0)+IF(B826="D",AK825)+IF(B826="C",F825*90%)-(Y826-Y825)-IF($B826="A",Q825/K825) + IF($B826="A",Q825/K825)</f>
        <v>-30258979.38625937</v>
      </c>
      <c r="N826" s="23">
        <f t="shared" si="580"/>
        <v>0</v>
      </c>
      <c r="O826" s="22">
        <f t="shared" si="581"/>
        <v>0</v>
      </c>
      <c r="P826" s="22">
        <f t="shared" si="612"/>
        <v>0</v>
      </c>
      <c r="Q826" s="22">
        <f t="shared" si="613"/>
        <v>0</v>
      </c>
      <c r="R826" s="22">
        <f t="shared" si="582"/>
        <v>77552161.632412121</v>
      </c>
      <c r="S826" s="16">
        <f t="shared" si="572"/>
        <v>0</v>
      </c>
      <c r="T826" s="15">
        <f t="shared" si="583"/>
        <v>0</v>
      </c>
      <c r="U826" s="23">
        <f t="shared" si="600"/>
        <v>944673.3768858813</v>
      </c>
      <c r="V826" s="23">
        <f t="shared" si="601"/>
        <v>0</v>
      </c>
      <c r="W826" s="23">
        <f t="shared" si="614"/>
        <v>0</v>
      </c>
      <c r="X826" s="23">
        <f t="shared" si="602"/>
        <v>28295390.994148225</v>
      </c>
      <c r="Y826" s="23">
        <f t="shared" si="584"/>
        <v>13825559.361691331</v>
      </c>
      <c r="Z826" s="3">
        <f t="shared" si="585"/>
        <v>0</v>
      </c>
      <c r="AA826" s="23">
        <f t="shared" si="586"/>
        <v>57279631.927762561</v>
      </c>
      <c r="AB826" s="26">
        <f t="shared" si="603"/>
        <v>70086276.274228632</v>
      </c>
      <c r="AC826" s="23">
        <f t="shared" si="604"/>
        <v>74889487.274228647</v>
      </c>
      <c r="AD826" s="23">
        <f t="shared" si="610"/>
        <v>4803211</v>
      </c>
      <c r="AE826" s="24">
        <f t="shared" si="618"/>
        <v>70086276.274228647</v>
      </c>
      <c r="AF826" s="3">
        <f t="shared" si="605"/>
        <v>0</v>
      </c>
      <c r="AG826" s="2">
        <f t="shared" si="587"/>
        <v>0</v>
      </c>
      <c r="AH826" s="2">
        <f t="shared" si="588"/>
        <v>90.54714910859424</v>
      </c>
      <c r="AI826" s="23">
        <f t="shared" si="611"/>
        <v>9209058895.7520638</v>
      </c>
      <c r="AJ826" s="23">
        <f t="shared" si="589"/>
        <v>6219.922423797766</v>
      </c>
      <c r="AK826" s="23">
        <f t="shared" si="590"/>
        <v>0</v>
      </c>
      <c r="AL826" s="23">
        <f t="shared" si="615"/>
        <v>0</v>
      </c>
      <c r="AM826" s="23">
        <f t="shared" si="616"/>
        <v>0</v>
      </c>
      <c r="AN826" s="16">
        <f t="shared" si="606"/>
        <v>0</v>
      </c>
      <c r="AO826" s="23">
        <f t="shared" si="607"/>
        <v>0</v>
      </c>
      <c r="AP826" s="22">
        <f t="shared" si="608"/>
        <v>0</v>
      </c>
      <c r="AQ826" s="30">
        <f t="shared" si="591"/>
        <v>342762682.45684451</v>
      </c>
      <c r="AR826" s="28">
        <f t="shared" si="592"/>
        <v>36433969.753694378</v>
      </c>
      <c r="AS826" s="25">
        <f t="shared" si="593"/>
        <v>200337590.02425668</v>
      </c>
      <c r="AT826" s="32">
        <f t="shared" si="594"/>
        <v>0</v>
      </c>
      <c r="AU826" s="23">
        <f t="shared" si="595"/>
        <v>0</v>
      </c>
      <c r="AV826" s="22">
        <f t="shared" si="596"/>
        <v>23330440.451130364</v>
      </c>
      <c r="AW826" s="31">
        <f t="shared" si="609"/>
        <v>337654161.86149353</v>
      </c>
    </row>
    <row r="827" spans="1:53" x14ac:dyDescent="0.25">
      <c r="A827">
        <f t="shared" si="617"/>
        <v>403</v>
      </c>
      <c r="B827" t="s">
        <v>7</v>
      </c>
      <c r="C827" s="27">
        <f t="shared" si="574"/>
        <v>0</v>
      </c>
      <c r="D827" s="27">
        <f t="shared" si="597"/>
        <v>0</v>
      </c>
      <c r="E827" s="27" t="b">
        <f t="shared" si="573"/>
        <v>1</v>
      </c>
      <c r="F827" s="29">
        <f t="shared" si="575"/>
        <v>0</v>
      </c>
      <c r="G827" s="27">
        <f t="shared" si="598"/>
        <v>0</v>
      </c>
      <c r="H827" s="22">
        <f t="shared" si="576"/>
        <v>15865281270.671778</v>
      </c>
      <c r="I827" s="23">
        <f t="shared" si="577"/>
        <v>132580106.5049091</v>
      </c>
      <c r="J827" s="23">
        <f t="shared" si="578"/>
        <v>1086</v>
      </c>
      <c r="K827" s="19">
        <f t="shared" si="599"/>
        <v>225.0831931027827</v>
      </c>
      <c r="L827" s="16">
        <f t="shared" si="579"/>
        <v>109.4342175725765</v>
      </c>
      <c r="M827" s="23">
        <f>M826-IF($B827="B",(Percent_Rent_In_Elsies*2.49%/12 * H826)/K826,0)+IF($B827="D",N827,0)+IF(B827="D",AK826)+IF(B827="C",F826*90%)-(Y827-Y826)-IF($B827="A",Q826/K826) + IF($B827="A",Q826/K826)</f>
        <v>-30332108.921572145</v>
      </c>
      <c r="N827" s="23">
        <f t="shared" si="580"/>
        <v>0</v>
      </c>
      <c r="O827" s="22">
        <f t="shared" si="581"/>
        <v>0</v>
      </c>
      <c r="P827" s="22">
        <f t="shared" si="612"/>
        <v>0</v>
      </c>
      <c r="Q827" s="22">
        <f t="shared" si="613"/>
        <v>0</v>
      </c>
      <c r="R827" s="22">
        <f t="shared" si="582"/>
        <v>71199004.045938194</v>
      </c>
      <c r="S827" s="16">
        <f t="shared" ref="S827:S890" si="619">IF($B827="D",0,S826+IF($B827="B",R826/12,0))</f>
        <v>6462680.1360343434</v>
      </c>
      <c r="T827" s="15">
        <f t="shared" si="583"/>
        <v>624278.53249436885</v>
      </c>
      <c r="U827" s="23">
        <f t="shared" si="600"/>
        <v>865950.59547872457</v>
      </c>
      <c r="V827" s="23">
        <f t="shared" si="601"/>
        <v>78722.78140715677</v>
      </c>
      <c r="W827" s="23">
        <f t="shared" si="614"/>
        <v>0</v>
      </c>
      <c r="X827" s="23">
        <f t="shared" si="602"/>
        <v>28295390.994148225</v>
      </c>
      <c r="Y827" s="23">
        <f t="shared" si="584"/>
        <v>13825559.361691331</v>
      </c>
      <c r="Z827" s="3">
        <f t="shared" si="585"/>
        <v>0</v>
      </c>
      <c r="AA827" s="23">
        <f t="shared" si="586"/>
        <v>57279631.927762561</v>
      </c>
      <c r="AB827" s="26">
        <f t="shared" si="603"/>
        <v>70086276.274228618</v>
      </c>
      <c r="AC827" s="23">
        <f t="shared" si="604"/>
        <v>74889487.274228647</v>
      </c>
      <c r="AD827" s="23">
        <f t="shared" si="610"/>
        <v>4803211</v>
      </c>
      <c r="AE827" s="24">
        <f t="shared" si="618"/>
        <v>70086276.274228647</v>
      </c>
      <c r="AF827" s="3">
        <f t="shared" si="605"/>
        <v>0</v>
      </c>
      <c r="AG827" s="2">
        <f t="shared" si="587"/>
        <v>0</v>
      </c>
      <c r="AH827" s="2">
        <f t="shared" si="588"/>
        <v>90.547149108594226</v>
      </c>
      <c r="AI827" s="23">
        <f t="shared" si="611"/>
        <v>9209058895.7520638</v>
      </c>
      <c r="AJ827" s="23">
        <f t="shared" si="589"/>
        <v>6219.922423797766</v>
      </c>
      <c r="AK827" s="23">
        <f t="shared" si="590"/>
        <v>0</v>
      </c>
      <c r="AL827" s="23">
        <f t="shared" si="615"/>
        <v>793918190.42621326</v>
      </c>
      <c r="AM827" s="23">
        <f t="shared" si="616"/>
        <v>740716433293.94226</v>
      </c>
      <c r="AN827" s="16">
        <f t="shared" si="606"/>
        <v>2190450.9912083121</v>
      </c>
      <c r="AO827" s="23">
        <f t="shared" si="607"/>
        <v>73129.535312774417</v>
      </c>
      <c r="AP827" s="22">
        <f t="shared" si="608"/>
        <v>16460229.318321973</v>
      </c>
      <c r="AQ827" s="30">
        <f t="shared" si="591"/>
        <v>376277030.22633749</v>
      </c>
      <c r="AR827" s="28">
        <f t="shared" si="592"/>
        <v>52754287.122810617</v>
      </c>
      <c r="AS827" s="25">
        <f t="shared" si="593"/>
        <v>200337590.02425668</v>
      </c>
      <c r="AT827" s="32">
        <f t="shared" si="594"/>
        <v>0</v>
      </c>
      <c r="AU827" s="23">
        <f t="shared" si="595"/>
        <v>0</v>
      </c>
      <c r="AV827" s="22">
        <f t="shared" si="596"/>
        <v>23330440.451130364</v>
      </c>
      <c r="AW827" s="31">
        <f t="shared" si="609"/>
        <v>371168509.63098657</v>
      </c>
    </row>
    <row r="828" spans="1:53" x14ac:dyDescent="0.25">
      <c r="A828">
        <f t="shared" si="617"/>
        <v>403</v>
      </c>
      <c r="B828" t="s">
        <v>8</v>
      </c>
      <c r="C828" s="27">
        <f t="shared" si="574"/>
        <v>0</v>
      </c>
      <c r="D828" s="27">
        <f t="shared" si="597"/>
        <v>0</v>
      </c>
      <c r="E828" s="27" t="b">
        <f t="shared" si="573"/>
        <v>1</v>
      </c>
      <c r="F828" s="29">
        <f t="shared" si="575"/>
        <v>0</v>
      </c>
      <c r="G828" s="27">
        <f t="shared" si="598"/>
        <v>0</v>
      </c>
      <c r="H828" s="22">
        <f t="shared" si="576"/>
        <v>15865281270.671778</v>
      </c>
      <c r="I828" s="23">
        <f t="shared" si="577"/>
        <v>132580106.5049091</v>
      </c>
      <c r="J828" s="23">
        <f t="shared" si="578"/>
        <v>1086</v>
      </c>
      <c r="K828" s="19">
        <f t="shared" si="599"/>
        <v>225.0831931027827</v>
      </c>
      <c r="L828" s="16">
        <f t="shared" si="579"/>
        <v>109.4342175725765</v>
      </c>
      <c r="M828" s="23">
        <f>M827-IF($B828="B",(Percent_Rent_In_Elsies*2.49%/12 * H827)/K827,0)+IF($B828="D",N828,0)+IF(B828="D",AK827)+IF(B828="C",F827*90%)-(Y828-Y827)-IF($B828="A",Q827/K827) + IF($B828="A",Q827/K827)</f>
        <v>-30332108.921572145</v>
      </c>
      <c r="N828" s="23">
        <f t="shared" si="580"/>
        <v>0</v>
      </c>
      <c r="O828" s="22">
        <f t="shared" si="581"/>
        <v>0</v>
      </c>
      <c r="P828" s="22">
        <f t="shared" si="612"/>
        <v>0</v>
      </c>
      <c r="Q828" s="22">
        <f t="shared" si="613"/>
        <v>0</v>
      </c>
      <c r="R828" s="22">
        <f t="shared" si="582"/>
        <v>87659233.364260167</v>
      </c>
      <c r="S828" s="16">
        <f t="shared" si="619"/>
        <v>6462680.1360343434</v>
      </c>
      <c r="T828" s="15">
        <f t="shared" si="583"/>
        <v>624278.53249436885</v>
      </c>
      <c r="U828" s="23">
        <f t="shared" si="600"/>
        <v>939080.13079149905</v>
      </c>
      <c r="V828" s="23">
        <f t="shared" si="601"/>
        <v>78722.78140715677</v>
      </c>
      <c r="W828" s="23">
        <f t="shared" si="614"/>
        <v>0</v>
      </c>
      <c r="X828" s="23">
        <f t="shared" si="602"/>
        <v>28295390.994148225</v>
      </c>
      <c r="Y828" s="23">
        <f t="shared" si="584"/>
        <v>13825559.361691331</v>
      </c>
      <c r="Z828" s="3">
        <f t="shared" si="585"/>
        <v>0</v>
      </c>
      <c r="AA828" s="23">
        <f t="shared" si="586"/>
        <v>57279631.927762561</v>
      </c>
      <c r="AB828" s="26">
        <f t="shared" si="603"/>
        <v>70086276.274228632</v>
      </c>
      <c r="AC828" s="23">
        <f t="shared" si="604"/>
        <v>74889487.274228647</v>
      </c>
      <c r="AD828" s="23">
        <f t="shared" si="610"/>
        <v>4803211</v>
      </c>
      <c r="AE828" s="24">
        <f t="shared" si="618"/>
        <v>70086276.274228647</v>
      </c>
      <c r="AF828" s="3">
        <f t="shared" si="605"/>
        <v>1E-4</v>
      </c>
      <c r="AG828" s="2">
        <f t="shared" si="587"/>
        <v>0</v>
      </c>
      <c r="AH828" s="2">
        <f t="shared" si="588"/>
        <v>90.547149108594226</v>
      </c>
      <c r="AI828" s="23">
        <f t="shared" si="611"/>
        <v>9209058895.7520638</v>
      </c>
      <c r="AJ828" s="23">
        <f t="shared" si="589"/>
        <v>6219.922423797766</v>
      </c>
      <c r="AK828" s="23">
        <f t="shared" si="590"/>
        <v>-680163.67954173614</v>
      </c>
      <c r="AL828" s="23">
        <f t="shared" si="615"/>
        <v>0</v>
      </c>
      <c r="AM828" s="23">
        <f t="shared" si="616"/>
        <v>0</v>
      </c>
      <c r="AN828" s="16">
        <f t="shared" si="606"/>
        <v>0</v>
      </c>
      <c r="AO828" s="23">
        <f t="shared" si="607"/>
        <v>0</v>
      </c>
      <c r="AP828" s="22">
        <f t="shared" si="608"/>
        <v>0</v>
      </c>
      <c r="AQ828" s="30">
        <f t="shared" si="591"/>
        <v>376277030.22633749</v>
      </c>
      <c r="AR828" s="28">
        <f t="shared" si="592"/>
        <v>52754287.122810617</v>
      </c>
      <c r="AS828" s="25">
        <f t="shared" si="593"/>
        <v>200337590.02425668</v>
      </c>
      <c r="AT828" s="32">
        <f t="shared" si="594"/>
        <v>0</v>
      </c>
      <c r="AU828" s="23">
        <f t="shared" si="595"/>
        <v>0</v>
      </c>
      <c r="AV828" s="22">
        <f t="shared" si="596"/>
        <v>23330440.451130364</v>
      </c>
      <c r="AW828" s="31">
        <f t="shared" si="609"/>
        <v>371168509.63098657</v>
      </c>
    </row>
    <row r="829" spans="1:53" x14ac:dyDescent="0.25">
      <c r="A829" s="21">
        <f t="shared" si="617"/>
        <v>403</v>
      </c>
      <c r="B829" s="21" t="s">
        <v>9</v>
      </c>
      <c r="C829" s="27">
        <f t="shared" si="574"/>
        <v>0</v>
      </c>
      <c r="D829" s="27">
        <f t="shared" si="597"/>
        <v>0</v>
      </c>
      <c r="E829" s="27" t="b">
        <f t="shared" si="573"/>
        <v>1</v>
      </c>
      <c r="F829" s="29">
        <f t="shared" si="575"/>
        <v>0</v>
      </c>
      <c r="G829" s="27">
        <f t="shared" si="598"/>
        <v>0</v>
      </c>
      <c r="H829" s="22">
        <f t="shared" si="576"/>
        <v>15865281270.671778</v>
      </c>
      <c r="I829" s="23">
        <f t="shared" si="577"/>
        <v>132580106.5049091</v>
      </c>
      <c r="J829" s="23">
        <f t="shared" si="578"/>
        <v>1086</v>
      </c>
      <c r="K829" s="19">
        <f t="shared" si="599"/>
        <v>225.0831931027827</v>
      </c>
      <c r="L829" s="16">
        <f t="shared" si="579"/>
        <v>109.4342175725765</v>
      </c>
      <c r="M829" s="23">
        <f>M828-IF($B829="B",(Percent_Rent_In_Elsies*2.49%/12 * H828)/K828,0)+IF($B829="D",N829,0)+IF(B829="D",AK828)+IF(B829="C",F828*90%)-(Y829-Y828)-IF($B829="A",Q828/K828) + IF($B829="A",Q828/K828)</f>
        <v>-31012272.601113882</v>
      </c>
      <c r="N829" s="23">
        <f t="shared" si="580"/>
        <v>0</v>
      </c>
      <c r="O829" s="22">
        <f t="shared" si="581"/>
        <v>4500259.2608018937</v>
      </c>
      <c r="P829" s="22">
        <f t="shared" si="612"/>
        <v>0</v>
      </c>
      <c r="Q829" s="22">
        <f t="shared" si="613"/>
        <v>0</v>
      </c>
      <c r="R829" s="22">
        <f t="shared" si="582"/>
        <v>87659233.364260167</v>
      </c>
      <c r="S829" s="16">
        <f t="shared" si="619"/>
        <v>0</v>
      </c>
      <c r="T829" s="15">
        <f t="shared" si="583"/>
        <v>2586699.4077268187</v>
      </c>
      <c r="U829" s="23">
        <f t="shared" si="600"/>
        <v>939080.13079149905</v>
      </c>
      <c r="V829" s="23">
        <f t="shared" si="601"/>
        <v>0</v>
      </c>
      <c r="W829" s="23">
        <f t="shared" si="614"/>
        <v>78722.78140715677</v>
      </c>
      <c r="X829" s="23">
        <f t="shared" si="602"/>
        <v>28295390.994148225</v>
      </c>
      <c r="Y829" s="23">
        <f t="shared" si="584"/>
        <v>13825559.361691331</v>
      </c>
      <c r="Z829" s="3">
        <f t="shared" si="585"/>
        <v>0</v>
      </c>
      <c r="AA829" s="23">
        <f t="shared" si="586"/>
        <v>57959795.607304297</v>
      </c>
      <c r="AB829" s="26">
        <f t="shared" si="603"/>
        <v>70086276.274228632</v>
      </c>
      <c r="AC829" s="23">
        <f t="shared" si="604"/>
        <v>74889487.274228647</v>
      </c>
      <c r="AD829" s="23">
        <f t="shared" si="610"/>
        <v>4803211</v>
      </c>
      <c r="AE829" s="24">
        <f t="shared" si="618"/>
        <v>70086276.274228647</v>
      </c>
      <c r="AF829" s="3">
        <f t="shared" si="605"/>
        <v>0</v>
      </c>
      <c r="AG829" s="2">
        <f t="shared" si="587"/>
        <v>0</v>
      </c>
      <c r="AH829" s="2">
        <f t="shared" si="588"/>
        <v>90.547149108594226</v>
      </c>
      <c r="AI829" s="23">
        <f t="shared" si="611"/>
        <v>9318411333.483345</v>
      </c>
      <c r="AJ829" s="23">
        <f t="shared" si="589"/>
        <v>6219.922423797766</v>
      </c>
      <c r="AK829" s="23">
        <f t="shared" si="590"/>
        <v>0</v>
      </c>
      <c r="AL829" s="23">
        <f t="shared" si="615"/>
        <v>0</v>
      </c>
      <c r="AM829" s="23">
        <f t="shared" si="616"/>
        <v>0</v>
      </c>
      <c r="AN829" s="16">
        <f t="shared" si="606"/>
        <v>0</v>
      </c>
      <c r="AO829" s="23">
        <f t="shared" si="607"/>
        <v>0</v>
      </c>
      <c r="AP829" s="22">
        <f t="shared" si="608"/>
        <v>0</v>
      </c>
      <c r="AQ829" s="30">
        <f t="shared" si="591"/>
        <v>376277030.22633749</v>
      </c>
      <c r="AR829" s="28">
        <f t="shared" si="592"/>
        <v>52754287.122810617</v>
      </c>
      <c r="AS829" s="25">
        <f t="shared" si="593"/>
        <v>200337590.02425668</v>
      </c>
      <c r="AT829" s="32">
        <f t="shared" si="594"/>
        <v>0</v>
      </c>
      <c r="AU829" s="23">
        <f t="shared" si="595"/>
        <v>0</v>
      </c>
      <c r="AV829" s="22">
        <f t="shared" si="596"/>
        <v>23330440.451130364</v>
      </c>
      <c r="AW829" s="31">
        <f t="shared" si="609"/>
        <v>371168509.63098657</v>
      </c>
      <c r="AX829" s="21"/>
      <c r="AY829" s="21"/>
      <c r="AZ829" s="21"/>
      <c r="BA829" s="21"/>
    </row>
    <row r="830" spans="1:53" x14ac:dyDescent="0.25">
      <c r="A830" s="21">
        <f t="shared" si="617"/>
        <v>403</v>
      </c>
      <c r="B830" s="21" t="s">
        <v>28</v>
      </c>
      <c r="C830" s="27">
        <f t="shared" si="574"/>
        <v>0</v>
      </c>
      <c r="D830" s="27">
        <f t="shared" si="597"/>
        <v>0</v>
      </c>
      <c r="E830" s="27" t="b">
        <f t="shared" si="573"/>
        <v>1</v>
      </c>
      <c r="F830" s="29">
        <f t="shared" si="575"/>
        <v>0</v>
      </c>
      <c r="G830" s="27">
        <f t="shared" si="598"/>
        <v>0</v>
      </c>
      <c r="H830" s="22">
        <f t="shared" si="576"/>
        <v>15865281270.671778</v>
      </c>
      <c r="I830" s="23">
        <f t="shared" si="577"/>
        <v>132580106.5049091</v>
      </c>
      <c r="J830" s="23">
        <f t="shared" si="578"/>
        <v>1086</v>
      </c>
      <c r="K830" s="19">
        <f t="shared" si="599"/>
        <v>225.0831931027827</v>
      </c>
      <c r="L830" s="16">
        <f t="shared" si="579"/>
        <v>109.4342175725765</v>
      </c>
      <c r="M830" s="23">
        <f>M829-IF($B830="B",(Percent_Rent_In_Elsies*2.49%/12 * H829)/K829,0)+IF($B830="D",N830,0)+IF(B830="D",AK829)+IF(B830="C",F829*90%)-(Y830-Y829)-IF($B830="A",Q829/K829) + IF($B830="A",Q829/K829)</f>
        <v>-31012272.601113882</v>
      </c>
      <c r="N830" s="23">
        <f t="shared" si="580"/>
        <v>0</v>
      </c>
      <c r="O830" s="22">
        <f t="shared" si="581"/>
        <v>0</v>
      </c>
      <c r="P830" s="22">
        <f t="shared" si="612"/>
        <v>4500259.2608018937</v>
      </c>
      <c r="Q830" s="22">
        <f t="shared" si="613"/>
        <v>0</v>
      </c>
      <c r="R830" s="22">
        <f t="shared" si="582"/>
        <v>87659233.364260167</v>
      </c>
      <c r="S830" s="16">
        <f t="shared" si="619"/>
        <v>0</v>
      </c>
      <c r="T830" s="15">
        <f t="shared" si="583"/>
        <v>0</v>
      </c>
      <c r="U830" s="23">
        <f t="shared" si="600"/>
        <v>939080.13079149905</v>
      </c>
      <c r="V830" s="23">
        <f t="shared" si="601"/>
        <v>0</v>
      </c>
      <c r="W830" s="23">
        <f t="shared" si="614"/>
        <v>0</v>
      </c>
      <c r="X830" s="23">
        <f t="shared" si="602"/>
        <v>28295390.994148225</v>
      </c>
      <c r="Y830" s="23">
        <f t="shared" si="584"/>
        <v>13825559.361691331</v>
      </c>
      <c r="Z830" s="3">
        <f t="shared" si="585"/>
        <v>3936.139070357839</v>
      </c>
      <c r="AA830" s="23">
        <f t="shared" si="586"/>
        <v>58018837.693359666</v>
      </c>
      <c r="AB830" s="26">
        <f t="shared" si="603"/>
        <v>70086276.274228603</v>
      </c>
      <c r="AC830" s="23">
        <f t="shared" si="604"/>
        <v>74889487.274228647</v>
      </c>
      <c r="AD830" s="23">
        <f t="shared" si="610"/>
        <v>4803211</v>
      </c>
      <c r="AE830" s="24">
        <f t="shared" si="618"/>
        <v>70086276.274228647</v>
      </c>
      <c r="AF830" s="3">
        <f t="shared" si="605"/>
        <v>0</v>
      </c>
      <c r="AG830" s="2">
        <f t="shared" si="587"/>
        <v>472336688.44294071</v>
      </c>
      <c r="AH830" s="2">
        <f t="shared" si="588"/>
        <v>90.547149108594226</v>
      </c>
      <c r="AI830" s="23">
        <f t="shared" si="611"/>
        <v>9327903748.6667671</v>
      </c>
      <c r="AJ830" s="23">
        <f t="shared" si="589"/>
        <v>6219.922423797766</v>
      </c>
      <c r="AK830" s="23">
        <f t="shared" si="590"/>
        <v>0</v>
      </c>
      <c r="AL830" s="23">
        <f t="shared" si="615"/>
        <v>0</v>
      </c>
      <c r="AM830" s="23">
        <f t="shared" si="616"/>
        <v>0</v>
      </c>
      <c r="AN830" s="16">
        <f t="shared" si="606"/>
        <v>0</v>
      </c>
      <c r="AO830" s="23">
        <f t="shared" si="607"/>
        <v>0</v>
      </c>
      <c r="AP830" s="22">
        <f t="shared" si="608"/>
        <v>0</v>
      </c>
      <c r="AQ830" s="30">
        <f t="shared" si="591"/>
        <v>376277030.22633749</v>
      </c>
      <c r="AR830" s="28">
        <f t="shared" si="592"/>
        <v>52754287.122810617</v>
      </c>
      <c r="AS830" s="25">
        <f t="shared" si="593"/>
        <v>200337590.02425668</v>
      </c>
      <c r="AT830" s="32">
        <f t="shared" si="594"/>
        <v>7872.2781407156781</v>
      </c>
      <c r="AU830" s="23">
        <f t="shared" si="595"/>
        <v>7872.2781407156781</v>
      </c>
      <c r="AV830" s="22">
        <f t="shared" si="596"/>
        <v>25917139.858857185</v>
      </c>
      <c r="AW830" s="31">
        <f t="shared" si="609"/>
        <v>371168509.63098651</v>
      </c>
      <c r="AX830" s="21"/>
      <c r="AY830" s="21"/>
      <c r="AZ830" s="21"/>
      <c r="BA830" s="21"/>
    </row>
    <row r="831" spans="1:53" x14ac:dyDescent="0.25">
      <c r="A831">
        <f t="shared" si="617"/>
        <v>404</v>
      </c>
      <c r="B831" t="s">
        <v>6</v>
      </c>
      <c r="C831" s="27">
        <f t="shared" si="574"/>
        <v>0</v>
      </c>
      <c r="D831" s="27">
        <f t="shared" si="597"/>
        <v>0</v>
      </c>
      <c r="E831" s="27" t="b">
        <f t="shared" si="573"/>
        <v>1</v>
      </c>
      <c r="F831" s="29">
        <f t="shared" si="575"/>
        <v>0</v>
      </c>
      <c r="G831" s="27">
        <f t="shared" si="598"/>
        <v>0</v>
      </c>
      <c r="H831" s="22">
        <f t="shared" si="576"/>
        <v>15891723406.122898</v>
      </c>
      <c r="I831" s="23">
        <f t="shared" si="577"/>
        <v>132580106.5049091</v>
      </c>
      <c r="J831" s="23">
        <f t="shared" si="578"/>
        <v>1086</v>
      </c>
      <c r="K831" s="19">
        <f t="shared" si="599"/>
        <v>225.0831931027827</v>
      </c>
      <c r="L831" s="16">
        <f t="shared" si="579"/>
        <v>109.61660793519746</v>
      </c>
      <c r="M831" s="23">
        <f>M830-IF($B831="B",(Percent_Rent_In_Elsies*2.49%/12 * H830)/K830,0)+IF($B831="D",N831,0)+IF(B831="D",AK830)+IF(B831="C",F830*90%)-(Y831-Y830)-IF($B831="A",Q830/K830) + IF($B831="A",Q830/K830)</f>
        <v>-31012272.601113882</v>
      </c>
      <c r="N831" s="23">
        <f t="shared" si="580"/>
        <v>0</v>
      </c>
      <c r="O831" s="22">
        <f t="shared" si="581"/>
        <v>0</v>
      </c>
      <c r="P831" s="22">
        <f t="shared" si="612"/>
        <v>0</v>
      </c>
      <c r="Q831" s="22">
        <f t="shared" si="613"/>
        <v>0</v>
      </c>
      <c r="R831" s="22">
        <f t="shared" si="582"/>
        <v>87659233.364260167</v>
      </c>
      <c r="S831" s="16">
        <f t="shared" si="619"/>
        <v>0</v>
      </c>
      <c r="T831" s="15">
        <f t="shared" si="583"/>
        <v>0</v>
      </c>
      <c r="U831" s="23">
        <f t="shared" si="600"/>
        <v>939080.13079149905</v>
      </c>
      <c r="V831" s="23">
        <f t="shared" si="601"/>
        <v>0</v>
      </c>
      <c r="W831" s="23">
        <f t="shared" si="614"/>
        <v>0</v>
      </c>
      <c r="X831" s="23">
        <f t="shared" si="602"/>
        <v>28315071.689500015</v>
      </c>
      <c r="Y831" s="23">
        <f t="shared" si="584"/>
        <v>13825559.361691331</v>
      </c>
      <c r="Z831" s="3">
        <f t="shared" si="585"/>
        <v>0</v>
      </c>
      <c r="AA831" s="23">
        <f t="shared" si="586"/>
        <v>58018837.693359666</v>
      </c>
      <c r="AB831" s="26">
        <f t="shared" si="603"/>
        <v>70086276.274228632</v>
      </c>
      <c r="AC831" s="23">
        <f t="shared" si="604"/>
        <v>74889487.274228647</v>
      </c>
      <c r="AD831" s="23">
        <f t="shared" si="610"/>
        <v>4803211</v>
      </c>
      <c r="AE831" s="24">
        <f t="shared" si="618"/>
        <v>70086276.274228647</v>
      </c>
      <c r="AF831" s="3">
        <f t="shared" si="605"/>
        <v>0</v>
      </c>
      <c r="AG831" s="2">
        <f t="shared" si="587"/>
        <v>0</v>
      </c>
      <c r="AH831" s="2">
        <f t="shared" si="588"/>
        <v>90.698061023775224</v>
      </c>
      <c r="AI831" s="23">
        <f t="shared" si="611"/>
        <v>9327903748.6667671</v>
      </c>
      <c r="AJ831" s="23">
        <f t="shared" si="589"/>
        <v>6219.922423797766</v>
      </c>
      <c r="AK831" s="23">
        <f t="shared" si="590"/>
        <v>0</v>
      </c>
      <c r="AL831" s="23">
        <f t="shared" si="615"/>
        <v>0</v>
      </c>
      <c r="AM831" s="23">
        <f t="shared" si="616"/>
        <v>0</v>
      </c>
      <c r="AN831" s="16">
        <f t="shared" si="606"/>
        <v>0</v>
      </c>
      <c r="AO831" s="23">
        <f t="shared" si="607"/>
        <v>0</v>
      </c>
      <c r="AP831" s="22">
        <f t="shared" si="608"/>
        <v>0</v>
      </c>
      <c r="AQ831" s="30">
        <f t="shared" si="591"/>
        <v>377733680.13549101</v>
      </c>
      <c r="AR831" s="28">
        <f t="shared" si="592"/>
        <v>52754287.122810617</v>
      </c>
      <c r="AS831" s="25">
        <f t="shared" si="593"/>
        <v>200337590.02425668</v>
      </c>
      <c r="AT831" s="32">
        <f t="shared" si="594"/>
        <v>0</v>
      </c>
      <c r="AU831" s="23">
        <f t="shared" si="595"/>
        <v>0</v>
      </c>
      <c r="AV831" s="22">
        <f t="shared" si="596"/>
        <v>25917139.858857185</v>
      </c>
      <c r="AW831" s="31">
        <f t="shared" si="609"/>
        <v>366668250.37018466</v>
      </c>
    </row>
    <row r="832" spans="1:53" x14ac:dyDescent="0.25">
      <c r="A832">
        <f t="shared" si="617"/>
        <v>404</v>
      </c>
      <c r="B832" t="s">
        <v>7</v>
      </c>
      <c r="C832" s="27">
        <f t="shared" si="574"/>
        <v>0</v>
      </c>
      <c r="D832" s="27">
        <f t="shared" si="597"/>
        <v>0</v>
      </c>
      <c r="E832" s="27" t="b">
        <f t="shared" si="573"/>
        <v>1</v>
      </c>
      <c r="F832" s="29">
        <f t="shared" si="575"/>
        <v>0</v>
      </c>
      <c r="G832" s="27">
        <f t="shared" si="598"/>
        <v>0</v>
      </c>
      <c r="H832" s="22">
        <f t="shared" si="576"/>
        <v>15891723406.122898</v>
      </c>
      <c r="I832" s="23">
        <f t="shared" si="577"/>
        <v>132580106.5049091</v>
      </c>
      <c r="J832" s="23">
        <f t="shared" si="578"/>
        <v>1086</v>
      </c>
      <c r="K832" s="19">
        <f t="shared" si="599"/>
        <v>225.0831931027827</v>
      </c>
      <c r="L832" s="16">
        <f t="shared" si="579"/>
        <v>109.61660793519746</v>
      </c>
      <c r="M832" s="23">
        <f>M831-IF($B832="B",(Percent_Rent_In_Elsies*2.49%/12 * H831)/K831,0)+IF($B832="D",N832,0)+IF(B832="D",AK831)+IF(B832="C",F831*90%)-(Y832-Y831)-IF($B832="A",Q831/K831) + IF($B832="A",Q831/K831)</f>
        <v>-31085524.01898551</v>
      </c>
      <c r="N832" s="23">
        <f t="shared" si="580"/>
        <v>0</v>
      </c>
      <c r="O832" s="22">
        <f t="shared" si="581"/>
        <v>0</v>
      </c>
      <c r="P832" s="22">
        <f t="shared" si="612"/>
        <v>0</v>
      </c>
      <c r="Q832" s="22">
        <f t="shared" si="613"/>
        <v>0</v>
      </c>
      <c r="R832" s="22">
        <f t="shared" si="582"/>
        <v>80354297.250571817</v>
      </c>
      <c r="S832" s="16">
        <f t="shared" si="619"/>
        <v>7304936.1136883469</v>
      </c>
      <c r="T832" s="15">
        <f t="shared" si="583"/>
        <v>0</v>
      </c>
      <c r="U832" s="23">
        <f t="shared" si="600"/>
        <v>860823.45322554081</v>
      </c>
      <c r="V832" s="23">
        <f t="shared" si="601"/>
        <v>78256.677565958249</v>
      </c>
      <c r="W832" s="23">
        <f t="shared" si="614"/>
        <v>0</v>
      </c>
      <c r="X832" s="23">
        <f t="shared" si="602"/>
        <v>28315071.689500015</v>
      </c>
      <c r="Y832" s="23">
        <f t="shared" si="584"/>
        <v>13825559.361691331</v>
      </c>
      <c r="Z832" s="3">
        <f t="shared" si="585"/>
        <v>0</v>
      </c>
      <c r="AA832" s="23">
        <f t="shared" si="586"/>
        <v>58018837.693359666</v>
      </c>
      <c r="AB832" s="26">
        <f t="shared" si="603"/>
        <v>70086276.274228632</v>
      </c>
      <c r="AC832" s="23">
        <f t="shared" si="604"/>
        <v>74889487.274228647</v>
      </c>
      <c r="AD832" s="23">
        <f t="shared" si="610"/>
        <v>4803211</v>
      </c>
      <c r="AE832" s="24">
        <f t="shared" si="618"/>
        <v>70086276.274228647</v>
      </c>
      <c r="AF832" s="3">
        <f t="shared" si="605"/>
        <v>0</v>
      </c>
      <c r="AG832" s="2">
        <f t="shared" si="587"/>
        <v>0</v>
      </c>
      <c r="AH832" s="2">
        <f t="shared" si="588"/>
        <v>90.698061023775224</v>
      </c>
      <c r="AI832" s="23">
        <f t="shared" si="611"/>
        <v>9327903748.6667671</v>
      </c>
      <c r="AJ832" s="23">
        <f t="shared" si="589"/>
        <v>6219.922423797766</v>
      </c>
      <c r="AK832" s="23">
        <f t="shared" si="590"/>
        <v>0</v>
      </c>
      <c r="AL832" s="23">
        <f t="shared" si="615"/>
        <v>118844852.91470337</v>
      </c>
      <c r="AM832" s="23">
        <f t="shared" si="616"/>
        <v>110880864839.5666</v>
      </c>
      <c r="AN832" s="16">
        <f t="shared" si="606"/>
        <v>0</v>
      </c>
      <c r="AO832" s="23">
        <f t="shared" si="607"/>
        <v>73251.417871629033</v>
      </c>
      <c r="AP832" s="22">
        <f t="shared" si="608"/>
        <v>16487663.033852508</v>
      </c>
      <c r="AQ832" s="30">
        <f t="shared" si="591"/>
        <v>410568861.06740832</v>
      </c>
      <c r="AR832" s="28">
        <f t="shared" si="592"/>
        <v>69101805.020875379</v>
      </c>
      <c r="AS832" s="25">
        <f t="shared" si="593"/>
        <v>200337590.02425668</v>
      </c>
      <c r="AT832" s="32">
        <f t="shared" si="594"/>
        <v>0</v>
      </c>
      <c r="AU832" s="23">
        <f t="shared" si="595"/>
        <v>0</v>
      </c>
      <c r="AV832" s="22">
        <f t="shared" si="596"/>
        <v>25917139.858857185</v>
      </c>
      <c r="AW832" s="31">
        <f t="shared" si="609"/>
        <v>399503431.30210191</v>
      </c>
    </row>
    <row r="833" spans="1:53" s="21" customFormat="1" x14ac:dyDescent="0.25">
      <c r="A833">
        <f t="shared" si="617"/>
        <v>404</v>
      </c>
      <c r="B833" t="s">
        <v>8</v>
      </c>
      <c r="C833" s="27">
        <f t="shared" si="574"/>
        <v>0</v>
      </c>
      <c r="D833" s="27">
        <f t="shared" si="597"/>
        <v>0</v>
      </c>
      <c r="E833" s="27" t="b">
        <f t="shared" si="573"/>
        <v>1</v>
      </c>
      <c r="F833" s="29">
        <f t="shared" si="575"/>
        <v>0</v>
      </c>
      <c r="G833" s="27">
        <f t="shared" si="598"/>
        <v>0</v>
      </c>
      <c r="H833" s="22">
        <f t="shared" si="576"/>
        <v>15891723406.122898</v>
      </c>
      <c r="I833" s="23">
        <f t="shared" si="577"/>
        <v>132580106.5049091</v>
      </c>
      <c r="J833" s="23">
        <f t="shared" si="578"/>
        <v>1086</v>
      </c>
      <c r="K833" s="19">
        <f t="shared" si="599"/>
        <v>225.0831931027827</v>
      </c>
      <c r="L833" s="16">
        <f t="shared" si="579"/>
        <v>109.61660793519746</v>
      </c>
      <c r="M833" s="23">
        <f>M832-IF($B833="B",(Percent_Rent_In_Elsies*2.49%/12 * H832)/K832,0)+IF($B833="D",N833,0)+IF(B833="D",AK832)+IF(B833="C",F832*90%)-(Y833-Y832)-IF($B833="A",Q832/K832) + IF($B833="A",Q832/K832)</f>
        <v>-31085524.01898551</v>
      </c>
      <c r="N833" s="23">
        <f t="shared" si="580"/>
        <v>0</v>
      </c>
      <c r="O833" s="22">
        <f t="shared" si="581"/>
        <v>0</v>
      </c>
      <c r="P833" s="22">
        <f t="shared" si="612"/>
        <v>0</v>
      </c>
      <c r="Q833" s="22">
        <f t="shared" si="613"/>
        <v>0</v>
      </c>
      <c r="R833" s="22">
        <f t="shared" si="582"/>
        <v>96841960.28442432</v>
      </c>
      <c r="S833" s="16">
        <f t="shared" si="619"/>
        <v>7304936.1136883469</v>
      </c>
      <c r="T833" s="15">
        <f t="shared" si="583"/>
        <v>0</v>
      </c>
      <c r="U833" s="23">
        <f t="shared" si="600"/>
        <v>934074.87109716982</v>
      </c>
      <c r="V833" s="23">
        <f t="shared" si="601"/>
        <v>78256.677565958249</v>
      </c>
      <c r="W833" s="23">
        <f t="shared" si="614"/>
        <v>0</v>
      </c>
      <c r="X833" s="23">
        <f t="shared" si="602"/>
        <v>28315071.689500015</v>
      </c>
      <c r="Y833" s="23">
        <f t="shared" si="584"/>
        <v>13825559.361691331</v>
      </c>
      <c r="Z833" s="3">
        <f t="shared" si="585"/>
        <v>0</v>
      </c>
      <c r="AA833" s="23">
        <f t="shared" si="586"/>
        <v>58018837.693359666</v>
      </c>
      <c r="AB833" s="26">
        <f t="shared" si="603"/>
        <v>70086276.274228632</v>
      </c>
      <c r="AC833" s="23">
        <f t="shared" si="604"/>
        <v>74889487.274228647</v>
      </c>
      <c r="AD833" s="23">
        <f t="shared" si="610"/>
        <v>4803211</v>
      </c>
      <c r="AE833" s="24">
        <f t="shared" si="618"/>
        <v>70086276.274228647</v>
      </c>
      <c r="AF833" s="3">
        <f t="shared" si="605"/>
        <v>1E-4</v>
      </c>
      <c r="AG833" s="2">
        <f t="shared" si="587"/>
        <v>0</v>
      </c>
      <c r="AH833" s="2">
        <f t="shared" si="588"/>
        <v>90.698061023775224</v>
      </c>
      <c r="AI833" s="23">
        <f t="shared" si="611"/>
        <v>9327903748.6667671</v>
      </c>
      <c r="AJ833" s="23">
        <f t="shared" si="589"/>
        <v>6219.922423797766</v>
      </c>
      <c r="AK833" s="23">
        <f t="shared" si="590"/>
        <v>-49546.664992300713</v>
      </c>
      <c r="AL833" s="23">
        <f t="shared" si="615"/>
        <v>0</v>
      </c>
      <c r="AM833" s="23">
        <f t="shared" si="616"/>
        <v>0</v>
      </c>
      <c r="AN833" s="16">
        <f t="shared" si="606"/>
        <v>0</v>
      </c>
      <c r="AO833" s="23">
        <f t="shared" si="607"/>
        <v>0</v>
      </c>
      <c r="AP833" s="22">
        <f t="shared" si="608"/>
        <v>0</v>
      </c>
      <c r="AQ833" s="30">
        <f t="shared" si="591"/>
        <v>410568861.06740832</v>
      </c>
      <c r="AR833" s="28">
        <f t="shared" si="592"/>
        <v>69101805.020875379</v>
      </c>
      <c r="AS833" s="25">
        <f t="shared" si="593"/>
        <v>200337590.02425668</v>
      </c>
      <c r="AT833" s="32">
        <f t="shared" si="594"/>
        <v>0</v>
      </c>
      <c r="AU833" s="23">
        <f t="shared" si="595"/>
        <v>0</v>
      </c>
      <c r="AV833" s="22">
        <f t="shared" si="596"/>
        <v>25917139.858857185</v>
      </c>
      <c r="AW833" s="31">
        <f t="shared" si="609"/>
        <v>399503431.30210185</v>
      </c>
      <c r="AX833"/>
      <c r="AY833"/>
      <c r="AZ833"/>
      <c r="BA833"/>
    </row>
    <row r="834" spans="1:53" s="21" customFormat="1" x14ac:dyDescent="0.25">
      <c r="A834">
        <f t="shared" si="617"/>
        <v>404</v>
      </c>
      <c r="B834" t="s">
        <v>9</v>
      </c>
      <c r="C834" s="27">
        <f t="shared" si="574"/>
        <v>0</v>
      </c>
      <c r="D834" s="27">
        <f t="shared" si="597"/>
        <v>0</v>
      </c>
      <c r="E834" s="27" t="b">
        <f t="shared" si="573"/>
        <v>1</v>
      </c>
      <c r="F834" s="29">
        <f t="shared" si="575"/>
        <v>0</v>
      </c>
      <c r="G834" s="27">
        <f t="shared" si="598"/>
        <v>0</v>
      </c>
      <c r="H834" s="22">
        <f t="shared" si="576"/>
        <v>15891723406.122898</v>
      </c>
      <c r="I834" s="23">
        <f t="shared" si="577"/>
        <v>132580106.5049091</v>
      </c>
      <c r="J834" s="23">
        <f t="shared" si="578"/>
        <v>1086</v>
      </c>
      <c r="K834" s="19">
        <f t="shared" si="599"/>
        <v>225.0831931027827</v>
      </c>
      <c r="L834" s="16">
        <f t="shared" si="579"/>
        <v>109.61660793519746</v>
      </c>
      <c r="M834" s="23">
        <f>M833-IF($B834="B",(Percent_Rent_In_Elsies*2.49%/12 * H833)/K833,0)+IF($B834="D",N834,0)+IF(B834="D",AK833)+IF(B834="C",F833*90%)-(Y834-Y833)-IF($B834="A",Q833/K833) + IF($B834="A",Q833/K833)</f>
        <v>-31135070.683977809</v>
      </c>
      <c r="N834" s="23">
        <f t="shared" si="580"/>
        <v>0</v>
      </c>
      <c r="O834" s="22">
        <f t="shared" si="581"/>
        <v>5089978.2763120551</v>
      </c>
      <c r="P834" s="22">
        <f t="shared" si="612"/>
        <v>0</v>
      </c>
      <c r="Q834" s="22">
        <f t="shared" si="613"/>
        <v>0</v>
      </c>
      <c r="R834" s="22">
        <f t="shared" si="582"/>
        <v>96841960.28442432</v>
      </c>
      <c r="S834" s="16">
        <f t="shared" si="619"/>
        <v>0</v>
      </c>
      <c r="T834" s="15">
        <f t="shared" si="583"/>
        <v>2214957.8373762919</v>
      </c>
      <c r="U834" s="23">
        <f t="shared" si="600"/>
        <v>934074.87109716982</v>
      </c>
      <c r="V834" s="23">
        <f t="shared" si="601"/>
        <v>0</v>
      </c>
      <c r="W834" s="23">
        <f t="shared" si="614"/>
        <v>78256.677565958249</v>
      </c>
      <c r="X834" s="23">
        <f t="shared" si="602"/>
        <v>28315071.689500015</v>
      </c>
      <c r="Y834" s="23">
        <f t="shared" si="584"/>
        <v>13825559.361691331</v>
      </c>
      <c r="Z834" s="3">
        <f t="shared" si="585"/>
        <v>0</v>
      </c>
      <c r="AA834" s="23">
        <f t="shared" si="586"/>
        <v>58068384.358351968</v>
      </c>
      <c r="AB834" s="26">
        <f t="shared" si="603"/>
        <v>70086276.274228632</v>
      </c>
      <c r="AC834" s="23">
        <f t="shared" si="604"/>
        <v>74889487.274228647</v>
      </c>
      <c r="AD834" s="23">
        <f t="shared" si="610"/>
        <v>4803211</v>
      </c>
      <c r="AE834" s="24">
        <f t="shared" si="618"/>
        <v>70086276.274228647</v>
      </c>
      <c r="AF834" s="3">
        <f t="shared" si="605"/>
        <v>0</v>
      </c>
      <c r="AG834" s="2">
        <f t="shared" si="587"/>
        <v>0</v>
      </c>
      <c r="AH834" s="2">
        <f t="shared" si="588"/>
        <v>90.698061023775224</v>
      </c>
      <c r="AI834" s="23">
        <f t="shared" si="611"/>
        <v>9335869549.7839527</v>
      </c>
      <c r="AJ834" s="23">
        <f t="shared" si="589"/>
        <v>6219.922423797766</v>
      </c>
      <c r="AK834" s="23">
        <f t="shared" si="590"/>
        <v>0</v>
      </c>
      <c r="AL834" s="23">
        <f t="shared" si="615"/>
        <v>0</v>
      </c>
      <c r="AM834" s="23">
        <f t="shared" si="616"/>
        <v>0</v>
      </c>
      <c r="AN834" s="16">
        <f t="shared" si="606"/>
        <v>0</v>
      </c>
      <c r="AO834" s="23">
        <f t="shared" si="607"/>
        <v>0</v>
      </c>
      <c r="AP834" s="22">
        <f t="shared" si="608"/>
        <v>0</v>
      </c>
      <c r="AQ834" s="30">
        <f t="shared" si="591"/>
        <v>410568861.06740832</v>
      </c>
      <c r="AR834" s="28">
        <f t="shared" si="592"/>
        <v>69101805.020875379</v>
      </c>
      <c r="AS834" s="25">
        <f t="shared" si="593"/>
        <v>200337590.02425668</v>
      </c>
      <c r="AT834" s="32">
        <f t="shared" si="594"/>
        <v>0</v>
      </c>
      <c r="AU834" s="23">
        <f t="shared" si="595"/>
        <v>0</v>
      </c>
      <c r="AV834" s="22">
        <f t="shared" si="596"/>
        <v>25917139.858857185</v>
      </c>
      <c r="AW834" s="31">
        <f t="shared" si="609"/>
        <v>399503431.30210185</v>
      </c>
      <c r="AX834"/>
      <c r="AY834"/>
      <c r="AZ834"/>
      <c r="BA834"/>
    </row>
    <row r="835" spans="1:53" x14ac:dyDescent="0.25">
      <c r="A835" s="21">
        <f t="shared" si="617"/>
        <v>404</v>
      </c>
      <c r="B835" s="21" t="s">
        <v>28</v>
      </c>
      <c r="C835" s="27">
        <f t="shared" si="574"/>
        <v>0</v>
      </c>
      <c r="D835" s="27">
        <f t="shared" si="597"/>
        <v>0</v>
      </c>
      <c r="E835" s="27" t="b">
        <f t="shared" si="573"/>
        <v>1</v>
      </c>
      <c r="F835" s="29">
        <f t="shared" si="575"/>
        <v>0</v>
      </c>
      <c r="G835" s="27">
        <f t="shared" si="598"/>
        <v>0</v>
      </c>
      <c r="H835" s="22">
        <f t="shared" si="576"/>
        <v>15891723406.122898</v>
      </c>
      <c r="I835" s="23">
        <f t="shared" si="577"/>
        <v>132580106.5049091</v>
      </c>
      <c r="J835" s="23">
        <f t="shared" si="578"/>
        <v>1086</v>
      </c>
      <c r="K835" s="19">
        <f t="shared" si="599"/>
        <v>225.0831931027827</v>
      </c>
      <c r="L835" s="16">
        <f t="shared" si="579"/>
        <v>109.61660793519746</v>
      </c>
      <c r="M835" s="23">
        <f>M834-IF($B835="B",(Percent_Rent_In_Elsies*2.49%/12 * H834)/K834,0)+IF($B835="D",N835,0)+IF(B835="D",AK834)+IF(B835="C",F834*90%)-(Y835-Y834)-IF($B835="A",Q834/K834) + IF($B835="A",Q834/K834)</f>
        <v>-31135070.683977809</v>
      </c>
      <c r="N835" s="23">
        <f t="shared" si="580"/>
        <v>0</v>
      </c>
      <c r="O835" s="22">
        <f t="shared" si="581"/>
        <v>0</v>
      </c>
      <c r="P835" s="22">
        <f t="shared" si="612"/>
        <v>5089978.2763120551</v>
      </c>
      <c r="Q835" s="22">
        <f t="shared" si="613"/>
        <v>0</v>
      </c>
      <c r="R835" s="22">
        <f t="shared" si="582"/>
        <v>96841960.28442432</v>
      </c>
      <c r="S835" s="16">
        <f t="shared" si="619"/>
        <v>0</v>
      </c>
      <c r="T835" s="15">
        <f t="shared" si="583"/>
        <v>0</v>
      </c>
      <c r="U835" s="23">
        <f t="shared" si="600"/>
        <v>934074.87109716982</v>
      </c>
      <c r="V835" s="23">
        <f t="shared" si="601"/>
        <v>0</v>
      </c>
      <c r="W835" s="23">
        <f t="shared" si="614"/>
        <v>0</v>
      </c>
      <c r="X835" s="23">
        <f t="shared" si="602"/>
        <v>28315071.689500015</v>
      </c>
      <c r="Y835" s="23">
        <f t="shared" si="584"/>
        <v>13825559.361691331</v>
      </c>
      <c r="Z835" s="3">
        <f t="shared" si="585"/>
        <v>3912.8338782979131</v>
      </c>
      <c r="AA835" s="23">
        <f t="shared" si="586"/>
        <v>58127076.86652644</v>
      </c>
      <c r="AB835" s="26">
        <f t="shared" si="603"/>
        <v>70086276.274228647</v>
      </c>
      <c r="AC835" s="23">
        <f t="shared" si="604"/>
        <v>74889487.274228647</v>
      </c>
      <c r="AD835" s="23">
        <f t="shared" si="610"/>
        <v>4803211</v>
      </c>
      <c r="AE835" s="24">
        <f t="shared" si="618"/>
        <v>70086276.274228647</v>
      </c>
      <c r="AF835" s="3">
        <f t="shared" si="605"/>
        <v>0</v>
      </c>
      <c r="AG835" s="2">
        <f t="shared" si="587"/>
        <v>469540065.39574957</v>
      </c>
      <c r="AH835" s="2">
        <f t="shared" si="588"/>
        <v>90.698061023775224</v>
      </c>
      <c r="AI835" s="23">
        <f t="shared" si="611"/>
        <v>9345305762.0347538</v>
      </c>
      <c r="AJ835" s="23">
        <f t="shared" si="589"/>
        <v>6219.922423797766</v>
      </c>
      <c r="AK835" s="23">
        <f t="shared" si="590"/>
        <v>0</v>
      </c>
      <c r="AL835" s="23">
        <f t="shared" si="615"/>
        <v>0</v>
      </c>
      <c r="AM835" s="23">
        <f t="shared" si="616"/>
        <v>0</v>
      </c>
      <c r="AN835" s="16">
        <f t="shared" si="606"/>
        <v>0</v>
      </c>
      <c r="AO835" s="23">
        <f t="shared" si="607"/>
        <v>0</v>
      </c>
      <c r="AP835" s="22">
        <f t="shared" si="608"/>
        <v>0</v>
      </c>
      <c r="AQ835" s="30">
        <f t="shared" si="591"/>
        <v>410568861.06740832</v>
      </c>
      <c r="AR835" s="28">
        <f t="shared" si="592"/>
        <v>69101805.020875379</v>
      </c>
      <c r="AS835" s="25">
        <f t="shared" si="593"/>
        <v>200337590.02425668</v>
      </c>
      <c r="AT835" s="32">
        <f t="shared" si="594"/>
        <v>7825.6677565958262</v>
      </c>
      <c r="AU835" s="23">
        <f t="shared" si="595"/>
        <v>7825.6677565958262</v>
      </c>
      <c r="AV835" s="22">
        <f t="shared" si="596"/>
        <v>28132097.696233477</v>
      </c>
      <c r="AW835" s="31">
        <f t="shared" si="609"/>
        <v>399503431.30210185</v>
      </c>
    </row>
    <row r="836" spans="1:53" x14ac:dyDescent="0.25">
      <c r="A836">
        <f t="shared" si="617"/>
        <v>405</v>
      </c>
      <c r="B836" t="s">
        <v>6</v>
      </c>
      <c r="C836" s="27">
        <f t="shared" si="574"/>
        <v>0</v>
      </c>
      <c r="D836" s="27">
        <f t="shared" si="597"/>
        <v>0</v>
      </c>
      <c r="E836" s="27" t="b">
        <f t="shared" si="573"/>
        <v>1</v>
      </c>
      <c r="F836" s="29">
        <f t="shared" si="575"/>
        <v>0</v>
      </c>
      <c r="G836" s="27">
        <f t="shared" si="598"/>
        <v>0</v>
      </c>
      <c r="H836" s="22">
        <f t="shared" si="576"/>
        <v>15918209611.79977</v>
      </c>
      <c r="I836" s="23">
        <f t="shared" si="577"/>
        <v>132580106.5049091</v>
      </c>
      <c r="J836" s="23">
        <f t="shared" si="578"/>
        <v>1086</v>
      </c>
      <c r="K836" s="19">
        <f t="shared" si="599"/>
        <v>225.0831931027827</v>
      </c>
      <c r="L836" s="16">
        <f t="shared" si="579"/>
        <v>109.79930228175613</v>
      </c>
      <c r="M836" s="23">
        <f>M835-IF($B836="B",(Percent_Rent_In_Elsies*2.49%/12 * H835)/K835,0)+IF($B836="D",N836,0)+IF(B836="D",AK835)+IF(B836="C",F835*90%)-(Y836-Y835)-IF($B836="A",Q835/K835) + IF($B836="A",Q835/K835)</f>
        <v>-31135070.683977809</v>
      </c>
      <c r="N836" s="23">
        <f t="shared" si="580"/>
        <v>0</v>
      </c>
      <c r="O836" s="22">
        <f t="shared" si="581"/>
        <v>0</v>
      </c>
      <c r="P836" s="22">
        <f t="shared" si="612"/>
        <v>0</v>
      </c>
      <c r="Q836" s="22">
        <f t="shared" si="613"/>
        <v>0</v>
      </c>
      <c r="R836" s="22">
        <f t="shared" si="582"/>
        <v>96841960.28442432</v>
      </c>
      <c r="S836" s="16">
        <f t="shared" si="619"/>
        <v>0</v>
      </c>
      <c r="T836" s="15">
        <f t="shared" si="583"/>
        <v>0</v>
      </c>
      <c r="U836" s="23">
        <f t="shared" si="600"/>
        <v>934074.87109716982</v>
      </c>
      <c r="V836" s="23">
        <f t="shared" si="601"/>
        <v>0</v>
      </c>
      <c r="W836" s="23">
        <f t="shared" si="614"/>
        <v>0</v>
      </c>
      <c r="X836" s="23">
        <f t="shared" si="602"/>
        <v>28334635.858891502</v>
      </c>
      <c r="Y836" s="23">
        <f t="shared" si="584"/>
        <v>13825559.361691331</v>
      </c>
      <c r="Z836" s="3">
        <f t="shared" si="585"/>
        <v>0</v>
      </c>
      <c r="AA836" s="23">
        <f t="shared" si="586"/>
        <v>58127076.86652644</v>
      </c>
      <c r="AB836" s="26">
        <f t="shared" si="603"/>
        <v>70086276.274228632</v>
      </c>
      <c r="AC836" s="23">
        <f t="shared" si="604"/>
        <v>74889487.274228647</v>
      </c>
      <c r="AD836" s="23">
        <f t="shared" si="610"/>
        <v>4803211</v>
      </c>
      <c r="AE836" s="24">
        <f t="shared" si="618"/>
        <v>70086276.274228647</v>
      </c>
      <c r="AF836" s="3">
        <f t="shared" si="605"/>
        <v>0</v>
      </c>
      <c r="AG836" s="2">
        <f t="shared" si="587"/>
        <v>0</v>
      </c>
      <c r="AH836" s="2">
        <f t="shared" si="588"/>
        <v>90.849224458814859</v>
      </c>
      <c r="AI836" s="23">
        <f t="shared" si="611"/>
        <v>9345305762.0347538</v>
      </c>
      <c r="AJ836" s="23">
        <f t="shared" si="589"/>
        <v>6219.922423797766</v>
      </c>
      <c r="AK836" s="23">
        <f t="shared" si="590"/>
        <v>0</v>
      </c>
      <c r="AL836" s="23">
        <f t="shared" si="615"/>
        <v>0</v>
      </c>
      <c r="AM836" s="23">
        <f t="shared" si="616"/>
        <v>0</v>
      </c>
      <c r="AN836" s="16">
        <f t="shared" si="606"/>
        <v>0</v>
      </c>
      <c r="AO836" s="23">
        <f t="shared" si="607"/>
        <v>0</v>
      </c>
      <c r="AP836" s="22">
        <f t="shared" si="608"/>
        <v>0</v>
      </c>
      <c r="AQ836" s="30">
        <f t="shared" si="591"/>
        <v>410568861.06740832</v>
      </c>
      <c r="AR836" s="28">
        <f t="shared" si="592"/>
        <v>69101805.020875379</v>
      </c>
      <c r="AS836" s="25">
        <f t="shared" si="593"/>
        <v>200337590.02425668</v>
      </c>
      <c r="AT836" s="32">
        <f t="shared" si="594"/>
        <v>0</v>
      </c>
      <c r="AU836" s="23">
        <f t="shared" si="595"/>
        <v>0</v>
      </c>
      <c r="AV836" s="22">
        <f t="shared" si="596"/>
        <v>28132097.696233477</v>
      </c>
      <c r="AW836" s="31">
        <f t="shared" si="609"/>
        <v>394413453.0257898</v>
      </c>
    </row>
    <row r="837" spans="1:53" x14ac:dyDescent="0.25">
      <c r="A837">
        <f t="shared" si="617"/>
        <v>405</v>
      </c>
      <c r="B837" t="s">
        <v>7</v>
      </c>
      <c r="C837" s="27">
        <f t="shared" si="574"/>
        <v>0</v>
      </c>
      <c r="D837" s="27">
        <f t="shared" si="597"/>
        <v>0</v>
      </c>
      <c r="E837" s="27" t="b">
        <f t="shared" si="573"/>
        <v>1</v>
      </c>
      <c r="F837" s="29">
        <f t="shared" si="575"/>
        <v>0</v>
      </c>
      <c r="G837" s="27">
        <f t="shared" si="598"/>
        <v>0</v>
      </c>
      <c r="H837" s="22">
        <f t="shared" si="576"/>
        <v>15918209611.79977</v>
      </c>
      <c r="I837" s="23">
        <f t="shared" si="577"/>
        <v>132580106.5049091</v>
      </c>
      <c r="J837" s="23">
        <f t="shared" si="578"/>
        <v>1086</v>
      </c>
      <c r="K837" s="19">
        <f t="shared" si="599"/>
        <v>225.0831931027827</v>
      </c>
      <c r="L837" s="16">
        <f t="shared" si="579"/>
        <v>109.79930228175613</v>
      </c>
      <c r="M837" s="23">
        <f>M836-IF($B837="B",(Percent_Rent_In_Elsies*2.49%/12 * H836)/K836,0)+IF($B837="D",N837,0)+IF(B837="D",AK836)+IF(B837="C",F836*90%)-(Y837-Y836)-IF($B837="A",Q836/K836) + IF($B837="A",Q836/K836)</f>
        <v>-31208444.187545892</v>
      </c>
      <c r="N837" s="23">
        <f t="shared" si="580"/>
        <v>0</v>
      </c>
      <c r="O837" s="22">
        <f t="shared" si="581"/>
        <v>0</v>
      </c>
      <c r="P837" s="22">
        <f t="shared" si="612"/>
        <v>0</v>
      </c>
      <c r="Q837" s="22">
        <f t="shared" si="613"/>
        <v>0</v>
      </c>
      <c r="R837" s="22">
        <f t="shared" si="582"/>
        <v>88771796.927388966</v>
      </c>
      <c r="S837" s="16">
        <f t="shared" si="619"/>
        <v>8070163.3570353603</v>
      </c>
      <c r="T837" s="15">
        <f t="shared" si="583"/>
        <v>0</v>
      </c>
      <c r="U837" s="23">
        <f t="shared" si="600"/>
        <v>856235.29850573896</v>
      </c>
      <c r="V837" s="23">
        <f t="shared" si="601"/>
        <v>77839.572591430813</v>
      </c>
      <c r="W837" s="23">
        <f t="shared" si="614"/>
        <v>0</v>
      </c>
      <c r="X837" s="23">
        <f t="shared" si="602"/>
        <v>28334635.858891502</v>
      </c>
      <c r="Y837" s="23">
        <f t="shared" si="584"/>
        <v>13825559.361691331</v>
      </c>
      <c r="Z837" s="3">
        <f t="shared" si="585"/>
        <v>0</v>
      </c>
      <c r="AA837" s="23">
        <f t="shared" si="586"/>
        <v>58127076.86652644</v>
      </c>
      <c r="AB837" s="26">
        <f t="shared" si="603"/>
        <v>70086276.274228632</v>
      </c>
      <c r="AC837" s="23">
        <f t="shared" si="604"/>
        <v>74889487.274228647</v>
      </c>
      <c r="AD837" s="23">
        <f t="shared" si="610"/>
        <v>4803211</v>
      </c>
      <c r="AE837" s="24">
        <f t="shared" si="618"/>
        <v>70086276.274228647</v>
      </c>
      <c r="AF837" s="3">
        <f t="shared" si="605"/>
        <v>0</v>
      </c>
      <c r="AG837" s="2">
        <f t="shared" si="587"/>
        <v>0</v>
      </c>
      <c r="AH837" s="2">
        <f t="shared" si="588"/>
        <v>90.849224458814859</v>
      </c>
      <c r="AI837" s="23">
        <f t="shared" si="611"/>
        <v>9345305762.0347538</v>
      </c>
      <c r="AJ837" s="23">
        <f t="shared" si="589"/>
        <v>6219.922423797766</v>
      </c>
      <c r="AK837" s="23">
        <f t="shared" si="590"/>
        <v>0</v>
      </c>
      <c r="AL837" s="23">
        <f t="shared" si="615"/>
        <v>17402013.367986679</v>
      </c>
      <c r="AM837" s="23">
        <f t="shared" si="616"/>
        <v>16235875975.015324</v>
      </c>
      <c r="AN837" s="16">
        <f t="shared" si="606"/>
        <v>0</v>
      </c>
      <c r="AO837" s="23">
        <f t="shared" si="607"/>
        <v>73373.503568081753</v>
      </c>
      <c r="AP837" s="22">
        <f t="shared" si="608"/>
        <v>16515142.472242264</v>
      </c>
      <c r="AQ837" s="30">
        <f t="shared" si="591"/>
        <v>443458767.30087876</v>
      </c>
      <c r="AR837" s="28">
        <f t="shared" si="592"/>
        <v>85476568.782103583</v>
      </c>
      <c r="AS837" s="25">
        <f t="shared" si="593"/>
        <v>200337590.02425668</v>
      </c>
      <c r="AT837" s="32">
        <f t="shared" si="594"/>
        <v>0</v>
      </c>
      <c r="AU837" s="23">
        <f t="shared" si="595"/>
        <v>0</v>
      </c>
      <c r="AV837" s="22">
        <f t="shared" si="596"/>
        <v>28132097.696233477</v>
      </c>
      <c r="AW837" s="31">
        <f t="shared" si="609"/>
        <v>427303359.25926024</v>
      </c>
    </row>
    <row r="838" spans="1:53" x14ac:dyDescent="0.25">
      <c r="A838">
        <f t="shared" si="617"/>
        <v>405</v>
      </c>
      <c r="B838" t="s">
        <v>8</v>
      </c>
      <c r="C838" s="27">
        <f t="shared" si="574"/>
        <v>0</v>
      </c>
      <c r="D838" s="27">
        <f t="shared" si="597"/>
        <v>0</v>
      </c>
      <c r="E838" s="27" t="b">
        <f t="shared" si="573"/>
        <v>1</v>
      </c>
      <c r="F838" s="29">
        <f t="shared" si="575"/>
        <v>0</v>
      </c>
      <c r="G838" s="27">
        <f t="shared" si="598"/>
        <v>0</v>
      </c>
      <c r="H838" s="22">
        <f t="shared" si="576"/>
        <v>15918209611.79977</v>
      </c>
      <c r="I838" s="23">
        <f t="shared" si="577"/>
        <v>132580106.5049091</v>
      </c>
      <c r="J838" s="23">
        <f t="shared" si="578"/>
        <v>1086</v>
      </c>
      <c r="K838" s="19">
        <f t="shared" si="599"/>
        <v>225.0831931027827</v>
      </c>
      <c r="L838" s="16">
        <f t="shared" si="579"/>
        <v>109.79930228175613</v>
      </c>
      <c r="M838" s="23">
        <f>M837-IF($B838="B",(Percent_Rent_In_Elsies*2.49%/12 * H837)/K837,0)+IF($B838="D",N838,0)+IF(B838="D",AK837)+IF(B838="C",F837*90%)-(Y838-Y837)-IF($B838="A",Q837/K837) + IF($B838="A",Q837/K837)</f>
        <v>-31208444.187545892</v>
      </c>
      <c r="N838" s="23">
        <f t="shared" si="580"/>
        <v>0</v>
      </c>
      <c r="O838" s="22">
        <f t="shared" si="581"/>
        <v>0</v>
      </c>
      <c r="P838" s="22">
        <f t="shared" si="612"/>
        <v>0</v>
      </c>
      <c r="Q838" s="22">
        <f t="shared" si="613"/>
        <v>0</v>
      </c>
      <c r="R838" s="22">
        <f t="shared" si="582"/>
        <v>105286939.39963123</v>
      </c>
      <c r="S838" s="16">
        <f t="shared" si="619"/>
        <v>8070163.3570353603</v>
      </c>
      <c r="T838" s="15">
        <f t="shared" si="583"/>
        <v>0</v>
      </c>
      <c r="U838" s="23">
        <f t="shared" si="600"/>
        <v>929608.80207382073</v>
      </c>
      <c r="V838" s="23">
        <f t="shared" si="601"/>
        <v>77839.572591430813</v>
      </c>
      <c r="W838" s="23">
        <f t="shared" si="614"/>
        <v>0</v>
      </c>
      <c r="X838" s="23">
        <f t="shared" si="602"/>
        <v>28334635.858891502</v>
      </c>
      <c r="Y838" s="23">
        <f t="shared" si="584"/>
        <v>13825559.361691331</v>
      </c>
      <c r="Z838" s="3">
        <f t="shared" si="585"/>
        <v>0</v>
      </c>
      <c r="AA838" s="23">
        <f t="shared" si="586"/>
        <v>58127076.86652644</v>
      </c>
      <c r="AB838" s="26">
        <f t="shared" si="603"/>
        <v>70086276.274228632</v>
      </c>
      <c r="AC838" s="23">
        <f t="shared" si="604"/>
        <v>74889487.274228647</v>
      </c>
      <c r="AD838" s="23">
        <f t="shared" si="610"/>
        <v>4803211</v>
      </c>
      <c r="AE838" s="24">
        <f t="shared" si="618"/>
        <v>70086276.274228647</v>
      </c>
      <c r="AF838" s="3">
        <f t="shared" si="605"/>
        <v>1E-4</v>
      </c>
      <c r="AG838" s="2">
        <f t="shared" si="587"/>
        <v>0</v>
      </c>
      <c r="AH838" s="2">
        <f t="shared" si="588"/>
        <v>90.849224458814859</v>
      </c>
      <c r="AI838" s="23">
        <f t="shared" si="611"/>
        <v>9345305762.0347538</v>
      </c>
      <c r="AJ838" s="23">
        <f t="shared" si="589"/>
        <v>6219.922423797766</v>
      </c>
      <c r="AK838" s="23">
        <f t="shared" si="590"/>
        <v>45212.748141026874</v>
      </c>
      <c r="AL838" s="23">
        <f t="shared" si="615"/>
        <v>0</v>
      </c>
      <c r="AM838" s="23">
        <f t="shared" si="616"/>
        <v>0</v>
      </c>
      <c r="AN838" s="16">
        <f t="shared" si="606"/>
        <v>0</v>
      </c>
      <c r="AO838" s="23">
        <f t="shared" si="607"/>
        <v>0</v>
      </c>
      <c r="AP838" s="22">
        <f t="shared" si="608"/>
        <v>0</v>
      </c>
      <c r="AQ838" s="30">
        <f t="shared" si="591"/>
        <v>443458767.30087876</v>
      </c>
      <c r="AR838" s="28">
        <f t="shared" si="592"/>
        <v>85476568.782103583</v>
      </c>
      <c r="AS838" s="25">
        <f t="shared" si="593"/>
        <v>200337590.02425668</v>
      </c>
      <c r="AT838" s="32">
        <f t="shared" si="594"/>
        <v>0</v>
      </c>
      <c r="AU838" s="23">
        <f t="shared" si="595"/>
        <v>0</v>
      </c>
      <c r="AV838" s="22">
        <f t="shared" si="596"/>
        <v>28132097.696233477</v>
      </c>
      <c r="AW838" s="31">
        <f t="shared" si="609"/>
        <v>427303359.2592603</v>
      </c>
    </row>
    <row r="839" spans="1:53" x14ac:dyDescent="0.25">
      <c r="A839" s="21">
        <f t="shared" si="617"/>
        <v>405</v>
      </c>
      <c r="B839" s="21" t="s">
        <v>9</v>
      </c>
      <c r="C839" s="27">
        <f t="shared" si="574"/>
        <v>0</v>
      </c>
      <c r="D839" s="27">
        <f t="shared" si="597"/>
        <v>0</v>
      </c>
      <c r="E839" s="27" t="b">
        <f t="shared" si="573"/>
        <v>1</v>
      </c>
      <c r="F839" s="29">
        <f t="shared" si="575"/>
        <v>0</v>
      </c>
      <c r="G839" s="27">
        <f t="shared" si="598"/>
        <v>0</v>
      </c>
      <c r="H839" s="22">
        <f t="shared" si="576"/>
        <v>15918209611.79977</v>
      </c>
      <c r="I839" s="23">
        <f t="shared" si="577"/>
        <v>132580106.5049091</v>
      </c>
      <c r="J839" s="23">
        <f t="shared" si="578"/>
        <v>1086</v>
      </c>
      <c r="K839" s="19">
        <f t="shared" si="599"/>
        <v>225.0831931027827</v>
      </c>
      <c r="L839" s="16">
        <f t="shared" si="579"/>
        <v>109.79930228175613</v>
      </c>
      <c r="M839" s="23">
        <f>M838-IF($B839="B",(Percent_Rent_In_Elsies*2.49%/12 * H838)/K838,0)+IF($B839="D",N839,0)+IF(B839="D",AK838)+IF(B839="C",F838*90%)-(Y839-Y838)-IF($B839="A",Q838/K838) + IF($B839="A",Q838/K838)</f>
        <v>-31163231.439404864</v>
      </c>
      <c r="N839" s="23">
        <f t="shared" si="580"/>
        <v>0</v>
      </c>
      <c r="O839" s="22">
        <f t="shared" si="581"/>
        <v>5625762.4781473232</v>
      </c>
      <c r="P839" s="22">
        <f t="shared" si="612"/>
        <v>0</v>
      </c>
      <c r="Q839" s="22">
        <f t="shared" si="613"/>
        <v>0</v>
      </c>
      <c r="R839" s="22">
        <f t="shared" si="582"/>
        <v>105286939.39963123</v>
      </c>
      <c r="S839" s="16">
        <f t="shared" si="619"/>
        <v>0</v>
      </c>
      <c r="T839" s="15">
        <f t="shared" si="583"/>
        <v>2444400.8788880371</v>
      </c>
      <c r="U839" s="23">
        <f t="shared" si="600"/>
        <v>929608.80207382073</v>
      </c>
      <c r="V839" s="23">
        <f t="shared" si="601"/>
        <v>0</v>
      </c>
      <c r="W839" s="23">
        <f t="shared" si="614"/>
        <v>77839.572591430813</v>
      </c>
      <c r="X839" s="23">
        <f t="shared" si="602"/>
        <v>28334635.858891502</v>
      </c>
      <c r="Y839" s="23">
        <f t="shared" si="584"/>
        <v>13825559.361691331</v>
      </c>
      <c r="Z839" s="3">
        <f t="shared" si="585"/>
        <v>0</v>
      </c>
      <c r="AA839" s="23">
        <f t="shared" si="586"/>
        <v>58081864.118385412</v>
      </c>
      <c r="AB839" s="26">
        <f t="shared" si="603"/>
        <v>70086276.274228647</v>
      </c>
      <c r="AC839" s="23">
        <f t="shared" si="604"/>
        <v>74889487.274228647</v>
      </c>
      <c r="AD839" s="23">
        <f t="shared" si="610"/>
        <v>4803211</v>
      </c>
      <c r="AE839" s="24">
        <f t="shared" si="618"/>
        <v>70086276.274228647</v>
      </c>
      <c r="AF839" s="3">
        <f t="shared" si="605"/>
        <v>0</v>
      </c>
      <c r="AG839" s="2">
        <f t="shared" si="587"/>
        <v>0</v>
      </c>
      <c r="AH839" s="2">
        <f t="shared" si="588"/>
        <v>90.849224458814859</v>
      </c>
      <c r="AI839" s="23">
        <f t="shared" si="611"/>
        <v>9338036740.8058014</v>
      </c>
      <c r="AJ839" s="23">
        <f t="shared" si="589"/>
        <v>6219.922423797766</v>
      </c>
      <c r="AK839" s="23">
        <f t="shared" si="590"/>
        <v>0</v>
      </c>
      <c r="AL839" s="23">
        <f t="shared" si="615"/>
        <v>0</v>
      </c>
      <c r="AM839" s="23">
        <f t="shared" si="616"/>
        <v>0</v>
      </c>
      <c r="AN839" s="16">
        <f t="shared" si="606"/>
        <v>0</v>
      </c>
      <c r="AO839" s="23">
        <f t="shared" si="607"/>
        <v>0</v>
      </c>
      <c r="AP839" s="22">
        <f t="shared" si="608"/>
        <v>0</v>
      </c>
      <c r="AQ839" s="30">
        <f t="shared" si="591"/>
        <v>443458767.30087876</v>
      </c>
      <c r="AR839" s="28">
        <f t="shared" si="592"/>
        <v>85476568.782103583</v>
      </c>
      <c r="AS839" s="25">
        <f t="shared" si="593"/>
        <v>200337590.02425668</v>
      </c>
      <c r="AT839" s="32">
        <f t="shared" si="594"/>
        <v>0</v>
      </c>
      <c r="AU839" s="23">
        <f t="shared" si="595"/>
        <v>0</v>
      </c>
      <c r="AV839" s="22">
        <f t="shared" si="596"/>
        <v>28132097.696233477</v>
      </c>
      <c r="AW839" s="31">
        <f t="shared" si="609"/>
        <v>427303359.2592603</v>
      </c>
      <c r="AX839" s="21"/>
      <c r="AY839" s="21"/>
      <c r="AZ839" s="21"/>
      <c r="BA839" s="21"/>
    </row>
    <row r="840" spans="1:53" x14ac:dyDescent="0.25">
      <c r="A840" s="21">
        <f t="shared" si="617"/>
        <v>405</v>
      </c>
      <c r="B840" s="21" t="s">
        <v>28</v>
      </c>
      <c r="C840" s="27">
        <f t="shared" si="574"/>
        <v>0</v>
      </c>
      <c r="D840" s="27">
        <f t="shared" si="597"/>
        <v>0</v>
      </c>
      <c r="E840" s="27" t="b">
        <f t="shared" si="573"/>
        <v>1</v>
      </c>
      <c r="F840" s="29">
        <f t="shared" si="575"/>
        <v>0</v>
      </c>
      <c r="G840" s="27">
        <f t="shared" si="598"/>
        <v>0</v>
      </c>
      <c r="H840" s="22">
        <f t="shared" si="576"/>
        <v>15918209611.79977</v>
      </c>
      <c r="I840" s="23">
        <f t="shared" si="577"/>
        <v>132580106.5049091</v>
      </c>
      <c r="J840" s="23">
        <f t="shared" si="578"/>
        <v>1086</v>
      </c>
      <c r="K840" s="19">
        <f t="shared" si="599"/>
        <v>225.0831931027827</v>
      </c>
      <c r="L840" s="16">
        <f t="shared" si="579"/>
        <v>109.79930228175613</v>
      </c>
      <c r="M840" s="23">
        <f>M839-IF($B840="B",(Percent_Rent_In_Elsies*2.49%/12 * H839)/K839,0)+IF($B840="D",N840,0)+IF(B840="D",AK839)+IF(B840="C",F839*90%)-(Y840-Y839)-IF($B840="A",Q839/K839) + IF($B840="A",Q839/K839)</f>
        <v>-31163231.439404864</v>
      </c>
      <c r="N840" s="23">
        <f t="shared" si="580"/>
        <v>0</v>
      </c>
      <c r="O840" s="22">
        <f t="shared" si="581"/>
        <v>0</v>
      </c>
      <c r="P840" s="22">
        <f t="shared" si="612"/>
        <v>5625762.4781473232</v>
      </c>
      <c r="Q840" s="22">
        <f t="shared" si="613"/>
        <v>0</v>
      </c>
      <c r="R840" s="22">
        <f t="shared" si="582"/>
        <v>105286939.39963123</v>
      </c>
      <c r="S840" s="16">
        <f t="shared" si="619"/>
        <v>0</v>
      </c>
      <c r="T840" s="15">
        <f t="shared" si="583"/>
        <v>0</v>
      </c>
      <c r="U840" s="23">
        <f t="shared" si="600"/>
        <v>929608.80207382073</v>
      </c>
      <c r="V840" s="23">
        <f t="shared" si="601"/>
        <v>0</v>
      </c>
      <c r="W840" s="23">
        <f t="shared" si="614"/>
        <v>0</v>
      </c>
      <c r="X840" s="23">
        <f t="shared" si="602"/>
        <v>28334635.858891502</v>
      </c>
      <c r="Y840" s="23">
        <f t="shared" si="584"/>
        <v>13825559.361691331</v>
      </c>
      <c r="Z840" s="3">
        <f t="shared" si="585"/>
        <v>3891.9786295715412</v>
      </c>
      <c r="AA840" s="23">
        <f t="shared" si="586"/>
        <v>58140243.797828987</v>
      </c>
      <c r="AB840" s="26">
        <f t="shared" si="603"/>
        <v>70086276.274228647</v>
      </c>
      <c r="AC840" s="23">
        <f t="shared" si="604"/>
        <v>74889487.274228647</v>
      </c>
      <c r="AD840" s="23">
        <f t="shared" si="610"/>
        <v>4803211</v>
      </c>
      <c r="AE840" s="24">
        <f t="shared" si="618"/>
        <v>70086276.274228647</v>
      </c>
      <c r="AF840" s="3">
        <f t="shared" si="605"/>
        <v>0</v>
      </c>
      <c r="AG840" s="2">
        <f t="shared" si="587"/>
        <v>467037435.54858488</v>
      </c>
      <c r="AH840" s="2">
        <f t="shared" si="588"/>
        <v>90.849224458814859</v>
      </c>
      <c r="AI840" s="23">
        <f t="shared" si="611"/>
        <v>9347422658.4211426</v>
      </c>
      <c r="AJ840" s="23">
        <f t="shared" si="589"/>
        <v>6219.922423797766</v>
      </c>
      <c r="AK840" s="23">
        <f t="shared" si="590"/>
        <v>0</v>
      </c>
      <c r="AL840" s="23">
        <f t="shared" si="615"/>
        <v>0</v>
      </c>
      <c r="AM840" s="23">
        <f t="shared" si="616"/>
        <v>0</v>
      </c>
      <c r="AN840" s="16">
        <f t="shared" si="606"/>
        <v>0</v>
      </c>
      <c r="AO840" s="23">
        <f t="shared" si="607"/>
        <v>0</v>
      </c>
      <c r="AP840" s="22">
        <f t="shared" si="608"/>
        <v>0</v>
      </c>
      <c r="AQ840" s="30">
        <f t="shared" si="591"/>
        <v>443458767.30087876</v>
      </c>
      <c r="AR840" s="28">
        <f t="shared" si="592"/>
        <v>85476568.782103583</v>
      </c>
      <c r="AS840" s="25">
        <f t="shared" si="593"/>
        <v>200337590.02425668</v>
      </c>
      <c r="AT840" s="32">
        <f t="shared" si="594"/>
        <v>7783.9572591430824</v>
      </c>
      <c r="AU840" s="23">
        <f t="shared" si="595"/>
        <v>7783.9572591430824</v>
      </c>
      <c r="AV840" s="22">
        <f t="shared" si="596"/>
        <v>30576498.575121514</v>
      </c>
      <c r="AW840" s="31">
        <f t="shared" si="609"/>
        <v>427303359.2592603</v>
      </c>
      <c r="AX840" s="21"/>
      <c r="AY840" s="21"/>
      <c r="AZ840" s="21"/>
      <c r="BA840" s="21"/>
    </row>
    <row r="841" spans="1:53" x14ac:dyDescent="0.25">
      <c r="A841">
        <f t="shared" si="617"/>
        <v>406</v>
      </c>
      <c r="B841" t="s">
        <v>6</v>
      </c>
      <c r="C841" s="27">
        <f t="shared" si="574"/>
        <v>0</v>
      </c>
      <c r="D841" s="27">
        <f t="shared" si="597"/>
        <v>0</v>
      </c>
      <c r="E841" s="27" t="b">
        <f t="shared" si="573"/>
        <v>1</v>
      </c>
      <c r="F841" s="29">
        <f t="shared" si="575"/>
        <v>0</v>
      </c>
      <c r="G841" s="27">
        <f t="shared" si="598"/>
        <v>0</v>
      </c>
      <c r="H841" s="22">
        <f t="shared" si="576"/>
        <v>15944739961.152771</v>
      </c>
      <c r="I841" s="23">
        <f t="shared" si="577"/>
        <v>132580106.5049091</v>
      </c>
      <c r="J841" s="23">
        <f t="shared" si="578"/>
        <v>1086</v>
      </c>
      <c r="K841" s="19">
        <f t="shared" si="599"/>
        <v>225.0831931027827</v>
      </c>
      <c r="L841" s="16">
        <f t="shared" si="579"/>
        <v>109.98230111889239</v>
      </c>
      <c r="M841" s="23">
        <f>M840-IF($B841="B",(Percent_Rent_In_Elsies*2.49%/12 * H840)/K840,0)+IF($B841="D",N841,0)+IF(B841="D",AK840)+IF(B841="C",F840*90%)-(Y841-Y840)-IF($B841="A",Q840/K840) + IF($B841="A",Q840/K840)</f>
        <v>-31163231.439404864</v>
      </c>
      <c r="N841" s="23">
        <f t="shared" si="580"/>
        <v>0</v>
      </c>
      <c r="O841" s="22">
        <f t="shared" si="581"/>
        <v>0</v>
      </c>
      <c r="P841" s="22">
        <f t="shared" si="612"/>
        <v>0</v>
      </c>
      <c r="Q841" s="22">
        <f t="shared" si="613"/>
        <v>0</v>
      </c>
      <c r="R841" s="22">
        <f t="shared" si="582"/>
        <v>105286939.39963123</v>
      </c>
      <c r="S841" s="16">
        <f t="shared" si="619"/>
        <v>0</v>
      </c>
      <c r="T841" s="15">
        <f t="shared" si="583"/>
        <v>0</v>
      </c>
      <c r="U841" s="23">
        <f t="shared" si="600"/>
        <v>929608.80207382073</v>
      </c>
      <c r="V841" s="23">
        <f t="shared" si="601"/>
        <v>0</v>
      </c>
      <c r="W841" s="23">
        <f t="shared" si="614"/>
        <v>0</v>
      </c>
      <c r="X841" s="23">
        <f t="shared" si="602"/>
        <v>28354095.752039362</v>
      </c>
      <c r="Y841" s="23">
        <f t="shared" si="584"/>
        <v>13825559.361691331</v>
      </c>
      <c r="Z841" s="3">
        <f t="shared" si="585"/>
        <v>0</v>
      </c>
      <c r="AA841" s="23">
        <f t="shared" si="586"/>
        <v>58140243.797828987</v>
      </c>
      <c r="AB841" s="26">
        <f t="shared" si="603"/>
        <v>70086276.274228647</v>
      </c>
      <c r="AC841" s="23">
        <f t="shared" si="604"/>
        <v>74889487.274228647</v>
      </c>
      <c r="AD841" s="23">
        <f t="shared" si="610"/>
        <v>4803211</v>
      </c>
      <c r="AE841" s="24">
        <f t="shared" si="618"/>
        <v>70086276.274228647</v>
      </c>
      <c r="AF841" s="3">
        <f t="shared" si="605"/>
        <v>0</v>
      </c>
      <c r="AG841" s="2">
        <f t="shared" si="587"/>
        <v>0</v>
      </c>
      <c r="AH841" s="2">
        <f t="shared" si="588"/>
        <v>91.000639832912896</v>
      </c>
      <c r="AI841" s="23">
        <f t="shared" si="611"/>
        <v>9347422658.4211426</v>
      </c>
      <c r="AJ841" s="23">
        <f t="shared" si="589"/>
        <v>6219.922423797766</v>
      </c>
      <c r="AK841" s="23">
        <f t="shared" si="590"/>
        <v>0</v>
      </c>
      <c r="AL841" s="23">
        <f t="shared" si="615"/>
        <v>0</v>
      </c>
      <c r="AM841" s="23">
        <f t="shared" si="616"/>
        <v>0</v>
      </c>
      <c r="AN841" s="16">
        <f t="shared" si="606"/>
        <v>0</v>
      </c>
      <c r="AO841" s="23">
        <f t="shared" si="607"/>
        <v>0</v>
      </c>
      <c r="AP841" s="22">
        <f t="shared" si="608"/>
        <v>0</v>
      </c>
      <c r="AQ841" s="30">
        <f t="shared" si="591"/>
        <v>443458767.30087876</v>
      </c>
      <c r="AR841" s="28">
        <f t="shared" si="592"/>
        <v>85476568.782103583</v>
      </c>
      <c r="AS841" s="25">
        <f t="shared" si="593"/>
        <v>200337590.02425668</v>
      </c>
      <c r="AT841" s="32">
        <f t="shared" si="594"/>
        <v>0</v>
      </c>
      <c r="AU841" s="23">
        <f t="shared" si="595"/>
        <v>0</v>
      </c>
      <c r="AV841" s="22">
        <f t="shared" si="596"/>
        <v>30576498.575121514</v>
      </c>
      <c r="AW841" s="31">
        <f t="shared" si="609"/>
        <v>421677596.78111303</v>
      </c>
    </row>
    <row r="842" spans="1:53" x14ac:dyDescent="0.25">
      <c r="A842">
        <f t="shared" si="617"/>
        <v>406</v>
      </c>
      <c r="B842" t="s">
        <v>7</v>
      </c>
      <c r="C842" s="27">
        <f t="shared" si="574"/>
        <v>0</v>
      </c>
      <c r="D842" s="27">
        <f t="shared" si="597"/>
        <v>0</v>
      </c>
      <c r="E842" s="27" t="b">
        <f t="shared" ref="E842:E905" si="620">IF(OR(I842&gt;Max_Parcels, AI842&gt;8000000000),TRUE,FALSE)</f>
        <v>1</v>
      </c>
      <c r="F842" s="29">
        <f t="shared" si="575"/>
        <v>0</v>
      </c>
      <c r="G842" s="27">
        <f t="shared" si="598"/>
        <v>0</v>
      </c>
      <c r="H842" s="22">
        <f t="shared" si="576"/>
        <v>15944739961.152771</v>
      </c>
      <c r="I842" s="23">
        <f t="shared" si="577"/>
        <v>132580106.5049091</v>
      </c>
      <c r="J842" s="23">
        <f t="shared" si="578"/>
        <v>1086</v>
      </c>
      <c r="K842" s="19">
        <f t="shared" si="599"/>
        <v>225.0831931027827</v>
      </c>
      <c r="L842" s="16">
        <f t="shared" si="579"/>
        <v>109.98230111889239</v>
      </c>
      <c r="M842" s="23">
        <f>M841-IF($B842="B",(Percent_Rent_In_Elsies*2.49%/12 * H841)/K841,0)+IF($B842="D",N842,0)+IF(B842="D",AK841)+IF(B842="C",F841*90%)-(Y842-Y841)-IF($B842="A",Q841/K841) + IF($B842="A",Q841/K841)</f>
        <v>-31236727.232145559</v>
      </c>
      <c r="N842" s="23">
        <f t="shared" si="580"/>
        <v>0</v>
      </c>
      <c r="O842" s="22">
        <f t="shared" si="581"/>
        <v>0</v>
      </c>
      <c r="P842" s="22">
        <f t="shared" si="612"/>
        <v>0</v>
      </c>
      <c r="Q842" s="22">
        <f t="shared" si="613"/>
        <v>0</v>
      </c>
      <c r="R842" s="22">
        <f t="shared" si="582"/>
        <v>96513027.782995299</v>
      </c>
      <c r="S842" s="16">
        <f t="shared" si="619"/>
        <v>8773911.6166359354</v>
      </c>
      <c r="T842" s="15">
        <f t="shared" si="583"/>
        <v>0</v>
      </c>
      <c r="U842" s="23">
        <f t="shared" si="600"/>
        <v>852141.40190100227</v>
      </c>
      <c r="V842" s="23">
        <f t="shared" si="601"/>
        <v>77467.400172818394</v>
      </c>
      <c r="W842" s="23">
        <f t="shared" si="614"/>
        <v>0</v>
      </c>
      <c r="X842" s="23">
        <f t="shared" si="602"/>
        <v>28354095.752039362</v>
      </c>
      <c r="Y842" s="23">
        <f t="shared" si="584"/>
        <v>13825559.361691331</v>
      </c>
      <c r="Z842" s="3">
        <f t="shared" si="585"/>
        <v>0</v>
      </c>
      <c r="AA842" s="23">
        <f t="shared" si="586"/>
        <v>58140243.797828987</v>
      </c>
      <c r="AB842" s="26">
        <f t="shared" si="603"/>
        <v>70086276.274228647</v>
      </c>
      <c r="AC842" s="23">
        <f t="shared" si="604"/>
        <v>74889487.274228647</v>
      </c>
      <c r="AD842" s="23">
        <f t="shared" si="610"/>
        <v>4803211</v>
      </c>
      <c r="AE842" s="24">
        <f t="shared" si="618"/>
        <v>70086276.274228647</v>
      </c>
      <c r="AF842" s="3">
        <f t="shared" si="605"/>
        <v>0</v>
      </c>
      <c r="AG842" s="2">
        <f t="shared" si="587"/>
        <v>0</v>
      </c>
      <c r="AH842" s="2">
        <f t="shared" si="588"/>
        <v>91.000639832912896</v>
      </c>
      <c r="AI842" s="23">
        <f t="shared" si="611"/>
        <v>9347422658.4211426</v>
      </c>
      <c r="AJ842" s="23">
        <f t="shared" si="589"/>
        <v>6219.922423797766</v>
      </c>
      <c r="AK842" s="23">
        <f t="shared" si="590"/>
        <v>0</v>
      </c>
      <c r="AL842" s="23">
        <f t="shared" si="615"/>
        <v>2116896.3863887787</v>
      </c>
      <c r="AM842" s="23">
        <f t="shared" si="616"/>
        <v>1975039695.3834035</v>
      </c>
      <c r="AN842" s="16">
        <f t="shared" si="606"/>
        <v>0</v>
      </c>
      <c r="AO842" s="23">
        <f t="shared" si="607"/>
        <v>73495.792740695237</v>
      </c>
      <c r="AP842" s="22">
        <f t="shared" si="608"/>
        <v>16542667.709696002</v>
      </c>
      <c r="AQ842" s="30">
        <f t="shared" si="591"/>
        <v>476403490.04473835</v>
      </c>
      <c r="AR842" s="28">
        <f t="shared" si="592"/>
        <v>101878623.81626716</v>
      </c>
      <c r="AS842" s="25">
        <f t="shared" si="593"/>
        <v>200337590.02425668</v>
      </c>
      <c r="AT842" s="32">
        <f t="shared" si="594"/>
        <v>0</v>
      </c>
      <c r="AU842" s="23">
        <f t="shared" si="595"/>
        <v>0</v>
      </c>
      <c r="AV842" s="22">
        <f t="shared" si="596"/>
        <v>30576498.575121514</v>
      </c>
      <c r="AW842" s="31">
        <f t="shared" si="609"/>
        <v>454622319.52497262</v>
      </c>
    </row>
    <row r="843" spans="1:53" s="21" customFormat="1" x14ac:dyDescent="0.25">
      <c r="A843">
        <f t="shared" si="617"/>
        <v>406</v>
      </c>
      <c r="B843" t="s">
        <v>8</v>
      </c>
      <c r="C843" s="27">
        <f t="shared" ref="C843:C906" si="621">IF(E842 = TRUE, 0, IF(AND($B843="A",P842&gt;0),P842,0)+IFERROR(IF($B843="A",Percent_Elsies*95%*AN839),0))</f>
        <v>0</v>
      </c>
      <c r="D843" s="27">
        <f t="shared" si="597"/>
        <v>0</v>
      </c>
      <c r="E843" s="27" t="b">
        <f t="shared" si="620"/>
        <v>1</v>
      </c>
      <c r="F843" s="29">
        <f t="shared" ref="F843:F906" si="622">D843/K843</f>
        <v>0</v>
      </c>
      <c r="G843" s="27">
        <f t="shared" si="598"/>
        <v>0</v>
      </c>
      <c r="H843" s="22">
        <f t="shared" ref="H843:H906" si="623">(H842*K843/K842+G843+D843)*IF(B843="A",(1+Inflation_Rate/12),1)</f>
        <v>15944739961.152771</v>
      </c>
      <c r="I843" s="23">
        <f t="shared" ref="I843:I906" si="624">I842+(G843+D843)/L843</f>
        <v>132580106.5049091</v>
      </c>
      <c r="J843" s="23">
        <f t="shared" ref="J843:J906" si="625">J842+IF(AND($B843="A",M843&lt;0,AR842&gt;0,E842=FALSE),MIN(_xlfn.FLOOR.MATH(1 + (-M843*2)/(Buy_On_Revalue)),30),0)</f>
        <v>1086</v>
      </c>
      <c r="K843" s="19">
        <f t="shared" si="599"/>
        <v>225.0831931027827</v>
      </c>
      <c r="L843" s="16">
        <f t="shared" ref="L843:L906" si="626">(L842/K842)*K843*IF(B843="A",(1+Inflation_Rate/12),1)</f>
        <v>109.98230111889239</v>
      </c>
      <c r="M843" s="23">
        <f>M842-IF($B843="B",(Percent_Rent_In_Elsies*2.49%/12 * H842)/K842,0)+IF($B843="D",N843,0)+IF(B843="D",AK842)+IF(B843="C",F842*90%)-(Y843-Y842)-IF($B843="A",Q842/K842) + IF($B843="A",Q842/K842)</f>
        <v>-31236727.232145559</v>
      </c>
      <c r="N843" s="23">
        <f t="shared" ref="N843:N906" si="627">IF(B843="D", IF(V842&gt;(Percent_Elsies*(S842+V842)),V842-(Percent_Elsies)*(S842+V842),0),0)</f>
        <v>0</v>
      </c>
      <c r="O843" s="22">
        <f t="shared" ref="O843:O906" si="628">IF(B843="D",IF(S842&gt;Percent_Dollars*(S842+V842),S842-(Percent_Dollars*(S842+V842)),0),0)</f>
        <v>0</v>
      </c>
      <c r="P843" s="22">
        <f t="shared" si="612"/>
        <v>0</v>
      </c>
      <c r="Q843" s="22">
        <f t="shared" si="613"/>
        <v>0</v>
      </c>
      <c r="R843" s="22">
        <f t="shared" ref="R843:R906" si="629">R842+IF($B843="B",5%*AN843,0)-IF(B843="B",R842/12,0)+IF($B843="C", AP842,0)</f>
        <v>113055695.49269131</v>
      </c>
      <c r="S843" s="16">
        <f t="shared" si="619"/>
        <v>8773911.6166359354</v>
      </c>
      <c r="T843" s="15">
        <f t="shared" ref="T843:T906" si="630">IF($B843="E",0,T842+IF(B843="B", Percent_Dollars*95%*AN843,0)  + IF($B843="D",N843*MM_Bottom*K843)+IF($B843="D",S842-O843))</f>
        <v>0</v>
      </c>
      <c r="U843" s="23">
        <f t="shared" si="600"/>
        <v>925637.19464169745</v>
      </c>
      <c r="V843" s="23">
        <f t="shared" si="601"/>
        <v>77467.400172818394</v>
      </c>
      <c r="W843" s="23">
        <f t="shared" si="614"/>
        <v>0</v>
      </c>
      <c r="X843" s="23">
        <f t="shared" si="602"/>
        <v>28354095.752039362</v>
      </c>
      <c r="Y843" s="23">
        <f t="shared" ref="Y843:Y906" si="631">50%*$H$10*(AS842/$AS$10)*((4/3)/12+2.49%/4)</f>
        <v>13825559.361691331</v>
      </c>
      <c r="Z843" s="3">
        <f t="shared" ref="Z843:Z906" si="632">IF($B843="E",W842*3.5%/Percent_Elsies,0)</f>
        <v>0</v>
      </c>
      <c r="AA843" s="23">
        <f t="shared" ref="AA843:AA906" si="633">AA842+IF($B843="E",W842*52.5%/Percent_Elsies,0)-IF($B843="D",AK842)</f>
        <v>58140243.797828987</v>
      </c>
      <c r="AB843" s="26">
        <f t="shared" si="603"/>
        <v>70086276.274228632</v>
      </c>
      <c r="AC843" s="23">
        <f t="shared" si="604"/>
        <v>74889487.274228647</v>
      </c>
      <c r="AD843" s="23">
        <f t="shared" si="610"/>
        <v>4803211</v>
      </c>
      <c r="AE843" s="24">
        <f t="shared" si="618"/>
        <v>70086276.274228647</v>
      </c>
      <c r="AF843" s="3">
        <f t="shared" si="605"/>
        <v>1E-4</v>
      </c>
      <c r="AG843" s="2">
        <f t="shared" ref="AG843:AG906" si="634">IF($B843="E",(Z843/AF841)*12,0)</f>
        <v>0</v>
      </c>
      <c r="AH843" s="2">
        <f t="shared" ref="AH843:AH906" si="635">40%*H843/AE843</f>
        <v>91.000639832912896</v>
      </c>
      <c r="AI843" s="23">
        <f t="shared" si="611"/>
        <v>9347422658.4211426</v>
      </c>
      <c r="AJ843" s="23">
        <f t="shared" ref="AJ843:AJ906" si="636">AJ842*K842/K843</f>
        <v>6219.922423797766</v>
      </c>
      <c r="AK843" s="23">
        <f t="shared" ref="AK843:AK906" si="637">IF($B843="C",((37/25)*1000/K843)*AI843/1000000 - AM842/1000000,0)</f>
        <v>59487.503748035786</v>
      </c>
      <c r="AL843" s="23">
        <f t="shared" si="615"/>
        <v>0</v>
      </c>
      <c r="AM843" s="23">
        <f t="shared" si="616"/>
        <v>0</v>
      </c>
      <c r="AN843" s="16">
        <f t="shared" si="606"/>
        <v>0</v>
      </c>
      <c r="AO843" s="23">
        <f t="shared" si="607"/>
        <v>0</v>
      </c>
      <c r="AP843" s="22">
        <f t="shared" si="608"/>
        <v>0</v>
      </c>
      <c r="AQ843" s="30">
        <f t="shared" ref="AQ843:AQ906" si="638">(AQ842+IF($B843="B",AN843*(5%+95%*Percent_Dollars))+IFERROR(IF($B843="A",AN839*95%*Percent_Elsies),0)+IF($B843="B",D843)+AP843+IF($B843="B",(Percent_Rent_In_Elsies*2.49%*H842/12)*MM_Top,0)-IF($B843="C",F842*MM_Bottom*K843*65%)) + IF($B843="A",Q842*(MM_Top - MM_Bottom)) - IF($B843="A",Q842)</f>
        <v>476403490.04473835</v>
      </c>
      <c r="AR843" s="28">
        <f t="shared" ref="AR843:AR906" si="639">(AR842+IF($B843="B",((Percent_Rent_In_Elsies)*2.49%*H842/12)*MM_Top,0)-IF($B843="D",N843*MM_Bottom*K843)-IF($B843="C",F842*MM_Bottom*K843*65%)) + IF($B843="A",Q842*(MM_Top - MM_Bottom))</f>
        <v>101878623.81626716</v>
      </c>
      <c r="AS843" s="25">
        <f t="shared" ref="AS843:AS906" si="640">AS842+G843+D843</f>
        <v>200337590.02425668</v>
      </c>
      <c r="AT843" s="32">
        <f t="shared" ref="AT843:AT906" si="641">IF($B843="E",W842*7%/Percent_Elsies,0)</f>
        <v>0</v>
      </c>
      <c r="AU843" s="23">
        <f t="shared" ref="AU843:AU906" si="642">IF($B843="E",W842*7%/Percent_Elsies,0)</f>
        <v>0</v>
      </c>
      <c r="AV843" s="22">
        <f t="shared" ref="AV843:AV906" si="643">AV842+IF($B843="E",T842*30%/Percent_Dollars)</f>
        <v>30576498.575121514</v>
      </c>
      <c r="AW843" s="31">
        <f t="shared" si="609"/>
        <v>454622319.52497262</v>
      </c>
      <c r="AX843"/>
      <c r="AY843"/>
      <c r="AZ843"/>
      <c r="BA843"/>
    </row>
    <row r="844" spans="1:53" s="21" customFormat="1" x14ac:dyDescent="0.25">
      <c r="A844">
        <f t="shared" si="617"/>
        <v>406</v>
      </c>
      <c r="B844" t="s">
        <v>9</v>
      </c>
      <c r="C844" s="27">
        <f t="shared" si="621"/>
        <v>0</v>
      </c>
      <c r="D844" s="27">
        <f t="shared" ref="D844:D907" si="644">IF(AND($B844="B",M844&lt;0,AR843&gt;0,E843=FALSE),MIN(AR843,Buy_On_Revalue*K844*(J843-J842)),0)</f>
        <v>0</v>
      </c>
      <c r="E844" s="27" t="b">
        <f t="shared" si="620"/>
        <v>1</v>
      </c>
      <c r="F844" s="29">
        <f t="shared" si="622"/>
        <v>0</v>
      </c>
      <c r="G844" s="27">
        <f t="shared" ref="G844:G907" si="645">C844</f>
        <v>0</v>
      </c>
      <c r="H844" s="22">
        <f t="shared" si="623"/>
        <v>15944739961.152771</v>
      </c>
      <c r="I844" s="23">
        <f t="shared" si="624"/>
        <v>132580106.5049091</v>
      </c>
      <c r="J844" s="23">
        <f t="shared" si="625"/>
        <v>1086</v>
      </c>
      <c r="K844" s="19">
        <f t="shared" ref="K844:K907" si="646">IF(J844-J843 &gt; 0,K843*(1+0.005)^(J844-J843),K843)</f>
        <v>225.0831931027827</v>
      </c>
      <c r="L844" s="16">
        <f t="shared" si="626"/>
        <v>109.98230111889239</v>
      </c>
      <c r="M844" s="23">
        <f>M843-IF($B844="B",(Percent_Rent_In_Elsies*2.49%/12 * H843)/K843,0)+IF($B844="D",N844,0)+IF(B844="D",AK843)+IF(B844="C",F843*90%)-(Y844-Y843)-IF($B844="A",Q843/K843) + IF($B844="A",Q843/K843)</f>
        <v>-31177239.728397522</v>
      </c>
      <c r="N844" s="23">
        <f t="shared" si="627"/>
        <v>0</v>
      </c>
      <c r="O844" s="22">
        <f t="shared" si="628"/>
        <v>6118497.9115933087</v>
      </c>
      <c r="P844" s="22">
        <f t="shared" si="612"/>
        <v>0</v>
      </c>
      <c r="Q844" s="22">
        <f t="shared" si="613"/>
        <v>0</v>
      </c>
      <c r="R844" s="22">
        <f t="shared" si="629"/>
        <v>113055695.49269131</v>
      </c>
      <c r="S844" s="16">
        <f t="shared" si="619"/>
        <v>0</v>
      </c>
      <c r="T844" s="15">
        <f t="shared" si="630"/>
        <v>2655413.7050426267</v>
      </c>
      <c r="U844" s="23">
        <f t="shared" ref="U844:U907" si="647">U843-IF($B844="B",U843/12)+IF($B844="C",AO843)+IF(B844="C",F843*10%)</f>
        <v>925637.19464169745</v>
      </c>
      <c r="V844" s="23">
        <f t="shared" ref="V844:V907" si="648">IF($B844="D", 0, V843+IF($B844="B",U843/12,0))</f>
        <v>0</v>
      </c>
      <c r="W844" s="23">
        <f t="shared" si="614"/>
        <v>77467.400172818394</v>
      </c>
      <c r="X844" s="23">
        <f t="shared" ref="X844:X907" si="649">X843+IFERROR(IF($B844="A",Z843,0),0)  + AT843 + AU843 - IF($B844="A",Q843/K843)</f>
        <v>28354095.752039362</v>
      </c>
      <c r="Y844" s="23">
        <f t="shared" si="631"/>
        <v>13825559.361691331</v>
      </c>
      <c r="Z844" s="3">
        <f t="shared" si="632"/>
        <v>0</v>
      </c>
      <c r="AA844" s="23">
        <f t="shared" si="633"/>
        <v>58080756.29408095</v>
      </c>
      <c r="AB844" s="26">
        <f t="shared" ref="AB844:AB907" si="650">M844+SUM(U844:AA844)+AO844+AT844+AU844</f>
        <v>70086276.274228632</v>
      </c>
      <c r="AC844" s="23">
        <f t="shared" ref="AC844:AC907" si="651">AC843+G844+IF($B844="C",F843)</f>
        <v>74889487.274228647</v>
      </c>
      <c r="AD844" s="23">
        <f t="shared" si="610"/>
        <v>4803211</v>
      </c>
      <c r="AE844" s="24">
        <f t="shared" si="618"/>
        <v>70086276.274228647</v>
      </c>
      <c r="AF844" s="3">
        <f t="shared" ref="AF844:AF907" si="652">IF($B844="C",MAX(AE844-AA844-Y844-U844-V844-W844-AO844-AT844-AU844,0.0001),0)</f>
        <v>0</v>
      </c>
      <c r="AG844" s="2">
        <f t="shared" si="634"/>
        <v>0</v>
      </c>
      <c r="AH844" s="2">
        <f t="shared" si="635"/>
        <v>91.000639832912896</v>
      </c>
      <c r="AI844" s="23">
        <f t="shared" si="611"/>
        <v>9337858631.7830544</v>
      </c>
      <c r="AJ844" s="23">
        <f t="shared" si="636"/>
        <v>6219.922423797766</v>
      </c>
      <c r="AK844" s="23">
        <f t="shared" si="637"/>
        <v>0</v>
      </c>
      <c r="AL844" s="23">
        <f t="shared" si="615"/>
        <v>0</v>
      </c>
      <c r="AM844" s="23">
        <f t="shared" si="616"/>
        <v>0</v>
      </c>
      <c r="AN844" s="16">
        <f t="shared" ref="AN844:AN907" si="653">IF($B844="B",(G838)/2,0)</f>
        <v>0</v>
      </c>
      <c r="AO844" s="23">
        <f t="shared" ref="AO844:AO907" si="654">IF($B844="B",(Percent_Rent_In_Elsies*2.49%/12*H843)/K843,0)</f>
        <v>0</v>
      </c>
      <c r="AP844" s="22">
        <f t="shared" ref="AP844:AP907" si="655">IF($B844="B",(1-Percent_Rent_In_Elsies)*2.49%*H843/12,0)</f>
        <v>0</v>
      </c>
      <c r="AQ844" s="30">
        <f t="shared" si="638"/>
        <v>476403490.04473835</v>
      </c>
      <c r="AR844" s="28">
        <f t="shared" si="639"/>
        <v>101878623.81626716</v>
      </c>
      <c r="AS844" s="25">
        <f t="shared" si="640"/>
        <v>200337590.02425668</v>
      </c>
      <c r="AT844" s="32">
        <f t="shared" si="641"/>
        <v>0</v>
      </c>
      <c r="AU844" s="23">
        <f t="shared" si="642"/>
        <v>0</v>
      </c>
      <c r="AV844" s="22">
        <f t="shared" si="643"/>
        <v>30576498.575121514</v>
      </c>
      <c r="AW844" s="31">
        <f t="shared" ref="AW844:AW907" si="656">SUM(AR844:AS844)+AV844 +SUM(O844:T844)+AP844</f>
        <v>454622319.52497262</v>
      </c>
      <c r="AX844"/>
      <c r="AY844"/>
      <c r="AZ844"/>
      <c r="BA844"/>
    </row>
    <row r="845" spans="1:53" x14ac:dyDescent="0.25">
      <c r="A845" s="21">
        <f t="shared" si="617"/>
        <v>406</v>
      </c>
      <c r="B845" s="21" t="s">
        <v>28</v>
      </c>
      <c r="C845" s="27">
        <f t="shared" si="621"/>
        <v>0</v>
      </c>
      <c r="D845" s="27">
        <f t="shared" si="644"/>
        <v>0</v>
      </c>
      <c r="E845" s="27" t="b">
        <f t="shared" si="620"/>
        <v>1</v>
      </c>
      <c r="F845" s="29">
        <f t="shared" si="622"/>
        <v>0</v>
      </c>
      <c r="G845" s="27">
        <f t="shared" si="645"/>
        <v>0</v>
      </c>
      <c r="H845" s="22">
        <f t="shared" si="623"/>
        <v>15944739961.152771</v>
      </c>
      <c r="I845" s="23">
        <f t="shared" si="624"/>
        <v>132580106.5049091</v>
      </c>
      <c r="J845" s="23">
        <f t="shared" si="625"/>
        <v>1086</v>
      </c>
      <c r="K845" s="19">
        <f t="shared" si="646"/>
        <v>225.0831931027827</v>
      </c>
      <c r="L845" s="16">
        <f t="shared" si="626"/>
        <v>109.98230111889239</v>
      </c>
      <c r="M845" s="23">
        <f>M844-IF($B845="B",(Percent_Rent_In_Elsies*2.49%/12 * H844)/K844,0)+IF($B845="D",N845,0)+IF(B845="D",AK844)+IF(B845="C",F844*90%)-(Y845-Y844)-IF($B845="A",Q844/K844) + IF($B845="A",Q844/K844)</f>
        <v>-31177239.728397522</v>
      </c>
      <c r="N845" s="23">
        <f t="shared" si="627"/>
        <v>0</v>
      </c>
      <c r="O845" s="22">
        <f t="shared" si="628"/>
        <v>0</v>
      </c>
      <c r="P845" s="22">
        <f t="shared" si="612"/>
        <v>6118497.9115933087</v>
      </c>
      <c r="Q845" s="22">
        <f t="shared" si="613"/>
        <v>0</v>
      </c>
      <c r="R845" s="22">
        <f t="shared" si="629"/>
        <v>113055695.49269131</v>
      </c>
      <c r="S845" s="16">
        <f t="shared" si="619"/>
        <v>0</v>
      </c>
      <c r="T845" s="15">
        <f t="shared" si="630"/>
        <v>0</v>
      </c>
      <c r="U845" s="23">
        <f t="shared" si="647"/>
        <v>925637.19464169745</v>
      </c>
      <c r="V845" s="23">
        <f t="shared" si="648"/>
        <v>0</v>
      </c>
      <c r="W845" s="23">
        <f t="shared" si="614"/>
        <v>0</v>
      </c>
      <c r="X845" s="23">
        <f t="shared" si="649"/>
        <v>28354095.752039362</v>
      </c>
      <c r="Y845" s="23">
        <f t="shared" si="631"/>
        <v>13825559.361691331</v>
      </c>
      <c r="Z845" s="3">
        <f t="shared" si="632"/>
        <v>3873.3700086409203</v>
      </c>
      <c r="AA845" s="23">
        <f t="shared" si="633"/>
        <v>58138856.844210565</v>
      </c>
      <c r="AB845" s="26">
        <f t="shared" si="650"/>
        <v>70086276.274228632</v>
      </c>
      <c r="AC845" s="23">
        <f t="shared" si="651"/>
        <v>74889487.274228647</v>
      </c>
      <c r="AD845" s="23">
        <f t="shared" ref="AD845:AD908" si="657">AD844</f>
        <v>4803211</v>
      </c>
      <c r="AE845" s="24">
        <f t="shared" si="618"/>
        <v>70086276.274228647</v>
      </c>
      <c r="AF845" s="3">
        <f t="shared" si="652"/>
        <v>0</v>
      </c>
      <c r="AG845" s="2">
        <f t="shared" si="634"/>
        <v>464804401.03691041</v>
      </c>
      <c r="AH845" s="2">
        <f t="shared" si="635"/>
        <v>91.000639832912896</v>
      </c>
      <c r="AI845" s="23">
        <f t="shared" ref="AI845:AI908" si="658">AA845/(AJ845/1000000)</f>
        <v>9347199672.7431984</v>
      </c>
      <c r="AJ845" s="23">
        <f t="shared" si="636"/>
        <v>6219.922423797766</v>
      </c>
      <c r="AK845" s="23">
        <f t="shared" si="637"/>
        <v>0</v>
      </c>
      <c r="AL845" s="23">
        <f t="shared" si="615"/>
        <v>0</v>
      </c>
      <c r="AM845" s="23">
        <f t="shared" si="616"/>
        <v>0</v>
      </c>
      <c r="AN845" s="16">
        <f t="shared" si="653"/>
        <v>0</v>
      </c>
      <c r="AO845" s="23">
        <f t="shared" si="654"/>
        <v>0</v>
      </c>
      <c r="AP845" s="22">
        <f t="shared" si="655"/>
        <v>0</v>
      </c>
      <c r="AQ845" s="30">
        <f t="shared" si="638"/>
        <v>476403490.04473835</v>
      </c>
      <c r="AR845" s="28">
        <f t="shared" si="639"/>
        <v>101878623.81626716</v>
      </c>
      <c r="AS845" s="25">
        <f t="shared" si="640"/>
        <v>200337590.02425668</v>
      </c>
      <c r="AT845" s="32">
        <f t="shared" si="641"/>
        <v>7746.7400172818407</v>
      </c>
      <c r="AU845" s="23">
        <f t="shared" si="642"/>
        <v>7746.7400172818407</v>
      </c>
      <c r="AV845" s="22">
        <f t="shared" si="643"/>
        <v>33231912.280164141</v>
      </c>
      <c r="AW845" s="31">
        <f t="shared" si="656"/>
        <v>454622319.52497256</v>
      </c>
    </row>
    <row r="846" spans="1:53" x14ac:dyDescent="0.25">
      <c r="A846">
        <f t="shared" si="617"/>
        <v>407</v>
      </c>
      <c r="B846" t="s">
        <v>6</v>
      </c>
      <c r="C846" s="27">
        <f t="shared" si="621"/>
        <v>0</v>
      </c>
      <c r="D846" s="27">
        <f t="shared" si="644"/>
        <v>0</v>
      </c>
      <c r="E846" s="27" t="b">
        <f t="shared" si="620"/>
        <v>1</v>
      </c>
      <c r="F846" s="29">
        <f t="shared" si="622"/>
        <v>0</v>
      </c>
      <c r="G846" s="27">
        <f t="shared" si="645"/>
        <v>0</v>
      </c>
      <c r="H846" s="22">
        <f t="shared" si="623"/>
        <v>15971314527.754692</v>
      </c>
      <c r="I846" s="23">
        <f t="shared" si="624"/>
        <v>132580106.5049091</v>
      </c>
      <c r="J846" s="23">
        <f t="shared" si="625"/>
        <v>1086</v>
      </c>
      <c r="K846" s="19">
        <f t="shared" si="646"/>
        <v>225.0831931027827</v>
      </c>
      <c r="L846" s="16">
        <f t="shared" si="626"/>
        <v>110.16560495409055</v>
      </c>
      <c r="M846" s="23">
        <f>M845-IF($B846="B",(Percent_Rent_In_Elsies*2.49%/12 * H845)/K845,0)+IF($B846="D",N846,0)+IF(B846="D",AK845)+IF(B846="C",F845*90%)-(Y846-Y845)-IF($B846="A",Q845/K845) + IF($B846="A",Q845/K845)</f>
        <v>-31177239.728397522</v>
      </c>
      <c r="N846" s="23">
        <f t="shared" si="627"/>
        <v>0</v>
      </c>
      <c r="O846" s="22">
        <f t="shared" si="628"/>
        <v>0</v>
      </c>
      <c r="P846" s="22">
        <f t="shared" si="612"/>
        <v>0</v>
      </c>
      <c r="Q846" s="22">
        <f t="shared" si="613"/>
        <v>0</v>
      </c>
      <c r="R846" s="22">
        <f t="shared" si="629"/>
        <v>113055695.49269131</v>
      </c>
      <c r="S846" s="16">
        <f t="shared" si="619"/>
        <v>0</v>
      </c>
      <c r="T846" s="15">
        <f t="shared" si="630"/>
        <v>0</v>
      </c>
      <c r="U846" s="23">
        <f t="shared" si="647"/>
        <v>925637.19464169745</v>
      </c>
      <c r="V846" s="23">
        <f t="shared" si="648"/>
        <v>0</v>
      </c>
      <c r="W846" s="23">
        <f t="shared" si="614"/>
        <v>0</v>
      </c>
      <c r="X846" s="23">
        <f t="shared" si="649"/>
        <v>28373462.602082562</v>
      </c>
      <c r="Y846" s="23">
        <f t="shared" si="631"/>
        <v>13825559.361691331</v>
      </c>
      <c r="Z846" s="3">
        <f t="shared" si="632"/>
        <v>0</v>
      </c>
      <c r="AA846" s="23">
        <f t="shared" si="633"/>
        <v>58138856.844210565</v>
      </c>
      <c r="AB846" s="26">
        <f t="shared" si="650"/>
        <v>70086276.274228632</v>
      </c>
      <c r="AC846" s="23">
        <f t="shared" si="651"/>
        <v>74889487.274228647</v>
      </c>
      <c r="AD846" s="23">
        <f t="shared" si="657"/>
        <v>4803211</v>
      </c>
      <c r="AE846" s="24">
        <f t="shared" si="618"/>
        <v>70086276.274228647</v>
      </c>
      <c r="AF846" s="3">
        <f t="shared" si="652"/>
        <v>0</v>
      </c>
      <c r="AG846" s="2">
        <f t="shared" si="634"/>
        <v>0</v>
      </c>
      <c r="AH846" s="2">
        <f t="shared" si="635"/>
        <v>91.152307565967746</v>
      </c>
      <c r="AI846" s="23">
        <f t="shared" si="658"/>
        <v>9347199672.7431984</v>
      </c>
      <c r="AJ846" s="23">
        <f t="shared" si="636"/>
        <v>6219.922423797766</v>
      </c>
      <c r="AK846" s="23">
        <f t="shared" si="637"/>
        <v>0</v>
      </c>
      <c r="AL846" s="23">
        <f t="shared" si="615"/>
        <v>0</v>
      </c>
      <c r="AM846" s="23">
        <f t="shared" si="616"/>
        <v>0</v>
      </c>
      <c r="AN846" s="16">
        <f t="shared" si="653"/>
        <v>0</v>
      </c>
      <c r="AO846" s="23">
        <f t="shared" si="654"/>
        <v>0</v>
      </c>
      <c r="AP846" s="22">
        <f t="shared" si="655"/>
        <v>0</v>
      </c>
      <c r="AQ846" s="30">
        <f t="shared" si="638"/>
        <v>476403490.04473835</v>
      </c>
      <c r="AR846" s="28">
        <f t="shared" si="639"/>
        <v>101878623.81626716</v>
      </c>
      <c r="AS846" s="25">
        <f t="shared" si="640"/>
        <v>200337590.02425668</v>
      </c>
      <c r="AT846" s="32">
        <f t="shared" si="641"/>
        <v>0</v>
      </c>
      <c r="AU846" s="23">
        <f t="shared" si="642"/>
        <v>0</v>
      </c>
      <c r="AV846" s="22">
        <f t="shared" si="643"/>
        <v>33231912.280164141</v>
      </c>
      <c r="AW846" s="31">
        <f t="shared" si="656"/>
        <v>448503821.61337924</v>
      </c>
    </row>
    <row r="847" spans="1:53" x14ac:dyDescent="0.25">
      <c r="A847">
        <f t="shared" si="617"/>
        <v>407</v>
      </c>
      <c r="B847" t="s">
        <v>7</v>
      </c>
      <c r="C847" s="27">
        <f t="shared" si="621"/>
        <v>0</v>
      </c>
      <c r="D847" s="27">
        <f t="shared" si="644"/>
        <v>0</v>
      </c>
      <c r="E847" s="27" t="b">
        <f t="shared" si="620"/>
        <v>1</v>
      </c>
      <c r="F847" s="29">
        <f t="shared" si="622"/>
        <v>0</v>
      </c>
      <c r="G847" s="27">
        <f t="shared" si="645"/>
        <v>0</v>
      </c>
      <c r="H847" s="22">
        <f t="shared" si="623"/>
        <v>15971314527.754692</v>
      </c>
      <c r="I847" s="23">
        <f t="shared" si="624"/>
        <v>132580106.5049091</v>
      </c>
      <c r="J847" s="23">
        <f t="shared" si="625"/>
        <v>1086</v>
      </c>
      <c r="K847" s="19">
        <f t="shared" si="646"/>
        <v>225.0831931027827</v>
      </c>
      <c r="L847" s="16">
        <f t="shared" si="626"/>
        <v>110.16560495409055</v>
      </c>
      <c r="M847" s="23">
        <f>M846-IF($B847="B",(Percent_Rent_In_Elsies*2.49%/12 * H846)/K846,0)+IF($B847="D",N847,0)+IF(B847="D",AK846)+IF(B847="C",F846*90%)-(Y847-Y846)-IF($B847="A",Q846/K846) + IF($B847="A",Q846/K846)</f>
        <v>-31250858.014126118</v>
      </c>
      <c r="N847" s="23">
        <f t="shared" si="627"/>
        <v>0</v>
      </c>
      <c r="O847" s="22">
        <f t="shared" si="628"/>
        <v>0</v>
      </c>
      <c r="P847" s="22">
        <f t="shared" ref="P847:P910" si="659">IF(AG847 &gt; Retail_Freeze_Above, O846,0)</f>
        <v>0</v>
      </c>
      <c r="Q847" s="22">
        <f t="shared" ref="Q847:Q910" si="660">IF(AG847&lt;=Retail_Freeze_Above,O846,0)</f>
        <v>0</v>
      </c>
      <c r="R847" s="22">
        <f t="shared" si="629"/>
        <v>103634387.53496704</v>
      </c>
      <c r="S847" s="16">
        <f t="shared" si="619"/>
        <v>9421307.9577242751</v>
      </c>
      <c r="T847" s="15">
        <f t="shared" si="630"/>
        <v>0</v>
      </c>
      <c r="U847" s="23">
        <f t="shared" si="647"/>
        <v>848500.76175488927</v>
      </c>
      <c r="V847" s="23">
        <f t="shared" si="648"/>
        <v>77136.432886808121</v>
      </c>
      <c r="W847" s="23">
        <f t="shared" ref="W847:W910" si="661">IF($B847="E",0,W846+IF(B847="D",V846,0)+IF($B847="A",G847))-IF($B847="D",N847)+IF($B847="A",Q846/K846)</f>
        <v>0</v>
      </c>
      <c r="X847" s="23">
        <f t="shared" si="649"/>
        <v>28373462.602082562</v>
      </c>
      <c r="Y847" s="23">
        <f t="shared" si="631"/>
        <v>13825559.361691331</v>
      </c>
      <c r="Z847" s="3">
        <f t="shared" si="632"/>
        <v>0</v>
      </c>
      <c r="AA847" s="23">
        <f t="shared" si="633"/>
        <v>58138856.844210565</v>
      </c>
      <c r="AB847" s="26">
        <f t="shared" si="650"/>
        <v>70086276.274228632</v>
      </c>
      <c r="AC847" s="23">
        <f t="shared" si="651"/>
        <v>74889487.274228647</v>
      </c>
      <c r="AD847" s="23">
        <f t="shared" si="657"/>
        <v>4803211</v>
      </c>
      <c r="AE847" s="24">
        <f t="shared" si="618"/>
        <v>70086276.274228647</v>
      </c>
      <c r="AF847" s="3">
        <f t="shared" si="652"/>
        <v>0</v>
      </c>
      <c r="AG847" s="2">
        <f t="shared" si="634"/>
        <v>0</v>
      </c>
      <c r="AH847" s="2">
        <f t="shared" si="635"/>
        <v>91.152307565967746</v>
      </c>
      <c r="AI847" s="23">
        <f t="shared" si="658"/>
        <v>9347199672.7431984</v>
      </c>
      <c r="AJ847" s="23">
        <f t="shared" si="636"/>
        <v>6219.922423797766</v>
      </c>
      <c r="AK847" s="23">
        <f t="shared" si="637"/>
        <v>0</v>
      </c>
      <c r="AL847" s="23">
        <f t="shared" si="615"/>
        <v>-222985.67794418335</v>
      </c>
      <c r="AM847" s="23">
        <f t="shared" si="616"/>
        <v>-208043042.76461595</v>
      </c>
      <c r="AN847" s="16">
        <f t="shared" si="653"/>
        <v>0</v>
      </c>
      <c r="AO847" s="23">
        <f t="shared" si="654"/>
        <v>73618.285728596384</v>
      </c>
      <c r="AP847" s="22">
        <f t="shared" si="655"/>
        <v>16570238.822545493</v>
      </c>
      <c r="AQ847" s="30">
        <f t="shared" si="638"/>
        <v>509403120.65983766</v>
      </c>
      <c r="AR847" s="28">
        <f t="shared" si="639"/>
        <v>118308015.60882102</v>
      </c>
      <c r="AS847" s="25">
        <f t="shared" si="640"/>
        <v>200337590.02425668</v>
      </c>
      <c r="AT847" s="32">
        <f t="shared" si="641"/>
        <v>0</v>
      </c>
      <c r="AU847" s="23">
        <f t="shared" si="642"/>
        <v>0</v>
      </c>
      <c r="AV847" s="22">
        <f t="shared" si="643"/>
        <v>33231912.280164141</v>
      </c>
      <c r="AW847" s="31">
        <f t="shared" si="656"/>
        <v>481503452.22847861</v>
      </c>
    </row>
    <row r="848" spans="1:53" x14ac:dyDescent="0.25">
      <c r="A848">
        <f t="shared" si="617"/>
        <v>407</v>
      </c>
      <c r="B848" t="s">
        <v>8</v>
      </c>
      <c r="C848" s="27">
        <f t="shared" si="621"/>
        <v>0</v>
      </c>
      <c r="D848" s="27">
        <f t="shared" si="644"/>
        <v>0</v>
      </c>
      <c r="E848" s="27" t="b">
        <f t="shared" si="620"/>
        <v>1</v>
      </c>
      <c r="F848" s="29">
        <f t="shared" si="622"/>
        <v>0</v>
      </c>
      <c r="G848" s="27">
        <f t="shared" si="645"/>
        <v>0</v>
      </c>
      <c r="H848" s="22">
        <f t="shared" si="623"/>
        <v>15971314527.754692</v>
      </c>
      <c r="I848" s="23">
        <f t="shared" si="624"/>
        <v>132580106.5049091</v>
      </c>
      <c r="J848" s="23">
        <f t="shared" si="625"/>
        <v>1086</v>
      </c>
      <c r="K848" s="19">
        <f t="shared" si="646"/>
        <v>225.0831931027827</v>
      </c>
      <c r="L848" s="16">
        <f t="shared" si="626"/>
        <v>110.16560495409055</v>
      </c>
      <c r="M848" s="23">
        <f>M847-IF($B848="B",(Percent_Rent_In_Elsies*2.49%/12 * H847)/K847,0)+IF($B848="D",N848,0)+IF(B848="D",AK847)+IF(B848="C",F847*90%)-(Y848-Y847)-IF($B848="A",Q847/K847) + IF($B848="A",Q847/K847)</f>
        <v>-31250858.014126118</v>
      </c>
      <c r="N848" s="23">
        <f t="shared" si="627"/>
        <v>0</v>
      </c>
      <c r="O848" s="22">
        <f t="shared" si="628"/>
        <v>0</v>
      </c>
      <c r="P848" s="22">
        <f t="shared" si="659"/>
        <v>0</v>
      </c>
      <c r="Q848" s="22">
        <f t="shared" si="660"/>
        <v>0</v>
      </c>
      <c r="R848" s="22">
        <f t="shared" si="629"/>
        <v>120204626.35751253</v>
      </c>
      <c r="S848" s="16">
        <f t="shared" si="619"/>
        <v>9421307.9577242751</v>
      </c>
      <c r="T848" s="15">
        <f t="shared" si="630"/>
        <v>0</v>
      </c>
      <c r="U848" s="23">
        <f t="shared" si="647"/>
        <v>922119.04748348566</v>
      </c>
      <c r="V848" s="23">
        <f t="shared" si="648"/>
        <v>77136.432886808121</v>
      </c>
      <c r="W848" s="23">
        <f t="shared" si="661"/>
        <v>0</v>
      </c>
      <c r="X848" s="23">
        <f t="shared" si="649"/>
        <v>28373462.602082562</v>
      </c>
      <c r="Y848" s="23">
        <f t="shared" si="631"/>
        <v>13825559.361691331</v>
      </c>
      <c r="Z848" s="3">
        <f t="shared" si="632"/>
        <v>0</v>
      </c>
      <c r="AA848" s="23">
        <f t="shared" si="633"/>
        <v>58138856.844210565</v>
      </c>
      <c r="AB848" s="26">
        <f t="shared" si="650"/>
        <v>70086276.274228632</v>
      </c>
      <c r="AC848" s="23">
        <f t="shared" si="651"/>
        <v>74889487.274228647</v>
      </c>
      <c r="AD848" s="23">
        <f t="shared" si="657"/>
        <v>4803211</v>
      </c>
      <c r="AE848" s="24">
        <f t="shared" si="618"/>
        <v>70086276.274228647</v>
      </c>
      <c r="AF848" s="3">
        <f t="shared" si="652"/>
        <v>1E-4</v>
      </c>
      <c r="AG848" s="2">
        <f t="shared" si="634"/>
        <v>0</v>
      </c>
      <c r="AH848" s="2">
        <f t="shared" si="635"/>
        <v>91.152307565967746</v>
      </c>
      <c r="AI848" s="23">
        <f t="shared" si="658"/>
        <v>9347199672.7431984</v>
      </c>
      <c r="AJ848" s="23">
        <f t="shared" si="636"/>
        <v>6219.922423797766</v>
      </c>
      <c r="AK848" s="23">
        <f t="shared" si="637"/>
        <v>61669.120278072885</v>
      </c>
      <c r="AL848" s="23">
        <f t="shared" ref="AL848:AL911" si="662">IF($B848="B",AI848-AI843,0)</f>
        <v>0</v>
      </c>
      <c r="AM848" s="23">
        <f t="shared" si="616"/>
        <v>0</v>
      </c>
      <c r="AN848" s="16">
        <f t="shared" si="653"/>
        <v>0</v>
      </c>
      <c r="AO848" s="23">
        <f t="shared" si="654"/>
        <v>0</v>
      </c>
      <c r="AP848" s="22">
        <f t="shared" si="655"/>
        <v>0</v>
      </c>
      <c r="AQ848" s="30">
        <f t="shared" si="638"/>
        <v>509403120.65983766</v>
      </c>
      <c r="AR848" s="28">
        <f t="shared" si="639"/>
        <v>118308015.60882102</v>
      </c>
      <c r="AS848" s="25">
        <f t="shared" si="640"/>
        <v>200337590.02425668</v>
      </c>
      <c r="AT848" s="32">
        <f t="shared" si="641"/>
        <v>0</v>
      </c>
      <c r="AU848" s="23">
        <f t="shared" si="642"/>
        <v>0</v>
      </c>
      <c r="AV848" s="22">
        <f t="shared" si="643"/>
        <v>33231912.280164141</v>
      </c>
      <c r="AW848" s="31">
        <f t="shared" si="656"/>
        <v>481503452.22847861</v>
      </c>
    </row>
    <row r="849" spans="1:53" x14ac:dyDescent="0.25">
      <c r="A849" s="21">
        <f t="shared" si="617"/>
        <v>407</v>
      </c>
      <c r="B849" s="21" t="s">
        <v>9</v>
      </c>
      <c r="C849" s="27">
        <f t="shared" si="621"/>
        <v>0</v>
      </c>
      <c r="D849" s="27">
        <f t="shared" si="644"/>
        <v>0</v>
      </c>
      <c r="E849" s="27" t="b">
        <f t="shared" si="620"/>
        <v>1</v>
      </c>
      <c r="F849" s="29">
        <f t="shared" si="622"/>
        <v>0</v>
      </c>
      <c r="G849" s="27">
        <f t="shared" si="645"/>
        <v>0</v>
      </c>
      <c r="H849" s="22">
        <f t="shared" si="623"/>
        <v>15971314527.754692</v>
      </c>
      <c r="I849" s="23">
        <f t="shared" si="624"/>
        <v>132580106.5049091</v>
      </c>
      <c r="J849" s="23">
        <f t="shared" si="625"/>
        <v>1086</v>
      </c>
      <c r="K849" s="19">
        <f t="shared" si="646"/>
        <v>225.0831931027827</v>
      </c>
      <c r="L849" s="16">
        <f t="shared" si="626"/>
        <v>110.16560495409055</v>
      </c>
      <c r="M849" s="23">
        <f>M848-IF($B849="B",(Percent_Rent_In_Elsies*2.49%/12 * H848)/K848,0)+IF($B849="D",N849,0)+IF(B849="D",AK848)+IF(B849="C",F848*90%)-(Y849-Y848)-IF($B849="A",Q848/K848) + IF($B849="A",Q848/K848)</f>
        <v>-31189188.893848047</v>
      </c>
      <c r="N849" s="23">
        <f t="shared" si="627"/>
        <v>0</v>
      </c>
      <c r="O849" s="22">
        <f t="shared" si="628"/>
        <v>6571774.64054095</v>
      </c>
      <c r="P849" s="22">
        <f t="shared" si="659"/>
        <v>0</v>
      </c>
      <c r="Q849" s="22">
        <f t="shared" si="660"/>
        <v>0</v>
      </c>
      <c r="R849" s="22">
        <f t="shared" si="629"/>
        <v>120204626.35751253</v>
      </c>
      <c r="S849" s="16">
        <f t="shared" si="619"/>
        <v>0</v>
      </c>
      <c r="T849" s="15">
        <f t="shared" si="630"/>
        <v>2849533.3171833251</v>
      </c>
      <c r="U849" s="23">
        <f t="shared" si="647"/>
        <v>922119.04748348566</v>
      </c>
      <c r="V849" s="23">
        <f t="shared" si="648"/>
        <v>0</v>
      </c>
      <c r="W849" s="23">
        <f t="shared" si="661"/>
        <v>77136.432886808121</v>
      </c>
      <c r="X849" s="23">
        <f t="shared" si="649"/>
        <v>28373462.602082562</v>
      </c>
      <c r="Y849" s="23">
        <f t="shared" si="631"/>
        <v>13825559.361691331</v>
      </c>
      <c r="Z849" s="3">
        <f t="shared" si="632"/>
        <v>0</v>
      </c>
      <c r="AA849" s="23">
        <f t="shared" si="633"/>
        <v>58077187.72393249</v>
      </c>
      <c r="AB849" s="26">
        <f t="shared" si="650"/>
        <v>70086276.274228632</v>
      </c>
      <c r="AC849" s="23">
        <f t="shared" si="651"/>
        <v>74889487.274228647</v>
      </c>
      <c r="AD849" s="23">
        <f t="shared" si="657"/>
        <v>4803211</v>
      </c>
      <c r="AE849" s="24">
        <f t="shared" si="618"/>
        <v>70086276.274228647</v>
      </c>
      <c r="AF849" s="3">
        <f t="shared" si="652"/>
        <v>0</v>
      </c>
      <c r="AG849" s="2">
        <f t="shared" si="634"/>
        <v>0</v>
      </c>
      <c r="AH849" s="2">
        <f t="shared" si="635"/>
        <v>91.152307565967746</v>
      </c>
      <c r="AI849" s="23">
        <f t="shared" si="658"/>
        <v>9337284899.5231781</v>
      </c>
      <c r="AJ849" s="23">
        <f t="shared" si="636"/>
        <v>6219.922423797766</v>
      </c>
      <c r="AK849" s="23">
        <f t="shared" si="637"/>
        <v>0</v>
      </c>
      <c r="AL849" s="23">
        <f t="shared" si="662"/>
        <v>0</v>
      </c>
      <c r="AM849" s="23">
        <f t="shared" ref="AM849:AM912" si="663">IF($B849="B",50%*AL849*30%*AJ849,0)</f>
        <v>0</v>
      </c>
      <c r="AN849" s="16">
        <f t="shared" si="653"/>
        <v>0</v>
      </c>
      <c r="AO849" s="23">
        <f t="shared" si="654"/>
        <v>0</v>
      </c>
      <c r="AP849" s="22">
        <f t="shared" si="655"/>
        <v>0</v>
      </c>
      <c r="AQ849" s="30">
        <f t="shared" si="638"/>
        <v>509403120.65983766</v>
      </c>
      <c r="AR849" s="28">
        <f t="shared" si="639"/>
        <v>118308015.60882102</v>
      </c>
      <c r="AS849" s="25">
        <f t="shared" si="640"/>
        <v>200337590.02425668</v>
      </c>
      <c r="AT849" s="32">
        <f t="shared" si="641"/>
        <v>0</v>
      </c>
      <c r="AU849" s="23">
        <f t="shared" si="642"/>
        <v>0</v>
      </c>
      <c r="AV849" s="22">
        <f t="shared" si="643"/>
        <v>33231912.280164141</v>
      </c>
      <c r="AW849" s="31">
        <f t="shared" si="656"/>
        <v>481503452.22847861</v>
      </c>
      <c r="AX849" s="21"/>
      <c r="AY849" s="21"/>
      <c r="AZ849" s="21"/>
      <c r="BA849" s="21"/>
    </row>
    <row r="850" spans="1:53" x14ac:dyDescent="0.25">
      <c r="A850" s="21">
        <f t="shared" si="617"/>
        <v>407</v>
      </c>
      <c r="B850" s="21" t="s">
        <v>28</v>
      </c>
      <c r="C850" s="27">
        <f t="shared" si="621"/>
        <v>0</v>
      </c>
      <c r="D850" s="27">
        <f t="shared" si="644"/>
        <v>0</v>
      </c>
      <c r="E850" s="27" t="b">
        <f t="shared" si="620"/>
        <v>1</v>
      </c>
      <c r="F850" s="29">
        <f t="shared" si="622"/>
        <v>0</v>
      </c>
      <c r="G850" s="27">
        <f t="shared" si="645"/>
        <v>0</v>
      </c>
      <c r="H850" s="22">
        <f t="shared" si="623"/>
        <v>15971314527.754692</v>
      </c>
      <c r="I850" s="23">
        <f t="shared" si="624"/>
        <v>132580106.5049091</v>
      </c>
      <c r="J850" s="23">
        <f t="shared" si="625"/>
        <v>1086</v>
      </c>
      <c r="K850" s="19">
        <f t="shared" si="646"/>
        <v>225.0831931027827</v>
      </c>
      <c r="L850" s="16">
        <f t="shared" si="626"/>
        <v>110.16560495409055</v>
      </c>
      <c r="M850" s="23">
        <f>M849-IF($B850="B",(Percent_Rent_In_Elsies*2.49%/12 * H849)/K849,0)+IF($B850="D",N850,0)+IF(B850="D",AK849)+IF(B850="C",F849*90%)-(Y850-Y849)-IF($B850="A",Q849/K849) + IF($B850="A",Q849/K849)</f>
        <v>-31189188.893848047</v>
      </c>
      <c r="N850" s="23">
        <f t="shared" si="627"/>
        <v>0</v>
      </c>
      <c r="O850" s="22">
        <f t="shared" si="628"/>
        <v>0</v>
      </c>
      <c r="P850" s="22">
        <f t="shared" si="659"/>
        <v>6571774.64054095</v>
      </c>
      <c r="Q850" s="22">
        <f t="shared" si="660"/>
        <v>0</v>
      </c>
      <c r="R850" s="22">
        <f t="shared" si="629"/>
        <v>120204626.35751253</v>
      </c>
      <c r="S850" s="16">
        <f t="shared" si="619"/>
        <v>0</v>
      </c>
      <c r="T850" s="15">
        <f t="shared" si="630"/>
        <v>0</v>
      </c>
      <c r="U850" s="23">
        <f t="shared" si="647"/>
        <v>922119.04748348566</v>
      </c>
      <c r="V850" s="23">
        <f t="shared" si="648"/>
        <v>0</v>
      </c>
      <c r="W850" s="23">
        <f t="shared" si="661"/>
        <v>0</v>
      </c>
      <c r="X850" s="23">
        <f t="shared" si="649"/>
        <v>28373462.602082562</v>
      </c>
      <c r="Y850" s="23">
        <f t="shared" si="631"/>
        <v>13825559.361691331</v>
      </c>
      <c r="Z850" s="3">
        <f t="shared" si="632"/>
        <v>3856.8216443404067</v>
      </c>
      <c r="AA850" s="23">
        <f t="shared" si="633"/>
        <v>58135040.048597597</v>
      </c>
      <c r="AB850" s="26">
        <f t="shared" si="650"/>
        <v>70086276.274228647</v>
      </c>
      <c r="AC850" s="23">
        <f t="shared" si="651"/>
        <v>74889487.274228647</v>
      </c>
      <c r="AD850" s="23">
        <f t="shared" si="657"/>
        <v>4803211</v>
      </c>
      <c r="AE850" s="24">
        <f t="shared" si="618"/>
        <v>70086276.274228647</v>
      </c>
      <c r="AF850" s="3">
        <f t="shared" si="652"/>
        <v>0</v>
      </c>
      <c r="AG850" s="2">
        <f t="shared" si="634"/>
        <v>462818597.32084876</v>
      </c>
      <c r="AH850" s="2">
        <f t="shared" si="635"/>
        <v>91.152307565967746</v>
      </c>
      <c r="AI850" s="23">
        <f t="shared" si="658"/>
        <v>9346586032.3546371</v>
      </c>
      <c r="AJ850" s="23">
        <f t="shared" si="636"/>
        <v>6219.922423797766</v>
      </c>
      <c r="AK850" s="23">
        <f t="shared" si="637"/>
        <v>0</v>
      </c>
      <c r="AL850" s="23">
        <f t="shared" si="662"/>
        <v>0</v>
      </c>
      <c r="AM850" s="23">
        <f t="shared" si="663"/>
        <v>0</v>
      </c>
      <c r="AN850" s="16">
        <f t="shared" si="653"/>
        <v>0</v>
      </c>
      <c r="AO850" s="23">
        <f t="shared" si="654"/>
        <v>0</v>
      </c>
      <c r="AP850" s="22">
        <f t="shared" si="655"/>
        <v>0</v>
      </c>
      <c r="AQ850" s="30">
        <f t="shared" si="638"/>
        <v>509403120.65983766</v>
      </c>
      <c r="AR850" s="28">
        <f t="shared" si="639"/>
        <v>118308015.60882102</v>
      </c>
      <c r="AS850" s="25">
        <f t="shared" si="640"/>
        <v>200337590.02425668</v>
      </c>
      <c r="AT850" s="32">
        <f t="shared" si="641"/>
        <v>7713.6432886808134</v>
      </c>
      <c r="AU850" s="23">
        <f t="shared" si="642"/>
        <v>7713.6432886808134</v>
      </c>
      <c r="AV850" s="22">
        <f t="shared" si="643"/>
        <v>36081445.597347468</v>
      </c>
      <c r="AW850" s="31">
        <f t="shared" si="656"/>
        <v>481503452.22847861</v>
      </c>
      <c r="AX850" s="21"/>
      <c r="AY850" s="21"/>
      <c r="AZ850" s="21"/>
      <c r="BA850" s="21"/>
    </row>
    <row r="851" spans="1:53" x14ac:dyDescent="0.25">
      <c r="A851">
        <f t="shared" si="617"/>
        <v>408</v>
      </c>
      <c r="B851" t="s">
        <v>6</v>
      </c>
      <c r="C851" s="27">
        <f t="shared" si="621"/>
        <v>0</v>
      </c>
      <c r="D851" s="27">
        <f t="shared" si="644"/>
        <v>0</v>
      </c>
      <c r="E851" s="27" t="b">
        <f t="shared" si="620"/>
        <v>1</v>
      </c>
      <c r="F851" s="29">
        <f t="shared" si="622"/>
        <v>0</v>
      </c>
      <c r="G851" s="27">
        <f t="shared" si="645"/>
        <v>0</v>
      </c>
      <c r="H851" s="22">
        <f t="shared" si="623"/>
        <v>15997933385.300951</v>
      </c>
      <c r="I851" s="23">
        <f t="shared" si="624"/>
        <v>132580106.5049091</v>
      </c>
      <c r="J851" s="23">
        <f t="shared" si="625"/>
        <v>1086</v>
      </c>
      <c r="K851" s="19">
        <f t="shared" si="646"/>
        <v>225.0831931027827</v>
      </c>
      <c r="L851" s="16">
        <f t="shared" si="626"/>
        <v>110.34921429568071</v>
      </c>
      <c r="M851" s="23">
        <f>M850-IF($B851="B",(Percent_Rent_In_Elsies*2.49%/12 * H850)/K850,0)+IF($B851="D",N851,0)+IF(B851="D",AK850)+IF(B851="C",F850*90%)-(Y851-Y850)-IF($B851="A",Q850/K850) + IF($B851="A",Q850/K850)</f>
        <v>-31189188.893848047</v>
      </c>
      <c r="N851" s="23">
        <f t="shared" si="627"/>
        <v>0</v>
      </c>
      <c r="O851" s="22">
        <f t="shared" si="628"/>
        <v>0</v>
      </c>
      <c r="P851" s="22">
        <f t="shared" si="659"/>
        <v>0</v>
      </c>
      <c r="Q851" s="22">
        <f t="shared" si="660"/>
        <v>0</v>
      </c>
      <c r="R851" s="22">
        <f t="shared" si="629"/>
        <v>120204626.35751253</v>
      </c>
      <c r="S851" s="16">
        <f t="shared" si="619"/>
        <v>0</v>
      </c>
      <c r="T851" s="15">
        <f t="shared" si="630"/>
        <v>0</v>
      </c>
      <c r="U851" s="23">
        <f t="shared" si="647"/>
        <v>922119.04748348566</v>
      </c>
      <c r="V851" s="23">
        <f t="shared" si="648"/>
        <v>0</v>
      </c>
      <c r="W851" s="23">
        <f t="shared" si="661"/>
        <v>0</v>
      </c>
      <c r="X851" s="23">
        <f t="shared" si="649"/>
        <v>28392746.71030426</v>
      </c>
      <c r="Y851" s="23">
        <f t="shared" si="631"/>
        <v>13825559.361691331</v>
      </c>
      <c r="Z851" s="3">
        <f t="shared" si="632"/>
        <v>0</v>
      </c>
      <c r="AA851" s="23">
        <f t="shared" si="633"/>
        <v>58135040.048597597</v>
      </c>
      <c r="AB851" s="26">
        <f t="shared" si="650"/>
        <v>70086276.274228618</v>
      </c>
      <c r="AC851" s="23">
        <f t="shared" si="651"/>
        <v>74889487.274228647</v>
      </c>
      <c r="AD851" s="23">
        <f t="shared" si="657"/>
        <v>4803211</v>
      </c>
      <c r="AE851" s="24">
        <f t="shared" si="618"/>
        <v>70086276.274228647</v>
      </c>
      <c r="AF851" s="3">
        <f t="shared" si="652"/>
        <v>0</v>
      </c>
      <c r="AG851" s="2">
        <f t="shared" si="634"/>
        <v>0</v>
      </c>
      <c r="AH851" s="2">
        <f t="shared" si="635"/>
        <v>91.30422807857768</v>
      </c>
      <c r="AI851" s="23">
        <f t="shared" si="658"/>
        <v>9346586032.3546371</v>
      </c>
      <c r="AJ851" s="23">
        <f t="shared" si="636"/>
        <v>6219.922423797766</v>
      </c>
      <c r="AK851" s="23">
        <f t="shared" si="637"/>
        <v>0</v>
      </c>
      <c r="AL851" s="23">
        <f t="shared" si="662"/>
        <v>0</v>
      </c>
      <c r="AM851" s="23">
        <f t="shared" si="663"/>
        <v>0</v>
      </c>
      <c r="AN851" s="16">
        <f t="shared" si="653"/>
        <v>0</v>
      </c>
      <c r="AO851" s="23">
        <f t="shared" si="654"/>
        <v>0</v>
      </c>
      <c r="AP851" s="22">
        <f t="shared" si="655"/>
        <v>0</v>
      </c>
      <c r="AQ851" s="30">
        <f t="shared" si="638"/>
        <v>509403120.65983766</v>
      </c>
      <c r="AR851" s="28">
        <f t="shared" si="639"/>
        <v>118308015.60882102</v>
      </c>
      <c r="AS851" s="25">
        <f t="shared" si="640"/>
        <v>200337590.02425668</v>
      </c>
      <c r="AT851" s="32">
        <f t="shared" si="641"/>
        <v>0</v>
      </c>
      <c r="AU851" s="23">
        <f t="shared" si="642"/>
        <v>0</v>
      </c>
      <c r="AV851" s="22">
        <f t="shared" si="643"/>
        <v>36081445.597347468</v>
      </c>
      <c r="AW851" s="31">
        <f t="shared" si="656"/>
        <v>474931677.58793765</v>
      </c>
    </row>
    <row r="852" spans="1:53" x14ac:dyDescent="0.25">
      <c r="A852">
        <f t="shared" si="617"/>
        <v>408</v>
      </c>
      <c r="B852" t="s">
        <v>7</v>
      </c>
      <c r="C852" s="27">
        <f t="shared" si="621"/>
        <v>0</v>
      </c>
      <c r="D852" s="27">
        <f t="shared" si="644"/>
        <v>0</v>
      </c>
      <c r="E852" s="27" t="b">
        <f t="shared" si="620"/>
        <v>1</v>
      </c>
      <c r="F852" s="29">
        <f t="shared" si="622"/>
        <v>0</v>
      </c>
      <c r="G852" s="27">
        <f t="shared" si="645"/>
        <v>0</v>
      </c>
      <c r="H852" s="22">
        <f t="shared" si="623"/>
        <v>15997933385.300951</v>
      </c>
      <c r="I852" s="23">
        <f t="shared" si="624"/>
        <v>132580106.5049091</v>
      </c>
      <c r="J852" s="23">
        <f t="shared" si="625"/>
        <v>1086</v>
      </c>
      <c r="K852" s="19">
        <f t="shared" si="646"/>
        <v>225.0831931027827</v>
      </c>
      <c r="L852" s="16">
        <f t="shared" si="626"/>
        <v>110.34921429568071</v>
      </c>
      <c r="M852" s="23">
        <f>M851-IF($B852="B",(Percent_Rent_In_Elsies*2.49%/12 * H851)/K851,0)+IF($B852="D",N852,0)+IF(B852="D",AK851)+IF(B852="C",F851*90%)-(Y852-Y851)-IF($B852="A",Q851/K851) + IF($B852="A",Q851/K851)</f>
        <v>-31262929.876719523</v>
      </c>
      <c r="N852" s="23">
        <f t="shared" si="627"/>
        <v>0</v>
      </c>
      <c r="O852" s="22">
        <f t="shared" si="628"/>
        <v>0</v>
      </c>
      <c r="P852" s="22">
        <f t="shared" si="659"/>
        <v>0</v>
      </c>
      <c r="Q852" s="22">
        <f t="shared" si="660"/>
        <v>0</v>
      </c>
      <c r="R852" s="22">
        <f t="shared" si="629"/>
        <v>110187574.16105315</v>
      </c>
      <c r="S852" s="16">
        <f t="shared" si="619"/>
        <v>10017052.196459377</v>
      </c>
      <c r="T852" s="15">
        <f t="shared" si="630"/>
        <v>0</v>
      </c>
      <c r="U852" s="23">
        <f t="shared" si="647"/>
        <v>845275.79352652852</v>
      </c>
      <c r="V852" s="23">
        <f t="shared" si="648"/>
        <v>76843.253956957138</v>
      </c>
      <c r="W852" s="23">
        <f t="shared" si="661"/>
        <v>0</v>
      </c>
      <c r="X852" s="23">
        <f t="shared" si="649"/>
        <v>28392746.71030426</v>
      </c>
      <c r="Y852" s="23">
        <f t="shared" si="631"/>
        <v>13825559.361691331</v>
      </c>
      <c r="Z852" s="3">
        <f t="shared" si="632"/>
        <v>0</v>
      </c>
      <c r="AA852" s="23">
        <f t="shared" si="633"/>
        <v>58135040.048597597</v>
      </c>
      <c r="AB852" s="26">
        <f t="shared" si="650"/>
        <v>70086276.274228618</v>
      </c>
      <c r="AC852" s="23">
        <f t="shared" si="651"/>
        <v>74889487.274228647</v>
      </c>
      <c r="AD852" s="23">
        <f t="shared" si="657"/>
        <v>4803211</v>
      </c>
      <c r="AE852" s="24">
        <f t="shared" si="618"/>
        <v>70086276.274228647</v>
      </c>
      <c r="AF852" s="3">
        <f t="shared" si="652"/>
        <v>0</v>
      </c>
      <c r="AG852" s="2">
        <f t="shared" si="634"/>
        <v>0</v>
      </c>
      <c r="AH852" s="2">
        <f t="shared" si="635"/>
        <v>91.30422807857768</v>
      </c>
      <c r="AI852" s="23">
        <f t="shared" si="658"/>
        <v>9346586032.3546371</v>
      </c>
      <c r="AJ852" s="23">
        <f t="shared" si="636"/>
        <v>6219.922423797766</v>
      </c>
      <c r="AK852" s="23">
        <f t="shared" si="637"/>
        <v>0</v>
      </c>
      <c r="AL852" s="23">
        <f t="shared" si="662"/>
        <v>-613640.38856124878</v>
      </c>
      <c r="AM852" s="23">
        <f t="shared" si="663"/>
        <v>-572519341.94401276</v>
      </c>
      <c r="AN852" s="16">
        <f t="shared" si="653"/>
        <v>0</v>
      </c>
      <c r="AO852" s="23">
        <f t="shared" si="654"/>
        <v>73740.98287147739</v>
      </c>
      <c r="AP852" s="22">
        <f t="shared" si="655"/>
        <v>16597855.887249738</v>
      </c>
      <c r="AQ852" s="30">
        <f t="shared" si="638"/>
        <v>542457750.65929556</v>
      </c>
      <c r="AR852" s="28">
        <f t="shared" si="639"/>
        <v>134764789.72102913</v>
      </c>
      <c r="AS852" s="25">
        <f t="shared" si="640"/>
        <v>200337590.02425668</v>
      </c>
      <c r="AT852" s="32">
        <f t="shared" si="641"/>
        <v>0</v>
      </c>
      <c r="AU852" s="23">
        <f t="shared" si="642"/>
        <v>0</v>
      </c>
      <c r="AV852" s="22">
        <f t="shared" si="643"/>
        <v>36081445.597347468</v>
      </c>
      <c r="AW852" s="31">
        <f t="shared" si="656"/>
        <v>507986307.58739555</v>
      </c>
    </row>
    <row r="853" spans="1:53" s="21" customFormat="1" x14ac:dyDescent="0.25">
      <c r="A853">
        <f t="shared" si="617"/>
        <v>408</v>
      </c>
      <c r="B853" t="s">
        <v>8</v>
      </c>
      <c r="C853" s="27">
        <f t="shared" si="621"/>
        <v>0</v>
      </c>
      <c r="D853" s="27">
        <f t="shared" si="644"/>
        <v>0</v>
      </c>
      <c r="E853" s="27" t="b">
        <f t="shared" si="620"/>
        <v>1</v>
      </c>
      <c r="F853" s="29">
        <f t="shared" si="622"/>
        <v>0</v>
      </c>
      <c r="G853" s="27">
        <f t="shared" si="645"/>
        <v>0</v>
      </c>
      <c r="H853" s="22">
        <f t="shared" si="623"/>
        <v>15997933385.300951</v>
      </c>
      <c r="I853" s="23">
        <f t="shared" si="624"/>
        <v>132580106.5049091</v>
      </c>
      <c r="J853" s="23">
        <f t="shared" si="625"/>
        <v>1086</v>
      </c>
      <c r="K853" s="19">
        <f t="shared" si="646"/>
        <v>225.0831931027827</v>
      </c>
      <c r="L853" s="16">
        <f t="shared" si="626"/>
        <v>110.34921429568071</v>
      </c>
      <c r="M853" s="23">
        <f>M852-IF($B853="B",(Percent_Rent_In_Elsies*2.49%/12 * H852)/K852,0)+IF($B853="D",N853,0)+IF(B853="D",AK852)+IF(B853="C",F852*90%)-(Y853-Y852)-IF($B853="A",Q852/K852) + IF($B853="A",Q852/K852)</f>
        <v>-31262929.876719523</v>
      </c>
      <c r="N853" s="23">
        <f t="shared" si="627"/>
        <v>0</v>
      </c>
      <c r="O853" s="22">
        <f t="shared" si="628"/>
        <v>0</v>
      </c>
      <c r="P853" s="22">
        <f t="shared" si="659"/>
        <v>0</v>
      </c>
      <c r="Q853" s="22">
        <f t="shared" si="660"/>
        <v>0</v>
      </c>
      <c r="R853" s="22">
        <f t="shared" si="629"/>
        <v>126785430.04830289</v>
      </c>
      <c r="S853" s="16">
        <f t="shared" si="619"/>
        <v>10017052.196459377</v>
      </c>
      <c r="T853" s="15">
        <f t="shared" si="630"/>
        <v>0</v>
      </c>
      <c r="U853" s="23">
        <f t="shared" si="647"/>
        <v>919016.7763980059</v>
      </c>
      <c r="V853" s="23">
        <f t="shared" si="648"/>
        <v>76843.253956957138</v>
      </c>
      <c r="W853" s="23">
        <f t="shared" si="661"/>
        <v>0</v>
      </c>
      <c r="X853" s="23">
        <f t="shared" si="649"/>
        <v>28392746.71030426</v>
      </c>
      <c r="Y853" s="23">
        <f t="shared" si="631"/>
        <v>13825559.361691331</v>
      </c>
      <c r="Z853" s="3">
        <f t="shared" si="632"/>
        <v>0</v>
      </c>
      <c r="AA853" s="23">
        <f t="shared" si="633"/>
        <v>58135040.048597597</v>
      </c>
      <c r="AB853" s="26">
        <f t="shared" si="650"/>
        <v>70086276.274228632</v>
      </c>
      <c r="AC853" s="23">
        <f t="shared" si="651"/>
        <v>74889487.274228647</v>
      </c>
      <c r="AD853" s="23">
        <f t="shared" si="657"/>
        <v>4803211</v>
      </c>
      <c r="AE853" s="24">
        <f t="shared" si="618"/>
        <v>70086276.274228647</v>
      </c>
      <c r="AF853" s="3">
        <f t="shared" si="652"/>
        <v>1E-4</v>
      </c>
      <c r="AG853" s="2">
        <f t="shared" si="634"/>
        <v>0</v>
      </c>
      <c r="AH853" s="2">
        <f t="shared" si="635"/>
        <v>91.30422807857768</v>
      </c>
      <c r="AI853" s="23">
        <f t="shared" si="658"/>
        <v>9346586032.3546371</v>
      </c>
      <c r="AJ853" s="23">
        <f t="shared" si="636"/>
        <v>6219.922423797766</v>
      </c>
      <c r="AK853" s="23">
        <f t="shared" si="637"/>
        <v>62029.561679032871</v>
      </c>
      <c r="AL853" s="23">
        <f t="shared" si="662"/>
        <v>0</v>
      </c>
      <c r="AM853" s="23">
        <f t="shared" si="663"/>
        <v>0</v>
      </c>
      <c r="AN853" s="16">
        <f t="shared" si="653"/>
        <v>0</v>
      </c>
      <c r="AO853" s="23">
        <f t="shared" si="654"/>
        <v>0</v>
      </c>
      <c r="AP853" s="22">
        <f t="shared" si="655"/>
        <v>0</v>
      </c>
      <c r="AQ853" s="30">
        <f t="shared" si="638"/>
        <v>542457750.65929556</v>
      </c>
      <c r="AR853" s="28">
        <f t="shared" si="639"/>
        <v>134764789.72102913</v>
      </c>
      <c r="AS853" s="25">
        <f t="shared" si="640"/>
        <v>200337590.02425668</v>
      </c>
      <c r="AT853" s="32">
        <f t="shared" si="641"/>
        <v>0</v>
      </c>
      <c r="AU853" s="23">
        <f t="shared" si="642"/>
        <v>0</v>
      </c>
      <c r="AV853" s="22">
        <f t="shared" si="643"/>
        <v>36081445.597347468</v>
      </c>
      <c r="AW853" s="31">
        <f t="shared" si="656"/>
        <v>507986307.58739555</v>
      </c>
      <c r="AX853"/>
      <c r="AY853"/>
      <c r="AZ853"/>
      <c r="BA853"/>
    </row>
    <row r="854" spans="1:53" s="21" customFormat="1" x14ac:dyDescent="0.25">
      <c r="A854" s="21">
        <f t="shared" si="617"/>
        <v>408</v>
      </c>
      <c r="B854" s="21" t="s">
        <v>9</v>
      </c>
      <c r="C854" s="27">
        <f t="shared" si="621"/>
        <v>0</v>
      </c>
      <c r="D854" s="27">
        <f t="shared" si="644"/>
        <v>0</v>
      </c>
      <c r="E854" s="27" t="b">
        <f t="shared" si="620"/>
        <v>1</v>
      </c>
      <c r="F854" s="29">
        <f t="shared" si="622"/>
        <v>0</v>
      </c>
      <c r="G854" s="27">
        <f t="shared" si="645"/>
        <v>0</v>
      </c>
      <c r="H854" s="22">
        <f t="shared" si="623"/>
        <v>15997933385.300951</v>
      </c>
      <c r="I854" s="23">
        <f t="shared" si="624"/>
        <v>132580106.5049091</v>
      </c>
      <c r="J854" s="23">
        <f t="shared" si="625"/>
        <v>1086</v>
      </c>
      <c r="K854" s="19">
        <f t="shared" si="646"/>
        <v>225.0831931027827</v>
      </c>
      <c r="L854" s="16">
        <f t="shared" si="626"/>
        <v>110.34921429568071</v>
      </c>
      <c r="M854" s="23">
        <f>M853-IF($B854="B",(Percent_Rent_In_Elsies*2.49%/12 * H853)/K853,0)+IF($B854="D",N854,0)+IF(B854="D",AK853)+IF(B854="C",F853*90%)-(Y854-Y853)-IF($B854="A",Q853/K853) + IF($B854="A",Q853/K853)</f>
        <v>-31200900.315040492</v>
      </c>
      <c r="N854" s="23">
        <f t="shared" si="627"/>
        <v>0</v>
      </c>
      <c r="O854" s="22">
        <f t="shared" si="628"/>
        <v>6988883.5613344777</v>
      </c>
      <c r="P854" s="22">
        <f t="shared" si="659"/>
        <v>0</v>
      </c>
      <c r="Q854" s="22">
        <f t="shared" si="660"/>
        <v>0</v>
      </c>
      <c r="R854" s="22">
        <f t="shared" si="629"/>
        <v>126785430.04830289</v>
      </c>
      <c r="S854" s="16">
        <f t="shared" si="619"/>
        <v>0</v>
      </c>
      <c r="T854" s="15">
        <f t="shared" si="630"/>
        <v>3028168.6351248994</v>
      </c>
      <c r="U854" s="23">
        <f t="shared" si="647"/>
        <v>919016.7763980059</v>
      </c>
      <c r="V854" s="23">
        <f t="shared" si="648"/>
        <v>0</v>
      </c>
      <c r="W854" s="23">
        <f t="shared" si="661"/>
        <v>76843.253956957138</v>
      </c>
      <c r="X854" s="23">
        <f t="shared" si="649"/>
        <v>28392746.71030426</v>
      </c>
      <c r="Y854" s="23">
        <f t="shared" si="631"/>
        <v>13825559.361691331</v>
      </c>
      <c r="Z854" s="3">
        <f t="shared" si="632"/>
        <v>0</v>
      </c>
      <c r="AA854" s="23">
        <f t="shared" si="633"/>
        <v>58073010.486918561</v>
      </c>
      <c r="AB854" s="26">
        <f t="shared" si="650"/>
        <v>70086276.274228632</v>
      </c>
      <c r="AC854" s="23">
        <f t="shared" si="651"/>
        <v>74889487.274228647</v>
      </c>
      <c r="AD854" s="23">
        <f t="shared" si="657"/>
        <v>4803211</v>
      </c>
      <c r="AE854" s="24">
        <f t="shared" si="618"/>
        <v>70086276.274228647</v>
      </c>
      <c r="AF854" s="3">
        <f t="shared" si="652"/>
        <v>0</v>
      </c>
      <c r="AG854" s="2">
        <f t="shared" si="634"/>
        <v>0</v>
      </c>
      <c r="AH854" s="2">
        <f t="shared" si="635"/>
        <v>91.30422807857768</v>
      </c>
      <c r="AI854" s="23">
        <f t="shared" si="658"/>
        <v>9336613309.6335773</v>
      </c>
      <c r="AJ854" s="23">
        <f t="shared" si="636"/>
        <v>6219.922423797766</v>
      </c>
      <c r="AK854" s="23">
        <f t="shared" si="637"/>
        <v>0</v>
      </c>
      <c r="AL854" s="23">
        <f t="shared" si="662"/>
        <v>0</v>
      </c>
      <c r="AM854" s="23">
        <f t="shared" si="663"/>
        <v>0</v>
      </c>
      <c r="AN854" s="16">
        <f t="shared" si="653"/>
        <v>0</v>
      </c>
      <c r="AO854" s="23">
        <f t="shared" si="654"/>
        <v>0</v>
      </c>
      <c r="AP854" s="22">
        <f t="shared" si="655"/>
        <v>0</v>
      </c>
      <c r="AQ854" s="30">
        <f t="shared" si="638"/>
        <v>542457750.65929556</v>
      </c>
      <c r="AR854" s="28">
        <f t="shared" si="639"/>
        <v>134764789.72102913</v>
      </c>
      <c r="AS854" s="25">
        <f t="shared" si="640"/>
        <v>200337590.02425668</v>
      </c>
      <c r="AT854" s="32">
        <f t="shared" si="641"/>
        <v>0</v>
      </c>
      <c r="AU854" s="23">
        <f t="shared" si="642"/>
        <v>0</v>
      </c>
      <c r="AV854" s="22">
        <f t="shared" si="643"/>
        <v>36081445.597347468</v>
      </c>
      <c r="AW854" s="31">
        <f t="shared" si="656"/>
        <v>507986307.58739555</v>
      </c>
    </row>
    <row r="855" spans="1:53" x14ac:dyDescent="0.25">
      <c r="A855" s="21">
        <f t="shared" si="617"/>
        <v>408</v>
      </c>
      <c r="B855" s="21" t="s">
        <v>28</v>
      </c>
      <c r="C855" s="27">
        <f t="shared" si="621"/>
        <v>0</v>
      </c>
      <c r="D855" s="27">
        <f t="shared" si="644"/>
        <v>0</v>
      </c>
      <c r="E855" s="27" t="b">
        <f t="shared" si="620"/>
        <v>1</v>
      </c>
      <c r="F855" s="29">
        <f t="shared" si="622"/>
        <v>0</v>
      </c>
      <c r="G855" s="27">
        <f t="shared" si="645"/>
        <v>0</v>
      </c>
      <c r="H855" s="22">
        <f t="shared" si="623"/>
        <v>15997933385.300951</v>
      </c>
      <c r="I855" s="23">
        <f t="shared" si="624"/>
        <v>132580106.5049091</v>
      </c>
      <c r="J855" s="23">
        <f t="shared" si="625"/>
        <v>1086</v>
      </c>
      <c r="K855" s="19">
        <f t="shared" si="646"/>
        <v>225.0831931027827</v>
      </c>
      <c r="L855" s="16">
        <f t="shared" si="626"/>
        <v>110.34921429568071</v>
      </c>
      <c r="M855" s="23">
        <f>M854-IF($B855="B",(Percent_Rent_In_Elsies*2.49%/12 * H854)/K854,0)+IF($B855="D",N855,0)+IF(B855="D",AK854)+IF(B855="C",F854*90%)-(Y855-Y854)-IF($B855="A",Q854/K854) + IF($B855="A",Q854/K854)</f>
        <v>-31200900.315040492</v>
      </c>
      <c r="N855" s="23">
        <f t="shared" si="627"/>
        <v>0</v>
      </c>
      <c r="O855" s="22">
        <f t="shared" si="628"/>
        <v>0</v>
      </c>
      <c r="P855" s="22">
        <f t="shared" si="659"/>
        <v>6988883.5613344777</v>
      </c>
      <c r="Q855" s="22">
        <f t="shared" si="660"/>
        <v>0</v>
      </c>
      <c r="R855" s="22">
        <f t="shared" si="629"/>
        <v>126785430.04830289</v>
      </c>
      <c r="S855" s="16">
        <f t="shared" si="619"/>
        <v>0</v>
      </c>
      <c r="T855" s="15">
        <f t="shared" si="630"/>
        <v>0</v>
      </c>
      <c r="U855" s="23">
        <f t="shared" si="647"/>
        <v>919016.7763980059</v>
      </c>
      <c r="V855" s="23">
        <f t="shared" si="648"/>
        <v>0</v>
      </c>
      <c r="W855" s="23">
        <f t="shared" si="661"/>
        <v>0</v>
      </c>
      <c r="X855" s="23">
        <f t="shared" si="649"/>
        <v>28392746.71030426</v>
      </c>
      <c r="Y855" s="23">
        <f t="shared" si="631"/>
        <v>13825559.361691331</v>
      </c>
      <c r="Z855" s="3">
        <f t="shared" si="632"/>
        <v>3842.1626978478575</v>
      </c>
      <c r="AA855" s="23">
        <f t="shared" si="633"/>
        <v>58130642.927386276</v>
      </c>
      <c r="AB855" s="26">
        <f t="shared" si="650"/>
        <v>70086276.274228603</v>
      </c>
      <c r="AC855" s="23">
        <f t="shared" si="651"/>
        <v>74889487.274228647</v>
      </c>
      <c r="AD855" s="23">
        <f t="shared" si="657"/>
        <v>4803211</v>
      </c>
      <c r="AE855" s="24">
        <f t="shared" si="618"/>
        <v>70086276.274228647</v>
      </c>
      <c r="AF855" s="3">
        <f t="shared" si="652"/>
        <v>0</v>
      </c>
      <c r="AG855" s="2">
        <f t="shared" si="634"/>
        <v>461059523.74174285</v>
      </c>
      <c r="AH855" s="2">
        <f t="shared" si="635"/>
        <v>91.30422807857768</v>
      </c>
      <c r="AI855" s="23">
        <f t="shared" si="658"/>
        <v>9345879090.866991</v>
      </c>
      <c r="AJ855" s="23">
        <f t="shared" si="636"/>
        <v>6219.922423797766</v>
      </c>
      <c r="AK855" s="23">
        <f t="shared" si="637"/>
        <v>0</v>
      </c>
      <c r="AL855" s="23">
        <f t="shared" si="662"/>
        <v>0</v>
      </c>
      <c r="AM855" s="23">
        <f t="shared" si="663"/>
        <v>0</v>
      </c>
      <c r="AN855" s="16">
        <f t="shared" si="653"/>
        <v>0</v>
      </c>
      <c r="AO855" s="23">
        <f t="shared" si="654"/>
        <v>0</v>
      </c>
      <c r="AP855" s="22">
        <f t="shared" si="655"/>
        <v>0</v>
      </c>
      <c r="AQ855" s="30">
        <f t="shared" si="638"/>
        <v>542457750.65929556</v>
      </c>
      <c r="AR855" s="28">
        <f t="shared" si="639"/>
        <v>134764789.72102913</v>
      </c>
      <c r="AS855" s="25">
        <f t="shared" si="640"/>
        <v>200337590.02425668</v>
      </c>
      <c r="AT855" s="32">
        <f t="shared" si="641"/>
        <v>7684.3253956957151</v>
      </c>
      <c r="AU855" s="23">
        <f t="shared" si="642"/>
        <v>7684.3253956957151</v>
      </c>
      <c r="AV855" s="22">
        <f t="shared" si="643"/>
        <v>39109614.232472368</v>
      </c>
      <c r="AW855" s="31">
        <f t="shared" si="656"/>
        <v>507986307.58739555</v>
      </c>
      <c r="AX855" s="21"/>
      <c r="AY855" s="21"/>
      <c r="AZ855" s="21"/>
      <c r="BA855" s="21"/>
    </row>
    <row r="856" spans="1:53" x14ac:dyDescent="0.25">
      <c r="A856">
        <f t="shared" si="617"/>
        <v>409</v>
      </c>
      <c r="B856" t="s">
        <v>6</v>
      </c>
      <c r="C856" s="27">
        <f t="shared" si="621"/>
        <v>0</v>
      </c>
      <c r="D856" s="27">
        <f t="shared" si="644"/>
        <v>0</v>
      </c>
      <c r="E856" s="27" t="b">
        <f t="shared" si="620"/>
        <v>1</v>
      </c>
      <c r="F856" s="29">
        <f t="shared" si="622"/>
        <v>0</v>
      </c>
      <c r="G856" s="27">
        <f t="shared" si="645"/>
        <v>0</v>
      </c>
      <c r="H856" s="22">
        <f t="shared" si="623"/>
        <v>16024596607.609787</v>
      </c>
      <c r="I856" s="23">
        <f t="shared" si="624"/>
        <v>132580106.5049091</v>
      </c>
      <c r="J856" s="23">
        <f t="shared" si="625"/>
        <v>1086</v>
      </c>
      <c r="K856" s="19">
        <f t="shared" si="646"/>
        <v>225.0831931027827</v>
      </c>
      <c r="L856" s="16">
        <f t="shared" si="626"/>
        <v>110.53312965284019</v>
      </c>
      <c r="M856" s="23">
        <f>M855-IF($B856="B",(Percent_Rent_In_Elsies*2.49%/12 * H855)/K855,0)+IF($B856="D",N856,0)+IF(B856="D",AK855)+IF(B856="C",F855*90%)-(Y856-Y855)-IF($B856="A",Q855/K855) + IF($B856="A",Q855/K855)</f>
        <v>-31200900.315040492</v>
      </c>
      <c r="N856" s="23">
        <f t="shared" si="627"/>
        <v>0</v>
      </c>
      <c r="O856" s="22">
        <f t="shared" si="628"/>
        <v>0</v>
      </c>
      <c r="P856" s="22">
        <f t="shared" si="659"/>
        <v>0</v>
      </c>
      <c r="Q856" s="22">
        <f t="shared" si="660"/>
        <v>0</v>
      </c>
      <c r="R856" s="22">
        <f t="shared" si="629"/>
        <v>126785430.04830289</v>
      </c>
      <c r="S856" s="16">
        <f t="shared" si="619"/>
        <v>0</v>
      </c>
      <c r="T856" s="15">
        <f t="shared" si="630"/>
        <v>0</v>
      </c>
      <c r="U856" s="23">
        <f t="shared" si="647"/>
        <v>919016.7763980059</v>
      </c>
      <c r="V856" s="23">
        <f t="shared" si="648"/>
        <v>0</v>
      </c>
      <c r="W856" s="23">
        <f t="shared" si="661"/>
        <v>0</v>
      </c>
      <c r="X856" s="23">
        <f t="shared" si="649"/>
        <v>28411957.5237935</v>
      </c>
      <c r="Y856" s="23">
        <f t="shared" si="631"/>
        <v>13825559.361691331</v>
      </c>
      <c r="Z856" s="3">
        <f t="shared" si="632"/>
        <v>0</v>
      </c>
      <c r="AA856" s="23">
        <f t="shared" si="633"/>
        <v>58130642.927386276</v>
      </c>
      <c r="AB856" s="26">
        <f t="shared" si="650"/>
        <v>70086276.274228632</v>
      </c>
      <c r="AC856" s="23">
        <f t="shared" si="651"/>
        <v>74889487.274228647</v>
      </c>
      <c r="AD856" s="23">
        <f t="shared" si="657"/>
        <v>4803211</v>
      </c>
      <c r="AE856" s="24">
        <f t="shared" si="618"/>
        <v>70086276.274228647</v>
      </c>
      <c r="AF856" s="3">
        <f t="shared" si="652"/>
        <v>0</v>
      </c>
      <c r="AG856" s="2">
        <f t="shared" si="634"/>
        <v>0</v>
      </c>
      <c r="AH856" s="2">
        <f t="shared" si="635"/>
        <v>91.456401792041987</v>
      </c>
      <c r="AI856" s="23">
        <f t="shared" si="658"/>
        <v>9345879090.866991</v>
      </c>
      <c r="AJ856" s="23">
        <f t="shared" si="636"/>
        <v>6219.922423797766</v>
      </c>
      <c r="AK856" s="23">
        <f t="shared" si="637"/>
        <v>0</v>
      </c>
      <c r="AL856" s="23">
        <f t="shared" si="662"/>
        <v>0</v>
      </c>
      <c r="AM856" s="23">
        <f t="shared" si="663"/>
        <v>0</v>
      </c>
      <c r="AN856" s="16">
        <f t="shared" si="653"/>
        <v>0</v>
      </c>
      <c r="AO856" s="23">
        <f t="shared" si="654"/>
        <v>0</v>
      </c>
      <c r="AP856" s="22">
        <f t="shared" si="655"/>
        <v>0</v>
      </c>
      <c r="AQ856" s="30">
        <f t="shared" si="638"/>
        <v>542457750.65929556</v>
      </c>
      <c r="AR856" s="28">
        <f t="shared" si="639"/>
        <v>134764789.72102913</v>
      </c>
      <c r="AS856" s="25">
        <f t="shared" si="640"/>
        <v>200337590.02425668</v>
      </c>
      <c r="AT856" s="32">
        <f t="shared" si="641"/>
        <v>0</v>
      </c>
      <c r="AU856" s="23">
        <f t="shared" si="642"/>
        <v>0</v>
      </c>
      <c r="AV856" s="22">
        <f t="shared" si="643"/>
        <v>39109614.232472368</v>
      </c>
      <c r="AW856" s="31">
        <f t="shared" si="656"/>
        <v>500997424.02606106</v>
      </c>
    </row>
    <row r="857" spans="1:53" x14ac:dyDescent="0.25">
      <c r="A857">
        <f t="shared" si="617"/>
        <v>409</v>
      </c>
      <c r="B857" t="s">
        <v>7</v>
      </c>
      <c r="C857" s="27">
        <f t="shared" si="621"/>
        <v>0</v>
      </c>
      <c r="D857" s="27">
        <f t="shared" si="644"/>
        <v>0</v>
      </c>
      <c r="E857" s="27" t="b">
        <f t="shared" si="620"/>
        <v>1</v>
      </c>
      <c r="F857" s="29">
        <f t="shared" si="622"/>
        <v>0</v>
      </c>
      <c r="G857" s="27">
        <f t="shared" si="645"/>
        <v>0</v>
      </c>
      <c r="H857" s="22">
        <f t="shared" si="623"/>
        <v>16024596607.609787</v>
      </c>
      <c r="I857" s="23">
        <f t="shared" si="624"/>
        <v>132580106.5049091</v>
      </c>
      <c r="J857" s="23">
        <f t="shared" si="625"/>
        <v>1086</v>
      </c>
      <c r="K857" s="19">
        <f t="shared" si="646"/>
        <v>225.0831931027827</v>
      </c>
      <c r="L857" s="16">
        <f t="shared" si="626"/>
        <v>110.53312965284019</v>
      </c>
      <c r="M857" s="23">
        <f>M856-IF($B857="B",(Percent_Rent_In_Elsies*2.49%/12 * H856)/K856,0)+IF($B857="D",N857,0)+IF(B857="D",AK856)+IF(B857="C",F856*90%)-(Y857-Y856)-IF($B857="A",Q856/K856) + IF($B857="A",Q856/K856)</f>
        <v>-31274764.199550088</v>
      </c>
      <c r="N857" s="23">
        <f t="shared" si="627"/>
        <v>0</v>
      </c>
      <c r="O857" s="22">
        <f t="shared" si="628"/>
        <v>0</v>
      </c>
      <c r="P857" s="22">
        <f t="shared" si="659"/>
        <v>0</v>
      </c>
      <c r="Q857" s="22">
        <f t="shared" si="660"/>
        <v>0</v>
      </c>
      <c r="R857" s="22">
        <f t="shared" si="629"/>
        <v>116219977.54427765</v>
      </c>
      <c r="S857" s="16">
        <f t="shared" si="619"/>
        <v>10565452.504025241</v>
      </c>
      <c r="T857" s="15">
        <f t="shared" si="630"/>
        <v>0</v>
      </c>
      <c r="U857" s="23">
        <f t="shared" si="647"/>
        <v>842432.0450315054</v>
      </c>
      <c r="V857" s="23">
        <f t="shared" si="648"/>
        <v>76584.731366500491</v>
      </c>
      <c r="W857" s="23">
        <f t="shared" si="661"/>
        <v>0</v>
      </c>
      <c r="X857" s="23">
        <f t="shared" si="649"/>
        <v>28411957.5237935</v>
      </c>
      <c r="Y857" s="23">
        <f t="shared" si="631"/>
        <v>13825559.361691331</v>
      </c>
      <c r="Z857" s="3">
        <f t="shared" si="632"/>
        <v>0</v>
      </c>
      <c r="AA857" s="23">
        <f t="shared" si="633"/>
        <v>58130642.927386276</v>
      </c>
      <c r="AB857" s="26">
        <f t="shared" si="650"/>
        <v>70086276.274228618</v>
      </c>
      <c r="AC857" s="23">
        <f t="shared" si="651"/>
        <v>74889487.274228647</v>
      </c>
      <c r="AD857" s="23">
        <f t="shared" si="657"/>
        <v>4803211</v>
      </c>
      <c r="AE857" s="24">
        <f t="shared" si="618"/>
        <v>70086276.274228647</v>
      </c>
      <c r="AF857" s="3">
        <f t="shared" si="652"/>
        <v>0</v>
      </c>
      <c r="AG857" s="2">
        <f t="shared" si="634"/>
        <v>0</v>
      </c>
      <c r="AH857" s="2">
        <f t="shared" si="635"/>
        <v>91.456401792041987</v>
      </c>
      <c r="AI857" s="23">
        <f t="shared" si="658"/>
        <v>9345879090.866991</v>
      </c>
      <c r="AJ857" s="23">
        <f t="shared" si="636"/>
        <v>6219.922423797766</v>
      </c>
      <c r="AK857" s="23">
        <f t="shared" si="637"/>
        <v>0</v>
      </c>
      <c r="AL857" s="23">
        <f t="shared" si="662"/>
        <v>-706941.48764610291</v>
      </c>
      <c r="AM857" s="23">
        <f t="shared" si="663"/>
        <v>-659568181.69844198</v>
      </c>
      <c r="AN857" s="16">
        <f t="shared" si="653"/>
        <v>0</v>
      </c>
      <c r="AO857" s="23">
        <f t="shared" si="654"/>
        <v>73863.884509596523</v>
      </c>
      <c r="AP857" s="22">
        <f t="shared" si="655"/>
        <v>16625518.980395155</v>
      </c>
      <c r="AQ857" s="30">
        <f t="shared" si="638"/>
        <v>575567471.70875251</v>
      </c>
      <c r="AR857" s="28">
        <f t="shared" si="639"/>
        <v>151248991.79009092</v>
      </c>
      <c r="AS857" s="25">
        <f t="shared" si="640"/>
        <v>200337590.02425668</v>
      </c>
      <c r="AT857" s="32">
        <f t="shared" si="641"/>
        <v>0</v>
      </c>
      <c r="AU857" s="23">
        <f t="shared" si="642"/>
        <v>0</v>
      </c>
      <c r="AV857" s="22">
        <f t="shared" si="643"/>
        <v>39109614.232472368</v>
      </c>
      <c r="AW857" s="31">
        <f t="shared" si="656"/>
        <v>534107145.07551801</v>
      </c>
    </row>
    <row r="858" spans="1:53" s="21" customFormat="1" x14ac:dyDescent="0.25">
      <c r="A858">
        <f t="shared" ref="A858:A921" si="664">A853+1</f>
        <v>409</v>
      </c>
      <c r="B858" t="s">
        <v>8</v>
      </c>
      <c r="C858" s="27">
        <f t="shared" si="621"/>
        <v>0</v>
      </c>
      <c r="D858" s="27">
        <f t="shared" si="644"/>
        <v>0</v>
      </c>
      <c r="E858" s="27" t="b">
        <f t="shared" si="620"/>
        <v>1</v>
      </c>
      <c r="F858" s="29">
        <f t="shared" si="622"/>
        <v>0</v>
      </c>
      <c r="G858" s="27">
        <f t="shared" si="645"/>
        <v>0</v>
      </c>
      <c r="H858" s="22">
        <f t="shared" si="623"/>
        <v>16024596607.609787</v>
      </c>
      <c r="I858" s="23">
        <f t="shared" si="624"/>
        <v>132580106.5049091</v>
      </c>
      <c r="J858" s="23">
        <f t="shared" si="625"/>
        <v>1086</v>
      </c>
      <c r="K858" s="19">
        <f t="shared" si="646"/>
        <v>225.0831931027827</v>
      </c>
      <c r="L858" s="16">
        <f t="shared" si="626"/>
        <v>110.53312965284019</v>
      </c>
      <c r="M858" s="23">
        <f>M857-IF($B858="B",(Percent_Rent_In_Elsies*2.49%/12 * H857)/K857,0)+IF($B858="D",N858,0)+IF(B858="D",AK857)+IF(B858="C",F857*90%)-(Y858-Y857)-IF($B858="A",Q857/K857) + IF($B858="A",Q857/K857)</f>
        <v>-31274764.199550088</v>
      </c>
      <c r="N858" s="23">
        <f t="shared" si="627"/>
        <v>0</v>
      </c>
      <c r="O858" s="22">
        <f t="shared" si="628"/>
        <v>0</v>
      </c>
      <c r="P858" s="22">
        <f t="shared" si="659"/>
        <v>0</v>
      </c>
      <c r="Q858" s="22">
        <f t="shared" si="660"/>
        <v>0</v>
      </c>
      <c r="R858" s="22">
        <f t="shared" si="629"/>
        <v>132845496.52467281</v>
      </c>
      <c r="S858" s="16">
        <f t="shared" si="619"/>
        <v>10565452.504025241</v>
      </c>
      <c r="T858" s="15">
        <f t="shared" si="630"/>
        <v>0</v>
      </c>
      <c r="U858" s="23">
        <f t="shared" si="647"/>
        <v>916295.92954110191</v>
      </c>
      <c r="V858" s="23">
        <f t="shared" si="648"/>
        <v>76584.731366500491</v>
      </c>
      <c r="W858" s="23">
        <f t="shared" si="661"/>
        <v>0</v>
      </c>
      <c r="X858" s="23">
        <f t="shared" si="649"/>
        <v>28411957.5237935</v>
      </c>
      <c r="Y858" s="23">
        <f t="shared" si="631"/>
        <v>13825559.361691331</v>
      </c>
      <c r="Z858" s="3">
        <f t="shared" si="632"/>
        <v>0</v>
      </c>
      <c r="AA858" s="23">
        <f t="shared" si="633"/>
        <v>58130642.927386276</v>
      </c>
      <c r="AB858" s="26">
        <f t="shared" si="650"/>
        <v>70086276.274228618</v>
      </c>
      <c r="AC858" s="23">
        <f t="shared" si="651"/>
        <v>74889487.274228647</v>
      </c>
      <c r="AD858" s="23">
        <f t="shared" si="657"/>
        <v>4803211</v>
      </c>
      <c r="AE858" s="24">
        <f t="shared" si="618"/>
        <v>70086276.274228647</v>
      </c>
      <c r="AF858" s="3">
        <f t="shared" si="652"/>
        <v>1E-4</v>
      </c>
      <c r="AG858" s="2">
        <f t="shared" si="634"/>
        <v>0</v>
      </c>
      <c r="AH858" s="2">
        <f t="shared" si="635"/>
        <v>91.456401792041987</v>
      </c>
      <c r="AI858" s="23">
        <f t="shared" si="658"/>
        <v>9345879090.866991</v>
      </c>
      <c r="AJ858" s="23">
        <f t="shared" si="636"/>
        <v>6219.922423797766</v>
      </c>
      <c r="AK858" s="23">
        <f t="shared" si="637"/>
        <v>62111.962133506764</v>
      </c>
      <c r="AL858" s="23">
        <f t="shared" si="662"/>
        <v>0</v>
      </c>
      <c r="AM858" s="23">
        <f t="shared" si="663"/>
        <v>0</v>
      </c>
      <c r="AN858" s="16">
        <f t="shared" si="653"/>
        <v>0</v>
      </c>
      <c r="AO858" s="23">
        <f t="shared" si="654"/>
        <v>0</v>
      </c>
      <c r="AP858" s="22">
        <f t="shared" si="655"/>
        <v>0</v>
      </c>
      <c r="AQ858" s="30">
        <f t="shared" si="638"/>
        <v>575567471.70875251</v>
      </c>
      <c r="AR858" s="28">
        <f t="shared" si="639"/>
        <v>151248991.79009092</v>
      </c>
      <c r="AS858" s="25">
        <f t="shared" si="640"/>
        <v>200337590.02425668</v>
      </c>
      <c r="AT858" s="32">
        <f t="shared" si="641"/>
        <v>0</v>
      </c>
      <c r="AU858" s="23">
        <f t="shared" si="642"/>
        <v>0</v>
      </c>
      <c r="AV858" s="22">
        <f t="shared" si="643"/>
        <v>39109614.232472368</v>
      </c>
      <c r="AW858" s="31">
        <f t="shared" si="656"/>
        <v>534107145.07551801</v>
      </c>
      <c r="AX858"/>
      <c r="AY858"/>
      <c r="AZ858"/>
      <c r="BA858"/>
    </row>
    <row r="859" spans="1:53" s="21" customFormat="1" x14ac:dyDescent="0.25">
      <c r="A859">
        <f t="shared" si="664"/>
        <v>409</v>
      </c>
      <c r="B859" t="s">
        <v>9</v>
      </c>
      <c r="C859" s="27">
        <f t="shared" si="621"/>
        <v>0</v>
      </c>
      <c r="D859" s="27">
        <f t="shared" si="644"/>
        <v>0</v>
      </c>
      <c r="E859" s="27" t="b">
        <f t="shared" si="620"/>
        <v>1</v>
      </c>
      <c r="F859" s="29">
        <f t="shared" si="622"/>
        <v>0</v>
      </c>
      <c r="G859" s="27">
        <f t="shared" si="645"/>
        <v>0</v>
      </c>
      <c r="H859" s="22">
        <f t="shared" si="623"/>
        <v>16024596607.609787</v>
      </c>
      <c r="I859" s="23">
        <f t="shared" si="624"/>
        <v>132580106.5049091</v>
      </c>
      <c r="J859" s="23">
        <f t="shared" si="625"/>
        <v>1086</v>
      </c>
      <c r="K859" s="19">
        <f t="shared" si="646"/>
        <v>225.0831931027827</v>
      </c>
      <c r="L859" s="16">
        <f t="shared" si="626"/>
        <v>110.53312965284019</v>
      </c>
      <c r="M859" s="23">
        <f>M858-IF($B859="B",(Percent_Rent_In_Elsies*2.49%/12 * H858)/K858,0)+IF($B859="D",N859,0)+IF(B859="D",AK858)+IF(B859="C",F858*90%)-(Y859-Y858)-IF($B859="A",Q858/K858) + IF($B859="A",Q858/K858)</f>
        <v>-31212652.23741658</v>
      </c>
      <c r="N859" s="23">
        <f t="shared" si="627"/>
        <v>0</v>
      </c>
      <c r="O859" s="22">
        <f t="shared" si="628"/>
        <v>7372841.3334077187</v>
      </c>
      <c r="P859" s="22">
        <f t="shared" si="659"/>
        <v>0</v>
      </c>
      <c r="Q859" s="22">
        <f t="shared" si="660"/>
        <v>0</v>
      </c>
      <c r="R859" s="22">
        <f t="shared" si="629"/>
        <v>132845496.52467281</v>
      </c>
      <c r="S859" s="16">
        <f t="shared" si="619"/>
        <v>0</v>
      </c>
      <c r="T859" s="15">
        <f t="shared" si="630"/>
        <v>3192611.1706175227</v>
      </c>
      <c r="U859" s="23">
        <f t="shared" si="647"/>
        <v>916295.92954110191</v>
      </c>
      <c r="V859" s="23">
        <f t="shared" si="648"/>
        <v>0</v>
      </c>
      <c r="W859" s="23">
        <f t="shared" si="661"/>
        <v>76584.731366500491</v>
      </c>
      <c r="X859" s="23">
        <f t="shared" si="649"/>
        <v>28411957.5237935</v>
      </c>
      <c r="Y859" s="23">
        <f t="shared" si="631"/>
        <v>13825559.361691331</v>
      </c>
      <c r="Z859" s="3">
        <f t="shared" si="632"/>
        <v>0</v>
      </c>
      <c r="AA859" s="23">
        <f t="shared" si="633"/>
        <v>58068530.965252772</v>
      </c>
      <c r="AB859" s="26">
        <f t="shared" si="650"/>
        <v>70086276.274228618</v>
      </c>
      <c r="AC859" s="23">
        <f t="shared" si="651"/>
        <v>74889487.274228647</v>
      </c>
      <c r="AD859" s="23">
        <f t="shared" si="657"/>
        <v>4803211</v>
      </c>
      <c r="AE859" s="24">
        <f t="shared" si="618"/>
        <v>70086276.274228647</v>
      </c>
      <c r="AF859" s="3">
        <f t="shared" si="652"/>
        <v>0</v>
      </c>
      <c r="AG859" s="2">
        <f t="shared" si="634"/>
        <v>0</v>
      </c>
      <c r="AH859" s="2">
        <f t="shared" si="635"/>
        <v>91.456401792041987</v>
      </c>
      <c r="AI859" s="23">
        <f t="shared" si="658"/>
        <v>9335893120.3192139</v>
      </c>
      <c r="AJ859" s="23">
        <f t="shared" si="636"/>
        <v>6219.922423797766</v>
      </c>
      <c r="AK859" s="23">
        <f t="shared" si="637"/>
        <v>0</v>
      </c>
      <c r="AL859" s="23">
        <f t="shared" si="662"/>
        <v>0</v>
      </c>
      <c r="AM859" s="23">
        <f t="shared" si="663"/>
        <v>0</v>
      </c>
      <c r="AN859" s="16">
        <f t="shared" si="653"/>
        <v>0</v>
      </c>
      <c r="AO859" s="23">
        <f t="shared" si="654"/>
        <v>0</v>
      </c>
      <c r="AP859" s="22">
        <f t="shared" si="655"/>
        <v>0</v>
      </c>
      <c r="AQ859" s="30">
        <f t="shared" si="638"/>
        <v>575567471.70875251</v>
      </c>
      <c r="AR859" s="28">
        <f t="shared" si="639"/>
        <v>151248991.79009092</v>
      </c>
      <c r="AS859" s="25">
        <f t="shared" si="640"/>
        <v>200337590.02425668</v>
      </c>
      <c r="AT859" s="32">
        <f t="shared" si="641"/>
        <v>0</v>
      </c>
      <c r="AU859" s="23">
        <f t="shared" si="642"/>
        <v>0</v>
      </c>
      <c r="AV859" s="22">
        <f t="shared" si="643"/>
        <v>39109614.232472368</v>
      </c>
      <c r="AW859" s="31">
        <f t="shared" si="656"/>
        <v>534107145.07551801</v>
      </c>
      <c r="AX859"/>
      <c r="AY859"/>
      <c r="AZ859"/>
      <c r="BA859"/>
    </row>
    <row r="860" spans="1:53" x14ac:dyDescent="0.25">
      <c r="A860" s="21">
        <f t="shared" si="664"/>
        <v>409</v>
      </c>
      <c r="B860" s="21" t="s">
        <v>28</v>
      </c>
      <c r="C860" s="27">
        <f t="shared" si="621"/>
        <v>0</v>
      </c>
      <c r="D860" s="27">
        <f t="shared" si="644"/>
        <v>0</v>
      </c>
      <c r="E860" s="27" t="b">
        <f t="shared" si="620"/>
        <v>1</v>
      </c>
      <c r="F860" s="29">
        <f t="shared" si="622"/>
        <v>0</v>
      </c>
      <c r="G860" s="27">
        <f t="shared" si="645"/>
        <v>0</v>
      </c>
      <c r="H860" s="22">
        <f t="shared" si="623"/>
        <v>16024596607.609787</v>
      </c>
      <c r="I860" s="23">
        <f t="shared" si="624"/>
        <v>132580106.5049091</v>
      </c>
      <c r="J860" s="23">
        <f t="shared" si="625"/>
        <v>1086</v>
      </c>
      <c r="K860" s="19">
        <f t="shared" si="646"/>
        <v>225.0831931027827</v>
      </c>
      <c r="L860" s="16">
        <f t="shared" si="626"/>
        <v>110.53312965284019</v>
      </c>
      <c r="M860" s="23">
        <f>M859-IF($B860="B",(Percent_Rent_In_Elsies*2.49%/12 * H859)/K859,0)+IF($B860="D",N860,0)+IF(B860="D",AK859)+IF(B860="C",F859*90%)-(Y860-Y859)-IF($B860="A",Q859/K859) + IF($B860="A",Q859/K859)</f>
        <v>-31212652.23741658</v>
      </c>
      <c r="N860" s="23">
        <f t="shared" si="627"/>
        <v>0</v>
      </c>
      <c r="O860" s="22">
        <f t="shared" si="628"/>
        <v>0</v>
      </c>
      <c r="P860" s="22">
        <f t="shared" si="659"/>
        <v>7372841.3334077187</v>
      </c>
      <c r="Q860" s="22">
        <f t="shared" si="660"/>
        <v>0</v>
      </c>
      <c r="R860" s="22">
        <f t="shared" si="629"/>
        <v>132845496.52467281</v>
      </c>
      <c r="S860" s="16">
        <f t="shared" si="619"/>
        <v>0</v>
      </c>
      <c r="T860" s="15">
        <f t="shared" si="630"/>
        <v>0</v>
      </c>
      <c r="U860" s="23">
        <f t="shared" si="647"/>
        <v>916295.92954110191</v>
      </c>
      <c r="V860" s="23">
        <f t="shared" si="648"/>
        <v>0</v>
      </c>
      <c r="W860" s="23">
        <f t="shared" si="661"/>
        <v>0</v>
      </c>
      <c r="X860" s="23">
        <f t="shared" si="649"/>
        <v>28411957.5237935</v>
      </c>
      <c r="Y860" s="23">
        <f t="shared" si="631"/>
        <v>13825559.361691331</v>
      </c>
      <c r="Z860" s="3">
        <f t="shared" si="632"/>
        <v>3829.236568325025</v>
      </c>
      <c r="AA860" s="23">
        <f t="shared" si="633"/>
        <v>58125969.513777651</v>
      </c>
      <c r="AB860" s="26">
        <f t="shared" si="650"/>
        <v>70086276.274228618</v>
      </c>
      <c r="AC860" s="23">
        <f t="shared" si="651"/>
        <v>74889487.274228647</v>
      </c>
      <c r="AD860" s="23">
        <f t="shared" si="657"/>
        <v>4803211</v>
      </c>
      <c r="AE860" s="24">
        <f t="shared" si="618"/>
        <v>70086276.274228647</v>
      </c>
      <c r="AF860" s="3">
        <f t="shared" si="652"/>
        <v>0</v>
      </c>
      <c r="AG860" s="2">
        <f t="shared" si="634"/>
        <v>459508388.19900298</v>
      </c>
      <c r="AH860" s="2">
        <f t="shared" si="635"/>
        <v>91.456401792041987</v>
      </c>
      <c r="AI860" s="23">
        <f t="shared" si="658"/>
        <v>9345127728.8257618</v>
      </c>
      <c r="AJ860" s="23">
        <f t="shared" si="636"/>
        <v>6219.922423797766</v>
      </c>
      <c r="AK860" s="23">
        <f t="shared" si="637"/>
        <v>0</v>
      </c>
      <c r="AL860" s="23">
        <f t="shared" si="662"/>
        <v>0</v>
      </c>
      <c r="AM860" s="23">
        <f t="shared" si="663"/>
        <v>0</v>
      </c>
      <c r="AN860" s="16">
        <f t="shared" si="653"/>
        <v>0</v>
      </c>
      <c r="AO860" s="23">
        <f t="shared" si="654"/>
        <v>0</v>
      </c>
      <c r="AP860" s="22">
        <f t="shared" si="655"/>
        <v>0</v>
      </c>
      <c r="AQ860" s="30">
        <f t="shared" si="638"/>
        <v>575567471.70875251</v>
      </c>
      <c r="AR860" s="28">
        <f t="shared" si="639"/>
        <v>151248991.79009092</v>
      </c>
      <c r="AS860" s="25">
        <f t="shared" si="640"/>
        <v>200337590.02425668</v>
      </c>
      <c r="AT860" s="32">
        <f t="shared" si="641"/>
        <v>7658.47313665005</v>
      </c>
      <c r="AU860" s="23">
        <f t="shared" si="642"/>
        <v>7658.47313665005</v>
      </c>
      <c r="AV860" s="22">
        <f t="shared" si="643"/>
        <v>42302225.403089888</v>
      </c>
      <c r="AW860" s="31">
        <f t="shared" si="656"/>
        <v>534107145.07551801</v>
      </c>
    </row>
    <row r="861" spans="1:53" x14ac:dyDescent="0.25">
      <c r="A861">
        <f t="shared" si="664"/>
        <v>410</v>
      </c>
      <c r="B861" t="s">
        <v>6</v>
      </c>
      <c r="C861" s="27">
        <f t="shared" si="621"/>
        <v>0</v>
      </c>
      <c r="D861" s="27">
        <f t="shared" si="644"/>
        <v>0</v>
      </c>
      <c r="E861" s="27" t="b">
        <f t="shared" si="620"/>
        <v>1</v>
      </c>
      <c r="F861" s="29">
        <f t="shared" si="622"/>
        <v>0</v>
      </c>
      <c r="G861" s="27">
        <f t="shared" si="645"/>
        <v>0</v>
      </c>
      <c r="H861" s="22">
        <f t="shared" si="623"/>
        <v>16051304268.622471</v>
      </c>
      <c r="I861" s="23">
        <f t="shared" si="624"/>
        <v>132580106.5049091</v>
      </c>
      <c r="J861" s="23">
        <f t="shared" si="625"/>
        <v>1086</v>
      </c>
      <c r="K861" s="19">
        <f t="shared" si="646"/>
        <v>225.0831931027827</v>
      </c>
      <c r="L861" s="16">
        <f t="shared" si="626"/>
        <v>110.71735153559493</v>
      </c>
      <c r="M861" s="23">
        <f>M860-IF($B861="B",(Percent_Rent_In_Elsies*2.49%/12 * H860)/K860,0)+IF($B861="D",N861,0)+IF(B861="D",AK860)+IF(B861="C",F860*90%)-(Y861-Y860)-IF($B861="A",Q860/K860) + IF($B861="A",Q860/K860)</f>
        <v>-31212652.23741658</v>
      </c>
      <c r="N861" s="23">
        <f t="shared" si="627"/>
        <v>0</v>
      </c>
      <c r="O861" s="22">
        <f t="shared" si="628"/>
        <v>0</v>
      </c>
      <c r="P861" s="22">
        <f t="shared" si="659"/>
        <v>0</v>
      </c>
      <c r="Q861" s="22">
        <f t="shared" si="660"/>
        <v>0</v>
      </c>
      <c r="R861" s="22">
        <f t="shared" si="629"/>
        <v>132845496.52467281</v>
      </c>
      <c r="S861" s="16">
        <f t="shared" si="619"/>
        <v>0</v>
      </c>
      <c r="T861" s="15">
        <f t="shared" si="630"/>
        <v>0</v>
      </c>
      <c r="U861" s="23">
        <f t="shared" si="647"/>
        <v>916295.92954110191</v>
      </c>
      <c r="V861" s="23">
        <f t="shared" si="648"/>
        <v>0</v>
      </c>
      <c r="W861" s="23">
        <f t="shared" si="661"/>
        <v>0</v>
      </c>
      <c r="X861" s="23">
        <f t="shared" si="649"/>
        <v>28431103.706635121</v>
      </c>
      <c r="Y861" s="23">
        <f t="shared" si="631"/>
        <v>13825559.361691331</v>
      </c>
      <c r="Z861" s="3">
        <f t="shared" si="632"/>
        <v>0</v>
      </c>
      <c r="AA861" s="23">
        <f t="shared" si="633"/>
        <v>58125969.513777651</v>
      </c>
      <c r="AB861" s="26">
        <f t="shared" si="650"/>
        <v>70086276.274228618</v>
      </c>
      <c r="AC861" s="23">
        <f t="shared" si="651"/>
        <v>74889487.274228647</v>
      </c>
      <c r="AD861" s="23">
        <f t="shared" si="657"/>
        <v>4803211</v>
      </c>
      <c r="AE861" s="24">
        <f t="shared" si="618"/>
        <v>70086276.274228647</v>
      </c>
      <c r="AF861" s="3">
        <f t="shared" si="652"/>
        <v>0</v>
      </c>
      <c r="AG861" s="2">
        <f t="shared" si="634"/>
        <v>0</v>
      </c>
      <c r="AH861" s="2">
        <f t="shared" si="635"/>
        <v>91.608829128362075</v>
      </c>
      <c r="AI861" s="23">
        <f t="shared" si="658"/>
        <v>9345127728.8257618</v>
      </c>
      <c r="AJ861" s="23">
        <f t="shared" si="636"/>
        <v>6219.922423797766</v>
      </c>
      <c r="AK861" s="23">
        <f t="shared" si="637"/>
        <v>0</v>
      </c>
      <c r="AL861" s="23">
        <f t="shared" si="662"/>
        <v>0</v>
      </c>
      <c r="AM861" s="23">
        <f t="shared" si="663"/>
        <v>0</v>
      </c>
      <c r="AN861" s="16">
        <f t="shared" si="653"/>
        <v>0</v>
      </c>
      <c r="AO861" s="23">
        <f t="shared" si="654"/>
        <v>0</v>
      </c>
      <c r="AP861" s="22">
        <f t="shared" si="655"/>
        <v>0</v>
      </c>
      <c r="AQ861" s="30">
        <f t="shared" si="638"/>
        <v>575567471.70875251</v>
      </c>
      <c r="AR861" s="28">
        <f t="shared" si="639"/>
        <v>151248991.79009092</v>
      </c>
      <c r="AS861" s="25">
        <f t="shared" si="640"/>
        <v>200337590.02425668</v>
      </c>
      <c r="AT861" s="32">
        <f t="shared" si="641"/>
        <v>0</v>
      </c>
      <c r="AU861" s="23">
        <f t="shared" si="642"/>
        <v>0</v>
      </c>
      <c r="AV861" s="22">
        <f t="shared" si="643"/>
        <v>42302225.403089888</v>
      </c>
      <c r="AW861" s="31">
        <f t="shared" si="656"/>
        <v>526734303.74211031</v>
      </c>
    </row>
    <row r="862" spans="1:53" x14ac:dyDescent="0.25">
      <c r="A862">
        <f t="shared" si="664"/>
        <v>410</v>
      </c>
      <c r="B862" t="s">
        <v>7</v>
      </c>
      <c r="C862" s="27">
        <f t="shared" si="621"/>
        <v>0</v>
      </c>
      <c r="D862" s="27">
        <f t="shared" si="644"/>
        <v>0</v>
      </c>
      <c r="E862" s="27" t="b">
        <f t="shared" si="620"/>
        <v>1</v>
      </c>
      <c r="F862" s="29">
        <f t="shared" si="622"/>
        <v>0</v>
      </c>
      <c r="G862" s="27">
        <f t="shared" si="645"/>
        <v>0</v>
      </c>
      <c r="H862" s="22">
        <f t="shared" si="623"/>
        <v>16051304268.622471</v>
      </c>
      <c r="I862" s="23">
        <f t="shared" si="624"/>
        <v>132580106.5049091</v>
      </c>
      <c r="J862" s="23">
        <f t="shared" si="625"/>
        <v>1086</v>
      </c>
      <c r="K862" s="19">
        <f t="shared" si="646"/>
        <v>225.0831931027827</v>
      </c>
      <c r="L862" s="16">
        <f t="shared" si="626"/>
        <v>110.71735153559493</v>
      </c>
      <c r="M862" s="23">
        <f>M861-IF($B862="B",(Percent_Rent_In_Elsies*2.49%/12 * H861)/K861,0)+IF($B862="D",N862,0)+IF(B862="D",AK861)+IF(B862="C",F861*90%)-(Y862-Y861)-IF($B862="A",Q861/K861) + IF($B862="A",Q861/K861)</f>
        <v>-31286639.228400361</v>
      </c>
      <c r="N862" s="23">
        <f t="shared" si="627"/>
        <v>0</v>
      </c>
      <c r="O862" s="22">
        <f t="shared" si="628"/>
        <v>0</v>
      </c>
      <c r="P862" s="22">
        <f t="shared" si="659"/>
        <v>0</v>
      </c>
      <c r="Q862" s="22">
        <f t="shared" si="660"/>
        <v>0</v>
      </c>
      <c r="R862" s="22">
        <f t="shared" si="629"/>
        <v>121775038.48095007</v>
      </c>
      <c r="S862" s="16">
        <f t="shared" si="619"/>
        <v>11070458.043722734</v>
      </c>
      <c r="T862" s="15">
        <f t="shared" si="630"/>
        <v>0</v>
      </c>
      <c r="U862" s="23">
        <f t="shared" si="647"/>
        <v>839937.93541267677</v>
      </c>
      <c r="V862" s="23">
        <f t="shared" si="648"/>
        <v>76357.994128425154</v>
      </c>
      <c r="W862" s="23">
        <f t="shared" si="661"/>
        <v>0</v>
      </c>
      <c r="X862" s="23">
        <f t="shared" si="649"/>
        <v>28431103.706635121</v>
      </c>
      <c r="Y862" s="23">
        <f t="shared" si="631"/>
        <v>13825559.361691331</v>
      </c>
      <c r="Z862" s="3">
        <f t="shared" si="632"/>
        <v>0</v>
      </c>
      <c r="AA862" s="23">
        <f t="shared" si="633"/>
        <v>58125969.513777651</v>
      </c>
      <c r="AB862" s="26">
        <f t="shared" si="650"/>
        <v>70086276.274228618</v>
      </c>
      <c r="AC862" s="23">
        <f t="shared" si="651"/>
        <v>74889487.274228647</v>
      </c>
      <c r="AD862" s="23">
        <f t="shared" si="657"/>
        <v>4803211</v>
      </c>
      <c r="AE862" s="24">
        <f t="shared" si="618"/>
        <v>70086276.274228647</v>
      </c>
      <c r="AF862" s="3">
        <f t="shared" si="652"/>
        <v>0</v>
      </c>
      <c r="AG862" s="2">
        <f t="shared" si="634"/>
        <v>0</v>
      </c>
      <c r="AH862" s="2">
        <f t="shared" si="635"/>
        <v>91.608829128362075</v>
      </c>
      <c r="AI862" s="23">
        <f t="shared" si="658"/>
        <v>9345127728.8257618</v>
      </c>
      <c r="AJ862" s="23">
        <f t="shared" si="636"/>
        <v>6219.922423797766</v>
      </c>
      <c r="AK862" s="23">
        <f t="shared" si="637"/>
        <v>0</v>
      </c>
      <c r="AL862" s="23">
        <f t="shared" si="662"/>
        <v>-751362.04122924805</v>
      </c>
      <c r="AM862" s="23">
        <f t="shared" si="663"/>
        <v>-701012041.29483914</v>
      </c>
      <c r="AN862" s="16">
        <f t="shared" si="653"/>
        <v>0</v>
      </c>
      <c r="AO862" s="23">
        <f t="shared" si="654"/>
        <v>73986.990983779178</v>
      </c>
      <c r="AP862" s="22">
        <f t="shared" si="655"/>
        <v>16653228.178695815</v>
      </c>
      <c r="AQ862" s="30">
        <f t="shared" si="638"/>
        <v>608732375.62662518</v>
      </c>
      <c r="AR862" s="28">
        <f t="shared" si="639"/>
        <v>167760667.52926782</v>
      </c>
      <c r="AS862" s="25">
        <f t="shared" si="640"/>
        <v>200337590.02425668</v>
      </c>
      <c r="AT862" s="32">
        <f t="shared" si="641"/>
        <v>0</v>
      </c>
      <c r="AU862" s="23">
        <f t="shared" si="642"/>
        <v>0</v>
      </c>
      <c r="AV862" s="22">
        <f t="shared" si="643"/>
        <v>42302225.403089888</v>
      </c>
      <c r="AW862" s="31">
        <f t="shared" si="656"/>
        <v>559899207.65998304</v>
      </c>
    </row>
    <row r="863" spans="1:53" x14ac:dyDescent="0.25">
      <c r="A863">
        <f t="shared" si="664"/>
        <v>410</v>
      </c>
      <c r="B863" t="s">
        <v>8</v>
      </c>
      <c r="C863" s="27">
        <f t="shared" si="621"/>
        <v>0</v>
      </c>
      <c r="D863" s="27">
        <f t="shared" si="644"/>
        <v>0</v>
      </c>
      <c r="E863" s="27" t="b">
        <f t="shared" si="620"/>
        <v>1</v>
      </c>
      <c r="F863" s="29">
        <f t="shared" si="622"/>
        <v>0</v>
      </c>
      <c r="G863" s="27">
        <f t="shared" si="645"/>
        <v>0</v>
      </c>
      <c r="H863" s="22">
        <f t="shared" si="623"/>
        <v>16051304268.622471</v>
      </c>
      <c r="I863" s="23">
        <f t="shared" si="624"/>
        <v>132580106.5049091</v>
      </c>
      <c r="J863" s="23">
        <f t="shared" si="625"/>
        <v>1086</v>
      </c>
      <c r="K863" s="19">
        <f t="shared" si="646"/>
        <v>225.0831931027827</v>
      </c>
      <c r="L863" s="16">
        <f t="shared" si="626"/>
        <v>110.71735153559493</v>
      </c>
      <c r="M863" s="23">
        <f>M862-IF($B863="B",(Percent_Rent_In_Elsies*2.49%/12 * H862)/K862,0)+IF($B863="D",N863,0)+IF(B863="D",AK862)+IF(B863="C",F862*90%)-(Y863-Y862)-IF($B863="A",Q862/K862) + IF($B863="A",Q862/K862)</f>
        <v>-31286639.228400361</v>
      </c>
      <c r="N863" s="23">
        <f t="shared" si="627"/>
        <v>0</v>
      </c>
      <c r="O863" s="22">
        <f t="shared" si="628"/>
        <v>0</v>
      </c>
      <c r="P863" s="22">
        <f t="shared" si="659"/>
        <v>0</v>
      </c>
      <c r="Q863" s="22">
        <f t="shared" si="660"/>
        <v>0</v>
      </c>
      <c r="R863" s="22">
        <f t="shared" si="629"/>
        <v>138428266.65964589</v>
      </c>
      <c r="S863" s="16">
        <f t="shared" si="619"/>
        <v>11070458.043722734</v>
      </c>
      <c r="T863" s="15">
        <f t="shared" si="630"/>
        <v>0</v>
      </c>
      <c r="U863" s="23">
        <f t="shared" si="647"/>
        <v>913924.92639645597</v>
      </c>
      <c r="V863" s="23">
        <f t="shared" si="648"/>
        <v>76357.994128425154</v>
      </c>
      <c r="W863" s="23">
        <f t="shared" si="661"/>
        <v>0</v>
      </c>
      <c r="X863" s="23">
        <f t="shared" si="649"/>
        <v>28431103.706635121</v>
      </c>
      <c r="Y863" s="23">
        <f t="shared" si="631"/>
        <v>13825559.361691331</v>
      </c>
      <c r="Z863" s="3">
        <f t="shared" si="632"/>
        <v>0</v>
      </c>
      <c r="AA863" s="23">
        <f t="shared" si="633"/>
        <v>58125969.513777651</v>
      </c>
      <c r="AB863" s="26">
        <f t="shared" si="650"/>
        <v>70086276.274228618</v>
      </c>
      <c r="AC863" s="23">
        <f t="shared" si="651"/>
        <v>74889487.274228647</v>
      </c>
      <c r="AD863" s="23">
        <f t="shared" si="657"/>
        <v>4803211</v>
      </c>
      <c r="AE863" s="24">
        <f t="shared" si="618"/>
        <v>70086276.274228647</v>
      </c>
      <c r="AF863" s="3">
        <f t="shared" si="652"/>
        <v>1E-4</v>
      </c>
      <c r="AG863" s="2">
        <f t="shared" si="634"/>
        <v>0</v>
      </c>
      <c r="AH863" s="2">
        <f t="shared" si="635"/>
        <v>91.608829128362075</v>
      </c>
      <c r="AI863" s="23">
        <f t="shared" si="658"/>
        <v>9345127728.8257618</v>
      </c>
      <c r="AJ863" s="23">
        <f t="shared" si="636"/>
        <v>6219.922423797766</v>
      </c>
      <c r="AK863" s="23">
        <f t="shared" si="637"/>
        <v>62148.465527288317</v>
      </c>
      <c r="AL863" s="23">
        <f t="shared" si="662"/>
        <v>0</v>
      </c>
      <c r="AM863" s="23">
        <f t="shared" si="663"/>
        <v>0</v>
      </c>
      <c r="AN863" s="16">
        <f t="shared" si="653"/>
        <v>0</v>
      </c>
      <c r="AO863" s="23">
        <f t="shared" si="654"/>
        <v>0</v>
      </c>
      <c r="AP863" s="22">
        <f t="shared" si="655"/>
        <v>0</v>
      </c>
      <c r="AQ863" s="30">
        <f t="shared" si="638"/>
        <v>608732375.62662518</v>
      </c>
      <c r="AR863" s="28">
        <f t="shared" si="639"/>
        <v>167760667.52926782</v>
      </c>
      <c r="AS863" s="25">
        <f t="shared" si="640"/>
        <v>200337590.02425668</v>
      </c>
      <c r="AT863" s="32">
        <f t="shared" si="641"/>
        <v>0</v>
      </c>
      <c r="AU863" s="23">
        <f t="shared" si="642"/>
        <v>0</v>
      </c>
      <c r="AV863" s="22">
        <f t="shared" si="643"/>
        <v>42302225.403089888</v>
      </c>
      <c r="AW863" s="31">
        <f t="shared" si="656"/>
        <v>559899207.65998292</v>
      </c>
    </row>
    <row r="864" spans="1:53" x14ac:dyDescent="0.25">
      <c r="A864" s="21">
        <f t="shared" si="664"/>
        <v>410</v>
      </c>
      <c r="B864" s="21" t="s">
        <v>9</v>
      </c>
      <c r="C864" s="27">
        <f t="shared" si="621"/>
        <v>0</v>
      </c>
      <c r="D864" s="27">
        <f t="shared" si="644"/>
        <v>0</v>
      </c>
      <c r="E864" s="27" t="b">
        <f t="shared" si="620"/>
        <v>1</v>
      </c>
      <c r="F864" s="29">
        <f t="shared" si="622"/>
        <v>0</v>
      </c>
      <c r="G864" s="27">
        <f t="shared" si="645"/>
        <v>0</v>
      </c>
      <c r="H864" s="22">
        <f t="shared" si="623"/>
        <v>16051304268.622471</v>
      </c>
      <c r="I864" s="23">
        <f t="shared" si="624"/>
        <v>132580106.5049091</v>
      </c>
      <c r="J864" s="23">
        <f t="shared" si="625"/>
        <v>1086</v>
      </c>
      <c r="K864" s="19">
        <f t="shared" si="646"/>
        <v>225.0831931027827</v>
      </c>
      <c r="L864" s="16">
        <f t="shared" si="626"/>
        <v>110.71735153559493</v>
      </c>
      <c r="M864" s="23">
        <f>M863-IF($B864="B",(Percent_Rent_In_Elsies*2.49%/12 * H863)/K863,0)+IF($B864="D",N864,0)+IF(B864="D",AK863)+IF(B864="C",F863*90%)-(Y864-Y863)-IF($B864="A",Q863/K863) + IF($B864="A",Q863/K863)</f>
        <v>-31224490.762873072</v>
      </c>
      <c r="N864" s="23">
        <f t="shared" si="627"/>
        <v>0</v>
      </c>
      <c r="O864" s="22">
        <f t="shared" si="628"/>
        <v>7726413.232367387</v>
      </c>
      <c r="P864" s="22">
        <f t="shared" si="659"/>
        <v>0</v>
      </c>
      <c r="Q864" s="22">
        <f t="shared" si="660"/>
        <v>0</v>
      </c>
      <c r="R864" s="22">
        <f t="shared" si="629"/>
        <v>138428266.65964589</v>
      </c>
      <c r="S864" s="16">
        <f t="shared" si="619"/>
        <v>0</v>
      </c>
      <c r="T864" s="15">
        <f t="shared" si="630"/>
        <v>3344044.8113553468</v>
      </c>
      <c r="U864" s="23">
        <f t="shared" si="647"/>
        <v>913924.92639645597</v>
      </c>
      <c r="V864" s="23">
        <f t="shared" si="648"/>
        <v>0</v>
      </c>
      <c r="W864" s="23">
        <f t="shared" si="661"/>
        <v>76357.994128425154</v>
      </c>
      <c r="X864" s="23">
        <f t="shared" si="649"/>
        <v>28431103.706635121</v>
      </c>
      <c r="Y864" s="23">
        <f t="shared" si="631"/>
        <v>13825559.361691331</v>
      </c>
      <c r="Z864" s="3">
        <f t="shared" si="632"/>
        <v>0</v>
      </c>
      <c r="AA864" s="23">
        <f t="shared" si="633"/>
        <v>58063821.048250362</v>
      </c>
      <c r="AB864" s="26">
        <f t="shared" si="650"/>
        <v>70086276.274228618</v>
      </c>
      <c r="AC864" s="23">
        <f t="shared" si="651"/>
        <v>74889487.274228647</v>
      </c>
      <c r="AD864" s="23">
        <f t="shared" si="657"/>
        <v>4803211</v>
      </c>
      <c r="AE864" s="24">
        <f t="shared" si="618"/>
        <v>70086276.274228647</v>
      </c>
      <c r="AF864" s="3">
        <f t="shared" si="652"/>
        <v>0</v>
      </c>
      <c r="AG864" s="2">
        <f t="shared" si="634"/>
        <v>0</v>
      </c>
      <c r="AH864" s="2">
        <f t="shared" si="635"/>
        <v>91.608829128362075</v>
      </c>
      <c r="AI864" s="23">
        <f t="shared" si="658"/>
        <v>9335135889.4919624</v>
      </c>
      <c r="AJ864" s="23">
        <f t="shared" si="636"/>
        <v>6219.922423797766</v>
      </c>
      <c r="AK864" s="23">
        <f t="shared" si="637"/>
        <v>0</v>
      </c>
      <c r="AL864" s="23">
        <f t="shared" si="662"/>
        <v>0</v>
      </c>
      <c r="AM864" s="23">
        <f t="shared" si="663"/>
        <v>0</v>
      </c>
      <c r="AN864" s="16">
        <f t="shared" si="653"/>
        <v>0</v>
      </c>
      <c r="AO864" s="23">
        <f t="shared" si="654"/>
        <v>0</v>
      </c>
      <c r="AP864" s="22">
        <f t="shared" si="655"/>
        <v>0</v>
      </c>
      <c r="AQ864" s="30">
        <f t="shared" si="638"/>
        <v>608732375.62662518</v>
      </c>
      <c r="AR864" s="28">
        <f t="shared" si="639"/>
        <v>167760667.52926782</v>
      </c>
      <c r="AS864" s="25">
        <f t="shared" si="640"/>
        <v>200337590.02425668</v>
      </c>
      <c r="AT864" s="32">
        <f t="shared" si="641"/>
        <v>0</v>
      </c>
      <c r="AU864" s="23">
        <f t="shared" si="642"/>
        <v>0</v>
      </c>
      <c r="AV864" s="22">
        <f t="shared" si="643"/>
        <v>42302225.403089888</v>
      </c>
      <c r="AW864" s="31">
        <f t="shared" si="656"/>
        <v>559899207.65998304</v>
      </c>
      <c r="AX864" s="21"/>
      <c r="AY864" s="21"/>
      <c r="AZ864" s="21"/>
      <c r="BA864" s="21"/>
    </row>
    <row r="865" spans="1:53" x14ac:dyDescent="0.25">
      <c r="A865" s="21">
        <f t="shared" si="664"/>
        <v>410</v>
      </c>
      <c r="B865" s="21" t="s">
        <v>28</v>
      </c>
      <c r="C865" s="27">
        <f t="shared" si="621"/>
        <v>0</v>
      </c>
      <c r="D865" s="27">
        <f t="shared" si="644"/>
        <v>0</v>
      </c>
      <c r="E865" s="27" t="b">
        <f t="shared" si="620"/>
        <v>1</v>
      </c>
      <c r="F865" s="29">
        <f t="shared" si="622"/>
        <v>0</v>
      </c>
      <c r="G865" s="27">
        <f t="shared" si="645"/>
        <v>0</v>
      </c>
      <c r="H865" s="22">
        <f t="shared" si="623"/>
        <v>16051304268.622471</v>
      </c>
      <c r="I865" s="23">
        <f t="shared" si="624"/>
        <v>132580106.5049091</v>
      </c>
      <c r="J865" s="23">
        <f t="shared" si="625"/>
        <v>1086</v>
      </c>
      <c r="K865" s="19">
        <f t="shared" si="646"/>
        <v>225.0831931027827</v>
      </c>
      <c r="L865" s="16">
        <f t="shared" si="626"/>
        <v>110.71735153559493</v>
      </c>
      <c r="M865" s="23">
        <f>M864-IF($B865="B",(Percent_Rent_In_Elsies*2.49%/12 * H864)/K864,0)+IF($B865="D",N865,0)+IF(B865="D",AK864)+IF(B865="C",F864*90%)-(Y865-Y864)-IF($B865="A",Q864/K864) + IF($B865="A",Q864/K864)</f>
        <v>-31224490.762873072</v>
      </c>
      <c r="N865" s="23">
        <f t="shared" si="627"/>
        <v>0</v>
      </c>
      <c r="O865" s="22">
        <f t="shared" si="628"/>
        <v>0</v>
      </c>
      <c r="P865" s="22">
        <f t="shared" si="659"/>
        <v>7726413.232367387</v>
      </c>
      <c r="Q865" s="22">
        <f t="shared" si="660"/>
        <v>0</v>
      </c>
      <c r="R865" s="22">
        <f t="shared" si="629"/>
        <v>138428266.65964589</v>
      </c>
      <c r="S865" s="16">
        <f t="shared" si="619"/>
        <v>0</v>
      </c>
      <c r="T865" s="15">
        <f t="shared" si="630"/>
        <v>0</v>
      </c>
      <c r="U865" s="23">
        <f t="shared" si="647"/>
        <v>913924.92639645597</v>
      </c>
      <c r="V865" s="23">
        <f t="shared" si="648"/>
        <v>0</v>
      </c>
      <c r="W865" s="23">
        <f t="shared" si="661"/>
        <v>0</v>
      </c>
      <c r="X865" s="23">
        <f t="shared" si="649"/>
        <v>28431103.706635121</v>
      </c>
      <c r="Y865" s="23">
        <f t="shared" si="631"/>
        <v>13825559.361691331</v>
      </c>
      <c r="Z865" s="3">
        <f t="shared" si="632"/>
        <v>3817.8997064212585</v>
      </c>
      <c r="AA865" s="23">
        <f t="shared" si="633"/>
        <v>58121089.543846682</v>
      </c>
      <c r="AB865" s="26">
        <f t="shared" si="650"/>
        <v>70086276.274228647</v>
      </c>
      <c r="AC865" s="23">
        <f t="shared" si="651"/>
        <v>74889487.274228647</v>
      </c>
      <c r="AD865" s="23">
        <f t="shared" si="657"/>
        <v>4803211</v>
      </c>
      <c r="AE865" s="24">
        <f t="shared" si="618"/>
        <v>70086276.274228647</v>
      </c>
      <c r="AF865" s="3">
        <f t="shared" si="652"/>
        <v>0</v>
      </c>
      <c r="AG865" s="2">
        <f t="shared" si="634"/>
        <v>458147964.77055097</v>
      </c>
      <c r="AH865" s="2">
        <f t="shared" si="635"/>
        <v>91.608829128362075</v>
      </c>
      <c r="AI865" s="23">
        <f t="shared" si="658"/>
        <v>9344343157.9583988</v>
      </c>
      <c r="AJ865" s="23">
        <f t="shared" si="636"/>
        <v>6219.922423797766</v>
      </c>
      <c r="AK865" s="23">
        <f t="shared" si="637"/>
        <v>0</v>
      </c>
      <c r="AL865" s="23">
        <f t="shared" si="662"/>
        <v>0</v>
      </c>
      <c r="AM865" s="23">
        <f t="shared" si="663"/>
        <v>0</v>
      </c>
      <c r="AN865" s="16">
        <f t="shared" si="653"/>
        <v>0</v>
      </c>
      <c r="AO865" s="23">
        <f t="shared" si="654"/>
        <v>0</v>
      </c>
      <c r="AP865" s="22">
        <f t="shared" si="655"/>
        <v>0</v>
      </c>
      <c r="AQ865" s="30">
        <f t="shared" si="638"/>
        <v>608732375.62662518</v>
      </c>
      <c r="AR865" s="28">
        <f t="shared" si="639"/>
        <v>167760667.52926782</v>
      </c>
      <c r="AS865" s="25">
        <f t="shared" si="640"/>
        <v>200337590.02425668</v>
      </c>
      <c r="AT865" s="32">
        <f t="shared" si="641"/>
        <v>7635.7994128425171</v>
      </c>
      <c r="AU865" s="23">
        <f t="shared" si="642"/>
        <v>7635.7994128425171</v>
      </c>
      <c r="AV865" s="22">
        <f t="shared" si="643"/>
        <v>45646270.214445233</v>
      </c>
      <c r="AW865" s="31">
        <f t="shared" si="656"/>
        <v>559899207.65998304</v>
      </c>
      <c r="AX865" s="21"/>
      <c r="AY865" s="21"/>
      <c r="AZ865" s="21"/>
      <c r="BA865" s="21"/>
    </row>
    <row r="866" spans="1:53" x14ac:dyDescent="0.25">
      <c r="A866">
        <f t="shared" si="664"/>
        <v>411</v>
      </c>
      <c r="B866" t="s">
        <v>6</v>
      </c>
      <c r="C866" s="27">
        <f t="shared" si="621"/>
        <v>0</v>
      </c>
      <c r="D866" s="27">
        <f t="shared" si="644"/>
        <v>0</v>
      </c>
      <c r="E866" s="27" t="b">
        <f t="shared" si="620"/>
        <v>1</v>
      </c>
      <c r="F866" s="29">
        <f t="shared" si="622"/>
        <v>0</v>
      </c>
      <c r="G866" s="27">
        <f t="shared" si="645"/>
        <v>0</v>
      </c>
      <c r="H866" s="22">
        <f t="shared" si="623"/>
        <v>16078056442.403509</v>
      </c>
      <c r="I866" s="23">
        <f t="shared" si="624"/>
        <v>132580106.5049091</v>
      </c>
      <c r="J866" s="23">
        <f t="shared" si="625"/>
        <v>1086</v>
      </c>
      <c r="K866" s="19">
        <f t="shared" si="646"/>
        <v>225.0831931027827</v>
      </c>
      <c r="L866" s="16">
        <f t="shared" si="626"/>
        <v>110.90188045482093</v>
      </c>
      <c r="M866" s="23">
        <f>M865-IF($B866="B",(Percent_Rent_In_Elsies*2.49%/12 * H865)/K865,0)+IF($B866="D",N866,0)+IF(B866="D",AK865)+IF(B866="C",F865*90%)-(Y866-Y865)-IF($B866="A",Q865/K865) + IF($B866="A",Q865/K865)</f>
        <v>-31224490.762873072</v>
      </c>
      <c r="N866" s="23">
        <f t="shared" si="627"/>
        <v>0</v>
      </c>
      <c r="O866" s="22">
        <f t="shared" si="628"/>
        <v>0</v>
      </c>
      <c r="P866" s="22">
        <f t="shared" si="659"/>
        <v>0</v>
      </c>
      <c r="Q866" s="22">
        <f t="shared" si="660"/>
        <v>0</v>
      </c>
      <c r="R866" s="22">
        <f t="shared" si="629"/>
        <v>138428266.65964589</v>
      </c>
      <c r="S866" s="16">
        <f t="shared" si="619"/>
        <v>0</v>
      </c>
      <c r="T866" s="15">
        <f t="shared" si="630"/>
        <v>0</v>
      </c>
      <c r="U866" s="23">
        <f t="shared" si="647"/>
        <v>913924.92639645597</v>
      </c>
      <c r="V866" s="23">
        <f t="shared" si="648"/>
        <v>0</v>
      </c>
      <c r="W866" s="23">
        <f t="shared" si="661"/>
        <v>0</v>
      </c>
      <c r="X866" s="23">
        <f t="shared" si="649"/>
        <v>28450193.205167226</v>
      </c>
      <c r="Y866" s="23">
        <f t="shared" si="631"/>
        <v>13825559.361691331</v>
      </c>
      <c r="Z866" s="3">
        <f t="shared" si="632"/>
        <v>0</v>
      </c>
      <c r="AA866" s="23">
        <f t="shared" si="633"/>
        <v>58121089.543846682</v>
      </c>
      <c r="AB866" s="26">
        <f t="shared" si="650"/>
        <v>70086276.274228618</v>
      </c>
      <c r="AC866" s="23">
        <f t="shared" si="651"/>
        <v>74889487.274228647</v>
      </c>
      <c r="AD866" s="23">
        <f t="shared" si="657"/>
        <v>4803211</v>
      </c>
      <c r="AE866" s="24">
        <f t="shared" si="618"/>
        <v>70086276.274228647</v>
      </c>
      <c r="AF866" s="3">
        <f t="shared" si="652"/>
        <v>0</v>
      </c>
      <c r="AG866" s="2">
        <f t="shared" si="634"/>
        <v>0</v>
      </c>
      <c r="AH866" s="2">
        <f t="shared" si="635"/>
        <v>91.761510510242672</v>
      </c>
      <c r="AI866" s="23">
        <f t="shared" si="658"/>
        <v>9344343157.9583988</v>
      </c>
      <c r="AJ866" s="23">
        <f t="shared" si="636"/>
        <v>6219.922423797766</v>
      </c>
      <c r="AK866" s="23">
        <f t="shared" si="637"/>
        <v>0</v>
      </c>
      <c r="AL866" s="23">
        <f t="shared" si="662"/>
        <v>0</v>
      </c>
      <c r="AM866" s="23">
        <f t="shared" si="663"/>
        <v>0</v>
      </c>
      <c r="AN866" s="16">
        <f t="shared" si="653"/>
        <v>0</v>
      </c>
      <c r="AO866" s="23">
        <f t="shared" si="654"/>
        <v>0</v>
      </c>
      <c r="AP866" s="22">
        <f t="shared" si="655"/>
        <v>0</v>
      </c>
      <c r="AQ866" s="30">
        <f t="shared" si="638"/>
        <v>608732375.62662518</v>
      </c>
      <c r="AR866" s="28">
        <f t="shared" si="639"/>
        <v>167760667.52926782</v>
      </c>
      <c r="AS866" s="25">
        <f t="shared" si="640"/>
        <v>200337590.02425668</v>
      </c>
      <c r="AT866" s="32">
        <f t="shared" si="641"/>
        <v>0</v>
      </c>
      <c r="AU866" s="23">
        <f t="shared" si="642"/>
        <v>0</v>
      </c>
      <c r="AV866" s="22">
        <f t="shared" si="643"/>
        <v>45646270.214445233</v>
      </c>
      <c r="AW866" s="31">
        <f t="shared" si="656"/>
        <v>552172794.42761564</v>
      </c>
    </row>
    <row r="867" spans="1:53" x14ac:dyDescent="0.25">
      <c r="A867">
        <f t="shared" si="664"/>
        <v>411</v>
      </c>
      <c r="B867" t="s">
        <v>7</v>
      </c>
      <c r="C867" s="27">
        <f t="shared" si="621"/>
        <v>0</v>
      </c>
      <c r="D867" s="27">
        <f t="shared" si="644"/>
        <v>0</v>
      </c>
      <c r="E867" s="27" t="b">
        <f t="shared" si="620"/>
        <v>1</v>
      </c>
      <c r="F867" s="29">
        <f t="shared" si="622"/>
        <v>0</v>
      </c>
      <c r="G867" s="27">
        <f t="shared" si="645"/>
        <v>0</v>
      </c>
      <c r="H867" s="22">
        <f t="shared" si="623"/>
        <v>16078056442.403511</v>
      </c>
      <c r="I867" s="23">
        <f t="shared" si="624"/>
        <v>132580106.5049091</v>
      </c>
      <c r="J867" s="23">
        <f t="shared" si="625"/>
        <v>1086</v>
      </c>
      <c r="K867" s="19">
        <f t="shared" si="646"/>
        <v>225.0831931027827</v>
      </c>
      <c r="L867" s="16">
        <f t="shared" si="626"/>
        <v>110.90188045482093</v>
      </c>
      <c r="M867" s="23">
        <f>M866-IF($B867="B",(Percent_Rent_In_Elsies*2.49%/12 * H866)/K866,0)+IF($B867="D",N867,0)+IF(B867="D",AK866)+IF(B867="C",F866*90%)-(Y867-Y866)-IF($B867="A",Q866/K866) + IF($B867="A",Q866/K866)</f>
        <v>-31298601.065508492</v>
      </c>
      <c r="N867" s="23">
        <f t="shared" si="627"/>
        <v>0</v>
      </c>
      <c r="O867" s="22">
        <f t="shared" si="628"/>
        <v>0</v>
      </c>
      <c r="P867" s="22">
        <f t="shared" si="659"/>
        <v>0</v>
      </c>
      <c r="Q867" s="22">
        <f t="shared" si="660"/>
        <v>0</v>
      </c>
      <c r="R867" s="22">
        <f t="shared" si="629"/>
        <v>126892577.77134207</v>
      </c>
      <c r="S867" s="16">
        <f t="shared" si="619"/>
        <v>11535688.888303824</v>
      </c>
      <c r="T867" s="15">
        <f t="shared" si="630"/>
        <v>0</v>
      </c>
      <c r="U867" s="23">
        <f t="shared" si="647"/>
        <v>837764.515863418</v>
      </c>
      <c r="V867" s="23">
        <f t="shared" si="648"/>
        <v>76160.410533037997</v>
      </c>
      <c r="W867" s="23">
        <f t="shared" si="661"/>
        <v>0</v>
      </c>
      <c r="X867" s="23">
        <f t="shared" si="649"/>
        <v>28450193.205167226</v>
      </c>
      <c r="Y867" s="23">
        <f t="shared" si="631"/>
        <v>13825559.361691331</v>
      </c>
      <c r="Z867" s="3">
        <f t="shared" si="632"/>
        <v>0</v>
      </c>
      <c r="AA867" s="23">
        <f t="shared" si="633"/>
        <v>58121089.543846682</v>
      </c>
      <c r="AB867" s="26">
        <f t="shared" si="650"/>
        <v>70086276.274228618</v>
      </c>
      <c r="AC867" s="23">
        <f t="shared" si="651"/>
        <v>74889487.274228647</v>
      </c>
      <c r="AD867" s="23">
        <f t="shared" si="657"/>
        <v>4803211</v>
      </c>
      <c r="AE867" s="24">
        <f t="shared" si="618"/>
        <v>70086276.274228647</v>
      </c>
      <c r="AF867" s="3">
        <f t="shared" si="652"/>
        <v>0</v>
      </c>
      <c r="AG867" s="2">
        <f t="shared" si="634"/>
        <v>0</v>
      </c>
      <c r="AH867" s="2">
        <f t="shared" si="635"/>
        <v>91.761510510242687</v>
      </c>
      <c r="AI867" s="23">
        <f t="shared" si="658"/>
        <v>9344343157.9583988</v>
      </c>
      <c r="AJ867" s="23">
        <f t="shared" si="636"/>
        <v>6219.922423797766</v>
      </c>
      <c r="AK867" s="23">
        <f t="shared" si="637"/>
        <v>0</v>
      </c>
      <c r="AL867" s="23">
        <f t="shared" si="662"/>
        <v>-784570.86736297607</v>
      </c>
      <c r="AM867" s="23">
        <f t="shared" si="663"/>
        <v>-731995489.64541566</v>
      </c>
      <c r="AN867" s="16">
        <f t="shared" si="653"/>
        <v>0</v>
      </c>
      <c r="AO867" s="23">
        <f t="shared" si="654"/>
        <v>74110.302635418819</v>
      </c>
      <c r="AP867" s="22">
        <f t="shared" si="655"/>
        <v>16680983.558993643</v>
      </c>
      <c r="AQ867" s="30">
        <f t="shared" si="638"/>
        <v>641952554.38436103</v>
      </c>
      <c r="AR867" s="28">
        <f t="shared" si="639"/>
        <v>184299862.72801003</v>
      </c>
      <c r="AS867" s="25">
        <f t="shared" si="640"/>
        <v>200337590.02425668</v>
      </c>
      <c r="AT867" s="32">
        <f t="shared" si="641"/>
        <v>0</v>
      </c>
      <c r="AU867" s="23">
        <f t="shared" si="642"/>
        <v>0</v>
      </c>
      <c r="AV867" s="22">
        <f t="shared" si="643"/>
        <v>45646270.214445233</v>
      </c>
      <c r="AW867" s="31">
        <f t="shared" si="656"/>
        <v>585392973.18535149</v>
      </c>
    </row>
    <row r="868" spans="1:53" s="21" customFormat="1" x14ac:dyDescent="0.25">
      <c r="A868">
        <f t="shared" si="664"/>
        <v>411</v>
      </c>
      <c r="B868" t="s">
        <v>8</v>
      </c>
      <c r="C868" s="27">
        <f t="shared" si="621"/>
        <v>0</v>
      </c>
      <c r="D868" s="27">
        <f t="shared" si="644"/>
        <v>0</v>
      </c>
      <c r="E868" s="27" t="b">
        <f t="shared" si="620"/>
        <v>1</v>
      </c>
      <c r="F868" s="29">
        <f t="shared" si="622"/>
        <v>0</v>
      </c>
      <c r="G868" s="27">
        <f t="shared" si="645"/>
        <v>0</v>
      </c>
      <c r="H868" s="22">
        <f t="shared" si="623"/>
        <v>16078056442.403511</v>
      </c>
      <c r="I868" s="23">
        <f t="shared" si="624"/>
        <v>132580106.5049091</v>
      </c>
      <c r="J868" s="23">
        <f t="shared" si="625"/>
        <v>1086</v>
      </c>
      <c r="K868" s="19">
        <f t="shared" si="646"/>
        <v>225.0831931027827</v>
      </c>
      <c r="L868" s="16">
        <f t="shared" si="626"/>
        <v>110.90188045482093</v>
      </c>
      <c r="M868" s="23">
        <f>M867-IF($B868="B",(Percent_Rent_In_Elsies*2.49%/12 * H867)/K867,0)+IF($B868="D",N868,0)+IF(B868="D",AK867)+IF(B868="C",F867*90%)-(Y868-Y867)-IF($B868="A",Q867/K867) + IF($B868="A",Q867/K867)</f>
        <v>-31298601.065508492</v>
      </c>
      <c r="N868" s="23">
        <f t="shared" si="627"/>
        <v>0</v>
      </c>
      <c r="O868" s="22">
        <f t="shared" si="628"/>
        <v>0</v>
      </c>
      <c r="P868" s="22">
        <f t="shared" si="659"/>
        <v>0</v>
      </c>
      <c r="Q868" s="22">
        <f t="shared" si="660"/>
        <v>0</v>
      </c>
      <c r="R868" s="22">
        <f t="shared" si="629"/>
        <v>143573561.33033571</v>
      </c>
      <c r="S868" s="16">
        <f t="shared" si="619"/>
        <v>11535688.888303824</v>
      </c>
      <c r="T868" s="15">
        <f t="shared" si="630"/>
        <v>0</v>
      </c>
      <c r="U868" s="23">
        <f t="shared" si="647"/>
        <v>911874.81849883683</v>
      </c>
      <c r="V868" s="23">
        <f t="shared" si="648"/>
        <v>76160.410533037997</v>
      </c>
      <c r="W868" s="23">
        <f t="shared" si="661"/>
        <v>0</v>
      </c>
      <c r="X868" s="23">
        <f t="shared" si="649"/>
        <v>28450193.205167226</v>
      </c>
      <c r="Y868" s="23">
        <f t="shared" si="631"/>
        <v>13825559.361691331</v>
      </c>
      <c r="Z868" s="3">
        <f t="shared" si="632"/>
        <v>0</v>
      </c>
      <c r="AA868" s="23">
        <f t="shared" si="633"/>
        <v>58121089.543846682</v>
      </c>
      <c r="AB868" s="26">
        <f t="shared" si="650"/>
        <v>70086276.274228632</v>
      </c>
      <c r="AC868" s="23">
        <f t="shared" si="651"/>
        <v>74889487.274228647</v>
      </c>
      <c r="AD868" s="23">
        <f t="shared" si="657"/>
        <v>4803211</v>
      </c>
      <c r="AE868" s="24">
        <f t="shared" si="618"/>
        <v>70086276.274228647</v>
      </c>
      <c r="AF868" s="3">
        <f t="shared" si="652"/>
        <v>1E-4</v>
      </c>
      <c r="AG868" s="2">
        <f t="shared" si="634"/>
        <v>0</v>
      </c>
      <c r="AH868" s="2">
        <f t="shared" si="635"/>
        <v>91.761510510242687</v>
      </c>
      <c r="AI868" s="23">
        <f t="shared" si="658"/>
        <v>9344343157.9583988</v>
      </c>
      <c r="AJ868" s="23">
        <f t="shared" si="636"/>
        <v>6219.922423797766</v>
      </c>
      <c r="AK868" s="23">
        <f t="shared" si="637"/>
        <v>62174.29015028329</v>
      </c>
      <c r="AL868" s="23">
        <f t="shared" si="662"/>
        <v>0</v>
      </c>
      <c r="AM868" s="23">
        <f t="shared" si="663"/>
        <v>0</v>
      </c>
      <c r="AN868" s="16">
        <f t="shared" si="653"/>
        <v>0</v>
      </c>
      <c r="AO868" s="23">
        <f t="shared" si="654"/>
        <v>0</v>
      </c>
      <c r="AP868" s="22">
        <f t="shared" si="655"/>
        <v>0</v>
      </c>
      <c r="AQ868" s="30">
        <f t="shared" si="638"/>
        <v>641952554.38436103</v>
      </c>
      <c r="AR868" s="28">
        <f t="shared" si="639"/>
        <v>184299862.72801003</v>
      </c>
      <c r="AS868" s="25">
        <f t="shared" si="640"/>
        <v>200337590.02425668</v>
      </c>
      <c r="AT868" s="32">
        <f t="shared" si="641"/>
        <v>0</v>
      </c>
      <c r="AU868" s="23">
        <f t="shared" si="642"/>
        <v>0</v>
      </c>
      <c r="AV868" s="22">
        <f t="shared" si="643"/>
        <v>45646270.214445233</v>
      </c>
      <c r="AW868" s="31">
        <f t="shared" si="656"/>
        <v>585392973.18535149</v>
      </c>
      <c r="AX868"/>
      <c r="AY868"/>
      <c r="AZ868"/>
      <c r="BA868"/>
    </row>
    <row r="869" spans="1:53" s="21" customFormat="1" x14ac:dyDescent="0.25">
      <c r="A869">
        <f t="shared" si="664"/>
        <v>411</v>
      </c>
      <c r="B869" t="s">
        <v>9</v>
      </c>
      <c r="C869" s="27">
        <f t="shared" si="621"/>
        <v>0</v>
      </c>
      <c r="D869" s="27">
        <f t="shared" si="644"/>
        <v>0</v>
      </c>
      <c r="E869" s="27" t="b">
        <f t="shared" si="620"/>
        <v>1</v>
      </c>
      <c r="F869" s="29">
        <f t="shared" si="622"/>
        <v>0</v>
      </c>
      <c r="G869" s="27">
        <f t="shared" si="645"/>
        <v>0</v>
      </c>
      <c r="H869" s="22">
        <f t="shared" si="623"/>
        <v>16078056442.403511</v>
      </c>
      <c r="I869" s="23">
        <f t="shared" si="624"/>
        <v>132580106.5049091</v>
      </c>
      <c r="J869" s="23">
        <f t="shared" si="625"/>
        <v>1086</v>
      </c>
      <c r="K869" s="19">
        <f t="shared" si="646"/>
        <v>225.0831931027827</v>
      </c>
      <c r="L869" s="16">
        <f t="shared" si="626"/>
        <v>110.90188045482093</v>
      </c>
      <c r="M869" s="23">
        <f>M868-IF($B869="B",(Percent_Rent_In_Elsies*2.49%/12 * H868)/K868,0)+IF($B869="D",N869,0)+IF(B869="D",AK868)+IF(B869="C",F868*90%)-(Y869-Y868)-IF($B869="A",Q868/K868) + IF($B869="A",Q868/K868)</f>
        <v>-31236426.775358208</v>
      </c>
      <c r="N869" s="23">
        <f t="shared" si="627"/>
        <v>0</v>
      </c>
      <c r="O869" s="22">
        <f t="shared" si="628"/>
        <v>8052134.0986527652</v>
      </c>
      <c r="P869" s="22">
        <f t="shared" si="659"/>
        <v>0</v>
      </c>
      <c r="Q869" s="22">
        <f t="shared" si="660"/>
        <v>0</v>
      </c>
      <c r="R869" s="22">
        <f t="shared" si="629"/>
        <v>143573561.33033571</v>
      </c>
      <c r="S869" s="16">
        <f t="shared" si="619"/>
        <v>0</v>
      </c>
      <c r="T869" s="15">
        <f t="shared" si="630"/>
        <v>3483554.7896510586</v>
      </c>
      <c r="U869" s="23">
        <f t="shared" si="647"/>
        <v>911874.81849883683</v>
      </c>
      <c r="V869" s="23">
        <f t="shared" si="648"/>
        <v>0</v>
      </c>
      <c r="W869" s="23">
        <f t="shared" si="661"/>
        <v>76160.410533037997</v>
      </c>
      <c r="X869" s="23">
        <f t="shared" si="649"/>
        <v>28450193.205167226</v>
      </c>
      <c r="Y869" s="23">
        <f t="shared" si="631"/>
        <v>13825559.361691331</v>
      </c>
      <c r="Z869" s="3">
        <f t="shared" si="632"/>
        <v>0</v>
      </c>
      <c r="AA869" s="23">
        <f t="shared" si="633"/>
        <v>58058915.253696397</v>
      </c>
      <c r="AB869" s="26">
        <f t="shared" si="650"/>
        <v>70086276.274228632</v>
      </c>
      <c r="AC869" s="23">
        <f t="shared" si="651"/>
        <v>74889487.274228647</v>
      </c>
      <c r="AD869" s="23">
        <f t="shared" si="657"/>
        <v>4803211</v>
      </c>
      <c r="AE869" s="24">
        <f t="shared" si="618"/>
        <v>70086276.274228647</v>
      </c>
      <c r="AF869" s="3">
        <f t="shared" si="652"/>
        <v>0</v>
      </c>
      <c r="AG869" s="2">
        <f t="shared" si="634"/>
        <v>0</v>
      </c>
      <c r="AH869" s="2">
        <f t="shared" si="635"/>
        <v>91.761510510242687</v>
      </c>
      <c r="AI869" s="23">
        <f t="shared" si="658"/>
        <v>9334347166.7041683</v>
      </c>
      <c r="AJ869" s="23">
        <f t="shared" si="636"/>
        <v>6219.922423797766</v>
      </c>
      <c r="AK869" s="23">
        <f t="shared" si="637"/>
        <v>0</v>
      </c>
      <c r="AL869" s="23">
        <f t="shared" si="662"/>
        <v>0</v>
      </c>
      <c r="AM869" s="23">
        <f t="shared" si="663"/>
        <v>0</v>
      </c>
      <c r="AN869" s="16">
        <f t="shared" si="653"/>
        <v>0</v>
      </c>
      <c r="AO869" s="23">
        <f t="shared" si="654"/>
        <v>0</v>
      </c>
      <c r="AP869" s="22">
        <f t="shared" si="655"/>
        <v>0</v>
      </c>
      <c r="AQ869" s="30">
        <f t="shared" si="638"/>
        <v>641952554.38436103</v>
      </c>
      <c r="AR869" s="28">
        <f t="shared" si="639"/>
        <v>184299862.72801003</v>
      </c>
      <c r="AS869" s="25">
        <f t="shared" si="640"/>
        <v>200337590.02425668</v>
      </c>
      <c r="AT869" s="32">
        <f t="shared" si="641"/>
        <v>0</v>
      </c>
      <c r="AU869" s="23">
        <f t="shared" si="642"/>
        <v>0</v>
      </c>
      <c r="AV869" s="22">
        <f t="shared" si="643"/>
        <v>45646270.214445233</v>
      </c>
      <c r="AW869" s="31">
        <f t="shared" si="656"/>
        <v>585392973.18535149</v>
      </c>
      <c r="AX869"/>
      <c r="AY869"/>
      <c r="AZ869"/>
      <c r="BA869"/>
    </row>
    <row r="870" spans="1:53" x14ac:dyDescent="0.25">
      <c r="A870" s="21">
        <f t="shared" si="664"/>
        <v>411</v>
      </c>
      <c r="B870" s="21" t="s">
        <v>28</v>
      </c>
      <c r="C870" s="27">
        <f t="shared" si="621"/>
        <v>0</v>
      </c>
      <c r="D870" s="27">
        <f t="shared" si="644"/>
        <v>0</v>
      </c>
      <c r="E870" s="27" t="b">
        <f t="shared" si="620"/>
        <v>1</v>
      </c>
      <c r="F870" s="29">
        <f t="shared" si="622"/>
        <v>0</v>
      </c>
      <c r="G870" s="27">
        <f t="shared" si="645"/>
        <v>0</v>
      </c>
      <c r="H870" s="22">
        <f t="shared" si="623"/>
        <v>16078056442.403511</v>
      </c>
      <c r="I870" s="23">
        <f t="shared" si="624"/>
        <v>132580106.5049091</v>
      </c>
      <c r="J870" s="23">
        <f t="shared" si="625"/>
        <v>1086</v>
      </c>
      <c r="K870" s="19">
        <f t="shared" si="646"/>
        <v>225.0831931027827</v>
      </c>
      <c r="L870" s="16">
        <f t="shared" si="626"/>
        <v>110.90188045482093</v>
      </c>
      <c r="M870" s="23">
        <f>M869-IF($B870="B",(Percent_Rent_In_Elsies*2.49%/12 * H869)/K869,0)+IF($B870="D",N870,0)+IF(B870="D",AK869)+IF(B870="C",F869*90%)-(Y870-Y869)-IF($B870="A",Q869/K869) + IF($B870="A",Q869/K869)</f>
        <v>-31236426.775358208</v>
      </c>
      <c r="N870" s="23">
        <f t="shared" si="627"/>
        <v>0</v>
      </c>
      <c r="O870" s="22">
        <f t="shared" si="628"/>
        <v>0</v>
      </c>
      <c r="P870" s="22">
        <f t="shared" si="659"/>
        <v>8052134.0986527652</v>
      </c>
      <c r="Q870" s="22">
        <f t="shared" si="660"/>
        <v>0</v>
      </c>
      <c r="R870" s="22">
        <f t="shared" si="629"/>
        <v>143573561.33033571</v>
      </c>
      <c r="S870" s="16">
        <f t="shared" si="619"/>
        <v>0</v>
      </c>
      <c r="T870" s="15">
        <f t="shared" si="630"/>
        <v>0</v>
      </c>
      <c r="U870" s="23">
        <f t="shared" si="647"/>
        <v>911874.81849883683</v>
      </c>
      <c r="V870" s="23">
        <f t="shared" si="648"/>
        <v>0</v>
      </c>
      <c r="W870" s="23">
        <f t="shared" si="661"/>
        <v>0</v>
      </c>
      <c r="X870" s="23">
        <f t="shared" si="649"/>
        <v>28450193.205167226</v>
      </c>
      <c r="Y870" s="23">
        <f t="shared" si="631"/>
        <v>13825559.361691331</v>
      </c>
      <c r="Z870" s="3">
        <f t="shared" si="632"/>
        <v>3808.0205266519001</v>
      </c>
      <c r="AA870" s="23">
        <f t="shared" si="633"/>
        <v>58116035.561596178</v>
      </c>
      <c r="AB870" s="26">
        <f t="shared" si="650"/>
        <v>70086276.274228632</v>
      </c>
      <c r="AC870" s="23">
        <f t="shared" si="651"/>
        <v>74889487.274228647</v>
      </c>
      <c r="AD870" s="23">
        <f t="shared" si="657"/>
        <v>4803211</v>
      </c>
      <c r="AE870" s="24">
        <f t="shared" si="618"/>
        <v>70086276.274228647</v>
      </c>
      <c r="AF870" s="3">
        <f t="shared" si="652"/>
        <v>0</v>
      </c>
      <c r="AG870" s="2">
        <f t="shared" si="634"/>
        <v>456962463.198228</v>
      </c>
      <c r="AH870" s="2">
        <f t="shared" si="635"/>
        <v>91.761510510242687</v>
      </c>
      <c r="AI870" s="23">
        <f t="shared" si="658"/>
        <v>9343530610.484951</v>
      </c>
      <c r="AJ870" s="23">
        <f t="shared" si="636"/>
        <v>6219.922423797766</v>
      </c>
      <c r="AK870" s="23">
        <f t="shared" si="637"/>
        <v>0</v>
      </c>
      <c r="AL870" s="23">
        <f t="shared" si="662"/>
        <v>0</v>
      </c>
      <c r="AM870" s="23">
        <f t="shared" si="663"/>
        <v>0</v>
      </c>
      <c r="AN870" s="16">
        <f t="shared" si="653"/>
        <v>0</v>
      </c>
      <c r="AO870" s="23">
        <f t="shared" si="654"/>
        <v>0</v>
      </c>
      <c r="AP870" s="22">
        <f t="shared" si="655"/>
        <v>0</v>
      </c>
      <c r="AQ870" s="30">
        <f t="shared" si="638"/>
        <v>641952554.38436103</v>
      </c>
      <c r="AR870" s="28">
        <f t="shared" si="639"/>
        <v>184299862.72801003</v>
      </c>
      <c r="AS870" s="25">
        <f t="shared" si="640"/>
        <v>200337590.02425668</v>
      </c>
      <c r="AT870" s="32">
        <f t="shared" si="641"/>
        <v>7616.0410533038003</v>
      </c>
      <c r="AU870" s="23">
        <f t="shared" si="642"/>
        <v>7616.0410533038003</v>
      </c>
      <c r="AV870" s="22">
        <f t="shared" si="643"/>
        <v>49129825.004096292</v>
      </c>
      <c r="AW870" s="31">
        <f t="shared" si="656"/>
        <v>585392973.18535137</v>
      </c>
    </row>
    <row r="871" spans="1:53" x14ac:dyDescent="0.25">
      <c r="A871">
        <f t="shared" si="664"/>
        <v>412</v>
      </c>
      <c r="B871" t="s">
        <v>6</v>
      </c>
      <c r="C871" s="27">
        <f t="shared" si="621"/>
        <v>0</v>
      </c>
      <c r="D871" s="27">
        <f t="shared" si="644"/>
        <v>0</v>
      </c>
      <c r="E871" s="27" t="b">
        <f t="shared" si="620"/>
        <v>1</v>
      </c>
      <c r="F871" s="29">
        <f t="shared" si="622"/>
        <v>0</v>
      </c>
      <c r="G871" s="27">
        <f t="shared" si="645"/>
        <v>0</v>
      </c>
      <c r="H871" s="22">
        <f t="shared" si="623"/>
        <v>16104853203.14085</v>
      </c>
      <c r="I871" s="23">
        <f t="shared" si="624"/>
        <v>132580106.5049091</v>
      </c>
      <c r="J871" s="23">
        <f t="shared" si="625"/>
        <v>1086</v>
      </c>
      <c r="K871" s="19">
        <f t="shared" si="646"/>
        <v>225.0831931027827</v>
      </c>
      <c r="L871" s="16">
        <f t="shared" si="626"/>
        <v>111.08671692224563</v>
      </c>
      <c r="M871" s="23">
        <f>M870-IF($B871="B",(Percent_Rent_In_Elsies*2.49%/12 * H870)/K870,0)+IF($B871="D",N871,0)+IF(B871="D",AK870)+IF(B871="C",F870*90%)-(Y871-Y870)-IF($B871="A",Q870/K870) + IF($B871="A",Q870/K870)</f>
        <v>-31236426.775358208</v>
      </c>
      <c r="N871" s="23">
        <f t="shared" si="627"/>
        <v>0</v>
      </c>
      <c r="O871" s="22">
        <f t="shared" si="628"/>
        <v>0</v>
      </c>
      <c r="P871" s="22">
        <f t="shared" si="659"/>
        <v>0</v>
      </c>
      <c r="Q871" s="22">
        <f t="shared" si="660"/>
        <v>0</v>
      </c>
      <c r="R871" s="22">
        <f t="shared" si="629"/>
        <v>143573561.33033571</v>
      </c>
      <c r="S871" s="16">
        <f t="shared" si="619"/>
        <v>0</v>
      </c>
      <c r="T871" s="15">
        <f t="shared" si="630"/>
        <v>0</v>
      </c>
      <c r="U871" s="23">
        <f t="shared" si="647"/>
        <v>911874.81849883683</v>
      </c>
      <c r="V871" s="23">
        <f t="shared" si="648"/>
        <v>0</v>
      </c>
      <c r="W871" s="23">
        <f t="shared" si="661"/>
        <v>0</v>
      </c>
      <c r="X871" s="23">
        <f t="shared" si="649"/>
        <v>28469233.307800483</v>
      </c>
      <c r="Y871" s="23">
        <f t="shared" si="631"/>
        <v>13825559.361691331</v>
      </c>
      <c r="Z871" s="3">
        <f t="shared" si="632"/>
        <v>0</v>
      </c>
      <c r="AA871" s="23">
        <f t="shared" si="633"/>
        <v>58116035.561596178</v>
      </c>
      <c r="AB871" s="26">
        <f t="shared" si="650"/>
        <v>70086276.274228632</v>
      </c>
      <c r="AC871" s="23">
        <f t="shared" si="651"/>
        <v>74889487.274228647</v>
      </c>
      <c r="AD871" s="23">
        <f t="shared" si="657"/>
        <v>4803211</v>
      </c>
      <c r="AE871" s="24">
        <f t="shared" si="618"/>
        <v>70086276.274228647</v>
      </c>
      <c r="AF871" s="3">
        <f t="shared" si="652"/>
        <v>0</v>
      </c>
      <c r="AG871" s="2">
        <f t="shared" si="634"/>
        <v>0</v>
      </c>
      <c r="AH871" s="2">
        <f t="shared" si="635"/>
        <v>91.914446361093084</v>
      </c>
      <c r="AI871" s="23">
        <f t="shared" si="658"/>
        <v>9343530610.484951</v>
      </c>
      <c r="AJ871" s="23">
        <f t="shared" si="636"/>
        <v>6219.922423797766</v>
      </c>
      <c r="AK871" s="23">
        <f t="shared" si="637"/>
        <v>0</v>
      </c>
      <c r="AL871" s="23">
        <f t="shared" si="662"/>
        <v>0</v>
      </c>
      <c r="AM871" s="23">
        <f t="shared" si="663"/>
        <v>0</v>
      </c>
      <c r="AN871" s="16">
        <f t="shared" si="653"/>
        <v>0</v>
      </c>
      <c r="AO871" s="23">
        <f t="shared" si="654"/>
        <v>0</v>
      </c>
      <c r="AP871" s="22">
        <f t="shared" si="655"/>
        <v>0</v>
      </c>
      <c r="AQ871" s="30">
        <f t="shared" si="638"/>
        <v>641952554.38436103</v>
      </c>
      <c r="AR871" s="28">
        <f t="shared" si="639"/>
        <v>184299862.72801003</v>
      </c>
      <c r="AS871" s="25">
        <f t="shared" si="640"/>
        <v>200337590.02425668</v>
      </c>
      <c r="AT871" s="32">
        <f t="shared" si="641"/>
        <v>0</v>
      </c>
      <c r="AU871" s="23">
        <f t="shared" si="642"/>
        <v>0</v>
      </c>
      <c r="AV871" s="22">
        <f t="shared" si="643"/>
        <v>49129825.004096292</v>
      </c>
      <c r="AW871" s="31">
        <f t="shared" si="656"/>
        <v>577340839.08669865</v>
      </c>
    </row>
    <row r="872" spans="1:53" x14ac:dyDescent="0.25">
      <c r="A872">
        <f t="shared" si="664"/>
        <v>412</v>
      </c>
      <c r="B872" t="s">
        <v>7</v>
      </c>
      <c r="C872" s="27">
        <f t="shared" si="621"/>
        <v>0</v>
      </c>
      <c r="D872" s="27">
        <f t="shared" si="644"/>
        <v>0</v>
      </c>
      <c r="E872" s="27" t="b">
        <f t="shared" si="620"/>
        <v>1</v>
      </c>
      <c r="F872" s="29">
        <f t="shared" si="622"/>
        <v>0</v>
      </c>
      <c r="G872" s="27">
        <f t="shared" si="645"/>
        <v>0</v>
      </c>
      <c r="H872" s="22">
        <f t="shared" si="623"/>
        <v>16104853203.14085</v>
      </c>
      <c r="I872" s="23">
        <f t="shared" si="624"/>
        <v>132580106.5049091</v>
      </c>
      <c r="J872" s="23">
        <f t="shared" si="625"/>
        <v>1086</v>
      </c>
      <c r="K872" s="19">
        <f t="shared" si="646"/>
        <v>225.0831931027827</v>
      </c>
      <c r="L872" s="16">
        <f t="shared" si="626"/>
        <v>111.08671692224563</v>
      </c>
      <c r="M872" s="23">
        <f>M871-IF($B872="B",(Percent_Rent_In_Elsies*2.49%/12 * H871)/K871,0)+IF($B872="D",N872,0)+IF(B872="D",AK871)+IF(B872="C",F871*90%)-(Y872-Y871)-IF($B872="A",Q871/K871) + IF($B872="A",Q871/K871)</f>
        <v>-31310660.595164686</v>
      </c>
      <c r="N872" s="23">
        <f t="shared" si="627"/>
        <v>0</v>
      </c>
      <c r="O872" s="22">
        <f t="shared" si="628"/>
        <v>0</v>
      </c>
      <c r="P872" s="22">
        <f t="shared" si="659"/>
        <v>0</v>
      </c>
      <c r="Q872" s="22">
        <f t="shared" si="660"/>
        <v>0</v>
      </c>
      <c r="R872" s="22">
        <f t="shared" si="629"/>
        <v>131609097.88614106</v>
      </c>
      <c r="S872" s="16">
        <f t="shared" si="619"/>
        <v>11964463.444194643</v>
      </c>
      <c r="T872" s="15">
        <f t="shared" si="630"/>
        <v>0</v>
      </c>
      <c r="U872" s="23">
        <f t="shared" si="647"/>
        <v>835885.25029060047</v>
      </c>
      <c r="V872" s="23">
        <f t="shared" si="648"/>
        <v>75989.568208236407</v>
      </c>
      <c r="W872" s="23">
        <f t="shared" si="661"/>
        <v>0</v>
      </c>
      <c r="X872" s="23">
        <f t="shared" si="649"/>
        <v>28469233.307800483</v>
      </c>
      <c r="Y872" s="23">
        <f t="shared" si="631"/>
        <v>13825559.361691331</v>
      </c>
      <c r="Z872" s="3">
        <f t="shared" si="632"/>
        <v>0</v>
      </c>
      <c r="AA872" s="23">
        <f t="shared" si="633"/>
        <v>58116035.561596178</v>
      </c>
      <c r="AB872" s="26">
        <f t="shared" si="650"/>
        <v>70086276.274228618</v>
      </c>
      <c r="AC872" s="23">
        <f t="shared" si="651"/>
        <v>74889487.274228647</v>
      </c>
      <c r="AD872" s="23">
        <f t="shared" si="657"/>
        <v>4803211</v>
      </c>
      <c r="AE872" s="24">
        <f t="shared" si="618"/>
        <v>70086276.274228647</v>
      </c>
      <c r="AF872" s="3">
        <f t="shared" si="652"/>
        <v>0</v>
      </c>
      <c r="AG872" s="2">
        <f t="shared" si="634"/>
        <v>0</v>
      </c>
      <c r="AH872" s="2">
        <f t="shared" si="635"/>
        <v>91.914446361093084</v>
      </c>
      <c r="AI872" s="23">
        <f t="shared" si="658"/>
        <v>9343530610.484951</v>
      </c>
      <c r="AJ872" s="23">
        <f t="shared" si="636"/>
        <v>6219.922423797766</v>
      </c>
      <c r="AK872" s="23">
        <f t="shared" si="637"/>
        <v>0</v>
      </c>
      <c r="AL872" s="23">
        <f t="shared" si="662"/>
        <v>-812547.47344779968</v>
      </c>
      <c r="AM872" s="23">
        <f t="shared" si="663"/>
        <v>-758097337.57472837</v>
      </c>
      <c r="AN872" s="16">
        <f t="shared" si="653"/>
        <v>0</v>
      </c>
      <c r="AO872" s="23">
        <f t="shared" si="654"/>
        <v>74233.81980647787</v>
      </c>
      <c r="AP872" s="22">
        <f t="shared" si="655"/>
        <v>16708785.198258633</v>
      </c>
      <c r="AQ872" s="30">
        <f t="shared" si="638"/>
        <v>675228100.10669315</v>
      </c>
      <c r="AR872" s="28">
        <f t="shared" si="639"/>
        <v>200866623.25208345</v>
      </c>
      <c r="AS872" s="25">
        <f t="shared" si="640"/>
        <v>200337590.02425668</v>
      </c>
      <c r="AT872" s="32">
        <f t="shared" si="641"/>
        <v>0</v>
      </c>
      <c r="AU872" s="23">
        <f t="shared" si="642"/>
        <v>0</v>
      </c>
      <c r="AV872" s="22">
        <f t="shared" si="643"/>
        <v>49129825.004096292</v>
      </c>
      <c r="AW872" s="31">
        <f t="shared" si="656"/>
        <v>610616384.80903077</v>
      </c>
    </row>
    <row r="873" spans="1:53" x14ac:dyDescent="0.25">
      <c r="A873">
        <f t="shared" si="664"/>
        <v>412</v>
      </c>
      <c r="B873" t="s">
        <v>8</v>
      </c>
      <c r="C873" s="27">
        <f t="shared" si="621"/>
        <v>0</v>
      </c>
      <c r="D873" s="27">
        <f t="shared" si="644"/>
        <v>0</v>
      </c>
      <c r="E873" s="27" t="b">
        <f t="shared" si="620"/>
        <v>1</v>
      </c>
      <c r="F873" s="29">
        <f t="shared" si="622"/>
        <v>0</v>
      </c>
      <c r="G873" s="27">
        <f t="shared" si="645"/>
        <v>0</v>
      </c>
      <c r="H873" s="22">
        <f t="shared" si="623"/>
        <v>16104853203.14085</v>
      </c>
      <c r="I873" s="23">
        <f t="shared" si="624"/>
        <v>132580106.5049091</v>
      </c>
      <c r="J873" s="23">
        <f t="shared" si="625"/>
        <v>1086</v>
      </c>
      <c r="K873" s="19">
        <f t="shared" si="646"/>
        <v>225.0831931027827</v>
      </c>
      <c r="L873" s="16">
        <f t="shared" si="626"/>
        <v>111.08671692224563</v>
      </c>
      <c r="M873" s="23">
        <f>M872-IF($B873="B",(Percent_Rent_In_Elsies*2.49%/12 * H872)/K872,0)+IF($B873="D",N873,0)+IF(B873="D",AK872)+IF(B873="C",F872*90%)-(Y873-Y872)-IF($B873="A",Q872/K872) + IF($B873="A",Q872/K872)</f>
        <v>-31310660.595164686</v>
      </c>
      <c r="N873" s="23">
        <f t="shared" si="627"/>
        <v>0</v>
      </c>
      <c r="O873" s="22">
        <f t="shared" si="628"/>
        <v>0</v>
      </c>
      <c r="P873" s="22">
        <f t="shared" si="659"/>
        <v>0</v>
      </c>
      <c r="Q873" s="22">
        <f t="shared" si="660"/>
        <v>0</v>
      </c>
      <c r="R873" s="22">
        <f t="shared" si="629"/>
        <v>148317883.0843997</v>
      </c>
      <c r="S873" s="16">
        <f t="shared" si="619"/>
        <v>11964463.444194643</v>
      </c>
      <c r="T873" s="15">
        <f t="shared" si="630"/>
        <v>0</v>
      </c>
      <c r="U873" s="23">
        <f t="shared" si="647"/>
        <v>910119.07009707834</v>
      </c>
      <c r="V873" s="23">
        <f t="shared" si="648"/>
        <v>75989.568208236407</v>
      </c>
      <c r="W873" s="23">
        <f t="shared" si="661"/>
        <v>0</v>
      </c>
      <c r="X873" s="23">
        <f t="shared" si="649"/>
        <v>28469233.307800483</v>
      </c>
      <c r="Y873" s="23">
        <f t="shared" si="631"/>
        <v>13825559.361691331</v>
      </c>
      <c r="Z873" s="3">
        <f t="shared" si="632"/>
        <v>0</v>
      </c>
      <c r="AA873" s="23">
        <f t="shared" si="633"/>
        <v>58116035.561596178</v>
      </c>
      <c r="AB873" s="26">
        <f t="shared" si="650"/>
        <v>70086276.274228618</v>
      </c>
      <c r="AC873" s="23">
        <f t="shared" si="651"/>
        <v>74889487.274228647</v>
      </c>
      <c r="AD873" s="23">
        <f t="shared" si="657"/>
        <v>4803211</v>
      </c>
      <c r="AE873" s="24">
        <f t="shared" si="618"/>
        <v>70086276.274228647</v>
      </c>
      <c r="AF873" s="3">
        <f t="shared" si="652"/>
        <v>1E-4</v>
      </c>
      <c r="AG873" s="2">
        <f t="shared" si="634"/>
        <v>0</v>
      </c>
      <c r="AH873" s="2">
        <f t="shared" si="635"/>
        <v>91.914446361093084</v>
      </c>
      <c r="AI873" s="23">
        <f t="shared" si="658"/>
        <v>9343530610.484951</v>
      </c>
      <c r="AJ873" s="23">
        <f t="shared" si="636"/>
        <v>6219.922423797766</v>
      </c>
      <c r="AK873" s="23">
        <f t="shared" si="637"/>
        <v>62195.049216976367</v>
      </c>
      <c r="AL873" s="23">
        <f t="shared" si="662"/>
        <v>0</v>
      </c>
      <c r="AM873" s="23">
        <f t="shared" si="663"/>
        <v>0</v>
      </c>
      <c r="AN873" s="16">
        <f t="shared" si="653"/>
        <v>0</v>
      </c>
      <c r="AO873" s="23">
        <f t="shared" si="654"/>
        <v>0</v>
      </c>
      <c r="AP873" s="22">
        <f t="shared" si="655"/>
        <v>0</v>
      </c>
      <c r="AQ873" s="30">
        <f t="shared" si="638"/>
        <v>675228100.10669315</v>
      </c>
      <c r="AR873" s="28">
        <f t="shared" si="639"/>
        <v>200866623.25208345</v>
      </c>
      <c r="AS873" s="25">
        <f t="shared" si="640"/>
        <v>200337590.02425668</v>
      </c>
      <c r="AT873" s="32">
        <f t="shared" si="641"/>
        <v>0</v>
      </c>
      <c r="AU873" s="23">
        <f t="shared" si="642"/>
        <v>0</v>
      </c>
      <c r="AV873" s="22">
        <f t="shared" si="643"/>
        <v>49129825.004096292</v>
      </c>
      <c r="AW873" s="31">
        <f t="shared" si="656"/>
        <v>610616384.80903077</v>
      </c>
    </row>
    <row r="874" spans="1:53" x14ac:dyDescent="0.25">
      <c r="A874" s="21">
        <f t="shared" si="664"/>
        <v>412</v>
      </c>
      <c r="B874" s="21" t="s">
        <v>9</v>
      </c>
      <c r="C874" s="27">
        <f t="shared" si="621"/>
        <v>0</v>
      </c>
      <c r="D874" s="27">
        <f t="shared" si="644"/>
        <v>0</v>
      </c>
      <c r="E874" s="27" t="b">
        <f t="shared" si="620"/>
        <v>1</v>
      </c>
      <c r="F874" s="29">
        <f t="shared" si="622"/>
        <v>0</v>
      </c>
      <c r="G874" s="27">
        <f t="shared" si="645"/>
        <v>0</v>
      </c>
      <c r="H874" s="22">
        <f t="shared" si="623"/>
        <v>16104853203.14085</v>
      </c>
      <c r="I874" s="23">
        <f t="shared" si="624"/>
        <v>132580106.5049091</v>
      </c>
      <c r="J874" s="23">
        <f t="shared" si="625"/>
        <v>1086</v>
      </c>
      <c r="K874" s="19">
        <f t="shared" si="646"/>
        <v>225.0831931027827</v>
      </c>
      <c r="L874" s="16">
        <f t="shared" si="626"/>
        <v>111.08671692224563</v>
      </c>
      <c r="M874" s="23">
        <f>M873-IF($B874="B",(Percent_Rent_In_Elsies*2.49%/12 * H873)/K873,0)+IF($B874="D",N874,0)+IF(B874="D",AK873)+IF(B874="C",F873*90%)-(Y874-Y873)-IF($B874="A",Q873/K873) + IF($B874="A",Q873/K873)</f>
        <v>-31248465.545947712</v>
      </c>
      <c r="N874" s="23">
        <f t="shared" si="627"/>
        <v>0</v>
      </c>
      <c r="O874" s="22">
        <f t="shared" si="628"/>
        <v>8352327.5404737797</v>
      </c>
      <c r="P874" s="22">
        <f t="shared" si="659"/>
        <v>0</v>
      </c>
      <c r="Q874" s="22">
        <f t="shared" si="660"/>
        <v>0</v>
      </c>
      <c r="R874" s="22">
        <f t="shared" si="629"/>
        <v>148317883.0843997</v>
      </c>
      <c r="S874" s="16">
        <f t="shared" si="619"/>
        <v>0</v>
      </c>
      <c r="T874" s="15">
        <f t="shared" si="630"/>
        <v>3612135.9037208632</v>
      </c>
      <c r="U874" s="23">
        <f t="shared" si="647"/>
        <v>910119.07009707834</v>
      </c>
      <c r="V874" s="23">
        <f t="shared" si="648"/>
        <v>0</v>
      </c>
      <c r="W874" s="23">
        <f t="shared" si="661"/>
        <v>75989.568208236407</v>
      </c>
      <c r="X874" s="23">
        <f t="shared" si="649"/>
        <v>28469233.307800483</v>
      </c>
      <c r="Y874" s="23">
        <f t="shared" si="631"/>
        <v>13825559.361691331</v>
      </c>
      <c r="Z874" s="3">
        <f t="shared" si="632"/>
        <v>0</v>
      </c>
      <c r="AA874" s="23">
        <f t="shared" si="633"/>
        <v>58053840.512379199</v>
      </c>
      <c r="AB874" s="26">
        <f t="shared" si="650"/>
        <v>70086276.274228618</v>
      </c>
      <c r="AC874" s="23">
        <f t="shared" si="651"/>
        <v>74889487.274228647</v>
      </c>
      <c r="AD874" s="23">
        <f t="shared" si="657"/>
        <v>4803211</v>
      </c>
      <c r="AE874" s="24">
        <f t="shared" si="618"/>
        <v>70086276.274228647</v>
      </c>
      <c r="AF874" s="3">
        <f t="shared" si="652"/>
        <v>0</v>
      </c>
      <c r="AG874" s="2">
        <f t="shared" si="634"/>
        <v>0</v>
      </c>
      <c r="AH874" s="2">
        <f t="shared" si="635"/>
        <v>91.914446361093084</v>
      </c>
      <c r="AI874" s="23">
        <f t="shared" si="658"/>
        <v>9333531281.7185631</v>
      </c>
      <c r="AJ874" s="23">
        <f t="shared" si="636"/>
        <v>6219.922423797766</v>
      </c>
      <c r="AK874" s="23">
        <f t="shared" si="637"/>
        <v>0</v>
      </c>
      <c r="AL874" s="23">
        <f t="shared" si="662"/>
        <v>0</v>
      </c>
      <c r="AM874" s="23">
        <f t="shared" si="663"/>
        <v>0</v>
      </c>
      <c r="AN874" s="16">
        <f t="shared" si="653"/>
        <v>0</v>
      </c>
      <c r="AO874" s="23">
        <f t="shared" si="654"/>
        <v>0</v>
      </c>
      <c r="AP874" s="22">
        <f t="shared" si="655"/>
        <v>0</v>
      </c>
      <c r="AQ874" s="30">
        <f t="shared" si="638"/>
        <v>675228100.10669315</v>
      </c>
      <c r="AR874" s="28">
        <f t="shared" si="639"/>
        <v>200866623.25208345</v>
      </c>
      <c r="AS874" s="25">
        <f t="shared" si="640"/>
        <v>200337590.02425668</v>
      </c>
      <c r="AT874" s="32">
        <f t="shared" si="641"/>
        <v>0</v>
      </c>
      <c r="AU874" s="23">
        <f t="shared" si="642"/>
        <v>0</v>
      </c>
      <c r="AV874" s="22">
        <f t="shared" si="643"/>
        <v>49129825.004096292</v>
      </c>
      <c r="AW874" s="31">
        <f t="shared" si="656"/>
        <v>610616384.80903077</v>
      </c>
      <c r="AX874" s="21"/>
      <c r="AY874" s="21"/>
      <c r="AZ874" s="21"/>
      <c r="BA874" s="21"/>
    </row>
    <row r="875" spans="1:53" x14ac:dyDescent="0.25">
      <c r="A875" s="21">
        <f t="shared" si="664"/>
        <v>412</v>
      </c>
      <c r="B875" s="21" t="s">
        <v>28</v>
      </c>
      <c r="C875" s="27">
        <f t="shared" si="621"/>
        <v>0</v>
      </c>
      <c r="D875" s="27">
        <f t="shared" si="644"/>
        <v>0</v>
      </c>
      <c r="E875" s="27" t="b">
        <f t="shared" si="620"/>
        <v>1</v>
      </c>
      <c r="F875" s="29">
        <f t="shared" si="622"/>
        <v>0</v>
      </c>
      <c r="G875" s="27">
        <f t="shared" si="645"/>
        <v>0</v>
      </c>
      <c r="H875" s="22">
        <f t="shared" si="623"/>
        <v>16104853203.14085</v>
      </c>
      <c r="I875" s="23">
        <f t="shared" si="624"/>
        <v>132580106.5049091</v>
      </c>
      <c r="J875" s="23">
        <f t="shared" si="625"/>
        <v>1086</v>
      </c>
      <c r="K875" s="19">
        <f t="shared" si="646"/>
        <v>225.0831931027827</v>
      </c>
      <c r="L875" s="16">
        <f t="shared" si="626"/>
        <v>111.08671692224563</v>
      </c>
      <c r="M875" s="23">
        <f>M874-IF($B875="B",(Percent_Rent_In_Elsies*2.49%/12 * H874)/K874,0)+IF($B875="D",N875,0)+IF(B875="D",AK874)+IF(B875="C",F874*90%)-(Y875-Y874)-IF($B875="A",Q874/K874) + IF($B875="A",Q874/K874)</f>
        <v>-31248465.545947712</v>
      </c>
      <c r="N875" s="23">
        <f t="shared" si="627"/>
        <v>0</v>
      </c>
      <c r="O875" s="22">
        <f t="shared" si="628"/>
        <v>0</v>
      </c>
      <c r="P875" s="22">
        <f t="shared" si="659"/>
        <v>8352327.5404737797</v>
      </c>
      <c r="Q875" s="22">
        <f t="shared" si="660"/>
        <v>0</v>
      </c>
      <c r="R875" s="22">
        <f t="shared" si="629"/>
        <v>148317883.0843997</v>
      </c>
      <c r="S875" s="16">
        <f t="shared" si="619"/>
        <v>0</v>
      </c>
      <c r="T875" s="15">
        <f t="shared" si="630"/>
        <v>0</v>
      </c>
      <c r="U875" s="23">
        <f t="shared" si="647"/>
        <v>910119.07009707834</v>
      </c>
      <c r="V875" s="23">
        <f t="shared" si="648"/>
        <v>0</v>
      </c>
      <c r="W875" s="23">
        <f t="shared" si="661"/>
        <v>0</v>
      </c>
      <c r="X875" s="23">
        <f t="shared" si="649"/>
        <v>28469233.307800483</v>
      </c>
      <c r="Y875" s="23">
        <f t="shared" si="631"/>
        <v>13825559.361691331</v>
      </c>
      <c r="Z875" s="3">
        <f t="shared" si="632"/>
        <v>3799.4784104118212</v>
      </c>
      <c r="AA875" s="23">
        <f t="shared" si="633"/>
        <v>58110832.688535377</v>
      </c>
      <c r="AB875" s="26">
        <f t="shared" si="650"/>
        <v>70086276.274228632</v>
      </c>
      <c r="AC875" s="23">
        <f t="shared" si="651"/>
        <v>74889487.274228647</v>
      </c>
      <c r="AD875" s="23">
        <f t="shared" si="657"/>
        <v>4803211</v>
      </c>
      <c r="AE875" s="24">
        <f t="shared" si="618"/>
        <v>70086276.274228647</v>
      </c>
      <c r="AF875" s="3">
        <f t="shared" si="652"/>
        <v>0</v>
      </c>
      <c r="AG875" s="2">
        <f t="shared" si="634"/>
        <v>455937409.24941856</v>
      </c>
      <c r="AH875" s="2">
        <f t="shared" si="635"/>
        <v>91.914446361093084</v>
      </c>
      <c r="AI875" s="23">
        <f t="shared" si="658"/>
        <v>9342694125.2836418</v>
      </c>
      <c r="AJ875" s="23">
        <f t="shared" si="636"/>
        <v>6219.922423797766</v>
      </c>
      <c r="AK875" s="23">
        <f t="shared" si="637"/>
        <v>0</v>
      </c>
      <c r="AL875" s="23">
        <f t="shared" si="662"/>
        <v>0</v>
      </c>
      <c r="AM875" s="23">
        <f t="shared" si="663"/>
        <v>0</v>
      </c>
      <c r="AN875" s="16">
        <f t="shared" si="653"/>
        <v>0</v>
      </c>
      <c r="AO875" s="23">
        <f t="shared" si="654"/>
        <v>0</v>
      </c>
      <c r="AP875" s="22">
        <f t="shared" si="655"/>
        <v>0</v>
      </c>
      <c r="AQ875" s="30">
        <f t="shared" si="638"/>
        <v>675228100.10669315</v>
      </c>
      <c r="AR875" s="28">
        <f t="shared" si="639"/>
        <v>200866623.25208345</v>
      </c>
      <c r="AS875" s="25">
        <f t="shared" si="640"/>
        <v>200337590.02425668</v>
      </c>
      <c r="AT875" s="32">
        <f t="shared" si="641"/>
        <v>7598.9568208236424</v>
      </c>
      <c r="AU875" s="23">
        <f t="shared" si="642"/>
        <v>7598.9568208236424</v>
      </c>
      <c r="AV875" s="22">
        <f t="shared" si="643"/>
        <v>52741960.907817155</v>
      </c>
      <c r="AW875" s="31">
        <f t="shared" si="656"/>
        <v>610616384.80903077</v>
      </c>
      <c r="AX875" s="21"/>
      <c r="AY875" s="21"/>
      <c r="AZ875" s="21"/>
      <c r="BA875" s="21"/>
    </row>
    <row r="876" spans="1:53" x14ac:dyDescent="0.25">
      <c r="A876">
        <f t="shared" si="664"/>
        <v>413</v>
      </c>
      <c r="B876" t="s">
        <v>6</v>
      </c>
      <c r="C876" s="27">
        <f t="shared" si="621"/>
        <v>0</v>
      </c>
      <c r="D876" s="27">
        <f t="shared" si="644"/>
        <v>0</v>
      </c>
      <c r="E876" s="27" t="b">
        <f t="shared" si="620"/>
        <v>1</v>
      </c>
      <c r="F876" s="29">
        <f t="shared" si="622"/>
        <v>0</v>
      </c>
      <c r="G876" s="27">
        <f t="shared" si="645"/>
        <v>0</v>
      </c>
      <c r="H876" s="22">
        <f t="shared" si="623"/>
        <v>16131694625.146086</v>
      </c>
      <c r="I876" s="23">
        <f t="shared" si="624"/>
        <v>132580106.5049091</v>
      </c>
      <c r="J876" s="23">
        <f t="shared" si="625"/>
        <v>1086</v>
      </c>
      <c r="K876" s="19">
        <f t="shared" si="646"/>
        <v>225.0831931027827</v>
      </c>
      <c r="L876" s="16">
        <f t="shared" si="626"/>
        <v>111.27186145044938</v>
      </c>
      <c r="M876" s="23">
        <f>M875-IF($B876="B",(Percent_Rent_In_Elsies*2.49%/12 * H875)/K875,0)+IF($B876="D",N876,0)+IF(B876="D",AK875)+IF(B876="C",F875*90%)-(Y876-Y875)-IF($B876="A",Q875/K875) + IF($B876="A",Q875/K875)</f>
        <v>-31248465.545947712</v>
      </c>
      <c r="N876" s="23">
        <f t="shared" si="627"/>
        <v>0</v>
      </c>
      <c r="O876" s="22">
        <f t="shared" si="628"/>
        <v>0</v>
      </c>
      <c r="P876" s="22">
        <f t="shared" si="659"/>
        <v>0</v>
      </c>
      <c r="Q876" s="22">
        <f t="shared" si="660"/>
        <v>0</v>
      </c>
      <c r="R876" s="22">
        <f t="shared" si="629"/>
        <v>148317883.0843997</v>
      </c>
      <c r="S876" s="16">
        <f t="shared" si="619"/>
        <v>0</v>
      </c>
      <c r="T876" s="15">
        <f t="shared" si="630"/>
        <v>0</v>
      </c>
      <c r="U876" s="23">
        <f t="shared" si="647"/>
        <v>910119.07009707834</v>
      </c>
      <c r="V876" s="23">
        <f t="shared" si="648"/>
        <v>0</v>
      </c>
      <c r="W876" s="23">
        <f t="shared" si="661"/>
        <v>0</v>
      </c>
      <c r="X876" s="23">
        <f t="shared" si="649"/>
        <v>28488230.699852541</v>
      </c>
      <c r="Y876" s="23">
        <f t="shared" si="631"/>
        <v>13825559.361691331</v>
      </c>
      <c r="Z876" s="3">
        <f t="shared" si="632"/>
        <v>0</v>
      </c>
      <c r="AA876" s="23">
        <f t="shared" si="633"/>
        <v>58110832.688535377</v>
      </c>
      <c r="AB876" s="26">
        <f t="shared" si="650"/>
        <v>70086276.274228618</v>
      </c>
      <c r="AC876" s="23">
        <f t="shared" si="651"/>
        <v>74889487.274228647</v>
      </c>
      <c r="AD876" s="23">
        <f t="shared" si="657"/>
        <v>4803211</v>
      </c>
      <c r="AE876" s="24">
        <f t="shared" si="618"/>
        <v>70086276.274228647</v>
      </c>
      <c r="AF876" s="3">
        <f t="shared" si="652"/>
        <v>0</v>
      </c>
      <c r="AG876" s="2">
        <f t="shared" si="634"/>
        <v>0</v>
      </c>
      <c r="AH876" s="2">
        <f t="shared" si="635"/>
        <v>92.067637105028254</v>
      </c>
      <c r="AI876" s="23">
        <f t="shared" si="658"/>
        <v>9342694125.2836418</v>
      </c>
      <c r="AJ876" s="23">
        <f t="shared" si="636"/>
        <v>6219.922423797766</v>
      </c>
      <c r="AK876" s="23">
        <f t="shared" si="637"/>
        <v>0</v>
      </c>
      <c r="AL876" s="23">
        <f t="shared" si="662"/>
        <v>0</v>
      </c>
      <c r="AM876" s="23">
        <f t="shared" si="663"/>
        <v>0</v>
      </c>
      <c r="AN876" s="16">
        <f t="shared" si="653"/>
        <v>0</v>
      </c>
      <c r="AO876" s="23">
        <f t="shared" si="654"/>
        <v>0</v>
      </c>
      <c r="AP876" s="22">
        <f t="shared" si="655"/>
        <v>0</v>
      </c>
      <c r="AQ876" s="30">
        <f t="shared" si="638"/>
        <v>675228100.10669315</v>
      </c>
      <c r="AR876" s="28">
        <f t="shared" si="639"/>
        <v>200866623.25208345</v>
      </c>
      <c r="AS876" s="25">
        <f t="shared" si="640"/>
        <v>200337590.02425668</v>
      </c>
      <c r="AT876" s="32">
        <f t="shared" si="641"/>
        <v>0</v>
      </c>
      <c r="AU876" s="23">
        <f t="shared" si="642"/>
        <v>0</v>
      </c>
      <c r="AV876" s="22">
        <f t="shared" si="643"/>
        <v>52741960.907817155</v>
      </c>
      <c r="AW876" s="31">
        <f t="shared" si="656"/>
        <v>602264057.26855695</v>
      </c>
    </row>
    <row r="877" spans="1:53" x14ac:dyDescent="0.25">
      <c r="A877">
        <f t="shared" si="664"/>
        <v>413</v>
      </c>
      <c r="B877" t="s">
        <v>7</v>
      </c>
      <c r="C877" s="27">
        <f t="shared" si="621"/>
        <v>0</v>
      </c>
      <c r="D877" s="27">
        <f t="shared" si="644"/>
        <v>0</v>
      </c>
      <c r="E877" s="27" t="b">
        <f t="shared" si="620"/>
        <v>1</v>
      </c>
      <c r="F877" s="29">
        <f t="shared" si="622"/>
        <v>0</v>
      </c>
      <c r="G877" s="27">
        <f t="shared" si="645"/>
        <v>0</v>
      </c>
      <c r="H877" s="22">
        <f t="shared" si="623"/>
        <v>16131694625.146086</v>
      </c>
      <c r="I877" s="23">
        <f t="shared" si="624"/>
        <v>132580106.5049091</v>
      </c>
      <c r="J877" s="23">
        <f t="shared" si="625"/>
        <v>1086</v>
      </c>
      <c r="K877" s="19">
        <f t="shared" si="646"/>
        <v>225.0831931027827</v>
      </c>
      <c r="L877" s="16">
        <f t="shared" si="626"/>
        <v>111.27186145044938</v>
      </c>
      <c r="M877" s="23">
        <f>M876-IF($B877="B",(Percent_Rent_In_Elsies*2.49%/12 * H876)/K876,0)+IF($B877="D",N877,0)+IF(B877="D",AK876)+IF(B877="C",F876*90%)-(Y877-Y876)-IF($B877="A",Q876/K876) + IF($B877="A",Q876/K876)</f>
        <v>-31322823.088787202</v>
      </c>
      <c r="N877" s="23">
        <f t="shared" si="627"/>
        <v>0</v>
      </c>
      <c r="O877" s="22">
        <f t="shared" si="628"/>
        <v>0</v>
      </c>
      <c r="P877" s="22">
        <f t="shared" si="659"/>
        <v>0</v>
      </c>
      <c r="Q877" s="22">
        <f t="shared" si="660"/>
        <v>0</v>
      </c>
      <c r="R877" s="22">
        <f t="shared" si="629"/>
        <v>135958059.49403307</v>
      </c>
      <c r="S877" s="16">
        <f t="shared" si="619"/>
        <v>12359823.590366641</v>
      </c>
      <c r="T877" s="15">
        <f t="shared" si="630"/>
        <v>0</v>
      </c>
      <c r="U877" s="23">
        <f t="shared" si="647"/>
        <v>834275.81425565516</v>
      </c>
      <c r="V877" s="23">
        <f t="shared" si="648"/>
        <v>75843.25584142319</v>
      </c>
      <c r="W877" s="23">
        <f t="shared" si="661"/>
        <v>0</v>
      </c>
      <c r="X877" s="23">
        <f t="shared" si="649"/>
        <v>28488230.699852541</v>
      </c>
      <c r="Y877" s="23">
        <f t="shared" si="631"/>
        <v>13825559.361691331</v>
      </c>
      <c r="Z877" s="3">
        <f t="shared" si="632"/>
        <v>0</v>
      </c>
      <c r="AA877" s="23">
        <f t="shared" si="633"/>
        <v>58110832.688535377</v>
      </c>
      <c r="AB877" s="26">
        <f t="shared" si="650"/>
        <v>70086276.274228618</v>
      </c>
      <c r="AC877" s="23">
        <f t="shared" si="651"/>
        <v>74889487.274228647</v>
      </c>
      <c r="AD877" s="23">
        <f t="shared" si="657"/>
        <v>4803211</v>
      </c>
      <c r="AE877" s="24">
        <f t="shared" si="618"/>
        <v>70086276.274228647</v>
      </c>
      <c r="AF877" s="3">
        <f t="shared" si="652"/>
        <v>0</v>
      </c>
      <c r="AG877" s="2">
        <f t="shared" si="634"/>
        <v>0</v>
      </c>
      <c r="AH877" s="2">
        <f t="shared" si="635"/>
        <v>92.067637105028254</v>
      </c>
      <c r="AI877" s="23">
        <f t="shared" si="658"/>
        <v>9342694125.2836418</v>
      </c>
      <c r="AJ877" s="23">
        <f t="shared" si="636"/>
        <v>6219.922423797766</v>
      </c>
      <c r="AK877" s="23">
        <f t="shared" si="637"/>
        <v>0</v>
      </c>
      <c r="AL877" s="23">
        <f t="shared" si="662"/>
        <v>-836485.2013092041</v>
      </c>
      <c r="AM877" s="23">
        <f t="shared" si="663"/>
        <v>-780430959.11971605</v>
      </c>
      <c r="AN877" s="16">
        <f t="shared" si="653"/>
        <v>0</v>
      </c>
      <c r="AO877" s="23">
        <f t="shared" si="654"/>
        <v>74357.542839488669</v>
      </c>
      <c r="AP877" s="22">
        <f t="shared" si="655"/>
        <v>16736633.173589066</v>
      </c>
      <c r="AQ877" s="30">
        <f t="shared" si="638"/>
        <v>708559105.07189584</v>
      </c>
      <c r="AR877" s="28">
        <f t="shared" si="639"/>
        <v>217460995.043697</v>
      </c>
      <c r="AS877" s="25">
        <f t="shared" si="640"/>
        <v>200337590.02425668</v>
      </c>
      <c r="AT877" s="32">
        <f t="shared" si="641"/>
        <v>0</v>
      </c>
      <c r="AU877" s="23">
        <f t="shared" si="642"/>
        <v>0</v>
      </c>
      <c r="AV877" s="22">
        <f t="shared" si="643"/>
        <v>52741960.907817155</v>
      </c>
      <c r="AW877" s="31">
        <f t="shared" si="656"/>
        <v>635595062.23375964</v>
      </c>
    </row>
    <row r="878" spans="1:53" s="21" customFormat="1" x14ac:dyDescent="0.25">
      <c r="A878">
        <f t="shared" si="664"/>
        <v>413</v>
      </c>
      <c r="B878" t="s">
        <v>8</v>
      </c>
      <c r="C878" s="27">
        <f t="shared" si="621"/>
        <v>0</v>
      </c>
      <c r="D878" s="27">
        <f t="shared" si="644"/>
        <v>0</v>
      </c>
      <c r="E878" s="27" t="b">
        <f t="shared" si="620"/>
        <v>1</v>
      </c>
      <c r="F878" s="29">
        <f t="shared" si="622"/>
        <v>0</v>
      </c>
      <c r="G878" s="27">
        <f t="shared" si="645"/>
        <v>0</v>
      </c>
      <c r="H878" s="22">
        <f t="shared" si="623"/>
        <v>16131694625.146086</v>
      </c>
      <c r="I878" s="23">
        <f t="shared" si="624"/>
        <v>132580106.5049091</v>
      </c>
      <c r="J878" s="23">
        <f t="shared" si="625"/>
        <v>1086</v>
      </c>
      <c r="K878" s="19">
        <f t="shared" si="646"/>
        <v>225.0831931027827</v>
      </c>
      <c r="L878" s="16">
        <f t="shared" si="626"/>
        <v>111.27186145044938</v>
      </c>
      <c r="M878" s="23">
        <f>M877-IF($B878="B",(Percent_Rent_In_Elsies*2.49%/12 * H877)/K877,0)+IF($B878="D",N878,0)+IF(B878="D",AK877)+IF(B878="C",F877*90%)-(Y878-Y877)-IF($B878="A",Q877/K877) + IF($B878="A",Q877/K877)</f>
        <v>-31322823.088787202</v>
      </c>
      <c r="N878" s="23">
        <f t="shared" si="627"/>
        <v>0</v>
      </c>
      <c r="O878" s="22">
        <f t="shared" si="628"/>
        <v>0</v>
      </c>
      <c r="P878" s="22">
        <f t="shared" si="659"/>
        <v>0</v>
      </c>
      <c r="Q878" s="22">
        <f t="shared" si="660"/>
        <v>0</v>
      </c>
      <c r="R878" s="22">
        <f t="shared" si="629"/>
        <v>152694692.66762215</v>
      </c>
      <c r="S878" s="16">
        <f t="shared" si="619"/>
        <v>12359823.590366641</v>
      </c>
      <c r="T878" s="15">
        <f t="shared" si="630"/>
        <v>0</v>
      </c>
      <c r="U878" s="23">
        <f t="shared" si="647"/>
        <v>908633.35709514387</v>
      </c>
      <c r="V878" s="23">
        <f t="shared" si="648"/>
        <v>75843.25584142319</v>
      </c>
      <c r="W878" s="23">
        <f t="shared" si="661"/>
        <v>0</v>
      </c>
      <c r="X878" s="23">
        <f t="shared" si="649"/>
        <v>28488230.699852541</v>
      </c>
      <c r="Y878" s="23">
        <f t="shared" si="631"/>
        <v>13825559.361691331</v>
      </c>
      <c r="Z878" s="3">
        <f t="shared" si="632"/>
        <v>0</v>
      </c>
      <c r="AA878" s="23">
        <f t="shared" si="633"/>
        <v>58110832.688535377</v>
      </c>
      <c r="AB878" s="26">
        <f t="shared" si="650"/>
        <v>70086276.274228618</v>
      </c>
      <c r="AC878" s="23">
        <f t="shared" si="651"/>
        <v>74889487.274228647</v>
      </c>
      <c r="AD878" s="23">
        <f t="shared" si="657"/>
        <v>4803211</v>
      </c>
      <c r="AE878" s="24">
        <f t="shared" si="618"/>
        <v>70086276.274228647</v>
      </c>
      <c r="AF878" s="3">
        <f t="shared" si="652"/>
        <v>1E-4</v>
      </c>
      <c r="AG878" s="2">
        <f t="shared" si="634"/>
        <v>0</v>
      </c>
      <c r="AH878" s="2">
        <f t="shared" si="635"/>
        <v>92.067637105028254</v>
      </c>
      <c r="AI878" s="23">
        <f t="shared" si="658"/>
        <v>9342694125.2836418</v>
      </c>
      <c r="AJ878" s="23">
        <f t="shared" si="636"/>
        <v>6219.922423797766</v>
      </c>
      <c r="AK878" s="23">
        <f t="shared" si="637"/>
        <v>62211.882658428513</v>
      </c>
      <c r="AL878" s="23">
        <f t="shared" si="662"/>
        <v>0</v>
      </c>
      <c r="AM878" s="23">
        <f t="shared" si="663"/>
        <v>0</v>
      </c>
      <c r="AN878" s="16">
        <f t="shared" si="653"/>
        <v>0</v>
      </c>
      <c r="AO878" s="23">
        <f t="shared" si="654"/>
        <v>0</v>
      </c>
      <c r="AP878" s="22">
        <f t="shared" si="655"/>
        <v>0</v>
      </c>
      <c r="AQ878" s="30">
        <f t="shared" si="638"/>
        <v>708559105.07189584</v>
      </c>
      <c r="AR878" s="28">
        <f t="shared" si="639"/>
        <v>217460995.043697</v>
      </c>
      <c r="AS878" s="25">
        <f t="shared" si="640"/>
        <v>200337590.02425668</v>
      </c>
      <c r="AT878" s="32">
        <f t="shared" si="641"/>
        <v>0</v>
      </c>
      <c r="AU878" s="23">
        <f t="shared" si="642"/>
        <v>0</v>
      </c>
      <c r="AV878" s="22">
        <f t="shared" si="643"/>
        <v>52741960.907817155</v>
      </c>
      <c r="AW878" s="31">
        <f t="shared" si="656"/>
        <v>635595062.23375964</v>
      </c>
      <c r="AX878"/>
      <c r="AY878"/>
      <c r="AZ878"/>
      <c r="BA878"/>
    </row>
    <row r="879" spans="1:53" s="21" customFormat="1" x14ac:dyDescent="0.25">
      <c r="A879">
        <f t="shared" si="664"/>
        <v>413</v>
      </c>
      <c r="B879" t="s">
        <v>9</v>
      </c>
      <c r="C879" s="27">
        <f t="shared" si="621"/>
        <v>0</v>
      </c>
      <c r="D879" s="27">
        <f t="shared" si="644"/>
        <v>0</v>
      </c>
      <c r="E879" s="27" t="b">
        <f t="shared" si="620"/>
        <v>1</v>
      </c>
      <c r="F879" s="29">
        <f t="shared" si="622"/>
        <v>0</v>
      </c>
      <c r="G879" s="27">
        <f t="shared" si="645"/>
        <v>0</v>
      </c>
      <c r="H879" s="22">
        <f t="shared" si="623"/>
        <v>16131694625.146086</v>
      </c>
      <c r="I879" s="23">
        <f t="shared" si="624"/>
        <v>132580106.5049091</v>
      </c>
      <c r="J879" s="23">
        <f t="shared" si="625"/>
        <v>1086</v>
      </c>
      <c r="K879" s="19">
        <f t="shared" si="646"/>
        <v>225.0831931027827</v>
      </c>
      <c r="L879" s="16">
        <f t="shared" si="626"/>
        <v>111.27186145044938</v>
      </c>
      <c r="M879" s="23">
        <f>M878-IF($B879="B",(Percent_Rent_In_Elsies*2.49%/12 * H878)/K878,0)+IF($B879="D",N879,0)+IF(B879="D",AK878)+IF(B879="C",F878*90%)-(Y879-Y878)-IF($B879="A",Q878/K878) + IF($B879="A",Q878/K878)</f>
        <v>-31260611.206128772</v>
      </c>
      <c r="N879" s="23">
        <f t="shared" si="627"/>
        <v>0</v>
      </c>
      <c r="O879" s="22">
        <f t="shared" si="628"/>
        <v>8629123.5365042221</v>
      </c>
      <c r="P879" s="22">
        <f t="shared" si="659"/>
        <v>0</v>
      </c>
      <c r="Q879" s="22">
        <f t="shared" si="660"/>
        <v>0</v>
      </c>
      <c r="R879" s="22">
        <f t="shared" si="629"/>
        <v>152694692.66762215</v>
      </c>
      <c r="S879" s="16">
        <f t="shared" si="619"/>
        <v>0</v>
      </c>
      <c r="T879" s="15">
        <f t="shared" si="630"/>
        <v>3730700.053862419</v>
      </c>
      <c r="U879" s="23">
        <f t="shared" si="647"/>
        <v>908633.35709514387</v>
      </c>
      <c r="V879" s="23">
        <f t="shared" si="648"/>
        <v>0</v>
      </c>
      <c r="W879" s="23">
        <f t="shared" si="661"/>
        <v>75843.25584142319</v>
      </c>
      <c r="X879" s="23">
        <f t="shared" si="649"/>
        <v>28488230.699852541</v>
      </c>
      <c r="Y879" s="23">
        <f t="shared" si="631"/>
        <v>13825559.361691331</v>
      </c>
      <c r="Z879" s="3">
        <f t="shared" si="632"/>
        <v>0</v>
      </c>
      <c r="AA879" s="23">
        <f t="shared" si="633"/>
        <v>58048620.805876948</v>
      </c>
      <c r="AB879" s="26">
        <f t="shared" si="650"/>
        <v>70086276.274228603</v>
      </c>
      <c r="AC879" s="23">
        <f t="shared" si="651"/>
        <v>74889487.274228647</v>
      </c>
      <c r="AD879" s="23">
        <f t="shared" si="657"/>
        <v>4803211</v>
      </c>
      <c r="AE879" s="24">
        <f t="shared" si="618"/>
        <v>70086276.274228647</v>
      </c>
      <c r="AF879" s="3">
        <f t="shared" si="652"/>
        <v>0</v>
      </c>
      <c r="AG879" s="2">
        <f t="shared" si="634"/>
        <v>0</v>
      </c>
      <c r="AH879" s="2">
        <f t="shared" si="635"/>
        <v>92.067637105028254</v>
      </c>
      <c r="AI879" s="23">
        <f t="shared" si="658"/>
        <v>9332692090.1424313</v>
      </c>
      <c r="AJ879" s="23">
        <f t="shared" si="636"/>
        <v>6219.922423797766</v>
      </c>
      <c r="AK879" s="23">
        <f t="shared" si="637"/>
        <v>0</v>
      </c>
      <c r="AL879" s="23">
        <f t="shared" si="662"/>
        <v>0</v>
      </c>
      <c r="AM879" s="23">
        <f t="shared" si="663"/>
        <v>0</v>
      </c>
      <c r="AN879" s="16">
        <f t="shared" si="653"/>
        <v>0</v>
      </c>
      <c r="AO879" s="23">
        <f t="shared" si="654"/>
        <v>0</v>
      </c>
      <c r="AP879" s="22">
        <f t="shared" si="655"/>
        <v>0</v>
      </c>
      <c r="AQ879" s="30">
        <f t="shared" si="638"/>
        <v>708559105.07189584</v>
      </c>
      <c r="AR879" s="28">
        <f t="shared" si="639"/>
        <v>217460995.043697</v>
      </c>
      <c r="AS879" s="25">
        <f t="shared" si="640"/>
        <v>200337590.02425668</v>
      </c>
      <c r="AT879" s="32">
        <f t="shared" si="641"/>
        <v>0</v>
      </c>
      <c r="AU879" s="23">
        <f t="shared" si="642"/>
        <v>0</v>
      </c>
      <c r="AV879" s="22">
        <f t="shared" si="643"/>
        <v>52741960.907817155</v>
      </c>
      <c r="AW879" s="31">
        <f t="shared" si="656"/>
        <v>635595062.23375964</v>
      </c>
      <c r="AX879"/>
      <c r="AY879"/>
      <c r="AZ879"/>
      <c r="BA879"/>
    </row>
    <row r="880" spans="1:53" x14ac:dyDescent="0.25">
      <c r="A880" s="21">
        <f t="shared" si="664"/>
        <v>413</v>
      </c>
      <c r="B880" s="21" t="s">
        <v>28</v>
      </c>
      <c r="C880" s="27">
        <f t="shared" si="621"/>
        <v>0</v>
      </c>
      <c r="D880" s="27">
        <f t="shared" si="644"/>
        <v>0</v>
      </c>
      <c r="E880" s="27" t="b">
        <f t="shared" si="620"/>
        <v>1</v>
      </c>
      <c r="F880" s="29">
        <f t="shared" si="622"/>
        <v>0</v>
      </c>
      <c r="G880" s="27">
        <f t="shared" si="645"/>
        <v>0</v>
      </c>
      <c r="H880" s="22">
        <f t="shared" si="623"/>
        <v>16131694625.146086</v>
      </c>
      <c r="I880" s="23">
        <f t="shared" si="624"/>
        <v>132580106.5049091</v>
      </c>
      <c r="J880" s="23">
        <f t="shared" si="625"/>
        <v>1086</v>
      </c>
      <c r="K880" s="19">
        <f t="shared" si="646"/>
        <v>225.0831931027827</v>
      </c>
      <c r="L880" s="16">
        <f t="shared" si="626"/>
        <v>111.27186145044938</v>
      </c>
      <c r="M880" s="23">
        <f>M879-IF($B880="B",(Percent_Rent_In_Elsies*2.49%/12 * H879)/K879,0)+IF($B880="D",N880,0)+IF(B880="D",AK879)+IF(B880="C",F879*90%)-(Y880-Y879)-IF($B880="A",Q879/K879) + IF($B880="A",Q879/K879)</f>
        <v>-31260611.206128772</v>
      </c>
      <c r="N880" s="23">
        <f t="shared" si="627"/>
        <v>0</v>
      </c>
      <c r="O880" s="22">
        <f t="shared" si="628"/>
        <v>0</v>
      </c>
      <c r="P880" s="22">
        <f t="shared" si="659"/>
        <v>8629123.5365042221</v>
      </c>
      <c r="Q880" s="22">
        <f t="shared" si="660"/>
        <v>0</v>
      </c>
      <c r="R880" s="22">
        <f t="shared" si="629"/>
        <v>152694692.66762215</v>
      </c>
      <c r="S880" s="16">
        <f t="shared" si="619"/>
        <v>0</v>
      </c>
      <c r="T880" s="15">
        <f t="shared" si="630"/>
        <v>0</v>
      </c>
      <c r="U880" s="23">
        <f t="shared" si="647"/>
        <v>908633.35709514387</v>
      </c>
      <c r="V880" s="23">
        <f t="shared" si="648"/>
        <v>0</v>
      </c>
      <c r="W880" s="23">
        <f t="shared" si="661"/>
        <v>0</v>
      </c>
      <c r="X880" s="23">
        <f t="shared" si="649"/>
        <v>28488230.699852541</v>
      </c>
      <c r="Y880" s="23">
        <f t="shared" si="631"/>
        <v>13825559.361691331</v>
      </c>
      <c r="Z880" s="3">
        <f t="shared" si="632"/>
        <v>3792.1627920711603</v>
      </c>
      <c r="AA880" s="23">
        <f t="shared" si="633"/>
        <v>58105503.247758016</v>
      </c>
      <c r="AB880" s="26">
        <f t="shared" si="650"/>
        <v>70086276.274228618</v>
      </c>
      <c r="AC880" s="23">
        <f t="shared" si="651"/>
        <v>74889487.274228647</v>
      </c>
      <c r="AD880" s="23">
        <f t="shared" si="657"/>
        <v>4803211</v>
      </c>
      <c r="AE880" s="24">
        <f t="shared" si="618"/>
        <v>70086276.274228647</v>
      </c>
      <c r="AF880" s="3">
        <f t="shared" si="652"/>
        <v>0</v>
      </c>
      <c r="AG880" s="2">
        <f t="shared" si="634"/>
        <v>455059535.04853916</v>
      </c>
      <c r="AH880" s="2">
        <f t="shared" si="635"/>
        <v>92.067637105028254</v>
      </c>
      <c r="AI880" s="23">
        <f t="shared" si="658"/>
        <v>9341837291.3210545</v>
      </c>
      <c r="AJ880" s="23">
        <f t="shared" si="636"/>
        <v>6219.922423797766</v>
      </c>
      <c r="AK880" s="23">
        <f t="shared" si="637"/>
        <v>0</v>
      </c>
      <c r="AL880" s="23">
        <f t="shared" si="662"/>
        <v>0</v>
      </c>
      <c r="AM880" s="23">
        <f t="shared" si="663"/>
        <v>0</v>
      </c>
      <c r="AN880" s="16">
        <f t="shared" si="653"/>
        <v>0</v>
      </c>
      <c r="AO880" s="23">
        <f t="shared" si="654"/>
        <v>0</v>
      </c>
      <c r="AP880" s="22">
        <f t="shared" si="655"/>
        <v>0</v>
      </c>
      <c r="AQ880" s="30">
        <f t="shared" si="638"/>
        <v>708559105.07189584</v>
      </c>
      <c r="AR880" s="28">
        <f t="shared" si="639"/>
        <v>217460995.043697</v>
      </c>
      <c r="AS880" s="25">
        <f t="shared" si="640"/>
        <v>200337590.02425668</v>
      </c>
      <c r="AT880" s="32">
        <f t="shared" si="641"/>
        <v>7584.3255841423206</v>
      </c>
      <c r="AU880" s="23">
        <f t="shared" si="642"/>
        <v>7584.3255841423206</v>
      </c>
      <c r="AV880" s="22">
        <f t="shared" si="643"/>
        <v>56472660.961679578</v>
      </c>
      <c r="AW880" s="31">
        <f t="shared" si="656"/>
        <v>635595062.23375964</v>
      </c>
    </row>
    <row r="881" spans="1:53" x14ac:dyDescent="0.25">
      <c r="A881">
        <f t="shared" si="664"/>
        <v>414</v>
      </c>
      <c r="B881" t="s">
        <v>6</v>
      </c>
      <c r="C881" s="27">
        <f t="shared" si="621"/>
        <v>0</v>
      </c>
      <c r="D881" s="27">
        <f t="shared" si="644"/>
        <v>0</v>
      </c>
      <c r="E881" s="27" t="b">
        <f t="shared" si="620"/>
        <v>1</v>
      </c>
      <c r="F881" s="29">
        <f t="shared" si="622"/>
        <v>0</v>
      </c>
      <c r="G881" s="27">
        <f t="shared" si="645"/>
        <v>0</v>
      </c>
      <c r="H881" s="22">
        <f t="shared" si="623"/>
        <v>16158580782.854664</v>
      </c>
      <c r="I881" s="23">
        <f t="shared" si="624"/>
        <v>132580106.5049091</v>
      </c>
      <c r="J881" s="23">
        <f t="shared" si="625"/>
        <v>1086</v>
      </c>
      <c r="K881" s="19">
        <f t="shared" si="646"/>
        <v>225.0831931027827</v>
      </c>
      <c r="L881" s="16">
        <f t="shared" si="626"/>
        <v>111.45731455286681</v>
      </c>
      <c r="M881" s="23">
        <f>M880-IF($B881="B",(Percent_Rent_In_Elsies*2.49%/12 * H880)/K880,0)+IF($B881="D",N881,0)+IF(B881="D",AK880)+IF(B881="C",F880*90%)-(Y881-Y880)-IF($B881="A",Q880/K880) + IF($B881="A",Q880/K880)</f>
        <v>-31260611.206128772</v>
      </c>
      <c r="N881" s="23">
        <f t="shared" si="627"/>
        <v>0</v>
      </c>
      <c r="O881" s="22">
        <f t="shared" si="628"/>
        <v>0</v>
      </c>
      <c r="P881" s="22">
        <f t="shared" si="659"/>
        <v>0</v>
      </c>
      <c r="Q881" s="22">
        <f t="shared" si="660"/>
        <v>0</v>
      </c>
      <c r="R881" s="22">
        <f t="shared" si="629"/>
        <v>152694692.66762215</v>
      </c>
      <c r="S881" s="16">
        <f t="shared" si="619"/>
        <v>0</v>
      </c>
      <c r="T881" s="15">
        <f t="shared" si="630"/>
        <v>0</v>
      </c>
      <c r="U881" s="23">
        <f t="shared" si="647"/>
        <v>908633.35709514387</v>
      </c>
      <c r="V881" s="23">
        <f t="shared" si="648"/>
        <v>0</v>
      </c>
      <c r="W881" s="23">
        <f t="shared" si="661"/>
        <v>0</v>
      </c>
      <c r="X881" s="23">
        <f t="shared" si="649"/>
        <v>28507191.5138129</v>
      </c>
      <c r="Y881" s="23">
        <f t="shared" si="631"/>
        <v>13825559.361691331</v>
      </c>
      <c r="Z881" s="3">
        <f t="shared" si="632"/>
        <v>0</v>
      </c>
      <c r="AA881" s="23">
        <f t="shared" si="633"/>
        <v>58105503.247758016</v>
      </c>
      <c r="AB881" s="26">
        <f t="shared" si="650"/>
        <v>70086276.274228618</v>
      </c>
      <c r="AC881" s="23">
        <f t="shared" si="651"/>
        <v>74889487.274228647</v>
      </c>
      <c r="AD881" s="23">
        <f t="shared" si="657"/>
        <v>4803211</v>
      </c>
      <c r="AE881" s="24">
        <f t="shared" si="618"/>
        <v>70086276.274228647</v>
      </c>
      <c r="AF881" s="3">
        <f t="shared" si="652"/>
        <v>0</v>
      </c>
      <c r="AG881" s="2">
        <f t="shared" si="634"/>
        <v>0</v>
      </c>
      <c r="AH881" s="2">
        <f t="shared" si="635"/>
        <v>92.221083166869974</v>
      </c>
      <c r="AI881" s="23">
        <f t="shared" si="658"/>
        <v>9341837291.3210545</v>
      </c>
      <c r="AJ881" s="23">
        <f t="shared" si="636"/>
        <v>6219.922423797766</v>
      </c>
      <c r="AK881" s="23">
        <f t="shared" si="637"/>
        <v>0</v>
      </c>
      <c r="AL881" s="23">
        <f t="shared" si="662"/>
        <v>0</v>
      </c>
      <c r="AM881" s="23">
        <f t="shared" si="663"/>
        <v>0</v>
      </c>
      <c r="AN881" s="16">
        <f t="shared" si="653"/>
        <v>0</v>
      </c>
      <c r="AO881" s="23">
        <f t="shared" si="654"/>
        <v>0</v>
      </c>
      <c r="AP881" s="22">
        <f t="shared" si="655"/>
        <v>0</v>
      </c>
      <c r="AQ881" s="30">
        <f t="shared" si="638"/>
        <v>708559105.07189584</v>
      </c>
      <c r="AR881" s="28">
        <f t="shared" si="639"/>
        <v>217460995.043697</v>
      </c>
      <c r="AS881" s="25">
        <f t="shared" si="640"/>
        <v>200337590.02425668</v>
      </c>
      <c r="AT881" s="32">
        <f t="shared" si="641"/>
        <v>0</v>
      </c>
      <c r="AU881" s="23">
        <f t="shared" si="642"/>
        <v>0</v>
      </c>
      <c r="AV881" s="22">
        <f t="shared" si="643"/>
        <v>56472660.961679578</v>
      </c>
      <c r="AW881" s="31">
        <f t="shared" si="656"/>
        <v>626965938.69725537</v>
      </c>
    </row>
    <row r="882" spans="1:53" x14ac:dyDescent="0.25">
      <c r="A882">
        <f t="shared" si="664"/>
        <v>414</v>
      </c>
      <c r="B882" t="s">
        <v>7</v>
      </c>
      <c r="C882" s="27">
        <f t="shared" si="621"/>
        <v>0</v>
      </c>
      <c r="D882" s="27">
        <f t="shared" si="644"/>
        <v>0</v>
      </c>
      <c r="E882" s="27" t="b">
        <f t="shared" si="620"/>
        <v>1</v>
      </c>
      <c r="F882" s="29">
        <f t="shared" si="622"/>
        <v>0</v>
      </c>
      <c r="G882" s="27">
        <f t="shared" si="645"/>
        <v>0</v>
      </c>
      <c r="H882" s="22">
        <f t="shared" si="623"/>
        <v>16158580782.854664</v>
      </c>
      <c r="I882" s="23">
        <f t="shared" si="624"/>
        <v>132580106.5049091</v>
      </c>
      <c r="J882" s="23">
        <f t="shared" si="625"/>
        <v>1086</v>
      </c>
      <c r="K882" s="19">
        <f t="shared" si="646"/>
        <v>225.0831931027827</v>
      </c>
      <c r="L882" s="16">
        <f t="shared" si="626"/>
        <v>111.45731455286681</v>
      </c>
      <c r="M882" s="23">
        <f>M881-IF($B882="B",(Percent_Rent_In_Elsies*2.49%/12 * H881)/K881,0)+IF($B882="D",N882,0)+IF(B882="D",AK881)+IF(B882="C",F881*90%)-(Y882-Y881)-IF($B882="A",Q881/K881) + IF($B882="A",Q881/K881)</f>
        <v>-31335092.678206328</v>
      </c>
      <c r="N882" s="23">
        <f t="shared" si="627"/>
        <v>0</v>
      </c>
      <c r="O882" s="22">
        <f t="shared" si="628"/>
        <v>0</v>
      </c>
      <c r="P882" s="22">
        <f t="shared" si="659"/>
        <v>0</v>
      </c>
      <c r="Q882" s="22">
        <f t="shared" si="660"/>
        <v>0</v>
      </c>
      <c r="R882" s="22">
        <f t="shared" si="629"/>
        <v>139970134.94532031</v>
      </c>
      <c r="S882" s="16">
        <f t="shared" si="619"/>
        <v>12724557.722301846</v>
      </c>
      <c r="T882" s="15">
        <f t="shared" si="630"/>
        <v>0</v>
      </c>
      <c r="U882" s="23">
        <f t="shared" si="647"/>
        <v>832913.91067054856</v>
      </c>
      <c r="V882" s="23">
        <f t="shared" si="648"/>
        <v>75719.446424595328</v>
      </c>
      <c r="W882" s="23">
        <f t="shared" si="661"/>
        <v>0</v>
      </c>
      <c r="X882" s="23">
        <f t="shared" si="649"/>
        <v>28507191.5138129</v>
      </c>
      <c r="Y882" s="23">
        <f t="shared" si="631"/>
        <v>13825559.361691331</v>
      </c>
      <c r="Z882" s="3">
        <f t="shared" si="632"/>
        <v>0</v>
      </c>
      <c r="AA882" s="23">
        <f t="shared" si="633"/>
        <v>58105503.247758016</v>
      </c>
      <c r="AB882" s="26">
        <f t="shared" si="650"/>
        <v>70086276.274228618</v>
      </c>
      <c r="AC882" s="23">
        <f t="shared" si="651"/>
        <v>74889487.274228647</v>
      </c>
      <c r="AD882" s="23">
        <f t="shared" si="657"/>
        <v>4803211</v>
      </c>
      <c r="AE882" s="24">
        <f t="shared" si="618"/>
        <v>70086276.274228647</v>
      </c>
      <c r="AF882" s="3">
        <f t="shared" si="652"/>
        <v>0</v>
      </c>
      <c r="AG882" s="2">
        <f t="shared" si="634"/>
        <v>0</v>
      </c>
      <c r="AH882" s="2">
        <f t="shared" si="635"/>
        <v>92.221083166869974</v>
      </c>
      <c r="AI882" s="23">
        <f t="shared" si="658"/>
        <v>9341837291.3210545</v>
      </c>
      <c r="AJ882" s="23">
        <f t="shared" si="636"/>
        <v>6219.922423797766</v>
      </c>
      <c r="AK882" s="23">
        <f t="shared" si="637"/>
        <v>0</v>
      </c>
      <c r="AL882" s="23">
        <f t="shared" si="662"/>
        <v>-856833.96258735657</v>
      </c>
      <c r="AM882" s="23">
        <f t="shared" si="663"/>
        <v>-799416116.60528922</v>
      </c>
      <c r="AN882" s="16">
        <f t="shared" si="653"/>
        <v>0</v>
      </c>
      <c r="AO882" s="23">
        <f t="shared" si="654"/>
        <v>74481.472077554485</v>
      </c>
      <c r="AP882" s="22">
        <f t="shared" si="655"/>
        <v>16764527.562211715</v>
      </c>
      <c r="AQ882" s="30">
        <f t="shared" si="638"/>
        <v>741945661.71204054</v>
      </c>
      <c r="AR882" s="28">
        <f t="shared" si="639"/>
        <v>234083024.12162992</v>
      </c>
      <c r="AS882" s="25">
        <f t="shared" si="640"/>
        <v>200337590.02425668</v>
      </c>
      <c r="AT882" s="32">
        <f t="shared" si="641"/>
        <v>0</v>
      </c>
      <c r="AU882" s="23">
        <f t="shared" si="642"/>
        <v>0</v>
      </c>
      <c r="AV882" s="22">
        <f t="shared" si="643"/>
        <v>56472660.961679578</v>
      </c>
      <c r="AW882" s="31">
        <f t="shared" si="656"/>
        <v>660352495.33740008</v>
      </c>
    </row>
    <row r="883" spans="1:53" x14ac:dyDescent="0.25">
      <c r="A883">
        <f t="shared" si="664"/>
        <v>414</v>
      </c>
      <c r="B883" t="s">
        <v>8</v>
      </c>
      <c r="C883" s="27">
        <f t="shared" si="621"/>
        <v>0</v>
      </c>
      <c r="D883" s="27">
        <f t="shared" si="644"/>
        <v>0</v>
      </c>
      <c r="E883" s="27" t="b">
        <f t="shared" si="620"/>
        <v>1</v>
      </c>
      <c r="F883" s="29">
        <f t="shared" si="622"/>
        <v>0</v>
      </c>
      <c r="G883" s="27">
        <f t="shared" si="645"/>
        <v>0</v>
      </c>
      <c r="H883" s="22">
        <f t="shared" si="623"/>
        <v>16158580782.854664</v>
      </c>
      <c r="I883" s="23">
        <f t="shared" si="624"/>
        <v>132580106.5049091</v>
      </c>
      <c r="J883" s="23">
        <f t="shared" si="625"/>
        <v>1086</v>
      </c>
      <c r="K883" s="19">
        <f t="shared" si="646"/>
        <v>225.0831931027827</v>
      </c>
      <c r="L883" s="16">
        <f t="shared" si="626"/>
        <v>111.45731455286681</v>
      </c>
      <c r="M883" s="23">
        <f>M882-IF($B883="B",(Percent_Rent_In_Elsies*2.49%/12 * H882)/K882,0)+IF($B883="D",N883,0)+IF(B883="D",AK882)+IF(B883="C",F882*90%)-(Y883-Y882)-IF($B883="A",Q882/K882) + IF($B883="A",Q882/K882)</f>
        <v>-31335092.678206328</v>
      </c>
      <c r="N883" s="23">
        <f t="shared" si="627"/>
        <v>0</v>
      </c>
      <c r="O883" s="22">
        <f t="shared" si="628"/>
        <v>0</v>
      </c>
      <c r="P883" s="22">
        <f t="shared" si="659"/>
        <v>0</v>
      </c>
      <c r="Q883" s="22">
        <f t="shared" si="660"/>
        <v>0</v>
      </c>
      <c r="R883" s="22">
        <f t="shared" si="629"/>
        <v>156734662.50753203</v>
      </c>
      <c r="S883" s="16">
        <f t="shared" si="619"/>
        <v>12724557.722301846</v>
      </c>
      <c r="T883" s="15">
        <f t="shared" si="630"/>
        <v>0</v>
      </c>
      <c r="U883" s="23">
        <f t="shared" si="647"/>
        <v>907395.382748103</v>
      </c>
      <c r="V883" s="23">
        <f t="shared" si="648"/>
        <v>75719.446424595328</v>
      </c>
      <c r="W883" s="23">
        <f t="shared" si="661"/>
        <v>0</v>
      </c>
      <c r="X883" s="23">
        <f t="shared" si="649"/>
        <v>28507191.5138129</v>
      </c>
      <c r="Y883" s="23">
        <f t="shared" si="631"/>
        <v>13825559.361691331</v>
      </c>
      <c r="Z883" s="3">
        <f t="shared" si="632"/>
        <v>0</v>
      </c>
      <c r="AA883" s="23">
        <f t="shared" si="633"/>
        <v>58105503.247758016</v>
      </c>
      <c r="AB883" s="26">
        <f t="shared" si="650"/>
        <v>70086276.274228618</v>
      </c>
      <c r="AC883" s="23">
        <f t="shared" si="651"/>
        <v>74889487.274228647</v>
      </c>
      <c r="AD883" s="23">
        <f t="shared" si="657"/>
        <v>4803211</v>
      </c>
      <c r="AE883" s="24">
        <f t="shared" ref="AE883:AE946" si="665">AC883-AD883</f>
        <v>70086276.274228647</v>
      </c>
      <c r="AF883" s="3">
        <f t="shared" si="652"/>
        <v>1E-4</v>
      </c>
      <c r="AG883" s="2">
        <f t="shared" si="634"/>
        <v>0</v>
      </c>
      <c r="AH883" s="2">
        <f t="shared" si="635"/>
        <v>92.221083166869974</v>
      </c>
      <c r="AI883" s="23">
        <f t="shared" si="658"/>
        <v>9341837291.3210545</v>
      </c>
      <c r="AJ883" s="23">
        <f t="shared" si="636"/>
        <v>6219.922423797766</v>
      </c>
      <c r="AK883" s="23">
        <f t="shared" si="637"/>
        <v>62225.233835663719</v>
      </c>
      <c r="AL883" s="23">
        <f t="shared" si="662"/>
        <v>0</v>
      </c>
      <c r="AM883" s="23">
        <f t="shared" si="663"/>
        <v>0</v>
      </c>
      <c r="AN883" s="16">
        <f t="shared" si="653"/>
        <v>0</v>
      </c>
      <c r="AO883" s="23">
        <f t="shared" si="654"/>
        <v>0</v>
      </c>
      <c r="AP883" s="22">
        <f t="shared" si="655"/>
        <v>0</v>
      </c>
      <c r="AQ883" s="30">
        <f t="shared" si="638"/>
        <v>741945661.71204054</v>
      </c>
      <c r="AR883" s="28">
        <f t="shared" si="639"/>
        <v>234083024.12162992</v>
      </c>
      <c r="AS883" s="25">
        <f t="shared" si="640"/>
        <v>200337590.02425668</v>
      </c>
      <c r="AT883" s="32">
        <f t="shared" si="641"/>
        <v>0</v>
      </c>
      <c r="AU883" s="23">
        <f t="shared" si="642"/>
        <v>0</v>
      </c>
      <c r="AV883" s="22">
        <f t="shared" si="643"/>
        <v>56472660.961679578</v>
      </c>
      <c r="AW883" s="31">
        <f t="shared" si="656"/>
        <v>660352495.33740008</v>
      </c>
    </row>
    <row r="884" spans="1:53" x14ac:dyDescent="0.25">
      <c r="A884" s="21">
        <f t="shared" si="664"/>
        <v>414</v>
      </c>
      <c r="B884" s="21" t="s">
        <v>9</v>
      </c>
      <c r="C884" s="27">
        <f t="shared" si="621"/>
        <v>0</v>
      </c>
      <c r="D884" s="27">
        <f t="shared" si="644"/>
        <v>0</v>
      </c>
      <c r="E884" s="27" t="b">
        <f t="shared" si="620"/>
        <v>1</v>
      </c>
      <c r="F884" s="29">
        <f t="shared" si="622"/>
        <v>0</v>
      </c>
      <c r="G884" s="27">
        <f t="shared" si="645"/>
        <v>0</v>
      </c>
      <c r="H884" s="22">
        <f t="shared" si="623"/>
        <v>16158580782.854664</v>
      </c>
      <c r="I884" s="23">
        <f t="shared" si="624"/>
        <v>132580106.5049091</v>
      </c>
      <c r="J884" s="23">
        <f t="shared" si="625"/>
        <v>1086</v>
      </c>
      <c r="K884" s="19">
        <f t="shared" si="646"/>
        <v>225.0831931027827</v>
      </c>
      <c r="L884" s="16">
        <f t="shared" si="626"/>
        <v>111.45731455286681</v>
      </c>
      <c r="M884" s="23">
        <f>M883-IF($B884="B",(Percent_Rent_In_Elsies*2.49%/12 * H883)/K883,0)+IF($B884="D",N884,0)+IF(B884="D",AK883)+IF(B884="C",F883*90%)-(Y884-Y883)-IF($B884="A",Q883/K883) + IF($B884="A",Q883/K883)</f>
        <v>-31272867.444370665</v>
      </c>
      <c r="N884" s="23">
        <f t="shared" si="627"/>
        <v>0</v>
      </c>
      <c r="O884" s="22">
        <f t="shared" si="628"/>
        <v>8884474.5716839135</v>
      </c>
      <c r="P884" s="22">
        <f t="shared" si="659"/>
        <v>0</v>
      </c>
      <c r="Q884" s="22">
        <f t="shared" si="660"/>
        <v>0</v>
      </c>
      <c r="R884" s="22">
        <f t="shared" si="629"/>
        <v>156734662.50753203</v>
      </c>
      <c r="S884" s="16">
        <f t="shared" si="619"/>
        <v>0</v>
      </c>
      <c r="T884" s="15">
        <f t="shared" si="630"/>
        <v>3840083.1506179329</v>
      </c>
      <c r="U884" s="23">
        <f t="shared" si="647"/>
        <v>907395.382748103</v>
      </c>
      <c r="V884" s="23">
        <f t="shared" si="648"/>
        <v>0</v>
      </c>
      <c r="W884" s="23">
        <f t="shared" si="661"/>
        <v>75719.446424595328</v>
      </c>
      <c r="X884" s="23">
        <f t="shared" si="649"/>
        <v>28507191.5138129</v>
      </c>
      <c r="Y884" s="23">
        <f t="shared" si="631"/>
        <v>13825559.361691331</v>
      </c>
      <c r="Z884" s="3">
        <f t="shared" si="632"/>
        <v>0</v>
      </c>
      <c r="AA884" s="23">
        <f t="shared" si="633"/>
        <v>58043278.013922349</v>
      </c>
      <c r="AB884" s="26">
        <f t="shared" si="650"/>
        <v>70086276.274228603</v>
      </c>
      <c r="AC884" s="23">
        <f t="shared" si="651"/>
        <v>74889487.274228647</v>
      </c>
      <c r="AD884" s="23">
        <f t="shared" si="657"/>
        <v>4803211</v>
      </c>
      <c r="AE884" s="24">
        <f t="shared" si="665"/>
        <v>70086276.274228647</v>
      </c>
      <c r="AF884" s="3">
        <f t="shared" si="652"/>
        <v>0</v>
      </c>
      <c r="AG884" s="2">
        <f t="shared" si="634"/>
        <v>0</v>
      </c>
      <c r="AH884" s="2">
        <f t="shared" si="635"/>
        <v>92.221083166869974</v>
      </c>
      <c r="AI884" s="23">
        <f t="shared" si="658"/>
        <v>9331833109.6615562</v>
      </c>
      <c r="AJ884" s="23">
        <f t="shared" si="636"/>
        <v>6219.922423797766</v>
      </c>
      <c r="AK884" s="23">
        <f t="shared" si="637"/>
        <v>0</v>
      </c>
      <c r="AL884" s="23">
        <f t="shared" si="662"/>
        <v>0</v>
      </c>
      <c r="AM884" s="23">
        <f t="shared" si="663"/>
        <v>0</v>
      </c>
      <c r="AN884" s="16">
        <f t="shared" si="653"/>
        <v>0</v>
      </c>
      <c r="AO884" s="23">
        <f t="shared" si="654"/>
        <v>0</v>
      </c>
      <c r="AP884" s="22">
        <f t="shared" si="655"/>
        <v>0</v>
      </c>
      <c r="AQ884" s="30">
        <f t="shared" si="638"/>
        <v>741945661.71204054</v>
      </c>
      <c r="AR884" s="28">
        <f t="shared" si="639"/>
        <v>234083024.12162992</v>
      </c>
      <c r="AS884" s="25">
        <f t="shared" si="640"/>
        <v>200337590.02425668</v>
      </c>
      <c r="AT884" s="32">
        <f t="shared" si="641"/>
        <v>0</v>
      </c>
      <c r="AU884" s="23">
        <f t="shared" si="642"/>
        <v>0</v>
      </c>
      <c r="AV884" s="22">
        <f t="shared" si="643"/>
        <v>56472660.961679578</v>
      </c>
      <c r="AW884" s="31">
        <f t="shared" si="656"/>
        <v>660352495.33740008</v>
      </c>
      <c r="AX884" s="21"/>
      <c r="AY884" s="21"/>
      <c r="AZ884" s="21"/>
      <c r="BA884" s="21"/>
    </row>
    <row r="885" spans="1:53" x14ac:dyDescent="0.25">
      <c r="A885" s="21">
        <f t="shared" si="664"/>
        <v>414</v>
      </c>
      <c r="B885" s="21" t="s">
        <v>28</v>
      </c>
      <c r="C885" s="27">
        <f t="shared" si="621"/>
        <v>0</v>
      </c>
      <c r="D885" s="27">
        <f t="shared" si="644"/>
        <v>0</v>
      </c>
      <c r="E885" s="27" t="b">
        <f t="shared" si="620"/>
        <v>1</v>
      </c>
      <c r="F885" s="29">
        <f t="shared" si="622"/>
        <v>0</v>
      </c>
      <c r="G885" s="27">
        <f t="shared" si="645"/>
        <v>0</v>
      </c>
      <c r="H885" s="22">
        <f t="shared" si="623"/>
        <v>16158580782.854664</v>
      </c>
      <c r="I885" s="23">
        <f t="shared" si="624"/>
        <v>132580106.5049091</v>
      </c>
      <c r="J885" s="23">
        <f t="shared" si="625"/>
        <v>1086</v>
      </c>
      <c r="K885" s="19">
        <f t="shared" si="646"/>
        <v>225.0831931027827</v>
      </c>
      <c r="L885" s="16">
        <f t="shared" si="626"/>
        <v>111.45731455286681</v>
      </c>
      <c r="M885" s="23">
        <f>M884-IF($B885="B",(Percent_Rent_In_Elsies*2.49%/12 * H884)/K884,0)+IF($B885="D",N885,0)+IF(B885="D",AK884)+IF(B885="C",F884*90%)-(Y885-Y884)-IF($B885="A",Q884/K884) + IF($B885="A",Q884/K884)</f>
        <v>-31272867.444370665</v>
      </c>
      <c r="N885" s="23">
        <f t="shared" si="627"/>
        <v>0</v>
      </c>
      <c r="O885" s="22">
        <f t="shared" si="628"/>
        <v>0</v>
      </c>
      <c r="P885" s="22">
        <f t="shared" si="659"/>
        <v>8884474.5716839135</v>
      </c>
      <c r="Q885" s="22">
        <f t="shared" si="660"/>
        <v>0</v>
      </c>
      <c r="R885" s="22">
        <f t="shared" si="629"/>
        <v>156734662.50753203</v>
      </c>
      <c r="S885" s="16">
        <f t="shared" si="619"/>
        <v>0</v>
      </c>
      <c r="T885" s="15">
        <f t="shared" si="630"/>
        <v>0</v>
      </c>
      <c r="U885" s="23">
        <f t="shared" si="647"/>
        <v>907395.382748103</v>
      </c>
      <c r="V885" s="23">
        <f t="shared" si="648"/>
        <v>0</v>
      </c>
      <c r="W885" s="23">
        <f t="shared" si="661"/>
        <v>0</v>
      </c>
      <c r="X885" s="23">
        <f t="shared" si="649"/>
        <v>28507191.5138129</v>
      </c>
      <c r="Y885" s="23">
        <f t="shared" si="631"/>
        <v>13825559.361691331</v>
      </c>
      <c r="Z885" s="3">
        <f t="shared" si="632"/>
        <v>3785.9723212297672</v>
      </c>
      <c r="AA885" s="23">
        <f t="shared" si="633"/>
        <v>58100067.598740794</v>
      </c>
      <c r="AB885" s="26">
        <f t="shared" si="650"/>
        <v>70086276.274228603</v>
      </c>
      <c r="AC885" s="23">
        <f t="shared" si="651"/>
        <v>74889487.274228647</v>
      </c>
      <c r="AD885" s="23">
        <f t="shared" si="657"/>
        <v>4803211</v>
      </c>
      <c r="AE885" s="24">
        <f t="shared" si="665"/>
        <v>70086276.274228647</v>
      </c>
      <c r="AF885" s="3">
        <f t="shared" si="652"/>
        <v>0</v>
      </c>
      <c r="AG885" s="2">
        <f t="shared" si="634"/>
        <v>454316678.54757202</v>
      </c>
      <c r="AH885" s="2">
        <f t="shared" si="635"/>
        <v>92.221083166869974</v>
      </c>
      <c r="AI885" s="23">
        <f t="shared" si="658"/>
        <v>9340963381.8657818</v>
      </c>
      <c r="AJ885" s="23">
        <f t="shared" si="636"/>
        <v>6219.922423797766</v>
      </c>
      <c r="AK885" s="23">
        <f t="shared" si="637"/>
        <v>0</v>
      </c>
      <c r="AL885" s="23">
        <f t="shared" si="662"/>
        <v>0</v>
      </c>
      <c r="AM885" s="23">
        <f t="shared" si="663"/>
        <v>0</v>
      </c>
      <c r="AN885" s="16">
        <f t="shared" si="653"/>
        <v>0</v>
      </c>
      <c r="AO885" s="23">
        <f t="shared" si="654"/>
        <v>0</v>
      </c>
      <c r="AP885" s="22">
        <f t="shared" si="655"/>
        <v>0</v>
      </c>
      <c r="AQ885" s="30">
        <f t="shared" si="638"/>
        <v>741945661.71204054</v>
      </c>
      <c r="AR885" s="28">
        <f t="shared" si="639"/>
        <v>234083024.12162992</v>
      </c>
      <c r="AS885" s="25">
        <f t="shared" si="640"/>
        <v>200337590.02425668</v>
      </c>
      <c r="AT885" s="32">
        <f t="shared" si="641"/>
        <v>7571.9446424595344</v>
      </c>
      <c r="AU885" s="23">
        <f t="shared" si="642"/>
        <v>7571.9446424595344</v>
      </c>
      <c r="AV885" s="22">
        <f t="shared" si="643"/>
        <v>60312744.112297513</v>
      </c>
      <c r="AW885" s="31">
        <f t="shared" si="656"/>
        <v>660352495.33740008</v>
      </c>
      <c r="AX885" s="21"/>
      <c r="AY885" s="21"/>
      <c r="AZ885" s="21"/>
      <c r="BA885" s="21"/>
    </row>
    <row r="886" spans="1:53" x14ac:dyDescent="0.25">
      <c r="A886">
        <f t="shared" si="664"/>
        <v>415</v>
      </c>
      <c r="B886" t="s">
        <v>6</v>
      </c>
      <c r="C886" s="27">
        <f t="shared" si="621"/>
        <v>0</v>
      </c>
      <c r="D886" s="27">
        <f t="shared" si="644"/>
        <v>0</v>
      </c>
      <c r="E886" s="27" t="b">
        <f t="shared" si="620"/>
        <v>1</v>
      </c>
      <c r="F886" s="29">
        <f t="shared" si="622"/>
        <v>0</v>
      </c>
      <c r="G886" s="27">
        <f t="shared" si="645"/>
        <v>0</v>
      </c>
      <c r="H886" s="22">
        <f t="shared" si="623"/>
        <v>16185511750.82609</v>
      </c>
      <c r="I886" s="23">
        <f t="shared" si="624"/>
        <v>132580106.5049091</v>
      </c>
      <c r="J886" s="23">
        <f t="shared" si="625"/>
        <v>1086</v>
      </c>
      <c r="K886" s="19">
        <f t="shared" si="646"/>
        <v>225.0831931027827</v>
      </c>
      <c r="L886" s="16">
        <f t="shared" si="626"/>
        <v>111.64307674378826</v>
      </c>
      <c r="M886" s="23">
        <f>M885-IF($B886="B",(Percent_Rent_In_Elsies*2.49%/12 * H885)/K885,0)+IF($B886="D",N886,0)+IF(B886="D",AK885)+IF(B886="C",F885*90%)-(Y886-Y885)-IF($B886="A",Q885/K885) + IF($B886="A",Q885/K885)</f>
        <v>-31272867.444370665</v>
      </c>
      <c r="N886" s="23">
        <f t="shared" si="627"/>
        <v>0</v>
      </c>
      <c r="O886" s="22">
        <f t="shared" si="628"/>
        <v>0</v>
      </c>
      <c r="P886" s="22">
        <f t="shared" si="659"/>
        <v>0</v>
      </c>
      <c r="Q886" s="22">
        <f t="shared" si="660"/>
        <v>0</v>
      </c>
      <c r="R886" s="22">
        <f t="shared" si="629"/>
        <v>156734662.50753203</v>
      </c>
      <c r="S886" s="16">
        <f t="shared" si="619"/>
        <v>0</v>
      </c>
      <c r="T886" s="15">
        <f t="shared" si="630"/>
        <v>0</v>
      </c>
      <c r="U886" s="23">
        <f t="shared" si="647"/>
        <v>907395.382748103</v>
      </c>
      <c r="V886" s="23">
        <f t="shared" si="648"/>
        <v>0</v>
      </c>
      <c r="W886" s="23">
        <f t="shared" si="661"/>
        <v>0</v>
      </c>
      <c r="X886" s="23">
        <f t="shared" si="649"/>
        <v>28526121.375419047</v>
      </c>
      <c r="Y886" s="23">
        <f t="shared" si="631"/>
        <v>13825559.361691331</v>
      </c>
      <c r="Z886" s="3">
        <f t="shared" si="632"/>
        <v>0</v>
      </c>
      <c r="AA886" s="23">
        <f t="shared" si="633"/>
        <v>58100067.598740794</v>
      </c>
      <c r="AB886" s="26">
        <f t="shared" si="650"/>
        <v>70086276.274228603</v>
      </c>
      <c r="AC886" s="23">
        <f t="shared" si="651"/>
        <v>74889487.274228647</v>
      </c>
      <c r="AD886" s="23">
        <f t="shared" si="657"/>
        <v>4803211</v>
      </c>
      <c r="AE886" s="24">
        <f t="shared" si="665"/>
        <v>70086276.274228647</v>
      </c>
      <c r="AF886" s="3">
        <f t="shared" si="652"/>
        <v>0</v>
      </c>
      <c r="AG886" s="2">
        <f t="shared" si="634"/>
        <v>0</v>
      </c>
      <c r="AH886" s="2">
        <f t="shared" si="635"/>
        <v>92.374784972148106</v>
      </c>
      <c r="AI886" s="23">
        <f t="shared" si="658"/>
        <v>9340963381.8657818</v>
      </c>
      <c r="AJ886" s="23">
        <f t="shared" si="636"/>
        <v>6219.922423797766</v>
      </c>
      <c r="AK886" s="23">
        <f t="shared" si="637"/>
        <v>0</v>
      </c>
      <c r="AL886" s="23">
        <f t="shared" si="662"/>
        <v>0</v>
      </c>
      <c r="AM886" s="23">
        <f t="shared" si="663"/>
        <v>0</v>
      </c>
      <c r="AN886" s="16">
        <f t="shared" si="653"/>
        <v>0</v>
      </c>
      <c r="AO886" s="23">
        <f t="shared" si="654"/>
        <v>0</v>
      </c>
      <c r="AP886" s="22">
        <f t="shared" si="655"/>
        <v>0</v>
      </c>
      <c r="AQ886" s="30">
        <f t="shared" si="638"/>
        <v>741945661.71204054</v>
      </c>
      <c r="AR886" s="28">
        <f t="shared" si="639"/>
        <v>234083024.12162992</v>
      </c>
      <c r="AS886" s="25">
        <f t="shared" si="640"/>
        <v>200337590.02425668</v>
      </c>
      <c r="AT886" s="32">
        <f t="shared" si="641"/>
        <v>0</v>
      </c>
      <c r="AU886" s="23">
        <f t="shared" si="642"/>
        <v>0</v>
      </c>
      <c r="AV886" s="22">
        <f t="shared" si="643"/>
        <v>60312744.112297513</v>
      </c>
      <c r="AW886" s="31">
        <f t="shared" si="656"/>
        <v>651468020.7657162</v>
      </c>
    </row>
    <row r="887" spans="1:53" x14ac:dyDescent="0.25">
      <c r="A887">
        <f t="shared" si="664"/>
        <v>415</v>
      </c>
      <c r="B887" t="s">
        <v>7</v>
      </c>
      <c r="C887" s="27">
        <f t="shared" si="621"/>
        <v>0</v>
      </c>
      <c r="D887" s="27">
        <f t="shared" si="644"/>
        <v>0</v>
      </c>
      <c r="E887" s="27" t="b">
        <f t="shared" si="620"/>
        <v>1</v>
      </c>
      <c r="F887" s="29">
        <f t="shared" si="622"/>
        <v>0</v>
      </c>
      <c r="G887" s="27">
        <f t="shared" si="645"/>
        <v>0</v>
      </c>
      <c r="H887" s="22">
        <f t="shared" si="623"/>
        <v>16185511750.82609</v>
      </c>
      <c r="I887" s="23">
        <f t="shared" si="624"/>
        <v>132580106.5049091</v>
      </c>
      <c r="J887" s="23">
        <f t="shared" si="625"/>
        <v>1086</v>
      </c>
      <c r="K887" s="19">
        <f t="shared" si="646"/>
        <v>225.0831931027827</v>
      </c>
      <c r="L887" s="16">
        <f t="shared" si="626"/>
        <v>111.64307674378826</v>
      </c>
      <c r="M887" s="23">
        <f>M886-IF($B887="B",(Percent_Rent_In_Elsies*2.49%/12 * H886)/K886,0)+IF($B887="D",N887,0)+IF(B887="D",AK886)+IF(B887="C",F886*90%)-(Y887-Y886)-IF($B887="A",Q886/K886) + IF($B887="A",Q886/K886)</f>
        <v>-31347473.052235015</v>
      </c>
      <c r="N887" s="23">
        <f t="shared" si="627"/>
        <v>0</v>
      </c>
      <c r="O887" s="22">
        <f t="shared" si="628"/>
        <v>0</v>
      </c>
      <c r="P887" s="22">
        <f t="shared" si="659"/>
        <v>0</v>
      </c>
      <c r="Q887" s="22">
        <f t="shared" si="660"/>
        <v>0</v>
      </c>
      <c r="R887" s="22">
        <f t="shared" si="629"/>
        <v>143673440.63190436</v>
      </c>
      <c r="S887" s="16">
        <f t="shared" si="619"/>
        <v>13061221.875627669</v>
      </c>
      <c r="T887" s="15">
        <f t="shared" si="630"/>
        <v>0</v>
      </c>
      <c r="U887" s="23">
        <f t="shared" si="647"/>
        <v>831779.10085242777</v>
      </c>
      <c r="V887" s="23">
        <f t="shared" si="648"/>
        <v>75616.281895675245</v>
      </c>
      <c r="W887" s="23">
        <f t="shared" si="661"/>
        <v>0</v>
      </c>
      <c r="X887" s="23">
        <f t="shared" si="649"/>
        <v>28526121.375419047</v>
      </c>
      <c r="Y887" s="23">
        <f t="shared" si="631"/>
        <v>13825559.361691331</v>
      </c>
      <c r="Z887" s="3">
        <f t="shared" si="632"/>
        <v>0</v>
      </c>
      <c r="AA887" s="23">
        <f t="shared" si="633"/>
        <v>58100067.598740794</v>
      </c>
      <c r="AB887" s="26">
        <f t="shared" si="650"/>
        <v>70086276.274228603</v>
      </c>
      <c r="AC887" s="23">
        <f t="shared" si="651"/>
        <v>74889487.274228647</v>
      </c>
      <c r="AD887" s="23">
        <f t="shared" si="657"/>
        <v>4803211</v>
      </c>
      <c r="AE887" s="24">
        <f t="shared" si="665"/>
        <v>70086276.274228647</v>
      </c>
      <c r="AF887" s="3">
        <f t="shared" si="652"/>
        <v>0</v>
      </c>
      <c r="AG887" s="2">
        <f t="shared" si="634"/>
        <v>0</v>
      </c>
      <c r="AH887" s="2">
        <f t="shared" si="635"/>
        <v>92.374784972148106</v>
      </c>
      <c r="AI887" s="23">
        <f t="shared" si="658"/>
        <v>9340963381.8657818</v>
      </c>
      <c r="AJ887" s="23">
        <f t="shared" si="636"/>
        <v>6219.922423797766</v>
      </c>
      <c r="AK887" s="23">
        <f t="shared" si="637"/>
        <v>0</v>
      </c>
      <c r="AL887" s="23">
        <f t="shared" si="662"/>
        <v>-873909.45527267456</v>
      </c>
      <c r="AM887" s="23">
        <f>IF($B887="B",50%*AL887*30%*AJ887,0)</f>
        <v>-815347352.58290982</v>
      </c>
      <c r="AN887" s="16">
        <f t="shared" si="653"/>
        <v>0</v>
      </c>
      <c r="AO887" s="23">
        <f t="shared" si="654"/>
        <v>74605.607864350415</v>
      </c>
      <c r="AP887" s="22">
        <f t="shared" si="655"/>
        <v>16792468.441482071</v>
      </c>
      <c r="AQ887" s="30">
        <f t="shared" si="638"/>
        <v>775387862.61325204</v>
      </c>
      <c r="AR887" s="28">
        <f t="shared" si="639"/>
        <v>250732756.58135939</v>
      </c>
      <c r="AS887" s="25">
        <f t="shared" si="640"/>
        <v>200337590.02425668</v>
      </c>
      <c r="AT887" s="32">
        <f t="shared" si="641"/>
        <v>0</v>
      </c>
      <c r="AU887" s="23">
        <f t="shared" si="642"/>
        <v>0</v>
      </c>
      <c r="AV887" s="22">
        <f t="shared" si="643"/>
        <v>60312744.112297513</v>
      </c>
      <c r="AW887" s="31">
        <f t="shared" si="656"/>
        <v>684910221.6669277</v>
      </c>
    </row>
    <row r="888" spans="1:53" s="21" customFormat="1" x14ac:dyDescent="0.25">
      <c r="A888">
        <f t="shared" si="664"/>
        <v>415</v>
      </c>
      <c r="B888" t="s">
        <v>8</v>
      </c>
      <c r="C888" s="27">
        <f t="shared" si="621"/>
        <v>0</v>
      </c>
      <c r="D888" s="27">
        <f t="shared" si="644"/>
        <v>0</v>
      </c>
      <c r="E888" s="27" t="b">
        <f t="shared" si="620"/>
        <v>1</v>
      </c>
      <c r="F888" s="29">
        <f t="shared" si="622"/>
        <v>0</v>
      </c>
      <c r="G888" s="27">
        <f t="shared" si="645"/>
        <v>0</v>
      </c>
      <c r="H888" s="22">
        <f t="shared" si="623"/>
        <v>16185511750.82609</v>
      </c>
      <c r="I888" s="23">
        <f t="shared" si="624"/>
        <v>132580106.5049091</v>
      </c>
      <c r="J888" s="23">
        <f t="shared" si="625"/>
        <v>1086</v>
      </c>
      <c r="K888" s="19">
        <f t="shared" si="646"/>
        <v>225.0831931027827</v>
      </c>
      <c r="L888" s="16">
        <f t="shared" si="626"/>
        <v>111.64307674378826</v>
      </c>
      <c r="M888" s="23">
        <f>M887-IF($B888="B",(Percent_Rent_In_Elsies*2.49%/12 * H887)/K887,0)+IF($B888="D",N888,0)+IF(B888="D",AK887)+IF(B888="C",F887*90%)-(Y888-Y887)-IF($B888="A",Q887/K887) + IF($B888="A",Q887/K887)</f>
        <v>-31347473.052235015</v>
      </c>
      <c r="N888" s="23">
        <f t="shared" si="627"/>
        <v>0</v>
      </c>
      <c r="O888" s="22">
        <f t="shared" si="628"/>
        <v>0</v>
      </c>
      <c r="P888" s="22">
        <f t="shared" si="659"/>
        <v>0</v>
      </c>
      <c r="Q888" s="22">
        <f t="shared" si="660"/>
        <v>0</v>
      </c>
      <c r="R888" s="22">
        <f t="shared" si="629"/>
        <v>160465909.07338643</v>
      </c>
      <c r="S888" s="16">
        <f t="shared" si="619"/>
        <v>13061221.875627669</v>
      </c>
      <c r="T888" s="15">
        <f t="shared" si="630"/>
        <v>0</v>
      </c>
      <c r="U888" s="23">
        <f t="shared" si="647"/>
        <v>906384.7087167782</v>
      </c>
      <c r="V888" s="23">
        <f t="shared" si="648"/>
        <v>75616.281895675245</v>
      </c>
      <c r="W888" s="23">
        <f t="shared" si="661"/>
        <v>0</v>
      </c>
      <c r="X888" s="23">
        <f t="shared" si="649"/>
        <v>28526121.375419047</v>
      </c>
      <c r="Y888" s="23">
        <f t="shared" si="631"/>
        <v>13825559.361691331</v>
      </c>
      <c r="Z888" s="3">
        <f t="shared" si="632"/>
        <v>0</v>
      </c>
      <c r="AA888" s="23">
        <f t="shared" si="633"/>
        <v>58100067.598740794</v>
      </c>
      <c r="AB888" s="26">
        <f t="shared" si="650"/>
        <v>70086276.274228603</v>
      </c>
      <c r="AC888" s="23">
        <f t="shared" si="651"/>
        <v>74889487.274228647</v>
      </c>
      <c r="AD888" s="23">
        <f t="shared" si="657"/>
        <v>4803211</v>
      </c>
      <c r="AE888" s="24">
        <f t="shared" si="665"/>
        <v>70086276.274228647</v>
      </c>
      <c r="AF888" s="3">
        <f t="shared" si="652"/>
        <v>1E-4</v>
      </c>
      <c r="AG888" s="2">
        <f t="shared" si="634"/>
        <v>0</v>
      </c>
      <c r="AH888" s="2">
        <f t="shared" si="635"/>
        <v>92.374784972148106</v>
      </c>
      <c r="AI888" s="23">
        <f t="shared" si="658"/>
        <v>9340963381.8657818</v>
      </c>
      <c r="AJ888" s="23">
        <f t="shared" si="636"/>
        <v>6219.922423797766</v>
      </c>
      <c r="AK888" s="23">
        <f t="shared" si="637"/>
        <v>62235.41881410886</v>
      </c>
      <c r="AL888" s="23">
        <f t="shared" si="662"/>
        <v>0</v>
      </c>
      <c r="AM888" s="23">
        <f t="shared" si="663"/>
        <v>0</v>
      </c>
      <c r="AN888" s="16">
        <f t="shared" si="653"/>
        <v>0</v>
      </c>
      <c r="AO888" s="23">
        <f t="shared" si="654"/>
        <v>0</v>
      </c>
      <c r="AP888" s="22">
        <f t="shared" si="655"/>
        <v>0</v>
      </c>
      <c r="AQ888" s="30">
        <f t="shared" si="638"/>
        <v>775387862.61325204</v>
      </c>
      <c r="AR888" s="28">
        <f t="shared" si="639"/>
        <v>250732756.58135939</v>
      </c>
      <c r="AS888" s="25">
        <f t="shared" si="640"/>
        <v>200337590.02425668</v>
      </c>
      <c r="AT888" s="32">
        <f t="shared" si="641"/>
        <v>0</v>
      </c>
      <c r="AU888" s="23">
        <f t="shared" si="642"/>
        <v>0</v>
      </c>
      <c r="AV888" s="22">
        <f t="shared" si="643"/>
        <v>60312744.112297513</v>
      </c>
      <c r="AW888" s="31">
        <f t="shared" si="656"/>
        <v>684910221.6669277</v>
      </c>
      <c r="AX888"/>
      <c r="AY888"/>
      <c r="AZ888"/>
      <c r="BA888"/>
    </row>
    <row r="889" spans="1:53" s="21" customFormat="1" x14ac:dyDescent="0.25">
      <c r="A889" s="21">
        <f t="shared" si="664"/>
        <v>415</v>
      </c>
      <c r="B889" s="21" t="s">
        <v>9</v>
      </c>
      <c r="C889" s="27">
        <f t="shared" si="621"/>
        <v>0</v>
      </c>
      <c r="D889" s="27">
        <f t="shared" si="644"/>
        <v>0</v>
      </c>
      <c r="E889" s="27" t="b">
        <f t="shared" si="620"/>
        <v>1</v>
      </c>
      <c r="F889" s="29">
        <f t="shared" si="622"/>
        <v>0</v>
      </c>
      <c r="G889" s="27">
        <f t="shared" si="645"/>
        <v>0</v>
      </c>
      <c r="H889" s="22">
        <f t="shared" si="623"/>
        <v>16185511750.82609</v>
      </c>
      <c r="I889" s="23">
        <f t="shared" si="624"/>
        <v>132580106.5049091</v>
      </c>
      <c r="J889" s="23">
        <f t="shared" si="625"/>
        <v>1086</v>
      </c>
      <c r="K889" s="19">
        <f t="shared" si="646"/>
        <v>225.0831931027827</v>
      </c>
      <c r="L889" s="16">
        <f t="shared" si="626"/>
        <v>111.64307674378826</v>
      </c>
      <c r="M889" s="23">
        <f>M888-IF($B889="B",(Percent_Rent_In_Elsies*2.49%/12 * H888)/K888,0)+IF($B889="D",N889,0)+IF(B889="D",AK888)+IF(B889="C",F888*90%)-(Y889-Y888)-IF($B889="A",Q888/K888) + IF($B889="A",Q888/K888)</f>
        <v>-31285237.633420907</v>
      </c>
      <c r="N889" s="23">
        <f t="shared" si="627"/>
        <v>0</v>
      </c>
      <c r="O889" s="22">
        <f t="shared" si="628"/>
        <v>9120170.4283706658</v>
      </c>
      <c r="P889" s="22">
        <f t="shared" si="659"/>
        <v>0</v>
      </c>
      <c r="Q889" s="22">
        <f t="shared" si="660"/>
        <v>0</v>
      </c>
      <c r="R889" s="22">
        <f t="shared" si="629"/>
        <v>160465909.07338643</v>
      </c>
      <c r="S889" s="16">
        <f t="shared" si="619"/>
        <v>0</v>
      </c>
      <c r="T889" s="15">
        <f t="shared" si="630"/>
        <v>3941051.4472570028</v>
      </c>
      <c r="U889" s="23">
        <f t="shared" si="647"/>
        <v>906384.7087167782</v>
      </c>
      <c r="V889" s="23">
        <f t="shared" si="648"/>
        <v>0</v>
      </c>
      <c r="W889" s="23">
        <f t="shared" si="661"/>
        <v>75616.281895675245</v>
      </c>
      <c r="X889" s="23">
        <f t="shared" si="649"/>
        <v>28526121.375419047</v>
      </c>
      <c r="Y889" s="23">
        <f t="shared" si="631"/>
        <v>13825559.361691331</v>
      </c>
      <c r="Z889" s="3">
        <f t="shared" si="632"/>
        <v>0</v>
      </c>
      <c r="AA889" s="23">
        <f t="shared" si="633"/>
        <v>58037832.179926686</v>
      </c>
      <c r="AB889" s="26">
        <f t="shared" si="650"/>
        <v>70086276.274228603</v>
      </c>
      <c r="AC889" s="23">
        <f t="shared" si="651"/>
        <v>74889487.274228647</v>
      </c>
      <c r="AD889" s="23">
        <f t="shared" si="657"/>
        <v>4803211</v>
      </c>
      <c r="AE889" s="24">
        <f t="shared" si="665"/>
        <v>70086276.274228647</v>
      </c>
      <c r="AF889" s="3">
        <f t="shared" si="652"/>
        <v>0</v>
      </c>
      <c r="AG889" s="2">
        <f t="shared" si="634"/>
        <v>0</v>
      </c>
      <c r="AH889" s="2">
        <f t="shared" si="635"/>
        <v>92.374784972148106</v>
      </c>
      <c r="AI889" s="23">
        <f t="shared" si="658"/>
        <v>9330957562.7295189</v>
      </c>
      <c r="AJ889" s="23">
        <f t="shared" si="636"/>
        <v>6219.922423797766</v>
      </c>
      <c r="AK889" s="23">
        <f t="shared" si="637"/>
        <v>0</v>
      </c>
      <c r="AL889" s="23">
        <f t="shared" si="662"/>
        <v>0</v>
      </c>
      <c r="AM889" s="23">
        <f t="shared" si="663"/>
        <v>0</v>
      </c>
      <c r="AN889" s="16">
        <f t="shared" si="653"/>
        <v>0</v>
      </c>
      <c r="AO889" s="23">
        <f t="shared" si="654"/>
        <v>0</v>
      </c>
      <c r="AP889" s="22">
        <f t="shared" si="655"/>
        <v>0</v>
      </c>
      <c r="AQ889" s="30">
        <f t="shared" si="638"/>
        <v>775387862.61325204</v>
      </c>
      <c r="AR889" s="28">
        <f t="shared" si="639"/>
        <v>250732756.58135939</v>
      </c>
      <c r="AS889" s="25">
        <f t="shared" si="640"/>
        <v>200337590.02425668</v>
      </c>
      <c r="AT889" s="32">
        <f t="shared" si="641"/>
        <v>0</v>
      </c>
      <c r="AU889" s="23">
        <f t="shared" si="642"/>
        <v>0</v>
      </c>
      <c r="AV889" s="22">
        <f t="shared" si="643"/>
        <v>60312744.112297513</v>
      </c>
      <c r="AW889" s="31">
        <f t="shared" si="656"/>
        <v>684910221.6669277</v>
      </c>
    </row>
    <row r="890" spans="1:53" x14ac:dyDescent="0.25">
      <c r="A890" s="21">
        <f t="shared" si="664"/>
        <v>415</v>
      </c>
      <c r="B890" s="21" t="s">
        <v>28</v>
      </c>
      <c r="C890" s="27">
        <f t="shared" si="621"/>
        <v>0</v>
      </c>
      <c r="D890" s="27">
        <f t="shared" si="644"/>
        <v>0</v>
      </c>
      <c r="E890" s="27" t="b">
        <f t="shared" si="620"/>
        <v>1</v>
      </c>
      <c r="F890" s="29">
        <f t="shared" si="622"/>
        <v>0</v>
      </c>
      <c r="G890" s="27">
        <f t="shared" si="645"/>
        <v>0</v>
      </c>
      <c r="H890" s="22">
        <f t="shared" si="623"/>
        <v>16185511750.82609</v>
      </c>
      <c r="I890" s="23">
        <f t="shared" si="624"/>
        <v>132580106.5049091</v>
      </c>
      <c r="J890" s="23">
        <f t="shared" si="625"/>
        <v>1086</v>
      </c>
      <c r="K890" s="19">
        <f t="shared" si="646"/>
        <v>225.0831931027827</v>
      </c>
      <c r="L890" s="16">
        <f t="shared" si="626"/>
        <v>111.64307674378826</v>
      </c>
      <c r="M890" s="23">
        <f>M889-IF($B890="B",(Percent_Rent_In_Elsies*2.49%/12 * H889)/K889,0)+IF($B890="D",N890,0)+IF(B890="D",AK889)+IF(B890="C",F889*90%)-(Y890-Y889)-IF($B890="A",Q889/K889) + IF($B890="A",Q889/K889)</f>
        <v>-31285237.633420907</v>
      </c>
      <c r="N890" s="23">
        <f t="shared" si="627"/>
        <v>0</v>
      </c>
      <c r="O890" s="22">
        <f t="shared" si="628"/>
        <v>0</v>
      </c>
      <c r="P890" s="22">
        <f t="shared" si="659"/>
        <v>9120170.4283706658</v>
      </c>
      <c r="Q890" s="22">
        <f t="shared" si="660"/>
        <v>0</v>
      </c>
      <c r="R890" s="22">
        <f t="shared" si="629"/>
        <v>160465909.07338643</v>
      </c>
      <c r="S890" s="16">
        <f t="shared" si="619"/>
        <v>0</v>
      </c>
      <c r="T890" s="15">
        <f t="shared" si="630"/>
        <v>0</v>
      </c>
      <c r="U890" s="23">
        <f t="shared" si="647"/>
        <v>906384.7087167782</v>
      </c>
      <c r="V890" s="23">
        <f t="shared" si="648"/>
        <v>0</v>
      </c>
      <c r="W890" s="23">
        <f t="shared" si="661"/>
        <v>0</v>
      </c>
      <c r="X890" s="23">
        <f t="shared" si="649"/>
        <v>28526121.375419047</v>
      </c>
      <c r="Y890" s="23">
        <f t="shared" si="631"/>
        <v>13825559.361691331</v>
      </c>
      <c r="Z890" s="3">
        <f t="shared" si="632"/>
        <v>3780.8140947837628</v>
      </c>
      <c r="AA890" s="23">
        <f t="shared" si="633"/>
        <v>58094544.391348444</v>
      </c>
      <c r="AB890" s="26">
        <f t="shared" si="650"/>
        <v>70086276.274228603</v>
      </c>
      <c r="AC890" s="23">
        <f t="shared" si="651"/>
        <v>74889487.274228647</v>
      </c>
      <c r="AD890" s="23">
        <f t="shared" si="657"/>
        <v>4803211</v>
      </c>
      <c r="AE890" s="24">
        <f t="shared" si="665"/>
        <v>70086276.274228647</v>
      </c>
      <c r="AF890" s="3">
        <f t="shared" si="652"/>
        <v>0</v>
      </c>
      <c r="AG890" s="2">
        <f t="shared" si="634"/>
        <v>453697691.37405157</v>
      </c>
      <c r="AH890" s="2">
        <f t="shared" si="635"/>
        <v>92.374784972148106</v>
      </c>
      <c r="AI890" s="23">
        <f t="shared" si="658"/>
        <v>9340075395.3257542</v>
      </c>
      <c r="AJ890" s="23">
        <f t="shared" si="636"/>
        <v>6219.922423797766</v>
      </c>
      <c r="AK890" s="23">
        <f t="shared" si="637"/>
        <v>0</v>
      </c>
      <c r="AL890" s="23">
        <f t="shared" si="662"/>
        <v>0</v>
      </c>
      <c r="AM890" s="23">
        <f t="shared" si="663"/>
        <v>0</v>
      </c>
      <c r="AN890" s="16">
        <f t="shared" si="653"/>
        <v>0</v>
      </c>
      <c r="AO890" s="23">
        <f t="shared" si="654"/>
        <v>0</v>
      </c>
      <c r="AP890" s="22">
        <f t="shared" si="655"/>
        <v>0</v>
      </c>
      <c r="AQ890" s="30">
        <f t="shared" si="638"/>
        <v>775387862.61325204</v>
      </c>
      <c r="AR890" s="28">
        <f t="shared" si="639"/>
        <v>250732756.58135939</v>
      </c>
      <c r="AS890" s="25">
        <f t="shared" si="640"/>
        <v>200337590.02425668</v>
      </c>
      <c r="AT890" s="32">
        <f t="shared" si="641"/>
        <v>7561.6281895675256</v>
      </c>
      <c r="AU890" s="23">
        <f t="shared" si="642"/>
        <v>7561.6281895675256</v>
      </c>
      <c r="AV890" s="22">
        <f t="shared" si="643"/>
        <v>64253795.559554517</v>
      </c>
      <c r="AW890" s="31">
        <f t="shared" si="656"/>
        <v>684910221.6669277</v>
      </c>
      <c r="AX890" s="21"/>
      <c r="AY890" s="21"/>
      <c r="AZ890" s="21"/>
      <c r="BA890" s="21"/>
    </row>
    <row r="891" spans="1:53" x14ac:dyDescent="0.25">
      <c r="A891">
        <f t="shared" si="664"/>
        <v>416</v>
      </c>
      <c r="B891" t="s">
        <v>6</v>
      </c>
      <c r="C891" s="27">
        <f t="shared" si="621"/>
        <v>0</v>
      </c>
      <c r="D891" s="27">
        <f t="shared" si="644"/>
        <v>0</v>
      </c>
      <c r="E891" s="27" t="b">
        <f t="shared" si="620"/>
        <v>1</v>
      </c>
      <c r="F891" s="29">
        <f t="shared" si="622"/>
        <v>0</v>
      </c>
      <c r="G891" s="27">
        <f t="shared" si="645"/>
        <v>0</v>
      </c>
      <c r="H891" s="22">
        <f t="shared" si="623"/>
        <v>16212487603.744135</v>
      </c>
      <c r="I891" s="23">
        <f t="shared" si="624"/>
        <v>132580106.5049091</v>
      </c>
      <c r="J891" s="23">
        <f t="shared" si="625"/>
        <v>1086</v>
      </c>
      <c r="K891" s="19">
        <f t="shared" si="646"/>
        <v>225.0831931027827</v>
      </c>
      <c r="L891" s="16">
        <f t="shared" si="626"/>
        <v>111.82914853836124</v>
      </c>
      <c r="M891" s="23">
        <f>M890-IF($B891="B",(Percent_Rent_In_Elsies*2.49%/12 * H890)/K890,0)+IF($B891="D",N891,0)+IF(B891="D",AK890)+IF(B891="C",F890*90%)-(Y891-Y890)-IF($B891="A",Q890/K890) + IF($B891="A",Q890/K890)</f>
        <v>-31285237.633420907</v>
      </c>
      <c r="N891" s="23">
        <f t="shared" si="627"/>
        <v>0</v>
      </c>
      <c r="O891" s="22">
        <f t="shared" si="628"/>
        <v>0</v>
      </c>
      <c r="P891" s="22">
        <f t="shared" si="659"/>
        <v>0</v>
      </c>
      <c r="Q891" s="22">
        <f t="shared" si="660"/>
        <v>0</v>
      </c>
      <c r="R891" s="22">
        <f t="shared" si="629"/>
        <v>160465909.07338643</v>
      </c>
      <c r="S891" s="16">
        <f t="shared" ref="S891:S954" si="666">IF($B891="D",0,S890+IF($B891="B",R890/12,0))</f>
        <v>0</v>
      </c>
      <c r="T891" s="15">
        <f t="shared" si="630"/>
        <v>0</v>
      </c>
      <c r="U891" s="23">
        <f t="shared" si="647"/>
        <v>906384.7087167782</v>
      </c>
      <c r="V891" s="23">
        <f t="shared" si="648"/>
        <v>0</v>
      </c>
      <c r="W891" s="23">
        <f t="shared" si="661"/>
        <v>0</v>
      </c>
      <c r="X891" s="23">
        <f t="shared" si="649"/>
        <v>28545025.445892967</v>
      </c>
      <c r="Y891" s="23">
        <f t="shared" si="631"/>
        <v>13825559.361691331</v>
      </c>
      <c r="Z891" s="3">
        <f t="shared" si="632"/>
        <v>0</v>
      </c>
      <c r="AA891" s="23">
        <f t="shared" si="633"/>
        <v>58094544.391348444</v>
      </c>
      <c r="AB891" s="26">
        <f t="shared" si="650"/>
        <v>70086276.274228603</v>
      </c>
      <c r="AC891" s="23">
        <f t="shared" si="651"/>
        <v>74889487.274228647</v>
      </c>
      <c r="AD891" s="23">
        <f t="shared" si="657"/>
        <v>4803211</v>
      </c>
      <c r="AE891" s="24">
        <f t="shared" si="665"/>
        <v>70086276.274228647</v>
      </c>
      <c r="AF891" s="3">
        <f t="shared" si="652"/>
        <v>0</v>
      </c>
      <c r="AG891" s="2">
        <f t="shared" si="634"/>
        <v>0</v>
      </c>
      <c r="AH891" s="2">
        <f t="shared" si="635"/>
        <v>92.528742947101676</v>
      </c>
      <c r="AI891" s="23">
        <f t="shared" si="658"/>
        <v>9340075395.3257542</v>
      </c>
      <c r="AJ891" s="23">
        <f t="shared" si="636"/>
        <v>6219.922423797766</v>
      </c>
      <c r="AK891" s="23">
        <f t="shared" si="637"/>
        <v>0</v>
      </c>
      <c r="AL891" s="23">
        <f t="shared" si="662"/>
        <v>0</v>
      </c>
      <c r="AM891" s="23">
        <f t="shared" si="663"/>
        <v>0</v>
      </c>
      <c r="AN891" s="16">
        <f t="shared" si="653"/>
        <v>0</v>
      </c>
      <c r="AO891" s="23">
        <f t="shared" si="654"/>
        <v>0</v>
      </c>
      <c r="AP891" s="22">
        <f t="shared" si="655"/>
        <v>0</v>
      </c>
      <c r="AQ891" s="30">
        <f t="shared" si="638"/>
        <v>775387862.61325204</v>
      </c>
      <c r="AR891" s="28">
        <f t="shared" si="639"/>
        <v>250732756.58135939</v>
      </c>
      <c r="AS891" s="25">
        <f t="shared" si="640"/>
        <v>200337590.02425668</v>
      </c>
      <c r="AT891" s="32">
        <f t="shared" si="641"/>
        <v>0</v>
      </c>
      <c r="AU891" s="23">
        <f t="shared" si="642"/>
        <v>0</v>
      </c>
      <c r="AV891" s="22">
        <f t="shared" si="643"/>
        <v>64253795.559554517</v>
      </c>
      <c r="AW891" s="31">
        <f t="shared" si="656"/>
        <v>675790051.2385571</v>
      </c>
    </row>
    <row r="892" spans="1:53" x14ac:dyDescent="0.25">
      <c r="A892">
        <f t="shared" si="664"/>
        <v>416</v>
      </c>
      <c r="B892" t="s">
        <v>7</v>
      </c>
      <c r="C892" s="27">
        <f t="shared" si="621"/>
        <v>0</v>
      </c>
      <c r="D892" s="27">
        <f t="shared" si="644"/>
        <v>0</v>
      </c>
      <c r="E892" s="27" t="b">
        <f t="shared" si="620"/>
        <v>1</v>
      </c>
      <c r="F892" s="29">
        <f t="shared" si="622"/>
        <v>0</v>
      </c>
      <c r="G892" s="27">
        <f t="shared" si="645"/>
        <v>0</v>
      </c>
      <c r="H892" s="22">
        <f t="shared" si="623"/>
        <v>16212487603.744135</v>
      </c>
      <c r="I892" s="23">
        <f t="shared" si="624"/>
        <v>132580106.5049091</v>
      </c>
      <c r="J892" s="23">
        <f t="shared" si="625"/>
        <v>1086</v>
      </c>
      <c r="K892" s="19">
        <f t="shared" si="646"/>
        <v>225.0831931027827</v>
      </c>
      <c r="L892" s="16">
        <f t="shared" si="626"/>
        <v>111.82914853836124</v>
      </c>
      <c r="M892" s="23">
        <f>M891-IF($B892="B",(Percent_Rent_In_Elsies*2.49%/12 * H891)/K891,0)+IF($B892="D",N892,0)+IF(B892="D",AK891)+IF(B892="C",F891*90%)-(Y892-Y891)-IF($B892="A",Q891/K891) + IF($B892="A",Q891/K891)</f>
        <v>-31359967.58396503</v>
      </c>
      <c r="N892" s="23">
        <f t="shared" si="627"/>
        <v>0</v>
      </c>
      <c r="O892" s="22">
        <f t="shared" si="628"/>
        <v>0</v>
      </c>
      <c r="P892" s="22">
        <f t="shared" si="659"/>
        <v>0</v>
      </c>
      <c r="Q892" s="22">
        <f t="shared" si="660"/>
        <v>0</v>
      </c>
      <c r="R892" s="22">
        <f t="shared" si="629"/>
        <v>147093749.98393756</v>
      </c>
      <c r="S892" s="16">
        <f t="shared" si="666"/>
        <v>13372159.089448869</v>
      </c>
      <c r="T892" s="15">
        <f t="shared" si="630"/>
        <v>0</v>
      </c>
      <c r="U892" s="23">
        <f t="shared" si="647"/>
        <v>830852.64965704666</v>
      </c>
      <c r="V892" s="23">
        <f t="shared" si="648"/>
        <v>75532.059059731517</v>
      </c>
      <c r="W892" s="23">
        <f t="shared" si="661"/>
        <v>0</v>
      </c>
      <c r="X892" s="23">
        <f t="shared" si="649"/>
        <v>28545025.445892967</v>
      </c>
      <c r="Y892" s="23">
        <f t="shared" si="631"/>
        <v>13825559.361691331</v>
      </c>
      <c r="Z892" s="3">
        <f t="shared" si="632"/>
        <v>0</v>
      </c>
      <c r="AA892" s="23">
        <f t="shared" si="633"/>
        <v>58094544.391348444</v>
      </c>
      <c r="AB892" s="26">
        <f t="shared" si="650"/>
        <v>70086276.274228603</v>
      </c>
      <c r="AC892" s="23">
        <f t="shared" si="651"/>
        <v>74889487.274228647</v>
      </c>
      <c r="AD892" s="23">
        <f t="shared" si="657"/>
        <v>4803211</v>
      </c>
      <c r="AE892" s="24">
        <f t="shared" si="665"/>
        <v>70086276.274228647</v>
      </c>
      <c r="AF892" s="3">
        <f t="shared" si="652"/>
        <v>0</v>
      </c>
      <c r="AG892" s="2">
        <f t="shared" si="634"/>
        <v>0</v>
      </c>
      <c r="AH892" s="2">
        <f t="shared" si="635"/>
        <v>92.528742947101676</v>
      </c>
      <c r="AI892" s="23">
        <f t="shared" si="658"/>
        <v>9340075395.3257542</v>
      </c>
      <c r="AJ892" s="23">
        <f t="shared" si="636"/>
        <v>6219.922423797766</v>
      </c>
      <c r="AK892" s="23">
        <f t="shared" si="637"/>
        <v>0</v>
      </c>
      <c r="AL892" s="23">
        <f t="shared" si="662"/>
        <v>-887986.54002761841</v>
      </c>
      <c r="AM892" s="23">
        <f t="shared" si="663"/>
        <v>-828481108.85225642</v>
      </c>
      <c r="AN892" s="16">
        <f t="shared" si="653"/>
        <v>0</v>
      </c>
      <c r="AO892" s="23">
        <f t="shared" si="654"/>
        <v>74729.950544124338</v>
      </c>
      <c r="AP892" s="22">
        <f t="shared" si="655"/>
        <v>16820455.888884541</v>
      </c>
      <c r="AQ892" s="30">
        <f t="shared" si="638"/>
        <v>808885800.51596558</v>
      </c>
      <c r="AR892" s="28">
        <f t="shared" si="639"/>
        <v>267410238.59518841</v>
      </c>
      <c r="AS892" s="25">
        <f t="shared" si="640"/>
        <v>200337590.02425668</v>
      </c>
      <c r="AT892" s="32">
        <f t="shared" si="641"/>
        <v>0</v>
      </c>
      <c r="AU892" s="23">
        <f t="shared" si="642"/>
        <v>0</v>
      </c>
      <c r="AV892" s="22">
        <f t="shared" si="643"/>
        <v>64253795.559554517</v>
      </c>
      <c r="AW892" s="31">
        <f t="shared" si="656"/>
        <v>709287989.14127064</v>
      </c>
    </row>
    <row r="893" spans="1:53" s="21" customFormat="1" x14ac:dyDescent="0.25">
      <c r="A893">
        <f t="shared" si="664"/>
        <v>416</v>
      </c>
      <c r="B893" t="s">
        <v>8</v>
      </c>
      <c r="C893" s="27">
        <f t="shared" si="621"/>
        <v>0</v>
      </c>
      <c r="D893" s="27">
        <f t="shared" si="644"/>
        <v>0</v>
      </c>
      <c r="E893" s="27" t="b">
        <f t="shared" si="620"/>
        <v>1</v>
      </c>
      <c r="F893" s="29">
        <f t="shared" si="622"/>
        <v>0</v>
      </c>
      <c r="G893" s="27">
        <f t="shared" si="645"/>
        <v>0</v>
      </c>
      <c r="H893" s="22">
        <f t="shared" si="623"/>
        <v>16212487603.744135</v>
      </c>
      <c r="I893" s="23">
        <f t="shared" si="624"/>
        <v>132580106.5049091</v>
      </c>
      <c r="J893" s="23">
        <f t="shared" si="625"/>
        <v>1086</v>
      </c>
      <c r="K893" s="19">
        <f t="shared" si="646"/>
        <v>225.0831931027827</v>
      </c>
      <c r="L893" s="16">
        <f t="shared" si="626"/>
        <v>111.82914853836124</v>
      </c>
      <c r="M893" s="23">
        <f>M892-IF($B893="B",(Percent_Rent_In_Elsies*2.49%/12 * H892)/K892,0)+IF($B893="D",N893,0)+IF(B893="D",AK892)+IF(B893="C",F892*90%)-(Y893-Y892)-IF($B893="A",Q892/K892) + IF($B893="A",Q892/K892)</f>
        <v>-31359967.58396503</v>
      </c>
      <c r="N893" s="23">
        <f t="shared" si="627"/>
        <v>0</v>
      </c>
      <c r="O893" s="22">
        <f t="shared" si="628"/>
        <v>0</v>
      </c>
      <c r="P893" s="22">
        <f t="shared" si="659"/>
        <v>0</v>
      </c>
      <c r="Q893" s="22">
        <f t="shared" si="660"/>
        <v>0</v>
      </c>
      <c r="R893" s="22">
        <f t="shared" si="629"/>
        <v>163914205.87282211</v>
      </c>
      <c r="S893" s="16">
        <f t="shared" si="666"/>
        <v>13372159.089448869</v>
      </c>
      <c r="T893" s="15">
        <f t="shared" si="630"/>
        <v>0</v>
      </c>
      <c r="U893" s="23">
        <f t="shared" si="647"/>
        <v>905582.60020117101</v>
      </c>
      <c r="V893" s="23">
        <f t="shared" si="648"/>
        <v>75532.059059731517</v>
      </c>
      <c r="W893" s="23">
        <f t="shared" si="661"/>
        <v>0</v>
      </c>
      <c r="X893" s="23">
        <f t="shared" si="649"/>
        <v>28545025.445892967</v>
      </c>
      <c r="Y893" s="23">
        <f t="shared" si="631"/>
        <v>13825559.361691331</v>
      </c>
      <c r="Z893" s="3">
        <f t="shared" si="632"/>
        <v>0</v>
      </c>
      <c r="AA893" s="23">
        <f t="shared" si="633"/>
        <v>58094544.391348444</v>
      </c>
      <c r="AB893" s="26">
        <f t="shared" si="650"/>
        <v>70086276.274228603</v>
      </c>
      <c r="AC893" s="23">
        <f t="shared" si="651"/>
        <v>74889487.274228647</v>
      </c>
      <c r="AD893" s="23">
        <f t="shared" si="657"/>
        <v>4803211</v>
      </c>
      <c r="AE893" s="24">
        <f t="shared" si="665"/>
        <v>70086276.274228647</v>
      </c>
      <c r="AF893" s="3">
        <f t="shared" si="652"/>
        <v>1E-4</v>
      </c>
      <c r="AG893" s="2">
        <f t="shared" si="634"/>
        <v>0</v>
      </c>
      <c r="AH893" s="2">
        <f t="shared" si="635"/>
        <v>92.528742947101676</v>
      </c>
      <c r="AI893" s="23">
        <f t="shared" si="658"/>
        <v>9340075395.3257542</v>
      </c>
      <c r="AJ893" s="23">
        <f t="shared" si="636"/>
        <v>6219.922423797766</v>
      </c>
      <c r="AK893" s="23">
        <f t="shared" si="637"/>
        <v>62242.713751134863</v>
      </c>
      <c r="AL893" s="23">
        <f t="shared" si="662"/>
        <v>0</v>
      </c>
      <c r="AM893" s="23">
        <f t="shared" si="663"/>
        <v>0</v>
      </c>
      <c r="AN893" s="16">
        <f t="shared" si="653"/>
        <v>0</v>
      </c>
      <c r="AO893" s="23">
        <f t="shared" si="654"/>
        <v>0</v>
      </c>
      <c r="AP893" s="22">
        <f t="shared" si="655"/>
        <v>0</v>
      </c>
      <c r="AQ893" s="30">
        <f t="shared" si="638"/>
        <v>808885800.51596558</v>
      </c>
      <c r="AR893" s="28">
        <f t="shared" si="639"/>
        <v>267410238.59518841</v>
      </c>
      <c r="AS893" s="25">
        <f t="shared" si="640"/>
        <v>200337590.02425668</v>
      </c>
      <c r="AT893" s="32">
        <f t="shared" si="641"/>
        <v>0</v>
      </c>
      <c r="AU893" s="23">
        <f t="shared" si="642"/>
        <v>0</v>
      </c>
      <c r="AV893" s="22">
        <f t="shared" si="643"/>
        <v>64253795.559554517</v>
      </c>
      <c r="AW893" s="31">
        <f t="shared" si="656"/>
        <v>709287989.14127064</v>
      </c>
      <c r="AX893"/>
      <c r="AY893"/>
      <c r="AZ893"/>
      <c r="BA893"/>
    </row>
    <row r="894" spans="1:53" s="21" customFormat="1" x14ac:dyDescent="0.25">
      <c r="A894">
        <f t="shared" si="664"/>
        <v>416</v>
      </c>
      <c r="B894" t="s">
        <v>9</v>
      </c>
      <c r="C894" s="27">
        <f t="shared" si="621"/>
        <v>0</v>
      </c>
      <c r="D894" s="27">
        <f t="shared" si="644"/>
        <v>0</v>
      </c>
      <c r="E894" s="27" t="b">
        <f t="shared" si="620"/>
        <v>1</v>
      </c>
      <c r="F894" s="29">
        <f t="shared" si="622"/>
        <v>0</v>
      </c>
      <c r="G894" s="27">
        <f t="shared" si="645"/>
        <v>0</v>
      </c>
      <c r="H894" s="22">
        <f t="shared" si="623"/>
        <v>16212487603.744135</v>
      </c>
      <c r="I894" s="23">
        <f t="shared" si="624"/>
        <v>132580106.5049091</v>
      </c>
      <c r="J894" s="23">
        <f t="shared" si="625"/>
        <v>1086</v>
      </c>
      <c r="K894" s="19">
        <f t="shared" si="646"/>
        <v>225.0831931027827</v>
      </c>
      <c r="L894" s="16">
        <f t="shared" si="626"/>
        <v>111.82914853836124</v>
      </c>
      <c r="M894" s="23">
        <f>M893-IF($B894="B",(Percent_Rent_In_Elsies*2.49%/12 * H893)/K893,0)+IF($B894="D",N894,0)+IF(B894="D",AK893)+IF(B894="C",F893*90%)-(Y894-Y893)-IF($B894="A",Q893/K893) + IF($B894="A",Q893/K893)</f>
        <v>-31297724.870213896</v>
      </c>
      <c r="N894" s="23">
        <f t="shared" si="627"/>
        <v>0</v>
      </c>
      <c r="O894" s="22">
        <f t="shared" si="628"/>
        <v>9337851.744896289</v>
      </c>
      <c r="P894" s="22">
        <f t="shared" si="659"/>
        <v>0</v>
      </c>
      <c r="Q894" s="22">
        <f t="shared" si="660"/>
        <v>0</v>
      </c>
      <c r="R894" s="22">
        <f t="shared" si="629"/>
        <v>163914205.87282211</v>
      </c>
      <c r="S894" s="16">
        <f t="shared" si="666"/>
        <v>0</v>
      </c>
      <c r="T894" s="15">
        <f t="shared" si="630"/>
        <v>4034307.3445525803</v>
      </c>
      <c r="U894" s="23">
        <f t="shared" si="647"/>
        <v>905582.60020117101</v>
      </c>
      <c r="V894" s="23">
        <f t="shared" si="648"/>
        <v>0</v>
      </c>
      <c r="W894" s="23">
        <f t="shared" si="661"/>
        <v>75532.059059731517</v>
      </c>
      <c r="X894" s="23">
        <f t="shared" si="649"/>
        <v>28545025.445892967</v>
      </c>
      <c r="Y894" s="23">
        <f t="shared" si="631"/>
        <v>13825559.361691331</v>
      </c>
      <c r="Z894" s="3">
        <f t="shared" si="632"/>
        <v>0</v>
      </c>
      <c r="AA894" s="23">
        <f t="shared" si="633"/>
        <v>58032301.677597307</v>
      </c>
      <c r="AB894" s="26">
        <f t="shared" si="650"/>
        <v>70086276.274228603</v>
      </c>
      <c r="AC894" s="23">
        <f t="shared" si="651"/>
        <v>74889487.274228647</v>
      </c>
      <c r="AD894" s="23">
        <f t="shared" si="657"/>
        <v>4803211</v>
      </c>
      <c r="AE894" s="24">
        <f t="shared" si="665"/>
        <v>70086276.274228647</v>
      </c>
      <c r="AF894" s="3">
        <f t="shared" si="652"/>
        <v>0</v>
      </c>
      <c r="AG894" s="2">
        <f t="shared" si="634"/>
        <v>0</v>
      </c>
      <c r="AH894" s="2">
        <f t="shared" si="635"/>
        <v>92.528742947101676</v>
      </c>
      <c r="AI894" s="23">
        <f t="shared" si="658"/>
        <v>9330068403.3554058</v>
      </c>
      <c r="AJ894" s="23">
        <f t="shared" si="636"/>
        <v>6219.922423797766</v>
      </c>
      <c r="AK894" s="23">
        <f t="shared" si="637"/>
        <v>0</v>
      </c>
      <c r="AL894" s="23">
        <f t="shared" si="662"/>
        <v>0</v>
      </c>
      <c r="AM894" s="23">
        <f t="shared" si="663"/>
        <v>0</v>
      </c>
      <c r="AN894" s="16">
        <f t="shared" si="653"/>
        <v>0</v>
      </c>
      <c r="AO894" s="23">
        <f t="shared" si="654"/>
        <v>0</v>
      </c>
      <c r="AP894" s="22">
        <f t="shared" si="655"/>
        <v>0</v>
      </c>
      <c r="AQ894" s="30">
        <f t="shared" si="638"/>
        <v>808885800.51596558</v>
      </c>
      <c r="AR894" s="28">
        <f t="shared" si="639"/>
        <v>267410238.59518841</v>
      </c>
      <c r="AS894" s="25">
        <f t="shared" si="640"/>
        <v>200337590.02425668</v>
      </c>
      <c r="AT894" s="32">
        <f t="shared" si="641"/>
        <v>0</v>
      </c>
      <c r="AU894" s="23">
        <f t="shared" si="642"/>
        <v>0</v>
      </c>
      <c r="AV894" s="22">
        <f t="shared" si="643"/>
        <v>64253795.559554517</v>
      </c>
      <c r="AW894" s="31">
        <f t="shared" si="656"/>
        <v>709287989.14127064</v>
      </c>
      <c r="AX894"/>
      <c r="AY894"/>
      <c r="AZ894"/>
      <c r="BA894"/>
    </row>
    <row r="895" spans="1:53" x14ac:dyDescent="0.25">
      <c r="A895" s="21">
        <f t="shared" si="664"/>
        <v>416</v>
      </c>
      <c r="B895" s="21" t="s">
        <v>28</v>
      </c>
      <c r="C895" s="27">
        <f t="shared" si="621"/>
        <v>0</v>
      </c>
      <c r="D895" s="27">
        <f t="shared" si="644"/>
        <v>0</v>
      </c>
      <c r="E895" s="27" t="b">
        <f t="shared" si="620"/>
        <v>1</v>
      </c>
      <c r="F895" s="29">
        <f t="shared" si="622"/>
        <v>0</v>
      </c>
      <c r="G895" s="27">
        <f t="shared" si="645"/>
        <v>0</v>
      </c>
      <c r="H895" s="22">
        <f t="shared" si="623"/>
        <v>16212487603.744135</v>
      </c>
      <c r="I895" s="23">
        <f t="shared" si="624"/>
        <v>132580106.5049091</v>
      </c>
      <c r="J895" s="23">
        <f t="shared" si="625"/>
        <v>1086</v>
      </c>
      <c r="K895" s="19">
        <f t="shared" si="646"/>
        <v>225.0831931027827</v>
      </c>
      <c r="L895" s="16">
        <f t="shared" si="626"/>
        <v>111.82914853836124</v>
      </c>
      <c r="M895" s="23">
        <f>M894-IF($B895="B",(Percent_Rent_In_Elsies*2.49%/12 * H894)/K894,0)+IF($B895="D",N895,0)+IF(B895="D",AK894)+IF(B895="C",F894*90%)-(Y895-Y894)-IF($B895="A",Q894/K894) + IF($B895="A",Q894/K894)</f>
        <v>-31297724.870213896</v>
      </c>
      <c r="N895" s="23">
        <f t="shared" si="627"/>
        <v>0</v>
      </c>
      <c r="O895" s="22">
        <f t="shared" si="628"/>
        <v>0</v>
      </c>
      <c r="P895" s="22">
        <f t="shared" si="659"/>
        <v>9337851.744896289</v>
      </c>
      <c r="Q895" s="22">
        <f t="shared" si="660"/>
        <v>0</v>
      </c>
      <c r="R895" s="22">
        <f t="shared" si="629"/>
        <v>163914205.87282211</v>
      </c>
      <c r="S895" s="16">
        <f t="shared" si="666"/>
        <v>0</v>
      </c>
      <c r="T895" s="15">
        <f t="shared" si="630"/>
        <v>0</v>
      </c>
      <c r="U895" s="23">
        <f t="shared" si="647"/>
        <v>905582.60020117101</v>
      </c>
      <c r="V895" s="23">
        <f t="shared" si="648"/>
        <v>0</v>
      </c>
      <c r="W895" s="23">
        <f t="shared" si="661"/>
        <v>0</v>
      </c>
      <c r="X895" s="23">
        <f t="shared" si="649"/>
        <v>28545025.445892967</v>
      </c>
      <c r="Y895" s="23">
        <f t="shared" si="631"/>
        <v>13825559.361691331</v>
      </c>
      <c r="Z895" s="3">
        <f t="shared" si="632"/>
        <v>3776.6029529865764</v>
      </c>
      <c r="AA895" s="23">
        <f t="shared" si="633"/>
        <v>58088950.721892104</v>
      </c>
      <c r="AB895" s="26">
        <f t="shared" si="650"/>
        <v>70086276.274228603</v>
      </c>
      <c r="AC895" s="23">
        <f t="shared" si="651"/>
        <v>74889487.274228647</v>
      </c>
      <c r="AD895" s="23">
        <f t="shared" si="657"/>
        <v>4803211</v>
      </c>
      <c r="AE895" s="24">
        <f t="shared" si="665"/>
        <v>70086276.274228647</v>
      </c>
      <c r="AF895" s="3">
        <f t="shared" si="652"/>
        <v>0</v>
      </c>
      <c r="AG895" s="2">
        <f t="shared" si="634"/>
        <v>453192354.35838914</v>
      </c>
      <c r="AH895" s="2">
        <f t="shared" si="635"/>
        <v>92.528742947101676</v>
      </c>
      <c r="AI895" s="23">
        <f t="shared" si="658"/>
        <v>9339176080.3383293</v>
      </c>
      <c r="AJ895" s="23">
        <f t="shared" si="636"/>
        <v>6219.922423797766</v>
      </c>
      <c r="AK895" s="23">
        <f t="shared" si="637"/>
        <v>0</v>
      </c>
      <c r="AL895" s="23">
        <f t="shared" si="662"/>
        <v>0</v>
      </c>
      <c r="AM895" s="23">
        <f t="shared" si="663"/>
        <v>0</v>
      </c>
      <c r="AN895" s="16">
        <f t="shared" si="653"/>
        <v>0</v>
      </c>
      <c r="AO895" s="23">
        <f t="shared" si="654"/>
        <v>0</v>
      </c>
      <c r="AP895" s="22">
        <f t="shared" si="655"/>
        <v>0</v>
      </c>
      <c r="AQ895" s="30">
        <f t="shared" si="638"/>
        <v>808885800.51596558</v>
      </c>
      <c r="AR895" s="28">
        <f t="shared" si="639"/>
        <v>267410238.59518841</v>
      </c>
      <c r="AS895" s="25">
        <f t="shared" si="640"/>
        <v>200337590.02425668</v>
      </c>
      <c r="AT895" s="32">
        <f t="shared" si="641"/>
        <v>7553.2059059731528</v>
      </c>
      <c r="AU895" s="23">
        <f t="shared" si="642"/>
        <v>7553.2059059731528</v>
      </c>
      <c r="AV895" s="22">
        <f t="shared" si="643"/>
        <v>68288102.904107094</v>
      </c>
      <c r="AW895" s="31">
        <f t="shared" si="656"/>
        <v>709287989.14127064</v>
      </c>
    </row>
    <row r="896" spans="1:53" x14ac:dyDescent="0.25">
      <c r="A896">
        <f t="shared" si="664"/>
        <v>417</v>
      </c>
      <c r="B896" t="s">
        <v>6</v>
      </c>
      <c r="C896" s="27">
        <f t="shared" si="621"/>
        <v>0</v>
      </c>
      <c r="D896" s="27">
        <f t="shared" si="644"/>
        <v>0</v>
      </c>
      <c r="E896" s="27" t="b">
        <f t="shared" si="620"/>
        <v>1</v>
      </c>
      <c r="F896" s="29">
        <f t="shared" si="622"/>
        <v>0</v>
      </c>
      <c r="G896" s="27">
        <f t="shared" si="645"/>
        <v>0</v>
      </c>
      <c r="H896" s="22">
        <f t="shared" si="623"/>
        <v>16239508416.417042</v>
      </c>
      <c r="I896" s="23">
        <f t="shared" si="624"/>
        <v>132580106.5049091</v>
      </c>
      <c r="J896" s="23">
        <f t="shared" si="625"/>
        <v>1086</v>
      </c>
      <c r="K896" s="19">
        <f t="shared" si="646"/>
        <v>225.0831931027827</v>
      </c>
      <c r="L896" s="16">
        <f t="shared" si="626"/>
        <v>112.01553045259185</v>
      </c>
      <c r="M896" s="23">
        <f>M895-IF($B896="B",(Percent_Rent_In_Elsies*2.49%/12 * H895)/K895,0)+IF($B896="D",N896,0)+IF(B896="D",AK895)+IF(B896="C",F895*90%)-(Y896-Y895)-IF($B896="A",Q895/K895) + IF($B896="A",Q895/K895)</f>
        <v>-31297724.870213896</v>
      </c>
      <c r="N896" s="23">
        <f t="shared" si="627"/>
        <v>0</v>
      </c>
      <c r="O896" s="22">
        <f t="shared" si="628"/>
        <v>0</v>
      </c>
      <c r="P896" s="22">
        <f t="shared" si="659"/>
        <v>0</v>
      </c>
      <c r="Q896" s="22">
        <f t="shared" si="660"/>
        <v>0</v>
      </c>
      <c r="R896" s="22">
        <f t="shared" si="629"/>
        <v>163914205.87282211</v>
      </c>
      <c r="S896" s="16">
        <f t="shared" si="666"/>
        <v>0</v>
      </c>
      <c r="T896" s="15">
        <f t="shared" si="630"/>
        <v>0</v>
      </c>
      <c r="U896" s="23">
        <f t="shared" si="647"/>
        <v>905582.60020117101</v>
      </c>
      <c r="V896" s="23">
        <f t="shared" si="648"/>
        <v>0</v>
      </c>
      <c r="W896" s="23">
        <f t="shared" si="661"/>
        <v>0</v>
      </c>
      <c r="X896" s="23">
        <f t="shared" si="649"/>
        <v>28563908.460657902</v>
      </c>
      <c r="Y896" s="23">
        <f t="shared" si="631"/>
        <v>13825559.361691331</v>
      </c>
      <c r="Z896" s="3">
        <f t="shared" si="632"/>
        <v>0</v>
      </c>
      <c r="AA896" s="23">
        <f t="shared" si="633"/>
        <v>58088950.721892104</v>
      </c>
      <c r="AB896" s="26">
        <f t="shared" si="650"/>
        <v>70086276.274228603</v>
      </c>
      <c r="AC896" s="23">
        <f t="shared" si="651"/>
        <v>74889487.274228647</v>
      </c>
      <c r="AD896" s="23">
        <f t="shared" si="657"/>
        <v>4803211</v>
      </c>
      <c r="AE896" s="24">
        <f t="shared" si="665"/>
        <v>70086276.274228647</v>
      </c>
      <c r="AF896" s="3">
        <f t="shared" si="652"/>
        <v>0</v>
      </c>
      <c r="AG896" s="2">
        <f t="shared" si="634"/>
        <v>0</v>
      </c>
      <c r="AH896" s="2">
        <f t="shared" si="635"/>
        <v>92.682957518680197</v>
      </c>
      <c r="AI896" s="23">
        <f t="shared" si="658"/>
        <v>9339176080.3383293</v>
      </c>
      <c r="AJ896" s="23">
        <f t="shared" si="636"/>
        <v>6219.922423797766</v>
      </c>
      <c r="AK896" s="23">
        <f t="shared" si="637"/>
        <v>0</v>
      </c>
      <c r="AL896" s="23">
        <f t="shared" si="662"/>
        <v>0</v>
      </c>
      <c r="AM896" s="23">
        <f t="shared" si="663"/>
        <v>0</v>
      </c>
      <c r="AN896" s="16">
        <f t="shared" si="653"/>
        <v>0</v>
      </c>
      <c r="AO896" s="23">
        <f t="shared" si="654"/>
        <v>0</v>
      </c>
      <c r="AP896" s="22">
        <f t="shared" si="655"/>
        <v>0</v>
      </c>
      <c r="AQ896" s="30">
        <f t="shared" si="638"/>
        <v>808885800.51596558</v>
      </c>
      <c r="AR896" s="28">
        <f t="shared" si="639"/>
        <v>267410238.59518841</v>
      </c>
      <c r="AS896" s="25">
        <f t="shared" si="640"/>
        <v>200337590.02425668</v>
      </c>
      <c r="AT896" s="32">
        <f t="shared" si="641"/>
        <v>0</v>
      </c>
      <c r="AU896" s="23">
        <f t="shared" si="642"/>
        <v>0</v>
      </c>
      <c r="AV896" s="22">
        <f t="shared" si="643"/>
        <v>68288102.904107094</v>
      </c>
      <c r="AW896" s="31">
        <f t="shared" si="656"/>
        <v>699950137.39637423</v>
      </c>
    </row>
    <row r="897" spans="1:53" x14ac:dyDescent="0.25">
      <c r="A897">
        <f t="shared" si="664"/>
        <v>417</v>
      </c>
      <c r="B897" t="s">
        <v>7</v>
      </c>
      <c r="C897" s="27">
        <f t="shared" si="621"/>
        <v>0</v>
      </c>
      <c r="D897" s="27">
        <f t="shared" si="644"/>
        <v>0</v>
      </c>
      <c r="E897" s="27" t="b">
        <f t="shared" si="620"/>
        <v>1</v>
      </c>
      <c r="F897" s="29">
        <f t="shared" si="622"/>
        <v>0</v>
      </c>
      <c r="G897" s="27">
        <f t="shared" si="645"/>
        <v>0</v>
      </c>
      <c r="H897" s="22">
        <f t="shared" si="623"/>
        <v>16239508416.417042</v>
      </c>
      <c r="I897" s="23">
        <f t="shared" si="624"/>
        <v>132580106.5049091</v>
      </c>
      <c r="J897" s="23">
        <f t="shared" si="625"/>
        <v>1086</v>
      </c>
      <c r="K897" s="19">
        <f t="shared" si="646"/>
        <v>225.0831931027827</v>
      </c>
      <c r="L897" s="16">
        <f t="shared" si="626"/>
        <v>112.01553045259185</v>
      </c>
      <c r="M897" s="23">
        <f>M896-IF($B897="B",(Percent_Rent_In_Elsies*2.49%/12 * H896)/K896,0)+IF($B897="D",N897,0)+IF(B897="D",AK896)+IF(B897="C",F896*90%)-(Y897-Y896)-IF($B897="A",Q896/K896) + IF($B897="A",Q896/K896)</f>
        <v>-31372579.370675594</v>
      </c>
      <c r="N897" s="23">
        <f t="shared" si="627"/>
        <v>0</v>
      </c>
      <c r="O897" s="22">
        <f t="shared" si="628"/>
        <v>0</v>
      </c>
      <c r="P897" s="22">
        <f t="shared" si="659"/>
        <v>0</v>
      </c>
      <c r="Q897" s="22">
        <f t="shared" si="660"/>
        <v>0</v>
      </c>
      <c r="R897" s="22">
        <f t="shared" si="629"/>
        <v>150254688.7167536</v>
      </c>
      <c r="S897" s="16">
        <f t="shared" si="666"/>
        <v>13659517.156068509</v>
      </c>
      <c r="T897" s="15">
        <f t="shared" si="630"/>
        <v>0</v>
      </c>
      <c r="U897" s="23">
        <f t="shared" si="647"/>
        <v>830117.38351774006</v>
      </c>
      <c r="V897" s="23">
        <f t="shared" si="648"/>
        <v>75465.216683430917</v>
      </c>
      <c r="W897" s="23">
        <f t="shared" si="661"/>
        <v>0</v>
      </c>
      <c r="X897" s="23">
        <f t="shared" si="649"/>
        <v>28563908.460657902</v>
      </c>
      <c r="Y897" s="23">
        <f t="shared" si="631"/>
        <v>13825559.361691331</v>
      </c>
      <c r="Z897" s="3">
        <f t="shared" si="632"/>
        <v>0</v>
      </c>
      <c r="AA897" s="23">
        <f t="shared" si="633"/>
        <v>58088950.721892104</v>
      </c>
      <c r="AB897" s="26">
        <f t="shared" si="650"/>
        <v>70086276.274228603</v>
      </c>
      <c r="AC897" s="23">
        <f t="shared" si="651"/>
        <v>74889487.274228647</v>
      </c>
      <c r="AD897" s="23">
        <f t="shared" si="657"/>
        <v>4803211</v>
      </c>
      <c r="AE897" s="24">
        <f t="shared" si="665"/>
        <v>70086276.274228647</v>
      </c>
      <c r="AF897" s="3">
        <f t="shared" si="652"/>
        <v>0</v>
      </c>
      <c r="AG897" s="2">
        <f t="shared" si="634"/>
        <v>0</v>
      </c>
      <c r="AH897" s="2">
        <f t="shared" si="635"/>
        <v>92.682957518680197</v>
      </c>
      <c r="AI897" s="23">
        <f t="shared" si="658"/>
        <v>9339176080.3383293</v>
      </c>
      <c r="AJ897" s="23">
        <f t="shared" si="636"/>
        <v>6219.922423797766</v>
      </c>
      <c r="AK897" s="23">
        <f t="shared" si="637"/>
        <v>0</v>
      </c>
      <c r="AL897" s="23">
        <f t="shared" si="662"/>
        <v>-899314.98742485046</v>
      </c>
      <c r="AM897" s="23">
        <f t="shared" si="663"/>
        <v>-839050418.45118499</v>
      </c>
      <c r="AN897" s="16">
        <f t="shared" si="653"/>
        <v>0</v>
      </c>
      <c r="AO897" s="23">
        <f t="shared" si="654"/>
        <v>74854.500461697884</v>
      </c>
      <c r="AP897" s="22">
        <f t="shared" si="655"/>
        <v>16848489.982032683</v>
      </c>
      <c r="AQ897" s="30">
        <f t="shared" si="638"/>
        <v>842439568.31518364</v>
      </c>
      <c r="AR897" s="28">
        <f t="shared" si="639"/>
        <v>284115516.41237384</v>
      </c>
      <c r="AS897" s="25">
        <f t="shared" si="640"/>
        <v>200337590.02425668</v>
      </c>
      <c r="AT897" s="32">
        <f t="shared" si="641"/>
        <v>0</v>
      </c>
      <c r="AU897" s="23">
        <f t="shared" si="642"/>
        <v>0</v>
      </c>
      <c r="AV897" s="22">
        <f t="shared" si="643"/>
        <v>68288102.904107094</v>
      </c>
      <c r="AW897" s="31">
        <f t="shared" si="656"/>
        <v>733503905.19559228</v>
      </c>
    </row>
    <row r="898" spans="1:53" x14ac:dyDescent="0.25">
      <c r="A898">
        <f t="shared" si="664"/>
        <v>417</v>
      </c>
      <c r="B898" t="s">
        <v>8</v>
      </c>
      <c r="C898" s="27">
        <f t="shared" si="621"/>
        <v>0</v>
      </c>
      <c r="D898" s="27">
        <f t="shared" si="644"/>
        <v>0</v>
      </c>
      <c r="E898" s="27" t="b">
        <f t="shared" si="620"/>
        <v>1</v>
      </c>
      <c r="F898" s="29">
        <f t="shared" si="622"/>
        <v>0</v>
      </c>
      <c r="G898" s="27">
        <f t="shared" si="645"/>
        <v>0</v>
      </c>
      <c r="H898" s="22">
        <f t="shared" si="623"/>
        <v>16239508416.417042</v>
      </c>
      <c r="I898" s="23">
        <f t="shared" si="624"/>
        <v>132580106.5049091</v>
      </c>
      <c r="J898" s="23">
        <f t="shared" si="625"/>
        <v>1086</v>
      </c>
      <c r="K898" s="19">
        <f t="shared" si="646"/>
        <v>225.0831931027827</v>
      </c>
      <c r="L898" s="16">
        <f t="shared" si="626"/>
        <v>112.01553045259185</v>
      </c>
      <c r="M898" s="23">
        <f>M897-IF($B898="B",(Percent_Rent_In_Elsies*2.49%/12 * H897)/K897,0)+IF($B898="D",N898,0)+IF(B898="D",AK897)+IF(B898="C",F897*90%)-(Y898-Y897)-IF($B898="A",Q897/K897) + IF($B898="A",Q897/K897)</f>
        <v>-31372579.370675594</v>
      </c>
      <c r="N898" s="23">
        <f t="shared" si="627"/>
        <v>0</v>
      </c>
      <c r="O898" s="22">
        <f t="shared" si="628"/>
        <v>0</v>
      </c>
      <c r="P898" s="22">
        <f t="shared" si="659"/>
        <v>0</v>
      </c>
      <c r="Q898" s="22">
        <f t="shared" si="660"/>
        <v>0</v>
      </c>
      <c r="R898" s="22">
        <f t="shared" si="629"/>
        <v>167103178.69878629</v>
      </c>
      <c r="S898" s="16">
        <f t="shared" si="666"/>
        <v>13659517.156068509</v>
      </c>
      <c r="T898" s="15">
        <f t="shared" si="630"/>
        <v>0</v>
      </c>
      <c r="U898" s="23">
        <f t="shared" si="647"/>
        <v>904971.88397943799</v>
      </c>
      <c r="V898" s="23">
        <f t="shared" si="648"/>
        <v>75465.216683430917</v>
      </c>
      <c r="W898" s="23">
        <f t="shared" si="661"/>
        <v>0</v>
      </c>
      <c r="X898" s="23">
        <f t="shared" si="649"/>
        <v>28563908.460657902</v>
      </c>
      <c r="Y898" s="23">
        <f t="shared" si="631"/>
        <v>13825559.361691331</v>
      </c>
      <c r="Z898" s="3">
        <f t="shared" si="632"/>
        <v>0</v>
      </c>
      <c r="AA898" s="23">
        <f t="shared" si="633"/>
        <v>58088950.721892104</v>
      </c>
      <c r="AB898" s="26">
        <f t="shared" si="650"/>
        <v>70086276.274228603</v>
      </c>
      <c r="AC898" s="23">
        <f t="shared" si="651"/>
        <v>74889487.274228647</v>
      </c>
      <c r="AD898" s="23">
        <f t="shared" si="657"/>
        <v>4803211</v>
      </c>
      <c r="AE898" s="24">
        <f t="shared" si="665"/>
        <v>70086276.274228647</v>
      </c>
      <c r="AF898" s="3">
        <f t="shared" si="652"/>
        <v>1E-4</v>
      </c>
      <c r="AG898" s="2">
        <f t="shared" si="634"/>
        <v>0</v>
      </c>
      <c r="AH898" s="2">
        <f t="shared" si="635"/>
        <v>92.682957518680197</v>
      </c>
      <c r="AI898" s="23">
        <f t="shared" si="658"/>
        <v>9339176080.3383293</v>
      </c>
      <c r="AJ898" s="23">
        <f t="shared" si="636"/>
        <v>6219.922423797766</v>
      </c>
      <c r="AK898" s="23">
        <f t="shared" si="637"/>
        <v>62247.369753022802</v>
      </c>
      <c r="AL898" s="23">
        <f t="shared" si="662"/>
        <v>0</v>
      </c>
      <c r="AM898" s="23">
        <f t="shared" si="663"/>
        <v>0</v>
      </c>
      <c r="AN898" s="16">
        <f t="shared" si="653"/>
        <v>0</v>
      </c>
      <c r="AO898" s="23">
        <f t="shared" si="654"/>
        <v>0</v>
      </c>
      <c r="AP898" s="22">
        <f t="shared" si="655"/>
        <v>0</v>
      </c>
      <c r="AQ898" s="30">
        <f t="shared" si="638"/>
        <v>842439568.31518364</v>
      </c>
      <c r="AR898" s="28">
        <f t="shared" si="639"/>
        <v>284115516.41237384</v>
      </c>
      <c r="AS898" s="25">
        <f t="shared" si="640"/>
        <v>200337590.02425668</v>
      </c>
      <c r="AT898" s="32">
        <f t="shared" si="641"/>
        <v>0</v>
      </c>
      <c r="AU898" s="23">
        <f t="shared" si="642"/>
        <v>0</v>
      </c>
      <c r="AV898" s="22">
        <f t="shared" si="643"/>
        <v>68288102.904107094</v>
      </c>
      <c r="AW898" s="31">
        <f t="shared" si="656"/>
        <v>733503905.1955924</v>
      </c>
    </row>
    <row r="899" spans="1:53" x14ac:dyDescent="0.25">
      <c r="A899" s="21">
        <f t="shared" si="664"/>
        <v>417</v>
      </c>
      <c r="B899" s="21" t="s">
        <v>9</v>
      </c>
      <c r="C899" s="27">
        <f t="shared" si="621"/>
        <v>0</v>
      </c>
      <c r="D899" s="27">
        <f t="shared" si="644"/>
        <v>0</v>
      </c>
      <c r="E899" s="27" t="b">
        <f t="shared" si="620"/>
        <v>1</v>
      </c>
      <c r="F899" s="29">
        <f t="shared" si="622"/>
        <v>0</v>
      </c>
      <c r="G899" s="27">
        <f t="shared" si="645"/>
        <v>0</v>
      </c>
      <c r="H899" s="22">
        <f t="shared" si="623"/>
        <v>16239508416.417042</v>
      </c>
      <c r="I899" s="23">
        <f t="shared" si="624"/>
        <v>132580106.5049091</v>
      </c>
      <c r="J899" s="23">
        <f t="shared" si="625"/>
        <v>1086</v>
      </c>
      <c r="K899" s="19">
        <f t="shared" si="646"/>
        <v>225.0831931027827</v>
      </c>
      <c r="L899" s="16">
        <f t="shared" si="626"/>
        <v>112.01553045259185</v>
      </c>
      <c r="M899" s="23">
        <f>M898-IF($B899="B",(Percent_Rent_In_Elsies*2.49%/12 * H898)/K898,0)+IF($B899="D",N899,0)+IF(B899="D",AK898)+IF(B899="C",F898*90%)-(Y899-Y898)-IF($B899="A",Q898/K898) + IF($B899="A",Q898/K898)</f>
        <v>-31310332.000922572</v>
      </c>
      <c r="N899" s="23">
        <f t="shared" si="627"/>
        <v>0</v>
      </c>
      <c r="O899" s="22">
        <f t="shared" si="628"/>
        <v>9539022.4442429282</v>
      </c>
      <c r="P899" s="22">
        <f t="shared" si="659"/>
        <v>0</v>
      </c>
      <c r="Q899" s="22">
        <f t="shared" si="660"/>
        <v>0</v>
      </c>
      <c r="R899" s="22">
        <f t="shared" si="629"/>
        <v>167103178.69878629</v>
      </c>
      <c r="S899" s="16">
        <f t="shared" si="666"/>
        <v>0</v>
      </c>
      <c r="T899" s="15">
        <f t="shared" si="630"/>
        <v>4120494.7118255813</v>
      </c>
      <c r="U899" s="23">
        <f t="shared" si="647"/>
        <v>904971.88397943799</v>
      </c>
      <c r="V899" s="23">
        <f t="shared" si="648"/>
        <v>0</v>
      </c>
      <c r="W899" s="23">
        <f t="shared" si="661"/>
        <v>75465.216683430917</v>
      </c>
      <c r="X899" s="23">
        <f t="shared" si="649"/>
        <v>28563908.460657902</v>
      </c>
      <c r="Y899" s="23">
        <f t="shared" si="631"/>
        <v>13825559.361691331</v>
      </c>
      <c r="Z899" s="3">
        <f t="shared" si="632"/>
        <v>0</v>
      </c>
      <c r="AA899" s="23">
        <f t="shared" si="633"/>
        <v>58026703.352139078</v>
      </c>
      <c r="AB899" s="26">
        <f t="shared" si="650"/>
        <v>70086276.274228603</v>
      </c>
      <c r="AC899" s="23">
        <f t="shared" si="651"/>
        <v>74889487.274228647</v>
      </c>
      <c r="AD899" s="23">
        <f t="shared" si="657"/>
        <v>4803211</v>
      </c>
      <c r="AE899" s="24">
        <f t="shared" si="665"/>
        <v>70086276.274228647</v>
      </c>
      <c r="AF899" s="3">
        <f t="shared" si="652"/>
        <v>0</v>
      </c>
      <c r="AG899" s="2">
        <f t="shared" si="634"/>
        <v>0</v>
      </c>
      <c r="AH899" s="2">
        <f t="shared" si="635"/>
        <v>92.682957518680197</v>
      </c>
      <c r="AI899" s="23">
        <f t="shared" si="658"/>
        <v>9329168339.8052864</v>
      </c>
      <c r="AJ899" s="23">
        <f t="shared" si="636"/>
        <v>6219.922423797766</v>
      </c>
      <c r="AK899" s="23">
        <f t="shared" si="637"/>
        <v>0</v>
      </c>
      <c r="AL899" s="23">
        <f t="shared" si="662"/>
        <v>0</v>
      </c>
      <c r="AM899" s="23">
        <f t="shared" si="663"/>
        <v>0</v>
      </c>
      <c r="AN899" s="16">
        <f t="shared" si="653"/>
        <v>0</v>
      </c>
      <c r="AO899" s="23">
        <f t="shared" si="654"/>
        <v>0</v>
      </c>
      <c r="AP899" s="22">
        <f t="shared" si="655"/>
        <v>0</v>
      </c>
      <c r="AQ899" s="30">
        <f t="shared" si="638"/>
        <v>842439568.31518364</v>
      </c>
      <c r="AR899" s="28">
        <f t="shared" si="639"/>
        <v>284115516.41237384</v>
      </c>
      <c r="AS899" s="25">
        <f t="shared" si="640"/>
        <v>200337590.02425668</v>
      </c>
      <c r="AT899" s="32">
        <f t="shared" si="641"/>
        <v>0</v>
      </c>
      <c r="AU899" s="23">
        <f t="shared" si="642"/>
        <v>0</v>
      </c>
      <c r="AV899" s="22">
        <f t="shared" si="643"/>
        <v>68288102.904107094</v>
      </c>
      <c r="AW899" s="31">
        <f t="shared" si="656"/>
        <v>733503905.1955924</v>
      </c>
      <c r="AX899" s="21"/>
      <c r="AY899" s="21"/>
      <c r="AZ899" s="21"/>
      <c r="BA899" s="21"/>
    </row>
    <row r="900" spans="1:53" x14ac:dyDescent="0.25">
      <c r="A900" s="21">
        <f t="shared" si="664"/>
        <v>417</v>
      </c>
      <c r="B900" s="21" t="s">
        <v>28</v>
      </c>
      <c r="C900" s="27">
        <f t="shared" si="621"/>
        <v>0</v>
      </c>
      <c r="D900" s="27">
        <f t="shared" si="644"/>
        <v>0</v>
      </c>
      <c r="E900" s="27" t="b">
        <f t="shared" si="620"/>
        <v>1</v>
      </c>
      <c r="F900" s="29">
        <f t="shared" si="622"/>
        <v>0</v>
      </c>
      <c r="G900" s="27">
        <f t="shared" si="645"/>
        <v>0</v>
      </c>
      <c r="H900" s="22">
        <f t="shared" si="623"/>
        <v>16239508416.417042</v>
      </c>
      <c r="I900" s="23">
        <f t="shared" si="624"/>
        <v>132580106.5049091</v>
      </c>
      <c r="J900" s="23">
        <f t="shared" si="625"/>
        <v>1086</v>
      </c>
      <c r="K900" s="19">
        <f t="shared" si="646"/>
        <v>225.0831931027827</v>
      </c>
      <c r="L900" s="16">
        <f t="shared" si="626"/>
        <v>112.01553045259185</v>
      </c>
      <c r="M900" s="23">
        <f>M899-IF($B900="B",(Percent_Rent_In_Elsies*2.49%/12 * H899)/K899,0)+IF($B900="D",N900,0)+IF(B900="D",AK899)+IF(B900="C",F899*90%)-(Y900-Y899)-IF($B900="A",Q899/K899) + IF($B900="A",Q899/K899)</f>
        <v>-31310332.000922572</v>
      </c>
      <c r="N900" s="23">
        <f t="shared" si="627"/>
        <v>0</v>
      </c>
      <c r="O900" s="22">
        <f t="shared" si="628"/>
        <v>0</v>
      </c>
      <c r="P900" s="22">
        <f t="shared" si="659"/>
        <v>9539022.4442429282</v>
      </c>
      <c r="Q900" s="22">
        <f t="shared" si="660"/>
        <v>0</v>
      </c>
      <c r="R900" s="22">
        <f t="shared" si="629"/>
        <v>167103178.69878629</v>
      </c>
      <c r="S900" s="16">
        <f t="shared" si="666"/>
        <v>0</v>
      </c>
      <c r="T900" s="15">
        <f t="shared" si="630"/>
        <v>0</v>
      </c>
      <c r="U900" s="23">
        <f t="shared" si="647"/>
        <v>904971.88397943799</v>
      </c>
      <c r="V900" s="23">
        <f t="shared" si="648"/>
        <v>0</v>
      </c>
      <c r="W900" s="23">
        <f t="shared" si="661"/>
        <v>0</v>
      </c>
      <c r="X900" s="23">
        <f t="shared" si="649"/>
        <v>28563908.460657902</v>
      </c>
      <c r="Y900" s="23">
        <f t="shared" si="631"/>
        <v>13825559.361691331</v>
      </c>
      <c r="Z900" s="3">
        <f t="shared" si="632"/>
        <v>3773.2608341715463</v>
      </c>
      <c r="AA900" s="23">
        <f t="shared" si="633"/>
        <v>58083302.264651649</v>
      </c>
      <c r="AB900" s="26">
        <f t="shared" si="650"/>
        <v>70086276.274228618</v>
      </c>
      <c r="AC900" s="23">
        <f t="shared" si="651"/>
        <v>74889487.274228647</v>
      </c>
      <c r="AD900" s="23">
        <f t="shared" si="657"/>
        <v>4803211</v>
      </c>
      <c r="AE900" s="24">
        <f t="shared" si="665"/>
        <v>70086276.274228647</v>
      </c>
      <c r="AF900" s="3">
        <f t="shared" si="652"/>
        <v>0</v>
      </c>
      <c r="AG900" s="2">
        <f t="shared" si="634"/>
        <v>452791300.10058558</v>
      </c>
      <c r="AH900" s="2">
        <f t="shared" si="635"/>
        <v>92.682957518680197</v>
      </c>
      <c r="AI900" s="23">
        <f t="shared" si="658"/>
        <v>9338267956.9156246</v>
      </c>
      <c r="AJ900" s="23">
        <f t="shared" si="636"/>
        <v>6219.922423797766</v>
      </c>
      <c r="AK900" s="23">
        <f t="shared" si="637"/>
        <v>0</v>
      </c>
      <c r="AL900" s="23">
        <f t="shared" si="662"/>
        <v>0</v>
      </c>
      <c r="AM900" s="23">
        <f t="shared" si="663"/>
        <v>0</v>
      </c>
      <c r="AN900" s="16">
        <f t="shared" si="653"/>
        <v>0</v>
      </c>
      <c r="AO900" s="23">
        <f t="shared" si="654"/>
        <v>0</v>
      </c>
      <c r="AP900" s="22">
        <f t="shared" si="655"/>
        <v>0</v>
      </c>
      <c r="AQ900" s="30">
        <f t="shared" si="638"/>
        <v>842439568.31518364</v>
      </c>
      <c r="AR900" s="28">
        <f t="shared" si="639"/>
        <v>284115516.41237384</v>
      </c>
      <c r="AS900" s="25">
        <f t="shared" si="640"/>
        <v>200337590.02425668</v>
      </c>
      <c r="AT900" s="32">
        <f t="shared" si="641"/>
        <v>7546.5216683430926</v>
      </c>
      <c r="AU900" s="23">
        <f t="shared" si="642"/>
        <v>7546.5216683430926</v>
      </c>
      <c r="AV900" s="22">
        <f t="shared" si="643"/>
        <v>72408597.615932673</v>
      </c>
      <c r="AW900" s="31">
        <f t="shared" si="656"/>
        <v>733503905.1955924</v>
      </c>
      <c r="AX900" s="21"/>
      <c r="AY900" s="21"/>
      <c r="AZ900" s="21"/>
      <c r="BA900" s="21"/>
    </row>
    <row r="901" spans="1:53" x14ac:dyDescent="0.25">
      <c r="A901">
        <f t="shared" si="664"/>
        <v>418</v>
      </c>
      <c r="B901" t="s">
        <v>6</v>
      </c>
      <c r="C901" s="27">
        <f t="shared" si="621"/>
        <v>0</v>
      </c>
      <c r="D901" s="27">
        <f t="shared" si="644"/>
        <v>0</v>
      </c>
      <c r="E901" s="27" t="b">
        <f t="shared" si="620"/>
        <v>1</v>
      </c>
      <c r="F901" s="29">
        <f t="shared" si="622"/>
        <v>0</v>
      </c>
      <c r="G901" s="27">
        <f t="shared" si="645"/>
        <v>0</v>
      </c>
      <c r="H901" s="22">
        <f t="shared" si="623"/>
        <v>16266574263.777737</v>
      </c>
      <c r="I901" s="23">
        <f t="shared" si="624"/>
        <v>132580106.5049091</v>
      </c>
      <c r="J901" s="23">
        <f t="shared" si="625"/>
        <v>1086</v>
      </c>
      <c r="K901" s="19">
        <f t="shared" si="646"/>
        <v>225.0831931027827</v>
      </c>
      <c r="L901" s="16">
        <f t="shared" si="626"/>
        <v>112.20222300334618</v>
      </c>
      <c r="M901" s="23">
        <f>M900-IF($B901="B",(Percent_Rent_In_Elsies*2.49%/12 * H900)/K900,0)+IF($B901="D",N901,0)+IF(B901="D",AK900)+IF(B901="C",F900*90%)-(Y901-Y900)-IF($B901="A",Q900/K900) + IF($B901="A",Q900/K900)</f>
        <v>-31310332.000922572</v>
      </c>
      <c r="N901" s="23">
        <f t="shared" si="627"/>
        <v>0</v>
      </c>
      <c r="O901" s="22">
        <f t="shared" si="628"/>
        <v>0</v>
      </c>
      <c r="P901" s="22">
        <f t="shared" si="659"/>
        <v>0</v>
      </c>
      <c r="Q901" s="22">
        <f t="shared" si="660"/>
        <v>0</v>
      </c>
      <c r="R901" s="22">
        <f t="shared" si="629"/>
        <v>167103178.69878629</v>
      </c>
      <c r="S901" s="16">
        <f t="shared" si="666"/>
        <v>0</v>
      </c>
      <c r="T901" s="15">
        <f t="shared" si="630"/>
        <v>0</v>
      </c>
      <c r="U901" s="23">
        <f t="shared" si="647"/>
        <v>904971.88397943799</v>
      </c>
      <c r="V901" s="23">
        <f t="shared" si="648"/>
        <v>0</v>
      </c>
      <c r="W901" s="23">
        <f t="shared" si="661"/>
        <v>0</v>
      </c>
      <c r="X901" s="23">
        <f t="shared" si="649"/>
        <v>28582774.764828764</v>
      </c>
      <c r="Y901" s="23">
        <f t="shared" si="631"/>
        <v>13825559.361691331</v>
      </c>
      <c r="Z901" s="3">
        <f t="shared" si="632"/>
        <v>0</v>
      </c>
      <c r="AA901" s="23">
        <f t="shared" si="633"/>
        <v>58083302.264651649</v>
      </c>
      <c r="AB901" s="26">
        <f t="shared" si="650"/>
        <v>70086276.274228618</v>
      </c>
      <c r="AC901" s="23">
        <f t="shared" si="651"/>
        <v>74889487.274228647</v>
      </c>
      <c r="AD901" s="23">
        <f t="shared" si="657"/>
        <v>4803211</v>
      </c>
      <c r="AE901" s="24">
        <f t="shared" si="665"/>
        <v>70086276.274228647</v>
      </c>
      <c r="AF901" s="3">
        <f t="shared" si="652"/>
        <v>0</v>
      </c>
      <c r="AG901" s="2">
        <f t="shared" si="634"/>
        <v>0</v>
      </c>
      <c r="AH901" s="2">
        <f t="shared" si="635"/>
        <v>92.837429114544662</v>
      </c>
      <c r="AI901" s="23">
        <f t="shared" si="658"/>
        <v>9338267956.9156246</v>
      </c>
      <c r="AJ901" s="23">
        <f t="shared" si="636"/>
        <v>6219.922423797766</v>
      </c>
      <c r="AK901" s="23">
        <f t="shared" si="637"/>
        <v>0</v>
      </c>
      <c r="AL901" s="23">
        <f t="shared" si="662"/>
        <v>0</v>
      </c>
      <c r="AM901" s="23">
        <f t="shared" si="663"/>
        <v>0</v>
      </c>
      <c r="AN901" s="16">
        <f t="shared" si="653"/>
        <v>0</v>
      </c>
      <c r="AO901" s="23">
        <f t="shared" si="654"/>
        <v>0</v>
      </c>
      <c r="AP901" s="22">
        <f t="shared" si="655"/>
        <v>0</v>
      </c>
      <c r="AQ901" s="30">
        <f t="shared" si="638"/>
        <v>842439568.31518364</v>
      </c>
      <c r="AR901" s="28">
        <f t="shared" si="639"/>
        <v>284115516.41237384</v>
      </c>
      <c r="AS901" s="25">
        <f t="shared" si="640"/>
        <v>200337590.02425668</v>
      </c>
      <c r="AT901" s="32">
        <f t="shared" si="641"/>
        <v>0</v>
      </c>
      <c r="AU901" s="23">
        <f t="shared" si="642"/>
        <v>0</v>
      </c>
      <c r="AV901" s="22">
        <f t="shared" si="643"/>
        <v>72408597.615932673</v>
      </c>
      <c r="AW901" s="31">
        <f t="shared" si="656"/>
        <v>723964882.75134945</v>
      </c>
    </row>
    <row r="902" spans="1:53" x14ac:dyDescent="0.25">
      <c r="A902">
        <f t="shared" si="664"/>
        <v>418</v>
      </c>
      <c r="B902" t="s">
        <v>7</v>
      </c>
      <c r="C902" s="27">
        <f t="shared" si="621"/>
        <v>0</v>
      </c>
      <c r="D902" s="27">
        <f t="shared" si="644"/>
        <v>0</v>
      </c>
      <c r="E902" s="27" t="b">
        <f t="shared" si="620"/>
        <v>1</v>
      </c>
      <c r="F902" s="29">
        <f t="shared" si="622"/>
        <v>0</v>
      </c>
      <c r="G902" s="27">
        <f t="shared" si="645"/>
        <v>0</v>
      </c>
      <c r="H902" s="22">
        <f t="shared" si="623"/>
        <v>16266574263.777737</v>
      </c>
      <c r="I902" s="23">
        <f t="shared" si="624"/>
        <v>132580106.5049091</v>
      </c>
      <c r="J902" s="23">
        <f t="shared" si="625"/>
        <v>1086</v>
      </c>
      <c r="K902" s="19">
        <f t="shared" si="646"/>
        <v>225.0831931027827</v>
      </c>
      <c r="L902" s="16">
        <f t="shared" si="626"/>
        <v>112.20222300334618</v>
      </c>
      <c r="M902" s="23">
        <f>M901-IF($B902="B",(Percent_Rent_In_Elsies*2.49%/12 * H901)/K901,0)+IF($B902="D",N902,0)+IF(B902="D",AK901)+IF(B902="C",F901*90%)-(Y902-Y901)-IF($B902="A",Q901/K901) + IF($B902="A",Q901/K901)</f>
        <v>-31385311.258885041</v>
      </c>
      <c r="N902" s="23">
        <f t="shared" si="627"/>
        <v>0</v>
      </c>
      <c r="O902" s="22">
        <f t="shared" si="628"/>
        <v>0</v>
      </c>
      <c r="P902" s="22">
        <f t="shared" si="659"/>
        <v>0</v>
      </c>
      <c r="Q902" s="22">
        <f t="shared" si="660"/>
        <v>0</v>
      </c>
      <c r="R902" s="22">
        <f t="shared" si="629"/>
        <v>153177913.80722076</v>
      </c>
      <c r="S902" s="16">
        <f t="shared" si="666"/>
        <v>13925264.891565524</v>
      </c>
      <c r="T902" s="15">
        <f t="shared" si="630"/>
        <v>0</v>
      </c>
      <c r="U902" s="23">
        <f t="shared" si="647"/>
        <v>829557.56031448487</v>
      </c>
      <c r="V902" s="23">
        <f t="shared" si="648"/>
        <v>75414.323664953161</v>
      </c>
      <c r="W902" s="23">
        <f t="shared" si="661"/>
        <v>0</v>
      </c>
      <c r="X902" s="23">
        <f t="shared" si="649"/>
        <v>28582774.764828764</v>
      </c>
      <c r="Y902" s="23">
        <f t="shared" si="631"/>
        <v>13825559.361691331</v>
      </c>
      <c r="Z902" s="3">
        <f t="shared" si="632"/>
        <v>0</v>
      </c>
      <c r="AA902" s="23">
        <f t="shared" si="633"/>
        <v>58083302.264651649</v>
      </c>
      <c r="AB902" s="26">
        <f t="shared" si="650"/>
        <v>70086276.274228618</v>
      </c>
      <c r="AC902" s="23">
        <f t="shared" si="651"/>
        <v>74889487.274228647</v>
      </c>
      <c r="AD902" s="23">
        <f t="shared" si="657"/>
        <v>4803211</v>
      </c>
      <c r="AE902" s="24">
        <f t="shared" si="665"/>
        <v>70086276.274228647</v>
      </c>
      <c r="AF902" s="3">
        <f t="shared" si="652"/>
        <v>0</v>
      </c>
      <c r="AG902" s="2">
        <f t="shared" si="634"/>
        <v>0</v>
      </c>
      <c r="AH902" s="2">
        <f t="shared" si="635"/>
        <v>92.837429114544662</v>
      </c>
      <c r="AI902" s="23">
        <f t="shared" si="658"/>
        <v>9338267956.9156246</v>
      </c>
      <c r="AJ902" s="23">
        <f t="shared" si="636"/>
        <v>6219.922423797766</v>
      </c>
      <c r="AK902" s="23">
        <f t="shared" si="637"/>
        <v>0</v>
      </c>
      <c r="AL902" s="23">
        <f t="shared" si="662"/>
        <v>-908123.42270469666</v>
      </c>
      <c r="AM902" s="23">
        <f t="shared" si="663"/>
        <v>-847268586.06853795</v>
      </c>
      <c r="AN902" s="16">
        <f t="shared" si="653"/>
        <v>0</v>
      </c>
      <c r="AO902" s="23">
        <f t="shared" si="654"/>
        <v>74979.257962467382</v>
      </c>
      <c r="AP902" s="22">
        <f t="shared" si="655"/>
        <v>16876570.798669402</v>
      </c>
      <c r="AQ902" s="30">
        <f t="shared" si="638"/>
        <v>876049259.0607338</v>
      </c>
      <c r="AR902" s="28">
        <f t="shared" si="639"/>
        <v>300848636.35925454</v>
      </c>
      <c r="AS902" s="25">
        <f t="shared" si="640"/>
        <v>200337590.02425668</v>
      </c>
      <c r="AT902" s="32">
        <f t="shared" si="641"/>
        <v>0</v>
      </c>
      <c r="AU902" s="23">
        <f t="shared" si="642"/>
        <v>0</v>
      </c>
      <c r="AV902" s="22">
        <f t="shared" si="643"/>
        <v>72408597.615932673</v>
      </c>
      <c r="AW902" s="31">
        <f t="shared" si="656"/>
        <v>757574573.4968996</v>
      </c>
    </row>
    <row r="903" spans="1:53" s="21" customFormat="1" x14ac:dyDescent="0.25">
      <c r="A903">
        <f t="shared" si="664"/>
        <v>418</v>
      </c>
      <c r="B903" t="s">
        <v>8</v>
      </c>
      <c r="C903" s="27">
        <f t="shared" si="621"/>
        <v>0</v>
      </c>
      <c r="D903" s="27">
        <f t="shared" si="644"/>
        <v>0</v>
      </c>
      <c r="E903" s="27" t="b">
        <f t="shared" si="620"/>
        <v>1</v>
      </c>
      <c r="F903" s="29">
        <f t="shared" si="622"/>
        <v>0</v>
      </c>
      <c r="G903" s="27">
        <f t="shared" si="645"/>
        <v>0</v>
      </c>
      <c r="H903" s="22">
        <f t="shared" si="623"/>
        <v>16266574263.777737</v>
      </c>
      <c r="I903" s="23">
        <f t="shared" si="624"/>
        <v>132580106.5049091</v>
      </c>
      <c r="J903" s="23">
        <f t="shared" si="625"/>
        <v>1086</v>
      </c>
      <c r="K903" s="19">
        <f t="shared" si="646"/>
        <v>225.0831931027827</v>
      </c>
      <c r="L903" s="16">
        <f t="shared" si="626"/>
        <v>112.20222300334618</v>
      </c>
      <c r="M903" s="23">
        <f>M902-IF($B903="B",(Percent_Rent_In_Elsies*2.49%/12 * H902)/K902,0)+IF($B903="D",N903,0)+IF(B903="D",AK902)+IF(B903="C",F902*90%)-(Y903-Y902)-IF($B903="A",Q902/K902) + IF($B903="A",Q902/K902)</f>
        <v>-31385311.258885041</v>
      </c>
      <c r="N903" s="23">
        <f t="shared" si="627"/>
        <v>0</v>
      </c>
      <c r="O903" s="22">
        <f t="shared" si="628"/>
        <v>0</v>
      </c>
      <c r="P903" s="22">
        <f t="shared" si="659"/>
        <v>0</v>
      </c>
      <c r="Q903" s="22">
        <f t="shared" si="660"/>
        <v>0</v>
      </c>
      <c r="R903" s="22">
        <f t="shared" si="629"/>
        <v>170054484.60589015</v>
      </c>
      <c r="S903" s="16">
        <f t="shared" si="666"/>
        <v>13925264.891565524</v>
      </c>
      <c r="T903" s="15">
        <f t="shared" si="630"/>
        <v>0</v>
      </c>
      <c r="U903" s="23">
        <f t="shared" si="647"/>
        <v>904536.81827695225</v>
      </c>
      <c r="V903" s="23">
        <f t="shared" si="648"/>
        <v>75414.323664953161</v>
      </c>
      <c r="W903" s="23">
        <f t="shared" si="661"/>
        <v>0</v>
      </c>
      <c r="X903" s="23">
        <f t="shared" si="649"/>
        <v>28582774.764828764</v>
      </c>
      <c r="Y903" s="23">
        <f t="shared" si="631"/>
        <v>13825559.361691331</v>
      </c>
      <c r="Z903" s="3">
        <f t="shared" si="632"/>
        <v>0</v>
      </c>
      <c r="AA903" s="23">
        <f t="shared" si="633"/>
        <v>58083302.264651649</v>
      </c>
      <c r="AB903" s="26">
        <f t="shared" si="650"/>
        <v>70086276.274228618</v>
      </c>
      <c r="AC903" s="23">
        <f t="shared" si="651"/>
        <v>74889487.274228647</v>
      </c>
      <c r="AD903" s="23">
        <f t="shared" si="657"/>
        <v>4803211</v>
      </c>
      <c r="AE903" s="24">
        <f t="shared" si="665"/>
        <v>70086276.274228647</v>
      </c>
      <c r="AF903" s="3">
        <f t="shared" si="652"/>
        <v>1E-4</v>
      </c>
      <c r="AG903" s="2">
        <f t="shared" si="634"/>
        <v>0</v>
      </c>
      <c r="AH903" s="2">
        <f t="shared" si="635"/>
        <v>92.837429114544662</v>
      </c>
      <c r="AI903" s="23">
        <f t="shared" si="658"/>
        <v>9338267956.9156246</v>
      </c>
      <c r="AJ903" s="23">
        <f t="shared" si="636"/>
        <v>6219.922423797766</v>
      </c>
      <c r="AK903" s="23">
        <f t="shared" si="637"/>
        <v>62249.61669441453</v>
      </c>
      <c r="AL903" s="23">
        <f t="shared" si="662"/>
        <v>0</v>
      </c>
      <c r="AM903" s="23">
        <f t="shared" si="663"/>
        <v>0</v>
      </c>
      <c r="AN903" s="16">
        <f t="shared" si="653"/>
        <v>0</v>
      </c>
      <c r="AO903" s="23">
        <f t="shared" si="654"/>
        <v>0</v>
      </c>
      <c r="AP903" s="22">
        <f t="shared" si="655"/>
        <v>0</v>
      </c>
      <c r="AQ903" s="30">
        <f t="shared" si="638"/>
        <v>876049259.0607338</v>
      </c>
      <c r="AR903" s="28">
        <f t="shared" si="639"/>
        <v>300848636.35925454</v>
      </c>
      <c r="AS903" s="25">
        <f t="shared" si="640"/>
        <v>200337590.02425668</v>
      </c>
      <c r="AT903" s="32">
        <f t="shared" si="641"/>
        <v>0</v>
      </c>
      <c r="AU903" s="23">
        <f t="shared" si="642"/>
        <v>0</v>
      </c>
      <c r="AV903" s="22">
        <f t="shared" si="643"/>
        <v>72408597.615932673</v>
      </c>
      <c r="AW903" s="31">
        <f t="shared" si="656"/>
        <v>757574573.4968996</v>
      </c>
      <c r="AX903"/>
      <c r="AY903"/>
      <c r="AZ903"/>
      <c r="BA903"/>
    </row>
    <row r="904" spans="1:53" s="21" customFormat="1" x14ac:dyDescent="0.25">
      <c r="A904">
        <f t="shared" si="664"/>
        <v>418</v>
      </c>
      <c r="B904" t="s">
        <v>9</v>
      </c>
      <c r="C904" s="27">
        <f t="shared" si="621"/>
        <v>0</v>
      </c>
      <c r="D904" s="27">
        <f t="shared" si="644"/>
        <v>0</v>
      </c>
      <c r="E904" s="27" t="b">
        <f t="shared" si="620"/>
        <v>1</v>
      </c>
      <c r="F904" s="29">
        <f t="shared" si="622"/>
        <v>0</v>
      </c>
      <c r="G904" s="27">
        <f t="shared" si="645"/>
        <v>0</v>
      </c>
      <c r="H904" s="22">
        <f t="shared" si="623"/>
        <v>16266574263.777737</v>
      </c>
      <c r="I904" s="23">
        <f t="shared" si="624"/>
        <v>132580106.5049091</v>
      </c>
      <c r="J904" s="23">
        <f t="shared" si="625"/>
        <v>1086</v>
      </c>
      <c r="K904" s="19">
        <f t="shared" si="646"/>
        <v>225.0831931027827</v>
      </c>
      <c r="L904" s="16">
        <f t="shared" si="626"/>
        <v>112.20222300334618</v>
      </c>
      <c r="M904" s="23">
        <f>M903-IF($B904="B",(Percent_Rent_In_Elsies*2.49%/12 * H903)/K903,0)+IF($B904="D",N904,0)+IF(B904="D",AK903)+IF(B904="C",F903*90%)-(Y904-Y903)-IF($B904="A",Q903/K903) + IF($B904="A",Q903/K903)</f>
        <v>-31323061.642190628</v>
      </c>
      <c r="N904" s="23">
        <f t="shared" si="627"/>
        <v>0</v>
      </c>
      <c r="O904" s="22">
        <f t="shared" si="628"/>
        <v>9725061.1269963812</v>
      </c>
      <c r="P904" s="22">
        <f t="shared" si="659"/>
        <v>0</v>
      </c>
      <c r="Q904" s="22">
        <f t="shared" si="660"/>
        <v>0</v>
      </c>
      <c r="R904" s="22">
        <f t="shared" si="629"/>
        <v>170054484.60589015</v>
      </c>
      <c r="S904" s="16">
        <f t="shared" si="666"/>
        <v>0</v>
      </c>
      <c r="T904" s="15">
        <f t="shared" si="630"/>
        <v>4200203.7645691428</v>
      </c>
      <c r="U904" s="23">
        <f t="shared" si="647"/>
        <v>904536.81827695225</v>
      </c>
      <c r="V904" s="23">
        <f t="shared" si="648"/>
        <v>0</v>
      </c>
      <c r="W904" s="23">
        <f t="shared" si="661"/>
        <v>75414.323664953161</v>
      </c>
      <c r="X904" s="23">
        <f t="shared" si="649"/>
        <v>28582774.764828764</v>
      </c>
      <c r="Y904" s="23">
        <f t="shared" si="631"/>
        <v>13825559.361691331</v>
      </c>
      <c r="Z904" s="3">
        <f t="shared" si="632"/>
        <v>0</v>
      </c>
      <c r="AA904" s="23">
        <f t="shared" si="633"/>
        <v>58021052.647957236</v>
      </c>
      <c r="AB904" s="26">
        <f t="shared" si="650"/>
        <v>70086276.274228603</v>
      </c>
      <c r="AC904" s="23">
        <f t="shared" si="651"/>
        <v>74889487.274228647</v>
      </c>
      <c r="AD904" s="23">
        <f t="shared" si="657"/>
        <v>4803211</v>
      </c>
      <c r="AE904" s="24">
        <f t="shared" si="665"/>
        <v>70086276.274228647</v>
      </c>
      <c r="AF904" s="3">
        <f t="shared" si="652"/>
        <v>0</v>
      </c>
      <c r="AG904" s="2">
        <f t="shared" si="634"/>
        <v>0</v>
      </c>
      <c r="AH904" s="2">
        <f t="shared" si="635"/>
        <v>92.837429114544662</v>
      </c>
      <c r="AI904" s="23">
        <f t="shared" si="658"/>
        <v>9328259855.1334801</v>
      </c>
      <c r="AJ904" s="23">
        <f t="shared" si="636"/>
        <v>6219.922423797766</v>
      </c>
      <c r="AK904" s="23">
        <f t="shared" si="637"/>
        <v>0</v>
      </c>
      <c r="AL904" s="23">
        <f t="shared" si="662"/>
        <v>0</v>
      </c>
      <c r="AM904" s="23">
        <f t="shared" si="663"/>
        <v>0</v>
      </c>
      <c r="AN904" s="16">
        <f t="shared" si="653"/>
        <v>0</v>
      </c>
      <c r="AO904" s="23">
        <f t="shared" si="654"/>
        <v>0</v>
      </c>
      <c r="AP904" s="22">
        <f t="shared" si="655"/>
        <v>0</v>
      </c>
      <c r="AQ904" s="30">
        <f t="shared" si="638"/>
        <v>876049259.0607338</v>
      </c>
      <c r="AR904" s="28">
        <f t="shared" si="639"/>
        <v>300848636.35925454</v>
      </c>
      <c r="AS904" s="25">
        <f t="shared" si="640"/>
        <v>200337590.02425668</v>
      </c>
      <c r="AT904" s="32">
        <f t="shared" si="641"/>
        <v>0</v>
      </c>
      <c r="AU904" s="23">
        <f t="shared" si="642"/>
        <v>0</v>
      </c>
      <c r="AV904" s="22">
        <f t="shared" si="643"/>
        <v>72408597.615932673</v>
      </c>
      <c r="AW904" s="31">
        <f t="shared" si="656"/>
        <v>757574573.4968996</v>
      </c>
      <c r="AX904"/>
      <c r="AY904"/>
      <c r="AZ904"/>
      <c r="BA904"/>
    </row>
    <row r="905" spans="1:53" x14ac:dyDescent="0.25">
      <c r="A905" s="21">
        <f t="shared" si="664"/>
        <v>418</v>
      </c>
      <c r="B905" s="21" t="s">
        <v>28</v>
      </c>
      <c r="C905" s="27">
        <f t="shared" si="621"/>
        <v>0</v>
      </c>
      <c r="D905" s="27">
        <f t="shared" si="644"/>
        <v>0</v>
      </c>
      <c r="E905" s="27" t="b">
        <f t="shared" si="620"/>
        <v>1</v>
      </c>
      <c r="F905" s="29">
        <f t="shared" si="622"/>
        <v>0</v>
      </c>
      <c r="G905" s="27">
        <f t="shared" si="645"/>
        <v>0</v>
      </c>
      <c r="H905" s="22">
        <f t="shared" si="623"/>
        <v>16266574263.777737</v>
      </c>
      <c r="I905" s="23">
        <f t="shared" si="624"/>
        <v>132580106.5049091</v>
      </c>
      <c r="J905" s="23">
        <f t="shared" si="625"/>
        <v>1086</v>
      </c>
      <c r="K905" s="19">
        <f t="shared" si="646"/>
        <v>225.0831931027827</v>
      </c>
      <c r="L905" s="16">
        <f t="shared" si="626"/>
        <v>112.20222300334618</v>
      </c>
      <c r="M905" s="23">
        <f>M904-IF($B905="B",(Percent_Rent_In_Elsies*2.49%/12 * H904)/K904,0)+IF($B905="D",N905,0)+IF(B905="D",AK904)+IF(B905="C",F904*90%)-(Y905-Y904)-IF($B905="A",Q904/K904) + IF($B905="A",Q904/K904)</f>
        <v>-31323061.642190628</v>
      </c>
      <c r="N905" s="23">
        <f t="shared" si="627"/>
        <v>0</v>
      </c>
      <c r="O905" s="22">
        <f t="shared" si="628"/>
        <v>0</v>
      </c>
      <c r="P905" s="22">
        <f t="shared" si="659"/>
        <v>9725061.1269963812</v>
      </c>
      <c r="Q905" s="22">
        <f t="shared" si="660"/>
        <v>0</v>
      </c>
      <c r="R905" s="22">
        <f t="shared" si="629"/>
        <v>170054484.60589015</v>
      </c>
      <c r="S905" s="16">
        <f t="shared" si="666"/>
        <v>0</v>
      </c>
      <c r="T905" s="15">
        <f t="shared" si="630"/>
        <v>0</v>
      </c>
      <c r="U905" s="23">
        <f t="shared" si="647"/>
        <v>904536.81827695225</v>
      </c>
      <c r="V905" s="23">
        <f t="shared" si="648"/>
        <v>0</v>
      </c>
      <c r="W905" s="23">
        <f t="shared" si="661"/>
        <v>0</v>
      </c>
      <c r="X905" s="23">
        <f t="shared" si="649"/>
        <v>28582774.764828764</v>
      </c>
      <c r="Y905" s="23">
        <f t="shared" si="631"/>
        <v>13825559.361691331</v>
      </c>
      <c r="Z905" s="3">
        <f t="shared" si="632"/>
        <v>3770.7161832476586</v>
      </c>
      <c r="AA905" s="23">
        <f t="shared" si="633"/>
        <v>58077613.390705951</v>
      </c>
      <c r="AB905" s="26">
        <f t="shared" si="650"/>
        <v>70086276.274228603</v>
      </c>
      <c r="AC905" s="23">
        <f t="shared" si="651"/>
        <v>74889487.274228647</v>
      </c>
      <c r="AD905" s="23">
        <f t="shared" si="657"/>
        <v>4803211</v>
      </c>
      <c r="AE905" s="24">
        <f t="shared" si="665"/>
        <v>70086276.274228647</v>
      </c>
      <c r="AF905" s="3">
        <f t="shared" si="652"/>
        <v>0</v>
      </c>
      <c r="AG905" s="2">
        <f t="shared" si="634"/>
        <v>452485941.98971903</v>
      </c>
      <c r="AH905" s="2">
        <f t="shared" si="635"/>
        <v>92.837429114544662</v>
      </c>
      <c r="AI905" s="23">
        <f t="shared" si="658"/>
        <v>9337353335.5492992</v>
      </c>
      <c r="AJ905" s="23">
        <f t="shared" si="636"/>
        <v>6219.922423797766</v>
      </c>
      <c r="AK905" s="23">
        <f t="shared" si="637"/>
        <v>0</v>
      </c>
      <c r="AL905" s="23">
        <f t="shared" si="662"/>
        <v>0</v>
      </c>
      <c r="AM905" s="23">
        <f t="shared" si="663"/>
        <v>0</v>
      </c>
      <c r="AN905" s="16">
        <f t="shared" si="653"/>
        <v>0</v>
      </c>
      <c r="AO905" s="23">
        <f t="shared" si="654"/>
        <v>0</v>
      </c>
      <c r="AP905" s="22">
        <f t="shared" si="655"/>
        <v>0</v>
      </c>
      <c r="AQ905" s="30">
        <f t="shared" si="638"/>
        <v>876049259.0607338</v>
      </c>
      <c r="AR905" s="28">
        <f t="shared" si="639"/>
        <v>300848636.35925454</v>
      </c>
      <c r="AS905" s="25">
        <f t="shared" si="640"/>
        <v>200337590.02425668</v>
      </c>
      <c r="AT905" s="32">
        <f t="shared" si="641"/>
        <v>7541.4323664953172</v>
      </c>
      <c r="AU905" s="23">
        <f t="shared" si="642"/>
        <v>7541.4323664953172</v>
      </c>
      <c r="AV905" s="22">
        <f t="shared" si="643"/>
        <v>76608801.380501822</v>
      </c>
      <c r="AW905" s="31">
        <f t="shared" si="656"/>
        <v>757574573.4968996</v>
      </c>
    </row>
    <row r="906" spans="1:53" x14ac:dyDescent="0.25">
      <c r="A906">
        <f t="shared" si="664"/>
        <v>419</v>
      </c>
      <c r="B906" t="s">
        <v>6</v>
      </c>
      <c r="C906" s="27">
        <f t="shared" si="621"/>
        <v>0</v>
      </c>
      <c r="D906" s="27">
        <f t="shared" si="644"/>
        <v>0</v>
      </c>
      <c r="E906" s="27" t="b">
        <f t="shared" ref="E906:E969" si="667">IF(OR(I906&gt;Max_Parcels, AI906&gt;8000000000),TRUE,FALSE)</f>
        <v>1</v>
      </c>
      <c r="F906" s="29">
        <f t="shared" si="622"/>
        <v>0</v>
      </c>
      <c r="G906" s="27">
        <f t="shared" si="645"/>
        <v>0</v>
      </c>
      <c r="H906" s="22">
        <f t="shared" si="623"/>
        <v>16293685220.884033</v>
      </c>
      <c r="I906" s="23">
        <f t="shared" si="624"/>
        <v>132580106.5049091</v>
      </c>
      <c r="J906" s="23">
        <f t="shared" si="625"/>
        <v>1086</v>
      </c>
      <c r="K906" s="19">
        <f t="shared" si="646"/>
        <v>225.0831931027827</v>
      </c>
      <c r="L906" s="16">
        <f t="shared" si="626"/>
        <v>112.38922670835176</v>
      </c>
      <c r="M906" s="23">
        <f>M905-IF($B906="B",(Percent_Rent_In_Elsies*2.49%/12 * H905)/K905,0)+IF($B906="D",N906,0)+IF(B906="D",AK905)+IF(B906="C",F905*90%)-(Y906-Y905)-IF($B906="A",Q905/K905) + IF($B906="A",Q905/K905)</f>
        <v>-31323061.642190628</v>
      </c>
      <c r="N906" s="23">
        <f t="shared" si="627"/>
        <v>0</v>
      </c>
      <c r="O906" s="22">
        <f t="shared" si="628"/>
        <v>0</v>
      </c>
      <c r="P906" s="22">
        <f t="shared" si="659"/>
        <v>0</v>
      </c>
      <c r="Q906" s="22">
        <f t="shared" si="660"/>
        <v>0</v>
      </c>
      <c r="R906" s="22">
        <f t="shared" si="629"/>
        <v>170054484.60589015</v>
      </c>
      <c r="S906" s="16">
        <f t="shared" si="666"/>
        <v>0</v>
      </c>
      <c r="T906" s="15">
        <f t="shared" si="630"/>
        <v>0</v>
      </c>
      <c r="U906" s="23">
        <f t="shared" si="647"/>
        <v>904536.81827695225</v>
      </c>
      <c r="V906" s="23">
        <f t="shared" si="648"/>
        <v>0</v>
      </c>
      <c r="W906" s="23">
        <f t="shared" si="661"/>
        <v>0</v>
      </c>
      <c r="X906" s="23">
        <f t="shared" si="649"/>
        <v>28601628.345745001</v>
      </c>
      <c r="Y906" s="23">
        <f t="shared" si="631"/>
        <v>13825559.361691331</v>
      </c>
      <c r="Z906" s="3">
        <f t="shared" si="632"/>
        <v>0</v>
      </c>
      <c r="AA906" s="23">
        <f t="shared" si="633"/>
        <v>58077613.390705951</v>
      </c>
      <c r="AB906" s="26">
        <f t="shared" si="650"/>
        <v>70086276.274228603</v>
      </c>
      <c r="AC906" s="23">
        <f t="shared" si="651"/>
        <v>74889487.274228647</v>
      </c>
      <c r="AD906" s="23">
        <f t="shared" si="657"/>
        <v>4803211</v>
      </c>
      <c r="AE906" s="24">
        <f t="shared" si="665"/>
        <v>70086276.274228647</v>
      </c>
      <c r="AF906" s="3">
        <f t="shared" si="652"/>
        <v>0</v>
      </c>
      <c r="AG906" s="2">
        <f t="shared" si="634"/>
        <v>0</v>
      </c>
      <c r="AH906" s="2">
        <f t="shared" si="635"/>
        <v>92.992158163068908</v>
      </c>
      <c r="AI906" s="23">
        <f t="shared" si="658"/>
        <v>9337353335.5492992</v>
      </c>
      <c r="AJ906" s="23">
        <f t="shared" si="636"/>
        <v>6219.922423797766</v>
      </c>
      <c r="AK906" s="23">
        <f t="shared" si="637"/>
        <v>0</v>
      </c>
      <c r="AL906" s="23">
        <f t="shared" si="662"/>
        <v>0</v>
      </c>
      <c r="AM906" s="23">
        <f t="shared" si="663"/>
        <v>0</v>
      </c>
      <c r="AN906" s="16">
        <f t="shared" si="653"/>
        <v>0</v>
      </c>
      <c r="AO906" s="23">
        <f t="shared" si="654"/>
        <v>0</v>
      </c>
      <c r="AP906" s="22">
        <f t="shared" si="655"/>
        <v>0</v>
      </c>
      <c r="AQ906" s="30">
        <f t="shared" si="638"/>
        <v>876049259.0607338</v>
      </c>
      <c r="AR906" s="28">
        <f t="shared" si="639"/>
        <v>300848636.35925454</v>
      </c>
      <c r="AS906" s="25">
        <f t="shared" si="640"/>
        <v>200337590.02425668</v>
      </c>
      <c r="AT906" s="32">
        <f t="shared" si="641"/>
        <v>0</v>
      </c>
      <c r="AU906" s="23">
        <f t="shared" si="642"/>
        <v>0</v>
      </c>
      <c r="AV906" s="22">
        <f t="shared" si="643"/>
        <v>76608801.380501822</v>
      </c>
      <c r="AW906" s="31">
        <f t="shared" si="656"/>
        <v>747849512.36990321</v>
      </c>
    </row>
    <row r="907" spans="1:53" x14ac:dyDescent="0.25">
      <c r="A907">
        <f t="shared" si="664"/>
        <v>419</v>
      </c>
      <c r="B907" t="s">
        <v>7</v>
      </c>
      <c r="C907" s="27">
        <f t="shared" ref="C907:C970" si="668">IF(E906 = TRUE, 0, IF(AND($B907="A",P906&gt;0),P906,0)+IFERROR(IF($B907="A",Percent_Elsies*95%*AN903),0))</f>
        <v>0</v>
      </c>
      <c r="D907" s="27">
        <f t="shared" si="644"/>
        <v>0</v>
      </c>
      <c r="E907" s="27" t="b">
        <f t="shared" si="667"/>
        <v>1</v>
      </c>
      <c r="F907" s="29">
        <f t="shared" ref="F907:F970" si="669">D907/K907</f>
        <v>0</v>
      </c>
      <c r="G907" s="27">
        <f t="shared" si="645"/>
        <v>0</v>
      </c>
      <c r="H907" s="22">
        <f t="shared" ref="H907:H970" si="670">(H906*K907/K906+G907+D907)*IF(B907="A",(1+Inflation_Rate/12),1)</f>
        <v>16293685220.884033</v>
      </c>
      <c r="I907" s="23">
        <f t="shared" ref="I907:I970" si="671">I906+(G907+D907)/L907</f>
        <v>132580106.5049091</v>
      </c>
      <c r="J907" s="23">
        <f t="shared" ref="J907:J970" si="672">J906+IF(AND($B907="A",M907&lt;0,AR906&gt;0,E906=FALSE),MIN(_xlfn.FLOOR.MATH(1 + (-M907*2)/(Buy_On_Revalue)),30),0)</f>
        <v>1086</v>
      </c>
      <c r="K907" s="19">
        <f t="shared" si="646"/>
        <v>225.0831931027827</v>
      </c>
      <c r="L907" s="16">
        <f t="shared" ref="L907:L970" si="673">(L906/K906)*K907*IF(B907="A",(1+Inflation_Rate/12),1)</f>
        <v>112.38922670835176</v>
      </c>
      <c r="M907" s="23">
        <f>M906-IF($B907="B",(Percent_Rent_In_Elsies*2.49%/12 * H906)/K906,0)+IF($B907="D",N907,0)+IF(B907="D",AK906)+IF(B907="C",F906*90%)-(Y907-Y906)-IF($B907="A",Q906/K906) + IF($B907="A",Q906/K906)</f>
        <v>-31398165.865583032</v>
      </c>
      <c r="N907" s="23">
        <f t="shared" ref="N907:N970" si="674">IF(B907="D", IF(V906&gt;(Percent_Elsies*(S906+V906)),V906-(Percent_Elsies)*(S906+V906),0),0)</f>
        <v>0</v>
      </c>
      <c r="O907" s="22">
        <f t="shared" ref="O907:O970" si="675">IF(B907="D",IF(S906&gt;Percent_Dollars*(S906+V906),S906-(Percent_Dollars*(S906+V906)),0),0)</f>
        <v>0</v>
      </c>
      <c r="P907" s="22">
        <f t="shared" si="659"/>
        <v>0</v>
      </c>
      <c r="Q907" s="22">
        <f t="shared" si="660"/>
        <v>0</v>
      </c>
      <c r="R907" s="22">
        <f t="shared" ref="R907:R970" si="676">R906+IF($B907="B",5%*AN907,0)-IF(B907="B",R906/12,0)+IF($B907="C", AP906,0)</f>
        <v>155883277.5553993</v>
      </c>
      <c r="S907" s="16">
        <f t="shared" si="666"/>
        <v>14171207.050490847</v>
      </c>
      <c r="T907" s="15">
        <f t="shared" ref="T907:T970" si="677">IF($B907="E",0,T906+IF(B907="B", Percent_Dollars*95%*AN907,0)  + IF($B907="D",N907*MM_Bottom*K907)+IF($B907="D",S906-O907))</f>
        <v>0</v>
      </c>
      <c r="U907" s="23">
        <f t="shared" si="647"/>
        <v>829158.75008720625</v>
      </c>
      <c r="V907" s="23">
        <f t="shared" si="648"/>
        <v>75378.068189746016</v>
      </c>
      <c r="W907" s="23">
        <f t="shared" si="661"/>
        <v>0</v>
      </c>
      <c r="X907" s="23">
        <f t="shared" si="649"/>
        <v>28601628.345745001</v>
      </c>
      <c r="Y907" s="23">
        <f t="shared" ref="Y907:Y970" si="678">50%*$H$10*(AS906/$AS$10)*((4/3)/12+2.49%/4)</f>
        <v>13825559.361691331</v>
      </c>
      <c r="Z907" s="3">
        <f t="shared" ref="Z907:Z970" si="679">IF($B907="E",W906*3.5%/Percent_Elsies,0)</f>
        <v>0</v>
      </c>
      <c r="AA907" s="23">
        <f t="shared" ref="AA907:AA970" si="680">AA906+IF($B907="E",W906*52.5%/Percent_Elsies,0)-IF($B907="D",AK906)</f>
        <v>58077613.390705951</v>
      </c>
      <c r="AB907" s="26">
        <f t="shared" si="650"/>
        <v>70086276.274228618</v>
      </c>
      <c r="AC907" s="23">
        <f t="shared" si="651"/>
        <v>74889487.274228647</v>
      </c>
      <c r="AD907" s="23">
        <f t="shared" si="657"/>
        <v>4803211</v>
      </c>
      <c r="AE907" s="24">
        <f t="shared" si="665"/>
        <v>70086276.274228647</v>
      </c>
      <c r="AF907" s="3">
        <f t="shared" si="652"/>
        <v>0</v>
      </c>
      <c r="AG907" s="2">
        <f t="shared" ref="AG907:AG970" si="681">IF($B907="E",(Z907/AF905)*12,0)</f>
        <v>0</v>
      </c>
      <c r="AH907" s="2">
        <f t="shared" ref="AH907:AH970" si="682">40%*H907/AE907</f>
        <v>92.992158163068908</v>
      </c>
      <c r="AI907" s="23">
        <f t="shared" si="658"/>
        <v>9337353335.5492992</v>
      </c>
      <c r="AJ907" s="23">
        <f t="shared" ref="AJ907:AJ970" si="683">AJ906*K906/K907</f>
        <v>6219.922423797766</v>
      </c>
      <c r="AK907" s="23">
        <f t="shared" ref="AK907:AK970" si="684">IF($B907="C",((37/25)*1000/K907)*AI907/1000000 - AM906/1000000,0)</f>
        <v>0</v>
      </c>
      <c r="AL907" s="23">
        <f t="shared" si="662"/>
        <v>-914621.36632537842</v>
      </c>
      <c r="AM907" s="23">
        <f t="shared" si="663"/>
        <v>-853331091.85376585</v>
      </c>
      <c r="AN907" s="16">
        <f t="shared" si="653"/>
        <v>0</v>
      </c>
      <c r="AO907" s="23">
        <f t="shared" si="654"/>
        <v>75104.223392404834</v>
      </c>
      <c r="AP907" s="22">
        <f t="shared" si="655"/>
        <v>16904698.416667186</v>
      </c>
      <c r="AQ907" s="30">
        <f t="shared" ref="AQ907:AQ970" si="685">(AQ906+IF($B907="B",AN907*(5%+95%*Percent_Dollars))+IFERROR(IF($B907="A",AN903*95%*Percent_Elsies),0)+IF($B907="B",D907)+AP907+IF($B907="B",(Percent_Rent_In_Elsies*2.49%*H906/12)*MM_Top,0)-IF($B907="C",F906*MM_Bottom*K907*65%)) + IF($B907="A",Q906*(MM_Top - MM_Bottom)) - IF($B907="A",Q906)</f>
        <v>909714965.95752656</v>
      </c>
      <c r="AR907" s="28">
        <f t="shared" ref="AR907:AR970" si="686">(AR906+IF($B907="B",((Percent_Rent_In_Elsies)*2.49%*H906/12)*MM_Top,0)-IF($B907="D",N907*MM_Bottom*K907)-IF($B907="C",F906*MM_Bottom*K907*65%)) + IF($B907="A",Q906*(MM_Top - MM_Bottom))</f>
        <v>317609644.83938003</v>
      </c>
      <c r="AS907" s="25">
        <f t="shared" ref="AS907:AS970" si="687">AS906+G907+D907</f>
        <v>200337590.02425668</v>
      </c>
      <c r="AT907" s="32">
        <f t="shared" ref="AT907:AT970" si="688">IF($B907="E",W906*7%/Percent_Elsies,0)</f>
        <v>0</v>
      </c>
      <c r="AU907" s="23">
        <f t="shared" ref="AU907:AU970" si="689">IF($B907="E",W906*7%/Percent_Elsies,0)</f>
        <v>0</v>
      </c>
      <c r="AV907" s="22">
        <f t="shared" ref="AV907:AV970" si="690">AV906+IF($B907="E",T906*30%/Percent_Dollars)</f>
        <v>76608801.380501822</v>
      </c>
      <c r="AW907" s="31">
        <f t="shared" si="656"/>
        <v>781515219.26669598</v>
      </c>
    </row>
    <row r="908" spans="1:53" x14ac:dyDescent="0.25">
      <c r="A908">
        <f t="shared" si="664"/>
        <v>419</v>
      </c>
      <c r="B908" t="s">
        <v>8</v>
      </c>
      <c r="C908" s="27">
        <f t="shared" si="668"/>
        <v>0</v>
      </c>
      <c r="D908" s="27">
        <f t="shared" ref="D908:D971" si="691">IF(AND($B908="B",M908&lt;0,AR907&gt;0,E907=FALSE),MIN(AR907,Buy_On_Revalue*K908*(J907-J906)),0)</f>
        <v>0</v>
      </c>
      <c r="E908" s="27" t="b">
        <f t="shared" si="667"/>
        <v>1</v>
      </c>
      <c r="F908" s="29">
        <f t="shared" si="669"/>
        <v>0</v>
      </c>
      <c r="G908" s="27">
        <f t="shared" ref="G908:G971" si="692">C908</f>
        <v>0</v>
      </c>
      <c r="H908" s="22">
        <f t="shared" si="670"/>
        <v>16293685220.884033</v>
      </c>
      <c r="I908" s="23">
        <f t="shared" si="671"/>
        <v>132580106.5049091</v>
      </c>
      <c r="J908" s="23">
        <f t="shared" si="672"/>
        <v>1086</v>
      </c>
      <c r="K908" s="19">
        <f t="shared" ref="K908:K971" si="693">IF(J908-J907 &gt; 0,K907*(1+0.005)^(J908-J907),K907)</f>
        <v>225.0831931027827</v>
      </c>
      <c r="L908" s="16">
        <f t="shared" si="673"/>
        <v>112.38922670835176</v>
      </c>
      <c r="M908" s="23">
        <f>M907-IF($B908="B",(Percent_Rent_In_Elsies*2.49%/12 * H907)/K907,0)+IF($B908="D",N908,0)+IF(B908="D",AK907)+IF(B908="C",F907*90%)-(Y908-Y907)-IF($B908="A",Q907/K907) + IF($B908="A",Q907/K907)</f>
        <v>-31398165.865583032</v>
      </c>
      <c r="N908" s="23">
        <f t="shared" si="674"/>
        <v>0</v>
      </c>
      <c r="O908" s="22">
        <f t="shared" si="675"/>
        <v>0</v>
      </c>
      <c r="P908" s="22">
        <f t="shared" si="659"/>
        <v>0</v>
      </c>
      <c r="Q908" s="22">
        <f t="shared" si="660"/>
        <v>0</v>
      </c>
      <c r="R908" s="22">
        <f t="shared" si="676"/>
        <v>172787975.97206649</v>
      </c>
      <c r="S908" s="16">
        <f t="shared" si="666"/>
        <v>14171207.050490847</v>
      </c>
      <c r="T908" s="15">
        <f t="shared" si="677"/>
        <v>0</v>
      </c>
      <c r="U908" s="23">
        <f t="shared" ref="U908:U971" si="694">U907-IF($B908="B",U907/12)+IF($B908="C",AO907)+IF(B908="C",F907*10%)</f>
        <v>904262.9734796111</v>
      </c>
      <c r="V908" s="23">
        <f t="shared" ref="V908:V971" si="695">IF($B908="D", 0, V907+IF($B908="B",U907/12,0))</f>
        <v>75378.068189746016</v>
      </c>
      <c r="W908" s="23">
        <f t="shared" si="661"/>
        <v>0</v>
      </c>
      <c r="X908" s="23">
        <f t="shared" ref="X908:X971" si="696">X907+IFERROR(IF($B908="A",Z907,0),0)  + AT907 + AU907 - IF($B908="A",Q907/K907)</f>
        <v>28601628.345745001</v>
      </c>
      <c r="Y908" s="23">
        <f t="shared" si="678"/>
        <v>13825559.361691331</v>
      </c>
      <c r="Z908" s="3">
        <f t="shared" si="679"/>
        <v>0</v>
      </c>
      <c r="AA908" s="23">
        <f t="shared" si="680"/>
        <v>58077613.390705951</v>
      </c>
      <c r="AB908" s="26">
        <f t="shared" ref="AB908:AB971" si="697">M908+SUM(U908:AA908)+AO908+AT908+AU908</f>
        <v>70086276.274228603</v>
      </c>
      <c r="AC908" s="23">
        <f t="shared" ref="AC908:AC971" si="698">AC907+G908+IF($B908="C",F907)</f>
        <v>74889487.274228647</v>
      </c>
      <c r="AD908" s="23">
        <f t="shared" si="657"/>
        <v>4803211</v>
      </c>
      <c r="AE908" s="24">
        <f t="shared" si="665"/>
        <v>70086276.274228647</v>
      </c>
      <c r="AF908" s="3">
        <f t="shared" ref="AF908:AF971" si="699">IF($B908="C",MAX(AE908-AA908-Y908-U908-V908-W908-AO908-AT908-AU908,0.0001),0)</f>
        <v>1E-4</v>
      </c>
      <c r="AG908" s="2">
        <f t="shared" si="681"/>
        <v>0</v>
      </c>
      <c r="AH908" s="2">
        <f t="shared" si="682"/>
        <v>92.992158163068908</v>
      </c>
      <c r="AI908" s="23">
        <f t="shared" si="658"/>
        <v>9337353335.5492992</v>
      </c>
      <c r="AJ908" s="23">
        <f t="shared" si="683"/>
        <v>6219.922423797766</v>
      </c>
      <c r="AK908" s="23">
        <f t="shared" si="684"/>
        <v>62249.66524774288</v>
      </c>
      <c r="AL908" s="23">
        <f t="shared" si="662"/>
        <v>0</v>
      </c>
      <c r="AM908" s="23">
        <f t="shared" si="663"/>
        <v>0</v>
      </c>
      <c r="AN908" s="16">
        <f t="shared" ref="AN908:AN971" si="700">IF($B908="B",(G902)/2,0)</f>
        <v>0</v>
      </c>
      <c r="AO908" s="23">
        <f t="shared" ref="AO908:AO971" si="701">IF($B908="B",(Percent_Rent_In_Elsies*2.49%/12*H907)/K907,0)</f>
        <v>0</v>
      </c>
      <c r="AP908" s="22">
        <f t="shared" ref="AP908:AP971" si="702">IF($B908="B",(1-Percent_Rent_In_Elsies)*2.49%*H907/12,0)</f>
        <v>0</v>
      </c>
      <c r="AQ908" s="30">
        <f t="shared" si="685"/>
        <v>909714965.95752656</v>
      </c>
      <c r="AR908" s="28">
        <f t="shared" si="686"/>
        <v>317609644.83938003</v>
      </c>
      <c r="AS908" s="25">
        <f t="shared" si="687"/>
        <v>200337590.02425668</v>
      </c>
      <c r="AT908" s="32">
        <f t="shared" si="688"/>
        <v>0</v>
      </c>
      <c r="AU908" s="23">
        <f t="shared" si="689"/>
        <v>0</v>
      </c>
      <c r="AV908" s="22">
        <f t="shared" si="690"/>
        <v>76608801.380501822</v>
      </c>
      <c r="AW908" s="31">
        <f t="shared" ref="AW908:AW971" si="703">SUM(AR908:AS908)+AV908 +SUM(O908:T908)+AP908</f>
        <v>781515219.26669598</v>
      </c>
    </row>
    <row r="909" spans="1:53" x14ac:dyDescent="0.25">
      <c r="A909" s="21">
        <f t="shared" si="664"/>
        <v>419</v>
      </c>
      <c r="B909" s="21" t="s">
        <v>9</v>
      </c>
      <c r="C909" s="27">
        <f t="shared" si="668"/>
        <v>0</v>
      </c>
      <c r="D909" s="27">
        <f t="shared" si="691"/>
        <v>0</v>
      </c>
      <c r="E909" s="27" t="b">
        <f t="shared" si="667"/>
        <v>1</v>
      </c>
      <c r="F909" s="29">
        <f t="shared" si="669"/>
        <v>0</v>
      </c>
      <c r="G909" s="27">
        <f t="shared" si="692"/>
        <v>0</v>
      </c>
      <c r="H909" s="22">
        <f t="shared" si="670"/>
        <v>16293685220.884033</v>
      </c>
      <c r="I909" s="23">
        <f t="shared" si="671"/>
        <v>132580106.5049091</v>
      </c>
      <c r="J909" s="23">
        <f t="shared" si="672"/>
        <v>1086</v>
      </c>
      <c r="K909" s="19">
        <f t="shared" si="693"/>
        <v>225.0831931027827</v>
      </c>
      <c r="L909" s="16">
        <f t="shared" si="673"/>
        <v>112.38922670835176</v>
      </c>
      <c r="M909" s="23">
        <f>M908-IF($B909="B",(Percent_Rent_In_Elsies*2.49%/12 * H908)/K908,0)+IF($B909="D",N909,0)+IF(B909="D",AK908)+IF(B909="C",F908*90%)-(Y909-Y908)-IF($B909="A",Q908/K908) + IF($B909="A",Q908/K908)</f>
        <v>-31335916.20033529</v>
      </c>
      <c r="N909" s="23">
        <f t="shared" si="674"/>
        <v>0</v>
      </c>
      <c r="O909" s="22">
        <f t="shared" si="675"/>
        <v>9897231.5148866698</v>
      </c>
      <c r="P909" s="22">
        <f t="shared" si="659"/>
        <v>0</v>
      </c>
      <c r="Q909" s="22">
        <f t="shared" si="660"/>
        <v>0</v>
      </c>
      <c r="R909" s="22">
        <f t="shared" si="676"/>
        <v>172787975.97206649</v>
      </c>
      <c r="S909" s="16">
        <f t="shared" si="666"/>
        <v>0</v>
      </c>
      <c r="T909" s="15">
        <f t="shared" si="677"/>
        <v>4273975.535604177</v>
      </c>
      <c r="U909" s="23">
        <f t="shared" si="694"/>
        <v>904262.9734796111</v>
      </c>
      <c r="V909" s="23">
        <f t="shared" si="695"/>
        <v>0</v>
      </c>
      <c r="W909" s="23">
        <f t="shared" si="661"/>
        <v>75378.068189746016</v>
      </c>
      <c r="X909" s="23">
        <f t="shared" si="696"/>
        <v>28601628.345745001</v>
      </c>
      <c r="Y909" s="23">
        <f t="shared" si="678"/>
        <v>13825559.361691331</v>
      </c>
      <c r="Z909" s="3">
        <f t="shared" si="679"/>
        <v>0</v>
      </c>
      <c r="AA909" s="23">
        <f t="shared" si="680"/>
        <v>58015363.725458205</v>
      </c>
      <c r="AB909" s="26">
        <f t="shared" si="697"/>
        <v>70086276.274228603</v>
      </c>
      <c r="AC909" s="23">
        <f t="shared" si="698"/>
        <v>74889487.274228647</v>
      </c>
      <c r="AD909" s="23">
        <f t="shared" ref="AD909:AD972" si="704">AD908</f>
        <v>4803211</v>
      </c>
      <c r="AE909" s="24">
        <f t="shared" si="665"/>
        <v>70086276.274228647</v>
      </c>
      <c r="AF909" s="3">
        <f t="shared" si="699"/>
        <v>0</v>
      </c>
      <c r="AG909" s="2">
        <f t="shared" si="681"/>
        <v>0</v>
      </c>
      <c r="AH909" s="2">
        <f t="shared" si="682"/>
        <v>92.992158163068908</v>
      </c>
      <c r="AI909" s="23">
        <f t="shared" ref="AI909:AI972" si="705">AA909/(AJ909/1000000)</f>
        <v>9327345225.9610538</v>
      </c>
      <c r="AJ909" s="23">
        <f t="shared" si="683"/>
        <v>6219.922423797766</v>
      </c>
      <c r="AK909" s="23">
        <f t="shared" si="684"/>
        <v>0</v>
      </c>
      <c r="AL909" s="23">
        <f t="shared" si="662"/>
        <v>0</v>
      </c>
      <c r="AM909" s="23">
        <f t="shared" si="663"/>
        <v>0</v>
      </c>
      <c r="AN909" s="16">
        <f t="shared" si="700"/>
        <v>0</v>
      </c>
      <c r="AO909" s="23">
        <f t="shared" si="701"/>
        <v>0</v>
      </c>
      <c r="AP909" s="22">
        <f t="shared" si="702"/>
        <v>0</v>
      </c>
      <c r="AQ909" s="30">
        <f t="shared" si="685"/>
        <v>909714965.95752656</v>
      </c>
      <c r="AR909" s="28">
        <f t="shared" si="686"/>
        <v>317609644.83938003</v>
      </c>
      <c r="AS909" s="25">
        <f t="shared" si="687"/>
        <v>200337590.02425668</v>
      </c>
      <c r="AT909" s="32">
        <f t="shared" si="688"/>
        <v>0</v>
      </c>
      <c r="AU909" s="23">
        <f t="shared" si="689"/>
        <v>0</v>
      </c>
      <c r="AV909" s="22">
        <f t="shared" si="690"/>
        <v>76608801.380501822</v>
      </c>
      <c r="AW909" s="31">
        <f t="shared" si="703"/>
        <v>781515219.26669598</v>
      </c>
      <c r="AX909" s="21"/>
      <c r="AY909" s="21"/>
      <c r="AZ909" s="21"/>
      <c r="BA909" s="21"/>
    </row>
    <row r="910" spans="1:53" x14ac:dyDescent="0.25">
      <c r="A910" s="21">
        <f t="shared" si="664"/>
        <v>419</v>
      </c>
      <c r="B910" s="21" t="s">
        <v>28</v>
      </c>
      <c r="C910" s="27">
        <f t="shared" si="668"/>
        <v>0</v>
      </c>
      <c r="D910" s="27">
        <f t="shared" si="691"/>
        <v>0</v>
      </c>
      <c r="E910" s="27" t="b">
        <f t="shared" si="667"/>
        <v>1</v>
      </c>
      <c r="F910" s="29">
        <f t="shared" si="669"/>
        <v>0</v>
      </c>
      <c r="G910" s="27">
        <f t="shared" si="692"/>
        <v>0</v>
      </c>
      <c r="H910" s="22">
        <f t="shared" si="670"/>
        <v>16293685220.884033</v>
      </c>
      <c r="I910" s="23">
        <f t="shared" si="671"/>
        <v>132580106.5049091</v>
      </c>
      <c r="J910" s="23">
        <f t="shared" si="672"/>
        <v>1086</v>
      </c>
      <c r="K910" s="19">
        <f t="shared" si="693"/>
        <v>225.0831931027827</v>
      </c>
      <c r="L910" s="16">
        <f t="shared" si="673"/>
        <v>112.38922670835176</v>
      </c>
      <c r="M910" s="23">
        <f>M909-IF($B910="B",(Percent_Rent_In_Elsies*2.49%/12 * H909)/K909,0)+IF($B910="D",N910,0)+IF(B910="D",AK909)+IF(B910="C",F909*90%)-(Y910-Y909)-IF($B910="A",Q909/K909) + IF($B910="A",Q909/K909)</f>
        <v>-31335916.20033529</v>
      </c>
      <c r="N910" s="23">
        <f t="shared" si="674"/>
        <v>0</v>
      </c>
      <c r="O910" s="22">
        <f t="shared" si="675"/>
        <v>0</v>
      </c>
      <c r="P910" s="22">
        <f t="shared" si="659"/>
        <v>9897231.5148866698</v>
      </c>
      <c r="Q910" s="22">
        <f t="shared" si="660"/>
        <v>0</v>
      </c>
      <c r="R910" s="22">
        <f t="shared" si="676"/>
        <v>172787975.97206649</v>
      </c>
      <c r="S910" s="16">
        <f t="shared" si="666"/>
        <v>0</v>
      </c>
      <c r="T910" s="15">
        <f t="shared" si="677"/>
        <v>0</v>
      </c>
      <c r="U910" s="23">
        <f t="shared" si="694"/>
        <v>904262.9734796111</v>
      </c>
      <c r="V910" s="23">
        <f t="shared" si="695"/>
        <v>0</v>
      </c>
      <c r="W910" s="23">
        <f t="shared" si="661"/>
        <v>0</v>
      </c>
      <c r="X910" s="23">
        <f t="shared" si="696"/>
        <v>28601628.345745001</v>
      </c>
      <c r="Y910" s="23">
        <f t="shared" si="678"/>
        <v>13825559.361691331</v>
      </c>
      <c r="Z910" s="3">
        <f t="shared" si="679"/>
        <v>3768.9034094873014</v>
      </c>
      <c r="AA910" s="23">
        <f t="shared" si="680"/>
        <v>58071897.276600517</v>
      </c>
      <c r="AB910" s="26">
        <f t="shared" si="697"/>
        <v>70086276.274228603</v>
      </c>
      <c r="AC910" s="23">
        <f t="shared" si="698"/>
        <v>74889487.274228647</v>
      </c>
      <c r="AD910" s="23">
        <f t="shared" si="704"/>
        <v>4803211</v>
      </c>
      <c r="AE910" s="24">
        <f t="shared" si="665"/>
        <v>70086276.274228647</v>
      </c>
      <c r="AF910" s="3">
        <f t="shared" si="699"/>
        <v>0</v>
      </c>
      <c r="AG910" s="2">
        <f t="shared" si="681"/>
        <v>452268409.13847613</v>
      </c>
      <c r="AH910" s="2">
        <f t="shared" si="682"/>
        <v>92.992158163068908</v>
      </c>
      <c r="AI910" s="23">
        <f t="shared" si="705"/>
        <v>9336434334.681448</v>
      </c>
      <c r="AJ910" s="23">
        <f t="shared" si="683"/>
        <v>6219.922423797766</v>
      </c>
      <c r="AK910" s="23">
        <f t="shared" si="684"/>
        <v>0</v>
      </c>
      <c r="AL910" s="23">
        <f t="shared" si="662"/>
        <v>0</v>
      </c>
      <c r="AM910" s="23">
        <f t="shared" si="663"/>
        <v>0</v>
      </c>
      <c r="AN910" s="16">
        <f t="shared" si="700"/>
        <v>0</v>
      </c>
      <c r="AO910" s="23">
        <f t="shared" si="701"/>
        <v>0</v>
      </c>
      <c r="AP910" s="22">
        <f t="shared" si="702"/>
        <v>0</v>
      </c>
      <c r="AQ910" s="30">
        <f t="shared" si="685"/>
        <v>909714965.95752656</v>
      </c>
      <c r="AR910" s="28">
        <f t="shared" si="686"/>
        <v>317609644.83938003</v>
      </c>
      <c r="AS910" s="25">
        <f t="shared" si="687"/>
        <v>200337590.02425668</v>
      </c>
      <c r="AT910" s="32">
        <f t="shared" si="688"/>
        <v>7537.8068189746027</v>
      </c>
      <c r="AU910" s="23">
        <f t="shared" si="689"/>
        <v>7537.8068189746027</v>
      </c>
      <c r="AV910" s="22">
        <f t="shared" si="690"/>
        <v>80882776.916106001</v>
      </c>
      <c r="AW910" s="31">
        <f t="shared" si="703"/>
        <v>781515219.26669586</v>
      </c>
      <c r="AX910" s="21"/>
      <c r="AY910" s="21"/>
      <c r="AZ910" s="21"/>
      <c r="BA910" s="21"/>
    </row>
    <row r="911" spans="1:53" x14ac:dyDescent="0.25">
      <c r="A911">
        <f t="shared" si="664"/>
        <v>420</v>
      </c>
      <c r="B911" t="s">
        <v>6</v>
      </c>
      <c r="C911" s="27">
        <f t="shared" si="668"/>
        <v>0</v>
      </c>
      <c r="D911" s="27">
        <f t="shared" si="691"/>
        <v>0</v>
      </c>
      <c r="E911" s="27" t="b">
        <f t="shared" si="667"/>
        <v>1</v>
      </c>
      <c r="F911" s="29">
        <f t="shared" si="669"/>
        <v>0</v>
      </c>
      <c r="G911" s="27">
        <f t="shared" si="692"/>
        <v>0</v>
      </c>
      <c r="H911" s="22">
        <f t="shared" si="670"/>
        <v>16320841362.91884</v>
      </c>
      <c r="I911" s="23">
        <f t="shared" si="671"/>
        <v>132580106.5049091</v>
      </c>
      <c r="J911" s="23">
        <f t="shared" si="672"/>
        <v>1086</v>
      </c>
      <c r="K911" s="19">
        <f t="shared" si="693"/>
        <v>225.0831931027827</v>
      </c>
      <c r="L911" s="16">
        <f t="shared" si="673"/>
        <v>112.57654208619901</v>
      </c>
      <c r="M911" s="23">
        <f>M910-IF($B911="B",(Percent_Rent_In_Elsies*2.49%/12 * H910)/K910,0)+IF($B911="D",N911,0)+IF(B911="D",AK910)+IF(B911="C",F910*90%)-(Y911-Y910)-IF($B911="A",Q910/K910) + IF($B911="A",Q910/K910)</f>
        <v>-31335916.20033529</v>
      </c>
      <c r="N911" s="23">
        <f t="shared" si="674"/>
        <v>0</v>
      </c>
      <c r="O911" s="22">
        <f t="shared" si="675"/>
        <v>0</v>
      </c>
      <c r="P911" s="22">
        <f t="shared" ref="P911:P974" si="706">IF(AG911 &gt; Retail_Freeze_Above, O910,0)</f>
        <v>0</v>
      </c>
      <c r="Q911" s="22">
        <f t="shared" ref="Q911:Q974" si="707">IF(AG911&lt;=Retail_Freeze_Above,O910,0)</f>
        <v>0</v>
      </c>
      <c r="R911" s="22">
        <f t="shared" si="676"/>
        <v>172787975.97206649</v>
      </c>
      <c r="S911" s="16">
        <f t="shared" si="666"/>
        <v>0</v>
      </c>
      <c r="T911" s="15">
        <f t="shared" si="677"/>
        <v>0</v>
      </c>
      <c r="U911" s="23">
        <f t="shared" si="694"/>
        <v>904262.9734796111</v>
      </c>
      <c r="V911" s="23">
        <f t="shared" si="695"/>
        <v>0</v>
      </c>
      <c r="W911" s="23">
        <f t="shared" ref="W911:W974" si="708">IF($B911="E",0,W910+IF(B911="D",V910,0)+IF($B911="A",G911))-IF($B911="D",N911)+IF($B911="A",Q910/K910)</f>
        <v>0</v>
      </c>
      <c r="X911" s="23">
        <f t="shared" si="696"/>
        <v>28620472.862792436</v>
      </c>
      <c r="Y911" s="23">
        <f t="shared" si="678"/>
        <v>13825559.361691331</v>
      </c>
      <c r="Z911" s="3">
        <f t="shared" si="679"/>
        <v>0</v>
      </c>
      <c r="AA911" s="23">
        <f t="shared" si="680"/>
        <v>58071897.276600517</v>
      </c>
      <c r="AB911" s="26">
        <f t="shared" si="697"/>
        <v>70086276.274228603</v>
      </c>
      <c r="AC911" s="23">
        <f t="shared" si="698"/>
        <v>74889487.274228647</v>
      </c>
      <c r="AD911" s="23">
        <f t="shared" si="704"/>
        <v>4803211</v>
      </c>
      <c r="AE911" s="24">
        <f t="shared" si="665"/>
        <v>70086276.274228647</v>
      </c>
      <c r="AF911" s="3">
        <f t="shared" si="699"/>
        <v>0</v>
      </c>
      <c r="AG911" s="2">
        <f t="shared" si="681"/>
        <v>0</v>
      </c>
      <c r="AH911" s="2">
        <f t="shared" si="682"/>
        <v>93.147145093340683</v>
      </c>
      <c r="AI911" s="23">
        <f t="shared" si="705"/>
        <v>9336434334.681448</v>
      </c>
      <c r="AJ911" s="23">
        <f t="shared" si="683"/>
        <v>6219.922423797766</v>
      </c>
      <c r="AK911" s="23">
        <f t="shared" si="684"/>
        <v>0</v>
      </c>
      <c r="AL911" s="23">
        <f t="shared" si="662"/>
        <v>0</v>
      </c>
      <c r="AM911" s="23">
        <f t="shared" si="663"/>
        <v>0</v>
      </c>
      <c r="AN911" s="16">
        <f t="shared" si="700"/>
        <v>0</v>
      </c>
      <c r="AO911" s="23">
        <f t="shared" si="701"/>
        <v>0</v>
      </c>
      <c r="AP911" s="22">
        <f t="shared" si="702"/>
        <v>0</v>
      </c>
      <c r="AQ911" s="30">
        <f t="shared" si="685"/>
        <v>909714965.95752656</v>
      </c>
      <c r="AR911" s="28">
        <f t="shared" si="686"/>
        <v>317609644.83938003</v>
      </c>
      <c r="AS911" s="25">
        <f t="shared" si="687"/>
        <v>200337590.02425668</v>
      </c>
      <c r="AT911" s="32">
        <f t="shared" si="688"/>
        <v>0</v>
      </c>
      <c r="AU911" s="23">
        <f t="shared" si="689"/>
        <v>0</v>
      </c>
      <c r="AV911" s="22">
        <f t="shared" si="690"/>
        <v>80882776.916106001</v>
      </c>
      <c r="AW911" s="31">
        <f t="shared" si="703"/>
        <v>771617987.75180924</v>
      </c>
    </row>
    <row r="912" spans="1:53" x14ac:dyDescent="0.25">
      <c r="A912">
        <f t="shared" si="664"/>
        <v>420</v>
      </c>
      <c r="B912" t="s">
        <v>7</v>
      </c>
      <c r="C912" s="27">
        <f t="shared" si="668"/>
        <v>0</v>
      </c>
      <c r="D912" s="27">
        <f t="shared" si="691"/>
        <v>0</v>
      </c>
      <c r="E912" s="27" t="b">
        <f t="shared" si="667"/>
        <v>1</v>
      </c>
      <c r="F912" s="29">
        <f t="shared" si="669"/>
        <v>0</v>
      </c>
      <c r="G912" s="27">
        <f t="shared" si="692"/>
        <v>0</v>
      </c>
      <c r="H912" s="22">
        <f t="shared" si="670"/>
        <v>16320841362.91884</v>
      </c>
      <c r="I912" s="23">
        <f t="shared" si="671"/>
        <v>132580106.5049091</v>
      </c>
      <c r="J912" s="23">
        <f t="shared" si="672"/>
        <v>1086</v>
      </c>
      <c r="K912" s="19">
        <f t="shared" si="693"/>
        <v>225.0831931027827</v>
      </c>
      <c r="L912" s="16">
        <f t="shared" si="673"/>
        <v>112.576542086199</v>
      </c>
      <c r="M912" s="23">
        <f>M911-IF($B912="B",(Percent_Rent_In_Elsies*2.49%/12 * H911)/K911,0)+IF($B912="D",N912,0)+IF(B912="D",AK911)+IF(B912="C",F911*90%)-(Y912-Y911)-IF($B912="A",Q911/K911) + IF($B912="A",Q911/K911)</f>
        <v>-31411145.597433351</v>
      </c>
      <c r="N912" s="23">
        <f t="shared" si="674"/>
        <v>0</v>
      </c>
      <c r="O912" s="22">
        <f t="shared" si="675"/>
        <v>0</v>
      </c>
      <c r="P912" s="22">
        <f t="shared" si="706"/>
        <v>0</v>
      </c>
      <c r="Q912" s="22">
        <f t="shared" si="707"/>
        <v>0</v>
      </c>
      <c r="R912" s="22">
        <f t="shared" si="676"/>
        <v>158388977.97439429</v>
      </c>
      <c r="S912" s="16">
        <f t="shared" si="666"/>
        <v>14398997.997672208</v>
      </c>
      <c r="T912" s="15">
        <f t="shared" si="677"/>
        <v>0</v>
      </c>
      <c r="U912" s="23">
        <f t="shared" si="694"/>
        <v>828907.72568964353</v>
      </c>
      <c r="V912" s="23">
        <f t="shared" si="695"/>
        <v>75355.247789967587</v>
      </c>
      <c r="W912" s="23">
        <f t="shared" si="708"/>
        <v>0</v>
      </c>
      <c r="X912" s="23">
        <f t="shared" si="696"/>
        <v>28620472.862792436</v>
      </c>
      <c r="Y912" s="23">
        <f t="shared" si="678"/>
        <v>13825559.361691331</v>
      </c>
      <c r="Z912" s="3">
        <f t="shared" si="679"/>
        <v>0</v>
      </c>
      <c r="AA912" s="23">
        <f t="shared" si="680"/>
        <v>58071897.276600517</v>
      </c>
      <c r="AB912" s="26">
        <f t="shared" si="697"/>
        <v>70086276.274228603</v>
      </c>
      <c r="AC912" s="23">
        <f t="shared" si="698"/>
        <v>74889487.274228647</v>
      </c>
      <c r="AD912" s="23">
        <f t="shared" si="704"/>
        <v>4803211</v>
      </c>
      <c r="AE912" s="24">
        <f t="shared" si="665"/>
        <v>70086276.274228647</v>
      </c>
      <c r="AF912" s="3">
        <f t="shared" si="699"/>
        <v>0</v>
      </c>
      <c r="AG912" s="2">
        <f t="shared" si="681"/>
        <v>0</v>
      </c>
      <c r="AH912" s="2">
        <f t="shared" si="682"/>
        <v>93.147145093340683</v>
      </c>
      <c r="AI912" s="23">
        <f t="shared" si="705"/>
        <v>9336434334.681448</v>
      </c>
      <c r="AJ912" s="23">
        <f t="shared" si="683"/>
        <v>6219.922423797766</v>
      </c>
      <c r="AK912" s="23">
        <f t="shared" si="684"/>
        <v>0</v>
      </c>
      <c r="AL912" s="23">
        <f t="shared" ref="AL912:AL975" si="709">IF($B912="B",AI912-AI907,0)</f>
        <v>-919000.86785125732</v>
      </c>
      <c r="AM912" s="23">
        <f t="shared" si="663"/>
        <v>-857417115.81564629</v>
      </c>
      <c r="AN912" s="16">
        <f t="shared" si="700"/>
        <v>0</v>
      </c>
      <c r="AO912" s="23">
        <f t="shared" si="701"/>
        <v>75229.397098058835</v>
      </c>
      <c r="AP912" s="22">
        <f t="shared" si="702"/>
        <v>16932872.914028298</v>
      </c>
      <c r="AQ912" s="30">
        <f t="shared" si="685"/>
        <v>943436782.36581397</v>
      </c>
      <c r="AR912" s="28">
        <f t="shared" si="686"/>
        <v>334398588.33363909</v>
      </c>
      <c r="AS912" s="25">
        <f t="shared" si="687"/>
        <v>200337590.02425668</v>
      </c>
      <c r="AT912" s="32">
        <f t="shared" si="688"/>
        <v>0</v>
      </c>
      <c r="AU912" s="23">
        <f t="shared" si="689"/>
        <v>0</v>
      </c>
      <c r="AV912" s="22">
        <f t="shared" si="690"/>
        <v>80882776.916106001</v>
      </c>
      <c r="AW912" s="31">
        <f t="shared" si="703"/>
        <v>805339804.16009653</v>
      </c>
    </row>
    <row r="913" spans="1:53" s="21" customFormat="1" x14ac:dyDescent="0.25">
      <c r="A913">
        <f t="shared" si="664"/>
        <v>420</v>
      </c>
      <c r="B913" t="s">
        <v>8</v>
      </c>
      <c r="C913" s="27">
        <f t="shared" si="668"/>
        <v>0</v>
      </c>
      <c r="D913" s="27">
        <f t="shared" si="691"/>
        <v>0</v>
      </c>
      <c r="E913" s="27" t="b">
        <f t="shared" si="667"/>
        <v>1</v>
      </c>
      <c r="F913" s="29">
        <f t="shared" si="669"/>
        <v>0</v>
      </c>
      <c r="G913" s="27">
        <f t="shared" si="692"/>
        <v>0</v>
      </c>
      <c r="H913" s="22">
        <f t="shared" si="670"/>
        <v>16320841362.91884</v>
      </c>
      <c r="I913" s="23">
        <f t="shared" si="671"/>
        <v>132580106.5049091</v>
      </c>
      <c r="J913" s="23">
        <f t="shared" si="672"/>
        <v>1086</v>
      </c>
      <c r="K913" s="19">
        <f t="shared" si="693"/>
        <v>225.0831931027827</v>
      </c>
      <c r="L913" s="16">
        <f t="shared" si="673"/>
        <v>112.576542086199</v>
      </c>
      <c r="M913" s="23">
        <f>M912-IF($B913="B",(Percent_Rent_In_Elsies*2.49%/12 * H912)/K912,0)+IF($B913="D",N913,0)+IF(B913="D",AK912)+IF(B913="C",F912*90%)-(Y913-Y912)-IF($B913="A",Q912/K912) + IF($B913="A",Q912/K912)</f>
        <v>-31411145.597433351</v>
      </c>
      <c r="N913" s="23">
        <f t="shared" si="674"/>
        <v>0</v>
      </c>
      <c r="O913" s="22">
        <f t="shared" si="675"/>
        <v>0</v>
      </c>
      <c r="P913" s="22">
        <f t="shared" si="706"/>
        <v>0</v>
      </c>
      <c r="Q913" s="22">
        <f t="shared" si="707"/>
        <v>0</v>
      </c>
      <c r="R913" s="22">
        <f t="shared" si="676"/>
        <v>175321850.88842258</v>
      </c>
      <c r="S913" s="16">
        <f t="shared" si="666"/>
        <v>14398997.997672208</v>
      </c>
      <c r="T913" s="15">
        <f t="shared" si="677"/>
        <v>0</v>
      </c>
      <c r="U913" s="23">
        <f t="shared" si="694"/>
        <v>904137.12278770236</v>
      </c>
      <c r="V913" s="23">
        <f t="shared" si="695"/>
        <v>75355.247789967587</v>
      </c>
      <c r="W913" s="23">
        <f t="shared" si="708"/>
        <v>0</v>
      </c>
      <c r="X913" s="23">
        <f t="shared" si="696"/>
        <v>28620472.862792436</v>
      </c>
      <c r="Y913" s="23">
        <f t="shared" si="678"/>
        <v>13825559.361691331</v>
      </c>
      <c r="Z913" s="3">
        <f t="shared" si="679"/>
        <v>0</v>
      </c>
      <c r="AA913" s="23">
        <f t="shared" si="680"/>
        <v>58071897.276600517</v>
      </c>
      <c r="AB913" s="26">
        <f t="shared" si="697"/>
        <v>70086276.274228603</v>
      </c>
      <c r="AC913" s="23">
        <f t="shared" si="698"/>
        <v>74889487.274228647</v>
      </c>
      <c r="AD913" s="23">
        <f t="shared" si="704"/>
        <v>4803211</v>
      </c>
      <c r="AE913" s="24">
        <f t="shared" si="665"/>
        <v>70086276.274228647</v>
      </c>
      <c r="AF913" s="3">
        <f t="shared" si="699"/>
        <v>1E-4</v>
      </c>
      <c r="AG913" s="2">
        <f t="shared" si="681"/>
        <v>0</v>
      </c>
      <c r="AH913" s="2">
        <f t="shared" si="682"/>
        <v>93.147145093340683</v>
      </c>
      <c r="AI913" s="23">
        <f t="shared" si="705"/>
        <v>9336434334.681448</v>
      </c>
      <c r="AJ913" s="23">
        <f t="shared" si="683"/>
        <v>6219.922423797766</v>
      </c>
      <c r="AK913" s="23">
        <f t="shared" si="684"/>
        <v>62247.708522507586</v>
      </c>
      <c r="AL913" s="23">
        <f t="shared" si="709"/>
        <v>0</v>
      </c>
      <c r="AM913" s="23">
        <f t="shared" ref="AM913:AM976" si="710">IF($B913="B",50%*AL913*30%*AJ913,0)</f>
        <v>0</v>
      </c>
      <c r="AN913" s="16">
        <f t="shared" si="700"/>
        <v>0</v>
      </c>
      <c r="AO913" s="23">
        <f t="shared" si="701"/>
        <v>0</v>
      </c>
      <c r="AP913" s="22">
        <f t="shared" si="702"/>
        <v>0</v>
      </c>
      <c r="AQ913" s="30">
        <f t="shared" si="685"/>
        <v>943436782.36581397</v>
      </c>
      <c r="AR913" s="28">
        <f t="shared" si="686"/>
        <v>334398588.33363909</v>
      </c>
      <c r="AS913" s="25">
        <f t="shared" si="687"/>
        <v>200337590.02425668</v>
      </c>
      <c r="AT913" s="32">
        <f t="shared" si="688"/>
        <v>0</v>
      </c>
      <c r="AU913" s="23">
        <f t="shared" si="689"/>
        <v>0</v>
      </c>
      <c r="AV913" s="22">
        <f t="shared" si="690"/>
        <v>80882776.916106001</v>
      </c>
      <c r="AW913" s="31">
        <f t="shared" si="703"/>
        <v>805339804.16009653</v>
      </c>
      <c r="AX913"/>
      <c r="AY913"/>
      <c r="AZ913"/>
      <c r="BA913"/>
    </row>
    <row r="914" spans="1:53" s="21" customFormat="1" x14ac:dyDescent="0.25">
      <c r="A914">
        <f t="shared" si="664"/>
        <v>420</v>
      </c>
      <c r="B914" t="s">
        <v>9</v>
      </c>
      <c r="C914" s="27">
        <f t="shared" si="668"/>
        <v>0</v>
      </c>
      <c r="D914" s="27">
        <f t="shared" si="691"/>
        <v>0</v>
      </c>
      <c r="E914" s="27" t="b">
        <f t="shared" si="667"/>
        <v>1</v>
      </c>
      <c r="F914" s="29">
        <f t="shared" si="669"/>
        <v>0</v>
      </c>
      <c r="G914" s="27">
        <f t="shared" si="692"/>
        <v>0</v>
      </c>
      <c r="H914" s="22">
        <f t="shared" si="670"/>
        <v>16320841362.91884</v>
      </c>
      <c r="I914" s="23">
        <f t="shared" si="671"/>
        <v>132580106.5049091</v>
      </c>
      <c r="J914" s="23">
        <f t="shared" si="672"/>
        <v>1086</v>
      </c>
      <c r="K914" s="19">
        <f t="shared" si="693"/>
        <v>225.0831931027827</v>
      </c>
      <c r="L914" s="16">
        <f t="shared" si="673"/>
        <v>112.576542086199</v>
      </c>
      <c r="M914" s="23">
        <f>M913-IF($B914="B",(Percent_Rent_In_Elsies*2.49%/12 * H913)/K913,0)+IF($B914="D",N914,0)+IF(B914="D",AK913)+IF(B914="C",F913*90%)-(Y914-Y913)-IF($B914="A",Q913/K913) + IF($B914="A",Q913/K913)</f>
        <v>-31348897.888910845</v>
      </c>
      <c r="N914" s="23">
        <f t="shared" si="674"/>
        <v>0</v>
      </c>
      <c r="O914" s="22">
        <f t="shared" si="675"/>
        <v>10056692.024033554</v>
      </c>
      <c r="P914" s="22">
        <f t="shared" si="706"/>
        <v>0</v>
      </c>
      <c r="Q914" s="22">
        <f t="shared" si="707"/>
        <v>0</v>
      </c>
      <c r="R914" s="22">
        <f t="shared" si="676"/>
        <v>175321850.88842258</v>
      </c>
      <c r="S914" s="16">
        <f t="shared" si="666"/>
        <v>0</v>
      </c>
      <c r="T914" s="15">
        <f t="shared" si="677"/>
        <v>4342305.9736386538</v>
      </c>
      <c r="U914" s="23">
        <f t="shared" si="694"/>
        <v>904137.12278770236</v>
      </c>
      <c r="V914" s="23">
        <f t="shared" si="695"/>
        <v>0</v>
      </c>
      <c r="W914" s="23">
        <f t="shared" si="708"/>
        <v>75355.247789967587</v>
      </c>
      <c r="X914" s="23">
        <f t="shared" si="696"/>
        <v>28620472.862792436</v>
      </c>
      <c r="Y914" s="23">
        <f t="shared" si="678"/>
        <v>13825559.361691331</v>
      </c>
      <c r="Z914" s="3">
        <f t="shared" si="679"/>
        <v>0</v>
      </c>
      <c r="AA914" s="23">
        <f t="shared" si="680"/>
        <v>58009649.568078011</v>
      </c>
      <c r="AB914" s="26">
        <f t="shared" si="697"/>
        <v>70086276.274228603</v>
      </c>
      <c r="AC914" s="23">
        <f t="shared" si="698"/>
        <v>74889487.274228647</v>
      </c>
      <c r="AD914" s="23">
        <f t="shared" si="704"/>
        <v>4803211</v>
      </c>
      <c r="AE914" s="24">
        <f t="shared" si="665"/>
        <v>70086276.274228647</v>
      </c>
      <c r="AF914" s="3">
        <f t="shared" si="699"/>
        <v>0</v>
      </c>
      <c r="AG914" s="2">
        <f t="shared" si="681"/>
        <v>0</v>
      </c>
      <c r="AH914" s="2">
        <f t="shared" si="682"/>
        <v>93.147145093340683</v>
      </c>
      <c r="AI914" s="23">
        <f t="shared" si="705"/>
        <v>9326426539.6831799</v>
      </c>
      <c r="AJ914" s="23">
        <f t="shared" si="683"/>
        <v>6219.922423797766</v>
      </c>
      <c r="AK914" s="23">
        <f t="shared" si="684"/>
        <v>0</v>
      </c>
      <c r="AL914" s="23">
        <f t="shared" si="709"/>
        <v>0</v>
      </c>
      <c r="AM914" s="23">
        <f t="shared" si="710"/>
        <v>0</v>
      </c>
      <c r="AN914" s="16">
        <f t="shared" si="700"/>
        <v>0</v>
      </c>
      <c r="AO914" s="23">
        <f t="shared" si="701"/>
        <v>0</v>
      </c>
      <c r="AP914" s="22">
        <f t="shared" si="702"/>
        <v>0</v>
      </c>
      <c r="AQ914" s="30">
        <f t="shared" si="685"/>
        <v>943436782.36581397</v>
      </c>
      <c r="AR914" s="28">
        <f t="shared" si="686"/>
        <v>334398588.33363909</v>
      </c>
      <c r="AS914" s="25">
        <f t="shared" si="687"/>
        <v>200337590.02425668</v>
      </c>
      <c r="AT914" s="32">
        <f t="shared" si="688"/>
        <v>0</v>
      </c>
      <c r="AU914" s="23">
        <f t="shared" si="689"/>
        <v>0</v>
      </c>
      <c r="AV914" s="22">
        <f t="shared" si="690"/>
        <v>80882776.916106001</v>
      </c>
      <c r="AW914" s="31">
        <f t="shared" si="703"/>
        <v>805339804.16009653</v>
      </c>
      <c r="AX914"/>
      <c r="AY914"/>
      <c r="AZ914"/>
      <c r="BA914"/>
    </row>
    <row r="915" spans="1:53" x14ac:dyDescent="0.25">
      <c r="A915" s="21">
        <f t="shared" si="664"/>
        <v>420</v>
      </c>
      <c r="B915" s="21" t="s">
        <v>28</v>
      </c>
      <c r="C915" s="27">
        <f t="shared" si="668"/>
        <v>0</v>
      </c>
      <c r="D915" s="27">
        <f t="shared" si="691"/>
        <v>0</v>
      </c>
      <c r="E915" s="27" t="b">
        <f t="shared" si="667"/>
        <v>1</v>
      </c>
      <c r="F915" s="29">
        <f t="shared" si="669"/>
        <v>0</v>
      </c>
      <c r="G915" s="27">
        <f t="shared" si="692"/>
        <v>0</v>
      </c>
      <c r="H915" s="22">
        <f t="shared" si="670"/>
        <v>16320841362.91884</v>
      </c>
      <c r="I915" s="23">
        <f t="shared" si="671"/>
        <v>132580106.5049091</v>
      </c>
      <c r="J915" s="23">
        <f t="shared" si="672"/>
        <v>1086</v>
      </c>
      <c r="K915" s="19">
        <f t="shared" si="693"/>
        <v>225.0831931027827</v>
      </c>
      <c r="L915" s="16">
        <f t="shared" si="673"/>
        <v>112.576542086199</v>
      </c>
      <c r="M915" s="23">
        <f>M914-IF($B915="B",(Percent_Rent_In_Elsies*2.49%/12 * H914)/K914,0)+IF($B915="D",N915,0)+IF(B915="D",AK914)+IF(B915="C",F914*90%)-(Y915-Y914)-IF($B915="A",Q914/K914) + IF($B915="A",Q914/K914)</f>
        <v>-31348897.888910845</v>
      </c>
      <c r="N915" s="23">
        <f t="shared" si="674"/>
        <v>0</v>
      </c>
      <c r="O915" s="22">
        <f t="shared" si="675"/>
        <v>0</v>
      </c>
      <c r="P915" s="22">
        <f t="shared" si="706"/>
        <v>10056692.024033554</v>
      </c>
      <c r="Q915" s="22">
        <f t="shared" si="707"/>
        <v>0</v>
      </c>
      <c r="R915" s="22">
        <f t="shared" si="676"/>
        <v>175321850.88842258</v>
      </c>
      <c r="S915" s="16">
        <f t="shared" si="666"/>
        <v>0</v>
      </c>
      <c r="T915" s="15">
        <f t="shared" si="677"/>
        <v>0</v>
      </c>
      <c r="U915" s="23">
        <f t="shared" si="694"/>
        <v>904137.12278770236</v>
      </c>
      <c r="V915" s="23">
        <f t="shared" si="695"/>
        <v>0</v>
      </c>
      <c r="W915" s="23">
        <f t="shared" si="708"/>
        <v>0</v>
      </c>
      <c r="X915" s="23">
        <f t="shared" si="696"/>
        <v>28620472.862792436</v>
      </c>
      <c r="Y915" s="23">
        <f t="shared" si="678"/>
        <v>13825559.361691331</v>
      </c>
      <c r="Z915" s="3">
        <f t="shared" si="679"/>
        <v>3767.7623894983803</v>
      </c>
      <c r="AA915" s="23">
        <f t="shared" si="680"/>
        <v>58066166.003920488</v>
      </c>
      <c r="AB915" s="26">
        <f t="shared" si="697"/>
        <v>70086276.274228588</v>
      </c>
      <c r="AC915" s="23">
        <f t="shared" si="698"/>
        <v>74889487.274228647</v>
      </c>
      <c r="AD915" s="23">
        <f t="shared" si="704"/>
        <v>4803211</v>
      </c>
      <c r="AE915" s="24">
        <f t="shared" si="665"/>
        <v>70086276.274228647</v>
      </c>
      <c r="AF915" s="3">
        <f t="shared" si="699"/>
        <v>0</v>
      </c>
      <c r="AG915" s="2">
        <f t="shared" si="681"/>
        <v>452131486.73980558</v>
      </c>
      <c r="AH915" s="2">
        <f t="shared" si="682"/>
        <v>93.147145093340683</v>
      </c>
      <c r="AI915" s="23">
        <f t="shared" si="705"/>
        <v>9335512896.7133312</v>
      </c>
      <c r="AJ915" s="23">
        <f t="shared" si="683"/>
        <v>6219.922423797766</v>
      </c>
      <c r="AK915" s="23">
        <f t="shared" si="684"/>
        <v>0</v>
      </c>
      <c r="AL915" s="23">
        <f t="shared" si="709"/>
        <v>0</v>
      </c>
      <c r="AM915" s="23">
        <f t="shared" si="710"/>
        <v>0</v>
      </c>
      <c r="AN915" s="16">
        <f t="shared" si="700"/>
        <v>0</v>
      </c>
      <c r="AO915" s="23">
        <f t="shared" si="701"/>
        <v>0</v>
      </c>
      <c r="AP915" s="22">
        <f t="shared" si="702"/>
        <v>0</v>
      </c>
      <c r="AQ915" s="30">
        <f t="shared" si="685"/>
        <v>943436782.36581397</v>
      </c>
      <c r="AR915" s="28">
        <f t="shared" si="686"/>
        <v>334398588.33363909</v>
      </c>
      <c r="AS915" s="25">
        <f t="shared" si="687"/>
        <v>200337590.02425668</v>
      </c>
      <c r="AT915" s="32">
        <f t="shared" si="688"/>
        <v>7535.5247789967607</v>
      </c>
      <c r="AU915" s="23">
        <f t="shared" si="689"/>
        <v>7535.5247789967607</v>
      </c>
      <c r="AV915" s="22">
        <f t="shared" si="690"/>
        <v>85225082.889744654</v>
      </c>
      <c r="AW915" s="31">
        <f t="shared" si="703"/>
        <v>805339804.16009653</v>
      </c>
    </row>
    <row r="916" spans="1:53" x14ac:dyDescent="0.25">
      <c r="A916">
        <f t="shared" si="664"/>
        <v>421</v>
      </c>
      <c r="B916" t="s">
        <v>6</v>
      </c>
      <c r="C916" s="27">
        <f t="shared" si="668"/>
        <v>0</v>
      </c>
      <c r="D916" s="27">
        <f t="shared" si="691"/>
        <v>0</v>
      </c>
      <c r="E916" s="27" t="b">
        <f t="shared" si="667"/>
        <v>1</v>
      </c>
      <c r="F916" s="29">
        <f t="shared" si="669"/>
        <v>0</v>
      </c>
      <c r="G916" s="27">
        <f t="shared" si="692"/>
        <v>0</v>
      </c>
      <c r="H916" s="22">
        <f t="shared" si="670"/>
        <v>16348042765.190372</v>
      </c>
      <c r="I916" s="23">
        <f t="shared" si="671"/>
        <v>132580106.5049091</v>
      </c>
      <c r="J916" s="23">
        <f t="shared" si="672"/>
        <v>1086</v>
      </c>
      <c r="K916" s="19">
        <f t="shared" si="693"/>
        <v>225.0831931027827</v>
      </c>
      <c r="L916" s="16">
        <f t="shared" si="673"/>
        <v>112.76416965634267</v>
      </c>
      <c r="M916" s="23">
        <f>M915-IF($B916="B",(Percent_Rent_In_Elsies*2.49%/12 * H915)/K915,0)+IF($B916="D",N916,0)+IF(B916="D",AK915)+IF(B916="C",F915*90%)-(Y916-Y915)-IF($B916="A",Q915/K915) + IF($B916="A",Q915/K915)</f>
        <v>-31348897.888910845</v>
      </c>
      <c r="N916" s="23">
        <f t="shared" si="674"/>
        <v>0</v>
      </c>
      <c r="O916" s="22">
        <f t="shared" si="675"/>
        <v>0</v>
      </c>
      <c r="P916" s="22">
        <f t="shared" si="706"/>
        <v>0</v>
      </c>
      <c r="Q916" s="22">
        <f t="shared" si="707"/>
        <v>0</v>
      </c>
      <c r="R916" s="22">
        <f t="shared" si="676"/>
        <v>175321850.88842258</v>
      </c>
      <c r="S916" s="16">
        <f t="shared" si="666"/>
        <v>0</v>
      </c>
      <c r="T916" s="15">
        <f t="shared" si="677"/>
        <v>0</v>
      </c>
      <c r="U916" s="23">
        <f t="shared" si="694"/>
        <v>904137.12278770236</v>
      </c>
      <c r="V916" s="23">
        <f t="shared" si="695"/>
        <v>0</v>
      </c>
      <c r="W916" s="23">
        <f t="shared" si="708"/>
        <v>0</v>
      </c>
      <c r="X916" s="23">
        <f t="shared" si="696"/>
        <v>28639311.674739927</v>
      </c>
      <c r="Y916" s="23">
        <f t="shared" si="678"/>
        <v>13825559.361691331</v>
      </c>
      <c r="Z916" s="3">
        <f t="shared" si="679"/>
        <v>0</v>
      </c>
      <c r="AA916" s="23">
        <f t="shared" si="680"/>
        <v>58066166.003920488</v>
      </c>
      <c r="AB916" s="26">
        <f t="shared" si="697"/>
        <v>70086276.274228603</v>
      </c>
      <c r="AC916" s="23">
        <f t="shared" si="698"/>
        <v>74889487.274228647</v>
      </c>
      <c r="AD916" s="23">
        <f t="shared" si="704"/>
        <v>4803211</v>
      </c>
      <c r="AE916" s="24">
        <f t="shared" si="665"/>
        <v>70086276.274228647</v>
      </c>
      <c r="AF916" s="3">
        <f t="shared" si="699"/>
        <v>0</v>
      </c>
      <c r="AG916" s="2">
        <f t="shared" si="681"/>
        <v>0</v>
      </c>
      <c r="AH916" s="2">
        <f t="shared" si="682"/>
        <v>93.302390335162912</v>
      </c>
      <c r="AI916" s="23">
        <f t="shared" si="705"/>
        <v>9335512896.7133312</v>
      </c>
      <c r="AJ916" s="23">
        <f t="shared" si="683"/>
        <v>6219.922423797766</v>
      </c>
      <c r="AK916" s="23">
        <f t="shared" si="684"/>
        <v>0</v>
      </c>
      <c r="AL916" s="23">
        <f t="shared" si="709"/>
        <v>0</v>
      </c>
      <c r="AM916" s="23">
        <f t="shared" si="710"/>
        <v>0</v>
      </c>
      <c r="AN916" s="16">
        <f t="shared" si="700"/>
        <v>0</v>
      </c>
      <c r="AO916" s="23">
        <f t="shared" si="701"/>
        <v>0</v>
      </c>
      <c r="AP916" s="22">
        <f t="shared" si="702"/>
        <v>0</v>
      </c>
      <c r="AQ916" s="30">
        <f t="shared" si="685"/>
        <v>943436782.36581397</v>
      </c>
      <c r="AR916" s="28">
        <f t="shared" si="686"/>
        <v>334398588.33363909</v>
      </c>
      <c r="AS916" s="25">
        <f t="shared" si="687"/>
        <v>200337590.02425668</v>
      </c>
      <c r="AT916" s="32">
        <f t="shared" si="688"/>
        <v>0</v>
      </c>
      <c r="AU916" s="23">
        <f t="shared" si="689"/>
        <v>0</v>
      </c>
      <c r="AV916" s="22">
        <f t="shared" si="690"/>
        <v>85225082.889744654</v>
      </c>
      <c r="AW916" s="31">
        <f t="shared" si="703"/>
        <v>795283112.13606298</v>
      </c>
    </row>
    <row r="917" spans="1:53" x14ac:dyDescent="0.25">
      <c r="A917">
        <f t="shared" si="664"/>
        <v>421</v>
      </c>
      <c r="B917" t="s">
        <v>7</v>
      </c>
      <c r="C917" s="27">
        <f t="shared" si="668"/>
        <v>0</v>
      </c>
      <c r="D917" s="27">
        <f t="shared" si="691"/>
        <v>0</v>
      </c>
      <c r="E917" s="27" t="b">
        <f t="shared" si="667"/>
        <v>1</v>
      </c>
      <c r="F917" s="29">
        <f t="shared" si="669"/>
        <v>0</v>
      </c>
      <c r="G917" s="27">
        <f t="shared" si="692"/>
        <v>0</v>
      </c>
      <c r="H917" s="22">
        <f t="shared" si="670"/>
        <v>16348042765.190371</v>
      </c>
      <c r="I917" s="23">
        <f t="shared" si="671"/>
        <v>132580106.5049091</v>
      </c>
      <c r="J917" s="23">
        <f t="shared" si="672"/>
        <v>1086</v>
      </c>
      <c r="K917" s="19">
        <f t="shared" si="693"/>
        <v>225.0831931027827</v>
      </c>
      <c r="L917" s="16">
        <f t="shared" si="673"/>
        <v>112.76416965634266</v>
      </c>
      <c r="M917" s="23">
        <f>M916-IF($B917="B",(Percent_Rent_In_Elsies*2.49%/12 * H916)/K916,0)+IF($B917="D",N917,0)+IF(B917="D",AK916)+IF(B917="C",F916*90%)-(Y917-Y916)-IF($B917="A",Q916/K916) + IF($B917="A",Q916/K916)</f>
        <v>-31424252.668337401</v>
      </c>
      <c r="N917" s="23">
        <f t="shared" si="674"/>
        <v>0</v>
      </c>
      <c r="O917" s="22">
        <f t="shared" si="675"/>
        <v>0</v>
      </c>
      <c r="P917" s="22">
        <f t="shared" si="706"/>
        <v>0</v>
      </c>
      <c r="Q917" s="22">
        <f t="shared" si="707"/>
        <v>0</v>
      </c>
      <c r="R917" s="22">
        <f t="shared" si="676"/>
        <v>160711696.64772069</v>
      </c>
      <c r="S917" s="16">
        <f t="shared" si="666"/>
        <v>14610154.240701882</v>
      </c>
      <c r="T917" s="15">
        <f t="shared" si="677"/>
        <v>0</v>
      </c>
      <c r="U917" s="23">
        <f t="shared" si="694"/>
        <v>828792.36255539383</v>
      </c>
      <c r="V917" s="23">
        <f t="shared" si="695"/>
        <v>75344.76023230853</v>
      </c>
      <c r="W917" s="23">
        <f t="shared" si="708"/>
        <v>0</v>
      </c>
      <c r="X917" s="23">
        <f t="shared" si="696"/>
        <v>28639311.674739927</v>
      </c>
      <c r="Y917" s="23">
        <f t="shared" si="678"/>
        <v>13825559.361691331</v>
      </c>
      <c r="Z917" s="3">
        <f t="shared" si="679"/>
        <v>0</v>
      </c>
      <c r="AA917" s="23">
        <f t="shared" si="680"/>
        <v>58066166.003920488</v>
      </c>
      <c r="AB917" s="26">
        <f t="shared" si="697"/>
        <v>70086276.274228603</v>
      </c>
      <c r="AC917" s="23">
        <f t="shared" si="698"/>
        <v>74889487.274228647</v>
      </c>
      <c r="AD917" s="23">
        <f t="shared" si="704"/>
        <v>4803211</v>
      </c>
      <c r="AE917" s="24">
        <f t="shared" si="665"/>
        <v>70086276.274228647</v>
      </c>
      <c r="AF917" s="3">
        <f t="shared" si="699"/>
        <v>0</v>
      </c>
      <c r="AG917" s="2">
        <f t="shared" si="681"/>
        <v>0</v>
      </c>
      <c r="AH917" s="2">
        <f t="shared" si="682"/>
        <v>93.302390335162912</v>
      </c>
      <c r="AI917" s="23">
        <f t="shared" si="705"/>
        <v>9335512896.7133312</v>
      </c>
      <c r="AJ917" s="23">
        <f t="shared" si="683"/>
        <v>6219.922423797766</v>
      </c>
      <c r="AK917" s="23">
        <f t="shared" si="684"/>
        <v>0</v>
      </c>
      <c r="AL917" s="23">
        <f t="shared" si="709"/>
        <v>-921437.96811676025</v>
      </c>
      <c r="AM917" s="23">
        <f t="shared" si="710"/>
        <v>-859690902.00421321</v>
      </c>
      <c r="AN917" s="16">
        <f t="shared" si="700"/>
        <v>0</v>
      </c>
      <c r="AO917" s="23">
        <f t="shared" si="701"/>
        <v>75354.7794265556</v>
      </c>
      <c r="AP917" s="22">
        <f t="shared" si="702"/>
        <v>16961094.368885014</v>
      </c>
      <c r="AQ917" s="30">
        <f t="shared" si="685"/>
        <v>977214801.80144846</v>
      </c>
      <c r="AR917" s="28">
        <f t="shared" si="686"/>
        <v>351215513.4003886</v>
      </c>
      <c r="AS917" s="25">
        <f t="shared" si="687"/>
        <v>200337590.02425668</v>
      </c>
      <c r="AT917" s="32">
        <f t="shared" si="688"/>
        <v>0</v>
      </c>
      <c r="AU917" s="23">
        <f t="shared" si="689"/>
        <v>0</v>
      </c>
      <c r="AV917" s="22">
        <f t="shared" si="690"/>
        <v>85225082.889744654</v>
      </c>
      <c r="AW917" s="31">
        <f t="shared" si="703"/>
        <v>829061131.57169759</v>
      </c>
    </row>
    <row r="918" spans="1:53" x14ac:dyDescent="0.25">
      <c r="A918">
        <f t="shared" si="664"/>
        <v>421</v>
      </c>
      <c r="B918" t="s">
        <v>8</v>
      </c>
      <c r="C918" s="27">
        <f t="shared" si="668"/>
        <v>0</v>
      </c>
      <c r="D918" s="27">
        <f t="shared" si="691"/>
        <v>0</v>
      </c>
      <c r="E918" s="27" t="b">
        <f t="shared" si="667"/>
        <v>1</v>
      </c>
      <c r="F918" s="29">
        <f t="shared" si="669"/>
        <v>0</v>
      </c>
      <c r="G918" s="27">
        <f t="shared" si="692"/>
        <v>0</v>
      </c>
      <c r="H918" s="22">
        <f t="shared" si="670"/>
        <v>16348042765.190371</v>
      </c>
      <c r="I918" s="23">
        <f t="shared" si="671"/>
        <v>132580106.5049091</v>
      </c>
      <c r="J918" s="23">
        <f t="shared" si="672"/>
        <v>1086</v>
      </c>
      <c r="K918" s="19">
        <f t="shared" si="693"/>
        <v>225.0831931027827</v>
      </c>
      <c r="L918" s="16">
        <f t="shared" si="673"/>
        <v>112.76416965634266</v>
      </c>
      <c r="M918" s="23">
        <f>M917-IF($B918="B",(Percent_Rent_In_Elsies*2.49%/12 * H917)/K917,0)+IF($B918="D",N918,0)+IF(B918="D",AK917)+IF(B918="C",F917*90%)-(Y918-Y917)-IF($B918="A",Q917/K917) + IF($B918="A",Q917/K917)</f>
        <v>-31424252.668337401</v>
      </c>
      <c r="N918" s="23">
        <f t="shared" si="674"/>
        <v>0</v>
      </c>
      <c r="O918" s="22">
        <f t="shared" si="675"/>
        <v>0</v>
      </c>
      <c r="P918" s="22">
        <f t="shared" si="706"/>
        <v>0</v>
      </c>
      <c r="Q918" s="22">
        <f t="shared" si="707"/>
        <v>0</v>
      </c>
      <c r="R918" s="22">
        <f t="shared" si="676"/>
        <v>177672791.01660571</v>
      </c>
      <c r="S918" s="16">
        <f t="shared" si="666"/>
        <v>14610154.240701882</v>
      </c>
      <c r="T918" s="15">
        <f t="shared" si="677"/>
        <v>0</v>
      </c>
      <c r="U918" s="23">
        <f t="shared" si="694"/>
        <v>904147.14198194945</v>
      </c>
      <c r="V918" s="23">
        <f t="shared" si="695"/>
        <v>75344.76023230853</v>
      </c>
      <c r="W918" s="23">
        <f t="shared" si="708"/>
        <v>0</v>
      </c>
      <c r="X918" s="23">
        <f t="shared" si="696"/>
        <v>28639311.674739927</v>
      </c>
      <c r="Y918" s="23">
        <f t="shared" si="678"/>
        <v>13825559.361691331</v>
      </c>
      <c r="Z918" s="3">
        <f t="shared" si="679"/>
        <v>0</v>
      </c>
      <c r="AA918" s="23">
        <f t="shared" si="680"/>
        <v>58066166.003920488</v>
      </c>
      <c r="AB918" s="26">
        <f t="shared" si="697"/>
        <v>70086276.274228603</v>
      </c>
      <c r="AC918" s="23">
        <f t="shared" si="698"/>
        <v>74889487.274228647</v>
      </c>
      <c r="AD918" s="23">
        <f t="shared" si="704"/>
        <v>4803211</v>
      </c>
      <c r="AE918" s="24">
        <f t="shared" si="665"/>
        <v>70086276.274228647</v>
      </c>
      <c r="AF918" s="3">
        <f t="shared" si="699"/>
        <v>1E-4</v>
      </c>
      <c r="AG918" s="2">
        <f t="shared" si="681"/>
        <v>0</v>
      </c>
      <c r="AH918" s="2">
        <f t="shared" si="682"/>
        <v>93.302390335162912</v>
      </c>
      <c r="AI918" s="23">
        <f t="shared" si="705"/>
        <v>9335512896.7133312</v>
      </c>
      <c r="AJ918" s="23">
        <f t="shared" si="683"/>
        <v>6219.922423797766</v>
      </c>
      <c r="AK918" s="23">
        <f t="shared" si="684"/>
        <v>62243.923534720125</v>
      </c>
      <c r="AL918" s="23">
        <f t="shared" si="709"/>
        <v>0</v>
      </c>
      <c r="AM918" s="23">
        <f t="shared" si="710"/>
        <v>0</v>
      </c>
      <c r="AN918" s="16">
        <f t="shared" si="700"/>
        <v>0</v>
      </c>
      <c r="AO918" s="23">
        <f t="shared" si="701"/>
        <v>0</v>
      </c>
      <c r="AP918" s="22">
        <f t="shared" si="702"/>
        <v>0</v>
      </c>
      <c r="AQ918" s="30">
        <f t="shared" si="685"/>
        <v>977214801.80144846</v>
      </c>
      <c r="AR918" s="28">
        <f t="shared" si="686"/>
        <v>351215513.4003886</v>
      </c>
      <c r="AS918" s="25">
        <f t="shared" si="687"/>
        <v>200337590.02425668</v>
      </c>
      <c r="AT918" s="32">
        <f t="shared" si="688"/>
        <v>0</v>
      </c>
      <c r="AU918" s="23">
        <f t="shared" si="689"/>
        <v>0</v>
      </c>
      <c r="AV918" s="22">
        <f t="shared" si="690"/>
        <v>85225082.889744654</v>
      </c>
      <c r="AW918" s="31">
        <f t="shared" si="703"/>
        <v>829061131.57169747</v>
      </c>
    </row>
    <row r="919" spans="1:53" x14ac:dyDescent="0.25">
      <c r="A919" s="21">
        <f t="shared" si="664"/>
        <v>421</v>
      </c>
      <c r="B919" s="21" t="s">
        <v>9</v>
      </c>
      <c r="C919" s="27">
        <f t="shared" si="668"/>
        <v>0</v>
      </c>
      <c r="D919" s="27">
        <f t="shared" si="691"/>
        <v>0</v>
      </c>
      <c r="E919" s="27" t="b">
        <f t="shared" si="667"/>
        <v>1</v>
      </c>
      <c r="F919" s="29">
        <f t="shared" si="669"/>
        <v>0</v>
      </c>
      <c r="G919" s="27">
        <f t="shared" si="692"/>
        <v>0</v>
      </c>
      <c r="H919" s="22">
        <f t="shared" si="670"/>
        <v>16348042765.190371</v>
      </c>
      <c r="I919" s="23">
        <f t="shared" si="671"/>
        <v>132580106.5049091</v>
      </c>
      <c r="J919" s="23">
        <f t="shared" si="672"/>
        <v>1086</v>
      </c>
      <c r="K919" s="19">
        <f t="shared" si="693"/>
        <v>225.0831931027827</v>
      </c>
      <c r="L919" s="16">
        <f t="shared" si="673"/>
        <v>112.76416965634266</v>
      </c>
      <c r="M919" s="23">
        <f>M918-IF($B919="B",(Percent_Rent_In_Elsies*2.49%/12 * H918)/K918,0)+IF($B919="D",N919,0)+IF(B919="D",AK918)+IF(B919="C",F918*90%)-(Y919-Y918)-IF($B919="A",Q918/K918) + IF($B919="A",Q918/K918)</f>
        <v>-31362008.74480268</v>
      </c>
      <c r="N919" s="23">
        <f t="shared" si="674"/>
        <v>0</v>
      </c>
      <c r="O919" s="22">
        <f t="shared" si="675"/>
        <v>10204504.540421624</v>
      </c>
      <c r="P919" s="22">
        <f t="shared" si="706"/>
        <v>0</v>
      </c>
      <c r="Q919" s="22">
        <f t="shared" si="707"/>
        <v>0</v>
      </c>
      <c r="R919" s="22">
        <f t="shared" si="676"/>
        <v>177672791.01660571</v>
      </c>
      <c r="S919" s="16">
        <f t="shared" si="666"/>
        <v>0</v>
      </c>
      <c r="T919" s="15">
        <f t="shared" si="677"/>
        <v>4405649.7002802584</v>
      </c>
      <c r="U919" s="23">
        <f t="shared" si="694"/>
        <v>904147.14198194945</v>
      </c>
      <c r="V919" s="23">
        <f t="shared" si="695"/>
        <v>0</v>
      </c>
      <c r="W919" s="23">
        <f t="shared" si="708"/>
        <v>75344.76023230853</v>
      </c>
      <c r="X919" s="23">
        <f t="shared" si="696"/>
        <v>28639311.674739927</v>
      </c>
      <c r="Y919" s="23">
        <f t="shared" si="678"/>
        <v>13825559.361691331</v>
      </c>
      <c r="Z919" s="3">
        <f t="shared" si="679"/>
        <v>0</v>
      </c>
      <c r="AA919" s="23">
        <f t="shared" si="680"/>
        <v>58003922.080385767</v>
      </c>
      <c r="AB919" s="26">
        <f t="shared" si="697"/>
        <v>70086276.274228603</v>
      </c>
      <c r="AC919" s="23">
        <f t="shared" si="698"/>
        <v>74889487.274228647</v>
      </c>
      <c r="AD919" s="23">
        <f t="shared" si="704"/>
        <v>4803211</v>
      </c>
      <c r="AE919" s="24">
        <f t="shared" si="665"/>
        <v>70086276.274228647</v>
      </c>
      <c r="AF919" s="3">
        <f t="shared" si="699"/>
        <v>0</v>
      </c>
      <c r="AG919" s="2">
        <f t="shared" si="681"/>
        <v>0</v>
      </c>
      <c r="AH919" s="2">
        <f t="shared" si="682"/>
        <v>93.302390335162912</v>
      </c>
      <c r="AI919" s="23">
        <f t="shared" si="705"/>
        <v>9325505710.2415886</v>
      </c>
      <c r="AJ919" s="23">
        <f t="shared" si="683"/>
        <v>6219.922423797766</v>
      </c>
      <c r="AK919" s="23">
        <f t="shared" si="684"/>
        <v>0</v>
      </c>
      <c r="AL919" s="23">
        <f t="shared" si="709"/>
        <v>0</v>
      </c>
      <c r="AM919" s="23">
        <f t="shared" si="710"/>
        <v>0</v>
      </c>
      <c r="AN919" s="16">
        <f t="shared" si="700"/>
        <v>0</v>
      </c>
      <c r="AO919" s="23">
        <f t="shared" si="701"/>
        <v>0</v>
      </c>
      <c r="AP919" s="22">
        <f t="shared" si="702"/>
        <v>0</v>
      </c>
      <c r="AQ919" s="30">
        <f t="shared" si="685"/>
        <v>977214801.80144846</v>
      </c>
      <c r="AR919" s="28">
        <f t="shared" si="686"/>
        <v>351215513.4003886</v>
      </c>
      <c r="AS919" s="25">
        <f t="shared" si="687"/>
        <v>200337590.02425668</v>
      </c>
      <c r="AT919" s="32">
        <f t="shared" si="688"/>
        <v>0</v>
      </c>
      <c r="AU919" s="23">
        <f t="shared" si="689"/>
        <v>0</v>
      </c>
      <c r="AV919" s="22">
        <f t="shared" si="690"/>
        <v>85225082.889744654</v>
      </c>
      <c r="AW919" s="31">
        <f t="shared" si="703"/>
        <v>829061131.57169747</v>
      </c>
      <c r="AX919" s="21"/>
      <c r="AY919" s="21"/>
      <c r="AZ919" s="21"/>
      <c r="BA919" s="21"/>
    </row>
    <row r="920" spans="1:53" x14ac:dyDescent="0.25">
      <c r="A920" s="21">
        <f t="shared" si="664"/>
        <v>421</v>
      </c>
      <c r="B920" s="21" t="s">
        <v>28</v>
      </c>
      <c r="C920" s="27">
        <f t="shared" si="668"/>
        <v>0</v>
      </c>
      <c r="D920" s="27">
        <f t="shared" si="691"/>
        <v>0</v>
      </c>
      <c r="E920" s="27" t="b">
        <f t="shared" si="667"/>
        <v>1</v>
      </c>
      <c r="F920" s="29">
        <f t="shared" si="669"/>
        <v>0</v>
      </c>
      <c r="G920" s="27">
        <f t="shared" si="692"/>
        <v>0</v>
      </c>
      <c r="H920" s="22">
        <f t="shared" si="670"/>
        <v>16348042765.190371</v>
      </c>
      <c r="I920" s="23">
        <f t="shared" si="671"/>
        <v>132580106.5049091</v>
      </c>
      <c r="J920" s="23">
        <f t="shared" si="672"/>
        <v>1086</v>
      </c>
      <c r="K920" s="19">
        <f t="shared" si="693"/>
        <v>225.0831931027827</v>
      </c>
      <c r="L920" s="16">
        <f t="shared" si="673"/>
        <v>112.76416965634266</v>
      </c>
      <c r="M920" s="23">
        <f>M919-IF($B920="B",(Percent_Rent_In_Elsies*2.49%/12 * H919)/K919,0)+IF($B920="D",N920,0)+IF(B920="D",AK919)+IF(B920="C",F919*90%)-(Y920-Y919)-IF($B920="A",Q919/K919) + IF($B920="A",Q919/K919)</f>
        <v>-31362008.74480268</v>
      </c>
      <c r="N920" s="23">
        <f t="shared" si="674"/>
        <v>0</v>
      </c>
      <c r="O920" s="22">
        <f t="shared" si="675"/>
        <v>0</v>
      </c>
      <c r="P920" s="22">
        <f t="shared" si="706"/>
        <v>10204504.540421624</v>
      </c>
      <c r="Q920" s="22">
        <f t="shared" si="707"/>
        <v>0</v>
      </c>
      <c r="R920" s="22">
        <f t="shared" si="676"/>
        <v>177672791.01660571</v>
      </c>
      <c r="S920" s="16">
        <f t="shared" si="666"/>
        <v>0</v>
      </c>
      <c r="T920" s="15">
        <f t="shared" si="677"/>
        <v>0</v>
      </c>
      <c r="U920" s="23">
        <f t="shared" si="694"/>
        <v>904147.14198194945</v>
      </c>
      <c r="V920" s="23">
        <f t="shared" si="695"/>
        <v>0</v>
      </c>
      <c r="W920" s="23">
        <f t="shared" si="708"/>
        <v>0</v>
      </c>
      <c r="X920" s="23">
        <f t="shared" si="696"/>
        <v>28639311.674739927</v>
      </c>
      <c r="Y920" s="23">
        <f t="shared" si="678"/>
        <v>13825559.361691331</v>
      </c>
      <c r="Z920" s="3">
        <f t="shared" si="679"/>
        <v>3767.2380116154268</v>
      </c>
      <c r="AA920" s="23">
        <f t="shared" si="680"/>
        <v>58060430.650559999</v>
      </c>
      <c r="AB920" s="26">
        <f t="shared" si="697"/>
        <v>70086276.274228588</v>
      </c>
      <c r="AC920" s="23">
        <f t="shared" si="698"/>
        <v>74889487.274228647</v>
      </c>
      <c r="AD920" s="23">
        <f t="shared" si="704"/>
        <v>4803211</v>
      </c>
      <c r="AE920" s="24">
        <f t="shared" si="665"/>
        <v>70086276.274228647</v>
      </c>
      <c r="AF920" s="3">
        <f t="shared" si="699"/>
        <v>0</v>
      </c>
      <c r="AG920" s="2">
        <f t="shared" si="681"/>
        <v>452068561.39385122</v>
      </c>
      <c r="AH920" s="2">
        <f t="shared" si="682"/>
        <v>93.302390335162912</v>
      </c>
      <c r="AI920" s="23">
        <f t="shared" si="705"/>
        <v>9334590802.679081</v>
      </c>
      <c r="AJ920" s="23">
        <f t="shared" si="683"/>
        <v>6219.922423797766</v>
      </c>
      <c r="AK920" s="23">
        <f t="shared" si="684"/>
        <v>0</v>
      </c>
      <c r="AL920" s="23">
        <f t="shared" si="709"/>
        <v>0</v>
      </c>
      <c r="AM920" s="23">
        <f t="shared" si="710"/>
        <v>0</v>
      </c>
      <c r="AN920" s="16">
        <f t="shared" si="700"/>
        <v>0</v>
      </c>
      <c r="AO920" s="23">
        <f t="shared" si="701"/>
        <v>0</v>
      </c>
      <c r="AP920" s="22">
        <f t="shared" si="702"/>
        <v>0</v>
      </c>
      <c r="AQ920" s="30">
        <f t="shared" si="685"/>
        <v>977214801.80144846</v>
      </c>
      <c r="AR920" s="28">
        <f t="shared" si="686"/>
        <v>351215513.4003886</v>
      </c>
      <c r="AS920" s="25">
        <f t="shared" si="687"/>
        <v>200337590.02425668</v>
      </c>
      <c r="AT920" s="32">
        <f t="shared" si="688"/>
        <v>7534.4760232308536</v>
      </c>
      <c r="AU920" s="23">
        <f t="shared" si="689"/>
        <v>7534.4760232308536</v>
      </c>
      <c r="AV920" s="22">
        <f t="shared" si="690"/>
        <v>89630732.590024918</v>
      </c>
      <c r="AW920" s="31">
        <f t="shared" si="703"/>
        <v>829061131.57169759</v>
      </c>
      <c r="AX920" s="21"/>
      <c r="AY920" s="21"/>
      <c r="AZ920" s="21"/>
      <c r="BA920" s="21"/>
    </row>
    <row r="921" spans="1:53" x14ac:dyDescent="0.25">
      <c r="A921">
        <f t="shared" si="664"/>
        <v>422</v>
      </c>
      <c r="B921" t="s">
        <v>6</v>
      </c>
      <c r="C921" s="27">
        <f t="shared" si="668"/>
        <v>0</v>
      </c>
      <c r="D921" s="27">
        <f t="shared" si="691"/>
        <v>0</v>
      </c>
      <c r="E921" s="27" t="b">
        <f t="shared" si="667"/>
        <v>1</v>
      </c>
      <c r="F921" s="29">
        <f t="shared" si="669"/>
        <v>0</v>
      </c>
      <c r="G921" s="27">
        <f t="shared" si="692"/>
        <v>0</v>
      </c>
      <c r="H921" s="22">
        <f t="shared" si="670"/>
        <v>16375289503.132355</v>
      </c>
      <c r="I921" s="23">
        <f t="shared" si="671"/>
        <v>132580106.5049091</v>
      </c>
      <c r="J921" s="23">
        <f t="shared" si="672"/>
        <v>1086</v>
      </c>
      <c r="K921" s="19">
        <f t="shared" si="693"/>
        <v>225.0831931027827</v>
      </c>
      <c r="L921" s="16">
        <f t="shared" si="673"/>
        <v>112.95210993910324</v>
      </c>
      <c r="M921" s="23">
        <f>M920-IF($B921="B",(Percent_Rent_In_Elsies*2.49%/12 * H920)/K920,0)+IF($B921="D",N921,0)+IF(B921="D",AK920)+IF(B921="C",F920*90%)-(Y921-Y920)-IF($B921="A",Q920/K920) + IF($B921="A",Q920/K920)</f>
        <v>-31362008.74480268</v>
      </c>
      <c r="N921" s="23">
        <f t="shared" si="674"/>
        <v>0</v>
      </c>
      <c r="O921" s="22">
        <f t="shared" si="675"/>
        <v>0</v>
      </c>
      <c r="P921" s="22">
        <f t="shared" si="706"/>
        <v>0</v>
      </c>
      <c r="Q921" s="22">
        <f t="shared" si="707"/>
        <v>0</v>
      </c>
      <c r="R921" s="22">
        <f t="shared" si="676"/>
        <v>177672791.01660571</v>
      </c>
      <c r="S921" s="16">
        <f t="shared" si="666"/>
        <v>0</v>
      </c>
      <c r="T921" s="15">
        <f t="shared" si="677"/>
        <v>0</v>
      </c>
      <c r="U921" s="23">
        <f t="shared" si="694"/>
        <v>904147.14198194945</v>
      </c>
      <c r="V921" s="23">
        <f t="shared" si="695"/>
        <v>0</v>
      </c>
      <c r="W921" s="23">
        <f t="shared" si="708"/>
        <v>0</v>
      </c>
      <c r="X921" s="23">
        <f t="shared" si="696"/>
        <v>28658147.864798006</v>
      </c>
      <c r="Y921" s="23">
        <f t="shared" si="678"/>
        <v>13825559.361691331</v>
      </c>
      <c r="Z921" s="3">
        <f t="shared" si="679"/>
        <v>0</v>
      </c>
      <c r="AA921" s="23">
        <f t="shared" si="680"/>
        <v>58060430.650559999</v>
      </c>
      <c r="AB921" s="26">
        <f t="shared" si="697"/>
        <v>70086276.274228603</v>
      </c>
      <c r="AC921" s="23">
        <f t="shared" si="698"/>
        <v>74889487.274228647</v>
      </c>
      <c r="AD921" s="23">
        <f t="shared" si="704"/>
        <v>4803211</v>
      </c>
      <c r="AE921" s="24">
        <f t="shared" si="665"/>
        <v>70086276.274228647</v>
      </c>
      <c r="AF921" s="3">
        <f t="shared" si="699"/>
        <v>0</v>
      </c>
      <c r="AG921" s="2">
        <f t="shared" si="681"/>
        <v>0</v>
      </c>
      <c r="AH921" s="2">
        <f t="shared" si="682"/>
        <v>93.457894319054844</v>
      </c>
      <c r="AI921" s="23">
        <f t="shared" si="705"/>
        <v>9334590802.679081</v>
      </c>
      <c r="AJ921" s="23">
        <f t="shared" si="683"/>
        <v>6219.922423797766</v>
      </c>
      <c r="AK921" s="23">
        <f t="shared" si="684"/>
        <v>0</v>
      </c>
      <c r="AL921" s="23">
        <f t="shared" si="709"/>
        <v>0</v>
      </c>
      <c r="AM921" s="23">
        <f t="shared" si="710"/>
        <v>0</v>
      </c>
      <c r="AN921" s="16">
        <f t="shared" si="700"/>
        <v>0</v>
      </c>
      <c r="AO921" s="23">
        <f t="shared" si="701"/>
        <v>0</v>
      </c>
      <c r="AP921" s="22">
        <f t="shared" si="702"/>
        <v>0</v>
      </c>
      <c r="AQ921" s="30">
        <f t="shared" si="685"/>
        <v>977214801.80144846</v>
      </c>
      <c r="AR921" s="28">
        <f t="shared" si="686"/>
        <v>351215513.4003886</v>
      </c>
      <c r="AS921" s="25">
        <f t="shared" si="687"/>
        <v>200337590.02425668</v>
      </c>
      <c r="AT921" s="32">
        <f t="shared" si="688"/>
        <v>0</v>
      </c>
      <c r="AU921" s="23">
        <f t="shared" si="689"/>
        <v>0</v>
      </c>
      <c r="AV921" s="22">
        <f t="shared" si="690"/>
        <v>89630732.590024918</v>
      </c>
      <c r="AW921" s="31">
        <f t="shared" si="703"/>
        <v>818856627.03127599</v>
      </c>
    </row>
    <row r="922" spans="1:53" x14ac:dyDescent="0.25">
      <c r="A922">
        <f t="shared" ref="A922:A985" si="711">A917+1</f>
        <v>422</v>
      </c>
      <c r="B922" t="s">
        <v>7</v>
      </c>
      <c r="C922" s="27">
        <f t="shared" si="668"/>
        <v>0</v>
      </c>
      <c r="D922" s="27">
        <f t="shared" si="691"/>
        <v>0</v>
      </c>
      <c r="E922" s="27" t="b">
        <f t="shared" si="667"/>
        <v>1</v>
      </c>
      <c r="F922" s="29">
        <f t="shared" si="669"/>
        <v>0</v>
      </c>
      <c r="G922" s="27">
        <f t="shared" si="692"/>
        <v>0</v>
      </c>
      <c r="H922" s="22">
        <f t="shared" si="670"/>
        <v>16375289503.132355</v>
      </c>
      <c r="I922" s="23">
        <f t="shared" si="671"/>
        <v>132580106.5049091</v>
      </c>
      <c r="J922" s="23">
        <f t="shared" si="672"/>
        <v>1086</v>
      </c>
      <c r="K922" s="19">
        <f t="shared" si="693"/>
        <v>225.0831931027827</v>
      </c>
      <c r="L922" s="16">
        <f t="shared" si="673"/>
        <v>112.95210993910324</v>
      </c>
      <c r="M922" s="23">
        <f>M921-IF($B922="B",(Percent_Rent_In_Elsies*2.49%/12 * H921)/K921,0)+IF($B922="D",N922,0)+IF(B922="D",AK921)+IF(B922="C",F921*90%)-(Y922-Y921)-IF($B922="A",Q921/K921) + IF($B922="A",Q921/K921)</f>
        <v>-31437489.115528278</v>
      </c>
      <c r="N922" s="23">
        <f t="shared" si="674"/>
        <v>0</v>
      </c>
      <c r="O922" s="22">
        <f t="shared" si="675"/>
        <v>0</v>
      </c>
      <c r="P922" s="22">
        <f t="shared" si="706"/>
        <v>0</v>
      </c>
      <c r="Q922" s="22">
        <f t="shared" si="707"/>
        <v>0</v>
      </c>
      <c r="R922" s="22">
        <f t="shared" si="676"/>
        <v>162866725.09855524</v>
      </c>
      <c r="S922" s="16">
        <f t="shared" si="666"/>
        <v>14806065.918050475</v>
      </c>
      <c r="T922" s="15">
        <f t="shared" si="677"/>
        <v>0</v>
      </c>
      <c r="U922" s="23">
        <f t="shared" si="694"/>
        <v>828801.54681678698</v>
      </c>
      <c r="V922" s="23">
        <f t="shared" si="695"/>
        <v>75345.595165162449</v>
      </c>
      <c r="W922" s="23">
        <f t="shared" si="708"/>
        <v>0</v>
      </c>
      <c r="X922" s="23">
        <f t="shared" si="696"/>
        <v>28658147.864798006</v>
      </c>
      <c r="Y922" s="23">
        <f t="shared" si="678"/>
        <v>13825559.361691331</v>
      </c>
      <c r="Z922" s="3">
        <f t="shared" si="679"/>
        <v>0</v>
      </c>
      <c r="AA922" s="23">
        <f t="shared" si="680"/>
        <v>58060430.650559999</v>
      </c>
      <c r="AB922" s="26">
        <f t="shared" si="697"/>
        <v>70086276.274228603</v>
      </c>
      <c r="AC922" s="23">
        <f t="shared" si="698"/>
        <v>74889487.274228647</v>
      </c>
      <c r="AD922" s="23">
        <f t="shared" si="704"/>
        <v>4803211</v>
      </c>
      <c r="AE922" s="24">
        <f t="shared" si="665"/>
        <v>70086276.274228647</v>
      </c>
      <c r="AF922" s="3">
        <f t="shared" si="699"/>
        <v>0</v>
      </c>
      <c r="AG922" s="2">
        <f t="shared" si="681"/>
        <v>0</v>
      </c>
      <c r="AH922" s="2">
        <f t="shared" si="682"/>
        <v>93.457894319054844</v>
      </c>
      <c r="AI922" s="23">
        <f t="shared" si="705"/>
        <v>9334590802.679081</v>
      </c>
      <c r="AJ922" s="23">
        <f t="shared" si="683"/>
        <v>6219.922423797766</v>
      </c>
      <c r="AK922" s="23">
        <f t="shared" si="684"/>
        <v>0</v>
      </c>
      <c r="AL922" s="23">
        <f t="shared" si="709"/>
        <v>-922094.0342502594</v>
      </c>
      <c r="AM922" s="23">
        <f t="shared" si="710"/>
        <v>-860303004.07249999</v>
      </c>
      <c r="AN922" s="16">
        <f t="shared" si="700"/>
        <v>0</v>
      </c>
      <c r="AO922" s="23">
        <f t="shared" si="701"/>
        <v>75480.37072559986</v>
      </c>
      <c r="AP922" s="22">
        <f t="shared" si="702"/>
        <v>16989362.85949982</v>
      </c>
      <c r="AQ922" s="30">
        <f t="shared" si="685"/>
        <v>1011049117.9361423</v>
      </c>
      <c r="AR922" s="28">
        <f t="shared" si="686"/>
        <v>368060466.67558265</v>
      </c>
      <c r="AS922" s="25">
        <f t="shared" si="687"/>
        <v>200337590.02425668</v>
      </c>
      <c r="AT922" s="32">
        <f t="shared" si="688"/>
        <v>0</v>
      </c>
      <c r="AU922" s="23">
        <f t="shared" si="689"/>
        <v>0</v>
      </c>
      <c r="AV922" s="22">
        <f t="shared" si="690"/>
        <v>89630732.590024918</v>
      </c>
      <c r="AW922" s="31">
        <f t="shared" si="703"/>
        <v>852690943.16596985</v>
      </c>
    </row>
    <row r="923" spans="1:53" s="21" customFormat="1" x14ac:dyDescent="0.25">
      <c r="A923">
        <f t="shared" si="711"/>
        <v>422</v>
      </c>
      <c r="B923" t="s">
        <v>8</v>
      </c>
      <c r="C923" s="27">
        <f t="shared" si="668"/>
        <v>0</v>
      </c>
      <c r="D923" s="27">
        <f t="shared" si="691"/>
        <v>0</v>
      </c>
      <c r="E923" s="27" t="b">
        <f t="shared" si="667"/>
        <v>1</v>
      </c>
      <c r="F923" s="29">
        <f t="shared" si="669"/>
        <v>0</v>
      </c>
      <c r="G923" s="27">
        <f t="shared" si="692"/>
        <v>0</v>
      </c>
      <c r="H923" s="22">
        <f t="shared" si="670"/>
        <v>16375289503.132355</v>
      </c>
      <c r="I923" s="23">
        <f t="shared" si="671"/>
        <v>132580106.5049091</v>
      </c>
      <c r="J923" s="23">
        <f t="shared" si="672"/>
        <v>1086</v>
      </c>
      <c r="K923" s="19">
        <f t="shared" si="693"/>
        <v>225.0831931027827</v>
      </c>
      <c r="L923" s="16">
        <f t="shared" si="673"/>
        <v>112.95210993910324</v>
      </c>
      <c r="M923" s="23">
        <f>M922-IF($B923="B",(Percent_Rent_In_Elsies*2.49%/12 * H922)/K922,0)+IF($B923="D",N923,0)+IF(B923="D",AK922)+IF(B923="C",F922*90%)-(Y923-Y922)-IF($B923="A",Q922/K922) + IF($B923="A",Q922/K922)</f>
        <v>-31437489.115528278</v>
      </c>
      <c r="N923" s="23">
        <f t="shared" si="674"/>
        <v>0</v>
      </c>
      <c r="O923" s="22">
        <f t="shared" si="675"/>
        <v>0</v>
      </c>
      <c r="P923" s="22">
        <f t="shared" si="706"/>
        <v>0</v>
      </c>
      <c r="Q923" s="22">
        <f t="shared" si="707"/>
        <v>0</v>
      </c>
      <c r="R923" s="22">
        <f t="shared" si="676"/>
        <v>179856087.95805505</v>
      </c>
      <c r="S923" s="16">
        <f t="shared" si="666"/>
        <v>14806065.918050475</v>
      </c>
      <c r="T923" s="15">
        <f t="shared" si="677"/>
        <v>0</v>
      </c>
      <c r="U923" s="23">
        <f t="shared" si="694"/>
        <v>904281.9175423868</v>
      </c>
      <c r="V923" s="23">
        <f t="shared" si="695"/>
        <v>75345.595165162449</v>
      </c>
      <c r="W923" s="23">
        <f t="shared" si="708"/>
        <v>0</v>
      </c>
      <c r="X923" s="23">
        <f t="shared" si="696"/>
        <v>28658147.864798006</v>
      </c>
      <c r="Y923" s="23">
        <f t="shared" si="678"/>
        <v>13825559.361691331</v>
      </c>
      <c r="Z923" s="3">
        <f t="shared" si="679"/>
        <v>0</v>
      </c>
      <c r="AA923" s="23">
        <f t="shared" si="680"/>
        <v>58060430.650559999</v>
      </c>
      <c r="AB923" s="26">
        <f t="shared" si="697"/>
        <v>70086276.274228603</v>
      </c>
      <c r="AC923" s="23">
        <f t="shared" si="698"/>
        <v>74889487.274228647</v>
      </c>
      <c r="AD923" s="23">
        <f t="shared" si="704"/>
        <v>4803211</v>
      </c>
      <c r="AE923" s="24">
        <f t="shared" si="665"/>
        <v>70086276.274228647</v>
      </c>
      <c r="AF923" s="3">
        <f t="shared" si="699"/>
        <v>1E-4</v>
      </c>
      <c r="AG923" s="2">
        <f t="shared" si="681"/>
        <v>0</v>
      </c>
      <c r="AH923" s="2">
        <f t="shared" si="682"/>
        <v>93.457894319054844</v>
      </c>
      <c r="AI923" s="23">
        <f t="shared" si="705"/>
        <v>9334590802.679081</v>
      </c>
      <c r="AJ923" s="23">
        <f t="shared" si="683"/>
        <v>6219.922423797766</v>
      </c>
      <c r="AK923" s="23">
        <f t="shared" si="684"/>
        <v>62238.472548950187</v>
      </c>
      <c r="AL923" s="23">
        <f t="shared" si="709"/>
        <v>0</v>
      </c>
      <c r="AM923" s="23">
        <f t="shared" si="710"/>
        <v>0</v>
      </c>
      <c r="AN923" s="16">
        <f t="shared" si="700"/>
        <v>0</v>
      </c>
      <c r="AO923" s="23">
        <f t="shared" si="701"/>
        <v>0</v>
      </c>
      <c r="AP923" s="22">
        <f t="shared" si="702"/>
        <v>0</v>
      </c>
      <c r="AQ923" s="30">
        <f t="shared" si="685"/>
        <v>1011049117.9361423</v>
      </c>
      <c r="AR923" s="28">
        <f t="shared" si="686"/>
        <v>368060466.67558265</v>
      </c>
      <c r="AS923" s="25">
        <f t="shared" si="687"/>
        <v>200337590.02425668</v>
      </c>
      <c r="AT923" s="32">
        <f t="shared" si="688"/>
        <v>0</v>
      </c>
      <c r="AU923" s="23">
        <f t="shared" si="689"/>
        <v>0</v>
      </c>
      <c r="AV923" s="22">
        <f t="shared" si="690"/>
        <v>89630732.590024918</v>
      </c>
      <c r="AW923" s="31">
        <f t="shared" si="703"/>
        <v>852690943.16596985</v>
      </c>
      <c r="AX923"/>
      <c r="AY923"/>
      <c r="AZ923"/>
      <c r="BA923"/>
    </row>
    <row r="924" spans="1:53" s="21" customFormat="1" x14ac:dyDescent="0.25">
      <c r="A924" s="21">
        <f t="shared" si="711"/>
        <v>422</v>
      </c>
      <c r="B924" s="21" t="s">
        <v>9</v>
      </c>
      <c r="C924" s="27">
        <f t="shared" si="668"/>
        <v>0</v>
      </c>
      <c r="D924" s="27">
        <f t="shared" si="691"/>
        <v>0</v>
      </c>
      <c r="E924" s="27" t="b">
        <f t="shared" si="667"/>
        <v>1</v>
      </c>
      <c r="F924" s="29">
        <f t="shared" si="669"/>
        <v>0</v>
      </c>
      <c r="G924" s="27">
        <f t="shared" si="692"/>
        <v>0</v>
      </c>
      <c r="H924" s="22">
        <f t="shared" si="670"/>
        <v>16375289503.132355</v>
      </c>
      <c r="I924" s="23">
        <f t="shared" si="671"/>
        <v>132580106.5049091</v>
      </c>
      <c r="J924" s="23">
        <f t="shared" si="672"/>
        <v>1086</v>
      </c>
      <c r="K924" s="19">
        <f t="shared" si="693"/>
        <v>225.0831931027827</v>
      </c>
      <c r="L924" s="16">
        <f t="shared" si="673"/>
        <v>112.95210993910324</v>
      </c>
      <c r="M924" s="23">
        <f>M923-IF($B924="B",(Percent_Rent_In_Elsies*2.49%/12 * H923)/K923,0)+IF($B924="D",N924,0)+IF(B924="D",AK923)+IF(B924="C",F923*90%)-(Y924-Y923)-IF($B924="A",Q923/K923) + IF($B924="A",Q923/K923)</f>
        <v>-31375250.642979328</v>
      </c>
      <c r="N924" s="23">
        <f t="shared" si="674"/>
        <v>0</v>
      </c>
      <c r="O924" s="22">
        <f t="shared" si="675"/>
        <v>10341642.464085784</v>
      </c>
      <c r="P924" s="22">
        <f t="shared" si="706"/>
        <v>0</v>
      </c>
      <c r="Q924" s="22">
        <f t="shared" si="707"/>
        <v>0</v>
      </c>
      <c r="R924" s="22">
        <f t="shared" si="676"/>
        <v>179856087.95805505</v>
      </c>
      <c r="S924" s="16">
        <f t="shared" si="666"/>
        <v>0</v>
      </c>
      <c r="T924" s="15">
        <f t="shared" si="677"/>
        <v>4464423.4539646916</v>
      </c>
      <c r="U924" s="23">
        <f t="shared" si="694"/>
        <v>904281.9175423868</v>
      </c>
      <c r="V924" s="23">
        <f t="shared" si="695"/>
        <v>0</v>
      </c>
      <c r="W924" s="23">
        <f t="shared" si="708"/>
        <v>75345.595165162449</v>
      </c>
      <c r="X924" s="23">
        <f t="shared" si="696"/>
        <v>28658147.864798006</v>
      </c>
      <c r="Y924" s="23">
        <f t="shared" si="678"/>
        <v>13825559.361691331</v>
      </c>
      <c r="Z924" s="3">
        <f t="shared" si="679"/>
        <v>0</v>
      </c>
      <c r="AA924" s="23">
        <f t="shared" si="680"/>
        <v>57998192.178011052</v>
      </c>
      <c r="AB924" s="26">
        <f t="shared" si="697"/>
        <v>70086276.274228618</v>
      </c>
      <c r="AC924" s="23">
        <f t="shared" si="698"/>
        <v>74889487.274228647</v>
      </c>
      <c r="AD924" s="23">
        <f t="shared" si="704"/>
        <v>4803211</v>
      </c>
      <c r="AE924" s="24">
        <f t="shared" si="665"/>
        <v>70086276.274228647</v>
      </c>
      <c r="AF924" s="3">
        <f t="shared" si="699"/>
        <v>0</v>
      </c>
      <c r="AG924" s="2">
        <f t="shared" si="681"/>
        <v>0</v>
      </c>
      <c r="AH924" s="2">
        <f t="shared" si="682"/>
        <v>93.457894319054844</v>
      </c>
      <c r="AI924" s="23">
        <f t="shared" si="705"/>
        <v>9324584492.5825386</v>
      </c>
      <c r="AJ924" s="23">
        <f t="shared" si="683"/>
        <v>6219.922423797766</v>
      </c>
      <c r="AK924" s="23">
        <f t="shared" si="684"/>
        <v>0</v>
      </c>
      <c r="AL924" s="23">
        <f t="shared" si="709"/>
        <v>0</v>
      </c>
      <c r="AM924" s="23">
        <f t="shared" si="710"/>
        <v>0</v>
      </c>
      <c r="AN924" s="16">
        <f t="shared" si="700"/>
        <v>0</v>
      </c>
      <c r="AO924" s="23">
        <f t="shared" si="701"/>
        <v>0</v>
      </c>
      <c r="AP924" s="22">
        <f t="shared" si="702"/>
        <v>0</v>
      </c>
      <c r="AQ924" s="30">
        <f t="shared" si="685"/>
        <v>1011049117.9361423</v>
      </c>
      <c r="AR924" s="28">
        <f t="shared" si="686"/>
        <v>368060466.67558265</v>
      </c>
      <c r="AS924" s="25">
        <f t="shared" si="687"/>
        <v>200337590.02425668</v>
      </c>
      <c r="AT924" s="32">
        <f t="shared" si="688"/>
        <v>0</v>
      </c>
      <c r="AU924" s="23">
        <f t="shared" si="689"/>
        <v>0</v>
      </c>
      <c r="AV924" s="22">
        <f t="shared" si="690"/>
        <v>89630732.590024918</v>
      </c>
      <c r="AW924" s="31">
        <f t="shared" si="703"/>
        <v>852690943.16596985</v>
      </c>
    </row>
    <row r="925" spans="1:53" x14ac:dyDescent="0.25">
      <c r="A925" s="21">
        <f t="shared" si="711"/>
        <v>422</v>
      </c>
      <c r="B925" s="21" t="s">
        <v>28</v>
      </c>
      <c r="C925" s="27">
        <f t="shared" si="668"/>
        <v>0</v>
      </c>
      <c r="D925" s="27">
        <f t="shared" si="691"/>
        <v>0</v>
      </c>
      <c r="E925" s="27" t="b">
        <f t="shared" si="667"/>
        <v>1</v>
      </c>
      <c r="F925" s="29">
        <f t="shared" si="669"/>
        <v>0</v>
      </c>
      <c r="G925" s="27">
        <f t="shared" si="692"/>
        <v>0</v>
      </c>
      <c r="H925" s="22">
        <f t="shared" si="670"/>
        <v>16375289503.132355</v>
      </c>
      <c r="I925" s="23">
        <f t="shared" si="671"/>
        <v>132580106.5049091</v>
      </c>
      <c r="J925" s="23">
        <f t="shared" si="672"/>
        <v>1086</v>
      </c>
      <c r="K925" s="19">
        <f t="shared" si="693"/>
        <v>225.0831931027827</v>
      </c>
      <c r="L925" s="16">
        <f t="shared" si="673"/>
        <v>112.95210993910324</v>
      </c>
      <c r="M925" s="23">
        <f>M924-IF($B925="B",(Percent_Rent_In_Elsies*2.49%/12 * H924)/K924,0)+IF($B925="D",N925,0)+IF(B925="D",AK924)+IF(B925="C",F924*90%)-(Y925-Y924)-IF($B925="A",Q924/K924) + IF($B925="A",Q924/K924)</f>
        <v>-31375250.642979328</v>
      </c>
      <c r="N925" s="23">
        <f t="shared" si="674"/>
        <v>0</v>
      </c>
      <c r="O925" s="22">
        <f t="shared" si="675"/>
        <v>0</v>
      </c>
      <c r="P925" s="22">
        <f t="shared" si="706"/>
        <v>10341642.464085784</v>
      </c>
      <c r="Q925" s="22">
        <f t="shared" si="707"/>
        <v>0</v>
      </c>
      <c r="R925" s="22">
        <f t="shared" si="676"/>
        <v>179856087.95805505</v>
      </c>
      <c r="S925" s="16">
        <f t="shared" si="666"/>
        <v>0</v>
      </c>
      <c r="T925" s="15">
        <f t="shared" si="677"/>
        <v>0</v>
      </c>
      <c r="U925" s="23">
        <f t="shared" si="694"/>
        <v>904281.9175423868</v>
      </c>
      <c r="V925" s="23">
        <f t="shared" si="695"/>
        <v>0</v>
      </c>
      <c r="W925" s="23">
        <f t="shared" si="708"/>
        <v>0</v>
      </c>
      <c r="X925" s="23">
        <f t="shared" si="696"/>
        <v>28658147.864798006</v>
      </c>
      <c r="Y925" s="23">
        <f t="shared" si="678"/>
        <v>13825559.361691331</v>
      </c>
      <c r="Z925" s="3">
        <f t="shared" si="679"/>
        <v>3767.2797582581229</v>
      </c>
      <c r="AA925" s="23">
        <f t="shared" si="680"/>
        <v>58054701.374384925</v>
      </c>
      <c r="AB925" s="26">
        <f t="shared" si="697"/>
        <v>70086276.274228632</v>
      </c>
      <c r="AC925" s="23">
        <f t="shared" si="698"/>
        <v>74889487.274228647</v>
      </c>
      <c r="AD925" s="23">
        <f t="shared" si="704"/>
        <v>4803211</v>
      </c>
      <c r="AE925" s="24">
        <f t="shared" si="665"/>
        <v>70086276.274228647</v>
      </c>
      <c r="AF925" s="3">
        <f t="shared" si="699"/>
        <v>0</v>
      </c>
      <c r="AG925" s="2">
        <f t="shared" si="681"/>
        <v>452073570.99097478</v>
      </c>
      <c r="AH925" s="2">
        <f t="shared" si="682"/>
        <v>93.457894319054844</v>
      </c>
      <c r="AI925" s="23">
        <f t="shared" si="705"/>
        <v>9333669685.6964703</v>
      </c>
      <c r="AJ925" s="23">
        <f t="shared" si="683"/>
        <v>6219.922423797766</v>
      </c>
      <c r="AK925" s="23">
        <f t="shared" si="684"/>
        <v>0</v>
      </c>
      <c r="AL925" s="23">
        <f t="shared" si="709"/>
        <v>0</v>
      </c>
      <c r="AM925" s="23">
        <f t="shared" si="710"/>
        <v>0</v>
      </c>
      <c r="AN925" s="16">
        <f t="shared" si="700"/>
        <v>0</v>
      </c>
      <c r="AO925" s="23">
        <f t="shared" si="701"/>
        <v>0</v>
      </c>
      <c r="AP925" s="22">
        <f t="shared" si="702"/>
        <v>0</v>
      </c>
      <c r="AQ925" s="30">
        <f t="shared" si="685"/>
        <v>1011049117.9361423</v>
      </c>
      <c r="AR925" s="28">
        <f t="shared" si="686"/>
        <v>368060466.67558265</v>
      </c>
      <c r="AS925" s="25">
        <f t="shared" si="687"/>
        <v>200337590.02425668</v>
      </c>
      <c r="AT925" s="32">
        <f t="shared" si="688"/>
        <v>7534.5595165162458</v>
      </c>
      <c r="AU925" s="23">
        <f t="shared" si="689"/>
        <v>7534.5595165162458</v>
      </c>
      <c r="AV925" s="22">
        <f t="shared" si="690"/>
        <v>94095156.043989614</v>
      </c>
      <c r="AW925" s="31">
        <f t="shared" si="703"/>
        <v>852690943.16596985</v>
      </c>
      <c r="AX925" s="21"/>
      <c r="AY925" s="21"/>
      <c r="AZ925" s="21"/>
      <c r="BA925" s="21"/>
    </row>
    <row r="926" spans="1:53" x14ac:dyDescent="0.25">
      <c r="A926">
        <f t="shared" si="711"/>
        <v>423</v>
      </c>
      <c r="B926" t="s">
        <v>6</v>
      </c>
      <c r="C926" s="27">
        <f t="shared" si="668"/>
        <v>0</v>
      </c>
      <c r="D926" s="27">
        <f t="shared" si="691"/>
        <v>0</v>
      </c>
      <c r="E926" s="27" t="b">
        <f t="shared" si="667"/>
        <v>1</v>
      </c>
      <c r="F926" s="29">
        <f t="shared" si="669"/>
        <v>0</v>
      </c>
      <c r="G926" s="27">
        <f t="shared" si="692"/>
        <v>0</v>
      </c>
      <c r="H926" s="22">
        <f t="shared" si="670"/>
        <v>16402581652.304243</v>
      </c>
      <c r="I926" s="23">
        <f t="shared" si="671"/>
        <v>132580106.5049091</v>
      </c>
      <c r="J926" s="23">
        <f t="shared" si="672"/>
        <v>1086</v>
      </c>
      <c r="K926" s="19">
        <f t="shared" si="693"/>
        <v>225.0831931027827</v>
      </c>
      <c r="L926" s="16">
        <f t="shared" si="673"/>
        <v>113.14036345566842</v>
      </c>
      <c r="M926" s="23">
        <f>M925-IF($B926="B",(Percent_Rent_In_Elsies*2.49%/12 * H925)/K925,0)+IF($B926="D",N926,0)+IF(B926="D",AK925)+IF(B926="C",F925*90%)-(Y926-Y925)-IF($B926="A",Q925/K925) + IF($B926="A",Q925/K925)</f>
        <v>-31375250.642979328</v>
      </c>
      <c r="N926" s="23">
        <f t="shared" si="674"/>
        <v>0</v>
      </c>
      <c r="O926" s="22">
        <f t="shared" si="675"/>
        <v>0</v>
      </c>
      <c r="P926" s="22">
        <f t="shared" si="706"/>
        <v>0</v>
      </c>
      <c r="Q926" s="22">
        <f t="shared" si="707"/>
        <v>0</v>
      </c>
      <c r="R926" s="22">
        <f t="shared" si="676"/>
        <v>179856087.95805505</v>
      </c>
      <c r="S926" s="16">
        <f t="shared" si="666"/>
        <v>0</v>
      </c>
      <c r="T926" s="15">
        <f t="shared" si="677"/>
        <v>0</v>
      </c>
      <c r="U926" s="23">
        <f t="shared" si="694"/>
        <v>904281.9175423868</v>
      </c>
      <c r="V926" s="23">
        <f t="shared" si="695"/>
        <v>0</v>
      </c>
      <c r="W926" s="23">
        <f t="shared" si="708"/>
        <v>0</v>
      </c>
      <c r="X926" s="23">
        <f t="shared" si="696"/>
        <v>28676984.263589296</v>
      </c>
      <c r="Y926" s="23">
        <f t="shared" si="678"/>
        <v>13825559.361691331</v>
      </c>
      <c r="Z926" s="3">
        <f t="shared" si="679"/>
        <v>0</v>
      </c>
      <c r="AA926" s="23">
        <f t="shared" si="680"/>
        <v>58054701.374384925</v>
      </c>
      <c r="AB926" s="26">
        <f t="shared" si="697"/>
        <v>70086276.274228618</v>
      </c>
      <c r="AC926" s="23">
        <f t="shared" si="698"/>
        <v>74889487.274228647</v>
      </c>
      <c r="AD926" s="23">
        <f t="shared" si="704"/>
        <v>4803211</v>
      </c>
      <c r="AE926" s="24">
        <f t="shared" si="665"/>
        <v>70086276.274228647</v>
      </c>
      <c r="AF926" s="3">
        <f t="shared" si="699"/>
        <v>0</v>
      </c>
      <c r="AG926" s="2">
        <f t="shared" si="681"/>
        <v>0</v>
      </c>
      <c r="AH926" s="2">
        <f t="shared" si="682"/>
        <v>93.61365747625328</v>
      </c>
      <c r="AI926" s="23">
        <f t="shared" si="705"/>
        <v>9333669685.6964703</v>
      </c>
      <c r="AJ926" s="23">
        <f t="shared" si="683"/>
        <v>6219.922423797766</v>
      </c>
      <c r="AK926" s="23">
        <f t="shared" si="684"/>
        <v>0</v>
      </c>
      <c r="AL926" s="23">
        <f t="shared" si="709"/>
        <v>0</v>
      </c>
      <c r="AM926" s="23">
        <f t="shared" si="710"/>
        <v>0</v>
      </c>
      <c r="AN926" s="16">
        <f t="shared" si="700"/>
        <v>0</v>
      </c>
      <c r="AO926" s="23">
        <f t="shared" si="701"/>
        <v>0</v>
      </c>
      <c r="AP926" s="22">
        <f t="shared" si="702"/>
        <v>0</v>
      </c>
      <c r="AQ926" s="30">
        <f t="shared" si="685"/>
        <v>1011049117.9361423</v>
      </c>
      <c r="AR926" s="28">
        <f t="shared" si="686"/>
        <v>368060466.67558265</v>
      </c>
      <c r="AS926" s="25">
        <f t="shared" si="687"/>
        <v>200337590.02425668</v>
      </c>
      <c r="AT926" s="32">
        <f t="shared" si="688"/>
        <v>0</v>
      </c>
      <c r="AU926" s="23">
        <f t="shared" si="689"/>
        <v>0</v>
      </c>
      <c r="AV926" s="22">
        <f t="shared" si="690"/>
        <v>94095156.043989614</v>
      </c>
      <c r="AW926" s="31">
        <f t="shared" si="703"/>
        <v>842349300.70188403</v>
      </c>
    </row>
    <row r="927" spans="1:53" x14ac:dyDescent="0.25">
      <c r="A927">
        <f t="shared" si="711"/>
        <v>423</v>
      </c>
      <c r="B927" t="s">
        <v>7</v>
      </c>
      <c r="C927" s="27">
        <f t="shared" si="668"/>
        <v>0</v>
      </c>
      <c r="D927" s="27">
        <f t="shared" si="691"/>
        <v>0</v>
      </c>
      <c r="E927" s="27" t="b">
        <f t="shared" si="667"/>
        <v>1</v>
      </c>
      <c r="F927" s="29">
        <f t="shared" si="669"/>
        <v>0</v>
      </c>
      <c r="G927" s="27">
        <f t="shared" si="692"/>
        <v>0</v>
      </c>
      <c r="H927" s="22">
        <f t="shared" si="670"/>
        <v>16402581652.304243</v>
      </c>
      <c r="I927" s="23">
        <f t="shared" si="671"/>
        <v>132580106.5049091</v>
      </c>
      <c r="J927" s="23">
        <f t="shared" si="672"/>
        <v>1086</v>
      </c>
      <c r="K927" s="19">
        <f t="shared" si="693"/>
        <v>225.0831931027827</v>
      </c>
      <c r="L927" s="16">
        <f t="shared" si="673"/>
        <v>113.14036345566844</v>
      </c>
      <c r="M927" s="23">
        <f>M926-IF($B927="B",(Percent_Rent_In_Elsies*2.49%/12 * H926)/K926,0)+IF($B927="D",N927,0)+IF(B927="D",AK926)+IF(B927="C",F926*90%)-(Y927-Y926)-IF($B927="A",Q926/K926) + IF($B927="A",Q926/K926)</f>
        <v>-31450856.814322803</v>
      </c>
      <c r="N927" s="23">
        <f t="shared" si="674"/>
        <v>0</v>
      </c>
      <c r="O927" s="22">
        <f t="shared" si="675"/>
        <v>0</v>
      </c>
      <c r="P927" s="22">
        <f t="shared" si="706"/>
        <v>0</v>
      </c>
      <c r="Q927" s="22">
        <f t="shared" si="707"/>
        <v>0</v>
      </c>
      <c r="R927" s="22">
        <f t="shared" si="676"/>
        <v>164868080.62821713</v>
      </c>
      <c r="S927" s="16">
        <f t="shared" si="666"/>
        <v>14988007.32983792</v>
      </c>
      <c r="T927" s="15">
        <f t="shared" si="677"/>
        <v>0</v>
      </c>
      <c r="U927" s="23">
        <f t="shared" si="694"/>
        <v>828925.09108052123</v>
      </c>
      <c r="V927" s="23">
        <f t="shared" si="695"/>
        <v>75356.826461865567</v>
      </c>
      <c r="W927" s="23">
        <f t="shared" si="708"/>
        <v>0</v>
      </c>
      <c r="X927" s="23">
        <f t="shared" si="696"/>
        <v>28676984.263589296</v>
      </c>
      <c r="Y927" s="23">
        <f t="shared" si="678"/>
        <v>13825559.361691331</v>
      </c>
      <c r="Z927" s="3">
        <f t="shared" si="679"/>
        <v>0</v>
      </c>
      <c r="AA927" s="23">
        <f t="shared" si="680"/>
        <v>58054701.374384925</v>
      </c>
      <c r="AB927" s="26">
        <f t="shared" si="697"/>
        <v>70086276.274228618</v>
      </c>
      <c r="AC927" s="23">
        <f t="shared" si="698"/>
        <v>74889487.274228647</v>
      </c>
      <c r="AD927" s="23">
        <f t="shared" si="704"/>
        <v>4803211</v>
      </c>
      <c r="AE927" s="24">
        <f t="shared" si="665"/>
        <v>70086276.274228647</v>
      </c>
      <c r="AF927" s="3">
        <f t="shared" si="699"/>
        <v>0</v>
      </c>
      <c r="AG927" s="2">
        <f t="shared" si="681"/>
        <v>0</v>
      </c>
      <c r="AH927" s="2">
        <f t="shared" si="682"/>
        <v>93.61365747625328</v>
      </c>
      <c r="AI927" s="23">
        <f t="shared" si="705"/>
        <v>9333669685.6964703</v>
      </c>
      <c r="AJ927" s="23">
        <f t="shared" si="683"/>
        <v>6219.922423797766</v>
      </c>
      <c r="AK927" s="23">
        <f t="shared" si="684"/>
        <v>0</v>
      </c>
      <c r="AL927" s="23">
        <f t="shared" si="709"/>
        <v>-921116.98261070251</v>
      </c>
      <c r="AM927" s="23">
        <f t="shared" si="710"/>
        <v>-859391426.26218677</v>
      </c>
      <c r="AN927" s="16">
        <f t="shared" si="700"/>
        <v>0</v>
      </c>
      <c r="AO927" s="23">
        <f t="shared" si="701"/>
        <v>75606.171343475857</v>
      </c>
      <c r="AP927" s="22">
        <f t="shared" si="702"/>
        <v>17017678.464265656</v>
      </c>
      <c r="AQ927" s="30">
        <f t="shared" si="685"/>
        <v>1044939824.5977274</v>
      </c>
      <c r="AR927" s="28">
        <f t="shared" si="686"/>
        <v>384933494.87290204</v>
      </c>
      <c r="AS927" s="25">
        <f t="shared" si="687"/>
        <v>200337590.02425668</v>
      </c>
      <c r="AT927" s="32">
        <f t="shared" si="688"/>
        <v>0</v>
      </c>
      <c r="AU927" s="23">
        <f t="shared" si="689"/>
        <v>0</v>
      </c>
      <c r="AV927" s="22">
        <f t="shared" si="690"/>
        <v>94095156.043989614</v>
      </c>
      <c r="AW927" s="31">
        <f t="shared" si="703"/>
        <v>876240007.36346912</v>
      </c>
    </row>
    <row r="928" spans="1:53" s="21" customFormat="1" x14ac:dyDescent="0.25">
      <c r="A928">
        <f t="shared" si="711"/>
        <v>423</v>
      </c>
      <c r="B928" t="s">
        <v>8</v>
      </c>
      <c r="C928" s="27">
        <f t="shared" si="668"/>
        <v>0</v>
      </c>
      <c r="D928" s="27">
        <f t="shared" si="691"/>
        <v>0</v>
      </c>
      <c r="E928" s="27" t="b">
        <f t="shared" si="667"/>
        <v>1</v>
      </c>
      <c r="F928" s="29">
        <f t="shared" si="669"/>
        <v>0</v>
      </c>
      <c r="G928" s="27">
        <f t="shared" si="692"/>
        <v>0</v>
      </c>
      <c r="H928" s="22">
        <f t="shared" si="670"/>
        <v>16402581652.304243</v>
      </c>
      <c r="I928" s="23">
        <f t="shared" si="671"/>
        <v>132580106.5049091</v>
      </c>
      <c r="J928" s="23">
        <f t="shared" si="672"/>
        <v>1086</v>
      </c>
      <c r="K928" s="19">
        <f t="shared" si="693"/>
        <v>225.0831931027827</v>
      </c>
      <c r="L928" s="16">
        <f t="shared" si="673"/>
        <v>113.14036345566844</v>
      </c>
      <c r="M928" s="23">
        <f>M927-IF($B928="B",(Percent_Rent_In_Elsies*2.49%/12 * H927)/K927,0)+IF($B928="D",N928,0)+IF(B928="D",AK927)+IF(B928="C",F927*90%)-(Y928-Y927)-IF($B928="A",Q927/K927) + IF($B928="A",Q927/K927)</f>
        <v>-31450856.814322803</v>
      </c>
      <c r="N928" s="23">
        <f t="shared" si="674"/>
        <v>0</v>
      </c>
      <c r="O928" s="22">
        <f t="shared" si="675"/>
        <v>0</v>
      </c>
      <c r="P928" s="22">
        <f t="shared" si="706"/>
        <v>0</v>
      </c>
      <c r="Q928" s="22">
        <f t="shared" si="707"/>
        <v>0</v>
      </c>
      <c r="R928" s="22">
        <f t="shared" si="676"/>
        <v>181885759.09248278</v>
      </c>
      <c r="S928" s="16">
        <f t="shared" si="666"/>
        <v>14988007.32983792</v>
      </c>
      <c r="T928" s="15">
        <f t="shared" si="677"/>
        <v>0</v>
      </c>
      <c r="U928" s="23">
        <f t="shared" si="694"/>
        <v>904531.26242399705</v>
      </c>
      <c r="V928" s="23">
        <f t="shared" si="695"/>
        <v>75356.826461865567</v>
      </c>
      <c r="W928" s="23">
        <f t="shared" si="708"/>
        <v>0</v>
      </c>
      <c r="X928" s="23">
        <f t="shared" si="696"/>
        <v>28676984.263589296</v>
      </c>
      <c r="Y928" s="23">
        <f t="shared" si="678"/>
        <v>13825559.361691331</v>
      </c>
      <c r="Z928" s="3">
        <f t="shared" si="679"/>
        <v>0</v>
      </c>
      <c r="AA928" s="23">
        <f t="shared" si="680"/>
        <v>58054701.374384925</v>
      </c>
      <c r="AB928" s="26">
        <f t="shared" si="697"/>
        <v>70086276.274228618</v>
      </c>
      <c r="AC928" s="23">
        <f t="shared" si="698"/>
        <v>74889487.274228647</v>
      </c>
      <c r="AD928" s="23">
        <f t="shared" si="704"/>
        <v>4803211</v>
      </c>
      <c r="AE928" s="24">
        <f t="shared" si="665"/>
        <v>70086276.274228647</v>
      </c>
      <c r="AF928" s="3">
        <f t="shared" si="699"/>
        <v>1E-4</v>
      </c>
      <c r="AG928" s="2">
        <f t="shared" si="681"/>
        <v>0</v>
      </c>
      <c r="AH928" s="2">
        <f t="shared" si="682"/>
        <v>93.61365747625328</v>
      </c>
      <c r="AI928" s="23">
        <f t="shared" si="705"/>
        <v>9333669685.6964703</v>
      </c>
      <c r="AJ928" s="23">
        <f t="shared" si="683"/>
        <v>6219.922423797766</v>
      </c>
      <c r="AK928" s="23">
        <f t="shared" si="684"/>
        <v>62231.504307754782</v>
      </c>
      <c r="AL928" s="23">
        <f t="shared" si="709"/>
        <v>0</v>
      </c>
      <c r="AM928" s="23">
        <f t="shared" si="710"/>
        <v>0</v>
      </c>
      <c r="AN928" s="16">
        <f t="shared" si="700"/>
        <v>0</v>
      </c>
      <c r="AO928" s="23">
        <f t="shared" si="701"/>
        <v>0</v>
      </c>
      <c r="AP928" s="22">
        <f t="shared" si="702"/>
        <v>0</v>
      </c>
      <c r="AQ928" s="30">
        <f t="shared" si="685"/>
        <v>1044939824.5977274</v>
      </c>
      <c r="AR928" s="28">
        <f t="shared" si="686"/>
        <v>384933494.87290204</v>
      </c>
      <c r="AS928" s="25">
        <f t="shared" si="687"/>
        <v>200337590.02425668</v>
      </c>
      <c r="AT928" s="32">
        <f t="shared" si="688"/>
        <v>0</v>
      </c>
      <c r="AU928" s="23">
        <f t="shared" si="689"/>
        <v>0</v>
      </c>
      <c r="AV928" s="22">
        <f t="shared" si="690"/>
        <v>94095156.043989614</v>
      </c>
      <c r="AW928" s="31">
        <f t="shared" si="703"/>
        <v>876240007.36346912</v>
      </c>
      <c r="AX928"/>
      <c r="AY928"/>
      <c r="AZ928"/>
      <c r="BA928"/>
    </row>
    <row r="929" spans="1:53" s="21" customFormat="1" x14ac:dyDescent="0.25">
      <c r="A929">
        <f t="shared" si="711"/>
        <v>423</v>
      </c>
      <c r="B929" t="s">
        <v>9</v>
      </c>
      <c r="C929" s="27">
        <f t="shared" si="668"/>
        <v>0</v>
      </c>
      <c r="D929" s="27">
        <f t="shared" si="691"/>
        <v>0</v>
      </c>
      <c r="E929" s="27" t="b">
        <f t="shared" si="667"/>
        <v>1</v>
      </c>
      <c r="F929" s="29">
        <f t="shared" si="669"/>
        <v>0</v>
      </c>
      <c r="G929" s="27">
        <f t="shared" si="692"/>
        <v>0</v>
      </c>
      <c r="H929" s="22">
        <f t="shared" si="670"/>
        <v>16402581652.304243</v>
      </c>
      <c r="I929" s="23">
        <f t="shared" si="671"/>
        <v>132580106.5049091</v>
      </c>
      <c r="J929" s="23">
        <f t="shared" si="672"/>
        <v>1086</v>
      </c>
      <c r="K929" s="19">
        <f t="shared" si="693"/>
        <v>225.0831931027827</v>
      </c>
      <c r="L929" s="16">
        <f t="shared" si="673"/>
        <v>113.14036345566844</v>
      </c>
      <c r="M929" s="23">
        <f>M928-IF($B929="B",(Percent_Rent_In_Elsies*2.49%/12 * H928)/K928,0)+IF($B929="D",N929,0)+IF(B929="D",AK928)+IF(B929="C",F928*90%)-(Y929-Y928)-IF($B929="A",Q928/K928) + IF($B929="A",Q928/K928)</f>
        <v>-31388625.310015049</v>
      </c>
      <c r="N929" s="23">
        <f t="shared" si="674"/>
        <v>0</v>
      </c>
      <c r="O929" s="22">
        <f t="shared" si="675"/>
        <v>10468998.082947984</v>
      </c>
      <c r="P929" s="22">
        <f t="shared" si="706"/>
        <v>0</v>
      </c>
      <c r="Q929" s="22">
        <f t="shared" si="707"/>
        <v>0</v>
      </c>
      <c r="R929" s="22">
        <f t="shared" si="676"/>
        <v>181885759.09248278</v>
      </c>
      <c r="S929" s="16">
        <f t="shared" si="666"/>
        <v>0</v>
      </c>
      <c r="T929" s="15">
        <f t="shared" si="677"/>
        <v>4519009.2468899358</v>
      </c>
      <c r="U929" s="23">
        <f t="shared" si="694"/>
        <v>904531.26242399705</v>
      </c>
      <c r="V929" s="23">
        <f t="shared" si="695"/>
        <v>0</v>
      </c>
      <c r="W929" s="23">
        <f t="shared" si="708"/>
        <v>75356.826461865567</v>
      </c>
      <c r="X929" s="23">
        <f t="shared" si="696"/>
        <v>28676984.263589296</v>
      </c>
      <c r="Y929" s="23">
        <f t="shared" si="678"/>
        <v>13825559.361691331</v>
      </c>
      <c r="Z929" s="3">
        <f t="shared" si="679"/>
        <v>0</v>
      </c>
      <c r="AA929" s="23">
        <f t="shared" si="680"/>
        <v>57992469.87007717</v>
      </c>
      <c r="AB929" s="26">
        <f t="shared" si="697"/>
        <v>70086276.274228603</v>
      </c>
      <c r="AC929" s="23">
        <f t="shared" si="698"/>
        <v>74889487.274228647</v>
      </c>
      <c r="AD929" s="23">
        <f t="shared" si="704"/>
        <v>4803211</v>
      </c>
      <c r="AE929" s="24">
        <f t="shared" si="665"/>
        <v>70086276.274228647</v>
      </c>
      <c r="AF929" s="3">
        <f t="shared" si="699"/>
        <v>0</v>
      </c>
      <c r="AG929" s="2">
        <f t="shared" si="681"/>
        <v>0</v>
      </c>
      <c r="AH929" s="2">
        <f t="shared" si="682"/>
        <v>93.61365747625328</v>
      </c>
      <c r="AI929" s="23">
        <f t="shared" si="705"/>
        <v>9323664495.909914</v>
      </c>
      <c r="AJ929" s="23">
        <f t="shared" si="683"/>
        <v>6219.922423797766</v>
      </c>
      <c r="AK929" s="23">
        <f t="shared" si="684"/>
        <v>0</v>
      </c>
      <c r="AL929" s="23">
        <f t="shared" si="709"/>
        <v>0</v>
      </c>
      <c r="AM929" s="23">
        <f t="shared" si="710"/>
        <v>0</v>
      </c>
      <c r="AN929" s="16">
        <f t="shared" si="700"/>
        <v>0</v>
      </c>
      <c r="AO929" s="23">
        <f t="shared" si="701"/>
        <v>0</v>
      </c>
      <c r="AP929" s="22">
        <f t="shared" si="702"/>
        <v>0</v>
      </c>
      <c r="AQ929" s="30">
        <f t="shared" si="685"/>
        <v>1044939824.5977274</v>
      </c>
      <c r="AR929" s="28">
        <f t="shared" si="686"/>
        <v>384933494.87290204</v>
      </c>
      <c r="AS929" s="25">
        <f t="shared" si="687"/>
        <v>200337590.02425668</v>
      </c>
      <c r="AT929" s="32">
        <f t="shared" si="688"/>
        <v>0</v>
      </c>
      <c r="AU929" s="23">
        <f t="shared" si="689"/>
        <v>0</v>
      </c>
      <c r="AV929" s="22">
        <f t="shared" si="690"/>
        <v>94095156.043989614</v>
      </c>
      <c r="AW929" s="31">
        <f t="shared" si="703"/>
        <v>876240007.36346912</v>
      </c>
      <c r="AX929"/>
      <c r="AY929"/>
      <c r="AZ929"/>
      <c r="BA929"/>
    </row>
    <row r="930" spans="1:53" x14ac:dyDescent="0.25">
      <c r="A930" s="21">
        <f t="shared" si="711"/>
        <v>423</v>
      </c>
      <c r="B930" s="21" t="s">
        <v>28</v>
      </c>
      <c r="C930" s="27">
        <f t="shared" si="668"/>
        <v>0</v>
      </c>
      <c r="D930" s="27">
        <f t="shared" si="691"/>
        <v>0</v>
      </c>
      <c r="E930" s="27" t="b">
        <f t="shared" si="667"/>
        <v>1</v>
      </c>
      <c r="F930" s="29">
        <f t="shared" si="669"/>
        <v>0</v>
      </c>
      <c r="G930" s="27">
        <f t="shared" si="692"/>
        <v>0</v>
      </c>
      <c r="H930" s="22">
        <f t="shared" si="670"/>
        <v>16402581652.304243</v>
      </c>
      <c r="I930" s="23">
        <f t="shared" si="671"/>
        <v>132580106.5049091</v>
      </c>
      <c r="J930" s="23">
        <f t="shared" si="672"/>
        <v>1086</v>
      </c>
      <c r="K930" s="19">
        <f t="shared" si="693"/>
        <v>225.0831931027827</v>
      </c>
      <c r="L930" s="16">
        <f t="shared" si="673"/>
        <v>113.14036345566844</v>
      </c>
      <c r="M930" s="23">
        <f>M929-IF($B930="B",(Percent_Rent_In_Elsies*2.49%/12 * H929)/K929,0)+IF($B930="D",N930,0)+IF(B930="D",AK929)+IF(B930="C",F929*90%)-(Y930-Y929)-IF($B930="A",Q929/K929) + IF($B930="A",Q929/K929)</f>
        <v>-31388625.310015049</v>
      </c>
      <c r="N930" s="23">
        <f t="shared" si="674"/>
        <v>0</v>
      </c>
      <c r="O930" s="22">
        <f t="shared" si="675"/>
        <v>0</v>
      </c>
      <c r="P930" s="22">
        <f t="shared" si="706"/>
        <v>10468998.082947984</v>
      </c>
      <c r="Q930" s="22">
        <f t="shared" si="707"/>
        <v>0</v>
      </c>
      <c r="R930" s="22">
        <f t="shared" si="676"/>
        <v>181885759.09248278</v>
      </c>
      <c r="S930" s="16">
        <f t="shared" si="666"/>
        <v>0</v>
      </c>
      <c r="T930" s="15">
        <f t="shared" si="677"/>
        <v>0</v>
      </c>
      <c r="U930" s="23">
        <f t="shared" si="694"/>
        <v>904531.26242399705</v>
      </c>
      <c r="V930" s="23">
        <f t="shared" si="695"/>
        <v>0</v>
      </c>
      <c r="W930" s="23">
        <f t="shared" si="708"/>
        <v>0</v>
      </c>
      <c r="X930" s="23">
        <f t="shared" si="696"/>
        <v>28676984.263589296</v>
      </c>
      <c r="Y930" s="23">
        <f t="shared" si="678"/>
        <v>13825559.361691331</v>
      </c>
      <c r="Z930" s="3">
        <f t="shared" si="679"/>
        <v>3767.8413230932792</v>
      </c>
      <c r="AA930" s="23">
        <f t="shared" si="680"/>
        <v>58048987.489923567</v>
      </c>
      <c r="AB930" s="26">
        <f t="shared" si="697"/>
        <v>70086276.274228603</v>
      </c>
      <c r="AC930" s="23">
        <f t="shared" si="698"/>
        <v>74889487.274228647</v>
      </c>
      <c r="AD930" s="23">
        <f t="shared" si="704"/>
        <v>4803211</v>
      </c>
      <c r="AE930" s="24">
        <f t="shared" si="665"/>
        <v>70086276.274228647</v>
      </c>
      <c r="AF930" s="3">
        <f t="shared" si="699"/>
        <v>0</v>
      </c>
      <c r="AG930" s="2">
        <f t="shared" si="681"/>
        <v>452140958.77119344</v>
      </c>
      <c r="AH930" s="2">
        <f t="shared" si="682"/>
        <v>93.61365747625328</v>
      </c>
      <c r="AI930" s="23">
        <f t="shared" si="705"/>
        <v>9332751043.2967682</v>
      </c>
      <c r="AJ930" s="23">
        <f t="shared" si="683"/>
        <v>6219.922423797766</v>
      </c>
      <c r="AK930" s="23">
        <f t="shared" si="684"/>
        <v>0</v>
      </c>
      <c r="AL930" s="23">
        <f t="shared" si="709"/>
        <v>0</v>
      </c>
      <c r="AM930" s="23">
        <f t="shared" si="710"/>
        <v>0</v>
      </c>
      <c r="AN930" s="16">
        <f t="shared" si="700"/>
        <v>0</v>
      </c>
      <c r="AO930" s="23">
        <f t="shared" si="701"/>
        <v>0</v>
      </c>
      <c r="AP930" s="22">
        <f t="shared" si="702"/>
        <v>0</v>
      </c>
      <c r="AQ930" s="30">
        <f t="shared" si="685"/>
        <v>1044939824.5977274</v>
      </c>
      <c r="AR930" s="28">
        <f t="shared" si="686"/>
        <v>384933494.87290204</v>
      </c>
      <c r="AS930" s="25">
        <f t="shared" si="687"/>
        <v>200337590.02425668</v>
      </c>
      <c r="AT930" s="32">
        <f t="shared" si="688"/>
        <v>7535.6826461865585</v>
      </c>
      <c r="AU930" s="23">
        <f t="shared" si="689"/>
        <v>7535.6826461865585</v>
      </c>
      <c r="AV930" s="22">
        <f t="shared" si="690"/>
        <v>98614165.290879548</v>
      </c>
      <c r="AW930" s="31">
        <f t="shared" si="703"/>
        <v>876240007.36346912</v>
      </c>
    </row>
    <row r="931" spans="1:53" x14ac:dyDescent="0.25">
      <c r="A931">
        <f t="shared" si="711"/>
        <v>424</v>
      </c>
      <c r="B931" t="s">
        <v>6</v>
      </c>
      <c r="C931" s="27">
        <f t="shared" si="668"/>
        <v>0</v>
      </c>
      <c r="D931" s="27">
        <f t="shared" si="691"/>
        <v>0</v>
      </c>
      <c r="E931" s="27" t="b">
        <f t="shared" si="667"/>
        <v>1</v>
      </c>
      <c r="F931" s="29">
        <f t="shared" si="669"/>
        <v>0</v>
      </c>
      <c r="G931" s="27">
        <f t="shared" si="692"/>
        <v>0</v>
      </c>
      <c r="H931" s="22">
        <f t="shared" si="670"/>
        <v>16429919288.391417</v>
      </c>
      <c r="I931" s="23">
        <f t="shared" si="671"/>
        <v>132580106.5049091</v>
      </c>
      <c r="J931" s="23">
        <f t="shared" si="672"/>
        <v>1086</v>
      </c>
      <c r="K931" s="19">
        <f t="shared" si="693"/>
        <v>225.0831931027827</v>
      </c>
      <c r="L931" s="16">
        <f t="shared" si="673"/>
        <v>113.32893072809455</v>
      </c>
      <c r="M931" s="23">
        <f>M930-IF($B931="B",(Percent_Rent_In_Elsies*2.49%/12 * H930)/K930,0)+IF($B931="D",N931,0)+IF(B931="D",AK930)+IF(B931="C",F930*90%)-(Y931-Y930)-IF($B931="A",Q930/K930) + IF($B931="A",Q930/K930)</f>
        <v>-31388625.310015049</v>
      </c>
      <c r="N931" s="23">
        <f t="shared" si="674"/>
        <v>0</v>
      </c>
      <c r="O931" s="22">
        <f t="shared" si="675"/>
        <v>0</v>
      </c>
      <c r="P931" s="22">
        <f t="shared" si="706"/>
        <v>0</v>
      </c>
      <c r="Q931" s="22">
        <f t="shared" si="707"/>
        <v>0</v>
      </c>
      <c r="R931" s="22">
        <f t="shared" si="676"/>
        <v>181885759.09248278</v>
      </c>
      <c r="S931" s="16">
        <f t="shared" si="666"/>
        <v>0</v>
      </c>
      <c r="T931" s="15">
        <f t="shared" si="677"/>
        <v>0</v>
      </c>
      <c r="U931" s="23">
        <f t="shared" si="694"/>
        <v>904531.26242399705</v>
      </c>
      <c r="V931" s="23">
        <f t="shared" si="695"/>
        <v>0</v>
      </c>
      <c r="W931" s="23">
        <f t="shared" si="708"/>
        <v>0</v>
      </c>
      <c r="X931" s="23">
        <f t="shared" si="696"/>
        <v>28695823.470204759</v>
      </c>
      <c r="Y931" s="23">
        <f t="shared" si="678"/>
        <v>13825559.361691331</v>
      </c>
      <c r="Z931" s="3">
        <f t="shared" si="679"/>
        <v>0</v>
      </c>
      <c r="AA931" s="23">
        <f t="shared" si="680"/>
        <v>58048987.489923567</v>
      </c>
      <c r="AB931" s="26">
        <f t="shared" si="697"/>
        <v>70086276.274228603</v>
      </c>
      <c r="AC931" s="23">
        <f t="shared" si="698"/>
        <v>74889487.274228647</v>
      </c>
      <c r="AD931" s="23">
        <f t="shared" si="704"/>
        <v>4803211</v>
      </c>
      <c r="AE931" s="24">
        <f t="shared" si="665"/>
        <v>70086276.274228647</v>
      </c>
      <c r="AF931" s="3">
        <f t="shared" si="699"/>
        <v>0</v>
      </c>
      <c r="AG931" s="2">
        <f t="shared" si="681"/>
        <v>0</v>
      </c>
      <c r="AH931" s="2">
        <f t="shared" si="682"/>
        <v>93.769680238713704</v>
      </c>
      <c r="AI931" s="23">
        <f t="shared" si="705"/>
        <v>9332751043.2967682</v>
      </c>
      <c r="AJ931" s="23">
        <f t="shared" si="683"/>
        <v>6219.922423797766</v>
      </c>
      <c r="AK931" s="23">
        <f t="shared" si="684"/>
        <v>0</v>
      </c>
      <c r="AL931" s="23">
        <f t="shared" si="709"/>
        <v>0</v>
      </c>
      <c r="AM931" s="23">
        <f t="shared" si="710"/>
        <v>0</v>
      </c>
      <c r="AN931" s="16">
        <f t="shared" si="700"/>
        <v>0</v>
      </c>
      <c r="AO931" s="23">
        <f t="shared" si="701"/>
        <v>0</v>
      </c>
      <c r="AP931" s="22">
        <f t="shared" si="702"/>
        <v>0</v>
      </c>
      <c r="AQ931" s="30">
        <f t="shared" si="685"/>
        <v>1044939824.5977274</v>
      </c>
      <c r="AR931" s="28">
        <f t="shared" si="686"/>
        <v>384933494.87290204</v>
      </c>
      <c r="AS931" s="25">
        <f t="shared" si="687"/>
        <v>200337590.02425668</v>
      </c>
      <c r="AT931" s="32">
        <f t="shared" si="688"/>
        <v>0</v>
      </c>
      <c r="AU931" s="23">
        <f t="shared" si="689"/>
        <v>0</v>
      </c>
      <c r="AV931" s="22">
        <f t="shared" si="690"/>
        <v>98614165.290879548</v>
      </c>
      <c r="AW931" s="31">
        <f t="shared" si="703"/>
        <v>865771009.28052115</v>
      </c>
    </row>
    <row r="932" spans="1:53" x14ac:dyDescent="0.25">
      <c r="A932">
        <f t="shared" si="711"/>
        <v>424</v>
      </c>
      <c r="B932" t="s">
        <v>7</v>
      </c>
      <c r="C932" s="27">
        <f t="shared" si="668"/>
        <v>0</v>
      </c>
      <c r="D932" s="27">
        <f t="shared" si="691"/>
        <v>0</v>
      </c>
      <c r="E932" s="27" t="b">
        <f t="shared" si="667"/>
        <v>1</v>
      </c>
      <c r="F932" s="29">
        <f t="shared" si="669"/>
        <v>0</v>
      </c>
      <c r="G932" s="27">
        <f t="shared" si="692"/>
        <v>0</v>
      </c>
      <c r="H932" s="22">
        <f t="shared" si="670"/>
        <v>16429919288.391417</v>
      </c>
      <c r="I932" s="23">
        <f t="shared" si="671"/>
        <v>132580106.5049091</v>
      </c>
      <c r="J932" s="23">
        <f t="shared" si="672"/>
        <v>1086</v>
      </c>
      <c r="K932" s="19">
        <f t="shared" si="693"/>
        <v>225.0831931027827</v>
      </c>
      <c r="L932" s="16">
        <f t="shared" si="673"/>
        <v>113.32893072809455</v>
      </c>
      <c r="M932" s="23">
        <f>M931-IF($B932="B",(Percent_Rent_In_Elsies*2.49%/12 * H931)/K931,0)+IF($B932="D",N932,0)+IF(B932="D",AK931)+IF(B932="C",F931*90%)-(Y932-Y931)-IF($B932="A",Q931/K931) + IF($B932="A",Q931/K931)</f>
        <v>-31464357.491644096</v>
      </c>
      <c r="N932" s="23">
        <f t="shared" si="674"/>
        <v>0</v>
      </c>
      <c r="O932" s="22">
        <f t="shared" si="675"/>
        <v>0</v>
      </c>
      <c r="P932" s="22">
        <f t="shared" si="706"/>
        <v>0</v>
      </c>
      <c r="Q932" s="22">
        <f t="shared" si="707"/>
        <v>0</v>
      </c>
      <c r="R932" s="22">
        <f t="shared" si="676"/>
        <v>166728612.50144255</v>
      </c>
      <c r="S932" s="16">
        <f t="shared" si="666"/>
        <v>15157146.591040231</v>
      </c>
      <c r="T932" s="15">
        <f t="shared" si="677"/>
        <v>0</v>
      </c>
      <c r="U932" s="23">
        <f t="shared" si="694"/>
        <v>829153.65722199727</v>
      </c>
      <c r="V932" s="23">
        <f t="shared" si="695"/>
        <v>75377.605201999759</v>
      </c>
      <c r="W932" s="23">
        <f t="shared" si="708"/>
        <v>0</v>
      </c>
      <c r="X932" s="23">
        <f t="shared" si="696"/>
        <v>28695823.470204759</v>
      </c>
      <c r="Y932" s="23">
        <f t="shared" si="678"/>
        <v>13825559.361691331</v>
      </c>
      <c r="Z932" s="3">
        <f t="shared" si="679"/>
        <v>0</v>
      </c>
      <c r="AA932" s="23">
        <f t="shared" si="680"/>
        <v>58048987.489923567</v>
      </c>
      <c r="AB932" s="26">
        <f t="shared" si="697"/>
        <v>70086276.274228603</v>
      </c>
      <c r="AC932" s="23">
        <f t="shared" si="698"/>
        <v>74889487.274228647</v>
      </c>
      <c r="AD932" s="23">
        <f t="shared" si="704"/>
        <v>4803211</v>
      </c>
      <c r="AE932" s="24">
        <f t="shared" si="665"/>
        <v>70086276.274228647</v>
      </c>
      <c r="AF932" s="3">
        <f t="shared" si="699"/>
        <v>0</v>
      </c>
      <c r="AG932" s="2">
        <f t="shared" si="681"/>
        <v>0</v>
      </c>
      <c r="AH932" s="2">
        <f t="shared" si="682"/>
        <v>93.769680238713704</v>
      </c>
      <c r="AI932" s="23">
        <f t="shared" si="705"/>
        <v>9332751043.2967682</v>
      </c>
      <c r="AJ932" s="23">
        <f t="shared" si="683"/>
        <v>6219.922423797766</v>
      </c>
      <c r="AK932" s="23">
        <f t="shared" si="684"/>
        <v>0</v>
      </c>
      <c r="AL932" s="23">
        <f t="shared" si="709"/>
        <v>-918642.39970207214</v>
      </c>
      <c r="AM932" s="23">
        <f t="shared" si="710"/>
        <v>-857082669.20374632</v>
      </c>
      <c r="AN932" s="16">
        <f t="shared" si="700"/>
        <v>0</v>
      </c>
      <c r="AO932" s="23">
        <f t="shared" si="701"/>
        <v>75732.181629048311</v>
      </c>
      <c r="AP932" s="22">
        <f t="shared" si="702"/>
        <v>17046041.261706095</v>
      </c>
      <c r="AQ932" s="30">
        <f t="shared" si="685"/>
        <v>1078887015.7704151</v>
      </c>
      <c r="AR932" s="28">
        <f t="shared" si="686"/>
        <v>401834644.78388363</v>
      </c>
      <c r="AS932" s="25">
        <f t="shared" si="687"/>
        <v>200337590.02425668</v>
      </c>
      <c r="AT932" s="32">
        <f t="shared" si="688"/>
        <v>0</v>
      </c>
      <c r="AU932" s="23">
        <f t="shared" si="689"/>
        <v>0</v>
      </c>
      <c r="AV932" s="22">
        <f t="shared" si="690"/>
        <v>98614165.290879548</v>
      </c>
      <c r="AW932" s="31">
        <f t="shared" si="703"/>
        <v>899718200.45320868</v>
      </c>
    </row>
    <row r="933" spans="1:53" x14ac:dyDescent="0.25">
      <c r="A933">
        <f t="shared" si="711"/>
        <v>424</v>
      </c>
      <c r="B933" t="s">
        <v>8</v>
      </c>
      <c r="C933" s="27">
        <f t="shared" si="668"/>
        <v>0</v>
      </c>
      <c r="D933" s="27">
        <f t="shared" si="691"/>
        <v>0</v>
      </c>
      <c r="E933" s="27" t="b">
        <f t="shared" si="667"/>
        <v>1</v>
      </c>
      <c r="F933" s="29">
        <f t="shared" si="669"/>
        <v>0</v>
      </c>
      <c r="G933" s="27">
        <f t="shared" si="692"/>
        <v>0</v>
      </c>
      <c r="H933" s="22">
        <f t="shared" si="670"/>
        <v>16429919288.391417</v>
      </c>
      <c r="I933" s="23">
        <f t="shared" si="671"/>
        <v>132580106.5049091</v>
      </c>
      <c r="J933" s="23">
        <f t="shared" si="672"/>
        <v>1086</v>
      </c>
      <c r="K933" s="19">
        <f t="shared" si="693"/>
        <v>225.0831931027827</v>
      </c>
      <c r="L933" s="16">
        <f t="shared" si="673"/>
        <v>113.32893072809455</v>
      </c>
      <c r="M933" s="23">
        <f>M932-IF($B933="B",(Percent_Rent_In_Elsies*2.49%/12 * H932)/K932,0)+IF($B933="D",N933,0)+IF(B933="D",AK932)+IF(B933="C",F932*90%)-(Y933-Y932)-IF($B933="A",Q932/K932) + IF($B933="A",Q932/K932)</f>
        <v>-31464357.491644096</v>
      </c>
      <c r="N933" s="23">
        <f t="shared" si="674"/>
        <v>0</v>
      </c>
      <c r="O933" s="22">
        <f t="shared" si="675"/>
        <v>0</v>
      </c>
      <c r="P933" s="22">
        <f t="shared" si="706"/>
        <v>0</v>
      </c>
      <c r="Q933" s="22">
        <f t="shared" si="707"/>
        <v>0</v>
      </c>
      <c r="R933" s="22">
        <f t="shared" si="676"/>
        <v>183774653.76314864</v>
      </c>
      <c r="S933" s="16">
        <f t="shared" si="666"/>
        <v>15157146.591040231</v>
      </c>
      <c r="T933" s="15">
        <f t="shared" si="677"/>
        <v>0</v>
      </c>
      <c r="U933" s="23">
        <f t="shared" si="694"/>
        <v>904885.83885104558</v>
      </c>
      <c r="V933" s="23">
        <f t="shared" si="695"/>
        <v>75377.605201999759</v>
      </c>
      <c r="W933" s="23">
        <f t="shared" si="708"/>
        <v>0</v>
      </c>
      <c r="X933" s="23">
        <f t="shared" si="696"/>
        <v>28695823.470204759</v>
      </c>
      <c r="Y933" s="23">
        <f t="shared" si="678"/>
        <v>13825559.361691331</v>
      </c>
      <c r="Z933" s="3">
        <f t="shared" si="679"/>
        <v>0</v>
      </c>
      <c r="AA933" s="23">
        <f t="shared" si="680"/>
        <v>58048987.489923567</v>
      </c>
      <c r="AB933" s="26">
        <f t="shared" si="697"/>
        <v>70086276.274228603</v>
      </c>
      <c r="AC933" s="23">
        <f t="shared" si="698"/>
        <v>74889487.274228647</v>
      </c>
      <c r="AD933" s="23">
        <f t="shared" si="704"/>
        <v>4803211</v>
      </c>
      <c r="AE933" s="24">
        <f t="shared" si="665"/>
        <v>70086276.274228647</v>
      </c>
      <c r="AF933" s="3">
        <f t="shared" si="699"/>
        <v>1E-4</v>
      </c>
      <c r="AG933" s="2">
        <f t="shared" si="681"/>
        <v>0</v>
      </c>
      <c r="AH933" s="2">
        <f t="shared" si="682"/>
        <v>93.769680238713704</v>
      </c>
      <c r="AI933" s="23">
        <f t="shared" si="705"/>
        <v>9332751043.2967682</v>
      </c>
      <c r="AJ933" s="23">
        <f t="shared" si="683"/>
        <v>6219.922423797766</v>
      </c>
      <c r="AK933" s="23">
        <f t="shared" si="684"/>
        <v>62223.155158551475</v>
      </c>
      <c r="AL933" s="23">
        <f t="shared" si="709"/>
        <v>0</v>
      </c>
      <c r="AM933" s="23">
        <f t="shared" si="710"/>
        <v>0</v>
      </c>
      <c r="AN933" s="16">
        <f t="shared" si="700"/>
        <v>0</v>
      </c>
      <c r="AO933" s="23">
        <f t="shared" si="701"/>
        <v>0</v>
      </c>
      <c r="AP933" s="22">
        <f t="shared" si="702"/>
        <v>0</v>
      </c>
      <c r="AQ933" s="30">
        <f t="shared" si="685"/>
        <v>1078887015.7704151</v>
      </c>
      <c r="AR933" s="28">
        <f t="shared" si="686"/>
        <v>401834644.78388363</v>
      </c>
      <c r="AS933" s="25">
        <f t="shared" si="687"/>
        <v>200337590.02425668</v>
      </c>
      <c r="AT933" s="32">
        <f t="shared" si="688"/>
        <v>0</v>
      </c>
      <c r="AU933" s="23">
        <f t="shared" si="689"/>
        <v>0</v>
      </c>
      <c r="AV933" s="22">
        <f t="shared" si="690"/>
        <v>98614165.290879548</v>
      </c>
      <c r="AW933" s="31">
        <f t="shared" si="703"/>
        <v>899718200.45320868</v>
      </c>
    </row>
    <row r="934" spans="1:53" x14ac:dyDescent="0.25">
      <c r="A934">
        <f t="shared" si="711"/>
        <v>424</v>
      </c>
      <c r="B934" t="s">
        <v>9</v>
      </c>
      <c r="C934" s="27">
        <f t="shared" si="668"/>
        <v>0</v>
      </c>
      <c r="D934" s="27">
        <f t="shared" si="691"/>
        <v>0</v>
      </c>
      <c r="E934" s="27" t="b">
        <f t="shared" si="667"/>
        <v>1</v>
      </c>
      <c r="F934" s="29">
        <f t="shared" si="669"/>
        <v>0</v>
      </c>
      <c r="G934" s="27">
        <f t="shared" si="692"/>
        <v>0</v>
      </c>
      <c r="H934" s="22">
        <f t="shared" si="670"/>
        <v>16429919288.391417</v>
      </c>
      <c r="I934" s="23">
        <f t="shared" si="671"/>
        <v>132580106.5049091</v>
      </c>
      <c r="J934" s="23">
        <f t="shared" si="672"/>
        <v>1086</v>
      </c>
      <c r="K934" s="19">
        <f t="shared" si="693"/>
        <v>225.0831931027827</v>
      </c>
      <c r="L934" s="16">
        <f t="shared" si="673"/>
        <v>113.32893072809455</v>
      </c>
      <c r="M934" s="23">
        <f>M933-IF($B934="B",(Percent_Rent_In_Elsies*2.49%/12 * H933)/K933,0)+IF($B934="D",N934,0)+IF(B934="D",AK933)+IF(B934="C",F933*90%)-(Y934-Y933)-IF($B934="A",Q933/K933) + IF($B934="A",Q933/K933)</f>
        <v>-31402134.336485542</v>
      </c>
      <c r="N934" s="23">
        <f t="shared" si="674"/>
        <v>0</v>
      </c>
      <c r="O934" s="22">
        <f t="shared" si="675"/>
        <v>10587389.332167562</v>
      </c>
      <c r="P934" s="22">
        <f t="shared" si="706"/>
        <v>0</v>
      </c>
      <c r="Q934" s="22">
        <f t="shared" si="707"/>
        <v>0</v>
      </c>
      <c r="R934" s="22">
        <f t="shared" si="676"/>
        <v>183774653.76314864</v>
      </c>
      <c r="S934" s="16">
        <f t="shared" si="666"/>
        <v>0</v>
      </c>
      <c r="T934" s="15">
        <f t="shared" si="677"/>
        <v>4569757.2588726692</v>
      </c>
      <c r="U934" s="23">
        <f t="shared" si="694"/>
        <v>904885.83885104558</v>
      </c>
      <c r="V934" s="23">
        <f t="shared" si="695"/>
        <v>0</v>
      </c>
      <c r="W934" s="23">
        <f t="shared" si="708"/>
        <v>75377.605201999759</v>
      </c>
      <c r="X934" s="23">
        <f t="shared" si="696"/>
        <v>28695823.470204759</v>
      </c>
      <c r="Y934" s="23">
        <f t="shared" si="678"/>
        <v>13825559.361691331</v>
      </c>
      <c r="Z934" s="3">
        <f t="shared" si="679"/>
        <v>0</v>
      </c>
      <c r="AA934" s="23">
        <f t="shared" si="680"/>
        <v>57986764.334765017</v>
      </c>
      <c r="AB934" s="26">
        <f t="shared" si="697"/>
        <v>70086276.274228603</v>
      </c>
      <c r="AC934" s="23">
        <f t="shared" si="698"/>
        <v>74889487.274228647</v>
      </c>
      <c r="AD934" s="23">
        <f t="shared" si="704"/>
        <v>4803211</v>
      </c>
      <c r="AE934" s="24">
        <f t="shared" si="665"/>
        <v>70086276.274228647</v>
      </c>
      <c r="AF934" s="3">
        <f t="shared" si="699"/>
        <v>0</v>
      </c>
      <c r="AG934" s="2">
        <f t="shared" si="681"/>
        <v>0</v>
      </c>
      <c r="AH934" s="2">
        <f t="shared" si="682"/>
        <v>93.769680238713704</v>
      </c>
      <c r="AI934" s="23">
        <f t="shared" si="705"/>
        <v>9322747195.8339005</v>
      </c>
      <c r="AJ934" s="23">
        <f t="shared" si="683"/>
        <v>6219.922423797766</v>
      </c>
      <c r="AK934" s="23">
        <f t="shared" si="684"/>
        <v>0</v>
      </c>
      <c r="AL934" s="23">
        <f t="shared" si="709"/>
        <v>0</v>
      </c>
      <c r="AM934" s="23">
        <f t="shared" si="710"/>
        <v>0</v>
      </c>
      <c r="AN934" s="16">
        <f t="shared" si="700"/>
        <v>0</v>
      </c>
      <c r="AO934" s="23">
        <f t="shared" si="701"/>
        <v>0</v>
      </c>
      <c r="AP934" s="22">
        <f t="shared" si="702"/>
        <v>0</v>
      </c>
      <c r="AQ934" s="30">
        <f t="shared" si="685"/>
        <v>1078887015.7704151</v>
      </c>
      <c r="AR934" s="28">
        <f t="shared" si="686"/>
        <v>401834644.78388363</v>
      </c>
      <c r="AS934" s="25">
        <f t="shared" si="687"/>
        <v>200337590.02425668</v>
      </c>
      <c r="AT934" s="32">
        <f t="shared" si="688"/>
        <v>0</v>
      </c>
      <c r="AU934" s="23">
        <f t="shared" si="689"/>
        <v>0</v>
      </c>
      <c r="AV934" s="22">
        <f t="shared" si="690"/>
        <v>98614165.290879548</v>
      </c>
      <c r="AW934" s="31">
        <f t="shared" si="703"/>
        <v>899718200.45320868</v>
      </c>
    </row>
    <row r="935" spans="1:53" x14ac:dyDescent="0.25">
      <c r="A935" s="21">
        <f t="shared" si="711"/>
        <v>424</v>
      </c>
      <c r="B935" s="21" t="s">
        <v>28</v>
      </c>
      <c r="C935" s="27">
        <f t="shared" si="668"/>
        <v>0</v>
      </c>
      <c r="D935" s="27">
        <f t="shared" si="691"/>
        <v>0</v>
      </c>
      <c r="E935" s="27" t="b">
        <f t="shared" si="667"/>
        <v>1</v>
      </c>
      <c r="F935" s="29">
        <f t="shared" si="669"/>
        <v>0</v>
      </c>
      <c r="G935" s="27">
        <f t="shared" si="692"/>
        <v>0</v>
      </c>
      <c r="H935" s="22">
        <f t="shared" si="670"/>
        <v>16429919288.391417</v>
      </c>
      <c r="I935" s="23">
        <f t="shared" si="671"/>
        <v>132580106.5049091</v>
      </c>
      <c r="J935" s="23">
        <f t="shared" si="672"/>
        <v>1086</v>
      </c>
      <c r="K935" s="19">
        <f t="shared" si="693"/>
        <v>225.0831931027827</v>
      </c>
      <c r="L935" s="16">
        <f t="shared" si="673"/>
        <v>113.32893072809455</v>
      </c>
      <c r="M935" s="23">
        <f>M934-IF($B935="B",(Percent_Rent_In_Elsies*2.49%/12 * H934)/K934,0)+IF($B935="D",N935,0)+IF(B935="D",AK934)+IF(B935="C",F934*90%)-(Y935-Y934)-IF($B935="A",Q934/K934) + IF($B935="A",Q934/K934)</f>
        <v>-31402134.336485542</v>
      </c>
      <c r="N935" s="23">
        <f t="shared" si="674"/>
        <v>0</v>
      </c>
      <c r="O935" s="22">
        <f t="shared" si="675"/>
        <v>0</v>
      </c>
      <c r="P935" s="22">
        <f t="shared" si="706"/>
        <v>10587389.332167562</v>
      </c>
      <c r="Q935" s="22">
        <f t="shared" si="707"/>
        <v>0</v>
      </c>
      <c r="R935" s="22">
        <f t="shared" si="676"/>
        <v>183774653.76314864</v>
      </c>
      <c r="S935" s="16">
        <f t="shared" si="666"/>
        <v>0</v>
      </c>
      <c r="T935" s="15">
        <f t="shared" si="677"/>
        <v>0</v>
      </c>
      <c r="U935" s="23">
        <f t="shared" si="694"/>
        <v>904885.83885104558</v>
      </c>
      <c r="V935" s="23">
        <f t="shared" si="695"/>
        <v>0</v>
      </c>
      <c r="W935" s="23">
        <f t="shared" si="708"/>
        <v>0</v>
      </c>
      <c r="X935" s="23">
        <f t="shared" si="696"/>
        <v>28695823.470204759</v>
      </c>
      <c r="Y935" s="23">
        <f t="shared" si="678"/>
        <v>13825559.361691331</v>
      </c>
      <c r="Z935" s="3">
        <f t="shared" si="679"/>
        <v>3768.8802600999884</v>
      </c>
      <c r="AA935" s="23">
        <f t="shared" si="680"/>
        <v>58043297.538666517</v>
      </c>
      <c r="AB935" s="26">
        <f t="shared" si="697"/>
        <v>70086276.274228632</v>
      </c>
      <c r="AC935" s="23">
        <f t="shared" si="698"/>
        <v>74889487.274228647</v>
      </c>
      <c r="AD935" s="23">
        <f t="shared" si="704"/>
        <v>4803211</v>
      </c>
      <c r="AE935" s="24">
        <f t="shared" si="665"/>
        <v>70086276.274228647</v>
      </c>
      <c r="AF935" s="3">
        <f t="shared" si="699"/>
        <v>0</v>
      </c>
      <c r="AG935" s="2">
        <f t="shared" si="681"/>
        <v>452265631.21199858</v>
      </c>
      <c r="AH935" s="2">
        <f t="shared" si="682"/>
        <v>93.769680238713704</v>
      </c>
      <c r="AI935" s="23">
        <f t="shared" si="705"/>
        <v>9331836248.7271004</v>
      </c>
      <c r="AJ935" s="23">
        <f t="shared" si="683"/>
        <v>6219.922423797766</v>
      </c>
      <c r="AK935" s="23">
        <f t="shared" si="684"/>
        <v>0</v>
      </c>
      <c r="AL935" s="23">
        <f t="shared" si="709"/>
        <v>0</v>
      </c>
      <c r="AM935" s="23">
        <f t="shared" si="710"/>
        <v>0</v>
      </c>
      <c r="AN935" s="16">
        <f t="shared" si="700"/>
        <v>0</v>
      </c>
      <c r="AO935" s="23">
        <f t="shared" si="701"/>
        <v>0</v>
      </c>
      <c r="AP935" s="22">
        <f t="shared" si="702"/>
        <v>0</v>
      </c>
      <c r="AQ935" s="30">
        <f t="shared" si="685"/>
        <v>1078887015.7704151</v>
      </c>
      <c r="AR935" s="28">
        <f t="shared" si="686"/>
        <v>401834644.78388363</v>
      </c>
      <c r="AS935" s="25">
        <f t="shared" si="687"/>
        <v>200337590.02425668</v>
      </c>
      <c r="AT935" s="32">
        <f t="shared" si="688"/>
        <v>7537.7605201999768</v>
      </c>
      <c r="AU935" s="23">
        <f t="shared" si="689"/>
        <v>7537.7605201999768</v>
      </c>
      <c r="AV935" s="22">
        <f t="shared" si="690"/>
        <v>103183922.54975222</v>
      </c>
      <c r="AW935" s="31">
        <f t="shared" si="703"/>
        <v>899718200.45320868</v>
      </c>
    </row>
    <row r="936" spans="1:53" x14ac:dyDescent="0.25">
      <c r="A936">
        <f t="shared" si="711"/>
        <v>425</v>
      </c>
      <c r="B936" t="s">
        <v>6</v>
      </c>
      <c r="C936" s="27">
        <f t="shared" si="668"/>
        <v>0</v>
      </c>
      <c r="D936" s="27">
        <f t="shared" si="691"/>
        <v>0</v>
      </c>
      <c r="E936" s="27" t="b">
        <f t="shared" si="667"/>
        <v>1</v>
      </c>
      <c r="F936" s="29">
        <f t="shared" si="669"/>
        <v>0</v>
      </c>
      <c r="G936" s="27">
        <f t="shared" si="692"/>
        <v>0</v>
      </c>
      <c r="H936" s="22">
        <f t="shared" si="670"/>
        <v>16457302487.205402</v>
      </c>
      <c r="I936" s="23">
        <f t="shared" si="671"/>
        <v>132580106.5049091</v>
      </c>
      <c r="J936" s="23">
        <f t="shared" si="672"/>
        <v>1086</v>
      </c>
      <c r="K936" s="19">
        <f t="shared" si="693"/>
        <v>225.0831931027827</v>
      </c>
      <c r="L936" s="16">
        <f t="shared" si="673"/>
        <v>113.51781227930805</v>
      </c>
      <c r="M936" s="23">
        <f>M935-IF($B936="B",(Percent_Rent_In_Elsies*2.49%/12 * H935)/K935,0)+IF($B936="D",N936,0)+IF(B936="D",AK935)+IF(B936="C",F935*90%)-(Y936-Y935)-IF($B936="A",Q935/K935) + IF($B936="A",Q935/K935)</f>
        <v>-31402134.336485542</v>
      </c>
      <c r="N936" s="23">
        <f t="shared" si="674"/>
        <v>0</v>
      </c>
      <c r="O936" s="22">
        <f t="shared" si="675"/>
        <v>0</v>
      </c>
      <c r="P936" s="22">
        <f t="shared" si="706"/>
        <v>0</v>
      </c>
      <c r="Q936" s="22">
        <f t="shared" si="707"/>
        <v>0</v>
      </c>
      <c r="R936" s="22">
        <f t="shared" si="676"/>
        <v>183774653.76314864</v>
      </c>
      <c r="S936" s="16">
        <f t="shared" si="666"/>
        <v>0</v>
      </c>
      <c r="T936" s="15">
        <f t="shared" si="677"/>
        <v>0</v>
      </c>
      <c r="U936" s="23">
        <f t="shared" si="694"/>
        <v>904885.83885104558</v>
      </c>
      <c r="V936" s="23">
        <f t="shared" si="695"/>
        <v>0</v>
      </c>
      <c r="W936" s="23">
        <f t="shared" si="708"/>
        <v>0</v>
      </c>
      <c r="X936" s="23">
        <f t="shared" si="696"/>
        <v>28714667.87150526</v>
      </c>
      <c r="Y936" s="23">
        <f t="shared" si="678"/>
        <v>13825559.361691331</v>
      </c>
      <c r="Z936" s="3">
        <f t="shared" si="679"/>
        <v>0</v>
      </c>
      <c r="AA936" s="23">
        <f t="shared" si="680"/>
        <v>58043297.538666517</v>
      </c>
      <c r="AB936" s="26">
        <f t="shared" si="697"/>
        <v>70086276.274228603</v>
      </c>
      <c r="AC936" s="23">
        <f t="shared" si="698"/>
        <v>74889487.274228647</v>
      </c>
      <c r="AD936" s="23">
        <f t="shared" si="704"/>
        <v>4803211</v>
      </c>
      <c r="AE936" s="24">
        <f t="shared" si="665"/>
        <v>70086276.274228647</v>
      </c>
      <c r="AF936" s="3">
        <f t="shared" si="699"/>
        <v>0</v>
      </c>
      <c r="AG936" s="2">
        <f t="shared" si="681"/>
        <v>0</v>
      </c>
      <c r="AH936" s="2">
        <f t="shared" si="682"/>
        <v>93.925963039111551</v>
      </c>
      <c r="AI936" s="23">
        <f t="shared" si="705"/>
        <v>9331836248.7271004</v>
      </c>
      <c r="AJ936" s="23">
        <f t="shared" si="683"/>
        <v>6219.922423797766</v>
      </c>
      <c r="AK936" s="23">
        <f t="shared" si="684"/>
        <v>0</v>
      </c>
      <c r="AL936" s="23">
        <f t="shared" si="709"/>
        <v>0</v>
      </c>
      <c r="AM936" s="23">
        <f t="shared" si="710"/>
        <v>0</v>
      </c>
      <c r="AN936" s="16">
        <f t="shared" si="700"/>
        <v>0</v>
      </c>
      <c r="AO936" s="23">
        <f t="shared" si="701"/>
        <v>0</v>
      </c>
      <c r="AP936" s="22">
        <f t="shared" si="702"/>
        <v>0</v>
      </c>
      <c r="AQ936" s="30">
        <f t="shared" si="685"/>
        <v>1078887015.7704151</v>
      </c>
      <c r="AR936" s="28">
        <f t="shared" si="686"/>
        <v>401834644.78388363</v>
      </c>
      <c r="AS936" s="25">
        <f t="shared" si="687"/>
        <v>200337590.02425668</v>
      </c>
      <c r="AT936" s="32">
        <f t="shared" si="688"/>
        <v>0</v>
      </c>
      <c r="AU936" s="23">
        <f t="shared" si="689"/>
        <v>0</v>
      </c>
      <c r="AV936" s="22">
        <f t="shared" si="690"/>
        <v>103183922.54975222</v>
      </c>
      <c r="AW936" s="31">
        <f t="shared" si="703"/>
        <v>889130811.12104118</v>
      </c>
    </row>
    <row r="937" spans="1:53" x14ac:dyDescent="0.25">
      <c r="A937">
        <f t="shared" si="711"/>
        <v>425</v>
      </c>
      <c r="B937" t="s">
        <v>7</v>
      </c>
      <c r="C937" s="27">
        <f t="shared" si="668"/>
        <v>0</v>
      </c>
      <c r="D937" s="27">
        <f t="shared" si="691"/>
        <v>0</v>
      </c>
      <c r="E937" s="27" t="b">
        <f t="shared" si="667"/>
        <v>1</v>
      </c>
      <c r="F937" s="29">
        <f t="shared" si="669"/>
        <v>0</v>
      </c>
      <c r="G937" s="27">
        <f t="shared" si="692"/>
        <v>0</v>
      </c>
      <c r="H937" s="22">
        <f t="shared" si="670"/>
        <v>16457302487.205402</v>
      </c>
      <c r="I937" s="23">
        <f t="shared" si="671"/>
        <v>132580106.5049091</v>
      </c>
      <c r="J937" s="23">
        <f t="shared" si="672"/>
        <v>1086</v>
      </c>
      <c r="K937" s="19">
        <f t="shared" si="693"/>
        <v>225.0831931027827</v>
      </c>
      <c r="L937" s="16">
        <f t="shared" si="673"/>
        <v>113.51781227930805</v>
      </c>
      <c r="M937" s="23">
        <f>M936-IF($B937="B",(Percent_Rent_In_Elsies*2.49%/12 * H936)/K936,0)+IF($B937="D",N937,0)+IF(B937="D",AK936)+IF(B937="C",F936*90%)-(Y937-Y936)-IF($B937="A",Q936/K936) + IF($B937="A",Q936/K936)</f>
        <v>-31477992.738417305</v>
      </c>
      <c r="N937" s="23">
        <f t="shared" si="674"/>
        <v>0</v>
      </c>
      <c r="O937" s="22">
        <f t="shared" si="675"/>
        <v>0</v>
      </c>
      <c r="P937" s="22">
        <f t="shared" si="706"/>
        <v>0</v>
      </c>
      <c r="Q937" s="22">
        <f t="shared" si="707"/>
        <v>0</v>
      </c>
      <c r="R937" s="22">
        <f t="shared" si="676"/>
        <v>168460099.28288624</v>
      </c>
      <c r="S937" s="16">
        <f t="shared" si="666"/>
        <v>15314554.480262386</v>
      </c>
      <c r="T937" s="15">
        <f t="shared" si="677"/>
        <v>0</v>
      </c>
      <c r="U937" s="23">
        <f t="shared" si="694"/>
        <v>829478.68561345851</v>
      </c>
      <c r="V937" s="23">
        <f t="shared" si="695"/>
        <v>75407.153237587132</v>
      </c>
      <c r="W937" s="23">
        <f t="shared" si="708"/>
        <v>0</v>
      </c>
      <c r="X937" s="23">
        <f t="shared" si="696"/>
        <v>28714667.87150526</v>
      </c>
      <c r="Y937" s="23">
        <f t="shared" si="678"/>
        <v>13825559.361691331</v>
      </c>
      <c r="Z937" s="3">
        <f t="shared" si="679"/>
        <v>0</v>
      </c>
      <c r="AA937" s="23">
        <f t="shared" si="680"/>
        <v>58043297.538666517</v>
      </c>
      <c r="AB937" s="26">
        <f t="shared" si="697"/>
        <v>70086276.274228603</v>
      </c>
      <c r="AC937" s="23">
        <f t="shared" si="698"/>
        <v>74889487.274228647</v>
      </c>
      <c r="AD937" s="23">
        <f t="shared" si="704"/>
        <v>4803211</v>
      </c>
      <c r="AE937" s="24">
        <f t="shared" si="665"/>
        <v>70086276.274228647</v>
      </c>
      <c r="AF937" s="3">
        <f t="shared" si="699"/>
        <v>0</v>
      </c>
      <c r="AG937" s="2">
        <f t="shared" si="681"/>
        <v>0</v>
      </c>
      <c r="AH937" s="2">
        <f t="shared" si="682"/>
        <v>93.925963039111551</v>
      </c>
      <c r="AI937" s="23">
        <f t="shared" si="705"/>
        <v>9331836248.7271004</v>
      </c>
      <c r="AJ937" s="23">
        <f t="shared" si="683"/>
        <v>6219.922423797766</v>
      </c>
      <c r="AK937" s="23">
        <f t="shared" si="684"/>
        <v>0</v>
      </c>
      <c r="AL937" s="23">
        <f t="shared" si="709"/>
        <v>-914794.56966781616</v>
      </c>
      <c r="AM937" s="23">
        <f t="shared" si="710"/>
        <v>-853492688.55679166</v>
      </c>
      <c r="AN937" s="16">
        <f t="shared" si="700"/>
        <v>0</v>
      </c>
      <c r="AO937" s="23">
        <f t="shared" si="701"/>
        <v>75858.401931763408</v>
      </c>
      <c r="AP937" s="22">
        <f t="shared" si="702"/>
        <v>17074451.330475606</v>
      </c>
      <c r="AQ937" s="30">
        <f t="shared" si="685"/>
        <v>1112890785.5950572</v>
      </c>
      <c r="AR937" s="28">
        <f t="shared" si="686"/>
        <v>418763963.27805018</v>
      </c>
      <c r="AS937" s="25">
        <f t="shared" si="687"/>
        <v>200337590.02425668</v>
      </c>
      <c r="AT937" s="32">
        <f t="shared" si="688"/>
        <v>0</v>
      </c>
      <c r="AU937" s="23">
        <f t="shared" si="689"/>
        <v>0</v>
      </c>
      <c r="AV937" s="22">
        <f t="shared" si="690"/>
        <v>103183922.54975222</v>
      </c>
      <c r="AW937" s="31">
        <f t="shared" si="703"/>
        <v>923134580.94568336</v>
      </c>
    </row>
    <row r="938" spans="1:53" x14ac:dyDescent="0.25">
      <c r="A938">
        <f t="shared" si="711"/>
        <v>425</v>
      </c>
      <c r="B938" t="s">
        <v>8</v>
      </c>
      <c r="C938" s="27">
        <f t="shared" si="668"/>
        <v>0</v>
      </c>
      <c r="D938" s="27">
        <f t="shared" si="691"/>
        <v>0</v>
      </c>
      <c r="E938" s="27" t="b">
        <f t="shared" si="667"/>
        <v>1</v>
      </c>
      <c r="F938" s="29">
        <f t="shared" si="669"/>
        <v>0</v>
      </c>
      <c r="G938" s="27">
        <f t="shared" si="692"/>
        <v>0</v>
      </c>
      <c r="H938" s="22">
        <f t="shared" si="670"/>
        <v>16457302487.205402</v>
      </c>
      <c r="I938" s="23">
        <f t="shared" si="671"/>
        <v>132580106.5049091</v>
      </c>
      <c r="J938" s="23">
        <f t="shared" si="672"/>
        <v>1086</v>
      </c>
      <c r="K938" s="19">
        <f t="shared" si="693"/>
        <v>225.0831931027827</v>
      </c>
      <c r="L938" s="16">
        <f t="shared" si="673"/>
        <v>113.51781227930805</v>
      </c>
      <c r="M938" s="23">
        <f>M937-IF($B938="B",(Percent_Rent_In_Elsies*2.49%/12 * H937)/K937,0)+IF($B938="D",N938,0)+IF(B938="D",AK937)+IF(B938="C",F937*90%)-(Y938-Y937)-IF($B938="A",Q937/K937) + IF($B938="A",Q937/K937)</f>
        <v>-31477992.738417305</v>
      </c>
      <c r="N938" s="23">
        <f t="shared" si="674"/>
        <v>0</v>
      </c>
      <c r="O938" s="22">
        <f t="shared" si="675"/>
        <v>0</v>
      </c>
      <c r="P938" s="22">
        <f t="shared" si="706"/>
        <v>0</v>
      </c>
      <c r="Q938" s="22">
        <f t="shared" si="707"/>
        <v>0</v>
      </c>
      <c r="R938" s="22">
        <f t="shared" si="676"/>
        <v>185534550.61336184</v>
      </c>
      <c r="S938" s="16">
        <f t="shared" si="666"/>
        <v>15314554.480262386</v>
      </c>
      <c r="T938" s="15">
        <f t="shared" si="677"/>
        <v>0</v>
      </c>
      <c r="U938" s="23">
        <f t="shared" si="694"/>
        <v>905337.0875452219</v>
      </c>
      <c r="V938" s="23">
        <f t="shared" si="695"/>
        <v>75407.153237587132</v>
      </c>
      <c r="W938" s="23">
        <f t="shared" si="708"/>
        <v>0</v>
      </c>
      <c r="X938" s="23">
        <f t="shared" si="696"/>
        <v>28714667.87150526</v>
      </c>
      <c r="Y938" s="23">
        <f t="shared" si="678"/>
        <v>13825559.361691331</v>
      </c>
      <c r="Z938" s="3">
        <f t="shared" si="679"/>
        <v>0</v>
      </c>
      <c r="AA938" s="23">
        <f t="shared" si="680"/>
        <v>58043297.538666517</v>
      </c>
      <c r="AB938" s="26">
        <f t="shared" si="697"/>
        <v>70086276.274228603</v>
      </c>
      <c r="AC938" s="23">
        <f t="shared" si="698"/>
        <v>74889487.274228647</v>
      </c>
      <c r="AD938" s="23">
        <f t="shared" si="704"/>
        <v>4803211</v>
      </c>
      <c r="AE938" s="24">
        <f t="shared" si="665"/>
        <v>70086276.274228647</v>
      </c>
      <c r="AF938" s="3">
        <f t="shared" si="699"/>
        <v>1E-4</v>
      </c>
      <c r="AG938" s="2">
        <f t="shared" si="681"/>
        <v>0</v>
      </c>
      <c r="AH938" s="2">
        <f t="shared" si="682"/>
        <v>93.925963039111551</v>
      </c>
      <c r="AI938" s="23">
        <f t="shared" si="705"/>
        <v>9331836248.7271004</v>
      </c>
      <c r="AJ938" s="23">
        <f t="shared" si="683"/>
        <v>6219.922423797766</v>
      </c>
      <c r="AK938" s="23">
        <f t="shared" si="684"/>
        <v>62213.550086575648</v>
      </c>
      <c r="AL938" s="23">
        <f t="shared" si="709"/>
        <v>0</v>
      </c>
      <c r="AM938" s="23">
        <f t="shared" si="710"/>
        <v>0</v>
      </c>
      <c r="AN938" s="16">
        <f t="shared" si="700"/>
        <v>0</v>
      </c>
      <c r="AO938" s="23">
        <f t="shared" si="701"/>
        <v>0</v>
      </c>
      <c r="AP938" s="22">
        <f t="shared" si="702"/>
        <v>0</v>
      </c>
      <c r="AQ938" s="30">
        <f t="shared" si="685"/>
        <v>1112890785.5950572</v>
      </c>
      <c r="AR938" s="28">
        <f t="shared" si="686"/>
        <v>418763963.27805018</v>
      </c>
      <c r="AS938" s="25">
        <f t="shared" si="687"/>
        <v>200337590.02425668</v>
      </c>
      <c r="AT938" s="32">
        <f t="shared" si="688"/>
        <v>0</v>
      </c>
      <c r="AU938" s="23">
        <f t="shared" si="689"/>
        <v>0</v>
      </c>
      <c r="AV938" s="22">
        <f t="shared" si="690"/>
        <v>103183922.54975222</v>
      </c>
      <c r="AW938" s="31">
        <f t="shared" si="703"/>
        <v>923134580.94568336</v>
      </c>
    </row>
    <row r="939" spans="1:53" x14ac:dyDescent="0.25">
      <c r="A939" s="21">
        <f t="shared" si="711"/>
        <v>425</v>
      </c>
      <c r="B939" s="21" t="s">
        <v>9</v>
      </c>
      <c r="C939" s="27">
        <f t="shared" si="668"/>
        <v>0</v>
      </c>
      <c r="D939" s="27">
        <f t="shared" si="691"/>
        <v>0</v>
      </c>
      <c r="E939" s="27" t="b">
        <f t="shared" si="667"/>
        <v>1</v>
      </c>
      <c r="F939" s="29">
        <f t="shared" si="669"/>
        <v>0</v>
      </c>
      <c r="G939" s="27">
        <f t="shared" si="692"/>
        <v>0</v>
      </c>
      <c r="H939" s="22">
        <f t="shared" si="670"/>
        <v>16457302487.205402</v>
      </c>
      <c r="I939" s="23">
        <f t="shared" si="671"/>
        <v>132580106.5049091</v>
      </c>
      <c r="J939" s="23">
        <f t="shared" si="672"/>
        <v>1086</v>
      </c>
      <c r="K939" s="19">
        <f t="shared" si="693"/>
        <v>225.0831931027827</v>
      </c>
      <c r="L939" s="16">
        <f t="shared" si="673"/>
        <v>113.51781227930805</v>
      </c>
      <c r="M939" s="23">
        <f>M938-IF($B939="B",(Percent_Rent_In_Elsies*2.49%/12 * H938)/K938,0)+IF($B939="D",N939,0)+IF(B939="D",AK938)+IF(B939="C",F938*90%)-(Y939-Y938)-IF($B939="A",Q938/K938) + IF($B939="A",Q938/K938)</f>
        <v>-31415779.188330729</v>
      </c>
      <c r="N939" s="23">
        <f t="shared" si="674"/>
        <v>0</v>
      </c>
      <c r="O939" s="22">
        <f t="shared" si="675"/>
        <v>10697565.990212394</v>
      </c>
      <c r="P939" s="22">
        <f t="shared" si="706"/>
        <v>0</v>
      </c>
      <c r="Q939" s="22">
        <f t="shared" si="707"/>
        <v>0</v>
      </c>
      <c r="R939" s="22">
        <f t="shared" si="676"/>
        <v>185534550.61336184</v>
      </c>
      <c r="S939" s="16">
        <f t="shared" si="666"/>
        <v>0</v>
      </c>
      <c r="T939" s="15">
        <f t="shared" si="677"/>
        <v>4616988.4900499918</v>
      </c>
      <c r="U939" s="23">
        <f t="shared" si="694"/>
        <v>905337.0875452219</v>
      </c>
      <c r="V939" s="23">
        <f t="shared" si="695"/>
        <v>0</v>
      </c>
      <c r="W939" s="23">
        <f t="shared" si="708"/>
        <v>75407.153237587132</v>
      </c>
      <c r="X939" s="23">
        <f t="shared" si="696"/>
        <v>28714667.87150526</v>
      </c>
      <c r="Y939" s="23">
        <f t="shared" si="678"/>
        <v>13825559.361691331</v>
      </c>
      <c r="Z939" s="3">
        <f t="shared" si="679"/>
        <v>0</v>
      </c>
      <c r="AA939" s="23">
        <f t="shared" si="680"/>
        <v>57981083.988579944</v>
      </c>
      <c r="AB939" s="26">
        <f t="shared" si="697"/>
        <v>70086276.274228618</v>
      </c>
      <c r="AC939" s="23">
        <f t="shared" si="698"/>
        <v>74889487.274228647</v>
      </c>
      <c r="AD939" s="23">
        <f t="shared" si="704"/>
        <v>4803211</v>
      </c>
      <c r="AE939" s="24">
        <f t="shared" si="665"/>
        <v>70086276.274228647</v>
      </c>
      <c r="AF939" s="3">
        <f t="shared" si="699"/>
        <v>0</v>
      </c>
      <c r="AG939" s="2">
        <f t="shared" si="681"/>
        <v>0</v>
      </c>
      <c r="AH939" s="2">
        <f t="shared" si="682"/>
        <v>93.925963039111551</v>
      </c>
      <c r="AI939" s="23">
        <f t="shared" si="705"/>
        <v>9321833945.5072823</v>
      </c>
      <c r="AJ939" s="23">
        <f t="shared" si="683"/>
        <v>6219.922423797766</v>
      </c>
      <c r="AK939" s="23">
        <f t="shared" si="684"/>
        <v>0</v>
      </c>
      <c r="AL939" s="23">
        <f t="shared" si="709"/>
        <v>0</v>
      </c>
      <c r="AM939" s="23">
        <f t="shared" si="710"/>
        <v>0</v>
      </c>
      <c r="AN939" s="16">
        <f t="shared" si="700"/>
        <v>0</v>
      </c>
      <c r="AO939" s="23">
        <f t="shared" si="701"/>
        <v>0</v>
      </c>
      <c r="AP939" s="22">
        <f t="shared" si="702"/>
        <v>0</v>
      </c>
      <c r="AQ939" s="30">
        <f t="shared" si="685"/>
        <v>1112890785.5950572</v>
      </c>
      <c r="AR939" s="28">
        <f t="shared" si="686"/>
        <v>418763963.27805018</v>
      </c>
      <c r="AS939" s="25">
        <f t="shared" si="687"/>
        <v>200337590.02425668</v>
      </c>
      <c r="AT939" s="32">
        <f t="shared" si="688"/>
        <v>0</v>
      </c>
      <c r="AU939" s="23">
        <f t="shared" si="689"/>
        <v>0</v>
      </c>
      <c r="AV939" s="22">
        <f t="shared" si="690"/>
        <v>103183922.54975222</v>
      </c>
      <c r="AW939" s="31">
        <f t="shared" si="703"/>
        <v>923134580.94568336</v>
      </c>
      <c r="AX939" s="21"/>
      <c r="AY939" s="21"/>
      <c r="AZ939" s="21"/>
      <c r="BA939" s="21"/>
    </row>
    <row r="940" spans="1:53" x14ac:dyDescent="0.25">
      <c r="A940" s="21">
        <f t="shared" si="711"/>
        <v>425</v>
      </c>
      <c r="B940" s="21" t="s">
        <v>28</v>
      </c>
      <c r="C940" s="27">
        <f t="shared" si="668"/>
        <v>0</v>
      </c>
      <c r="D940" s="27">
        <f t="shared" si="691"/>
        <v>0</v>
      </c>
      <c r="E940" s="27" t="b">
        <f t="shared" si="667"/>
        <v>1</v>
      </c>
      <c r="F940" s="29">
        <f t="shared" si="669"/>
        <v>0</v>
      </c>
      <c r="G940" s="27">
        <f t="shared" si="692"/>
        <v>0</v>
      </c>
      <c r="H940" s="22">
        <f t="shared" si="670"/>
        <v>16457302487.205402</v>
      </c>
      <c r="I940" s="23">
        <f t="shared" si="671"/>
        <v>132580106.5049091</v>
      </c>
      <c r="J940" s="23">
        <f t="shared" si="672"/>
        <v>1086</v>
      </c>
      <c r="K940" s="19">
        <f t="shared" si="693"/>
        <v>225.0831931027827</v>
      </c>
      <c r="L940" s="16">
        <f t="shared" si="673"/>
        <v>113.51781227930805</v>
      </c>
      <c r="M940" s="23">
        <f>M939-IF($B940="B",(Percent_Rent_In_Elsies*2.49%/12 * H939)/K939,0)+IF($B940="D",N940,0)+IF(B940="D",AK939)+IF(B940="C",F939*90%)-(Y940-Y939)-IF($B940="A",Q939/K939) + IF($B940="A",Q939/K939)</f>
        <v>-31415779.188330729</v>
      </c>
      <c r="N940" s="23">
        <f t="shared" si="674"/>
        <v>0</v>
      </c>
      <c r="O940" s="22">
        <f t="shared" si="675"/>
        <v>0</v>
      </c>
      <c r="P940" s="22">
        <f t="shared" si="706"/>
        <v>10697565.990212394</v>
      </c>
      <c r="Q940" s="22">
        <f t="shared" si="707"/>
        <v>0</v>
      </c>
      <c r="R940" s="22">
        <f t="shared" si="676"/>
        <v>185534550.61336184</v>
      </c>
      <c r="S940" s="16">
        <f t="shared" si="666"/>
        <v>0</v>
      </c>
      <c r="T940" s="15">
        <f t="shared" si="677"/>
        <v>0</v>
      </c>
      <c r="U940" s="23">
        <f t="shared" si="694"/>
        <v>905337.0875452219</v>
      </c>
      <c r="V940" s="23">
        <f t="shared" si="695"/>
        <v>0</v>
      </c>
      <c r="W940" s="23">
        <f t="shared" si="708"/>
        <v>0</v>
      </c>
      <c r="X940" s="23">
        <f t="shared" si="696"/>
        <v>28714667.87150526</v>
      </c>
      <c r="Y940" s="23">
        <f t="shared" si="678"/>
        <v>13825559.361691331</v>
      </c>
      <c r="Z940" s="3">
        <f t="shared" si="679"/>
        <v>3770.3576618793572</v>
      </c>
      <c r="AA940" s="23">
        <f t="shared" si="680"/>
        <v>58037639.353508137</v>
      </c>
      <c r="AB940" s="26">
        <f t="shared" si="697"/>
        <v>70086276.274228632</v>
      </c>
      <c r="AC940" s="23">
        <f t="shared" si="698"/>
        <v>74889487.274228647</v>
      </c>
      <c r="AD940" s="23">
        <f t="shared" si="704"/>
        <v>4803211</v>
      </c>
      <c r="AE940" s="24">
        <f t="shared" si="665"/>
        <v>70086276.274228647</v>
      </c>
      <c r="AF940" s="3">
        <f t="shared" si="699"/>
        <v>0</v>
      </c>
      <c r="AG940" s="2">
        <f t="shared" si="681"/>
        <v>452442919.4255228</v>
      </c>
      <c r="AH940" s="2">
        <f t="shared" si="682"/>
        <v>93.925963039111551</v>
      </c>
      <c r="AI940" s="23">
        <f t="shared" si="705"/>
        <v>9330926561.3109474</v>
      </c>
      <c r="AJ940" s="23">
        <f t="shared" si="683"/>
        <v>6219.922423797766</v>
      </c>
      <c r="AK940" s="23">
        <f t="shared" si="684"/>
        <v>0</v>
      </c>
      <c r="AL940" s="23">
        <f t="shared" si="709"/>
        <v>0</v>
      </c>
      <c r="AM940" s="23">
        <f t="shared" si="710"/>
        <v>0</v>
      </c>
      <c r="AN940" s="16">
        <f t="shared" si="700"/>
        <v>0</v>
      </c>
      <c r="AO940" s="23">
        <f t="shared" si="701"/>
        <v>0</v>
      </c>
      <c r="AP940" s="22">
        <f t="shared" si="702"/>
        <v>0</v>
      </c>
      <c r="AQ940" s="30">
        <f t="shared" si="685"/>
        <v>1112890785.5950572</v>
      </c>
      <c r="AR940" s="28">
        <f t="shared" si="686"/>
        <v>418763963.27805018</v>
      </c>
      <c r="AS940" s="25">
        <f t="shared" si="687"/>
        <v>200337590.02425668</v>
      </c>
      <c r="AT940" s="32">
        <f t="shared" si="688"/>
        <v>7540.7153237587145</v>
      </c>
      <c r="AU940" s="23">
        <f t="shared" si="689"/>
        <v>7540.7153237587145</v>
      </c>
      <c r="AV940" s="22">
        <f t="shared" si="690"/>
        <v>107800911.03980221</v>
      </c>
      <c r="AW940" s="31">
        <f t="shared" si="703"/>
        <v>923134580.94568324</v>
      </c>
      <c r="AX940" s="21"/>
      <c r="AY940" s="21"/>
      <c r="AZ940" s="21"/>
      <c r="BA940" s="21"/>
    </row>
    <row r="941" spans="1:53" x14ac:dyDescent="0.25">
      <c r="A941">
        <f t="shared" si="711"/>
        <v>426</v>
      </c>
      <c r="B941" t="s">
        <v>6</v>
      </c>
      <c r="C941" s="27">
        <f t="shared" si="668"/>
        <v>0</v>
      </c>
      <c r="D941" s="27">
        <f t="shared" si="691"/>
        <v>0</v>
      </c>
      <c r="E941" s="27" t="b">
        <f t="shared" si="667"/>
        <v>1</v>
      </c>
      <c r="F941" s="29">
        <f t="shared" si="669"/>
        <v>0</v>
      </c>
      <c r="G941" s="27">
        <f t="shared" si="692"/>
        <v>0</v>
      </c>
      <c r="H941" s="22">
        <f t="shared" si="670"/>
        <v>16484731324.684078</v>
      </c>
      <c r="I941" s="23">
        <f t="shared" si="671"/>
        <v>132580106.5049091</v>
      </c>
      <c r="J941" s="23">
        <f t="shared" si="672"/>
        <v>1086</v>
      </c>
      <c r="K941" s="19">
        <f t="shared" si="693"/>
        <v>225.0831931027827</v>
      </c>
      <c r="L941" s="16">
        <f t="shared" si="673"/>
        <v>113.70700863310689</v>
      </c>
      <c r="M941" s="23">
        <f>M940-IF($B941="B",(Percent_Rent_In_Elsies*2.49%/12 * H940)/K940,0)+IF($B941="D",N941,0)+IF(B941="D",AK940)+IF(B941="C",F940*90%)-(Y941-Y940)-IF($B941="A",Q940/K940) + IF($B941="A",Q940/K940)</f>
        <v>-31415779.188330729</v>
      </c>
      <c r="N941" s="23">
        <f t="shared" si="674"/>
        <v>0</v>
      </c>
      <c r="O941" s="22">
        <f t="shared" si="675"/>
        <v>0</v>
      </c>
      <c r="P941" s="22">
        <f t="shared" si="706"/>
        <v>0</v>
      </c>
      <c r="Q941" s="22">
        <f t="shared" si="707"/>
        <v>0</v>
      </c>
      <c r="R941" s="22">
        <f t="shared" si="676"/>
        <v>185534550.61336184</v>
      </c>
      <c r="S941" s="16">
        <f t="shared" si="666"/>
        <v>0</v>
      </c>
      <c r="T941" s="15">
        <f t="shared" si="677"/>
        <v>0</v>
      </c>
      <c r="U941" s="23">
        <f t="shared" si="694"/>
        <v>905337.0875452219</v>
      </c>
      <c r="V941" s="23">
        <f t="shared" si="695"/>
        <v>0</v>
      </c>
      <c r="W941" s="23">
        <f t="shared" si="708"/>
        <v>0</v>
      </c>
      <c r="X941" s="23">
        <f t="shared" si="696"/>
        <v>28733519.659814656</v>
      </c>
      <c r="Y941" s="23">
        <f t="shared" si="678"/>
        <v>13825559.361691331</v>
      </c>
      <c r="Z941" s="3">
        <f t="shared" si="679"/>
        <v>0</v>
      </c>
      <c r="AA941" s="23">
        <f t="shared" si="680"/>
        <v>58037639.353508137</v>
      </c>
      <c r="AB941" s="26">
        <f t="shared" si="697"/>
        <v>70086276.274228618</v>
      </c>
      <c r="AC941" s="23">
        <f t="shared" si="698"/>
        <v>74889487.274228647</v>
      </c>
      <c r="AD941" s="23">
        <f t="shared" si="704"/>
        <v>4803211</v>
      </c>
      <c r="AE941" s="24">
        <f t="shared" si="665"/>
        <v>70086276.274228647</v>
      </c>
      <c r="AF941" s="3">
        <f t="shared" si="699"/>
        <v>0</v>
      </c>
      <c r="AG941" s="2">
        <f t="shared" si="681"/>
        <v>0</v>
      </c>
      <c r="AH941" s="2">
        <f t="shared" si="682"/>
        <v>94.082506310843414</v>
      </c>
      <c r="AI941" s="23">
        <f t="shared" si="705"/>
        <v>9330926561.3109474</v>
      </c>
      <c r="AJ941" s="23">
        <f t="shared" si="683"/>
        <v>6219.922423797766</v>
      </c>
      <c r="AK941" s="23">
        <f t="shared" si="684"/>
        <v>0</v>
      </c>
      <c r="AL941" s="23">
        <f t="shared" si="709"/>
        <v>0</v>
      </c>
      <c r="AM941" s="23">
        <f t="shared" si="710"/>
        <v>0</v>
      </c>
      <c r="AN941" s="16">
        <f t="shared" si="700"/>
        <v>0</v>
      </c>
      <c r="AO941" s="23">
        <f t="shared" si="701"/>
        <v>0</v>
      </c>
      <c r="AP941" s="22">
        <f t="shared" si="702"/>
        <v>0</v>
      </c>
      <c r="AQ941" s="30">
        <f t="shared" si="685"/>
        <v>1112890785.5950572</v>
      </c>
      <c r="AR941" s="28">
        <f t="shared" si="686"/>
        <v>418763963.27805018</v>
      </c>
      <c r="AS941" s="25">
        <f t="shared" si="687"/>
        <v>200337590.02425668</v>
      </c>
      <c r="AT941" s="32">
        <f t="shared" si="688"/>
        <v>0</v>
      </c>
      <c r="AU941" s="23">
        <f t="shared" si="689"/>
        <v>0</v>
      </c>
      <c r="AV941" s="22">
        <f t="shared" si="690"/>
        <v>107800911.03980221</v>
      </c>
      <c r="AW941" s="31">
        <f t="shared" si="703"/>
        <v>912437014.95547092</v>
      </c>
    </row>
    <row r="942" spans="1:53" x14ac:dyDescent="0.25">
      <c r="A942">
        <f t="shared" si="711"/>
        <v>426</v>
      </c>
      <c r="B942" t="s">
        <v>7</v>
      </c>
      <c r="C942" s="27">
        <f t="shared" si="668"/>
        <v>0</v>
      </c>
      <c r="D942" s="27">
        <f t="shared" si="691"/>
        <v>0</v>
      </c>
      <c r="E942" s="27" t="b">
        <f t="shared" si="667"/>
        <v>1</v>
      </c>
      <c r="F942" s="29">
        <f t="shared" si="669"/>
        <v>0</v>
      </c>
      <c r="G942" s="27">
        <f t="shared" si="692"/>
        <v>0</v>
      </c>
      <c r="H942" s="22">
        <f t="shared" si="670"/>
        <v>16484731324.684078</v>
      </c>
      <c r="I942" s="23">
        <f t="shared" si="671"/>
        <v>132580106.5049091</v>
      </c>
      <c r="J942" s="23">
        <f t="shared" si="672"/>
        <v>1086</v>
      </c>
      <c r="K942" s="19">
        <f t="shared" si="693"/>
        <v>225.0831931027827</v>
      </c>
      <c r="L942" s="16">
        <f t="shared" si="673"/>
        <v>113.70700863310691</v>
      </c>
      <c r="M942" s="23">
        <f>M941-IF($B942="B",(Percent_Rent_In_Elsies*2.49%/12 * H941)/K941,0)+IF($B942="D",N942,0)+IF(B942="D",AK941)+IF(B942="C",F941*90%)-(Y942-Y941)-IF($B942="A",Q941/K941) + IF($B942="A",Q941/K941)</f>
        <v>-31491764.020932376</v>
      </c>
      <c r="N942" s="23">
        <f t="shared" si="674"/>
        <v>0</v>
      </c>
      <c r="O942" s="22">
        <f t="shared" si="675"/>
        <v>0</v>
      </c>
      <c r="P942" s="22">
        <f t="shared" si="706"/>
        <v>0</v>
      </c>
      <c r="Q942" s="22">
        <f t="shared" si="707"/>
        <v>0</v>
      </c>
      <c r="R942" s="22">
        <f t="shared" si="676"/>
        <v>170073338.06224835</v>
      </c>
      <c r="S942" s="16">
        <f t="shared" si="666"/>
        <v>15461212.551113486</v>
      </c>
      <c r="T942" s="15">
        <f t="shared" si="677"/>
        <v>0</v>
      </c>
      <c r="U942" s="23">
        <f t="shared" si="694"/>
        <v>829892.33024978673</v>
      </c>
      <c r="V942" s="23">
        <f t="shared" si="695"/>
        <v>75444.757295435164</v>
      </c>
      <c r="W942" s="23">
        <f t="shared" si="708"/>
        <v>0</v>
      </c>
      <c r="X942" s="23">
        <f t="shared" si="696"/>
        <v>28733519.659814656</v>
      </c>
      <c r="Y942" s="23">
        <f t="shared" si="678"/>
        <v>13825559.361691331</v>
      </c>
      <c r="Z942" s="3">
        <f t="shared" si="679"/>
        <v>0</v>
      </c>
      <c r="AA942" s="23">
        <f t="shared" si="680"/>
        <v>58037639.353508137</v>
      </c>
      <c r="AB942" s="26">
        <f t="shared" si="697"/>
        <v>70086276.274228618</v>
      </c>
      <c r="AC942" s="23">
        <f t="shared" si="698"/>
        <v>74889487.274228647</v>
      </c>
      <c r="AD942" s="23">
        <f t="shared" si="704"/>
        <v>4803211</v>
      </c>
      <c r="AE942" s="24">
        <f t="shared" si="665"/>
        <v>70086276.274228647</v>
      </c>
      <c r="AF942" s="3">
        <f t="shared" si="699"/>
        <v>0</v>
      </c>
      <c r="AG942" s="2">
        <f t="shared" si="681"/>
        <v>0</v>
      </c>
      <c r="AH942" s="2">
        <f t="shared" si="682"/>
        <v>94.082506310843414</v>
      </c>
      <c r="AI942" s="23">
        <f t="shared" si="705"/>
        <v>9330926561.3109474</v>
      </c>
      <c r="AJ942" s="23">
        <f t="shared" si="683"/>
        <v>6219.922423797766</v>
      </c>
      <c r="AK942" s="23">
        <f t="shared" si="684"/>
        <v>0</v>
      </c>
      <c r="AL942" s="23">
        <f t="shared" si="709"/>
        <v>-909687.4161529541</v>
      </c>
      <c r="AM942" s="23">
        <f t="shared" si="710"/>
        <v>-848727773.75646138</v>
      </c>
      <c r="AN942" s="16">
        <f t="shared" si="700"/>
        <v>0</v>
      </c>
      <c r="AO942" s="23">
        <f t="shared" si="701"/>
        <v>75984.832601649672</v>
      </c>
      <c r="AP942" s="22">
        <f t="shared" si="702"/>
        <v>17102908.749359731</v>
      </c>
      <c r="AQ942" s="30">
        <f t="shared" si="685"/>
        <v>1146951228.3694072</v>
      </c>
      <c r="AR942" s="28">
        <f t="shared" si="686"/>
        <v>435721497.30304039</v>
      </c>
      <c r="AS942" s="25">
        <f t="shared" si="687"/>
        <v>200337590.02425668</v>
      </c>
      <c r="AT942" s="32">
        <f t="shared" si="688"/>
        <v>0</v>
      </c>
      <c r="AU942" s="23">
        <f t="shared" si="689"/>
        <v>0</v>
      </c>
      <c r="AV942" s="22">
        <f t="shared" si="690"/>
        <v>107800911.03980221</v>
      </c>
      <c r="AW942" s="31">
        <f t="shared" si="703"/>
        <v>946497457.72982085</v>
      </c>
    </row>
    <row r="943" spans="1:53" s="21" customFormat="1" x14ac:dyDescent="0.25">
      <c r="A943">
        <f t="shared" si="711"/>
        <v>426</v>
      </c>
      <c r="B943" t="s">
        <v>8</v>
      </c>
      <c r="C943" s="27">
        <f t="shared" si="668"/>
        <v>0</v>
      </c>
      <c r="D943" s="27">
        <f t="shared" si="691"/>
        <v>0</v>
      </c>
      <c r="E943" s="27" t="b">
        <f t="shared" si="667"/>
        <v>1</v>
      </c>
      <c r="F943" s="29">
        <f t="shared" si="669"/>
        <v>0</v>
      </c>
      <c r="G943" s="27">
        <f t="shared" si="692"/>
        <v>0</v>
      </c>
      <c r="H943" s="22">
        <f t="shared" si="670"/>
        <v>16484731324.684078</v>
      </c>
      <c r="I943" s="23">
        <f t="shared" si="671"/>
        <v>132580106.5049091</v>
      </c>
      <c r="J943" s="23">
        <f t="shared" si="672"/>
        <v>1086</v>
      </c>
      <c r="K943" s="19">
        <f t="shared" si="693"/>
        <v>225.0831931027827</v>
      </c>
      <c r="L943" s="16">
        <f t="shared" si="673"/>
        <v>113.70700863310691</v>
      </c>
      <c r="M943" s="23">
        <f>M942-IF($B943="B",(Percent_Rent_In_Elsies*2.49%/12 * H942)/K942,0)+IF($B943="D",N943,0)+IF(B943="D",AK942)+IF(B943="C",F942*90%)-(Y943-Y942)-IF($B943="A",Q942/K942) + IF($B943="A",Q942/K942)</f>
        <v>-31491764.020932376</v>
      </c>
      <c r="N943" s="23">
        <f t="shared" si="674"/>
        <v>0</v>
      </c>
      <c r="O943" s="22">
        <f t="shared" si="675"/>
        <v>0</v>
      </c>
      <c r="P943" s="22">
        <f t="shared" si="706"/>
        <v>0</v>
      </c>
      <c r="Q943" s="22">
        <f t="shared" si="707"/>
        <v>0</v>
      </c>
      <c r="R943" s="22">
        <f t="shared" si="676"/>
        <v>187176246.81160808</v>
      </c>
      <c r="S943" s="16">
        <f t="shared" si="666"/>
        <v>15461212.551113486</v>
      </c>
      <c r="T943" s="15">
        <f t="shared" si="677"/>
        <v>0</v>
      </c>
      <c r="U943" s="23">
        <f t="shared" si="694"/>
        <v>905877.16285143641</v>
      </c>
      <c r="V943" s="23">
        <f t="shared" si="695"/>
        <v>75444.757295435164</v>
      </c>
      <c r="W943" s="23">
        <f t="shared" si="708"/>
        <v>0</v>
      </c>
      <c r="X943" s="23">
        <f t="shared" si="696"/>
        <v>28733519.659814656</v>
      </c>
      <c r="Y943" s="23">
        <f t="shared" si="678"/>
        <v>13825559.361691331</v>
      </c>
      <c r="Z943" s="3">
        <f t="shared" si="679"/>
        <v>0</v>
      </c>
      <c r="AA943" s="23">
        <f t="shared" si="680"/>
        <v>58037639.353508137</v>
      </c>
      <c r="AB943" s="26">
        <f t="shared" si="697"/>
        <v>70086276.274228618</v>
      </c>
      <c r="AC943" s="23">
        <f t="shared" si="698"/>
        <v>74889487.274228647</v>
      </c>
      <c r="AD943" s="23">
        <f t="shared" si="704"/>
        <v>4803211</v>
      </c>
      <c r="AE943" s="24">
        <f t="shared" si="665"/>
        <v>70086276.274228647</v>
      </c>
      <c r="AF943" s="3">
        <f t="shared" si="699"/>
        <v>1E-4</v>
      </c>
      <c r="AG943" s="2">
        <f t="shared" si="681"/>
        <v>0</v>
      </c>
      <c r="AH943" s="2">
        <f t="shared" si="682"/>
        <v>94.082506310843414</v>
      </c>
      <c r="AI943" s="23">
        <f t="shared" si="705"/>
        <v>9330926561.3109474</v>
      </c>
      <c r="AJ943" s="23">
        <f t="shared" si="683"/>
        <v>6219.922423797766</v>
      </c>
      <c r="AK943" s="23">
        <f t="shared" si="684"/>
        <v>62202.803661750753</v>
      </c>
      <c r="AL943" s="23">
        <f t="shared" si="709"/>
        <v>0</v>
      </c>
      <c r="AM943" s="23">
        <f t="shared" si="710"/>
        <v>0</v>
      </c>
      <c r="AN943" s="16">
        <f t="shared" si="700"/>
        <v>0</v>
      </c>
      <c r="AO943" s="23">
        <f t="shared" si="701"/>
        <v>0</v>
      </c>
      <c r="AP943" s="22">
        <f t="shared" si="702"/>
        <v>0</v>
      </c>
      <c r="AQ943" s="30">
        <f t="shared" si="685"/>
        <v>1146951228.3694072</v>
      </c>
      <c r="AR943" s="28">
        <f t="shared" si="686"/>
        <v>435721497.30304039</v>
      </c>
      <c r="AS943" s="25">
        <f t="shared" si="687"/>
        <v>200337590.02425668</v>
      </c>
      <c r="AT943" s="32">
        <f t="shared" si="688"/>
        <v>0</v>
      </c>
      <c r="AU943" s="23">
        <f t="shared" si="689"/>
        <v>0</v>
      </c>
      <c r="AV943" s="22">
        <f t="shared" si="690"/>
        <v>107800911.03980221</v>
      </c>
      <c r="AW943" s="31">
        <f t="shared" si="703"/>
        <v>946497457.72982085</v>
      </c>
      <c r="AX943"/>
      <c r="AY943"/>
      <c r="AZ943"/>
      <c r="BA943"/>
    </row>
    <row r="944" spans="1:53" s="21" customFormat="1" x14ac:dyDescent="0.25">
      <c r="A944">
        <f t="shared" si="711"/>
        <v>426</v>
      </c>
      <c r="B944" t="s">
        <v>9</v>
      </c>
      <c r="C944" s="27">
        <f t="shared" si="668"/>
        <v>0</v>
      </c>
      <c r="D944" s="27">
        <f t="shared" si="691"/>
        <v>0</v>
      </c>
      <c r="E944" s="27" t="b">
        <f t="shared" si="667"/>
        <v>1</v>
      </c>
      <c r="F944" s="29">
        <f t="shared" si="669"/>
        <v>0</v>
      </c>
      <c r="G944" s="27">
        <f t="shared" si="692"/>
        <v>0</v>
      </c>
      <c r="H944" s="22">
        <f t="shared" si="670"/>
        <v>16484731324.684078</v>
      </c>
      <c r="I944" s="23">
        <f t="shared" si="671"/>
        <v>132580106.5049091</v>
      </c>
      <c r="J944" s="23">
        <f t="shared" si="672"/>
        <v>1086</v>
      </c>
      <c r="K944" s="19">
        <f t="shared" si="693"/>
        <v>225.0831931027827</v>
      </c>
      <c r="L944" s="16">
        <f t="shared" si="673"/>
        <v>113.70700863310691</v>
      </c>
      <c r="M944" s="23">
        <f>M943-IF($B944="B",(Percent_Rent_In_Elsies*2.49%/12 * H943)/K943,0)+IF($B944="D",N944,0)+IF(B944="D",AK943)+IF(B944="C",F943*90%)-(Y944-Y943)-IF($B944="A",Q943/K943) + IF($B944="A",Q943/K943)</f>
        <v>-31429561.217270624</v>
      </c>
      <c r="N944" s="23">
        <f t="shared" si="674"/>
        <v>0</v>
      </c>
      <c r="O944" s="22">
        <f t="shared" si="675"/>
        <v>10800215.35859081</v>
      </c>
      <c r="P944" s="22">
        <f t="shared" si="706"/>
        <v>0</v>
      </c>
      <c r="Q944" s="22">
        <f t="shared" si="707"/>
        <v>0</v>
      </c>
      <c r="R944" s="22">
        <f t="shared" si="676"/>
        <v>187176246.81160808</v>
      </c>
      <c r="S944" s="16">
        <f t="shared" si="666"/>
        <v>0</v>
      </c>
      <c r="T944" s="15">
        <f t="shared" si="677"/>
        <v>4660997.1925226767</v>
      </c>
      <c r="U944" s="23">
        <f t="shared" si="694"/>
        <v>905877.16285143641</v>
      </c>
      <c r="V944" s="23">
        <f t="shared" si="695"/>
        <v>0</v>
      </c>
      <c r="W944" s="23">
        <f t="shared" si="708"/>
        <v>75444.757295435164</v>
      </c>
      <c r="X944" s="23">
        <f t="shared" si="696"/>
        <v>28733519.659814656</v>
      </c>
      <c r="Y944" s="23">
        <f t="shared" si="678"/>
        <v>13825559.361691331</v>
      </c>
      <c r="Z944" s="3">
        <f t="shared" si="679"/>
        <v>0</v>
      </c>
      <c r="AA944" s="23">
        <f t="shared" si="680"/>
        <v>57975436.549846388</v>
      </c>
      <c r="AB944" s="26">
        <f t="shared" si="697"/>
        <v>70086276.274228618</v>
      </c>
      <c r="AC944" s="23">
        <f t="shared" si="698"/>
        <v>74889487.274228647</v>
      </c>
      <c r="AD944" s="23">
        <f t="shared" si="704"/>
        <v>4803211</v>
      </c>
      <c r="AE944" s="24">
        <f t="shared" si="665"/>
        <v>70086276.274228647</v>
      </c>
      <c r="AF944" s="3">
        <f t="shared" si="699"/>
        <v>0</v>
      </c>
      <c r="AG944" s="2">
        <f t="shared" si="681"/>
        <v>0</v>
      </c>
      <c r="AH944" s="2">
        <f t="shared" si="682"/>
        <v>94.082506310843414</v>
      </c>
      <c r="AI944" s="23">
        <f t="shared" si="705"/>
        <v>9320925985.8337097</v>
      </c>
      <c r="AJ944" s="23">
        <f t="shared" si="683"/>
        <v>6219.922423797766</v>
      </c>
      <c r="AK944" s="23">
        <f t="shared" si="684"/>
        <v>0</v>
      </c>
      <c r="AL944" s="23">
        <f t="shared" si="709"/>
        <v>0</v>
      </c>
      <c r="AM944" s="23">
        <f t="shared" si="710"/>
        <v>0</v>
      </c>
      <c r="AN944" s="16">
        <f t="shared" si="700"/>
        <v>0</v>
      </c>
      <c r="AO944" s="23">
        <f t="shared" si="701"/>
        <v>0</v>
      </c>
      <c r="AP944" s="22">
        <f t="shared" si="702"/>
        <v>0</v>
      </c>
      <c r="AQ944" s="30">
        <f t="shared" si="685"/>
        <v>1146951228.3694072</v>
      </c>
      <c r="AR944" s="28">
        <f t="shared" si="686"/>
        <v>435721497.30304039</v>
      </c>
      <c r="AS944" s="25">
        <f t="shared" si="687"/>
        <v>200337590.02425668</v>
      </c>
      <c r="AT944" s="32">
        <f t="shared" si="688"/>
        <v>0</v>
      </c>
      <c r="AU944" s="23">
        <f t="shared" si="689"/>
        <v>0</v>
      </c>
      <c r="AV944" s="22">
        <f t="shared" si="690"/>
        <v>107800911.03980221</v>
      </c>
      <c r="AW944" s="31">
        <f t="shared" si="703"/>
        <v>946497457.72982085</v>
      </c>
      <c r="AX944"/>
      <c r="AY944"/>
      <c r="AZ944"/>
      <c r="BA944"/>
    </row>
    <row r="945" spans="1:53" x14ac:dyDescent="0.25">
      <c r="A945" s="21">
        <f t="shared" si="711"/>
        <v>426</v>
      </c>
      <c r="B945" s="21" t="s">
        <v>28</v>
      </c>
      <c r="C945" s="27">
        <f t="shared" si="668"/>
        <v>0</v>
      </c>
      <c r="D945" s="27">
        <f t="shared" si="691"/>
        <v>0</v>
      </c>
      <c r="E945" s="27" t="b">
        <f t="shared" si="667"/>
        <v>1</v>
      </c>
      <c r="F945" s="29">
        <f t="shared" si="669"/>
        <v>0</v>
      </c>
      <c r="G945" s="27">
        <f t="shared" si="692"/>
        <v>0</v>
      </c>
      <c r="H945" s="22">
        <f t="shared" si="670"/>
        <v>16484731324.684078</v>
      </c>
      <c r="I945" s="23">
        <f t="shared" si="671"/>
        <v>132580106.5049091</v>
      </c>
      <c r="J945" s="23">
        <f t="shared" si="672"/>
        <v>1086</v>
      </c>
      <c r="K945" s="19">
        <f t="shared" si="693"/>
        <v>225.0831931027827</v>
      </c>
      <c r="L945" s="16">
        <f t="shared" si="673"/>
        <v>113.70700863310691</v>
      </c>
      <c r="M945" s="23">
        <f>M944-IF($B945="B",(Percent_Rent_In_Elsies*2.49%/12 * H944)/K944,0)+IF($B945="D",N945,0)+IF(B945="D",AK944)+IF(B945="C",F944*90%)-(Y945-Y944)-IF($B945="A",Q944/K944) + IF($B945="A",Q944/K944)</f>
        <v>-31429561.217270624</v>
      </c>
      <c r="N945" s="23">
        <f t="shared" si="674"/>
        <v>0</v>
      </c>
      <c r="O945" s="22">
        <f t="shared" si="675"/>
        <v>0</v>
      </c>
      <c r="P945" s="22">
        <f t="shared" si="706"/>
        <v>10800215.35859081</v>
      </c>
      <c r="Q945" s="22">
        <f t="shared" si="707"/>
        <v>0</v>
      </c>
      <c r="R945" s="22">
        <f t="shared" si="676"/>
        <v>187176246.81160808</v>
      </c>
      <c r="S945" s="16">
        <f t="shared" si="666"/>
        <v>0</v>
      </c>
      <c r="T945" s="15">
        <f t="shared" si="677"/>
        <v>0</v>
      </c>
      <c r="U945" s="23">
        <f t="shared" si="694"/>
        <v>905877.16285143641</v>
      </c>
      <c r="V945" s="23">
        <f t="shared" si="695"/>
        <v>0</v>
      </c>
      <c r="W945" s="23">
        <f t="shared" si="708"/>
        <v>0</v>
      </c>
      <c r="X945" s="23">
        <f t="shared" si="696"/>
        <v>28733519.659814656</v>
      </c>
      <c r="Y945" s="23">
        <f t="shared" si="678"/>
        <v>13825559.361691331</v>
      </c>
      <c r="Z945" s="3">
        <f t="shared" si="679"/>
        <v>3772.2378647717587</v>
      </c>
      <c r="AA945" s="23">
        <f t="shared" si="680"/>
        <v>58032020.117817968</v>
      </c>
      <c r="AB945" s="26">
        <f t="shared" si="697"/>
        <v>70086276.274228618</v>
      </c>
      <c r="AC945" s="23">
        <f t="shared" si="698"/>
        <v>74889487.274228647</v>
      </c>
      <c r="AD945" s="23">
        <f t="shared" si="704"/>
        <v>4803211</v>
      </c>
      <c r="AE945" s="24">
        <f t="shared" si="665"/>
        <v>70086276.274228647</v>
      </c>
      <c r="AF945" s="3">
        <f t="shared" si="699"/>
        <v>0</v>
      </c>
      <c r="AG945" s="2">
        <f t="shared" si="681"/>
        <v>452668543.77261102</v>
      </c>
      <c r="AH945" s="2">
        <f t="shared" si="682"/>
        <v>94.082506310843414</v>
      </c>
      <c r="AI945" s="23">
        <f t="shared" si="705"/>
        <v>9330023135.9452744</v>
      </c>
      <c r="AJ945" s="23">
        <f t="shared" si="683"/>
        <v>6219.922423797766</v>
      </c>
      <c r="AK945" s="23">
        <f t="shared" si="684"/>
        <v>0</v>
      </c>
      <c r="AL945" s="23">
        <f t="shared" si="709"/>
        <v>0</v>
      </c>
      <c r="AM945" s="23">
        <f t="shared" si="710"/>
        <v>0</v>
      </c>
      <c r="AN945" s="16">
        <f t="shared" si="700"/>
        <v>0</v>
      </c>
      <c r="AO945" s="23">
        <f t="shared" si="701"/>
        <v>0</v>
      </c>
      <c r="AP945" s="22">
        <f t="shared" si="702"/>
        <v>0</v>
      </c>
      <c r="AQ945" s="30">
        <f t="shared" si="685"/>
        <v>1146951228.3694072</v>
      </c>
      <c r="AR945" s="28">
        <f t="shared" si="686"/>
        <v>435721497.30304039</v>
      </c>
      <c r="AS945" s="25">
        <f t="shared" si="687"/>
        <v>200337590.02425668</v>
      </c>
      <c r="AT945" s="32">
        <f t="shared" si="688"/>
        <v>7544.4757295435174</v>
      </c>
      <c r="AU945" s="23">
        <f t="shared" si="689"/>
        <v>7544.4757295435174</v>
      </c>
      <c r="AV945" s="22">
        <f t="shared" si="690"/>
        <v>112461908.23232488</v>
      </c>
      <c r="AW945" s="31">
        <f t="shared" si="703"/>
        <v>946497457.72982085</v>
      </c>
    </row>
    <row r="946" spans="1:53" x14ac:dyDescent="0.25">
      <c r="A946">
        <f t="shared" si="711"/>
        <v>427</v>
      </c>
      <c r="B946" t="s">
        <v>6</v>
      </c>
      <c r="C946" s="27">
        <f t="shared" si="668"/>
        <v>0</v>
      </c>
      <c r="D946" s="27">
        <f t="shared" si="691"/>
        <v>0</v>
      </c>
      <c r="E946" s="27" t="b">
        <f t="shared" si="667"/>
        <v>1</v>
      </c>
      <c r="F946" s="29">
        <f t="shared" si="669"/>
        <v>0</v>
      </c>
      <c r="G946" s="27">
        <f t="shared" si="692"/>
        <v>0</v>
      </c>
      <c r="H946" s="22">
        <f t="shared" si="670"/>
        <v>16512205876.891886</v>
      </c>
      <c r="I946" s="23">
        <f t="shared" si="671"/>
        <v>132580106.5049091</v>
      </c>
      <c r="J946" s="23">
        <f t="shared" si="672"/>
        <v>1086</v>
      </c>
      <c r="K946" s="19">
        <f t="shared" si="693"/>
        <v>225.0831931027827</v>
      </c>
      <c r="L946" s="16">
        <f t="shared" si="673"/>
        <v>113.89652031416209</v>
      </c>
      <c r="M946" s="23">
        <f>M945-IF($B946="B",(Percent_Rent_In_Elsies*2.49%/12 * H945)/K945,0)+IF($B946="D",N946,0)+IF(B946="D",AK945)+IF(B946="C",F945*90%)-(Y946-Y945)-IF($B946="A",Q945/K945) + IF($B946="A",Q945/K945)</f>
        <v>-31429561.217270624</v>
      </c>
      <c r="N946" s="23">
        <f t="shared" si="674"/>
        <v>0</v>
      </c>
      <c r="O946" s="22">
        <f t="shared" si="675"/>
        <v>0</v>
      </c>
      <c r="P946" s="22">
        <f t="shared" si="706"/>
        <v>0</v>
      </c>
      <c r="Q946" s="22">
        <f t="shared" si="707"/>
        <v>0</v>
      </c>
      <c r="R946" s="22">
        <f t="shared" si="676"/>
        <v>187176246.81160808</v>
      </c>
      <c r="S946" s="16">
        <f t="shared" si="666"/>
        <v>0</v>
      </c>
      <c r="T946" s="15">
        <f t="shared" si="677"/>
        <v>0</v>
      </c>
      <c r="U946" s="23">
        <f t="shared" si="694"/>
        <v>905877.16285143641</v>
      </c>
      <c r="V946" s="23">
        <f t="shared" si="695"/>
        <v>0</v>
      </c>
      <c r="W946" s="23">
        <f t="shared" si="708"/>
        <v>0</v>
      </c>
      <c r="X946" s="23">
        <f t="shared" si="696"/>
        <v>28752380.849138513</v>
      </c>
      <c r="Y946" s="23">
        <f t="shared" si="678"/>
        <v>13825559.361691331</v>
      </c>
      <c r="Z946" s="3">
        <f t="shared" si="679"/>
        <v>0</v>
      </c>
      <c r="AA946" s="23">
        <f t="shared" si="680"/>
        <v>58032020.117817968</v>
      </c>
      <c r="AB946" s="26">
        <f t="shared" si="697"/>
        <v>70086276.274228618</v>
      </c>
      <c r="AC946" s="23">
        <f t="shared" si="698"/>
        <v>74889487.274228647</v>
      </c>
      <c r="AD946" s="23">
        <f t="shared" si="704"/>
        <v>4803211</v>
      </c>
      <c r="AE946" s="24">
        <f t="shared" si="665"/>
        <v>70086276.274228647</v>
      </c>
      <c r="AF946" s="3">
        <f t="shared" si="699"/>
        <v>0</v>
      </c>
      <c r="AG946" s="2">
        <f t="shared" si="681"/>
        <v>0</v>
      </c>
      <c r="AH946" s="2">
        <f t="shared" si="682"/>
        <v>94.239310488028153</v>
      </c>
      <c r="AI946" s="23">
        <f t="shared" si="705"/>
        <v>9330023135.9452744</v>
      </c>
      <c r="AJ946" s="23">
        <f t="shared" si="683"/>
        <v>6219.922423797766</v>
      </c>
      <c r="AK946" s="23">
        <f t="shared" si="684"/>
        <v>0</v>
      </c>
      <c r="AL946" s="23">
        <f t="shared" si="709"/>
        <v>0</v>
      </c>
      <c r="AM946" s="23">
        <f t="shared" si="710"/>
        <v>0</v>
      </c>
      <c r="AN946" s="16">
        <f t="shared" si="700"/>
        <v>0</v>
      </c>
      <c r="AO946" s="23">
        <f t="shared" si="701"/>
        <v>0</v>
      </c>
      <c r="AP946" s="22">
        <f t="shared" si="702"/>
        <v>0</v>
      </c>
      <c r="AQ946" s="30">
        <f t="shared" si="685"/>
        <v>1146951228.3694072</v>
      </c>
      <c r="AR946" s="28">
        <f t="shared" si="686"/>
        <v>435721497.30304039</v>
      </c>
      <c r="AS946" s="25">
        <f t="shared" si="687"/>
        <v>200337590.02425668</v>
      </c>
      <c r="AT946" s="32">
        <f t="shared" si="688"/>
        <v>0</v>
      </c>
      <c r="AU946" s="23">
        <f t="shared" si="689"/>
        <v>0</v>
      </c>
      <c r="AV946" s="22">
        <f t="shared" si="690"/>
        <v>112461908.23232488</v>
      </c>
      <c r="AW946" s="31">
        <f t="shared" si="703"/>
        <v>935697242.37123001</v>
      </c>
    </row>
    <row r="947" spans="1:53" x14ac:dyDescent="0.25">
      <c r="A947">
        <f t="shared" si="711"/>
        <v>427</v>
      </c>
      <c r="B947" t="s">
        <v>7</v>
      </c>
      <c r="C947" s="27">
        <f t="shared" si="668"/>
        <v>0</v>
      </c>
      <c r="D947" s="27">
        <f t="shared" si="691"/>
        <v>0</v>
      </c>
      <c r="E947" s="27" t="b">
        <f t="shared" si="667"/>
        <v>1</v>
      </c>
      <c r="F947" s="29">
        <f t="shared" si="669"/>
        <v>0</v>
      </c>
      <c r="G947" s="27">
        <f t="shared" si="692"/>
        <v>0</v>
      </c>
      <c r="H947" s="22">
        <f t="shared" si="670"/>
        <v>16512205876.891886</v>
      </c>
      <c r="I947" s="23">
        <f t="shared" si="671"/>
        <v>132580106.5049091</v>
      </c>
      <c r="J947" s="23">
        <f t="shared" si="672"/>
        <v>1086</v>
      </c>
      <c r="K947" s="19">
        <f t="shared" si="693"/>
        <v>225.0831931027827</v>
      </c>
      <c r="L947" s="16">
        <f t="shared" si="673"/>
        <v>113.89652031416209</v>
      </c>
      <c r="M947" s="23">
        <f>M946-IF($B947="B",(Percent_Rent_In_Elsies*2.49%/12 * H946)/K946,0)+IF($B947="D",N947,0)+IF(B947="D",AK946)+IF(B947="C",F946*90%)-(Y947-Y946)-IF($B947="A",Q946/K946) + IF($B947="A",Q946/K946)</f>
        <v>-31505672.691259943</v>
      </c>
      <c r="N947" s="23">
        <f t="shared" si="674"/>
        <v>0</v>
      </c>
      <c r="O947" s="22">
        <f t="shared" si="675"/>
        <v>0</v>
      </c>
      <c r="P947" s="22">
        <f t="shared" si="706"/>
        <v>0</v>
      </c>
      <c r="Q947" s="22">
        <f t="shared" si="707"/>
        <v>0</v>
      </c>
      <c r="R947" s="22">
        <f t="shared" si="676"/>
        <v>171578226.24397406</v>
      </c>
      <c r="S947" s="16">
        <f t="shared" si="666"/>
        <v>15598020.567634007</v>
      </c>
      <c r="T947" s="15">
        <f t="shared" si="677"/>
        <v>0</v>
      </c>
      <c r="U947" s="23">
        <f t="shared" si="694"/>
        <v>830387.39928048337</v>
      </c>
      <c r="V947" s="23">
        <f t="shared" si="695"/>
        <v>75489.76357095303</v>
      </c>
      <c r="W947" s="23">
        <f t="shared" si="708"/>
        <v>0</v>
      </c>
      <c r="X947" s="23">
        <f t="shared" si="696"/>
        <v>28752380.849138513</v>
      </c>
      <c r="Y947" s="23">
        <f t="shared" si="678"/>
        <v>13825559.361691331</v>
      </c>
      <c r="Z947" s="3">
        <f t="shared" si="679"/>
        <v>0</v>
      </c>
      <c r="AA947" s="23">
        <f t="shared" si="680"/>
        <v>58032020.117817968</v>
      </c>
      <c r="AB947" s="26">
        <f t="shared" si="697"/>
        <v>70086276.274228618</v>
      </c>
      <c r="AC947" s="23">
        <f t="shared" si="698"/>
        <v>74889487.274228647</v>
      </c>
      <c r="AD947" s="23">
        <f t="shared" si="704"/>
        <v>4803211</v>
      </c>
      <c r="AE947" s="24">
        <f t="shared" ref="AE947:AE1010" si="712">AC947-AD947</f>
        <v>70086276.274228647</v>
      </c>
      <c r="AF947" s="3">
        <f t="shared" si="699"/>
        <v>0</v>
      </c>
      <c r="AG947" s="2">
        <f t="shared" si="681"/>
        <v>0</v>
      </c>
      <c r="AH947" s="2">
        <f t="shared" si="682"/>
        <v>94.239310488028153</v>
      </c>
      <c r="AI947" s="23">
        <f t="shared" si="705"/>
        <v>9330023135.9452744</v>
      </c>
      <c r="AJ947" s="23">
        <f t="shared" si="683"/>
        <v>6219.922423797766</v>
      </c>
      <c r="AK947" s="23">
        <f t="shared" si="684"/>
        <v>0</v>
      </c>
      <c r="AL947" s="23">
        <f t="shared" si="709"/>
        <v>-903425.36567306519</v>
      </c>
      <c r="AM947" s="23">
        <f t="shared" si="710"/>
        <v>-842885353.5266391</v>
      </c>
      <c r="AN947" s="16">
        <f t="shared" si="700"/>
        <v>0</v>
      </c>
      <c r="AO947" s="23">
        <f t="shared" si="701"/>
        <v>76111.473989319085</v>
      </c>
      <c r="AP947" s="22">
        <f t="shared" si="702"/>
        <v>17131413.597275332</v>
      </c>
      <c r="AQ947" s="30">
        <f t="shared" si="685"/>
        <v>1181068438.5483809</v>
      </c>
      <c r="AR947" s="28">
        <f t="shared" si="686"/>
        <v>452707293.88473886</v>
      </c>
      <c r="AS947" s="25">
        <f t="shared" si="687"/>
        <v>200337590.02425668</v>
      </c>
      <c r="AT947" s="32">
        <f t="shared" si="688"/>
        <v>0</v>
      </c>
      <c r="AU947" s="23">
        <f t="shared" si="689"/>
        <v>0</v>
      </c>
      <c r="AV947" s="22">
        <f t="shared" si="690"/>
        <v>112461908.23232488</v>
      </c>
      <c r="AW947" s="31">
        <f t="shared" si="703"/>
        <v>969814452.5502038</v>
      </c>
    </row>
    <row r="948" spans="1:53" x14ac:dyDescent="0.25">
      <c r="A948">
        <f t="shared" si="711"/>
        <v>427</v>
      </c>
      <c r="B948" t="s">
        <v>8</v>
      </c>
      <c r="C948" s="27">
        <f t="shared" si="668"/>
        <v>0</v>
      </c>
      <c r="D948" s="27">
        <f t="shared" si="691"/>
        <v>0</v>
      </c>
      <c r="E948" s="27" t="b">
        <f t="shared" si="667"/>
        <v>1</v>
      </c>
      <c r="F948" s="29">
        <f t="shared" si="669"/>
        <v>0</v>
      </c>
      <c r="G948" s="27">
        <f t="shared" si="692"/>
        <v>0</v>
      </c>
      <c r="H948" s="22">
        <f t="shared" si="670"/>
        <v>16512205876.891886</v>
      </c>
      <c r="I948" s="23">
        <f t="shared" si="671"/>
        <v>132580106.5049091</v>
      </c>
      <c r="J948" s="23">
        <f t="shared" si="672"/>
        <v>1086</v>
      </c>
      <c r="K948" s="19">
        <f t="shared" si="693"/>
        <v>225.0831931027827</v>
      </c>
      <c r="L948" s="16">
        <f t="shared" si="673"/>
        <v>113.89652031416209</v>
      </c>
      <c r="M948" s="23">
        <f>M947-IF($B948="B",(Percent_Rent_In_Elsies*2.49%/12 * H947)/K947,0)+IF($B948="D",N948,0)+IF(B948="D",AK947)+IF(B948="C",F947*90%)-(Y948-Y947)-IF($B948="A",Q947/K947) + IF($B948="A",Q947/K947)</f>
        <v>-31505672.691259943</v>
      </c>
      <c r="N948" s="23">
        <f t="shared" si="674"/>
        <v>0</v>
      </c>
      <c r="O948" s="22">
        <f t="shared" si="675"/>
        <v>0</v>
      </c>
      <c r="P948" s="22">
        <f t="shared" si="706"/>
        <v>0</v>
      </c>
      <c r="Q948" s="22">
        <f t="shared" si="707"/>
        <v>0</v>
      </c>
      <c r="R948" s="22">
        <f t="shared" si="676"/>
        <v>188709639.84124941</v>
      </c>
      <c r="S948" s="16">
        <f t="shared" si="666"/>
        <v>15598020.567634007</v>
      </c>
      <c r="T948" s="15">
        <f t="shared" si="677"/>
        <v>0</v>
      </c>
      <c r="U948" s="23">
        <f t="shared" si="694"/>
        <v>906498.87326980243</v>
      </c>
      <c r="V948" s="23">
        <f t="shared" si="695"/>
        <v>75489.76357095303</v>
      </c>
      <c r="W948" s="23">
        <f t="shared" si="708"/>
        <v>0</v>
      </c>
      <c r="X948" s="23">
        <f t="shared" si="696"/>
        <v>28752380.849138513</v>
      </c>
      <c r="Y948" s="23">
        <f t="shared" si="678"/>
        <v>13825559.361691331</v>
      </c>
      <c r="Z948" s="3">
        <f t="shared" si="679"/>
        <v>0</v>
      </c>
      <c r="AA948" s="23">
        <f t="shared" si="680"/>
        <v>58032020.117817968</v>
      </c>
      <c r="AB948" s="26">
        <f t="shared" si="697"/>
        <v>70086276.274228632</v>
      </c>
      <c r="AC948" s="23">
        <f t="shared" si="698"/>
        <v>74889487.274228647</v>
      </c>
      <c r="AD948" s="23">
        <f t="shared" si="704"/>
        <v>4803211</v>
      </c>
      <c r="AE948" s="24">
        <f t="shared" si="712"/>
        <v>70086276.274228647</v>
      </c>
      <c r="AF948" s="3">
        <f t="shared" si="699"/>
        <v>1E-4</v>
      </c>
      <c r="AG948" s="2">
        <f t="shared" si="681"/>
        <v>0</v>
      </c>
      <c r="AH948" s="2">
        <f t="shared" si="682"/>
        <v>94.239310488028153</v>
      </c>
      <c r="AI948" s="23">
        <f t="shared" si="705"/>
        <v>9330023135.9452744</v>
      </c>
      <c r="AJ948" s="23">
        <f t="shared" si="683"/>
        <v>6219.922423797766</v>
      </c>
      <c r="AK948" s="23">
        <f t="shared" si="684"/>
        <v>62191.02090664846</v>
      </c>
      <c r="AL948" s="23">
        <f t="shared" si="709"/>
        <v>0</v>
      </c>
      <c r="AM948" s="23">
        <f t="shared" si="710"/>
        <v>0</v>
      </c>
      <c r="AN948" s="16">
        <f t="shared" si="700"/>
        <v>0</v>
      </c>
      <c r="AO948" s="23">
        <f t="shared" si="701"/>
        <v>0</v>
      </c>
      <c r="AP948" s="22">
        <f t="shared" si="702"/>
        <v>0</v>
      </c>
      <c r="AQ948" s="30">
        <f t="shared" si="685"/>
        <v>1181068438.5483809</v>
      </c>
      <c r="AR948" s="28">
        <f t="shared" si="686"/>
        <v>452707293.88473886</v>
      </c>
      <c r="AS948" s="25">
        <f t="shared" si="687"/>
        <v>200337590.02425668</v>
      </c>
      <c r="AT948" s="32">
        <f t="shared" si="688"/>
        <v>0</v>
      </c>
      <c r="AU948" s="23">
        <f t="shared" si="689"/>
        <v>0</v>
      </c>
      <c r="AV948" s="22">
        <f t="shared" si="690"/>
        <v>112461908.23232488</v>
      </c>
      <c r="AW948" s="31">
        <f t="shared" si="703"/>
        <v>969814452.5502038</v>
      </c>
    </row>
    <row r="949" spans="1:53" x14ac:dyDescent="0.25">
      <c r="A949" s="21">
        <f t="shared" si="711"/>
        <v>427</v>
      </c>
      <c r="B949" s="21" t="s">
        <v>9</v>
      </c>
      <c r="C949" s="27">
        <f t="shared" si="668"/>
        <v>0</v>
      </c>
      <c r="D949" s="27">
        <f t="shared" si="691"/>
        <v>0</v>
      </c>
      <c r="E949" s="27" t="b">
        <f t="shared" si="667"/>
        <v>1</v>
      </c>
      <c r="F949" s="29">
        <f t="shared" si="669"/>
        <v>0</v>
      </c>
      <c r="G949" s="27">
        <f t="shared" si="692"/>
        <v>0</v>
      </c>
      <c r="H949" s="22">
        <f t="shared" si="670"/>
        <v>16512205876.891886</v>
      </c>
      <c r="I949" s="23">
        <f t="shared" si="671"/>
        <v>132580106.5049091</v>
      </c>
      <c r="J949" s="23">
        <f t="shared" si="672"/>
        <v>1086</v>
      </c>
      <c r="K949" s="19">
        <f t="shared" si="693"/>
        <v>225.0831931027827</v>
      </c>
      <c r="L949" s="16">
        <f t="shared" si="673"/>
        <v>113.89652031416209</v>
      </c>
      <c r="M949" s="23">
        <f>M948-IF($B949="B",(Percent_Rent_In_Elsies*2.49%/12 * H948)/K948,0)+IF($B949="D",N949,0)+IF(B949="D",AK948)+IF(B949="C",F948*90%)-(Y949-Y948)-IF($B949="A",Q948/K948) + IF($B949="A",Q948/K948)</f>
        <v>-31443481.670353293</v>
      </c>
      <c r="N949" s="23">
        <f t="shared" si="674"/>
        <v>0</v>
      </c>
      <c r="O949" s="22">
        <f t="shared" si="675"/>
        <v>10895967.468272518</v>
      </c>
      <c r="P949" s="22">
        <f t="shared" si="706"/>
        <v>0</v>
      </c>
      <c r="Q949" s="22">
        <f t="shared" si="707"/>
        <v>0</v>
      </c>
      <c r="R949" s="22">
        <f t="shared" si="676"/>
        <v>188709639.84124941</v>
      </c>
      <c r="S949" s="16">
        <f t="shared" si="666"/>
        <v>0</v>
      </c>
      <c r="T949" s="15">
        <f t="shared" si="677"/>
        <v>4702053.0993614886</v>
      </c>
      <c r="U949" s="23">
        <f t="shared" si="694"/>
        <v>906498.87326980243</v>
      </c>
      <c r="V949" s="23">
        <f t="shared" si="695"/>
        <v>0</v>
      </c>
      <c r="W949" s="23">
        <f t="shared" si="708"/>
        <v>75489.76357095303</v>
      </c>
      <c r="X949" s="23">
        <f t="shared" si="696"/>
        <v>28752380.849138513</v>
      </c>
      <c r="Y949" s="23">
        <f t="shared" si="678"/>
        <v>13825559.361691331</v>
      </c>
      <c r="Z949" s="3">
        <f t="shared" si="679"/>
        <v>0</v>
      </c>
      <c r="AA949" s="23">
        <f t="shared" si="680"/>
        <v>57969829.096911319</v>
      </c>
      <c r="AB949" s="26">
        <f t="shared" si="697"/>
        <v>70086276.274228632</v>
      </c>
      <c r="AC949" s="23">
        <f t="shared" si="698"/>
        <v>74889487.274228647</v>
      </c>
      <c r="AD949" s="23">
        <f t="shared" si="704"/>
        <v>4803211</v>
      </c>
      <c r="AE949" s="24">
        <f t="shared" si="712"/>
        <v>70086276.274228647</v>
      </c>
      <c r="AF949" s="3">
        <f t="shared" si="699"/>
        <v>0</v>
      </c>
      <c r="AG949" s="2">
        <f t="shared" si="681"/>
        <v>0</v>
      </c>
      <c r="AH949" s="2">
        <f t="shared" si="682"/>
        <v>94.239310488028153</v>
      </c>
      <c r="AI949" s="23">
        <f t="shared" si="705"/>
        <v>9320024454.8252811</v>
      </c>
      <c r="AJ949" s="23">
        <f t="shared" si="683"/>
        <v>6219.922423797766</v>
      </c>
      <c r="AK949" s="23">
        <f t="shared" si="684"/>
        <v>0</v>
      </c>
      <c r="AL949" s="23">
        <f t="shared" si="709"/>
        <v>0</v>
      </c>
      <c r="AM949" s="23">
        <f t="shared" si="710"/>
        <v>0</v>
      </c>
      <c r="AN949" s="16">
        <f t="shared" si="700"/>
        <v>0</v>
      </c>
      <c r="AO949" s="23">
        <f t="shared" si="701"/>
        <v>0</v>
      </c>
      <c r="AP949" s="22">
        <f t="shared" si="702"/>
        <v>0</v>
      </c>
      <c r="AQ949" s="30">
        <f t="shared" si="685"/>
        <v>1181068438.5483809</v>
      </c>
      <c r="AR949" s="28">
        <f t="shared" si="686"/>
        <v>452707293.88473886</v>
      </c>
      <c r="AS949" s="25">
        <f t="shared" si="687"/>
        <v>200337590.02425668</v>
      </c>
      <c r="AT949" s="32">
        <f t="shared" si="688"/>
        <v>0</v>
      </c>
      <c r="AU949" s="23">
        <f t="shared" si="689"/>
        <v>0</v>
      </c>
      <c r="AV949" s="22">
        <f t="shared" si="690"/>
        <v>112461908.23232488</v>
      </c>
      <c r="AW949" s="31">
        <f t="shared" si="703"/>
        <v>969814452.5502038</v>
      </c>
      <c r="AX949" s="21"/>
      <c r="AY949" s="21"/>
      <c r="AZ949" s="21"/>
      <c r="BA949" s="21"/>
    </row>
    <row r="950" spans="1:53" x14ac:dyDescent="0.25">
      <c r="A950" s="21">
        <f t="shared" si="711"/>
        <v>427</v>
      </c>
      <c r="B950" s="21" t="s">
        <v>28</v>
      </c>
      <c r="C950" s="27">
        <f t="shared" si="668"/>
        <v>0</v>
      </c>
      <c r="D950" s="27">
        <f t="shared" si="691"/>
        <v>0</v>
      </c>
      <c r="E950" s="27" t="b">
        <f t="shared" si="667"/>
        <v>1</v>
      </c>
      <c r="F950" s="29">
        <f t="shared" si="669"/>
        <v>0</v>
      </c>
      <c r="G950" s="27">
        <f t="shared" si="692"/>
        <v>0</v>
      </c>
      <c r="H950" s="22">
        <f t="shared" si="670"/>
        <v>16512205876.891886</v>
      </c>
      <c r="I950" s="23">
        <f t="shared" si="671"/>
        <v>132580106.5049091</v>
      </c>
      <c r="J950" s="23">
        <f t="shared" si="672"/>
        <v>1086</v>
      </c>
      <c r="K950" s="19">
        <f t="shared" si="693"/>
        <v>225.0831931027827</v>
      </c>
      <c r="L950" s="16">
        <f t="shared" si="673"/>
        <v>113.89652031416209</v>
      </c>
      <c r="M950" s="23">
        <f>M949-IF($B950="B",(Percent_Rent_In_Elsies*2.49%/12 * H949)/K949,0)+IF($B950="D",N950,0)+IF(B950="D",AK949)+IF(B950="C",F949*90%)-(Y950-Y949)-IF($B950="A",Q949/K949) + IF($B950="A",Q949/K949)</f>
        <v>-31443481.670353293</v>
      </c>
      <c r="N950" s="23">
        <f t="shared" si="674"/>
        <v>0</v>
      </c>
      <c r="O950" s="22">
        <f t="shared" si="675"/>
        <v>0</v>
      </c>
      <c r="P950" s="22">
        <f t="shared" si="706"/>
        <v>10895967.468272518</v>
      </c>
      <c r="Q950" s="22">
        <f t="shared" si="707"/>
        <v>0</v>
      </c>
      <c r="R950" s="22">
        <f t="shared" si="676"/>
        <v>188709639.84124941</v>
      </c>
      <c r="S950" s="16">
        <f t="shared" si="666"/>
        <v>0</v>
      </c>
      <c r="T950" s="15">
        <f t="shared" si="677"/>
        <v>0</v>
      </c>
      <c r="U950" s="23">
        <f t="shared" si="694"/>
        <v>906498.87326980243</v>
      </c>
      <c r="V950" s="23">
        <f t="shared" si="695"/>
        <v>0</v>
      </c>
      <c r="W950" s="23">
        <f t="shared" si="708"/>
        <v>0</v>
      </c>
      <c r="X950" s="23">
        <f t="shared" si="696"/>
        <v>28752380.849138513</v>
      </c>
      <c r="Y950" s="23">
        <f t="shared" si="678"/>
        <v>13825559.361691331</v>
      </c>
      <c r="Z950" s="3">
        <f t="shared" si="679"/>
        <v>3774.4881785476518</v>
      </c>
      <c r="AA950" s="23">
        <f t="shared" si="680"/>
        <v>58026446.419589534</v>
      </c>
      <c r="AB950" s="26">
        <f t="shared" si="697"/>
        <v>70086276.274228647</v>
      </c>
      <c r="AC950" s="23">
        <f t="shared" si="698"/>
        <v>74889487.274228647</v>
      </c>
      <c r="AD950" s="23">
        <f t="shared" si="704"/>
        <v>4803211</v>
      </c>
      <c r="AE950" s="24">
        <f t="shared" si="712"/>
        <v>70086276.274228647</v>
      </c>
      <c r="AF950" s="3">
        <f t="shared" si="699"/>
        <v>0</v>
      </c>
      <c r="AG950" s="2">
        <f t="shared" si="681"/>
        <v>452938581.42571819</v>
      </c>
      <c r="AH950" s="2">
        <f t="shared" si="682"/>
        <v>94.239310488028153</v>
      </c>
      <c r="AI950" s="23">
        <f t="shared" si="705"/>
        <v>9329127031.806242</v>
      </c>
      <c r="AJ950" s="23">
        <f t="shared" si="683"/>
        <v>6219.922423797766</v>
      </c>
      <c r="AK950" s="23">
        <f t="shared" si="684"/>
        <v>0</v>
      </c>
      <c r="AL950" s="23">
        <f t="shared" si="709"/>
        <v>0</v>
      </c>
      <c r="AM950" s="23">
        <f t="shared" si="710"/>
        <v>0</v>
      </c>
      <c r="AN950" s="16">
        <f t="shared" si="700"/>
        <v>0</v>
      </c>
      <c r="AO950" s="23">
        <f t="shared" si="701"/>
        <v>0</v>
      </c>
      <c r="AP950" s="22">
        <f t="shared" si="702"/>
        <v>0</v>
      </c>
      <c r="AQ950" s="30">
        <f t="shared" si="685"/>
        <v>1181068438.5483809</v>
      </c>
      <c r="AR950" s="28">
        <f t="shared" si="686"/>
        <v>452707293.88473886</v>
      </c>
      <c r="AS950" s="25">
        <f t="shared" si="687"/>
        <v>200337590.02425668</v>
      </c>
      <c r="AT950" s="32">
        <f t="shared" si="688"/>
        <v>7548.9763570953037</v>
      </c>
      <c r="AU950" s="23">
        <f t="shared" si="689"/>
        <v>7548.9763570953037</v>
      </c>
      <c r="AV950" s="22">
        <f t="shared" si="690"/>
        <v>117163961.33168638</v>
      </c>
      <c r="AW950" s="31">
        <f t="shared" si="703"/>
        <v>969814452.5502038</v>
      </c>
      <c r="AX950" s="21"/>
      <c r="AY950" s="21"/>
      <c r="AZ950" s="21"/>
      <c r="BA950" s="21"/>
    </row>
    <row r="951" spans="1:53" x14ac:dyDescent="0.25">
      <c r="A951">
        <f t="shared" si="711"/>
        <v>428</v>
      </c>
      <c r="B951" t="s">
        <v>6</v>
      </c>
      <c r="C951" s="27">
        <f t="shared" si="668"/>
        <v>0</v>
      </c>
      <c r="D951" s="27">
        <f t="shared" si="691"/>
        <v>0</v>
      </c>
      <c r="E951" s="27" t="b">
        <f t="shared" si="667"/>
        <v>1</v>
      </c>
      <c r="F951" s="29">
        <f t="shared" si="669"/>
        <v>0</v>
      </c>
      <c r="G951" s="27">
        <f t="shared" si="692"/>
        <v>0</v>
      </c>
      <c r="H951" s="22">
        <f t="shared" si="670"/>
        <v>16539726220.020039</v>
      </c>
      <c r="I951" s="23">
        <f t="shared" si="671"/>
        <v>132580106.5049091</v>
      </c>
      <c r="J951" s="23">
        <f t="shared" si="672"/>
        <v>1086</v>
      </c>
      <c r="K951" s="19">
        <f t="shared" si="693"/>
        <v>225.0831931027827</v>
      </c>
      <c r="L951" s="16">
        <f t="shared" si="673"/>
        <v>114.08634784801903</v>
      </c>
      <c r="M951" s="23">
        <f>M950-IF($B951="B",(Percent_Rent_In_Elsies*2.49%/12 * H950)/K950,0)+IF($B951="D",N951,0)+IF(B951="D",AK950)+IF(B951="C",F950*90%)-(Y951-Y950)-IF($B951="A",Q950/K950) + IF($B951="A",Q950/K950)</f>
        <v>-31443481.670353293</v>
      </c>
      <c r="N951" s="23">
        <f t="shared" si="674"/>
        <v>0</v>
      </c>
      <c r="O951" s="22">
        <f t="shared" si="675"/>
        <v>0</v>
      </c>
      <c r="P951" s="22">
        <f t="shared" si="706"/>
        <v>0</v>
      </c>
      <c r="Q951" s="22">
        <f t="shared" si="707"/>
        <v>0</v>
      </c>
      <c r="R951" s="22">
        <f t="shared" si="676"/>
        <v>188709639.84124941</v>
      </c>
      <c r="S951" s="16">
        <f t="shared" si="666"/>
        <v>0</v>
      </c>
      <c r="T951" s="15">
        <f t="shared" si="677"/>
        <v>0</v>
      </c>
      <c r="U951" s="23">
        <f t="shared" si="694"/>
        <v>906498.87326980243</v>
      </c>
      <c r="V951" s="23">
        <f t="shared" si="695"/>
        <v>0</v>
      </c>
      <c r="W951" s="23">
        <f t="shared" si="708"/>
        <v>0</v>
      </c>
      <c r="X951" s="23">
        <f t="shared" si="696"/>
        <v>28771253.290031251</v>
      </c>
      <c r="Y951" s="23">
        <f t="shared" si="678"/>
        <v>13825559.361691331</v>
      </c>
      <c r="Z951" s="3">
        <f t="shared" si="679"/>
        <v>0</v>
      </c>
      <c r="AA951" s="23">
        <f t="shared" si="680"/>
        <v>58026446.419589534</v>
      </c>
      <c r="AB951" s="26">
        <f t="shared" si="697"/>
        <v>70086276.274228632</v>
      </c>
      <c r="AC951" s="23">
        <f t="shared" si="698"/>
        <v>74889487.274228647</v>
      </c>
      <c r="AD951" s="23">
        <f t="shared" si="704"/>
        <v>4803211</v>
      </c>
      <c r="AE951" s="24">
        <f t="shared" si="712"/>
        <v>70086276.274228647</v>
      </c>
      <c r="AF951" s="3">
        <f t="shared" si="699"/>
        <v>0</v>
      </c>
      <c r="AG951" s="2">
        <f t="shared" si="681"/>
        <v>0</v>
      </c>
      <c r="AH951" s="2">
        <f t="shared" si="682"/>
        <v>94.396376005508202</v>
      </c>
      <c r="AI951" s="23">
        <f t="shared" si="705"/>
        <v>9329127031.806242</v>
      </c>
      <c r="AJ951" s="23">
        <f t="shared" si="683"/>
        <v>6219.922423797766</v>
      </c>
      <c r="AK951" s="23">
        <f t="shared" si="684"/>
        <v>0</v>
      </c>
      <c r="AL951" s="23">
        <f t="shared" si="709"/>
        <v>0</v>
      </c>
      <c r="AM951" s="23">
        <f t="shared" si="710"/>
        <v>0</v>
      </c>
      <c r="AN951" s="16">
        <f t="shared" si="700"/>
        <v>0</v>
      </c>
      <c r="AO951" s="23">
        <f t="shared" si="701"/>
        <v>0</v>
      </c>
      <c r="AP951" s="22">
        <f t="shared" si="702"/>
        <v>0</v>
      </c>
      <c r="AQ951" s="30">
        <f t="shared" si="685"/>
        <v>1181068438.5483809</v>
      </c>
      <c r="AR951" s="28">
        <f t="shared" si="686"/>
        <v>452707293.88473886</v>
      </c>
      <c r="AS951" s="25">
        <f t="shared" si="687"/>
        <v>200337590.02425668</v>
      </c>
      <c r="AT951" s="32">
        <f t="shared" si="688"/>
        <v>0</v>
      </c>
      <c r="AU951" s="23">
        <f t="shared" si="689"/>
        <v>0</v>
      </c>
      <c r="AV951" s="22">
        <f t="shared" si="690"/>
        <v>117163961.33168638</v>
      </c>
      <c r="AW951" s="31">
        <f t="shared" si="703"/>
        <v>958918485.08193135</v>
      </c>
    </row>
    <row r="952" spans="1:53" x14ac:dyDescent="0.25">
      <c r="A952">
        <f t="shared" si="711"/>
        <v>428</v>
      </c>
      <c r="B952" t="s">
        <v>7</v>
      </c>
      <c r="C952" s="27">
        <f t="shared" si="668"/>
        <v>0</v>
      </c>
      <c r="D952" s="27">
        <f t="shared" si="691"/>
        <v>0</v>
      </c>
      <c r="E952" s="27" t="b">
        <f t="shared" si="667"/>
        <v>1</v>
      </c>
      <c r="F952" s="29">
        <f t="shared" si="669"/>
        <v>0</v>
      </c>
      <c r="G952" s="27">
        <f t="shared" si="692"/>
        <v>0</v>
      </c>
      <c r="H952" s="22">
        <f t="shared" si="670"/>
        <v>16539726220.020039</v>
      </c>
      <c r="I952" s="23">
        <f t="shared" si="671"/>
        <v>132580106.5049091</v>
      </c>
      <c r="J952" s="23">
        <f t="shared" si="672"/>
        <v>1086</v>
      </c>
      <c r="K952" s="19">
        <f t="shared" si="693"/>
        <v>225.0831931027827</v>
      </c>
      <c r="L952" s="16">
        <f t="shared" si="673"/>
        <v>114.08634784801903</v>
      </c>
      <c r="M952" s="23">
        <f>M951-IF($B952="B",(Percent_Rent_In_Elsies*2.49%/12 * H951)/K951,0)+IF($B952="D",N952,0)+IF(B952="D",AK951)+IF(B952="C",F951*90%)-(Y952-Y951)-IF($B952="A",Q951/K951) + IF($B952="A",Q951/K951)</f>
        <v>-31519719.99679926</v>
      </c>
      <c r="N952" s="23">
        <f t="shared" si="674"/>
        <v>0</v>
      </c>
      <c r="O952" s="22">
        <f t="shared" si="675"/>
        <v>0</v>
      </c>
      <c r="P952" s="22">
        <f t="shared" si="706"/>
        <v>0</v>
      </c>
      <c r="Q952" s="22">
        <f t="shared" si="707"/>
        <v>0</v>
      </c>
      <c r="R952" s="22">
        <f t="shared" si="676"/>
        <v>172983836.52114528</v>
      </c>
      <c r="S952" s="16">
        <f t="shared" si="666"/>
        <v>15725803.320104117</v>
      </c>
      <c r="T952" s="15">
        <f t="shared" si="677"/>
        <v>0</v>
      </c>
      <c r="U952" s="23">
        <f t="shared" si="694"/>
        <v>830957.30049731885</v>
      </c>
      <c r="V952" s="23">
        <f t="shared" si="695"/>
        <v>75541.572772483531</v>
      </c>
      <c r="W952" s="23">
        <f t="shared" si="708"/>
        <v>0</v>
      </c>
      <c r="X952" s="23">
        <f t="shared" si="696"/>
        <v>28771253.290031251</v>
      </c>
      <c r="Y952" s="23">
        <f t="shared" si="678"/>
        <v>13825559.361691331</v>
      </c>
      <c r="Z952" s="3">
        <f t="shared" si="679"/>
        <v>0</v>
      </c>
      <c r="AA952" s="23">
        <f t="shared" si="680"/>
        <v>58026446.419589534</v>
      </c>
      <c r="AB952" s="26">
        <f t="shared" si="697"/>
        <v>70086276.274228632</v>
      </c>
      <c r="AC952" s="23">
        <f t="shared" si="698"/>
        <v>74889487.274228647</v>
      </c>
      <c r="AD952" s="23">
        <f t="shared" si="704"/>
        <v>4803211</v>
      </c>
      <c r="AE952" s="24">
        <f t="shared" si="712"/>
        <v>70086276.274228647</v>
      </c>
      <c r="AF952" s="3">
        <f t="shared" si="699"/>
        <v>0</v>
      </c>
      <c r="AG952" s="2">
        <f t="shared" si="681"/>
        <v>0</v>
      </c>
      <c r="AH952" s="2">
        <f t="shared" si="682"/>
        <v>94.396376005508202</v>
      </c>
      <c r="AI952" s="23">
        <f t="shared" si="705"/>
        <v>9329127031.806242</v>
      </c>
      <c r="AJ952" s="23">
        <f t="shared" si="683"/>
        <v>6219.922423797766</v>
      </c>
      <c r="AK952" s="23">
        <f t="shared" si="684"/>
        <v>0</v>
      </c>
      <c r="AL952" s="23">
        <f t="shared" si="709"/>
        <v>-896104.13903236389</v>
      </c>
      <c r="AM952" s="23">
        <f t="shared" si="710"/>
        <v>-836054734.26380861</v>
      </c>
      <c r="AN952" s="16">
        <f t="shared" si="700"/>
        <v>0</v>
      </c>
      <c r="AO952" s="23">
        <f t="shared" si="701"/>
        <v>76238.326445967949</v>
      </c>
      <c r="AP952" s="22">
        <f t="shared" si="702"/>
        <v>17159965.953270789</v>
      </c>
      <c r="AQ952" s="30">
        <f t="shared" si="685"/>
        <v>1215242510.7443194</v>
      </c>
      <c r="AR952" s="28">
        <f t="shared" si="686"/>
        <v>469721400.12740684</v>
      </c>
      <c r="AS952" s="25">
        <f t="shared" si="687"/>
        <v>200337590.02425668</v>
      </c>
      <c r="AT952" s="32">
        <f t="shared" si="688"/>
        <v>0</v>
      </c>
      <c r="AU952" s="23">
        <f t="shared" si="689"/>
        <v>0</v>
      </c>
      <c r="AV952" s="22">
        <f t="shared" si="690"/>
        <v>117163961.33168638</v>
      </c>
      <c r="AW952" s="31">
        <f t="shared" si="703"/>
        <v>993092557.27787006</v>
      </c>
    </row>
    <row r="953" spans="1:53" s="21" customFormat="1" x14ac:dyDescent="0.25">
      <c r="A953">
        <f t="shared" si="711"/>
        <v>428</v>
      </c>
      <c r="B953" t="s">
        <v>8</v>
      </c>
      <c r="C953" s="27">
        <f t="shared" si="668"/>
        <v>0</v>
      </c>
      <c r="D953" s="27">
        <f t="shared" si="691"/>
        <v>0</v>
      </c>
      <c r="E953" s="27" t="b">
        <f t="shared" si="667"/>
        <v>1</v>
      </c>
      <c r="F953" s="29">
        <f t="shared" si="669"/>
        <v>0</v>
      </c>
      <c r="G953" s="27">
        <f t="shared" si="692"/>
        <v>0</v>
      </c>
      <c r="H953" s="22">
        <f t="shared" si="670"/>
        <v>16539726220.020039</v>
      </c>
      <c r="I953" s="23">
        <f t="shared" si="671"/>
        <v>132580106.5049091</v>
      </c>
      <c r="J953" s="23">
        <f t="shared" si="672"/>
        <v>1086</v>
      </c>
      <c r="K953" s="19">
        <f t="shared" si="693"/>
        <v>225.0831931027827</v>
      </c>
      <c r="L953" s="16">
        <f t="shared" si="673"/>
        <v>114.08634784801903</v>
      </c>
      <c r="M953" s="23">
        <f>M952-IF($B953="B",(Percent_Rent_In_Elsies*2.49%/12 * H952)/K952,0)+IF($B953="D",N953,0)+IF(B953="D",AK952)+IF(B953="C",F952*90%)-(Y953-Y952)-IF($B953="A",Q952/K952) + IF($B953="A",Q952/K952)</f>
        <v>-31519719.99679926</v>
      </c>
      <c r="N953" s="23">
        <f t="shared" si="674"/>
        <v>0</v>
      </c>
      <c r="O953" s="22">
        <f t="shared" si="675"/>
        <v>0</v>
      </c>
      <c r="P953" s="22">
        <f t="shared" si="706"/>
        <v>0</v>
      </c>
      <c r="Q953" s="22">
        <f t="shared" si="707"/>
        <v>0</v>
      </c>
      <c r="R953" s="22">
        <f t="shared" si="676"/>
        <v>190143802.47441608</v>
      </c>
      <c r="S953" s="16">
        <f t="shared" si="666"/>
        <v>15725803.320104117</v>
      </c>
      <c r="T953" s="15">
        <f t="shared" si="677"/>
        <v>0</v>
      </c>
      <c r="U953" s="23">
        <f t="shared" si="694"/>
        <v>907195.62694328674</v>
      </c>
      <c r="V953" s="23">
        <f t="shared" si="695"/>
        <v>75541.572772483531</v>
      </c>
      <c r="W953" s="23">
        <f t="shared" si="708"/>
        <v>0</v>
      </c>
      <c r="X953" s="23">
        <f t="shared" si="696"/>
        <v>28771253.290031251</v>
      </c>
      <c r="Y953" s="23">
        <f t="shared" si="678"/>
        <v>13825559.361691331</v>
      </c>
      <c r="Z953" s="3">
        <f t="shared" si="679"/>
        <v>0</v>
      </c>
      <c r="AA953" s="23">
        <f t="shared" si="680"/>
        <v>58026446.419589534</v>
      </c>
      <c r="AB953" s="26">
        <f t="shared" si="697"/>
        <v>70086276.274228632</v>
      </c>
      <c r="AC953" s="23">
        <f t="shared" si="698"/>
        <v>74889487.274228647</v>
      </c>
      <c r="AD953" s="23">
        <f t="shared" si="704"/>
        <v>4803211</v>
      </c>
      <c r="AE953" s="24">
        <f t="shared" si="712"/>
        <v>70086276.274228647</v>
      </c>
      <c r="AF953" s="3">
        <f t="shared" si="699"/>
        <v>1E-4</v>
      </c>
      <c r="AG953" s="2">
        <f t="shared" si="681"/>
        <v>0</v>
      </c>
      <c r="AH953" s="2">
        <f t="shared" si="682"/>
        <v>94.396376005508202</v>
      </c>
      <c r="AI953" s="23">
        <f t="shared" si="705"/>
        <v>9329127031.806242</v>
      </c>
      <c r="AJ953" s="23">
        <f t="shared" si="683"/>
        <v>6219.922423797766</v>
      </c>
      <c r="AK953" s="23">
        <f t="shared" si="684"/>
        <v>62178.298092115576</v>
      </c>
      <c r="AL953" s="23">
        <f t="shared" si="709"/>
        <v>0</v>
      </c>
      <c r="AM953" s="23">
        <f t="shared" si="710"/>
        <v>0</v>
      </c>
      <c r="AN953" s="16">
        <f t="shared" si="700"/>
        <v>0</v>
      </c>
      <c r="AO953" s="23">
        <f t="shared" si="701"/>
        <v>0</v>
      </c>
      <c r="AP953" s="22">
        <f t="shared" si="702"/>
        <v>0</v>
      </c>
      <c r="AQ953" s="30">
        <f t="shared" si="685"/>
        <v>1215242510.7443194</v>
      </c>
      <c r="AR953" s="28">
        <f t="shared" si="686"/>
        <v>469721400.12740684</v>
      </c>
      <c r="AS953" s="25">
        <f t="shared" si="687"/>
        <v>200337590.02425668</v>
      </c>
      <c r="AT953" s="32">
        <f t="shared" si="688"/>
        <v>0</v>
      </c>
      <c r="AU953" s="23">
        <f t="shared" si="689"/>
        <v>0</v>
      </c>
      <c r="AV953" s="22">
        <f t="shared" si="690"/>
        <v>117163961.33168638</v>
      </c>
      <c r="AW953" s="31">
        <f t="shared" si="703"/>
        <v>993092557.27787018</v>
      </c>
      <c r="AX953"/>
      <c r="AY953"/>
      <c r="AZ953"/>
      <c r="BA953"/>
    </row>
    <row r="954" spans="1:53" s="21" customFormat="1" x14ac:dyDescent="0.25">
      <c r="A954" s="21">
        <f t="shared" si="711"/>
        <v>428</v>
      </c>
      <c r="B954" s="21" t="s">
        <v>9</v>
      </c>
      <c r="C954" s="27">
        <f t="shared" si="668"/>
        <v>0</v>
      </c>
      <c r="D954" s="27">
        <f t="shared" si="691"/>
        <v>0</v>
      </c>
      <c r="E954" s="27" t="b">
        <f t="shared" si="667"/>
        <v>1</v>
      </c>
      <c r="F954" s="29">
        <f t="shared" si="669"/>
        <v>0</v>
      </c>
      <c r="G954" s="27">
        <f t="shared" si="692"/>
        <v>0</v>
      </c>
      <c r="H954" s="22">
        <f t="shared" si="670"/>
        <v>16539726220.020039</v>
      </c>
      <c r="I954" s="23">
        <f t="shared" si="671"/>
        <v>132580106.5049091</v>
      </c>
      <c r="J954" s="23">
        <f t="shared" si="672"/>
        <v>1086</v>
      </c>
      <c r="K954" s="19">
        <f t="shared" si="693"/>
        <v>225.0831931027827</v>
      </c>
      <c r="L954" s="16">
        <f t="shared" si="673"/>
        <v>114.08634784801903</v>
      </c>
      <c r="M954" s="23">
        <f>M953-IF($B954="B",(Percent_Rent_In_Elsies*2.49%/12 * H953)/K953,0)+IF($B954="D",N954,0)+IF(B954="D",AK953)+IF(B954="C",F953*90%)-(Y954-Y953)-IF($B954="A",Q953/K953) + IF($B954="A",Q953/K953)</f>
        <v>-31457541.698707145</v>
      </c>
      <c r="N954" s="23">
        <f t="shared" si="674"/>
        <v>0</v>
      </c>
      <c r="O954" s="22">
        <f t="shared" si="675"/>
        <v>10985399.852241136</v>
      </c>
      <c r="P954" s="22">
        <f t="shared" si="706"/>
        <v>0</v>
      </c>
      <c r="Q954" s="22">
        <f t="shared" si="707"/>
        <v>0</v>
      </c>
      <c r="R954" s="22">
        <f t="shared" si="676"/>
        <v>190143802.47441608</v>
      </c>
      <c r="S954" s="16">
        <f t="shared" si="666"/>
        <v>0</v>
      </c>
      <c r="T954" s="15">
        <f t="shared" si="677"/>
        <v>4740403.4678629804</v>
      </c>
      <c r="U954" s="23">
        <f t="shared" si="694"/>
        <v>907195.62694328674</v>
      </c>
      <c r="V954" s="23">
        <f t="shared" si="695"/>
        <v>0</v>
      </c>
      <c r="W954" s="23">
        <f t="shared" si="708"/>
        <v>75541.572772483531</v>
      </c>
      <c r="X954" s="23">
        <f t="shared" si="696"/>
        <v>28771253.290031251</v>
      </c>
      <c r="Y954" s="23">
        <f t="shared" si="678"/>
        <v>13825559.361691331</v>
      </c>
      <c r="Z954" s="3">
        <f t="shared" si="679"/>
        <v>0</v>
      </c>
      <c r="AA954" s="23">
        <f t="shared" si="680"/>
        <v>57964268.121497422</v>
      </c>
      <c r="AB954" s="26">
        <f t="shared" si="697"/>
        <v>70086276.274228618</v>
      </c>
      <c r="AC954" s="23">
        <f t="shared" si="698"/>
        <v>74889487.274228647</v>
      </c>
      <c r="AD954" s="23">
        <f t="shared" si="704"/>
        <v>4803211</v>
      </c>
      <c r="AE954" s="24">
        <f t="shared" si="712"/>
        <v>70086276.274228647</v>
      </c>
      <c r="AF954" s="3">
        <f t="shared" si="699"/>
        <v>0</v>
      </c>
      <c r="AG954" s="2">
        <f t="shared" si="681"/>
        <v>0</v>
      </c>
      <c r="AH954" s="2">
        <f t="shared" si="682"/>
        <v>94.396376005508202</v>
      </c>
      <c r="AI954" s="23">
        <f t="shared" si="705"/>
        <v>9319130396.1803341</v>
      </c>
      <c r="AJ954" s="23">
        <f t="shared" si="683"/>
        <v>6219.922423797766</v>
      </c>
      <c r="AK954" s="23">
        <f t="shared" si="684"/>
        <v>0</v>
      </c>
      <c r="AL954" s="23">
        <f t="shared" si="709"/>
        <v>0</v>
      </c>
      <c r="AM954" s="23">
        <f t="shared" si="710"/>
        <v>0</v>
      </c>
      <c r="AN954" s="16">
        <f t="shared" si="700"/>
        <v>0</v>
      </c>
      <c r="AO954" s="23">
        <f t="shared" si="701"/>
        <v>0</v>
      </c>
      <c r="AP954" s="22">
        <f t="shared" si="702"/>
        <v>0</v>
      </c>
      <c r="AQ954" s="30">
        <f t="shared" si="685"/>
        <v>1215242510.7443194</v>
      </c>
      <c r="AR954" s="28">
        <f t="shared" si="686"/>
        <v>469721400.12740684</v>
      </c>
      <c r="AS954" s="25">
        <f t="shared" si="687"/>
        <v>200337590.02425668</v>
      </c>
      <c r="AT954" s="32">
        <f t="shared" si="688"/>
        <v>0</v>
      </c>
      <c r="AU954" s="23">
        <f t="shared" si="689"/>
        <v>0</v>
      </c>
      <c r="AV954" s="22">
        <f t="shared" si="690"/>
        <v>117163961.33168638</v>
      </c>
      <c r="AW954" s="31">
        <f t="shared" si="703"/>
        <v>993092557.27787018</v>
      </c>
    </row>
    <row r="955" spans="1:53" x14ac:dyDescent="0.25">
      <c r="A955" s="21">
        <f t="shared" si="711"/>
        <v>428</v>
      </c>
      <c r="B955" s="21" t="s">
        <v>28</v>
      </c>
      <c r="C955" s="27">
        <f t="shared" si="668"/>
        <v>0</v>
      </c>
      <c r="D955" s="27">
        <f t="shared" si="691"/>
        <v>0</v>
      </c>
      <c r="E955" s="27" t="b">
        <f t="shared" si="667"/>
        <v>1</v>
      </c>
      <c r="F955" s="29">
        <f t="shared" si="669"/>
        <v>0</v>
      </c>
      <c r="G955" s="27">
        <f t="shared" si="692"/>
        <v>0</v>
      </c>
      <c r="H955" s="22">
        <f t="shared" si="670"/>
        <v>16539726220.020039</v>
      </c>
      <c r="I955" s="23">
        <f t="shared" si="671"/>
        <v>132580106.5049091</v>
      </c>
      <c r="J955" s="23">
        <f t="shared" si="672"/>
        <v>1086</v>
      </c>
      <c r="K955" s="19">
        <f t="shared" si="693"/>
        <v>225.0831931027827</v>
      </c>
      <c r="L955" s="16">
        <f t="shared" si="673"/>
        <v>114.08634784801903</v>
      </c>
      <c r="M955" s="23">
        <f>M954-IF($B955="B",(Percent_Rent_In_Elsies*2.49%/12 * H954)/K954,0)+IF($B955="D",N955,0)+IF(B955="D",AK954)+IF(B955="C",F954*90%)-(Y955-Y954)-IF($B955="A",Q954/K954) + IF($B955="A",Q954/K954)</f>
        <v>-31457541.698707145</v>
      </c>
      <c r="N955" s="23">
        <f t="shared" si="674"/>
        <v>0</v>
      </c>
      <c r="O955" s="22">
        <f t="shared" si="675"/>
        <v>0</v>
      </c>
      <c r="P955" s="22">
        <f t="shared" si="706"/>
        <v>10985399.852241136</v>
      </c>
      <c r="Q955" s="22">
        <f t="shared" si="707"/>
        <v>0</v>
      </c>
      <c r="R955" s="22">
        <f t="shared" si="676"/>
        <v>190143802.47441608</v>
      </c>
      <c r="S955" s="16">
        <f t="shared" ref="S955:S1018" si="713">IF($B955="D",0,S954+IF($B955="B",R954/12,0))</f>
        <v>0</v>
      </c>
      <c r="T955" s="15">
        <f t="shared" si="677"/>
        <v>0</v>
      </c>
      <c r="U955" s="23">
        <f t="shared" si="694"/>
        <v>907195.62694328674</v>
      </c>
      <c r="V955" s="23">
        <f t="shared" si="695"/>
        <v>0</v>
      </c>
      <c r="W955" s="23">
        <f t="shared" si="708"/>
        <v>0</v>
      </c>
      <c r="X955" s="23">
        <f t="shared" si="696"/>
        <v>28771253.290031251</v>
      </c>
      <c r="Y955" s="23">
        <f t="shared" si="678"/>
        <v>13825559.361691331</v>
      </c>
      <c r="Z955" s="3">
        <f t="shared" si="679"/>
        <v>3777.0786386241775</v>
      </c>
      <c r="AA955" s="23">
        <f t="shared" si="680"/>
        <v>58020924.301076785</v>
      </c>
      <c r="AB955" s="26">
        <f t="shared" si="697"/>
        <v>70086276.274228618</v>
      </c>
      <c r="AC955" s="23">
        <f t="shared" si="698"/>
        <v>74889487.274228647</v>
      </c>
      <c r="AD955" s="23">
        <f t="shared" si="704"/>
        <v>4803211</v>
      </c>
      <c r="AE955" s="24">
        <f t="shared" si="712"/>
        <v>70086276.274228647</v>
      </c>
      <c r="AF955" s="3">
        <f t="shared" si="699"/>
        <v>0</v>
      </c>
      <c r="AG955" s="2">
        <f t="shared" si="681"/>
        <v>453249436.63490129</v>
      </c>
      <c r="AH955" s="2">
        <f t="shared" si="682"/>
        <v>94.396376005508202</v>
      </c>
      <c r="AI955" s="23">
        <f t="shared" si="705"/>
        <v>9328239220.3294258</v>
      </c>
      <c r="AJ955" s="23">
        <f t="shared" si="683"/>
        <v>6219.922423797766</v>
      </c>
      <c r="AK955" s="23">
        <f t="shared" si="684"/>
        <v>0</v>
      </c>
      <c r="AL955" s="23">
        <f t="shared" si="709"/>
        <v>0</v>
      </c>
      <c r="AM955" s="23">
        <f t="shared" si="710"/>
        <v>0</v>
      </c>
      <c r="AN955" s="16">
        <f t="shared" si="700"/>
        <v>0</v>
      </c>
      <c r="AO955" s="23">
        <f t="shared" si="701"/>
        <v>0</v>
      </c>
      <c r="AP955" s="22">
        <f t="shared" si="702"/>
        <v>0</v>
      </c>
      <c r="AQ955" s="30">
        <f t="shared" si="685"/>
        <v>1215242510.7443194</v>
      </c>
      <c r="AR955" s="28">
        <f t="shared" si="686"/>
        <v>469721400.12740684</v>
      </c>
      <c r="AS955" s="25">
        <f t="shared" si="687"/>
        <v>200337590.02425668</v>
      </c>
      <c r="AT955" s="32">
        <f t="shared" si="688"/>
        <v>7554.1572772483551</v>
      </c>
      <c r="AU955" s="23">
        <f t="shared" si="689"/>
        <v>7554.1572772483551</v>
      </c>
      <c r="AV955" s="22">
        <f t="shared" si="690"/>
        <v>121904364.79954936</v>
      </c>
      <c r="AW955" s="31">
        <f t="shared" si="703"/>
        <v>993092557.27787006</v>
      </c>
      <c r="AX955" s="21"/>
      <c r="AY955" s="21"/>
      <c r="AZ955" s="21"/>
      <c r="BA955" s="21"/>
    </row>
    <row r="956" spans="1:53" x14ac:dyDescent="0.25">
      <c r="A956">
        <f t="shared" si="711"/>
        <v>429</v>
      </c>
      <c r="B956" t="s">
        <v>6</v>
      </c>
      <c r="C956" s="27">
        <f t="shared" si="668"/>
        <v>0</v>
      </c>
      <c r="D956" s="27">
        <f t="shared" si="691"/>
        <v>0</v>
      </c>
      <c r="E956" s="27" t="b">
        <f t="shared" si="667"/>
        <v>1</v>
      </c>
      <c r="F956" s="29">
        <f t="shared" si="669"/>
        <v>0</v>
      </c>
      <c r="G956" s="27">
        <f t="shared" si="692"/>
        <v>0</v>
      </c>
      <c r="H956" s="22">
        <f t="shared" si="670"/>
        <v>16567292430.38674</v>
      </c>
      <c r="I956" s="23">
        <f t="shared" si="671"/>
        <v>132580106.5049091</v>
      </c>
      <c r="J956" s="23">
        <f t="shared" si="672"/>
        <v>1086</v>
      </c>
      <c r="K956" s="19">
        <f t="shared" si="693"/>
        <v>225.0831931027827</v>
      </c>
      <c r="L956" s="16">
        <f t="shared" si="673"/>
        <v>114.27649176109907</v>
      </c>
      <c r="M956" s="23">
        <f>M955-IF($B956="B",(Percent_Rent_In_Elsies*2.49%/12 * H955)/K955,0)+IF($B956="D",N956,0)+IF(B956="D",AK955)+IF(B956="C",F955*90%)-(Y956-Y955)-IF($B956="A",Q955/K955) + IF($B956="A",Q955/K955)</f>
        <v>-31457541.698707145</v>
      </c>
      <c r="N956" s="23">
        <f t="shared" si="674"/>
        <v>0</v>
      </c>
      <c r="O956" s="22">
        <f t="shared" si="675"/>
        <v>0</v>
      </c>
      <c r="P956" s="22">
        <f t="shared" si="706"/>
        <v>0</v>
      </c>
      <c r="Q956" s="22">
        <f t="shared" si="707"/>
        <v>0</v>
      </c>
      <c r="R956" s="22">
        <f t="shared" si="676"/>
        <v>190143802.47441608</v>
      </c>
      <c r="S956" s="16">
        <f t="shared" si="713"/>
        <v>0</v>
      </c>
      <c r="T956" s="15">
        <f t="shared" si="677"/>
        <v>0</v>
      </c>
      <c r="U956" s="23">
        <f t="shared" si="694"/>
        <v>907195.62694328674</v>
      </c>
      <c r="V956" s="23">
        <f t="shared" si="695"/>
        <v>0</v>
      </c>
      <c r="W956" s="23">
        <f t="shared" si="708"/>
        <v>0</v>
      </c>
      <c r="X956" s="23">
        <f t="shared" si="696"/>
        <v>28790138.683224373</v>
      </c>
      <c r="Y956" s="23">
        <f t="shared" si="678"/>
        <v>13825559.361691331</v>
      </c>
      <c r="Z956" s="3">
        <f t="shared" si="679"/>
        <v>0</v>
      </c>
      <c r="AA956" s="23">
        <f t="shared" si="680"/>
        <v>58020924.301076785</v>
      </c>
      <c r="AB956" s="26">
        <f t="shared" si="697"/>
        <v>70086276.274228618</v>
      </c>
      <c r="AC956" s="23">
        <f t="shared" si="698"/>
        <v>74889487.274228647</v>
      </c>
      <c r="AD956" s="23">
        <f t="shared" si="704"/>
        <v>4803211</v>
      </c>
      <c r="AE956" s="24">
        <f t="shared" si="712"/>
        <v>70086276.274228647</v>
      </c>
      <c r="AF956" s="3">
        <f t="shared" si="699"/>
        <v>0</v>
      </c>
      <c r="AG956" s="2">
        <f t="shared" si="681"/>
        <v>0</v>
      </c>
      <c r="AH956" s="2">
        <f t="shared" si="682"/>
        <v>94.553703298850721</v>
      </c>
      <c r="AI956" s="23">
        <f t="shared" si="705"/>
        <v>9328239220.3294258</v>
      </c>
      <c r="AJ956" s="23">
        <f t="shared" si="683"/>
        <v>6219.922423797766</v>
      </c>
      <c r="AK956" s="23">
        <f t="shared" si="684"/>
        <v>0</v>
      </c>
      <c r="AL956" s="23">
        <f t="shared" si="709"/>
        <v>0</v>
      </c>
      <c r="AM956" s="23">
        <f t="shared" si="710"/>
        <v>0</v>
      </c>
      <c r="AN956" s="16">
        <f t="shared" si="700"/>
        <v>0</v>
      </c>
      <c r="AO956" s="23">
        <f t="shared" si="701"/>
        <v>0</v>
      </c>
      <c r="AP956" s="22">
        <f t="shared" si="702"/>
        <v>0</v>
      </c>
      <c r="AQ956" s="30">
        <f t="shared" si="685"/>
        <v>1215242510.7443194</v>
      </c>
      <c r="AR956" s="28">
        <f t="shared" si="686"/>
        <v>469721400.12740684</v>
      </c>
      <c r="AS956" s="25">
        <f t="shared" si="687"/>
        <v>200337590.02425668</v>
      </c>
      <c r="AT956" s="32">
        <f t="shared" si="688"/>
        <v>0</v>
      </c>
      <c r="AU956" s="23">
        <f t="shared" si="689"/>
        <v>0</v>
      </c>
      <c r="AV956" s="22">
        <f t="shared" si="690"/>
        <v>121904364.79954936</v>
      </c>
      <c r="AW956" s="31">
        <f t="shared" si="703"/>
        <v>982107157.4256289</v>
      </c>
    </row>
    <row r="957" spans="1:53" x14ac:dyDescent="0.25">
      <c r="A957">
        <f t="shared" si="711"/>
        <v>429</v>
      </c>
      <c r="B957" t="s">
        <v>7</v>
      </c>
      <c r="C957" s="27">
        <f t="shared" si="668"/>
        <v>0</v>
      </c>
      <c r="D957" s="27">
        <f t="shared" si="691"/>
        <v>0</v>
      </c>
      <c r="E957" s="27" t="b">
        <f t="shared" si="667"/>
        <v>1</v>
      </c>
      <c r="F957" s="29">
        <f t="shared" si="669"/>
        <v>0</v>
      </c>
      <c r="G957" s="27">
        <f t="shared" si="692"/>
        <v>0</v>
      </c>
      <c r="H957" s="22">
        <f t="shared" si="670"/>
        <v>16567292430.38674</v>
      </c>
      <c r="I957" s="23">
        <f t="shared" si="671"/>
        <v>132580106.5049091</v>
      </c>
      <c r="J957" s="23">
        <f t="shared" si="672"/>
        <v>1086</v>
      </c>
      <c r="K957" s="19">
        <f t="shared" si="693"/>
        <v>225.0831931027827</v>
      </c>
      <c r="L957" s="16">
        <f t="shared" si="673"/>
        <v>114.27649176109907</v>
      </c>
      <c r="M957" s="23">
        <f>M956-IF($B957="B",(Percent_Rent_In_Elsies*2.49%/12 * H956)/K956,0)+IF($B957="D",N957,0)+IF(B957="D",AK956)+IF(B957="C",F956*90%)-(Y957-Y956)-IF($B957="A",Q956/K956) + IF($B957="A",Q956/K956)</f>
        <v>-31533907.089030523</v>
      </c>
      <c r="N957" s="23">
        <f t="shared" si="674"/>
        <v>0</v>
      </c>
      <c r="O957" s="22">
        <f t="shared" si="675"/>
        <v>0</v>
      </c>
      <c r="P957" s="22">
        <f t="shared" si="706"/>
        <v>0</v>
      </c>
      <c r="Q957" s="22">
        <f t="shared" si="707"/>
        <v>0</v>
      </c>
      <c r="R957" s="22">
        <f t="shared" si="676"/>
        <v>174298485.60154808</v>
      </c>
      <c r="S957" s="16">
        <f t="shared" si="713"/>
        <v>15845316.872868007</v>
      </c>
      <c r="T957" s="15">
        <f t="shared" si="677"/>
        <v>0</v>
      </c>
      <c r="U957" s="23">
        <f t="shared" si="694"/>
        <v>831595.99136467953</v>
      </c>
      <c r="V957" s="23">
        <f t="shared" si="695"/>
        <v>75599.635578607224</v>
      </c>
      <c r="W957" s="23">
        <f t="shared" si="708"/>
        <v>0</v>
      </c>
      <c r="X957" s="23">
        <f t="shared" si="696"/>
        <v>28790138.683224373</v>
      </c>
      <c r="Y957" s="23">
        <f t="shared" si="678"/>
        <v>13825559.361691331</v>
      </c>
      <c r="Z957" s="3">
        <f t="shared" si="679"/>
        <v>0</v>
      </c>
      <c r="AA957" s="23">
        <f t="shared" si="680"/>
        <v>58020924.301076785</v>
      </c>
      <c r="AB957" s="26">
        <f t="shared" si="697"/>
        <v>70086276.274228618</v>
      </c>
      <c r="AC957" s="23">
        <f t="shared" si="698"/>
        <v>74889487.274228647</v>
      </c>
      <c r="AD957" s="23">
        <f t="shared" si="704"/>
        <v>4803211</v>
      </c>
      <c r="AE957" s="24">
        <f t="shared" si="712"/>
        <v>70086276.274228647</v>
      </c>
      <c r="AF957" s="3">
        <f t="shared" si="699"/>
        <v>0</v>
      </c>
      <c r="AG957" s="2">
        <f t="shared" si="681"/>
        <v>0</v>
      </c>
      <c r="AH957" s="2">
        <f t="shared" si="682"/>
        <v>94.553703298850721</v>
      </c>
      <c r="AI957" s="23">
        <f t="shared" si="705"/>
        <v>9328239220.3294258</v>
      </c>
      <c r="AJ957" s="23">
        <f t="shared" si="683"/>
        <v>6219.922423797766</v>
      </c>
      <c r="AK957" s="23">
        <f t="shared" si="684"/>
        <v>0</v>
      </c>
      <c r="AL957" s="23">
        <f t="shared" si="709"/>
        <v>-887811.47681617737</v>
      </c>
      <c r="AM957" s="23">
        <f t="shared" si="710"/>
        <v>-828317776.91309285</v>
      </c>
      <c r="AN957" s="16">
        <f t="shared" si="700"/>
        <v>0</v>
      </c>
      <c r="AO957" s="23">
        <f t="shared" si="701"/>
        <v>76365.390323377913</v>
      </c>
      <c r="AP957" s="22">
        <f t="shared" si="702"/>
        <v>17188565.896526244</v>
      </c>
      <c r="AQ957" s="30">
        <f t="shared" si="685"/>
        <v>1249473539.7272515</v>
      </c>
      <c r="AR957" s="28">
        <f t="shared" si="686"/>
        <v>486763863.21381259</v>
      </c>
      <c r="AS957" s="25">
        <f t="shared" si="687"/>
        <v>200337590.02425668</v>
      </c>
      <c r="AT957" s="32">
        <f t="shared" si="688"/>
        <v>0</v>
      </c>
      <c r="AU957" s="23">
        <f t="shared" si="689"/>
        <v>0</v>
      </c>
      <c r="AV957" s="22">
        <f t="shared" si="690"/>
        <v>121904364.79954936</v>
      </c>
      <c r="AW957" s="31">
        <f t="shared" si="703"/>
        <v>1016338186.4085609</v>
      </c>
    </row>
    <row r="958" spans="1:53" s="21" customFormat="1" x14ac:dyDescent="0.25">
      <c r="A958">
        <f t="shared" si="711"/>
        <v>429</v>
      </c>
      <c r="B958" t="s">
        <v>8</v>
      </c>
      <c r="C958" s="27">
        <f t="shared" si="668"/>
        <v>0</v>
      </c>
      <c r="D958" s="27">
        <f t="shared" si="691"/>
        <v>0</v>
      </c>
      <c r="E958" s="27" t="b">
        <f t="shared" si="667"/>
        <v>1</v>
      </c>
      <c r="F958" s="29">
        <f t="shared" si="669"/>
        <v>0</v>
      </c>
      <c r="G958" s="27">
        <f t="shared" si="692"/>
        <v>0</v>
      </c>
      <c r="H958" s="22">
        <f t="shared" si="670"/>
        <v>16567292430.38674</v>
      </c>
      <c r="I958" s="23">
        <f t="shared" si="671"/>
        <v>132580106.5049091</v>
      </c>
      <c r="J958" s="23">
        <f t="shared" si="672"/>
        <v>1086</v>
      </c>
      <c r="K958" s="19">
        <f t="shared" si="693"/>
        <v>225.0831931027827</v>
      </c>
      <c r="L958" s="16">
        <f t="shared" si="673"/>
        <v>114.27649176109907</v>
      </c>
      <c r="M958" s="23">
        <f>M957-IF($B958="B",(Percent_Rent_In_Elsies*2.49%/12 * H957)/K957,0)+IF($B958="D",N958,0)+IF(B958="D",AK957)+IF(B958="C",F957*90%)-(Y958-Y957)-IF($B958="A",Q957/K957) + IF($B958="A",Q957/K957)</f>
        <v>-31533907.089030523</v>
      </c>
      <c r="N958" s="23">
        <f t="shared" si="674"/>
        <v>0</v>
      </c>
      <c r="O958" s="22">
        <f t="shared" si="675"/>
        <v>0</v>
      </c>
      <c r="P958" s="22">
        <f t="shared" si="706"/>
        <v>0</v>
      </c>
      <c r="Q958" s="22">
        <f t="shared" si="707"/>
        <v>0</v>
      </c>
      <c r="R958" s="22">
        <f t="shared" si="676"/>
        <v>191487051.49807432</v>
      </c>
      <c r="S958" s="16">
        <f t="shared" si="713"/>
        <v>15845316.872868007</v>
      </c>
      <c r="T958" s="15">
        <f t="shared" si="677"/>
        <v>0</v>
      </c>
      <c r="U958" s="23">
        <f t="shared" si="694"/>
        <v>907961.38168805744</v>
      </c>
      <c r="V958" s="23">
        <f t="shared" si="695"/>
        <v>75599.635578607224</v>
      </c>
      <c r="W958" s="23">
        <f t="shared" si="708"/>
        <v>0</v>
      </c>
      <c r="X958" s="23">
        <f t="shared" si="696"/>
        <v>28790138.683224373</v>
      </c>
      <c r="Y958" s="23">
        <f t="shared" si="678"/>
        <v>13825559.361691331</v>
      </c>
      <c r="Z958" s="3">
        <f t="shared" si="679"/>
        <v>0</v>
      </c>
      <c r="AA958" s="23">
        <f t="shared" si="680"/>
        <v>58020924.301076785</v>
      </c>
      <c r="AB958" s="26">
        <f t="shared" si="697"/>
        <v>70086276.274228632</v>
      </c>
      <c r="AC958" s="23">
        <f t="shared" si="698"/>
        <v>74889487.274228647</v>
      </c>
      <c r="AD958" s="23">
        <f t="shared" si="704"/>
        <v>4803211</v>
      </c>
      <c r="AE958" s="24">
        <f t="shared" si="712"/>
        <v>70086276.274228647</v>
      </c>
      <c r="AF958" s="3">
        <f t="shared" si="699"/>
        <v>1E-4</v>
      </c>
      <c r="AG958" s="2">
        <f t="shared" si="681"/>
        <v>0</v>
      </c>
      <c r="AH958" s="2">
        <f t="shared" si="682"/>
        <v>94.553703298850721</v>
      </c>
      <c r="AI958" s="23">
        <f t="shared" si="705"/>
        <v>9328239220.3294258</v>
      </c>
      <c r="AJ958" s="23">
        <f t="shared" si="683"/>
        <v>6219.922423797766</v>
      </c>
      <c r="AK958" s="23">
        <f t="shared" si="684"/>
        <v>62164.723466622803</v>
      </c>
      <c r="AL958" s="23">
        <f t="shared" si="709"/>
        <v>0</v>
      </c>
      <c r="AM958" s="23">
        <f t="shared" si="710"/>
        <v>0</v>
      </c>
      <c r="AN958" s="16">
        <f t="shared" si="700"/>
        <v>0</v>
      </c>
      <c r="AO958" s="23">
        <f t="shared" si="701"/>
        <v>0</v>
      </c>
      <c r="AP958" s="22">
        <f t="shared" si="702"/>
        <v>0</v>
      </c>
      <c r="AQ958" s="30">
        <f t="shared" si="685"/>
        <v>1249473539.7272515</v>
      </c>
      <c r="AR958" s="28">
        <f t="shared" si="686"/>
        <v>486763863.21381259</v>
      </c>
      <c r="AS958" s="25">
        <f t="shared" si="687"/>
        <v>200337590.02425668</v>
      </c>
      <c r="AT958" s="32">
        <f t="shared" si="688"/>
        <v>0</v>
      </c>
      <c r="AU958" s="23">
        <f t="shared" si="689"/>
        <v>0</v>
      </c>
      <c r="AV958" s="22">
        <f t="shared" si="690"/>
        <v>121904364.79954936</v>
      </c>
      <c r="AW958" s="31">
        <f t="shared" si="703"/>
        <v>1016338186.408561</v>
      </c>
      <c r="AX958"/>
      <c r="AY958"/>
      <c r="AZ958"/>
      <c r="BA958"/>
    </row>
    <row r="959" spans="1:53" s="21" customFormat="1" x14ac:dyDescent="0.25">
      <c r="A959">
        <f t="shared" si="711"/>
        <v>429</v>
      </c>
      <c r="B959" t="s">
        <v>9</v>
      </c>
      <c r="C959" s="27">
        <f t="shared" si="668"/>
        <v>0</v>
      </c>
      <c r="D959" s="27">
        <f t="shared" si="691"/>
        <v>0</v>
      </c>
      <c r="E959" s="27" t="b">
        <f t="shared" si="667"/>
        <v>1</v>
      </c>
      <c r="F959" s="29">
        <f t="shared" si="669"/>
        <v>0</v>
      </c>
      <c r="G959" s="27">
        <f t="shared" si="692"/>
        <v>0</v>
      </c>
      <c r="H959" s="22">
        <f t="shared" si="670"/>
        <v>16567292430.38674</v>
      </c>
      <c r="I959" s="23">
        <f t="shared" si="671"/>
        <v>132580106.5049091</v>
      </c>
      <c r="J959" s="23">
        <f t="shared" si="672"/>
        <v>1086</v>
      </c>
      <c r="K959" s="19">
        <f t="shared" si="693"/>
        <v>225.0831931027827</v>
      </c>
      <c r="L959" s="16">
        <f t="shared" si="673"/>
        <v>114.27649176109907</v>
      </c>
      <c r="M959" s="23">
        <f>M958-IF($B959="B",(Percent_Rent_In_Elsies*2.49%/12 * H958)/K958,0)+IF($B959="D",N959,0)+IF(B959="D",AK958)+IF(B959="C",F958*90%)-(Y959-Y958)-IF($B959="A",Q958/K958) + IF($B959="A",Q958/K958)</f>
        <v>-31471742.365563899</v>
      </c>
      <c r="N959" s="23">
        <f t="shared" si="674"/>
        <v>0</v>
      </c>
      <c r="O959" s="22">
        <f t="shared" si="675"/>
        <v>11069041.920334022</v>
      </c>
      <c r="P959" s="22">
        <f t="shared" si="706"/>
        <v>0</v>
      </c>
      <c r="Q959" s="22">
        <f t="shared" si="707"/>
        <v>0</v>
      </c>
      <c r="R959" s="22">
        <f t="shared" si="676"/>
        <v>191487051.49807432</v>
      </c>
      <c r="S959" s="16">
        <f t="shared" si="713"/>
        <v>0</v>
      </c>
      <c r="T959" s="15">
        <f t="shared" si="677"/>
        <v>4776274.9525339846</v>
      </c>
      <c r="U959" s="23">
        <f t="shared" si="694"/>
        <v>907961.38168805744</v>
      </c>
      <c r="V959" s="23">
        <f t="shared" si="695"/>
        <v>0</v>
      </c>
      <c r="W959" s="23">
        <f t="shared" si="708"/>
        <v>75599.635578607224</v>
      </c>
      <c r="X959" s="23">
        <f t="shared" si="696"/>
        <v>28790138.683224373</v>
      </c>
      <c r="Y959" s="23">
        <f t="shared" si="678"/>
        <v>13825559.361691331</v>
      </c>
      <c r="Z959" s="3">
        <f t="shared" si="679"/>
        <v>0</v>
      </c>
      <c r="AA959" s="23">
        <f t="shared" si="680"/>
        <v>57958759.577610165</v>
      </c>
      <c r="AB959" s="26">
        <f t="shared" si="697"/>
        <v>70086276.274228632</v>
      </c>
      <c r="AC959" s="23">
        <f t="shared" si="698"/>
        <v>74889487.274228647</v>
      </c>
      <c r="AD959" s="23">
        <f t="shared" si="704"/>
        <v>4803211</v>
      </c>
      <c r="AE959" s="24">
        <f t="shared" si="712"/>
        <v>70086276.274228647</v>
      </c>
      <c r="AF959" s="3">
        <f t="shared" si="699"/>
        <v>0</v>
      </c>
      <c r="AG959" s="2">
        <f t="shared" si="681"/>
        <v>0</v>
      </c>
      <c r="AH959" s="2">
        <f t="shared" si="682"/>
        <v>94.553703298850721</v>
      </c>
      <c r="AI959" s="23">
        <f t="shared" si="705"/>
        <v>9318244767.1464119</v>
      </c>
      <c r="AJ959" s="23">
        <f t="shared" si="683"/>
        <v>6219.922423797766</v>
      </c>
      <c r="AK959" s="23">
        <f t="shared" si="684"/>
        <v>0</v>
      </c>
      <c r="AL959" s="23">
        <f t="shared" si="709"/>
        <v>0</v>
      </c>
      <c r="AM959" s="23">
        <f t="shared" si="710"/>
        <v>0</v>
      </c>
      <c r="AN959" s="16">
        <f t="shared" si="700"/>
        <v>0</v>
      </c>
      <c r="AO959" s="23">
        <f t="shared" si="701"/>
        <v>0</v>
      </c>
      <c r="AP959" s="22">
        <f t="shared" si="702"/>
        <v>0</v>
      </c>
      <c r="AQ959" s="30">
        <f t="shared" si="685"/>
        <v>1249473539.7272515</v>
      </c>
      <c r="AR959" s="28">
        <f t="shared" si="686"/>
        <v>486763863.21381259</v>
      </c>
      <c r="AS959" s="25">
        <f t="shared" si="687"/>
        <v>200337590.02425668</v>
      </c>
      <c r="AT959" s="32">
        <f t="shared" si="688"/>
        <v>0</v>
      </c>
      <c r="AU959" s="23">
        <f t="shared" si="689"/>
        <v>0</v>
      </c>
      <c r="AV959" s="22">
        <f t="shared" si="690"/>
        <v>121904364.79954936</v>
      </c>
      <c r="AW959" s="31">
        <f t="shared" si="703"/>
        <v>1016338186.408561</v>
      </c>
      <c r="AX959"/>
      <c r="AY959"/>
      <c r="AZ959"/>
      <c r="BA959"/>
    </row>
    <row r="960" spans="1:53" x14ac:dyDescent="0.25">
      <c r="A960" s="21">
        <f t="shared" si="711"/>
        <v>429</v>
      </c>
      <c r="B960" s="21" t="s">
        <v>28</v>
      </c>
      <c r="C960" s="27">
        <f t="shared" si="668"/>
        <v>0</v>
      </c>
      <c r="D960" s="27">
        <f t="shared" si="691"/>
        <v>0</v>
      </c>
      <c r="E960" s="27" t="b">
        <f t="shared" si="667"/>
        <v>1</v>
      </c>
      <c r="F960" s="29">
        <f t="shared" si="669"/>
        <v>0</v>
      </c>
      <c r="G960" s="27">
        <f t="shared" si="692"/>
        <v>0</v>
      </c>
      <c r="H960" s="22">
        <f t="shared" si="670"/>
        <v>16567292430.38674</v>
      </c>
      <c r="I960" s="23">
        <f t="shared" si="671"/>
        <v>132580106.5049091</v>
      </c>
      <c r="J960" s="23">
        <f t="shared" si="672"/>
        <v>1086</v>
      </c>
      <c r="K960" s="19">
        <f t="shared" si="693"/>
        <v>225.0831931027827</v>
      </c>
      <c r="L960" s="16">
        <f t="shared" si="673"/>
        <v>114.27649176109907</v>
      </c>
      <c r="M960" s="23">
        <f>M959-IF($B960="B",(Percent_Rent_In_Elsies*2.49%/12 * H959)/K959,0)+IF($B960="D",N960,0)+IF(B960="D",AK959)+IF(B960="C",F959*90%)-(Y960-Y959)-IF($B960="A",Q959/K959) + IF($B960="A",Q959/K959)</f>
        <v>-31471742.365563899</v>
      </c>
      <c r="N960" s="23">
        <f t="shared" si="674"/>
        <v>0</v>
      </c>
      <c r="O960" s="22">
        <f t="shared" si="675"/>
        <v>0</v>
      </c>
      <c r="P960" s="22">
        <f t="shared" si="706"/>
        <v>11069041.920334022</v>
      </c>
      <c r="Q960" s="22">
        <f t="shared" si="707"/>
        <v>0</v>
      </c>
      <c r="R960" s="22">
        <f t="shared" si="676"/>
        <v>191487051.49807432</v>
      </c>
      <c r="S960" s="16">
        <f t="shared" si="713"/>
        <v>0</v>
      </c>
      <c r="T960" s="15">
        <f t="shared" si="677"/>
        <v>0</v>
      </c>
      <c r="U960" s="23">
        <f t="shared" si="694"/>
        <v>907961.38168805744</v>
      </c>
      <c r="V960" s="23">
        <f t="shared" si="695"/>
        <v>0</v>
      </c>
      <c r="W960" s="23">
        <f t="shared" si="708"/>
        <v>0</v>
      </c>
      <c r="X960" s="23">
        <f t="shared" si="696"/>
        <v>28790138.683224373</v>
      </c>
      <c r="Y960" s="23">
        <f t="shared" si="678"/>
        <v>13825559.361691331</v>
      </c>
      <c r="Z960" s="3">
        <f t="shared" si="679"/>
        <v>3779.981778930362</v>
      </c>
      <c r="AA960" s="23">
        <f t="shared" si="680"/>
        <v>58015459.304294117</v>
      </c>
      <c r="AB960" s="26">
        <f t="shared" si="697"/>
        <v>70086276.274228618</v>
      </c>
      <c r="AC960" s="23">
        <f t="shared" si="698"/>
        <v>74889487.274228647</v>
      </c>
      <c r="AD960" s="23">
        <f t="shared" si="704"/>
        <v>4803211</v>
      </c>
      <c r="AE960" s="24">
        <f t="shared" si="712"/>
        <v>70086276.274228647</v>
      </c>
      <c r="AF960" s="3">
        <f t="shared" si="699"/>
        <v>0</v>
      </c>
      <c r="AG960" s="2">
        <f t="shared" si="681"/>
        <v>453597813.47164339</v>
      </c>
      <c r="AH960" s="2">
        <f t="shared" si="682"/>
        <v>94.553703298850721</v>
      </c>
      <c r="AI960" s="23">
        <f t="shared" si="705"/>
        <v>9327360592.5250397</v>
      </c>
      <c r="AJ960" s="23">
        <f t="shared" si="683"/>
        <v>6219.922423797766</v>
      </c>
      <c r="AK960" s="23">
        <f t="shared" si="684"/>
        <v>0</v>
      </c>
      <c r="AL960" s="23">
        <f t="shared" si="709"/>
        <v>0</v>
      </c>
      <c r="AM960" s="23">
        <f t="shared" si="710"/>
        <v>0</v>
      </c>
      <c r="AN960" s="16">
        <f t="shared" si="700"/>
        <v>0</v>
      </c>
      <c r="AO960" s="23">
        <f t="shared" si="701"/>
        <v>0</v>
      </c>
      <c r="AP960" s="22">
        <f t="shared" si="702"/>
        <v>0</v>
      </c>
      <c r="AQ960" s="30">
        <f t="shared" si="685"/>
        <v>1249473539.7272515</v>
      </c>
      <c r="AR960" s="28">
        <f t="shared" si="686"/>
        <v>486763863.21381259</v>
      </c>
      <c r="AS960" s="25">
        <f t="shared" si="687"/>
        <v>200337590.02425668</v>
      </c>
      <c r="AT960" s="32">
        <f t="shared" si="688"/>
        <v>7559.963557860724</v>
      </c>
      <c r="AU960" s="23">
        <f t="shared" si="689"/>
        <v>7559.963557860724</v>
      </c>
      <c r="AV960" s="22">
        <f t="shared" si="690"/>
        <v>126680639.75208335</v>
      </c>
      <c r="AW960" s="31">
        <f t="shared" si="703"/>
        <v>1016338186.408561</v>
      </c>
    </row>
    <row r="961" spans="1:53" x14ac:dyDescent="0.25">
      <c r="A961">
        <f t="shared" si="711"/>
        <v>430</v>
      </c>
      <c r="B961" t="s">
        <v>6</v>
      </c>
      <c r="C961" s="27">
        <f t="shared" si="668"/>
        <v>0</v>
      </c>
      <c r="D961" s="27">
        <f t="shared" si="691"/>
        <v>0</v>
      </c>
      <c r="E961" s="27" t="b">
        <f t="shared" si="667"/>
        <v>1</v>
      </c>
      <c r="F961" s="29">
        <f t="shared" si="669"/>
        <v>0</v>
      </c>
      <c r="G961" s="27">
        <f t="shared" si="692"/>
        <v>0</v>
      </c>
      <c r="H961" s="22">
        <f t="shared" si="670"/>
        <v>16594904584.437386</v>
      </c>
      <c r="I961" s="23">
        <f t="shared" si="671"/>
        <v>132580106.5049091</v>
      </c>
      <c r="J961" s="23">
        <f t="shared" si="672"/>
        <v>1086</v>
      </c>
      <c r="K961" s="19">
        <f t="shared" si="693"/>
        <v>225.0831931027827</v>
      </c>
      <c r="L961" s="16">
        <f t="shared" si="673"/>
        <v>114.46695258070091</v>
      </c>
      <c r="M961" s="23">
        <f>M960-IF($B961="B",(Percent_Rent_In_Elsies*2.49%/12 * H960)/K960,0)+IF($B961="D",N961,0)+IF(B961="D",AK960)+IF(B961="C",F960*90%)-(Y961-Y960)-IF($B961="A",Q960/K960) + IF($B961="A",Q960/K960)</f>
        <v>-31471742.365563899</v>
      </c>
      <c r="N961" s="23">
        <f t="shared" si="674"/>
        <v>0</v>
      </c>
      <c r="O961" s="22">
        <f t="shared" si="675"/>
        <v>0</v>
      </c>
      <c r="P961" s="22">
        <f t="shared" si="706"/>
        <v>0</v>
      </c>
      <c r="Q961" s="22">
        <f t="shared" si="707"/>
        <v>0</v>
      </c>
      <c r="R961" s="22">
        <f t="shared" si="676"/>
        <v>191487051.49807432</v>
      </c>
      <c r="S961" s="16">
        <f t="shared" si="713"/>
        <v>0</v>
      </c>
      <c r="T961" s="15">
        <f t="shared" si="677"/>
        <v>0</v>
      </c>
      <c r="U961" s="23">
        <f t="shared" si="694"/>
        <v>907961.38168805744</v>
      </c>
      <c r="V961" s="23">
        <f t="shared" si="695"/>
        <v>0</v>
      </c>
      <c r="W961" s="23">
        <f t="shared" si="708"/>
        <v>0</v>
      </c>
      <c r="X961" s="23">
        <f t="shared" si="696"/>
        <v>28809038.592119027</v>
      </c>
      <c r="Y961" s="23">
        <f t="shared" si="678"/>
        <v>13825559.361691331</v>
      </c>
      <c r="Z961" s="3">
        <f t="shared" si="679"/>
        <v>0</v>
      </c>
      <c r="AA961" s="23">
        <f t="shared" si="680"/>
        <v>58015459.304294117</v>
      </c>
      <c r="AB961" s="26">
        <f t="shared" si="697"/>
        <v>70086276.274228632</v>
      </c>
      <c r="AC961" s="23">
        <f t="shared" si="698"/>
        <v>74889487.274228647</v>
      </c>
      <c r="AD961" s="23">
        <f t="shared" si="704"/>
        <v>4803211</v>
      </c>
      <c r="AE961" s="24">
        <f t="shared" si="712"/>
        <v>70086276.274228647</v>
      </c>
      <c r="AF961" s="3">
        <f t="shared" si="699"/>
        <v>0</v>
      </c>
      <c r="AG961" s="2">
        <f t="shared" si="681"/>
        <v>0</v>
      </c>
      <c r="AH961" s="2">
        <f t="shared" si="682"/>
        <v>94.711292804348815</v>
      </c>
      <c r="AI961" s="23">
        <f t="shared" si="705"/>
        <v>9327360592.5250397</v>
      </c>
      <c r="AJ961" s="23">
        <f t="shared" si="683"/>
        <v>6219.922423797766</v>
      </c>
      <c r="AK961" s="23">
        <f t="shared" si="684"/>
        <v>0</v>
      </c>
      <c r="AL961" s="23">
        <f t="shared" si="709"/>
        <v>0</v>
      </c>
      <c r="AM961" s="23">
        <f t="shared" si="710"/>
        <v>0</v>
      </c>
      <c r="AN961" s="16">
        <f t="shared" si="700"/>
        <v>0</v>
      </c>
      <c r="AO961" s="23">
        <f t="shared" si="701"/>
        <v>0</v>
      </c>
      <c r="AP961" s="22">
        <f t="shared" si="702"/>
        <v>0</v>
      </c>
      <c r="AQ961" s="30">
        <f t="shared" si="685"/>
        <v>1249473539.7272515</v>
      </c>
      <c r="AR961" s="28">
        <f t="shared" si="686"/>
        <v>486763863.21381259</v>
      </c>
      <c r="AS961" s="25">
        <f t="shared" si="687"/>
        <v>200337590.02425668</v>
      </c>
      <c r="AT961" s="32">
        <f t="shared" si="688"/>
        <v>0</v>
      </c>
      <c r="AU961" s="23">
        <f t="shared" si="689"/>
        <v>0</v>
      </c>
      <c r="AV961" s="22">
        <f t="shared" si="690"/>
        <v>126680639.75208335</v>
      </c>
      <c r="AW961" s="31">
        <f t="shared" si="703"/>
        <v>1005269144.4882269</v>
      </c>
    </row>
    <row r="962" spans="1:53" x14ac:dyDescent="0.25">
      <c r="A962">
        <f t="shared" si="711"/>
        <v>430</v>
      </c>
      <c r="B962" t="s">
        <v>7</v>
      </c>
      <c r="C962" s="27">
        <f t="shared" si="668"/>
        <v>0</v>
      </c>
      <c r="D962" s="27">
        <f t="shared" si="691"/>
        <v>0</v>
      </c>
      <c r="E962" s="27" t="b">
        <f t="shared" si="667"/>
        <v>1</v>
      </c>
      <c r="F962" s="29">
        <f t="shared" si="669"/>
        <v>0</v>
      </c>
      <c r="G962" s="27">
        <f t="shared" si="692"/>
        <v>0</v>
      </c>
      <c r="H962" s="22">
        <f t="shared" si="670"/>
        <v>16594904584.437386</v>
      </c>
      <c r="I962" s="23">
        <f t="shared" si="671"/>
        <v>132580106.5049091</v>
      </c>
      <c r="J962" s="23">
        <f t="shared" si="672"/>
        <v>1086</v>
      </c>
      <c r="K962" s="19">
        <f t="shared" si="693"/>
        <v>225.0831931027827</v>
      </c>
      <c r="L962" s="16">
        <f t="shared" si="673"/>
        <v>114.46695258070091</v>
      </c>
      <c r="M962" s="23">
        <f>M961-IF($B962="B",(Percent_Rent_In_Elsies*2.49%/12 * H961)/K961,0)+IF($B962="D",N962,0)+IF(B962="D",AK961)+IF(B962="C",F961*90%)-(Y962-Y961)-IF($B962="A",Q961/K961) + IF($B962="A",Q961/K961)</f>
        <v>-31548235.031537816</v>
      </c>
      <c r="N962" s="23">
        <f t="shared" si="674"/>
        <v>0</v>
      </c>
      <c r="O962" s="22">
        <f t="shared" si="675"/>
        <v>0</v>
      </c>
      <c r="P962" s="22">
        <f t="shared" si="706"/>
        <v>0</v>
      </c>
      <c r="Q962" s="22">
        <f t="shared" si="707"/>
        <v>0</v>
      </c>
      <c r="R962" s="22">
        <f t="shared" si="676"/>
        <v>175529797.20656812</v>
      </c>
      <c r="S962" s="16">
        <f t="shared" si="713"/>
        <v>15957254.291506194</v>
      </c>
      <c r="T962" s="15">
        <f t="shared" si="677"/>
        <v>0</v>
      </c>
      <c r="U962" s="23">
        <f t="shared" si="694"/>
        <v>832297.9332140527</v>
      </c>
      <c r="V962" s="23">
        <f t="shared" si="695"/>
        <v>75663.448474004792</v>
      </c>
      <c r="W962" s="23">
        <f t="shared" si="708"/>
        <v>0</v>
      </c>
      <c r="X962" s="23">
        <f t="shared" si="696"/>
        <v>28809038.592119027</v>
      </c>
      <c r="Y962" s="23">
        <f t="shared" si="678"/>
        <v>13825559.361691331</v>
      </c>
      <c r="Z962" s="3">
        <f t="shared" si="679"/>
        <v>0</v>
      </c>
      <c r="AA962" s="23">
        <f t="shared" si="680"/>
        <v>58015459.304294117</v>
      </c>
      <c r="AB962" s="26">
        <f t="shared" si="697"/>
        <v>70086276.274228632</v>
      </c>
      <c r="AC962" s="23">
        <f t="shared" si="698"/>
        <v>74889487.274228647</v>
      </c>
      <c r="AD962" s="23">
        <f t="shared" si="704"/>
        <v>4803211</v>
      </c>
      <c r="AE962" s="24">
        <f t="shared" si="712"/>
        <v>70086276.274228647</v>
      </c>
      <c r="AF962" s="3">
        <f t="shared" si="699"/>
        <v>0</v>
      </c>
      <c r="AG962" s="2">
        <f t="shared" si="681"/>
        <v>0</v>
      </c>
      <c r="AH962" s="2">
        <f t="shared" si="682"/>
        <v>94.711292804348815</v>
      </c>
      <c r="AI962" s="23">
        <f t="shared" si="705"/>
        <v>9327360592.5250397</v>
      </c>
      <c r="AJ962" s="23">
        <f t="shared" si="683"/>
        <v>6219.922423797766</v>
      </c>
      <c r="AK962" s="23">
        <f t="shared" si="684"/>
        <v>0</v>
      </c>
      <c r="AL962" s="23">
        <f t="shared" si="709"/>
        <v>-878627.80438613892</v>
      </c>
      <c r="AM962" s="23">
        <f t="shared" si="710"/>
        <v>-819749517.40103126</v>
      </c>
      <c r="AN962" s="16">
        <f t="shared" si="700"/>
        <v>0</v>
      </c>
      <c r="AO962" s="23">
        <f t="shared" si="701"/>
        <v>76492.665973916883</v>
      </c>
      <c r="AP962" s="22">
        <f t="shared" si="702"/>
        <v>17217213.506353788</v>
      </c>
      <c r="AQ962" s="30">
        <f t="shared" si="685"/>
        <v>1283761620.4251552</v>
      </c>
      <c r="AR962" s="28">
        <f t="shared" si="686"/>
        <v>503834730.40536237</v>
      </c>
      <c r="AS962" s="25">
        <f t="shared" si="687"/>
        <v>200337590.02425668</v>
      </c>
      <c r="AT962" s="32">
        <f t="shared" si="688"/>
        <v>0</v>
      </c>
      <c r="AU962" s="23">
        <f t="shared" si="689"/>
        <v>0</v>
      </c>
      <c r="AV962" s="22">
        <f t="shared" si="690"/>
        <v>126680639.75208335</v>
      </c>
      <c r="AW962" s="31">
        <f t="shared" si="703"/>
        <v>1039557225.1861304</v>
      </c>
    </row>
    <row r="963" spans="1:53" x14ac:dyDescent="0.25">
      <c r="A963">
        <f t="shared" si="711"/>
        <v>430</v>
      </c>
      <c r="B963" t="s">
        <v>8</v>
      </c>
      <c r="C963" s="27">
        <f t="shared" si="668"/>
        <v>0</v>
      </c>
      <c r="D963" s="27">
        <f t="shared" si="691"/>
        <v>0</v>
      </c>
      <c r="E963" s="27" t="b">
        <f t="shared" si="667"/>
        <v>1</v>
      </c>
      <c r="F963" s="29">
        <f t="shared" si="669"/>
        <v>0</v>
      </c>
      <c r="G963" s="27">
        <f t="shared" si="692"/>
        <v>0</v>
      </c>
      <c r="H963" s="22">
        <f t="shared" si="670"/>
        <v>16594904584.437386</v>
      </c>
      <c r="I963" s="23">
        <f t="shared" si="671"/>
        <v>132580106.5049091</v>
      </c>
      <c r="J963" s="23">
        <f t="shared" si="672"/>
        <v>1086</v>
      </c>
      <c r="K963" s="19">
        <f t="shared" si="693"/>
        <v>225.0831931027827</v>
      </c>
      <c r="L963" s="16">
        <f t="shared" si="673"/>
        <v>114.46695258070091</v>
      </c>
      <c r="M963" s="23">
        <f>M962-IF($B963="B",(Percent_Rent_In_Elsies*2.49%/12 * H962)/K962,0)+IF($B963="D",N963,0)+IF(B963="D",AK962)+IF(B963="C",F962*90%)-(Y963-Y962)-IF($B963="A",Q962/K962) + IF($B963="A",Q962/K962)</f>
        <v>-31548235.031537816</v>
      </c>
      <c r="N963" s="23">
        <f t="shared" si="674"/>
        <v>0</v>
      </c>
      <c r="O963" s="22">
        <f t="shared" si="675"/>
        <v>0</v>
      </c>
      <c r="P963" s="22">
        <f t="shared" si="706"/>
        <v>0</v>
      </c>
      <c r="Q963" s="22">
        <f t="shared" si="707"/>
        <v>0</v>
      </c>
      <c r="R963" s="22">
        <f t="shared" si="676"/>
        <v>192747010.71292192</v>
      </c>
      <c r="S963" s="16">
        <f t="shared" si="713"/>
        <v>15957254.291506194</v>
      </c>
      <c r="T963" s="15">
        <f t="shared" si="677"/>
        <v>0</v>
      </c>
      <c r="U963" s="23">
        <f t="shared" si="694"/>
        <v>908790.59918796958</v>
      </c>
      <c r="V963" s="23">
        <f t="shared" si="695"/>
        <v>75663.448474004792</v>
      </c>
      <c r="W963" s="23">
        <f t="shared" si="708"/>
        <v>0</v>
      </c>
      <c r="X963" s="23">
        <f t="shared" si="696"/>
        <v>28809038.592119027</v>
      </c>
      <c r="Y963" s="23">
        <f t="shared" si="678"/>
        <v>13825559.361691331</v>
      </c>
      <c r="Z963" s="3">
        <f t="shared" si="679"/>
        <v>0</v>
      </c>
      <c r="AA963" s="23">
        <f t="shared" si="680"/>
        <v>58015459.304294117</v>
      </c>
      <c r="AB963" s="26">
        <f t="shared" si="697"/>
        <v>70086276.274228632</v>
      </c>
      <c r="AC963" s="23">
        <f t="shared" si="698"/>
        <v>74889487.274228647</v>
      </c>
      <c r="AD963" s="23">
        <f t="shared" si="704"/>
        <v>4803211</v>
      </c>
      <c r="AE963" s="24">
        <f t="shared" si="712"/>
        <v>70086276.274228647</v>
      </c>
      <c r="AF963" s="3">
        <f t="shared" si="699"/>
        <v>1E-4</v>
      </c>
      <c r="AG963" s="2">
        <f t="shared" si="681"/>
        <v>0</v>
      </c>
      <c r="AH963" s="2">
        <f t="shared" si="682"/>
        <v>94.711292804348815</v>
      </c>
      <c r="AI963" s="23">
        <f t="shared" si="705"/>
        <v>9327360592.5250397</v>
      </c>
      <c r="AJ963" s="23">
        <f t="shared" si="683"/>
        <v>6219.922423797766</v>
      </c>
      <c r="AK963" s="23">
        <f t="shared" si="684"/>
        <v>62150.377924797634</v>
      </c>
      <c r="AL963" s="23">
        <f t="shared" si="709"/>
        <v>0</v>
      </c>
      <c r="AM963" s="23">
        <f t="shared" si="710"/>
        <v>0</v>
      </c>
      <c r="AN963" s="16">
        <f t="shared" si="700"/>
        <v>0</v>
      </c>
      <c r="AO963" s="23">
        <f t="shared" si="701"/>
        <v>0</v>
      </c>
      <c r="AP963" s="22">
        <f t="shared" si="702"/>
        <v>0</v>
      </c>
      <c r="AQ963" s="30">
        <f t="shared" si="685"/>
        <v>1283761620.4251552</v>
      </c>
      <c r="AR963" s="28">
        <f t="shared" si="686"/>
        <v>503834730.40536237</v>
      </c>
      <c r="AS963" s="25">
        <f t="shared" si="687"/>
        <v>200337590.02425668</v>
      </c>
      <c r="AT963" s="32">
        <f t="shared" si="688"/>
        <v>0</v>
      </c>
      <c r="AU963" s="23">
        <f t="shared" si="689"/>
        <v>0</v>
      </c>
      <c r="AV963" s="22">
        <f t="shared" si="690"/>
        <v>126680639.75208335</v>
      </c>
      <c r="AW963" s="31">
        <f t="shared" si="703"/>
        <v>1039557225.1861305</v>
      </c>
    </row>
    <row r="964" spans="1:53" x14ac:dyDescent="0.25">
      <c r="A964" s="21">
        <f t="shared" si="711"/>
        <v>430</v>
      </c>
      <c r="B964" s="21" t="s">
        <v>9</v>
      </c>
      <c r="C964" s="27">
        <f t="shared" si="668"/>
        <v>0</v>
      </c>
      <c r="D964" s="27">
        <f t="shared" si="691"/>
        <v>0</v>
      </c>
      <c r="E964" s="27" t="b">
        <f t="shared" si="667"/>
        <v>1</v>
      </c>
      <c r="F964" s="29">
        <f t="shared" si="669"/>
        <v>0</v>
      </c>
      <c r="G964" s="27">
        <f t="shared" si="692"/>
        <v>0</v>
      </c>
      <c r="H964" s="22">
        <f t="shared" si="670"/>
        <v>16594904584.437386</v>
      </c>
      <c r="I964" s="23">
        <f t="shared" si="671"/>
        <v>132580106.5049091</v>
      </c>
      <c r="J964" s="23">
        <f t="shared" si="672"/>
        <v>1086</v>
      </c>
      <c r="K964" s="19">
        <f t="shared" si="693"/>
        <v>225.0831931027827</v>
      </c>
      <c r="L964" s="16">
        <f t="shared" si="673"/>
        <v>114.46695258070091</v>
      </c>
      <c r="M964" s="23">
        <f>M963-IF($B964="B",(Percent_Rent_In_Elsies*2.49%/12 * H963)/K963,0)+IF($B964="D",N964,0)+IF(B964="D",AK963)+IF(B964="C",F963*90%)-(Y964-Y963)-IF($B964="A",Q963/K963) + IF($B964="A",Q963/K963)</f>
        <v>-31486084.65361302</v>
      </c>
      <c r="N964" s="23">
        <f t="shared" si="674"/>
        <v>0</v>
      </c>
      <c r="O964" s="22">
        <f t="shared" si="675"/>
        <v>11147378.969512135</v>
      </c>
      <c r="P964" s="22">
        <f t="shared" si="706"/>
        <v>0</v>
      </c>
      <c r="Q964" s="22">
        <f t="shared" si="707"/>
        <v>0</v>
      </c>
      <c r="R964" s="22">
        <f t="shared" si="676"/>
        <v>192747010.71292192</v>
      </c>
      <c r="S964" s="16">
        <f t="shared" si="713"/>
        <v>0</v>
      </c>
      <c r="T964" s="15">
        <f t="shared" si="677"/>
        <v>4809875.3219940588</v>
      </c>
      <c r="U964" s="23">
        <f t="shared" si="694"/>
        <v>908790.59918796958</v>
      </c>
      <c r="V964" s="23">
        <f t="shared" si="695"/>
        <v>0</v>
      </c>
      <c r="W964" s="23">
        <f t="shared" si="708"/>
        <v>75663.448474004792</v>
      </c>
      <c r="X964" s="23">
        <f t="shared" si="696"/>
        <v>28809038.592119027</v>
      </c>
      <c r="Y964" s="23">
        <f t="shared" si="678"/>
        <v>13825559.361691331</v>
      </c>
      <c r="Z964" s="3">
        <f t="shared" si="679"/>
        <v>0</v>
      </c>
      <c r="AA964" s="23">
        <f t="shared" si="680"/>
        <v>57953308.926369317</v>
      </c>
      <c r="AB964" s="26">
        <f t="shared" si="697"/>
        <v>70086276.274228632</v>
      </c>
      <c r="AC964" s="23">
        <f t="shared" si="698"/>
        <v>74889487.274228647</v>
      </c>
      <c r="AD964" s="23">
        <f t="shared" si="704"/>
        <v>4803211</v>
      </c>
      <c r="AE964" s="24">
        <f t="shared" si="712"/>
        <v>70086276.274228647</v>
      </c>
      <c r="AF964" s="3">
        <f t="shared" si="699"/>
        <v>0</v>
      </c>
      <c r="AG964" s="2">
        <f t="shared" si="681"/>
        <v>0</v>
      </c>
      <c r="AH964" s="2">
        <f t="shared" si="682"/>
        <v>94.711292804348815</v>
      </c>
      <c r="AI964" s="23">
        <f t="shared" si="705"/>
        <v>9317368445.7279987</v>
      </c>
      <c r="AJ964" s="23">
        <f t="shared" si="683"/>
        <v>6219.922423797766</v>
      </c>
      <c r="AK964" s="23">
        <f t="shared" si="684"/>
        <v>0</v>
      </c>
      <c r="AL964" s="23">
        <f t="shared" si="709"/>
        <v>0</v>
      </c>
      <c r="AM964" s="23">
        <f t="shared" si="710"/>
        <v>0</v>
      </c>
      <c r="AN964" s="16">
        <f t="shared" si="700"/>
        <v>0</v>
      </c>
      <c r="AO964" s="23">
        <f t="shared" si="701"/>
        <v>0</v>
      </c>
      <c r="AP964" s="22">
        <f t="shared" si="702"/>
        <v>0</v>
      </c>
      <c r="AQ964" s="30">
        <f t="shared" si="685"/>
        <v>1283761620.4251552</v>
      </c>
      <c r="AR964" s="28">
        <f t="shared" si="686"/>
        <v>503834730.40536237</v>
      </c>
      <c r="AS964" s="25">
        <f t="shared" si="687"/>
        <v>200337590.02425668</v>
      </c>
      <c r="AT964" s="32">
        <f t="shared" si="688"/>
        <v>0</v>
      </c>
      <c r="AU964" s="23">
        <f t="shared" si="689"/>
        <v>0</v>
      </c>
      <c r="AV964" s="22">
        <f t="shared" si="690"/>
        <v>126680639.75208335</v>
      </c>
      <c r="AW964" s="31">
        <f t="shared" si="703"/>
        <v>1039557225.1861305</v>
      </c>
      <c r="AX964" s="21"/>
      <c r="AY964" s="21"/>
      <c r="AZ964" s="21"/>
      <c r="BA964" s="21"/>
    </row>
    <row r="965" spans="1:53" x14ac:dyDescent="0.25">
      <c r="A965" s="21">
        <f t="shared" si="711"/>
        <v>430</v>
      </c>
      <c r="B965" s="21" t="s">
        <v>28</v>
      </c>
      <c r="C965" s="27">
        <f t="shared" si="668"/>
        <v>0</v>
      </c>
      <c r="D965" s="27">
        <f t="shared" si="691"/>
        <v>0</v>
      </c>
      <c r="E965" s="27" t="b">
        <f t="shared" si="667"/>
        <v>1</v>
      </c>
      <c r="F965" s="29">
        <f t="shared" si="669"/>
        <v>0</v>
      </c>
      <c r="G965" s="27">
        <f t="shared" si="692"/>
        <v>0</v>
      </c>
      <c r="H965" s="22">
        <f t="shared" si="670"/>
        <v>16594904584.437386</v>
      </c>
      <c r="I965" s="23">
        <f t="shared" si="671"/>
        <v>132580106.5049091</v>
      </c>
      <c r="J965" s="23">
        <f t="shared" si="672"/>
        <v>1086</v>
      </c>
      <c r="K965" s="19">
        <f t="shared" si="693"/>
        <v>225.0831931027827</v>
      </c>
      <c r="L965" s="16">
        <f t="shared" si="673"/>
        <v>114.46695258070091</v>
      </c>
      <c r="M965" s="23">
        <f>M964-IF($B965="B",(Percent_Rent_In_Elsies*2.49%/12 * H964)/K964,0)+IF($B965="D",N965,0)+IF(B965="D",AK964)+IF(B965="C",F964*90%)-(Y965-Y964)-IF($B965="A",Q964/K964) + IF($B965="A",Q964/K964)</f>
        <v>-31486084.65361302</v>
      </c>
      <c r="N965" s="23">
        <f t="shared" si="674"/>
        <v>0</v>
      </c>
      <c r="O965" s="22">
        <f t="shared" si="675"/>
        <v>0</v>
      </c>
      <c r="P965" s="22">
        <f t="shared" si="706"/>
        <v>11147378.969512135</v>
      </c>
      <c r="Q965" s="22">
        <f t="shared" si="707"/>
        <v>0</v>
      </c>
      <c r="R965" s="22">
        <f t="shared" si="676"/>
        <v>192747010.71292192</v>
      </c>
      <c r="S965" s="16">
        <f t="shared" si="713"/>
        <v>0</v>
      </c>
      <c r="T965" s="15">
        <f t="shared" si="677"/>
        <v>0</v>
      </c>
      <c r="U965" s="23">
        <f t="shared" si="694"/>
        <v>908790.59918796958</v>
      </c>
      <c r="V965" s="23">
        <f t="shared" si="695"/>
        <v>0</v>
      </c>
      <c r="W965" s="23">
        <f t="shared" si="708"/>
        <v>0</v>
      </c>
      <c r="X965" s="23">
        <f t="shared" si="696"/>
        <v>28809038.592119027</v>
      </c>
      <c r="Y965" s="23">
        <f t="shared" si="678"/>
        <v>13825559.361691331</v>
      </c>
      <c r="Z965" s="3">
        <f t="shared" si="679"/>
        <v>3783.17242370024</v>
      </c>
      <c r="AA965" s="23">
        <f t="shared" si="680"/>
        <v>58010056.512724817</v>
      </c>
      <c r="AB965" s="26">
        <f t="shared" si="697"/>
        <v>70086276.274228618</v>
      </c>
      <c r="AC965" s="23">
        <f t="shared" si="698"/>
        <v>74889487.274228647</v>
      </c>
      <c r="AD965" s="23">
        <f t="shared" si="704"/>
        <v>4803211</v>
      </c>
      <c r="AE965" s="24">
        <f t="shared" si="712"/>
        <v>70086276.274228647</v>
      </c>
      <c r="AF965" s="3">
        <f t="shared" si="699"/>
        <v>0</v>
      </c>
      <c r="AG965" s="2">
        <f t="shared" si="681"/>
        <v>453980690.84402871</v>
      </c>
      <c r="AH965" s="2">
        <f t="shared" si="682"/>
        <v>94.711292804348815</v>
      </c>
      <c r="AI965" s="23">
        <f t="shared" si="705"/>
        <v>9326491965.6835499</v>
      </c>
      <c r="AJ965" s="23">
        <f t="shared" si="683"/>
        <v>6219.922423797766</v>
      </c>
      <c r="AK965" s="23">
        <f t="shared" si="684"/>
        <v>0</v>
      </c>
      <c r="AL965" s="23">
        <f t="shared" si="709"/>
        <v>0</v>
      </c>
      <c r="AM965" s="23">
        <f t="shared" si="710"/>
        <v>0</v>
      </c>
      <c r="AN965" s="16">
        <f t="shared" si="700"/>
        <v>0</v>
      </c>
      <c r="AO965" s="23">
        <f t="shared" si="701"/>
        <v>0</v>
      </c>
      <c r="AP965" s="22">
        <f t="shared" si="702"/>
        <v>0</v>
      </c>
      <c r="AQ965" s="30">
        <f t="shared" si="685"/>
        <v>1283761620.4251552</v>
      </c>
      <c r="AR965" s="28">
        <f t="shared" si="686"/>
        <v>503834730.40536237</v>
      </c>
      <c r="AS965" s="25">
        <f t="shared" si="687"/>
        <v>200337590.02425668</v>
      </c>
      <c r="AT965" s="32">
        <f t="shared" si="688"/>
        <v>7566.3448474004799</v>
      </c>
      <c r="AU965" s="23">
        <f t="shared" si="689"/>
        <v>7566.3448474004799</v>
      </c>
      <c r="AV965" s="22">
        <f t="shared" si="690"/>
        <v>131490515.0740774</v>
      </c>
      <c r="AW965" s="31">
        <f t="shared" si="703"/>
        <v>1039557225.1861305</v>
      </c>
      <c r="AX965" s="21"/>
      <c r="AY965" s="21"/>
      <c r="AZ965" s="21"/>
      <c r="BA965" s="21"/>
    </row>
    <row r="966" spans="1:53" x14ac:dyDescent="0.25">
      <c r="A966">
        <f t="shared" si="711"/>
        <v>431</v>
      </c>
      <c r="B966" t="s">
        <v>6</v>
      </c>
      <c r="C966" s="27">
        <f t="shared" si="668"/>
        <v>0</v>
      </c>
      <c r="D966" s="27">
        <f t="shared" si="691"/>
        <v>0</v>
      </c>
      <c r="E966" s="27" t="b">
        <f t="shared" si="667"/>
        <v>1</v>
      </c>
      <c r="F966" s="29">
        <f t="shared" si="669"/>
        <v>0</v>
      </c>
      <c r="G966" s="27">
        <f t="shared" si="692"/>
        <v>0</v>
      </c>
      <c r="H966" s="22">
        <f t="shared" si="670"/>
        <v>16622562758.744781</v>
      </c>
      <c r="I966" s="23">
        <f t="shared" si="671"/>
        <v>132580106.5049091</v>
      </c>
      <c r="J966" s="23">
        <f t="shared" si="672"/>
        <v>1086</v>
      </c>
      <c r="K966" s="19">
        <f t="shared" si="693"/>
        <v>225.0831931027827</v>
      </c>
      <c r="L966" s="16">
        <f t="shared" si="673"/>
        <v>114.65773083500208</v>
      </c>
      <c r="M966" s="23">
        <f>M965-IF($B966="B",(Percent_Rent_In_Elsies*2.49%/12 * H965)/K965,0)+IF($B966="D",N966,0)+IF(B966="D",AK965)+IF(B966="C",F965*90%)-(Y966-Y965)-IF($B966="A",Q965/K965) + IF($B966="A",Q965/K965)</f>
        <v>-31486084.65361302</v>
      </c>
      <c r="N966" s="23">
        <f t="shared" si="674"/>
        <v>0</v>
      </c>
      <c r="O966" s="22">
        <f t="shared" si="675"/>
        <v>0</v>
      </c>
      <c r="P966" s="22">
        <f t="shared" si="706"/>
        <v>0</v>
      </c>
      <c r="Q966" s="22">
        <f t="shared" si="707"/>
        <v>0</v>
      </c>
      <c r="R966" s="22">
        <f t="shared" si="676"/>
        <v>192747010.71292192</v>
      </c>
      <c r="S966" s="16">
        <f t="shared" si="713"/>
        <v>0</v>
      </c>
      <c r="T966" s="15">
        <f t="shared" si="677"/>
        <v>0</v>
      </c>
      <c r="U966" s="23">
        <f t="shared" si="694"/>
        <v>908790.59918796958</v>
      </c>
      <c r="V966" s="23">
        <f t="shared" si="695"/>
        <v>0</v>
      </c>
      <c r="W966" s="23">
        <f t="shared" si="708"/>
        <v>0</v>
      </c>
      <c r="X966" s="23">
        <f t="shared" si="696"/>
        <v>28827954.454237528</v>
      </c>
      <c r="Y966" s="23">
        <f t="shared" si="678"/>
        <v>13825559.361691331</v>
      </c>
      <c r="Z966" s="3">
        <f t="shared" si="679"/>
        <v>0</v>
      </c>
      <c r="AA966" s="23">
        <f t="shared" si="680"/>
        <v>58010056.512724817</v>
      </c>
      <c r="AB966" s="26">
        <f t="shared" si="697"/>
        <v>70086276.274228632</v>
      </c>
      <c r="AC966" s="23">
        <f t="shared" si="698"/>
        <v>74889487.274228647</v>
      </c>
      <c r="AD966" s="23">
        <f t="shared" si="704"/>
        <v>4803211</v>
      </c>
      <c r="AE966" s="24">
        <f t="shared" si="712"/>
        <v>70086276.274228647</v>
      </c>
      <c r="AF966" s="3">
        <f t="shared" si="699"/>
        <v>0</v>
      </c>
      <c r="AG966" s="2">
        <f t="shared" si="681"/>
        <v>0</v>
      </c>
      <c r="AH966" s="2">
        <f t="shared" si="682"/>
        <v>94.869144959022734</v>
      </c>
      <c r="AI966" s="23">
        <f t="shared" si="705"/>
        <v>9326491965.6835499</v>
      </c>
      <c r="AJ966" s="23">
        <f t="shared" si="683"/>
        <v>6219.922423797766</v>
      </c>
      <c r="AK966" s="23">
        <f t="shared" si="684"/>
        <v>0</v>
      </c>
      <c r="AL966" s="23">
        <f t="shared" si="709"/>
        <v>0</v>
      </c>
      <c r="AM966" s="23">
        <f t="shared" si="710"/>
        <v>0</v>
      </c>
      <c r="AN966" s="16">
        <f t="shared" si="700"/>
        <v>0</v>
      </c>
      <c r="AO966" s="23">
        <f t="shared" si="701"/>
        <v>0</v>
      </c>
      <c r="AP966" s="22">
        <f t="shared" si="702"/>
        <v>0</v>
      </c>
      <c r="AQ966" s="30">
        <f t="shared" si="685"/>
        <v>1283761620.4251552</v>
      </c>
      <c r="AR966" s="28">
        <f t="shared" si="686"/>
        <v>503834730.40536237</v>
      </c>
      <c r="AS966" s="25">
        <f t="shared" si="687"/>
        <v>200337590.02425668</v>
      </c>
      <c r="AT966" s="32">
        <f t="shared" si="688"/>
        <v>0</v>
      </c>
      <c r="AU966" s="23">
        <f t="shared" si="689"/>
        <v>0</v>
      </c>
      <c r="AV966" s="22">
        <f t="shared" si="690"/>
        <v>131490515.0740774</v>
      </c>
      <c r="AW966" s="31">
        <f t="shared" si="703"/>
        <v>1028409846.2166183</v>
      </c>
    </row>
    <row r="967" spans="1:53" x14ac:dyDescent="0.25">
      <c r="A967">
        <f t="shared" si="711"/>
        <v>431</v>
      </c>
      <c r="B967" t="s">
        <v>7</v>
      </c>
      <c r="C967" s="27">
        <f t="shared" si="668"/>
        <v>0</v>
      </c>
      <c r="D967" s="27">
        <f t="shared" si="691"/>
        <v>0</v>
      </c>
      <c r="E967" s="27" t="b">
        <f t="shared" si="667"/>
        <v>1</v>
      </c>
      <c r="F967" s="29">
        <f t="shared" si="669"/>
        <v>0</v>
      </c>
      <c r="G967" s="27">
        <f t="shared" si="692"/>
        <v>0</v>
      </c>
      <c r="H967" s="22">
        <f t="shared" si="670"/>
        <v>16622562758.744781</v>
      </c>
      <c r="I967" s="23">
        <f t="shared" si="671"/>
        <v>132580106.5049091</v>
      </c>
      <c r="J967" s="23">
        <f t="shared" si="672"/>
        <v>1086</v>
      </c>
      <c r="K967" s="19">
        <f t="shared" si="693"/>
        <v>225.0831931027827</v>
      </c>
      <c r="L967" s="16">
        <f t="shared" si="673"/>
        <v>114.6577308350021</v>
      </c>
      <c r="M967" s="23">
        <f>M966-IF($B967="B",(Percent_Rent_In_Elsies*2.49%/12 * H966)/K966,0)+IF($B967="D",N967,0)+IF(B967="D",AK966)+IF(B967="C",F966*90%)-(Y967-Y966)-IF($B967="A",Q966/K966) + IF($B967="A",Q966/K966)</f>
        <v>-31562704.807363559</v>
      </c>
      <c r="N967" s="23">
        <f t="shared" si="674"/>
        <v>0</v>
      </c>
      <c r="O967" s="22">
        <f t="shared" si="675"/>
        <v>0</v>
      </c>
      <c r="P967" s="22">
        <f t="shared" si="706"/>
        <v>0</v>
      </c>
      <c r="Q967" s="22">
        <f t="shared" si="707"/>
        <v>0</v>
      </c>
      <c r="R967" s="22">
        <f t="shared" si="676"/>
        <v>176684759.82017842</v>
      </c>
      <c r="S967" s="16">
        <f t="shared" si="713"/>
        <v>16062250.892743492</v>
      </c>
      <c r="T967" s="15">
        <f t="shared" si="677"/>
        <v>0</v>
      </c>
      <c r="U967" s="23">
        <f t="shared" si="694"/>
        <v>833058.04925563873</v>
      </c>
      <c r="V967" s="23">
        <f t="shared" si="695"/>
        <v>75732.549932330803</v>
      </c>
      <c r="W967" s="23">
        <f t="shared" si="708"/>
        <v>0</v>
      </c>
      <c r="X967" s="23">
        <f t="shared" si="696"/>
        <v>28827954.454237528</v>
      </c>
      <c r="Y967" s="23">
        <f t="shared" si="678"/>
        <v>13825559.361691331</v>
      </c>
      <c r="Z967" s="3">
        <f t="shared" si="679"/>
        <v>0</v>
      </c>
      <c r="AA967" s="23">
        <f t="shared" si="680"/>
        <v>58010056.512724817</v>
      </c>
      <c r="AB967" s="26">
        <f t="shared" si="697"/>
        <v>70086276.274228632</v>
      </c>
      <c r="AC967" s="23">
        <f t="shared" si="698"/>
        <v>74889487.274228647</v>
      </c>
      <c r="AD967" s="23">
        <f t="shared" si="704"/>
        <v>4803211</v>
      </c>
      <c r="AE967" s="24">
        <f t="shared" si="712"/>
        <v>70086276.274228647</v>
      </c>
      <c r="AF967" s="3">
        <f t="shared" si="699"/>
        <v>0</v>
      </c>
      <c r="AG967" s="2">
        <f t="shared" si="681"/>
        <v>0</v>
      </c>
      <c r="AH967" s="2">
        <f t="shared" si="682"/>
        <v>94.869144959022734</v>
      </c>
      <c r="AI967" s="23">
        <f t="shared" si="705"/>
        <v>9326491965.6835499</v>
      </c>
      <c r="AJ967" s="23">
        <f t="shared" si="683"/>
        <v>6219.922423797766</v>
      </c>
      <c r="AK967" s="23">
        <f t="shared" si="684"/>
        <v>0</v>
      </c>
      <c r="AL967" s="23">
        <f t="shared" si="709"/>
        <v>-868626.84148979187</v>
      </c>
      <c r="AM967" s="23">
        <f t="shared" si="710"/>
        <v>-810418735.39424753</v>
      </c>
      <c r="AN967" s="16">
        <f t="shared" si="700"/>
        <v>0</v>
      </c>
      <c r="AO967" s="23">
        <f t="shared" si="701"/>
        <v>76620.153750540077</v>
      </c>
      <c r="AP967" s="22">
        <f t="shared" si="702"/>
        <v>17245908.862197712</v>
      </c>
      <c r="AQ967" s="30">
        <f t="shared" si="685"/>
        <v>1318106847.9242218</v>
      </c>
      <c r="AR967" s="28">
        <f t="shared" si="686"/>
        <v>520934049.04223138</v>
      </c>
      <c r="AS967" s="25">
        <f t="shared" si="687"/>
        <v>200337590.02425668</v>
      </c>
      <c r="AT967" s="32">
        <f t="shared" si="688"/>
        <v>0</v>
      </c>
      <c r="AU967" s="23">
        <f t="shared" si="689"/>
        <v>0</v>
      </c>
      <c r="AV967" s="22">
        <f t="shared" si="690"/>
        <v>131490515.0740774</v>
      </c>
      <c r="AW967" s="31">
        <f t="shared" si="703"/>
        <v>1062755073.715685</v>
      </c>
    </row>
    <row r="968" spans="1:53" s="21" customFormat="1" x14ac:dyDescent="0.25">
      <c r="A968">
        <f t="shared" si="711"/>
        <v>431</v>
      </c>
      <c r="B968" t="s">
        <v>8</v>
      </c>
      <c r="C968" s="27">
        <f t="shared" si="668"/>
        <v>0</v>
      </c>
      <c r="D968" s="27">
        <f t="shared" si="691"/>
        <v>0</v>
      </c>
      <c r="E968" s="27" t="b">
        <f t="shared" si="667"/>
        <v>1</v>
      </c>
      <c r="F968" s="29">
        <f t="shared" si="669"/>
        <v>0</v>
      </c>
      <c r="G968" s="27">
        <f t="shared" si="692"/>
        <v>0</v>
      </c>
      <c r="H968" s="22">
        <f t="shared" si="670"/>
        <v>16622562758.744781</v>
      </c>
      <c r="I968" s="23">
        <f t="shared" si="671"/>
        <v>132580106.5049091</v>
      </c>
      <c r="J968" s="23">
        <f t="shared" si="672"/>
        <v>1086</v>
      </c>
      <c r="K968" s="19">
        <f t="shared" si="693"/>
        <v>225.0831931027827</v>
      </c>
      <c r="L968" s="16">
        <f t="shared" si="673"/>
        <v>114.6577308350021</v>
      </c>
      <c r="M968" s="23">
        <f>M967-IF($B968="B",(Percent_Rent_In_Elsies*2.49%/12 * H967)/K967,0)+IF($B968="D",N968,0)+IF(B968="D",AK967)+IF(B968="C",F967*90%)-(Y968-Y967)-IF($B968="A",Q967/K967) + IF($B968="A",Q967/K967)</f>
        <v>-31562704.807363559</v>
      </c>
      <c r="N968" s="23">
        <f t="shared" si="674"/>
        <v>0</v>
      </c>
      <c r="O968" s="22">
        <f t="shared" si="675"/>
        <v>0</v>
      </c>
      <c r="P968" s="22">
        <f t="shared" si="706"/>
        <v>0</v>
      </c>
      <c r="Q968" s="22">
        <f t="shared" si="707"/>
        <v>0</v>
      </c>
      <c r="R968" s="22">
        <f t="shared" si="676"/>
        <v>193930668.68237615</v>
      </c>
      <c r="S968" s="16">
        <f t="shared" si="713"/>
        <v>16062250.892743492</v>
      </c>
      <c r="T968" s="15">
        <f t="shared" si="677"/>
        <v>0</v>
      </c>
      <c r="U968" s="23">
        <f t="shared" si="694"/>
        <v>909678.20300617884</v>
      </c>
      <c r="V968" s="23">
        <f t="shared" si="695"/>
        <v>75732.549932330803</v>
      </c>
      <c r="W968" s="23">
        <f t="shared" si="708"/>
        <v>0</v>
      </c>
      <c r="X968" s="23">
        <f t="shared" si="696"/>
        <v>28827954.454237528</v>
      </c>
      <c r="Y968" s="23">
        <f t="shared" si="678"/>
        <v>13825559.361691331</v>
      </c>
      <c r="Z968" s="3">
        <f t="shared" si="679"/>
        <v>0</v>
      </c>
      <c r="AA968" s="23">
        <f t="shared" si="680"/>
        <v>58010056.512724817</v>
      </c>
      <c r="AB968" s="26">
        <f t="shared" si="697"/>
        <v>70086276.274228632</v>
      </c>
      <c r="AC968" s="23">
        <f t="shared" si="698"/>
        <v>74889487.274228647</v>
      </c>
      <c r="AD968" s="23">
        <f t="shared" si="704"/>
        <v>4803211</v>
      </c>
      <c r="AE968" s="24">
        <f t="shared" si="712"/>
        <v>70086276.274228647</v>
      </c>
      <c r="AF968" s="3">
        <f t="shared" si="699"/>
        <v>1E-4</v>
      </c>
      <c r="AG968" s="2">
        <f t="shared" si="681"/>
        <v>0</v>
      </c>
      <c r="AH968" s="2">
        <f t="shared" si="682"/>
        <v>94.869144959022734</v>
      </c>
      <c r="AI968" s="23">
        <f t="shared" si="705"/>
        <v>9326491965.6835499</v>
      </c>
      <c r="AJ968" s="23">
        <f t="shared" si="683"/>
        <v>6219.922423797766</v>
      </c>
      <c r="AK968" s="23">
        <f t="shared" si="684"/>
        <v>62135.335620274731</v>
      </c>
      <c r="AL968" s="23">
        <f t="shared" si="709"/>
        <v>0</v>
      </c>
      <c r="AM968" s="23">
        <f t="shared" si="710"/>
        <v>0</v>
      </c>
      <c r="AN968" s="16">
        <f t="shared" si="700"/>
        <v>0</v>
      </c>
      <c r="AO968" s="23">
        <f t="shared" si="701"/>
        <v>0</v>
      </c>
      <c r="AP968" s="22">
        <f t="shared" si="702"/>
        <v>0</v>
      </c>
      <c r="AQ968" s="30">
        <f t="shared" si="685"/>
        <v>1318106847.9242218</v>
      </c>
      <c r="AR968" s="28">
        <f t="shared" si="686"/>
        <v>520934049.04223138</v>
      </c>
      <c r="AS968" s="25">
        <f t="shared" si="687"/>
        <v>200337590.02425668</v>
      </c>
      <c r="AT968" s="32">
        <f t="shared" si="688"/>
        <v>0</v>
      </c>
      <c r="AU968" s="23">
        <f t="shared" si="689"/>
        <v>0</v>
      </c>
      <c r="AV968" s="22">
        <f t="shared" si="690"/>
        <v>131490515.0740774</v>
      </c>
      <c r="AW968" s="31">
        <f t="shared" si="703"/>
        <v>1062755073.715685</v>
      </c>
      <c r="AX968"/>
      <c r="AY968"/>
      <c r="AZ968"/>
      <c r="BA968"/>
    </row>
    <row r="969" spans="1:53" s="21" customFormat="1" x14ac:dyDescent="0.25">
      <c r="A969">
        <f t="shared" si="711"/>
        <v>431</v>
      </c>
      <c r="B969" t="s">
        <v>9</v>
      </c>
      <c r="C969" s="27">
        <f t="shared" si="668"/>
        <v>0</v>
      </c>
      <c r="D969" s="27">
        <f t="shared" si="691"/>
        <v>0</v>
      </c>
      <c r="E969" s="27" t="b">
        <f t="shared" si="667"/>
        <v>1</v>
      </c>
      <c r="F969" s="29">
        <f t="shared" si="669"/>
        <v>0</v>
      </c>
      <c r="G969" s="27">
        <f t="shared" si="692"/>
        <v>0</v>
      </c>
      <c r="H969" s="22">
        <f t="shared" si="670"/>
        <v>16622562758.744781</v>
      </c>
      <c r="I969" s="23">
        <f t="shared" si="671"/>
        <v>132580106.5049091</v>
      </c>
      <c r="J969" s="23">
        <f t="shared" si="672"/>
        <v>1086</v>
      </c>
      <c r="K969" s="19">
        <f t="shared" si="693"/>
        <v>225.0831931027827</v>
      </c>
      <c r="L969" s="16">
        <f t="shared" si="673"/>
        <v>114.6577308350021</v>
      </c>
      <c r="M969" s="23">
        <f>M968-IF($B969="B",(Percent_Rent_In_Elsies*2.49%/12 * H968)/K968,0)+IF($B969="D",N969,0)+IF(B969="D",AK968)+IF(B969="C",F968*90%)-(Y969-Y968)-IF($B969="A",Q968/K968) + IF($B969="A",Q968/K968)</f>
        <v>-31500569.471743286</v>
      </c>
      <c r="N969" s="23">
        <f t="shared" si="674"/>
        <v>0</v>
      </c>
      <c r="O969" s="22">
        <f t="shared" si="675"/>
        <v>11220855.859940745</v>
      </c>
      <c r="P969" s="22">
        <f t="shared" si="706"/>
        <v>0</v>
      </c>
      <c r="Q969" s="22">
        <f t="shared" si="707"/>
        <v>0</v>
      </c>
      <c r="R969" s="22">
        <f t="shared" si="676"/>
        <v>193930668.68237615</v>
      </c>
      <c r="S969" s="16">
        <f t="shared" si="713"/>
        <v>0</v>
      </c>
      <c r="T969" s="15">
        <f t="shared" si="677"/>
        <v>4841395.0328027476</v>
      </c>
      <c r="U969" s="23">
        <f t="shared" si="694"/>
        <v>909678.20300617884</v>
      </c>
      <c r="V969" s="23">
        <f t="shared" si="695"/>
        <v>0</v>
      </c>
      <c r="W969" s="23">
        <f t="shared" si="708"/>
        <v>75732.549932330803</v>
      </c>
      <c r="X969" s="23">
        <f t="shared" si="696"/>
        <v>28827954.454237528</v>
      </c>
      <c r="Y969" s="23">
        <f t="shared" si="678"/>
        <v>13825559.361691331</v>
      </c>
      <c r="Z969" s="3">
        <f t="shared" si="679"/>
        <v>0</v>
      </c>
      <c r="AA969" s="23">
        <f t="shared" si="680"/>
        <v>57947921.17710454</v>
      </c>
      <c r="AB969" s="26">
        <f t="shared" si="697"/>
        <v>70086276.274228632</v>
      </c>
      <c r="AC969" s="23">
        <f t="shared" si="698"/>
        <v>74889487.274228647</v>
      </c>
      <c r="AD969" s="23">
        <f t="shared" si="704"/>
        <v>4803211</v>
      </c>
      <c r="AE969" s="24">
        <f t="shared" si="712"/>
        <v>70086276.274228647</v>
      </c>
      <c r="AF969" s="3">
        <f t="shared" si="699"/>
        <v>0</v>
      </c>
      <c r="AG969" s="2">
        <f t="shared" si="681"/>
        <v>0</v>
      </c>
      <c r="AH969" s="2">
        <f t="shared" si="682"/>
        <v>94.869144959022734</v>
      </c>
      <c r="AI969" s="23">
        <f t="shared" si="705"/>
        <v>9316502237.2936039</v>
      </c>
      <c r="AJ969" s="23">
        <f t="shared" si="683"/>
        <v>6219.922423797766</v>
      </c>
      <c r="AK969" s="23">
        <f t="shared" si="684"/>
        <v>0</v>
      </c>
      <c r="AL969" s="23">
        <f t="shared" si="709"/>
        <v>0</v>
      </c>
      <c r="AM969" s="23">
        <f t="shared" si="710"/>
        <v>0</v>
      </c>
      <c r="AN969" s="16">
        <f t="shared" si="700"/>
        <v>0</v>
      </c>
      <c r="AO969" s="23">
        <f t="shared" si="701"/>
        <v>0</v>
      </c>
      <c r="AP969" s="22">
        <f t="shared" si="702"/>
        <v>0</v>
      </c>
      <c r="AQ969" s="30">
        <f t="shared" si="685"/>
        <v>1318106847.9242218</v>
      </c>
      <c r="AR969" s="28">
        <f t="shared" si="686"/>
        <v>520934049.04223138</v>
      </c>
      <c r="AS969" s="25">
        <f t="shared" si="687"/>
        <v>200337590.02425668</v>
      </c>
      <c r="AT969" s="32">
        <f t="shared" si="688"/>
        <v>0</v>
      </c>
      <c r="AU969" s="23">
        <f t="shared" si="689"/>
        <v>0</v>
      </c>
      <c r="AV969" s="22">
        <f t="shared" si="690"/>
        <v>131490515.0740774</v>
      </c>
      <c r="AW969" s="31">
        <f t="shared" si="703"/>
        <v>1062755073.715685</v>
      </c>
      <c r="AX969"/>
      <c r="AY969"/>
      <c r="AZ969"/>
      <c r="BA969"/>
    </row>
    <row r="970" spans="1:53" x14ac:dyDescent="0.25">
      <c r="A970" s="21">
        <f t="shared" si="711"/>
        <v>431</v>
      </c>
      <c r="B970" s="21" t="s">
        <v>28</v>
      </c>
      <c r="C970" s="27">
        <f t="shared" si="668"/>
        <v>0</v>
      </c>
      <c r="D970" s="27">
        <f t="shared" si="691"/>
        <v>0</v>
      </c>
      <c r="E970" s="27" t="b">
        <f t="shared" ref="E970:E1033" si="714">IF(OR(I970&gt;Max_Parcels, AI970&gt;8000000000),TRUE,FALSE)</f>
        <v>1</v>
      </c>
      <c r="F970" s="29">
        <f t="shared" si="669"/>
        <v>0</v>
      </c>
      <c r="G970" s="27">
        <f t="shared" si="692"/>
        <v>0</v>
      </c>
      <c r="H970" s="22">
        <f t="shared" si="670"/>
        <v>16622562758.744781</v>
      </c>
      <c r="I970" s="23">
        <f t="shared" si="671"/>
        <v>132580106.5049091</v>
      </c>
      <c r="J970" s="23">
        <f t="shared" si="672"/>
        <v>1086</v>
      </c>
      <c r="K970" s="19">
        <f t="shared" si="693"/>
        <v>225.0831931027827</v>
      </c>
      <c r="L970" s="16">
        <f t="shared" si="673"/>
        <v>114.6577308350021</v>
      </c>
      <c r="M970" s="23">
        <f>M969-IF($B970="B",(Percent_Rent_In_Elsies*2.49%/12 * H969)/K969,0)+IF($B970="D",N970,0)+IF(B970="D",AK969)+IF(B970="C",F969*90%)-(Y970-Y969)-IF($B970="A",Q969/K969) + IF($B970="A",Q969/K969)</f>
        <v>-31500569.471743286</v>
      </c>
      <c r="N970" s="23">
        <f t="shared" si="674"/>
        <v>0</v>
      </c>
      <c r="O970" s="22">
        <f t="shared" si="675"/>
        <v>0</v>
      </c>
      <c r="P970" s="22">
        <f t="shared" si="706"/>
        <v>11220855.859940745</v>
      </c>
      <c r="Q970" s="22">
        <f t="shared" si="707"/>
        <v>0</v>
      </c>
      <c r="R970" s="22">
        <f t="shared" si="676"/>
        <v>193930668.68237615</v>
      </c>
      <c r="S970" s="16">
        <f t="shared" si="713"/>
        <v>0</v>
      </c>
      <c r="T970" s="15">
        <f t="shared" si="677"/>
        <v>0</v>
      </c>
      <c r="U970" s="23">
        <f t="shared" si="694"/>
        <v>909678.20300617884</v>
      </c>
      <c r="V970" s="23">
        <f t="shared" si="695"/>
        <v>0</v>
      </c>
      <c r="W970" s="23">
        <f t="shared" si="708"/>
        <v>0</v>
      </c>
      <c r="X970" s="23">
        <f t="shared" si="696"/>
        <v>28827954.454237528</v>
      </c>
      <c r="Y970" s="23">
        <f t="shared" si="678"/>
        <v>13825559.361691331</v>
      </c>
      <c r="Z970" s="3">
        <f t="shared" si="679"/>
        <v>3786.6274966165406</v>
      </c>
      <c r="AA970" s="23">
        <f t="shared" si="680"/>
        <v>58004720.589553788</v>
      </c>
      <c r="AB970" s="26">
        <f t="shared" si="697"/>
        <v>70086276.274228618</v>
      </c>
      <c r="AC970" s="23">
        <f t="shared" si="698"/>
        <v>74889487.274228647</v>
      </c>
      <c r="AD970" s="23">
        <f t="shared" si="704"/>
        <v>4803211</v>
      </c>
      <c r="AE970" s="24">
        <f t="shared" si="712"/>
        <v>70086276.274228647</v>
      </c>
      <c r="AF970" s="3">
        <f t="shared" si="699"/>
        <v>0</v>
      </c>
      <c r="AG970" s="2">
        <f t="shared" si="681"/>
        <v>454395299.59398484</v>
      </c>
      <c r="AH970" s="2">
        <f t="shared" si="682"/>
        <v>94.869144959022734</v>
      </c>
      <c r="AI970" s="23">
        <f t="shared" si="705"/>
        <v>9325634089.5224876</v>
      </c>
      <c r="AJ970" s="23">
        <f t="shared" si="683"/>
        <v>6219.922423797766</v>
      </c>
      <c r="AK970" s="23">
        <f t="shared" si="684"/>
        <v>0</v>
      </c>
      <c r="AL970" s="23">
        <f t="shared" si="709"/>
        <v>0</v>
      </c>
      <c r="AM970" s="23">
        <f t="shared" si="710"/>
        <v>0</v>
      </c>
      <c r="AN970" s="16">
        <f t="shared" si="700"/>
        <v>0</v>
      </c>
      <c r="AO970" s="23">
        <f t="shared" si="701"/>
        <v>0</v>
      </c>
      <c r="AP970" s="22">
        <f t="shared" si="702"/>
        <v>0</v>
      </c>
      <c r="AQ970" s="30">
        <f t="shared" si="685"/>
        <v>1318106847.9242218</v>
      </c>
      <c r="AR970" s="28">
        <f t="shared" si="686"/>
        <v>520934049.04223138</v>
      </c>
      <c r="AS970" s="25">
        <f t="shared" si="687"/>
        <v>200337590.02425668</v>
      </c>
      <c r="AT970" s="32">
        <f t="shared" si="688"/>
        <v>7573.2549932330812</v>
      </c>
      <c r="AU970" s="23">
        <f t="shared" si="689"/>
        <v>7573.2549932330812</v>
      </c>
      <c r="AV970" s="22">
        <f t="shared" si="690"/>
        <v>136331910.10688016</v>
      </c>
      <c r="AW970" s="31">
        <f t="shared" si="703"/>
        <v>1062755073.7156851</v>
      </c>
    </row>
    <row r="971" spans="1:53" x14ac:dyDescent="0.25">
      <c r="A971">
        <f t="shared" si="711"/>
        <v>432</v>
      </c>
      <c r="B971" t="s">
        <v>6</v>
      </c>
      <c r="C971" s="27">
        <f t="shared" ref="C971:C1034" si="715">IF(E970 = TRUE, 0, IF(AND($B971="A",P970&gt;0),P970,0)+IFERROR(IF($B971="A",Percent_Elsies*95%*AN967),0))</f>
        <v>0</v>
      </c>
      <c r="D971" s="27">
        <f t="shared" si="691"/>
        <v>0</v>
      </c>
      <c r="E971" s="27" t="b">
        <f t="shared" si="714"/>
        <v>1</v>
      </c>
      <c r="F971" s="29">
        <f t="shared" ref="F971:F1034" si="716">D971/K971</f>
        <v>0</v>
      </c>
      <c r="G971" s="27">
        <f t="shared" si="692"/>
        <v>0</v>
      </c>
      <c r="H971" s="22">
        <f t="shared" ref="H971:H1034" si="717">(H970*K971/K970+G971+D971)*IF(B971="A",(1+Inflation_Rate/12),1)</f>
        <v>16650267030.009357</v>
      </c>
      <c r="I971" s="23">
        <f t="shared" ref="I971:I1034" si="718">I970+(G971+D971)/L971</f>
        <v>132580106.5049091</v>
      </c>
      <c r="J971" s="23">
        <f t="shared" ref="J971:J1034" si="719">J970+IF(AND($B971="A",M971&lt;0,AR970&gt;0,E970=FALSE),MIN(_xlfn.FLOOR.MATH(1 + (-M971*2)/(Buy_On_Revalue)),30),0)</f>
        <v>1086</v>
      </c>
      <c r="K971" s="19">
        <f t="shared" si="693"/>
        <v>225.0831931027827</v>
      </c>
      <c r="L971" s="16">
        <f t="shared" ref="L971:L1034" si="720">(L970/K970)*K971*IF(B971="A",(1+Inflation_Rate/12),1)</f>
        <v>114.84882705306045</v>
      </c>
      <c r="M971" s="23">
        <f>M970-IF($B971="B",(Percent_Rent_In_Elsies*2.49%/12 * H970)/K970,0)+IF($B971="D",N971,0)+IF(B971="D",AK970)+IF(B971="C",F970*90%)-(Y971-Y970)-IF($B971="A",Q970/K970) + IF($B971="A",Q970/K970)</f>
        <v>-31500569.471743286</v>
      </c>
      <c r="N971" s="23">
        <f t="shared" ref="N971:N1034" si="721">IF(B971="D", IF(V970&gt;(Percent_Elsies*(S970+V970)),V970-(Percent_Elsies)*(S970+V970),0),0)</f>
        <v>0</v>
      </c>
      <c r="O971" s="22">
        <f t="shared" ref="O971:O1034" si="722">IF(B971="D",IF(S970&gt;Percent_Dollars*(S970+V970),S970-(Percent_Dollars*(S970+V970)),0),0)</f>
        <v>0</v>
      </c>
      <c r="P971" s="22">
        <f t="shared" si="706"/>
        <v>0</v>
      </c>
      <c r="Q971" s="22">
        <f t="shared" si="707"/>
        <v>0</v>
      </c>
      <c r="R971" s="22">
        <f t="shared" ref="R971:R1034" si="723">R970+IF($B971="B",5%*AN971,0)-IF(B971="B",R970/12,0)+IF($B971="C", AP970,0)</f>
        <v>193930668.68237615</v>
      </c>
      <c r="S971" s="16">
        <f t="shared" si="713"/>
        <v>0</v>
      </c>
      <c r="T971" s="15">
        <f t="shared" ref="T971:T1034" si="724">IF($B971="E",0,T970+IF(B971="B", Percent_Dollars*95%*AN971,0)  + IF($B971="D",N971*MM_Bottom*K971)+IF($B971="D",S970-O971))</f>
        <v>0</v>
      </c>
      <c r="U971" s="23">
        <f t="shared" si="694"/>
        <v>909678.20300617884</v>
      </c>
      <c r="V971" s="23">
        <f t="shared" si="695"/>
        <v>0</v>
      </c>
      <c r="W971" s="23">
        <f t="shared" si="708"/>
        <v>0</v>
      </c>
      <c r="X971" s="23">
        <f t="shared" si="696"/>
        <v>28846887.591720611</v>
      </c>
      <c r="Y971" s="23">
        <f t="shared" ref="Y971:Y1034" si="725">50%*$H$10*(AS970/$AS$10)*((4/3)/12+2.49%/4)</f>
        <v>13825559.361691331</v>
      </c>
      <c r="Z971" s="3">
        <f t="shared" ref="Z971:Z1034" si="726">IF($B971="E",W970*3.5%/Percent_Elsies,0)</f>
        <v>0</v>
      </c>
      <c r="AA971" s="23">
        <f t="shared" ref="AA971:AA1034" si="727">AA970+IF($B971="E",W970*52.5%/Percent_Elsies,0)-IF($B971="D",AK970)</f>
        <v>58004720.589553788</v>
      </c>
      <c r="AB971" s="26">
        <f t="shared" si="697"/>
        <v>70086276.274228632</v>
      </c>
      <c r="AC971" s="23">
        <f t="shared" si="698"/>
        <v>74889487.274228647</v>
      </c>
      <c r="AD971" s="23">
        <f t="shared" si="704"/>
        <v>4803211</v>
      </c>
      <c r="AE971" s="24">
        <f t="shared" si="712"/>
        <v>70086276.274228647</v>
      </c>
      <c r="AF971" s="3">
        <f t="shared" si="699"/>
        <v>0</v>
      </c>
      <c r="AG971" s="2">
        <f t="shared" ref="AG971:AG1034" si="728">IF($B971="E",(Z971/AF969)*12,0)</f>
        <v>0</v>
      </c>
      <c r="AH971" s="2">
        <f t="shared" ref="AH971:AH1034" si="729">40%*H971/AE971</f>
        <v>95.0272602006211</v>
      </c>
      <c r="AI971" s="23">
        <f t="shared" si="705"/>
        <v>9325634089.5224876</v>
      </c>
      <c r="AJ971" s="23">
        <f t="shared" ref="AJ971:AJ1034" si="730">AJ970*K970/K971</f>
        <v>6219.922423797766</v>
      </c>
      <c r="AK971" s="23">
        <f t="shared" ref="AK971:AK1034" si="731">IF($B971="C",((37/25)*1000/K971)*AI971/1000000 - AM970/1000000,0)</f>
        <v>0</v>
      </c>
      <c r="AL971" s="23">
        <f t="shared" si="709"/>
        <v>0</v>
      </c>
      <c r="AM971" s="23">
        <f t="shared" si="710"/>
        <v>0</v>
      </c>
      <c r="AN971" s="16">
        <f t="shared" si="700"/>
        <v>0</v>
      </c>
      <c r="AO971" s="23">
        <f t="shared" si="701"/>
        <v>0</v>
      </c>
      <c r="AP971" s="22">
        <f t="shared" si="702"/>
        <v>0</v>
      </c>
      <c r="AQ971" s="30">
        <f t="shared" ref="AQ971:AQ1034" si="732">(AQ970+IF($B971="B",AN971*(5%+95%*Percent_Dollars))+IFERROR(IF($B971="A",AN967*95%*Percent_Elsies),0)+IF($B971="B",D971)+AP971+IF($B971="B",(Percent_Rent_In_Elsies*2.49%*H970/12)*MM_Top,0)-IF($B971="C",F970*MM_Bottom*K971*65%)) + IF($B971="A",Q970*(MM_Top - MM_Bottom)) - IF($B971="A",Q970)</f>
        <v>1318106847.9242218</v>
      </c>
      <c r="AR971" s="28">
        <f t="shared" ref="AR971:AR1034" si="733">(AR970+IF($B971="B",((Percent_Rent_In_Elsies)*2.49%*H970/12)*MM_Top,0)-IF($B971="D",N971*MM_Bottom*K971)-IF($B971="C",F970*MM_Bottom*K971*65%)) + IF($B971="A",Q970*(MM_Top - MM_Bottom))</f>
        <v>520934049.04223138</v>
      </c>
      <c r="AS971" s="25">
        <f t="shared" ref="AS971:AS1034" si="734">AS970+G971+D971</f>
        <v>200337590.02425668</v>
      </c>
      <c r="AT971" s="32">
        <f t="shared" ref="AT971:AT1034" si="735">IF($B971="E",W970*7%/Percent_Elsies,0)</f>
        <v>0</v>
      </c>
      <c r="AU971" s="23">
        <f t="shared" ref="AU971:AU1034" si="736">IF($B971="E",W970*7%/Percent_Elsies,0)</f>
        <v>0</v>
      </c>
      <c r="AV971" s="22">
        <f t="shared" ref="AV971:AV1034" si="737">AV970+IF($B971="E",T970*30%/Percent_Dollars)</f>
        <v>136331910.10688016</v>
      </c>
      <c r="AW971" s="31">
        <f t="shared" si="703"/>
        <v>1051534217.8557444</v>
      </c>
    </row>
    <row r="972" spans="1:53" x14ac:dyDescent="0.25">
      <c r="A972">
        <f t="shared" si="711"/>
        <v>432</v>
      </c>
      <c r="B972" t="s">
        <v>7</v>
      </c>
      <c r="C972" s="27">
        <f t="shared" si="715"/>
        <v>0</v>
      </c>
      <c r="D972" s="27">
        <f t="shared" ref="D972:D1035" si="738">IF(AND($B972="B",M972&lt;0,AR971&gt;0,E971=FALSE),MIN(AR971,Buy_On_Revalue*K972*(J971-J970)),0)</f>
        <v>0</v>
      </c>
      <c r="E972" s="27" t="b">
        <f t="shared" si="714"/>
        <v>1</v>
      </c>
      <c r="F972" s="29">
        <f t="shared" si="716"/>
        <v>0</v>
      </c>
      <c r="G972" s="27">
        <f t="shared" ref="G972:G1035" si="739">C972</f>
        <v>0</v>
      </c>
      <c r="H972" s="22">
        <f t="shared" si="717"/>
        <v>16650267030.009356</v>
      </c>
      <c r="I972" s="23">
        <f t="shared" si="718"/>
        <v>132580106.5049091</v>
      </c>
      <c r="J972" s="23">
        <f t="shared" si="719"/>
        <v>1086</v>
      </c>
      <c r="K972" s="19">
        <f t="shared" ref="K972:K1035" si="740">IF(J972-J971 &gt; 0,K971*(1+0.005)^(J972-J971),K971)</f>
        <v>225.0831931027827</v>
      </c>
      <c r="L972" s="16">
        <f t="shared" si="720"/>
        <v>114.84882705306043</v>
      </c>
      <c r="M972" s="23">
        <f>M971-IF($B972="B",(Percent_Rent_In_Elsies*2.49%/12 * H971)/K971,0)+IF($B972="D",N972,0)+IF(B972="D",AK971)+IF(B972="C",F971*90%)-(Y972-Y971)-IF($B972="A",Q971/K971) + IF($B972="A",Q971/K971)</f>
        <v>-31577317.325750075</v>
      </c>
      <c r="N972" s="23">
        <f t="shared" si="721"/>
        <v>0</v>
      </c>
      <c r="O972" s="22">
        <f t="shared" si="722"/>
        <v>0</v>
      </c>
      <c r="P972" s="22">
        <f t="shared" si="706"/>
        <v>0</v>
      </c>
      <c r="Q972" s="22">
        <f t="shared" si="707"/>
        <v>0</v>
      </c>
      <c r="R972" s="22">
        <f t="shared" si="723"/>
        <v>177769779.62551147</v>
      </c>
      <c r="S972" s="16">
        <f t="shared" si="713"/>
        <v>16160889.056864679</v>
      </c>
      <c r="T972" s="15">
        <f t="shared" si="724"/>
        <v>0</v>
      </c>
      <c r="U972" s="23">
        <f t="shared" ref="U972:U1035" si="741">U971-IF($B972="B",U971/12)+IF($B972="C",AO971)+IF(B972="C",F971*10%)</f>
        <v>833871.68608899729</v>
      </c>
      <c r="V972" s="23">
        <f t="shared" ref="V972:V1035" si="742">IF($B972="D", 0, V971+IF($B972="B",U971/12,0))</f>
        <v>75806.516917181565</v>
      </c>
      <c r="W972" s="23">
        <f t="shared" si="708"/>
        <v>0</v>
      </c>
      <c r="X972" s="23">
        <f t="shared" ref="X972:X1035" si="743">X971+IFERROR(IF($B972="A",Z971,0),0)  + AT971 + AU971 - IF($B972="A",Q971/K971)</f>
        <v>28846887.591720611</v>
      </c>
      <c r="Y972" s="23">
        <f t="shared" si="725"/>
        <v>13825559.361691331</v>
      </c>
      <c r="Z972" s="3">
        <f t="shared" si="726"/>
        <v>0</v>
      </c>
      <c r="AA972" s="23">
        <f t="shared" si="727"/>
        <v>58004720.589553788</v>
      </c>
      <c r="AB972" s="26">
        <f t="shared" ref="AB972:AB1035" si="744">M972+SUM(U972:AA972)+AO972+AT972+AU972</f>
        <v>70086276.274228632</v>
      </c>
      <c r="AC972" s="23">
        <f t="shared" ref="AC972:AC1035" si="745">AC971+G972+IF($B972="C",F971)</f>
        <v>74889487.274228647</v>
      </c>
      <c r="AD972" s="23">
        <f t="shared" si="704"/>
        <v>4803211</v>
      </c>
      <c r="AE972" s="24">
        <f t="shared" si="712"/>
        <v>70086276.274228647</v>
      </c>
      <c r="AF972" s="3">
        <f t="shared" ref="AF972:AF1035" si="746">IF($B972="C",MAX(AE972-AA972-Y972-U972-V972-W972-AO972-AT972-AU972,0.0001),0)</f>
        <v>0</v>
      </c>
      <c r="AG972" s="2">
        <f t="shared" si="728"/>
        <v>0</v>
      </c>
      <c r="AH972" s="2">
        <f t="shared" si="729"/>
        <v>95.027260200621086</v>
      </c>
      <c r="AI972" s="23">
        <f t="shared" si="705"/>
        <v>9325634089.5224876</v>
      </c>
      <c r="AJ972" s="23">
        <f t="shared" si="730"/>
        <v>6219.922423797766</v>
      </c>
      <c r="AK972" s="23">
        <f t="shared" si="731"/>
        <v>0</v>
      </c>
      <c r="AL972" s="23">
        <f t="shared" si="709"/>
        <v>-857876.1610622406</v>
      </c>
      <c r="AM972" s="23">
        <f t="shared" si="710"/>
        <v>-800388475.65488601</v>
      </c>
      <c r="AN972" s="16">
        <f t="shared" ref="AN972:AN1035" si="747">IF($B972="B",(G966)/2,0)</f>
        <v>0</v>
      </c>
      <c r="AO972" s="23">
        <f t="shared" ref="AO972:AO1035" si="748">IF($B972="B",(Percent_Rent_In_Elsies*2.49%/12*H971)/K971,0)</f>
        <v>76747.854006790978</v>
      </c>
      <c r="AP972" s="22">
        <f t="shared" ref="AP972:AP1035" si="749">IF($B972="B",(1-Percent_Rent_In_Elsies)*2.49%*H971/12,0)</f>
        <v>17274652.043634709</v>
      </c>
      <c r="AQ972" s="30">
        <f t="shared" si="732"/>
        <v>1352509317.4691203</v>
      </c>
      <c r="AR972" s="28">
        <f t="shared" si="733"/>
        <v>538061866.54349518</v>
      </c>
      <c r="AS972" s="25">
        <f t="shared" si="734"/>
        <v>200337590.02425668</v>
      </c>
      <c r="AT972" s="32">
        <f t="shared" si="735"/>
        <v>0</v>
      </c>
      <c r="AU972" s="23">
        <f t="shared" si="736"/>
        <v>0</v>
      </c>
      <c r="AV972" s="22">
        <f t="shared" si="737"/>
        <v>136331910.10688016</v>
      </c>
      <c r="AW972" s="31">
        <f t="shared" ref="AW972:AW1035" si="750">SUM(AR972:AS972)+AV972 +SUM(O972:T972)+AP972</f>
        <v>1085936687.4006429</v>
      </c>
    </row>
    <row r="973" spans="1:53" x14ac:dyDescent="0.25">
      <c r="A973">
        <f t="shared" si="711"/>
        <v>432</v>
      </c>
      <c r="B973" t="s">
        <v>8</v>
      </c>
      <c r="C973" s="27">
        <f t="shared" si="715"/>
        <v>0</v>
      </c>
      <c r="D973" s="27">
        <f t="shared" si="738"/>
        <v>0</v>
      </c>
      <c r="E973" s="27" t="b">
        <f t="shared" si="714"/>
        <v>1</v>
      </c>
      <c r="F973" s="29">
        <f t="shared" si="716"/>
        <v>0</v>
      </c>
      <c r="G973" s="27">
        <f t="shared" si="739"/>
        <v>0</v>
      </c>
      <c r="H973" s="22">
        <f t="shared" si="717"/>
        <v>16650267030.009356</v>
      </c>
      <c r="I973" s="23">
        <f t="shared" si="718"/>
        <v>132580106.5049091</v>
      </c>
      <c r="J973" s="23">
        <f t="shared" si="719"/>
        <v>1086</v>
      </c>
      <c r="K973" s="19">
        <f t="shared" si="740"/>
        <v>225.0831931027827</v>
      </c>
      <c r="L973" s="16">
        <f t="shared" si="720"/>
        <v>114.84882705306043</v>
      </c>
      <c r="M973" s="23">
        <f>M972-IF($B973="B",(Percent_Rent_In_Elsies*2.49%/12 * H972)/K972,0)+IF($B973="D",N973,0)+IF(B973="D",AK972)+IF(B973="C",F972*90%)-(Y973-Y972)-IF($B973="A",Q972/K972) + IF($B973="A",Q972/K972)</f>
        <v>-31577317.325750075</v>
      </c>
      <c r="N973" s="23">
        <f t="shared" si="721"/>
        <v>0</v>
      </c>
      <c r="O973" s="22">
        <f t="shared" si="722"/>
        <v>0</v>
      </c>
      <c r="P973" s="22">
        <f t="shared" si="706"/>
        <v>0</v>
      </c>
      <c r="Q973" s="22">
        <f t="shared" si="707"/>
        <v>0</v>
      </c>
      <c r="R973" s="22">
        <f t="shared" si="723"/>
        <v>195044431.66914618</v>
      </c>
      <c r="S973" s="16">
        <f t="shared" si="713"/>
        <v>16160889.056864679</v>
      </c>
      <c r="T973" s="15">
        <f t="shared" si="724"/>
        <v>0</v>
      </c>
      <c r="U973" s="23">
        <f t="shared" si="741"/>
        <v>910619.54009578831</v>
      </c>
      <c r="V973" s="23">
        <f t="shared" si="742"/>
        <v>75806.516917181565</v>
      </c>
      <c r="W973" s="23">
        <f t="shared" si="708"/>
        <v>0</v>
      </c>
      <c r="X973" s="23">
        <f t="shared" si="743"/>
        <v>28846887.591720611</v>
      </c>
      <c r="Y973" s="23">
        <f t="shared" si="725"/>
        <v>13825559.361691331</v>
      </c>
      <c r="Z973" s="3">
        <f t="shared" si="726"/>
        <v>0</v>
      </c>
      <c r="AA973" s="23">
        <f t="shared" si="727"/>
        <v>58004720.589553788</v>
      </c>
      <c r="AB973" s="26">
        <f t="shared" si="744"/>
        <v>70086276.274228632</v>
      </c>
      <c r="AC973" s="23">
        <f t="shared" si="745"/>
        <v>74889487.274228647</v>
      </c>
      <c r="AD973" s="23">
        <f t="shared" ref="AD973:AD1036" si="751">AD972</f>
        <v>4803211</v>
      </c>
      <c r="AE973" s="24">
        <f t="shared" si="712"/>
        <v>70086276.274228647</v>
      </c>
      <c r="AF973" s="3">
        <f t="shared" si="746"/>
        <v>1E-4</v>
      </c>
      <c r="AG973" s="2">
        <f t="shared" si="728"/>
        <v>0</v>
      </c>
      <c r="AH973" s="2">
        <f t="shared" si="729"/>
        <v>95.027260200621086</v>
      </c>
      <c r="AI973" s="23">
        <f t="shared" ref="AI973:AI1036" si="752">AA973/(AJ973/1000000)</f>
        <v>9325634089.5224876</v>
      </c>
      <c r="AJ973" s="23">
        <f t="shared" si="730"/>
        <v>6219.922423797766</v>
      </c>
      <c r="AK973" s="23">
        <f t="shared" si="731"/>
        <v>62119.664527468849</v>
      </c>
      <c r="AL973" s="23">
        <f t="shared" si="709"/>
        <v>0</v>
      </c>
      <c r="AM973" s="23">
        <f t="shared" si="710"/>
        <v>0</v>
      </c>
      <c r="AN973" s="16">
        <f t="shared" si="747"/>
        <v>0</v>
      </c>
      <c r="AO973" s="23">
        <f t="shared" si="748"/>
        <v>0</v>
      </c>
      <c r="AP973" s="22">
        <f t="shared" si="749"/>
        <v>0</v>
      </c>
      <c r="AQ973" s="30">
        <f t="shared" si="732"/>
        <v>1352509317.4691203</v>
      </c>
      <c r="AR973" s="28">
        <f t="shared" si="733"/>
        <v>538061866.54349518</v>
      </c>
      <c r="AS973" s="25">
        <f t="shared" si="734"/>
        <v>200337590.02425668</v>
      </c>
      <c r="AT973" s="32">
        <f t="shared" si="735"/>
        <v>0</v>
      </c>
      <c r="AU973" s="23">
        <f t="shared" si="736"/>
        <v>0</v>
      </c>
      <c r="AV973" s="22">
        <f t="shared" si="737"/>
        <v>136331910.10688016</v>
      </c>
      <c r="AW973" s="31">
        <f t="shared" si="750"/>
        <v>1085936687.4006429</v>
      </c>
    </row>
    <row r="974" spans="1:53" x14ac:dyDescent="0.25">
      <c r="A974" s="21">
        <f t="shared" si="711"/>
        <v>432</v>
      </c>
      <c r="B974" s="21" t="s">
        <v>9</v>
      </c>
      <c r="C974" s="27">
        <f t="shared" si="715"/>
        <v>0</v>
      </c>
      <c r="D974" s="27">
        <f t="shared" si="738"/>
        <v>0</v>
      </c>
      <c r="E974" s="27" t="b">
        <f t="shared" si="714"/>
        <v>1</v>
      </c>
      <c r="F974" s="29">
        <f t="shared" si="716"/>
        <v>0</v>
      </c>
      <c r="G974" s="27">
        <f t="shared" si="739"/>
        <v>0</v>
      </c>
      <c r="H974" s="22">
        <f t="shared" si="717"/>
        <v>16650267030.009356</v>
      </c>
      <c r="I974" s="23">
        <f t="shared" si="718"/>
        <v>132580106.5049091</v>
      </c>
      <c r="J974" s="23">
        <f t="shared" si="719"/>
        <v>1086</v>
      </c>
      <c r="K974" s="19">
        <f t="shared" si="740"/>
        <v>225.0831931027827</v>
      </c>
      <c r="L974" s="16">
        <f t="shared" si="720"/>
        <v>114.84882705306043</v>
      </c>
      <c r="M974" s="23">
        <f>M973-IF($B974="B",(Percent_Rent_In_Elsies*2.49%/12 * H973)/K973,0)+IF($B974="D",N974,0)+IF(B974="D",AK973)+IF(B974="C",F973*90%)-(Y974-Y973)-IF($B974="A",Q973/K973) + IF($B974="A",Q973/K973)</f>
        <v>-31515197.661222607</v>
      </c>
      <c r="N974" s="23">
        <f t="shared" si="721"/>
        <v>0</v>
      </c>
      <c r="O974" s="22">
        <f t="shared" si="722"/>
        <v>11289880.384730121</v>
      </c>
      <c r="P974" s="22">
        <f t="shared" si="706"/>
        <v>0</v>
      </c>
      <c r="Q974" s="22">
        <f t="shared" si="707"/>
        <v>0</v>
      </c>
      <c r="R974" s="22">
        <f t="shared" si="723"/>
        <v>195044431.66914618</v>
      </c>
      <c r="S974" s="16">
        <f t="shared" si="713"/>
        <v>0</v>
      </c>
      <c r="T974" s="15">
        <f t="shared" si="724"/>
        <v>4871008.6721345577</v>
      </c>
      <c r="U974" s="23">
        <f t="shared" si="741"/>
        <v>910619.54009578831</v>
      </c>
      <c r="V974" s="23">
        <f t="shared" si="742"/>
        <v>0</v>
      </c>
      <c r="W974" s="23">
        <f t="shared" si="708"/>
        <v>75806.516917181565</v>
      </c>
      <c r="X974" s="23">
        <f t="shared" si="743"/>
        <v>28846887.591720611</v>
      </c>
      <c r="Y974" s="23">
        <f t="shared" si="725"/>
        <v>13825559.361691331</v>
      </c>
      <c r="Z974" s="3">
        <f t="shared" si="726"/>
        <v>0</v>
      </c>
      <c r="AA974" s="23">
        <f t="shared" si="727"/>
        <v>57942600.92502632</v>
      </c>
      <c r="AB974" s="26">
        <f t="shared" si="744"/>
        <v>70086276.274228632</v>
      </c>
      <c r="AC974" s="23">
        <f t="shared" si="745"/>
        <v>74889487.274228647</v>
      </c>
      <c r="AD974" s="23">
        <f t="shared" si="751"/>
        <v>4803211</v>
      </c>
      <c r="AE974" s="24">
        <f t="shared" si="712"/>
        <v>70086276.274228647</v>
      </c>
      <c r="AF974" s="3">
        <f t="shared" si="746"/>
        <v>0</v>
      </c>
      <c r="AG974" s="2">
        <f t="shared" si="728"/>
        <v>0</v>
      </c>
      <c r="AH974" s="2">
        <f t="shared" si="729"/>
        <v>95.027260200621086</v>
      </c>
      <c r="AI974" s="23">
        <f t="shared" si="752"/>
        <v>9315646880.6322632</v>
      </c>
      <c r="AJ974" s="23">
        <f t="shared" si="730"/>
        <v>6219.922423797766</v>
      </c>
      <c r="AK974" s="23">
        <f t="shared" si="731"/>
        <v>0</v>
      </c>
      <c r="AL974" s="23">
        <f t="shared" si="709"/>
        <v>0</v>
      </c>
      <c r="AM974" s="23">
        <f t="shared" si="710"/>
        <v>0</v>
      </c>
      <c r="AN974" s="16">
        <f t="shared" si="747"/>
        <v>0</v>
      </c>
      <c r="AO974" s="23">
        <f t="shared" si="748"/>
        <v>0</v>
      </c>
      <c r="AP974" s="22">
        <f t="shared" si="749"/>
        <v>0</v>
      </c>
      <c r="AQ974" s="30">
        <f t="shared" si="732"/>
        <v>1352509317.4691203</v>
      </c>
      <c r="AR974" s="28">
        <f t="shared" si="733"/>
        <v>538061866.54349518</v>
      </c>
      <c r="AS974" s="25">
        <f t="shared" si="734"/>
        <v>200337590.02425668</v>
      </c>
      <c r="AT974" s="32">
        <f t="shared" si="735"/>
        <v>0</v>
      </c>
      <c r="AU974" s="23">
        <f t="shared" si="736"/>
        <v>0</v>
      </c>
      <c r="AV974" s="22">
        <f t="shared" si="737"/>
        <v>136331910.10688016</v>
      </c>
      <c r="AW974" s="31">
        <f t="shared" si="750"/>
        <v>1085936687.4006429</v>
      </c>
      <c r="AX974" s="21"/>
      <c r="AY974" s="21"/>
      <c r="AZ974" s="21"/>
      <c r="BA974" s="21"/>
    </row>
    <row r="975" spans="1:53" x14ac:dyDescent="0.25">
      <c r="A975" s="21">
        <f t="shared" si="711"/>
        <v>432</v>
      </c>
      <c r="B975" s="21" t="s">
        <v>28</v>
      </c>
      <c r="C975" s="27">
        <f t="shared" si="715"/>
        <v>0</v>
      </c>
      <c r="D975" s="27">
        <f t="shared" si="738"/>
        <v>0</v>
      </c>
      <c r="E975" s="27" t="b">
        <f t="shared" si="714"/>
        <v>1</v>
      </c>
      <c r="F975" s="29">
        <f t="shared" si="716"/>
        <v>0</v>
      </c>
      <c r="G975" s="27">
        <f t="shared" si="739"/>
        <v>0</v>
      </c>
      <c r="H975" s="22">
        <f t="shared" si="717"/>
        <v>16650267030.009356</v>
      </c>
      <c r="I975" s="23">
        <f t="shared" si="718"/>
        <v>132580106.5049091</v>
      </c>
      <c r="J975" s="23">
        <f t="shared" si="719"/>
        <v>1086</v>
      </c>
      <c r="K975" s="19">
        <f t="shared" si="740"/>
        <v>225.0831931027827</v>
      </c>
      <c r="L975" s="16">
        <f t="shared" si="720"/>
        <v>114.84882705306043</v>
      </c>
      <c r="M975" s="23">
        <f>M974-IF($B975="B",(Percent_Rent_In_Elsies*2.49%/12 * H974)/K974,0)+IF($B975="D",N975,0)+IF(B975="D",AK974)+IF(B975="C",F974*90%)-(Y975-Y974)-IF($B975="A",Q974/K974) + IF($B975="A",Q974/K974)</f>
        <v>-31515197.661222607</v>
      </c>
      <c r="N975" s="23">
        <f t="shared" si="721"/>
        <v>0</v>
      </c>
      <c r="O975" s="22">
        <f t="shared" si="722"/>
        <v>0</v>
      </c>
      <c r="P975" s="22">
        <f t="shared" ref="P975:P1038" si="753">IF(AG975 &gt; Retail_Freeze_Above, O974,0)</f>
        <v>11289880.384730121</v>
      </c>
      <c r="Q975" s="22">
        <f t="shared" ref="Q975:Q1038" si="754">IF(AG975&lt;=Retail_Freeze_Above,O974,0)</f>
        <v>0</v>
      </c>
      <c r="R975" s="22">
        <f t="shared" si="723"/>
        <v>195044431.66914618</v>
      </c>
      <c r="S975" s="16">
        <f t="shared" si="713"/>
        <v>0</v>
      </c>
      <c r="T975" s="15">
        <f t="shared" si="724"/>
        <v>0</v>
      </c>
      <c r="U975" s="23">
        <f t="shared" si="741"/>
        <v>910619.54009578831</v>
      </c>
      <c r="V975" s="23">
        <f t="shared" si="742"/>
        <v>0</v>
      </c>
      <c r="W975" s="23">
        <f t="shared" ref="W975:W1038" si="755">IF($B975="E",0,W974+IF(B975="D",V974,0)+IF($B975="A",G975))-IF($B975="D",N975)+IF($B975="A",Q974/K974)</f>
        <v>0</v>
      </c>
      <c r="X975" s="23">
        <f t="shared" si="743"/>
        <v>28846887.591720611</v>
      </c>
      <c r="Y975" s="23">
        <f t="shared" si="725"/>
        <v>13825559.361691331</v>
      </c>
      <c r="Z975" s="3">
        <f t="shared" si="726"/>
        <v>3790.3258458590785</v>
      </c>
      <c r="AA975" s="23">
        <f t="shared" si="727"/>
        <v>57999455.812714204</v>
      </c>
      <c r="AB975" s="26">
        <f t="shared" si="744"/>
        <v>70086276.274228632</v>
      </c>
      <c r="AC975" s="23">
        <f t="shared" si="745"/>
        <v>74889487.274228647</v>
      </c>
      <c r="AD975" s="23">
        <f t="shared" si="751"/>
        <v>4803211</v>
      </c>
      <c r="AE975" s="24">
        <f t="shared" si="712"/>
        <v>70086276.274228647</v>
      </c>
      <c r="AF975" s="3">
        <f t="shared" si="746"/>
        <v>0</v>
      </c>
      <c r="AG975" s="2">
        <f t="shared" si="728"/>
        <v>454839101.50308943</v>
      </c>
      <c r="AH975" s="2">
        <f t="shared" si="729"/>
        <v>95.027260200621086</v>
      </c>
      <c r="AI975" s="23">
        <f t="shared" si="752"/>
        <v>9324787651.8210411</v>
      </c>
      <c r="AJ975" s="23">
        <f t="shared" si="730"/>
        <v>6219.922423797766</v>
      </c>
      <c r="AK975" s="23">
        <f t="shared" si="731"/>
        <v>0</v>
      </c>
      <c r="AL975" s="23">
        <f t="shared" si="709"/>
        <v>0</v>
      </c>
      <c r="AM975" s="23">
        <f t="shared" si="710"/>
        <v>0</v>
      </c>
      <c r="AN975" s="16">
        <f t="shared" si="747"/>
        <v>0</v>
      </c>
      <c r="AO975" s="23">
        <f t="shared" si="748"/>
        <v>0</v>
      </c>
      <c r="AP975" s="22">
        <f t="shared" si="749"/>
        <v>0</v>
      </c>
      <c r="AQ975" s="30">
        <f t="shared" si="732"/>
        <v>1352509317.4691203</v>
      </c>
      <c r="AR975" s="28">
        <f t="shared" si="733"/>
        <v>538061866.54349518</v>
      </c>
      <c r="AS975" s="25">
        <f t="shared" si="734"/>
        <v>200337590.02425668</v>
      </c>
      <c r="AT975" s="32">
        <f t="shared" si="735"/>
        <v>7580.6516917181571</v>
      </c>
      <c r="AU975" s="23">
        <f t="shared" si="736"/>
        <v>7580.6516917181571</v>
      </c>
      <c r="AV975" s="22">
        <f t="shared" si="737"/>
        <v>141202918.77901471</v>
      </c>
      <c r="AW975" s="31">
        <f t="shared" si="750"/>
        <v>1085936687.4006429</v>
      </c>
      <c r="AX975" s="21"/>
      <c r="AY975" s="21"/>
      <c r="AZ975" s="21"/>
      <c r="BA975" s="21"/>
    </row>
    <row r="976" spans="1:53" x14ac:dyDescent="0.25">
      <c r="A976">
        <f t="shared" si="711"/>
        <v>433</v>
      </c>
      <c r="B976" t="s">
        <v>6</v>
      </c>
      <c r="C976" s="27">
        <f t="shared" si="715"/>
        <v>0</v>
      </c>
      <c r="D976" s="27">
        <f t="shared" si="738"/>
        <v>0</v>
      </c>
      <c r="E976" s="27" t="b">
        <f t="shared" si="714"/>
        <v>1</v>
      </c>
      <c r="F976" s="29">
        <f t="shared" si="716"/>
        <v>0</v>
      </c>
      <c r="G976" s="27">
        <f t="shared" si="739"/>
        <v>0</v>
      </c>
      <c r="H976" s="22">
        <f t="shared" si="717"/>
        <v>16678017475.059372</v>
      </c>
      <c r="I976" s="23">
        <f t="shared" si="718"/>
        <v>132580106.5049091</v>
      </c>
      <c r="J976" s="23">
        <f t="shared" si="719"/>
        <v>1086</v>
      </c>
      <c r="K976" s="19">
        <f t="shared" si="740"/>
        <v>225.0831931027827</v>
      </c>
      <c r="L976" s="16">
        <f t="shared" si="720"/>
        <v>115.04024176481553</v>
      </c>
      <c r="M976" s="23">
        <f>M975-IF($B976="B",(Percent_Rent_In_Elsies*2.49%/12 * H975)/K975,0)+IF($B976="D",N976,0)+IF(B976="D",AK975)+IF(B976="C",F975*90%)-(Y976-Y975)-IF($B976="A",Q975/K975) + IF($B976="A",Q975/K975)</f>
        <v>-31515197.661222607</v>
      </c>
      <c r="N976" s="23">
        <f t="shared" si="721"/>
        <v>0</v>
      </c>
      <c r="O976" s="22">
        <f t="shared" si="722"/>
        <v>0</v>
      </c>
      <c r="P976" s="22">
        <f t="shared" si="753"/>
        <v>0</v>
      </c>
      <c r="Q976" s="22">
        <f t="shared" si="754"/>
        <v>0</v>
      </c>
      <c r="R976" s="22">
        <f t="shared" si="723"/>
        <v>195044431.66914618</v>
      </c>
      <c r="S976" s="16">
        <f t="shared" si="713"/>
        <v>0</v>
      </c>
      <c r="T976" s="15">
        <f t="shared" si="724"/>
        <v>0</v>
      </c>
      <c r="U976" s="23">
        <f t="shared" si="741"/>
        <v>910619.54009578831</v>
      </c>
      <c r="V976" s="23">
        <f t="shared" si="742"/>
        <v>0</v>
      </c>
      <c r="W976" s="23">
        <f t="shared" si="755"/>
        <v>0</v>
      </c>
      <c r="X976" s="23">
        <f t="shared" si="743"/>
        <v>28865839.220949911</v>
      </c>
      <c r="Y976" s="23">
        <f t="shared" si="725"/>
        <v>13825559.361691331</v>
      </c>
      <c r="Z976" s="3">
        <f t="shared" si="726"/>
        <v>0</v>
      </c>
      <c r="AA976" s="23">
        <f t="shared" si="727"/>
        <v>57999455.812714204</v>
      </c>
      <c r="AB976" s="26">
        <f t="shared" si="744"/>
        <v>70086276.274228632</v>
      </c>
      <c r="AC976" s="23">
        <f t="shared" si="745"/>
        <v>74889487.274228647</v>
      </c>
      <c r="AD976" s="23">
        <f t="shared" si="751"/>
        <v>4803211</v>
      </c>
      <c r="AE976" s="24">
        <f t="shared" si="712"/>
        <v>70086276.274228647</v>
      </c>
      <c r="AF976" s="3">
        <f t="shared" si="746"/>
        <v>0</v>
      </c>
      <c r="AG976" s="2">
        <f t="shared" si="728"/>
        <v>0</v>
      </c>
      <c r="AH976" s="2">
        <f t="shared" si="729"/>
        <v>95.18563896762214</v>
      </c>
      <c r="AI976" s="23">
        <f t="shared" si="752"/>
        <v>9324787651.8210411</v>
      </c>
      <c r="AJ976" s="23">
        <f t="shared" si="730"/>
        <v>6219.922423797766</v>
      </c>
      <c r="AK976" s="23">
        <f t="shared" si="731"/>
        <v>0</v>
      </c>
      <c r="AL976" s="23">
        <f t="shared" ref="AL976:AL1039" si="756">IF($B976="B",AI976-AI971,0)</f>
        <v>0</v>
      </c>
      <c r="AM976" s="23">
        <f t="shared" si="710"/>
        <v>0</v>
      </c>
      <c r="AN976" s="16">
        <f t="shared" si="747"/>
        <v>0</v>
      </c>
      <c r="AO976" s="23">
        <f t="shared" si="748"/>
        <v>0</v>
      </c>
      <c r="AP976" s="22">
        <f t="shared" si="749"/>
        <v>0</v>
      </c>
      <c r="AQ976" s="30">
        <f t="shared" si="732"/>
        <v>1352509317.4691203</v>
      </c>
      <c r="AR976" s="28">
        <f t="shared" si="733"/>
        <v>538061866.54349518</v>
      </c>
      <c r="AS976" s="25">
        <f t="shared" si="734"/>
        <v>200337590.02425668</v>
      </c>
      <c r="AT976" s="32">
        <f t="shared" si="735"/>
        <v>0</v>
      </c>
      <c r="AU976" s="23">
        <f t="shared" si="736"/>
        <v>0</v>
      </c>
      <c r="AV976" s="22">
        <f t="shared" si="737"/>
        <v>141202918.77901471</v>
      </c>
      <c r="AW976" s="31">
        <f t="shared" si="750"/>
        <v>1074646807.0159128</v>
      </c>
    </row>
    <row r="977" spans="1:53" x14ac:dyDescent="0.25">
      <c r="A977">
        <f t="shared" si="711"/>
        <v>433</v>
      </c>
      <c r="B977" t="s">
        <v>7</v>
      </c>
      <c r="C977" s="27">
        <f t="shared" si="715"/>
        <v>0</v>
      </c>
      <c r="D977" s="27">
        <f t="shared" si="738"/>
        <v>0</v>
      </c>
      <c r="E977" s="27" t="b">
        <f t="shared" si="714"/>
        <v>1</v>
      </c>
      <c r="F977" s="29">
        <f t="shared" si="716"/>
        <v>0</v>
      </c>
      <c r="G977" s="27">
        <f t="shared" si="739"/>
        <v>0</v>
      </c>
      <c r="H977" s="22">
        <f t="shared" si="717"/>
        <v>16678017475.059372</v>
      </c>
      <c r="I977" s="23">
        <f t="shared" si="718"/>
        <v>132580106.5049091</v>
      </c>
      <c r="J977" s="23">
        <f t="shared" si="719"/>
        <v>1086</v>
      </c>
      <c r="K977" s="19">
        <f t="shared" si="740"/>
        <v>225.0831931027827</v>
      </c>
      <c r="L977" s="16">
        <f t="shared" si="720"/>
        <v>115.04024176481553</v>
      </c>
      <c r="M977" s="23">
        <f>M976-IF($B977="B",(Percent_Rent_In_Elsies*2.49%/12 * H976)/K976,0)+IF($B977="D",N977,0)+IF(B977="D",AK976)+IF(B977="C",F976*90%)-(Y977-Y976)-IF($B977="A",Q976/K976) + IF($B977="A",Q976/K976)</f>
        <v>-31592073.428319409</v>
      </c>
      <c r="N977" s="23">
        <f t="shared" si="721"/>
        <v>0</v>
      </c>
      <c r="O977" s="22">
        <f t="shared" si="722"/>
        <v>0</v>
      </c>
      <c r="P977" s="22">
        <f t="shared" si="753"/>
        <v>0</v>
      </c>
      <c r="Q977" s="22">
        <f t="shared" si="754"/>
        <v>0</v>
      </c>
      <c r="R977" s="22">
        <f t="shared" si="723"/>
        <v>178790729.03005067</v>
      </c>
      <c r="S977" s="16">
        <f t="shared" si="713"/>
        <v>16253702.639095515</v>
      </c>
      <c r="T977" s="15">
        <f t="shared" si="724"/>
        <v>0</v>
      </c>
      <c r="U977" s="23">
        <f t="shared" si="741"/>
        <v>834734.57842113927</v>
      </c>
      <c r="V977" s="23">
        <f t="shared" si="742"/>
        <v>75884.961674649021</v>
      </c>
      <c r="W977" s="23">
        <f t="shared" si="755"/>
        <v>0</v>
      </c>
      <c r="X977" s="23">
        <f t="shared" si="743"/>
        <v>28865839.220949911</v>
      </c>
      <c r="Y977" s="23">
        <f t="shared" si="725"/>
        <v>13825559.361691331</v>
      </c>
      <c r="Z977" s="3">
        <f t="shared" si="726"/>
        <v>0</v>
      </c>
      <c r="AA977" s="23">
        <f t="shared" si="727"/>
        <v>57999455.812714204</v>
      </c>
      <c r="AB977" s="26">
        <f t="shared" si="744"/>
        <v>70086276.274228632</v>
      </c>
      <c r="AC977" s="23">
        <f t="shared" si="745"/>
        <v>74889487.274228647</v>
      </c>
      <c r="AD977" s="23">
        <f t="shared" si="751"/>
        <v>4803211</v>
      </c>
      <c r="AE977" s="24">
        <f t="shared" si="712"/>
        <v>70086276.274228647</v>
      </c>
      <c r="AF977" s="3">
        <f t="shared" si="746"/>
        <v>0</v>
      </c>
      <c r="AG977" s="2">
        <f t="shared" si="728"/>
        <v>0</v>
      </c>
      <c r="AH977" s="2">
        <f t="shared" si="729"/>
        <v>95.18563896762214</v>
      </c>
      <c r="AI977" s="23">
        <f t="shared" si="752"/>
        <v>9324787651.8210411</v>
      </c>
      <c r="AJ977" s="23">
        <f t="shared" si="730"/>
        <v>6219.922423797766</v>
      </c>
      <c r="AK977" s="23">
        <f t="shared" si="731"/>
        <v>0</v>
      </c>
      <c r="AL977" s="23">
        <f t="shared" si="756"/>
        <v>-846437.7014465332</v>
      </c>
      <c r="AM977" s="23">
        <f t="shared" ref="AM977:AM1040" si="757">IF($B977="B",50%*AL977*30%*AJ977,0)</f>
        <v>-789716525.93626952</v>
      </c>
      <c r="AN977" s="16">
        <f t="shared" si="747"/>
        <v>0</v>
      </c>
      <c r="AO977" s="23">
        <f t="shared" si="748"/>
        <v>76875.767096802301</v>
      </c>
      <c r="AP977" s="22">
        <f t="shared" si="749"/>
        <v>17303443.1303741</v>
      </c>
      <c r="AQ977" s="30">
        <f t="shared" si="732"/>
        <v>1386969124.4632604</v>
      </c>
      <c r="AR977" s="28">
        <f t="shared" si="733"/>
        <v>555218230.40726113</v>
      </c>
      <c r="AS977" s="25">
        <f t="shared" si="734"/>
        <v>200337590.02425668</v>
      </c>
      <c r="AT977" s="32">
        <f t="shared" si="735"/>
        <v>0</v>
      </c>
      <c r="AU977" s="23">
        <f t="shared" si="736"/>
        <v>0</v>
      </c>
      <c r="AV977" s="22">
        <f t="shared" si="737"/>
        <v>141202918.77901471</v>
      </c>
      <c r="AW977" s="31">
        <f t="shared" si="750"/>
        <v>1109106614.0100529</v>
      </c>
    </row>
    <row r="978" spans="1:53" s="21" customFormat="1" x14ac:dyDescent="0.25">
      <c r="A978">
        <f t="shared" si="711"/>
        <v>433</v>
      </c>
      <c r="B978" t="s">
        <v>8</v>
      </c>
      <c r="C978" s="27">
        <f t="shared" si="715"/>
        <v>0</v>
      </c>
      <c r="D978" s="27">
        <f t="shared" si="738"/>
        <v>0</v>
      </c>
      <c r="E978" s="27" t="b">
        <f t="shared" si="714"/>
        <v>1</v>
      </c>
      <c r="F978" s="29">
        <f t="shared" si="716"/>
        <v>0</v>
      </c>
      <c r="G978" s="27">
        <f t="shared" si="739"/>
        <v>0</v>
      </c>
      <c r="H978" s="22">
        <f t="shared" si="717"/>
        <v>16678017475.059372</v>
      </c>
      <c r="I978" s="23">
        <f t="shared" si="718"/>
        <v>132580106.5049091</v>
      </c>
      <c r="J978" s="23">
        <f t="shared" si="719"/>
        <v>1086</v>
      </c>
      <c r="K978" s="19">
        <f t="shared" si="740"/>
        <v>225.0831931027827</v>
      </c>
      <c r="L978" s="16">
        <f t="shared" si="720"/>
        <v>115.04024176481553</v>
      </c>
      <c r="M978" s="23">
        <f>M977-IF($B978="B",(Percent_Rent_In_Elsies*2.49%/12 * H977)/K977,0)+IF($B978="D",N978,0)+IF(B978="D",AK977)+IF(B978="C",F977*90%)-(Y978-Y977)-IF($B978="A",Q977/K977) + IF($B978="A",Q977/K977)</f>
        <v>-31592073.428319409</v>
      </c>
      <c r="N978" s="23">
        <f t="shared" si="721"/>
        <v>0</v>
      </c>
      <c r="O978" s="22">
        <f t="shared" si="722"/>
        <v>0</v>
      </c>
      <c r="P978" s="22">
        <f t="shared" si="753"/>
        <v>0</v>
      </c>
      <c r="Q978" s="22">
        <f t="shared" si="754"/>
        <v>0</v>
      </c>
      <c r="R978" s="22">
        <f t="shared" si="723"/>
        <v>196094172.16042477</v>
      </c>
      <c r="S978" s="16">
        <f t="shared" si="713"/>
        <v>16253702.639095515</v>
      </c>
      <c r="T978" s="15">
        <f t="shared" si="724"/>
        <v>0</v>
      </c>
      <c r="U978" s="23">
        <f t="shared" si="741"/>
        <v>911610.34551794152</v>
      </c>
      <c r="V978" s="23">
        <f t="shared" si="742"/>
        <v>75884.961674649021</v>
      </c>
      <c r="W978" s="23">
        <f t="shared" si="755"/>
        <v>0</v>
      </c>
      <c r="X978" s="23">
        <f t="shared" si="743"/>
        <v>28865839.220949911</v>
      </c>
      <c r="Y978" s="23">
        <f t="shared" si="725"/>
        <v>13825559.361691331</v>
      </c>
      <c r="Z978" s="3">
        <f t="shared" si="726"/>
        <v>0</v>
      </c>
      <c r="AA978" s="23">
        <f t="shared" si="727"/>
        <v>57999455.812714204</v>
      </c>
      <c r="AB978" s="26">
        <f t="shared" si="744"/>
        <v>70086276.274228618</v>
      </c>
      <c r="AC978" s="23">
        <f t="shared" si="745"/>
        <v>74889487.274228647</v>
      </c>
      <c r="AD978" s="23">
        <f t="shared" si="751"/>
        <v>4803211</v>
      </c>
      <c r="AE978" s="24">
        <f t="shared" si="712"/>
        <v>70086276.274228647</v>
      </c>
      <c r="AF978" s="3">
        <f t="shared" si="746"/>
        <v>1E-4</v>
      </c>
      <c r="AG978" s="2">
        <f t="shared" si="728"/>
        <v>0</v>
      </c>
      <c r="AH978" s="2">
        <f t="shared" si="729"/>
        <v>95.18563896762214</v>
      </c>
      <c r="AI978" s="23">
        <f t="shared" si="752"/>
        <v>9324787651.8210411</v>
      </c>
      <c r="AJ978" s="23">
        <f t="shared" si="730"/>
        <v>6219.922423797766</v>
      </c>
      <c r="AK978" s="23">
        <f t="shared" si="731"/>
        <v>62103.426956519826</v>
      </c>
      <c r="AL978" s="23">
        <f t="shared" si="756"/>
        <v>0</v>
      </c>
      <c r="AM978" s="23">
        <f t="shared" si="757"/>
        <v>0</v>
      </c>
      <c r="AN978" s="16">
        <f t="shared" si="747"/>
        <v>0</v>
      </c>
      <c r="AO978" s="23">
        <f t="shared" si="748"/>
        <v>0</v>
      </c>
      <c r="AP978" s="22">
        <f t="shared" si="749"/>
        <v>0</v>
      </c>
      <c r="AQ978" s="30">
        <f t="shared" si="732"/>
        <v>1386969124.4632604</v>
      </c>
      <c r="AR978" s="28">
        <f t="shared" si="733"/>
        <v>555218230.40726113</v>
      </c>
      <c r="AS978" s="25">
        <f t="shared" si="734"/>
        <v>200337590.02425668</v>
      </c>
      <c r="AT978" s="32">
        <f t="shared" si="735"/>
        <v>0</v>
      </c>
      <c r="AU978" s="23">
        <f t="shared" si="736"/>
        <v>0</v>
      </c>
      <c r="AV978" s="22">
        <f t="shared" si="737"/>
        <v>141202918.77901471</v>
      </c>
      <c r="AW978" s="31">
        <f t="shared" si="750"/>
        <v>1109106614.0100529</v>
      </c>
      <c r="AX978"/>
      <c r="AY978"/>
      <c r="AZ978"/>
      <c r="BA978"/>
    </row>
    <row r="979" spans="1:53" s="21" customFormat="1" x14ac:dyDescent="0.25">
      <c r="A979">
        <f t="shared" si="711"/>
        <v>433</v>
      </c>
      <c r="B979" t="s">
        <v>9</v>
      </c>
      <c r="C979" s="27">
        <f t="shared" si="715"/>
        <v>0</v>
      </c>
      <c r="D979" s="27">
        <f t="shared" si="738"/>
        <v>0</v>
      </c>
      <c r="E979" s="27" t="b">
        <f t="shared" si="714"/>
        <v>1</v>
      </c>
      <c r="F979" s="29">
        <f t="shared" si="716"/>
        <v>0</v>
      </c>
      <c r="G979" s="27">
        <f t="shared" si="739"/>
        <v>0</v>
      </c>
      <c r="H979" s="22">
        <f t="shared" si="717"/>
        <v>16678017475.059372</v>
      </c>
      <c r="I979" s="23">
        <f t="shared" si="718"/>
        <v>132580106.5049091</v>
      </c>
      <c r="J979" s="23">
        <f t="shared" si="719"/>
        <v>1086</v>
      </c>
      <c r="K979" s="19">
        <f t="shared" si="740"/>
        <v>225.0831931027827</v>
      </c>
      <c r="L979" s="16">
        <f t="shared" si="720"/>
        <v>115.04024176481553</v>
      </c>
      <c r="M979" s="23">
        <f>M978-IF($B979="B",(Percent_Rent_In_Elsies*2.49%/12 * H978)/K978,0)+IF($B979="D",N979,0)+IF(B979="D",AK978)+IF(B979="C",F978*90%)-(Y979-Y978)-IF($B979="A",Q978/K978) + IF($B979="A",Q978/K978)</f>
        <v>-31529970.00136289</v>
      </c>
      <c r="N979" s="23">
        <f t="shared" si="721"/>
        <v>0</v>
      </c>
      <c r="O979" s="22">
        <f t="shared" si="722"/>
        <v>11354826.358864466</v>
      </c>
      <c r="P979" s="22">
        <f t="shared" si="753"/>
        <v>0</v>
      </c>
      <c r="Q979" s="22">
        <f t="shared" si="754"/>
        <v>0</v>
      </c>
      <c r="R979" s="22">
        <f t="shared" si="723"/>
        <v>196094172.16042477</v>
      </c>
      <c r="S979" s="16">
        <f t="shared" si="713"/>
        <v>0</v>
      </c>
      <c r="T979" s="15">
        <f t="shared" si="724"/>
        <v>4898876.2802310493</v>
      </c>
      <c r="U979" s="23">
        <f t="shared" si="741"/>
        <v>911610.34551794152</v>
      </c>
      <c r="V979" s="23">
        <f t="shared" si="742"/>
        <v>0</v>
      </c>
      <c r="W979" s="23">
        <f t="shared" si="755"/>
        <v>75884.961674649021</v>
      </c>
      <c r="X979" s="23">
        <f t="shared" si="743"/>
        <v>28865839.220949911</v>
      </c>
      <c r="Y979" s="23">
        <f t="shared" si="725"/>
        <v>13825559.361691331</v>
      </c>
      <c r="Z979" s="3">
        <f t="shared" si="726"/>
        <v>0</v>
      </c>
      <c r="AA979" s="23">
        <f t="shared" si="727"/>
        <v>57937352.385757685</v>
      </c>
      <c r="AB979" s="26">
        <f t="shared" si="744"/>
        <v>70086276.274228632</v>
      </c>
      <c r="AC979" s="23">
        <f t="shared" si="745"/>
        <v>74889487.274228647</v>
      </c>
      <c r="AD979" s="23">
        <f t="shared" si="751"/>
        <v>4803211</v>
      </c>
      <c r="AE979" s="24">
        <f t="shared" si="712"/>
        <v>70086276.274228647</v>
      </c>
      <c r="AF979" s="3">
        <f t="shared" si="746"/>
        <v>0</v>
      </c>
      <c r="AG979" s="2">
        <f t="shared" si="728"/>
        <v>0</v>
      </c>
      <c r="AH979" s="2">
        <f t="shared" si="729"/>
        <v>95.18563896762214</v>
      </c>
      <c r="AI979" s="23">
        <f t="shared" si="752"/>
        <v>9314803053.5053272</v>
      </c>
      <c r="AJ979" s="23">
        <f t="shared" si="730"/>
        <v>6219.922423797766</v>
      </c>
      <c r="AK979" s="23">
        <f t="shared" si="731"/>
        <v>0</v>
      </c>
      <c r="AL979" s="23">
        <f t="shared" si="756"/>
        <v>0</v>
      </c>
      <c r="AM979" s="23">
        <f t="shared" si="757"/>
        <v>0</v>
      </c>
      <c r="AN979" s="16">
        <f t="shared" si="747"/>
        <v>0</v>
      </c>
      <c r="AO979" s="23">
        <f t="shared" si="748"/>
        <v>0</v>
      </c>
      <c r="AP979" s="22">
        <f t="shared" si="749"/>
        <v>0</v>
      </c>
      <c r="AQ979" s="30">
        <f t="shared" si="732"/>
        <v>1386969124.4632604</v>
      </c>
      <c r="AR979" s="28">
        <f t="shared" si="733"/>
        <v>555218230.40726113</v>
      </c>
      <c r="AS979" s="25">
        <f t="shared" si="734"/>
        <v>200337590.02425668</v>
      </c>
      <c r="AT979" s="32">
        <f t="shared" si="735"/>
        <v>0</v>
      </c>
      <c r="AU979" s="23">
        <f t="shared" si="736"/>
        <v>0</v>
      </c>
      <c r="AV979" s="22">
        <f t="shared" si="737"/>
        <v>141202918.77901471</v>
      </c>
      <c r="AW979" s="31">
        <f t="shared" si="750"/>
        <v>1109106614.0100529</v>
      </c>
      <c r="AX979"/>
      <c r="AY979"/>
      <c r="AZ979"/>
      <c r="BA979"/>
    </row>
    <row r="980" spans="1:53" x14ac:dyDescent="0.25">
      <c r="A980" s="21">
        <f t="shared" si="711"/>
        <v>433</v>
      </c>
      <c r="B980" s="21" t="s">
        <v>28</v>
      </c>
      <c r="C980" s="27">
        <f t="shared" si="715"/>
        <v>0</v>
      </c>
      <c r="D980" s="27">
        <f t="shared" si="738"/>
        <v>0</v>
      </c>
      <c r="E980" s="27" t="b">
        <f t="shared" si="714"/>
        <v>1</v>
      </c>
      <c r="F980" s="29">
        <f t="shared" si="716"/>
        <v>0</v>
      </c>
      <c r="G980" s="27">
        <f t="shared" si="739"/>
        <v>0</v>
      </c>
      <c r="H980" s="22">
        <f t="shared" si="717"/>
        <v>16678017475.059372</v>
      </c>
      <c r="I980" s="23">
        <f t="shared" si="718"/>
        <v>132580106.5049091</v>
      </c>
      <c r="J980" s="23">
        <f t="shared" si="719"/>
        <v>1086</v>
      </c>
      <c r="K980" s="19">
        <f t="shared" si="740"/>
        <v>225.0831931027827</v>
      </c>
      <c r="L980" s="16">
        <f t="shared" si="720"/>
        <v>115.04024176481553</v>
      </c>
      <c r="M980" s="23">
        <f>M979-IF($B980="B",(Percent_Rent_In_Elsies*2.49%/12 * H979)/K979,0)+IF($B980="D",N980,0)+IF(B980="D",AK979)+IF(B980="C",F979*90%)-(Y980-Y979)-IF($B980="A",Q979/K979) + IF($B980="A",Q979/K979)</f>
        <v>-31529970.00136289</v>
      </c>
      <c r="N980" s="23">
        <f t="shared" si="721"/>
        <v>0</v>
      </c>
      <c r="O980" s="22">
        <f t="shared" si="722"/>
        <v>0</v>
      </c>
      <c r="P980" s="22">
        <f t="shared" si="753"/>
        <v>11354826.358864466</v>
      </c>
      <c r="Q980" s="22">
        <f t="shared" si="754"/>
        <v>0</v>
      </c>
      <c r="R980" s="22">
        <f t="shared" si="723"/>
        <v>196094172.16042477</v>
      </c>
      <c r="S980" s="16">
        <f t="shared" si="713"/>
        <v>0</v>
      </c>
      <c r="T980" s="15">
        <f t="shared" si="724"/>
        <v>0</v>
      </c>
      <c r="U980" s="23">
        <f t="shared" si="741"/>
        <v>911610.34551794152</v>
      </c>
      <c r="V980" s="23">
        <f t="shared" si="742"/>
        <v>0</v>
      </c>
      <c r="W980" s="23">
        <f t="shared" si="755"/>
        <v>0</v>
      </c>
      <c r="X980" s="23">
        <f t="shared" si="743"/>
        <v>28865839.220949911</v>
      </c>
      <c r="Y980" s="23">
        <f t="shared" si="725"/>
        <v>13825559.361691331</v>
      </c>
      <c r="Z980" s="3">
        <f t="shared" si="726"/>
        <v>3794.2480837324515</v>
      </c>
      <c r="AA980" s="23">
        <f t="shared" si="727"/>
        <v>57994266.107013673</v>
      </c>
      <c r="AB980" s="26">
        <f t="shared" si="744"/>
        <v>70086276.274228632</v>
      </c>
      <c r="AC980" s="23">
        <f t="shared" si="745"/>
        <v>74889487.274228647</v>
      </c>
      <c r="AD980" s="23">
        <f t="shared" si="751"/>
        <v>4803211</v>
      </c>
      <c r="AE980" s="24">
        <f t="shared" si="712"/>
        <v>70086276.274228647</v>
      </c>
      <c r="AF980" s="3">
        <f t="shared" si="746"/>
        <v>0</v>
      </c>
      <c r="AG980" s="2">
        <f t="shared" si="728"/>
        <v>455309770.04789418</v>
      </c>
      <c r="AH980" s="2">
        <f t="shared" si="729"/>
        <v>95.18563896762214</v>
      </c>
      <c r="AI980" s="23">
        <f t="shared" si="752"/>
        <v>9323953283.585083</v>
      </c>
      <c r="AJ980" s="23">
        <f t="shared" si="730"/>
        <v>6219.922423797766</v>
      </c>
      <c r="AK980" s="23">
        <f t="shared" si="731"/>
        <v>0</v>
      </c>
      <c r="AL980" s="23">
        <f t="shared" si="756"/>
        <v>0</v>
      </c>
      <c r="AM980" s="23">
        <f t="shared" si="757"/>
        <v>0</v>
      </c>
      <c r="AN980" s="16">
        <f t="shared" si="747"/>
        <v>0</v>
      </c>
      <c r="AO980" s="23">
        <f t="shared" si="748"/>
        <v>0</v>
      </c>
      <c r="AP980" s="22">
        <f t="shared" si="749"/>
        <v>0</v>
      </c>
      <c r="AQ980" s="30">
        <f t="shared" si="732"/>
        <v>1386969124.4632604</v>
      </c>
      <c r="AR980" s="28">
        <f t="shared" si="733"/>
        <v>555218230.40726113</v>
      </c>
      <c r="AS980" s="25">
        <f t="shared" si="734"/>
        <v>200337590.02425668</v>
      </c>
      <c r="AT980" s="32">
        <f t="shared" si="735"/>
        <v>7588.496167464903</v>
      </c>
      <c r="AU980" s="23">
        <f t="shared" si="736"/>
        <v>7588.496167464903</v>
      </c>
      <c r="AV980" s="22">
        <f t="shared" si="737"/>
        <v>146101795.05924577</v>
      </c>
      <c r="AW980" s="31">
        <f t="shared" si="750"/>
        <v>1109106614.0100529</v>
      </c>
    </row>
    <row r="981" spans="1:53" x14ac:dyDescent="0.25">
      <c r="A981">
        <f t="shared" si="711"/>
        <v>434</v>
      </c>
      <c r="B981" t="s">
        <v>6</v>
      </c>
      <c r="C981" s="27">
        <f t="shared" si="715"/>
        <v>0</v>
      </c>
      <c r="D981" s="27">
        <f t="shared" si="738"/>
        <v>0</v>
      </c>
      <c r="E981" s="27" t="b">
        <f t="shared" si="714"/>
        <v>1</v>
      </c>
      <c r="F981" s="29">
        <f t="shared" si="716"/>
        <v>0</v>
      </c>
      <c r="G981" s="27">
        <f t="shared" si="739"/>
        <v>0</v>
      </c>
      <c r="H981" s="22">
        <f t="shared" si="717"/>
        <v>16705814170.851139</v>
      </c>
      <c r="I981" s="23">
        <f t="shared" si="718"/>
        <v>132580106.5049091</v>
      </c>
      <c r="J981" s="23">
        <f t="shared" si="719"/>
        <v>1086</v>
      </c>
      <c r="K981" s="19">
        <f t="shared" si="740"/>
        <v>225.0831931027827</v>
      </c>
      <c r="L981" s="16">
        <f t="shared" si="720"/>
        <v>115.23197550109023</v>
      </c>
      <c r="M981" s="23">
        <f>M980-IF($B981="B",(Percent_Rent_In_Elsies*2.49%/12 * H980)/K980,0)+IF($B981="D",N981,0)+IF(B981="D",AK980)+IF(B981="C",F980*90%)-(Y981-Y980)-IF($B981="A",Q980/K980) + IF($B981="A",Q980/K980)</f>
        <v>-31529970.00136289</v>
      </c>
      <c r="N981" s="23">
        <f t="shared" si="721"/>
        <v>0</v>
      </c>
      <c r="O981" s="22">
        <f t="shared" si="722"/>
        <v>0</v>
      </c>
      <c r="P981" s="22">
        <f t="shared" si="753"/>
        <v>0</v>
      </c>
      <c r="Q981" s="22">
        <f t="shared" si="754"/>
        <v>0</v>
      </c>
      <c r="R981" s="22">
        <f t="shared" si="723"/>
        <v>196094172.16042477</v>
      </c>
      <c r="S981" s="16">
        <f t="shared" si="713"/>
        <v>0</v>
      </c>
      <c r="T981" s="15">
        <f t="shared" si="724"/>
        <v>0</v>
      </c>
      <c r="U981" s="23">
        <f t="shared" si="741"/>
        <v>911610.34551794152</v>
      </c>
      <c r="V981" s="23">
        <f t="shared" si="742"/>
        <v>0</v>
      </c>
      <c r="W981" s="23">
        <f t="shared" si="755"/>
        <v>0</v>
      </c>
      <c r="X981" s="23">
        <f t="shared" si="743"/>
        <v>28884810.461368576</v>
      </c>
      <c r="Y981" s="23">
        <f t="shared" si="725"/>
        <v>13825559.361691331</v>
      </c>
      <c r="Z981" s="3">
        <f t="shared" si="726"/>
        <v>0</v>
      </c>
      <c r="AA981" s="23">
        <f t="shared" si="727"/>
        <v>57994266.107013673</v>
      </c>
      <c r="AB981" s="26">
        <f t="shared" si="744"/>
        <v>70086276.274228632</v>
      </c>
      <c r="AC981" s="23">
        <f t="shared" si="745"/>
        <v>74889487.274228647</v>
      </c>
      <c r="AD981" s="23">
        <f t="shared" si="751"/>
        <v>4803211</v>
      </c>
      <c r="AE981" s="24">
        <f t="shared" si="712"/>
        <v>70086276.274228647</v>
      </c>
      <c r="AF981" s="3">
        <f t="shared" si="746"/>
        <v>0</v>
      </c>
      <c r="AG981" s="2">
        <f t="shared" si="728"/>
        <v>0</v>
      </c>
      <c r="AH981" s="2">
        <f t="shared" si="729"/>
        <v>95.344281699234855</v>
      </c>
      <c r="AI981" s="23">
        <f t="shared" si="752"/>
        <v>9323953283.585083</v>
      </c>
      <c r="AJ981" s="23">
        <f t="shared" si="730"/>
        <v>6219.922423797766</v>
      </c>
      <c r="AK981" s="23">
        <f t="shared" si="731"/>
        <v>0</v>
      </c>
      <c r="AL981" s="23">
        <f t="shared" si="756"/>
        <v>0</v>
      </c>
      <c r="AM981" s="23">
        <f t="shared" si="757"/>
        <v>0</v>
      </c>
      <c r="AN981" s="16">
        <f t="shared" si="747"/>
        <v>0</v>
      </c>
      <c r="AO981" s="23">
        <f t="shared" si="748"/>
        <v>0</v>
      </c>
      <c r="AP981" s="22">
        <f t="shared" si="749"/>
        <v>0</v>
      </c>
      <c r="AQ981" s="30">
        <f t="shared" si="732"/>
        <v>1386969124.4632604</v>
      </c>
      <c r="AR981" s="28">
        <f t="shared" si="733"/>
        <v>555218230.40726113</v>
      </c>
      <c r="AS981" s="25">
        <f t="shared" si="734"/>
        <v>200337590.02425668</v>
      </c>
      <c r="AT981" s="32">
        <f t="shared" si="735"/>
        <v>0</v>
      </c>
      <c r="AU981" s="23">
        <f t="shared" si="736"/>
        <v>0</v>
      </c>
      <c r="AV981" s="22">
        <f t="shared" si="737"/>
        <v>146101795.05924577</v>
      </c>
      <c r="AW981" s="31">
        <f t="shared" si="750"/>
        <v>1097751787.6511884</v>
      </c>
    </row>
    <row r="982" spans="1:53" x14ac:dyDescent="0.25">
      <c r="A982">
        <f t="shared" si="711"/>
        <v>434</v>
      </c>
      <c r="B982" t="s">
        <v>7</v>
      </c>
      <c r="C982" s="27">
        <f t="shared" si="715"/>
        <v>0</v>
      </c>
      <c r="D982" s="27">
        <f t="shared" si="738"/>
        <v>0</v>
      </c>
      <c r="E982" s="27" t="b">
        <f t="shared" si="714"/>
        <v>1</v>
      </c>
      <c r="F982" s="29">
        <f t="shared" si="716"/>
        <v>0</v>
      </c>
      <c r="G982" s="27">
        <f t="shared" si="739"/>
        <v>0</v>
      </c>
      <c r="H982" s="22">
        <f t="shared" si="717"/>
        <v>16705814170.851139</v>
      </c>
      <c r="I982" s="23">
        <f t="shared" si="718"/>
        <v>132580106.5049091</v>
      </c>
      <c r="J982" s="23">
        <f t="shared" si="719"/>
        <v>1086</v>
      </c>
      <c r="K982" s="19">
        <f t="shared" si="740"/>
        <v>225.0831931027827</v>
      </c>
      <c r="L982" s="16">
        <f t="shared" si="720"/>
        <v>115.23197550109025</v>
      </c>
      <c r="M982" s="23">
        <f>M981-IF($B982="B",(Percent_Rent_In_Elsies*2.49%/12 * H981)/K981,0)+IF($B982="D",N982,0)+IF(B982="D",AK981)+IF(B982="C",F981*90%)-(Y982-Y981)-IF($B982="A",Q981/K981) + IF($B982="A",Q981/K981)</f>
        <v>-31606973.894738186</v>
      </c>
      <c r="N982" s="23">
        <f t="shared" si="721"/>
        <v>0</v>
      </c>
      <c r="O982" s="22">
        <f t="shared" si="722"/>
        <v>0</v>
      </c>
      <c r="P982" s="22">
        <f t="shared" si="753"/>
        <v>0</v>
      </c>
      <c r="Q982" s="22">
        <f t="shared" si="754"/>
        <v>0</v>
      </c>
      <c r="R982" s="22">
        <f t="shared" si="723"/>
        <v>179752991.14705604</v>
      </c>
      <c r="S982" s="16">
        <f t="shared" si="713"/>
        <v>16341181.013368731</v>
      </c>
      <c r="T982" s="15">
        <f t="shared" si="724"/>
        <v>0</v>
      </c>
      <c r="U982" s="23">
        <f t="shared" si="741"/>
        <v>835642.81672477978</v>
      </c>
      <c r="V982" s="23">
        <f t="shared" si="742"/>
        <v>75967.528793161793</v>
      </c>
      <c r="W982" s="23">
        <f t="shared" si="755"/>
        <v>0</v>
      </c>
      <c r="X982" s="23">
        <f t="shared" si="743"/>
        <v>28884810.461368576</v>
      </c>
      <c r="Y982" s="23">
        <f t="shared" si="725"/>
        <v>13825559.361691331</v>
      </c>
      <c r="Z982" s="3">
        <f t="shared" si="726"/>
        <v>0</v>
      </c>
      <c r="AA982" s="23">
        <f t="shared" si="727"/>
        <v>57994266.107013673</v>
      </c>
      <c r="AB982" s="26">
        <f t="shared" si="744"/>
        <v>70086276.274228632</v>
      </c>
      <c r="AC982" s="23">
        <f t="shared" si="745"/>
        <v>74889487.274228647</v>
      </c>
      <c r="AD982" s="23">
        <f t="shared" si="751"/>
        <v>4803211</v>
      </c>
      <c r="AE982" s="24">
        <f t="shared" si="712"/>
        <v>70086276.274228647</v>
      </c>
      <c r="AF982" s="3">
        <f t="shared" si="746"/>
        <v>0</v>
      </c>
      <c r="AG982" s="2">
        <f t="shared" si="728"/>
        <v>0</v>
      </c>
      <c r="AH982" s="2">
        <f t="shared" si="729"/>
        <v>95.344281699234855</v>
      </c>
      <c r="AI982" s="23">
        <f t="shared" si="752"/>
        <v>9323953283.585083</v>
      </c>
      <c r="AJ982" s="23">
        <f t="shared" si="730"/>
        <v>6219.922423797766</v>
      </c>
      <c r="AK982" s="23">
        <f t="shared" si="731"/>
        <v>0</v>
      </c>
      <c r="AL982" s="23">
        <f t="shared" si="756"/>
        <v>-834368.23595809937</v>
      </c>
      <c r="AM982" s="23">
        <f t="shared" si="757"/>
        <v>-778455855.08105516</v>
      </c>
      <c r="AN982" s="16">
        <f t="shared" si="747"/>
        <v>0</v>
      </c>
      <c r="AO982" s="23">
        <f t="shared" si="748"/>
        <v>77003.893375296975</v>
      </c>
      <c r="AP982" s="22">
        <f t="shared" si="749"/>
        <v>17332282.202258058</v>
      </c>
      <c r="AQ982" s="30">
        <f t="shared" si="732"/>
        <v>1421486364.4690573</v>
      </c>
      <c r="AR982" s="28">
        <f t="shared" si="733"/>
        <v>572403188.21080005</v>
      </c>
      <c r="AS982" s="25">
        <f t="shared" si="734"/>
        <v>200337590.02425668</v>
      </c>
      <c r="AT982" s="32">
        <f t="shared" si="735"/>
        <v>0</v>
      </c>
      <c r="AU982" s="23">
        <f t="shared" si="736"/>
        <v>0</v>
      </c>
      <c r="AV982" s="22">
        <f t="shared" si="737"/>
        <v>146101795.05924577</v>
      </c>
      <c r="AW982" s="31">
        <f t="shared" si="750"/>
        <v>1132269027.6569853</v>
      </c>
    </row>
    <row r="983" spans="1:53" x14ac:dyDescent="0.25">
      <c r="A983">
        <f t="shared" si="711"/>
        <v>434</v>
      </c>
      <c r="B983" t="s">
        <v>8</v>
      </c>
      <c r="C983" s="27">
        <f t="shared" si="715"/>
        <v>0</v>
      </c>
      <c r="D983" s="27">
        <f t="shared" si="738"/>
        <v>0</v>
      </c>
      <c r="E983" s="27" t="b">
        <f t="shared" si="714"/>
        <v>1</v>
      </c>
      <c r="F983" s="29">
        <f t="shared" si="716"/>
        <v>0</v>
      </c>
      <c r="G983" s="27">
        <f t="shared" si="739"/>
        <v>0</v>
      </c>
      <c r="H983" s="22">
        <f t="shared" si="717"/>
        <v>16705814170.851139</v>
      </c>
      <c r="I983" s="23">
        <f t="shared" si="718"/>
        <v>132580106.5049091</v>
      </c>
      <c r="J983" s="23">
        <f t="shared" si="719"/>
        <v>1086</v>
      </c>
      <c r="K983" s="19">
        <f t="shared" si="740"/>
        <v>225.0831931027827</v>
      </c>
      <c r="L983" s="16">
        <f t="shared" si="720"/>
        <v>115.23197550109025</v>
      </c>
      <c r="M983" s="23">
        <f>M982-IF($B983="B",(Percent_Rent_In_Elsies*2.49%/12 * H982)/K982,0)+IF($B983="D",N983,0)+IF(B983="D",AK982)+IF(B983="C",F982*90%)-(Y983-Y982)-IF($B983="A",Q982/K982) + IF($B983="A",Q982/K982)</f>
        <v>-31606973.894738186</v>
      </c>
      <c r="N983" s="23">
        <f t="shared" si="721"/>
        <v>0</v>
      </c>
      <c r="O983" s="22">
        <f t="shared" si="722"/>
        <v>0</v>
      </c>
      <c r="P983" s="22">
        <f t="shared" si="753"/>
        <v>0</v>
      </c>
      <c r="Q983" s="22">
        <f t="shared" si="754"/>
        <v>0</v>
      </c>
      <c r="R983" s="22">
        <f t="shared" si="723"/>
        <v>197085273.34931409</v>
      </c>
      <c r="S983" s="16">
        <f t="shared" si="713"/>
        <v>16341181.013368731</v>
      </c>
      <c r="T983" s="15">
        <f t="shared" si="724"/>
        <v>0</v>
      </c>
      <c r="U983" s="23">
        <f t="shared" si="741"/>
        <v>912646.71010007674</v>
      </c>
      <c r="V983" s="23">
        <f t="shared" si="742"/>
        <v>75967.528793161793</v>
      </c>
      <c r="W983" s="23">
        <f t="shared" si="755"/>
        <v>0</v>
      </c>
      <c r="X983" s="23">
        <f t="shared" si="743"/>
        <v>28884810.461368576</v>
      </c>
      <c r="Y983" s="23">
        <f t="shared" si="725"/>
        <v>13825559.361691331</v>
      </c>
      <c r="Z983" s="3">
        <f t="shared" si="726"/>
        <v>0</v>
      </c>
      <c r="AA983" s="23">
        <f t="shared" si="727"/>
        <v>57994266.107013673</v>
      </c>
      <c r="AB983" s="26">
        <f t="shared" si="744"/>
        <v>70086276.274228632</v>
      </c>
      <c r="AC983" s="23">
        <f t="shared" si="745"/>
        <v>74889487.274228647</v>
      </c>
      <c r="AD983" s="23">
        <f t="shared" si="751"/>
        <v>4803211</v>
      </c>
      <c r="AE983" s="24">
        <f t="shared" si="712"/>
        <v>70086276.274228647</v>
      </c>
      <c r="AF983" s="3">
        <f t="shared" si="746"/>
        <v>1E-4</v>
      </c>
      <c r="AG983" s="2">
        <f t="shared" si="728"/>
        <v>0</v>
      </c>
      <c r="AH983" s="2">
        <f t="shared" si="729"/>
        <v>95.344281699234855</v>
      </c>
      <c r="AI983" s="23">
        <f t="shared" si="752"/>
        <v>9323953283.585083</v>
      </c>
      <c r="AJ983" s="23">
        <f t="shared" si="730"/>
        <v>6219.922423797766</v>
      </c>
      <c r="AK983" s="23">
        <f t="shared" si="731"/>
        <v>62086.680025352616</v>
      </c>
      <c r="AL983" s="23">
        <f t="shared" si="756"/>
        <v>0</v>
      </c>
      <c r="AM983" s="23">
        <f t="shared" si="757"/>
        <v>0</v>
      </c>
      <c r="AN983" s="16">
        <f t="shared" si="747"/>
        <v>0</v>
      </c>
      <c r="AO983" s="23">
        <f t="shared" si="748"/>
        <v>0</v>
      </c>
      <c r="AP983" s="22">
        <f t="shared" si="749"/>
        <v>0</v>
      </c>
      <c r="AQ983" s="30">
        <f t="shared" si="732"/>
        <v>1421486364.4690573</v>
      </c>
      <c r="AR983" s="28">
        <f t="shared" si="733"/>
        <v>572403188.21080005</v>
      </c>
      <c r="AS983" s="25">
        <f t="shared" si="734"/>
        <v>200337590.02425668</v>
      </c>
      <c r="AT983" s="32">
        <f t="shared" si="735"/>
        <v>0</v>
      </c>
      <c r="AU983" s="23">
        <f t="shared" si="736"/>
        <v>0</v>
      </c>
      <c r="AV983" s="22">
        <f t="shared" si="737"/>
        <v>146101795.05924577</v>
      </c>
      <c r="AW983" s="31">
        <f t="shared" si="750"/>
        <v>1132269027.6569853</v>
      </c>
    </row>
    <row r="984" spans="1:53" x14ac:dyDescent="0.25">
      <c r="A984" s="21">
        <f t="shared" si="711"/>
        <v>434</v>
      </c>
      <c r="B984" s="21" t="s">
        <v>9</v>
      </c>
      <c r="C984" s="27">
        <f t="shared" si="715"/>
        <v>0</v>
      </c>
      <c r="D984" s="27">
        <f t="shared" si="738"/>
        <v>0</v>
      </c>
      <c r="E984" s="27" t="b">
        <f t="shared" si="714"/>
        <v>1</v>
      </c>
      <c r="F984" s="29">
        <f t="shared" si="716"/>
        <v>0</v>
      </c>
      <c r="G984" s="27">
        <f t="shared" si="739"/>
        <v>0</v>
      </c>
      <c r="H984" s="22">
        <f t="shared" si="717"/>
        <v>16705814170.851139</v>
      </c>
      <c r="I984" s="23">
        <f t="shared" si="718"/>
        <v>132580106.5049091</v>
      </c>
      <c r="J984" s="23">
        <f t="shared" si="719"/>
        <v>1086</v>
      </c>
      <c r="K984" s="19">
        <f t="shared" si="740"/>
        <v>225.0831931027827</v>
      </c>
      <c r="L984" s="16">
        <f t="shared" si="720"/>
        <v>115.23197550109025</v>
      </c>
      <c r="M984" s="23">
        <f>M983-IF($B984="B",(Percent_Rent_In_Elsies*2.49%/12 * H983)/K983,0)+IF($B984="D",N984,0)+IF(B984="D",AK983)+IF(B984="C",F983*90%)-(Y984-Y983)-IF($B984="A",Q983/K983) + IF($B984="A",Q983/K983)</f>
        <v>-31544887.214712832</v>
      </c>
      <c r="N984" s="23">
        <f t="shared" si="721"/>
        <v>0</v>
      </c>
      <c r="O984" s="22">
        <f t="shared" si="722"/>
        <v>11416036.450720165</v>
      </c>
      <c r="P984" s="22">
        <f t="shared" si="753"/>
        <v>0</v>
      </c>
      <c r="Q984" s="22">
        <f t="shared" si="754"/>
        <v>0</v>
      </c>
      <c r="R984" s="22">
        <f t="shared" si="723"/>
        <v>197085273.34931409</v>
      </c>
      <c r="S984" s="16">
        <f t="shared" si="713"/>
        <v>0</v>
      </c>
      <c r="T984" s="15">
        <f t="shared" si="724"/>
        <v>4925144.5626485664</v>
      </c>
      <c r="U984" s="23">
        <f t="shared" si="741"/>
        <v>912646.71010007674</v>
      </c>
      <c r="V984" s="23">
        <f t="shared" si="742"/>
        <v>0</v>
      </c>
      <c r="W984" s="23">
        <f t="shared" si="755"/>
        <v>75967.528793161793</v>
      </c>
      <c r="X984" s="23">
        <f t="shared" si="743"/>
        <v>28884810.461368576</v>
      </c>
      <c r="Y984" s="23">
        <f t="shared" si="725"/>
        <v>13825559.361691331</v>
      </c>
      <c r="Z984" s="3">
        <f t="shared" si="726"/>
        <v>0</v>
      </c>
      <c r="AA984" s="23">
        <f t="shared" si="727"/>
        <v>57932179.426988319</v>
      </c>
      <c r="AB984" s="26">
        <f t="shared" si="744"/>
        <v>70086276.274228632</v>
      </c>
      <c r="AC984" s="23">
        <f t="shared" si="745"/>
        <v>74889487.274228647</v>
      </c>
      <c r="AD984" s="23">
        <f t="shared" si="751"/>
        <v>4803211</v>
      </c>
      <c r="AE984" s="24">
        <f t="shared" si="712"/>
        <v>70086276.274228647</v>
      </c>
      <c r="AF984" s="3">
        <f t="shared" si="746"/>
        <v>0</v>
      </c>
      <c r="AG984" s="2">
        <f t="shared" si="728"/>
        <v>0</v>
      </c>
      <c r="AH984" s="2">
        <f t="shared" si="729"/>
        <v>95.344281699234855</v>
      </c>
      <c r="AI984" s="23">
        <f t="shared" si="752"/>
        <v>9313971377.7356148</v>
      </c>
      <c r="AJ984" s="23">
        <f t="shared" si="730"/>
        <v>6219.922423797766</v>
      </c>
      <c r="AK984" s="23">
        <f t="shared" si="731"/>
        <v>0</v>
      </c>
      <c r="AL984" s="23">
        <f t="shared" si="756"/>
        <v>0</v>
      </c>
      <c r="AM984" s="23">
        <f t="shared" si="757"/>
        <v>0</v>
      </c>
      <c r="AN984" s="16">
        <f t="shared" si="747"/>
        <v>0</v>
      </c>
      <c r="AO984" s="23">
        <f t="shared" si="748"/>
        <v>0</v>
      </c>
      <c r="AP984" s="22">
        <f t="shared" si="749"/>
        <v>0</v>
      </c>
      <c r="AQ984" s="30">
        <f t="shared" si="732"/>
        <v>1421486364.4690573</v>
      </c>
      <c r="AR984" s="28">
        <f t="shared" si="733"/>
        <v>572403188.21080005</v>
      </c>
      <c r="AS984" s="25">
        <f t="shared" si="734"/>
        <v>200337590.02425668</v>
      </c>
      <c r="AT984" s="32">
        <f t="shared" si="735"/>
        <v>0</v>
      </c>
      <c r="AU984" s="23">
        <f t="shared" si="736"/>
        <v>0</v>
      </c>
      <c r="AV984" s="22">
        <f t="shared" si="737"/>
        <v>146101795.05924577</v>
      </c>
      <c r="AW984" s="31">
        <f t="shared" si="750"/>
        <v>1132269027.6569853</v>
      </c>
      <c r="AX984" s="21"/>
      <c r="AY984" s="21"/>
      <c r="AZ984" s="21"/>
      <c r="BA984" s="21"/>
    </row>
    <row r="985" spans="1:53" x14ac:dyDescent="0.25">
      <c r="A985" s="21">
        <f t="shared" si="711"/>
        <v>434</v>
      </c>
      <c r="B985" s="21" t="s">
        <v>28</v>
      </c>
      <c r="C985" s="27">
        <f t="shared" si="715"/>
        <v>0</v>
      </c>
      <c r="D985" s="27">
        <f t="shared" si="738"/>
        <v>0</v>
      </c>
      <c r="E985" s="27" t="b">
        <f t="shared" si="714"/>
        <v>1</v>
      </c>
      <c r="F985" s="29">
        <f t="shared" si="716"/>
        <v>0</v>
      </c>
      <c r="G985" s="27">
        <f t="shared" si="739"/>
        <v>0</v>
      </c>
      <c r="H985" s="22">
        <f t="shared" si="717"/>
        <v>16705814170.851139</v>
      </c>
      <c r="I985" s="23">
        <f t="shared" si="718"/>
        <v>132580106.5049091</v>
      </c>
      <c r="J985" s="23">
        <f t="shared" si="719"/>
        <v>1086</v>
      </c>
      <c r="K985" s="19">
        <f t="shared" si="740"/>
        <v>225.0831931027827</v>
      </c>
      <c r="L985" s="16">
        <f t="shared" si="720"/>
        <v>115.23197550109025</v>
      </c>
      <c r="M985" s="23">
        <f>M984-IF($B985="B",(Percent_Rent_In_Elsies*2.49%/12 * H984)/K984,0)+IF($B985="D",N985,0)+IF(B985="D",AK984)+IF(B985="C",F984*90%)-(Y985-Y984)-IF($B985="A",Q984/K984) + IF($B985="A",Q984/K984)</f>
        <v>-31544887.214712832</v>
      </c>
      <c r="N985" s="23">
        <f t="shared" si="721"/>
        <v>0</v>
      </c>
      <c r="O985" s="22">
        <f t="shared" si="722"/>
        <v>0</v>
      </c>
      <c r="P985" s="22">
        <f t="shared" si="753"/>
        <v>11416036.450720165</v>
      </c>
      <c r="Q985" s="22">
        <f t="shared" si="754"/>
        <v>0</v>
      </c>
      <c r="R985" s="22">
        <f t="shared" si="723"/>
        <v>197085273.34931409</v>
      </c>
      <c r="S985" s="16">
        <f t="shared" si="713"/>
        <v>0</v>
      </c>
      <c r="T985" s="15">
        <f t="shared" si="724"/>
        <v>0</v>
      </c>
      <c r="U985" s="23">
        <f t="shared" si="741"/>
        <v>912646.71010007674</v>
      </c>
      <c r="V985" s="23">
        <f t="shared" si="742"/>
        <v>0</v>
      </c>
      <c r="W985" s="23">
        <f t="shared" si="755"/>
        <v>0</v>
      </c>
      <c r="X985" s="23">
        <f t="shared" si="743"/>
        <v>28884810.461368576</v>
      </c>
      <c r="Y985" s="23">
        <f t="shared" si="725"/>
        <v>13825559.361691331</v>
      </c>
      <c r="Z985" s="3">
        <f t="shared" si="726"/>
        <v>3798.3764396580905</v>
      </c>
      <c r="AA985" s="23">
        <f t="shared" si="727"/>
        <v>57989155.073583193</v>
      </c>
      <c r="AB985" s="26">
        <f t="shared" si="744"/>
        <v>70086276.274228662</v>
      </c>
      <c r="AC985" s="23">
        <f t="shared" si="745"/>
        <v>74889487.274228647</v>
      </c>
      <c r="AD985" s="23">
        <f t="shared" si="751"/>
        <v>4803211</v>
      </c>
      <c r="AE985" s="24">
        <f t="shared" si="712"/>
        <v>70086276.274228647</v>
      </c>
      <c r="AF985" s="3">
        <f t="shared" si="746"/>
        <v>0</v>
      </c>
      <c r="AG985" s="2">
        <f t="shared" si="728"/>
        <v>455805172.75897086</v>
      </c>
      <c r="AH985" s="2">
        <f t="shared" si="729"/>
        <v>95.344281699234855</v>
      </c>
      <c r="AI985" s="23">
        <f t="shared" si="752"/>
        <v>9323131563.7818069</v>
      </c>
      <c r="AJ985" s="23">
        <f t="shared" si="730"/>
        <v>6219.922423797766</v>
      </c>
      <c r="AK985" s="23">
        <f t="shared" si="731"/>
        <v>0</v>
      </c>
      <c r="AL985" s="23">
        <f t="shared" si="756"/>
        <v>0</v>
      </c>
      <c r="AM985" s="23">
        <f t="shared" si="757"/>
        <v>0</v>
      </c>
      <c r="AN985" s="16">
        <f t="shared" si="747"/>
        <v>0</v>
      </c>
      <c r="AO985" s="23">
        <f t="shared" si="748"/>
        <v>0</v>
      </c>
      <c r="AP985" s="22">
        <f t="shared" si="749"/>
        <v>0</v>
      </c>
      <c r="AQ985" s="30">
        <f t="shared" si="732"/>
        <v>1421486364.4690573</v>
      </c>
      <c r="AR985" s="28">
        <f t="shared" si="733"/>
        <v>572403188.21080005</v>
      </c>
      <c r="AS985" s="25">
        <f t="shared" si="734"/>
        <v>200337590.02425668</v>
      </c>
      <c r="AT985" s="32">
        <f t="shared" si="735"/>
        <v>7596.752879316181</v>
      </c>
      <c r="AU985" s="23">
        <f t="shared" si="736"/>
        <v>7596.752879316181</v>
      </c>
      <c r="AV985" s="22">
        <f t="shared" si="737"/>
        <v>151026939.62189433</v>
      </c>
      <c r="AW985" s="31">
        <f t="shared" si="750"/>
        <v>1132269027.6569853</v>
      </c>
      <c r="AX985" s="21"/>
      <c r="AY985" s="21"/>
      <c r="AZ985" s="21"/>
      <c r="BA985" s="21"/>
    </row>
    <row r="986" spans="1:53" x14ac:dyDescent="0.25">
      <c r="A986">
        <f t="shared" ref="A986:A1049" si="758">A981+1</f>
        <v>435</v>
      </c>
      <c r="B986" t="s">
        <v>6</v>
      </c>
      <c r="C986" s="27">
        <f t="shared" si="715"/>
        <v>0</v>
      </c>
      <c r="D986" s="27">
        <f t="shared" si="738"/>
        <v>0</v>
      </c>
      <c r="E986" s="27" t="b">
        <f t="shared" si="714"/>
        <v>1</v>
      </c>
      <c r="F986" s="29">
        <f t="shared" si="716"/>
        <v>0</v>
      </c>
      <c r="G986" s="27">
        <f t="shared" si="739"/>
        <v>0</v>
      </c>
      <c r="H986" s="22">
        <f t="shared" si="717"/>
        <v>16733657194.469225</v>
      </c>
      <c r="I986" s="23">
        <f t="shared" si="718"/>
        <v>132580106.5049091</v>
      </c>
      <c r="J986" s="23">
        <f t="shared" si="719"/>
        <v>1086</v>
      </c>
      <c r="K986" s="19">
        <f t="shared" si="740"/>
        <v>225.0831931027827</v>
      </c>
      <c r="L986" s="16">
        <f t="shared" si="720"/>
        <v>115.42402879359207</v>
      </c>
      <c r="M986" s="23">
        <f>M985-IF($B986="B",(Percent_Rent_In_Elsies*2.49%/12 * H985)/K985,0)+IF($B986="D",N986,0)+IF(B986="D",AK985)+IF(B986="C",F985*90%)-(Y986-Y985)-IF($B986="A",Q985/K985) + IF($B986="A",Q985/K985)</f>
        <v>-31544887.214712832</v>
      </c>
      <c r="N986" s="23">
        <f t="shared" si="721"/>
        <v>0</v>
      </c>
      <c r="O986" s="22">
        <f t="shared" si="722"/>
        <v>0</v>
      </c>
      <c r="P986" s="22">
        <f t="shared" si="753"/>
        <v>0</v>
      </c>
      <c r="Q986" s="22">
        <f t="shared" si="754"/>
        <v>0</v>
      </c>
      <c r="R986" s="22">
        <f t="shared" si="723"/>
        <v>197085273.34931409</v>
      </c>
      <c r="S986" s="16">
        <f t="shared" si="713"/>
        <v>0</v>
      </c>
      <c r="T986" s="15">
        <f t="shared" si="724"/>
        <v>0</v>
      </c>
      <c r="U986" s="23">
        <f t="shared" si="741"/>
        <v>912646.71010007674</v>
      </c>
      <c r="V986" s="23">
        <f t="shared" si="742"/>
        <v>0</v>
      </c>
      <c r="W986" s="23">
        <f t="shared" si="755"/>
        <v>0</v>
      </c>
      <c r="X986" s="23">
        <f t="shared" si="743"/>
        <v>28903802.343566868</v>
      </c>
      <c r="Y986" s="23">
        <f t="shared" si="725"/>
        <v>13825559.361691331</v>
      </c>
      <c r="Z986" s="3">
        <f t="shared" si="726"/>
        <v>0</v>
      </c>
      <c r="AA986" s="23">
        <f t="shared" si="727"/>
        <v>57989155.073583193</v>
      </c>
      <c r="AB986" s="26">
        <f t="shared" si="744"/>
        <v>70086276.274228632</v>
      </c>
      <c r="AC986" s="23">
        <f t="shared" si="745"/>
        <v>74889487.274228647</v>
      </c>
      <c r="AD986" s="23">
        <f t="shared" si="751"/>
        <v>4803211</v>
      </c>
      <c r="AE986" s="24">
        <f t="shared" si="712"/>
        <v>70086276.274228647</v>
      </c>
      <c r="AF986" s="3">
        <f t="shared" si="746"/>
        <v>0</v>
      </c>
      <c r="AG986" s="2">
        <f t="shared" si="728"/>
        <v>0</v>
      </c>
      <c r="AH986" s="2">
        <f t="shared" si="729"/>
        <v>95.503188835400238</v>
      </c>
      <c r="AI986" s="23">
        <f t="shared" si="752"/>
        <v>9323131563.7818069</v>
      </c>
      <c r="AJ986" s="23">
        <f t="shared" si="730"/>
        <v>6219.922423797766</v>
      </c>
      <c r="AK986" s="23">
        <f t="shared" si="731"/>
        <v>0</v>
      </c>
      <c r="AL986" s="23">
        <f t="shared" si="756"/>
        <v>0</v>
      </c>
      <c r="AM986" s="23">
        <f t="shared" si="757"/>
        <v>0</v>
      </c>
      <c r="AN986" s="16">
        <f t="shared" si="747"/>
        <v>0</v>
      </c>
      <c r="AO986" s="23">
        <f t="shared" si="748"/>
        <v>0</v>
      </c>
      <c r="AP986" s="22">
        <f t="shared" si="749"/>
        <v>0</v>
      </c>
      <c r="AQ986" s="30">
        <f t="shared" si="732"/>
        <v>1421486364.4690573</v>
      </c>
      <c r="AR986" s="28">
        <f t="shared" si="733"/>
        <v>572403188.21080005</v>
      </c>
      <c r="AS986" s="25">
        <f t="shared" si="734"/>
        <v>200337590.02425668</v>
      </c>
      <c r="AT986" s="32">
        <f t="shared" si="735"/>
        <v>0</v>
      </c>
      <c r="AU986" s="23">
        <f t="shared" si="736"/>
        <v>0</v>
      </c>
      <c r="AV986" s="22">
        <f t="shared" si="737"/>
        <v>151026939.62189433</v>
      </c>
      <c r="AW986" s="31">
        <f t="shared" si="750"/>
        <v>1120852991.2062652</v>
      </c>
    </row>
    <row r="987" spans="1:53" x14ac:dyDescent="0.25">
      <c r="A987">
        <f t="shared" si="758"/>
        <v>435</v>
      </c>
      <c r="B987" t="s">
        <v>7</v>
      </c>
      <c r="C987" s="27">
        <f t="shared" si="715"/>
        <v>0</v>
      </c>
      <c r="D987" s="27">
        <f t="shared" si="738"/>
        <v>0</v>
      </c>
      <c r="E987" s="27" t="b">
        <f t="shared" si="714"/>
        <v>1</v>
      </c>
      <c r="F987" s="29">
        <f t="shared" si="716"/>
        <v>0</v>
      </c>
      <c r="G987" s="27">
        <f t="shared" si="739"/>
        <v>0</v>
      </c>
      <c r="H987" s="22">
        <f t="shared" si="717"/>
        <v>16733657194.469223</v>
      </c>
      <c r="I987" s="23">
        <f t="shared" si="718"/>
        <v>132580106.5049091</v>
      </c>
      <c r="J987" s="23">
        <f t="shared" si="719"/>
        <v>1086</v>
      </c>
      <c r="K987" s="19">
        <f t="shared" si="740"/>
        <v>225.0831931027827</v>
      </c>
      <c r="L987" s="16">
        <f t="shared" si="720"/>
        <v>115.42402879359207</v>
      </c>
      <c r="M987" s="23">
        <f>M986-IF($B987="B",(Percent_Rent_In_Elsies*2.49%/12 * H986)/K986,0)+IF($B987="D",N987,0)+IF(B987="D",AK986)+IF(B987="C",F986*90%)-(Y987-Y986)-IF($B987="A",Q986/K986) + IF($B987="A",Q986/K986)</f>
        <v>-31622019.447910421</v>
      </c>
      <c r="N987" s="23">
        <f t="shared" si="721"/>
        <v>0</v>
      </c>
      <c r="O987" s="22">
        <f t="shared" si="722"/>
        <v>0</v>
      </c>
      <c r="P987" s="22">
        <f t="shared" si="753"/>
        <v>0</v>
      </c>
      <c r="Q987" s="22">
        <f t="shared" si="754"/>
        <v>0</v>
      </c>
      <c r="R987" s="22">
        <f t="shared" si="723"/>
        <v>180661500.57020459</v>
      </c>
      <c r="S987" s="16">
        <f t="shared" si="713"/>
        <v>16423772.779109508</v>
      </c>
      <c r="T987" s="15">
        <f t="shared" si="724"/>
        <v>0</v>
      </c>
      <c r="U987" s="23">
        <f t="shared" si="741"/>
        <v>836592.81759173702</v>
      </c>
      <c r="V987" s="23">
        <f t="shared" si="742"/>
        <v>76053.892508339733</v>
      </c>
      <c r="W987" s="23">
        <f t="shared" si="755"/>
        <v>0</v>
      </c>
      <c r="X987" s="23">
        <f t="shared" si="743"/>
        <v>28903802.343566868</v>
      </c>
      <c r="Y987" s="23">
        <f t="shared" si="725"/>
        <v>13825559.361691331</v>
      </c>
      <c r="Z987" s="3">
        <f t="shared" si="726"/>
        <v>0</v>
      </c>
      <c r="AA987" s="23">
        <f t="shared" si="727"/>
        <v>57989155.073583193</v>
      </c>
      <c r="AB987" s="26">
        <f t="shared" si="744"/>
        <v>70086276.274228618</v>
      </c>
      <c r="AC987" s="23">
        <f t="shared" si="745"/>
        <v>74889487.274228647</v>
      </c>
      <c r="AD987" s="23">
        <f t="shared" si="751"/>
        <v>4803211</v>
      </c>
      <c r="AE987" s="24">
        <f t="shared" si="712"/>
        <v>70086276.274228647</v>
      </c>
      <c r="AF987" s="3">
        <f t="shared" si="746"/>
        <v>0</v>
      </c>
      <c r="AG987" s="2">
        <f t="shared" si="728"/>
        <v>0</v>
      </c>
      <c r="AH987" s="2">
        <f t="shared" si="729"/>
        <v>95.503188835400223</v>
      </c>
      <c r="AI987" s="23">
        <f t="shared" si="752"/>
        <v>9323131563.7818069</v>
      </c>
      <c r="AJ987" s="23">
        <f t="shared" si="730"/>
        <v>6219.922423797766</v>
      </c>
      <c r="AK987" s="23">
        <f t="shared" si="731"/>
        <v>0</v>
      </c>
      <c r="AL987" s="23">
        <f t="shared" si="756"/>
        <v>-821719.80327606201</v>
      </c>
      <c r="AM987" s="23">
        <f t="shared" si="757"/>
        <v>-766655014.57132006</v>
      </c>
      <c r="AN987" s="16">
        <f t="shared" si="747"/>
        <v>0</v>
      </c>
      <c r="AO987" s="23">
        <f t="shared" si="748"/>
        <v>77132.233197589143</v>
      </c>
      <c r="AP987" s="22">
        <f t="shared" si="749"/>
        <v>17361169.339261822</v>
      </c>
      <c r="AQ987" s="30">
        <f t="shared" si="732"/>
        <v>1456061133.2081971</v>
      </c>
      <c r="AR987" s="28">
        <f t="shared" si="733"/>
        <v>589616787.6106782</v>
      </c>
      <c r="AS987" s="25">
        <f t="shared" si="734"/>
        <v>200337590.02425668</v>
      </c>
      <c r="AT987" s="32">
        <f t="shared" si="735"/>
        <v>0</v>
      </c>
      <c r="AU987" s="23">
        <f t="shared" si="736"/>
        <v>0</v>
      </c>
      <c r="AV987" s="22">
        <f t="shared" si="737"/>
        <v>151026939.62189433</v>
      </c>
      <c r="AW987" s="31">
        <f t="shared" si="750"/>
        <v>1155427759.9454052</v>
      </c>
    </row>
    <row r="988" spans="1:53" s="21" customFormat="1" x14ac:dyDescent="0.25">
      <c r="A988">
        <f t="shared" si="758"/>
        <v>435</v>
      </c>
      <c r="B988" t="s">
        <v>8</v>
      </c>
      <c r="C988" s="27">
        <f t="shared" si="715"/>
        <v>0</v>
      </c>
      <c r="D988" s="27">
        <f t="shared" si="738"/>
        <v>0</v>
      </c>
      <c r="E988" s="27" t="b">
        <f t="shared" si="714"/>
        <v>1</v>
      </c>
      <c r="F988" s="29">
        <f t="shared" si="716"/>
        <v>0</v>
      </c>
      <c r="G988" s="27">
        <f t="shared" si="739"/>
        <v>0</v>
      </c>
      <c r="H988" s="22">
        <f t="shared" si="717"/>
        <v>16733657194.469223</v>
      </c>
      <c r="I988" s="23">
        <f t="shared" si="718"/>
        <v>132580106.5049091</v>
      </c>
      <c r="J988" s="23">
        <f t="shared" si="719"/>
        <v>1086</v>
      </c>
      <c r="K988" s="19">
        <f t="shared" si="740"/>
        <v>225.0831931027827</v>
      </c>
      <c r="L988" s="16">
        <f t="shared" si="720"/>
        <v>115.42402879359207</v>
      </c>
      <c r="M988" s="23">
        <f>M987-IF($B988="B",(Percent_Rent_In_Elsies*2.49%/12 * H987)/K987,0)+IF($B988="D",N988,0)+IF(B988="D",AK987)+IF(B988="C",F987*90%)-(Y988-Y987)-IF($B988="A",Q987/K987) + IF($B988="A",Q987/K987)</f>
        <v>-31622019.447910421</v>
      </c>
      <c r="N988" s="23">
        <f t="shared" si="721"/>
        <v>0</v>
      </c>
      <c r="O988" s="22">
        <f t="shared" si="722"/>
        <v>0</v>
      </c>
      <c r="P988" s="22">
        <f t="shared" si="753"/>
        <v>0</v>
      </c>
      <c r="Q988" s="22">
        <f t="shared" si="754"/>
        <v>0</v>
      </c>
      <c r="R988" s="22">
        <f t="shared" si="723"/>
        <v>198022669.90946642</v>
      </c>
      <c r="S988" s="16">
        <f t="shared" si="713"/>
        <v>16423772.779109508</v>
      </c>
      <c r="T988" s="15">
        <f t="shared" si="724"/>
        <v>0</v>
      </c>
      <c r="U988" s="23">
        <f t="shared" si="741"/>
        <v>913725.0507893262</v>
      </c>
      <c r="V988" s="23">
        <f t="shared" si="742"/>
        <v>76053.892508339733</v>
      </c>
      <c r="W988" s="23">
        <f t="shared" si="755"/>
        <v>0</v>
      </c>
      <c r="X988" s="23">
        <f t="shared" si="743"/>
        <v>28903802.343566868</v>
      </c>
      <c r="Y988" s="23">
        <f t="shared" si="725"/>
        <v>13825559.361691331</v>
      </c>
      <c r="Z988" s="3">
        <f t="shared" si="726"/>
        <v>0</v>
      </c>
      <c r="AA988" s="23">
        <f t="shared" si="727"/>
        <v>57989155.073583193</v>
      </c>
      <c r="AB988" s="26">
        <f t="shared" si="744"/>
        <v>70086276.274228632</v>
      </c>
      <c r="AC988" s="23">
        <f t="shared" si="745"/>
        <v>74889487.274228647</v>
      </c>
      <c r="AD988" s="23">
        <f t="shared" si="751"/>
        <v>4803211</v>
      </c>
      <c r="AE988" s="24">
        <f t="shared" si="712"/>
        <v>70086276.274228647</v>
      </c>
      <c r="AF988" s="3">
        <f t="shared" si="746"/>
        <v>1E-4</v>
      </c>
      <c r="AG988" s="2">
        <f t="shared" si="728"/>
        <v>0</v>
      </c>
      <c r="AH988" s="2">
        <f t="shared" si="729"/>
        <v>95.503188835400223</v>
      </c>
      <c r="AI988" s="23">
        <f t="shared" si="752"/>
        <v>9323131563.7818069</v>
      </c>
      <c r="AJ988" s="23">
        <f t="shared" si="730"/>
        <v>6219.922423797766</v>
      </c>
      <c r="AK988" s="23">
        <f t="shared" si="731"/>
        <v>62069.47609235924</v>
      </c>
      <c r="AL988" s="23">
        <f t="shared" si="756"/>
        <v>0</v>
      </c>
      <c r="AM988" s="23">
        <f t="shared" si="757"/>
        <v>0</v>
      </c>
      <c r="AN988" s="16">
        <f t="shared" si="747"/>
        <v>0</v>
      </c>
      <c r="AO988" s="23">
        <f t="shared" si="748"/>
        <v>0</v>
      </c>
      <c r="AP988" s="22">
        <f t="shared" si="749"/>
        <v>0</v>
      </c>
      <c r="AQ988" s="30">
        <f t="shared" si="732"/>
        <v>1456061133.2081971</v>
      </c>
      <c r="AR988" s="28">
        <f t="shared" si="733"/>
        <v>589616787.6106782</v>
      </c>
      <c r="AS988" s="25">
        <f t="shared" si="734"/>
        <v>200337590.02425668</v>
      </c>
      <c r="AT988" s="32">
        <f t="shared" si="735"/>
        <v>0</v>
      </c>
      <c r="AU988" s="23">
        <f t="shared" si="736"/>
        <v>0</v>
      </c>
      <c r="AV988" s="22">
        <f t="shared" si="737"/>
        <v>151026939.62189433</v>
      </c>
      <c r="AW988" s="31">
        <f t="shared" si="750"/>
        <v>1155427759.9454052</v>
      </c>
      <c r="AX988"/>
      <c r="AY988"/>
      <c r="AZ988"/>
      <c r="BA988"/>
    </row>
    <row r="989" spans="1:53" s="21" customFormat="1" x14ac:dyDescent="0.25">
      <c r="A989" s="21">
        <f t="shared" si="758"/>
        <v>435</v>
      </c>
      <c r="B989" s="21" t="s">
        <v>9</v>
      </c>
      <c r="C989" s="27">
        <f t="shared" si="715"/>
        <v>0</v>
      </c>
      <c r="D989" s="27">
        <f t="shared" si="738"/>
        <v>0</v>
      </c>
      <c r="E989" s="27" t="b">
        <f t="shared" si="714"/>
        <v>1</v>
      </c>
      <c r="F989" s="29">
        <f t="shared" si="716"/>
        <v>0</v>
      </c>
      <c r="G989" s="27">
        <f t="shared" si="739"/>
        <v>0</v>
      </c>
      <c r="H989" s="22">
        <f t="shared" si="717"/>
        <v>16733657194.469223</v>
      </c>
      <c r="I989" s="23">
        <f t="shared" si="718"/>
        <v>132580106.5049091</v>
      </c>
      <c r="J989" s="23">
        <f t="shared" si="719"/>
        <v>1086</v>
      </c>
      <c r="K989" s="19">
        <f t="shared" si="740"/>
        <v>225.0831931027827</v>
      </c>
      <c r="L989" s="16">
        <f t="shared" si="720"/>
        <v>115.42402879359207</v>
      </c>
      <c r="M989" s="23">
        <f>M988-IF($B989="B",(Percent_Rent_In_Elsies*2.49%/12 * H988)/K988,0)+IF($B989="D",N989,0)+IF(B989="D",AK988)+IF(B989="C",F988*90%)-(Y989-Y988)-IF($B989="A",Q988/K988) + IF($B989="A",Q988/K988)</f>
        <v>-31559949.97181806</v>
      </c>
      <c r="N989" s="23">
        <f t="shared" si="721"/>
        <v>0</v>
      </c>
      <c r="O989" s="22">
        <f t="shared" si="722"/>
        <v>11473824.777624153</v>
      </c>
      <c r="P989" s="22">
        <f t="shared" si="753"/>
        <v>0</v>
      </c>
      <c r="Q989" s="22">
        <f t="shared" si="754"/>
        <v>0</v>
      </c>
      <c r="R989" s="22">
        <f t="shared" si="723"/>
        <v>198022669.90946642</v>
      </c>
      <c r="S989" s="16">
        <f t="shared" si="713"/>
        <v>0</v>
      </c>
      <c r="T989" s="15">
        <f t="shared" si="724"/>
        <v>4949948.0014853552</v>
      </c>
      <c r="U989" s="23">
        <f t="shared" si="741"/>
        <v>913725.0507893262</v>
      </c>
      <c r="V989" s="23">
        <f t="shared" si="742"/>
        <v>0</v>
      </c>
      <c r="W989" s="23">
        <f t="shared" si="755"/>
        <v>76053.892508339733</v>
      </c>
      <c r="X989" s="23">
        <f t="shared" si="743"/>
        <v>28903802.343566868</v>
      </c>
      <c r="Y989" s="23">
        <f t="shared" si="725"/>
        <v>13825559.361691331</v>
      </c>
      <c r="Z989" s="3">
        <f t="shared" si="726"/>
        <v>0</v>
      </c>
      <c r="AA989" s="23">
        <f t="shared" si="727"/>
        <v>57927085.597490832</v>
      </c>
      <c r="AB989" s="26">
        <f t="shared" si="744"/>
        <v>70086276.274228632</v>
      </c>
      <c r="AC989" s="23">
        <f t="shared" si="745"/>
        <v>74889487.274228647</v>
      </c>
      <c r="AD989" s="23">
        <f t="shared" si="751"/>
        <v>4803211</v>
      </c>
      <c r="AE989" s="24">
        <f t="shared" si="712"/>
        <v>70086276.274228647</v>
      </c>
      <c r="AF989" s="3">
        <f t="shared" si="746"/>
        <v>0</v>
      </c>
      <c r="AG989" s="2">
        <f t="shared" si="728"/>
        <v>0</v>
      </c>
      <c r="AH989" s="2">
        <f t="shared" si="729"/>
        <v>95.503188835400223</v>
      </c>
      <c r="AI989" s="23">
        <f t="shared" si="752"/>
        <v>9313152423.8724594</v>
      </c>
      <c r="AJ989" s="23">
        <f t="shared" si="730"/>
        <v>6219.922423797766</v>
      </c>
      <c r="AK989" s="23">
        <f t="shared" si="731"/>
        <v>0</v>
      </c>
      <c r="AL989" s="23">
        <f t="shared" si="756"/>
        <v>0</v>
      </c>
      <c r="AM989" s="23">
        <f t="shared" si="757"/>
        <v>0</v>
      </c>
      <c r="AN989" s="16">
        <f t="shared" si="747"/>
        <v>0</v>
      </c>
      <c r="AO989" s="23">
        <f t="shared" si="748"/>
        <v>0</v>
      </c>
      <c r="AP989" s="22">
        <f t="shared" si="749"/>
        <v>0</v>
      </c>
      <c r="AQ989" s="30">
        <f t="shared" si="732"/>
        <v>1456061133.2081971</v>
      </c>
      <c r="AR989" s="28">
        <f t="shared" si="733"/>
        <v>589616787.6106782</v>
      </c>
      <c r="AS989" s="25">
        <f t="shared" si="734"/>
        <v>200337590.02425668</v>
      </c>
      <c r="AT989" s="32">
        <f t="shared" si="735"/>
        <v>0</v>
      </c>
      <c r="AU989" s="23">
        <f t="shared" si="736"/>
        <v>0</v>
      </c>
      <c r="AV989" s="22">
        <f t="shared" si="737"/>
        <v>151026939.62189433</v>
      </c>
      <c r="AW989" s="31">
        <f t="shared" si="750"/>
        <v>1155427759.9454052</v>
      </c>
    </row>
    <row r="990" spans="1:53" x14ac:dyDescent="0.25">
      <c r="A990" s="21">
        <f t="shared" si="758"/>
        <v>435</v>
      </c>
      <c r="B990" s="21" t="s">
        <v>28</v>
      </c>
      <c r="C990" s="27">
        <f t="shared" si="715"/>
        <v>0</v>
      </c>
      <c r="D990" s="27">
        <f t="shared" si="738"/>
        <v>0</v>
      </c>
      <c r="E990" s="27" t="b">
        <f t="shared" si="714"/>
        <v>1</v>
      </c>
      <c r="F990" s="29">
        <f t="shared" si="716"/>
        <v>0</v>
      </c>
      <c r="G990" s="27">
        <f t="shared" si="739"/>
        <v>0</v>
      </c>
      <c r="H990" s="22">
        <f t="shared" si="717"/>
        <v>16733657194.469223</v>
      </c>
      <c r="I990" s="23">
        <f t="shared" si="718"/>
        <v>132580106.5049091</v>
      </c>
      <c r="J990" s="23">
        <f t="shared" si="719"/>
        <v>1086</v>
      </c>
      <c r="K990" s="19">
        <f t="shared" si="740"/>
        <v>225.0831931027827</v>
      </c>
      <c r="L990" s="16">
        <f t="shared" si="720"/>
        <v>115.42402879359207</v>
      </c>
      <c r="M990" s="23">
        <f>M989-IF($B990="B",(Percent_Rent_In_Elsies*2.49%/12 * H989)/K989,0)+IF($B990="D",N990,0)+IF(B990="D",AK989)+IF(B990="C",F989*90%)-(Y990-Y989)-IF($B990="A",Q989/K989) + IF($B990="A",Q989/K989)</f>
        <v>-31559949.97181806</v>
      </c>
      <c r="N990" s="23">
        <f t="shared" si="721"/>
        <v>0</v>
      </c>
      <c r="O990" s="22">
        <f t="shared" si="722"/>
        <v>0</v>
      </c>
      <c r="P990" s="22">
        <f t="shared" si="753"/>
        <v>11473824.777624153</v>
      </c>
      <c r="Q990" s="22">
        <f t="shared" si="754"/>
        <v>0</v>
      </c>
      <c r="R990" s="22">
        <f t="shared" si="723"/>
        <v>198022669.90946642</v>
      </c>
      <c r="S990" s="16">
        <f t="shared" si="713"/>
        <v>0</v>
      </c>
      <c r="T990" s="15">
        <f t="shared" si="724"/>
        <v>0</v>
      </c>
      <c r="U990" s="23">
        <f t="shared" si="741"/>
        <v>913725.0507893262</v>
      </c>
      <c r="V990" s="23">
        <f t="shared" si="742"/>
        <v>0</v>
      </c>
      <c r="W990" s="23">
        <f t="shared" si="755"/>
        <v>0</v>
      </c>
      <c r="X990" s="23">
        <f t="shared" si="743"/>
        <v>28903802.343566868</v>
      </c>
      <c r="Y990" s="23">
        <f t="shared" si="725"/>
        <v>13825559.361691331</v>
      </c>
      <c r="Z990" s="3">
        <f t="shared" si="726"/>
        <v>3802.694625416987</v>
      </c>
      <c r="AA990" s="23">
        <f t="shared" si="727"/>
        <v>57984126.016872086</v>
      </c>
      <c r="AB990" s="26">
        <f t="shared" si="744"/>
        <v>70086276.274228632</v>
      </c>
      <c r="AC990" s="23">
        <f t="shared" si="745"/>
        <v>74889487.274228647</v>
      </c>
      <c r="AD990" s="23">
        <f t="shared" si="751"/>
        <v>4803211</v>
      </c>
      <c r="AE990" s="24">
        <f t="shared" si="712"/>
        <v>70086276.274228647</v>
      </c>
      <c r="AF990" s="3">
        <f t="shared" si="746"/>
        <v>0</v>
      </c>
      <c r="AG990" s="2">
        <f t="shared" si="728"/>
        <v>456323355.0500384</v>
      </c>
      <c r="AH990" s="2">
        <f t="shared" si="729"/>
        <v>95.503188835400223</v>
      </c>
      <c r="AI990" s="23">
        <f t="shared" si="752"/>
        <v>9322323023.6797848</v>
      </c>
      <c r="AJ990" s="23">
        <f t="shared" si="730"/>
        <v>6219.922423797766</v>
      </c>
      <c r="AK990" s="23">
        <f t="shared" si="731"/>
        <v>0</v>
      </c>
      <c r="AL990" s="23">
        <f t="shared" si="756"/>
        <v>0</v>
      </c>
      <c r="AM990" s="23">
        <f t="shared" si="757"/>
        <v>0</v>
      </c>
      <c r="AN990" s="16">
        <f t="shared" si="747"/>
        <v>0</v>
      </c>
      <c r="AO990" s="23">
        <f t="shared" si="748"/>
        <v>0</v>
      </c>
      <c r="AP990" s="22">
        <f t="shared" si="749"/>
        <v>0</v>
      </c>
      <c r="AQ990" s="30">
        <f t="shared" si="732"/>
        <v>1456061133.2081971</v>
      </c>
      <c r="AR990" s="28">
        <f t="shared" si="733"/>
        <v>589616787.6106782</v>
      </c>
      <c r="AS990" s="25">
        <f t="shared" si="734"/>
        <v>200337590.02425668</v>
      </c>
      <c r="AT990" s="32">
        <f t="shared" si="735"/>
        <v>7605.3892508339741</v>
      </c>
      <c r="AU990" s="23">
        <f t="shared" si="736"/>
        <v>7605.3892508339741</v>
      </c>
      <c r="AV990" s="22">
        <f t="shared" si="737"/>
        <v>155976887.62337968</v>
      </c>
      <c r="AW990" s="31">
        <f t="shared" si="750"/>
        <v>1155427759.9454052</v>
      </c>
      <c r="AX990" s="21"/>
      <c r="AY990" s="21"/>
      <c r="AZ990" s="21"/>
      <c r="BA990" s="21"/>
    </row>
    <row r="991" spans="1:53" x14ac:dyDescent="0.25">
      <c r="A991">
        <f t="shared" si="758"/>
        <v>436</v>
      </c>
      <c r="B991" t="s">
        <v>6</v>
      </c>
      <c r="C991" s="27">
        <f t="shared" si="715"/>
        <v>0</v>
      </c>
      <c r="D991" s="27">
        <f t="shared" si="738"/>
        <v>0</v>
      </c>
      <c r="E991" s="27" t="b">
        <f t="shared" si="714"/>
        <v>1</v>
      </c>
      <c r="F991" s="29">
        <f t="shared" si="716"/>
        <v>0</v>
      </c>
      <c r="G991" s="27">
        <f t="shared" si="739"/>
        <v>0</v>
      </c>
      <c r="H991" s="22">
        <f t="shared" si="717"/>
        <v>16761546623.126673</v>
      </c>
      <c r="I991" s="23">
        <f t="shared" si="718"/>
        <v>132580106.5049091</v>
      </c>
      <c r="J991" s="23">
        <f t="shared" si="719"/>
        <v>1086</v>
      </c>
      <c r="K991" s="19">
        <f t="shared" si="740"/>
        <v>225.0831931027827</v>
      </c>
      <c r="L991" s="16">
        <f t="shared" si="720"/>
        <v>115.61640217491473</v>
      </c>
      <c r="M991" s="23">
        <f>M990-IF($B991="B",(Percent_Rent_In_Elsies*2.49%/12 * H990)/K990,0)+IF($B991="D",N991,0)+IF(B991="D",AK990)+IF(B991="C",F990*90%)-(Y991-Y990)-IF($B991="A",Q990/K990) + IF($B991="A",Q990/K990)</f>
        <v>-31559949.97181806</v>
      </c>
      <c r="N991" s="23">
        <f t="shared" si="721"/>
        <v>0</v>
      </c>
      <c r="O991" s="22">
        <f t="shared" si="722"/>
        <v>0</v>
      </c>
      <c r="P991" s="22">
        <f t="shared" si="753"/>
        <v>0</v>
      </c>
      <c r="Q991" s="22">
        <f t="shared" si="754"/>
        <v>0</v>
      </c>
      <c r="R991" s="22">
        <f t="shared" si="723"/>
        <v>198022669.90946642</v>
      </c>
      <c r="S991" s="16">
        <f t="shared" si="713"/>
        <v>0</v>
      </c>
      <c r="T991" s="15">
        <f t="shared" si="724"/>
        <v>0</v>
      </c>
      <c r="U991" s="23">
        <f t="shared" si="741"/>
        <v>913725.0507893262</v>
      </c>
      <c r="V991" s="23">
        <f t="shared" si="742"/>
        <v>0</v>
      </c>
      <c r="W991" s="23">
        <f t="shared" si="755"/>
        <v>0</v>
      </c>
      <c r="X991" s="23">
        <f t="shared" si="743"/>
        <v>28922815.816693954</v>
      </c>
      <c r="Y991" s="23">
        <f t="shared" si="725"/>
        <v>13825559.361691331</v>
      </c>
      <c r="Z991" s="3">
        <f t="shared" si="726"/>
        <v>0</v>
      </c>
      <c r="AA991" s="23">
        <f t="shared" si="727"/>
        <v>57984126.016872086</v>
      </c>
      <c r="AB991" s="26">
        <f t="shared" si="744"/>
        <v>70086276.274228632</v>
      </c>
      <c r="AC991" s="23">
        <f t="shared" si="745"/>
        <v>74889487.274228647</v>
      </c>
      <c r="AD991" s="23">
        <f t="shared" si="751"/>
        <v>4803211</v>
      </c>
      <c r="AE991" s="24">
        <f t="shared" si="712"/>
        <v>70086276.274228647</v>
      </c>
      <c r="AF991" s="3">
        <f t="shared" si="746"/>
        <v>0</v>
      </c>
      <c r="AG991" s="2">
        <f t="shared" si="728"/>
        <v>0</v>
      </c>
      <c r="AH991" s="2">
        <f t="shared" si="729"/>
        <v>95.662360816792571</v>
      </c>
      <c r="AI991" s="23">
        <f t="shared" si="752"/>
        <v>9322323023.6797848</v>
      </c>
      <c r="AJ991" s="23">
        <f t="shared" si="730"/>
        <v>6219.922423797766</v>
      </c>
      <c r="AK991" s="23">
        <f t="shared" si="731"/>
        <v>0</v>
      </c>
      <c r="AL991" s="23">
        <f t="shared" si="756"/>
        <v>0</v>
      </c>
      <c r="AM991" s="23">
        <f t="shared" si="757"/>
        <v>0</v>
      </c>
      <c r="AN991" s="16">
        <f t="shared" si="747"/>
        <v>0</v>
      </c>
      <c r="AO991" s="23">
        <f t="shared" si="748"/>
        <v>0</v>
      </c>
      <c r="AP991" s="22">
        <f t="shared" si="749"/>
        <v>0</v>
      </c>
      <c r="AQ991" s="30">
        <f t="shared" si="732"/>
        <v>1456061133.2081971</v>
      </c>
      <c r="AR991" s="28">
        <f t="shared" si="733"/>
        <v>589616787.6106782</v>
      </c>
      <c r="AS991" s="25">
        <f t="shared" si="734"/>
        <v>200337590.02425668</v>
      </c>
      <c r="AT991" s="32">
        <f t="shared" si="735"/>
        <v>0</v>
      </c>
      <c r="AU991" s="23">
        <f t="shared" si="736"/>
        <v>0</v>
      </c>
      <c r="AV991" s="22">
        <f t="shared" si="737"/>
        <v>155976887.62337968</v>
      </c>
      <c r="AW991" s="31">
        <f t="shared" si="750"/>
        <v>1143953935.1677811</v>
      </c>
    </row>
    <row r="992" spans="1:53" x14ac:dyDescent="0.25">
      <c r="A992">
        <f t="shared" si="758"/>
        <v>436</v>
      </c>
      <c r="B992" t="s">
        <v>7</v>
      </c>
      <c r="C992" s="27">
        <f t="shared" si="715"/>
        <v>0</v>
      </c>
      <c r="D992" s="27">
        <f t="shared" si="738"/>
        <v>0</v>
      </c>
      <c r="E992" s="27" t="b">
        <f t="shared" si="714"/>
        <v>1</v>
      </c>
      <c r="F992" s="29">
        <f t="shared" si="716"/>
        <v>0</v>
      </c>
      <c r="G992" s="27">
        <f t="shared" si="739"/>
        <v>0</v>
      </c>
      <c r="H992" s="22">
        <f t="shared" si="717"/>
        <v>16761546623.126673</v>
      </c>
      <c r="I992" s="23">
        <f t="shared" si="718"/>
        <v>132580106.5049091</v>
      </c>
      <c r="J992" s="23">
        <f t="shared" si="719"/>
        <v>1086</v>
      </c>
      <c r="K992" s="19">
        <f t="shared" si="740"/>
        <v>225.0831931027827</v>
      </c>
      <c r="L992" s="16">
        <f t="shared" si="720"/>
        <v>115.61640217491473</v>
      </c>
      <c r="M992" s="23">
        <f>M991-IF($B992="B",(Percent_Rent_In_Elsies*2.49%/12 * H991)/K991,0)+IF($B992="D",N992,0)+IF(B992="D",AK991)+IF(B992="C",F991*90%)-(Y992-Y991)-IF($B992="A",Q991/K991) + IF($B992="A",Q991/K991)</f>
        <v>-31637210.758737646</v>
      </c>
      <c r="N992" s="23">
        <f t="shared" si="721"/>
        <v>0</v>
      </c>
      <c r="O992" s="22">
        <f t="shared" si="722"/>
        <v>0</v>
      </c>
      <c r="P992" s="22">
        <f t="shared" si="753"/>
        <v>0</v>
      </c>
      <c r="Q992" s="22">
        <f t="shared" si="754"/>
        <v>0</v>
      </c>
      <c r="R992" s="22">
        <f t="shared" si="723"/>
        <v>181520780.75034422</v>
      </c>
      <c r="S992" s="16">
        <f t="shared" si="713"/>
        <v>16501889.159122201</v>
      </c>
      <c r="T992" s="15">
        <f t="shared" si="724"/>
        <v>0</v>
      </c>
      <c r="U992" s="23">
        <f t="shared" si="741"/>
        <v>837581.29655688233</v>
      </c>
      <c r="V992" s="23">
        <f t="shared" si="742"/>
        <v>76143.754232443855</v>
      </c>
      <c r="W992" s="23">
        <f t="shared" si="755"/>
        <v>0</v>
      </c>
      <c r="X992" s="23">
        <f t="shared" si="743"/>
        <v>28922815.816693954</v>
      </c>
      <c r="Y992" s="23">
        <f t="shared" si="725"/>
        <v>13825559.361691331</v>
      </c>
      <c r="Z992" s="3">
        <f t="shared" si="726"/>
        <v>0</v>
      </c>
      <c r="AA992" s="23">
        <f t="shared" si="727"/>
        <v>57984126.016872086</v>
      </c>
      <c r="AB992" s="26">
        <f t="shared" si="744"/>
        <v>70086276.274228618</v>
      </c>
      <c r="AC992" s="23">
        <f t="shared" si="745"/>
        <v>74889487.274228647</v>
      </c>
      <c r="AD992" s="23">
        <f t="shared" si="751"/>
        <v>4803211</v>
      </c>
      <c r="AE992" s="24">
        <f t="shared" si="712"/>
        <v>70086276.274228647</v>
      </c>
      <c r="AF992" s="3">
        <f t="shared" si="746"/>
        <v>0</v>
      </c>
      <c r="AG992" s="2">
        <f t="shared" si="728"/>
        <v>0</v>
      </c>
      <c r="AH992" s="2">
        <f t="shared" si="729"/>
        <v>95.662360816792571</v>
      </c>
      <c r="AI992" s="23">
        <f t="shared" si="752"/>
        <v>9322323023.6797848</v>
      </c>
      <c r="AJ992" s="23">
        <f t="shared" si="730"/>
        <v>6219.922423797766</v>
      </c>
      <c r="AK992" s="23">
        <f t="shared" si="731"/>
        <v>0</v>
      </c>
      <c r="AL992" s="23">
        <f t="shared" si="756"/>
        <v>-808540.10202217102</v>
      </c>
      <c r="AM992" s="23">
        <f t="shared" si="757"/>
        <v>-754358506.66611528</v>
      </c>
      <c r="AN992" s="16">
        <f t="shared" si="747"/>
        <v>0</v>
      </c>
      <c r="AO992" s="23">
        <f t="shared" si="748"/>
        <v>77260.786919585109</v>
      </c>
      <c r="AP992" s="22">
        <f t="shared" si="749"/>
        <v>17390104.621493924</v>
      </c>
      <c r="AQ992" s="30">
        <f t="shared" si="732"/>
        <v>1490693526.561902</v>
      </c>
      <c r="AR992" s="28">
        <f t="shared" si="733"/>
        <v>606859076.34288943</v>
      </c>
      <c r="AS992" s="25">
        <f t="shared" si="734"/>
        <v>200337590.02425668</v>
      </c>
      <c r="AT992" s="32">
        <f t="shared" si="735"/>
        <v>0</v>
      </c>
      <c r="AU992" s="23">
        <f t="shared" si="736"/>
        <v>0</v>
      </c>
      <c r="AV992" s="22">
        <f t="shared" si="737"/>
        <v>155976887.62337968</v>
      </c>
      <c r="AW992" s="31">
        <f t="shared" si="750"/>
        <v>1178586328.521486</v>
      </c>
    </row>
    <row r="993" spans="1:53" s="21" customFormat="1" x14ac:dyDescent="0.25">
      <c r="A993">
        <f t="shared" si="758"/>
        <v>436</v>
      </c>
      <c r="B993" t="s">
        <v>8</v>
      </c>
      <c r="C993" s="27">
        <f t="shared" si="715"/>
        <v>0</v>
      </c>
      <c r="D993" s="27">
        <f t="shared" si="738"/>
        <v>0</v>
      </c>
      <c r="E993" s="27" t="b">
        <f t="shared" si="714"/>
        <v>1</v>
      </c>
      <c r="F993" s="29">
        <f t="shared" si="716"/>
        <v>0</v>
      </c>
      <c r="G993" s="27">
        <f t="shared" si="739"/>
        <v>0</v>
      </c>
      <c r="H993" s="22">
        <f t="shared" si="717"/>
        <v>16761546623.126673</v>
      </c>
      <c r="I993" s="23">
        <f t="shared" si="718"/>
        <v>132580106.5049091</v>
      </c>
      <c r="J993" s="23">
        <f t="shared" si="719"/>
        <v>1086</v>
      </c>
      <c r="K993" s="19">
        <f t="shared" si="740"/>
        <v>225.0831931027827</v>
      </c>
      <c r="L993" s="16">
        <f t="shared" si="720"/>
        <v>115.61640217491473</v>
      </c>
      <c r="M993" s="23">
        <f>M992-IF($B993="B",(Percent_Rent_In_Elsies*2.49%/12 * H992)/K992,0)+IF($B993="D",N993,0)+IF(B993="D",AK992)+IF(B993="C",F992*90%)-(Y993-Y992)-IF($B993="A",Q992/K992) + IF($B993="A",Q992/K992)</f>
        <v>-31637210.758737646</v>
      </c>
      <c r="N993" s="23">
        <f t="shared" si="721"/>
        <v>0</v>
      </c>
      <c r="O993" s="22">
        <f t="shared" si="722"/>
        <v>0</v>
      </c>
      <c r="P993" s="22">
        <f t="shared" si="753"/>
        <v>0</v>
      </c>
      <c r="Q993" s="22">
        <f t="shared" si="754"/>
        <v>0</v>
      </c>
      <c r="R993" s="22">
        <f t="shared" si="723"/>
        <v>198910885.37183815</v>
      </c>
      <c r="S993" s="16">
        <f t="shared" si="713"/>
        <v>16501889.159122201</v>
      </c>
      <c r="T993" s="15">
        <f t="shared" si="724"/>
        <v>0</v>
      </c>
      <c r="U993" s="23">
        <f t="shared" si="741"/>
        <v>914842.08347646741</v>
      </c>
      <c r="V993" s="23">
        <f t="shared" si="742"/>
        <v>76143.754232443855</v>
      </c>
      <c r="W993" s="23">
        <f t="shared" si="755"/>
        <v>0</v>
      </c>
      <c r="X993" s="23">
        <f t="shared" si="743"/>
        <v>28922815.816693954</v>
      </c>
      <c r="Y993" s="23">
        <f t="shared" si="725"/>
        <v>13825559.361691331</v>
      </c>
      <c r="Z993" s="3">
        <f t="shared" si="726"/>
        <v>0</v>
      </c>
      <c r="AA993" s="23">
        <f t="shared" si="727"/>
        <v>57984126.016872086</v>
      </c>
      <c r="AB993" s="26">
        <f t="shared" si="744"/>
        <v>70086276.274228632</v>
      </c>
      <c r="AC993" s="23">
        <f t="shared" si="745"/>
        <v>74889487.274228647</v>
      </c>
      <c r="AD993" s="23">
        <f t="shared" si="751"/>
        <v>4803211</v>
      </c>
      <c r="AE993" s="24">
        <f t="shared" si="712"/>
        <v>70086276.274228647</v>
      </c>
      <c r="AF993" s="3">
        <f t="shared" si="746"/>
        <v>1E-4</v>
      </c>
      <c r="AG993" s="2">
        <f t="shared" si="728"/>
        <v>0</v>
      </c>
      <c r="AH993" s="2">
        <f t="shared" si="729"/>
        <v>95.662360816792571</v>
      </c>
      <c r="AI993" s="23">
        <f t="shared" si="752"/>
        <v>9322323023.6797848</v>
      </c>
      <c r="AJ993" s="23">
        <f t="shared" si="730"/>
        <v>6219.922423797766</v>
      </c>
      <c r="AK993" s="23">
        <f t="shared" si="731"/>
        <v>62051.863153073718</v>
      </c>
      <c r="AL993" s="23">
        <f t="shared" si="756"/>
        <v>0</v>
      </c>
      <c r="AM993" s="23">
        <f t="shared" si="757"/>
        <v>0</v>
      </c>
      <c r="AN993" s="16">
        <f t="shared" si="747"/>
        <v>0</v>
      </c>
      <c r="AO993" s="23">
        <f t="shared" si="748"/>
        <v>0</v>
      </c>
      <c r="AP993" s="22">
        <f t="shared" si="749"/>
        <v>0</v>
      </c>
      <c r="AQ993" s="30">
        <f t="shared" si="732"/>
        <v>1490693526.561902</v>
      </c>
      <c r="AR993" s="28">
        <f t="shared" si="733"/>
        <v>606859076.34288943</v>
      </c>
      <c r="AS993" s="25">
        <f t="shared" si="734"/>
        <v>200337590.02425668</v>
      </c>
      <c r="AT993" s="32">
        <f t="shared" si="735"/>
        <v>0</v>
      </c>
      <c r="AU993" s="23">
        <f t="shared" si="736"/>
        <v>0</v>
      </c>
      <c r="AV993" s="22">
        <f t="shared" si="737"/>
        <v>155976887.62337968</v>
      </c>
      <c r="AW993" s="31">
        <f t="shared" si="750"/>
        <v>1178586328.5214863</v>
      </c>
      <c r="AX993"/>
      <c r="AY993"/>
      <c r="AZ993"/>
      <c r="BA993"/>
    </row>
    <row r="994" spans="1:53" s="21" customFormat="1" x14ac:dyDescent="0.25">
      <c r="A994">
        <f t="shared" si="758"/>
        <v>436</v>
      </c>
      <c r="B994" t="s">
        <v>9</v>
      </c>
      <c r="C994" s="27">
        <f t="shared" si="715"/>
        <v>0</v>
      </c>
      <c r="D994" s="27">
        <f t="shared" si="738"/>
        <v>0</v>
      </c>
      <c r="E994" s="27" t="b">
        <f t="shared" si="714"/>
        <v>1</v>
      </c>
      <c r="F994" s="29">
        <f t="shared" si="716"/>
        <v>0</v>
      </c>
      <c r="G994" s="27">
        <f t="shared" si="739"/>
        <v>0</v>
      </c>
      <c r="H994" s="22">
        <f t="shared" si="717"/>
        <v>16761546623.126673</v>
      </c>
      <c r="I994" s="23">
        <f t="shared" si="718"/>
        <v>132580106.5049091</v>
      </c>
      <c r="J994" s="23">
        <f t="shared" si="719"/>
        <v>1086</v>
      </c>
      <c r="K994" s="19">
        <f t="shared" si="740"/>
        <v>225.0831931027827</v>
      </c>
      <c r="L994" s="16">
        <f t="shared" si="720"/>
        <v>115.61640217491473</v>
      </c>
      <c r="M994" s="23">
        <f>M993-IF($B994="B",(Percent_Rent_In_Elsies*2.49%/12 * H993)/K993,0)+IF($B994="D",N994,0)+IF(B994="D",AK993)+IF(B994="C",F993*90%)-(Y994-Y993)-IF($B994="A",Q993/K993) + IF($B994="A",Q993/K993)</f>
        <v>-31575158.895584572</v>
      </c>
      <c r="N994" s="23">
        <f t="shared" si="721"/>
        <v>0</v>
      </c>
      <c r="O994" s="22">
        <f t="shared" si="722"/>
        <v>11528479.285115808</v>
      </c>
      <c r="P994" s="22">
        <f t="shared" si="753"/>
        <v>0</v>
      </c>
      <c r="Q994" s="22">
        <f t="shared" si="754"/>
        <v>0</v>
      </c>
      <c r="R994" s="22">
        <f t="shared" si="723"/>
        <v>198910885.37183815</v>
      </c>
      <c r="S994" s="16">
        <f t="shared" si="713"/>
        <v>0</v>
      </c>
      <c r="T994" s="15">
        <f t="shared" si="724"/>
        <v>4973409.8740063924</v>
      </c>
      <c r="U994" s="23">
        <f t="shared" si="741"/>
        <v>914842.08347646741</v>
      </c>
      <c r="V994" s="23">
        <f t="shared" si="742"/>
        <v>0</v>
      </c>
      <c r="W994" s="23">
        <f t="shared" si="755"/>
        <v>76143.754232443855</v>
      </c>
      <c r="X994" s="23">
        <f t="shared" si="743"/>
        <v>28922815.816693954</v>
      </c>
      <c r="Y994" s="23">
        <f t="shared" si="725"/>
        <v>13825559.361691331</v>
      </c>
      <c r="Z994" s="3">
        <f t="shared" si="726"/>
        <v>0</v>
      </c>
      <c r="AA994" s="23">
        <f t="shared" si="727"/>
        <v>57922074.153719015</v>
      </c>
      <c r="AB994" s="26">
        <f t="shared" si="744"/>
        <v>70086276.274228647</v>
      </c>
      <c r="AC994" s="23">
        <f t="shared" si="745"/>
        <v>74889487.274228647</v>
      </c>
      <c r="AD994" s="23">
        <f t="shared" si="751"/>
        <v>4803211</v>
      </c>
      <c r="AE994" s="24">
        <f t="shared" si="712"/>
        <v>70086276.274228647</v>
      </c>
      <c r="AF994" s="3">
        <f t="shared" si="746"/>
        <v>0</v>
      </c>
      <c r="AG994" s="2">
        <f t="shared" si="728"/>
        <v>0</v>
      </c>
      <c r="AH994" s="2">
        <f t="shared" si="729"/>
        <v>95.662360816792571</v>
      </c>
      <c r="AI994" s="23">
        <f t="shared" si="752"/>
        <v>9312346715.4680195</v>
      </c>
      <c r="AJ994" s="23">
        <f t="shared" si="730"/>
        <v>6219.922423797766</v>
      </c>
      <c r="AK994" s="23">
        <f t="shared" si="731"/>
        <v>0</v>
      </c>
      <c r="AL994" s="23">
        <f t="shared" si="756"/>
        <v>0</v>
      </c>
      <c r="AM994" s="23">
        <f t="shared" si="757"/>
        <v>0</v>
      </c>
      <c r="AN994" s="16">
        <f t="shared" si="747"/>
        <v>0</v>
      </c>
      <c r="AO994" s="23">
        <f t="shared" si="748"/>
        <v>0</v>
      </c>
      <c r="AP994" s="22">
        <f t="shared" si="749"/>
        <v>0</v>
      </c>
      <c r="AQ994" s="30">
        <f t="shared" si="732"/>
        <v>1490693526.561902</v>
      </c>
      <c r="AR994" s="28">
        <f t="shared" si="733"/>
        <v>606859076.34288943</v>
      </c>
      <c r="AS994" s="25">
        <f t="shared" si="734"/>
        <v>200337590.02425668</v>
      </c>
      <c r="AT994" s="32">
        <f t="shared" si="735"/>
        <v>0</v>
      </c>
      <c r="AU994" s="23">
        <f t="shared" si="736"/>
        <v>0</v>
      </c>
      <c r="AV994" s="22">
        <f t="shared" si="737"/>
        <v>155976887.62337968</v>
      </c>
      <c r="AW994" s="31">
        <f t="shared" si="750"/>
        <v>1178586328.5214863</v>
      </c>
      <c r="AX994"/>
      <c r="AY994"/>
      <c r="AZ994"/>
      <c r="BA994"/>
    </row>
    <row r="995" spans="1:53" x14ac:dyDescent="0.25">
      <c r="A995" s="21">
        <f t="shared" si="758"/>
        <v>436</v>
      </c>
      <c r="B995" s="21" t="s">
        <v>28</v>
      </c>
      <c r="C995" s="27">
        <f t="shared" si="715"/>
        <v>0</v>
      </c>
      <c r="D995" s="27">
        <f t="shared" si="738"/>
        <v>0</v>
      </c>
      <c r="E995" s="27" t="b">
        <f t="shared" si="714"/>
        <v>1</v>
      </c>
      <c r="F995" s="29">
        <f t="shared" si="716"/>
        <v>0</v>
      </c>
      <c r="G995" s="27">
        <f t="shared" si="739"/>
        <v>0</v>
      </c>
      <c r="H995" s="22">
        <f t="shared" si="717"/>
        <v>16761546623.126673</v>
      </c>
      <c r="I995" s="23">
        <f t="shared" si="718"/>
        <v>132580106.5049091</v>
      </c>
      <c r="J995" s="23">
        <f t="shared" si="719"/>
        <v>1086</v>
      </c>
      <c r="K995" s="19">
        <f t="shared" si="740"/>
        <v>225.0831931027827</v>
      </c>
      <c r="L995" s="16">
        <f t="shared" si="720"/>
        <v>115.61640217491473</v>
      </c>
      <c r="M995" s="23">
        <f>M994-IF($B995="B",(Percent_Rent_In_Elsies*2.49%/12 * H994)/K994,0)+IF($B995="D",N995,0)+IF(B995="D",AK994)+IF(B995="C",F994*90%)-(Y995-Y994)-IF($B995="A",Q994/K994) + IF($B995="A",Q994/K994)</f>
        <v>-31575158.895584572</v>
      </c>
      <c r="N995" s="23">
        <f t="shared" si="721"/>
        <v>0</v>
      </c>
      <c r="O995" s="22">
        <f t="shared" si="722"/>
        <v>0</v>
      </c>
      <c r="P995" s="22">
        <f t="shared" si="753"/>
        <v>11528479.285115808</v>
      </c>
      <c r="Q995" s="22">
        <f t="shared" si="754"/>
        <v>0</v>
      </c>
      <c r="R995" s="22">
        <f t="shared" si="723"/>
        <v>198910885.37183815</v>
      </c>
      <c r="S995" s="16">
        <f t="shared" si="713"/>
        <v>0</v>
      </c>
      <c r="T995" s="15">
        <f t="shared" si="724"/>
        <v>0</v>
      </c>
      <c r="U995" s="23">
        <f t="shared" si="741"/>
        <v>914842.08347646741</v>
      </c>
      <c r="V995" s="23">
        <f t="shared" si="742"/>
        <v>0</v>
      </c>
      <c r="W995" s="23">
        <f t="shared" si="755"/>
        <v>0</v>
      </c>
      <c r="X995" s="23">
        <f t="shared" si="743"/>
        <v>28922815.816693954</v>
      </c>
      <c r="Y995" s="23">
        <f t="shared" si="725"/>
        <v>13825559.361691331</v>
      </c>
      <c r="Z995" s="3">
        <f t="shared" si="726"/>
        <v>3807.1877116221935</v>
      </c>
      <c r="AA995" s="23">
        <f t="shared" si="727"/>
        <v>57979181.96939335</v>
      </c>
      <c r="AB995" s="26">
        <f t="shared" si="744"/>
        <v>70086276.274228632</v>
      </c>
      <c r="AC995" s="23">
        <f t="shared" si="745"/>
        <v>74889487.274228647</v>
      </c>
      <c r="AD995" s="23">
        <f t="shared" si="751"/>
        <v>4803211</v>
      </c>
      <c r="AE995" s="24">
        <f t="shared" si="712"/>
        <v>70086276.274228647</v>
      </c>
      <c r="AF995" s="3">
        <f t="shared" si="746"/>
        <v>0</v>
      </c>
      <c r="AG995" s="2">
        <f t="shared" si="728"/>
        <v>456862525.39466321</v>
      </c>
      <c r="AH995" s="2">
        <f t="shared" si="729"/>
        <v>95.662360816792571</v>
      </c>
      <c r="AI995" s="23">
        <f t="shared" si="752"/>
        <v>9321528150.8273811</v>
      </c>
      <c r="AJ995" s="23">
        <f t="shared" si="730"/>
        <v>6219.922423797766</v>
      </c>
      <c r="AK995" s="23">
        <f t="shared" si="731"/>
        <v>0</v>
      </c>
      <c r="AL995" s="23">
        <f t="shared" si="756"/>
        <v>0</v>
      </c>
      <c r="AM995" s="23">
        <f t="shared" si="757"/>
        <v>0</v>
      </c>
      <c r="AN995" s="16">
        <f t="shared" si="747"/>
        <v>0</v>
      </c>
      <c r="AO995" s="23">
        <f t="shared" si="748"/>
        <v>0</v>
      </c>
      <c r="AP995" s="22">
        <f t="shared" si="749"/>
        <v>0</v>
      </c>
      <c r="AQ995" s="30">
        <f t="shared" si="732"/>
        <v>1490693526.561902</v>
      </c>
      <c r="AR995" s="28">
        <f t="shared" si="733"/>
        <v>606859076.34288943</v>
      </c>
      <c r="AS995" s="25">
        <f t="shared" si="734"/>
        <v>200337590.02425668</v>
      </c>
      <c r="AT995" s="32">
        <f t="shared" si="735"/>
        <v>7614.3754232443871</v>
      </c>
      <c r="AU995" s="23">
        <f t="shared" si="736"/>
        <v>7614.3754232443871</v>
      </c>
      <c r="AV995" s="22">
        <f t="shared" si="737"/>
        <v>160950297.49738607</v>
      </c>
      <c r="AW995" s="31">
        <f t="shared" si="750"/>
        <v>1178586328.5214863</v>
      </c>
    </row>
    <row r="996" spans="1:53" x14ac:dyDescent="0.25">
      <c r="A996">
        <f t="shared" si="758"/>
        <v>437</v>
      </c>
      <c r="B996" t="s">
        <v>6</v>
      </c>
      <c r="C996" s="27">
        <f t="shared" si="715"/>
        <v>0</v>
      </c>
      <c r="D996" s="27">
        <f t="shared" si="738"/>
        <v>0</v>
      </c>
      <c r="E996" s="27" t="b">
        <f t="shared" si="714"/>
        <v>1</v>
      </c>
      <c r="F996" s="29">
        <f t="shared" si="716"/>
        <v>0</v>
      </c>
      <c r="G996" s="27">
        <f t="shared" si="739"/>
        <v>0</v>
      </c>
      <c r="H996" s="22">
        <f t="shared" si="717"/>
        <v>16789482534.165218</v>
      </c>
      <c r="I996" s="23">
        <f t="shared" si="718"/>
        <v>132580106.5049091</v>
      </c>
      <c r="J996" s="23">
        <f t="shared" si="719"/>
        <v>1086</v>
      </c>
      <c r="K996" s="19">
        <f t="shared" si="740"/>
        <v>225.0831931027827</v>
      </c>
      <c r="L996" s="16">
        <f t="shared" si="720"/>
        <v>115.80909617853959</v>
      </c>
      <c r="M996" s="23">
        <f>M995-IF($B996="B",(Percent_Rent_In_Elsies*2.49%/12 * H995)/K995,0)+IF($B996="D",N996,0)+IF(B996="D",AK995)+IF(B996="C",F995*90%)-(Y996-Y995)-IF($B996="A",Q995/K995) + IF($B996="A",Q995/K995)</f>
        <v>-31575158.895584572</v>
      </c>
      <c r="N996" s="23">
        <f t="shared" si="721"/>
        <v>0</v>
      </c>
      <c r="O996" s="22">
        <f t="shared" si="722"/>
        <v>0</v>
      </c>
      <c r="P996" s="22">
        <f t="shared" si="753"/>
        <v>0</v>
      </c>
      <c r="Q996" s="22">
        <f t="shared" si="754"/>
        <v>0</v>
      </c>
      <c r="R996" s="22">
        <f t="shared" si="723"/>
        <v>198910885.37183815</v>
      </c>
      <c r="S996" s="16">
        <f t="shared" si="713"/>
        <v>0</v>
      </c>
      <c r="T996" s="15">
        <f t="shared" si="724"/>
        <v>0</v>
      </c>
      <c r="U996" s="23">
        <f t="shared" si="741"/>
        <v>914842.08347646741</v>
      </c>
      <c r="V996" s="23">
        <f t="shared" si="742"/>
        <v>0</v>
      </c>
      <c r="W996" s="23">
        <f t="shared" si="755"/>
        <v>0</v>
      </c>
      <c r="X996" s="23">
        <f t="shared" si="743"/>
        <v>28941851.755252067</v>
      </c>
      <c r="Y996" s="23">
        <f t="shared" si="725"/>
        <v>13825559.361691331</v>
      </c>
      <c r="Z996" s="3">
        <f t="shared" si="726"/>
        <v>0</v>
      </c>
      <c r="AA996" s="23">
        <f t="shared" si="727"/>
        <v>57979181.96939335</v>
      </c>
      <c r="AB996" s="26">
        <f t="shared" si="744"/>
        <v>70086276.274228647</v>
      </c>
      <c r="AC996" s="23">
        <f t="shared" si="745"/>
        <v>74889487.274228647</v>
      </c>
      <c r="AD996" s="23">
        <f t="shared" si="751"/>
        <v>4803211</v>
      </c>
      <c r="AE996" s="24">
        <f t="shared" si="712"/>
        <v>70086276.274228647</v>
      </c>
      <c r="AF996" s="3">
        <f t="shared" si="746"/>
        <v>0</v>
      </c>
      <c r="AG996" s="2">
        <f t="shared" si="728"/>
        <v>0</v>
      </c>
      <c r="AH996" s="2">
        <f t="shared" si="729"/>
        <v>95.821798084820571</v>
      </c>
      <c r="AI996" s="23">
        <f t="shared" si="752"/>
        <v>9321528150.8273811</v>
      </c>
      <c r="AJ996" s="23">
        <f t="shared" si="730"/>
        <v>6219.922423797766</v>
      </c>
      <c r="AK996" s="23">
        <f t="shared" si="731"/>
        <v>0</v>
      </c>
      <c r="AL996" s="23">
        <f t="shared" si="756"/>
        <v>0</v>
      </c>
      <c r="AM996" s="23">
        <f t="shared" si="757"/>
        <v>0</v>
      </c>
      <c r="AN996" s="16">
        <f t="shared" si="747"/>
        <v>0</v>
      </c>
      <c r="AO996" s="23">
        <f t="shared" si="748"/>
        <v>0</v>
      </c>
      <c r="AP996" s="22">
        <f t="shared" si="749"/>
        <v>0</v>
      </c>
      <c r="AQ996" s="30">
        <f t="shared" si="732"/>
        <v>1490693526.561902</v>
      </c>
      <c r="AR996" s="28">
        <f t="shared" si="733"/>
        <v>606859076.34288943</v>
      </c>
      <c r="AS996" s="25">
        <f t="shared" si="734"/>
        <v>200337590.02425668</v>
      </c>
      <c r="AT996" s="32">
        <f t="shared" si="735"/>
        <v>0</v>
      </c>
      <c r="AU996" s="23">
        <f t="shared" si="736"/>
        <v>0</v>
      </c>
      <c r="AV996" s="22">
        <f t="shared" si="737"/>
        <v>160950297.49738607</v>
      </c>
      <c r="AW996" s="31">
        <f t="shared" si="750"/>
        <v>1167057849.2363703</v>
      </c>
    </row>
    <row r="997" spans="1:53" x14ac:dyDescent="0.25">
      <c r="A997">
        <f t="shared" si="758"/>
        <v>437</v>
      </c>
      <c r="B997" t="s">
        <v>7</v>
      </c>
      <c r="C997" s="27">
        <f t="shared" si="715"/>
        <v>0</v>
      </c>
      <c r="D997" s="27">
        <f t="shared" si="738"/>
        <v>0</v>
      </c>
      <c r="E997" s="27" t="b">
        <f t="shared" si="714"/>
        <v>1</v>
      </c>
      <c r="F997" s="29">
        <f t="shared" si="716"/>
        <v>0</v>
      </c>
      <c r="G997" s="27">
        <f t="shared" si="739"/>
        <v>0</v>
      </c>
      <c r="H997" s="22">
        <f t="shared" si="717"/>
        <v>16789482534.165218</v>
      </c>
      <c r="I997" s="23">
        <f t="shared" si="718"/>
        <v>132580106.5049091</v>
      </c>
      <c r="J997" s="23">
        <f t="shared" si="719"/>
        <v>1086</v>
      </c>
      <c r="K997" s="19">
        <f t="shared" si="740"/>
        <v>225.0831931027827</v>
      </c>
      <c r="L997" s="16">
        <f t="shared" si="720"/>
        <v>115.8090961785396</v>
      </c>
      <c r="M997" s="23">
        <f>M996-IF($B997="B",(Percent_Rent_In_Elsies*2.49%/12 * H996)/K996,0)+IF($B997="D",N997,0)+IF(B997="D",AK996)+IF(B997="C",F996*90%)-(Y997-Y996)-IF($B997="A",Q996/K996) + IF($B997="A",Q996/K996)</f>
        <v>-31652548.450482357</v>
      </c>
      <c r="N997" s="23">
        <f t="shared" si="721"/>
        <v>0</v>
      </c>
      <c r="O997" s="22">
        <f t="shared" si="722"/>
        <v>0</v>
      </c>
      <c r="P997" s="22">
        <f t="shared" si="753"/>
        <v>0</v>
      </c>
      <c r="Q997" s="22">
        <f t="shared" si="754"/>
        <v>0</v>
      </c>
      <c r="R997" s="22">
        <f t="shared" si="723"/>
        <v>182334978.25751829</v>
      </c>
      <c r="S997" s="16">
        <f t="shared" si="713"/>
        <v>16575907.114319846</v>
      </c>
      <c r="T997" s="15">
        <f t="shared" si="724"/>
        <v>0</v>
      </c>
      <c r="U997" s="23">
        <f t="shared" si="741"/>
        <v>838605.24318676174</v>
      </c>
      <c r="V997" s="23">
        <f t="shared" si="742"/>
        <v>76236.840289705622</v>
      </c>
      <c r="W997" s="23">
        <f t="shared" si="755"/>
        <v>0</v>
      </c>
      <c r="X997" s="23">
        <f t="shared" si="743"/>
        <v>28941851.755252067</v>
      </c>
      <c r="Y997" s="23">
        <f t="shared" si="725"/>
        <v>13825559.361691331</v>
      </c>
      <c r="Z997" s="3">
        <f t="shared" si="726"/>
        <v>0</v>
      </c>
      <c r="AA997" s="23">
        <f t="shared" si="727"/>
        <v>57979181.96939335</v>
      </c>
      <c r="AB997" s="26">
        <f t="shared" si="744"/>
        <v>70086276.274228647</v>
      </c>
      <c r="AC997" s="23">
        <f t="shared" si="745"/>
        <v>74889487.274228647</v>
      </c>
      <c r="AD997" s="23">
        <f t="shared" si="751"/>
        <v>4803211</v>
      </c>
      <c r="AE997" s="24">
        <f t="shared" si="712"/>
        <v>70086276.274228647</v>
      </c>
      <c r="AF997" s="3">
        <f t="shared" si="746"/>
        <v>0</v>
      </c>
      <c r="AG997" s="2">
        <f t="shared" si="728"/>
        <v>0</v>
      </c>
      <c r="AH997" s="2">
        <f t="shared" si="729"/>
        <v>95.821798084820571</v>
      </c>
      <c r="AI997" s="23">
        <f t="shared" si="752"/>
        <v>9321528150.8273811</v>
      </c>
      <c r="AJ997" s="23">
        <f t="shared" si="730"/>
        <v>6219.922423797766</v>
      </c>
      <c r="AK997" s="23">
        <f t="shared" si="731"/>
        <v>0</v>
      </c>
      <c r="AL997" s="23">
        <f t="shared" si="756"/>
        <v>-794872.85240364075</v>
      </c>
      <c r="AM997" s="23">
        <f t="shared" si="757"/>
        <v>-741607121.8100245</v>
      </c>
      <c r="AN997" s="16">
        <f t="shared" si="747"/>
        <v>0</v>
      </c>
      <c r="AO997" s="23">
        <f t="shared" si="748"/>
        <v>77389.554897784416</v>
      </c>
      <c r="AP997" s="22">
        <f t="shared" si="749"/>
        <v>17419088.129196417</v>
      </c>
      <c r="AQ997" s="30">
        <f t="shared" si="732"/>
        <v>1525383640.5711968</v>
      </c>
      <c r="AR997" s="28">
        <f t="shared" si="733"/>
        <v>624130102.22298765</v>
      </c>
      <c r="AS997" s="25">
        <f t="shared" si="734"/>
        <v>200337590.02425668</v>
      </c>
      <c r="AT997" s="32">
        <f t="shared" si="735"/>
        <v>0</v>
      </c>
      <c r="AU997" s="23">
        <f t="shared" si="736"/>
        <v>0</v>
      </c>
      <c r="AV997" s="22">
        <f t="shared" si="737"/>
        <v>160950297.49738607</v>
      </c>
      <c r="AW997" s="31">
        <f t="shared" si="750"/>
        <v>1201747963.2456651</v>
      </c>
    </row>
    <row r="998" spans="1:53" x14ac:dyDescent="0.25">
      <c r="A998">
        <f t="shared" si="758"/>
        <v>437</v>
      </c>
      <c r="B998" t="s">
        <v>8</v>
      </c>
      <c r="C998" s="27">
        <f t="shared" si="715"/>
        <v>0</v>
      </c>
      <c r="D998" s="27">
        <f t="shared" si="738"/>
        <v>0</v>
      </c>
      <c r="E998" s="27" t="b">
        <f t="shared" si="714"/>
        <v>1</v>
      </c>
      <c r="F998" s="29">
        <f t="shared" si="716"/>
        <v>0</v>
      </c>
      <c r="G998" s="27">
        <f t="shared" si="739"/>
        <v>0</v>
      </c>
      <c r="H998" s="22">
        <f t="shared" si="717"/>
        <v>16789482534.165218</v>
      </c>
      <c r="I998" s="23">
        <f t="shared" si="718"/>
        <v>132580106.5049091</v>
      </c>
      <c r="J998" s="23">
        <f t="shared" si="719"/>
        <v>1086</v>
      </c>
      <c r="K998" s="19">
        <f t="shared" si="740"/>
        <v>225.0831931027827</v>
      </c>
      <c r="L998" s="16">
        <f t="shared" si="720"/>
        <v>115.8090961785396</v>
      </c>
      <c r="M998" s="23">
        <f>M997-IF($B998="B",(Percent_Rent_In_Elsies*2.49%/12 * H997)/K997,0)+IF($B998="D",N998,0)+IF(B998="D",AK997)+IF(B998="C",F997*90%)-(Y998-Y997)-IF($B998="A",Q997/K997) + IF($B998="A",Q997/K997)</f>
        <v>-31652548.450482357</v>
      </c>
      <c r="N998" s="23">
        <f t="shared" si="721"/>
        <v>0</v>
      </c>
      <c r="O998" s="22">
        <f t="shared" si="722"/>
        <v>0</v>
      </c>
      <c r="P998" s="22">
        <f t="shared" si="753"/>
        <v>0</v>
      </c>
      <c r="Q998" s="22">
        <f t="shared" si="754"/>
        <v>0</v>
      </c>
      <c r="R998" s="22">
        <f t="shared" si="723"/>
        <v>199754066.3867147</v>
      </c>
      <c r="S998" s="16">
        <f t="shared" si="713"/>
        <v>16575907.114319846</v>
      </c>
      <c r="T998" s="15">
        <f t="shared" si="724"/>
        <v>0</v>
      </c>
      <c r="U998" s="23">
        <f t="shared" si="741"/>
        <v>915994.79808454611</v>
      </c>
      <c r="V998" s="23">
        <f t="shared" si="742"/>
        <v>76236.840289705622</v>
      </c>
      <c r="W998" s="23">
        <f t="shared" si="755"/>
        <v>0</v>
      </c>
      <c r="X998" s="23">
        <f t="shared" si="743"/>
        <v>28941851.755252067</v>
      </c>
      <c r="Y998" s="23">
        <f t="shared" si="725"/>
        <v>13825559.361691331</v>
      </c>
      <c r="Z998" s="3">
        <f t="shared" si="726"/>
        <v>0</v>
      </c>
      <c r="AA998" s="23">
        <f t="shared" si="727"/>
        <v>57979181.96939335</v>
      </c>
      <c r="AB998" s="26">
        <f t="shared" si="744"/>
        <v>70086276.274228647</v>
      </c>
      <c r="AC998" s="23">
        <f t="shared" si="745"/>
        <v>74889487.274228647</v>
      </c>
      <c r="AD998" s="23">
        <f t="shared" si="751"/>
        <v>4803211</v>
      </c>
      <c r="AE998" s="24">
        <f t="shared" si="712"/>
        <v>70086276.274228647</v>
      </c>
      <c r="AF998" s="3">
        <f t="shared" si="746"/>
        <v>1E-4</v>
      </c>
      <c r="AG998" s="2">
        <f t="shared" si="728"/>
        <v>0</v>
      </c>
      <c r="AH998" s="2">
        <f t="shared" si="729"/>
        <v>95.821798084820571</v>
      </c>
      <c r="AI998" s="23">
        <f t="shared" si="752"/>
        <v>9321528150.8273811</v>
      </c>
      <c r="AJ998" s="23">
        <f t="shared" si="730"/>
        <v>6219.922423797766</v>
      </c>
      <c r="AK998" s="23">
        <f t="shared" si="731"/>
        <v>62033.885203740108</v>
      </c>
      <c r="AL998" s="23">
        <f t="shared" si="756"/>
        <v>0</v>
      </c>
      <c r="AM998" s="23">
        <f t="shared" si="757"/>
        <v>0</v>
      </c>
      <c r="AN998" s="16">
        <f t="shared" si="747"/>
        <v>0</v>
      </c>
      <c r="AO998" s="23">
        <f t="shared" si="748"/>
        <v>0</v>
      </c>
      <c r="AP998" s="22">
        <f t="shared" si="749"/>
        <v>0</v>
      </c>
      <c r="AQ998" s="30">
        <f t="shared" si="732"/>
        <v>1525383640.5711968</v>
      </c>
      <c r="AR998" s="28">
        <f t="shared" si="733"/>
        <v>624130102.22298765</v>
      </c>
      <c r="AS998" s="25">
        <f t="shared" si="734"/>
        <v>200337590.02425668</v>
      </c>
      <c r="AT998" s="32">
        <f t="shared" si="735"/>
        <v>0</v>
      </c>
      <c r="AU998" s="23">
        <f t="shared" si="736"/>
        <v>0</v>
      </c>
      <c r="AV998" s="22">
        <f t="shared" si="737"/>
        <v>160950297.49738607</v>
      </c>
      <c r="AW998" s="31">
        <f t="shared" si="750"/>
        <v>1201747963.2456651</v>
      </c>
    </row>
    <row r="999" spans="1:53" x14ac:dyDescent="0.25">
      <c r="A999" s="21">
        <f t="shared" si="758"/>
        <v>437</v>
      </c>
      <c r="B999" s="21" t="s">
        <v>9</v>
      </c>
      <c r="C999" s="27">
        <f t="shared" si="715"/>
        <v>0</v>
      </c>
      <c r="D999" s="27">
        <f t="shared" si="738"/>
        <v>0</v>
      </c>
      <c r="E999" s="27" t="b">
        <f t="shared" si="714"/>
        <v>1</v>
      </c>
      <c r="F999" s="29">
        <f t="shared" si="716"/>
        <v>0</v>
      </c>
      <c r="G999" s="27">
        <f t="shared" si="739"/>
        <v>0</v>
      </c>
      <c r="H999" s="22">
        <f t="shared" si="717"/>
        <v>16789482534.165218</v>
      </c>
      <c r="I999" s="23">
        <f t="shared" si="718"/>
        <v>132580106.5049091</v>
      </c>
      <c r="J999" s="23">
        <f t="shared" si="719"/>
        <v>1086</v>
      </c>
      <c r="K999" s="19">
        <f t="shared" si="740"/>
        <v>225.0831931027827</v>
      </c>
      <c r="L999" s="16">
        <f t="shared" si="720"/>
        <v>115.8090961785396</v>
      </c>
      <c r="M999" s="23">
        <f>M998-IF($B999="B",(Percent_Rent_In_Elsies*2.49%/12 * H998)/K998,0)+IF($B999="D",N999,0)+IF(B999="D",AK998)+IF(B999="C",F998*90%)-(Y999-Y998)-IF($B999="A",Q998/K998) + IF($B999="A",Q998/K998)</f>
        <v>-31590514.565278616</v>
      </c>
      <c r="N999" s="23">
        <f t="shared" si="721"/>
        <v>0</v>
      </c>
      <c r="O999" s="22">
        <f t="shared" si="722"/>
        <v>11580263.927936981</v>
      </c>
      <c r="P999" s="22">
        <f t="shared" si="753"/>
        <v>0</v>
      </c>
      <c r="Q999" s="22">
        <f t="shared" si="754"/>
        <v>0</v>
      </c>
      <c r="R999" s="22">
        <f t="shared" si="723"/>
        <v>199754066.3867147</v>
      </c>
      <c r="S999" s="16">
        <f t="shared" si="713"/>
        <v>0</v>
      </c>
      <c r="T999" s="15">
        <f t="shared" si="724"/>
        <v>4995643.1863828655</v>
      </c>
      <c r="U999" s="23">
        <f t="shared" si="741"/>
        <v>915994.79808454611</v>
      </c>
      <c r="V999" s="23">
        <f t="shared" si="742"/>
        <v>0</v>
      </c>
      <c r="W999" s="23">
        <f t="shared" si="755"/>
        <v>76236.840289705622</v>
      </c>
      <c r="X999" s="23">
        <f t="shared" si="743"/>
        <v>28941851.755252067</v>
      </c>
      <c r="Y999" s="23">
        <f t="shared" si="725"/>
        <v>13825559.361691331</v>
      </c>
      <c r="Z999" s="3">
        <f t="shared" si="726"/>
        <v>0</v>
      </c>
      <c r="AA999" s="23">
        <f t="shared" si="727"/>
        <v>57917148.084189609</v>
      </c>
      <c r="AB999" s="26">
        <f t="shared" si="744"/>
        <v>70086276.274228632</v>
      </c>
      <c r="AC999" s="23">
        <f t="shared" si="745"/>
        <v>74889487.274228647</v>
      </c>
      <c r="AD999" s="23">
        <f t="shared" si="751"/>
        <v>4803211</v>
      </c>
      <c r="AE999" s="24">
        <f t="shared" si="712"/>
        <v>70086276.274228647</v>
      </c>
      <c r="AF999" s="3">
        <f t="shared" si="746"/>
        <v>0</v>
      </c>
      <c r="AG999" s="2">
        <f t="shared" si="728"/>
        <v>0</v>
      </c>
      <c r="AH999" s="2">
        <f t="shared" si="729"/>
        <v>95.821798084820571</v>
      </c>
      <c r="AI999" s="23">
        <f t="shared" si="752"/>
        <v>9311554732.9972172</v>
      </c>
      <c r="AJ999" s="23">
        <f t="shared" si="730"/>
        <v>6219.922423797766</v>
      </c>
      <c r="AK999" s="23">
        <f t="shared" si="731"/>
        <v>0</v>
      </c>
      <c r="AL999" s="23">
        <f t="shared" si="756"/>
        <v>0</v>
      </c>
      <c r="AM999" s="23">
        <f t="shared" si="757"/>
        <v>0</v>
      </c>
      <c r="AN999" s="16">
        <f t="shared" si="747"/>
        <v>0</v>
      </c>
      <c r="AO999" s="23">
        <f t="shared" si="748"/>
        <v>0</v>
      </c>
      <c r="AP999" s="22">
        <f t="shared" si="749"/>
        <v>0</v>
      </c>
      <c r="AQ999" s="30">
        <f t="shared" si="732"/>
        <v>1525383640.5711968</v>
      </c>
      <c r="AR999" s="28">
        <f t="shared" si="733"/>
        <v>624130102.22298765</v>
      </c>
      <c r="AS999" s="25">
        <f t="shared" si="734"/>
        <v>200337590.02425668</v>
      </c>
      <c r="AT999" s="32">
        <f t="shared" si="735"/>
        <v>0</v>
      </c>
      <c r="AU999" s="23">
        <f t="shared" si="736"/>
        <v>0</v>
      </c>
      <c r="AV999" s="22">
        <f t="shared" si="737"/>
        <v>160950297.49738607</v>
      </c>
      <c r="AW999" s="31">
        <f t="shared" si="750"/>
        <v>1201747963.2456651</v>
      </c>
      <c r="AX999" s="21"/>
      <c r="AY999" s="21"/>
      <c r="AZ999" s="21"/>
      <c r="BA999" s="21"/>
    </row>
    <row r="1000" spans="1:53" x14ac:dyDescent="0.25">
      <c r="A1000" s="21">
        <f t="shared" si="758"/>
        <v>437</v>
      </c>
      <c r="B1000" s="21" t="s">
        <v>28</v>
      </c>
      <c r="C1000" s="27">
        <f t="shared" si="715"/>
        <v>0</v>
      </c>
      <c r="D1000" s="27">
        <f t="shared" si="738"/>
        <v>0</v>
      </c>
      <c r="E1000" s="27" t="b">
        <f t="shared" si="714"/>
        <v>1</v>
      </c>
      <c r="F1000" s="29">
        <f t="shared" si="716"/>
        <v>0</v>
      </c>
      <c r="G1000" s="27">
        <f t="shared" si="739"/>
        <v>0</v>
      </c>
      <c r="H1000" s="22">
        <f t="shared" si="717"/>
        <v>16789482534.165218</v>
      </c>
      <c r="I1000" s="23">
        <f t="shared" si="718"/>
        <v>132580106.5049091</v>
      </c>
      <c r="J1000" s="23">
        <f t="shared" si="719"/>
        <v>1086</v>
      </c>
      <c r="K1000" s="19">
        <f t="shared" si="740"/>
        <v>225.0831931027827</v>
      </c>
      <c r="L1000" s="16">
        <f t="shared" si="720"/>
        <v>115.8090961785396</v>
      </c>
      <c r="M1000" s="23">
        <f>M999-IF($B1000="B",(Percent_Rent_In_Elsies*2.49%/12 * H999)/K999,0)+IF($B1000="D",N1000,0)+IF(B1000="D",AK999)+IF(B1000="C",F999*90%)-(Y1000-Y999)-IF($B1000="A",Q999/K999) + IF($B1000="A",Q999/K999)</f>
        <v>-31590514.565278616</v>
      </c>
      <c r="N1000" s="23">
        <f t="shared" si="721"/>
        <v>0</v>
      </c>
      <c r="O1000" s="22">
        <f t="shared" si="722"/>
        <v>0</v>
      </c>
      <c r="P1000" s="22">
        <f t="shared" si="753"/>
        <v>11580263.927936981</v>
      </c>
      <c r="Q1000" s="22">
        <f t="shared" si="754"/>
        <v>0</v>
      </c>
      <c r="R1000" s="22">
        <f t="shared" si="723"/>
        <v>199754066.3867147</v>
      </c>
      <c r="S1000" s="16">
        <f t="shared" si="713"/>
        <v>0</v>
      </c>
      <c r="T1000" s="15">
        <f t="shared" si="724"/>
        <v>0</v>
      </c>
      <c r="U1000" s="23">
        <f t="shared" si="741"/>
        <v>915994.79808454611</v>
      </c>
      <c r="V1000" s="23">
        <f t="shared" si="742"/>
        <v>0</v>
      </c>
      <c r="W1000" s="23">
        <f t="shared" si="755"/>
        <v>0</v>
      </c>
      <c r="X1000" s="23">
        <f t="shared" si="743"/>
        <v>28941851.755252067</v>
      </c>
      <c r="Y1000" s="23">
        <f t="shared" si="725"/>
        <v>13825559.361691331</v>
      </c>
      <c r="Z1000" s="3">
        <f t="shared" si="726"/>
        <v>3811.8420144852817</v>
      </c>
      <c r="AA1000" s="23">
        <f t="shared" si="727"/>
        <v>57974325.714406885</v>
      </c>
      <c r="AB1000" s="26">
        <f t="shared" si="744"/>
        <v>70086276.274228632</v>
      </c>
      <c r="AC1000" s="23">
        <f t="shared" si="745"/>
        <v>74889487.274228647</v>
      </c>
      <c r="AD1000" s="23">
        <f t="shared" si="751"/>
        <v>4803211</v>
      </c>
      <c r="AE1000" s="24">
        <f t="shared" si="712"/>
        <v>70086276.274228647</v>
      </c>
      <c r="AF1000" s="3">
        <f t="shared" si="746"/>
        <v>0</v>
      </c>
      <c r="AG1000" s="2">
        <f t="shared" si="728"/>
        <v>457421041.7382338</v>
      </c>
      <c r="AH1000" s="2">
        <f t="shared" si="729"/>
        <v>95.821798084820571</v>
      </c>
      <c r="AI1000" s="23">
        <f t="shared" si="752"/>
        <v>9320747392.6996136</v>
      </c>
      <c r="AJ1000" s="23">
        <f t="shared" si="730"/>
        <v>6219.922423797766</v>
      </c>
      <c r="AK1000" s="23">
        <f t="shared" si="731"/>
        <v>0</v>
      </c>
      <c r="AL1000" s="23">
        <f t="shared" si="756"/>
        <v>0</v>
      </c>
      <c r="AM1000" s="23">
        <f t="shared" si="757"/>
        <v>0</v>
      </c>
      <c r="AN1000" s="16">
        <f t="shared" si="747"/>
        <v>0</v>
      </c>
      <c r="AO1000" s="23">
        <f t="shared" si="748"/>
        <v>0</v>
      </c>
      <c r="AP1000" s="22">
        <f t="shared" si="749"/>
        <v>0</v>
      </c>
      <c r="AQ1000" s="30">
        <f t="shared" si="732"/>
        <v>1525383640.5711968</v>
      </c>
      <c r="AR1000" s="28">
        <f t="shared" si="733"/>
        <v>624130102.22298765</v>
      </c>
      <c r="AS1000" s="25">
        <f t="shared" si="734"/>
        <v>200337590.02425668</v>
      </c>
      <c r="AT1000" s="32">
        <f t="shared" si="735"/>
        <v>7623.6840289705633</v>
      </c>
      <c r="AU1000" s="23">
        <f t="shared" si="736"/>
        <v>7623.6840289705633</v>
      </c>
      <c r="AV1000" s="22">
        <f t="shared" si="737"/>
        <v>165945940.68376893</v>
      </c>
      <c r="AW1000" s="31">
        <f t="shared" si="750"/>
        <v>1201747963.2456651</v>
      </c>
      <c r="AX1000" s="21"/>
      <c r="AY1000" s="21"/>
      <c r="AZ1000" s="21"/>
      <c r="BA1000" s="21"/>
    </row>
    <row r="1001" spans="1:53" x14ac:dyDescent="0.25">
      <c r="A1001">
        <f t="shared" si="758"/>
        <v>438</v>
      </c>
      <c r="B1001" t="s">
        <v>6</v>
      </c>
      <c r="C1001" s="27">
        <f t="shared" si="715"/>
        <v>0</v>
      </c>
      <c r="D1001" s="27">
        <f t="shared" si="738"/>
        <v>0</v>
      </c>
      <c r="E1001" s="27" t="b">
        <f t="shared" si="714"/>
        <v>1</v>
      </c>
      <c r="F1001" s="29">
        <f t="shared" si="716"/>
        <v>0</v>
      </c>
      <c r="G1001" s="27">
        <f t="shared" si="739"/>
        <v>0</v>
      </c>
      <c r="H1001" s="22">
        <f t="shared" si="717"/>
        <v>16817465005.055494</v>
      </c>
      <c r="I1001" s="23">
        <f t="shared" si="718"/>
        <v>132580106.5049091</v>
      </c>
      <c r="J1001" s="23">
        <f t="shared" si="719"/>
        <v>1086</v>
      </c>
      <c r="K1001" s="19">
        <f t="shared" si="740"/>
        <v>225.0831931027827</v>
      </c>
      <c r="L1001" s="16">
        <f t="shared" si="720"/>
        <v>116.00211133883718</v>
      </c>
      <c r="M1001" s="23">
        <f>M1000-IF($B1001="B",(Percent_Rent_In_Elsies*2.49%/12 * H1000)/K1000,0)+IF($B1001="D",N1001,0)+IF(B1001="D",AK1000)+IF(B1001="C",F1000*90%)-(Y1001-Y1000)-IF($B1001="A",Q1000/K1000) + IF($B1001="A",Q1000/K1000)</f>
        <v>-31590514.565278616</v>
      </c>
      <c r="N1001" s="23">
        <f t="shared" si="721"/>
        <v>0</v>
      </c>
      <c r="O1001" s="22">
        <f t="shared" si="722"/>
        <v>0</v>
      </c>
      <c r="P1001" s="22">
        <f t="shared" si="753"/>
        <v>0</v>
      </c>
      <c r="Q1001" s="22">
        <f t="shared" si="754"/>
        <v>0</v>
      </c>
      <c r="R1001" s="22">
        <f t="shared" si="723"/>
        <v>199754066.3867147</v>
      </c>
      <c r="S1001" s="16">
        <f t="shared" si="713"/>
        <v>0</v>
      </c>
      <c r="T1001" s="15">
        <f t="shared" si="724"/>
        <v>0</v>
      </c>
      <c r="U1001" s="23">
        <f t="shared" si="741"/>
        <v>915994.79808454611</v>
      </c>
      <c r="V1001" s="23">
        <f t="shared" si="742"/>
        <v>0</v>
      </c>
      <c r="W1001" s="23">
        <f t="shared" si="755"/>
        <v>0</v>
      </c>
      <c r="X1001" s="23">
        <f t="shared" si="743"/>
        <v>28960910.965324495</v>
      </c>
      <c r="Y1001" s="23">
        <f t="shared" si="725"/>
        <v>13825559.361691331</v>
      </c>
      <c r="Z1001" s="3">
        <f t="shared" si="726"/>
        <v>0</v>
      </c>
      <c r="AA1001" s="23">
        <f t="shared" si="727"/>
        <v>57974325.714406885</v>
      </c>
      <c r="AB1001" s="26">
        <f t="shared" si="744"/>
        <v>70086276.274228632</v>
      </c>
      <c r="AC1001" s="23">
        <f t="shared" si="745"/>
        <v>74889487.274228647</v>
      </c>
      <c r="AD1001" s="23">
        <f t="shared" si="751"/>
        <v>4803211</v>
      </c>
      <c r="AE1001" s="24">
        <f t="shared" si="712"/>
        <v>70086276.274228647</v>
      </c>
      <c r="AF1001" s="3">
        <f t="shared" si="746"/>
        <v>0</v>
      </c>
      <c r="AG1001" s="2">
        <f t="shared" si="728"/>
        <v>0</v>
      </c>
      <c r="AH1001" s="2">
        <f t="shared" si="729"/>
        <v>95.981501081628593</v>
      </c>
      <c r="AI1001" s="23">
        <f t="shared" si="752"/>
        <v>9320747392.6996136</v>
      </c>
      <c r="AJ1001" s="23">
        <f t="shared" si="730"/>
        <v>6219.922423797766</v>
      </c>
      <c r="AK1001" s="23">
        <f t="shared" si="731"/>
        <v>0</v>
      </c>
      <c r="AL1001" s="23">
        <f t="shared" si="756"/>
        <v>0</v>
      </c>
      <c r="AM1001" s="23">
        <f t="shared" si="757"/>
        <v>0</v>
      </c>
      <c r="AN1001" s="16">
        <f t="shared" si="747"/>
        <v>0</v>
      </c>
      <c r="AO1001" s="23">
        <f t="shared" si="748"/>
        <v>0</v>
      </c>
      <c r="AP1001" s="22">
        <f t="shared" si="749"/>
        <v>0</v>
      </c>
      <c r="AQ1001" s="30">
        <f t="shared" si="732"/>
        <v>1525383640.5711968</v>
      </c>
      <c r="AR1001" s="28">
        <f t="shared" si="733"/>
        <v>624130102.22298765</v>
      </c>
      <c r="AS1001" s="25">
        <f t="shared" si="734"/>
        <v>200337590.02425668</v>
      </c>
      <c r="AT1001" s="32">
        <f t="shared" si="735"/>
        <v>0</v>
      </c>
      <c r="AU1001" s="23">
        <f t="shared" si="736"/>
        <v>0</v>
      </c>
      <c r="AV1001" s="22">
        <f t="shared" si="737"/>
        <v>165945940.68376893</v>
      </c>
      <c r="AW1001" s="31">
        <f t="shared" si="750"/>
        <v>1190167699.317728</v>
      </c>
    </row>
    <row r="1002" spans="1:53" x14ac:dyDescent="0.25">
      <c r="A1002">
        <f t="shared" si="758"/>
        <v>438</v>
      </c>
      <c r="B1002" t="s">
        <v>7</v>
      </c>
      <c r="C1002" s="27">
        <f t="shared" si="715"/>
        <v>0</v>
      </c>
      <c r="D1002" s="27">
        <f t="shared" si="738"/>
        <v>0</v>
      </c>
      <c r="E1002" s="27" t="b">
        <f t="shared" si="714"/>
        <v>1</v>
      </c>
      <c r="F1002" s="29">
        <f t="shared" si="716"/>
        <v>0</v>
      </c>
      <c r="G1002" s="27">
        <f t="shared" si="739"/>
        <v>0</v>
      </c>
      <c r="H1002" s="22">
        <f t="shared" si="717"/>
        <v>16817465005.055494</v>
      </c>
      <c r="I1002" s="23">
        <f t="shared" si="718"/>
        <v>132580106.5049091</v>
      </c>
      <c r="J1002" s="23">
        <f t="shared" si="719"/>
        <v>1086</v>
      </c>
      <c r="K1002" s="19">
        <f t="shared" si="740"/>
        <v>225.0831931027827</v>
      </c>
      <c r="L1002" s="16">
        <f t="shared" si="720"/>
        <v>116.00211133883718</v>
      </c>
      <c r="M1002" s="23">
        <f>M1001-IF($B1002="B",(Percent_Rent_In_Elsies*2.49%/12 * H1001)/K1001,0)+IF($B1002="D",N1002,0)+IF(B1002="D",AK1001)+IF(B1002="C",F1001*90%)-(Y1002-Y1001)-IF($B1002="A",Q1001/K1001) + IF($B1002="A",Q1001/K1001)</f>
        <v>-31668033.102767896</v>
      </c>
      <c r="N1002" s="23">
        <f t="shared" si="721"/>
        <v>0</v>
      </c>
      <c r="O1002" s="22">
        <f t="shared" si="722"/>
        <v>0</v>
      </c>
      <c r="P1002" s="22">
        <f t="shared" si="753"/>
        <v>0</v>
      </c>
      <c r="Q1002" s="22">
        <f t="shared" si="754"/>
        <v>0</v>
      </c>
      <c r="R1002" s="22">
        <f t="shared" si="723"/>
        <v>183107894.18782181</v>
      </c>
      <c r="S1002" s="16">
        <f t="shared" si="713"/>
        <v>16646172.198892891</v>
      </c>
      <c r="T1002" s="15">
        <f t="shared" si="724"/>
        <v>0</v>
      </c>
      <c r="U1002" s="23">
        <f t="shared" si="741"/>
        <v>839661.89824416721</v>
      </c>
      <c r="V1002" s="23">
        <f t="shared" si="742"/>
        <v>76332.899840378843</v>
      </c>
      <c r="W1002" s="23">
        <f t="shared" si="755"/>
        <v>0</v>
      </c>
      <c r="X1002" s="23">
        <f t="shared" si="743"/>
        <v>28960910.965324495</v>
      </c>
      <c r="Y1002" s="23">
        <f t="shared" si="725"/>
        <v>13825559.361691331</v>
      </c>
      <c r="Z1002" s="3">
        <f t="shared" si="726"/>
        <v>0</v>
      </c>
      <c r="AA1002" s="23">
        <f t="shared" si="727"/>
        <v>57974325.714406885</v>
      </c>
      <c r="AB1002" s="26">
        <f t="shared" si="744"/>
        <v>70086276.274228632</v>
      </c>
      <c r="AC1002" s="23">
        <f t="shared" si="745"/>
        <v>74889487.274228647</v>
      </c>
      <c r="AD1002" s="23">
        <f t="shared" si="751"/>
        <v>4803211</v>
      </c>
      <c r="AE1002" s="24">
        <f t="shared" si="712"/>
        <v>70086276.274228647</v>
      </c>
      <c r="AF1002" s="3">
        <f t="shared" si="746"/>
        <v>0</v>
      </c>
      <c r="AG1002" s="2">
        <f t="shared" si="728"/>
        <v>0</v>
      </c>
      <c r="AH1002" s="2">
        <f t="shared" si="729"/>
        <v>95.981501081628593</v>
      </c>
      <c r="AI1002" s="23">
        <f t="shared" si="752"/>
        <v>9320747392.6996136</v>
      </c>
      <c r="AJ1002" s="23">
        <f t="shared" si="730"/>
        <v>6219.922423797766</v>
      </c>
      <c r="AK1002" s="23">
        <f t="shared" si="731"/>
        <v>0</v>
      </c>
      <c r="AL1002" s="23">
        <f t="shared" si="756"/>
        <v>-780758.12776756287</v>
      </c>
      <c r="AM1002" s="23">
        <f t="shared" si="757"/>
        <v>-728438247.96957386</v>
      </c>
      <c r="AN1002" s="16">
        <f t="shared" si="747"/>
        <v>0</v>
      </c>
      <c r="AO1002" s="23">
        <f t="shared" si="748"/>
        <v>77518.53748928073</v>
      </c>
      <c r="AP1002" s="22">
        <f t="shared" si="749"/>
        <v>17448119.942745078</v>
      </c>
      <c r="AQ1002" s="30">
        <f t="shared" si="732"/>
        <v>1560131571.4371736</v>
      </c>
      <c r="AR1002" s="28">
        <f t="shared" si="733"/>
        <v>641429913.14621937</v>
      </c>
      <c r="AS1002" s="25">
        <f t="shared" si="734"/>
        <v>200337590.02425668</v>
      </c>
      <c r="AT1002" s="32">
        <f t="shared" si="735"/>
        <v>0</v>
      </c>
      <c r="AU1002" s="23">
        <f t="shared" si="736"/>
        <v>0</v>
      </c>
      <c r="AV1002" s="22">
        <f t="shared" si="737"/>
        <v>165945940.68376893</v>
      </c>
      <c r="AW1002" s="31">
        <f t="shared" si="750"/>
        <v>1224915630.1837046</v>
      </c>
    </row>
    <row r="1003" spans="1:53" s="21" customFormat="1" x14ac:dyDescent="0.25">
      <c r="A1003">
        <f t="shared" si="758"/>
        <v>438</v>
      </c>
      <c r="B1003" t="s">
        <v>8</v>
      </c>
      <c r="C1003" s="27">
        <f t="shared" si="715"/>
        <v>0</v>
      </c>
      <c r="D1003" s="27">
        <f t="shared" si="738"/>
        <v>0</v>
      </c>
      <c r="E1003" s="27" t="b">
        <f t="shared" si="714"/>
        <v>1</v>
      </c>
      <c r="F1003" s="29">
        <f t="shared" si="716"/>
        <v>0</v>
      </c>
      <c r="G1003" s="27">
        <f t="shared" si="739"/>
        <v>0</v>
      </c>
      <c r="H1003" s="22">
        <f t="shared" si="717"/>
        <v>16817465005.055494</v>
      </c>
      <c r="I1003" s="23">
        <f t="shared" si="718"/>
        <v>132580106.5049091</v>
      </c>
      <c r="J1003" s="23">
        <f t="shared" si="719"/>
        <v>1086</v>
      </c>
      <c r="K1003" s="19">
        <f t="shared" si="740"/>
        <v>225.0831931027827</v>
      </c>
      <c r="L1003" s="16">
        <f t="shared" si="720"/>
        <v>116.00211133883718</v>
      </c>
      <c r="M1003" s="23">
        <f>M1002-IF($B1003="B",(Percent_Rent_In_Elsies*2.49%/12 * H1002)/K1002,0)+IF($B1003="D",N1003,0)+IF(B1003="D",AK1002)+IF(B1003="C",F1002*90%)-(Y1003-Y1002)-IF($B1003="A",Q1002/K1002) + IF($B1003="A",Q1002/K1002)</f>
        <v>-31668033.102767896</v>
      </c>
      <c r="N1003" s="23">
        <f t="shared" si="721"/>
        <v>0</v>
      </c>
      <c r="O1003" s="22">
        <f t="shared" si="722"/>
        <v>0</v>
      </c>
      <c r="P1003" s="22">
        <f t="shared" si="753"/>
        <v>0</v>
      </c>
      <c r="Q1003" s="22">
        <f t="shared" si="754"/>
        <v>0</v>
      </c>
      <c r="R1003" s="22">
        <f t="shared" si="723"/>
        <v>200556014.1305669</v>
      </c>
      <c r="S1003" s="16">
        <f t="shared" si="713"/>
        <v>16646172.198892891</v>
      </c>
      <c r="T1003" s="15">
        <f t="shared" si="724"/>
        <v>0</v>
      </c>
      <c r="U1003" s="23">
        <f t="shared" si="741"/>
        <v>917180.4357334479</v>
      </c>
      <c r="V1003" s="23">
        <f t="shared" si="742"/>
        <v>76332.899840378843</v>
      </c>
      <c r="W1003" s="23">
        <f t="shared" si="755"/>
        <v>0</v>
      </c>
      <c r="X1003" s="23">
        <f t="shared" si="743"/>
        <v>28960910.965324495</v>
      </c>
      <c r="Y1003" s="23">
        <f t="shared" si="725"/>
        <v>13825559.361691331</v>
      </c>
      <c r="Z1003" s="3">
        <f t="shared" si="726"/>
        <v>0</v>
      </c>
      <c r="AA1003" s="23">
        <f t="shared" si="727"/>
        <v>57974325.714406885</v>
      </c>
      <c r="AB1003" s="26">
        <f t="shared" si="744"/>
        <v>70086276.274228647</v>
      </c>
      <c r="AC1003" s="23">
        <f t="shared" si="745"/>
        <v>74889487.274228647</v>
      </c>
      <c r="AD1003" s="23">
        <f t="shared" si="751"/>
        <v>4803211</v>
      </c>
      <c r="AE1003" s="24">
        <f t="shared" si="712"/>
        <v>70086276.274228647</v>
      </c>
      <c r="AF1003" s="3">
        <f t="shared" si="746"/>
        <v>1E-4</v>
      </c>
      <c r="AG1003" s="2">
        <f t="shared" si="728"/>
        <v>0</v>
      </c>
      <c r="AH1003" s="2">
        <f t="shared" si="729"/>
        <v>95.981501081628593</v>
      </c>
      <c r="AI1003" s="23">
        <f t="shared" si="752"/>
        <v>9320747392.6996136</v>
      </c>
      <c r="AJ1003" s="23">
        <f t="shared" si="730"/>
        <v>6219.922423797766</v>
      </c>
      <c r="AK1003" s="23">
        <f t="shared" si="731"/>
        <v>62015.58257462825</v>
      </c>
      <c r="AL1003" s="23">
        <f t="shared" si="756"/>
        <v>0</v>
      </c>
      <c r="AM1003" s="23">
        <f t="shared" si="757"/>
        <v>0</v>
      </c>
      <c r="AN1003" s="16">
        <f t="shared" si="747"/>
        <v>0</v>
      </c>
      <c r="AO1003" s="23">
        <f t="shared" si="748"/>
        <v>0</v>
      </c>
      <c r="AP1003" s="22">
        <f t="shared" si="749"/>
        <v>0</v>
      </c>
      <c r="AQ1003" s="30">
        <f t="shared" si="732"/>
        <v>1560131571.4371736</v>
      </c>
      <c r="AR1003" s="28">
        <f t="shared" si="733"/>
        <v>641429913.14621937</v>
      </c>
      <c r="AS1003" s="25">
        <f t="shared" si="734"/>
        <v>200337590.02425668</v>
      </c>
      <c r="AT1003" s="32">
        <f t="shared" si="735"/>
        <v>0</v>
      </c>
      <c r="AU1003" s="23">
        <f t="shared" si="736"/>
        <v>0</v>
      </c>
      <c r="AV1003" s="22">
        <f t="shared" si="737"/>
        <v>165945940.68376893</v>
      </c>
      <c r="AW1003" s="31">
        <f t="shared" si="750"/>
        <v>1224915630.1837049</v>
      </c>
      <c r="AX1003"/>
      <c r="AY1003"/>
      <c r="AZ1003"/>
      <c r="BA1003"/>
    </row>
    <row r="1004" spans="1:53" s="21" customFormat="1" x14ac:dyDescent="0.25">
      <c r="A1004">
        <f t="shared" si="758"/>
        <v>438</v>
      </c>
      <c r="B1004" t="s">
        <v>9</v>
      </c>
      <c r="C1004" s="27">
        <f t="shared" si="715"/>
        <v>0</v>
      </c>
      <c r="D1004" s="27">
        <f t="shared" si="738"/>
        <v>0</v>
      </c>
      <c r="E1004" s="27" t="b">
        <f t="shared" si="714"/>
        <v>1</v>
      </c>
      <c r="F1004" s="29">
        <f t="shared" si="716"/>
        <v>0</v>
      </c>
      <c r="G1004" s="27">
        <f t="shared" si="739"/>
        <v>0</v>
      </c>
      <c r="H1004" s="22">
        <f t="shared" si="717"/>
        <v>16817465005.055494</v>
      </c>
      <c r="I1004" s="23">
        <f t="shared" si="718"/>
        <v>132580106.5049091</v>
      </c>
      <c r="J1004" s="23">
        <f t="shared" si="719"/>
        <v>1086</v>
      </c>
      <c r="K1004" s="19">
        <f t="shared" si="740"/>
        <v>225.0831931027827</v>
      </c>
      <c r="L1004" s="16">
        <f t="shared" si="720"/>
        <v>116.00211133883718</v>
      </c>
      <c r="M1004" s="23">
        <f>M1003-IF($B1004="B",(Percent_Rent_In_Elsies*2.49%/12 * H1003)/K1003,0)+IF($B1004="D",N1004,0)+IF(B1004="D",AK1003)+IF(B1004="C",F1003*90%)-(Y1004-Y1003)-IF($B1004="A",Q1003/K1003) + IF($B1004="A",Q1003/K1003)</f>
        <v>-31606017.520193268</v>
      </c>
      <c r="N1004" s="23">
        <f t="shared" si="721"/>
        <v>0</v>
      </c>
      <c r="O1004" s="22">
        <f t="shared" si="722"/>
        <v>11629420.669272911</v>
      </c>
      <c r="P1004" s="22">
        <f t="shared" si="753"/>
        <v>0</v>
      </c>
      <c r="Q1004" s="22">
        <f t="shared" si="754"/>
        <v>0</v>
      </c>
      <c r="R1004" s="22">
        <f t="shared" si="723"/>
        <v>200556014.1305669</v>
      </c>
      <c r="S1004" s="16">
        <f t="shared" si="713"/>
        <v>0</v>
      </c>
      <c r="T1004" s="15">
        <f t="shared" si="724"/>
        <v>5016751.5296199806</v>
      </c>
      <c r="U1004" s="23">
        <f t="shared" si="741"/>
        <v>917180.4357334479</v>
      </c>
      <c r="V1004" s="23">
        <f t="shared" si="742"/>
        <v>0</v>
      </c>
      <c r="W1004" s="23">
        <f t="shared" si="755"/>
        <v>76332.899840378843</v>
      </c>
      <c r="X1004" s="23">
        <f t="shared" si="743"/>
        <v>28960910.965324495</v>
      </c>
      <c r="Y1004" s="23">
        <f t="shared" si="725"/>
        <v>13825559.361691331</v>
      </c>
      <c r="Z1004" s="3">
        <f t="shared" si="726"/>
        <v>0</v>
      </c>
      <c r="AA1004" s="23">
        <f t="shared" si="727"/>
        <v>57912310.131832257</v>
      </c>
      <c r="AB1004" s="26">
        <f t="shared" si="744"/>
        <v>70086276.274228647</v>
      </c>
      <c r="AC1004" s="23">
        <f t="shared" si="745"/>
        <v>74889487.274228647</v>
      </c>
      <c r="AD1004" s="23">
        <f t="shared" si="751"/>
        <v>4803211</v>
      </c>
      <c r="AE1004" s="24">
        <f t="shared" si="712"/>
        <v>70086276.274228647</v>
      </c>
      <c r="AF1004" s="3">
        <f t="shared" si="746"/>
        <v>0</v>
      </c>
      <c r="AG1004" s="2">
        <f t="shared" si="728"/>
        <v>0</v>
      </c>
      <c r="AH1004" s="2">
        <f t="shared" si="729"/>
        <v>95.981501081628593</v>
      </c>
      <c r="AI1004" s="23">
        <f t="shared" si="752"/>
        <v>9310776917.4510231</v>
      </c>
      <c r="AJ1004" s="23">
        <f t="shared" si="730"/>
        <v>6219.922423797766</v>
      </c>
      <c r="AK1004" s="23">
        <f t="shared" si="731"/>
        <v>0</v>
      </c>
      <c r="AL1004" s="23">
        <f t="shared" si="756"/>
        <v>0</v>
      </c>
      <c r="AM1004" s="23">
        <f t="shared" si="757"/>
        <v>0</v>
      </c>
      <c r="AN1004" s="16">
        <f t="shared" si="747"/>
        <v>0</v>
      </c>
      <c r="AO1004" s="23">
        <f t="shared" si="748"/>
        <v>0</v>
      </c>
      <c r="AP1004" s="22">
        <f t="shared" si="749"/>
        <v>0</v>
      </c>
      <c r="AQ1004" s="30">
        <f t="shared" si="732"/>
        <v>1560131571.4371736</v>
      </c>
      <c r="AR1004" s="28">
        <f t="shared" si="733"/>
        <v>641429913.14621937</v>
      </c>
      <c r="AS1004" s="25">
        <f t="shared" si="734"/>
        <v>200337590.02425668</v>
      </c>
      <c r="AT1004" s="32">
        <f t="shared" si="735"/>
        <v>0</v>
      </c>
      <c r="AU1004" s="23">
        <f t="shared" si="736"/>
        <v>0</v>
      </c>
      <c r="AV1004" s="22">
        <f t="shared" si="737"/>
        <v>165945940.68376893</v>
      </c>
      <c r="AW1004" s="31">
        <f t="shared" si="750"/>
        <v>1224915630.1837049</v>
      </c>
      <c r="AX1004"/>
      <c r="AY1004"/>
      <c r="AZ1004"/>
      <c r="BA1004"/>
    </row>
    <row r="1005" spans="1:53" x14ac:dyDescent="0.25">
      <c r="A1005" s="21">
        <f t="shared" si="758"/>
        <v>438</v>
      </c>
      <c r="B1005" s="21" t="s">
        <v>28</v>
      </c>
      <c r="C1005" s="27">
        <f t="shared" si="715"/>
        <v>0</v>
      </c>
      <c r="D1005" s="27">
        <f t="shared" si="738"/>
        <v>0</v>
      </c>
      <c r="E1005" s="27" t="b">
        <f t="shared" si="714"/>
        <v>1</v>
      </c>
      <c r="F1005" s="29">
        <f t="shared" si="716"/>
        <v>0</v>
      </c>
      <c r="G1005" s="27">
        <f t="shared" si="739"/>
        <v>0</v>
      </c>
      <c r="H1005" s="22">
        <f t="shared" si="717"/>
        <v>16817465005.055494</v>
      </c>
      <c r="I1005" s="23">
        <f t="shared" si="718"/>
        <v>132580106.5049091</v>
      </c>
      <c r="J1005" s="23">
        <f t="shared" si="719"/>
        <v>1086</v>
      </c>
      <c r="K1005" s="19">
        <f t="shared" si="740"/>
        <v>225.0831931027827</v>
      </c>
      <c r="L1005" s="16">
        <f t="shared" si="720"/>
        <v>116.00211133883718</v>
      </c>
      <c r="M1005" s="23">
        <f>M1004-IF($B1005="B",(Percent_Rent_In_Elsies*2.49%/12 * H1004)/K1004,0)+IF($B1005="D",N1005,0)+IF(B1005="D",AK1004)+IF(B1005="C",F1004*90%)-(Y1005-Y1004)-IF($B1005="A",Q1004/K1004) + IF($B1005="A",Q1004/K1004)</f>
        <v>-31606017.520193268</v>
      </c>
      <c r="N1005" s="23">
        <f t="shared" si="721"/>
        <v>0</v>
      </c>
      <c r="O1005" s="22">
        <f t="shared" si="722"/>
        <v>0</v>
      </c>
      <c r="P1005" s="22">
        <f t="shared" si="753"/>
        <v>11629420.669272911</v>
      </c>
      <c r="Q1005" s="22">
        <f t="shared" si="754"/>
        <v>0</v>
      </c>
      <c r="R1005" s="22">
        <f t="shared" si="723"/>
        <v>200556014.1305669</v>
      </c>
      <c r="S1005" s="16">
        <f t="shared" si="713"/>
        <v>0</v>
      </c>
      <c r="T1005" s="15">
        <f t="shared" si="724"/>
        <v>0</v>
      </c>
      <c r="U1005" s="23">
        <f t="shared" si="741"/>
        <v>917180.4357334479</v>
      </c>
      <c r="V1005" s="23">
        <f t="shared" si="742"/>
        <v>0</v>
      </c>
      <c r="W1005" s="23">
        <f t="shared" si="755"/>
        <v>0</v>
      </c>
      <c r="X1005" s="23">
        <f t="shared" si="743"/>
        <v>28960910.965324495</v>
      </c>
      <c r="Y1005" s="23">
        <f t="shared" si="725"/>
        <v>13825559.361691331</v>
      </c>
      <c r="Z1005" s="3">
        <f t="shared" si="726"/>
        <v>3816.6449920189425</v>
      </c>
      <c r="AA1005" s="23">
        <f t="shared" si="727"/>
        <v>57969559.806712538</v>
      </c>
      <c r="AB1005" s="26">
        <f t="shared" si="744"/>
        <v>70086276.274228632</v>
      </c>
      <c r="AC1005" s="23">
        <f t="shared" si="745"/>
        <v>74889487.274228647</v>
      </c>
      <c r="AD1005" s="23">
        <f t="shared" si="751"/>
        <v>4803211</v>
      </c>
      <c r="AE1005" s="24">
        <f t="shared" si="712"/>
        <v>70086276.274228647</v>
      </c>
      <c r="AF1005" s="3">
        <f t="shared" si="746"/>
        <v>0</v>
      </c>
      <c r="AG1005" s="2">
        <f t="shared" si="728"/>
        <v>457997399.0422731</v>
      </c>
      <c r="AH1005" s="2">
        <f t="shared" si="729"/>
        <v>95.981501081628593</v>
      </c>
      <c r="AI1005" s="23">
        <f t="shared" si="752"/>
        <v>9319981160.0411301</v>
      </c>
      <c r="AJ1005" s="23">
        <f t="shared" si="730"/>
        <v>6219.922423797766</v>
      </c>
      <c r="AK1005" s="23">
        <f t="shared" si="731"/>
        <v>0</v>
      </c>
      <c r="AL1005" s="23">
        <f t="shared" si="756"/>
        <v>0</v>
      </c>
      <c r="AM1005" s="23">
        <f t="shared" si="757"/>
        <v>0</v>
      </c>
      <c r="AN1005" s="16">
        <f t="shared" si="747"/>
        <v>0</v>
      </c>
      <c r="AO1005" s="23">
        <f t="shared" si="748"/>
        <v>0</v>
      </c>
      <c r="AP1005" s="22">
        <f t="shared" si="749"/>
        <v>0</v>
      </c>
      <c r="AQ1005" s="30">
        <f t="shared" si="732"/>
        <v>1560131571.4371736</v>
      </c>
      <c r="AR1005" s="28">
        <f t="shared" si="733"/>
        <v>641429913.14621937</v>
      </c>
      <c r="AS1005" s="25">
        <f t="shared" si="734"/>
        <v>200337590.02425668</v>
      </c>
      <c r="AT1005" s="32">
        <f t="shared" si="735"/>
        <v>7633.289984037885</v>
      </c>
      <c r="AU1005" s="23">
        <f t="shared" si="736"/>
        <v>7633.289984037885</v>
      </c>
      <c r="AV1005" s="22">
        <f t="shared" si="737"/>
        <v>170962692.21338892</v>
      </c>
      <c r="AW1005" s="31">
        <f t="shared" si="750"/>
        <v>1224915630.1837049</v>
      </c>
    </row>
    <row r="1006" spans="1:53" x14ac:dyDescent="0.25">
      <c r="A1006">
        <f t="shared" si="758"/>
        <v>439</v>
      </c>
      <c r="B1006" t="s">
        <v>6</v>
      </c>
      <c r="C1006" s="27">
        <f t="shared" si="715"/>
        <v>0</v>
      </c>
      <c r="D1006" s="27">
        <f t="shared" si="738"/>
        <v>0</v>
      </c>
      <c r="E1006" s="27" t="b">
        <f t="shared" si="714"/>
        <v>1</v>
      </c>
      <c r="F1006" s="29">
        <f t="shared" si="716"/>
        <v>0</v>
      </c>
      <c r="G1006" s="27">
        <f t="shared" si="739"/>
        <v>0</v>
      </c>
      <c r="H1006" s="22">
        <f t="shared" si="717"/>
        <v>16845494113.397255</v>
      </c>
      <c r="I1006" s="23">
        <f t="shared" si="718"/>
        <v>132580106.5049091</v>
      </c>
      <c r="J1006" s="23">
        <f t="shared" si="719"/>
        <v>1086</v>
      </c>
      <c r="K1006" s="19">
        <f t="shared" si="740"/>
        <v>225.0831931027827</v>
      </c>
      <c r="L1006" s="16">
        <f t="shared" si="720"/>
        <v>116.19544819106858</v>
      </c>
      <c r="M1006" s="23">
        <f>M1005-IF($B1006="B",(Percent_Rent_In_Elsies*2.49%/12 * H1005)/K1005,0)+IF($B1006="D",N1006,0)+IF(B1006="D",AK1005)+IF(B1006="C",F1005*90%)-(Y1006-Y1005)-IF($B1006="A",Q1005/K1005) + IF($B1006="A",Q1005/K1005)</f>
        <v>-31606017.520193268</v>
      </c>
      <c r="N1006" s="23">
        <f t="shared" si="721"/>
        <v>0</v>
      </c>
      <c r="O1006" s="22">
        <f t="shared" si="722"/>
        <v>0</v>
      </c>
      <c r="P1006" s="22">
        <f t="shared" si="753"/>
        <v>0</v>
      </c>
      <c r="Q1006" s="22">
        <f t="shared" si="754"/>
        <v>0</v>
      </c>
      <c r="R1006" s="22">
        <f t="shared" si="723"/>
        <v>200556014.1305669</v>
      </c>
      <c r="S1006" s="16">
        <f t="shared" si="713"/>
        <v>0</v>
      </c>
      <c r="T1006" s="15">
        <f t="shared" si="724"/>
        <v>0</v>
      </c>
      <c r="U1006" s="23">
        <f t="shared" si="741"/>
        <v>917180.4357334479</v>
      </c>
      <c r="V1006" s="23">
        <f t="shared" si="742"/>
        <v>0</v>
      </c>
      <c r="W1006" s="23">
        <f t="shared" si="755"/>
        <v>0</v>
      </c>
      <c r="X1006" s="23">
        <f t="shared" si="743"/>
        <v>28979994.190284587</v>
      </c>
      <c r="Y1006" s="23">
        <f t="shared" si="725"/>
        <v>13825559.361691331</v>
      </c>
      <c r="Z1006" s="3">
        <f t="shared" si="726"/>
        <v>0</v>
      </c>
      <c r="AA1006" s="23">
        <f t="shared" si="727"/>
        <v>57969559.806712538</v>
      </c>
      <c r="AB1006" s="26">
        <f t="shared" si="744"/>
        <v>70086276.274228647</v>
      </c>
      <c r="AC1006" s="23">
        <f t="shared" si="745"/>
        <v>74889487.274228647</v>
      </c>
      <c r="AD1006" s="23">
        <f t="shared" si="751"/>
        <v>4803211</v>
      </c>
      <c r="AE1006" s="24">
        <f t="shared" si="712"/>
        <v>70086276.274228647</v>
      </c>
      <c r="AF1006" s="3">
        <f t="shared" si="746"/>
        <v>0</v>
      </c>
      <c r="AG1006" s="2">
        <f t="shared" si="728"/>
        <v>0</v>
      </c>
      <c r="AH1006" s="2">
        <f t="shared" si="729"/>
        <v>96.141470250097981</v>
      </c>
      <c r="AI1006" s="23">
        <f t="shared" si="752"/>
        <v>9319981160.0411301</v>
      </c>
      <c r="AJ1006" s="23">
        <f t="shared" si="730"/>
        <v>6219.922423797766</v>
      </c>
      <c r="AK1006" s="23">
        <f t="shared" si="731"/>
        <v>0</v>
      </c>
      <c r="AL1006" s="23">
        <f t="shared" si="756"/>
        <v>0</v>
      </c>
      <c r="AM1006" s="23">
        <f t="shared" si="757"/>
        <v>0</v>
      </c>
      <c r="AN1006" s="16">
        <f t="shared" si="747"/>
        <v>0</v>
      </c>
      <c r="AO1006" s="23">
        <f t="shared" si="748"/>
        <v>0</v>
      </c>
      <c r="AP1006" s="22">
        <f t="shared" si="749"/>
        <v>0</v>
      </c>
      <c r="AQ1006" s="30">
        <f t="shared" si="732"/>
        <v>1560131571.4371736</v>
      </c>
      <c r="AR1006" s="28">
        <f t="shared" si="733"/>
        <v>641429913.14621937</v>
      </c>
      <c r="AS1006" s="25">
        <f t="shared" si="734"/>
        <v>200337590.02425668</v>
      </c>
      <c r="AT1006" s="32">
        <f t="shared" si="735"/>
        <v>0</v>
      </c>
      <c r="AU1006" s="23">
        <f t="shared" si="736"/>
        <v>0</v>
      </c>
      <c r="AV1006" s="22">
        <f t="shared" si="737"/>
        <v>170962692.21338892</v>
      </c>
      <c r="AW1006" s="31">
        <f t="shared" si="750"/>
        <v>1213286209.514432</v>
      </c>
    </row>
    <row r="1007" spans="1:53" x14ac:dyDescent="0.25">
      <c r="A1007">
        <f t="shared" si="758"/>
        <v>439</v>
      </c>
      <c r="B1007" t="s">
        <v>7</v>
      </c>
      <c r="C1007" s="27">
        <f t="shared" si="715"/>
        <v>0</v>
      </c>
      <c r="D1007" s="27">
        <f t="shared" si="738"/>
        <v>0</v>
      </c>
      <c r="E1007" s="27" t="b">
        <f t="shared" si="714"/>
        <v>1</v>
      </c>
      <c r="F1007" s="29">
        <f t="shared" si="716"/>
        <v>0</v>
      </c>
      <c r="G1007" s="27">
        <f t="shared" si="739"/>
        <v>0</v>
      </c>
      <c r="H1007" s="22">
        <f t="shared" si="717"/>
        <v>16845494113.397255</v>
      </c>
      <c r="I1007" s="23">
        <f t="shared" si="718"/>
        <v>132580106.5049091</v>
      </c>
      <c r="J1007" s="23">
        <f t="shared" si="719"/>
        <v>1086</v>
      </c>
      <c r="K1007" s="19">
        <f t="shared" si="740"/>
        <v>225.0831931027827</v>
      </c>
      <c r="L1007" s="16">
        <f t="shared" si="720"/>
        <v>116.19544819106856</v>
      </c>
      <c r="M1007" s="23">
        <f>M1006-IF($B1007="B",(Percent_Rent_In_Elsies*2.49%/12 * H1006)/K1006,0)+IF($B1007="D",N1007,0)+IF(B1007="D",AK1006)+IF(B1007="C",F1006*90%)-(Y1007-Y1006)-IF($B1007="A",Q1006/K1006) + IF($B1007="A",Q1006/K1006)</f>
        <v>-31683665.25524503</v>
      </c>
      <c r="N1007" s="23">
        <f t="shared" si="721"/>
        <v>0</v>
      </c>
      <c r="O1007" s="22">
        <f t="shared" si="722"/>
        <v>0</v>
      </c>
      <c r="P1007" s="22">
        <f t="shared" si="753"/>
        <v>0</v>
      </c>
      <c r="Q1007" s="22">
        <f t="shared" si="754"/>
        <v>0</v>
      </c>
      <c r="R1007" s="22">
        <f t="shared" si="723"/>
        <v>183843012.95301965</v>
      </c>
      <c r="S1007" s="16">
        <f t="shared" si="713"/>
        <v>16713001.177547241</v>
      </c>
      <c r="T1007" s="15">
        <f t="shared" si="724"/>
        <v>0</v>
      </c>
      <c r="U1007" s="23">
        <f t="shared" si="741"/>
        <v>840748.73275566055</v>
      </c>
      <c r="V1007" s="23">
        <f t="shared" si="742"/>
        <v>76431.702977787325</v>
      </c>
      <c r="W1007" s="23">
        <f t="shared" si="755"/>
        <v>0</v>
      </c>
      <c r="X1007" s="23">
        <f t="shared" si="743"/>
        <v>28979994.190284587</v>
      </c>
      <c r="Y1007" s="23">
        <f t="shared" si="725"/>
        <v>13825559.361691331</v>
      </c>
      <c r="Z1007" s="3">
        <f t="shared" si="726"/>
        <v>0</v>
      </c>
      <c r="AA1007" s="23">
        <f t="shared" si="727"/>
        <v>57969559.806712538</v>
      </c>
      <c r="AB1007" s="26">
        <f t="shared" si="744"/>
        <v>70086276.274228647</v>
      </c>
      <c r="AC1007" s="23">
        <f t="shared" si="745"/>
        <v>74889487.274228647</v>
      </c>
      <c r="AD1007" s="23">
        <f t="shared" si="751"/>
        <v>4803211</v>
      </c>
      <c r="AE1007" s="24">
        <f t="shared" si="712"/>
        <v>70086276.274228647</v>
      </c>
      <c r="AF1007" s="3">
        <f t="shared" si="746"/>
        <v>0</v>
      </c>
      <c r="AG1007" s="2">
        <f t="shared" si="728"/>
        <v>0</v>
      </c>
      <c r="AH1007" s="2">
        <f t="shared" si="729"/>
        <v>96.141470250097981</v>
      </c>
      <c r="AI1007" s="23">
        <f t="shared" si="752"/>
        <v>9319981160.0411301</v>
      </c>
      <c r="AJ1007" s="23">
        <f t="shared" si="730"/>
        <v>6219.922423797766</v>
      </c>
      <c r="AK1007" s="23">
        <f t="shared" si="731"/>
        <v>0</v>
      </c>
      <c r="AL1007" s="23">
        <f t="shared" si="756"/>
        <v>-766232.65848350525</v>
      </c>
      <c r="AM1007" s="23">
        <f t="shared" si="757"/>
        <v>-714886154.15215945</v>
      </c>
      <c r="AN1007" s="16">
        <f t="shared" si="747"/>
        <v>0</v>
      </c>
      <c r="AO1007" s="23">
        <f t="shared" si="748"/>
        <v>77647.735051762866</v>
      </c>
      <c r="AP1007" s="22">
        <f t="shared" si="749"/>
        <v>17477200.142649654</v>
      </c>
      <c r="AQ1007" s="30">
        <f t="shared" si="732"/>
        <v>1594937415.5212605</v>
      </c>
      <c r="AR1007" s="28">
        <f t="shared" si="733"/>
        <v>658758557.0876565</v>
      </c>
      <c r="AS1007" s="25">
        <f t="shared" si="734"/>
        <v>200337590.02425668</v>
      </c>
      <c r="AT1007" s="32">
        <f t="shared" si="735"/>
        <v>0</v>
      </c>
      <c r="AU1007" s="23">
        <f t="shared" si="736"/>
        <v>0</v>
      </c>
      <c r="AV1007" s="22">
        <f t="shared" si="737"/>
        <v>170962692.21338892</v>
      </c>
      <c r="AW1007" s="31">
        <f t="shared" si="750"/>
        <v>1248092053.5985186</v>
      </c>
    </row>
    <row r="1008" spans="1:53" x14ac:dyDescent="0.25">
      <c r="A1008">
        <f t="shared" si="758"/>
        <v>439</v>
      </c>
      <c r="B1008" t="s">
        <v>8</v>
      </c>
      <c r="C1008" s="27">
        <f t="shared" si="715"/>
        <v>0</v>
      </c>
      <c r="D1008" s="27">
        <f t="shared" si="738"/>
        <v>0</v>
      </c>
      <c r="E1008" s="27" t="b">
        <f t="shared" si="714"/>
        <v>1</v>
      </c>
      <c r="F1008" s="29">
        <f t="shared" si="716"/>
        <v>0</v>
      </c>
      <c r="G1008" s="27">
        <f t="shared" si="739"/>
        <v>0</v>
      </c>
      <c r="H1008" s="22">
        <f t="shared" si="717"/>
        <v>16845494113.397255</v>
      </c>
      <c r="I1008" s="23">
        <f t="shared" si="718"/>
        <v>132580106.5049091</v>
      </c>
      <c r="J1008" s="23">
        <f t="shared" si="719"/>
        <v>1086</v>
      </c>
      <c r="K1008" s="19">
        <f t="shared" si="740"/>
        <v>225.0831931027827</v>
      </c>
      <c r="L1008" s="16">
        <f t="shared" si="720"/>
        <v>116.19544819106856</v>
      </c>
      <c r="M1008" s="23">
        <f>M1007-IF($B1008="B",(Percent_Rent_In_Elsies*2.49%/12 * H1007)/K1007,0)+IF($B1008="D",N1008,0)+IF(B1008="D",AK1007)+IF(B1008="C",F1007*90%)-(Y1008-Y1007)-IF($B1008="A",Q1007/K1007) + IF($B1008="A",Q1007/K1007)</f>
        <v>-31683665.25524503</v>
      </c>
      <c r="N1008" s="23">
        <f t="shared" si="721"/>
        <v>0</v>
      </c>
      <c r="O1008" s="22">
        <f t="shared" si="722"/>
        <v>0</v>
      </c>
      <c r="P1008" s="22">
        <f t="shared" si="753"/>
        <v>0</v>
      </c>
      <c r="Q1008" s="22">
        <f t="shared" si="754"/>
        <v>0</v>
      </c>
      <c r="R1008" s="22">
        <f t="shared" si="723"/>
        <v>201320213.0956693</v>
      </c>
      <c r="S1008" s="16">
        <f t="shared" si="713"/>
        <v>16713001.177547241</v>
      </c>
      <c r="T1008" s="15">
        <f t="shared" si="724"/>
        <v>0</v>
      </c>
      <c r="U1008" s="23">
        <f t="shared" si="741"/>
        <v>918396.46780742344</v>
      </c>
      <c r="V1008" s="23">
        <f t="shared" si="742"/>
        <v>76431.702977787325</v>
      </c>
      <c r="W1008" s="23">
        <f t="shared" si="755"/>
        <v>0</v>
      </c>
      <c r="X1008" s="23">
        <f t="shared" si="743"/>
        <v>28979994.190284587</v>
      </c>
      <c r="Y1008" s="23">
        <f t="shared" si="725"/>
        <v>13825559.361691331</v>
      </c>
      <c r="Z1008" s="3">
        <f t="shared" si="726"/>
        <v>0</v>
      </c>
      <c r="AA1008" s="23">
        <f t="shared" si="727"/>
        <v>57969559.806712538</v>
      </c>
      <c r="AB1008" s="26">
        <f t="shared" si="744"/>
        <v>70086276.274228632</v>
      </c>
      <c r="AC1008" s="23">
        <f t="shared" si="745"/>
        <v>74889487.274228647</v>
      </c>
      <c r="AD1008" s="23">
        <f t="shared" si="751"/>
        <v>4803211</v>
      </c>
      <c r="AE1008" s="24">
        <f t="shared" si="712"/>
        <v>70086276.274228647</v>
      </c>
      <c r="AF1008" s="3">
        <f t="shared" si="746"/>
        <v>1E-4</v>
      </c>
      <c r="AG1008" s="2">
        <f t="shared" si="728"/>
        <v>0</v>
      </c>
      <c r="AH1008" s="2">
        <f t="shared" si="729"/>
        <v>96.141470250097981</v>
      </c>
      <c r="AI1008" s="23">
        <f t="shared" si="752"/>
        <v>9319981160.0411301</v>
      </c>
      <c r="AJ1008" s="23">
        <f t="shared" si="730"/>
        <v>6219.922423797766</v>
      </c>
      <c r="AK1008" s="23">
        <f t="shared" si="731"/>
        <v>61996.992235533959</v>
      </c>
      <c r="AL1008" s="23">
        <f t="shared" si="756"/>
        <v>0</v>
      </c>
      <c r="AM1008" s="23">
        <f t="shared" si="757"/>
        <v>0</v>
      </c>
      <c r="AN1008" s="16">
        <f t="shared" si="747"/>
        <v>0</v>
      </c>
      <c r="AO1008" s="23">
        <f t="shared" si="748"/>
        <v>0</v>
      </c>
      <c r="AP1008" s="22">
        <f t="shared" si="749"/>
        <v>0</v>
      </c>
      <c r="AQ1008" s="30">
        <f t="shared" si="732"/>
        <v>1594937415.5212605</v>
      </c>
      <c r="AR1008" s="28">
        <f t="shared" si="733"/>
        <v>658758557.0876565</v>
      </c>
      <c r="AS1008" s="25">
        <f t="shared" si="734"/>
        <v>200337590.02425668</v>
      </c>
      <c r="AT1008" s="32">
        <f t="shared" si="735"/>
        <v>0</v>
      </c>
      <c r="AU1008" s="23">
        <f t="shared" si="736"/>
        <v>0</v>
      </c>
      <c r="AV1008" s="22">
        <f t="shared" si="737"/>
        <v>170962692.21338892</v>
      </c>
      <c r="AW1008" s="31">
        <f t="shared" si="750"/>
        <v>1248092053.5985186</v>
      </c>
    </row>
    <row r="1009" spans="1:53" x14ac:dyDescent="0.25">
      <c r="A1009" s="21">
        <f t="shared" si="758"/>
        <v>439</v>
      </c>
      <c r="B1009" s="21" t="s">
        <v>9</v>
      </c>
      <c r="C1009" s="27">
        <f t="shared" si="715"/>
        <v>0</v>
      </c>
      <c r="D1009" s="27">
        <f t="shared" si="738"/>
        <v>0</v>
      </c>
      <c r="E1009" s="27" t="b">
        <f t="shared" si="714"/>
        <v>1</v>
      </c>
      <c r="F1009" s="29">
        <f t="shared" si="716"/>
        <v>0</v>
      </c>
      <c r="G1009" s="27">
        <f t="shared" si="739"/>
        <v>0</v>
      </c>
      <c r="H1009" s="22">
        <f t="shared" si="717"/>
        <v>16845494113.397255</v>
      </c>
      <c r="I1009" s="23">
        <f t="shared" si="718"/>
        <v>132580106.5049091</v>
      </c>
      <c r="J1009" s="23">
        <f t="shared" si="719"/>
        <v>1086</v>
      </c>
      <c r="K1009" s="19">
        <f t="shared" si="740"/>
        <v>225.0831931027827</v>
      </c>
      <c r="L1009" s="16">
        <f t="shared" si="720"/>
        <v>116.19544819106856</v>
      </c>
      <c r="M1009" s="23">
        <f>M1008-IF($B1009="B",(Percent_Rent_In_Elsies*2.49%/12 * H1008)/K1008,0)+IF($B1009="D",N1009,0)+IF(B1009="D",AK1008)+IF(B1009="C",F1008*90%)-(Y1009-Y1008)-IF($B1009="A",Q1008/K1008) + IF($B1009="A",Q1008/K1008)</f>
        <v>-31621668.263009496</v>
      </c>
      <c r="N1009" s="23">
        <f t="shared" si="721"/>
        <v>0</v>
      </c>
      <c r="O1009" s="22">
        <f t="shared" si="722"/>
        <v>11676171.313389733</v>
      </c>
      <c r="P1009" s="22">
        <f t="shared" si="753"/>
        <v>0</v>
      </c>
      <c r="Q1009" s="22">
        <f t="shared" si="754"/>
        <v>0</v>
      </c>
      <c r="R1009" s="22">
        <f t="shared" si="723"/>
        <v>201320213.0956693</v>
      </c>
      <c r="S1009" s="16">
        <f t="shared" si="713"/>
        <v>0</v>
      </c>
      <c r="T1009" s="15">
        <f t="shared" si="724"/>
        <v>5036829.8641575072</v>
      </c>
      <c r="U1009" s="23">
        <f t="shared" si="741"/>
        <v>918396.46780742344</v>
      </c>
      <c r="V1009" s="23">
        <f t="shared" si="742"/>
        <v>0</v>
      </c>
      <c r="W1009" s="23">
        <f t="shared" si="755"/>
        <v>76431.702977787325</v>
      </c>
      <c r="X1009" s="23">
        <f t="shared" si="743"/>
        <v>28979994.190284587</v>
      </c>
      <c r="Y1009" s="23">
        <f t="shared" si="725"/>
        <v>13825559.361691331</v>
      </c>
      <c r="Z1009" s="3">
        <f t="shared" si="726"/>
        <v>0</v>
      </c>
      <c r="AA1009" s="23">
        <f t="shared" si="727"/>
        <v>57907562.814477004</v>
      </c>
      <c r="AB1009" s="26">
        <f t="shared" si="744"/>
        <v>70086276.274228632</v>
      </c>
      <c r="AC1009" s="23">
        <f t="shared" si="745"/>
        <v>74889487.274228647</v>
      </c>
      <c r="AD1009" s="23">
        <f t="shared" si="751"/>
        <v>4803211</v>
      </c>
      <c r="AE1009" s="24">
        <f t="shared" si="712"/>
        <v>70086276.274228647</v>
      </c>
      <c r="AF1009" s="3">
        <f t="shared" si="746"/>
        <v>0</v>
      </c>
      <c r="AG1009" s="2">
        <f t="shared" si="728"/>
        <v>0</v>
      </c>
      <c r="AH1009" s="2">
        <f t="shared" si="729"/>
        <v>96.141470250097981</v>
      </c>
      <c r="AI1009" s="23">
        <f t="shared" si="752"/>
        <v>9310013673.6303139</v>
      </c>
      <c r="AJ1009" s="23">
        <f t="shared" si="730"/>
        <v>6219.922423797766</v>
      </c>
      <c r="AK1009" s="23">
        <f t="shared" si="731"/>
        <v>0</v>
      </c>
      <c r="AL1009" s="23">
        <f t="shared" si="756"/>
        <v>0</v>
      </c>
      <c r="AM1009" s="23">
        <f t="shared" si="757"/>
        <v>0</v>
      </c>
      <c r="AN1009" s="16">
        <f t="shared" si="747"/>
        <v>0</v>
      </c>
      <c r="AO1009" s="23">
        <f t="shared" si="748"/>
        <v>0</v>
      </c>
      <c r="AP1009" s="22">
        <f t="shared" si="749"/>
        <v>0</v>
      </c>
      <c r="AQ1009" s="30">
        <f t="shared" si="732"/>
        <v>1594937415.5212605</v>
      </c>
      <c r="AR1009" s="28">
        <f t="shared" si="733"/>
        <v>658758557.0876565</v>
      </c>
      <c r="AS1009" s="25">
        <f t="shared" si="734"/>
        <v>200337590.02425668</v>
      </c>
      <c r="AT1009" s="32">
        <f t="shared" si="735"/>
        <v>0</v>
      </c>
      <c r="AU1009" s="23">
        <f t="shared" si="736"/>
        <v>0</v>
      </c>
      <c r="AV1009" s="22">
        <f t="shared" si="737"/>
        <v>170962692.21338892</v>
      </c>
      <c r="AW1009" s="31">
        <f t="shared" si="750"/>
        <v>1248092053.5985186</v>
      </c>
      <c r="AX1009" s="21"/>
      <c r="AY1009" s="21"/>
      <c r="AZ1009" s="21"/>
      <c r="BA1009" s="21"/>
    </row>
    <row r="1010" spans="1:53" x14ac:dyDescent="0.25">
      <c r="A1010" s="21">
        <f t="shared" si="758"/>
        <v>439</v>
      </c>
      <c r="B1010" s="21" t="s">
        <v>28</v>
      </c>
      <c r="C1010" s="27">
        <f t="shared" si="715"/>
        <v>0</v>
      </c>
      <c r="D1010" s="27">
        <f t="shared" si="738"/>
        <v>0</v>
      </c>
      <c r="E1010" s="27" t="b">
        <f t="shared" si="714"/>
        <v>1</v>
      </c>
      <c r="F1010" s="29">
        <f t="shared" si="716"/>
        <v>0</v>
      </c>
      <c r="G1010" s="27">
        <f t="shared" si="739"/>
        <v>0</v>
      </c>
      <c r="H1010" s="22">
        <f t="shared" si="717"/>
        <v>16845494113.397255</v>
      </c>
      <c r="I1010" s="23">
        <f t="shared" si="718"/>
        <v>132580106.5049091</v>
      </c>
      <c r="J1010" s="23">
        <f t="shared" si="719"/>
        <v>1086</v>
      </c>
      <c r="K1010" s="19">
        <f t="shared" si="740"/>
        <v>225.0831931027827</v>
      </c>
      <c r="L1010" s="16">
        <f t="shared" si="720"/>
        <v>116.19544819106856</v>
      </c>
      <c r="M1010" s="23">
        <f>M1009-IF($B1010="B",(Percent_Rent_In_Elsies*2.49%/12 * H1009)/K1009,0)+IF($B1010="D",N1010,0)+IF(B1010="D",AK1009)+IF(B1010="C",F1009*90%)-(Y1010-Y1009)-IF($B1010="A",Q1009/K1009) + IF($B1010="A",Q1009/K1009)</f>
        <v>-31621668.263009496</v>
      </c>
      <c r="N1010" s="23">
        <f t="shared" si="721"/>
        <v>0</v>
      </c>
      <c r="O1010" s="22">
        <f t="shared" si="722"/>
        <v>0</v>
      </c>
      <c r="P1010" s="22">
        <f t="shared" si="753"/>
        <v>11676171.313389733</v>
      </c>
      <c r="Q1010" s="22">
        <f t="shared" si="754"/>
        <v>0</v>
      </c>
      <c r="R1010" s="22">
        <f t="shared" si="723"/>
        <v>201320213.0956693</v>
      </c>
      <c r="S1010" s="16">
        <f t="shared" si="713"/>
        <v>0</v>
      </c>
      <c r="T1010" s="15">
        <f t="shared" si="724"/>
        <v>0</v>
      </c>
      <c r="U1010" s="23">
        <f t="shared" si="741"/>
        <v>918396.46780742344</v>
      </c>
      <c r="V1010" s="23">
        <f t="shared" si="742"/>
        <v>0</v>
      </c>
      <c r="W1010" s="23">
        <f t="shared" si="755"/>
        <v>0</v>
      </c>
      <c r="X1010" s="23">
        <f t="shared" si="743"/>
        <v>28979994.190284587</v>
      </c>
      <c r="Y1010" s="23">
        <f t="shared" si="725"/>
        <v>13825559.361691331</v>
      </c>
      <c r="Z1010" s="3">
        <f t="shared" si="726"/>
        <v>3821.5851488893672</v>
      </c>
      <c r="AA1010" s="23">
        <f t="shared" si="727"/>
        <v>57964886.591710344</v>
      </c>
      <c r="AB1010" s="26">
        <f t="shared" si="744"/>
        <v>70086276.274228632</v>
      </c>
      <c r="AC1010" s="23">
        <f t="shared" si="745"/>
        <v>74889487.274228647</v>
      </c>
      <c r="AD1010" s="23">
        <f t="shared" si="751"/>
        <v>4803211</v>
      </c>
      <c r="AE1010" s="24">
        <f t="shared" si="712"/>
        <v>70086276.274228647</v>
      </c>
      <c r="AF1010" s="3">
        <f t="shared" si="746"/>
        <v>0</v>
      </c>
      <c r="AG1010" s="2">
        <f t="shared" si="728"/>
        <v>458590217.86672407</v>
      </c>
      <c r="AH1010" s="2">
        <f t="shared" si="729"/>
        <v>96.141470250097981</v>
      </c>
      <c r="AI1010" s="23">
        <f t="shared" si="752"/>
        <v>9319229829.9305935</v>
      </c>
      <c r="AJ1010" s="23">
        <f t="shared" si="730"/>
        <v>6219.922423797766</v>
      </c>
      <c r="AK1010" s="23">
        <f t="shared" si="731"/>
        <v>0</v>
      </c>
      <c r="AL1010" s="23">
        <f t="shared" si="756"/>
        <v>0</v>
      </c>
      <c r="AM1010" s="23">
        <f t="shared" si="757"/>
        <v>0</v>
      </c>
      <c r="AN1010" s="16">
        <f t="shared" si="747"/>
        <v>0</v>
      </c>
      <c r="AO1010" s="23">
        <f t="shared" si="748"/>
        <v>0</v>
      </c>
      <c r="AP1010" s="22">
        <f t="shared" si="749"/>
        <v>0</v>
      </c>
      <c r="AQ1010" s="30">
        <f t="shared" si="732"/>
        <v>1594937415.5212605</v>
      </c>
      <c r="AR1010" s="28">
        <f t="shared" si="733"/>
        <v>658758557.0876565</v>
      </c>
      <c r="AS1010" s="25">
        <f t="shared" si="734"/>
        <v>200337590.02425668</v>
      </c>
      <c r="AT1010" s="32">
        <f t="shared" si="735"/>
        <v>7643.1702977787345</v>
      </c>
      <c r="AU1010" s="23">
        <f t="shared" si="736"/>
        <v>7643.1702977787345</v>
      </c>
      <c r="AV1010" s="22">
        <f t="shared" si="737"/>
        <v>175999522.07754642</v>
      </c>
      <c r="AW1010" s="31">
        <f t="shared" si="750"/>
        <v>1248092053.5985186</v>
      </c>
      <c r="AX1010" s="21"/>
      <c r="AY1010" s="21"/>
      <c r="AZ1010" s="21"/>
      <c r="BA1010" s="21"/>
    </row>
    <row r="1011" spans="1:53" x14ac:dyDescent="0.25">
      <c r="A1011">
        <f t="shared" si="758"/>
        <v>440</v>
      </c>
      <c r="B1011" t="s">
        <v>6</v>
      </c>
      <c r="C1011" s="27">
        <f t="shared" si="715"/>
        <v>0</v>
      </c>
      <c r="D1011" s="27">
        <f t="shared" si="738"/>
        <v>0</v>
      </c>
      <c r="E1011" s="27" t="b">
        <f t="shared" si="714"/>
        <v>1</v>
      </c>
      <c r="F1011" s="29">
        <f t="shared" si="716"/>
        <v>0</v>
      </c>
      <c r="G1011" s="27">
        <f t="shared" si="739"/>
        <v>0</v>
      </c>
      <c r="H1011" s="22">
        <f t="shared" si="717"/>
        <v>16873569936.919584</v>
      </c>
      <c r="I1011" s="23">
        <f t="shared" si="718"/>
        <v>132580106.5049091</v>
      </c>
      <c r="J1011" s="23">
        <f t="shared" si="719"/>
        <v>1086</v>
      </c>
      <c r="K1011" s="19">
        <f t="shared" si="740"/>
        <v>225.0831931027827</v>
      </c>
      <c r="L1011" s="16">
        <f t="shared" si="720"/>
        <v>116.38910727138702</v>
      </c>
      <c r="M1011" s="23">
        <f>M1010-IF($B1011="B",(Percent_Rent_In_Elsies*2.49%/12 * H1010)/K1010,0)+IF($B1011="D",N1011,0)+IF(B1011="D",AK1010)+IF(B1011="C",F1010*90%)-(Y1011-Y1010)-IF($B1011="A",Q1010/K1010) + IF($B1011="A",Q1010/K1010)</f>
        <v>-31621668.263009496</v>
      </c>
      <c r="N1011" s="23">
        <f t="shared" si="721"/>
        <v>0</v>
      </c>
      <c r="O1011" s="22">
        <f t="shared" si="722"/>
        <v>0</v>
      </c>
      <c r="P1011" s="22">
        <f t="shared" si="753"/>
        <v>0</v>
      </c>
      <c r="Q1011" s="22">
        <f t="shared" si="754"/>
        <v>0</v>
      </c>
      <c r="R1011" s="22">
        <f t="shared" si="723"/>
        <v>201320213.0956693</v>
      </c>
      <c r="S1011" s="16">
        <f t="shared" si="713"/>
        <v>0</v>
      </c>
      <c r="T1011" s="15">
        <f t="shared" si="724"/>
        <v>0</v>
      </c>
      <c r="U1011" s="23">
        <f t="shared" si="741"/>
        <v>918396.46780742344</v>
      </c>
      <c r="V1011" s="23">
        <f t="shared" si="742"/>
        <v>0</v>
      </c>
      <c r="W1011" s="23">
        <f t="shared" si="755"/>
        <v>0</v>
      </c>
      <c r="X1011" s="23">
        <f t="shared" si="743"/>
        <v>28999102.116029035</v>
      </c>
      <c r="Y1011" s="23">
        <f t="shared" si="725"/>
        <v>13825559.361691331</v>
      </c>
      <c r="Z1011" s="3">
        <f t="shared" si="726"/>
        <v>0</v>
      </c>
      <c r="AA1011" s="23">
        <f t="shared" si="727"/>
        <v>57964886.591710344</v>
      </c>
      <c r="AB1011" s="26">
        <f t="shared" si="744"/>
        <v>70086276.274228632</v>
      </c>
      <c r="AC1011" s="23">
        <f t="shared" si="745"/>
        <v>74889487.274228647</v>
      </c>
      <c r="AD1011" s="23">
        <f t="shared" si="751"/>
        <v>4803211</v>
      </c>
      <c r="AE1011" s="24">
        <f t="shared" ref="AE1011:AE1074" si="759">AC1011-AD1011</f>
        <v>70086276.274228647</v>
      </c>
      <c r="AF1011" s="3">
        <f t="shared" si="746"/>
        <v>0</v>
      </c>
      <c r="AG1011" s="2">
        <f t="shared" si="728"/>
        <v>0</v>
      </c>
      <c r="AH1011" s="2">
        <f t="shared" si="729"/>
        <v>96.301706033848149</v>
      </c>
      <c r="AI1011" s="23">
        <f t="shared" si="752"/>
        <v>9319229829.9305935</v>
      </c>
      <c r="AJ1011" s="23">
        <f t="shared" si="730"/>
        <v>6219.922423797766</v>
      </c>
      <c r="AK1011" s="23">
        <f t="shared" si="731"/>
        <v>0</v>
      </c>
      <c r="AL1011" s="23">
        <f t="shared" si="756"/>
        <v>0</v>
      </c>
      <c r="AM1011" s="23">
        <f t="shared" si="757"/>
        <v>0</v>
      </c>
      <c r="AN1011" s="16">
        <f t="shared" si="747"/>
        <v>0</v>
      </c>
      <c r="AO1011" s="23">
        <f t="shared" si="748"/>
        <v>0</v>
      </c>
      <c r="AP1011" s="22">
        <f t="shared" si="749"/>
        <v>0</v>
      </c>
      <c r="AQ1011" s="30">
        <f t="shared" si="732"/>
        <v>1594937415.5212605</v>
      </c>
      <c r="AR1011" s="28">
        <f t="shared" si="733"/>
        <v>658758557.0876565</v>
      </c>
      <c r="AS1011" s="25">
        <f t="shared" si="734"/>
        <v>200337590.02425668</v>
      </c>
      <c r="AT1011" s="32">
        <f t="shared" si="735"/>
        <v>0</v>
      </c>
      <c r="AU1011" s="23">
        <f t="shared" si="736"/>
        <v>0</v>
      </c>
      <c r="AV1011" s="22">
        <f t="shared" si="737"/>
        <v>175999522.07754642</v>
      </c>
      <c r="AW1011" s="31">
        <f t="shared" si="750"/>
        <v>1236415882.2851288</v>
      </c>
    </row>
    <row r="1012" spans="1:53" x14ac:dyDescent="0.25">
      <c r="A1012">
        <f t="shared" si="758"/>
        <v>440</v>
      </c>
      <c r="B1012" t="s">
        <v>7</v>
      </c>
      <c r="C1012" s="27">
        <f t="shared" si="715"/>
        <v>0</v>
      </c>
      <c r="D1012" s="27">
        <f t="shared" si="738"/>
        <v>0</v>
      </c>
      <c r="E1012" s="27" t="b">
        <f t="shared" si="714"/>
        <v>1</v>
      </c>
      <c r="F1012" s="29">
        <f t="shared" si="716"/>
        <v>0</v>
      </c>
      <c r="G1012" s="27">
        <f t="shared" si="739"/>
        <v>0</v>
      </c>
      <c r="H1012" s="22">
        <f t="shared" si="717"/>
        <v>16873569936.919582</v>
      </c>
      <c r="I1012" s="23">
        <f t="shared" si="718"/>
        <v>132580106.5049091</v>
      </c>
      <c r="J1012" s="23">
        <f t="shared" si="719"/>
        <v>1086</v>
      </c>
      <c r="K1012" s="19">
        <f t="shared" si="740"/>
        <v>225.0831931027827</v>
      </c>
      <c r="L1012" s="16">
        <f t="shared" si="720"/>
        <v>116.389107271387</v>
      </c>
      <c r="M1012" s="23">
        <f>M1011-IF($B1012="B",(Percent_Rent_In_Elsies*2.49%/12 * H1011)/K1011,0)+IF($B1012="D",N1012,0)+IF(B1012="D",AK1011)+IF(B1012="C",F1011*90%)-(Y1012-Y1011)-IF($B1012="A",Q1011/K1011) + IF($B1012="A",Q1011/K1011)</f>
        <v>-31699445.410953011</v>
      </c>
      <c r="N1012" s="23">
        <f t="shared" si="721"/>
        <v>0</v>
      </c>
      <c r="O1012" s="22">
        <f t="shared" si="722"/>
        <v>0</v>
      </c>
      <c r="P1012" s="22">
        <f t="shared" si="753"/>
        <v>0</v>
      </c>
      <c r="Q1012" s="22">
        <f t="shared" si="754"/>
        <v>0</v>
      </c>
      <c r="R1012" s="22">
        <f t="shared" si="723"/>
        <v>184543528.67103019</v>
      </c>
      <c r="S1012" s="16">
        <f t="shared" si="713"/>
        <v>16776684.424639108</v>
      </c>
      <c r="T1012" s="15">
        <f t="shared" si="724"/>
        <v>0</v>
      </c>
      <c r="U1012" s="23">
        <f t="shared" si="741"/>
        <v>841863.42882347153</v>
      </c>
      <c r="V1012" s="23">
        <f t="shared" si="742"/>
        <v>76533.038983951948</v>
      </c>
      <c r="W1012" s="23">
        <f t="shared" si="755"/>
        <v>0</v>
      </c>
      <c r="X1012" s="23">
        <f t="shared" si="743"/>
        <v>28999102.116029035</v>
      </c>
      <c r="Y1012" s="23">
        <f t="shared" si="725"/>
        <v>13825559.361691331</v>
      </c>
      <c r="Z1012" s="3">
        <f t="shared" si="726"/>
        <v>0</v>
      </c>
      <c r="AA1012" s="23">
        <f t="shared" si="727"/>
        <v>57964886.591710344</v>
      </c>
      <c r="AB1012" s="26">
        <f t="shared" si="744"/>
        <v>70086276.274228632</v>
      </c>
      <c r="AC1012" s="23">
        <f t="shared" si="745"/>
        <v>74889487.274228647</v>
      </c>
      <c r="AD1012" s="23">
        <f t="shared" si="751"/>
        <v>4803211</v>
      </c>
      <c r="AE1012" s="24">
        <f t="shared" si="759"/>
        <v>70086276.274228647</v>
      </c>
      <c r="AF1012" s="3">
        <f t="shared" si="746"/>
        <v>0</v>
      </c>
      <c r="AG1012" s="2">
        <f t="shared" si="728"/>
        <v>0</v>
      </c>
      <c r="AH1012" s="2">
        <f t="shared" si="729"/>
        <v>96.301706033848149</v>
      </c>
      <c r="AI1012" s="23">
        <f t="shared" si="752"/>
        <v>9319229829.9305935</v>
      </c>
      <c r="AJ1012" s="23">
        <f t="shared" si="730"/>
        <v>6219.922423797766</v>
      </c>
      <c r="AK1012" s="23">
        <f t="shared" si="731"/>
        <v>0</v>
      </c>
      <c r="AL1012" s="23">
        <f t="shared" si="756"/>
        <v>-751330.11053657532</v>
      </c>
      <c r="AM1012" s="23">
        <f t="shared" si="757"/>
        <v>-700982250.33013487</v>
      </c>
      <c r="AN1012" s="16">
        <f t="shared" si="747"/>
        <v>0</v>
      </c>
      <c r="AO1012" s="23">
        <f t="shared" si="748"/>
        <v>77777.147943515825</v>
      </c>
      <c r="AP1012" s="22">
        <f t="shared" si="749"/>
        <v>17506328.80955407</v>
      </c>
      <c r="AQ1012" s="30">
        <f t="shared" si="732"/>
        <v>1629801269.3454874</v>
      </c>
      <c r="AR1012" s="28">
        <f t="shared" si="733"/>
        <v>676116082.10232937</v>
      </c>
      <c r="AS1012" s="25">
        <f t="shared" si="734"/>
        <v>200337590.02425668</v>
      </c>
      <c r="AT1012" s="32">
        <f t="shared" si="735"/>
        <v>0</v>
      </c>
      <c r="AU1012" s="23">
        <f t="shared" si="736"/>
        <v>0</v>
      </c>
      <c r="AV1012" s="22">
        <f t="shared" si="737"/>
        <v>175999522.07754642</v>
      </c>
      <c r="AW1012" s="31">
        <f t="shared" si="750"/>
        <v>1271279736.1093559</v>
      </c>
    </row>
    <row r="1013" spans="1:53" s="21" customFormat="1" x14ac:dyDescent="0.25">
      <c r="A1013">
        <f t="shared" si="758"/>
        <v>440</v>
      </c>
      <c r="B1013" t="s">
        <v>8</v>
      </c>
      <c r="C1013" s="27">
        <f t="shared" si="715"/>
        <v>0</v>
      </c>
      <c r="D1013" s="27">
        <f t="shared" si="738"/>
        <v>0</v>
      </c>
      <c r="E1013" s="27" t="b">
        <f t="shared" si="714"/>
        <v>1</v>
      </c>
      <c r="F1013" s="29">
        <f t="shared" si="716"/>
        <v>0</v>
      </c>
      <c r="G1013" s="27">
        <f t="shared" si="739"/>
        <v>0</v>
      </c>
      <c r="H1013" s="22">
        <f t="shared" si="717"/>
        <v>16873569936.919582</v>
      </c>
      <c r="I1013" s="23">
        <f t="shared" si="718"/>
        <v>132580106.5049091</v>
      </c>
      <c r="J1013" s="23">
        <f t="shared" si="719"/>
        <v>1086</v>
      </c>
      <c r="K1013" s="19">
        <f t="shared" si="740"/>
        <v>225.0831931027827</v>
      </c>
      <c r="L1013" s="16">
        <f t="shared" si="720"/>
        <v>116.389107271387</v>
      </c>
      <c r="M1013" s="23">
        <f>M1012-IF($B1013="B",(Percent_Rent_In_Elsies*2.49%/12 * H1012)/K1012,0)+IF($B1013="D",N1013,0)+IF(B1013="D",AK1012)+IF(B1013="C",F1012*90%)-(Y1013-Y1012)-IF($B1013="A",Q1012/K1012) + IF($B1013="A",Q1012/K1012)</f>
        <v>-31699445.410953011</v>
      </c>
      <c r="N1013" s="23">
        <f t="shared" si="721"/>
        <v>0</v>
      </c>
      <c r="O1013" s="22">
        <f t="shared" si="722"/>
        <v>0</v>
      </c>
      <c r="P1013" s="22">
        <f t="shared" si="753"/>
        <v>0</v>
      </c>
      <c r="Q1013" s="22">
        <f t="shared" si="754"/>
        <v>0</v>
      </c>
      <c r="R1013" s="22">
        <f t="shared" si="723"/>
        <v>202049857.48058426</v>
      </c>
      <c r="S1013" s="16">
        <f t="shared" si="713"/>
        <v>16776684.424639108</v>
      </c>
      <c r="T1013" s="15">
        <f t="shared" si="724"/>
        <v>0</v>
      </c>
      <c r="U1013" s="23">
        <f t="shared" si="741"/>
        <v>919640.57676698733</v>
      </c>
      <c r="V1013" s="23">
        <f t="shared" si="742"/>
        <v>76533.038983951948</v>
      </c>
      <c r="W1013" s="23">
        <f t="shared" si="755"/>
        <v>0</v>
      </c>
      <c r="X1013" s="23">
        <f t="shared" si="743"/>
        <v>28999102.116029035</v>
      </c>
      <c r="Y1013" s="23">
        <f t="shared" si="725"/>
        <v>13825559.361691331</v>
      </c>
      <c r="Z1013" s="3">
        <f t="shared" si="726"/>
        <v>0</v>
      </c>
      <c r="AA1013" s="23">
        <f t="shared" si="727"/>
        <v>57964886.591710344</v>
      </c>
      <c r="AB1013" s="26">
        <f t="shared" si="744"/>
        <v>70086276.274228632</v>
      </c>
      <c r="AC1013" s="23">
        <f t="shared" si="745"/>
        <v>74889487.274228647</v>
      </c>
      <c r="AD1013" s="23">
        <f t="shared" si="751"/>
        <v>4803211</v>
      </c>
      <c r="AE1013" s="24">
        <f t="shared" si="759"/>
        <v>70086276.274228647</v>
      </c>
      <c r="AF1013" s="3">
        <f t="shared" si="746"/>
        <v>1E-4</v>
      </c>
      <c r="AG1013" s="2">
        <f t="shared" si="728"/>
        <v>0</v>
      </c>
      <c r="AH1013" s="2">
        <f t="shared" si="729"/>
        <v>96.301706033848149</v>
      </c>
      <c r="AI1013" s="23">
        <f t="shared" si="752"/>
        <v>9319229829.9305935</v>
      </c>
      <c r="AJ1013" s="23">
        <f t="shared" si="730"/>
        <v>6219.922423797766</v>
      </c>
      <c r="AK1013" s="23">
        <f t="shared" si="731"/>
        <v>61978.148075852456</v>
      </c>
      <c r="AL1013" s="23">
        <f t="shared" si="756"/>
        <v>0</v>
      </c>
      <c r="AM1013" s="23">
        <f t="shared" si="757"/>
        <v>0</v>
      </c>
      <c r="AN1013" s="16">
        <f t="shared" si="747"/>
        <v>0</v>
      </c>
      <c r="AO1013" s="23">
        <f t="shared" si="748"/>
        <v>0</v>
      </c>
      <c r="AP1013" s="22">
        <f t="shared" si="749"/>
        <v>0</v>
      </c>
      <c r="AQ1013" s="30">
        <f t="shared" si="732"/>
        <v>1629801269.3454874</v>
      </c>
      <c r="AR1013" s="28">
        <f t="shared" si="733"/>
        <v>676116082.10232937</v>
      </c>
      <c r="AS1013" s="25">
        <f t="shared" si="734"/>
        <v>200337590.02425668</v>
      </c>
      <c r="AT1013" s="32">
        <f t="shared" si="735"/>
        <v>0</v>
      </c>
      <c r="AU1013" s="23">
        <f t="shared" si="736"/>
        <v>0</v>
      </c>
      <c r="AV1013" s="22">
        <f t="shared" si="737"/>
        <v>175999522.07754642</v>
      </c>
      <c r="AW1013" s="31">
        <f t="shared" si="750"/>
        <v>1271279736.1093559</v>
      </c>
      <c r="AX1013"/>
      <c r="AY1013"/>
      <c r="AZ1013"/>
      <c r="BA1013"/>
    </row>
    <row r="1014" spans="1:53" s="21" customFormat="1" x14ac:dyDescent="0.25">
      <c r="A1014" s="21">
        <f t="shared" si="758"/>
        <v>440</v>
      </c>
      <c r="B1014" s="21" t="s">
        <v>9</v>
      </c>
      <c r="C1014" s="27">
        <f t="shared" si="715"/>
        <v>0</v>
      </c>
      <c r="D1014" s="27">
        <f t="shared" si="738"/>
        <v>0</v>
      </c>
      <c r="E1014" s="27" t="b">
        <f t="shared" si="714"/>
        <v>1</v>
      </c>
      <c r="F1014" s="29">
        <f t="shared" si="716"/>
        <v>0</v>
      </c>
      <c r="G1014" s="27">
        <f t="shared" si="739"/>
        <v>0</v>
      </c>
      <c r="H1014" s="22">
        <f t="shared" si="717"/>
        <v>16873569936.919582</v>
      </c>
      <c r="I1014" s="23">
        <f t="shared" si="718"/>
        <v>132580106.5049091</v>
      </c>
      <c r="J1014" s="23">
        <f t="shared" si="719"/>
        <v>1086</v>
      </c>
      <c r="K1014" s="19">
        <f t="shared" si="740"/>
        <v>225.0831931027827</v>
      </c>
      <c r="L1014" s="16">
        <f t="shared" si="720"/>
        <v>116.389107271387</v>
      </c>
      <c r="M1014" s="23">
        <f>M1013-IF($B1014="B",(Percent_Rent_In_Elsies*2.49%/12 * H1013)/K1013,0)+IF($B1014="D",N1014,0)+IF(B1014="D",AK1013)+IF(B1014="C",F1013*90%)-(Y1014-Y1013)-IF($B1014="A",Q1013/K1013) + IF($B1014="A",Q1013/K1013)</f>
        <v>-31637467.262877159</v>
      </c>
      <c r="N1014" s="23">
        <f t="shared" si="721"/>
        <v>0</v>
      </c>
      <c r="O1014" s="22">
        <f t="shared" si="722"/>
        <v>11720719.185552191</v>
      </c>
      <c r="P1014" s="22">
        <f t="shared" si="753"/>
        <v>0</v>
      </c>
      <c r="Q1014" s="22">
        <f t="shared" si="754"/>
        <v>0</v>
      </c>
      <c r="R1014" s="22">
        <f t="shared" si="723"/>
        <v>202049857.48058426</v>
      </c>
      <c r="S1014" s="16">
        <f t="shared" si="713"/>
        <v>0</v>
      </c>
      <c r="T1014" s="15">
        <f t="shared" si="724"/>
        <v>5055965.2390869167</v>
      </c>
      <c r="U1014" s="23">
        <f t="shared" si="741"/>
        <v>919640.57676698733</v>
      </c>
      <c r="V1014" s="23">
        <f t="shared" si="742"/>
        <v>0</v>
      </c>
      <c r="W1014" s="23">
        <f t="shared" si="755"/>
        <v>76533.038983951948</v>
      </c>
      <c r="X1014" s="23">
        <f t="shared" si="743"/>
        <v>28999102.116029035</v>
      </c>
      <c r="Y1014" s="23">
        <f t="shared" si="725"/>
        <v>13825559.361691331</v>
      </c>
      <c r="Z1014" s="3">
        <f t="shared" si="726"/>
        <v>0</v>
      </c>
      <c r="AA1014" s="23">
        <f t="shared" si="727"/>
        <v>57902908.443634495</v>
      </c>
      <c r="AB1014" s="26">
        <f t="shared" si="744"/>
        <v>70086276.274228632</v>
      </c>
      <c r="AC1014" s="23">
        <f t="shared" si="745"/>
        <v>74889487.274228647</v>
      </c>
      <c r="AD1014" s="23">
        <f t="shared" si="751"/>
        <v>4803211</v>
      </c>
      <c r="AE1014" s="24">
        <f t="shared" si="759"/>
        <v>70086276.274228647</v>
      </c>
      <c r="AF1014" s="3">
        <f t="shared" si="746"/>
        <v>0</v>
      </c>
      <c r="AG1014" s="2">
        <f t="shared" si="728"/>
        <v>0</v>
      </c>
      <c r="AH1014" s="2">
        <f t="shared" si="729"/>
        <v>96.301706033848149</v>
      </c>
      <c r="AI1014" s="23">
        <f t="shared" si="752"/>
        <v>9309265373.1652298</v>
      </c>
      <c r="AJ1014" s="23">
        <f t="shared" si="730"/>
        <v>6219.922423797766</v>
      </c>
      <c r="AK1014" s="23">
        <f t="shared" si="731"/>
        <v>0</v>
      </c>
      <c r="AL1014" s="23">
        <f t="shared" si="756"/>
        <v>0</v>
      </c>
      <c r="AM1014" s="23">
        <f t="shared" si="757"/>
        <v>0</v>
      </c>
      <c r="AN1014" s="16">
        <f t="shared" si="747"/>
        <v>0</v>
      </c>
      <c r="AO1014" s="23">
        <f t="shared" si="748"/>
        <v>0</v>
      </c>
      <c r="AP1014" s="22">
        <f t="shared" si="749"/>
        <v>0</v>
      </c>
      <c r="AQ1014" s="30">
        <f t="shared" si="732"/>
        <v>1629801269.3454874</v>
      </c>
      <c r="AR1014" s="28">
        <f t="shared" si="733"/>
        <v>676116082.10232937</v>
      </c>
      <c r="AS1014" s="25">
        <f t="shared" si="734"/>
        <v>200337590.02425668</v>
      </c>
      <c r="AT1014" s="32">
        <f t="shared" si="735"/>
        <v>0</v>
      </c>
      <c r="AU1014" s="23">
        <f t="shared" si="736"/>
        <v>0</v>
      </c>
      <c r="AV1014" s="22">
        <f t="shared" si="737"/>
        <v>175999522.07754642</v>
      </c>
      <c r="AW1014" s="31">
        <f t="shared" si="750"/>
        <v>1271279736.1093559</v>
      </c>
    </row>
    <row r="1015" spans="1:53" x14ac:dyDescent="0.25">
      <c r="A1015" s="21">
        <f t="shared" si="758"/>
        <v>440</v>
      </c>
      <c r="B1015" s="21" t="s">
        <v>28</v>
      </c>
      <c r="C1015" s="27">
        <f t="shared" si="715"/>
        <v>0</v>
      </c>
      <c r="D1015" s="27">
        <f t="shared" si="738"/>
        <v>0</v>
      </c>
      <c r="E1015" s="27" t="b">
        <f t="shared" si="714"/>
        <v>1</v>
      </c>
      <c r="F1015" s="29">
        <f t="shared" si="716"/>
        <v>0</v>
      </c>
      <c r="G1015" s="27">
        <f t="shared" si="739"/>
        <v>0</v>
      </c>
      <c r="H1015" s="22">
        <f t="shared" si="717"/>
        <v>16873569936.919582</v>
      </c>
      <c r="I1015" s="23">
        <f t="shared" si="718"/>
        <v>132580106.5049091</v>
      </c>
      <c r="J1015" s="23">
        <f t="shared" si="719"/>
        <v>1086</v>
      </c>
      <c r="K1015" s="19">
        <f t="shared" si="740"/>
        <v>225.0831931027827</v>
      </c>
      <c r="L1015" s="16">
        <f t="shared" si="720"/>
        <v>116.389107271387</v>
      </c>
      <c r="M1015" s="23">
        <f>M1014-IF($B1015="B",(Percent_Rent_In_Elsies*2.49%/12 * H1014)/K1014,0)+IF($B1015="D",N1015,0)+IF(B1015="D",AK1014)+IF(B1015="C",F1014*90%)-(Y1015-Y1014)-IF($B1015="A",Q1014/K1014) + IF($B1015="A",Q1014/K1014)</f>
        <v>-31637467.262877159</v>
      </c>
      <c r="N1015" s="23">
        <f t="shared" si="721"/>
        <v>0</v>
      </c>
      <c r="O1015" s="22">
        <f t="shared" si="722"/>
        <v>0</v>
      </c>
      <c r="P1015" s="22">
        <f t="shared" si="753"/>
        <v>11720719.185552191</v>
      </c>
      <c r="Q1015" s="22">
        <f t="shared" si="754"/>
        <v>0</v>
      </c>
      <c r="R1015" s="22">
        <f t="shared" si="723"/>
        <v>202049857.48058426</v>
      </c>
      <c r="S1015" s="16">
        <f t="shared" si="713"/>
        <v>0</v>
      </c>
      <c r="T1015" s="15">
        <f t="shared" si="724"/>
        <v>0</v>
      </c>
      <c r="U1015" s="23">
        <f t="shared" si="741"/>
        <v>919640.57676698733</v>
      </c>
      <c r="V1015" s="23">
        <f t="shared" si="742"/>
        <v>0</v>
      </c>
      <c r="W1015" s="23">
        <f t="shared" si="755"/>
        <v>0</v>
      </c>
      <c r="X1015" s="23">
        <f t="shared" si="743"/>
        <v>28999102.116029035</v>
      </c>
      <c r="Y1015" s="23">
        <f t="shared" si="725"/>
        <v>13825559.361691331</v>
      </c>
      <c r="Z1015" s="3">
        <f t="shared" si="726"/>
        <v>3826.6519491975982</v>
      </c>
      <c r="AA1015" s="23">
        <f t="shared" si="727"/>
        <v>57960308.222872458</v>
      </c>
      <c r="AB1015" s="26">
        <f t="shared" si="744"/>
        <v>70086276.274228632</v>
      </c>
      <c r="AC1015" s="23">
        <f t="shared" si="745"/>
        <v>74889487.274228647</v>
      </c>
      <c r="AD1015" s="23">
        <f t="shared" si="751"/>
        <v>4803211</v>
      </c>
      <c r="AE1015" s="24">
        <f t="shared" si="759"/>
        <v>70086276.274228647</v>
      </c>
      <c r="AF1015" s="3">
        <f t="shared" si="746"/>
        <v>0</v>
      </c>
      <c r="AG1015" s="2">
        <f t="shared" si="728"/>
        <v>459198233.90371174</v>
      </c>
      <c r="AH1015" s="2">
        <f t="shared" si="729"/>
        <v>96.301706033848149</v>
      </c>
      <c r="AI1015" s="23">
        <f t="shared" si="752"/>
        <v>9318493748.5897121</v>
      </c>
      <c r="AJ1015" s="23">
        <f t="shared" si="730"/>
        <v>6219.922423797766</v>
      </c>
      <c r="AK1015" s="23">
        <f t="shared" si="731"/>
        <v>0</v>
      </c>
      <c r="AL1015" s="23">
        <f t="shared" si="756"/>
        <v>0</v>
      </c>
      <c r="AM1015" s="23">
        <f t="shared" si="757"/>
        <v>0</v>
      </c>
      <c r="AN1015" s="16">
        <f t="shared" si="747"/>
        <v>0</v>
      </c>
      <c r="AO1015" s="23">
        <f t="shared" si="748"/>
        <v>0</v>
      </c>
      <c r="AP1015" s="22">
        <f t="shared" si="749"/>
        <v>0</v>
      </c>
      <c r="AQ1015" s="30">
        <f t="shared" si="732"/>
        <v>1629801269.3454874</v>
      </c>
      <c r="AR1015" s="28">
        <f t="shared" si="733"/>
        <v>676116082.10232937</v>
      </c>
      <c r="AS1015" s="25">
        <f t="shared" si="734"/>
        <v>200337590.02425668</v>
      </c>
      <c r="AT1015" s="32">
        <f t="shared" si="735"/>
        <v>7653.3038983951965</v>
      </c>
      <c r="AU1015" s="23">
        <f t="shared" si="736"/>
        <v>7653.3038983951965</v>
      </c>
      <c r="AV1015" s="22">
        <f t="shared" si="737"/>
        <v>181055487.31663334</v>
      </c>
      <c r="AW1015" s="31">
        <f t="shared" si="750"/>
        <v>1271279736.1093559</v>
      </c>
      <c r="AX1015" s="21"/>
      <c r="AY1015" s="21"/>
      <c r="AZ1015" s="21"/>
      <c r="BA1015" s="21"/>
    </row>
    <row r="1016" spans="1:53" x14ac:dyDescent="0.25">
      <c r="A1016">
        <f t="shared" si="758"/>
        <v>441</v>
      </c>
      <c r="B1016" t="s">
        <v>6</v>
      </c>
      <c r="C1016" s="27">
        <f t="shared" si="715"/>
        <v>0</v>
      </c>
      <c r="D1016" s="27">
        <f t="shared" si="738"/>
        <v>0</v>
      </c>
      <c r="E1016" s="27" t="b">
        <f t="shared" si="714"/>
        <v>1</v>
      </c>
      <c r="F1016" s="29">
        <f t="shared" si="716"/>
        <v>0</v>
      </c>
      <c r="G1016" s="27">
        <f t="shared" si="739"/>
        <v>0</v>
      </c>
      <c r="H1016" s="22">
        <f t="shared" si="717"/>
        <v>16901692553.481115</v>
      </c>
      <c r="I1016" s="23">
        <f t="shared" si="718"/>
        <v>132580106.5049091</v>
      </c>
      <c r="J1016" s="23">
        <f t="shared" si="719"/>
        <v>1086</v>
      </c>
      <c r="K1016" s="19">
        <f t="shared" si="740"/>
        <v>225.0831931027827</v>
      </c>
      <c r="L1016" s="16">
        <f t="shared" si="720"/>
        <v>116.58308911683932</v>
      </c>
      <c r="M1016" s="23">
        <f>M1015-IF($B1016="B",(Percent_Rent_In_Elsies*2.49%/12 * H1015)/K1015,0)+IF($B1016="D",N1016,0)+IF(B1016="D",AK1015)+IF(B1016="C",F1015*90%)-(Y1016-Y1015)-IF($B1016="A",Q1015/K1015) + IF($B1016="A",Q1015/K1015)</f>
        <v>-31637467.262877159</v>
      </c>
      <c r="N1016" s="23">
        <f t="shared" si="721"/>
        <v>0</v>
      </c>
      <c r="O1016" s="22">
        <f t="shared" si="722"/>
        <v>0</v>
      </c>
      <c r="P1016" s="22">
        <f t="shared" si="753"/>
        <v>0</v>
      </c>
      <c r="Q1016" s="22">
        <f t="shared" si="754"/>
        <v>0</v>
      </c>
      <c r="R1016" s="22">
        <f t="shared" si="723"/>
        <v>202049857.48058426</v>
      </c>
      <c r="S1016" s="16">
        <f t="shared" si="713"/>
        <v>0</v>
      </c>
      <c r="T1016" s="15">
        <f t="shared" si="724"/>
        <v>0</v>
      </c>
      <c r="U1016" s="23">
        <f t="shared" si="741"/>
        <v>919640.57676698733</v>
      </c>
      <c r="V1016" s="23">
        <f t="shared" si="742"/>
        <v>0</v>
      </c>
      <c r="W1016" s="23">
        <f t="shared" si="755"/>
        <v>0</v>
      </c>
      <c r="X1016" s="23">
        <f t="shared" si="743"/>
        <v>29018235.375775021</v>
      </c>
      <c r="Y1016" s="23">
        <f t="shared" si="725"/>
        <v>13825559.361691331</v>
      </c>
      <c r="Z1016" s="3">
        <f t="shared" si="726"/>
        <v>0</v>
      </c>
      <c r="AA1016" s="23">
        <f t="shared" si="727"/>
        <v>57960308.222872458</v>
      </c>
      <c r="AB1016" s="26">
        <f t="shared" si="744"/>
        <v>70086276.274228632</v>
      </c>
      <c r="AC1016" s="23">
        <f t="shared" si="745"/>
        <v>74889487.274228647</v>
      </c>
      <c r="AD1016" s="23">
        <f t="shared" si="751"/>
        <v>4803211</v>
      </c>
      <c r="AE1016" s="24">
        <f t="shared" si="759"/>
        <v>70086276.274228647</v>
      </c>
      <c r="AF1016" s="3">
        <f t="shared" si="746"/>
        <v>0</v>
      </c>
      <c r="AG1016" s="2">
        <f t="shared" si="728"/>
        <v>0</v>
      </c>
      <c r="AH1016" s="2">
        <f t="shared" si="729"/>
        <v>96.462208877237899</v>
      </c>
      <c r="AI1016" s="23">
        <f t="shared" si="752"/>
        <v>9318493748.5897121</v>
      </c>
      <c r="AJ1016" s="23">
        <f t="shared" si="730"/>
        <v>6219.922423797766</v>
      </c>
      <c r="AK1016" s="23">
        <f t="shared" si="731"/>
        <v>0</v>
      </c>
      <c r="AL1016" s="23">
        <f t="shared" si="756"/>
        <v>0</v>
      </c>
      <c r="AM1016" s="23">
        <f t="shared" si="757"/>
        <v>0</v>
      </c>
      <c r="AN1016" s="16">
        <f t="shared" si="747"/>
        <v>0</v>
      </c>
      <c r="AO1016" s="23">
        <f t="shared" si="748"/>
        <v>0</v>
      </c>
      <c r="AP1016" s="22">
        <f t="shared" si="749"/>
        <v>0</v>
      </c>
      <c r="AQ1016" s="30">
        <f t="shared" si="732"/>
        <v>1629801269.3454874</v>
      </c>
      <c r="AR1016" s="28">
        <f t="shared" si="733"/>
        <v>676116082.10232937</v>
      </c>
      <c r="AS1016" s="25">
        <f t="shared" si="734"/>
        <v>200337590.02425668</v>
      </c>
      <c r="AT1016" s="32">
        <f t="shared" si="735"/>
        <v>0</v>
      </c>
      <c r="AU1016" s="23">
        <f t="shared" si="736"/>
        <v>0</v>
      </c>
      <c r="AV1016" s="22">
        <f t="shared" si="737"/>
        <v>181055487.31663334</v>
      </c>
      <c r="AW1016" s="31">
        <f t="shared" si="750"/>
        <v>1259559016.9238038</v>
      </c>
    </row>
    <row r="1017" spans="1:53" x14ac:dyDescent="0.25">
      <c r="A1017">
        <f t="shared" si="758"/>
        <v>441</v>
      </c>
      <c r="B1017" t="s">
        <v>7</v>
      </c>
      <c r="C1017" s="27">
        <f t="shared" si="715"/>
        <v>0</v>
      </c>
      <c r="D1017" s="27">
        <f t="shared" si="738"/>
        <v>0</v>
      </c>
      <c r="E1017" s="27" t="b">
        <f t="shared" si="714"/>
        <v>1</v>
      </c>
      <c r="F1017" s="29">
        <f t="shared" si="716"/>
        <v>0</v>
      </c>
      <c r="G1017" s="27">
        <f t="shared" si="739"/>
        <v>0</v>
      </c>
      <c r="H1017" s="22">
        <f t="shared" si="717"/>
        <v>16901692553.481115</v>
      </c>
      <c r="I1017" s="23">
        <f t="shared" si="718"/>
        <v>132580106.5049091</v>
      </c>
      <c r="J1017" s="23">
        <f t="shared" si="719"/>
        <v>1086</v>
      </c>
      <c r="K1017" s="19">
        <f t="shared" si="740"/>
        <v>225.0831931027827</v>
      </c>
      <c r="L1017" s="16">
        <f t="shared" si="720"/>
        <v>116.58308911683932</v>
      </c>
      <c r="M1017" s="23">
        <f>M1016-IF($B1017="B",(Percent_Rent_In_Elsies*2.49%/12 * H1016)/K1016,0)+IF($B1017="D",N1017,0)+IF(B1017="D",AK1016)+IF(B1017="C",F1016*90%)-(Y1017-Y1016)-IF($B1017="A",Q1016/K1016) + IF($B1017="A",Q1016/K1016)</f>
        <v>-31715374.039400581</v>
      </c>
      <c r="N1017" s="23">
        <f t="shared" si="721"/>
        <v>0</v>
      </c>
      <c r="O1017" s="22">
        <f t="shared" si="722"/>
        <v>0</v>
      </c>
      <c r="P1017" s="22">
        <f t="shared" si="753"/>
        <v>0</v>
      </c>
      <c r="Q1017" s="22">
        <f t="shared" si="754"/>
        <v>0</v>
      </c>
      <c r="R1017" s="22">
        <f t="shared" si="723"/>
        <v>185212369.35720223</v>
      </c>
      <c r="S1017" s="16">
        <f t="shared" si="713"/>
        <v>16837488.123382021</v>
      </c>
      <c r="T1017" s="15">
        <f t="shared" si="724"/>
        <v>0</v>
      </c>
      <c r="U1017" s="23">
        <f t="shared" si="741"/>
        <v>843003.86203640501</v>
      </c>
      <c r="V1017" s="23">
        <f t="shared" si="742"/>
        <v>76636.714730582273</v>
      </c>
      <c r="W1017" s="23">
        <f t="shared" si="755"/>
        <v>0</v>
      </c>
      <c r="X1017" s="23">
        <f t="shared" si="743"/>
        <v>29018235.375775021</v>
      </c>
      <c r="Y1017" s="23">
        <f t="shared" si="725"/>
        <v>13825559.361691331</v>
      </c>
      <c r="Z1017" s="3">
        <f t="shared" si="726"/>
        <v>0</v>
      </c>
      <c r="AA1017" s="23">
        <f t="shared" si="727"/>
        <v>57960308.222872458</v>
      </c>
      <c r="AB1017" s="26">
        <f t="shared" si="744"/>
        <v>70086276.274228647</v>
      </c>
      <c r="AC1017" s="23">
        <f t="shared" si="745"/>
        <v>74889487.274228647</v>
      </c>
      <c r="AD1017" s="23">
        <f t="shared" si="751"/>
        <v>4803211</v>
      </c>
      <c r="AE1017" s="24">
        <f t="shared" si="759"/>
        <v>70086276.274228647</v>
      </c>
      <c r="AF1017" s="3">
        <f t="shared" si="746"/>
        <v>0</v>
      </c>
      <c r="AG1017" s="2">
        <f t="shared" si="728"/>
        <v>0</v>
      </c>
      <c r="AH1017" s="2">
        <f t="shared" si="729"/>
        <v>96.462208877237899</v>
      </c>
      <c r="AI1017" s="23">
        <f t="shared" si="752"/>
        <v>9318493748.5897121</v>
      </c>
      <c r="AJ1017" s="23">
        <f t="shared" si="730"/>
        <v>6219.922423797766</v>
      </c>
      <c r="AK1017" s="23">
        <f t="shared" si="731"/>
        <v>0</v>
      </c>
      <c r="AL1017" s="23">
        <f t="shared" si="756"/>
        <v>-736081.34088134766</v>
      </c>
      <c r="AM1017" s="23">
        <f t="shared" si="757"/>
        <v>-686755325.68305314</v>
      </c>
      <c r="AN1017" s="16">
        <f t="shared" si="747"/>
        <v>0</v>
      </c>
      <c r="AO1017" s="23">
        <f t="shared" si="748"/>
        <v>77906.776523421664</v>
      </c>
      <c r="AP1017" s="22">
        <f t="shared" si="749"/>
        <v>17535506.02423666</v>
      </c>
      <c r="AQ1017" s="30">
        <f t="shared" si="732"/>
        <v>1664723229.5927546</v>
      </c>
      <c r="AR1017" s="28">
        <f t="shared" si="733"/>
        <v>693502536.32536006</v>
      </c>
      <c r="AS1017" s="25">
        <f t="shared" si="734"/>
        <v>200337590.02425668</v>
      </c>
      <c r="AT1017" s="32">
        <f t="shared" si="735"/>
        <v>0</v>
      </c>
      <c r="AU1017" s="23">
        <f t="shared" si="736"/>
        <v>0</v>
      </c>
      <c r="AV1017" s="22">
        <f t="shared" si="737"/>
        <v>181055487.31663334</v>
      </c>
      <c r="AW1017" s="31">
        <f t="shared" si="750"/>
        <v>1294480977.1710711</v>
      </c>
    </row>
    <row r="1018" spans="1:53" s="21" customFormat="1" x14ac:dyDescent="0.25">
      <c r="A1018">
        <f t="shared" si="758"/>
        <v>441</v>
      </c>
      <c r="B1018" t="s">
        <v>8</v>
      </c>
      <c r="C1018" s="27">
        <f t="shared" si="715"/>
        <v>0</v>
      </c>
      <c r="D1018" s="27">
        <f t="shared" si="738"/>
        <v>0</v>
      </c>
      <c r="E1018" s="27" t="b">
        <f t="shared" si="714"/>
        <v>1</v>
      </c>
      <c r="F1018" s="29">
        <f t="shared" si="716"/>
        <v>0</v>
      </c>
      <c r="G1018" s="27">
        <f t="shared" si="739"/>
        <v>0</v>
      </c>
      <c r="H1018" s="22">
        <f t="shared" si="717"/>
        <v>16901692553.481115</v>
      </c>
      <c r="I1018" s="23">
        <f t="shared" si="718"/>
        <v>132580106.5049091</v>
      </c>
      <c r="J1018" s="23">
        <f t="shared" si="719"/>
        <v>1086</v>
      </c>
      <c r="K1018" s="19">
        <f t="shared" si="740"/>
        <v>225.0831931027827</v>
      </c>
      <c r="L1018" s="16">
        <f t="shared" si="720"/>
        <v>116.58308911683932</v>
      </c>
      <c r="M1018" s="23">
        <f>M1017-IF($B1018="B",(Percent_Rent_In_Elsies*2.49%/12 * H1017)/K1017,0)+IF($B1018="D",N1018,0)+IF(B1018="D",AK1017)+IF(B1018="C",F1017*90%)-(Y1018-Y1017)-IF($B1018="A",Q1017/K1017) + IF($B1018="A",Q1017/K1017)</f>
        <v>-31715374.039400581</v>
      </c>
      <c r="N1018" s="23">
        <f t="shared" si="721"/>
        <v>0</v>
      </c>
      <c r="O1018" s="22">
        <f t="shared" si="722"/>
        <v>0</v>
      </c>
      <c r="P1018" s="22">
        <f t="shared" si="753"/>
        <v>0</v>
      </c>
      <c r="Q1018" s="22">
        <f t="shared" si="754"/>
        <v>0</v>
      </c>
      <c r="R1018" s="22">
        <f t="shared" si="723"/>
        <v>202747875.38143888</v>
      </c>
      <c r="S1018" s="16">
        <f t="shared" si="713"/>
        <v>16837488.123382021</v>
      </c>
      <c r="T1018" s="15">
        <f t="shared" si="724"/>
        <v>0</v>
      </c>
      <c r="U1018" s="23">
        <f t="shared" si="741"/>
        <v>920910.63855982665</v>
      </c>
      <c r="V1018" s="23">
        <f t="shared" si="742"/>
        <v>76636.714730582273</v>
      </c>
      <c r="W1018" s="23">
        <f t="shared" si="755"/>
        <v>0</v>
      </c>
      <c r="X1018" s="23">
        <f t="shared" si="743"/>
        <v>29018235.375775021</v>
      </c>
      <c r="Y1018" s="23">
        <f t="shared" si="725"/>
        <v>13825559.361691331</v>
      </c>
      <c r="Z1018" s="3">
        <f t="shared" si="726"/>
        <v>0</v>
      </c>
      <c r="AA1018" s="23">
        <f t="shared" si="727"/>
        <v>57960308.222872458</v>
      </c>
      <c r="AB1018" s="26">
        <f t="shared" si="744"/>
        <v>70086276.274228632</v>
      </c>
      <c r="AC1018" s="23">
        <f t="shared" si="745"/>
        <v>74889487.274228647</v>
      </c>
      <c r="AD1018" s="23">
        <f t="shared" si="751"/>
        <v>4803211</v>
      </c>
      <c r="AE1018" s="24">
        <f t="shared" si="759"/>
        <v>70086276.274228647</v>
      </c>
      <c r="AF1018" s="3">
        <f t="shared" si="746"/>
        <v>1E-4</v>
      </c>
      <c r="AG1018" s="2">
        <f t="shared" si="728"/>
        <v>0</v>
      </c>
      <c r="AH1018" s="2">
        <f t="shared" si="729"/>
        <v>96.462208877237899</v>
      </c>
      <c r="AI1018" s="23">
        <f t="shared" si="752"/>
        <v>9318493748.5897121</v>
      </c>
      <c r="AJ1018" s="23">
        <f t="shared" si="730"/>
        <v>6219.922423797766</v>
      </c>
      <c r="AK1018" s="23">
        <f t="shared" si="731"/>
        <v>61959.08116129104</v>
      </c>
      <c r="AL1018" s="23">
        <f t="shared" si="756"/>
        <v>0</v>
      </c>
      <c r="AM1018" s="23">
        <f t="shared" si="757"/>
        <v>0</v>
      </c>
      <c r="AN1018" s="16">
        <f t="shared" si="747"/>
        <v>0</v>
      </c>
      <c r="AO1018" s="23">
        <f t="shared" si="748"/>
        <v>0</v>
      </c>
      <c r="AP1018" s="22">
        <f t="shared" si="749"/>
        <v>0</v>
      </c>
      <c r="AQ1018" s="30">
        <f t="shared" si="732"/>
        <v>1664723229.5927546</v>
      </c>
      <c r="AR1018" s="28">
        <f t="shared" si="733"/>
        <v>693502536.32536006</v>
      </c>
      <c r="AS1018" s="25">
        <f t="shared" si="734"/>
        <v>200337590.02425668</v>
      </c>
      <c r="AT1018" s="32">
        <f t="shared" si="735"/>
        <v>0</v>
      </c>
      <c r="AU1018" s="23">
        <f t="shared" si="736"/>
        <v>0</v>
      </c>
      <c r="AV1018" s="22">
        <f t="shared" si="737"/>
        <v>181055487.31663334</v>
      </c>
      <c r="AW1018" s="31">
        <f t="shared" si="750"/>
        <v>1294480977.1710711</v>
      </c>
      <c r="AX1018"/>
      <c r="AY1018"/>
      <c r="AZ1018"/>
      <c r="BA1018"/>
    </row>
    <row r="1019" spans="1:53" s="21" customFormat="1" x14ac:dyDescent="0.25">
      <c r="A1019">
        <f t="shared" si="758"/>
        <v>441</v>
      </c>
      <c r="B1019" t="s">
        <v>9</v>
      </c>
      <c r="C1019" s="27">
        <f t="shared" si="715"/>
        <v>0</v>
      </c>
      <c r="D1019" s="27">
        <f t="shared" si="738"/>
        <v>0</v>
      </c>
      <c r="E1019" s="27" t="b">
        <f t="shared" si="714"/>
        <v>1</v>
      </c>
      <c r="F1019" s="29">
        <f t="shared" si="716"/>
        <v>0</v>
      </c>
      <c r="G1019" s="27">
        <f t="shared" si="739"/>
        <v>0</v>
      </c>
      <c r="H1019" s="22">
        <f t="shared" si="717"/>
        <v>16901692553.481115</v>
      </c>
      <c r="I1019" s="23">
        <f t="shared" si="718"/>
        <v>132580106.5049091</v>
      </c>
      <c r="J1019" s="23">
        <f t="shared" si="719"/>
        <v>1086</v>
      </c>
      <c r="K1019" s="19">
        <f t="shared" si="740"/>
        <v>225.0831931027827</v>
      </c>
      <c r="L1019" s="16">
        <f t="shared" si="720"/>
        <v>116.58308911683932</v>
      </c>
      <c r="M1019" s="23">
        <f>M1018-IF($B1019="B",(Percent_Rent_In_Elsies*2.49%/12 * H1018)/K1018,0)+IF($B1019="D",N1019,0)+IF(B1019="D",AK1018)+IF(B1019="C",F1018*90%)-(Y1019-Y1018)-IF($B1019="A",Q1018/K1018) + IF($B1019="A",Q1018/K1018)</f>
        <v>-31653414.958239291</v>
      </c>
      <c r="N1019" s="23">
        <f t="shared" si="721"/>
        <v>0</v>
      </c>
      <c r="O1019" s="22">
        <f t="shared" si="722"/>
        <v>11763250.671948239</v>
      </c>
      <c r="P1019" s="22">
        <f t="shared" si="753"/>
        <v>0</v>
      </c>
      <c r="Q1019" s="22">
        <f t="shared" si="754"/>
        <v>0</v>
      </c>
      <c r="R1019" s="22">
        <f t="shared" si="723"/>
        <v>202747875.38143888</v>
      </c>
      <c r="S1019" s="16">
        <f t="shared" ref="S1019:S1082" si="760">IF($B1019="D",0,S1018+IF($B1019="B",R1018/12,0))</f>
        <v>0</v>
      </c>
      <c r="T1019" s="15">
        <f t="shared" si="724"/>
        <v>5074237.4514337815</v>
      </c>
      <c r="U1019" s="23">
        <f t="shared" si="741"/>
        <v>920910.63855982665</v>
      </c>
      <c r="V1019" s="23">
        <f t="shared" si="742"/>
        <v>0</v>
      </c>
      <c r="W1019" s="23">
        <f t="shared" si="755"/>
        <v>76636.714730582273</v>
      </c>
      <c r="X1019" s="23">
        <f t="shared" si="743"/>
        <v>29018235.375775021</v>
      </c>
      <c r="Y1019" s="23">
        <f t="shared" si="725"/>
        <v>13825559.361691331</v>
      </c>
      <c r="Z1019" s="3">
        <f t="shared" si="726"/>
        <v>0</v>
      </c>
      <c r="AA1019" s="23">
        <f t="shared" si="727"/>
        <v>57898349.141711168</v>
      </c>
      <c r="AB1019" s="26">
        <f t="shared" si="744"/>
        <v>70086276.274228632</v>
      </c>
      <c r="AC1019" s="23">
        <f t="shared" si="745"/>
        <v>74889487.274228647</v>
      </c>
      <c r="AD1019" s="23">
        <f t="shared" si="751"/>
        <v>4803211</v>
      </c>
      <c r="AE1019" s="24">
        <f t="shared" si="759"/>
        <v>70086276.274228647</v>
      </c>
      <c r="AF1019" s="3">
        <f t="shared" si="746"/>
        <v>0</v>
      </c>
      <c r="AG1019" s="2">
        <f t="shared" si="728"/>
        <v>0</v>
      </c>
      <c r="AH1019" s="2">
        <f t="shared" si="729"/>
        <v>96.462208877237899</v>
      </c>
      <c r="AI1019" s="23">
        <f t="shared" si="752"/>
        <v>9308532357.2829285</v>
      </c>
      <c r="AJ1019" s="23">
        <f t="shared" si="730"/>
        <v>6219.922423797766</v>
      </c>
      <c r="AK1019" s="23">
        <f t="shared" si="731"/>
        <v>0</v>
      </c>
      <c r="AL1019" s="23">
        <f t="shared" si="756"/>
        <v>0</v>
      </c>
      <c r="AM1019" s="23">
        <f t="shared" si="757"/>
        <v>0</v>
      </c>
      <c r="AN1019" s="16">
        <f t="shared" si="747"/>
        <v>0</v>
      </c>
      <c r="AO1019" s="23">
        <f t="shared" si="748"/>
        <v>0</v>
      </c>
      <c r="AP1019" s="22">
        <f t="shared" si="749"/>
        <v>0</v>
      </c>
      <c r="AQ1019" s="30">
        <f t="shared" si="732"/>
        <v>1664723229.5927546</v>
      </c>
      <c r="AR1019" s="28">
        <f t="shared" si="733"/>
        <v>693502536.32536006</v>
      </c>
      <c r="AS1019" s="25">
        <f t="shared" si="734"/>
        <v>200337590.02425668</v>
      </c>
      <c r="AT1019" s="32">
        <f t="shared" si="735"/>
        <v>0</v>
      </c>
      <c r="AU1019" s="23">
        <f t="shared" si="736"/>
        <v>0</v>
      </c>
      <c r="AV1019" s="22">
        <f t="shared" si="737"/>
        <v>181055487.31663334</v>
      </c>
      <c r="AW1019" s="31">
        <f t="shared" si="750"/>
        <v>1294480977.1710711</v>
      </c>
      <c r="AX1019"/>
      <c r="AY1019"/>
      <c r="AZ1019"/>
      <c r="BA1019"/>
    </row>
    <row r="1020" spans="1:53" x14ac:dyDescent="0.25">
      <c r="A1020" s="21">
        <f t="shared" si="758"/>
        <v>441</v>
      </c>
      <c r="B1020" s="21" t="s">
        <v>28</v>
      </c>
      <c r="C1020" s="27">
        <f t="shared" si="715"/>
        <v>0</v>
      </c>
      <c r="D1020" s="27">
        <f t="shared" si="738"/>
        <v>0</v>
      </c>
      <c r="E1020" s="27" t="b">
        <f t="shared" si="714"/>
        <v>1</v>
      </c>
      <c r="F1020" s="29">
        <f t="shared" si="716"/>
        <v>0</v>
      </c>
      <c r="G1020" s="27">
        <f t="shared" si="739"/>
        <v>0</v>
      </c>
      <c r="H1020" s="22">
        <f t="shared" si="717"/>
        <v>16901692553.481115</v>
      </c>
      <c r="I1020" s="23">
        <f t="shared" si="718"/>
        <v>132580106.5049091</v>
      </c>
      <c r="J1020" s="23">
        <f t="shared" si="719"/>
        <v>1086</v>
      </c>
      <c r="K1020" s="19">
        <f t="shared" si="740"/>
        <v>225.0831931027827</v>
      </c>
      <c r="L1020" s="16">
        <f t="shared" si="720"/>
        <v>116.58308911683932</v>
      </c>
      <c r="M1020" s="23">
        <f>M1019-IF($B1020="B",(Percent_Rent_In_Elsies*2.49%/12 * H1019)/K1019,0)+IF($B1020="D",N1020,0)+IF(B1020="D",AK1019)+IF(B1020="C",F1019*90%)-(Y1020-Y1019)-IF($B1020="A",Q1019/K1019) + IF($B1020="A",Q1019/K1019)</f>
        <v>-31653414.958239291</v>
      </c>
      <c r="N1020" s="23">
        <f t="shared" si="721"/>
        <v>0</v>
      </c>
      <c r="O1020" s="22">
        <f t="shared" si="722"/>
        <v>0</v>
      </c>
      <c r="P1020" s="22">
        <f t="shared" si="753"/>
        <v>11763250.671948239</v>
      </c>
      <c r="Q1020" s="22">
        <f t="shared" si="754"/>
        <v>0</v>
      </c>
      <c r="R1020" s="22">
        <f t="shared" si="723"/>
        <v>202747875.38143888</v>
      </c>
      <c r="S1020" s="16">
        <f t="shared" si="760"/>
        <v>0</v>
      </c>
      <c r="T1020" s="15">
        <f t="shared" si="724"/>
        <v>0</v>
      </c>
      <c r="U1020" s="23">
        <f t="shared" si="741"/>
        <v>920910.63855982665</v>
      </c>
      <c r="V1020" s="23">
        <f t="shared" si="742"/>
        <v>0</v>
      </c>
      <c r="W1020" s="23">
        <f t="shared" si="755"/>
        <v>0</v>
      </c>
      <c r="X1020" s="23">
        <f t="shared" si="743"/>
        <v>29018235.375775021</v>
      </c>
      <c r="Y1020" s="23">
        <f t="shared" si="725"/>
        <v>13825559.361691331</v>
      </c>
      <c r="Z1020" s="3">
        <f t="shared" si="726"/>
        <v>3831.8357365291145</v>
      </c>
      <c r="AA1020" s="23">
        <f t="shared" si="727"/>
        <v>57955826.677759103</v>
      </c>
      <c r="AB1020" s="26">
        <f t="shared" si="744"/>
        <v>70086276.274228632</v>
      </c>
      <c r="AC1020" s="23">
        <f t="shared" si="745"/>
        <v>74889487.274228647</v>
      </c>
      <c r="AD1020" s="23">
        <f t="shared" si="751"/>
        <v>4803211</v>
      </c>
      <c r="AE1020" s="24">
        <f t="shared" si="759"/>
        <v>70086276.274228647</v>
      </c>
      <c r="AF1020" s="3">
        <f t="shared" si="746"/>
        <v>0</v>
      </c>
      <c r="AG1020" s="2">
        <f t="shared" si="728"/>
        <v>459820288.38349366</v>
      </c>
      <c r="AH1020" s="2">
        <f t="shared" si="729"/>
        <v>96.462208877237899</v>
      </c>
      <c r="AI1020" s="23">
        <f t="shared" si="752"/>
        <v>9317773233.9581795</v>
      </c>
      <c r="AJ1020" s="23">
        <f t="shared" si="730"/>
        <v>6219.922423797766</v>
      </c>
      <c r="AK1020" s="23">
        <f t="shared" si="731"/>
        <v>0</v>
      </c>
      <c r="AL1020" s="23">
        <f t="shared" si="756"/>
        <v>0</v>
      </c>
      <c r="AM1020" s="23">
        <f t="shared" si="757"/>
        <v>0</v>
      </c>
      <c r="AN1020" s="16">
        <f t="shared" si="747"/>
        <v>0</v>
      </c>
      <c r="AO1020" s="23">
        <f t="shared" si="748"/>
        <v>0</v>
      </c>
      <c r="AP1020" s="22">
        <f t="shared" si="749"/>
        <v>0</v>
      </c>
      <c r="AQ1020" s="30">
        <f t="shared" si="732"/>
        <v>1664723229.5927546</v>
      </c>
      <c r="AR1020" s="28">
        <f t="shared" si="733"/>
        <v>693502536.32536006</v>
      </c>
      <c r="AS1020" s="25">
        <f t="shared" si="734"/>
        <v>200337590.02425668</v>
      </c>
      <c r="AT1020" s="32">
        <f t="shared" si="735"/>
        <v>7663.6714730582289</v>
      </c>
      <c r="AU1020" s="23">
        <f t="shared" si="736"/>
        <v>7663.6714730582289</v>
      </c>
      <c r="AV1020" s="22">
        <f t="shared" si="737"/>
        <v>186129724.76806712</v>
      </c>
      <c r="AW1020" s="31">
        <f t="shared" si="750"/>
        <v>1294480977.1710711</v>
      </c>
    </row>
    <row r="1021" spans="1:53" x14ac:dyDescent="0.25">
      <c r="A1021">
        <f t="shared" si="758"/>
        <v>442</v>
      </c>
      <c r="B1021" t="s">
        <v>6</v>
      </c>
      <c r="C1021" s="27">
        <f t="shared" si="715"/>
        <v>0</v>
      </c>
      <c r="D1021" s="27">
        <f t="shared" si="738"/>
        <v>0</v>
      </c>
      <c r="E1021" s="27" t="b">
        <f t="shared" si="714"/>
        <v>1</v>
      </c>
      <c r="F1021" s="29">
        <f t="shared" si="716"/>
        <v>0</v>
      </c>
      <c r="G1021" s="27">
        <f t="shared" si="739"/>
        <v>0</v>
      </c>
      <c r="H1021" s="22">
        <f t="shared" si="717"/>
        <v>16929862041.070251</v>
      </c>
      <c r="I1021" s="23">
        <f t="shared" si="718"/>
        <v>132580106.5049091</v>
      </c>
      <c r="J1021" s="23">
        <f t="shared" si="719"/>
        <v>1086</v>
      </c>
      <c r="K1021" s="19">
        <f t="shared" si="740"/>
        <v>225.0831931027827</v>
      </c>
      <c r="L1021" s="16">
        <f t="shared" si="720"/>
        <v>116.77739426536739</v>
      </c>
      <c r="M1021" s="23">
        <f>M1020-IF($B1021="B",(Percent_Rent_In_Elsies*2.49%/12 * H1020)/K1020,0)+IF($B1021="D",N1021,0)+IF(B1021="D",AK1020)+IF(B1021="C",F1020*90%)-(Y1021-Y1020)-IF($B1021="A",Q1020/K1020) + IF($B1021="A",Q1020/K1020)</f>
        <v>-31653414.958239291</v>
      </c>
      <c r="N1021" s="23">
        <f t="shared" si="721"/>
        <v>0</v>
      </c>
      <c r="O1021" s="22">
        <f t="shared" si="722"/>
        <v>0</v>
      </c>
      <c r="P1021" s="22">
        <f t="shared" si="753"/>
        <v>0</v>
      </c>
      <c r="Q1021" s="22">
        <f t="shared" si="754"/>
        <v>0</v>
      </c>
      <c r="R1021" s="22">
        <f t="shared" si="723"/>
        <v>202747875.38143888</v>
      </c>
      <c r="S1021" s="16">
        <f t="shared" si="760"/>
        <v>0</v>
      </c>
      <c r="T1021" s="15">
        <f t="shared" si="724"/>
        <v>0</v>
      </c>
      <c r="U1021" s="23">
        <f t="shared" si="741"/>
        <v>920910.63855982665</v>
      </c>
      <c r="V1021" s="23">
        <f t="shared" si="742"/>
        <v>0</v>
      </c>
      <c r="W1021" s="23">
        <f t="shared" si="755"/>
        <v>0</v>
      </c>
      <c r="X1021" s="23">
        <f t="shared" si="743"/>
        <v>29037394.554457668</v>
      </c>
      <c r="Y1021" s="23">
        <f t="shared" si="725"/>
        <v>13825559.361691331</v>
      </c>
      <c r="Z1021" s="3">
        <f t="shared" si="726"/>
        <v>0</v>
      </c>
      <c r="AA1021" s="23">
        <f t="shared" si="727"/>
        <v>57955826.677759103</v>
      </c>
      <c r="AB1021" s="26">
        <f t="shared" si="744"/>
        <v>70086276.274228632</v>
      </c>
      <c r="AC1021" s="23">
        <f t="shared" si="745"/>
        <v>74889487.274228647</v>
      </c>
      <c r="AD1021" s="23">
        <f t="shared" si="751"/>
        <v>4803211</v>
      </c>
      <c r="AE1021" s="24">
        <f t="shared" si="759"/>
        <v>70086276.274228647</v>
      </c>
      <c r="AF1021" s="3">
        <f t="shared" si="746"/>
        <v>0</v>
      </c>
      <c r="AG1021" s="2">
        <f t="shared" si="728"/>
        <v>0</v>
      </c>
      <c r="AH1021" s="2">
        <f t="shared" si="729"/>
        <v>96.622979225366635</v>
      </c>
      <c r="AI1021" s="23">
        <f t="shared" si="752"/>
        <v>9317773233.9581795</v>
      </c>
      <c r="AJ1021" s="23">
        <f t="shared" si="730"/>
        <v>6219.922423797766</v>
      </c>
      <c r="AK1021" s="23">
        <f t="shared" si="731"/>
        <v>0</v>
      </c>
      <c r="AL1021" s="23">
        <f t="shared" si="756"/>
        <v>0</v>
      </c>
      <c r="AM1021" s="23">
        <f t="shared" si="757"/>
        <v>0</v>
      </c>
      <c r="AN1021" s="16">
        <f t="shared" si="747"/>
        <v>0</v>
      </c>
      <c r="AO1021" s="23">
        <f t="shared" si="748"/>
        <v>0</v>
      </c>
      <c r="AP1021" s="22">
        <f t="shared" si="749"/>
        <v>0</v>
      </c>
      <c r="AQ1021" s="30">
        <f t="shared" si="732"/>
        <v>1664723229.5927546</v>
      </c>
      <c r="AR1021" s="28">
        <f t="shared" si="733"/>
        <v>693502536.32536006</v>
      </c>
      <c r="AS1021" s="25">
        <f t="shared" si="734"/>
        <v>200337590.02425668</v>
      </c>
      <c r="AT1021" s="32">
        <f t="shared" si="735"/>
        <v>0</v>
      </c>
      <c r="AU1021" s="23">
        <f t="shared" si="736"/>
        <v>0</v>
      </c>
      <c r="AV1021" s="22">
        <f t="shared" si="737"/>
        <v>186129724.76806712</v>
      </c>
      <c r="AW1021" s="31">
        <f t="shared" si="750"/>
        <v>1282717726.4991229</v>
      </c>
    </row>
    <row r="1022" spans="1:53" x14ac:dyDescent="0.25">
      <c r="A1022">
        <f t="shared" si="758"/>
        <v>442</v>
      </c>
      <c r="B1022" t="s">
        <v>7</v>
      </c>
      <c r="C1022" s="27">
        <f t="shared" si="715"/>
        <v>0</v>
      </c>
      <c r="D1022" s="27">
        <f t="shared" si="738"/>
        <v>0</v>
      </c>
      <c r="E1022" s="27" t="b">
        <f t="shared" si="714"/>
        <v>1</v>
      </c>
      <c r="F1022" s="29">
        <f t="shared" si="716"/>
        <v>0</v>
      </c>
      <c r="G1022" s="27">
        <f t="shared" si="739"/>
        <v>0</v>
      </c>
      <c r="H1022" s="22">
        <f t="shared" si="717"/>
        <v>16929862041.070253</v>
      </c>
      <c r="I1022" s="23">
        <f t="shared" si="718"/>
        <v>132580106.5049091</v>
      </c>
      <c r="J1022" s="23">
        <f t="shared" si="719"/>
        <v>1086</v>
      </c>
      <c r="K1022" s="19">
        <f t="shared" si="740"/>
        <v>225.0831931027827</v>
      </c>
      <c r="L1022" s="16">
        <f t="shared" si="720"/>
        <v>116.77739426536739</v>
      </c>
      <c r="M1022" s="23">
        <f>M1021-IF($B1022="B",(Percent_Rent_In_Elsies*2.49%/12 * H1021)/K1021,0)+IF($B1022="D",N1022,0)+IF(B1022="D",AK1021)+IF(B1022="C",F1021*90%)-(Y1022-Y1021)-IF($B1022="A",Q1021/K1021) + IF($B1022="A",Q1021/K1021)</f>
        <v>-31731451.57939025</v>
      </c>
      <c r="N1022" s="23">
        <f t="shared" si="721"/>
        <v>0</v>
      </c>
      <c r="O1022" s="22">
        <f t="shared" si="722"/>
        <v>0</v>
      </c>
      <c r="P1022" s="22">
        <f t="shared" si="753"/>
        <v>0</v>
      </c>
      <c r="Q1022" s="22">
        <f t="shared" si="754"/>
        <v>0</v>
      </c>
      <c r="R1022" s="22">
        <f t="shared" si="723"/>
        <v>185852219.09965232</v>
      </c>
      <c r="S1022" s="16">
        <f t="shared" si="760"/>
        <v>16895656.281786572</v>
      </c>
      <c r="T1022" s="15">
        <f t="shared" si="724"/>
        <v>0</v>
      </c>
      <c r="U1022" s="23">
        <f t="shared" si="741"/>
        <v>844168.08534650772</v>
      </c>
      <c r="V1022" s="23">
        <f t="shared" si="742"/>
        <v>76742.553213318883</v>
      </c>
      <c r="W1022" s="23">
        <f t="shared" si="755"/>
        <v>0</v>
      </c>
      <c r="X1022" s="23">
        <f t="shared" si="743"/>
        <v>29037394.554457668</v>
      </c>
      <c r="Y1022" s="23">
        <f t="shared" si="725"/>
        <v>13825559.361691331</v>
      </c>
      <c r="Z1022" s="3">
        <f t="shared" si="726"/>
        <v>0</v>
      </c>
      <c r="AA1022" s="23">
        <f t="shared" si="727"/>
        <v>57955826.677759103</v>
      </c>
      <c r="AB1022" s="26">
        <f t="shared" si="744"/>
        <v>70086276.274228618</v>
      </c>
      <c r="AC1022" s="23">
        <f t="shared" si="745"/>
        <v>74889487.274228647</v>
      </c>
      <c r="AD1022" s="23">
        <f t="shared" si="751"/>
        <v>4803211</v>
      </c>
      <c r="AE1022" s="24">
        <f t="shared" si="759"/>
        <v>70086276.274228647</v>
      </c>
      <c r="AF1022" s="3">
        <f t="shared" si="746"/>
        <v>0</v>
      </c>
      <c r="AG1022" s="2">
        <f t="shared" si="728"/>
        <v>0</v>
      </c>
      <c r="AH1022" s="2">
        <f t="shared" si="729"/>
        <v>96.622979225366635</v>
      </c>
      <c r="AI1022" s="23">
        <f t="shared" si="752"/>
        <v>9317773233.9581795</v>
      </c>
      <c r="AJ1022" s="23">
        <f t="shared" si="730"/>
        <v>6219.922423797766</v>
      </c>
      <c r="AK1022" s="23">
        <f t="shared" si="731"/>
        <v>0</v>
      </c>
      <c r="AL1022" s="23">
        <f t="shared" si="756"/>
        <v>-720514.63153266907</v>
      </c>
      <c r="AM1022" s="23">
        <f t="shared" si="757"/>
        <v>-672231767.00166488</v>
      </c>
      <c r="AN1022" s="16">
        <f t="shared" si="747"/>
        <v>0</v>
      </c>
      <c r="AO1022" s="23">
        <f t="shared" si="748"/>
        <v>78036.621150960709</v>
      </c>
      <c r="AP1022" s="22">
        <f t="shared" si="749"/>
        <v>17564731.867610388</v>
      </c>
      <c r="AQ1022" s="30">
        <f t="shared" si="732"/>
        <v>1699703393.1071007</v>
      </c>
      <c r="AR1022" s="28">
        <f t="shared" si="733"/>
        <v>710917967.97209573</v>
      </c>
      <c r="AS1022" s="25">
        <f t="shared" si="734"/>
        <v>200337590.02425668</v>
      </c>
      <c r="AT1022" s="32">
        <f t="shared" si="735"/>
        <v>0</v>
      </c>
      <c r="AU1022" s="23">
        <f t="shared" si="736"/>
        <v>0</v>
      </c>
      <c r="AV1022" s="22">
        <f t="shared" si="737"/>
        <v>186129724.76806712</v>
      </c>
      <c r="AW1022" s="31">
        <f t="shared" si="750"/>
        <v>1317697890.013469</v>
      </c>
    </row>
    <row r="1023" spans="1:53" x14ac:dyDescent="0.25">
      <c r="A1023">
        <f t="shared" si="758"/>
        <v>442</v>
      </c>
      <c r="B1023" t="s">
        <v>8</v>
      </c>
      <c r="C1023" s="27">
        <f t="shared" si="715"/>
        <v>0</v>
      </c>
      <c r="D1023" s="27">
        <f t="shared" si="738"/>
        <v>0</v>
      </c>
      <c r="E1023" s="27" t="b">
        <f t="shared" si="714"/>
        <v>1</v>
      </c>
      <c r="F1023" s="29">
        <f t="shared" si="716"/>
        <v>0</v>
      </c>
      <c r="G1023" s="27">
        <f t="shared" si="739"/>
        <v>0</v>
      </c>
      <c r="H1023" s="22">
        <f t="shared" si="717"/>
        <v>16929862041.070253</v>
      </c>
      <c r="I1023" s="23">
        <f t="shared" si="718"/>
        <v>132580106.5049091</v>
      </c>
      <c r="J1023" s="23">
        <f t="shared" si="719"/>
        <v>1086</v>
      </c>
      <c r="K1023" s="19">
        <f t="shared" si="740"/>
        <v>225.0831931027827</v>
      </c>
      <c r="L1023" s="16">
        <f t="shared" si="720"/>
        <v>116.77739426536739</v>
      </c>
      <c r="M1023" s="23">
        <f>M1022-IF($B1023="B",(Percent_Rent_In_Elsies*2.49%/12 * H1022)/K1022,0)+IF($B1023="D",N1023,0)+IF(B1023="D",AK1022)+IF(B1023="C",F1022*90%)-(Y1023-Y1022)-IF($B1023="A",Q1022/K1022) + IF($B1023="A",Q1022/K1022)</f>
        <v>-31731451.57939025</v>
      </c>
      <c r="N1023" s="23">
        <f t="shared" si="721"/>
        <v>0</v>
      </c>
      <c r="O1023" s="22">
        <f t="shared" si="722"/>
        <v>0</v>
      </c>
      <c r="P1023" s="22">
        <f t="shared" si="753"/>
        <v>0</v>
      </c>
      <c r="Q1023" s="22">
        <f t="shared" si="754"/>
        <v>0</v>
      </c>
      <c r="R1023" s="22">
        <f t="shared" si="723"/>
        <v>203416950.96726272</v>
      </c>
      <c r="S1023" s="16">
        <f t="shared" si="760"/>
        <v>16895656.281786572</v>
      </c>
      <c r="T1023" s="15">
        <f t="shared" si="724"/>
        <v>0</v>
      </c>
      <c r="U1023" s="23">
        <f t="shared" si="741"/>
        <v>922204.7064974684</v>
      </c>
      <c r="V1023" s="23">
        <f t="shared" si="742"/>
        <v>76742.553213318883</v>
      </c>
      <c r="W1023" s="23">
        <f t="shared" si="755"/>
        <v>0</v>
      </c>
      <c r="X1023" s="23">
        <f t="shared" si="743"/>
        <v>29037394.554457668</v>
      </c>
      <c r="Y1023" s="23">
        <f t="shared" si="725"/>
        <v>13825559.361691331</v>
      </c>
      <c r="Z1023" s="3">
        <f t="shared" si="726"/>
        <v>0</v>
      </c>
      <c r="AA1023" s="23">
        <f t="shared" si="727"/>
        <v>57955826.677759103</v>
      </c>
      <c r="AB1023" s="26">
        <f t="shared" si="744"/>
        <v>70086276.274228632</v>
      </c>
      <c r="AC1023" s="23">
        <f t="shared" si="745"/>
        <v>74889487.274228647</v>
      </c>
      <c r="AD1023" s="23">
        <f t="shared" si="751"/>
        <v>4803211</v>
      </c>
      <c r="AE1023" s="24">
        <f t="shared" si="759"/>
        <v>70086276.274228647</v>
      </c>
      <c r="AF1023" s="3">
        <f t="shared" si="746"/>
        <v>1E-4</v>
      </c>
      <c r="AG1023" s="2">
        <f t="shared" si="728"/>
        <v>0</v>
      </c>
      <c r="AH1023" s="2">
        <f t="shared" si="729"/>
        <v>96.622979225366635</v>
      </c>
      <c r="AI1023" s="23">
        <f t="shared" si="752"/>
        <v>9317773233.9581795</v>
      </c>
      <c r="AJ1023" s="23">
        <f t="shared" si="730"/>
        <v>6219.922423797766</v>
      </c>
      <c r="AK1023" s="23">
        <f t="shared" si="731"/>
        <v>61939.819969204116</v>
      </c>
      <c r="AL1023" s="23">
        <f t="shared" si="756"/>
        <v>0</v>
      </c>
      <c r="AM1023" s="23">
        <f t="shared" si="757"/>
        <v>0</v>
      </c>
      <c r="AN1023" s="16">
        <f t="shared" si="747"/>
        <v>0</v>
      </c>
      <c r="AO1023" s="23">
        <f t="shared" si="748"/>
        <v>0</v>
      </c>
      <c r="AP1023" s="22">
        <f t="shared" si="749"/>
        <v>0</v>
      </c>
      <c r="AQ1023" s="30">
        <f t="shared" si="732"/>
        <v>1699703393.1071007</v>
      </c>
      <c r="AR1023" s="28">
        <f t="shared" si="733"/>
        <v>710917967.97209573</v>
      </c>
      <c r="AS1023" s="25">
        <f t="shared" si="734"/>
        <v>200337590.02425668</v>
      </c>
      <c r="AT1023" s="32">
        <f t="shared" si="735"/>
        <v>0</v>
      </c>
      <c r="AU1023" s="23">
        <f t="shared" si="736"/>
        <v>0</v>
      </c>
      <c r="AV1023" s="22">
        <f t="shared" si="737"/>
        <v>186129724.76806712</v>
      </c>
      <c r="AW1023" s="31">
        <f t="shared" si="750"/>
        <v>1317697890.0134687</v>
      </c>
    </row>
    <row r="1024" spans="1:53" x14ac:dyDescent="0.25">
      <c r="A1024" s="21">
        <f t="shared" si="758"/>
        <v>442</v>
      </c>
      <c r="B1024" s="21" t="s">
        <v>9</v>
      </c>
      <c r="C1024" s="27">
        <f t="shared" si="715"/>
        <v>0</v>
      </c>
      <c r="D1024" s="27">
        <f t="shared" si="738"/>
        <v>0</v>
      </c>
      <c r="E1024" s="27" t="b">
        <f t="shared" si="714"/>
        <v>1</v>
      </c>
      <c r="F1024" s="29">
        <f t="shared" si="716"/>
        <v>0</v>
      </c>
      <c r="G1024" s="27">
        <f t="shared" si="739"/>
        <v>0</v>
      </c>
      <c r="H1024" s="22">
        <f t="shared" si="717"/>
        <v>16929862041.070253</v>
      </c>
      <c r="I1024" s="23">
        <f t="shared" si="718"/>
        <v>132580106.5049091</v>
      </c>
      <c r="J1024" s="23">
        <f t="shared" si="719"/>
        <v>1086</v>
      </c>
      <c r="K1024" s="19">
        <f t="shared" si="740"/>
        <v>225.0831931027827</v>
      </c>
      <c r="L1024" s="16">
        <f t="shared" si="720"/>
        <v>116.77739426536739</v>
      </c>
      <c r="M1024" s="23">
        <f>M1023-IF($B1024="B",(Percent_Rent_In_Elsies*2.49%/12 * H1023)/K1023,0)+IF($B1024="D",N1024,0)+IF(B1024="D",AK1023)+IF(B1024="C",F1023*90%)-(Y1024-Y1023)-IF($B1024="A",Q1023/K1023) + IF($B1024="A",Q1023/K1023)</f>
        <v>-31669511.759421047</v>
      </c>
      <c r="N1024" s="23">
        <f t="shared" si="721"/>
        <v>0</v>
      </c>
      <c r="O1024" s="22">
        <f t="shared" si="722"/>
        <v>11803936.631286604</v>
      </c>
      <c r="P1024" s="22">
        <f t="shared" si="753"/>
        <v>0</v>
      </c>
      <c r="Q1024" s="22">
        <f t="shared" si="754"/>
        <v>0</v>
      </c>
      <c r="R1024" s="22">
        <f t="shared" si="723"/>
        <v>203416950.96726272</v>
      </c>
      <c r="S1024" s="16">
        <f t="shared" si="760"/>
        <v>0</v>
      </c>
      <c r="T1024" s="15">
        <f t="shared" si="724"/>
        <v>5091719.6504999679</v>
      </c>
      <c r="U1024" s="23">
        <f t="shared" si="741"/>
        <v>922204.7064974684</v>
      </c>
      <c r="V1024" s="23">
        <f t="shared" si="742"/>
        <v>0</v>
      </c>
      <c r="W1024" s="23">
        <f t="shared" si="755"/>
        <v>76742.553213318883</v>
      </c>
      <c r="X1024" s="23">
        <f t="shared" si="743"/>
        <v>29037394.554457668</v>
      </c>
      <c r="Y1024" s="23">
        <f t="shared" si="725"/>
        <v>13825559.361691331</v>
      </c>
      <c r="Z1024" s="3">
        <f t="shared" si="726"/>
        <v>0</v>
      </c>
      <c r="AA1024" s="23">
        <f t="shared" si="727"/>
        <v>57893886.857789896</v>
      </c>
      <c r="AB1024" s="26">
        <f t="shared" si="744"/>
        <v>70086276.274228632</v>
      </c>
      <c r="AC1024" s="23">
        <f t="shared" si="745"/>
        <v>74889487.274228647</v>
      </c>
      <c r="AD1024" s="23">
        <f t="shared" si="751"/>
        <v>4803211</v>
      </c>
      <c r="AE1024" s="24">
        <f t="shared" si="759"/>
        <v>70086276.274228647</v>
      </c>
      <c r="AF1024" s="3">
        <f t="shared" si="746"/>
        <v>0</v>
      </c>
      <c r="AG1024" s="2">
        <f t="shared" si="728"/>
        <v>0</v>
      </c>
      <c r="AH1024" s="2">
        <f t="shared" si="729"/>
        <v>96.622979225366635</v>
      </c>
      <c r="AI1024" s="23">
        <f t="shared" si="752"/>
        <v>9307814939.3446922</v>
      </c>
      <c r="AJ1024" s="23">
        <f t="shared" si="730"/>
        <v>6219.922423797766</v>
      </c>
      <c r="AK1024" s="23">
        <f t="shared" si="731"/>
        <v>0</v>
      </c>
      <c r="AL1024" s="23">
        <f t="shared" si="756"/>
        <v>0</v>
      </c>
      <c r="AM1024" s="23">
        <f t="shared" si="757"/>
        <v>0</v>
      </c>
      <c r="AN1024" s="16">
        <f t="shared" si="747"/>
        <v>0</v>
      </c>
      <c r="AO1024" s="23">
        <f t="shared" si="748"/>
        <v>0</v>
      </c>
      <c r="AP1024" s="22">
        <f t="shared" si="749"/>
        <v>0</v>
      </c>
      <c r="AQ1024" s="30">
        <f t="shared" si="732"/>
        <v>1699703393.1071007</v>
      </c>
      <c r="AR1024" s="28">
        <f t="shared" si="733"/>
        <v>710917967.97209573</v>
      </c>
      <c r="AS1024" s="25">
        <f t="shared" si="734"/>
        <v>200337590.02425668</v>
      </c>
      <c r="AT1024" s="32">
        <f t="shared" si="735"/>
        <v>0</v>
      </c>
      <c r="AU1024" s="23">
        <f t="shared" si="736"/>
        <v>0</v>
      </c>
      <c r="AV1024" s="22">
        <f t="shared" si="737"/>
        <v>186129724.76806712</v>
      </c>
      <c r="AW1024" s="31">
        <f t="shared" si="750"/>
        <v>1317697890.0134687</v>
      </c>
      <c r="AX1024" s="21"/>
      <c r="AY1024" s="21"/>
      <c r="AZ1024" s="21"/>
      <c r="BA1024" s="21"/>
    </row>
    <row r="1025" spans="1:53" x14ac:dyDescent="0.25">
      <c r="A1025" s="21">
        <f t="shared" si="758"/>
        <v>442</v>
      </c>
      <c r="B1025" s="21" t="s">
        <v>28</v>
      </c>
      <c r="C1025" s="27">
        <f t="shared" si="715"/>
        <v>0</v>
      </c>
      <c r="D1025" s="27">
        <f t="shared" si="738"/>
        <v>0</v>
      </c>
      <c r="E1025" s="27" t="b">
        <f t="shared" si="714"/>
        <v>1</v>
      </c>
      <c r="F1025" s="29">
        <f t="shared" si="716"/>
        <v>0</v>
      </c>
      <c r="G1025" s="27">
        <f t="shared" si="739"/>
        <v>0</v>
      </c>
      <c r="H1025" s="22">
        <f t="shared" si="717"/>
        <v>16929862041.070253</v>
      </c>
      <c r="I1025" s="23">
        <f t="shared" si="718"/>
        <v>132580106.5049091</v>
      </c>
      <c r="J1025" s="23">
        <f t="shared" si="719"/>
        <v>1086</v>
      </c>
      <c r="K1025" s="19">
        <f t="shared" si="740"/>
        <v>225.0831931027827</v>
      </c>
      <c r="L1025" s="16">
        <f t="shared" si="720"/>
        <v>116.77739426536739</v>
      </c>
      <c r="M1025" s="23">
        <f>M1024-IF($B1025="B",(Percent_Rent_In_Elsies*2.49%/12 * H1024)/K1024,0)+IF($B1025="D",N1025,0)+IF(B1025="D",AK1024)+IF(B1025="C",F1024*90%)-(Y1025-Y1024)-IF($B1025="A",Q1024/K1024) + IF($B1025="A",Q1024/K1024)</f>
        <v>-31669511.759421047</v>
      </c>
      <c r="N1025" s="23">
        <f t="shared" si="721"/>
        <v>0</v>
      </c>
      <c r="O1025" s="22">
        <f t="shared" si="722"/>
        <v>0</v>
      </c>
      <c r="P1025" s="22">
        <f t="shared" si="753"/>
        <v>11803936.631286604</v>
      </c>
      <c r="Q1025" s="22">
        <f t="shared" si="754"/>
        <v>0</v>
      </c>
      <c r="R1025" s="22">
        <f t="shared" si="723"/>
        <v>203416950.96726272</v>
      </c>
      <c r="S1025" s="16">
        <f t="shared" si="760"/>
        <v>0</v>
      </c>
      <c r="T1025" s="15">
        <f t="shared" si="724"/>
        <v>0</v>
      </c>
      <c r="U1025" s="23">
        <f t="shared" si="741"/>
        <v>922204.7064974684</v>
      </c>
      <c r="V1025" s="23">
        <f t="shared" si="742"/>
        <v>0</v>
      </c>
      <c r="W1025" s="23">
        <f t="shared" si="755"/>
        <v>0</v>
      </c>
      <c r="X1025" s="23">
        <f t="shared" si="743"/>
        <v>29037394.554457668</v>
      </c>
      <c r="Y1025" s="23">
        <f t="shared" si="725"/>
        <v>13825559.361691331</v>
      </c>
      <c r="Z1025" s="3">
        <f t="shared" si="726"/>
        <v>3837.1276606659449</v>
      </c>
      <c r="AA1025" s="23">
        <f t="shared" si="727"/>
        <v>57951443.772699885</v>
      </c>
      <c r="AB1025" s="26">
        <f t="shared" si="744"/>
        <v>70086276.274228647</v>
      </c>
      <c r="AC1025" s="23">
        <f t="shared" si="745"/>
        <v>74889487.274228647</v>
      </c>
      <c r="AD1025" s="23">
        <f t="shared" si="751"/>
        <v>4803211</v>
      </c>
      <c r="AE1025" s="24">
        <f t="shared" si="759"/>
        <v>70086276.274228647</v>
      </c>
      <c r="AF1025" s="3">
        <f t="shared" si="746"/>
        <v>0</v>
      </c>
      <c r="AG1025" s="2">
        <f t="shared" si="728"/>
        <v>460455319.27991343</v>
      </c>
      <c r="AH1025" s="2">
        <f t="shared" si="729"/>
        <v>96.622979225366635</v>
      </c>
      <c r="AI1025" s="23">
        <f t="shared" si="752"/>
        <v>9317068578.054039</v>
      </c>
      <c r="AJ1025" s="23">
        <f t="shared" si="730"/>
        <v>6219.922423797766</v>
      </c>
      <c r="AK1025" s="23">
        <f t="shared" si="731"/>
        <v>0</v>
      </c>
      <c r="AL1025" s="23">
        <f t="shared" si="756"/>
        <v>0</v>
      </c>
      <c r="AM1025" s="23">
        <f t="shared" si="757"/>
        <v>0</v>
      </c>
      <c r="AN1025" s="16">
        <f t="shared" si="747"/>
        <v>0</v>
      </c>
      <c r="AO1025" s="23">
        <f t="shared" si="748"/>
        <v>0</v>
      </c>
      <c r="AP1025" s="22">
        <f t="shared" si="749"/>
        <v>0</v>
      </c>
      <c r="AQ1025" s="30">
        <f t="shared" si="732"/>
        <v>1699703393.1071007</v>
      </c>
      <c r="AR1025" s="28">
        <f t="shared" si="733"/>
        <v>710917967.97209573</v>
      </c>
      <c r="AS1025" s="25">
        <f t="shared" si="734"/>
        <v>200337590.02425668</v>
      </c>
      <c r="AT1025" s="32">
        <f t="shared" si="735"/>
        <v>7674.2553213318897</v>
      </c>
      <c r="AU1025" s="23">
        <f t="shared" si="736"/>
        <v>7674.2553213318897</v>
      </c>
      <c r="AV1025" s="22">
        <f t="shared" si="737"/>
        <v>191221444.41856709</v>
      </c>
      <c r="AW1025" s="31">
        <f t="shared" si="750"/>
        <v>1317697890.013469</v>
      </c>
      <c r="AX1025" s="21"/>
      <c r="AY1025" s="21"/>
      <c r="AZ1025" s="21"/>
      <c r="BA1025" s="21"/>
    </row>
    <row r="1026" spans="1:53" x14ac:dyDescent="0.25">
      <c r="A1026">
        <f t="shared" si="758"/>
        <v>443</v>
      </c>
      <c r="B1026" t="s">
        <v>6</v>
      </c>
      <c r="C1026" s="27">
        <f t="shared" si="715"/>
        <v>0</v>
      </c>
      <c r="D1026" s="27">
        <f t="shared" si="738"/>
        <v>0</v>
      </c>
      <c r="E1026" s="27" t="b">
        <f t="shared" si="714"/>
        <v>1</v>
      </c>
      <c r="F1026" s="29">
        <f t="shared" si="716"/>
        <v>0</v>
      </c>
      <c r="G1026" s="27">
        <f t="shared" si="739"/>
        <v>0</v>
      </c>
      <c r="H1026" s="22">
        <f t="shared" si="717"/>
        <v>16958078477.80537</v>
      </c>
      <c r="I1026" s="23">
        <f t="shared" si="718"/>
        <v>132580106.5049091</v>
      </c>
      <c r="J1026" s="23">
        <f t="shared" si="719"/>
        <v>1086</v>
      </c>
      <c r="K1026" s="19">
        <f t="shared" si="740"/>
        <v>225.0831931027827</v>
      </c>
      <c r="L1026" s="16">
        <f t="shared" si="720"/>
        <v>116.97202325580967</v>
      </c>
      <c r="M1026" s="23">
        <f>M1025-IF($B1026="B",(Percent_Rent_In_Elsies*2.49%/12 * H1025)/K1025,0)+IF($B1026="D",N1026,0)+IF(B1026="D",AK1025)+IF(B1026="C",F1025*90%)-(Y1026-Y1025)-IF($B1026="A",Q1025/K1025) + IF($B1026="A",Q1025/K1025)</f>
        <v>-31669511.759421047</v>
      </c>
      <c r="N1026" s="23">
        <f t="shared" si="721"/>
        <v>0</v>
      </c>
      <c r="O1026" s="22">
        <f t="shared" si="722"/>
        <v>0</v>
      </c>
      <c r="P1026" s="22">
        <f t="shared" si="753"/>
        <v>0</v>
      </c>
      <c r="Q1026" s="22">
        <f t="shared" si="754"/>
        <v>0</v>
      </c>
      <c r="R1026" s="22">
        <f t="shared" si="723"/>
        <v>203416950.96726272</v>
      </c>
      <c r="S1026" s="16">
        <f t="shared" si="760"/>
        <v>0</v>
      </c>
      <c r="T1026" s="15">
        <f t="shared" si="724"/>
        <v>0</v>
      </c>
      <c r="U1026" s="23">
        <f t="shared" si="741"/>
        <v>922204.7064974684</v>
      </c>
      <c r="V1026" s="23">
        <f t="shared" si="742"/>
        <v>0</v>
      </c>
      <c r="W1026" s="23">
        <f t="shared" si="755"/>
        <v>0</v>
      </c>
      <c r="X1026" s="23">
        <f t="shared" si="743"/>
        <v>29056580.192760997</v>
      </c>
      <c r="Y1026" s="23">
        <f t="shared" si="725"/>
        <v>13825559.361691331</v>
      </c>
      <c r="Z1026" s="3">
        <f t="shared" si="726"/>
        <v>0</v>
      </c>
      <c r="AA1026" s="23">
        <f t="shared" si="727"/>
        <v>57951443.772699885</v>
      </c>
      <c r="AB1026" s="26">
        <f t="shared" si="744"/>
        <v>70086276.274228632</v>
      </c>
      <c r="AC1026" s="23">
        <f t="shared" si="745"/>
        <v>74889487.274228647</v>
      </c>
      <c r="AD1026" s="23">
        <f t="shared" si="751"/>
        <v>4803211</v>
      </c>
      <c r="AE1026" s="24">
        <f t="shared" si="759"/>
        <v>70086276.274228647</v>
      </c>
      <c r="AF1026" s="3">
        <f t="shared" si="746"/>
        <v>0</v>
      </c>
      <c r="AG1026" s="2">
        <f t="shared" si="728"/>
        <v>0</v>
      </c>
      <c r="AH1026" s="2">
        <f t="shared" si="729"/>
        <v>96.784017524075594</v>
      </c>
      <c r="AI1026" s="23">
        <f t="shared" si="752"/>
        <v>9317068578.054039</v>
      </c>
      <c r="AJ1026" s="23">
        <f t="shared" si="730"/>
        <v>6219.922423797766</v>
      </c>
      <c r="AK1026" s="23">
        <f t="shared" si="731"/>
        <v>0</v>
      </c>
      <c r="AL1026" s="23">
        <f t="shared" si="756"/>
        <v>0</v>
      </c>
      <c r="AM1026" s="23">
        <f t="shared" si="757"/>
        <v>0</v>
      </c>
      <c r="AN1026" s="16">
        <f t="shared" si="747"/>
        <v>0</v>
      </c>
      <c r="AO1026" s="23">
        <f t="shared" si="748"/>
        <v>0</v>
      </c>
      <c r="AP1026" s="22">
        <f t="shared" si="749"/>
        <v>0</v>
      </c>
      <c r="AQ1026" s="30">
        <f t="shared" si="732"/>
        <v>1699703393.1071007</v>
      </c>
      <c r="AR1026" s="28">
        <f t="shared" si="733"/>
        <v>710917967.97209573</v>
      </c>
      <c r="AS1026" s="25">
        <f t="shared" si="734"/>
        <v>200337590.02425668</v>
      </c>
      <c r="AT1026" s="32">
        <f t="shared" si="735"/>
        <v>0</v>
      </c>
      <c r="AU1026" s="23">
        <f t="shared" si="736"/>
        <v>0</v>
      </c>
      <c r="AV1026" s="22">
        <f t="shared" si="737"/>
        <v>191221444.41856709</v>
      </c>
      <c r="AW1026" s="31">
        <f t="shared" si="750"/>
        <v>1305893953.3821824</v>
      </c>
    </row>
    <row r="1027" spans="1:53" x14ac:dyDescent="0.25">
      <c r="A1027">
        <f t="shared" si="758"/>
        <v>443</v>
      </c>
      <c r="B1027" t="s">
        <v>7</v>
      </c>
      <c r="C1027" s="27">
        <f t="shared" si="715"/>
        <v>0</v>
      </c>
      <c r="D1027" s="27">
        <f t="shared" si="738"/>
        <v>0</v>
      </c>
      <c r="E1027" s="27" t="b">
        <f t="shared" si="714"/>
        <v>1</v>
      </c>
      <c r="F1027" s="29">
        <f t="shared" si="716"/>
        <v>0</v>
      </c>
      <c r="G1027" s="27">
        <f t="shared" si="739"/>
        <v>0</v>
      </c>
      <c r="H1027" s="22">
        <f t="shared" si="717"/>
        <v>16958078477.805368</v>
      </c>
      <c r="I1027" s="23">
        <f t="shared" si="718"/>
        <v>132580106.5049091</v>
      </c>
      <c r="J1027" s="23">
        <f t="shared" si="719"/>
        <v>1086</v>
      </c>
      <c r="K1027" s="19">
        <f t="shared" si="740"/>
        <v>225.0831931027827</v>
      </c>
      <c r="L1027" s="16">
        <f t="shared" si="720"/>
        <v>116.97202325580966</v>
      </c>
      <c r="M1027" s="23">
        <f>M1026-IF($B1027="B",(Percent_Rent_In_Elsies*2.49%/12 * H1026)/K1026,0)+IF($B1027="D",N1027,0)+IF(B1027="D",AK1026)+IF(B1027="C",F1026*90%)-(Y1027-Y1026)-IF($B1027="A",Q1026/K1026) + IF($B1027="A",Q1026/K1026)</f>
        <v>-31747678.441607259</v>
      </c>
      <c r="N1027" s="23">
        <f t="shared" si="721"/>
        <v>0</v>
      </c>
      <c r="O1027" s="22">
        <f t="shared" si="722"/>
        <v>0</v>
      </c>
      <c r="P1027" s="22">
        <f t="shared" si="753"/>
        <v>0</v>
      </c>
      <c r="Q1027" s="22">
        <f t="shared" si="754"/>
        <v>0</v>
      </c>
      <c r="R1027" s="22">
        <f t="shared" si="723"/>
        <v>186465538.38665748</v>
      </c>
      <c r="S1027" s="16">
        <f t="shared" si="760"/>
        <v>16951412.580605228</v>
      </c>
      <c r="T1027" s="15">
        <f t="shared" si="724"/>
        <v>0</v>
      </c>
      <c r="U1027" s="23">
        <f t="shared" si="741"/>
        <v>845354.31428934599</v>
      </c>
      <c r="V1027" s="23">
        <f t="shared" si="742"/>
        <v>76850.392208122372</v>
      </c>
      <c r="W1027" s="23">
        <f t="shared" si="755"/>
        <v>0</v>
      </c>
      <c r="X1027" s="23">
        <f t="shared" si="743"/>
        <v>29056580.192760997</v>
      </c>
      <c r="Y1027" s="23">
        <f t="shared" si="725"/>
        <v>13825559.361691331</v>
      </c>
      <c r="Z1027" s="3">
        <f t="shared" si="726"/>
        <v>0</v>
      </c>
      <c r="AA1027" s="23">
        <f t="shared" si="727"/>
        <v>57951443.772699885</v>
      </c>
      <c r="AB1027" s="26">
        <f t="shared" si="744"/>
        <v>70086276.274228632</v>
      </c>
      <c r="AC1027" s="23">
        <f t="shared" si="745"/>
        <v>74889487.274228647</v>
      </c>
      <c r="AD1027" s="23">
        <f t="shared" si="751"/>
        <v>4803211</v>
      </c>
      <c r="AE1027" s="24">
        <f t="shared" si="759"/>
        <v>70086276.274228647</v>
      </c>
      <c r="AF1027" s="3">
        <f t="shared" si="746"/>
        <v>0</v>
      </c>
      <c r="AG1027" s="2">
        <f t="shared" si="728"/>
        <v>0</v>
      </c>
      <c r="AH1027" s="2">
        <f t="shared" si="729"/>
        <v>96.78401752407558</v>
      </c>
      <c r="AI1027" s="23">
        <f t="shared" si="752"/>
        <v>9317068578.054039</v>
      </c>
      <c r="AJ1027" s="23">
        <f t="shared" si="730"/>
        <v>6219.922423797766</v>
      </c>
      <c r="AK1027" s="23">
        <f t="shared" si="731"/>
        <v>0</v>
      </c>
      <c r="AL1027" s="23">
        <f t="shared" si="756"/>
        <v>-704655.90414047241</v>
      </c>
      <c r="AM1027" s="23">
        <f t="shared" si="757"/>
        <v>-657435758.88372207</v>
      </c>
      <c r="AN1027" s="16">
        <f t="shared" si="747"/>
        <v>0</v>
      </c>
      <c r="AO1027" s="23">
        <f t="shared" si="748"/>
        <v>78166.682186212318</v>
      </c>
      <c r="AP1027" s="22">
        <f t="shared" si="749"/>
        <v>17594006.420723073</v>
      </c>
      <c r="AQ1027" s="30">
        <f t="shared" si="732"/>
        <v>1734741856.8939707</v>
      </c>
      <c r="AR1027" s="28">
        <f t="shared" si="733"/>
        <v>728362425.33824265</v>
      </c>
      <c r="AS1027" s="25">
        <f t="shared" si="734"/>
        <v>200337590.02425668</v>
      </c>
      <c r="AT1027" s="32">
        <f t="shared" si="735"/>
        <v>0</v>
      </c>
      <c r="AU1027" s="23">
        <f t="shared" si="736"/>
        <v>0</v>
      </c>
      <c r="AV1027" s="22">
        <f t="shared" si="737"/>
        <v>191221444.41856709</v>
      </c>
      <c r="AW1027" s="31">
        <f t="shared" si="750"/>
        <v>1340932417.1690521</v>
      </c>
    </row>
    <row r="1028" spans="1:53" s="21" customFormat="1" x14ac:dyDescent="0.25">
      <c r="A1028">
        <f t="shared" si="758"/>
        <v>443</v>
      </c>
      <c r="B1028" t="s">
        <v>8</v>
      </c>
      <c r="C1028" s="27">
        <f t="shared" si="715"/>
        <v>0</v>
      </c>
      <c r="D1028" s="27">
        <f t="shared" si="738"/>
        <v>0</v>
      </c>
      <c r="E1028" s="27" t="b">
        <f t="shared" si="714"/>
        <v>1</v>
      </c>
      <c r="F1028" s="29">
        <f t="shared" si="716"/>
        <v>0</v>
      </c>
      <c r="G1028" s="27">
        <f t="shared" si="739"/>
        <v>0</v>
      </c>
      <c r="H1028" s="22">
        <f t="shared" si="717"/>
        <v>16958078477.805368</v>
      </c>
      <c r="I1028" s="23">
        <f t="shared" si="718"/>
        <v>132580106.5049091</v>
      </c>
      <c r="J1028" s="23">
        <f t="shared" si="719"/>
        <v>1086</v>
      </c>
      <c r="K1028" s="19">
        <f t="shared" si="740"/>
        <v>225.0831931027827</v>
      </c>
      <c r="L1028" s="16">
        <f t="shared" si="720"/>
        <v>116.97202325580966</v>
      </c>
      <c r="M1028" s="23">
        <f>M1027-IF($B1028="B",(Percent_Rent_In_Elsies*2.49%/12 * H1027)/K1027,0)+IF($B1028="D",N1028,0)+IF(B1028="D",AK1027)+IF(B1028="C",F1027*90%)-(Y1028-Y1027)-IF($B1028="A",Q1027/K1027) + IF($B1028="A",Q1027/K1027)</f>
        <v>-31747678.441607259</v>
      </c>
      <c r="N1028" s="23">
        <f t="shared" si="721"/>
        <v>0</v>
      </c>
      <c r="O1028" s="22">
        <f t="shared" si="722"/>
        <v>0</v>
      </c>
      <c r="P1028" s="22">
        <f t="shared" si="753"/>
        <v>0</v>
      </c>
      <c r="Q1028" s="22">
        <f t="shared" si="754"/>
        <v>0</v>
      </c>
      <c r="R1028" s="22">
        <f t="shared" si="723"/>
        <v>204059544.80738056</v>
      </c>
      <c r="S1028" s="16">
        <f t="shared" si="760"/>
        <v>16951412.580605228</v>
      </c>
      <c r="T1028" s="15">
        <f t="shared" si="724"/>
        <v>0</v>
      </c>
      <c r="U1028" s="23">
        <f t="shared" si="741"/>
        <v>923520.99647555826</v>
      </c>
      <c r="V1028" s="23">
        <f t="shared" si="742"/>
        <v>76850.392208122372</v>
      </c>
      <c r="W1028" s="23">
        <f t="shared" si="755"/>
        <v>0</v>
      </c>
      <c r="X1028" s="23">
        <f t="shared" si="743"/>
        <v>29056580.192760997</v>
      </c>
      <c r="Y1028" s="23">
        <f t="shared" si="725"/>
        <v>13825559.361691331</v>
      </c>
      <c r="Z1028" s="3">
        <f t="shared" si="726"/>
        <v>0</v>
      </c>
      <c r="AA1028" s="23">
        <f t="shared" si="727"/>
        <v>57951443.772699885</v>
      </c>
      <c r="AB1028" s="26">
        <f t="shared" si="744"/>
        <v>70086276.274228632</v>
      </c>
      <c r="AC1028" s="23">
        <f t="shared" si="745"/>
        <v>74889487.274228647</v>
      </c>
      <c r="AD1028" s="23">
        <f t="shared" si="751"/>
        <v>4803211</v>
      </c>
      <c r="AE1028" s="24">
        <f t="shared" si="759"/>
        <v>70086276.274228647</v>
      </c>
      <c r="AF1028" s="3">
        <f t="shared" si="746"/>
        <v>1E-4</v>
      </c>
      <c r="AG1028" s="2">
        <f t="shared" si="728"/>
        <v>0</v>
      </c>
      <c r="AH1028" s="2">
        <f t="shared" si="729"/>
        <v>96.78401752407558</v>
      </c>
      <c r="AI1028" s="23">
        <f t="shared" si="752"/>
        <v>9317068578.054039</v>
      </c>
      <c r="AJ1028" s="23">
        <f t="shared" si="730"/>
        <v>6219.922423797766</v>
      </c>
      <c r="AK1028" s="23">
        <f t="shared" si="731"/>
        <v>61920.390604309279</v>
      </c>
      <c r="AL1028" s="23">
        <f t="shared" si="756"/>
        <v>0</v>
      </c>
      <c r="AM1028" s="23">
        <f t="shared" si="757"/>
        <v>0</v>
      </c>
      <c r="AN1028" s="16">
        <f t="shared" si="747"/>
        <v>0</v>
      </c>
      <c r="AO1028" s="23">
        <f t="shared" si="748"/>
        <v>0</v>
      </c>
      <c r="AP1028" s="22">
        <f t="shared" si="749"/>
        <v>0</v>
      </c>
      <c r="AQ1028" s="30">
        <f t="shared" si="732"/>
        <v>1734741856.8939707</v>
      </c>
      <c r="AR1028" s="28">
        <f t="shared" si="733"/>
        <v>728362425.33824265</v>
      </c>
      <c r="AS1028" s="25">
        <f t="shared" si="734"/>
        <v>200337590.02425668</v>
      </c>
      <c r="AT1028" s="32">
        <f t="shared" si="735"/>
        <v>0</v>
      </c>
      <c r="AU1028" s="23">
        <f t="shared" si="736"/>
        <v>0</v>
      </c>
      <c r="AV1028" s="22">
        <f t="shared" si="737"/>
        <v>191221444.41856709</v>
      </c>
      <c r="AW1028" s="31">
        <f t="shared" si="750"/>
        <v>1340932417.1690521</v>
      </c>
      <c r="AX1028"/>
      <c r="AY1028"/>
      <c r="AZ1028"/>
      <c r="BA1028"/>
    </row>
    <row r="1029" spans="1:53" s="21" customFormat="1" x14ac:dyDescent="0.25">
      <c r="A1029">
        <f t="shared" si="758"/>
        <v>443</v>
      </c>
      <c r="B1029" t="s">
        <v>9</v>
      </c>
      <c r="C1029" s="27">
        <f t="shared" si="715"/>
        <v>0</v>
      </c>
      <c r="D1029" s="27">
        <f t="shared" si="738"/>
        <v>0</v>
      </c>
      <c r="E1029" s="27" t="b">
        <f t="shared" si="714"/>
        <v>1</v>
      </c>
      <c r="F1029" s="29">
        <f t="shared" si="716"/>
        <v>0</v>
      </c>
      <c r="G1029" s="27">
        <f t="shared" si="739"/>
        <v>0</v>
      </c>
      <c r="H1029" s="22">
        <f t="shared" si="717"/>
        <v>16958078477.805368</v>
      </c>
      <c r="I1029" s="23">
        <f t="shared" si="718"/>
        <v>132580106.5049091</v>
      </c>
      <c r="J1029" s="23">
        <f t="shared" si="719"/>
        <v>1086</v>
      </c>
      <c r="K1029" s="19">
        <f t="shared" si="740"/>
        <v>225.0831931027827</v>
      </c>
      <c r="L1029" s="16">
        <f t="shared" si="720"/>
        <v>116.97202325580966</v>
      </c>
      <c r="M1029" s="23">
        <f>M1028-IF($B1029="B",(Percent_Rent_In_Elsies*2.49%/12 * H1028)/K1028,0)+IF($B1029="D",N1029,0)+IF(B1029="D",AK1028)+IF(B1029="C",F1028*90%)-(Y1029-Y1028)-IF($B1029="A",Q1028/K1028) + IF($B1029="A",Q1028/K1028)</f>
        <v>-31685758.051002949</v>
      </c>
      <c r="N1029" s="23">
        <f t="shared" si="721"/>
        <v>0</v>
      </c>
      <c r="O1029" s="22">
        <f t="shared" si="722"/>
        <v>11842933.688761223</v>
      </c>
      <c r="P1029" s="22">
        <f t="shared" si="753"/>
        <v>0</v>
      </c>
      <c r="Q1029" s="22">
        <f t="shared" si="754"/>
        <v>0</v>
      </c>
      <c r="R1029" s="22">
        <f t="shared" si="723"/>
        <v>204059544.80738056</v>
      </c>
      <c r="S1029" s="16">
        <f t="shared" si="760"/>
        <v>0</v>
      </c>
      <c r="T1029" s="15">
        <f t="shared" si="724"/>
        <v>5108478.8918440044</v>
      </c>
      <c r="U1029" s="23">
        <f t="shared" si="741"/>
        <v>923520.99647555826</v>
      </c>
      <c r="V1029" s="23">
        <f t="shared" si="742"/>
        <v>0</v>
      </c>
      <c r="W1029" s="23">
        <f t="shared" si="755"/>
        <v>76850.392208122372</v>
      </c>
      <c r="X1029" s="23">
        <f t="shared" si="743"/>
        <v>29056580.192760997</v>
      </c>
      <c r="Y1029" s="23">
        <f t="shared" si="725"/>
        <v>13825559.361691331</v>
      </c>
      <c r="Z1029" s="3">
        <f t="shared" si="726"/>
        <v>0</v>
      </c>
      <c r="AA1029" s="23">
        <f t="shared" si="727"/>
        <v>57889523.382095575</v>
      </c>
      <c r="AB1029" s="26">
        <f t="shared" si="744"/>
        <v>70086276.274228632</v>
      </c>
      <c r="AC1029" s="23">
        <f t="shared" si="745"/>
        <v>74889487.274228647</v>
      </c>
      <c r="AD1029" s="23">
        <f t="shared" si="751"/>
        <v>4803211</v>
      </c>
      <c r="AE1029" s="24">
        <f t="shared" si="759"/>
        <v>70086276.274228647</v>
      </c>
      <c r="AF1029" s="3">
        <f t="shared" si="746"/>
        <v>0</v>
      </c>
      <c r="AG1029" s="2">
        <f t="shared" si="728"/>
        <v>0</v>
      </c>
      <c r="AH1029" s="2">
        <f t="shared" si="729"/>
        <v>96.78401752407558</v>
      </c>
      <c r="AI1029" s="23">
        <f t="shared" si="752"/>
        <v>9307113407.1716175</v>
      </c>
      <c r="AJ1029" s="23">
        <f t="shared" si="730"/>
        <v>6219.922423797766</v>
      </c>
      <c r="AK1029" s="23">
        <f t="shared" si="731"/>
        <v>0</v>
      </c>
      <c r="AL1029" s="23">
        <f t="shared" si="756"/>
        <v>0</v>
      </c>
      <c r="AM1029" s="23">
        <f t="shared" si="757"/>
        <v>0</v>
      </c>
      <c r="AN1029" s="16">
        <f t="shared" si="747"/>
        <v>0</v>
      </c>
      <c r="AO1029" s="23">
        <f t="shared" si="748"/>
        <v>0</v>
      </c>
      <c r="AP1029" s="22">
        <f t="shared" si="749"/>
        <v>0</v>
      </c>
      <c r="AQ1029" s="30">
        <f t="shared" si="732"/>
        <v>1734741856.8939707</v>
      </c>
      <c r="AR1029" s="28">
        <f t="shared" si="733"/>
        <v>728362425.33824265</v>
      </c>
      <c r="AS1029" s="25">
        <f t="shared" si="734"/>
        <v>200337590.02425668</v>
      </c>
      <c r="AT1029" s="32">
        <f t="shared" si="735"/>
        <v>0</v>
      </c>
      <c r="AU1029" s="23">
        <f t="shared" si="736"/>
        <v>0</v>
      </c>
      <c r="AV1029" s="22">
        <f t="shared" si="737"/>
        <v>191221444.41856709</v>
      </c>
      <c r="AW1029" s="31">
        <f t="shared" si="750"/>
        <v>1340932417.1690521</v>
      </c>
      <c r="AX1029"/>
      <c r="AY1029"/>
      <c r="AZ1029"/>
      <c r="BA1029"/>
    </row>
    <row r="1030" spans="1:53" x14ac:dyDescent="0.25">
      <c r="A1030" s="21">
        <f t="shared" si="758"/>
        <v>443</v>
      </c>
      <c r="B1030" s="21" t="s">
        <v>28</v>
      </c>
      <c r="C1030" s="27">
        <f t="shared" si="715"/>
        <v>0</v>
      </c>
      <c r="D1030" s="27">
        <f t="shared" si="738"/>
        <v>0</v>
      </c>
      <c r="E1030" s="27" t="b">
        <f t="shared" si="714"/>
        <v>1</v>
      </c>
      <c r="F1030" s="29">
        <f t="shared" si="716"/>
        <v>0</v>
      </c>
      <c r="G1030" s="27">
        <f t="shared" si="739"/>
        <v>0</v>
      </c>
      <c r="H1030" s="22">
        <f t="shared" si="717"/>
        <v>16958078477.805368</v>
      </c>
      <c r="I1030" s="23">
        <f t="shared" si="718"/>
        <v>132580106.5049091</v>
      </c>
      <c r="J1030" s="23">
        <f t="shared" si="719"/>
        <v>1086</v>
      </c>
      <c r="K1030" s="19">
        <f t="shared" si="740"/>
        <v>225.0831931027827</v>
      </c>
      <c r="L1030" s="16">
        <f t="shared" si="720"/>
        <v>116.97202325580966</v>
      </c>
      <c r="M1030" s="23">
        <f>M1029-IF($B1030="B",(Percent_Rent_In_Elsies*2.49%/12 * H1029)/K1029,0)+IF($B1030="D",N1030,0)+IF(B1030="D",AK1029)+IF(B1030="C",F1029*90%)-(Y1030-Y1029)-IF($B1030="A",Q1029/K1029) + IF($B1030="A",Q1029/K1029)</f>
        <v>-31685758.051002949</v>
      </c>
      <c r="N1030" s="23">
        <f t="shared" si="721"/>
        <v>0</v>
      </c>
      <c r="O1030" s="22">
        <f t="shared" si="722"/>
        <v>0</v>
      </c>
      <c r="P1030" s="22">
        <f t="shared" si="753"/>
        <v>11842933.688761223</v>
      </c>
      <c r="Q1030" s="22">
        <f t="shared" si="754"/>
        <v>0</v>
      </c>
      <c r="R1030" s="22">
        <f t="shared" si="723"/>
        <v>204059544.80738056</v>
      </c>
      <c r="S1030" s="16">
        <f t="shared" si="760"/>
        <v>0</v>
      </c>
      <c r="T1030" s="15">
        <f t="shared" si="724"/>
        <v>0</v>
      </c>
      <c r="U1030" s="23">
        <f t="shared" si="741"/>
        <v>923520.99647555826</v>
      </c>
      <c r="V1030" s="23">
        <f t="shared" si="742"/>
        <v>0</v>
      </c>
      <c r="W1030" s="23">
        <f t="shared" si="755"/>
        <v>0</v>
      </c>
      <c r="X1030" s="23">
        <f t="shared" si="743"/>
        <v>29056580.192760997</v>
      </c>
      <c r="Y1030" s="23">
        <f t="shared" si="725"/>
        <v>13825559.361691331</v>
      </c>
      <c r="Z1030" s="3">
        <f t="shared" si="726"/>
        <v>3842.5196104061188</v>
      </c>
      <c r="AA1030" s="23">
        <f t="shared" si="727"/>
        <v>57947161.176251665</v>
      </c>
      <c r="AB1030" s="26">
        <f t="shared" si="744"/>
        <v>70086276.274228632</v>
      </c>
      <c r="AC1030" s="23">
        <f t="shared" si="745"/>
        <v>74889487.274228647</v>
      </c>
      <c r="AD1030" s="23">
        <f t="shared" si="751"/>
        <v>4803211</v>
      </c>
      <c r="AE1030" s="24">
        <f t="shared" si="759"/>
        <v>70086276.274228647</v>
      </c>
      <c r="AF1030" s="3">
        <f t="shared" si="746"/>
        <v>0</v>
      </c>
      <c r="AG1030" s="2">
        <f t="shared" si="728"/>
        <v>461102353.24873424</v>
      </c>
      <c r="AH1030" s="2">
        <f t="shared" si="729"/>
        <v>96.78401752407558</v>
      </c>
      <c r="AI1030" s="23">
        <f t="shared" si="752"/>
        <v>9316380049.1373711</v>
      </c>
      <c r="AJ1030" s="23">
        <f t="shared" si="730"/>
        <v>6219.922423797766</v>
      </c>
      <c r="AK1030" s="23">
        <f t="shared" si="731"/>
        <v>0</v>
      </c>
      <c r="AL1030" s="23">
        <f t="shared" si="756"/>
        <v>0</v>
      </c>
      <c r="AM1030" s="23">
        <f t="shared" si="757"/>
        <v>0</v>
      </c>
      <c r="AN1030" s="16">
        <f t="shared" si="747"/>
        <v>0</v>
      </c>
      <c r="AO1030" s="23">
        <f t="shared" si="748"/>
        <v>0</v>
      </c>
      <c r="AP1030" s="22">
        <f t="shared" si="749"/>
        <v>0</v>
      </c>
      <c r="AQ1030" s="30">
        <f t="shared" si="732"/>
        <v>1734741856.8939707</v>
      </c>
      <c r="AR1030" s="28">
        <f t="shared" si="733"/>
        <v>728362425.33824265</v>
      </c>
      <c r="AS1030" s="25">
        <f t="shared" si="734"/>
        <v>200337590.02425668</v>
      </c>
      <c r="AT1030" s="32">
        <f t="shared" si="735"/>
        <v>7685.0392208122375</v>
      </c>
      <c r="AU1030" s="23">
        <f t="shared" si="736"/>
        <v>7685.0392208122375</v>
      </c>
      <c r="AV1030" s="22">
        <f t="shared" si="737"/>
        <v>196329923.3104111</v>
      </c>
      <c r="AW1030" s="31">
        <f t="shared" si="750"/>
        <v>1340932417.1690521</v>
      </c>
    </row>
    <row r="1031" spans="1:53" x14ac:dyDescent="0.25">
      <c r="A1031">
        <f t="shared" si="758"/>
        <v>444</v>
      </c>
      <c r="B1031" t="s">
        <v>6</v>
      </c>
      <c r="C1031" s="27">
        <f t="shared" si="715"/>
        <v>0</v>
      </c>
      <c r="D1031" s="27">
        <f t="shared" si="738"/>
        <v>0</v>
      </c>
      <c r="E1031" s="27" t="b">
        <f t="shared" si="714"/>
        <v>1</v>
      </c>
      <c r="F1031" s="29">
        <f t="shared" si="716"/>
        <v>0</v>
      </c>
      <c r="G1031" s="27">
        <f t="shared" si="739"/>
        <v>0</v>
      </c>
      <c r="H1031" s="22">
        <f t="shared" si="717"/>
        <v>16986341941.935045</v>
      </c>
      <c r="I1031" s="23">
        <f t="shared" si="718"/>
        <v>132580106.5049091</v>
      </c>
      <c r="J1031" s="23">
        <f t="shared" si="719"/>
        <v>1086</v>
      </c>
      <c r="K1031" s="19">
        <f t="shared" si="740"/>
        <v>225.0831931027827</v>
      </c>
      <c r="L1031" s="16">
        <f t="shared" si="720"/>
        <v>117.16697662790268</v>
      </c>
      <c r="M1031" s="23">
        <f>M1030-IF($B1031="B",(Percent_Rent_In_Elsies*2.49%/12 * H1030)/K1030,0)+IF($B1031="D",N1031,0)+IF(B1031="D",AK1030)+IF(B1031="C",F1030*90%)-(Y1031-Y1030)-IF($B1031="A",Q1030/K1030) + IF($B1031="A",Q1030/K1030)</f>
        <v>-31685758.051002949</v>
      </c>
      <c r="N1031" s="23">
        <f t="shared" si="721"/>
        <v>0</v>
      </c>
      <c r="O1031" s="22">
        <f t="shared" si="722"/>
        <v>0</v>
      </c>
      <c r="P1031" s="22">
        <f t="shared" si="753"/>
        <v>0</v>
      </c>
      <c r="Q1031" s="22">
        <f t="shared" si="754"/>
        <v>0</v>
      </c>
      <c r="R1031" s="22">
        <f t="shared" si="723"/>
        <v>204059544.80738056</v>
      </c>
      <c r="S1031" s="16">
        <f t="shared" si="760"/>
        <v>0</v>
      </c>
      <c r="T1031" s="15">
        <f t="shared" si="724"/>
        <v>0</v>
      </c>
      <c r="U1031" s="23">
        <f t="shared" si="741"/>
        <v>923520.99647555826</v>
      </c>
      <c r="V1031" s="23">
        <f t="shared" si="742"/>
        <v>0</v>
      </c>
      <c r="W1031" s="23">
        <f t="shared" si="755"/>
        <v>0</v>
      </c>
      <c r="X1031" s="23">
        <f t="shared" si="743"/>
        <v>29075792.790813029</v>
      </c>
      <c r="Y1031" s="23">
        <f t="shared" si="725"/>
        <v>13825559.361691331</v>
      </c>
      <c r="Z1031" s="3">
        <f t="shared" si="726"/>
        <v>0</v>
      </c>
      <c r="AA1031" s="23">
        <f t="shared" si="727"/>
        <v>57947161.176251665</v>
      </c>
      <c r="AB1031" s="26">
        <f t="shared" si="744"/>
        <v>70086276.274228632</v>
      </c>
      <c r="AC1031" s="23">
        <f t="shared" si="745"/>
        <v>74889487.274228647</v>
      </c>
      <c r="AD1031" s="23">
        <f t="shared" si="751"/>
        <v>4803211</v>
      </c>
      <c r="AE1031" s="24">
        <f t="shared" si="759"/>
        <v>70086276.274228647</v>
      </c>
      <c r="AF1031" s="3">
        <f t="shared" si="746"/>
        <v>0</v>
      </c>
      <c r="AG1031" s="2">
        <f t="shared" si="728"/>
        <v>0</v>
      </c>
      <c r="AH1031" s="2">
        <f t="shared" si="729"/>
        <v>96.945324219949043</v>
      </c>
      <c r="AI1031" s="23">
        <f t="shared" si="752"/>
        <v>9316380049.1373711</v>
      </c>
      <c r="AJ1031" s="23">
        <f t="shared" si="730"/>
        <v>6219.922423797766</v>
      </c>
      <c r="AK1031" s="23">
        <f t="shared" si="731"/>
        <v>0</v>
      </c>
      <c r="AL1031" s="23">
        <f t="shared" si="756"/>
        <v>0</v>
      </c>
      <c r="AM1031" s="23">
        <f t="shared" si="757"/>
        <v>0</v>
      </c>
      <c r="AN1031" s="16">
        <f t="shared" si="747"/>
        <v>0</v>
      </c>
      <c r="AO1031" s="23">
        <f t="shared" si="748"/>
        <v>0</v>
      </c>
      <c r="AP1031" s="22">
        <f t="shared" si="749"/>
        <v>0</v>
      </c>
      <c r="AQ1031" s="30">
        <f t="shared" si="732"/>
        <v>1734741856.8939707</v>
      </c>
      <c r="AR1031" s="28">
        <f t="shared" si="733"/>
        <v>728362425.33824265</v>
      </c>
      <c r="AS1031" s="25">
        <f t="shared" si="734"/>
        <v>200337590.02425668</v>
      </c>
      <c r="AT1031" s="32">
        <f t="shared" si="735"/>
        <v>0</v>
      </c>
      <c r="AU1031" s="23">
        <f t="shared" si="736"/>
        <v>0</v>
      </c>
      <c r="AV1031" s="22">
        <f t="shared" si="737"/>
        <v>196329923.3104111</v>
      </c>
      <c r="AW1031" s="31">
        <f t="shared" si="750"/>
        <v>1329089483.4802909</v>
      </c>
    </row>
    <row r="1032" spans="1:53" x14ac:dyDescent="0.25">
      <c r="A1032">
        <f t="shared" si="758"/>
        <v>444</v>
      </c>
      <c r="B1032" t="s">
        <v>7</v>
      </c>
      <c r="C1032" s="27">
        <f t="shared" si="715"/>
        <v>0</v>
      </c>
      <c r="D1032" s="27">
        <f t="shared" si="738"/>
        <v>0</v>
      </c>
      <c r="E1032" s="27" t="b">
        <f t="shared" si="714"/>
        <v>1</v>
      </c>
      <c r="F1032" s="29">
        <f t="shared" si="716"/>
        <v>0</v>
      </c>
      <c r="G1032" s="27">
        <f t="shared" si="739"/>
        <v>0</v>
      </c>
      <c r="H1032" s="22">
        <f t="shared" si="717"/>
        <v>16986341941.935045</v>
      </c>
      <c r="I1032" s="23">
        <f t="shared" si="718"/>
        <v>132580106.5049091</v>
      </c>
      <c r="J1032" s="23">
        <f t="shared" si="719"/>
        <v>1086</v>
      </c>
      <c r="K1032" s="19">
        <f t="shared" si="740"/>
        <v>225.0831931027827</v>
      </c>
      <c r="L1032" s="16">
        <f t="shared" si="720"/>
        <v>117.16697662790268</v>
      </c>
      <c r="M1032" s="23">
        <f>M1031-IF($B1032="B",(Percent_Rent_In_Elsies*2.49%/12 * H1031)/K1031,0)+IF($B1032="D",N1032,0)+IF(B1032="D",AK1031)+IF(B1032="C",F1031*90%)-(Y1032-Y1031)-IF($B1032="A",Q1031/K1031) + IF($B1032="A",Q1031/K1031)</f>
        <v>-31764055.010992806</v>
      </c>
      <c r="N1032" s="23">
        <f t="shared" si="721"/>
        <v>0</v>
      </c>
      <c r="O1032" s="22">
        <f t="shared" si="722"/>
        <v>0</v>
      </c>
      <c r="P1032" s="22">
        <f t="shared" si="753"/>
        <v>0</v>
      </c>
      <c r="Q1032" s="22">
        <f t="shared" si="754"/>
        <v>0</v>
      </c>
      <c r="R1032" s="22">
        <f t="shared" si="723"/>
        <v>187054582.74009883</v>
      </c>
      <c r="S1032" s="16">
        <f t="shared" si="760"/>
        <v>17004962.067281712</v>
      </c>
      <c r="T1032" s="15">
        <f t="shared" si="724"/>
        <v>0</v>
      </c>
      <c r="U1032" s="23">
        <f t="shared" si="741"/>
        <v>846560.91343592841</v>
      </c>
      <c r="V1032" s="23">
        <f t="shared" si="742"/>
        <v>76960.083039629855</v>
      </c>
      <c r="W1032" s="23">
        <f t="shared" si="755"/>
        <v>0</v>
      </c>
      <c r="X1032" s="23">
        <f t="shared" si="743"/>
        <v>29075792.790813029</v>
      </c>
      <c r="Y1032" s="23">
        <f t="shared" si="725"/>
        <v>13825559.361691331</v>
      </c>
      <c r="Z1032" s="3">
        <f t="shared" si="726"/>
        <v>0</v>
      </c>
      <c r="AA1032" s="23">
        <f t="shared" si="727"/>
        <v>57947161.176251665</v>
      </c>
      <c r="AB1032" s="26">
        <f t="shared" si="744"/>
        <v>70086276.274228632</v>
      </c>
      <c r="AC1032" s="23">
        <f t="shared" si="745"/>
        <v>74889487.274228647</v>
      </c>
      <c r="AD1032" s="23">
        <f t="shared" si="751"/>
        <v>4803211</v>
      </c>
      <c r="AE1032" s="24">
        <f t="shared" si="759"/>
        <v>70086276.274228647</v>
      </c>
      <c r="AF1032" s="3">
        <f t="shared" si="746"/>
        <v>0</v>
      </c>
      <c r="AG1032" s="2">
        <f t="shared" si="728"/>
        <v>0</v>
      </c>
      <c r="AH1032" s="2">
        <f t="shared" si="729"/>
        <v>96.945324219949043</v>
      </c>
      <c r="AI1032" s="23">
        <f t="shared" si="752"/>
        <v>9316380049.1373711</v>
      </c>
      <c r="AJ1032" s="23">
        <f t="shared" si="730"/>
        <v>6219.922423797766</v>
      </c>
      <c r="AK1032" s="23">
        <f t="shared" si="731"/>
        <v>0</v>
      </c>
      <c r="AL1032" s="23">
        <f t="shared" si="756"/>
        <v>-688528.91666793823</v>
      </c>
      <c r="AM1032" s="23">
        <f t="shared" si="757"/>
        <v>-642389467.23241377</v>
      </c>
      <c r="AN1032" s="16">
        <f t="shared" si="747"/>
        <v>0</v>
      </c>
      <c r="AO1032" s="23">
        <f t="shared" si="748"/>
        <v>78296.959989856012</v>
      </c>
      <c r="AP1032" s="22">
        <f t="shared" si="749"/>
        <v>17623329.764757611</v>
      </c>
      <c r="AQ1032" s="30">
        <f t="shared" si="732"/>
        <v>1769838718.1204855</v>
      </c>
      <c r="AR1032" s="28">
        <f t="shared" si="733"/>
        <v>745835956.79999983</v>
      </c>
      <c r="AS1032" s="25">
        <f t="shared" si="734"/>
        <v>200337590.02425668</v>
      </c>
      <c r="AT1032" s="32">
        <f t="shared" si="735"/>
        <v>0</v>
      </c>
      <c r="AU1032" s="23">
        <f t="shared" si="736"/>
        <v>0</v>
      </c>
      <c r="AV1032" s="22">
        <f t="shared" si="737"/>
        <v>196329923.3104111</v>
      </c>
      <c r="AW1032" s="31">
        <f t="shared" si="750"/>
        <v>1364186344.7068057</v>
      </c>
    </row>
    <row r="1033" spans="1:53" x14ac:dyDescent="0.25">
      <c r="A1033">
        <f t="shared" si="758"/>
        <v>444</v>
      </c>
      <c r="B1033" t="s">
        <v>8</v>
      </c>
      <c r="C1033" s="27">
        <f t="shared" si="715"/>
        <v>0</v>
      </c>
      <c r="D1033" s="27">
        <f t="shared" si="738"/>
        <v>0</v>
      </c>
      <c r="E1033" s="27" t="b">
        <f t="shared" si="714"/>
        <v>1</v>
      </c>
      <c r="F1033" s="29">
        <f t="shared" si="716"/>
        <v>0</v>
      </c>
      <c r="G1033" s="27">
        <f t="shared" si="739"/>
        <v>0</v>
      </c>
      <c r="H1033" s="22">
        <f t="shared" si="717"/>
        <v>16986341941.935045</v>
      </c>
      <c r="I1033" s="23">
        <f t="shared" si="718"/>
        <v>132580106.5049091</v>
      </c>
      <c r="J1033" s="23">
        <f t="shared" si="719"/>
        <v>1086</v>
      </c>
      <c r="K1033" s="19">
        <f t="shared" si="740"/>
        <v>225.0831931027827</v>
      </c>
      <c r="L1033" s="16">
        <f t="shared" si="720"/>
        <v>117.16697662790268</v>
      </c>
      <c r="M1033" s="23">
        <f>M1032-IF($B1033="B",(Percent_Rent_In_Elsies*2.49%/12 * H1032)/K1032,0)+IF($B1033="D",N1033,0)+IF(B1033="D",AK1032)+IF(B1033="C",F1032*90%)-(Y1033-Y1032)-IF($B1033="A",Q1032/K1032) + IF($B1033="A",Q1032/K1032)</f>
        <v>-31764055.010992806</v>
      </c>
      <c r="N1033" s="23">
        <f t="shared" si="721"/>
        <v>0</v>
      </c>
      <c r="O1033" s="22">
        <f t="shared" si="722"/>
        <v>0</v>
      </c>
      <c r="P1033" s="22">
        <f t="shared" si="753"/>
        <v>0</v>
      </c>
      <c r="Q1033" s="22">
        <f t="shared" si="754"/>
        <v>0</v>
      </c>
      <c r="R1033" s="22">
        <f t="shared" si="723"/>
        <v>204677912.50485644</v>
      </c>
      <c r="S1033" s="16">
        <f t="shared" si="760"/>
        <v>17004962.067281712</v>
      </c>
      <c r="T1033" s="15">
        <f t="shared" si="724"/>
        <v>0</v>
      </c>
      <c r="U1033" s="23">
        <f t="shared" si="741"/>
        <v>924857.8734257844</v>
      </c>
      <c r="V1033" s="23">
        <f t="shared" si="742"/>
        <v>76960.083039629855</v>
      </c>
      <c r="W1033" s="23">
        <f t="shared" si="755"/>
        <v>0</v>
      </c>
      <c r="X1033" s="23">
        <f t="shared" si="743"/>
        <v>29075792.790813029</v>
      </c>
      <c r="Y1033" s="23">
        <f t="shared" si="725"/>
        <v>13825559.361691331</v>
      </c>
      <c r="Z1033" s="3">
        <f t="shared" si="726"/>
        <v>0</v>
      </c>
      <c r="AA1033" s="23">
        <f t="shared" si="727"/>
        <v>57947161.176251665</v>
      </c>
      <c r="AB1033" s="26">
        <f t="shared" si="744"/>
        <v>70086276.274228632</v>
      </c>
      <c r="AC1033" s="23">
        <f t="shared" si="745"/>
        <v>74889487.274228647</v>
      </c>
      <c r="AD1033" s="23">
        <f t="shared" si="751"/>
        <v>4803211</v>
      </c>
      <c r="AE1033" s="24">
        <f t="shared" si="759"/>
        <v>70086276.274228647</v>
      </c>
      <c r="AF1033" s="3">
        <f t="shared" si="746"/>
        <v>1E-4</v>
      </c>
      <c r="AG1033" s="2">
        <f t="shared" si="728"/>
        <v>0</v>
      </c>
      <c r="AH1033" s="2">
        <f t="shared" si="729"/>
        <v>96.945324219949043</v>
      </c>
      <c r="AI1033" s="23">
        <f t="shared" si="752"/>
        <v>9316380049.1373711</v>
      </c>
      <c r="AJ1033" s="23">
        <f t="shared" si="730"/>
        <v>6219.922423797766</v>
      </c>
      <c r="AK1033" s="23">
        <f t="shared" si="731"/>
        <v>61900.816996412723</v>
      </c>
      <c r="AL1033" s="23">
        <f t="shared" si="756"/>
        <v>0</v>
      </c>
      <c r="AM1033" s="23">
        <f t="shared" si="757"/>
        <v>0</v>
      </c>
      <c r="AN1033" s="16">
        <f t="shared" si="747"/>
        <v>0</v>
      </c>
      <c r="AO1033" s="23">
        <f t="shared" si="748"/>
        <v>0</v>
      </c>
      <c r="AP1033" s="22">
        <f t="shared" si="749"/>
        <v>0</v>
      </c>
      <c r="AQ1033" s="30">
        <f t="shared" si="732"/>
        <v>1769838718.1204855</v>
      </c>
      <c r="AR1033" s="28">
        <f t="shared" si="733"/>
        <v>745835956.79999983</v>
      </c>
      <c r="AS1033" s="25">
        <f t="shared" si="734"/>
        <v>200337590.02425668</v>
      </c>
      <c r="AT1033" s="32">
        <f t="shared" si="735"/>
        <v>0</v>
      </c>
      <c r="AU1033" s="23">
        <f t="shared" si="736"/>
        <v>0</v>
      </c>
      <c r="AV1033" s="22">
        <f t="shared" si="737"/>
        <v>196329923.3104111</v>
      </c>
      <c r="AW1033" s="31">
        <f t="shared" si="750"/>
        <v>1364186344.7068057</v>
      </c>
    </row>
    <row r="1034" spans="1:53" x14ac:dyDescent="0.25">
      <c r="A1034" s="21">
        <f t="shared" si="758"/>
        <v>444</v>
      </c>
      <c r="B1034" s="21" t="s">
        <v>9</v>
      </c>
      <c r="C1034" s="27">
        <f t="shared" si="715"/>
        <v>0</v>
      </c>
      <c r="D1034" s="27">
        <f t="shared" si="738"/>
        <v>0</v>
      </c>
      <c r="E1034" s="27" t="b">
        <f t="shared" ref="E1034:E1097" si="761">IF(OR(I1034&gt;Max_Parcels, AI1034&gt;8000000000),TRUE,FALSE)</f>
        <v>1</v>
      </c>
      <c r="F1034" s="29">
        <f t="shared" si="716"/>
        <v>0</v>
      </c>
      <c r="G1034" s="27">
        <f t="shared" si="739"/>
        <v>0</v>
      </c>
      <c r="H1034" s="22">
        <f t="shared" si="717"/>
        <v>16986341941.935045</v>
      </c>
      <c r="I1034" s="23">
        <f t="shared" si="718"/>
        <v>132580106.5049091</v>
      </c>
      <c r="J1034" s="23">
        <f t="shared" si="719"/>
        <v>1086</v>
      </c>
      <c r="K1034" s="19">
        <f t="shared" si="740"/>
        <v>225.0831931027827</v>
      </c>
      <c r="L1034" s="16">
        <f t="shared" si="720"/>
        <v>117.16697662790268</v>
      </c>
      <c r="M1034" s="23">
        <f>M1033-IF($B1034="B",(Percent_Rent_In_Elsies*2.49%/12 * H1033)/K1033,0)+IF($B1034="D",N1034,0)+IF(B1034="D",AK1033)+IF(B1034="C",F1033*90%)-(Y1034-Y1033)-IF($B1034="A",Q1033/K1033) + IF($B1034="A",Q1033/K1033)</f>
        <v>-31702154.193996392</v>
      </c>
      <c r="N1034" s="23">
        <f t="shared" si="721"/>
        <v>0</v>
      </c>
      <c r="O1034" s="22">
        <f t="shared" si="722"/>
        <v>11880385.422185309</v>
      </c>
      <c r="P1034" s="22">
        <f t="shared" si="753"/>
        <v>0</v>
      </c>
      <c r="Q1034" s="22">
        <f t="shared" si="754"/>
        <v>0</v>
      </c>
      <c r="R1034" s="22">
        <f t="shared" si="723"/>
        <v>204677912.50485644</v>
      </c>
      <c r="S1034" s="16">
        <f t="shared" si="760"/>
        <v>0</v>
      </c>
      <c r="T1034" s="15">
        <f t="shared" si="724"/>
        <v>5124576.6450964026</v>
      </c>
      <c r="U1034" s="23">
        <f t="shared" si="741"/>
        <v>924857.8734257844</v>
      </c>
      <c r="V1034" s="23">
        <f t="shared" si="742"/>
        <v>0</v>
      </c>
      <c r="W1034" s="23">
        <f t="shared" si="755"/>
        <v>76960.083039629855</v>
      </c>
      <c r="X1034" s="23">
        <f t="shared" si="743"/>
        <v>29075792.790813029</v>
      </c>
      <c r="Y1034" s="23">
        <f t="shared" si="725"/>
        <v>13825559.361691331</v>
      </c>
      <c r="Z1034" s="3">
        <f t="shared" si="726"/>
        <v>0</v>
      </c>
      <c r="AA1034" s="23">
        <f t="shared" si="727"/>
        <v>57885260.359255254</v>
      </c>
      <c r="AB1034" s="26">
        <f t="shared" si="744"/>
        <v>70086276.274228632</v>
      </c>
      <c r="AC1034" s="23">
        <f t="shared" si="745"/>
        <v>74889487.274228647</v>
      </c>
      <c r="AD1034" s="23">
        <f t="shared" si="751"/>
        <v>4803211</v>
      </c>
      <c r="AE1034" s="24">
        <f t="shared" si="759"/>
        <v>70086276.274228647</v>
      </c>
      <c r="AF1034" s="3">
        <f t="shared" si="746"/>
        <v>0</v>
      </c>
      <c r="AG1034" s="2">
        <f t="shared" si="728"/>
        <v>0</v>
      </c>
      <c r="AH1034" s="2">
        <f t="shared" si="729"/>
        <v>96.945324219949043</v>
      </c>
      <c r="AI1034" s="23">
        <f t="shared" si="752"/>
        <v>9306428025.1764965</v>
      </c>
      <c r="AJ1034" s="23">
        <f t="shared" si="730"/>
        <v>6219.922423797766</v>
      </c>
      <c r="AK1034" s="23">
        <f t="shared" si="731"/>
        <v>0</v>
      </c>
      <c r="AL1034" s="23">
        <f t="shared" si="756"/>
        <v>0</v>
      </c>
      <c r="AM1034" s="23">
        <f t="shared" si="757"/>
        <v>0</v>
      </c>
      <c r="AN1034" s="16">
        <f t="shared" si="747"/>
        <v>0</v>
      </c>
      <c r="AO1034" s="23">
        <f t="shared" si="748"/>
        <v>0</v>
      </c>
      <c r="AP1034" s="22">
        <f t="shared" si="749"/>
        <v>0</v>
      </c>
      <c r="AQ1034" s="30">
        <f t="shared" si="732"/>
        <v>1769838718.1204855</v>
      </c>
      <c r="AR1034" s="28">
        <f t="shared" si="733"/>
        <v>745835956.79999983</v>
      </c>
      <c r="AS1034" s="25">
        <f t="shared" si="734"/>
        <v>200337590.02425668</v>
      </c>
      <c r="AT1034" s="32">
        <f t="shared" si="735"/>
        <v>0</v>
      </c>
      <c r="AU1034" s="23">
        <f t="shared" si="736"/>
        <v>0</v>
      </c>
      <c r="AV1034" s="22">
        <f t="shared" si="737"/>
        <v>196329923.3104111</v>
      </c>
      <c r="AW1034" s="31">
        <f t="shared" si="750"/>
        <v>1364186344.7068057</v>
      </c>
      <c r="AX1034" s="21"/>
      <c r="AY1034" s="21"/>
      <c r="AZ1034" s="21"/>
      <c r="BA1034" s="21"/>
    </row>
    <row r="1035" spans="1:53" x14ac:dyDescent="0.25">
      <c r="A1035" s="21">
        <f t="shared" si="758"/>
        <v>444</v>
      </c>
      <c r="B1035" s="21" t="s">
        <v>28</v>
      </c>
      <c r="C1035" s="27">
        <f t="shared" ref="C1035:C1098" si="762">IF(E1034 = TRUE, 0, IF(AND($B1035="A",P1034&gt;0),P1034,0)+IFERROR(IF($B1035="A",Percent_Elsies*95%*AN1031),0))</f>
        <v>0</v>
      </c>
      <c r="D1035" s="27">
        <f t="shared" si="738"/>
        <v>0</v>
      </c>
      <c r="E1035" s="27" t="b">
        <f t="shared" si="761"/>
        <v>1</v>
      </c>
      <c r="F1035" s="29">
        <f t="shared" ref="F1035:F1098" si="763">D1035/K1035</f>
        <v>0</v>
      </c>
      <c r="G1035" s="27">
        <f t="shared" si="739"/>
        <v>0</v>
      </c>
      <c r="H1035" s="22">
        <f t="shared" ref="H1035:H1098" si="764">(H1034*K1035/K1034+G1035+D1035)*IF(B1035="A",(1+Inflation_Rate/12),1)</f>
        <v>16986341941.935045</v>
      </c>
      <c r="I1035" s="23">
        <f t="shared" ref="I1035:I1098" si="765">I1034+(G1035+D1035)/L1035</f>
        <v>132580106.5049091</v>
      </c>
      <c r="J1035" s="23">
        <f t="shared" ref="J1035:J1098" si="766">J1034+IF(AND($B1035="A",M1035&lt;0,AR1034&gt;0,E1034=FALSE),MIN(_xlfn.FLOOR.MATH(1 + (-M1035*2)/(Buy_On_Revalue)),30),0)</f>
        <v>1086</v>
      </c>
      <c r="K1035" s="19">
        <f t="shared" si="740"/>
        <v>225.0831931027827</v>
      </c>
      <c r="L1035" s="16">
        <f t="shared" ref="L1035:L1098" si="767">(L1034/K1034)*K1035*IF(B1035="A",(1+Inflation_Rate/12),1)</f>
        <v>117.16697662790268</v>
      </c>
      <c r="M1035" s="23">
        <f>M1034-IF($B1035="B",(Percent_Rent_In_Elsies*2.49%/12 * H1034)/K1034,0)+IF($B1035="D",N1035,0)+IF(B1035="D",AK1034)+IF(B1035="C",F1034*90%)-(Y1035-Y1034)-IF($B1035="A",Q1034/K1034) + IF($B1035="A",Q1034/K1034)</f>
        <v>-31702154.193996392</v>
      </c>
      <c r="N1035" s="23">
        <f t="shared" ref="N1035:N1098" si="768">IF(B1035="D", IF(V1034&gt;(Percent_Elsies*(S1034+V1034)),V1034-(Percent_Elsies)*(S1034+V1034),0),0)</f>
        <v>0</v>
      </c>
      <c r="O1035" s="22">
        <f t="shared" ref="O1035:O1098" si="769">IF(B1035="D",IF(S1034&gt;Percent_Dollars*(S1034+V1034),S1034-(Percent_Dollars*(S1034+V1034)),0),0)</f>
        <v>0</v>
      </c>
      <c r="P1035" s="22">
        <f t="shared" si="753"/>
        <v>11880385.422185309</v>
      </c>
      <c r="Q1035" s="22">
        <f t="shared" si="754"/>
        <v>0</v>
      </c>
      <c r="R1035" s="22">
        <f t="shared" ref="R1035:R1098" si="770">R1034+IF($B1035="B",5%*AN1035,0)-IF(B1035="B",R1034/12,0)+IF($B1035="C", AP1034,0)</f>
        <v>204677912.50485644</v>
      </c>
      <c r="S1035" s="16">
        <f t="shared" si="760"/>
        <v>0</v>
      </c>
      <c r="T1035" s="15">
        <f t="shared" ref="T1035:T1098" si="771">IF($B1035="E",0,T1034+IF(B1035="B", Percent_Dollars*95%*AN1035,0)  + IF($B1035="D",N1035*MM_Bottom*K1035)+IF($B1035="D",S1034-O1035))</f>
        <v>0</v>
      </c>
      <c r="U1035" s="23">
        <f t="shared" si="741"/>
        <v>924857.8734257844</v>
      </c>
      <c r="V1035" s="23">
        <f t="shared" si="742"/>
        <v>0</v>
      </c>
      <c r="W1035" s="23">
        <f t="shared" si="755"/>
        <v>0</v>
      </c>
      <c r="X1035" s="23">
        <f t="shared" si="743"/>
        <v>29075792.790813029</v>
      </c>
      <c r="Y1035" s="23">
        <f t="shared" ref="Y1035:Y1098" si="772">50%*$H$10*(AS1034/$AS$10)*((4/3)/12+2.49%/4)</f>
        <v>13825559.361691331</v>
      </c>
      <c r="Z1035" s="3">
        <f t="shared" ref="Z1035:Z1098" si="773">IF($B1035="E",W1034*3.5%/Percent_Elsies,0)</f>
        <v>3848.0041519814931</v>
      </c>
      <c r="AA1035" s="23">
        <f t="shared" ref="AA1035:AA1098" si="774">AA1034+IF($B1035="E",W1034*52.5%/Percent_Elsies,0)-IF($B1035="D",AK1034)</f>
        <v>57942980.421534978</v>
      </c>
      <c r="AB1035" s="26">
        <f t="shared" si="744"/>
        <v>70086276.274228662</v>
      </c>
      <c r="AC1035" s="23">
        <f t="shared" si="745"/>
        <v>74889487.274228647</v>
      </c>
      <c r="AD1035" s="23">
        <f t="shared" si="751"/>
        <v>4803211</v>
      </c>
      <c r="AE1035" s="24">
        <f t="shared" si="759"/>
        <v>70086276.274228647</v>
      </c>
      <c r="AF1035" s="3">
        <f t="shared" si="746"/>
        <v>0</v>
      </c>
      <c r="AG1035" s="2">
        <f t="shared" ref="AG1035:AG1098" si="775">IF($B1035="E",(Z1035/AF1033)*12,0)</f>
        <v>461760498.23777914</v>
      </c>
      <c r="AH1035" s="2">
        <f t="shared" ref="AH1035:AH1098" si="776">40%*H1035/AE1035</f>
        <v>96.945324219949043</v>
      </c>
      <c r="AI1035" s="23">
        <f t="shared" si="752"/>
        <v>9315707893.6936474</v>
      </c>
      <c r="AJ1035" s="23">
        <f t="shared" ref="AJ1035:AJ1098" si="777">AJ1034*K1034/K1035</f>
        <v>6219.922423797766</v>
      </c>
      <c r="AK1035" s="23">
        <f t="shared" ref="AK1035:AK1098" si="778">IF($B1035="C",((37/25)*1000/K1035)*AI1035/1000000 - AM1034/1000000,0)</f>
        <v>0</v>
      </c>
      <c r="AL1035" s="23">
        <f t="shared" si="756"/>
        <v>0</v>
      </c>
      <c r="AM1035" s="23">
        <f t="shared" si="757"/>
        <v>0</v>
      </c>
      <c r="AN1035" s="16">
        <f t="shared" si="747"/>
        <v>0</v>
      </c>
      <c r="AO1035" s="23">
        <f t="shared" si="748"/>
        <v>0</v>
      </c>
      <c r="AP1035" s="22">
        <f t="shared" si="749"/>
        <v>0</v>
      </c>
      <c r="AQ1035" s="30">
        <f t="shared" ref="AQ1035:AQ1098" si="779">(AQ1034+IF($B1035="B",AN1035*(5%+95%*Percent_Dollars))+IFERROR(IF($B1035="A",AN1031*95%*Percent_Elsies),0)+IF($B1035="B",D1035)+AP1035+IF($B1035="B",(Percent_Rent_In_Elsies*2.49%*H1034/12)*MM_Top,0)-IF($B1035="C",F1034*MM_Bottom*K1035*65%)) + IF($B1035="A",Q1034*(MM_Top - MM_Bottom)) - IF($B1035="A",Q1034)</f>
        <v>1769838718.1204855</v>
      </c>
      <c r="AR1035" s="28">
        <f t="shared" ref="AR1035:AR1098" si="780">(AR1034+IF($B1035="B",((Percent_Rent_In_Elsies)*2.49%*H1034/12)*MM_Top,0)-IF($B1035="D",N1035*MM_Bottom*K1035)-IF($B1035="C",F1034*MM_Bottom*K1035*65%)) + IF($B1035="A",Q1034*(MM_Top - MM_Bottom))</f>
        <v>745835956.79999983</v>
      </c>
      <c r="AS1035" s="25">
        <f t="shared" ref="AS1035:AS1098" si="781">AS1034+G1035+D1035</f>
        <v>200337590.02425668</v>
      </c>
      <c r="AT1035" s="32">
        <f t="shared" ref="AT1035:AT1098" si="782">IF($B1035="E",W1034*7%/Percent_Elsies,0)</f>
        <v>7696.0083039629862</v>
      </c>
      <c r="AU1035" s="23">
        <f t="shared" ref="AU1035:AU1098" si="783">IF($B1035="E",W1034*7%/Percent_Elsies,0)</f>
        <v>7696.0083039629862</v>
      </c>
      <c r="AV1035" s="22">
        <f t="shared" ref="AV1035:AV1098" si="784">AV1034+IF($B1035="E",T1034*30%/Percent_Dollars)</f>
        <v>201454499.95550749</v>
      </c>
      <c r="AW1035" s="31">
        <f t="shared" si="750"/>
        <v>1364186344.7068057</v>
      </c>
      <c r="AX1035" s="21"/>
      <c r="AY1035" s="21"/>
      <c r="AZ1035" s="21"/>
      <c r="BA1035" s="21"/>
    </row>
    <row r="1036" spans="1:53" x14ac:dyDescent="0.25">
      <c r="A1036">
        <f t="shared" si="758"/>
        <v>445</v>
      </c>
      <c r="B1036" t="s">
        <v>6</v>
      </c>
      <c r="C1036" s="27">
        <f t="shared" si="762"/>
        <v>0</v>
      </c>
      <c r="D1036" s="27">
        <f t="shared" ref="D1036:D1099" si="785">IF(AND($B1036="B",M1036&lt;0,AR1035&gt;0,E1035=FALSE),MIN(AR1035,Buy_On_Revalue*K1036*(J1035-J1034)),0)</f>
        <v>0</v>
      </c>
      <c r="E1036" s="27" t="b">
        <f t="shared" si="761"/>
        <v>1</v>
      </c>
      <c r="F1036" s="29">
        <f t="shared" si="763"/>
        <v>0</v>
      </c>
      <c r="G1036" s="27">
        <f t="shared" ref="G1036:G1099" si="786">C1036</f>
        <v>0</v>
      </c>
      <c r="H1036" s="22">
        <f t="shared" si="764"/>
        <v>17014652511.83827</v>
      </c>
      <c r="I1036" s="23">
        <f t="shared" si="765"/>
        <v>132580106.5049091</v>
      </c>
      <c r="J1036" s="23">
        <f t="shared" si="766"/>
        <v>1086</v>
      </c>
      <c r="K1036" s="19">
        <f t="shared" ref="K1036:K1099" si="787">IF(J1036-J1035 &gt; 0,K1035*(1+0.005)^(J1036-J1035),K1035)</f>
        <v>225.0831931027827</v>
      </c>
      <c r="L1036" s="16">
        <f t="shared" si="767"/>
        <v>117.36225492228253</v>
      </c>
      <c r="M1036" s="23">
        <f>M1035-IF($B1036="B",(Percent_Rent_In_Elsies*2.49%/12 * H1035)/K1035,0)+IF($B1036="D",N1036,0)+IF(B1036="D",AK1035)+IF(B1036="C",F1035*90%)-(Y1036-Y1035)-IF($B1036="A",Q1035/K1035) + IF($B1036="A",Q1035/K1035)</f>
        <v>-31702154.193996392</v>
      </c>
      <c r="N1036" s="23">
        <f t="shared" si="768"/>
        <v>0</v>
      </c>
      <c r="O1036" s="22">
        <f t="shared" si="769"/>
        <v>0</v>
      </c>
      <c r="P1036" s="22">
        <f t="shared" si="753"/>
        <v>0</v>
      </c>
      <c r="Q1036" s="22">
        <f t="shared" si="754"/>
        <v>0</v>
      </c>
      <c r="R1036" s="22">
        <f t="shared" si="770"/>
        <v>204677912.50485644</v>
      </c>
      <c r="S1036" s="16">
        <f t="shared" si="760"/>
        <v>0</v>
      </c>
      <c r="T1036" s="15">
        <f t="shared" si="771"/>
        <v>0</v>
      </c>
      <c r="U1036" s="23">
        <f t="shared" ref="U1036:U1099" si="788">U1035-IF($B1036="B",U1035/12)+IF($B1036="C",AO1035)+IF(B1036="C",F1035*10%)</f>
        <v>924857.8734257844</v>
      </c>
      <c r="V1036" s="23">
        <f t="shared" ref="V1036:V1099" si="789">IF($B1036="D", 0, V1035+IF($B1036="B",U1035/12,0))</f>
        <v>0</v>
      </c>
      <c r="W1036" s="23">
        <f t="shared" si="755"/>
        <v>0</v>
      </c>
      <c r="X1036" s="23">
        <f t="shared" ref="X1036:X1099" si="790">X1035+IFERROR(IF($B1036="A",Z1035,0),0)  + AT1035 + AU1035 - IF($B1036="A",Q1035/K1035)</f>
        <v>29095032.811572935</v>
      </c>
      <c r="Y1036" s="23">
        <f t="shared" si="772"/>
        <v>13825559.361691331</v>
      </c>
      <c r="Z1036" s="3">
        <f t="shared" si="773"/>
        <v>0</v>
      </c>
      <c r="AA1036" s="23">
        <f t="shared" si="774"/>
        <v>57942980.421534978</v>
      </c>
      <c r="AB1036" s="26">
        <f t="shared" ref="AB1036:AB1099" si="791">M1036+SUM(U1036:AA1036)+AO1036+AT1036+AU1036</f>
        <v>70086276.274228632</v>
      </c>
      <c r="AC1036" s="23">
        <f t="shared" ref="AC1036:AC1099" si="792">AC1035+G1036+IF($B1036="C",F1035)</f>
        <v>74889487.274228647</v>
      </c>
      <c r="AD1036" s="23">
        <f t="shared" si="751"/>
        <v>4803211</v>
      </c>
      <c r="AE1036" s="24">
        <f t="shared" si="759"/>
        <v>70086276.274228647</v>
      </c>
      <c r="AF1036" s="3">
        <f t="shared" ref="AF1036:AF1099" si="793">IF($B1036="C",MAX(AE1036-AA1036-Y1036-U1036-V1036-W1036-AO1036-AT1036-AU1036,0.0001),0)</f>
        <v>0</v>
      </c>
      <c r="AG1036" s="2">
        <f t="shared" si="775"/>
        <v>0</v>
      </c>
      <c r="AH1036" s="2">
        <f t="shared" si="776"/>
        <v>97.106899760315628</v>
      </c>
      <c r="AI1036" s="23">
        <f t="shared" si="752"/>
        <v>9315707893.6936474</v>
      </c>
      <c r="AJ1036" s="23">
        <f t="shared" si="777"/>
        <v>6219.922423797766</v>
      </c>
      <c r="AK1036" s="23">
        <f t="shared" si="778"/>
        <v>0</v>
      </c>
      <c r="AL1036" s="23">
        <f t="shared" si="756"/>
        <v>0</v>
      </c>
      <c r="AM1036" s="23">
        <f t="shared" si="757"/>
        <v>0</v>
      </c>
      <c r="AN1036" s="16">
        <f t="shared" ref="AN1036:AN1099" si="794">IF($B1036="B",(G1030)/2,0)</f>
        <v>0</v>
      </c>
      <c r="AO1036" s="23">
        <f t="shared" ref="AO1036:AO1099" si="795">IF($B1036="B",(Percent_Rent_In_Elsies*2.49%/12*H1035)/K1035,0)</f>
        <v>0</v>
      </c>
      <c r="AP1036" s="22">
        <f t="shared" ref="AP1036:AP1099" si="796">IF($B1036="B",(1-Percent_Rent_In_Elsies)*2.49%*H1035/12,0)</f>
        <v>0</v>
      </c>
      <c r="AQ1036" s="30">
        <f t="shared" si="779"/>
        <v>1769838718.1204855</v>
      </c>
      <c r="AR1036" s="28">
        <f t="shared" si="780"/>
        <v>745835956.79999983</v>
      </c>
      <c r="AS1036" s="25">
        <f t="shared" si="781"/>
        <v>200337590.02425668</v>
      </c>
      <c r="AT1036" s="32">
        <f t="shared" si="782"/>
        <v>0</v>
      </c>
      <c r="AU1036" s="23">
        <f t="shared" si="783"/>
        <v>0</v>
      </c>
      <c r="AV1036" s="22">
        <f t="shared" si="784"/>
        <v>201454499.95550749</v>
      </c>
      <c r="AW1036" s="31">
        <f t="shared" ref="AW1036:AW1099" si="797">SUM(AR1036:AS1036)+AV1036 +SUM(O1036:T1036)+AP1036</f>
        <v>1352305959.2846203</v>
      </c>
    </row>
    <row r="1037" spans="1:53" x14ac:dyDescent="0.25">
      <c r="A1037">
        <f t="shared" si="758"/>
        <v>445</v>
      </c>
      <c r="B1037" t="s">
        <v>7</v>
      </c>
      <c r="C1037" s="27">
        <f t="shared" si="762"/>
        <v>0</v>
      </c>
      <c r="D1037" s="27">
        <f t="shared" si="785"/>
        <v>0</v>
      </c>
      <c r="E1037" s="27" t="b">
        <f t="shared" si="761"/>
        <v>1</v>
      </c>
      <c r="F1037" s="29">
        <f t="shared" si="763"/>
        <v>0</v>
      </c>
      <c r="G1037" s="27">
        <f t="shared" si="786"/>
        <v>0</v>
      </c>
      <c r="H1037" s="22">
        <f t="shared" si="764"/>
        <v>17014652511.838272</v>
      </c>
      <c r="I1037" s="23">
        <f t="shared" si="765"/>
        <v>132580106.5049091</v>
      </c>
      <c r="J1037" s="23">
        <f t="shared" si="766"/>
        <v>1086</v>
      </c>
      <c r="K1037" s="19">
        <f t="shared" si="787"/>
        <v>225.0831931027827</v>
      </c>
      <c r="L1037" s="16">
        <f t="shared" si="767"/>
        <v>117.36225492228252</v>
      </c>
      <c r="M1037" s="23">
        <f>M1036-IF($B1037="B",(Percent_Rent_In_Elsies*2.49%/12 * H1036)/K1036,0)+IF($B1037="D",N1037,0)+IF(B1037="D",AK1036)+IF(B1037="C",F1036*90%)-(Y1037-Y1036)-IF($B1037="A",Q1036/K1036) + IF($B1037="A",Q1036/K1036)</f>
        <v>-31780581.648919564</v>
      </c>
      <c r="N1037" s="23">
        <f t="shared" si="768"/>
        <v>0</v>
      </c>
      <c r="O1037" s="22">
        <f t="shared" si="769"/>
        <v>0</v>
      </c>
      <c r="P1037" s="22">
        <f t="shared" si="753"/>
        <v>0</v>
      </c>
      <c r="Q1037" s="22">
        <f t="shared" si="754"/>
        <v>0</v>
      </c>
      <c r="R1037" s="22">
        <f t="shared" si="770"/>
        <v>187621419.79611841</v>
      </c>
      <c r="S1037" s="16">
        <f t="shared" si="760"/>
        <v>17056492.708738036</v>
      </c>
      <c r="T1037" s="15">
        <f t="shared" si="771"/>
        <v>0</v>
      </c>
      <c r="U1037" s="23">
        <f t="shared" si="788"/>
        <v>847786.38397363573</v>
      </c>
      <c r="V1037" s="23">
        <f t="shared" si="789"/>
        <v>77071.4894521487</v>
      </c>
      <c r="W1037" s="23">
        <f t="shared" si="755"/>
        <v>0</v>
      </c>
      <c r="X1037" s="23">
        <f t="shared" si="790"/>
        <v>29095032.811572935</v>
      </c>
      <c r="Y1037" s="23">
        <f t="shared" si="772"/>
        <v>13825559.361691331</v>
      </c>
      <c r="Z1037" s="3">
        <f t="shared" si="773"/>
        <v>0</v>
      </c>
      <c r="AA1037" s="23">
        <f t="shared" si="774"/>
        <v>57942980.421534978</v>
      </c>
      <c r="AB1037" s="26">
        <f t="shared" si="791"/>
        <v>70086276.274228632</v>
      </c>
      <c r="AC1037" s="23">
        <f t="shared" si="792"/>
        <v>74889487.274228647</v>
      </c>
      <c r="AD1037" s="23">
        <f t="shared" ref="AD1037:AD1100" si="798">AD1036</f>
        <v>4803211</v>
      </c>
      <c r="AE1037" s="24">
        <f t="shared" si="759"/>
        <v>70086276.274228647</v>
      </c>
      <c r="AF1037" s="3">
        <f t="shared" si="793"/>
        <v>0</v>
      </c>
      <c r="AG1037" s="2">
        <f t="shared" si="775"/>
        <v>0</v>
      </c>
      <c r="AH1037" s="2">
        <f t="shared" si="776"/>
        <v>97.106899760315642</v>
      </c>
      <c r="AI1037" s="23">
        <f t="shared" ref="AI1037:AI1100" si="799">AA1037/(AJ1037/1000000)</f>
        <v>9315707893.6936474</v>
      </c>
      <c r="AJ1037" s="23">
        <f t="shared" si="777"/>
        <v>6219.922423797766</v>
      </c>
      <c r="AK1037" s="23">
        <f t="shared" si="778"/>
        <v>0</v>
      </c>
      <c r="AL1037" s="23">
        <f t="shared" si="756"/>
        <v>-672155.44372367859</v>
      </c>
      <c r="AM1037" s="23">
        <f t="shared" si="757"/>
        <v>-627113207.50419688</v>
      </c>
      <c r="AN1037" s="16">
        <f t="shared" si="794"/>
        <v>0</v>
      </c>
      <c r="AO1037" s="23">
        <f t="shared" si="795"/>
        <v>78427.454923172423</v>
      </c>
      <c r="AP1037" s="22">
        <f t="shared" si="796"/>
        <v>17652701.981032208</v>
      </c>
      <c r="AQ1037" s="30">
        <f t="shared" si="779"/>
        <v>1804994074.1157112</v>
      </c>
      <c r="AR1037" s="28">
        <f t="shared" si="780"/>
        <v>763338610.81419325</v>
      </c>
      <c r="AS1037" s="25">
        <f t="shared" si="781"/>
        <v>200337590.02425668</v>
      </c>
      <c r="AT1037" s="32">
        <f t="shared" si="782"/>
        <v>0</v>
      </c>
      <c r="AU1037" s="23">
        <f t="shared" si="783"/>
        <v>0</v>
      </c>
      <c r="AV1037" s="22">
        <f t="shared" si="784"/>
        <v>201454499.95550749</v>
      </c>
      <c r="AW1037" s="31">
        <f t="shared" si="797"/>
        <v>1387461315.279846</v>
      </c>
    </row>
    <row r="1038" spans="1:53" s="21" customFormat="1" x14ac:dyDescent="0.25">
      <c r="A1038">
        <f t="shared" si="758"/>
        <v>445</v>
      </c>
      <c r="B1038" t="s">
        <v>8</v>
      </c>
      <c r="C1038" s="27">
        <f t="shared" si="762"/>
        <v>0</v>
      </c>
      <c r="D1038" s="27">
        <f t="shared" si="785"/>
        <v>0</v>
      </c>
      <c r="E1038" s="27" t="b">
        <f t="shared" si="761"/>
        <v>1</v>
      </c>
      <c r="F1038" s="29">
        <f t="shared" si="763"/>
        <v>0</v>
      </c>
      <c r="G1038" s="27">
        <f t="shared" si="786"/>
        <v>0</v>
      </c>
      <c r="H1038" s="22">
        <f t="shared" si="764"/>
        <v>17014652511.838272</v>
      </c>
      <c r="I1038" s="23">
        <f t="shared" si="765"/>
        <v>132580106.5049091</v>
      </c>
      <c r="J1038" s="23">
        <f t="shared" si="766"/>
        <v>1086</v>
      </c>
      <c r="K1038" s="19">
        <f t="shared" si="787"/>
        <v>225.0831931027827</v>
      </c>
      <c r="L1038" s="16">
        <f t="shared" si="767"/>
        <v>117.36225492228252</v>
      </c>
      <c r="M1038" s="23">
        <f>M1037-IF($B1038="B",(Percent_Rent_In_Elsies*2.49%/12 * H1037)/K1037,0)+IF($B1038="D",N1038,0)+IF(B1038="D",AK1037)+IF(B1038="C",F1037*90%)-(Y1038-Y1037)-IF($B1038="A",Q1037/K1037) + IF($B1038="A",Q1037/K1037)</f>
        <v>-31780581.648919564</v>
      </c>
      <c r="N1038" s="23">
        <f t="shared" si="768"/>
        <v>0</v>
      </c>
      <c r="O1038" s="22">
        <f t="shared" si="769"/>
        <v>0</v>
      </c>
      <c r="P1038" s="22">
        <f t="shared" si="753"/>
        <v>0</v>
      </c>
      <c r="Q1038" s="22">
        <f t="shared" si="754"/>
        <v>0</v>
      </c>
      <c r="R1038" s="22">
        <f t="shared" si="770"/>
        <v>205274121.77715063</v>
      </c>
      <c r="S1038" s="16">
        <f t="shared" si="760"/>
        <v>17056492.708738036</v>
      </c>
      <c r="T1038" s="15">
        <f t="shared" si="771"/>
        <v>0</v>
      </c>
      <c r="U1038" s="23">
        <f t="shared" si="788"/>
        <v>926213.83889680821</v>
      </c>
      <c r="V1038" s="23">
        <f t="shared" si="789"/>
        <v>77071.4894521487</v>
      </c>
      <c r="W1038" s="23">
        <f t="shared" si="755"/>
        <v>0</v>
      </c>
      <c r="X1038" s="23">
        <f t="shared" si="790"/>
        <v>29095032.811572935</v>
      </c>
      <c r="Y1038" s="23">
        <f t="shared" si="772"/>
        <v>13825559.361691331</v>
      </c>
      <c r="Z1038" s="3">
        <f t="shared" si="773"/>
        <v>0</v>
      </c>
      <c r="AA1038" s="23">
        <f t="shared" si="774"/>
        <v>57942980.421534978</v>
      </c>
      <c r="AB1038" s="26">
        <f t="shared" si="791"/>
        <v>70086276.274228632</v>
      </c>
      <c r="AC1038" s="23">
        <f t="shared" si="792"/>
        <v>74889487.274228647</v>
      </c>
      <c r="AD1038" s="23">
        <f t="shared" si="798"/>
        <v>4803211</v>
      </c>
      <c r="AE1038" s="24">
        <f t="shared" si="759"/>
        <v>70086276.274228647</v>
      </c>
      <c r="AF1038" s="3">
        <f t="shared" si="793"/>
        <v>1E-4</v>
      </c>
      <c r="AG1038" s="2">
        <f t="shared" si="775"/>
        <v>0</v>
      </c>
      <c r="AH1038" s="2">
        <f t="shared" si="776"/>
        <v>97.106899760315642</v>
      </c>
      <c r="AI1038" s="23">
        <f t="shared" si="799"/>
        <v>9315707893.6936474</v>
      </c>
      <c r="AJ1038" s="23">
        <f t="shared" si="777"/>
        <v>6219.922423797766</v>
      </c>
      <c r="AK1038" s="23">
        <f t="shared" si="778"/>
        <v>61881.121081698278</v>
      </c>
      <c r="AL1038" s="23">
        <f t="shared" si="756"/>
        <v>0</v>
      </c>
      <c r="AM1038" s="23">
        <f t="shared" si="757"/>
        <v>0</v>
      </c>
      <c r="AN1038" s="16">
        <f t="shared" si="794"/>
        <v>0</v>
      </c>
      <c r="AO1038" s="23">
        <f t="shared" si="795"/>
        <v>0</v>
      </c>
      <c r="AP1038" s="22">
        <f t="shared" si="796"/>
        <v>0</v>
      </c>
      <c r="AQ1038" s="30">
        <f t="shared" si="779"/>
        <v>1804994074.1157112</v>
      </c>
      <c r="AR1038" s="28">
        <f t="shared" si="780"/>
        <v>763338610.81419325</v>
      </c>
      <c r="AS1038" s="25">
        <f t="shared" si="781"/>
        <v>200337590.02425668</v>
      </c>
      <c r="AT1038" s="32">
        <f t="shared" si="782"/>
        <v>0</v>
      </c>
      <c r="AU1038" s="23">
        <f t="shared" si="783"/>
        <v>0</v>
      </c>
      <c r="AV1038" s="22">
        <f t="shared" si="784"/>
        <v>201454499.95550749</v>
      </c>
      <c r="AW1038" s="31">
        <f t="shared" si="797"/>
        <v>1387461315.2798462</v>
      </c>
      <c r="AX1038"/>
      <c r="AY1038"/>
      <c r="AZ1038"/>
      <c r="BA1038"/>
    </row>
    <row r="1039" spans="1:53" s="21" customFormat="1" x14ac:dyDescent="0.25">
      <c r="A1039" s="21">
        <f t="shared" si="758"/>
        <v>445</v>
      </c>
      <c r="B1039" s="21" t="s">
        <v>9</v>
      </c>
      <c r="C1039" s="27">
        <f t="shared" si="762"/>
        <v>0</v>
      </c>
      <c r="D1039" s="27">
        <f t="shared" si="785"/>
        <v>0</v>
      </c>
      <c r="E1039" s="27" t="b">
        <f t="shared" si="761"/>
        <v>1</v>
      </c>
      <c r="F1039" s="29">
        <f t="shared" si="763"/>
        <v>0</v>
      </c>
      <c r="G1039" s="27">
        <f t="shared" si="786"/>
        <v>0</v>
      </c>
      <c r="H1039" s="22">
        <f t="shared" si="764"/>
        <v>17014652511.838272</v>
      </c>
      <c r="I1039" s="23">
        <f t="shared" si="765"/>
        <v>132580106.5049091</v>
      </c>
      <c r="J1039" s="23">
        <f t="shared" si="766"/>
        <v>1086</v>
      </c>
      <c r="K1039" s="19">
        <f t="shared" si="787"/>
        <v>225.0831931027827</v>
      </c>
      <c r="L1039" s="16">
        <f t="shared" si="767"/>
        <v>117.36225492228252</v>
      </c>
      <c r="M1039" s="23">
        <f>M1038-IF($B1039="B",(Percent_Rent_In_Elsies*2.49%/12 * H1038)/K1038,0)+IF($B1039="D",N1039,0)+IF(B1039="D",AK1038)+IF(B1039="C",F1038*90%)-(Y1039-Y1038)-IF($B1039="A",Q1038/K1038) + IF($B1039="A",Q1038/K1038)</f>
        <v>-31718700.527837865</v>
      </c>
      <c r="N1039" s="23">
        <f t="shared" si="768"/>
        <v>0</v>
      </c>
      <c r="O1039" s="22">
        <f t="shared" si="769"/>
        <v>11916423.449280981</v>
      </c>
      <c r="P1039" s="22">
        <f t="shared" ref="P1039:P1102" si="800">IF(AG1039 &gt; Retail_Freeze_Above, O1038,0)</f>
        <v>0</v>
      </c>
      <c r="Q1039" s="22">
        <f t="shared" ref="Q1039:Q1102" si="801">IF(AG1039&lt;=Retail_Freeze_Above,O1038,0)</f>
        <v>0</v>
      </c>
      <c r="R1039" s="22">
        <f t="shared" si="770"/>
        <v>205274121.77715063</v>
      </c>
      <c r="S1039" s="16">
        <f t="shared" si="760"/>
        <v>0</v>
      </c>
      <c r="T1039" s="15">
        <f t="shared" si="771"/>
        <v>5140069.2594570555</v>
      </c>
      <c r="U1039" s="23">
        <f t="shared" si="788"/>
        <v>926213.83889680821</v>
      </c>
      <c r="V1039" s="23">
        <f t="shared" si="789"/>
        <v>0</v>
      </c>
      <c r="W1039" s="23">
        <f t="shared" ref="W1039:W1102" si="802">IF($B1039="E",0,W1038+IF(B1039="D",V1038,0)+IF($B1039="A",G1039))-IF($B1039="D",N1039)+IF($B1039="A",Q1038/K1038)</f>
        <v>77071.4894521487</v>
      </c>
      <c r="X1039" s="23">
        <f t="shared" si="790"/>
        <v>29095032.811572935</v>
      </c>
      <c r="Y1039" s="23">
        <f t="shared" si="772"/>
        <v>13825559.361691331</v>
      </c>
      <c r="Z1039" s="3">
        <f t="shared" si="773"/>
        <v>0</v>
      </c>
      <c r="AA1039" s="23">
        <f t="shared" si="774"/>
        <v>57881099.300453283</v>
      </c>
      <c r="AB1039" s="26">
        <f t="shared" si="791"/>
        <v>70086276.274228632</v>
      </c>
      <c r="AC1039" s="23">
        <f t="shared" si="792"/>
        <v>74889487.274228647</v>
      </c>
      <c r="AD1039" s="23">
        <f t="shared" si="798"/>
        <v>4803211</v>
      </c>
      <c r="AE1039" s="24">
        <f t="shared" si="759"/>
        <v>70086276.274228647</v>
      </c>
      <c r="AF1039" s="3">
        <f t="shared" si="793"/>
        <v>0</v>
      </c>
      <c r="AG1039" s="2">
        <f t="shared" si="775"/>
        <v>0</v>
      </c>
      <c r="AH1039" s="2">
        <f t="shared" si="776"/>
        <v>97.106899760315642</v>
      </c>
      <c r="AI1039" s="23">
        <f t="shared" si="799"/>
        <v>9305759036.3180428</v>
      </c>
      <c r="AJ1039" s="23">
        <f t="shared" si="777"/>
        <v>6219.922423797766</v>
      </c>
      <c r="AK1039" s="23">
        <f t="shared" si="778"/>
        <v>0</v>
      </c>
      <c r="AL1039" s="23">
        <f t="shared" si="756"/>
        <v>0</v>
      </c>
      <c r="AM1039" s="23">
        <f t="shared" si="757"/>
        <v>0</v>
      </c>
      <c r="AN1039" s="16">
        <f t="shared" si="794"/>
        <v>0</v>
      </c>
      <c r="AO1039" s="23">
        <f t="shared" si="795"/>
        <v>0</v>
      </c>
      <c r="AP1039" s="22">
        <f t="shared" si="796"/>
        <v>0</v>
      </c>
      <c r="AQ1039" s="30">
        <f t="shared" si="779"/>
        <v>1804994074.1157112</v>
      </c>
      <c r="AR1039" s="28">
        <f t="shared" si="780"/>
        <v>763338610.81419325</v>
      </c>
      <c r="AS1039" s="25">
        <f t="shared" si="781"/>
        <v>200337590.02425668</v>
      </c>
      <c r="AT1039" s="32">
        <f t="shared" si="782"/>
        <v>0</v>
      </c>
      <c r="AU1039" s="23">
        <f t="shared" si="783"/>
        <v>0</v>
      </c>
      <c r="AV1039" s="22">
        <f t="shared" si="784"/>
        <v>201454499.95550749</v>
      </c>
      <c r="AW1039" s="31">
        <f t="shared" si="797"/>
        <v>1387461315.2798462</v>
      </c>
    </row>
    <row r="1040" spans="1:53" x14ac:dyDescent="0.25">
      <c r="A1040" s="21">
        <f t="shared" si="758"/>
        <v>445</v>
      </c>
      <c r="B1040" s="21" t="s">
        <v>28</v>
      </c>
      <c r="C1040" s="27">
        <f t="shared" si="762"/>
        <v>0</v>
      </c>
      <c r="D1040" s="27">
        <f t="shared" si="785"/>
        <v>0</v>
      </c>
      <c r="E1040" s="27" t="b">
        <f t="shared" si="761"/>
        <v>1</v>
      </c>
      <c r="F1040" s="29">
        <f t="shared" si="763"/>
        <v>0</v>
      </c>
      <c r="G1040" s="27">
        <f t="shared" si="786"/>
        <v>0</v>
      </c>
      <c r="H1040" s="22">
        <f t="shared" si="764"/>
        <v>17014652511.838272</v>
      </c>
      <c r="I1040" s="23">
        <f t="shared" si="765"/>
        <v>132580106.5049091</v>
      </c>
      <c r="J1040" s="23">
        <f t="shared" si="766"/>
        <v>1086</v>
      </c>
      <c r="K1040" s="19">
        <f t="shared" si="787"/>
        <v>225.0831931027827</v>
      </c>
      <c r="L1040" s="16">
        <f t="shared" si="767"/>
        <v>117.36225492228252</v>
      </c>
      <c r="M1040" s="23">
        <f>M1039-IF($B1040="B",(Percent_Rent_In_Elsies*2.49%/12 * H1039)/K1039,0)+IF($B1040="D",N1040,0)+IF(B1040="D",AK1039)+IF(B1040="C",F1039*90%)-(Y1040-Y1039)-IF($B1040="A",Q1039/K1039) + IF($B1040="A",Q1039/K1039)</f>
        <v>-31718700.527837865</v>
      </c>
      <c r="N1040" s="23">
        <f t="shared" si="768"/>
        <v>0</v>
      </c>
      <c r="O1040" s="22">
        <f t="shared" si="769"/>
        <v>0</v>
      </c>
      <c r="P1040" s="22">
        <f t="shared" si="800"/>
        <v>11916423.449280981</v>
      </c>
      <c r="Q1040" s="22">
        <f t="shared" si="801"/>
        <v>0</v>
      </c>
      <c r="R1040" s="22">
        <f t="shared" si="770"/>
        <v>205274121.77715063</v>
      </c>
      <c r="S1040" s="16">
        <f t="shared" si="760"/>
        <v>0</v>
      </c>
      <c r="T1040" s="15">
        <f t="shared" si="771"/>
        <v>0</v>
      </c>
      <c r="U1040" s="23">
        <f t="shared" si="788"/>
        <v>926213.83889680821</v>
      </c>
      <c r="V1040" s="23">
        <f t="shared" si="789"/>
        <v>0</v>
      </c>
      <c r="W1040" s="23">
        <f t="shared" si="802"/>
        <v>0</v>
      </c>
      <c r="X1040" s="23">
        <f t="shared" si="790"/>
        <v>29095032.811572935</v>
      </c>
      <c r="Y1040" s="23">
        <f t="shared" si="772"/>
        <v>13825559.361691331</v>
      </c>
      <c r="Z1040" s="3">
        <f t="shared" si="773"/>
        <v>3853.5744726074358</v>
      </c>
      <c r="AA1040" s="23">
        <f t="shared" si="774"/>
        <v>57938902.917542398</v>
      </c>
      <c r="AB1040" s="26">
        <f t="shared" si="791"/>
        <v>70086276.274228632</v>
      </c>
      <c r="AC1040" s="23">
        <f t="shared" si="792"/>
        <v>74889487.274228647</v>
      </c>
      <c r="AD1040" s="23">
        <f t="shared" si="798"/>
        <v>4803211</v>
      </c>
      <c r="AE1040" s="24">
        <f t="shared" si="759"/>
        <v>70086276.274228647</v>
      </c>
      <c r="AF1040" s="3">
        <f t="shared" si="793"/>
        <v>0</v>
      </c>
      <c r="AG1040" s="2">
        <f t="shared" si="775"/>
        <v>462428936.71289223</v>
      </c>
      <c r="AH1040" s="2">
        <f t="shared" si="776"/>
        <v>97.106899760315642</v>
      </c>
      <c r="AI1040" s="23">
        <f t="shared" si="799"/>
        <v>9315052338.2518349</v>
      </c>
      <c r="AJ1040" s="23">
        <f t="shared" si="777"/>
        <v>6219.922423797766</v>
      </c>
      <c r="AK1040" s="23">
        <f t="shared" si="778"/>
        <v>0</v>
      </c>
      <c r="AL1040" s="23">
        <f t="shared" ref="AL1040:AL1103" si="803">IF($B1040="B",AI1040-AI1035,0)</f>
        <v>0</v>
      </c>
      <c r="AM1040" s="23">
        <f t="shared" si="757"/>
        <v>0</v>
      </c>
      <c r="AN1040" s="16">
        <f t="shared" si="794"/>
        <v>0</v>
      </c>
      <c r="AO1040" s="23">
        <f t="shared" si="795"/>
        <v>0</v>
      </c>
      <c r="AP1040" s="22">
        <f t="shared" si="796"/>
        <v>0</v>
      </c>
      <c r="AQ1040" s="30">
        <f t="shared" si="779"/>
        <v>1804994074.1157112</v>
      </c>
      <c r="AR1040" s="28">
        <f t="shared" si="780"/>
        <v>763338610.81419325</v>
      </c>
      <c r="AS1040" s="25">
        <f t="shared" si="781"/>
        <v>200337590.02425668</v>
      </c>
      <c r="AT1040" s="32">
        <f t="shared" si="782"/>
        <v>7707.1489452148717</v>
      </c>
      <c r="AU1040" s="23">
        <f t="shared" si="783"/>
        <v>7707.1489452148717</v>
      </c>
      <c r="AV1040" s="22">
        <f t="shared" si="784"/>
        <v>206594569.21496454</v>
      </c>
      <c r="AW1040" s="31">
        <f t="shared" si="797"/>
        <v>1387461315.2798462</v>
      </c>
      <c r="AX1040" s="21"/>
      <c r="AY1040" s="21"/>
      <c r="AZ1040" s="21"/>
      <c r="BA1040" s="21"/>
    </row>
    <row r="1041" spans="1:53" x14ac:dyDescent="0.25">
      <c r="A1041">
        <f t="shared" si="758"/>
        <v>446</v>
      </c>
      <c r="B1041" t="s">
        <v>6</v>
      </c>
      <c r="C1041" s="27">
        <f t="shared" si="762"/>
        <v>0</v>
      </c>
      <c r="D1041" s="27">
        <f t="shared" si="785"/>
        <v>0</v>
      </c>
      <c r="E1041" s="27" t="b">
        <f t="shared" si="761"/>
        <v>1</v>
      </c>
      <c r="F1041" s="29">
        <f t="shared" si="763"/>
        <v>0</v>
      </c>
      <c r="G1041" s="27">
        <f t="shared" si="786"/>
        <v>0</v>
      </c>
      <c r="H1041" s="22">
        <f t="shared" si="764"/>
        <v>17043010266.02467</v>
      </c>
      <c r="I1041" s="23">
        <f t="shared" si="765"/>
        <v>132580106.5049091</v>
      </c>
      <c r="J1041" s="23">
        <f t="shared" si="766"/>
        <v>1086</v>
      </c>
      <c r="K1041" s="19">
        <f t="shared" si="787"/>
        <v>225.0831931027827</v>
      </c>
      <c r="L1041" s="16">
        <f t="shared" si="767"/>
        <v>117.55785868048632</v>
      </c>
      <c r="M1041" s="23">
        <f>M1040-IF($B1041="B",(Percent_Rent_In_Elsies*2.49%/12 * H1040)/K1040,0)+IF($B1041="D",N1041,0)+IF(B1041="D",AK1040)+IF(B1041="C",F1040*90%)-(Y1041-Y1040)-IF($B1041="A",Q1040/K1040) + IF($B1041="A",Q1040/K1040)</f>
        <v>-31718700.527837865</v>
      </c>
      <c r="N1041" s="23">
        <f t="shared" si="768"/>
        <v>0</v>
      </c>
      <c r="O1041" s="22">
        <f t="shared" si="769"/>
        <v>0</v>
      </c>
      <c r="P1041" s="22">
        <f t="shared" si="800"/>
        <v>0</v>
      </c>
      <c r="Q1041" s="22">
        <f t="shared" si="801"/>
        <v>0</v>
      </c>
      <c r="R1041" s="22">
        <f t="shared" si="770"/>
        <v>205274121.77715063</v>
      </c>
      <c r="S1041" s="16">
        <f t="shared" si="760"/>
        <v>0</v>
      </c>
      <c r="T1041" s="15">
        <f t="shared" si="771"/>
        <v>0</v>
      </c>
      <c r="U1041" s="23">
        <f t="shared" si="788"/>
        <v>926213.83889680821</v>
      </c>
      <c r="V1041" s="23">
        <f t="shared" si="789"/>
        <v>0</v>
      </c>
      <c r="W1041" s="23">
        <f t="shared" si="802"/>
        <v>0</v>
      </c>
      <c r="X1041" s="23">
        <f t="shared" si="790"/>
        <v>29114300.683935974</v>
      </c>
      <c r="Y1041" s="23">
        <f t="shared" si="772"/>
        <v>13825559.361691331</v>
      </c>
      <c r="Z1041" s="3">
        <f t="shared" si="773"/>
        <v>0</v>
      </c>
      <c r="AA1041" s="23">
        <f t="shared" si="774"/>
        <v>57938902.917542398</v>
      </c>
      <c r="AB1041" s="26">
        <f t="shared" si="791"/>
        <v>70086276.274228632</v>
      </c>
      <c r="AC1041" s="23">
        <f t="shared" si="792"/>
        <v>74889487.274228647</v>
      </c>
      <c r="AD1041" s="23">
        <f t="shared" si="798"/>
        <v>4803211</v>
      </c>
      <c r="AE1041" s="24">
        <f t="shared" si="759"/>
        <v>70086276.274228647</v>
      </c>
      <c r="AF1041" s="3">
        <f t="shared" si="793"/>
        <v>0</v>
      </c>
      <c r="AG1041" s="2">
        <f t="shared" si="775"/>
        <v>0</v>
      </c>
      <c r="AH1041" s="2">
        <f t="shared" si="776"/>
        <v>97.268744593249494</v>
      </c>
      <c r="AI1041" s="23">
        <f t="shared" si="799"/>
        <v>9315052338.2518349</v>
      </c>
      <c r="AJ1041" s="23">
        <f t="shared" si="777"/>
        <v>6219.922423797766</v>
      </c>
      <c r="AK1041" s="23">
        <f t="shared" si="778"/>
        <v>0</v>
      </c>
      <c r="AL1041" s="23">
        <f t="shared" si="803"/>
        <v>0</v>
      </c>
      <c r="AM1041" s="23">
        <f t="shared" ref="AM1041:AM1104" si="804">IF($B1041="B",50%*AL1041*30%*AJ1041,0)</f>
        <v>0</v>
      </c>
      <c r="AN1041" s="16">
        <f t="shared" si="794"/>
        <v>0</v>
      </c>
      <c r="AO1041" s="23">
        <f t="shared" si="795"/>
        <v>0</v>
      </c>
      <c r="AP1041" s="22">
        <f t="shared" si="796"/>
        <v>0</v>
      </c>
      <c r="AQ1041" s="30">
        <f t="shared" si="779"/>
        <v>1804994074.1157112</v>
      </c>
      <c r="AR1041" s="28">
        <f t="shared" si="780"/>
        <v>763338610.81419325</v>
      </c>
      <c r="AS1041" s="25">
        <f t="shared" si="781"/>
        <v>200337590.02425668</v>
      </c>
      <c r="AT1041" s="32">
        <f t="shared" si="782"/>
        <v>0</v>
      </c>
      <c r="AU1041" s="23">
        <f t="shared" si="783"/>
        <v>0</v>
      </c>
      <c r="AV1041" s="22">
        <f t="shared" si="784"/>
        <v>206594569.21496454</v>
      </c>
      <c r="AW1041" s="31">
        <f t="shared" si="797"/>
        <v>1375544891.8305652</v>
      </c>
    </row>
    <row r="1042" spans="1:53" x14ac:dyDescent="0.25">
      <c r="A1042">
        <f t="shared" si="758"/>
        <v>446</v>
      </c>
      <c r="B1042" t="s">
        <v>7</v>
      </c>
      <c r="C1042" s="27">
        <f t="shared" si="762"/>
        <v>0</v>
      </c>
      <c r="D1042" s="27">
        <f t="shared" si="785"/>
        <v>0</v>
      </c>
      <c r="E1042" s="27" t="b">
        <f t="shared" si="761"/>
        <v>1</v>
      </c>
      <c r="F1042" s="29">
        <f t="shared" si="763"/>
        <v>0</v>
      </c>
      <c r="G1042" s="27">
        <f t="shared" si="786"/>
        <v>0</v>
      </c>
      <c r="H1042" s="22">
        <f t="shared" si="764"/>
        <v>17043010266.02467</v>
      </c>
      <c r="I1042" s="23">
        <f t="shared" si="765"/>
        <v>132580106.5049091</v>
      </c>
      <c r="J1042" s="23">
        <f t="shared" si="766"/>
        <v>1086</v>
      </c>
      <c r="K1042" s="19">
        <f t="shared" si="787"/>
        <v>225.0831931027827</v>
      </c>
      <c r="L1042" s="16">
        <f t="shared" si="767"/>
        <v>117.55785868048631</v>
      </c>
      <c r="M1042" s="23">
        <f>M1041-IF($B1042="B",(Percent_Rent_In_Elsies*2.49%/12 * H1041)/K1041,0)+IF($B1042="D",N1042,0)+IF(B1042="D",AK1041)+IF(B1042="C",F1041*90%)-(Y1042-Y1041)-IF($B1042="A",Q1041/K1041) + IF($B1042="A",Q1041/K1041)</f>
        <v>-31797258.695185911</v>
      </c>
      <c r="N1042" s="23">
        <f t="shared" si="768"/>
        <v>0</v>
      </c>
      <c r="O1042" s="22">
        <f t="shared" si="769"/>
        <v>0</v>
      </c>
      <c r="P1042" s="22">
        <f t="shared" si="800"/>
        <v>0</v>
      </c>
      <c r="Q1042" s="22">
        <f t="shared" si="801"/>
        <v>0</v>
      </c>
      <c r="R1042" s="22">
        <f t="shared" si="770"/>
        <v>188167944.96238807</v>
      </c>
      <c r="S1042" s="16">
        <f t="shared" si="760"/>
        <v>17106176.814762551</v>
      </c>
      <c r="T1042" s="15">
        <f t="shared" si="771"/>
        <v>0</v>
      </c>
      <c r="U1042" s="23">
        <f t="shared" si="788"/>
        <v>849029.35232207424</v>
      </c>
      <c r="V1042" s="23">
        <f t="shared" si="789"/>
        <v>77184.486574734023</v>
      </c>
      <c r="W1042" s="23">
        <f t="shared" si="802"/>
        <v>0</v>
      </c>
      <c r="X1042" s="23">
        <f t="shared" si="790"/>
        <v>29114300.683935974</v>
      </c>
      <c r="Y1042" s="23">
        <f t="shared" si="772"/>
        <v>13825559.361691331</v>
      </c>
      <c r="Z1042" s="3">
        <f t="shared" si="773"/>
        <v>0</v>
      </c>
      <c r="AA1042" s="23">
        <f t="shared" si="774"/>
        <v>57938902.917542398</v>
      </c>
      <c r="AB1042" s="26">
        <f t="shared" si="791"/>
        <v>70086276.274228632</v>
      </c>
      <c r="AC1042" s="23">
        <f t="shared" si="792"/>
        <v>74889487.274228647</v>
      </c>
      <c r="AD1042" s="23">
        <f t="shared" si="798"/>
        <v>4803211</v>
      </c>
      <c r="AE1042" s="24">
        <f t="shared" si="759"/>
        <v>70086276.274228647</v>
      </c>
      <c r="AF1042" s="3">
        <f t="shared" si="793"/>
        <v>0</v>
      </c>
      <c r="AG1042" s="2">
        <f t="shared" si="775"/>
        <v>0</v>
      </c>
      <c r="AH1042" s="2">
        <f t="shared" si="776"/>
        <v>97.268744593249494</v>
      </c>
      <c r="AI1042" s="23">
        <f t="shared" si="799"/>
        <v>9315052338.2518349</v>
      </c>
      <c r="AJ1042" s="23">
        <f t="shared" si="777"/>
        <v>6219.922423797766</v>
      </c>
      <c r="AK1042" s="23">
        <f t="shared" si="778"/>
        <v>0</v>
      </c>
      <c r="AL1042" s="23">
        <f t="shared" si="803"/>
        <v>-655555.44181251526</v>
      </c>
      <c r="AM1042" s="23">
        <f t="shared" si="804"/>
        <v>-611625598.88584721</v>
      </c>
      <c r="AN1042" s="16">
        <f t="shared" si="794"/>
        <v>0</v>
      </c>
      <c r="AO1042" s="23">
        <f t="shared" si="795"/>
        <v>78558.167348044401</v>
      </c>
      <c r="AP1042" s="22">
        <f t="shared" si="796"/>
        <v>17682123.151000597</v>
      </c>
      <c r="AQ1042" s="30">
        <f t="shared" si="779"/>
        <v>1840208022.3709288</v>
      </c>
      <c r="AR1042" s="28">
        <f t="shared" si="780"/>
        <v>780870435.9184103</v>
      </c>
      <c r="AS1042" s="25">
        <f t="shared" si="781"/>
        <v>200337590.02425668</v>
      </c>
      <c r="AT1042" s="32">
        <f t="shared" si="782"/>
        <v>0</v>
      </c>
      <c r="AU1042" s="23">
        <f t="shared" si="783"/>
        <v>0</v>
      </c>
      <c r="AV1042" s="22">
        <f t="shared" si="784"/>
        <v>206594569.21496454</v>
      </c>
      <c r="AW1042" s="31">
        <f t="shared" si="797"/>
        <v>1410758840.0857828</v>
      </c>
    </row>
    <row r="1043" spans="1:53" s="21" customFormat="1" x14ac:dyDescent="0.25">
      <c r="A1043">
        <f t="shared" si="758"/>
        <v>446</v>
      </c>
      <c r="B1043" t="s">
        <v>8</v>
      </c>
      <c r="C1043" s="27">
        <f t="shared" si="762"/>
        <v>0</v>
      </c>
      <c r="D1043" s="27">
        <f t="shared" si="785"/>
        <v>0</v>
      </c>
      <c r="E1043" s="27" t="b">
        <f t="shared" si="761"/>
        <v>1</v>
      </c>
      <c r="F1043" s="29">
        <f t="shared" si="763"/>
        <v>0</v>
      </c>
      <c r="G1043" s="27">
        <f t="shared" si="786"/>
        <v>0</v>
      </c>
      <c r="H1043" s="22">
        <f t="shared" si="764"/>
        <v>17043010266.02467</v>
      </c>
      <c r="I1043" s="23">
        <f t="shared" si="765"/>
        <v>132580106.5049091</v>
      </c>
      <c r="J1043" s="23">
        <f t="shared" si="766"/>
        <v>1086</v>
      </c>
      <c r="K1043" s="19">
        <f t="shared" si="787"/>
        <v>225.0831931027827</v>
      </c>
      <c r="L1043" s="16">
        <f t="shared" si="767"/>
        <v>117.55785868048631</v>
      </c>
      <c r="M1043" s="23">
        <f>M1042-IF($B1043="B",(Percent_Rent_In_Elsies*2.49%/12 * H1042)/K1042,0)+IF($B1043="D",N1043,0)+IF(B1043="D",AK1042)+IF(B1043="C",F1042*90%)-(Y1043-Y1042)-IF($B1043="A",Q1042/K1042) + IF($B1043="A",Q1042/K1042)</f>
        <v>-31797258.695185911</v>
      </c>
      <c r="N1043" s="23">
        <f t="shared" si="768"/>
        <v>0</v>
      </c>
      <c r="O1043" s="22">
        <f t="shared" si="769"/>
        <v>0</v>
      </c>
      <c r="P1043" s="22">
        <f t="shared" si="800"/>
        <v>0</v>
      </c>
      <c r="Q1043" s="22">
        <f t="shared" si="801"/>
        <v>0</v>
      </c>
      <c r="R1043" s="22">
        <f t="shared" si="770"/>
        <v>205850068.11338866</v>
      </c>
      <c r="S1043" s="16">
        <f t="shared" si="760"/>
        <v>17106176.814762551</v>
      </c>
      <c r="T1043" s="15">
        <f t="shared" si="771"/>
        <v>0</v>
      </c>
      <c r="U1043" s="23">
        <f t="shared" si="788"/>
        <v>927587.51967011858</v>
      </c>
      <c r="V1043" s="23">
        <f t="shared" si="789"/>
        <v>77184.486574734023</v>
      </c>
      <c r="W1043" s="23">
        <f t="shared" si="802"/>
        <v>0</v>
      </c>
      <c r="X1043" s="23">
        <f t="shared" si="790"/>
        <v>29114300.683935974</v>
      </c>
      <c r="Y1043" s="23">
        <f t="shared" si="772"/>
        <v>13825559.361691331</v>
      </c>
      <c r="Z1043" s="3">
        <f t="shared" si="773"/>
        <v>0</v>
      </c>
      <c r="AA1043" s="23">
        <f t="shared" si="774"/>
        <v>57938902.917542398</v>
      </c>
      <c r="AB1043" s="26">
        <f t="shared" si="791"/>
        <v>70086276.274228647</v>
      </c>
      <c r="AC1043" s="23">
        <f t="shared" si="792"/>
        <v>74889487.274228647</v>
      </c>
      <c r="AD1043" s="23">
        <f t="shared" si="798"/>
        <v>4803211</v>
      </c>
      <c r="AE1043" s="24">
        <f t="shared" si="759"/>
        <v>70086276.274228647</v>
      </c>
      <c r="AF1043" s="3">
        <f t="shared" si="793"/>
        <v>1E-4</v>
      </c>
      <c r="AG1043" s="2">
        <f t="shared" si="775"/>
        <v>0</v>
      </c>
      <c r="AH1043" s="2">
        <f t="shared" si="776"/>
        <v>97.268744593249494</v>
      </c>
      <c r="AI1043" s="23">
        <f t="shared" si="799"/>
        <v>9315052338.2518349</v>
      </c>
      <c r="AJ1043" s="23">
        <f t="shared" si="777"/>
        <v>6219.922423797766</v>
      </c>
      <c r="AK1043" s="23">
        <f t="shared" si="778"/>
        <v>61861.322968859211</v>
      </c>
      <c r="AL1043" s="23">
        <f t="shared" si="803"/>
        <v>0</v>
      </c>
      <c r="AM1043" s="23">
        <f t="shared" si="804"/>
        <v>0</v>
      </c>
      <c r="AN1043" s="16">
        <f t="shared" si="794"/>
        <v>0</v>
      </c>
      <c r="AO1043" s="23">
        <f t="shared" si="795"/>
        <v>0</v>
      </c>
      <c r="AP1043" s="22">
        <f t="shared" si="796"/>
        <v>0</v>
      </c>
      <c r="AQ1043" s="30">
        <f t="shared" si="779"/>
        <v>1840208022.3709288</v>
      </c>
      <c r="AR1043" s="28">
        <f t="shared" si="780"/>
        <v>780870435.9184103</v>
      </c>
      <c r="AS1043" s="25">
        <f t="shared" si="781"/>
        <v>200337590.02425668</v>
      </c>
      <c r="AT1043" s="32">
        <f t="shared" si="782"/>
        <v>0</v>
      </c>
      <c r="AU1043" s="23">
        <f t="shared" si="783"/>
        <v>0</v>
      </c>
      <c r="AV1043" s="22">
        <f t="shared" si="784"/>
        <v>206594569.21496454</v>
      </c>
      <c r="AW1043" s="31">
        <f t="shared" si="797"/>
        <v>1410758840.0857828</v>
      </c>
      <c r="AX1043"/>
      <c r="AY1043"/>
      <c r="AZ1043"/>
      <c r="BA1043"/>
    </row>
    <row r="1044" spans="1:53" s="21" customFormat="1" x14ac:dyDescent="0.25">
      <c r="A1044">
        <f t="shared" si="758"/>
        <v>446</v>
      </c>
      <c r="B1044" t="s">
        <v>9</v>
      </c>
      <c r="C1044" s="27">
        <f t="shared" si="762"/>
        <v>0</v>
      </c>
      <c r="D1044" s="27">
        <f t="shared" si="785"/>
        <v>0</v>
      </c>
      <c r="E1044" s="27" t="b">
        <f t="shared" si="761"/>
        <v>1</v>
      </c>
      <c r="F1044" s="29">
        <f t="shared" si="763"/>
        <v>0</v>
      </c>
      <c r="G1044" s="27">
        <f t="shared" si="786"/>
        <v>0</v>
      </c>
      <c r="H1044" s="22">
        <f t="shared" si="764"/>
        <v>17043010266.02467</v>
      </c>
      <c r="I1044" s="23">
        <f t="shared" si="765"/>
        <v>132580106.5049091</v>
      </c>
      <c r="J1044" s="23">
        <f t="shared" si="766"/>
        <v>1086</v>
      </c>
      <c r="K1044" s="19">
        <f t="shared" si="787"/>
        <v>225.0831931027827</v>
      </c>
      <c r="L1044" s="16">
        <f t="shared" si="767"/>
        <v>117.55785868048631</v>
      </c>
      <c r="M1044" s="23">
        <f>M1043-IF($B1044="B",(Percent_Rent_In_Elsies*2.49%/12 * H1043)/K1043,0)+IF($B1044="D",N1044,0)+IF(B1044="D",AK1043)+IF(B1044="C",F1043*90%)-(Y1044-Y1043)-IF($B1044="A",Q1043/K1043) + IF($B1044="A",Q1043/K1043)</f>
        <v>-31735397.372217052</v>
      </c>
      <c r="N1044" s="23">
        <f t="shared" si="768"/>
        <v>0</v>
      </c>
      <c r="O1044" s="22">
        <f t="shared" si="769"/>
        <v>11951168.424361367</v>
      </c>
      <c r="P1044" s="22">
        <f t="shared" si="800"/>
        <v>0</v>
      </c>
      <c r="Q1044" s="22">
        <f t="shared" si="801"/>
        <v>0</v>
      </c>
      <c r="R1044" s="22">
        <f t="shared" si="770"/>
        <v>205850068.11338866</v>
      </c>
      <c r="S1044" s="16">
        <f t="shared" si="760"/>
        <v>0</v>
      </c>
      <c r="T1044" s="15">
        <f t="shared" si="771"/>
        <v>5155008.3904011846</v>
      </c>
      <c r="U1044" s="23">
        <f t="shared" si="788"/>
        <v>927587.51967011858</v>
      </c>
      <c r="V1044" s="23">
        <f t="shared" si="789"/>
        <v>0</v>
      </c>
      <c r="W1044" s="23">
        <f t="shared" si="802"/>
        <v>77184.486574734023</v>
      </c>
      <c r="X1044" s="23">
        <f t="shared" si="790"/>
        <v>29114300.683935974</v>
      </c>
      <c r="Y1044" s="23">
        <f t="shared" si="772"/>
        <v>13825559.361691331</v>
      </c>
      <c r="Z1044" s="3">
        <f t="shared" si="773"/>
        <v>0</v>
      </c>
      <c r="AA1044" s="23">
        <f t="shared" si="774"/>
        <v>57877041.594573542</v>
      </c>
      <c r="AB1044" s="26">
        <f t="shared" si="791"/>
        <v>70086276.274228632</v>
      </c>
      <c r="AC1044" s="23">
        <f t="shared" si="792"/>
        <v>74889487.274228647</v>
      </c>
      <c r="AD1044" s="23">
        <f t="shared" si="798"/>
        <v>4803211</v>
      </c>
      <c r="AE1044" s="24">
        <f t="shared" si="759"/>
        <v>70086276.274228647</v>
      </c>
      <c r="AF1044" s="3">
        <f t="shared" si="793"/>
        <v>0</v>
      </c>
      <c r="AG1044" s="2">
        <f t="shared" si="775"/>
        <v>0</v>
      </c>
      <c r="AH1044" s="2">
        <f t="shared" si="776"/>
        <v>97.268744593249494</v>
      </c>
      <c r="AI1044" s="23">
        <f t="shared" si="799"/>
        <v>9305106663.8922691</v>
      </c>
      <c r="AJ1044" s="23">
        <f t="shared" si="777"/>
        <v>6219.922423797766</v>
      </c>
      <c r="AK1044" s="23">
        <f t="shared" si="778"/>
        <v>0</v>
      </c>
      <c r="AL1044" s="23">
        <f t="shared" si="803"/>
        <v>0</v>
      </c>
      <c r="AM1044" s="23">
        <f t="shared" si="804"/>
        <v>0</v>
      </c>
      <c r="AN1044" s="16">
        <f t="shared" si="794"/>
        <v>0</v>
      </c>
      <c r="AO1044" s="23">
        <f t="shared" si="795"/>
        <v>0</v>
      </c>
      <c r="AP1044" s="22">
        <f t="shared" si="796"/>
        <v>0</v>
      </c>
      <c r="AQ1044" s="30">
        <f t="shared" si="779"/>
        <v>1840208022.3709288</v>
      </c>
      <c r="AR1044" s="28">
        <f t="shared" si="780"/>
        <v>780870435.9184103</v>
      </c>
      <c r="AS1044" s="25">
        <f t="shared" si="781"/>
        <v>200337590.02425668</v>
      </c>
      <c r="AT1044" s="32">
        <f t="shared" si="782"/>
        <v>0</v>
      </c>
      <c r="AU1044" s="23">
        <f t="shared" si="783"/>
        <v>0</v>
      </c>
      <c r="AV1044" s="22">
        <f t="shared" si="784"/>
        <v>206594569.21496454</v>
      </c>
      <c r="AW1044" s="31">
        <f t="shared" si="797"/>
        <v>1410758840.0857828</v>
      </c>
      <c r="AX1044"/>
      <c r="AY1044"/>
      <c r="AZ1044"/>
      <c r="BA1044"/>
    </row>
    <row r="1045" spans="1:53" x14ac:dyDescent="0.25">
      <c r="A1045" s="21">
        <f t="shared" si="758"/>
        <v>446</v>
      </c>
      <c r="B1045" s="21" t="s">
        <v>28</v>
      </c>
      <c r="C1045" s="27">
        <f t="shared" si="762"/>
        <v>0</v>
      </c>
      <c r="D1045" s="27">
        <f t="shared" si="785"/>
        <v>0</v>
      </c>
      <c r="E1045" s="27" t="b">
        <f t="shared" si="761"/>
        <v>1</v>
      </c>
      <c r="F1045" s="29">
        <f t="shared" si="763"/>
        <v>0</v>
      </c>
      <c r="G1045" s="27">
        <f t="shared" si="786"/>
        <v>0</v>
      </c>
      <c r="H1045" s="22">
        <f t="shared" si="764"/>
        <v>17043010266.02467</v>
      </c>
      <c r="I1045" s="23">
        <f t="shared" si="765"/>
        <v>132580106.5049091</v>
      </c>
      <c r="J1045" s="23">
        <f t="shared" si="766"/>
        <v>1086</v>
      </c>
      <c r="K1045" s="19">
        <f t="shared" si="787"/>
        <v>225.0831931027827</v>
      </c>
      <c r="L1045" s="16">
        <f t="shared" si="767"/>
        <v>117.55785868048631</v>
      </c>
      <c r="M1045" s="23">
        <f>M1044-IF($B1045="B",(Percent_Rent_In_Elsies*2.49%/12 * H1044)/K1044,0)+IF($B1045="D",N1045,0)+IF(B1045="D",AK1044)+IF(B1045="C",F1044*90%)-(Y1045-Y1044)-IF($B1045="A",Q1044/K1044) + IF($B1045="A",Q1044/K1044)</f>
        <v>-31735397.372217052</v>
      </c>
      <c r="N1045" s="23">
        <f t="shared" si="768"/>
        <v>0</v>
      </c>
      <c r="O1045" s="22">
        <f t="shared" si="769"/>
        <v>0</v>
      </c>
      <c r="P1045" s="22">
        <f t="shared" si="800"/>
        <v>11951168.424361367</v>
      </c>
      <c r="Q1045" s="22">
        <f t="shared" si="801"/>
        <v>0</v>
      </c>
      <c r="R1045" s="22">
        <f t="shared" si="770"/>
        <v>205850068.11338866</v>
      </c>
      <c r="S1045" s="16">
        <f t="shared" si="760"/>
        <v>0</v>
      </c>
      <c r="T1045" s="15">
        <f t="shared" si="771"/>
        <v>0</v>
      </c>
      <c r="U1045" s="23">
        <f t="shared" si="788"/>
        <v>927587.51967011858</v>
      </c>
      <c r="V1045" s="23">
        <f t="shared" si="789"/>
        <v>0</v>
      </c>
      <c r="W1045" s="23">
        <f t="shared" si="802"/>
        <v>0</v>
      </c>
      <c r="X1045" s="23">
        <f t="shared" si="790"/>
        <v>29114300.683935974</v>
      </c>
      <c r="Y1045" s="23">
        <f t="shared" si="772"/>
        <v>13825559.361691331</v>
      </c>
      <c r="Z1045" s="3">
        <f t="shared" si="773"/>
        <v>3859.2243287367014</v>
      </c>
      <c r="AA1045" s="23">
        <f t="shared" si="774"/>
        <v>57934929.959504589</v>
      </c>
      <c r="AB1045" s="26">
        <f t="shared" si="791"/>
        <v>70086276.274228632</v>
      </c>
      <c r="AC1045" s="23">
        <f t="shared" si="792"/>
        <v>74889487.274228647</v>
      </c>
      <c r="AD1045" s="23">
        <f t="shared" si="798"/>
        <v>4803211</v>
      </c>
      <c r="AE1045" s="24">
        <f t="shared" si="759"/>
        <v>70086276.274228647</v>
      </c>
      <c r="AF1045" s="3">
        <f t="shared" si="793"/>
        <v>0</v>
      </c>
      <c r="AG1045" s="2">
        <f t="shared" si="775"/>
        <v>463106919.44840407</v>
      </c>
      <c r="AH1045" s="2">
        <f t="shared" si="776"/>
        <v>97.268744593249494</v>
      </c>
      <c r="AI1045" s="23">
        <f t="shared" si="799"/>
        <v>9314413591.0509682</v>
      </c>
      <c r="AJ1045" s="23">
        <f t="shared" si="777"/>
        <v>6219.922423797766</v>
      </c>
      <c r="AK1045" s="23">
        <f t="shared" si="778"/>
        <v>0</v>
      </c>
      <c r="AL1045" s="23">
        <f t="shared" si="803"/>
        <v>0</v>
      </c>
      <c r="AM1045" s="23">
        <f t="shared" si="804"/>
        <v>0</v>
      </c>
      <c r="AN1045" s="16">
        <f t="shared" si="794"/>
        <v>0</v>
      </c>
      <c r="AO1045" s="23">
        <f t="shared" si="795"/>
        <v>0</v>
      </c>
      <c r="AP1045" s="22">
        <f t="shared" si="796"/>
        <v>0</v>
      </c>
      <c r="AQ1045" s="30">
        <f t="shared" si="779"/>
        <v>1840208022.3709288</v>
      </c>
      <c r="AR1045" s="28">
        <f t="shared" si="780"/>
        <v>780870435.9184103</v>
      </c>
      <c r="AS1045" s="25">
        <f t="shared" si="781"/>
        <v>200337590.02425668</v>
      </c>
      <c r="AT1045" s="32">
        <f t="shared" si="782"/>
        <v>7718.4486574734028</v>
      </c>
      <c r="AU1045" s="23">
        <f t="shared" si="783"/>
        <v>7718.4486574734028</v>
      </c>
      <c r="AV1045" s="22">
        <f t="shared" si="784"/>
        <v>211749577.60536572</v>
      </c>
      <c r="AW1045" s="31">
        <f t="shared" si="797"/>
        <v>1410758840.0857828</v>
      </c>
    </row>
    <row r="1046" spans="1:53" x14ac:dyDescent="0.25">
      <c r="A1046">
        <f t="shared" si="758"/>
        <v>447</v>
      </c>
      <c r="B1046" t="s">
        <v>6</v>
      </c>
      <c r="C1046" s="27">
        <f t="shared" si="762"/>
        <v>0</v>
      </c>
      <c r="D1046" s="27">
        <f t="shared" si="785"/>
        <v>0</v>
      </c>
      <c r="E1046" s="27" t="b">
        <f t="shared" si="761"/>
        <v>1</v>
      </c>
      <c r="F1046" s="29">
        <f t="shared" si="763"/>
        <v>0</v>
      </c>
      <c r="G1046" s="27">
        <f t="shared" si="786"/>
        <v>0</v>
      </c>
      <c r="H1046" s="22">
        <f t="shared" si="764"/>
        <v>17071415283.134712</v>
      </c>
      <c r="I1046" s="23">
        <f t="shared" si="765"/>
        <v>132580106.5049091</v>
      </c>
      <c r="J1046" s="23">
        <f t="shared" si="766"/>
        <v>1086</v>
      </c>
      <c r="K1046" s="19">
        <f t="shared" si="787"/>
        <v>225.0831931027827</v>
      </c>
      <c r="L1046" s="16">
        <f t="shared" si="767"/>
        <v>117.75378844495378</v>
      </c>
      <c r="M1046" s="23">
        <f>M1045-IF($B1046="B",(Percent_Rent_In_Elsies*2.49%/12 * H1045)/K1045,0)+IF($B1046="D",N1046,0)+IF(B1046="D",AK1045)+IF(B1046="C",F1045*90%)-(Y1046-Y1045)-IF($B1046="A",Q1045/K1045) + IF($B1046="A",Q1045/K1045)</f>
        <v>-31735397.372217052</v>
      </c>
      <c r="N1046" s="23">
        <f t="shared" si="768"/>
        <v>0</v>
      </c>
      <c r="O1046" s="22">
        <f t="shared" si="769"/>
        <v>0</v>
      </c>
      <c r="P1046" s="22">
        <f t="shared" si="800"/>
        <v>0</v>
      </c>
      <c r="Q1046" s="22">
        <f t="shared" si="801"/>
        <v>0</v>
      </c>
      <c r="R1046" s="22">
        <f t="shared" si="770"/>
        <v>205850068.11338866</v>
      </c>
      <c r="S1046" s="16">
        <f t="shared" si="760"/>
        <v>0</v>
      </c>
      <c r="T1046" s="15">
        <f t="shared" si="771"/>
        <v>0</v>
      </c>
      <c r="U1046" s="23">
        <f t="shared" si="788"/>
        <v>927587.51967011858</v>
      </c>
      <c r="V1046" s="23">
        <f t="shared" si="789"/>
        <v>0</v>
      </c>
      <c r="W1046" s="23">
        <f t="shared" si="802"/>
        <v>0</v>
      </c>
      <c r="X1046" s="23">
        <f t="shared" si="790"/>
        <v>29133596.805579655</v>
      </c>
      <c r="Y1046" s="23">
        <f t="shared" si="772"/>
        <v>13825559.361691331</v>
      </c>
      <c r="Z1046" s="3">
        <f t="shared" si="773"/>
        <v>0</v>
      </c>
      <c r="AA1046" s="23">
        <f t="shared" si="774"/>
        <v>57934929.959504589</v>
      </c>
      <c r="AB1046" s="26">
        <f t="shared" si="791"/>
        <v>70086276.274228632</v>
      </c>
      <c r="AC1046" s="23">
        <f t="shared" si="792"/>
        <v>74889487.274228647</v>
      </c>
      <c r="AD1046" s="23">
        <f t="shared" si="798"/>
        <v>4803211</v>
      </c>
      <c r="AE1046" s="24">
        <f t="shared" si="759"/>
        <v>70086276.274228647</v>
      </c>
      <c r="AF1046" s="3">
        <f t="shared" si="793"/>
        <v>0</v>
      </c>
      <c r="AG1046" s="2">
        <f t="shared" si="775"/>
        <v>0</v>
      </c>
      <c r="AH1046" s="2">
        <f t="shared" si="776"/>
        <v>97.430859167571583</v>
      </c>
      <c r="AI1046" s="23">
        <f t="shared" si="799"/>
        <v>9314413591.0509682</v>
      </c>
      <c r="AJ1046" s="23">
        <f t="shared" si="777"/>
        <v>6219.922423797766</v>
      </c>
      <c r="AK1046" s="23">
        <f t="shared" si="778"/>
        <v>0</v>
      </c>
      <c r="AL1046" s="23">
        <f t="shared" si="803"/>
        <v>0</v>
      </c>
      <c r="AM1046" s="23">
        <f t="shared" si="804"/>
        <v>0</v>
      </c>
      <c r="AN1046" s="16">
        <f t="shared" si="794"/>
        <v>0</v>
      </c>
      <c r="AO1046" s="23">
        <f t="shared" si="795"/>
        <v>0</v>
      </c>
      <c r="AP1046" s="22">
        <f t="shared" si="796"/>
        <v>0</v>
      </c>
      <c r="AQ1046" s="30">
        <f t="shared" si="779"/>
        <v>1840208022.3709288</v>
      </c>
      <c r="AR1046" s="28">
        <f t="shared" si="780"/>
        <v>780870435.9184103</v>
      </c>
      <c r="AS1046" s="25">
        <f t="shared" si="781"/>
        <v>200337590.02425668</v>
      </c>
      <c r="AT1046" s="32">
        <f t="shared" si="782"/>
        <v>0</v>
      </c>
      <c r="AU1046" s="23">
        <f t="shared" si="783"/>
        <v>0</v>
      </c>
      <c r="AV1046" s="22">
        <f t="shared" si="784"/>
        <v>211749577.60536572</v>
      </c>
      <c r="AW1046" s="31">
        <f t="shared" si="797"/>
        <v>1398807671.6614213</v>
      </c>
    </row>
    <row r="1047" spans="1:53" x14ac:dyDescent="0.25">
      <c r="A1047">
        <f t="shared" si="758"/>
        <v>447</v>
      </c>
      <c r="B1047" t="s">
        <v>7</v>
      </c>
      <c r="C1047" s="27">
        <f t="shared" si="762"/>
        <v>0</v>
      </c>
      <c r="D1047" s="27">
        <f t="shared" si="785"/>
        <v>0</v>
      </c>
      <c r="E1047" s="27" t="b">
        <f t="shared" si="761"/>
        <v>1</v>
      </c>
      <c r="F1047" s="29">
        <f t="shared" si="763"/>
        <v>0</v>
      </c>
      <c r="G1047" s="27">
        <f t="shared" si="786"/>
        <v>0</v>
      </c>
      <c r="H1047" s="22">
        <f t="shared" si="764"/>
        <v>17071415283.134712</v>
      </c>
      <c r="I1047" s="23">
        <f t="shared" si="765"/>
        <v>132580106.5049091</v>
      </c>
      <c r="J1047" s="23">
        <f t="shared" si="766"/>
        <v>1086</v>
      </c>
      <c r="K1047" s="19">
        <f t="shared" si="787"/>
        <v>225.0831931027827</v>
      </c>
      <c r="L1047" s="16">
        <f t="shared" si="767"/>
        <v>117.7537884449538</v>
      </c>
      <c r="M1047" s="23">
        <f>M1046-IF($B1047="B",(Percent_Rent_In_Elsies*2.49%/12 * H1046)/K1046,0)+IF($B1047="D",N1047,0)+IF(B1047="D",AK1046)+IF(B1047="C",F1046*90%)-(Y1047-Y1046)-IF($B1047="A",Q1046/K1046) + IF($B1047="A",Q1046/K1046)</f>
        <v>-31814086.46984401</v>
      </c>
      <c r="N1047" s="23">
        <f t="shared" si="768"/>
        <v>0</v>
      </c>
      <c r="O1047" s="22">
        <f t="shared" si="769"/>
        <v>0</v>
      </c>
      <c r="P1047" s="22">
        <f t="shared" si="800"/>
        <v>0</v>
      </c>
      <c r="Q1047" s="22">
        <f t="shared" si="801"/>
        <v>0</v>
      </c>
      <c r="R1047" s="22">
        <f t="shared" si="770"/>
        <v>188695895.77060628</v>
      </c>
      <c r="S1047" s="16">
        <f t="shared" si="760"/>
        <v>17154172.342782389</v>
      </c>
      <c r="T1047" s="15">
        <f t="shared" si="771"/>
        <v>0</v>
      </c>
      <c r="U1047" s="23">
        <f t="shared" si="788"/>
        <v>850288.5596976087</v>
      </c>
      <c r="V1047" s="23">
        <f t="shared" si="789"/>
        <v>77298.959972509881</v>
      </c>
      <c r="W1047" s="23">
        <f t="shared" si="802"/>
        <v>0</v>
      </c>
      <c r="X1047" s="23">
        <f t="shared" si="790"/>
        <v>29133596.805579655</v>
      </c>
      <c r="Y1047" s="23">
        <f t="shared" si="772"/>
        <v>13825559.361691331</v>
      </c>
      <c r="Z1047" s="3">
        <f t="shared" si="773"/>
        <v>0</v>
      </c>
      <c r="AA1047" s="23">
        <f t="shared" si="774"/>
        <v>57934929.959504589</v>
      </c>
      <c r="AB1047" s="26">
        <f t="shared" si="791"/>
        <v>70086276.274228632</v>
      </c>
      <c r="AC1047" s="23">
        <f t="shared" si="792"/>
        <v>74889487.274228647</v>
      </c>
      <c r="AD1047" s="23">
        <f t="shared" si="798"/>
        <v>4803211</v>
      </c>
      <c r="AE1047" s="24">
        <f t="shared" si="759"/>
        <v>70086276.274228647</v>
      </c>
      <c r="AF1047" s="3">
        <f t="shared" si="793"/>
        <v>0</v>
      </c>
      <c r="AG1047" s="2">
        <f t="shared" si="775"/>
        <v>0</v>
      </c>
      <c r="AH1047" s="2">
        <f t="shared" si="776"/>
        <v>97.430859167571583</v>
      </c>
      <c r="AI1047" s="23">
        <f t="shared" si="799"/>
        <v>9314413591.0509682</v>
      </c>
      <c r="AJ1047" s="23">
        <f t="shared" si="777"/>
        <v>6219.922423797766</v>
      </c>
      <c r="AK1047" s="23">
        <f t="shared" si="778"/>
        <v>0</v>
      </c>
      <c r="AL1047" s="23">
        <f t="shared" si="803"/>
        <v>-638747.20086669922</v>
      </c>
      <c r="AM1047" s="23">
        <f t="shared" si="804"/>
        <v>-595943705.67132568</v>
      </c>
      <c r="AN1047" s="16">
        <f t="shared" si="794"/>
        <v>0</v>
      </c>
      <c r="AO1047" s="23">
        <f t="shared" si="795"/>
        <v>78689.09762695781</v>
      </c>
      <c r="AP1047" s="22">
        <f t="shared" si="796"/>
        <v>17711593.356252264</v>
      </c>
      <c r="AQ1047" s="30">
        <f t="shared" si="779"/>
        <v>1875480660.5399051</v>
      </c>
      <c r="AR1047" s="28">
        <f t="shared" si="780"/>
        <v>798431480.73113441</v>
      </c>
      <c r="AS1047" s="25">
        <f t="shared" si="781"/>
        <v>200337590.02425668</v>
      </c>
      <c r="AT1047" s="32">
        <f t="shared" si="782"/>
        <v>0</v>
      </c>
      <c r="AU1047" s="23">
        <f t="shared" si="783"/>
        <v>0</v>
      </c>
      <c r="AV1047" s="22">
        <f t="shared" si="784"/>
        <v>211749577.60536572</v>
      </c>
      <c r="AW1047" s="31">
        <f t="shared" si="797"/>
        <v>1434080309.8303976</v>
      </c>
    </row>
    <row r="1048" spans="1:53" x14ac:dyDescent="0.25">
      <c r="A1048">
        <f t="shared" si="758"/>
        <v>447</v>
      </c>
      <c r="B1048" t="s">
        <v>8</v>
      </c>
      <c r="C1048" s="27">
        <f t="shared" si="762"/>
        <v>0</v>
      </c>
      <c r="D1048" s="27">
        <f t="shared" si="785"/>
        <v>0</v>
      </c>
      <c r="E1048" s="27" t="b">
        <f t="shared" si="761"/>
        <v>1</v>
      </c>
      <c r="F1048" s="29">
        <f t="shared" si="763"/>
        <v>0</v>
      </c>
      <c r="G1048" s="27">
        <f t="shared" si="786"/>
        <v>0</v>
      </c>
      <c r="H1048" s="22">
        <f t="shared" si="764"/>
        <v>17071415283.134712</v>
      </c>
      <c r="I1048" s="23">
        <f t="shared" si="765"/>
        <v>132580106.5049091</v>
      </c>
      <c r="J1048" s="23">
        <f t="shared" si="766"/>
        <v>1086</v>
      </c>
      <c r="K1048" s="19">
        <f t="shared" si="787"/>
        <v>225.0831931027827</v>
      </c>
      <c r="L1048" s="16">
        <f t="shared" si="767"/>
        <v>117.7537884449538</v>
      </c>
      <c r="M1048" s="23">
        <f>M1047-IF($B1048="B",(Percent_Rent_In_Elsies*2.49%/12 * H1047)/K1047,0)+IF($B1048="D",N1048,0)+IF(B1048="D",AK1047)+IF(B1048="C",F1047*90%)-(Y1048-Y1047)-IF($B1048="A",Q1047/K1047) + IF($B1048="A",Q1047/K1047)</f>
        <v>-31814086.46984401</v>
      </c>
      <c r="N1048" s="23">
        <f t="shared" si="768"/>
        <v>0</v>
      </c>
      <c r="O1048" s="22">
        <f t="shared" si="769"/>
        <v>0</v>
      </c>
      <c r="P1048" s="22">
        <f t="shared" si="800"/>
        <v>0</v>
      </c>
      <c r="Q1048" s="22">
        <f t="shared" si="801"/>
        <v>0</v>
      </c>
      <c r="R1048" s="22">
        <f t="shared" si="770"/>
        <v>206407489.12685853</v>
      </c>
      <c r="S1048" s="16">
        <f t="shared" si="760"/>
        <v>17154172.342782389</v>
      </c>
      <c r="T1048" s="15">
        <f t="shared" si="771"/>
        <v>0</v>
      </c>
      <c r="U1048" s="23">
        <f t="shared" si="788"/>
        <v>928977.65732456651</v>
      </c>
      <c r="V1048" s="23">
        <f t="shared" si="789"/>
        <v>77298.959972509881</v>
      </c>
      <c r="W1048" s="23">
        <f t="shared" si="802"/>
        <v>0</v>
      </c>
      <c r="X1048" s="23">
        <f t="shared" si="790"/>
        <v>29133596.805579655</v>
      </c>
      <c r="Y1048" s="23">
        <f t="shared" si="772"/>
        <v>13825559.361691331</v>
      </c>
      <c r="Z1048" s="3">
        <f t="shared" si="773"/>
        <v>0</v>
      </c>
      <c r="AA1048" s="23">
        <f t="shared" si="774"/>
        <v>57934929.959504589</v>
      </c>
      <c r="AB1048" s="26">
        <f t="shared" si="791"/>
        <v>70086276.274228632</v>
      </c>
      <c r="AC1048" s="23">
        <f t="shared" si="792"/>
        <v>74889487.274228647</v>
      </c>
      <c r="AD1048" s="23">
        <f t="shared" si="798"/>
        <v>4803211</v>
      </c>
      <c r="AE1048" s="24">
        <f t="shared" si="759"/>
        <v>70086276.274228647</v>
      </c>
      <c r="AF1048" s="3">
        <f t="shared" si="793"/>
        <v>1E-4</v>
      </c>
      <c r="AG1048" s="2">
        <f t="shared" si="775"/>
        <v>0</v>
      </c>
      <c r="AH1048" s="2">
        <f t="shared" si="776"/>
        <v>97.430859167571583</v>
      </c>
      <c r="AI1048" s="23">
        <f t="shared" si="799"/>
        <v>9314413591.0509682</v>
      </c>
      <c r="AJ1048" s="23">
        <f t="shared" si="777"/>
        <v>6219.922423797766</v>
      </c>
      <c r="AK1048" s="23">
        <f t="shared" si="778"/>
        <v>61841.441091433291</v>
      </c>
      <c r="AL1048" s="23">
        <f t="shared" si="803"/>
        <v>0</v>
      </c>
      <c r="AM1048" s="23">
        <f t="shared" si="804"/>
        <v>0</v>
      </c>
      <c r="AN1048" s="16">
        <f t="shared" si="794"/>
        <v>0</v>
      </c>
      <c r="AO1048" s="23">
        <f t="shared" si="795"/>
        <v>0</v>
      </c>
      <c r="AP1048" s="22">
        <f t="shared" si="796"/>
        <v>0</v>
      </c>
      <c r="AQ1048" s="30">
        <f t="shared" si="779"/>
        <v>1875480660.5399051</v>
      </c>
      <c r="AR1048" s="28">
        <f t="shared" si="780"/>
        <v>798431480.73113441</v>
      </c>
      <c r="AS1048" s="25">
        <f t="shared" si="781"/>
        <v>200337590.02425668</v>
      </c>
      <c r="AT1048" s="32">
        <f t="shared" si="782"/>
        <v>0</v>
      </c>
      <c r="AU1048" s="23">
        <f t="shared" si="783"/>
        <v>0</v>
      </c>
      <c r="AV1048" s="22">
        <f t="shared" si="784"/>
        <v>211749577.60536572</v>
      </c>
      <c r="AW1048" s="31">
        <f t="shared" si="797"/>
        <v>1434080309.8303978</v>
      </c>
    </row>
    <row r="1049" spans="1:53" x14ac:dyDescent="0.25">
      <c r="A1049" s="21">
        <f t="shared" si="758"/>
        <v>447</v>
      </c>
      <c r="B1049" s="21" t="s">
        <v>9</v>
      </c>
      <c r="C1049" s="27">
        <f t="shared" si="762"/>
        <v>0</v>
      </c>
      <c r="D1049" s="27">
        <f t="shared" si="785"/>
        <v>0</v>
      </c>
      <c r="E1049" s="27" t="b">
        <f t="shared" si="761"/>
        <v>1</v>
      </c>
      <c r="F1049" s="29">
        <f t="shared" si="763"/>
        <v>0</v>
      </c>
      <c r="G1049" s="27">
        <f t="shared" si="786"/>
        <v>0</v>
      </c>
      <c r="H1049" s="22">
        <f t="shared" si="764"/>
        <v>17071415283.134712</v>
      </c>
      <c r="I1049" s="23">
        <f t="shared" si="765"/>
        <v>132580106.5049091</v>
      </c>
      <c r="J1049" s="23">
        <f t="shared" si="766"/>
        <v>1086</v>
      </c>
      <c r="K1049" s="19">
        <f t="shared" si="787"/>
        <v>225.0831931027827</v>
      </c>
      <c r="L1049" s="16">
        <f t="shared" si="767"/>
        <v>117.7537884449538</v>
      </c>
      <c r="M1049" s="23">
        <f>M1048-IF($B1049="B",(Percent_Rent_In_Elsies*2.49%/12 * H1048)/K1048,0)+IF($B1049="D",N1049,0)+IF(B1049="D",AK1048)+IF(B1049="C",F1048*90%)-(Y1049-Y1048)-IF($B1049="A",Q1048/K1048) + IF($B1049="A",Q1048/K1048)</f>
        <v>-31752245.028752577</v>
      </c>
      <c r="N1049" s="23">
        <f t="shared" si="768"/>
        <v>0</v>
      </c>
      <c r="O1049" s="22">
        <f t="shared" si="769"/>
        <v>11984730.95195592</v>
      </c>
      <c r="P1049" s="22">
        <f t="shared" si="800"/>
        <v>0</v>
      </c>
      <c r="Q1049" s="22">
        <f t="shared" si="801"/>
        <v>0</v>
      </c>
      <c r="R1049" s="22">
        <f t="shared" si="770"/>
        <v>206407489.12685853</v>
      </c>
      <c r="S1049" s="16">
        <f t="shared" si="760"/>
        <v>0</v>
      </c>
      <c r="T1049" s="15">
        <f t="shared" si="771"/>
        <v>5169441.3908264693</v>
      </c>
      <c r="U1049" s="23">
        <f t="shared" si="788"/>
        <v>928977.65732456651</v>
      </c>
      <c r="V1049" s="23">
        <f t="shared" si="789"/>
        <v>0</v>
      </c>
      <c r="W1049" s="23">
        <f t="shared" si="802"/>
        <v>77298.959972509881</v>
      </c>
      <c r="X1049" s="23">
        <f t="shared" si="790"/>
        <v>29133596.805579655</v>
      </c>
      <c r="Y1049" s="23">
        <f t="shared" si="772"/>
        <v>13825559.361691331</v>
      </c>
      <c r="Z1049" s="3">
        <f t="shared" si="773"/>
        <v>0</v>
      </c>
      <c r="AA1049" s="23">
        <f t="shared" si="774"/>
        <v>57873088.518413156</v>
      </c>
      <c r="AB1049" s="26">
        <f t="shared" si="791"/>
        <v>70086276.274228647</v>
      </c>
      <c r="AC1049" s="23">
        <f t="shared" si="792"/>
        <v>74889487.274228647</v>
      </c>
      <c r="AD1049" s="23">
        <f t="shared" si="798"/>
        <v>4803211</v>
      </c>
      <c r="AE1049" s="24">
        <f t="shared" si="759"/>
        <v>70086276.274228647</v>
      </c>
      <c r="AF1049" s="3">
        <f t="shared" si="793"/>
        <v>0</v>
      </c>
      <c r="AG1049" s="2">
        <f t="shared" si="775"/>
        <v>0</v>
      </c>
      <c r="AH1049" s="2">
        <f t="shared" si="776"/>
        <v>97.430859167571583</v>
      </c>
      <c r="AI1049" s="23">
        <f t="shared" si="799"/>
        <v>9304471113.1745834</v>
      </c>
      <c r="AJ1049" s="23">
        <f t="shared" si="777"/>
        <v>6219.922423797766</v>
      </c>
      <c r="AK1049" s="23">
        <f t="shared" si="778"/>
        <v>0</v>
      </c>
      <c r="AL1049" s="23">
        <f t="shared" si="803"/>
        <v>0</v>
      </c>
      <c r="AM1049" s="23">
        <f t="shared" si="804"/>
        <v>0</v>
      </c>
      <c r="AN1049" s="16">
        <f t="shared" si="794"/>
        <v>0</v>
      </c>
      <c r="AO1049" s="23">
        <f t="shared" si="795"/>
        <v>0</v>
      </c>
      <c r="AP1049" s="22">
        <f t="shared" si="796"/>
        <v>0</v>
      </c>
      <c r="AQ1049" s="30">
        <f t="shared" si="779"/>
        <v>1875480660.5399051</v>
      </c>
      <c r="AR1049" s="28">
        <f t="shared" si="780"/>
        <v>798431480.73113441</v>
      </c>
      <c r="AS1049" s="25">
        <f t="shared" si="781"/>
        <v>200337590.02425668</v>
      </c>
      <c r="AT1049" s="32">
        <f t="shared" si="782"/>
        <v>0</v>
      </c>
      <c r="AU1049" s="23">
        <f t="shared" si="783"/>
        <v>0</v>
      </c>
      <c r="AV1049" s="22">
        <f t="shared" si="784"/>
        <v>211749577.60536572</v>
      </c>
      <c r="AW1049" s="31">
        <f t="shared" si="797"/>
        <v>1434080309.8303978</v>
      </c>
      <c r="AX1049" s="21"/>
      <c r="AY1049" s="21"/>
      <c r="AZ1049" s="21"/>
      <c r="BA1049" s="21"/>
    </row>
    <row r="1050" spans="1:53" x14ac:dyDescent="0.25">
      <c r="A1050" s="21">
        <f t="shared" ref="A1050:A1113" si="805">A1045+1</f>
        <v>447</v>
      </c>
      <c r="B1050" s="21" t="s">
        <v>28</v>
      </c>
      <c r="C1050" s="27">
        <f t="shared" si="762"/>
        <v>0</v>
      </c>
      <c r="D1050" s="27">
        <f t="shared" si="785"/>
        <v>0</v>
      </c>
      <c r="E1050" s="27" t="b">
        <f t="shared" si="761"/>
        <v>1</v>
      </c>
      <c r="F1050" s="29">
        <f t="shared" si="763"/>
        <v>0</v>
      </c>
      <c r="G1050" s="27">
        <f t="shared" si="786"/>
        <v>0</v>
      </c>
      <c r="H1050" s="22">
        <f t="shared" si="764"/>
        <v>17071415283.134712</v>
      </c>
      <c r="I1050" s="23">
        <f t="shared" si="765"/>
        <v>132580106.5049091</v>
      </c>
      <c r="J1050" s="23">
        <f t="shared" si="766"/>
        <v>1086</v>
      </c>
      <c r="K1050" s="19">
        <f t="shared" si="787"/>
        <v>225.0831931027827</v>
      </c>
      <c r="L1050" s="16">
        <f t="shared" si="767"/>
        <v>117.7537884449538</v>
      </c>
      <c r="M1050" s="23">
        <f>M1049-IF($B1050="B",(Percent_Rent_In_Elsies*2.49%/12 * H1049)/K1049,0)+IF($B1050="D",N1050,0)+IF(B1050="D",AK1049)+IF(B1050="C",F1049*90%)-(Y1050-Y1049)-IF($B1050="A",Q1049/K1049) + IF($B1050="A",Q1049/K1049)</f>
        <v>-31752245.028752577</v>
      </c>
      <c r="N1050" s="23">
        <f t="shared" si="768"/>
        <v>0</v>
      </c>
      <c r="O1050" s="22">
        <f t="shared" si="769"/>
        <v>0</v>
      </c>
      <c r="P1050" s="22">
        <f t="shared" si="800"/>
        <v>11984730.95195592</v>
      </c>
      <c r="Q1050" s="22">
        <f t="shared" si="801"/>
        <v>0</v>
      </c>
      <c r="R1050" s="22">
        <f t="shared" si="770"/>
        <v>206407489.12685853</v>
      </c>
      <c r="S1050" s="16">
        <f t="shared" si="760"/>
        <v>0</v>
      </c>
      <c r="T1050" s="15">
        <f t="shared" si="771"/>
        <v>0</v>
      </c>
      <c r="U1050" s="23">
        <f t="shared" si="788"/>
        <v>928977.65732456651</v>
      </c>
      <c r="V1050" s="23">
        <f t="shared" si="789"/>
        <v>0</v>
      </c>
      <c r="W1050" s="23">
        <f t="shared" si="802"/>
        <v>0</v>
      </c>
      <c r="X1050" s="23">
        <f t="shared" si="790"/>
        <v>29133596.805579655</v>
      </c>
      <c r="Y1050" s="23">
        <f t="shared" si="772"/>
        <v>13825559.361691331</v>
      </c>
      <c r="Z1050" s="3">
        <f t="shared" si="773"/>
        <v>3864.9479986254946</v>
      </c>
      <c r="AA1050" s="23">
        <f t="shared" si="774"/>
        <v>57931062.738392539</v>
      </c>
      <c r="AB1050" s="26">
        <f t="shared" si="791"/>
        <v>70086276.274228647</v>
      </c>
      <c r="AC1050" s="23">
        <f t="shared" si="792"/>
        <v>74889487.274228647</v>
      </c>
      <c r="AD1050" s="23">
        <f t="shared" si="798"/>
        <v>4803211</v>
      </c>
      <c r="AE1050" s="24">
        <f t="shared" si="759"/>
        <v>70086276.274228647</v>
      </c>
      <c r="AF1050" s="3">
        <f t="shared" si="793"/>
        <v>0</v>
      </c>
      <c r="AG1050" s="2">
        <f t="shared" si="775"/>
        <v>463793759.83505934</v>
      </c>
      <c r="AH1050" s="2">
        <f t="shared" si="776"/>
        <v>97.430859167571583</v>
      </c>
      <c r="AI1050" s="23">
        <f t="shared" si="799"/>
        <v>9313791843.5678711</v>
      </c>
      <c r="AJ1050" s="23">
        <f t="shared" si="777"/>
        <v>6219.922423797766</v>
      </c>
      <c r="AK1050" s="23">
        <f t="shared" si="778"/>
        <v>0</v>
      </c>
      <c r="AL1050" s="23">
        <f t="shared" si="803"/>
        <v>0</v>
      </c>
      <c r="AM1050" s="23">
        <f t="shared" si="804"/>
        <v>0</v>
      </c>
      <c r="AN1050" s="16">
        <f t="shared" si="794"/>
        <v>0</v>
      </c>
      <c r="AO1050" s="23">
        <f t="shared" si="795"/>
        <v>0</v>
      </c>
      <c r="AP1050" s="22">
        <f t="shared" si="796"/>
        <v>0</v>
      </c>
      <c r="AQ1050" s="30">
        <f t="shared" si="779"/>
        <v>1875480660.5399051</v>
      </c>
      <c r="AR1050" s="28">
        <f t="shared" si="780"/>
        <v>798431480.73113441</v>
      </c>
      <c r="AS1050" s="25">
        <f t="shared" si="781"/>
        <v>200337590.02425668</v>
      </c>
      <c r="AT1050" s="32">
        <f t="shared" si="782"/>
        <v>7729.8959972509892</v>
      </c>
      <c r="AU1050" s="23">
        <f t="shared" si="783"/>
        <v>7729.8959972509892</v>
      </c>
      <c r="AV1050" s="22">
        <f t="shared" si="784"/>
        <v>216919018.99619219</v>
      </c>
      <c r="AW1050" s="31">
        <f t="shared" si="797"/>
        <v>1434080309.8303978</v>
      </c>
      <c r="AX1050" s="21"/>
      <c r="AY1050" s="21"/>
      <c r="AZ1050" s="21"/>
      <c r="BA1050" s="21"/>
    </row>
    <row r="1051" spans="1:53" x14ac:dyDescent="0.25">
      <c r="A1051">
        <f t="shared" si="805"/>
        <v>448</v>
      </c>
      <c r="B1051" t="s">
        <v>6</v>
      </c>
      <c r="C1051" s="27">
        <f t="shared" si="762"/>
        <v>0</v>
      </c>
      <c r="D1051" s="27">
        <f t="shared" si="785"/>
        <v>0</v>
      </c>
      <c r="E1051" s="27" t="b">
        <f t="shared" si="761"/>
        <v>1</v>
      </c>
      <c r="F1051" s="29">
        <f t="shared" si="763"/>
        <v>0</v>
      </c>
      <c r="G1051" s="27">
        <f t="shared" si="786"/>
        <v>0</v>
      </c>
      <c r="H1051" s="22">
        <f t="shared" si="764"/>
        <v>17099867641.939938</v>
      </c>
      <c r="I1051" s="23">
        <f t="shared" si="765"/>
        <v>132580106.5049091</v>
      </c>
      <c r="J1051" s="23">
        <f t="shared" si="766"/>
        <v>1086</v>
      </c>
      <c r="K1051" s="19">
        <f t="shared" si="787"/>
        <v>225.0831931027827</v>
      </c>
      <c r="L1051" s="16">
        <f t="shared" si="767"/>
        <v>117.95004475902873</v>
      </c>
      <c r="M1051" s="23">
        <f>M1050-IF($B1051="B",(Percent_Rent_In_Elsies*2.49%/12 * H1050)/K1050,0)+IF($B1051="D",N1051,0)+IF(B1051="D",AK1050)+IF(B1051="C",F1050*90%)-(Y1051-Y1050)-IF($B1051="A",Q1050/K1050) + IF($B1051="A",Q1050/K1050)</f>
        <v>-31752245.028752577</v>
      </c>
      <c r="N1051" s="23">
        <f t="shared" si="768"/>
        <v>0</v>
      </c>
      <c r="O1051" s="22">
        <f t="shared" si="769"/>
        <v>0</v>
      </c>
      <c r="P1051" s="22">
        <f t="shared" si="800"/>
        <v>0</v>
      </c>
      <c r="Q1051" s="22">
        <f t="shared" si="801"/>
        <v>0</v>
      </c>
      <c r="R1051" s="22">
        <f t="shared" si="770"/>
        <v>206407489.12685853</v>
      </c>
      <c r="S1051" s="16">
        <f t="shared" si="760"/>
        <v>0</v>
      </c>
      <c r="T1051" s="15">
        <f t="shared" si="771"/>
        <v>0</v>
      </c>
      <c r="U1051" s="23">
        <f t="shared" si="788"/>
        <v>928977.65732456651</v>
      </c>
      <c r="V1051" s="23">
        <f t="shared" si="789"/>
        <v>0</v>
      </c>
      <c r="W1051" s="23">
        <f t="shared" si="802"/>
        <v>0</v>
      </c>
      <c r="X1051" s="23">
        <f t="shared" si="790"/>
        <v>29152921.545572784</v>
      </c>
      <c r="Y1051" s="23">
        <f t="shared" si="772"/>
        <v>13825559.361691331</v>
      </c>
      <c r="Z1051" s="3">
        <f t="shared" si="773"/>
        <v>0</v>
      </c>
      <c r="AA1051" s="23">
        <f t="shared" si="774"/>
        <v>57931062.738392539</v>
      </c>
      <c r="AB1051" s="26">
        <f t="shared" si="791"/>
        <v>70086276.274228647</v>
      </c>
      <c r="AC1051" s="23">
        <f t="shared" si="792"/>
        <v>74889487.274228647</v>
      </c>
      <c r="AD1051" s="23">
        <f t="shared" si="798"/>
        <v>4803211</v>
      </c>
      <c r="AE1051" s="24">
        <f t="shared" si="759"/>
        <v>70086276.274228647</v>
      </c>
      <c r="AF1051" s="3">
        <f t="shared" si="793"/>
        <v>0</v>
      </c>
      <c r="AG1051" s="2">
        <f t="shared" si="775"/>
        <v>0</v>
      </c>
      <c r="AH1051" s="2">
        <f t="shared" si="776"/>
        <v>97.593243932850882</v>
      </c>
      <c r="AI1051" s="23">
        <f t="shared" si="799"/>
        <v>9313791843.5678711</v>
      </c>
      <c r="AJ1051" s="23">
        <f t="shared" si="777"/>
        <v>6219.922423797766</v>
      </c>
      <c r="AK1051" s="23">
        <f t="shared" si="778"/>
        <v>0</v>
      </c>
      <c r="AL1051" s="23">
        <f t="shared" si="803"/>
        <v>0</v>
      </c>
      <c r="AM1051" s="23">
        <f t="shared" si="804"/>
        <v>0</v>
      </c>
      <c r="AN1051" s="16">
        <f t="shared" si="794"/>
        <v>0</v>
      </c>
      <c r="AO1051" s="23">
        <f t="shared" si="795"/>
        <v>0</v>
      </c>
      <c r="AP1051" s="22">
        <f t="shared" si="796"/>
        <v>0</v>
      </c>
      <c r="AQ1051" s="30">
        <f t="shared" si="779"/>
        <v>1875480660.5399051</v>
      </c>
      <c r="AR1051" s="28">
        <f t="shared" si="780"/>
        <v>798431480.73113441</v>
      </c>
      <c r="AS1051" s="25">
        <f t="shared" si="781"/>
        <v>200337590.02425668</v>
      </c>
      <c r="AT1051" s="32">
        <f t="shared" si="782"/>
        <v>0</v>
      </c>
      <c r="AU1051" s="23">
        <f t="shared" si="783"/>
        <v>0</v>
      </c>
      <c r="AV1051" s="22">
        <f t="shared" si="784"/>
        <v>216919018.99619219</v>
      </c>
      <c r="AW1051" s="31">
        <f t="shared" si="797"/>
        <v>1422095578.8784418</v>
      </c>
    </row>
    <row r="1052" spans="1:53" x14ac:dyDescent="0.25">
      <c r="A1052">
        <f t="shared" si="805"/>
        <v>448</v>
      </c>
      <c r="B1052" t="s">
        <v>7</v>
      </c>
      <c r="C1052" s="27">
        <f t="shared" si="762"/>
        <v>0</v>
      </c>
      <c r="D1052" s="27">
        <f t="shared" si="785"/>
        <v>0</v>
      </c>
      <c r="E1052" s="27" t="b">
        <f t="shared" si="761"/>
        <v>1</v>
      </c>
      <c r="F1052" s="29">
        <f t="shared" si="763"/>
        <v>0</v>
      </c>
      <c r="G1052" s="27">
        <f t="shared" si="786"/>
        <v>0</v>
      </c>
      <c r="H1052" s="22">
        <f t="shared" si="764"/>
        <v>17099867641.939938</v>
      </c>
      <c r="I1052" s="23">
        <f t="shared" si="765"/>
        <v>132580106.5049091</v>
      </c>
      <c r="J1052" s="23">
        <f t="shared" si="766"/>
        <v>1086</v>
      </c>
      <c r="K1052" s="19">
        <f t="shared" si="787"/>
        <v>225.0831931027827</v>
      </c>
      <c r="L1052" s="16">
        <f t="shared" si="767"/>
        <v>117.95004475902873</v>
      </c>
      <c r="M1052" s="23">
        <f>M1051-IF($B1052="B",(Percent_Rent_In_Elsies*2.49%/12 * H1051)/K1051,0)+IF($B1052="D",N1052,0)+IF(B1052="D",AK1051)+IF(B1052="C",F1051*90%)-(Y1052-Y1051)-IF($B1052="A",Q1051/K1051) + IF($B1052="A",Q1051/K1051)</f>
        <v>-31831065.274875578</v>
      </c>
      <c r="N1052" s="23">
        <f t="shared" si="768"/>
        <v>0</v>
      </c>
      <c r="O1052" s="22">
        <f t="shared" si="769"/>
        <v>0</v>
      </c>
      <c r="P1052" s="22">
        <f t="shared" si="800"/>
        <v>0</v>
      </c>
      <c r="Q1052" s="22">
        <f t="shared" si="801"/>
        <v>0</v>
      </c>
      <c r="R1052" s="22">
        <f t="shared" si="770"/>
        <v>189206865.03295365</v>
      </c>
      <c r="S1052" s="16">
        <f t="shared" si="760"/>
        <v>17200624.093904879</v>
      </c>
      <c r="T1052" s="15">
        <f t="shared" si="771"/>
        <v>0</v>
      </c>
      <c r="U1052" s="23">
        <f t="shared" si="788"/>
        <v>851562.85254751926</v>
      </c>
      <c r="V1052" s="23">
        <f t="shared" si="789"/>
        <v>77414.804777047204</v>
      </c>
      <c r="W1052" s="23">
        <f t="shared" si="802"/>
        <v>0</v>
      </c>
      <c r="X1052" s="23">
        <f t="shared" si="790"/>
        <v>29152921.545572784</v>
      </c>
      <c r="Y1052" s="23">
        <f t="shared" si="772"/>
        <v>13825559.361691331</v>
      </c>
      <c r="Z1052" s="3">
        <f t="shared" si="773"/>
        <v>0</v>
      </c>
      <c r="AA1052" s="23">
        <f t="shared" si="774"/>
        <v>57931062.738392539</v>
      </c>
      <c r="AB1052" s="26">
        <f t="shared" si="791"/>
        <v>70086276.274228647</v>
      </c>
      <c r="AC1052" s="23">
        <f t="shared" si="792"/>
        <v>74889487.274228647</v>
      </c>
      <c r="AD1052" s="23">
        <f t="shared" si="798"/>
        <v>4803211</v>
      </c>
      <c r="AE1052" s="24">
        <f t="shared" si="759"/>
        <v>70086276.274228647</v>
      </c>
      <c r="AF1052" s="3">
        <f t="shared" si="793"/>
        <v>0</v>
      </c>
      <c r="AG1052" s="2">
        <f t="shared" si="775"/>
        <v>0</v>
      </c>
      <c r="AH1052" s="2">
        <f t="shared" si="776"/>
        <v>97.593243932850882</v>
      </c>
      <c r="AI1052" s="23">
        <f t="shared" si="799"/>
        <v>9313791843.5678711</v>
      </c>
      <c r="AJ1052" s="23">
        <f t="shared" si="777"/>
        <v>6219.922423797766</v>
      </c>
      <c r="AK1052" s="23">
        <f t="shared" si="778"/>
        <v>0</v>
      </c>
      <c r="AL1052" s="23">
        <f t="shared" si="803"/>
        <v>-621747.48309707642</v>
      </c>
      <c r="AM1052" s="23">
        <f t="shared" si="804"/>
        <v>-580083166.80829918</v>
      </c>
      <c r="AN1052" s="16">
        <f t="shared" si="794"/>
        <v>0</v>
      </c>
      <c r="AO1052" s="23">
        <f t="shared" si="795"/>
        <v>78820.24612300274</v>
      </c>
      <c r="AP1052" s="22">
        <f t="shared" si="796"/>
        <v>17741112.678512689</v>
      </c>
      <c r="AQ1052" s="30">
        <f t="shared" si="779"/>
        <v>1910812086.439163</v>
      </c>
      <c r="AR1052" s="28">
        <f t="shared" si="780"/>
        <v>816021793.95187974</v>
      </c>
      <c r="AS1052" s="25">
        <f t="shared" si="781"/>
        <v>200337590.02425668</v>
      </c>
      <c r="AT1052" s="32">
        <f t="shared" si="782"/>
        <v>0</v>
      </c>
      <c r="AU1052" s="23">
        <f t="shared" si="783"/>
        <v>0</v>
      </c>
      <c r="AV1052" s="22">
        <f t="shared" si="784"/>
        <v>216919018.99619219</v>
      </c>
      <c r="AW1052" s="31">
        <f t="shared" si="797"/>
        <v>1457427004.7776997</v>
      </c>
    </row>
    <row r="1053" spans="1:53" s="21" customFormat="1" x14ac:dyDescent="0.25">
      <c r="A1053">
        <f t="shared" si="805"/>
        <v>448</v>
      </c>
      <c r="B1053" t="s">
        <v>8</v>
      </c>
      <c r="C1053" s="27">
        <f t="shared" si="762"/>
        <v>0</v>
      </c>
      <c r="D1053" s="27">
        <f t="shared" si="785"/>
        <v>0</v>
      </c>
      <c r="E1053" s="27" t="b">
        <f t="shared" si="761"/>
        <v>1</v>
      </c>
      <c r="F1053" s="29">
        <f t="shared" si="763"/>
        <v>0</v>
      </c>
      <c r="G1053" s="27">
        <f t="shared" si="786"/>
        <v>0</v>
      </c>
      <c r="H1053" s="22">
        <f t="shared" si="764"/>
        <v>17099867641.939938</v>
      </c>
      <c r="I1053" s="23">
        <f t="shared" si="765"/>
        <v>132580106.5049091</v>
      </c>
      <c r="J1053" s="23">
        <f t="shared" si="766"/>
        <v>1086</v>
      </c>
      <c r="K1053" s="19">
        <f t="shared" si="787"/>
        <v>225.0831931027827</v>
      </c>
      <c r="L1053" s="16">
        <f t="shared" si="767"/>
        <v>117.95004475902873</v>
      </c>
      <c r="M1053" s="23">
        <f>M1052-IF($B1053="B",(Percent_Rent_In_Elsies*2.49%/12 * H1052)/K1052,0)+IF($B1053="D",N1053,0)+IF(B1053="D",AK1052)+IF(B1053="C",F1052*90%)-(Y1053-Y1052)-IF($B1053="A",Q1052/K1052) + IF($B1053="A",Q1052/K1052)</f>
        <v>-31831065.274875578</v>
      </c>
      <c r="N1053" s="23">
        <f t="shared" si="768"/>
        <v>0</v>
      </c>
      <c r="O1053" s="22">
        <f t="shared" si="769"/>
        <v>0</v>
      </c>
      <c r="P1053" s="22">
        <f t="shared" si="800"/>
        <v>0</v>
      </c>
      <c r="Q1053" s="22">
        <f t="shared" si="801"/>
        <v>0</v>
      </c>
      <c r="R1053" s="22">
        <f t="shared" si="770"/>
        <v>206947977.71146634</v>
      </c>
      <c r="S1053" s="16">
        <f t="shared" si="760"/>
        <v>17200624.093904879</v>
      </c>
      <c r="T1053" s="15">
        <f t="shared" si="771"/>
        <v>0</v>
      </c>
      <c r="U1053" s="23">
        <f t="shared" si="788"/>
        <v>930383.09867052198</v>
      </c>
      <c r="V1053" s="23">
        <f t="shared" si="789"/>
        <v>77414.804777047204</v>
      </c>
      <c r="W1053" s="23">
        <f t="shared" si="802"/>
        <v>0</v>
      </c>
      <c r="X1053" s="23">
        <f t="shared" si="790"/>
        <v>29152921.545572784</v>
      </c>
      <c r="Y1053" s="23">
        <f t="shared" si="772"/>
        <v>13825559.361691331</v>
      </c>
      <c r="Z1053" s="3">
        <f t="shared" si="773"/>
        <v>0</v>
      </c>
      <c r="AA1053" s="23">
        <f t="shared" si="774"/>
        <v>57931062.738392539</v>
      </c>
      <c r="AB1053" s="26">
        <f t="shared" si="791"/>
        <v>70086276.274228632</v>
      </c>
      <c r="AC1053" s="23">
        <f t="shared" si="792"/>
        <v>74889487.274228647</v>
      </c>
      <c r="AD1053" s="23">
        <f t="shared" si="798"/>
        <v>4803211</v>
      </c>
      <c r="AE1053" s="24">
        <f t="shared" si="759"/>
        <v>70086276.274228647</v>
      </c>
      <c r="AF1053" s="3">
        <f t="shared" si="793"/>
        <v>1E-4</v>
      </c>
      <c r="AG1053" s="2">
        <f t="shared" si="775"/>
        <v>0</v>
      </c>
      <c r="AH1053" s="2">
        <f t="shared" si="776"/>
        <v>97.593243932850882</v>
      </c>
      <c r="AI1053" s="23">
        <f t="shared" si="799"/>
        <v>9313791843.5678711</v>
      </c>
      <c r="AJ1053" s="23">
        <f t="shared" si="777"/>
        <v>6219.922423797766</v>
      </c>
      <c r="AK1053" s="23">
        <f t="shared" si="778"/>
        <v>61821.492347394662</v>
      </c>
      <c r="AL1053" s="23">
        <f t="shared" si="803"/>
        <v>0</v>
      </c>
      <c r="AM1053" s="23">
        <f t="shared" si="804"/>
        <v>0</v>
      </c>
      <c r="AN1053" s="16">
        <f t="shared" si="794"/>
        <v>0</v>
      </c>
      <c r="AO1053" s="23">
        <f t="shared" si="795"/>
        <v>0</v>
      </c>
      <c r="AP1053" s="22">
        <f t="shared" si="796"/>
        <v>0</v>
      </c>
      <c r="AQ1053" s="30">
        <f t="shared" si="779"/>
        <v>1910812086.439163</v>
      </c>
      <c r="AR1053" s="28">
        <f t="shared" si="780"/>
        <v>816021793.95187974</v>
      </c>
      <c r="AS1053" s="25">
        <f t="shared" si="781"/>
        <v>200337590.02425668</v>
      </c>
      <c r="AT1053" s="32">
        <f t="shared" si="782"/>
        <v>0</v>
      </c>
      <c r="AU1053" s="23">
        <f t="shared" si="783"/>
        <v>0</v>
      </c>
      <c r="AV1053" s="22">
        <f t="shared" si="784"/>
        <v>216919018.99619219</v>
      </c>
      <c r="AW1053" s="31">
        <f t="shared" si="797"/>
        <v>1457427004.7776999</v>
      </c>
      <c r="AX1053"/>
      <c r="AY1053"/>
      <c r="AZ1053"/>
      <c r="BA1053"/>
    </row>
    <row r="1054" spans="1:53" s="21" customFormat="1" x14ac:dyDescent="0.25">
      <c r="A1054">
        <f t="shared" si="805"/>
        <v>448</v>
      </c>
      <c r="B1054" t="s">
        <v>9</v>
      </c>
      <c r="C1054" s="27">
        <f t="shared" si="762"/>
        <v>0</v>
      </c>
      <c r="D1054" s="27">
        <f t="shared" si="785"/>
        <v>0</v>
      </c>
      <c r="E1054" s="27" t="b">
        <f t="shared" si="761"/>
        <v>1</v>
      </c>
      <c r="F1054" s="29">
        <f t="shared" si="763"/>
        <v>0</v>
      </c>
      <c r="G1054" s="27">
        <f t="shared" si="786"/>
        <v>0</v>
      </c>
      <c r="H1054" s="22">
        <f t="shared" si="764"/>
        <v>17099867641.939938</v>
      </c>
      <c r="I1054" s="23">
        <f t="shared" si="765"/>
        <v>132580106.5049091</v>
      </c>
      <c r="J1054" s="23">
        <f t="shared" si="766"/>
        <v>1086</v>
      </c>
      <c r="K1054" s="19">
        <f t="shared" si="787"/>
        <v>225.0831931027827</v>
      </c>
      <c r="L1054" s="16">
        <f t="shared" si="767"/>
        <v>117.95004475902873</v>
      </c>
      <c r="M1054" s="23">
        <f>M1053-IF($B1054="B",(Percent_Rent_In_Elsies*2.49%/12 * H1053)/K1053,0)+IF($B1054="D",N1054,0)+IF(B1054="D",AK1053)+IF(B1054="C",F1053*90%)-(Y1054-Y1053)-IF($B1054="A",Q1053/K1053) + IF($B1054="A",Q1053/K1053)</f>
        <v>-31769243.782528184</v>
      </c>
      <c r="N1054" s="23">
        <f t="shared" si="768"/>
        <v>0</v>
      </c>
      <c r="O1054" s="22">
        <f t="shared" si="769"/>
        <v>12017212.424300302</v>
      </c>
      <c r="P1054" s="22">
        <f t="shared" si="800"/>
        <v>0</v>
      </c>
      <c r="Q1054" s="22">
        <f t="shared" si="801"/>
        <v>0</v>
      </c>
      <c r="R1054" s="22">
        <f t="shared" si="770"/>
        <v>206947977.71146634</v>
      </c>
      <c r="S1054" s="16">
        <f t="shared" si="760"/>
        <v>0</v>
      </c>
      <c r="T1054" s="15">
        <f t="shared" si="771"/>
        <v>5183411.6696045771</v>
      </c>
      <c r="U1054" s="23">
        <f t="shared" si="788"/>
        <v>930383.09867052198</v>
      </c>
      <c r="V1054" s="23">
        <f t="shared" si="789"/>
        <v>0</v>
      </c>
      <c r="W1054" s="23">
        <f t="shared" si="802"/>
        <v>77414.804777047204</v>
      </c>
      <c r="X1054" s="23">
        <f t="shared" si="790"/>
        <v>29152921.545572784</v>
      </c>
      <c r="Y1054" s="23">
        <f t="shared" si="772"/>
        <v>13825559.361691331</v>
      </c>
      <c r="Z1054" s="3">
        <f t="shared" si="773"/>
        <v>0</v>
      </c>
      <c r="AA1054" s="23">
        <f t="shared" si="774"/>
        <v>57869241.246045142</v>
      </c>
      <c r="AB1054" s="26">
        <f t="shared" si="791"/>
        <v>70086276.274228632</v>
      </c>
      <c r="AC1054" s="23">
        <f t="shared" si="792"/>
        <v>74889487.274228647</v>
      </c>
      <c r="AD1054" s="23">
        <f t="shared" si="798"/>
        <v>4803211</v>
      </c>
      <c r="AE1054" s="24">
        <f t="shared" si="759"/>
        <v>70086276.274228647</v>
      </c>
      <c r="AF1054" s="3">
        <f t="shared" si="793"/>
        <v>0</v>
      </c>
      <c r="AG1054" s="2">
        <f t="shared" si="775"/>
        <v>0</v>
      </c>
      <c r="AH1054" s="2">
        <f t="shared" si="776"/>
        <v>97.593243932850882</v>
      </c>
      <c r="AI1054" s="23">
        <f t="shared" si="799"/>
        <v>9303852572.9250641</v>
      </c>
      <c r="AJ1054" s="23">
        <f t="shared" si="777"/>
        <v>6219.922423797766</v>
      </c>
      <c r="AK1054" s="23">
        <f t="shared" si="778"/>
        <v>0</v>
      </c>
      <c r="AL1054" s="23">
        <f t="shared" si="803"/>
        <v>0</v>
      </c>
      <c r="AM1054" s="23">
        <f t="shared" si="804"/>
        <v>0</v>
      </c>
      <c r="AN1054" s="16">
        <f t="shared" si="794"/>
        <v>0</v>
      </c>
      <c r="AO1054" s="23">
        <f t="shared" si="795"/>
        <v>0</v>
      </c>
      <c r="AP1054" s="22">
        <f t="shared" si="796"/>
        <v>0</v>
      </c>
      <c r="AQ1054" s="30">
        <f t="shared" si="779"/>
        <v>1910812086.439163</v>
      </c>
      <c r="AR1054" s="28">
        <f t="shared" si="780"/>
        <v>816021793.95187974</v>
      </c>
      <c r="AS1054" s="25">
        <f t="shared" si="781"/>
        <v>200337590.02425668</v>
      </c>
      <c r="AT1054" s="32">
        <f t="shared" si="782"/>
        <v>0</v>
      </c>
      <c r="AU1054" s="23">
        <f t="shared" si="783"/>
        <v>0</v>
      </c>
      <c r="AV1054" s="22">
        <f t="shared" si="784"/>
        <v>216919018.99619219</v>
      </c>
      <c r="AW1054" s="31">
        <f t="shared" si="797"/>
        <v>1457427004.7776999</v>
      </c>
      <c r="AX1054"/>
      <c r="AY1054"/>
      <c r="AZ1054"/>
      <c r="BA1054"/>
    </row>
    <row r="1055" spans="1:53" x14ac:dyDescent="0.25">
      <c r="A1055" s="21">
        <f t="shared" si="805"/>
        <v>448</v>
      </c>
      <c r="B1055" s="21" t="s">
        <v>28</v>
      </c>
      <c r="C1055" s="27">
        <f t="shared" si="762"/>
        <v>0</v>
      </c>
      <c r="D1055" s="27">
        <f t="shared" si="785"/>
        <v>0</v>
      </c>
      <c r="E1055" s="27" t="b">
        <f t="shared" si="761"/>
        <v>1</v>
      </c>
      <c r="F1055" s="29">
        <f t="shared" si="763"/>
        <v>0</v>
      </c>
      <c r="G1055" s="27">
        <f t="shared" si="786"/>
        <v>0</v>
      </c>
      <c r="H1055" s="22">
        <f t="shared" si="764"/>
        <v>17099867641.939938</v>
      </c>
      <c r="I1055" s="23">
        <f t="shared" si="765"/>
        <v>132580106.5049091</v>
      </c>
      <c r="J1055" s="23">
        <f t="shared" si="766"/>
        <v>1086</v>
      </c>
      <c r="K1055" s="19">
        <f t="shared" si="787"/>
        <v>225.0831931027827</v>
      </c>
      <c r="L1055" s="16">
        <f t="shared" si="767"/>
        <v>117.95004475902873</v>
      </c>
      <c r="M1055" s="23">
        <f>M1054-IF($B1055="B",(Percent_Rent_In_Elsies*2.49%/12 * H1054)/K1054,0)+IF($B1055="D",N1055,0)+IF(B1055="D",AK1054)+IF(B1055="C",F1054*90%)-(Y1055-Y1054)-IF($B1055="A",Q1054/K1054) + IF($B1055="A",Q1054/K1054)</f>
        <v>-31769243.782528184</v>
      </c>
      <c r="N1055" s="23">
        <f t="shared" si="768"/>
        <v>0</v>
      </c>
      <c r="O1055" s="22">
        <f t="shared" si="769"/>
        <v>0</v>
      </c>
      <c r="P1055" s="22">
        <f t="shared" si="800"/>
        <v>12017212.424300302</v>
      </c>
      <c r="Q1055" s="22">
        <f t="shared" si="801"/>
        <v>0</v>
      </c>
      <c r="R1055" s="22">
        <f t="shared" si="770"/>
        <v>206947977.71146634</v>
      </c>
      <c r="S1055" s="16">
        <f t="shared" si="760"/>
        <v>0</v>
      </c>
      <c r="T1055" s="15">
        <f t="shared" si="771"/>
        <v>0</v>
      </c>
      <c r="U1055" s="23">
        <f t="shared" si="788"/>
        <v>930383.09867052198</v>
      </c>
      <c r="V1055" s="23">
        <f t="shared" si="789"/>
        <v>0</v>
      </c>
      <c r="W1055" s="23">
        <f t="shared" si="802"/>
        <v>0</v>
      </c>
      <c r="X1055" s="23">
        <f t="shared" si="790"/>
        <v>29152921.545572784</v>
      </c>
      <c r="Y1055" s="23">
        <f t="shared" si="772"/>
        <v>13825559.361691331</v>
      </c>
      <c r="Z1055" s="3">
        <f t="shared" si="773"/>
        <v>3870.740238852361</v>
      </c>
      <c r="AA1055" s="23">
        <f t="shared" si="774"/>
        <v>57927302.349627927</v>
      </c>
      <c r="AB1055" s="26">
        <f t="shared" si="791"/>
        <v>70086276.274228632</v>
      </c>
      <c r="AC1055" s="23">
        <f t="shared" si="792"/>
        <v>74889487.274228647</v>
      </c>
      <c r="AD1055" s="23">
        <f t="shared" si="798"/>
        <v>4803211</v>
      </c>
      <c r="AE1055" s="24">
        <f t="shared" si="759"/>
        <v>70086276.274228647</v>
      </c>
      <c r="AF1055" s="3">
        <f t="shared" si="793"/>
        <v>0</v>
      </c>
      <c r="AG1055" s="2">
        <f t="shared" si="775"/>
        <v>464488828.6622833</v>
      </c>
      <c r="AH1055" s="2">
        <f t="shared" si="776"/>
        <v>97.593243932850882</v>
      </c>
      <c r="AI1055" s="23">
        <f t="shared" si="799"/>
        <v>9313187271.9175529</v>
      </c>
      <c r="AJ1055" s="23">
        <f t="shared" si="777"/>
        <v>6219.922423797766</v>
      </c>
      <c r="AK1055" s="23">
        <f t="shared" si="778"/>
        <v>0</v>
      </c>
      <c r="AL1055" s="23">
        <f t="shared" si="803"/>
        <v>0</v>
      </c>
      <c r="AM1055" s="23">
        <f t="shared" si="804"/>
        <v>0</v>
      </c>
      <c r="AN1055" s="16">
        <f t="shared" si="794"/>
        <v>0</v>
      </c>
      <c r="AO1055" s="23">
        <f t="shared" si="795"/>
        <v>0</v>
      </c>
      <c r="AP1055" s="22">
        <f t="shared" si="796"/>
        <v>0</v>
      </c>
      <c r="AQ1055" s="30">
        <f t="shared" si="779"/>
        <v>1910812086.439163</v>
      </c>
      <c r="AR1055" s="28">
        <f t="shared" si="780"/>
        <v>816021793.95187974</v>
      </c>
      <c r="AS1055" s="25">
        <f t="shared" si="781"/>
        <v>200337590.02425668</v>
      </c>
      <c r="AT1055" s="32">
        <f t="shared" si="782"/>
        <v>7741.480477704722</v>
      </c>
      <c r="AU1055" s="23">
        <f t="shared" si="783"/>
        <v>7741.480477704722</v>
      </c>
      <c r="AV1055" s="22">
        <f t="shared" si="784"/>
        <v>222102430.66579676</v>
      </c>
      <c r="AW1055" s="31">
        <f t="shared" si="797"/>
        <v>1457427004.7776999</v>
      </c>
    </row>
    <row r="1056" spans="1:53" x14ac:dyDescent="0.25">
      <c r="A1056">
        <f t="shared" si="805"/>
        <v>449</v>
      </c>
      <c r="B1056" t="s">
        <v>6</v>
      </c>
      <c r="C1056" s="27">
        <f t="shared" si="762"/>
        <v>0</v>
      </c>
      <c r="D1056" s="27">
        <f t="shared" si="785"/>
        <v>0</v>
      </c>
      <c r="E1056" s="27" t="b">
        <f t="shared" si="761"/>
        <v>1</v>
      </c>
      <c r="F1056" s="29">
        <f t="shared" si="763"/>
        <v>0</v>
      </c>
      <c r="G1056" s="27">
        <f t="shared" si="786"/>
        <v>0</v>
      </c>
      <c r="H1056" s="22">
        <f t="shared" si="764"/>
        <v>17128367421.343172</v>
      </c>
      <c r="I1056" s="23">
        <f t="shared" si="765"/>
        <v>132580106.5049091</v>
      </c>
      <c r="J1056" s="23">
        <f t="shared" si="766"/>
        <v>1086</v>
      </c>
      <c r="K1056" s="19">
        <f t="shared" si="787"/>
        <v>225.0831931027827</v>
      </c>
      <c r="L1056" s="16">
        <f t="shared" si="767"/>
        <v>118.14662816696045</v>
      </c>
      <c r="M1056" s="23">
        <f>M1055-IF($B1056="B",(Percent_Rent_In_Elsies*2.49%/12 * H1055)/K1055,0)+IF($B1056="D",N1056,0)+IF(B1056="D",AK1055)+IF(B1056="C",F1055*90%)-(Y1056-Y1055)-IF($B1056="A",Q1055/K1055) + IF($B1056="A",Q1055/K1055)</f>
        <v>-31769243.782528184</v>
      </c>
      <c r="N1056" s="23">
        <f t="shared" si="768"/>
        <v>0</v>
      </c>
      <c r="O1056" s="22">
        <f t="shared" si="769"/>
        <v>0</v>
      </c>
      <c r="P1056" s="22">
        <f t="shared" si="800"/>
        <v>0</v>
      </c>
      <c r="Q1056" s="22">
        <f t="shared" si="801"/>
        <v>0</v>
      </c>
      <c r="R1056" s="22">
        <f t="shared" si="770"/>
        <v>206947977.71146634</v>
      </c>
      <c r="S1056" s="16">
        <f t="shared" si="760"/>
        <v>0</v>
      </c>
      <c r="T1056" s="15">
        <f t="shared" si="771"/>
        <v>0</v>
      </c>
      <c r="U1056" s="23">
        <f t="shared" si="788"/>
        <v>930383.09867052198</v>
      </c>
      <c r="V1056" s="23">
        <f t="shared" si="789"/>
        <v>0</v>
      </c>
      <c r="W1056" s="23">
        <f t="shared" si="802"/>
        <v>0</v>
      </c>
      <c r="X1056" s="23">
        <f t="shared" si="790"/>
        <v>29172275.246767048</v>
      </c>
      <c r="Y1056" s="23">
        <f t="shared" si="772"/>
        <v>13825559.361691331</v>
      </c>
      <c r="Z1056" s="3">
        <f t="shared" si="773"/>
        <v>0</v>
      </c>
      <c r="AA1056" s="23">
        <f t="shared" si="774"/>
        <v>57927302.349627927</v>
      </c>
      <c r="AB1056" s="26">
        <f t="shared" si="791"/>
        <v>70086276.274228632</v>
      </c>
      <c r="AC1056" s="23">
        <f t="shared" si="792"/>
        <v>74889487.274228647</v>
      </c>
      <c r="AD1056" s="23">
        <f t="shared" si="798"/>
        <v>4803211</v>
      </c>
      <c r="AE1056" s="24">
        <f t="shared" si="759"/>
        <v>70086276.274228647</v>
      </c>
      <c r="AF1056" s="3">
        <f t="shared" si="793"/>
        <v>0</v>
      </c>
      <c r="AG1056" s="2">
        <f t="shared" si="775"/>
        <v>0</v>
      </c>
      <c r="AH1056" s="2">
        <f t="shared" si="776"/>
        <v>97.755899339405644</v>
      </c>
      <c r="AI1056" s="23">
        <f t="shared" si="799"/>
        <v>9313187271.9175529</v>
      </c>
      <c r="AJ1056" s="23">
        <f t="shared" si="777"/>
        <v>6219.922423797766</v>
      </c>
      <c r="AK1056" s="23">
        <f t="shared" si="778"/>
        <v>0</v>
      </c>
      <c r="AL1056" s="23">
        <f t="shared" si="803"/>
        <v>0</v>
      </c>
      <c r="AM1056" s="23">
        <f t="shared" si="804"/>
        <v>0</v>
      </c>
      <c r="AN1056" s="16">
        <f t="shared" si="794"/>
        <v>0</v>
      </c>
      <c r="AO1056" s="23">
        <f t="shared" si="795"/>
        <v>0</v>
      </c>
      <c r="AP1056" s="22">
        <f t="shared" si="796"/>
        <v>0</v>
      </c>
      <c r="AQ1056" s="30">
        <f t="shared" si="779"/>
        <v>1910812086.439163</v>
      </c>
      <c r="AR1056" s="28">
        <f t="shared" si="780"/>
        <v>816021793.95187974</v>
      </c>
      <c r="AS1056" s="25">
        <f t="shared" si="781"/>
        <v>200337590.02425668</v>
      </c>
      <c r="AT1056" s="32">
        <f t="shared" si="782"/>
        <v>0</v>
      </c>
      <c r="AU1056" s="23">
        <f t="shared" si="783"/>
        <v>0</v>
      </c>
      <c r="AV1056" s="22">
        <f t="shared" si="784"/>
        <v>222102430.66579676</v>
      </c>
      <c r="AW1056" s="31">
        <f t="shared" si="797"/>
        <v>1445409792.3533995</v>
      </c>
    </row>
    <row r="1057" spans="1:53" x14ac:dyDescent="0.25">
      <c r="A1057">
        <f t="shared" si="805"/>
        <v>449</v>
      </c>
      <c r="B1057" t="s">
        <v>7</v>
      </c>
      <c r="C1057" s="27">
        <f t="shared" si="762"/>
        <v>0</v>
      </c>
      <c r="D1057" s="27">
        <f t="shared" si="785"/>
        <v>0</v>
      </c>
      <c r="E1057" s="27" t="b">
        <f t="shared" si="761"/>
        <v>1</v>
      </c>
      <c r="F1057" s="29">
        <f t="shared" si="763"/>
        <v>0</v>
      </c>
      <c r="G1057" s="27">
        <f t="shared" si="786"/>
        <v>0</v>
      </c>
      <c r="H1057" s="22">
        <f t="shared" si="764"/>
        <v>17128367421.34317</v>
      </c>
      <c r="I1057" s="23">
        <f t="shared" si="765"/>
        <v>132580106.5049091</v>
      </c>
      <c r="J1057" s="23">
        <f t="shared" si="766"/>
        <v>1086</v>
      </c>
      <c r="K1057" s="19">
        <f t="shared" si="787"/>
        <v>225.0831931027827</v>
      </c>
      <c r="L1057" s="16">
        <f t="shared" si="767"/>
        <v>118.14662816696045</v>
      </c>
      <c r="M1057" s="23">
        <f>M1056-IF($B1057="B",(Percent_Rent_In_Elsies*2.49%/12 * H1056)/K1056,0)+IF($B1057="D",N1057,0)+IF(B1057="D",AK1056)+IF(B1057="C",F1056*90%)-(Y1057-Y1056)-IF($B1057="A",Q1056/K1056) + IF($B1057="A",Q1056/K1056)</f>
        <v>-31848195.395728059</v>
      </c>
      <c r="N1057" s="23">
        <f t="shared" si="768"/>
        <v>0</v>
      </c>
      <c r="O1057" s="22">
        <f t="shared" si="769"/>
        <v>0</v>
      </c>
      <c r="P1057" s="22">
        <f t="shared" si="800"/>
        <v>0</v>
      </c>
      <c r="Q1057" s="22">
        <f t="shared" si="801"/>
        <v>0</v>
      </c>
      <c r="R1057" s="22">
        <f t="shared" si="770"/>
        <v>189702312.90217748</v>
      </c>
      <c r="S1057" s="16">
        <f t="shared" si="760"/>
        <v>17245664.809288863</v>
      </c>
      <c r="T1057" s="15">
        <f t="shared" si="771"/>
        <v>0</v>
      </c>
      <c r="U1057" s="23">
        <f t="shared" si="788"/>
        <v>852851.17378131184</v>
      </c>
      <c r="V1057" s="23">
        <f t="shared" si="789"/>
        <v>77531.92488921016</v>
      </c>
      <c r="W1057" s="23">
        <f t="shared" si="802"/>
        <v>0</v>
      </c>
      <c r="X1057" s="23">
        <f t="shared" si="790"/>
        <v>29172275.246767048</v>
      </c>
      <c r="Y1057" s="23">
        <f t="shared" si="772"/>
        <v>13825559.361691331</v>
      </c>
      <c r="Z1057" s="3">
        <f t="shared" si="773"/>
        <v>0</v>
      </c>
      <c r="AA1057" s="23">
        <f t="shared" si="774"/>
        <v>57927302.349627927</v>
      </c>
      <c r="AB1057" s="26">
        <f t="shared" si="791"/>
        <v>70086276.274228647</v>
      </c>
      <c r="AC1057" s="23">
        <f t="shared" si="792"/>
        <v>74889487.274228647</v>
      </c>
      <c r="AD1057" s="23">
        <f t="shared" si="798"/>
        <v>4803211</v>
      </c>
      <c r="AE1057" s="24">
        <f t="shared" si="759"/>
        <v>70086276.274228647</v>
      </c>
      <c r="AF1057" s="3">
        <f t="shared" si="793"/>
        <v>0</v>
      </c>
      <c r="AG1057" s="2">
        <f t="shared" si="775"/>
        <v>0</v>
      </c>
      <c r="AH1057" s="2">
        <f t="shared" si="776"/>
        <v>97.75589933940563</v>
      </c>
      <c r="AI1057" s="23">
        <f t="shared" si="799"/>
        <v>9313187271.9175529</v>
      </c>
      <c r="AJ1057" s="23">
        <f t="shared" si="777"/>
        <v>6219.922423797766</v>
      </c>
      <c r="AK1057" s="23">
        <f t="shared" si="778"/>
        <v>0</v>
      </c>
      <c r="AL1057" s="23">
        <f t="shared" si="803"/>
        <v>-604571.65031814575</v>
      </c>
      <c r="AM1057" s="23">
        <f t="shared" si="804"/>
        <v>-564058314.69093847</v>
      </c>
      <c r="AN1057" s="16">
        <f t="shared" si="794"/>
        <v>0</v>
      </c>
      <c r="AO1057" s="23">
        <f t="shared" si="795"/>
        <v>78951.613199874424</v>
      </c>
      <c r="AP1057" s="22">
        <f t="shared" si="796"/>
        <v>17770681.199643541</v>
      </c>
      <c r="AQ1057" s="30">
        <f t="shared" si="779"/>
        <v>1946202398.0482531</v>
      </c>
      <c r="AR1057" s="28">
        <f t="shared" si="780"/>
        <v>833641424.36132634</v>
      </c>
      <c r="AS1057" s="25">
        <f t="shared" si="781"/>
        <v>200337590.02425668</v>
      </c>
      <c r="AT1057" s="32">
        <f t="shared" si="782"/>
        <v>0</v>
      </c>
      <c r="AU1057" s="23">
        <f t="shared" si="783"/>
        <v>0</v>
      </c>
      <c r="AV1057" s="22">
        <f t="shared" si="784"/>
        <v>222102430.66579676</v>
      </c>
      <c r="AW1057" s="31">
        <f t="shared" si="797"/>
        <v>1480800103.9624896</v>
      </c>
    </row>
    <row r="1058" spans="1:53" x14ac:dyDescent="0.25">
      <c r="A1058">
        <f t="shared" si="805"/>
        <v>449</v>
      </c>
      <c r="B1058" t="s">
        <v>8</v>
      </c>
      <c r="C1058" s="27">
        <f t="shared" si="762"/>
        <v>0</v>
      </c>
      <c r="D1058" s="27">
        <f t="shared" si="785"/>
        <v>0</v>
      </c>
      <c r="E1058" s="27" t="b">
        <f t="shared" si="761"/>
        <v>1</v>
      </c>
      <c r="F1058" s="29">
        <f t="shared" si="763"/>
        <v>0</v>
      </c>
      <c r="G1058" s="27">
        <f t="shared" si="786"/>
        <v>0</v>
      </c>
      <c r="H1058" s="22">
        <f t="shared" si="764"/>
        <v>17128367421.34317</v>
      </c>
      <c r="I1058" s="23">
        <f t="shared" si="765"/>
        <v>132580106.5049091</v>
      </c>
      <c r="J1058" s="23">
        <f t="shared" si="766"/>
        <v>1086</v>
      </c>
      <c r="K1058" s="19">
        <f t="shared" si="787"/>
        <v>225.0831931027827</v>
      </c>
      <c r="L1058" s="16">
        <f t="shared" si="767"/>
        <v>118.14662816696045</v>
      </c>
      <c r="M1058" s="23">
        <f>M1057-IF($B1058="B",(Percent_Rent_In_Elsies*2.49%/12 * H1057)/K1057,0)+IF($B1058="D",N1058,0)+IF(B1058="D",AK1057)+IF(B1058="C",F1057*90%)-(Y1058-Y1057)-IF($B1058="A",Q1057/K1057) + IF($B1058="A",Q1057/K1057)</f>
        <v>-31848195.395728059</v>
      </c>
      <c r="N1058" s="23">
        <f t="shared" si="768"/>
        <v>0</v>
      </c>
      <c r="O1058" s="22">
        <f t="shared" si="769"/>
        <v>0</v>
      </c>
      <c r="P1058" s="22">
        <f t="shared" si="800"/>
        <v>0</v>
      </c>
      <c r="Q1058" s="22">
        <f t="shared" si="801"/>
        <v>0</v>
      </c>
      <c r="R1058" s="22">
        <f t="shared" si="770"/>
        <v>207472994.10182104</v>
      </c>
      <c r="S1058" s="16">
        <f t="shared" si="760"/>
        <v>17245664.809288863</v>
      </c>
      <c r="T1058" s="15">
        <f t="shared" si="771"/>
        <v>0</v>
      </c>
      <c r="U1058" s="23">
        <f t="shared" si="788"/>
        <v>931802.78698118625</v>
      </c>
      <c r="V1058" s="23">
        <f t="shared" si="789"/>
        <v>77531.92488921016</v>
      </c>
      <c r="W1058" s="23">
        <f t="shared" si="802"/>
        <v>0</v>
      </c>
      <c r="X1058" s="23">
        <f t="shared" si="790"/>
        <v>29172275.246767048</v>
      </c>
      <c r="Y1058" s="23">
        <f t="shared" si="772"/>
        <v>13825559.361691331</v>
      </c>
      <c r="Z1058" s="3">
        <f t="shared" si="773"/>
        <v>0</v>
      </c>
      <c r="AA1058" s="23">
        <f t="shared" si="774"/>
        <v>57927302.349627927</v>
      </c>
      <c r="AB1058" s="26">
        <f t="shared" si="791"/>
        <v>70086276.274228632</v>
      </c>
      <c r="AC1058" s="23">
        <f t="shared" si="792"/>
        <v>74889487.274228647</v>
      </c>
      <c r="AD1058" s="23">
        <f t="shared" si="798"/>
        <v>4803211</v>
      </c>
      <c r="AE1058" s="24">
        <f t="shared" si="759"/>
        <v>70086276.274228647</v>
      </c>
      <c r="AF1058" s="3">
        <f t="shared" si="793"/>
        <v>1E-4</v>
      </c>
      <c r="AG1058" s="2">
        <f t="shared" si="775"/>
        <v>0</v>
      </c>
      <c r="AH1058" s="2">
        <f t="shared" si="776"/>
        <v>97.75589933940563</v>
      </c>
      <c r="AI1058" s="23">
        <f t="shared" si="799"/>
        <v>9313187271.9175529</v>
      </c>
      <c r="AJ1058" s="23">
        <f t="shared" si="777"/>
        <v>6219.922423797766</v>
      </c>
      <c r="AK1058" s="23">
        <f t="shared" si="778"/>
        <v>61801.492227154726</v>
      </c>
      <c r="AL1058" s="23">
        <f t="shared" si="803"/>
        <v>0</v>
      </c>
      <c r="AM1058" s="23">
        <f t="shared" si="804"/>
        <v>0</v>
      </c>
      <c r="AN1058" s="16">
        <f t="shared" si="794"/>
        <v>0</v>
      </c>
      <c r="AO1058" s="23">
        <f t="shared" si="795"/>
        <v>0</v>
      </c>
      <c r="AP1058" s="22">
        <f t="shared" si="796"/>
        <v>0</v>
      </c>
      <c r="AQ1058" s="30">
        <f t="shared" si="779"/>
        <v>1946202398.0482531</v>
      </c>
      <c r="AR1058" s="28">
        <f t="shared" si="780"/>
        <v>833641424.36132634</v>
      </c>
      <c r="AS1058" s="25">
        <f t="shared" si="781"/>
        <v>200337590.02425668</v>
      </c>
      <c r="AT1058" s="32">
        <f t="shared" si="782"/>
        <v>0</v>
      </c>
      <c r="AU1058" s="23">
        <f t="shared" si="783"/>
        <v>0</v>
      </c>
      <c r="AV1058" s="22">
        <f t="shared" si="784"/>
        <v>222102430.66579676</v>
      </c>
      <c r="AW1058" s="31">
        <f t="shared" si="797"/>
        <v>1480800103.9624896</v>
      </c>
    </row>
    <row r="1059" spans="1:53" x14ac:dyDescent="0.25">
      <c r="A1059" s="21">
        <f t="shared" si="805"/>
        <v>449</v>
      </c>
      <c r="B1059" s="21" t="s">
        <v>9</v>
      </c>
      <c r="C1059" s="27">
        <f t="shared" si="762"/>
        <v>0</v>
      </c>
      <c r="D1059" s="27">
        <f t="shared" si="785"/>
        <v>0</v>
      </c>
      <c r="E1059" s="27" t="b">
        <f t="shared" si="761"/>
        <v>1</v>
      </c>
      <c r="F1059" s="29">
        <f t="shared" si="763"/>
        <v>0</v>
      </c>
      <c r="G1059" s="27">
        <f t="shared" si="786"/>
        <v>0</v>
      </c>
      <c r="H1059" s="22">
        <f t="shared" si="764"/>
        <v>17128367421.34317</v>
      </c>
      <c r="I1059" s="23">
        <f t="shared" si="765"/>
        <v>132580106.5049091</v>
      </c>
      <c r="J1059" s="23">
        <f t="shared" si="766"/>
        <v>1086</v>
      </c>
      <c r="K1059" s="19">
        <f t="shared" si="787"/>
        <v>225.0831931027827</v>
      </c>
      <c r="L1059" s="16">
        <f t="shared" si="767"/>
        <v>118.14662816696045</v>
      </c>
      <c r="M1059" s="23">
        <f>M1058-IF($B1059="B",(Percent_Rent_In_Elsies*2.49%/12 * H1058)/K1058,0)+IF($B1059="D",N1059,0)+IF(B1059="D",AK1058)+IF(B1059="C",F1058*90%)-(Y1059-Y1058)-IF($B1059="A",Q1058/K1058) + IF($B1059="A",Q1058/K1058)</f>
        <v>-31786393.903500903</v>
      </c>
      <c r="N1059" s="23">
        <f t="shared" si="768"/>
        <v>0</v>
      </c>
      <c r="O1059" s="22">
        <f t="shared" si="769"/>
        <v>12048705.789035441</v>
      </c>
      <c r="P1059" s="22">
        <f t="shared" si="800"/>
        <v>0</v>
      </c>
      <c r="Q1059" s="22">
        <f t="shared" si="801"/>
        <v>0</v>
      </c>
      <c r="R1059" s="22">
        <f t="shared" si="770"/>
        <v>207472994.10182104</v>
      </c>
      <c r="S1059" s="16">
        <f t="shared" si="760"/>
        <v>0</v>
      </c>
      <c r="T1059" s="15">
        <f t="shared" si="771"/>
        <v>5196959.0202534217</v>
      </c>
      <c r="U1059" s="23">
        <f t="shared" si="788"/>
        <v>931802.78698118625</v>
      </c>
      <c r="V1059" s="23">
        <f t="shared" si="789"/>
        <v>0</v>
      </c>
      <c r="W1059" s="23">
        <f t="shared" si="802"/>
        <v>77531.92488921016</v>
      </c>
      <c r="X1059" s="23">
        <f t="shared" si="790"/>
        <v>29172275.246767048</v>
      </c>
      <c r="Y1059" s="23">
        <f t="shared" si="772"/>
        <v>13825559.361691331</v>
      </c>
      <c r="Z1059" s="3">
        <f t="shared" si="773"/>
        <v>0</v>
      </c>
      <c r="AA1059" s="23">
        <f t="shared" si="774"/>
        <v>57865500.857400775</v>
      </c>
      <c r="AB1059" s="26">
        <f t="shared" si="791"/>
        <v>70086276.274228647</v>
      </c>
      <c r="AC1059" s="23">
        <f t="shared" si="792"/>
        <v>74889487.274228647</v>
      </c>
      <c r="AD1059" s="23">
        <f t="shared" si="798"/>
        <v>4803211</v>
      </c>
      <c r="AE1059" s="24">
        <f t="shared" si="759"/>
        <v>70086276.274228647</v>
      </c>
      <c r="AF1059" s="3">
        <f t="shared" si="793"/>
        <v>0</v>
      </c>
      <c r="AG1059" s="2">
        <f t="shared" si="775"/>
        <v>0</v>
      </c>
      <c r="AH1059" s="2">
        <f t="shared" si="776"/>
        <v>97.75589933940563</v>
      </c>
      <c r="AI1059" s="23">
        <f t="shared" si="799"/>
        <v>9303251216.7682629</v>
      </c>
      <c r="AJ1059" s="23">
        <f t="shared" si="777"/>
        <v>6219.922423797766</v>
      </c>
      <c r="AK1059" s="23">
        <f t="shared" si="778"/>
        <v>0</v>
      </c>
      <c r="AL1059" s="23">
        <f t="shared" si="803"/>
        <v>0</v>
      </c>
      <c r="AM1059" s="23">
        <f t="shared" si="804"/>
        <v>0</v>
      </c>
      <c r="AN1059" s="16">
        <f t="shared" si="794"/>
        <v>0</v>
      </c>
      <c r="AO1059" s="23">
        <f t="shared" si="795"/>
        <v>0</v>
      </c>
      <c r="AP1059" s="22">
        <f t="shared" si="796"/>
        <v>0</v>
      </c>
      <c r="AQ1059" s="30">
        <f t="shared" si="779"/>
        <v>1946202398.0482531</v>
      </c>
      <c r="AR1059" s="28">
        <f t="shared" si="780"/>
        <v>833641424.36132634</v>
      </c>
      <c r="AS1059" s="25">
        <f t="shared" si="781"/>
        <v>200337590.02425668</v>
      </c>
      <c r="AT1059" s="32">
        <f t="shared" si="782"/>
        <v>0</v>
      </c>
      <c r="AU1059" s="23">
        <f t="shared" si="783"/>
        <v>0</v>
      </c>
      <c r="AV1059" s="22">
        <f t="shared" si="784"/>
        <v>222102430.66579676</v>
      </c>
      <c r="AW1059" s="31">
        <f t="shared" si="797"/>
        <v>1480800103.9624896</v>
      </c>
      <c r="AX1059" s="21"/>
      <c r="AY1059" s="21"/>
      <c r="AZ1059" s="21"/>
      <c r="BA1059" s="21"/>
    </row>
    <row r="1060" spans="1:53" x14ac:dyDescent="0.25">
      <c r="A1060" s="21">
        <f t="shared" si="805"/>
        <v>449</v>
      </c>
      <c r="B1060" s="21" t="s">
        <v>28</v>
      </c>
      <c r="C1060" s="27">
        <f t="shared" si="762"/>
        <v>0</v>
      </c>
      <c r="D1060" s="27">
        <f t="shared" si="785"/>
        <v>0</v>
      </c>
      <c r="E1060" s="27" t="b">
        <f t="shared" si="761"/>
        <v>1</v>
      </c>
      <c r="F1060" s="29">
        <f t="shared" si="763"/>
        <v>0</v>
      </c>
      <c r="G1060" s="27">
        <f t="shared" si="786"/>
        <v>0</v>
      </c>
      <c r="H1060" s="22">
        <f t="shared" si="764"/>
        <v>17128367421.34317</v>
      </c>
      <c r="I1060" s="23">
        <f t="shared" si="765"/>
        <v>132580106.5049091</v>
      </c>
      <c r="J1060" s="23">
        <f t="shared" si="766"/>
        <v>1086</v>
      </c>
      <c r="K1060" s="19">
        <f t="shared" si="787"/>
        <v>225.0831931027827</v>
      </c>
      <c r="L1060" s="16">
        <f t="shared" si="767"/>
        <v>118.14662816696045</v>
      </c>
      <c r="M1060" s="23">
        <f>M1059-IF($B1060="B",(Percent_Rent_In_Elsies*2.49%/12 * H1059)/K1059,0)+IF($B1060="D",N1060,0)+IF(B1060="D",AK1059)+IF(B1060="C",F1059*90%)-(Y1060-Y1059)-IF($B1060="A",Q1059/K1059) + IF($B1060="A",Q1059/K1059)</f>
        <v>-31786393.903500903</v>
      </c>
      <c r="N1060" s="23">
        <f t="shared" si="768"/>
        <v>0</v>
      </c>
      <c r="O1060" s="22">
        <f t="shared" si="769"/>
        <v>0</v>
      </c>
      <c r="P1060" s="22">
        <f t="shared" si="800"/>
        <v>12048705.789035441</v>
      </c>
      <c r="Q1060" s="22">
        <f t="shared" si="801"/>
        <v>0</v>
      </c>
      <c r="R1060" s="22">
        <f t="shared" si="770"/>
        <v>207472994.10182104</v>
      </c>
      <c r="S1060" s="16">
        <f t="shared" si="760"/>
        <v>0</v>
      </c>
      <c r="T1060" s="15">
        <f t="shared" si="771"/>
        <v>0</v>
      </c>
      <c r="U1060" s="23">
        <f t="shared" si="788"/>
        <v>931802.78698118625</v>
      </c>
      <c r="V1060" s="23">
        <f t="shared" si="789"/>
        <v>0</v>
      </c>
      <c r="W1060" s="23">
        <f t="shared" si="802"/>
        <v>0</v>
      </c>
      <c r="X1060" s="23">
        <f t="shared" si="790"/>
        <v>29172275.246767048</v>
      </c>
      <c r="Y1060" s="23">
        <f t="shared" si="772"/>
        <v>13825559.361691331</v>
      </c>
      <c r="Z1060" s="3">
        <f t="shared" si="773"/>
        <v>3876.5962444605088</v>
      </c>
      <c r="AA1060" s="23">
        <f t="shared" si="774"/>
        <v>57923649.80106768</v>
      </c>
      <c r="AB1060" s="26">
        <f t="shared" si="791"/>
        <v>70086276.274228647</v>
      </c>
      <c r="AC1060" s="23">
        <f t="shared" si="792"/>
        <v>74889487.274228647</v>
      </c>
      <c r="AD1060" s="23">
        <f t="shared" si="798"/>
        <v>4803211</v>
      </c>
      <c r="AE1060" s="24">
        <f t="shared" si="759"/>
        <v>70086276.274228647</v>
      </c>
      <c r="AF1060" s="3">
        <f t="shared" si="793"/>
        <v>0</v>
      </c>
      <c r="AG1060" s="2">
        <f t="shared" si="775"/>
        <v>465191549.33526111</v>
      </c>
      <c r="AH1060" s="2">
        <f t="shared" si="776"/>
        <v>97.75589933940563</v>
      </c>
      <c r="AI1060" s="23">
        <f t="shared" si="799"/>
        <v>9312600038.1369076</v>
      </c>
      <c r="AJ1060" s="23">
        <f t="shared" si="777"/>
        <v>6219.922423797766</v>
      </c>
      <c r="AK1060" s="23">
        <f t="shared" si="778"/>
        <v>0</v>
      </c>
      <c r="AL1060" s="23">
        <f t="shared" si="803"/>
        <v>0</v>
      </c>
      <c r="AM1060" s="23">
        <f t="shared" si="804"/>
        <v>0</v>
      </c>
      <c r="AN1060" s="16">
        <f t="shared" si="794"/>
        <v>0</v>
      </c>
      <c r="AO1060" s="23">
        <f t="shared" si="795"/>
        <v>0</v>
      </c>
      <c r="AP1060" s="22">
        <f t="shared" si="796"/>
        <v>0</v>
      </c>
      <c r="AQ1060" s="30">
        <f t="shared" si="779"/>
        <v>1946202398.0482531</v>
      </c>
      <c r="AR1060" s="28">
        <f t="shared" si="780"/>
        <v>833641424.36132634</v>
      </c>
      <c r="AS1060" s="25">
        <f t="shared" si="781"/>
        <v>200337590.02425668</v>
      </c>
      <c r="AT1060" s="32">
        <f t="shared" si="782"/>
        <v>7753.1924889210177</v>
      </c>
      <c r="AU1060" s="23">
        <f t="shared" si="783"/>
        <v>7753.1924889210177</v>
      </c>
      <c r="AV1060" s="22">
        <f t="shared" si="784"/>
        <v>227299389.68605018</v>
      </c>
      <c r="AW1060" s="31">
        <f t="shared" si="797"/>
        <v>1480800103.9624898</v>
      </c>
      <c r="AX1060" s="21"/>
      <c r="AY1060" s="21"/>
      <c r="AZ1060" s="21"/>
      <c r="BA1060" s="21"/>
    </row>
    <row r="1061" spans="1:53" x14ac:dyDescent="0.25">
      <c r="A1061">
        <f t="shared" si="805"/>
        <v>450</v>
      </c>
      <c r="B1061" t="s">
        <v>6</v>
      </c>
      <c r="C1061" s="27">
        <f t="shared" si="762"/>
        <v>0</v>
      </c>
      <c r="D1061" s="27">
        <f t="shared" si="785"/>
        <v>0</v>
      </c>
      <c r="E1061" s="27" t="b">
        <f t="shared" si="761"/>
        <v>1</v>
      </c>
      <c r="F1061" s="29">
        <f t="shared" si="763"/>
        <v>0</v>
      </c>
      <c r="G1061" s="27">
        <f t="shared" si="786"/>
        <v>0</v>
      </c>
      <c r="H1061" s="22">
        <f t="shared" si="764"/>
        <v>17156914700.378742</v>
      </c>
      <c r="I1061" s="23">
        <f t="shared" si="765"/>
        <v>132580106.5049091</v>
      </c>
      <c r="J1061" s="23">
        <f t="shared" si="766"/>
        <v>1086</v>
      </c>
      <c r="K1061" s="19">
        <f t="shared" si="787"/>
        <v>225.0831931027827</v>
      </c>
      <c r="L1061" s="16">
        <f t="shared" si="767"/>
        <v>118.34353921390539</v>
      </c>
      <c r="M1061" s="23">
        <f>M1060-IF($B1061="B",(Percent_Rent_In_Elsies*2.49%/12 * H1060)/K1060,0)+IF($B1061="D",N1061,0)+IF(B1061="D",AK1060)+IF(B1061="C",F1060*90%)-(Y1061-Y1060)-IF($B1061="A",Q1060/K1060) + IF($B1061="A",Q1060/K1060)</f>
        <v>-31786393.903500903</v>
      </c>
      <c r="N1061" s="23">
        <f t="shared" si="768"/>
        <v>0</v>
      </c>
      <c r="O1061" s="22">
        <f t="shared" si="769"/>
        <v>0</v>
      </c>
      <c r="P1061" s="22">
        <f t="shared" si="800"/>
        <v>0</v>
      </c>
      <c r="Q1061" s="22">
        <f t="shared" si="801"/>
        <v>0</v>
      </c>
      <c r="R1061" s="22">
        <f t="shared" si="770"/>
        <v>207472994.10182104</v>
      </c>
      <c r="S1061" s="16">
        <f t="shared" si="760"/>
        <v>0</v>
      </c>
      <c r="T1061" s="15">
        <f t="shared" si="771"/>
        <v>0</v>
      </c>
      <c r="U1061" s="23">
        <f t="shared" si="788"/>
        <v>931802.78698118625</v>
      </c>
      <c r="V1061" s="23">
        <f t="shared" si="789"/>
        <v>0</v>
      </c>
      <c r="W1061" s="23">
        <f t="shared" si="802"/>
        <v>0</v>
      </c>
      <c r="X1061" s="23">
        <f t="shared" si="790"/>
        <v>29191658.22798935</v>
      </c>
      <c r="Y1061" s="23">
        <f t="shared" si="772"/>
        <v>13825559.361691331</v>
      </c>
      <c r="Z1061" s="3">
        <f t="shared" si="773"/>
        <v>0</v>
      </c>
      <c r="AA1061" s="23">
        <f t="shared" si="774"/>
        <v>57923649.80106768</v>
      </c>
      <c r="AB1061" s="26">
        <f t="shared" si="791"/>
        <v>70086276.274228647</v>
      </c>
      <c r="AC1061" s="23">
        <f t="shared" si="792"/>
        <v>74889487.274228647</v>
      </c>
      <c r="AD1061" s="23">
        <f t="shared" si="798"/>
        <v>4803211</v>
      </c>
      <c r="AE1061" s="24">
        <f t="shared" si="759"/>
        <v>70086276.274228647</v>
      </c>
      <c r="AF1061" s="3">
        <f t="shared" si="793"/>
        <v>0</v>
      </c>
      <c r="AG1061" s="2">
        <f t="shared" si="775"/>
        <v>0</v>
      </c>
      <c r="AH1061" s="2">
        <f t="shared" si="776"/>
        <v>97.918825838304627</v>
      </c>
      <c r="AI1061" s="23">
        <f t="shared" si="799"/>
        <v>9312600038.1369076</v>
      </c>
      <c r="AJ1061" s="23">
        <f t="shared" si="777"/>
        <v>6219.922423797766</v>
      </c>
      <c r="AK1061" s="23">
        <f t="shared" si="778"/>
        <v>0</v>
      </c>
      <c r="AL1061" s="23">
        <f t="shared" si="803"/>
        <v>0</v>
      </c>
      <c r="AM1061" s="23">
        <f t="shared" si="804"/>
        <v>0</v>
      </c>
      <c r="AN1061" s="16">
        <f t="shared" si="794"/>
        <v>0</v>
      </c>
      <c r="AO1061" s="23">
        <f t="shared" si="795"/>
        <v>0</v>
      </c>
      <c r="AP1061" s="22">
        <f t="shared" si="796"/>
        <v>0</v>
      </c>
      <c r="AQ1061" s="30">
        <f t="shared" si="779"/>
        <v>1946202398.0482531</v>
      </c>
      <c r="AR1061" s="28">
        <f t="shared" si="780"/>
        <v>833641424.36132634</v>
      </c>
      <c r="AS1061" s="25">
        <f t="shared" si="781"/>
        <v>200337590.02425668</v>
      </c>
      <c r="AT1061" s="32">
        <f t="shared" si="782"/>
        <v>0</v>
      </c>
      <c r="AU1061" s="23">
        <f t="shared" si="783"/>
        <v>0</v>
      </c>
      <c r="AV1061" s="22">
        <f t="shared" si="784"/>
        <v>227299389.68605018</v>
      </c>
      <c r="AW1061" s="31">
        <f t="shared" si="797"/>
        <v>1468751398.1734543</v>
      </c>
    </row>
    <row r="1062" spans="1:53" x14ac:dyDescent="0.25">
      <c r="A1062">
        <f t="shared" si="805"/>
        <v>450</v>
      </c>
      <c r="B1062" t="s">
        <v>7</v>
      </c>
      <c r="C1062" s="27">
        <f t="shared" si="762"/>
        <v>0</v>
      </c>
      <c r="D1062" s="27">
        <f t="shared" si="785"/>
        <v>0</v>
      </c>
      <c r="E1062" s="27" t="b">
        <f t="shared" si="761"/>
        <v>1</v>
      </c>
      <c r="F1062" s="29">
        <f t="shared" si="763"/>
        <v>0</v>
      </c>
      <c r="G1062" s="27">
        <f t="shared" si="786"/>
        <v>0</v>
      </c>
      <c r="H1062" s="22">
        <f t="shared" si="764"/>
        <v>17156914700.378742</v>
      </c>
      <c r="I1062" s="23">
        <f t="shared" si="765"/>
        <v>132580106.5049091</v>
      </c>
      <c r="J1062" s="23">
        <f t="shared" si="766"/>
        <v>1086</v>
      </c>
      <c r="K1062" s="19">
        <f t="shared" si="787"/>
        <v>225.0831931027827</v>
      </c>
      <c r="L1062" s="16">
        <f t="shared" si="767"/>
        <v>118.34353921390539</v>
      </c>
      <c r="M1062" s="23">
        <f>M1061-IF($B1062="B",(Percent_Rent_In_Elsies*2.49%/12 * H1061)/K1061,0)+IF($B1062="D",N1062,0)+IF(B1062="D",AK1061)+IF(B1062="C",F1061*90%)-(Y1062-Y1061)-IF($B1062="A",Q1061/K1061) + IF($B1062="A",Q1061/K1061)</f>
        <v>-31865477.102722779</v>
      </c>
      <c r="N1062" s="23">
        <f t="shared" si="768"/>
        <v>0</v>
      </c>
      <c r="O1062" s="22">
        <f t="shared" si="769"/>
        <v>0</v>
      </c>
      <c r="P1062" s="22">
        <f t="shared" si="800"/>
        <v>0</v>
      </c>
      <c r="Q1062" s="22">
        <f t="shared" si="801"/>
        <v>0</v>
      </c>
      <c r="R1062" s="22">
        <f t="shared" si="770"/>
        <v>190183577.92666927</v>
      </c>
      <c r="S1062" s="16">
        <f t="shared" si="760"/>
        <v>17289416.175151754</v>
      </c>
      <c r="T1062" s="15">
        <f t="shared" si="771"/>
        <v>0</v>
      </c>
      <c r="U1062" s="23">
        <f t="shared" si="788"/>
        <v>854152.55473275401</v>
      </c>
      <c r="V1062" s="23">
        <f t="shared" si="789"/>
        <v>77650.232248432192</v>
      </c>
      <c r="W1062" s="23">
        <f t="shared" si="802"/>
        <v>0</v>
      </c>
      <c r="X1062" s="23">
        <f t="shared" si="790"/>
        <v>29191658.22798935</v>
      </c>
      <c r="Y1062" s="23">
        <f t="shared" si="772"/>
        <v>13825559.361691331</v>
      </c>
      <c r="Z1062" s="3">
        <f t="shared" si="773"/>
        <v>0</v>
      </c>
      <c r="AA1062" s="23">
        <f t="shared" si="774"/>
        <v>57923649.80106768</v>
      </c>
      <c r="AB1062" s="26">
        <f t="shared" si="791"/>
        <v>70086276.274228647</v>
      </c>
      <c r="AC1062" s="23">
        <f t="shared" si="792"/>
        <v>74889487.274228647</v>
      </c>
      <c r="AD1062" s="23">
        <f t="shared" si="798"/>
        <v>4803211</v>
      </c>
      <c r="AE1062" s="24">
        <f t="shared" si="759"/>
        <v>70086276.274228647</v>
      </c>
      <c r="AF1062" s="3">
        <f t="shared" si="793"/>
        <v>0</v>
      </c>
      <c r="AG1062" s="2">
        <f t="shared" si="775"/>
        <v>0</v>
      </c>
      <c r="AH1062" s="2">
        <f t="shared" si="776"/>
        <v>97.918825838304627</v>
      </c>
      <c r="AI1062" s="23">
        <f t="shared" si="799"/>
        <v>9312600038.1369076</v>
      </c>
      <c r="AJ1062" s="23">
        <f t="shared" si="777"/>
        <v>6219.922423797766</v>
      </c>
      <c r="AK1062" s="23">
        <f t="shared" si="778"/>
        <v>0</v>
      </c>
      <c r="AL1062" s="23">
        <f t="shared" si="803"/>
        <v>-587233.78064537048</v>
      </c>
      <c r="AM1062" s="23">
        <f t="shared" si="804"/>
        <v>-547882284.03715169</v>
      </c>
      <c r="AN1062" s="16">
        <f t="shared" si="794"/>
        <v>0</v>
      </c>
      <c r="AO1062" s="23">
        <f t="shared" si="795"/>
        <v>79083.199221874209</v>
      </c>
      <c r="AP1062" s="22">
        <f t="shared" si="796"/>
        <v>17800299.001642946</v>
      </c>
      <c r="AQ1062" s="30">
        <f t="shared" si="779"/>
        <v>1981651693.510025</v>
      </c>
      <c r="AR1062" s="28">
        <f t="shared" si="780"/>
        <v>851290420.82145536</v>
      </c>
      <c r="AS1062" s="25">
        <f t="shared" si="781"/>
        <v>200337590.02425668</v>
      </c>
      <c r="AT1062" s="32">
        <f t="shared" si="782"/>
        <v>0</v>
      </c>
      <c r="AU1062" s="23">
        <f t="shared" si="783"/>
        <v>0</v>
      </c>
      <c r="AV1062" s="22">
        <f t="shared" si="784"/>
        <v>227299389.68605018</v>
      </c>
      <c r="AW1062" s="31">
        <f t="shared" si="797"/>
        <v>1504200693.635226</v>
      </c>
    </row>
    <row r="1063" spans="1:53" s="21" customFormat="1" x14ac:dyDescent="0.25">
      <c r="A1063">
        <f t="shared" si="805"/>
        <v>450</v>
      </c>
      <c r="B1063" t="s">
        <v>8</v>
      </c>
      <c r="C1063" s="27">
        <f t="shared" si="762"/>
        <v>0</v>
      </c>
      <c r="D1063" s="27">
        <f t="shared" si="785"/>
        <v>0</v>
      </c>
      <c r="E1063" s="27" t="b">
        <f t="shared" si="761"/>
        <v>1</v>
      </c>
      <c r="F1063" s="29">
        <f t="shared" si="763"/>
        <v>0</v>
      </c>
      <c r="G1063" s="27">
        <f t="shared" si="786"/>
        <v>0</v>
      </c>
      <c r="H1063" s="22">
        <f t="shared" si="764"/>
        <v>17156914700.378742</v>
      </c>
      <c r="I1063" s="23">
        <f t="shared" si="765"/>
        <v>132580106.5049091</v>
      </c>
      <c r="J1063" s="23">
        <f t="shared" si="766"/>
        <v>1086</v>
      </c>
      <c r="K1063" s="19">
        <f t="shared" si="787"/>
        <v>225.0831931027827</v>
      </c>
      <c r="L1063" s="16">
        <f t="shared" si="767"/>
        <v>118.34353921390539</v>
      </c>
      <c r="M1063" s="23">
        <f>M1062-IF($B1063="B",(Percent_Rent_In_Elsies*2.49%/12 * H1062)/K1062,0)+IF($B1063="D",N1063,0)+IF(B1063="D",AK1062)+IF(B1063="C",F1062*90%)-(Y1063-Y1062)-IF($B1063="A",Q1062/K1062) + IF($B1063="A",Q1062/K1062)</f>
        <v>-31865477.102722779</v>
      </c>
      <c r="N1063" s="23">
        <f t="shared" si="768"/>
        <v>0</v>
      </c>
      <c r="O1063" s="22">
        <f t="shared" si="769"/>
        <v>0</v>
      </c>
      <c r="P1063" s="22">
        <f t="shared" si="800"/>
        <v>0</v>
      </c>
      <c r="Q1063" s="22">
        <f t="shared" si="801"/>
        <v>0</v>
      </c>
      <c r="R1063" s="22">
        <f t="shared" si="770"/>
        <v>207983876.92831221</v>
      </c>
      <c r="S1063" s="16">
        <f t="shared" si="760"/>
        <v>17289416.175151754</v>
      </c>
      <c r="T1063" s="15">
        <f t="shared" si="771"/>
        <v>0</v>
      </c>
      <c r="U1063" s="23">
        <f t="shared" si="788"/>
        <v>933235.75395462825</v>
      </c>
      <c r="V1063" s="23">
        <f t="shared" si="789"/>
        <v>77650.232248432192</v>
      </c>
      <c r="W1063" s="23">
        <f t="shared" si="802"/>
        <v>0</v>
      </c>
      <c r="X1063" s="23">
        <f t="shared" si="790"/>
        <v>29191658.22798935</v>
      </c>
      <c r="Y1063" s="23">
        <f t="shared" si="772"/>
        <v>13825559.361691331</v>
      </c>
      <c r="Z1063" s="3">
        <f t="shared" si="773"/>
        <v>0</v>
      </c>
      <c r="AA1063" s="23">
        <f t="shared" si="774"/>
        <v>57923649.80106768</v>
      </c>
      <c r="AB1063" s="26">
        <f t="shared" si="791"/>
        <v>70086276.274228647</v>
      </c>
      <c r="AC1063" s="23">
        <f t="shared" si="792"/>
        <v>74889487.274228647</v>
      </c>
      <c r="AD1063" s="23">
        <f t="shared" si="798"/>
        <v>4803211</v>
      </c>
      <c r="AE1063" s="24">
        <f t="shared" si="759"/>
        <v>70086276.274228647</v>
      </c>
      <c r="AF1063" s="3">
        <f t="shared" si="793"/>
        <v>1E-4</v>
      </c>
      <c r="AG1063" s="2">
        <f t="shared" si="775"/>
        <v>0</v>
      </c>
      <c r="AH1063" s="2">
        <f t="shared" si="776"/>
        <v>97.918825838304627</v>
      </c>
      <c r="AI1063" s="23">
        <f t="shared" si="799"/>
        <v>9312600038.1369076</v>
      </c>
      <c r="AJ1063" s="23">
        <f t="shared" si="777"/>
        <v>6219.922423797766</v>
      </c>
      <c r="AK1063" s="23">
        <f t="shared" si="778"/>
        <v>61781.4549308801</v>
      </c>
      <c r="AL1063" s="23">
        <f t="shared" si="803"/>
        <v>0</v>
      </c>
      <c r="AM1063" s="23">
        <f t="shared" si="804"/>
        <v>0</v>
      </c>
      <c r="AN1063" s="16">
        <f t="shared" si="794"/>
        <v>0</v>
      </c>
      <c r="AO1063" s="23">
        <f t="shared" si="795"/>
        <v>0</v>
      </c>
      <c r="AP1063" s="22">
        <f t="shared" si="796"/>
        <v>0</v>
      </c>
      <c r="AQ1063" s="30">
        <f t="shared" si="779"/>
        <v>1981651693.510025</v>
      </c>
      <c r="AR1063" s="28">
        <f t="shared" si="780"/>
        <v>851290420.82145536</v>
      </c>
      <c r="AS1063" s="25">
        <f t="shared" si="781"/>
        <v>200337590.02425668</v>
      </c>
      <c r="AT1063" s="32">
        <f t="shared" si="782"/>
        <v>0</v>
      </c>
      <c r="AU1063" s="23">
        <f t="shared" si="783"/>
        <v>0</v>
      </c>
      <c r="AV1063" s="22">
        <f t="shared" si="784"/>
        <v>227299389.68605018</v>
      </c>
      <c r="AW1063" s="31">
        <f t="shared" si="797"/>
        <v>1504200693.635226</v>
      </c>
      <c r="AX1063"/>
      <c r="AY1063"/>
      <c r="AZ1063"/>
      <c r="BA1063"/>
    </row>
    <row r="1064" spans="1:53" s="21" customFormat="1" x14ac:dyDescent="0.25">
      <c r="A1064">
        <f t="shared" si="805"/>
        <v>450</v>
      </c>
      <c r="B1064" t="s">
        <v>9</v>
      </c>
      <c r="C1064" s="27">
        <f t="shared" si="762"/>
        <v>0</v>
      </c>
      <c r="D1064" s="27">
        <f t="shared" si="785"/>
        <v>0</v>
      </c>
      <c r="E1064" s="27" t="b">
        <f t="shared" si="761"/>
        <v>1</v>
      </c>
      <c r="F1064" s="29">
        <f t="shared" si="763"/>
        <v>0</v>
      </c>
      <c r="G1064" s="27">
        <f t="shared" si="786"/>
        <v>0</v>
      </c>
      <c r="H1064" s="22">
        <f t="shared" si="764"/>
        <v>17156914700.378742</v>
      </c>
      <c r="I1064" s="23">
        <f t="shared" si="765"/>
        <v>132580106.5049091</v>
      </c>
      <c r="J1064" s="23">
        <f t="shared" si="766"/>
        <v>1086</v>
      </c>
      <c r="K1064" s="19">
        <f t="shared" si="787"/>
        <v>225.0831931027827</v>
      </c>
      <c r="L1064" s="16">
        <f t="shared" si="767"/>
        <v>118.34353921390539</v>
      </c>
      <c r="M1064" s="23">
        <f>M1063-IF($B1064="B",(Percent_Rent_In_Elsies*2.49%/12 * H1063)/K1063,0)+IF($B1064="D",N1064,0)+IF(B1064="D",AK1063)+IF(B1064="C",F1063*90%)-(Y1064-Y1063)-IF($B1064="A",Q1063/K1063) + IF($B1064="A",Q1063/K1063)</f>
        <v>-31803695.6477919</v>
      </c>
      <c r="N1064" s="23">
        <f t="shared" si="768"/>
        <v>0</v>
      </c>
      <c r="O1064" s="22">
        <f t="shared" si="769"/>
        <v>12079296.252931699</v>
      </c>
      <c r="P1064" s="22">
        <f t="shared" si="800"/>
        <v>0</v>
      </c>
      <c r="Q1064" s="22">
        <f t="shared" si="801"/>
        <v>0</v>
      </c>
      <c r="R1064" s="22">
        <f t="shared" si="770"/>
        <v>207983876.92831221</v>
      </c>
      <c r="S1064" s="16">
        <f t="shared" si="760"/>
        <v>0</v>
      </c>
      <c r="T1064" s="15">
        <f t="shared" si="771"/>
        <v>5210119.922220055</v>
      </c>
      <c r="U1064" s="23">
        <f t="shared" si="788"/>
        <v>933235.75395462825</v>
      </c>
      <c r="V1064" s="23">
        <f t="shared" si="789"/>
        <v>0</v>
      </c>
      <c r="W1064" s="23">
        <f t="shared" si="802"/>
        <v>77650.232248432192</v>
      </c>
      <c r="X1064" s="23">
        <f t="shared" si="790"/>
        <v>29191658.22798935</v>
      </c>
      <c r="Y1064" s="23">
        <f t="shared" si="772"/>
        <v>13825559.361691331</v>
      </c>
      <c r="Z1064" s="3">
        <f t="shared" si="773"/>
        <v>0</v>
      </c>
      <c r="AA1064" s="23">
        <f t="shared" si="774"/>
        <v>57861868.346136801</v>
      </c>
      <c r="AB1064" s="26">
        <f t="shared" si="791"/>
        <v>70086276.274228632</v>
      </c>
      <c r="AC1064" s="23">
        <f t="shared" si="792"/>
        <v>74889487.274228647</v>
      </c>
      <c r="AD1064" s="23">
        <f t="shared" si="798"/>
        <v>4803211</v>
      </c>
      <c r="AE1064" s="24">
        <f t="shared" si="759"/>
        <v>70086276.274228647</v>
      </c>
      <c r="AF1064" s="3">
        <f t="shared" si="793"/>
        <v>0</v>
      </c>
      <c r="AG1064" s="2">
        <f t="shared" si="775"/>
        <v>0</v>
      </c>
      <c r="AH1064" s="2">
        <f t="shared" si="776"/>
        <v>97.918825838304627</v>
      </c>
      <c r="AI1064" s="23">
        <f t="shared" si="799"/>
        <v>9302667204.458065</v>
      </c>
      <c r="AJ1064" s="23">
        <f t="shared" si="777"/>
        <v>6219.922423797766</v>
      </c>
      <c r="AK1064" s="23">
        <f t="shared" si="778"/>
        <v>0</v>
      </c>
      <c r="AL1064" s="23">
        <f t="shared" si="803"/>
        <v>0</v>
      </c>
      <c r="AM1064" s="23">
        <f t="shared" si="804"/>
        <v>0</v>
      </c>
      <c r="AN1064" s="16">
        <f t="shared" si="794"/>
        <v>0</v>
      </c>
      <c r="AO1064" s="23">
        <f t="shared" si="795"/>
        <v>0</v>
      </c>
      <c r="AP1064" s="22">
        <f t="shared" si="796"/>
        <v>0</v>
      </c>
      <c r="AQ1064" s="30">
        <f t="shared" si="779"/>
        <v>1981651693.510025</v>
      </c>
      <c r="AR1064" s="28">
        <f t="shared" si="780"/>
        <v>851290420.82145536</v>
      </c>
      <c r="AS1064" s="25">
        <f t="shared" si="781"/>
        <v>200337590.02425668</v>
      </c>
      <c r="AT1064" s="32">
        <f t="shared" si="782"/>
        <v>0</v>
      </c>
      <c r="AU1064" s="23">
        <f t="shared" si="783"/>
        <v>0</v>
      </c>
      <c r="AV1064" s="22">
        <f t="shared" si="784"/>
        <v>227299389.68605018</v>
      </c>
      <c r="AW1064" s="31">
        <f t="shared" si="797"/>
        <v>1504200693.635226</v>
      </c>
      <c r="AX1064"/>
      <c r="AY1064"/>
      <c r="AZ1064"/>
      <c r="BA1064"/>
    </row>
    <row r="1065" spans="1:53" x14ac:dyDescent="0.25">
      <c r="A1065" s="21">
        <f t="shared" si="805"/>
        <v>450</v>
      </c>
      <c r="B1065" s="21" t="s">
        <v>28</v>
      </c>
      <c r="C1065" s="27">
        <f t="shared" si="762"/>
        <v>0</v>
      </c>
      <c r="D1065" s="27">
        <f t="shared" si="785"/>
        <v>0</v>
      </c>
      <c r="E1065" s="27" t="b">
        <f t="shared" si="761"/>
        <v>1</v>
      </c>
      <c r="F1065" s="29">
        <f t="shared" si="763"/>
        <v>0</v>
      </c>
      <c r="G1065" s="27">
        <f t="shared" si="786"/>
        <v>0</v>
      </c>
      <c r="H1065" s="22">
        <f t="shared" si="764"/>
        <v>17156914700.378742</v>
      </c>
      <c r="I1065" s="23">
        <f t="shared" si="765"/>
        <v>132580106.5049091</v>
      </c>
      <c r="J1065" s="23">
        <f t="shared" si="766"/>
        <v>1086</v>
      </c>
      <c r="K1065" s="19">
        <f t="shared" si="787"/>
        <v>225.0831931027827</v>
      </c>
      <c r="L1065" s="16">
        <f t="shared" si="767"/>
        <v>118.34353921390539</v>
      </c>
      <c r="M1065" s="23">
        <f>M1064-IF($B1065="B",(Percent_Rent_In_Elsies*2.49%/12 * H1064)/K1064,0)+IF($B1065="D",N1065,0)+IF(B1065="D",AK1064)+IF(B1065="C",F1064*90%)-(Y1065-Y1064)-IF($B1065="A",Q1064/K1064) + IF($B1065="A",Q1064/K1064)</f>
        <v>-31803695.6477919</v>
      </c>
      <c r="N1065" s="23">
        <f t="shared" si="768"/>
        <v>0</v>
      </c>
      <c r="O1065" s="22">
        <f t="shared" si="769"/>
        <v>0</v>
      </c>
      <c r="P1065" s="22">
        <f t="shared" si="800"/>
        <v>12079296.252931699</v>
      </c>
      <c r="Q1065" s="22">
        <f t="shared" si="801"/>
        <v>0</v>
      </c>
      <c r="R1065" s="22">
        <f t="shared" si="770"/>
        <v>207983876.92831221</v>
      </c>
      <c r="S1065" s="16">
        <f t="shared" si="760"/>
        <v>0</v>
      </c>
      <c r="T1065" s="15">
        <f t="shared" si="771"/>
        <v>0</v>
      </c>
      <c r="U1065" s="23">
        <f t="shared" si="788"/>
        <v>933235.75395462825</v>
      </c>
      <c r="V1065" s="23">
        <f t="shared" si="789"/>
        <v>0</v>
      </c>
      <c r="W1065" s="23">
        <f t="shared" si="802"/>
        <v>0</v>
      </c>
      <c r="X1065" s="23">
        <f t="shared" si="790"/>
        <v>29191658.22798935</v>
      </c>
      <c r="Y1065" s="23">
        <f t="shared" si="772"/>
        <v>13825559.361691331</v>
      </c>
      <c r="Z1065" s="3">
        <f t="shared" si="773"/>
        <v>3882.5116124216106</v>
      </c>
      <c r="AA1065" s="23">
        <f t="shared" si="774"/>
        <v>57920106.020323128</v>
      </c>
      <c r="AB1065" s="26">
        <f t="shared" si="791"/>
        <v>70086276.274228662</v>
      </c>
      <c r="AC1065" s="23">
        <f t="shared" si="792"/>
        <v>74889487.274228647</v>
      </c>
      <c r="AD1065" s="23">
        <f t="shared" si="798"/>
        <v>4803211</v>
      </c>
      <c r="AE1065" s="24">
        <f t="shared" si="759"/>
        <v>70086276.274228647</v>
      </c>
      <c r="AF1065" s="3">
        <f t="shared" si="793"/>
        <v>0</v>
      </c>
      <c r="AG1065" s="2">
        <f t="shared" si="775"/>
        <v>465901393.49059319</v>
      </c>
      <c r="AH1065" s="2">
        <f t="shared" si="776"/>
        <v>97.918825838304627</v>
      </c>
      <c r="AI1065" s="23">
        <f t="shared" si="799"/>
        <v>9312030291.3614502</v>
      </c>
      <c r="AJ1065" s="23">
        <f t="shared" si="777"/>
        <v>6219.922423797766</v>
      </c>
      <c r="AK1065" s="23">
        <f t="shared" si="778"/>
        <v>0</v>
      </c>
      <c r="AL1065" s="23">
        <f t="shared" si="803"/>
        <v>0</v>
      </c>
      <c r="AM1065" s="23">
        <f t="shared" si="804"/>
        <v>0</v>
      </c>
      <c r="AN1065" s="16">
        <f t="shared" si="794"/>
        <v>0</v>
      </c>
      <c r="AO1065" s="23">
        <f t="shared" si="795"/>
        <v>0</v>
      </c>
      <c r="AP1065" s="22">
        <f t="shared" si="796"/>
        <v>0</v>
      </c>
      <c r="AQ1065" s="30">
        <f t="shared" si="779"/>
        <v>1981651693.510025</v>
      </c>
      <c r="AR1065" s="28">
        <f t="shared" si="780"/>
        <v>851290420.82145536</v>
      </c>
      <c r="AS1065" s="25">
        <f t="shared" si="781"/>
        <v>200337590.02425668</v>
      </c>
      <c r="AT1065" s="32">
        <f t="shared" si="782"/>
        <v>7765.0232248432212</v>
      </c>
      <c r="AU1065" s="23">
        <f t="shared" si="783"/>
        <v>7765.0232248432212</v>
      </c>
      <c r="AV1065" s="22">
        <f t="shared" si="784"/>
        <v>232509509.60827023</v>
      </c>
      <c r="AW1065" s="31">
        <f t="shared" si="797"/>
        <v>1504200693.6352262</v>
      </c>
    </row>
    <row r="1066" spans="1:53" x14ac:dyDescent="0.25">
      <c r="A1066">
        <f t="shared" si="805"/>
        <v>451</v>
      </c>
      <c r="B1066" t="s">
        <v>6</v>
      </c>
      <c r="C1066" s="27">
        <f t="shared" si="762"/>
        <v>0</v>
      </c>
      <c r="D1066" s="27">
        <f t="shared" si="785"/>
        <v>0</v>
      </c>
      <c r="E1066" s="27" t="b">
        <f t="shared" si="761"/>
        <v>1</v>
      </c>
      <c r="F1066" s="29">
        <f t="shared" si="763"/>
        <v>0</v>
      </c>
      <c r="G1066" s="27">
        <f t="shared" si="786"/>
        <v>0</v>
      </c>
      <c r="H1066" s="22">
        <f t="shared" si="764"/>
        <v>17185509558.212708</v>
      </c>
      <c r="I1066" s="23">
        <f t="shared" si="765"/>
        <v>132580106.5049091</v>
      </c>
      <c r="J1066" s="23">
        <f t="shared" si="766"/>
        <v>1086</v>
      </c>
      <c r="K1066" s="19">
        <f t="shared" si="787"/>
        <v>225.0831931027827</v>
      </c>
      <c r="L1066" s="16">
        <f t="shared" si="767"/>
        <v>118.54077844592857</v>
      </c>
      <c r="M1066" s="23">
        <f>M1065-IF($B1066="B",(Percent_Rent_In_Elsies*2.49%/12 * H1065)/K1065,0)+IF($B1066="D",N1066,0)+IF(B1066="D",AK1065)+IF(B1066="C",F1065*90%)-(Y1066-Y1065)-IF($B1066="A",Q1065/K1065) + IF($B1066="A",Q1065/K1065)</f>
        <v>-31803695.6477919</v>
      </c>
      <c r="N1066" s="23">
        <f t="shared" si="768"/>
        <v>0</v>
      </c>
      <c r="O1066" s="22">
        <f t="shared" si="769"/>
        <v>0</v>
      </c>
      <c r="P1066" s="22">
        <f t="shared" si="800"/>
        <v>0</v>
      </c>
      <c r="Q1066" s="22">
        <f t="shared" si="801"/>
        <v>0</v>
      </c>
      <c r="R1066" s="22">
        <f t="shared" si="770"/>
        <v>207983876.92831221</v>
      </c>
      <c r="S1066" s="16">
        <f t="shared" si="760"/>
        <v>0</v>
      </c>
      <c r="T1066" s="15">
        <f t="shared" si="771"/>
        <v>0</v>
      </c>
      <c r="U1066" s="23">
        <f t="shared" si="788"/>
        <v>933235.75395462825</v>
      </c>
      <c r="V1066" s="23">
        <f t="shared" si="789"/>
        <v>0</v>
      </c>
      <c r="W1066" s="23">
        <f t="shared" si="802"/>
        <v>0</v>
      </c>
      <c r="X1066" s="23">
        <f t="shared" si="790"/>
        <v>29211070.786051456</v>
      </c>
      <c r="Y1066" s="23">
        <f t="shared" si="772"/>
        <v>13825559.361691331</v>
      </c>
      <c r="Z1066" s="3">
        <f t="shared" si="773"/>
        <v>0</v>
      </c>
      <c r="AA1066" s="23">
        <f t="shared" si="774"/>
        <v>57920106.020323128</v>
      </c>
      <c r="AB1066" s="26">
        <f t="shared" si="791"/>
        <v>70086276.274228632</v>
      </c>
      <c r="AC1066" s="23">
        <f t="shared" si="792"/>
        <v>74889487.274228647</v>
      </c>
      <c r="AD1066" s="23">
        <f t="shared" si="798"/>
        <v>4803211</v>
      </c>
      <c r="AE1066" s="24">
        <f t="shared" si="759"/>
        <v>70086276.274228647</v>
      </c>
      <c r="AF1066" s="3">
        <f t="shared" si="793"/>
        <v>0</v>
      </c>
      <c r="AG1066" s="2">
        <f t="shared" si="775"/>
        <v>0</v>
      </c>
      <c r="AH1066" s="2">
        <f t="shared" si="776"/>
        <v>98.082023881368485</v>
      </c>
      <c r="AI1066" s="23">
        <f t="shared" si="799"/>
        <v>9312030291.3614502</v>
      </c>
      <c r="AJ1066" s="23">
        <f t="shared" si="777"/>
        <v>6219.922423797766</v>
      </c>
      <c r="AK1066" s="23">
        <f t="shared" si="778"/>
        <v>0</v>
      </c>
      <c r="AL1066" s="23">
        <f t="shared" si="803"/>
        <v>0</v>
      </c>
      <c r="AM1066" s="23">
        <f t="shared" si="804"/>
        <v>0</v>
      </c>
      <c r="AN1066" s="16">
        <f t="shared" si="794"/>
        <v>0</v>
      </c>
      <c r="AO1066" s="23">
        <f t="shared" si="795"/>
        <v>0</v>
      </c>
      <c r="AP1066" s="22">
        <f t="shared" si="796"/>
        <v>0</v>
      </c>
      <c r="AQ1066" s="30">
        <f t="shared" si="779"/>
        <v>1981651693.510025</v>
      </c>
      <c r="AR1066" s="28">
        <f t="shared" si="780"/>
        <v>851290420.82145536</v>
      </c>
      <c r="AS1066" s="25">
        <f t="shared" si="781"/>
        <v>200337590.02425668</v>
      </c>
      <c r="AT1066" s="32">
        <f t="shared" si="782"/>
        <v>0</v>
      </c>
      <c r="AU1066" s="23">
        <f t="shared" si="783"/>
        <v>0</v>
      </c>
      <c r="AV1066" s="22">
        <f t="shared" si="784"/>
        <v>232509509.60827023</v>
      </c>
      <c r="AW1066" s="31">
        <f t="shared" si="797"/>
        <v>1492121397.3822947</v>
      </c>
    </row>
    <row r="1067" spans="1:53" x14ac:dyDescent="0.25">
      <c r="A1067">
        <f t="shared" si="805"/>
        <v>451</v>
      </c>
      <c r="B1067" t="s">
        <v>7</v>
      </c>
      <c r="C1067" s="27">
        <f t="shared" si="762"/>
        <v>0</v>
      </c>
      <c r="D1067" s="27">
        <f t="shared" si="785"/>
        <v>0</v>
      </c>
      <c r="E1067" s="27" t="b">
        <f t="shared" si="761"/>
        <v>1</v>
      </c>
      <c r="F1067" s="29">
        <f t="shared" si="763"/>
        <v>0</v>
      </c>
      <c r="G1067" s="27">
        <f t="shared" si="786"/>
        <v>0</v>
      </c>
      <c r="H1067" s="22">
        <f t="shared" si="764"/>
        <v>17185509558.212708</v>
      </c>
      <c r="I1067" s="23">
        <f t="shared" si="765"/>
        <v>132580106.5049091</v>
      </c>
      <c r="J1067" s="23">
        <f t="shared" si="766"/>
        <v>1086</v>
      </c>
      <c r="K1067" s="19">
        <f t="shared" si="787"/>
        <v>225.0831931027827</v>
      </c>
      <c r="L1067" s="16">
        <f t="shared" si="767"/>
        <v>118.54077844592857</v>
      </c>
      <c r="M1067" s="23">
        <f>M1066-IF($B1067="B",(Percent_Rent_In_Elsies*2.49%/12 * H1066)/K1066,0)+IF($B1067="D",N1067,0)+IF(B1067="D",AK1066)+IF(B1067="C",F1066*90%)-(Y1067-Y1066)-IF($B1067="A",Q1066/K1066) + IF($B1067="A",Q1066/K1066)</f>
        <v>-31882910.65234581</v>
      </c>
      <c r="N1067" s="23">
        <f t="shared" si="768"/>
        <v>0</v>
      </c>
      <c r="O1067" s="22">
        <f t="shared" si="769"/>
        <v>0</v>
      </c>
      <c r="P1067" s="22">
        <f t="shared" si="800"/>
        <v>0</v>
      </c>
      <c r="Q1067" s="22">
        <f t="shared" si="801"/>
        <v>0</v>
      </c>
      <c r="R1067" s="22">
        <f t="shared" si="770"/>
        <v>190651887.18428621</v>
      </c>
      <c r="S1067" s="16">
        <f t="shared" si="760"/>
        <v>17331989.744026016</v>
      </c>
      <c r="T1067" s="15">
        <f t="shared" si="771"/>
        <v>0</v>
      </c>
      <c r="U1067" s="23">
        <f t="shared" si="788"/>
        <v>855466.10779174254</v>
      </c>
      <c r="V1067" s="23">
        <f t="shared" si="789"/>
        <v>77769.646162885692</v>
      </c>
      <c r="W1067" s="23">
        <f t="shared" si="802"/>
        <v>0</v>
      </c>
      <c r="X1067" s="23">
        <f t="shared" si="790"/>
        <v>29211070.786051456</v>
      </c>
      <c r="Y1067" s="23">
        <f t="shared" si="772"/>
        <v>13825559.361691331</v>
      </c>
      <c r="Z1067" s="3">
        <f t="shared" si="773"/>
        <v>0</v>
      </c>
      <c r="AA1067" s="23">
        <f t="shared" si="774"/>
        <v>57920106.020323128</v>
      </c>
      <c r="AB1067" s="26">
        <f t="shared" si="791"/>
        <v>70086276.274228647</v>
      </c>
      <c r="AC1067" s="23">
        <f t="shared" si="792"/>
        <v>74889487.274228647</v>
      </c>
      <c r="AD1067" s="23">
        <f t="shared" si="798"/>
        <v>4803211</v>
      </c>
      <c r="AE1067" s="24">
        <f t="shared" si="759"/>
        <v>70086276.274228647</v>
      </c>
      <c r="AF1067" s="3">
        <f t="shared" si="793"/>
        <v>0</v>
      </c>
      <c r="AG1067" s="2">
        <f t="shared" si="775"/>
        <v>0</v>
      </c>
      <c r="AH1067" s="2">
        <f t="shared" si="776"/>
        <v>98.082023881368485</v>
      </c>
      <c r="AI1067" s="23">
        <f t="shared" si="799"/>
        <v>9312030291.3614502</v>
      </c>
      <c r="AJ1067" s="23">
        <f t="shared" si="777"/>
        <v>6219.922423797766</v>
      </c>
      <c r="AK1067" s="23">
        <f t="shared" si="778"/>
        <v>0</v>
      </c>
      <c r="AL1067" s="23">
        <f t="shared" si="803"/>
        <v>-569746.7754573822</v>
      </c>
      <c r="AM1067" s="23">
        <f t="shared" si="804"/>
        <v>-531567111.68307638</v>
      </c>
      <c r="AN1067" s="16">
        <f t="shared" si="794"/>
        <v>0</v>
      </c>
      <c r="AO1067" s="23">
        <f t="shared" si="795"/>
        <v>79215.00455391065</v>
      </c>
      <c r="AP1067" s="22">
        <f t="shared" si="796"/>
        <v>17829966.166645687</v>
      </c>
      <c r="AQ1067" s="30">
        <f t="shared" si="779"/>
        <v>2017160071.1308999</v>
      </c>
      <c r="AR1067" s="28">
        <f t="shared" si="780"/>
        <v>868968832.2756846</v>
      </c>
      <c r="AS1067" s="25">
        <f t="shared" si="781"/>
        <v>200337590.02425668</v>
      </c>
      <c r="AT1067" s="32">
        <f t="shared" si="782"/>
        <v>0</v>
      </c>
      <c r="AU1067" s="23">
        <f t="shared" si="783"/>
        <v>0</v>
      </c>
      <c r="AV1067" s="22">
        <f t="shared" si="784"/>
        <v>232509509.60827023</v>
      </c>
      <c r="AW1067" s="31">
        <f t="shared" si="797"/>
        <v>1527629775.0031695</v>
      </c>
    </row>
    <row r="1068" spans="1:53" x14ac:dyDescent="0.25">
      <c r="A1068">
        <f t="shared" si="805"/>
        <v>451</v>
      </c>
      <c r="B1068" t="s">
        <v>8</v>
      </c>
      <c r="C1068" s="27">
        <f t="shared" si="762"/>
        <v>0</v>
      </c>
      <c r="D1068" s="27">
        <f t="shared" si="785"/>
        <v>0</v>
      </c>
      <c r="E1068" s="27" t="b">
        <f t="shared" si="761"/>
        <v>1</v>
      </c>
      <c r="F1068" s="29">
        <f t="shared" si="763"/>
        <v>0</v>
      </c>
      <c r="G1068" s="27">
        <f t="shared" si="786"/>
        <v>0</v>
      </c>
      <c r="H1068" s="22">
        <f t="shared" si="764"/>
        <v>17185509558.212708</v>
      </c>
      <c r="I1068" s="23">
        <f t="shared" si="765"/>
        <v>132580106.5049091</v>
      </c>
      <c r="J1068" s="23">
        <f t="shared" si="766"/>
        <v>1086</v>
      </c>
      <c r="K1068" s="19">
        <f t="shared" si="787"/>
        <v>225.0831931027827</v>
      </c>
      <c r="L1068" s="16">
        <f t="shared" si="767"/>
        <v>118.54077844592857</v>
      </c>
      <c r="M1068" s="23">
        <f>M1067-IF($B1068="B",(Percent_Rent_In_Elsies*2.49%/12 * H1067)/K1067,0)+IF($B1068="D",N1068,0)+IF(B1068="D",AK1067)+IF(B1068="C",F1067*90%)-(Y1068-Y1067)-IF($B1068="A",Q1067/K1067) + IF($B1068="A",Q1067/K1067)</f>
        <v>-31882910.65234581</v>
      </c>
      <c r="N1068" s="23">
        <f t="shared" si="768"/>
        <v>0</v>
      </c>
      <c r="O1068" s="22">
        <f t="shared" si="769"/>
        <v>0</v>
      </c>
      <c r="P1068" s="22">
        <f t="shared" si="800"/>
        <v>0</v>
      </c>
      <c r="Q1068" s="22">
        <f t="shared" si="801"/>
        <v>0</v>
      </c>
      <c r="R1068" s="22">
        <f t="shared" si="770"/>
        <v>208481853.35093188</v>
      </c>
      <c r="S1068" s="16">
        <f t="shared" si="760"/>
        <v>17331989.744026016</v>
      </c>
      <c r="T1068" s="15">
        <f t="shared" si="771"/>
        <v>0</v>
      </c>
      <c r="U1068" s="23">
        <f t="shared" si="788"/>
        <v>934681.11234565324</v>
      </c>
      <c r="V1068" s="23">
        <f t="shared" si="789"/>
        <v>77769.646162885692</v>
      </c>
      <c r="W1068" s="23">
        <f t="shared" si="802"/>
        <v>0</v>
      </c>
      <c r="X1068" s="23">
        <f t="shared" si="790"/>
        <v>29211070.786051456</v>
      </c>
      <c r="Y1068" s="23">
        <f t="shared" si="772"/>
        <v>13825559.361691331</v>
      </c>
      <c r="Z1068" s="3">
        <f t="shared" si="773"/>
        <v>0</v>
      </c>
      <c r="AA1068" s="23">
        <f t="shared" si="774"/>
        <v>57920106.020323128</v>
      </c>
      <c r="AB1068" s="26">
        <f t="shared" si="791"/>
        <v>70086276.274228647</v>
      </c>
      <c r="AC1068" s="23">
        <f t="shared" si="792"/>
        <v>74889487.274228647</v>
      </c>
      <c r="AD1068" s="23">
        <f t="shared" si="798"/>
        <v>4803211</v>
      </c>
      <c r="AE1068" s="24">
        <f t="shared" si="759"/>
        <v>70086276.274228647</v>
      </c>
      <c r="AF1068" s="3">
        <f t="shared" si="793"/>
        <v>1E-4</v>
      </c>
      <c r="AG1068" s="2">
        <f t="shared" si="775"/>
        <v>0</v>
      </c>
      <c r="AH1068" s="2">
        <f t="shared" si="776"/>
        <v>98.082023881368485</v>
      </c>
      <c r="AI1068" s="23">
        <f t="shared" si="799"/>
        <v>9312030291.3614502</v>
      </c>
      <c r="AJ1068" s="23">
        <f t="shared" si="777"/>
        <v>6219.922423797766</v>
      </c>
      <c r="AK1068" s="23">
        <f t="shared" si="778"/>
        <v>61761.393476024641</v>
      </c>
      <c r="AL1068" s="23">
        <f t="shared" si="803"/>
        <v>0</v>
      </c>
      <c r="AM1068" s="23">
        <f t="shared" si="804"/>
        <v>0</v>
      </c>
      <c r="AN1068" s="16">
        <f t="shared" si="794"/>
        <v>0</v>
      </c>
      <c r="AO1068" s="23">
        <f t="shared" si="795"/>
        <v>0</v>
      </c>
      <c r="AP1068" s="22">
        <f t="shared" si="796"/>
        <v>0</v>
      </c>
      <c r="AQ1068" s="30">
        <f t="shared" si="779"/>
        <v>2017160071.1308999</v>
      </c>
      <c r="AR1068" s="28">
        <f t="shared" si="780"/>
        <v>868968832.2756846</v>
      </c>
      <c r="AS1068" s="25">
        <f t="shared" si="781"/>
        <v>200337590.02425668</v>
      </c>
      <c r="AT1068" s="32">
        <f t="shared" si="782"/>
        <v>0</v>
      </c>
      <c r="AU1068" s="23">
        <f t="shared" si="783"/>
        <v>0</v>
      </c>
      <c r="AV1068" s="22">
        <f t="shared" si="784"/>
        <v>232509509.60827023</v>
      </c>
      <c r="AW1068" s="31">
        <f t="shared" si="797"/>
        <v>1527629775.0031693</v>
      </c>
    </row>
    <row r="1069" spans="1:53" x14ac:dyDescent="0.25">
      <c r="A1069" s="21">
        <f t="shared" si="805"/>
        <v>451</v>
      </c>
      <c r="B1069" s="21" t="s">
        <v>9</v>
      </c>
      <c r="C1069" s="27">
        <f t="shared" si="762"/>
        <v>0</v>
      </c>
      <c r="D1069" s="27">
        <f t="shared" si="785"/>
        <v>0</v>
      </c>
      <c r="E1069" s="27" t="b">
        <f t="shared" si="761"/>
        <v>1</v>
      </c>
      <c r="F1069" s="29">
        <f t="shared" si="763"/>
        <v>0</v>
      </c>
      <c r="G1069" s="27">
        <f t="shared" si="786"/>
        <v>0</v>
      </c>
      <c r="H1069" s="22">
        <f t="shared" si="764"/>
        <v>17185509558.212708</v>
      </c>
      <c r="I1069" s="23">
        <f t="shared" si="765"/>
        <v>132580106.5049091</v>
      </c>
      <c r="J1069" s="23">
        <f t="shared" si="766"/>
        <v>1086</v>
      </c>
      <c r="K1069" s="19">
        <f t="shared" si="787"/>
        <v>225.0831931027827</v>
      </c>
      <c r="L1069" s="16">
        <f t="shared" si="767"/>
        <v>118.54077844592857</v>
      </c>
      <c r="M1069" s="23">
        <f>M1068-IF($B1069="B",(Percent_Rent_In_Elsies*2.49%/12 * H1068)/K1068,0)+IF($B1069="D",N1069,0)+IF(B1069="D",AK1068)+IF(B1069="C",F1068*90%)-(Y1069-Y1068)-IF($B1069="A",Q1068/K1068) + IF($B1069="A",Q1068/K1068)</f>
        <v>-31821149.258869786</v>
      </c>
      <c r="N1069" s="23">
        <f t="shared" si="768"/>
        <v>0</v>
      </c>
      <c r="O1069" s="22">
        <f t="shared" si="769"/>
        <v>12109061.926969346</v>
      </c>
      <c r="P1069" s="22">
        <f t="shared" si="800"/>
        <v>0</v>
      </c>
      <c r="Q1069" s="22">
        <f t="shared" si="801"/>
        <v>0</v>
      </c>
      <c r="R1069" s="22">
        <f t="shared" si="770"/>
        <v>208481853.35093188</v>
      </c>
      <c r="S1069" s="16">
        <f t="shared" si="760"/>
        <v>0</v>
      </c>
      <c r="T1069" s="15">
        <f t="shared" si="771"/>
        <v>5222927.8170566708</v>
      </c>
      <c r="U1069" s="23">
        <f t="shared" si="788"/>
        <v>934681.11234565324</v>
      </c>
      <c r="V1069" s="23">
        <f t="shared" si="789"/>
        <v>0</v>
      </c>
      <c r="W1069" s="23">
        <f t="shared" si="802"/>
        <v>77769.646162885692</v>
      </c>
      <c r="X1069" s="23">
        <f t="shared" si="790"/>
        <v>29211070.786051456</v>
      </c>
      <c r="Y1069" s="23">
        <f t="shared" si="772"/>
        <v>13825559.361691331</v>
      </c>
      <c r="Z1069" s="3">
        <f t="shared" si="773"/>
        <v>0</v>
      </c>
      <c r="AA1069" s="23">
        <f t="shared" si="774"/>
        <v>57858344.626847103</v>
      </c>
      <c r="AB1069" s="26">
        <f t="shared" si="791"/>
        <v>70086276.274228647</v>
      </c>
      <c r="AC1069" s="23">
        <f t="shared" si="792"/>
        <v>74889487.274228647</v>
      </c>
      <c r="AD1069" s="23">
        <f t="shared" si="798"/>
        <v>4803211</v>
      </c>
      <c r="AE1069" s="24">
        <f t="shared" si="759"/>
        <v>70086276.274228647</v>
      </c>
      <c r="AF1069" s="3">
        <f t="shared" si="793"/>
        <v>0</v>
      </c>
      <c r="AG1069" s="2">
        <f t="shared" si="775"/>
        <v>0</v>
      </c>
      <c r="AH1069" s="2">
        <f t="shared" si="776"/>
        <v>98.082023881368485</v>
      </c>
      <c r="AI1069" s="23">
        <f t="shared" si="799"/>
        <v>9302100683.0371208</v>
      </c>
      <c r="AJ1069" s="23">
        <f t="shared" si="777"/>
        <v>6219.922423797766</v>
      </c>
      <c r="AK1069" s="23">
        <f t="shared" si="778"/>
        <v>0</v>
      </c>
      <c r="AL1069" s="23">
        <f t="shared" si="803"/>
        <v>0</v>
      </c>
      <c r="AM1069" s="23">
        <f t="shared" si="804"/>
        <v>0</v>
      </c>
      <c r="AN1069" s="16">
        <f t="shared" si="794"/>
        <v>0</v>
      </c>
      <c r="AO1069" s="23">
        <f t="shared" si="795"/>
        <v>0</v>
      </c>
      <c r="AP1069" s="22">
        <f t="shared" si="796"/>
        <v>0</v>
      </c>
      <c r="AQ1069" s="30">
        <f t="shared" si="779"/>
        <v>2017160071.1308999</v>
      </c>
      <c r="AR1069" s="28">
        <f t="shared" si="780"/>
        <v>868968832.2756846</v>
      </c>
      <c r="AS1069" s="25">
        <f t="shared" si="781"/>
        <v>200337590.02425668</v>
      </c>
      <c r="AT1069" s="32">
        <f t="shared" si="782"/>
        <v>0</v>
      </c>
      <c r="AU1069" s="23">
        <f t="shared" si="783"/>
        <v>0</v>
      </c>
      <c r="AV1069" s="22">
        <f t="shared" si="784"/>
        <v>232509509.60827023</v>
      </c>
      <c r="AW1069" s="31">
        <f t="shared" si="797"/>
        <v>1527629775.0031693</v>
      </c>
      <c r="AX1069" s="21"/>
      <c r="AY1069" s="21"/>
      <c r="AZ1069" s="21"/>
      <c r="BA1069" s="21"/>
    </row>
    <row r="1070" spans="1:53" x14ac:dyDescent="0.25">
      <c r="A1070" s="21">
        <f t="shared" si="805"/>
        <v>451</v>
      </c>
      <c r="B1070" s="21" t="s">
        <v>28</v>
      </c>
      <c r="C1070" s="27">
        <f t="shared" si="762"/>
        <v>0</v>
      </c>
      <c r="D1070" s="27">
        <f t="shared" si="785"/>
        <v>0</v>
      </c>
      <c r="E1070" s="27" t="b">
        <f t="shared" si="761"/>
        <v>1</v>
      </c>
      <c r="F1070" s="29">
        <f t="shared" si="763"/>
        <v>0</v>
      </c>
      <c r="G1070" s="27">
        <f t="shared" si="786"/>
        <v>0</v>
      </c>
      <c r="H1070" s="22">
        <f t="shared" si="764"/>
        <v>17185509558.212708</v>
      </c>
      <c r="I1070" s="23">
        <f t="shared" si="765"/>
        <v>132580106.5049091</v>
      </c>
      <c r="J1070" s="23">
        <f t="shared" si="766"/>
        <v>1086</v>
      </c>
      <c r="K1070" s="19">
        <f t="shared" si="787"/>
        <v>225.0831931027827</v>
      </c>
      <c r="L1070" s="16">
        <f t="shared" si="767"/>
        <v>118.54077844592857</v>
      </c>
      <c r="M1070" s="23">
        <f>M1069-IF($B1070="B",(Percent_Rent_In_Elsies*2.49%/12 * H1069)/K1069,0)+IF($B1070="D",N1070,0)+IF(B1070="D",AK1069)+IF(B1070="C",F1069*90%)-(Y1070-Y1069)-IF($B1070="A",Q1069/K1069) + IF($B1070="A",Q1069/K1069)</f>
        <v>-31821149.258869786</v>
      </c>
      <c r="N1070" s="23">
        <f t="shared" si="768"/>
        <v>0</v>
      </c>
      <c r="O1070" s="22">
        <f t="shared" si="769"/>
        <v>0</v>
      </c>
      <c r="P1070" s="22">
        <f t="shared" si="800"/>
        <v>12109061.926969346</v>
      </c>
      <c r="Q1070" s="22">
        <f t="shared" si="801"/>
        <v>0</v>
      </c>
      <c r="R1070" s="22">
        <f t="shared" si="770"/>
        <v>208481853.35093188</v>
      </c>
      <c r="S1070" s="16">
        <f t="shared" si="760"/>
        <v>0</v>
      </c>
      <c r="T1070" s="15">
        <f t="shared" si="771"/>
        <v>0</v>
      </c>
      <c r="U1070" s="23">
        <f t="shared" si="788"/>
        <v>934681.11234565324</v>
      </c>
      <c r="V1070" s="23">
        <f t="shared" si="789"/>
        <v>0</v>
      </c>
      <c r="W1070" s="23">
        <f t="shared" si="802"/>
        <v>0</v>
      </c>
      <c r="X1070" s="23">
        <f t="shared" si="790"/>
        <v>29211070.786051456</v>
      </c>
      <c r="Y1070" s="23">
        <f t="shared" si="772"/>
        <v>13825559.361691331</v>
      </c>
      <c r="Z1070" s="3">
        <f t="shared" si="773"/>
        <v>3888.4823081442855</v>
      </c>
      <c r="AA1070" s="23">
        <f t="shared" si="774"/>
        <v>57916671.861469269</v>
      </c>
      <c r="AB1070" s="26">
        <f t="shared" si="791"/>
        <v>70086276.274228647</v>
      </c>
      <c r="AC1070" s="23">
        <f t="shared" si="792"/>
        <v>74889487.274228647</v>
      </c>
      <c r="AD1070" s="23">
        <f t="shared" si="798"/>
        <v>4803211</v>
      </c>
      <c r="AE1070" s="24">
        <f t="shared" si="759"/>
        <v>70086276.274228647</v>
      </c>
      <c r="AF1070" s="3">
        <f t="shared" si="793"/>
        <v>0</v>
      </c>
      <c r="AG1070" s="2">
        <f t="shared" si="775"/>
        <v>466617876.97731423</v>
      </c>
      <c r="AH1070" s="2">
        <f t="shared" si="776"/>
        <v>98.082023881368485</v>
      </c>
      <c r="AI1070" s="23">
        <f t="shared" si="799"/>
        <v>9311478168.903986</v>
      </c>
      <c r="AJ1070" s="23">
        <f t="shared" si="777"/>
        <v>6219.922423797766</v>
      </c>
      <c r="AK1070" s="23">
        <f t="shared" si="778"/>
        <v>0</v>
      </c>
      <c r="AL1070" s="23">
        <f t="shared" si="803"/>
        <v>0</v>
      </c>
      <c r="AM1070" s="23">
        <f t="shared" si="804"/>
        <v>0</v>
      </c>
      <c r="AN1070" s="16">
        <f t="shared" si="794"/>
        <v>0</v>
      </c>
      <c r="AO1070" s="23">
        <f t="shared" si="795"/>
        <v>0</v>
      </c>
      <c r="AP1070" s="22">
        <f t="shared" si="796"/>
        <v>0</v>
      </c>
      <c r="AQ1070" s="30">
        <f t="shared" si="779"/>
        <v>2017160071.1308999</v>
      </c>
      <c r="AR1070" s="28">
        <f t="shared" si="780"/>
        <v>868968832.2756846</v>
      </c>
      <c r="AS1070" s="25">
        <f t="shared" si="781"/>
        <v>200337590.02425668</v>
      </c>
      <c r="AT1070" s="32">
        <f t="shared" si="782"/>
        <v>7776.9646162885711</v>
      </c>
      <c r="AU1070" s="23">
        <f t="shared" si="783"/>
        <v>7776.9646162885711</v>
      </c>
      <c r="AV1070" s="22">
        <f t="shared" si="784"/>
        <v>237732437.42532688</v>
      </c>
      <c r="AW1070" s="31">
        <f t="shared" si="797"/>
        <v>1527629775.0031693</v>
      </c>
      <c r="AX1070" s="21"/>
      <c r="AY1070" s="21"/>
      <c r="AZ1070" s="21"/>
      <c r="BA1070" s="21"/>
    </row>
    <row r="1071" spans="1:53" x14ac:dyDescent="0.25">
      <c r="A1071">
        <f t="shared" si="805"/>
        <v>452</v>
      </c>
      <c r="B1071" t="s">
        <v>6</v>
      </c>
      <c r="C1071" s="27">
        <f t="shared" si="762"/>
        <v>0</v>
      </c>
      <c r="D1071" s="27">
        <f t="shared" si="785"/>
        <v>0</v>
      </c>
      <c r="E1071" s="27" t="b">
        <f t="shared" si="761"/>
        <v>1</v>
      </c>
      <c r="F1071" s="29">
        <f t="shared" si="763"/>
        <v>0</v>
      </c>
      <c r="G1071" s="27">
        <f t="shared" si="786"/>
        <v>0</v>
      </c>
      <c r="H1071" s="22">
        <f t="shared" si="764"/>
        <v>17214152074.143063</v>
      </c>
      <c r="I1071" s="23">
        <f t="shared" si="765"/>
        <v>132580106.5049091</v>
      </c>
      <c r="J1071" s="23">
        <f t="shared" si="766"/>
        <v>1086</v>
      </c>
      <c r="K1071" s="19">
        <f t="shared" si="787"/>
        <v>225.0831931027827</v>
      </c>
      <c r="L1071" s="16">
        <f t="shared" si="767"/>
        <v>118.73834641000512</v>
      </c>
      <c r="M1071" s="23">
        <f>M1070-IF($B1071="B",(Percent_Rent_In_Elsies*2.49%/12 * H1070)/K1070,0)+IF($B1071="D",N1071,0)+IF(B1071="D",AK1070)+IF(B1071="C",F1070*90%)-(Y1071-Y1070)-IF($B1071="A",Q1070/K1070) + IF($B1071="A",Q1070/K1070)</f>
        <v>-31821149.258869786</v>
      </c>
      <c r="N1071" s="23">
        <f t="shared" si="768"/>
        <v>0</v>
      </c>
      <c r="O1071" s="22">
        <f t="shared" si="769"/>
        <v>0</v>
      </c>
      <c r="P1071" s="22">
        <f t="shared" si="800"/>
        <v>0</v>
      </c>
      <c r="Q1071" s="22">
        <f t="shared" si="801"/>
        <v>0</v>
      </c>
      <c r="R1071" s="22">
        <f t="shared" si="770"/>
        <v>208481853.35093188</v>
      </c>
      <c r="S1071" s="16">
        <f t="shared" si="760"/>
        <v>0</v>
      </c>
      <c r="T1071" s="15">
        <f t="shared" si="771"/>
        <v>0</v>
      </c>
      <c r="U1071" s="23">
        <f t="shared" si="788"/>
        <v>934681.11234565324</v>
      </c>
      <c r="V1071" s="23">
        <f t="shared" si="789"/>
        <v>0</v>
      </c>
      <c r="W1071" s="23">
        <f t="shared" si="802"/>
        <v>0</v>
      </c>
      <c r="X1071" s="23">
        <f t="shared" si="790"/>
        <v>29230513.197592176</v>
      </c>
      <c r="Y1071" s="23">
        <f t="shared" si="772"/>
        <v>13825559.361691331</v>
      </c>
      <c r="Z1071" s="3">
        <f t="shared" si="773"/>
        <v>0</v>
      </c>
      <c r="AA1071" s="23">
        <f t="shared" si="774"/>
        <v>57916671.861469269</v>
      </c>
      <c r="AB1071" s="26">
        <f t="shared" si="791"/>
        <v>70086276.274228647</v>
      </c>
      <c r="AC1071" s="23">
        <f t="shared" si="792"/>
        <v>74889487.274228647</v>
      </c>
      <c r="AD1071" s="23">
        <f t="shared" si="798"/>
        <v>4803211</v>
      </c>
      <c r="AE1071" s="24">
        <f t="shared" si="759"/>
        <v>70086276.274228647</v>
      </c>
      <c r="AF1071" s="3">
        <f t="shared" si="793"/>
        <v>0</v>
      </c>
      <c r="AG1071" s="2">
        <f t="shared" si="775"/>
        <v>0</v>
      </c>
      <c r="AH1071" s="2">
        <f t="shared" si="776"/>
        <v>98.245493921170763</v>
      </c>
      <c r="AI1071" s="23">
        <f t="shared" si="799"/>
        <v>9311478168.903986</v>
      </c>
      <c r="AJ1071" s="23">
        <f t="shared" si="777"/>
        <v>6219.922423797766</v>
      </c>
      <c r="AK1071" s="23">
        <f t="shared" si="778"/>
        <v>0</v>
      </c>
      <c r="AL1071" s="23">
        <f t="shared" si="803"/>
        <v>0</v>
      </c>
      <c r="AM1071" s="23">
        <f t="shared" si="804"/>
        <v>0</v>
      </c>
      <c r="AN1071" s="16">
        <f t="shared" si="794"/>
        <v>0</v>
      </c>
      <c r="AO1071" s="23">
        <f t="shared" si="795"/>
        <v>0</v>
      </c>
      <c r="AP1071" s="22">
        <f t="shared" si="796"/>
        <v>0</v>
      </c>
      <c r="AQ1071" s="30">
        <f t="shared" si="779"/>
        <v>2017160071.1308999</v>
      </c>
      <c r="AR1071" s="28">
        <f t="shared" si="780"/>
        <v>868968832.2756846</v>
      </c>
      <c r="AS1071" s="25">
        <f t="shared" si="781"/>
        <v>200337590.02425668</v>
      </c>
      <c r="AT1071" s="32">
        <f t="shared" si="782"/>
        <v>0</v>
      </c>
      <c r="AU1071" s="23">
        <f t="shared" si="783"/>
        <v>0</v>
      </c>
      <c r="AV1071" s="22">
        <f t="shared" si="784"/>
        <v>237732437.42532688</v>
      </c>
      <c r="AW1071" s="31">
        <f t="shared" si="797"/>
        <v>1515520713.0762</v>
      </c>
    </row>
    <row r="1072" spans="1:53" x14ac:dyDescent="0.25">
      <c r="A1072">
        <f t="shared" si="805"/>
        <v>452</v>
      </c>
      <c r="B1072" t="s">
        <v>7</v>
      </c>
      <c r="C1072" s="27">
        <f t="shared" si="762"/>
        <v>0</v>
      </c>
      <c r="D1072" s="27">
        <f t="shared" si="785"/>
        <v>0</v>
      </c>
      <c r="E1072" s="27" t="b">
        <f t="shared" si="761"/>
        <v>1</v>
      </c>
      <c r="F1072" s="29">
        <f t="shared" si="763"/>
        <v>0</v>
      </c>
      <c r="G1072" s="27">
        <f t="shared" si="786"/>
        <v>0</v>
      </c>
      <c r="H1072" s="22">
        <f t="shared" si="764"/>
        <v>17214152074.143063</v>
      </c>
      <c r="I1072" s="23">
        <f t="shared" si="765"/>
        <v>132580106.5049091</v>
      </c>
      <c r="J1072" s="23">
        <f t="shared" si="766"/>
        <v>1086</v>
      </c>
      <c r="K1072" s="19">
        <f t="shared" si="787"/>
        <v>225.0831931027827</v>
      </c>
      <c r="L1072" s="16">
        <f t="shared" si="767"/>
        <v>118.73834641000512</v>
      </c>
      <c r="M1072" s="23">
        <f>M1071-IF($B1072="B",(Percent_Rent_In_Elsies*2.49%/12 * H1071)/K1071,0)+IF($B1072="D",N1072,0)+IF(B1072="D",AK1071)+IF(B1072="C",F1071*90%)-(Y1072-Y1071)-IF($B1072="A",Q1071/K1071) + IF($B1072="A",Q1071/K1071)</f>
        <v>-31900496.288431287</v>
      </c>
      <c r="N1072" s="23">
        <f t="shared" si="768"/>
        <v>0</v>
      </c>
      <c r="O1072" s="22">
        <f t="shared" si="769"/>
        <v>0</v>
      </c>
      <c r="P1072" s="22">
        <f t="shared" si="800"/>
        <v>0</v>
      </c>
      <c r="Q1072" s="22">
        <f t="shared" si="801"/>
        <v>0</v>
      </c>
      <c r="R1072" s="22">
        <f t="shared" si="770"/>
        <v>191108365.57168755</v>
      </c>
      <c r="S1072" s="16">
        <f t="shared" si="760"/>
        <v>17373487.779244322</v>
      </c>
      <c r="T1072" s="15">
        <f t="shared" si="771"/>
        <v>0</v>
      </c>
      <c r="U1072" s="23">
        <f t="shared" si="788"/>
        <v>856791.0196501821</v>
      </c>
      <c r="V1072" s="23">
        <f t="shared" si="789"/>
        <v>77890.092695471103</v>
      </c>
      <c r="W1072" s="23">
        <f t="shared" si="802"/>
        <v>0</v>
      </c>
      <c r="X1072" s="23">
        <f t="shared" si="790"/>
        <v>29230513.197592176</v>
      </c>
      <c r="Y1072" s="23">
        <f t="shared" si="772"/>
        <v>13825559.361691331</v>
      </c>
      <c r="Z1072" s="3">
        <f t="shared" si="773"/>
        <v>0</v>
      </c>
      <c r="AA1072" s="23">
        <f t="shared" si="774"/>
        <v>57916671.861469269</v>
      </c>
      <c r="AB1072" s="26">
        <f t="shared" si="791"/>
        <v>70086276.274228647</v>
      </c>
      <c r="AC1072" s="23">
        <f t="shared" si="792"/>
        <v>74889487.274228647</v>
      </c>
      <c r="AD1072" s="23">
        <f t="shared" si="798"/>
        <v>4803211</v>
      </c>
      <c r="AE1072" s="24">
        <f t="shared" si="759"/>
        <v>70086276.274228647</v>
      </c>
      <c r="AF1072" s="3">
        <f t="shared" si="793"/>
        <v>0</v>
      </c>
      <c r="AG1072" s="2">
        <f t="shared" si="775"/>
        <v>0</v>
      </c>
      <c r="AH1072" s="2">
        <f t="shared" si="776"/>
        <v>98.245493921170763</v>
      </c>
      <c r="AI1072" s="23">
        <f t="shared" si="799"/>
        <v>9311478168.903986</v>
      </c>
      <c r="AJ1072" s="23">
        <f t="shared" si="777"/>
        <v>6219.922423797766</v>
      </c>
      <c r="AK1072" s="23">
        <f t="shared" si="778"/>
        <v>0</v>
      </c>
      <c r="AL1072" s="23">
        <f t="shared" si="803"/>
        <v>-552122.45746421814</v>
      </c>
      <c r="AM1072" s="23">
        <f t="shared" si="804"/>
        <v>-515123828.07960278</v>
      </c>
      <c r="AN1072" s="16">
        <f t="shared" si="794"/>
        <v>0</v>
      </c>
      <c r="AO1072" s="23">
        <f t="shared" si="795"/>
        <v>79347.029561500516</v>
      </c>
      <c r="AP1072" s="22">
        <f t="shared" si="796"/>
        <v>17859682.776923429</v>
      </c>
      <c r="AQ1072" s="30">
        <f t="shared" si="779"/>
        <v>2052727629.3811429</v>
      </c>
      <c r="AR1072" s="28">
        <f t="shared" si="780"/>
        <v>886676707.74900413</v>
      </c>
      <c r="AS1072" s="25">
        <f t="shared" si="781"/>
        <v>200337590.02425668</v>
      </c>
      <c r="AT1072" s="32">
        <f t="shared" si="782"/>
        <v>0</v>
      </c>
      <c r="AU1072" s="23">
        <f t="shared" si="783"/>
        <v>0</v>
      </c>
      <c r="AV1072" s="22">
        <f t="shared" si="784"/>
        <v>237732437.42532688</v>
      </c>
      <c r="AW1072" s="31">
        <f t="shared" si="797"/>
        <v>1551088271.326443</v>
      </c>
    </row>
    <row r="1073" spans="1:53" s="21" customFormat="1" x14ac:dyDescent="0.25">
      <c r="A1073">
        <f t="shared" si="805"/>
        <v>452</v>
      </c>
      <c r="B1073" t="s">
        <v>8</v>
      </c>
      <c r="C1073" s="27">
        <f t="shared" si="762"/>
        <v>0</v>
      </c>
      <c r="D1073" s="27">
        <f t="shared" si="785"/>
        <v>0</v>
      </c>
      <c r="E1073" s="27" t="b">
        <f t="shared" si="761"/>
        <v>1</v>
      </c>
      <c r="F1073" s="29">
        <f t="shared" si="763"/>
        <v>0</v>
      </c>
      <c r="G1073" s="27">
        <f t="shared" si="786"/>
        <v>0</v>
      </c>
      <c r="H1073" s="22">
        <f t="shared" si="764"/>
        <v>17214152074.143063</v>
      </c>
      <c r="I1073" s="23">
        <f t="shared" si="765"/>
        <v>132580106.5049091</v>
      </c>
      <c r="J1073" s="23">
        <f t="shared" si="766"/>
        <v>1086</v>
      </c>
      <c r="K1073" s="19">
        <f t="shared" si="787"/>
        <v>225.0831931027827</v>
      </c>
      <c r="L1073" s="16">
        <f t="shared" si="767"/>
        <v>118.73834641000512</v>
      </c>
      <c r="M1073" s="23">
        <f>M1072-IF($B1073="B",(Percent_Rent_In_Elsies*2.49%/12 * H1072)/K1072,0)+IF($B1073="D",N1073,0)+IF(B1073="D",AK1072)+IF(B1073="C",F1072*90%)-(Y1073-Y1072)-IF($B1073="A",Q1072/K1072) + IF($B1073="A",Q1072/K1072)</f>
        <v>-31900496.288431287</v>
      </c>
      <c r="N1073" s="23">
        <f t="shared" si="768"/>
        <v>0</v>
      </c>
      <c r="O1073" s="22">
        <f t="shared" si="769"/>
        <v>0</v>
      </c>
      <c r="P1073" s="22">
        <f t="shared" si="800"/>
        <v>0</v>
      </c>
      <c r="Q1073" s="22">
        <f t="shared" si="801"/>
        <v>0</v>
      </c>
      <c r="R1073" s="22">
        <f t="shared" si="770"/>
        <v>208968048.34861097</v>
      </c>
      <c r="S1073" s="16">
        <f t="shared" si="760"/>
        <v>17373487.779244322</v>
      </c>
      <c r="T1073" s="15">
        <f t="shared" si="771"/>
        <v>0</v>
      </c>
      <c r="U1073" s="23">
        <f t="shared" si="788"/>
        <v>936138.04921168264</v>
      </c>
      <c r="V1073" s="23">
        <f t="shared" si="789"/>
        <v>77890.092695471103</v>
      </c>
      <c r="W1073" s="23">
        <f t="shared" si="802"/>
        <v>0</v>
      </c>
      <c r="X1073" s="23">
        <f t="shared" si="790"/>
        <v>29230513.197592176</v>
      </c>
      <c r="Y1073" s="23">
        <f t="shared" si="772"/>
        <v>13825559.361691331</v>
      </c>
      <c r="Z1073" s="3">
        <f t="shared" si="773"/>
        <v>0</v>
      </c>
      <c r="AA1073" s="23">
        <f t="shared" si="774"/>
        <v>57916671.861469269</v>
      </c>
      <c r="AB1073" s="26">
        <f t="shared" si="791"/>
        <v>70086276.274228647</v>
      </c>
      <c r="AC1073" s="23">
        <f t="shared" si="792"/>
        <v>74889487.274228647</v>
      </c>
      <c r="AD1073" s="23">
        <f t="shared" si="798"/>
        <v>4803211</v>
      </c>
      <c r="AE1073" s="24">
        <f t="shared" si="759"/>
        <v>70086276.274228647</v>
      </c>
      <c r="AF1073" s="3">
        <f t="shared" si="793"/>
        <v>1E-4</v>
      </c>
      <c r="AG1073" s="2">
        <f t="shared" si="775"/>
        <v>0</v>
      </c>
      <c r="AH1073" s="2">
        <f t="shared" si="776"/>
        <v>98.245493921170763</v>
      </c>
      <c r="AI1073" s="23">
        <f t="shared" si="799"/>
        <v>9311478168.903986</v>
      </c>
      <c r="AJ1073" s="23">
        <f t="shared" si="777"/>
        <v>6219.922423797766</v>
      </c>
      <c r="AK1073" s="23">
        <f t="shared" si="778"/>
        <v>61741.319795918505</v>
      </c>
      <c r="AL1073" s="23">
        <f t="shared" si="803"/>
        <v>0</v>
      </c>
      <c r="AM1073" s="23">
        <f t="shared" si="804"/>
        <v>0</v>
      </c>
      <c r="AN1073" s="16">
        <f t="shared" si="794"/>
        <v>0</v>
      </c>
      <c r="AO1073" s="23">
        <f t="shared" si="795"/>
        <v>0</v>
      </c>
      <c r="AP1073" s="22">
        <f t="shared" si="796"/>
        <v>0</v>
      </c>
      <c r="AQ1073" s="30">
        <f t="shared" si="779"/>
        <v>2052727629.3811429</v>
      </c>
      <c r="AR1073" s="28">
        <f t="shared" si="780"/>
        <v>886676707.74900413</v>
      </c>
      <c r="AS1073" s="25">
        <f t="shared" si="781"/>
        <v>200337590.02425668</v>
      </c>
      <c r="AT1073" s="32">
        <f t="shared" si="782"/>
        <v>0</v>
      </c>
      <c r="AU1073" s="23">
        <f t="shared" si="783"/>
        <v>0</v>
      </c>
      <c r="AV1073" s="22">
        <f t="shared" si="784"/>
        <v>237732437.42532688</v>
      </c>
      <c r="AW1073" s="31">
        <f t="shared" si="797"/>
        <v>1551088271.326443</v>
      </c>
      <c r="AX1073"/>
      <c r="AY1073"/>
      <c r="AZ1073"/>
      <c r="BA1073"/>
    </row>
    <row r="1074" spans="1:53" s="21" customFormat="1" x14ac:dyDescent="0.25">
      <c r="A1074">
        <f t="shared" si="805"/>
        <v>452</v>
      </c>
      <c r="B1074" t="s">
        <v>9</v>
      </c>
      <c r="C1074" s="27">
        <f t="shared" si="762"/>
        <v>0</v>
      </c>
      <c r="D1074" s="27">
        <f t="shared" si="785"/>
        <v>0</v>
      </c>
      <c r="E1074" s="27" t="b">
        <f t="shared" si="761"/>
        <v>1</v>
      </c>
      <c r="F1074" s="29">
        <f t="shared" si="763"/>
        <v>0</v>
      </c>
      <c r="G1074" s="27">
        <f t="shared" si="786"/>
        <v>0</v>
      </c>
      <c r="H1074" s="22">
        <f t="shared" si="764"/>
        <v>17214152074.143063</v>
      </c>
      <c r="I1074" s="23">
        <f t="shared" si="765"/>
        <v>132580106.5049091</v>
      </c>
      <c r="J1074" s="23">
        <f t="shared" si="766"/>
        <v>1086</v>
      </c>
      <c r="K1074" s="19">
        <f t="shared" si="787"/>
        <v>225.0831931027827</v>
      </c>
      <c r="L1074" s="16">
        <f t="shared" si="767"/>
        <v>118.73834641000512</v>
      </c>
      <c r="M1074" s="23">
        <f>M1073-IF($B1074="B",(Percent_Rent_In_Elsies*2.49%/12 * H1073)/K1073,0)+IF($B1074="D",N1074,0)+IF(B1074="D",AK1073)+IF(B1074="C",F1073*90%)-(Y1074-Y1073)-IF($B1074="A",Q1073/K1073) + IF($B1074="A",Q1073/K1073)</f>
        <v>-31838754.968635369</v>
      </c>
      <c r="N1074" s="23">
        <f t="shared" si="768"/>
        <v>0</v>
      </c>
      <c r="O1074" s="22">
        <f t="shared" si="769"/>
        <v>12138074.417662386</v>
      </c>
      <c r="P1074" s="22">
        <f t="shared" si="800"/>
        <v>0</v>
      </c>
      <c r="Q1074" s="22">
        <f t="shared" si="801"/>
        <v>0</v>
      </c>
      <c r="R1074" s="22">
        <f t="shared" si="770"/>
        <v>208968048.34861097</v>
      </c>
      <c r="S1074" s="16">
        <f t="shared" si="760"/>
        <v>0</v>
      </c>
      <c r="T1074" s="15">
        <f t="shared" si="771"/>
        <v>5235413.3615819365</v>
      </c>
      <c r="U1074" s="23">
        <f t="shared" si="788"/>
        <v>936138.04921168264</v>
      </c>
      <c r="V1074" s="23">
        <f t="shared" si="789"/>
        <v>0</v>
      </c>
      <c r="W1074" s="23">
        <f t="shared" si="802"/>
        <v>77890.092695471103</v>
      </c>
      <c r="X1074" s="23">
        <f t="shared" si="790"/>
        <v>29230513.197592176</v>
      </c>
      <c r="Y1074" s="23">
        <f t="shared" si="772"/>
        <v>13825559.361691331</v>
      </c>
      <c r="Z1074" s="3">
        <f t="shared" si="773"/>
        <v>0</v>
      </c>
      <c r="AA1074" s="23">
        <f t="shared" si="774"/>
        <v>57854930.541673347</v>
      </c>
      <c r="AB1074" s="26">
        <f t="shared" si="791"/>
        <v>70086276.274228647</v>
      </c>
      <c r="AC1074" s="23">
        <f t="shared" si="792"/>
        <v>74889487.274228647</v>
      </c>
      <c r="AD1074" s="23">
        <f t="shared" si="798"/>
        <v>4803211</v>
      </c>
      <c r="AE1074" s="24">
        <f t="shared" si="759"/>
        <v>70086276.274228647</v>
      </c>
      <c r="AF1074" s="3">
        <f t="shared" si="793"/>
        <v>0</v>
      </c>
      <c r="AG1074" s="2">
        <f t="shared" si="775"/>
        <v>0</v>
      </c>
      <c r="AH1074" s="2">
        <f t="shared" si="776"/>
        <v>98.245493921170763</v>
      </c>
      <c r="AI1074" s="23">
        <f t="shared" si="799"/>
        <v>9301551787.8996677</v>
      </c>
      <c r="AJ1074" s="23">
        <f t="shared" si="777"/>
        <v>6219.922423797766</v>
      </c>
      <c r="AK1074" s="23">
        <f t="shared" si="778"/>
        <v>0</v>
      </c>
      <c r="AL1074" s="23">
        <f t="shared" si="803"/>
        <v>0</v>
      </c>
      <c r="AM1074" s="23">
        <f t="shared" si="804"/>
        <v>0</v>
      </c>
      <c r="AN1074" s="16">
        <f t="shared" si="794"/>
        <v>0</v>
      </c>
      <c r="AO1074" s="23">
        <f t="shared" si="795"/>
        <v>0</v>
      </c>
      <c r="AP1074" s="22">
        <f t="shared" si="796"/>
        <v>0</v>
      </c>
      <c r="AQ1074" s="30">
        <f t="shared" si="779"/>
        <v>2052727629.3811429</v>
      </c>
      <c r="AR1074" s="28">
        <f t="shared" si="780"/>
        <v>886676707.74900413</v>
      </c>
      <c r="AS1074" s="25">
        <f t="shared" si="781"/>
        <v>200337590.02425668</v>
      </c>
      <c r="AT1074" s="32">
        <f t="shared" si="782"/>
        <v>0</v>
      </c>
      <c r="AU1074" s="23">
        <f t="shared" si="783"/>
        <v>0</v>
      </c>
      <c r="AV1074" s="22">
        <f t="shared" si="784"/>
        <v>237732437.42532688</v>
      </c>
      <c r="AW1074" s="31">
        <f t="shared" si="797"/>
        <v>1551088271.326443</v>
      </c>
      <c r="AX1074"/>
      <c r="AY1074"/>
      <c r="AZ1074"/>
      <c r="BA1074"/>
    </row>
    <row r="1075" spans="1:53" x14ac:dyDescent="0.25">
      <c r="A1075" s="21">
        <f t="shared" si="805"/>
        <v>452</v>
      </c>
      <c r="B1075" s="21" t="s">
        <v>28</v>
      </c>
      <c r="C1075" s="27">
        <f t="shared" si="762"/>
        <v>0</v>
      </c>
      <c r="D1075" s="27">
        <f t="shared" si="785"/>
        <v>0</v>
      </c>
      <c r="E1075" s="27" t="b">
        <f t="shared" si="761"/>
        <v>1</v>
      </c>
      <c r="F1075" s="29">
        <f t="shared" si="763"/>
        <v>0</v>
      </c>
      <c r="G1075" s="27">
        <f t="shared" si="786"/>
        <v>0</v>
      </c>
      <c r="H1075" s="22">
        <f t="shared" si="764"/>
        <v>17214152074.143063</v>
      </c>
      <c r="I1075" s="23">
        <f t="shared" si="765"/>
        <v>132580106.5049091</v>
      </c>
      <c r="J1075" s="23">
        <f t="shared" si="766"/>
        <v>1086</v>
      </c>
      <c r="K1075" s="19">
        <f t="shared" si="787"/>
        <v>225.0831931027827</v>
      </c>
      <c r="L1075" s="16">
        <f t="shared" si="767"/>
        <v>118.73834641000512</v>
      </c>
      <c r="M1075" s="23">
        <f>M1074-IF($B1075="B",(Percent_Rent_In_Elsies*2.49%/12 * H1074)/K1074,0)+IF($B1075="D",N1075,0)+IF(B1075="D",AK1074)+IF(B1075="C",F1074*90%)-(Y1075-Y1074)-IF($B1075="A",Q1074/K1074) + IF($B1075="A",Q1074/K1074)</f>
        <v>-31838754.968635369</v>
      </c>
      <c r="N1075" s="23">
        <f t="shared" si="768"/>
        <v>0</v>
      </c>
      <c r="O1075" s="22">
        <f t="shared" si="769"/>
        <v>0</v>
      </c>
      <c r="P1075" s="22">
        <f t="shared" si="800"/>
        <v>12138074.417662386</v>
      </c>
      <c r="Q1075" s="22">
        <f t="shared" si="801"/>
        <v>0</v>
      </c>
      <c r="R1075" s="22">
        <f t="shared" si="770"/>
        <v>208968048.34861097</v>
      </c>
      <c r="S1075" s="16">
        <f t="shared" si="760"/>
        <v>0</v>
      </c>
      <c r="T1075" s="15">
        <f t="shared" si="771"/>
        <v>0</v>
      </c>
      <c r="U1075" s="23">
        <f t="shared" si="788"/>
        <v>936138.04921168264</v>
      </c>
      <c r="V1075" s="23">
        <f t="shared" si="789"/>
        <v>0</v>
      </c>
      <c r="W1075" s="23">
        <f t="shared" si="802"/>
        <v>0</v>
      </c>
      <c r="X1075" s="23">
        <f t="shared" si="790"/>
        <v>29230513.197592176</v>
      </c>
      <c r="Y1075" s="23">
        <f t="shared" si="772"/>
        <v>13825559.361691331</v>
      </c>
      <c r="Z1075" s="3">
        <f t="shared" si="773"/>
        <v>3894.5046347735561</v>
      </c>
      <c r="AA1075" s="23">
        <f t="shared" si="774"/>
        <v>57913348.111194953</v>
      </c>
      <c r="AB1075" s="26">
        <f t="shared" si="791"/>
        <v>70086276.274228647</v>
      </c>
      <c r="AC1075" s="23">
        <f t="shared" si="792"/>
        <v>74889487.274228647</v>
      </c>
      <c r="AD1075" s="23">
        <f t="shared" si="798"/>
        <v>4803211</v>
      </c>
      <c r="AE1075" s="24">
        <f t="shared" ref="AE1075:AE1138" si="806">AC1075-AD1075</f>
        <v>70086276.274228647</v>
      </c>
      <c r="AF1075" s="3">
        <f t="shared" si="793"/>
        <v>0</v>
      </c>
      <c r="AG1075" s="2">
        <f t="shared" si="775"/>
        <v>467340556.17282677</v>
      </c>
      <c r="AH1075" s="2">
        <f t="shared" si="776"/>
        <v>98.245493921170763</v>
      </c>
      <c r="AI1075" s="23">
        <f t="shared" si="799"/>
        <v>9310943797.2434006</v>
      </c>
      <c r="AJ1075" s="23">
        <f t="shared" si="777"/>
        <v>6219.922423797766</v>
      </c>
      <c r="AK1075" s="23">
        <f t="shared" si="778"/>
        <v>0</v>
      </c>
      <c r="AL1075" s="23">
        <f t="shared" si="803"/>
        <v>0</v>
      </c>
      <c r="AM1075" s="23">
        <f t="shared" si="804"/>
        <v>0</v>
      </c>
      <c r="AN1075" s="16">
        <f t="shared" si="794"/>
        <v>0</v>
      </c>
      <c r="AO1075" s="23">
        <f t="shared" si="795"/>
        <v>0</v>
      </c>
      <c r="AP1075" s="22">
        <f t="shared" si="796"/>
        <v>0</v>
      </c>
      <c r="AQ1075" s="30">
        <f t="shared" si="779"/>
        <v>2052727629.3811429</v>
      </c>
      <c r="AR1075" s="28">
        <f t="shared" si="780"/>
        <v>886676707.74900413</v>
      </c>
      <c r="AS1075" s="25">
        <f t="shared" si="781"/>
        <v>200337590.02425668</v>
      </c>
      <c r="AT1075" s="32">
        <f t="shared" si="782"/>
        <v>7789.0092695471121</v>
      </c>
      <c r="AU1075" s="23">
        <f t="shared" si="783"/>
        <v>7789.0092695471121</v>
      </c>
      <c r="AV1075" s="22">
        <f t="shared" si="784"/>
        <v>242967850.78690881</v>
      </c>
      <c r="AW1075" s="31">
        <f t="shared" si="797"/>
        <v>1551088271.326443</v>
      </c>
    </row>
    <row r="1076" spans="1:53" x14ac:dyDescent="0.25">
      <c r="A1076">
        <f t="shared" si="805"/>
        <v>453</v>
      </c>
      <c r="B1076" t="s">
        <v>6</v>
      </c>
      <c r="C1076" s="27">
        <f t="shared" si="762"/>
        <v>0</v>
      </c>
      <c r="D1076" s="27">
        <f t="shared" si="785"/>
        <v>0</v>
      </c>
      <c r="E1076" s="27" t="b">
        <f t="shared" si="761"/>
        <v>1</v>
      </c>
      <c r="F1076" s="29">
        <f t="shared" si="763"/>
        <v>0</v>
      </c>
      <c r="G1076" s="27">
        <f t="shared" si="786"/>
        <v>0</v>
      </c>
      <c r="H1076" s="22">
        <f t="shared" si="764"/>
        <v>17242842327.599968</v>
      </c>
      <c r="I1076" s="23">
        <f t="shared" si="765"/>
        <v>132580106.5049091</v>
      </c>
      <c r="J1076" s="23">
        <f t="shared" si="766"/>
        <v>1086</v>
      </c>
      <c r="K1076" s="19">
        <f t="shared" si="787"/>
        <v>225.0831931027827</v>
      </c>
      <c r="L1076" s="16">
        <f t="shared" si="767"/>
        <v>118.93624365402179</v>
      </c>
      <c r="M1076" s="23">
        <f>M1075-IF($B1076="B",(Percent_Rent_In_Elsies*2.49%/12 * H1075)/K1075,0)+IF($B1076="D",N1076,0)+IF(B1076="D",AK1075)+IF(B1076="C",F1075*90%)-(Y1076-Y1075)-IF($B1076="A",Q1075/K1075) + IF($B1076="A",Q1075/K1075)</f>
        <v>-31838754.968635369</v>
      </c>
      <c r="N1076" s="23">
        <f t="shared" si="768"/>
        <v>0</v>
      </c>
      <c r="O1076" s="22">
        <f t="shared" si="769"/>
        <v>0</v>
      </c>
      <c r="P1076" s="22">
        <f t="shared" si="800"/>
        <v>0</v>
      </c>
      <c r="Q1076" s="22">
        <f t="shared" si="801"/>
        <v>0</v>
      </c>
      <c r="R1076" s="22">
        <f t="shared" si="770"/>
        <v>208968048.34861097</v>
      </c>
      <c r="S1076" s="16">
        <f t="shared" si="760"/>
        <v>0</v>
      </c>
      <c r="T1076" s="15">
        <f t="shared" si="771"/>
        <v>0</v>
      </c>
      <c r="U1076" s="23">
        <f t="shared" si="788"/>
        <v>936138.04921168264</v>
      </c>
      <c r="V1076" s="23">
        <f t="shared" si="789"/>
        <v>0</v>
      </c>
      <c r="W1076" s="23">
        <f t="shared" si="802"/>
        <v>0</v>
      </c>
      <c r="X1076" s="23">
        <f t="shared" si="790"/>
        <v>29249985.720766045</v>
      </c>
      <c r="Y1076" s="23">
        <f t="shared" si="772"/>
        <v>13825559.361691331</v>
      </c>
      <c r="Z1076" s="3">
        <f t="shared" si="773"/>
        <v>0</v>
      </c>
      <c r="AA1076" s="23">
        <f t="shared" si="774"/>
        <v>57913348.111194953</v>
      </c>
      <c r="AB1076" s="26">
        <f t="shared" si="791"/>
        <v>70086276.274228647</v>
      </c>
      <c r="AC1076" s="23">
        <f t="shared" si="792"/>
        <v>74889487.274228647</v>
      </c>
      <c r="AD1076" s="23">
        <f t="shared" si="798"/>
        <v>4803211</v>
      </c>
      <c r="AE1076" s="24">
        <f t="shared" si="806"/>
        <v>70086276.274228647</v>
      </c>
      <c r="AF1076" s="3">
        <f t="shared" si="793"/>
        <v>0</v>
      </c>
      <c r="AG1076" s="2">
        <f t="shared" si="775"/>
        <v>0</v>
      </c>
      <c r="AH1076" s="2">
        <f t="shared" si="776"/>
        <v>98.409236411039387</v>
      </c>
      <c r="AI1076" s="23">
        <f t="shared" si="799"/>
        <v>9310943797.2434006</v>
      </c>
      <c r="AJ1076" s="23">
        <f t="shared" si="777"/>
        <v>6219.922423797766</v>
      </c>
      <c r="AK1076" s="23">
        <f t="shared" si="778"/>
        <v>0</v>
      </c>
      <c r="AL1076" s="23">
        <f t="shared" si="803"/>
        <v>0</v>
      </c>
      <c r="AM1076" s="23">
        <f t="shared" si="804"/>
        <v>0</v>
      </c>
      <c r="AN1076" s="16">
        <f t="shared" si="794"/>
        <v>0</v>
      </c>
      <c r="AO1076" s="23">
        <f t="shared" si="795"/>
        <v>0</v>
      </c>
      <c r="AP1076" s="22">
        <f t="shared" si="796"/>
        <v>0</v>
      </c>
      <c r="AQ1076" s="30">
        <f t="shared" si="779"/>
        <v>2052727629.3811429</v>
      </c>
      <c r="AR1076" s="28">
        <f t="shared" si="780"/>
        <v>886676707.74900413</v>
      </c>
      <c r="AS1076" s="25">
        <f t="shared" si="781"/>
        <v>200337590.02425668</v>
      </c>
      <c r="AT1076" s="32">
        <f t="shared" si="782"/>
        <v>0</v>
      </c>
      <c r="AU1076" s="23">
        <f t="shared" si="783"/>
        <v>0</v>
      </c>
      <c r="AV1076" s="22">
        <f t="shared" si="784"/>
        <v>242967850.78690881</v>
      </c>
      <c r="AW1076" s="31">
        <f t="shared" si="797"/>
        <v>1538950196.9087806</v>
      </c>
    </row>
    <row r="1077" spans="1:53" x14ac:dyDescent="0.25">
      <c r="A1077">
        <f t="shared" si="805"/>
        <v>453</v>
      </c>
      <c r="B1077" t="s">
        <v>7</v>
      </c>
      <c r="C1077" s="27">
        <f t="shared" si="762"/>
        <v>0</v>
      </c>
      <c r="D1077" s="27">
        <f t="shared" si="785"/>
        <v>0</v>
      </c>
      <c r="E1077" s="27" t="b">
        <f t="shared" si="761"/>
        <v>1</v>
      </c>
      <c r="F1077" s="29">
        <f t="shared" si="763"/>
        <v>0</v>
      </c>
      <c r="G1077" s="27">
        <f t="shared" si="786"/>
        <v>0</v>
      </c>
      <c r="H1077" s="22">
        <f t="shared" si="764"/>
        <v>17242842327.599968</v>
      </c>
      <c r="I1077" s="23">
        <f t="shared" si="765"/>
        <v>132580106.5049091</v>
      </c>
      <c r="J1077" s="23">
        <f t="shared" si="766"/>
        <v>1086</v>
      </c>
      <c r="K1077" s="19">
        <f t="shared" si="787"/>
        <v>225.0831931027827</v>
      </c>
      <c r="L1077" s="16">
        <f t="shared" si="767"/>
        <v>118.93624365402179</v>
      </c>
      <c r="M1077" s="23">
        <f>M1076-IF($B1077="B",(Percent_Rent_In_Elsies*2.49%/12 * H1076)/K1076,0)+IF($B1077="D",N1077,0)+IF(B1077="D",AK1076)+IF(B1077="C",F1076*90%)-(Y1077-Y1076)-IF($B1077="A",Q1076/K1076) + IF($B1077="A",Q1076/K1076)</f>
        <v>-31918234.243246138</v>
      </c>
      <c r="N1077" s="23">
        <f t="shared" si="768"/>
        <v>0</v>
      </c>
      <c r="O1077" s="22">
        <f t="shared" si="769"/>
        <v>0</v>
      </c>
      <c r="P1077" s="22">
        <f t="shared" si="800"/>
        <v>0</v>
      </c>
      <c r="Q1077" s="22">
        <f t="shared" si="801"/>
        <v>0</v>
      </c>
      <c r="R1077" s="22">
        <f t="shared" si="770"/>
        <v>191554044.31956005</v>
      </c>
      <c r="S1077" s="16">
        <f t="shared" si="760"/>
        <v>17414004.029050913</v>
      </c>
      <c r="T1077" s="15">
        <f t="shared" si="771"/>
        <v>0</v>
      </c>
      <c r="U1077" s="23">
        <f t="shared" si="788"/>
        <v>858126.54511070903</v>
      </c>
      <c r="V1077" s="23">
        <f t="shared" si="789"/>
        <v>78011.504100973558</v>
      </c>
      <c r="W1077" s="23">
        <f t="shared" si="802"/>
        <v>0</v>
      </c>
      <c r="X1077" s="23">
        <f t="shared" si="790"/>
        <v>29249985.720766045</v>
      </c>
      <c r="Y1077" s="23">
        <f t="shared" si="772"/>
        <v>13825559.361691331</v>
      </c>
      <c r="Z1077" s="3">
        <f t="shared" si="773"/>
        <v>0</v>
      </c>
      <c r="AA1077" s="23">
        <f t="shared" si="774"/>
        <v>57913348.111194953</v>
      </c>
      <c r="AB1077" s="26">
        <f t="shared" si="791"/>
        <v>70086276.274228647</v>
      </c>
      <c r="AC1077" s="23">
        <f t="shared" si="792"/>
        <v>74889487.274228647</v>
      </c>
      <c r="AD1077" s="23">
        <f t="shared" si="798"/>
        <v>4803211</v>
      </c>
      <c r="AE1077" s="24">
        <f t="shared" si="806"/>
        <v>70086276.274228647</v>
      </c>
      <c r="AF1077" s="3">
        <f t="shared" si="793"/>
        <v>0</v>
      </c>
      <c r="AG1077" s="2">
        <f t="shared" si="775"/>
        <v>0</v>
      </c>
      <c r="AH1077" s="2">
        <f t="shared" si="776"/>
        <v>98.409236411039387</v>
      </c>
      <c r="AI1077" s="23">
        <f t="shared" si="799"/>
        <v>9310943797.2434006</v>
      </c>
      <c r="AJ1077" s="23">
        <f t="shared" si="777"/>
        <v>6219.922423797766</v>
      </c>
      <c r="AK1077" s="23">
        <f t="shared" si="778"/>
        <v>0</v>
      </c>
      <c r="AL1077" s="23">
        <f t="shared" si="803"/>
        <v>-534371.66058540344</v>
      </c>
      <c r="AM1077" s="23">
        <f t="shared" si="804"/>
        <v>-498562541.14757997</v>
      </c>
      <c r="AN1077" s="16">
        <f t="shared" si="794"/>
        <v>0</v>
      </c>
      <c r="AO1077" s="23">
        <f t="shared" si="795"/>
        <v>79479.274610769673</v>
      </c>
      <c r="AP1077" s="22">
        <f t="shared" si="796"/>
        <v>17889448.914884966</v>
      </c>
      <c r="AQ1077" s="30">
        <f t="shared" si="779"/>
        <v>2088354466.8951364</v>
      </c>
      <c r="AR1077" s="28">
        <f t="shared" si="780"/>
        <v>904414096.34811258</v>
      </c>
      <c r="AS1077" s="25">
        <f t="shared" si="781"/>
        <v>200337590.02425668</v>
      </c>
      <c r="AT1077" s="32">
        <f t="shared" si="782"/>
        <v>0</v>
      </c>
      <c r="AU1077" s="23">
        <f t="shared" si="783"/>
        <v>0</v>
      </c>
      <c r="AV1077" s="22">
        <f t="shared" si="784"/>
        <v>242967850.78690881</v>
      </c>
      <c r="AW1077" s="31">
        <f t="shared" si="797"/>
        <v>1574577034.4227741</v>
      </c>
    </row>
    <row r="1078" spans="1:53" x14ac:dyDescent="0.25">
      <c r="A1078">
        <f t="shared" si="805"/>
        <v>453</v>
      </c>
      <c r="B1078" t="s">
        <v>8</v>
      </c>
      <c r="C1078" s="27">
        <f t="shared" si="762"/>
        <v>0</v>
      </c>
      <c r="D1078" s="27">
        <f t="shared" si="785"/>
        <v>0</v>
      </c>
      <c r="E1078" s="27" t="b">
        <f t="shared" si="761"/>
        <v>1</v>
      </c>
      <c r="F1078" s="29">
        <f t="shared" si="763"/>
        <v>0</v>
      </c>
      <c r="G1078" s="27">
        <f t="shared" si="786"/>
        <v>0</v>
      </c>
      <c r="H1078" s="22">
        <f t="shared" si="764"/>
        <v>17242842327.599968</v>
      </c>
      <c r="I1078" s="23">
        <f t="shared" si="765"/>
        <v>132580106.5049091</v>
      </c>
      <c r="J1078" s="23">
        <f t="shared" si="766"/>
        <v>1086</v>
      </c>
      <c r="K1078" s="19">
        <f t="shared" si="787"/>
        <v>225.0831931027827</v>
      </c>
      <c r="L1078" s="16">
        <f t="shared" si="767"/>
        <v>118.93624365402179</v>
      </c>
      <c r="M1078" s="23">
        <f>M1077-IF($B1078="B",(Percent_Rent_In_Elsies*2.49%/12 * H1077)/K1077,0)+IF($B1078="D",N1078,0)+IF(B1078="D",AK1077)+IF(B1078="C",F1077*90%)-(Y1078-Y1077)-IF($B1078="A",Q1077/K1077) + IF($B1078="A",Q1077/K1077)</f>
        <v>-31918234.243246138</v>
      </c>
      <c r="N1078" s="23">
        <f t="shared" si="768"/>
        <v>0</v>
      </c>
      <c r="O1078" s="22">
        <f t="shared" si="769"/>
        <v>0</v>
      </c>
      <c r="P1078" s="22">
        <f t="shared" si="800"/>
        <v>0</v>
      </c>
      <c r="Q1078" s="22">
        <f t="shared" si="801"/>
        <v>0</v>
      </c>
      <c r="R1078" s="22">
        <f t="shared" si="770"/>
        <v>209443493.23444501</v>
      </c>
      <c r="S1078" s="16">
        <f t="shared" si="760"/>
        <v>17414004.029050913</v>
      </c>
      <c r="T1078" s="15">
        <f t="shared" si="771"/>
        <v>0</v>
      </c>
      <c r="U1078" s="23">
        <f t="shared" si="788"/>
        <v>937605.81972147874</v>
      </c>
      <c r="V1078" s="23">
        <f t="shared" si="789"/>
        <v>78011.504100973558</v>
      </c>
      <c r="W1078" s="23">
        <f t="shared" si="802"/>
        <v>0</v>
      </c>
      <c r="X1078" s="23">
        <f t="shared" si="790"/>
        <v>29249985.720766045</v>
      </c>
      <c r="Y1078" s="23">
        <f t="shared" si="772"/>
        <v>13825559.361691331</v>
      </c>
      <c r="Z1078" s="3">
        <f t="shared" si="773"/>
        <v>0</v>
      </c>
      <c r="AA1078" s="23">
        <f t="shared" si="774"/>
        <v>57913348.111194953</v>
      </c>
      <c r="AB1078" s="26">
        <f t="shared" si="791"/>
        <v>70086276.274228647</v>
      </c>
      <c r="AC1078" s="23">
        <f t="shared" si="792"/>
        <v>74889487.274228647</v>
      </c>
      <c r="AD1078" s="23">
        <f t="shared" si="798"/>
        <v>4803211</v>
      </c>
      <c r="AE1078" s="24">
        <f t="shared" si="806"/>
        <v>70086276.274228647</v>
      </c>
      <c r="AF1078" s="3">
        <f t="shared" si="793"/>
        <v>1E-4</v>
      </c>
      <c r="AG1078" s="2">
        <f t="shared" si="775"/>
        <v>0</v>
      </c>
      <c r="AH1078" s="2">
        <f t="shared" si="776"/>
        <v>98.409236411039387</v>
      </c>
      <c r="AI1078" s="23">
        <f t="shared" si="799"/>
        <v>9310943797.2434006</v>
      </c>
      <c r="AJ1078" s="23">
        <f t="shared" si="777"/>
        <v>6219.922423797766</v>
      </c>
      <c r="AK1078" s="23">
        <f t="shared" si="778"/>
        <v>61721.244830125062</v>
      </c>
      <c r="AL1078" s="23">
        <f t="shared" si="803"/>
        <v>0</v>
      </c>
      <c r="AM1078" s="23">
        <f t="shared" si="804"/>
        <v>0</v>
      </c>
      <c r="AN1078" s="16">
        <f t="shared" si="794"/>
        <v>0</v>
      </c>
      <c r="AO1078" s="23">
        <f t="shared" si="795"/>
        <v>0</v>
      </c>
      <c r="AP1078" s="22">
        <f t="shared" si="796"/>
        <v>0</v>
      </c>
      <c r="AQ1078" s="30">
        <f t="shared" si="779"/>
        <v>2088354466.8951364</v>
      </c>
      <c r="AR1078" s="28">
        <f t="shared" si="780"/>
        <v>904414096.34811258</v>
      </c>
      <c r="AS1078" s="25">
        <f t="shared" si="781"/>
        <v>200337590.02425668</v>
      </c>
      <c r="AT1078" s="32">
        <f t="shared" si="782"/>
        <v>0</v>
      </c>
      <c r="AU1078" s="23">
        <f t="shared" si="783"/>
        <v>0</v>
      </c>
      <c r="AV1078" s="22">
        <f t="shared" si="784"/>
        <v>242967850.78690881</v>
      </c>
      <c r="AW1078" s="31">
        <f t="shared" si="797"/>
        <v>1574577034.4227741</v>
      </c>
    </row>
    <row r="1079" spans="1:53" x14ac:dyDescent="0.25">
      <c r="A1079" s="21">
        <f t="shared" si="805"/>
        <v>453</v>
      </c>
      <c r="B1079" s="21" t="s">
        <v>9</v>
      </c>
      <c r="C1079" s="27">
        <f t="shared" si="762"/>
        <v>0</v>
      </c>
      <c r="D1079" s="27">
        <f t="shared" si="785"/>
        <v>0</v>
      </c>
      <c r="E1079" s="27" t="b">
        <f t="shared" si="761"/>
        <v>1</v>
      </c>
      <c r="F1079" s="29">
        <f t="shared" si="763"/>
        <v>0</v>
      </c>
      <c r="G1079" s="27">
        <f t="shared" si="786"/>
        <v>0</v>
      </c>
      <c r="H1079" s="22">
        <f t="shared" si="764"/>
        <v>17242842327.599968</v>
      </c>
      <c r="I1079" s="23">
        <f t="shared" si="765"/>
        <v>132580106.5049091</v>
      </c>
      <c r="J1079" s="23">
        <f t="shared" si="766"/>
        <v>1086</v>
      </c>
      <c r="K1079" s="19">
        <f t="shared" si="787"/>
        <v>225.0831931027827</v>
      </c>
      <c r="L1079" s="16">
        <f t="shared" si="767"/>
        <v>118.93624365402179</v>
      </c>
      <c r="M1079" s="23">
        <f>M1078-IF($B1079="B",(Percent_Rent_In_Elsies*2.49%/12 * H1078)/K1078,0)+IF($B1079="D",N1079,0)+IF(B1079="D",AK1078)+IF(B1079="C",F1078*90%)-(Y1079-Y1078)-IF($B1079="A",Q1078/K1078) + IF($B1079="A",Q1078/K1078)</f>
        <v>-31856512.998416014</v>
      </c>
      <c r="N1079" s="23">
        <f t="shared" si="768"/>
        <v>0</v>
      </c>
      <c r="O1079" s="22">
        <f t="shared" si="769"/>
        <v>12166399.369105347</v>
      </c>
      <c r="P1079" s="22">
        <f t="shared" si="800"/>
        <v>0</v>
      </c>
      <c r="Q1079" s="22">
        <f t="shared" si="801"/>
        <v>0</v>
      </c>
      <c r="R1079" s="22">
        <f t="shared" si="770"/>
        <v>209443493.23444501</v>
      </c>
      <c r="S1079" s="16">
        <f t="shared" si="760"/>
        <v>0</v>
      </c>
      <c r="T1079" s="15">
        <f t="shared" si="771"/>
        <v>5247604.6599455662</v>
      </c>
      <c r="U1079" s="23">
        <f t="shared" si="788"/>
        <v>937605.81972147874</v>
      </c>
      <c r="V1079" s="23">
        <f t="shared" si="789"/>
        <v>0</v>
      </c>
      <c r="W1079" s="23">
        <f t="shared" si="802"/>
        <v>78011.504100973558</v>
      </c>
      <c r="X1079" s="23">
        <f t="shared" si="790"/>
        <v>29249985.720766045</v>
      </c>
      <c r="Y1079" s="23">
        <f t="shared" si="772"/>
        <v>13825559.361691331</v>
      </c>
      <c r="Z1079" s="3">
        <f t="shared" si="773"/>
        <v>0</v>
      </c>
      <c r="AA1079" s="23">
        <f t="shared" si="774"/>
        <v>57851626.866364829</v>
      </c>
      <c r="AB1079" s="26">
        <f t="shared" si="791"/>
        <v>70086276.274228662</v>
      </c>
      <c r="AC1079" s="23">
        <f t="shared" si="792"/>
        <v>74889487.274228647</v>
      </c>
      <c r="AD1079" s="23">
        <f t="shared" si="798"/>
        <v>4803211</v>
      </c>
      <c r="AE1079" s="24">
        <f t="shared" si="806"/>
        <v>70086276.274228647</v>
      </c>
      <c r="AF1079" s="3">
        <f t="shared" si="793"/>
        <v>0</v>
      </c>
      <c r="AG1079" s="2">
        <f t="shared" si="775"/>
        <v>0</v>
      </c>
      <c r="AH1079" s="2">
        <f t="shared" si="776"/>
        <v>98.409236411039387</v>
      </c>
      <c r="AI1079" s="23">
        <f t="shared" si="799"/>
        <v>9301020643.7657986</v>
      </c>
      <c r="AJ1079" s="23">
        <f t="shared" si="777"/>
        <v>6219.922423797766</v>
      </c>
      <c r="AK1079" s="23">
        <f t="shared" si="778"/>
        <v>0</v>
      </c>
      <c r="AL1079" s="23">
        <f t="shared" si="803"/>
        <v>0</v>
      </c>
      <c r="AM1079" s="23">
        <f t="shared" si="804"/>
        <v>0</v>
      </c>
      <c r="AN1079" s="16">
        <f t="shared" si="794"/>
        <v>0</v>
      </c>
      <c r="AO1079" s="23">
        <f t="shared" si="795"/>
        <v>0</v>
      </c>
      <c r="AP1079" s="22">
        <f t="shared" si="796"/>
        <v>0</v>
      </c>
      <c r="AQ1079" s="30">
        <f t="shared" si="779"/>
        <v>2088354466.8951364</v>
      </c>
      <c r="AR1079" s="28">
        <f t="shared" si="780"/>
        <v>904414096.34811258</v>
      </c>
      <c r="AS1079" s="25">
        <f t="shared" si="781"/>
        <v>200337590.02425668</v>
      </c>
      <c r="AT1079" s="32">
        <f t="shared" si="782"/>
        <v>0</v>
      </c>
      <c r="AU1079" s="23">
        <f t="shared" si="783"/>
        <v>0</v>
      </c>
      <c r="AV1079" s="22">
        <f t="shared" si="784"/>
        <v>242967850.78690881</v>
      </c>
      <c r="AW1079" s="31">
        <f t="shared" si="797"/>
        <v>1574577034.4227741</v>
      </c>
      <c r="AX1079" s="21"/>
      <c r="AY1079" s="21"/>
      <c r="AZ1079" s="21"/>
      <c r="BA1079" s="21"/>
    </row>
    <row r="1080" spans="1:53" x14ac:dyDescent="0.25">
      <c r="A1080" s="21">
        <f t="shared" si="805"/>
        <v>453</v>
      </c>
      <c r="B1080" s="21" t="s">
        <v>28</v>
      </c>
      <c r="C1080" s="27">
        <f t="shared" si="762"/>
        <v>0</v>
      </c>
      <c r="D1080" s="27">
        <f t="shared" si="785"/>
        <v>0</v>
      </c>
      <c r="E1080" s="27" t="b">
        <f t="shared" si="761"/>
        <v>1</v>
      </c>
      <c r="F1080" s="29">
        <f t="shared" si="763"/>
        <v>0</v>
      </c>
      <c r="G1080" s="27">
        <f t="shared" si="786"/>
        <v>0</v>
      </c>
      <c r="H1080" s="22">
        <f t="shared" si="764"/>
        <v>17242842327.599968</v>
      </c>
      <c r="I1080" s="23">
        <f t="shared" si="765"/>
        <v>132580106.5049091</v>
      </c>
      <c r="J1080" s="23">
        <f t="shared" si="766"/>
        <v>1086</v>
      </c>
      <c r="K1080" s="19">
        <f t="shared" si="787"/>
        <v>225.0831931027827</v>
      </c>
      <c r="L1080" s="16">
        <f t="shared" si="767"/>
        <v>118.93624365402179</v>
      </c>
      <c r="M1080" s="23">
        <f>M1079-IF($B1080="B",(Percent_Rent_In_Elsies*2.49%/12 * H1079)/K1079,0)+IF($B1080="D",N1080,0)+IF(B1080="D",AK1079)+IF(B1080="C",F1079*90%)-(Y1080-Y1079)-IF($B1080="A",Q1079/K1079) + IF($B1080="A",Q1079/K1079)</f>
        <v>-31856512.998416014</v>
      </c>
      <c r="N1080" s="23">
        <f t="shared" si="768"/>
        <v>0</v>
      </c>
      <c r="O1080" s="22">
        <f t="shared" si="769"/>
        <v>0</v>
      </c>
      <c r="P1080" s="22">
        <f t="shared" si="800"/>
        <v>12166399.369105347</v>
      </c>
      <c r="Q1080" s="22">
        <f t="shared" si="801"/>
        <v>0</v>
      </c>
      <c r="R1080" s="22">
        <f t="shared" si="770"/>
        <v>209443493.23444501</v>
      </c>
      <c r="S1080" s="16">
        <f t="shared" si="760"/>
        <v>0</v>
      </c>
      <c r="T1080" s="15">
        <f t="shared" si="771"/>
        <v>0</v>
      </c>
      <c r="U1080" s="23">
        <f t="shared" si="788"/>
        <v>937605.81972147874</v>
      </c>
      <c r="V1080" s="23">
        <f t="shared" si="789"/>
        <v>0</v>
      </c>
      <c r="W1080" s="23">
        <f t="shared" si="802"/>
        <v>0</v>
      </c>
      <c r="X1080" s="23">
        <f t="shared" si="790"/>
        <v>29249985.720766045</v>
      </c>
      <c r="Y1080" s="23">
        <f t="shared" si="772"/>
        <v>13825559.361691331</v>
      </c>
      <c r="Z1080" s="3">
        <f t="shared" si="773"/>
        <v>3900.5752050486785</v>
      </c>
      <c r="AA1080" s="23">
        <f t="shared" si="774"/>
        <v>57910135.494440563</v>
      </c>
      <c r="AB1080" s="26">
        <f t="shared" si="791"/>
        <v>70086276.274228662</v>
      </c>
      <c r="AC1080" s="23">
        <f t="shared" si="792"/>
        <v>74889487.274228647</v>
      </c>
      <c r="AD1080" s="23">
        <f t="shared" si="798"/>
        <v>4803211</v>
      </c>
      <c r="AE1080" s="24">
        <f t="shared" si="806"/>
        <v>70086276.274228647</v>
      </c>
      <c r="AF1080" s="3">
        <f t="shared" si="793"/>
        <v>0</v>
      </c>
      <c r="AG1080" s="2">
        <f t="shared" si="775"/>
        <v>468069024.6058414</v>
      </c>
      <c r="AH1080" s="2">
        <f t="shared" si="776"/>
        <v>98.409236411039387</v>
      </c>
      <c r="AI1080" s="23">
        <f t="shared" si="799"/>
        <v>9310427292.9310493</v>
      </c>
      <c r="AJ1080" s="23">
        <f t="shared" si="777"/>
        <v>6219.922423797766</v>
      </c>
      <c r="AK1080" s="23">
        <f t="shared" si="778"/>
        <v>0</v>
      </c>
      <c r="AL1080" s="23">
        <f t="shared" si="803"/>
        <v>0</v>
      </c>
      <c r="AM1080" s="23">
        <f t="shared" si="804"/>
        <v>0</v>
      </c>
      <c r="AN1080" s="16">
        <f t="shared" si="794"/>
        <v>0</v>
      </c>
      <c r="AO1080" s="23">
        <f t="shared" si="795"/>
        <v>0</v>
      </c>
      <c r="AP1080" s="22">
        <f t="shared" si="796"/>
        <v>0</v>
      </c>
      <c r="AQ1080" s="30">
        <f t="shared" si="779"/>
        <v>2088354466.8951364</v>
      </c>
      <c r="AR1080" s="28">
        <f t="shared" si="780"/>
        <v>904414096.34811258</v>
      </c>
      <c r="AS1080" s="25">
        <f t="shared" si="781"/>
        <v>200337590.02425668</v>
      </c>
      <c r="AT1080" s="32">
        <f t="shared" si="782"/>
        <v>7801.1504100973571</v>
      </c>
      <c r="AU1080" s="23">
        <f t="shared" si="783"/>
        <v>7801.1504100973571</v>
      </c>
      <c r="AV1080" s="22">
        <f t="shared" si="784"/>
        <v>248215455.44685438</v>
      </c>
      <c r="AW1080" s="31">
        <f t="shared" si="797"/>
        <v>1574577034.4227741</v>
      </c>
      <c r="AX1080" s="21"/>
      <c r="AY1080" s="21"/>
      <c r="AZ1080" s="21"/>
      <c r="BA1080" s="21"/>
    </row>
    <row r="1081" spans="1:53" x14ac:dyDescent="0.25">
      <c r="A1081">
        <f t="shared" si="805"/>
        <v>454</v>
      </c>
      <c r="B1081" t="s">
        <v>6</v>
      </c>
      <c r="C1081" s="27">
        <f t="shared" si="762"/>
        <v>0</v>
      </c>
      <c r="D1081" s="27">
        <f t="shared" si="785"/>
        <v>0</v>
      </c>
      <c r="E1081" s="27" t="b">
        <f t="shared" si="761"/>
        <v>1</v>
      </c>
      <c r="F1081" s="29">
        <f t="shared" si="763"/>
        <v>0</v>
      </c>
      <c r="G1081" s="27">
        <f t="shared" si="786"/>
        <v>0</v>
      </c>
      <c r="H1081" s="22">
        <f t="shared" si="764"/>
        <v>17271580398.145969</v>
      </c>
      <c r="I1081" s="23">
        <f t="shared" si="765"/>
        <v>132580106.5049091</v>
      </c>
      <c r="J1081" s="23">
        <f t="shared" si="766"/>
        <v>1086</v>
      </c>
      <c r="K1081" s="19">
        <f t="shared" si="787"/>
        <v>225.0831931027827</v>
      </c>
      <c r="L1081" s="16">
        <f t="shared" si="767"/>
        <v>119.1344707267785</v>
      </c>
      <c r="M1081" s="23">
        <f>M1080-IF($B1081="B",(Percent_Rent_In_Elsies*2.49%/12 * H1080)/K1080,0)+IF($B1081="D",N1081,0)+IF(B1081="D",AK1080)+IF(B1081="C",F1080*90%)-(Y1081-Y1080)-IF($B1081="A",Q1080/K1080) + IF($B1081="A",Q1080/K1080)</f>
        <v>-31856512.998416014</v>
      </c>
      <c r="N1081" s="23">
        <f t="shared" si="768"/>
        <v>0</v>
      </c>
      <c r="O1081" s="22">
        <f t="shared" si="769"/>
        <v>0</v>
      </c>
      <c r="P1081" s="22">
        <f t="shared" si="800"/>
        <v>0</v>
      </c>
      <c r="Q1081" s="22">
        <f t="shared" si="801"/>
        <v>0</v>
      </c>
      <c r="R1081" s="22">
        <f t="shared" si="770"/>
        <v>209443493.23444501</v>
      </c>
      <c r="S1081" s="16">
        <f t="shared" si="760"/>
        <v>0</v>
      </c>
      <c r="T1081" s="15">
        <f t="shared" si="771"/>
        <v>0</v>
      </c>
      <c r="U1081" s="23">
        <f t="shared" si="788"/>
        <v>937605.81972147874</v>
      </c>
      <c r="V1081" s="23">
        <f t="shared" si="789"/>
        <v>0</v>
      </c>
      <c r="W1081" s="23">
        <f t="shared" si="802"/>
        <v>0</v>
      </c>
      <c r="X1081" s="23">
        <f t="shared" si="790"/>
        <v>29269488.59679129</v>
      </c>
      <c r="Y1081" s="23">
        <f t="shared" si="772"/>
        <v>13825559.361691331</v>
      </c>
      <c r="Z1081" s="3">
        <f t="shared" si="773"/>
        <v>0</v>
      </c>
      <c r="AA1081" s="23">
        <f t="shared" si="774"/>
        <v>57910135.494440563</v>
      </c>
      <c r="AB1081" s="26">
        <f t="shared" si="791"/>
        <v>70086276.274228662</v>
      </c>
      <c r="AC1081" s="23">
        <f t="shared" si="792"/>
        <v>74889487.274228647</v>
      </c>
      <c r="AD1081" s="23">
        <f t="shared" si="798"/>
        <v>4803211</v>
      </c>
      <c r="AE1081" s="24">
        <f t="shared" si="806"/>
        <v>70086276.274228647</v>
      </c>
      <c r="AF1081" s="3">
        <f t="shared" si="793"/>
        <v>0</v>
      </c>
      <c r="AG1081" s="2">
        <f t="shared" si="775"/>
        <v>0</v>
      </c>
      <c r="AH1081" s="2">
        <f t="shared" si="776"/>
        <v>98.573251805057794</v>
      </c>
      <c r="AI1081" s="23">
        <f t="shared" si="799"/>
        <v>9310427292.9310493</v>
      </c>
      <c r="AJ1081" s="23">
        <f t="shared" si="777"/>
        <v>6219.922423797766</v>
      </c>
      <c r="AK1081" s="23">
        <f t="shared" si="778"/>
        <v>0</v>
      </c>
      <c r="AL1081" s="23">
        <f t="shared" si="803"/>
        <v>0</v>
      </c>
      <c r="AM1081" s="23">
        <f t="shared" si="804"/>
        <v>0</v>
      </c>
      <c r="AN1081" s="16">
        <f t="shared" si="794"/>
        <v>0</v>
      </c>
      <c r="AO1081" s="23">
        <f t="shared" si="795"/>
        <v>0</v>
      </c>
      <c r="AP1081" s="22">
        <f t="shared" si="796"/>
        <v>0</v>
      </c>
      <c r="AQ1081" s="30">
        <f t="shared" si="779"/>
        <v>2088354466.8951364</v>
      </c>
      <c r="AR1081" s="28">
        <f t="shared" si="780"/>
        <v>904414096.34811258</v>
      </c>
      <c r="AS1081" s="25">
        <f t="shared" si="781"/>
        <v>200337590.02425668</v>
      </c>
      <c r="AT1081" s="32">
        <f t="shared" si="782"/>
        <v>0</v>
      </c>
      <c r="AU1081" s="23">
        <f t="shared" si="783"/>
        <v>0</v>
      </c>
      <c r="AV1081" s="22">
        <f t="shared" si="784"/>
        <v>248215455.44685438</v>
      </c>
      <c r="AW1081" s="31">
        <f t="shared" si="797"/>
        <v>1562410635.0536687</v>
      </c>
    </row>
    <row r="1082" spans="1:53" x14ac:dyDescent="0.25">
      <c r="A1082">
        <f t="shared" si="805"/>
        <v>454</v>
      </c>
      <c r="B1082" t="s">
        <v>7</v>
      </c>
      <c r="C1082" s="27">
        <f t="shared" si="762"/>
        <v>0</v>
      </c>
      <c r="D1082" s="27">
        <f t="shared" si="785"/>
        <v>0</v>
      </c>
      <c r="E1082" s="27" t="b">
        <f t="shared" si="761"/>
        <v>1</v>
      </c>
      <c r="F1082" s="29">
        <f t="shared" si="763"/>
        <v>0</v>
      </c>
      <c r="G1082" s="27">
        <f t="shared" si="786"/>
        <v>0</v>
      </c>
      <c r="H1082" s="22">
        <f t="shared" si="764"/>
        <v>17271580398.145969</v>
      </c>
      <c r="I1082" s="23">
        <f t="shared" si="765"/>
        <v>132580106.5049091</v>
      </c>
      <c r="J1082" s="23">
        <f t="shared" si="766"/>
        <v>1086</v>
      </c>
      <c r="K1082" s="19">
        <f t="shared" si="787"/>
        <v>225.0831931027827</v>
      </c>
      <c r="L1082" s="16">
        <f t="shared" si="767"/>
        <v>119.13447072677849</v>
      </c>
      <c r="M1082" s="23">
        <f>M1081-IF($B1082="B",(Percent_Rent_In_Elsies*2.49%/12 * H1081)/K1081,0)+IF($B1082="D",N1082,0)+IF(B1082="D",AK1081)+IF(B1082="C",F1081*90%)-(Y1082-Y1081)-IF($B1082="A",Q1081/K1081) + IF($B1082="A",Q1081/K1081)</f>
        <v>-31936124.738484468</v>
      </c>
      <c r="N1082" s="23">
        <f t="shared" si="768"/>
        <v>0</v>
      </c>
      <c r="O1082" s="22">
        <f t="shared" si="769"/>
        <v>0</v>
      </c>
      <c r="P1082" s="22">
        <f t="shared" si="800"/>
        <v>0</v>
      </c>
      <c r="Q1082" s="22">
        <f t="shared" si="801"/>
        <v>0</v>
      </c>
      <c r="R1082" s="22">
        <f t="shared" si="770"/>
        <v>191989868.79824126</v>
      </c>
      <c r="S1082" s="16">
        <f t="shared" si="760"/>
        <v>17453624.436203752</v>
      </c>
      <c r="T1082" s="15">
        <f t="shared" si="771"/>
        <v>0</v>
      </c>
      <c r="U1082" s="23">
        <f t="shared" si="788"/>
        <v>859472.00141135557</v>
      </c>
      <c r="V1082" s="23">
        <f t="shared" si="789"/>
        <v>78133.818310123228</v>
      </c>
      <c r="W1082" s="23">
        <f t="shared" si="802"/>
        <v>0</v>
      </c>
      <c r="X1082" s="23">
        <f t="shared" si="790"/>
        <v>29269488.59679129</v>
      </c>
      <c r="Y1082" s="23">
        <f t="shared" si="772"/>
        <v>13825559.361691331</v>
      </c>
      <c r="Z1082" s="3">
        <f t="shared" si="773"/>
        <v>0</v>
      </c>
      <c r="AA1082" s="23">
        <f t="shared" si="774"/>
        <v>57910135.494440563</v>
      </c>
      <c r="AB1082" s="26">
        <f t="shared" si="791"/>
        <v>70086276.274228647</v>
      </c>
      <c r="AC1082" s="23">
        <f t="shared" si="792"/>
        <v>74889487.274228647</v>
      </c>
      <c r="AD1082" s="23">
        <f t="shared" si="798"/>
        <v>4803211</v>
      </c>
      <c r="AE1082" s="24">
        <f t="shared" si="806"/>
        <v>70086276.274228647</v>
      </c>
      <c r="AF1082" s="3">
        <f t="shared" si="793"/>
        <v>0</v>
      </c>
      <c r="AG1082" s="2">
        <f t="shared" si="775"/>
        <v>0</v>
      </c>
      <c r="AH1082" s="2">
        <f t="shared" si="776"/>
        <v>98.573251805057794</v>
      </c>
      <c r="AI1082" s="23">
        <f t="shared" si="799"/>
        <v>9310427292.9310493</v>
      </c>
      <c r="AJ1082" s="23">
        <f t="shared" si="777"/>
        <v>6219.922423797766</v>
      </c>
      <c r="AK1082" s="23">
        <f t="shared" si="778"/>
        <v>0</v>
      </c>
      <c r="AL1082" s="23">
        <f t="shared" si="803"/>
        <v>-516504.31235122681</v>
      </c>
      <c r="AM1082" s="23">
        <f t="shared" si="804"/>
        <v>-481892513.15724611</v>
      </c>
      <c r="AN1082" s="16">
        <f t="shared" si="794"/>
        <v>0</v>
      </c>
      <c r="AO1082" s="23">
        <f t="shared" si="795"/>
        <v>79611.740068454295</v>
      </c>
      <c r="AP1082" s="22">
        <f t="shared" si="796"/>
        <v>17919264.663076445</v>
      </c>
      <c r="AQ1082" s="30">
        <f t="shared" si="779"/>
        <v>2124040682.471653</v>
      </c>
      <c r="AR1082" s="28">
        <f t="shared" si="780"/>
        <v>922181047.26155293</v>
      </c>
      <c r="AS1082" s="25">
        <f t="shared" si="781"/>
        <v>200337590.02425668</v>
      </c>
      <c r="AT1082" s="32">
        <f t="shared" si="782"/>
        <v>0</v>
      </c>
      <c r="AU1082" s="23">
        <f t="shared" si="783"/>
        <v>0</v>
      </c>
      <c r="AV1082" s="22">
        <f t="shared" si="784"/>
        <v>248215455.44685438</v>
      </c>
      <c r="AW1082" s="31">
        <f t="shared" si="797"/>
        <v>1598096850.6301854</v>
      </c>
    </row>
    <row r="1083" spans="1:53" s="21" customFormat="1" x14ac:dyDescent="0.25">
      <c r="A1083">
        <f t="shared" si="805"/>
        <v>454</v>
      </c>
      <c r="B1083" t="s">
        <v>8</v>
      </c>
      <c r="C1083" s="27">
        <f t="shared" si="762"/>
        <v>0</v>
      </c>
      <c r="D1083" s="27">
        <f t="shared" si="785"/>
        <v>0</v>
      </c>
      <c r="E1083" s="27" t="b">
        <f t="shared" si="761"/>
        <v>1</v>
      </c>
      <c r="F1083" s="29">
        <f t="shared" si="763"/>
        <v>0</v>
      </c>
      <c r="G1083" s="27">
        <f t="shared" si="786"/>
        <v>0</v>
      </c>
      <c r="H1083" s="22">
        <f t="shared" si="764"/>
        <v>17271580398.145969</v>
      </c>
      <c r="I1083" s="23">
        <f t="shared" si="765"/>
        <v>132580106.5049091</v>
      </c>
      <c r="J1083" s="23">
        <f t="shared" si="766"/>
        <v>1086</v>
      </c>
      <c r="K1083" s="19">
        <f t="shared" si="787"/>
        <v>225.0831931027827</v>
      </c>
      <c r="L1083" s="16">
        <f t="shared" si="767"/>
        <v>119.13447072677849</v>
      </c>
      <c r="M1083" s="23">
        <f>M1082-IF($B1083="B",(Percent_Rent_In_Elsies*2.49%/12 * H1082)/K1082,0)+IF($B1083="D",N1083,0)+IF(B1083="D",AK1082)+IF(B1083="C",F1082*90%)-(Y1083-Y1082)-IF($B1083="A",Q1082/K1082) + IF($B1083="A",Q1082/K1082)</f>
        <v>-31936124.738484468</v>
      </c>
      <c r="N1083" s="23">
        <f t="shared" si="768"/>
        <v>0</v>
      </c>
      <c r="O1083" s="22">
        <f t="shared" si="769"/>
        <v>0</v>
      </c>
      <c r="P1083" s="22">
        <f t="shared" si="800"/>
        <v>0</v>
      </c>
      <c r="Q1083" s="22">
        <f t="shared" si="801"/>
        <v>0</v>
      </c>
      <c r="R1083" s="22">
        <f t="shared" si="770"/>
        <v>209909133.46131772</v>
      </c>
      <c r="S1083" s="16">
        <f t="shared" ref="S1083:S1146" si="807">IF($B1083="D",0,S1082+IF($B1083="B",R1082/12,0))</f>
        <v>17453624.436203752</v>
      </c>
      <c r="T1083" s="15">
        <f t="shared" si="771"/>
        <v>0</v>
      </c>
      <c r="U1083" s="23">
        <f t="shared" si="788"/>
        <v>939083.74147980986</v>
      </c>
      <c r="V1083" s="23">
        <f t="shared" si="789"/>
        <v>78133.818310123228</v>
      </c>
      <c r="W1083" s="23">
        <f t="shared" si="802"/>
        <v>0</v>
      </c>
      <c r="X1083" s="23">
        <f t="shared" si="790"/>
        <v>29269488.59679129</v>
      </c>
      <c r="Y1083" s="23">
        <f t="shared" si="772"/>
        <v>13825559.361691331</v>
      </c>
      <c r="Z1083" s="3">
        <f t="shared" si="773"/>
        <v>0</v>
      </c>
      <c r="AA1083" s="23">
        <f t="shared" si="774"/>
        <v>57910135.494440563</v>
      </c>
      <c r="AB1083" s="26">
        <f t="shared" si="791"/>
        <v>70086276.274228647</v>
      </c>
      <c r="AC1083" s="23">
        <f t="shared" si="792"/>
        <v>74889487.274228647</v>
      </c>
      <c r="AD1083" s="23">
        <f t="shared" si="798"/>
        <v>4803211</v>
      </c>
      <c r="AE1083" s="24">
        <f t="shared" si="806"/>
        <v>70086276.274228647</v>
      </c>
      <c r="AF1083" s="3">
        <f t="shared" si="793"/>
        <v>1E-4</v>
      </c>
      <c r="AG1083" s="2">
        <f t="shared" si="775"/>
        <v>0</v>
      </c>
      <c r="AH1083" s="2">
        <f t="shared" si="776"/>
        <v>98.573251805057794</v>
      </c>
      <c r="AI1083" s="23">
        <f t="shared" si="799"/>
        <v>9310427292.9310493</v>
      </c>
      <c r="AJ1083" s="23">
        <f t="shared" si="777"/>
        <v>6219.922423797766</v>
      </c>
      <c r="AK1083" s="23">
        <f t="shared" si="778"/>
        <v>61701.178607280097</v>
      </c>
      <c r="AL1083" s="23">
        <f t="shared" si="803"/>
        <v>0</v>
      </c>
      <c r="AM1083" s="23">
        <f t="shared" si="804"/>
        <v>0</v>
      </c>
      <c r="AN1083" s="16">
        <f t="shared" si="794"/>
        <v>0</v>
      </c>
      <c r="AO1083" s="23">
        <f t="shared" si="795"/>
        <v>0</v>
      </c>
      <c r="AP1083" s="22">
        <f t="shared" si="796"/>
        <v>0</v>
      </c>
      <c r="AQ1083" s="30">
        <f t="shared" si="779"/>
        <v>2124040682.471653</v>
      </c>
      <c r="AR1083" s="28">
        <f t="shared" si="780"/>
        <v>922181047.26155293</v>
      </c>
      <c r="AS1083" s="25">
        <f t="shared" si="781"/>
        <v>200337590.02425668</v>
      </c>
      <c r="AT1083" s="32">
        <f t="shared" si="782"/>
        <v>0</v>
      </c>
      <c r="AU1083" s="23">
        <f t="shared" si="783"/>
        <v>0</v>
      </c>
      <c r="AV1083" s="22">
        <f t="shared" si="784"/>
        <v>248215455.44685438</v>
      </c>
      <c r="AW1083" s="31">
        <f t="shared" si="797"/>
        <v>1598096850.6301854</v>
      </c>
      <c r="AX1083"/>
      <c r="AY1083"/>
      <c r="AZ1083"/>
      <c r="BA1083"/>
    </row>
    <row r="1084" spans="1:53" s="21" customFormat="1" x14ac:dyDescent="0.25">
      <c r="A1084" s="21">
        <f t="shared" si="805"/>
        <v>454</v>
      </c>
      <c r="B1084" s="21" t="s">
        <v>9</v>
      </c>
      <c r="C1084" s="27">
        <f t="shared" si="762"/>
        <v>0</v>
      </c>
      <c r="D1084" s="27">
        <f t="shared" si="785"/>
        <v>0</v>
      </c>
      <c r="E1084" s="27" t="b">
        <f t="shared" si="761"/>
        <v>1</v>
      </c>
      <c r="F1084" s="29">
        <f t="shared" si="763"/>
        <v>0</v>
      </c>
      <c r="G1084" s="27">
        <f t="shared" si="786"/>
        <v>0</v>
      </c>
      <c r="H1084" s="22">
        <f t="shared" si="764"/>
        <v>17271580398.145969</v>
      </c>
      <c r="I1084" s="23">
        <f t="shared" si="765"/>
        <v>132580106.5049091</v>
      </c>
      <c r="J1084" s="23">
        <f t="shared" si="766"/>
        <v>1086</v>
      </c>
      <c r="K1084" s="19">
        <f t="shared" si="787"/>
        <v>225.0831931027827</v>
      </c>
      <c r="L1084" s="16">
        <f t="shared" si="767"/>
        <v>119.13447072677849</v>
      </c>
      <c r="M1084" s="23">
        <f>M1083-IF($B1084="B",(Percent_Rent_In_Elsies*2.49%/12 * H1083)/K1083,0)+IF($B1084="D",N1084,0)+IF(B1084="D",AK1083)+IF(B1084="C",F1083*90%)-(Y1084-Y1083)-IF($B1084="A",Q1083/K1083) + IF($B1084="A",Q1083/K1083)</f>
        <v>-31874423.559877187</v>
      </c>
      <c r="N1084" s="23">
        <f t="shared" si="768"/>
        <v>0</v>
      </c>
      <c r="O1084" s="22">
        <f t="shared" si="769"/>
        <v>12194096.959849589</v>
      </c>
      <c r="P1084" s="22">
        <f t="shared" si="800"/>
        <v>0</v>
      </c>
      <c r="Q1084" s="22">
        <f t="shared" si="801"/>
        <v>0</v>
      </c>
      <c r="R1084" s="22">
        <f t="shared" si="770"/>
        <v>209909133.46131772</v>
      </c>
      <c r="S1084" s="16">
        <f t="shared" si="807"/>
        <v>0</v>
      </c>
      <c r="T1084" s="15">
        <f t="shared" si="771"/>
        <v>5259527.4763541631</v>
      </c>
      <c r="U1084" s="23">
        <f t="shared" si="788"/>
        <v>939083.74147980986</v>
      </c>
      <c r="V1084" s="23">
        <f t="shared" si="789"/>
        <v>0</v>
      </c>
      <c r="W1084" s="23">
        <f t="shared" si="802"/>
        <v>78133.818310123228</v>
      </c>
      <c r="X1084" s="23">
        <f t="shared" si="790"/>
        <v>29269488.59679129</v>
      </c>
      <c r="Y1084" s="23">
        <f t="shared" si="772"/>
        <v>13825559.361691331</v>
      </c>
      <c r="Z1084" s="3">
        <f t="shared" si="773"/>
        <v>0</v>
      </c>
      <c r="AA1084" s="23">
        <f t="shared" si="774"/>
        <v>57848434.315833285</v>
      </c>
      <c r="AB1084" s="26">
        <f t="shared" si="791"/>
        <v>70086276.274228662</v>
      </c>
      <c r="AC1084" s="23">
        <f t="shared" si="792"/>
        <v>74889487.274228647</v>
      </c>
      <c r="AD1084" s="23">
        <f t="shared" si="798"/>
        <v>4803211</v>
      </c>
      <c r="AE1084" s="24">
        <f t="shared" si="806"/>
        <v>70086276.274228647</v>
      </c>
      <c r="AF1084" s="3">
        <f t="shared" si="793"/>
        <v>0</v>
      </c>
      <c r="AG1084" s="2">
        <f t="shared" si="775"/>
        <v>0</v>
      </c>
      <c r="AH1084" s="2">
        <f t="shared" si="776"/>
        <v>98.573251805057794</v>
      </c>
      <c r="AI1084" s="23">
        <f t="shared" si="799"/>
        <v>9300507365.5745258</v>
      </c>
      <c r="AJ1084" s="23">
        <f t="shared" si="777"/>
        <v>6219.922423797766</v>
      </c>
      <c r="AK1084" s="23">
        <f t="shared" si="778"/>
        <v>0</v>
      </c>
      <c r="AL1084" s="23">
        <f t="shared" si="803"/>
        <v>0</v>
      </c>
      <c r="AM1084" s="23">
        <f t="shared" si="804"/>
        <v>0</v>
      </c>
      <c r="AN1084" s="16">
        <f t="shared" si="794"/>
        <v>0</v>
      </c>
      <c r="AO1084" s="23">
        <f t="shared" si="795"/>
        <v>0</v>
      </c>
      <c r="AP1084" s="22">
        <f t="shared" si="796"/>
        <v>0</v>
      </c>
      <c r="AQ1084" s="30">
        <f t="shared" si="779"/>
        <v>2124040682.471653</v>
      </c>
      <c r="AR1084" s="28">
        <f t="shared" si="780"/>
        <v>922181047.26155293</v>
      </c>
      <c r="AS1084" s="25">
        <f t="shared" si="781"/>
        <v>200337590.02425668</v>
      </c>
      <c r="AT1084" s="32">
        <f t="shared" si="782"/>
        <v>0</v>
      </c>
      <c r="AU1084" s="23">
        <f t="shared" si="783"/>
        <v>0</v>
      </c>
      <c r="AV1084" s="22">
        <f t="shared" si="784"/>
        <v>248215455.44685438</v>
      </c>
      <c r="AW1084" s="31">
        <f t="shared" si="797"/>
        <v>1598096850.6301854</v>
      </c>
    </row>
    <row r="1085" spans="1:53" x14ac:dyDescent="0.25">
      <c r="A1085" s="21">
        <f t="shared" si="805"/>
        <v>454</v>
      </c>
      <c r="B1085" s="21" t="s">
        <v>28</v>
      </c>
      <c r="C1085" s="27">
        <f t="shared" si="762"/>
        <v>0</v>
      </c>
      <c r="D1085" s="27">
        <f t="shared" si="785"/>
        <v>0</v>
      </c>
      <c r="E1085" s="27" t="b">
        <f t="shared" si="761"/>
        <v>1</v>
      </c>
      <c r="F1085" s="29">
        <f t="shared" si="763"/>
        <v>0</v>
      </c>
      <c r="G1085" s="27">
        <f t="shared" si="786"/>
        <v>0</v>
      </c>
      <c r="H1085" s="22">
        <f t="shared" si="764"/>
        <v>17271580398.145969</v>
      </c>
      <c r="I1085" s="23">
        <f t="shared" si="765"/>
        <v>132580106.5049091</v>
      </c>
      <c r="J1085" s="23">
        <f t="shared" si="766"/>
        <v>1086</v>
      </c>
      <c r="K1085" s="19">
        <f t="shared" si="787"/>
        <v>225.0831931027827</v>
      </c>
      <c r="L1085" s="16">
        <f t="shared" si="767"/>
        <v>119.13447072677849</v>
      </c>
      <c r="M1085" s="23">
        <f>M1084-IF($B1085="B",(Percent_Rent_In_Elsies*2.49%/12 * H1084)/K1084,0)+IF($B1085="D",N1085,0)+IF(B1085="D",AK1084)+IF(B1085="C",F1084*90%)-(Y1085-Y1084)-IF($B1085="A",Q1084/K1084) + IF($B1085="A",Q1084/K1084)</f>
        <v>-31874423.559877187</v>
      </c>
      <c r="N1085" s="23">
        <f t="shared" si="768"/>
        <v>0</v>
      </c>
      <c r="O1085" s="22">
        <f t="shared" si="769"/>
        <v>0</v>
      </c>
      <c r="P1085" s="22">
        <f t="shared" si="800"/>
        <v>12194096.959849589</v>
      </c>
      <c r="Q1085" s="22">
        <f t="shared" si="801"/>
        <v>0</v>
      </c>
      <c r="R1085" s="22">
        <f t="shared" si="770"/>
        <v>209909133.46131772</v>
      </c>
      <c r="S1085" s="16">
        <f t="shared" si="807"/>
        <v>0</v>
      </c>
      <c r="T1085" s="15">
        <f t="shared" si="771"/>
        <v>0</v>
      </c>
      <c r="U1085" s="23">
        <f t="shared" si="788"/>
        <v>939083.74147980986</v>
      </c>
      <c r="V1085" s="23">
        <f t="shared" si="789"/>
        <v>0</v>
      </c>
      <c r="W1085" s="23">
        <f t="shared" si="802"/>
        <v>0</v>
      </c>
      <c r="X1085" s="23">
        <f t="shared" si="790"/>
        <v>29269488.59679129</v>
      </c>
      <c r="Y1085" s="23">
        <f t="shared" si="772"/>
        <v>13825559.361691331</v>
      </c>
      <c r="Z1085" s="3">
        <f t="shared" si="773"/>
        <v>3906.6909155061617</v>
      </c>
      <c r="AA1085" s="23">
        <f t="shared" si="774"/>
        <v>57907034.679565877</v>
      </c>
      <c r="AB1085" s="26">
        <f t="shared" si="791"/>
        <v>70086276.274228632</v>
      </c>
      <c r="AC1085" s="23">
        <f t="shared" si="792"/>
        <v>74889487.274228647</v>
      </c>
      <c r="AD1085" s="23">
        <f t="shared" si="798"/>
        <v>4803211</v>
      </c>
      <c r="AE1085" s="24">
        <f t="shared" si="806"/>
        <v>70086276.274228647</v>
      </c>
      <c r="AF1085" s="3">
        <f t="shared" si="793"/>
        <v>0</v>
      </c>
      <c r="AG1085" s="2">
        <f t="shared" si="775"/>
        <v>468802909.86073941</v>
      </c>
      <c r="AH1085" s="2">
        <f t="shared" si="776"/>
        <v>98.573251805057794</v>
      </c>
      <c r="AI1085" s="23">
        <f t="shared" si="799"/>
        <v>9309928763.4216099</v>
      </c>
      <c r="AJ1085" s="23">
        <f t="shared" si="777"/>
        <v>6219.922423797766</v>
      </c>
      <c r="AK1085" s="23">
        <f t="shared" si="778"/>
        <v>0</v>
      </c>
      <c r="AL1085" s="23">
        <f t="shared" si="803"/>
        <v>0</v>
      </c>
      <c r="AM1085" s="23">
        <f t="shared" si="804"/>
        <v>0</v>
      </c>
      <c r="AN1085" s="16">
        <f t="shared" si="794"/>
        <v>0</v>
      </c>
      <c r="AO1085" s="23">
        <f t="shared" si="795"/>
        <v>0</v>
      </c>
      <c r="AP1085" s="22">
        <f t="shared" si="796"/>
        <v>0</v>
      </c>
      <c r="AQ1085" s="30">
        <f t="shared" si="779"/>
        <v>2124040682.471653</v>
      </c>
      <c r="AR1085" s="28">
        <f t="shared" si="780"/>
        <v>922181047.26155293</v>
      </c>
      <c r="AS1085" s="25">
        <f t="shared" si="781"/>
        <v>200337590.02425668</v>
      </c>
      <c r="AT1085" s="32">
        <f t="shared" si="782"/>
        <v>7813.3818310123233</v>
      </c>
      <c r="AU1085" s="23">
        <f t="shared" si="783"/>
        <v>7813.3818310123233</v>
      </c>
      <c r="AV1085" s="22">
        <f t="shared" si="784"/>
        <v>253474982.92320853</v>
      </c>
      <c r="AW1085" s="31">
        <f t="shared" si="797"/>
        <v>1598096850.6301854</v>
      </c>
      <c r="AX1085" s="21"/>
      <c r="AY1085" s="21"/>
      <c r="AZ1085" s="21"/>
      <c r="BA1085" s="21"/>
    </row>
    <row r="1086" spans="1:53" x14ac:dyDescent="0.25">
      <c r="A1086">
        <f t="shared" si="805"/>
        <v>455</v>
      </c>
      <c r="B1086" t="s">
        <v>6</v>
      </c>
      <c r="C1086" s="27">
        <f t="shared" si="762"/>
        <v>0</v>
      </c>
      <c r="D1086" s="27">
        <f t="shared" si="785"/>
        <v>0</v>
      </c>
      <c r="E1086" s="27" t="b">
        <f t="shared" si="761"/>
        <v>1</v>
      </c>
      <c r="F1086" s="29">
        <f t="shared" si="763"/>
        <v>0</v>
      </c>
      <c r="G1086" s="27">
        <f t="shared" si="786"/>
        <v>0</v>
      </c>
      <c r="H1086" s="22">
        <f t="shared" si="764"/>
        <v>17300366365.476212</v>
      </c>
      <c r="I1086" s="23">
        <f t="shared" si="765"/>
        <v>132580106.5049091</v>
      </c>
      <c r="J1086" s="23">
        <f t="shared" si="766"/>
        <v>1086</v>
      </c>
      <c r="K1086" s="19">
        <f t="shared" si="787"/>
        <v>225.0831931027827</v>
      </c>
      <c r="L1086" s="16">
        <f t="shared" si="767"/>
        <v>119.33302817798979</v>
      </c>
      <c r="M1086" s="23">
        <f>M1085-IF($B1086="B",(Percent_Rent_In_Elsies*2.49%/12 * H1085)/K1085,0)+IF($B1086="D",N1086,0)+IF(B1086="D",AK1085)+IF(B1086="C",F1085*90%)-(Y1086-Y1085)-IF($B1086="A",Q1085/K1085) + IF($B1086="A",Q1085/K1085)</f>
        <v>-31874423.559877187</v>
      </c>
      <c r="N1086" s="23">
        <f t="shared" si="768"/>
        <v>0</v>
      </c>
      <c r="O1086" s="22">
        <f t="shared" si="769"/>
        <v>0</v>
      </c>
      <c r="P1086" s="22">
        <f t="shared" si="800"/>
        <v>0</v>
      </c>
      <c r="Q1086" s="22">
        <f t="shared" si="801"/>
        <v>0</v>
      </c>
      <c r="R1086" s="22">
        <f t="shared" si="770"/>
        <v>209909133.46131772</v>
      </c>
      <c r="S1086" s="16">
        <f t="shared" si="807"/>
        <v>0</v>
      </c>
      <c r="T1086" s="15">
        <f t="shared" si="771"/>
        <v>0</v>
      </c>
      <c r="U1086" s="23">
        <f t="shared" si="788"/>
        <v>939083.74147980986</v>
      </c>
      <c r="V1086" s="23">
        <f t="shared" si="789"/>
        <v>0</v>
      </c>
      <c r="W1086" s="23">
        <f t="shared" si="802"/>
        <v>0</v>
      </c>
      <c r="X1086" s="23">
        <f t="shared" si="790"/>
        <v>29289022.051368821</v>
      </c>
      <c r="Y1086" s="23">
        <f t="shared" si="772"/>
        <v>13825559.361691331</v>
      </c>
      <c r="Z1086" s="3">
        <f t="shared" si="773"/>
        <v>0</v>
      </c>
      <c r="AA1086" s="23">
        <f t="shared" si="774"/>
        <v>57907034.679565877</v>
      </c>
      <c r="AB1086" s="26">
        <f t="shared" si="791"/>
        <v>70086276.274228662</v>
      </c>
      <c r="AC1086" s="23">
        <f t="shared" si="792"/>
        <v>74889487.274228647</v>
      </c>
      <c r="AD1086" s="23">
        <f t="shared" si="798"/>
        <v>4803211</v>
      </c>
      <c r="AE1086" s="24">
        <f t="shared" si="806"/>
        <v>70086276.274228647</v>
      </c>
      <c r="AF1086" s="3">
        <f t="shared" si="793"/>
        <v>0</v>
      </c>
      <c r="AG1086" s="2">
        <f t="shared" si="775"/>
        <v>0</v>
      </c>
      <c r="AH1086" s="2">
        <f t="shared" si="776"/>
        <v>98.737540558066215</v>
      </c>
      <c r="AI1086" s="23">
        <f t="shared" si="799"/>
        <v>9309928763.4216099</v>
      </c>
      <c r="AJ1086" s="23">
        <f t="shared" si="777"/>
        <v>6219.922423797766</v>
      </c>
      <c r="AK1086" s="23">
        <f t="shared" si="778"/>
        <v>0</v>
      </c>
      <c r="AL1086" s="23">
        <f t="shared" si="803"/>
        <v>0</v>
      </c>
      <c r="AM1086" s="23">
        <f t="shared" si="804"/>
        <v>0</v>
      </c>
      <c r="AN1086" s="16">
        <f t="shared" si="794"/>
        <v>0</v>
      </c>
      <c r="AO1086" s="23">
        <f t="shared" si="795"/>
        <v>0</v>
      </c>
      <c r="AP1086" s="22">
        <f t="shared" si="796"/>
        <v>0</v>
      </c>
      <c r="AQ1086" s="30">
        <f t="shared" si="779"/>
        <v>2124040682.471653</v>
      </c>
      <c r="AR1086" s="28">
        <f t="shared" si="780"/>
        <v>922181047.26155293</v>
      </c>
      <c r="AS1086" s="25">
        <f t="shared" si="781"/>
        <v>200337590.02425668</v>
      </c>
      <c r="AT1086" s="32">
        <f t="shared" si="782"/>
        <v>0</v>
      </c>
      <c r="AU1086" s="23">
        <f t="shared" si="783"/>
        <v>0</v>
      </c>
      <c r="AV1086" s="22">
        <f t="shared" si="784"/>
        <v>253474982.92320853</v>
      </c>
      <c r="AW1086" s="31">
        <f t="shared" si="797"/>
        <v>1585902753.6703358</v>
      </c>
    </row>
    <row r="1087" spans="1:53" x14ac:dyDescent="0.25">
      <c r="A1087">
        <f t="shared" si="805"/>
        <v>455</v>
      </c>
      <c r="B1087" t="s">
        <v>7</v>
      </c>
      <c r="C1087" s="27">
        <f t="shared" si="762"/>
        <v>0</v>
      </c>
      <c r="D1087" s="27">
        <f t="shared" si="785"/>
        <v>0</v>
      </c>
      <c r="E1087" s="27" t="b">
        <f t="shared" si="761"/>
        <v>1</v>
      </c>
      <c r="F1087" s="29">
        <f t="shared" si="763"/>
        <v>0</v>
      </c>
      <c r="G1087" s="27">
        <f t="shared" si="786"/>
        <v>0</v>
      </c>
      <c r="H1087" s="22">
        <f t="shared" si="764"/>
        <v>17300366365.476212</v>
      </c>
      <c r="I1087" s="23">
        <f t="shared" si="765"/>
        <v>132580106.5049091</v>
      </c>
      <c r="J1087" s="23">
        <f t="shared" si="766"/>
        <v>1086</v>
      </c>
      <c r="K1087" s="19">
        <f t="shared" si="787"/>
        <v>225.0831931027827</v>
      </c>
      <c r="L1087" s="16">
        <f t="shared" si="767"/>
        <v>119.33302817798977</v>
      </c>
      <c r="M1087" s="23">
        <f>M1086-IF($B1087="B",(Percent_Rent_In_Elsies*2.49%/12 * H1086)/K1086,0)+IF($B1087="D",N1087,0)+IF(B1087="D",AK1086)+IF(B1087="C",F1086*90%)-(Y1087-Y1086)-IF($B1087="A",Q1086/K1086) + IF($B1087="A",Q1086/K1086)</f>
        <v>-31954167.986179087</v>
      </c>
      <c r="N1087" s="23">
        <f t="shared" si="768"/>
        <v>0</v>
      </c>
      <c r="O1087" s="22">
        <f t="shared" si="769"/>
        <v>0</v>
      </c>
      <c r="P1087" s="22">
        <f t="shared" si="800"/>
        <v>0</v>
      </c>
      <c r="Q1087" s="22">
        <f t="shared" si="801"/>
        <v>0</v>
      </c>
      <c r="R1087" s="22">
        <f t="shared" si="770"/>
        <v>192416705.67287457</v>
      </c>
      <c r="S1087" s="16">
        <f t="shared" si="807"/>
        <v>17492427.788443144</v>
      </c>
      <c r="T1087" s="15">
        <f t="shared" si="771"/>
        <v>0</v>
      </c>
      <c r="U1087" s="23">
        <f t="shared" si="788"/>
        <v>860826.763023159</v>
      </c>
      <c r="V1087" s="23">
        <f t="shared" si="789"/>
        <v>78256.978456650817</v>
      </c>
      <c r="W1087" s="23">
        <f t="shared" si="802"/>
        <v>0</v>
      </c>
      <c r="X1087" s="23">
        <f t="shared" si="790"/>
        <v>29289022.051368821</v>
      </c>
      <c r="Y1087" s="23">
        <f t="shared" si="772"/>
        <v>13825559.361691331</v>
      </c>
      <c r="Z1087" s="3">
        <f t="shared" si="773"/>
        <v>0</v>
      </c>
      <c r="AA1087" s="23">
        <f t="shared" si="774"/>
        <v>57907034.679565877</v>
      </c>
      <c r="AB1087" s="26">
        <f t="shared" si="791"/>
        <v>70086276.274228662</v>
      </c>
      <c r="AC1087" s="23">
        <f t="shared" si="792"/>
        <v>74889487.274228647</v>
      </c>
      <c r="AD1087" s="23">
        <f t="shared" si="798"/>
        <v>4803211</v>
      </c>
      <c r="AE1087" s="24">
        <f t="shared" si="806"/>
        <v>70086276.274228647</v>
      </c>
      <c r="AF1087" s="3">
        <f t="shared" si="793"/>
        <v>0</v>
      </c>
      <c r="AG1087" s="2">
        <f t="shared" si="775"/>
        <v>0</v>
      </c>
      <c r="AH1087" s="2">
        <f t="shared" si="776"/>
        <v>98.737540558066215</v>
      </c>
      <c r="AI1087" s="23">
        <f t="shared" si="799"/>
        <v>9309928763.4216099</v>
      </c>
      <c r="AJ1087" s="23">
        <f t="shared" si="777"/>
        <v>6219.922423797766</v>
      </c>
      <c r="AK1087" s="23">
        <f t="shared" si="778"/>
        <v>0</v>
      </c>
      <c r="AL1087" s="23">
        <f t="shared" si="803"/>
        <v>-498529.50943946838</v>
      </c>
      <c r="AM1087" s="23">
        <f t="shared" si="804"/>
        <v>-465122231.20311743</v>
      </c>
      <c r="AN1087" s="16">
        <f t="shared" si="794"/>
        <v>0</v>
      </c>
      <c r="AO1087" s="23">
        <f t="shared" si="795"/>
        <v>79744.426301901723</v>
      </c>
      <c r="AP1087" s="22">
        <f t="shared" si="796"/>
        <v>17949130.104181569</v>
      </c>
      <c r="AQ1087" s="30">
        <f t="shared" si="779"/>
        <v>2159786375.0741305</v>
      </c>
      <c r="AR1087" s="28">
        <f t="shared" si="780"/>
        <v>939977609.75984895</v>
      </c>
      <c r="AS1087" s="25">
        <f t="shared" si="781"/>
        <v>200337590.02425668</v>
      </c>
      <c r="AT1087" s="32">
        <f t="shared" si="782"/>
        <v>0</v>
      </c>
      <c r="AU1087" s="23">
        <f t="shared" si="783"/>
        <v>0</v>
      </c>
      <c r="AV1087" s="22">
        <f t="shared" si="784"/>
        <v>253474982.92320853</v>
      </c>
      <c r="AW1087" s="31">
        <f t="shared" si="797"/>
        <v>1621648446.2728133</v>
      </c>
    </row>
    <row r="1088" spans="1:53" s="21" customFormat="1" x14ac:dyDescent="0.25">
      <c r="A1088">
        <f t="shared" si="805"/>
        <v>455</v>
      </c>
      <c r="B1088" t="s">
        <v>8</v>
      </c>
      <c r="C1088" s="27">
        <f t="shared" si="762"/>
        <v>0</v>
      </c>
      <c r="D1088" s="27">
        <f t="shared" si="785"/>
        <v>0</v>
      </c>
      <c r="E1088" s="27" t="b">
        <f t="shared" si="761"/>
        <v>1</v>
      </c>
      <c r="F1088" s="29">
        <f t="shared" si="763"/>
        <v>0</v>
      </c>
      <c r="G1088" s="27">
        <f t="shared" si="786"/>
        <v>0</v>
      </c>
      <c r="H1088" s="22">
        <f t="shared" si="764"/>
        <v>17300366365.476212</v>
      </c>
      <c r="I1088" s="23">
        <f t="shared" si="765"/>
        <v>132580106.5049091</v>
      </c>
      <c r="J1088" s="23">
        <f t="shared" si="766"/>
        <v>1086</v>
      </c>
      <c r="K1088" s="19">
        <f t="shared" si="787"/>
        <v>225.0831931027827</v>
      </c>
      <c r="L1088" s="16">
        <f t="shared" si="767"/>
        <v>119.33302817798977</v>
      </c>
      <c r="M1088" s="23">
        <f>M1087-IF($B1088="B",(Percent_Rent_In_Elsies*2.49%/12 * H1087)/K1087,0)+IF($B1088="D",N1088,0)+IF(B1088="D",AK1087)+IF(B1088="C",F1087*90%)-(Y1088-Y1087)-IF($B1088="A",Q1087/K1087) + IF($B1088="A",Q1087/K1087)</f>
        <v>-31954167.986179087</v>
      </c>
      <c r="N1088" s="23">
        <f t="shared" si="768"/>
        <v>0</v>
      </c>
      <c r="O1088" s="22">
        <f t="shared" si="769"/>
        <v>0</v>
      </c>
      <c r="P1088" s="22">
        <f t="shared" si="800"/>
        <v>0</v>
      </c>
      <c r="Q1088" s="22">
        <f t="shared" si="801"/>
        <v>0</v>
      </c>
      <c r="R1088" s="22">
        <f t="shared" si="770"/>
        <v>210365835.77705613</v>
      </c>
      <c r="S1088" s="16">
        <f t="shared" si="807"/>
        <v>17492427.788443144</v>
      </c>
      <c r="T1088" s="15">
        <f t="shared" si="771"/>
        <v>0</v>
      </c>
      <c r="U1088" s="23">
        <f t="shared" si="788"/>
        <v>940571.1893250607</v>
      </c>
      <c r="V1088" s="23">
        <f t="shared" si="789"/>
        <v>78256.978456650817</v>
      </c>
      <c r="W1088" s="23">
        <f t="shared" si="802"/>
        <v>0</v>
      </c>
      <c r="X1088" s="23">
        <f t="shared" si="790"/>
        <v>29289022.051368821</v>
      </c>
      <c r="Y1088" s="23">
        <f t="shared" si="772"/>
        <v>13825559.361691331</v>
      </c>
      <c r="Z1088" s="3">
        <f t="shared" si="773"/>
        <v>0</v>
      </c>
      <c r="AA1088" s="23">
        <f t="shared" si="774"/>
        <v>57907034.679565877</v>
      </c>
      <c r="AB1088" s="26">
        <f t="shared" si="791"/>
        <v>70086276.274228662</v>
      </c>
      <c r="AC1088" s="23">
        <f t="shared" si="792"/>
        <v>74889487.274228647</v>
      </c>
      <c r="AD1088" s="23">
        <f t="shared" si="798"/>
        <v>4803211</v>
      </c>
      <c r="AE1088" s="24">
        <f t="shared" si="806"/>
        <v>70086276.274228647</v>
      </c>
      <c r="AF1088" s="3">
        <f t="shared" si="793"/>
        <v>1E-4</v>
      </c>
      <c r="AG1088" s="2">
        <f t="shared" si="775"/>
        <v>0</v>
      </c>
      <c r="AH1088" s="2">
        <f t="shared" si="776"/>
        <v>98.737540558066215</v>
      </c>
      <c r="AI1088" s="23">
        <f t="shared" si="799"/>
        <v>9309928763.4216099</v>
      </c>
      <c r="AJ1088" s="23">
        <f t="shared" si="777"/>
        <v>6219.922423797766</v>
      </c>
      <c r="AK1088" s="23">
        <f t="shared" si="778"/>
        <v>61681.130321029872</v>
      </c>
      <c r="AL1088" s="23">
        <f t="shared" si="803"/>
        <v>0</v>
      </c>
      <c r="AM1088" s="23">
        <f t="shared" si="804"/>
        <v>0</v>
      </c>
      <c r="AN1088" s="16">
        <f t="shared" si="794"/>
        <v>0</v>
      </c>
      <c r="AO1088" s="23">
        <f t="shared" si="795"/>
        <v>0</v>
      </c>
      <c r="AP1088" s="22">
        <f t="shared" si="796"/>
        <v>0</v>
      </c>
      <c r="AQ1088" s="30">
        <f t="shared" si="779"/>
        <v>2159786375.0741305</v>
      </c>
      <c r="AR1088" s="28">
        <f t="shared" si="780"/>
        <v>939977609.75984895</v>
      </c>
      <c r="AS1088" s="25">
        <f t="shared" si="781"/>
        <v>200337590.02425668</v>
      </c>
      <c r="AT1088" s="32">
        <f t="shared" si="782"/>
        <v>0</v>
      </c>
      <c r="AU1088" s="23">
        <f t="shared" si="783"/>
        <v>0</v>
      </c>
      <c r="AV1088" s="22">
        <f t="shared" si="784"/>
        <v>253474982.92320853</v>
      </c>
      <c r="AW1088" s="31">
        <f t="shared" si="797"/>
        <v>1621648446.2728133</v>
      </c>
      <c r="AX1088"/>
      <c r="AY1088"/>
      <c r="AZ1088"/>
      <c r="BA1088"/>
    </row>
    <row r="1089" spans="1:53" s="21" customFormat="1" x14ac:dyDescent="0.25">
      <c r="A1089">
        <f t="shared" si="805"/>
        <v>455</v>
      </c>
      <c r="B1089" t="s">
        <v>9</v>
      </c>
      <c r="C1089" s="27">
        <f t="shared" si="762"/>
        <v>0</v>
      </c>
      <c r="D1089" s="27">
        <f t="shared" si="785"/>
        <v>0</v>
      </c>
      <c r="E1089" s="27" t="b">
        <f t="shared" si="761"/>
        <v>1</v>
      </c>
      <c r="F1089" s="29">
        <f t="shared" si="763"/>
        <v>0</v>
      </c>
      <c r="G1089" s="27">
        <f t="shared" si="786"/>
        <v>0</v>
      </c>
      <c r="H1089" s="22">
        <f t="shared" si="764"/>
        <v>17300366365.476212</v>
      </c>
      <c r="I1089" s="23">
        <f t="shared" si="765"/>
        <v>132580106.5049091</v>
      </c>
      <c r="J1089" s="23">
        <f t="shared" si="766"/>
        <v>1086</v>
      </c>
      <c r="K1089" s="19">
        <f t="shared" si="787"/>
        <v>225.0831931027827</v>
      </c>
      <c r="L1089" s="16">
        <f t="shared" si="767"/>
        <v>119.33302817798977</v>
      </c>
      <c r="M1089" s="23">
        <f>M1088-IF($B1089="B",(Percent_Rent_In_Elsies*2.49%/12 * H1088)/K1088,0)+IF($B1089="D",N1089,0)+IF(B1089="D",AK1088)+IF(B1089="C",F1088*90%)-(Y1089-Y1088)-IF($B1089="A",Q1088/K1088) + IF($B1089="A",Q1088/K1088)</f>
        <v>-31892486.855858058</v>
      </c>
      <c r="N1089" s="23">
        <f t="shared" si="768"/>
        <v>0</v>
      </c>
      <c r="O1089" s="22">
        <f t="shared" si="769"/>
        <v>12221222.358373206</v>
      </c>
      <c r="P1089" s="22">
        <f t="shared" si="800"/>
        <v>0</v>
      </c>
      <c r="Q1089" s="22">
        <f t="shared" si="801"/>
        <v>0</v>
      </c>
      <c r="R1089" s="22">
        <f t="shared" si="770"/>
        <v>210365835.77705613</v>
      </c>
      <c r="S1089" s="16">
        <f t="shared" si="807"/>
        <v>0</v>
      </c>
      <c r="T1089" s="15">
        <f t="shared" si="771"/>
        <v>5271205.4300699383</v>
      </c>
      <c r="U1089" s="23">
        <f t="shared" si="788"/>
        <v>940571.1893250607</v>
      </c>
      <c r="V1089" s="23">
        <f t="shared" si="789"/>
        <v>0</v>
      </c>
      <c r="W1089" s="23">
        <f t="shared" si="802"/>
        <v>78256.978456650817</v>
      </c>
      <c r="X1089" s="23">
        <f t="shared" si="790"/>
        <v>29289022.051368821</v>
      </c>
      <c r="Y1089" s="23">
        <f t="shared" si="772"/>
        <v>13825559.361691331</v>
      </c>
      <c r="Z1089" s="3">
        <f t="shared" si="773"/>
        <v>0</v>
      </c>
      <c r="AA1089" s="23">
        <f t="shared" si="774"/>
        <v>57845353.549244843</v>
      </c>
      <c r="AB1089" s="26">
        <f t="shared" si="791"/>
        <v>70086276.274228647</v>
      </c>
      <c r="AC1089" s="23">
        <f t="shared" si="792"/>
        <v>74889487.274228647</v>
      </c>
      <c r="AD1089" s="23">
        <f t="shared" si="798"/>
        <v>4803211</v>
      </c>
      <c r="AE1089" s="24">
        <f t="shared" si="806"/>
        <v>70086276.274228647</v>
      </c>
      <c r="AF1089" s="3">
        <f t="shared" si="793"/>
        <v>0</v>
      </c>
      <c r="AG1089" s="2">
        <f t="shared" si="775"/>
        <v>0</v>
      </c>
      <c r="AH1089" s="2">
        <f t="shared" si="776"/>
        <v>98.737540558066215</v>
      </c>
      <c r="AI1089" s="23">
        <f t="shared" si="799"/>
        <v>9300012059.302433</v>
      </c>
      <c r="AJ1089" s="23">
        <f t="shared" si="777"/>
        <v>6219.922423797766</v>
      </c>
      <c r="AK1089" s="23">
        <f t="shared" si="778"/>
        <v>0</v>
      </c>
      <c r="AL1089" s="23">
        <f t="shared" si="803"/>
        <v>0</v>
      </c>
      <c r="AM1089" s="23">
        <f t="shared" si="804"/>
        <v>0</v>
      </c>
      <c r="AN1089" s="16">
        <f t="shared" si="794"/>
        <v>0</v>
      </c>
      <c r="AO1089" s="23">
        <f t="shared" si="795"/>
        <v>0</v>
      </c>
      <c r="AP1089" s="22">
        <f t="shared" si="796"/>
        <v>0</v>
      </c>
      <c r="AQ1089" s="30">
        <f t="shared" si="779"/>
        <v>2159786375.0741305</v>
      </c>
      <c r="AR1089" s="28">
        <f t="shared" si="780"/>
        <v>939977609.75984895</v>
      </c>
      <c r="AS1089" s="25">
        <f t="shared" si="781"/>
        <v>200337590.02425668</v>
      </c>
      <c r="AT1089" s="32">
        <f t="shared" si="782"/>
        <v>0</v>
      </c>
      <c r="AU1089" s="23">
        <f t="shared" si="783"/>
        <v>0</v>
      </c>
      <c r="AV1089" s="22">
        <f t="shared" si="784"/>
        <v>253474982.92320853</v>
      </c>
      <c r="AW1089" s="31">
        <f t="shared" si="797"/>
        <v>1621648446.2728133</v>
      </c>
      <c r="AX1089"/>
      <c r="AY1089"/>
      <c r="AZ1089"/>
      <c r="BA1089"/>
    </row>
    <row r="1090" spans="1:53" x14ac:dyDescent="0.25">
      <c r="A1090" s="21">
        <f t="shared" si="805"/>
        <v>455</v>
      </c>
      <c r="B1090" s="21" t="s">
        <v>28</v>
      </c>
      <c r="C1090" s="27">
        <f t="shared" si="762"/>
        <v>0</v>
      </c>
      <c r="D1090" s="27">
        <f t="shared" si="785"/>
        <v>0</v>
      </c>
      <c r="E1090" s="27" t="b">
        <f t="shared" si="761"/>
        <v>1</v>
      </c>
      <c r="F1090" s="29">
        <f t="shared" si="763"/>
        <v>0</v>
      </c>
      <c r="G1090" s="27">
        <f t="shared" si="786"/>
        <v>0</v>
      </c>
      <c r="H1090" s="22">
        <f t="shared" si="764"/>
        <v>17300366365.476212</v>
      </c>
      <c r="I1090" s="23">
        <f t="shared" si="765"/>
        <v>132580106.5049091</v>
      </c>
      <c r="J1090" s="23">
        <f t="shared" si="766"/>
        <v>1086</v>
      </c>
      <c r="K1090" s="19">
        <f t="shared" si="787"/>
        <v>225.0831931027827</v>
      </c>
      <c r="L1090" s="16">
        <f t="shared" si="767"/>
        <v>119.33302817798977</v>
      </c>
      <c r="M1090" s="23">
        <f>M1089-IF($B1090="B",(Percent_Rent_In_Elsies*2.49%/12 * H1089)/K1089,0)+IF($B1090="D",N1090,0)+IF(B1090="D",AK1089)+IF(B1090="C",F1089*90%)-(Y1090-Y1089)-IF($B1090="A",Q1089/K1089) + IF($B1090="A",Q1089/K1089)</f>
        <v>-31892486.855858058</v>
      </c>
      <c r="N1090" s="23">
        <f t="shared" si="768"/>
        <v>0</v>
      </c>
      <c r="O1090" s="22">
        <f t="shared" si="769"/>
        <v>0</v>
      </c>
      <c r="P1090" s="22">
        <f t="shared" si="800"/>
        <v>12221222.358373206</v>
      </c>
      <c r="Q1090" s="22">
        <f t="shared" si="801"/>
        <v>0</v>
      </c>
      <c r="R1090" s="22">
        <f t="shared" si="770"/>
        <v>210365835.77705613</v>
      </c>
      <c r="S1090" s="16">
        <f t="shared" si="807"/>
        <v>0</v>
      </c>
      <c r="T1090" s="15">
        <f t="shared" si="771"/>
        <v>0</v>
      </c>
      <c r="U1090" s="23">
        <f t="shared" si="788"/>
        <v>940571.1893250607</v>
      </c>
      <c r="V1090" s="23">
        <f t="shared" si="789"/>
        <v>0</v>
      </c>
      <c r="W1090" s="23">
        <f t="shared" si="802"/>
        <v>0</v>
      </c>
      <c r="X1090" s="23">
        <f t="shared" si="790"/>
        <v>29289022.051368821</v>
      </c>
      <c r="Y1090" s="23">
        <f t="shared" si="772"/>
        <v>13825559.361691331</v>
      </c>
      <c r="Z1090" s="3">
        <f t="shared" si="773"/>
        <v>3912.8489228325416</v>
      </c>
      <c r="AA1090" s="23">
        <f t="shared" si="774"/>
        <v>57904046.283087328</v>
      </c>
      <c r="AB1090" s="26">
        <f t="shared" si="791"/>
        <v>70086276.274228662</v>
      </c>
      <c r="AC1090" s="23">
        <f t="shared" si="792"/>
        <v>74889487.274228647</v>
      </c>
      <c r="AD1090" s="23">
        <f t="shared" si="798"/>
        <v>4803211</v>
      </c>
      <c r="AE1090" s="24">
        <f t="shared" si="806"/>
        <v>70086276.274228647</v>
      </c>
      <c r="AF1090" s="3">
        <f t="shared" si="793"/>
        <v>0</v>
      </c>
      <c r="AG1090" s="2">
        <f t="shared" si="775"/>
        <v>469541870.73990494</v>
      </c>
      <c r="AH1090" s="2">
        <f t="shared" si="776"/>
        <v>98.737540558066215</v>
      </c>
      <c r="AI1090" s="23">
        <f t="shared" si="799"/>
        <v>9309448307.8347168</v>
      </c>
      <c r="AJ1090" s="23">
        <f t="shared" si="777"/>
        <v>6219.922423797766</v>
      </c>
      <c r="AK1090" s="23">
        <f t="shared" si="778"/>
        <v>0</v>
      </c>
      <c r="AL1090" s="23">
        <f t="shared" si="803"/>
        <v>0</v>
      </c>
      <c r="AM1090" s="23">
        <f t="shared" si="804"/>
        <v>0</v>
      </c>
      <c r="AN1090" s="16">
        <f t="shared" si="794"/>
        <v>0</v>
      </c>
      <c r="AO1090" s="23">
        <f t="shared" si="795"/>
        <v>0</v>
      </c>
      <c r="AP1090" s="22">
        <f t="shared" si="796"/>
        <v>0</v>
      </c>
      <c r="AQ1090" s="30">
        <f t="shared" si="779"/>
        <v>2159786375.0741305</v>
      </c>
      <c r="AR1090" s="28">
        <f t="shared" si="780"/>
        <v>939977609.75984895</v>
      </c>
      <c r="AS1090" s="25">
        <f t="shared" si="781"/>
        <v>200337590.02425668</v>
      </c>
      <c r="AT1090" s="32">
        <f t="shared" si="782"/>
        <v>7825.6978456650832</v>
      </c>
      <c r="AU1090" s="23">
        <f t="shared" si="783"/>
        <v>7825.6978456650832</v>
      </c>
      <c r="AV1090" s="22">
        <f t="shared" si="784"/>
        <v>258746188.35327846</v>
      </c>
      <c r="AW1090" s="31">
        <f t="shared" si="797"/>
        <v>1621648446.2728133</v>
      </c>
    </row>
    <row r="1091" spans="1:53" x14ac:dyDescent="0.25">
      <c r="A1091">
        <f t="shared" si="805"/>
        <v>456</v>
      </c>
      <c r="B1091" t="s">
        <v>6</v>
      </c>
      <c r="C1091" s="27">
        <f t="shared" si="762"/>
        <v>0</v>
      </c>
      <c r="D1091" s="27">
        <f t="shared" si="785"/>
        <v>0</v>
      </c>
      <c r="E1091" s="27" t="b">
        <f t="shared" si="761"/>
        <v>1</v>
      </c>
      <c r="F1091" s="29">
        <f t="shared" si="763"/>
        <v>0</v>
      </c>
      <c r="G1091" s="27">
        <f t="shared" si="786"/>
        <v>0</v>
      </c>
      <c r="H1091" s="22">
        <f t="shared" si="764"/>
        <v>17329200309.418674</v>
      </c>
      <c r="I1091" s="23">
        <f t="shared" si="765"/>
        <v>132580106.5049091</v>
      </c>
      <c r="J1091" s="23">
        <f t="shared" si="766"/>
        <v>1086</v>
      </c>
      <c r="K1091" s="19">
        <f t="shared" si="787"/>
        <v>225.0831931027827</v>
      </c>
      <c r="L1091" s="16">
        <f t="shared" si="767"/>
        <v>119.53191655828643</v>
      </c>
      <c r="M1091" s="23">
        <f>M1090-IF($B1091="B",(Percent_Rent_In_Elsies*2.49%/12 * H1090)/K1090,0)+IF($B1091="D",N1091,0)+IF(B1091="D",AK1090)+IF(B1091="C",F1090*90%)-(Y1091-Y1090)-IF($B1091="A",Q1090/K1090) + IF($B1091="A",Q1090/K1090)</f>
        <v>-31892486.855858058</v>
      </c>
      <c r="N1091" s="23">
        <f t="shared" si="768"/>
        <v>0</v>
      </c>
      <c r="O1091" s="22">
        <f t="shared" si="769"/>
        <v>0</v>
      </c>
      <c r="P1091" s="22">
        <f t="shared" si="800"/>
        <v>0</v>
      </c>
      <c r="Q1091" s="22">
        <f t="shared" si="801"/>
        <v>0</v>
      </c>
      <c r="R1091" s="22">
        <f t="shared" si="770"/>
        <v>210365835.77705613</v>
      </c>
      <c r="S1091" s="16">
        <f t="shared" si="807"/>
        <v>0</v>
      </c>
      <c r="T1091" s="15">
        <f t="shared" si="771"/>
        <v>0</v>
      </c>
      <c r="U1091" s="23">
        <f t="shared" si="788"/>
        <v>940571.1893250607</v>
      </c>
      <c r="V1091" s="23">
        <f t="shared" si="789"/>
        <v>0</v>
      </c>
      <c r="W1091" s="23">
        <f t="shared" si="802"/>
        <v>0</v>
      </c>
      <c r="X1091" s="23">
        <f t="shared" si="790"/>
        <v>29308586.295982983</v>
      </c>
      <c r="Y1091" s="23">
        <f t="shared" si="772"/>
        <v>13825559.361691331</v>
      </c>
      <c r="Z1091" s="3">
        <f t="shared" si="773"/>
        <v>0</v>
      </c>
      <c r="AA1091" s="23">
        <f t="shared" si="774"/>
        <v>57904046.283087328</v>
      </c>
      <c r="AB1091" s="26">
        <f t="shared" si="791"/>
        <v>70086276.274228647</v>
      </c>
      <c r="AC1091" s="23">
        <f t="shared" si="792"/>
        <v>74889487.274228647</v>
      </c>
      <c r="AD1091" s="23">
        <f t="shared" si="798"/>
        <v>4803211</v>
      </c>
      <c r="AE1091" s="24">
        <f t="shared" si="806"/>
        <v>70086276.274228647</v>
      </c>
      <c r="AF1091" s="3">
        <f t="shared" si="793"/>
        <v>0</v>
      </c>
      <c r="AG1091" s="2">
        <f t="shared" si="775"/>
        <v>0</v>
      </c>
      <c r="AH1091" s="2">
        <f t="shared" si="776"/>
        <v>98.902103125663004</v>
      </c>
      <c r="AI1091" s="23">
        <f t="shared" si="799"/>
        <v>9309448307.8347168</v>
      </c>
      <c r="AJ1091" s="23">
        <f t="shared" si="777"/>
        <v>6219.922423797766</v>
      </c>
      <c r="AK1091" s="23">
        <f t="shared" si="778"/>
        <v>0</v>
      </c>
      <c r="AL1091" s="23">
        <f t="shared" si="803"/>
        <v>0</v>
      </c>
      <c r="AM1091" s="23">
        <f t="shared" si="804"/>
        <v>0</v>
      </c>
      <c r="AN1091" s="16">
        <f t="shared" si="794"/>
        <v>0</v>
      </c>
      <c r="AO1091" s="23">
        <f t="shared" si="795"/>
        <v>0</v>
      </c>
      <c r="AP1091" s="22">
        <f t="shared" si="796"/>
        <v>0</v>
      </c>
      <c r="AQ1091" s="30">
        <f t="shared" si="779"/>
        <v>2159786375.0741305</v>
      </c>
      <c r="AR1091" s="28">
        <f t="shared" si="780"/>
        <v>939977609.75984895</v>
      </c>
      <c r="AS1091" s="25">
        <f t="shared" si="781"/>
        <v>200337590.02425668</v>
      </c>
      <c r="AT1091" s="32">
        <f t="shared" si="782"/>
        <v>0</v>
      </c>
      <c r="AU1091" s="23">
        <f t="shared" si="783"/>
        <v>0</v>
      </c>
      <c r="AV1091" s="22">
        <f t="shared" si="784"/>
        <v>258746188.35327846</v>
      </c>
      <c r="AW1091" s="31">
        <f t="shared" si="797"/>
        <v>1609427223.9144402</v>
      </c>
    </row>
    <row r="1092" spans="1:53" x14ac:dyDescent="0.25">
      <c r="A1092">
        <f t="shared" si="805"/>
        <v>456</v>
      </c>
      <c r="B1092" t="s">
        <v>7</v>
      </c>
      <c r="C1092" s="27">
        <f t="shared" si="762"/>
        <v>0</v>
      </c>
      <c r="D1092" s="27">
        <f t="shared" si="785"/>
        <v>0</v>
      </c>
      <c r="E1092" s="27" t="b">
        <f t="shared" si="761"/>
        <v>1</v>
      </c>
      <c r="F1092" s="29">
        <f t="shared" si="763"/>
        <v>0</v>
      </c>
      <c r="G1092" s="27">
        <f t="shared" si="786"/>
        <v>0</v>
      </c>
      <c r="H1092" s="22">
        <f t="shared" si="764"/>
        <v>17329200309.418674</v>
      </c>
      <c r="I1092" s="23">
        <f t="shared" si="765"/>
        <v>132580106.5049091</v>
      </c>
      <c r="J1092" s="23">
        <f t="shared" si="766"/>
        <v>1086</v>
      </c>
      <c r="K1092" s="19">
        <f t="shared" si="787"/>
        <v>225.0831931027827</v>
      </c>
      <c r="L1092" s="16">
        <f t="shared" si="767"/>
        <v>119.53191655828641</v>
      </c>
      <c r="M1092" s="23">
        <f>M1091-IF($B1092="B",(Percent_Rent_In_Elsies*2.49%/12 * H1091)/K1091,0)+IF($B1092="D",N1092,0)+IF(B1092="D",AK1091)+IF(B1092="C",F1091*90%)-(Y1092-Y1091)-IF($B1092="A",Q1091/K1091) + IF($B1092="A",Q1091/K1091)</f>
        <v>-31972364.18953713</v>
      </c>
      <c r="N1092" s="23">
        <f t="shared" si="768"/>
        <v>0</v>
      </c>
      <c r="O1092" s="22">
        <f t="shared" si="769"/>
        <v>0</v>
      </c>
      <c r="P1092" s="22">
        <f t="shared" si="800"/>
        <v>0</v>
      </c>
      <c r="Q1092" s="22">
        <f t="shared" si="801"/>
        <v>0</v>
      </c>
      <c r="R1092" s="22">
        <f t="shared" si="770"/>
        <v>192835349.46230146</v>
      </c>
      <c r="S1092" s="16">
        <f t="shared" si="807"/>
        <v>17530486.314754676</v>
      </c>
      <c r="T1092" s="15">
        <f t="shared" si="771"/>
        <v>0</v>
      </c>
      <c r="U1092" s="23">
        <f t="shared" si="788"/>
        <v>862190.2568813056</v>
      </c>
      <c r="V1092" s="23">
        <f t="shared" si="789"/>
        <v>78380.932443755053</v>
      </c>
      <c r="W1092" s="23">
        <f t="shared" si="802"/>
        <v>0</v>
      </c>
      <c r="X1092" s="23">
        <f t="shared" si="790"/>
        <v>29308586.295982983</v>
      </c>
      <c r="Y1092" s="23">
        <f t="shared" si="772"/>
        <v>13825559.361691331</v>
      </c>
      <c r="Z1092" s="3">
        <f t="shared" si="773"/>
        <v>0</v>
      </c>
      <c r="AA1092" s="23">
        <f t="shared" si="774"/>
        <v>57904046.283087328</v>
      </c>
      <c r="AB1092" s="26">
        <f t="shared" si="791"/>
        <v>70086276.274228647</v>
      </c>
      <c r="AC1092" s="23">
        <f t="shared" si="792"/>
        <v>74889487.274228647</v>
      </c>
      <c r="AD1092" s="23">
        <f t="shared" si="798"/>
        <v>4803211</v>
      </c>
      <c r="AE1092" s="24">
        <f t="shared" si="806"/>
        <v>70086276.274228647</v>
      </c>
      <c r="AF1092" s="3">
        <f t="shared" si="793"/>
        <v>0</v>
      </c>
      <c r="AG1092" s="2">
        <f t="shared" si="775"/>
        <v>0</v>
      </c>
      <c r="AH1092" s="2">
        <f t="shared" si="776"/>
        <v>98.902103125663004</v>
      </c>
      <c r="AI1092" s="23">
        <f t="shared" si="799"/>
        <v>9309448307.8347168</v>
      </c>
      <c r="AJ1092" s="23">
        <f t="shared" si="777"/>
        <v>6219.922423797766</v>
      </c>
      <c r="AK1092" s="23">
        <f t="shared" si="778"/>
        <v>0</v>
      </c>
      <c r="AL1092" s="23">
        <f t="shared" si="803"/>
        <v>-480455.58689308167</v>
      </c>
      <c r="AM1092" s="23">
        <f t="shared" si="804"/>
        <v>-448259471.78327924</v>
      </c>
      <c r="AN1092" s="16">
        <f t="shared" si="794"/>
        <v>0</v>
      </c>
      <c r="AO1092" s="23">
        <f t="shared" si="795"/>
        <v>79877.333679071569</v>
      </c>
      <c r="AP1092" s="22">
        <f t="shared" si="796"/>
        <v>17979045.321021877</v>
      </c>
      <c r="AQ1092" s="30">
        <f t="shared" si="779"/>
        <v>2195591643.830946</v>
      </c>
      <c r="AR1092" s="28">
        <f t="shared" si="780"/>
        <v>957803833.19564211</v>
      </c>
      <c r="AS1092" s="25">
        <f t="shared" si="781"/>
        <v>200337590.02425668</v>
      </c>
      <c r="AT1092" s="32">
        <f t="shared" si="782"/>
        <v>0</v>
      </c>
      <c r="AU1092" s="23">
        <f t="shared" si="783"/>
        <v>0</v>
      </c>
      <c r="AV1092" s="22">
        <f t="shared" si="784"/>
        <v>258746188.35327846</v>
      </c>
      <c r="AW1092" s="31">
        <f t="shared" si="797"/>
        <v>1645232492.6712551</v>
      </c>
    </row>
    <row r="1093" spans="1:53" x14ac:dyDescent="0.25">
      <c r="A1093">
        <f t="shared" si="805"/>
        <v>456</v>
      </c>
      <c r="B1093" t="s">
        <v>8</v>
      </c>
      <c r="C1093" s="27">
        <f t="shared" si="762"/>
        <v>0</v>
      </c>
      <c r="D1093" s="27">
        <f t="shared" si="785"/>
        <v>0</v>
      </c>
      <c r="E1093" s="27" t="b">
        <f t="shared" si="761"/>
        <v>1</v>
      </c>
      <c r="F1093" s="29">
        <f t="shared" si="763"/>
        <v>0</v>
      </c>
      <c r="G1093" s="27">
        <f t="shared" si="786"/>
        <v>0</v>
      </c>
      <c r="H1093" s="22">
        <f t="shared" si="764"/>
        <v>17329200309.418674</v>
      </c>
      <c r="I1093" s="23">
        <f t="shared" si="765"/>
        <v>132580106.5049091</v>
      </c>
      <c r="J1093" s="23">
        <f t="shared" si="766"/>
        <v>1086</v>
      </c>
      <c r="K1093" s="19">
        <f t="shared" si="787"/>
        <v>225.0831931027827</v>
      </c>
      <c r="L1093" s="16">
        <f t="shared" si="767"/>
        <v>119.53191655828641</v>
      </c>
      <c r="M1093" s="23">
        <f>M1092-IF($B1093="B",(Percent_Rent_In_Elsies*2.49%/12 * H1092)/K1092,0)+IF($B1093="D",N1093,0)+IF(B1093="D",AK1092)+IF(B1093="C",F1092*90%)-(Y1093-Y1092)-IF($B1093="A",Q1092/K1092) + IF($B1093="A",Q1092/K1092)</f>
        <v>-31972364.18953713</v>
      </c>
      <c r="N1093" s="23">
        <f t="shared" si="768"/>
        <v>0</v>
      </c>
      <c r="O1093" s="22">
        <f t="shared" si="769"/>
        <v>0</v>
      </c>
      <c r="P1093" s="22">
        <f t="shared" si="800"/>
        <v>0</v>
      </c>
      <c r="Q1093" s="22">
        <f t="shared" si="801"/>
        <v>0</v>
      </c>
      <c r="R1093" s="22">
        <f t="shared" si="770"/>
        <v>210814394.78332335</v>
      </c>
      <c r="S1093" s="16">
        <f t="shared" si="807"/>
        <v>17530486.314754676</v>
      </c>
      <c r="T1093" s="15">
        <f t="shared" si="771"/>
        <v>0</v>
      </c>
      <c r="U1093" s="23">
        <f t="shared" si="788"/>
        <v>942067.59056037711</v>
      </c>
      <c r="V1093" s="23">
        <f t="shared" si="789"/>
        <v>78380.932443755053</v>
      </c>
      <c r="W1093" s="23">
        <f t="shared" si="802"/>
        <v>0</v>
      </c>
      <c r="X1093" s="23">
        <f t="shared" si="790"/>
        <v>29308586.295982983</v>
      </c>
      <c r="Y1093" s="23">
        <f t="shared" si="772"/>
        <v>13825559.361691331</v>
      </c>
      <c r="Z1093" s="3">
        <f t="shared" si="773"/>
        <v>0</v>
      </c>
      <c r="AA1093" s="23">
        <f t="shared" si="774"/>
        <v>57904046.283087328</v>
      </c>
      <c r="AB1093" s="26">
        <f t="shared" si="791"/>
        <v>70086276.274228632</v>
      </c>
      <c r="AC1093" s="23">
        <f t="shared" si="792"/>
        <v>74889487.274228647</v>
      </c>
      <c r="AD1093" s="23">
        <f t="shared" si="798"/>
        <v>4803211</v>
      </c>
      <c r="AE1093" s="24">
        <f t="shared" si="806"/>
        <v>70086276.274228647</v>
      </c>
      <c r="AF1093" s="3">
        <f t="shared" si="793"/>
        <v>1E-4</v>
      </c>
      <c r="AG1093" s="2">
        <f t="shared" si="775"/>
        <v>0</v>
      </c>
      <c r="AH1093" s="2">
        <f t="shared" si="776"/>
        <v>98.902103125663004</v>
      </c>
      <c r="AI1093" s="23">
        <f t="shared" si="799"/>
        <v>9309448307.8347168</v>
      </c>
      <c r="AJ1093" s="23">
        <f t="shared" si="777"/>
        <v>6219.922423797766</v>
      </c>
      <c r="AK1093" s="23">
        <f t="shared" si="778"/>
        <v>61661.10839961841</v>
      </c>
      <c r="AL1093" s="23">
        <f t="shared" si="803"/>
        <v>0</v>
      </c>
      <c r="AM1093" s="23">
        <f t="shared" si="804"/>
        <v>0</v>
      </c>
      <c r="AN1093" s="16">
        <f t="shared" si="794"/>
        <v>0</v>
      </c>
      <c r="AO1093" s="23">
        <f t="shared" si="795"/>
        <v>0</v>
      </c>
      <c r="AP1093" s="22">
        <f t="shared" si="796"/>
        <v>0</v>
      </c>
      <c r="AQ1093" s="30">
        <f t="shared" si="779"/>
        <v>2195591643.830946</v>
      </c>
      <c r="AR1093" s="28">
        <f t="shared" si="780"/>
        <v>957803833.19564211</v>
      </c>
      <c r="AS1093" s="25">
        <f t="shared" si="781"/>
        <v>200337590.02425668</v>
      </c>
      <c r="AT1093" s="32">
        <f t="shared" si="782"/>
        <v>0</v>
      </c>
      <c r="AU1093" s="23">
        <f t="shared" si="783"/>
        <v>0</v>
      </c>
      <c r="AV1093" s="22">
        <f t="shared" si="784"/>
        <v>258746188.35327846</v>
      </c>
      <c r="AW1093" s="31">
        <f t="shared" si="797"/>
        <v>1645232492.6712551</v>
      </c>
    </row>
    <row r="1094" spans="1:53" x14ac:dyDescent="0.25">
      <c r="A1094" s="21">
        <f t="shared" si="805"/>
        <v>456</v>
      </c>
      <c r="B1094" s="21" t="s">
        <v>9</v>
      </c>
      <c r="C1094" s="27">
        <f t="shared" si="762"/>
        <v>0</v>
      </c>
      <c r="D1094" s="27">
        <f t="shared" si="785"/>
        <v>0</v>
      </c>
      <c r="E1094" s="27" t="b">
        <f t="shared" si="761"/>
        <v>1</v>
      </c>
      <c r="F1094" s="29">
        <f t="shared" si="763"/>
        <v>0</v>
      </c>
      <c r="G1094" s="27">
        <f t="shared" si="786"/>
        <v>0</v>
      </c>
      <c r="H1094" s="22">
        <f t="shared" si="764"/>
        <v>17329200309.418674</v>
      </c>
      <c r="I1094" s="23">
        <f t="shared" si="765"/>
        <v>132580106.5049091</v>
      </c>
      <c r="J1094" s="23">
        <f t="shared" si="766"/>
        <v>1086</v>
      </c>
      <c r="K1094" s="19">
        <f t="shared" si="787"/>
        <v>225.0831931027827</v>
      </c>
      <c r="L1094" s="16">
        <f t="shared" si="767"/>
        <v>119.53191655828641</v>
      </c>
      <c r="M1094" s="23">
        <f>M1093-IF($B1094="B",(Percent_Rent_In_Elsies*2.49%/12 * H1093)/K1093,0)+IF($B1094="D",N1094,0)+IF(B1094="D",AK1093)+IF(B1094="C",F1093*90%)-(Y1094-Y1093)-IF($B1094="A",Q1093/K1093) + IF($B1094="A",Q1093/K1093)</f>
        <v>-31910703.081137512</v>
      </c>
      <c r="N1094" s="23">
        <f t="shared" si="768"/>
        <v>0</v>
      </c>
      <c r="O1094" s="22">
        <f t="shared" si="769"/>
        <v>12247826.140595146</v>
      </c>
      <c r="P1094" s="22">
        <f t="shared" si="800"/>
        <v>0</v>
      </c>
      <c r="Q1094" s="22">
        <f t="shared" si="801"/>
        <v>0</v>
      </c>
      <c r="R1094" s="22">
        <f t="shared" si="770"/>
        <v>210814394.78332335</v>
      </c>
      <c r="S1094" s="16">
        <f t="shared" si="807"/>
        <v>0</v>
      </c>
      <c r="T1094" s="15">
        <f t="shared" si="771"/>
        <v>5282660.1741595306</v>
      </c>
      <c r="U1094" s="23">
        <f t="shared" si="788"/>
        <v>942067.59056037711</v>
      </c>
      <c r="V1094" s="23">
        <f t="shared" si="789"/>
        <v>0</v>
      </c>
      <c r="W1094" s="23">
        <f t="shared" si="802"/>
        <v>78380.932443755053</v>
      </c>
      <c r="X1094" s="23">
        <f t="shared" si="790"/>
        <v>29308586.295982983</v>
      </c>
      <c r="Y1094" s="23">
        <f t="shared" si="772"/>
        <v>13825559.361691331</v>
      </c>
      <c r="Z1094" s="3">
        <f t="shared" si="773"/>
        <v>0</v>
      </c>
      <c r="AA1094" s="23">
        <f t="shared" si="774"/>
        <v>57842385.174687713</v>
      </c>
      <c r="AB1094" s="26">
        <f t="shared" si="791"/>
        <v>70086276.274228662</v>
      </c>
      <c r="AC1094" s="23">
        <f t="shared" si="792"/>
        <v>74889487.274228647</v>
      </c>
      <c r="AD1094" s="23">
        <f t="shared" si="798"/>
        <v>4803211</v>
      </c>
      <c r="AE1094" s="24">
        <f t="shared" si="806"/>
        <v>70086276.274228647</v>
      </c>
      <c r="AF1094" s="3">
        <f t="shared" si="793"/>
        <v>0</v>
      </c>
      <c r="AG1094" s="2">
        <f t="shared" si="775"/>
        <v>0</v>
      </c>
      <c r="AH1094" s="2">
        <f t="shared" si="776"/>
        <v>98.902103125663004</v>
      </c>
      <c r="AI1094" s="23">
        <f t="shared" si="799"/>
        <v>9299534822.7141151</v>
      </c>
      <c r="AJ1094" s="23">
        <f t="shared" si="777"/>
        <v>6219.922423797766</v>
      </c>
      <c r="AK1094" s="23">
        <f t="shared" si="778"/>
        <v>0</v>
      </c>
      <c r="AL1094" s="23">
        <f t="shared" si="803"/>
        <v>0</v>
      </c>
      <c r="AM1094" s="23">
        <f t="shared" si="804"/>
        <v>0</v>
      </c>
      <c r="AN1094" s="16">
        <f t="shared" si="794"/>
        <v>0</v>
      </c>
      <c r="AO1094" s="23">
        <f t="shared" si="795"/>
        <v>0</v>
      </c>
      <c r="AP1094" s="22">
        <f t="shared" si="796"/>
        <v>0</v>
      </c>
      <c r="AQ1094" s="30">
        <f t="shared" si="779"/>
        <v>2195591643.830946</v>
      </c>
      <c r="AR1094" s="28">
        <f t="shared" si="780"/>
        <v>957803833.19564211</v>
      </c>
      <c r="AS1094" s="25">
        <f t="shared" si="781"/>
        <v>200337590.02425668</v>
      </c>
      <c r="AT1094" s="32">
        <f t="shared" si="782"/>
        <v>0</v>
      </c>
      <c r="AU1094" s="23">
        <f t="shared" si="783"/>
        <v>0</v>
      </c>
      <c r="AV1094" s="22">
        <f t="shared" si="784"/>
        <v>258746188.35327846</v>
      </c>
      <c r="AW1094" s="31">
        <f t="shared" si="797"/>
        <v>1645232492.6712551</v>
      </c>
      <c r="AX1094" s="21"/>
      <c r="AY1094" s="21"/>
      <c r="AZ1094" s="21"/>
      <c r="BA1094" s="21"/>
    </row>
    <row r="1095" spans="1:53" x14ac:dyDescent="0.25">
      <c r="A1095" s="21">
        <f t="shared" si="805"/>
        <v>456</v>
      </c>
      <c r="B1095" s="21" t="s">
        <v>28</v>
      </c>
      <c r="C1095" s="27">
        <f t="shared" si="762"/>
        <v>0</v>
      </c>
      <c r="D1095" s="27">
        <f t="shared" si="785"/>
        <v>0</v>
      </c>
      <c r="E1095" s="27" t="b">
        <f t="shared" si="761"/>
        <v>1</v>
      </c>
      <c r="F1095" s="29">
        <f t="shared" si="763"/>
        <v>0</v>
      </c>
      <c r="G1095" s="27">
        <f t="shared" si="786"/>
        <v>0</v>
      </c>
      <c r="H1095" s="22">
        <f t="shared" si="764"/>
        <v>17329200309.418674</v>
      </c>
      <c r="I1095" s="23">
        <f t="shared" si="765"/>
        <v>132580106.5049091</v>
      </c>
      <c r="J1095" s="23">
        <f t="shared" si="766"/>
        <v>1086</v>
      </c>
      <c r="K1095" s="19">
        <f t="shared" si="787"/>
        <v>225.0831931027827</v>
      </c>
      <c r="L1095" s="16">
        <f t="shared" si="767"/>
        <v>119.53191655828641</v>
      </c>
      <c r="M1095" s="23">
        <f>M1094-IF($B1095="B",(Percent_Rent_In_Elsies*2.49%/12 * H1094)/K1094,0)+IF($B1095="D",N1095,0)+IF(B1095="D",AK1094)+IF(B1095="C",F1094*90%)-(Y1095-Y1094)-IF($B1095="A",Q1094/K1094) + IF($B1095="A",Q1094/K1094)</f>
        <v>-31910703.081137512</v>
      </c>
      <c r="N1095" s="23">
        <f t="shared" si="768"/>
        <v>0</v>
      </c>
      <c r="O1095" s="22">
        <f t="shared" si="769"/>
        <v>0</v>
      </c>
      <c r="P1095" s="22">
        <f t="shared" si="800"/>
        <v>12247826.140595146</v>
      </c>
      <c r="Q1095" s="22">
        <f t="shared" si="801"/>
        <v>0</v>
      </c>
      <c r="R1095" s="22">
        <f t="shared" si="770"/>
        <v>210814394.78332335</v>
      </c>
      <c r="S1095" s="16">
        <f t="shared" si="807"/>
        <v>0</v>
      </c>
      <c r="T1095" s="15">
        <f t="shared" si="771"/>
        <v>0</v>
      </c>
      <c r="U1095" s="23">
        <f t="shared" si="788"/>
        <v>942067.59056037711</v>
      </c>
      <c r="V1095" s="23">
        <f t="shared" si="789"/>
        <v>0</v>
      </c>
      <c r="W1095" s="23">
        <f t="shared" si="802"/>
        <v>0</v>
      </c>
      <c r="X1095" s="23">
        <f t="shared" si="790"/>
        <v>29308586.295982983</v>
      </c>
      <c r="Y1095" s="23">
        <f t="shared" si="772"/>
        <v>13825559.361691331</v>
      </c>
      <c r="Z1095" s="3">
        <f t="shared" si="773"/>
        <v>3919.0466221877532</v>
      </c>
      <c r="AA1095" s="23">
        <f t="shared" si="774"/>
        <v>57901170.874020532</v>
      </c>
      <c r="AB1095" s="26">
        <f t="shared" si="791"/>
        <v>70086276.274228647</v>
      </c>
      <c r="AC1095" s="23">
        <f t="shared" si="792"/>
        <v>74889487.274228647</v>
      </c>
      <c r="AD1095" s="23">
        <f t="shared" si="798"/>
        <v>4803211</v>
      </c>
      <c r="AE1095" s="24">
        <f t="shared" si="806"/>
        <v>70086276.274228647</v>
      </c>
      <c r="AF1095" s="3">
        <f t="shared" si="793"/>
        <v>0</v>
      </c>
      <c r="AG1095" s="2">
        <f t="shared" si="775"/>
        <v>470285594.66253036</v>
      </c>
      <c r="AH1095" s="2">
        <f t="shared" si="776"/>
        <v>98.902103125663004</v>
      </c>
      <c r="AI1095" s="23">
        <f t="shared" si="799"/>
        <v>9308986017.6531239</v>
      </c>
      <c r="AJ1095" s="23">
        <f t="shared" si="777"/>
        <v>6219.922423797766</v>
      </c>
      <c r="AK1095" s="23">
        <f t="shared" si="778"/>
        <v>0</v>
      </c>
      <c r="AL1095" s="23">
        <f t="shared" si="803"/>
        <v>0</v>
      </c>
      <c r="AM1095" s="23">
        <f t="shared" si="804"/>
        <v>0</v>
      </c>
      <c r="AN1095" s="16">
        <f t="shared" si="794"/>
        <v>0</v>
      </c>
      <c r="AO1095" s="23">
        <f t="shared" si="795"/>
        <v>0</v>
      </c>
      <c r="AP1095" s="22">
        <f t="shared" si="796"/>
        <v>0</v>
      </c>
      <c r="AQ1095" s="30">
        <f t="shared" si="779"/>
        <v>2195591643.830946</v>
      </c>
      <c r="AR1095" s="28">
        <f t="shared" si="780"/>
        <v>957803833.19564211</v>
      </c>
      <c r="AS1095" s="25">
        <f t="shared" si="781"/>
        <v>200337590.02425668</v>
      </c>
      <c r="AT1095" s="32">
        <f t="shared" si="782"/>
        <v>7838.0932443755064</v>
      </c>
      <c r="AU1095" s="23">
        <f t="shared" si="783"/>
        <v>7838.0932443755064</v>
      </c>
      <c r="AV1095" s="22">
        <f t="shared" si="784"/>
        <v>264028848.52743798</v>
      </c>
      <c r="AW1095" s="31">
        <f t="shared" si="797"/>
        <v>1645232492.6712551</v>
      </c>
      <c r="AX1095" s="21"/>
      <c r="AY1095" s="21"/>
      <c r="AZ1095" s="21"/>
      <c r="BA1095" s="21"/>
    </row>
    <row r="1096" spans="1:53" x14ac:dyDescent="0.25">
      <c r="A1096">
        <f t="shared" si="805"/>
        <v>457</v>
      </c>
      <c r="B1096" t="s">
        <v>6</v>
      </c>
      <c r="C1096" s="27">
        <f t="shared" si="762"/>
        <v>0</v>
      </c>
      <c r="D1096" s="27">
        <f t="shared" si="785"/>
        <v>0</v>
      </c>
      <c r="E1096" s="27" t="b">
        <f t="shared" si="761"/>
        <v>1</v>
      </c>
      <c r="F1096" s="29">
        <f t="shared" si="763"/>
        <v>0</v>
      </c>
      <c r="G1096" s="27">
        <f t="shared" si="786"/>
        <v>0</v>
      </c>
      <c r="H1096" s="22">
        <f t="shared" si="764"/>
        <v>17358082309.934372</v>
      </c>
      <c r="I1096" s="23">
        <f t="shared" si="765"/>
        <v>132580106.5049091</v>
      </c>
      <c r="J1096" s="23">
        <f t="shared" si="766"/>
        <v>1086</v>
      </c>
      <c r="K1096" s="19">
        <f t="shared" si="787"/>
        <v>225.0831931027827</v>
      </c>
      <c r="L1096" s="16">
        <f t="shared" si="767"/>
        <v>119.7311364192169</v>
      </c>
      <c r="M1096" s="23">
        <f>M1095-IF($B1096="B",(Percent_Rent_In_Elsies*2.49%/12 * H1095)/K1095,0)+IF($B1096="D",N1096,0)+IF(B1096="D",AK1095)+IF(B1096="C",F1095*90%)-(Y1096-Y1095)-IF($B1096="A",Q1095/K1095) + IF($B1096="A",Q1095/K1095)</f>
        <v>-31910703.081137512</v>
      </c>
      <c r="N1096" s="23">
        <f t="shared" si="768"/>
        <v>0</v>
      </c>
      <c r="O1096" s="22">
        <f t="shared" si="769"/>
        <v>0</v>
      </c>
      <c r="P1096" s="22">
        <f t="shared" si="800"/>
        <v>0</v>
      </c>
      <c r="Q1096" s="22">
        <f t="shared" si="801"/>
        <v>0</v>
      </c>
      <c r="R1096" s="22">
        <f t="shared" si="770"/>
        <v>210814394.78332335</v>
      </c>
      <c r="S1096" s="16">
        <f t="shared" si="807"/>
        <v>0</v>
      </c>
      <c r="T1096" s="15">
        <f t="shared" si="771"/>
        <v>0</v>
      </c>
      <c r="U1096" s="23">
        <f t="shared" si="788"/>
        <v>942067.59056037711</v>
      </c>
      <c r="V1096" s="23">
        <f t="shared" si="789"/>
        <v>0</v>
      </c>
      <c r="W1096" s="23">
        <f t="shared" si="802"/>
        <v>0</v>
      </c>
      <c r="X1096" s="23">
        <f t="shared" si="790"/>
        <v>29328181.529093917</v>
      </c>
      <c r="Y1096" s="23">
        <f t="shared" si="772"/>
        <v>13825559.361691331</v>
      </c>
      <c r="Z1096" s="3">
        <f t="shared" si="773"/>
        <v>0</v>
      </c>
      <c r="AA1096" s="23">
        <f t="shared" si="774"/>
        <v>57901170.874020532</v>
      </c>
      <c r="AB1096" s="26">
        <f t="shared" si="791"/>
        <v>70086276.274228647</v>
      </c>
      <c r="AC1096" s="23">
        <f t="shared" si="792"/>
        <v>74889487.274228647</v>
      </c>
      <c r="AD1096" s="23">
        <f t="shared" si="798"/>
        <v>4803211</v>
      </c>
      <c r="AE1096" s="24">
        <f t="shared" si="806"/>
        <v>70086276.274228647</v>
      </c>
      <c r="AF1096" s="3">
        <f t="shared" si="793"/>
        <v>0</v>
      </c>
      <c r="AG1096" s="2">
        <f t="shared" si="775"/>
        <v>0</v>
      </c>
      <c r="AH1096" s="2">
        <f t="shared" si="776"/>
        <v>99.066939964205773</v>
      </c>
      <c r="AI1096" s="23">
        <f t="shared" si="799"/>
        <v>9308986017.6531239</v>
      </c>
      <c r="AJ1096" s="23">
        <f t="shared" si="777"/>
        <v>6219.922423797766</v>
      </c>
      <c r="AK1096" s="23">
        <f t="shared" si="778"/>
        <v>0</v>
      </c>
      <c r="AL1096" s="23">
        <f t="shared" si="803"/>
        <v>0</v>
      </c>
      <c r="AM1096" s="23">
        <f t="shared" si="804"/>
        <v>0</v>
      </c>
      <c r="AN1096" s="16">
        <f t="shared" si="794"/>
        <v>0</v>
      </c>
      <c r="AO1096" s="23">
        <f t="shared" si="795"/>
        <v>0</v>
      </c>
      <c r="AP1096" s="22">
        <f t="shared" si="796"/>
        <v>0</v>
      </c>
      <c r="AQ1096" s="30">
        <f t="shared" si="779"/>
        <v>2195591643.830946</v>
      </c>
      <c r="AR1096" s="28">
        <f t="shared" si="780"/>
        <v>957803833.19564211</v>
      </c>
      <c r="AS1096" s="25">
        <f t="shared" si="781"/>
        <v>200337590.02425668</v>
      </c>
      <c r="AT1096" s="32">
        <f t="shared" si="782"/>
        <v>0</v>
      </c>
      <c r="AU1096" s="23">
        <f t="shared" si="783"/>
        <v>0</v>
      </c>
      <c r="AV1096" s="22">
        <f t="shared" si="784"/>
        <v>264028848.52743798</v>
      </c>
      <c r="AW1096" s="31">
        <f t="shared" si="797"/>
        <v>1632984666.5306599</v>
      </c>
    </row>
    <row r="1097" spans="1:53" x14ac:dyDescent="0.25">
      <c r="A1097">
        <f t="shared" si="805"/>
        <v>457</v>
      </c>
      <c r="B1097" t="s">
        <v>7</v>
      </c>
      <c r="C1097" s="27">
        <f t="shared" si="762"/>
        <v>0</v>
      </c>
      <c r="D1097" s="27">
        <f t="shared" si="785"/>
        <v>0</v>
      </c>
      <c r="E1097" s="27" t="b">
        <f t="shared" si="761"/>
        <v>1</v>
      </c>
      <c r="F1097" s="29">
        <f t="shared" si="763"/>
        <v>0</v>
      </c>
      <c r="G1097" s="27">
        <f t="shared" si="786"/>
        <v>0</v>
      </c>
      <c r="H1097" s="22">
        <f t="shared" si="764"/>
        <v>17358082309.934372</v>
      </c>
      <c r="I1097" s="23">
        <f t="shared" si="765"/>
        <v>132580106.5049091</v>
      </c>
      <c r="J1097" s="23">
        <f t="shared" si="766"/>
        <v>1086</v>
      </c>
      <c r="K1097" s="19">
        <f t="shared" si="787"/>
        <v>225.0831931027827</v>
      </c>
      <c r="L1097" s="16">
        <f t="shared" si="767"/>
        <v>119.73113641921691</v>
      </c>
      <c r="M1097" s="23">
        <f>M1096-IF($B1097="B",(Percent_Rent_In_Elsies*2.49%/12 * H1096)/K1096,0)+IF($B1097="D",N1097,0)+IF(B1097="D",AK1096)+IF(B1097="C",F1096*90%)-(Y1097-Y1096)-IF($B1097="A",Q1096/K1096) + IF($B1097="A",Q1096/K1096)</f>
        <v>-31990713.543706048</v>
      </c>
      <c r="N1097" s="23">
        <f t="shared" si="768"/>
        <v>0</v>
      </c>
      <c r="O1097" s="22">
        <f t="shared" si="769"/>
        <v>0</v>
      </c>
      <c r="P1097" s="22">
        <f t="shared" si="800"/>
        <v>0</v>
      </c>
      <c r="Q1097" s="22">
        <f t="shared" si="801"/>
        <v>0</v>
      </c>
      <c r="R1097" s="22">
        <f t="shared" si="770"/>
        <v>193246528.55137974</v>
      </c>
      <c r="S1097" s="16">
        <f t="shared" si="807"/>
        <v>17567866.231943611</v>
      </c>
      <c r="T1097" s="15">
        <f t="shared" si="771"/>
        <v>0</v>
      </c>
      <c r="U1097" s="23">
        <f t="shared" si="788"/>
        <v>863561.95801367902</v>
      </c>
      <c r="V1097" s="23">
        <f t="shared" si="789"/>
        <v>78505.632546698092</v>
      </c>
      <c r="W1097" s="23">
        <f t="shared" si="802"/>
        <v>0</v>
      </c>
      <c r="X1097" s="23">
        <f t="shared" si="790"/>
        <v>29328181.529093917</v>
      </c>
      <c r="Y1097" s="23">
        <f t="shared" si="772"/>
        <v>13825559.361691331</v>
      </c>
      <c r="Z1097" s="3">
        <f t="shared" si="773"/>
        <v>0</v>
      </c>
      <c r="AA1097" s="23">
        <f t="shared" si="774"/>
        <v>57901170.874020532</v>
      </c>
      <c r="AB1097" s="26">
        <f t="shared" si="791"/>
        <v>70086276.274228647</v>
      </c>
      <c r="AC1097" s="23">
        <f t="shared" si="792"/>
        <v>74889487.274228647</v>
      </c>
      <c r="AD1097" s="23">
        <f t="shared" si="798"/>
        <v>4803211</v>
      </c>
      <c r="AE1097" s="24">
        <f t="shared" si="806"/>
        <v>70086276.274228647</v>
      </c>
      <c r="AF1097" s="3">
        <f t="shared" si="793"/>
        <v>0</v>
      </c>
      <c r="AG1097" s="2">
        <f t="shared" si="775"/>
        <v>0</v>
      </c>
      <c r="AH1097" s="2">
        <f t="shared" si="776"/>
        <v>99.066939964205773</v>
      </c>
      <c r="AI1097" s="23">
        <f t="shared" si="799"/>
        <v>9308986017.6531239</v>
      </c>
      <c r="AJ1097" s="23">
        <f t="shared" si="777"/>
        <v>6219.922423797766</v>
      </c>
      <c r="AK1097" s="23">
        <f t="shared" si="778"/>
        <v>0</v>
      </c>
      <c r="AL1097" s="23">
        <f t="shared" si="803"/>
        <v>-462290.18159294128</v>
      </c>
      <c r="AM1097" s="23">
        <f t="shared" si="804"/>
        <v>-431311360.01872146</v>
      </c>
      <c r="AN1097" s="16">
        <f t="shared" si="794"/>
        <v>0</v>
      </c>
      <c r="AO1097" s="23">
        <f t="shared" si="795"/>
        <v>80010.462568536692</v>
      </c>
      <c r="AP1097" s="22">
        <f t="shared" si="796"/>
        <v>18009010.39655691</v>
      </c>
      <c r="AQ1097" s="30">
        <f t="shared" si="779"/>
        <v>2231456588.0356889</v>
      </c>
      <c r="AR1097" s="28">
        <f t="shared" si="780"/>
        <v>975659767.00382829</v>
      </c>
      <c r="AS1097" s="25">
        <f t="shared" si="781"/>
        <v>200337590.02425668</v>
      </c>
      <c r="AT1097" s="32">
        <f t="shared" si="782"/>
        <v>0</v>
      </c>
      <c r="AU1097" s="23">
        <f t="shared" si="783"/>
        <v>0</v>
      </c>
      <c r="AV1097" s="22">
        <f t="shared" si="784"/>
        <v>264028848.52743798</v>
      </c>
      <c r="AW1097" s="31">
        <f t="shared" si="797"/>
        <v>1668849610.7354031</v>
      </c>
    </row>
    <row r="1098" spans="1:53" s="21" customFormat="1" x14ac:dyDescent="0.25">
      <c r="A1098">
        <f t="shared" si="805"/>
        <v>457</v>
      </c>
      <c r="B1098" t="s">
        <v>8</v>
      </c>
      <c r="C1098" s="27">
        <f t="shared" si="762"/>
        <v>0</v>
      </c>
      <c r="D1098" s="27">
        <f t="shared" si="785"/>
        <v>0</v>
      </c>
      <c r="E1098" s="27" t="b">
        <f t="shared" ref="E1098:E1161" si="808">IF(OR(I1098&gt;Max_Parcels, AI1098&gt;8000000000),TRUE,FALSE)</f>
        <v>1</v>
      </c>
      <c r="F1098" s="29">
        <f t="shared" si="763"/>
        <v>0</v>
      </c>
      <c r="G1098" s="27">
        <f t="shared" si="786"/>
        <v>0</v>
      </c>
      <c r="H1098" s="22">
        <f t="shared" si="764"/>
        <v>17358082309.934372</v>
      </c>
      <c r="I1098" s="23">
        <f t="shared" si="765"/>
        <v>132580106.5049091</v>
      </c>
      <c r="J1098" s="23">
        <f t="shared" si="766"/>
        <v>1086</v>
      </c>
      <c r="K1098" s="19">
        <f t="shared" si="787"/>
        <v>225.0831931027827</v>
      </c>
      <c r="L1098" s="16">
        <f t="shared" si="767"/>
        <v>119.73113641921691</v>
      </c>
      <c r="M1098" s="23">
        <f>M1097-IF($B1098="B",(Percent_Rent_In_Elsies*2.49%/12 * H1097)/K1097,0)+IF($B1098="D",N1098,0)+IF(B1098="D",AK1097)+IF(B1098="C",F1097*90%)-(Y1098-Y1097)-IF($B1098="A",Q1097/K1097) + IF($B1098="A",Q1097/K1097)</f>
        <v>-31990713.543706048</v>
      </c>
      <c r="N1098" s="23">
        <f t="shared" si="768"/>
        <v>0</v>
      </c>
      <c r="O1098" s="22">
        <f t="shared" si="769"/>
        <v>0</v>
      </c>
      <c r="P1098" s="22">
        <f t="shared" si="800"/>
        <v>0</v>
      </c>
      <c r="Q1098" s="22">
        <f t="shared" si="801"/>
        <v>0</v>
      </c>
      <c r="R1098" s="22">
        <f t="shared" si="770"/>
        <v>211255538.94793665</v>
      </c>
      <c r="S1098" s="16">
        <f t="shared" si="807"/>
        <v>17567866.231943611</v>
      </c>
      <c r="T1098" s="15">
        <f t="shared" si="771"/>
        <v>0</v>
      </c>
      <c r="U1098" s="23">
        <f t="shared" si="788"/>
        <v>943572.42058221577</v>
      </c>
      <c r="V1098" s="23">
        <f t="shared" si="789"/>
        <v>78505.632546698092</v>
      </c>
      <c r="W1098" s="23">
        <f t="shared" si="802"/>
        <v>0</v>
      </c>
      <c r="X1098" s="23">
        <f t="shared" si="790"/>
        <v>29328181.529093917</v>
      </c>
      <c r="Y1098" s="23">
        <f t="shared" si="772"/>
        <v>13825559.361691331</v>
      </c>
      <c r="Z1098" s="3">
        <f t="shared" si="773"/>
        <v>0</v>
      </c>
      <c r="AA1098" s="23">
        <f t="shared" si="774"/>
        <v>57901170.874020532</v>
      </c>
      <c r="AB1098" s="26">
        <f t="shared" si="791"/>
        <v>70086276.274228647</v>
      </c>
      <c r="AC1098" s="23">
        <f t="shared" si="792"/>
        <v>74889487.274228647</v>
      </c>
      <c r="AD1098" s="23">
        <f t="shared" si="798"/>
        <v>4803211</v>
      </c>
      <c r="AE1098" s="24">
        <f t="shared" si="806"/>
        <v>70086276.274228647</v>
      </c>
      <c r="AF1098" s="3">
        <f t="shared" si="793"/>
        <v>1E-4</v>
      </c>
      <c r="AG1098" s="2">
        <f t="shared" si="775"/>
        <v>0</v>
      </c>
      <c r="AH1098" s="2">
        <f t="shared" si="776"/>
        <v>99.066939964205773</v>
      </c>
      <c r="AI1098" s="23">
        <f t="shared" si="799"/>
        <v>9308986017.6531239</v>
      </c>
      <c r="AJ1098" s="23">
        <f t="shared" si="777"/>
        <v>6219.922423797766</v>
      </c>
      <c r="AK1098" s="23">
        <f t="shared" si="778"/>
        <v>61641.120569697538</v>
      </c>
      <c r="AL1098" s="23">
        <f t="shared" si="803"/>
        <v>0</v>
      </c>
      <c r="AM1098" s="23">
        <f t="shared" si="804"/>
        <v>0</v>
      </c>
      <c r="AN1098" s="16">
        <f t="shared" si="794"/>
        <v>0</v>
      </c>
      <c r="AO1098" s="23">
        <f t="shared" si="795"/>
        <v>0</v>
      </c>
      <c r="AP1098" s="22">
        <f t="shared" si="796"/>
        <v>0</v>
      </c>
      <c r="AQ1098" s="30">
        <f t="shared" si="779"/>
        <v>2231456588.0356889</v>
      </c>
      <c r="AR1098" s="28">
        <f t="shared" si="780"/>
        <v>975659767.00382829</v>
      </c>
      <c r="AS1098" s="25">
        <f t="shared" si="781"/>
        <v>200337590.02425668</v>
      </c>
      <c r="AT1098" s="32">
        <f t="shared" si="782"/>
        <v>0</v>
      </c>
      <c r="AU1098" s="23">
        <f t="shared" si="783"/>
        <v>0</v>
      </c>
      <c r="AV1098" s="22">
        <f t="shared" si="784"/>
        <v>264028848.52743798</v>
      </c>
      <c r="AW1098" s="31">
        <f t="shared" si="797"/>
        <v>1668849610.7354031</v>
      </c>
      <c r="AX1098"/>
      <c r="AY1098"/>
      <c r="AZ1098"/>
      <c r="BA1098"/>
    </row>
    <row r="1099" spans="1:53" s="21" customFormat="1" x14ac:dyDescent="0.25">
      <c r="A1099">
        <f t="shared" si="805"/>
        <v>457</v>
      </c>
      <c r="B1099" t="s">
        <v>9</v>
      </c>
      <c r="C1099" s="27">
        <f t="shared" ref="C1099:C1162" si="809">IF(E1098 = TRUE, 0, IF(AND($B1099="A",P1098&gt;0),P1098,0)+IFERROR(IF($B1099="A",Percent_Elsies*95%*AN1095),0))</f>
        <v>0</v>
      </c>
      <c r="D1099" s="27">
        <f t="shared" si="785"/>
        <v>0</v>
      </c>
      <c r="E1099" s="27" t="b">
        <f t="shared" si="808"/>
        <v>1</v>
      </c>
      <c r="F1099" s="29">
        <f t="shared" ref="F1099:F1162" si="810">D1099/K1099</f>
        <v>0</v>
      </c>
      <c r="G1099" s="27">
        <f t="shared" si="786"/>
        <v>0</v>
      </c>
      <c r="H1099" s="22">
        <f t="shared" ref="H1099:H1162" si="811">(H1098*K1099/K1098+G1099+D1099)*IF(B1099="A",(1+Inflation_Rate/12),1)</f>
        <v>17358082309.934372</v>
      </c>
      <c r="I1099" s="23">
        <f t="shared" ref="I1099:I1162" si="812">I1098+(G1099+D1099)/L1099</f>
        <v>132580106.5049091</v>
      </c>
      <c r="J1099" s="23">
        <f t="shared" ref="J1099:J1162" si="813">J1098+IF(AND($B1099="A",M1099&lt;0,AR1098&gt;0,E1098=FALSE),MIN(_xlfn.FLOOR.MATH(1 + (-M1099*2)/(Buy_On_Revalue)),30),0)</f>
        <v>1086</v>
      </c>
      <c r="K1099" s="19">
        <f t="shared" si="787"/>
        <v>225.0831931027827</v>
      </c>
      <c r="L1099" s="16">
        <f t="shared" ref="L1099:L1162" si="814">(L1098/K1098)*K1099*IF(B1099="A",(1+Inflation_Rate/12),1)</f>
        <v>119.73113641921691</v>
      </c>
      <c r="M1099" s="23">
        <f>M1098-IF($B1099="B",(Percent_Rent_In_Elsies*2.49%/12 * H1098)/K1098,0)+IF($B1099="D",N1099,0)+IF(B1099="D",AK1098)+IF(B1099="C",F1098*90%)-(Y1099-Y1098)-IF($B1099="A",Q1098/K1098) + IF($B1099="A",Q1098/K1098)</f>
        <v>-31929072.42313635</v>
      </c>
      <c r="N1099" s="23">
        <f t="shared" ref="N1099:N1162" si="815">IF(B1099="D", IF(V1098&gt;(Percent_Elsies*(S1098+V1098)),V1098-(Percent_Elsies)*(S1098+V1098),0),0)</f>
        <v>0</v>
      </c>
      <c r="O1099" s="22">
        <f t="shared" ref="O1099:O1162" si="816">IF(B1099="D",IF(S1098&gt;Percent_Dollars*(S1098+V1098),S1098-(Percent_Dollars*(S1098+V1098)),0),0)</f>
        <v>12273954.672596518</v>
      </c>
      <c r="P1099" s="22">
        <f t="shared" si="800"/>
        <v>0</v>
      </c>
      <c r="Q1099" s="22">
        <f t="shared" si="801"/>
        <v>0</v>
      </c>
      <c r="R1099" s="22">
        <f t="shared" ref="R1099:R1162" si="817">R1098+IF($B1099="B",5%*AN1099,0)-IF(B1099="B",R1098/12,0)+IF($B1099="C", AP1098,0)</f>
        <v>211255538.94793665</v>
      </c>
      <c r="S1099" s="16">
        <f t="shared" si="807"/>
        <v>0</v>
      </c>
      <c r="T1099" s="15">
        <f t="shared" ref="T1099:T1162" si="818">IF($B1099="E",0,T1098+IF(B1099="B", Percent_Dollars*95%*AN1099,0)  + IF($B1099="D",N1099*MM_Bottom*K1099)+IF($B1099="D",S1098-O1099))</f>
        <v>5293911.5593470931</v>
      </c>
      <c r="U1099" s="23">
        <f t="shared" si="788"/>
        <v>943572.42058221577</v>
      </c>
      <c r="V1099" s="23">
        <f t="shared" si="789"/>
        <v>0</v>
      </c>
      <c r="W1099" s="23">
        <f t="shared" si="802"/>
        <v>78505.632546698092</v>
      </c>
      <c r="X1099" s="23">
        <f t="shared" si="790"/>
        <v>29328181.529093917</v>
      </c>
      <c r="Y1099" s="23">
        <f t="shared" ref="Y1099:Y1162" si="819">50%*$H$10*(AS1098/$AS$10)*((4/3)/12+2.49%/4)</f>
        <v>13825559.361691331</v>
      </c>
      <c r="Z1099" s="3">
        <f t="shared" ref="Z1099:Z1162" si="820">IF($B1099="E",W1098*3.5%/Percent_Elsies,0)</f>
        <v>0</v>
      </c>
      <c r="AA1099" s="23">
        <f t="shared" ref="AA1099:AA1162" si="821">AA1098+IF($B1099="E",W1098*52.5%/Percent_Elsies,0)-IF($B1099="D",AK1098)</f>
        <v>57839529.753450833</v>
      </c>
      <c r="AB1099" s="26">
        <f t="shared" si="791"/>
        <v>70086276.274228632</v>
      </c>
      <c r="AC1099" s="23">
        <f t="shared" si="792"/>
        <v>74889487.274228647</v>
      </c>
      <c r="AD1099" s="23">
        <f t="shared" si="798"/>
        <v>4803211</v>
      </c>
      <c r="AE1099" s="24">
        <f t="shared" si="806"/>
        <v>70086276.274228647</v>
      </c>
      <c r="AF1099" s="3">
        <f t="shared" si="793"/>
        <v>0</v>
      </c>
      <c r="AG1099" s="2">
        <f t="shared" ref="AG1099:AG1162" si="822">IF($B1099="E",(Z1099/AF1097)*12,0)</f>
        <v>0</v>
      </c>
      <c r="AH1099" s="2">
        <f t="shared" ref="AH1099:AH1162" si="823">40%*H1099/AE1099</f>
        <v>99.066939964205773</v>
      </c>
      <c r="AI1099" s="23">
        <f t="shared" si="799"/>
        <v>9299075746.0500793</v>
      </c>
      <c r="AJ1099" s="23">
        <f t="shared" ref="AJ1099:AJ1162" si="824">AJ1098*K1098/K1099</f>
        <v>6219.922423797766</v>
      </c>
      <c r="AK1099" s="23">
        <f t="shared" ref="AK1099:AK1162" si="825">IF($B1099="C",((37/25)*1000/K1099)*AI1099/1000000 - AM1098/1000000,0)</f>
        <v>0</v>
      </c>
      <c r="AL1099" s="23">
        <f t="shared" si="803"/>
        <v>0</v>
      </c>
      <c r="AM1099" s="23">
        <f t="shared" si="804"/>
        <v>0</v>
      </c>
      <c r="AN1099" s="16">
        <f t="shared" si="794"/>
        <v>0</v>
      </c>
      <c r="AO1099" s="23">
        <f t="shared" si="795"/>
        <v>0</v>
      </c>
      <c r="AP1099" s="22">
        <f t="shared" si="796"/>
        <v>0</v>
      </c>
      <c r="AQ1099" s="30">
        <f t="shared" ref="AQ1099:AQ1162" si="826">(AQ1098+IF($B1099="B",AN1099*(5%+95%*Percent_Dollars))+IFERROR(IF($B1099="A",AN1095*95%*Percent_Elsies),0)+IF($B1099="B",D1099)+AP1099+IF($B1099="B",(Percent_Rent_In_Elsies*2.49%*H1098/12)*MM_Top,0)-IF($B1099="C",F1098*MM_Bottom*K1099*65%)) + IF($B1099="A",Q1098*(MM_Top - MM_Bottom)) - IF($B1099="A",Q1098)</f>
        <v>2231456588.0356889</v>
      </c>
      <c r="AR1099" s="28">
        <f t="shared" ref="AR1099:AR1162" si="827">(AR1098+IF($B1099="B",((Percent_Rent_In_Elsies)*2.49%*H1098/12)*MM_Top,0)-IF($B1099="D",N1099*MM_Bottom*K1099)-IF($B1099="C",F1098*MM_Bottom*K1099*65%)) + IF($B1099="A",Q1098*(MM_Top - MM_Bottom))</f>
        <v>975659767.00382829</v>
      </c>
      <c r="AS1099" s="25">
        <f t="shared" ref="AS1099:AS1162" si="828">AS1098+G1099+D1099</f>
        <v>200337590.02425668</v>
      </c>
      <c r="AT1099" s="32">
        <f t="shared" ref="AT1099:AT1162" si="829">IF($B1099="E",W1098*7%/Percent_Elsies,0)</f>
        <v>0</v>
      </c>
      <c r="AU1099" s="23">
        <f t="shared" ref="AU1099:AU1162" si="830">IF($B1099="E",W1098*7%/Percent_Elsies,0)</f>
        <v>0</v>
      </c>
      <c r="AV1099" s="22">
        <f t="shared" ref="AV1099:AV1162" si="831">AV1098+IF($B1099="E",T1098*30%/Percent_Dollars)</f>
        <v>264028848.52743798</v>
      </c>
      <c r="AW1099" s="31">
        <f t="shared" si="797"/>
        <v>1668849610.7354031</v>
      </c>
      <c r="AX1099"/>
      <c r="AY1099"/>
      <c r="AZ1099"/>
      <c r="BA1099"/>
    </row>
    <row r="1100" spans="1:53" x14ac:dyDescent="0.25">
      <c r="A1100" s="21">
        <f t="shared" si="805"/>
        <v>457</v>
      </c>
      <c r="B1100" s="21" t="s">
        <v>28</v>
      </c>
      <c r="C1100" s="27">
        <f t="shared" si="809"/>
        <v>0</v>
      </c>
      <c r="D1100" s="27">
        <f t="shared" ref="D1100:D1163" si="832">IF(AND($B1100="B",M1100&lt;0,AR1099&gt;0,E1099=FALSE),MIN(AR1099,Buy_On_Revalue*K1100*(J1099-J1098)),0)</f>
        <v>0</v>
      </c>
      <c r="E1100" s="27" t="b">
        <f t="shared" si="808"/>
        <v>1</v>
      </c>
      <c r="F1100" s="29">
        <f t="shared" si="810"/>
        <v>0</v>
      </c>
      <c r="G1100" s="27">
        <f t="shared" ref="G1100:G1163" si="833">C1100</f>
        <v>0</v>
      </c>
      <c r="H1100" s="22">
        <f t="shared" si="811"/>
        <v>17358082309.934372</v>
      </c>
      <c r="I1100" s="23">
        <f t="shared" si="812"/>
        <v>132580106.5049091</v>
      </c>
      <c r="J1100" s="23">
        <f t="shared" si="813"/>
        <v>1086</v>
      </c>
      <c r="K1100" s="19">
        <f t="shared" ref="K1100:K1163" si="834">IF(J1100-J1099 &gt; 0,K1099*(1+0.005)^(J1100-J1099),K1099)</f>
        <v>225.0831931027827</v>
      </c>
      <c r="L1100" s="16">
        <f t="shared" si="814"/>
        <v>119.73113641921691</v>
      </c>
      <c r="M1100" s="23">
        <f>M1099-IF($B1100="B",(Percent_Rent_In_Elsies*2.49%/12 * H1099)/K1099,0)+IF($B1100="D",N1100,0)+IF(B1100="D",AK1099)+IF(B1100="C",F1099*90%)-(Y1100-Y1099)-IF($B1100="A",Q1099/K1099) + IF($B1100="A",Q1099/K1099)</f>
        <v>-31929072.42313635</v>
      </c>
      <c r="N1100" s="23">
        <f t="shared" si="815"/>
        <v>0</v>
      </c>
      <c r="O1100" s="22">
        <f t="shared" si="816"/>
        <v>0</v>
      </c>
      <c r="P1100" s="22">
        <f t="shared" si="800"/>
        <v>12273954.672596518</v>
      </c>
      <c r="Q1100" s="22">
        <f t="shared" si="801"/>
        <v>0</v>
      </c>
      <c r="R1100" s="22">
        <f t="shared" si="817"/>
        <v>211255538.94793665</v>
      </c>
      <c r="S1100" s="16">
        <f t="shared" si="807"/>
        <v>0</v>
      </c>
      <c r="T1100" s="15">
        <f t="shared" si="818"/>
        <v>0</v>
      </c>
      <c r="U1100" s="23">
        <f t="shared" ref="U1100:U1163" si="835">U1099-IF($B1100="B",U1099/12)+IF($B1100="C",AO1099)+IF(B1100="C",F1099*10%)</f>
        <v>943572.42058221577</v>
      </c>
      <c r="V1100" s="23">
        <f t="shared" ref="V1100:V1163" si="836">IF($B1100="D", 0, V1099+IF($B1100="B",U1099/12,0))</f>
        <v>0</v>
      </c>
      <c r="W1100" s="23">
        <f t="shared" si="802"/>
        <v>0</v>
      </c>
      <c r="X1100" s="23">
        <f t="shared" ref="X1100:X1163" si="837">X1099+IFERROR(IF($B1100="A",Z1099,0),0)  + AT1099 + AU1099 - IF($B1100="A",Q1099/K1099)</f>
        <v>29328181.529093917</v>
      </c>
      <c r="Y1100" s="23">
        <f t="shared" si="819"/>
        <v>13825559.361691331</v>
      </c>
      <c r="Z1100" s="3">
        <f t="shared" si="820"/>
        <v>3925.2816273349054</v>
      </c>
      <c r="AA1100" s="23">
        <f t="shared" si="821"/>
        <v>57898408.977860861</v>
      </c>
      <c r="AB1100" s="26">
        <f t="shared" ref="AB1100:AB1163" si="838">M1100+SUM(U1100:AA1100)+AO1100+AT1100+AU1100</f>
        <v>70086276.274228647</v>
      </c>
      <c r="AC1100" s="23">
        <f t="shared" ref="AC1100:AC1163" si="839">AC1099+G1100+IF($B1100="C",F1099)</f>
        <v>74889487.274228647</v>
      </c>
      <c r="AD1100" s="23">
        <f t="shared" si="798"/>
        <v>4803211</v>
      </c>
      <c r="AE1100" s="24">
        <f t="shared" si="806"/>
        <v>70086276.274228647</v>
      </c>
      <c r="AF1100" s="3">
        <f t="shared" ref="AF1100:AF1163" si="840">IF($B1100="C",MAX(AE1100-AA1100-Y1100-U1100-V1100-W1100-AO1100-AT1100-AU1100,0.0001),0)</f>
        <v>0</v>
      </c>
      <c r="AG1100" s="2">
        <f t="shared" si="822"/>
        <v>471033795.28018868</v>
      </c>
      <c r="AH1100" s="2">
        <f t="shared" si="823"/>
        <v>99.066939964205773</v>
      </c>
      <c r="AI1100" s="23">
        <f t="shared" si="799"/>
        <v>9308541977.362669</v>
      </c>
      <c r="AJ1100" s="23">
        <f t="shared" si="824"/>
        <v>6219.922423797766</v>
      </c>
      <c r="AK1100" s="23">
        <f t="shared" si="825"/>
        <v>0</v>
      </c>
      <c r="AL1100" s="23">
        <f t="shared" si="803"/>
        <v>0</v>
      </c>
      <c r="AM1100" s="23">
        <f t="shared" si="804"/>
        <v>0</v>
      </c>
      <c r="AN1100" s="16">
        <f t="shared" ref="AN1100:AN1163" si="841">IF($B1100="B",(G1094)/2,0)</f>
        <v>0</v>
      </c>
      <c r="AO1100" s="23">
        <f t="shared" ref="AO1100:AO1163" si="842">IF($B1100="B",(Percent_Rent_In_Elsies*2.49%/12*H1099)/K1099,0)</f>
        <v>0</v>
      </c>
      <c r="AP1100" s="22">
        <f t="shared" ref="AP1100:AP1163" si="843">IF($B1100="B",(1-Percent_Rent_In_Elsies)*2.49%*H1099/12,0)</f>
        <v>0</v>
      </c>
      <c r="AQ1100" s="30">
        <f t="shared" si="826"/>
        <v>2231456588.0356889</v>
      </c>
      <c r="AR1100" s="28">
        <f t="shared" si="827"/>
        <v>975659767.00382829</v>
      </c>
      <c r="AS1100" s="25">
        <f t="shared" si="828"/>
        <v>200337590.02425668</v>
      </c>
      <c r="AT1100" s="32">
        <f t="shared" si="829"/>
        <v>7850.5632546698107</v>
      </c>
      <c r="AU1100" s="23">
        <f t="shared" si="830"/>
        <v>7850.5632546698107</v>
      </c>
      <c r="AV1100" s="22">
        <f t="shared" si="831"/>
        <v>269322760.08678508</v>
      </c>
      <c r="AW1100" s="31">
        <f t="shared" ref="AW1100:AW1163" si="844">SUM(AR1100:AS1100)+AV1100 +SUM(O1100:T1100)+AP1100</f>
        <v>1668849610.7354033</v>
      </c>
    </row>
    <row r="1101" spans="1:53" x14ac:dyDescent="0.25">
      <c r="A1101">
        <f t="shared" si="805"/>
        <v>458</v>
      </c>
      <c r="B1101" t="s">
        <v>6</v>
      </c>
      <c r="C1101" s="27">
        <f t="shared" si="809"/>
        <v>0</v>
      </c>
      <c r="D1101" s="27">
        <f t="shared" si="832"/>
        <v>0</v>
      </c>
      <c r="E1101" s="27" t="b">
        <f t="shared" si="808"/>
        <v>1</v>
      </c>
      <c r="F1101" s="29">
        <f t="shared" si="810"/>
        <v>0</v>
      </c>
      <c r="G1101" s="27">
        <f t="shared" si="833"/>
        <v>0</v>
      </c>
      <c r="H1101" s="22">
        <f t="shared" si="811"/>
        <v>17387012447.117596</v>
      </c>
      <c r="I1101" s="23">
        <f t="shared" si="812"/>
        <v>132580106.5049091</v>
      </c>
      <c r="J1101" s="23">
        <f t="shared" si="813"/>
        <v>1086</v>
      </c>
      <c r="K1101" s="19">
        <f t="shared" si="834"/>
        <v>225.0831931027827</v>
      </c>
      <c r="L1101" s="16">
        <f t="shared" si="814"/>
        <v>119.93068831324894</v>
      </c>
      <c r="M1101" s="23">
        <f>M1100-IF($B1101="B",(Percent_Rent_In_Elsies*2.49%/12 * H1100)/K1100,0)+IF($B1101="D",N1101,0)+IF(B1101="D",AK1100)+IF(B1101="C",F1100*90%)-(Y1101-Y1100)-IF($B1101="A",Q1100/K1100) + IF($B1101="A",Q1100/K1100)</f>
        <v>-31929072.42313635</v>
      </c>
      <c r="N1101" s="23">
        <f t="shared" si="815"/>
        <v>0</v>
      </c>
      <c r="O1101" s="22">
        <f t="shared" si="816"/>
        <v>0</v>
      </c>
      <c r="P1101" s="22">
        <f t="shared" si="800"/>
        <v>0</v>
      </c>
      <c r="Q1101" s="22">
        <f t="shared" si="801"/>
        <v>0</v>
      </c>
      <c r="R1101" s="22">
        <f t="shared" si="817"/>
        <v>211255538.94793665</v>
      </c>
      <c r="S1101" s="16">
        <f t="shared" si="807"/>
        <v>0</v>
      </c>
      <c r="T1101" s="15">
        <f t="shared" si="818"/>
        <v>0</v>
      </c>
      <c r="U1101" s="23">
        <f t="shared" si="835"/>
        <v>943572.42058221577</v>
      </c>
      <c r="V1101" s="23">
        <f t="shared" si="836"/>
        <v>0</v>
      </c>
      <c r="W1101" s="23">
        <f t="shared" si="802"/>
        <v>0</v>
      </c>
      <c r="X1101" s="23">
        <f t="shared" si="837"/>
        <v>29347807.937230591</v>
      </c>
      <c r="Y1101" s="23">
        <f t="shared" si="819"/>
        <v>13825559.361691331</v>
      </c>
      <c r="Z1101" s="3">
        <f t="shared" si="820"/>
        <v>0</v>
      </c>
      <c r="AA1101" s="23">
        <f t="shared" si="821"/>
        <v>57898408.977860861</v>
      </c>
      <c r="AB1101" s="26">
        <f t="shared" si="838"/>
        <v>70086276.274228647</v>
      </c>
      <c r="AC1101" s="23">
        <f t="shared" si="839"/>
        <v>74889487.274228647</v>
      </c>
      <c r="AD1101" s="23">
        <f t="shared" ref="AD1101:AD1164" si="845">AD1100</f>
        <v>4803211</v>
      </c>
      <c r="AE1101" s="24">
        <f t="shared" si="806"/>
        <v>70086276.274228647</v>
      </c>
      <c r="AF1101" s="3">
        <f t="shared" si="840"/>
        <v>0</v>
      </c>
      <c r="AG1101" s="2">
        <f t="shared" si="822"/>
        <v>0</v>
      </c>
      <c r="AH1101" s="2">
        <f t="shared" si="823"/>
        <v>99.232051530812782</v>
      </c>
      <c r="AI1101" s="23">
        <f t="shared" ref="AI1101:AI1164" si="846">AA1101/(AJ1101/1000000)</f>
        <v>9308541977.362669</v>
      </c>
      <c r="AJ1101" s="23">
        <f t="shared" si="824"/>
        <v>6219.922423797766</v>
      </c>
      <c r="AK1101" s="23">
        <f t="shared" si="825"/>
        <v>0</v>
      </c>
      <c r="AL1101" s="23">
        <f t="shared" si="803"/>
        <v>0</v>
      </c>
      <c r="AM1101" s="23">
        <f t="shared" si="804"/>
        <v>0</v>
      </c>
      <c r="AN1101" s="16">
        <f t="shared" si="841"/>
        <v>0</v>
      </c>
      <c r="AO1101" s="23">
        <f t="shared" si="842"/>
        <v>0</v>
      </c>
      <c r="AP1101" s="22">
        <f t="shared" si="843"/>
        <v>0</v>
      </c>
      <c r="AQ1101" s="30">
        <f t="shared" si="826"/>
        <v>2231456588.0356889</v>
      </c>
      <c r="AR1101" s="28">
        <f t="shared" si="827"/>
        <v>975659767.00382829</v>
      </c>
      <c r="AS1101" s="25">
        <f t="shared" si="828"/>
        <v>200337590.02425668</v>
      </c>
      <c r="AT1101" s="32">
        <f t="shared" si="829"/>
        <v>0</v>
      </c>
      <c r="AU1101" s="23">
        <f t="shared" si="830"/>
        <v>0</v>
      </c>
      <c r="AV1101" s="22">
        <f t="shared" si="831"/>
        <v>269322760.08678508</v>
      </c>
      <c r="AW1101" s="31">
        <f t="shared" si="844"/>
        <v>1656575656.0628066</v>
      </c>
    </row>
    <row r="1102" spans="1:53" x14ac:dyDescent="0.25">
      <c r="A1102">
        <f t="shared" si="805"/>
        <v>458</v>
      </c>
      <c r="B1102" t="s">
        <v>7</v>
      </c>
      <c r="C1102" s="27">
        <f t="shared" si="809"/>
        <v>0</v>
      </c>
      <c r="D1102" s="27">
        <f t="shared" si="832"/>
        <v>0</v>
      </c>
      <c r="E1102" s="27" t="b">
        <f t="shared" si="808"/>
        <v>1</v>
      </c>
      <c r="F1102" s="29">
        <f t="shared" si="810"/>
        <v>0</v>
      </c>
      <c r="G1102" s="27">
        <f t="shared" si="833"/>
        <v>0</v>
      </c>
      <c r="H1102" s="22">
        <f t="shared" si="811"/>
        <v>17387012447.117596</v>
      </c>
      <c r="I1102" s="23">
        <f t="shared" si="812"/>
        <v>132580106.5049091</v>
      </c>
      <c r="J1102" s="23">
        <f t="shared" si="813"/>
        <v>1086</v>
      </c>
      <c r="K1102" s="19">
        <f t="shared" si="834"/>
        <v>225.0831931027827</v>
      </c>
      <c r="L1102" s="16">
        <f t="shared" si="814"/>
        <v>119.93068831324894</v>
      </c>
      <c r="M1102" s="23">
        <f>M1101-IF($B1102="B",(Percent_Rent_In_Elsies*2.49%/12 * H1101)/K1101,0)+IF($B1102="D",N1102,0)+IF(B1102="D",AK1101)+IF(B1102="C",F1101*90%)-(Y1102-Y1101)-IF($B1102="A",Q1101/K1101) + IF($B1102="A",Q1101/K1101)</f>
        <v>-32009216.236475833</v>
      </c>
      <c r="N1102" s="23">
        <f t="shared" si="815"/>
        <v>0</v>
      </c>
      <c r="O1102" s="22">
        <f t="shared" si="816"/>
        <v>0</v>
      </c>
      <c r="P1102" s="22">
        <f t="shared" si="800"/>
        <v>0</v>
      </c>
      <c r="Q1102" s="22">
        <f t="shared" si="801"/>
        <v>0</v>
      </c>
      <c r="R1102" s="22">
        <f t="shared" si="817"/>
        <v>193650910.70227528</v>
      </c>
      <c r="S1102" s="16">
        <f t="shared" si="807"/>
        <v>17604628.245661389</v>
      </c>
      <c r="T1102" s="15">
        <f t="shared" si="818"/>
        <v>0</v>
      </c>
      <c r="U1102" s="23">
        <f t="shared" si="835"/>
        <v>864941.38553369779</v>
      </c>
      <c r="V1102" s="23">
        <f t="shared" si="836"/>
        <v>78631.035048517981</v>
      </c>
      <c r="W1102" s="23">
        <f t="shared" si="802"/>
        <v>0</v>
      </c>
      <c r="X1102" s="23">
        <f t="shared" si="837"/>
        <v>29347807.937230591</v>
      </c>
      <c r="Y1102" s="23">
        <f t="shared" si="819"/>
        <v>13825559.361691331</v>
      </c>
      <c r="Z1102" s="3">
        <f t="shared" si="820"/>
        <v>0</v>
      </c>
      <c r="AA1102" s="23">
        <f t="shared" si="821"/>
        <v>57898408.977860861</v>
      </c>
      <c r="AB1102" s="26">
        <f t="shared" si="838"/>
        <v>70086276.274228647</v>
      </c>
      <c r="AC1102" s="23">
        <f t="shared" si="839"/>
        <v>74889487.274228647</v>
      </c>
      <c r="AD1102" s="23">
        <f t="shared" si="845"/>
        <v>4803211</v>
      </c>
      <c r="AE1102" s="24">
        <f t="shared" si="806"/>
        <v>70086276.274228647</v>
      </c>
      <c r="AF1102" s="3">
        <f t="shared" si="840"/>
        <v>0</v>
      </c>
      <c r="AG1102" s="2">
        <f t="shared" si="822"/>
        <v>0</v>
      </c>
      <c r="AH1102" s="2">
        <f t="shared" si="823"/>
        <v>99.232051530812782</v>
      </c>
      <c r="AI1102" s="23">
        <f t="shared" si="846"/>
        <v>9308541977.362669</v>
      </c>
      <c r="AJ1102" s="23">
        <f t="shared" si="824"/>
        <v>6219.922423797766</v>
      </c>
      <c r="AK1102" s="23">
        <f t="shared" si="825"/>
        <v>0</v>
      </c>
      <c r="AL1102" s="23">
        <f t="shared" si="803"/>
        <v>-444040.2904548645</v>
      </c>
      <c r="AM1102" s="23">
        <f t="shared" si="804"/>
        <v>-414284423.95048267</v>
      </c>
      <c r="AN1102" s="16">
        <f t="shared" si="841"/>
        <v>0</v>
      </c>
      <c r="AO1102" s="23">
        <f t="shared" si="842"/>
        <v>80143.813339484244</v>
      </c>
      <c r="AP1102" s="22">
        <f t="shared" si="843"/>
        <v>18039025.413884509</v>
      </c>
      <c r="AQ1102" s="30">
        <f t="shared" si="826"/>
        <v>2267381307.14744</v>
      </c>
      <c r="AR1102" s="28">
        <f t="shared" si="827"/>
        <v>993545460.70169473</v>
      </c>
      <c r="AS1102" s="25">
        <f t="shared" si="828"/>
        <v>200337590.02425668</v>
      </c>
      <c r="AT1102" s="32">
        <f t="shared" si="829"/>
        <v>0</v>
      </c>
      <c r="AU1102" s="23">
        <f t="shared" si="830"/>
        <v>0</v>
      </c>
      <c r="AV1102" s="22">
        <f t="shared" si="831"/>
        <v>269322760.08678508</v>
      </c>
      <c r="AW1102" s="31">
        <f t="shared" si="844"/>
        <v>1692500375.1745574</v>
      </c>
    </row>
    <row r="1103" spans="1:53" x14ac:dyDescent="0.25">
      <c r="A1103">
        <f t="shared" si="805"/>
        <v>458</v>
      </c>
      <c r="B1103" t="s">
        <v>8</v>
      </c>
      <c r="C1103" s="27">
        <f t="shared" si="809"/>
        <v>0</v>
      </c>
      <c r="D1103" s="27">
        <f t="shared" si="832"/>
        <v>0</v>
      </c>
      <c r="E1103" s="27" t="b">
        <f t="shared" si="808"/>
        <v>1</v>
      </c>
      <c r="F1103" s="29">
        <f t="shared" si="810"/>
        <v>0</v>
      </c>
      <c r="G1103" s="27">
        <f t="shared" si="833"/>
        <v>0</v>
      </c>
      <c r="H1103" s="22">
        <f t="shared" si="811"/>
        <v>17387012447.117596</v>
      </c>
      <c r="I1103" s="23">
        <f t="shared" si="812"/>
        <v>132580106.5049091</v>
      </c>
      <c r="J1103" s="23">
        <f t="shared" si="813"/>
        <v>1086</v>
      </c>
      <c r="K1103" s="19">
        <f t="shared" si="834"/>
        <v>225.0831931027827</v>
      </c>
      <c r="L1103" s="16">
        <f t="shared" si="814"/>
        <v>119.93068831324894</v>
      </c>
      <c r="M1103" s="23">
        <f>M1102-IF($B1103="B",(Percent_Rent_In_Elsies*2.49%/12 * H1102)/K1102,0)+IF($B1103="D",N1103,0)+IF(B1103="D",AK1102)+IF(B1103="C",F1102*90%)-(Y1103-Y1102)-IF($B1103="A",Q1102/K1102) + IF($B1103="A",Q1102/K1102)</f>
        <v>-32009216.236475833</v>
      </c>
      <c r="N1103" s="23">
        <f t="shared" si="815"/>
        <v>0</v>
      </c>
      <c r="O1103" s="22">
        <f t="shared" si="816"/>
        <v>0</v>
      </c>
      <c r="P1103" s="22">
        <f t="shared" ref="P1103:P1166" si="847">IF(AG1103 &gt; Retail_Freeze_Above, O1102,0)</f>
        <v>0</v>
      </c>
      <c r="Q1103" s="22">
        <f t="shared" ref="Q1103:Q1166" si="848">IF(AG1103&lt;=Retail_Freeze_Above,O1102,0)</f>
        <v>0</v>
      </c>
      <c r="R1103" s="22">
        <f t="shared" si="817"/>
        <v>211689936.1161598</v>
      </c>
      <c r="S1103" s="16">
        <f t="shared" si="807"/>
        <v>17604628.245661389</v>
      </c>
      <c r="T1103" s="15">
        <f t="shared" si="818"/>
        <v>0</v>
      </c>
      <c r="U1103" s="23">
        <f t="shared" si="835"/>
        <v>945085.19887318206</v>
      </c>
      <c r="V1103" s="23">
        <f t="shared" si="836"/>
        <v>78631.035048517981</v>
      </c>
      <c r="W1103" s="23">
        <f t="shared" ref="W1103:W1166" si="849">IF($B1103="E",0,W1102+IF(B1103="D",V1102,0)+IF($B1103="A",G1103))-IF($B1103="D",N1103)+IF($B1103="A",Q1102/K1102)</f>
        <v>0</v>
      </c>
      <c r="X1103" s="23">
        <f t="shared" si="837"/>
        <v>29347807.937230591</v>
      </c>
      <c r="Y1103" s="23">
        <f t="shared" si="819"/>
        <v>13825559.361691331</v>
      </c>
      <c r="Z1103" s="3">
        <f t="shared" si="820"/>
        <v>0</v>
      </c>
      <c r="AA1103" s="23">
        <f t="shared" si="821"/>
        <v>57898408.977860861</v>
      </c>
      <c r="AB1103" s="26">
        <f t="shared" si="838"/>
        <v>70086276.274228662</v>
      </c>
      <c r="AC1103" s="23">
        <f t="shared" si="839"/>
        <v>74889487.274228647</v>
      </c>
      <c r="AD1103" s="23">
        <f t="shared" si="845"/>
        <v>4803211</v>
      </c>
      <c r="AE1103" s="24">
        <f t="shared" si="806"/>
        <v>70086276.274228647</v>
      </c>
      <c r="AF1103" s="3">
        <f t="shared" si="840"/>
        <v>1E-4</v>
      </c>
      <c r="AG1103" s="2">
        <f t="shared" si="822"/>
        <v>0</v>
      </c>
      <c r="AH1103" s="2">
        <f t="shared" si="823"/>
        <v>99.232051530812782</v>
      </c>
      <c r="AI1103" s="23">
        <f t="shared" si="846"/>
        <v>9308541977.362669</v>
      </c>
      <c r="AJ1103" s="23">
        <f t="shared" si="824"/>
        <v>6219.922423797766</v>
      </c>
      <c r="AK1103" s="23">
        <f t="shared" si="825"/>
        <v>61621.173914831932</v>
      </c>
      <c r="AL1103" s="23">
        <f t="shared" si="803"/>
        <v>0</v>
      </c>
      <c r="AM1103" s="23">
        <f t="shared" si="804"/>
        <v>0</v>
      </c>
      <c r="AN1103" s="16">
        <f t="shared" si="841"/>
        <v>0</v>
      </c>
      <c r="AO1103" s="23">
        <f t="shared" si="842"/>
        <v>0</v>
      </c>
      <c r="AP1103" s="22">
        <f t="shared" si="843"/>
        <v>0</v>
      </c>
      <c r="AQ1103" s="30">
        <f t="shared" si="826"/>
        <v>2267381307.14744</v>
      </c>
      <c r="AR1103" s="28">
        <f t="shared" si="827"/>
        <v>993545460.70169473</v>
      </c>
      <c r="AS1103" s="25">
        <f t="shared" si="828"/>
        <v>200337590.02425668</v>
      </c>
      <c r="AT1103" s="32">
        <f t="shared" si="829"/>
        <v>0</v>
      </c>
      <c r="AU1103" s="23">
        <f t="shared" si="830"/>
        <v>0</v>
      </c>
      <c r="AV1103" s="22">
        <f t="shared" si="831"/>
        <v>269322760.08678508</v>
      </c>
      <c r="AW1103" s="31">
        <f t="shared" si="844"/>
        <v>1692500375.1745577</v>
      </c>
    </row>
    <row r="1104" spans="1:53" x14ac:dyDescent="0.25">
      <c r="A1104" s="21">
        <f t="shared" si="805"/>
        <v>458</v>
      </c>
      <c r="B1104" s="21" t="s">
        <v>9</v>
      </c>
      <c r="C1104" s="27">
        <f t="shared" si="809"/>
        <v>0</v>
      </c>
      <c r="D1104" s="27">
        <f t="shared" si="832"/>
        <v>0</v>
      </c>
      <c r="E1104" s="27" t="b">
        <f t="shared" si="808"/>
        <v>1</v>
      </c>
      <c r="F1104" s="29">
        <f t="shared" si="810"/>
        <v>0</v>
      </c>
      <c r="G1104" s="27">
        <f t="shared" si="833"/>
        <v>0</v>
      </c>
      <c r="H1104" s="22">
        <f t="shared" si="811"/>
        <v>17387012447.117596</v>
      </c>
      <c r="I1104" s="23">
        <f t="shared" si="812"/>
        <v>132580106.5049091</v>
      </c>
      <c r="J1104" s="23">
        <f t="shared" si="813"/>
        <v>1086</v>
      </c>
      <c r="K1104" s="19">
        <f t="shared" si="834"/>
        <v>225.0831931027827</v>
      </c>
      <c r="L1104" s="16">
        <f t="shared" si="814"/>
        <v>119.93068831324894</v>
      </c>
      <c r="M1104" s="23">
        <f>M1103-IF($B1104="B",(Percent_Rent_In_Elsies*2.49%/12 * H1103)/K1103,0)+IF($B1104="D",N1104,0)+IF(B1104="D",AK1103)+IF(B1104="C",F1103*90%)-(Y1104-Y1103)-IF($B1104="A",Q1103/K1103) + IF($B1104="A",Q1103/K1103)</f>
        <v>-31947595.062561002</v>
      </c>
      <c r="N1104" s="23">
        <f t="shared" si="815"/>
        <v>0</v>
      </c>
      <c r="O1104" s="22">
        <f t="shared" si="816"/>
        <v>12299650.461448416</v>
      </c>
      <c r="P1104" s="22">
        <f t="shared" si="847"/>
        <v>0</v>
      </c>
      <c r="Q1104" s="22">
        <f t="shared" si="848"/>
        <v>0</v>
      </c>
      <c r="R1104" s="22">
        <f t="shared" si="817"/>
        <v>211689936.1161598</v>
      </c>
      <c r="S1104" s="16">
        <f t="shared" si="807"/>
        <v>0</v>
      </c>
      <c r="T1104" s="15">
        <f t="shared" si="818"/>
        <v>5304977.784212973</v>
      </c>
      <c r="U1104" s="23">
        <f t="shared" si="835"/>
        <v>945085.19887318206</v>
      </c>
      <c r="V1104" s="23">
        <f t="shared" si="836"/>
        <v>0</v>
      </c>
      <c r="W1104" s="23">
        <f t="shared" si="849"/>
        <v>78631.035048517981</v>
      </c>
      <c r="X1104" s="23">
        <f t="shared" si="837"/>
        <v>29347807.937230591</v>
      </c>
      <c r="Y1104" s="23">
        <f t="shared" si="819"/>
        <v>13825559.361691331</v>
      </c>
      <c r="Z1104" s="3">
        <f t="shared" si="820"/>
        <v>0</v>
      </c>
      <c r="AA1104" s="23">
        <f t="shared" si="821"/>
        <v>57836787.803946026</v>
      </c>
      <c r="AB1104" s="26">
        <f t="shared" si="838"/>
        <v>70086276.274228632</v>
      </c>
      <c r="AC1104" s="23">
        <f t="shared" si="839"/>
        <v>74889487.274228647</v>
      </c>
      <c r="AD1104" s="23">
        <f t="shared" si="845"/>
        <v>4803211</v>
      </c>
      <c r="AE1104" s="24">
        <f t="shared" si="806"/>
        <v>70086276.274228647</v>
      </c>
      <c r="AF1104" s="3">
        <f t="shared" si="840"/>
        <v>0</v>
      </c>
      <c r="AG1104" s="2">
        <f t="shared" si="822"/>
        <v>0</v>
      </c>
      <c r="AH1104" s="2">
        <f t="shared" si="823"/>
        <v>99.232051530812782</v>
      </c>
      <c r="AI1104" s="23">
        <f t="shared" si="846"/>
        <v>9298634912.6573162</v>
      </c>
      <c r="AJ1104" s="23">
        <f t="shared" si="824"/>
        <v>6219.922423797766</v>
      </c>
      <c r="AK1104" s="23">
        <f t="shared" si="825"/>
        <v>0</v>
      </c>
      <c r="AL1104" s="23">
        <f t="shared" ref="AL1104:AL1167" si="850">IF($B1104="B",AI1104-AI1099,0)</f>
        <v>0</v>
      </c>
      <c r="AM1104" s="23">
        <f t="shared" si="804"/>
        <v>0</v>
      </c>
      <c r="AN1104" s="16">
        <f t="shared" si="841"/>
        <v>0</v>
      </c>
      <c r="AO1104" s="23">
        <f t="shared" si="842"/>
        <v>0</v>
      </c>
      <c r="AP1104" s="22">
        <f t="shared" si="843"/>
        <v>0</v>
      </c>
      <c r="AQ1104" s="30">
        <f t="shared" si="826"/>
        <v>2267381307.14744</v>
      </c>
      <c r="AR1104" s="28">
        <f t="shared" si="827"/>
        <v>993545460.70169473</v>
      </c>
      <c r="AS1104" s="25">
        <f t="shared" si="828"/>
        <v>200337590.02425668</v>
      </c>
      <c r="AT1104" s="32">
        <f t="shared" si="829"/>
        <v>0</v>
      </c>
      <c r="AU1104" s="23">
        <f t="shared" si="830"/>
        <v>0</v>
      </c>
      <c r="AV1104" s="22">
        <f t="shared" si="831"/>
        <v>269322760.08678508</v>
      </c>
      <c r="AW1104" s="31">
        <f t="shared" si="844"/>
        <v>1692500375.1745577</v>
      </c>
      <c r="AX1104" s="21"/>
      <c r="AY1104" s="21"/>
      <c r="AZ1104" s="21"/>
      <c r="BA1104" s="21"/>
    </row>
    <row r="1105" spans="1:53" x14ac:dyDescent="0.25">
      <c r="A1105" s="21">
        <f t="shared" si="805"/>
        <v>458</v>
      </c>
      <c r="B1105" s="21" t="s">
        <v>28</v>
      </c>
      <c r="C1105" s="27">
        <f t="shared" si="809"/>
        <v>0</v>
      </c>
      <c r="D1105" s="27">
        <f t="shared" si="832"/>
        <v>0</v>
      </c>
      <c r="E1105" s="27" t="b">
        <f t="shared" si="808"/>
        <v>1</v>
      </c>
      <c r="F1105" s="29">
        <f t="shared" si="810"/>
        <v>0</v>
      </c>
      <c r="G1105" s="27">
        <f t="shared" si="833"/>
        <v>0</v>
      </c>
      <c r="H1105" s="22">
        <f t="shared" si="811"/>
        <v>17387012447.117596</v>
      </c>
      <c r="I1105" s="23">
        <f t="shared" si="812"/>
        <v>132580106.5049091</v>
      </c>
      <c r="J1105" s="23">
        <f t="shared" si="813"/>
        <v>1086</v>
      </c>
      <c r="K1105" s="19">
        <f t="shared" si="834"/>
        <v>225.0831931027827</v>
      </c>
      <c r="L1105" s="16">
        <f t="shared" si="814"/>
        <v>119.93068831324894</v>
      </c>
      <c r="M1105" s="23">
        <f>M1104-IF($B1105="B",(Percent_Rent_In_Elsies*2.49%/12 * H1104)/K1104,0)+IF($B1105="D",N1105,0)+IF(B1105="D",AK1104)+IF(B1105="C",F1104*90%)-(Y1105-Y1104)-IF($B1105="A",Q1104/K1104) + IF($B1105="A",Q1104/K1104)</f>
        <v>-31947595.062561002</v>
      </c>
      <c r="N1105" s="23">
        <f t="shared" si="815"/>
        <v>0</v>
      </c>
      <c r="O1105" s="22">
        <f t="shared" si="816"/>
        <v>0</v>
      </c>
      <c r="P1105" s="22">
        <f t="shared" si="847"/>
        <v>12299650.461448416</v>
      </c>
      <c r="Q1105" s="22">
        <f t="shared" si="848"/>
        <v>0</v>
      </c>
      <c r="R1105" s="22">
        <f t="shared" si="817"/>
        <v>211689936.1161598</v>
      </c>
      <c r="S1105" s="16">
        <f t="shared" si="807"/>
        <v>0</v>
      </c>
      <c r="T1105" s="15">
        <f t="shared" si="818"/>
        <v>0</v>
      </c>
      <c r="U1105" s="23">
        <f t="shared" si="835"/>
        <v>945085.19887318206</v>
      </c>
      <c r="V1105" s="23">
        <f t="shared" si="836"/>
        <v>0</v>
      </c>
      <c r="W1105" s="23">
        <f t="shared" si="849"/>
        <v>0</v>
      </c>
      <c r="X1105" s="23">
        <f t="shared" si="837"/>
        <v>29347807.937230591</v>
      </c>
      <c r="Y1105" s="23">
        <f t="shared" si="819"/>
        <v>13825559.361691331</v>
      </c>
      <c r="Z1105" s="3">
        <f t="shared" si="820"/>
        <v>3931.5517524258994</v>
      </c>
      <c r="AA1105" s="23">
        <f t="shared" si="821"/>
        <v>57895761.080232412</v>
      </c>
      <c r="AB1105" s="26">
        <f t="shared" si="838"/>
        <v>70086276.274228632</v>
      </c>
      <c r="AC1105" s="23">
        <f t="shared" si="839"/>
        <v>74889487.274228647</v>
      </c>
      <c r="AD1105" s="23">
        <f t="shared" si="845"/>
        <v>4803211</v>
      </c>
      <c r="AE1105" s="24">
        <f t="shared" si="806"/>
        <v>70086276.274228647</v>
      </c>
      <c r="AF1105" s="3">
        <f t="shared" si="840"/>
        <v>0</v>
      </c>
      <c r="AG1105" s="2">
        <f t="shared" si="822"/>
        <v>471786210.29110789</v>
      </c>
      <c r="AH1105" s="2">
        <f t="shared" si="823"/>
        <v>99.232051530812782</v>
      </c>
      <c r="AI1105" s="23">
        <f t="shared" si="846"/>
        <v>9308116265.0389404</v>
      </c>
      <c r="AJ1105" s="23">
        <f t="shared" si="824"/>
        <v>6219.922423797766</v>
      </c>
      <c r="AK1105" s="23">
        <f t="shared" si="825"/>
        <v>0</v>
      </c>
      <c r="AL1105" s="23">
        <f t="shared" si="850"/>
        <v>0</v>
      </c>
      <c r="AM1105" s="23">
        <f t="shared" ref="AM1105:AM1168" si="851">IF($B1105="B",50%*AL1105*30%*AJ1105,0)</f>
        <v>0</v>
      </c>
      <c r="AN1105" s="16">
        <f t="shared" si="841"/>
        <v>0</v>
      </c>
      <c r="AO1105" s="23">
        <f t="shared" si="842"/>
        <v>0</v>
      </c>
      <c r="AP1105" s="22">
        <f t="shared" si="843"/>
        <v>0</v>
      </c>
      <c r="AQ1105" s="30">
        <f t="shared" si="826"/>
        <v>2267381307.14744</v>
      </c>
      <c r="AR1105" s="28">
        <f t="shared" si="827"/>
        <v>993545460.70169473</v>
      </c>
      <c r="AS1105" s="25">
        <f t="shared" si="828"/>
        <v>200337590.02425668</v>
      </c>
      <c r="AT1105" s="32">
        <f t="shared" si="829"/>
        <v>7863.1035048517988</v>
      </c>
      <c r="AU1105" s="23">
        <f t="shared" si="830"/>
        <v>7863.1035048517988</v>
      </c>
      <c r="AV1105" s="22">
        <f t="shared" si="831"/>
        <v>274627737.87099802</v>
      </c>
      <c r="AW1105" s="31">
        <f t="shared" si="844"/>
        <v>1692500375.1745577</v>
      </c>
      <c r="AX1105" s="21"/>
      <c r="AY1105" s="21"/>
      <c r="AZ1105" s="21"/>
      <c r="BA1105" s="21"/>
    </row>
    <row r="1106" spans="1:53" x14ac:dyDescent="0.25">
      <c r="A1106">
        <f t="shared" si="805"/>
        <v>459</v>
      </c>
      <c r="B1106" t="s">
        <v>6</v>
      </c>
      <c r="C1106" s="27">
        <f t="shared" si="809"/>
        <v>0</v>
      </c>
      <c r="D1106" s="27">
        <f t="shared" si="832"/>
        <v>0</v>
      </c>
      <c r="E1106" s="27" t="b">
        <f t="shared" si="808"/>
        <v>1</v>
      </c>
      <c r="F1106" s="29">
        <f t="shared" si="810"/>
        <v>0</v>
      </c>
      <c r="G1106" s="27">
        <f t="shared" si="833"/>
        <v>0</v>
      </c>
      <c r="H1106" s="22">
        <f t="shared" si="811"/>
        <v>17415990801.196125</v>
      </c>
      <c r="I1106" s="23">
        <f t="shared" si="812"/>
        <v>132580106.5049091</v>
      </c>
      <c r="J1106" s="23">
        <f t="shared" si="813"/>
        <v>1086</v>
      </c>
      <c r="K1106" s="19">
        <f t="shared" si="834"/>
        <v>225.0831931027827</v>
      </c>
      <c r="L1106" s="16">
        <f t="shared" si="814"/>
        <v>120.13057279377102</v>
      </c>
      <c r="M1106" s="23">
        <f>M1105-IF($B1106="B",(Percent_Rent_In_Elsies*2.49%/12 * H1105)/K1105,0)+IF($B1106="D",N1106,0)+IF(B1106="D",AK1105)+IF(B1106="C",F1105*90%)-(Y1106-Y1105)-IF($B1106="A",Q1105/K1105) + IF($B1106="A",Q1105/K1105)</f>
        <v>-31947595.062561002</v>
      </c>
      <c r="N1106" s="23">
        <f t="shared" si="815"/>
        <v>0</v>
      </c>
      <c r="O1106" s="22">
        <f t="shared" si="816"/>
        <v>0</v>
      </c>
      <c r="P1106" s="22">
        <f t="shared" si="847"/>
        <v>0</v>
      </c>
      <c r="Q1106" s="22">
        <f t="shared" si="848"/>
        <v>0</v>
      </c>
      <c r="R1106" s="22">
        <f t="shared" si="817"/>
        <v>211689936.1161598</v>
      </c>
      <c r="S1106" s="16">
        <f t="shared" si="807"/>
        <v>0</v>
      </c>
      <c r="T1106" s="15">
        <f t="shared" si="818"/>
        <v>0</v>
      </c>
      <c r="U1106" s="23">
        <f t="shared" si="835"/>
        <v>945085.19887318206</v>
      </c>
      <c r="V1106" s="23">
        <f t="shared" si="836"/>
        <v>0</v>
      </c>
      <c r="W1106" s="23">
        <f t="shared" si="849"/>
        <v>0</v>
      </c>
      <c r="X1106" s="23">
        <f t="shared" si="837"/>
        <v>29367465.695992719</v>
      </c>
      <c r="Y1106" s="23">
        <f t="shared" si="819"/>
        <v>13825559.361691331</v>
      </c>
      <c r="Z1106" s="3">
        <f t="shared" si="820"/>
        <v>0</v>
      </c>
      <c r="AA1106" s="23">
        <f t="shared" si="821"/>
        <v>57895761.080232412</v>
      </c>
      <c r="AB1106" s="26">
        <f t="shared" si="838"/>
        <v>70086276.274228632</v>
      </c>
      <c r="AC1106" s="23">
        <f t="shared" si="839"/>
        <v>74889487.274228647</v>
      </c>
      <c r="AD1106" s="23">
        <f t="shared" si="845"/>
        <v>4803211</v>
      </c>
      <c r="AE1106" s="24">
        <f t="shared" si="806"/>
        <v>70086276.274228647</v>
      </c>
      <c r="AF1106" s="3">
        <f t="shared" si="840"/>
        <v>0</v>
      </c>
      <c r="AG1106" s="2">
        <f t="shared" si="822"/>
        <v>0</v>
      </c>
      <c r="AH1106" s="2">
        <f t="shared" si="823"/>
        <v>99.397438283364153</v>
      </c>
      <c r="AI1106" s="23">
        <f t="shared" si="846"/>
        <v>9308116265.0389404</v>
      </c>
      <c r="AJ1106" s="23">
        <f t="shared" si="824"/>
        <v>6219.922423797766</v>
      </c>
      <c r="AK1106" s="23">
        <f t="shared" si="825"/>
        <v>0</v>
      </c>
      <c r="AL1106" s="23">
        <f t="shared" si="850"/>
        <v>0</v>
      </c>
      <c r="AM1106" s="23">
        <f t="shared" si="851"/>
        <v>0</v>
      </c>
      <c r="AN1106" s="16">
        <f t="shared" si="841"/>
        <v>0</v>
      </c>
      <c r="AO1106" s="23">
        <f t="shared" si="842"/>
        <v>0</v>
      </c>
      <c r="AP1106" s="22">
        <f t="shared" si="843"/>
        <v>0</v>
      </c>
      <c r="AQ1106" s="30">
        <f t="shared" si="826"/>
        <v>2267381307.14744</v>
      </c>
      <c r="AR1106" s="28">
        <f t="shared" si="827"/>
        <v>993545460.70169473</v>
      </c>
      <c r="AS1106" s="25">
        <f t="shared" si="828"/>
        <v>200337590.02425668</v>
      </c>
      <c r="AT1106" s="32">
        <f t="shared" si="829"/>
        <v>0</v>
      </c>
      <c r="AU1106" s="23">
        <f t="shared" si="830"/>
        <v>0</v>
      </c>
      <c r="AV1106" s="22">
        <f t="shared" si="831"/>
        <v>274627737.87099802</v>
      </c>
      <c r="AW1106" s="31">
        <f t="shared" si="844"/>
        <v>1680200724.7131095</v>
      </c>
    </row>
    <row r="1107" spans="1:53" x14ac:dyDescent="0.25">
      <c r="A1107">
        <f t="shared" si="805"/>
        <v>459</v>
      </c>
      <c r="B1107" t="s">
        <v>7</v>
      </c>
      <c r="C1107" s="27">
        <f t="shared" si="809"/>
        <v>0</v>
      </c>
      <c r="D1107" s="27">
        <f t="shared" si="832"/>
        <v>0</v>
      </c>
      <c r="E1107" s="27" t="b">
        <f t="shared" si="808"/>
        <v>1</v>
      </c>
      <c r="F1107" s="29">
        <f t="shared" si="810"/>
        <v>0</v>
      </c>
      <c r="G1107" s="27">
        <f t="shared" si="833"/>
        <v>0</v>
      </c>
      <c r="H1107" s="22">
        <f t="shared" si="811"/>
        <v>17415990801.196125</v>
      </c>
      <c r="I1107" s="23">
        <f t="shared" si="812"/>
        <v>132580106.5049091</v>
      </c>
      <c r="J1107" s="23">
        <f t="shared" si="813"/>
        <v>1086</v>
      </c>
      <c r="K1107" s="19">
        <f t="shared" si="834"/>
        <v>225.0831931027827</v>
      </c>
      <c r="L1107" s="16">
        <f t="shared" si="814"/>
        <v>120.13057279377102</v>
      </c>
      <c r="M1107" s="23">
        <f>M1106-IF($B1107="B",(Percent_Rent_In_Elsies*2.49%/12 * H1106)/K1106,0)+IF($B1107="D",N1107,0)+IF(B1107="D",AK1106)+IF(B1107="C",F1106*90%)-(Y1107-Y1106)-IF($B1107="A",Q1106/K1106) + IF($B1107="A",Q1106/K1106)</f>
        <v>-32027872.44892272</v>
      </c>
      <c r="N1107" s="23">
        <f t="shared" si="815"/>
        <v>0</v>
      </c>
      <c r="O1107" s="22">
        <f t="shared" si="816"/>
        <v>0</v>
      </c>
      <c r="P1107" s="22">
        <f t="shared" si="847"/>
        <v>0</v>
      </c>
      <c r="Q1107" s="22">
        <f t="shared" si="848"/>
        <v>0</v>
      </c>
      <c r="R1107" s="22">
        <f t="shared" si="817"/>
        <v>194049108.10647982</v>
      </c>
      <c r="S1107" s="16">
        <f t="shared" si="807"/>
        <v>17640828.009679984</v>
      </c>
      <c r="T1107" s="15">
        <f t="shared" si="818"/>
        <v>0</v>
      </c>
      <c r="U1107" s="23">
        <f t="shared" si="835"/>
        <v>866328.0989670835</v>
      </c>
      <c r="V1107" s="23">
        <f t="shared" si="836"/>
        <v>78757.099906098505</v>
      </c>
      <c r="W1107" s="23">
        <f t="shared" si="849"/>
        <v>0</v>
      </c>
      <c r="X1107" s="23">
        <f t="shared" si="837"/>
        <v>29367465.695992719</v>
      </c>
      <c r="Y1107" s="23">
        <f t="shared" si="819"/>
        <v>13825559.361691331</v>
      </c>
      <c r="Z1107" s="3">
        <f t="shared" si="820"/>
        <v>0</v>
      </c>
      <c r="AA1107" s="23">
        <f t="shared" si="821"/>
        <v>57895761.080232412</v>
      </c>
      <c r="AB1107" s="26">
        <f t="shared" si="838"/>
        <v>70086276.274228632</v>
      </c>
      <c r="AC1107" s="23">
        <f t="shared" si="839"/>
        <v>74889487.274228647</v>
      </c>
      <c r="AD1107" s="23">
        <f t="shared" si="845"/>
        <v>4803211</v>
      </c>
      <c r="AE1107" s="24">
        <f t="shared" si="806"/>
        <v>70086276.274228647</v>
      </c>
      <c r="AF1107" s="3">
        <f t="shared" si="840"/>
        <v>0</v>
      </c>
      <c r="AG1107" s="2">
        <f t="shared" si="822"/>
        <v>0</v>
      </c>
      <c r="AH1107" s="2">
        <f t="shared" si="823"/>
        <v>99.397438283364153</v>
      </c>
      <c r="AI1107" s="23">
        <f t="shared" si="846"/>
        <v>9308116265.0389404</v>
      </c>
      <c r="AJ1107" s="23">
        <f t="shared" si="824"/>
        <v>6219.922423797766</v>
      </c>
      <c r="AK1107" s="23">
        <f t="shared" si="825"/>
        <v>0</v>
      </c>
      <c r="AL1107" s="23">
        <f t="shared" si="850"/>
        <v>-425712.3237285614</v>
      </c>
      <c r="AM1107" s="23">
        <f t="shared" si="851"/>
        <v>-397184644.26694989</v>
      </c>
      <c r="AN1107" s="16">
        <f t="shared" si="841"/>
        <v>0</v>
      </c>
      <c r="AO1107" s="23">
        <f t="shared" si="842"/>
        <v>80277.386361716723</v>
      </c>
      <c r="AP1107" s="22">
        <f t="shared" si="843"/>
        <v>18069090.456240982</v>
      </c>
      <c r="AQ1107" s="30">
        <f t="shared" si="826"/>
        <v>2303365900.7910442</v>
      </c>
      <c r="AR1107" s="28">
        <f t="shared" si="827"/>
        <v>1011460963.8890576</v>
      </c>
      <c r="AS1107" s="25">
        <f t="shared" si="828"/>
        <v>200337590.02425668</v>
      </c>
      <c r="AT1107" s="32">
        <f t="shared" si="829"/>
        <v>0</v>
      </c>
      <c r="AU1107" s="23">
        <f t="shared" si="830"/>
        <v>0</v>
      </c>
      <c r="AV1107" s="22">
        <f t="shared" si="831"/>
        <v>274627737.87099802</v>
      </c>
      <c r="AW1107" s="31">
        <f t="shared" si="844"/>
        <v>1716185318.3567131</v>
      </c>
    </row>
    <row r="1108" spans="1:53" s="21" customFormat="1" x14ac:dyDescent="0.25">
      <c r="A1108">
        <f t="shared" si="805"/>
        <v>459</v>
      </c>
      <c r="B1108" t="s">
        <v>8</v>
      </c>
      <c r="C1108" s="27">
        <f t="shared" si="809"/>
        <v>0</v>
      </c>
      <c r="D1108" s="27">
        <f t="shared" si="832"/>
        <v>0</v>
      </c>
      <c r="E1108" s="27" t="b">
        <f t="shared" si="808"/>
        <v>1</v>
      </c>
      <c r="F1108" s="29">
        <f t="shared" si="810"/>
        <v>0</v>
      </c>
      <c r="G1108" s="27">
        <f t="shared" si="833"/>
        <v>0</v>
      </c>
      <c r="H1108" s="22">
        <f t="shared" si="811"/>
        <v>17415990801.196125</v>
      </c>
      <c r="I1108" s="23">
        <f t="shared" si="812"/>
        <v>132580106.5049091</v>
      </c>
      <c r="J1108" s="23">
        <f t="shared" si="813"/>
        <v>1086</v>
      </c>
      <c r="K1108" s="19">
        <f t="shared" si="834"/>
        <v>225.0831931027827</v>
      </c>
      <c r="L1108" s="16">
        <f t="shared" si="814"/>
        <v>120.13057279377102</v>
      </c>
      <c r="M1108" s="23">
        <f>M1107-IF($B1108="B",(Percent_Rent_In_Elsies*2.49%/12 * H1107)/K1107,0)+IF($B1108="D",N1108,0)+IF(B1108="D",AK1107)+IF(B1108="C",F1107*90%)-(Y1108-Y1107)-IF($B1108="A",Q1107/K1107) + IF($B1108="A",Q1107/K1107)</f>
        <v>-32027872.44892272</v>
      </c>
      <c r="N1108" s="23">
        <f t="shared" si="815"/>
        <v>0</v>
      </c>
      <c r="O1108" s="22">
        <f t="shared" si="816"/>
        <v>0</v>
      </c>
      <c r="P1108" s="22">
        <f t="shared" si="847"/>
        <v>0</v>
      </c>
      <c r="Q1108" s="22">
        <f t="shared" si="848"/>
        <v>0</v>
      </c>
      <c r="R1108" s="22">
        <f t="shared" si="817"/>
        <v>212118198.56272081</v>
      </c>
      <c r="S1108" s="16">
        <f t="shared" si="807"/>
        <v>17640828.009679984</v>
      </c>
      <c r="T1108" s="15">
        <f t="shared" si="818"/>
        <v>0</v>
      </c>
      <c r="U1108" s="23">
        <f t="shared" si="835"/>
        <v>946605.48532880028</v>
      </c>
      <c r="V1108" s="23">
        <f t="shared" si="836"/>
        <v>78757.099906098505</v>
      </c>
      <c r="W1108" s="23">
        <f t="shared" si="849"/>
        <v>0</v>
      </c>
      <c r="X1108" s="23">
        <f t="shared" si="837"/>
        <v>29367465.695992719</v>
      </c>
      <c r="Y1108" s="23">
        <f t="shared" si="819"/>
        <v>13825559.361691331</v>
      </c>
      <c r="Z1108" s="3">
        <f t="shared" si="820"/>
        <v>0</v>
      </c>
      <c r="AA1108" s="23">
        <f t="shared" si="821"/>
        <v>57895761.080232412</v>
      </c>
      <c r="AB1108" s="26">
        <f t="shared" si="838"/>
        <v>70086276.274228632</v>
      </c>
      <c r="AC1108" s="23">
        <f t="shared" si="839"/>
        <v>74889487.274228647</v>
      </c>
      <c r="AD1108" s="23">
        <f t="shared" si="845"/>
        <v>4803211</v>
      </c>
      <c r="AE1108" s="24">
        <f t="shared" si="806"/>
        <v>70086276.274228647</v>
      </c>
      <c r="AF1108" s="3">
        <f t="shared" si="840"/>
        <v>1E-4</v>
      </c>
      <c r="AG1108" s="2">
        <f t="shared" si="822"/>
        <v>0</v>
      </c>
      <c r="AH1108" s="2">
        <f t="shared" si="823"/>
        <v>99.397438283364153</v>
      </c>
      <c r="AI1108" s="23">
        <f t="shared" si="846"/>
        <v>9308116265.0389404</v>
      </c>
      <c r="AJ1108" s="23">
        <f t="shared" si="824"/>
        <v>6219.922423797766</v>
      </c>
      <c r="AK1108" s="23">
        <f t="shared" si="825"/>
        <v>61601.274929084044</v>
      </c>
      <c r="AL1108" s="23">
        <f t="shared" si="850"/>
        <v>0</v>
      </c>
      <c r="AM1108" s="23">
        <f t="shared" si="851"/>
        <v>0</v>
      </c>
      <c r="AN1108" s="16">
        <f t="shared" si="841"/>
        <v>0</v>
      </c>
      <c r="AO1108" s="23">
        <f t="shared" si="842"/>
        <v>0</v>
      </c>
      <c r="AP1108" s="22">
        <f t="shared" si="843"/>
        <v>0</v>
      </c>
      <c r="AQ1108" s="30">
        <f t="shared" si="826"/>
        <v>2303365900.7910442</v>
      </c>
      <c r="AR1108" s="28">
        <f t="shared" si="827"/>
        <v>1011460963.8890576</v>
      </c>
      <c r="AS1108" s="25">
        <f t="shared" si="828"/>
        <v>200337590.02425668</v>
      </c>
      <c r="AT1108" s="32">
        <f t="shared" si="829"/>
        <v>0</v>
      </c>
      <c r="AU1108" s="23">
        <f t="shared" si="830"/>
        <v>0</v>
      </c>
      <c r="AV1108" s="22">
        <f t="shared" si="831"/>
        <v>274627737.87099802</v>
      </c>
      <c r="AW1108" s="31">
        <f t="shared" si="844"/>
        <v>1716185318.3567131</v>
      </c>
      <c r="AX1108"/>
      <c r="AY1108"/>
      <c r="AZ1108"/>
      <c r="BA1108"/>
    </row>
    <row r="1109" spans="1:53" s="21" customFormat="1" x14ac:dyDescent="0.25">
      <c r="A1109">
        <f t="shared" si="805"/>
        <v>459</v>
      </c>
      <c r="B1109" t="s">
        <v>9</v>
      </c>
      <c r="C1109" s="27">
        <f t="shared" si="809"/>
        <v>0</v>
      </c>
      <c r="D1109" s="27">
        <f t="shared" si="832"/>
        <v>0</v>
      </c>
      <c r="E1109" s="27" t="b">
        <f t="shared" si="808"/>
        <v>1</v>
      </c>
      <c r="F1109" s="29">
        <f t="shared" si="810"/>
        <v>0</v>
      </c>
      <c r="G1109" s="27">
        <f t="shared" si="833"/>
        <v>0</v>
      </c>
      <c r="H1109" s="22">
        <f t="shared" si="811"/>
        <v>17415990801.196125</v>
      </c>
      <c r="I1109" s="23">
        <f t="shared" si="812"/>
        <v>132580106.5049091</v>
      </c>
      <c r="J1109" s="23">
        <f t="shared" si="813"/>
        <v>1086</v>
      </c>
      <c r="K1109" s="19">
        <f t="shared" si="834"/>
        <v>225.0831931027827</v>
      </c>
      <c r="L1109" s="16">
        <f t="shared" si="814"/>
        <v>120.13057279377102</v>
      </c>
      <c r="M1109" s="23">
        <f>M1108-IF($B1109="B",(Percent_Rent_In_Elsies*2.49%/12 * H1108)/K1108,0)+IF($B1109="D",N1109,0)+IF(B1109="D",AK1108)+IF(B1109="C",F1108*90%)-(Y1109-Y1108)-IF($B1109="A",Q1108/K1108) + IF($B1109="A",Q1108/K1108)</f>
        <v>-31966271.173993636</v>
      </c>
      <c r="N1109" s="23">
        <f t="shared" si="815"/>
        <v>0</v>
      </c>
      <c r="O1109" s="22">
        <f t="shared" si="816"/>
        <v>12324952.47680416</v>
      </c>
      <c r="P1109" s="22">
        <f t="shared" si="847"/>
        <v>0</v>
      </c>
      <c r="Q1109" s="22">
        <f t="shared" si="848"/>
        <v>0</v>
      </c>
      <c r="R1109" s="22">
        <f t="shared" si="817"/>
        <v>212118198.56272081</v>
      </c>
      <c r="S1109" s="16">
        <f t="shared" si="807"/>
        <v>0</v>
      </c>
      <c r="T1109" s="15">
        <f t="shared" si="818"/>
        <v>5315875.5328758247</v>
      </c>
      <c r="U1109" s="23">
        <f t="shared" si="835"/>
        <v>946605.48532880028</v>
      </c>
      <c r="V1109" s="23">
        <f t="shared" si="836"/>
        <v>0</v>
      </c>
      <c r="W1109" s="23">
        <f t="shared" si="849"/>
        <v>78757.099906098505</v>
      </c>
      <c r="X1109" s="23">
        <f t="shared" si="837"/>
        <v>29367465.695992719</v>
      </c>
      <c r="Y1109" s="23">
        <f t="shared" si="819"/>
        <v>13825559.361691331</v>
      </c>
      <c r="Z1109" s="3">
        <f t="shared" si="820"/>
        <v>0</v>
      </c>
      <c r="AA1109" s="23">
        <f t="shared" si="821"/>
        <v>57834159.805303328</v>
      </c>
      <c r="AB1109" s="26">
        <f t="shared" si="838"/>
        <v>70086276.274228647</v>
      </c>
      <c r="AC1109" s="23">
        <f t="shared" si="839"/>
        <v>74889487.274228647</v>
      </c>
      <c r="AD1109" s="23">
        <f t="shared" si="845"/>
        <v>4803211</v>
      </c>
      <c r="AE1109" s="24">
        <f t="shared" si="806"/>
        <v>70086276.274228647</v>
      </c>
      <c r="AF1109" s="3">
        <f t="shared" si="840"/>
        <v>0</v>
      </c>
      <c r="AG1109" s="2">
        <f t="shared" si="822"/>
        <v>0</v>
      </c>
      <c r="AH1109" s="2">
        <f t="shared" si="823"/>
        <v>99.397438283364153</v>
      </c>
      <c r="AI1109" s="23">
        <f t="shared" si="846"/>
        <v>9298212399.5673389</v>
      </c>
      <c r="AJ1109" s="23">
        <f t="shared" si="824"/>
        <v>6219.922423797766</v>
      </c>
      <c r="AK1109" s="23">
        <f t="shared" si="825"/>
        <v>0</v>
      </c>
      <c r="AL1109" s="23">
        <f t="shared" si="850"/>
        <v>0</v>
      </c>
      <c r="AM1109" s="23">
        <f t="shared" si="851"/>
        <v>0</v>
      </c>
      <c r="AN1109" s="16">
        <f t="shared" si="841"/>
        <v>0</v>
      </c>
      <c r="AO1109" s="23">
        <f t="shared" si="842"/>
        <v>0</v>
      </c>
      <c r="AP1109" s="22">
        <f t="shared" si="843"/>
        <v>0</v>
      </c>
      <c r="AQ1109" s="30">
        <f t="shared" si="826"/>
        <v>2303365900.7910442</v>
      </c>
      <c r="AR1109" s="28">
        <f t="shared" si="827"/>
        <v>1011460963.8890576</v>
      </c>
      <c r="AS1109" s="25">
        <f t="shared" si="828"/>
        <v>200337590.02425668</v>
      </c>
      <c r="AT1109" s="32">
        <f t="shared" si="829"/>
        <v>0</v>
      </c>
      <c r="AU1109" s="23">
        <f t="shared" si="830"/>
        <v>0</v>
      </c>
      <c r="AV1109" s="22">
        <f t="shared" si="831"/>
        <v>274627737.87099802</v>
      </c>
      <c r="AW1109" s="31">
        <f t="shared" si="844"/>
        <v>1716185318.3567131</v>
      </c>
      <c r="AX1109"/>
      <c r="AY1109"/>
      <c r="AZ1109"/>
      <c r="BA1109"/>
    </row>
    <row r="1110" spans="1:53" x14ac:dyDescent="0.25">
      <c r="A1110" s="21">
        <f t="shared" si="805"/>
        <v>459</v>
      </c>
      <c r="B1110" s="21" t="s">
        <v>28</v>
      </c>
      <c r="C1110" s="27">
        <f t="shared" si="809"/>
        <v>0</v>
      </c>
      <c r="D1110" s="27">
        <f t="shared" si="832"/>
        <v>0</v>
      </c>
      <c r="E1110" s="27" t="b">
        <f t="shared" si="808"/>
        <v>1</v>
      </c>
      <c r="F1110" s="29">
        <f t="shared" si="810"/>
        <v>0</v>
      </c>
      <c r="G1110" s="27">
        <f t="shared" si="833"/>
        <v>0</v>
      </c>
      <c r="H1110" s="22">
        <f t="shared" si="811"/>
        <v>17415990801.196125</v>
      </c>
      <c r="I1110" s="23">
        <f t="shared" si="812"/>
        <v>132580106.5049091</v>
      </c>
      <c r="J1110" s="23">
        <f t="shared" si="813"/>
        <v>1086</v>
      </c>
      <c r="K1110" s="19">
        <f t="shared" si="834"/>
        <v>225.0831931027827</v>
      </c>
      <c r="L1110" s="16">
        <f t="shared" si="814"/>
        <v>120.13057279377102</v>
      </c>
      <c r="M1110" s="23">
        <f>M1109-IF($B1110="B",(Percent_Rent_In_Elsies*2.49%/12 * H1109)/K1109,0)+IF($B1110="D",N1110,0)+IF(B1110="D",AK1109)+IF(B1110="C",F1109*90%)-(Y1110-Y1109)-IF($B1110="A",Q1109/K1109) + IF($B1110="A",Q1109/K1109)</f>
        <v>-31966271.173993636</v>
      </c>
      <c r="N1110" s="23">
        <f t="shared" si="815"/>
        <v>0</v>
      </c>
      <c r="O1110" s="22">
        <f t="shared" si="816"/>
        <v>0</v>
      </c>
      <c r="P1110" s="22">
        <f t="shared" si="847"/>
        <v>12324952.47680416</v>
      </c>
      <c r="Q1110" s="22">
        <f t="shared" si="848"/>
        <v>0</v>
      </c>
      <c r="R1110" s="22">
        <f t="shared" si="817"/>
        <v>212118198.56272081</v>
      </c>
      <c r="S1110" s="16">
        <f t="shared" si="807"/>
        <v>0</v>
      </c>
      <c r="T1110" s="15">
        <f t="shared" si="818"/>
        <v>0</v>
      </c>
      <c r="U1110" s="23">
        <f t="shared" si="835"/>
        <v>946605.48532880028</v>
      </c>
      <c r="V1110" s="23">
        <f t="shared" si="836"/>
        <v>0</v>
      </c>
      <c r="W1110" s="23">
        <f t="shared" si="849"/>
        <v>0</v>
      </c>
      <c r="X1110" s="23">
        <f t="shared" si="837"/>
        <v>29367465.695992719</v>
      </c>
      <c r="Y1110" s="23">
        <f t="shared" si="819"/>
        <v>13825559.361691331</v>
      </c>
      <c r="Z1110" s="3">
        <f t="shared" si="820"/>
        <v>3937.8549953049255</v>
      </c>
      <c r="AA1110" s="23">
        <f t="shared" si="821"/>
        <v>57893227.6302329</v>
      </c>
      <c r="AB1110" s="26">
        <f t="shared" si="838"/>
        <v>70086276.274228632</v>
      </c>
      <c r="AC1110" s="23">
        <f t="shared" si="839"/>
        <v>74889487.274228647</v>
      </c>
      <c r="AD1110" s="23">
        <f t="shared" si="845"/>
        <v>4803211</v>
      </c>
      <c r="AE1110" s="24">
        <f t="shared" si="806"/>
        <v>70086276.274228647</v>
      </c>
      <c r="AF1110" s="3">
        <f t="shared" si="840"/>
        <v>0</v>
      </c>
      <c r="AG1110" s="2">
        <f t="shared" si="822"/>
        <v>472542599.43659103</v>
      </c>
      <c r="AH1110" s="2">
        <f t="shared" si="823"/>
        <v>99.397438283364153</v>
      </c>
      <c r="AI1110" s="23">
        <f t="shared" si="846"/>
        <v>9307708952.8850422</v>
      </c>
      <c r="AJ1110" s="23">
        <f t="shared" si="824"/>
        <v>6219.922423797766</v>
      </c>
      <c r="AK1110" s="23">
        <f t="shared" si="825"/>
        <v>0</v>
      </c>
      <c r="AL1110" s="23">
        <f t="shared" si="850"/>
        <v>0</v>
      </c>
      <c r="AM1110" s="23">
        <f t="shared" si="851"/>
        <v>0</v>
      </c>
      <c r="AN1110" s="16">
        <f t="shared" si="841"/>
        <v>0</v>
      </c>
      <c r="AO1110" s="23">
        <f t="shared" si="842"/>
        <v>0</v>
      </c>
      <c r="AP1110" s="22">
        <f t="shared" si="843"/>
        <v>0</v>
      </c>
      <c r="AQ1110" s="30">
        <f t="shared" si="826"/>
        <v>2303365900.7910442</v>
      </c>
      <c r="AR1110" s="28">
        <f t="shared" si="827"/>
        <v>1011460963.8890576</v>
      </c>
      <c r="AS1110" s="25">
        <f t="shared" si="828"/>
        <v>200337590.02425668</v>
      </c>
      <c r="AT1110" s="32">
        <f t="shared" si="829"/>
        <v>7875.709990609851</v>
      </c>
      <c r="AU1110" s="23">
        <f t="shared" si="830"/>
        <v>7875.709990609851</v>
      </c>
      <c r="AV1110" s="22">
        <f t="shared" si="831"/>
        <v>279943613.40387386</v>
      </c>
      <c r="AW1110" s="31">
        <f t="shared" si="844"/>
        <v>1716185318.3567133</v>
      </c>
    </row>
    <row r="1111" spans="1:53" x14ac:dyDescent="0.25">
      <c r="A1111">
        <f t="shared" si="805"/>
        <v>460</v>
      </c>
      <c r="B1111" t="s">
        <v>6</v>
      </c>
      <c r="C1111" s="27">
        <f t="shared" si="809"/>
        <v>0</v>
      </c>
      <c r="D1111" s="27">
        <f t="shared" si="832"/>
        <v>0</v>
      </c>
      <c r="E1111" s="27" t="b">
        <f t="shared" si="808"/>
        <v>1</v>
      </c>
      <c r="F1111" s="29">
        <f t="shared" si="810"/>
        <v>0</v>
      </c>
      <c r="G1111" s="27">
        <f t="shared" si="833"/>
        <v>0</v>
      </c>
      <c r="H1111" s="22">
        <f t="shared" si="811"/>
        <v>17445017452.531452</v>
      </c>
      <c r="I1111" s="23">
        <f t="shared" si="812"/>
        <v>132580106.5049091</v>
      </c>
      <c r="J1111" s="23">
        <f t="shared" si="813"/>
        <v>1086</v>
      </c>
      <c r="K1111" s="19">
        <f t="shared" si="834"/>
        <v>225.0831931027827</v>
      </c>
      <c r="L1111" s="16">
        <f t="shared" si="814"/>
        <v>120.33079041509399</v>
      </c>
      <c r="M1111" s="23">
        <f>M1110-IF($B1111="B",(Percent_Rent_In_Elsies*2.49%/12 * H1110)/K1110,0)+IF($B1111="D",N1111,0)+IF(B1111="D",AK1110)+IF(B1111="C",F1110*90%)-(Y1111-Y1110)-IF($B1111="A",Q1110/K1110) + IF($B1111="A",Q1110/K1110)</f>
        <v>-31966271.173993636</v>
      </c>
      <c r="N1111" s="23">
        <f t="shared" si="815"/>
        <v>0</v>
      </c>
      <c r="O1111" s="22">
        <f t="shared" si="816"/>
        <v>0</v>
      </c>
      <c r="P1111" s="22">
        <f t="shared" si="847"/>
        <v>0</v>
      </c>
      <c r="Q1111" s="22">
        <f t="shared" si="848"/>
        <v>0</v>
      </c>
      <c r="R1111" s="22">
        <f t="shared" si="817"/>
        <v>212118198.56272081</v>
      </c>
      <c r="S1111" s="16">
        <f t="shared" si="807"/>
        <v>0</v>
      </c>
      <c r="T1111" s="15">
        <f t="shared" si="818"/>
        <v>0</v>
      </c>
      <c r="U1111" s="23">
        <f t="shared" si="835"/>
        <v>946605.48532880028</v>
      </c>
      <c r="V1111" s="23">
        <f t="shared" si="836"/>
        <v>0</v>
      </c>
      <c r="W1111" s="23">
        <f t="shared" si="849"/>
        <v>0</v>
      </c>
      <c r="X1111" s="23">
        <f t="shared" si="837"/>
        <v>29387154.970969245</v>
      </c>
      <c r="Y1111" s="23">
        <f t="shared" si="819"/>
        <v>13825559.361691331</v>
      </c>
      <c r="Z1111" s="3">
        <f t="shared" si="820"/>
        <v>0</v>
      </c>
      <c r="AA1111" s="23">
        <f t="shared" si="821"/>
        <v>57893227.6302329</v>
      </c>
      <c r="AB1111" s="26">
        <f t="shared" si="838"/>
        <v>70086276.274228647</v>
      </c>
      <c r="AC1111" s="23">
        <f t="shared" si="839"/>
        <v>74889487.274228647</v>
      </c>
      <c r="AD1111" s="23">
        <f t="shared" si="845"/>
        <v>4803211</v>
      </c>
      <c r="AE1111" s="24">
        <f t="shared" si="806"/>
        <v>70086276.274228647</v>
      </c>
      <c r="AF1111" s="3">
        <f t="shared" si="840"/>
        <v>0</v>
      </c>
      <c r="AG1111" s="2">
        <f t="shared" si="822"/>
        <v>0</v>
      </c>
      <c r="AH1111" s="2">
        <f t="shared" si="823"/>
        <v>99.563100680503084</v>
      </c>
      <c r="AI1111" s="23">
        <f t="shared" si="846"/>
        <v>9307708952.8850422</v>
      </c>
      <c r="AJ1111" s="23">
        <f t="shared" si="824"/>
        <v>6219.922423797766</v>
      </c>
      <c r="AK1111" s="23">
        <f t="shared" si="825"/>
        <v>0</v>
      </c>
      <c r="AL1111" s="23">
        <f t="shared" si="850"/>
        <v>0</v>
      </c>
      <c r="AM1111" s="23">
        <f t="shared" si="851"/>
        <v>0</v>
      </c>
      <c r="AN1111" s="16">
        <f t="shared" si="841"/>
        <v>0</v>
      </c>
      <c r="AO1111" s="23">
        <f t="shared" si="842"/>
        <v>0</v>
      </c>
      <c r="AP1111" s="22">
        <f t="shared" si="843"/>
        <v>0</v>
      </c>
      <c r="AQ1111" s="30">
        <f t="shared" si="826"/>
        <v>2303365900.7910442</v>
      </c>
      <c r="AR1111" s="28">
        <f t="shared" si="827"/>
        <v>1011460963.8890576</v>
      </c>
      <c r="AS1111" s="25">
        <f t="shared" si="828"/>
        <v>200337590.02425668</v>
      </c>
      <c r="AT1111" s="32">
        <f t="shared" si="829"/>
        <v>0</v>
      </c>
      <c r="AU1111" s="23">
        <f t="shared" si="830"/>
        <v>0</v>
      </c>
      <c r="AV1111" s="22">
        <f t="shared" si="831"/>
        <v>279943613.40387386</v>
      </c>
      <c r="AW1111" s="31">
        <f t="shared" si="844"/>
        <v>1703860365.879909</v>
      </c>
    </row>
    <row r="1112" spans="1:53" x14ac:dyDescent="0.25">
      <c r="A1112">
        <f t="shared" si="805"/>
        <v>460</v>
      </c>
      <c r="B1112" t="s">
        <v>7</v>
      </c>
      <c r="C1112" s="27">
        <f t="shared" si="809"/>
        <v>0</v>
      </c>
      <c r="D1112" s="27">
        <f t="shared" si="832"/>
        <v>0</v>
      </c>
      <c r="E1112" s="27" t="b">
        <f t="shared" si="808"/>
        <v>1</v>
      </c>
      <c r="F1112" s="29">
        <f t="shared" si="810"/>
        <v>0</v>
      </c>
      <c r="G1112" s="27">
        <f t="shared" si="833"/>
        <v>0</v>
      </c>
      <c r="H1112" s="22">
        <f t="shared" si="811"/>
        <v>17445017452.531452</v>
      </c>
      <c r="I1112" s="23">
        <f t="shared" si="812"/>
        <v>132580106.5049091</v>
      </c>
      <c r="J1112" s="23">
        <f t="shared" si="813"/>
        <v>1086</v>
      </c>
      <c r="K1112" s="19">
        <f t="shared" si="834"/>
        <v>225.0831931027827</v>
      </c>
      <c r="L1112" s="16">
        <f t="shared" si="814"/>
        <v>120.330790415094</v>
      </c>
      <c r="M1112" s="23">
        <f>M1111-IF($B1112="B",(Percent_Rent_In_Elsies*2.49%/12 * H1111)/K1111,0)+IF($B1112="D",N1112,0)+IF(B1112="D",AK1111)+IF(B1112="C",F1111*90%)-(Y1112-Y1111)-IF($B1112="A",Q1111/K1111) + IF($B1112="A",Q1111/K1111)</f>
        <v>-32046682.355999287</v>
      </c>
      <c r="N1112" s="23">
        <f t="shared" si="815"/>
        <v>0</v>
      </c>
      <c r="O1112" s="22">
        <f t="shared" si="816"/>
        <v>0</v>
      </c>
      <c r="P1112" s="22">
        <f t="shared" si="847"/>
        <v>0</v>
      </c>
      <c r="Q1112" s="22">
        <f t="shared" si="848"/>
        <v>0</v>
      </c>
      <c r="R1112" s="22">
        <f t="shared" si="817"/>
        <v>194441682.01582742</v>
      </c>
      <c r="S1112" s="16">
        <f t="shared" si="807"/>
        <v>17676516.546893399</v>
      </c>
      <c r="T1112" s="15">
        <f t="shared" si="818"/>
        <v>0</v>
      </c>
      <c r="U1112" s="23">
        <f t="shared" si="835"/>
        <v>867721.69488473353</v>
      </c>
      <c r="V1112" s="23">
        <f t="shared" si="836"/>
        <v>78883.79044406669</v>
      </c>
      <c r="W1112" s="23">
        <f t="shared" si="849"/>
        <v>0</v>
      </c>
      <c r="X1112" s="23">
        <f t="shared" si="837"/>
        <v>29387154.970969245</v>
      </c>
      <c r="Y1112" s="23">
        <f t="shared" si="819"/>
        <v>13825559.361691331</v>
      </c>
      <c r="Z1112" s="3">
        <f t="shared" si="820"/>
        <v>0</v>
      </c>
      <c r="AA1112" s="23">
        <f t="shared" si="821"/>
        <v>57893227.6302329</v>
      </c>
      <c r="AB1112" s="26">
        <f t="shared" si="838"/>
        <v>70086276.274228647</v>
      </c>
      <c r="AC1112" s="23">
        <f t="shared" si="839"/>
        <v>74889487.274228647</v>
      </c>
      <c r="AD1112" s="23">
        <f t="shared" si="845"/>
        <v>4803211</v>
      </c>
      <c r="AE1112" s="24">
        <f t="shared" si="806"/>
        <v>70086276.274228647</v>
      </c>
      <c r="AF1112" s="3">
        <f t="shared" si="840"/>
        <v>0</v>
      </c>
      <c r="AG1112" s="2">
        <f t="shared" si="822"/>
        <v>0</v>
      </c>
      <c r="AH1112" s="2">
        <f t="shared" si="823"/>
        <v>99.563100680503084</v>
      </c>
      <c r="AI1112" s="23">
        <f t="shared" si="846"/>
        <v>9307708952.8850422</v>
      </c>
      <c r="AJ1112" s="23">
        <f t="shared" si="824"/>
        <v>6219.922423797766</v>
      </c>
      <c r="AK1112" s="23">
        <f t="shared" si="825"/>
        <v>0</v>
      </c>
      <c r="AL1112" s="23">
        <f t="shared" si="850"/>
        <v>-407312.15389823914</v>
      </c>
      <c r="AM1112" s="23">
        <f t="shared" si="851"/>
        <v>-380017499.92755359</v>
      </c>
      <c r="AN1112" s="16">
        <f t="shared" si="841"/>
        <v>0</v>
      </c>
      <c r="AO1112" s="23">
        <f t="shared" si="842"/>
        <v>80411.182005652925</v>
      </c>
      <c r="AP1112" s="22">
        <f t="shared" si="843"/>
        <v>18099205.607001383</v>
      </c>
      <c r="AQ1112" s="30">
        <f t="shared" si="826"/>
        <v>2339410468.7573876</v>
      </c>
      <c r="AR1112" s="28">
        <f t="shared" si="827"/>
        <v>1029406326.2483995</v>
      </c>
      <c r="AS1112" s="25">
        <f t="shared" si="828"/>
        <v>200337590.02425668</v>
      </c>
      <c r="AT1112" s="32">
        <f t="shared" si="829"/>
        <v>0</v>
      </c>
      <c r="AU1112" s="23">
        <f t="shared" si="830"/>
        <v>0</v>
      </c>
      <c r="AV1112" s="22">
        <f t="shared" si="831"/>
        <v>279943613.40387386</v>
      </c>
      <c r="AW1112" s="31">
        <f t="shared" si="844"/>
        <v>1739904933.8462522</v>
      </c>
    </row>
    <row r="1113" spans="1:53" x14ac:dyDescent="0.25">
      <c r="A1113">
        <f t="shared" si="805"/>
        <v>460</v>
      </c>
      <c r="B1113" t="s">
        <v>8</v>
      </c>
      <c r="C1113" s="27">
        <f t="shared" si="809"/>
        <v>0</v>
      </c>
      <c r="D1113" s="27">
        <f t="shared" si="832"/>
        <v>0</v>
      </c>
      <c r="E1113" s="27" t="b">
        <f t="shared" si="808"/>
        <v>1</v>
      </c>
      <c r="F1113" s="29">
        <f t="shared" si="810"/>
        <v>0</v>
      </c>
      <c r="G1113" s="27">
        <f t="shared" si="833"/>
        <v>0</v>
      </c>
      <c r="H1113" s="22">
        <f t="shared" si="811"/>
        <v>17445017452.531452</v>
      </c>
      <c r="I1113" s="23">
        <f t="shared" si="812"/>
        <v>132580106.5049091</v>
      </c>
      <c r="J1113" s="23">
        <f t="shared" si="813"/>
        <v>1086</v>
      </c>
      <c r="K1113" s="19">
        <f t="shared" si="834"/>
        <v>225.0831931027827</v>
      </c>
      <c r="L1113" s="16">
        <f t="shared" si="814"/>
        <v>120.330790415094</v>
      </c>
      <c r="M1113" s="23">
        <f>M1112-IF($B1113="B",(Percent_Rent_In_Elsies*2.49%/12 * H1112)/K1112,0)+IF($B1113="D",N1113,0)+IF(B1113="D",AK1112)+IF(B1113="C",F1112*90%)-(Y1113-Y1112)-IF($B1113="A",Q1112/K1112) + IF($B1113="A",Q1112/K1112)</f>
        <v>-32046682.355999287</v>
      </c>
      <c r="N1113" s="23">
        <f t="shared" si="815"/>
        <v>0</v>
      </c>
      <c r="O1113" s="22">
        <f t="shared" si="816"/>
        <v>0</v>
      </c>
      <c r="P1113" s="22">
        <f t="shared" si="847"/>
        <v>0</v>
      </c>
      <c r="Q1113" s="22">
        <f t="shared" si="848"/>
        <v>0</v>
      </c>
      <c r="R1113" s="22">
        <f t="shared" si="817"/>
        <v>212540887.62282881</v>
      </c>
      <c r="S1113" s="16">
        <f t="shared" si="807"/>
        <v>17676516.546893399</v>
      </c>
      <c r="T1113" s="15">
        <f t="shared" si="818"/>
        <v>0</v>
      </c>
      <c r="U1113" s="23">
        <f t="shared" si="835"/>
        <v>948132.87689038645</v>
      </c>
      <c r="V1113" s="23">
        <f t="shared" si="836"/>
        <v>78883.79044406669</v>
      </c>
      <c r="W1113" s="23">
        <f t="shared" si="849"/>
        <v>0</v>
      </c>
      <c r="X1113" s="23">
        <f t="shared" si="837"/>
        <v>29387154.970969245</v>
      </c>
      <c r="Y1113" s="23">
        <f t="shared" si="819"/>
        <v>13825559.361691331</v>
      </c>
      <c r="Z1113" s="3">
        <f t="shared" si="820"/>
        <v>0</v>
      </c>
      <c r="AA1113" s="23">
        <f t="shared" si="821"/>
        <v>57893227.6302329</v>
      </c>
      <c r="AB1113" s="26">
        <f t="shared" si="838"/>
        <v>70086276.274228632</v>
      </c>
      <c r="AC1113" s="23">
        <f t="shared" si="839"/>
        <v>74889487.274228647</v>
      </c>
      <c r="AD1113" s="23">
        <f t="shared" si="845"/>
        <v>4803211</v>
      </c>
      <c r="AE1113" s="24">
        <f t="shared" si="806"/>
        <v>70086276.274228647</v>
      </c>
      <c r="AF1113" s="3">
        <f t="shared" si="840"/>
        <v>1E-4</v>
      </c>
      <c r="AG1113" s="2">
        <f t="shared" si="822"/>
        <v>0</v>
      </c>
      <c r="AH1113" s="2">
        <f t="shared" si="823"/>
        <v>99.563100680503084</v>
      </c>
      <c r="AI1113" s="23">
        <f t="shared" si="846"/>
        <v>9307708952.8850422</v>
      </c>
      <c r="AJ1113" s="23">
        <f t="shared" si="824"/>
        <v>6219.922423797766</v>
      </c>
      <c r="AK1113" s="23">
        <f t="shared" si="825"/>
        <v>61581.429566173734</v>
      </c>
      <c r="AL1113" s="23">
        <f t="shared" si="850"/>
        <v>0</v>
      </c>
      <c r="AM1113" s="23">
        <f t="shared" si="851"/>
        <v>0</v>
      </c>
      <c r="AN1113" s="16">
        <f t="shared" si="841"/>
        <v>0</v>
      </c>
      <c r="AO1113" s="23">
        <f t="shared" si="842"/>
        <v>0</v>
      </c>
      <c r="AP1113" s="22">
        <f t="shared" si="843"/>
        <v>0</v>
      </c>
      <c r="AQ1113" s="30">
        <f t="shared" si="826"/>
        <v>2339410468.7573876</v>
      </c>
      <c r="AR1113" s="28">
        <f t="shared" si="827"/>
        <v>1029406326.2483995</v>
      </c>
      <c r="AS1113" s="25">
        <f t="shared" si="828"/>
        <v>200337590.02425668</v>
      </c>
      <c r="AT1113" s="32">
        <f t="shared" si="829"/>
        <v>0</v>
      </c>
      <c r="AU1113" s="23">
        <f t="shared" si="830"/>
        <v>0</v>
      </c>
      <c r="AV1113" s="22">
        <f t="shared" si="831"/>
        <v>279943613.40387386</v>
      </c>
      <c r="AW1113" s="31">
        <f t="shared" si="844"/>
        <v>1739904933.8462524</v>
      </c>
    </row>
    <row r="1114" spans="1:53" x14ac:dyDescent="0.25">
      <c r="A1114" s="21">
        <f t="shared" ref="A1114:A1177" si="852">A1109+1</f>
        <v>460</v>
      </c>
      <c r="B1114" s="21" t="s">
        <v>9</v>
      </c>
      <c r="C1114" s="27">
        <f t="shared" si="809"/>
        <v>0</v>
      </c>
      <c r="D1114" s="27">
        <f t="shared" si="832"/>
        <v>0</v>
      </c>
      <c r="E1114" s="27" t="b">
        <f t="shared" si="808"/>
        <v>1</v>
      </c>
      <c r="F1114" s="29">
        <f t="shared" si="810"/>
        <v>0</v>
      </c>
      <c r="G1114" s="27">
        <f t="shared" si="833"/>
        <v>0</v>
      </c>
      <c r="H1114" s="22">
        <f t="shared" si="811"/>
        <v>17445017452.531452</v>
      </c>
      <c r="I1114" s="23">
        <f t="shared" si="812"/>
        <v>132580106.5049091</v>
      </c>
      <c r="J1114" s="23">
        <f t="shared" si="813"/>
        <v>1086</v>
      </c>
      <c r="K1114" s="19">
        <f t="shared" si="834"/>
        <v>225.0831931027827</v>
      </c>
      <c r="L1114" s="16">
        <f t="shared" si="814"/>
        <v>120.330790415094</v>
      </c>
      <c r="M1114" s="23">
        <f>M1113-IF($B1114="B",(Percent_Rent_In_Elsies*2.49%/12 * H1113)/K1113,0)+IF($B1114="D",N1114,0)+IF(B1114="D",AK1113)+IF(B1114="C",F1113*90%)-(Y1114-Y1113)-IF($B1114="A",Q1113/K1113) + IF($B1114="A",Q1113/K1113)</f>
        <v>-31985100.926433112</v>
      </c>
      <c r="N1114" s="23">
        <f t="shared" si="815"/>
        <v>0</v>
      </c>
      <c r="O1114" s="22">
        <f t="shared" si="816"/>
        <v>12349896.445692159</v>
      </c>
      <c r="P1114" s="22">
        <f t="shared" si="847"/>
        <v>0</v>
      </c>
      <c r="Q1114" s="22">
        <f t="shared" si="848"/>
        <v>0</v>
      </c>
      <c r="R1114" s="22">
        <f t="shared" si="817"/>
        <v>212540887.62282881</v>
      </c>
      <c r="S1114" s="16">
        <f t="shared" si="807"/>
        <v>0</v>
      </c>
      <c r="T1114" s="15">
        <f t="shared" si="818"/>
        <v>5326620.10120124</v>
      </c>
      <c r="U1114" s="23">
        <f t="shared" si="835"/>
        <v>948132.87689038645</v>
      </c>
      <c r="V1114" s="23">
        <f t="shared" si="836"/>
        <v>0</v>
      </c>
      <c r="W1114" s="23">
        <f t="shared" si="849"/>
        <v>78883.79044406669</v>
      </c>
      <c r="X1114" s="23">
        <f t="shared" si="837"/>
        <v>29387154.970969245</v>
      </c>
      <c r="Y1114" s="23">
        <f t="shared" si="819"/>
        <v>13825559.361691331</v>
      </c>
      <c r="Z1114" s="3">
        <f t="shared" si="820"/>
        <v>0</v>
      </c>
      <c r="AA1114" s="23">
        <f t="shared" si="821"/>
        <v>57831646.200666726</v>
      </c>
      <c r="AB1114" s="26">
        <f t="shared" si="838"/>
        <v>70086276.274228632</v>
      </c>
      <c r="AC1114" s="23">
        <f t="shared" si="839"/>
        <v>74889487.274228647</v>
      </c>
      <c r="AD1114" s="23">
        <f t="shared" si="845"/>
        <v>4803211</v>
      </c>
      <c r="AE1114" s="24">
        <f t="shared" si="806"/>
        <v>70086276.274228647</v>
      </c>
      <c r="AF1114" s="3">
        <f t="shared" si="840"/>
        <v>0</v>
      </c>
      <c r="AG1114" s="2">
        <f t="shared" si="822"/>
        <v>0</v>
      </c>
      <c r="AH1114" s="2">
        <f t="shared" si="823"/>
        <v>99.563100680503084</v>
      </c>
      <c r="AI1114" s="23">
        <f t="shared" si="846"/>
        <v>9297808278.0260506</v>
      </c>
      <c r="AJ1114" s="23">
        <f t="shared" si="824"/>
        <v>6219.922423797766</v>
      </c>
      <c r="AK1114" s="23">
        <f t="shared" si="825"/>
        <v>0</v>
      </c>
      <c r="AL1114" s="23">
        <f t="shared" si="850"/>
        <v>0</v>
      </c>
      <c r="AM1114" s="23">
        <f t="shared" si="851"/>
        <v>0</v>
      </c>
      <c r="AN1114" s="16">
        <f t="shared" si="841"/>
        <v>0</v>
      </c>
      <c r="AO1114" s="23">
        <f t="shared" si="842"/>
        <v>0</v>
      </c>
      <c r="AP1114" s="22">
        <f t="shared" si="843"/>
        <v>0</v>
      </c>
      <c r="AQ1114" s="30">
        <f t="shared" si="826"/>
        <v>2339410468.7573876</v>
      </c>
      <c r="AR1114" s="28">
        <f t="shared" si="827"/>
        <v>1029406326.2483995</v>
      </c>
      <c r="AS1114" s="25">
        <f t="shared" si="828"/>
        <v>200337590.02425668</v>
      </c>
      <c r="AT1114" s="32">
        <f t="shared" si="829"/>
        <v>0</v>
      </c>
      <c r="AU1114" s="23">
        <f t="shared" si="830"/>
        <v>0</v>
      </c>
      <c r="AV1114" s="22">
        <f t="shared" si="831"/>
        <v>279943613.40387386</v>
      </c>
      <c r="AW1114" s="31">
        <f t="shared" si="844"/>
        <v>1739904933.8462524</v>
      </c>
      <c r="AX1114" s="21"/>
      <c r="AY1114" s="21"/>
      <c r="AZ1114" s="21"/>
      <c r="BA1114" s="21"/>
    </row>
    <row r="1115" spans="1:53" x14ac:dyDescent="0.25">
      <c r="A1115" s="21">
        <f t="shared" si="852"/>
        <v>460</v>
      </c>
      <c r="B1115" s="21" t="s">
        <v>28</v>
      </c>
      <c r="C1115" s="27">
        <f t="shared" si="809"/>
        <v>0</v>
      </c>
      <c r="D1115" s="27">
        <f t="shared" si="832"/>
        <v>0</v>
      </c>
      <c r="E1115" s="27" t="b">
        <f t="shared" si="808"/>
        <v>1</v>
      </c>
      <c r="F1115" s="29">
        <f t="shared" si="810"/>
        <v>0</v>
      </c>
      <c r="G1115" s="27">
        <f t="shared" si="833"/>
        <v>0</v>
      </c>
      <c r="H1115" s="22">
        <f t="shared" si="811"/>
        <v>17445017452.531452</v>
      </c>
      <c r="I1115" s="23">
        <f t="shared" si="812"/>
        <v>132580106.5049091</v>
      </c>
      <c r="J1115" s="23">
        <f t="shared" si="813"/>
        <v>1086</v>
      </c>
      <c r="K1115" s="19">
        <f t="shared" si="834"/>
        <v>225.0831931027827</v>
      </c>
      <c r="L1115" s="16">
        <f t="shared" si="814"/>
        <v>120.330790415094</v>
      </c>
      <c r="M1115" s="23">
        <f>M1114-IF($B1115="B",(Percent_Rent_In_Elsies*2.49%/12 * H1114)/K1114,0)+IF($B1115="D",N1115,0)+IF(B1115="D",AK1114)+IF(B1115="C",F1114*90%)-(Y1115-Y1114)-IF($B1115="A",Q1114/K1114) + IF($B1115="A",Q1114/K1114)</f>
        <v>-31985100.926433112</v>
      </c>
      <c r="N1115" s="23">
        <f t="shared" si="815"/>
        <v>0</v>
      </c>
      <c r="O1115" s="22">
        <f t="shared" si="816"/>
        <v>0</v>
      </c>
      <c r="P1115" s="22">
        <f t="shared" si="847"/>
        <v>12349896.445692159</v>
      </c>
      <c r="Q1115" s="22">
        <f t="shared" si="848"/>
        <v>0</v>
      </c>
      <c r="R1115" s="22">
        <f t="shared" si="817"/>
        <v>212540887.62282881</v>
      </c>
      <c r="S1115" s="16">
        <f t="shared" si="807"/>
        <v>0</v>
      </c>
      <c r="T1115" s="15">
        <f t="shared" si="818"/>
        <v>0</v>
      </c>
      <c r="U1115" s="23">
        <f t="shared" si="835"/>
        <v>948132.87689038645</v>
      </c>
      <c r="V1115" s="23">
        <f t="shared" si="836"/>
        <v>0</v>
      </c>
      <c r="W1115" s="23">
        <f t="shared" si="849"/>
        <v>0</v>
      </c>
      <c r="X1115" s="23">
        <f t="shared" si="837"/>
        <v>29387154.970969245</v>
      </c>
      <c r="Y1115" s="23">
        <f t="shared" si="819"/>
        <v>13825559.361691331</v>
      </c>
      <c r="Z1115" s="3">
        <f t="shared" si="820"/>
        <v>3944.1895222033349</v>
      </c>
      <c r="AA1115" s="23">
        <f t="shared" si="821"/>
        <v>57890809.043499775</v>
      </c>
      <c r="AB1115" s="26">
        <f t="shared" si="838"/>
        <v>70086276.274228662</v>
      </c>
      <c r="AC1115" s="23">
        <f t="shared" si="839"/>
        <v>74889487.274228647</v>
      </c>
      <c r="AD1115" s="23">
        <f t="shared" si="845"/>
        <v>4803211</v>
      </c>
      <c r="AE1115" s="24">
        <f t="shared" si="806"/>
        <v>70086276.274228647</v>
      </c>
      <c r="AF1115" s="3">
        <f t="shared" si="840"/>
        <v>0</v>
      </c>
      <c r="AG1115" s="2">
        <f t="shared" si="822"/>
        <v>473302742.6644001</v>
      </c>
      <c r="AH1115" s="2">
        <f t="shared" si="823"/>
        <v>99.563100680503084</v>
      </c>
      <c r="AI1115" s="23">
        <f t="shared" si="846"/>
        <v>9307320107.7245502</v>
      </c>
      <c r="AJ1115" s="23">
        <f t="shared" si="824"/>
        <v>6219.922423797766</v>
      </c>
      <c r="AK1115" s="23">
        <f t="shared" si="825"/>
        <v>0</v>
      </c>
      <c r="AL1115" s="23">
        <f t="shared" si="850"/>
        <v>0</v>
      </c>
      <c r="AM1115" s="23">
        <f t="shared" si="851"/>
        <v>0</v>
      </c>
      <c r="AN1115" s="16">
        <f t="shared" si="841"/>
        <v>0</v>
      </c>
      <c r="AO1115" s="23">
        <f t="shared" si="842"/>
        <v>0</v>
      </c>
      <c r="AP1115" s="22">
        <f t="shared" si="843"/>
        <v>0</v>
      </c>
      <c r="AQ1115" s="30">
        <f t="shared" si="826"/>
        <v>2339410468.7573876</v>
      </c>
      <c r="AR1115" s="28">
        <f t="shared" si="827"/>
        <v>1029406326.2483995</v>
      </c>
      <c r="AS1115" s="25">
        <f t="shared" si="828"/>
        <v>200337590.02425668</v>
      </c>
      <c r="AT1115" s="32">
        <f t="shared" si="829"/>
        <v>7888.3790444066699</v>
      </c>
      <c r="AU1115" s="23">
        <f t="shared" si="830"/>
        <v>7888.3790444066699</v>
      </c>
      <c r="AV1115" s="22">
        <f t="shared" si="831"/>
        <v>285270233.5050751</v>
      </c>
      <c r="AW1115" s="31">
        <f t="shared" si="844"/>
        <v>1739904933.8462524</v>
      </c>
      <c r="AX1115" s="21"/>
      <c r="AY1115" s="21"/>
      <c r="AZ1115" s="21"/>
      <c r="BA1115" s="21"/>
    </row>
    <row r="1116" spans="1:53" x14ac:dyDescent="0.25">
      <c r="A1116">
        <f t="shared" si="852"/>
        <v>461</v>
      </c>
      <c r="B1116" t="s">
        <v>6</v>
      </c>
      <c r="C1116" s="27">
        <f t="shared" si="809"/>
        <v>0</v>
      </c>
      <c r="D1116" s="27">
        <f t="shared" si="832"/>
        <v>0</v>
      </c>
      <c r="E1116" s="27" t="b">
        <f t="shared" si="808"/>
        <v>1</v>
      </c>
      <c r="F1116" s="29">
        <f t="shared" si="810"/>
        <v>0</v>
      </c>
      <c r="G1116" s="27">
        <f t="shared" si="833"/>
        <v>0</v>
      </c>
      <c r="H1116" s="22">
        <f t="shared" si="811"/>
        <v>17474092481.619007</v>
      </c>
      <c r="I1116" s="23">
        <f t="shared" si="812"/>
        <v>132580106.5049091</v>
      </c>
      <c r="J1116" s="23">
        <f t="shared" si="813"/>
        <v>1086</v>
      </c>
      <c r="K1116" s="19">
        <f t="shared" si="834"/>
        <v>225.0831931027827</v>
      </c>
      <c r="L1116" s="16">
        <f t="shared" si="814"/>
        <v>120.53134173245249</v>
      </c>
      <c r="M1116" s="23">
        <f>M1115-IF($B1116="B",(Percent_Rent_In_Elsies*2.49%/12 * H1115)/K1115,0)+IF($B1116="D",N1116,0)+IF(B1116="D",AK1115)+IF(B1116="C",F1115*90%)-(Y1116-Y1115)-IF($B1116="A",Q1115/K1115) + IF($B1116="A",Q1115/K1115)</f>
        <v>-31985100.926433112</v>
      </c>
      <c r="N1116" s="23">
        <f t="shared" si="815"/>
        <v>0</v>
      </c>
      <c r="O1116" s="22">
        <f t="shared" si="816"/>
        <v>0</v>
      </c>
      <c r="P1116" s="22">
        <f t="shared" si="847"/>
        <v>0</v>
      </c>
      <c r="Q1116" s="22">
        <f t="shared" si="848"/>
        <v>0</v>
      </c>
      <c r="R1116" s="22">
        <f t="shared" si="817"/>
        <v>212540887.62282881</v>
      </c>
      <c r="S1116" s="16">
        <f t="shared" si="807"/>
        <v>0</v>
      </c>
      <c r="T1116" s="15">
        <f t="shared" si="818"/>
        <v>0</v>
      </c>
      <c r="U1116" s="23">
        <f t="shared" si="835"/>
        <v>948132.87689038645</v>
      </c>
      <c r="V1116" s="23">
        <f t="shared" si="836"/>
        <v>0</v>
      </c>
      <c r="W1116" s="23">
        <f t="shared" si="849"/>
        <v>0</v>
      </c>
      <c r="X1116" s="23">
        <f t="shared" si="837"/>
        <v>29406875.91858026</v>
      </c>
      <c r="Y1116" s="23">
        <f t="shared" si="819"/>
        <v>13825559.361691331</v>
      </c>
      <c r="Z1116" s="3">
        <f t="shared" si="820"/>
        <v>0</v>
      </c>
      <c r="AA1116" s="23">
        <f t="shared" si="821"/>
        <v>57890809.043499775</v>
      </c>
      <c r="AB1116" s="26">
        <f t="shared" si="838"/>
        <v>70086276.274228632</v>
      </c>
      <c r="AC1116" s="23">
        <f t="shared" si="839"/>
        <v>74889487.274228647</v>
      </c>
      <c r="AD1116" s="23">
        <f t="shared" si="845"/>
        <v>4803211</v>
      </c>
      <c r="AE1116" s="24">
        <f t="shared" si="806"/>
        <v>70086276.274228647</v>
      </c>
      <c r="AF1116" s="3">
        <f t="shared" si="840"/>
        <v>0</v>
      </c>
      <c r="AG1116" s="2">
        <f t="shared" si="822"/>
        <v>0</v>
      </c>
      <c r="AH1116" s="2">
        <f t="shared" si="823"/>
        <v>99.729039181637262</v>
      </c>
      <c r="AI1116" s="23">
        <f t="shared" si="846"/>
        <v>9307320107.7245502</v>
      </c>
      <c r="AJ1116" s="23">
        <f t="shared" si="824"/>
        <v>6219.922423797766</v>
      </c>
      <c r="AK1116" s="23">
        <f t="shared" si="825"/>
        <v>0</v>
      </c>
      <c r="AL1116" s="23">
        <f t="shared" si="850"/>
        <v>0</v>
      </c>
      <c r="AM1116" s="23">
        <f t="shared" si="851"/>
        <v>0</v>
      </c>
      <c r="AN1116" s="16">
        <f t="shared" si="841"/>
        <v>0</v>
      </c>
      <c r="AO1116" s="23">
        <f t="shared" si="842"/>
        <v>0</v>
      </c>
      <c r="AP1116" s="22">
        <f t="shared" si="843"/>
        <v>0</v>
      </c>
      <c r="AQ1116" s="30">
        <f t="shared" si="826"/>
        <v>2339410468.7573876</v>
      </c>
      <c r="AR1116" s="28">
        <f t="shared" si="827"/>
        <v>1029406326.2483995</v>
      </c>
      <c r="AS1116" s="25">
        <f t="shared" si="828"/>
        <v>200337590.02425668</v>
      </c>
      <c r="AT1116" s="32">
        <f t="shared" si="829"/>
        <v>0</v>
      </c>
      <c r="AU1116" s="23">
        <f t="shared" si="830"/>
        <v>0</v>
      </c>
      <c r="AV1116" s="22">
        <f t="shared" si="831"/>
        <v>285270233.5050751</v>
      </c>
      <c r="AW1116" s="31">
        <f t="shared" si="844"/>
        <v>1727555037.4005601</v>
      </c>
    </row>
    <row r="1117" spans="1:53" x14ac:dyDescent="0.25">
      <c r="A1117">
        <f t="shared" si="852"/>
        <v>461</v>
      </c>
      <c r="B1117" t="s">
        <v>7</v>
      </c>
      <c r="C1117" s="27">
        <f t="shared" si="809"/>
        <v>0</v>
      </c>
      <c r="D1117" s="27">
        <f t="shared" si="832"/>
        <v>0</v>
      </c>
      <c r="E1117" s="27" t="b">
        <f t="shared" si="808"/>
        <v>1</v>
      </c>
      <c r="F1117" s="29">
        <f t="shared" si="810"/>
        <v>0</v>
      </c>
      <c r="G1117" s="27">
        <f t="shared" si="833"/>
        <v>0</v>
      </c>
      <c r="H1117" s="22">
        <f t="shared" si="811"/>
        <v>17474092481.619007</v>
      </c>
      <c r="I1117" s="23">
        <f t="shared" si="812"/>
        <v>132580106.5049091</v>
      </c>
      <c r="J1117" s="23">
        <f t="shared" si="813"/>
        <v>1086</v>
      </c>
      <c r="K1117" s="19">
        <f t="shared" si="834"/>
        <v>225.0831931027827</v>
      </c>
      <c r="L1117" s="16">
        <f t="shared" si="814"/>
        <v>120.53134173245247</v>
      </c>
      <c r="M1117" s="23">
        <f>M1116-IF($B1117="B",(Percent_Rent_In_Elsies*2.49%/12 * H1116)/K1116,0)+IF($B1117="D",N1117,0)+IF(B1117="D",AK1116)+IF(B1117="C",F1116*90%)-(Y1117-Y1116)-IF($B1117="A",Q1116/K1116) + IF($B1117="A",Q1116/K1116)</f>
        <v>-32065646.127075441</v>
      </c>
      <c r="N1117" s="23">
        <f t="shared" si="815"/>
        <v>0</v>
      </c>
      <c r="O1117" s="22">
        <f t="shared" si="816"/>
        <v>0</v>
      </c>
      <c r="P1117" s="22">
        <f t="shared" si="847"/>
        <v>0</v>
      </c>
      <c r="Q1117" s="22">
        <f t="shared" si="848"/>
        <v>0</v>
      </c>
      <c r="R1117" s="22">
        <f t="shared" si="817"/>
        <v>194829146.98759308</v>
      </c>
      <c r="S1117" s="16">
        <f t="shared" si="807"/>
        <v>17711740.635235734</v>
      </c>
      <c r="T1117" s="15">
        <f t="shared" si="818"/>
        <v>0</v>
      </c>
      <c r="U1117" s="23">
        <f t="shared" si="835"/>
        <v>869121.80381618754</v>
      </c>
      <c r="V1117" s="23">
        <f t="shared" si="836"/>
        <v>79011.073074198866</v>
      </c>
      <c r="W1117" s="23">
        <f t="shared" si="849"/>
        <v>0</v>
      </c>
      <c r="X1117" s="23">
        <f t="shared" si="837"/>
        <v>29406875.91858026</v>
      </c>
      <c r="Y1117" s="23">
        <f t="shared" si="819"/>
        <v>13825559.361691331</v>
      </c>
      <c r="Z1117" s="3">
        <f t="shared" si="820"/>
        <v>0</v>
      </c>
      <c r="AA1117" s="23">
        <f t="shared" si="821"/>
        <v>57890809.043499775</v>
      </c>
      <c r="AB1117" s="26">
        <f t="shared" si="838"/>
        <v>70086276.274228647</v>
      </c>
      <c r="AC1117" s="23">
        <f t="shared" si="839"/>
        <v>74889487.274228647</v>
      </c>
      <c r="AD1117" s="23">
        <f t="shared" si="845"/>
        <v>4803211</v>
      </c>
      <c r="AE1117" s="24">
        <f t="shared" si="806"/>
        <v>70086276.274228647</v>
      </c>
      <c r="AF1117" s="3">
        <f t="shared" si="840"/>
        <v>0</v>
      </c>
      <c r="AG1117" s="2">
        <f t="shared" si="822"/>
        <v>0</v>
      </c>
      <c r="AH1117" s="2">
        <f t="shared" si="823"/>
        <v>99.729039181637262</v>
      </c>
      <c r="AI1117" s="23">
        <f t="shared" si="846"/>
        <v>9307320107.7245502</v>
      </c>
      <c r="AJ1117" s="23">
        <f t="shared" si="824"/>
        <v>6219.922423797766</v>
      </c>
      <c r="AK1117" s="23">
        <f t="shared" si="825"/>
        <v>0</v>
      </c>
      <c r="AL1117" s="23">
        <f t="shared" si="850"/>
        <v>-388845.16049194336</v>
      </c>
      <c r="AM1117" s="23">
        <f t="shared" si="851"/>
        <v>-362788009.9693619</v>
      </c>
      <c r="AN1117" s="16">
        <f t="shared" si="841"/>
        <v>0</v>
      </c>
      <c r="AO1117" s="23">
        <f t="shared" si="842"/>
        <v>80545.20064232903</v>
      </c>
      <c r="AP1117" s="22">
        <f t="shared" si="843"/>
        <v>18129370.949679721</v>
      </c>
      <c r="AQ1117" s="30">
        <f t="shared" si="826"/>
        <v>2375515111.003675</v>
      </c>
      <c r="AR1117" s="28">
        <f t="shared" si="827"/>
        <v>1047381597.545007</v>
      </c>
      <c r="AS1117" s="25">
        <f t="shared" si="828"/>
        <v>200337590.02425668</v>
      </c>
      <c r="AT1117" s="32">
        <f t="shared" si="829"/>
        <v>0</v>
      </c>
      <c r="AU1117" s="23">
        <f t="shared" si="830"/>
        <v>0</v>
      </c>
      <c r="AV1117" s="22">
        <f t="shared" si="831"/>
        <v>285270233.5050751</v>
      </c>
      <c r="AW1117" s="31">
        <f t="shared" si="844"/>
        <v>1763659679.6468472</v>
      </c>
    </row>
    <row r="1118" spans="1:53" s="21" customFormat="1" x14ac:dyDescent="0.25">
      <c r="A1118">
        <f t="shared" si="852"/>
        <v>461</v>
      </c>
      <c r="B1118" t="s">
        <v>8</v>
      </c>
      <c r="C1118" s="27">
        <f t="shared" si="809"/>
        <v>0</v>
      </c>
      <c r="D1118" s="27">
        <f t="shared" si="832"/>
        <v>0</v>
      </c>
      <c r="E1118" s="27" t="b">
        <f t="shared" si="808"/>
        <v>1</v>
      </c>
      <c r="F1118" s="29">
        <f t="shared" si="810"/>
        <v>0</v>
      </c>
      <c r="G1118" s="27">
        <f t="shared" si="833"/>
        <v>0</v>
      </c>
      <c r="H1118" s="22">
        <f t="shared" si="811"/>
        <v>17474092481.619007</v>
      </c>
      <c r="I1118" s="23">
        <f t="shared" si="812"/>
        <v>132580106.5049091</v>
      </c>
      <c r="J1118" s="23">
        <f t="shared" si="813"/>
        <v>1086</v>
      </c>
      <c r="K1118" s="19">
        <f t="shared" si="834"/>
        <v>225.0831931027827</v>
      </c>
      <c r="L1118" s="16">
        <f t="shared" si="814"/>
        <v>120.53134173245247</v>
      </c>
      <c r="M1118" s="23">
        <f>M1117-IF($B1118="B",(Percent_Rent_In_Elsies*2.49%/12 * H1117)/K1117,0)+IF($B1118="D",N1118,0)+IF(B1118="D",AK1117)+IF(B1118="C",F1117*90%)-(Y1118-Y1117)-IF($B1118="A",Q1117/K1117) + IF($B1118="A",Q1117/K1117)</f>
        <v>-32065646.127075441</v>
      </c>
      <c r="N1118" s="23">
        <f t="shared" si="815"/>
        <v>0</v>
      </c>
      <c r="O1118" s="22">
        <f t="shared" si="816"/>
        <v>0</v>
      </c>
      <c r="P1118" s="22">
        <f t="shared" si="847"/>
        <v>0</v>
      </c>
      <c r="Q1118" s="22">
        <f t="shared" si="848"/>
        <v>0</v>
      </c>
      <c r="R1118" s="22">
        <f t="shared" si="817"/>
        <v>212958517.93727282</v>
      </c>
      <c r="S1118" s="16">
        <f t="shared" si="807"/>
        <v>17711740.635235734</v>
      </c>
      <c r="T1118" s="15">
        <f t="shared" si="818"/>
        <v>0</v>
      </c>
      <c r="U1118" s="23">
        <f t="shared" si="835"/>
        <v>949667.0044585166</v>
      </c>
      <c r="V1118" s="23">
        <f t="shared" si="836"/>
        <v>79011.073074198866</v>
      </c>
      <c r="W1118" s="23">
        <f t="shared" si="849"/>
        <v>0</v>
      </c>
      <c r="X1118" s="23">
        <f t="shared" si="837"/>
        <v>29406875.91858026</v>
      </c>
      <c r="Y1118" s="23">
        <f t="shared" si="819"/>
        <v>13825559.361691331</v>
      </c>
      <c r="Z1118" s="3">
        <f t="shared" si="820"/>
        <v>0</v>
      </c>
      <c r="AA1118" s="23">
        <f t="shared" si="821"/>
        <v>57890809.043499775</v>
      </c>
      <c r="AB1118" s="26">
        <f t="shared" si="838"/>
        <v>70086276.274228632</v>
      </c>
      <c r="AC1118" s="23">
        <f t="shared" si="839"/>
        <v>74889487.274228647</v>
      </c>
      <c r="AD1118" s="23">
        <f t="shared" si="845"/>
        <v>4803211</v>
      </c>
      <c r="AE1118" s="24">
        <f t="shared" si="806"/>
        <v>70086276.274228647</v>
      </c>
      <c r="AF1118" s="3">
        <f t="shared" si="840"/>
        <v>1E-4</v>
      </c>
      <c r="AG1118" s="2">
        <f t="shared" si="822"/>
        <v>0</v>
      </c>
      <c r="AH1118" s="2">
        <f t="shared" si="823"/>
        <v>99.729039181637262</v>
      </c>
      <c r="AI1118" s="23">
        <f t="shared" si="846"/>
        <v>9307320107.7245502</v>
      </c>
      <c r="AJ1118" s="23">
        <f t="shared" si="824"/>
        <v>6219.922423797766</v>
      </c>
      <c r="AK1118" s="23">
        <f t="shared" si="825"/>
        <v>61561.643284526232</v>
      </c>
      <c r="AL1118" s="23">
        <f t="shared" si="850"/>
        <v>0</v>
      </c>
      <c r="AM1118" s="23">
        <f t="shared" si="851"/>
        <v>0</v>
      </c>
      <c r="AN1118" s="16">
        <f t="shared" si="841"/>
        <v>0</v>
      </c>
      <c r="AO1118" s="23">
        <f t="shared" si="842"/>
        <v>0</v>
      </c>
      <c r="AP1118" s="22">
        <f t="shared" si="843"/>
        <v>0</v>
      </c>
      <c r="AQ1118" s="30">
        <f t="shared" si="826"/>
        <v>2375515111.003675</v>
      </c>
      <c r="AR1118" s="28">
        <f t="shared" si="827"/>
        <v>1047381597.545007</v>
      </c>
      <c r="AS1118" s="25">
        <f t="shared" si="828"/>
        <v>200337590.02425668</v>
      </c>
      <c r="AT1118" s="32">
        <f t="shared" si="829"/>
        <v>0</v>
      </c>
      <c r="AU1118" s="23">
        <f t="shared" si="830"/>
        <v>0</v>
      </c>
      <c r="AV1118" s="22">
        <f t="shared" si="831"/>
        <v>285270233.5050751</v>
      </c>
      <c r="AW1118" s="31">
        <f t="shared" si="844"/>
        <v>1763659679.6468475</v>
      </c>
      <c r="AX1118"/>
      <c r="AY1118"/>
      <c r="AZ1118"/>
      <c r="BA1118"/>
    </row>
    <row r="1119" spans="1:53" s="21" customFormat="1" x14ac:dyDescent="0.25">
      <c r="A1119" s="21">
        <f t="shared" si="852"/>
        <v>461</v>
      </c>
      <c r="B1119" s="21" t="s">
        <v>9</v>
      </c>
      <c r="C1119" s="27">
        <f t="shared" si="809"/>
        <v>0</v>
      </c>
      <c r="D1119" s="27">
        <f t="shared" si="832"/>
        <v>0</v>
      </c>
      <c r="E1119" s="27" t="b">
        <f t="shared" si="808"/>
        <v>1</v>
      </c>
      <c r="F1119" s="29">
        <f t="shared" si="810"/>
        <v>0</v>
      </c>
      <c r="G1119" s="27">
        <f t="shared" si="833"/>
        <v>0</v>
      </c>
      <c r="H1119" s="22">
        <f t="shared" si="811"/>
        <v>17474092481.619007</v>
      </c>
      <c r="I1119" s="23">
        <f t="shared" si="812"/>
        <v>132580106.5049091</v>
      </c>
      <c r="J1119" s="23">
        <f t="shared" si="813"/>
        <v>1086</v>
      </c>
      <c r="K1119" s="19">
        <f t="shared" si="834"/>
        <v>225.0831931027827</v>
      </c>
      <c r="L1119" s="16">
        <f t="shared" si="814"/>
        <v>120.53134173245247</v>
      </c>
      <c r="M1119" s="23">
        <f>M1118-IF($B1119="B",(Percent_Rent_In_Elsies*2.49%/12 * H1118)/K1118,0)+IF($B1119="D",N1119,0)+IF(B1119="D",AK1118)+IF(B1119="C",F1118*90%)-(Y1119-Y1118)-IF($B1119="A",Q1118/K1118) + IF($B1119="A",Q1118/K1118)</f>
        <v>-32004084.483790915</v>
      </c>
      <c r="N1119" s="23">
        <f t="shared" si="815"/>
        <v>0</v>
      </c>
      <c r="O1119" s="22">
        <f t="shared" si="816"/>
        <v>12374515.122742753</v>
      </c>
      <c r="P1119" s="22">
        <f t="shared" si="847"/>
        <v>0</v>
      </c>
      <c r="Q1119" s="22">
        <f t="shared" si="848"/>
        <v>0</v>
      </c>
      <c r="R1119" s="22">
        <f t="shared" si="817"/>
        <v>212958517.93727282</v>
      </c>
      <c r="S1119" s="16">
        <f t="shared" si="807"/>
        <v>0</v>
      </c>
      <c r="T1119" s="15">
        <f t="shared" si="818"/>
        <v>5337225.5124929808</v>
      </c>
      <c r="U1119" s="23">
        <f t="shared" si="835"/>
        <v>949667.0044585166</v>
      </c>
      <c r="V1119" s="23">
        <f t="shared" si="836"/>
        <v>0</v>
      </c>
      <c r="W1119" s="23">
        <f t="shared" si="849"/>
        <v>79011.073074198866</v>
      </c>
      <c r="X1119" s="23">
        <f t="shared" si="837"/>
        <v>29406875.91858026</v>
      </c>
      <c r="Y1119" s="23">
        <f t="shared" si="819"/>
        <v>13825559.361691331</v>
      </c>
      <c r="Z1119" s="3">
        <f t="shared" si="820"/>
        <v>0</v>
      </c>
      <c r="AA1119" s="23">
        <f t="shared" si="821"/>
        <v>57829247.400215246</v>
      </c>
      <c r="AB1119" s="26">
        <f t="shared" si="838"/>
        <v>70086276.274228632</v>
      </c>
      <c r="AC1119" s="23">
        <f t="shared" si="839"/>
        <v>74889487.274228647</v>
      </c>
      <c r="AD1119" s="23">
        <f t="shared" si="845"/>
        <v>4803211</v>
      </c>
      <c r="AE1119" s="24">
        <f t="shared" si="806"/>
        <v>70086276.274228647</v>
      </c>
      <c r="AF1119" s="3">
        <f t="shared" si="840"/>
        <v>0</v>
      </c>
      <c r="AG1119" s="2">
        <f t="shared" si="822"/>
        <v>0</v>
      </c>
      <c r="AH1119" s="2">
        <f t="shared" si="823"/>
        <v>99.729039181637262</v>
      </c>
      <c r="AI1119" s="23">
        <f t="shared" si="846"/>
        <v>9297422613.979454</v>
      </c>
      <c r="AJ1119" s="23">
        <f t="shared" si="824"/>
        <v>6219.922423797766</v>
      </c>
      <c r="AK1119" s="23">
        <f t="shared" si="825"/>
        <v>0</v>
      </c>
      <c r="AL1119" s="23">
        <f t="shared" si="850"/>
        <v>0</v>
      </c>
      <c r="AM1119" s="23">
        <f t="shared" si="851"/>
        <v>0</v>
      </c>
      <c r="AN1119" s="16">
        <f t="shared" si="841"/>
        <v>0</v>
      </c>
      <c r="AO1119" s="23">
        <f t="shared" si="842"/>
        <v>0</v>
      </c>
      <c r="AP1119" s="22">
        <f t="shared" si="843"/>
        <v>0</v>
      </c>
      <c r="AQ1119" s="30">
        <f t="shared" si="826"/>
        <v>2375515111.003675</v>
      </c>
      <c r="AR1119" s="28">
        <f t="shared" si="827"/>
        <v>1047381597.545007</v>
      </c>
      <c r="AS1119" s="25">
        <f t="shared" si="828"/>
        <v>200337590.02425668</v>
      </c>
      <c r="AT1119" s="32">
        <f t="shared" si="829"/>
        <v>0</v>
      </c>
      <c r="AU1119" s="23">
        <f t="shared" si="830"/>
        <v>0</v>
      </c>
      <c r="AV1119" s="22">
        <f t="shared" si="831"/>
        <v>285270233.5050751</v>
      </c>
      <c r="AW1119" s="31">
        <f t="shared" si="844"/>
        <v>1763659679.6468475</v>
      </c>
    </row>
    <row r="1120" spans="1:53" x14ac:dyDescent="0.25">
      <c r="A1120" s="21">
        <f t="shared" si="852"/>
        <v>461</v>
      </c>
      <c r="B1120" s="21" t="s">
        <v>28</v>
      </c>
      <c r="C1120" s="27">
        <f t="shared" si="809"/>
        <v>0</v>
      </c>
      <c r="D1120" s="27">
        <f t="shared" si="832"/>
        <v>0</v>
      </c>
      <c r="E1120" s="27" t="b">
        <f t="shared" si="808"/>
        <v>1</v>
      </c>
      <c r="F1120" s="29">
        <f t="shared" si="810"/>
        <v>0</v>
      </c>
      <c r="G1120" s="27">
        <f t="shared" si="833"/>
        <v>0</v>
      </c>
      <c r="H1120" s="22">
        <f t="shared" si="811"/>
        <v>17474092481.619007</v>
      </c>
      <c r="I1120" s="23">
        <f t="shared" si="812"/>
        <v>132580106.5049091</v>
      </c>
      <c r="J1120" s="23">
        <f t="shared" si="813"/>
        <v>1086</v>
      </c>
      <c r="K1120" s="19">
        <f t="shared" si="834"/>
        <v>225.0831931027827</v>
      </c>
      <c r="L1120" s="16">
        <f t="shared" si="814"/>
        <v>120.53134173245247</v>
      </c>
      <c r="M1120" s="23">
        <f>M1119-IF($B1120="B",(Percent_Rent_In_Elsies*2.49%/12 * H1119)/K1119,0)+IF($B1120="D",N1120,0)+IF(B1120="D",AK1119)+IF(B1120="C",F1119*90%)-(Y1120-Y1119)-IF($B1120="A",Q1119/K1119) + IF($B1120="A",Q1119/K1119)</f>
        <v>-32004084.483790915</v>
      </c>
      <c r="N1120" s="23">
        <f t="shared" si="815"/>
        <v>0</v>
      </c>
      <c r="O1120" s="22">
        <f t="shared" si="816"/>
        <v>0</v>
      </c>
      <c r="P1120" s="22">
        <f t="shared" si="847"/>
        <v>12374515.122742753</v>
      </c>
      <c r="Q1120" s="22">
        <f t="shared" si="848"/>
        <v>0</v>
      </c>
      <c r="R1120" s="22">
        <f t="shared" si="817"/>
        <v>212958517.93727282</v>
      </c>
      <c r="S1120" s="16">
        <f t="shared" si="807"/>
        <v>0</v>
      </c>
      <c r="T1120" s="15">
        <f t="shared" si="818"/>
        <v>0</v>
      </c>
      <c r="U1120" s="23">
        <f t="shared" si="835"/>
        <v>949667.0044585166</v>
      </c>
      <c r="V1120" s="23">
        <f t="shared" si="836"/>
        <v>0</v>
      </c>
      <c r="W1120" s="23">
        <f t="shared" si="849"/>
        <v>0</v>
      </c>
      <c r="X1120" s="23">
        <f t="shared" si="837"/>
        <v>29406875.91858026</v>
      </c>
      <c r="Y1120" s="23">
        <f t="shared" si="819"/>
        <v>13825559.361691331</v>
      </c>
      <c r="Z1120" s="3">
        <f t="shared" si="820"/>
        <v>3950.5536537099438</v>
      </c>
      <c r="AA1120" s="23">
        <f t="shared" si="821"/>
        <v>57888505.705020897</v>
      </c>
      <c r="AB1120" s="26">
        <f t="shared" si="838"/>
        <v>70086276.274228632</v>
      </c>
      <c r="AC1120" s="23">
        <f t="shared" si="839"/>
        <v>74889487.274228647</v>
      </c>
      <c r="AD1120" s="23">
        <f t="shared" si="845"/>
        <v>4803211</v>
      </c>
      <c r="AE1120" s="24">
        <f t="shared" si="806"/>
        <v>70086276.274228647</v>
      </c>
      <c r="AF1120" s="3">
        <f t="shared" si="840"/>
        <v>0</v>
      </c>
      <c r="AG1120" s="2">
        <f t="shared" si="822"/>
        <v>474066438.44519323</v>
      </c>
      <c r="AH1120" s="2">
        <f t="shared" si="823"/>
        <v>99.729039181637262</v>
      </c>
      <c r="AI1120" s="23">
        <f t="shared" si="846"/>
        <v>9306949791.453392</v>
      </c>
      <c r="AJ1120" s="23">
        <f t="shared" si="824"/>
        <v>6219.922423797766</v>
      </c>
      <c r="AK1120" s="23">
        <f t="shared" si="825"/>
        <v>0</v>
      </c>
      <c r="AL1120" s="23">
        <f t="shared" si="850"/>
        <v>0</v>
      </c>
      <c r="AM1120" s="23">
        <f t="shared" si="851"/>
        <v>0</v>
      </c>
      <c r="AN1120" s="16">
        <f t="shared" si="841"/>
        <v>0</v>
      </c>
      <c r="AO1120" s="23">
        <f t="shared" si="842"/>
        <v>0</v>
      </c>
      <c r="AP1120" s="22">
        <f t="shared" si="843"/>
        <v>0</v>
      </c>
      <c r="AQ1120" s="30">
        <f t="shared" si="826"/>
        <v>2375515111.003675</v>
      </c>
      <c r="AR1120" s="28">
        <f t="shared" si="827"/>
        <v>1047381597.545007</v>
      </c>
      <c r="AS1120" s="25">
        <f t="shared" si="828"/>
        <v>200337590.02425668</v>
      </c>
      <c r="AT1120" s="32">
        <f t="shared" si="829"/>
        <v>7901.1073074198875</v>
      </c>
      <c r="AU1120" s="23">
        <f t="shared" si="830"/>
        <v>7901.1073074198875</v>
      </c>
      <c r="AV1120" s="22">
        <f t="shared" si="831"/>
        <v>290607459.01756805</v>
      </c>
      <c r="AW1120" s="31">
        <f t="shared" si="844"/>
        <v>1763659679.6468472</v>
      </c>
      <c r="AX1120" s="21"/>
      <c r="AY1120" s="21"/>
      <c r="AZ1120" s="21"/>
      <c r="BA1120" s="21"/>
    </row>
    <row r="1121" spans="1:53" x14ac:dyDescent="0.25">
      <c r="A1121">
        <f t="shared" si="852"/>
        <v>462</v>
      </c>
      <c r="B1121" t="s">
        <v>6</v>
      </c>
      <c r="C1121" s="27">
        <f t="shared" si="809"/>
        <v>0</v>
      </c>
      <c r="D1121" s="27">
        <f t="shared" si="832"/>
        <v>0</v>
      </c>
      <c r="E1121" s="27" t="b">
        <f t="shared" si="808"/>
        <v>1</v>
      </c>
      <c r="F1121" s="29">
        <f t="shared" si="810"/>
        <v>0</v>
      </c>
      <c r="G1121" s="27">
        <f t="shared" si="833"/>
        <v>0</v>
      </c>
      <c r="H1121" s="22">
        <f t="shared" si="811"/>
        <v>17503215969.088371</v>
      </c>
      <c r="I1121" s="23">
        <f t="shared" si="812"/>
        <v>132580106.5049091</v>
      </c>
      <c r="J1121" s="23">
        <f t="shared" si="813"/>
        <v>1086</v>
      </c>
      <c r="K1121" s="19">
        <f t="shared" si="834"/>
        <v>225.0831931027827</v>
      </c>
      <c r="L1121" s="16">
        <f t="shared" si="814"/>
        <v>120.73222730200656</v>
      </c>
      <c r="M1121" s="23">
        <f>M1120-IF($B1121="B",(Percent_Rent_In_Elsies*2.49%/12 * H1120)/K1120,0)+IF($B1121="D",N1121,0)+IF(B1121="D",AK1120)+IF(B1121="C",F1120*90%)-(Y1121-Y1120)-IF($B1121="A",Q1120/K1120) + IF($B1121="A",Q1120/K1120)</f>
        <v>-32004084.483790915</v>
      </c>
      <c r="N1121" s="23">
        <f t="shared" si="815"/>
        <v>0</v>
      </c>
      <c r="O1121" s="22">
        <f t="shared" si="816"/>
        <v>0</v>
      </c>
      <c r="P1121" s="22">
        <f t="shared" si="847"/>
        <v>0</v>
      </c>
      <c r="Q1121" s="22">
        <f t="shared" si="848"/>
        <v>0</v>
      </c>
      <c r="R1121" s="22">
        <f t="shared" si="817"/>
        <v>212958517.93727282</v>
      </c>
      <c r="S1121" s="16">
        <f t="shared" si="807"/>
        <v>0</v>
      </c>
      <c r="T1121" s="15">
        <f t="shared" si="818"/>
        <v>0</v>
      </c>
      <c r="U1121" s="23">
        <f t="shared" si="835"/>
        <v>949667.0044585166</v>
      </c>
      <c r="V1121" s="23">
        <f t="shared" si="836"/>
        <v>0</v>
      </c>
      <c r="W1121" s="23">
        <f t="shared" si="849"/>
        <v>0</v>
      </c>
      <c r="X1121" s="23">
        <f t="shared" si="837"/>
        <v>29426628.686848808</v>
      </c>
      <c r="Y1121" s="23">
        <f t="shared" si="819"/>
        <v>13825559.361691331</v>
      </c>
      <c r="Z1121" s="3">
        <f t="shared" si="820"/>
        <v>0</v>
      </c>
      <c r="AA1121" s="23">
        <f t="shared" si="821"/>
        <v>57888505.705020897</v>
      </c>
      <c r="AB1121" s="26">
        <f t="shared" si="838"/>
        <v>70086276.274228632</v>
      </c>
      <c r="AC1121" s="23">
        <f t="shared" si="839"/>
        <v>74889487.274228647</v>
      </c>
      <c r="AD1121" s="23">
        <f t="shared" si="845"/>
        <v>4803211</v>
      </c>
      <c r="AE1121" s="24">
        <f t="shared" si="806"/>
        <v>70086276.274228647</v>
      </c>
      <c r="AF1121" s="3">
        <f t="shared" si="840"/>
        <v>0</v>
      </c>
      <c r="AG1121" s="2">
        <f t="shared" si="822"/>
        <v>0</v>
      </c>
      <c r="AH1121" s="2">
        <f t="shared" si="823"/>
        <v>99.895254246939999</v>
      </c>
      <c r="AI1121" s="23">
        <f t="shared" si="846"/>
        <v>9306949791.453392</v>
      </c>
      <c r="AJ1121" s="23">
        <f t="shared" si="824"/>
        <v>6219.922423797766</v>
      </c>
      <c r="AK1121" s="23">
        <f t="shared" si="825"/>
        <v>0</v>
      </c>
      <c r="AL1121" s="23">
        <f t="shared" si="850"/>
        <v>0</v>
      </c>
      <c r="AM1121" s="23">
        <f t="shared" si="851"/>
        <v>0</v>
      </c>
      <c r="AN1121" s="16">
        <f t="shared" si="841"/>
        <v>0</v>
      </c>
      <c r="AO1121" s="23">
        <f t="shared" si="842"/>
        <v>0</v>
      </c>
      <c r="AP1121" s="22">
        <f t="shared" si="843"/>
        <v>0</v>
      </c>
      <c r="AQ1121" s="30">
        <f t="shared" si="826"/>
        <v>2375515111.003675</v>
      </c>
      <c r="AR1121" s="28">
        <f t="shared" si="827"/>
        <v>1047381597.545007</v>
      </c>
      <c r="AS1121" s="25">
        <f t="shared" si="828"/>
        <v>200337590.02425668</v>
      </c>
      <c r="AT1121" s="32">
        <f t="shared" si="829"/>
        <v>0</v>
      </c>
      <c r="AU1121" s="23">
        <f t="shared" si="830"/>
        <v>0</v>
      </c>
      <c r="AV1121" s="22">
        <f t="shared" si="831"/>
        <v>290607459.01756805</v>
      </c>
      <c r="AW1121" s="31">
        <f t="shared" si="844"/>
        <v>1751285164.5241046</v>
      </c>
    </row>
    <row r="1122" spans="1:53" x14ac:dyDescent="0.25">
      <c r="A1122">
        <f t="shared" si="852"/>
        <v>462</v>
      </c>
      <c r="B1122" t="s">
        <v>7</v>
      </c>
      <c r="C1122" s="27">
        <f t="shared" si="809"/>
        <v>0</v>
      </c>
      <c r="D1122" s="27">
        <f t="shared" si="832"/>
        <v>0</v>
      </c>
      <c r="E1122" s="27" t="b">
        <f t="shared" si="808"/>
        <v>1</v>
      </c>
      <c r="F1122" s="29">
        <f t="shared" si="810"/>
        <v>0</v>
      </c>
      <c r="G1122" s="27">
        <f t="shared" si="833"/>
        <v>0</v>
      </c>
      <c r="H1122" s="22">
        <f t="shared" si="811"/>
        <v>17503215969.088371</v>
      </c>
      <c r="I1122" s="23">
        <f t="shared" si="812"/>
        <v>132580106.5049091</v>
      </c>
      <c r="J1122" s="23">
        <f t="shared" si="813"/>
        <v>1086</v>
      </c>
      <c r="K1122" s="19">
        <f t="shared" si="834"/>
        <v>225.0831931027827</v>
      </c>
      <c r="L1122" s="16">
        <f t="shared" si="814"/>
        <v>120.73222730200656</v>
      </c>
      <c r="M1122" s="23">
        <f>M1121-IF($B1122="B",(Percent_Rent_In_Elsies*2.49%/12 * H1121)/K1121,0)+IF($B1122="D",N1122,0)+IF(B1122="D",AK1121)+IF(B1122="C",F1121*90%)-(Y1122-Y1121)-IF($B1122="A",Q1121/K1121) + IF($B1122="A",Q1121/K1121)</f>
        <v>-32084763.926434316</v>
      </c>
      <c r="N1122" s="23">
        <f t="shared" si="815"/>
        <v>0</v>
      </c>
      <c r="O1122" s="22">
        <f t="shared" si="816"/>
        <v>0</v>
      </c>
      <c r="P1122" s="22">
        <f t="shared" si="847"/>
        <v>0</v>
      </c>
      <c r="Q1122" s="22">
        <f t="shared" si="848"/>
        <v>0</v>
      </c>
      <c r="R1122" s="22">
        <f t="shared" si="817"/>
        <v>195211974.77583343</v>
      </c>
      <c r="S1122" s="16">
        <f t="shared" si="807"/>
        <v>17746543.1614394</v>
      </c>
      <c r="T1122" s="15">
        <f t="shared" si="818"/>
        <v>0</v>
      </c>
      <c r="U1122" s="23">
        <f t="shared" si="835"/>
        <v>870528.08742030687</v>
      </c>
      <c r="V1122" s="23">
        <f t="shared" si="836"/>
        <v>79138.917038209722</v>
      </c>
      <c r="W1122" s="23">
        <f t="shared" si="849"/>
        <v>0</v>
      </c>
      <c r="X1122" s="23">
        <f t="shared" si="837"/>
        <v>29426628.686848808</v>
      </c>
      <c r="Y1122" s="23">
        <f t="shared" si="819"/>
        <v>13825559.361691331</v>
      </c>
      <c r="Z1122" s="3">
        <f t="shared" si="820"/>
        <v>0</v>
      </c>
      <c r="AA1122" s="23">
        <f t="shared" si="821"/>
        <v>57888505.705020897</v>
      </c>
      <c r="AB1122" s="26">
        <f t="shared" si="838"/>
        <v>70086276.274228632</v>
      </c>
      <c r="AC1122" s="23">
        <f t="shared" si="839"/>
        <v>74889487.274228647</v>
      </c>
      <c r="AD1122" s="23">
        <f t="shared" si="845"/>
        <v>4803211</v>
      </c>
      <c r="AE1122" s="24">
        <f t="shared" si="806"/>
        <v>70086276.274228647</v>
      </c>
      <c r="AF1122" s="3">
        <f t="shared" si="840"/>
        <v>0</v>
      </c>
      <c r="AG1122" s="2">
        <f t="shared" si="822"/>
        <v>0</v>
      </c>
      <c r="AH1122" s="2">
        <f t="shared" si="823"/>
        <v>99.895254246939999</v>
      </c>
      <c r="AI1122" s="23">
        <f t="shared" si="846"/>
        <v>9306949791.453392</v>
      </c>
      <c r="AJ1122" s="23">
        <f t="shared" si="824"/>
        <v>6219.922423797766</v>
      </c>
      <c r="AK1122" s="23">
        <f t="shared" si="825"/>
        <v>0</v>
      </c>
      <c r="AL1122" s="23">
        <f t="shared" si="850"/>
        <v>-370316.27115821838</v>
      </c>
      <c r="AM1122" s="23">
        <f t="shared" si="851"/>
        <v>-345500771.83112645</v>
      </c>
      <c r="AN1122" s="16">
        <f t="shared" si="841"/>
        <v>0</v>
      </c>
      <c r="AO1122" s="23">
        <f t="shared" si="842"/>
        <v>80679.442643399569</v>
      </c>
      <c r="AP1122" s="22">
        <f t="shared" si="843"/>
        <v>18159586.567929186</v>
      </c>
      <c r="AQ1122" s="30">
        <f t="shared" si="826"/>
        <v>2411679927.6537061</v>
      </c>
      <c r="AR1122" s="28">
        <f t="shared" si="827"/>
        <v>1065386827.6271088</v>
      </c>
      <c r="AS1122" s="25">
        <f t="shared" si="828"/>
        <v>200337590.02425668</v>
      </c>
      <c r="AT1122" s="32">
        <f t="shared" si="829"/>
        <v>0</v>
      </c>
      <c r="AU1122" s="23">
        <f t="shared" si="830"/>
        <v>0</v>
      </c>
      <c r="AV1122" s="22">
        <f t="shared" si="831"/>
        <v>290607459.01756805</v>
      </c>
      <c r="AW1122" s="31">
        <f t="shared" si="844"/>
        <v>1787449981.1741357</v>
      </c>
    </row>
    <row r="1123" spans="1:53" s="21" customFormat="1" x14ac:dyDescent="0.25">
      <c r="A1123">
        <f t="shared" si="852"/>
        <v>462</v>
      </c>
      <c r="B1123" t="s">
        <v>8</v>
      </c>
      <c r="C1123" s="27">
        <f t="shared" si="809"/>
        <v>0</v>
      </c>
      <c r="D1123" s="27">
        <f t="shared" si="832"/>
        <v>0</v>
      </c>
      <c r="E1123" s="27" t="b">
        <f t="shared" si="808"/>
        <v>1</v>
      </c>
      <c r="F1123" s="29">
        <f t="shared" si="810"/>
        <v>0</v>
      </c>
      <c r="G1123" s="27">
        <f t="shared" si="833"/>
        <v>0</v>
      </c>
      <c r="H1123" s="22">
        <f t="shared" si="811"/>
        <v>17503215969.088371</v>
      </c>
      <c r="I1123" s="23">
        <f t="shared" si="812"/>
        <v>132580106.5049091</v>
      </c>
      <c r="J1123" s="23">
        <f t="shared" si="813"/>
        <v>1086</v>
      </c>
      <c r="K1123" s="19">
        <f t="shared" si="834"/>
        <v>225.0831931027827</v>
      </c>
      <c r="L1123" s="16">
        <f t="shared" si="814"/>
        <v>120.73222730200656</v>
      </c>
      <c r="M1123" s="23">
        <f>M1122-IF($B1123="B",(Percent_Rent_In_Elsies*2.49%/12 * H1122)/K1122,0)+IF($B1123="D",N1123,0)+IF(B1123="D",AK1122)+IF(B1123="C",F1122*90%)-(Y1123-Y1122)-IF($B1123="A",Q1122/K1122) + IF($B1123="A",Q1122/K1122)</f>
        <v>-32084763.926434316</v>
      </c>
      <c r="N1123" s="23">
        <f t="shared" si="815"/>
        <v>0</v>
      </c>
      <c r="O1123" s="22">
        <f t="shared" si="816"/>
        <v>0</v>
      </c>
      <c r="P1123" s="22">
        <f t="shared" si="847"/>
        <v>0</v>
      </c>
      <c r="Q1123" s="22">
        <f t="shared" si="848"/>
        <v>0</v>
      </c>
      <c r="R1123" s="22">
        <f t="shared" si="817"/>
        <v>213371561.34376261</v>
      </c>
      <c r="S1123" s="16">
        <f t="shared" si="807"/>
        <v>17746543.1614394</v>
      </c>
      <c r="T1123" s="15">
        <f t="shared" si="818"/>
        <v>0</v>
      </c>
      <c r="U1123" s="23">
        <f t="shared" si="835"/>
        <v>951207.53006370645</v>
      </c>
      <c r="V1123" s="23">
        <f t="shared" si="836"/>
        <v>79138.917038209722</v>
      </c>
      <c r="W1123" s="23">
        <f t="shared" si="849"/>
        <v>0</v>
      </c>
      <c r="X1123" s="23">
        <f t="shared" si="837"/>
        <v>29426628.686848808</v>
      </c>
      <c r="Y1123" s="23">
        <f t="shared" si="819"/>
        <v>13825559.361691331</v>
      </c>
      <c r="Z1123" s="3">
        <f t="shared" si="820"/>
        <v>0</v>
      </c>
      <c r="AA1123" s="23">
        <f t="shared" si="821"/>
        <v>57888505.705020897</v>
      </c>
      <c r="AB1123" s="26">
        <f t="shared" si="838"/>
        <v>70086276.274228632</v>
      </c>
      <c r="AC1123" s="23">
        <f t="shared" si="839"/>
        <v>74889487.274228647</v>
      </c>
      <c r="AD1123" s="23">
        <f t="shared" si="845"/>
        <v>4803211</v>
      </c>
      <c r="AE1123" s="24">
        <f t="shared" si="806"/>
        <v>70086276.274228647</v>
      </c>
      <c r="AF1123" s="3">
        <f t="shared" si="840"/>
        <v>1E-4</v>
      </c>
      <c r="AG1123" s="2">
        <f t="shared" si="822"/>
        <v>0</v>
      </c>
      <c r="AH1123" s="2">
        <f t="shared" si="823"/>
        <v>99.895254246939999</v>
      </c>
      <c r="AI1123" s="23">
        <f t="shared" si="846"/>
        <v>9306949791.453392</v>
      </c>
      <c r="AJ1123" s="23">
        <f t="shared" si="824"/>
        <v>6219.922423797766</v>
      </c>
      <c r="AK1123" s="23">
        <f t="shared" si="825"/>
        <v>61541.921088567469</v>
      </c>
      <c r="AL1123" s="23">
        <f t="shared" si="850"/>
        <v>0</v>
      </c>
      <c r="AM1123" s="23">
        <f t="shared" si="851"/>
        <v>0</v>
      </c>
      <c r="AN1123" s="16">
        <f t="shared" si="841"/>
        <v>0</v>
      </c>
      <c r="AO1123" s="23">
        <f t="shared" si="842"/>
        <v>0</v>
      </c>
      <c r="AP1123" s="22">
        <f t="shared" si="843"/>
        <v>0</v>
      </c>
      <c r="AQ1123" s="30">
        <f t="shared" si="826"/>
        <v>2411679927.6537061</v>
      </c>
      <c r="AR1123" s="28">
        <f t="shared" si="827"/>
        <v>1065386827.6271088</v>
      </c>
      <c r="AS1123" s="25">
        <f t="shared" si="828"/>
        <v>200337590.02425668</v>
      </c>
      <c r="AT1123" s="32">
        <f t="shared" si="829"/>
        <v>0</v>
      </c>
      <c r="AU1123" s="23">
        <f t="shared" si="830"/>
        <v>0</v>
      </c>
      <c r="AV1123" s="22">
        <f t="shared" si="831"/>
        <v>290607459.01756805</v>
      </c>
      <c r="AW1123" s="31">
        <f t="shared" si="844"/>
        <v>1787449981.1741357</v>
      </c>
      <c r="AX1123"/>
      <c r="AY1123"/>
      <c r="AZ1123"/>
      <c r="BA1123"/>
    </row>
    <row r="1124" spans="1:53" s="21" customFormat="1" x14ac:dyDescent="0.25">
      <c r="A1124">
        <f t="shared" si="852"/>
        <v>462</v>
      </c>
      <c r="B1124" t="s">
        <v>9</v>
      </c>
      <c r="C1124" s="27">
        <f t="shared" si="809"/>
        <v>0</v>
      </c>
      <c r="D1124" s="27">
        <f t="shared" si="832"/>
        <v>0</v>
      </c>
      <c r="E1124" s="27" t="b">
        <f t="shared" si="808"/>
        <v>1</v>
      </c>
      <c r="F1124" s="29">
        <f t="shared" si="810"/>
        <v>0</v>
      </c>
      <c r="G1124" s="27">
        <f t="shared" si="833"/>
        <v>0</v>
      </c>
      <c r="H1124" s="22">
        <f t="shared" si="811"/>
        <v>17503215969.088371</v>
      </c>
      <c r="I1124" s="23">
        <f t="shared" si="812"/>
        <v>132580106.5049091</v>
      </c>
      <c r="J1124" s="23">
        <f t="shared" si="813"/>
        <v>1086</v>
      </c>
      <c r="K1124" s="19">
        <f t="shared" si="834"/>
        <v>225.0831931027827</v>
      </c>
      <c r="L1124" s="16">
        <f t="shared" si="814"/>
        <v>120.73222730200656</v>
      </c>
      <c r="M1124" s="23">
        <f>M1123-IF($B1124="B",(Percent_Rent_In_Elsies*2.49%/12 * H1123)/K1123,0)+IF($B1124="D",N1124,0)+IF(B1124="D",AK1123)+IF(B1124="C",F1123*90%)-(Y1124-Y1123)-IF($B1124="A",Q1123/K1123) + IF($B1124="A",Q1123/K1123)</f>
        <v>-32023222.005345747</v>
      </c>
      <c r="N1124" s="23">
        <f t="shared" si="815"/>
        <v>0</v>
      </c>
      <c r="O1124" s="22">
        <f t="shared" si="816"/>
        <v>12398838.537896117</v>
      </c>
      <c r="P1124" s="22">
        <f t="shared" si="847"/>
        <v>0</v>
      </c>
      <c r="Q1124" s="22">
        <f t="shared" si="848"/>
        <v>0</v>
      </c>
      <c r="R1124" s="22">
        <f t="shared" si="817"/>
        <v>213371561.34376261</v>
      </c>
      <c r="S1124" s="16">
        <f t="shared" si="807"/>
        <v>0</v>
      </c>
      <c r="T1124" s="15">
        <f t="shared" si="818"/>
        <v>5347704.623543283</v>
      </c>
      <c r="U1124" s="23">
        <f t="shared" si="835"/>
        <v>951207.53006370645</v>
      </c>
      <c r="V1124" s="23">
        <f t="shared" si="836"/>
        <v>0</v>
      </c>
      <c r="W1124" s="23">
        <f t="shared" si="849"/>
        <v>79138.917038209722</v>
      </c>
      <c r="X1124" s="23">
        <f t="shared" si="837"/>
        <v>29426628.686848808</v>
      </c>
      <c r="Y1124" s="23">
        <f t="shared" si="819"/>
        <v>13825559.361691331</v>
      </c>
      <c r="Z1124" s="3">
        <f t="shared" si="820"/>
        <v>0</v>
      </c>
      <c r="AA1124" s="23">
        <f t="shared" si="821"/>
        <v>57826963.783932328</v>
      </c>
      <c r="AB1124" s="26">
        <f t="shared" si="838"/>
        <v>70086276.274228647</v>
      </c>
      <c r="AC1124" s="23">
        <f t="shared" si="839"/>
        <v>74889487.274228647</v>
      </c>
      <c r="AD1124" s="23">
        <f t="shared" si="845"/>
        <v>4803211</v>
      </c>
      <c r="AE1124" s="24">
        <f t="shared" si="806"/>
        <v>70086276.274228647</v>
      </c>
      <c r="AF1124" s="3">
        <f t="shared" si="840"/>
        <v>0</v>
      </c>
      <c r="AG1124" s="2">
        <f t="shared" si="822"/>
        <v>0</v>
      </c>
      <c r="AH1124" s="2">
        <f t="shared" si="823"/>
        <v>99.895254246939999</v>
      </c>
      <c r="AI1124" s="23">
        <f t="shared" si="846"/>
        <v>9297055468.5188961</v>
      </c>
      <c r="AJ1124" s="23">
        <f t="shared" si="824"/>
        <v>6219.922423797766</v>
      </c>
      <c r="AK1124" s="23">
        <f t="shared" si="825"/>
        <v>0</v>
      </c>
      <c r="AL1124" s="23">
        <f t="shared" si="850"/>
        <v>0</v>
      </c>
      <c r="AM1124" s="23">
        <f t="shared" si="851"/>
        <v>0</v>
      </c>
      <c r="AN1124" s="16">
        <f t="shared" si="841"/>
        <v>0</v>
      </c>
      <c r="AO1124" s="23">
        <f t="shared" si="842"/>
        <v>0</v>
      </c>
      <c r="AP1124" s="22">
        <f t="shared" si="843"/>
        <v>0</v>
      </c>
      <c r="AQ1124" s="30">
        <f t="shared" si="826"/>
        <v>2411679927.6537061</v>
      </c>
      <c r="AR1124" s="28">
        <f t="shared" si="827"/>
        <v>1065386827.6271088</v>
      </c>
      <c r="AS1124" s="25">
        <f t="shared" si="828"/>
        <v>200337590.02425668</v>
      </c>
      <c r="AT1124" s="32">
        <f t="shared" si="829"/>
        <v>0</v>
      </c>
      <c r="AU1124" s="23">
        <f t="shared" si="830"/>
        <v>0</v>
      </c>
      <c r="AV1124" s="22">
        <f t="shared" si="831"/>
        <v>290607459.01756805</v>
      </c>
      <c r="AW1124" s="31">
        <f t="shared" si="844"/>
        <v>1787449981.1741357</v>
      </c>
      <c r="AX1124"/>
      <c r="AY1124"/>
      <c r="AZ1124"/>
      <c r="BA1124"/>
    </row>
    <row r="1125" spans="1:53" x14ac:dyDescent="0.25">
      <c r="A1125" s="21">
        <f t="shared" si="852"/>
        <v>462</v>
      </c>
      <c r="B1125" s="21" t="s">
        <v>28</v>
      </c>
      <c r="C1125" s="27">
        <f t="shared" si="809"/>
        <v>0</v>
      </c>
      <c r="D1125" s="27">
        <f t="shared" si="832"/>
        <v>0</v>
      </c>
      <c r="E1125" s="27" t="b">
        <f t="shared" si="808"/>
        <v>1</v>
      </c>
      <c r="F1125" s="29">
        <f t="shared" si="810"/>
        <v>0</v>
      </c>
      <c r="G1125" s="27">
        <f t="shared" si="833"/>
        <v>0</v>
      </c>
      <c r="H1125" s="22">
        <f t="shared" si="811"/>
        <v>17503215969.088371</v>
      </c>
      <c r="I1125" s="23">
        <f t="shared" si="812"/>
        <v>132580106.5049091</v>
      </c>
      <c r="J1125" s="23">
        <f t="shared" si="813"/>
        <v>1086</v>
      </c>
      <c r="K1125" s="19">
        <f t="shared" si="834"/>
        <v>225.0831931027827</v>
      </c>
      <c r="L1125" s="16">
        <f t="shared" si="814"/>
        <v>120.73222730200656</v>
      </c>
      <c r="M1125" s="23">
        <f>M1124-IF($B1125="B",(Percent_Rent_In_Elsies*2.49%/12 * H1124)/K1124,0)+IF($B1125="D",N1125,0)+IF(B1125="D",AK1124)+IF(B1125="C",F1124*90%)-(Y1125-Y1124)-IF($B1125="A",Q1124/K1124) + IF($B1125="A",Q1124/K1124)</f>
        <v>-32023222.005345747</v>
      </c>
      <c r="N1125" s="23">
        <f t="shared" si="815"/>
        <v>0</v>
      </c>
      <c r="O1125" s="22">
        <f t="shared" si="816"/>
        <v>0</v>
      </c>
      <c r="P1125" s="22">
        <f t="shared" si="847"/>
        <v>12398838.537896117</v>
      </c>
      <c r="Q1125" s="22">
        <f t="shared" si="848"/>
        <v>0</v>
      </c>
      <c r="R1125" s="22">
        <f t="shared" si="817"/>
        <v>213371561.34376261</v>
      </c>
      <c r="S1125" s="16">
        <f t="shared" si="807"/>
        <v>0</v>
      </c>
      <c r="T1125" s="15">
        <f t="shared" si="818"/>
        <v>0</v>
      </c>
      <c r="U1125" s="23">
        <f t="shared" si="835"/>
        <v>951207.53006370645</v>
      </c>
      <c r="V1125" s="23">
        <f t="shared" si="836"/>
        <v>0</v>
      </c>
      <c r="W1125" s="23">
        <f t="shared" si="849"/>
        <v>0</v>
      </c>
      <c r="X1125" s="23">
        <f t="shared" si="837"/>
        <v>29426628.686848808</v>
      </c>
      <c r="Y1125" s="23">
        <f t="shared" si="819"/>
        <v>13825559.361691331</v>
      </c>
      <c r="Z1125" s="3">
        <f t="shared" si="820"/>
        <v>3956.9458519104869</v>
      </c>
      <c r="AA1125" s="23">
        <f t="shared" si="821"/>
        <v>57886317.971710987</v>
      </c>
      <c r="AB1125" s="26">
        <f t="shared" si="838"/>
        <v>70086276.274228618</v>
      </c>
      <c r="AC1125" s="23">
        <f t="shared" si="839"/>
        <v>74889487.274228647</v>
      </c>
      <c r="AD1125" s="23">
        <f t="shared" si="845"/>
        <v>4803211</v>
      </c>
      <c r="AE1125" s="24">
        <f t="shared" si="806"/>
        <v>70086276.274228647</v>
      </c>
      <c r="AF1125" s="3">
        <f t="shared" si="840"/>
        <v>0</v>
      </c>
      <c r="AG1125" s="2">
        <f t="shared" si="822"/>
        <v>474833502.22925842</v>
      </c>
      <c r="AH1125" s="2">
        <f t="shared" si="823"/>
        <v>99.895254246939999</v>
      </c>
      <c r="AI1125" s="23">
        <f t="shared" si="846"/>
        <v>9306598061.4540691</v>
      </c>
      <c r="AJ1125" s="23">
        <f t="shared" si="824"/>
        <v>6219.922423797766</v>
      </c>
      <c r="AK1125" s="23">
        <f t="shared" si="825"/>
        <v>0</v>
      </c>
      <c r="AL1125" s="23">
        <f t="shared" si="850"/>
        <v>0</v>
      </c>
      <c r="AM1125" s="23">
        <f t="shared" si="851"/>
        <v>0</v>
      </c>
      <c r="AN1125" s="16">
        <f t="shared" si="841"/>
        <v>0</v>
      </c>
      <c r="AO1125" s="23">
        <f t="shared" si="842"/>
        <v>0</v>
      </c>
      <c r="AP1125" s="22">
        <f t="shared" si="843"/>
        <v>0</v>
      </c>
      <c r="AQ1125" s="30">
        <f t="shared" si="826"/>
        <v>2411679927.6537061</v>
      </c>
      <c r="AR1125" s="28">
        <f t="shared" si="827"/>
        <v>1065386827.6271088</v>
      </c>
      <c r="AS1125" s="25">
        <f t="shared" si="828"/>
        <v>200337590.02425668</v>
      </c>
      <c r="AT1125" s="32">
        <f t="shared" si="829"/>
        <v>7913.8917038209738</v>
      </c>
      <c r="AU1125" s="23">
        <f t="shared" si="830"/>
        <v>7913.8917038209738</v>
      </c>
      <c r="AV1125" s="22">
        <f t="shared" si="831"/>
        <v>295955163.64111131</v>
      </c>
      <c r="AW1125" s="31">
        <f t="shared" si="844"/>
        <v>1787449981.1741357</v>
      </c>
    </row>
    <row r="1126" spans="1:53" x14ac:dyDescent="0.25">
      <c r="A1126">
        <f t="shared" si="852"/>
        <v>463</v>
      </c>
      <c r="B1126" t="s">
        <v>6</v>
      </c>
      <c r="C1126" s="27">
        <f t="shared" si="809"/>
        <v>0</v>
      </c>
      <c r="D1126" s="27">
        <f t="shared" si="832"/>
        <v>0</v>
      </c>
      <c r="E1126" s="27" t="b">
        <f t="shared" si="808"/>
        <v>1</v>
      </c>
      <c r="F1126" s="29">
        <f t="shared" si="810"/>
        <v>0</v>
      </c>
      <c r="G1126" s="27">
        <f t="shared" si="833"/>
        <v>0</v>
      </c>
      <c r="H1126" s="22">
        <f t="shared" si="811"/>
        <v>17532387995.703518</v>
      </c>
      <c r="I1126" s="23">
        <f t="shared" si="812"/>
        <v>132580106.5049091</v>
      </c>
      <c r="J1126" s="23">
        <f t="shared" si="813"/>
        <v>1086</v>
      </c>
      <c r="K1126" s="19">
        <f t="shared" si="834"/>
        <v>225.0831931027827</v>
      </c>
      <c r="L1126" s="16">
        <f t="shared" si="814"/>
        <v>120.93344768084324</v>
      </c>
      <c r="M1126" s="23">
        <f>M1125-IF($B1126="B",(Percent_Rent_In_Elsies*2.49%/12 * H1125)/K1125,0)+IF($B1126="D",N1126,0)+IF(B1126="D",AK1125)+IF(B1126="C",F1125*90%)-(Y1126-Y1125)-IF($B1126="A",Q1125/K1125) + IF($B1126="A",Q1125/K1125)</f>
        <v>-32023222.005345747</v>
      </c>
      <c r="N1126" s="23">
        <f t="shared" si="815"/>
        <v>0</v>
      </c>
      <c r="O1126" s="22">
        <f t="shared" si="816"/>
        <v>0</v>
      </c>
      <c r="P1126" s="22">
        <f t="shared" si="847"/>
        <v>0</v>
      </c>
      <c r="Q1126" s="22">
        <f t="shared" si="848"/>
        <v>0</v>
      </c>
      <c r="R1126" s="22">
        <f t="shared" si="817"/>
        <v>213371561.34376261</v>
      </c>
      <c r="S1126" s="16">
        <f t="shared" si="807"/>
        <v>0</v>
      </c>
      <c r="T1126" s="15">
        <f t="shared" si="818"/>
        <v>0</v>
      </c>
      <c r="U1126" s="23">
        <f t="shared" si="835"/>
        <v>951207.53006370645</v>
      </c>
      <c r="V1126" s="23">
        <f t="shared" si="836"/>
        <v>0</v>
      </c>
      <c r="W1126" s="23">
        <f t="shared" si="849"/>
        <v>0</v>
      </c>
      <c r="X1126" s="23">
        <f t="shared" si="837"/>
        <v>29446413.416108362</v>
      </c>
      <c r="Y1126" s="23">
        <f t="shared" si="819"/>
        <v>13825559.361691331</v>
      </c>
      <c r="Z1126" s="3">
        <f t="shared" si="820"/>
        <v>0</v>
      </c>
      <c r="AA1126" s="23">
        <f t="shared" si="821"/>
        <v>57886317.971710987</v>
      </c>
      <c r="AB1126" s="26">
        <f t="shared" si="838"/>
        <v>70086276.274228647</v>
      </c>
      <c r="AC1126" s="23">
        <f t="shared" si="839"/>
        <v>74889487.274228647</v>
      </c>
      <c r="AD1126" s="23">
        <f t="shared" si="845"/>
        <v>4803211</v>
      </c>
      <c r="AE1126" s="24">
        <f t="shared" si="806"/>
        <v>70086276.274228647</v>
      </c>
      <c r="AF1126" s="3">
        <f t="shared" si="840"/>
        <v>0</v>
      </c>
      <c r="AG1126" s="2">
        <f t="shared" si="822"/>
        <v>0</v>
      </c>
      <c r="AH1126" s="2">
        <f t="shared" si="823"/>
        <v>100.06174633735155</v>
      </c>
      <c r="AI1126" s="23">
        <f t="shared" si="846"/>
        <v>9306598061.4540691</v>
      </c>
      <c r="AJ1126" s="23">
        <f t="shared" si="824"/>
        <v>6219.922423797766</v>
      </c>
      <c r="AK1126" s="23">
        <f t="shared" si="825"/>
        <v>0</v>
      </c>
      <c r="AL1126" s="23">
        <f t="shared" si="850"/>
        <v>0</v>
      </c>
      <c r="AM1126" s="23">
        <f t="shared" si="851"/>
        <v>0</v>
      </c>
      <c r="AN1126" s="16">
        <f t="shared" si="841"/>
        <v>0</v>
      </c>
      <c r="AO1126" s="23">
        <f t="shared" si="842"/>
        <v>0</v>
      </c>
      <c r="AP1126" s="22">
        <f t="shared" si="843"/>
        <v>0</v>
      </c>
      <c r="AQ1126" s="30">
        <f t="shared" si="826"/>
        <v>2411679927.6537061</v>
      </c>
      <c r="AR1126" s="28">
        <f t="shared" si="827"/>
        <v>1065386827.6271088</v>
      </c>
      <c r="AS1126" s="25">
        <f t="shared" si="828"/>
        <v>200337590.02425668</v>
      </c>
      <c r="AT1126" s="32">
        <f t="shared" si="829"/>
        <v>0</v>
      </c>
      <c r="AU1126" s="23">
        <f t="shared" si="830"/>
        <v>0</v>
      </c>
      <c r="AV1126" s="22">
        <f t="shared" si="831"/>
        <v>295955163.64111131</v>
      </c>
      <c r="AW1126" s="31">
        <f t="shared" si="844"/>
        <v>1775051142.6362395</v>
      </c>
    </row>
    <row r="1127" spans="1:53" x14ac:dyDescent="0.25">
      <c r="A1127">
        <f t="shared" si="852"/>
        <v>463</v>
      </c>
      <c r="B1127" t="s">
        <v>7</v>
      </c>
      <c r="C1127" s="27">
        <f t="shared" si="809"/>
        <v>0</v>
      </c>
      <c r="D1127" s="27">
        <f t="shared" si="832"/>
        <v>0</v>
      </c>
      <c r="E1127" s="27" t="b">
        <f t="shared" si="808"/>
        <v>1</v>
      </c>
      <c r="F1127" s="29">
        <f t="shared" si="810"/>
        <v>0</v>
      </c>
      <c r="G1127" s="27">
        <f t="shared" si="833"/>
        <v>0</v>
      </c>
      <c r="H1127" s="22">
        <f t="shared" si="811"/>
        <v>17532387995.703518</v>
      </c>
      <c r="I1127" s="23">
        <f t="shared" si="812"/>
        <v>132580106.5049091</v>
      </c>
      <c r="J1127" s="23">
        <f t="shared" si="813"/>
        <v>1086</v>
      </c>
      <c r="K1127" s="19">
        <f t="shared" si="834"/>
        <v>225.0831931027827</v>
      </c>
      <c r="L1127" s="16">
        <f t="shared" si="814"/>
        <v>120.93344768084323</v>
      </c>
      <c r="M1127" s="23">
        <f>M1126-IF($B1127="B",(Percent_Rent_In_Elsies*2.49%/12 * H1126)/K1126,0)+IF($B1127="D",N1127,0)+IF(B1127="D",AK1126)+IF(B1127="C",F1126*90%)-(Y1127-Y1126)-IF($B1127="A",Q1126/K1126) + IF($B1127="A",Q1126/K1126)</f>
        <v>-32104035.913726885</v>
      </c>
      <c r="N1127" s="23">
        <f t="shared" si="815"/>
        <v>0</v>
      </c>
      <c r="O1127" s="22">
        <f t="shared" si="816"/>
        <v>0</v>
      </c>
      <c r="P1127" s="22">
        <f t="shared" si="847"/>
        <v>0</v>
      </c>
      <c r="Q1127" s="22">
        <f t="shared" si="848"/>
        <v>0</v>
      </c>
      <c r="R1127" s="22">
        <f t="shared" si="817"/>
        <v>195590597.89844906</v>
      </c>
      <c r="S1127" s="16">
        <f t="shared" si="807"/>
        <v>17780963.445313551</v>
      </c>
      <c r="T1127" s="15">
        <f t="shared" si="818"/>
        <v>0</v>
      </c>
      <c r="U1127" s="23">
        <f t="shared" si="835"/>
        <v>871940.23589173087</v>
      </c>
      <c r="V1127" s="23">
        <f t="shared" si="836"/>
        <v>79267.294171975533</v>
      </c>
      <c r="W1127" s="23">
        <f t="shared" si="849"/>
        <v>0</v>
      </c>
      <c r="X1127" s="23">
        <f t="shared" si="837"/>
        <v>29446413.416108362</v>
      </c>
      <c r="Y1127" s="23">
        <f t="shared" si="819"/>
        <v>13825559.361691331</v>
      </c>
      <c r="Z1127" s="3">
        <f t="shared" si="820"/>
        <v>0</v>
      </c>
      <c r="AA1127" s="23">
        <f t="shared" si="821"/>
        <v>57886317.971710987</v>
      </c>
      <c r="AB1127" s="26">
        <f t="shared" si="838"/>
        <v>70086276.274228647</v>
      </c>
      <c r="AC1127" s="23">
        <f t="shared" si="839"/>
        <v>74889487.274228647</v>
      </c>
      <c r="AD1127" s="23">
        <f t="shared" si="845"/>
        <v>4803211</v>
      </c>
      <c r="AE1127" s="24">
        <f t="shared" si="806"/>
        <v>70086276.274228647</v>
      </c>
      <c r="AF1127" s="3">
        <f t="shared" si="840"/>
        <v>0</v>
      </c>
      <c r="AG1127" s="2">
        <f t="shared" si="822"/>
        <v>0</v>
      </c>
      <c r="AH1127" s="2">
        <f t="shared" si="823"/>
        <v>100.06174633735155</v>
      </c>
      <c r="AI1127" s="23">
        <f t="shared" si="846"/>
        <v>9306598061.4540691</v>
      </c>
      <c r="AJ1127" s="23">
        <f t="shared" si="824"/>
        <v>6219.922423797766</v>
      </c>
      <c r="AK1127" s="23">
        <f t="shared" si="825"/>
        <v>0</v>
      </c>
      <c r="AL1127" s="23">
        <f t="shared" si="850"/>
        <v>-351729.99932289124</v>
      </c>
      <c r="AM1127" s="23">
        <f t="shared" si="851"/>
        <v>-328159996.48662364</v>
      </c>
      <c r="AN1127" s="16">
        <f t="shared" si="841"/>
        <v>0</v>
      </c>
      <c r="AO1127" s="23">
        <f t="shared" si="842"/>
        <v>80813.908381138564</v>
      </c>
      <c r="AP1127" s="22">
        <f t="shared" si="843"/>
        <v>18189852.5455424</v>
      </c>
      <c r="AQ1127" s="30">
        <f t="shared" si="826"/>
        <v>2447905018.9981537</v>
      </c>
      <c r="AR1127" s="28">
        <f t="shared" si="827"/>
        <v>1083422066.4260142</v>
      </c>
      <c r="AS1127" s="25">
        <f t="shared" si="828"/>
        <v>200337590.02425668</v>
      </c>
      <c r="AT1127" s="32">
        <f t="shared" si="829"/>
        <v>0</v>
      </c>
      <c r="AU1127" s="23">
        <f t="shared" si="830"/>
        <v>0</v>
      </c>
      <c r="AV1127" s="22">
        <f t="shared" si="831"/>
        <v>295955163.64111131</v>
      </c>
      <c r="AW1127" s="31">
        <f t="shared" si="844"/>
        <v>1811276233.9806874</v>
      </c>
    </row>
    <row r="1128" spans="1:53" x14ac:dyDescent="0.25">
      <c r="A1128">
        <f t="shared" si="852"/>
        <v>463</v>
      </c>
      <c r="B1128" t="s">
        <v>8</v>
      </c>
      <c r="C1128" s="27">
        <f t="shared" si="809"/>
        <v>0</v>
      </c>
      <c r="D1128" s="27">
        <f t="shared" si="832"/>
        <v>0</v>
      </c>
      <c r="E1128" s="27" t="b">
        <f t="shared" si="808"/>
        <v>1</v>
      </c>
      <c r="F1128" s="29">
        <f t="shared" si="810"/>
        <v>0</v>
      </c>
      <c r="G1128" s="27">
        <f t="shared" si="833"/>
        <v>0</v>
      </c>
      <c r="H1128" s="22">
        <f t="shared" si="811"/>
        <v>17532387995.703518</v>
      </c>
      <c r="I1128" s="23">
        <f t="shared" si="812"/>
        <v>132580106.5049091</v>
      </c>
      <c r="J1128" s="23">
        <f t="shared" si="813"/>
        <v>1086</v>
      </c>
      <c r="K1128" s="19">
        <f t="shared" si="834"/>
        <v>225.0831931027827</v>
      </c>
      <c r="L1128" s="16">
        <f t="shared" si="814"/>
        <v>120.93344768084323</v>
      </c>
      <c r="M1128" s="23">
        <f>M1127-IF($B1128="B",(Percent_Rent_In_Elsies*2.49%/12 * H1127)/K1127,0)+IF($B1128="D",N1128,0)+IF(B1128="D",AK1127)+IF(B1128="C",F1127*90%)-(Y1128-Y1127)-IF($B1128="A",Q1127/K1127) + IF($B1128="A",Q1127/K1127)</f>
        <v>-32104035.913726885</v>
      </c>
      <c r="N1128" s="23">
        <f t="shared" si="815"/>
        <v>0</v>
      </c>
      <c r="O1128" s="22">
        <f t="shared" si="816"/>
        <v>0</v>
      </c>
      <c r="P1128" s="22">
        <f t="shared" si="847"/>
        <v>0</v>
      </c>
      <c r="Q1128" s="22">
        <f t="shared" si="848"/>
        <v>0</v>
      </c>
      <c r="R1128" s="22">
        <f t="shared" si="817"/>
        <v>213780450.44399145</v>
      </c>
      <c r="S1128" s="16">
        <f t="shared" si="807"/>
        <v>17780963.445313551</v>
      </c>
      <c r="T1128" s="15">
        <f t="shared" si="818"/>
        <v>0</v>
      </c>
      <c r="U1128" s="23">
        <f t="shared" si="835"/>
        <v>952754.14427286945</v>
      </c>
      <c r="V1128" s="23">
        <f t="shared" si="836"/>
        <v>79267.294171975533</v>
      </c>
      <c r="W1128" s="23">
        <f t="shared" si="849"/>
        <v>0</v>
      </c>
      <c r="X1128" s="23">
        <f t="shared" si="837"/>
        <v>29446413.416108362</v>
      </c>
      <c r="Y1128" s="23">
        <f t="shared" si="819"/>
        <v>13825559.361691331</v>
      </c>
      <c r="Z1128" s="3">
        <f t="shared" si="820"/>
        <v>0</v>
      </c>
      <c r="AA1128" s="23">
        <f t="shared" si="821"/>
        <v>57886317.971710987</v>
      </c>
      <c r="AB1128" s="26">
        <f t="shared" si="838"/>
        <v>70086276.274228647</v>
      </c>
      <c r="AC1128" s="23">
        <f t="shared" si="839"/>
        <v>74889487.274228647</v>
      </c>
      <c r="AD1128" s="23">
        <f t="shared" si="845"/>
        <v>4803211</v>
      </c>
      <c r="AE1128" s="24">
        <f t="shared" si="806"/>
        <v>70086276.274228647</v>
      </c>
      <c r="AF1128" s="3">
        <f t="shared" si="840"/>
        <v>1E-4</v>
      </c>
      <c r="AG1128" s="2">
        <f t="shared" si="822"/>
        <v>0</v>
      </c>
      <c r="AH1128" s="2">
        <f t="shared" si="823"/>
        <v>100.06174633735155</v>
      </c>
      <c r="AI1128" s="23">
        <f t="shared" si="846"/>
        <v>9306598061.4540691</v>
      </c>
      <c r="AJ1128" s="23">
        <f t="shared" si="824"/>
        <v>6219.922423797766</v>
      </c>
      <c r="AK1128" s="23">
        <f t="shared" si="825"/>
        <v>61522.26756658106</v>
      </c>
      <c r="AL1128" s="23">
        <f t="shared" si="850"/>
        <v>0</v>
      </c>
      <c r="AM1128" s="23">
        <f t="shared" si="851"/>
        <v>0</v>
      </c>
      <c r="AN1128" s="16">
        <f t="shared" si="841"/>
        <v>0</v>
      </c>
      <c r="AO1128" s="23">
        <f t="shared" si="842"/>
        <v>0</v>
      </c>
      <c r="AP1128" s="22">
        <f t="shared" si="843"/>
        <v>0</v>
      </c>
      <c r="AQ1128" s="30">
        <f t="shared" si="826"/>
        <v>2447905018.9981537</v>
      </c>
      <c r="AR1128" s="28">
        <f t="shared" si="827"/>
        <v>1083422066.4260142</v>
      </c>
      <c r="AS1128" s="25">
        <f t="shared" si="828"/>
        <v>200337590.02425668</v>
      </c>
      <c r="AT1128" s="32">
        <f t="shared" si="829"/>
        <v>0</v>
      </c>
      <c r="AU1128" s="23">
        <f t="shared" si="830"/>
        <v>0</v>
      </c>
      <c r="AV1128" s="22">
        <f t="shared" si="831"/>
        <v>295955163.64111131</v>
      </c>
      <c r="AW1128" s="31">
        <f t="shared" si="844"/>
        <v>1811276233.9806871</v>
      </c>
    </row>
    <row r="1129" spans="1:53" x14ac:dyDescent="0.25">
      <c r="A1129" s="21">
        <f t="shared" si="852"/>
        <v>463</v>
      </c>
      <c r="B1129" s="21" t="s">
        <v>9</v>
      </c>
      <c r="C1129" s="27">
        <f t="shared" si="809"/>
        <v>0</v>
      </c>
      <c r="D1129" s="27">
        <f t="shared" si="832"/>
        <v>0</v>
      </c>
      <c r="E1129" s="27" t="b">
        <f t="shared" si="808"/>
        <v>1</v>
      </c>
      <c r="F1129" s="29">
        <f t="shared" si="810"/>
        <v>0</v>
      </c>
      <c r="G1129" s="27">
        <f t="shared" si="833"/>
        <v>0</v>
      </c>
      <c r="H1129" s="22">
        <f t="shared" si="811"/>
        <v>17532387995.703518</v>
      </c>
      <c r="I1129" s="23">
        <f t="shared" si="812"/>
        <v>132580106.5049091</v>
      </c>
      <c r="J1129" s="23">
        <f t="shared" si="813"/>
        <v>1086</v>
      </c>
      <c r="K1129" s="19">
        <f t="shared" si="834"/>
        <v>225.0831931027827</v>
      </c>
      <c r="L1129" s="16">
        <f t="shared" si="814"/>
        <v>120.93344768084323</v>
      </c>
      <c r="M1129" s="23">
        <f>M1128-IF($B1129="B",(Percent_Rent_In_Elsies*2.49%/12 * H1128)/K1128,0)+IF($B1129="D",N1129,0)+IF(B1129="D",AK1128)+IF(B1129="C",F1128*90%)-(Y1129-Y1128)-IF($B1129="A",Q1128/K1128) + IF($B1129="A",Q1128/K1128)</f>
        <v>-32042513.646160305</v>
      </c>
      <c r="N1129" s="23">
        <f t="shared" si="815"/>
        <v>0</v>
      </c>
      <c r="O1129" s="22">
        <f t="shared" si="816"/>
        <v>12422894.223467894</v>
      </c>
      <c r="P1129" s="22">
        <f t="shared" si="847"/>
        <v>0</v>
      </c>
      <c r="Q1129" s="22">
        <f t="shared" si="848"/>
        <v>0</v>
      </c>
      <c r="R1129" s="22">
        <f t="shared" si="817"/>
        <v>213780450.44399145</v>
      </c>
      <c r="S1129" s="16">
        <f t="shared" si="807"/>
        <v>0</v>
      </c>
      <c r="T1129" s="15">
        <f t="shared" si="818"/>
        <v>5358069.2218456566</v>
      </c>
      <c r="U1129" s="23">
        <f t="shared" si="835"/>
        <v>952754.14427286945</v>
      </c>
      <c r="V1129" s="23">
        <f t="shared" si="836"/>
        <v>0</v>
      </c>
      <c r="W1129" s="23">
        <f t="shared" si="849"/>
        <v>79267.294171975533</v>
      </c>
      <c r="X1129" s="23">
        <f t="shared" si="837"/>
        <v>29446413.416108362</v>
      </c>
      <c r="Y1129" s="23">
        <f t="shared" si="819"/>
        <v>13825559.361691331</v>
      </c>
      <c r="Z1129" s="3">
        <f t="shared" si="820"/>
        <v>0</v>
      </c>
      <c r="AA1129" s="23">
        <f t="shared" si="821"/>
        <v>57824795.704144403</v>
      </c>
      <c r="AB1129" s="26">
        <f t="shared" si="838"/>
        <v>70086276.274228632</v>
      </c>
      <c r="AC1129" s="23">
        <f t="shared" si="839"/>
        <v>74889487.274228647</v>
      </c>
      <c r="AD1129" s="23">
        <f t="shared" si="845"/>
        <v>4803211</v>
      </c>
      <c r="AE1129" s="24">
        <f t="shared" si="806"/>
        <v>70086276.274228647</v>
      </c>
      <c r="AF1129" s="3">
        <f t="shared" si="840"/>
        <v>0</v>
      </c>
      <c r="AG1129" s="2">
        <f t="shared" si="822"/>
        <v>0</v>
      </c>
      <c r="AH1129" s="2">
        <f t="shared" si="823"/>
        <v>100.06174633735155</v>
      </c>
      <c r="AI1129" s="23">
        <f t="shared" si="846"/>
        <v>9296706898.2892056</v>
      </c>
      <c r="AJ1129" s="23">
        <f t="shared" si="824"/>
        <v>6219.922423797766</v>
      </c>
      <c r="AK1129" s="23">
        <f t="shared" si="825"/>
        <v>0</v>
      </c>
      <c r="AL1129" s="23">
        <f t="shared" si="850"/>
        <v>0</v>
      </c>
      <c r="AM1129" s="23">
        <f t="shared" si="851"/>
        <v>0</v>
      </c>
      <c r="AN1129" s="16">
        <f t="shared" si="841"/>
        <v>0</v>
      </c>
      <c r="AO1129" s="23">
        <f t="shared" si="842"/>
        <v>0</v>
      </c>
      <c r="AP1129" s="22">
        <f t="shared" si="843"/>
        <v>0</v>
      </c>
      <c r="AQ1129" s="30">
        <f t="shared" si="826"/>
        <v>2447905018.9981537</v>
      </c>
      <c r="AR1129" s="28">
        <f t="shared" si="827"/>
        <v>1083422066.4260142</v>
      </c>
      <c r="AS1129" s="25">
        <f t="shared" si="828"/>
        <v>200337590.02425668</v>
      </c>
      <c r="AT1129" s="32">
        <f t="shared" si="829"/>
        <v>0</v>
      </c>
      <c r="AU1129" s="23">
        <f t="shared" si="830"/>
        <v>0</v>
      </c>
      <c r="AV1129" s="22">
        <f t="shared" si="831"/>
        <v>295955163.64111131</v>
      </c>
      <c r="AW1129" s="31">
        <f t="shared" si="844"/>
        <v>1811276233.9806871</v>
      </c>
      <c r="AX1129" s="21"/>
      <c r="AY1129" s="21"/>
      <c r="AZ1129" s="21"/>
      <c r="BA1129" s="21"/>
    </row>
    <row r="1130" spans="1:53" x14ac:dyDescent="0.25">
      <c r="A1130" s="21">
        <f t="shared" si="852"/>
        <v>463</v>
      </c>
      <c r="B1130" s="21" t="s">
        <v>28</v>
      </c>
      <c r="C1130" s="27">
        <f t="shared" si="809"/>
        <v>0</v>
      </c>
      <c r="D1130" s="27">
        <f t="shared" si="832"/>
        <v>0</v>
      </c>
      <c r="E1130" s="27" t="b">
        <f t="shared" si="808"/>
        <v>1</v>
      </c>
      <c r="F1130" s="29">
        <f t="shared" si="810"/>
        <v>0</v>
      </c>
      <c r="G1130" s="27">
        <f t="shared" si="833"/>
        <v>0</v>
      </c>
      <c r="H1130" s="22">
        <f t="shared" si="811"/>
        <v>17532387995.703518</v>
      </c>
      <c r="I1130" s="23">
        <f t="shared" si="812"/>
        <v>132580106.5049091</v>
      </c>
      <c r="J1130" s="23">
        <f t="shared" si="813"/>
        <v>1086</v>
      </c>
      <c r="K1130" s="19">
        <f t="shared" si="834"/>
        <v>225.0831931027827</v>
      </c>
      <c r="L1130" s="16">
        <f t="shared" si="814"/>
        <v>120.93344768084323</v>
      </c>
      <c r="M1130" s="23">
        <f>M1129-IF($B1130="B",(Percent_Rent_In_Elsies*2.49%/12 * H1129)/K1129,0)+IF($B1130="D",N1130,0)+IF(B1130="D",AK1129)+IF(B1130="C",F1129*90%)-(Y1130-Y1129)-IF($B1130="A",Q1129/K1129) + IF($B1130="A",Q1129/K1129)</f>
        <v>-32042513.646160305</v>
      </c>
      <c r="N1130" s="23">
        <f t="shared" si="815"/>
        <v>0</v>
      </c>
      <c r="O1130" s="22">
        <f t="shared" si="816"/>
        <v>0</v>
      </c>
      <c r="P1130" s="22">
        <f t="shared" si="847"/>
        <v>12422894.223467894</v>
      </c>
      <c r="Q1130" s="22">
        <f t="shared" si="848"/>
        <v>0</v>
      </c>
      <c r="R1130" s="22">
        <f t="shared" si="817"/>
        <v>213780450.44399145</v>
      </c>
      <c r="S1130" s="16">
        <f t="shared" si="807"/>
        <v>0</v>
      </c>
      <c r="T1130" s="15">
        <f t="shared" si="818"/>
        <v>0</v>
      </c>
      <c r="U1130" s="23">
        <f t="shared" si="835"/>
        <v>952754.14427286945</v>
      </c>
      <c r="V1130" s="23">
        <f t="shared" si="836"/>
        <v>0</v>
      </c>
      <c r="W1130" s="23">
        <f t="shared" si="849"/>
        <v>0</v>
      </c>
      <c r="X1130" s="23">
        <f t="shared" si="837"/>
        <v>29446413.416108362</v>
      </c>
      <c r="Y1130" s="23">
        <f t="shared" si="819"/>
        <v>13825559.361691331</v>
      </c>
      <c r="Z1130" s="3">
        <f t="shared" si="820"/>
        <v>3963.3647085987777</v>
      </c>
      <c r="AA1130" s="23">
        <f t="shared" si="821"/>
        <v>57884246.174773388</v>
      </c>
      <c r="AB1130" s="26">
        <f t="shared" si="838"/>
        <v>70086276.274228662</v>
      </c>
      <c r="AC1130" s="23">
        <f t="shared" si="839"/>
        <v>74889487.274228647</v>
      </c>
      <c r="AD1130" s="23">
        <f t="shared" si="845"/>
        <v>4803211</v>
      </c>
      <c r="AE1130" s="24">
        <f t="shared" si="806"/>
        <v>70086276.274228647</v>
      </c>
      <c r="AF1130" s="3">
        <f t="shared" si="840"/>
        <v>0</v>
      </c>
      <c r="AG1130" s="2">
        <f t="shared" si="822"/>
        <v>475603765.03185332</v>
      </c>
      <c r="AH1130" s="2">
        <f t="shared" si="823"/>
        <v>100.06174633735155</v>
      </c>
      <c r="AI1130" s="23">
        <f t="shared" si="846"/>
        <v>9306264970.9753723</v>
      </c>
      <c r="AJ1130" s="23">
        <f t="shared" si="824"/>
        <v>6219.922423797766</v>
      </c>
      <c r="AK1130" s="23">
        <f t="shared" si="825"/>
        <v>0</v>
      </c>
      <c r="AL1130" s="23">
        <f t="shared" si="850"/>
        <v>0</v>
      </c>
      <c r="AM1130" s="23">
        <f t="shared" si="851"/>
        <v>0</v>
      </c>
      <c r="AN1130" s="16">
        <f t="shared" si="841"/>
        <v>0</v>
      </c>
      <c r="AO1130" s="23">
        <f t="shared" si="842"/>
        <v>0</v>
      </c>
      <c r="AP1130" s="22">
        <f t="shared" si="843"/>
        <v>0</v>
      </c>
      <c r="AQ1130" s="30">
        <f t="shared" si="826"/>
        <v>2447905018.9981537</v>
      </c>
      <c r="AR1130" s="28">
        <f t="shared" si="827"/>
        <v>1083422066.4260142</v>
      </c>
      <c r="AS1130" s="25">
        <f t="shared" si="828"/>
        <v>200337590.02425668</v>
      </c>
      <c r="AT1130" s="32">
        <f t="shared" si="829"/>
        <v>7926.7294171975554</v>
      </c>
      <c r="AU1130" s="23">
        <f t="shared" si="830"/>
        <v>7926.7294171975554</v>
      </c>
      <c r="AV1130" s="22">
        <f t="shared" si="831"/>
        <v>301313232.862957</v>
      </c>
      <c r="AW1130" s="31">
        <f t="shared" si="844"/>
        <v>1811276233.9806871</v>
      </c>
      <c r="AX1130" s="21"/>
      <c r="AY1130" s="21"/>
      <c r="AZ1130" s="21"/>
      <c r="BA1130" s="21"/>
    </row>
    <row r="1131" spans="1:53" x14ac:dyDescent="0.25">
      <c r="A1131">
        <f t="shared" si="852"/>
        <v>464</v>
      </c>
      <c r="B1131" t="s">
        <v>6</v>
      </c>
      <c r="C1131" s="27">
        <f t="shared" si="809"/>
        <v>0</v>
      </c>
      <c r="D1131" s="27">
        <f t="shared" si="832"/>
        <v>0</v>
      </c>
      <c r="E1131" s="27" t="b">
        <f t="shared" si="808"/>
        <v>1</v>
      </c>
      <c r="F1131" s="29">
        <f t="shared" si="810"/>
        <v>0</v>
      </c>
      <c r="G1131" s="27">
        <f t="shared" si="833"/>
        <v>0</v>
      </c>
      <c r="H1131" s="22">
        <f t="shared" si="811"/>
        <v>17561608642.363026</v>
      </c>
      <c r="I1131" s="23">
        <f t="shared" si="812"/>
        <v>132580106.5049091</v>
      </c>
      <c r="J1131" s="23">
        <f t="shared" si="813"/>
        <v>1086</v>
      </c>
      <c r="K1131" s="19">
        <f t="shared" si="834"/>
        <v>225.0831931027827</v>
      </c>
      <c r="L1131" s="16">
        <f t="shared" si="814"/>
        <v>121.13500342697797</v>
      </c>
      <c r="M1131" s="23">
        <f>M1130-IF($B1131="B",(Percent_Rent_In_Elsies*2.49%/12 * H1130)/K1130,0)+IF($B1131="D",N1131,0)+IF(B1131="D",AK1130)+IF(B1131="C",F1130*90%)-(Y1131-Y1130)-IF($B1131="A",Q1130/K1130) + IF($B1131="A",Q1130/K1130)</f>
        <v>-32042513.646160305</v>
      </c>
      <c r="N1131" s="23">
        <f t="shared" si="815"/>
        <v>0</v>
      </c>
      <c r="O1131" s="22">
        <f t="shared" si="816"/>
        <v>0</v>
      </c>
      <c r="P1131" s="22">
        <f t="shared" si="847"/>
        <v>0</v>
      </c>
      <c r="Q1131" s="22">
        <f t="shared" si="848"/>
        <v>0</v>
      </c>
      <c r="R1131" s="22">
        <f t="shared" si="817"/>
        <v>213780450.44399145</v>
      </c>
      <c r="S1131" s="16">
        <f t="shared" si="807"/>
        <v>0</v>
      </c>
      <c r="T1131" s="15">
        <f t="shared" si="818"/>
        <v>0</v>
      </c>
      <c r="U1131" s="23">
        <f t="shared" si="835"/>
        <v>952754.14427286945</v>
      </c>
      <c r="V1131" s="23">
        <f t="shared" si="836"/>
        <v>0</v>
      </c>
      <c r="W1131" s="23">
        <f t="shared" si="849"/>
        <v>0</v>
      </c>
      <c r="X1131" s="23">
        <f t="shared" si="837"/>
        <v>29466230.239651356</v>
      </c>
      <c r="Y1131" s="23">
        <f t="shared" si="819"/>
        <v>13825559.361691331</v>
      </c>
      <c r="Z1131" s="3">
        <f t="shared" si="820"/>
        <v>0</v>
      </c>
      <c r="AA1131" s="23">
        <f t="shared" si="821"/>
        <v>57884246.174773388</v>
      </c>
      <c r="AB1131" s="26">
        <f t="shared" si="838"/>
        <v>70086276.274228632</v>
      </c>
      <c r="AC1131" s="23">
        <f t="shared" si="839"/>
        <v>74889487.274228647</v>
      </c>
      <c r="AD1131" s="23">
        <f t="shared" si="845"/>
        <v>4803211</v>
      </c>
      <c r="AE1131" s="24">
        <f t="shared" si="806"/>
        <v>70086276.274228647</v>
      </c>
      <c r="AF1131" s="3">
        <f t="shared" si="840"/>
        <v>0</v>
      </c>
      <c r="AG1131" s="2">
        <f t="shared" si="822"/>
        <v>0</v>
      </c>
      <c r="AH1131" s="2">
        <f t="shared" si="823"/>
        <v>100.22851591458048</v>
      </c>
      <c r="AI1131" s="23">
        <f t="shared" si="846"/>
        <v>9306264970.9753723</v>
      </c>
      <c r="AJ1131" s="23">
        <f t="shared" si="824"/>
        <v>6219.922423797766</v>
      </c>
      <c r="AK1131" s="23">
        <f t="shared" si="825"/>
        <v>0</v>
      </c>
      <c r="AL1131" s="23">
        <f t="shared" si="850"/>
        <v>0</v>
      </c>
      <c r="AM1131" s="23">
        <f t="shared" si="851"/>
        <v>0</v>
      </c>
      <c r="AN1131" s="16">
        <f t="shared" si="841"/>
        <v>0</v>
      </c>
      <c r="AO1131" s="23">
        <f t="shared" si="842"/>
        <v>0</v>
      </c>
      <c r="AP1131" s="22">
        <f t="shared" si="843"/>
        <v>0</v>
      </c>
      <c r="AQ1131" s="30">
        <f t="shared" si="826"/>
        <v>2447905018.9981537</v>
      </c>
      <c r="AR1131" s="28">
        <f t="shared" si="827"/>
        <v>1083422066.4260142</v>
      </c>
      <c r="AS1131" s="25">
        <f t="shared" si="828"/>
        <v>200337590.02425668</v>
      </c>
      <c r="AT1131" s="32">
        <f t="shared" si="829"/>
        <v>0</v>
      </c>
      <c r="AU1131" s="23">
        <f t="shared" si="830"/>
        <v>0</v>
      </c>
      <c r="AV1131" s="22">
        <f t="shared" si="831"/>
        <v>301313232.862957</v>
      </c>
      <c r="AW1131" s="31">
        <f t="shared" si="844"/>
        <v>1798853339.7572193</v>
      </c>
    </row>
    <row r="1132" spans="1:53" x14ac:dyDescent="0.25">
      <c r="A1132">
        <f t="shared" si="852"/>
        <v>464</v>
      </c>
      <c r="B1132" t="s">
        <v>7</v>
      </c>
      <c r="C1132" s="27">
        <f t="shared" si="809"/>
        <v>0</v>
      </c>
      <c r="D1132" s="27">
        <f t="shared" si="832"/>
        <v>0</v>
      </c>
      <c r="E1132" s="27" t="b">
        <f t="shared" si="808"/>
        <v>1</v>
      </c>
      <c r="F1132" s="29">
        <f t="shared" si="810"/>
        <v>0</v>
      </c>
      <c r="G1132" s="27">
        <f t="shared" si="833"/>
        <v>0</v>
      </c>
      <c r="H1132" s="22">
        <f t="shared" si="811"/>
        <v>17561608642.363026</v>
      </c>
      <c r="I1132" s="23">
        <f t="shared" si="812"/>
        <v>132580106.5049091</v>
      </c>
      <c r="J1132" s="23">
        <f t="shared" si="813"/>
        <v>1086</v>
      </c>
      <c r="K1132" s="19">
        <f t="shared" si="834"/>
        <v>225.0831931027827</v>
      </c>
      <c r="L1132" s="16">
        <f t="shared" si="814"/>
        <v>121.13500342697797</v>
      </c>
      <c r="M1132" s="23">
        <f>M1131-IF($B1132="B",(Percent_Rent_In_Elsies*2.49%/12 * H1131)/K1131,0)+IF($B1132="D",N1132,0)+IF(B1132="D",AK1131)+IF(B1132="C",F1131*90%)-(Y1132-Y1131)-IF($B1132="A",Q1131/K1131) + IF($B1132="A",Q1131/K1131)</f>
        <v>-32123462.244388744</v>
      </c>
      <c r="N1132" s="23">
        <f t="shared" si="815"/>
        <v>0</v>
      </c>
      <c r="O1132" s="22">
        <f t="shared" si="816"/>
        <v>0</v>
      </c>
      <c r="P1132" s="22">
        <f t="shared" si="847"/>
        <v>0</v>
      </c>
      <c r="Q1132" s="22">
        <f t="shared" si="848"/>
        <v>0</v>
      </c>
      <c r="R1132" s="22">
        <f t="shared" si="817"/>
        <v>195965412.90699217</v>
      </c>
      <c r="S1132" s="16">
        <f t="shared" si="807"/>
        <v>17815037.536999289</v>
      </c>
      <c r="T1132" s="15">
        <f t="shared" si="818"/>
        <v>0</v>
      </c>
      <c r="U1132" s="23">
        <f t="shared" si="835"/>
        <v>873357.96558346367</v>
      </c>
      <c r="V1132" s="23">
        <f t="shared" si="836"/>
        <v>79396.178689405788</v>
      </c>
      <c r="W1132" s="23">
        <f t="shared" si="849"/>
        <v>0</v>
      </c>
      <c r="X1132" s="23">
        <f t="shared" si="837"/>
        <v>29466230.239651356</v>
      </c>
      <c r="Y1132" s="23">
        <f t="shared" si="819"/>
        <v>13825559.361691331</v>
      </c>
      <c r="Z1132" s="3">
        <f t="shared" si="820"/>
        <v>0</v>
      </c>
      <c r="AA1132" s="23">
        <f t="shared" si="821"/>
        <v>57884246.174773388</v>
      </c>
      <c r="AB1132" s="26">
        <f t="shared" si="838"/>
        <v>70086276.274228632</v>
      </c>
      <c r="AC1132" s="23">
        <f t="shared" si="839"/>
        <v>74889487.274228647</v>
      </c>
      <c r="AD1132" s="23">
        <f t="shared" si="845"/>
        <v>4803211</v>
      </c>
      <c r="AE1132" s="24">
        <f t="shared" si="806"/>
        <v>70086276.274228647</v>
      </c>
      <c r="AF1132" s="3">
        <f t="shared" si="840"/>
        <v>0</v>
      </c>
      <c r="AG1132" s="2">
        <f t="shared" si="822"/>
        <v>0</v>
      </c>
      <c r="AH1132" s="2">
        <f t="shared" si="823"/>
        <v>100.22851591458048</v>
      </c>
      <c r="AI1132" s="23">
        <f t="shared" si="846"/>
        <v>9306264970.9753723</v>
      </c>
      <c r="AJ1132" s="23">
        <f t="shared" si="824"/>
        <v>6219.922423797766</v>
      </c>
      <c r="AK1132" s="23">
        <f t="shared" si="825"/>
        <v>0</v>
      </c>
      <c r="AL1132" s="23">
        <f t="shared" si="850"/>
        <v>-333090.47869682312</v>
      </c>
      <c r="AM1132" s="23">
        <f t="shared" si="851"/>
        <v>-310769540.63998532</v>
      </c>
      <c r="AN1132" s="16">
        <f t="shared" si="841"/>
        <v>0</v>
      </c>
      <c r="AO1132" s="23">
        <f t="shared" si="842"/>
        <v>80948.598228440474</v>
      </c>
      <c r="AP1132" s="22">
        <f t="shared" si="843"/>
        <v>18220168.966451641</v>
      </c>
      <c r="AQ1132" s="30">
        <f t="shared" si="826"/>
        <v>2484190485.4948421</v>
      </c>
      <c r="AR1132" s="28">
        <f t="shared" si="827"/>
        <v>1101487363.9562509</v>
      </c>
      <c r="AS1132" s="25">
        <f t="shared" si="828"/>
        <v>200337590.02425668</v>
      </c>
      <c r="AT1132" s="32">
        <f t="shared" si="829"/>
        <v>0</v>
      </c>
      <c r="AU1132" s="23">
        <f t="shared" si="830"/>
        <v>0</v>
      </c>
      <c r="AV1132" s="22">
        <f t="shared" si="831"/>
        <v>301313232.862957</v>
      </c>
      <c r="AW1132" s="31">
        <f t="shared" si="844"/>
        <v>1835138806.2539077</v>
      </c>
    </row>
    <row r="1133" spans="1:53" s="21" customFormat="1" x14ac:dyDescent="0.25">
      <c r="A1133">
        <f t="shared" si="852"/>
        <v>464</v>
      </c>
      <c r="B1133" t="s">
        <v>8</v>
      </c>
      <c r="C1133" s="27">
        <f t="shared" si="809"/>
        <v>0</v>
      </c>
      <c r="D1133" s="27">
        <f t="shared" si="832"/>
        <v>0</v>
      </c>
      <c r="E1133" s="27" t="b">
        <f t="shared" si="808"/>
        <v>1</v>
      </c>
      <c r="F1133" s="29">
        <f t="shared" si="810"/>
        <v>0</v>
      </c>
      <c r="G1133" s="27">
        <f t="shared" si="833"/>
        <v>0</v>
      </c>
      <c r="H1133" s="22">
        <f t="shared" si="811"/>
        <v>17561608642.363026</v>
      </c>
      <c r="I1133" s="23">
        <f t="shared" si="812"/>
        <v>132580106.5049091</v>
      </c>
      <c r="J1133" s="23">
        <f t="shared" si="813"/>
        <v>1086</v>
      </c>
      <c r="K1133" s="19">
        <f t="shared" si="834"/>
        <v>225.0831931027827</v>
      </c>
      <c r="L1133" s="16">
        <f t="shared" si="814"/>
        <v>121.13500342697797</v>
      </c>
      <c r="M1133" s="23">
        <f>M1132-IF($B1133="B",(Percent_Rent_In_Elsies*2.49%/12 * H1132)/K1132,0)+IF($B1133="D",N1133,0)+IF(B1133="D",AK1132)+IF(B1133="C",F1132*90%)-(Y1133-Y1132)-IF($B1133="A",Q1132/K1132) + IF($B1133="A",Q1132/K1132)</f>
        <v>-32123462.244388744</v>
      </c>
      <c r="N1133" s="23">
        <f t="shared" si="815"/>
        <v>0</v>
      </c>
      <c r="O1133" s="22">
        <f t="shared" si="816"/>
        <v>0</v>
      </c>
      <c r="P1133" s="22">
        <f t="shared" si="847"/>
        <v>0</v>
      </c>
      <c r="Q1133" s="22">
        <f t="shared" si="848"/>
        <v>0</v>
      </c>
      <c r="R1133" s="22">
        <f t="shared" si="817"/>
        <v>214185581.87344381</v>
      </c>
      <c r="S1133" s="16">
        <f t="shared" si="807"/>
        <v>17815037.536999289</v>
      </c>
      <c r="T1133" s="15">
        <f t="shared" si="818"/>
        <v>0</v>
      </c>
      <c r="U1133" s="23">
        <f t="shared" si="835"/>
        <v>954306.56381190417</v>
      </c>
      <c r="V1133" s="23">
        <f t="shared" si="836"/>
        <v>79396.178689405788</v>
      </c>
      <c r="W1133" s="23">
        <f t="shared" si="849"/>
        <v>0</v>
      </c>
      <c r="X1133" s="23">
        <f t="shared" si="837"/>
        <v>29466230.239651356</v>
      </c>
      <c r="Y1133" s="23">
        <f t="shared" si="819"/>
        <v>13825559.361691331</v>
      </c>
      <c r="Z1133" s="3">
        <f t="shared" si="820"/>
        <v>0</v>
      </c>
      <c r="AA1133" s="23">
        <f t="shared" si="821"/>
        <v>57884246.174773388</v>
      </c>
      <c r="AB1133" s="26">
        <f t="shared" si="838"/>
        <v>70086276.274228647</v>
      </c>
      <c r="AC1133" s="23">
        <f t="shared" si="839"/>
        <v>74889487.274228647</v>
      </c>
      <c r="AD1133" s="23">
        <f t="shared" si="845"/>
        <v>4803211</v>
      </c>
      <c r="AE1133" s="24">
        <f t="shared" si="806"/>
        <v>70086276.274228647</v>
      </c>
      <c r="AF1133" s="3">
        <f t="shared" si="840"/>
        <v>1E-4</v>
      </c>
      <c r="AG1133" s="2">
        <f t="shared" si="822"/>
        <v>0</v>
      </c>
      <c r="AH1133" s="2">
        <f t="shared" si="823"/>
        <v>100.22851591458048</v>
      </c>
      <c r="AI1133" s="23">
        <f t="shared" si="846"/>
        <v>9306264970.9753723</v>
      </c>
      <c r="AJ1133" s="23">
        <f t="shared" si="824"/>
        <v>6219.922423797766</v>
      </c>
      <c r="AK1133" s="23">
        <f t="shared" si="825"/>
        <v>61502.68692540039</v>
      </c>
      <c r="AL1133" s="23">
        <f t="shared" si="850"/>
        <v>0</v>
      </c>
      <c r="AM1133" s="23">
        <f t="shared" si="851"/>
        <v>0</v>
      </c>
      <c r="AN1133" s="16">
        <f t="shared" si="841"/>
        <v>0</v>
      </c>
      <c r="AO1133" s="23">
        <f t="shared" si="842"/>
        <v>0</v>
      </c>
      <c r="AP1133" s="22">
        <f t="shared" si="843"/>
        <v>0</v>
      </c>
      <c r="AQ1133" s="30">
        <f t="shared" si="826"/>
        <v>2484190485.4948421</v>
      </c>
      <c r="AR1133" s="28">
        <f t="shared" si="827"/>
        <v>1101487363.9562509</v>
      </c>
      <c r="AS1133" s="25">
        <f t="shared" si="828"/>
        <v>200337590.02425668</v>
      </c>
      <c r="AT1133" s="32">
        <f t="shared" si="829"/>
        <v>0</v>
      </c>
      <c r="AU1133" s="23">
        <f t="shared" si="830"/>
        <v>0</v>
      </c>
      <c r="AV1133" s="22">
        <f t="shared" si="831"/>
        <v>301313232.862957</v>
      </c>
      <c r="AW1133" s="31">
        <f t="shared" si="844"/>
        <v>1835138806.2539077</v>
      </c>
      <c r="AX1133"/>
      <c r="AY1133"/>
      <c r="AZ1133"/>
      <c r="BA1133"/>
    </row>
    <row r="1134" spans="1:53" s="21" customFormat="1" x14ac:dyDescent="0.25">
      <c r="A1134">
        <f t="shared" si="852"/>
        <v>464</v>
      </c>
      <c r="B1134" t="s">
        <v>9</v>
      </c>
      <c r="C1134" s="27">
        <f t="shared" si="809"/>
        <v>0</v>
      </c>
      <c r="D1134" s="27">
        <f t="shared" si="832"/>
        <v>0</v>
      </c>
      <c r="E1134" s="27" t="b">
        <f t="shared" si="808"/>
        <v>1</v>
      </c>
      <c r="F1134" s="29">
        <f t="shared" si="810"/>
        <v>0</v>
      </c>
      <c r="G1134" s="27">
        <f t="shared" si="833"/>
        <v>0</v>
      </c>
      <c r="H1134" s="22">
        <f t="shared" si="811"/>
        <v>17561608642.363026</v>
      </c>
      <c r="I1134" s="23">
        <f t="shared" si="812"/>
        <v>132580106.5049091</v>
      </c>
      <c r="J1134" s="23">
        <f t="shared" si="813"/>
        <v>1086</v>
      </c>
      <c r="K1134" s="19">
        <f t="shared" si="834"/>
        <v>225.0831931027827</v>
      </c>
      <c r="L1134" s="16">
        <f t="shared" si="814"/>
        <v>121.13500342697797</v>
      </c>
      <c r="M1134" s="23">
        <f>M1133-IF($B1134="B",(Percent_Rent_In_Elsies*2.49%/12 * H1133)/K1133,0)+IF($B1134="D",N1134,0)+IF(B1134="D",AK1133)+IF(B1134="C",F1133*90%)-(Y1134-Y1133)-IF($B1134="A",Q1133/K1133) + IF($B1134="A",Q1133/K1133)</f>
        <v>-32061959.557463344</v>
      </c>
      <c r="N1134" s="23">
        <f t="shared" si="815"/>
        <v>0</v>
      </c>
      <c r="O1134" s="22">
        <f t="shared" si="816"/>
        <v>12446707.42229268</v>
      </c>
      <c r="P1134" s="22">
        <f t="shared" si="847"/>
        <v>0</v>
      </c>
      <c r="Q1134" s="22">
        <f t="shared" si="848"/>
        <v>0</v>
      </c>
      <c r="R1134" s="22">
        <f t="shared" si="817"/>
        <v>214185581.87344381</v>
      </c>
      <c r="S1134" s="16">
        <f t="shared" si="807"/>
        <v>0</v>
      </c>
      <c r="T1134" s="15">
        <f t="shared" si="818"/>
        <v>5368330.1147066094</v>
      </c>
      <c r="U1134" s="23">
        <f t="shared" si="835"/>
        <v>954306.56381190417</v>
      </c>
      <c r="V1134" s="23">
        <f t="shared" si="836"/>
        <v>0</v>
      </c>
      <c r="W1134" s="23">
        <f t="shared" si="849"/>
        <v>79396.178689405788</v>
      </c>
      <c r="X1134" s="23">
        <f t="shared" si="837"/>
        <v>29466230.239651356</v>
      </c>
      <c r="Y1134" s="23">
        <f t="shared" si="819"/>
        <v>13825559.361691331</v>
      </c>
      <c r="Z1134" s="3">
        <f t="shared" si="820"/>
        <v>0</v>
      </c>
      <c r="AA1134" s="23">
        <f t="shared" si="821"/>
        <v>57822743.487847984</v>
      </c>
      <c r="AB1134" s="26">
        <f t="shared" si="838"/>
        <v>70086276.274228632</v>
      </c>
      <c r="AC1134" s="23">
        <f t="shared" si="839"/>
        <v>74889487.274228647</v>
      </c>
      <c r="AD1134" s="23">
        <f t="shared" si="845"/>
        <v>4803211</v>
      </c>
      <c r="AE1134" s="24">
        <f t="shared" si="806"/>
        <v>70086276.274228647</v>
      </c>
      <c r="AF1134" s="3">
        <f t="shared" si="840"/>
        <v>0</v>
      </c>
      <c r="AG1134" s="2">
        <f t="shared" si="822"/>
        <v>0</v>
      </c>
      <c r="AH1134" s="2">
        <f t="shared" si="823"/>
        <v>100.22851591458048</v>
      </c>
      <c r="AI1134" s="23">
        <f t="shared" si="846"/>
        <v>9296376955.8628216</v>
      </c>
      <c r="AJ1134" s="23">
        <f t="shared" si="824"/>
        <v>6219.922423797766</v>
      </c>
      <c r="AK1134" s="23">
        <f t="shared" si="825"/>
        <v>0</v>
      </c>
      <c r="AL1134" s="23">
        <f t="shared" si="850"/>
        <v>0</v>
      </c>
      <c r="AM1134" s="23">
        <f t="shared" si="851"/>
        <v>0</v>
      </c>
      <c r="AN1134" s="16">
        <f t="shared" si="841"/>
        <v>0</v>
      </c>
      <c r="AO1134" s="23">
        <f t="shared" si="842"/>
        <v>0</v>
      </c>
      <c r="AP1134" s="22">
        <f t="shared" si="843"/>
        <v>0</v>
      </c>
      <c r="AQ1134" s="30">
        <f t="shared" si="826"/>
        <v>2484190485.4948421</v>
      </c>
      <c r="AR1134" s="28">
        <f t="shared" si="827"/>
        <v>1101487363.9562509</v>
      </c>
      <c r="AS1134" s="25">
        <f t="shared" si="828"/>
        <v>200337590.02425668</v>
      </c>
      <c r="AT1134" s="32">
        <f t="shared" si="829"/>
        <v>0</v>
      </c>
      <c r="AU1134" s="23">
        <f t="shared" si="830"/>
        <v>0</v>
      </c>
      <c r="AV1134" s="22">
        <f t="shared" si="831"/>
        <v>301313232.862957</v>
      </c>
      <c r="AW1134" s="31">
        <f t="shared" si="844"/>
        <v>1835138806.2539077</v>
      </c>
      <c r="AX1134"/>
      <c r="AY1134"/>
      <c r="AZ1134"/>
      <c r="BA1134"/>
    </row>
    <row r="1135" spans="1:53" x14ac:dyDescent="0.25">
      <c r="A1135" s="21">
        <f t="shared" si="852"/>
        <v>464</v>
      </c>
      <c r="B1135" s="21" t="s">
        <v>28</v>
      </c>
      <c r="C1135" s="27">
        <f t="shared" si="809"/>
        <v>0</v>
      </c>
      <c r="D1135" s="27">
        <f t="shared" si="832"/>
        <v>0</v>
      </c>
      <c r="E1135" s="27" t="b">
        <f t="shared" si="808"/>
        <v>1</v>
      </c>
      <c r="F1135" s="29">
        <f t="shared" si="810"/>
        <v>0</v>
      </c>
      <c r="G1135" s="27">
        <f t="shared" si="833"/>
        <v>0</v>
      </c>
      <c r="H1135" s="22">
        <f t="shared" si="811"/>
        <v>17561608642.363026</v>
      </c>
      <c r="I1135" s="23">
        <f t="shared" si="812"/>
        <v>132580106.5049091</v>
      </c>
      <c r="J1135" s="23">
        <f t="shared" si="813"/>
        <v>1086</v>
      </c>
      <c r="K1135" s="19">
        <f t="shared" si="834"/>
        <v>225.0831931027827</v>
      </c>
      <c r="L1135" s="16">
        <f t="shared" si="814"/>
        <v>121.13500342697797</v>
      </c>
      <c r="M1135" s="23">
        <f>M1134-IF($B1135="B",(Percent_Rent_In_Elsies*2.49%/12 * H1134)/K1134,0)+IF($B1135="D",N1135,0)+IF(B1135="D",AK1134)+IF(B1135="C",F1134*90%)-(Y1135-Y1134)-IF($B1135="A",Q1134/K1134) + IF($B1135="A",Q1134/K1134)</f>
        <v>-32061959.557463344</v>
      </c>
      <c r="N1135" s="23">
        <f t="shared" si="815"/>
        <v>0</v>
      </c>
      <c r="O1135" s="22">
        <f t="shared" si="816"/>
        <v>0</v>
      </c>
      <c r="P1135" s="22">
        <f t="shared" si="847"/>
        <v>12446707.42229268</v>
      </c>
      <c r="Q1135" s="22">
        <f t="shared" si="848"/>
        <v>0</v>
      </c>
      <c r="R1135" s="22">
        <f t="shared" si="817"/>
        <v>214185581.87344381</v>
      </c>
      <c r="S1135" s="16">
        <f t="shared" si="807"/>
        <v>0</v>
      </c>
      <c r="T1135" s="15">
        <f t="shared" si="818"/>
        <v>0</v>
      </c>
      <c r="U1135" s="23">
        <f t="shared" si="835"/>
        <v>954306.56381190417</v>
      </c>
      <c r="V1135" s="23">
        <f t="shared" si="836"/>
        <v>0</v>
      </c>
      <c r="W1135" s="23">
        <f t="shared" si="849"/>
        <v>0</v>
      </c>
      <c r="X1135" s="23">
        <f t="shared" si="837"/>
        <v>29466230.239651356</v>
      </c>
      <c r="Y1135" s="23">
        <f t="shared" si="819"/>
        <v>13825559.361691331</v>
      </c>
      <c r="Z1135" s="3">
        <f t="shared" si="820"/>
        <v>3969.8089344702898</v>
      </c>
      <c r="AA1135" s="23">
        <f t="shared" si="821"/>
        <v>57882290.621865042</v>
      </c>
      <c r="AB1135" s="26">
        <f t="shared" si="838"/>
        <v>70086276.274228647</v>
      </c>
      <c r="AC1135" s="23">
        <f t="shared" si="839"/>
        <v>74889487.274228647</v>
      </c>
      <c r="AD1135" s="23">
        <f t="shared" si="845"/>
        <v>4803211</v>
      </c>
      <c r="AE1135" s="24">
        <f t="shared" si="806"/>
        <v>70086276.274228647</v>
      </c>
      <c r="AF1135" s="3">
        <f t="shared" si="840"/>
        <v>0</v>
      </c>
      <c r="AG1135" s="2">
        <f t="shared" si="822"/>
        <v>476377072.13643479</v>
      </c>
      <c r="AH1135" s="2">
        <f t="shared" si="823"/>
        <v>100.22851591458048</v>
      </c>
      <c r="AI1135" s="23">
        <f t="shared" si="846"/>
        <v>9305950569.4804497</v>
      </c>
      <c r="AJ1135" s="23">
        <f t="shared" si="824"/>
        <v>6219.922423797766</v>
      </c>
      <c r="AK1135" s="23">
        <f t="shared" si="825"/>
        <v>0</v>
      </c>
      <c r="AL1135" s="23">
        <f t="shared" si="850"/>
        <v>0</v>
      </c>
      <c r="AM1135" s="23">
        <f t="shared" si="851"/>
        <v>0</v>
      </c>
      <c r="AN1135" s="16">
        <f t="shared" si="841"/>
        <v>0</v>
      </c>
      <c r="AO1135" s="23">
        <f t="shared" si="842"/>
        <v>0</v>
      </c>
      <c r="AP1135" s="22">
        <f t="shared" si="843"/>
        <v>0</v>
      </c>
      <c r="AQ1135" s="30">
        <f t="shared" si="826"/>
        <v>2484190485.4948421</v>
      </c>
      <c r="AR1135" s="28">
        <f t="shared" si="827"/>
        <v>1101487363.9562509</v>
      </c>
      <c r="AS1135" s="25">
        <f t="shared" si="828"/>
        <v>200337590.02425668</v>
      </c>
      <c r="AT1135" s="32">
        <f t="shared" si="829"/>
        <v>7939.6178689405797</v>
      </c>
      <c r="AU1135" s="23">
        <f t="shared" si="830"/>
        <v>7939.6178689405797</v>
      </c>
      <c r="AV1135" s="22">
        <f t="shared" si="831"/>
        <v>306681562.97766364</v>
      </c>
      <c r="AW1135" s="31">
        <f t="shared" si="844"/>
        <v>1835138806.2539079</v>
      </c>
    </row>
    <row r="1136" spans="1:53" x14ac:dyDescent="0.25">
      <c r="A1136">
        <f t="shared" si="852"/>
        <v>465</v>
      </c>
      <c r="B1136" t="s">
        <v>6</v>
      </c>
      <c r="C1136" s="27">
        <f t="shared" si="809"/>
        <v>0</v>
      </c>
      <c r="D1136" s="27">
        <f t="shared" si="832"/>
        <v>0</v>
      </c>
      <c r="E1136" s="27" t="b">
        <f t="shared" si="808"/>
        <v>1</v>
      </c>
      <c r="F1136" s="29">
        <f t="shared" si="810"/>
        <v>0</v>
      </c>
      <c r="G1136" s="27">
        <f t="shared" si="833"/>
        <v>0</v>
      </c>
      <c r="H1136" s="22">
        <f t="shared" si="811"/>
        <v>17590877990.1003</v>
      </c>
      <c r="I1136" s="23">
        <f t="shared" si="812"/>
        <v>132580106.5049091</v>
      </c>
      <c r="J1136" s="23">
        <f t="shared" si="813"/>
        <v>1086</v>
      </c>
      <c r="K1136" s="19">
        <f t="shared" si="834"/>
        <v>225.0831931027827</v>
      </c>
      <c r="L1136" s="16">
        <f t="shared" si="814"/>
        <v>121.33689509935627</v>
      </c>
      <c r="M1136" s="23">
        <f>M1135-IF($B1136="B",(Percent_Rent_In_Elsies*2.49%/12 * H1135)/K1135,0)+IF($B1136="D",N1136,0)+IF(B1136="D",AK1135)+IF(B1136="C",F1135*90%)-(Y1136-Y1135)-IF($B1136="A",Q1135/K1135) + IF($B1136="A",Q1135/K1135)</f>
        <v>-32061959.557463344</v>
      </c>
      <c r="N1136" s="23">
        <f t="shared" si="815"/>
        <v>0</v>
      </c>
      <c r="O1136" s="22">
        <f t="shared" si="816"/>
        <v>0</v>
      </c>
      <c r="P1136" s="22">
        <f t="shared" si="847"/>
        <v>0</v>
      </c>
      <c r="Q1136" s="22">
        <f t="shared" si="848"/>
        <v>0</v>
      </c>
      <c r="R1136" s="22">
        <f t="shared" si="817"/>
        <v>214185581.87344381</v>
      </c>
      <c r="S1136" s="16">
        <f t="shared" si="807"/>
        <v>0</v>
      </c>
      <c r="T1136" s="15">
        <f t="shared" si="818"/>
        <v>0</v>
      </c>
      <c r="U1136" s="23">
        <f t="shared" si="835"/>
        <v>954306.56381190417</v>
      </c>
      <c r="V1136" s="23">
        <f t="shared" si="836"/>
        <v>0</v>
      </c>
      <c r="W1136" s="23">
        <f t="shared" si="849"/>
        <v>0</v>
      </c>
      <c r="X1136" s="23">
        <f t="shared" si="837"/>
        <v>29486079.284323707</v>
      </c>
      <c r="Y1136" s="23">
        <f t="shared" si="819"/>
        <v>13825559.361691331</v>
      </c>
      <c r="Z1136" s="3">
        <f t="shared" si="820"/>
        <v>0</v>
      </c>
      <c r="AA1136" s="23">
        <f t="shared" si="821"/>
        <v>57882290.621865042</v>
      </c>
      <c r="AB1136" s="26">
        <f t="shared" si="838"/>
        <v>70086276.274228632</v>
      </c>
      <c r="AC1136" s="23">
        <f t="shared" si="839"/>
        <v>74889487.274228647</v>
      </c>
      <c r="AD1136" s="23">
        <f t="shared" si="845"/>
        <v>4803211</v>
      </c>
      <c r="AE1136" s="24">
        <f t="shared" si="806"/>
        <v>70086276.274228647</v>
      </c>
      <c r="AF1136" s="3">
        <f t="shared" si="840"/>
        <v>0</v>
      </c>
      <c r="AG1136" s="2">
        <f t="shared" si="822"/>
        <v>0</v>
      </c>
      <c r="AH1136" s="2">
        <f t="shared" si="823"/>
        <v>100.3955634411048</v>
      </c>
      <c r="AI1136" s="23">
        <f t="shared" si="846"/>
        <v>9305950569.4804497</v>
      </c>
      <c r="AJ1136" s="23">
        <f t="shared" si="824"/>
        <v>6219.922423797766</v>
      </c>
      <c r="AK1136" s="23">
        <f t="shared" si="825"/>
        <v>0</v>
      </c>
      <c r="AL1136" s="23">
        <f t="shared" si="850"/>
        <v>0</v>
      </c>
      <c r="AM1136" s="23">
        <f t="shared" si="851"/>
        <v>0</v>
      </c>
      <c r="AN1136" s="16">
        <f t="shared" si="841"/>
        <v>0</v>
      </c>
      <c r="AO1136" s="23">
        <f t="shared" si="842"/>
        <v>0</v>
      </c>
      <c r="AP1136" s="22">
        <f t="shared" si="843"/>
        <v>0</v>
      </c>
      <c r="AQ1136" s="30">
        <f t="shared" si="826"/>
        <v>2484190485.4948421</v>
      </c>
      <c r="AR1136" s="28">
        <f t="shared" si="827"/>
        <v>1101487363.9562509</v>
      </c>
      <c r="AS1136" s="25">
        <f t="shared" si="828"/>
        <v>200337590.02425668</v>
      </c>
      <c r="AT1136" s="32">
        <f t="shared" si="829"/>
        <v>0</v>
      </c>
      <c r="AU1136" s="23">
        <f t="shared" si="830"/>
        <v>0</v>
      </c>
      <c r="AV1136" s="22">
        <f t="shared" si="831"/>
        <v>306681562.97766364</v>
      </c>
      <c r="AW1136" s="31">
        <f t="shared" si="844"/>
        <v>1822692098.8316152</v>
      </c>
    </row>
    <row r="1137" spans="1:53" x14ac:dyDescent="0.25">
      <c r="A1137">
        <f t="shared" si="852"/>
        <v>465</v>
      </c>
      <c r="B1137" t="s">
        <v>7</v>
      </c>
      <c r="C1137" s="27">
        <f t="shared" si="809"/>
        <v>0</v>
      </c>
      <c r="D1137" s="27">
        <f t="shared" si="832"/>
        <v>0</v>
      </c>
      <c r="E1137" s="27" t="b">
        <f t="shared" si="808"/>
        <v>1</v>
      </c>
      <c r="F1137" s="29">
        <f t="shared" si="810"/>
        <v>0</v>
      </c>
      <c r="G1137" s="27">
        <f t="shared" si="833"/>
        <v>0</v>
      </c>
      <c r="H1137" s="22">
        <f t="shared" si="811"/>
        <v>17590877990.1003</v>
      </c>
      <c r="I1137" s="23">
        <f t="shared" si="812"/>
        <v>132580106.5049091</v>
      </c>
      <c r="J1137" s="23">
        <f t="shared" si="813"/>
        <v>1086</v>
      </c>
      <c r="K1137" s="19">
        <f t="shared" si="834"/>
        <v>225.0831931027827</v>
      </c>
      <c r="L1137" s="16">
        <f t="shared" si="814"/>
        <v>121.33689509935627</v>
      </c>
      <c r="M1137" s="23">
        <f>M1136-IF($B1137="B",(Percent_Rent_In_Elsies*2.49%/12 * H1136)/K1136,0)+IF($B1137="D",N1137,0)+IF(B1137="D",AK1136)+IF(B1137="C",F1136*90%)-(Y1137-Y1136)-IF($B1137="A",Q1136/K1136) + IF($B1137="A",Q1136/K1136)</f>
        <v>-32143043.070022166</v>
      </c>
      <c r="N1137" s="23">
        <f t="shared" si="815"/>
        <v>0</v>
      </c>
      <c r="O1137" s="22">
        <f t="shared" si="816"/>
        <v>0</v>
      </c>
      <c r="P1137" s="22">
        <f t="shared" si="847"/>
        <v>0</v>
      </c>
      <c r="Q1137" s="22">
        <f t="shared" si="848"/>
        <v>0</v>
      </c>
      <c r="R1137" s="22">
        <f t="shared" si="817"/>
        <v>196336783.38399017</v>
      </c>
      <c r="S1137" s="16">
        <f t="shared" si="807"/>
        <v>17848798.489453651</v>
      </c>
      <c r="T1137" s="15">
        <f t="shared" si="818"/>
        <v>0</v>
      </c>
      <c r="U1137" s="23">
        <f t="shared" si="835"/>
        <v>874781.01682757877</v>
      </c>
      <c r="V1137" s="23">
        <f t="shared" si="836"/>
        <v>79525.546984325352</v>
      </c>
      <c r="W1137" s="23">
        <f t="shared" si="849"/>
        <v>0</v>
      </c>
      <c r="X1137" s="23">
        <f t="shared" si="837"/>
        <v>29486079.284323707</v>
      </c>
      <c r="Y1137" s="23">
        <f t="shared" si="819"/>
        <v>13825559.361691331</v>
      </c>
      <c r="Z1137" s="3">
        <f t="shared" si="820"/>
        <v>0</v>
      </c>
      <c r="AA1137" s="23">
        <f t="shared" si="821"/>
        <v>57882290.621865042</v>
      </c>
      <c r="AB1137" s="26">
        <f t="shared" si="838"/>
        <v>70086276.274228632</v>
      </c>
      <c r="AC1137" s="23">
        <f t="shared" si="839"/>
        <v>74889487.274228647</v>
      </c>
      <c r="AD1137" s="23">
        <f t="shared" si="845"/>
        <v>4803211</v>
      </c>
      <c r="AE1137" s="24">
        <f t="shared" si="806"/>
        <v>70086276.274228647</v>
      </c>
      <c r="AF1137" s="3">
        <f t="shared" si="840"/>
        <v>0</v>
      </c>
      <c r="AG1137" s="2">
        <f t="shared" si="822"/>
        <v>0</v>
      </c>
      <c r="AH1137" s="2">
        <f t="shared" si="823"/>
        <v>100.3955634411048</v>
      </c>
      <c r="AI1137" s="23">
        <f t="shared" si="846"/>
        <v>9305950569.4804497</v>
      </c>
      <c r="AJ1137" s="23">
        <f t="shared" si="824"/>
        <v>6219.922423797766</v>
      </c>
      <c r="AK1137" s="23">
        <f t="shared" si="825"/>
        <v>0</v>
      </c>
      <c r="AL1137" s="23">
        <f t="shared" si="850"/>
        <v>-314401.49492263794</v>
      </c>
      <c r="AM1137" s="23">
        <f t="shared" si="851"/>
        <v>-293332936.2517283</v>
      </c>
      <c r="AN1137" s="16">
        <f t="shared" si="841"/>
        <v>0</v>
      </c>
      <c r="AO1137" s="23">
        <f t="shared" si="842"/>
        <v>81083.512558821225</v>
      </c>
      <c r="AP1137" s="22">
        <f t="shared" si="843"/>
        <v>18250535.914729062</v>
      </c>
      <c r="AQ1137" s="30">
        <f t="shared" si="826"/>
        <v>2520536427.7690248</v>
      </c>
      <c r="AR1137" s="28">
        <f t="shared" si="827"/>
        <v>1119582770.3157048</v>
      </c>
      <c r="AS1137" s="25">
        <f t="shared" si="828"/>
        <v>200337590.02425668</v>
      </c>
      <c r="AT1137" s="32">
        <f t="shared" si="829"/>
        <v>0</v>
      </c>
      <c r="AU1137" s="23">
        <f t="shared" si="830"/>
        <v>0</v>
      </c>
      <c r="AV1137" s="22">
        <f t="shared" si="831"/>
        <v>306681562.97766364</v>
      </c>
      <c r="AW1137" s="31">
        <f t="shared" si="844"/>
        <v>1859038041.105798</v>
      </c>
    </row>
    <row r="1138" spans="1:53" x14ac:dyDescent="0.25">
      <c r="A1138">
        <f t="shared" si="852"/>
        <v>465</v>
      </c>
      <c r="B1138" t="s">
        <v>8</v>
      </c>
      <c r="C1138" s="27">
        <f t="shared" si="809"/>
        <v>0</v>
      </c>
      <c r="D1138" s="27">
        <f t="shared" si="832"/>
        <v>0</v>
      </c>
      <c r="E1138" s="27" t="b">
        <f t="shared" si="808"/>
        <v>1</v>
      </c>
      <c r="F1138" s="29">
        <f t="shared" si="810"/>
        <v>0</v>
      </c>
      <c r="G1138" s="27">
        <f t="shared" si="833"/>
        <v>0</v>
      </c>
      <c r="H1138" s="22">
        <f t="shared" si="811"/>
        <v>17590877990.1003</v>
      </c>
      <c r="I1138" s="23">
        <f t="shared" si="812"/>
        <v>132580106.5049091</v>
      </c>
      <c r="J1138" s="23">
        <f t="shared" si="813"/>
        <v>1086</v>
      </c>
      <c r="K1138" s="19">
        <f t="shared" si="834"/>
        <v>225.0831931027827</v>
      </c>
      <c r="L1138" s="16">
        <f t="shared" si="814"/>
        <v>121.33689509935627</v>
      </c>
      <c r="M1138" s="23">
        <f>M1137-IF($B1138="B",(Percent_Rent_In_Elsies*2.49%/12 * H1137)/K1137,0)+IF($B1138="D",N1138,0)+IF(B1138="D",AK1137)+IF(B1138="C",F1137*90%)-(Y1138-Y1137)-IF($B1138="A",Q1137/K1137) + IF($B1138="A",Q1137/K1137)</f>
        <v>-32143043.070022166</v>
      </c>
      <c r="N1138" s="23">
        <f t="shared" si="815"/>
        <v>0</v>
      </c>
      <c r="O1138" s="22">
        <f t="shared" si="816"/>
        <v>0</v>
      </c>
      <c r="P1138" s="22">
        <f t="shared" si="847"/>
        <v>0</v>
      </c>
      <c r="Q1138" s="22">
        <f t="shared" si="848"/>
        <v>0</v>
      </c>
      <c r="R1138" s="22">
        <f t="shared" si="817"/>
        <v>214587319.29871923</v>
      </c>
      <c r="S1138" s="16">
        <f t="shared" si="807"/>
        <v>17848798.489453651</v>
      </c>
      <c r="T1138" s="15">
        <f t="shared" si="818"/>
        <v>0</v>
      </c>
      <c r="U1138" s="23">
        <f t="shared" si="835"/>
        <v>955864.52938640001</v>
      </c>
      <c r="V1138" s="23">
        <f t="shared" si="836"/>
        <v>79525.546984325352</v>
      </c>
      <c r="W1138" s="23">
        <f t="shared" si="849"/>
        <v>0</v>
      </c>
      <c r="X1138" s="23">
        <f t="shared" si="837"/>
        <v>29486079.284323707</v>
      </c>
      <c r="Y1138" s="23">
        <f t="shared" si="819"/>
        <v>13825559.361691331</v>
      </c>
      <c r="Z1138" s="3">
        <f t="shared" si="820"/>
        <v>0</v>
      </c>
      <c r="AA1138" s="23">
        <f t="shared" si="821"/>
        <v>57882290.621865042</v>
      </c>
      <c r="AB1138" s="26">
        <f t="shared" si="838"/>
        <v>70086276.274228632</v>
      </c>
      <c r="AC1138" s="23">
        <f t="shared" si="839"/>
        <v>74889487.274228647</v>
      </c>
      <c r="AD1138" s="23">
        <f t="shared" si="845"/>
        <v>4803211</v>
      </c>
      <c r="AE1138" s="24">
        <f t="shared" si="806"/>
        <v>70086276.274228647</v>
      </c>
      <c r="AF1138" s="3">
        <f t="shared" si="840"/>
        <v>1E-4</v>
      </c>
      <c r="AG1138" s="2">
        <f t="shared" si="822"/>
        <v>0</v>
      </c>
      <c r="AH1138" s="2">
        <f t="shared" si="823"/>
        <v>100.3955634411048</v>
      </c>
      <c r="AI1138" s="23">
        <f t="shared" si="846"/>
        <v>9305950569.4804497</v>
      </c>
      <c r="AJ1138" s="23">
        <f t="shared" si="824"/>
        <v>6219.922423797766</v>
      </c>
      <c r="AK1138" s="23">
        <f t="shared" si="825"/>
        <v>61483.183022223304</v>
      </c>
      <c r="AL1138" s="23">
        <f t="shared" si="850"/>
        <v>0</v>
      </c>
      <c r="AM1138" s="23">
        <f t="shared" si="851"/>
        <v>0</v>
      </c>
      <c r="AN1138" s="16">
        <f t="shared" si="841"/>
        <v>0</v>
      </c>
      <c r="AO1138" s="23">
        <f t="shared" si="842"/>
        <v>0</v>
      </c>
      <c r="AP1138" s="22">
        <f t="shared" si="843"/>
        <v>0</v>
      </c>
      <c r="AQ1138" s="30">
        <f t="shared" si="826"/>
        <v>2520536427.7690248</v>
      </c>
      <c r="AR1138" s="28">
        <f t="shared" si="827"/>
        <v>1119582770.3157048</v>
      </c>
      <c r="AS1138" s="25">
        <f t="shared" si="828"/>
        <v>200337590.02425668</v>
      </c>
      <c r="AT1138" s="32">
        <f t="shared" si="829"/>
        <v>0</v>
      </c>
      <c r="AU1138" s="23">
        <f t="shared" si="830"/>
        <v>0</v>
      </c>
      <c r="AV1138" s="22">
        <f t="shared" si="831"/>
        <v>306681562.97766364</v>
      </c>
      <c r="AW1138" s="31">
        <f t="shared" si="844"/>
        <v>1859038041.105798</v>
      </c>
    </row>
    <row r="1139" spans="1:53" x14ac:dyDescent="0.25">
      <c r="A1139" s="21">
        <f t="shared" si="852"/>
        <v>465</v>
      </c>
      <c r="B1139" s="21" t="s">
        <v>9</v>
      </c>
      <c r="C1139" s="27">
        <f t="shared" si="809"/>
        <v>0</v>
      </c>
      <c r="D1139" s="27">
        <f t="shared" si="832"/>
        <v>0</v>
      </c>
      <c r="E1139" s="27" t="b">
        <f t="shared" si="808"/>
        <v>1</v>
      </c>
      <c r="F1139" s="29">
        <f t="shared" si="810"/>
        <v>0</v>
      </c>
      <c r="G1139" s="27">
        <f t="shared" si="833"/>
        <v>0</v>
      </c>
      <c r="H1139" s="22">
        <f t="shared" si="811"/>
        <v>17590877990.1003</v>
      </c>
      <c r="I1139" s="23">
        <f t="shared" si="812"/>
        <v>132580106.5049091</v>
      </c>
      <c r="J1139" s="23">
        <f t="shared" si="813"/>
        <v>1086</v>
      </c>
      <c r="K1139" s="19">
        <f t="shared" si="834"/>
        <v>225.0831931027827</v>
      </c>
      <c r="L1139" s="16">
        <f t="shared" si="814"/>
        <v>121.33689509935627</v>
      </c>
      <c r="M1139" s="23">
        <f>M1138-IF($B1139="B",(Percent_Rent_In_Elsies*2.49%/12 * H1138)/K1138,0)+IF($B1139="D",N1139,0)+IF(B1139="D",AK1138)+IF(B1139="C",F1138*90%)-(Y1139-Y1138)-IF($B1139="A",Q1138/K1138) + IF($B1139="A",Q1138/K1138)</f>
        <v>-32081559.886999942</v>
      </c>
      <c r="N1139" s="23">
        <f t="shared" si="815"/>
        <v>0</v>
      </c>
      <c r="O1139" s="22">
        <f t="shared" si="816"/>
        <v>12470301.278522257</v>
      </c>
      <c r="P1139" s="22">
        <f t="shared" si="847"/>
        <v>0</v>
      </c>
      <c r="Q1139" s="22">
        <f t="shared" si="848"/>
        <v>0</v>
      </c>
      <c r="R1139" s="22">
        <f t="shared" si="817"/>
        <v>214587319.29871923</v>
      </c>
      <c r="S1139" s="16">
        <f t="shared" si="807"/>
        <v>0</v>
      </c>
      <c r="T1139" s="15">
        <f t="shared" si="818"/>
        <v>5378497.2109313942</v>
      </c>
      <c r="U1139" s="23">
        <f t="shared" si="835"/>
        <v>955864.52938640001</v>
      </c>
      <c r="V1139" s="23">
        <f t="shared" si="836"/>
        <v>0</v>
      </c>
      <c r="W1139" s="23">
        <f t="shared" si="849"/>
        <v>79525.546984325352</v>
      </c>
      <c r="X1139" s="23">
        <f t="shared" si="837"/>
        <v>29486079.284323707</v>
      </c>
      <c r="Y1139" s="23">
        <f t="shared" si="819"/>
        <v>13825559.361691331</v>
      </c>
      <c r="Z1139" s="3">
        <f t="shared" si="820"/>
        <v>0</v>
      </c>
      <c r="AA1139" s="23">
        <f t="shared" si="821"/>
        <v>57820807.438842818</v>
      </c>
      <c r="AB1139" s="26">
        <f t="shared" si="838"/>
        <v>70086276.274228632</v>
      </c>
      <c r="AC1139" s="23">
        <f t="shared" si="839"/>
        <v>74889487.274228647</v>
      </c>
      <c r="AD1139" s="23">
        <f t="shared" si="845"/>
        <v>4803211</v>
      </c>
      <c r="AE1139" s="24">
        <f t="shared" ref="AE1139:AE1202" si="853">AC1139-AD1139</f>
        <v>70086276.274228647</v>
      </c>
      <c r="AF1139" s="3">
        <f t="shared" si="840"/>
        <v>0</v>
      </c>
      <c r="AG1139" s="2">
        <f t="shared" si="822"/>
        <v>0</v>
      </c>
      <c r="AH1139" s="2">
        <f t="shared" si="823"/>
        <v>100.3955634411048</v>
      </c>
      <c r="AI1139" s="23">
        <f t="shared" si="846"/>
        <v>9296065690.0827599</v>
      </c>
      <c r="AJ1139" s="23">
        <f t="shared" si="824"/>
        <v>6219.922423797766</v>
      </c>
      <c r="AK1139" s="23">
        <f t="shared" si="825"/>
        <v>0</v>
      </c>
      <c r="AL1139" s="23">
        <f t="shared" si="850"/>
        <v>0</v>
      </c>
      <c r="AM1139" s="23">
        <f t="shared" si="851"/>
        <v>0</v>
      </c>
      <c r="AN1139" s="16">
        <f t="shared" si="841"/>
        <v>0</v>
      </c>
      <c r="AO1139" s="23">
        <f t="shared" si="842"/>
        <v>0</v>
      </c>
      <c r="AP1139" s="22">
        <f t="shared" si="843"/>
        <v>0</v>
      </c>
      <c r="AQ1139" s="30">
        <f t="shared" si="826"/>
        <v>2520536427.7690248</v>
      </c>
      <c r="AR1139" s="28">
        <f t="shared" si="827"/>
        <v>1119582770.3157048</v>
      </c>
      <c r="AS1139" s="25">
        <f t="shared" si="828"/>
        <v>200337590.02425668</v>
      </c>
      <c r="AT1139" s="32">
        <f t="shared" si="829"/>
        <v>0</v>
      </c>
      <c r="AU1139" s="23">
        <f t="shared" si="830"/>
        <v>0</v>
      </c>
      <c r="AV1139" s="22">
        <f t="shared" si="831"/>
        <v>306681562.97766364</v>
      </c>
      <c r="AW1139" s="31">
        <f t="shared" si="844"/>
        <v>1859038041.105798</v>
      </c>
      <c r="AX1139" s="21"/>
      <c r="AY1139" s="21"/>
      <c r="AZ1139" s="21"/>
      <c r="BA1139" s="21"/>
    </row>
    <row r="1140" spans="1:53" x14ac:dyDescent="0.25">
      <c r="A1140" s="21">
        <f t="shared" si="852"/>
        <v>465</v>
      </c>
      <c r="B1140" s="21" t="s">
        <v>28</v>
      </c>
      <c r="C1140" s="27">
        <f t="shared" si="809"/>
        <v>0</v>
      </c>
      <c r="D1140" s="27">
        <f t="shared" si="832"/>
        <v>0</v>
      </c>
      <c r="E1140" s="27" t="b">
        <f t="shared" si="808"/>
        <v>1</v>
      </c>
      <c r="F1140" s="29">
        <f t="shared" si="810"/>
        <v>0</v>
      </c>
      <c r="G1140" s="27">
        <f t="shared" si="833"/>
        <v>0</v>
      </c>
      <c r="H1140" s="22">
        <f t="shared" si="811"/>
        <v>17590877990.1003</v>
      </c>
      <c r="I1140" s="23">
        <f t="shared" si="812"/>
        <v>132580106.5049091</v>
      </c>
      <c r="J1140" s="23">
        <f t="shared" si="813"/>
        <v>1086</v>
      </c>
      <c r="K1140" s="19">
        <f t="shared" si="834"/>
        <v>225.0831931027827</v>
      </c>
      <c r="L1140" s="16">
        <f t="shared" si="814"/>
        <v>121.33689509935627</v>
      </c>
      <c r="M1140" s="23">
        <f>M1139-IF($B1140="B",(Percent_Rent_In_Elsies*2.49%/12 * H1139)/K1139,0)+IF($B1140="D",N1140,0)+IF(B1140="D",AK1139)+IF(B1140="C",F1139*90%)-(Y1140-Y1139)-IF($B1140="A",Q1139/K1139) + IF($B1140="A",Q1139/K1139)</f>
        <v>-32081559.886999942</v>
      </c>
      <c r="N1140" s="23">
        <f t="shared" si="815"/>
        <v>0</v>
      </c>
      <c r="O1140" s="22">
        <f t="shared" si="816"/>
        <v>0</v>
      </c>
      <c r="P1140" s="22">
        <f t="shared" si="847"/>
        <v>12470301.278522257</v>
      </c>
      <c r="Q1140" s="22">
        <f t="shared" si="848"/>
        <v>0</v>
      </c>
      <c r="R1140" s="22">
        <f t="shared" si="817"/>
        <v>214587319.29871923</v>
      </c>
      <c r="S1140" s="16">
        <f t="shared" si="807"/>
        <v>0</v>
      </c>
      <c r="T1140" s="15">
        <f t="shared" si="818"/>
        <v>0</v>
      </c>
      <c r="U1140" s="23">
        <f t="shared" si="835"/>
        <v>955864.52938640001</v>
      </c>
      <c r="V1140" s="23">
        <f t="shared" si="836"/>
        <v>0</v>
      </c>
      <c r="W1140" s="23">
        <f t="shared" si="849"/>
        <v>0</v>
      </c>
      <c r="X1140" s="23">
        <f t="shared" si="837"/>
        <v>29486079.284323707</v>
      </c>
      <c r="Y1140" s="23">
        <f t="shared" si="819"/>
        <v>13825559.361691331</v>
      </c>
      <c r="Z1140" s="3">
        <f t="shared" si="820"/>
        <v>3976.2773492162682</v>
      </c>
      <c r="AA1140" s="23">
        <f t="shared" si="821"/>
        <v>57880451.599081062</v>
      </c>
      <c r="AB1140" s="26">
        <f t="shared" si="838"/>
        <v>70086276.274228662</v>
      </c>
      <c r="AC1140" s="23">
        <f t="shared" si="839"/>
        <v>74889487.274228647</v>
      </c>
      <c r="AD1140" s="23">
        <f t="shared" si="845"/>
        <v>4803211</v>
      </c>
      <c r="AE1140" s="24">
        <f t="shared" si="853"/>
        <v>70086276.274228647</v>
      </c>
      <c r="AF1140" s="3">
        <f t="shared" si="840"/>
        <v>0</v>
      </c>
      <c r="AG1140" s="2">
        <f t="shared" si="822"/>
        <v>477153281.90595222</v>
      </c>
      <c r="AH1140" s="2">
        <f t="shared" si="823"/>
        <v>100.3955634411048</v>
      </c>
      <c r="AI1140" s="23">
        <f t="shared" si="846"/>
        <v>9305654902.9658737</v>
      </c>
      <c r="AJ1140" s="23">
        <f t="shared" si="824"/>
        <v>6219.922423797766</v>
      </c>
      <c r="AK1140" s="23">
        <f t="shared" si="825"/>
        <v>0</v>
      </c>
      <c r="AL1140" s="23">
        <f t="shared" si="850"/>
        <v>0</v>
      </c>
      <c r="AM1140" s="23">
        <f t="shared" si="851"/>
        <v>0</v>
      </c>
      <c r="AN1140" s="16">
        <f t="shared" si="841"/>
        <v>0</v>
      </c>
      <c r="AO1140" s="23">
        <f t="shared" si="842"/>
        <v>0</v>
      </c>
      <c r="AP1140" s="22">
        <f t="shared" si="843"/>
        <v>0</v>
      </c>
      <c r="AQ1140" s="30">
        <f t="shared" si="826"/>
        <v>2520536427.7690248</v>
      </c>
      <c r="AR1140" s="28">
        <f t="shared" si="827"/>
        <v>1119582770.3157048</v>
      </c>
      <c r="AS1140" s="25">
        <f t="shared" si="828"/>
        <v>200337590.02425668</v>
      </c>
      <c r="AT1140" s="32">
        <f t="shared" si="829"/>
        <v>7952.5546984325365</v>
      </c>
      <c r="AU1140" s="23">
        <f t="shared" si="830"/>
        <v>7952.5546984325365</v>
      </c>
      <c r="AV1140" s="22">
        <f t="shared" si="831"/>
        <v>312060060.18859506</v>
      </c>
      <c r="AW1140" s="31">
        <f t="shared" si="844"/>
        <v>1859038041.105798</v>
      </c>
      <c r="AX1140" s="21"/>
      <c r="AY1140" s="21"/>
      <c r="AZ1140" s="21"/>
      <c r="BA1140" s="21"/>
    </row>
    <row r="1141" spans="1:53" x14ac:dyDescent="0.25">
      <c r="A1141">
        <f t="shared" si="852"/>
        <v>466</v>
      </c>
      <c r="B1141" t="s">
        <v>6</v>
      </c>
      <c r="C1141" s="27">
        <f t="shared" si="809"/>
        <v>0</v>
      </c>
      <c r="D1141" s="27">
        <f t="shared" si="832"/>
        <v>0</v>
      </c>
      <c r="E1141" s="27" t="b">
        <f t="shared" si="808"/>
        <v>1</v>
      </c>
      <c r="F1141" s="29">
        <f t="shared" si="810"/>
        <v>0</v>
      </c>
      <c r="G1141" s="27">
        <f t="shared" si="833"/>
        <v>0</v>
      </c>
      <c r="H1141" s="22">
        <f t="shared" si="811"/>
        <v>17620196120.083801</v>
      </c>
      <c r="I1141" s="23">
        <f t="shared" si="812"/>
        <v>132580106.5049091</v>
      </c>
      <c r="J1141" s="23">
        <f t="shared" si="813"/>
        <v>1086</v>
      </c>
      <c r="K1141" s="19">
        <f t="shared" si="834"/>
        <v>225.0831931027827</v>
      </c>
      <c r="L1141" s="16">
        <f t="shared" si="814"/>
        <v>121.53912325785519</v>
      </c>
      <c r="M1141" s="23">
        <f>M1140-IF($B1141="B",(Percent_Rent_In_Elsies*2.49%/12 * H1140)/K1140,0)+IF($B1141="D",N1141,0)+IF(B1141="D",AK1140)+IF(B1141="C",F1140*90%)-(Y1141-Y1140)-IF($B1141="A",Q1140/K1140) + IF($B1141="A",Q1140/K1140)</f>
        <v>-32081559.886999942</v>
      </c>
      <c r="N1141" s="23">
        <f t="shared" si="815"/>
        <v>0</v>
      </c>
      <c r="O1141" s="22">
        <f t="shared" si="816"/>
        <v>0</v>
      </c>
      <c r="P1141" s="22">
        <f t="shared" si="847"/>
        <v>0</v>
      </c>
      <c r="Q1141" s="22">
        <f t="shared" si="848"/>
        <v>0</v>
      </c>
      <c r="R1141" s="22">
        <f t="shared" si="817"/>
        <v>214587319.29871923</v>
      </c>
      <c r="S1141" s="16">
        <f t="shared" si="807"/>
        <v>0</v>
      </c>
      <c r="T1141" s="15">
        <f t="shared" si="818"/>
        <v>0</v>
      </c>
      <c r="U1141" s="23">
        <f t="shared" si="835"/>
        <v>955864.52938640001</v>
      </c>
      <c r="V1141" s="23">
        <f t="shared" si="836"/>
        <v>0</v>
      </c>
      <c r="W1141" s="23">
        <f t="shared" si="849"/>
        <v>0</v>
      </c>
      <c r="X1141" s="23">
        <f t="shared" si="837"/>
        <v>29505960.67106979</v>
      </c>
      <c r="Y1141" s="23">
        <f t="shared" si="819"/>
        <v>13825559.361691331</v>
      </c>
      <c r="Z1141" s="3">
        <f t="shared" si="820"/>
        <v>0</v>
      </c>
      <c r="AA1141" s="23">
        <f t="shared" si="821"/>
        <v>57880451.599081062</v>
      </c>
      <c r="AB1141" s="26">
        <f t="shared" si="838"/>
        <v>70086276.274228632</v>
      </c>
      <c r="AC1141" s="23">
        <f t="shared" si="839"/>
        <v>74889487.274228647</v>
      </c>
      <c r="AD1141" s="23">
        <f t="shared" si="845"/>
        <v>4803211</v>
      </c>
      <c r="AE1141" s="24">
        <f t="shared" si="853"/>
        <v>70086276.274228647</v>
      </c>
      <c r="AF1141" s="3">
        <f t="shared" si="840"/>
        <v>0</v>
      </c>
      <c r="AG1141" s="2">
        <f t="shared" si="822"/>
        <v>0</v>
      </c>
      <c r="AH1141" s="2">
        <f t="shared" si="823"/>
        <v>100.56288938017332</v>
      </c>
      <c r="AI1141" s="23">
        <f t="shared" si="846"/>
        <v>9305654902.9658737</v>
      </c>
      <c r="AJ1141" s="23">
        <f t="shared" si="824"/>
        <v>6219.922423797766</v>
      </c>
      <c r="AK1141" s="23">
        <f t="shared" si="825"/>
        <v>0</v>
      </c>
      <c r="AL1141" s="23">
        <f t="shared" si="850"/>
        <v>0</v>
      </c>
      <c r="AM1141" s="23">
        <f t="shared" si="851"/>
        <v>0</v>
      </c>
      <c r="AN1141" s="16">
        <f t="shared" si="841"/>
        <v>0</v>
      </c>
      <c r="AO1141" s="23">
        <f t="shared" si="842"/>
        <v>0</v>
      </c>
      <c r="AP1141" s="22">
        <f t="shared" si="843"/>
        <v>0</v>
      </c>
      <c r="AQ1141" s="30">
        <f t="shared" si="826"/>
        <v>2520536427.7690248</v>
      </c>
      <c r="AR1141" s="28">
        <f t="shared" si="827"/>
        <v>1119582770.3157048</v>
      </c>
      <c r="AS1141" s="25">
        <f t="shared" si="828"/>
        <v>200337590.02425668</v>
      </c>
      <c r="AT1141" s="32">
        <f t="shared" si="829"/>
        <v>0</v>
      </c>
      <c r="AU1141" s="23">
        <f t="shared" si="830"/>
        <v>0</v>
      </c>
      <c r="AV1141" s="22">
        <f t="shared" si="831"/>
        <v>312060060.18859506</v>
      </c>
      <c r="AW1141" s="31">
        <f t="shared" si="844"/>
        <v>1846567739.8272758</v>
      </c>
    </row>
    <row r="1142" spans="1:53" x14ac:dyDescent="0.25">
      <c r="A1142">
        <f t="shared" si="852"/>
        <v>466</v>
      </c>
      <c r="B1142" t="s">
        <v>7</v>
      </c>
      <c r="C1142" s="27">
        <f t="shared" si="809"/>
        <v>0</v>
      </c>
      <c r="D1142" s="27">
        <f t="shared" si="832"/>
        <v>0</v>
      </c>
      <c r="E1142" s="27" t="b">
        <f t="shared" si="808"/>
        <v>1</v>
      </c>
      <c r="F1142" s="29">
        <f t="shared" si="810"/>
        <v>0</v>
      </c>
      <c r="G1142" s="27">
        <f t="shared" si="833"/>
        <v>0</v>
      </c>
      <c r="H1142" s="22">
        <f t="shared" si="811"/>
        <v>17620196120.083801</v>
      </c>
      <c r="I1142" s="23">
        <f t="shared" si="812"/>
        <v>132580106.5049091</v>
      </c>
      <c r="J1142" s="23">
        <f t="shared" si="813"/>
        <v>1086</v>
      </c>
      <c r="K1142" s="19">
        <f t="shared" si="834"/>
        <v>225.0831931027827</v>
      </c>
      <c r="L1142" s="16">
        <f t="shared" si="814"/>
        <v>121.53912325785519</v>
      </c>
      <c r="M1142" s="23">
        <f>M1141-IF($B1142="B",(Percent_Rent_In_Elsies*2.49%/12 * H1141)/K1141,0)+IF($B1142="D",N1142,0)+IF(B1142="D",AK1141)+IF(B1142="C",F1141*90%)-(Y1142-Y1141)-IF($B1142="A",Q1141/K1141) + IF($B1142="A",Q1141/K1141)</f>
        <v>-32162778.538746361</v>
      </c>
      <c r="N1142" s="23">
        <f t="shared" si="815"/>
        <v>0</v>
      </c>
      <c r="O1142" s="22">
        <f t="shared" si="816"/>
        <v>0</v>
      </c>
      <c r="P1142" s="22">
        <f t="shared" si="847"/>
        <v>0</v>
      </c>
      <c r="Q1142" s="22">
        <f t="shared" si="848"/>
        <v>0</v>
      </c>
      <c r="R1142" s="22">
        <f t="shared" si="817"/>
        <v>196705042.69049263</v>
      </c>
      <c r="S1142" s="16">
        <f t="shared" si="807"/>
        <v>17882276.608226601</v>
      </c>
      <c r="T1142" s="15">
        <f t="shared" si="818"/>
        <v>0</v>
      </c>
      <c r="U1142" s="23">
        <f t="shared" si="835"/>
        <v>876209.1519375334</v>
      </c>
      <c r="V1142" s="23">
        <f t="shared" si="836"/>
        <v>79655.377448866668</v>
      </c>
      <c r="W1142" s="23">
        <f t="shared" si="849"/>
        <v>0</v>
      </c>
      <c r="X1142" s="23">
        <f t="shared" si="837"/>
        <v>29505960.67106979</v>
      </c>
      <c r="Y1142" s="23">
        <f t="shared" si="819"/>
        <v>13825559.361691331</v>
      </c>
      <c r="Z1142" s="3">
        <f t="shared" si="820"/>
        <v>0</v>
      </c>
      <c r="AA1142" s="23">
        <f t="shared" si="821"/>
        <v>57880451.599081062</v>
      </c>
      <c r="AB1142" s="26">
        <f t="shared" si="838"/>
        <v>70086276.274228647</v>
      </c>
      <c r="AC1142" s="23">
        <f t="shared" si="839"/>
        <v>74889487.274228647</v>
      </c>
      <c r="AD1142" s="23">
        <f t="shared" si="845"/>
        <v>4803211</v>
      </c>
      <c r="AE1142" s="24">
        <f t="shared" si="853"/>
        <v>70086276.274228647</v>
      </c>
      <c r="AF1142" s="3">
        <f t="shared" si="840"/>
        <v>0</v>
      </c>
      <c r="AG1142" s="2">
        <f t="shared" si="822"/>
        <v>0</v>
      </c>
      <c r="AH1142" s="2">
        <f t="shared" si="823"/>
        <v>100.56288938017332</v>
      </c>
      <c r="AI1142" s="23">
        <f t="shared" si="846"/>
        <v>9305654902.9658737</v>
      </c>
      <c r="AJ1142" s="23">
        <f t="shared" si="824"/>
        <v>6219.922423797766</v>
      </c>
      <c r="AK1142" s="23">
        <f t="shared" si="825"/>
        <v>0</v>
      </c>
      <c r="AL1142" s="23">
        <f t="shared" si="850"/>
        <v>-295666.51457595825</v>
      </c>
      <c r="AM1142" s="23">
        <f t="shared" si="851"/>
        <v>-275853417.59656972</v>
      </c>
      <c r="AN1142" s="16">
        <f t="shared" si="841"/>
        <v>0</v>
      </c>
      <c r="AO1142" s="23">
        <f t="shared" si="842"/>
        <v>81218.651746419258</v>
      </c>
      <c r="AP1142" s="22">
        <f t="shared" si="843"/>
        <v>18280953.474586945</v>
      </c>
      <c r="AQ1142" s="30">
        <f t="shared" si="826"/>
        <v>2556942946.6136646</v>
      </c>
      <c r="AR1142" s="28">
        <f t="shared" si="827"/>
        <v>1137708335.6857579</v>
      </c>
      <c r="AS1142" s="25">
        <f t="shared" si="828"/>
        <v>200337590.02425668</v>
      </c>
      <c r="AT1142" s="32">
        <f t="shared" si="829"/>
        <v>0</v>
      </c>
      <c r="AU1142" s="23">
        <f t="shared" si="830"/>
        <v>0</v>
      </c>
      <c r="AV1142" s="22">
        <f t="shared" si="831"/>
        <v>312060060.18859506</v>
      </c>
      <c r="AW1142" s="31">
        <f t="shared" si="844"/>
        <v>1882974258.6719158</v>
      </c>
    </row>
    <row r="1143" spans="1:53" s="21" customFormat="1" x14ac:dyDescent="0.25">
      <c r="A1143">
        <f t="shared" si="852"/>
        <v>466</v>
      </c>
      <c r="B1143" t="s">
        <v>8</v>
      </c>
      <c r="C1143" s="27">
        <f t="shared" si="809"/>
        <v>0</v>
      </c>
      <c r="D1143" s="27">
        <f t="shared" si="832"/>
        <v>0</v>
      </c>
      <c r="E1143" s="27" t="b">
        <f t="shared" si="808"/>
        <v>1</v>
      </c>
      <c r="F1143" s="29">
        <f t="shared" si="810"/>
        <v>0</v>
      </c>
      <c r="G1143" s="27">
        <f t="shared" si="833"/>
        <v>0</v>
      </c>
      <c r="H1143" s="22">
        <f t="shared" si="811"/>
        <v>17620196120.083801</v>
      </c>
      <c r="I1143" s="23">
        <f t="shared" si="812"/>
        <v>132580106.5049091</v>
      </c>
      <c r="J1143" s="23">
        <f t="shared" si="813"/>
        <v>1086</v>
      </c>
      <c r="K1143" s="19">
        <f t="shared" si="834"/>
        <v>225.0831931027827</v>
      </c>
      <c r="L1143" s="16">
        <f t="shared" si="814"/>
        <v>121.53912325785519</v>
      </c>
      <c r="M1143" s="23">
        <f>M1142-IF($B1143="B",(Percent_Rent_In_Elsies*2.49%/12 * H1142)/K1142,0)+IF($B1143="D",N1143,0)+IF(B1143="D",AK1142)+IF(B1143="C",F1142*90%)-(Y1143-Y1142)-IF($B1143="A",Q1142/K1142) + IF($B1143="A",Q1142/K1142)</f>
        <v>-32162778.538746361</v>
      </c>
      <c r="N1143" s="23">
        <f t="shared" si="815"/>
        <v>0</v>
      </c>
      <c r="O1143" s="22">
        <f t="shared" si="816"/>
        <v>0</v>
      </c>
      <c r="P1143" s="22">
        <f t="shared" si="847"/>
        <v>0</v>
      </c>
      <c r="Q1143" s="22">
        <f t="shared" si="848"/>
        <v>0</v>
      </c>
      <c r="R1143" s="22">
        <f t="shared" si="817"/>
        <v>214985996.16507956</v>
      </c>
      <c r="S1143" s="16">
        <f t="shared" si="807"/>
        <v>17882276.608226601</v>
      </c>
      <c r="T1143" s="15">
        <f t="shared" si="818"/>
        <v>0</v>
      </c>
      <c r="U1143" s="23">
        <f t="shared" si="835"/>
        <v>957427.80368395266</v>
      </c>
      <c r="V1143" s="23">
        <f t="shared" si="836"/>
        <v>79655.377448866668</v>
      </c>
      <c r="W1143" s="23">
        <f t="shared" si="849"/>
        <v>0</v>
      </c>
      <c r="X1143" s="23">
        <f t="shared" si="837"/>
        <v>29505960.67106979</v>
      </c>
      <c r="Y1143" s="23">
        <f t="shared" si="819"/>
        <v>13825559.361691331</v>
      </c>
      <c r="Z1143" s="3">
        <f t="shared" si="820"/>
        <v>0</v>
      </c>
      <c r="AA1143" s="23">
        <f t="shared" si="821"/>
        <v>57880451.599081062</v>
      </c>
      <c r="AB1143" s="26">
        <f t="shared" si="838"/>
        <v>70086276.274228647</v>
      </c>
      <c r="AC1143" s="23">
        <f t="shared" si="839"/>
        <v>74889487.274228647</v>
      </c>
      <c r="AD1143" s="23">
        <f t="shared" si="845"/>
        <v>4803211</v>
      </c>
      <c r="AE1143" s="24">
        <f t="shared" si="853"/>
        <v>70086276.274228647</v>
      </c>
      <c r="AF1143" s="3">
        <f t="shared" si="840"/>
        <v>1E-4</v>
      </c>
      <c r="AG1143" s="2">
        <f t="shared" si="822"/>
        <v>0</v>
      </c>
      <c r="AH1143" s="2">
        <f t="shared" si="823"/>
        <v>100.56288938017332</v>
      </c>
      <c r="AI1143" s="23">
        <f t="shared" si="846"/>
        <v>9305654902.9658737</v>
      </c>
      <c r="AJ1143" s="23">
        <f t="shared" si="824"/>
        <v>6219.922423797766</v>
      </c>
      <c r="AK1143" s="23">
        <f t="shared" si="825"/>
        <v>61463.759393767948</v>
      </c>
      <c r="AL1143" s="23">
        <f t="shared" si="850"/>
        <v>0</v>
      </c>
      <c r="AM1143" s="23">
        <f t="shared" si="851"/>
        <v>0</v>
      </c>
      <c r="AN1143" s="16">
        <f t="shared" si="841"/>
        <v>0</v>
      </c>
      <c r="AO1143" s="23">
        <f t="shared" si="842"/>
        <v>0</v>
      </c>
      <c r="AP1143" s="22">
        <f t="shared" si="843"/>
        <v>0</v>
      </c>
      <c r="AQ1143" s="30">
        <f t="shared" si="826"/>
        <v>2556942946.6136646</v>
      </c>
      <c r="AR1143" s="28">
        <f t="shared" si="827"/>
        <v>1137708335.6857579</v>
      </c>
      <c r="AS1143" s="25">
        <f t="shared" si="828"/>
        <v>200337590.02425668</v>
      </c>
      <c r="AT1143" s="32">
        <f t="shared" si="829"/>
        <v>0</v>
      </c>
      <c r="AU1143" s="23">
        <f t="shared" si="830"/>
        <v>0</v>
      </c>
      <c r="AV1143" s="22">
        <f t="shared" si="831"/>
        <v>312060060.18859506</v>
      </c>
      <c r="AW1143" s="31">
        <f t="shared" si="844"/>
        <v>1882974258.6719158</v>
      </c>
      <c r="AX1143"/>
      <c r="AY1143"/>
      <c r="AZ1143"/>
      <c r="BA1143"/>
    </row>
    <row r="1144" spans="1:53" s="21" customFormat="1" x14ac:dyDescent="0.25">
      <c r="A1144">
        <f t="shared" si="852"/>
        <v>466</v>
      </c>
      <c r="B1144" t="s">
        <v>9</v>
      </c>
      <c r="C1144" s="27">
        <f t="shared" si="809"/>
        <v>0</v>
      </c>
      <c r="D1144" s="27">
        <f t="shared" si="832"/>
        <v>0</v>
      </c>
      <c r="E1144" s="27" t="b">
        <f t="shared" si="808"/>
        <v>1</v>
      </c>
      <c r="F1144" s="29">
        <f t="shared" si="810"/>
        <v>0</v>
      </c>
      <c r="G1144" s="27">
        <f t="shared" si="833"/>
        <v>0</v>
      </c>
      <c r="H1144" s="22">
        <f t="shared" si="811"/>
        <v>17620196120.083801</v>
      </c>
      <c r="I1144" s="23">
        <f t="shared" si="812"/>
        <v>132580106.5049091</v>
      </c>
      <c r="J1144" s="23">
        <f t="shared" si="813"/>
        <v>1086</v>
      </c>
      <c r="K1144" s="19">
        <f t="shared" si="834"/>
        <v>225.0831931027827</v>
      </c>
      <c r="L1144" s="16">
        <f t="shared" si="814"/>
        <v>121.53912325785519</v>
      </c>
      <c r="M1144" s="23">
        <f>M1143-IF($B1144="B",(Percent_Rent_In_Elsies*2.49%/12 * H1143)/K1143,0)+IF($B1144="D",N1144,0)+IF(B1144="D",AK1143)+IF(B1144="C",F1143*90%)-(Y1144-Y1143)-IF($B1144="A",Q1143/K1143) + IF($B1144="A",Q1143/K1143)</f>
        <v>-32101314.779352594</v>
      </c>
      <c r="N1144" s="23">
        <f t="shared" si="815"/>
        <v>0</v>
      </c>
      <c r="O1144" s="22">
        <f t="shared" si="816"/>
        <v>12493697.01252396</v>
      </c>
      <c r="P1144" s="22">
        <f t="shared" si="847"/>
        <v>0</v>
      </c>
      <c r="Q1144" s="22">
        <f t="shared" si="848"/>
        <v>0</v>
      </c>
      <c r="R1144" s="22">
        <f t="shared" si="817"/>
        <v>214985996.16507956</v>
      </c>
      <c r="S1144" s="16">
        <f t="shared" si="807"/>
        <v>0</v>
      </c>
      <c r="T1144" s="15">
        <f t="shared" si="818"/>
        <v>5388579.5957026407</v>
      </c>
      <c r="U1144" s="23">
        <f t="shared" si="835"/>
        <v>957427.80368395266</v>
      </c>
      <c r="V1144" s="23">
        <f t="shared" si="836"/>
        <v>0</v>
      </c>
      <c r="W1144" s="23">
        <f t="shared" si="849"/>
        <v>79655.377448866668</v>
      </c>
      <c r="X1144" s="23">
        <f t="shared" si="837"/>
        <v>29505960.67106979</v>
      </c>
      <c r="Y1144" s="23">
        <f t="shared" si="819"/>
        <v>13825559.361691331</v>
      </c>
      <c r="Z1144" s="3">
        <f t="shared" si="820"/>
        <v>0</v>
      </c>
      <c r="AA1144" s="23">
        <f t="shared" si="821"/>
        <v>57818987.839687295</v>
      </c>
      <c r="AB1144" s="26">
        <f t="shared" si="838"/>
        <v>70086276.274228647</v>
      </c>
      <c r="AC1144" s="23">
        <f t="shared" si="839"/>
        <v>74889487.274228647</v>
      </c>
      <c r="AD1144" s="23">
        <f t="shared" si="845"/>
        <v>4803211</v>
      </c>
      <c r="AE1144" s="24">
        <f t="shared" si="853"/>
        <v>70086276.274228647</v>
      </c>
      <c r="AF1144" s="3">
        <f t="shared" si="840"/>
        <v>0</v>
      </c>
      <c r="AG1144" s="2">
        <f t="shared" si="822"/>
        <v>0</v>
      </c>
      <c r="AH1144" s="2">
        <f t="shared" si="823"/>
        <v>100.56288938017332</v>
      </c>
      <c r="AI1144" s="23">
        <f t="shared" si="846"/>
        <v>9295773146.3769798</v>
      </c>
      <c r="AJ1144" s="23">
        <f t="shared" si="824"/>
        <v>6219.922423797766</v>
      </c>
      <c r="AK1144" s="23">
        <f t="shared" si="825"/>
        <v>0</v>
      </c>
      <c r="AL1144" s="23">
        <f t="shared" si="850"/>
        <v>0</v>
      </c>
      <c r="AM1144" s="23">
        <f t="shared" si="851"/>
        <v>0</v>
      </c>
      <c r="AN1144" s="16">
        <f t="shared" si="841"/>
        <v>0</v>
      </c>
      <c r="AO1144" s="23">
        <f t="shared" si="842"/>
        <v>0</v>
      </c>
      <c r="AP1144" s="22">
        <f t="shared" si="843"/>
        <v>0</v>
      </c>
      <c r="AQ1144" s="30">
        <f t="shared" si="826"/>
        <v>2556942946.6136646</v>
      </c>
      <c r="AR1144" s="28">
        <f t="shared" si="827"/>
        <v>1137708335.6857579</v>
      </c>
      <c r="AS1144" s="25">
        <f t="shared" si="828"/>
        <v>200337590.02425668</v>
      </c>
      <c r="AT1144" s="32">
        <f t="shared" si="829"/>
        <v>0</v>
      </c>
      <c r="AU1144" s="23">
        <f t="shared" si="830"/>
        <v>0</v>
      </c>
      <c r="AV1144" s="22">
        <f t="shared" si="831"/>
        <v>312060060.18859506</v>
      </c>
      <c r="AW1144" s="31">
        <f t="shared" si="844"/>
        <v>1882974258.6719158</v>
      </c>
      <c r="AX1144"/>
      <c r="AY1144"/>
      <c r="AZ1144"/>
      <c r="BA1144"/>
    </row>
    <row r="1145" spans="1:53" x14ac:dyDescent="0.25">
      <c r="A1145" s="21">
        <f t="shared" si="852"/>
        <v>466</v>
      </c>
      <c r="B1145" s="21" t="s">
        <v>28</v>
      </c>
      <c r="C1145" s="27">
        <f t="shared" si="809"/>
        <v>0</v>
      </c>
      <c r="D1145" s="27">
        <f t="shared" si="832"/>
        <v>0</v>
      </c>
      <c r="E1145" s="27" t="b">
        <f t="shared" si="808"/>
        <v>1</v>
      </c>
      <c r="F1145" s="29">
        <f t="shared" si="810"/>
        <v>0</v>
      </c>
      <c r="G1145" s="27">
        <f t="shared" si="833"/>
        <v>0</v>
      </c>
      <c r="H1145" s="22">
        <f t="shared" si="811"/>
        <v>17620196120.083801</v>
      </c>
      <c r="I1145" s="23">
        <f t="shared" si="812"/>
        <v>132580106.5049091</v>
      </c>
      <c r="J1145" s="23">
        <f t="shared" si="813"/>
        <v>1086</v>
      </c>
      <c r="K1145" s="19">
        <f t="shared" si="834"/>
        <v>225.0831931027827</v>
      </c>
      <c r="L1145" s="16">
        <f t="shared" si="814"/>
        <v>121.53912325785519</v>
      </c>
      <c r="M1145" s="23">
        <f>M1144-IF($B1145="B",(Percent_Rent_In_Elsies*2.49%/12 * H1144)/K1144,0)+IF($B1145="D",N1145,0)+IF(B1145="D",AK1144)+IF(B1145="C",F1144*90%)-(Y1145-Y1144)-IF($B1145="A",Q1144/K1144) + IF($B1145="A",Q1144/K1144)</f>
        <v>-32101314.779352594</v>
      </c>
      <c r="N1145" s="23">
        <f t="shared" si="815"/>
        <v>0</v>
      </c>
      <c r="O1145" s="22">
        <f t="shared" si="816"/>
        <v>0</v>
      </c>
      <c r="P1145" s="22">
        <f t="shared" si="847"/>
        <v>12493697.01252396</v>
      </c>
      <c r="Q1145" s="22">
        <f t="shared" si="848"/>
        <v>0</v>
      </c>
      <c r="R1145" s="22">
        <f t="shared" si="817"/>
        <v>214985996.16507956</v>
      </c>
      <c r="S1145" s="16">
        <f t="shared" si="807"/>
        <v>0</v>
      </c>
      <c r="T1145" s="15">
        <f t="shared" si="818"/>
        <v>0</v>
      </c>
      <c r="U1145" s="23">
        <f t="shared" si="835"/>
        <v>957427.80368395266</v>
      </c>
      <c r="V1145" s="23">
        <f t="shared" si="836"/>
        <v>0</v>
      </c>
      <c r="W1145" s="23">
        <f t="shared" si="849"/>
        <v>0</v>
      </c>
      <c r="X1145" s="23">
        <f t="shared" si="837"/>
        <v>29505960.67106979</v>
      </c>
      <c r="Y1145" s="23">
        <f t="shared" si="819"/>
        <v>13825559.361691331</v>
      </c>
      <c r="Z1145" s="3">
        <f t="shared" si="820"/>
        <v>3982.7688724433342</v>
      </c>
      <c r="AA1145" s="23">
        <f t="shared" si="821"/>
        <v>57878729.372773945</v>
      </c>
      <c r="AB1145" s="26">
        <f t="shared" si="838"/>
        <v>70086276.274228618</v>
      </c>
      <c r="AC1145" s="23">
        <f t="shared" si="839"/>
        <v>74889487.274228647</v>
      </c>
      <c r="AD1145" s="23">
        <f t="shared" si="845"/>
        <v>4803211</v>
      </c>
      <c r="AE1145" s="24">
        <f t="shared" si="853"/>
        <v>70086276.274228647</v>
      </c>
      <c r="AF1145" s="3">
        <f t="shared" si="840"/>
        <v>0</v>
      </c>
      <c r="AG1145" s="2">
        <f t="shared" si="822"/>
        <v>477932264.69320011</v>
      </c>
      <c r="AH1145" s="2">
        <f t="shared" si="823"/>
        <v>100.56288938017332</v>
      </c>
      <c r="AI1145" s="23">
        <f t="shared" si="846"/>
        <v>9305378014.2541218</v>
      </c>
      <c r="AJ1145" s="23">
        <f t="shared" si="824"/>
        <v>6219.922423797766</v>
      </c>
      <c r="AK1145" s="23">
        <f t="shared" si="825"/>
        <v>0</v>
      </c>
      <c r="AL1145" s="23">
        <f t="shared" si="850"/>
        <v>0</v>
      </c>
      <c r="AM1145" s="23">
        <f t="shared" si="851"/>
        <v>0</v>
      </c>
      <c r="AN1145" s="16">
        <f t="shared" si="841"/>
        <v>0</v>
      </c>
      <c r="AO1145" s="23">
        <f t="shared" si="842"/>
        <v>0</v>
      </c>
      <c r="AP1145" s="22">
        <f t="shared" si="843"/>
        <v>0</v>
      </c>
      <c r="AQ1145" s="30">
        <f t="shared" si="826"/>
        <v>2556942946.6136646</v>
      </c>
      <c r="AR1145" s="28">
        <f t="shared" si="827"/>
        <v>1137708335.6857579</v>
      </c>
      <c r="AS1145" s="25">
        <f t="shared" si="828"/>
        <v>200337590.02425668</v>
      </c>
      <c r="AT1145" s="32">
        <f t="shared" si="829"/>
        <v>7965.5377448866684</v>
      </c>
      <c r="AU1145" s="23">
        <f t="shared" si="830"/>
        <v>7965.5377448866684</v>
      </c>
      <c r="AV1145" s="22">
        <f t="shared" si="831"/>
        <v>317448639.7842977</v>
      </c>
      <c r="AW1145" s="31">
        <f t="shared" si="844"/>
        <v>1882974258.6719158</v>
      </c>
    </row>
    <row r="1146" spans="1:53" x14ac:dyDescent="0.25">
      <c r="A1146">
        <f t="shared" si="852"/>
        <v>467</v>
      </c>
      <c r="B1146" t="s">
        <v>6</v>
      </c>
      <c r="C1146" s="27">
        <f t="shared" si="809"/>
        <v>0</v>
      </c>
      <c r="D1146" s="27">
        <f t="shared" si="832"/>
        <v>0</v>
      </c>
      <c r="E1146" s="27" t="b">
        <f t="shared" si="808"/>
        <v>1</v>
      </c>
      <c r="F1146" s="29">
        <f t="shared" si="810"/>
        <v>0</v>
      </c>
      <c r="G1146" s="27">
        <f t="shared" si="833"/>
        <v>0</v>
      </c>
      <c r="H1146" s="22">
        <f t="shared" si="811"/>
        <v>17649563113.617275</v>
      </c>
      <c r="I1146" s="23">
        <f t="shared" si="812"/>
        <v>132580106.5049091</v>
      </c>
      <c r="J1146" s="23">
        <f t="shared" si="813"/>
        <v>1086</v>
      </c>
      <c r="K1146" s="19">
        <f t="shared" si="834"/>
        <v>225.0831931027827</v>
      </c>
      <c r="L1146" s="16">
        <f t="shared" si="814"/>
        <v>121.74168846328496</v>
      </c>
      <c r="M1146" s="23">
        <f>M1145-IF($B1146="B",(Percent_Rent_In_Elsies*2.49%/12 * H1145)/K1145,0)+IF($B1146="D",N1146,0)+IF(B1146="D",AK1145)+IF(B1146="C",F1145*90%)-(Y1146-Y1145)-IF($B1146="A",Q1145/K1145) + IF($B1146="A",Q1145/K1145)</f>
        <v>-32101314.779352594</v>
      </c>
      <c r="N1146" s="23">
        <f t="shared" si="815"/>
        <v>0</v>
      </c>
      <c r="O1146" s="22">
        <f t="shared" si="816"/>
        <v>0</v>
      </c>
      <c r="P1146" s="22">
        <f t="shared" si="847"/>
        <v>0</v>
      </c>
      <c r="Q1146" s="22">
        <f t="shared" si="848"/>
        <v>0</v>
      </c>
      <c r="R1146" s="22">
        <f t="shared" si="817"/>
        <v>214985996.16507956</v>
      </c>
      <c r="S1146" s="16">
        <f t="shared" si="807"/>
        <v>0</v>
      </c>
      <c r="T1146" s="15">
        <f t="shared" si="818"/>
        <v>0</v>
      </c>
      <c r="U1146" s="23">
        <f t="shared" si="835"/>
        <v>957427.80368395266</v>
      </c>
      <c r="V1146" s="23">
        <f t="shared" si="836"/>
        <v>0</v>
      </c>
      <c r="W1146" s="23">
        <f t="shared" si="849"/>
        <v>0</v>
      </c>
      <c r="X1146" s="23">
        <f t="shared" si="837"/>
        <v>29525874.515432008</v>
      </c>
      <c r="Y1146" s="23">
        <f t="shared" si="819"/>
        <v>13825559.361691331</v>
      </c>
      <c r="Z1146" s="3">
        <f t="shared" si="820"/>
        <v>0</v>
      </c>
      <c r="AA1146" s="23">
        <f t="shared" si="821"/>
        <v>57878729.372773945</v>
      </c>
      <c r="AB1146" s="26">
        <f t="shared" si="838"/>
        <v>70086276.274228647</v>
      </c>
      <c r="AC1146" s="23">
        <f t="shared" si="839"/>
        <v>74889487.274228647</v>
      </c>
      <c r="AD1146" s="23">
        <f t="shared" si="845"/>
        <v>4803211</v>
      </c>
      <c r="AE1146" s="24">
        <f t="shared" si="853"/>
        <v>70086276.274228647</v>
      </c>
      <c r="AF1146" s="3">
        <f t="shared" si="840"/>
        <v>0</v>
      </c>
      <c r="AG1146" s="2">
        <f t="shared" si="822"/>
        <v>0</v>
      </c>
      <c r="AH1146" s="2">
        <f t="shared" si="823"/>
        <v>100.73049419580694</v>
      </c>
      <c r="AI1146" s="23">
        <f t="shared" si="846"/>
        <v>9305378014.2541218</v>
      </c>
      <c r="AJ1146" s="23">
        <f t="shared" si="824"/>
        <v>6219.922423797766</v>
      </c>
      <c r="AK1146" s="23">
        <f t="shared" si="825"/>
        <v>0</v>
      </c>
      <c r="AL1146" s="23">
        <f t="shared" si="850"/>
        <v>0</v>
      </c>
      <c r="AM1146" s="23">
        <f t="shared" si="851"/>
        <v>0</v>
      </c>
      <c r="AN1146" s="16">
        <f t="shared" si="841"/>
        <v>0</v>
      </c>
      <c r="AO1146" s="23">
        <f t="shared" si="842"/>
        <v>0</v>
      </c>
      <c r="AP1146" s="22">
        <f t="shared" si="843"/>
        <v>0</v>
      </c>
      <c r="AQ1146" s="30">
        <f t="shared" si="826"/>
        <v>2556942946.6136646</v>
      </c>
      <c r="AR1146" s="28">
        <f t="shared" si="827"/>
        <v>1137708335.6857579</v>
      </c>
      <c r="AS1146" s="25">
        <f t="shared" si="828"/>
        <v>200337590.02425668</v>
      </c>
      <c r="AT1146" s="32">
        <f t="shared" si="829"/>
        <v>0</v>
      </c>
      <c r="AU1146" s="23">
        <f t="shared" si="830"/>
        <v>0</v>
      </c>
      <c r="AV1146" s="22">
        <f t="shared" si="831"/>
        <v>317448639.7842977</v>
      </c>
      <c r="AW1146" s="31">
        <f t="shared" si="844"/>
        <v>1870480561.6593919</v>
      </c>
    </row>
    <row r="1147" spans="1:53" x14ac:dyDescent="0.25">
      <c r="A1147">
        <f t="shared" si="852"/>
        <v>467</v>
      </c>
      <c r="B1147" t="s">
        <v>7</v>
      </c>
      <c r="C1147" s="27">
        <f t="shared" si="809"/>
        <v>0</v>
      </c>
      <c r="D1147" s="27">
        <f t="shared" si="832"/>
        <v>0</v>
      </c>
      <c r="E1147" s="27" t="b">
        <f t="shared" si="808"/>
        <v>1</v>
      </c>
      <c r="F1147" s="29">
        <f t="shared" si="810"/>
        <v>0</v>
      </c>
      <c r="G1147" s="27">
        <f t="shared" si="833"/>
        <v>0</v>
      </c>
      <c r="H1147" s="22">
        <f t="shared" si="811"/>
        <v>17649563113.617275</v>
      </c>
      <c r="I1147" s="23">
        <f t="shared" si="812"/>
        <v>132580106.5049091</v>
      </c>
      <c r="J1147" s="23">
        <f t="shared" si="813"/>
        <v>1086</v>
      </c>
      <c r="K1147" s="19">
        <f t="shared" si="834"/>
        <v>225.0831931027827</v>
      </c>
      <c r="L1147" s="16">
        <f t="shared" si="814"/>
        <v>121.74168846328496</v>
      </c>
      <c r="M1147" s="23">
        <f>M1146-IF($B1147="B",(Percent_Rent_In_Elsies*2.49%/12 * H1146)/K1146,0)+IF($B1147="D",N1147,0)+IF(B1147="D",AK1146)+IF(B1147="C",F1146*90%)-(Y1147-Y1146)-IF($B1147="A",Q1146/K1146) + IF($B1147="A",Q1146/K1146)</f>
        <v>-32182668.795518592</v>
      </c>
      <c r="N1147" s="23">
        <f t="shared" si="815"/>
        <v>0</v>
      </c>
      <c r="O1147" s="22">
        <f t="shared" si="816"/>
        <v>0</v>
      </c>
      <c r="P1147" s="22">
        <f t="shared" si="847"/>
        <v>0</v>
      </c>
      <c r="Q1147" s="22">
        <f t="shared" si="848"/>
        <v>0</v>
      </c>
      <c r="R1147" s="22">
        <f t="shared" si="817"/>
        <v>197070496.48465627</v>
      </c>
      <c r="S1147" s="16">
        <f t="shared" ref="S1147:S1210" si="854">IF($B1147="D",0,S1146+IF($B1147="B",R1146/12,0))</f>
        <v>17915499.680423297</v>
      </c>
      <c r="T1147" s="15">
        <f t="shared" si="818"/>
        <v>0</v>
      </c>
      <c r="U1147" s="23">
        <f t="shared" si="835"/>
        <v>877642.15337695659</v>
      </c>
      <c r="V1147" s="23">
        <f t="shared" si="836"/>
        <v>79785.65030699606</v>
      </c>
      <c r="W1147" s="23">
        <f t="shared" si="849"/>
        <v>0</v>
      </c>
      <c r="X1147" s="23">
        <f t="shared" si="837"/>
        <v>29525874.515432008</v>
      </c>
      <c r="Y1147" s="23">
        <f t="shared" si="819"/>
        <v>13825559.361691331</v>
      </c>
      <c r="Z1147" s="3">
        <f t="shared" si="820"/>
        <v>0</v>
      </c>
      <c r="AA1147" s="23">
        <f t="shared" si="821"/>
        <v>57878729.372773945</v>
      </c>
      <c r="AB1147" s="26">
        <f t="shared" si="838"/>
        <v>70086276.274228647</v>
      </c>
      <c r="AC1147" s="23">
        <f t="shared" si="839"/>
        <v>74889487.274228647</v>
      </c>
      <c r="AD1147" s="23">
        <f t="shared" si="845"/>
        <v>4803211</v>
      </c>
      <c r="AE1147" s="24">
        <f t="shared" si="853"/>
        <v>70086276.274228647</v>
      </c>
      <c r="AF1147" s="3">
        <f t="shared" si="840"/>
        <v>0</v>
      </c>
      <c r="AG1147" s="2">
        <f t="shared" si="822"/>
        <v>0</v>
      </c>
      <c r="AH1147" s="2">
        <f t="shared" si="823"/>
        <v>100.73049419580694</v>
      </c>
      <c r="AI1147" s="23">
        <f t="shared" si="846"/>
        <v>9305378014.2541218</v>
      </c>
      <c r="AJ1147" s="23">
        <f t="shared" si="824"/>
        <v>6219.922423797766</v>
      </c>
      <c r="AK1147" s="23">
        <f t="shared" si="825"/>
        <v>0</v>
      </c>
      <c r="AL1147" s="23">
        <f t="shared" si="850"/>
        <v>-276888.71175193787</v>
      </c>
      <c r="AM1147" s="23">
        <f t="shared" si="851"/>
        <v>-258333946.06835315</v>
      </c>
      <c r="AN1147" s="16">
        <f t="shared" si="841"/>
        <v>0</v>
      </c>
      <c r="AO1147" s="23">
        <f t="shared" si="842"/>
        <v>81354.016165996625</v>
      </c>
      <c r="AP1147" s="22">
        <f t="shared" si="843"/>
        <v>18311421.730377924</v>
      </c>
      <c r="AQ1147" s="30">
        <f t="shared" si="826"/>
        <v>2593410142.9897127</v>
      </c>
      <c r="AR1147" s="28">
        <f t="shared" si="827"/>
        <v>1155864110.3314276</v>
      </c>
      <c r="AS1147" s="25">
        <f t="shared" si="828"/>
        <v>200337590.02425668</v>
      </c>
      <c r="AT1147" s="32">
        <f t="shared" si="829"/>
        <v>0</v>
      </c>
      <c r="AU1147" s="23">
        <f t="shared" si="830"/>
        <v>0</v>
      </c>
      <c r="AV1147" s="22">
        <f t="shared" si="831"/>
        <v>317448639.7842977</v>
      </c>
      <c r="AW1147" s="31">
        <f t="shared" si="844"/>
        <v>1906947758.0354395</v>
      </c>
    </row>
    <row r="1148" spans="1:53" x14ac:dyDescent="0.25">
      <c r="A1148">
        <f t="shared" si="852"/>
        <v>467</v>
      </c>
      <c r="B1148" t="s">
        <v>8</v>
      </c>
      <c r="C1148" s="27">
        <f t="shared" si="809"/>
        <v>0</v>
      </c>
      <c r="D1148" s="27">
        <f t="shared" si="832"/>
        <v>0</v>
      </c>
      <c r="E1148" s="27" t="b">
        <f t="shared" si="808"/>
        <v>1</v>
      </c>
      <c r="F1148" s="29">
        <f t="shared" si="810"/>
        <v>0</v>
      </c>
      <c r="G1148" s="27">
        <f t="shared" si="833"/>
        <v>0</v>
      </c>
      <c r="H1148" s="22">
        <f t="shared" si="811"/>
        <v>17649563113.617275</v>
      </c>
      <c r="I1148" s="23">
        <f t="shared" si="812"/>
        <v>132580106.5049091</v>
      </c>
      <c r="J1148" s="23">
        <f t="shared" si="813"/>
        <v>1086</v>
      </c>
      <c r="K1148" s="19">
        <f t="shared" si="834"/>
        <v>225.0831931027827</v>
      </c>
      <c r="L1148" s="16">
        <f t="shared" si="814"/>
        <v>121.74168846328496</v>
      </c>
      <c r="M1148" s="23">
        <f>M1147-IF($B1148="B",(Percent_Rent_In_Elsies*2.49%/12 * H1147)/K1147,0)+IF($B1148="D",N1148,0)+IF(B1148="D",AK1147)+IF(B1148="C",F1147*90%)-(Y1148-Y1147)-IF($B1148="A",Q1147/K1147) + IF($B1148="A",Q1147/K1147)</f>
        <v>-32182668.795518592</v>
      </c>
      <c r="N1148" s="23">
        <f t="shared" si="815"/>
        <v>0</v>
      </c>
      <c r="O1148" s="22">
        <f t="shared" si="816"/>
        <v>0</v>
      </c>
      <c r="P1148" s="22">
        <f t="shared" si="847"/>
        <v>0</v>
      </c>
      <c r="Q1148" s="22">
        <f t="shared" si="848"/>
        <v>0</v>
      </c>
      <c r="R1148" s="22">
        <f t="shared" si="817"/>
        <v>215381918.21503419</v>
      </c>
      <c r="S1148" s="16">
        <f t="shared" si="854"/>
        <v>17915499.680423297</v>
      </c>
      <c r="T1148" s="15">
        <f t="shared" si="818"/>
        <v>0</v>
      </c>
      <c r="U1148" s="23">
        <f t="shared" si="835"/>
        <v>958996.16954295326</v>
      </c>
      <c r="V1148" s="23">
        <f t="shared" si="836"/>
        <v>79785.65030699606</v>
      </c>
      <c r="W1148" s="23">
        <f t="shared" si="849"/>
        <v>0</v>
      </c>
      <c r="X1148" s="23">
        <f t="shared" si="837"/>
        <v>29525874.515432008</v>
      </c>
      <c r="Y1148" s="23">
        <f t="shared" si="819"/>
        <v>13825559.361691331</v>
      </c>
      <c r="Z1148" s="3">
        <f t="shared" si="820"/>
        <v>0</v>
      </c>
      <c r="AA1148" s="23">
        <f t="shared" si="821"/>
        <v>57878729.372773945</v>
      </c>
      <c r="AB1148" s="26">
        <f t="shared" si="838"/>
        <v>70086276.274228647</v>
      </c>
      <c r="AC1148" s="23">
        <f t="shared" si="839"/>
        <v>74889487.274228647</v>
      </c>
      <c r="AD1148" s="23">
        <f t="shared" si="845"/>
        <v>4803211</v>
      </c>
      <c r="AE1148" s="24">
        <f t="shared" si="853"/>
        <v>70086276.274228647</v>
      </c>
      <c r="AF1148" s="3">
        <f t="shared" si="840"/>
        <v>1E-4</v>
      </c>
      <c r="AG1148" s="2">
        <f t="shared" si="822"/>
        <v>0</v>
      </c>
      <c r="AH1148" s="2">
        <f t="shared" si="823"/>
        <v>100.73049419580694</v>
      </c>
      <c r="AI1148" s="23">
        <f t="shared" si="846"/>
        <v>9305378014.2541218</v>
      </c>
      <c r="AJ1148" s="23">
        <f t="shared" si="824"/>
        <v>6219.922423797766</v>
      </c>
      <c r="AK1148" s="23">
        <f t="shared" si="825"/>
        <v>61444.419283000774</v>
      </c>
      <c r="AL1148" s="23">
        <f t="shared" si="850"/>
        <v>0</v>
      </c>
      <c r="AM1148" s="23">
        <f t="shared" si="851"/>
        <v>0</v>
      </c>
      <c r="AN1148" s="16">
        <f t="shared" si="841"/>
        <v>0</v>
      </c>
      <c r="AO1148" s="23">
        <f t="shared" si="842"/>
        <v>0</v>
      </c>
      <c r="AP1148" s="22">
        <f t="shared" si="843"/>
        <v>0</v>
      </c>
      <c r="AQ1148" s="30">
        <f t="shared" si="826"/>
        <v>2593410142.9897127</v>
      </c>
      <c r="AR1148" s="28">
        <f t="shared" si="827"/>
        <v>1155864110.3314276</v>
      </c>
      <c r="AS1148" s="25">
        <f t="shared" si="828"/>
        <v>200337590.02425668</v>
      </c>
      <c r="AT1148" s="32">
        <f t="shared" si="829"/>
        <v>0</v>
      </c>
      <c r="AU1148" s="23">
        <f t="shared" si="830"/>
        <v>0</v>
      </c>
      <c r="AV1148" s="22">
        <f t="shared" si="831"/>
        <v>317448639.7842977</v>
      </c>
      <c r="AW1148" s="31">
        <f t="shared" si="844"/>
        <v>1906947758.0354395</v>
      </c>
    </row>
    <row r="1149" spans="1:53" x14ac:dyDescent="0.25">
      <c r="A1149" s="21">
        <f t="shared" si="852"/>
        <v>467</v>
      </c>
      <c r="B1149" s="21" t="s">
        <v>9</v>
      </c>
      <c r="C1149" s="27">
        <f t="shared" si="809"/>
        <v>0</v>
      </c>
      <c r="D1149" s="27">
        <f t="shared" si="832"/>
        <v>0</v>
      </c>
      <c r="E1149" s="27" t="b">
        <f t="shared" si="808"/>
        <v>1</v>
      </c>
      <c r="F1149" s="29">
        <f t="shared" si="810"/>
        <v>0</v>
      </c>
      <c r="G1149" s="27">
        <f t="shared" si="833"/>
        <v>0</v>
      </c>
      <c r="H1149" s="22">
        <f t="shared" si="811"/>
        <v>17649563113.617275</v>
      </c>
      <c r="I1149" s="23">
        <f t="shared" si="812"/>
        <v>132580106.5049091</v>
      </c>
      <c r="J1149" s="23">
        <f t="shared" si="813"/>
        <v>1086</v>
      </c>
      <c r="K1149" s="19">
        <f t="shared" si="834"/>
        <v>225.0831931027827</v>
      </c>
      <c r="L1149" s="16">
        <f t="shared" si="814"/>
        <v>121.74168846328496</v>
      </c>
      <c r="M1149" s="23">
        <f>M1148-IF($B1149="B",(Percent_Rent_In_Elsies*2.49%/12 * H1148)/K1148,0)+IF($B1149="D",N1149,0)+IF(B1149="D",AK1148)+IF(B1149="C",F1148*90%)-(Y1149-Y1148)-IF($B1149="A",Q1148/K1148) + IF($B1149="A",Q1148/K1148)</f>
        <v>-32121224.376235589</v>
      </c>
      <c r="N1149" s="23">
        <f t="shared" si="815"/>
        <v>0</v>
      </c>
      <c r="O1149" s="22">
        <f t="shared" si="816"/>
        <v>12516914.081204209</v>
      </c>
      <c r="P1149" s="22">
        <f t="shared" si="847"/>
        <v>0</v>
      </c>
      <c r="Q1149" s="22">
        <f t="shared" si="848"/>
        <v>0</v>
      </c>
      <c r="R1149" s="22">
        <f t="shared" si="817"/>
        <v>215381918.21503419</v>
      </c>
      <c r="S1149" s="16">
        <f t="shared" si="854"/>
        <v>0</v>
      </c>
      <c r="T1149" s="15">
        <f t="shared" si="818"/>
        <v>5398585.5992190875</v>
      </c>
      <c r="U1149" s="23">
        <f t="shared" si="835"/>
        <v>958996.16954295326</v>
      </c>
      <c r="V1149" s="23">
        <f t="shared" si="836"/>
        <v>0</v>
      </c>
      <c r="W1149" s="23">
        <f t="shared" si="849"/>
        <v>79785.65030699606</v>
      </c>
      <c r="X1149" s="23">
        <f t="shared" si="837"/>
        <v>29525874.515432008</v>
      </c>
      <c r="Y1149" s="23">
        <f t="shared" si="819"/>
        <v>13825559.361691331</v>
      </c>
      <c r="Z1149" s="3">
        <f t="shared" si="820"/>
        <v>0</v>
      </c>
      <c r="AA1149" s="23">
        <f t="shared" si="821"/>
        <v>57817284.953490943</v>
      </c>
      <c r="AB1149" s="26">
        <f t="shared" si="838"/>
        <v>70086276.274228647</v>
      </c>
      <c r="AC1149" s="23">
        <f t="shared" si="839"/>
        <v>74889487.274228647</v>
      </c>
      <c r="AD1149" s="23">
        <f t="shared" si="845"/>
        <v>4803211</v>
      </c>
      <c r="AE1149" s="24">
        <f t="shared" si="853"/>
        <v>70086276.274228647</v>
      </c>
      <c r="AF1149" s="3">
        <f t="shared" si="840"/>
        <v>0</v>
      </c>
      <c r="AG1149" s="2">
        <f t="shared" si="822"/>
        <v>0</v>
      </c>
      <c r="AH1149" s="2">
        <f t="shared" si="823"/>
        <v>100.73049419580694</v>
      </c>
      <c r="AI1149" s="23">
        <f t="shared" si="846"/>
        <v>9295499367.0465755</v>
      </c>
      <c r="AJ1149" s="23">
        <f t="shared" si="824"/>
        <v>6219.922423797766</v>
      </c>
      <c r="AK1149" s="23">
        <f t="shared" si="825"/>
        <v>0</v>
      </c>
      <c r="AL1149" s="23">
        <f t="shared" si="850"/>
        <v>0</v>
      </c>
      <c r="AM1149" s="23">
        <f t="shared" si="851"/>
        <v>0</v>
      </c>
      <c r="AN1149" s="16">
        <f t="shared" si="841"/>
        <v>0</v>
      </c>
      <c r="AO1149" s="23">
        <f t="shared" si="842"/>
        <v>0</v>
      </c>
      <c r="AP1149" s="22">
        <f t="shared" si="843"/>
        <v>0</v>
      </c>
      <c r="AQ1149" s="30">
        <f t="shared" si="826"/>
        <v>2593410142.9897127</v>
      </c>
      <c r="AR1149" s="28">
        <f t="shared" si="827"/>
        <v>1155864110.3314276</v>
      </c>
      <c r="AS1149" s="25">
        <f t="shared" si="828"/>
        <v>200337590.02425668</v>
      </c>
      <c r="AT1149" s="32">
        <f t="shared" si="829"/>
        <v>0</v>
      </c>
      <c r="AU1149" s="23">
        <f t="shared" si="830"/>
        <v>0</v>
      </c>
      <c r="AV1149" s="22">
        <f t="shared" si="831"/>
        <v>317448639.7842977</v>
      </c>
      <c r="AW1149" s="31">
        <f t="shared" si="844"/>
        <v>1906947758.0354395</v>
      </c>
      <c r="AX1149" s="21"/>
      <c r="AY1149" s="21"/>
      <c r="AZ1149" s="21"/>
      <c r="BA1149" s="21"/>
    </row>
    <row r="1150" spans="1:53" x14ac:dyDescent="0.25">
      <c r="A1150" s="21">
        <f t="shared" si="852"/>
        <v>467</v>
      </c>
      <c r="B1150" s="21" t="s">
        <v>28</v>
      </c>
      <c r="C1150" s="27">
        <f t="shared" si="809"/>
        <v>0</v>
      </c>
      <c r="D1150" s="27">
        <f t="shared" si="832"/>
        <v>0</v>
      </c>
      <c r="E1150" s="27" t="b">
        <f t="shared" si="808"/>
        <v>1</v>
      </c>
      <c r="F1150" s="29">
        <f t="shared" si="810"/>
        <v>0</v>
      </c>
      <c r="G1150" s="27">
        <f t="shared" si="833"/>
        <v>0</v>
      </c>
      <c r="H1150" s="22">
        <f t="shared" si="811"/>
        <v>17649563113.617275</v>
      </c>
      <c r="I1150" s="23">
        <f t="shared" si="812"/>
        <v>132580106.5049091</v>
      </c>
      <c r="J1150" s="23">
        <f t="shared" si="813"/>
        <v>1086</v>
      </c>
      <c r="K1150" s="19">
        <f t="shared" si="834"/>
        <v>225.0831931027827</v>
      </c>
      <c r="L1150" s="16">
        <f t="shared" si="814"/>
        <v>121.74168846328496</v>
      </c>
      <c r="M1150" s="23">
        <f>M1149-IF($B1150="B",(Percent_Rent_In_Elsies*2.49%/12 * H1149)/K1149,0)+IF($B1150="D",N1150,0)+IF(B1150="D",AK1149)+IF(B1150="C",F1149*90%)-(Y1150-Y1149)-IF($B1150="A",Q1149/K1149) + IF($B1150="A",Q1149/K1149)</f>
        <v>-32121224.376235589</v>
      </c>
      <c r="N1150" s="23">
        <f t="shared" si="815"/>
        <v>0</v>
      </c>
      <c r="O1150" s="22">
        <f t="shared" si="816"/>
        <v>0</v>
      </c>
      <c r="P1150" s="22">
        <f t="shared" si="847"/>
        <v>12516914.081204209</v>
      </c>
      <c r="Q1150" s="22">
        <f t="shared" si="848"/>
        <v>0</v>
      </c>
      <c r="R1150" s="22">
        <f t="shared" si="817"/>
        <v>215381918.21503419</v>
      </c>
      <c r="S1150" s="16">
        <f t="shared" si="854"/>
        <v>0</v>
      </c>
      <c r="T1150" s="15">
        <f t="shared" si="818"/>
        <v>0</v>
      </c>
      <c r="U1150" s="23">
        <f t="shared" si="835"/>
        <v>958996.16954295326</v>
      </c>
      <c r="V1150" s="23">
        <f t="shared" si="836"/>
        <v>0</v>
      </c>
      <c r="W1150" s="23">
        <f t="shared" si="849"/>
        <v>0</v>
      </c>
      <c r="X1150" s="23">
        <f t="shared" si="837"/>
        <v>29525874.515432008</v>
      </c>
      <c r="Y1150" s="23">
        <f t="shared" si="819"/>
        <v>13825559.361691331</v>
      </c>
      <c r="Z1150" s="3">
        <f t="shared" si="820"/>
        <v>3989.2825153498034</v>
      </c>
      <c r="AA1150" s="23">
        <f t="shared" si="821"/>
        <v>57877124.191221192</v>
      </c>
      <c r="AB1150" s="26">
        <f t="shared" si="838"/>
        <v>70086276.274228632</v>
      </c>
      <c r="AC1150" s="23">
        <f t="shared" si="839"/>
        <v>74889487.274228647</v>
      </c>
      <c r="AD1150" s="23">
        <f t="shared" si="845"/>
        <v>4803211</v>
      </c>
      <c r="AE1150" s="24">
        <f t="shared" si="853"/>
        <v>70086276.274228647</v>
      </c>
      <c r="AF1150" s="3">
        <f t="shared" si="840"/>
        <v>0</v>
      </c>
      <c r="AG1150" s="2">
        <f t="shared" si="822"/>
        <v>478713901.8419764</v>
      </c>
      <c r="AH1150" s="2">
        <f t="shared" si="823"/>
        <v>100.73049419580694</v>
      </c>
      <c r="AI1150" s="23">
        <f t="shared" si="846"/>
        <v>9305119943.261692</v>
      </c>
      <c r="AJ1150" s="23">
        <f t="shared" si="824"/>
        <v>6219.922423797766</v>
      </c>
      <c r="AK1150" s="23">
        <f t="shared" si="825"/>
        <v>0</v>
      </c>
      <c r="AL1150" s="23">
        <f t="shared" si="850"/>
        <v>0</v>
      </c>
      <c r="AM1150" s="23">
        <f t="shared" si="851"/>
        <v>0</v>
      </c>
      <c r="AN1150" s="16">
        <f t="shared" si="841"/>
        <v>0</v>
      </c>
      <c r="AO1150" s="23">
        <f t="shared" si="842"/>
        <v>0</v>
      </c>
      <c r="AP1150" s="22">
        <f t="shared" si="843"/>
        <v>0</v>
      </c>
      <c r="AQ1150" s="30">
        <f t="shared" si="826"/>
        <v>2593410142.9897127</v>
      </c>
      <c r="AR1150" s="28">
        <f t="shared" si="827"/>
        <v>1155864110.3314276</v>
      </c>
      <c r="AS1150" s="25">
        <f t="shared" si="828"/>
        <v>200337590.02425668</v>
      </c>
      <c r="AT1150" s="32">
        <f t="shared" si="829"/>
        <v>7978.5650306996067</v>
      </c>
      <c r="AU1150" s="23">
        <f t="shared" si="830"/>
        <v>7978.5650306996067</v>
      </c>
      <c r="AV1150" s="22">
        <f t="shared" si="831"/>
        <v>322847225.38351679</v>
      </c>
      <c r="AW1150" s="31">
        <f t="shared" si="844"/>
        <v>1906947758.0354395</v>
      </c>
      <c r="AX1150" s="21"/>
      <c r="AY1150" s="21"/>
      <c r="AZ1150" s="21"/>
      <c r="BA1150" s="21"/>
    </row>
    <row r="1151" spans="1:53" x14ac:dyDescent="0.25">
      <c r="A1151">
        <f t="shared" si="852"/>
        <v>468</v>
      </c>
      <c r="B1151" t="s">
        <v>6</v>
      </c>
      <c r="C1151" s="27">
        <f t="shared" si="809"/>
        <v>0</v>
      </c>
      <c r="D1151" s="27">
        <f t="shared" si="832"/>
        <v>0</v>
      </c>
      <c r="E1151" s="27" t="b">
        <f t="shared" si="808"/>
        <v>1</v>
      </c>
      <c r="F1151" s="29">
        <f t="shared" si="810"/>
        <v>0</v>
      </c>
      <c r="G1151" s="27">
        <f t="shared" si="833"/>
        <v>0</v>
      </c>
      <c r="H1151" s="22">
        <f t="shared" si="811"/>
        <v>17678979052.139973</v>
      </c>
      <c r="I1151" s="23">
        <f t="shared" si="812"/>
        <v>132580106.5049091</v>
      </c>
      <c r="J1151" s="23">
        <f t="shared" si="813"/>
        <v>1086</v>
      </c>
      <c r="K1151" s="19">
        <f t="shared" si="834"/>
        <v>225.0831931027827</v>
      </c>
      <c r="L1151" s="16">
        <f t="shared" si="814"/>
        <v>121.94459127739044</v>
      </c>
      <c r="M1151" s="23">
        <f>M1150-IF($B1151="B",(Percent_Rent_In_Elsies*2.49%/12 * H1150)/K1150,0)+IF($B1151="D",N1151,0)+IF(B1151="D",AK1150)+IF(B1151="C",F1150*90%)-(Y1151-Y1150)-IF($B1151="A",Q1150/K1150) + IF($B1151="A",Q1150/K1150)</f>
        <v>-32121224.376235589</v>
      </c>
      <c r="N1151" s="23">
        <f t="shared" si="815"/>
        <v>0</v>
      </c>
      <c r="O1151" s="22">
        <f t="shared" si="816"/>
        <v>0</v>
      </c>
      <c r="P1151" s="22">
        <f t="shared" si="847"/>
        <v>0</v>
      </c>
      <c r="Q1151" s="22">
        <f t="shared" si="848"/>
        <v>0</v>
      </c>
      <c r="R1151" s="22">
        <f t="shared" si="817"/>
        <v>215381918.21503419</v>
      </c>
      <c r="S1151" s="16">
        <f t="shared" si="854"/>
        <v>0</v>
      </c>
      <c r="T1151" s="15">
        <f t="shared" si="818"/>
        <v>0</v>
      </c>
      <c r="U1151" s="23">
        <f t="shared" si="835"/>
        <v>958996.16954295326</v>
      </c>
      <c r="V1151" s="23">
        <f t="shared" si="836"/>
        <v>0</v>
      </c>
      <c r="W1151" s="23">
        <f t="shared" si="849"/>
        <v>0</v>
      </c>
      <c r="X1151" s="23">
        <f t="shared" si="837"/>
        <v>29545820.928008761</v>
      </c>
      <c r="Y1151" s="23">
        <f t="shared" si="819"/>
        <v>13825559.361691331</v>
      </c>
      <c r="Z1151" s="3">
        <f t="shared" si="820"/>
        <v>0</v>
      </c>
      <c r="AA1151" s="23">
        <f t="shared" si="821"/>
        <v>57877124.191221192</v>
      </c>
      <c r="AB1151" s="26">
        <f t="shared" si="838"/>
        <v>70086276.274228647</v>
      </c>
      <c r="AC1151" s="23">
        <f t="shared" si="839"/>
        <v>74889487.274228647</v>
      </c>
      <c r="AD1151" s="23">
        <f t="shared" si="845"/>
        <v>4803211</v>
      </c>
      <c r="AE1151" s="24">
        <f t="shared" si="853"/>
        <v>70086276.274228647</v>
      </c>
      <c r="AF1151" s="3">
        <f t="shared" si="840"/>
        <v>0</v>
      </c>
      <c r="AG1151" s="2">
        <f t="shared" si="822"/>
        <v>0</v>
      </c>
      <c r="AH1151" s="2">
        <f t="shared" si="823"/>
        <v>100.89837835279997</v>
      </c>
      <c r="AI1151" s="23">
        <f t="shared" si="846"/>
        <v>9305119943.261692</v>
      </c>
      <c r="AJ1151" s="23">
        <f t="shared" si="824"/>
        <v>6219.922423797766</v>
      </c>
      <c r="AK1151" s="23">
        <f t="shared" si="825"/>
        <v>0</v>
      </c>
      <c r="AL1151" s="23">
        <f t="shared" si="850"/>
        <v>0</v>
      </c>
      <c r="AM1151" s="23">
        <f t="shared" si="851"/>
        <v>0</v>
      </c>
      <c r="AN1151" s="16">
        <f t="shared" si="841"/>
        <v>0</v>
      </c>
      <c r="AO1151" s="23">
        <f t="shared" si="842"/>
        <v>0</v>
      </c>
      <c r="AP1151" s="22">
        <f t="shared" si="843"/>
        <v>0</v>
      </c>
      <c r="AQ1151" s="30">
        <f t="shared" si="826"/>
        <v>2593410142.9897127</v>
      </c>
      <c r="AR1151" s="28">
        <f t="shared" si="827"/>
        <v>1155864110.3314276</v>
      </c>
      <c r="AS1151" s="25">
        <f t="shared" si="828"/>
        <v>200337590.02425668</v>
      </c>
      <c r="AT1151" s="32">
        <f t="shared" si="829"/>
        <v>0</v>
      </c>
      <c r="AU1151" s="23">
        <f t="shared" si="830"/>
        <v>0</v>
      </c>
      <c r="AV1151" s="22">
        <f t="shared" si="831"/>
        <v>322847225.38351679</v>
      </c>
      <c r="AW1151" s="31">
        <f t="shared" si="844"/>
        <v>1894430843.9542353</v>
      </c>
    </row>
    <row r="1152" spans="1:53" x14ac:dyDescent="0.25">
      <c r="A1152">
        <f t="shared" si="852"/>
        <v>468</v>
      </c>
      <c r="B1152" t="s">
        <v>7</v>
      </c>
      <c r="C1152" s="27">
        <f t="shared" si="809"/>
        <v>0</v>
      </c>
      <c r="D1152" s="27">
        <f t="shared" si="832"/>
        <v>0</v>
      </c>
      <c r="E1152" s="27" t="b">
        <f t="shared" si="808"/>
        <v>1</v>
      </c>
      <c r="F1152" s="29">
        <f t="shared" si="810"/>
        <v>0</v>
      </c>
      <c r="G1152" s="27">
        <f t="shared" si="833"/>
        <v>0</v>
      </c>
      <c r="H1152" s="22">
        <f t="shared" si="811"/>
        <v>17678979052.139973</v>
      </c>
      <c r="I1152" s="23">
        <f t="shared" si="812"/>
        <v>132580106.5049091</v>
      </c>
      <c r="J1152" s="23">
        <f t="shared" si="813"/>
        <v>1086</v>
      </c>
      <c r="K1152" s="19">
        <f t="shared" si="834"/>
        <v>225.0831931027827</v>
      </c>
      <c r="L1152" s="16">
        <f t="shared" si="814"/>
        <v>121.94459127739044</v>
      </c>
      <c r="M1152" s="23">
        <f>M1151-IF($B1152="B",(Percent_Rent_In_Elsies*2.49%/12 * H1151)/K1151,0)+IF($B1152="D",N1152,0)+IF(B1152="D",AK1151)+IF(B1152="C",F1151*90%)-(Y1152-Y1151)-IF($B1152="A",Q1151/K1151) + IF($B1152="A",Q1151/K1151)</f>
        <v>-32202713.982428528</v>
      </c>
      <c r="N1152" s="23">
        <f t="shared" si="815"/>
        <v>0</v>
      </c>
      <c r="O1152" s="22">
        <f t="shared" si="816"/>
        <v>0</v>
      </c>
      <c r="P1152" s="22">
        <f t="shared" si="847"/>
        <v>0</v>
      </c>
      <c r="Q1152" s="22">
        <f t="shared" si="848"/>
        <v>0</v>
      </c>
      <c r="R1152" s="22">
        <f t="shared" si="817"/>
        <v>197433425.03044802</v>
      </c>
      <c r="S1152" s="16">
        <f t="shared" si="854"/>
        <v>17948493.184586182</v>
      </c>
      <c r="T1152" s="15">
        <f t="shared" si="818"/>
        <v>0</v>
      </c>
      <c r="U1152" s="23">
        <f t="shared" si="835"/>
        <v>879079.82208104047</v>
      </c>
      <c r="V1152" s="23">
        <f t="shared" si="836"/>
        <v>79916.347461912766</v>
      </c>
      <c r="W1152" s="23">
        <f t="shared" si="849"/>
        <v>0</v>
      </c>
      <c r="X1152" s="23">
        <f t="shared" si="837"/>
        <v>29545820.928008761</v>
      </c>
      <c r="Y1152" s="23">
        <f t="shared" si="819"/>
        <v>13825559.361691331</v>
      </c>
      <c r="Z1152" s="3">
        <f t="shared" si="820"/>
        <v>0</v>
      </c>
      <c r="AA1152" s="23">
        <f t="shared" si="821"/>
        <v>57877124.191221192</v>
      </c>
      <c r="AB1152" s="26">
        <f t="shared" si="838"/>
        <v>70086276.274228662</v>
      </c>
      <c r="AC1152" s="23">
        <f t="shared" si="839"/>
        <v>74889487.274228647</v>
      </c>
      <c r="AD1152" s="23">
        <f t="shared" si="845"/>
        <v>4803211</v>
      </c>
      <c r="AE1152" s="24">
        <f t="shared" si="853"/>
        <v>70086276.274228647</v>
      </c>
      <c r="AF1152" s="3">
        <f t="shared" si="840"/>
        <v>0</v>
      </c>
      <c r="AG1152" s="2">
        <f t="shared" si="822"/>
        <v>0</v>
      </c>
      <c r="AH1152" s="2">
        <f t="shared" si="823"/>
        <v>100.89837835279997</v>
      </c>
      <c r="AI1152" s="23">
        <f t="shared" si="846"/>
        <v>9305119943.261692</v>
      </c>
      <c r="AJ1152" s="23">
        <f t="shared" si="824"/>
        <v>6219.922423797766</v>
      </c>
      <c r="AK1152" s="23">
        <f t="shared" si="825"/>
        <v>0</v>
      </c>
      <c r="AL1152" s="23">
        <f t="shared" si="850"/>
        <v>-258070.99242973328</v>
      </c>
      <c r="AM1152" s="23">
        <f t="shared" si="851"/>
        <v>-240777232.91181621</v>
      </c>
      <c r="AN1152" s="16">
        <f t="shared" si="841"/>
        <v>0</v>
      </c>
      <c r="AO1152" s="23">
        <f t="shared" si="842"/>
        <v>81489.606192939958</v>
      </c>
      <c r="AP1152" s="22">
        <f t="shared" si="843"/>
        <v>18341940.766595222</v>
      </c>
      <c r="AQ1152" s="30">
        <f t="shared" si="826"/>
        <v>2629938118.0263872</v>
      </c>
      <c r="AR1152" s="28">
        <f t="shared" si="827"/>
        <v>1174050144.6015067</v>
      </c>
      <c r="AS1152" s="25">
        <f t="shared" si="828"/>
        <v>200337590.02425668</v>
      </c>
      <c r="AT1152" s="32">
        <f t="shared" si="829"/>
        <v>0</v>
      </c>
      <c r="AU1152" s="23">
        <f t="shared" si="830"/>
        <v>0</v>
      </c>
      <c r="AV1152" s="22">
        <f t="shared" si="831"/>
        <v>322847225.38351679</v>
      </c>
      <c r="AW1152" s="31">
        <f t="shared" si="844"/>
        <v>1930958818.9909096</v>
      </c>
    </row>
    <row r="1153" spans="1:53" s="21" customFormat="1" x14ac:dyDescent="0.25">
      <c r="A1153">
        <f t="shared" si="852"/>
        <v>468</v>
      </c>
      <c r="B1153" t="s">
        <v>8</v>
      </c>
      <c r="C1153" s="27">
        <f t="shared" si="809"/>
        <v>0</v>
      </c>
      <c r="D1153" s="27">
        <f t="shared" si="832"/>
        <v>0</v>
      </c>
      <c r="E1153" s="27" t="b">
        <f t="shared" si="808"/>
        <v>1</v>
      </c>
      <c r="F1153" s="29">
        <f t="shared" si="810"/>
        <v>0</v>
      </c>
      <c r="G1153" s="27">
        <f t="shared" si="833"/>
        <v>0</v>
      </c>
      <c r="H1153" s="22">
        <f t="shared" si="811"/>
        <v>17678979052.139973</v>
      </c>
      <c r="I1153" s="23">
        <f t="shared" si="812"/>
        <v>132580106.5049091</v>
      </c>
      <c r="J1153" s="23">
        <f t="shared" si="813"/>
        <v>1086</v>
      </c>
      <c r="K1153" s="19">
        <f t="shared" si="834"/>
        <v>225.0831931027827</v>
      </c>
      <c r="L1153" s="16">
        <f t="shared" si="814"/>
        <v>121.94459127739044</v>
      </c>
      <c r="M1153" s="23">
        <f>M1152-IF($B1153="B",(Percent_Rent_In_Elsies*2.49%/12 * H1152)/K1152,0)+IF($B1153="D",N1153,0)+IF(B1153="D",AK1152)+IF(B1153="C",F1152*90%)-(Y1153-Y1152)-IF($B1153="A",Q1152/K1152) + IF($B1153="A",Q1152/K1152)</f>
        <v>-32202713.982428528</v>
      </c>
      <c r="N1153" s="23">
        <f t="shared" si="815"/>
        <v>0</v>
      </c>
      <c r="O1153" s="22">
        <f t="shared" si="816"/>
        <v>0</v>
      </c>
      <c r="P1153" s="22">
        <f t="shared" si="847"/>
        <v>0</v>
      </c>
      <c r="Q1153" s="22">
        <f t="shared" si="848"/>
        <v>0</v>
      </c>
      <c r="R1153" s="22">
        <f t="shared" si="817"/>
        <v>215775365.79704323</v>
      </c>
      <c r="S1153" s="16">
        <f t="shared" si="854"/>
        <v>17948493.184586182</v>
      </c>
      <c r="T1153" s="15">
        <f t="shared" si="818"/>
        <v>0</v>
      </c>
      <c r="U1153" s="23">
        <f t="shared" si="835"/>
        <v>960569.42827398039</v>
      </c>
      <c r="V1153" s="23">
        <f t="shared" si="836"/>
        <v>79916.347461912766</v>
      </c>
      <c r="W1153" s="23">
        <f t="shared" si="849"/>
        <v>0</v>
      </c>
      <c r="X1153" s="23">
        <f t="shared" si="837"/>
        <v>29545820.928008761</v>
      </c>
      <c r="Y1153" s="23">
        <f t="shared" si="819"/>
        <v>13825559.361691331</v>
      </c>
      <c r="Z1153" s="3">
        <f t="shared" si="820"/>
        <v>0</v>
      </c>
      <c r="AA1153" s="23">
        <f t="shared" si="821"/>
        <v>57877124.191221192</v>
      </c>
      <c r="AB1153" s="26">
        <f t="shared" si="838"/>
        <v>70086276.274228662</v>
      </c>
      <c r="AC1153" s="23">
        <f t="shared" si="839"/>
        <v>74889487.274228647</v>
      </c>
      <c r="AD1153" s="23">
        <f t="shared" si="845"/>
        <v>4803211</v>
      </c>
      <c r="AE1153" s="24">
        <f t="shared" si="853"/>
        <v>70086276.274228647</v>
      </c>
      <c r="AF1153" s="3">
        <f t="shared" si="840"/>
        <v>1E-4</v>
      </c>
      <c r="AG1153" s="2">
        <f t="shared" si="822"/>
        <v>0</v>
      </c>
      <c r="AH1153" s="2">
        <f t="shared" si="823"/>
        <v>100.89837835279997</v>
      </c>
      <c r="AI1153" s="23">
        <f t="shared" si="846"/>
        <v>9305119943.261692</v>
      </c>
      <c r="AJ1153" s="23">
        <f t="shared" si="824"/>
        <v>6219.922423797766</v>
      </c>
      <c r="AK1153" s="23">
        <f t="shared" si="825"/>
        <v>61425.165663631327</v>
      </c>
      <c r="AL1153" s="23">
        <f t="shared" si="850"/>
        <v>0</v>
      </c>
      <c r="AM1153" s="23">
        <f t="shared" si="851"/>
        <v>0</v>
      </c>
      <c r="AN1153" s="16">
        <f t="shared" si="841"/>
        <v>0</v>
      </c>
      <c r="AO1153" s="23">
        <f t="shared" si="842"/>
        <v>0</v>
      </c>
      <c r="AP1153" s="22">
        <f t="shared" si="843"/>
        <v>0</v>
      </c>
      <c r="AQ1153" s="30">
        <f t="shared" si="826"/>
        <v>2629938118.0263872</v>
      </c>
      <c r="AR1153" s="28">
        <f t="shared" si="827"/>
        <v>1174050144.6015067</v>
      </c>
      <c r="AS1153" s="25">
        <f t="shared" si="828"/>
        <v>200337590.02425668</v>
      </c>
      <c r="AT1153" s="32">
        <f t="shared" si="829"/>
        <v>0</v>
      </c>
      <c r="AU1153" s="23">
        <f t="shared" si="830"/>
        <v>0</v>
      </c>
      <c r="AV1153" s="22">
        <f t="shared" si="831"/>
        <v>322847225.38351679</v>
      </c>
      <c r="AW1153" s="31">
        <f t="shared" si="844"/>
        <v>1930958818.9909096</v>
      </c>
      <c r="AX1153"/>
      <c r="AY1153"/>
      <c r="AZ1153"/>
      <c r="BA1153"/>
    </row>
    <row r="1154" spans="1:53" s="21" customFormat="1" x14ac:dyDescent="0.25">
      <c r="A1154" s="21">
        <f t="shared" si="852"/>
        <v>468</v>
      </c>
      <c r="B1154" s="21" t="s">
        <v>9</v>
      </c>
      <c r="C1154" s="27">
        <f t="shared" si="809"/>
        <v>0</v>
      </c>
      <c r="D1154" s="27">
        <f t="shared" si="832"/>
        <v>0</v>
      </c>
      <c r="E1154" s="27" t="b">
        <f t="shared" si="808"/>
        <v>1</v>
      </c>
      <c r="F1154" s="29">
        <f t="shared" si="810"/>
        <v>0</v>
      </c>
      <c r="G1154" s="27">
        <f t="shared" si="833"/>
        <v>0</v>
      </c>
      <c r="H1154" s="22">
        <f t="shared" si="811"/>
        <v>17678979052.139973</v>
      </c>
      <c r="I1154" s="23">
        <f t="shared" si="812"/>
        <v>132580106.5049091</v>
      </c>
      <c r="J1154" s="23">
        <f t="shared" si="813"/>
        <v>1086</v>
      </c>
      <c r="K1154" s="19">
        <f t="shared" si="834"/>
        <v>225.0831931027827</v>
      </c>
      <c r="L1154" s="16">
        <f t="shared" si="814"/>
        <v>121.94459127739044</v>
      </c>
      <c r="M1154" s="23">
        <f>M1153-IF($B1154="B",(Percent_Rent_In_Elsies*2.49%/12 * H1153)/K1153,0)+IF($B1154="D",N1154,0)+IF(B1154="D",AK1153)+IF(B1154="C",F1153*90%)-(Y1154-Y1153)-IF($B1154="A",Q1153/K1153) + IF($B1154="A",Q1153/K1153)</f>
        <v>-32141288.816764899</v>
      </c>
      <c r="N1154" s="23">
        <f t="shared" si="815"/>
        <v>0</v>
      </c>
      <c r="O1154" s="22">
        <f t="shared" si="816"/>
        <v>12539970.324971754</v>
      </c>
      <c r="P1154" s="22">
        <f t="shared" si="847"/>
        <v>0</v>
      </c>
      <c r="Q1154" s="22">
        <f t="shared" si="848"/>
        <v>0</v>
      </c>
      <c r="R1154" s="22">
        <f t="shared" si="817"/>
        <v>215775365.79704323</v>
      </c>
      <c r="S1154" s="16">
        <f t="shared" si="854"/>
        <v>0</v>
      </c>
      <c r="T1154" s="15">
        <f t="shared" si="818"/>
        <v>5408522.8596144281</v>
      </c>
      <c r="U1154" s="23">
        <f t="shared" si="835"/>
        <v>960569.42827398039</v>
      </c>
      <c r="V1154" s="23">
        <f t="shared" si="836"/>
        <v>0</v>
      </c>
      <c r="W1154" s="23">
        <f t="shared" si="849"/>
        <v>79916.347461912766</v>
      </c>
      <c r="X1154" s="23">
        <f t="shared" si="837"/>
        <v>29545820.928008761</v>
      </c>
      <c r="Y1154" s="23">
        <f t="shared" si="819"/>
        <v>13825559.361691331</v>
      </c>
      <c r="Z1154" s="3">
        <f t="shared" si="820"/>
        <v>0</v>
      </c>
      <c r="AA1154" s="23">
        <f t="shared" si="821"/>
        <v>57815699.025557563</v>
      </c>
      <c r="AB1154" s="26">
        <f t="shared" si="838"/>
        <v>70086276.274228662</v>
      </c>
      <c r="AC1154" s="23">
        <f t="shared" si="839"/>
        <v>74889487.274228647</v>
      </c>
      <c r="AD1154" s="23">
        <f t="shared" si="845"/>
        <v>4803211</v>
      </c>
      <c r="AE1154" s="24">
        <f t="shared" si="853"/>
        <v>70086276.274228647</v>
      </c>
      <c r="AF1154" s="3">
        <f t="shared" si="840"/>
        <v>0</v>
      </c>
      <c r="AG1154" s="2">
        <f t="shared" si="822"/>
        <v>0</v>
      </c>
      <c r="AH1154" s="2">
        <f t="shared" si="823"/>
        <v>100.89837835279997</v>
      </c>
      <c r="AI1154" s="23">
        <f t="shared" si="846"/>
        <v>9295244391.5299511</v>
      </c>
      <c r="AJ1154" s="23">
        <f t="shared" si="824"/>
        <v>6219.922423797766</v>
      </c>
      <c r="AK1154" s="23">
        <f t="shared" si="825"/>
        <v>0</v>
      </c>
      <c r="AL1154" s="23">
        <f t="shared" si="850"/>
        <v>0</v>
      </c>
      <c r="AM1154" s="23">
        <f t="shared" si="851"/>
        <v>0</v>
      </c>
      <c r="AN1154" s="16">
        <f t="shared" si="841"/>
        <v>0</v>
      </c>
      <c r="AO1154" s="23">
        <f t="shared" si="842"/>
        <v>0</v>
      </c>
      <c r="AP1154" s="22">
        <f t="shared" si="843"/>
        <v>0</v>
      </c>
      <c r="AQ1154" s="30">
        <f t="shared" si="826"/>
        <v>2629938118.0263872</v>
      </c>
      <c r="AR1154" s="28">
        <f t="shared" si="827"/>
        <v>1174050144.6015067</v>
      </c>
      <c r="AS1154" s="25">
        <f t="shared" si="828"/>
        <v>200337590.02425668</v>
      </c>
      <c r="AT1154" s="32">
        <f t="shared" si="829"/>
        <v>0</v>
      </c>
      <c r="AU1154" s="23">
        <f t="shared" si="830"/>
        <v>0</v>
      </c>
      <c r="AV1154" s="22">
        <f t="shared" si="831"/>
        <v>322847225.38351679</v>
      </c>
      <c r="AW1154" s="31">
        <f t="shared" si="844"/>
        <v>1930958818.9909096</v>
      </c>
    </row>
    <row r="1155" spans="1:53" x14ac:dyDescent="0.25">
      <c r="A1155" s="21">
        <f t="shared" si="852"/>
        <v>468</v>
      </c>
      <c r="B1155" s="21" t="s">
        <v>28</v>
      </c>
      <c r="C1155" s="27">
        <f t="shared" si="809"/>
        <v>0</v>
      </c>
      <c r="D1155" s="27">
        <f t="shared" si="832"/>
        <v>0</v>
      </c>
      <c r="E1155" s="27" t="b">
        <f t="shared" si="808"/>
        <v>1</v>
      </c>
      <c r="F1155" s="29">
        <f t="shared" si="810"/>
        <v>0</v>
      </c>
      <c r="G1155" s="27">
        <f t="shared" si="833"/>
        <v>0</v>
      </c>
      <c r="H1155" s="22">
        <f t="shared" si="811"/>
        <v>17678979052.139973</v>
      </c>
      <c r="I1155" s="23">
        <f t="shared" si="812"/>
        <v>132580106.5049091</v>
      </c>
      <c r="J1155" s="23">
        <f t="shared" si="813"/>
        <v>1086</v>
      </c>
      <c r="K1155" s="19">
        <f t="shared" si="834"/>
        <v>225.0831931027827</v>
      </c>
      <c r="L1155" s="16">
        <f t="shared" si="814"/>
        <v>121.94459127739044</v>
      </c>
      <c r="M1155" s="23">
        <f>M1154-IF($B1155="B",(Percent_Rent_In_Elsies*2.49%/12 * H1154)/K1154,0)+IF($B1155="D",N1155,0)+IF(B1155="D",AK1154)+IF(B1155="C",F1154*90%)-(Y1155-Y1154)-IF($B1155="A",Q1154/K1154) + IF($B1155="A",Q1154/K1154)</f>
        <v>-32141288.816764899</v>
      </c>
      <c r="N1155" s="23">
        <f t="shared" si="815"/>
        <v>0</v>
      </c>
      <c r="O1155" s="22">
        <f t="shared" si="816"/>
        <v>0</v>
      </c>
      <c r="P1155" s="22">
        <f t="shared" si="847"/>
        <v>12539970.324971754</v>
      </c>
      <c r="Q1155" s="22">
        <f t="shared" si="848"/>
        <v>0</v>
      </c>
      <c r="R1155" s="22">
        <f t="shared" si="817"/>
        <v>215775365.79704323</v>
      </c>
      <c r="S1155" s="16">
        <f t="shared" si="854"/>
        <v>0</v>
      </c>
      <c r="T1155" s="15">
        <f t="shared" si="818"/>
        <v>0</v>
      </c>
      <c r="U1155" s="23">
        <f t="shared" si="835"/>
        <v>960569.42827398039</v>
      </c>
      <c r="V1155" s="23">
        <f t="shared" si="836"/>
        <v>0</v>
      </c>
      <c r="W1155" s="23">
        <f t="shared" si="849"/>
        <v>0</v>
      </c>
      <c r="X1155" s="23">
        <f t="shared" si="837"/>
        <v>29545820.928008761</v>
      </c>
      <c r="Y1155" s="23">
        <f t="shared" si="819"/>
        <v>13825559.361691331</v>
      </c>
      <c r="Z1155" s="3">
        <f t="shared" si="820"/>
        <v>3995.8173730956387</v>
      </c>
      <c r="AA1155" s="23">
        <f t="shared" si="821"/>
        <v>57875636.286153995</v>
      </c>
      <c r="AB1155" s="26">
        <f t="shared" si="838"/>
        <v>70086276.274228662</v>
      </c>
      <c r="AC1155" s="23">
        <f t="shared" si="839"/>
        <v>74889487.274228647</v>
      </c>
      <c r="AD1155" s="23">
        <f t="shared" si="845"/>
        <v>4803211</v>
      </c>
      <c r="AE1155" s="24">
        <f t="shared" si="853"/>
        <v>70086276.274228647</v>
      </c>
      <c r="AF1155" s="3">
        <f t="shared" si="840"/>
        <v>0</v>
      </c>
      <c r="AG1155" s="2">
        <f t="shared" si="822"/>
        <v>479498084.77147663</v>
      </c>
      <c r="AH1155" s="2">
        <f t="shared" si="823"/>
        <v>100.89837835279997</v>
      </c>
      <c r="AI1155" s="23">
        <f t="shared" si="846"/>
        <v>9304880727.2448635</v>
      </c>
      <c r="AJ1155" s="23">
        <f t="shared" si="824"/>
        <v>6219.922423797766</v>
      </c>
      <c r="AK1155" s="23">
        <f t="shared" si="825"/>
        <v>0</v>
      </c>
      <c r="AL1155" s="23">
        <f t="shared" si="850"/>
        <v>0</v>
      </c>
      <c r="AM1155" s="23">
        <f t="shared" si="851"/>
        <v>0</v>
      </c>
      <c r="AN1155" s="16">
        <f t="shared" si="841"/>
        <v>0</v>
      </c>
      <c r="AO1155" s="23">
        <f t="shared" si="842"/>
        <v>0</v>
      </c>
      <c r="AP1155" s="22">
        <f t="shared" si="843"/>
        <v>0</v>
      </c>
      <c r="AQ1155" s="30">
        <f t="shared" si="826"/>
        <v>2629938118.0263872</v>
      </c>
      <c r="AR1155" s="28">
        <f t="shared" si="827"/>
        <v>1174050144.6015067</v>
      </c>
      <c r="AS1155" s="25">
        <f t="shared" si="828"/>
        <v>200337590.02425668</v>
      </c>
      <c r="AT1155" s="32">
        <f t="shared" si="829"/>
        <v>7991.6347461912774</v>
      </c>
      <c r="AU1155" s="23">
        <f t="shared" si="830"/>
        <v>7991.6347461912774</v>
      </c>
      <c r="AV1155" s="22">
        <f t="shared" si="831"/>
        <v>328255748.24313122</v>
      </c>
      <c r="AW1155" s="31">
        <f t="shared" si="844"/>
        <v>1930958818.9909096</v>
      </c>
      <c r="AX1155" s="21"/>
      <c r="AY1155" s="21"/>
      <c r="AZ1155" s="21"/>
      <c r="BA1155" s="21"/>
    </row>
    <row r="1156" spans="1:53" x14ac:dyDescent="0.25">
      <c r="A1156">
        <f t="shared" si="852"/>
        <v>469</v>
      </c>
      <c r="B1156" t="s">
        <v>6</v>
      </c>
      <c r="C1156" s="27">
        <f t="shared" si="809"/>
        <v>0</v>
      </c>
      <c r="D1156" s="27">
        <f t="shared" si="832"/>
        <v>0</v>
      </c>
      <c r="E1156" s="27" t="b">
        <f t="shared" si="808"/>
        <v>1</v>
      </c>
      <c r="F1156" s="29">
        <f t="shared" si="810"/>
        <v>0</v>
      </c>
      <c r="G1156" s="27">
        <f t="shared" si="833"/>
        <v>0</v>
      </c>
      <c r="H1156" s="22">
        <f t="shared" si="811"/>
        <v>17708444017.226871</v>
      </c>
      <c r="I1156" s="23">
        <f t="shared" si="812"/>
        <v>132580106.5049091</v>
      </c>
      <c r="J1156" s="23">
        <f t="shared" si="813"/>
        <v>1086</v>
      </c>
      <c r="K1156" s="19">
        <f t="shared" si="834"/>
        <v>225.0831931027827</v>
      </c>
      <c r="L1156" s="16">
        <f t="shared" si="814"/>
        <v>122.14783226285276</v>
      </c>
      <c r="M1156" s="23">
        <f>M1155-IF($B1156="B",(Percent_Rent_In_Elsies*2.49%/12 * H1155)/K1155,0)+IF($B1156="D",N1156,0)+IF(B1156="D",AK1155)+IF(B1156="C",F1155*90%)-(Y1156-Y1155)-IF($B1156="A",Q1155/K1155) + IF($B1156="A",Q1155/K1155)</f>
        <v>-32141288.816764899</v>
      </c>
      <c r="N1156" s="23">
        <f t="shared" si="815"/>
        <v>0</v>
      </c>
      <c r="O1156" s="22">
        <f t="shared" si="816"/>
        <v>0</v>
      </c>
      <c r="P1156" s="22">
        <f t="shared" si="847"/>
        <v>0</v>
      </c>
      <c r="Q1156" s="22">
        <f t="shared" si="848"/>
        <v>0</v>
      </c>
      <c r="R1156" s="22">
        <f t="shared" si="817"/>
        <v>215775365.79704323</v>
      </c>
      <c r="S1156" s="16">
        <f t="shared" si="854"/>
        <v>0</v>
      </c>
      <c r="T1156" s="15">
        <f t="shared" si="818"/>
        <v>0</v>
      </c>
      <c r="U1156" s="23">
        <f t="shared" si="835"/>
        <v>960569.42827398039</v>
      </c>
      <c r="V1156" s="23">
        <f t="shared" si="836"/>
        <v>0</v>
      </c>
      <c r="W1156" s="23">
        <f t="shared" si="849"/>
        <v>0</v>
      </c>
      <c r="X1156" s="23">
        <f t="shared" si="837"/>
        <v>29565800.014874239</v>
      </c>
      <c r="Y1156" s="23">
        <f t="shared" si="819"/>
        <v>13825559.361691331</v>
      </c>
      <c r="Z1156" s="3">
        <f t="shared" si="820"/>
        <v>0</v>
      </c>
      <c r="AA1156" s="23">
        <f t="shared" si="821"/>
        <v>57875636.286153995</v>
      </c>
      <c r="AB1156" s="26">
        <f t="shared" si="838"/>
        <v>70086276.274228662</v>
      </c>
      <c r="AC1156" s="23">
        <f t="shared" si="839"/>
        <v>74889487.274228647</v>
      </c>
      <c r="AD1156" s="23">
        <f t="shared" si="845"/>
        <v>4803211</v>
      </c>
      <c r="AE1156" s="24">
        <f t="shared" si="853"/>
        <v>70086276.274228647</v>
      </c>
      <c r="AF1156" s="3">
        <f t="shared" si="840"/>
        <v>0</v>
      </c>
      <c r="AG1156" s="2">
        <f t="shared" si="822"/>
        <v>0</v>
      </c>
      <c r="AH1156" s="2">
        <f t="shared" si="823"/>
        <v>101.0665423167213</v>
      </c>
      <c r="AI1156" s="23">
        <f t="shared" si="846"/>
        <v>9304880727.2448635</v>
      </c>
      <c r="AJ1156" s="23">
        <f t="shared" si="824"/>
        <v>6219.922423797766</v>
      </c>
      <c r="AK1156" s="23">
        <f t="shared" si="825"/>
        <v>0</v>
      </c>
      <c r="AL1156" s="23">
        <f t="shared" si="850"/>
        <v>0</v>
      </c>
      <c r="AM1156" s="23">
        <f t="shared" si="851"/>
        <v>0</v>
      </c>
      <c r="AN1156" s="16">
        <f t="shared" si="841"/>
        <v>0</v>
      </c>
      <c r="AO1156" s="23">
        <f t="shared" si="842"/>
        <v>0</v>
      </c>
      <c r="AP1156" s="22">
        <f t="shared" si="843"/>
        <v>0</v>
      </c>
      <c r="AQ1156" s="30">
        <f t="shared" si="826"/>
        <v>2629938118.0263872</v>
      </c>
      <c r="AR1156" s="28">
        <f t="shared" si="827"/>
        <v>1174050144.6015067</v>
      </c>
      <c r="AS1156" s="25">
        <f t="shared" si="828"/>
        <v>200337590.02425668</v>
      </c>
      <c r="AT1156" s="32">
        <f t="shared" si="829"/>
        <v>0</v>
      </c>
      <c r="AU1156" s="23">
        <f t="shared" si="830"/>
        <v>0</v>
      </c>
      <c r="AV1156" s="22">
        <f t="shared" si="831"/>
        <v>328255748.24313122</v>
      </c>
      <c r="AW1156" s="31">
        <f t="shared" si="844"/>
        <v>1918418848.6659379</v>
      </c>
    </row>
    <row r="1157" spans="1:53" x14ac:dyDescent="0.25">
      <c r="A1157">
        <f t="shared" si="852"/>
        <v>469</v>
      </c>
      <c r="B1157" t="s">
        <v>7</v>
      </c>
      <c r="C1157" s="27">
        <f t="shared" si="809"/>
        <v>0</v>
      </c>
      <c r="D1157" s="27">
        <f t="shared" si="832"/>
        <v>0</v>
      </c>
      <c r="E1157" s="27" t="b">
        <f t="shared" si="808"/>
        <v>1</v>
      </c>
      <c r="F1157" s="29">
        <f t="shared" si="810"/>
        <v>0</v>
      </c>
      <c r="G1157" s="27">
        <f t="shared" si="833"/>
        <v>0</v>
      </c>
      <c r="H1157" s="22">
        <f t="shared" si="811"/>
        <v>17708444017.226871</v>
      </c>
      <c r="I1157" s="23">
        <f t="shared" si="812"/>
        <v>132580106.5049091</v>
      </c>
      <c r="J1157" s="23">
        <f t="shared" si="813"/>
        <v>1086</v>
      </c>
      <c r="K1157" s="19">
        <f t="shared" si="834"/>
        <v>225.0831931027827</v>
      </c>
      <c r="L1157" s="16">
        <f t="shared" si="814"/>
        <v>122.14783226285276</v>
      </c>
      <c r="M1157" s="23">
        <f>M1156-IF($B1157="B",(Percent_Rent_In_Elsies*2.49%/12 * H1156)/K1156,0)+IF($B1157="D",N1157,0)+IF(B1157="D",AK1156)+IF(B1157="C",F1156*90%)-(Y1157-Y1156)-IF($B1157="A",Q1156/K1156) + IF($B1157="A",Q1156/K1156)</f>
        <v>-32222914.23896816</v>
      </c>
      <c r="N1157" s="23">
        <f t="shared" si="815"/>
        <v>0</v>
      </c>
      <c r="O1157" s="22">
        <f t="shared" si="816"/>
        <v>0</v>
      </c>
      <c r="P1157" s="22">
        <f t="shared" si="847"/>
        <v>0</v>
      </c>
      <c r="Q1157" s="22">
        <f t="shared" si="848"/>
        <v>0</v>
      </c>
      <c r="R1157" s="22">
        <f t="shared" si="817"/>
        <v>197794085.31395629</v>
      </c>
      <c r="S1157" s="16">
        <f t="shared" si="854"/>
        <v>17981280.483086936</v>
      </c>
      <c r="T1157" s="15">
        <f t="shared" si="818"/>
        <v>0</v>
      </c>
      <c r="U1157" s="23">
        <f t="shared" si="835"/>
        <v>880521.97591781535</v>
      </c>
      <c r="V1157" s="23">
        <f t="shared" si="836"/>
        <v>80047.452356165028</v>
      </c>
      <c r="W1157" s="23">
        <f t="shared" si="849"/>
        <v>0</v>
      </c>
      <c r="X1157" s="23">
        <f t="shared" si="837"/>
        <v>29565800.014874239</v>
      </c>
      <c r="Y1157" s="23">
        <f t="shared" si="819"/>
        <v>13825559.361691331</v>
      </c>
      <c r="Z1157" s="3">
        <f t="shared" si="820"/>
        <v>0</v>
      </c>
      <c r="AA1157" s="23">
        <f t="shared" si="821"/>
        <v>57875636.286153995</v>
      </c>
      <c r="AB1157" s="26">
        <f t="shared" si="838"/>
        <v>70086276.274228647</v>
      </c>
      <c r="AC1157" s="23">
        <f t="shared" si="839"/>
        <v>74889487.274228647</v>
      </c>
      <c r="AD1157" s="23">
        <f t="shared" si="845"/>
        <v>4803211</v>
      </c>
      <c r="AE1157" s="24">
        <f t="shared" si="853"/>
        <v>70086276.274228647</v>
      </c>
      <c r="AF1157" s="3">
        <f t="shared" si="840"/>
        <v>0</v>
      </c>
      <c r="AG1157" s="2">
        <f t="shared" si="822"/>
        <v>0</v>
      </c>
      <c r="AH1157" s="2">
        <f t="shared" si="823"/>
        <v>101.0665423167213</v>
      </c>
      <c r="AI1157" s="23">
        <f t="shared" si="846"/>
        <v>9304880727.2448635</v>
      </c>
      <c r="AJ1157" s="23">
        <f t="shared" si="824"/>
        <v>6219.922423797766</v>
      </c>
      <c r="AK1157" s="23">
        <f t="shared" si="825"/>
        <v>0</v>
      </c>
      <c r="AL1157" s="23">
        <f t="shared" si="850"/>
        <v>-239216.01682853699</v>
      </c>
      <c r="AM1157" s="23">
        <f t="shared" si="851"/>
        <v>-223185760.08051011</v>
      </c>
      <c r="AN1157" s="16">
        <f t="shared" si="841"/>
        <v>0</v>
      </c>
      <c r="AO1157" s="23">
        <f t="shared" si="842"/>
        <v>81625.422203261522</v>
      </c>
      <c r="AP1157" s="22">
        <f t="shared" si="843"/>
        <v>18372510.66787288</v>
      </c>
      <c r="AQ1157" s="30">
        <f t="shared" si="826"/>
        <v>2666526973.0214562</v>
      </c>
      <c r="AR1157" s="28">
        <f t="shared" si="827"/>
        <v>1192266488.9287026</v>
      </c>
      <c r="AS1157" s="25">
        <f t="shared" si="828"/>
        <v>200337590.02425668</v>
      </c>
      <c r="AT1157" s="32">
        <f t="shared" si="829"/>
        <v>0</v>
      </c>
      <c r="AU1157" s="23">
        <f t="shared" si="830"/>
        <v>0</v>
      </c>
      <c r="AV1157" s="22">
        <f t="shared" si="831"/>
        <v>328255748.24313122</v>
      </c>
      <c r="AW1157" s="31">
        <f t="shared" si="844"/>
        <v>1955007703.6610067</v>
      </c>
    </row>
    <row r="1158" spans="1:53" s="21" customFormat="1" x14ac:dyDescent="0.25">
      <c r="A1158">
        <f t="shared" si="852"/>
        <v>469</v>
      </c>
      <c r="B1158" t="s">
        <v>8</v>
      </c>
      <c r="C1158" s="27">
        <f t="shared" si="809"/>
        <v>0</v>
      </c>
      <c r="D1158" s="27">
        <f t="shared" si="832"/>
        <v>0</v>
      </c>
      <c r="E1158" s="27" t="b">
        <f t="shared" si="808"/>
        <v>1</v>
      </c>
      <c r="F1158" s="29">
        <f t="shared" si="810"/>
        <v>0</v>
      </c>
      <c r="G1158" s="27">
        <f t="shared" si="833"/>
        <v>0</v>
      </c>
      <c r="H1158" s="22">
        <f t="shared" si="811"/>
        <v>17708444017.226871</v>
      </c>
      <c r="I1158" s="23">
        <f t="shared" si="812"/>
        <v>132580106.5049091</v>
      </c>
      <c r="J1158" s="23">
        <f t="shared" si="813"/>
        <v>1086</v>
      </c>
      <c r="K1158" s="19">
        <f t="shared" si="834"/>
        <v>225.0831931027827</v>
      </c>
      <c r="L1158" s="16">
        <f t="shared" si="814"/>
        <v>122.14783226285276</v>
      </c>
      <c r="M1158" s="23">
        <f>M1157-IF($B1158="B",(Percent_Rent_In_Elsies*2.49%/12 * H1157)/K1157,0)+IF($B1158="D",N1158,0)+IF(B1158="D",AK1157)+IF(B1158="C",F1157*90%)-(Y1158-Y1157)-IF($B1158="A",Q1157/K1157) + IF($B1158="A",Q1157/K1157)</f>
        <v>-32222914.23896816</v>
      </c>
      <c r="N1158" s="23">
        <f t="shared" si="815"/>
        <v>0</v>
      </c>
      <c r="O1158" s="22">
        <f t="shared" si="816"/>
        <v>0</v>
      </c>
      <c r="P1158" s="22">
        <f t="shared" si="847"/>
        <v>0</v>
      </c>
      <c r="Q1158" s="22">
        <f t="shared" si="848"/>
        <v>0</v>
      </c>
      <c r="R1158" s="22">
        <f t="shared" si="817"/>
        <v>216166595.98182917</v>
      </c>
      <c r="S1158" s="16">
        <f t="shared" si="854"/>
        <v>17981280.483086936</v>
      </c>
      <c r="T1158" s="15">
        <f t="shared" si="818"/>
        <v>0</v>
      </c>
      <c r="U1158" s="23">
        <f t="shared" si="835"/>
        <v>962147.39812107687</v>
      </c>
      <c r="V1158" s="23">
        <f t="shared" si="836"/>
        <v>80047.452356165028</v>
      </c>
      <c r="W1158" s="23">
        <f t="shared" si="849"/>
        <v>0</v>
      </c>
      <c r="X1158" s="23">
        <f t="shared" si="837"/>
        <v>29565800.014874239</v>
      </c>
      <c r="Y1158" s="23">
        <f t="shared" si="819"/>
        <v>13825559.361691331</v>
      </c>
      <c r="Z1158" s="3">
        <f t="shared" si="820"/>
        <v>0</v>
      </c>
      <c r="AA1158" s="23">
        <f t="shared" si="821"/>
        <v>57875636.286153995</v>
      </c>
      <c r="AB1158" s="26">
        <f t="shared" si="838"/>
        <v>70086276.274228632</v>
      </c>
      <c r="AC1158" s="23">
        <f t="shared" si="839"/>
        <v>74889487.274228647</v>
      </c>
      <c r="AD1158" s="23">
        <f t="shared" si="845"/>
        <v>4803211</v>
      </c>
      <c r="AE1158" s="24">
        <f t="shared" si="853"/>
        <v>70086276.274228647</v>
      </c>
      <c r="AF1158" s="3">
        <f t="shared" si="840"/>
        <v>1E-4</v>
      </c>
      <c r="AG1158" s="2">
        <f t="shared" si="822"/>
        <v>0</v>
      </c>
      <c r="AH1158" s="2">
        <f t="shared" si="823"/>
        <v>101.0665423167213</v>
      </c>
      <c r="AI1158" s="23">
        <f t="shared" si="846"/>
        <v>9304880727.2448635</v>
      </c>
      <c r="AJ1158" s="23">
        <f t="shared" si="824"/>
        <v>6219.922423797766</v>
      </c>
      <c r="AK1158" s="23">
        <f t="shared" si="825"/>
        <v>61406.001262586127</v>
      </c>
      <c r="AL1158" s="23">
        <f t="shared" si="850"/>
        <v>0</v>
      </c>
      <c r="AM1158" s="23">
        <f t="shared" si="851"/>
        <v>0</v>
      </c>
      <c r="AN1158" s="16">
        <f t="shared" si="841"/>
        <v>0</v>
      </c>
      <c r="AO1158" s="23">
        <f t="shared" si="842"/>
        <v>0</v>
      </c>
      <c r="AP1158" s="22">
        <f t="shared" si="843"/>
        <v>0</v>
      </c>
      <c r="AQ1158" s="30">
        <f t="shared" si="826"/>
        <v>2666526973.0214562</v>
      </c>
      <c r="AR1158" s="28">
        <f t="shared" si="827"/>
        <v>1192266488.9287026</v>
      </c>
      <c r="AS1158" s="25">
        <f t="shared" si="828"/>
        <v>200337590.02425668</v>
      </c>
      <c r="AT1158" s="32">
        <f t="shared" si="829"/>
        <v>0</v>
      </c>
      <c r="AU1158" s="23">
        <f t="shared" si="830"/>
        <v>0</v>
      </c>
      <c r="AV1158" s="22">
        <f t="shared" si="831"/>
        <v>328255748.24313122</v>
      </c>
      <c r="AW1158" s="31">
        <f t="shared" si="844"/>
        <v>1955007703.6610065</v>
      </c>
      <c r="AX1158"/>
      <c r="AY1158"/>
      <c r="AZ1158"/>
      <c r="BA1158"/>
    </row>
    <row r="1159" spans="1:53" s="21" customFormat="1" x14ac:dyDescent="0.25">
      <c r="A1159">
        <f t="shared" si="852"/>
        <v>469</v>
      </c>
      <c r="B1159" t="s">
        <v>9</v>
      </c>
      <c r="C1159" s="27">
        <f t="shared" si="809"/>
        <v>0</v>
      </c>
      <c r="D1159" s="27">
        <f t="shared" si="832"/>
        <v>0</v>
      </c>
      <c r="E1159" s="27" t="b">
        <f t="shared" si="808"/>
        <v>1</v>
      </c>
      <c r="F1159" s="29">
        <f t="shared" si="810"/>
        <v>0</v>
      </c>
      <c r="G1159" s="27">
        <f t="shared" si="833"/>
        <v>0</v>
      </c>
      <c r="H1159" s="22">
        <f t="shared" si="811"/>
        <v>17708444017.226871</v>
      </c>
      <c r="I1159" s="23">
        <f t="shared" si="812"/>
        <v>132580106.5049091</v>
      </c>
      <c r="J1159" s="23">
        <f t="shared" si="813"/>
        <v>1086</v>
      </c>
      <c r="K1159" s="19">
        <f t="shared" si="834"/>
        <v>225.0831931027827</v>
      </c>
      <c r="L1159" s="16">
        <f t="shared" si="814"/>
        <v>122.14783226285276</v>
      </c>
      <c r="M1159" s="23">
        <f>M1158-IF($B1159="B",(Percent_Rent_In_Elsies*2.49%/12 * H1158)/K1158,0)+IF($B1159="D",N1159,0)+IF(B1159="D",AK1158)+IF(B1159="C",F1158*90%)-(Y1159-Y1158)-IF($B1159="A",Q1158/K1158) + IF($B1159="A",Q1158/K1158)</f>
        <v>-32161508.237705573</v>
      </c>
      <c r="N1159" s="23">
        <f t="shared" si="815"/>
        <v>0</v>
      </c>
      <c r="O1159" s="22">
        <f t="shared" si="816"/>
        <v>12562882.102454007</v>
      </c>
      <c r="P1159" s="22">
        <f t="shared" si="847"/>
        <v>0</v>
      </c>
      <c r="Q1159" s="22">
        <f t="shared" si="848"/>
        <v>0</v>
      </c>
      <c r="R1159" s="22">
        <f t="shared" si="817"/>
        <v>216166595.98182917</v>
      </c>
      <c r="S1159" s="16">
        <f t="shared" si="854"/>
        <v>0</v>
      </c>
      <c r="T1159" s="15">
        <f t="shared" si="818"/>
        <v>5418398.3806329295</v>
      </c>
      <c r="U1159" s="23">
        <f t="shared" si="835"/>
        <v>962147.39812107687</v>
      </c>
      <c r="V1159" s="23">
        <f t="shared" si="836"/>
        <v>0</v>
      </c>
      <c r="W1159" s="23">
        <f t="shared" si="849"/>
        <v>80047.452356165028</v>
      </c>
      <c r="X1159" s="23">
        <f t="shared" si="837"/>
        <v>29565800.014874239</v>
      </c>
      <c r="Y1159" s="23">
        <f t="shared" si="819"/>
        <v>13825559.361691331</v>
      </c>
      <c r="Z1159" s="3">
        <f t="shared" si="820"/>
        <v>0</v>
      </c>
      <c r="AA1159" s="23">
        <f t="shared" si="821"/>
        <v>57814230.284891412</v>
      </c>
      <c r="AB1159" s="26">
        <f t="shared" si="838"/>
        <v>70086276.274228647</v>
      </c>
      <c r="AC1159" s="23">
        <f t="shared" si="839"/>
        <v>74889487.274228647</v>
      </c>
      <c r="AD1159" s="23">
        <f t="shared" si="845"/>
        <v>4803211</v>
      </c>
      <c r="AE1159" s="24">
        <f t="shared" si="853"/>
        <v>70086276.274228647</v>
      </c>
      <c r="AF1159" s="3">
        <f t="shared" si="840"/>
        <v>0</v>
      </c>
      <c r="AG1159" s="2">
        <f t="shared" si="822"/>
        <v>0</v>
      </c>
      <c r="AH1159" s="2">
        <f t="shared" si="823"/>
        <v>101.0665423167213</v>
      </c>
      <c r="AI1159" s="23">
        <f t="shared" si="846"/>
        <v>9295008256.6449661</v>
      </c>
      <c r="AJ1159" s="23">
        <f t="shared" si="824"/>
        <v>6219.922423797766</v>
      </c>
      <c r="AK1159" s="23">
        <f t="shared" si="825"/>
        <v>0</v>
      </c>
      <c r="AL1159" s="23">
        <f t="shared" si="850"/>
        <v>0</v>
      </c>
      <c r="AM1159" s="23">
        <f t="shared" si="851"/>
        <v>0</v>
      </c>
      <c r="AN1159" s="16">
        <f t="shared" si="841"/>
        <v>0</v>
      </c>
      <c r="AO1159" s="23">
        <f t="shared" si="842"/>
        <v>0</v>
      </c>
      <c r="AP1159" s="22">
        <f t="shared" si="843"/>
        <v>0</v>
      </c>
      <c r="AQ1159" s="30">
        <f t="shared" si="826"/>
        <v>2666526973.0214562</v>
      </c>
      <c r="AR1159" s="28">
        <f t="shared" si="827"/>
        <v>1192266488.9287026</v>
      </c>
      <c r="AS1159" s="25">
        <f t="shared" si="828"/>
        <v>200337590.02425668</v>
      </c>
      <c r="AT1159" s="32">
        <f t="shared" si="829"/>
        <v>0</v>
      </c>
      <c r="AU1159" s="23">
        <f t="shared" si="830"/>
        <v>0</v>
      </c>
      <c r="AV1159" s="22">
        <f t="shared" si="831"/>
        <v>328255748.24313122</v>
      </c>
      <c r="AW1159" s="31">
        <f t="shared" si="844"/>
        <v>1955007703.6610065</v>
      </c>
      <c r="AX1159"/>
      <c r="AY1159"/>
      <c r="AZ1159"/>
      <c r="BA1159"/>
    </row>
    <row r="1160" spans="1:53" x14ac:dyDescent="0.25">
      <c r="A1160" s="21">
        <f t="shared" si="852"/>
        <v>469</v>
      </c>
      <c r="B1160" s="21" t="s">
        <v>28</v>
      </c>
      <c r="C1160" s="27">
        <f t="shared" si="809"/>
        <v>0</v>
      </c>
      <c r="D1160" s="27">
        <f t="shared" si="832"/>
        <v>0</v>
      </c>
      <c r="E1160" s="27" t="b">
        <f t="shared" si="808"/>
        <v>1</v>
      </c>
      <c r="F1160" s="29">
        <f t="shared" si="810"/>
        <v>0</v>
      </c>
      <c r="G1160" s="27">
        <f t="shared" si="833"/>
        <v>0</v>
      </c>
      <c r="H1160" s="22">
        <f t="shared" si="811"/>
        <v>17708444017.226871</v>
      </c>
      <c r="I1160" s="23">
        <f t="shared" si="812"/>
        <v>132580106.5049091</v>
      </c>
      <c r="J1160" s="23">
        <f t="shared" si="813"/>
        <v>1086</v>
      </c>
      <c r="K1160" s="19">
        <f t="shared" si="834"/>
        <v>225.0831931027827</v>
      </c>
      <c r="L1160" s="16">
        <f t="shared" si="814"/>
        <v>122.14783226285276</v>
      </c>
      <c r="M1160" s="23">
        <f>M1159-IF($B1160="B",(Percent_Rent_In_Elsies*2.49%/12 * H1159)/K1159,0)+IF($B1160="D",N1160,0)+IF(B1160="D",AK1159)+IF(B1160="C",F1159*90%)-(Y1160-Y1159)-IF($B1160="A",Q1159/K1159) + IF($B1160="A",Q1159/K1159)</f>
        <v>-32161508.237705573</v>
      </c>
      <c r="N1160" s="23">
        <f t="shared" si="815"/>
        <v>0</v>
      </c>
      <c r="O1160" s="22">
        <f t="shared" si="816"/>
        <v>0</v>
      </c>
      <c r="P1160" s="22">
        <f t="shared" si="847"/>
        <v>12562882.102454007</v>
      </c>
      <c r="Q1160" s="22">
        <f t="shared" si="848"/>
        <v>0</v>
      </c>
      <c r="R1160" s="22">
        <f t="shared" si="817"/>
        <v>216166595.98182917</v>
      </c>
      <c r="S1160" s="16">
        <f t="shared" si="854"/>
        <v>0</v>
      </c>
      <c r="T1160" s="15">
        <f t="shared" si="818"/>
        <v>0</v>
      </c>
      <c r="U1160" s="23">
        <f t="shared" si="835"/>
        <v>962147.39812107687</v>
      </c>
      <c r="V1160" s="23">
        <f t="shared" si="836"/>
        <v>0</v>
      </c>
      <c r="W1160" s="23">
        <f t="shared" si="849"/>
        <v>0</v>
      </c>
      <c r="X1160" s="23">
        <f t="shared" si="837"/>
        <v>29565800.014874239</v>
      </c>
      <c r="Y1160" s="23">
        <f t="shared" si="819"/>
        <v>13825559.361691331</v>
      </c>
      <c r="Z1160" s="3">
        <f t="shared" si="820"/>
        <v>4002.372617808252</v>
      </c>
      <c r="AA1160" s="23">
        <f t="shared" si="821"/>
        <v>57874265.874158539</v>
      </c>
      <c r="AB1160" s="26">
        <f t="shared" si="838"/>
        <v>70086276.274228677</v>
      </c>
      <c r="AC1160" s="23">
        <f t="shared" si="839"/>
        <v>74889487.274228647</v>
      </c>
      <c r="AD1160" s="23">
        <f t="shared" si="845"/>
        <v>4803211</v>
      </c>
      <c r="AE1160" s="24">
        <f t="shared" si="853"/>
        <v>70086276.274228647</v>
      </c>
      <c r="AF1160" s="3">
        <f t="shared" si="840"/>
        <v>0</v>
      </c>
      <c r="AG1160" s="2">
        <f t="shared" si="822"/>
        <v>480284714.13699019</v>
      </c>
      <c r="AH1160" s="2">
        <f t="shared" si="823"/>
        <v>101.0665423167213</v>
      </c>
      <c r="AI1160" s="23">
        <f t="shared" si="846"/>
        <v>9304660401.0250034</v>
      </c>
      <c r="AJ1160" s="23">
        <f t="shared" si="824"/>
        <v>6219.922423797766</v>
      </c>
      <c r="AK1160" s="23">
        <f t="shared" si="825"/>
        <v>0</v>
      </c>
      <c r="AL1160" s="23">
        <f t="shared" si="850"/>
        <v>0</v>
      </c>
      <c r="AM1160" s="23">
        <f t="shared" si="851"/>
        <v>0</v>
      </c>
      <c r="AN1160" s="16">
        <f t="shared" si="841"/>
        <v>0</v>
      </c>
      <c r="AO1160" s="23">
        <f t="shared" si="842"/>
        <v>0</v>
      </c>
      <c r="AP1160" s="22">
        <f t="shared" si="843"/>
        <v>0</v>
      </c>
      <c r="AQ1160" s="30">
        <f t="shared" si="826"/>
        <v>2666526973.0214562</v>
      </c>
      <c r="AR1160" s="28">
        <f t="shared" si="827"/>
        <v>1192266488.9287026</v>
      </c>
      <c r="AS1160" s="25">
        <f t="shared" si="828"/>
        <v>200337590.02425668</v>
      </c>
      <c r="AT1160" s="32">
        <f t="shared" si="829"/>
        <v>8004.745235616504</v>
      </c>
      <c r="AU1160" s="23">
        <f t="shared" si="830"/>
        <v>8004.745235616504</v>
      </c>
      <c r="AV1160" s="22">
        <f t="shared" si="831"/>
        <v>333674146.62376416</v>
      </c>
      <c r="AW1160" s="31">
        <f t="shared" si="844"/>
        <v>1955007703.6610067</v>
      </c>
    </row>
    <row r="1161" spans="1:53" x14ac:dyDescent="0.25">
      <c r="A1161">
        <f t="shared" si="852"/>
        <v>470</v>
      </c>
      <c r="B1161" t="s">
        <v>6</v>
      </c>
      <c r="C1161" s="27">
        <f t="shared" si="809"/>
        <v>0</v>
      </c>
      <c r="D1161" s="27">
        <f t="shared" si="832"/>
        <v>0</v>
      </c>
      <c r="E1161" s="27" t="b">
        <f t="shared" si="808"/>
        <v>1</v>
      </c>
      <c r="F1161" s="29">
        <f t="shared" si="810"/>
        <v>0</v>
      </c>
      <c r="G1161" s="27">
        <f t="shared" si="833"/>
        <v>0</v>
      </c>
      <c r="H1161" s="22">
        <f t="shared" si="811"/>
        <v>17737958090.588917</v>
      </c>
      <c r="I1161" s="23">
        <f t="shared" si="812"/>
        <v>132580106.5049091</v>
      </c>
      <c r="J1161" s="23">
        <f t="shared" si="813"/>
        <v>1086</v>
      </c>
      <c r="K1161" s="19">
        <f t="shared" si="834"/>
        <v>225.0831931027827</v>
      </c>
      <c r="L1161" s="16">
        <f t="shared" si="814"/>
        <v>122.35141198329084</v>
      </c>
      <c r="M1161" s="23">
        <f>M1160-IF($B1161="B",(Percent_Rent_In_Elsies*2.49%/12 * H1160)/K1160,0)+IF($B1161="D",N1161,0)+IF(B1161="D",AK1160)+IF(B1161="C",F1160*90%)-(Y1161-Y1160)-IF($B1161="A",Q1160/K1160) + IF($B1161="A",Q1160/K1160)</f>
        <v>-32161508.237705573</v>
      </c>
      <c r="N1161" s="23">
        <f t="shared" si="815"/>
        <v>0</v>
      </c>
      <c r="O1161" s="22">
        <f t="shared" si="816"/>
        <v>0</v>
      </c>
      <c r="P1161" s="22">
        <f t="shared" si="847"/>
        <v>0</v>
      </c>
      <c r="Q1161" s="22">
        <f t="shared" si="848"/>
        <v>0</v>
      </c>
      <c r="R1161" s="22">
        <f t="shared" si="817"/>
        <v>216166595.98182917</v>
      </c>
      <c r="S1161" s="16">
        <f t="shared" si="854"/>
        <v>0</v>
      </c>
      <c r="T1161" s="15">
        <f t="shared" si="818"/>
        <v>0</v>
      </c>
      <c r="U1161" s="23">
        <f t="shared" si="835"/>
        <v>962147.39812107687</v>
      </c>
      <c r="V1161" s="23">
        <f t="shared" si="836"/>
        <v>0</v>
      </c>
      <c r="W1161" s="23">
        <f t="shared" si="849"/>
        <v>0</v>
      </c>
      <c r="X1161" s="23">
        <f t="shared" si="837"/>
        <v>29585811.877963282</v>
      </c>
      <c r="Y1161" s="23">
        <f t="shared" si="819"/>
        <v>13825559.361691331</v>
      </c>
      <c r="Z1161" s="3">
        <f t="shared" si="820"/>
        <v>0</v>
      </c>
      <c r="AA1161" s="23">
        <f t="shared" si="821"/>
        <v>57874265.874158539</v>
      </c>
      <c r="AB1161" s="26">
        <f t="shared" si="838"/>
        <v>70086276.274228647</v>
      </c>
      <c r="AC1161" s="23">
        <f t="shared" si="839"/>
        <v>74889487.274228647</v>
      </c>
      <c r="AD1161" s="23">
        <f t="shared" si="845"/>
        <v>4803211</v>
      </c>
      <c r="AE1161" s="24">
        <f t="shared" si="853"/>
        <v>70086276.274228647</v>
      </c>
      <c r="AF1161" s="3">
        <f t="shared" si="840"/>
        <v>0</v>
      </c>
      <c r="AG1161" s="2">
        <f t="shared" si="822"/>
        <v>0</v>
      </c>
      <c r="AH1161" s="2">
        <f t="shared" si="823"/>
        <v>101.23498655391583</v>
      </c>
      <c r="AI1161" s="23">
        <f t="shared" si="846"/>
        <v>9304660401.0250034</v>
      </c>
      <c r="AJ1161" s="23">
        <f t="shared" si="824"/>
        <v>6219.922423797766</v>
      </c>
      <c r="AK1161" s="23">
        <f t="shared" si="825"/>
        <v>0</v>
      </c>
      <c r="AL1161" s="23">
        <f t="shared" si="850"/>
        <v>0</v>
      </c>
      <c r="AM1161" s="23">
        <f t="shared" si="851"/>
        <v>0</v>
      </c>
      <c r="AN1161" s="16">
        <f t="shared" si="841"/>
        <v>0</v>
      </c>
      <c r="AO1161" s="23">
        <f t="shared" si="842"/>
        <v>0</v>
      </c>
      <c r="AP1161" s="22">
        <f t="shared" si="843"/>
        <v>0</v>
      </c>
      <c r="AQ1161" s="30">
        <f t="shared" si="826"/>
        <v>2666526973.0214562</v>
      </c>
      <c r="AR1161" s="28">
        <f t="shared" si="827"/>
        <v>1192266488.9287026</v>
      </c>
      <c r="AS1161" s="25">
        <f t="shared" si="828"/>
        <v>200337590.02425668</v>
      </c>
      <c r="AT1161" s="32">
        <f t="shared" si="829"/>
        <v>0</v>
      </c>
      <c r="AU1161" s="23">
        <f t="shared" si="830"/>
        <v>0</v>
      </c>
      <c r="AV1161" s="22">
        <f t="shared" si="831"/>
        <v>333674146.62376416</v>
      </c>
      <c r="AW1161" s="31">
        <f t="shared" si="844"/>
        <v>1942444821.5585527</v>
      </c>
    </row>
    <row r="1162" spans="1:53" x14ac:dyDescent="0.25">
      <c r="A1162">
        <f t="shared" si="852"/>
        <v>470</v>
      </c>
      <c r="B1162" t="s">
        <v>7</v>
      </c>
      <c r="C1162" s="27">
        <f t="shared" si="809"/>
        <v>0</v>
      </c>
      <c r="D1162" s="27">
        <f t="shared" si="832"/>
        <v>0</v>
      </c>
      <c r="E1162" s="27" t="b">
        <f t="shared" ref="E1162:E1225" si="855">IF(OR(I1162&gt;Max_Parcels, AI1162&gt;8000000000),TRUE,FALSE)</f>
        <v>1</v>
      </c>
      <c r="F1162" s="29">
        <f t="shared" si="810"/>
        <v>0</v>
      </c>
      <c r="G1162" s="27">
        <f t="shared" si="833"/>
        <v>0</v>
      </c>
      <c r="H1162" s="22">
        <f t="shared" si="811"/>
        <v>17737958090.588917</v>
      </c>
      <c r="I1162" s="23">
        <f t="shared" si="812"/>
        <v>132580106.5049091</v>
      </c>
      <c r="J1162" s="23">
        <f t="shared" si="813"/>
        <v>1086</v>
      </c>
      <c r="K1162" s="19">
        <f t="shared" si="834"/>
        <v>225.0831931027827</v>
      </c>
      <c r="L1162" s="16">
        <f t="shared" si="814"/>
        <v>122.35141198329083</v>
      </c>
      <c r="M1162" s="23">
        <f>M1161-IF($B1162="B",(Percent_Rent_In_Elsies*2.49%/12 * H1161)/K1161,0)+IF($B1162="D",N1162,0)+IF(B1162="D",AK1161)+IF(B1162="C",F1161*90%)-(Y1162-Y1161)-IF($B1162="A",Q1161/K1161) + IF($B1162="A",Q1161/K1161)</f>
        <v>-32243269.702279173</v>
      </c>
      <c r="N1162" s="23">
        <f t="shared" si="815"/>
        <v>0</v>
      </c>
      <c r="O1162" s="22">
        <f t="shared" si="816"/>
        <v>0</v>
      </c>
      <c r="P1162" s="22">
        <f t="shared" si="847"/>
        <v>0</v>
      </c>
      <c r="Q1162" s="22">
        <f t="shared" si="848"/>
        <v>0</v>
      </c>
      <c r="R1162" s="22">
        <f t="shared" si="817"/>
        <v>198152712.98334339</v>
      </c>
      <c r="S1162" s="16">
        <f t="shared" si="854"/>
        <v>18013882.998485763</v>
      </c>
      <c r="T1162" s="15">
        <f t="shared" si="818"/>
        <v>0</v>
      </c>
      <c r="U1162" s="23">
        <f t="shared" si="835"/>
        <v>881968.44827765378</v>
      </c>
      <c r="V1162" s="23">
        <f t="shared" si="836"/>
        <v>80178.949843423077</v>
      </c>
      <c r="W1162" s="23">
        <f t="shared" si="849"/>
        <v>0</v>
      </c>
      <c r="X1162" s="23">
        <f t="shared" si="837"/>
        <v>29585811.877963282</v>
      </c>
      <c r="Y1162" s="23">
        <f t="shared" si="819"/>
        <v>13825559.361691331</v>
      </c>
      <c r="Z1162" s="3">
        <f t="shared" si="820"/>
        <v>0</v>
      </c>
      <c r="AA1162" s="23">
        <f t="shared" si="821"/>
        <v>57874265.874158539</v>
      </c>
      <c r="AB1162" s="26">
        <f t="shared" si="838"/>
        <v>70086276.274228647</v>
      </c>
      <c r="AC1162" s="23">
        <f t="shared" si="839"/>
        <v>74889487.274228647</v>
      </c>
      <c r="AD1162" s="23">
        <f t="shared" si="845"/>
        <v>4803211</v>
      </c>
      <c r="AE1162" s="24">
        <f t="shared" si="853"/>
        <v>70086276.274228647</v>
      </c>
      <c r="AF1162" s="3">
        <f t="shared" si="840"/>
        <v>0</v>
      </c>
      <c r="AG1162" s="2">
        <f t="shared" si="822"/>
        <v>0</v>
      </c>
      <c r="AH1162" s="2">
        <f t="shared" si="823"/>
        <v>101.23498655391583</v>
      </c>
      <c r="AI1162" s="23">
        <f t="shared" si="846"/>
        <v>9304660401.0250034</v>
      </c>
      <c r="AJ1162" s="23">
        <f t="shared" si="824"/>
        <v>6219.922423797766</v>
      </c>
      <c r="AK1162" s="23">
        <f t="shared" si="825"/>
        <v>0</v>
      </c>
      <c r="AL1162" s="23">
        <f t="shared" si="850"/>
        <v>-220326.2198600769</v>
      </c>
      <c r="AM1162" s="23">
        <f t="shared" si="851"/>
        <v>-205561799.31874335</v>
      </c>
      <c r="AN1162" s="16">
        <f t="shared" si="841"/>
        <v>0</v>
      </c>
      <c r="AO1162" s="23">
        <f t="shared" si="842"/>
        <v>81761.464573600286</v>
      </c>
      <c r="AP1162" s="22">
        <f t="shared" si="843"/>
        <v>18403131.518986002</v>
      </c>
      <c r="AQ1162" s="30">
        <f t="shared" si="826"/>
        <v>2703176809.4415169</v>
      </c>
      <c r="AR1162" s="28">
        <f t="shared" si="827"/>
        <v>1210513193.8297772</v>
      </c>
      <c r="AS1162" s="25">
        <f t="shared" si="828"/>
        <v>200337590.02425668</v>
      </c>
      <c r="AT1162" s="32">
        <f t="shared" si="829"/>
        <v>0</v>
      </c>
      <c r="AU1162" s="23">
        <f t="shared" si="830"/>
        <v>0</v>
      </c>
      <c r="AV1162" s="22">
        <f t="shared" si="831"/>
        <v>333674146.62376416</v>
      </c>
      <c r="AW1162" s="31">
        <f t="shared" si="844"/>
        <v>1979094657.9786131</v>
      </c>
    </row>
    <row r="1163" spans="1:53" x14ac:dyDescent="0.25">
      <c r="A1163">
        <f t="shared" si="852"/>
        <v>470</v>
      </c>
      <c r="B1163" t="s">
        <v>8</v>
      </c>
      <c r="C1163" s="27">
        <f t="shared" ref="C1163:C1226" si="856">IF(E1162 = TRUE, 0, IF(AND($B1163="A",P1162&gt;0),P1162,0)+IFERROR(IF($B1163="A",Percent_Elsies*95%*AN1159),0))</f>
        <v>0</v>
      </c>
      <c r="D1163" s="27">
        <f t="shared" si="832"/>
        <v>0</v>
      </c>
      <c r="E1163" s="27" t="b">
        <f t="shared" si="855"/>
        <v>1</v>
      </c>
      <c r="F1163" s="29">
        <f t="shared" ref="F1163:F1226" si="857">D1163/K1163</f>
        <v>0</v>
      </c>
      <c r="G1163" s="27">
        <f t="shared" si="833"/>
        <v>0</v>
      </c>
      <c r="H1163" s="22">
        <f t="shared" ref="H1163:H1226" si="858">(H1162*K1163/K1162+G1163+D1163)*IF(B1163="A",(1+Inflation_Rate/12),1)</f>
        <v>17737958090.588917</v>
      </c>
      <c r="I1163" s="23">
        <f t="shared" ref="I1163:I1226" si="859">I1162+(G1163+D1163)/L1163</f>
        <v>132580106.5049091</v>
      </c>
      <c r="J1163" s="23">
        <f t="shared" ref="J1163:J1226" si="860">J1162+IF(AND($B1163="A",M1163&lt;0,AR1162&gt;0,E1162=FALSE),MIN(_xlfn.FLOOR.MATH(1 + (-M1163*2)/(Buy_On_Revalue)),30),0)</f>
        <v>1086</v>
      </c>
      <c r="K1163" s="19">
        <f t="shared" si="834"/>
        <v>225.0831931027827</v>
      </c>
      <c r="L1163" s="16">
        <f t="shared" ref="L1163:L1226" si="861">(L1162/K1162)*K1163*IF(B1163="A",(1+Inflation_Rate/12),1)</f>
        <v>122.35141198329083</v>
      </c>
      <c r="M1163" s="23">
        <f>M1162-IF($B1163="B",(Percent_Rent_In_Elsies*2.49%/12 * H1162)/K1162,0)+IF($B1163="D",N1163,0)+IF(B1163="D",AK1162)+IF(B1163="C",F1162*90%)-(Y1163-Y1162)-IF($B1163="A",Q1162/K1162) + IF($B1163="A",Q1162/K1162)</f>
        <v>-32243269.702279173</v>
      </c>
      <c r="N1163" s="23">
        <f t="shared" ref="N1163:N1226" si="862">IF(B1163="D", IF(V1162&gt;(Percent_Elsies*(S1162+V1162)),V1162-(Percent_Elsies)*(S1162+V1162),0),0)</f>
        <v>0</v>
      </c>
      <c r="O1163" s="22">
        <f t="shared" ref="O1163:O1226" si="863">IF(B1163="D",IF(S1162&gt;Percent_Dollars*(S1162+V1162),S1162-(Percent_Dollars*(S1162+V1162)),0),0)</f>
        <v>0</v>
      </c>
      <c r="P1163" s="22">
        <f t="shared" si="847"/>
        <v>0</v>
      </c>
      <c r="Q1163" s="22">
        <f t="shared" si="848"/>
        <v>0</v>
      </c>
      <c r="R1163" s="22">
        <f t="shared" ref="R1163:R1226" si="864">R1162+IF($B1163="B",5%*AN1163,0)-IF(B1163="B",R1162/12,0)+IF($B1163="C", AP1162,0)</f>
        <v>216555844.50232941</v>
      </c>
      <c r="S1163" s="16">
        <f t="shared" si="854"/>
        <v>18013882.998485763</v>
      </c>
      <c r="T1163" s="15">
        <f t="shared" ref="T1163:T1226" si="865">IF($B1163="E",0,T1162+IF(B1163="B", Percent_Dollars*95%*AN1163,0)  + IF($B1163="D",N1163*MM_Bottom*K1163)+IF($B1163="D",S1162-O1163))</f>
        <v>0</v>
      </c>
      <c r="U1163" s="23">
        <f t="shared" si="835"/>
        <v>963729.91285125411</v>
      </c>
      <c r="V1163" s="23">
        <f t="shared" si="836"/>
        <v>80178.949843423077</v>
      </c>
      <c r="W1163" s="23">
        <f t="shared" si="849"/>
        <v>0</v>
      </c>
      <c r="X1163" s="23">
        <f t="shared" si="837"/>
        <v>29585811.877963282</v>
      </c>
      <c r="Y1163" s="23">
        <f t="shared" ref="Y1163:Y1226" si="866">50%*$H$10*(AS1162/$AS$10)*((4/3)/12+2.49%/4)</f>
        <v>13825559.361691331</v>
      </c>
      <c r="Z1163" s="3">
        <f t="shared" ref="Z1163:Z1226" si="867">IF($B1163="E",W1162*3.5%/Percent_Elsies,0)</f>
        <v>0</v>
      </c>
      <c r="AA1163" s="23">
        <f t="shared" ref="AA1163:AA1226" si="868">AA1162+IF($B1163="E",W1162*52.5%/Percent_Elsies,0)-IF($B1163="D",AK1162)</f>
        <v>57874265.874158539</v>
      </c>
      <c r="AB1163" s="26">
        <f t="shared" si="838"/>
        <v>70086276.274228662</v>
      </c>
      <c r="AC1163" s="23">
        <f t="shared" si="839"/>
        <v>74889487.274228647</v>
      </c>
      <c r="AD1163" s="23">
        <f t="shared" si="845"/>
        <v>4803211</v>
      </c>
      <c r="AE1163" s="24">
        <f t="shared" si="853"/>
        <v>70086276.274228647</v>
      </c>
      <c r="AF1163" s="3">
        <f t="shared" si="840"/>
        <v>1E-4</v>
      </c>
      <c r="AG1163" s="2">
        <f t="shared" ref="AG1163:AG1226" si="869">IF($B1163="E",(Z1163/AF1161)*12,0)</f>
        <v>0</v>
      </c>
      <c r="AH1163" s="2">
        <f t="shared" ref="AH1163:AH1226" si="870">40%*H1163/AE1163</f>
        <v>101.23498655391583</v>
      </c>
      <c r="AI1163" s="23">
        <f t="shared" si="846"/>
        <v>9304660401.0250034</v>
      </c>
      <c r="AJ1163" s="23">
        <f t="shared" ref="AJ1163:AJ1226" si="871">AJ1162*K1162/K1163</f>
        <v>6219.922423797766</v>
      </c>
      <c r="AK1163" s="23">
        <f t="shared" ref="AK1163:AK1226" si="872">IF($B1163="C",((37/25)*1000/K1163)*AI1163/1000000 - AM1162/1000000,0)</f>
        <v>61386.928580572014</v>
      </c>
      <c r="AL1163" s="23">
        <f t="shared" si="850"/>
        <v>0</v>
      </c>
      <c r="AM1163" s="23">
        <f t="shared" si="851"/>
        <v>0</v>
      </c>
      <c r="AN1163" s="16">
        <f t="shared" si="841"/>
        <v>0</v>
      </c>
      <c r="AO1163" s="23">
        <f t="shared" si="842"/>
        <v>0</v>
      </c>
      <c r="AP1163" s="22">
        <f t="shared" si="843"/>
        <v>0</v>
      </c>
      <c r="AQ1163" s="30">
        <f t="shared" ref="AQ1163:AQ1226" si="873">(AQ1162+IF($B1163="B",AN1163*(5%+95%*Percent_Dollars))+IFERROR(IF($B1163="A",AN1159*95%*Percent_Elsies),0)+IF($B1163="B",D1163)+AP1163+IF($B1163="B",(Percent_Rent_In_Elsies*2.49%*H1162/12)*MM_Top,0)-IF($B1163="C",F1162*MM_Bottom*K1163*65%)) + IF($B1163="A",Q1162*(MM_Top - MM_Bottom)) - IF($B1163="A",Q1162)</f>
        <v>2703176809.4415169</v>
      </c>
      <c r="AR1163" s="28">
        <f t="shared" ref="AR1163:AR1226" si="874">(AR1162+IF($B1163="B",((Percent_Rent_In_Elsies)*2.49%*H1162/12)*MM_Top,0)-IF($B1163="D",N1163*MM_Bottom*K1163)-IF($B1163="C",F1162*MM_Bottom*K1163*65%)) + IF($B1163="A",Q1162*(MM_Top - MM_Bottom))</f>
        <v>1210513193.8297772</v>
      </c>
      <c r="AS1163" s="25">
        <f t="shared" ref="AS1163:AS1226" si="875">AS1162+G1163+D1163</f>
        <v>200337590.02425668</v>
      </c>
      <c r="AT1163" s="32">
        <f t="shared" ref="AT1163:AT1226" si="876">IF($B1163="E",W1162*7%/Percent_Elsies,0)</f>
        <v>0</v>
      </c>
      <c r="AU1163" s="23">
        <f t="shared" ref="AU1163:AU1226" si="877">IF($B1163="E",W1162*7%/Percent_Elsies,0)</f>
        <v>0</v>
      </c>
      <c r="AV1163" s="22">
        <f t="shared" ref="AV1163:AV1226" si="878">AV1162+IF($B1163="E",T1162*30%/Percent_Dollars)</f>
        <v>333674146.62376416</v>
      </c>
      <c r="AW1163" s="31">
        <f t="shared" si="844"/>
        <v>1979094657.9786131</v>
      </c>
    </row>
    <row r="1164" spans="1:53" x14ac:dyDescent="0.25">
      <c r="A1164">
        <f t="shared" si="852"/>
        <v>470</v>
      </c>
      <c r="B1164" t="s">
        <v>9</v>
      </c>
      <c r="C1164" s="27">
        <f t="shared" si="856"/>
        <v>0</v>
      </c>
      <c r="D1164" s="27">
        <f t="shared" ref="D1164:D1227" si="879">IF(AND($B1164="B",M1164&lt;0,AR1163&gt;0,E1163=FALSE),MIN(AR1163,Buy_On_Revalue*K1164*(J1163-J1162)),0)</f>
        <v>0</v>
      </c>
      <c r="E1164" s="27" t="b">
        <f t="shared" si="855"/>
        <v>1</v>
      </c>
      <c r="F1164" s="29">
        <f t="shared" si="857"/>
        <v>0</v>
      </c>
      <c r="G1164" s="27">
        <f t="shared" ref="G1164:G1227" si="880">C1164</f>
        <v>0</v>
      </c>
      <c r="H1164" s="22">
        <f t="shared" si="858"/>
        <v>17737958090.588917</v>
      </c>
      <c r="I1164" s="23">
        <f t="shared" si="859"/>
        <v>132580106.5049091</v>
      </c>
      <c r="J1164" s="23">
        <f t="shared" si="860"/>
        <v>1086</v>
      </c>
      <c r="K1164" s="19">
        <f t="shared" ref="K1164:K1227" si="881">IF(J1164-J1163 &gt; 0,K1163*(1+0.005)^(J1164-J1163),K1163)</f>
        <v>225.0831931027827</v>
      </c>
      <c r="L1164" s="16">
        <f t="shared" si="861"/>
        <v>122.35141198329083</v>
      </c>
      <c r="M1164" s="23">
        <f>M1163-IF($B1164="B",(Percent_Rent_In_Elsies*2.49%/12 * H1163)/K1163,0)+IF($B1164="D",N1164,0)+IF(B1164="D",AK1163)+IF(B1164="C",F1163*90%)-(Y1164-Y1163)-IF($B1164="A",Q1163/K1163) + IF($B1164="A",Q1163/K1163)</f>
        <v>-32181882.773698602</v>
      </c>
      <c r="N1164" s="23">
        <f t="shared" si="862"/>
        <v>0</v>
      </c>
      <c r="O1164" s="22">
        <f t="shared" si="863"/>
        <v>12585664.413987007</v>
      </c>
      <c r="P1164" s="22">
        <f t="shared" si="847"/>
        <v>0</v>
      </c>
      <c r="Q1164" s="22">
        <f t="shared" si="848"/>
        <v>0</v>
      </c>
      <c r="R1164" s="22">
        <f t="shared" si="864"/>
        <v>216555844.50232941</v>
      </c>
      <c r="S1164" s="16">
        <f t="shared" si="854"/>
        <v>0</v>
      </c>
      <c r="T1164" s="15">
        <f t="shared" si="865"/>
        <v>5428218.5844987556</v>
      </c>
      <c r="U1164" s="23">
        <f t="shared" ref="U1164:U1227" si="882">U1163-IF($B1164="B",U1163/12)+IF($B1164="C",AO1163)+IF(B1164="C",F1163*10%)</f>
        <v>963729.91285125411</v>
      </c>
      <c r="V1164" s="23">
        <f t="shared" ref="V1164:V1227" si="883">IF($B1164="D", 0, V1163+IF($B1164="B",U1163/12,0))</f>
        <v>0</v>
      </c>
      <c r="W1164" s="23">
        <f t="shared" si="849"/>
        <v>80178.949843423077</v>
      </c>
      <c r="X1164" s="23">
        <f t="shared" ref="X1164:X1227" si="884">X1163+IFERROR(IF($B1164="A",Z1163,0),0)  + AT1163 + AU1163 - IF($B1164="A",Q1163/K1163)</f>
        <v>29585811.877963282</v>
      </c>
      <c r="Y1164" s="23">
        <f t="shared" si="866"/>
        <v>13825559.361691331</v>
      </c>
      <c r="Z1164" s="3">
        <f t="shared" si="867"/>
        <v>0</v>
      </c>
      <c r="AA1164" s="23">
        <f t="shared" si="868"/>
        <v>57812878.945577964</v>
      </c>
      <c r="AB1164" s="26">
        <f t="shared" ref="AB1164:AB1227" si="885">M1164+SUM(U1164:AA1164)+AO1164+AT1164+AU1164</f>
        <v>70086276.274228662</v>
      </c>
      <c r="AC1164" s="23">
        <f t="shared" ref="AC1164:AC1227" si="886">AC1163+G1164+IF($B1164="C",F1163)</f>
        <v>74889487.274228647</v>
      </c>
      <c r="AD1164" s="23">
        <f t="shared" si="845"/>
        <v>4803211</v>
      </c>
      <c r="AE1164" s="24">
        <f t="shared" si="853"/>
        <v>70086276.274228647</v>
      </c>
      <c r="AF1164" s="3">
        <f t="shared" ref="AF1164:AF1227" si="887">IF($B1164="C",MAX(AE1164-AA1164-Y1164-U1164-V1164-W1164-AO1164-AT1164-AU1164,0.0001),0)</f>
        <v>0</v>
      </c>
      <c r="AG1164" s="2">
        <f t="shared" si="869"/>
        <v>0</v>
      </c>
      <c r="AH1164" s="2">
        <f t="shared" si="870"/>
        <v>101.23498655391583</v>
      </c>
      <c r="AI1164" s="23">
        <f t="shared" si="846"/>
        <v>9294790996.8109417</v>
      </c>
      <c r="AJ1164" s="23">
        <f t="shared" si="871"/>
        <v>6219.922423797766</v>
      </c>
      <c r="AK1164" s="23">
        <f t="shared" si="872"/>
        <v>0</v>
      </c>
      <c r="AL1164" s="23">
        <f t="shared" si="850"/>
        <v>0</v>
      </c>
      <c r="AM1164" s="23">
        <f t="shared" si="851"/>
        <v>0</v>
      </c>
      <c r="AN1164" s="16">
        <f t="shared" ref="AN1164:AN1227" si="888">IF($B1164="B",(G1158)/2,0)</f>
        <v>0</v>
      </c>
      <c r="AO1164" s="23">
        <f t="shared" ref="AO1164:AO1227" si="889">IF($B1164="B",(Percent_Rent_In_Elsies*2.49%/12*H1163)/K1163,0)</f>
        <v>0</v>
      </c>
      <c r="AP1164" s="22">
        <f t="shared" ref="AP1164:AP1227" si="890">IF($B1164="B",(1-Percent_Rent_In_Elsies)*2.49%*H1163/12,0)</f>
        <v>0</v>
      </c>
      <c r="AQ1164" s="30">
        <f t="shared" si="873"/>
        <v>2703176809.4415169</v>
      </c>
      <c r="AR1164" s="28">
        <f t="shared" si="874"/>
        <v>1210513193.8297772</v>
      </c>
      <c r="AS1164" s="25">
        <f t="shared" si="875"/>
        <v>200337590.02425668</v>
      </c>
      <c r="AT1164" s="32">
        <f t="shared" si="876"/>
        <v>0</v>
      </c>
      <c r="AU1164" s="23">
        <f t="shared" si="877"/>
        <v>0</v>
      </c>
      <c r="AV1164" s="22">
        <f t="shared" si="878"/>
        <v>333674146.62376416</v>
      </c>
      <c r="AW1164" s="31">
        <f t="shared" ref="AW1164:AW1227" si="891">SUM(AR1164:AS1164)+AV1164 +SUM(O1164:T1164)+AP1164</f>
        <v>1979094657.9786131</v>
      </c>
    </row>
    <row r="1165" spans="1:53" x14ac:dyDescent="0.25">
      <c r="A1165" s="21">
        <f t="shared" si="852"/>
        <v>470</v>
      </c>
      <c r="B1165" s="21" t="s">
        <v>28</v>
      </c>
      <c r="C1165" s="27">
        <f t="shared" si="856"/>
        <v>0</v>
      </c>
      <c r="D1165" s="27">
        <f t="shared" si="879"/>
        <v>0</v>
      </c>
      <c r="E1165" s="27" t="b">
        <f t="shared" si="855"/>
        <v>1</v>
      </c>
      <c r="F1165" s="29">
        <f t="shared" si="857"/>
        <v>0</v>
      </c>
      <c r="G1165" s="27">
        <f t="shared" si="880"/>
        <v>0</v>
      </c>
      <c r="H1165" s="22">
        <f t="shared" si="858"/>
        <v>17737958090.588917</v>
      </c>
      <c r="I1165" s="23">
        <f t="shared" si="859"/>
        <v>132580106.5049091</v>
      </c>
      <c r="J1165" s="23">
        <f t="shared" si="860"/>
        <v>1086</v>
      </c>
      <c r="K1165" s="19">
        <f t="shared" si="881"/>
        <v>225.0831931027827</v>
      </c>
      <c r="L1165" s="16">
        <f t="shared" si="861"/>
        <v>122.35141198329083</v>
      </c>
      <c r="M1165" s="23">
        <f>M1164-IF($B1165="B",(Percent_Rent_In_Elsies*2.49%/12 * H1164)/K1164,0)+IF($B1165="D",N1165,0)+IF(B1165="D",AK1164)+IF(B1165="C",F1164*90%)-(Y1165-Y1164)-IF($B1165="A",Q1164/K1164) + IF($B1165="A",Q1164/K1164)</f>
        <v>-32181882.773698602</v>
      </c>
      <c r="N1165" s="23">
        <f t="shared" si="862"/>
        <v>0</v>
      </c>
      <c r="O1165" s="22">
        <f t="shared" si="863"/>
        <v>0</v>
      </c>
      <c r="P1165" s="22">
        <f t="shared" si="847"/>
        <v>12585664.413987007</v>
      </c>
      <c r="Q1165" s="22">
        <f t="shared" si="848"/>
        <v>0</v>
      </c>
      <c r="R1165" s="22">
        <f t="shared" si="864"/>
        <v>216555844.50232941</v>
      </c>
      <c r="S1165" s="16">
        <f t="shared" si="854"/>
        <v>0</v>
      </c>
      <c r="T1165" s="15">
        <f t="shared" si="865"/>
        <v>0</v>
      </c>
      <c r="U1165" s="23">
        <f t="shared" si="882"/>
        <v>963729.91285125411</v>
      </c>
      <c r="V1165" s="23">
        <f t="shared" si="883"/>
        <v>0</v>
      </c>
      <c r="W1165" s="23">
        <f t="shared" si="849"/>
        <v>0</v>
      </c>
      <c r="X1165" s="23">
        <f t="shared" si="884"/>
        <v>29585811.877963282</v>
      </c>
      <c r="Y1165" s="23">
        <f t="shared" si="866"/>
        <v>13825559.361691331</v>
      </c>
      <c r="Z1165" s="3">
        <f t="shared" si="867"/>
        <v>4008.9474921711544</v>
      </c>
      <c r="AA1165" s="23">
        <f t="shared" si="868"/>
        <v>57873013.157960534</v>
      </c>
      <c r="AB1165" s="26">
        <f t="shared" si="885"/>
        <v>70086276.274228677</v>
      </c>
      <c r="AC1165" s="23">
        <f t="shared" si="886"/>
        <v>74889487.274228647</v>
      </c>
      <c r="AD1165" s="23">
        <f t="shared" ref="AD1165:AD1228" si="892">AD1164</f>
        <v>4803211</v>
      </c>
      <c r="AE1165" s="24">
        <f t="shared" si="853"/>
        <v>70086276.274228647</v>
      </c>
      <c r="AF1165" s="3">
        <f t="shared" si="887"/>
        <v>0</v>
      </c>
      <c r="AG1165" s="2">
        <f t="shared" si="869"/>
        <v>481073699.06053853</v>
      </c>
      <c r="AH1165" s="2">
        <f t="shared" si="870"/>
        <v>101.23498655391583</v>
      </c>
      <c r="AI1165" s="23">
        <f t="shared" ref="AI1165:AI1228" si="893">AA1165/(AJ1165/1000000)</f>
        <v>9304458997.195076</v>
      </c>
      <c r="AJ1165" s="23">
        <f t="shared" si="871"/>
        <v>6219.922423797766</v>
      </c>
      <c r="AK1165" s="23">
        <f t="shared" si="872"/>
        <v>0</v>
      </c>
      <c r="AL1165" s="23">
        <f t="shared" si="850"/>
        <v>0</v>
      </c>
      <c r="AM1165" s="23">
        <f t="shared" si="851"/>
        <v>0</v>
      </c>
      <c r="AN1165" s="16">
        <f t="shared" si="888"/>
        <v>0</v>
      </c>
      <c r="AO1165" s="23">
        <f t="shared" si="889"/>
        <v>0</v>
      </c>
      <c r="AP1165" s="22">
        <f t="shared" si="890"/>
        <v>0</v>
      </c>
      <c r="AQ1165" s="30">
        <f t="shared" si="873"/>
        <v>2703176809.4415169</v>
      </c>
      <c r="AR1165" s="28">
        <f t="shared" si="874"/>
        <v>1210513193.8297772</v>
      </c>
      <c r="AS1165" s="25">
        <f t="shared" si="875"/>
        <v>200337590.02425668</v>
      </c>
      <c r="AT1165" s="32">
        <f t="shared" si="876"/>
        <v>8017.8949843423088</v>
      </c>
      <c r="AU1165" s="23">
        <f t="shared" si="877"/>
        <v>8017.8949843423088</v>
      </c>
      <c r="AV1165" s="22">
        <f t="shared" si="878"/>
        <v>339102365.20826292</v>
      </c>
      <c r="AW1165" s="31">
        <f t="shared" si="891"/>
        <v>1979094657.9786134</v>
      </c>
    </row>
    <row r="1166" spans="1:53" x14ac:dyDescent="0.25">
      <c r="A1166">
        <f t="shared" si="852"/>
        <v>471</v>
      </c>
      <c r="B1166" t="s">
        <v>6</v>
      </c>
      <c r="C1166" s="27">
        <f t="shared" si="856"/>
        <v>0</v>
      </c>
      <c r="D1166" s="27">
        <f t="shared" si="879"/>
        <v>0</v>
      </c>
      <c r="E1166" s="27" t="b">
        <f t="shared" si="855"/>
        <v>1</v>
      </c>
      <c r="F1166" s="29">
        <f t="shared" si="857"/>
        <v>0</v>
      </c>
      <c r="G1166" s="27">
        <f t="shared" si="880"/>
        <v>0</v>
      </c>
      <c r="H1166" s="22">
        <f t="shared" si="858"/>
        <v>17767521354.073231</v>
      </c>
      <c r="I1166" s="23">
        <f t="shared" si="859"/>
        <v>132580106.5049091</v>
      </c>
      <c r="J1166" s="23">
        <f t="shared" si="860"/>
        <v>1086</v>
      </c>
      <c r="K1166" s="19">
        <f t="shared" si="881"/>
        <v>225.0831931027827</v>
      </c>
      <c r="L1166" s="16">
        <f t="shared" si="861"/>
        <v>122.55533100326299</v>
      </c>
      <c r="M1166" s="23">
        <f>M1165-IF($B1166="B",(Percent_Rent_In_Elsies*2.49%/12 * H1165)/K1165,0)+IF($B1166="D",N1166,0)+IF(B1166="D",AK1165)+IF(B1166="C",F1165*90%)-(Y1166-Y1165)-IF($B1166="A",Q1165/K1165) + IF($B1166="A",Q1165/K1165)</f>
        <v>-32181882.773698602</v>
      </c>
      <c r="N1166" s="23">
        <f t="shared" si="862"/>
        <v>0</v>
      </c>
      <c r="O1166" s="22">
        <f t="shared" si="863"/>
        <v>0</v>
      </c>
      <c r="P1166" s="22">
        <f t="shared" si="847"/>
        <v>0</v>
      </c>
      <c r="Q1166" s="22">
        <f t="shared" si="848"/>
        <v>0</v>
      </c>
      <c r="R1166" s="22">
        <f t="shared" si="864"/>
        <v>216555844.50232941</v>
      </c>
      <c r="S1166" s="16">
        <f t="shared" si="854"/>
        <v>0</v>
      </c>
      <c r="T1166" s="15">
        <f t="shared" si="865"/>
        <v>0</v>
      </c>
      <c r="U1166" s="23">
        <f t="shared" si="882"/>
        <v>963729.91285125411</v>
      </c>
      <c r="V1166" s="23">
        <f t="shared" si="883"/>
        <v>0</v>
      </c>
      <c r="W1166" s="23">
        <f t="shared" si="849"/>
        <v>0</v>
      </c>
      <c r="X1166" s="23">
        <f t="shared" si="884"/>
        <v>29605856.615424138</v>
      </c>
      <c r="Y1166" s="23">
        <f t="shared" si="866"/>
        <v>13825559.361691331</v>
      </c>
      <c r="Z1166" s="3">
        <f t="shared" si="867"/>
        <v>0</v>
      </c>
      <c r="AA1166" s="23">
        <f t="shared" si="868"/>
        <v>57873013.157960534</v>
      </c>
      <c r="AB1166" s="26">
        <f t="shared" si="885"/>
        <v>70086276.274228662</v>
      </c>
      <c r="AC1166" s="23">
        <f t="shared" si="886"/>
        <v>74889487.274228647</v>
      </c>
      <c r="AD1166" s="23">
        <f t="shared" si="892"/>
        <v>4803211</v>
      </c>
      <c r="AE1166" s="24">
        <f t="shared" si="853"/>
        <v>70086276.274228647</v>
      </c>
      <c r="AF1166" s="3">
        <f t="shared" si="887"/>
        <v>0</v>
      </c>
      <c r="AG1166" s="2">
        <f t="shared" si="869"/>
        <v>0</v>
      </c>
      <c r="AH1166" s="2">
        <f t="shared" si="870"/>
        <v>101.40371153150568</v>
      </c>
      <c r="AI1166" s="23">
        <f t="shared" si="893"/>
        <v>9304458997.195076</v>
      </c>
      <c r="AJ1166" s="23">
        <f t="shared" si="871"/>
        <v>6219.922423797766</v>
      </c>
      <c r="AK1166" s="23">
        <f t="shared" si="872"/>
        <v>0</v>
      </c>
      <c r="AL1166" s="23">
        <f t="shared" si="850"/>
        <v>0</v>
      </c>
      <c r="AM1166" s="23">
        <f t="shared" si="851"/>
        <v>0</v>
      </c>
      <c r="AN1166" s="16">
        <f t="shared" si="888"/>
        <v>0</v>
      </c>
      <c r="AO1166" s="23">
        <f t="shared" si="889"/>
        <v>0</v>
      </c>
      <c r="AP1166" s="22">
        <f t="shared" si="890"/>
        <v>0</v>
      </c>
      <c r="AQ1166" s="30">
        <f t="shared" si="873"/>
        <v>2703176809.4415169</v>
      </c>
      <c r="AR1166" s="28">
        <f t="shared" si="874"/>
        <v>1210513193.8297772</v>
      </c>
      <c r="AS1166" s="25">
        <f t="shared" si="875"/>
        <v>200337590.02425668</v>
      </c>
      <c r="AT1166" s="32">
        <f t="shared" si="876"/>
        <v>0</v>
      </c>
      <c r="AU1166" s="23">
        <f t="shared" si="877"/>
        <v>0</v>
      </c>
      <c r="AV1166" s="22">
        <f t="shared" si="878"/>
        <v>339102365.20826292</v>
      </c>
      <c r="AW1166" s="31">
        <f t="shared" si="891"/>
        <v>1966508993.5646262</v>
      </c>
    </row>
    <row r="1167" spans="1:53" x14ac:dyDescent="0.25">
      <c r="A1167">
        <f t="shared" si="852"/>
        <v>471</v>
      </c>
      <c r="B1167" t="s">
        <v>7</v>
      </c>
      <c r="C1167" s="27">
        <f t="shared" si="856"/>
        <v>0</v>
      </c>
      <c r="D1167" s="27">
        <f t="shared" si="879"/>
        <v>0</v>
      </c>
      <c r="E1167" s="27" t="b">
        <f t="shared" si="855"/>
        <v>1</v>
      </c>
      <c r="F1167" s="29">
        <f t="shared" si="857"/>
        <v>0</v>
      </c>
      <c r="G1167" s="27">
        <f t="shared" si="880"/>
        <v>0</v>
      </c>
      <c r="H1167" s="22">
        <f t="shared" si="858"/>
        <v>17767521354.073231</v>
      </c>
      <c r="I1167" s="23">
        <f t="shared" si="859"/>
        <v>132580106.5049091</v>
      </c>
      <c r="J1167" s="23">
        <f t="shared" si="860"/>
        <v>1086</v>
      </c>
      <c r="K1167" s="19">
        <f t="shared" si="881"/>
        <v>225.0831931027827</v>
      </c>
      <c r="L1167" s="16">
        <f t="shared" si="861"/>
        <v>122.55533100326299</v>
      </c>
      <c r="M1167" s="23">
        <f>M1166-IF($B1167="B",(Percent_Rent_In_Elsies*2.49%/12 * H1166)/K1166,0)+IF($B1167="D",N1167,0)+IF(B1167="D",AK1166)+IF(B1167="C",F1166*90%)-(Y1167-Y1166)-IF($B1167="A",Q1166/K1166) + IF($B1167="A",Q1166/K1166)</f>
        <v>-32263780.507379826</v>
      </c>
      <c r="N1167" s="23">
        <f t="shared" si="862"/>
        <v>0</v>
      </c>
      <c r="O1167" s="22">
        <f t="shared" si="863"/>
        <v>0</v>
      </c>
      <c r="P1167" s="22">
        <f t="shared" ref="P1167:P1230" si="894">IF(AG1167 &gt; Retail_Freeze_Above, O1166,0)</f>
        <v>0</v>
      </c>
      <c r="Q1167" s="22">
        <f t="shared" ref="Q1167:Q1230" si="895">IF(AG1167&lt;=Retail_Freeze_Above,O1166,0)</f>
        <v>0</v>
      </c>
      <c r="R1167" s="22">
        <f t="shared" si="864"/>
        <v>198509524.12713528</v>
      </c>
      <c r="S1167" s="16">
        <f t="shared" si="854"/>
        <v>18046320.375194117</v>
      </c>
      <c r="T1167" s="15">
        <f t="shared" si="865"/>
        <v>0</v>
      </c>
      <c r="U1167" s="23">
        <f t="shared" si="882"/>
        <v>883419.08678031631</v>
      </c>
      <c r="V1167" s="23">
        <f t="shared" si="883"/>
        <v>80310.826070937837</v>
      </c>
      <c r="W1167" s="23">
        <f t="shared" ref="W1167:W1230" si="896">IF($B1167="E",0,W1166+IF(B1167="D",V1166,0)+IF($B1167="A",G1167))-IF($B1167="D",N1167)+IF($B1167="A",Q1166/K1166)</f>
        <v>0</v>
      </c>
      <c r="X1167" s="23">
        <f t="shared" si="884"/>
        <v>29605856.615424138</v>
      </c>
      <c r="Y1167" s="23">
        <f t="shared" si="866"/>
        <v>13825559.361691331</v>
      </c>
      <c r="Z1167" s="3">
        <f t="shared" si="867"/>
        <v>0</v>
      </c>
      <c r="AA1167" s="23">
        <f t="shared" si="868"/>
        <v>57873013.157960534</v>
      </c>
      <c r="AB1167" s="26">
        <f t="shared" si="885"/>
        <v>70086276.274228647</v>
      </c>
      <c r="AC1167" s="23">
        <f t="shared" si="886"/>
        <v>74889487.274228647</v>
      </c>
      <c r="AD1167" s="23">
        <f t="shared" si="892"/>
        <v>4803211</v>
      </c>
      <c r="AE1167" s="24">
        <f t="shared" si="853"/>
        <v>70086276.274228647</v>
      </c>
      <c r="AF1167" s="3">
        <f t="shared" si="887"/>
        <v>0</v>
      </c>
      <c r="AG1167" s="2">
        <f t="shared" si="869"/>
        <v>0</v>
      </c>
      <c r="AH1167" s="2">
        <f t="shared" si="870"/>
        <v>101.40371153150568</v>
      </c>
      <c r="AI1167" s="23">
        <f t="shared" si="893"/>
        <v>9304458997.195076</v>
      </c>
      <c r="AJ1167" s="23">
        <f t="shared" si="871"/>
        <v>6219.922423797766</v>
      </c>
      <c r="AK1167" s="23">
        <f t="shared" si="872"/>
        <v>0</v>
      </c>
      <c r="AL1167" s="23">
        <f t="shared" si="850"/>
        <v>-201403.82992744446</v>
      </c>
      <c r="AM1167" s="23">
        <f t="shared" si="851"/>
        <v>-187907429.7006695</v>
      </c>
      <c r="AN1167" s="16">
        <f t="shared" si="888"/>
        <v>0</v>
      </c>
      <c r="AO1167" s="23">
        <f t="shared" si="889"/>
        <v>81897.733681222962</v>
      </c>
      <c r="AP1167" s="22">
        <f t="shared" si="890"/>
        <v>18433803.404850978</v>
      </c>
      <c r="AQ1167" s="30">
        <f t="shared" si="873"/>
        <v>2739887728.9222775</v>
      </c>
      <c r="AR1167" s="28">
        <f t="shared" si="874"/>
        <v>1228790309.9056871</v>
      </c>
      <c r="AS1167" s="25">
        <f t="shared" si="875"/>
        <v>200337590.02425668</v>
      </c>
      <c r="AT1167" s="32">
        <f t="shared" si="876"/>
        <v>0</v>
      </c>
      <c r="AU1167" s="23">
        <f t="shared" si="877"/>
        <v>0</v>
      </c>
      <c r="AV1167" s="22">
        <f t="shared" si="878"/>
        <v>339102365.20826292</v>
      </c>
      <c r="AW1167" s="31">
        <f t="shared" si="891"/>
        <v>2003219913.045387</v>
      </c>
    </row>
    <row r="1168" spans="1:53" x14ac:dyDescent="0.25">
      <c r="A1168">
        <f t="shared" si="852"/>
        <v>471</v>
      </c>
      <c r="B1168" t="s">
        <v>8</v>
      </c>
      <c r="C1168" s="27">
        <f t="shared" si="856"/>
        <v>0</v>
      </c>
      <c r="D1168" s="27">
        <f t="shared" si="879"/>
        <v>0</v>
      </c>
      <c r="E1168" s="27" t="b">
        <f t="shared" si="855"/>
        <v>1</v>
      </c>
      <c r="F1168" s="29">
        <f t="shared" si="857"/>
        <v>0</v>
      </c>
      <c r="G1168" s="27">
        <f t="shared" si="880"/>
        <v>0</v>
      </c>
      <c r="H1168" s="22">
        <f t="shared" si="858"/>
        <v>17767521354.073231</v>
      </c>
      <c r="I1168" s="23">
        <f t="shared" si="859"/>
        <v>132580106.5049091</v>
      </c>
      <c r="J1168" s="23">
        <f t="shared" si="860"/>
        <v>1086</v>
      </c>
      <c r="K1168" s="19">
        <f t="shared" si="881"/>
        <v>225.0831931027827</v>
      </c>
      <c r="L1168" s="16">
        <f t="shared" si="861"/>
        <v>122.55533100326299</v>
      </c>
      <c r="M1168" s="23">
        <f>M1167-IF($B1168="B",(Percent_Rent_In_Elsies*2.49%/12 * H1167)/K1167,0)+IF($B1168="D",N1168,0)+IF(B1168="D",AK1167)+IF(B1168="C",F1167*90%)-(Y1168-Y1167)-IF($B1168="A",Q1167/K1167) + IF($B1168="A",Q1167/K1167)</f>
        <v>-32263780.507379826</v>
      </c>
      <c r="N1168" s="23">
        <f t="shared" si="862"/>
        <v>0</v>
      </c>
      <c r="O1168" s="22">
        <f t="shared" si="863"/>
        <v>0</v>
      </c>
      <c r="P1168" s="22">
        <f t="shared" si="894"/>
        <v>0</v>
      </c>
      <c r="Q1168" s="22">
        <f t="shared" si="895"/>
        <v>0</v>
      </c>
      <c r="R1168" s="22">
        <f t="shared" si="864"/>
        <v>216943327.53198627</v>
      </c>
      <c r="S1168" s="16">
        <f t="shared" si="854"/>
        <v>18046320.375194117</v>
      </c>
      <c r="T1168" s="15">
        <f t="shared" si="865"/>
        <v>0</v>
      </c>
      <c r="U1168" s="23">
        <f t="shared" si="882"/>
        <v>965316.82046153932</v>
      </c>
      <c r="V1168" s="23">
        <f t="shared" si="883"/>
        <v>80310.826070937837</v>
      </c>
      <c r="W1168" s="23">
        <f t="shared" si="896"/>
        <v>0</v>
      </c>
      <c r="X1168" s="23">
        <f t="shared" si="884"/>
        <v>29605856.615424138</v>
      </c>
      <c r="Y1168" s="23">
        <f t="shared" si="866"/>
        <v>13825559.361691331</v>
      </c>
      <c r="Z1168" s="3">
        <f t="shared" si="867"/>
        <v>0</v>
      </c>
      <c r="AA1168" s="23">
        <f t="shared" si="868"/>
        <v>57873013.157960534</v>
      </c>
      <c r="AB1168" s="26">
        <f t="shared" si="885"/>
        <v>70086276.274228647</v>
      </c>
      <c r="AC1168" s="23">
        <f t="shared" si="886"/>
        <v>74889487.274228647</v>
      </c>
      <c r="AD1168" s="23">
        <f t="shared" si="892"/>
        <v>4803211</v>
      </c>
      <c r="AE1168" s="24">
        <f t="shared" si="853"/>
        <v>70086276.274228647</v>
      </c>
      <c r="AF1168" s="3">
        <f t="shared" si="887"/>
        <v>1E-4</v>
      </c>
      <c r="AG1168" s="2">
        <f t="shared" si="869"/>
        <v>0</v>
      </c>
      <c r="AH1168" s="2">
        <f t="shared" si="870"/>
        <v>101.40371153150568</v>
      </c>
      <c r="AI1168" s="23">
        <f t="shared" si="893"/>
        <v>9304458997.195076</v>
      </c>
      <c r="AJ1168" s="23">
        <f t="shared" si="871"/>
        <v>6219.922423797766</v>
      </c>
      <c r="AK1168" s="23">
        <f t="shared" si="872"/>
        <v>61367.949910973199</v>
      </c>
      <c r="AL1168" s="23">
        <f t="shared" ref="AL1168:AL1231" si="897">IF($B1168="B",AI1168-AI1163,0)</f>
        <v>0</v>
      </c>
      <c r="AM1168" s="23">
        <f t="shared" si="851"/>
        <v>0</v>
      </c>
      <c r="AN1168" s="16">
        <f t="shared" si="888"/>
        <v>0</v>
      </c>
      <c r="AO1168" s="23">
        <f t="shared" si="889"/>
        <v>0</v>
      </c>
      <c r="AP1168" s="22">
        <f t="shared" si="890"/>
        <v>0</v>
      </c>
      <c r="AQ1168" s="30">
        <f t="shared" si="873"/>
        <v>2739887728.9222775</v>
      </c>
      <c r="AR1168" s="28">
        <f t="shared" si="874"/>
        <v>1228790309.9056871</v>
      </c>
      <c r="AS1168" s="25">
        <f t="shared" si="875"/>
        <v>200337590.02425668</v>
      </c>
      <c r="AT1168" s="32">
        <f t="shared" si="876"/>
        <v>0</v>
      </c>
      <c r="AU1168" s="23">
        <f t="shared" si="877"/>
        <v>0</v>
      </c>
      <c r="AV1168" s="22">
        <f t="shared" si="878"/>
        <v>339102365.20826292</v>
      </c>
      <c r="AW1168" s="31">
        <f t="shared" si="891"/>
        <v>2003219913.045387</v>
      </c>
    </row>
    <row r="1169" spans="1:53" x14ac:dyDescent="0.25">
      <c r="A1169" s="21">
        <f t="shared" si="852"/>
        <v>471</v>
      </c>
      <c r="B1169" s="21" t="s">
        <v>9</v>
      </c>
      <c r="C1169" s="27">
        <f t="shared" si="856"/>
        <v>0</v>
      </c>
      <c r="D1169" s="27">
        <f t="shared" si="879"/>
        <v>0</v>
      </c>
      <c r="E1169" s="27" t="b">
        <f t="shared" si="855"/>
        <v>1</v>
      </c>
      <c r="F1169" s="29">
        <f t="shared" si="857"/>
        <v>0</v>
      </c>
      <c r="G1169" s="27">
        <f t="shared" si="880"/>
        <v>0</v>
      </c>
      <c r="H1169" s="22">
        <f t="shared" si="858"/>
        <v>17767521354.073231</v>
      </c>
      <c r="I1169" s="23">
        <f t="shared" si="859"/>
        <v>132580106.5049091</v>
      </c>
      <c r="J1169" s="23">
        <f t="shared" si="860"/>
        <v>1086</v>
      </c>
      <c r="K1169" s="19">
        <f t="shared" si="881"/>
        <v>225.0831931027827</v>
      </c>
      <c r="L1169" s="16">
        <f t="shared" si="861"/>
        <v>122.55533100326299</v>
      </c>
      <c r="M1169" s="23">
        <f>M1168-IF($B1169="B",(Percent_Rent_In_Elsies*2.49%/12 * H1168)/K1168,0)+IF($B1169="D",N1169,0)+IF(B1169="D",AK1168)+IF(B1169="C",F1168*90%)-(Y1169-Y1168)-IF($B1169="A",Q1168/K1168) + IF($B1169="A",Q1168/K1168)</f>
        <v>-32202412.557468854</v>
      </c>
      <c r="N1169" s="23">
        <f t="shared" si="862"/>
        <v>0</v>
      </c>
      <c r="O1169" s="22">
        <f t="shared" si="863"/>
        <v>12608331.0148146</v>
      </c>
      <c r="P1169" s="22">
        <f t="shared" si="894"/>
        <v>0</v>
      </c>
      <c r="Q1169" s="22">
        <f t="shared" si="895"/>
        <v>0</v>
      </c>
      <c r="R1169" s="22">
        <f t="shared" si="864"/>
        <v>216943327.53198627</v>
      </c>
      <c r="S1169" s="16">
        <f t="shared" si="854"/>
        <v>0</v>
      </c>
      <c r="T1169" s="15">
        <f t="shared" si="865"/>
        <v>5437989.3603795171</v>
      </c>
      <c r="U1169" s="23">
        <f t="shared" si="882"/>
        <v>965316.82046153932</v>
      </c>
      <c r="V1169" s="23">
        <f t="shared" si="883"/>
        <v>0</v>
      </c>
      <c r="W1169" s="23">
        <f t="shared" si="896"/>
        <v>80310.826070937837</v>
      </c>
      <c r="X1169" s="23">
        <f t="shared" si="884"/>
        <v>29605856.615424138</v>
      </c>
      <c r="Y1169" s="23">
        <f t="shared" si="866"/>
        <v>13825559.361691331</v>
      </c>
      <c r="Z1169" s="3">
        <f t="shared" si="867"/>
        <v>0</v>
      </c>
      <c r="AA1169" s="23">
        <f t="shared" si="868"/>
        <v>57811645.208049558</v>
      </c>
      <c r="AB1169" s="26">
        <f t="shared" si="885"/>
        <v>70086276.274228632</v>
      </c>
      <c r="AC1169" s="23">
        <f t="shared" si="886"/>
        <v>74889487.274228647</v>
      </c>
      <c r="AD1169" s="23">
        <f t="shared" si="892"/>
        <v>4803211</v>
      </c>
      <c r="AE1169" s="24">
        <f t="shared" si="853"/>
        <v>70086276.274228647</v>
      </c>
      <c r="AF1169" s="3">
        <f t="shared" si="887"/>
        <v>0</v>
      </c>
      <c r="AG1169" s="2">
        <f t="shared" si="869"/>
        <v>0</v>
      </c>
      <c r="AH1169" s="2">
        <f t="shared" si="870"/>
        <v>101.40371153150568</v>
      </c>
      <c r="AI1169" s="23">
        <f t="shared" si="893"/>
        <v>9294592644.2521248</v>
      </c>
      <c r="AJ1169" s="23">
        <f t="shared" si="871"/>
        <v>6219.922423797766</v>
      </c>
      <c r="AK1169" s="23">
        <f t="shared" si="872"/>
        <v>0</v>
      </c>
      <c r="AL1169" s="23">
        <f t="shared" si="897"/>
        <v>0</v>
      </c>
      <c r="AM1169" s="23">
        <f t="shared" ref="AM1169:AM1232" si="898">IF($B1169="B",50%*AL1169*30%*AJ1169,0)</f>
        <v>0</v>
      </c>
      <c r="AN1169" s="16">
        <f t="shared" si="888"/>
        <v>0</v>
      </c>
      <c r="AO1169" s="23">
        <f t="shared" si="889"/>
        <v>0</v>
      </c>
      <c r="AP1169" s="22">
        <f t="shared" si="890"/>
        <v>0</v>
      </c>
      <c r="AQ1169" s="30">
        <f t="shared" si="873"/>
        <v>2739887728.9222775</v>
      </c>
      <c r="AR1169" s="28">
        <f t="shared" si="874"/>
        <v>1228790309.9056871</v>
      </c>
      <c r="AS1169" s="25">
        <f t="shared" si="875"/>
        <v>200337590.02425668</v>
      </c>
      <c r="AT1169" s="32">
        <f t="shared" si="876"/>
        <v>0</v>
      </c>
      <c r="AU1169" s="23">
        <f t="shared" si="877"/>
        <v>0</v>
      </c>
      <c r="AV1169" s="22">
        <f t="shared" si="878"/>
        <v>339102365.20826292</v>
      </c>
      <c r="AW1169" s="31">
        <f t="shared" si="891"/>
        <v>2003219913.045387</v>
      </c>
      <c r="AX1169" s="21"/>
      <c r="AY1169" s="21"/>
      <c r="AZ1169" s="21"/>
      <c r="BA1169" s="21"/>
    </row>
    <row r="1170" spans="1:53" x14ac:dyDescent="0.25">
      <c r="A1170" s="21">
        <f t="shared" si="852"/>
        <v>471</v>
      </c>
      <c r="B1170" s="21" t="s">
        <v>28</v>
      </c>
      <c r="C1170" s="27">
        <f t="shared" si="856"/>
        <v>0</v>
      </c>
      <c r="D1170" s="27">
        <f t="shared" si="879"/>
        <v>0</v>
      </c>
      <c r="E1170" s="27" t="b">
        <f t="shared" si="855"/>
        <v>1</v>
      </c>
      <c r="F1170" s="29">
        <f t="shared" si="857"/>
        <v>0</v>
      </c>
      <c r="G1170" s="27">
        <f t="shared" si="880"/>
        <v>0</v>
      </c>
      <c r="H1170" s="22">
        <f t="shared" si="858"/>
        <v>17767521354.073231</v>
      </c>
      <c r="I1170" s="23">
        <f t="shared" si="859"/>
        <v>132580106.5049091</v>
      </c>
      <c r="J1170" s="23">
        <f t="shared" si="860"/>
        <v>1086</v>
      </c>
      <c r="K1170" s="19">
        <f t="shared" si="881"/>
        <v>225.0831931027827</v>
      </c>
      <c r="L1170" s="16">
        <f t="shared" si="861"/>
        <v>122.55533100326299</v>
      </c>
      <c r="M1170" s="23">
        <f>M1169-IF($B1170="B",(Percent_Rent_In_Elsies*2.49%/12 * H1169)/K1169,0)+IF($B1170="D",N1170,0)+IF(B1170="D",AK1169)+IF(B1170="C",F1169*90%)-(Y1170-Y1169)-IF($B1170="A",Q1169/K1169) + IF($B1170="A",Q1169/K1169)</f>
        <v>-32202412.557468854</v>
      </c>
      <c r="N1170" s="23">
        <f t="shared" si="862"/>
        <v>0</v>
      </c>
      <c r="O1170" s="22">
        <f t="shared" si="863"/>
        <v>0</v>
      </c>
      <c r="P1170" s="22">
        <f t="shared" si="894"/>
        <v>12608331.0148146</v>
      </c>
      <c r="Q1170" s="22">
        <f t="shared" si="895"/>
        <v>0</v>
      </c>
      <c r="R1170" s="22">
        <f t="shared" si="864"/>
        <v>216943327.53198627</v>
      </c>
      <c r="S1170" s="16">
        <f t="shared" si="854"/>
        <v>0</v>
      </c>
      <c r="T1170" s="15">
        <f t="shared" si="865"/>
        <v>0</v>
      </c>
      <c r="U1170" s="23">
        <f t="shared" si="882"/>
        <v>965316.82046153932</v>
      </c>
      <c r="V1170" s="23">
        <f t="shared" si="883"/>
        <v>0</v>
      </c>
      <c r="W1170" s="23">
        <f t="shared" si="896"/>
        <v>0</v>
      </c>
      <c r="X1170" s="23">
        <f t="shared" si="884"/>
        <v>29605856.615424138</v>
      </c>
      <c r="Y1170" s="23">
        <f t="shared" si="866"/>
        <v>13825559.361691331</v>
      </c>
      <c r="Z1170" s="3">
        <f t="shared" si="867"/>
        <v>4015.5413035468923</v>
      </c>
      <c r="AA1170" s="23">
        <f t="shared" si="868"/>
        <v>57871878.327602759</v>
      </c>
      <c r="AB1170" s="26">
        <f t="shared" si="885"/>
        <v>70086276.274228632</v>
      </c>
      <c r="AC1170" s="23">
        <f t="shared" si="886"/>
        <v>74889487.274228647</v>
      </c>
      <c r="AD1170" s="23">
        <f t="shared" si="892"/>
        <v>4803211</v>
      </c>
      <c r="AE1170" s="24">
        <f t="shared" si="853"/>
        <v>70086276.274228647</v>
      </c>
      <c r="AF1170" s="3">
        <f t="shared" si="887"/>
        <v>0</v>
      </c>
      <c r="AG1170" s="2">
        <f t="shared" si="869"/>
        <v>481864956.42562705</v>
      </c>
      <c r="AH1170" s="2">
        <f t="shared" si="870"/>
        <v>101.40371153150568</v>
      </c>
      <c r="AI1170" s="23">
        <f t="shared" si="893"/>
        <v>9304276546.3089638</v>
      </c>
      <c r="AJ1170" s="23">
        <f t="shared" si="871"/>
        <v>6219.922423797766</v>
      </c>
      <c r="AK1170" s="23">
        <f t="shared" si="872"/>
        <v>0</v>
      </c>
      <c r="AL1170" s="23">
        <f t="shared" si="897"/>
        <v>0</v>
      </c>
      <c r="AM1170" s="23">
        <f t="shared" si="898"/>
        <v>0</v>
      </c>
      <c r="AN1170" s="16">
        <f t="shared" si="888"/>
        <v>0</v>
      </c>
      <c r="AO1170" s="23">
        <f t="shared" si="889"/>
        <v>0</v>
      </c>
      <c r="AP1170" s="22">
        <f t="shared" si="890"/>
        <v>0</v>
      </c>
      <c r="AQ1170" s="30">
        <f t="shared" si="873"/>
        <v>2739887728.9222775</v>
      </c>
      <c r="AR1170" s="28">
        <f t="shared" si="874"/>
        <v>1228790309.9056871</v>
      </c>
      <c r="AS1170" s="25">
        <f t="shared" si="875"/>
        <v>200337590.02425668</v>
      </c>
      <c r="AT1170" s="32">
        <f t="shared" si="876"/>
        <v>8031.0826070937846</v>
      </c>
      <c r="AU1170" s="23">
        <f t="shared" si="877"/>
        <v>8031.0826070937846</v>
      </c>
      <c r="AV1170" s="22">
        <f t="shared" si="878"/>
        <v>344540354.56864244</v>
      </c>
      <c r="AW1170" s="31">
        <f t="shared" si="891"/>
        <v>2003219913.045387</v>
      </c>
      <c r="AX1170" s="21"/>
      <c r="AY1170" s="21"/>
      <c r="AZ1170" s="21"/>
      <c r="BA1170" s="21"/>
    </row>
    <row r="1171" spans="1:53" x14ac:dyDescent="0.25">
      <c r="A1171">
        <f t="shared" si="852"/>
        <v>472</v>
      </c>
      <c r="B1171" t="s">
        <v>6</v>
      </c>
      <c r="C1171" s="27">
        <f t="shared" si="856"/>
        <v>0</v>
      </c>
      <c r="D1171" s="27">
        <f t="shared" si="879"/>
        <v>0</v>
      </c>
      <c r="E1171" s="27" t="b">
        <f t="shared" si="855"/>
        <v>1</v>
      </c>
      <c r="F1171" s="29">
        <f t="shared" si="857"/>
        <v>0</v>
      </c>
      <c r="G1171" s="27">
        <f t="shared" si="880"/>
        <v>0</v>
      </c>
      <c r="H1171" s="22">
        <f t="shared" si="858"/>
        <v>17797133889.663353</v>
      </c>
      <c r="I1171" s="23">
        <f t="shared" si="859"/>
        <v>132580106.5049091</v>
      </c>
      <c r="J1171" s="23">
        <f t="shared" si="860"/>
        <v>1086</v>
      </c>
      <c r="K1171" s="19">
        <f t="shared" si="881"/>
        <v>225.0831931027827</v>
      </c>
      <c r="L1171" s="16">
        <f t="shared" si="861"/>
        <v>122.75958988826844</v>
      </c>
      <c r="M1171" s="23">
        <f>M1170-IF($B1171="B",(Percent_Rent_In_Elsies*2.49%/12 * H1170)/K1170,0)+IF($B1171="D",N1171,0)+IF(B1171="D",AK1170)+IF(B1171="C",F1170*90%)-(Y1171-Y1170)-IF($B1171="A",Q1170/K1170) + IF($B1171="A",Q1170/K1170)</f>
        <v>-32202412.557468854</v>
      </c>
      <c r="N1171" s="23">
        <f t="shared" si="862"/>
        <v>0</v>
      </c>
      <c r="O1171" s="22">
        <f t="shared" si="863"/>
        <v>0</v>
      </c>
      <c r="P1171" s="22">
        <f t="shared" si="894"/>
        <v>0</v>
      </c>
      <c r="Q1171" s="22">
        <f t="shared" si="895"/>
        <v>0</v>
      </c>
      <c r="R1171" s="22">
        <f t="shared" si="864"/>
        <v>216943327.53198627</v>
      </c>
      <c r="S1171" s="16">
        <f t="shared" si="854"/>
        <v>0</v>
      </c>
      <c r="T1171" s="15">
        <f t="shared" si="865"/>
        <v>0</v>
      </c>
      <c r="U1171" s="23">
        <f t="shared" si="882"/>
        <v>965316.82046153932</v>
      </c>
      <c r="V1171" s="23">
        <f t="shared" si="883"/>
        <v>0</v>
      </c>
      <c r="W1171" s="23">
        <f t="shared" si="896"/>
        <v>0</v>
      </c>
      <c r="X1171" s="23">
        <f t="shared" si="884"/>
        <v>29625934.321941871</v>
      </c>
      <c r="Y1171" s="23">
        <f t="shared" si="866"/>
        <v>13825559.361691331</v>
      </c>
      <c r="Z1171" s="3">
        <f t="shared" si="867"/>
        <v>0</v>
      </c>
      <c r="AA1171" s="23">
        <f t="shared" si="868"/>
        <v>57871878.327602759</v>
      </c>
      <c r="AB1171" s="26">
        <f t="shared" si="885"/>
        <v>70086276.274228632</v>
      </c>
      <c r="AC1171" s="23">
        <f t="shared" si="886"/>
        <v>74889487.274228647</v>
      </c>
      <c r="AD1171" s="23">
        <f t="shared" si="892"/>
        <v>4803211</v>
      </c>
      <c r="AE1171" s="24">
        <f t="shared" si="853"/>
        <v>70086276.274228647</v>
      </c>
      <c r="AF1171" s="3">
        <f t="shared" si="887"/>
        <v>0</v>
      </c>
      <c r="AG1171" s="2">
        <f t="shared" si="869"/>
        <v>0</v>
      </c>
      <c r="AH1171" s="2">
        <f t="shared" si="870"/>
        <v>101.57271771739153</v>
      </c>
      <c r="AI1171" s="23">
        <f t="shared" si="893"/>
        <v>9304276546.3089638</v>
      </c>
      <c r="AJ1171" s="23">
        <f t="shared" si="871"/>
        <v>6219.922423797766</v>
      </c>
      <c r="AK1171" s="23">
        <f t="shared" si="872"/>
        <v>0</v>
      </c>
      <c r="AL1171" s="23">
        <f t="shared" si="897"/>
        <v>0</v>
      </c>
      <c r="AM1171" s="23">
        <f t="shared" si="898"/>
        <v>0</v>
      </c>
      <c r="AN1171" s="16">
        <f t="shared" si="888"/>
        <v>0</v>
      </c>
      <c r="AO1171" s="23">
        <f t="shared" si="889"/>
        <v>0</v>
      </c>
      <c r="AP1171" s="22">
        <f t="shared" si="890"/>
        <v>0</v>
      </c>
      <c r="AQ1171" s="30">
        <f t="shared" si="873"/>
        <v>2739887728.9222775</v>
      </c>
      <c r="AR1171" s="28">
        <f t="shared" si="874"/>
        <v>1228790309.9056871</v>
      </c>
      <c r="AS1171" s="25">
        <f t="shared" si="875"/>
        <v>200337590.02425668</v>
      </c>
      <c r="AT1171" s="32">
        <f t="shared" si="876"/>
        <v>0</v>
      </c>
      <c r="AU1171" s="23">
        <f t="shared" si="877"/>
        <v>0</v>
      </c>
      <c r="AV1171" s="22">
        <f t="shared" si="878"/>
        <v>344540354.56864244</v>
      </c>
      <c r="AW1171" s="31">
        <f t="shared" si="891"/>
        <v>1990611582.0305724</v>
      </c>
    </row>
    <row r="1172" spans="1:53" x14ac:dyDescent="0.25">
      <c r="A1172">
        <f t="shared" si="852"/>
        <v>472</v>
      </c>
      <c r="B1172" t="s">
        <v>7</v>
      </c>
      <c r="C1172" s="27">
        <f t="shared" si="856"/>
        <v>0</v>
      </c>
      <c r="D1172" s="27">
        <f t="shared" si="879"/>
        <v>0</v>
      </c>
      <c r="E1172" s="27" t="b">
        <f t="shared" si="855"/>
        <v>1</v>
      </c>
      <c r="F1172" s="29">
        <f t="shared" si="857"/>
        <v>0</v>
      </c>
      <c r="G1172" s="27">
        <f t="shared" si="880"/>
        <v>0</v>
      </c>
      <c r="H1172" s="22">
        <f t="shared" si="858"/>
        <v>17797133889.663353</v>
      </c>
      <c r="I1172" s="23">
        <f t="shared" si="859"/>
        <v>132580106.5049091</v>
      </c>
      <c r="J1172" s="23">
        <f t="shared" si="860"/>
        <v>1086</v>
      </c>
      <c r="K1172" s="19">
        <f t="shared" si="881"/>
        <v>225.0831931027827</v>
      </c>
      <c r="L1172" s="16">
        <f t="shared" si="861"/>
        <v>122.75958988826844</v>
      </c>
      <c r="M1172" s="23">
        <f>M1171-IF($B1172="B",(Percent_Rent_In_Elsies*2.49%/12 * H1171)/K1171,0)+IF($B1172="D",N1172,0)+IF(B1172="D",AK1171)+IF(B1172="C",F1171*90%)-(Y1172-Y1171)-IF($B1172="A",Q1171/K1171) + IF($B1172="A",Q1171/K1171)</f>
        <v>-32284446.78737288</v>
      </c>
      <c r="N1172" s="23">
        <f t="shared" si="862"/>
        <v>0</v>
      </c>
      <c r="O1172" s="22">
        <f t="shared" si="863"/>
        <v>0</v>
      </c>
      <c r="P1172" s="22">
        <f t="shared" si="894"/>
        <v>0</v>
      </c>
      <c r="Q1172" s="22">
        <f t="shared" si="895"/>
        <v>0</v>
      </c>
      <c r="R1172" s="22">
        <f t="shared" si="864"/>
        <v>198864716.90432075</v>
      </c>
      <c r="S1172" s="16">
        <f t="shared" si="854"/>
        <v>18078610.627665523</v>
      </c>
      <c r="T1172" s="15">
        <f t="shared" si="865"/>
        <v>0</v>
      </c>
      <c r="U1172" s="23">
        <f t="shared" si="882"/>
        <v>884873.75208974443</v>
      </c>
      <c r="V1172" s="23">
        <f t="shared" si="883"/>
        <v>80443.068371794943</v>
      </c>
      <c r="W1172" s="23">
        <f t="shared" si="896"/>
        <v>0</v>
      </c>
      <c r="X1172" s="23">
        <f t="shared" si="884"/>
        <v>29625934.321941871</v>
      </c>
      <c r="Y1172" s="23">
        <f t="shared" si="866"/>
        <v>13825559.361691331</v>
      </c>
      <c r="Z1172" s="3">
        <f t="shared" si="867"/>
        <v>0</v>
      </c>
      <c r="AA1172" s="23">
        <f t="shared" si="868"/>
        <v>57871878.327602759</v>
      </c>
      <c r="AB1172" s="26">
        <f t="shared" si="885"/>
        <v>70086276.274228632</v>
      </c>
      <c r="AC1172" s="23">
        <f t="shared" si="886"/>
        <v>74889487.274228647</v>
      </c>
      <c r="AD1172" s="23">
        <f t="shared" si="892"/>
        <v>4803211</v>
      </c>
      <c r="AE1172" s="24">
        <f t="shared" si="853"/>
        <v>70086276.274228647</v>
      </c>
      <c r="AF1172" s="3">
        <f t="shared" si="887"/>
        <v>0</v>
      </c>
      <c r="AG1172" s="2">
        <f t="shared" si="869"/>
        <v>0</v>
      </c>
      <c r="AH1172" s="2">
        <f t="shared" si="870"/>
        <v>101.57271771739153</v>
      </c>
      <c r="AI1172" s="23">
        <f t="shared" si="893"/>
        <v>9304276546.3089638</v>
      </c>
      <c r="AJ1172" s="23">
        <f t="shared" si="871"/>
        <v>6219.922423797766</v>
      </c>
      <c r="AK1172" s="23">
        <f t="shared" si="872"/>
        <v>0</v>
      </c>
      <c r="AL1172" s="23">
        <f t="shared" si="897"/>
        <v>-182450.88611221313</v>
      </c>
      <c r="AM1172" s="23">
        <f t="shared" si="898"/>
        <v>-170224553.66566902</v>
      </c>
      <c r="AN1172" s="16">
        <f t="shared" si="888"/>
        <v>0</v>
      </c>
      <c r="AO1172" s="23">
        <f t="shared" si="889"/>
        <v>82034.229904024993</v>
      </c>
      <c r="AP1172" s="22">
        <f t="shared" si="890"/>
        <v>18464526.410525728</v>
      </c>
      <c r="AQ1172" s="30">
        <f t="shared" si="873"/>
        <v>2776659833.2688394</v>
      </c>
      <c r="AR1172" s="28">
        <f t="shared" si="874"/>
        <v>1247097887.8417234</v>
      </c>
      <c r="AS1172" s="25">
        <f t="shared" si="875"/>
        <v>200337590.02425668</v>
      </c>
      <c r="AT1172" s="32">
        <f t="shared" si="876"/>
        <v>0</v>
      </c>
      <c r="AU1172" s="23">
        <f t="shared" si="877"/>
        <v>0</v>
      </c>
      <c r="AV1172" s="22">
        <f t="shared" si="878"/>
        <v>344540354.56864244</v>
      </c>
      <c r="AW1172" s="31">
        <f t="shared" si="891"/>
        <v>2027383686.3771346</v>
      </c>
    </row>
    <row r="1173" spans="1:53" s="21" customFormat="1" x14ac:dyDescent="0.25">
      <c r="A1173">
        <f t="shared" si="852"/>
        <v>472</v>
      </c>
      <c r="B1173" t="s">
        <v>8</v>
      </c>
      <c r="C1173" s="27">
        <f t="shared" si="856"/>
        <v>0</v>
      </c>
      <c r="D1173" s="27">
        <f t="shared" si="879"/>
        <v>0</v>
      </c>
      <c r="E1173" s="27" t="b">
        <f t="shared" si="855"/>
        <v>1</v>
      </c>
      <c r="F1173" s="29">
        <f t="shared" si="857"/>
        <v>0</v>
      </c>
      <c r="G1173" s="27">
        <f t="shared" si="880"/>
        <v>0</v>
      </c>
      <c r="H1173" s="22">
        <f t="shared" si="858"/>
        <v>17797133889.663353</v>
      </c>
      <c r="I1173" s="23">
        <f t="shared" si="859"/>
        <v>132580106.5049091</v>
      </c>
      <c r="J1173" s="23">
        <f t="shared" si="860"/>
        <v>1086</v>
      </c>
      <c r="K1173" s="19">
        <f t="shared" si="881"/>
        <v>225.0831931027827</v>
      </c>
      <c r="L1173" s="16">
        <f t="shared" si="861"/>
        <v>122.75958988826844</v>
      </c>
      <c r="M1173" s="23">
        <f>M1172-IF($B1173="B",(Percent_Rent_In_Elsies*2.49%/12 * H1172)/K1172,0)+IF($B1173="D",N1173,0)+IF(B1173="D",AK1172)+IF(B1173="C",F1172*90%)-(Y1173-Y1172)-IF($B1173="A",Q1172/K1172) + IF($B1173="A",Q1172/K1172)</f>
        <v>-32284446.78737288</v>
      </c>
      <c r="N1173" s="23">
        <f t="shared" si="862"/>
        <v>0</v>
      </c>
      <c r="O1173" s="22">
        <f t="shared" si="863"/>
        <v>0</v>
      </c>
      <c r="P1173" s="22">
        <f t="shared" si="894"/>
        <v>0</v>
      </c>
      <c r="Q1173" s="22">
        <f t="shared" si="895"/>
        <v>0</v>
      </c>
      <c r="R1173" s="22">
        <f t="shared" si="864"/>
        <v>217329243.31484649</v>
      </c>
      <c r="S1173" s="16">
        <f t="shared" si="854"/>
        <v>18078610.627665523</v>
      </c>
      <c r="T1173" s="15">
        <f t="shared" si="865"/>
        <v>0</v>
      </c>
      <c r="U1173" s="23">
        <f t="shared" si="882"/>
        <v>966907.98199376941</v>
      </c>
      <c r="V1173" s="23">
        <f t="shared" si="883"/>
        <v>80443.068371794943</v>
      </c>
      <c r="W1173" s="23">
        <f t="shared" si="896"/>
        <v>0</v>
      </c>
      <c r="X1173" s="23">
        <f t="shared" si="884"/>
        <v>29625934.321941871</v>
      </c>
      <c r="Y1173" s="23">
        <f t="shared" si="866"/>
        <v>13825559.361691331</v>
      </c>
      <c r="Z1173" s="3">
        <f t="shared" si="867"/>
        <v>0</v>
      </c>
      <c r="AA1173" s="23">
        <f t="shared" si="868"/>
        <v>57871878.327602759</v>
      </c>
      <c r="AB1173" s="26">
        <f t="shared" si="885"/>
        <v>70086276.274228632</v>
      </c>
      <c r="AC1173" s="23">
        <f t="shared" si="886"/>
        <v>74889487.274228647</v>
      </c>
      <c r="AD1173" s="23">
        <f t="shared" si="892"/>
        <v>4803211</v>
      </c>
      <c r="AE1173" s="24">
        <f t="shared" si="853"/>
        <v>70086276.274228647</v>
      </c>
      <c r="AF1173" s="3">
        <f t="shared" si="887"/>
        <v>1E-4</v>
      </c>
      <c r="AG1173" s="2">
        <f t="shared" si="869"/>
        <v>0</v>
      </c>
      <c r="AH1173" s="2">
        <f t="shared" si="870"/>
        <v>101.57271771739153</v>
      </c>
      <c r="AI1173" s="23">
        <f t="shared" si="893"/>
        <v>9304276546.3089638</v>
      </c>
      <c r="AJ1173" s="23">
        <f t="shared" si="871"/>
        <v>6219.922423797766</v>
      </c>
      <c r="AK1173" s="23">
        <f t="shared" si="872"/>
        <v>61349.067357131404</v>
      </c>
      <c r="AL1173" s="23">
        <f t="shared" si="897"/>
        <v>0</v>
      </c>
      <c r="AM1173" s="23">
        <f t="shared" si="898"/>
        <v>0</v>
      </c>
      <c r="AN1173" s="16">
        <f t="shared" si="888"/>
        <v>0</v>
      </c>
      <c r="AO1173" s="23">
        <f t="shared" si="889"/>
        <v>0</v>
      </c>
      <c r="AP1173" s="22">
        <f t="shared" si="890"/>
        <v>0</v>
      </c>
      <c r="AQ1173" s="30">
        <f t="shared" si="873"/>
        <v>2776659833.2688394</v>
      </c>
      <c r="AR1173" s="28">
        <f t="shared" si="874"/>
        <v>1247097887.8417234</v>
      </c>
      <c r="AS1173" s="25">
        <f t="shared" si="875"/>
        <v>200337590.02425668</v>
      </c>
      <c r="AT1173" s="32">
        <f t="shared" si="876"/>
        <v>0</v>
      </c>
      <c r="AU1173" s="23">
        <f t="shared" si="877"/>
        <v>0</v>
      </c>
      <c r="AV1173" s="22">
        <f t="shared" si="878"/>
        <v>344540354.56864244</v>
      </c>
      <c r="AW1173" s="31">
        <f t="shared" si="891"/>
        <v>2027383686.3771346</v>
      </c>
      <c r="AX1173"/>
      <c r="AY1173"/>
      <c r="AZ1173"/>
      <c r="BA1173"/>
    </row>
    <row r="1174" spans="1:53" s="21" customFormat="1" x14ac:dyDescent="0.25">
      <c r="A1174">
        <f t="shared" si="852"/>
        <v>472</v>
      </c>
      <c r="B1174" t="s">
        <v>9</v>
      </c>
      <c r="C1174" s="27">
        <f t="shared" si="856"/>
        <v>0</v>
      </c>
      <c r="D1174" s="27">
        <f t="shared" si="879"/>
        <v>0</v>
      </c>
      <c r="E1174" s="27" t="b">
        <f t="shared" si="855"/>
        <v>1</v>
      </c>
      <c r="F1174" s="29">
        <f t="shared" si="857"/>
        <v>0</v>
      </c>
      <c r="G1174" s="27">
        <f t="shared" si="880"/>
        <v>0</v>
      </c>
      <c r="H1174" s="22">
        <f t="shared" si="858"/>
        <v>17797133889.663353</v>
      </c>
      <c r="I1174" s="23">
        <f t="shared" si="859"/>
        <v>132580106.5049091</v>
      </c>
      <c r="J1174" s="23">
        <f t="shared" si="860"/>
        <v>1086</v>
      </c>
      <c r="K1174" s="19">
        <f t="shared" si="881"/>
        <v>225.0831931027827</v>
      </c>
      <c r="L1174" s="16">
        <f t="shared" si="861"/>
        <v>122.75958988826844</v>
      </c>
      <c r="M1174" s="23">
        <f>M1173-IF($B1174="B",(Percent_Rent_In_Elsies*2.49%/12 * H1173)/K1173,0)+IF($B1174="D",N1174,0)+IF(B1174="D",AK1173)+IF(B1174="C",F1173*90%)-(Y1174-Y1173)-IF($B1174="A",Q1173/K1173) + IF($B1174="A",Q1173/K1173)</f>
        <v>-32223097.720015749</v>
      </c>
      <c r="N1174" s="23">
        <f t="shared" si="862"/>
        <v>0</v>
      </c>
      <c r="O1174" s="22">
        <f t="shared" si="863"/>
        <v>12630894.518854327</v>
      </c>
      <c r="P1174" s="22">
        <f t="shared" si="894"/>
        <v>0</v>
      </c>
      <c r="Q1174" s="22">
        <f t="shared" si="895"/>
        <v>0</v>
      </c>
      <c r="R1174" s="22">
        <f t="shared" si="864"/>
        <v>217329243.31484649</v>
      </c>
      <c r="S1174" s="16">
        <f t="shared" si="854"/>
        <v>0</v>
      </c>
      <c r="T1174" s="15">
        <f t="shared" si="865"/>
        <v>5447716.1088111959</v>
      </c>
      <c r="U1174" s="23">
        <f t="shared" si="882"/>
        <v>966907.98199376941</v>
      </c>
      <c r="V1174" s="23">
        <f t="shared" si="883"/>
        <v>0</v>
      </c>
      <c r="W1174" s="23">
        <f t="shared" si="896"/>
        <v>80443.068371794943</v>
      </c>
      <c r="X1174" s="23">
        <f t="shared" si="884"/>
        <v>29625934.321941871</v>
      </c>
      <c r="Y1174" s="23">
        <f t="shared" si="866"/>
        <v>13825559.361691331</v>
      </c>
      <c r="Z1174" s="3">
        <f t="shared" si="867"/>
        <v>0</v>
      </c>
      <c r="AA1174" s="23">
        <f t="shared" si="868"/>
        <v>57810529.260245629</v>
      </c>
      <c r="AB1174" s="26">
        <f t="shared" si="885"/>
        <v>70086276.274228647</v>
      </c>
      <c r="AC1174" s="23">
        <f t="shared" si="886"/>
        <v>74889487.274228647</v>
      </c>
      <c r="AD1174" s="23">
        <f t="shared" si="892"/>
        <v>4803211</v>
      </c>
      <c r="AE1174" s="24">
        <f t="shared" si="853"/>
        <v>70086276.274228647</v>
      </c>
      <c r="AF1174" s="3">
        <f t="shared" si="887"/>
        <v>0</v>
      </c>
      <c r="AG1174" s="2">
        <f t="shared" si="869"/>
        <v>0</v>
      </c>
      <c r="AH1174" s="2">
        <f t="shared" si="870"/>
        <v>101.57271771739153</v>
      </c>
      <c r="AI1174" s="23">
        <f t="shared" si="893"/>
        <v>9294413229.1842346</v>
      </c>
      <c r="AJ1174" s="23">
        <f t="shared" si="871"/>
        <v>6219.922423797766</v>
      </c>
      <c r="AK1174" s="23">
        <f t="shared" si="872"/>
        <v>0</v>
      </c>
      <c r="AL1174" s="23">
        <f t="shared" si="897"/>
        <v>0</v>
      </c>
      <c r="AM1174" s="23">
        <f t="shared" si="898"/>
        <v>0</v>
      </c>
      <c r="AN1174" s="16">
        <f t="shared" si="888"/>
        <v>0</v>
      </c>
      <c r="AO1174" s="23">
        <f t="shared" si="889"/>
        <v>0</v>
      </c>
      <c r="AP1174" s="22">
        <f t="shared" si="890"/>
        <v>0</v>
      </c>
      <c r="AQ1174" s="30">
        <f t="shared" si="873"/>
        <v>2776659833.2688394</v>
      </c>
      <c r="AR1174" s="28">
        <f t="shared" si="874"/>
        <v>1247097887.8417234</v>
      </c>
      <c r="AS1174" s="25">
        <f t="shared" si="875"/>
        <v>200337590.02425668</v>
      </c>
      <c r="AT1174" s="32">
        <f t="shared" si="876"/>
        <v>0</v>
      </c>
      <c r="AU1174" s="23">
        <f t="shared" si="877"/>
        <v>0</v>
      </c>
      <c r="AV1174" s="22">
        <f t="shared" si="878"/>
        <v>344540354.56864244</v>
      </c>
      <c r="AW1174" s="31">
        <f t="shared" si="891"/>
        <v>2027383686.3771346</v>
      </c>
      <c r="AX1174"/>
      <c r="AY1174"/>
      <c r="AZ1174"/>
      <c r="BA1174"/>
    </row>
    <row r="1175" spans="1:53" x14ac:dyDescent="0.25">
      <c r="A1175" s="21">
        <f t="shared" si="852"/>
        <v>472</v>
      </c>
      <c r="B1175" s="21" t="s">
        <v>28</v>
      </c>
      <c r="C1175" s="27">
        <f t="shared" si="856"/>
        <v>0</v>
      </c>
      <c r="D1175" s="27">
        <f t="shared" si="879"/>
        <v>0</v>
      </c>
      <c r="E1175" s="27" t="b">
        <f t="shared" si="855"/>
        <v>1</v>
      </c>
      <c r="F1175" s="29">
        <f t="shared" si="857"/>
        <v>0</v>
      </c>
      <c r="G1175" s="27">
        <f t="shared" si="880"/>
        <v>0</v>
      </c>
      <c r="H1175" s="22">
        <f t="shared" si="858"/>
        <v>17797133889.663353</v>
      </c>
      <c r="I1175" s="23">
        <f t="shared" si="859"/>
        <v>132580106.5049091</v>
      </c>
      <c r="J1175" s="23">
        <f t="shared" si="860"/>
        <v>1086</v>
      </c>
      <c r="K1175" s="19">
        <f t="shared" si="881"/>
        <v>225.0831931027827</v>
      </c>
      <c r="L1175" s="16">
        <f t="shared" si="861"/>
        <v>122.75958988826844</v>
      </c>
      <c r="M1175" s="23">
        <f>M1174-IF($B1175="B",(Percent_Rent_In_Elsies*2.49%/12 * H1174)/K1174,0)+IF($B1175="D",N1175,0)+IF(B1175="D",AK1174)+IF(B1175="C",F1174*90%)-(Y1175-Y1174)-IF($B1175="A",Q1174/K1174) + IF($B1175="A",Q1174/K1174)</f>
        <v>-32223097.720015749</v>
      </c>
      <c r="N1175" s="23">
        <f t="shared" si="862"/>
        <v>0</v>
      </c>
      <c r="O1175" s="22">
        <f t="shared" si="863"/>
        <v>0</v>
      </c>
      <c r="P1175" s="22">
        <f t="shared" si="894"/>
        <v>12630894.518854327</v>
      </c>
      <c r="Q1175" s="22">
        <f t="shared" si="895"/>
        <v>0</v>
      </c>
      <c r="R1175" s="22">
        <f t="shared" si="864"/>
        <v>217329243.31484649</v>
      </c>
      <c r="S1175" s="16">
        <f t="shared" si="854"/>
        <v>0</v>
      </c>
      <c r="T1175" s="15">
        <f t="shared" si="865"/>
        <v>0</v>
      </c>
      <c r="U1175" s="23">
        <f t="shared" si="882"/>
        <v>966907.98199376941</v>
      </c>
      <c r="V1175" s="23">
        <f t="shared" si="883"/>
        <v>0</v>
      </c>
      <c r="W1175" s="23">
        <f t="shared" si="896"/>
        <v>0</v>
      </c>
      <c r="X1175" s="23">
        <f t="shared" si="884"/>
        <v>29625934.321941871</v>
      </c>
      <c r="Y1175" s="23">
        <f t="shared" si="866"/>
        <v>13825559.361691331</v>
      </c>
      <c r="Z1175" s="3">
        <f t="shared" si="867"/>
        <v>4022.1534185897476</v>
      </c>
      <c r="AA1175" s="23">
        <f t="shared" si="868"/>
        <v>57870861.561524473</v>
      </c>
      <c r="AB1175" s="26">
        <f t="shared" si="885"/>
        <v>70086276.274228662</v>
      </c>
      <c r="AC1175" s="23">
        <f t="shared" si="886"/>
        <v>74889487.274228647</v>
      </c>
      <c r="AD1175" s="23">
        <f t="shared" si="892"/>
        <v>4803211</v>
      </c>
      <c r="AE1175" s="24">
        <f t="shared" si="853"/>
        <v>70086276.274228647</v>
      </c>
      <c r="AF1175" s="3">
        <f t="shared" si="887"/>
        <v>0</v>
      </c>
      <c r="AG1175" s="2">
        <f t="shared" si="869"/>
        <v>482658410.23076975</v>
      </c>
      <c r="AH1175" s="2">
        <f t="shared" si="870"/>
        <v>101.57271771739153</v>
      </c>
      <c r="AI1175" s="23">
        <f t="shared" si="893"/>
        <v>9304113077.0550079</v>
      </c>
      <c r="AJ1175" s="23">
        <f t="shared" si="871"/>
        <v>6219.922423797766</v>
      </c>
      <c r="AK1175" s="23">
        <f t="shared" si="872"/>
        <v>0</v>
      </c>
      <c r="AL1175" s="23">
        <f t="shared" si="897"/>
        <v>0</v>
      </c>
      <c r="AM1175" s="23">
        <f t="shared" si="898"/>
        <v>0</v>
      </c>
      <c r="AN1175" s="16">
        <f t="shared" si="888"/>
        <v>0</v>
      </c>
      <c r="AO1175" s="23">
        <f t="shared" si="889"/>
        <v>0</v>
      </c>
      <c r="AP1175" s="22">
        <f t="shared" si="890"/>
        <v>0</v>
      </c>
      <c r="AQ1175" s="30">
        <f t="shared" si="873"/>
        <v>2776659833.2688394</v>
      </c>
      <c r="AR1175" s="28">
        <f t="shared" si="874"/>
        <v>1247097887.8417234</v>
      </c>
      <c r="AS1175" s="25">
        <f t="shared" si="875"/>
        <v>200337590.02425668</v>
      </c>
      <c r="AT1175" s="32">
        <f t="shared" si="876"/>
        <v>8044.3068371794952</v>
      </c>
      <c r="AU1175" s="23">
        <f t="shared" si="877"/>
        <v>8044.3068371794952</v>
      </c>
      <c r="AV1175" s="22">
        <f t="shared" si="878"/>
        <v>349988070.67745364</v>
      </c>
      <c r="AW1175" s="31">
        <f t="shared" si="891"/>
        <v>2027383686.3771346</v>
      </c>
    </row>
    <row r="1176" spans="1:53" x14ac:dyDescent="0.25">
      <c r="A1176">
        <f t="shared" si="852"/>
        <v>473</v>
      </c>
      <c r="B1176" t="s">
        <v>6</v>
      </c>
      <c r="C1176" s="27">
        <f t="shared" si="856"/>
        <v>0</v>
      </c>
      <c r="D1176" s="27">
        <f t="shared" si="879"/>
        <v>0</v>
      </c>
      <c r="E1176" s="27" t="b">
        <f t="shared" si="855"/>
        <v>1</v>
      </c>
      <c r="F1176" s="29">
        <f t="shared" si="857"/>
        <v>0</v>
      </c>
      <c r="G1176" s="27">
        <f t="shared" si="880"/>
        <v>0</v>
      </c>
      <c r="H1176" s="22">
        <f t="shared" si="858"/>
        <v>17826795779.479458</v>
      </c>
      <c r="I1176" s="23">
        <f t="shared" si="859"/>
        <v>132580106.5049091</v>
      </c>
      <c r="J1176" s="23">
        <f t="shared" si="860"/>
        <v>1086</v>
      </c>
      <c r="K1176" s="19">
        <f t="shared" si="881"/>
        <v>225.0831931027827</v>
      </c>
      <c r="L1176" s="16">
        <f t="shared" si="861"/>
        <v>122.96418920474889</v>
      </c>
      <c r="M1176" s="23">
        <f>M1175-IF($B1176="B",(Percent_Rent_In_Elsies*2.49%/12 * H1175)/K1175,0)+IF($B1176="D",N1176,0)+IF(B1176="D",AK1175)+IF(B1176="C",F1175*90%)-(Y1176-Y1175)-IF($B1176="A",Q1175/K1175) + IF($B1176="A",Q1175/K1175)</f>
        <v>-32223097.720015749</v>
      </c>
      <c r="N1176" s="23">
        <f t="shared" si="862"/>
        <v>0</v>
      </c>
      <c r="O1176" s="22">
        <f t="shared" si="863"/>
        <v>0</v>
      </c>
      <c r="P1176" s="22">
        <f t="shared" si="894"/>
        <v>0</v>
      </c>
      <c r="Q1176" s="22">
        <f t="shared" si="895"/>
        <v>0</v>
      </c>
      <c r="R1176" s="22">
        <f t="shared" si="864"/>
        <v>217329243.31484649</v>
      </c>
      <c r="S1176" s="16">
        <f t="shared" si="854"/>
        <v>0</v>
      </c>
      <c r="T1176" s="15">
        <f t="shared" si="865"/>
        <v>0</v>
      </c>
      <c r="U1176" s="23">
        <f t="shared" si="882"/>
        <v>966907.98199376941</v>
      </c>
      <c r="V1176" s="23">
        <f t="shared" si="883"/>
        <v>0</v>
      </c>
      <c r="W1176" s="23">
        <f t="shared" si="896"/>
        <v>0</v>
      </c>
      <c r="X1176" s="23">
        <f t="shared" si="884"/>
        <v>29646045.089034818</v>
      </c>
      <c r="Y1176" s="23">
        <f t="shared" si="866"/>
        <v>13825559.361691331</v>
      </c>
      <c r="Z1176" s="3">
        <f t="shared" si="867"/>
        <v>0</v>
      </c>
      <c r="AA1176" s="23">
        <f t="shared" si="868"/>
        <v>57870861.561524473</v>
      </c>
      <c r="AB1176" s="26">
        <f t="shared" si="885"/>
        <v>70086276.274228647</v>
      </c>
      <c r="AC1176" s="23">
        <f t="shared" si="886"/>
        <v>74889487.274228647</v>
      </c>
      <c r="AD1176" s="23">
        <f t="shared" si="892"/>
        <v>4803211</v>
      </c>
      <c r="AE1176" s="24">
        <f t="shared" si="853"/>
        <v>70086276.274228647</v>
      </c>
      <c r="AF1176" s="3">
        <f t="shared" si="887"/>
        <v>0</v>
      </c>
      <c r="AG1176" s="2">
        <f t="shared" si="869"/>
        <v>0</v>
      </c>
      <c r="AH1176" s="2">
        <f t="shared" si="870"/>
        <v>101.74200558025385</v>
      </c>
      <c r="AI1176" s="23">
        <f t="shared" si="893"/>
        <v>9304113077.0550079</v>
      </c>
      <c r="AJ1176" s="23">
        <f t="shared" si="871"/>
        <v>6219.922423797766</v>
      </c>
      <c r="AK1176" s="23">
        <f t="shared" si="872"/>
        <v>0</v>
      </c>
      <c r="AL1176" s="23">
        <f t="shared" si="897"/>
        <v>0</v>
      </c>
      <c r="AM1176" s="23">
        <f t="shared" si="898"/>
        <v>0</v>
      </c>
      <c r="AN1176" s="16">
        <f t="shared" si="888"/>
        <v>0</v>
      </c>
      <c r="AO1176" s="23">
        <f t="shared" si="889"/>
        <v>0</v>
      </c>
      <c r="AP1176" s="22">
        <f t="shared" si="890"/>
        <v>0</v>
      </c>
      <c r="AQ1176" s="30">
        <f t="shared" si="873"/>
        <v>2776659833.2688394</v>
      </c>
      <c r="AR1176" s="28">
        <f t="shared" si="874"/>
        <v>1247097887.8417234</v>
      </c>
      <c r="AS1176" s="25">
        <f t="shared" si="875"/>
        <v>200337590.02425668</v>
      </c>
      <c r="AT1176" s="32">
        <f t="shared" si="876"/>
        <v>0</v>
      </c>
      <c r="AU1176" s="23">
        <f t="shared" si="877"/>
        <v>0</v>
      </c>
      <c r="AV1176" s="22">
        <f t="shared" si="878"/>
        <v>349988070.67745364</v>
      </c>
      <c r="AW1176" s="31">
        <f t="shared" si="891"/>
        <v>2014752791.8582802</v>
      </c>
    </row>
    <row r="1177" spans="1:53" x14ac:dyDescent="0.25">
      <c r="A1177">
        <f t="shared" si="852"/>
        <v>473</v>
      </c>
      <c r="B1177" t="s">
        <v>7</v>
      </c>
      <c r="C1177" s="27">
        <f t="shared" si="856"/>
        <v>0</v>
      </c>
      <c r="D1177" s="27">
        <f t="shared" si="879"/>
        <v>0</v>
      </c>
      <c r="E1177" s="27" t="b">
        <f t="shared" si="855"/>
        <v>1</v>
      </c>
      <c r="F1177" s="29">
        <f t="shared" si="857"/>
        <v>0</v>
      </c>
      <c r="G1177" s="27">
        <f t="shared" si="880"/>
        <v>0</v>
      </c>
      <c r="H1177" s="22">
        <f t="shared" si="858"/>
        <v>17826795779.479458</v>
      </c>
      <c r="I1177" s="23">
        <f t="shared" si="859"/>
        <v>132580106.5049091</v>
      </c>
      <c r="J1177" s="23">
        <f t="shared" si="860"/>
        <v>1086</v>
      </c>
      <c r="K1177" s="19">
        <f t="shared" si="881"/>
        <v>225.0831931027827</v>
      </c>
      <c r="L1177" s="16">
        <f t="shared" si="861"/>
        <v>122.96418920474889</v>
      </c>
      <c r="M1177" s="23">
        <f>M1176-IF($B1177="B",(Percent_Rent_In_Elsies*2.49%/12 * H1176)/K1176,0)+IF($B1177="D",N1177,0)+IF(B1177="D",AK1176)+IF(B1177="C",F1176*90%)-(Y1177-Y1176)-IF($B1177="A",Q1176/K1176) + IF($B1177="A",Q1176/K1176)</f>
        <v>-32305268.67363628</v>
      </c>
      <c r="N1177" s="23">
        <f t="shared" si="862"/>
        <v>0</v>
      </c>
      <c r="O1177" s="22">
        <f t="shared" si="863"/>
        <v>0</v>
      </c>
      <c r="P1177" s="22">
        <f t="shared" si="894"/>
        <v>0</v>
      </c>
      <c r="Q1177" s="22">
        <f t="shared" si="895"/>
        <v>0</v>
      </c>
      <c r="R1177" s="22">
        <f t="shared" si="864"/>
        <v>199218473.03860927</v>
      </c>
      <c r="S1177" s="16">
        <f t="shared" si="854"/>
        <v>18110770.276237208</v>
      </c>
      <c r="T1177" s="15">
        <f t="shared" si="865"/>
        <v>0</v>
      </c>
      <c r="U1177" s="23">
        <f t="shared" si="882"/>
        <v>886332.31682762201</v>
      </c>
      <c r="V1177" s="23">
        <f t="shared" si="883"/>
        <v>80575.665166147446</v>
      </c>
      <c r="W1177" s="23">
        <f t="shared" si="896"/>
        <v>0</v>
      </c>
      <c r="X1177" s="23">
        <f t="shared" si="884"/>
        <v>29646045.089034818</v>
      </c>
      <c r="Y1177" s="23">
        <f t="shared" si="866"/>
        <v>13825559.361691331</v>
      </c>
      <c r="Z1177" s="3">
        <f t="shared" si="867"/>
        <v>0</v>
      </c>
      <c r="AA1177" s="23">
        <f t="shared" si="868"/>
        <v>57870861.561524473</v>
      </c>
      <c r="AB1177" s="26">
        <f t="shared" si="885"/>
        <v>70086276.274228647</v>
      </c>
      <c r="AC1177" s="23">
        <f t="shared" si="886"/>
        <v>74889487.274228647</v>
      </c>
      <c r="AD1177" s="23">
        <f t="shared" si="892"/>
        <v>4803211</v>
      </c>
      <c r="AE1177" s="24">
        <f t="shared" si="853"/>
        <v>70086276.274228647</v>
      </c>
      <c r="AF1177" s="3">
        <f t="shared" si="887"/>
        <v>0</v>
      </c>
      <c r="AG1177" s="2">
        <f t="shared" si="869"/>
        <v>0</v>
      </c>
      <c r="AH1177" s="2">
        <f t="shared" si="870"/>
        <v>101.74200558025385</v>
      </c>
      <c r="AI1177" s="23">
        <f t="shared" si="893"/>
        <v>9304113077.0550079</v>
      </c>
      <c r="AJ1177" s="23">
        <f t="shared" si="871"/>
        <v>6219.922423797766</v>
      </c>
      <c r="AK1177" s="23">
        <f t="shared" si="872"/>
        <v>0</v>
      </c>
      <c r="AL1177" s="23">
        <f t="shared" si="897"/>
        <v>-163469.25395584106</v>
      </c>
      <c r="AM1177" s="23">
        <f t="shared" si="898"/>
        <v>-152514911.74221411</v>
      </c>
      <c r="AN1177" s="16">
        <f t="shared" si="888"/>
        <v>0</v>
      </c>
      <c r="AO1177" s="23">
        <f t="shared" si="889"/>
        <v>82170.953620531698</v>
      </c>
      <c r="AP1177" s="22">
        <f t="shared" si="890"/>
        <v>18495300.621209938</v>
      </c>
      <c r="AQ1177" s="30">
        <f t="shared" si="873"/>
        <v>2813493224.4559793</v>
      </c>
      <c r="AR1177" s="28">
        <f t="shared" si="874"/>
        <v>1265435978.4076531</v>
      </c>
      <c r="AS1177" s="25">
        <f t="shared" si="875"/>
        <v>200337590.02425668</v>
      </c>
      <c r="AT1177" s="32">
        <f t="shared" si="876"/>
        <v>0</v>
      </c>
      <c r="AU1177" s="23">
        <f t="shared" si="877"/>
        <v>0</v>
      </c>
      <c r="AV1177" s="22">
        <f t="shared" si="878"/>
        <v>349988070.67745364</v>
      </c>
      <c r="AW1177" s="31">
        <f t="shared" si="891"/>
        <v>2051586183.0454199</v>
      </c>
    </row>
    <row r="1178" spans="1:53" x14ac:dyDescent="0.25">
      <c r="A1178">
        <f t="shared" ref="A1178:A1241" si="899">A1173+1</f>
        <v>473</v>
      </c>
      <c r="B1178" t="s">
        <v>8</v>
      </c>
      <c r="C1178" s="27">
        <f t="shared" si="856"/>
        <v>0</v>
      </c>
      <c r="D1178" s="27">
        <f t="shared" si="879"/>
        <v>0</v>
      </c>
      <c r="E1178" s="27" t="b">
        <f t="shared" si="855"/>
        <v>1</v>
      </c>
      <c r="F1178" s="29">
        <f t="shared" si="857"/>
        <v>0</v>
      </c>
      <c r="G1178" s="27">
        <f t="shared" si="880"/>
        <v>0</v>
      </c>
      <c r="H1178" s="22">
        <f t="shared" si="858"/>
        <v>17826795779.479458</v>
      </c>
      <c r="I1178" s="23">
        <f t="shared" si="859"/>
        <v>132580106.5049091</v>
      </c>
      <c r="J1178" s="23">
        <f t="shared" si="860"/>
        <v>1086</v>
      </c>
      <c r="K1178" s="19">
        <f t="shared" si="881"/>
        <v>225.0831931027827</v>
      </c>
      <c r="L1178" s="16">
        <f t="shared" si="861"/>
        <v>122.96418920474889</v>
      </c>
      <c r="M1178" s="23">
        <f>M1177-IF($B1178="B",(Percent_Rent_In_Elsies*2.49%/12 * H1177)/K1177,0)+IF($B1178="D",N1178,0)+IF(B1178="D",AK1177)+IF(B1178="C",F1177*90%)-(Y1178-Y1177)-IF($B1178="A",Q1177/K1177) + IF($B1178="A",Q1177/K1177)</f>
        <v>-32305268.67363628</v>
      </c>
      <c r="N1178" s="23">
        <f t="shared" si="862"/>
        <v>0</v>
      </c>
      <c r="O1178" s="22">
        <f t="shared" si="863"/>
        <v>0</v>
      </c>
      <c r="P1178" s="22">
        <f t="shared" si="894"/>
        <v>0</v>
      </c>
      <c r="Q1178" s="22">
        <f t="shared" si="895"/>
        <v>0</v>
      </c>
      <c r="R1178" s="22">
        <f t="shared" si="864"/>
        <v>217713773.65981922</v>
      </c>
      <c r="S1178" s="16">
        <f t="shared" si="854"/>
        <v>18110770.276237208</v>
      </c>
      <c r="T1178" s="15">
        <f t="shared" si="865"/>
        <v>0</v>
      </c>
      <c r="U1178" s="23">
        <f t="shared" si="882"/>
        <v>968503.27044815372</v>
      </c>
      <c r="V1178" s="23">
        <f t="shared" si="883"/>
        <v>80575.665166147446</v>
      </c>
      <c r="W1178" s="23">
        <f t="shared" si="896"/>
        <v>0</v>
      </c>
      <c r="X1178" s="23">
        <f t="shared" si="884"/>
        <v>29646045.089034818</v>
      </c>
      <c r="Y1178" s="23">
        <f t="shared" si="866"/>
        <v>13825559.361691331</v>
      </c>
      <c r="Z1178" s="3">
        <f t="shared" si="867"/>
        <v>0</v>
      </c>
      <c r="AA1178" s="23">
        <f t="shared" si="868"/>
        <v>57870861.561524473</v>
      </c>
      <c r="AB1178" s="26">
        <f t="shared" si="885"/>
        <v>70086276.274228632</v>
      </c>
      <c r="AC1178" s="23">
        <f t="shared" si="886"/>
        <v>74889487.274228647</v>
      </c>
      <c r="AD1178" s="23">
        <f t="shared" si="892"/>
        <v>4803211</v>
      </c>
      <c r="AE1178" s="24">
        <f t="shared" si="853"/>
        <v>70086276.274228647</v>
      </c>
      <c r="AF1178" s="3">
        <f t="shared" si="887"/>
        <v>1E-4</v>
      </c>
      <c r="AG1178" s="2">
        <f t="shared" si="869"/>
        <v>0</v>
      </c>
      <c r="AH1178" s="2">
        <f t="shared" si="870"/>
        <v>101.74200558025385</v>
      </c>
      <c r="AI1178" s="23">
        <f t="shared" si="893"/>
        <v>9304113077.0550079</v>
      </c>
      <c r="AJ1178" s="23">
        <f t="shared" si="871"/>
        <v>6219.922423797766</v>
      </c>
      <c r="AK1178" s="23">
        <f t="shared" si="872"/>
        <v>61330.282848210911</v>
      </c>
      <c r="AL1178" s="23">
        <f t="shared" si="897"/>
        <v>0</v>
      </c>
      <c r="AM1178" s="23">
        <f t="shared" si="898"/>
        <v>0</v>
      </c>
      <c r="AN1178" s="16">
        <f t="shared" si="888"/>
        <v>0</v>
      </c>
      <c r="AO1178" s="23">
        <f t="shared" si="889"/>
        <v>0</v>
      </c>
      <c r="AP1178" s="22">
        <f t="shared" si="890"/>
        <v>0</v>
      </c>
      <c r="AQ1178" s="30">
        <f t="shared" si="873"/>
        <v>2813493224.4559793</v>
      </c>
      <c r="AR1178" s="28">
        <f t="shared" si="874"/>
        <v>1265435978.4076531</v>
      </c>
      <c r="AS1178" s="25">
        <f t="shared" si="875"/>
        <v>200337590.02425668</v>
      </c>
      <c r="AT1178" s="32">
        <f t="shared" si="876"/>
        <v>0</v>
      </c>
      <c r="AU1178" s="23">
        <f t="shared" si="877"/>
        <v>0</v>
      </c>
      <c r="AV1178" s="22">
        <f t="shared" si="878"/>
        <v>349988070.67745364</v>
      </c>
      <c r="AW1178" s="31">
        <f t="shared" si="891"/>
        <v>2051586183.0454199</v>
      </c>
    </row>
    <row r="1179" spans="1:53" x14ac:dyDescent="0.25">
      <c r="A1179" s="21">
        <f t="shared" si="899"/>
        <v>473</v>
      </c>
      <c r="B1179" s="21" t="s">
        <v>9</v>
      </c>
      <c r="C1179" s="27">
        <f t="shared" si="856"/>
        <v>0</v>
      </c>
      <c r="D1179" s="27">
        <f t="shared" si="879"/>
        <v>0</v>
      </c>
      <c r="E1179" s="27" t="b">
        <f t="shared" si="855"/>
        <v>1</v>
      </c>
      <c r="F1179" s="29">
        <f t="shared" si="857"/>
        <v>0</v>
      </c>
      <c r="G1179" s="27">
        <f t="shared" si="880"/>
        <v>0</v>
      </c>
      <c r="H1179" s="22">
        <f t="shared" si="858"/>
        <v>17826795779.479458</v>
      </c>
      <c r="I1179" s="23">
        <f t="shared" si="859"/>
        <v>132580106.5049091</v>
      </c>
      <c r="J1179" s="23">
        <f t="shared" si="860"/>
        <v>1086</v>
      </c>
      <c r="K1179" s="19">
        <f t="shared" si="881"/>
        <v>225.0831931027827</v>
      </c>
      <c r="L1179" s="16">
        <f t="shared" si="861"/>
        <v>122.96418920474889</v>
      </c>
      <c r="M1179" s="23">
        <f>M1178-IF($B1179="B",(Percent_Rent_In_Elsies*2.49%/12 * H1178)/K1178,0)+IF($B1179="D",N1179,0)+IF(B1179="D",AK1178)+IF(B1179="C",F1178*90%)-(Y1179-Y1178)-IF($B1179="A",Q1178/K1178) + IF($B1179="A",Q1178/K1178)</f>
        <v>-32243938.390788071</v>
      </c>
      <c r="N1179" s="23">
        <f t="shared" si="862"/>
        <v>0</v>
      </c>
      <c r="O1179" s="22">
        <f t="shared" si="863"/>
        <v>12653366.493816201</v>
      </c>
      <c r="P1179" s="22">
        <f t="shared" si="894"/>
        <v>0</v>
      </c>
      <c r="Q1179" s="22">
        <f t="shared" si="895"/>
        <v>0</v>
      </c>
      <c r="R1179" s="22">
        <f t="shared" si="864"/>
        <v>217713773.65981922</v>
      </c>
      <c r="S1179" s="16">
        <f t="shared" si="854"/>
        <v>0</v>
      </c>
      <c r="T1179" s="15">
        <f t="shared" si="865"/>
        <v>5457403.7824210078</v>
      </c>
      <c r="U1179" s="23">
        <f t="shared" si="882"/>
        <v>968503.27044815372</v>
      </c>
      <c r="V1179" s="23">
        <f t="shared" si="883"/>
        <v>0</v>
      </c>
      <c r="W1179" s="23">
        <f t="shared" si="896"/>
        <v>80575.665166147446</v>
      </c>
      <c r="X1179" s="23">
        <f t="shared" si="884"/>
        <v>29646045.089034818</v>
      </c>
      <c r="Y1179" s="23">
        <f t="shared" si="866"/>
        <v>13825559.361691331</v>
      </c>
      <c r="Z1179" s="3">
        <f t="shared" si="867"/>
        <v>0</v>
      </c>
      <c r="AA1179" s="23">
        <f t="shared" si="868"/>
        <v>57809531.278676264</v>
      </c>
      <c r="AB1179" s="26">
        <f t="shared" si="885"/>
        <v>70086276.274228632</v>
      </c>
      <c r="AC1179" s="23">
        <f t="shared" si="886"/>
        <v>74889487.274228647</v>
      </c>
      <c r="AD1179" s="23">
        <f t="shared" si="892"/>
        <v>4803211</v>
      </c>
      <c r="AE1179" s="24">
        <f t="shared" si="853"/>
        <v>70086276.274228647</v>
      </c>
      <c r="AF1179" s="3">
        <f t="shared" si="887"/>
        <v>0</v>
      </c>
      <c r="AG1179" s="2">
        <f t="shared" si="869"/>
        <v>0</v>
      </c>
      <c r="AH1179" s="2">
        <f t="shared" si="870"/>
        <v>101.74200558025385</v>
      </c>
      <c r="AI1179" s="23">
        <f t="shared" si="893"/>
        <v>9294252779.9854565</v>
      </c>
      <c r="AJ1179" s="23">
        <f t="shared" si="871"/>
        <v>6219.922423797766</v>
      </c>
      <c r="AK1179" s="23">
        <f t="shared" si="872"/>
        <v>0</v>
      </c>
      <c r="AL1179" s="23">
        <f t="shared" si="897"/>
        <v>0</v>
      </c>
      <c r="AM1179" s="23">
        <f t="shared" si="898"/>
        <v>0</v>
      </c>
      <c r="AN1179" s="16">
        <f t="shared" si="888"/>
        <v>0</v>
      </c>
      <c r="AO1179" s="23">
        <f t="shared" si="889"/>
        <v>0</v>
      </c>
      <c r="AP1179" s="22">
        <f t="shared" si="890"/>
        <v>0</v>
      </c>
      <c r="AQ1179" s="30">
        <f t="shared" si="873"/>
        <v>2813493224.4559793</v>
      </c>
      <c r="AR1179" s="28">
        <f t="shared" si="874"/>
        <v>1265435978.4076531</v>
      </c>
      <c r="AS1179" s="25">
        <f t="shared" si="875"/>
        <v>200337590.02425668</v>
      </c>
      <c r="AT1179" s="32">
        <f t="shared" si="876"/>
        <v>0</v>
      </c>
      <c r="AU1179" s="23">
        <f t="shared" si="877"/>
        <v>0</v>
      </c>
      <c r="AV1179" s="22">
        <f t="shared" si="878"/>
        <v>349988070.67745364</v>
      </c>
      <c r="AW1179" s="31">
        <f t="shared" si="891"/>
        <v>2051586183.0454199</v>
      </c>
      <c r="AX1179" s="21"/>
      <c r="AY1179" s="21"/>
      <c r="AZ1179" s="21"/>
      <c r="BA1179" s="21"/>
    </row>
    <row r="1180" spans="1:53" x14ac:dyDescent="0.25">
      <c r="A1180" s="21">
        <f t="shared" si="899"/>
        <v>473</v>
      </c>
      <c r="B1180" s="21" t="s">
        <v>28</v>
      </c>
      <c r="C1180" s="27">
        <f t="shared" si="856"/>
        <v>0</v>
      </c>
      <c r="D1180" s="27">
        <f t="shared" si="879"/>
        <v>0</v>
      </c>
      <c r="E1180" s="27" t="b">
        <f t="shared" si="855"/>
        <v>1</v>
      </c>
      <c r="F1180" s="29">
        <f t="shared" si="857"/>
        <v>0</v>
      </c>
      <c r="G1180" s="27">
        <f t="shared" si="880"/>
        <v>0</v>
      </c>
      <c r="H1180" s="22">
        <f t="shared" si="858"/>
        <v>17826795779.479458</v>
      </c>
      <c r="I1180" s="23">
        <f t="shared" si="859"/>
        <v>132580106.5049091</v>
      </c>
      <c r="J1180" s="23">
        <f t="shared" si="860"/>
        <v>1086</v>
      </c>
      <c r="K1180" s="19">
        <f t="shared" si="881"/>
        <v>225.0831931027827</v>
      </c>
      <c r="L1180" s="16">
        <f t="shared" si="861"/>
        <v>122.96418920474889</v>
      </c>
      <c r="M1180" s="23">
        <f>M1179-IF($B1180="B",(Percent_Rent_In_Elsies*2.49%/12 * H1179)/K1179,0)+IF($B1180="D",N1180,0)+IF(B1180="D",AK1179)+IF(B1180="C",F1179*90%)-(Y1180-Y1179)-IF($B1180="A",Q1179/K1179) + IF($B1180="A",Q1179/K1179)</f>
        <v>-32243938.390788071</v>
      </c>
      <c r="N1180" s="23">
        <f t="shared" si="862"/>
        <v>0</v>
      </c>
      <c r="O1180" s="22">
        <f t="shared" si="863"/>
        <v>0</v>
      </c>
      <c r="P1180" s="22">
        <f t="shared" si="894"/>
        <v>12653366.493816201</v>
      </c>
      <c r="Q1180" s="22">
        <f t="shared" si="895"/>
        <v>0</v>
      </c>
      <c r="R1180" s="22">
        <f t="shared" si="864"/>
        <v>217713773.65981922</v>
      </c>
      <c r="S1180" s="16">
        <f t="shared" si="854"/>
        <v>0</v>
      </c>
      <c r="T1180" s="15">
        <f t="shared" si="865"/>
        <v>0</v>
      </c>
      <c r="U1180" s="23">
        <f t="shared" si="882"/>
        <v>968503.27044815372</v>
      </c>
      <c r="V1180" s="23">
        <f t="shared" si="883"/>
        <v>0</v>
      </c>
      <c r="W1180" s="23">
        <f t="shared" si="896"/>
        <v>0</v>
      </c>
      <c r="X1180" s="23">
        <f t="shared" si="884"/>
        <v>29646045.089034818</v>
      </c>
      <c r="Y1180" s="23">
        <f t="shared" si="866"/>
        <v>13825559.361691331</v>
      </c>
      <c r="Z1180" s="3">
        <f t="shared" si="867"/>
        <v>4028.7832583073728</v>
      </c>
      <c r="AA1180" s="23">
        <f t="shared" si="868"/>
        <v>57869963.027550876</v>
      </c>
      <c r="AB1180" s="26">
        <f t="shared" si="885"/>
        <v>70086276.274228632</v>
      </c>
      <c r="AC1180" s="23">
        <f t="shared" si="886"/>
        <v>74889487.274228647</v>
      </c>
      <c r="AD1180" s="23">
        <f t="shared" si="892"/>
        <v>4803211</v>
      </c>
      <c r="AE1180" s="24">
        <f t="shared" si="853"/>
        <v>70086276.274228647</v>
      </c>
      <c r="AF1180" s="3">
        <f t="shared" si="887"/>
        <v>0</v>
      </c>
      <c r="AG1180" s="2">
        <f t="shared" si="869"/>
        <v>483453990.9968847</v>
      </c>
      <c r="AH1180" s="2">
        <f t="shared" si="870"/>
        <v>101.74200558025385</v>
      </c>
      <c r="AI1180" s="23">
        <f t="shared" si="893"/>
        <v>9303968616.4150867</v>
      </c>
      <c r="AJ1180" s="23">
        <f t="shared" si="871"/>
        <v>6219.922423797766</v>
      </c>
      <c r="AK1180" s="23">
        <f t="shared" si="872"/>
        <v>0</v>
      </c>
      <c r="AL1180" s="23">
        <f t="shared" si="897"/>
        <v>0</v>
      </c>
      <c r="AM1180" s="23">
        <f t="shared" si="898"/>
        <v>0</v>
      </c>
      <c r="AN1180" s="16">
        <f t="shared" si="888"/>
        <v>0</v>
      </c>
      <c r="AO1180" s="23">
        <f t="shared" si="889"/>
        <v>0</v>
      </c>
      <c r="AP1180" s="22">
        <f t="shared" si="890"/>
        <v>0</v>
      </c>
      <c r="AQ1180" s="30">
        <f t="shared" si="873"/>
        <v>2813493224.4559793</v>
      </c>
      <c r="AR1180" s="28">
        <f t="shared" si="874"/>
        <v>1265435978.4076531</v>
      </c>
      <c r="AS1180" s="25">
        <f t="shared" si="875"/>
        <v>200337590.02425668</v>
      </c>
      <c r="AT1180" s="32">
        <f t="shared" si="876"/>
        <v>8057.5665166147455</v>
      </c>
      <c r="AU1180" s="23">
        <f t="shared" si="877"/>
        <v>8057.5665166147455</v>
      </c>
      <c r="AV1180" s="22">
        <f t="shared" si="878"/>
        <v>355445474.45987463</v>
      </c>
      <c r="AW1180" s="31">
        <f t="shared" si="891"/>
        <v>2051586183.0454199</v>
      </c>
      <c r="AX1180" s="21"/>
      <c r="AY1180" s="21"/>
      <c r="AZ1180" s="21"/>
      <c r="BA1180" s="21"/>
    </row>
    <row r="1181" spans="1:53" x14ac:dyDescent="0.25">
      <c r="A1181">
        <f t="shared" si="899"/>
        <v>474</v>
      </c>
      <c r="B1181" t="s">
        <v>6</v>
      </c>
      <c r="C1181" s="27">
        <f t="shared" si="856"/>
        <v>0</v>
      </c>
      <c r="D1181" s="27">
        <f t="shared" si="879"/>
        <v>0</v>
      </c>
      <c r="E1181" s="27" t="b">
        <f t="shared" si="855"/>
        <v>1</v>
      </c>
      <c r="F1181" s="29">
        <f t="shared" si="857"/>
        <v>0</v>
      </c>
      <c r="G1181" s="27">
        <f t="shared" si="880"/>
        <v>0</v>
      </c>
      <c r="H1181" s="22">
        <f t="shared" si="858"/>
        <v>17856507105.778591</v>
      </c>
      <c r="I1181" s="23">
        <f t="shared" si="859"/>
        <v>132580106.5049091</v>
      </c>
      <c r="J1181" s="23">
        <f t="shared" si="860"/>
        <v>1086</v>
      </c>
      <c r="K1181" s="19">
        <f t="shared" si="881"/>
        <v>225.0831931027827</v>
      </c>
      <c r="L1181" s="16">
        <f t="shared" si="861"/>
        <v>123.16912952009014</v>
      </c>
      <c r="M1181" s="23">
        <f>M1180-IF($B1181="B",(Percent_Rent_In_Elsies*2.49%/12 * H1180)/K1180,0)+IF($B1181="D",N1181,0)+IF(B1181="D",AK1180)+IF(B1181="C",F1180*90%)-(Y1181-Y1180)-IF($B1181="A",Q1180/K1180) + IF($B1181="A",Q1180/K1180)</f>
        <v>-32243938.390788071</v>
      </c>
      <c r="N1181" s="23">
        <f t="shared" si="862"/>
        <v>0</v>
      </c>
      <c r="O1181" s="22">
        <f t="shared" si="863"/>
        <v>0</v>
      </c>
      <c r="P1181" s="22">
        <f t="shared" si="894"/>
        <v>0</v>
      </c>
      <c r="Q1181" s="22">
        <f t="shared" si="895"/>
        <v>0</v>
      </c>
      <c r="R1181" s="22">
        <f t="shared" si="864"/>
        <v>217713773.65981922</v>
      </c>
      <c r="S1181" s="16">
        <f t="shared" si="854"/>
        <v>0</v>
      </c>
      <c r="T1181" s="15">
        <f t="shared" si="865"/>
        <v>0</v>
      </c>
      <c r="U1181" s="23">
        <f t="shared" si="882"/>
        <v>968503.27044815372</v>
      </c>
      <c r="V1181" s="23">
        <f t="shared" si="883"/>
        <v>0</v>
      </c>
      <c r="W1181" s="23">
        <f t="shared" si="896"/>
        <v>0</v>
      </c>
      <c r="X1181" s="23">
        <f t="shared" si="884"/>
        <v>29666189.005326357</v>
      </c>
      <c r="Y1181" s="23">
        <f t="shared" si="866"/>
        <v>13825559.361691331</v>
      </c>
      <c r="Z1181" s="3">
        <f t="shared" si="867"/>
        <v>0</v>
      </c>
      <c r="AA1181" s="23">
        <f t="shared" si="868"/>
        <v>57869963.027550876</v>
      </c>
      <c r="AB1181" s="26">
        <f t="shared" si="885"/>
        <v>70086276.274228632</v>
      </c>
      <c r="AC1181" s="23">
        <f t="shared" si="886"/>
        <v>74889487.274228647</v>
      </c>
      <c r="AD1181" s="23">
        <f t="shared" si="892"/>
        <v>4803211</v>
      </c>
      <c r="AE1181" s="24">
        <f t="shared" si="853"/>
        <v>70086276.274228647</v>
      </c>
      <c r="AF1181" s="3">
        <f t="shared" si="887"/>
        <v>0</v>
      </c>
      <c r="AG1181" s="2">
        <f t="shared" si="869"/>
        <v>0</v>
      </c>
      <c r="AH1181" s="2">
        <f t="shared" si="870"/>
        <v>101.91157558955427</v>
      </c>
      <c r="AI1181" s="23">
        <f t="shared" si="893"/>
        <v>9303968616.4150867</v>
      </c>
      <c r="AJ1181" s="23">
        <f t="shared" si="871"/>
        <v>6219.922423797766</v>
      </c>
      <c r="AK1181" s="23">
        <f t="shared" si="872"/>
        <v>0</v>
      </c>
      <c r="AL1181" s="23">
        <f t="shared" si="897"/>
        <v>0</v>
      </c>
      <c r="AM1181" s="23">
        <f t="shared" si="898"/>
        <v>0</v>
      </c>
      <c r="AN1181" s="16">
        <f t="shared" si="888"/>
        <v>0</v>
      </c>
      <c r="AO1181" s="23">
        <f t="shared" si="889"/>
        <v>0</v>
      </c>
      <c r="AP1181" s="22">
        <f t="shared" si="890"/>
        <v>0</v>
      </c>
      <c r="AQ1181" s="30">
        <f t="shared" si="873"/>
        <v>2813493224.4559793</v>
      </c>
      <c r="AR1181" s="28">
        <f t="shared" si="874"/>
        <v>1265435978.4076531</v>
      </c>
      <c r="AS1181" s="25">
        <f t="shared" si="875"/>
        <v>200337590.02425668</v>
      </c>
      <c r="AT1181" s="32">
        <f t="shared" si="876"/>
        <v>0</v>
      </c>
      <c r="AU1181" s="23">
        <f t="shared" si="877"/>
        <v>0</v>
      </c>
      <c r="AV1181" s="22">
        <f t="shared" si="878"/>
        <v>355445474.45987463</v>
      </c>
      <c r="AW1181" s="31">
        <f t="shared" si="891"/>
        <v>2038932816.5516036</v>
      </c>
    </row>
    <row r="1182" spans="1:53" x14ac:dyDescent="0.25">
      <c r="A1182">
        <f t="shared" si="899"/>
        <v>474</v>
      </c>
      <c r="B1182" t="s">
        <v>7</v>
      </c>
      <c r="C1182" s="27">
        <f t="shared" si="856"/>
        <v>0</v>
      </c>
      <c r="D1182" s="27">
        <f t="shared" si="879"/>
        <v>0</v>
      </c>
      <c r="E1182" s="27" t="b">
        <f t="shared" si="855"/>
        <v>1</v>
      </c>
      <c r="F1182" s="29">
        <f t="shared" si="857"/>
        <v>0</v>
      </c>
      <c r="G1182" s="27">
        <f t="shared" si="880"/>
        <v>0</v>
      </c>
      <c r="H1182" s="22">
        <f t="shared" si="858"/>
        <v>17856507105.778591</v>
      </c>
      <c r="I1182" s="23">
        <f t="shared" si="859"/>
        <v>132580106.5049091</v>
      </c>
      <c r="J1182" s="23">
        <f t="shared" si="860"/>
        <v>1086</v>
      </c>
      <c r="K1182" s="19">
        <f t="shared" si="881"/>
        <v>225.0831931027827</v>
      </c>
      <c r="L1182" s="16">
        <f t="shared" si="861"/>
        <v>123.16912952009014</v>
      </c>
      <c r="M1182" s="23">
        <f>M1181-IF($B1182="B",(Percent_Rent_In_Elsies*2.49%/12 * H1181)/K1181,0)+IF($B1182="D",N1182,0)+IF(B1182="D",AK1181)+IF(B1182="C",F1181*90%)-(Y1182-Y1181)-IF($B1182="A",Q1181/K1181) + IF($B1182="A",Q1181/K1181)</f>
        <v>-32326246.29599797</v>
      </c>
      <c r="N1182" s="23">
        <f t="shared" si="862"/>
        <v>0</v>
      </c>
      <c r="O1182" s="22">
        <f t="shared" si="863"/>
        <v>0</v>
      </c>
      <c r="P1182" s="22">
        <f t="shared" si="894"/>
        <v>0</v>
      </c>
      <c r="Q1182" s="22">
        <f t="shared" si="895"/>
        <v>0</v>
      </c>
      <c r="R1182" s="22">
        <f t="shared" si="864"/>
        <v>199570959.1881676</v>
      </c>
      <c r="S1182" s="16">
        <f t="shared" si="854"/>
        <v>18142814.471651603</v>
      </c>
      <c r="T1182" s="15">
        <f t="shared" si="865"/>
        <v>0</v>
      </c>
      <c r="U1182" s="23">
        <f t="shared" si="882"/>
        <v>887794.66457747424</v>
      </c>
      <c r="V1182" s="23">
        <f t="shared" si="883"/>
        <v>80708.605870679472</v>
      </c>
      <c r="W1182" s="23">
        <f t="shared" si="896"/>
        <v>0</v>
      </c>
      <c r="X1182" s="23">
        <f t="shared" si="884"/>
        <v>29666189.005326357</v>
      </c>
      <c r="Y1182" s="23">
        <f t="shared" si="866"/>
        <v>13825559.361691331</v>
      </c>
      <c r="Z1182" s="3">
        <f t="shared" si="867"/>
        <v>0</v>
      </c>
      <c r="AA1182" s="23">
        <f t="shared" si="868"/>
        <v>57869963.027550876</v>
      </c>
      <c r="AB1182" s="26">
        <f t="shared" si="885"/>
        <v>70086276.274228632</v>
      </c>
      <c r="AC1182" s="23">
        <f t="shared" si="886"/>
        <v>74889487.274228647</v>
      </c>
      <c r="AD1182" s="23">
        <f t="shared" si="892"/>
        <v>4803211</v>
      </c>
      <c r="AE1182" s="24">
        <f t="shared" si="853"/>
        <v>70086276.274228647</v>
      </c>
      <c r="AF1182" s="3">
        <f t="shared" si="887"/>
        <v>0</v>
      </c>
      <c r="AG1182" s="2">
        <f t="shared" si="869"/>
        <v>0</v>
      </c>
      <c r="AH1182" s="2">
        <f t="shared" si="870"/>
        <v>101.91157558955427</v>
      </c>
      <c r="AI1182" s="23">
        <f t="shared" si="893"/>
        <v>9303968616.4150867</v>
      </c>
      <c r="AJ1182" s="23">
        <f t="shared" si="871"/>
        <v>6219.922423797766</v>
      </c>
      <c r="AK1182" s="23">
        <f t="shared" si="872"/>
        <v>0</v>
      </c>
      <c r="AL1182" s="23">
        <f t="shared" si="897"/>
        <v>-144460.63992118835</v>
      </c>
      <c r="AM1182" s="23">
        <f t="shared" si="898"/>
        <v>-134780096.04029611</v>
      </c>
      <c r="AN1182" s="16">
        <f t="shared" si="888"/>
        <v>0</v>
      </c>
      <c r="AO1182" s="23">
        <f t="shared" si="889"/>
        <v>82307.905209899254</v>
      </c>
      <c r="AP1182" s="22">
        <f t="shared" si="890"/>
        <v>18526126.122245289</v>
      </c>
      <c r="AQ1182" s="30">
        <f t="shared" si="873"/>
        <v>2850388004.6284308</v>
      </c>
      <c r="AR1182" s="28">
        <f t="shared" si="874"/>
        <v>1283804632.4578593</v>
      </c>
      <c r="AS1182" s="25">
        <f t="shared" si="875"/>
        <v>200337590.02425668</v>
      </c>
      <c r="AT1182" s="32">
        <f t="shared" si="876"/>
        <v>0</v>
      </c>
      <c r="AU1182" s="23">
        <f t="shared" si="877"/>
        <v>0</v>
      </c>
      <c r="AV1182" s="22">
        <f t="shared" si="878"/>
        <v>355445474.45987463</v>
      </c>
      <c r="AW1182" s="31">
        <f t="shared" si="891"/>
        <v>2075827596.7240551</v>
      </c>
    </row>
    <row r="1183" spans="1:53" s="21" customFormat="1" x14ac:dyDescent="0.25">
      <c r="A1183">
        <f t="shared" si="899"/>
        <v>474</v>
      </c>
      <c r="B1183" t="s">
        <v>8</v>
      </c>
      <c r="C1183" s="27">
        <f t="shared" si="856"/>
        <v>0</v>
      </c>
      <c r="D1183" s="27">
        <f t="shared" si="879"/>
        <v>0</v>
      </c>
      <c r="E1183" s="27" t="b">
        <f t="shared" si="855"/>
        <v>1</v>
      </c>
      <c r="F1183" s="29">
        <f t="shared" si="857"/>
        <v>0</v>
      </c>
      <c r="G1183" s="27">
        <f t="shared" si="880"/>
        <v>0</v>
      </c>
      <c r="H1183" s="22">
        <f t="shared" si="858"/>
        <v>17856507105.778591</v>
      </c>
      <c r="I1183" s="23">
        <f t="shared" si="859"/>
        <v>132580106.5049091</v>
      </c>
      <c r="J1183" s="23">
        <f t="shared" si="860"/>
        <v>1086</v>
      </c>
      <c r="K1183" s="19">
        <f t="shared" si="881"/>
        <v>225.0831931027827</v>
      </c>
      <c r="L1183" s="16">
        <f t="shared" si="861"/>
        <v>123.16912952009014</v>
      </c>
      <c r="M1183" s="23">
        <f>M1182-IF($B1183="B",(Percent_Rent_In_Elsies*2.49%/12 * H1182)/K1182,0)+IF($B1183="D",N1183,0)+IF(B1183="D",AK1182)+IF(B1183="C",F1182*90%)-(Y1183-Y1182)-IF($B1183="A",Q1182/K1182) + IF($B1183="A",Q1182/K1182)</f>
        <v>-32326246.29599797</v>
      </c>
      <c r="N1183" s="23">
        <f t="shared" si="862"/>
        <v>0</v>
      </c>
      <c r="O1183" s="22">
        <f t="shared" si="863"/>
        <v>0</v>
      </c>
      <c r="P1183" s="22">
        <f t="shared" si="894"/>
        <v>0</v>
      </c>
      <c r="Q1183" s="22">
        <f t="shared" si="895"/>
        <v>0</v>
      </c>
      <c r="R1183" s="22">
        <f t="shared" si="864"/>
        <v>218097085.31041288</v>
      </c>
      <c r="S1183" s="16">
        <f t="shared" si="854"/>
        <v>18142814.471651603</v>
      </c>
      <c r="T1183" s="15">
        <f t="shared" si="865"/>
        <v>0</v>
      </c>
      <c r="U1183" s="23">
        <f t="shared" si="882"/>
        <v>970102.56978737353</v>
      </c>
      <c r="V1183" s="23">
        <f t="shared" si="883"/>
        <v>80708.605870679472</v>
      </c>
      <c r="W1183" s="23">
        <f t="shared" si="896"/>
        <v>0</v>
      </c>
      <c r="X1183" s="23">
        <f t="shared" si="884"/>
        <v>29666189.005326357</v>
      </c>
      <c r="Y1183" s="23">
        <f t="shared" si="866"/>
        <v>13825559.361691331</v>
      </c>
      <c r="Z1183" s="3">
        <f t="shared" si="867"/>
        <v>0</v>
      </c>
      <c r="AA1183" s="23">
        <f t="shared" si="868"/>
        <v>57869963.027550876</v>
      </c>
      <c r="AB1183" s="26">
        <f t="shared" si="885"/>
        <v>70086276.274228632</v>
      </c>
      <c r="AC1183" s="23">
        <f t="shared" si="886"/>
        <v>74889487.274228647</v>
      </c>
      <c r="AD1183" s="23">
        <f t="shared" si="892"/>
        <v>4803211</v>
      </c>
      <c r="AE1183" s="24">
        <f t="shared" si="853"/>
        <v>70086276.274228647</v>
      </c>
      <c r="AF1183" s="3">
        <f t="shared" si="887"/>
        <v>1E-4</v>
      </c>
      <c r="AG1183" s="2">
        <f t="shared" si="869"/>
        <v>0</v>
      </c>
      <c r="AH1183" s="2">
        <f t="shared" si="870"/>
        <v>101.91157558955427</v>
      </c>
      <c r="AI1183" s="23">
        <f t="shared" si="893"/>
        <v>9303968616.4150867</v>
      </c>
      <c r="AJ1183" s="23">
        <f t="shared" si="871"/>
        <v>6219.922423797766</v>
      </c>
      <c r="AK1183" s="23">
        <f t="shared" si="872"/>
        <v>61311.598153736908</v>
      </c>
      <c r="AL1183" s="23">
        <f t="shared" si="897"/>
        <v>0</v>
      </c>
      <c r="AM1183" s="23">
        <f t="shared" si="898"/>
        <v>0</v>
      </c>
      <c r="AN1183" s="16">
        <f t="shared" si="888"/>
        <v>0</v>
      </c>
      <c r="AO1183" s="23">
        <f t="shared" si="889"/>
        <v>0</v>
      </c>
      <c r="AP1183" s="22">
        <f t="shared" si="890"/>
        <v>0</v>
      </c>
      <c r="AQ1183" s="30">
        <f t="shared" si="873"/>
        <v>2850388004.6284308</v>
      </c>
      <c r="AR1183" s="28">
        <f t="shared" si="874"/>
        <v>1283804632.4578593</v>
      </c>
      <c r="AS1183" s="25">
        <f t="shared" si="875"/>
        <v>200337590.02425668</v>
      </c>
      <c r="AT1183" s="32">
        <f t="shared" si="876"/>
        <v>0</v>
      </c>
      <c r="AU1183" s="23">
        <f t="shared" si="877"/>
        <v>0</v>
      </c>
      <c r="AV1183" s="22">
        <f t="shared" si="878"/>
        <v>355445474.45987463</v>
      </c>
      <c r="AW1183" s="31">
        <f t="shared" si="891"/>
        <v>2075827596.7240551</v>
      </c>
      <c r="AX1183"/>
      <c r="AY1183"/>
      <c r="AZ1183"/>
      <c r="BA1183"/>
    </row>
    <row r="1184" spans="1:53" s="21" customFormat="1" x14ac:dyDescent="0.25">
      <c r="A1184" s="21">
        <f t="shared" si="899"/>
        <v>474</v>
      </c>
      <c r="B1184" s="21" t="s">
        <v>9</v>
      </c>
      <c r="C1184" s="27">
        <f t="shared" si="856"/>
        <v>0</v>
      </c>
      <c r="D1184" s="27">
        <f t="shared" si="879"/>
        <v>0</v>
      </c>
      <c r="E1184" s="27" t="b">
        <f t="shared" si="855"/>
        <v>1</v>
      </c>
      <c r="F1184" s="29">
        <f t="shared" si="857"/>
        <v>0</v>
      </c>
      <c r="G1184" s="27">
        <f t="shared" si="880"/>
        <v>0</v>
      </c>
      <c r="H1184" s="22">
        <f t="shared" si="858"/>
        <v>17856507105.778591</v>
      </c>
      <c r="I1184" s="23">
        <f t="shared" si="859"/>
        <v>132580106.5049091</v>
      </c>
      <c r="J1184" s="23">
        <f t="shared" si="860"/>
        <v>1086</v>
      </c>
      <c r="K1184" s="19">
        <f t="shared" si="881"/>
        <v>225.0831931027827</v>
      </c>
      <c r="L1184" s="16">
        <f t="shared" si="861"/>
        <v>123.16912952009014</v>
      </c>
      <c r="M1184" s="23">
        <f>M1183-IF($B1184="B",(Percent_Rent_In_Elsies*2.49%/12 * H1183)/K1183,0)+IF($B1184="D",N1184,0)+IF(B1184="D",AK1183)+IF(B1184="C",F1183*90%)-(Y1184-Y1183)-IF($B1184="A",Q1183/K1183) + IF($B1184="A",Q1183/K1183)</f>
        <v>-32264934.697844233</v>
      </c>
      <c r="N1184" s="23">
        <f t="shared" si="862"/>
        <v>0</v>
      </c>
      <c r="O1184" s="22">
        <f t="shared" si="863"/>
        <v>12675757.548394918</v>
      </c>
      <c r="P1184" s="22">
        <f t="shared" si="894"/>
        <v>0</v>
      </c>
      <c r="Q1184" s="22">
        <f t="shared" si="895"/>
        <v>0</v>
      </c>
      <c r="R1184" s="22">
        <f t="shared" si="864"/>
        <v>218097085.31041288</v>
      </c>
      <c r="S1184" s="16">
        <f t="shared" si="854"/>
        <v>0</v>
      </c>
      <c r="T1184" s="15">
        <f t="shared" si="865"/>
        <v>5467056.9232566841</v>
      </c>
      <c r="U1184" s="23">
        <f t="shared" si="882"/>
        <v>970102.56978737353</v>
      </c>
      <c r="V1184" s="23">
        <f t="shared" si="883"/>
        <v>0</v>
      </c>
      <c r="W1184" s="23">
        <f t="shared" si="896"/>
        <v>80708.605870679472</v>
      </c>
      <c r="X1184" s="23">
        <f t="shared" si="884"/>
        <v>29666189.005326357</v>
      </c>
      <c r="Y1184" s="23">
        <f t="shared" si="866"/>
        <v>13825559.361691331</v>
      </c>
      <c r="Z1184" s="3">
        <f t="shared" si="867"/>
        <v>0</v>
      </c>
      <c r="AA1184" s="23">
        <f t="shared" si="868"/>
        <v>57808651.429397136</v>
      </c>
      <c r="AB1184" s="26">
        <f t="shared" si="885"/>
        <v>70086276.274228632</v>
      </c>
      <c r="AC1184" s="23">
        <f t="shared" si="886"/>
        <v>74889487.274228647</v>
      </c>
      <c r="AD1184" s="23">
        <f t="shared" si="892"/>
        <v>4803211</v>
      </c>
      <c r="AE1184" s="24">
        <f t="shared" si="853"/>
        <v>70086276.274228647</v>
      </c>
      <c r="AF1184" s="3">
        <f t="shared" si="887"/>
        <v>0</v>
      </c>
      <c r="AG1184" s="2">
        <f t="shared" si="869"/>
        <v>0</v>
      </c>
      <c r="AH1184" s="2">
        <f t="shared" si="870"/>
        <v>101.91157558955427</v>
      </c>
      <c r="AI1184" s="23">
        <f t="shared" si="893"/>
        <v>9294111323.3531742</v>
      </c>
      <c r="AJ1184" s="23">
        <f t="shared" si="871"/>
        <v>6219.922423797766</v>
      </c>
      <c r="AK1184" s="23">
        <f t="shared" si="872"/>
        <v>0</v>
      </c>
      <c r="AL1184" s="23">
        <f t="shared" si="897"/>
        <v>0</v>
      </c>
      <c r="AM1184" s="23">
        <f t="shared" si="898"/>
        <v>0</v>
      </c>
      <c r="AN1184" s="16">
        <f t="shared" si="888"/>
        <v>0</v>
      </c>
      <c r="AO1184" s="23">
        <f t="shared" si="889"/>
        <v>0</v>
      </c>
      <c r="AP1184" s="22">
        <f t="shared" si="890"/>
        <v>0</v>
      </c>
      <c r="AQ1184" s="30">
        <f t="shared" si="873"/>
        <v>2850388004.6284308</v>
      </c>
      <c r="AR1184" s="28">
        <f t="shared" si="874"/>
        <v>1283804632.4578593</v>
      </c>
      <c r="AS1184" s="25">
        <f t="shared" si="875"/>
        <v>200337590.02425668</v>
      </c>
      <c r="AT1184" s="32">
        <f t="shared" si="876"/>
        <v>0</v>
      </c>
      <c r="AU1184" s="23">
        <f t="shared" si="877"/>
        <v>0</v>
      </c>
      <c r="AV1184" s="22">
        <f t="shared" si="878"/>
        <v>355445474.45987463</v>
      </c>
      <c r="AW1184" s="31">
        <f t="shared" si="891"/>
        <v>2075827596.7240551</v>
      </c>
    </row>
    <row r="1185" spans="1:53" x14ac:dyDescent="0.25">
      <c r="A1185" s="21">
        <f t="shared" si="899"/>
        <v>474</v>
      </c>
      <c r="B1185" s="21" t="s">
        <v>28</v>
      </c>
      <c r="C1185" s="27">
        <f t="shared" si="856"/>
        <v>0</v>
      </c>
      <c r="D1185" s="27">
        <f t="shared" si="879"/>
        <v>0</v>
      </c>
      <c r="E1185" s="27" t="b">
        <f t="shared" si="855"/>
        <v>1</v>
      </c>
      <c r="F1185" s="29">
        <f t="shared" si="857"/>
        <v>0</v>
      </c>
      <c r="G1185" s="27">
        <f t="shared" si="880"/>
        <v>0</v>
      </c>
      <c r="H1185" s="22">
        <f t="shared" si="858"/>
        <v>17856507105.778591</v>
      </c>
      <c r="I1185" s="23">
        <f t="shared" si="859"/>
        <v>132580106.5049091</v>
      </c>
      <c r="J1185" s="23">
        <f t="shared" si="860"/>
        <v>1086</v>
      </c>
      <c r="K1185" s="19">
        <f t="shared" si="881"/>
        <v>225.0831931027827</v>
      </c>
      <c r="L1185" s="16">
        <f t="shared" si="861"/>
        <v>123.16912952009014</v>
      </c>
      <c r="M1185" s="23">
        <f>M1184-IF($B1185="B",(Percent_Rent_In_Elsies*2.49%/12 * H1184)/K1184,0)+IF($B1185="D",N1185,0)+IF(B1185="D",AK1184)+IF(B1185="C",F1184*90%)-(Y1185-Y1184)-IF($B1185="A",Q1184/K1184) + IF($B1185="A",Q1184/K1184)</f>
        <v>-32264934.697844233</v>
      </c>
      <c r="N1185" s="23">
        <f t="shared" si="862"/>
        <v>0</v>
      </c>
      <c r="O1185" s="22">
        <f t="shared" si="863"/>
        <v>0</v>
      </c>
      <c r="P1185" s="22">
        <f t="shared" si="894"/>
        <v>12675757.548394918</v>
      </c>
      <c r="Q1185" s="22">
        <f t="shared" si="895"/>
        <v>0</v>
      </c>
      <c r="R1185" s="22">
        <f t="shared" si="864"/>
        <v>218097085.31041288</v>
      </c>
      <c r="S1185" s="16">
        <f t="shared" si="854"/>
        <v>0</v>
      </c>
      <c r="T1185" s="15">
        <f t="shared" si="865"/>
        <v>0</v>
      </c>
      <c r="U1185" s="23">
        <f t="shared" si="882"/>
        <v>970102.56978737353</v>
      </c>
      <c r="V1185" s="23">
        <f t="shared" si="883"/>
        <v>0</v>
      </c>
      <c r="W1185" s="23">
        <f t="shared" si="896"/>
        <v>0</v>
      </c>
      <c r="X1185" s="23">
        <f t="shared" si="884"/>
        <v>29666189.005326357</v>
      </c>
      <c r="Y1185" s="23">
        <f t="shared" si="866"/>
        <v>13825559.361691331</v>
      </c>
      <c r="Z1185" s="3">
        <f t="shared" si="867"/>
        <v>4035.4302935339742</v>
      </c>
      <c r="AA1185" s="23">
        <f t="shared" si="868"/>
        <v>57869182.883800149</v>
      </c>
      <c r="AB1185" s="26">
        <f t="shared" si="885"/>
        <v>70086276.274228662</v>
      </c>
      <c r="AC1185" s="23">
        <f t="shared" si="886"/>
        <v>74889487.274228647</v>
      </c>
      <c r="AD1185" s="23">
        <f t="shared" si="892"/>
        <v>4803211</v>
      </c>
      <c r="AE1185" s="24">
        <f t="shared" si="853"/>
        <v>70086276.274228647</v>
      </c>
      <c r="AF1185" s="3">
        <f t="shared" si="887"/>
        <v>0</v>
      </c>
      <c r="AG1185" s="2">
        <f t="shared" si="869"/>
        <v>484251635.22407687</v>
      </c>
      <c r="AH1185" s="2">
        <f t="shared" si="870"/>
        <v>101.91157558955427</v>
      </c>
      <c r="AI1185" s="23">
        <f t="shared" si="893"/>
        <v>9303843189.8104496</v>
      </c>
      <c r="AJ1185" s="23">
        <f t="shared" si="871"/>
        <v>6219.922423797766</v>
      </c>
      <c r="AK1185" s="23">
        <f t="shared" si="872"/>
        <v>0</v>
      </c>
      <c r="AL1185" s="23">
        <f t="shared" si="897"/>
        <v>0</v>
      </c>
      <c r="AM1185" s="23">
        <f t="shared" si="898"/>
        <v>0</v>
      </c>
      <c r="AN1185" s="16">
        <f t="shared" si="888"/>
        <v>0</v>
      </c>
      <c r="AO1185" s="23">
        <f t="shared" si="889"/>
        <v>0</v>
      </c>
      <c r="AP1185" s="22">
        <f t="shared" si="890"/>
        <v>0</v>
      </c>
      <c r="AQ1185" s="30">
        <f t="shared" si="873"/>
        <v>2850388004.6284308</v>
      </c>
      <c r="AR1185" s="28">
        <f t="shared" si="874"/>
        <v>1283804632.4578593</v>
      </c>
      <c r="AS1185" s="25">
        <f t="shared" si="875"/>
        <v>200337590.02425668</v>
      </c>
      <c r="AT1185" s="32">
        <f t="shared" si="876"/>
        <v>8070.8605870679485</v>
      </c>
      <c r="AU1185" s="23">
        <f t="shared" si="877"/>
        <v>8070.8605870679485</v>
      </c>
      <c r="AV1185" s="22">
        <f t="shared" si="878"/>
        <v>360912531.38313133</v>
      </c>
      <c r="AW1185" s="31">
        <f t="shared" si="891"/>
        <v>2075827596.7240551</v>
      </c>
      <c r="AX1185" s="21"/>
      <c r="AY1185" s="21"/>
      <c r="AZ1185" s="21"/>
      <c r="BA1185" s="21"/>
    </row>
    <row r="1186" spans="1:53" x14ac:dyDescent="0.25">
      <c r="A1186">
        <f t="shared" si="899"/>
        <v>475</v>
      </c>
      <c r="B1186" t="s">
        <v>6</v>
      </c>
      <c r="C1186" s="27">
        <f t="shared" si="856"/>
        <v>0</v>
      </c>
      <c r="D1186" s="27">
        <f t="shared" si="879"/>
        <v>0</v>
      </c>
      <c r="E1186" s="27" t="b">
        <f t="shared" si="855"/>
        <v>1</v>
      </c>
      <c r="F1186" s="29">
        <f t="shared" si="857"/>
        <v>0</v>
      </c>
      <c r="G1186" s="27">
        <f t="shared" si="880"/>
        <v>0</v>
      </c>
      <c r="H1186" s="22">
        <f t="shared" si="858"/>
        <v>17886267950.954891</v>
      </c>
      <c r="I1186" s="23">
        <f t="shared" si="859"/>
        <v>132580106.5049091</v>
      </c>
      <c r="J1186" s="23">
        <f t="shared" si="860"/>
        <v>1086</v>
      </c>
      <c r="K1186" s="19">
        <f t="shared" si="881"/>
        <v>225.0831931027827</v>
      </c>
      <c r="L1186" s="16">
        <f t="shared" si="861"/>
        <v>123.37441140262362</v>
      </c>
      <c r="M1186" s="23">
        <f>M1185-IF($B1186="B",(Percent_Rent_In_Elsies*2.49%/12 * H1185)/K1185,0)+IF($B1186="D",N1186,0)+IF(B1186="D",AK1185)+IF(B1186="C",F1185*90%)-(Y1186-Y1185)-IF($B1186="A",Q1185/K1185) + IF($B1186="A",Q1185/K1185)</f>
        <v>-32264934.697844233</v>
      </c>
      <c r="N1186" s="23">
        <f t="shared" si="862"/>
        <v>0</v>
      </c>
      <c r="O1186" s="22">
        <f t="shared" si="863"/>
        <v>0</v>
      </c>
      <c r="P1186" s="22">
        <f t="shared" si="894"/>
        <v>0</v>
      </c>
      <c r="Q1186" s="22">
        <f t="shared" si="895"/>
        <v>0</v>
      </c>
      <c r="R1186" s="22">
        <f t="shared" si="864"/>
        <v>218097085.31041288</v>
      </c>
      <c r="S1186" s="16">
        <f t="shared" si="854"/>
        <v>0</v>
      </c>
      <c r="T1186" s="15">
        <f t="shared" si="865"/>
        <v>0</v>
      </c>
      <c r="U1186" s="23">
        <f t="shared" si="882"/>
        <v>970102.56978737353</v>
      </c>
      <c r="V1186" s="23">
        <f t="shared" si="883"/>
        <v>0</v>
      </c>
      <c r="W1186" s="23">
        <f t="shared" si="896"/>
        <v>0</v>
      </c>
      <c r="X1186" s="23">
        <f t="shared" si="884"/>
        <v>29686366.156794026</v>
      </c>
      <c r="Y1186" s="23">
        <f t="shared" si="866"/>
        <v>13825559.361691331</v>
      </c>
      <c r="Z1186" s="3">
        <f t="shared" si="867"/>
        <v>0</v>
      </c>
      <c r="AA1186" s="23">
        <f t="shared" si="868"/>
        <v>57869182.883800149</v>
      </c>
      <c r="AB1186" s="26">
        <f t="shared" si="885"/>
        <v>70086276.274228632</v>
      </c>
      <c r="AC1186" s="23">
        <f t="shared" si="886"/>
        <v>74889487.274228647</v>
      </c>
      <c r="AD1186" s="23">
        <f t="shared" si="892"/>
        <v>4803211</v>
      </c>
      <c r="AE1186" s="24">
        <f t="shared" si="853"/>
        <v>70086276.274228647</v>
      </c>
      <c r="AF1186" s="3">
        <f t="shared" si="887"/>
        <v>0</v>
      </c>
      <c r="AG1186" s="2">
        <f t="shared" si="869"/>
        <v>0</v>
      </c>
      <c r="AH1186" s="2">
        <f t="shared" si="870"/>
        <v>102.08142821553687</v>
      </c>
      <c r="AI1186" s="23">
        <f t="shared" si="893"/>
        <v>9303843189.8104496</v>
      </c>
      <c r="AJ1186" s="23">
        <f t="shared" si="871"/>
        <v>6219.922423797766</v>
      </c>
      <c r="AK1186" s="23">
        <f t="shared" si="872"/>
        <v>0</v>
      </c>
      <c r="AL1186" s="23">
        <f t="shared" si="897"/>
        <v>0</v>
      </c>
      <c r="AM1186" s="23">
        <f t="shared" si="898"/>
        <v>0</v>
      </c>
      <c r="AN1186" s="16">
        <f t="shared" si="888"/>
        <v>0</v>
      </c>
      <c r="AO1186" s="23">
        <f t="shared" si="889"/>
        <v>0</v>
      </c>
      <c r="AP1186" s="22">
        <f t="shared" si="890"/>
        <v>0</v>
      </c>
      <c r="AQ1186" s="30">
        <f t="shared" si="873"/>
        <v>2850388004.6284308</v>
      </c>
      <c r="AR1186" s="28">
        <f t="shared" si="874"/>
        <v>1283804632.4578593</v>
      </c>
      <c r="AS1186" s="25">
        <f t="shared" si="875"/>
        <v>200337590.02425668</v>
      </c>
      <c r="AT1186" s="32">
        <f t="shared" si="876"/>
        <v>0</v>
      </c>
      <c r="AU1186" s="23">
        <f t="shared" si="877"/>
        <v>0</v>
      </c>
      <c r="AV1186" s="22">
        <f t="shared" si="878"/>
        <v>360912531.38313133</v>
      </c>
      <c r="AW1186" s="31">
        <f t="shared" si="891"/>
        <v>2063151839.1756601</v>
      </c>
    </row>
    <row r="1187" spans="1:53" x14ac:dyDescent="0.25">
      <c r="A1187">
        <f t="shared" si="899"/>
        <v>475</v>
      </c>
      <c r="B1187" t="s">
        <v>7</v>
      </c>
      <c r="C1187" s="27">
        <f t="shared" si="856"/>
        <v>0</v>
      </c>
      <c r="D1187" s="27">
        <f t="shared" si="879"/>
        <v>0</v>
      </c>
      <c r="E1187" s="27" t="b">
        <f t="shared" si="855"/>
        <v>1</v>
      </c>
      <c r="F1187" s="29">
        <f t="shared" si="857"/>
        <v>0</v>
      </c>
      <c r="G1187" s="27">
        <f t="shared" si="880"/>
        <v>0</v>
      </c>
      <c r="H1187" s="22">
        <f t="shared" si="858"/>
        <v>17886267950.954891</v>
      </c>
      <c r="I1187" s="23">
        <f t="shared" si="859"/>
        <v>132580106.5049091</v>
      </c>
      <c r="J1187" s="23">
        <f t="shared" si="860"/>
        <v>1086</v>
      </c>
      <c r="K1187" s="19">
        <f t="shared" si="881"/>
        <v>225.0831931027827</v>
      </c>
      <c r="L1187" s="16">
        <f t="shared" si="861"/>
        <v>123.37441140262362</v>
      </c>
      <c r="M1187" s="23">
        <f>M1186-IF($B1187="B",(Percent_Rent_In_Elsies*2.49%/12 * H1186)/K1186,0)+IF($B1187="D",N1187,0)+IF(B1187="D",AK1186)+IF(B1187="C",F1186*90%)-(Y1187-Y1186)-IF($B1187="A",Q1186/K1186) + IF($B1187="A",Q1186/K1186)</f>
        <v>-32347379.78289615</v>
      </c>
      <c r="N1187" s="23">
        <f t="shared" si="862"/>
        <v>0</v>
      </c>
      <c r="O1187" s="22">
        <f t="shared" si="863"/>
        <v>0</v>
      </c>
      <c r="P1187" s="22">
        <f t="shared" si="894"/>
        <v>0</v>
      </c>
      <c r="Q1187" s="22">
        <f t="shared" si="895"/>
        <v>0</v>
      </c>
      <c r="R1187" s="22">
        <f t="shared" si="864"/>
        <v>199922328.20121181</v>
      </c>
      <c r="S1187" s="16">
        <f t="shared" si="854"/>
        <v>18174757.109201074</v>
      </c>
      <c r="T1187" s="15">
        <f t="shared" si="865"/>
        <v>0</v>
      </c>
      <c r="U1187" s="23">
        <f t="shared" si="882"/>
        <v>889260.68897175905</v>
      </c>
      <c r="V1187" s="23">
        <f t="shared" si="883"/>
        <v>80841.880815614466</v>
      </c>
      <c r="W1187" s="23">
        <f t="shared" si="896"/>
        <v>0</v>
      </c>
      <c r="X1187" s="23">
        <f t="shared" si="884"/>
        <v>29686366.156794026</v>
      </c>
      <c r="Y1187" s="23">
        <f t="shared" si="866"/>
        <v>13825559.361691331</v>
      </c>
      <c r="Z1187" s="3">
        <f t="shared" si="867"/>
        <v>0</v>
      </c>
      <c r="AA1187" s="23">
        <f t="shared" si="868"/>
        <v>57869182.883800149</v>
      </c>
      <c r="AB1187" s="26">
        <f t="shared" si="885"/>
        <v>70086276.274228632</v>
      </c>
      <c r="AC1187" s="23">
        <f t="shared" si="886"/>
        <v>74889487.274228647</v>
      </c>
      <c r="AD1187" s="23">
        <f t="shared" si="892"/>
        <v>4803211</v>
      </c>
      <c r="AE1187" s="24">
        <f t="shared" si="853"/>
        <v>70086276.274228647</v>
      </c>
      <c r="AF1187" s="3">
        <f t="shared" si="887"/>
        <v>0</v>
      </c>
      <c r="AG1187" s="2">
        <f t="shared" si="869"/>
        <v>0</v>
      </c>
      <c r="AH1187" s="2">
        <f t="shared" si="870"/>
        <v>102.08142821553687</v>
      </c>
      <c r="AI1187" s="23">
        <f t="shared" si="893"/>
        <v>9303843189.8104496</v>
      </c>
      <c r="AJ1187" s="23">
        <f t="shared" si="871"/>
        <v>6219.922423797766</v>
      </c>
      <c r="AK1187" s="23">
        <f t="shared" si="872"/>
        <v>0</v>
      </c>
      <c r="AL1187" s="23">
        <f t="shared" si="897"/>
        <v>-125426.604637146</v>
      </c>
      <c r="AM1187" s="23">
        <f t="shared" si="898"/>
        <v>-117021562.60851018</v>
      </c>
      <c r="AN1187" s="16">
        <f t="shared" si="888"/>
        <v>0</v>
      </c>
      <c r="AO1187" s="23">
        <f t="shared" si="889"/>
        <v>82445.085051915754</v>
      </c>
      <c r="AP1187" s="22">
        <f t="shared" si="890"/>
        <v>18557002.999115702</v>
      </c>
      <c r="AQ1187" s="30">
        <f t="shared" si="873"/>
        <v>2887344276.1011696</v>
      </c>
      <c r="AR1187" s="28">
        <f t="shared" si="874"/>
        <v>1302203900.9314826</v>
      </c>
      <c r="AS1187" s="25">
        <f t="shared" si="875"/>
        <v>200337590.02425668</v>
      </c>
      <c r="AT1187" s="32">
        <f t="shared" si="876"/>
        <v>0</v>
      </c>
      <c r="AU1187" s="23">
        <f t="shared" si="877"/>
        <v>0</v>
      </c>
      <c r="AV1187" s="22">
        <f t="shared" si="878"/>
        <v>360912531.38313133</v>
      </c>
      <c r="AW1187" s="31">
        <f t="shared" si="891"/>
        <v>2100108110.6483991</v>
      </c>
    </row>
    <row r="1188" spans="1:53" s="21" customFormat="1" x14ac:dyDescent="0.25">
      <c r="A1188">
        <f t="shared" si="899"/>
        <v>475</v>
      </c>
      <c r="B1188" t="s">
        <v>8</v>
      </c>
      <c r="C1188" s="27">
        <f t="shared" si="856"/>
        <v>0</v>
      </c>
      <c r="D1188" s="27">
        <f t="shared" si="879"/>
        <v>0</v>
      </c>
      <c r="E1188" s="27" t="b">
        <f t="shared" si="855"/>
        <v>1</v>
      </c>
      <c r="F1188" s="29">
        <f t="shared" si="857"/>
        <v>0</v>
      </c>
      <c r="G1188" s="27">
        <f t="shared" si="880"/>
        <v>0</v>
      </c>
      <c r="H1188" s="22">
        <f t="shared" si="858"/>
        <v>17886267950.954891</v>
      </c>
      <c r="I1188" s="23">
        <f t="shared" si="859"/>
        <v>132580106.5049091</v>
      </c>
      <c r="J1188" s="23">
        <f t="shared" si="860"/>
        <v>1086</v>
      </c>
      <c r="K1188" s="19">
        <f t="shared" si="881"/>
        <v>225.0831931027827</v>
      </c>
      <c r="L1188" s="16">
        <f t="shared" si="861"/>
        <v>123.37441140262362</v>
      </c>
      <c r="M1188" s="23">
        <f>M1187-IF($B1188="B",(Percent_Rent_In_Elsies*2.49%/12 * H1187)/K1187,0)+IF($B1188="D",N1188,0)+IF(B1188="D",AK1187)+IF(B1188="C",F1187*90%)-(Y1188-Y1187)-IF($B1188="A",Q1187/K1187) + IF($B1188="A",Q1187/K1187)</f>
        <v>-32347379.78289615</v>
      </c>
      <c r="N1188" s="23">
        <f t="shared" si="862"/>
        <v>0</v>
      </c>
      <c r="O1188" s="22">
        <f t="shared" si="863"/>
        <v>0</v>
      </c>
      <c r="P1188" s="22">
        <f t="shared" si="894"/>
        <v>0</v>
      </c>
      <c r="Q1188" s="22">
        <f t="shared" si="895"/>
        <v>0</v>
      </c>
      <c r="R1188" s="22">
        <f t="shared" si="864"/>
        <v>218479331.20032752</v>
      </c>
      <c r="S1188" s="16">
        <f t="shared" si="854"/>
        <v>18174757.109201074</v>
      </c>
      <c r="T1188" s="15">
        <f t="shared" si="865"/>
        <v>0</v>
      </c>
      <c r="U1188" s="23">
        <f t="shared" si="882"/>
        <v>971705.77402367478</v>
      </c>
      <c r="V1188" s="23">
        <f t="shared" si="883"/>
        <v>80841.880815614466</v>
      </c>
      <c r="W1188" s="23">
        <f t="shared" si="896"/>
        <v>0</v>
      </c>
      <c r="X1188" s="23">
        <f t="shared" si="884"/>
        <v>29686366.156794026</v>
      </c>
      <c r="Y1188" s="23">
        <f t="shared" si="866"/>
        <v>13825559.361691331</v>
      </c>
      <c r="Z1188" s="3">
        <f t="shared" si="867"/>
        <v>0</v>
      </c>
      <c r="AA1188" s="23">
        <f t="shared" si="868"/>
        <v>57869182.883800149</v>
      </c>
      <c r="AB1188" s="26">
        <f t="shared" si="885"/>
        <v>70086276.274228647</v>
      </c>
      <c r="AC1188" s="23">
        <f t="shared" si="886"/>
        <v>74889487.274228647</v>
      </c>
      <c r="AD1188" s="23">
        <f t="shared" si="892"/>
        <v>4803211</v>
      </c>
      <c r="AE1188" s="24">
        <f t="shared" si="853"/>
        <v>70086276.274228647</v>
      </c>
      <c r="AF1188" s="3">
        <f t="shared" si="887"/>
        <v>1E-4</v>
      </c>
      <c r="AG1188" s="2">
        <f t="shared" si="869"/>
        <v>0</v>
      </c>
      <c r="AH1188" s="2">
        <f t="shared" si="870"/>
        <v>102.08142821553687</v>
      </c>
      <c r="AI1188" s="23">
        <f t="shared" si="893"/>
        <v>9303843189.8104496</v>
      </c>
      <c r="AJ1188" s="23">
        <f t="shared" si="871"/>
        <v>6219.922423797766</v>
      </c>
      <c r="AK1188" s="23">
        <f t="shared" si="872"/>
        <v>61293.014896911496</v>
      </c>
      <c r="AL1188" s="23">
        <f t="shared" si="897"/>
        <v>0</v>
      </c>
      <c r="AM1188" s="23">
        <f t="shared" si="898"/>
        <v>0</v>
      </c>
      <c r="AN1188" s="16">
        <f t="shared" si="888"/>
        <v>0</v>
      </c>
      <c r="AO1188" s="23">
        <f t="shared" si="889"/>
        <v>0</v>
      </c>
      <c r="AP1188" s="22">
        <f t="shared" si="890"/>
        <v>0</v>
      </c>
      <c r="AQ1188" s="30">
        <f t="shared" si="873"/>
        <v>2887344276.1011696</v>
      </c>
      <c r="AR1188" s="28">
        <f t="shared" si="874"/>
        <v>1302203900.9314826</v>
      </c>
      <c r="AS1188" s="25">
        <f t="shared" si="875"/>
        <v>200337590.02425668</v>
      </c>
      <c r="AT1188" s="32">
        <f t="shared" si="876"/>
        <v>0</v>
      </c>
      <c r="AU1188" s="23">
        <f t="shared" si="877"/>
        <v>0</v>
      </c>
      <c r="AV1188" s="22">
        <f t="shared" si="878"/>
        <v>360912531.38313133</v>
      </c>
      <c r="AW1188" s="31">
        <f t="shared" si="891"/>
        <v>2100108110.6483991</v>
      </c>
      <c r="AX1188"/>
      <c r="AY1188"/>
      <c r="AZ1188"/>
      <c r="BA1188"/>
    </row>
    <row r="1189" spans="1:53" s="21" customFormat="1" x14ac:dyDescent="0.25">
      <c r="A1189">
        <f t="shared" si="899"/>
        <v>475</v>
      </c>
      <c r="B1189" t="s">
        <v>9</v>
      </c>
      <c r="C1189" s="27">
        <f t="shared" si="856"/>
        <v>0</v>
      </c>
      <c r="D1189" s="27">
        <f t="shared" si="879"/>
        <v>0</v>
      </c>
      <c r="E1189" s="27" t="b">
        <f t="shared" si="855"/>
        <v>1</v>
      </c>
      <c r="F1189" s="29">
        <f t="shared" si="857"/>
        <v>0</v>
      </c>
      <c r="G1189" s="27">
        <f t="shared" si="880"/>
        <v>0</v>
      </c>
      <c r="H1189" s="22">
        <f t="shared" si="858"/>
        <v>17886267950.954891</v>
      </c>
      <c r="I1189" s="23">
        <f t="shared" si="859"/>
        <v>132580106.5049091</v>
      </c>
      <c r="J1189" s="23">
        <f t="shared" si="860"/>
        <v>1086</v>
      </c>
      <c r="K1189" s="19">
        <f t="shared" si="881"/>
        <v>225.0831931027827</v>
      </c>
      <c r="L1189" s="16">
        <f t="shared" si="861"/>
        <v>123.37441140262362</v>
      </c>
      <c r="M1189" s="23">
        <f>M1188-IF($B1189="B",(Percent_Rent_In_Elsies*2.49%/12 * H1188)/K1188,0)+IF($B1189="D",N1189,0)+IF(B1189="D",AK1188)+IF(B1189="C",F1188*90%)-(Y1189-Y1188)-IF($B1189="A",Q1188/K1188) + IF($B1189="A",Q1188/K1188)</f>
        <v>-32286086.767999239</v>
      </c>
      <c r="N1189" s="23">
        <f t="shared" si="862"/>
        <v>0</v>
      </c>
      <c r="O1189" s="22">
        <f t="shared" si="863"/>
        <v>12698077.412196066</v>
      </c>
      <c r="P1189" s="22">
        <f t="shared" si="894"/>
        <v>0</v>
      </c>
      <c r="Q1189" s="22">
        <f t="shared" si="895"/>
        <v>0</v>
      </c>
      <c r="R1189" s="22">
        <f t="shared" si="864"/>
        <v>218479331.20032752</v>
      </c>
      <c r="S1189" s="16">
        <f t="shared" si="854"/>
        <v>0</v>
      </c>
      <c r="T1189" s="15">
        <f t="shared" si="865"/>
        <v>5476679.6970050074</v>
      </c>
      <c r="U1189" s="23">
        <f t="shared" si="882"/>
        <v>971705.77402367478</v>
      </c>
      <c r="V1189" s="23">
        <f t="shared" si="883"/>
        <v>0</v>
      </c>
      <c r="W1189" s="23">
        <f t="shared" si="896"/>
        <v>80841.880815614466</v>
      </c>
      <c r="X1189" s="23">
        <f t="shared" si="884"/>
        <v>29686366.156794026</v>
      </c>
      <c r="Y1189" s="23">
        <f t="shared" si="866"/>
        <v>13825559.361691331</v>
      </c>
      <c r="Z1189" s="3">
        <f t="shared" si="867"/>
        <v>0</v>
      </c>
      <c r="AA1189" s="23">
        <f t="shared" si="868"/>
        <v>57807889.868903235</v>
      </c>
      <c r="AB1189" s="26">
        <f t="shared" si="885"/>
        <v>70086276.274228632</v>
      </c>
      <c r="AC1189" s="23">
        <f t="shared" si="886"/>
        <v>74889487.274228647</v>
      </c>
      <c r="AD1189" s="23">
        <f t="shared" si="892"/>
        <v>4803211</v>
      </c>
      <c r="AE1189" s="24">
        <f t="shared" si="853"/>
        <v>70086276.274228647</v>
      </c>
      <c r="AF1189" s="3">
        <f t="shared" si="887"/>
        <v>0</v>
      </c>
      <c r="AG1189" s="2">
        <f t="shared" si="869"/>
        <v>0</v>
      </c>
      <c r="AH1189" s="2">
        <f t="shared" si="870"/>
        <v>102.08142821553687</v>
      </c>
      <c r="AI1189" s="23">
        <f t="shared" si="893"/>
        <v>9293988884.4476681</v>
      </c>
      <c r="AJ1189" s="23">
        <f t="shared" si="871"/>
        <v>6219.922423797766</v>
      </c>
      <c r="AK1189" s="23">
        <f t="shared" si="872"/>
        <v>0</v>
      </c>
      <c r="AL1189" s="23">
        <f t="shared" si="897"/>
        <v>0</v>
      </c>
      <c r="AM1189" s="23">
        <f t="shared" si="898"/>
        <v>0</v>
      </c>
      <c r="AN1189" s="16">
        <f t="shared" si="888"/>
        <v>0</v>
      </c>
      <c r="AO1189" s="23">
        <f t="shared" si="889"/>
        <v>0</v>
      </c>
      <c r="AP1189" s="22">
        <f t="shared" si="890"/>
        <v>0</v>
      </c>
      <c r="AQ1189" s="30">
        <f t="shared" si="873"/>
        <v>2887344276.1011696</v>
      </c>
      <c r="AR1189" s="28">
        <f t="shared" si="874"/>
        <v>1302203900.9314826</v>
      </c>
      <c r="AS1189" s="25">
        <f t="shared" si="875"/>
        <v>200337590.02425668</v>
      </c>
      <c r="AT1189" s="32">
        <f t="shared" si="876"/>
        <v>0</v>
      </c>
      <c r="AU1189" s="23">
        <f t="shared" si="877"/>
        <v>0</v>
      </c>
      <c r="AV1189" s="22">
        <f t="shared" si="878"/>
        <v>360912531.38313133</v>
      </c>
      <c r="AW1189" s="31">
        <f t="shared" si="891"/>
        <v>2100108110.6483991</v>
      </c>
      <c r="AX1189"/>
      <c r="AY1189"/>
      <c r="AZ1189"/>
      <c r="BA1189"/>
    </row>
    <row r="1190" spans="1:53" x14ac:dyDescent="0.25">
      <c r="A1190" s="21">
        <f t="shared" si="899"/>
        <v>475</v>
      </c>
      <c r="B1190" s="21" t="s">
        <v>28</v>
      </c>
      <c r="C1190" s="27">
        <f t="shared" si="856"/>
        <v>0</v>
      </c>
      <c r="D1190" s="27">
        <f t="shared" si="879"/>
        <v>0</v>
      </c>
      <c r="E1190" s="27" t="b">
        <f t="shared" si="855"/>
        <v>1</v>
      </c>
      <c r="F1190" s="29">
        <f t="shared" si="857"/>
        <v>0</v>
      </c>
      <c r="G1190" s="27">
        <f t="shared" si="880"/>
        <v>0</v>
      </c>
      <c r="H1190" s="22">
        <f t="shared" si="858"/>
        <v>17886267950.954891</v>
      </c>
      <c r="I1190" s="23">
        <f t="shared" si="859"/>
        <v>132580106.5049091</v>
      </c>
      <c r="J1190" s="23">
        <f t="shared" si="860"/>
        <v>1086</v>
      </c>
      <c r="K1190" s="19">
        <f t="shared" si="881"/>
        <v>225.0831931027827</v>
      </c>
      <c r="L1190" s="16">
        <f t="shared" si="861"/>
        <v>123.37441140262362</v>
      </c>
      <c r="M1190" s="23">
        <f>M1189-IF($B1190="B",(Percent_Rent_In_Elsies*2.49%/12 * H1189)/K1189,0)+IF($B1190="D",N1190,0)+IF(B1190="D",AK1189)+IF(B1190="C",F1189*90%)-(Y1190-Y1189)-IF($B1190="A",Q1189/K1189) + IF($B1190="A",Q1189/K1189)</f>
        <v>-32286086.767999239</v>
      </c>
      <c r="N1190" s="23">
        <f t="shared" si="862"/>
        <v>0</v>
      </c>
      <c r="O1190" s="22">
        <f t="shared" si="863"/>
        <v>0</v>
      </c>
      <c r="P1190" s="22">
        <f t="shared" si="894"/>
        <v>12698077.412196066</v>
      </c>
      <c r="Q1190" s="22">
        <f t="shared" si="895"/>
        <v>0</v>
      </c>
      <c r="R1190" s="22">
        <f t="shared" si="864"/>
        <v>218479331.20032752</v>
      </c>
      <c r="S1190" s="16">
        <f t="shared" si="854"/>
        <v>0</v>
      </c>
      <c r="T1190" s="15">
        <f t="shared" si="865"/>
        <v>0</v>
      </c>
      <c r="U1190" s="23">
        <f t="shared" si="882"/>
        <v>971705.77402367478</v>
      </c>
      <c r="V1190" s="23">
        <f t="shared" si="883"/>
        <v>0</v>
      </c>
      <c r="W1190" s="23">
        <f t="shared" si="896"/>
        <v>0</v>
      </c>
      <c r="X1190" s="23">
        <f t="shared" si="884"/>
        <v>29686366.156794026</v>
      </c>
      <c r="Y1190" s="23">
        <f t="shared" si="866"/>
        <v>13825559.361691331</v>
      </c>
      <c r="Z1190" s="3">
        <f t="shared" si="867"/>
        <v>4042.0940407807238</v>
      </c>
      <c r="AA1190" s="23">
        <f t="shared" si="868"/>
        <v>57868521.279514946</v>
      </c>
      <c r="AB1190" s="26">
        <f t="shared" si="885"/>
        <v>70086276.274228662</v>
      </c>
      <c r="AC1190" s="23">
        <f t="shared" si="886"/>
        <v>74889487.274228647</v>
      </c>
      <c r="AD1190" s="23">
        <f t="shared" si="892"/>
        <v>4803211</v>
      </c>
      <c r="AE1190" s="24">
        <f t="shared" si="853"/>
        <v>70086276.274228647</v>
      </c>
      <c r="AF1190" s="3">
        <f t="shared" si="887"/>
        <v>0</v>
      </c>
      <c r="AG1190" s="2">
        <f t="shared" si="869"/>
        <v>485051284.89368689</v>
      </c>
      <c r="AH1190" s="2">
        <f t="shared" si="870"/>
        <v>102.08142821553687</v>
      </c>
      <c r="AI1190" s="23">
        <f t="shared" si="893"/>
        <v>9303736821.2353897</v>
      </c>
      <c r="AJ1190" s="23">
        <f t="shared" si="871"/>
        <v>6219.922423797766</v>
      </c>
      <c r="AK1190" s="23">
        <f t="shared" si="872"/>
        <v>0</v>
      </c>
      <c r="AL1190" s="23">
        <f t="shared" si="897"/>
        <v>0</v>
      </c>
      <c r="AM1190" s="23">
        <f t="shared" si="898"/>
        <v>0</v>
      </c>
      <c r="AN1190" s="16">
        <f t="shared" si="888"/>
        <v>0</v>
      </c>
      <c r="AO1190" s="23">
        <f t="shared" si="889"/>
        <v>0</v>
      </c>
      <c r="AP1190" s="22">
        <f t="shared" si="890"/>
        <v>0</v>
      </c>
      <c r="AQ1190" s="30">
        <f t="shared" si="873"/>
        <v>2887344276.1011696</v>
      </c>
      <c r="AR1190" s="28">
        <f t="shared" si="874"/>
        <v>1302203900.9314826</v>
      </c>
      <c r="AS1190" s="25">
        <f t="shared" si="875"/>
        <v>200337590.02425668</v>
      </c>
      <c r="AT1190" s="32">
        <f t="shared" si="876"/>
        <v>8084.1880815614477</v>
      </c>
      <c r="AU1190" s="23">
        <f t="shared" si="877"/>
        <v>8084.1880815614477</v>
      </c>
      <c r="AV1190" s="22">
        <f t="shared" si="878"/>
        <v>366389211.08013636</v>
      </c>
      <c r="AW1190" s="31">
        <f t="shared" si="891"/>
        <v>2100108110.6483991</v>
      </c>
    </row>
    <row r="1191" spans="1:53" x14ac:dyDescent="0.25">
      <c r="A1191">
        <f t="shared" si="899"/>
        <v>476</v>
      </c>
      <c r="B1191" t="s">
        <v>6</v>
      </c>
      <c r="C1191" s="27">
        <f t="shared" si="856"/>
        <v>0</v>
      </c>
      <c r="D1191" s="27">
        <f t="shared" si="879"/>
        <v>0</v>
      </c>
      <c r="E1191" s="27" t="b">
        <f t="shared" si="855"/>
        <v>1</v>
      </c>
      <c r="F1191" s="29">
        <f t="shared" si="857"/>
        <v>0</v>
      </c>
      <c r="G1191" s="27">
        <f t="shared" si="880"/>
        <v>0</v>
      </c>
      <c r="H1191" s="22">
        <f t="shared" si="858"/>
        <v>17916078397.539818</v>
      </c>
      <c r="I1191" s="23">
        <f t="shared" si="859"/>
        <v>132580106.5049091</v>
      </c>
      <c r="J1191" s="23">
        <f t="shared" si="860"/>
        <v>1086</v>
      </c>
      <c r="K1191" s="19">
        <f t="shared" si="881"/>
        <v>225.0831931027827</v>
      </c>
      <c r="L1191" s="16">
        <f t="shared" si="861"/>
        <v>123.580035421628</v>
      </c>
      <c r="M1191" s="23">
        <f>M1190-IF($B1191="B",(Percent_Rent_In_Elsies*2.49%/12 * H1190)/K1190,0)+IF($B1191="D",N1191,0)+IF(B1191="D",AK1190)+IF(B1191="C",F1190*90%)-(Y1191-Y1190)-IF($B1191="A",Q1190/K1190) + IF($B1191="A",Q1190/K1190)</f>
        <v>-32286086.767999239</v>
      </c>
      <c r="N1191" s="23">
        <f t="shared" si="862"/>
        <v>0</v>
      </c>
      <c r="O1191" s="22">
        <f t="shared" si="863"/>
        <v>0</v>
      </c>
      <c r="P1191" s="22">
        <f t="shared" si="894"/>
        <v>0</v>
      </c>
      <c r="Q1191" s="22">
        <f t="shared" si="895"/>
        <v>0</v>
      </c>
      <c r="R1191" s="22">
        <f t="shared" si="864"/>
        <v>218479331.20032752</v>
      </c>
      <c r="S1191" s="16">
        <f t="shared" si="854"/>
        <v>0</v>
      </c>
      <c r="T1191" s="15">
        <f t="shared" si="865"/>
        <v>0</v>
      </c>
      <c r="U1191" s="23">
        <f t="shared" si="882"/>
        <v>971705.77402367478</v>
      </c>
      <c r="V1191" s="23">
        <f t="shared" si="883"/>
        <v>0</v>
      </c>
      <c r="W1191" s="23">
        <f t="shared" si="896"/>
        <v>0</v>
      </c>
      <c r="X1191" s="23">
        <f t="shared" si="884"/>
        <v>29706576.626997933</v>
      </c>
      <c r="Y1191" s="23">
        <f t="shared" si="866"/>
        <v>13825559.361691331</v>
      </c>
      <c r="Z1191" s="3">
        <f t="shared" si="867"/>
        <v>0</v>
      </c>
      <c r="AA1191" s="23">
        <f t="shared" si="868"/>
        <v>57868521.279514946</v>
      </c>
      <c r="AB1191" s="26">
        <f t="shared" si="885"/>
        <v>70086276.274228662</v>
      </c>
      <c r="AC1191" s="23">
        <f t="shared" si="886"/>
        <v>74889487.274228647</v>
      </c>
      <c r="AD1191" s="23">
        <f t="shared" si="892"/>
        <v>4803211</v>
      </c>
      <c r="AE1191" s="24">
        <f t="shared" si="853"/>
        <v>70086276.274228647</v>
      </c>
      <c r="AF1191" s="3">
        <f t="shared" si="887"/>
        <v>0</v>
      </c>
      <c r="AG1191" s="2">
        <f t="shared" si="869"/>
        <v>0</v>
      </c>
      <c r="AH1191" s="2">
        <f t="shared" si="870"/>
        <v>102.25156392922945</v>
      </c>
      <c r="AI1191" s="23">
        <f t="shared" si="893"/>
        <v>9303736821.2353897</v>
      </c>
      <c r="AJ1191" s="23">
        <f t="shared" si="871"/>
        <v>6219.922423797766</v>
      </c>
      <c r="AK1191" s="23">
        <f t="shared" si="872"/>
        <v>0</v>
      </c>
      <c r="AL1191" s="23">
        <f t="shared" si="897"/>
        <v>0</v>
      </c>
      <c r="AM1191" s="23">
        <f t="shared" si="898"/>
        <v>0</v>
      </c>
      <c r="AN1191" s="16">
        <f t="shared" si="888"/>
        <v>0</v>
      </c>
      <c r="AO1191" s="23">
        <f t="shared" si="889"/>
        <v>0</v>
      </c>
      <c r="AP1191" s="22">
        <f t="shared" si="890"/>
        <v>0</v>
      </c>
      <c r="AQ1191" s="30">
        <f t="shared" si="873"/>
        <v>2887344276.1011696</v>
      </c>
      <c r="AR1191" s="28">
        <f t="shared" si="874"/>
        <v>1302203900.9314826</v>
      </c>
      <c r="AS1191" s="25">
        <f t="shared" si="875"/>
        <v>200337590.02425668</v>
      </c>
      <c r="AT1191" s="32">
        <f t="shared" si="876"/>
        <v>0</v>
      </c>
      <c r="AU1191" s="23">
        <f t="shared" si="877"/>
        <v>0</v>
      </c>
      <c r="AV1191" s="22">
        <f t="shared" si="878"/>
        <v>366389211.08013636</v>
      </c>
      <c r="AW1191" s="31">
        <f t="shared" si="891"/>
        <v>2087410033.2362032</v>
      </c>
    </row>
    <row r="1192" spans="1:53" x14ac:dyDescent="0.25">
      <c r="A1192">
        <f t="shared" si="899"/>
        <v>476</v>
      </c>
      <c r="B1192" t="s">
        <v>7</v>
      </c>
      <c r="C1192" s="27">
        <f t="shared" si="856"/>
        <v>0</v>
      </c>
      <c r="D1192" s="27">
        <f t="shared" si="879"/>
        <v>0</v>
      </c>
      <c r="E1192" s="27" t="b">
        <f t="shared" si="855"/>
        <v>1</v>
      </c>
      <c r="F1192" s="29">
        <f t="shared" si="857"/>
        <v>0</v>
      </c>
      <c r="G1192" s="27">
        <f t="shared" si="880"/>
        <v>0</v>
      </c>
      <c r="H1192" s="22">
        <f t="shared" si="858"/>
        <v>17916078397.539818</v>
      </c>
      <c r="I1192" s="23">
        <f t="shared" si="859"/>
        <v>132580106.5049091</v>
      </c>
      <c r="J1192" s="23">
        <f t="shared" si="860"/>
        <v>1086</v>
      </c>
      <c r="K1192" s="19">
        <f t="shared" si="881"/>
        <v>225.0831931027827</v>
      </c>
      <c r="L1192" s="16">
        <f t="shared" si="861"/>
        <v>123.580035421628</v>
      </c>
      <c r="M1192" s="23">
        <f>M1191-IF($B1192="B",(Percent_Rent_In_Elsies*2.49%/12 * H1191)/K1191,0)+IF($B1192="D",N1192,0)+IF(B1192="D",AK1191)+IF(B1192="C",F1191*90%)-(Y1192-Y1191)-IF($B1192="A",Q1191/K1191) + IF($B1192="A",Q1191/K1191)</f>
        <v>-32368669.261526242</v>
      </c>
      <c r="N1192" s="23">
        <f t="shared" si="862"/>
        <v>0</v>
      </c>
      <c r="O1192" s="22">
        <f t="shared" si="863"/>
        <v>0</v>
      </c>
      <c r="P1192" s="22">
        <f t="shared" si="894"/>
        <v>0</v>
      </c>
      <c r="Q1192" s="22">
        <f t="shared" si="895"/>
        <v>0</v>
      </c>
      <c r="R1192" s="22">
        <f t="shared" si="864"/>
        <v>200272720.26696688</v>
      </c>
      <c r="S1192" s="16">
        <f t="shared" si="854"/>
        <v>18206610.933360625</v>
      </c>
      <c r="T1192" s="15">
        <f t="shared" si="865"/>
        <v>0</v>
      </c>
      <c r="U1192" s="23">
        <f t="shared" si="882"/>
        <v>890730.29285503516</v>
      </c>
      <c r="V1192" s="23">
        <f t="shared" si="883"/>
        <v>80975.48116863957</v>
      </c>
      <c r="W1192" s="23">
        <f t="shared" si="896"/>
        <v>0</v>
      </c>
      <c r="X1192" s="23">
        <f t="shared" si="884"/>
        <v>29706576.626997933</v>
      </c>
      <c r="Y1192" s="23">
        <f t="shared" si="866"/>
        <v>13825559.361691331</v>
      </c>
      <c r="Z1192" s="3">
        <f t="shared" si="867"/>
        <v>0</v>
      </c>
      <c r="AA1192" s="23">
        <f t="shared" si="868"/>
        <v>57868521.279514946</v>
      </c>
      <c r="AB1192" s="26">
        <f t="shared" si="885"/>
        <v>70086276.274228647</v>
      </c>
      <c r="AC1192" s="23">
        <f t="shared" si="886"/>
        <v>74889487.274228647</v>
      </c>
      <c r="AD1192" s="23">
        <f t="shared" si="892"/>
        <v>4803211</v>
      </c>
      <c r="AE1192" s="24">
        <f t="shared" si="853"/>
        <v>70086276.274228647</v>
      </c>
      <c r="AF1192" s="3">
        <f t="shared" si="887"/>
        <v>0</v>
      </c>
      <c r="AG1192" s="2">
        <f t="shared" si="869"/>
        <v>0</v>
      </c>
      <c r="AH1192" s="2">
        <f t="shared" si="870"/>
        <v>102.25156392922945</v>
      </c>
      <c r="AI1192" s="23">
        <f t="shared" si="893"/>
        <v>9303736821.2353897</v>
      </c>
      <c r="AJ1192" s="23">
        <f t="shared" si="871"/>
        <v>6219.922423797766</v>
      </c>
      <c r="AK1192" s="23">
        <f t="shared" si="872"/>
        <v>0</v>
      </c>
      <c r="AL1192" s="23">
        <f t="shared" si="897"/>
        <v>-106368.57505989075</v>
      </c>
      <c r="AM1192" s="23">
        <f t="shared" si="898"/>
        <v>-99240642.780364528</v>
      </c>
      <c r="AN1192" s="16">
        <f t="shared" si="888"/>
        <v>0</v>
      </c>
      <c r="AO1192" s="23">
        <f t="shared" si="889"/>
        <v>82582.493527002298</v>
      </c>
      <c r="AP1192" s="22">
        <f t="shared" si="890"/>
        <v>18587931.337447561</v>
      </c>
      <c r="AQ1192" s="30">
        <f t="shared" si="873"/>
        <v>2924362141.3596964</v>
      </c>
      <c r="AR1192" s="28">
        <f t="shared" si="874"/>
        <v>1320633834.8525617</v>
      </c>
      <c r="AS1192" s="25">
        <f t="shared" si="875"/>
        <v>200337590.02425668</v>
      </c>
      <c r="AT1192" s="32">
        <f t="shared" si="876"/>
        <v>0</v>
      </c>
      <c r="AU1192" s="23">
        <f t="shared" si="877"/>
        <v>0</v>
      </c>
      <c r="AV1192" s="22">
        <f t="shared" si="878"/>
        <v>366389211.08013636</v>
      </c>
      <c r="AW1192" s="31">
        <f t="shared" si="891"/>
        <v>2124427898.49473</v>
      </c>
    </row>
    <row r="1193" spans="1:53" x14ac:dyDescent="0.25">
      <c r="A1193">
        <f t="shared" si="899"/>
        <v>476</v>
      </c>
      <c r="B1193" t="s">
        <v>8</v>
      </c>
      <c r="C1193" s="27">
        <f t="shared" si="856"/>
        <v>0</v>
      </c>
      <c r="D1193" s="27">
        <f t="shared" si="879"/>
        <v>0</v>
      </c>
      <c r="E1193" s="27" t="b">
        <f t="shared" si="855"/>
        <v>1</v>
      </c>
      <c r="F1193" s="29">
        <f t="shared" si="857"/>
        <v>0</v>
      </c>
      <c r="G1193" s="27">
        <f t="shared" si="880"/>
        <v>0</v>
      </c>
      <c r="H1193" s="22">
        <f t="shared" si="858"/>
        <v>17916078397.539818</v>
      </c>
      <c r="I1193" s="23">
        <f t="shared" si="859"/>
        <v>132580106.5049091</v>
      </c>
      <c r="J1193" s="23">
        <f t="shared" si="860"/>
        <v>1086</v>
      </c>
      <c r="K1193" s="19">
        <f t="shared" si="881"/>
        <v>225.0831931027827</v>
      </c>
      <c r="L1193" s="16">
        <f t="shared" si="861"/>
        <v>123.580035421628</v>
      </c>
      <c r="M1193" s="23">
        <f>M1192-IF($B1193="B",(Percent_Rent_In_Elsies*2.49%/12 * H1192)/K1192,0)+IF($B1193="D",N1193,0)+IF(B1193="D",AK1192)+IF(B1193="C",F1192*90%)-(Y1193-Y1192)-IF($B1193="A",Q1192/K1192) + IF($B1193="A",Q1192/K1192)</f>
        <v>-32368669.261526242</v>
      </c>
      <c r="N1193" s="23">
        <f t="shared" si="862"/>
        <v>0</v>
      </c>
      <c r="O1193" s="22">
        <f t="shared" si="863"/>
        <v>0</v>
      </c>
      <c r="P1193" s="22">
        <f t="shared" si="894"/>
        <v>0</v>
      </c>
      <c r="Q1193" s="22">
        <f t="shared" si="895"/>
        <v>0</v>
      </c>
      <c r="R1193" s="22">
        <f t="shared" si="864"/>
        <v>218860651.60441443</v>
      </c>
      <c r="S1193" s="16">
        <f t="shared" si="854"/>
        <v>18206610.933360625</v>
      </c>
      <c r="T1193" s="15">
        <f t="shared" si="865"/>
        <v>0</v>
      </c>
      <c r="U1193" s="23">
        <f t="shared" si="882"/>
        <v>973312.78638203745</v>
      </c>
      <c r="V1193" s="23">
        <f t="shared" si="883"/>
        <v>80975.48116863957</v>
      </c>
      <c r="W1193" s="23">
        <f t="shared" si="896"/>
        <v>0</v>
      </c>
      <c r="X1193" s="23">
        <f t="shared" si="884"/>
        <v>29706576.626997933</v>
      </c>
      <c r="Y1193" s="23">
        <f t="shared" si="866"/>
        <v>13825559.361691331</v>
      </c>
      <c r="Z1193" s="3">
        <f t="shared" si="867"/>
        <v>0</v>
      </c>
      <c r="AA1193" s="23">
        <f t="shared" si="868"/>
        <v>57868521.279514946</v>
      </c>
      <c r="AB1193" s="26">
        <f t="shared" si="885"/>
        <v>70086276.274228647</v>
      </c>
      <c r="AC1193" s="23">
        <f t="shared" si="886"/>
        <v>74889487.274228647</v>
      </c>
      <c r="AD1193" s="23">
        <f t="shared" si="892"/>
        <v>4803211</v>
      </c>
      <c r="AE1193" s="24">
        <f t="shared" si="853"/>
        <v>70086276.274228647</v>
      </c>
      <c r="AF1193" s="3">
        <f t="shared" si="887"/>
        <v>1E-4</v>
      </c>
      <c r="AG1193" s="2">
        <f t="shared" si="869"/>
        <v>0</v>
      </c>
      <c r="AH1193" s="2">
        <f t="shared" si="870"/>
        <v>102.25156392922945</v>
      </c>
      <c r="AI1193" s="23">
        <f t="shared" si="893"/>
        <v>9303736821.2353897</v>
      </c>
      <c r="AJ1193" s="23">
        <f t="shared" si="871"/>
        <v>6219.922423797766</v>
      </c>
      <c r="AK1193" s="23">
        <f t="shared" si="872"/>
        <v>61274.534566838993</v>
      </c>
      <c r="AL1193" s="23">
        <f t="shared" si="897"/>
        <v>0</v>
      </c>
      <c r="AM1193" s="23">
        <f t="shared" si="898"/>
        <v>0</v>
      </c>
      <c r="AN1193" s="16">
        <f t="shared" si="888"/>
        <v>0</v>
      </c>
      <c r="AO1193" s="23">
        <f t="shared" si="889"/>
        <v>0</v>
      </c>
      <c r="AP1193" s="22">
        <f t="shared" si="890"/>
        <v>0</v>
      </c>
      <c r="AQ1193" s="30">
        <f t="shared" si="873"/>
        <v>2924362141.3596964</v>
      </c>
      <c r="AR1193" s="28">
        <f t="shared" si="874"/>
        <v>1320633834.8525617</v>
      </c>
      <c r="AS1193" s="25">
        <f t="shared" si="875"/>
        <v>200337590.02425668</v>
      </c>
      <c r="AT1193" s="32">
        <f t="shared" si="876"/>
        <v>0</v>
      </c>
      <c r="AU1193" s="23">
        <f t="shared" si="877"/>
        <v>0</v>
      </c>
      <c r="AV1193" s="22">
        <f t="shared" si="878"/>
        <v>366389211.08013636</v>
      </c>
      <c r="AW1193" s="31">
        <f t="shared" si="891"/>
        <v>2124427898.4947298</v>
      </c>
    </row>
    <row r="1194" spans="1:53" x14ac:dyDescent="0.25">
      <c r="A1194" s="21">
        <f t="shared" si="899"/>
        <v>476</v>
      </c>
      <c r="B1194" s="21" t="s">
        <v>9</v>
      </c>
      <c r="C1194" s="27">
        <f t="shared" si="856"/>
        <v>0</v>
      </c>
      <c r="D1194" s="27">
        <f t="shared" si="879"/>
        <v>0</v>
      </c>
      <c r="E1194" s="27" t="b">
        <f t="shared" si="855"/>
        <v>1</v>
      </c>
      <c r="F1194" s="29">
        <f t="shared" si="857"/>
        <v>0</v>
      </c>
      <c r="G1194" s="27">
        <f t="shared" si="880"/>
        <v>0</v>
      </c>
      <c r="H1194" s="22">
        <f t="shared" si="858"/>
        <v>17916078397.539818</v>
      </c>
      <c r="I1194" s="23">
        <f t="shared" si="859"/>
        <v>132580106.5049091</v>
      </c>
      <c r="J1194" s="23">
        <f t="shared" si="860"/>
        <v>1086</v>
      </c>
      <c r="K1194" s="19">
        <f t="shared" si="881"/>
        <v>225.0831931027827</v>
      </c>
      <c r="L1194" s="16">
        <f t="shared" si="861"/>
        <v>123.580035421628</v>
      </c>
      <c r="M1194" s="23">
        <f>M1193-IF($B1194="B",(Percent_Rent_In_Elsies*2.49%/12 * H1193)/K1193,0)+IF($B1194="D",N1194,0)+IF(B1194="D",AK1193)+IF(B1194="C",F1193*90%)-(Y1194-Y1193)-IF($B1194="A",Q1193/K1193) + IF($B1194="A",Q1193/K1193)</f>
        <v>-32307394.726959404</v>
      </c>
      <c r="N1194" s="23">
        <f t="shared" si="862"/>
        <v>0</v>
      </c>
      <c r="O1194" s="22">
        <f t="shared" si="863"/>
        <v>12720335.009001847</v>
      </c>
      <c r="P1194" s="22">
        <f t="shared" si="894"/>
        <v>0</v>
      </c>
      <c r="Q1194" s="22">
        <f t="shared" si="895"/>
        <v>0</v>
      </c>
      <c r="R1194" s="22">
        <f t="shared" si="864"/>
        <v>218860651.60441443</v>
      </c>
      <c r="S1194" s="16">
        <f t="shared" si="854"/>
        <v>0</v>
      </c>
      <c r="T1194" s="15">
        <f t="shared" si="865"/>
        <v>5486275.9243587777</v>
      </c>
      <c r="U1194" s="23">
        <f t="shared" si="882"/>
        <v>973312.78638203745</v>
      </c>
      <c r="V1194" s="23">
        <f t="shared" si="883"/>
        <v>0</v>
      </c>
      <c r="W1194" s="23">
        <f t="shared" si="896"/>
        <v>80975.48116863957</v>
      </c>
      <c r="X1194" s="23">
        <f t="shared" si="884"/>
        <v>29706576.626997933</v>
      </c>
      <c r="Y1194" s="23">
        <f t="shared" si="866"/>
        <v>13825559.361691331</v>
      </c>
      <c r="Z1194" s="3">
        <f t="shared" si="867"/>
        <v>0</v>
      </c>
      <c r="AA1194" s="23">
        <f t="shared" si="868"/>
        <v>57807246.744948104</v>
      </c>
      <c r="AB1194" s="26">
        <f t="shared" si="885"/>
        <v>70086276.274228632</v>
      </c>
      <c r="AC1194" s="23">
        <f t="shared" si="886"/>
        <v>74889487.274228647</v>
      </c>
      <c r="AD1194" s="23">
        <f t="shared" si="892"/>
        <v>4803211</v>
      </c>
      <c r="AE1194" s="24">
        <f t="shared" si="853"/>
        <v>70086276.274228647</v>
      </c>
      <c r="AF1194" s="3">
        <f t="shared" si="887"/>
        <v>0</v>
      </c>
      <c r="AG1194" s="2">
        <f t="shared" si="869"/>
        <v>0</v>
      </c>
      <c r="AH1194" s="2">
        <f t="shared" si="870"/>
        <v>102.25156392922945</v>
      </c>
      <c r="AI1194" s="23">
        <f t="shared" si="893"/>
        <v>9293885487.0238247</v>
      </c>
      <c r="AJ1194" s="23">
        <f t="shared" si="871"/>
        <v>6219.922423797766</v>
      </c>
      <c r="AK1194" s="23">
        <f t="shared" si="872"/>
        <v>0</v>
      </c>
      <c r="AL1194" s="23">
        <f t="shared" si="897"/>
        <v>0</v>
      </c>
      <c r="AM1194" s="23">
        <f t="shared" si="898"/>
        <v>0</v>
      </c>
      <c r="AN1194" s="16">
        <f t="shared" si="888"/>
        <v>0</v>
      </c>
      <c r="AO1194" s="23">
        <f t="shared" si="889"/>
        <v>0</v>
      </c>
      <c r="AP1194" s="22">
        <f t="shared" si="890"/>
        <v>0</v>
      </c>
      <c r="AQ1194" s="30">
        <f t="shared" si="873"/>
        <v>2924362141.3596964</v>
      </c>
      <c r="AR1194" s="28">
        <f t="shared" si="874"/>
        <v>1320633834.8525617</v>
      </c>
      <c r="AS1194" s="25">
        <f t="shared" si="875"/>
        <v>200337590.02425668</v>
      </c>
      <c r="AT1194" s="32">
        <f t="shared" si="876"/>
        <v>0</v>
      </c>
      <c r="AU1194" s="23">
        <f t="shared" si="877"/>
        <v>0</v>
      </c>
      <c r="AV1194" s="22">
        <f t="shared" si="878"/>
        <v>366389211.08013636</v>
      </c>
      <c r="AW1194" s="31">
        <f t="shared" si="891"/>
        <v>2124427898.4947298</v>
      </c>
      <c r="AX1194" s="21"/>
      <c r="AY1194" s="21"/>
      <c r="AZ1194" s="21"/>
      <c r="BA1194" s="21"/>
    </row>
    <row r="1195" spans="1:53" x14ac:dyDescent="0.25">
      <c r="A1195" s="21">
        <f t="shared" si="899"/>
        <v>476</v>
      </c>
      <c r="B1195" s="21" t="s">
        <v>28</v>
      </c>
      <c r="C1195" s="27">
        <f t="shared" si="856"/>
        <v>0</v>
      </c>
      <c r="D1195" s="27">
        <f t="shared" si="879"/>
        <v>0</v>
      </c>
      <c r="E1195" s="27" t="b">
        <f t="shared" si="855"/>
        <v>1</v>
      </c>
      <c r="F1195" s="29">
        <f t="shared" si="857"/>
        <v>0</v>
      </c>
      <c r="G1195" s="27">
        <f t="shared" si="880"/>
        <v>0</v>
      </c>
      <c r="H1195" s="22">
        <f t="shared" si="858"/>
        <v>17916078397.539818</v>
      </c>
      <c r="I1195" s="23">
        <f t="shared" si="859"/>
        <v>132580106.5049091</v>
      </c>
      <c r="J1195" s="23">
        <f t="shared" si="860"/>
        <v>1086</v>
      </c>
      <c r="K1195" s="19">
        <f t="shared" si="881"/>
        <v>225.0831931027827</v>
      </c>
      <c r="L1195" s="16">
        <f t="shared" si="861"/>
        <v>123.580035421628</v>
      </c>
      <c r="M1195" s="23">
        <f>M1194-IF($B1195="B",(Percent_Rent_In_Elsies*2.49%/12 * H1194)/K1194,0)+IF($B1195="D",N1195,0)+IF(B1195="D",AK1194)+IF(B1195="C",F1194*90%)-(Y1195-Y1194)-IF($B1195="A",Q1194/K1194) + IF($B1195="A",Q1194/K1194)</f>
        <v>-32307394.726959404</v>
      </c>
      <c r="N1195" s="23">
        <f t="shared" si="862"/>
        <v>0</v>
      </c>
      <c r="O1195" s="22">
        <f t="shared" si="863"/>
        <v>0</v>
      </c>
      <c r="P1195" s="22">
        <f t="shared" si="894"/>
        <v>12720335.009001847</v>
      </c>
      <c r="Q1195" s="22">
        <f t="shared" si="895"/>
        <v>0</v>
      </c>
      <c r="R1195" s="22">
        <f t="shared" si="864"/>
        <v>218860651.60441443</v>
      </c>
      <c r="S1195" s="16">
        <f t="shared" si="854"/>
        <v>0</v>
      </c>
      <c r="T1195" s="15">
        <f t="shared" si="865"/>
        <v>0</v>
      </c>
      <c r="U1195" s="23">
        <f t="shared" si="882"/>
        <v>973312.78638203745</v>
      </c>
      <c r="V1195" s="23">
        <f t="shared" si="883"/>
        <v>0</v>
      </c>
      <c r="W1195" s="23">
        <f t="shared" si="896"/>
        <v>0</v>
      </c>
      <c r="X1195" s="23">
        <f t="shared" si="884"/>
        <v>29706576.626997933</v>
      </c>
      <c r="Y1195" s="23">
        <f t="shared" si="866"/>
        <v>13825559.361691331</v>
      </c>
      <c r="Z1195" s="3">
        <f t="shared" si="867"/>
        <v>4048.7740584319795</v>
      </c>
      <c r="AA1195" s="23">
        <f t="shared" si="868"/>
        <v>57867978.355824582</v>
      </c>
      <c r="AB1195" s="26">
        <f t="shared" si="885"/>
        <v>70086276.274228632</v>
      </c>
      <c r="AC1195" s="23">
        <f t="shared" si="886"/>
        <v>74889487.274228647</v>
      </c>
      <c r="AD1195" s="23">
        <f t="shared" si="892"/>
        <v>4803211</v>
      </c>
      <c r="AE1195" s="24">
        <f t="shared" si="853"/>
        <v>70086276.274228647</v>
      </c>
      <c r="AF1195" s="3">
        <f t="shared" si="887"/>
        <v>0</v>
      </c>
      <c r="AG1195" s="2">
        <f t="shared" si="869"/>
        <v>485852887.01183748</v>
      </c>
      <c r="AH1195" s="2">
        <f t="shared" si="870"/>
        <v>102.25156392922945</v>
      </c>
      <c r="AI1195" s="23">
        <f t="shared" si="893"/>
        <v>9303649533.3797913</v>
      </c>
      <c r="AJ1195" s="23">
        <f t="shared" si="871"/>
        <v>6219.922423797766</v>
      </c>
      <c r="AK1195" s="23">
        <f t="shared" si="872"/>
        <v>0</v>
      </c>
      <c r="AL1195" s="23">
        <f t="shared" si="897"/>
        <v>0</v>
      </c>
      <c r="AM1195" s="23">
        <f t="shared" si="898"/>
        <v>0</v>
      </c>
      <c r="AN1195" s="16">
        <f t="shared" si="888"/>
        <v>0</v>
      </c>
      <c r="AO1195" s="23">
        <f t="shared" si="889"/>
        <v>0</v>
      </c>
      <c r="AP1195" s="22">
        <f t="shared" si="890"/>
        <v>0</v>
      </c>
      <c r="AQ1195" s="30">
        <f t="shared" si="873"/>
        <v>2924362141.3596964</v>
      </c>
      <c r="AR1195" s="28">
        <f t="shared" si="874"/>
        <v>1320633834.8525617</v>
      </c>
      <c r="AS1195" s="25">
        <f t="shared" si="875"/>
        <v>200337590.02425668</v>
      </c>
      <c r="AT1195" s="32">
        <f t="shared" si="876"/>
        <v>8097.548116863959</v>
      </c>
      <c r="AU1195" s="23">
        <f t="shared" si="877"/>
        <v>8097.548116863959</v>
      </c>
      <c r="AV1195" s="22">
        <f t="shared" si="878"/>
        <v>371875487.00449514</v>
      </c>
      <c r="AW1195" s="31">
        <f t="shared" si="891"/>
        <v>2124427898.4947298</v>
      </c>
      <c r="AX1195" s="21"/>
      <c r="AY1195" s="21"/>
      <c r="AZ1195" s="21"/>
      <c r="BA1195" s="21"/>
    </row>
    <row r="1196" spans="1:53" x14ac:dyDescent="0.25">
      <c r="A1196">
        <f t="shared" si="899"/>
        <v>477</v>
      </c>
      <c r="B1196" t="s">
        <v>6</v>
      </c>
      <c r="C1196" s="27">
        <f t="shared" si="856"/>
        <v>0</v>
      </c>
      <c r="D1196" s="27">
        <f t="shared" si="879"/>
        <v>0</v>
      </c>
      <c r="E1196" s="27" t="b">
        <f t="shared" si="855"/>
        <v>1</v>
      </c>
      <c r="F1196" s="29">
        <f t="shared" si="857"/>
        <v>0</v>
      </c>
      <c r="G1196" s="27">
        <f t="shared" si="880"/>
        <v>0</v>
      </c>
      <c r="H1196" s="22">
        <f t="shared" si="858"/>
        <v>17945938528.202385</v>
      </c>
      <c r="I1196" s="23">
        <f t="shared" si="859"/>
        <v>132580106.5049091</v>
      </c>
      <c r="J1196" s="23">
        <f t="shared" si="860"/>
        <v>1086</v>
      </c>
      <c r="K1196" s="19">
        <f t="shared" si="881"/>
        <v>225.0831931027827</v>
      </c>
      <c r="L1196" s="16">
        <f t="shared" si="861"/>
        <v>123.78600214733072</v>
      </c>
      <c r="M1196" s="23">
        <f>M1195-IF($B1196="B",(Percent_Rent_In_Elsies*2.49%/12 * H1195)/K1195,0)+IF($B1196="D",N1196,0)+IF(B1196="D",AK1195)+IF(B1196="C",F1195*90%)-(Y1196-Y1195)-IF($B1196="A",Q1195/K1195) + IF($B1196="A",Q1195/K1195)</f>
        <v>-32307394.726959404</v>
      </c>
      <c r="N1196" s="23">
        <f t="shared" si="862"/>
        <v>0</v>
      </c>
      <c r="O1196" s="22">
        <f t="shared" si="863"/>
        <v>0</v>
      </c>
      <c r="P1196" s="22">
        <f t="shared" si="894"/>
        <v>0</v>
      </c>
      <c r="Q1196" s="22">
        <f t="shared" si="895"/>
        <v>0</v>
      </c>
      <c r="R1196" s="22">
        <f t="shared" si="864"/>
        <v>218860651.60441443</v>
      </c>
      <c r="S1196" s="16">
        <f t="shared" si="854"/>
        <v>0</v>
      </c>
      <c r="T1196" s="15">
        <f t="shared" si="865"/>
        <v>0</v>
      </c>
      <c r="U1196" s="23">
        <f t="shared" si="882"/>
        <v>973312.78638203745</v>
      </c>
      <c r="V1196" s="23">
        <f t="shared" si="883"/>
        <v>0</v>
      </c>
      <c r="W1196" s="23">
        <f t="shared" si="896"/>
        <v>0</v>
      </c>
      <c r="X1196" s="23">
        <f t="shared" si="884"/>
        <v>29726820.49729009</v>
      </c>
      <c r="Y1196" s="23">
        <f t="shared" si="866"/>
        <v>13825559.361691331</v>
      </c>
      <c r="Z1196" s="3">
        <f t="shared" si="867"/>
        <v>0</v>
      </c>
      <c r="AA1196" s="23">
        <f t="shared" si="868"/>
        <v>57867978.355824582</v>
      </c>
      <c r="AB1196" s="26">
        <f t="shared" si="885"/>
        <v>70086276.274228632</v>
      </c>
      <c r="AC1196" s="23">
        <f t="shared" si="886"/>
        <v>74889487.274228647</v>
      </c>
      <c r="AD1196" s="23">
        <f t="shared" si="892"/>
        <v>4803211</v>
      </c>
      <c r="AE1196" s="24">
        <f t="shared" si="853"/>
        <v>70086276.274228647</v>
      </c>
      <c r="AF1196" s="3">
        <f t="shared" si="887"/>
        <v>0</v>
      </c>
      <c r="AG1196" s="2">
        <f t="shared" si="869"/>
        <v>0</v>
      </c>
      <c r="AH1196" s="2">
        <f t="shared" si="870"/>
        <v>102.42198320244484</v>
      </c>
      <c r="AI1196" s="23">
        <f t="shared" si="893"/>
        <v>9303649533.3797913</v>
      </c>
      <c r="AJ1196" s="23">
        <f t="shared" si="871"/>
        <v>6219.922423797766</v>
      </c>
      <c r="AK1196" s="23">
        <f t="shared" si="872"/>
        <v>0</v>
      </c>
      <c r="AL1196" s="23">
        <f t="shared" si="897"/>
        <v>0</v>
      </c>
      <c r="AM1196" s="23">
        <f t="shared" si="898"/>
        <v>0</v>
      </c>
      <c r="AN1196" s="16">
        <f t="shared" si="888"/>
        <v>0</v>
      </c>
      <c r="AO1196" s="23">
        <f t="shared" si="889"/>
        <v>0</v>
      </c>
      <c r="AP1196" s="22">
        <f t="shared" si="890"/>
        <v>0</v>
      </c>
      <c r="AQ1196" s="30">
        <f t="shared" si="873"/>
        <v>2924362141.3596964</v>
      </c>
      <c r="AR1196" s="28">
        <f t="shared" si="874"/>
        <v>1320633834.8525617</v>
      </c>
      <c r="AS1196" s="25">
        <f t="shared" si="875"/>
        <v>200337590.02425668</v>
      </c>
      <c r="AT1196" s="32">
        <f t="shared" si="876"/>
        <v>0</v>
      </c>
      <c r="AU1196" s="23">
        <f t="shared" si="877"/>
        <v>0</v>
      </c>
      <c r="AV1196" s="22">
        <f t="shared" si="878"/>
        <v>371875487.00449514</v>
      </c>
      <c r="AW1196" s="31">
        <f t="shared" si="891"/>
        <v>2111707563.485728</v>
      </c>
    </row>
    <row r="1197" spans="1:53" x14ac:dyDescent="0.25">
      <c r="A1197">
        <f t="shared" si="899"/>
        <v>477</v>
      </c>
      <c r="B1197" t="s">
        <v>7</v>
      </c>
      <c r="C1197" s="27">
        <f t="shared" si="856"/>
        <v>0</v>
      </c>
      <c r="D1197" s="27">
        <f t="shared" si="879"/>
        <v>0</v>
      </c>
      <c r="E1197" s="27" t="b">
        <f t="shared" si="855"/>
        <v>1</v>
      </c>
      <c r="F1197" s="29">
        <f t="shared" si="857"/>
        <v>0</v>
      </c>
      <c r="G1197" s="27">
        <f t="shared" si="880"/>
        <v>0</v>
      </c>
      <c r="H1197" s="22">
        <f t="shared" si="858"/>
        <v>17945938528.202385</v>
      </c>
      <c r="I1197" s="23">
        <f t="shared" si="859"/>
        <v>132580106.5049091</v>
      </c>
      <c r="J1197" s="23">
        <f t="shared" si="860"/>
        <v>1086</v>
      </c>
      <c r="K1197" s="19">
        <f t="shared" si="881"/>
        <v>225.0831931027827</v>
      </c>
      <c r="L1197" s="16">
        <f t="shared" si="861"/>
        <v>123.78600214733072</v>
      </c>
      <c r="M1197" s="23">
        <f>M1196-IF($B1197="B",(Percent_Rent_In_Elsies*2.49%/12 * H1196)/K1196,0)+IF($B1197="D",N1197,0)+IF(B1197="D",AK1196)+IF(B1197="C",F1196*90%)-(Y1197-Y1196)-IF($B1197="A",Q1196/K1196) + IF($B1197="A",Q1196/K1196)</f>
        <v>-32390114.857975617</v>
      </c>
      <c r="N1197" s="23">
        <f t="shared" si="862"/>
        <v>0</v>
      </c>
      <c r="O1197" s="22">
        <f t="shared" si="863"/>
        <v>0</v>
      </c>
      <c r="P1197" s="22">
        <f t="shared" si="894"/>
        <v>0</v>
      </c>
      <c r="Q1197" s="22">
        <f t="shared" si="895"/>
        <v>0</v>
      </c>
      <c r="R1197" s="22">
        <f t="shared" si="864"/>
        <v>200622263.97071323</v>
      </c>
      <c r="S1197" s="16">
        <f t="shared" si="854"/>
        <v>18238387.633701202</v>
      </c>
      <c r="T1197" s="15">
        <f t="shared" si="865"/>
        <v>0</v>
      </c>
      <c r="U1197" s="23">
        <f t="shared" si="882"/>
        <v>892203.3875168676</v>
      </c>
      <c r="V1197" s="23">
        <f t="shared" si="883"/>
        <v>81109.398865169787</v>
      </c>
      <c r="W1197" s="23">
        <f t="shared" si="896"/>
        <v>0</v>
      </c>
      <c r="X1197" s="23">
        <f t="shared" si="884"/>
        <v>29726820.49729009</v>
      </c>
      <c r="Y1197" s="23">
        <f t="shared" si="866"/>
        <v>13825559.361691331</v>
      </c>
      <c r="Z1197" s="3">
        <f t="shared" si="867"/>
        <v>0</v>
      </c>
      <c r="AA1197" s="23">
        <f t="shared" si="868"/>
        <v>57867978.355824582</v>
      </c>
      <c r="AB1197" s="26">
        <f t="shared" si="885"/>
        <v>70086276.274228632</v>
      </c>
      <c r="AC1197" s="23">
        <f t="shared" si="886"/>
        <v>74889487.274228647</v>
      </c>
      <c r="AD1197" s="23">
        <f t="shared" si="892"/>
        <v>4803211</v>
      </c>
      <c r="AE1197" s="24">
        <f t="shared" si="853"/>
        <v>70086276.274228647</v>
      </c>
      <c r="AF1197" s="3">
        <f t="shared" si="887"/>
        <v>0</v>
      </c>
      <c r="AG1197" s="2">
        <f t="shared" si="869"/>
        <v>0</v>
      </c>
      <c r="AH1197" s="2">
        <f t="shared" si="870"/>
        <v>102.42198320244484</v>
      </c>
      <c r="AI1197" s="23">
        <f t="shared" si="893"/>
        <v>9303649533.3797913</v>
      </c>
      <c r="AJ1197" s="23">
        <f t="shared" si="871"/>
        <v>6219.922423797766</v>
      </c>
      <c r="AK1197" s="23">
        <f t="shared" si="872"/>
        <v>0</v>
      </c>
      <c r="AL1197" s="23">
        <f t="shared" si="897"/>
        <v>-87287.855598449707</v>
      </c>
      <c r="AM1197" s="23">
        <f t="shared" si="898"/>
        <v>-81438553.554302797</v>
      </c>
      <c r="AN1197" s="16">
        <f t="shared" si="888"/>
        <v>0</v>
      </c>
      <c r="AO1197" s="23">
        <f t="shared" si="889"/>
        <v>82720.131016213971</v>
      </c>
      <c r="AP1197" s="22">
        <f t="shared" si="890"/>
        <v>18618911.223009977</v>
      </c>
      <c r="AQ1197" s="30">
        <f t="shared" si="873"/>
        <v>2961441703.0603209</v>
      </c>
      <c r="AR1197" s="28">
        <f t="shared" si="874"/>
        <v>1339094485.3301761</v>
      </c>
      <c r="AS1197" s="25">
        <f t="shared" si="875"/>
        <v>200337590.02425668</v>
      </c>
      <c r="AT1197" s="32">
        <f t="shared" si="876"/>
        <v>0</v>
      </c>
      <c r="AU1197" s="23">
        <f t="shared" si="877"/>
        <v>0</v>
      </c>
      <c r="AV1197" s="22">
        <f t="shared" si="878"/>
        <v>371875487.00449514</v>
      </c>
      <c r="AW1197" s="31">
        <f t="shared" si="891"/>
        <v>2148787125.1863523</v>
      </c>
    </row>
    <row r="1198" spans="1:53" s="21" customFormat="1" x14ac:dyDescent="0.25">
      <c r="A1198">
        <f t="shared" si="899"/>
        <v>477</v>
      </c>
      <c r="B1198" t="s">
        <v>8</v>
      </c>
      <c r="C1198" s="27">
        <f t="shared" si="856"/>
        <v>0</v>
      </c>
      <c r="D1198" s="27">
        <f t="shared" si="879"/>
        <v>0</v>
      </c>
      <c r="E1198" s="27" t="b">
        <f t="shared" si="855"/>
        <v>1</v>
      </c>
      <c r="F1198" s="29">
        <f t="shared" si="857"/>
        <v>0</v>
      </c>
      <c r="G1198" s="27">
        <f t="shared" si="880"/>
        <v>0</v>
      </c>
      <c r="H1198" s="22">
        <f t="shared" si="858"/>
        <v>17945938528.202385</v>
      </c>
      <c r="I1198" s="23">
        <f t="shared" si="859"/>
        <v>132580106.5049091</v>
      </c>
      <c r="J1198" s="23">
        <f t="shared" si="860"/>
        <v>1086</v>
      </c>
      <c r="K1198" s="19">
        <f t="shared" si="881"/>
        <v>225.0831931027827</v>
      </c>
      <c r="L1198" s="16">
        <f t="shared" si="861"/>
        <v>123.78600214733072</v>
      </c>
      <c r="M1198" s="23">
        <f>M1197-IF($B1198="B",(Percent_Rent_In_Elsies*2.49%/12 * H1197)/K1197,0)+IF($B1198="D",N1198,0)+IF(B1198="D",AK1197)+IF(B1198="C",F1197*90%)-(Y1198-Y1197)-IF($B1198="A",Q1197/K1197) + IF($B1198="A",Q1197/K1197)</f>
        <v>-32390114.857975617</v>
      </c>
      <c r="N1198" s="23">
        <f t="shared" si="862"/>
        <v>0</v>
      </c>
      <c r="O1198" s="22">
        <f t="shared" si="863"/>
        <v>0</v>
      </c>
      <c r="P1198" s="22">
        <f t="shared" si="894"/>
        <v>0</v>
      </c>
      <c r="Q1198" s="22">
        <f t="shared" si="895"/>
        <v>0</v>
      </c>
      <c r="R1198" s="22">
        <f t="shared" si="864"/>
        <v>219241175.1937232</v>
      </c>
      <c r="S1198" s="16">
        <f t="shared" si="854"/>
        <v>18238387.633701202</v>
      </c>
      <c r="T1198" s="15">
        <f t="shared" si="865"/>
        <v>0</v>
      </c>
      <c r="U1198" s="23">
        <f t="shared" si="882"/>
        <v>974923.51853308151</v>
      </c>
      <c r="V1198" s="23">
        <f t="shared" si="883"/>
        <v>81109.398865169787</v>
      </c>
      <c r="W1198" s="23">
        <f t="shared" si="896"/>
        <v>0</v>
      </c>
      <c r="X1198" s="23">
        <f t="shared" si="884"/>
        <v>29726820.49729009</v>
      </c>
      <c r="Y1198" s="23">
        <f t="shared" si="866"/>
        <v>13825559.361691331</v>
      </c>
      <c r="Z1198" s="3">
        <f t="shared" si="867"/>
        <v>0</v>
      </c>
      <c r="AA1198" s="23">
        <f t="shared" si="868"/>
        <v>57867978.355824582</v>
      </c>
      <c r="AB1198" s="26">
        <f t="shared" si="885"/>
        <v>70086276.274228647</v>
      </c>
      <c r="AC1198" s="23">
        <f t="shared" si="886"/>
        <v>74889487.274228647</v>
      </c>
      <c r="AD1198" s="23">
        <f t="shared" si="892"/>
        <v>4803211</v>
      </c>
      <c r="AE1198" s="24">
        <f t="shared" si="853"/>
        <v>70086276.274228647</v>
      </c>
      <c r="AF1198" s="3">
        <f t="shared" si="887"/>
        <v>1E-4</v>
      </c>
      <c r="AG1198" s="2">
        <f t="shared" si="869"/>
        <v>0</v>
      </c>
      <c r="AH1198" s="2">
        <f t="shared" si="870"/>
        <v>102.42198320244484</v>
      </c>
      <c r="AI1198" s="23">
        <f t="shared" si="893"/>
        <v>9303649533.3797913</v>
      </c>
      <c r="AJ1198" s="23">
        <f t="shared" si="871"/>
        <v>6219.922423797766</v>
      </c>
      <c r="AK1198" s="23">
        <f t="shared" si="872"/>
        <v>61256.158529711691</v>
      </c>
      <c r="AL1198" s="23">
        <f t="shared" si="897"/>
        <v>0</v>
      </c>
      <c r="AM1198" s="23">
        <f t="shared" si="898"/>
        <v>0</v>
      </c>
      <c r="AN1198" s="16">
        <f t="shared" si="888"/>
        <v>0</v>
      </c>
      <c r="AO1198" s="23">
        <f t="shared" si="889"/>
        <v>0</v>
      </c>
      <c r="AP1198" s="22">
        <f t="shared" si="890"/>
        <v>0</v>
      </c>
      <c r="AQ1198" s="30">
        <f t="shared" si="873"/>
        <v>2961441703.0603209</v>
      </c>
      <c r="AR1198" s="28">
        <f t="shared" si="874"/>
        <v>1339094485.3301761</v>
      </c>
      <c r="AS1198" s="25">
        <f t="shared" si="875"/>
        <v>200337590.02425668</v>
      </c>
      <c r="AT1198" s="32">
        <f t="shared" si="876"/>
        <v>0</v>
      </c>
      <c r="AU1198" s="23">
        <f t="shared" si="877"/>
        <v>0</v>
      </c>
      <c r="AV1198" s="22">
        <f t="shared" si="878"/>
        <v>371875487.00449514</v>
      </c>
      <c r="AW1198" s="31">
        <f t="shared" si="891"/>
        <v>2148787125.1863523</v>
      </c>
      <c r="AX1198"/>
      <c r="AY1198"/>
      <c r="AZ1198"/>
      <c r="BA1198"/>
    </row>
    <row r="1199" spans="1:53" s="21" customFormat="1" x14ac:dyDescent="0.25">
      <c r="A1199">
        <f t="shared" si="899"/>
        <v>477</v>
      </c>
      <c r="B1199" t="s">
        <v>9</v>
      </c>
      <c r="C1199" s="27">
        <f t="shared" si="856"/>
        <v>0</v>
      </c>
      <c r="D1199" s="27">
        <f t="shared" si="879"/>
        <v>0</v>
      </c>
      <c r="E1199" s="27" t="b">
        <f t="shared" si="855"/>
        <v>1</v>
      </c>
      <c r="F1199" s="29">
        <f t="shared" si="857"/>
        <v>0</v>
      </c>
      <c r="G1199" s="27">
        <f t="shared" si="880"/>
        <v>0</v>
      </c>
      <c r="H1199" s="22">
        <f t="shared" si="858"/>
        <v>17945938528.202385</v>
      </c>
      <c r="I1199" s="23">
        <f t="shared" si="859"/>
        <v>132580106.5049091</v>
      </c>
      <c r="J1199" s="23">
        <f t="shared" si="860"/>
        <v>1086</v>
      </c>
      <c r="K1199" s="19">
        <f t="shared" si="881"/>
        <v>225.0831931027827</v>
      </c>
      <c r="L1199" s="16">
        <f t="shared" si="861"/>
        <v>123.78600214733072</v>
      </c>
      <c r="M1199" s="23">
        <f>M1198-IF($B1199="B",(Percent_Rent_In_Elsies*2.49%/12 * H1198)/K1198,0)+IF($B1199="D",N1199,0)+IF(B1199="D",AK1198)+IF(B1199="C",F1198*90%)-(Y1199-Y1198)-IF($B1199="A",Q1198/K1198) + IF($B1199="A",Q1198/K1198)</f>
        <v>-32328858.699445907</v>
      </c>
      <c r="N1199" s="23">
        <f t="shared" si="862"/>
        <v>0</v>
      </c>
      <c r="O1199" s="22">
        <f t="shared" si="863"/>
        <v>12742538.523931291</v>
      </c>
      <c r="P1199" s="22">
        <f t="shared" si="894"/>
        <v>0</v>
      </c>
      <c r="Q1199" s="22">
        <f t="shared" si="895"/>
        <v>0</v>
      </c>
      <c r="R1199" s="22">
        <f t="shared" si="864"/>
        <v>219241175.1937232</v>
      </c>
      <c r="S1199" s="16">
        <f t="shared" si="854"/>
        <v>0</v>
      </c>
      <c r="T1199" s="15">
        <f t="shared" si="865"/>
        <v>5495849.1097699106</v>
      </c>
      <c r="U1199" s="23">
        <f t="shared" si="882"/>
        <v>974923.51853308151</v>
      </c>
      <c r="V1199" s="23">
        <f t="shared" si="883"/>
        <v>0</v>
      </c>
      <c r="W1199" s="23">
        <f t="shared" si="896"/>
        <v>81109.398865169787</v>
      </c>
      <c r="X1199" s="23">
        <f t="shared" si="884"/>
        <v>29726820.49729009</v>
      </c>
      <c r="Y1199" s="23">
        <f t="shared" si="866"/>
        <v>13825559.361691331</v>
      </c>
      <c r="Z1199" s="3">
        <f t="shared" si="867"/>
        <v>0</v>
      </c>
      <c r="AA1199" s="23">
        <f t="shared" si="868"/>
        <v>57806722.197294869</v>
      </c>
      <c r="AB1199" s="26">
        <f t="shared" si="885"/>
        <v>70086276.274228632</v>
      </c>
      <c r="AC1199" s="23">
        <f t="shared" si="886"/>
        <v>74889487.274228647</v>
      </c>
      <c r="AD1199" s="23">
        <f t="shared" si="892"/>
        <v>4803211</v>
      </c>
      <c r="AE1199" s="24">
        <f t="shared" si="853"/>
        <v>70086276.274228647</v>
      </c>
      <c r="AF1199" s="3">
        <f t="shared" si="887"/>
        <v>0</v>
      </c>
      <c r="AG1199" s="2">
        <f t="shared" si="869"/>
        <v>0</v>
      </c>
      <c r="AH1199" s="2">
        <f t="shared" si="870"/>
        <v>102.42198320244484</v>
      </c>
      <c r="AI1199" s="23">
        <f t="shared" si="893"/>
        <v>9293801153.551878</v>
      </c>
      <c r="AJ1199" s="23">
        <f t="shared" si="871"/>
        <v>6219.922423797766</v>
      </c>
      <c r="AK1199" s="23">
        <f t="shared" si="872"/>
        <v>0</v>
      </c>
      <c r="AL1199" s="23">
        <f t="shared" si="897"/>
        <v>0</v>
      </c>
      <c r="AM1199" s="23">
        <f t="shared" si="898"/>
        <v>0</v>
      </c>
      <c r="AN1199" s="16">
        <f t="shared" si="888"/>
        <v>0</v>
      </c>
      <c r="AO1199" s="23">
        <f t="shared" si="889"/>
        <v>0</v>
      </c>
      <c r="AP1199" s="22">
        <f t="shared" si="890"/>
        <v>0</v>
      </c>
      <c r="AQ1199" s="30">
        <f t="shared" si="873"/>
        <v>2961441703.0603209</v>
      </c>
      <c r="AR1199" s="28">
        <f t="shared" si="874"/>
        <v>1339094485.3301761</v>
      </c>
      <c r="AS1199" s="25">
        <f t="shared" si="875"/>
        <v>200337590.02425668</v>
      </c>
      <c r="AT1199" s="32">
        <f t="shared" si="876"/>
        <v>0</v>
      </c>
      <c r="AU1199" s="23">
        <f t="shared" si="877"/>
        <v>0</v>
      </c>
      <c r="AV1199" s="22">
        <f t="shared" si="878"/>
        <v>371875487.00449514</v>
      </c>
      <c r="AW1199" s="31">
        <f t="shared" si="891"/>
        <v>2148787125.1863523</v>
      </c>
      <c r="AX1199"/>
      <c r="AY1199"/>
      <c r="AZ1199"/>
      <c r="BA1199"/>
    </row>
    <row r="1200" spans="1:53" x14ac:dyDescent="0.25">
      <c r="A1200" s="21">
        <f t="shared" si="899"/>
        <v>477</v>
      </c>
      <c r="B1200" s="21" t="s">
        <v>28</v>
      </c>
      <c r="C1200" s="27">
        <f t="shared" si="856"/>
        <v>0</v>
      </c>
      <c r="D1200" s="27">
        <f t="shared" si="879"/>
        <v>0</v>
      </c>
      <c r="E1200" s="27" t="b">
        <f t="shared" si="855"/>
        <v>1</v>
      </c>
      <c r="F1200" s="29">
        <f t="shared" si="857"/>
        <v>0</v>
      </c>
      <c r="G1200" s="27">
        <f t="shared" si="880"/>
        <v>0</v>
      </c>
      <c r="H1200" s="22">
        <f t="shared" si="858"/>
        <v>17945938528.202385</v>
      </c>
      <c r="I1200" s="23">
        <f t="shared" si="859"/>
        <v>132580106.5049091</v>
      </c>
      <c r="J1200" s="23">
        <f t="shared" si="860"/>
        <v>1086</v>
      </c>
      <c r="K1200" s="19">
        <f t="shared" si="881"/>
        <v>225.0831931027827</v>
      </c>
      <c r="L1200" s="16">
        <f t="shared" si="861"/>
        <v>123.78600214733072</v>
      </c>
      <c r="M1200" s="23">
        <f>M1199-IF($B1200="B",(Percent_Rent_In_Elsies*2.49%/12 * H1199)/K1199,0)+IF($B1200="D",N1200,0)+IF(B1200="D",AK1199)+IF(B1200="C",F1199*90%)-(Y1200-Y1199)-IF($B1200="A",Q1199/K1199) + IF($B1200="A",Q1199/K1199)</f>
        <v>-32328858.699445907</v>
      </c>
      <c r="N1200" s="23">
        <f t="shared" si="862"/>
        <v>0</v>
      </c>
      <c r="O1200" s="22">
        <f t="shared" si="863"/>
        <v>0</v>
      </c>
      <c r="P1200" s="22">
        <f t="shared" si="894"/>
        <v>12742538.523931291</v>
      </c>
      <c r="Q1200" s="22">
        <f t="shared" si="895"/>
        <v>0</v>
      </c>
      <c r="R1200" s="22">
        <f t="shared" si="864"/>
        <v>219241175.1937232</v>
      </c>
      <c r="S1200" s="16">
        <f t="shared" si="854"/>
        <v>0</v>
      </c>
      <c r="T1200" s="15">
        <f t="shared" si="865"/>
        <v>0</v>
      </c>
      <c r="U1200" s="23">
        <f t="shared" si="882"/>
        <v>974923.51853308151</v>
      </c>
      <c r="V1200" s="23">
        <f t="shared" si="883"/>
        <v>0</v>
      </c>
      <c r="W1200" s="23">
        <f t="shared" si="896"/>
        <v>0</v>
      </c>
      <c r="X1200" s="23">
        <f t="shared" si="884"/>
        <v>29726820.49729009</v>
      </c>
      <c r="Y1200" s="23">
        <f t="shared" si="866"/>
        <v>13825559.361691331</v>
      </c>
      <c r="Z1200" s="3">
        <f t="shared" si="867"/>
        <v>4055.4699432584898</v>
      </c>
      <c r="AA1200" s="23">
        <f t="shared" si="868"/>
        <v>57867554.246443748</v>
      </c>
      <c r="AB1200" s="26">
        <f t="shared" si="885"/>
        <v>70086276.274228632</v>
      </c>
      <c r="AC1200" s="23">
        <f t="shared" si="886"/>
        <v>74889487.274228647</v>
      </c>
      <c r="AD1200" s="23">
        <f t="shared" si="892"/>
        <v>4803211</v>
      </c>
      <c r="AE1200" s="24">
        <f t="shared" si="853"/>
        <v>70086276.274228647</v>
      </c>
      <c r="AF1200" s="3">
        <f t="shared" si="887"/>
        <v>0</v>
      </c>
      <c r="AG1200" s="2">
        <f t="shared" si="869"/>
        <v>486656393.19101876</v>
      </c>
      <c r="AH1200" s="2">
        <f t="shared" si="870"/>
        <v>102.42198320244484</v>
      </c>
      <c r="AI1200" s="23">
        <f t="shared" si="893"/>
        <v>9303581347.7414608</v>
      </c>
      <c r="AJ1200" s="23">
        <f t="shared" si="871"/>
        <v>6219.922423797766</v>
      </c>
      <c r="AK1200" s="23">
        <f t="shared" si="872"/>
        <v>0</v>
      </c>
      <c r="AL1200" s="23">
        <f t="shared" si="897"/>
        <v>0</v>
      </c>
      <c r="AM1200" s="23">
        <f t="shared" si="898"/>
        <v>0</v>
      </c>
      <c r="AN1200" s="16">
        <f t="shared" si="888"/>
        <v>0</v>
      </c>
      <c r="AO1200" s="23">
        <f t="shared" si="889"/>
        <v>0</v>
      </c>
      <c r="AP1200" s="22">
        <f t="shared" si="890"/>
        <v>0</v>
      </c>
      <c r="AQ1200" s="30">
        <f t="shared" si="873"/>
        <v>2961441703.0603209</v>
      </c>
      <c r="AR1200" s="28">
        <f t="shared" si="874"/>
        <v>1339094485.3301761</v>
      </c>
      <c r="AS1200" s="25">
        <f t="shared" si="875"/>
        <v>200337590.02425668</v>
      </c>
      <c r="AT1200" s="32">
        <f t="shared" si="876"/>
        <v>8110.9398865169796</v>
      </c>
      <c r="AU1200" s="23">
        <f t="shared" si="877"/>
        <v>8110.9398865169796</v>
      </c>
      <c r="AV1200" s="22">
        <f t="shared" si="878"/>
        <v>377371336.11426508</v>
      </c>
      <c r="AW1200" s="31">
        <f t="shared" si="891"/>
        <v>2148787125.1863527</v>
      </c>
    </row>
    <row r="1201" spans="1:53" x14ac:dyDescent="0.25">
      <c r="A1201">
        <f t="shared" si="899"/>
        <v>478</v>
      </c>
      <c r="B1201" t="s">
        <v>6</v>
      </c>
      <c r="C1201" s="27">
        <f t="shared" si="856"/>
        <v>0</v>
      </c>
      <c r="D1201" s="27">
        <f t="shared" si="879"/>
        <v>0</v>
      </c>
      <c r="E1201" s="27" t="b">
        <f t="shared" si="855"/>
        <v>1</v>
      </c>
      <c r="F1201" s="29">
        <f t="shared" si="857"/>
        <v>0</v>
      </c>
      <c r="G1201" s="27">
        <f t="shared" si="880"/>
        <v>0</v>
      </c>
      <c r="H1201" s="22">
        <f t="shared" si="858"/>
        <v>17975848425.74939</v>
      </c>
      <c r="I1201" s="23">
        <f t="shared" si="859"/>
        <v>132580106.5049091</v>
      </c>
      <c r="J1201" s="23">
        <f t="shared" si="860"/>
        <v>1086</v>
      </c>
      <c r="K1201" s="19">
        <f t="shared" si="881"/>
        <v>225.0831931027827</v>
      </c>
      <c r="L1201" s="16">
        <f t="shared" si="861"/>
        <v>123.99231215090961</v>
      </c>
      <c r="M1201" s="23">
        <f>M1200-IF($B1201="B",(Percent_Rent_In_Elsies*2.49%/12 * H1200)/K1200,0)+IF($B1201="D",N1201,0)+IF(B1201="D",AK1200)+IF(B1201="C",F1200*90%)-(Y1201-Y1200)-IF($B1201="A",Q1200/K1200) + IF($B1201="A",Q1200/K1200)</f>
        <v>-32328858.699445907</v>
      </c>
      <c r="N1201" s="23">
        <f t="shared" si="862"/>
        <v>0</v>
      </c>
      <c r="O1201" s="22">
        <f t="shared" si="863"/>
        <v>0</v>
      </c>
      <c r="P1201" s="22">
        <f t="shared" si="894"/>
        <v>0</v>
      </c>
      <c r="Q1201" s="22">
        <f t="shared" si="895"/>
        <v>0</v>
      </c>
      <c r="R1201" s="22">
        <f t="shared" si="864"/>
        <v>219241175.1937232</v>
      </c>
      <c r="S1201" s="16">
        <f t="shared" si="854"/>
        <v>0</v>
      </c>
      <c r="T1201" s="15">
        <f t="shared" si="865"/>
        <v>0</v>
      </c>
      <c r="U1201" s="23">
        <f t="shared" si="882"/>
        <v>974923.51853308151</v>
      </c>
      <c r="V1201" s="23">
        <f t="shared" si="883"/>
        <v>0</v>
      </c>
      <c r="W1201" s="23">
        <f t="shared" si="896"/>
        <v>0</v>
      </c>
      <c r="X1201" s="23">
        <f t="shared" si="884"/>
        <v>29747097.847006384</v>
      </c>
      <c r="Y1201" s="23">
        <f t="shared" si="866"/>
        <v>13825559.361691331</v>
      </c>
      <c r="Z1201" s="3">
        <f t="shared" si="867"/>
        <v>0</v>
      </c>
      <c r="AA1201" s="23">
        <f t="shared" si="868"/>
        <v>57867554.246443748</v>
      </c>
      <c r="AB1201" s="26">
        <f t="shared" si="885"/>
        <v>70086276.274228632</v>
      </c>
      <c r="AC1201" s="23">
        <f t="shared" si="886"/>
        <v>74889487.274228647</v>
      </c>
      <c r="AD1201" s="23">
        <f t="shared" si="892"/>
        <v>4803211</v>
      </c>
      <c r="AE1201" s="24">
        <f t="shared" si="853"/>
        <v>70086276.274228647</v>
      </c>
      <c r="AF1201" s="3">
        <f t="shared" si="887"/>
        <v>0</v>
      </c>
      <c r="AG1201" s="2">
        <f t="shared" si="869"/>
        <v>0</v>
      </c>
      <c r="AH1201" s="2">
        <f t="shared" si="870"/>
        <v>102.59268650778225</v>
      </c>
      <c r="AI1201" s="23">
        <f t="shared" si="893"/>
        <v>9303581347.7414608</v>
      </c>
      <c r="AJ1201" s="23">
        <f t="shared" si="871"/>
        <v>6219.922423797766</v>
      </c>
      <c r="AK1201" s="23">
        <f t="shared" si="872"/>
        <v>0</v>
      </c>
      <c r="AL1201" s="23">
        <f t="shared" si="897"/>
        <v>0</v>
      </c>
      <c r="AM1201" s="23">
        <f t="shared" si="898"/>
        <v>0</v>
      </c>
      <c r="AN1201" s="16">
        <f t="shared" si="888"/>
        <v>0</v>
      </c>
      <c r="AO1201" s="23">
        <f t="shared" si="889"/>
        <v>0</v>
      </c>
      <c r="AP1201" s="22">
        <f t="shared" si="890"/>
        <v>0</v>
      </c>
      <c r="AQ1201" s="30">
        <f t="shared" si="873"/>
        <v>2961441703.0603209</v>
      </c>
      <c r="AR1201" s="28">
        <f t="shared" si="874"/>
        <v>1339094485.3301761</v>
      </c>
      <c r="AS1201" s="25">
        <f t="shared" si="875"/>
        <v>200337590.02425668</v>
      </c>
      <c r="AT1201" s="32">
        <f t="shared" si="876"/>
        <v>0</v>
      </c>
      <c r="AU1201" s="23">
        <f t="shared" si="877"/>
        <v>0</v>
      </c>
      <c r="AV1201" s="22">
        <f t="shared" si="878"/>
        <v>377371336.11426508</v>
      </c>
      <c r="AW1201" s="31">
        <f t="shared" si="891"/>
        <v>2136044586.6624212</v>
      </c>
    </row>
    <row r="1202" spans="1:53" x14ac:dyDescent="0.25">
      <c r="A1202">
        <f t="shared" si="899"/>
        <v>478</v>
      </c>
      <c r="B1202" t="s">
        <v>7</v>
      </c>
      <c r="C1202" s="27">
        <f t="shared" si="856"/>
        <v>0</v>
      </c>
      <c r="D1202" s="27">
        <f t="shared" si="879"/>
        <v>0</v>
      </c>
      <c r="E1202" s="27" t="b">
        <f t="shared" si="855"/>
        <v>1</v>
      </c>
      <c r="F1202" s="29">
        <f t="shared" si="857"/>
        <v>0</v>
      </c>
      <c r="G1202" s="27">
        <f t="shared" si="880"/>
        <v>0</v>
      </c>
      <c r="H1202" s="22">
        <f t="shared" si="858"/>
        <v>17975848425.74939</v>
      </c>
      <c r="I1202" s="23">
        <f t="shared" si="859"/>
        <v>132580106.5049091</v>
      </c>
      <c r="J1202" s="23">
        <f t="shared" si="860"/>
        <v>1086</v>
      </c>
      <c r="K1202" s="19">
        <f t="shared" si="881"/>
        <v>225.0831931027827</v>
      </c>
      <c r="L1202" s="16">
        <f t="shared" si="861"/>
        <v>123.99231215090961</v>
      </c>
      <c r="M1202" s="23">
        <f>M1201-IF($B1202="B",(Percent_Rent_In_Elsies*2.49%/12 * H1201)/K1201,0)+IF($B1202="D",N1202,0)+IF(B1202="D",AK1201)+IF(B1202="C",F1201*90%)-(Y1202-Y1201)-IF($B1202="A",Q1201/K1201) + IF($B1202="A",Q1201/K1201)</f>
        <v>-32411716.697347149</v>
      </c>
      <c r="N1202" s="23">
        <f t="shared" si="862"/>
        <v>0</v>
      </c>
      <c r="O1202" s="22">
        <f t="shared" si="863"/>
        <v>0</v>
      </c>
      <c r="P1202" s="22">
        <f t="shared" si="894"/>
        <v>0</v>
      </c>
      <c r="Q1202" s="22">
        <f t="shared" si="895"/>
        <v>0</v>
      </c>
      <c r="R1202" s="22">
        <f t="shared" si="864"/>
        <v>200971077.26091293</v>
      </c>
      <c r="S1202" s="16">
        <f t="shared" si="854"/>
        <v>18270097.932810266</v>
      </c>
      <c r="T1202" s="15">
        <f t="shared" si="865"/>
        <v>0</v>
      </c>
      <c r="U1202" s="23">
        <f t="shared" si="882"/>
        <v>893679.89198865811</v>
      </c>
      <c r="V1202" s="23">
        <f t="shared" si="883"/>
        <v>81243.62654442346</v>
      </c>
      <c r="W1202" s="23">
        <f t="shared" si="896"/>
        <v>0</v>
      </c>
      <c r="X1202" s="23">
        <f t="shared" si="884"/>
        <v>29747097.847006384</v>
      </c>
      <c r="Y1202" s="23">
        <f t="shared" si="866"/>
        <v>13825559.361691331</v>
      </c>
      <c r="Z1202" s="3">
        <f t="shared" si="867"/>
        <v>0</v>
      </c>
      <c r="AA1202" s="23">
        <f t="shared" si="868"/>
        <v>57867554.246443748</v>
      </c>
      <c r="AB1202" s="26">
        <f t="shared" si="885"/>
        <v>70086276.274228632</v>
      </c>
      <c r="AC1202" s="23">
        <f t="shared" si="886"/>
        <v>74889487.274228647</v>
      </c>
      <c r="AD1202" s="23">
        <f t="shared" si="892"/>
        <v>4803211</v>
      </c>
      <c r="AE1202" s="24">
        <f t="shared" si="853"/>
        <v>70086276.274228647</v>
      </c>
      <c r="AF1202" s="3">
        <f t="shared" si="887"/>
        <v>0</v>
      </c>
      <c r="AG1202" s="2">
        <f t="shared" si="869"/>
        <v>0</v>
      </c>
      <c r="AH1202" s="2">
        <f t="shared" si="870"/>
        <v>102.59268650778225</v>
      </c>
      <c r="AI1202" s="23">
        <f t="shared" si="893"/>
        <v>9303581347.7414608</v>
      </c>
      <c r="AJ1202" s="23">
        <f t="shared" si="871"/>
        <v>6219.922423797766</v>
      </c>
      <c r="AK1202" s="23">
        <f t="shared" si="872"/>
        <v>0</v>
      </c>
      <c r="AL1202" s="23">
        <f t="shared" si="897"/>
        <v>-68185.638330459595</v>
      </c>
      <c r="AM1202" s="23">
        <f t="shared" si="898"/>
        <v>-63616407.12488851</v>
      </c>
      <c r="AN1202" s="16">
        <f t="shared" si="888"/>
        <v>0</v>
      </c>
      <c r="AO1202" s="23">
        <f t="shared" si="889"/>
        <v>82857.997901241004</v>
      </c>
      <c r="AP1202" s="22">
        <f t="shared" si="890"/>
        <v>18649942.741714995</v>
      </c>
      <c r="AQ1202" s="30">
        <f t="shared" si="873"/>
        <v>2998583064.0304461</v>
      </c>
      <c r="AR1202" s="28">
        <f t="shared" si="874"/>
        <v>1357585903.5585866</v>
      </c>
      <c r="AS1202" s="25">
        <f t="shared" si="875"/>
        <v>200337590.02425668</v>
      </c>
      <c r="AT1202" s="32">
        <f t="shared" si="876"/>
        <v>0</v>
      </c>
      <c r="AU1202" s="23">
        <f t="shared" si="877"/>
        <v>0</v>
      </c>
      <c r="AV1202" s="22">
        <f t="shared" si="878"/>
        <v>377371336.11426508</v>
      </c>
      <c r="AW1202" s="31">
        <f t="shared" si="891"/>
        <v>2173185947.6325464</v>
      </c>
    </row>
    <row r="1203" spans="1:53" x14ac:dyDescent="0.25">
      <c r="A1203">
        <f t="shared" si="899"/>
        <v>478</v>
      </c>
      <c r="B1203" t="s">
        <v>8</v>
      </c>
      <c r="C1203" s="27">
        <f t="shared" si="856"/>
        <v>0</v>
      </c>
      <c r="D1203" s="27">
        <f t="shared" si="879"/>
        <v>0</v>
      </c>
      <c r="E1203" s="27" t="b">
        <f t="shared" si="855"/>
        <v>1</v>
      </c>
      <c r="F1203" s="29">
        <f t="shared" si="857"/>
        <v>0</v>
      </c>
      <c r="G1203" s="27">
        <f t="shared" si="880"/>
        <v>0</v>
      </c>
      <c r="H1203" s="22">
        <f t="shared" si="858"/>
        <v>17975848425.74939</v>
      </c>
      <c r="I1203" s="23">
        <f t="shared" si="859"/>
        <v>132580106.5049091</v>
      </c>
      <c r="J1203" s="23">
        <f t="shared" si="860"/>
        <v>1086</v>
      </c>
      <c r="K1203" s="19">
        <f t="shared" si="881"/>
        <v>225.0831931027827</v>
      </c>
      <c r="L1203" s="16">
        <f t="shared" si="861"/>
        <v>123.99231215090961</v>
      </c>
      <c r="M1203" s="23">
        <f>M1202-IF($B1203="B",(Percent_Rent_In_Elsies*2.49%/12 * H1202)/K1202,0)+IF($B1203="D",N1203,0)+IF(B1203="D",AK1202)+IF(B1203="C",F1202*90%)-(Y1203-Y1202)-IF($B1203="A",Q1202/K1202) + IF($B1203="A",Q1202/K1202)</f>
        <v>-32411716.697347149</v>
      </c>
      <c r="N1203" s="23">
        <f t="shared" si="862"/>
        <v>0</v>
      </c>
      <c r="O1203" s="22">
        <f t="shared" si="863"/>
        <v>0</v>
      </c>
      <c r="P1203" s="22">
        <f t="shared" si="894"/>
        <v>0</v>
      </c>
      <c r="Q1203" s="22">
        <f t="shared" si="895"/>
        <v>0</v>
      </c>
      <c r="R1203" s="22">
        <f t="shared" si="864"/>
        <v>219621020.00262791</v>
      </c>
      <c r="S1203" s="16">
        <f t="shared" si="854"/>
        <v>18270097.932810266</v>
      </c>
      <c r="T1203" s="15">
        <f t="shared" si="865"/>
        <v>0</v>
      </c>
      <c r="U1203" s="23">
        <f t="shared" si="882"/>
        <v>976537.88988989918</v>
      </c>
      <c r="V1203" s="23">
        <f t="shared" si="883"/>
        <v>81243.62654442346</v>
      </c>
      <c r="W1203" s="23">
        <f t="shared" si="896"/>
        <v>0</v>
      </c>
      <c r="X1203" s="23">
        <f t="shared" si="884"/>
        <v>29747097.847006384</v>
      </c>
      <c r="Y1203" s="23">
        <f t="shared" si="866"/>
        <v>13825559.361691331</v>
      </c>
      <c r="Z1203" s="3">
        <f t="shared" si="867"/>
        <v>0</v>
      </c>
      <c r="AA1203" s="23">
        <f t="shared" si="868"/>
        <v>57867554.246443748</v>
      </c>
      <c r="AB1203" s="26">
        <f t="shared" si="885"/>
        <v>70086276.274228647</v>
      </c>
      <c r="AC1203" s="23">
        <f t="shared" si="886"/>
        <v>74889487.274228647</v>
      </c>
      <c r="AD1203" s="23">
        <f t="shared" si="892"/>
        <v>4803211</v>
      </c>
      <c r="AE1203" s="24">
        <f t="shared" ref="AE1203:AE1266" si="900">AC1203-AD1203</f>
        <v>70086276.274228647</v>
      </c>
      <c r="AF1203" s="3">
        <f t="shared" si="887"/>
        <v>1E-4</v>
      </c>
      <c r="AG1203" s="2">
        <f t="shared" si="869"/>
        <v>0</v>
      </c>
      <c r="AH1203" s="2">
        <f t="shared" si="870"/>
        <v>102.59268650778225</v>
      </c>
      <c r="AI1203" s="23">
        <f t="shared" si="893"/>
        <v>9303581347.7414608</v>
      </c>
      <c r="AJ1203" s="23">
        <f t="shared" si="871"/>
        <v>6219.922423797766</v>
      </c>
      <c r="AK1203" s="23">
        <f t="shared" si="872"/>
        <v>61237.888039079684</v>
      </c>
      <c r="AL1203" s="23">
        <f t="shared" si="897"/>
        <v>0</v>
      </c>
      <c r="AM1203" s="23">
        <f t="shared" si="898"/>
        <v>0</v>
      </c>
      <c r="AN1203" s="16">
        <f t="shared" si="888"/>
        <v>0</v>
      </c>
      <c r="AO1203" s="23">
        <f t="shared" si="889"/>
        <v>0</v>
      </c>
      <c r="AP1203" s="22">
        <f t="shared" si="890"/>
        <v>0</v>
      </c>
      <c r="AQ1203" s="30">
        <f t="shared" si="873"/>
        <v>2998583064.0304461</v>
      </c>
      <c r="AR1203" s="28">
        <f t="shared" si="874"/>
        <v>1357585903.5585866</v>
      </c>
      <c r="AS1203" s="25">
        <f t="shared" si="875"/>
        <v>200337590.02425668</v>
      </c>
      <c r="AT1203" s="32">
        <f t="shared" si="876"/>
        <v>0</v>
      </c>
      <c r="AU1203" s="23">
        <f t="shared" si="877"/>
        <v>0</v>
      </c>
      <c r="AV1203" s="22">
        <f t="shared" si="878"/>
        <v>377371336.11426508</v>
      </c>
      <c r="AW1203" s="31">
        <f t="shared" si="891"/>
        <v>2173185947.6325464</v>
      </c>
    </row>
    <row r="1204" spans="1:53" x14ac:dyDescent="0.25">
      <c r="A1204" s="21">
        <f t="shared" si="899"/>
        <v>478</v>
      </c>
      <c r="B1204" s="21" t="s">
        <v>9</v>
      </c>
      <c r="C1204" s="27">
        <f t="shared" si="856"/>
        <v>0</v>
      </c>
      <c r="D1204" s="27">
        <f t="shared" si="879"/>
        <v>0</v>
      </c>
      <c r="E1204" s="27" t="b">
        <f t="shared" si="855"/>
        <v>1</v>
      </c>
      <c r="F1204" s="29">
        <f t="shared" si="857"/>
        <v>0</v>
      </c>
      <c r="G1204" s="27">
        <f t="shared" si="880"/>
        <v>0</v>
      </c>
      <c r="H1204" s="22">
        <f t="shared" si="858"/>
        <v>17975848425.74939</v>
      </c>
      <c r="I1204" s="23">
        <f t="shared" si="859"/>
        <v>132580106.5049091</v>
      </c>
      <c r="J1204" s="23">
        <f t="shared" si="860"/>
        <v>1086</v>
      </c>
      <c r="K1204" s="19">
        <f t="shared" si="881"/>
        <v>225.0831931027827</v>
      </c>
      <c r="L1204" s="16">
        <f t="shared" si="861"/>
        <v>123.99231215090961</v>
      </c>
      <c r="M1204" s="23">
        <f>M1203-IF($B1204="B",(Percent_Rent_In_Elsies*2.49%/12 * H1203)/K1203,0)+IF($B1204="D",N1204,0)+IF(B1204="D",AK1203)+IF(B1204="C",F1203*90%)-(Y1204-Y1203)-IF($B1204="A",Q1203/K1203) + IF($B1204="A",Q1203/K1203)</f>
        <v>-32350478.809308071</v>
      </c>
      <c r="N1204" s="23">
        <f t="shared" si="862"/>
        <v>0</v>
      </c>
      <c r="O1204" s="22">
        <f t="shared" si="863"/>
        <v>12764695.465003859</v>
      </c>
      <c r="P1204" s="22">
        <f t="shared" si="894"/>
        <v>0</v>
      </c>
      <c r="Q1204" s="22">
        <f t="shared" si="895"/>
        <v>0</v>
      </c>
      <c r="R1204" s="22">
        <f t="shared" si="864"/>
        <v>219621020.00262791</v>
      </c>
      <c r="S1204" s="16">
        <f t="shared" si="854"/>
        <v>0</v>
      </c>
      <c r="T1204" s="15">
        <f t="shared" si="865"/>
        <v>5505402.4678064063</v>
      </c>
      <c r="U1204" s="23">
        <f t="shared" si="882"/>
        <v>976537.88988989918</v>
      </c>
      <c r="V1204" s="23">
        <f t="shared" si="883"/>
        <v>0</v>
      </c>
      <c r="W1204" s="23">
        <f t="shared" si="896"/>
        <v>81243.62654442346</v>
      </c>
      <c r="X1204" s="23">
        <f t="shared" si="884"/>
        <v>29747097.847006384</v>
      </c>
      <c r="Y1204" s="23">
        <f t="shared" si="866"/>
        <v>13825559.361691331</v>
      </c>
      <c r="Z1204" s="3">
        <f t="shared" si="867"/>
        <v>0</v>
      </c>
      <c r="AA1204" s="23">
        <f t="shared" si="868"/>
        <v>57806316.358404666</v>
      </c>
      <c r="AB1204" s="26">
        <f t="shared" si="885"/>
        <v>70086276.274228647</v>
      </c>
      <c r="AC1204" s="23">
        <f t="shared" si="886"/>
        <v>74889487.274228647</v>
      </c>
      <c r="AD1204" s="23">
        <f t="shared" si="892"/>
        <v>4803211</v>
      </c>
      <c r="AE1204" s="24">
        <f t="shared" si="900"/>
        <v>70086276.274228647</v>
      </c>
      <c r="AF1204" s="3">
        <f t="shared" si="887"/>
        <v>0</v>
      </c>
      <c r="AG1204" s="2">
        <f t="shared" si="869"/>
        <v>0</v>
      </c>
      <c r="AH1204" s="2">
        <f t="shared" si="870"/>
        <v>102.59268650778225</v>
      </c>
      <c r="AI1204" s="23">
        <f t="shared" si="893"/>
        <v>9293735905.3280983</v>
      </c>
      <c r="AJ1204" s="23">
        <f t="shared" si="871"/>
        <v>6219.922423797766</v>
      </c>
      <c r="AK1204" s="23">
        <f t="shared" si="872"/>
        <v>0</v>
      </c>
      <c r="AL1204" s="23">
        <f t="shared" si="897"/>
        <v>0</v>
      </c>
      <c r="AM1204" s="23">
        <f t="shared" si="898"/>
        <v>0</v>
      </c>
      <c r="AN1204" s="16">
        <f t="shared" si="888"/>
        <v>0</v>
      </c>
      <c r="AO1204" s="23">
        <f t="shared" si="889"/>
        <v>0</v>
      </c>
      <c r="AP1204" s="22">
        <f t="shared" si="890"/>
        <v>0</v>
      </c>
      <c r="AQ1204" s="30">
        <f t="shared" si="873"/>
        <v>2998583064.0304461</v>
      </c>
      <c r="AR1204" s="28">
        <f t="shared" si="874"/>
        <v>1357585903.5585866</v>
      </c>
      <c r="AS1204" s="25">
        <f t="shared" si="875"/>
        <v>200337590.02425668</v>
      </c>
      <c r="AT1204" s="32">
        <f t="shared" si="876"/>
        <v>0</v>
      </c>
      <c r="AU1204" s="23">
        <f t="shared" si="877"/>
        <v>0</v>
      </c>
      <c r="AV1204" s="22">
        <f t="shared" si="878"/>
        <v>377371336.11426508</v>
      </c>
      <c r="AW1204" s="31">
        <f t="shared" si="891"/>
        <v>2173185947.6325464</v>
      </c>
      <c r="AX1204" s="21"/>
      <c r="AY1204" s="21"/>
      <c r="AZ1204" s="21"/>
      <c r="BA1204" s="21"/>
    </row>
    <row r="1205" spans="1:53" x14ac:dyDescent="0.25">
      <c r="A1205" s="21">
        <f t="shared" si="899"/>
        <v>478</v>
      </c>
      <c r="B1205" s="21" t="s">
        <v>28</v>
      </c>
      <c r="C1205" s="27">
        <f t="shared" si="856"/>
        <v>0</v>
      </c>
      <c r="D1205" s="27">
        <f t="shared" si="879"/>
        <v>0</v>
      </c>
      <c r="E1205" s="27" t="b">
        <f t="shared" si="855"/>
        <v>1</v>
      </c>
      <c r="F1205" s="29">
        <f t="shared" si="857"/>
        <v>0</v>
      </c>
      <c r="G1205" s="27">
        <f t="shared" si="880"/>
        <v>0</v>
      </c>
      <c r="H1205" s="22">
        <f t="shared" si="858"/>
        <v>17975848425.74939</v>
      </c>
      <c r="I1205" s="23">
        <f t="shared" si="859"/>
        <v>132580106.5049091</v>
      </c>
      <c r="J1205" s="23">
        <f t="shared" si="860"/>
        <v>1086</v>
      </c>
      <c r="K1205" s="19">
        <f t="shared" si="881"/>
        <v>225.0831931027827</v>
      </c>
      <c r="L1205" s="16">
        <f t="shared" si="861"/>
        <v>123.99231215090961</v>
      </c>
      <c r="M1205" s="23">
        <f>M1204-IF($B1205="B",(Percent_Rent_In_Elsies*2.49%/12 * H1204)/K1204,0)+IF($B1205="D",N1205,0)+IF(B1205="D",AK1204)+IF(B1205="C",F1204*90%)-(Y1205-Y1204)-IF($B1205="A",Q1204/K1204) + IF($B1205="A",Q1204/K1204)</f>
        <v>-32350478.809308071</v>
      </c>
      <c r="N1205" s="23">
        <f t="shared" si="862"/>
        <v>0</v>
      </c>
      <c r="O1205" s="22">
        <f t="shared" si="863"/>
        <v>0</v>
      </c>
      <c r="P1205" s="22">
        <f t="shared" si="894"/>
        <v>12764695.465003859</v>
      </c>
      <c r="Q1205" s="22">
        <f t="shared" si="895"/>
        <v>0</v>
      </c>
      <c r="R1205" s="22">
        <f t="shared" si="864"/>
        <v>219621020.00262791</v>
      </c>
      <c r="S1205" s="16">
        <f t="shared" si="854"/>
        <v>0</v>
      </c>
      <c r="T1205" s="15">
        <f t="shared" si="865"/>
        <v>0</v>
      </c>
      <c r="U1205" s="23">
        <f t="shared" si="882"/>
        <v>976537.88988989918</v>
      </c>
      <c r="V1205" s="23">
        <f t="shared" si="883"/>
        <v>0</v>
      </c>
      <c r="W1205" s="23">
        <f t="shared" si="896"/>
        <v>0</v>
      </c>
      <c r="X1205" s="23">
        <f t="shared" si="884"/>
        <v>29747097.847006384</v>
      </c>
      <c r="Y1205" s="23">
        <f t="shared" si="866"/>
        <v>13825559.361691331</v>
      </c>
      <c r="Z1205" s="3">
        <f t="shared" si="867"/>
        <v>4062.1813272211734</v>
      </c>
      <c r="AA1205" s="23">
        <f t="shared" si="868"/>
        <v>57867249.078312986</v>
      </c>
      <c r="AB1205" s="26">
        <f t="shared" si="885"/>
        <v>70086276.274228647</v>
      </c>
      <c r="AC1205" s="23">
        <f t="shared" si="886"/>
        <v>74889487.274228647</v>
      </c>
      <c r="AD1205" s="23">
        <f t="shared" si="892"/>
        <v>4803211</v>
      </c>
      <c r="AE1205" s="24">
        <f t="shared" si="900"/>
        <v>70086276.274228647</v>
      </c>
      <c r="AF1205" s="3">
        <f t="shared" si="887"/>
        <v>0</v>
      </c>
      <c r="AG1205" s="2">
        <f t="shared" si="869"/>
        <v>487461759.26654077</v>
      </c>
      <c r="AH1205" s="2">
        <f t="shared" si="870"/>
        <v>102.59268650778225</v>
      </c>
      <c r="AI1205" s="23">
        <f t="shared" si="893"/>
        <v>9303532284.7290993</v>
      </c>
      <c r="AJ1205" s="23">
        <f t="shared" si="871"/>
        <v>6219.922423797766</v>
      </c>
      <c r="AK1205" s="23">
        <f t="shared" si="872"/>
        <v>0</v>
      </c>
      <c r="AL1205" s="23">
        <f t="shared" si="897"/>
        <v>0</v>
      </c>
      <c r="AM1205" s="23">
        <f t="shared" si="898"/>
        <v>0</v>
      </c>
      <c r="AN1205" s="16">
        <f t="shared" si="888"/>
        <v>0</v>
      </c>
      <c r="AO1205" s="23">
        <f t="shared" si="889"/>
        <v>0</v>
      </c>
      <c r="AP1205" s="22">
        <f t="shared" si="890"/>
        <v>0</v>
      </c>
      <c r="AQ1205" s="30">
        <f t="shared" si="873"/>
        <v>2998583064.0304461</v>
      </c>
      <c r="AR1205" s="28">
        <f t="shared" si="874"/>
        <v>1357585903.5585866</v>
      </c>
      <c r="AS1205" s="25">
        <f t="shared" si="875"/>
        <v>200337590.02425668</v>
      </c>
      <c r="AT1205" s="32">
        <f t="shared" si="876"/>
        <v>8124.3626544423469</v>
      </c>
      <c r="AU1205" s="23">
        <f t="shared" si="877"/>
        <v>8124.3626544423469</v>
      </c>
      <c r="AV1205" s="22">
        <f t="shared" si="878"/>
        <v>382876738.58207148</v>
      </c>
      <c r="AW1205" s="31">
        <f t="shared" si="891"/>
        <v>2173185947.6325464</v>
      </c>
      <c r="AX1205" s="21"/>
      <c r="AY1205" s="21"/>
      <c r="AZ1205" s="21"/>
      <c r="BA1205" s="21"/>
    </row>
    <row r="1206" spans="1:53" x14ac:dyDescent="0.25">
      <c r="A1206">
        <f t="shared" si="899"/>
        <v>479</v>
      </c>
      <c r="B1206" t="s">
        <v>6</v>
      </c>
      <c r="C1206" s="27">
        <f t="shared" si="856"/>
        <v>0</v>
      </c>
      <c r="D1206" s="27">
        <f t="shared" si="879"/>
        <v>0</v>
      </c>
      <c r="E1206" s="27" t="b">
        <f t="shared" si="855"/>
        <v>1</v>
      </c>
      <c r="F1206" s="29">
        <f t="shared" si="857"/>
        <v>0</v>
      </c>
      <c r="G1206" s="27">
        <f t="shared" si="880"/>
        <v>0</v>
      </c>
      <c r="H1206" s="22">
        <f t="shared" si="858"/>
        <v>18005808173.125641</v>
      </c>
      <c r="I1206" s="23">
        <f t="shared" si="859"/>
        <v>132580106.5049091</v>
      </c>
      <c r="J1206" s="23">
        <f t="shared" si="860"/>
        <v>1086</v>
      </c>
      <c r="K1206" s="19">
        <f t="shared" si="881"/>
        <v>225.0831931027827</v>
      </c>
      <c r="L1206" s="16">
        <f t="shared" si="861"/>
        <v>124.19896600449447</v>
      </c>
      <c r="M1206" s="23">
        <f>M1205-IF($B1206="B",(Percent_Rent_In_Elsies*2.49%/12 * H1205)/K1205,0)+IF($B1206="D",N1206,0)+IF(B1206="D",AK1205)+IF(B1206="C",F1205*90%)-(Y1206-Y1205)-IF($B1206="A",Q1205/K1205) + IF($B1206="A",Q1205/K1205)</f>
        <v>-32350478.809308071</v>
      </c>
      <c r="N1206" s="23">
        <f t="shared" si="862"/>
        <v>0</v>
      </c>
      <c r="O1206" s="22">
        <f t="shared" si="863"/>
        <v>0</v>
      </c>
      <c r="P1206" s="22">
        <f t="shared" si="894"/>
        <v>0</v>
      </c>
      <c r="Q1206" s="22">
        <f t="shared" si="895"/>
        <v>0</v>
      </c>
      <c r="R1206" s="22">
        <f t="shared" si="864"/>
        <v>219621020.00262791</v>
      </c>
      <c r="S1206" s="16">
        <f t="shared" si="854"/>
        <v>0</v>
      </c>
      <c r="T1206" s="15">
        <f t="shared" si="865"/>
        <v>0</v>
      </c>
      <c r="U1206" s="23">
        <f t="shared" si="882"/>
        <v>976537.88988989918</v>
      </c>
      <c r="V1206" s="23">
        <f t="shared" si="883"/>
        <v>0</v>
      </c>
      <c r="W1206" s="23">
        <f t="shared" si="896"/>
        <v>0</v>
      </c>
      <c r="X1206" s="23">
        <f t="shared" si="884"/>
        <v>29767408.753642492</v>
      </c>
      <c r="Y1206" s="23">
        <f t="shared" si="866"/>
        <v>13825559.361691331</v>
      </c>
      <c r="Z1206" s="3">
        <f t="shared" si="867"/>
        <v>0</v>
      </c>
      <c r="AA1206" s="23">
        <f t="shared" si="868"/>
        <v>57867249.078312986</v>
      </c>
      <c r="AB1206" s="26">
        <f t="shared" si="885"/>
        <v>70086276.274228647</v>
      </c>
      <c r="AC1206" s="23">
        <f t="shared" si="886"/>
        <v>74889487.274228647</v>
      </c>
      <c r="AD1206" s="23">
        <f t="shared" si="892"/>
        <v>4803211</v>
      </c>
      <c r="AE1206" s="24">
        <f t="shared" si="900"/>
        <v>70086276.274228647</v>
      </c>
      <c r="AF1206" s="3">
        <f t="shared" si="887"/>
        <v>0</v>
      </c>
      <c r="AG1206" s="2">
        <f t="shared" si="869"/>
        <v>0</v>
      </c>
      <c r="AH1206" s="2">
        <f t="shared" si="870"/>
        <v>102.76367431862856</v>
      </c>
      <c r="AI1206" s="23">
        <f t="shared" si="893"/>
        <v>9303532284.7290993</v>
      </c>
      <c r="AJ1206" s="23">
        <f t="shared" si="871"/>
        <v>6219.922423797766</v>
      </c>
      <c r="AK1206" s="23">
        <f t="shared" si="872"/>
        <v>0</v>
      </c>
      <c r="AL1206" s="23">
        <f t="shared" si="897"/>
        <v>0</v>
      </c>
      <c r="AM1206" s="23">
        <f t="shared" si="898"/>
        <v>0</v>
      </c>
      <c r="AN1206" s="16">
        <f t="shared" si="888"/>
        <v>0</v>
      </c>
      <c r="AO1206" s="23">
        <f t="shared" si="889"/>
        <v>0</v>
      </c>
      <c r="AP1206" s="22">
        <f t="shared" si="890"/>
        <v>0</v>
      </c>
      <c r="AQ1206" s="30">
        <f t="shared" si="873"/>
        <v>2998583064.0304461</v>
      </c>
      <c r="AR1206" s="28">
        <f t="shared" si="874"/>
        <v>1357585903.5585866</v>
      </c>
      <c r="AS1206" s="25">
        <f t="shared" si="875"/>
        <v>200337590.02425668</v>
      </c>
      <c r="AT1206" s="32">
        <f t="shared" si="876"/>
        <v>0</v>
      </c>
      <c r="AU1206" s="23">
        <f t="shared" si="877"/>
        <v>0</v>
      </c>
      <c r="AV1206" s="22">
        <f t="shared" si="878"/>
        <v>382876738.58207148</v>
      </c>
      <c r="AW1206" s="31">
        <f t="shared" si="891"/>
        <v>2160421252.1675429</v>
      </c>
    </row>
    <row r="1207" spans="1:53" x14ac:dyDescent="0.25">
      <c r="A1207">
        <f t="shared" si="899"/>
        <v>479</v>
      </c>
      <c r="B1207" t="s">
        <v>7</v>
      </c>
      <c r="C1207" s="27">
        <f t="shared" si="856"/>
        <v>0</v>
      </c>
      <c r="D1207" s="27">
        <f t="shared" si="879"/>
        <v>0</v>
      </c>
      <c r="E1207" s="27" t="b">
        <f t="shared" si="855"/>
        <v>1</v>
      </c>
      <c r="F1207" s="29">
        <f t="shared" si="857"/>
        <v>0</v>
      </c>
      <c r="G1207" s="27">
        <f t="shared" si="880"/>
        <v>0</v>
      </c>
      <c r="H1207" s="22">
        <f t="shared" si="858"/>
        <v>18005808173.125641</v>
      </c>
      <c r="I1207" s="23">
        <f t="shared" si="859"/>
        <v>132580106.5049091</v>
      </c>
      <c r="J1207" s="23">
        <f t="shared" si="860"/>
        <v>1086</v>
      </c>
      <c r="K1207" s="19">
        <f t="shared" si="881"/>
        <v>225.0831931027827</v>
      </c>
      <c r="L1207" s="16">
        <f t="shared" si="861"/>
        <v>124.19896600449445</v>
      </c>
      <c r="M1207" s="23">
        <f>M1206-IF($B1207="B",(Percent_Rent_In_Elsies*2.49%/12 * H1206)/K1206,0)+IF($B1207="D",N1207,0)+IF(B1207="D",AK1206)+IF(B1207="C",F1206*90%)-(Y1207-Y1206)-IF($B1207="A",Q1206/K1206) + IF($B1207="A",Q1206/K1206)</f>
        <v>-32433474.903872479</v>
      </c>
      <c r="N1207" s="23">
        <f t="shared" si="862"/>
        <v>0</v>
      </c>
      <c r="O1207" s="22">
        <f t="shared" si="863"/>
        <v>0</v>
      </c>
      <c r="P1207" s="22">
        <f t="shared" si="894"/>
        <v>0</v>
      </c>
      <c r="Q1207" s="22">
        <f t="shared" si="895"/>
        <v>0</v>
      </c>
      <c r="R1207" s="22">
        <f t="shared" si="864"/>
        <v>201319268.33574224</v>
      </c>
      <c r="S1207" s="16">
        <f t="shared" si="854"/>
        <v>18301751.666885659</v>
      </c>
      <c r="T1207" s="15">
        <f t="shared" si="865"/>
        <v>0</v>
      </c>
      <c r="U1207" s="23">
        <f t="shared" si="882"/>
        <v>895159.73239907424</v>
      </c>
      <c r="V1207" s="23">
        <f t="shared" si="883"/>
        <v>81378.157490824931</v>
      </c>
      <c r="W1207" s="23">
        <f t="shared" si="896"/>
        <v>0</v>
      </c>
      <c r="X1207" s="23">
        <f t="shared" si="884"/>
        <v>29767408.753642492</v>
      </c>
      <c r="Y1207" s="23">
        <f t="shared" si="866"/>
        <v>13825559.361691331</v>
      </c>
      <c r="Z1207" s="3">
        <f t="shared" si="867"/>
        <v>0</v>
      </c>
      <c r="AA1207" s="23">
        <f t="shared" si="868"/>
        <v>57867249.078312986</v>
      </c>
      <c r="AB1207" s="26">
        <f t="shared" si="885"/>
        <v>70086276.274228647</v>
      </c>
      <c r="AC1207" s="23">
        <f t="shared" si="886"/>
        <v>74889487.274228647</v>
      </c>
      <c r="AD1207" s="23">
        <f t="shared" si="892"/>
        <v>4803211</v>
      </c>
      <c r="AE1207" s="24">
        <f t="shared" si="900"/>
        <v>70086276.274228647</v>
      </c>
      <c r="AF1207" s="3">
        <f t="shared" si="887"/>
        <v>0</v>
      </c>
      <c r="AG1207" s="2">
        <f t="shared" si="869"/>
        <v>0</v>
      </c>
      <c r="AH1207" s="2">
        <f t="shared" si="870"/>
        <v>102.76367431862856</v>
      </c>
      <c r="AI1207" s="23">
        <f t="shared" si="893"/>
        <v>9303532284.7290993</v>
      </c>
      <c r="AJ1207" s="23">
        <f t="shared" si="871"/>
        <v>6219.922423797766</v>
      </c>
      <c r="AK1207" s="23">
        <f t="shared" si="872"/>
        <v>0</v>
      </c>
      <c r="AL1207" s="23">
        <f t="shared" si="897"/>
        <v>-49063.012361526489</v>
      </c>
      <c r="AM1207" s="23">
        <f t="shared" si="898"/>
        <v>-45775219.614978842</v>
      </c>
      <c r="AN1207" s="16">
        <f t="shared" si="888"/>
        <v>0</v>
      </c>
      <c r="AO1207" s="23">
        <f t="shared" si="889"/>
        <v>82996.094564409752</v>
      </c>
      <c r="AP1207" s="22">
        <f t="shared" si="890"/>
        <v>18681025.979617853</v>
      </c>
      <c r="AQ1207" s="30">
        <f t="shared" si="873"/>
        <v>3035786327.2688551</v>
      </c>
      <c r="AR1207" s="28">
        <f t="shared" si="874"/>
        <v>1376108140.8173778</v>
      </c>
      <c r="AS1207" s="25">
        <f t="shared" si="875"/>
        <v>200337590.02425668</v>
      </c>
      <c r="AT1207" s="32">
        <f t="shared" si="876"/>
        <v>0</v>
      </c>
      <c r="AU1207" s="23">
        <f t="shared" si="877"/>
        <v>0</v>
      </c>
      <c r="AV1207" s="22">
        <f t="shared" si="878"/>
        <v>382876738.58207148</v>
      </c>
      <c r="AW1207" s="31">
        <f t="shared" si="891"/>
        <v>2197624515.405952</v>
      </c>
    </row>
    <row r="1208" spans="1:53" s="21" customFormat="1" x14ac:dyDescent="0.25">
      <c r="A1208">
        <f t="shared" si="899"/>
        <v>479</v>
      </c>
      <c r="B1208" t="s">
        <v>8</v>
      </c>
      <c r="C1208" s="27">
        <f t="shared" si="856"/>
        <v>0</v>
      </c>
      <c r="D1208" s="27">
        <f t="shared" si="879"/>
        <v>0</v>
      </c>
      <c r="E1208" s="27" t="b">
        <f t="shared" si="855"/>
        <v>1</v>
      </c>
      <c r="F1208" s="29">
        <f t="shared" si="857"/>
        <v>0</v>
      </c>
      <c r="G1208" s="27">
        <f t="shared" si="880"/>
        <v>0</v>
      </c>
      <c r="H1208" s="22">
        <f t="shared" si="858"/>
        <v>18005808173.125641</v>
      </c>
      <c r="I1208" s="23">
        <f t="shared" si="859"/>
        <v>132580106.5049091</v>
      </c>
      <c r="J1208" s="23">
        <f t="shared" si="860"/>
        <v>1086</v>
      </c>
      <c r="K1208" s="19">
        <f t="shared" si="881"/>
        <v>225.0831931027827</v>
      </c>
      <c r="L1208" s="16">
        <f t="shared" si="861"/>
        <v>124.19896600449445</v>
      </c>
      <c r="M1208" s="23">
        <f>M1207-IF($B1208="B",(Percent_Rent_In_Elsies*2.49%/12 * H1207)/K1207,0)+IF($B1208="D",N1208,0)+IF(B1208="D",AK1207)+IF(B1208="C",F1207*90%)-(Y1208-Y1207)-IF($B1208="A",Q1207/K1207) + IF($B1208="A",Q1207/K1207)</f>
        <v>-32433474.903872479</v>
      </c>
      <c r="N1208" s="23">
        <f t="shared" si="862"/>
        <v>0</v>
      </c>
      <c r="O1208" s="22">
        <f t="shared" si="863"/>
        <v>0</v>
      </c>
      <c r="P1208" s="22">
        <f t="shared" si="894"/>
        <v>0</v>
      </c>
      <c r="Q1208" s="22">
        <f t="shared" si="895"/>
        <v>0</v>
      </c>
      <c r="R1208" s="22">
        <f t="shared" si="864"/>
        <v>220000294.3153601</v>
      </c>
      <c r="S1208" s="16">
        <f t="shared" si="854"/>
        <v>18301751.666885659</v>
      </c>
      <c r="T1208" s="15">
        <f t="shared" si="865"/>
        <v>0</v>
      </c>
      <c r="U1208" s="23">
        <f t="shared" si="882"/>
        <v>978155.82696348405</v>
      </c>
      <c r="V1208" s="23">
        <f t="shared" si="883"/>
        <v>81378.157490824931</v>
      </c>
      <c r="W1208" s="23">
        <f t="shared" si="896"/>
        <v>0</v>
      </c>
      <c r="X1208" s="23">
        <f t="shared" si="884"/>
        <v>29767408.753642492</v>
      </c>
      <c r="Y1208" s="23">
        <f t="shared" si="866"/>
        <v>13825559.361691331</v>
      </c>
      <c r="Z1208" s="3">
        <f t="shared" si="867"/>
        <v>0</v>
      </c>
      <c r="AA1208" s="23">
        <f t="shared" si="868"/>
        <v>57867249.078312986</v>
      </c>
      <c r="AB1208" s="26">
        <f t="shared" si="885"/>
        <v>70086276.274228647</v>
      </c>
      <c r="AC1208" s="23">
        <f t="shared" si="886"/>
        <v>74889487.274228647</v>
      </c>
      <c r="AD1208" s="23">
        <f t="shared" si="892"/>
        <v>4803211</v>
      </c>
      <c r="AE1208" s="24">
        <f t="shared" si="900"/>
        <v>70086276.274228647</v>
      </c>
      <c r="AF1208" s="3">
        <f t="shared" si="887"/>
        <v>1E-4</v>
      </c>
      <c r="AG1208" s="2">
        <f t="shared" si="869"/>
        <v>0</v>
      </c>
      <c r="AH1208" s="2">
        <f t="shared" si="870"/>
        <v>102.76367431862856</v>
      </c>
      <c r="AI1208" s="23">
        <f t="shared" si="893"/>
        <v>9303532284.7290993</v>
      </c>
      <c r="AJ1208" s="23">
        <f t="shared" si="871"/>
        <v>6219.922423797766</v>
      </c>
      <c r="AK1208" s="23">
        <f t="shared" si="872"/>
        <v>61219.724245260106</v>
      </c>
      <c r="AL1208" s="23">
        <f t="shared" si="897"/>
        <v>0</v>
      </c>
      <c r="AM1208" s="23">
        <f t="shared" si="898"/>
        <v>0</v>
      </c>
      <c r="AN1208" s="16">
        <f t="shared" si="888"/>
        <v>0</v>
      </c>
      <c r="AO1208" s="23">
        <f t="shared" si="889"/>
        <v>0</v>
      </c>
      <c r="AP1208" s="22">
        <f t="shared" si="890"/>
        <v>0</v>
      </c>
      <c r="AQ1208" s="30">
        <f t="shared" si="873"/>
        <v>3035786327.2688551</v>
      </c>
      <c r="AR1208" s="28">
        <f t="shared" si="874"/>
        <v>1376108140.8173778</v>
      </c>
      <c r="AS1208" s="25">
        <f t="shared" si="875"/>
        <v>200337590.02425668</v>
      </c>
      <c r="AT1208" s="32">
        <f t="shared" si="876"/>
        <v>0</v>
      </c>
      <c r="AU1208" s="23">
        <f t="shared" si="877"/>
        <v>0</v>
      </c>
      <c r="AV1208" s="22">
        <f t="shared" si="878"/>
        <v>382876738.58207148</v>
      </c>
      <c r="AW1208" s="31">
        <f t="shared" si="891"/>
        <v>2197624515.405952</v>
      </c>
      <c r="AX1208"/>
      <c r="AY1208"/>
      <c r="AZ1208"/>
      <c r="BA1208"/>
    </row>
    <row r="1209" spans="1:53" s="21" customFormat="1" x14ac:dyDescent="0.25">
      <c r="A1209">
        <f t="shared" si="899"/>
        <v>479</v>
      </c>
      <c r="B1209" t="s">
        <v>9</v>
      </c>
      <c r="C1209" s="27">
        <f t="shared" si="856"/>
        <v>0</v>
      </c>
      <c r="D1209" s="27">
        <f t="shared" si="879"/>
        <v>0</v>
      </c>
      <c r="E1209" s="27" t="b">
        <f t="shared" si="855"/>
        <v>1</v>
      </c>
      <c r="F1209" s="29">
        <f t="shared" si="857"/>
        <v>0</v>
      </c>
      <c r="G1209" s="27">
        <f t="shared" si="880"/>
        <v>0</v>
      </c>
      <c r="H1209" s="22">
        <f t="shared" si="858"/>
        <v>18005808173.125641</v>
      </c>
      <c r="I1209" s="23">
        <f t="shared" si="859"/>
        <v>132580106.5049091</v>
      </c>
      <c r="J1209" s="23">
        <f t="shared" si="860"/>
        <v>1086</v>
      </c>
      <c r="K1209" s="19">
        <f t="shared" si="881"/>
        <v>225.0831931027827</v>
      </c>
      <c r="L1209" s="16">
        <f t="shared" si="861"/>
        <v>124.19896600449445</v>
      </c>
      <c r="M1209" s="23">
        <f>M1208-IF($B1209="B",(Percent_Rent_In_Elsies*2.49%/12 * H1208)/K1208,0)+IF($B1209="D",N1209,0)+IF(B1209="D",AK1208)+IF(B1209="C",F1208*90%)-(Y1209-Y1208)-IF($B1209="A",Q1208/K1208) + IF($B1209="A",Q1208/K1208)</f>
        <v>-32372255.179627217</v>
      </c>
      <c r="N1209" s="23">
        <f t="shared" si="862"/>
        <v>0</v>
      </c>
      <c r="O1209" s="22">
        <f t="shared" si="863"/>
        <v>12786812.719572715</v>
      </c>
      <c r="P1209" s="22">
        <f t="shared" si="894"/>
        <v>0</v>
      </c>
      <c r="Q1209" s="22">
        <f t="shared" si="895"/>
        <v>0</v>
      </c>
      <c r="R1209" s="22">
        <f t="shared" si="864"/>
        <v>220000294.3153601</v>
      </c>
      <c r="S1209" s="16">
        <f t="shared" si="854"/>
        <v>0</v>
      </c>
      <c r="T1209" s="15">
        <f t="shared" si="865"/>
        <v>5514938.9473129436</v>
      </c>
      <c r="U1209" s="23">
        <f t="shared" si="882"/>
        <v>978155.82696348405</v>
      </c>
      <c r="V1209" s="23">
        <f t="shared" si="883"/>
        <v>0</v>
      </c>
      <c r="W1209" s="23">
        <f t="shared" si="896"/>
        <v>81378.157490824931</v>
      </c>
      <c r="X1209" s="23">
        <f t="shared" si="884"/>
        <v>29767408.753642492</v>
      </c>
      <c r="Y1209" s="23">
        <f t="shared" si="866"/>
        <v>13825559.361691331</v>
      </c>
      <c r="Z1209" s="3">
        <f t="shared" si="867"/>
        <v>0</v>
      </c>
      <c r="AA1209" s="23">
        <f t="shared" si="868"/>
        <v>57806029.354067728</v>
      </c>
      <c r="AB1209" s="26">
        <f t="shared" si="885"/>
        <v>70086276.274228632</v>
      </c>
      <c r="AC1209" s="23">
        <f t="shared" si="886"/>
        <v>74889487.274228647</v>
      </c>
      <c r="AD1209" s="23">
        <f t="shared" si="892"/>
        <v>4803211</v>
      </c>
      <c r="AE1209" s="24">
        <f t="shared" si="900"/>
        <v>70086276.274228647</v>
      </c>
      <c r="AF1209" s="3">
        <f t="shared" si="887"/>
        <v>0</v>
      </c>
      <c r="AG1209" s="2">
        <f t="shared" si="869"/>
        <v>0</v>
      </c>
      <c r="AH1209" s="2">
        <f t="shared" si="870"/>
        <v>102.76367431862856</v>
      </c>
      <c r="AI1209" s="23">
        <f t="shared" si="893"/>
        <v>9293689762.5762463</v>
      </c>
      <c r="AJ1209" s="23">
        <f t="shared" si="871"/>
        <v>6219.922423797766</v>
      </c>
      <c r="AK1209" s="23">
        <f t="shared" si="872"/>
        <v>0</v>
      </c>
      <c r="AL1209" s="23">
        <f t="shared" si="897"/>
        <v>0</v>
      </c>
      <c r="AM1209" s="23">
        <f t="shared" si="898"/>
        <v>0</v>
      </c>
      <c r="AN1209" s="16">
        <f t="shared" si="888"/>
        <v>0</v>
      </c>
      <c r="AO1209" s="23">
        <f t="shared" si="889"/>
        <v>0</v>
      </c>
      <c r="AP1209" s="22">
        <f t="shared" si="890"/>
        <v>0</v>
      </c>
      <c r="AQ1209" s="30">
        <f t="shared" si="873"/>
        <v>3035786327.2688551</v>
      </c>
      <c r="AR1209" s="28">
        <f t="shared" si="874"/>
        <v>1376108140.8173778</v>
      </c>
      <c r="AS1209" s="25">
        <f t="shared" si="875"/>
        <v>200337590.02425668</v>
      </c>
      <c r="AT1209" s="32">
        <f t="shared" si="876"/>
        <v>0</v>
      </c>
      <c r="AU1209" s="23">
        <f t="shared" si="877"/>
        <v>0</v>
      </c>
      <c r="AV1209" s="22">
        <f t="shared" si="878"/>
        <v>382876738.58207148</v>
      </c>
      <c r="AW1209" s="31">
        <f t="shared" si="891"/>
        <v>2197624515.405952</v>
      </c>
      <c r="AX1209"/>
      <c r="AY1209"/>
      <c r="AZ1209"/>
      <c r="BA1209"/>
    </row>
    <row r="1210" spans="1:53" x14ac:dyDescent="0.25">
      <c r="A1210" s="21">
        <f t="shared" si="899"/>
        <v>479</v>
      </c>
      <c r="B1210" s="21" t="s">
        <v>28</v>
      </c>
      <c r="C1210" s="27">
        <f t="shared" si="856"/>
        <v>0</v>
      </c>
      <c r="D1210" s="27">
        <f t="shared" si="879"/>
        <v>0</v>
      </c>
      <c r="E1210" s="27" t="b">
        <f t="shared" si="855"/>
        <v>1</v>
      </c>
      <c r="F1210" s="29">
        <f t="shared" si="857"/>
        <v>0</v>
      </c>
      <c r="G1210" s="27">
        <f t="shared" si="880"/>
        <v>0</v>
      </c>
      <c r="H1210" s="22">
        <f t="shared" si="858"/>
        <v>18005808173.125641</v>
      </c>
      <c r="I1210" s="23">
        <f t="shared" si="859"/>
        <v>132580106.5049091</v>
      </c>
      <c r="J1210" s="23">
        <f t="shared" si="860"/>
        <v>1086</v>
      </c>
      <c r="K1210" s="19">
        <f t="shared" si="881"/>
        <v>225.0831931027827</v>
      </c>
      <c r="L1210" s="16">
        <f t="shared" si="861"/>
        <v>124.19896600449445</v>
      </c>
      <c r="M1210" s="23">
        <f>M1209-IF($B1210="B",(Percent_Rent_In_Elsies*2.49%/12 * H1209)/K1209,0)+IF($B1210="D",N1210,0)+IF(B1210="D",AK1209)+IF(B1210="C",F1209*90%)-(Y1210-Y1209)-IF($B1210="A",Q1209/K1209) + IF($B1210="A",Q1209/K1209)</f>
        <v>-32372255.179627217</v>
      </c>
      <c r="N1210" s="23">
        <f t="shared" si="862"/>
        <v>0</v>
      </c>
      <c r="O1210" s="22">
        <f t="shared" si="863"/>
        <v>0</v>
      </c>
      <c r="P1210" s="22">
        <f t="shared" si="894"/>
        <v>12786812.719572715</v>
      </c>
      <c r="Q1210" s="22">
        <f t="shared" si="895"/>
        <v>0</v>
      </c>
      <c r="R1210" s="22">
        <f t="shared" si="864"/>
        <v>220000294.3153601</v>
      </c>
      <c r="S1210" s="16">
        <f t="shared" si="854"/>
        <v>0</v>
      </c>
      <c r="T1210" s="15">
        <f t="shared" si="865"/>
        <v>0</v>
      </c>
      <c r="U1210" s="23">
        <f t="shared" si="882"/>
        <v>978155.82696348405</v>
      </c>
      <c r="V1210" s="23">
        <f t="shared" si="883"/>
        <v>0</v>
      </c>
      <c r="W1210" s="23">
        <f t="shared" si="896"/>
        <v>0</v>
      </c>
      <c r="X1210" s="23">
        <f t="shared" si="884"/>
        <v>29767408.753642492</v>
      </c>
      <c r="Y1210" s="23">
        <f t="shared" si="866"/>
        <v>13825559.361691331</v>
      </c>
      <c r="Z1210" s="3">
        <f t="shared" si="867"/>
        <v>4068.9078745412471</v>
      </c>
      <c r="AA1210" s="23">
        <f t="shared" si="868"/>
        <v>57867062.97218585</v>
      </c>
      <c r="AB1210" s="26">
        <f t="shared" si="885"/>
        <v>70086276.274228632</v>
      </c>
      <c r="AC1210" s="23">
        <f t="shared" si="886"/>
        <v>74889487.274228647</v>
      </c>
      <c r="AD1210" s="23">
        <f t="shared" si="892"/>
        <v>4803211</v>
      </c>
      <c r="AE1210" s="24">
        <f t="shared" si="900"/>
        <v>70086276.274228647</v>
      </c>
      <c r="AF1210" s="3">
        <f t="shared" si="887"/>
        <v>0</v>
      </c>
      <c r="AG1210" s="2">
        <f t="shared" si="869"/>
        <v>488268944.94494963</v>
      </c>
      <c r="AH1210" s="2">
        <f t="shared" si="870"/>
        <v>102.76367431862856</v>
      </c>
      <c r="AI1210" s="23">
        <f t="shared" si="893"/>
        <v>9303502363.7567043</v>
      </c>
      <c r="AJ1210" s="23">
        <f t="shared" si="871"/>
        <v>6219.922423797766</v>
      </c>
      <c r="AK1210" s="23">
        <f t="shared" si="872"/>
        <v>0</v>
      </c>
      <c r="AL1210" s="23">
        <f t="shared" si="897"/>
        <v>0</v>
      </c>
      <c r="AM1210" s="23">
        <f t="shared" si="898"/>
        <v>0</v>
      </c>
      <c r="AN1210" s="16">
        <f t="shared" si="888"/>
        <v>0</v>
      </c>
      <c r="AO1210" s="23">
        <f t="shared" si="889"/>
        <v>0</v>
      </c>
      <c r="AP1210" s="22">
        <f t="shared" si="890"/>
        <v>0</v>
      </c>
      <c r="AQ1210" s="30">
        <f t="shared" si="873"/>
        <v>3035786327.2688551</v>
      </c>
      <c r="AR1210" s="28">
        <f t="shared" si="874"/>
        <v>1376108140.8173778</v>
      </c>
      <c r="AS1210" s="25">
        <f t="shared" si="875"/>
        <v>200337590.02425668</v>
      </c>
      <c r="AT1210" s="32">
        <f t="shared" si="876"/>
        <v>8137.8157490824942</v>
      </c>
      <c r="AU1210" s="23">
        <f t="shared" si="877"/>
        <v>8137.8157490824942</v>
      </c>
      <c r="AV1210" s="22">
        <f t="shared" si="878"/>
        <v>388391677.52938443</v>
      </c>
      <c r="AW1210" s="31">
        <f t="shared" si="891"/>
        <v>2197624515.4059515</v>
      </c>
    </row>
    <row r="1211" spans="1:53" x14ac:dyDescent="0.25">
      <c r="A1211">
        <f t="shared" si="899"/>
        <v>480</v>
      </c>
      <c r="B1211" t="s">
        <v>6</v>
      </c>
      <c r="C1211" s="27">
        <f t="shared" si="856"/>
        <v>0</v>
      </c>
      <c r="D1211" s="27">
        <f t="shared" si="879"/>
        <v>0</v>
      </c>
      <c r="E1211" s="27" t="b">
        <f t="shared" si="855"/>
        <v>1</v>
      </c>
      <c r="F1211" s="29">
        <f t="shared" si="857"/>
        <v>0</v>
      </c>
      <c r="G1211" s="27">
        <f t="shared" si="880"/>
        <v>0</v>
      </c>
      <c r="H1211" s="22">
        <f t="shared" si="858"/>
        <v>18035817853.414185</v>
      </c>
      <c r="I1211" s="23">
        <f t="shared" si="859"/>
        <v>132580106.5049091</v>
      </c>
      <c r="J1211" s="23">
        <f t="shared" si="860"/>
        <v>1086</v>
      </c>
      <c r="K1211" s="19">
        <f t="shared" si="881"/>
        <v>225.0831931027827</v>
      </c>
      <c r="L1211" s="16">
        <f t="shared" si="861"/>
        <v>124.40596428116861</v>
      </c>
      <c r="M1211" s="23">
        <f>M1210-IF($B1211="B",(Percent_Rent_In_Elsies*2.49%/12 * H1210)/K1210,0)+IF($B1211="D",N1211,0)+IF(B1211="D",AK1210)+IF(B1211="C",F1210*90%)-(Y1211-Y1210)-IF($B1211="A",Q1210/K1210) + IF($B1211="A",Q1210/K1210)</f>
        <v>-32372255.179627217</v>
      </c>
      <c r="N1211" s="23">
        <f t="shared" si="862"/>
        <v>0</v>
      </c>
      <c r="O1211" s="22">
        <f t="shared" si="863"/>
        <v>0</v>
      </c>
      <c r="P1211" s="22">
        <f t="shared" si="894"/>
        <v>0</v>
      </c>
      <c r="Q1211" s="22">
        <f t="shared" si="895"/>
        <v>0</v>
      </c>
      <c r="R1211" s="22">
        <f t="shared" si="864"/>
        <v>220000294.3153601</v>
      </c>
      <c r="S1211" s="16">
        <f t="shared" ref="S1211:S1274" si="901">IF($B1211="D",0,S1210+IF($B1211="B",R1210/12,0))</f>
        <v>0</v>
      </c>
      <c r="T1211" s="15">
        <f t="shared" si="865"/>
        <v>0</v>
      </c>
      <c r="U1211" s="23">
        <f t="shared" si="882"/>
        <v>978155.82696348405</v>
      </c>
      <c r="V1211" s="23">
        <f t="shared" si="883"/>
        <v>0</v>
      </c>
      <c r="W1211" s="23">
        <f t="shared" si="896"/>
        <v>0</v>
      </c>
      <c r="X1211" s="23">
        <f t="shared" si="884"/>
        <v>29787753.293015197</v>
      </c>
      <c r="Y1211" s="23">
        <f t="shared" si="866"/>
        <v>13825559.361691331</v>
      </c>
      <c r="Z1211" s="3">
        <f t="shared" si="867"/>
        <v>0</v>
      </c>
      <c r="AA1211" s="23">
        <f t="shared" si="868"/>
        <v>57867062.97218585</v>
      </c>
      <c r="AB1211" s="26">
        <f t="shared" si="885"/>
        <v>70086276.274228662</v>
      </c>
      <c r="AC1211" s="23">
        <f t="shared" si="886"/>
        <v>74889487.274228647</v>
      </c>
      <c r="AD1211" s="23">
        <f t="shared" si="892"/>
        <v>4803211</v>
      </c>
      <c r="AE1211" s="24">
        <f t="shared" si="900"/>
        <v>70086276.274228647</v>
      </c>
      <c r="AF1211" s="3">
        <f t="shared" si="887"/>
        <v>0</v>
      </c>
      <c r="AG1211" s="2">
        <f t="shared" si="869"/>
        <v>0</v>
      </c>
      <c r="AH1211" s="2">
        <f t="shared" si="870"/>
        <v>102.93494710915961</v>
      </c>
      <c r="AI1211" s="23">
        <f t="shared" si="893"/>
        <v>9303502363.7567043</v>
      </c>
      <c r="AJ1211" s="23">
        <f t="shared" si="871"/>
        <v>6219.922423797766</v>
      </c>
      <c r="AK1211" s="23">
        <f t="shared" si="872"/>
        <v>0</v>
      </c>
      <c r="AL1211" s="23">
        <f t="shared" si="897"/>
        <v>0</v>
      </c>
      <c r="AM1211" s="23">
        <f t="shared" si="898"/>
        <v>0</v>
      </c>
      <c r="AN1211" s="16">
        <f t="shared" si="888"/>
        <v>0</v>
      </c>
      <c r="AO1211" s="23">
        <f t="shared" si="889"/>
        <v>0</v>
      </c>
      <c r="AP1211" s="22">
        <f t="shared" si="890"/>
        <v>0</v>
      </c>
      <c r="AQ1211" s="30">
        <f t="shared" si="873"/>
        <v>3035786327.2688551</v>
      </c>
      <c r="AR1211" s="28">
        <f t="shared" si="874"/>
        <v>1376108140.8173778</v>
      </c>
      <c r="AS1211" s="25">
        <f t="shared" si="875"/>
        <v>200337590.02425668</v>
      </c>
      <c r="AT1211" s="32">
        <f t="shared" si="876"/>
        <v>0</v>
      </c>
      <c r="AU1211" s="23">
        <f t="shared" si="877"/>
        <v>0</v>
      </c>
      <c r="AV1211" s="22">
        <f t="shared" si="878"/>
        <v>388391677.52938443</v>
      </c>
      <c r="AW1211" s="31">
        <f t="shared" si="891"/>
        <v>2184837702.686379</v>
      </c>
    </row>
    <row r="1212" spans="1:53" x14ac:dyDescent="0.25">
      <c r="A1212">
        <f t="shared" si="899"/>
        <v>480</v>
      </c>
      <c r="B1212" t="s">
        <v>7</v>
      </c>
      <c r="C1212" s="27">
        <f t="shared" si="856"/>
        <v>0</v>
      </c>
      <c r="D1212" s="27">
        <f t="shared" si="879"/>
        <v>0</v>
      </c>
      <c r="E1212" s="27" t="b">
        <f t="shared" si="855"/>
        <v>1</v>
      </c>
      <c r="F1212" s="29">
        <f t="shared" si="857"/>
        <v>0</v>
      </c>
      <c r="G1212" s="27">
        <f t="shared" si="880"/>
        <v>0</v>
      </c>
      <c r="H1212" s="22">
        <f t="shared" si="858"/>
        <v>18035817853.414185</v>
      </c>
      <c r="I1212" s="23">
        <f t="shared" si="859"/>
        <v>132580106.5049091</v>
      </c>
      <c r="J1212" s="23">
        <f t="shared" si="860"/>
        <v>1086</v>
      </c>
      <c r="K1212" s="19">
        <f t="shared" si="881"/>
        <v>225.0831931027827</v>
      </c>
      <c r="L1212" s="16">
        <f t="shared" si="861"/>
        <v>124.40596428116861</v>
      </c>
      <c r="M1212" s="23">
        <f>M1211-IF($B1212="B",(Percent_Rent_In_Elsies*2.49%/12 * H1211)/K1211,0)+IF($B1212="D",N1212,0)+IF(B1212="D",AK1211)+IF(B1212="C",F1211*90%)-(Y1212-Y1211)-IF($B1212="A",Q1211/K1211) + IF($B1212="A",Q1211/K1211)</f>
        <v>-32455389.601015899</v>
      </c>
      <c r="N1212" s="23">
        <f t="shared" si="862"/>
        <v>0</v>
      </c>
      <c r="O1212" s="22">
        <f t="shared" si="863"/>
        <v>0</v>
      </c>
      <c r="P1212" s="22">
        <f t="shared" si="894"/>
        <v>0</v>
      </c>
      <c r="Q1212" s="22">
        <f t="shared" si="895"/>
        <v>0</v>
      </c>
      <c r="R1212" s="22">
        <f t="shared" si="864"/>
        <v>201666936.45574677</v>
      </c>
      <c r="S1212" s="16">
        <f t="shared" si="901"/>
        <v>18333357.85961334</v>
      </c>
      <c r="T1212" s="15">
        <f t="shared" si="865"/>
        <v>0</v>
      </c>
      <c r="U1212" s="23">
        <f t="shared" si="882"/>
        <v>896642.84138319374</v>
      </c>
      <c r="V1212" s="23">
        <f t="shared" si="883"/>
        <v>81512.985580290333</v>
      </c>
      <c r="W1212" s="23">
        <f t="shared" si="896"/>
        <v>0</v>
      </c>
      <c r="X1212" s="23">
        <f t="shared" si="884"/>
        <v>29787753.293015197</v>
      </c>
      <c r="Y1212" s="23">
        <f t="shared" si="866"/>
        <v>13825559.361691331</v>
      </c>
      <c r="Z1212" s="3">
        <f t="shared" si="867"/>
        <v>0</v>
      </c>
      <c r="AA1212" s="23">
        <f t="shared" si="868"/>
        <v>57867062.97218585</v>
      </c>
      <c r="AB1212" s="26">
        <f t="shared" si="885"/>
        <v>70086276.274228662</v>
      </c>
      <c r="AC1212" s="23">
        <f t="shared" si="886"/>
        <v>74889487.274228647</v>
      </c>
      <c r="AD1212" s="23">
        <f t="shared" si="892"/>
        <v>4803211</v>
      </c>
      <c r="AE1212" s="24">
        <f t="shared" si="900"/>
        <v>70086276.274228647</v>
      </c>
      <c r="AF1212" s="3">
        <f t="shared" si="887"/>
        <v>0</v>
      </c>
      <c r="AG1212" s="2">
        <f t="shared" si="869"/>
        <v>0</v>
      </c>
      <c r="AH1212" s="2">
        <f t="shared" si="870"/>
        <v>102.93494710915961</v>
      </c>
      <c r="AI1212" s="23">
        <f t="shared" si="893"/>
        <v>9303502363.7567043</v>
      </c>
      <c r="AJ1212" s="23">
        <f t="shared" si="871"/>
        <v>6219.922423797766</v>
      </c>
      <c r="AK1212" s="23">
        <f t="shared" si="872"/>
        <v>0</v>
      </c>
      <c r="AL1212" s="23">
        <f t="shared" si="897"/>
        <v>-29920.972394943237</v>
      </c>
      <c r="AM1212" s="23">
        <f t="shared" si="898"/>
        <v>-27915919.071171209</v>
      </c>
      <c r="AN1212" s="16">
        <f t="shared" si="888"/>
        <v>0</v>
      </c>
      <c r="AO1212" s="23">
        <f t="shared" si="889"/>
        <v>83134.421388683768</v>
      </c>
      <c r="AP1212" s="22">
        <f t="shared" si="890"/>
        <v>18712161.022917219</v>
      </c>
      <c r="AQ1212" s="30">
        <f t="shared" si="873"/>
        <v>3073051595.9459949</v>
      </c>
      <c r="AR1212" s="28">
        <f t="shared" si="874"/>
        <v>1394661248.4716003</v>
      </c>
      <c r="AS1212" s="25">
        <f t="shared" si="875"/>
        <v>200337590.02425668</v>
      </c>
      <c r="AT1212" s="32">
        <f t="shared" si="876"/>
        <v>0</v>
      </c>
      <c r="AU1212" s="23">
        <f t="shared" si="877"/>
        <v>0</v>
      </c>
      <c r="AV1212" s="22">
        <f t="shared" si="878"/>
        <v>388391677.52938443</v>
      </c>
      <c r="AW1212" s="31">
        <f t="shared" si="891"/>
        <v>2222102971.3635187</v>
      </c>
    </row>
    <row r="1213" spans="1:53" x14ac:dyDescent="0.25">
      <c r="A1213">
        <f t="shared" si="899"/>
        <v>480</v>
      </c>
      <c r="B1213" t="s">
        <v>8</v>
      </c>
      <c r="C1213" s="27">
        <f t="shared" si="856"/>
        <v>0</v>
      </c>
      <c r="D1213" s="27">
        <f t="shared" si="879"/>
        <v>0</v>
      </c>
      <c r="E1213" s="27" t="b">
        <f t="shared" si="855"/>
        <v>1</v>
      </c>
      <c r="F1213" s="29">
        <f t="shared" si="857"/>
        <v>0</v>
      </c>
      <c r="G1213" s="27">
        <f t="shared" si="880"/>
        <v>0</v>
      </c>
      <c r="H1213" s="22">
        <f t="shared" si="858"/>
        <v>18035817853.414185</v>
      </c>
      <c r="I1213" s="23">
        <f t="shared" si="859"/>
        <v>132580106.5049091</v>
      </c>
      <c r="J1213" s="23">
        <f t="shared" si="860"/>
        <v>1086</v>
      </c>
      <c r="K1213" s="19">
        <f t="shared" si="881"/>
        <v>225.0831931027827</v>
      </c>
      <c r="L1213" s="16">
        <f t="shared" si="861"/>
        <v>124.40596428116861</v>
      </c>
      <c r="M1213" s="23">
        <f>M1212-IF($B1213="B",(Percent_Rent_In_Elsies*2.49%/12 * H1212)/K1212,0)+IF($B1213="D",N1213,0)+IF(B1213="D",AK1212)+IF(B1213="C",F1212*90%)-(Y1213-Y1212)-IF($B1213="A",Q1212/K1212) + IF($B1213="A",Q1212/K1212)</f>
        <v>-32455389.601015899</v>
      </c>
      <c r="N1213" s="23">
        <f t="shared" si="862"/>
        <v>0</v>
      </c>
      <c r="O1213" s="22">
        <f t="shared" si="863"/>
        <v>0</v>
      </c>
      <c r="P1213" s="22">
        <f t="shared" si="894"/>
        <v>0</v>
      </c>
      <c r="Q1213" s="22">
        <f t="shared" si="895"/>
        <v>0</v>
      </c>
      <c r="R1213" s="22">
        <f t="shared" si="864"/>
        <v>220379097.47866398</v>
      </c>
      <c r="S1213" s="16">
        <f t="shared" si="901"/>
        <v>18333357.85961334</v>
      </c>
      <c r="T1213" s="15">
        <f t="shared" si="865"/>
        <v>0</v>
      </c>
      <c r="U1213" s="23">
        <f t="shared" si="882"/>
        <v>979777.26277187746</v>
      </c>
      <c r="V1213" s="23">
        <f t="shared" si="883"/>
        <v>81512.985580290333</v>
      </c>
      <c r="W1213" s="23">
        <f t="shared" si="896"/>
        <v>0</v>
      </c>
      <c r="X1213" s="23">
        <f t="shared" si="884"/>
        <v>29787753.293015197</v>
      </c>
      <c r="Y1213" s="23">
        <f t="shared" si="866"/>
        <v>13825559.361691331</v>
      </c>
      <c r="Z1213" s="3">
        <f t="shared" si="867"/>
        <v>0</v>
      </c>
      <c r="AA1213" s="23">
        <f t="shared" si="868"/>
        <v>57867062.97218585</v>
      </c>
      <c r="AB1213" s="26">
        <f t="shared" si="885"/>
        <v>70086276.274228647</v>
      </c>
      <c r="AC1213" s="23">
        <f t="shared" si="886"/>
        <v>74889487.274228647</v>
      </c>
      <c r="AD1213" s="23">
        <f t="shared" si="892"/>
        <v>4803211</v>
      </c>
      <c r="AE1213" s="24">
        <f t="shared" si="900"/>
        <v>70086276.274228647</v>
      </c>
      <c r="AF1213" s="3">
        <f t="shared" si="887"/>
        <v>1E-4</v>
      </c>
      <c r="AG1213" s="2">
        <f t="shared" si="869"/>
        <v>0</v>
      </c>
      <c r="AH1213" s="2">
        <f t="shared" si="870"/>
        <v>102.93494710915961</v>
      </c>
      <c r="AI1213" s="23">
        <f t="shared" si="893"/>
        <v>9303502363.7567043</v>
      </c>
      <c r="AJ1213" s="23">
        <f t="shared" si="871"/>
        <v>6219.922423797766</v>
      </c>
      <c r="AK1213" s="23">
        <f t="shared" si="872"/>
        <v>61201.668203953319</v>
      </c>
      <c r="AL1213" s="23">
        <f t="shared" si="897"/>
        <v>0</v>
      </c>
      <c r="AM1213" s="23">
        <f t="shared" si="898"/>
        <v>0</v>
      </c>
      <c r="AN1213" s="16">
        <f t="shared" si="888"/>
        <v>0</v>
      </c>
      <c r="AO1213" s="23">
        <f t="shared" si="889"/>
        <v>0</v>
      </c>
      <c r="AP1213" s="22">
        <f t="shared" si="890"/>
        <v>0</v>
      </c>
      <c r="AQ1213" s="30">
        <f t="shared" si="873"/>
        <v>3073051595.9459949</v>
      </c>
      <c r="AR1213" s="28">
        <f t="shared" si="874"/>
        <v>1394661248.4716003</v>
      </c>
      <c r="AS1213" s="25">
        <f t="shared" si="875"/>
        <v>200337590.02425668</v>
      </c>
      <c r="AT1213" s="32">
        <f t="shared" si="876"/>
        <v>0</v>
      </c>
      <c r="AU1213" s="23">
        <f t="shared" si="877"/>
        <v>0</v>
      </c>
      <c r="AV1213" s="22">
        <f t="shared" si="878"/>
        <v>388391677.52938443</v>
      </c>
      <c r="AW1213" s="31">
        <f t="shared" si="891"/>
        <v>2222102971.3635187</v>
      </c>
    </row>
    <row r="1214" spans="1:53" x14ac:dyDescent="0.25">
      <c r="A1214" s="21">
        <f t="shared" si="899"/>
        <v>480</v>
      </c>
      <c r="B1214" s="21" t="s">
        <v>9</v>
      </c>
      <c r="C1214" s="27">
        <f t="shared" si="856"/>
        <v>0</v>
      </c>
      <c r="D1214" s="27">
        <f t="shared" si="879"/>
        <v>0</v>
      </c>
      <c r="E1214" s="27" t="b">
        <f t="shared" si="855"/>
        <v>1</v>
      </c>
      <c r="F1214" s="29">
        <f t="shared" si="857"/>
        <v>0</v>
      </c>
      <c r="G1214" s="27">
        <f t="shared" si="880"/>
        <v>0</v>
      </c>
      <c r="H1214" s="22">
        <f t="shared" si="858"/>
        <v>18035817853.414185</v>
      </c>
      <c r="I1214" s="23">
        <f t="shared" si="859"/>
        <v>132580106.5049091</v>
      </c>
      <c r="J1214" s="23">
        <f t="shared" si="860"/>
        <v>1086</v>
      </c>
      <c r="K1214" s="19">
        <f t="shared" si="881"/>
        <v>225.0831931027827</v>
      </c>
      <c r="L1214" s="16">
        <f t="shared" si="861"/>
        <v>124.40596428116861</v>
      </c>
      <c r="M1214" s="23">
        <f>M1213-IF($B1214="B",(Percent_Rent_In_Elsies*2.49%/12 * H1213)/K1213,0)+IF($B1214="D",N1214,0)+IF(B1214="D",AK1213)+IF(B1214="C",F1213*90%)-(Y1214-Y1213)-IF($B1214="A",Q1213/K1213) + IF($B1214="A",Q1213/K1213)</f>
        <v>-32394187.932811946</v>
      </c>
      <c r="N1214" s="23">
        <f t="shared" si="862"/>
        <v>0</v>
      </c>
      <c r="O1214" s="22">
        <f t="shared" si="863"/>
        <v>12808896.606055252</v>
      </c>
      <c r="P1214" s="22">
        <f t="shared" si="894"/>
        <v>0</v>
      </c>
      <c r="Q1214" s="22">
        <f t="shared" si="895"/>
        <v>0</v>
      </c>
      <c r="R1214" s="22">
        <f t="shared" si="864"/>
        <v>220379097.47866398</v>
      </c>
      <c r="S1214" s="16">
        <f t="shared" si="901"/>
        <v>0</v>
      </c>
      <c r="T1214" s="15">
        <f t="shared" si="865"/>
        <v>5524461.2535580881</v>
      </c>
      <c r="U1214" s="23">
        <f t="shared" si="882"/>
        <v>979777.26277187746</v>
      </c>
      <c r="V1214" s="23">
        <f t="shared" si="883"/>
        <v>0</v>
      </c>
      <c r="W1214" s="23">
        <f t="shared" si="896"/>
        <v>81512.985580290333</v>
      </c>
      <c r="X1214" s="23">
        <f t="shared" si="884"/>
        <v>29787753.293015197</v>
      </c>
      <c r="Y1214" s="23">
        <f t="shared" si="866"/>
        <v>13825559.361691331</v>
      </c>
      <c r="Z1214" s="3">
        <f t="shared" si="867"/>
        <v>0</v>
      </c>
      <c r="AA1214" s="23">
        <f t="shared" si="868"/>
        <v>57805861.3039819</v>
      </c>
      <c r="AB1214" s="26">
        <f t="shared" si="885"/>
        <v>70086276.274228647</v>
      </c>
      <c r="AC1214" s="23">
        <f t="shared" si="886"/>
        <v>74889487.274228647</v>
      </c>
      <c r="AD1214" s="23">
        <f t="shared" si="892"/>
        <v>4803211</v>
      </c>
      <c r="AE1214" s="24">
        <f t="shared" si="900"/>
        <v>70086276.274228647</v>
      </c>
      <c r="AF1214" s="3">
        <f t="shared" si="887"/>
        <v>0</v>
      </c>
      <c r="AG1214" s="2">
        <f t="shared" si="869"/>
        <v>0</v>
      </c>
      <c r="AH1214" s="2">
        <f t="shared" si="870"/>
        <v>102.93494710915961</v>
      </c>
      <c r="AI1214" s="23">
        <f t="shared" si="893"/>
        <v>9293662744.5405884</v>
      </c>
      <c r="AJ1214" s="23">
        <f t="shared" si="871"/>
        <v>6219.922423797766</v>
      </c>
      <c r="AK1214" s="23">
        <f t="shared" si="872"/>
        <v>0</v>
      </c>
      <c r="AL1214" s="23">
        <f t="shared" si="897"/>
        <v>0</v>
      </c>
      <c r="AM1214" s="23">
        <f t="shared" si="898"/>
        <v>0</v>
      </c>
      <c r="AN1214" s="16">
        <f t="shared" si="888"/>
        <v>0</v>
      </c>
      <c r="AO1214" s="23">
        <f t="shared" si="889"/>
        <v>0</v>
      </c>
      <c r="AP1214" s="22">
        <f t="shared" si="890"/>
        <v>0</v>
      </c>
      <c r="AQ1214" s="30">
        <f t="shared" si="873"/>
        <v>3073051595.9459949</v>
      </c>
      <c r="AR1214" s="28">
        <f t="shared" si="874"/>
        <v>1394661248.4716003</v>
      </c>
      <c r="AS1214" s="25">
        <f t="shared" si="875"/>
        <v>200337590.02425668</v>
      </c>
      <c r="AT1214" s="32">
        <f t="shared" si="876"/>
        <v>0</v>
      </c>
      <c r="AU1214" s="23">
        <f t="shared" si="877"/>
        <v>0</v>
      </c>
      <c r="AV1214" s="22">
        <f t="shared" si="878"/>
        <v>388391677.52938443</v>
      </c>
      <c r="AW1214" s="31">
        <f t="shared" si="891"/>
        <v>2222102971.3635187</v>
      </c>
      <c r="AX1214" s="21"/>
      <c r="AY1214" s="21"/>
      <c r="AZ1214" s="21"/>
      <c r="BA1214" s="21"/>
    </row>
    <row r="1215" spans="1:53" x14ac:dyDescent="0.25">
      <c r="A1215" s="21">
        <f t="shared" si="899"/>
        <v>480</v>
      </c>
      <c r="B1215" s="21" t="s">
        <v>28</v>
      </c>
      <c r="C1215" s="27">
        <f t="shared" si="856"/>
        <v>0</v>
      </c>
      <c r="D1215" s="27">
        <f t="shared" si="879"/>
        <v>0</v>
      </c>
      <c r="E1215" s="27" t="b">
        <f t="shared" si="855"/>
        <v>1</v>
      </c>
      <c r="F1215" s="29">
        <f t="shared" si="857"/>
        <v>0</v>
      </c>
      <c r="G1215" s="27">
        <f t="shared" si="880"/>
        <v>0</v>
      </c>
      <c r="H1215" s="22">
        <f t="shared" si="858"/>
        <v>18035817853.414185</v>
      </c>
      <c r="I1215" s="23">
        <f t="shared" si="859"/>
        <v>132580106.5049091</v>
      </c>
      <c r="J1215" s="23">
        <f t="shared" si="860"/>
        <v>1086</v>
      </c>
      <c r="K1215" s="19">
        <f t="shared" si="881"/>
        <v>225.0831931027827</v>
      </c>
      <c r="L1215" s="16">
        <f t="shared" si="861"/>
        <v>124.40596428116861</v>
      </c>
      <c r="M1215" s="23">
        <f>M1214-IF($B1215="B",(Percent_Rent_In_Elsies*2.49%/12 * H1214)/K1214,0)+IF($B1215="D",N1215,0)+IF(B1215="D",AK1214)+IF(B1215="C",F1214*90%)-(Y1215-Y1214)-IF($B1215="A",Q1214/K1214) + IF($B1215="A",Q1214/K1214)</f>
        <v>-32394187.932811946</v>
      </c>
      <c r="N1215" s="23">
        <f t="shared" si="862"/>
        <v>0</v>
      </c>
      <c r="O1215" s="22">
        <f t="shared" si="863"/>
        <v>0</v>
      </c>
      <c r="P1215" s="22">
        <f t="shared" si="894"/>
        <v>12808896.606055252</v>
      </c>
      <c r="Q1215" s="22">
        <f t="shared" si="895"/>
        <v>0</v>
      </c>
      <c r="R1215" s="22">
        <f t="shared" si="864"/>
        <v>220379097.47866398</v>
      </c>
      <c r="S1215" s="16">
        <f t="shared" si="901"/>
        <v>0</v>
      </c>
      <c r="T1215" s="15">
        <f t="shared" si="865"/>
        <v>0</v>
      </c>
      <c r="U1215" s="23">
        <f t="shared" si="882"/>
        <v>979777.26277187746</v>
      </c>
      <c r="V1215" s="23">
        <f t="shared" si="883"/>
        <v>0</v>
      </c>
      <c r="W1215" s="23">
        <f t="shared" si="896"/>
        <v>0</v>
      </c>
      <c r="X1215" s="23">
        <f t="shared" si="884"/>
        <v>29787753.293015197</v>
      </c>
      <c r="Y1215" s="23">
        <f t="shared" si="866"/>
        <v>13825559.361691331</v>
      </c>
      <c r="Z1215" s="3">
        <f t="shared" si="867"/>
        <v>4075.6492790145171</v>
      </c>
      <c r="AA1215" s="23">
        <f t="shared" si="868"/>
        <v>57866996.043167114</v>
      </c>
      <c r="AB1215" s="26">
        <f t="shared" si="885"/>
        <v>70086276.274228632</v>
      </c>
      <c r="AC1215" s="23">
        <f t="shared" si="886"/>
        <v>74889487.274228647</v>
      </c>
      <c r="AD1215" s="23">
        <f t="shared" si="892"/>
        <v>4803211</v>
      </c>
      <c r="AE1215" s="24">
        <f t="shared" si="900"/>
        <v>70086276.274228647</v>
      </c>
      <c r="AF1215" s="3">
        <f t="shared" si="887"/>
        <v>0</v>
      </c>
      <c r="AG1215" s="2">
        <f t="shared" si="869"/>
        <v>489077913.48174202</v>
      </c>
      <c r="AH1215" s="2">
        <f t="shared" si="870"/>
        <v>102.93494710915961</v>
      </c>
      <c r="AI1215" s="23">
        <f t="shared" si="893"/>
        <v>9303491603.3300991</v>
      </c>
      <c r="AJ1215" s="23">
        <f t="shared" si="871"/>
        <v>6219.922423797766</v>
      </c>
      <c r="AK1215" s="23">
        <f t="shared" si="872"/>
        <v>0</v>
      </c>
      <c r="AL1215" s="23">
        <f t="shared" si="897"/>
        <v>0</v>
      </c>
      <c r="AM1215" s="23">
        <f t="shared" si="898"/>
        <v>0</v>
      </c>
      <c r="AN1215" s="16">
        <f t="shared" si="888"/>
        <v>0</v>
      </c>
      <c r="AO1215" s="23">
        <f t="shared" si="889"/>
        <v>0</v>
      </c>
      <c r="AP1215" s="22">
        <f t="shared" si="890"/>
        <v>0</v>
      </c>
      <c r="AQ1215" s="30">
        <f t="shared" si="873"/>
        <v>3073051595.9459949</v>
      </c>
      <c r="AR1215" s="28">
        <f t="shared" si="874"/>
        <v>1394661248.4716003</v>
      </c>
      <c r="AS1215" s="25">
        <f t="shared" si="875"/>
        <v>200337590.02425668</v>
      </c>
      <c r="AT1215" s="32">
        <f t="shared" si="876"/>
        <v>8151.2985580290342</v>
      </c>
      <c r="AU1215" s="23">
        <f t="shared" si="877"/>
        <v>8151.2985580290342</v>
      </c>
      <c r="AV1215" s="22">
        <f t="shared" si="878"/>
        <v>393916138.78294253</v>
      </c>
      <c r="AW1215" s="31">
        <f t="shared" si="891"/>
        <v>2222102971.3635187</v>
      </c>
      <c r="AX1215" s="21"/>
      <c r="AY1215" s="21"/>
      <c r="AZ1215" s="21"/>
      <c r="BA1215" s="21"/>
    </row>
    <row r="1216" spans="1:53" x14ac:dyDescent="0.25">
      <c r="A1216">
        <f t="shared" si="899"/>
        <v>481</v>
      </c>
      <c r="B1216" t="s">
        <v>6</v>
      </c>
      <c r="C1216" s="27">
        <f t="shared" si="856"/>
        <v>0</v>
      </c>
      <c r="D1216" s="27">
        <f t="shared" si="879"/>
        <v>0</v>
      </c>
      <c r="E1216" s="27" t="b">
        <f t="shared" si="855"/>
        <v>1</v>
      </c>
      <c r="F1216" s="29">
        <f t="shared" si="857"/>
        <v>0</v>
      </c>
      <c r="G1216" s="27">
        <f t="shared" si="880"/>
        <v>0</v>
      </c>
      <c r="H1216" s="22">
        <f t="shared" si="858"/>
        <v>18065877549.836544</v>
      </c>
      <c r="I1216" s="23">
        <f t="shared" si="859"/>
        <v>132580106.5049091</v>
      </c>
      <c r="J1216" s="23">
        <f t="shared" si="860"/>
        <v>1086</v>
      </c>
      <c r="K1216" s="19">
        <f t="shared" si="881"/>
        <v>225.0831931027827</v>
      </c>
      <c r="L1216" s="16">
        <f t="shared" si="861"/>
        <v>124.61330755497056</v>
      </c>
      <c r="M1216" s="23">
        <f>M1215-IF($B1216="B",(Percent_Rent_In_Elsies*2.49%/12 * H1215)/K1215,0)+IF($B1216="D",N1216,0)+IF(B1216="D",AK1215)+IF(B1216="C",F1215*90%)-(Y1216-Y1215)-IF($B1216="A",Q1215/K1215) + IF($B1216="A",Q1215/K1215)</f>
        <v>-32394187.932811946</v>
      </c>
      <c r="N1216" s="23">
        <f t="shared" si="862"/>
        <v>0</v>
      </c>
      <c r="O1216" s="22">
        <f t="shared" si="863"/>
        <v>0</v>
      </c>
      <c r="P1216" s="22">
        <f t="shared" si="894"/>
        <v>0</v>
      </c>
      <c r="Q1216" s="22">
        <f t="shared" si="895"/>
        <v>0</v>
      </c>
      <c r="R1216" s="22">
        <f t="shared" si="864"/>
        <v>220379097.47866398</v>
      </c>
      <c r="S1216" s="16">
        <f t="shared" si="901"/>
        <v>0</v>
      </c>
      <c r="T1216" s="15">
        <f t="shared" si="865"/>
        <v>0</v>
      </c>
      <c r="U1216" s="23">
        <f t="shared" si="882"/>
        <v>979777.26277187746</v>
      </c>
      <c r="V1216" s="23">
        <f t="shared" si="883"/>
        <v>0</v>
      </c>
      <c r="W1216" s="23">
        <f t="shared" si="896"/>
        <v>0</v>
      </c>
      <c r="X1216" s="23">
        <f t="shared" si="884"/>
        <v>29808131.539410271</v>
      </c>
      <c r="Y1216" s="23">
        <f t="shared" si="866"/>
        <v>13825559.361691331</v>
      </c>
      <c r="Z1216" s="3">
        <f t="shared" si="867"/>
        <v>0</v>
      </c>
      <c r="AA1216" s="23">
        <f t="shared" si="868"/>
        <v>57866996.043167114</v>
      </c>
      <c r="AB1216" s="26">
        <f t="shared" si="885"/>
        <v>70086276.274228647</v>
      </c>
      <c r="AC1216" s="23">
        <f t="shared" si="886"/>
        <v>74889487.274228647</v>
      </c>
      <c r="AD1216" s="23">
        <f t="shared" si="892"/>
        <v>4803211</v>
      </c>
      <c r="AE1216" s="24">
        <f t="shared" si="900"/>
        <v>70086276.274228647</v>
      </c>
      <c r="AF1216" s="3">
        <f t="shared" si="887"/>
        <v>0</v>
      </c>
      <c r="AG1216" s="2">
        <f t="shared" si="869"/>
        <v>0</v>
      </c>
      <c r="AH1216" s="2">
        <f t="shared" si="870"/>
        <v>103.10650535434156</v>
      </c>
      <c r="AI1216" s="23">
        <f t="shared" si="893"/>
        <v>9303491603.3300991</v>
      </c>
      <c r="AJ1216" s="23">
        <f t="shared" si="871"/>
        <v>6219.922423797766</v>
      </c>
      <c r="AK1216" s="23">
        <f t="shared" si="872"/>
        <v>0</v>
      </c>
      <c r="AL1216" s="23">
        <f t="shared" si="897"/>
        <v>0</v>
      </c>
      <c r="AM1216" s="23">
        <f t="shared" si="898"/>
        <v>0</v>
      </c>
      <c r="AN1216" s="16">
        <f t="shared" si="888"/>
        <v>0</v>
      </c>
      <c r="AO1216" s="23">
        <f t="shared" si="889"/>
        <v>0</v>
      </c>
      <c r="AP1216" s="22">
        <f t="shared" si="890"/>
        <v>0</v>
      </c>
      <c r="AQ1216" s="30">
        <f t="shared" si="873"/>
        <v>3073051595.9459949</v>
      </c>
      <c r="AR1216" s="28">
        <f t="shared" si="874"/>
        <v>1394661248.4716003</v>
      </c>
      <c r="AS1216" s="25">
        <f t="shared" si="875"/>
        <v>200337590.02425668</v>
      </c>
      <c r="AT1216" s="32">
        <f t="shared" si="876"/>
        <v>0</v>
      </c>
      <c r="AU1216" s="23">
        <f t="shared" si="877"/>
        <v>0</v>
      </c>
      <c r="AV1216" s="22">
        <f t="shared" si="878"/>
        <v>393916138.78294253</v>
      </c>
      <c r="AW1216" s="31">
        <f t="shared" si="891"/>
        <v>2209294074.7574635</v>
      </c>
    </row>
    <row r="1217" spans="1:53" x14ac:dyDescent="0.25">
      <c r="A1217">
        <f t="shared" si="899"/>
        <v>481</v>
      </c>
      <c r="B1217" t="s">
        <v>7</v>
      </c>
      <c r="C1217" s="27">
        <f t="shared" si="856"/>
        <v>0</v>
      </c>
      <c r="D1217" s="27">
        <f t="shared" si="879"/>
        <v>0</v>
      </c>
      <c r="E1217" s="27" t="b">
        <f t="shared" si="855"/>
        <v>1</v>
      </c>
      <c r="F1217" s="29">
        <f t="shared" si="857"/>
        <v>0</v>
      </c>
      <c r="G1217" s="27">
        <f t="shared" si="880"/>
        <v>0</v>
      </c>
      <c r="H1217" s="22">
        <f t="shared" si="858"/>
        <v>18065877549.836544</v>
      </c>
      <c r="I1217" s="23">
        <f t="shared" si="859"/>
        <v>132580106.5049091</v>
      </c>
      <c r="J1217" s="23">
        <f t="shared" si="860"/>
        <v>1086</v>
      </c>
      <c r="K1217" s="19">
        <f t="shared" si="881"/>
        <v>225.0831931027827</v>
      </c>
      <c r="L1217" s="16">
        <f t="shared" si="861"/>
        <v>124.61330755497056</v>
      </c>
      <c r="M1217" s="23">
        <f>M1216-IF($B1217="B",(Percent_Rent_In_Elsies*2.49%/12 * H1216)/K1216,0)+IF($B1217="D",N1217,0)+IF(B1217="D",AK1216)+IF(B1217="C",F1216*90%)-(Y1217-Y1216)-IF($B1217="A",Q1216/K1216) + IF($B1217="A",Q1216/K1216)</f>
        <v>-32477460.91156961</v>
      </c>
      <c r="N1217" s="23">
        <f t="shared" si="862"/>
        <v>0</v>
      </c>
      <c r="O1217" s="22">
        <f t="shared" si="863"/>
        <v>0</v>
      </c>
      <c r="P1217" s="22">
        <f t="shared" si="894"/>
        <v>0</v>
      </c>
      <c r="Q1217" s="22">
        <f t="shared" si="895"/>
        <v>0</v>
      </c>
      <c r="R1217" s="22">
        <f t="shared" si="864"/>
        <v>202014172.6887753</v>
      </c>
      <c r="S1217" s="16">
        <f t="shared" si="901"/>
        <v>18364924.789888665</v>
      </c>
      <c r="T1217" s="15">
        <f t="shared" si="865"/>
        <v>0</v>
      </c>
      <c r="U1217" s="23">
        <f t="shared" si="882"/>
        <v>898129.15754088771</v>
      </c>
      <c r="V1217" s="23">
        <f t="shared" si="883"/>
        <v>81648.105230989793</v>
      </c>
      <c r="W1217" s="23">
        <f t="shared" si="896"/>
        <v>0</v>
      </c>
      <c r="X1217" s="23">
        <f t="shared" si="884"/>
        <v>29808131.539410271</v>
      </c>
      <c r="Y1217" s="23">
        <f t="shared" si="866"/>
        <v>13825559.361691331</v>
      </c>
      <c r="Z1217" s="3">
        <f t="shared" si="867"/>
        <v>0</v>
      </c>
      <c r="AA1217" s="23">
        <f t="shared" si="868"/>
        <v>57866996.043167114</v>
      </c>
      <c r="AB1217" s="26">
        <f t="shared" si="885"/>
        <v>70086276.274228647</v>
      </c>
      <c r="AC1217" s="23">
        <f t="shared" si="886"/>
        <v>74889487.274228647</v>
      </c>
      <c r="AD1217" s="23">
        <f t="shared" si="892"/>
        <v>4803211</v>
      </c>
      <c r="AE1217" s="24">
        <f t="shared" si="900"/>
        <v>70086276.274228647</v>
      </c>
      <c r="AF1217" s="3">
        <f t="shared" si="887"/>
        <v>0</v>
      </c>
      <c r="AG1217" s="2">
        <f t="shared" si="869"/>
        <v>0</v>
      </c>
      <c r="AH1217" s="2">
        <f t="shared" si="870"/>
        <v>103.10650535434156</v>
      </c>
      <c r="AI1217" s="23">
        <f t="shared" si="893"/>
        <v>9303491603.3300991</v>
      </c>
      <c r="AJ1217" s="23">
        <f t="shared" si="871"/>
        <v>6219.922423797766</v>
      </c>
      <c r="AK1217" s="23">
        <f t="shared" si="872"/>
        <v>0</v>
      </c>
      <c r="AL1217" s="23">
        <f t="shared" si="897"/>
        <v>-10760.426605224609</v>
      </c>
      <c r="AM1217" s="23">
        <f t="shared" si="898"/>
        <v>-10039352.809719993</v>
      </c>
      <c r="AN1217" s="16">
        <f t="shared" si="888"/>
        <v>0</v>
      </c>
      <c r="AO1217" s="23">
        <f t="shared" si="889"/>
        <v>83272.978757664925</v>
      </c>
      <c r="AP1217" s="22">
        <f t="shared" si="890"/>
        <v>18743347.957955416</v>
      </c>
      <c r="AQ1217" s="30">
        <f t="shared" si="873"/>
        <v>3110378973.404263</v>
      </c>
      <c r="AR1217" s="28">
        <f t="shared" si="874"/>
        <v>1413245277.9719131</v>
      </c>
      <c r="AS1217" s="25">
        <f t="shared" si="875"/>
        <v>200337590.02425668</v>
      </c>
      <c r="AT1217" s="32">
        <f t="shared" si="876"/>
        <v>0</v>
      </c>
      <c r="AU1217" s="23">
        <f t="shared" si="877"/>
        <v>0</v>
      </c>
      <c r="AV1217" s="22">
        <f t="shared" si="878"/>
        <v>393916138.78294253</v>
      </c>
      <c r="AW1217" s="31">
        <f t="shared" si="891"/>
        <v>2246621452.2157316</v>
      </c>
    </row>
    <row r="1218" spans="1:53" s="21" customFormat="1" x14ac:dyDescent="0.25">
      <c r="A1218">
        <f t="shared" si="899"/>
        <v>481</v>
      </c>
      <c r="B1218" t="s">
        <v>8</v>
      </c>
      <c r="C1218" s="27">
        <f t="shared" si="856"/>
        <v>0</v>
      </c>
      <c r="D1218" s="27">
        <f t="shared" si="879"/>
        <v>0</v>
      </c>
      <c r="E1218" s="27" t="b">
        <f t="shared" si="855"/>
        <v>1</v>
      </c>
      <c r="F1218" s="29">
        <f t="shared" si="857"/>
        <v>0</v>
      </c>
      <c r="G1218" s="27">
        <f t="shared" si="880"/>
        <v>0</v>
      </c>
      <c r="H1218" s="22">
        <f t="shared" si="858"/>
        <v>18065877549.836544</v>
      </c>
      <c r="I1218" s="23">
        <f t="shared" si="859"/>
        <v>132580106.5049091</v>
      </c>
      <c r="J1218" s="23">
        <f t="shared" si="860"/>
        <v>1086</v>
      </c>
      <c r="K1218" s="19">
        <f t="shared" si="881"/>
        <v>225.0831931027827</v>
      </c>
      <c r="L1218" s="16">
        <f t="shared" si="861"/>
        <v>124.61330755497056</v>
      </c>
      <c r="M1218" s="23">
        <f>M1217-IF($B1218="B",(Percent_Rent_In_Elsies*2.49%/12 * H1217)/K1217,0)+IF($B1218="D",N1218,0)+IF(B1218="D",AK1217)+IF(B1218="C",F1217*90%)-(Y1218-Y1217)-IF($B1218="A",Q1217/K1217) + IF($B1218="A",Q1217/K1217)</f>
        <v>-32477460.91156961</v>
      </c>
      <c r="N1218" s="23">
        <f t="shared" si="862"/>
        <v>0</v>
      </c>
      <c r="O1218" s="22">
        <f t="shared" si="863"/>
        <v>0</v>
      </c>
      <c r="P1218" s="22">
        <f t="shared" si="894"/>
        <v>0</v>
      </c>
      <c r="Q1218" s="22">
        <f t="shared" si="895"/>
        <v>0</v>
      </c>
      <c r="R1218" s="22">
        <f t="shared" si="864"/>
        <v>220757520.64673072</v>
      </c>
      <c r="S1218" s="16">
        <f t="shared" si="901"/>
        <v>18364924.789888665</v>
      </c>
      <c r="T1218" s="15">
        <f t="shared" si="865"/>
        <v>0</v>
      </c>
      <c r="U1218" s="23">
        <f t="shared" si="882"/>
        <v>981402.13629855262</v>
      </c>
      <c r="V1218" s="23">
        <f t="shared" si="883"/>
        <v>81648.105230989793</v>
      </c>
      <c r="W1218" s="23">
        <f t="shared" si="896"/>
        <v>0</v>
      </c>
      <c r="X1218" s="23">
        <f t="shared" si="884"/>
        <v>29808131.539410271</v>
      </c>
      <c r="Y1218" s="23">
        <f t="shared" si="866"/>
        <v>13825559.361691331</v>
      </c>
      <c r="Z1218" s="3">
        <f t="shared" si="867"/>
        <v>0</v>
      </c>
      <c r="AA1218" s="23">
        <f t="shared" si="868"/>
        <v>57866996.043167114</v>
      </c>
      <c r="AB1218" s="26">
        <f t="shared" si="885"/>
        <v>70086276.274228647</v>
      </c>
      <c r="AC1218" s="23">
        <f t="shared" si="886"/>
        <v>74889487.274228647</v>
      </c>
      <c r="AD1218" s="23">
        <f t="shared" si="892"/>
        <v>4803211</v>
      </c>
      <c r="AE1218" s="24">
        <f t="shared" si="900"/>
        <v>70086276.274228647</v>
      </c>
      <c r="AF1218" s="3">
        <f t="shared" si="887"/>
        <v>1E-4</v>
      </c>
      <c r="AG1218" s="2">
        <f t="shared" si="869"/>
        <v>0</v>
      </c>
      <c r="AH1218" s="2">
        <f t="shared" si="870"/>
        <v>103.10650535434156</v>
      </c>
      <c r="AI1218" s="23">
        <f t="shared" si="893"/>
        <v>9303491603.3300991</v>
      </c>
      <c r="AJ1218" s="23">
        <f t="shared" si="871"/>
        <v>6219.922423797766</v>
      </c>
      <c r="AK1218" s="23">
        <f t="shared" si="872"/>
        <v>61183.720884157781</v>
      </c>
      <c r="AL1218" s="23">
        <f t="shared" si="897"/>
        <v>0</v>
      </c>
      <c r="AM1218" s="23">
        <f t="shared" si="898"/>
        <v>0</v>
      </c>
      <c r="AN1218" s="16">
        <f t="shared" si="888"/>
        <v>0</v>
      </c>
      <c r="AO1218" s="23">
        <f t="shared" si="889"/>
        <v>0</v>
      </c>
      <c r="AP1218" s="22">
        <f t="shared" si="890"/>
        <v>0</v>
      </c>
      <c r="AQ1218" s="30">
        <f t="shared" si="873"/>
        <v>3110378973.404263</v>
      </c>
      <c r="AR1218" s="28">
        <f t="shared" si="874"/>
        <v>1413245277.9719131</v>
      </c>
      <c r="AS1218" s="25">
        <f t="shared" si="875"/>
        <v>200337590.02425668</v>
      </c>
      <c r="AT1218" s="32">
        <f t="shared" si="876"/>
        <v>0</v>
      </c>
      <c r="AU1218" s="23">
        <f t="shared" si="877"/>
        <v>0</v>
      </c>
      <c r="AV1218" s="22">
        <f t="shared" si="878"/>
        <v>393916138.78294253</v>
      </c>
      <c r="AW1218" s="31">
        <f t="shared" si="891"/>
        <v>2246621452.2157316</v>
      </c>
      <c r="AX1218"/>
      <c r="AY1218"/>
      <c r="AZ1218"/>
      <c r="BA1218"/>
    </row>
    <row r="1219" spans="1:53" s="21" customFormat="1" x14ac:dyDescent="0.25">
      <c r="A1219" s="21">
        <f t="shared" si="899"/>
        <v>481</v>
      </c>
      <c r="B1219" s="21" t="s">
        <v>9</v>
      </c>
      <c r="C1219" s="27">
        <f t="shared" si="856"/>
        <v>0</v>
      </c>
      <c r="D1219" s="27">
        <f t="shared" si="879"/>
        <v>0</v>
      </c>
      <c r="E1219" s="27" t="b">
        <f t="shared" si="855"/>
        <v>1</v>
      </c>
      <c r="F1219" s="29">
        <f t="shared" si="857"/>
        <v>0</v>
      </c>
      <c r="G1219" s="27">
        <f t="shared" si="880"/>
        <v>0</v>
      </c>
      <c r="H1219" s="22">
        <f t="shared" si="858"/>
        <v>18065877549.836544</v>
      </c>
      <c r="I1219" s="23">
        <f t="shared" si="859"/>
        <v>132580106.5049091</v>
      </c>
      <c r="J1219" s="23">
        <f t="shared" si="860"/>
        <v>1086</v>
      </c>
      <c r="K1219" s="19">
        <f t="shared" si="881"/>
        <v>225.0831931027827</v>
      </c>
      <c r="L1219" s="16">
        <f t="shared" si="861"/>
        <v>124.61330755497056</v>
      </c>
      <c r="M1219" s="23">
        <f>M1218-IF($B1219="B",(Percent_Rent_In_Elsies*2.49%/12 * H1218)/K1218,0)+IF($B1219="D",N1219,0)+IF(B1219="D",AK1218)+IF(B1219="C",F1218*90%)-(Y1219-Y1218)-IF($B1219="A",Q1218/K1218) + IF($B1219="A",Q1218/K1218)</f>
        <v>-32416277.190685451</v>
      </c>
      <c r="N1219" s="23">
        <f t="shared" si="862"/>
        <v>0</v>
      </c>
      <c r="O1219" s="22">
        <f t="shared" si="863"/>
        <v>12830952.921352768</v>
      </c>
      <c r="P1219" s="22">
        <f t="shared" si="894"/>
        <v>0</v>
      </c>
      <c r="Q1219" s="22">
        <f t="shared" si="895"/>
        <v>0</v>
      </c>
      <c r="R1219" s="22">
        <f t="shared" si="864"/>
        <v>220757520.64673072</v>
      </c>
      <c r="S1219" s="16">
        <f t="shared" si="901"/>
        <v>0</v>
      </c>
      <c r="T1219" s="15">
        <f t="shared" si="865"/>
        <v>5533971.8685358968</v>
      </c>
      <c r="U1219" s="23">
        <f t="shared" si="882"/>
        <v>981402.13629855262</v>
      </c>
      <c r="V1219" s="23">
        <f t="shared" si="883"/>
        <v>0</v>
      </c>
      <c r="W1219" s="23">
        <f t="shared" si="896"/>
        <v>81648.105230989793</v>
      </c>
      <c r="X1219" s="23">
        <f t="shared" si="884"/>
        <v>29808131.539410271</v>
      </c>
      <c r="Y1219" s="23">
        <f t="shared" si="866"/>
        <v>13825559.361691331</v>
      </c>
      <c r="Z1219" s="3">
        <f t="shared" si="867"/>
        <v>0</v>
      </c>
      <c r="AA1219" s="23">
        <f t="shared" si="868"/>
        <v>57805812.322282955</v>
      </c>
      <c r="AB1219" s="26">
        <f t="shared" si="885"/>
        <v>70086276.274228647</v>
      </c>
      <c r="AC1219" s="23">
        <f t="shared" si="886"/>
        <v>74889487.274228647</v>
      </c>
      <c r="AD1219" s="23">
        <f t="shared" si="892"/>
        <v>4803211</v>
      </c>
      <c r="AE1219" s="24">
        <f t="shared" si="900"/>
        <v>70086276.274228647</v>
      </c>
      <c r="AF1219" s="3">
        <f t="shared" si="887"/>
        <v>0</v>
      </c>
      <c r="AG1219" s="2">
        <f t="shared" si="869"/>
        <v>0</v>
      </c>
      <c r="AH1219" s="2">
        <f t="shared" si="870"/>
        <v>103.10650535434156</v>
      </c>
      <c r="AI1219" s="23">
        <f t="shared" si="893"/>
        <v>9293654869.5711594</v>
      </c>
      <c r="AJ1219" s="23">
        <f t="shared" si="871"/>
        <v>6219.922423797766</v>
      </c>
      <c r="AK1219" s="23">
        <f t="shared" si="872"/>
        <v>0</v>
      </c>
      <c r="AL1219" s="23">
        <f t="shared" si="897"/>
        <v>0</v>
      </c>
      <c r="AM1219" s="23">
        <f t="shared" si="898"/>
        <v>0</v>
      </c>
      <c r="AN1219" s="16">
        <f t="shared" si="888"/>
        <v>0</v>
      </c>
      <c r="AO1219" s="23">
        <f t="shared" si="889"/>
        <v>0</v>
      </c>
      <c r="AP1219" s="22">
        <f t="shared" si="890"/>
        <v>0</v>
      </c>
      <c r="AQ1219" s="30">
        <f t="shared" si="873"/>
        <v>3110378973.404263</v>
      </c>
      <c r="AR1219" s="28">
        <f t="shared" si="874"/>
        <v>1413245277.9719131</v>
      </c>
      <c r="AS1219" s="25">
        <f t="shared" si="875"/>
        <v>200337590.02425668</v>
      </c>
      <c r="AT1219" s="32">
        <f t="shared" si="876"/>
        <v>0</v>
      </c>
      <c r="AU1219" s="23">
        <f t="shared" si="877"/>
        <v>0</v>
      </c>
      <c r="AV1219" s="22">
        <f t="shared" si="878"/>
        <v>393916138.78294253</v>
      </c>
      <c r="AW1219" s="31">
        <f t="shared" si="891"/>
        <v>2246621452.2157316</v>
      </c>
    </row>
    <row r="1220" spans="1:53" x14ac:dyDescent="0.25">
      <c r="A1220" s="21">
        <f t="shared" si="899"/>
        <v>481</v>
      </c>
      <c r="B1220" s="21" t="s">
        <v>28</v>
      </c>
      <c r="C1220" s="27">
        <f t="shared" si="856"/>
        <v>0</v>
      </c>
      <c r="D1220" s="27">
        <f t="shared" si="879"/>
        <v>0</v>
      </c>
      <c r="E1220" s="27" t="b">
        <f t="shared" si="855"/>
        <v>1</v>
      </c>
      <c r="F1220" s="29">
        <f t="shared" si="857"/>
        <v>0</v>
      </c>
      <c r="G1220" s="27">
        <f t="shared" si="880"/>
        <v>0</v>
      </c>
      <c r="H1220" s="22">
        <f t="shared" si="858"/>
        <v>18065877549.836544</v>
      </c>
      <c r="I1220" s="23">
        <f t="shared" si="859"/>
        <v>132580106.5049091</v>
      </c>
      <c r="J1220" s="23">
        <f t="shared" si="860"/>
        <v>1086</v>
      </c>
      <c r="K1220" s="19">
        <f t="shared" si="881"/>
        <v>225.0831931027827</v>
      </c>
      <c r="L1220" s="16">
        <f t="shared" si="861"/>
        <v>124.61330755497056</v>
      </c>
      <c r="M1220" s="23">
        <f>M1219-IF($B1220="B",(Percent_Rent_In_Elsies*2.49%/12 * H1219)/K1219,0)+IF($B1220="D",N1220,0)+IF(B1220="D",AK1219)+IF(B1220="C",F1219*90%)-(Y1220-Y1219)-IF($B1220="A",Q1219/K1219) + IF($B1220="A",Q1219/K1219)</f>
        <v>-32416277.190685451</v>
      </c>
      <c r="N1220" s="23">
        <f t="shared" si="862"/>
        <v>0</v>
      </c>
      <c r="O1220" s="22">
        <f t="shared" si="863"/>
        <v>0</v>
      </c>
      <c r="P1220" s="22">
        <f t="shared" si="894"/>
        <v>12830952.921352768</v>
      </c>
      <c r="Q1220" s="22">
        <f t="shared" si="895"/>
        <v>0</v>
      </c>
      <c r="R1220" s="22">
        <f t="shared" si="864"/>
        <v>220757520.64673072</v>
      </c>
      <c r="S1220" s="16">
        <f t="shared" si="901"/>
        <v>0</v>
      </c>
      <c r="T1220" s="15">
        <f t="shared" si="865"/>
        <v>0</v>
      </c>
      <c r="U1220" s="23">
        <f t="shared" si="882"/>
        <v>981402.13629855262</v>
      </c>
      <c r="V1220" s="23">
        <f t="shared" si="883"/>
        <v>0</v>
      </c>
      <c r="W1220" s="23">
        <f t="shared" si="896"/>
        <v>0</v>
      </c>
      <c r="X1220" s="23">
        <f t="shared" si="884"/>
        <v>29808131.539410271</v>
      </c>
      <c r="Y1220" s="23">
        <f t="shared" si="866"/>
        <v>13825559.361691331</v>
      </c>
      <c r="Z1220" s="3">
        <f t="shared" si="867"/>
        <v>4082.4052615494907</v>
      </c>
      <c r="AA1220" s="23">
        <f t="shared" si="868"/>
        <v>57867048.401206195</v>
      </c>
      <c r="AB1220" s="26">
        <f t="shared" si="885"/>
        <v>70086276.274228632</v>
      </c>
      <c r="AC1220" s="23">
        <f t="shared" si="886"/>
        <v>74889487.274228647</v>
      </c>
      <c r="AD1220" s="23">
        <f t="shared" si="892"/>
        <v>4803211</v>
      </c>
      <c r="AE1220" s="24">
        <f t="shared" si="900"/>
        <v>70086276.274228647</v>
      </c>
      <c r="AF1220" s="3">
        <f t="shared" si="887"/>
        <v>0</v>
      </c>
      <c r="AG1220" s="2">
        <f t="shared" si="869"/>
        <v>489888631.38593888</v>
      </c>
      <c r="AH1220" s="2">
        <f t="shared" si="870"/>
        <v>103.10650535434156</v>
      </c>
      <c r="AI1220" s="23">
        <f t="shared" si="893"/>
        <v>9303500021.1262569</v>
      </c>
      <c r="AJ1220" s="23">
        <f t="shared" si="871"/>
        <v>6219.922423797766</v>
      </c>
      <c r="AK1220" s="23">
        <f t="shared" si="872"/>
        <v>0</v>
      </c>
      <c r="AL1220" s="23">
        <f t="shared" si="897"/>
        <v>0</v>
      </c>
      <c r="AM1220" s="23">
        <f t="shared" si="898"/>
        <v>0</v>
      </c>
      <c r="AN1220" s="16">
        <f t="shared" si="888"/>
        <v>0</v>
      </c>
      <c r="AO1220" s="23">
        <f t="shared" si="889"/>
        <v>0</v>
      </c>
      <c r="AP1220" s="22">
        <f t="shared" si="890"/>
        <v>0</v>
      </c>
      <c r="AQ1220" s="30">
        <f t="shared" si="873"/>
        <v>3110378973.404263</v>
      </c>
      <c r="AR1220" s="28">
        <f t="shared" si="874"/>
        <v>1413245277.9719131</v>
      </c>
      <c r="AS1220" s="25">
        <f t="shared" si="875"/>
        <v>200337590.02425668</v>
      </c>
      <c r="AT1220" s="32">
        <f t="shared" si="876"/>
        <v>8164.8105230989813</v>
      </c>
      <c r="AU1220" s="23">
        <f t="shared" si="877"/>
        <v>8164.8105230989813</v>
      </c>
      <c r="AV1220" s="22">
        <f t="shared" si="878"/>
        <v>399450110.65147841</v>
      </c>
      <c r="AW1220" s="31">
        <f t="shared" si="891"/>
        <v>2246621452.2157316</v>
      </c>
      <c r="AX1220" s="21"/>
      <c r="AY1220" s="21"/>
      <c r="AZ1220" s="21"/>
      <c r="BA1220" s="21"/>
    </row>
    <row r="1221" spans="1:53" x14ac:dyDescent="0.25">
      <c r="A1221">
        <f t="shared" si="899"/>
        <v>482</v>
      </c>
      <c r="B1221" t="s">
        <v>6</v>
      </c>
      <c r="C1221" s="27">
        <f t="shared" si="856"/>
        <v>0</v>
      </c>
      <c r="D1221" s="27">
        <f t="shared" si="879"/>
        <v>0</v>
      </c>
      <c r="E1221" s="27" t="b">
        <f t="shared" si="855"/>
        <v>1</v>
      </c>
      <c r="F1221" s="29">
        <f t="shared" si="857"/>
        <v>0</v>
      </c>
      <c r="G1221" s="27">
        <f t="shared" si="880"/>
        <v>0</v>
      </c>
      <c r="H1221" s="22">
        <f t="shared" si="858"/>
        <v>18095987345.752937</v>
      </c>
      <c r="I1221" s="23">
        <f t="shared" si="859"/>
        <v>132580106.5049091</v>
      </c>
      <c r="J1221" s="23">
        <f t="shared" si="860"/>
        <v>1086</v>
      </c>
      <c r="K1221" s="19">
        <f t="shared" si="881"/>
        <v>225.0831931027827</v>
      </c>
      <c r="L1221" s="16">
        <f t="shared" si="861"/>
        <v>124.82099640089551</v>
      </c>
      <c r="M1221" s="23">
        <f>M1220-IF($B1221="B",(Percent_Rent_In_Elsies*2.49%/12 * H1220)/K1220,0)+IF($B1221="D",N1221,0)+IF(B1221="D",AK1220)+IF(B1221="C",F1220*90%)-(Y1221-Y1220)-IF($B1221="A",Q1220/K1220) + IF($B1221="A",Q1220/K1220)</f>
        <v>-32416277.190685451</v>
      </c>
      <c r="N1221" s="23">
        <f t="shared" si="862"/>
        <v>0</v>
      </c>
      <c r="O1221" s="22">
        <f t="shared" si="863"/>
        <v>0</v>
      </c>
      <c r="P1221" s="22">
        <f t="shared" si="894"/>
        <v>0</v>
      </c>
      <c r="Q1221" s="22">
        <f t="shared" si="895"/>
        <v>0</v>
      </c>
      <c r="R1221" s="22">
        <f t="shared" si="864"/>
        <v>220757520.64673072</v>
      </c>
      <c r="S1221" s="16">
        <f t="shared" si="901"/>
        <v>0</v>
      </c>
      <c r="T1221" s="15">
        <f t="shared" si="865"/>
        <v>0</v>
      </c>
      <c r="U1221" s="23">
        <f t="shared" si="882"/>
        <v>981402.13629855262</v>
      </c>
      <c r="V1221" s="23">
        <f t="shared" si="883"/>
        <v>0</v>
      </c>
      <c r="W1221" s="23">
        <f t="shared" si="896"/>
        <v>0</v>
      </c>
      <c r="X1221" s="23">
        <f t="shared" si="884"/>
        <v>29828543.565718021</v>
      </c>
      <c r="Y1221" s="23">
        <f t="shared" si="866"/>
        <v>13825559.361691331</v>
      </c>
      <c r="Z1221" s="3">
        <f t="shared" si="867"/>
        <v>0</v>
      </c>
      <c r="AA1221" s="23">
        <f t="shared" si="868"/>
        <v>57867048.401206195</v>
      </c>
      <c r="AB1221" s="26">
        <f t="shared" si="885"/>
        <v>70086276.274228647</v>
      </c>
      <c r="AC1221" s="23">
        <f t="shared" si="886"/>
        <v>74889487.274228647</v>
      </c>
      <c r="AD1221" s="23">
        <f t="shared" si="892"/>
        <v>4803211</v>
      </c>
      <c r="AE1221" s="24">
        <f t="shared" si="900"/>
        <v>70086276.274228647</v>
      </c>
      <c r="AF1221" s="3">
        <f t="shared" si="887"/>
        <v>0</v>
      </c>
      <c r="AG1221" s="2">
        <f t="shared" si="869"/>
        <v>0</v>
      </c>
      <c r="AH1221" s="2">
        <f t="shared" si="870"/>
        <v>103.27834952993213</v>
      </c>
      <c r="AI1221" s="23">
        <f t="shared" si="893"/>
        <v>9303500021.1262569</v>
      </c>
      <c r="AJ1221" s="23">
        <f t="shared" si="871"/>
        <v>6219.922423797766</v>
      </c>
      <c r="AK1221" s="23">
        <f t="shared" si="872"/>
        <v>0</v>
      </c>
      <c r="AL1221" s="23">
        <f t="shared" si="897"/>
        <v>0</v>
      </c>
      <c r="AM1221" s="23">
        <f t="shared" si="898"/>
        <v>0</v>
      </c>
      <c r="AN1221" s="16">
        <f t="shared" si="888"/>
        <v>0</v>
      </c>
      <c r="AO1221" s="23">
        <f t="shared" si="889"/>
        <v>0</v>
      </c>
      <c r="AP1221" s="22">
        <f t="shared" si="890"/>
        <v>0</v>
      </c>
      <c r="AQ1221" s="30">
        <f t="shared" si="873"/>
        <v>3110378973.404263</v>
      </c>
      <c r="AR1221" s="28">
        <f t="shared" si="874"/>
        <v>1413245277.9719131</v>
      </c>
      <c r="AS1221" s="25">
        <f t="shared" si="875"/>
        <v>200337590.02425668</v>
      </c>
      <c r="AT1221" s="32">
        <f t="shared" si="876"/>
        <v>0</v>
      </c>
      <c r="AU1221" s="23">
        <f t="shared" si="877"/>
        <v>0</v>
      </c>
      <c r="AV1221" s="22">
        <f t="shared" si="878"/>
        <v>399450110.65147841</v>
      </c>
      <c r="AW1221" s="31">
        <f t="shared" si="891"/>
        <v>2233790499.2943792</v>
      </c>
    </row>
    <row r="1222" spans="1:53" x14ac:dyDescent="0.25">
      <c r="A1222">
        <f t="shared" si="899"/>
        <v>482</v>
      </c>
      <c r="B1222" t="s">
        <v>7</v>
      </c>
      <c r="C1222" s="27">
        <f t="shared" si="856"/>
        <v>0</v>
      </c>
      <c r="D1222" s="27">
        <f t="shared" si="879"/>
        <v>0</v>
      </c>
      <c r="E1222" s="27" t="b">
        <f t="shared" si="855"/>
        <v>1</v>
      </c>
      <c r="F1222" s="29">
        <f t="shared" si="857"/>
        <v>0</v>
      </c>
      <c r="G1222" s="27">
        <f t="shared" si="880"/>
        <v>0</v>
      </c>
      <c r="H1222" s="22">
        <f t="shared" si="858"/>
        <v>18095987345.752937</v>
      </c>
      <c r="I1222" s="23">
        <f t="shared" si="859"/>
        <v>132580106.5049091</v>
      </c>
      <c r="J1222" s="23">
        <f t="shared" si="860"/>
        <v>1086</v>
      </c>
      <c r="K1222" s="19">
        <f t="shared" si="881"/>
        <v>225.0831931027827</v>
      </c>
      <c r="L1222" s="16">
        <f t="shared" si="861"/>
        <v>124.82099640089551</v>
      </c>
      <c r="M1222" s="23">
        <f>M1221-IF($B1222="B",(Percent_Rent_In_Elsies*2.49%/12 * H1221)/K1221,0)+IF($B1222="D",N1222,0)+IF(B1222="D",AK1221)+IF(B1222="C",F1221*90%)-(Y1222-Y1221)-IF($B1222="A",Q1221/K1221) + IF($B1222="A",Q1221/K1221)</f>
        <v>-32499688.957741044</v>
      </c>
      <c r="N1222" s="23">
        <f t="shared" si="862"/>
        <v>0</v>
      </c>
      <c r="O1222" s="22">
        <f t="shared" si="863"/>
        <v>0</v>
      </c>
      <c r="P1222" s="22">
        <f t="shared" si="894"/>
        <v>0</v>
      </c>
      <c r="Q1222" s="22">
        <f t="shared" si="895"/>
        <v>0</v>
      </c>
      <c r="R1222" s="22">
        <f t="shared" si="864"/>
        <v>202361060.5928365</v>
      </c>
      <c r="S1222" s="16">
        <f t="shared" si="901"/>
        <v>18396460.053894226</v>
      </c>
      <c r="T1222" s="15">
        <f t="shared" si="865"/>
        <v>0</v>
      </c>
      <c r="U1222" s="23">
        <f t="shared" si="882"/>
        <v>899618.62494033994</v>
      </c>
      <c r="V1222" s="23">
        <f t="shared" si="883"/>
        <v>81783.511358212723</v>
      </c>
      <c r="W1222" s="23">
        <f t="shared" si="896"/>
        <v>0</v>
      </c>
      <c r="X1222" s="23">
        <f t="shared" si="884"/>
        <v>29828543.565718021</v>
      </c>
      <c r="Y1222" s="23">
        <f t="shared" si="866"/>
        <v>13825559.361691331</v>
      </c>
      <c r="Z1222" s="3">
        <f t="shared" si="867"/>
        <v>0</v>
      </c>
      <c r="AA1222" s="23">
        <f t="shared" si="868"/>
        <v>57867048.401206195</v>
      </c>
      <c r="AB1222" s="26">
        <f t="shared" si="885"/>
        <v>70086276.274228662</v>
      </c>
      <c r="AC1222" s="23">
        <f t="shared" si="886"/>
        <v>74889487.274228647</v>
      </c>
      <c r="AD1222" s="23">
        <f t="shared" si="892"/>
        <v>4803211</v>
      </c>
      <c r="AE1222" s="24">
        <f t="shared" si="900"/>
        <v>70086276.274228647</v>
      </c>
      <c r="AF1222" s="3">
        <f t="shared" si="887"/>
        <v>0</v>
      </c>
      <c r="AG1222" s="2">
        <f t="shared" si="869"/>
        <v>0</v>
      </c>
      <c r="AH1222" s="2">
        <f t="shared" si="870"/>
        <v>103.27834952993213</v>
      </c>
      <c r="AI1222" s="23">
        <f t="shared" si="893"/>
        <v>9303500021.1262569</v>
      </c>
      <c r="AJ1222" s="23">
        <f t="shared" si="871"/>
        <v>6219.922423797766</v>
      </c>
      <c r="AK1222" s="23">
        <f t="shared" si="872"/>
        <v>0</v>
      </c>
      <c r="AL1222" s="23">
        <f t="shared" si="897"/>
        <v>8417.7961578369141</v>
      </c>
      <c r="AM1222" s="23">
        <f t="shared" si="898"/>
        <v>7853705.8621632745</v>
      </c>
      <c r="AN1222" s="16">
        <f t="shared" si="888"/>
        <v>0</v>
      </c>
      <c r="AO1222" s="23">
        <f t="shared" si="889"/>
        <v>83411.767055594362</v>
      </c>
      <c r="AP1222" s="22">
        <f t="shared" si="890"/>
        <v>18774586.871218674</v>
      </c>
      <c r="AQ1222" s="30">
        <f t="shared" si="873"/>
        <v>3147768563.1582952</v>
      </c>
      <c r="AR1222" s="28">
        <f t="shared" si="874"/>
        <v>1431860280.8547263</v>
      </c>
      <c r="AS1222" s="25">
        <f t="shared" si="875"/>
        <v>200337590.02425668</v>
      </c>
      <c r="AT1222" s="32">
        <f t="shared" si="876"/>
        <v>0</v>
      </c>
      <c r="AU1222" s="23">
        <f t="shared" si="877"/>
        <v>0</v>
      </c>
      <c r="AV1222" s="22">
        <f t="shared" si="878"/>
        <v>399450110.65147841</v>
      </c>
      <c r="AW1222" s="31">
        <f t="shared" si="891"/>
        <v>2271180089.0484109</v>
      </c>
    </row>
    <row r="1223" spans="1:53" s="21" customFormat="1" x14ac:dyDescent="0.25">
      <c r="A1223">
        <f t="shared" si="899"/>
        <v>482</v>
      </c>
      <c r="B1223" t="s">
        <v>8</v>
      </c>
      <c r="C1223" s="27">
        <f t="shared" si="856"/>
        <v>0</v>
      </c>
      <c r="D1223" s="27">
        <f t="shared" si="879"/>
        <v>0</v>
      </c>
      <c r="E1223" s="27" t="b">
        <f t="shared" si="855"/>
        <v>1</v>
      </c>
      <c r="F1223" s="29">
        <f t="shared" si="857"/>
        <v>0</v>
      </c>
      <c r="G1223" s="27">
        <f t="shared" si="880"/>
        <v>0</v>
      </c>
      <c r="H1223" s="22">
        <f t="shared" si="858"/>
        <v>18095987345.752937</v>
      </c>
      <c r="I1223" s="23">
        <f t="shared" si="859"/>
        <v>132580106.5049091</v>
      </c>
      <c r="J1223" s="23">
        <f t="shared" si="860"/>
        <v>1086</v>
      </c>
      <c r="K1223" s="19">
        <f t="shared" si="881"/>
        <v>225.0831931027827</v>
      </c>
      <c r="L1223" s="16">
        <f t="shared" si="861"/>
        <v>124.82099640089551</v>
      </c>
      <c r="M1223" s="23">
        <f>M1222-IF($B1223="B",(Percent_Rent_In_Elsies*2.49%/12 * H1222)/K1222,0)+IF($B1223="D",N1223,0)+IF(B1223="D",AK1222)+IF(B1223="C",F1222*90%)-(Y1223-Y1222)-IF($B1223="A",Q1222/K1222) + IF($B1223="A",Q1222/K1222)</f>
        <v>-32499688.957741044</v>
      </c>
      <c r="N1223" s="23">
        <f t="shared" si="862"/>
        <v>0</v>
      </c>
      <c r="O1223" s="22">
        <f t="shared" si="863"/>
        <v>0</v>
      </c>
      <c r="P1223" s="22">
        <f t="shared" si="894"/>
        <v>0</v>
      </c>
      <c r="Q1223" s="22">
        <f t="shared" si="895"/>
        <v>0</v>
      </c>
      <c r="R1223" s="22">
        <f t="shared" si="864"/>
        <v>221135647.46405518</v>
      </c>
      <c r="S1223" s="16">
        <f t="shared" si="901"/>
        <v>18396460.053894226</v>
      </c>
      <c r="T1223" s="15">
        <f t="shared" si="865"/>
        <v>0</v>
      </c>
      <c r="U1223" s="23">
        <f t="shared" si="882"/>
        <v>983030.3919959343</v>
      </c>
      <c r="V1223" s="23">
        <f t="shared" si="883"/>
        <v>81783.511358212723</v>
      </c>
      <c r="W1223" s="23">
        <f t="shared" si="896"/>
        <v>0</v>
      </c>
      <c r="X1223" s="23">
        <f t="shared" si="884"/>
        <v>29828543.565718021</v>
      </c>
      <c r="Y1223" s="23">
        <f t="shared" si="866"/>
        <v>13825559.361691331</v>
      </c>
      <c r="Z1223" s="3">
        <f t="shared" si="867"/>
        <v>0</v>
      </c>
      <c r="AA1223" s="23">
        <f t="shared" si="868"/>
        <v>57867048.401206195</v>
      </c>
      <c r="AB1223" s="26">
        <f t="shared" si="885"/>
        <v>70086276.274228632</v>
      </c>
      <c r="AC1223" s="23">
        <f t="shared" si="886"/>
        <v>74889487.274228647</v>
      </c>
      <c r="AD1223" s="23">
        <f t="shared" si="892"/>
        <v>4803211</v>
      </c>
      <c r="AE1223" s="24">
        <f t="shared" si="900"/>
        <v>70086276.274228647</v>
      </c>
      <c r="AF1223" s="3">
        <f t="shared" si="887"/>
        <v>1E-4</v>
      </c>
      <c r="AG1223" s="2">
        <f t="shared" si="869"/>
        <v>0</v>
      </c>
      <c r="AH1223" s="2">
        <f t="shared" si="870"/>
        <v>103.27834952993213</v>
      </c>
      <c r="AI1223" s="23">
        <f t="shared" si="893"/>
        <v>9303500021.1262569</v>
      </c>
      <c r="AJ1223" s="23">
        <f t="shared" si="871"/>
        <v>6219.922423797766</v>
      </c>
      <c r="AK1223" s="23">
        <f t="shared" si="872"/>
        <v>61165.883175412921</v>
      </c>
      <c r="AL1223" s="23">
        <f t="shared" si="897"/>
        <v>0</v>
      </c>
      <c r="AM1223" s="23">
        <f t="shared" si="898"/>
        <v>0</v>
      </c>
      <c r="AN1223" s="16">
        <f t="shared" si="888"/>
        <v>0</v>
      </c>
      <c r="AO1223" s="23">
        <f t="shared" si="889"/>
        <v>0</v>
      </c>
      <c r="AP1223" s="22">
        <f t="shared" si="890"/>
        <v>0</v>
      </c>
      <c r="AQ1223" s="30">
        <f t="shared" si="873"/>
        <v>3147768563.1582952</v>
      </c>
      <c r="AR1223" s="28">
        <f t="shared" si="874"/>
        <v>1431860280.8547263</v>
      </c>
      <c r="AS1223" s="25">
        <f t="shared" si="875"/>
        <v>200337590.02425668</v>
      </c>
      <c r="AT1223" s="32">
        <f t="shared" si="876"/>
        <v>0</v>
      </c>
      <c r="AU1223" s="23">
        <f t="shared" si="877"/>
        <v>0</v>
      </c>
      <c r="AV1223" s="22">
        <f t="shared" si="878"/>
        <v>399450110.65147841</v>
      </c>
      <c r="AW1223" s="31">
        <f t="shared" si="891"/>
        <v>2271180089.0484109</v>
      </c>
      <c r="AX1223"/>
      <c r="AY1223"/>
      <c r="AZ1223"/>
      <c r="BA1223"/>
    </row>
    <row r="1224" spans="1:53" s="21" customFormat="1" x14ac:dyDescent="0.25">
      <c r="A1224">
        <f t="shared" si="899"/>
        <v>482</v>
      </c>
      <c r="B1224" t="s">
        <v>9</v>
      </c>
      <c r="C1224" s="27">
        <f t="shared" si="856"/>
        <v>0</v>
      </c>
      <c r="D1224" s="27">
        <f t="shared" si="879"/>
        <v>0</v>
      </c>
      <c r="E1224" s="27" t="b">
        <f t="shared" si="855"/>
        <v>1</v>
      </c>
      <c r="F1224" s="29">
        <f t="shared" si="857"/>
        <v>0</v>
      </c>
      <c r="G1224" s="27">
        <f t="shared" si="880"/>
        <v>0</v>
      </c>
      <c r="H1224" s="22">
        <f t="shared" si="858"/>
        <v>18095987345.752937</v>
      </c>
      <c r="I1224" s="23">
        <f t="shared" si="859"/>
        <v>132580106.5049091</v>
      </c>
      <c r="J1224" s="23">
        <f t="shared" si="860"/>
        <v>1086</v>
      </c>
      <c r="K1224" s="19">
        <f t="shared" si="881"/>
        <v>225.0831931027827</v>
      </c>
      <c r="L1224" s="16">
        <f t="shared" si="861"/>
        <v>124.82099640089551</v>
      </c>
      <c r="M1224" s="23">
        <f>M1223-IF($B1224="B",(Percent_Rent_In_Elsies*2.49%/12 * H1223)/K1223,0)+IF($B1224="D",N1224,0)+IF(B1224="D",AK1223)+IF(B1224="C",F1223*90%)-(Y1224-Y1223)-IF($B1224="A",Q1223/K1223) + IF($B1224="A",Q1223/K1223)</f>
        <v>-32438523.07456563</v>
      </c>
      <c r="N1224" s="23">
        <f t="shared" si="862"/>
        <v>0</v>
      </c>
      <c r="O1224" s="22">
        <f t="shared" si="863"/>
        <v>12852986.984318495</v>
      </c>
      <c r="P1224" s="22">
        <f t="shared" si="894"/>
        <v>0</v>
      </c>
      <c r="Q1224" s="22">
        <f t="shared" si="895"/>
        <v>0</v>
      </c>
      <c r="R1224" s="22">
        <f t="shared" si="864"/>
        <v>221135647.46405518</v>
      </c>
      <c r="S1224" s="16">
        <f t="shared" si="901"/>
        <v>0</v>
      </c>
      <c r="T1224" s="15">
        <f t="shared" si="865"/>
        <v>5543473.0695757307</v>
      </c>
      <c r="U1224" s="23">
        <f t="shared" si="882"/>
        <v>983030.3919959343</v>
      </c>
      <c r="V1224" s="23">
        <f t="shared" si="883"/>
        <v>0</v>
      </c>
      <c r="W1224" s="23">
        <f t="shared" si="896"/>
        <v>81783.511358212723</v>
      </c>
      <c r="X1224" s="23">
        <f t="shared" si="884"/>
        <v>29828543.565718021</v>
      </c>
      <c r="Y1224" s="23">
        <f t="shared" si="866"/>
        <v>13825559.361691331</v>
      </c>
      <c r="Z1224" s="3">
        <f t="shared" si="867"/>
        <v>0</v>
      </c>
      <c r="AA1224" s="23">
        <f t="shared" si="868"/>
        <v>57805882.518030785</v>
      </c>
      <c r="AB1224" s="26">
        <f t="shared" si="885"/>
        <v>70086276.274228647</v>
      </c>
      <c r="AC1224" s="23">
        <f t="shared" si="886"/>
        <v>74889487.274228647</v>
      </c>
      <c r="AD1224" s="23">
        <f t="shared" si="892"/>
        <v>4803211</v>
      </c>
      <c r="AE1224" s="24">
        <f t="shared" si="900"/>
        <v>70086276.274228647</v>
      </c>
      <c r="AF1224" s="3">
        <f t="shared" si="887"/>
        <v>0</v>
      </c>
      <c r="AG1224" s="2">
        <f t="shared" si="869"/>
        <v>0</v>
      </c>
      <c r="AH1224" s="2">
        <f t="shared" si="870"/>
        <v>103.27834952993213</v>
      </c>
      <c r="AI1224" s="23">
        <f t="shared" si="893"/>
        <v>9293666155.2019196</v>
      </c>
      <c r="AJ1224" s="23">
        <f t="shared" si="871"/>
        <v>6219.922423797766</v>
      </c>
      <c r="AK1224" s="23">
        <f t="shared" si="872"/>
        <v>0</v>
      </c>
      <c r="AL1224" s="23">
        <f t="shared" si="897"/>
        <v>0</v>
      </c>
      <c r="AM1224" s="23">
        <f t="shared" si="898"/>
        <v>0</v>
      </c>
      <c r="AN1224" s="16">
        <f t="shared" si="888"/>
        <v>0</v>
      </c>
      <c r="AO1224" s="23">
        <f t="shared" si="889"/>
        <v>0</v>
      </c>
      <c r="AP1224" s="22">
        <f t="shared" si="890"/>
        <v>0</v>
      </c>
      <c r="AQ1224" s="30">
        <f t="shared" si="873"/>
        <v>3147768563.1582952</v>
      </c>
      <c r="AR1224" s="28">
        <f t="shared" si="874"/>
        <v>1431860280.8547263</v>
      </c>
      <c r="AS1224" s="25">
        <f t="shared" si="875"/>
        <v>200337590.02425668</v>
      </c>
      <c r="AT1224" s="32">
        <f t="shared" si="876"/>
        <v>0</v>
      </c>
      <c r="AU1224" s="23">
        <f t="shared" si="877"/>
        <v>0</v>
      </c>
      <c r="AV1224" s="22">
        <f t="shared" si="878"/>
        <v>399450110.65147841</v>
      </c>
      <c r="AW1224" s="31">
        <f t="shared" si="891"/>
        <v>2271180089.0484109</v>
      </c>
      <c r="AX1224"/>
      <c r="AY1224"/>
      <c r="AZ1224"/>
      <c r="BA1224"/>
    </row>
    <row r="1225" spans="1:53" x14ac:dyDescent="0.25">
      <c r="A1225" s="21">
        <f t="shared" si="899"/>
        <v>482</v>
      </c>
      <c r="B1225" s="21" t="s">
        <v>28</v>
      </c>
      <c r="C1225" s="27">
        <f t="shared" si="856"/>
        <v>0</v>
      </c>
      <c r="D1225" s="27">
        <f t="shared" si="879"/>
        <v>0</v>
      </c>
      <c r="E1225" s="27" t="b">
        <f t="shared" si="855"/>
        <v>1</v>
      </c>
      <c r="F1225" s="29">
        <f t="shared" si="857"/>
        <v>0</v>
      </c>
      <c r="G1225" s="27">
        <f t="shared" si="880"/>
        <v>0</v>
      </c>
      <c r="H1225" s="22">
        <f t="shared" si="858"/>
        <v>18095987345.752937</v>
      </c>
      <c r="I1225" s="23">
        <f t="shared" si="859"/>
        <v>132580106.5049091</v>
      </c>
      <c r="J1225" s="23">
        <f t="shared" si="860"/>
        <v>1086</v>
      </c>
      <c r="K1225" s="19">
        <f t="shared" si="881"/>
        <v>225.0831931027827</v>
      </c>
      <c r="L1225" s="16">
        <f t="shared" si="861"/>
        <v>124.82099640089551</v>
      </c>
      <c r="M1225" s="23">
        <f>M1224-IF($B1225="B",(Percent_Rent_In_Elsies*2.49%/12 * H1224)/K1224,0)+IF($B1225="D",N1225,0)+IF(B1225="D",AK1224)+IF(B1225="C",F1224*90%)-(Y1225-Y1224)-IF($B1225="A",Q1224/K1224) + IF($B1225="A",Q1224/K1224)</f>
        <v>-32438523.07456563</v>
      </c>
      <c r="N1225" s="23">
        <f t="shared" si="862"/>
        <v>0</v>
      </c>
      <c r="O1225" s="22">
        <f t="shared" si="863"/>
        <v>0</v>
      </c>
      <c r="P1225" s="22">
        <f t="shared" si="894"/>
        <v>12852986.984318495</v>
      </c>
      <c r="Q1225" s="22">
        <f t="shared" si="895"/>
        <v>0</v>
      </c>
      <c r="R1225" s="22">
        <f t="shared" si="864"/>
        <v>221135647.46405518</v>
      </c>
      <c r="S1225" s="16">
        <f t="shared" si="901"/>
        <v>0</v>
      </c>
      <c r="T1225" s="15">
        <f t="shared" si="865"/>
        <v>0</v>
      </c>
      <c r="U1225" s="23">
        <f t="shared" si="882"/>
        <v>983030.3919959343</v>
      </c>
      <c r="V1225" s="23">
        <f t="shared" si="883"/>
        <v>0</v>
      </c>
      <c r="W1225" s="23">
        <f t="shared" si="896"/>
        <v>0</v>
      </c>
      <c r="X1225" s="23">
        <f t="shared" si="884"/>
        <v>29828543.565718021</v>
      </c>
      <c r="Y1225" s="23">
        <f t="shared" si="866"/>
        <v>13825559.361691331</v>
      </c>
      <c r="Z1225" s="3">
        <f t="shared" si="867"/>
        <v>4089.1755679106373</v>
      </c>
      <c r="AA1225" s="23">
        <f t="shared" si="868"/>
        <v>57867220.151549444</v>
      </c>
      <c r="AB1225" s="26">
        <f t="shared" si="885"/>
        <v>70086276.274228647</v>
      </c>
      <c r="AC1225" s="23">
        <f t="shared" si="886"/>
        <v>74889487.274228647</v>
      </c>
      <c r="AD1225" s="23">
        <f t="shared" si="892"/>
        <v>4803211</v>
      </c>
      <c r="AE1225" s="24">
        <f t="shared" si="900"/>
        <v>70086276.274228647</v>
      </c>
      <c r="AF1225" s="3">
        <f t="shared" si="887"/>
        <v>0</v>
      </c>
      <c r="AG1225" s="2">
        <f t="shared" si="869"/>
        <v>490701068.14927644</v>
      </c>
      <c r="AH1225" s="2">
        <f t="shared" si="870"/>
        <v>103.27834952993213</v>
      </c>
      <c r="AI1225" s="23">
        <f t="shared" si="893"/>
        <v>9303527634.0660248</v>
      </c>
      <c r="AJ1225" s="23">
        <f t="shared" si="871"/>
        <v>6219.922423797766</v>
      </c>
      <c r="AK1225" s="23">
        <f t="shared" si="872"/>
        <v>0</v>
      </c>
      <c r="AL1225" s="23">
        <f t="shared" si="897"/>
        <v>0</v>
      </c>
      <c r="AM1225" s="23">
        <f t="shared" si="898"/>
        <v>0</v>
      </c>
      <c r="AN1225" s="16">
        <f t="shared" si="888"/>
        <v>0</v>
      </c>
      <c r="AO1225" s="23">
        <f t="shared" si="889"/>
        <v>0</v>
      </c>
      <c r="AP1225" s="22">
        <f t="shared" si="890"/>
        <v>0</v>
      </c>
      <c r="AQ1225" s="30">
        <f t="shared" si="873"/>
        <v>3147768563.1582952</v>
      </c>
      <c r="AR1225" s="28">
        <f t="shared" si="874"/>
        <v>1431860280.8547263</v>
      </c>
      <c r="AS1225" s="25">
        <f t="shared" si="875"/>
        <v>200337590.02425668</v>
      </c>
      <c r="AT1225" s="32">
        <f t="shared" si="876"/>
        <v>8178.3511358212745</v>
      </c>
      <c r="AU1225" s="23">
        <f t="shared" si="877"/>
        <v>8178.3511358212745</v>
      </c>
      <c r="AV1225" s="22">
        <f t="shared" si="878"/>
        <v>404993583.72105414</v>
      </c>
      <c r="AW1225" s="31">
        <f t="shared" si="891"/>
        <v>2271180089.0484109</v>
      </c>
    </row>
    <row r="1226" spans="1:53" x14ac:dyDescent="0.25">
      <c r="A1226">
        <f t="shared" si="899"/>
        <v>483</v>
      </c>
      <c r="B1226" t="s">
        <v>6</v>
      </c>
      <c r="C1226" s="27">
        <f t="shared" si="856"/>
        <v>0</v>
      </c>
      <c r="D1226" s="27">
        <f t="shared" si="879"/>
        <v>0</v>
      </c>
      <c r="E1226" s="27" t="b">
        <f t="shared" ref="E1226:E1289" si="902">IF(OR(I1226&gt;Max_Parcels, AI1226&gt;8000000000),TRUE,FALSE)</f>
        <v>1</v>
      </c>
      <c r="F1226" s="29">
        <f t="shared" si="857"/>
        <v>0</v>
      </c>
      <c r="G1226" s="27">
        <f t="shared" si="880"/>
        <v>0</v>
      </c>
      <c r="H1226" s="22">
        <f t="shared" si="858"/>
        <v>18126147324.662525</v>
      </c>
      <c r="I1226" s="23">
        <f t="shared" si="859"/>
        <v>132580106.5049091</v>
      </c>
      <c r="J1226" s="23">
        <f t="shared" si="860"/>
        <v>1086</v>
      </c>
      <c r="K1226" s="19">
        <f t="shared" si="881"/>
        <v>225.0831931027827</v>
      </c>
      <c r="L1226" s="16">
        <f t="shared" si="861"/>
        <v>125.029031394897</v>
      </c>
      <c r="M1226" s="23">
        <f>M1225-IF($B1226="B",(Percent_Rent_In_Elsies*2.49%/12 * H1225)/K1225,0)+IF($B1226="D",N1226,0)+IF(B1226="D",AK1225)+IF(B1226="C",F1225*90%)-(Y1226-Y1225)-IF($B1226="A",Q1225/K1225) + IF($B1226="A",Q1225/K1225)</f>
        <v>-32438523.07456563</v>
      </c>
      <c r="N1226" s="23">
        <f t="shared" si="862"/>
        <v>0</v>
      </c>
      <c r="O1226" s="22">
        <f t="shared" si="863"/>
        <v>0</v>
      </c>
      <c r="P1226" s="22">
        <f t="shared" si="894"/>
        <v>0</v>
      </c>
      <c r="Q1226" s="22">
        <f t="shared" si="895"/>
        <v>0</v>
      </c>
      <c r="R1226" s="22">
        <f t="shared" si="864"/>
        <v>221135647.46405518</v>
      </c>
      <c r="S1226" s="16">
        <f t="shared" si="901"/>
        <v>0</v>
      </c>
      <c r="T1226" s="15">
        <f t="shared" si="865"/>
        <v>0</v>
      </c>
      <c r="U1226" s="23">
        <f t="shared" si="882"/>
        <v>983030.3919959343</v>
      </c>
      <c r="V1226" s="23">
        <f t="shared" si="883"/>
        <v>0</v>
      </c>
      <c r="W1226" s="23">
        <f t="shared" si="896"/>
        <v>0</v>
      </c>
      <c r="X1226" s="23">
        <f t="shared" si="884"/>
        <v>29848989.443557572</v>
      </c>
      <c r="Y1226" s="23">
        <f t="shared" si="866"/>
        <v>13825559.361691331</v>
      </c>
      <c r="Z1226" s="3">
        <f t="shared" si="867"/>
        <v>0</v>
      </c>
      <c r="AA1226" s="23">
        <f t="shared" si="868"/>
        <v>57867220.151549444</v>
      </c>
      <c r="AB1226" s="26">
        <f t="shared" si="885"/>
        <v>70086276.274228647</v>
      </c>
      <c r="AC1226" s="23">
        <f t="shared" si="886"/>
        <v>74889487.274228647</v>
      </c>
      <c r="AD1226" s="23">
        <f t="shared" si="892"/>
        <v>4803211</v>
      </c>
      <c r="AE1226" s="24">
        <f t="shared" si="900"/>
        <v>70086276.274228647</v>
      </c>
      <c r="AF1226" s="3">
        <f t="shared" si="887"/>
        <v>0</v>
      </c>
      <c r="AG1226" s="2">
        <f t="shared" si="869"/>
        <v>0</v>
      </c>
      <c r="AH1226" s="2">
        <f t="shared" si="870"/>
        <v>103.45048011248201</v>
      </c>
      <c r="AI1226" s="23">
        <f t="shared" si="893"/>
        <v>9303527634.0660248</v>
      </c>
      <c r="AJ1226" s="23">
        <f t="shared" si="871"/>
        <v>6219.922423797766</v>
      </c>
      <c r="AK1226" s="23">
        <f t="shared" si="872"/>
        <v>0</v>
      </c>
      <c r="AL1226" s="23">
        <f t="shared" si="897"/>
        <v>0</v>
      </c>
      <c r="AM1226" s="23">
        <f t="shared" si="898"/>
        <v>0</v>
      </c>
      <c r="AN1226" s="16">
        <f t="shared" si="888"/>
        <v>0</v>
      </c>
      <c r="AO1226" s="23">
        <f t="shared" si="889"/>
        <v>0</v>
      </c>
      <c r="AP1226" s="22">
        <f t="shared" si="890"/>
        <v>0</v>
      </c>
      <c r="AQ1226" s="30">
        <f t="shared" si="873"/>
        <v>3147768563.1582952</v>
      </c>
      <c r="AR1226" s="28">
        <f t="shared" si="874"/>
        <v>1431860280.8547263</v>
      </c>
      <c r="AS1226" s="25">
        <f t="shared" si="875"/>
        <v>200337590.02425668</v>
      </c>
      <c r="AT1226" s="32">
        <f t="shared" si="876"/>
        <v>0</v>
      </c>
      <c r="AU1226" s="23">
        <f t="shared" si="877"/>
        <v>0</v>
      </c>
      <c r="AV1226" s="22">
        <f t="shared" si="878"/>
        <v>404993583.72105414</v>
      </c>
      <c r="AW1226" s="31">
        <f t="shared" si="891"/>
        <v>2258327102.0640922</v>
      </c>
    </row>
    <row r="1227" spans="1:53" x14ac:dyDescent="0.25">
      <c r="A1227">
        <f t="shared" si="899"/>
        <v>483</v>
      </c>
      <c r="B1227" t="s">
        <v>7</v>
      </c>
      <c r="C1227" s="27">
        <f t="shared" ref="C1227:C1290" si="903">IF(E1226 = TRUE, 0, IF(AND($B1227="A",P1226&gt;0),P1226,0)+IFERROR(IF($B1227="A",Percent_Elsies*95%*AN1223),0))</f>
        <v>0</v>
      </c>
      <c r="D1227" s="27">
        <f t="shared" si="879"/>
        <v>0</v>
      </c>
      <c r="E1227" s="27" t="b">
        <f t="shared" si="902"/>
        <v>1</v>
      </c>
      <c r="F1227" s="29">
        <f t="shared" ref="F1227:F1290" si="904">D1227/K1227</f>
        <v>0</v>
      </c>
      <c r="G1227" s="27">
        <f t="shared" si="880"/>
        <v>0</v>
      </c>
      <c r="H1227" s="22">
        <f t="shared" ref="H1227:H1290" si="905">(H1226*K1227/K1226+G1227+D1227)*IF(B1227="A",(1+Inflation_Rate/12),1)</f>
        <v>18126147324.662525</v>
      </c>
      <c r="I1227" s="23">
        <f t="shared" ref="I1227:I1290" si="906">I1226+(G1227+D1227)/L1227</f>
        <v>132580106.5049091</v>
      </c>
      <c r="J1227" s="23">
        <f t="shared" ref="J1227:J1290" si="907">J1226+IF(AND($B1227="A",M1227&lt;0,AR1226&gt;0,E1226=FALSE),MIN(_xlfn.FLOOR.MATH(1 + (-M1227*2)/(Buy_On_Revalue)),30),0)</f>
        <v>1086</v>
      </c>
      <c r="K1227" s="19">
        <f t="shared" si="881"/>
        <v>225.0831931027827</v>
      </c>
      <c r="L1227" s="16">
        <f t="shared" ref="L1227:L1290" si="908">(L1226/K1226)*K1227*IF(B1227="A",(1+Inflation_Rate/12),1)</f>
        <v>125.029031394897</v>
      </c>
      <c r="M1227" s="23">
        <f>M1226-IF($B1227="B",(Percent_Rent_In_Elsies*2.49%/12 * H1226)/K1226,0)+IF($B1227="D",N1227,0)+IF(B1227="D",AK1226)+IF(B1227="C",F1226*90%)-(Y1227-Y1226)-IF($B1227="A",Q1226/K1226) + IF($B1227="A",Q1226/K1226)</f>
        <v>-32522073.861232985</v>
      </c>
      <c r="N1227" s="23">
        <f t="shared" ref="N1227:N1290" si="909">IF(B1227="D", IF(V1226&gt;(Percent_Elsies*(S1226+V1226)),V1226-(Percent_Elsies)*(S1226+V1226),0),0)</f>
        <v>0</v>
      </c>
      <c r="O1227" s="22">
        <f t="shared" ref="O1227:O1290" si="910">IF(B1227="D",IF(S1226&gt;Percent_Dollars*(S1226+V1226),S1226-(Percent_Dollars*(S1226+V1226)),0),0)</f>
        <v>0</v>
      </c>
      <c r="P1227" s="22">
        <f t="shared" si="894"/>
        <v>0</v>
      </c>
      <c r="Q1227" s="22">
        <f t="shared" si="895"/>
        <v>0</v>
      </c>
      <c r="R1227" s="22">
        <f t="shared" ref="R1227:R1290" si="911">R1226+IF($B1227="B",5%*AN1227,0)-IF(B1227="B",R1226/12,0)+IF($B1227="C", AP1226,0)</f>
        <v>202707676.84205058</v>
      </c>
      <c r="S1227" s="16">
        <f t="shared" si="901"/>
        <v>18427970.622004598</v>
      </c>
      <c r="T1227" s="15">
        <f t="shared" ref="T1227:T1290" si="912">IF($B1227="E",0,T1226+IF(B1227="B", Percent_Dollars*95%*AN1227,0)  + IF($B1227="D",N1227*MM_Bottom*K1227)+IF($B1227="D",S1226-O1227))</f>
        <v>0</v>
      </c>
      <c r="U1227" s="23">
        <f t="shared" si="882"/>
        <v>901111.19266293978</v>
      </c>
      <c r="V1227" s="23">
        <f t="shared" si="883"/>
        <v>81919.199332994525</v>
      </c>
      <c r="W1227" s="23">
        <f t="shared" si="896"/>
        <v>0</v>
      </c>
      <c r="X1227" s="23">
        <f t="shared" si="884"/>
        <v>29848989.443557572</v>
      </c>
      <c r="Y1227" s="23">
        <f t="shared" ref="Y1227:Y1290" si="913">50%*$H$10*(AS1226/$AS$10)*((4/3)/12+2.49%/4)</f>
        <v>13825559.361691331</v>
      </c>
      <c r="Z1227" s="3">
        <f t="shared" ref="Z1227:Z1290" si="914">IF($B1227="E",W1226*3.5%/Percent_Elsies,0)</f>
        <v>0</v>
      </c>
      <c r="AA1227" s="23">
        <f t="shared" ref="AA1227:AA1290" si="915">AA1226+IF($B1227="E",W1226*52.5%/Percent_Elsies,0)-IF($B1227="D",AK1226)</f>
        <v>57867220.151549444</v>
      </c>
      <c r="AB1227" s="26">
        <f t="shared" si="885"/>
        <v>70086276.274228647</v>
      </c>
      <c r="AC1227" s="23">
        <f t="shared" si="886"/>
        <v>74889487.274228647</v>
      </c>
      <c r="AD1227" s="23">
        <f t="shared" si="892"/>
        <v>4803211</v>
      </c>
      <c r="AE1227" s="24">
        <f t="shared" si="900"/>
        <v>70086276.274228647</v>
      </c>
      <c r="AF1227" s="3">
        <f t="shared" si="887"/>
        <v>0</v>
      </c>
      <c r="AG1227" s="2">
        <f t="shared" ref="AG1227:AG1290" si="916">IF($B1227="E",(Z1227/AF1225)*12,0)</f>
        <v>0</v>
      </c>
      <c r="AH1227" s="2">
        <f t="shared" ref="AH1227:AH1290" si="917">40%*H1227/AE1227</f>
        <v>103.45048011248201</v>
      </c>
      <c r="AI1227" s="23">
        <f t="shared" si="893"/>
        <v>9303527634.0660248</v>
      </c>
      <c r="AJ1227" s="23">
        <f t="shared" ref="AJ1227:AJ1290" si="918">AJ1226*K1226/K1227</f>
        <v>6219.922423797766</v>
      </c>
      <c r="AK1227" s="23">
        <f t="shared" ref="AK1227:AK1290" si="919">IF($B1227="C",((37/25)*1000/K1227)*AI1227/1000000 - AM1226/1000000,0)</f>
        <v>0</v>
      </c>
      <c r="AL1227" s="23">
        <f t="shared" si="897"/>
        <v>27612.939767837524</v>
      </c>
      <c r="AM1227" s="23">
        <f t="shared" si="898"/>
        <v>25762551.487342454</v>
      </c>
      <c r="AN1227" s="16">
        <f t="shared" si="888"/>
        <v>0</v>
      </c>
      <c r="AO1227" s="23">
        <f t="shared" si="889"/>
        <v>83550.786667353677</v>
      </c>
      <c r="AP1227" s="22">
        <f t="shared" si="890"/>
        <v>18805877.849337373</v>
      </c>
      <c r="AQ1227" s="30">
        <f t="shared" ref="AQ1227:AQ1290" si="920">(AQ1226+IF($B1227="B",AN1227*(5%+95%*Percent_Dollars))+IFERROR(IF($B1227="A",AN1223*95%*Percent_Elsies),0)+IF($B1227="B",D1227)+AP1227+IF($B1227="B",(Percent_Rent_In_Elsies*2.49%*H1226/12)*MM_Top,0)-IF($B1227="C",F1226*MM_Bottom*K1227*65%)) + IF($B1227="A",Q1226*(MM_Top - MM_Bottom)) - IF($B1227="A",Q1226)</f>
        <v>3185220468.8952508</v>
      </c>
      <c r="AR1227" s="28">
        <f t="shared" ref="AR1227:AR1290" si="921">(AR1226+IF($B1227="B",((Percent_Rent_In_Elsies)*2.49%*H1226/12)*MM_Top,0)-IF($B1227="D",N1227*MM_Bottom*K1227)-IF($B1227="C",F1226*MM_Bottom*K1227*65%)) + IF($B1227="A",Q1226*(MM_Top - MM_Bottom))</f>
        <v>1450506308.7423444</v>
      </c>
      <c r="AS1227" s="25">
        <f t="shared" ref="AS1227:AS1290" si="922">AS1226+G1227+D1227</f>
        <v>200337590.02425668</v>
      </c>
      <c r="AT1227" s="32">
        <f t="shared" ref="AT1227:AT1290" si="923">IF($B1227="E",W1226*7%/Percent_Elsies,0)</f>
        <v>0</v>
      </c>
      <c r="AU1227" s="23">
        <f t="shared" ref="AU1227:AU1290" si="924">IF($B1227="E",W1226*7%/Percent_Elsies,0)</f>
        <v>0</v>
      </c>
      <c r="AV1227" s="22">
        <f t="shared" ref="AV1227:AV1290" si="925">AV1226+IF($B1227="E",T1226*30%/Percent_Dollars)</f>
        <v>404993583.72105414</v>
      </c>
      <c r="AW1227" s="31">
        <f t="shared" si="891"/>
        <v>2295779007.8010478</v>
      </c>
    </row>
    <row r="1228" spans="1:53" x14ac:dyDescent="0.25">
      <c r="A1228">
        <f t="shared" si="899"/>
        <v>483</v>
      </c>
      <c r="B1228" t="s">
        <v>8</v>
      </c>
      <c r="C1228" s="27">
        <f t="shared" si="903"/>
        <v>0</v>
      </c>
      <c r="D1228" s="27">
        <f t="shared" ref="D1228:D1291" si="926">IF(AND($B1228="B",M1228&lt;0,AR1227&gt;0,E1227=FALSE),MIN(AR1227,Buy_On_Revalue*K1228*(J1227-J1226)),0)</f>
        <v>0</v>
      </c>
      <c r="E1228" s="27" t="b">
        <f t="shared" si="902"/>
        <v>1</v>
      </c>
      <c r="F1228" s="29">
        <f t="shared" si="904"/>
        <v>0</v>
      </c>
      <c r="G1228" s="27">
        <f t="shared" ref="G1228:G1291" si="927">C1228</f>
        <v>0</v>
      </c>
      <c r="H1228" s="22">
        <f t="shared" si="905"/>
        <v>18126147324.662525</v>
      </c>
      <c r="I1228" s="23">
        <f t="shared" si="906"/>
        <v>132580106.5049091</v>
      </c>
      <c r="J1228" s="23">
        <f t="shared" si="907"/>
        <v>1086</v>
      </c>
      <c r="K1228" s="19">
        <f t="shared" ref="K1228:K1291" si="928">IF(J1228-J1227 &gt; 0,K1227*(1+0.005)^(J1228-J1227),K1227)</f>
        <v>225.0831931027827</v>
      </c>
      <c r="L1228" s="16">
        <f t="shared" si="908"/>
        <v>125.029031394897</v>
      </c>
      <c r="M1228" s="23">
        <f>M1227-IF($B1228="B",(Percent_Rent_In_Elsies*2.49%/12 * H1227)/K1227,0)+IF($B1228="D",N1228,0)+IF(B1228="D",AK1227)+IF(B1228="C",F1227*90%)-(Y1228-Y1227)-IF($B1228="A",Q1227/K1227) + IF($B1228="A",Q1227/K1227)</f>
        <v>-32522073.861232985</v>
      </c>
      <c r="N1228" s="23">
        <f t="shared" si="909"/>
        <v>0</v>
      </c>
      <c r="O1228" s="22">
        <f t="shared" si="910"/>
        <v>0</v>
      </c>
      <c r="P1228" s="22">
        <f t="shared" si="894"/>
        <v>0</v>
      </c>
      <c r="Q1228" s="22">
        <f t="shared" si="895"/>
        <v>0</v>
      </c>
      <c r="R1228" s="22">
        <f t="shared" si="911"/>
        <v>221513554.69138795</v>
      </c>
      <c r="S1228" s="16">
        <f t="shared" si="901"/>
        <v>18427970.622004598</v>
      </c>
      <c r="T1228" s="15">
        <f t="shared" si="912"/>
        <v>0</v>
      </c>
      <c r="U1228" s="23">
        <f t="shared" ref="U1228:U1291" si="929">U1227-IF($B1228="B",U1227/12)+IF($B1228="C",AO1227)+IF(B1228="C",F1227*10%)</f>
        <v>984661.97933029348</v>
      </c>
      <c r="V1228" s="23">
        <f t="shared" ref="V1228:V1291" si="930">IF($B1228="D", 0, V1227+IF($B1228="B",U1227/12,0))</f>
        <v>81919.199332994525</v>
      </c>
      <c r="W1228" s="23">
        <f t="shared" si="896"/>
        <v>0</v>
      </c>
      <c r="X1228" s="23">
        <f t="shared" ref="X1228:X1291" si="931">X1227+IFERROR(IF($B1228="A",Z1227,0),0)  + AT1227 + AU1227 - IF($B1228="A",Q1227/K1227)</f>
        <v>29848989.443557572</v>
      </c>
      <c r="Y1228" s="23">
        <f t="shared" si="913"/>
        <v>13825559.361691331</v>
      </c>
      <c r="Z1228" s="3">
        <f t="shared" si="914"/>
        <v>0</v>
      </c>
      <c r="AA1228" s="23">
        <f t="shared" si="915"/>
        <v>57867220.151549444</v>
      </c>
      <c r="AB1228" s="26">
        <f t="shared" ref="AB1228:AB1291" si="932">M1228+SUM(U1228:AA1228)+AO1228+AT1228+AU1228</f>
        <v>70086276.274228647</v>
      </c>
      <c r="AC1228" s="23">
        <f t="shared" ref="AC1228:AC1291" si="933">AC1227+G1228+IF($B1228="C",F1227)</f>
        <v>74889487.274228647</v>
      </c>
      <c r="AD1228" s="23">
        <f t="shared" si="892"/>
        <v>4803211</v>
      </c>
      <c r="AE1228" s="24">
        <f t="shared" si="900"/>
        <v>70086276.274228647</v>
      </c>
      <c r="AF1228" s="3">
        <f t="shared" ref="AF1228:AF1291" si="934">IF($B1228="C",MAX(AE1228-AA1228-Y1228-U1228-V1228-W1228-AO1228-AT1228-AU1228,0.0001),0)</f>
        <v>1E-4</v>
      </c>
      <c r="AG1228" s="2">
        <f t="shared" si="916"/>
        <v>0</v>
      </c>
      <c r="AH1228" s="2">
        <f t="shared" si="917"/>
        <v>103.45048011248201</v>
      </c>
      <c r="AI1228" s="23">
        <f t="shared" si="893"/>
        <v>9303527634.0660248</v>
      </c>
      <c r="AJ1228" s="23">
        <f t="shared" si="918"/>
        <v>6219.922423797766</v>
      </c>
      <c r="AK1228" s="23">
        <f t="shared" si="919"/>
        <v>61148.155894436328</v>
      </c>
      <c r="AL1228" s="23">
        <f t="shared" si="897"/>
        <v>0</v>
      </c>
      <c r="AM1228" s="23">
        <f t="shared" si="898"/>
        <v>0</v>
      </c>
      <c r="AN1228" s="16">
        <f t="shared" ref="AN1228:AN1291" si="935">IF($B1228="B",(G1222)/2,0)</f>
        <v>0</v>
      </c>
      <c r="AO1228" s="23">
        <f t="shared" ref="AO1228:AO1291" si="936">IF($B1228="B",(Percent_Rent_In_Elsies*2.49%/12*H1227)/K1227,0)</f>
        <v>0</v>
      </c>
      <c r="AP1228" s="22">
        <f t="shared" ref="AP1228:AP1291" si="937">IF($B1228="B",(1-Percent_Rent_In_Elsies)*2.49%*H1227/12,0)</f>
        <v>0</v>
      </c>
      <c r="AQ1228" s="30">
        <f t="shared" si="920"/>
        <v>3185220468.8952508</v>
      </c>
      <c r="AR1228" s="28">
        <f t="shared" si="921"/>
        <v>1450506308.7423444</v>
      </c>
      <c r="AS1228" s="25">
        <f t="shared" si="922"/>
        <v>200337590.02425668</v>
      </c>
      <c r="AT1228" s="32">
        <f t="shared" si="923"/>
        <v>0</v>
      </c>
      <c r="AU1228" s="23">
        <f t="shared" si="924"/>
        <v>0</v>
      </c>
      <c r="AV1228" s="22">
        <f t="shared" si="925"/>
        <v>404993583.72105414</v>
      </c>
      <c r="AW1228" s="31">
        <f t="shared" ref="AW1228:AW1291" si="938">SUM(AR1228:AS1228)+AV1228 +SUM(O1228:T1228)+AP1228</f>
        <v>2295779007.8010478</v>
      </c>
    </row>
    <row r="1229" spans="1:53" x14ac:dyDescent="0.25">
      <c r="A1229" s="21">
        <f t="shared" si="899"/>
        <v>483</v>
      </c>
      <c r="B1229" s="21" t="s">
        <v>9</v>
      </c>
      <c r="C1229" s="27">
        <f t="shared" si="903"/>
        <v>0</v>
      </c>
      <c r="D1229" s="27">
        <f t="shared" si="926"/>
        <v>0</v>
      </c>
      <c r="E1229" s="27" t="b">
        <f t="shared" si="902"/>
        <v>1</v>
      </c>
      <c r="F1229" s="29">
        <f t="shared" si="904"/>
        <v>0</v>
      </c>
      <c r="G1229" s="27">
        <f t="shared" si="927"/>
        <v>0</v>
      </c>
      <c r="H1229" s="22">
        <f t="shared" si="905"/>
        <v>18126147324.662525</v>
      </c>
      <c r="I1229" s="23">
        <f t="shared" si="906"/>
        <v>132580106.5049091</v>
      </c>
      <c r="J1229" s="23">
        <f t="shared" si="907"/>
        <v>1086</v>
      </c>
      <c r="K1229" s="19">
        <f t="shared" si="928"/>
        <v>225.0831931027827</v>
      </c>
      <c r="L1229" s="16">
        <f t="shared" si="908"/>
        <v>125.029031394897</v>
      </c>
      <c r="M1229" s="23">
        <f>M1228-IF($B1229="B",(Percent_Rent_In_Elsies*2.49%/12 * H1228)/K1228,0)+IF($B1229="D",N1229,0)+IF(B1229="D",AK1228)+IF(B1229="C",F1228*90%)-(Y1229-Y1228)-IF($B1229="A",Q1228/K1228) + IF($B1229="A",Q1228/K1228)</f>
        <v>-32460925.705338549</v>
      </c>
      <c r="N1229" s="23">
        <f t="shared" si="909"/>
        <v>0</v>
      </c>
      <c r="O1229" s="22">
        <f t="shared" si="910"/>
        <v>12875003.675603321</v>
      </c>
      <c r="P1229" s="22">
        <f t="shared" si="894"/>
        <v>0</v>
      </c>
      <c r="Q1229" s="22">
        <f t="shared" si="895"/>
        <v>0</v>
      </c>
      <c r="R1229" s="22">
        <f t="shared" si="911"/>
        <v>221513554.69138795</v>
      </c>
      <c r="S1229" s="16">
        <f t="shared" si="901"/>
        <v>0</v>
      </c>
      <c r="T1229" s="15">
        <f t="shared" si="912"/>
        <v>5552966.9464012776</v>
      </c>
      <c r="U1229" s="23">
        <f t="shared" si="929"/>
        <v>984661.97933029348</v>
      </c>
      <c r="V1229" s="23">
        <f t="shared" si="930"/>
        <v>0</v>
      </c>
      <c r="W1229" s="23">
        <f t="shared" si="896"/>
        <v>81919.199332994525</v>
      </c>
      <c r="X1229" s="23">
        <f t="shared" si="931"/>
        <v>29848989.443557572</v>
      </c>
      <c r="Y1229" s="23">
        <f t="shared" si="913"/>
        <v>13825559.361691331</v>
      </c>
      <c r="Z1229" s="3">
        <f t="shared" si="914"/>
        <v>0</v>
      </c>
      <c r="AA1229" s="23">
        <f t="shared" si="915"/>
        <v>57806071.995655008</v>
      </c>
      <c r="AB1229" s="26">
        <f t="shared" si="932"/>
        <v>70086276.274228647</v>
      </c>
      <c r="AC1229" s="23">
        <f t="shared" si="933"/>
        <v>74889487.274228647</v>
      </c>
      <c r="AD1229" s="23">
        <f t="shared" ref="AD1229:AD1292" si="939">AD1228</f>
        <v>4803211</v>
      </c>
      <c r="AE1229" s="24">
        <f t="shared" si="900"/>
        <v>70086276.274228647</v>
      </c>
      <c r="AF1229" s="3">
        <f t="shared" si="934"/>
        <v>0</v>
      </c>
      <c r="AG1229" s="2">
        <f t="shared" si="916"/>
        <v>0</v>
      </c>
      <c r="AH1229" s="2">
        <f t="shared" si="917"/>
        <v>103.45048011248201</v>
      </c>
      <c r="AI1229" s="23">
        <f t="shared" ref="AI1229:AI1292" si="940">AA1229/(AJ1229/1000000)</f>
        <v>9293696618.2224064</v>
      </c>
      <c r="AJ1229" s="23">
        <f t="shared" si="918"/>
        <v>6219.922423797766</v>
      </c>
      <c r="AK1229" s="23">
        <f t="shared" si="919"/>
        <v>0</v>
      </c>
      <c r="AL1229" s="23">
        <f t="shared" si="897"/>
        <v>0</v>
      </c>
      <c r="AM1229" s="23">
        <f t="shared" si="898"/>
        <v>0</v>
      </c>
      <c r="AN1229" s="16">
        <f t="shared" si="935"/>
        <v>0</v>
      </c>
      <c r="AO1229" s="23">
        <f t="shared" si="936"/>
        <v>0</v>
      </c>
      <c r="AP1229" s="22">
        <f t="shared" si="937"/>
        <v>0</v>
      </c>
      <c r="AQ1229" s="30">
        <f t="shared" si="920"/>
        <v>3185220468.8952508</v>
      </c>
      <c r="AR1229" s="28">
        <f t="shared" si="921"/>
        <v>1450506308.7423444</v>
      </c>
      <c r="AS1229" s="25">
        <f t="shared" si="922"/>
        <v>200337590.02425668</v>
      </c>
      <c r="AT1229" s="32">
        <f t="shared" si="923"/>
        <v>0</v>
      </c>
      <c r="AU1229" s="23">
        <f t="shared" si="924"/>
        <v>0</v>
      </c>
      <c r="AV1229" s="22">
        <f t="shared" si="925"/>
        <v>404993583.72105414</v>
      </c>
      <c r="AW1229" s="31">
        <f t="shared" si="938"/>
        <v>2295779007.8010478</v>
      </c>
      <c r="AX1229" s="21"/>
      <c r="AY1229" s="21"/>
      <c r="AZ1229" s="21"/>
      <c r="BA1229" s="21"/>
    </row>
    <row r="1230" spans="1:53" x14ac:dyDescent="0.25">
      <c r="A1230" s="21">
        <f t="shared" si="899"/>
        <v>483</v>
      </c>
      <c r="B1230" s="21" t="s">
        <v>28</v>
      </c>
      <c r="C1230" s="27">
        <f t="shared" si="903"/>
        <v>0</v>
      </c>
      <c r="D1230" s="27">
        <f t="shared" si="926"/>
        <v>0</v>
      </c>
      <c r="E1230" s="27" t="b">
        <f t="shared" si="902"/>
        <v>1</v>
      </c>
      <c r="F1230" s="29">
        <f t="shared" si="904"/>
        <v>0</v>
      </c>
      <c r="G1230" s="27">
        <f t="shared" si="927"/>
        <v>0</v>
      </c>
      <c r="H1230" s="22">
        <f t="shared" si="905"/>
        <v>18126147324.662525</v>
      </c>
      <c r="I1230" s="23">
        <f t="shared" si="906"/>
        <v>132580106.5049091</v>
      </c>
      <c r="J1230" s="23">
        <f t="shared" si="907"/>
        <v>1086</v>
      </c>
      <c r="K1230" s="19">
        <f t="shared" si="928"/>
        <v>225.0831931027827</v>
      </c>
      <c r="L1230" s="16">
        <f t="shared" si="908"/>
        <v>125.029031394897</v>
      </c>
      <c r="M1230" s="23">
        <f>M1229-IF($B1230="B",(Percent_Rent_In_Elsies*2.49%/12 * H1229)/K1229,0)+IF($B1230="D",N1230,0)+IF(B1230="D",AK1229)+IF(B1230="C",F1229*90%)-(Y1230-Y1229)-IF($B1230="A",Q1229/K1229) + IF($B1230="A",Q1229/K1229)</f>
        <v>-32460925.705338549</v>
      </c>
      <c r="N1230" s="23">
        <f t="shared" si="909"/>
        <v>0</v>
      </c>
      <c r="O1230" s="22">
        <f t="shared" si="910"/>
        <v>0</v>
      </c>
      <c r="P1230" s="22">
        <f t="shared" si="894"/>
        <v>12875003.675603321</v>
      </c>
      <c r="Q1230" s="22">
        <f t="shared" si="895"/>
        <v>0</v>
      </c>
      <c r="R1230" s="22">
        <f t="shared" si="911"/>
        <v>221513554.69138795</v>
      </c>
      <c r="S1230" s="16">
        <f t="shared" si="901"/>
        <v>0</v>
      </c>
      <c r="T1230" s="15">
        <f t="shared" si="912"/>
        <v>0</v>
      </c>
      <c r="U1230" s="23">
        <f t="shared" si="929"/>
        <v>984661.97933029348</v>
      </c>
      <c r="V1230" s="23">
        <f t="shared" si="930"/>
        <v>0</v>
      </c>
      <c r="W1230" s="23">
        <f t="shared" si="896"/>
        <v>0</v>
      </c>
      <c r="X1230" s="23">
        <f t="shared" si="931"/>
        <v>29848989.443557572</v>
      </c>
      <c r="Y1230" s="23">
        <f t="shared" si="913"/>
        <v>13825559.361691331</v>
      </c>
      <c r="Z1230" s="3">
        <f t="shared" si="914"/>
        <v>4095.9599666497265</v>
      </c>
      <c r="AA1230" s="23">
        <f t="shared" si="915"/>
        <v>57867511.395154752</v>
      </c>
      <c r="AB1230" s="26">
        <f t="shared" si="932"/>
        <v>70086276.274228647</v>
      </c>
      <c r="AC1230" s="23">
        <f t="shared" si="933"/>
        <v>74889487.274228647</v>
      </c>
      <c r="AD1230" s="23">
        <f t="shared" si="939"/>
        <v>4803211</v>
      </c>
      <c r="AE1230" s="24">
        <f t="shared" si="900"/>
        <v>70086276.274228647</v>
      </c>
      <c r="AF1230" s="3">
        <f t="shared" si="934"/>
        <v>0</v>
      </c>
      <c r="AG1230" s="2">
        <f t="shared" si="916"/>
        <v>491515195.99796712</v>
      </c>
      <c r="AH1230" s="2">
        <f t="shared" si="917"/>
        <v>103.45048011248201</v>
      </c>
      <c r="AI1230" s="23">
        <f t="shared" si="940"/>
        <v>9303574458.3807774</v>
      </c>
      <c r="AJ1230" s="23">
        <f t="shared" si="918"/>
        <v>6219.922423797766</v>
      </c>
      <c r="AK1230" s="23">
        <f t="shared" si="919"/>
        <v>0</v>
      </c>
      <c r="AL1230" s="23">
        <f t="shared" si="897"/>
        <v>0</v>
      </c>
      <c r="AM1230" s="23">
        <f t="shared" si="898"/>
        <v>0</v>
      </c>
      <c r="AN1230" s="16">
        <f t="shared" si="935"/>
        <v>0</v>
      </c>
      <c r="AO1230" s="23">
        <f t="shared" si="936"/>
        <v>0</v>
      </c>
      <c r="AP1230" s="22">
        <f t="shared" si="937"/>
        <v>0</v>
      </c>
      <c r="AQ1230" s="30">
        <f t="shared" si="920"/>
        <v>3185220468.8952508</v>
      </c>
      <c r="AR1230" s="28">
        <f t="shared" si="921"/>
        <v>1450506308.7423444</v>
      </c>
      <c r="AS1230" s="25">
        <f t="shared" si="922"/>
        <v>200337590.02425668</v>
      </c>
      <c r="AT1230" s="32">
        <f t="shared" si="923"/>
        <v>8191.9199332994531</v>
      </c>
      <c r="AU1230" s="23">
        <f t="shared" si="924"/>
        <v>8191.9199332994531</v>
      </c>
      <c r="AV1230" s="22">
        <f t="shared" si="925"/>
        <v>410546550.66745543</v>
      </c>
      <c r="AW1230" s="31">
        <f t="shared" si="938"/>
        <v>2295779007.8010478</v>
      </c>
      <c r="AX1230" s="21"/>
      <c r="AY1230" s="21"/>
      <c r="AZ1230" s="21"/>
      <c r="BA1230" s="21"/>
    </row>
    <row r="1231" spans="1:53" x14ac:dyDescent="0.25">
      <c r="A1231">
        <f t="shared" si="899"/>
        <v>484</v>
      </c>
      <c r="B1231" t="s">
        <v>6</v>
      </c>
      <c r="C1231" s="27">
        <f t="shared" si="903"/>
        <v>0</v>
      </c>
      <c r="D1231" s="27">
        <f t="shared" si="926"/>
        <v>0</v>
      </c>
      <c r="E1231" s="27" t="b">
        <f t="shared" si="902"/>
        <v>1</v>
      </c>
      <c r="F1231" s="29">
        <f t="shared" si="904"/>
        <v>0</v>
      </c>
      <c r="G1231" s="27">
        <f t="shared" si="927"/>
        <v>0</v>
      </c>
      <c r="H1231" s="22">
        <f t="shared" si="905"/>
        <v>18156357570.203629</v>
      </c>
      <c r="I1231" s="23">
        <f t="shared" si="906"/>
        <v>132580106.5049091</v>
      </c>
      <c r="J1231" s="23">
        <f t="shared" si="907"/>
        <v>1086</v>
      </c>
      <c r="K1231" s="19">
        <f t="shared" si="928"/>
        <v>225.0831931027827</v>
      </c>
      <c r="L1231" s="16">
        <f t="shared" si="908"/>
        <v>125.23741311388851</v>
      </c>
      <c r="M1231" s="23">
        <f>M1230-IF($B1231="B",(Percent_Rent_In_Elsies*2.49%/12 * H1230)/K1230,0)+IF($B1231="D",N1231,0)+IF(B1231="D",AK1230)+IF(B1231="C",F1230*90%)-(Y1231-Y1230)-IF($B1231="A",Q1230/K1230) + IF($B1231="A",Q1230/K1230)</f>
        <v>-32460925.705338549</v>
      </c>
      <c r="N1231" s="23">
        <f t="shared" si="909"/>
        <v>0</v>
      </c>
      <c r="O1231" s="22">
        <f t="shared" si="910"/>
        <v>0</v>
      </c>
      <c r="P1231" s="22">
        <f t="shared" ref="P1231:P1294" si="941">IF(AG1231 &gt; Retail_Freeze_Above, O1230,0)</f>
        <v>0</v>
      </c>
      <c r="Q1231" s="22">
        <f t="shared" ref="Q1231:Q1294" si="942">IF(AG1231&lt;=Retail_Freeze_Above,O1230,0)</f>
        <v>0</v>
      </c>
      <c r="R1231" s="22">
        <f t="shared" si="911"/>
        <v>221513554.69138795</v>
      </c>
      <c r="S1231" s="16">
        <f t="shared" si="901"/>
        <v>0</v>
      </c>
      <c r="T1231" s="15">
        <f t="shared" si="912"/>
        <v>0</v>
      </c>
      <c r="U1231" s="23">
        <f t="shared" si="929"/>
        <v>984661.97933029348</v>
      </c>
      <c r="V1231" s="23">
        <f t="shared" si="930"/>
        <v>0</v>
      </c>
      <c r="W1231" s="23">
        <f t="shared" ref="W1231:W1294" si="943">IF($B1231="E",0,W1230+IF(B1231="D",V1230,0)+IF($B1231="A",G1231))-IF($B1231="D",N1231)+IF($B1231="A",Q1230/K1230)</f>
        <v>0</v>
      </c>
      <c r="X1231" s="23">
        <f t="shared" si="931"/>
        <v>29869469.243390821</v>
      </c>
      <c r="Y1231" s="23">
        <f t="shared" si="913"/>
        <v>13825559.361691331</v>
      </c>
      <c r="Z1231" s="3">
        <f t="shared" si="914"/>
        <v>0</v>
      </c>
      <c r="AA1231" s="23">
        <f t="shared" si="915"/>
        <v>57867511.395154752</v>
      </c>
      <c r="AB1231" s="26">
        <f t="shared" si="932"/>
        <v>70086276.274228647</v>
      </c>
      <c r="AC1231" s="23">
        <f t="shared" si="933"/>
        <v>74889487.274228647</v>
      </c>
      <c r="AD1231" s="23">
        <f t="shared" si="939"/>
        <v>4803211</v>
      </c>
      <c r="AE1231" s="24">
        <f t="shared" si="900"/>
        <v>70086276.274228647</v>
      </c>
      <c r="AF1231" s="3">
        <f t="shared" si="934"/>
        <v>0</v>
      </c>
      <c r="AG1231" s="2">
        <f t="shared" si="916"/>
        <v>0</v>
      </c>
      <c r="AH1231" s="2">
        <f t="shared" si="917"/>
        <v>103.62289757933614</v>
      </c>
      <c r="AI1231" s="23">
        <f t="shared" si="940"/>
        <v>9303574458.3807774</v>
      </c>
      <c r="AJ1231" s="23">
        <f t="shared" si="918"/>
        <v>6219.922423797766</v>
      </c>
      <c r="AK1231" s="23">
        <f t="shared" si="919"/>
        <v>0</v>
      </c>
      <c r="AL1231" s="23">
        <f t="shared" si="897"/>
        <v>0</v>
      </c>
      <c r="AM1231" s="23">
        <f t="shared" si="898"/>
        <v>0</v>
      </c>
      <c r="AN1231" s="16">
        <f t="shared" si="935"/>
        <v>0</v>
      </c>
      <c r="AO1231" s="23">
        <f t="shared" si="936"/>
        <v>0</v>
      </c>
      <c r="AP1231" s="22">
        <f t="shared" si="937"/>
        <v>0</v>
      </c>
      <c r="AQ1231" s="30">
        <f t="shared" si="920"/>
        <v>3185220468.8952508</v>
      </c>
      <c r="AR1231" s="28">
        <f t="shared" si="921"/>
        <v>1450506308.7423444</v>
      </c>
      <c r="AS1231" s="25">
        <f t="shared" si="922"/>
        <v>200337590.02425668</v>
      </c>
      <c r="AT1231" s="32">
        <f t="shared" si="923"/>
        <v>0</v>
      </c>
      <c r="AU1231" s="23">
        <f t="shared" si="924"/>
        <v>0</v>
      </c>
      <c r="AV1231" s="22">
        <f t="shared" si="925"/>
        <v>410546550.66745543</v>
      </c>
      <c r="AW1231" s="31">
        <f t="shared" si="938"/>
        <v>2282904004.1254444</v>
      </c>
    </row>
    <row r="1232" spans="1:53" x14ac:dyDescent="0.25">
      <c r="A1232">
        <f t="shared" si="899"/>
        <v>484</v>
      </c>
      <c r="B1232" t="s">
        <v>7</v>
      </c>
      <c r="C1232" s="27">
        <f t="shared" si="903"/>
        <v>0</v>
      </c>
      <c r="D1232" s="27">
        <f t="shared" si="926"/>
        <v>0</v>
      </c>
      <c r="E1232" s="27" t="b">
        <f t="shared" si="902"/>
        <v>1</v>
      </c>
      <c r="F1232" s="29">
        <f t="shared" si="904"/>
        <v>0</v>
      </c>
      <c r="G1232" s="27">
        <f t="shared" si="927"/>
        <v>0</v>
      </c>
      <c r="H1232" s="22">
        <f t="shared" si="905"/>
        <v>18156357570.203629</v>
      </c>
      <c r="I1232" s="23">
        <f t="shared" si="906"/>
        <v>132580106.5049091</v>
      </c>
      <c r="J1232" s="23">
        <f t="shared" si="907"/>
        <v>1086</v>
      </c>
      <c r="K1232" s="19">
        <f t="shared" si="928"/>
        <v>225.0831931027827</v>
      </c>
      <c r="L1232" s="16">
        <f t="shared" si="908"/>
        <v>125.23741311388849</v>
      </c>
      <c r="M1232" s="23">
        <f>M1231-IF($B1232="B",(Percent_Rent_In_Elsies*2.49%/12 * H1231)/K1231,0)+IF($B1232="D",N1232,0)+IF(B1232="D",AK1231)+IF(B1232="C",F1231*90%)-(Y1232-Y1231)-IF($B1232="A",Q1231/K1231) + IF($B1232="A",Q1231/K1231)</f>
        <v>-32544615.743317015</v>
      </c>
      <c r="N1232" s="23">
        <f t="shared" si="909"/>
        <v>0</v>
      </c>
      <c r="O1232" s="22">
        <f t="shared" si="910"/>
        <v>0</v>
      </c>
      <c r="P1232" s="22">
        <f t="shared" si="941"/>
        <v>0</v>
      </c>
      <c r="Q1232" s="22">
        <f t="shared" si="942"/>
        <v>0</v>
      </c>
      <c r="R1232" s="22">
        <f t="shared" si="911"/>
        <v>203054091.80043894</v>
      </c>
      <c r="S1232" s="16">
        <f t="shared" si="901"/>
        <v>18459462.890948996</v>
      </c>
      <c r="T1232" s="15">
        <f t="shared" si="912"/>
        <v>0</v>
      </c>
      <c r="U1232" s="23">
        <f t="shared" si="929"/>
        <v>902606.81438610237</v>
      </c>
      <c r="V1232" s="23">
        <f t="shared" si="930"/>
        <v>82055.164944191129</v>
      </c>
      <c r="W1232" s="23">
        <f t="shared" si="943"/>
        <v>0</v>
      </c>
      <c r="X1232" s="23">
        <f t="shared" si="931"/>
        <v>29869469.243390821</v>
      </c>
      <c r="Y1232" s="23">
        <f t="shared" si="913"/>
        <v>13825559.361691331</v>
      </c>
      <c r="Z1232" s="3">
        <f t="shared" si="914"/>
        <v>0</v>
      </c>
      <c r="AA1232" s="23">
        <f t="shared" si="915"/>
        <v>57867511.395154752</v>
      </c>
      <c r="AB1232" s="26">
        <f t="shared" si="932"/>
        <v>70086276.274228662</v>
      </c>
      <c r="AC1232" s="23">
        <f t="shared" si="933"/>
        <v>74889487.274228647</v>
      </c>
      <c r="AD1232" s="23">
        <f t="shared" si="939"/>
        <v>4803211</v>
      </c>
      <c r="AE1232" s="24">
        <f t="shared" si="900"/>
        <v>70086276.274228647</v>
      </c>
      <c r="AF1232" s="3">
        <f t="shared" si="934"/>
        <v>0</v>
      </c>
      <c r="AG1232" s="2">
        <f t="shared" si="916"/>
        <v>0</v>
      </c>
      <c r="AH1232" s="2">
        <f t="shared" si="917"/>
        <v>103.62289757933614</v>
      </c>
      <c r="AI1232" s="23">
        <f t="shared" si="940"/>
        <v>9303574458.3807774</v>
      </c>
      <c r="AJ1232" s="23">
        <f t="shared" si="918"/>
        <v>6219.922423797766</v>
      </c>
      <c r="AK1232" s="23">
        <f t="shared" si="919"/>
        <v>0</v>
      </c>
      <c r="AL1232" s="23">
        <f t="shared" ref="AL1232:AL1295" si="944">IF($B1232="B",AI1232-AI1227,0)</f>
        <v>46824.314752578735</v>
      </c>
      <c r="AM1232" s="23">
        <f t="shared" si="898"/>
        <v>43686540.796279348</v>
      </c>
      <c r="AN1232" s="16">
        <f t="shared" si="935"/>
        <v>0</v>
      </c>
      <c r="AO1232" s="23">
        <f t="shared" si="936"/>
        <v>83690.037978465931</v>
      </c>
      <c r="AP1232" s="22">
        <f t="shared" si="937"/>
        <v>18837220.979086265</v>
      </c>
      <c r="AQ1232" s="30">
        <f t="shared" si="920"/>
        <v>3222734794.475101</v>
      </c>
      <c r="AR1232" s="28">
        <f t="shared" si="921"/>
        <v>1469183413.3431084</v>
      </c>
      <c r="AS1232" s="25">
        <f t="shared" si="922"/>
        <v>200337590.02425668</v>
      </c>
      <c r="AT1232" s="32">
        <f t="shared" si="923"/>
        <v>0</v>
      </c>
      <c r="AU1232" s="23">
        <f t="shared" si="924"/>
        <v>0</v>
      </c>
      <c r="AV1232" s="22">
        <f t="shared" si="925"/>
        <v>410546550.66745543</v>
      </c>
      <c r="AW1232" s="31">
        <f t="shared" si="938"/>
        <v>2320418329.7052951</v>
      </c>
    </row>
    <row r="1233" spans="1:53" s="21" customFormat="1" x14ac:dyDescent="0.25">
      <c r="A1233">
        <f t="shared" si="899"/>
        <v>484</v>
      </c>
      <c r="B1233" t="s">
        <v>8</v>
      </c>
      <c r="C1233" s="27">
        <f t="shared" si="903"/>
        <v>0</v>
      </c>
      <c r="D1233" s="27">
        <f t="shared" si="926"/>
        <v>0</v>
      </c>
      <c r="E1233" s="27" t="b">
        <f t="shared" si="902"/>
        <v>1</v>
      </c>
      <c r="F1233" s="29">
        <f t="shared" si="904"/>
        <v>0</v>
      </c>
      <c r="G1233" s="27">
        <f t="shared" si="927"/>
        <v>0</v>
      </c>
      <c r="H1233" s="22">
        <f t="shared" si="905"/>
        <v>18156357570.203629</v>
      </c>
      <c r="I1233" s="23">
        <f t="shared" si="906"/>
        <v>132580106.5049091</v>
      </c>
      <c r="J1233" s="23">
        <f t="shared" si="907"/>
        <v>1086</v>
      </c>
      <c r="K1233" s="19">
        <f t="shared" si="928"/>
        <v>225.0831931027827</v>
      </c>
      <c r="L1233" s="16">
        <f t="shared" si="908"/>
        <v>125.23741311388849</v>
      </c>
      <c r="M1233" s="23">
        <f>M1232-IF($B1233="B",(Percent_Rent_In_Elsies*2.49%/12 * H1232)/K1232,0)+IF($B1233="D",N1233,0)+IF(B1233="D",AK1232)+IF(B1233="C",F1232*90%)-(Y1233-Y1232)-IF($B1233="A",Q1232/K1232) + IF($B1233="A",Q1232/K1232)</f>
        <v>-32544615.743317015</v>
      </c>
      <c r="N1233" s="23">
        <f t="shared" si="909"/>
        <v>0</v>
      </c>
      <c r="O1233" s="22">
        <f t="shared" si="910"/>
        <v>0</v>
      </c>
      <c r="P1233" s="22">
        <f t="shared" si="941"/>
        <v>0</v>
      </c>
      <c r="Q1233" s="22">
        <f t="shared" si="942"/>
        <v>0</v>
      </c>
      <c r="R1233" s="22">
        <f t="shared" si="911"/>
        <v>221891312.77952522</v>
      </c>
      <c r="S1233" s="16">
        <f t="shared" si="901"/>
        <v>18459462.890948996</v>
      </c>
      <c r="T1233" s="15">
        <f t="shared" si="912"/>
        <v>0</v>
      </c>
      <c r="U1233" s="23">
        <f t="shared" si="929"/>
        <v>986296.85236456827</v>
      </c>
      <c r="V1233" s="23">
        <f t="shared" si="930"/>
        <v>82055.164944191129</v>
      </c>
      <c r="W1233" s="23">
        <f t="shared" si="943"/>
        <v>0</v>
      </c>
      <c r="X1233" s="23">
        <f t="shared" si="931"/>
        <v>29869469.243390821</v>
      </c>
      <c r="Y1233" s="23">
        <f t="shared" si="913"/>
        <v>13825559.361691331</v>
      </c>
      <c r="Z1233" s="3">
        <f t="shared" si="914"/>
        <v>0</v>
      </c>
      <c r="AA1233" s="23">
        <f t="shared" si="915"/>
        <v>57867511.395154752</v>
      </c>
      <c r="AB1233" s="26">
        <f t="shared" si="932"/>
        <v>70086276.274228662</v>
      </c>
      <c r="AC1233" s="23">
        <f t="shared" si="933"/>
        <v>74889487.274228647</v>
      </c>
      <c r="AD1233" s="23">
        <f t="shared" si="939"/>
        <v>4803211</v>
      </c>
      <c r="AE1233" s="24">
        <f t="shared" si="900"/>
        <v>70086276.274228647</v>
      </c>
      <c r="AF1233" s="3">
        <f t="shared" si="934"/>
        <v>1E-4</v>
      </c>
      <c r="AG1233" s="2">
        <f t="shared" si="916"/>
        <v>0</v>
      </c>
      <c r="AH1233" s="2">
        <f t="shared" si="917"/>
        <v>103.62289757933614</v>
      </c>
      <c r="AI1233" s="23">
        <f t="shared" si="940"/>
        <v>9303574458.3807774</v>
      </c>
      <c r="AJ1233" s="23">
        <f t="shared" si="918"/>
        <v>6219.922423797766</v>
      </c>
      <c r="AK1233" s="23">
        <f t="shared" si="919"/>
        <v>61130.53979122443</v>
      </c>
      <c r="AL1233" s="23">
        <f t="shared" si="944"/>
        <v>0</v>
      </c>
      <c r="AM1233" s="23">
        <f t="shared" ref="AM1233:AM1296" si="945">IF($B1233="B",50%*AL1233*30%*AJ1233,0)</f>
        <v>0</v>
      </c>
      <c r="AN1233" s="16">
        <f t="shared" si="935"/>
        <v>0</v>
      </c>
      <c r="AO1233" s="23">
        <f t="shared" si="936"/>
        <v>0</v>
      </c>
      <c r="AP1233" s="22">
        <f t="shared" si="937"/>
        <v>0</v>
      </c>
      <c r="AQ1233" s="30">
        <f t="shared" si="920"/>
        <v>3222734794.475101</v>
      </c>
      <c r="AR1233" s="28">
        <f t="shared" si="921"/>
        <v>1469183413.3431084</v>
      </c>
      <c r="AS1233" s="25">
        <f t="shared" si="922"/>
        <v>200337590.02425668</v>
      </c>
      <c r="AT1233" s="32">
        <f t="shared" si="923"/>
        <v>0</v>
      </c>
      <c r="AU1233" s="23">
        <f t="shared" si="924"/>
        <v>0</v>
      </c>
      <c r="AV1233" s="22">
        <f t="shared" si="925"/>
        <v>410546550.66745543</v>
      </c>
      <c r="AW1233" s="31">
        <f t="shared" si="938"/>
        <v>2320418329.7052946</v>
      </c>
      <c r="AX1233"/>
      <c r="AY1233"/>
      <c r="AZ1233"/>
      <c r="BA1233"/>
    </row>
    <row r="1234" spans="1:53" s="21" customFormat="1" x14ac:dyDescent="0.25">
      <c r="A1234">
        <f t="shared" si="899"/>
        <v>484</v>
      </c>
      <c r="B1234" t="s">
        <v>9</v>
      </c>
      <c r="C1234" s="27">
        <f t="shared" si="903"/>
        <v>0</v>
      </c>
      <c r="D1234" s="27">
        <f t="shared" si="926"/>
        <v>0</v>
      </c>
      <c r="E1234" s="27" t="b">
        <f t="shared" si="902"/>
        <v>1</v>
      </c>
      <c r="F1234" s="29">
        <f t="shared" si="904"/>
        <v>0</v>
      </c>
      <c r="G1234" s="27">
        <f t="shared" si="927"/>
        <v>0</v>
      </c>
      <c r="H1234" s="22">
        <f t="shared" si="905"/>
        <v>18156357570.203629</v>
      </c>
      <c r="I1234" s="23">
        <f t="shared" si="906"/>
        <v>132580106.5049091</v>
      </c>
      <c r="J1234" s="23">
        <f t="shared" si="907"/>
        <v>1086</v>
      </c>
      <c r="K1234" s="19">
        <f t="shared" si="928"/>
        <v>225.0831931027827</v>
      </c>
      <c r="L1234" s="16">
        <f t="shared" si="908"/>
        <v>125.23741311388849</v>
      </c>
      <c r="M1234" s="23">
        <f>M1233-IF($B1234="B",(Percent_Rent_In_Elsies*2.49%/12 * H1233)/K1233,0)+IF($B1234="D",N1234,0)+IF(B1234="D",AK1233)+IF(B1234="C",F1233*90%)-(Y1234-Y1233)-IF($B1234="A",Q1233/K1233) + IF($B1234="A",Q1233/K1233)</f>
        <v>-32483485.203525793</v>
      </c>
      <c r="N1234" s="23">
        <f t="shared" si="909"/>
        <v>0</v>
      </c>
      <c r="O1234" s="22">
        <f t="shared" si="910"/>
        <v>12897007.474181041</v>
      </c>
      <c r="P1234" s="22">
        <f t="shared" si="941"/>
        <v>0</v>
      </c>
      <c r="Q1234" s="22">
        <f t="shared" si="942"/>
        <v>0</v>
      </c>
      <c r="R1234" s="22">
        <f t="shared" si="911"/>
        <v>221891312.77952522</v>
      </c>
      <c r="S1234" s="16">
        <f t="shared" si="901"/>
        <v>0</v>
      </c>
      <c r="T1234" s="15">
        <f t="shared" si="912"/>
        <v>5562455.4167679548</v>
      </c>
      <c r="U1234" s="23">
        <f t="shared" si="929"/>
        <v>986296.85236456827</v>
      </c>
      <c r="V1234" s="23">
        <f t="shared" si="930"/>
        <v>0</v>
      </c>
      <c r="W1234" s="23">
        <f t="shared" si="943"/>
        <v>82055.164944191129</v>
      </c>
      <c r="X1234" s="23">
        <f t="shared" si="931"/>
        <v>29869469.243390821</v>
      </c>
      <c r="Y1234" s="23">
        <f t="shared" si="913"/>
        <v>13825559.361691331</v>
      </c>
      <c r="Z1234" s="3">
        <f t="shared" si="914"/>
        <v>0</v>
      </c>
      <c r="AA1234" s="23">
        <f t="shared" si="915"/>
        <v>57806380.855363525</v>
      </c>
      <c r="AB1234" s="26">
        <f t="shared" si="932"/>
        <v>70086276.274228647</v>
      </c>
      <c r="AC1234" s="23">
        <f t="shared" si="933"/>
        <v>74889487.274228647</v>
      </c>
      <c r="AD1234" s="23">
        <f t="shared" si="939"/>
        <v>4803211</v>
      </c>
      <c r="AE1234" s="24">
        <f t="shared" si="900"/>
        <v>70086276.274228647</v>
      </c>
      <c r="AF1234" s="3">
        <f t="shared" si="934"/>
        <v>0</v>
      </c>
      <c r="AG1234" s="2">
        <f t="shared" si="916"/>
        <v>0</v>
      </c>
      <c r="AH1234" s="2">
        <f t="shared" si="917"/>
        <v>103.62289757933614</v>
      </c>
      <c r="AI1234" s="23">
        <f t="shared" si="940"/>
        <v>9293746274.7434158</v>
      </c>
      <c r="AJ1234" s="23">
        <f t="shared" si="918"/>
        <v>6219.922423797766</v>
      </c>
      <c r="AK1234" s="23">
        <f t="shared" si="919"/>
        <v>0</v>
      </c>
      <c r="AL1234" s="23">
        <f t="shared" si="944"/>
        <v>0</v>
      </c>
      <c r="AM1234" s="23">
        <f t="shared" si="945"/>
        <v>0</v>
      </c>
      <c r="AN1234" s="16">
        <f t="shared" si="935"/>
        <v>0</v>
      </c>
      <c r="AO1234" s="23">
        <f t="shared" si="936"/>
        <v>0</v>
      </c>
      <c r="AP1234" s="22">
        <f t="shared" si="937"/>
        <v>0</v>
      </c>
      <c r="AQ1234" s="30">
        <f t="shared" si="920"/>
        <v>3222734794.475101</v>
      </c>
      <c r="AR1234" s="28">
        <f t="shared" si="921"/>
        <v>1469183413.3431084</v>
      </c>
      <c r="AS1234" s="25">
        <f t="shared" si="922"/>
        <v>200337590.02425668</v>
      </c>
      <c r="AT1234" s="32">
        <f t="shared" si="923"/>
        <v>0</v>
      </c>
      <c r="AU1234" s="23">
        <f t="shared" si="924"/>
        <v>0</v>
      </c>
      <c r="AV1234" s="22">
        <f t="shared" si="925"/>
        <v>410546550.66745543</v>
      </c>
      <c r="AW1234" s="31">
        <f t="shared" si="938"/>
        <v>2320418329.7052946</v>
      </c>
      <c r="AX1234"/>
      <c r="AY1234"/>
      <c r="AZ1234"/>
      <c r="BA1234"/>
    </row>
    <row r="1235" spans="1:53" x14ac:dyDescent="0.25">
      <c r="A1235" s="21">
        <f t="shared" si="899"/>
        <v>484</v>
      </c>
      <c r="B1235" s="21" t="s">
        <v>28</v>
      </c>
      <c r="C1235" s="27">
        <f t="shared" si="903"/>
        <v>0</v>
      </c>
      <c r="D1235" s="27">
        <f t="shared" si="926"/>
        <v>0</v>
      </c>
      <c r="E1235" s="27" t="b">
        <f t="shared" si="902"/>
        <v>1</v>
      </c>
      <c r="F1235" s="29">
        <f t="shared" si="904"/>
        <v>0</v>
      </c>
      <c r="G1235" s="27">
        <f t="shared" si="927"/>
        <v>0</v>
      </c>
      <c r="H1235" s="22">
        <f t="shared" si="905"/>
        <v>18156357570.203629</v>
      </c>
      <c r="I1235" s="23">
        <f t="shared" si="906"/>
        <v>132580106.5049091</v>
      </c>
      <c r="J1235" s="23">
        <f t="shared" si="907"/>
        <v>1086</v>
      </c>
      <c r="K1235" s="19">
        <f t="shared" si="928"/>
        <v>225.0831931027827</v>
      </c>
      <c r="L1235" s="16">
        <f t="shared" si="908"/>
        <v>125.23741311388849</v>
      </c>
      <c r="M1235" s="23">
        <f>M1234-IF($B1235="B",(Percent_Rent_In_Elsies*2.49%/12 * H1234)/K1234,0)+IF($B1235="D",N1235,0)+IF(B1235="D",AK1234)+IF(B1235="C",F1234*90%)-(Y1235-Y1234)-IF($B1235="A",Q1234/K1234) + IF($B1235="A",Q1234/K1234)</f>
        <v>-32483485.203525793</v>
      </c>
      <c r="N1235" s="23">
        <f t="shared" si="909"/>
        <v>0</v>
      </c>
      <c r="O1235" s="22">
        <f t="shared" si="910"/>
        <v>0</v>
      </c>
      <c r="P1235" s="22">
        <f t="shared" si="941"/>
        <v>12897007.474181041</v>
      </c>
      <c r="Q1235" s="22">
        <f t="shared" si="942"/>
        <v>0</v>
      </c>
      <c r="R1235" s="22">
        <f t="shared" si="911"/>
        <v>221891312.77952522</v>
      </c>
      <c r="S1235" s="16">
        <f t="shared" si="901"/>
        <v>0</v>
      </c>
      <c r="T1235" s="15">
        <f t="shared" si="912"/>
        <v>0</v>
      </c>
      <c r="U1235" s="23">
        <f t="shared" si="929"/>
        <v>986296.85236456827</v>
      </c>
      <c r="V1235" s="23">
        <f t="shared" si="930"/>
        <v>0</v>
      </c>
      <c r="W1235" s="23">
        <f t="shared" si="943"/>
        <v>0</v>
      </c>
      <c r="X1235" s="23">
        <f t="shared" si="931"/>
        <v>29869469.243390821</v>
      </c>
      <c r="Y1235" s="23">
        <f t="shared" si="913"/>
        <v>13825559.361691331</v>
      </c>
      <c r="Z1235" s="3">
        <f t="shared" si="914"/>
        <v>4102.7582472095573</v>
      </c>
      <c r="AA1235" s="23">
        <f t="shared" si="915"/>
        <v>57867922.229071669</v>
      </c>
      <c r="AB1235" s="26">
        <f t="shared" si="932"/>
        <v>70086276.274228647</v>
      </c>
      <c r="AC1235" s="23">
        <f t="shared" si="933"/>
        <v>74889487.274228647</v>
      </c>
      <c r="AD1235" s="23">
        <f t="shared" si="939"/>
        <v>4803211</v>
      </c>
      <c r="AE1235" s="24">
        <f t="shared" si="900"/>
        <v>70086276.274228647</v>
      </c>
      <c r="AF1235" s="3">
        <f t="shared" si="934"/>
        <v>0</v>
      </c>
      <c r="AG1235" s="2">
        <f t="shared" si="916"/>
        <v>492330989.66514683</v>
      </c>
      <c r="AH1235" s="2">
        <f t="shared" si="917"/>
        <v>103.62289757933614</v>
      </c>
      <c r="AI1235" s="23">
        <f t="shared" si="940"/>
        <v>9303640509.6735306</v>
      </c>
      <c r="AJ1235" s="23">
        <f t="shared" si="918"/>
        <v>6219.922423797766</v>
      </c>
      <c r="AK1235" s="23">
        <f t="shared" si="919"/>
        <v>0</v>
      </c>
      <c r="AL1235" s="23">
        <f t="shared" si="944"/>
        <v>0</v>
      </c>
      <c r="AM1235" s="23">
        <f t="shared" si="945"/>
        <v>0</v>
      </c>
      <c r="AN1235" s="16">
        <f t="shared" si="935"/>
        <v>0</v>
      </c>
      <c r="AO1235" s="23">
        <f t="shared" si="936"/>
        <v>0</v>
      </c>
      <c r="AP1235" s="22">
        <f t="shared" si="937"/>
        <v>0</v>
      </c>
      <c r="AQ1235" s="30">
        <f t="shared" si="920"/>
        <v>3222734794.475101</v>
      </c>
      <c r="AR1235" s="28">
        <f t="shared" si="921"/>
        <v>1469183413.3431084</v>
      </c>
      <c r="AS1235" s="25">
        <f t="shared" si="922"/>
        <v>200337590.02425668</v>
      </c>
      <c r="AT1235" s="32">
        <f t="shared" si="923"/>
        <v>8205.5164944191147</v>
      </c>
      <c r="AU1235" s="23">
        <f t="shared" si="924"/>
        <v>8205.5164944191147</v>
      </c>
      <c r="AV1235" s="22">
        <f t="shared" si="925"/>
        <v>416109006.08422339</v>
      </c>
      <c r="AW1235" s="31">
        <f t="shared" si="938"/>
        <v>2320418329.7052951</v>
      </c>
    </row>
    <row r="1236" spans="1:53" x14ac:dyDescent="0.25">
      <c r="A1236">
        <f t="shared" si="899"/>
        <v>485</v>
      </c>
      <c r="B1236" t="s">
        <v>6</v>
      </c>
      <c r="C1236" s="27">
        <f t="shared" si="903"/>
        <v>0</v>
      </c>
      <c r="D1236" s="27">
        <f t="shared" si="926"/>
        <v>0</v>
      </c>
      <c r="E1236" s="27" t="b">
        <f t="shared" si="902"/>
        <v>1</v>
      </c>
      <c r="F1236" s="29">
        <f t="shared" si="904"/>
        <v>0</v>
      </c>
      <c r="G1236" s="27">
        <f t="shared" si="927"/>
        <v>0</v>
      </c>
      <c r="H1236" s="22">
        <f t="shared" si="905"/>
        <v>18186618166.153969</v>
      </c>
      <c r="I1236" s="23">
        <f t="shared" si="906"/>
        <v>132580106.5049091</v>
      </c>
      <c r="J1236" s="23">
        <f t="shared" si="907"/>
        <v>1086</v>
      </c>
      <c r="K1236" s="19">
        <f t="shared" si="928"/>
        <v>225.0831931027827</v>
      </c>
      <c r="L1236" s="16">
        <f t="shared" si="908"/>
        <v>125.44614213574498</v>
      </c>
      <c r="M1236" s="23">
        <f>M1235-IF($B1236="B",(Percent_Rent_In_Elsies*2.49%/12 * H1235)/K1235,0)+IF($B1236="D",N1236,0)+IF(B1236="D",AK1235)+IF(B1236="C",F1235*90%)-(Y1236-Y1235)-IF($B1236="A",Q1235/K1235) + IF($B1236="A",Q1235/K1235)</f>
        <v>-32483485.203525793</v>
      </c>
      <c r="N1236" s="23">
        <f t="shared" si="909"/>
        <v>0</v>
      </c>
      <c r="O1236" s="22">
        <f t="shared" si="910"/>
        <v>0</v>
      </c>
      <c r="P1236" s="22">
        <f t="shared" si="941"/>
        <v>0</v>
      </c>
      <c r="Q1236" s="22">
        <f t="shared" si="942"/>
        <v>0</v>
      </c>
      <c r="R1236" s="22">
        <f t="shared" si="911"/>
        <v>221891312.77952522</v>
      </c>
      <c r="S1236" s="16">
        <f t="shared" si="901"/>
        <v>0</v>
      </c>
      <c r="T1236" s="15">
        <f t="shared" si="912"/>
        <v>0</v>
      </c>
      <c r="U1236" s="23">
        <f t="shared" si="929"/>
        <v>986296.85236456827</v>
      </c>
      <c r="V1236" s="23">
        <f t="shared" si="930"/>
        <v>0</v>
      </c>
      <c r="W1236" s="23">
        <f t="shared" si="943"/>
        <v>0</v>
      </c>
      <c r="X1236" s="23">
        <f t="shared" si="931"/>
        <v>29889983.034626868</v>
      </c>
      <c r="Y1236" s="23">
        <f t="shared" si="913"/>
        <v>13825559.361691331</v>
      </c>
      <c r="Z1236" s="3">
        <f t="shared" si="914"/>
        <v>0</v>
      </c>
      <c r="AA1236" s="23">
        <f t="shared" si="915"/>
        <v>57867922.229071669</v>
      </c>
      <c r="AB1236" s="26">
        <f t="shared" si="932"/>
        <v>70086276.274228647</v>
      </c>
      <c r="AC1236" s="23">
        <f t="shared" si="933"/>
        <v>74889487.274228647</v>
      </c>
      <c r="AD1236" s="23">
        <f t="shared" si="939"/>
        <v>4803211</v>
      </c>
      <c r="AE1236" s="24">
        <f t="shared" si="900"/>
        <v>70086276.274228647</v>
      </c>
      <c r="AF1236" s="3">
        <f t="shared" si="934"/>
        <v>0</v>
      </c>
      <c r="AG1236" s="2">
        <f t="shared" si="916"/>
        <v>0</v>
      </c>
      <c r="AH1236" s="2">
        <f t="shared" si="917"/>
        <v>103.79560240863503</v>
      </c>
      <c r="AI1236" s="23">
        <f t="shared" si="940"/>
        <v>9303640509.6735306</v>
      </c>
      <c r="AJ1236" s="23">
        <f t="shared" si="918"/>
        <v>6219.922423797766</v>
      </c>
      <c r="AK1236" s="23">
        <f t="shared" si="919"/>
        <v>0</v>
      </c>
      <c r="AL1236" s="23">
        <f t="shared" si="944"/>
        <v>0</v>
      </c>
      <c r="AM1236" s="23">
        <f t="shared" si="945"/>
        <v>0</v>
      </c>
      <c r="AN1236" s="16">
        <f t="shared" si="935"/>
        <v>0</v>
      </c>
      <c r="AO1236" s="23">
        <f t="shared" si="936"/>
        <v>0</v>
      </c>
      <c r="AP1236" s="22">
        <f t="shared" si="937"/>
        <v>0</v>
      </c>
      <c r="AQ1236" s="30">
        <f t="shared" si="920"/>
        <v>3222734794.475101</v>
      </c>
      <c r="AR1236" s="28">
        <f t="shared" si="921"/>
        <v>1469183413.3431084</v>
      </c>
      <c r="AS1236" s="25">
        <f t="shared" si="922"/>
        <v>200337590.02425668</v>
      </c>
      <c r="AT1236" s="32">
        <f t="shared" si="923"/>
        <v>0</v>
      </c>
      <c r="AU1236" s="23">
        <f t="shared" si="924"/>
        <v>0</v>
      </c>
      <c r="AV1236" s="22">
        <f t="shared" si="925"/>
        <v>416109006.08422339</v>
      </c>
      <c r="AW1236" s="31">
        <f t="shared" si="938"/>
        <v>2307521322.2311139</v>
      </c>
    </row>
    <row r="1237" spans="1:53" x14ac:dyDescent="0.25">
      <c r="A1237">
        <f t="shared" si="899"/>
        <v>485</v>
      </c>
      <c r="B1237" t="s">
        <v>7</v>
      </c>
      <c r="C1237" s="27">
        <f t="shared" si="903"/>
        <v>0</v>
      </c>
      <c r="D1237" s="27">
        <f t="shared" si="926"/>
        <v>0</v>
      </c>
      <c r="E1237" s="27" t="b">
        <f t="shared" si="902"/>
        <v>1</v>
      </c>
      <c r="F1237" s="29">
        <f t="shared" si="904"/>
        <v>0</v>
      </c>
      <c r="G1237" s="27">
        <f t="shared" si="927"/>
        <v>0</v>
      </c>
      <c r="H1237" s="22">
        <f t="shared" si="905"/>
        <v>18186618166.153969</v>
      </c>
      <c r="I1237" s="23">
        <f t="shared" si="906"/>
        <v>132580106.5049091</v>
      </c>
      <c r="J1237" s="23">
        <f t="shared" si="907"/>
        <v>1086</v>
      </c>
      <c r="K1237" s="19">
        <f t="shared" si="928"/>
        <v>225.0831931027827</v>
      </c>
      <c r="L1237" s="16">
        <f t="shared" si="908"/>
        <v>125.44614213574498</v>
      </c>
      <c r="M1237" s="23">
        <f>M1236-IF($B1237="B",(Percent_Rent_In_Elsies*2.49%/12 * H1236)/K1236,0)+IF($B1237="D",N1237,0)+IF(B1237="D",AK1236)+IF(B1237="C",F1236*90%)-(Y1237-Y1236)-IF($B1237="A",Q1236/K1236) + IF($B1237="A",Q1236/K1236)</f>
        <v>-32567314.72490089</v>
      </c>
      <c r="N1237" s="23">
        <f t="shared" si="909"/>
        <v>0</v>
      </c>
      <c r="O1237" s="22">
        <f t="shared" si="910"/>
        <v>0</v>
      </c>
      <c r="P1237" s="22">
        <f t="shared" si="941"/>
        <v>0</v>
      </c>
      <c r="Q1237" s="22">
        <f t="shared" si="942"/>
        <v>0</v>
      </c>
      <c r="R1237" s="22">
        <f t="shared" si="911"/>
        <v>203400370.04789811</v>
      </c>
      <c r="S1237" s="16">
        <f t="shared" si="901"/>
        <v>18490942.731627103</v>
      </c>
      <c r="T1237" s="15">
        <f t="shared" si="912"/>
        <v>0</v>
      </c>
      <c r="U1237" s="23">
        <f t="shared" si="929"/>
        <v>904105.44800085423</v>
      </c>
      <c r="V1237" s="23">
        <f t="shared" si="930"/>
        <v>82191.404363714028</v>
      </c>
      <c r="W1237" s="23">
        <f t="shared" si="943"/>
        <v>0</v>
      </c>
      <c r="X1237" s="23">
        <f t="shared" si="931"/>
        <v>29889983.034626868</v>
      </c>
      <c r="Y1237" s="23">
        <f t="shared" si="913"/>
        <v>13825559.361691331</v>
      </c>
      <c r="Z1237" s="3">
        <f t="shared" si="914"/>
        <v>0</v>
      </c>
      <c r="AA1237" s="23">
        <f t="shared" si="915"/>
        <v>57867922.229071669</v>
      </c>
      <c r="AB1237" s="26">
        <f t="shared" si="932"/>
        <v>70086276.274228647</v>
      </c>
      <c r="AC1237" s="23">
        <f t="shared" si="933"/>
        <v>74889487.274228647</v>
      </c>
      <c r="AD1237" s="23">
        <f t="shared" si="939"/>
        <v>4803211</v>
      </c>
      <c r="AE1237" s="24">
        <f t="shared" si="900"/>
        <v>70086276.274228647</v>
      </c>
      <c r="AF1237" s="3">
        <f t="shared" si="934"/>
        <v>0</v>
      </c>
      <c r="AG1237" s="2">
        <f t="shared" si="916"/>
        <v>0</v>
      </c>
      <c r="AH1237" s="2">
        <f t="shared" si="917"/>
        <v>103.79560240863503</v>
      </c>
      <c r="AI1237" s="23">
        <f t="shared" si="940"/>
        <v>9303640509.6735306</v>
      </c>
      <c r="AJ1237" s="23">
        <f t="shared" si="918"/>
        <v>6219.922423797766</v>
      </c>
      <c r="AK1237" s="23">
        <f t="shared" si="919"/>
        <v>0</v>
      </c>
      <c r="AL1237" s="23">
        <f t="shared" si="944"/>
        <v>66051.292753219604</v>
      </c>
      <c r="AM1237" s="23">
        <f t="shared" si="945"/>
        <v>61625087.537487224</v>
      </c>
      <c r="AN1237" s="16">
        <f t="shared" si="935"/>
        <v>0</v>
      </c>
      <c r="AO1237" s="23">
        <f t="shared" si="936"/>
        <v>83829.521375096709</v>
      </c>
      <c r="AP1237" s="22">
        <f t="shared" si="937"/>
        <v>18868616.347384743</v>
      </c>
      <c r="AQ1237" s="30">
        <f t="shared" si="920"/>
        <v>3260311643.9309177</v>
      </c>
      <c r="AR1237" s="28">
        <f t="shared" si="921"/>
        <v>1487891646.4515405</v>
      </c>
      <c r="AS1237" s="25">
        <f t="shared" si="922"/>
        <v>200337590.02425668</v>
      </c>
      <c r="AT1237" s="32">
        <f t="shared" si="923"/>
        <v>0</v>
      </c>
      <c r="AU1237" s="23">
        <f t="shared" si="924"/>
        <v>0</v>
      </c>
      <c r="AV1237" s="22">
        <f t="shared" si="925"/>
        <v>416109006.08422339</v>
      </c>
      <c r="AW1237" s="31">
        <f t="shared" si="938"/>
        <v>2345098171.6869307</v>
      </c>
    </row>
    <row r="1238" spans="1:53" x14ac:dyDescent="0.25">
      <c r="A1238">
        <f t="shared" si="899"/>
        <v>485</v>
      </c>
      <c r="B1238" t="s">
        <v>8</v>
      </c>
      <c r="C1238" s="27">
        <f t="shared" si="903"/>
        <v>0</v>
      </c>
      <c r="D1238" s="27">
        <f t="shared" si="926"/>
        <v>0</v>
      </c>
      <c r="E1238" s="27" t="b">
        <f t="shared" si="902"/>
        <v>1</v>
      </c>
      <c r="F1238" s="29">
        <f t="shared" si="904"/>
        <v>0</v>
      </c>
      <c r="G1238" s="27">
        <f t="shared" si="927"/>
        <v>0</v>
      </c>
      <c r="H1238" s="22">
        <f t="shared" si="905"/>
        <v>18186618166.153969</v>
      </c>
      <c r="I1238" s="23">
        <f t="shared" si="906"/>
        <v>132580106.5049091</v>
      </c>
      <c r="J1238" s="23">
        <f t="shared" si="907"/>
        <v>1086</v>
      </c>
      <c r="K1238" s="19">
        <f t="shared" si="928"/>
        <v>225.0831931027827</v>
      </c>
      <c r="L1238" s="16">
        <f t="shared" si="908"/>
        <v>125.44614213574498</v>
      </c>
      <c r="M1238" s="23">
        <f>M1237-IF($B1238="B",(Percent_Rent_In_Elsies*2.49%/12 * H1237)/K1237,0)+IF($B1238="D",N1238,0)+IF(B1238="D",AK1237)+IF(B1238="C",F1237*90%)-(Y1238-Y1237)-IF($B1238="A",Q1237/K1237) + IF($B1238="A",Q1237/K1237)</f>
        <v>-32567314.72490089</v>
      </c>
      <c r="N1238" s="23">
        <f t="shared" si="909"/>
        <v>0</v>
      </c>
      <c r="O1238" s="22">
        <f t="shared" si="910"/>
        <v>0</v>
      </c>
      <c r="P1238" s="22">
        <f t="shared" si="941"/>
        <v>0</v>
      </c>
      <c r="Q1238" s="22">
        <f t="shared" si="942"/>
        <v>0</v>
      </c>
      <c r="R1238" s="22">
        <f t="shared" si="911"/>
        <v>222268986.39528286</v>
      </c>
      <c r="S1238" s="16">
        <f t="shared" si="901"/>
        <v>18490942.731627103</v>
      </c>
      <c r="T1238" s="15">
        <f t="shared" si="912"/>
        <v>0</v>
      </c>
      <c r="U1238" s="23">
        <f t="shared" si="929"/>
        <v>987934.96937595098</v>
      </c>
      <c r="V1238" s="23">
        <f t="shared" si="930"/>
        <v>82191.404363714028</v>
      </c>
      <c r="W1238" s="23">
        <f t="shared" si="943"/>
        <v>0</v>
      </c>
      <c r="X1238" s="23">
        <f t="shared" si="931"/>
        <v>29889983.034626868</v>
      </c>
      <c r="Y1238" s="23">
        <f t="shared" si="913"/>
        <v>13825559.361691331</v>
      </c>
      <c r="Z1238" s="3">
        <f t="shared" si="914"/>
        <v>0</v>
      </c>
      <c r="AA1238" s="23">
        <f t="shared" si="915"/>
        <v>57867922.229071669</v>
      </c>
      <c r="AB1238" s="26">
        <f t="shared" si="932"/>
        <v>70086276.274228647</v>
      </c>
      <c r="AC1238" s="23">
        <f t="shared" si="933"/>
        <v>74889487.274228647</v>
      </c>
      <c r="AD1238" s="23">
        <f t="shared" si="939"/>
        <v>4803211</v>
      </c>
      <c r="AE1238" s="24">
        <f t="shared" si="900"/>
        <v>70086276.274228647</v>
      </c>
      <c r="AF1238" s="3">
        <f t="shared" si="934"/>
        <v>1E-4</v>
      </c>
      <c r="AG1238" s="2">
        <f t="shared" si="916"/>
        <v>0</v>
      </c>
      <c r="AH1238" s="2">
        <f t="shared" si="917"/>
        <v>103.79560240863503</v>
      </c>
      <c r="AI1238" s="23">
        <f t="shared" si="940"/>
        <v>9303640509.6735306</v>
      </c>
      <c r="AJ1238" s="23">
        <f t="shared" si="918"/>
        <v>6219.922423797766</v>
      </c>
      <c r="AK1238" s="23">
        <f t="shared" si="919"/>
        <v>61113.035554623959</v>
      </c>
      <c r="AL1238" s="23">
        <f t="shared" si="944"/>
        <v>0</v>
      </c>
      <c r="AM1238" s="23">
        <f t="shared" si="945"/>
        <v>0</v>
      </c>
      <c r="AN1238" s="16">
        <f t="shared" si="935"/>
        <v>0</v>
      </c>
      <c r="AO1238" s="23">
        <f t="shared" si="936"/>
        <v>0</v>
      </c>
      <c r="AP1238" s="22">
        <f t="shared" si="937"/>
        <v>0</v>
      </c>
      <c r="AQ1238" s="30">
        <f t="shared" si="920"/>
        <v>3260311643.9309177</v>
      </c>
      <c r="AR1238" s="28">
        <f t="shared" si="921"/>
        <v>1487891646.4515405</v>
      </c>
      <c r="AS1238" s="25">
        <f t="shared" si="922"/>
        <v>200337590.02425668</v>
      </c>
      <c r="AT1238" s="32">
        <f t="shared" si="923"/>
        <v>0</v>
      </c>
      <c r="AU1238" s="23">
        <f t="shared" si="924"/>
        <v>0</v>
      </c>
      <c r="AV1238" s="22">
        <f t="shared" si="925"/>
        <v>416109006.08422339</v>
      </c>
      <c r="AW1238" s="31">
        <f t="shared" si="938"/>
        <v>2345098171.6869307</v>
      </c>
    </row>
    <row r="1239" spans="1:53" x14ac:dyDescent="0.25">
      <c r="A1239" s="21">
        <f t="shared" si="899"/>
        <v>485</v>
      </c>
      <c r="B1239" s="21" t="s">
        <v>9</v>
      </c>
      <c r="C1239" s="27">
        <f t="shared" si="903"/>
        <v>0</v>
      </c>
      <c r="D1239" s="27">
        <f t="shared" si="926"/>
        <v>0</v>
      </c>
      <c r="E1239" s="27" t="b">
        <f t="shared" si="902"/>
        <v>1</v>
      </c>
      <c r="F1239" s="29">
        <f t="shared" si="904"/>
        <v>0</v>
      </c>
      <c r="G1239" s="27">
        <f t="shared" si="927"/>
        <v>0</v>
      </c>
      <c r="H1239" s="22">
        <f t="shared" si="905"/>
        <v>18186618166.153969</v>
      </c>
      <c r="I1239" s="23">
        <f t="shared" si="906"/>
        <v>132580106.5049091</v>
      </c>
      <c r="J1239" s="23">
        <f t="shared" si="907"/>
        <v>1086</v>
      </c>
      <c r="K1239" s="19">
        <f t="shared" si="928"/>
        <v>225.0831931027827</v>
      </c>
      <c r="L1239" s="16">
        <f t="shared" si="908"/>
        <v>125.44614213574498</v>
      </c>
      <c r="M1239" s="23">
        <f>M1238-IF($B1239="B",(Percent_Rent_In_Elsies*2.49%/12 * H1238)/K1238,0)+IF($B1239="D",N1239,0)+IF(B1239="D",AK1238)+IF(B1239="C",F1238*90%)-(Y1239-Y1238)-IF($B1239="A",Q1238/K1238) + IF($B1239="A",Q1238/K1238)</f>
        <v>-32506201.689346265</v>
      </c>
      <c r="N1239" s="23">
        <f t="shared" si="909"/>
        <v>0</v>
      </c>
      <c r="O1239" s="22">
        <f t="shared" si="910"/>
        <v>12919002.490829859</v>
      </c>
      <c r="P1239" s="22">
        <f t="shared" si="941"/>
        <v>0</v>
      </c>
      <c r="Q1239" s="22">
        <f t="shared" si="942"/>
        <v>0</v>
      </c>
      <c r="R1239" s="22">
        <f t="shared" si="911"/>
        <v>222268986.39528286</v>
      </c>
      <c r="S1239" s="16">
        <f t="shared" si="901"/>
        <v>0</v>
      </c>
      <c r="T1239" s="15">
        <f t="shared" si="912"/>
        <v>5571940.240797244</v>
      </c>
      <c r="U1239" s="23">
        <f t="shared" si="929"/>
        <v>987934.96937595098</v>
      </c>
      <c r="V1239" s="23">
        <f t="shared" si="930"/>
        <v>0</v>
      </c>
      <c r="W1239" s="23">
        <f t="shared" si="943"/>
        <v>82191.404363714028</v>
      </c>
      <c r="X1239" s="23">
        <f t="shared" si="931"/>
        <v>29889983.034626868</v>
      </c>
      <c r="Y1239" s="23">
        <f t="shared" si="913"/>
        <v>13825559.361691331</v>
      </c>
      <c r="Z1239" s="3">
        <f t="shared" si="914"/>
        <v>0</v>
      </c>
      <c r="AA1239" s="23">
        <f t="shared" si="915"/>
        <v>57806809.193517044</v>
      </c>
      <c r="AB1239" s="26">
        <f t="shared" si="932"/>
        <v>70086276.274228647</v>
      </c>
      <c r="AC1239" s="23">
        <f t="shared" si="933"/>
        <v>74889487.274228647</v>
      </c>
      <c r="AD1239" s="23">
        <f t="shared" si="939"/>
        <v>4803211</v>
      </c>
      <c r="AE1239" s="24">
        <f t="shared" si="900"/>
        <v>70086276.274228647</v>
      </c>
      <c r="AF1239" s="3">
        <f t="shared" si="934"/>
        <v>0</v>
      </c>
      <c r="AG1239" s="2">
        <f t="shared" si="916"/>
        <v>0</v>
      </c>
      <c r="AH1239" s="2">
        <f t="shared" si="917"/>
        <v>103.79560240863503</v>
      </c>
      <c r="AI1239" s="23">
        <f t="shared" si="940"/>
        <v>9293815140.2572174</v>
      </c>
      <c r="AJ1239" s="23">
        <f t="shared" si="918"/>
        <v>6219.922423797766</v>
      </c>
      <c r="AK1239" s="23">
        <f t="shared" si="919"/>
        <v>0</v>
      </c>
      <c r="AL1239" s="23">
        <f t="shared" si="944"/>
        <v>0</v>
      </c>
      <c r="AM1239" s="23">
        <f t="shared" si="945"/>
        <v>0</v>
      </c>
      <c r="AN1239" s="16">
        <f t="shared" si="935"/>
        <v>0</v>
      </c>
      <c r="AO1239" s="23">
        <f t="shared" si="936"/>
        <v>0</v>
      </c>
      <c r="AP1239" s="22">
        <f t="shared" si="937"/>
        <v>0</v>
      </c>
      <c r="AQ1239" s="30">
        <f t="shared" si="920"/>
        <v>3260311643.9309177</v>
      </c>
      <c r="AR1239" s="28">
        <f t="shared" si="921"/>
        <v>1487891646.4515405</v>
      </c>
      <c r="AS1239" s="25">
        <f t="shared" si="922"/>
        <v>200337590.02425668</v>
      </c>
      <c r="AT1239" s="32">
        <f t="shared" si="923"/>
        <v>0</v>
      </c>
      <c r="AU1239" s="23">
        <f t="shared" si="924"/>
        <v>0</v>
      </c>
      <c r="AV1239" s="22">
        <f t="shared" si="925"/>
        <v>416109006.08422339</v>
      </c>
      <c r="AW1239" s="31">
        <f t="shared" si="938"/>
        <v>2345098171.6869307</v>
      </c>
      <c r="AX1239" s="21"/>
      <c r="AY1239" s="21"/>
      <c r="AZ1239" s="21"/>
      <c r="BA1239" s="21"/>
    </row>
    <row r="1240" spans="1:53" x14ac:dyDescent="0.25">
      <c r="A1240" s="21">
        <f t="shared" si="899"/>
        <v>485</v>
      </c>
      <c r="B1240" s="21" t="s">
        <v>28</v>
      </c>
      <c r="C1240" s="27">
        <f t="shared" si="903"/>
        <v>0</v>
      </c>
      <c r="D1240" s="27">
        <f t="shared" si="926"/>
        <v>0</v>
      </c>
      <c r="E1240" s="27" t="b">
        <f t="shared" si="902"/>
        <v>1</v>
      </c>
      <c r="F1240" s="29">
        <f t="shared" si="904"/>
        <v>0</v>
      </c>
      <c r="G1240" s="27">
        <f t="shared" si="927"/>
        <v>0</v>
      </c>
      <c r="H1240" s="22">
        <f t="shared" si="905"/>
        <v>18186618166.153969</v>
      </c>
      <c r="I1240" s="23">
        <f t="shared" si="906"/>
        <v>132580106.5049091</v>
      </c>
      <c r="J1240" s="23">
        <f t="shared" si="907"/>
        <v>1086</v>
      </c>
      <c r="K1240" s="19">
        <f t="shared" si="928"/>
        <v>225.0831931027827</v>
      </c>
      <c r="L1240" s="16">
        <f t="shared" si="908"/>
        <v>125.44614213574498</v>
      </c>
      <c r="M1240" s="23">
        <f>M1239-IF($B1240="B",(Percent_Rent_In_Elsies*2.49%/12 * H1239)/K1239,0)+IF($B1240="D",N1240,0)+IF(B1240="D",AK1239)+IF(B1240="C",F1239*90%)-(Y1240-Y1239)-IF($B1240="A",Q1239/K1239) + IF($B1240="A",Q1239/K1239)</f>
        <v>-32506201.689346265</v>
      </c>
      <c r="N1240" s="23">
        <f t="shared" si="909"/>
        <v>0</v>
      </c>
      <c r="O1240" s="22">
        <f t="shared" si="910"/>
        <v>0</v>
      </c>
      <c r="P1240" s="22">
        <f t="shared" si="941"/>
        <v>12919002.490829859</v>
      </c>
      <c r="Q1240" s="22">
        <f t="shared" si="942"/>
        <v>0</v>
      </c>
      <c r="R1240" s="22">
        <f t="shared" si="911"/>
        <v>222268986.39528286</v>
      </c>
      <c r="S1240" s="16">
        <f t="shared" si="901"/>
        <v>0</v>
      </c>
      <c r="T1240" s="15">
        <f t="shared" si="912"/>
        <v>0</v>
      </c>
      <c r="U1240" s="23">
        <f t="shared" si="929"/>
        <v>987934.96937595098</v>
      </c>
      <c r="V1240" s="23">
        <f t="shared" si="930"/>
        <v>0</v>
      </c>
      <c r="W1240" s="23">
        <f t="shared" si="943"/>
        <v>0</v>
      </c>
      <c r="X1240" s="23">
        <f t="shared" si="931"/>
        <v>29889983.034626868</v>
      </c>
      <c r="Y1240" s="23">
        <f t="shared" si="913"/>
        <v>13825559.361691331</v>
      </c>
      <c r="Z1240" s="3">
        <f t="shared" si="914"/>
        <v>4109.5702181857014</v>
      </c>
      <c r="AA1240" s="23">
        <f t="shared" si="915"/>
        <v>57868452.746789828</v>
      </c>
      <c r="AB1240" s="26">
        <f t="shared" si="932"/>
        <v>70086276.274228618</v>
      </c>
      <c r="AC1240" s="23">
        <f t="shared" si="933"/>
        <v>74889487.274228647</v>
      </c>
      <c r="AD1240" s="23">
        <f t="shared" si="939"/>
        <v>4803211</v>
      </c>
      <c r="AE1240" s="24">
        <f t="shared" si="900"/>
        <v>70086276.274228647</v>
      </c>
      <c r="AF1240" s="3">
        <f t="shared" si="934"/>
        <v>0</v>
      </c>
      <c r="AG1240" s="2">
        <f t="shared" si="916"/>
        <v>493148426.18228412</v>
      </c>
      <c r="AH1240" s="2">
        <f t="shared" si="917"/>
        <v>103.79560240863503</v>
      </c>
      <c r="AI1240" s="23">
        <f t="shared" si="940"/>
        <v>9303725802.9749603</v>
      </c>
      <c r="AJ1240" s="23">
        <f t="shared" si="918"/>
        <v>6219.922423797766</v>
      </c>
      <c r="AK1240" s="23">
        <f t="shared" si="919"/>
        <v>0</v>
      </c>
      <c r="AL1240" s="23">
        <f t="shared" si="944"/>
        <v>0</v>
      </c>
      <c r="AM1240" s="23">
        <f t="shared" si="945"/>
        <v>0</v>
      </c>
      <c r="AN1240" s="16">
        <f t="shared" si="935"/>
        <v>0</v>
      </c>
      <c r="AO1240" s="23">
        <f t="shared" si="936"/>
        <v>0</v>
      </c>
      <c r="AP1240" s="22">
        <f t="shared" si="937"/>
        <v>0</v>
      </c>
      <c r="AQ1240" s="30">
        <f t="shared" si="920"/>
        <v>3260311643.9309177</v>
      </c>
      <c r="AR1240" s="28">
        <f t="shared" si="921"/>
        <v>1487891646.4515405</v>
      </c>
      <c r="AS1240" s="25">
        <f t="shared" si="922"/>
        <v>200337590.02425668</v>
      </c>
      <c r="AT1240" s="32">
        <f t="shared" si="923"/>
        <v>8219.1404363714028</v>
      </c>
      <c r="AU1240" s="23">
        <f t="shared" si="924"/>
        <v>8219.1404363714028</v>
      </c>
      <c r="AV1240" s="22">
        <f t="shared" si="925"/>
        <v>421680946.32502061</v>
      </c>
      <c r="AW1240" s="31">
        <f t="shared" si="938"/>
        <v>2345098171.6869307</v>
      </c>
      <c r="AX1240" s="21"/>
      <c r="AY1240" s="21"/>
      <c r="AZ1240" s="21"/>
      <c r="BA1240" s="21"/>
    </row>
    <row r="1241" spans="1:53" x14ac:dyDescent="0.25">
      <c r="A1241">
        <f t="shared" si="899"/>
        <v>486</v>
      </c>
      <c r="B1241" t="s">
        <v>6</v>
      </c>
      <c r="C1241" s="27">
        <f t="shared" si="903"/>
        <v>0</v>
      </c>
      <c r="D1241" s="27">
        <f t="shared" si="926"/>
        <v>0</v>
      </c>
      <c r="E1241" s="27" t="b">
        <f t="shared" si="902"/>
        <v>1</v>
      </c>
      <c r="F1241" s="29">
        <f t="shared" si="904"/>
        <v>0</v>
      </c>
      <c r="G1241" s="27">
        <f t="shared" si="927"/>
        <v>0</v>
      </c>
      <c r="H1241" s="22">
        <f t="shared" si="905"/>
        <v>18216929196.430893</v>
      </c>
      <c r="I1241" s="23">
        <f t="shared" si="906"/>
        <v>132580106.5049091</v>
      </c>
      <c r="J1241" s="23">
        <f t="shared" si="907"/>
        <v>1086</v>
      </c>
      <c r="K1241" s="19">
        <f t="shared" si="928"/>
        <v>225.0831931027827</v>
      </c>
      <c r="L1241" s="16">
        <f t="shared" si="908"/>
        <v>125.65521903930455</v>
      </c>
      <c r="M1241" s="23">
        <f>M1240-IF($B1241="B",(Percent_Rent_In_Elsies*2.49%/12 * H1240)/K1240,0)+IF($B1241="D",N1241,0)+IF(B1241="D",AK1240)+IF(B1241="C",F1240*90%)-(Y1241-Y1240)-IF($B1241="A",Q1240/K1240) + IF($B1241="A",Q1240/K1240)</f>
        <v>-32506201.689346265</v>
      </c>
      <c r="N1241" s="23">
        <f t="shared" si="909"/>
        <v>0</v>
      </c>
      <c r="O1241" s="22">
        <f t="shared" si="910"/>
        <v>0</v>
      </c>
      <c r="P1241" s="22">
        <f t="shared" si="941"/>
        <v>0</v>
      </c>
      <c r="Q1241" s="22">
        <f t="shared" si="942"/>
        <v>0</v>
      </c>
      <c r="R1241" s="22">
        <f t="shared" si="911"/>
        <v>222268986.39528286</v>
      </c>
      <c r="S1241" s="16">
        <f t="shared" si="901"/>
        <v>0</v>
      </c>
      <c r="T1241" s="15">
        <f t="shared" si="912"/>
        <v>0</v>
      </c>
      <c r="U1241" s="23">
        <f t="shared" si="929"/>
        <v>987934.96937595098</v>
      </c>
      <c r="V1241" s="23">
        <f t="shared" si="930"/>
        <v>0</v>
      </c>
      <c r="W1241" s="23">
        <f t="shared" si="943"/>
        <v>0</v>
      </c>
      <c r="X1241" s="23">
        <f t="shared" si="931"/>
        <v>29910530.885717794</v>
      </c>
      <c r="Y1241" s="23">
        <f t="shared" si="913"/>
        <v>13825559.361691331</v>
      </c>
      <c r="Z1241" s="3">
        <f t="shared" si="914"/>
        <v>0</v>
      </c>
      <c r="AA1241" s="23">
        <f t="shared" si="915"/>
        <v>57868452.746789828</v>
      </c>
      <c r="AB1241" s="26">
        <f t="shared" si="932"/>
        <v>70086276.274228632</v>
      </c>
      <c r="AC1241" s="23">
        <f t="shared" si="933"/>
        <v>74889487.274228647</v>
      </c>
      <c r="AD1241" s="23">
        <f t="shared" si="939"/>
        <v>4803211</v>
      </c>
      <c r="AE1241" s="24">
        <f t="shared" si="900"/>
        <v>70086276.274228647</v>
      </c>
      <c r="AF1241" s="3">
        <f t="shared" si="934"/>
        <v>0</v>
      </c>
      <c r="AG1241" s="2">
        <f t="shared" si="916"/>
        <v>0</v>
      </c>
      <c r="AH1241" s="2">
        <f t="shared" si="917"/>
        <v>103.9685950793161</v>
      </c>
      <c r="AI1241" s="23">
        <f t="shared" si="940"/>
        <v>9303725802.9749603</v>
      </c>
      <c r="AJ1241" s="23">
        <f t="shared" si="918"/>
        <v>6219.922423797766</v>
      </c>
      <c r="AK1241" s="23">
        <f t="shared" si="919"/>
        <v>0</v>
      </c>
      <c r="AL1241" s="23">
        <f t="shared" si="944"/>
        <v>0</v>
      </c>
      <c r="AM1241" s="23">
        <f t="shared" si="945"/>
        <v>0</v>
      </c>
      <c r="AN1241" s="16">
        <f t="shared" si="935"/>
        <v>0</v>
      </c>
      <c r="AO1241" s="23">
        <f t="shared" si="936"/>
        <v>0</v>
      </c>
      <c r="AP1241" s="22">
        <f t="shared" si="937"/>
        <v>0</v>
      </c>
      <c r="AQ1241" s="30">
        <f t="shared" si="920"/>
        <v>3260311643.9309177</v>
      </c>
      <c r="AR1241" s="28">
        <f t="shared" si="921"/>
        <v>1487891646.4515405</v>
      </c>
      <c r="AS1241" s="25">
        <f t="shared" si="922"/>
        <v>200337590.02425668</v>
      </c>
      <c r="AT1241" s="32">
        <f t="shared" si="923"/>
        <v>0</v>
      </c>
      <c r="AU1241" s="23">
        <f t="shared" si="924"/>
        <v>0</v>
      </c>
      <c r="AV1241" s="22">
        <f t="shared" si="925"/>
        <v>421680946.32502061</v>
      </c>
      <c r="AW1241" s="31">
        <f t="shared" si="938"/>
        <v>2332179169.1961007</v>
      </c>
    </row>
    <row r="1242" spans="1:53" x14ac:dyDescent="0.25">
      <c r="A1242">
        <f t="shared" ref="A1242:A1305" si="946">A1237+1</f>
        <v>486</v>
      </c>
      <c r="B1242" t="s">
        <v>7</v>
      </c>
      <c r="C1242" s="27">
        <f t="shared" si="903"/>
        <v>0</v>
      </c>
      <c r="D1242" s="27">
        <f t="shared" si="926"/>
        <v>0</v>
      </c>
      <c r="E1242" s="27" t="b">
        <f t="shared" si="902"/>
        <v>1</v>
      </c>
      <c r="F1242" s="29">
        <f t="shared" si="904"/>
        <v>0</v>
      </c>
      <c r="G1242" s="27">
        <f t="shared" si="927"/>
        <v>0</v>
      </c>
      <c r="H1242" s="22">
        <f t="shared" si="905"/>
        <v>18216929196.430893</v>
      </c>
      <c r="I1242" s="23">
        <f t="shared" si="906"/>
        <v>132580106.5049091</v>
      </c>
      <c r="J1242" s="23">
        <f t="shared" si="907"/>
        <v>1086</v>
      </c>
      <c r="K1242" s="19">
        <f t="shared" si="928"/>
        <v>225.0831931027827</v>
      </c>
      <c r="L1242" s="16">
        <f t="shared" si="908"/>
        <v>125.65521903930455</v>
      </c>
      <c r="M1242" s="23">
        <f>M1241-IF($B1242="B",(Percent_Rent_In_Elsies*2.49%/12 * H1241)/K1241,0)+IF($B1242="D",N1242,0)+IF(B1242="D",AK1241)+IF(B1242="C",F1241*90%)-(Y1242-Y1241)-IF($B1242="A",Q1241/K1241) + IF($B1242="A",Q1241/K1241)</f>
        <v>-32590170.92659032</v>
      </c>
      <c r="N1242" s="23">
        <f t="shared" si="909"/>
        <v>0</v>
      </c>
      <c r="O1242" s="22">
        <f t="shared" si="910"/>
        <v>0</v>
      </c>
      <c r="P1242" s="22">
        <f t="shared" si="941"/>
        <v>0</v>
      </c>
      <c r="Q1242" s="22">
        <f t="shared" si="942"/>
        <v>0</v>
      </c>
      <c r="R1242" s="22">
        <f t="shared" si="911"/>
        <v>203746570.86234263</v>
      </c>
      <c r="S1242" s="16">
        <f t="shared" si="901"/>
        <v>18522415.532940239</v>
      </c>
      <c r="T1242" s="15">
        <f t="shared" si="912"/>
        <v>0</v>
      </c>
      <c r="U1242" s="23">
        <f t="shared" si="929"/>
        <v>905607.05526128842</v>
      </c>
      <c r="V1242" s="23">
        <f t="shared" si="930"/>
        <v>82327.914114662577</v>
      </c>
      <c r="W1242" s="23">
        <f t="shared" si="943"/>
        <v>0</v>
      </c>
      <c r="X1242" s="23">
        <f t="shared" si="931"/>
        <v>29910530.885717794</v>
      </c>
      <c r="Y1242" s="23">
        <f t="shared" si="913"/>
        <v>13825559.361691331</v>
      </c>
      <c r="Z1242" s="3">
        <f t="shared" si="914"/>
        <v>0</v>
      </c>
      <c r="AA1242" s="23">
        <f t="shared" si="915"/>
        <v>57868452.746789828</v>
      </c>
      <c r="AB1242" s="26">
        <f t="shared" si="932"/>
        <v>70086276.274228632</v>
      </c>
      <c r="AC1242" s="23">
        <f t="shared" si="933"/>
        <v>74889487.274228647</v>
      </c>
      <c r="AD1242" s="23">
        <f t="shared" si="939"/>
        <v>4803211</v>
      </c>
      <c r="AE1242" s="24">
        <f t="shared" si="900"/>
        <v>70086276.274228647</v>
      </c>
      <c r="AF1242" s="3">
        <f t="shared" si="934"/>
        <v>0</v>
      </c>
      <c r="AG1242" s="2">
        <f t="shared" si="916"/>
        <v>0</v>
      </c>
      <c r="AH1242" s="2">
        <f t="shared" si="917"/>
        <v>103.9685950793161</v>
      </c>
      <c r="AI1242" s="23">
        <f t="shared" si="940"/>
        <v>9303725802.9749603</v>
      </c>
      <c r="AJ1242" s="23">
        <f t="shared" si="918"/>
        <v>6219.922423797766</v>
      </c>
      <c r="AK1242" s="23">
        <f t="shared" si="919"/>
        <v>0</v>
      </c>
      <c r="AL1242" s="23">
        <f t="shared" si="944"/>
        <v>85293.301429748535</v>
      </c>
      <c r="AM1242" s="23">
        <f t="shared" si="945"/>
        <v>79577657.724395245</v>
      </c>
      <c r="AN1242" s="16">
        <f t="shared" si="935"/>
        <v>0</v>
      </c>
      <c r="AO1242" s="23">
        <f t="shared" si="936"/>
        <v>83969.237244055214</v>
      </c>
      <c r="AP1242" s="22">
        <f t="shared" si="937"/>
        <v>18900064.041297052</v>
      </c>
      <c r="AQ1242" s="30">
        <f t="shared" si="920"/>
        <v>3297951121.4691606</v>
      </c>
      <c r="AR1242" s="28">
        <f t="shared" si="921"/>
        <v>1506631059.9484866</v>
      </c>
      <c r="AS1242" s="25">
        <f t="shared" si="922"/>
        <v>200337590.02425668</v>
      </c>
      <c r="AT1242" s="32">
        <f t="shared" si="923"/>
        <v>0</v>
      </c>
      <c r="AU1242" s="23">
        <f t="shared" si="924"/>
        <v>0</v>
      </c>
      <c r="AV1242" s="22">
        <f t="shared" si="925"/>
        <v>421680946.32502061</v>
      </c>
      <c r="AW1242" s="31">
        <f t="shared" si="938"/>
        <v>2369818646.7343435</v>
      </c>
    </row>
    <row r="1243" spans="1:53" s="21" customFormat="1" x14ac:dyDescent="0.25">
      <c r="A1243">
        <f t="shared" si="946"/>
        <v>486</v>
      </c>
      <c r="B1243" t="s">
        <v>8</v>
      </c>
      <c r="C1243" s="27">
        <f t="shared" si="903"/>
        <v>0</v>
      </c>
      <c r="D1243" s="27">
        <f t="shared" si="926"/>
        <v>0</v>
      </c>
      <c r="E1243" s="27" t="b">
        <f t="shared" si="902"/>
        <v>1</v>
      </c>
      <c r="F1243" s="29">
        <f t="shared" si="904"/>
        <v>0</v>
      </c>
      <c r="G1243" s="27">
        <f t="shared" si="927"/>
        <v>0</v>
      </c>
      <c r="H1243" s="22">
        <f t="shared" si="905"/>
        <v>18216929196.430893</v>
      </c>
      <c r="I1243" s="23">
        <f t="shared" si="906"/>
        <v>132580106.5049091</v>
      </c>
      <c r="J1243" s="23">
        <f t="shared" si="907"/>
        <v>1086</v>
      </c>
      <c r="K1243" s="19">
        <f t="shared" si="928"/>
        <v>225.0831931027827</v>
      </c>
      <c r="L1243" s="16">
        <f t="shared" si="908"/>
        <v>125.65521903930455</v>
      </c>
      <c r="M1243" s="23">
        <f>M1242-IF($B1243="B",(Percent_Rent_In_Elsies*2.49%/12 * H1242)/K1242,0)+IF($B1243="D",N1243,0)+IF(B1243="D",AK1242)+IF(B1243="C",F1242*90%)-(Y1243-Y1242)-IF($B1243="A",Q1242/K1242) + IF($B1243="A",Q1242/K1242)</f>
        <v>-32590170.92659032</v>
      </c>
      <c r="N1243" s="23">
        <f t="shared" si="909"/>
        <v>0</v>
      </c>
      <c r="O1243" s="22">
        <f t="shared" si="910"/>
        <v>0</v>
      </c>
      <c r="P1243" s="22">
        <f t="shared" si="941"/>
        <v>0</v>
      </c>
      <c r="Q1243" s="22">
        <f t="shared" si="942"/>
        <v>0</v>
      </c>
      <c r="R1243" s="22">
        <f t="shared" si="911"/>
        <v>222646634.90363967</v>
      </c>
      <c r="S1243" s="16">
        <f t="shared" si="901"/>
        <v>18522415.532940239</v>
      </c>
      <c r="T1243" s="15">
        <f t="shared" si="912"/>
        <v>0</v>
      </c>
      <c r="U1243" s="23">
        <f t="shared" si="929"/>
        <v>989576.29250534368</v>
      </c>
      <c r="V1243" s="23">
        <f t="shared" si="930"/>
        <v>82327.914114662577</v>
      </c>
      <c r="W1243" s="23">
        <f t="shared" si="943"/>
        <v>0</v>
      </c>
      <c r="X1243" s="23">
        <f t="shared" si="931"/>
        <v>29910530.885717794</v>
      </c>
      <c r="Y1243" s="23">
        <f t="shared" si="913"/>
        <v>13825559.361691331</v>
      </c>
      <c r="Z1243" s="3">
        <f t="shared" si="914"/>
        <v>0</v>
      </c>
      <c r="AA1243" s="23">
        <f t="shared" si="915"/>
        <v>57868452.746789828</v>
      </c>
      <c r="AB1243" s="26">
        <f t="shared" si="932"/>
        <v>70086276.274228632</v>
      </c>
      <c r="AC1243" s="23">
        <f t="shared" si="933"/>
        <v>74889487.274228647</v>
      </c>
      <c r="AD1243" s="23">
        <f t="shared" si="939"/>
        <v>4803211</v>
      </c>
      <c r="AE1243" s="24">
        <f t="shared" si="900"/>
        <v>70086276.274228647</v>
      </c>
      <c r="AF1243" s="3">
        <f t="shared" si="934"/>
        <v>1E-4</v>
      </c>
      <c r="AG1243" s="2">
        <f t="shared" si="916"/>
        <v>0</v>
      </c>
      <c r="AH1243" s="2">
        <f t="shared" si="917"/>
        <v>103.9685950793161</v>
      </c>
      <c r="AI1243" s="23">
        <f t="shared" si="940"/>
        <v>9303725802.9749603</v>
      </c>
      <c r="AJ1243" s="23">
        <f t="shared" si="918"/>
        <v>6219.922423797766</v>
      </c>
      <c r="AK1243" s="23">
        <f t="shared" si="919"/>
        <v>61095.643817453391</v>
      </c>
      <c r="AL1243" s="23">
        <f t="shared" si="944"/>
        <v>0</v>
      </c>
      <c r="AM1243" s="23">
        <f t="shared" si="945"/>
        <v>0</v>
      </c>
      <c r="AN1243" s="16">
        <f t="shared" si="935"/>
        <v>0</v>
      </c>
      <c r="AO1243" s="23">
        <f t="shared" si="936"/>
        <v>0</v>
      </c>
      <c r="AP1243" s="22">
        <f t="shared" si="937"/>
        <v>0</v>
      </c>
      <c r="AQ1243" s="30">
        <f t="shared" si="920"/>
        <v>3297951121.4691606</v>
      </c>
      <c r="AR1243" s="28">
        <f t="shared" si="921"/>
        <v>1506631059.9484866</v>
      </c>
      <c r="AS1243" s="25">
        <f t="shared" si="922"/>
        <v>200337590.02425668</v>
      </c>
      <c r="AT1243" s="32">
        <f t="shared" si="923"/>
        <v>0</v>
      </c>
      <c r="AU1243" s="23">
        <f t="shared" si="924"/>
        <v>0</v>
      </c>
      <c r="AV1243" s="22">
        <f t="shared" si="925"/>
        <v>421680946.32502061</v>
      </c>
      <c r="AW1243" s="31">
        <f t="shared" si="938"/>
        <v>2369818646.7343435</v>
      </c>
      <c r="AX1243"/>
      <c r="AY1243"/>
      <c r="AZ1243"/>
      <c r="BA1243"/>
    </row>
    <row r="1244" spans="1:53" s="21" customFormat="1" x14ac:dyDescent="0.25">
      <c r="A1244">
        <f t="shared" si="946"/>
        <v>486</v>
      </c>
      <c r="B1244" t="s">
        <v>9</v>
      </c>
      <c r="C1244" s="27">
        <f t="shared" si="903"/>
        <v>0</v>
      </c>
      <c r="D1244" s="27">
        <f t="shared" si="926"/>
        <v>0</v>
      </c>
      <c r="E1244" s="27" t="b">
        <f t="shared" si="902"/>
        <v>1</v>
      </c>
      <c r="F1244" s="29">
        <f t="shared" si="904"/>
        <v>0</v>
      </c>
      <c r="G1244" s="27">
        <f t="shared" si="927"/>
        <v>0</v>
      </c>
      <c r="H1244" s="22">
        <f t="shared" si="905"/>
        <v>18216929196.430893</v>
      </c>
      <c r="I1244" s="23">
        <f t="shared" si="906"/>
        <v>132580106.5049091</v>
      </c>
      <c r="J1244" s="23">
        <f t="shared" si="907"/>
        <v>1086</v>
      </c>
      <c r="K1244" s="19">
        <f t="shared" si="928"/>
        <v>225.0831931027827</v>
      </c>
      <c r="L1244" s="16">
        <f t="shared" si="908"/>
        <v>125.65521903930455</v>
      </c>
      <c r="M1244" s="23">
        <f>M1243-IF($B1244="B",(Percent_Rent_In_Elsies*2.49%/12 * H1243)/K1243,0)+IF($B1244="D",N1244,0)+IF(B1244="D",AK1243)+IF(B1244="C",F1243*90%)-(Y1244-Y1243)-IF($B1244="A",Q1243/K1243) + IF($B1244="A",Q1243/K1243)</f>
        <v>-32529075.282772865</v>
      </c>
      <c r="N1244" s="23">
        <f t="shared" si="909"/>
        <v>0</v>
      </c>
      <c r="O1244" s="22">
        <f t="shared" si="910"/>
        <v>12940992.498823769</v>
      </c>
      <c r="P1244" s="22">
        <f t="shared" si="941"/>
        <v>0</v>
      </c>
      <c r="Q1244" s="22">
        <f t="shared" si="942"/>
        <v>0</v>
      </c>
      <c r="R1244" s="22">
        <f t="shared" si="911"/>
        <v>222646634.90363967</v>
      </c>
      <c r="S1244" s="16">
        <f t="shared" si="901"/>
        <v>0</v>
      </c>
      <c r="T1244" s="15">
        <f t="shared" si="912"/>
        <v>5581423.0341164693</v>
      </c>
      <c r="U1244" s="23">
        <f t="shared" si="929"/>
        <v>989576.29250534368</v>
      </c>
      <c r="V1244" s="23">
        <f t="shared" si="930"/>
        <v>0</v>
      </c>
      <c r="W1244" s="23">
        <f t="shared" si="943"/>
        <v>82327.914114662577</v>
      </c>
      <c r="X1244" s="23">
        <f t="shared" si="931"/>
        <v>29910530.885717794</v>
      </c>
      <c r="Y1244" s="23">
        <f t="shared" si="913"/>
        <v>13825559.361691331</v>
      </c>
      <c r="Z1244" s="3">
        <f t="shared" si="914"/>
        <v>0</v>
      </c>
      <c r="AA1244" s="23">
        <f t="shared" si="915"/>
        <v>57807357.102972373</v>
      </c>
      <c r="AB1244" s="26">
        <f t="shared" si="932"/>
        <v>70086276.274228632</v>
      </c>
      <c r="AC1244" s="23">
        <f t="shared" si="933"/>
        <v>74889487.274228647</v>
      </c>
      <c r="AD1244" s="23">
        <f t="shared" si="939"/>
        <v>4803211</v>
      </c>
      <c r="AE1244" s="24">
        <f t="shared" si="900"/>
        <v>70086276.274228647</v>
      </c>
      <c r="AF1244" s="3">
        <f t="shared" si="934"/>
        <v>0</v>
      </c>
      <c r="AG1244" s="2">
        <f t="shared" si="916"/>
        <v>0</v>
      </c>
      <c r="AH1244" s="2">
        <f t="shared" si="917"/>
        <v>103.9685950793161</v>
      </c>
      <c r="AI1244" s="23">
        <f t="shared" si="940"/>
        <v>9293903229.6927433</v>
      </c>
      <c r="AJ1244" s="23">
        <f t="shared" si="918"/>
        <v>6219.922423797766</v>
      </c>
      <c r="AK1244" s="23">
        <f t="shared" si="919"/>
        <v>0</v>
      </c>
      <c r="AL1244" s="23">
        <f t="shared" si="944"/>
        <v>0</v>
      </c>
      <c r="AM1244" s="23">
        <f t="shared" si="945"/>
        <v>0</v>
      </c>
      <c r="AN1244" s="16">
        <f t="shared" si="935"/>
        <v>0</v>
      </c>
      <c r="AO1244" s="23">
        <f t="shared" si="936"/>
        <v>0</v>
      </c>
      <c r="AP1244" s="22">
        <f t="shared" si="937"/>
        <v>0</v>
      </c>
      <c r="AQ1244" s="30">
        <f t="shared" si="920"/>
        <v>3297951121.4691606</v>
      </c>
      <c r="AR1244" s="28">
        <f t="shared" si="921"/>
        <v>1506631059.9484866</v>
      </c>
      <c r="AS1244" s="25">
        <f t="shared" si="922"/>
        <v>200337590.02425668</v>
      </c>
      <c r="AT1244" s="32">
        <f t="shared" si="923"/>
        <v>0</v>
      </c>
      <c r="AU1244" s="23">
        <f t="shared" si="924"/>
        <v>0</v>
      </c>
      <c r="AV1244" s="22">
        <f t="shared" si="925"/>
        <v>421680946.32502061</v>
      </c>
      <c r="AW1244" s="31">
        <f t="shared" si="938"/>
        <v>2369818646.7343435</v>
      </c>
      <c r="AX1244"/>
      <c r="AY1244"/>
      <c r="AZ1244"/>
      <c r="BA1244"/>
    </row>
    <row r="1245" spans="1:53" x14ac:dyDescent="0.25">
      <c r="A1245" s="21">
        <f t="shared" si="946"/>
        <v>486</v>
      </c>
      <c r="B1245" s="21" t="s">
        <v>28</v>
      </c>
      <c r="C1245" s="27">
        <f t="shared" si="903"/>
        <v>0</v>
      </c>
      <c r="D1245" s="27">
        <f t="shared" si="926"/>
        <v>0</v>
      </c>
      <c r="E1245" s="27" t="b">
        <f t="shared" si="902"/>
        <v>1</v>
      </c>
      <c r="F1245" s="29">
        <f t="shared" si="904"/>
        <v>0</v>
      </c>
      <c r="G1245" s="27">
        <f t="shared" si="927"/>
        <v>0</v>
      </c>
      <c r="H1245" s="22">
        <f t="shared" si="905"/>
        <v>18216929196.430893</v>
      </c>
      <c r="I1245" s="23">
        <f t="shared" si="906"/>
        <v>132580106.5049091</v>
      </c>
      <c r="J1245" s="23">
        <f t="shared" si="907"/>
        <v>1086</v>
      </c>
      <c r="K1245" s="19">
        <f t="shared" si="928"/>
        <v>225.0831931027827</v>
      </c>
      <c r="L1245" s="16">
        <f t="shared" si="908"/>
        <v>125.65521903930455</v>
      </c>
      <c r="M1245" s="23">
        <f>M1244-IF($B1245="B",(Percent_Rent_In_Elsies*2.49%/12 * H1244)/K1244,0)+IF($B1245="D",N1245,0)+IF(B1245="D",AK1244)+IF(B1245="C",F1244*90%)-(Y1245-Y1244)-IF($B1245="A",Q1244/K1244) + IF($B1245="A",Q1244/K1244)</f>
        <v>-32529075.282772865</v>
      </c>
      <c r="N1245" s="23">
        <f t="shared" si="909"/>
        <v>0</v>
      </c>
      <c r="O1245" s="22">
        <f t="shared" si="910"/>
        <v>0</v>
      </c>
      <c r="P1245" s="22">
        <f t="shared" si="941"/>
        <v>12940992.498823769</v>
      </c>
      <c r="Q1245" s="22">
        <f t="shared" si="942"/>
        <v>0</v>
      </c>
      <c r="R1245" s="22">
        <f t="shared" si="911"/>
        <v>222646634.90363967</v>
      </c>
      <c r="S1245" s="16">
        <f t="shared" si="901"/>
        <v>0</v>
      </c>
      <c r="T1245" s="15">
        <f t="shared" si="912"/>
        <v>0</v>
      </c>
      <c r="U1245" s="23">
        <f t="shared" si="929"/>
        <v>989576.29250534368</v>
      </c>
      <c r="V1245" s="23">
        <f t="shared" si="930"/>
        <v>0</v>
      </c>
      <c r="W1245" s="23">
        <f t="shared" si="943"/>
        <v>0</v>
      </c>
      <c r="X1245" s="23">
        <f t="shared" si="931"/>
        <v>29910530.885717794</v>
      </c>
      <c r="Y1245" s="23">
        <f t="shared" si="913"/>
        <v>13825559.361691331</v>
      </c>
      <c r="Z1245" s="3">
        <f t="shared" si="914"/>
        <v>4116.3957057331299</v>
      </c>
      <c r="AA1245" s="23">
        <f t="shared" si="915"/>
        <v>57869103.038558371</v>
      </c>
      <c r="AB1245" s="26">
        <f t="shared" si="932"/>
        <v>70086276.274228618</v>
      </c>
      <c r="AC1245" s="23">
        <f t="shared" si="933"/>
        <v>74889487.274228647</v>
      </c>
      <c r="AD1245" s="23">
        <f t="shared" si="939"/>
        <v>4803211</v>
      </c>
      <c r="AE1245" s="24">
        <f t="shared" si="900"/>
        <v>70086276.274228647</v>
      </c>
      <c r="AF1245" s="3">
        <f t="shared" si="934"/>
        <v>0</v>
      </c>
      <c r="AG1245" s="2">
        <f t="shared" si="916"/>
        <v>493967484.68797553</v>
      </c>
      <c r="AH1245" s="2">
        <f t="shared" si="917"/>
        <v>103.9685950793161</v>
      </c>
      <c r="AI1245" s="23">
        <f t="shared" si="940"/>
        <v>9303830352.794754</v>
      </c>
      <c r="AJ1245" s="23">
        <f t="shared" si="918"/>
        <v>6219.922423797766</v>
      </c>
      <c r="AK1245" s="23">
        <f t="shared" si="919"/>
        <v>0</v>
      </c>
      <c r="AL1245" s="23">
        <f t="shared" si="944"/>
        <v>0</v>
      </c>
      <c r="AM1245" s="23">
        <f t="shared" si="945"/>
        <v>0</v>
      </c>
      <c r="AN1245" s="16">
        <f t="shared" si="935"/>
        <v>0</v>
      </c>
      <c r="AO1245" s="23">
        <f t="shared" si="936"/>
        <v>0</v>
      </c>
      <c r="AP1245" s="22">
        <f t="shared" si="937"/>
        <v>0</v>
      </c>
      <c r="AQ1245" s="30">
        <f t="shared" si="920"/>
        <v>3297951121.4691606</v>
      </c>
      <c r="AR1245" s="28">
        <f t="shared" si="921"/>
        <v>1506631059.9484866</v>
      </c>
      <c r="AS1245" s="25">
        <f t="shared" si="922"/>
        <v>200337590.02425668</v>
      </c>
      <c r="AT1245" s="32">
        <f t="shared" si="923"/>
        <v>8232.7914114662599</v>
      </c>
      <c r="AU1245" s="23">
        <f t="shared" si="924"/>
        <v>8232.7914114662599</v>
      </c>
      <c r="AV1245" s="22">
        <f t="shared" si="925"/>
        <v>427262369.35913706</v>
      </c>
      <c r="AW1245" s="31">
        <f t="shared" si="938"/>
        <v>2369818646.7343435</v>
      </c>
    </row>
    <row r="1246" spans="1:53" x14ac:dyDescent="0.25">
      <c r="A1246">
        <f t="shared" si="946"/>
        <v>487</v>
      </c>
      <c r="B1246" t="s">
        <v>6</v>
      </c>
      <c r="C1246" s="27">
        <f t="shared" si="903"/>
        <v>0</v>
      </c>
      <c r="D1246" s="27">
        <f t="shared" si="926"/>
        <v>0</v>
      </c>
      <c r="E1246" s="27" t="b">
        <f t="shared" si="902"/>
        <v>1</v>
      </c>
      <c r="F1246" s="29">
        <f t="shared" si="904"/>
        <v>0</v>
      </c>
      <c r="G1246" s="27">
        <f t="shared" si="927"/>
        <v>0</v>
      </c>
      <c r="H1246" s="22">
        <f t="shared" si="905"/>
        <v>18247290745.09161</v>
      </c>
      <c r="I1246" s="23">
        <f t="shared" si="906"/>
        <v>132580106.5049091</v>
      </c>
      <c r="J1246" s="23">
        <f t="shared" si="907"/>
        <v>1086</v>
      </c>
      <c r="K1246" s="19">
        <f t="shared" si="928"/>
        <v>225.0831931027827</v>
      </c>
      <c r="L1246" s="16">
        <f t="shared" si="908"/>
        <v>125.86464440437007</v>
      </c>
      <c r="M1246" s="23">
        <f>M1245-IF($B1246="B",(Percent_Rent_In_Elsies*2.49%/12 * H1245)/K1245,0)+IF($B1246="D",N1246,0)+IF(B1246="D",AK1245)+IF(B1246="C",F1245*90%)-(Y1246-Y1245)-IF($B1246="A",Q1245/K1245) + IF($B1246="A",Q1245/K1245)</f>
        <v>-32529075.282772865</v>
      </c>
      <c r="N1246" s="23">
        <f t="shared" si="909"/>
        <v>0</v>
      </c>
      <c r="O1246" s="22">
        <f t="shared" si="910"/>
        <v>0</v>
      </c>
      <c r="P1246" s="22">
        <f t="shared" si="941"/>
        <v>0</v>
      </c>
      <c r="Q1246" s="22">
        <f t="shared" si="942"/>
        <v>0</v>
      </c>
      <c r="R1246" s="22">
        <f t="shared" si="911"/>
        <v>222646634.90363967</v>
      </c>
      <c r="S1246" s="16">
        <f t="shared" si="901"/>
        <v>0</v>
      </c>
      <c r="T1246" s="15">
        <f t="shared" si="912"/>
        <v>0</v>
      </c>
      <c r="U1246" s="23">
        <f t="shared" si="929"/>
        <v>989576.29250534368</v>
      </c>
      <c r="V1246" s="23">
        <f t="shared" si="930"/>
        <v>0</v>
      </c>
      <c r="W1246" s="23">
        <f t="shared" si="943"/>
        <v>0</v>
      </c>
      <c r="X1246" s="23">
        <f t="shared" si="931"/>
        <v>29931112.864246462</v>
      </c>
      <c r="Y1246" s="23">
        <f t="shared" si="913"/>
        <v>13825559.361691331</v>
      </c>
      <c r="Z1246" s="3">
        <f t="shared" si="914"/>
        <v>0</v>
      </c>
      <c r="AA1246" s="23">
        <f t="shared" si="915"/>
        <v>57869103.038558371</v>
      </c>
      <c r="AB1246" s="26">
        <f t="shared" si="932"/>
        <v>70086276.274228632</v>
      </c>
      <c r="AC1246" s="23">
        <f t="shared" si="933"/>
        <v>74889487.274228647</v>
      </c>
      <c r="AD1246" s="23">
        <f t="shared" si="939"/>
        <v>4803211</v>
      </c>
      <c r="AE1246" s="24">
        <f t="shared" si="900"/>
        <v>70086276.274228647</v>
      </c>
      <c r="AF1246" s="3">
        <f t="shared" si="934"/>
        <v>0</v>
      </c>
      <c r="AG1246" s="2">
        <f t="shared" si="916"/>
        <v>0</v>
      </c>
      <c r="AH1246" s="2">
        <f t="shared" si="917"/>
        <v>104.14187607111495</v>
      </c>
      <c r="AI1246" s="23">
        <f t="shared" si="940"/>
        <v>9303830352.794754</v>
      </c>
      <c r="AJ1246" s="23">
        <f t="shared" si="918"/>
        <v>6219.922423797766</v>
      </c>
      <c r="AK1246" s="23">
        <f t="shared" si="919"/>
        <v>0</v>
      </c>
      <c r="AL1246" s="23">
        <f t="shared" si="944"/>
        <v>0</v>
      </c>
      <c r="AM1246" s="23">
        <f t="shared" si="945"/>
        <v>0</v>
      </c>
      <c r="AN1246" s="16">
        <f t="shared" si="935"/>
        <v>0</v>
      </c>
      <c r="AO1246" s="23">
        <f t="shared" si="936"/>
        <v>0</v>
      </c>
      <c r="AP1246" s="22">
        <f t="shared" si="937"/>
        <v>0</v>
      </c>
      <c r="AQ1246" s="30">
        <f t="shared" si="920"/>
        <v>3297951121.4691606</v>
      </c>
      <c r="AR1246" s="28">
        <f t="shared" si="921"/>
        <v>1506631059.9484866</v>
      </c>
      <c r="AS1246" s="25">
        <f t="shared" si="922"/>
        <v>200337590.02425668</v>
      </c>
      <c r="AT1246" s="32">
        <f t="shared" si="923"/>
        <v>0</v>
      </c>
      <c r="AU1246" s="23">
        <f t="shared" si="924"/>
        <v>0</v>
      </c>
      <c r="AV1246" s="22">
        <f t="shared" si="925"/>
        <v>427262369.35913706</v>
      </c>
      <c r="AW1246" s="31">
        <f t="shared" si="938"/>
        <v>2356877654.2355199</v>
      </c>
    </row>
    <row r="1247" spans="1:53" x14ac:dyDescent="0.25">
      <c r="A1247">
        <f t="shared" si="946"/>
        <v>487</v>
      </c>
      <c r="B1247" t="s">
        <v>7</v>
      </c>
      <c r="C1247" s="27">
        <f t="shared" si="903"/>
        <v>0</v>
      </c>
      <c r="D1247" s="27">
        <f t="shared" si="926"/>
        <v>0</v>
      </c>
      <c r="E1247" s="27" t="b">
        <f t="shared" si="902"/>
        <v>1</v>
      </c>
      <c r="F1247" s="29">
        <f t="shared" si="904"/>
        <v>0</v>
      </c>
      <c r="G1247" s="27">
        <f t="shared" si="927"/>
        <v>0</v>
      </c>
      <c r="H1247" s="22">
        <f t="shared" si="905"/>
        <v>18247290745.09161</v>
      </c>
      <c r="I1247" s="23">
        <f t="shared" si="906"/>
        <v>132580106.5049091</v>
      </c>
      <c r="J1247" s="23">
        <f t="shared" si="907"/>
        <v>1086</v>
      </c>
      <c r="K1247" s="19">
        <f t="shared" si="928"/>
        <v>225.0831931027827</v>
      </c>
      <c r="L1247" s="16">
        <f t="shared" si="908"/>
        <v>125.86464440437008</v>
      </c>
      <c r="M1247" s="23">
        <f>M1246-IF($B1247="B",(Percent_Rent_In_Elsies*2.49%/12 * H1246)/K1246,0)+IF($B1247="D",N1247,0)+IF(B1247="D",AK1246)+IF(B1247="C",F1246*90%)-(Y1247-Y1246)-IF($B1247="A",Q1246/K1246) + IF($B1247="A",Q1246/K1246)</f>
        <v>-32613184.46874566</v>
      </c>
      <c r="N1247" s="23">
        <f t="shared" si="909"/>
        <v>0</v>
      </c>
      <c r="O1247" s="22">
        <f t="shared" si="910"/>
        <v>0</v>
      </c>
      <c r="P1247" s="22">
        <f t="shared" si="941"/>
        <v>0</v>
      </c>
      <c r="Q1247" s="22">
        <f t="shared" si="942"/>
        <v>0</v>
      </c>
      <c r="R1247" s="22">
        <f t="shared" si="911"/>
        <v>204092748.6616697</v>
      </c>
      <c r="S1247" s="16">
        <f t="shared" si="901"/>
        <v>18553886.241969973</v>
      </c>
      <c r="T1247" s="15">
        <f t="shared" si="912"/>
        <v>0</v>
      </c>
      <c r="U1247" s="23">
        <f t="shared" si="929"/>
        <v>907111.60146323172</v>
      </c>
      <c r="V1247" s="23">
        <f t="shared" si="930"/>
        <v>82464.691042111968</v>
      </c>
      <c r="W1247" s="23">
        <f t="shared" si="943"/>
        <v>0</v>
      </c>
      <c r="X1247" s="23">
        <f t="shared" si="931"/>
        <v>29931112.864246462</v>
      </c>
      <c r="Y1247" s="23">
        <f t="shared" si="913"/>
        <v>13825559.361691331</v>
      </c>
      <c r="Z1247" s="3">
        <f t="shared" si="914"/>
        <v>0</v>
      </c>
      <c r="AA1247" s="23">
        <f t="shared" si="915"/>
        <v>57869103.038558371</v>
      </c>
      <c r="AB1247" s="26">
        <f t="shared" si="932"/>
        <v>70086276.274228632</v>
      </c>
      <c r="AC1247" s="23">
        <f t="shared" si="933"/>
        <v>74889487.274228647</v>
      </c>
      <c r="AD1247" s="23">
        <f t="shared" si="939"/>
        <v>4803211</v>
      </c>
      <c r="AE1247" s="24">
        <f t="shared" si="900"/>
        <v>70086276.274228647</v>
      </c>
      <c r="AF1247" s="3">
        <f t="shared" si="934"/>
        <v>0</v>
      </c>
      <c r="AG1247" s="2">
        <f t="shared" si="916"/>
        <v>0</v>
      </c>
      <c r="AH1247" s="2">
        <f t="shared" si="917"/>
        <v>104.14187607111495</v>
      </c>
      <c r="AI1247" s="23">
        <f t="shared" si="940"/>
        <v>9303830352.794754</v>
      </c>
      <c r="AJ1247" s="23">
        <f t="shared" si="918"/>
        <v>6219.922423797766</v>
      </c>
      <c r="AK1247" s="23">
        <f t="shared" si="919"/>
        <v>0</v>
      </c>
      <c r="AL1247" s="23">
        <f t="shared" si="944"/>
        <v>104549.81979370117</v>
      </c>
      <c r="AM1247" s="23">
        <f t="shared" si="945"/>
        <v>97543765.28082861</v>
      </c>
      <c r="AN1247" s="16">
        <f t="shared" si="935"/>
        <v>0</v>
      </c>
      <c r="AO1247" s="23">
        <f t="shared" si="936"/>
        <v>84109.185972795298</v>
      </c>
      <c r="AP1247" s="22">
        <f t="shared" si="937"/>
        <v>18931564.148032546</v>
      </c>
      <c r="AQ1247" s="30">
        <f t="shared" si="920"/>
        <v>3335653331.4699674</v>
      </c>
      <c r="AR1247" s="28">
        <f t="shared" si="921"/>
        <v>1525401705.8012609</v>
      </c>
      <c r="AS1247" s="25">
        <f t="shared" si="922"/>
        <v>200337590.02425668</v>
      </c>
      <c r="AT1247" s="32">
        <f t="shared" si="923"/>
        <v>0</v>
      </c>
      <c r="AU1247" s="23">
        <f t="shared" si="924"/>
        <v>0</v>
      </c>
      <c r="AV1247" s="22">
        <f t="shared" si="925"/>
        <v>427262369.35913706</v>
      </c>
      <c r="AW1247" s="31">
        <f t="shared" si="938"/>
        <v>2394579864.2363272</v>
      </c>
    </row>
    <row r="1248" spans="1:53" x14ac:dyDescent="0.25">
      <c r="A1248">
        <f t="shared" si="946"/>
        <v>487</v>
      </c>
      <c r="B1248" t="s">
        <v>8</v>
      </c>
      <c r="C1248" s="27">
        <f t="shared" si="903"/>
        <v>0</v>
      </c>
      <c r="D1248" s="27">
        <f t="shared" si="926"/>
        <v>0</v>
      </c>
      <c r="E1248" s="27" t="b">
        <f t="shared" si="902"/>
        <v>1</v>
      </c>
      <c r="F1248" s="29">
        <f t="shared" si="904"/>
        <v>0</v>
      </c>
      <c r="G1248" s="27">
        <f t="shared" si="927"/>
        <v>0</v>
      </c>
      <c r="H1248" s="22">
        <f t="shared" si="905"/>
        <v>18247290745.09161</v>
      </c>
      <c r="I1248" s="23">
        <f t="shared" si="906"/>
        <v>132580106.5049091</v>
      </c>
      <c r="J1248" s="23">
        <f t="shared" si="907"/>
        <v>1086</v>
      </c>
      <c r="K1248" s="19">
        <f t="shared" si="928"/>
        <v>225.0831931027827</v>
      </c>
      <c r="L1248" s="16">
        <f t="shared" si="908"/>
        <v>125.86464440437008</v>
      </c>
      <c r="M1248" s="23">
        <f>M1247-IF($B1248="B",(Percent_Rent_In_Elsies*2.49%/12 * H1247)/K1247,0)+IF($B1248="D",N1248,0)+IF(B1248="D",AK1247)+IF(B1248="C",F1247*90%)-(Y1248-Y1247)-IF($B1248="A",Q1247/K1247) + IF($B1248="A",Q1247/K1247)</f>
        <v>-32613184.46874566</v>
      </c>
      <c r="N1248" s="23">
        <f t="shared" si="909"/>
        <v>0</v>
      </c>
      <c r="O1248" s="22">
        <f t="shared" si="910"/>
        <v>0</v>
      </c>
      <c r="P1248" s="22">
        <f t="shared" si="941"/>
        <v>0</v>
      </c>
      <c r="Q1248" s="22">
        <f t="shared" si="942"/>
        <v>0</v>
      </c>
      <c r="R1248" s="22">
        <f t="shared" si="911"/>
        <v>223024312.80970225</v>
      </c>
      <c r="S1248" s="16">
        <f t="shared" si="901"/>
        <v>18553886.241969973</v>
      </c>
      <c r="T1248" s="15">
        <f t="shared" si="912"/>
        <v>0</v>
      </c>
      <c r="U1248" s="23">
        <f t="shared" si="929"/>
        <v>991220.78743602708</v>
      </c>
      <c r="V1248" s="23">
        <f t="shared" si="930"/>
        <v>82464.691042111968</v>
      </c>
      <c r="W1248" s="23">
        <f t="shared" si="943"/>
        <v>0</v>
      </c>
      <c r="X1248" s="23">
        <f t="shared" si="931"/>
        <v>29931112.864246462</v>
      </c>
      <c r="Y1248" s="23">
        <f t="shared" si="913"/>
        <v>13825559.361691331</v>
      </c>
      <c r="Z1248" s="3">
        <f t="shared" si="914"/>
        <v>0</v>
      </c>
      <c r="AA1248" s="23">
        <f t="shared" si="915"/>
        <v>57869103.038558371</v>
      </c>
      <c r="AB1248" s="26">
        <f t="shared" si="932"/>
        <v>70086276.274228647</v>
      </c>
      <c r="AC1248" s="23">
        <f t="shared" si="933"/>
        <v>74889487.274228647</v>
      </c>
      <c r="AD1248" s="23">
        <f t="shared" si="939"/>
        <v>4803211</v>
      </c>
      <c r="AE1248" s="24">
        <f t="shared" si="900"/>
        <v>70086276.274228647</v>
      </c>
      <c r="AF1248" s="3">
        <f t="shared" si="934"/>
        <v>1E-4</v>
      </c>
      <c r="AG1248" s="2">
        <f t="shared" si="916"/>
        <v>0</v>
      </c>
      <c r="AH1248" s="2">
        <f t="shared" si="917"/>
        <v>104.14187607111495</v>
      </c>
      <c r="AI1248" s="23">
        <f t="shared" si="940"/>
        <v>9303830352.794754</v>
      </c>
      <c r="AJ1248" s="23">
        <f t="shared" si="918"/>
        <v>6219.922423797766</v>
      </c>
      <c r="AK1248" s="23">
        <f t="shared" si="919"/>
        <v>61078.365161195135</v>
      </c>
      <c r="AL1248" s="23">
        <f t="shared" si="944"/>
        <v>0</v>
      </c>
      <c r="AM1248" s="23">
        <f t="shared" si="945"/>
        <v>0</v>
      </c>
      <c r="AN1248" s="16">
        <f t="shared" si="935"/>
        <v>0</v>
      </c>
      <c r="AO1248" s="23">
        <f t="shared" si="936"/>
        <v>0</v>
      </c>
      <c r="AP1248" s="22">
        <f t="shared" si="937"/>
        <v>0</v>
      </c>
      <c r="AQ1248" s="30">
        <f t="shared" si="920"/>
        <v>3335653331.4699674</v>
      </c>
      <c r="AR1248" s="28">
        <f t="shared" si="921"/>
        <v>1525401705.8012609</v>
      </c>
      <c r="AS1248" s="25">
        <f t="shared" si="922"/>
        <v>200337590.02425668</v>
      </c>
      <c r="AT1248" s="32">
        <f t="shared" si="923"/>
        <v>0</v>
      </c>
      <c r="AU1248" s="23">
        <f t="shared" si="924"/>
        <v>0</v>
      </c>
      <c r="AV1248" s="22">
        <f t="shared" si="925"/>
        <v>427262369.35913706</v>
      </c>
      <c r="AW1248" s="31">
        <f t="shared" si="938"/>
        <v>2394579864.2363272</v>
      </c>
    </row>
    <row r="1249" spans="1:53" x14ac:dyDescent="0.25">
      <c r="A1249" s="21">
        <f t="shared" si="946"/>
        <v>487</v>
      </c>
      <c r="B1249" s="21" t="s">
        <v>9</v>
      </c>
      <c r="C1249" s="27">
        <f t="shared" si="903"/>
        <v>0</v>
      </c>
      <c r="D1249" s="27">
        <f t="shared" si="926"/>
        <v>0</v>
      </c>
      <c r="E1249" s="27" t="b">
        <f t="shared" si="902"/>
        <v>1</v>
      </c>
      <c r="F1249" s="29">
        <f t="shared" si="904"/>
        <v>0</v>
      </c>
      <c r="G1249" s="27">
        <f t="shared" si="927"/>
        <v>0</v>
      </c>
      <c r="H1249" s="22">
        <f t="shared" si="905"/>
        <v>18247290745.09161</v>
      </c>
      <c r="I1249" s="23">
        <f t="shared" si="906"/>
        <v>132580106.5049091</v>
      </c>
      <c r="J1249" s="23">
        <f t="shared" si="907"/>
        <v>1086</v>
      </c>
      <c r="K1249" s="19">
        <f t="shared" si="928"/>
        <v>225.0831931027827</v>
      </c>
      <c r="L1249" s="16">
        <f t="shared" si="908"/>
        <v>125.86464440437008</v>
      </c>
      <c r="M1249" s="23">
        <f>M1248-IF($B1249="B",(Percent_Rent_In_Elsies*2.49%/12 * H1248)/K1248,0)+IF($B1249="D",N1249,0)+IF(B1249="D",AK1248)+IF(B1249="C",F1248*90%)-(Y1249-Y1248)-IF($B1249="A",Q1248/K1248) + IF($B1249="A",Q1248/K1248)</f>
        <v>-32552106.103584465</v>
      </c>
      <c r="N1249" s="23">
        <f t="shared" si="909"/>
        <v>0</v>
      </c>
      <c r="O1249" s="22">
        <f t="shared" si="910"/>
        <v>12962980.962066349</v>
      </c>
      <c r="P1249" s="22">
        <f t="shared" si="941"/>
        <v>0</v>
      </c>
      <c r="Q1249" s="22">
        <f t="shared" si="942"/>
        <v>0</v>
      </c>
      <c r="R1249" s="22">
        <f t="shared" si="911"/>
        <v>223024312.80970225</v>
      </c>
      <c r="S1249" s="16">
        <f t="shared" si="901"/>
        <v>0</v>
      </c>
      <c r="T1249" s="15">
        <f t="shared" si="912"/>
        <v>5590905.2799036242</v>
      </c>
      <c r="U1249" s="23">
        <f t="shared" si="929"/>
        <v>991220.78743602708</v>
      </c>
      <c r="V1249" s="23">
        <f t="shared" si="930"/>
        <v>0</v>
      </c>
      <c r="W1249" s="23">
        <f t="shared" si="943"/>
        <v>82464.691042111968</v>
      </c>
      <c r="X1249" s="23">
        <f t="shared" si="931"/>
        <v>29931112.864246462</v>
      </c>
      <c r="Y1249" s="23">
        <f t="shared" si="913"/>
        <v>13825559.361691331</v>
      </c>
      <c r="Z1249" s="3">
        <f t="shared" si="914"/>
        <v>0</v>
      </c>
      <c r="AA1249" s="23">
        <f t="shared" si="915"/>
        <v>57808024.673397176</v>
      </c>
      <c r="AB1249" s="26">
        <f t="shared" si="932"/>
        <v>70086276.274228632</v>
      </c>
      <c r="AC1249" s="23">
        <f t="shared" si="933"/>
        <v>74889487.274228647</v>
      </c>
      <c r="AD1249" s="23">
        <f t="shared" si="939"/>
        <v>4803211</v>
      </c>
      <c r="AE1249" s="24">
        <f t="shared" si="900"/>
        <v>70086276.274228647</v>
      </c>
      <c r="AF1249" s="3">
        <f t="shared" si="934"/>
        <v>0</v>
      </c>
      <c r="AG1249" s="2">
        <f t="shared" si="916"/>
        <v>0</v>
      </c>
      <c r="AH1249" s="2">
        <f t="shared" si="917"/>
        <v>104.14187607111495</v>
      </c>
      <c r="AI1249" s="23">
        <f t="shared" si="940"/>
        <v>9294010557.466198</v>
      </c>
      <c r="AJ1249" s="23">
        <f t="shared" si="918"/>
        <v>6219.922423797766</v>
      </c>
      <c r="AK1249" s="23">
        <f t="shared" si="919"/>
        <v>0</v>
      </c>
      <c r="AL1249" s="23">
        <f t="shared" si="944"/>
        <v>0</v>
      </c>
      <c r="AM1249" s="23">
        <f t="shared" si="945"/>
        <v>0</v>
      </c>
      <c r="AN1249" s="16">
        <f t="shared" si="935"/>
        <v>0</v>
      </c>
      <c r="AO1249" s="23">
        <f t="shared" si="936"/>
        <v>0</v>
      </c>
      <c r="AP1249" s="22">
        <f t="shared" si="937"/>
        <v>0</v>
      </c>
      <c r="AQ1249" s="30">
        <f t="shared" si="920"/>
        <v>3335653331.4699674</v>
      </c>
      <c r="AR1249" s="28">
        <f t="shared" si="921"/>
        <v>1525401705.8012609</v>
      </c>
      <c r="AS1249" s="25">
        <f t="shared" si="922"/>
        <v>200337590.02425668</v>
      </c>
      <c r="AT1249" s="32">
        <f t="shared" si="923"/>
        <v>0</v>
      </c>
      <c r="AU1249" s="23">
        <f t="shared" si="924"/>
        <v>0</v>
      </c>
      <c r="AV1249" s="22">
        <f t="shared" si="925"/>
        <v>427262369.35913706</v>
      </c>
      <c r="AW1249" s="31">
        <f t="shared" si="938"/>
        <v>2394579864.2363272</v>
      </c>
      <c r="AX1249" s="21"/>
      <c r="AY1249" s="21"/>
      <c r="AZ1249" s="21"/>
      <c r="BA1249" s="21"/>
    </row>
    <row r="1250" spans="1:53" x14ac:dyDescent="0.25">
      <c r="A1250" s="21">
        <f t="shared" si="946"/>
        <v>487</v>
      </c>
      <c r="B1250" s="21" t="s">
        <v>28</v>
      </c>
      <c r="C1250" s="27">
        <f t="shared" si="903"/>
        <v>0</v>
      </c>
      <c r="D1250" s="27">
        <f t="shared" si="926"/>
        <v>0</v>
      </c>
      <c r="E1250" s="27" t="b">
        <f t="shared" si="902"/>
        <v>1</v>
      </c>
      <c r="F1250" s="29">
        <f t="shared" si="904"/>
        <v>0</v>
      </c>
      <c r="G1250" s="27">
        <f t="shared" si="927"/>
        <v>0</v>
      </c>
      <c r="H1250" s="22">
        <f t="shared" si="905"/>
        <v>18247290745.09161</v>
      </c>
      <c r="I1250" s="23">
        <f t="shared" si="906"/>
        <v>132580106.5049091</v>
      </c>
      <c r="J1250" s="23">
        <f t="shared" si="907"/>
        <v>1086</v>
      </c>
      <c r="K1250" s="19">
        <f t="shared" si="928"/>
        <v>225.0831931027827</v>
      </c>
      <c r="L1250" s="16">
        <f t="shared" si="908"/>
        <v>125.86464440437008</v>
      </c>
      <c r="M1250" s="23">
        <f>M1249-IF($B1250="B",(Percent_Rent_In_Elsies*2.49%/12 * H1249)/K1249,0)+IF($B1250="D",N1250,0)+IF(B1250="D",AK1249)+IF(B1250="C",F1249*90%)-(Y1250-Y1249)-IF($B1250="A",Q1249/K1249) + IF($B1250="A",Q1249/K1249)</f>
        <v>-32552106.103584465</v>
      </c>
      <c r="N1250" s="23">
        <f t="shared" si="909"/>
        <v>0</v>
      </c>
      <c r="O1250" s="22">
        <f t="shared" si="910"/>
        <v>0</v>
      </c>
      <c r="P1250" s="22">
        <f t="shared" si="941"/>
        <v>12962980.962066349</v>
      </c>
      <c r="Q1250" s="22">
        <f t="shared" si="942"/>
        <v>0</v>
      </c>
      <c r="R1250" s="22">
        <f t="shared" si="911"/>
        <v>223024312.80970225</v>
      </c>
      <c r="S1250" s="16">
        <f t="shared" si="901"/>
        <v>0</v>
      </c>
      <c r="T1250" s="15">
        <f t="shared" si="912"/>
        <v>0</v>
      </c>
      <c r="U1250" s="23">
        <f t="shared" si="929"/>
        <v>991220.78743602708</v>
      </c>
      <c r="V1250" s="23">
        <f t="shared" si="930"/>
        <v>0</v>
      </c>
      <c r="W1250" s="23">
        <f t="shared" si="943"/>
        <v>0</v>
      </c>
      <c r="X1250" s="23">
        <f t="shared" si="931"/>
        <v>29931112.864246462</v>
      </c>
      <c r="Y1250" s="23">
        <f t="shared" si="913"/>
        <v>13825559.361691331</v>
      </c>
      <c r="Z1250" s="3">
        <f t="shared" si="914"/>
        <v>4123.2345521055995</v>
      </c>
      <c r="AA1250" s="23">
        <f t="shared" si="915"/>
        <v>57869873.191678762</v>
      </c>
      <c r="AB1250" s="26">
        <f t="shared" si="932"/>
        <v>70086276.274228662</v>
      </c>
      <c r="AC1250" s="23">
        <f t="shared" si="933"/>
        <v>74889487.274228647</v>
      </c>
      <c r="AD1250" s="23">
        <f t="shared" si="939"/>
        <v>4803211</v>
      </c>
      <c r="AE1250" s="24">
        <f t="shared" si="900"/>
        <v>70086276.274228647</v>
      </c>
      <c r="AF1250" s="3">
        <f t="shared" si="934"/>
        <v>0</v>
      </c>
      <c r="AG1250" s="2">
        <f t="shared" si="916"/>
        <v>494788146.25267196</v>
      </c>
      <c r="AH1250" s="2">
        <f t="shared" si="917"/>
        <v>104.14187607111495</v>
      </c>
      <c r="AI1250" s="23">
        <f t="shared" si="940"/>
        <v>9303954173.1686935</v>
      </c>
      <c r="AJ1250" s="23">
        <f t="shared" si="918"/>
        <v>6219.922423797766</v>
      </c>
      <c r="AK1250" s="23">
        <f t="shared" si="919"/>
        <v>0</v>
      </c>
      <c r="AL1250" s="23">
        <f t="shared" si="944"/>
        <v>0</v>
      </c>
      <c r="AM1250" s="23">
        <f t="shared" si="945"/>
        <v>0</v>
      </c>
      <c r="AN1250" s="16">
        <f t="shared" si="935"/>
        <v>0</v>
      </c>
      <c r="AO1250" s="23">
        <f t="shared" si="936"/>
        <v>0</v>
      </c>
      <c r="AP1250" s="22">
        <f t="shared" si="937"/>
        <v>0</v>
      </c>
      <c r="AQ1250" s="30">
        <f t="shared" si="920"/>
        <v>3335653331.4699674</v>
      </c>
      <c r="AR1250" s="28">
        <f t="shared" si="921"/>
        <v>1525401705.8012609</v>
      </c>
      <c r="AS1250" s="25">
        <f t="shared" si="922"/>
        <v>200337590.02425668</v>
      </c>
      <c r="AT1250" s="32">
        <f t="shared" si="923"/>
        <v>8246.469104211199</v>
      </c>
      <c r="AU1250" s="23">
        <f t="shared" si="924"/>
        <v>8246.469104211199</v>
      </c>
      <c r="AV1250" s="22">
        <f t="shared" si="925"/>
        <v>432853274.63904071</v>
      </c>
      <c r="AW1250" s="31">
        <f t="shared" si="938"/>
        <v>2394579864.2363272</v>
      </c>
      <c r="AX1250" s="21"/>
      <c r="AY1250" s="21"/>
      <c r="AZ1250" s="21"/>
      <c r="BA1250" s="21"/>
    </row>
    <row r="1251" spans="1:53" x14ac:dyDescent="0.25">
      <c r="A1251">
        <f t="shared" si="946"/>
        <v>488</v>
      </c>
      <c r="B1251" t="s">
        <v>6</v>
      </c>
      <c r="C1251" s="27">
        <f t="shared" si="903"/>
        <v>0</v>
      </c>
      <c r="D1251" s="27">
        <f t="shared" si="926"/>
        <v>0</v>
      </c>
      <c r="E1251" s="27" t="b">
        <f t="shared" si="902"/>
        <v>1</v>
      </c>
      <c r="F1251" s="29">
        <f t="shared" si="904"/>
        <v>0</v>
      </c>
      <c r="G1251" s="27">
        <f t="shared" si="927"/>
        <v>0</v>
      </c>
      <c r="H1251" s="22">
        <f t="shared" si="905"/>
        <v>18277702896.333431</v>
      </c>
      <c r="I1251" s="23">
        <f t="shared" si="906"/>
        <v>132580106.5049091</v>
      </c>
      <c r="J1251" s="23">
        <f t="shared" si="907"/>
        <v>1086</v>
      </c>
      <c r="K1251" s="19">
        <f t="shared" si="928"/>
        <v>225.0831931027827</v>
      </c>
      <c r="L1251" s="16">
        <f t="shared" si="908"/>
        <v>126.0744188117107</v>
      </c>
      <c r="M1251" s="23">
        <f>M1250-IF($B1251="B",(Percent_Rent_In_Elsies*2.49%/12 * H1250)/K1250,0)+IF($B1251="D",N1251,0)+IF(B1251="D",AK1250)+IF(B1251="C",F1250*90%)-(Y1251-Y1250)-IF($B1251="A",Q1250/K1250) + IF($B1251="A",Q1250/K1250)</f>
        <v>-32552106.103584465</v>
      </c>
      <c r="N1251" s="23">
        <f t="shared" si="909"/>
        <v>0</v>
      </c>
      <c r="O1251" s="22">
        <f t="shared" si="910"/>
        <v>0</v>
      </c>
      <c r="P1251" s="22">
        <f t="shared" si="941"/>
        <v>0</v>
      </c>
      <c r="Q1251" s="22">
        <f t="shared" si="942"/>
        <v>0</v>
      </c>
      <c r="R1251" s="22">
        <f t="shared" si="911"/>
        <v>223024312.80970225</v>
      </c>
      <c r="S1251" s="16">
        <f t="shared" si="901"/>
        <v>0</v>
      </c>
      <c r="T1251" s="15">
        <f t="shared" si="912"/>
        <v>0</v>
      </c>
      <c r="U1251" s="23">
        <f t="shared" si="929"/>
        <v>991220.78743602708</v>
      </c>
      <c r="V1251" s="23">
        <f t="shared" si="930"/>
        <v>0</v>
      </c>
      <c r="W1251" s="23">
        <f t="shared" si="943"/>
        <v>0</v>
      </c>
      <c r="X1251" s="23">
        <f t="shared" si="931"/>
        <v>29951729.037006989</v>
      </c>
      <c r="Y1251" s="23">
        <f t="shared" si="913"/>
        <v>13825559.361691331</v>
      </c>
      <c r="Z1251" s="3">
        <f t="shared" si="914"/>
        <v>0</v>
      </c>
      <c r="AA1251" s="23">
        <f t="shared" si="915"/>
        <v>57869873.191678762</v>
      </c>
      <c r="AB1251" s="26">
        <f t="shared" si="932"/>
        <v>70086276.274228632</v>
      </c>
      <c r="AC1251" s="23">
        <f t="shared" si="933"/>
        <v>74889487.274228647</v>
      </c>
      <c r="AD1251" s="23">
        <f t="shared" si="939"/>
        <v>4803211</v>
      </c>
      <c r="AE1251" s="24">
        <f t="shared" si="900"/>
        <v>70086276.274228647</v>
      </c>
      <c r="AF1251" s="3">
        <f t="shared" si="934"/>
        <v>0</v>
      </c>
      <c r="AG1251" s="2">
        <f t="shared" si="916"/>
        <v>0</v>
      </c>
      <c r="AH1251" s="2">
        <f t="shared" si="917"/>
        <v>104.31544586456683</v>
      </c>
      <c r="AI1251" s="23">
        <f t="shared" si="940"/>
        <v>9303954173.1686935</v>
      </c>
      <c r="AJ1251" s="23">
        <f t="shared" si="918"/>
        <v>6219.922423797766</v>
      </c>
      <c r="AK1251" s="23">
        <f t="shared" si="919"/>
        <v>0</v>
      </c>
      <c r="AL1251" s="23">
        <f t="shared" si="944"/>
        <v>0</v>
      </c>
      <c r="AM1251" s="23">
        <f t="shared" si="945"/>
        <v>0</v>
      </c>
      <c r="AN1251" s="16">
        <f t="shared" si="935"/>
        <v>0</v>
      </c>
      <c r="AO1251" s="23">
        <f t="shared" si="936"/>
        <v>0</v>
      </c>
      <c r="AP1251" s="22">
        <f t="shared" si="937"/>
        <v>0</v>
      </c>
      <c r="AQ1251" s="30">
        <f t="shared" si="920"/>
        <v>3335653331.4699674</v>
      </c>
      <c r="AR1251" s="28">
        <f t="shared" si="921"/>
        <v>1525401705.8012609</v>
      </c>
      <c r="AS1251" s="25">
        <f t="shared" si="922"/>
        <v>200337590.02425668</v>
      </c>
      <c r="AT1251" s="32">
        <f t="shared" si="923"/>
        <v>0</v>
      </c>
      <c r="AU1251" s="23">
        <f t="shared" si="924"/>
        <v>0</v>
      </c>
      <c r="AV1251" s="22">
        <f t="shared" si="925"/>
        <v>432853274.63904071</v>
      </c>
      <c r="AW1251" s="31">
        <f t="shared" si="938"/>
        <v>2381616883.274261</v>
      </c>
    </row>
    <row r="1252" spans="1:53" x14ac:dyDescent="0.25">
      <c r="A1252">
        <f t="shared" si="946"/>
        <v>488</v>
      </c>
      <c r="B1252" t="s">
        <v>7</v>
      </c>
      <c r="C1252" s="27">
        <f t="shared" si="903"/>
        <v>0</v>
      </c>
      <c r="D1252" s="27">
        <f t="shared" si="926"/>
        <v>0</v>
      </c>
      <c r="E1252" s="27" t="b">
        <f t="shared" si="902"/>
        <v>1</v>
      </c>
      <c r="F1252" s="29">
        <f t="shared" si="904"/>
        <v>0</v>
      </c>
      <c r="G1252" s="27">
        <f t="shared" si="927"/>
        <v>0</v>
      </c>
      <c r="H1252" s="22">
        <f t="shared" si="905"/>
        <v>18277702896.333431</v>
      </c>
      <c r="I1252" s="23">
        <f t="shared" si="906"/>
        <v>132580106.5049091</v>
      </c>
      <c r="J1252" s="23">
        <f t="shared" si="907"/>
        <v>1086</v>
      </c>
      <c r="K1252" s="19">
        <f t="shared" si="928"/>
        <v>225.0831931027827</v>
      </c>
      <c r="L1252" s="16">
        <f t="shared" si="908"/>
        <v>126.0744188117107</v>
      </c>
      <c r="M1252" s="23">
        <f>M1251-IF($B1252="B",(Percent_Rent_In_Elsies*2.49%/12 * H1251)/K1251,0)+IF($B1252="D",N1252,0)+IF(B1252="D",AK1251)+IF(B1252="C",F1251*90%)-(Y1252-Y1251)-IF($B1252="A",Q1251/K1251) + IF($B1252="A",Q1251/K1251)</f>
        <v>-32636355.47153388</v>
      </c>
      <c r="N1252" s="23">
        <f t="shared" si="909"/>
        <v>0</v>
      </c>
      <c r="O1252" s="22">
        <f t="shared" si="910"/>
        <v>0</v>
      </c>
      <c r="P1252" s="22">
        <f t="shared" si="941"/>
        <v>0</v>
      </c>
      <c r="Q1252" s="22">
        <f t="shared" si="942"/>
        <v>0</v>
      </c>
      <c r="R1252" s="22">
        <f t="shared" si="911"/>
        <v>204438953.40889373</v>
      </c>
      <c r="S1252" s="16">
        <f t="shared" si="901"/>
        <v>18585359.400808521</v>
      </c>
      <c r="T1252" s="15">
        <f t="shared" si="912"/>
        <v>0</v>
      </c>
      <c r="U1252" s="23">
        <f t="shared" si="929"/>
        <v>908619.05514969153</v>
      </c>
      <c r="V1252" s="23">
        <f t="shared" si="930"/>
        <v>82601.732286335595</v>
      </c>
      <c r="W1252" s="23">
        <f t="shared" si="943"/>
        <v>0</v>
      </c>
      <c r="X1252" s="23">
        <f t="shared" si="931"/>
        <v>29951729.037006989</v>
      </c>
      <c r="Y1252" s="23">
        <f t="shared" si="913"/>
        <v>13825559.361691331</v>
      </c>
      <c r="Z1252" s="3">
        <f t="shared" si="914"/>
        <v>0</v>
      </c>
      <c r="AA1252" s="23">
        <f t="shared" si="915"/>
        <v>57869873.191678762</v>
      </c>
      <c r="AB1252" s="26">
        <f t="shared" si="932"/>
        <v>70086276.274228632</v>
      </c>
      <c r="AC1252" s="23">
        <f t="shared" si="933"/>
        <v>74889487.274228647</v>
      </c>
      <c r="AD1252" s="23">
        <f t="shared" si="939"/>
        <v>4803211</v>
      </c>
      <c r="AE1252" s="24">
        <f t="shared" si="900"/>
        <v>70086276.274228647</v>
      </c>
      <c r="AF1252" s="3">
        <f t="shared" si="934"/>
        <v>0</v>
      </c>
      <c r="AG1252" s="2">
        <f t="shared" si="916"/>
        <v>0</v>
      </c>
      <c r="AH1252" s="2">
        <f t="shared" si="917"/>
        <v>104.31544586456683</v>
      </c>
      <c r="AI1252" s="23">
        <f t="shared" si="940"/>
        <v>9303954173.1686935</v>
      </c>
      <c r="AJ1252" s="23">
        <f t="shared" si="918"/>
        <v>6219.922423797766</v>
      </c>
      <c r="AK1252" s="23">
        <f t="shared" si="919"/>
        <v>0</v>
      </c>
      <c r="AL1252" s="23">
        <f t="shared" si="944"/>
        <v>123820.37393951416</v>
      </c>
      <c r="AM1252" s="23">
        <f t="shared" si="945"/>
        <v>115522968.05841129</v>
      </c>
      <c r="AN1252" s="16">
        <f t="shared" si="935"/>
        <v>0</v>
      </c>
      <c r="AO1252" s="23">
        <f t="shared" si="936"/>
        <v>84249.367949416628</v>
      </c>
      <c r="AP1252" s="22">
        <f t="shared" si="937"/>
        <v>18963116.754945938</v>
      </c>
      <c r="AQ1252" s="30">
        <f t="shared" si="920"/>
        <v>3373418378.487442</v>
      </c>
      <c r="AR1252" s="28">
        <f t="shared" si="921"/>
        <v>1544203636.0637898</v>
      </c>
      <c r="AS1252" s="25">
        <f t="shared" si="922"/>
        <v>200337590.02425668</v>
      </c>
      <c r="AT1252" s="32">
        <f t="shared" si="923"/>
        <v>0</v>
      </c>
      <c r="AU1252" s="23">
        <f t="shared" si="924"/>
        <v>0</v>
      </c>
      <c r="AV1252" s="22">
        <f t="shared" si="925"/>
        <v>432853274.63904071</v>
      </c>
      <c r="AW1252" s="31">
        <f t="shared" si="938"/>
        <v>2419381930.2917352</v>
      </c>
    </row>
    <row r="1253" spans="1:53" s="21" customFormat="1" x14ac:dyDescent="0.25">
      <c r="A1253">
        <f t="shared" si="946"/>
        <v>488</v>
      </c>
      <c r="B1253" t="s">
        <v>8</v>
      </c>
      <c r="C1253" s="27">
        <f t="shared" si="903"/>
        <v>0</v>
      </c>
      <c r="D1253" s="27">
        <f t="shared" si="926"/>
        <v>0</v>
      </c>
      <c r="E1253" s="27" t="b">
        <f t="shared" si="902"/>
        <v>1</v>
      </c>
      <c r="F1253" s="29">
        <f t="shared" si="904"/>
        <v>0</v>
      </c>
      <c r="G1253" s="27">
        <f t="shared" si="927"/>
        <v>0</v>
      </c>
      <c r="H1253" s="22">
        <f t="shared" si="905"/>
        <v>18277702896.333431</v>
      </c>
      <c r="I1253" s="23">
        <f t="shared" si="906"/>
        <v>132580106.5049091</v>
      </c>
      <c r="J1253" s="23">
        <f t="shared" si="907"/>
        <v>1086</v>
      </c>
      <c r="K1253" s="19">
        <f t="shared" si="928"/>
        <v>225.0831931027827</v>
      </c>
      <c r="L1253" s="16">
        <f t="shared" si="908"/>
        <v>126.0744188117107</v>
      </c>
      <c r="M1253" s="23">
        <f>M1252-IF($B1253="B",(Percent_Rent_In_Elsies*2.49%/12 * H1252)/K1252,0)+IF($B1253="D",N1253,0)+IF(B1253="D",AK1252)+IF(B1253="C",F1252*90%)-(Y1253-Y1252)-IF($B1253="A",Q1252/K1252) + IF($B1253="A",Q1252/K1252)</f>
        <v>-32636355.47153388</v>
      </c>
      <c r="N1253" s="23">
        <f t="shared" si="909"/>
        <v>0</v>
      </c>
      <c r="O1253" s="22">
        <f t="shared" si="910"/>
        <v>0</v>
      </c>
      <c r="P1253" s="22">
        <f t="shared" si="941"/>
        <v>0</v>
      </c>
      <c r="Q1253" s="22">
        <f t="shared" si="942"/>
        <v>0</v>
      </c>
      <c r="R1253" s="22">
        <f t="shared" si="911"/>
        <v>223402070.16383967</v>
      </c>
      <c r="S1253" s="16">
        <f t="shared" si="901"/>
        <v>18585359.400808521</v>
      </c>
      <c r="T1253" s="15">
        <f t="shared" si="912"/>
        <v>0</v>
      </c>
      <c r="U1253" s="23">
        <f t="shared" si="929"/>
        <v>992868.42309910816</v>
      </c>
      <c r="V1253" s="23">
        <f t="shared" si="930"/>
        <v>82601.732286335595</v>
      </c>
      <c r="W1253" s="23">
        <f t="shared" si="943"/>
        <v>0</v>
      </c>
      <c r="X1253" s="23">
        <f t="shared" si="931"/>
        <v>29951729.037006989</v>
      </c>
      <c r="Y1253" s="23">
        <f t="shared" si="913"/>
        <v>13825559.361691331</v>
      </c>
      <c r="Z1253" s="3">
        <f t="shared" si="914"/>
        <v>0</v>
      </c>
      <c r="AA1253" s="23">
        <f t="shared" si="915"/>
        <v>57869873.191678762</v>
      </c>
      <c r="AB1253" s="26">
        <f t="shared" si="932"/>
        <v>70086276.274228647</v>
      </c>
      <c r="AC1253" s="23">
        <f t="shared" si="933"/>
        <v>74889487.274228647</v>
      </c>
      <c r="AD1253" s="23">
        <f t="shared" si="939"/>
        <v>4803211</v>
      </c>
      <c r="AE1253" s="24">
        <f t="shared" si="900"/>
        <v>70086276.274228647</v>
      </c>
      <c r="AF1253" s="3">
        <f t="shared" si="934"/>
        <v>1E-4</v>
      </c>
      <c r="AG1253" s="2">
        <f t="shared" si="916"/>
        <v>0</v>
      </c>
      <c r="AH1253" s="2">
        <f t="shared" si="917"/>
        <v>104.31544586456683</v>
      </c>
      <c r="AI1253" s="23">
        <f t="shared" si="940"/>
        <v>9303954173.1686935</v>
      </c>
      <c r="AJ1253" s="23">
        <f t="shared" si="918"/>
        <v>6219.922423797766</v>
      </c>
      <c r="AK1253" s="23">
        <f t="shared" si="919"/>
        <v>61061.200120287678</v>
      </c>
      <c r="AL1253" s="23">
        <f t="shared" si="944"/>
        <v>0</v>
      </c>
      <c r="AM1253" s="23">
        <f t="shared" si="945"/>
        <v>0</v>
      </c>
      <c r="AN1253" s="16">
        <f t="shared" si="935"/>
        <v>0</v>
      </c>
      <c r="AO1253" s="23">
        <f t="shared" si="936"/>
        <v>0</v>
      </c>
      <c r="AP1253" s="22">
        <f t="shared" si="937"/>
        <v>0</v>
      </c>
      <c r="AQ1253" s="30">
        <f t="shared" si="920"/>
        <v>3373418378.487442</v>
      </c>
      <c r="AR1253" s="28">
        <f t="shared" si="921"/>
        <v>1544203636.0637898</v>
      </c>
      <c r="AS1253" s="25">
        <f t="shared" si="922"/>
        <v>200337590.02425668</v>
      </c>
      <c r="AT1253" s="32">
        <f t="shared" si="923"/>
        <v>0</v>
      </c>
      <c r="AU1253" s="23">
        <f t="shared" si="924"/>
        <v>0</v>
      </c>
      <c r="AV1253" s="22">
        <f t="shared" si="925"/>
        <v>432853274.63904071</v>
      </c>
      <c r="AW1253" s="31">
        <f t="shared" si="938"/>
        <v>2419381930.2917352</v>
      </c>
      <c r="AX1253"/>
      <c r="AY1253"/>
      <c r="AZ1253"/>
      <c r="BA1253"/>
    </row>
    <row r="1254" spans="1:53" s="21" customFormat="1" x14ac:dyDescent="0.25">
      <c r="A1254" s="21">
        <f t="shared" si="946"/>
        <v>488</v>
      </c>
      <c r="B1254" s="21" t="s">
        <v>9</v>
      </c>
      <c r="C1254" s="27">
        <f t="shared" si="903"/>
        <v>0</v>
      </c>
      <c r="D1254" s="27">
        <f t="shared" si="926"/>
        <v>0</v>
      </c>
      <c r="E1254" s="27" t="b">
        <f t="shared" si="902"/>
        <v>1</v>
      </c>
      <c r="F1254" s="29">
        <f t="shared" si="904"/>
        <v>0</v>
      </c>
      <c r="G1254" s="27">
        <f t="shared" si="927"/>
        <v>0</v>
      </c>
      <c r="H1254" s="22">
        <f t="shared" si="905"/>
        <v>18277702896.333431</v>
      </c>
      <c r="I1254" s="23">
        <f t="shared" si="906"/>
        <v>132580106.5049091</v>
      </c>
      <c r="J1254" s="23">
        <f t="shared" si="907"/>
        <v>1086</v>
      </c>
      <c r="K1254" s="19">
        <f t="shared" si="928"/>
        <v>225.0831931027827</v>
      </c>
      <c r="L1254" s="16">
        <f t="shared" si="908"/>
        <v>126.0744188117107</v>
      </c>
      <c r="M1254" s="23">
        <f>M1253-IF($B1254="B",(Percent_Rent_In_Elsies*2.49%/12 * H1253)/K1253,0)+IF($B1254="D",N1254,0)+IF(B1254="D",AK1253)+IF(B1254="C",F1253*90%)-(Y1254-Y1253)-IF($B1254="A",Q1253/K1253) + IF($B1254="A",Q1253/K1253)</f>
        <v>-32575294.271413591</v>
      </c>
      <c r="N1254" s="23">
        <f t="shared" si="909"/>
        <v>0</v>
      </c>
      <c r="O1254" s="22">
        <f t="shared" si="910"/>
        <v>12984971.060880065</v>
      </c>
      <c r="P1254" s="22">
        <f t="shared" si="941"/>
        <v>0</v>
      </c>
      <c r="Q1254" s="22">
        <f t="shared" si="942"/>
        <v>0</v>
      </c>
      <c r="R1254" s="22">
        <f t="shared" si="911"/>
        <v>223402070.16383967</v>
      </c>
      <c r="S1254" s="16">
        <f t="shared" si="901"/>
        <v>0</v>
      </c>
      <c r="T1254" s="15">
        <f t="shared" si="912"/>
        <v>5600388.3399284557</v>
      </c>
      <c r="U1254" s="23">
        <f t="shared" si="929"/>
        <v>992868.42309910816</v>
      </c>
      <c r="V1254" s="23">
        <f t="shared" si="930"/>
        <v>0</v>
      </c>
      <c r="W1254" s="23">
        <f t="shared" si="943"/>
        <v>82601.732286335595</v>
      </c>
      <c r="X1254" s="23">
        <f t="shared" si="931"/>
        <v>29951729.037006989</v>
      </c>
      <c r="Y1254" s="23">
        <f t="shared" si="913"/>
        <v>13825559.361691331</v>
      </c>
      <c r="Z1254" s="3">
        <f t="shared" si="914"/>
        <v>0</v>
      </c>
      <c r="AA1254" s="23">
        <f t="shared" si="915"/>
        <v>57808811.991558477</v>
      </c>
      <c r="AB1254" s="26">
        <f t="shared" si="932"/>
        <v>70086276.274228647</v>
      </c>
      <c r="AC1254" s="23">
        <f t="shared" si="933"/>
        <v>74889487.274228647</v>
      </c>
      <c r="AD1254" s="23">
        <f t="shared" si="939"/>
        <v>4803211</v>
      </c>
      <c r="AE1254" s="24">
        <f t="shared" si="900"/>
        <v>70086276.274228647</v>
      </c>
      <c r="AF1254" s="3">
        <f t="shared" si="934"/>
        <v>0</v>
      </c>
      <c r="AG1254" s="2">
        <f t="shared" si="916"/>
        <v>0</v>
      </c>
      <c r="AH1254" s="2">
        <f t="shared" si="917"/>
        <v>104.31544586456683</v>
      </c>
      <c r="AI1254" s="23">
        <f t="shared" si="940"/>
        <v>9294137137.5274353</v>
      </c>
      <c r="AJ1254" s="23">
        <f t="shared" si="918"/>
        <v>6219.922423797766</v>
      </c>
      <c r="AK1254" s="23">
        <f t="shared" si="919"/>
        <v>0</v>
      </c>
      <c r="AL1254" s="23">
        <f t="shared" si="944"/>
        <v>0</v>
      </c>
      <c r="AM1254" s="23">
        <f t="shared" si="945"/>
        <v>0</v>
      </c>
      <c r="AN1254" s="16">
        <f t="shared" si="935"/>
        <v>0</v>
      </c>
      <c r="AO1254" s="23">
        <f t="shared" si="936"/>
        <v>0</v>
      </c>
      <c r="AP1254" s="22">
        <f t="shared" si="937"/>
        <v>0</v>
      </c>
      <c r="AQ1254" s="30">
        <f t="shared" si="920"/>
        <v>3373418378.487442</v>
      </c>
      <c r="AR1254" s="28">
        <f t="shared" si="921"/>
        <v>1544203636.0637898</v>
      </c>
      <c r="AS1254" s="25">
        <f t="shared" si="922"/>
        <v>200337590.02425668</v>
      </c>
      <c r="AT1254" s="32">
        <f t="shared" si="923"/>
        <v>0</v>
      </c>
      <c r="AU1254" s="23">
        <f t="shared" si="924"/>
        <v>0</v>
      </c>
      <c r="AV1254" s="22">
        <f t="shared" si="925"/>
        <v>432853274.63904071</v>
      </c>
      <c r="AW1254" s="31">
        <f t="shared" si="938"/>
        <v>2419381930.2917352</v>
      </c>
    </row>
    <row r="1255" spans="1:53" x14ac:dyDescent="0.25">
      <c r="A1255" s="21">
        <f t="shared" si="946"/>
        <v>488</v>
      </c>
      <c r="B1255" s="21" t="s">
        <v>28</v>
      </c>
      <c r="C1255" s="27">
        <f t="shared" si="903"/>
        <v>0</v>
      </c>
      <c r="D1255" s="27">
        <f t="shared" si="926"/>
        <v>0</v>
      </c>
      <c r="E1255" s="27" t="b">
        <f t="shared" si="902"/>
        <v>1</v>
      </c>
      <c r="F1255" s="29">
        <f t="shared" si="904"/>
        <v>0</v>
      </c>
      <c r="G1255" s="27">
        <f t="shared" si="927"/>
        <v>0</v>
      </c>
      <c r="H1255" s="22">
        <f t="shared" si="905"/>
        <v>18277702896.333431</v>
      </c>
      <c r="I1255" s="23">
        <f t="shared" si="906"/>
        <v>132580106.5049091</v>
      </c>
      <c r="J1255" s="23">
        <f t="shared" si="907"/>
        <v>1086</v>
      </c>
      <c r="K1255" s="19">
        <f t="shared" si="928"/>
        <v>225.0831931027827</v>
      </c>
      <c r="L1255" s="16">
        <f t="shared" si="908"/>
        <v>126.0744188117107</v>
      </c>
      <c r="M1255" s="23">
        <f>M1254-IF($B1255="B",(Percent_Rent_In_Elsies*2.49%/12 * H1254)/K1254,0)+IF($B1255="D",N1255,0)+IF(B1255="D",AK1254)+IF(B1255="C",F1254*90%)-(Y1255-Y1254)-IF($B1255="A",Q1254/K1254) + IF($B1255="A",Q1254/K1254)</f>
        <v>-32575294.271413591</v>
      </c>
      <c r="N1255" s="23">
        <f t="shared" si="909"/>
        <v>0</v>
      </c>
      <c r="O1255" s="22">
        <f t="shared" si="910"/>
        <v>0</v>
      </c>
      <c r="P1255" s="22">
        <f t="shared" si="941"/>
        <v>12984971.060880065</v>
      </c>
      <c r="Q1255" s="22">
        <f t="shared" si="942"/>
        <v>0</v>
      </c>
      <c r="R1255" s="22">
        <f t="shared" si="911"/>
        <v>223402070.16383967</v>
      </c>
      <c r="S1255" s="16">
        <f t="shared" si="901"/>
        <v>0</v>
      </c>
      <c r="T1255" s="15">
        <f t="shared" si="912"/>
        <v>0</v>
      </c>
      <c r="U1255" s="23">
        <f t="shared" si="929"/>
        <v>992868.42309910816</v>
      </c>
      <c r="V1255" s="23">
        <f t="shared" si="930"/>
        <v>0</v>
      </c>
      <c r="W1255" s="23">
        <f t="shared" si="943"/>
        <v>0</v>
      </c>
      <c r="X1255" s="23">
        <f t="shared" si="931"/>
        <v>29951729.037006989</v>
      </c>
      <c r="Y1255" s="23">
        <f t="shared" si="913"/>
        <v>13825559.361691331</v>
      </c>
      <c r="Z1255" s="3">
        <f t="shared" si="914"/>
        <v>4130.0866143167805</v>
      </c>
      <c r="AA1255" s="23">
        <f t="shared" si="915"/>
        <v>57870763.290773228</v>
      </c>
      <c r="AB1255" s="26">
        <f t="shared" si="932"/>
        <v>70086276.274228662</v>
      </c>
      <c r="AC1255" s="23">
        <f t="shared" si="933"/>
        <v>74889487.274228647</v>
      </c>
      <c r="AD1255" s="23">
        <f t="shared" si="939"/>
        <v>4803211</v>
      </c>
      <c r="AE1255" s="24">
        <f t="shared" si="900"/>
        <v>70086276.274228647</v>
      </c>
      <c r="AF1255" s="3">
        <f t="shared" si="934"/>
        <v>0</v>
      </c>
      <c r="AG1255" s="2">
        <f t="shared" si="916"/>
        <v>495610393.71801364</v>
      </c>
      <c r="AH1255" s="2">
        <f t="shared" si="917"/>
        <v>104.31544586456683</v>
      </c>
      <c r="AI1255" s="23">
        <f t="shared" si="940"/>
        <v>9304097277.7018089</v>
      </c>
      <c r="AJ1255" s="23">
        <f t="shared" si="918"/>
        <v>6219.922423797766</v>
      </c>
      <c r="AK1255" s="23">
        <f t="shared" si="919"/>
        <v>0</v>
      </c>
      <c r="AL1255" s="23">
        <f t="shared" si="944"/>
        <v>0</v>
      </c>
      <c r="AM1255" s="23">
        <f t="shared" si="945"/>
        <v>0</v>
      </c>
      <c r="AN1255" s="16">
        <f t="shared" si="935"/>
        <v>0</v>
      </c>
      <c r="AO1255" s="23">
        <f t="shared" si="936"/>
        <v>0</v>
      </c>
      <c r="AP1255" s="22">
        <f t="shared" si="937"/>
        <v>0</v>
      </c>
      <c r="AQ1255" s="30">
        <f t="shared" si="920"/>
        <v>3373418378.487442</v>
      </c>
      <c r="AR1255" s="28">
        <f t="shared" si="921"/>
        <v>1544203636.0637898</v>
      </c>
      <c r="AS1255" s="25">
        <f t="shared" si="922"/>
        <v>200337590.02425668</v>
      </c>
      <c r="AT1255" s="32">
        <f t="shared" si="923"/>
        <v>8260.1732286335609</v>
      </c>
      <c r="AU1255" s="23">
        <f t="shared" si="924"/>
        <v>8260.1732286335609</v>
      </c>
      <c r="AV1255" s="22">
        <f t="shared" si="925"/>
        <v>438453662.97896916</v>
      </c>
      <c r="AW1255" s="31">
        <f t="shared" si="938"/>
        <v>2419381930.2917352</v>
      </c>
      <c r="AX1255" s="21"/>
      <c r="AY1255" s="21"/>
      <c r="AZ1255" s="21"/>
      <c r="BA1255" s="21"/>
    </row>
    <row r="1256" spans="1:53" x14ac:dyDescent="0.25">
      <c r="A1256">
        <f t="shared" si="946"/>
        <v>489</v>
      </c>
      <c r="B1256" t="s">
        <v>6</v>
      </c>
      <c r="C1256" s="27">
        <f t="shared" si="903"/>
        <v>0</v>
      </c>
      <c r="D1256" s="27">
        <f t="shared" si="926"/>
        <v>0</v>
      </c>
      <c r="E1256" s="27" t="b">
        <f t="shared" si="902"/>
        <v>1</v>
      </c>
      <c r="F1256" s="29">
        <f t="shared" si="904"/>
        <v>0</v>
      </c>
      <c r="G1256" s="27">
        <f t="shared" si="927"/>
        <v>0</v>
      </c>
      <c r="H1256" s="22">
        <f t="shared" si="905"/>
        <v>18308165734.493988</v>
      </c>
      <c r="I1256" s="23">
        <f t="shared" si="906"/>
        <v>132580106.5049091</v>
      </c>
      <c r="J1256" s="23">
        <f t="shared" si="907"/>
        <v>1086</v>
      </c>
      <c r="K1256" s="19">
        <f t="shared" si="928"/>
        <v>225.0831931027827</v>
      </c>
      <c r="L1256" s="16">
        <f t="shared" si="908"/>
        <v>126.28454284306356</v>
      </c>
      <c r="M1256" s="23">
        <f>M1255-IF($B1256="B",(Percent_Rent_In_Elsies*2.49%/12 * H1255)/K1255,0)+IF($B1256="D",N1256,0)+IF(B1256="D",AK1255)+IF(B1256="C",F1255*90%)-(Y1256-Y1255)-IF($B1256="A",Q1255/K1255) + IF($B1256="A",Q1255/K1255)</f>
        <v>-32575294.271413591</v>
      </c>
      <c r="N1256" s="23">
        <f t="shared" si="909"/>
        <v>0</v>
      </c>
      <c r="O1256" s="22">
        <f t="shared" si="910"/>
        <v>0</v>
      </c>
      <c r="P1256" s="22">
        <f t="shared" si="941"/>
        <v>0</v>
      </c>
      <c r="Q1256" s="22">
        <f t="shared" si="942"/>
        <v>0</v>
      </c>
      <c r="R1256" s="22">
        <f t="shared" si="911"/>
        <v>223402070.16383967</v>
      </c>
      <c r="S1256" s="16">
        <f t="shared" si="901"/>
        <v>0</v>
      </c>
      <c r="T1256" s="15">
        <f t="shared" si="912"/>
        <v>0</v>
      </c>
      <c r="U1256" s="23">
        <f t="shared" si="929"/>
        <v>992868.42309910816</v>
      </c>
      <c r="V1256" s="23">
        <f t="shared" si="930"/>
        <v>0</v>
      </c>
      <c r="W1256" s="23">
        <f t="shared" si="943"/>
        <v>0</v>
      </c>
      <c r="X1256" s="23">
        <f t="shared" si="931"/>
        <v>29972379.470078573</v>
      </c>
      <c r="Y1256" s="23">
        <f t="shared" si="913"/>
        <v>13825559.361691331</v>
      </c>
      <c r="Z1256" s="3">
        <f t="shared" si="914"/>
        <v>0</v>
      </c>
      <c r="AA1256" s="23">
        <f t="shared" si="915"/>
        <v>57870763.290773228</v>
      </c>
      <c r="AB1256" s="26">
        <f t="shared" si="932"/>
        <v>70086276.274228647</v>
      </c>
      <c r="AC1256" s="23">
        <f t="shared" si="933"/>
        <v>74889487.274228647</v>
      </c>
      <c r="AD1256" s="23">
        <f t="shared" si="939"/>
        <v>4803211</v>
      </c>
      <c r="AE1256" s="24">
        <f t="shared" si="900"/>
        <v>70086276.274228647</v>
      </c>
      <c r="AF1256" s="3">
        <f t="shared" si="934"/>
        <v>0</v>
      </c>
      <c r="AG1256" s="2">
        <f t="shared" si="916"/>
        <v>0</v>
      </c>
      <c r="AH1256" s="2">
        <f t="shared" si="917"/>
        <v>104.48930494100779</v>
      </c>
      <c r="AI1256" s="23">
        <f t="shared" si="940"/>
        <v>9304097277.7018089</v>
      </c>
      <c r="AJ1256" s="23">
        <f t="shared" si="918"/>
        <v>6219.922423797766</v>
      </c>
      <c r="AK1256" s="23">
        <f t="shared" si="919"/>
        <v>0</v>
      </c>
      <c r="AL1256" s="23">
        <f t="shared" si="944"/>
        <v>0</v>
      </c>
      <c r="AM1256" s="23">
        <f t="shared" si="945"/>
        <v>0</v>
      </c>
      <c r="AN1256" s="16">
        <f t="shared" si="935"/>
        <v>0</v>
      </c>
      <c r="AO1256" s="23">
        <f t="shared" si="936"/>
        <v>0</v>
      </c>
      <c r="AP1256" s="22">
        <f t="shared" si="937"/>
        <v>0</v>
      </c>
      <c r="AQ1256" s="30">
        <f t="shared" si="920"/>
        <v>3373418378.487442</v>
      </c>
      <c r="AR1256" s="28">
        <f t="shared" si="921"/>
        <v>1544203636.0637898</v>
      </c>
      <c r="AS1256" s="25">
        <f t="shared" si="922"/>
        <v>200337590.02425668</v>
      </c>
      <c r="AT1256" s="32">
        <f t="shared" si="923"/>
        <v>0</v>
      </c>
      <c r="AU1256" s="23">
        <f t="shared" si="924"/>
        <v>0</v>
      </c>
      <c r="AV1256" s="22">
        <f t="shared" si="925"/>
        <v>438453662.97896916</v>
      </c>
      <c r="AW1256" s="31">
        <f t="shared" si="938"/>
        <v>2406396959.2308555</v>
      </c>
    </row>
    <row r="1257" spans="1:53" x14ac:dyDescent="0.25">
      <c r="A1257">
        <f t="shared" si="946"/>
        <v>489</v>
      </c>
      <c r="B1257" t="s">
        <v>7</v>
      </c>
      <c r="C1257" s="27">
        <f t="shared" si="903"/>
        <v>0</v>
      </c>
      <c r="D1257" s="27">
        <f t="shared" si="926"/>
        <v>0</v>
      </c>
      <c r="E1257" s="27" t="b">
        <f t="shared" si="902"/>
        <v>1</v>
      </c>
      <c r="F1257" s="29">
        <f t="shared" si="904"/>
        <v>0</v>
      </c>
      <c r="G1257" s="27">
        <f t="shared" si="927"/>
        <v>0</v>
      </c>
      <c r="H1257" s="22">
        <f t="shared" si="905"/>
        <v>18308165734.493988</v>
      </c>
      <c r="I1257" s="23">
        <f t="shared" si="906"/>
        <v>132580106.5049091</v>
      </c>
      <c r="J1257" s="23">
        <f t="shared" si="907"/>
        <v>1086</v>
      </c>
      <c r="K1257" s="19">
        <f t="shared" si="928"/>
        <v>225.0831931027827</v>
      </c>
      <c r="L1257" s="16">
        <f t="shared" si="908"/>
        <v>126.28454284306355</v>
      </c>
      <c r="M1257" s="23">
        <f>M1256-IF($B1257="B",(Percent_Rent_In_Elsies*2.49%/12 * H1256)/K1256,0)+IF($B1257="D",N1257,0)+IF(B1257="D",AK1256)+IF(B1257="C",F1256*90%)-(Y1257-Y1256)-IF($B1257="A",Q1256/K1256) + IF($B1257="A",Q1256/K1256)</f>
        <v>-32659684.054976255</v>
      </c>
      <c r="N1257" s="23">
        <f t="shared" si="909"/>
        <v>0</v>
      </c>
      <c r="O1257" s="22">
        <f t="shared" si="910"/>
        <v>0</v>
      </c>
      <c r="P1257" s="22">
        <f t="shared" si="941"/>
        <v>0</v>
      </c>
      <c r="Q1257" s="22">
        <f t="shared" si="942"/>
        <v>0</v>
      </c>
      <c r="R1257" s="22">
        <f t="shared" si="911"/>
        <v>204785230.9835197</v>
      </c>
      <c r="S1257" s="16">
        <f t="shared" si="901"/>
        <v>18616839.180319972</v>
      </c>
      <c r="T1257" s="15">
        <f t="shared" si="912"/>
        <v>0</v>
      </c>
      <c r="U1257" s="23">
        <f t="shared" si="929"/>
        <v>910129.38784084911</v>
      </c>
      <c r="V1257" s="23">
        <f t="shared" si="930"/>
        <v>82739.035258259013</v>
      </c>
      <c r="W1257" s="23">
        <f t="shared" si="943"/>
        <v>0</v>
      </c>
      <c r="X1257" s="23">
        <f t="shared" si="931"/>
        <v>29972379.470078573</v>
      </c>
      <c r="Y1257" s="23">
        <f t="shared" si="913"/>
        <v>13825559.361691331</v>
      </c>
      <c r="Z1257" s="3">
        <f t="shared" si="914"/>
        <v>0</v>
      </c>
      <c r="AA1257" s="23">
        <f t="shared" si="915"/>
        <v>57870763.290773228</v>
      </c>
      <c r="AB1257" s="26">
        <f t="shared" si="932"/>
        <v>70086276.274228647</v>
      </c>
      <c r="AC1257" s="23">
        <f t="shared" si="933"/>
        <v>74889487.274228647</v>
      </c>
      <c r="AD1257" s="23">
        <f t="shared" si="939"/>
        <v>4803211</v>
      </c>
      <c r="AE1257" s="24">
        <f t="shared" si="900"/>
        <v>70086276.274228647</v>
      </c>
      <c r="AF1257" s="3">
        <f t="shared" si="934"/>
        <v>0</v>
      </c>
      <c r="AG1257" s="2">
        <f t="shared" si="916"/>
        <v>0</v>
      </c>
      <c r="AH1257" s="2">
        <f t="shared" si="917"/>
        <v>104.48930494100779</v>
      </c>
      <c r="AI1257" s="23">
        <f t="shared" si="940"/>
        <v>9304097277.7018089</v>
      </c>
      <c r="AJ1257" s="23">
        <f t="shared" si="918"/>
        <v>6219.922423797766</v>
      </c>
      <c r="AK1257" s="23">
        <f t="shared" si="919"/>
        <v>0</v>
      </c>
      <c r="AL1257" s="23">
        <f t="shared" si="944"/>
        <v>143104.53311538696</v>
      </c>
      <c r="AM1257" s="23">
        <f t="shared" si="945"/>
        <v>133514864.17072579</v>
      </c>
      <c r="AN1257" s="16">
        <f t="shared" si="935"/>
        <v>0</v>
      </c>
      <c r="AO1257" s="23">
        <f t="shared" si="936"/>
        <v>84389.78356266566</v>
      </c>
      <c r="AP1257" s="22">
        <f t="shared" si="937"/>
        <v>18994721.949537512</v>
      </c>
      <c r="AQ1257" s="30">
        <f t="shared" si="920"/>
        <v>3411246367.2499456</v>
      </c>
      <c r="AR1257" s="28">
        <f t="shared" si="921"/>
        <v>1563036902.8767562</v>
      </c>
      <c r="AS1257" s="25">
        <f t="shared" si="922"/>
        <v>200337590.02425668</v>
      </c>
      <c r="AT1257" s="32">
        <f t="shared" si="923"/>
        <v>0</v>
      </c>
      <c r="AU1257" s="23">
        <f t="shared" si="924"/>
        <v>0</v>
      </c>
      <c r="AV1257" s="22">
        <f t="shared" si="925"/>
        <v>438453662.97896916</v>
      </c>
      <c r="AW1257" s="31">
        <f t="shared" si="938"/>
        <v>2444224947.9933591</v>
      </c>
    </row>
    <row r="1258" spans="1:53" s="21" customFormat="1" x14ac:dyDescent="0.25">
      <c r="A1258">
        <f t="shared" si="946"/>
        <v>489</v>
      </c>
      <c r="B1258" t="s">
        <v>8</v>
      </c>
      <c r="C1258" s="27">
        <f t="shared" si="903"/>
        <v>0</v>
      </c>
      <c r="D1258" s="27">
        <f t="shared" si="926"/>
        <v>0</v>
      </c>
      <c r="E1258" s="27" t="b">
        <f t="shared" si="902"/>
        <v>1</v>
      </c>
      <c r="F1258" s="29">
        <f t="shared" si="904"/>
        <v>0</v>
      </c>
      <c r="G1258" s="27">
        <f t="shared" si="927"/>
        <v>0</v>
      </c>
      <c r="H1258" s="22">
        <f t="shared" si="905"/>
        <v>18308165734.493988</v>
      </c>
      <c r="I1258" s="23">
        <f t="shared" si="906"/>
        <v>132580106.5049091</v>
      </c>
      <c r="J1258" s="23">
        <f t="shared" si="907"/>
        <v>1086</v>
      </c>
      <c r="K1258" s="19">
        <f t="shared" si="928"/>
        <v>225.0831931027827</v>
      </c>
      <c r="L1258" s="16">
        <f t="shared" si="908"/>
        <v>126.28454284306355</v>
      </c>
      <c r="M1258" s="23">
        <f>M1257-IF($B1258="B",(Percent_Rent_In_Elsies*2.49%/12 * H1257)/K1257,0)+IF($B1258="D",N1258,0)+IF(B1258="D",AK1257)+IF(B1258="C",F1257*90%)-(Y1258-Y1257)-IF($B1258="A",Q1257/K1257) + IF($B1258="A",Q1257/K1257)</f>
        <v>-32659684.054976255</v>
      </c>
      <c r="N1258" s="23">
        <f t="shared" si="909"/>
        <v>0</v>
      </c>
      <c r="O1258" s="22">
        <f t="shared" si="910"/>
        <v>0</v>
      </c>
      <c r="P1258" s="22">
        <f t="shared" si="941"/>
        <v>0</v>
      </c>
      <c r="Q1258" s="22">
        <f t="shared" si="942"/>
        <v>0</v>
      </c>
      <c r="R1258" s="22">
        <f t="shared" si="911"/>
        <v>223779952.93305722</v>
      </c>
      <c r="S1258" s="16">
        <f t="shared" si="901"/>
        <v>18616839.180319972</v>
      </c>
      <c r="T1258" s="15">
        <f t="shared" si="912"/>
        <v>0</v>
      </c>
      <c r="U1258" s="23">
        <f t="shared" si="929"/>
        <v>994519.1714035148</v>
      </c>
      <c r="V1258" s="23">
        <f t="shared" si="930"/>
        <v>82739.035258259013</v>
      </c>
      <c r="W1258" s="23">
        <f t="shared" si="943"/>
        <v>0</v>
      </c>
      <c r="X1258" s="23">
        <f t="shared" si="931"/>
        <v>29972379.470078573</v>
      </c>
      <c r="Y1258" s="23">
        <f t="shared" si="913"/>
        <v>13825559.361691331</v>
      </c>
      <c r="Z1258" s="3">
        <f t="shared" si="914"/>
        <v>0</v>
      </c>
      <c r="AA1258" s="23">
        <f t="shared" si="915"/>
        <v>57870763.290773228</v>
      </c>
      <c r="AB1258" s="26">
        <f t="shared" si="932"/>
        <v>70086276.274228662</v>
      </c>
      <c r="AC1258" s="23">
        <f t="shared" si="933"/>
        <v>74889487.274228647</v>
      </c>
      <c r="AD1258" s="23">
        <f t="shared" si="939"/>
        <v>4803211</v>
      </c>
      <c r="AE1258" s="24">
        <f t="shared" si="900"/>
        <v>70086276.274228647</v>
      </c>
      <c r="AF1258" s="3">
        <f t="shared" si="934"/>
        <v>1E-4</v>
      </c>
      <c r="AG1258" s="2">
        <f t="shared" si="916"/>
        <v>0</v>
      </c>
      <c r="AH1258" s="2">
        <f t="shared" si="917"/>
        <v>104.48930494100779</v>
      </c>
      <c r="AI1258" s="23">
        <f t="shared" si="940"/>
        <v>9304097277.7018089</v>
      </c>
      <c r="AJ1258" s="23">
        <f t="shared" si="918"/>
        <v>6219.922423797766</v>
      </c>
      <c r="AK1258" s="23">
        <f t="shared" si="919"/>
        <v>61044.149186075228</v>
      </c>
      <c r="AL1258" s="23">
        <f t="shared" si="944"/>
        <v>0</v>
      </c>
      <c r="AM1258" s="23">
        <f t="shared" si="945"/>
        <v>0</v>
      </c>
      <c r="AN1258" s="16">
        <f t="shared" si="935"/>
        <v>0</v>
      </c>
      <c r="AO1258" s="23">
        <f t="shared" si="936"/>
        <v>0</v>
      </c>
      <c r="AP1258" s="22">
        <f t="shared" si="937"/>
        <v>0</v>
      </c>
      <c r="AQ1258" s="30">
        <f t="shared" si="920"/>
        <v>3411246367.2499456</v>
      </c>
      <c r="AR1258" s="28">
        <f t="shared" si="921"/>
        <v>1563036902.8767562</v>
      </c>
      <c r="AS1258" s="25">
        <f t="shared" si="922"/>
        <v>200337590.02425668</v>
      </c>
      <c r="AT1258" s="32">
        <f t="shared" si="923"/>
        <v>0</v>
      </c>
      <c r="AU1258" s="23">
        <f t="shared" si="924"/>
        <v>0</v>
      </c>
      <c r="AV1258" s="22">
        <f t="shared" si="925"/>
        <v>438453662.97896916</v>
      </c>
      <c r="AW1258" s="31">
        <f t="shared" si="938"/>
        <v>2444224947.9933591</v>
      </c>
      <c r="AX1258"/>
      <c r="AY1258"/>
      <c r="AZ1258"/>
      <c r="BA1258"/>
    </row>
    <row r="1259" spans="1:53" s="21" customFormat="1" x14ac:dyDescent="0.25">
      <c r="A1259">
        <f t="shared" si="946"/>
        <v>489</v>
      </c>
      <c r="B1259" t="s">
        <v>9</v>
      </c>
      <c r="C1259" s="27">
        <f t="shared" si="903"/>
        <v>0</v>
      </c>
      <c r="D1259" s="27">
        <f t="shared" si="926"/>
        <v>0</v>
      </c>
      <c r="E1259" s="27" t="b">
        <f t="shared" si="902"/>
        <v>1</v>
      </c>
      <c r="F1259" s="29">
        <f t="shared" si="904"/>
        <v>0</v>
      </c>
      <c r="G1259" s="27">
        <f t="shared" si="927"/>
        <v>0</v>
      </c>
      <c r="H1259" s="22">
        <f t="shared" si="905"/>
        <v>18308165734.493988</v>
      </c>
      <c r="I1259" s="23">
        <f t="shared" si="906"/>
        <v>132580106.5049091</v>
      </c>
      <c r="J1259" s="23">
        <f t="shared" si="907"/>
        <v>1086</v>
      </c>
      <c r="K1259" s="19">
        <f t="shared" si="928"/>
        <v>225.0831931027827</v>
      </c>
      <c r="L1259" s="16">
        <f t="shared" si="908"/>
        <v>126.28454284306355</v>
      </c>
      <c r="M1259" s="23">
        <f>M1258-IF($B1259="B",(Percent_Rent_In_Elsies*2.49%/12 * H1258)/K1258,0)+IF($B1259="D",N1259,0)+IF(B1259="D",AK1258)+IF(B1259="C",F1258*90%)-(Y1259-Y1258)-IF($B1259="A",Q1258/K1258) + IF($B1259="A",Q1258/K1258)</f>
        <v>-32598639.90579018</v>
      </c>
      <c r="N1259" s="23">
        <f t="shared" si="909"/>
        <v>0</v>
      </c>
      <c r="O1259" s="22">
        <f t="shared" si="910"/>
        <v>13006965.715646502</v>
      </c>
      <c r="P1259" s="22">
        <f t="shared" si="941"/>
        <v>0</v>
      </c>
      <c r="Q1259" s="22">
        <f t="shared" si="942"/>
        <v>0</v>
      </c>
      <c r="R1259" s="22">
        <f t="shared" si="911"/>
        <v>223779952.93305722</v>
      </c>
      <c r="S1259" s="16">
        <f t="shared" si="901"/>
        <v>0</v>
      </c>
      <c r="T1259" s="15">
        <f t="shared" si="912"/>
        <v>5609873.4646734707</v>
      </c>
      <c r="U1259" s="23">
        <f t="shared" si="929"/>
        <v>994519.1714035148</v>
      </c>
      <c r="V1259" s="23">
        <f t="shared" si="930"/>
        <v>0</v>
      </c>
      <c r="W1259" s="23">
        <f t="shared" si="943"/>
        <v>82739.035258259013</v>
      </c>
      <c r="X1259" s="23">
        <f t="shared" si="931"/>
        <v>29972379.470078573</v>
      </c>
      <c r="Y1259" s="23">
        <f t="shared" si="913"/>
        <v>13825559.361691331</v>
      </c>
      <c r="Z1259" s="3">
        <f t="shared" si="914"/>
        <v>0</v>
      </c>
      <c r="AA1259" s="23">
        <f t="shared" si="915"/>
        <v>57809719.141587153</v>
      </c>
      <c r="AB1259" s="26">
        <f t="shared" si="932"/>
        <v>70086276.274228662</v>
      </c>
      <c r="AC1259" s="23">
        <f t="shared" si="933"/>
        <v>74889487.274228647</v>
      </c>
      <c r="AD1259" s="23">
        <f t="shared" si="939"/>
        <v>4803211</v>
      </c>
      <c r="AE1259" s="24">
        <f t="shared" si="900"/>
        <v>70086276.274228647</v>
      </c>
      <c r="AF1259" s="3">
        <f t="shared" si="934"/>
        <v>0</v>
      </c>
      <c r="AG1259" s="2">
        <f t="shared" si="916"/>
        <v>0</v>
      </c>
      <c r="AH1259" s="2">
        <f t="shared" si="917"/>
        <v>104.48930494100779</v>
      </c>
      <c r="AI1259" s="23">
        <f t="shared" si="940"/>
        <v>9294282983.4024906</v>
      </c>
      <c r="AJ1259" s="23">
        <f t="shared" si="918"/>
        <v>6219.922423797766</v>
      </c>
      <c r="AK1259" s="23">
        <f t="shared" si="919"/>
        <v>0</v>
      </c>
      <c r="AL1259" s="23">
        <f t="shared" si="944"/>
        <v>0</v>
      </c>
      <c r="AM1259" s="23">
        <f t="shared" si="945"/>
        <v>0</v>
      </c>
      <c r="AN1259" s="16">
        <f t="shared" si="935"/>
        <v>0</v>
      </c>
      <c r="AO1259" s="23">
        <f t="shared" si="936"/>
        <v>0</v>
      </c>
      <c r="AP1259" s="22">
        <f t="shared" si="937"/>
        <v>0</v>
      </c>
      <c r="AQ1259" s="30">
        <f t="shared" si="920"/>
        <v>3411246367.2499456</v>
      </c>
      <c r="AR1259" s="28">
        <f t="shared" si="921"/>
        <v>1563036902.8767562</v>
      </c>
      <c r="AS1259" s="25">
        <f t="shared" si="922"/>
        <v>200337590.02425668</v>
      </c>
      <c r="AT1259" s="32">
        <f t="shared" si="923"/>
        <v>0</v>
      </c>
      <c r="AU1259" s="23">
        <f t="shared" si="924"/>
        <v>0</v>
      </c>
      <c r="AV1259" s="22">
        <f t="shared" si="925"/>
        <v>438453662.97896916</v>
      </c>
      <c r="AW1259" s="31">
        <f t="shared" si="938"/>
        <v>2444224947.9933591</v>
      </c>
      <c r="AX1259"/>
      <c r="AY1259"/>
      <c r="AZ1259"/>
      <c r="BA1259"/>
    </row>
    <row r="1260" spans="1:53" x14ac:dyDescent="0.25">
      <c r="A1260" s="21">
        <f t="shared" si="946"/>
        <v>489</v>
      </c>
      <c r="B1260" s="21" t="s">
        <v>28</v>
      </c>
      <c r="C1260" s="27">
        <f t="shared" si="903"/>
        <v>0</v>
      </c>
      <c r="D1260" s="27">
        <f t="shared" si="926"/>
        <v>0</v>
      </c>
      <c r="E1260" s="27" t="b">
        <f t="shared" si="902"/>
        <v>1</v>
      </c>
      <c r="F1260" s="29">
        <f t="shared" si="904"/>
        <v>0</v>
      </c>
      <c r="G1260" s="27">
        <f t="shared" si="927"/>
        <v>0</v>
      </c>
      <c r="H1260" s="22">
        <f t="shared" si="905"/>
        <v>18308165734.493988</v>
      </c>
      <c r="I1260" s="23">
        <f t="shared" si="906"/>
        <v>132580106.5049091</v>
      </c>
      <c r="J1260" s="23">
        <f t="shared" si="907"/>
        <v>1086</v>
      </c>
      <c r="K1260" s="19">
        <f t="shared" si="928"/>
        <v>225.0831931027827</v>
      </c>
      <c r="L1260" s="16">
        <f t="shared" si="908"/>
        <v>126.28454284306355</v>
      </c>
      <c r="M1260" s="23">
        <f>M1259-IF($B1260="B",(Percent_Rent_In_Elsies*2.49%/12 * H1259)/K1259,0)+IF($B1260="D",N1260,0)+IF(B1260="D",AK1259)+IF(B1260="C",F1259*90%)-(Y1260-Y1259)-IF($B1260="A",Q1259/K1259) + IF($B1260="A",Q1259/K1259)</f>
        <v>-32598639.90579018</v>
      </c>
      <c r="N1260" s="23">
        <f t="shared" si="909"/>
        <v>0</v>
      </c>
      <c r="O1260" s="22">
        <f t="shared" si="910"/>
        <v>0</v>
      </c>
      <c r="P1260" s="22">
        <f t="shared" si="941"/>
        <v>13006965.715646502</v>
      </c>
      <c r="Q1260" s="22">
        <f t="shared" si="942"/>
        <v>0</v>
      </c>
      <c r="R1260" s="22">
        <f t="shared" si="911"/>
        <v>223779952.93305722</v>
      </c>
      <c r="S1260" s="16">
        <f t="shared" si="901"/>
        <v>0</v>
      </c>
      <c r="T1260" s="15">
        <f t="shared" si="912"/>
        <v>0</v>
      </c>
      <c r="U1260" s="23">
        <f t="shared" si="929"/>
        <v>994519.1714035148</v>
      </c>
      <c r="V1260" s="23">
        <f t="shared" si="930"/>
        <v>0</v>
      </c>
      <c r="W1260" s="23">
        <f t="shared" si="943"/>
        <v>0</v>
      </c>
      <c r="X1260" s="23">
        <f t="shared" si="931"/>
        <v>29972379.470078573</v>
      </c>
      <c r="Y1260" s="23">
        <f t="shared" si="913"/>
        <v>13825559.361691331</v>
      </c>
      <c r="Z1260" s="3">
        <f t="shared" si="914"/>
        <v>4136.9517629129514</v>
      </c>
      <c r="AA1260" s="23">
        <f t="shared" si="915"/>
        <v>57871773.418030851</v>
      </c>
      <c r="AB1260" s="26">
        <f t="shared" si="932"/>
        <v>70086276.274228662</v>
      </c>
      <c r="AC1260" s="23">
        <f t="shared" si="933"/>
        <v>74889487.274228647</v>
      </c>
      <c r="AD1260" s="23">
        <f t="shared" si="939"/>
        <v>4803211</v>
      </c>
      <c r="AE1260" s="24">
        <f t="shared" si="900"/>
        <v>70086276.274228647</v>
      </c>
      <c r="AF1260" s="3">
        <f t="shared" si="934"/>
        <v>0</v>
      </c>
      <c r="AG1260" s="2">
        <f t="shared" si="916"/>
        <v>496434211.54955417</v>
      </c>
      <c r="AH1260" s="2">
        <f t="shared" si="917"/>
        <v>104.48930494100779</v>
      </c>
      <c r="AI1260" s="23">
        <f t="shared" si="940"/>
        <v>9304259679.6079407</v>
      </c>
      <c r="AJ1260" s="23">
        <f t="shared" si="918"/>
        <v>6219.922423797766</v>
      </c>
      <c r="AK1260" s="23">
        <f t="shared" si="919"/>
        <v>0</v>
      </c>
      <c r="AL1260" s="23">
        <f t="shared" si="944"/>
        <v>0</v>
      </c>
      <c r="AM1260" s="23">
        <f t="shared" si="945"/>
        <v>0</v>
      </c>
      <c r="AN1260" s="16">
        <f t="shared" si="935"/>
        <v>0</v>
      </c>
      <c r="AO1260" s="23">
        <f t="shared" si="936"/>
        <v>0</v>
      </c>
      <c r="AP1260" s="22">
        <f t="shared" si="937"/>
        <v>0</v>
      </c>
      <c r="AQ1260" s="30">
        <f t="shared" si="920"/>
        <v>3411246367.2499456</v>
      </c>
      <c r="AR1260" s="28">
        <f t="shared" si="921"/>
        <v>1563036902.8767562</v>
      </c>
      <c r="AS1260" s="25">
        <f t="shared" si="922"/>
        <v>200337590.02425668</v>
      </c>
      <c r="AT1260" s="32">
        <f t="shared" si="923"/>
        <v>8273.9035258259028</v>
      </c>
      <c r="AU1260" s="23">
        <f t="shared" si="924"/>
        <v>8273.9035258259028</v>
      </c>
      <c r="AV1260" s="22">
        <f t="shared" si="925"/>
        <v>444063536.44364262</v>
      </c>
      <c r="AW1260" s="31">
        <f t="shared" si="938"/>
        <v>2444224947.9933591</v>
      </c>
    </row>
    <row r="1261" spans="1:53" x14ac:dyDescent="0.25">
      <c r="A1261">
        <f t="shared" si="946"/>
        <v>490</v>
      </c>
      <c r="B1261" t="s">
        <v>6</v>
      </c>
      <c r="C1261" s="27">
        <f t="shared" si="903"/>
        <v>0</v>
      </c>
      <c r="D1261" s="27">
        <f t="shared" si="926"/>
        <v>0</v>
      </c>
      <c r="E1261" s="27" t="b">
        <f t="shared" si="902"/>
        <v>1</v>
      </c>
      <c r="F1261" s="29">
        <f t="shared" si="904"/>
        <v>0</v>
      </c>
      <c r="G1261" s="27">
        <f t="shared" si="927"/>
        <v>0</v>
      </c>
      <c r="H1261" s="22">
        <f t="shared" si="905"/>
        <v>18338679344.051479</v>
      </c>
      <c r="I1261" s="23">
        <f t="shared" si="906"/>
        <v>132580106.5049091</v>
      </c>
      <c r="J1261" s="23">
        <f t="shared" si="907"/>
        <v>1086</v>
      </c>
      <c r="K1261" s="19">
        <f t="shared" si="928"/>
        <v>225.0831931027827</v>
      </c>
      <c r="L1261" s="16">
        <f t="shared" si="908"/>
        <v>126.49501708113533</v>
      </c>
      <c r="M1261" s="23">
        <f>M1260-IF($B1261="B",(Percent_Rent_In_Elsies*2.49%/12 * H1260)/K1260,0)+IF($B1261="D",N1261,0)+IF(B1261="D",AK1260)+IF(B1261="C",F1260*90%)-(Y1261-Y1260)-IF($B1261="A",Q1260/K1260) + IF($B1261="A",Q1260/K1260)</f>
        <v>-32598639.90579018</v>
      </c>
      <c r="N1261" s="23">
        <f t="shared" si="909"/>
        <v>0</v>
      </c>
      <c r="O1261" s="22">
        <f t="shared" si="910"/>
        <v>0</v>
      </c>
      <c r="P1261" s="22">
        <f t="shared" si="941"/>
        <v>0</v>
      </c>
      <c r="Q1261" s="22">
        <f t="shared" si="942"/>
        <v>0</v>
      </c>
      <c r="R1261" s="22">
        <f t="shared" si="911"/>
        <v>223779952.93305722</v>
      </c>
      <c r="S1261" s="16">
        <f t="shared" si="901"/>
        <v>0</v>
      </c>
      <c r="T1261" s="15">
        <f t="shared" si="912"/>
        <v>0</v>
      </c>
      <c r="U1261" s="23">
        <f t="shared" si="929"/>
        <v>994519.1714035148</v>
      </c>
      <c r="V1261" s="23">
        <f t="shared" si="930"/>
        <v>0</v>
      </c>
      <c r="W1261" s="23">
        <f t="shared" si="943"/>
        <v>0</v>
      </c>
      <c r="X1261" s="23">
        <f t="shared" si="931"/>
        <v>29993064.228893138</v>
      </c>
      <c r="Y1261" s="23">
        <f t="shared" si="913"/>
        <v>13825559.361691331</v>
      </c>
      <c r="Z1261" s="3">
        <f t="shared" si="914"/>
        <v>0</v>
      </c>
      <c r="AA1261" s="23">
        <f t="shared" si="915"/>
        <v>57871773.418030851</v>
      </c>
      <c r="AB1261" s="26">
        <f t="shared" si="932"/>
        <v>70086276.274228662</v>
      </c>
      <c r="AC1261" s="23">
        <f t="shared" si="933"/>
        <v>74889487.274228647</v>
      </c>
      <c r="AD1261" s="23">
        <f t="shared" si="939"/>
        <v>4803211</v>
      </c>
      <c r="AE1261" s="24">
        <f t="shared" si="900"/>
        <v>70086276.274228647</v>
      </c>
      <c r="AF1261" s="3">
        <f t="shared" si="934"/>
        <v>0</v>
      </c>
      <c r="AG1261" s="2">
        <f t="shared" si="916"/>
        <v>0</v>
      </c>
      <c r="AH1261" s="2">
        <f t="shared" si="917"/>
        <v>104.66345378257613</v>
      </c>
      <c r="AI1261" s="23">
        <f t="shared" si="940"/>
        <v>9304259679.6079407</v>
      </c>
      <c r="AJ1261" s="23">
        <f t="shared" si="918"/>
        <v>6219.922423797766</v>
      </c>
      <c r="AK1261" s="23">
        <f t="shared" si="919"/>
        <v>0</v>
      </c>
      <c r="AL1261" s="23">
        <f t="shared" si="944"/>
        <v>0</v>
      </c>
      <c r="AM1261" s="23">
        <f t="shared" si="945"/>
        <v>0</v>
      </c>
      <c r="AN1261" s="16">
        <f t="shared" si="935"/>
        <v>0</v>
      </c>
      <c r="AO1261" s="23">
        <f t="shared" si="936"/>
        <v>0</v>
      </c>
      <c r="AP1261" s="22">
        <f t="shared" si="937"/>
        <v>0</v>
      </c>
      <c r="AQ1261" s="30">
        <f t="shared" si="920"/>
        <v>3411246367.2499456</v>
      </c>
      <c r="AR1261" s="28">
        <f t="shared" si="921"/>
        <v>1563036902.8767562</v>
      </c>
      <c r="AS1261" s="25">
        <f t="shared" si="922"/>
        <v>200337590.02425668</v>
      </c>
      <c r="AT1261" s="32">
        <f t="shared" si="923"/>
        <v>0</v>
      </c>
      <c r="AU1261" s="23">
        <f t="shared" si="924"/>
        <v>0</v>
      </c>
      <c r="AV1261" s="22">
        <f t="shared" si="925"/>
        <v>444063536.44364262</v>
      </c>
      <c r="AW1261" s="31">
        <f t="shared" si="938"/>
        <v>2431217982.2777128</v>
      </c>
    </row>
    <row r="1262" spans="1:53" x14ac:dyDescent="0.25">
      <c r="A1262">
        <f t="shared" si="946"/>
        <v>490</v>
      </c>
      <c r="B1262" t="s">
        <v>7</v>
      </c>
      <c r="C1262" s="27">
        <f t="shared" si="903"/>
        <v>0</v>
      </c>
      <c r="D1262" s="27">
        <f t="shared" si="926"/>
        <v>0</v>
      </c>
      <c r="E1262" s="27" t="b">
        <f t="shared" si="902"/>
        <v>1</v>
      </c>
      <c r="F1262" s="29">
        <f t="shared" si="904"/>
        <v>0</v>
      </c>
      <c r="G1262" s="27">
        <f t="shared" si="927"/>
        <v>0</v>
      </c>
      <c r="H1262" s="22">
        <f t="shared" si="905"/>
        <v>18338679344.051479</v>
      </c>
      <c r="I1262" s="23">
        <f t="shared" si="906"/>
        <v>132580106.5049091</v>
      </c>
      <c r="J1262" s="23">
        <f t="shared" si="907"/>
        <v>1086</v>
      </c>
      <c r="K1262" s="19">
        <f t="shared" si="928"/>
        <v>225.0831931027827</v>
      </c>
      <c r="L1262" s="16">
        <f t="shared" si="908"/>
        <v>126.49501708113533</v>
      </c>
      <c r="M1262" s="23">
        <f>M1261-IF($B1262="B",(Percent_Rent_In_Elsies*2.49%/12 * H1261)/K1261,0)+IF($B1262="D",N1262,0)+IF(B1262="D",AK1261)+IF(B1262="C",F1261*90%)-(Y1262-Y1261)-IF($B1262="A",Q1261/K1261) + IF($B1262="A",Q1261/K1261)</f>
        <v>-32683170.338992115</v>
      </c>
      <c r="N1262" s="23">
        <f t="shared" si="909"/>
        <v>0</v>
      </c>
      <c r="O1262" s="22">
        <f t="shared" si="910"/>
        <v>0</v>
      </c>
      <c r="P1262" s="22">
        <f t="shared" si="941"/>
        <v>0</v>
      </c>
      <c r="Q1262" s="22">
        <f t="shared" si="942"/>
        <v>0</v>
      </c>
      <c r="R1262" s="22">
        <f t="shared" si="911"/>
        <v>205131623.52196911</v>
      </c>
      <c r="S1262" s="16">
        <f t="shared" si="901"/>
        <v>18648329.411088102</v>
      </c>
      <c r="T1262" s="15">
        <f t="shared" si="912"/>
        <v>0</v>
      </c>
      <c r="U1262" s="23">
        <f t="shared" si="929"/>
        <v>911642.57378655521</v>
      </c>
      <c r="V1262" s="23">
        <f t="shared" si="930"/>
        <v>82876.597616959567</v>
      </c>
      <c r="W1262" s="23">
        <f t="shared" si="943"/>
        <v>0</v>
      </c>
      <c r="X1262" s="23">
        <f t="shared" si="931"/>
        <v>29993064.228893138</v>
      </c>
      <c r="Y1262" s="23">
        <f t="shared" si="913"/>
        <v>13825559.361691331</v>
      </c>
      <c r="Z1262" s="3">
        <f t="shared" si="914"/>
        <v>0</v>
      </c>
      <c r="AA1262" s="23">
        <f t="shared" si="915"/>
        <v>57871773.418030851</v>
      </c>
      <c r="AB1262" s="26">
        <f t="shared" si="932"/>
        <v>70086276.274228662</v>
      </c>
      <c r="AC1262" s="23">
        <f t="shared" si="933"/>
        <v>74889487.274228647</v>
      </c>
      <c r="AD1262" s="23">
        <f t="shared" si="939"/>
        <v>4803211</v>
      </c>
      <c r="AE1262" s="24">
        <f t="shared" si="900"/>
        <v>70086276.274228647</v>
      </c>
      <c r="AF1262" s="3">
        <f t="shared" si="934"/>
        <v>0</v>
      </c>
      <c r="AG1262" s="2">
        <f t="shared" si="916"/>
        <v>0</v>
      </c>
      <c r="AH1262" s="2">
        <f t="shared" si="917"/>
        <v>104.66345378257613</v>
      </c>
      <c r="AI1262" s="23">
        <f t="shared" si="940"/>
        <v>9304259679.6079407</v>
      </c>
      <c r="AJ1262" s="23">
        <f t="shared" si="918"/>
        <v>6219.922423797766</v>
      </c>
      <c r="AK1262" s="23">
        <f t="shared" si="919"/>
        <v>0</v>
      </c>
      <c r="AL1262" s="23">
        <f t="shared" si="944"/>
        <v>162401.90613174438</v>
      </c>
      <c r="AM1262" s="23">
        <f t="shared" si="945"/>
        <v>151519088.64245051</v>
      </c>
      <c r="AN1262" s="16">
        <f t="shared" si="935"/>
        <v>0</v>
      </c>
      <c r="AO1262" s="23">
        <f t="shared" si="936"/>
        <v>84530.433201936787</v>
      </c>
      <c r="AP1262" s="22">
        <f t="shared" si="937"/>
        <v>19026379.819453411</v>
      </c>
      <c r="AQ1262" s="30">
        <f t="shared" si="920"/>
        <v>3449137402.660387</v>
      </c>
      <c r="AR1262" s="28">
        <f t="shared" si="921"/>
        <v>1581901558.4677444</v>
      </c>
      <c r="AS1262" s="25">
        <f t="shared" si="922"/>
        <v>200337590.02425668</v>
      </c>
      <c r="AT1262" s="32">
        <f t="shared" si="923"/>
        <v>0</v>
      </c>
      <c r="AU1262" s="23">
        <f t="shared" si="924"/>
        <v>0</v>
      </c>
      <c r="AV1262" s="22">
        <f t="shared" si="925"/>
        <v>444063536.44364262</v>
      </c>
      <c r="AW1262" s="31">
        <f t="shared" si="938"/>
        <v>2469109017.6881542</v>
      </c>
    </row>
    <row r="1263" spans="1:53" x14ac:dyDescent="0.25">
      <c r="A1263">
        <f t="shared" si="946"/>
        <v>490</v>
      </c>
      <c r="B1263" t="s">
        <v>8</v>
      </c>
      <c r="C1263" s="27">
        <f t="shared" si="903"/>
        <v>0</v>
      </c>
      <c r="D1263" s="27">
        <f t="shared" si="926"/>
        <v>0</v>
      </c>
      <c r="E1263" s="27" t="b">
        <f t="shared" si="902"/>
        <v>1</v>
      </c>
      <c r="F1263" s="29">
        <f t="shared" si="904"/>
        <v>0</v>
      </c>
      <c r="G1263" s="27">
        <f t="shared" si="927"/>
        <v>0</v>
      </c>
      <c r="H1263" s="22">
        <f t="shared" si="905"/>
        <v>18338679344.051479</v>
      </c>
      <c r="I1263" s="23">
        <f t="shared" si="906"/>
        <v>132580106.5049091</v>
      </c>
      <c r="J1263" s="23">
        <f t="shared" si="907"/>
        <v>1086</v>
      </c>
      <c r="K1263" s="19">
        <f t="shared" si="928"/>
        <v>225.0831931027827</v>
      </c>
      <c r="L1263" s="16">
        <f t="shared" si="908"/>
        <v>126.49501708113533</v>
      </c>
      <c r="M1263" s="23">
        <f>M1262-IF($B1263="B",(Percent_Rent_In_Elsies*2.49%/12 * H1262)/K1262,0)+IF($B1263="D",N1263,0)+IF(B1263="D",AK1262)+IF(B1263="C",F1262*90%)-(Y1263-Y1262)-IF($B1263="A",Q1262/K1262) + IF($B1263="A",Q1262/K1262)</f>
        <v>-32683170.338992115</v>
      </c>
      <c r="N1263" s="23">
        <f t="shared" si="909"/>
        <v>0</v>
      </c>
      <c r="O1263" s="22">
        <f t="shared" si="910"/>
        <v>0</v>
      </c>
      <c r="P1263" s="22">
        <f t="shared" si="941"/>
        <v>0</v>
      </c>
      <c r="Q1263" s="22">
        <f t="shared" si="942"/>
        <v>0</v>
      </c>
      <c r="R1263" s="22">
        <f t="shared" si="911"/>
        <v>224158003.34142253</v>
      </c>
      <c r="S1263" s="16">
        <f t="shared" si="901"/>
        <v>18648329.411088102</v>
      </c>
      <c r="T1263" s="15">
        <f t="shared" si="912"/>
        <v>0</v>
      </c>
      <c r="U1263" s="23">
        <f t="shared" si="929"/>
        <v>996173.00698849198</v>
      </c>
      <c r="V1263" s="23">
        <f t="shared" si="930"/>
        <v>82876.597616959567</v>
      </c>
      <c r="W1263" s="23">
        <f t="shared" si="943"/>
        <v>0</v>
      </c>
      <c r="X1263" s="23">
        <f t="shared" si="931"/>
        <v>29993064.228893138</v>
      </c>
      <c r="Y1263" s="23">
        <f t="shared" si="913"/>
        <v>13825559.361691331</v>
      </c>
      <c r="Z1263" s="3">
        <f t="shared" si="914"/>
        <v>0</v>
      </c>
      <c r="AA1263" s="23">
        <f t="shared" si="915"/>
        <v>57871773.418030851</v>
      </c>
      <c r="AB1263" s="26">
        <f t="shared" si="932"/>
        <v>70086276.274228662</v>
      </c>
      <c r="AC1263" s="23">
        <f t="shared" si="933"/>
        <v>74889487.274228647</v>
      </c>
      <c r="AD1263" s="23">
        <f t="shared" si="939"/>
        <v>4803211</v>
      </c>
      <c r="AE1263" s="24">
        <f t="shared" si="900"/>
        <v>70086276.274228647</v>
      </c>
      <c r="AF1263" s="3">
        <f t="shared" si="934"/>
        <v>1E-4</v>
      </c>
      <c r="AG1263" s="2">
        <f t="shared" si="916"/>
        <v>0</v>
      </c>
      <c r="AH1263" s="2">
        <f t="shared" si="917"/>
        <v>104.66345378257613</v>
      </c>
      <c r="AI1263" s="23">
        <f t="shared" si="940"/>
        <v>9304259679.6079407</v>
      </c>
      <c r="AJ1263" s="23">
        <f t="shared" si="918"/>
        <v>6219.922423797766</v>
      </c>
      <c r="AK1263" s="23">
        <f t="shared" si="919"/>
        <v>61027.2128104187</v>
      </c>
      <c r="AL1263" s="23">
        <f t="shared" si="944"/>
        <v>0</v>
      </c>
      <c r="AM1263" s="23">
        <f t="shared" si="945"/>
        <v>0</v>
      </c>
      <c r="AN1263" s="16">
        <f t="shared" si="935"/>
        <v>0</v>
      </c>
      <c r="AO1263" s="23">
        <f t="shared" si="936"/>
        <v>0</v>
      </c>
      <c r="AP1263" s="22">
        <f t="shared" si="937"/>
        <v>0</v>
      </c>
      <c r="AQ1263" s="30">
        <f t="shared" si="920"/>
        <v>3449137402.660387</v>
      </c>
      <c r="AR1263" s="28">
        <f t="shared" si="921"/>
        <v>1581901558.4677444</v>
      </c>
      <c r="AS1263" s="25">
        <f t="shared" si="922"/>
        <v>200337590.02425668</v>
      </c>
      <c r="AT1263" s="32">
        <f t="shared" si="923"/>
        <v>0</v>
      </c>
      <c r="AU1263" s="23">
        <f t="shared" si="924"/>
        <v>0</v>
      </c>
      <c r="AV1263" s="22">
        <f t="shared" si="925"/>
        <v>444063536.44364262</v>
      </c>
      <c r="AW1263" s="31">
        <f t="shared" si="938"/>
        <v>2469109017.6881542</v>
      </c>
    </row>
    <row r="1264" spans="1:53" x14ac:dyDescent="0.25">
      <c r="A1264" s="21">
        <f t="shared" si="946"/>
        <v>490</v>
      </c>
      <c r="B1264" s="21" t="s">
        <v>9</v>
      </c>
      <c r="C1264" s="27">
        <f t="shared" si="903"/>
        <v>0</v>
      </c>
      <c r="D1264" s="27">
        <f t="shared" si="926"/>
        <v>0</v>
      </c>
      <c r="E1264" s="27" t="b">
        <f t="shared" si="902"/>
        <v>1</v>
      </c>
      <c r="F1264" s="29">
        <f t="shared" si="904"/>
        <v>0</v>
      </c>
      <c r="G1264" s="27">
        <f t="shared" si="927"/>
        <v>0</v>
      </c>
      <c r="H1264" s="22">
        <f t="shared" si="905"/>
        <v>18338679344.051479</v>
      </c>
      <c r="I1264" s="23">
        <f t="shared" si="906"/>
        <v>132580106.5049091</v>
      </c>
      <c r="J1264" s="23">
        <f t="shared" si="907"/>
        <v>1086</v>
      </c>
      <c r="K1264" s="19">
        <f t="shared" si="928"/>
        <v>225.0831931027827</v>
      </c>
      <c r="L1264" s="16">
        <f t="shared" si="908"/>
        <v>126.49501708113533</v>
      </c>
      <c r="M1264" s="23">
        <f>M1263-IF($B1264="B",(Percent_Rent_In_Elsies*2.49%/12 * H1263)/K1263,0)+IF($B1264="D",N1264,0)+IF(B1264="D",AK1263)+IF(B1264="C",F1263*90%)-(Y1264-Y1263)-IF($B1264="A",Q1263/K1263) + IF($B1264="A",Q1263/K1263)</f>
        <v>-32622143.126181696</v>
      </c>
      <c r="N1264" s="23">
        <f t="shared" si="909"/>
        <v>0</v>
      </c>
      <c r="O1264" s="22">
        <f t="shared" si="910"/>
        <v>13028967.608476583</v>
      </c>
      <c r="P1264" s="22">
        <f t="shared" si="941"/>
        <v>0</v>
      </c>
      <c r="Q1264" s="22">
        <f t="shared" si="942"/>
        <v>0</v>
      </c>
      <c r="R1264" s="22">
        <f t="shared" si="911"/>
        <v>224158003.34142253</v>
      </c>
      <c r="S1264" s="16">
        <f t="shared" si="901"/>
        <v>0</v>
      </c>
      <c r="T1264" s="15">
        <f t="shared" si="912"/>
        <v>5619361.8026115187</v>
      </c>
      <c r="U1264" s="23">
        <f t="shared" si="929"/>
        <v>996173.00698849198</v>
      </c>
      <c r="V1264" s="23">
        <f t="shared" si="930"/>
        <v>0</v>
      </c>
      <c r="W1264" s="23">
        <f t="shared" si="943"/>
        <v>82876.597616959567</v>
      </c>
      <c r="X1264" s="23">
        <f t="shared" si="931"/>
        <v>29993064.228893138</v>
      </c>
      <c r="Y1264" s="23">
        <f t="shared" si="913"/>
        <v>13825559.361691331</v>
      </c>
      <c r="Z1264" s="3">
        <f t="shared" si="914"/>
        <v>0</v>
      </c>
      <c r="AA1264" s="23">
        <f t="shared" si="915"/>
        <v>57810746.205220431</v>
      </c>
      <c r="AB1264" s="26">
        <f t="shared" si="932"/>
        <v>70086276.274228662</v>
      </c>
      <c r="AC1264" s="23">
        <f t="shared" si="933"/>
        <v>74889487.274228647</v>
      </c>
      <c r="AD1264" s="23">
        <f t="shared" si="939"/>
        <v>4803211</v>
      </c>
      <c r="AE1264" s="24">
        <f t="shared" si="900"/>
        <v>70086276.274228647</v>
      </c>
      <c r="AF1264" s="3">
        <f t="shared" si="934"/>
        <v>0</v>
      </c>
      <c r="AG1264" s="2">
        <f t="shared" si="916"/>
        <v>0</v>
      </c>
      <c r="AH1264" s="2">
        <f t="shared" si="917"/>
        <v>104.66345378257613</v>
      </c>
      <c r="AI1264" s="23">
        <f t="shared" si="940"/>
        <v>9294448108.2325611</v>
      </c>
      <c r="AJ1264" s="23">
        <f t="shared" si="918"/>
        <v>6219.922423797766</v>
      </c>
      <c r="AK1264" s="23">
        <f t="shared" si="919"/>
        <v>0</v>
      </c>
      <c r="AL1264" s="23">
        <f t="shared" si="944"/>
        <v>0</v>
      </c>
      <c r="AM1264" s="23">
        <f t="shared" si="945"/>
        <v>0</v>
      </c>
      <c r="AN1264" s="16">
        <f t="shared" si="935"/>
        <v>0</v>
      </c>
      <c r="AO1264" s="23">
        <f t="shared" si="936"/>
        <v>0</v>
      </c>
      <c r="AP1264" s="22">
        <f t="shared" si="937"/>
        <v>0</v>
      </c>
      <c r="AQ1264" s="30">
        <f t="shared" si="920"/>
        <v>3449137402.660387</v>
      </c>
      <c r="AR1264" s="28">
        <f t="shared" si="921"/>
        <v>1581901558.4677444</v>
      </c>
      <c r="AS1264" s="25">
        <f t="shared" si="922"/>
        <v>200337590.02425668</v>
      </c>
      <c r="AT1264" s="32">
        <f t="shared" si="923"/>
        <v>0</v>
      </c>
      <c r="AU1264" s="23">
        <f t="shared" si="924"/>
        <v>0</v>
      </c>
      <c r="AV1264" s="22">
        <f t="shared" si="925"/>
        <v>444063536.44364262</v>
      </c>
      <c r="AW1264" s="31">
        <f t="shared" si="938"/>
        <v>2469109017.6881542</v>
      </c>
      <c r="AX1264" s="21"/>
      <c r="AY1264" s="21"/>
      <c r="AZ1264" s="21"/>
      <c r="BA1264" s="21"/>
    </row>
    <row r="1265" spans="1:53" x14ac:dyDescent="0.25">
      <c r="A1265" s="21">
        <f t="shared" si="946"/>
        <v>490</v>
      </c>
      <c r="B1265" s="21" t="s">
        <v>28</v>
      </c>
      <c r="C1265" s="27">
        <f t="shared" si="903"/>
        <v>0</v>
      </c>
      <c r="D1265" s="27">
        <f t="shared" si="926"/>
        <v>0</v>
      </c>
      <c r="E1265" s="27" t="b">
        <f t="shared" si="902"/>
        <v>1</v>
      </c>
      <c r="F1265" s="29">
        <f t="shared" si="904"/>
        <v>0</v>
      </c>
      <c r="G1265" s="27">
        <f t="shared" si="927"/>
        <v>0</v>
      </c>
      <c r="H1265" s="22">
        <f t="shared" si="905"/>
        <v>18338679344.051479</v>
      </c>
      <c r="I1265" s="23">
        <f t="shared" si="906"/>
        <v>132580106.5049091</v>
      </c>
      <c r="J1265" s="23">
        <f t="shared" si="907"/>
        <v>1086</v>
      </c>
      <c r="K1265" s="19">
        <f t="shared" si="928"/>
        <v>225.0831931027827</v>
      </c>
      <c r="L1265" s="16">
        <f t="shared" si="908"/>
        <v>126.49501708113533</v>
      </c>
      <c r="M1265" s="23">
        <f>M1264-IF($B1265="B",(Percent_Rent_In_Elsies*2.49%/12 * H1264)/K1264,0)+IF($B1265="D",N1265,0)+IF(B1265="D",AK1264)+IF(B1265="C",F1264*90%)-(Y1265-Y1264)-IF($B1265="A",Q1264/K1264) + IF($B1265="A",Q1264/K1264)</f>
        <v>-32622143.126181696</v>
      </c>
      <c r="N1265" s="23">
        <f t="shared" si="909"/>
        <v>0</v>
      </c>
      <c r="O1265" s="22">
        <f t="shared" si="910"/>
        <v>0</v>
      </c>
      <c r="P1265" s="22">
        <f t="shared" si="941"/>
        <v>13028967.608476583</v>
      </c>
      <c r="Q1265" s="22">
        <f t="shared" si="942"/>
        <v>0</v>
      </c>
      <c r="R1265" s="22">
        <f t="shared" si="911"/>
        <v>224158003.34142253</v>
      </c>
      <c r="S1265" s="16">
        <f t="shared" si="901"/>
        <v>0</v>
      </c>
      <c r="T1265" s="15">
        <f t="shared" si="912"/>
        <v>0</v>
      </c>
      <c r="U1265" s="23">
        <f t="shared" si="929"/>
        <v>996173.00698849198</v>
      </c>
      <c r="V1265" s="23">
        <f t="shared" si="930"/>
        <v>0</v>
      </c>
      <c r="W1265" s="23">
        <f t="shared" si="943"/>
        <v>0</v>
      </c>
      <c r="X1265" s="23">
        <f t="shared" si="931"/>
        <v>29993064.228893138</v>
      </c>
      <c r="Y1265" s="23">
        <f t="shared" si="913"/>
        <v>13825559.361691331</v>
      </c>
      <c r="Z1265" s="3">
        <f t="shared" si="914"/>
        <v>4143.8298808479794</v>
      </c>
      <c r="AA1265" s="23">
        <f t="shared" si="915"/>
        <v>57872903.653433152</v>
      </c>
      <c r="AB1265" s="26">
        <f t="shared" si="932"/>
        <v>70086276.274228662</v>
      </c>
      <c r="AC1265" s="23">
        <f t="shared" si="933"/>
        <v>74889487.274228647</v>
      </c>
      <c r="AD1265" s="23">
        <f t="shared" si="939"/>
        <v>4803211</v>
      </c>
      <c r="AE1265" s="24">
        <f t="shared" si="900"/>
        <v>70086276.274228647</v>
      </c>
      <c r="AF1265" s="3">
        <f t="shared" si="934"/>
        <v>0</v>
      </c>
      <c r="AG1265" s="2">
        <f t="shared" si="916"/>
        <v>497259585.70175755</v>
      </c>
      <c r="AH1265" s="2">
        <f t="shared" si="917"/>
        <v>104.66345378257613</v>
      </c>
      <c r="AI1265" s="23">
        <f t="shared" si="940"/>
        <v>9304441391.7460175</v>
      </c>
      <c r="AJ1265" s="23">
        <f t="shared" si="918"/>
        <v>6219.922423797766</v>
      </c>
      <c r="AK1265" s="23">
        <f t="shared" si="919"/>
        <v>0</v>
      </c>
      <c r="AL1265" s="23">
        <f t="shared" si="944"/>
        <v>0</v>
      </c>
      <c r="AM1265" s="23">
        <f t="shared" si="945"/>
        <v>0</v>
      </c>
      <c r="AN1265" s="16">
        <f t="shared" si="935"/>
        <v>0</v>
      </c>
      <c r="AO1265" s="23">
        <f t="shared" si="936"/>
        <v>0</v>
      </c>
      <c r="AP1265" s="22">
        <f t="shared" si="937"/>
        <v>0</v>
      </c>
      <c r="AQ1265" s="30">
        <f t="shared" si="920"/>
        <v>3449137402.660387</v>
      </c>
      <c r="AR1265" s="28">
        <f t="shared" si="921"/>
        <v>1581901558.4677444</v>
      </c>
      <c r="AS1265" s="25">
        <f t="shared" si="922"/>
        <v>200337590.02425668</v>
      </c>
      <c r="AT1265" s="32">
        <f t="shared" si="923"/>
        <v>8287.6597616959589</v>
      </c>
      <c r="AU1265" s="23">
        <f t="shared" si="924"/>
        <v>8287.6597616959589</v>
      </c>
      <c r="AV1265" s="22">
        <f t="shared" si="925"/>
        <v>449682898.24625415</v>
      </c>
      <c r="AW1265" s="31">
        <f t="shared" si="938"/>
        <v>2469109017.6881542</v>
      </c>
      <c r="AX1265" s="21"/>
      <c r="AY1265" s="21"/>
      <c r="AZ1265" s="21"/>
      <c r="BA1265" s="21"/>
    </row>
    <row r="1266" spans="1:53" x14ac:dyDescent="0.25">
      <c r="A1266">
        <f t="shared" si="946"/>
        <v>491</v>
      </c>
      <c r="B1266" t="s">
        <v>6</v>
      </c>
      <c r="C1266" s="27">
        <f t="shared" si="903"/>
        <v>0</v>
      </c>
      <c r="D1266" s="27">
        <f t="shared" si="926"/>
        <v>0</v>
      </c>
      <c r="E1266" s="27" t="b">
        <f t="shared" si="902"/>
        <v>1</v>
      </c>
      <c r="F1266" s="29">
        <f t="shared" si="904"/>
        <v>0</v>
      </c>
      <c r="G1266" s="27">
        <f t="shared" si="927"/>
        <v>0</v>
      </c>
      <c r="H1266" s="22">
        <f t="shared" si="905"/>
        <v>18369243809.624901</v>
      </c>
      <c r="I1266" s="23">
        <f t="shared" si="906"/>
        <v>132580106.5049091</v>
      </c>
      <c r="J1266" s="23">
        <f t="shared" si="907"/>
        <v>1086</v>
      </c>
      <c r="K1266" s="19">
        <f t="shared" si="928"/>
        <v>225.0831931027827</v>
      </c>
      <c r="L1266" s="16">
        <f t="shared" si="908"/>
        <v>126.70584210960389</v>
      </c>
      <c r="M1266" s="23">
        <f>M1265-IF($B1266="B",(Percent_Rent_In_Elsies*2.49%/12 * H1265)/K1265,0)+IF($B1266="D",N1266,0)+IF(B1266="D",AK1265)+IF(B1266="C",F1265*90%)-(Y1266-Y1265)-IF($B1266="A",Q1265/K1265) + IF($B1266="A",Q1265/K1265)</f>
        <v>-32622143.126181696</v>
      </c>
      <c r="N1266" s="23">
        <f t="shared" si="909"/>
        <v>0</v>
      </c>
      <c r="O1266" s="22">
        <f t="shared" si="910"/>
        <v>0</v>
      </c>
      <c r="P1266" s="22">
        <f t="shared" si="941"/>
        <v>0</v>
      </c>
      <c r="Q1266" s="22">
        <f t="shared" si="942"/>
        <v>0</v>
      </c>
      <c r="R1266" s="22">
        <f t="shared" si="911"/>
        <v>224158003.34142253</v>
      </c>
      <c r="S1266" s="16">
        <f t="shared" si="901"/>
        <v>0</v>
      </c>
      <c r="T1266" s="15">
        <f t="shared" si="912"/>
        <v>0</v>
      </c>
      <c r="U1266" s="23">
        <f t="shared" si="929"/>
        <v>996173.00698849198</v>
      </c>
      <c r="V1266" s="23">
        <f t="shared" si="930"/>
        <v>0</v>
      </c>
      <c r="W1266" s="23">
        <f t="shared" si="943"/>
        <v>0</v>
      </c>
      <c r="X1266" s="23">
        <f t="shared" si="931"/>
        <v>30013783.378297381</v>
      </c>
      <c r="Y1266" s="23">
        <f t="shared" si="913"/>
        <v>13825559.361691331</v>
      </c>
      <c r="Z1266" s="3">
        <f t="shared" si="914"/>
        <v>0</v>
      </c>
      <c r="AA1266" s="23">
        <f t="shared" si="915"/>
        <v>57872903.653433152</v>
      </c>
      <c r="AB1266" s="26">
        <f t="shared" si="932"/>
        <v>70086276.274228662</v>
      </c>
      <c r="AC1266" s="23">
        <f t="shared" si="933"/>
        <v>74889487.274228647</v>
      </c>
      <c r="AD1266" s="23">
        <f t="shared" si="939"/>
        <v>4803211</v>
      </c>
      <c r="AE1266" s="24">
        <f t="shared" si="900"/>
        <v>70086276.274228647</v>
      </c>
      <c r="AF1266" s="3">
        <f t="shared" si="934"/>
        <v>0</v>
      </c>
      <c r="AG1266" s="2">
        <f t="shared" si="916"/>
        <v>0</v>
      </c>
      <c r="AH1266" s="2">
        <f t="shared" si="917"/>
        <v>104.83789287221377</v>
      </c>
      <c r="AI1266" s="23">
        <f t="shared" si="940"/>
        <v>9304441391.7460175</v>
      </c>
      <c r="AJ1266" s="23">
        <f t="shared" si="918"/>
        <v>6219.922423797766</v>
      </c>
      <c r="AK1266" s="23">
        <f t="shared" si="919"/>
        <v>0</v>
      </c>
      <c r="AL1266" s="23">
        <f t="shared" si="944"/>
        <v>0</v>
      </c>
      <c r="AM1266" s="23">
        <f t="shared" si="945"/>
        <v>0</v>
      </c>
      <c r="AN1266" s="16">
        <f t="shared" si="935"/>
        <v>0</v>
      </c>
      <c r="AO1266" s="23">
        <f t="shared" si="936"/>
        <v>0</v>
      </c>
      <c r="AP1266" s="22">
        <f t="shared" si="937"/>
        <v>0</v>
      </c>
      <c r="AQ1266" s="30">
        <f t="shared" si="920"/>
        <v>3449137402.660387</v>
      </c>
      <c r="AR1266" s="28">
        <f t="shared" si="921"/>
        <v>1581901558.4677444</v>
      </c>
      <c r="AS1266" s="25">
        <f t="shared" si="922"/>
        <v>200337590.02425668</v>
      </c>
      <c r="AT1266" s="32">
        <f t="shared" si="923"/>
        <v>0</v>
      </c>
      <c r="AU1266" s="23">
        <f t="shared" si="924"/>
        <v>0</v>
      </c>
      <c r="AV1266" s="22">
        <f t="shared" si="925"/>
        <v>449682898.24625415</v>
      </c>
      <c r="AW1266" s="31">
        <f t="shared" si="938"/>
        <v>2456080050.0796776</v>
      </c>
    </row>
    <row r="1267" spans="1:53" x14ac:dyDescent="0.25">
      <c r="A1267">
        <f t="shared" si="946"/>
        <v>491</v>
      </c>
      <c r="B1267" t="s">
        <v>7</v>
      </c>
      <c r="C1267" s="27">
        <f t="shared" si="903"/>
        <v>0</v>
      </c>
      <c r="D1267" s="27">
        <f t="shared" si="926"/>
        <v>0</v>
      </c>
      <c r="E1267" s="27" t="b">
        <f t="shared" si="902"/>
        <v>1</v>
      </c>
      <c r="F1267" s="29">
        <f t="shared" si="904"/>
        <v>0</v>
      </c>
      <c r="G1267" s="27">
        <f t="shared" si="927"/>
        <v>0</v>
      </c>
      <c r="H1267" s="22">
        <f t="shared" si="905"/>
        <v>18369243809.624901</v>
      </c>
      <c r="I1267" s="23">
        <f t="shared" si="906"/>
        <v>132580106.5049091</v>
      </c>
      <c r="J1267" s="23">
        <f t="shared" si="907"/>
        <v>1086</v>
      </c>
      <c r="K1267" s="19">
        <f t="shared" si="928"/>
        <v>225.0831931027827</v>
      </c>
      <c r="L1267" s="16">
        <f t="shared" si="908"/>
        <v>126.70584210960389</v>
      </c>
      <c r="M1267" s="23">
        <f>M1266-IF($B1267="B",(Percent_Rent_In_Elsies*2.49%/12 * H1266)/K1266,0)+IF($B1267="D",N1267,0)+IF(B1267="D",AK1266)+IF(B1267="C",F1266*90%)-(Y1267-Y1266)-IF($B1267="A",Q1266/K1266) + IF($B1267="A",Q1266/K1266)</f>
        <v>-32706814.44343897</v>
      </c>
      <c r="N1267" s="23">
        <f t="shared" si="909"/>
        <v>0</v>
      </c>
      <c r="O1267" s="22">
        <f t="shared" si="910"/>
        <v>0</v>
      </c>
      <c r="P1267" s="22">
        <f t="shared" si="941"/>
        <v>0</v>
      </c>
      <c r="Q1267" s="22">
        <f t="shared" si="942"/>
        <v>0</v>
      </c>
      <c r="R1267" s="22">
        <f t="shared" si="911"/>
        <v>205478169.72963732</v>
      </c>
      <c r="S1267" s="16">
        <f t="shared" si="901"/>
        <v>18679833.611785211</v>
      </c>
      <c r="T1267" s="15">
        <f t="shared" si="912"/>
        <v>0</v>
      </c>
      <c r="U1267" s="23">
        <f t="shared" si="929"/>
        <v>913158.58973945095</v>
      </c>
      <c r="V1267" s="23">
        <f t="shared" si="930"/>
        <v>83014.417249040998</v>
      </c>
      <c r="W1267" s="23">
        <f t="shared" si="943"/>
        <v>0</v>
      </c>
      <c r="X1267" s="23">
        <f t="shared" si="931"/>
        <v>30013783.378297381</v>
      </c>
      <c r="Y1267" s="23">
        <f t="shared" si="913"/>
        <v>13825559.361691331</v>
      </c>
      <c r="Z1267" s="3">
        <f t="shared" si="914"/>
        <v>0</v>
      </c>
      <c r="AA1267" s="23">
        <f t="shared" si="915"/>
        <v>57872903.653433152</v>
      </c>
      <c r="AB1267" s="26">
        <f t="shared" si="932"/>
        <v>70086276.274228647</v>
      </c>
      <c r="AC1267" s="23">
        <f t="shared" si="933"/>
        <v>74889487.274228647</v>
      </c>
      <c r="AD1267" s="23">
        <f t="shared" si="939"/>
        <v>4803211</v>
      </c>
      <c r="AE1267" s="24">
        <f t="shared" ref="AE1267:AE1330" si="947">AC1267-AD1267</f>
        <v>70086276.274228647</v>
      </c>
      <c r="AF1267" s="3">
        <f t="shared" si="934"/>
        <v>0</v>
      </c>
      <c r="AG1267" s="2">
        <f t="shared" si="916"/>
        <v>0</v>
      </c>
      <c r="AH1267" s="2">
        <f t="shared" si="917"/>
        <v>104.83789287221377</v>
      </c>
      <c r="AI1267" s="23">
        <f t="shared" si="940"/>
        <v>9304441391.7460175</v>
      </c>
      <c r="AJ1267" s="23">
        <f t="shared" si="918"/>
        <v>6219.922423797766</v>
      </c>
      <c r="AK1267" s="23">
        <f t="shared" si="919"/>
        <v>0</v>
      </c>
      <c r="AL1267" s="23">
        <f t="shared" si="944"/>
        <v>181712.13807678223</v>
      </c>
      <c r="AM1267" s="23">
        <f t="shared" si="945"/>
        <v>169535310.34500203</v>
      </c>
      <c r="AN1267" s="16">
        <f t="shared" si="935"/>
        <v>0</v>
      </c>
      <c r="AO1267" s="23">
        <f t="shared" si="936"/>
        <v>84671.317257273346</v>
      </c>
      <c r="AP1267" s="22">
        <f t="shared" si="937"/>
        <v>19058090.452485837</v>
      </c>
      <c r="AQ1267" s="30">
        <f t="shared" si="920"/>
        <v>3487091589.7965126</v>
      </c>
      <c r="AR1267" s="28">
        <f t="shared" si="921"/>
        <v>1600797655.1513841</v>
      </c>
      <c r="AS1267" s="25">
        <f t="shared" si="922"/>
        <v>200337590.02425668</v>
      </c>
      <c r="AT1267" s="32">
        <f t="shared" si="923"/>
        <v>0</v>
      </c>
      <c r="AU1267" s="23">
        <f t="shared" si="924"/>
        <v>0</v>
      </c>
      <c r="AV1267" s="22">
        <f t="shared" si="925"/>
        <v>449682898.24625415</v>
      </c>
      <c r="AW1267" s="31">
        <f t="shared" si="938"/>
        <v>2494034237.2158036</v>
      </c>
    </row>
    <row r="1268" spans="1:53" s="21" customFormat="1" x14ac:dyDescent="0.25">
      <c r="A1268">
        <f t="shared" si="946"/>
        <v>491</v>
      </c>
      <c r="B1268" t="s">
        <v>8</v>
      </c>
      <c r="C1268" s="27">
        <f t="shared" si="903"/>
        <v>0</v>
      </c>
      <c r="D1268" s="27">
        <f t="shared" si="926"/>
        <v>0</v>
      </c>
      <c r="E1268" s="27" t="b">
        <f t="shared" si="902"/>
        <v>1</v>
      </c>
      <c r="F1268" s="29">
        <f t="shared" si="904"/>
        <v>0</v>
      </c>
      <c r="G1268" s="27">
        <f t="shared" si="927"/>
        <v>0</v>
      </c>
      <c r="H1268" s="22">
        <f t="shared" si="905"/>
        <v>18369243809.624901</v>
      </c>
      <c r="I1268" s="23">
        <f t="shared" si="906"/>
        <v>132580106.5049091</v>
      </c>
      <c r="J1268" s="23">
        <f t="shared" si="907"/>
        <v>1086</v>
      </c>
      <c r="K1268" s="19">
        <f t="shared" si="928"/>
        <v>225.0831931027827</v>
      </c>
      <c r="L1268" s="16">
        <f t="shared" si="908"/>
        <v>126.70584210960389</v>
      </c>
      <c r="M1268" s="23">
        <f>M1267-IF($B1268="B",(Percent_Rent_In_Elsies*2.49%/12 * H1267)/K1267,0)+IF($B1268="D",N1268,0)+IF(B1268="D",AK1267)+IF(B1268="C",F1267*90%)-(Y1268-Y1267)-IF($B1268="A",Q1267/K1267) + IF($B1268="A",Q1267/K1267)</f>
        <v>-32706814.44343897</v>
      </c>
      <c r="N1268" s="23">
        <f t="shared" si="909"/>
        <v>0</v>
      </c>
      <c r="O1268" s="22">
        <f t="shared" si="910"/>
        <v>0</v>
      </c>
      <c r="P1268" s="22">
        <f t="shared" si="941"/>
        <v>0</v>
      </c>
      <c r="Q1268" s="22">
        <f t="shared" si="942"/>
        <v>0</v>
      </c>
      <c r="R1268" s="22">
        <f t="shared" si="911"/>
        <v>224536260.18212315</v>
      </c>
      <c r="S1268" s="16">
        <f t="shared" si="901"/>
        <v>18679833.611785211</v>
      </c>
      <c r="T1268" s="15">
        <f t="shared" si="912"/>
        <v>0</v>
      </c>
      <c r="U1268" s="23">
        <f t="shared" si="929"/>
        <v>997829.90699672431</v>
      </c>
      <c r="V1268" s="23">
        <f t="shared" si="930"/>
        <v>83014.417249040998</v>
      </c>
      <c r="W1268" s="23">
        <f t="shared" si="943"/>
        <v>0</v>
      </c>
      <c r="X1268" s="23">
        <f t="shared" si="931"/>
        <v>30013783.378297381</v>
      </c>
      <c r="Y1268" s="23">
        <f t="shared" si="913"/>
        <v>13825559.361691331</v>
      </c>
      <c r="Z1268" s="3">
        <f t="shared" si="914"/>
        <v>0</v>
      </c>
      <c r="AA1268" s="23">
        <f t="shared" si="915"/>
        <v>57872903.653433152</v>
      </c>
      <c r="AB1268" s="26">
        <f t="shared" si="932"/>
        <v>70086276.274228662</v>
      </c>
      <c r="AC1268" s="23">
        <f t="shared" si="933"/>
        <v>74889487.274228647</v>
      </c>
      <c r="AD1268" s="23">
        <f t="shared" si="939"/>
        <v>4803211</v>
      </c>
      <c r="AE1268" s="24">
        <f t="shared" si="947"/>
        <v>70086276.274228647</v>
      </c>
      <c r="AF1268" s="3">
        <f t="shared" si="934"/>
        <v>1E-4</v>
      </c>
      <c r="AG1268" s="2">
        <f t="shared" si="916"/>
        <v>0</v>
      </c>
      <c r="AH1268" s="2">
        <f t="shared" si="917"/>
        <v>104.83789287221377</v>
      </c>
      <c r="AI1268" s="23">
        <f t="shared" si="940"/>
        <v>9304441391.7460175</v>
      </c>
      <c r="AJ1268" s="23">
        <f t="shared" si="918"/>
        <v>6219.922423797766</v>
      </c>
      <c r="AK1268" s="23">
        <f t="shared" si="919"/>
        <v>61010.391408998577</v>
      </c>
      <c r="AL1268" s="23">
        <f t="shared" si="944"/>
        <v>0</v>
      </c>
      <c r="AM1268" s="23">
        <f t="shared" si="945"/>
        <v>0</v>
      </c>
      <c r="AN1268" s="16">
        <f t="shared" si="935"/>
        <v>0</v>
      </c>
      <c r="AO1268" s="23">
        <f t="shared" si="936"/>
        <v>0</v>
      </c>
      <c r="AP1268" s="22">
        <f t="shared" si="937"/>
        <v>0</v>
      </c>
      <c r="AQ1268" s="30">
        <f t="shared" si="920"/>
        <v>3487091589.7965126</v>
      </c>
      <c r="AR1268" s="28">
        <f t="shared" si="921"/>
        <v>1600797655.1513841</v>
      </c>
      <c r="AS1268" s="25">
        <f t="shared" si="922"/>
        <v>200337590.02425668</v>
      </c>
      <c r="AT1268" s="32">
        <f t="shared" si="923"/>
        <v>0</v>
      </c>
      <c r="AU1268" s="23">
        <f t="shared" si="924"/>
        <v>0</v>
      </c>
      <c r="AV1268" s="22">
        <f t="shared" si="925"/>
        <v>449682898.24625415</v>
      </c>
      <c r="AW1268" s="31">
        <f t="shared" si="938"/>
        <v>2494034237.2158031</v>
      </c>
      <c r="AX1268"/>
      <c r="AY1268"/>
      <c r="AZ1268"/>
      <c r="BA1268"/>
    </row>
    <row r="1269" spans="1:53" s="21" customFormat="1" x14ac:dyDescent="0.25">
      <c r="A1269">
        <f t="shared" si="946"/>
        <v>491</v>
      </c>
      <c r="B1269" t="s">
        <v>9</v>
      </c>
      <c r="C1269" s="27">
        <f t="shared" si="903"/>
        <v>0</v>
      </c>
      <c r="D1269" s="27">
        <f t="shared" si="926"/>
        <v>0</v>
      </c>
      <c r="E1269" s="27" t="b">
        <f t="shared" si="902"/>
        <v>1</v>
      </c>
      <c r="F1269" s="29">
        <f t="shared" si="904"/>
        <v>0</v>
      </c>
      <c r="G1269" s="27">
        <f t="shared" si="927"/>
        <v>0</v>
      </c>
      <c r="H1269" s="22">
        <f t="shared" si="905"/>
        <v>18369243809.624901</v>
      </c>
      <c r="I1269" s="23">
        <f t="shared" si="906"/>
        <v>132580106.5049091</v>
      </c>
      <c r="J1269" s="23">
        <f t="shared" si="907"/>
        <v>1086</v>
      </c>
      <c r="K1269" s="19">
        <f t="shared" si="928"/>
        <v>225.0831931027827</v>
      </c>
      <c r="L1269" s="16">
        <f t="shared" si="908"/>
        <v>126.70584210960389</v>
      </c>
      <c r="M1269" s="23">
        <f>M1268-IF($B1269="B",(Percent_Rent_In_Elsies*2.49%/12 * H1268)/K1268,0)+IF($B1269="D",N1269,0)+IF(B1269="D",AK1268)+IF(B1269="C",F1268*90%)-(Y1269-Y1268)-IF($B1269="A",Q1268/K1268) + IF($B1269="A",Q1268/K1268)</f>
        <v>-32645804.052029971</v>
      </c>
      <c r="N1269" s="23">
        <f t="shared" si="909"/>
        <v>0</v>
      </c>
      <c r="O1269" s="22">
        <f t="shared" si="910"/>
        <v>13050979.203074936</v>
      </c>
      <c r="P1269" s="22">
        <f t="shared" si="941"/>
        <v>0</v>
      </c>
      <c r="Q1269" s="22">
        <f t="shared" si="942"/>
        <v>0</v>
      </c>
      <c r="R1269" s="22">
        <f t="shared" si="911"/>
        <v>224536260.18212315</v>
      </c>
      <c r="S1269" s="16">
        <f t="shared" si="901"/>
        <v>0</v>
      </c>
      <c r="T1269" s="15">
        <f t="shared" si="912"/>
        <v>5628854.4087102748</v>
      </c>
      <c r="U1269" s="23">
        <f t="shared" si="929"/>
        <v>997829.90699672431</v>
      </c>
      <c r="V1269" s="23">
        <f t="shared" si="930"/>
        <v>0</v>
      </c>
      <c r="W1269" s="23">
        <f t="shared" si="943"/>
        <v>83014.417249040998</v>
      </c>
      <c r="X1269" s="23">
        <f t="shared" si="931"/>
        <v>30013783.378297381</v>
      </c>
      <c r="Y1269" s="23">
        <f t="shared" si="913"/>
        <v>13825559.361691331</v>
      </c>
      <c r="Z1269" s="3">
        <f t="shared" si="914"/>
        <v>0</v>
      </c>
      <c r="AA1269" s="23">
        <f t="shared" si="915"/>
        <v>57811893.262024149</v>
      </c>
      <c r="AB1269" s="26">
        <f t="shared" si="932"/>
        <v>70086276.274228662</v>
      </c>
      <c r="AC1269" s="23">
        <f t="shared" si="933"/>
        <v>74889487.274228647</v>
      </c>
      <c r="AD1269" s="23">
        <f t="shared" si="939"/>
        <v>4803211</v>
      </c>
      <c r="AE1269" s="24">
        <f t="shared" si="947"/>
        <v>70086276.274228647</v>
      </c>
      <c r="AF1269" s="3">
        <f t="shared" si="934"/>
        <v>0</v>
      </c>
      <c r="AG1269" s="2">
        <f t="shared" si="916"/>
        <v>0</v>
      </c>
      <c r="AH1269" s="2">
        <f t="shared" si="917"/>
        <v>104.83789287221377</v>
      </c>
      <c r="AI1269" s="23">
        <f t="shared" si="940"/>
        <v>9294632524.8097401</v>
      </c>
      <c r="AJ1269" s="23">
        <f t="shared" si="918"/>
        <v>6219.922423797766</v>
      </c>
      <c r="AK1269" s="23">
        <f t="shared" si="919"/>
        <v>0</v>
      </c>
      <c r="AL1269" s="23">
        <f t="shared" si="944"/>
        <v>0</v>
      </c>
      <c r="AM1269" s="23">
        <f t="shared" si="945"/>
        <v>0</v>
      </c>
      <c r="AN1269" s="16">
        <f t="shared" si="935"/>
        <v>0</v>
      </c>
      <c r="AO1269" s="23">
        <f t="shared" si="936"/>
        <v>0</v>
      </c>
      <c r="AP1269" s="22">
        <f t="shared" si="937"/>
        <v>0</v>
      </c>
      <c r="AQ1269" s="30">
        <f t="shared" si="920"/>
        <v>3487091589.7965126</v>
      </c>
      <c r="AR1269" s="28">
        <f t="shared" si="921"/>
        <v>1600797655.1513841</v>
      </c>
      <c r="AS1269" s="25">
        <f t="shared" si="922"/>
        <v>200337590.02425668</v>
      </c>
      <c r="AT1269" s="32">
        <f t="shared" si="923"/>
        <v>0</v>
      </c>
      <c r="AU1269" s="23">
        <f t="shared" si="924"/>
        <v>0</v>
      </c>
      <c r="AV1269" s="22">
        <f t="shared" si="925"/>
        <v>449682898.24625415</v>
      </c>
      <c r="AW1269" s="31">
        <f t="shared" si="938"/>
        <v>2494034237.2158031</v>
      </c>
      <c r="AX1269"/>
      <c r="AY1269"/>
      <c r="AZ1269"/>
      <c r="BA1269"/>
    </row>
    <row r="1270" spans="1:53" x14ac:dyDescent="0.25">
      <c r="A1270" s="21">
        <f t="shared" si="946"/>
        <v>491</v>
      </c>
      <c r="B1270" s="21" t="s">
        <v>28</v>
      </c>
      <c r="C1270" s="27">
        <f t="shared" si="903"/>
        <v>0</v>
      </c>
      <c r="D1270" s="27">
        <f t="shared" si="926"/>
        <v>0</v>
      </c>
      <c r="E1270" s="27" t="b">
        <f t="shared" si="902"/>
        <v>1</v>
      </c>
      <c r="F1270" s="29">
        <f t="shared" si="904"/>
        <v>0</v>
      </c>
      <c r="G1270" s="27">
        <f t="shared" si="927"/>
        <v>0</v>
      </c>
      <c r="H1270" s="22">
        <f t="shared" si="905"/>
        <v>18369243809.624901</v>
      </c>
      <c r="I1270" s="23">
        <f t="shared" si="906"/>
        <v>132580106.5049091</v>
      </c>
      <c r="J1270" s="23">
        <f t="shared" si="907"/>
        <v>1086</v>
      </c>
      <c r="K1270" s="19">
        <f t="shared" si="928"/>
        <v>225.0831931027827</v>
      </c>
      <c r="L1270" s="16">
        <f t="shared" si="908"/>
        <v>126.70584210960389</v>
      </c>
      <c r="M1270" s="23">
        <f>M1269-IF($B1270="B",(Percent_Rent_In_Elsies*2.49%/12 * H1269)/K1269,0)+IF($B1270="D",N1270,0)+IF(B1270="D",AK1269)+IF(B1270="C",F1269*90%)-(Y1270-Y1269)-IF($B1270="A",Q1269/K1269) + IF($B1270="A",Q1269/K1269)</f>
        <v>-32645804.052029971</v>
      </c>
      <c r="N1270" s="23">
        <f t="shared" si="909"/>
        <v>0</v>
      </c>
      <c r="O1270" s="22">
        <f t="shared" si="910"/>
        <v>0</v>
      </c>
      <c r="P1270" s="22">
        <f t="shared" si="941"/>
        <v>13050979.203074936</v>
      </c>
      <c r="Q1270" s="22">
        <f t="shared" si="942"/>
        <v>0</v>
      </c>
      <c r="R1270" s="22">
        <f t="shared" si="911"/>
        <v>224536260.18212315</v>
      </c>
      <c r="S1270" s="16">
        <f t="shared" si="901"/>
        <v>0</v>
      </c>
      <c r="T1270" s="15">
        <f t="shared" si="912"/>
        <v>0</v>
      </c>
      <c r="U1270" s="23">
        <f t="shared" si="929"/>
        <v>997829.90699672431</v>
      </c>
      <c r="V1270" s="23">
        <f t="shared" si="930"/>
        <v>0</v>
      </c>
      <c r="W1270" s="23">
        <f t="shared" si="943"/>
        <v>0</v>
      </c>
      <c r="X1270" s="23">
        <f t="shared" si="931"/>
        <v>30013783.378297381</v>
      </c>
      <c r="Y1270" s="23">
        <f t="shared" si="913"/>
        <v>13825559.361691331</v>
      </c>
      <c r="Z1270" s="3">
        <f t="shared" si="914"/>
        <v>4150.7208624520508</v>
      </c>
      <c r="AA1270" s="23">
        <f t="shared" si="915"/>
        <v>57874154.074960932</v>
      </c>
      <c r="AB1270" s="26">
        <f t="shared" si="932"/>
        <v>70086276.274228677</v>
      </c>
      <c r="AC1270" s="23">
        <f t="shared" si="933"/>
        <v>74889487.274228647</v>
      </c>
      <c r="AD1270" s="23">
        <f t="shared" si="939"/>
        <v>4803211</v>
      </c>
      <c r="AE1270" s="24">
        <f t="shared" si="947"/>
        <v>70086276.274228647</v>
      </c>
      <c r="AF1270" s="3">
        <f t="shared" si="934"/>
        <v>0</v>
      </c>
      <c r="AG1270" s="2">
        <f t="shared" si="916"/>
        <v>498086503.49424601</v>
      </c>
      <c r="AH1270" s="2">
        <f t="shared" si="917"/>
        <v>104.83789287221377</v>
      </c>
      <c r="AI1270" s="23">
        <f t="shared" si="940"/>
        <v>9304642426.6533012</v>
      </c>
      <c r="AJ1270" s="23">
        <f t="shared" si="918"/>
        <v>6219.922423797766</v>
      </c>
      <c r="AK1270" s="23">
        <f t="shared" si="919"/>
        <v>0</v>
      </c>
      <c r="AL1270" s="23">
        <f t="shared" si="944"/>
        <v>0</v>
      </c>
      <c r="AM1270" s="23">
        <f t="shared" si="945"/>
        <v>0</v>
      </c>
      <c r="AN1270" s="16">
        <f t="shared" si="935"/>
        <v>0</v>
      </c>
      <c r="AO1270" s="23">
        <f t="shared" si="936"/>
        <v>0</v>
      </c>
      <c r="AP1270" s="22">
        <f t="shared" si="937"/>
        <v>0</v>
      </c>
      <c r="AQ1270" s="30">
        <f t="shared" si="920"/>
        <v>3487091589.7965126</v>
      </c>
      <c r="AR1270" s="28">
        <f t="shared" si="921"/>
        <v>1600797655.1513841</v>
      </c>
      <c r="AS1270" s="25">
        <f t="shared" si="922"/>
        <v>200337590.02425668</v>
      </c>
      <c r="AT1270" s="32">
        <f t="shared" si="923"/>
        <v>8301.4417249041016</v>
      </c>
      <c r="AU1270" s="23">
        <f t="shared" si="924"/>
        <v>8301.4417249041016</v>
      </c>
      <c r="AV1270" s="22">
        <f t="shared" si="925"/>
        <v>455311752.65496445</v>
      </c>
      <c r="AW1270" s="31">
        <f t="shared" si="938"/>
        <v>2494034237.2158036</v>
      </c>
    </row>
    <row r="1271" spans="1:53" x14ac:dyDescent="0.25">
      <c r="A1271">
        <f t="shared" si="946"/>
        <v>492</v>
      </c>
      <c r="B1271" t="s">
        <v>6</v>
      </c>
      <c r="C1271" s="27">
        <f t="shared" si="903"/>
        <v>0</v>
      </c>
      <c r="D1271" s="27">
        <f t="shared" si="926"/>
        <v>0</v>
      </c>
      <c r="E1271" s="27" t="b">
        <f t="shared" si="902"/>
        <v>1</v>
      </c>
      <c r="F1271" s="29">
        <f t="shared" si="904"/>
        <v>0</v>
      </c>
      <c r="G1271" s="27">
        <f t="shared" si="927"/>
        <v>0</v>
      </c>
      <c r="H1271" s="22">
        <f t="shared" si="905"/>
        <v>18399859215.974277</v>
      </c>
      <c r="I1271" s="23">
        <f t="shared" si="906"/>
        <v>132580106.5049091</v>
      </c>
      <c r="J1271" s="23">
        <f t="shared" si="907"/>
        <v>1086</v>
      </c>
      <c r="K1271" s="19">
        <f t="shared" si="928"/>
        <v>225.0831931027827</v>
      </c>
      <c r="L1271" s="16">
        <f t="shared" si="908"/>
        <v>126.9170185131199</v>
      </c>
      <c r="M1271" s="23">
        <f>M1270-IF($B1271="B",(Percent_Rent_In_Elsies*2.49%/12 * H1270)/K1270,0)+IF($B1271="D",N1271,0)+IF(B1271="D",AK1270)+IF(B1271="C",F1270*90%)-(Y1271-Y1270)-IF($B1271="A",Q1270/K1270) + IF($B1271="A",Q1270/K1270)</f>
        <v>-32645804.052029971</v>
      </c>
      <c r="N1271" s="23">
        <f t="shared" si="909"/>
        <v>0</v>
      </c>
      <c r="O1271" s="22">
        <f t="shared" si="910"/>
        <v>0</v>
      </c>
      <c r="P1271" s="22">
        <f t="shared" si="941"/>
        <v>0</v>
      </c>
      <c r="Q1271" s="22">
        <f t="shared" si="942"/>
        <v>0</v>
      </c>
      <c r="R1271" s="22">
        <f t="shared" si="911"/>
        <v>224536260.18212315</v>
      </c>
      <c r="S1271" s="16">
        <f t="shared" si="901"/>
        <v>0</v>
      </c>
      <c r="T1271" s="15">
        <f t="shared" si="912"/>
        <v>0</v>
      </c>
      <c r="U1271" s="23">
        <f t="shared" si="929"/>
        <v>997829.90699672431</v>
      </c>
      <c r="V1271" s="23">
        <f t="shared" si="930"/>
        <v>0</v>
      </c>
      <c r="W1271" s="23">
        <f t="shared" si="943"/>
        <v>0</v>
      </c>
      <c r="X1271" s="23">
        <f t="shared" si="931"/>
        <v>30034536.982609641</v>
      </c>
      <c r="Y1271" s="23">
        <f t="shared" si="913"/>
        <v>13825559.361691331</v>
      </c>
      <c r="Z1271" s="3">
        <f t="shared" si="914"/>
        <v>0</v>
      </c>
      <c r="AA1271" s="23">
        <f t="shared" si="915"/>
        <v>57874154.074960932</v>
      </c>
      <c r="AB1271" s="26">
        <f t="shared" si="932"/>
        <v>70086276.274228662</v>
      </c>
      <c r="AC1271" s="23">
        <f t="shared" si="933"/>
        <v>74889487.274228647</v>
      </c>
      <c r="AD1271" s="23">
        <f t="shared" si="939"/>
        <v>4803211</v>
      </c>
      <c r="AE1271" s="24">
        <f t="shared" si="947"/>
        <v>70086276.274228647</v>
      </c>
      <c r="AF1271" s="3">
        <f t="shared" si="934"/>
        <v>0</v>
      </c>
      <c r="AG1271" s="2">
        <f t="shared" si="916"/>
        <v>0</v>
      </c>
      <c r="AH1271" s="2">
        <f t="shared" si="917"/>
        <v>105.01262269366747</v>
      </c>
      <c r="AI1271" s="23">
        <f t="shared" si="940"/>
        <v>9304642426.6533012</v>
      </c>
      <c r="AJ1271" s="23">
        <f t="shared" si="918"/>
        <v>6219.922423797766</v>
      </c>
      <c r="AK1271" s="23">
        <f t="shared" si="919"/>
        <v>0</v>
      </c>
      <c r="AL1271" s="23">
        <f t="shared" si="944"/>
        <v>0</v>
      </c>
      <c r="AM1271" s="23">
        <f t="shared" si="945"/>
        <v>0</v>
      </c>
      <c r="AN1271" s="16">
        <f t="shared" si="935"/>
        <v>0</v>
      </c>
      <c r="AO1271" s="23">
        <f t="shared" si="936"/>
        <v>0</v>
      </c>
      <c r="AP1271" s="22">
        <f t="shared" si="937"/>
        <v>0</v>
      </c>
      <c r="AQ1271" s="30">
        <f t="shared" si="920"/>
        <v>3487091589.7965126</v>
      </c>
      <c r="AR1271" s="28">
        <f t="shared" si="921"/>
        <v>1600797655.1513841</v>
      </c>
      <c r="AS1271" s="25">
        <f t="shared" si="922"/>
        <v>200337590.02425668</v>
      </c>
      <c r="AT1271" s="32">
        <f t="shared" si="923"/>
        <v>0</v>
      </c>
      <c r="AU1271" s="23">
        <f t="shared" si="924"/>
        <v>0</v>
      </c>
      <c r="AV1271" s="22">
        <f t="shared" si="925"/>
        <v>455311752.65496445</v>
      </c>
      <c r="AW1271" s="31">
        <f t="shared" si="938"/>
        <v>2480983258.0127287</v>
      </c>
    </row>
    <row r="1272" spans="1:53" x14ac:dyDescent="0.25">
      <c r="A1272">
        <f t="shared" si="946"/>
        <v>492</v>
      </c>
      <c r="B1272" t="s">
        <v>7</v>
      </c>
      <c r="C1272" s="27">
        <f t="shared" si="903"/>
        <v>0</v>
      </c>
      <c r="D1272" s="27">
        <f t="shared" si="926"/>
        <v>0</v>
      </c>
      <c r="E1272" s="27" t="b">
        <f t="shared" si="902"/>
        <v>1</v>
      </c>
      <c r="F1272" s="29">
        <f t="shared" si="904"/>
        <v>0</v>
      </c>
      <c r="G1272" s="27">
        <f t="shared" si="927"/>
        <v>0</v>
      </c>
      <c r="H1272" s="22">
        <f t="shared" si="905"/>
        <v>18399859215.974277</v>
      </c>
      <c r="I1272" s="23">
        <f t="shared" si="906"/>
        <v>132580106.5049091</v>
      </c>
      <c r="J1272" s="23">
        <f t="shared" si="907"/>
        <v>1086</v>
      </c>
      <c r="K1272" s="19">
        <f t="shared" si="928"/>
        <v>225.0831931027827</v>
      </c>
      <c r="L1272" s="16">
        <f t="shared" si="908"/>
        <v>126.91701851311991</v>
      </c>
      <c r="M1272" s="23">
        <f>M1271-IF($B1272="B",(Percent_Rent_In_Elsies*2.49%/12 * H1271)/K1271,0)+IF($B1272="D",N1272,0)+IF(B1272="D",AK1271)+IF(B1272="C",F1271*90%)-(Y1272-Y1271)-IF($B1272="A",Q1271/K1271) + IF($B1272="A",Q1271/K1271)</f>
        <v>-32730616.488149341</v>
      </c>
      <c r="N1272" s="23">
        <f t="shared" si="909"/>
        <v>0</v>
      </c>
      <c r="O1272" s="22">
        <f t="shared" si="910"/>
        <v>0</v>
      </c>
      <c r="P1272" s="22">
        <f t="shared" si="941"/>
        <v>0</v>
      </c>
      <c r="Q1272" s="22">
        <f t="shared" si="942"/>
        <v>0</v>
      </c>
      <c r="R1272" s="22">
        <f t="shared" si="911"/>
        <v>205824905.16694623</v>
      </c>
      <c r="S1272" s="16">
        <f t="shared" si="901"/>
        <v>18711355.01517693</v>
      </c>
      <c r="T1272" s="15">
        <f t="shared" si="912"/>
        <v>0</v>
      </c>
      <c r="U1272" s="23">
        <f t="shared" si="929"/>
        <v>914677.4147469973</v>
      </c>
      <c r="V1272" s="23">
        <f t="shared" si="930"/>
        <v>83152.492249727031</v>
      </c>
      <c r="W1272" s="23">
        <f t="shared" si="943"/>
        <v>0</v>
      </c>
      <c r="X1272" s="23">
        <f t="shared" si="931"/>
        <v>30034536.982609641</v>
      </c>
      <c r="Y1272" s="23">
        <f t="shared" si="913"/>
        <v>13825559.361691331</v>
      </c>
      <c r="Z1272" s="3">
        <f t="shared" si="914"/>
        <v>0</v>
      </c>
      <c r="AA1272" s="23">
        <f t="shared" si="915"/>
        <v>57874154.074960932</v>
      </c>
      <c r="AB1272" s="26">
        <f t="shared" si="932"/>
        <v>70086276.274228647</v>
      </c>
      <c r="AC1272" s="23">
        <f t="shared" si="933"/>
        <v>74889487.274228647</v>
      </c>
      <c r="AD1272" s="23">
        <f t="shared" si="939"/>
        <v>4803211</v>
      </c>
      <c r="AE1272" s="24">
        <f t="shared" si="947"/>
        <v>70086276.274228647</v>
      </c>
      <c r="AF1272" s="3">
        <f t="shared" si="934"/>
        <v>0</v>
      </c>
      <c r="AG1272" s="2">
        <f t="shared" si="916"/>
        <v>0</v>
      </c>
      <c r="AH1272" s="2">
        <f t="shared" si="917"/>
        <v>105.01262269366747</v>
      </c>
      <c r="AI1272" s="23">
        <f t="shared" si="940"/>
        <v>9304642426.6533012</v>
      </c>
      <c r="AJ1272" s="23">
        <f t="shared" si="918"/>
        <v>6219.922423797766</v>
      </c>
      <c r="AK1272" s="23">
        <f t="shared" si="919"/>
        <v>0</v>
      </c>
      <c r="AL1272" s="23">
        <f t="shared" si="944"/>
        <v>201034.90728378296</v>
      </c>
      <c r="AM1272" s="23">
        <f t="shared" si="945"/>
        <v>187563229.16707596</v>
      </c>
      <c r="AN1272" s="16">
        <f t="shared" si="935"/>
        <v>0</v>
      </c>
      <c r="AO1272" s="23">
        <f t="shared" si="936"/>
        <v>84812.436119368809</v>
      </c>
      <c r="AP1272" s="22">
        <f t="shared" si="937"/>
        <v>19089853.936573315</v>
      </c>
      <c r="AQ1272" s="30">
        <f t="shared" si="920"/>
        <v>3525109033.9111986</v>
      </c>
      <c r="AR1272" s="28">
        <f t="shared" si="921"/>
        <v>1619725245.3294966</v>
      </c>
      <c r="AS1272" s="25">
        <f t="shared" si="922"/>
        <v>200337590.02425668</v>
      </c>
      <c r="AT1272" s="32">
        <f t="shared" si="923"/>
        <v>0</v>
      </c>
      <c r="AU1272" s="23">
        <f t="shared" si="924"/>
        <v>0</v>
      </c>
      <c r="AV1272" s="22">
        <f t="shared" si="925"/>
        <v>455311752.65496445</v>
      </c>
      <c r="AW1272" s="31">
        <f t="shared" si="938"/>
        <v>2519000702.1274142</v>
      </c>
    </row>
    <row r="1273" spans="1:53" x14ac:dyDescent="0.25">
      <c r="A1273">
        <f t="shared" si="946"/>
        <v>492</v>
      </c>
      <c r="B1273" t="s">
        <v>8</v>
      </c>
      <c r="C1273" s="27">
        <f t="shared" si="903"/>
        <v>0</v>
      </c>
      <c r="D1273" s="27">
        <f t="shared" si="926"/>
        <v>0</v>
      </c>
      <c r="E1273" s="27" t="b">
        <f t="shared" si="902"/>
        <v>1</v>
      </c>
      <c r="F1273" s="29">
        <f t="shared" si="904"/>
        <v>0</v>
      </c>
      <c r="G1273" s="27">
        <f t="shared" si="927"/>
        <v>0</v>
      </c>
      <c r="H1273" s="22">
        <f t="shared" si="905"/>
        <v>18399859215.974277</v>
      </c>
      <c r="I1273" s="23">
        <f t="shared" si="906"/>
        <v>132580106.5049091</v>
      </c>
      <c r="J1273" s="23">
        <f t="shared" si="907"/>
        <v>1086</v>
      </c>
      <c r="K1273" s="19">
        <f t="shared" si="928"/>
        <v>225.0831931027827</v>
      </c>
      <c r="L1273" s="16">
        <f t="shared" si="908"/>
        <v>126.91701851311991</v>
      </c>
      <c r="M1273" s="23">
        <f>M1272-IF($B1273="B",(Percent_Rent_In_Elsies*2.49%/12 * H1272)/K1272,0)+IF($B1273="D",N1273,0)+IF(B1273="D",AK1272)+IF(B1273="C",F1272*90%)-(Y1273-Y1272)-IF($B1273="A",Q1272/K1272) + IF($B1273="A",Q1272/K1272)</f>
        <v>-32730616.488149341</v>
      </c>
      <c r="N1273" s="23">
        <f t="shared" si="909"/>
        <v>0</v>
      </c>
      <c r="O1273" s="22">
        <f t="shared" si="910"/>
        <v>0</v>
      </c>
      <c r="P1273" s="22">
        <f t="shared" si="941"/>
        <v>0</v>
      </c>
      <c r="Q1273" s="22">
        <f t="shared" si="942"/>
        <v>0</v>
      </c>
      <c r="R1273" s="22">
        <f t="shared" si="911"/>
        <v>224914759.10351956</v>
      </c>
      <c r="S1273" s="16">
        <f t="shared" si="901"/>
        <v>18711355.01517693</v>
      </c>
      <c r="T1273" s="15">
        <f t="shared" si="912"/>
        <v>0</v>
      </c>
      <c r="U1273" s="23">
        <f t="shared" si="929"/>
        <v>999489.85086636606</v>
      </c>
      <c r="V1273" s="23">
        <f t="shared" si="930"/>
        <v>83152.492249727031</v>
      </c>
      <c r="W1273" s="23">
        <f t="shared" si="943"/>
        <v>0</v>
      </c>
      <c r="X1273" s="23">
        <f t="shared" si="931"/>
        <v>30034536.982609641</v>
      </c>
      <c r="Y1273" s="23">
        <f t="shared" si="913"/>
        <v>13825559.361691331</v>
      </c>
      <c r="Z1273" s="3">
        <f t="shared" si="914"/>
        <v>0</v>
      </c>
      <c r="AA1273" s="23">
        <f t="shared" si="915"/>
        <v>57874154.074960932</v>
      </c>
      <c r="AB1273" s="26">
        <f t="shared" si="932"/>
        <v>70086276.274228662</v>
      </c>
      <c r="AC1273" s="23">
        <f t="shared" si="933"/>
        <v>74889487.274228647</v>
      </c>
      <c r="AD1273" s="23">
        <f t="shared" si="939"/>
        <v>4803211</v>
      </c>
      <c r="AE1273" s="24">
        <f t="shared" si="947"/>
        <v>70086276.274228647</v>
      </c>
      <c r="AF1273" s="3">
        <f t="shared" si="934"/>
        <v>1E-4</v>
      </c>
      <c r="AG1273" s="2">
        <f t="shared" si="916"/>
        <v>0</v>
      </c>
      <c r="AH1273" s="2">
        <f t="shared" si="917"/>
        <v>105.01262269366747</v>
      </c>
      <c r="AI1273" s="23">
        <f t="shared" si="940"/>
        <v>9304642426.6533012</v>
      </c>
      <c r="AJ1273" s="23">
        <f t="shared" si="918"/>
        <v>6219.922423797766</v>
      </c>
      <c r="AK1273" s="23">
        <f t="shared" si="919"/>
        <v>60993.685364363017</v>
      </c>
      <c r="AL1273" s="23">
        <f t="shared" si="944"/>
        <v>0</v>
      </c>
      <c r="AM1273" s="23">
        <f t="shared" si="945"/>
        <v>0</v>
      </c>
      <c r="AN1273" s="16">
        <f t="shared" si="935"/>
        <v>0</v>
      </c>
      <c r="AO1273" s="23">
        <f t="shared" si="936"/>
        <v>0</v>
      </c>
      <c r="AP1273" s="22">
        <f t="shared" si="937"/>
        <v>0</v>
      </c>
      <c r="AQ1273" s="30">
        <f t="shared" si="920"/>
        <v>3525109033.9111986</v>
      </c>
      <c r="AR1273" s="28">
        <f t="shared" si="921"/>
        <v>1619725245.3294966</v>
      </c>
      <c r="AS1273" s="25">
        <f t="shared" si="922"/>
        <v>200337590.02425668</v>
      </c>
      <c r="AT1273" s="32">
        <f t="shared" si="923"/>
        <v>0</v>
      </c>
      <c r="AU1273" s="23">
        <f t="shared" si="924"/>
        <v>0</v>
      </c>
      <c r="AV1273" s="22">
        <f t="shared" si="925"/>
        <v>455311752.65496445</v>
      </c>
      <c r="AW1273" s="31">
        <f t="shared" si="938"/>
        <v>2519000702.1274142</v>
      </c>
    </row>
    <row r="1274" spans="1:53" x14ac:dyDescent="0.25">
      <c r="A1274" s="21">
        <f t="shared" si="946"/>
        <v>492</v>
      </c>
      <c r="B1274" s="21" t="s">
        <v>9</v>
      </c>
      <c r="C1274" s="27">
        <f t="shared" si="903"/>
        <v>0</v>
      </c>
      <c r="D1274" s="27">
        <f t="shared" si="926"/>
        <v>0</v>
      </c>
      <c r="E1274" s="27" t="b">
        <f t="shared" si="902"/>
        <v>1</v>
      </c>
      <c r="F1274" s="29">
        <f t="shared" si="904"/>
        <v>0</v>
      </c>
      <c r="G1274" s="27">
        <f t="shared" si="927"/>
        <v>0</v>
      </c>
      <c r="H1274" s="22">
        <f t="shared" si="905"/>
        <v>18399859215.974277</v>
      </c>
      <c r="I1274" s="23">
        <f t="shared" si="906"/>
        <v>132580106.5049091</v>
      </c>
      <c r="J1274" s="23">
        <f t="shared" si="907"/>
        <v>1086</v>
      </c>
      <c r="K1274" s="19">
        <f t="shared" si="928"/>
        <v>225.0831931027827</v>
      </c>
      <c r="L1274" s="16">
        <f t="shared" si="908"/>
        <v>126.91701851311991</v>
      </c>
      <c r="M1274" s="23">
        <f>M1273-IF($B1274="B",(Percent_Rent_In_Elsies*2.49%/12 * H1273)/K1273,0)+IF($B1274="D",N1274,0)+IF(B1274="D",AK1273)+IF(B1274="C",F1273*90%)-(Y1274-Y1273)-IF($B1274="A",Q1273/K1273) + IF($B1274="A",Q1273/K1273)</f>
        <v>-32669622.802784979</v>
      </c>
      <c r="N1274" s="23">
        <f t="shared" si="909"/>
        <v>0</v>
      </c>
      <c r="O1274" s="22">
        <f t="shared" si="910"/>
        <v>13073002.762948934</v>
      </c>
      <c r="P1274" s="22">
        <f t="shared" si="941"/>
        <v>0</v>
      </c>
      <c r="Q1274" s="22">
        <f t="shared" si="942"/>
        <v>0</v>
      </c>
      <c r="R1274" s="22">
        <f t="shared" si="911"/>
        <v>224914759.10351956</v>
      </c>
      <c r="S1274" s="16">
        <f t="shared" si="901"/>
        <v>0</v>
      </c>
      <c r="T1274" s="15">
        <f t="shared" si="912"/>
        <v>5638352.2522279955</v>
      </c>
      <c r="U1274" s="23">
        <f t="shared" si="929"/>
        <v>999489.85086636606</v>
      </c>
      <c r="V1274" s="23">
        <f t="shared" si="930"/>
        <v>0</v>
      </c>
      <c r="W1274" s="23">
        <f t="shared" si="943"/>
        <v>83152.492249727031</v>
      </c>
      <c r="X1274" s="23">
        <f t="shared" si="931"/>
        <v>30034536.982609641</v>
      </c>
      <c r="Y1274" s="23">
        <f t="shared" si="913"/>
        <v>13825559.361691331</v>
      </c>
      <c r="Z1274" s="3">
        <f t="shared" si="914"/>
        <v>0</v>
      </c>
      <c r="AA1274" s="23">
        <f t="shared" si="915"/>
        <v>57813160.389596567</v>
      </c>
      <c r="AB1274" s="26">
        <f t="shared" si="932"/>
        <v>70086276.274228662</v>
      </c>
      <c r="AC1274" s="23">
        <f t="shared" si="933"/>
        <v>74889487.274228647</v>
      </c>
      <c r="AD1274" s="23">
        <f t="shared" si="939"/>
        <v>4803211</v>
      </c>
      <c r="AE1274" s="24">
        <f t="shared" si="947"/>
        <v>70086276.274228647</v>
      </c>
      <c r="AF1274" s="3">
        <f t="shared" si="934"/>
        <v>0</v>
      </c>
      <c r="AG1274" s="2">
        <f t="shared" si="916"/>
        <v>0</v>
      </c>
      <c r="AH1274" s="2">
        <f t="shared" si="917"/>
        <v>105.01262269366747</v>
      </c>
      <c r="AI1274" s="23">
        <f t="shared" si="940"/>
        <v>9294836245.6097889</v>
      </c>
      <c r="AJ1274" s="23">
        <f t="shared" si="918"/>
        <v>6219.922423797766</v>
      </c>
      <c r="AK1274" s="23">
        <f t="shared" si="919"/>
        <v>0</v>
      </c>
      <c r="AL1274" s="23">
        <f t="shared" si="944"/>
        <v>0</v>
      </c>
      <c r="AM1274" s="23">
        <f t="shared" si="945"/>
        <v>0</v>
      </c>
      <c r="AN1274" s="16">
        <f t="shared" si="935"/>
        <v>0</v>
      </c>
      <c r="AO1274" s="23">
        <f t="shared" si="936"/>
        <v>0</v>
      </c>
      <c r="AP1274" s="22">
        <f t="shared" si="937"/>
        <v>0</v>
      </c>
      <c r="AQ1274" s="30">
        <f t="shared" si="920"/>
        <v>3525109033.9111986</v>
      </c>
      <c r="AR1274" s="28">
        <f t="shared" si="921"/>
        <v>1619725245.3294966</v>
      </c>
      <c r="AS1274" s="25">
        <f t="shared" si="922"/>
        <v>200337590.02425668</v>
      </c>
      <c r="AT1274" s="32">
        <f t="shared" si="923"/>
        <v>0</v>
      </c>
      <c r="AU1274" s="23">
        <f t="shared" si="924"/>
        <v>0</v>
      </c>
      <c r="AV1274" s="22">
        <f t="shared" si="925"/>
        <v>455311752.65496445</v>
      </c>
      <c r="AW1274" s="31">
        <f t="shared" si="938"/>
        <v>2519000702.1274142</v>
      </c>
      <c r="AX1274" s="21"/>
      <c r="AY1274" s="21"/>
      <c r="AZ1274" s="21"/>
      <c r="BA1274" s="21"/>
    </row>
    <row r="1275" spans="1:53" x14ac:dyDescent="0.25">
      <c r="A1275" s="21">
        <f t="shared" si="946"/>
        <v>492</v>
      </c>
      <c r="B1275" s="21" t="s">
        <v>28</v>
      </c>
      <c r="C1275" s="27">
        <f t="shared" si="903"/>
        <v>0</v>
      </c>
      <c r="D1275" s="27">
        <f t="shared" si="926"/>
        <v>0</v>
      </c>
      <c r="E1275" s="27" t="b">
        <f t="shared" si="902"/>
        <v>1</v>
      </c>
      <c r="F1275" s="29">
        <f t="shared" si="904"/>
        <v>0</v>
      </c>
      <c r="G1275" s="27">
        <f t="shared" si="927"/>
        <v>0</v>
      </c>
      <c r="H1275" s="22">
        <f t="shared" si="905"/>
        <v>18399859215.974277</v>
      </c>
      <c r="I1275" s="23">
        <f t="shared" si="906"/>
        <v>132580106.5049091</v>
      </c>
      <c r="J1275" s="23">
        <f t="shared" si="907"/>
        <v>1086</v>
      </c>
      <c r="K1275" s="19">
        <f t="shared" si="928"/>
        <v>225.0831931027827</v>
      </c>
      <c r="L1275" s="16">
        <f t="shared" si="908"/>
        <v>126.91701851311991</v>
      </c>
      <c r="M1275" s="23">
        <f>M1274-IF($B1275="B",(Percent_Rent_In_Elsies*2.49%/12 * H1274)/K1274,0)+IF($B1275="D",N1275,0)+IF(B1275="D",AK1274)+IF(B1275="C",F1274*90%)-(Y1275-Y1274)-IF($B1275="A",Q1274/K1274) + IF($B1275="A",Q1274/K1274)</f>
        <v>-32669622.802784979</v>
      </c>
      <c r="N1275" s="23">
        <f t="shared" si="909"/>
        <v>0</v>
      </c>
      <c r="O1275" s="22">
        <f t="shared" si="910"/>
        <v>0</v>
      </c>
      <c r="P1275" s="22">
        <f t="shared" si="941"/>
        <v>13073002.762948934</v>
      </c>
      <c r="Q1275" s="22">
        <f t="shared" si="942"/>
        <v>0</v>
      </c>
      <c r="R1275" s="22">
        <f t="shared" si="911"/>
        <v>224914759.10351956</v>
      </c>
      <c r="S1275" s="16">
        <f t="shared" ref="S1275:S1338" si="948">IF($B1275="D",0,S1274+IF($B1275="B",R1274/12,0))</f>
        <v>0</v>
      </c>
      <c r="T1275" s="15">
        <f t="shared" si="912"/>
        <v>0</v>
      </c>
      <c r="U1275" s="23">
        <f t="shared" si="929"/>
        <v>999489.85086636606</v>
      </c>
      <c r="V1275" s="23">
        <f t="shared" si="930"/>
        <v>0</v>
      </c>
      <c r="W1275" s="23">
        <f t="shared" si="943"/>
        <v>0</v>
      </c>
      <c r="X1275" s="23">
        <f t="shared" si="931"/>
        <v>30034536.982609641</v>
      </c>
      <c r="Y1275" s="23">
        <f t="shared" si="913"/>
        <v>13825559.361691331</v>
      </c>
      <c r="Z1275" s="3">
        <f t="shared" si="914"/>
        <v>4157.6246124863519</v>
      </c>
      <c r="AA1275" s="23">
        <f t="shared" si="915"/>
        <v>57875524.758783862</v>
      </c>
      <c r="AB1275" s="26">
        <f t="shared" si="932"/>
        <v>70086276.274228662</v>
      </c>
      <c r="AC1275" s="23">
        <f t="shared" si="933"/>
        <v>74889487.274228647</v>
      </c>
      <c r="AD1275" s="23">
        <f t="shared" si="939"/>
        <v>4803211</v>
      </c>
      <c r="AE1275" s="24">
        <f t="shared" si="947"/>
        <v>70086276.274228647</v>
      </c>
      <c r="AF1275" s="3">
        <f t="shared" si="934"/>
        <v>0</v>
      </c>
      <c r="AG1275" s="2">
        <f t="shared" si="916"/>
        <v>498914953.49836224</v>
      </c>
      <c r="AH1275" s="2">
        <f t="shared" si="917"/>
        <v>105.01262269366747</v>
      </c>
      <c r="AI1275" s="23">
        <f t="shared" si="940"/>
        <v>9304862796.5758724</v>
      </c>
      <c r="AJ1275" s="23">
        <f t="shared" si="918"/>
        <v>6219.922423797766</v>
      </c>
      <c r="AK1275" s="23">
        <f t="shared" si="919"/>
        <v>0</v>
      </c>
      <c r="AL1275" s="23">
        <f t="shared" si="944"/>
        <v>0</v>
      </c>
      <c r="AM1275" s="23">
        <f t="shared" si="945"/>
        <v>0</v>
      </c>
      <c r="AN1275" s="16">
        <f t="shared" si="935"/>
        <v>0</v>
      </c>
      <c r="AO1275" s="23">
        <f t="shared" si="936"/>
        <v>0</v>
      </c>
      <c r="AP1275" s="22">
        <f t="shared" si="937"/>
        <v>0</v>
      </c>
      <c r="AQ1275" s="30">
        <f t="shared" si="920"/>
        <v>3525109033.9111986</v>
      </c>
      <c r="AR1275" s="28">
        <f t="shared" si="921"/>
        <v>1619725245.3294966</v>
      </c>
      <c r="AS1275" s="25">
        <f t="shared" si="922"/>
        <v>200337590.02425668</v>
      </c>
      <c r="AT1275" s="32">
        <f t="shared" si="923"/>
        <v>8315.2492249727038</v>
      </c>
      <c r="AU1275" s="23">
        <f t="shared" si="924"/>
        <v>8315.2492249727038</v>
      </c>
      <c r="AV1275" s="22">
        <f t="shared" si="925"/>
        <v>460950104.90719247</v>
      </c>
      <c r="AW1275" s="31">
        <f t="shared" si="938"/>
        <v>2519000702.1274142</v>
      </c>
      <c r="AX1275" s="21"/>
      <c r="AY1275" s="21"/>
      <c r="AZ1275" s="21"/>
      <c r="BA1275" s="21"/>
    </row>
    <row r="1276" spans="1:53" x14ac:dyDescent="0.25">
      <c r="A1276">
        <f t="shared" si="946"/>
        <v>493</v>
      </c>
      <c r="B1276" t="s">
        <v>6</v>
      </c>
      <c r="C1276" s="27">
        <f t="shared" si="903"/>
        <v>0</v>
      </c>
      <c r="D1276" s="27">
        <f t="shared" si="926"/>
        <v>0</v>
      </c>
      <c r="E1276" s="27" t="b">
        <f t="shared" si="902"/>
        <v>1</v>
      </c>
      <c r="F1276" s="29">
        <f t="shared" si="904"/>
        <v>0</v>
      </c>
      <c r="G1276" s="27">
        <f t="shared" si="927"/>
        <v>0</v>
      </c>
      <c r="H1276" s="22">
        <f t="shared" si="905"/>
        <v>18430525648.0009</v>
      </c>
      <c r="I1276" s="23">
        <f t="shared" si="906"/>
        <v>132580106.5049091</v>
      </c>
      <c r="J1276" s="23">
        <f t="shared" si="907"/>
        <v>1086</v>
      </c>
      <c r="K1276" s="19">
        <f t="shared" si="928"/>
        <v>225.0831931027827</v>
      </c>
      <c r="L1276" s="16">
        <f t="shared" si="908"/>
        <v>127.12854687730845</v>
      </c>
      <c r="M1276" s="23">
        <f>M1275-IF($B1276="B",(Percent_Rent_In_Elsies*2.49%/12 * H1275)/K1275,0)+IF($B1276="D",N1276,0)+IF(B1276="D",AK1275)+IF(B1276="C",F1275*90%)-(Y1276-Y1275)-IF($B1276="A",Q1275/K1275) + IF($B1276="A",Q1275/K1275)</f>
        <v>-32669622.802784979</v>
      </c>
      <c r="N1276" s="23">
        <f t="shared" si="909"/>
        <v>0</v>
      </c>
      <c r="O1276" s="22">
        <f t="shared" si="910"/>
        <v>0</v>
      </c>
      <c r="P1276" s="22">
        <f t="shared" si="941"/>
        <v>0</v>
      </c>
      <c r="Q1276" s="22">
        <f t="shared" si="942"/>
        <v>0</v>
      </c>
      <c r="R1276" s="22">
        <f t="shared" si="911"/>
        <v>224914759.10351956</v>
      </c>
      <c r="S1276" s="16">
        <f t="shared" si="948"/>
        <v>0</v>
      </c>
      <c r="T1276" s="15">
        <f t="shared" si="912"/>
        <v>0</v>
      </c>
      <c r="U1276" s="23">
        <f t="shared" si="929"/>
        <v>999489.85086636606</v>
      </c>
      <c r="V1276" s="23">
        <f t="shared" si="930"/>
        <v>0</v>
      </c>
      <c r="W1276" s="23">
        <f t="shared" si="943"/>
        <v>0</v>
      </c>
      <c r="X1276" s="23">
        <f t="shared" si="931"/>
        <v>30055325.105672073</v>
      </c>
      <c r="Y1276" s="23">
        <f t="shared" si="913"/>
        <v>13825559.361691331</v>
      </c>
      <c r="Z1276" s="3">
        <f t="shared" si="914"/>
        <v>0</v>
      </c>
      <c r="AA1276" s="23">
        <f t="shared" si="915"/>
        <v>57875524.758783862</v>
      </c>
      <c r="AB1276" s="26">
        <f t="shared" si="932"/>
        <v>70086276.274228662</v>
      </c>
      <c r="AC1276" s="23">
        <f t="shared" si="933"/>
        <v>74889487.274228647</v>
      </c>
      <c r="AD1276" s="23">
        <f t="shared" si="939"/>
        <v>4803211</v>
      </c>
      <c r="AE1276" s="24">
        <f t="shared" si="947"/>
        <v>70086276.274228647</v>
      </c>
      <c r="AF1276" s="3">
        <f t="shared" si="934"/>
        <v>0</v>
      </c>
      <c r="AG1276" s="2">
        <f t="shared" si="916"/>
        <v>0</v>
      </c>
      <c r="AH1276" s="2">
        <f t="shared" si="917"/>
        <v>105.18764373149024</v>
      </c>
      <c r="AI1276" s="23">
        <f t="shared" si="940"/>
        <v>9304862796.5758724</v>
      </c>
      <c r="AJ1276" s="23">
        <f t="shared" si="918"/>
        <v>6219.922423797766</v>
      </c>
      <c r="AK1276" s="23">
        <f t="shared" si="919"/>
        <v>0</v>
      </c>
      <c r="AL1276" s="23">
        <f t="shared" si="944"/>
        <v>0</v>
      </c>
      <c r="AM1276" s="23">
        <f t="shared" si="945"/>
        <v>0</v>
      </c>
      <c r="AN1276" s="16">
        <f t="shared" si="935"/>
        <v>0</v>
      </c>
      <c r="AO1276" s="23">
        <f t="shared" si="936"/>
        <v>0</v>
      </c>
      <c r="AP1276" s="22">
        <f t="shared" si="937"/>
        <v>0</v>
      </c>
      <c r="AQ1276" s="30">
        <f t="shared" si="920"/>
        <v>3525109033.9111986</v>
      </c>
      <c r="AR1276" s="28">
        <f t="shared" si="921"/>
        <v>1619725245.3294966</v>
      </c>
      <c r="AS1276" s="25">
        <f t="shared" si="922"/>
        <v>200337590.02425668</v>
      </c>
      <c r="AT1276" s="32">
        <f t="shared" si="923"/>
        <v>0</v>
      </c>
      <c r="AU1276" s="23">
        <f t="shared" si="924"/>
        <v>0</v>
      </c>
      <c r="AV1276" s="22">
        <f t="shared" si="925"/>
        <v>460950104.90719247</v>
      </c>
      <c r="AW1276" s="31">
        <f t="shared" si="938"/>
        <v>2505927699.3644652</v>
      </c>
    </row>
    <row r="1277" spans="1:53" x14ac:dyDescent="0.25">
      <c r="A1277">
        <f t="shared" si="946"/>
        <v>493</v>
      </c>
      <c r="B1277" t="s">
        <v>7</v>
      </c>
      <c r="C1277" s="27">
        <f t="shared" si="903"/>
        <v>0</v>
      </c>
      <c r="D1277" s="27">
        <f t="shared" si="926"/>
        <v>0</v>
      </c>
      <c r="E1277" s="27" t="b">
        <f t="shared" si="902"/>
        <v>1</v>
      </c>
      <c r="F1277" s="29">
        <f t="shared" si="904"/>
        <v>0</v>
      </c>
      <c r="G1277" s="27">
        <f t="shared" si="927"/>
        <v>0</v>
      </c>
      <c r="H1277" s="22">
        <f t="shared" si="905"/>
        <v>18430525648.0009</v>
      </c>
      <c r="I1277" s="23">
        <f t="shared" si="906"/>
        <v>132580106.5049091</v>
      </c>
      <c r="J1277" s="23">
        <f t="shared" si="907"/>
        <v>1086</v>
      </c>
      <c r="K1277" s="19">
        <f t="shared" si="928"/>
        <v>225.0831931027827</v>
      </c>
      <c r="L1277" s="16">
        <f t="shared" si="908"/>
        <v>127.12854687730844</v>
      </c>
      <c r="M1277" s="23">
        <f>M1276-IF($B1277="B",(Percent_Rent_In_Elsies*2.49%/12 * H1276)/K1276,0)+IF($B1277="D",N1277,0)+IF(B1277="D",AK1276)+IF(B1277="C",F1276*90%)-(Y1277-Y1276)-IF($B1277="A",Q1276/K1276) + IF($B1277="A",Q1276/K1276)</f>
        <v>-32754576.592964549</v>
      </c>
      <c r="N1277" s="23">
        <f t="shared" si="909"/>
        <v>0</v>
      </c>
      <c r="O1277" s="22">
        <f t="shared" si="910"/>
        <v>0</v>
      </c>
      <c r="P1277" s="22">
        <f t="shared" si="941"/>
        <v>0</v>
      </c>
      <c r="Q1277" s="22">
        <f t="shared" si="942"/>
        <v>0</v>
      </c>
      <c r="R1277" s="22">
        <f t="shared" si="911"/>
        <v>206171862.51155961</v>
      </c>
      <c r="S1277" s="16">
        <f t="shared" si="948"/>
        <v>18742896.591959964</v>
      </c>
      <c r="T1277" s="15">
        <f t="shared" si="912"/>
        <v>0</v>
      </c>
      <c r="U1277" s="23">
        <f t="shared" si="929"/>
        <v>916199.02996083559</v>
      </c>
      <c r="V1277" s="23">
        <f t="shared" si="930"/>
        <v>83290.820905530505</v>
      </c>
      <c r="W1277" s="23">
        <f t="shared" si="943"/>
        <v>0</v>
      </c>
      <c r="X1277" s="23">
        <f t="shared" si="931"/>
        <v>30055325.105672073</v>
      </c>
      <c r="Y1277" s="23">
        <f t="shared" si="913"/>
        <v>13825559.361691331</v>
      </c>
      <c r="Z1277" s="3">
        <f t="shared" si="914"/>
        <v>0</v>
      </c>
      <c r="AA1277" s="23">
        <f t="shared" si="915"/>
        <v>57875524.758783862</v>
      </c>
      <c r="AB1277" s="26">
        <f t="shared" si="932"/>
        <v>70086276.274228662</v>
      </c>
      <c r="AC1277" s="23">
        <f t="shared" si="933"/>
        <v>74889487.274228647</v>
      </c>
      <c r="AD1277" s="23">
        <f t="shared" si="939"/>
        <v>4803211</v>
      </c>
      <c r="AE1277" s="24">
        <f t="shared" si="947"/>
        <v>70086276.274228647</v>
      </c>
      <c r="AF1277" s="3">
        <f t="shared" si="934"/>
        <v>0</v>
      </c>
      <c r="AG1277" s="2">
        <f t="shared" si="916"/>
        <v>0</v>
      </c>
      <c r="AH1277" s="2">
        <f t="shared" si="917"/>
        <v>105.18764373149024</v>
      </c>
      <c r="AI1277" s="23">
        <f t="shared" si="940"/>
        <v>9304862796.5758724</v>
      </c>
      <c r="AJ1277" s="23">
        <f t="shared" si="918"/>
        <v>6219.922423797766</v>
      </c>
      <c r="AK1277" s="23">
        <f t="shared" si="919"/>
        <v>0</v>
      </c>
      <c r="AL1277" s="23">
        <f t="shared" si="944"/>
        <v>220369.92257118225</v>
      </c>
      <c r="AM1277" s="23">
        <f t="shared" si="945"/>
        <v>205602573.43966109</v>
      </c>
      <c r="AN1277" s="16">
        <f t="shared" si="935"/>
        <v>0</v>
      </c>
      <c r="AO1277" s="23">
        <f t="shared" si="936"/>
        <v>84953.790179567761</v>
      </c>
      <c r="AP1277" s="22">
        <f t="shared" si="937"/>
        <v>19121670.359800935</v>
      </c>
      <c r="AQ1277" s="30">
        <f t="shared" si="920"/>
        <v>3563189840.4327421</v>
      </c>
      <c r="AR1277" s="28">
        <f t="shared" si="921"/>
        <v>1638684381.4912393</v>
      </c>
      <c r="AS1277" s="25">
        <f t="shared" si="922"/>
        <v>200337590.02425668</v>
      </c>
      <c r="AT1277" s="32">
        <f t="shared" si="923"/>
        <v>0</v>
      </c>
      <c r="AU1277" s="23">
        <f t="shared" si="924"/>
        <v>0</v>
      </c>
      <c r="AV1277" s="22">
        <f t="shared" si="925"/>
        <v>460950104.90719247</v>
      </c>
      <c r="AW1277" s="31">
        <f t="shared" si="938"/>
        <v>2544008505.8860087</v>
      </c>
    </row>
    <row r="1278" spans="1:53" s="21" customFormat="1" x14ac:dyDescent="0.25">
      <c r="A1278">
        <f t="shared" si="946"/>
        <v>493</v>
      </c>
      <c r="B1278" t="s">
        <v>8</v>
      </c>
      <c r="C1278" s="27">
        <f t="shared" si="903"/>
        <v>0</v>
      </c>
      <c r="D1278" s="27">
        <f t="shared" si="926"/>
        <v>0</v>
      </c>
      <c r="E1278" s="27" t="b">
        <f t="shared" si="902"/>
        <v>1</v>
      </c>
      <c r="F1278" s="29">
        <f t="shared" si="904"/>
        <v>0</v>
      </c>
      <c r="G1278" s="27">
        <f t="shared" si="927"/>
        <v>0</v>
      </c>
      <c r="H1278" s="22">
        <f t="shared" si="905"/>
        <v>18430525648.0009</v>
      </c>
      <c r="I1278" s="23">
        <f t="shared" si="906"/>
        <v>132580106.5049091</v>
      </c>
      <c r="J1278" s="23">
        <f t="shared" si="907"/>
        <v>1086</v>
      </c>
      <c r="K1278" s="19">
        <f t="shared" si="928"/>
        <v>225.0831931027827</v>
      </c>
      <c r="L1278" s="16">
        <f t="shared" si="908"/>
        <v>127.12854687730844</v>
      </c>
      <c r="M1278" s="23">
        <f>M1277-IF($B1278="B",(Percent_Rent_In_Elsies*2.49%/12 * H1277)/K1277,0)+IF($B1278="D",N1278,0)+IF(B1278="D",AK1277)+IF(B1278="C",F1277*90%)-(Y1278-Y1277)-IF($B1278="A",Q1277/K1277) + IF($B1278="A",Q1277/K1277)</f>
        <v>-32754576.592964549</v>
      </c>
      <c r="N1278" s="23">
        <f t="shared" si="909"/>
        <v>0</v>
      </c>
      <c r="O1278" s="22">
        <f t="shared" si="910"/>
        <v>0</v>
      </c>
      <c r="P1278" s="22">
        <f t="shared" si="941"/>
        <v>0</v>
      </c>
      <c r="Q1278" s="22">
        <f t="shared" si="942"/>
        <v>0</v>
      </c>
      <c r="R1278" s="22">
        <f t="shared" si="911"/>
        <v>225293532.87136054</v>
      </c>
      <c r="S1278" s="16">
        <f t="shared" si="948"/>
        <v>18742896.591959964</v>
      </c>
      <c r="T1278" s="15">
        <f t="shared" si="912"/>
        <v>0</v>
      </c>
      <c r="U1278" s="23">
        <f t="shared" si="929"/>
        <v>1001152.8201404033</v>
      </c>
      <c r="V1278" s="23">
        <f t="shared" si="930"/>
        <v>83290.820905530505</v>
      </c>
      <c r="W1278" s="23">
        <f t="shared" si="943"/>
        <v>0</v>
      </c>
      <c r="X1278" s="23">
        <f t="shared" si="931"/>
        <v>30055325.105672073</v>
      </c>
      <c r="Y1278" s="23">
        <f t="shared" si="913"/>
        <v>13825559.361691331</v>
      </c>
      <c r="Z1278" s="3">
        <f t="shared" si="914"/>
        <v>0</v>
      </c>
      <c r="AA1278" s="23">
        <f t="shared" si="915"/>
        <v>57875524.758783862</v>
      </c>
      <c r="AB1278" s="26">
        <f t="shared" si="932"/>
        <v>70086276.274228647</v>
      </c>
      <c r="AC1278" s="23">
        <f t="shared" si="933"/>
        <v>74889487.274228647</v>
      </c>
      <c r="AD1278" s="23">
        <f t="shared" si="939"/>
        <v>4803211</v>
      </c>
      <c r="AE1278" s="24">
        <f t="shared" si="947"/>
        <v>70086276.274228647</v>
      </c>
      <c r="AF1278" s="3">
        <f t="shared" si="934"/>
        <v>1E-4</v>
      </c>
      <c r="AG1278" s="2">
        <f t="shared" si="916"/>
        <v>0</v>
      </c>
      <c r="AH1278" s="2">
        <f t="shared" si="917"/>
        <v>105.18764373149024</v>
      </c>
      <c r="AI1278" s="23">
        <f t="shared" si="940"/>
        <v>9304862796.5758724</v>
      </c>
      <c r="AJ1278" s="23">
        <f t="shared" si="918"/>
        <v>6219.922423797766</v>
      </c>
      <c r="AK1278" s="23">
        <f t="shared" si="919"/>
        <v>60977.095028703246</v>
      </c>
      <c r="AL1278" s="23">
        <f t="shared" si="944"/>
        <v>0</v>
      </c>
      <c r="AM1278" s="23">
        <f t="shared" si="945"/>
        <v>0</v>
      </c>
      <c r="AN1278" s="16">
        <f t="shared" si="935"/>
        <v>0</v>
      </c>
      <c r="AO1278" s="23">
        <f t="shared" si="936"/>
        <v>0</v>
      </c>
      <c r="AP1278" s="22">
        <f t="shared" si="937"/>
        <v>0</v>
      </c>
      <c r="AQ1278" s="30">
        <f t="shared" si="920"/>
        <v>3563189840.4327421</v>
      </c>
      <c r="AR1278" s="28">
        <f t="shared" si="921"/>
        <v>1638684381.4912393</v>
      </c>
      <c r="AS1278" s="25">
        <f t="shared" si="922"/>
        <v>200337590.02425668</v>
      </c>
      <c r="AT1278" s="32">
        <f t="shared" si="923"/>
        <v>0</v>
      </c>
      <c r="AU1278" s="23">
        <f t="shared" si="924"/>
        <v>0</v>
      </c>
      <c r="AV1278" s="22">
        <f t="shared" si="925"/>
        <v>460950104.90719247</v>
      </c>
      <c r="AW1278" s="31">
        <f t="shared" si="938"/>
        <v>2544008505.8860092</v>
      </c>
      <c r="AX1278"/>
      <c r="AY1278"/>
      <c r="AZ1278"/>
      <c r="BA1278"/>
    </row>
    <row r="1279" spans="1:53" s="21" customFormat="1" x14ac:dyDescent="0.25">
      <c r="A1279">
        <f t="shared" si="946"/>
        <v>493</v>
      </c>
      <c r="B1279" t="s">
        <v>9</v>
      </c>
      <c r="C1279" s="27">
        <f t="shared" si="903"/>
        <v>0</v>
      </c>
      <c r="D1279" s="27">
        <f t="shared" si="926"/>
        <v>0</v>
      </c>
      <c r="E1279" s="27" t="b">
        <f t="shared" si="902"/>
        <v>1</v>
      </c>
      <c r="F1279" s="29">
        <f t="shared" si="904"/>
        <v>0</v>
      </c>
      <c r="G1279" s="27">
        <f t="shared" si="927"/>
        <v>0</v>
      </c>
      <c r="H1279" s="22">
        <f t="shared" si="905"/>
        <v>18430525648.0009</v>
      </c>
      <c r="I1279" s="23">
        <f t="shared" si="906"/>
        <v>132580106.5049091</v>
      </c>
      <c r="J1279" s="23">
        <f t="shared" si="907"/>
        <v>1086</v>
      </c>
      <c r="K1279" s="19">
        <f t="shared" si="928"/>
        <v>225.0831931027827</v>
      </c>
      <c r="L1279" s="16">
        <f t="shared" si="908"/>
        <v>127.12854687730844</v>
      </c>
      <c r="M1279" s="23">
        <f>M1278-IF($B1279="B",(Percent_Rent_In_Elsies*2.49%/12 * H1278)/K1278,0)+IF($B1279="D",N1279,0)+IF(B1279="D",AK1278)+IF(B1279="C",F1278*90%)-(Y1279-Y1278)-IF($B1279="A",Q1278/K1278) + IF($B1279="A",Q1278/K1278)</f>
        <v>-32693599.497935846</v>
      </c>
      <c r="N1279" s="23">
        <f t="shared" si="909"/>
        <v>0</v>
      </c>
      <c r="O1279" s="22">
        <f t="shared" si="910"/>
        <v>13095040.368100315</v>
      </c>
      <c r="P1279" s="22">
        <f t="shared" si="941"/>
        <v>0</v>
      </c>
      <c r="Q1279" s="22">
        <f t="shared" si="942"/>
        <v>0</v>
      </c>
      <c r="R1279" s="22">
        <f t="shared" si="911"/>
        <v>225293532.87136054</v>
      </c>
      <c r="S1279" s="16">
        <f t="shared" si="948"/>
        <v>0</v>
      </c>
      <c r="T1279" s="15">
        <f t="shared" si="912"/>
        <v>5647856.2238596492</v>
      </c>
      <c r="U1279" s="23">
        <f t="shared" si="929"/>
        <v>1001152.8201404033</v>
      </c>
      <c r="V1279" s="23">
        <f t="shared" si="930"/>
        <v>0</v>
      </c>
      <c r="W1279" s="23">
        <f t="shared" si="943"/>
        <v>83290.820905530505</v>
      </c>
      <c r="X1279" s="23">
        <f t="shared" si="931"/>
        <v>30055325.105672073</v>
      </c>
      <c r="Y1279" s="23">
        <f t="shared" si="913"/>
        <v>13825559.361691331</v>
      </c>
      <c r="Z1279" s="3">
        <f t="shared" si="914"/>
        <v>0</v>
      </c>
      <c r="AA1279" s="23">
        <f t="shared" si="915"/>
        <v>57814547.663755156</v>
      </c>
      <c r="AB1279" s="26">
        <f t="shared" si="932"/>
        <v>70086276.274228647</v>
      </c>
      <c r="AC1279" s="23">
        <f t="shared" si="933"/>
        <v>74889487.274228647</v>
      </c>
      <c r="AD1279" s="23">
        <f t="shared" si="939"/>
        <v>4803211</v>
      </c>
      <c r="AE1279" s="24">
        <f t="shared" si="947"/>
        <v>70086276.274228647</v>
      </c>
      <c r="AF1279" s="3">
        <f t="shared" si="934"/>
        <v>0</v>
      </c>
      <c r="AG1279" s="2">
        <f t="shared" si="916"/>
        <v>0</v>
      </c>
      <c r="AH1279" s="2">
        <f t="shared" si="917"/>
        <v>105.18764373149024</v>
      </c>
      <c r="AI1279" s="23">
        <f t="shared" si="940"/>
        <v>9295059282.8221626</v>
      </c>
      <c r="AJ1279" s="23">
        <f t="shared" si="918"/>
        <v>6219.922423797766</v>
      </c>
      <c r="AK1279" s="23">
        <f t="shared" si="919"/>
        <v>0</v>
      </c>
      <c r="AL1279" s="23">
        <f t="shared" si="944"/>
        <v>0</v>
      </c>
      <c r="AM1279" s="23">
        <f t="shared" si="945"/>
        <v>0</v>
      </c>
      <c r="AN1279" s="16">
        <f t="shared" si="935"/>
        <v>0</v>
      </c>
      <c r="AO1279" s="23">
        <f t="shared" si="936"/>
        <v>0</v>
      </c>
      <c r="AP1279" s="22">
        <f t="shared" si="937"/>
        <v>0</v>
      </c>
      <c r="AQ1279" s="30">
        <f t="shared" si="920"/>
        <v>3563189840.4327421</v>
      </c>
      <c r="AR1279" s="28">
        <f t="shared" si="921"/>
        <v>1638684381.4912393</v>
      </c>
      <c r="AS1279" s="25">
        <f t="shared" si="922"/>
        <v>200337590.02425668</v>
      </c>
      <c r="AT1279" s="32">
        <f t="shared" si="923"/>
        <v>0</v>
      </c>
      <c r="AU1279" s="23">
        <f t="shared" si="924"/>
        <v>0</v>
      </c>
      <c r="AV1279" s="22">
        <f t="shared" si="925"/>
        <v>460950104.90719247</v>
      </c>
      <c r="AW1279" s="31">
        <f t="shared" si="938"/>
        <v>2544008505.8860092</v>
      </c>
      <c r="AX1279"/>
      <c r="AY1279"/>
      <c r="AZ1279"/>
      <c r="BA1279"/>
    </row>
    <row r="1280" spans="1:53" x14ac:dyDescent="0.25">
      <c r="A1280" s="21">
        <f t="shared" si="946"/>
        <v>493</v>
      </c>
      <c r="B1280" s="21" t="s">
        <v>28</v>
      </c>
      <c r="C1280" s="27">
        <f t="shared" si="903"/>
        <v>0</v>
      </c>
      <c r="D1280" s="27">
        <f t="shared" si="926"/>
        <v>0</v>
      </c>
      <c r="E1280" s="27" t="b">
        <f t="shared" si="902"/>
        <v>1</v>
      </c>
      <c r="F1280" s="29">
        <f t="shared" si="904"/>
        <v>0</v>
      </c>
      <c r="G1280" s="27">
        <f t="shared" si="927"/>
        <v>0</v>
      </c>
      <c r="H1280" s="22">
        <f t="shared" si="905"/>
        <v>18430525648.0009</v>
      </c>
      <c r="I1280" s="23">
        <f t="shared" si="906"/>
        <v>132580106.5049091</v>
      </c>
      <c r="J1280" s="23">
        <f t="shared" si="907"/>
        <v>1086</v>
      </c>
      <c r="K1280" s="19">
        <f t="shared" si="928"/>
        <v>225.0831931027827</v>
      </c>
      <c r="L1280" s="16">
        <f t="shared" si="908"/>
        <v>127.12854687730844</v>
      </c>
      <c r="M1280" s="23">
        <f>M1279-IF($B1280="B",(Percent_Rent_In_Elsies*2.49%/12 * H1279)/K1279,0)+IF($B1280="D",N1280,0)+IF(B1280="D",AK1279)+IF(B1280="C",F1279*90%)-(Y1280-Y1279)-IF($B1280="A",Q1279/K1279) + IF($B1280="A",Q1279/K1279)</f>
        <v>-32693599.497935846</v>
      </c>
      <c r="N1280" s="23">
        <f t="shared" si="909"/>
        <v>0</v>
      </c>
      <c r="O1280" s="22">
        <f t="shared" si="910"/>
        <v>0</v>
      </c>
      <c r="P1280" s="22">
        <f t="shared" si="941"/>
        <v>13095040.368100315</v>
      </c>
      <c r="Q1280" s="22">
        <f t="shared" si="942"/>
        <v>0</v>
      </c>
      <c r="R1280" s="22">
        <f t="shared" si="911"/>
        <v>225293532.87136054</v>
      </c>
      <c r="S1280" s="16">
        <f t="shared" si="948"/>
        <v>0</v>
      </c>
      <c r="T1280" s="15">
        <f t="shared" si="912"/>
        <v>0</v>
      </c>
      <c r="U1280" s="23">
        <f t="shared" si="929"/>
        <v>1001152.8201404033</v>
      </c>
      <c r="V1280" s="23">
        <f t="shared" si="930"/>
        <v>0</v>
      </c>
      <c r="W1280" s="23">
        <f t="shared" si="943"/>
        <v>0</v>
      </c>
      <c r="X1280" s="23">
        <f t="shared" si="931"/>
        <v>30055325.105672073</v>
      </c>
      <c r="Y1280" s="23">
        <f t="shared" si="913"/>
        <v>13825559.361691331</v>
      </c>
      <c r="Z1280" s="3">
        <f t="shared" si="914"/>
        <v>4164.5410452765254</v>
      </c>
      <c r="AA1280" s="23">
        <f t="shared" si="915"/>
        <v>57877015.779434301</v>
      </c>
      <c r="AB1280" s="26">
        <f t="shared" si="932"/>
        <v>70086276.274228647</v>
      </c>
      <c r="AC1280" s="23">
        <f t="shared" si="933"/>
        <v>74889487.274228647</v>
      </c>
      <c r="AD1280" s="23">
        <f t="shared" si="939"/>
        <v>4803211</v>
      </c>
      <c r="AE1280" s="24">
        <f t="shared" si="947"/>
        <v>70086276.274228647</v>
      </c>
      <c r="AF1280" s="3">
        <f t="shared" si="934"/>
        <v>0</v>
      </c>
      <c r="AG1280" s="2">
        <f t="shared" si="916"/>
        <v>499744925.43318295</v>
      </c>
      <c r="AH1280" s="2">
        <f t="shared" si="917"/>
        <v>105.18764373149024</v>
      </c>
      <c r="AI1280" s="23">
        <f t="shared" si="940"/>
        <v>9305102513.4965744</v>
      </c>
      <c r="AJ1280" s="23">
        <f t="shared" si="918"/>
        <v>6219.922423797766</v>
      </c>
      <c r="AK1280" s="23">
        <f t="shared" si="919"/>
        <v>0</v>
      </c>
      <c r="AL1280" s="23">
        <f t="shared" si="944"/>
        <v>0</v>
      </c>
      <c r="AM1280" s="23">
        <f t="shared" si="945"/>
        <v>0</v>
      </c>
      <c r="AN1280" s="16">
        <f t="shared" si="935"/>
        <v>0</v>
      </c>
      <c r="AO1280" s="23">
        <f t="shared" si="936"/>
        <v>0</v>
      </c>
      <c r="AP1280" s="22">
        <f t="shared" si="937"/>
        <v>0</v>
      </c>
      <c r="AQ1280" s="30">
        <f t="shared" si="920"/>
        <v>3563189840.4327421</v>
      </c>
      <c r="AR1280" s="28">
        <f t="shared" si="921"/>
        <v>1638684381.4912393</v>
      </c>
      <c r="AS1280" s="25">
        <f t="shared" si="922"/>
        <v>200337590.02425668</v>
      </c>
      <c r="AT1280" s="32">
        <f t="shared" si="923"/>
        <v>8329.0820905530509</v>
      </c>
      <c r="AU1280" s="23">
        <f t="shared" si="924"/>
        <v>8329.0820905530509</v>
      </c>
      <c r="AV1280" s="22">
        <f t="shared" si="925"/>
        <v>466597961.13105214</v>
      </c>
      <c r="AW1280" s="31">
        <f t="shared" si="938"/>
        <v>2544008505.8860092</v>
      </c>
    </row>
    <row r="1281" spans="1:53" x14ac:dyDescent="0.25">
      <c r="A1281">
        <f t="shared" si="946"/>
        <v>494</v>
      </c>
      <c r="B1281" t="s">
        <v>6</v>
      </c>
      <c r="C1281" s="27">
        <f t="shared" si="903"/>
        <v>0</v>
      </c>
      <c r="D1281" s="27">
        <f t="shared" si="926"/>
        <v>0</v>
      </c>
      <c r="E1281" s="27" t="b">
        <f t="shared" si="902"/>
        <v>1</v>
      </c>
      <c r="F1281" s="29">
        <f t="shared" si="904"/>
        <v>0</v>
      </c>
      <c r="G1281" s="27">
        <f t="shared" si="927"/>
        <v>0</v>
      </c>
      <c r="H1281" s="22">
        <f t="shared" si="905"/>
        <v>18461243190.74757</v>
      </c>
      <c r="I1281" s="23">
        <f t="shared" si="906"/>
        <v>132580106.5049091</v>
      </c>
      <c r="J1281" s="23">
        <f t="shared" si="907"/>
        <v>1086</v>
      </c>
      <c r="K1281" s="19">
        <f t="shared" si="928"/>
        <v>225.0831931027827</v>
      </c>
      <c r="L1281" s="16">
        <f t="shared" si="908"/>
        <v>127.34042778877063</v>
      </c>
      <c r="M1281" s="23">
        <f>M1280-IF($B1281="B",(Percent_Rent_In_Elsies*2.49%/12 * H1280)/K1280,0)+IF($B1281="D",N1281,0)+IF(B1281="D",AK1280)+IF(B1281="C",F1280*90%)-(Y1281-Y1280)-IF($B1281="A",Q1280/K1280) + IF($B1281="A",Q1280/K1280)</f>
        <v>-32693599.497935846</v>
      </c>
      <c r="N1281" s="23">
        <f t="shared" si="909"/>
        <v>0</v>
      </c>
      <c r="O1281" s="22">
        <f t="shared" si="910"/>
        <v>0</v>
      </c>
      <c r="P1281" s="22">
        <f t="shared" si="941"/>
        <v>0</v>
      </c>
      <c r="Q1281" s="22">
        <f t="shared" si="942"/>
        <v>0</v>
      </c>
      <c r="R1281" s="22">
        <f t="shared" si="911"/>
        <v>225293532.87136054</v>
      </c>
      <c r="S1281" s="16">
        <f t="shared" si="948"/>
        <v>0</v>
      </c>
      <c r="T1281" s="15">
        <f t="shared" si="912"/>
        <v>0</v>
      </c>
      <c r="U1281" s="23">
        <f t="shared" si="929"/>
        <v>1001152.8201404033</v>
      </c>
      <c r="V1281" s="23">
        <f t="shared" si="930"/>
        <v>0</v>
      </c>
      <c r="W1281" s="23">
        <f t="shared" si="943"/>
        <v>0</v>
      </c>
      <c r="X1281" s="23">
        <f t="shared" si="931"/>
        <v>30076147.810898457</v>
      </c>
      <c r="Y1281" s="23">
        <f t="shared" si="913"/>
        <v>13825559.361691331</v>
      </c>
      <c r="Z1281" s="3">
        <f t="shared" si="914"/>
        <v>0</v>
      </c>
      <c r="AA1281" s="23">
        <f t="shared" si="915"/>
        <v>57877015.779434301</v>
      </c>
      <c r="AB1281" s="26">
        <f t="shared" si="932"/>
        <v>70086276.274228647</v>
      </c>
      <c r="AC1281" s="23">
        <f t="shared" si="933"/>
        <v>74889487.274228647</v>
      </c>
      <c r="AD1281" s="23">
        <f t="shared" si="939"/>
        <v>4803211</v>
      </c>
      <c r="AE1281" s="24">
        <f t="shared" si="947"/>
        <v>70086276.274228647</v>
      </c>
      <c r="AF1281" s="3">
        <f t="shared" si="934"/>
        <v>0</v>
      </c>
      <c r="AG1281" s="2">
        <f t="shared" si="916"/>
        <v>0</v>
      </c>
      <c r="AH1281" s="2">
        <f t="shared" si="917"/>
        <v>105.36295647104274</v>
      </c>
      <c r="AI1281" s="23">
        <f t="shared" si="940"/>
        <v>9305102513.4965744</v>
      </c>
      <c r="AJ1281" s="23">
        <f t="shared" si="918"/>
        <v>6219.922423797766</v>
      </c>
      <c r="AK1281" s="23">
        <f t="shared" si="919"/>
        <v>0</v>
      </c>
      <c r="AL1281" s="23">
        <f t="shared" si="944"/>
        <v>0</v>
      </c>
      <c r="AM1281" s="23">
        <f t="shared" si="945"/>
        <v>0</v>
      </c>
      <c r="AN1281" s="16">
        <f t="shared" si="935"/>
        <v>0</v>
      </c>
      <c r="AO1281" s="23">
        <f t="shared" si="936"/>
        <v>0</v>
      </c>
      <c r="AP1281" s="22">
        <f t="shared" si="937"/>
        <v>0</v>
      </c>
      <c r="AQ1281" s="30">
        <f t="shared" si="920"/>
        <v>3563189840.4327421</v>
      </c>
      <c r="AR1281" s="28">
        <f t="shared" si="921"/>
        <v>1638684381.4912393</v>
      </c>
      <c r="AS1281" s="25">
        <f t="shared" si="922"/>
        <v>200337590.02425668</v>
      </c>
      <c r="AT1281" s="32">
        <f t="shared" si="923"/>
        <v>0</v>
      </c>
      <c r="AU1281" s="23">
        <f t="shared" si="924"/>
        <v>0</v>
      </c>
      <c r="AV1281" s="22">
        <f t="shared" si="925"/>
        <v>466597961.13105214</v>
      </c>
      <c r="AW1281" s="31">
        <f t="shared" si="938"/>
        <v>2530913465.517909</v>
      </c>
    </row>
    <row r="1282" spans="1:53" x14ac:dyDescent="0.25">
      <c r="A1282">
        <f t="shared" si="946"/>
        <v>494</v>
      </c>
      <c r="B1282" t="s">
        <v>7</v>
      </c>
      <c r="C1282" s="27">
        <f t="shared" si="903"/>
        <v>0</v>
      </c>
      <c r="D1282" s="27">
        <f t="shared" si="926"/>
        <v>0</v>
      </c>
      <c r="E1282" s="27" t="b">
        <f t="shared" si="902"/>
        <v>1</v>
      </c>
      <c r="F1282" s="29">
        <f t="shared" si="904"/>
        <v>0</v>
      </c>
      <c r="G1282" s="27">
        <f t="shared" si="927"/>
        <v>0</v>
      </c>
      <c r="H1282" s="22">
        <f t="shared" si="905"/>
        <v>18461243190.74757</v>
      </c>
      <c r="I1282" s="23">
        <f t="shared" si="906"/>
        <v>132580106.5049091</v>
      </c>
      <c r="J1282" s="23">
        <f t="shared" si="907"/>
        <v>1086</v>
      </c>
      <c r="K1282" s="19">
        <f t="shared" si="928"/>
        <v>225.0831931027827</v>
      </c>
      <c r="L1282" s="16">
        <f t="shared" si="908"/>
        <v>127.34042778877064</v>
      </c>
      <c r="M1282" s="23">
        <f>M1281-IF($B1282="B",(Percent_Rent_In_Elsies*2.49%/12 * H1281)/K1281,0)+IF($B1282="D",N1282,0)+IF(B1282="D",AK1281)+IF(B1282="C",F1281*90%)-(Y1282-Y1281)-IF($B1282="A",Q1281/K1281) + IF($B1282="A",Q1281/K1281)</f>
        <v>-32778694.877765715</v>
      </c>
      <c r="N1282" s="23">
        <f t="shared" si="909"/>
        <v>0</v>
      </c>
      <c r="O1282" s="22">
        <f t="shared" si="910"/>
        <v>0</v>
      </c>
      <c r="P1282" s="22">
        <f t="shared" si="941"/>
        <v>0</v>
      </c>
      <c r="Q1282" s="22">
        <f t="shared" si="942"/>
        <v>0</v>
      </c>
      <c r="R1282" s="22">
        <f t="shared" si="911"/>
        <v>206519071.79874715</v>
      </c>
      <c r="S1282" s="16">
        <f t="shared" si="948"/>
        <v>18774461.072613377</v>
      </c>
      <c r="T1282" s="15">
        <f t="shared" si="912"/>
        <v>0</v>
      </c>
      <c r="U1282" s="23">
        <f t="shared" si="929"/>
        <v>917723.41846203641</v>
      </c>
      <c r="V1282" s="23">
        <f t="shared" si="930"/>
        <v>83429.40167836695</v>
      </c>
      <c r="W1282" s="23">
        <f t="shared" si="943"/>
        <v>0</v>
      </c>
      <c r="X1282" s="23">
        <f t="shared" si="931"/>
        <v>30076147.810898457</v>
      </c>
      <c r="Y1282" s="23">
        <f t="shared" si="913"/>
        <v>13825559.361691331</v>
      </c>
      <c r="Z1282" s="3">
        <f t="shared" si="914"/>
        <v>0</v>
      </c>
      <c r="AA1282" s="23">
        <f t="shared" si="915"/>
        <v>57877015.779434301</v>
      </c>
      <c r="AB1282" s="26">
        <f t="shared" si="932"/>
        <v>70086276.274228647</v>
      </c>
      <c r="AC1282" s="23">
        <f t="shared" si="933"/>
        <v>74889487.274228647</v>
      </c>
      <c r="AD1282" s="23">
        <f t="shared" si="939"/>
        <v>4803211</v>
      </c>
      <c r="AE1282" s="24">
        <f t="shared" si="947"/>
        <v>70086276.274228647</v>
      </c>
      <c r="AF1282" s="3">
        <f t="shared" si="934"/>
        <v>0</v>
      </c>
      <c r="AG1282" s="2">
        <f t="shared" si="916"/>
        <v>0</v>
      </c>
      <c r="AH1282" s="2">
        <f t="shared" si="917"/>
        <v>105.36295647104274</v>
      </c>
      <c r="AI1282" s="23">
        <f t="shared" si="940"/>
        <v>9305102513.4965744</v>
      </c>
      <c r="AJ1282" s="23">
        <f t="shared" si="918"/>
        <v>6219.922423797766</v>
      </c>
      <c r="AK1282" s="23">
        <f t="shared" si="919"/>
        <v>0</v>
      </c>
      <c r="AL1282" s="23">
        <f t="shared" si="944"/>
        <v>239716.92070198059</v>
      </c>
      <c r="AM1282" s="23">
        <f t="shared" si="945"/>
        <v>223653097.56569996</v>
      </c>
      <c r="AN1282" s="16">
        <f t="shared" si="935"/>
        <v>0</v>
      </c>
      <c r="AO1282" s="23">
        <f t="shared" si="936"/>
        <v>85095.379829867044</v>
      </c>
      <c r="AP1282" s="22">
        <f t="shared" si="937"/>
        <v>19153539.810400605</v>
      </c>
      <c r="AQ1282" s="30">
        <f t="shared" si="920"/>
        <v>3601334114.9651546</v>
      </c>
      <c r="AR1282" s="28">
        <f t="shared" si="921"/>
        <v>1657675116.2132516</v>
      </c>
      <c r="AS1282" s="25">
        <f t="shared" si="922"/>
        <v>200337590.02425668</v>
      </c>
      <c r="AT1282" s="32">
        <f t="shared" si="923"/>
        <v>0</v>
      </c>
      <c r="AU1282" s="23">
        <f t="shared" si="924"/>
        <v>0</v>
      </c>
      <c r="AV1282" s="22">
        <f t="shared" si="925"/>
        <v>466597961.13105214</v>
      </c>
      <c r="AW1282" s="31">
        <f t="shared" si="938"/>
        <v>2569057740.0503211</v>
      </c>
    </row>
    <row r="1283" spans="1:53" x14ac:dyDescent="0.25">
      <c r="A1283">
        <f t="shared" si="946"/>
        <v>494</v>
      </c>
      <c r="B1283" t="s">
        <v>8</v>
      </c>
      <c r="C1283" s="27">
        <f t="shared" si="903"/>
        <v>0</v>
      </c>
      <c r="D1283" s="27">
        <f t="shared" si="926"/>
        <v>0</v>
      </c>
      <c r="E1283" s="27" t="b">
        <f t="shared" si="902"/>
        <v>1</v>
      </c>
      <c r="F1283" s="29">
        <f t="shared" si="904"/>
        <v>0</v>
      </c>
      <c r="G1283" s="27">
        <f t="shared" si="927"/>
        <v>0</v>
      </c>
      <c r="H1283" s="22">
        <f t="shared" si="905"/>
        <v>18461243190.74757</v>
      </c>
      <c r="I1283" s="23">
        <f t="shared" si="906"/>
        <v>132580106.5049091</v>
      </c>
      <c r="J1283" s="23">
        <f t="shared" si="907"/>
        <v>1086</v>
      </c>
      <c r="K1283" s="19">
        <f t="shared" si="928"/>
        <v>225.0831931027827</v>
      </c>
      <c r="L1283" s="16">
        <f t="shared" si="908"/>
        <v>127.34042778877064</v>
      </c>
      <c r="M1283" s="23">
        <f>M1282-IF($B1283="B",(Percent_Rent_In_Elsies*2.49%/12 * H1282)/K1282,0)+IF($B1283="D",N1283,0)+IF(B1283="D",AK1282)+IF(B1283="C",F1282*90%)-(Y1283-Y1282)-IF($B1283="A",Q1282/K1282) + IF($B1283="A",Q1282/K1282)</f>
        <v>-32778694.877765715</v>
      </c>
      <c r="N1283" s="23">
        <f t="shared" si="909"/>
        <v>0</v>
      </c>
      <c r="O1283" s="22">
        <f t="shared" si="910"/>
        <v>0</v>
      </c>
      <c r="P1283" s="22">
        <f t="shared" si="941"/>
        <v>0</v>
      </c>
      <c r="Q1283" s="22">
        <f t="shared" si="942"/>
        <v>0</v>
      </c>
      <c r="R1283" s="22">
        <f t="shared" si="911"/>
        <v>225672611.60914776</v>
      </c>
      <c r="S1283" s="16">
        <f t="shared" si="948"/>
        <v>18774461.072613377</v>
      </c>
      <c r="T1283" s="15">
        <f t="shared" si="912"/>
        <v>0</v>
      </c>
      <c r="U1283" s="23">
        <f t="shared" si="929"/>
        <v>1002818.7982919035</v>
      </c>
      <c r="V1283" s="23">
        <f t="shared" si="930"/>
        <v>83429.40167836695</v>
      </c>
      <c r="W1283" s="23">
        <f t="shared" si="943"/>
        <v>0</v>
      </c>
      <c r="X1283" s="23">
        <f t="shared" si="931"/>
        <v>30076147.810898457</v>
      </c>
      <c r="Y1283" s="23">
        <f t="shared" si="913"/>
        <v>13825559.361691331</v>
      </c>
      <c r="Z1283" s="3">
        <f t="shared" si="914"/>
        <v>0</v>
      </c>
      <c r="AA1283" s="23">
        <f t="shared" si="915"/>
        <v>57877015.779434301</v>
      </c>
      <c r="AB1283" s="26">
        <f t="shared" si="932"/>
        <v>70086276.274228647</v>
      </c>
      <c r="AC1283" s="23">
        <f t="shared" si="933"/>
        <v>74889487.274228647</v>
      </c>
      <c r="AD1283" s="23">
        <f t="shared" si="939"/>
        <v>4803211</v>
      </c>
      <c r="AE1283" s="24">
        <f t="shared" si="947"/>
        <v>70086276.274228647</v>
      </c>
      <c r="AF1283" s="3">
        <f t="shared" si="934"/>
        <v>1E-4</v>
      </c>
      <c r="AG1283" s="2">
        <f t="shared" si="916"/>
        <v>0</v>
      </c>
      <c r="AH1283" s="2">
        <f t="shared" si="917"/>
        <v>105.36295647104274</v>
      </c>
      <c r="AI1283" s="23">
        <f t="shared" si="940"/>
        <v>9305102513.4965744</v>
      </c>
      <c r="AJ1283" s="23">
        <f t="shared" si="918"/>
        <v>6219.922423797766</v>
      </c>
      <c r="AK1283" s="23">
        <f t="shared" si="919"/>
        <v>60960.620726407666</v>
      </c>
      <c r="AL1283" s="23">
        <f t="shared" si="944"/>
        <v>0</v>
      </c>
      <c r="AM1283" s="23">
        <f t="shared" si="945"/>
        <v>0</v>
      </c>
      <c r="AN1283" s="16">
        <f t="shared" si="935"/>
        <v>0</v>
      </c>
      <c r="AO1283" s="23">
        <f t="shared" si="936"/>
        <v>0</v>
      </c>
      <c r="AP1283" s="22">
        <f t="shared" si="937"/>
        <v>0</v>
      </c>
      <c r="AQ1283" s="30">
        <f t="shared" si="920"/>
        <v>3601334114.9651546</v>
      </c>
      <c r="AR1283" s="28">
        <f t="shared" si="921"/>
        <v>1657675116.2132516</v>
      </c>
      <c r="AS1283" s="25">
        <f t="shared" si="922"/>
        <v>200337590.02425668</v>
      </c>
      <c r="AT1283" s="32">
        <f t="shared" si="923"/>
        <v>0</v>
      </c>
      <c r="AU1283" s="23">
        <f t="shared" si="924"/>
        <v>0</v>
      </c>
      <c r="AV1283" s="22">
        <f t="shared" si="925"/>
        <v>466597961.13105214</v>
      </c>
      <c r="AW1283" s="31">
        <f t="shared" si="938"/>
        <v>2569057740.0503216</v>
      </c>
    </row>
    <row r="1284" spans="1:53" x14ac:dyDescent="0.25">
      <c r="A1284" s="21">
        <f t="shared" si="946"/>
        <v>494</v>
      </c>
      <c r="B1284" s="21" t="s">
        <v>9</v>
      </c>
      <c r="C1284" s="27">
        <f t="shared" si="903"/>
        <v>0</v>
      </c>
      <c r="D1284" s="27">
        <f t="shared" si="926"/>
        <v>0</v>
      </c>
      <c r="E1284" s="27" t="b">
        <f t="shared" si="902"/>
        <v>1</v>
      </c>
      <c r="F1284" s="29">
        <f t="shared" si="904"/>
        <v>0</v>
      </c>
      <c r="G1284" s="27">
        <f t="shared" si="927"/>
        <v>0</v>
      </c>
      <c r="H1284" s="22">
        <f t="shared" si="905"/>
        <v>18461243190.74757</v>
      </c>
      <c r="I1284" s="23">
        <f t="shared" si="906"/>
        <v>132580106.5049091</v>
      </c>
      <c r="J1284" s="23">
        <f t="shared" si="907"/>
        <v>1086</v>
      </c>
      <c r="K1284" s="19">
        <f t="shared" si="928"/>
        <v>225.0831931027827</v>
      </c>
      <c r="L1284" s="16">
        <f t="shared" si="908"/>
        <v>127.34042778877064</v>
      </c>
      <c r="M1284" s="23">
        <f>M1283-IF($B1284="B",(Percent_Rent_In_Elsies*2.49%/12 * H1283)/K1283,0)+IF($B1284="D",N1284,0)+IF(B1284="D",AK1283)+IF(B1284="C",F1283*90%)-(Y1284-Y1283)-IF($B1284="A",Q1283/K1283) + IF($B1284="A",Q1283/K1283)</f>
        <v>-32717734.257039309</v>
      </c>
      <c r="N1284" s="23">
        <f t="shared" si="909"/>
        <v>0</v>
      </c>
      <c r="O1284" s="22">
        <f t="shared" si="910"/>
        <v>13117093.930325855</v>
      </c>
      <c r="P1284" s="22">
        <f t="shared" si="941"/>
        <v>0</v>
      </c>
      <c r="Q1284" s="22">
        <f t="shared" si="942"/>
        <v>0</v>
      </c>
      <c r="R1284" s="22">
        <f t="shared" si="911"/>
        <v>225672611.60914776</v>
      </c>
      <c r="S1284" s="16">
        <f t="shared" si="948"/>
        <v>0</v>
      </c>
      <c r="T1284" s="15">
        <f t="shared" si="912"/>
        <v>5657367.1422875226</v>
      </c>
      <c r="U1284" s="23">
        <f t="shared" si="929"/>
        <v>1002818.7982919035</v>
      </c>
      <c r="V1284" s="23">
        <f t="shared" si="930"/>
        <v>0</v>
      </c>
      <c r="W1284" s="23">
        <f t="shared" si="943"/>
        <v>83429.40167836695</v>
      </c>
      <c r="X1284" s="23">
        <f t="shared" si="931"/>
        <v>30076147.810898457</v>
      </c>
      <c r="Y1284" s="23">
        <f t="shared" si="913"/>
        <v>13825559.361691331</v>
      </c>
      <c r="Z1284" s="3">
        <f t="shared" si="914"/>
        <v>0</v>
      </c>
      <c r="AA1284" s="23">
        <f t="shared" si="915"/>
        <v>57816055.158707894</v>
      </c>
      <c r="AB1284" s="26">
        <f t="shared" si="932"/>
        <v>70086276.274228647</v>
      </c>
      <c r="AC1284" s="23">
        <f t="shared" si="933"/>
        <v>74889487.274228647</v>
      </c>
      <c r="AD1284" s="23">
        <f t="shared" si="939"/>
        <v>4803211</v>
      </c>
      <c r="AE1284" s="24">
        <f t="shared" si="947"/>
        <v>70086276.274228647</v>
      </c>
      <c r="AF1284" s="3">
        <f t="shared" si="934"/>
        <v>0</v>
      </c>
      <c r="AG1284" s="2">
        <f t="shared" si="916"/>
        <v>0</v>
      </c>
      <c r="AH1284" s="2">
        <f t="shared" si="917"/>
        <v>105.36295647104274</v>
      </c>
      <c r="AI1284" s="23">
        <f t="shared" si="940"/>
        <v>9295301648.3775558</v>
      </c>
      <c r="AJ1284" s="23">
        <f t="shared" si="918"/>
        <v>6219.922423797766</v>
      </c>
      <c r="AK1284" s="23">
        <f t="shared" si="919"/>
        <v>0</v>
      </c>
      <c r="AL1284" s="23">
        <f t="shared" si="944"/>
        <v>0</v>
      </c>
      <c r="AM1284" s="23">
        <f t="shared" si="945"/>
        <v>0</v>
      </c>
      <c r="AN1284" s="16">
        <f t="shared" si="935"/>
        <v>0</v>
      </c>
      <c r="AO1284" s="23">
        <f t="shared" si="936"/>
        <v>0</v>
      </c>
      <c r="AP1284" s="22">
        <f t="shared" si="937"/>
        <v>0</v>
      </c>
      <c r="AQ1284" s="30">
        <f t="shared" si="920"/>
        <v>3601334114.9651546</v>
      </c>
      <c r="AR1284" s="28">
        <f t="shared" si="921"/>
        <v>1657675116.2132516</v>
      </c>
      <c r="AS1284" s="25">
        <f t="shared" si="922"/>
        <v>200337590.02425668</v>
      </c>
      <c r="AT1284" s="32">
        <f t="shared" si="923"/>
        <v>0</v>
      </c>
      <c r="AU1284" s="23">
        <f t="shared" si="924"/>
        <v>0</v>
      </c>
      <c r="AV1284" s="22">
        <f t="shared" si="925"/>
        <v>466597961.13105214</v>
      </c>
      <c r="AW1284" s="31">
        <f t="shared" si="938"/>
        <v>2569057740.0503216</v>
      </c>
      <c r="AX1284" s="21"/>
      <c r="AY1284" s="21"/>
      <c r="AZ1284" s="21"/>
      <c r="BA1284" s="21"/>
    </row>
    <row r="1285" spans="1:53" x14ac:dyDescent="0.25">
      <c r="A1285" s="21">
        <f t="shared" si="946"/>
        <v>494</v>
      </c>
      <c r="B1285" s="21" t="s">
        <v>28</v>
      </c>
      <c r="C1285" s="27">
        <f t="shared" si="903"/>
        <v>0</v>
      </c>
      <c r="D1285" s="27">
        <f t="shared" si="926"/>
        <v>0</v>
      </c>
      <c r="E1285" s="27" t="b">
        <f t="shared" si="902"/>
        <v>1</v>
      </c>
      <c r="F1285" s="29">
        <f t="shared" si="904"/>
        <v>0</v>
      </c>
      <c r="G1285" s="27">
        <f t="shared" si="927"/>
        <v>0</v>
      </c>
      <c r="H1285" s="22">
        <f t="shared" si="905"/>
        <v>18461243190.74757</v>
      </c>
      <c r="I1285" s="23">
        <f t="shared" si="906"/>
        <v>132580106.5049091</v>
      </c>
      <c r="J1285" s="23">
        <f t="shared" si="907"/>
        <v>1086</v>
      </c>
      <c r="K1285" s="19">
        <f t="shared" si="928"/>
        <v>225.0831931027827</v>
      </c>
      <c r="L1285" s="16">
        <f t="shared" si="908"/>
        <v>127.34042778877064</v>
      </c>
      <c r="M1285" s="23">
        <f>M1284-IF($B1285="B",(Percent_Rent_In_Elsies*2.49%/12 * H1284)/K1284,0)+IF($B1285="D",N1285,0)+IF(B1285="D",AK1284)+IF(B1285="C",F1284*90%)-(Y1285-Y1284)-IF($B1285="A",Q1284/K1284) + IF($B1285="A",Q1284/K1284)</f>
        <v>-32717734.257039309</v>
      </c>
      <c r="N1285" s="23">
        <f t="shared" si="909"/>
        <v>0</v>
      </c>
      <c r="O1285" s="22">
        <f t="shared" si="910"/>
        <v>0</v>
      </c>
      <c r="P1285" s="22">
        <f t="shared" si="941"/>
        <v>13117093.930325855</v>
      </c>
      <c r="Q1285" s="22">
        <f t="shared" si="942"/>
        <v>0</v>
      </c>
      <c r="R1285" s="22">
        <f t="shared" si="911"/>
        <v>225672611.60914776</v>
      </c>
      <c r="S1285" s="16">
        <f t="shared" si="948"/>
        <v>0</v>
      </c>
      <c r="T1285" s="15">
        <f t="shared" si="912"/>
        <v>0</v>
      </c>
      <c r="U1285" s="23">
        <f t="shared" si="929"/>
        <v>1002818.7982919035</v>
      </c>
      <c r="V1285" s="23">
        <f t="shared" si="930"/>
        <v>0</v>
      </c>
      <c r="W1285" s="23">
        <f t="shared" si="943"/>
        <v>0</v>
      </c>
      <c r="X1285" s="23">
        <f t="shared" si="931"/>
        <v>30076147.810898457</v>
      </c>
      <c r="Y1285" s="23">
        <f t="shared" si="913"/>
        <v>13825559.361691331</v>
      </c>
      <c r="Z1285" s="3">
        <f t="shared" si="914"/>
        <v>4171.4700839183479</v>
      </c>
      <c r="AA1285" s="23">
        <f t="shared" si="915"/>
        <v>57878627.209966667</v>
      </c>
      <c r="AB1285" s="26">
        <f t="shared" si="932"/>
        <v>70086276.274228632</v>
      </c>
      <c r="AC1285" s="23">
        <f t="shared" si="933"/>
        <v>74889487.274228647</v>
      </c>
      <c r="AD1285" s="23">
        <f t="shared" si="939"/>
        <v>4803211</v>
      </c>
      <c r="AE1285" s="24">
        <f t="shared" si="947"/>
        <v>70086276.274228647</v>
      </c>
      <c r="AF1285" s="3">
        <f t="shared" si="934"/>
        <v>0</v>
      </c>
      <c r="AG1285" s="2">
        <f t="shared" si="916"/>
        <v>500576410.07020175</v>
      </c>
      <c r="AH1285" s="2">
        <f t="shared" si="917"/>
        <v>105.36295647104274</v>
      </c>
      <c r="AI1285" s="23">
        <f t="shared" si="940"/>
        <v>9305361589.1606369</v>
      </c>
      <c r="AJ1285" s="23">
        <f t="shared" si="918"/>
        <v>6219.922423797766</v>
      </c>
      <c r="AK1285" s="23">
        <f t="shared" si="919"/>
        <v>0</v>
      </c>
      <c r="AL1285" s="23">
        <f t="shared" si="944"/>
        <v>0</v>
      </c>
      <c r="AM1285" s="23">
        <f t="shared" si="945"/>
        <v>0</v>
      </c>
      <c r="AN1285" s="16">
        <f t="shared" si="935"/>
        <v>0</v>
      </c>
      <c r="AO1285" s="23">
        <f t="shared" si="936"/>
        <v>0</v>
      </c>
      <c r="AP1285" s="22">
        <f t="shared" si="937"/>
        <v>0</v>
      </c>
      <c r="AQ1285" s="30">
        <f t="shared" si="920"/>
        <v>3601334114.9651546</v>
      </c>
      <c r="AR1285" s="28">
        <f t="shared" si="921"/>
        <v>1657675116.2132516</v>
      </c>
      <c r="AS1285" s="25">
        <f t="shared" si="922"/>
        <v>200337590.02425668</v>
      </c>
      <c r="AT1285" s="32">
        <f t="shared" si="923"/>
        <v>8342.9401678366958</v>
      </c>
      <c r="AU1285" s="23">
        <f t="shared" si="924"/>
        <v>8342.9401678366958</v>
      </c>
      <c r="AV1285" s="22">
        <f t="shared" si="925"/>
        <v>472255328.27333963</v>
      </c>
      <c r="AW1285" s="31">
        <f t="shared" si="938"/>
        <v>2569057740.0503216</v>
      </c>
      <c r="AX1285" s="21"/>
      <c r="AY1285" s="21"/>
      <c r="AZ1285" s="21"/>
      <c r="BA1285" s="21"/>
    </row>
    <row r="1286" spans="1:53" x14ac:dyDescent="0.25">
      <c r="A1286">
        <f t="shared" si="946"/>
        <v>495</v>
      </c>
      <c r="B1286" t="s">
        <v>6</v>
      </c>
      <c r="C1286" s="27">
        <f t="shared" si="903"/>
        <v>0</v>
      </c>
      <c r="D1286" s="27">
        <f t="shared" si="926"/>
        <v>0</v>
      </c>
      <c r="E1286" s="27" t="b">
        <f t="shared" si="902"/>
        <v>1</v>
      </c>
      <c r="F1286" s="29">
        <f t="shared" si="904"/>
        <v>0</v>
      </c>
      <c r="G1286" s="27">
        <f t="shared" si="927"/>
        <v>0</v>
      </c>
      <c r="H1286" s="22">
        <f t="shared" si="905"/>
        <v>18492011929.398815</v>
      </c>
      <c r="I1286" s="23">
        <f t="shared" si="906"/>
        <v>132580106.5049091</v>
      </c>
      <c r="J1286" s="23">
        <f t="shared" si="907"/>
        <v>1086</v>
      </c>
      <c r="K1286" s="19">
        <f t="shared" si="928"/>
        <v>225.0831931027827</v>
      </c>
      <c r="L1286" s="16">
        <f t="shared" si="908"/>
        <v>127.55266183508526</v>
      </c>
      <c r="M1286" s="23">
        <f>M1285-IF($B1286="B",(Percent_Rent_In_Elsies*2.49%/12 * H1285)/K1285,0)+IF($B1286="D",N1286,0)+IF(B1286="D",AK1285)+IF(B1286="C",F1285*90%)-(Y1286-Y1285)-IF($B1286="A",Q1285/K1285) + IF($B1286="A",Q1285/K1285)</f>
        <v>-32717734.257039309</v>
      </c>
      <c r="N1286" s="23">
        <f t="shared" si="909"/>
        <v>0</v>
      </c>
      <c r="O1286" s="22">
        <f t="shared" si="910"/>
        <v>0</v>
      </c>
      <c r="P1286" s="22">
        <f t="shared" si="941"/>
        <v>0</v>
      </c>
      <c r="Q1286" s="22">
        <f t="shared" si="942"/>
        <v>0</v>
      </c>
      <c r="R1286" s="22">
        <f t="shared" si="911"/>
        <v>225672611.60914776</v>
      </c>
      <c r="S1286" s="16">
        <f t="shared" si="948"/>
        <v>0</v>
      </c>
      <c r="T1286" s="15">
        <f t="shared" si="912"/>
        <v>0</v>
      </c>
      <c r="U1286" s="23">
        <f t="shared" si="929"/>
        <v>1002818.7982919035</v>
      </c>
      <c r="V1286" s="23">
        <f t="shared" si="930"/>
        <v>0</v>
      </c>
      <c r="W1286" s="23">
        <f t="shared" si="943"/>
        <v>0</v>
      </c>
      <c r="X1286" s="23">
        <f t="shared" si="931"/>
        <v>30097005.161318049</v>
      </c>
      <c r="Y1286" s="23">
        <f t="shared" si="913"/>
        <v>13825559.361691331</v>
      </c>
      <c r="Z1286" s="3">
        <f t="shared" si="914"/>
        <v>0</v>
      </c>
      <c r="AA1286" s="23">
        <f t="shared" si="915"/>
        <v>57878627.209966667</v>
      </c>
      <c r="AB1286" s="26">
        <f t="shared" si="932"/>
        <v>70086276.274228632</v>
      </c>
      <c r="AC1286" s="23">
        <f t="shared" si="933"/>
        <v>74889487.274228647</v>
      </c>
      <c r="AD1286" s="23">
        <f t="shared" si="939"/>
        <v>4803211</v>
      </c>
      <c r="AE1286" s="24">
        <f t="shared" si="947"/>
        <v>70086276.274228647</v>
      </c>
      <c r="AF1286" s="3">
        <f t="shared" si="934"/>
        <v>0</v>
      </c>
      <c r="AG1286" s="2">
        <f t="shared" si="916"/>
        <v>0</v>
      </c>
      <c r="AH1286" s="2">
        <f t="shared" si="917"/>
        <v>105.53856139849447</v>
      </c>
      <c r="AI1286" s="23">
        <f t="shared" si="940"/>
        <v>9305361589.1606369</v>
      </c>
      <c r="AJ1286" s="23">
        <f t="shared" si="918"/>
        <v>6219.922423797766</v>
      </c>
      <c r="AK1286" s="23">
        <f t="shared" si="919"/>
        <v>0</v>
      </c>
      <c r="AL1286" s="23">
        <f t="shared" si="944"/>
        <v>0</v>
      </c>
      <c r="AM1286" s="23">
        <f t="shared" si="945"/>
        <v>0</v>
      </c>
      <c r="AN1286" s="16">
        <f t="shared" si="935"/>
        <v>0</v>
      </c>
      <c r="AO1286" s="23">
        <f t="shared" si="936"/>
        <v>0</v>
      </c>
      <c r="AP1286" s="22">
        <f t="shared" si="937"/>
        <v>0</v>
      </c>
      <c r="AQ1286" s="30">
        <f t="shared" si="920"/>
        <v>3601334114.9651546</v>
      </c>
      <c r="AR1286" s="28">
        <f t="shared" si="921"/>
        <v>1657675116.2132516</v>
      </c>
      <c r="AS1286" s="25">
        <f t="shared" si="922"/>
        <v>200337590.02425668</v>
      </c>
      <c r="AT1286" s="32">
        <f t="shared" si="923"/>
        <v>0</v>
      </c>
      <c r="AU1286" s="23">
        <f t="shared" si="924"/>
        <v>0</v>
      </c>
      <c r="AV1286" s="22">
        <f t="shared" si="925"/>
        <v>472255328.27333963</v>
      </c>
      <c r="AW1286" s="31">
        <f t="shared" si="938"/>
        <v>2555940646.1199956</v>
      </c>
    </row>
    <row r="1287" spans="1:53" x14ac:dyDescent="0.25">
      <c r="A1287">
        <f t="shared" si="946"/>
        <v>495</v>
      </c>
      <c r="B1287" t="s">
        <v>7</v>
      </c>
      <c r="C1287" s="27">
        <f t="shared" si="903"/>
        <v>0</v>
      </c>
      <c r="D1287" s="27">
        <f t="shared" si="926"/>
        <v>0</v>
      </c>
      <c r="E1287" s="27" t="b">
        <f t="shared" si="902"/>
        <v>1</v>
      </c>
      <c r="F1287" s="29">
        <f t="shared" si="904"/>
        <v>0</v>
      </c>
      <c r="G1287" s="27">
        <f t="shared" si="927"/>
        <v>0</v>
      </c>
      <c r="H1287" s="22">
        <f t="shared" si="905"/>
        <v>18492011929.398815</v>
      </c>
      <c r="I1287" s="23">
        <f t="shared" si="906"/>
        <v>132580106.5049091</v>
      </c>
      <c r="J1287" s="23">
        <f t="shared" si="907"/>
        <v>1086</v>
      </c>
      <c r="K1287" s="19">
        <f t="shared" si="928"/>
        <v>225.0831931027827</v>
      </c>
      <c r="L1287" s="16">
        <f t="shared" si="908"/>
        <v>127.55266183508526</v>
      </c>
      <c r="M1287" s="23">
        <f>M1286-IF($B1287="B",(Percent_Rent_In_Elsies*2.49%/12 * H1286)/K1286,0)+IF($B1287="D",N1287,0)+IF(B1287="D",AK1286)+IF(B1287="C",F1286*90%)-(Y1287-Y1286)-IF($B1287="A",Q1286/K1286) + IF($B1287="A",Q1286/K1286)</f>
        <v>-32802971.462502226</v>
      </c>
      <c r="N1287" s="23">
        <f t="shared" si="909"/>
        <v>0</v>
      </c>
      <c r="O1287" s="22">
        <f t="shared" si="910"/>
        <v>0</v>
      </c>
      <c r="P1287" s="22">
        <f t="shared" si="941"/>
        <v>0</v>
      </c>
      <c r="Q1287" s="22">
        <f t="shared" si="942"/>
        <v>0</v>
      </c>
      <c r="R1287" s="22">
        <f t="shared" si="911"/>
        <v>206866560.64171878</v>
      </c>
      <c r="S1287" s="16">
        <f t="shared" si="948"/>
        <v>18806050.967428979</v>
      </c>
      <c r="T1287" s="15">
        <f t="shared" si="912"/>
        <v>0</v>
      </c>
      <c r="U1287" s="23">
        <f t="shared" si="929"/>
        <v>919250.56510091154</v>
      </c>
      <c r="V1287" s="23">
        <f t="shared" si="930"/>
        <v>83568.233190991959</v>
      </c>
      <c r="W1287" s="23">
        <f t="shared" si="943"/>
        <v>0</v>
      </c>
      <c r="X1287" s="23">
        <f t="shared" si="931"/>
        <v>30097005.161318049</v>
      </c>
      <c r="Y1287" s="23">
        <f t="shared" si="913"/>
        <v>13825559.361691331</v>
      </c>
      <c r="Z1287" s="3">
        <f t="shared" si="914"/>
        <v>0</v>
      </c>
      <c r="AA1287" s="23">
        <f t="shared" si="915"/>
        <v>57878627.209966667</v>
      </c>
      <c r="AB1287" s="26">
        <f t="shared" si="932"/>
        <v>70086276.274228632</v>
      </c>
      <c r="AC1287" s="23">
        <f t="shared" si="933"/>
        <v>74889487.274228647</v>
      </c>
      <c r="AD1287" s="23">
        <f t="shared" si="939"/>
        <v>4803211</v>
      </c>
      <c r="AE1287" s="24">
        <f t="shared" si="947"/>
        <v>70086276.274228647</v>
      </c>
      <c r="AF1287" s="3">
        <f t="shared" si="934"/>
        <v>0</v>
      </c>
      <c r="AG1287" s="2">
        <f t="shared" si="916"/>
        <v>0</v>
      </c>
      <c r="AH1287" s="2">
        <f t="shared" si="917"/>
        <v>105.53856139849447</v>
      </c>
      <c r="AI1287" s="23">
        <f t="shared" si="940"/>
        <v>9305361589.1606369</v>
      </c>
      <c r="AJ1287" s="23">
        <f t="shared" si="918"/>
        <v>6219.922423797766</v>
      </c>
      <c r="AK1287" s="23">
        <f t="shared" si="919"/>
        <v>0</v>
      </c>
      <c r="AL1287" s="23">
        <f t="shared" si="944"/>
        <v>259075.6640625</v>
      </c>
      <c r="AM1287" s="23">
        <f t="shared" si="945"/>
        <v>241714579.8543961</v>
      </c>
      <c r="AN1287" s="16">
        <f t="shared" si="935"/>
        <v>0</v>
      </c>
      <c r="AO1287" s="23">
        <f t="shared" si="936"/>
        <v>85237.205462916812</v>
      </c>
      <c r="AP1287" s="22">
        <f t="shared" si="937"/>
        <v>19185462.37675127</v>
      </c>
      <c r="AQ1287" s="30">
        <f t="shared" si="920"/>
        <v>3639541963.288455</v>
      </c>
      <c r="AR1287" s="28">
        <f t="shared" si="921"/>
        <v>1676697502.1598005</v>
      </c>
      <c r="AS1287" s="25">
        <f t="shared" si="922"/>
        <v>200337590.02425668</v>
      </c>
      <c r="AT1287" s="32">
        <f t="shared" si="923"/>
        <v>0</v>
      </c>
      <c r="AU1287" s="23">
        <f t="shared" si="924"/>
        <v>0</v>
      </c>
      <c r="AV1287" s="22">
        <f t="shared" si="925"/>
        <v>472255328.27333963</v>
      </c>
      <c r="AW1287" s="31">
        <f t="shared" si="938"/>
        <v>2594148494.443296</v>
      </c>
    </row>
    <row r="1288" spans="1:53" s="21" customFormat="1" x14ac:dyDescent="0.25">
      <c r="A1288">
        <f t="shared" si="946"/>
        <v>495</v>
      </c>
      <c r="B1288" t="s">
        <v>8</v>
      </c>
      <c r="C1288" s="27">
        <f t="shared" si="903"/>
        <v>0</v>
      </c>
      <c r="D1288" s="27">
        <f t="shared" si="926"/>
        <v>0</v>
      </c>
      <c r="E1288" s="27" t="b">
        <f t="shared" si="902"/>
        <v>1</v>
      </c>
      <c r="F1288" s="29">
        <f t="shared" si="904"/>
        <v>0</v>
      </c>
      <c r="G1288" s="27">
        <f t="shared" si="927"/>
        <v>0</v>
      </c>
      <c r="H1288" s="22">
        <f t="shared" si="905"/>
        <v>18492011929.398815</v>
      </c>
      <c r="I1288" s="23">
        <f t="shared" si="906"/>
        <v>132580106.5049091</v>
      </c>
      <c r="J1288" s="23">
        <f t="shared" si="907"/>
        <v>1086</v>
      </c>
      <c r="K1288" s="19">
        <f t="shared" si="928"/>
        <v>225.0831931027827</v>
      </c>
      <c r="L1288" s="16">
        <f t="shared" si="908"/>
        <v>127.55266183508526</v>
      </c>
      <c r="M1288" s="23">
        <f>M1287-IF($B1288="B",(Percent_Rent_In_Elsies*2.49%/12 * H1287)/K1287,0)+IF($B1288="D",N1288,0)+IF(B1288="D",AK1287)+IF(B1288="C",F1287*90%)-(Y1288-Y1287)-IF($B1288="A",Q1287/K1287) + IF($B1288="A",Q1287/K1287)</f>
        <v>-32802971.462502226</v>
      </c>
      <c r="N1288" s="23">
        <f t="shared" si="909"/>
        <v>0</v>
      </c>
      <c r="O1288" s="22">
        <f t="shared" si="910"/>
        <v>0</v>
      </c>
      <c r="P1288" s="22">
        <f t="shared" si="941"/>
        <v>0</v>
      </c>
      <c r="Q1288" s="22">
        <f t="shared" si="942"/>
        <v>0</v>
      </c>
      <c r="R1288" s="22">
        <f t="shared" si="911"/>
        <v>226052023.01847005</v>
      </c>
      <c r="S1288" s="16">
        <f t="shared" si="948"/>
        <v>18806050.967428979</v>
      </c>
      <c r="T1288" s="15">
        <f t="shared" si="912"/>
        <v>0</v>
      </c>
      <c r="U1288" s="23">
        <f t="shared" si="929"/>
        <v>1004487.7705638283</v>
      </c>
      <c r="V1288" s="23">
        <f t="shared" si="930"/>
        <v>83568.233190991959</v>
      </c>
      <c r="W1288" s="23">
        <f t="shared" si="943"/>
        <v>0</v>
      </c>
      <c r="X1288" s="23">
        <f t="shared" si="931"/>
        <v>30097005.161318049</v>
      </c>
      <c r="Y1288" s="23">
        <f t="shared" si="913"/>
        <v>13825559.361691331</v>
      </c>
      <c r="Z1288" s="3">
        <f t="shared" si="914"/>
        <v>0</v>
      </c>
      <c r="AA1288" s="23">
        <f t="shared" si="915"/>
        <v>57878627.209966667</v>
      </c>
      <c r="AB1288" s="26">
        <f t="shared" si="932"/>
        <v>70086276.274228647</v>
      </c>
      <c r="AC1288" s="23">
        <f t="shared" si="933"/>
        <v>74889487.274228647</v>
      </c>
      <c r="AD1288" s="23">
        <f t="shared" si="939"/>
        <v>4803211</v>
      </c>
      <c r="AE1288" s="24">
        <f t="shared" si="947"/>
        <v>70086276.274228647</v>
      </c>
      <c r="AF1288" s="3">
        <f t="shared" si="934"/>
        <v>1E-4</v>
      </c>
      <c r="AG1288" s="2">
        <f t="shared" si="916"/>
        <v>0</v>
      </c>
      <c r="AH1288" s="2">
        <f t="shared" si="917"/>
        <v>105.53856139849447</v>
      </c>
      <c r="AI1288" s="23">
        <f t="shared" si="940"/>
        <v>9305361589.1606369</v>
      </c>
      <c r="AJ1288" s="23">
        <f t="shared" si="918"/>
        <v>6219.922423797766</v>
      </c>
      <c r="AK1288" s="23">
        <f t="shared" si="919"/>
        <v>60944.262756396041</v>
      </c>
      <c r="AL1288" s="23">
        <f t="shared" si="944"/>
        <v>0</v>
      </c>
      <c r="AM1288" s="23">
        <f t="shared" si="945"/>
        <v>0</v>
      </c>
      <c r="AN1288" s="16">
        <f t="shared" si="935"/>
        <v>0</v>
      </c>
      <c r="AO1288" s="23">
        <f t="shared" si="936"/>
        <v>0</v>
      </c>
      <c r="AP1288" s="22">
        <f t="shared" si="937"/>
        <v>0</v>
      </c>
      <c r="AQ1288" s="30">
        <f t="shared" si="920"/>
        <v>3639541963.288455</v>
      </c>
      <c r="AR1288" s="28">
        <f t="shared" si="921"/>
        <v>1676697502.1598005</v>
      </c>
      <c r="AS1288" s="25">
        <f t="shared" si="922"/>
        <v>200337590.02425668</v>
      </c>
      <c r="AT1288" s="32">
        <f t="shared" si="923"/>
        <v>0</v>
      </c>
      <c r="AU1288" s="23">
        <f t="shared" si="924"/>
        <v>0</v>
      </c>
      <c r="AV1288" s="22">
        <f t="shared" si="925"/>
        <v>472255328.27333963</v>
      </c>
      <c r="AW1288" s="31">
        <f t="shared" si="938"/>
        <v>2594148494.443296</v>
      </c>
      <c r="AX1288"/>
      <c r="AY1288"/>
      <c r="AZ1288"/>
      <c r="BA1288"/>
    </row>
    <row r="1289" spans="1:53" s="21" customFormat="1" x14ac:dyDescent="0.25">
      <c r="A1289" s="21">
        <f t="shared" si="946"/>
        <v>495</v>
      </c>
      <c r="B1289" s="21" t="s">
        <v>9</v>
      </c>
      <c r="C1289" s="27">
        <f t="shared" si="903"/>
        <v>0</v>
      </c>
      <c r="D1289" s="27">
        <f t="shared" si="926"/>
        <v>0</v>
      </c>
      <c r="E1289" s="27" t="b">
        <f t="shared" si="902"/>
        <v>1</v>
      </c>
      <c r="F1289" s="29">
        <f t="shared" si="904"/>
        <v>0</v>
      </c>
      <c r="G1289" s="27">
        <f t="shared" si="927"/>
        <v>0</v>
      </c>
      <c r="H1289" s="22">
        <f t="shared" si="905"/>
        <v>18492011929.398815</v>
      </c>
      <c r="I1289" s="23">
        <f t="shared" si="906"/>
        <v>132580106.5049091</v>
      </c>
      <c r="J1289" s="23">
        <f t="shared" si="907"/>
        <v>1086</v>
      </c>
      <c r="K1289" s="19">
        <f t="shared" si="928"/>
        <v>225.0831931027827</v>
      </c>
      <c r="L1289" s="16">
        <f t="shared" si="908"/>
        <v>127.55266183508526</v>
      </c>
      <c r="M1289" s="23">
        <f>M1288-IF($B1289="B",(Percent_Rent_In_Elsies*2.49%/12 * H1288)/K1288,0)+IF($B1289="D",N1289,0)+IF(B1289="D",AK1288)+IF(B1289="C",F1288*90%)-(Y1289-Y1288)-IF($B1289="A",Q1288/K1288) + IF($B1289="A",Q1288/K1288)</f>
        <v>-32742027.19974583</v>
      </c>
      <c r="N1289" s="23">
        <f t="shared" si="909"/>
        <v>0</v>
      </c>
      <c r="O1289" s="22">
        <f t="shared" si="910"/>
        <v>13139165.207242988</v>
      </c>
      <c r="P1289" s="22">
        <f t="shared" si="941"/>
        <v>0</v>
      </c>
      <c r="Q1289" s="22">
        <f t="shared" si="942"/>
        <v>0</v>
      </c>
      <c r="R1289" s="22">
        <f t="shared" si="911"/>
        <v>226052023.01847005</v>
      </c>
      <c r="S1289" s="16">
        <f t="shared" si="948"/>
        <v>0</v>
      </c>
      <c r="T1289" s="15">
        <f t="shared" si="912"/>
        <v>5666885.7601859905</v>
      </c>
      <c r="U1289" s="23">
        <f t="shared" si="929"/>
        <v>1004487.7705638283</v>
      </c>
      <c r="V1289" s="23">
        <f t="shared" si="930"/>
        <v>0</v>
      </c>
      <c r="W1289" s="23">
        <f t="shared" si="943"/>
        <v>83568.233190991959</v>
      </c>
      <c r="X1289" s="23">
        <f t="shared" si="931"/>
        <v>30097005.161318049</v>
      </c>
      <c r="Y1289" s="23">
        <f t="shared" si="913"/>
        <v>13825559.361691331</v>
      </c>
      <c r="Z1289" s="3">
        <f t="shared" si="914"/>
        <v>0</v>
      </c>
      <c r="AA1289" s="23">
        <f t="shared" si="915"/>
        <v>57817682.947210275</v>
      </c>
      <c r="AB1289" s="26">
        <f t="shared" si="932"/>
        <v>70086276.274228632</v>
      </c>
      <c r="AC1289" s="23">
        <f t="shared" si="933"/>
        <v>74889487.274228647</v>
      </c>
      <c r="AD1289" s="23">
        <f t="shared" si="939"/>
        <v>4803211</v>
      </c>
      <c r="AE1289" s="24">
        <f t="shared" si="947"/>
        <v>70086276.274228647</v>
      </c>
      <c r="AF1289" s="3">
        <f t="shared" si="934"/>
        <v>0</v>
      </c>
      <c r="AG1289" s="2">
        <f t="shared" si="916"/>
        <v>0</v>
      </c>
      <c r="AH1289" s="2">
        <f t="shared" si="917"/>
        <v>105.53856139849447</v>
      </c>
      <c r="AI1289" s="23">
        <f t="shared" si="940"/>
        <v>9295563353.973135</v>
      </c>
      <c r="AJ1289" s="23">
        <f t="shared" si="918"/>
        <v>6219.922423797766</v>
      </c>
      <c r="AK1289" s="23">
        <f t="shared" si="919"/>
        <v>0</v>
      </c>
      <c r="AL1289" s="23">
        <f t="shared" si="944"/>
        <v>0</v>
      </c>
      <c r="AM1289" s="23">
        <f t="shared" si="945"/>
        <v>0</v>
      </c>
      <c r="AN1289" s="16">
        <f t="shared" si="935"/>
        <v>0</v>
      </c>
      <c r="AO1289" s="23">
        <f t="shared" si="936"/>
        <v>0</v>
      </c>
      <c r="AP1289" s="22">
        <f t="shared" si="937"/>
        <v>0</v>
      </c>
      <c r="AQ1289" s="30">
        <f t="shared" si="920"/>
        <v>3639541963.288455</v>
      </c>
      <c r="AR1289" s="28">
        <f t="shared" si="921"/>
        <v>1676697502.1598005</v>
      </c>
      <c r="AS1289" s="25">
        <f t="shared" si="922"/>
        <v>200337590.02425668</v>
      </c>
      <c r="AT1289" s="32">
        <f t="shared" si="923"/>
        <v>0</v>
      </c>
      <c r="AU1289" s="23">
        <f t="shared" si="924"/>
        <v>0</v>
      </c>
      <c r="AV1289" s="22">
        <f t="shared" si="925"/>
        <v>472255328.27333963</v>
      </c>
      <c r="AW1289" s="31">
        <f t="shared" si="938"/>
        <v>2594148494.443296</v>
      </c>
    </row>
    <row r="1290" spans="1:53" x14ac:dyDescent="0.25">
      <c r="A1290" s="21">
        <f t="shared" si="946"/>
        <v>495</v>
      </c>
      <c r="B1290" s="21" t="s">
        <v>28</v>
      </c>
      <c r="C1290" s="27">
        <f t="shared" si="903"/>
        <v>0</v>
      </c>
      <c r="D1290" s="27">
        <f t="shared" si="926"/>
        <v>0</v>
      </c>
      <c r="E1290" s="27" t="b">
        <f t="shared" ref="E1290:E1353" si="949">IF(OR(I1290&gt;Max_Parcels, AI1290&gt;8000000000),TRUE,FALSE)</f>
        <v>1</v>
      </c>
      <c r="F1290" s="29">
        <f t="shared" si="904"/>
        <v>0</v>
      </c>
      <c r="G1290" s="27">
        <f t="shared" si="927"/>
        <v>0</v>
      </c>
      <c r="H1290" s="22">
        <f t="shared" si="905"/>
        <v>18492011929.398815</v>
      </c>
      <c r="I1290" s="23">
        <f t="shared" si="906"/>
        <v>132580106.5049091</v>
      </c>
      <c r="J1290" s="23">
        <f t="shared" si="907"/>
        <v>1086</v>
      </c>
      <c r="K1290" s="19">
        <f t="shared" si="928"/>
        <v>225.0831931027827</v>
      </c>
      <c r="L1290" s="16">
        <f t="shared" si="908"/>
        <v>127.55266183508526</v>
      </c>
      <c r="M1290" s="23">
        <f>M1289-IF($B1290="B",(Percent_Rent_In_Elsies*2.49%/12 * H1289)/K1289,0)+IF($B1290="D",N1290,0)+IF(B1290="D",AK1289)+IF(B1290="C",F1289*90%)-(Y1290-Y1289)-IF($B1290="A",Q1289/K1289) + IF($B1290="A",Q1289/K1289)</f>
        <v>-32742027.19974583</v>
      </c>
      <c r="N1290" s="23">
        <f t="shared" si="909"/>
        <v>0</v>
      </c>
      <c r="O1290" s="22">
        <f t="shared" si="910"/>
        <v>0</v>
      </c>
      <c r="P1290" s="22">
        <f t="shared" si="941"/>
        <v>13139165.207242988</v>
      </c>
      <c r="Q1290" s="22">
        <f t="shared" si="942"/>
        <v>0</v>
      </c>
      <c r="R1290" s="22">
        <f t="shared" si="911"/>
        <v>226052023.01847005</v>
      </c>
      <c r="S1290" s="16">
        <f t="shared" si="948"/>
        <v>0</v>
      </c>
      <c r="T1290" s="15">
        <f t="shared" si="912"/>
        <v>0</v>
      </c>
      <c r="U1290" s="23">
        <f t="shared" si="929"/>
        <v>1004487.7705638283</v>
      </c>
      <c r="V1290" s="23">
        <f t="shared" si="930"/>
        <v>0</v>
      </c>
      <c r="W1290" s="23">
        <f t="shared" si="943"/>
        <v>0</v>
      </c>
      <c r="X1290" s="23">
        <f t="shared" si="931"/>
        <v>30097005.161318049</v>
      </c>
      <c r="Y1290" s="23">
        <f t="shared" si="913"/>
        <v>13825559.361691331</v>
      </c>
      <c r="Z1290" s="3">
        <f t="shared" si="914"/>
        <v>4178.4116595495989</v>
      </c>
      <c r="AA1290" s="23">
        <f t="shared" si="915"/>
        <v>57880359.12210352</v>
      </c>
      <c r="AB1290" s="26">
        <f t="shared" si="932"/>
        <v>70086276.274228632</v>
      </c>
      <c r="AC1290" s="23">
        <f t="shared" si="933"/>
        <v>74889487.274228647</v>
      </c>
      <c r="AD1290" s="23">
        <f t="shared" si="939"/>
        <v>4803211</v>
      </c>
      <c r="AE1290" s="24">
        <f t="shared" si="947"/>
        <v>70086276.274228647</v>
      </c>
      <c r="AF1290" s="3">
        <f t="shared" si="934"/>
        <v>0</v>
      </c>
      <c r="AG1290" s="2">
        <f t="shared" si="916"/>
        <v>501409399.14595181</v>
      </c>
      <c r="AH1290" s="2">
        <f t="shared" si="917"/>
        <v>105.53856139849447</v>
      </c>
      <c r="AI1290" s="23">
        <f t="shared" si="940"/>
        <v>9305640035.0991631</v>
      </c>
      <c r="AJ1290" s="23">
        <f t="shared" si="918"/>
        <v>6219.922423797766</v>
      </c>
      <c r="AK1290" s="23">
        <f t="shared" si="919"/>
        <v>0</v>
      </c>
      <c r="AL1290" s="23">
        <f t="shared" si="944"/>
        <v>0</v>
      </c>
      <c r="AM1290" s="23">
        <f t="shared" si="945"/>
        <v>0</v>
      </c>
      <c r="AN1290" s="16">
        <f t="shared" si="935"/>
        <v>0</v>
      </c>
      <c r="AO1290" s="23">
        <f t="shared" si="936"/>
        <v>0</v>
      </c>
      <c r="AP1290" s="22">
        <f t="shared" si="937"/>
        <v>0</v>
      </c>
      <c r="AQ1290" s="30">
        <f t="shared" si="920"/>
        <v>3639541963.288455</v>
      </c>
      <c r="AR1290" s="28">
        <f t="shared" si="921"/>
        <v>1676697502.1598005</v>
      </c>
      <c r="AS1290" s="25">
        <f t="shared" si="922"/>
        <v>200337590.02425668</v>
      </c>
      <c r="AT1290" s="32">
        <f t="shared" si="923"/>
        <v>8356.8233190991978</v>
      </c>
      <c r="AU1290" s="23">
        <f t="shared" si="924"/>
        <v>8356.8233190991978</v>
      </c>
      <c r="AV1290" s="22">
        <f t="shared" si="925"/>
        <v>477922214.03352565</v>
      </c>
      <c r="AW1290" s="31">
        <f t="shared" si="938"/>
        <v>2594148494.443296</v>
      </c>
      <c r="AX1290" s="21"/>
      <c r="AY1290" s="21"/>
      <c r="AZ1290" s="21"/>
      <c r="BA1290" s="21"/>
    </row>
    <row r="1291" spans="1:53" x14ac:dyDescent="0.25">
      <c r="A1291">
        <f t="shared" si="946"/>
        <v>496</v>
      </c>
      <c r="B1291" t="s">
        <v>6</v>
      </c>
      <c r="C1291" s="27">
        <f t="shared" ref="C1291:C1354" si="950">IF(E1290 = TRUE, 0, IF(AND($B1291="A",P1290&gt;0),P1290,0)+IFERROR(IF($B1291="A",Percent_Elsies*95%*AN1287),0))</f>
        <v>0</v>
      </c>
      <c r="D1291" s="27">
        <f t="shared" si="926"/>
        <v>0</v>
      </c>
      <c r="E1291" s="27" t="b">
        <f t="shared" si="949"/>
        <v>1</v>
      </c>
      <c r="F1291" s="29">
        <f t="shared" ref="F1291:F1354" si="951">D1291/K1291</f>
        <v>0</v>
      </c>
      <c r="G1291" s="27">
        <f t="shared" si="927"/>
        <v>0</v>
      </c>
      <c r="H1291" s="22">
        <f t="shared" ref="H1291:H1354" si="952">(H1290*K1291/K1290+G1291+D1291)*IF(B1291="A",(1+Inflation_Rate/12),1)</f>
        <v>18522831949.281147</v>
      </c>
      <c r="I1291" s="23">
        <f t="shared" ref="I1291:I1354" si="953">I1290+(G1291+D1291)/L1291</f>
        <v>132580106.5049091</v>
      </c>
      <c r="J1291" s="23">
        <f t="shared" ref="J1291:J1354" si="954">J1290+IF(AND($B1291="A",M1291&lt;0,AR1290&gt;0,E1290=FALSE),MIN(_xlfn.FLOOR.MATH(1 + (-M1291*2)/(Buy_On_Revalue)),30),0)</f>
        <v>1086</v>
      </c>
      <c r="K1291" s="19">
        <f t="shared" si="928"/>
        <v>225.0831931027827</v>
      </c>
      <c r="L1291" s="16">
        <f t="shared" ref="L1291:L1354" si="955">(L1290/K1290)*K1291*IF(B1291="A",(1+Inflation_Rate/12),1)</f>
        <v>127.76524960481041</v>
      </c>
      <c r="M1291" s="23">
        <f>M1290-IF($B1291="B",(Percent_Rent_In_Elsies*2.49%/12 * H1290)/K1290,0)+IF($B1291="D",N1291,0)+IF(B1291="D",AK1290)+IF(B1291="C",F1290*90%)-(Y1291-Y1290)-IF($B1291="A",Q1290/K1290) + IF($B1291="A",Q1290/K1290)</f>
        <v>-32742027.19974583</v>
      </c>
      <c r="N1291" s="23">
        <f t="shared" ref="N1291:N1354" si="956">IF(B1291="D", IF(V1290&gt;(Percent_Elsies*(S1290+V1290)),V1290-(Percent_Elsies)*(S1290+V1290),0),0)</f>
        <v>0</v>
      </c>
      <c r="O1291" s="22">
        <f t="shared" ref="O1291:O1354" si="957">IF(B1291="D",IF(S1290&gt;Percent_Dollars*(S1290+V1290),S1290-(Percent_Dollars*(S1290+V1290)),0),0)</f>
        <v>0</v>
      </c>
      <c r="P1291" s="22">
        <f t="shared" si="941"/>
        <v>0</v>
      </c>
      <c r="Q1291" s="22">
        <f t="shared" si="942"/>
        <v>0</v>
      </c>
      <c r="R1291" s="22">
        <f t="shared" ref="R1291:R1354" si="958">R1290+IF($B1291="B",5%*AN1291,0)-IF(B1291="B",R1290/12,0)+IF($B1291="C", AP1290,0)</f>
        <v>226052023.01847005</v>
      </c>
      <c r="S1291" s="16">
        <f t="shared" si="948"/>
        <v>0</v>
      </c>
      <c r="T1291" s="15">
        <f t="shared" ref="T1291:T1354" si="959">IF($B1291="E",0,T1290+IF(B1291="B", Percent_Dollars*95%*AN1291,0)  + IF($B1291="D",N1291*MM_Bottom*K1291)+IF($B1291="D",S1290-O1291))</f>
        <v>0</v>
      </c>
      <c r="U1291" s="23">
        <f t="shared" si="929"/>
        <v>1004487.7705638283</v>
      </c>
      <c r="V1291" s="23">
        <f t="shared" si="930"/>
        <v>0</v>
      </c>
      <c r="W1291" s="23">
        <f t="shared" si="943"/>
        <v>0</v>
      </c>
      <c r="X1291" s="23">
        <f t="shared" si="931"/>
        <v>30117897.219615798</v>
      </c>
      <c r="Y1291" s="23">
        <f t="shared" ref="Y1291:Y1354" si="960">50%*$H$10*(AS1290/$AS$10)*((4/3)/12+2.49%/4)</f>
        <v>13825559.361691331</v>
      </c>
      <c r="Z1291" s="3">
        <f t="shared" ref="Z1291:Z1354" si="961">IF($B1291="E",W1290*3.5%/Percent_Elsies,0)</f>
        <v>0</v>
      </c>
      <c r="AA1291" s="23">
        <f t="shared" ref="AA1291:AA1354" si="962">AA1290+IF($B1291="E",W1290*52.5%/Percent_Elsies,0)-IF($B1291="D",AK1290)</f>
        <v>57880359.12210352</v>
      </c>
      <c r="AB1291" s="26">
        <f t="shared" si="932"/>
        <v>70086276.274228647</v>
      </c>
      <c r="AC1291" s="23">
        <f t="shared" si="933"/>
        <v>74889487.274228647</v>
      </c>
      <c r="AD1291" s="23">
        <f t="shared" si="939"/>
        <v>4803211</v>
      </c>
      <c r="AE1291" s="24">
        <f t="shared" si="947"/>
        <v>70086276.274228647</v>
      </c>
      <c r="AF1291" s="3">
        <f t="shared" si="934"/>
        <v>0</v>
      </c>
      <c r="AG1291" s="2">
        <f t="shared" ref="AG1291:AG1354" si="963">IF($B1291="E",(Z1291/AF1289)*12,0)</f>
        <v>0</v>
      </c>
      <c r="AH1291" s="2">
        <f t="shared" ref="AH1291:AH1354" si="964">40%*H1291/AE1291</f>
        <v>105.7144590008253</v>
      </c>
      <c r="AI1291" s="23">
        <f t="shared" si="940"/>
        <v>9305640035.0991631</v>
      </c>
      <c r="AJ1291" s="23">
        <f t="shared" ref="AJ1291:AJ1354" si="965">AJ1290*K1290/K1291</f>
        <v>6219.922423797766</v>
      </c>
      <c r="AK1291" s="23">
        <f t="shared" ref="AK1291:AK1354" si="966">IF($B1291="C",((37/25)*1000/K1291)*AI1291/1000000 - AM1290/1000000,0)</f>
        <v>0</v>
      </c>
      <c r="AL1291" s="23">
        <f t="shared" si="944"/>
        <v>0</v>
      </c>
      <c r="AM1291" s="23">
        <f t="shared" si="945"/>
        <v>0</v>
      </c>
      <c r="AN1291" s="16">
        <f t="shared" si="935"/>
        <v>0</v>
      </c>
      <c r="AO1291" s="23">
        <f t="shared" si="936"/>
        <v>0</v>
      </c>
      <c r="AP1291" s="22">
        <f t="shared" si="937"/>
        <v>0</v>
      </c>
      <c r="AQ1291" s="30">
        <f t="shared" ref="AQ1291:AQ1354" si="967">(AQ1290+IF($B1291="B",AN1291*(5%+95%*Percent_Dollars))+IFERROR(IF($B1291="A",AN1287*95%*Percent_Elsies),0)+IF($B1291="B",D1291)+AP1291+IF($B1291="B",(Percent_Rent_In_Elsies*2.49%*H1290/12)*MM_Top,0)-IF($B1291="C",F1290*MM_Bottom*K1291*65%)) + IF($B1291="A",Q1290*(MM_Top - MM_Bottom)) - IF($B1291="A",Q1290)</f>
        <v>3639541963.288455</v>
      </c>
      <c r="AR1291" s="28">
        <f t="shared" ref="AR1291:AR1354" si="968">(AR1290+IF($B1291="B",((Percent_Rent_In_Elsies)*2.49%*H1290/12)*MM_Top,0)-IF($B1291="D",N1291*MM_Bottom*K1291)-IF($B1291="C",F1290*MM_Bottom*K1291*65%)) + IF($B1291="A",Q1290*(MM_Top - MM_Bottom))</f>
        <v>1676697502.1598005</v>
      </c>
      <c r="AS1291" s="25">
        <f t="shared" ref="AS1291:AS1354" si="969">AS1290+G1291+D1291</f>
        <v>200337590.02425668</v>
      </c>
      <c r="AT1291" s="32">
        <f t="shared" ref="AT1291:AT1354" si="970">IF($B1291="E",W1290*7%/Percent_Elsies,0)</f>
        <v>0</v>
      </c>
      <c r="AU1291" s="23">
        <f t="shared" ref="AU1291:AU1354" si="971">IF($B1291="E",W1290*7%/Percent_Elsies,0)</f>
        <v>0</v>
      </c>
      <c r="AV1291" s="22">
        <f t="shared" ref="AV1291:AV1354" si="972">AV1290+IF($B1291="E",T1290*30%/Percent_Dollars)</f>
        <v>477922214.03352565</v>
      </c>
      <c r="AW1291" s="31">
        <f t="shared" si="938"/>
        <v>2581009329.2360525</v>
      </c>
    </row>
    <row r="1292" spans="1:53" x14ac:dyDescent="0.25">
      <c r="A1292">
        <f t="shared" si="946"/>
        <v>496</v>
      </c>
      <c r="B1292" t="s">
        <v>7</v>
      </c>
      <c r="C1292" s="27">
        <f t="shared" si="950"/>
        <v>0</v>
      </c>
      <c r="D1292" s="27">
        <f t="shared" ref="D1292:D1355" si="973">IF(AND($B1292="B",M1292&lt;0,AR1291&gt;0,E1291=FALSE),MIN(AR1291,Buy_On_Revalue*K1292*(J1291-J1290)),0)</f>
        <v>0</v>
      </c>
      <c r="E1292" s="27" t="b">
        <f t="shared" si="949"/>
        <v>1</v>
      </c>
      <c r="F1292" s="29">
        <f t="shared" si="951"/>
        <v>0</v>
      </c>
      <c r="G1292" s="27">
        <f t="shared" ref="G1292:G1355" si="974">C1292</f>
        <v>0</v>
      </c>
      <c r="H1292" s="22">
        <f t="shared" si="952"/>
        <v>18522831949.281147</v>
      </c>
      <c r="I1292" s="23">
        <f t="shared" si="953"/>
        <v>132580106.5049091</v>
      </c>
      <c r="J1292" s="23">
        <f t="shared" si="954"/>
        <v>1086</v>
      </c>
      <c r="K1292" s="19">
        <f t="shared" ref="K1292:K1355" si="975">IF(J1292-J1291 &gt; 0,K1291*(1+0.005)^(J1292-J1291),K1291)</f>
        <v>225.0831931027827</v>
      </c>
      <c r="L1292" s="16">
        <f t="shared" si="955"/>
        <v>127.76524960481041</v>
      </c>
      <c r="M1292" s="23">
        <f>M1291-IF($B1292="B",(Percent_Rent_In_Elsies*2.49%/12 * H1291)/K1291,0)+IF($B1292="D",N1292,0)+IF(B1292="D",AK1291)+IF(B1292="C",F1291*90%)-(Y1292-Y1291)-IF($B1292="A",Q1291/K1291) + IF($B1292="A",Q1291/K1291)</f>
        <v>-32827406.467217851</v>
      </c>
      <c r="N1292" s="23">
        <f t="shared" si="956"/>
        <v>0</v>
      </c>
      <c r="O1292" s="22">
        <f t="shared" si="957"/>
        <v>0</v>
      </c>
      <c r="P1292" s="22">
        <f t="shared" si="941"/>
        <v>0</v>
      </c>
      <c r="Q1292" s="22">
        <f t="shared" si="942"/>
        <v>0</v>
      </c>
      <c r="R1292" s="22">
        <f t="shared" si="958"/>
        <v>207214354.43359753</v>
      </c>
      <c r="S1292" s="16">
        <f t="shared" si="948"/>
        <v>18837668.584872503</v>
      </c>
      <c r="T1292" s="15">
        <f t="shared" si="959"/>
        <v>0</v>
      </c>
      <c r="U1292" s="23">
        <f t="shared" ref="U1292:U1355" si="976">U1291-IF($B1292="B",U1291/12)+IF($B1292="C",AO1291)+IF(B1292="C",F1291*10%)</f>
        <v>920780.4563501759</v>
      </c>
      <c r="V1292" s="23">
        <f t="shared" ref="V1292:V1355" si="977">IF($B1292="D", 0, V1291+IF($B1292="B",U1291/12,0))</f>
        <v>83707.314213652353</v>
      </c>
      <c r="W1292" s="23">
        <f t="shared" si="943"/>
        <v>0</v>
      </c>
      <c r="X1292" s="23">
        <f t="shared" ref="X1292:X1355" si="978">X1291+IFERROR(IF($B1292="A",Z1291,0),0)  + AT1291 + AU1291 - IF($B1292="A",Q1291/K1291)</f>
        <v>30117897.219615798</v>
      </c>
      <c r="Y1292" s="23">
        <f t="shared" si="960"/>
        <v>13825559.361691331</v>
      </c>
      <c r="Z1292" s="3">
        <f t="shared" si="961"/>
        <v>0</v>
      </c>
      <c r="AA1292" s="23">
        <f t="shared" si="962"/>
        <v>57880359.12210352</v>
      </c>
      <c r="AB1292" s="26">
        <f t="shared" ref="AB1292:AB1355" si="979">M1292+SUM(U1292:AA1292)+AO1292+AT1292+AU1292</f>
        <v>70086276.274228662</v>
      </c>
      <c r="AC1292" s="23">
        <f t="shared" ref="AC1292:AC1355" si="980">AC1291+G1292+IF($B1292="C",F1291)</f>
        <v>74889487.274228647</v>
      </c>
      <c r="AD1292" s="23">
        <f t="shared" si="939"/>
        <v>4803211</v>
      </c>
      <c r="AE1292" s="24">
        <f t="shared" si="947"/>
        <v>70086276.274228647</v>
      </c>
      <c r="AF1292" s="3">
        <f t="shared" ref="AF1292:AF1355" si="981">IF($B1292="C",MAX(AE1292-AA1292-Y1292-U1292-V1292-W1292-AO1292-AT1292-AU1292,0.0001),0)</f>
        <v>0</v>
      </c>
      <c r="AG1292" s="2">
        <f t="shared" si="963"/>
        <v>0</v>
      </c>
      <c r="AH1292" s="2">
        <f t="shared" si="964"/>
        <v>105.7144590008253</v>
      </c>
      <c r="AI1292" s="23">
        <f t="shared" si="940"/>
        <v>9305640035.0991631</v>
      </c>
      <c r="AJ1292" s="23">
        <f t="shared" si="965"/>
        <v>6219.922423797766</v>
      </c>
      <c r="AK1292" s="23">
        <f t="shared" si="966"/>
        <v>0</v>
      </c>
      <c r="AL1292" s="23">
        <f t="shared" si="944"/>
        <v>278445.93852615356</v>
      </c>
      <c r="AM1292" s="23">
        <f t="shared" si="945"/>
        <v>259786820.52813554</v>
      </c>
      <c r="AN1292" s="16">
        <f t="shared" ref="AN1292:AN1355" si="982">IF($B1292="B",(G1286)/2,0)</f>
        <v>0</v>
      </c>
      <c r="AO1292" s="23">
        <f t="shared" ref="AO1292:AO1355" si="983">IF($B1292="B",(Percent_Rent_In_Elsies*2.49%/12*H1291)/K1291,0)</f>
        <v>85379.267472021675</v>
      </c>
      <c r="AP1292" s="22">
        <f t="shared" ref="AP1292:AP1355" si="984">IF($B1292="B",(1-Percent_Rent_In_Elsies)*2.49%*H1291/12,0)</f>
        <v>19217438.147379193</v>
      </c>
      <c r="AQ1292" s="30">
        <f t="shared" si="967"/>
        <v>3677813491.3589611</v>
      </c>
      <c r="AR1292" s="28">
        <f t="shared" si="968"/>
        <v>1695751592.082927</v>
      </c>
      <c r="AS1292" s="25">
        <f t="shared" si="969"/>
        <v>200337590.02425668</v>
      </c>
      <c r="AT1292" s="32">
        <f t="shared" si="970"/>
        <v>0</v>
      </c>
      <c r="AU1292" s="23">
        <f t="shared" si="971"/>
        <v>0</v>
      </c>
      <c r="AV1292" s="22">
        <f t="shared" si="972"/>
        <v>477922214.03352565</v>
      </c>
      <c r="AW1292" s="31">
        <f t="shared" ref="AW1292:AW1355" si="985">SUM(AR1292:AS1292)+AV1292 +SUM(O1292:T1292)+AP1292</f>
        <v>2619280857.3065591</v>
      </c>
    </row>
    <row r="1293" spans="1:53" s="21" customFormat="1" x14ac:dyDescent="0.25">
      <c r="A1293">
        <f t="shared" si="946"/>
        <v>496</v>
      </c>
      <c r="B1293" t="s">
        <v>8</v>
      </c>
      <c r="C1293" s="27">
        <f t="shared" si="950"/>
        <v>0</v>
      </c>
      <c r="D1293" s="27">
        <f t="shared" si="973"/>
        <v>0</v>
      </c>
      <c r="E1293" s="27" t="b">
        <f t="shared" si="949"/>
        <v>1</v>
      </c>
      <c r="F1293" s="29">
        <f t="shared" si="951"/>
        <v>0</v>
      </c>
      <c r="G1293" s="27">
        <f t="shared" si="974"/>
        <v>0</v>
      </c>
      <c r="H1293" s="22">
        <f t="shared" si="952"/>
        <v>18522831949.281147</v>
      </c>
      <c r="I1293" s="23">
        <f t="shared" si="953"/>
        <v>132580106.5049091</v>
      </c>
      <c r="J1293" s="23">
        <f t="shared" si="954"/>
        <v>1086</v>
      </c>
      <c r="K1293" s="19">
        <f t="shared" si="975"/>
        <v>225.0831931027827</v>
      </c>
      <c r="L1293" s="16">
        <f t="shared" si="955"/>
        <v>127.76524960481041</v>
      </c>
      <c r="M1293" s="23">
        <f>M1292-IF($B1293="B",(Percent_Rent_In_Elsies*2.49%/12 * H1292)/K1292,0)+IF($B1293="D",N1293,0)+IF(B1293="D",AK1292)+IF(B1293="C",F1292*90%)-(Y1293-Y1292)-IF($B1293="A",Q1292/K1292) + IF($B1293="A",Q1292/K1292)</f>
        <v>-32827406.467217851</v>
      </c>
      <c r="N1293" s="23">
        <f t="shared" si="956"/>
        <v>0</v>
      </c>
      <c r="O1293" s="22">
        <f t="shared" si="957"/>
        <v>0</v>
      </c>
      <c r="P1293" s="22">
        <f t="shared" si="941"/>
        <v>0</v>
      </c>
      <c r="Q1293" s="22">
        <f t="shared" si="942"/>
        <v>0</v>
      </c>
      <c r="R1293" s="22">
        <f t="shared" si="958"/>
        <v>226431792.58097672</v>
      </c>
      <c r="S1293" s="16">
        <f t="shared" si="948"/>
        <v>18837668.584872503</v>
      </c>
      <c r="T1293" s="15">
        <f t="shared" si="959"/>
        <v>0</v>
      </c>
      <c r="U1293" s="23">
        <f t="shared" si="976"/>
        <v>1006159.7238221975</v>
      </c>
      <c r="V1293" s="23">
        <f t="shared" si="977"/>
        <v>83707.314213652353</v>
      </c>
      <c r="W1293" s="23">
        <f t="shared" si="943"/>
        <v>0</v>
      </c>
      <c r="X1293" s="23">
        <f t="shared" si="978"/>
        <v>30117897.219615798</v>
      </c>
      <c r="Y1293" s="23">
        <f t="shared" si="960"/>
        <v>13825559.361691331</v>
      </c>
      <c r="Z1293" s="3">
        <f t="shared" si="961"/>
        <v>0</v>
      </c>
      <c r="AA1293" s="23">
        <f t="shared" si="962"/>
        <v>57880359.12210352</v>
      </c>
      <c r="AB1293" s="26">
        <f t="shared" si="979"/>
        <v>70086276.274228647</v>
      </c>
      <c r="AC1293" s="23">
        <f t="shared" si="980"/>
        <v>74889487.274228647</v>
      </c>
      <c r="AD1293" s="23">
        <f t="shared" ref="AD1293:AD1356" si="986">AD1292</f>
        <v>4803211</v>
      </c>
      <c r="AE1293" s="24">
        <f t="shared" si="947"/>
        <v>70086276.274228647</v>
      </c>
      <c r="AF1293" s="3">
        <f t="shared" si="981"/>
        <v>1E-4</v>
      </c>
      <c r="AG1293" s="2">
        <f t="shared" si="963"/>
        <v>0</v>
      </c>
      <c r="AH1293" s="2">
        <f t="shared" si="964"/>
        <v>105.7144590008253</v>
      </c>
      <c r="AI1293" s="23">
        <f t="shared" ref="AI1293:AI1356" si="987">AA1293/(AJ1293/1000000)</f>
        <v>9305640035.0991631</v>
      </c>
      <c r="AJ1293" s="23">
        <f t="shared" si="965"/>
        <v>6219.922423797766</v>
      </c>
      <c r="AK1293" s="23">
        <f t="shared" si="966"/>
        <v>60928.02139426698</v>
      </c>
      <c r="AL1293" s="23">
        <f t="shared" si="944"/>
        <v>0</v>
      </c>
      <c r="AM1293" s="23">
        <f t="shared" si="945"/>
        <v>0</v>
      </c>
      <c r="AN1293" s="16">
        <f t="shared" si="982"/>
        <v>0</v>
      </c>
      <c r="AO1293" s="23">
        <f t="shared" si="983"/>
        <v>0</v>
      </c>
      <c r="AP1293" s="22">
        <f t="shared" si="984"/>
        <v>0</v>
      </c>
      <c r="AQ1293" s="30">
        <f t="shared" si="967"/>
        <v>3677813491.3589611</v>
      </c>
      <c r="AR1293" s="28">
        <f t="shared" si="968"/>
        <v>1695751592.082927</v>
      </c>
      <c r="AS1293" s="25">
        <f t="shared" si="969"/>
        <v>200337590.02425668</v>
      </c>
      <c r="AT1293" s="32">
        <f t="shared" si="970"/>
        <v>0</v>
      </c>
      <c r="AU1293" s="23">
        <f t="shared" si="971"/>
        <v>0</v>
      </c>
      <c r="AV1293" s="22">
        <f t="shared" si="972"/>
        <v>477922214.03352565</v>
      </c>
      <c r="AW1293" s="31">
        <f t="shared" si="985"/>
        <v>2619280857.3065586</v>
      </c>
      <c r="AX1293"/>
      <c r="AY1293"/>
      <c r="AZ1293"/>
      <c r="BA1293"/>
    </row>
    <row r="1294" spans="1:53" s="21" customFormat="1" x14ac:dyDescent="0.25">
      <c r="A1294">
        <f t="shared" si="946"/>
        <v>496</v>
      </c>
      <c r="B1294" t="s">
        <v>9</v>
      </c>
      <c r="C1294" s="27">
        <f t="shared" si="950"/>
        <v>0</v>
      </c>
      <c r="D1294" s="27">
        <f t="shared" si="973"/>
        <v>0</v>
      </c>
      <c r="E1294" s="27" t="b">
        <f t="shared" si="949"/>
        <v>1</v>
      </c>
      <c r="F1294" s="29">
        <f t="shared" si="951"/>
        <v>0</v>
      </c>
      <c r="G1294" s="27">
        <f t="shared" si="974"/>
        <v>0</v>
      </c>
      <c r="H1294" s="22">
        <f t="shared" si="952"/>
        <v>18522831949.281147</v>
      </c>
      <c r="I1294" s="23">
        <f t="shared" si="953"/>
        <v>132580106.5049091</v>
      </c>
      <c r="J1294" s="23">
        <f t="shared" si="954"/>
        <v>1086</v>
      </c>
      <c r="K1294" s="19">
        <f t="shared" si="975"/>
        <v>225.0831931027827</v>
      </c>
      <c r="L1294" s="16">
        <f t="shared" si="955"/>
        <v>127.76524960481041</v>
      </c>
      <c r="M1294" s="23">
        <f>M1293-IF($B1294="B",(Percent_Rent_In_Elsies*2.49%/12 * H1293)/K1293,0)+IF($B1294="D",N1294,0)+IF(B1294="D",AK1293)+IF(B1294="C",F1293*90%)-(Y1294-Y1293)-IF($B1294="A",Q1293/K1293) + IF($B1294="A",Q1293/K1293)</f>
        <v>-32766478.445823584</v>
      </c>
      <c r="N1294" s="23">
        <f t="shared" si="956"/>
        <v>0</v>
      </c>
      <c r="O1294" s="22">
        <f t="shared" si="957"/>
        <v>13161255.815146657</v>
      </c>
      <c r="P1294" s="22">
        <f t="shared" si="941"/>
        <v>0</v>
      </c>
      <c r="Q1294" s="22">
        <f t="shared" si="942"/>
        <v>0</v>
      </c>
      <c r="R1294" s="22">
        <f t="shared" si="958"/>
        <v>226431792.58097672</v>
      </c>
      <c r="S1294" s="16">
        <f t="shared" si="948"/>
        <v>0</v>
      </c>
      <c r="T1294" s="15">
        <f t="shared" si="959"/>
        <v>5676412.7697258461</v>
      </c>
      <c r="U1294" s="23">
        <f t="shared" si="976"/>
        <v>1006159.7238221975</v>
      </c>
      <c r="V1294" s="23">
        <f t="shared" si="977"/>
        <v>0</v>
      </c>
      <c r="W1294" s="23">
        <f t="shared" si="943"/>
        <v>83707.314213652353</v>
      </c>
      <c r="X1294" s="23">
        <f t="shared" si="978"/>
        <v>30117897.219615798</v>
      </c>
      <c r="Y1294" s="23">
        <f t="shared" si="960"/>
        <v>13825559.361691331</v>
      </c>
      <c r="Z1294" s="3">
        <f t="shared" si="961"/>
        <v>0</v>
      </c>
      <c r="AA1294" s="23">
        <f t="shared" si="962"/>
        <v>57819431.100709252</v>
      </c>
      <c r="AB1294" s="26">
        <f t="shared" si="979"/>
        <v>70086276.274228662</v>
      </c>
      <c r="AC1294" s="23">
        <f t="shared" si="980"/>
        <v>74889487.274228647</v>
      </c>
      <c r="AD1294" s="23">
        <f t="shared" si="986"/>
        <v>4803211</v>
      </c>
      <c r="AE1294" s="24">
        <f t="shared" si="947"/>
        <v>70086276.274228647</v>
      </c>
      <c r="AF1294" s="3">
        <f t="shared" si="981"/>
        <v>0</v>
      </c>
      <c r="AG1294" s="2">
        <f t="shared" si="963"/>
        <v>0</v>
      </c>
      <c r="AH1294" s="2">
        <f t="shared" si="964"/>
        <v>105.7144590008253</v>
      </c>
      <c r="AI1294" s="23">
        <f t="shared" si="987"/>
        <v>9295844411.0956955</v>
      </c>
      <c r="AJ1294" s="23">
        <f t="shared" si="965"/>
        <v>6219.922423797766</v>
      </c>
      <c r="AK1294" s="23">
        <f t="shared" si="966"/>
        <v>0</v>
      </c>
      <c r="AL1294" s="23">
        <f t="shared" si="944"/>
        <v>0</v>
      </c>
      <c r="AM1294" s="23">
        <f t="shared" si="945"/>
        <v>0</v>
      </c>
      <c r="AN1294" s="16">
        <f t="shared" si="982"/>
        <v>0</v>
      </c>
      <c r="AO1294" s="23">
        <f t="shared" si="983"/>
        <v>0</v>
      </c>
      <c r="AP1294" s="22">
        <f t="shared" si="984"/>
        <v>0</v>
      </c>
      <c r="AQ1294" s="30">
        <f t="shared" si="967"/>
        <v>3677813491.3589611</v>
      </c>
      <c r="AR1294" s="28">
        <f t="shared" si="968"/>
        <v>1695751592.082927</v>
      </c>
      <c r="AS1294" s="25">
        <f t="shared" si="969"/>
        <v>200337590.02425668</v>
      </c>
      <c r="AT1294" s="32">
        <f t="shared" si="970"/>
        <v>0</v>
      </c>
      <c r="AU1294" s="23">
        <f t="shared" si="971"/>
        <v>0</v>
      </c>
      <c r="AV1294" s="22">
        <f t="shared" si="972"/>
        <v>477922214.03352565</v>
      </c>
      <c r="AW1294" s="31">
        <f t="shared" si="985"/>
        <v>2619280857.3065586</v>
      </c>
      <c r="AX1294"/>
      <c r="AY1294"/>
      <c r="AZ1294"/>
      <c r="BA1294"/>
    </row>
    <row r="1295" spans="1:53" x14ac:dyDescent="0.25">
      <c r="A1295" s="21">
        <f t="shared" si="946"/>
        <v>496</v>
      </c>
      <c r="B1295" s="21" t="s">
        <v>28</v>
      </c>
      <c r="C1295" s="27">
        <f t="shared" si="950"/>
        <v>0</v>
      </c>
      <c r="D1295" s="27">
        <f t="shared" si="973"/>
        <v>0</v>
      </c>
      <c r="E1295" s="27" t="b">
        <f t="shared" si="949"/>
        <v>1</v>
      </c>
      <c r="F1295" s="29">
        <f t="shared" si="951"/>
        <v>0</v>
      </c>
      <c r="G1295" s="27">
        <f t="shared" si="974"/>
        <v>0</v>
      </c>
      <c r="H1295" s="22">
        <f t="shared" si="952"/>
        <v>18522831949.281147</v>
      </c>
      <c r="I1295" s="23">
        <f t="shared" si="953"/>
        <v>132580106.5049091</v>
      </c>
      <c r="J1295" s="23">
        <f t="shared" si="954"/>
        <v>1086</v>
      </c>
      <c r="K1295" s="19">
        <f t="shared" si="975"/>
        <v>225.0831931027827</v>
      </c>
      <c r="L1295" s="16">
        <f t="shared" si="955"/>
        <v>127.76524960481041</v>
      </c>
      <c r="M1295" s="23">
        <f>M1294-IF($B1295="B",(Percent_Rent_In_Elsies*2.49%/12 * H1294)/K1294,0)+IF($B1295="D",N1295,0)+IF(B1295="D",AK1294)+IF(B1295="C",F1294*90%)-(Y1295-Y1294)-IF($B1295="A",Q1294/K1294) + IF($B1295="A",Q1294/K1294)</f>
        <v>-32766478.445823584</v>
      </c>
      <c r="N1295" s="23">
        <f t="shared" si="956"/>
        <v>0</v>
      </c>
      <c r="O1295" s="22">
        <f t="shared" si="957"/>
        <v>0</v>
      </c>
      <c r="P1295" s="22">
        <f t="shared" ref="P1295:P1358" si="988">IF(AG1295 &gt; Retail_Freeze_Above, O1294,0)</f>
        <v>13161255.815146657</v>
      </c>
      <c r="Q1295" s="22">
        <f t="shared" ref="Q1295:Q1358" si="989">IF(AG1295&lt;=Retail_Freeze_Above,O1294,0)</f>
        <v>0</v>
      </c>
      <c r="R1295" s="22">
        <f t="shared" si="958"/>
        <v>226431792.58097672</v>
      </c>
      <c r="S1295" s="16">
        <f t="shared" si="948"/>
        <v>0</v>
      </c>
      <c r="T1295" s="15">
        <f t="shared" si="959"/>
        <v>0</v>
      </c>
      <c r="U1295" s="23">
        <f t="shared" si="976"/>
        <v>1006159.7238221975</v>
      </c>
      <c r="V1295" s="23">
        <f t="shared" si="977"/>
        <v>0</v>
      </c>
      <c r="W1295" s="23">
        <f t="shared" ref="W1295:W1358" si="990">IF($B1295="E",0,W1294+IF(B1295="D",V1294,0)+IF($B1295="A",G1295))-IF($B1295="D",N1295)+IF($B1295="A",Q1294/K1294)</f>
        <v>0</v>
      </c>
      <c r="X1295" s="23">
        <f t="shared" si="978"/>
        <v>30117897.219615798</v>
      </c>
      <c r="Y1295" s="23">
        <f t="shared" si="960"/>
        <v>13825559.361691331</v>
      </c>
      <c r="Z1295" s="3">
        <f t="shared" si="961"/>
        <v>4185.3657106826186</v>
      </c>
      <c r="AA1295" s="23">
        <f t="shared" si="962"/>
        <v>57882211.586369492</v>
      </c>
      <c r="AB1295" s="26">
        <f t="shared" si="979"/>
        <v>70086276.274228662</v>
      </c>
      <c r="AC1295" s="23">
        <f t="shared" si="980"/>
        <v>74889487.274228647</v>
      </c>
      <c r="AD1295" s="23">
        <f t="shared" si="986"/>
        <v>4803211</v>
      </c>
      <c r="AE1295" s="24">
        <f t="shared" si="947"/>
        <v>70086276.274228647</v>
      </c>
      <c r="AF1295" s="3">
        <f t="shared" si="981"/>
        <v>0</v>
      </c>
      <c r="AG1295" s="2">
        <f t="shared" si="963"/>
        <v>502243885.28191423</v>
      </c>
      <c r="AH1295" s="2">
        <f t="shared" si="964"/>
        <v>105.7144590008253</v>
      </c>
      <c r="AI1295" s="23">
        <f t="shared" si="987"/>
        <v>9305937862.6506596</v>
      </c>
      <c r="AJ1295" s="23">
        <f t="shared" si="965"/>
        <v>6219.922423797766</v>
      </c>
      <c r="AK1295" s="23">
        <f t="shared" si="966"/>
        <v>0</v>
      </c>
      <c r="AL1295" s="23">
        <f t="shared" si="944"/>
        <v>0</v>
      </c>
      <c r="AM1295" s="23">
        <f t="shared" si="945"/>
        <v>0</v>
      </c>
      <c r="AN1295" s="16">
        <f t="shared" si="982"/>
        <v>0</v>
      </c>
      <c r="AO1295" s="23">
        <f t="shared" si="983"/>
        <v>0</v>
      </c>
      <c r="AP1295" s="22">
        <f t="shared" si="984"/>
        <v>0</v>
      </c>
      <c r="AQ1295" s="30">
        <f t="shared" si="967"/>
        <v>3677813491.3589611</v>
      </c>
      <c r="AR1295" s="28">
        <f t="shared" si="968"/>
        <v>1695751592.082927</v>
      </c>
      <c r="AS1295" s="25">
        <f t="shared" si="969"/>
        <v>200337590.02425668</v>
      </c>
      <c r="AT1295" s="32">
        <f t="shared" si="970"/>
        <v>8370.7314213652371</v>
      </c>
      <c r="AU1295" s="23">
        <f t="shared" si="971"/>
        <v>8370.7314213652371</v>
      </c>
      <c r="AV1295" s="22">
        <f t="shared" si="972"/>
        <v>483598626.8032515</v>
      </c>
      <c r="AW1295" s="31">
        <f t="shared" si="985"/>
        <v>2619280857.3065586</v>
      </c>
    </row>
    <row r="1296" spans="1:53" x14ac:dyDescent="0.25">
      <c r="A1296">
        <f t="shared" si="946"/>
        <v>497</v>
      </c>
      <c r="B1296" t="s">
        <v>6</v>
      </c>
      <c r="C1296" s="27">
        <f t="shared" si="950"/>
        <v>0</v>
      </c>
      <c r="D1296" s="27">
        <f t="shared" si="973"/>
        <v>0</v>
      </c>
      <c r="E1296" s="27" t="b">
        <f t="shared" si="949"/>
        <v>1</v>
      </c>
      <c r="F1296" s="29">
        <f t="shared" si="951"/>
        <v>0</v>
      </c>
      <c r="G1296" s="27">
        <f t="shared" si="974"/>
        <v>0</v>
      </c>
      <c r="H1296" s="22">
        <f t="shared" si="952"/>
        <v>18553703335.863281</v>
      </c>
      <c r="I1296" s="23">
        <f t="shared" si="953"/>
        <v>132580106.5049091</v>
      </c>
      <c r="J1296" s="23">
        <f t="shared" si="954"/>
        <v>1086</v>
      </c>
      <c r="K1296" s="19">
        <f t="shared" si="975"/>
        <v>225.0831931027827</v>
      </c>
      <c r="L1296" s="16">
        <f t="shared" si="955"/>
        <v>127.97819168748509</v>
      </c>
      <c r="M1296" s="23">
        <f>M1295-IF($B1296="B",(Percent_Rent_In_Elsies*2.49%/12 * H1295)/K1295,0)+IF($B1296="D",N1296,0)+IF(B1296="D",AK1295)+IF(B1296="C",F1295*90%)-(Y1296-Y1295)-IF($B1296="A",Q1295/K1295) + IF($B1296="A",Q1295/K1295)</f>
        <v>-32766478.445823584</v>
      </c>
      <c r="N1296" s="23">
        <f t="shared" si="956"/>
        <v>0</v>
      </c>
      <c r="O1296" s="22">
        <f t="shared" si="957"/>
        <v>0</v>
      </c>
      <c r="P1296" s="22">
        <f t="shared" si="988"/>
        <v>0</v>
      </c>
      <c r="Q1296" s="22">
        <f t="shared" si="989"/>
        <v>0</v>
      </c>
      <c r="R1296" s="22">
        <f t="shared" si="958"/>
        <v>226431792.58097672</v>
      </c>
      <c r="S1296" s="16">
        <f t="shared" si="948"/>
        <v>0</v>
      </c>
      <c r="T1296" s="15">
        <f t="shared" si="959"/>
        <v>0</v>
      </c>
      <c r="U1296" s="23">
        <f t="shared" si="976"/>
        <v>1006159.7238221975</v>
      </c>
      <c r="V1296" s="23">
        <f t="shared" si="977"/>
        <v>0</v>
      </c>
      <c r="W1296" s="23">
        <f t="shared" si="990"/>
        <v>0</v>
      </c>
      <c r="X1296" s="23">
        <f t="shared" si="978"/>
        <v>30138824.048169214</v>
      </c>
      <c r="Y1296" s="23">
        <f t="shared" si="960"/>
        <v>13825559.361691331</v>
      </c>
      <c r="Z1296" s="3">
        <f t="shared" si="961"/>
        <v>0</v>
      </c>
      <c r="AA1296" s="23">
        <f t="shared" si="962"/>
        <v>57882211.586369492</v>
      </c>
      <c r="AB1296" s="26">
        <f t="shared" si="979"/>
        <v>70086276.274228662</v>
      </c>
      <c r="AC1296" s="23">
        <f t="shared" si="980"/>
        <v>74889487.274228647</v>
      </c>
      <c r="AD1296" s="23">
        <f t="shared" si="986"/>
        <v>4803211</v>
      </c>
      <c r="AE1296" s="24">
        <f t="shared" si="947"/>
        <v>70086276.274228647</v>
      </c>
      <c r="AF1296" s="3">
        <f t="shared" si="981"/>
        <v>0</v>
      </c>
      <c r="AG1296" s="2">
        <f t="shared" si="963"/>
        <v>0</v>
      </c>
      <c r="AH1296" s="2">
        <f t="shared" si="964"/>
        <v>105.89064976582667</v>
      </c>
      <c r="AI1296" s="23">
        <f t="shared" si="987"/>
        <v>9305937862.6506596</v>
      </c>
      <c r="AJ1296" s="23">
        <f t="shared" si="965"/>
        <v>6219.922423797766</v>
      </c>
      <c r="AK1296" s="23">
        <f t="shared" si="966"/>
        <v>0</v>
      </c>
      <c r="AL1296" s="23">
        <f t="shared" ref="AL1296:AL1359" si="991">IF($B1296="B",AI1296-AI1291,0)</f>
        <v>0</v>
      </c>
      <c r="AM1296" s="23">
        <f t="shared" si="945"/>
        <v>0</v>
      </c>
      <c r="AN1296" s="16">
        <f t="shared" si="982"/>
        <v>0</v>
      </c>
      <c r="AO1296" s="23">
        <f t="shared" si="983"/>
        <v>0</v>
      </c>
      <c r="AP1296" s="22">
        <f t="shared" si="984"/>
        <v>0</v>
      </c>
      <c r="AQ1296" s="30">
        <f t="shared" si="967"/>
        <v>3677813491.3589611</v>
      </c>
      <c r="AR1296" s="28">
        <f t="shared" si="968"/>
        <v>1695751592.082927</v>
      </c>
      <c r="AS1296" s="25">
        <f t="shared" si="969"/>
        <v>200337590.02425668</v>
      </c>
      <c r="AT1296" s="32">
        <f t="shared" si="970"/>
        <v>0</v>
      </c>
      <c r="AU1296" s="23">
        <f t="shared" si="971"/>
        <v>0</v>
      </c>
      <c r="AV1296" s="22">
        <f t="shared" si="972"/>
        <v>483598626.8032515</v>
      </c>
      <c r="AW1296" s="31">
        <f t="shared" si="985"/>
        <v>2606119601.4914122</v>
      </c>
    </row>
    <row r="1297" spans="1:53" x14ac:dyDescent="0.25">
      <c r="A1297">
        <f t="shared" si="946"/>
        <v>497</v>
      </c>
      <c r="B1297" t="s">
        <v>7</v>
      </c>
      <c r="C1297" s="27">
        <f t="shared" si="950"/>
        <v>0</v>
      </c>
      <c r="D1297" s="27">
        <f t="shared" si="973"/>
        <v>0</v>
      </c>
      <c r="E1297" s="27" t="b">
        <f t="shared" si="949"/>
        <v>1</v>
      </c>
      <c r="F1297" s="29">
        <f t="shared" si="951"/>
        <v>0</v>
      </c>
      <c r="G1297" s="27">
        <f t="shared" si="974"/>
        <v>0</v>
      </c>
      <c r="H1297" s="22">
        <f t="shared" si="952"/>
        <v>18553703335.863281</v>
      </c>
      <c r="I1297" s="23">
        <f t="shared" si="953"/>
        <v>132580106.5049091</v>
      </c>
      <c r="J1297" s="23">
        <f t="shared" si="954"/>
        <v>1086</v>
      </c>
      <c r="K1297" s="19">
        <f t="shared" si="975"/>
        <v>225.0831931027827</v>
      </c>
      <c r="L1297" s="16">
        <f t="shared" si="955"/>
        <v>127.97819168748511</v>
      </c>
      <c r="M1297" s="23">
        <f>M1296-IF($B1297="B",(Percent_Rent_In_Elsies*2.49%/12 * H1296)/K1296,0)+IF($B1297="D",N1297,0)+IF(B1297="D",AK1296)+IF(B1297="C",F1296*90%)-(Y1297-Y1296)-IF($B1297="A",Q1296/K1296) + IF($B1297="A",Q1296/K1296)</f>
        <v>-32852000.012074724</v>
      </c>
      <c r="N1297" s="23">
        <f t="shared" si="956"/>
        <v>0</v>
      </c>
      <c r="O1297" s="22">
        <f t="shared" si="957"/>
        <v>0</v>
      </c>
      <c r="P1297" s="22">
        <f t="shared" si="988"/>
        <v>0</v>
      </c>
      <c r="Q1297" s="22">
        <f t="shared" si="989"/>
        <v>0</v>
      </c>
      <c r="R1297" s="22">
        <f t="shared" si="958"/>
        <v>207562476.53256199</v>
      </c>
      <c r="S1297" s="16">
        <f t="shared" si="948"/>
        <v>18869316.048414726</v>
      </c>
      <c r="T1297" s="15">
        <f t="shared" si="959"/>
        <v>0</v>
      </c>
      <c r="U1297" s="23">
        <f t="shared" si="976"/>
        <v>922313.0801703477</v>
      </c>
      <c r="V1297" s="23">
        <f t="shared" si="977"/>
        <v>83846.643651849794</v>
      </c>
      <c r="W1297" s="23">
        <f t="shared" si="990"/>
        <v>0</v>
      </c>
      <c r="X1297" s="23">
        <f t="shared" si="978"/>
        <v>30138824.048169214</v>
      </c>
      <c r="Y1297" s="23">
        <f t="shared" si="960"/>
        <v>13825559.361691331</v>
      </c>
      <c r="Z1297" s="3">
        <f t="shared" si="961"/>
        <v>0</v>
      </c>
      <c r="AA1297" s="23">
        <f t="shared" si="962"/>
        <v>57882211.586369492</v>
      </c>
      <c r="AB1297" s="26">
        <f t="shared" si="979"/>
        <v>70086276.274228662</v>
      </c>
      <c r="AC1297" s="23">
        <f t="shared" si="980"/>
        <v>74889487.274228647</v>
      </c>
      <c r="AD1297" s="23">
        <f t="shared" si="986"/>
        <v>4803211</v>
      </c>
      <c r="AE1297" s="24">
        <f t="shared" si="947"/>
        <v>70086276.274228647</v>
      </c>
      <c r="AF1297" s="3">
        <f t="shared" si="981"/>
        <v>0</v>
      </c>
      <c r="AG1297" s="2">
        <f t="shared" si="963"/>
        <v>0</v>
      </c>
      <c r="AH1297" s="2">
        <f t="shared" si="964"/>
        <v>105.89064976582667</v>
      </c>
      <c r="AI1297" s="23">
        <f t="shared" si="987"/>
        <v>9305937862.6506596</v>
      </c>
      <c r="AJ1297" s="23">
        <f t="shared" si="965"/>
        <v>6219.922423797766</v>
      </c>
      <c r="AK1297" s="23">
        <f t="shared" si="966"/>
        <v>0</v>
      </c>
      <c r="AL1297" s="23">
        <f t="shared" si="991"/>
        <v>297827.55149650574</v>
      </c>
      <c r="AM1297" s="23">
        <f t="shared" ref="AM1297:AM1360" si="992">IF($B1297="B",50%*AL1297*30%*AJ1297,0)</f>
        <v>277869639.89668494</v>
      </c>
      <c r="AN1297" s="16">
        <f t="shared" si="982"/>
        <v>0</v>
      </c>
      <c r="AO1297" s="23">
        <f t="shared" si="983"/>
        <v>85521.566251141703</v>
      </c>
      <c r="AP1297" s="22">
        <f t="shared" si="984"/>
        <v>19249467.210958157</v>
      </c>
      <c r="AQ1297" s="30">
        <f t="shared" si="967"/>
        <v>3716148805.3095841</v>
      </c>
      <c r="AR1297" s="28">
        <f t="shared" si="968"/>
        <v>1714837438.822592</v>
      </c>
      <c r="AS1297" s="25">
        <f t="shared" si="969"/>
        <v>200337590.02425668</v>
      </c>
      <c r="AT1297" s="32">
        <f t="shared" si="970"/>
        <v>0</v>
      </c>
      <c r="AU1297" s="23">
        <f t="shared" si="971"/>
        <v>0</v>
      </c>
      <c r="AV1297" s="22">
        <f t="shared" si="972"/>
        <v>483598626.8032515</v>
      </c>
      <c r="AW1297" s="31">
        <f t="shared" si="985"/>
        <v>2644454915.4420352</v>
      </c>
    </row>
    <row r="1298" spans="1:53" x14ac:dyDescent="0.25">
      <c r="A1298">
        <f t="shared" si="946"/>
        <v>497</v>
      </c>
      <c r="B1298" t="s">
        <v>8</v>
      </c>
      <c r="C1298" s="27">
        <f t="shared" si="950"/>
        <v>0</v>
      </c>
      <c r="D1298" s="27">
        <f t="shared" si="973"/>
        <v>0</v>
      </c>
      <c r="E1298" s="27" t="b">
        <f t="shared" si="949"/>
        <v>1</v>
      </c>
      <c r="F1298" s="29">
        <f t="shared" si="951"/>
        <v>0</v>
      </c>
      <c r="G1298" s="27">
        <f t="shared" si="974"/>
        <v>0</v>
      </c>
      <c r="H1298" s="22">
        <f t="shared" si="952"/>
        <v>18553703335.863281</v>
      </c>
      <c r="I1298" s="23">
        <f t="shared" si="953"/>
        <v>132580106.5049091</v>
      </c>
      <c r="J1298" s="23">
        <f t="shared" si="954"/>
        <v>1086</v>
      </c>
      <c r="K1298" s="19">
        <f t="shared" si="975"/>
        <v>225.0831931027827</v>
      </c>
      <c r="L1298" s="16">
        <f t="shared" si="955"/>
        <v>127.97819168748511</v>
      </c>
      <c r="M1298" s="23">
        <f>M1297-IF($B1298="B",(Percent_Rent_In_Elsies*2.49%/12 * H1297)/K1297,0)+IF($B1298="D",N1298,0)+IF(B1298="D",AK1297)+IF(B1298="C",F1297*90%)-(Y1298-Y1297)-IF($B1298="A",Q1297/K1297) + IF($B1298="A",Q1297/K1297)</f>
        <v>-32852000.012074724</v>
      </c>
      <c r="N1298" s="23">
        <f t="shared" si="956"/>
        <v>0</v>
      </c>
      <c r="O1298" s="22">
        <f t="shared" si="957"/>
        <v>0</v>
      </c>
      <c r="P1298" s="22">
        <f t="shared" si="988"/>
        <v>0</v>
      </c>
      <c r="Q1298" s="22">
        <f t="shared" si="989"/>
        <v>0</v>
      </c>
      <c r="R1298" s="22">
        <f t="shared" si="958"/>
        <v>226811943.74352014</v>
      </c>
      <c r="S1298" s="16">
        <f t="shared" si="948"/>
        <v>18869316.048414726</v>
      </c>
      <c r="T1298" s="15">
        <f t="shared" si="959"/>
        <v>0</v>
      </c>
      <c r="U1298" s="23">
        <f t="shared" si="976"/>
        <v>1007834.6464214894</v>
      </c>
      <c r="V1298" s="23">
        <f t="shared" si="977"/>
        <v>83846.643651849794</v>
      </c>
      <c r="W1298" s="23">
        <f t="shared" si="990"/>
        <v>0</v>
      </c>
      <c r="X1298" s="23">
        <f t="shared" si="978"/>
        <v>30138824.048169214</v>
      </c>
      <c r="Y1298" s="23">
        <f t="shared" si="960"/>
        <v>13825559.361691331</v>
      </c>
      <c r="Z1298" s="3">
        <f t="shared" si="961"/>
        <v>0</v>
      </c>
      <c r="AA1298" s="23">
        <f t="shared" si="962"/>
        <v>57882211.586369492</v>
      </c>
      <c r="AB1298" s="26">
        <f t="shared" si="979"/>
        <v>70086276.274228647</v>
      </c>
      <c r="AC1298" s="23">
        <f t="shared" si="980"/>
        <v>74889487.274228647</v>
      </c>
      <c r="AD1298" s="23">
        <f t="shared" si="986"/>
        <v>4803211</v>
      </c>
      <c r="AE1298" s="24">
        <f t="shared" si="947"/>
        <v>70086276.274228647</v>
      </c>
      <c r="AF1298" s="3">
        <f t="shared" si="981"/>
        <v>1E-4</v>
      </c>
      <c r="AG1298" s="2">
        <f t="shared" si="963"/>
        <v>0</v>
      </c>
      <c r="AH1298" s="2">
        <f t="shared" si="964"/>
        <v>105.89064976582667</v>
      </c>
      <c r="AI1298" s="23">
        <f t="shared" si="987"/>
        <v>9305937862.6506596</v>
      </c>
      <c r="AJ1298" s="23">
        <f t="shared" si="965"/>
        <v>6219.922423797766</v>
      </c>
      <c r="AK1298" s="23">
        <f t="shared" si="966"/>
        <v>60911.896894265315</v>
      </c>
      <c r="AL1298" s="23">
        <f t="shared" si="991"/>
        <v>0</v>
      </c>
      <c r="AM1298" s="23">
        <f t="shared" si="992"/>
        <v>0</v>
      </c>
      <c r="AN1298" s="16">
        <f t="shared" si="982"/>
        <v>0</v>
      </c>
      <c r="AO1298" s="23">
        <f t="shared" si="983"/>
        <v>0</v>
      </c>
      <c r="AP1298" s="22">
        <f t="shared" si="984"/>
        <v>0</v>
      </c>
      <c r="AQ1298" s="30">
        <f t="shared" si="967"/>
        <v>3716148805.3095841</v>
      </c>
      <c r="AR1298" s="28">
        <f t="shared" si="968"/>
        <v>1714837438.822592</v>
      </c>
      <c r="AS1298" s="25">
        <f t="shared" si="969"/>
        <v>200337590.02425668</v>
      </c>
      <c r="AT1298" s="32">
        <f t="shared" si="970"/>
        <v>0</v>
      </c>
      <c r="AU1298" s="23">
        <f t="shared" si="971"/>
        <v>0</v>
      </c>
      <c r="AV1298" s="22">
        <f t="shared" si="972"/>
        <v>483598626.8032515</v>
      </c>
      <c r="AW1298" s="31">
        <f t="shared" si="985"/>
        <v>2644454915.4420352</v>
      </c>
    </row>
    <row r="1299" spans="1:53" x14ac:dyDescent="0.25">
      <c r="A1299" s="21">
        <f t="shared" si="946"/>
        <v>497</v>
      </c>
      <c r="B1299" s="21" t="s">
        <v>9</v>
      </c>
      <c r="C1299" s="27">
        <f t="shared" si="950"/>
        <v>0</v>
      </c>
      <c r="D1299" s="27">
        <f t="shared" si="973"/>
        <v>0</v>
      </c>
      <c r="E1299" s="27" t="b">
        <f t="shared" si="949"/>
        <v>1</v>
      </c>
      <c r="F1299" s="29">
        <f t="shared" si="951"/>
        <v>0</v>
      </c>
      <c r="G1299" s="27">
        <f t="shared" si="974"/>
        <v>0</v>
      </c>
      <c r="H1299" s="22">
        <f t="shared" si="952"/>
        <v>18553703335.863281</v>
      </c>
      <c r="I1299" s="23">
        <f t="shared" si="953"/>
        <v>132580106.5049091</v>
      </c>
      <c r="J1299" s="23">
        <f t="shared" si="954"/>
        <v>1086</v>
      </c>
      <c r="K1299" s="19">
        <f t="shared" si="975"/>
        <v>225.0831931027827</v>
      </c>
      <c r="L1299" s="16">
        <f t="shared" si="955"/>
        <v>127.97819168748511</v>
      </c>
      <c r="M1299" s="23">
        <f>M1298-IF($B1299="B",(Percent_Rent_In_Elsies*2.49%/12 * H1298)/K1298,0)+IF($B1299="D",N1299,0)+IF(B1299="D",AK1298)+IF(B1299="C",F1298*90%)-(Y1299-Y1298)-IF($B1299="A",Q1298/K1298) + IF($B1299="A",Q1298/K1298)</f>
        <v>-32791088.115180459</v>
      </c>
      <c r="N1299" s="23">
        <f t="shared" si="956"/>
        <v>0</v>
      </c>
      <c r="O1299" s="22">
        <f t="shared" si="957"/>
        <v>13183367.240794752</v>
      </c>
      <c r="P1299" s="22">
        <f t="shared" si="988"/>
        <v>0</v>
      </c>
      <c r="Q1299" s="22">
        <f t="shared" si="989"/>
        <v>0</v>
      </c>
      <c r="R1299" s="22">
        <f t="shared" si="958"/>
        <v>226811943.74352014</v>
      </c>
      <c r="S1299" s="16">
        <f t="shared" si="948"/>
        <v>0</v>
      </c>
      <c r="T1299" s="15">
        <f t="shared" si="959"/>
        <v>5685948.807619974</v>
      </c>
      <c r="U1299" s="23">
        <f t="shared" si="976"/>
        <v>1007834.6464214894</v>
      </c>
      <c r="V1299" s="23">
        <f t="shared" si="977"/>
        <v>0</v>
      </c>
      <c r="W1299" s="23">
        <f t="shared" si="990"/>
        <v>83846.643651849794</v>
      </c>
      <c r="X1299" s="23">
        <f t="shared" si="978"/>
        <v>30138824.048169214</v>
      </c>
      <c r="Y1299" s="23">
        <f t="shared" si="960"/>
        <v>13825559.361691331</v>
      </c>
      <c r="Z1299" s="3">
        <f t="shared" si="961"/>
        <v>0</v>
      </c>
      <c r="AA1299" s="23">
        <f t="shared" si="962"/>
        <v>57821299.689475223</v>
      </c>
      <c r="AB1299" s="26">
        <f t="shared" si="979"/>
        <v>70086276.274228647</v>
      </c>
      <c r="AC1299" s="23">
        <f t="shared" si="980"/>
        <v>74889487.274228647</v>
      </c>
      <c r="AD1299" s="23">
        <f t="shared" si="986"/>
        <v>4803211</v>
      </c>
      <c r="AE1299" s="24">
        <f t="shared" si="947"/>
        <v>70086276.274228647</v>
      </c>
      <c r="AF1299" s="3">
        <f t="shared" si="981"/>
        <v>0</v>
      </c>
      <c r="AG1299" s="2">
        <f t="shared" si="963"/>
        <v>0</v>
      </c>
      <c r="AH1299" s="2">
        <f t="shared" si="964"/>
        <v>105.89064976582667</v>
      </c>
      <c r="AI1299" s="23">
        <f t="shared" si="987"/>
        <v>9296144831.0428677</v>
      </c>
      <c r="AJ1299" s="23">
        <f t="shared" si="965"/>
        <v>6219.922423797766</v>
      </c>
      <c r="AK1299" s="23">
        <f t="shared" si="966"/>
        <v>0</v>
      </c>
      <c r="AL1299" s="23">
        <f t="shared" si="991"/>
        <v>0</v>
      </c>
      <c r="AM1299" s="23">
        <f t="shared" si="992"/>
        <v>0</v>
      </c>
      <c r="AN1299" s="16">
        <f t="shared" si="982"/>
        <v>0</v>
      </c>
      <c r="AO1299" s="23">
        <f t="shared" si="983"/>
        <v>0</v>
      </c>
      <c r="AP1299" s="22">
        <f t="shared" si="984"/>
        <v>0</v>
      </c>
      <c r="AQ1299" s="30">
        <f t="shared" si="967"/>
        <v>3716148805.3095841</v>
      </c>
      <c r="AR1299" s="28">
        <f t="shared" si="968"/>
        <v>1714837438.822592</v>
      </c>
      <c r="AS1299" s="25">
        <f t="shared" si="969"/>
        <v>200337590.02425668</v>
      </c>
      <c r="AT1299" s="32">
        <f t="shared" si="970"/>
        <v>0</v>
      </c>
      <c r="AU1299" s="23">
        <f t="shared" si="971"/>
        <v>0</v>
      </c>
      <c r="AV1299" s="22">
        <f t="shared" si="972"/>
        <v>483598626.8032515</v>
      </c>
      <c r="AW1299" s="31">
        <f t="shared" si="985"/>
        <v>2644454915.4420352</v>
      </c>
      <c r="AX1299" s="21"/>
      <c r="AY1299" s="21"/>
      <c r="AZ1299" s="21"/>
      <c r="BA1299" s="21"/>
    </row>
    <row r="1300" spans="1:53" x14ac:dyDescent="0.25">
      <c r="A1300" s="21">
        <f t="shared" si="946"/>
        <v>497</v>
      </c>
      <c r="B1300" s="21" t="s">
        <v>28</v>
      </c>
      <c r="C1300" s="27">
        <f t="shared" si="950"/>
        <v>0</v>
      </c>
      <c r="D1300" s="27">
        <f t="shared" si="973"/>
        <v>0</v>
      </c>
      <c r="E1300" s="27" t="b">
        <f t="shared" si="949"/>
        <v>1</v>
      </c>
      <c r="F1300" s="29">
        <f t="shared" si="951"/>
        <v>0</v>
      </c>
      <c r="G1300" s="27">
        <f t="shared" si="974"/>
        <v>0</v>
      </c>
      <c r="H1300" s="22">
        <f t="shared" si="952"/>
        <v>18553703335.863281</v>
      </c>
      <c r="I1300" s="23">
        <f t="shared" si="953"/>
        <v>132580106.5049091</v>
      </c>
      <c r="J1300" s="23">
        <f t="shared" si="954"/>
        <v>1086</v>
      </c>
      <c r="K1300" s="19">
        <f t="shared" si="975"/>
        <v>225.0831931027827</v>
      </c>
      <c r="L1300" s="16">
        <f t="shared" si="955"/>
        <v>127.97819168748511</v>
      </c>
      <c r="M1300" s="23">
        <f>M1299-IF($B1300="B",(Percent_Rent_In_Elsies*2.49%/12 * H1299)/K1299,0)+IF($B1300="D",N1300,0)+IF(B1300="D",AK1299)+IF(B1300="C",F1299*90%)-(Y1300-Y1299)-IF($B1300="A",Q1299/K1299) + IF($B1300="A",Q1299/K1299)</f>
        <v>-32791088.115180459</v>
      </c>
      <c r="N1300" s="23">
        <f t="shared" si="956"/>
        <v>0</v>
      </c>
      <c r="O1300" s="22">
        <f t="shared" si="957"/>
        <v>0</v>
      </c>
      <c r="P1300" s="22">
        <f t="shared" si="988"/>
        <v>13183367.240794752</v>
      </c>
      <c r="Q1300" s="22">
        <f t="shared" si="989"/>
        <v>0</v>
      </c>
      <c r="R1300" s="22">
        <f t="shared" si="958"/>
        <v>226811943.74352014</v>
      </c>
      <c r="S1300" s="16">
        <f t="shared" si="948"/>
        <v>0</v>
      </c>
      <c r="T1300" s="15">
        <f t="shared" si="959"/>
        <v>0</v>
      </c>
      <c r="U1300" s="23">
        <f t="shared" si="976"/>
        <v>1007834.6464214894</v>
      </c>
      <c r="V1300" s="23">
        <f t="shared" si="977"/>
        <v>0</v>
      </c>
      <c r="W1300" s="23">
        <f t="shared" si="990"/>
        <v>0</v>
      </c>
      <c r="X1300" s="23">
        <f t="shared" si="978"/>
        <v>30138824.048169214</v>
      </c>
      <c r="Y1300" s="23">
        <f t="shared" si="960"/>
        <v>13825559.361691331</v>
      </c>
      <c r="Z1300" s="3">
        <f t="shared" si="961"/>
        <v>4192.3321825924904</v>
      </c>
      <c r="AA1300" s="23">
        <f t="shared" si="962"/>
        <v>57884184.672214113</v>
      </c>
      <c r="AB1300" s="26">
        <f t="shared" si="979"/>
        <v>70086276.274228662</v>
      </c>
      <c r="AC1300" s="23">
        <f t="shared" si="980"/>
        <v>74889487.274228647</v>
      </c>
      <c r="AD1300" s="23">
        <f t="shared" si="986"/>
        <v>4803211</v>
      </c>
      <c r="AE1300" s="24">
        <f t="shared" si="947"/>
        <v>70086276.274228647</v>
      </c>
      <c r="AF1300" s="3">
        <f t="shared" si="981"/>
        <v>0</v>
      </c>
      <c r="AG1300" s="2">
        <f t="shared" si="963"/>
        <v>503079861.91109884</v>
      </c>
      <c r="AH1300" s="2">
        <f t="shared" si="964"/>
        <v>105.89064976582667</v>
      </c>
      <c r="AI1300" s="23">
        <f t="shared" si="987"/>
        <v>9306255082.9807835</v>
      </c>
      <c r="AJ1300" s="23">
        <f t="shared" si="965"/>
        <v>6219.922423797766</v>
      </c>
      <c r="AK1300" s="23">
        <f t="shared" si="966"/>
        <v>0</v>
      </c>
      <c r="AL1300" s="23">
        <f t="shared" si="991"/>
        <v>0</v>
      </c>
      <c r="AM1300" s="23">
        <f t="shared" si="992"/>
        <v>0</v>
      </c>
      <c r="AN1300" s="16">
        <f t="shared" si="982"/>
        <v>0</v>
      </c>
      <c r="AO1300" s="23">
        <f t="shared" si="983"/>
        <v>0</v>
      </c>
      <c r="AP1300" s="22">
        <f t="shared" si="984"/>
        <v>0</v>
      </c>
      <c r="AQ1300" s="30">
        <f t="shared" si="967"/>
        <v>3716148805.3095841</v>
      </c>
      <c r="AR1300" s="28">
        <f t="shared" si="968"/>
        <v>1714837438.822592</v>
      </c>
      <c r="AS1300" s="25">
        <f t="shared" si="969"/>
        <v>200337590.02425668</v>
      </c>
      <c r="AT1300" s="32">
        <f t="shared" si="970"/>
        <v>8384.6643651849809</v>
      </c>
      <c r="AU1300" s="23">
        <f t="shared" si="971"/>
        <v>8384.6643651849809</v>
      </c>
      <c r="AV1300" s="22">
        <f t="shared" si="972"/>
        <v>489284575.61087149</v>
      </c>
      <c r="AW1300" s="31">
        <f t="shared" si="985"/>
        <v>2644454915.4420352</v>
      </c>
      <c r="AX1300" s="21"/>
      <c r="AY1300" s="21"/>
      <c r="AZ1300" s="21"/>
      <c r="BA1300" s="21"/>
    </row>
    <row r="1301" spans="1:53" x14ac:dyDescent="0.25">
      <c r="A1301">
        <f t="shared" si="946"/>
        <v>498</v>
      </c>
      <c r="B1301" t="s">
        <v>6</v>
      </c>
      <c r="C1301" s="27">
        <f t="shared" si="950"/>
        <v>0</v>
      </c>
      <c r="D1301" s="27">
        <f t="shared" si="973"/>
        <v>0</v>
      </c>
      <c r="E1301" s="27" t="b">
        <f t="shared" si="949"/>
        <v>1</v>
      </c>
      <c r="F1301" s="29">
        <f t="shared" si="951"/>
        <v>0</v>
      </c>
      <c r="G1301" s="27">
        <f t="shared" si="974"/>
        <v>0</v>
      </c>
      <c r="H1301" s="22">
        <f t="shared" si="952"/>
        <v>18584626174.756386</v>
      </c>
      <c r="I1301" s="23">
        <f t="shared" si="953"/>
        <v>132580106.5049091</v>
      </c>
      <c r="J1301" s="23">
        <f t="shared" si="954"/>
        <v>1086</v>
      </c>
      <c r="K1301" s="19">
        <f t="shared" si="975"/>
        <v>225.0831931027827</v>
      </c>
      <c r="L1301" s="16">
        <f t="shared" si="955"/>
        <v>128.19148867363091</v>
      </c>
      <c r="M1301" s="23">
        <f>M1300-IF($B1301="B",(Percent_Rent_In_Elsies*2.49%/12 * H1300)/K1300,0)+IF($B1301="D",N1301,0)+IF(B1301="D",AK1300)+IF(B1301="C",F1300*90%)-(Y1301-Y1300)-IF($B1301="A",Q1300/K1300) + IF($B1301="A",Q1300/K1300)</f>
        <v>-32791088.115180459</v>
      </c>
      <c r="N1301" s="23">
        <f t="shared" si="956"/>
        <v>0</v>
      </c>
      <c r="O1301" s="22">
        <f t="shared" si="957"/>
        <v>0</v>
      </c>
      <c r="P1301" s="22">
        <f t="shared" si="988"/>
        <v>0</v>
      </c>
      <c r="Q1301" s="22">
        <f t="shared" si="989"/>
        <v>0</v>
      </c>
      <c r="R1301" s="22">
        <f t="shared" si="958"/>
        <v>226811943.74352014</v>
      </c>
      <c r="S1301" s="16">
        <f t="shared" si="948"/>
        <v>0</v>
      </c>
      <c r="T1301" s="15">
        <f t="shared" si="959"/>
        <v>0</v>
      </c>
      <c r="U1301" s="23">
        <f t="shared" si="976"/>
        <v>1007834.6464214894</v>
      </c>
      <c r="V1301" s="23">
        <f t="shared" si="977"/>
        <v>0</v>
      </c>
      <c r="W1301" s="23">
        <f t="shared" si="990"/>
        <v>0</v>
      </c>
      <c r="X1301" s="23">
        <f t="shared" si="978"/>
        <v>30159785.709082175</v>
      </c>
      <c r="Y1301" s="23">
        <f t="shared" si="960"/>
        <v>13825559.361691331</v>
      </c>
      <c r="Z1301" s="3">
        <f t="shared" si="961"/>
        <v>0</v>
      </c>
      <c r="AA1301" s="23">
        <f t="shared" si="962"/>
        <v>57884184.672214113</v>
      </c>
      <c r="AB1301" s="26">
        <f t="shared" si="979"/>
        <v>70086276.274228647</v>
      </c>
      <c r="AC1301" s="23">
        <f t="shared" si="980"/>
        <v>74889487.274228647</v>
      </c>
      <c r="AD1301" s="23">
        <f t="shared" si="986"/>
        <v>4803211</v>
      </c>
      <c r="AE1301" s="24">
        <f t="shared" si="947"/>
        <v>70086276.274228647</v>
      </c>
      <c r="AF1301" s="3">
        <f t="shared" si="981"/>
        <v>0</v>
      </c>
      <c r="AG1301" s="2">
        <f t="shared" si="963"/>
        <v>0</v>
      </c>
      <c r="AH1301" s="2">
        <f t="shared" si="964"/>
        <v>106.06713418210303</v>
      </c>
      <c r="AI1301" s="23">
        <f t="shared" si="987"/>
        <v>9306255082.9807835</v>
      </c>
      <c r="AJ1301" s="23">
        <f t="shared" si="965"/>
        <v>6219.922423797766</v>
      </c>
      <c r="AK1301" s="23">
        <f t="shared" si="966"/>
        <v>0</v>
      </c>
      <c r="AL1301" s="23">
        <f t="shared" si="991"/>
        <v>0</v>
      </c>
      <c r="AM1301" s="23">
        <f t="shared" si="992"/>
        <v>0</v>
      </c>
      <c r="AN1301" s="16">
        <f t="shared" si="982"/>
        <v>0</v>
      </c>
      <c r="AO1301" s="23">
        <f t="shared" si="983"/>
        <v>0</v>
      </c>
      <c r="AP1301" s="22">
        <f t="shared" si="984"/>
        <v>0</v>
      </c>
      <c r="AQ1301" s="30">
        <f t="shared" si="967"/>
        <v>3716148805.3095841</v>
      </c>
      <c r="AR1301" s="28">
        <f t="shared" si="968"/>
        <v>1714837438.822592</v>
      </c>
      <c r="AS1301" s="25">
        <f t="shared" si="969"/>
        <v>200337590.02425668</v>
      </c>
      <c r="AT1301" s="32">
        <f t="shared" si="970"/>
        <v>0</v>
      </c>
      <c r="AU1301" s="23">
        <f t="shared" si="971"/>
        <v>0</v>
      </c>
      <c r="AV1301" s="22">
        <f t="shared" si="972"/>
        <v>489284575.61087149</v>
      </c>
      <c r="AW1301" s="31">
        <f t="shared" si="985"/>
        <v>2631271548.2012405</v>
      </c>
    </row>
    <row r="1302" spans="1:53" x14ac:dyDescent="0.25">
      <c r="A1302">
        <f t="shared" si="946"/>
        <v>498</v>
      </c>
      <c r="B1302" t="s">
        <v>7</v>
      </c>
      <c r="C1302" s="27">
        <f t="shared" si="950"/>
        <v>0</v>
      </c>
      <c r="D1302" s="27">
        <f t="shared" si="973"/>
        <v>0</v>
      </c>
      <c r="E1302" s="27" t="b">
        <f t="shared" si="949"/>
        <v>1</v>
      </c>
      <c r="F1302" s="29">
        <f t="shared" si="951"/>
        <v>0</v>
      </c>
      <c r="G1302" s="27">
        <f t="shared" si="974"/>
        <v>0</v>
      </c>
      <c r="H1302" s="22">
        <f t="shared" si="952"/>
        <v>18584626174.756386</v>
      </c>
      <c r="I1302" s="23">
        <f t="shared" si="953"/>
        <v>132580106.5049091</v>
      </c>
      <c r="J1302" s="23">
        <f t="shared" si="954"/>
        <v>1086</v>
      </c>
      <c r="K1302" s="19">
        <f t="shared" si="975"/>
        <v>225.0831931027827</v>
      </c>
      <c r="L1302" s="16">
        <f t="shared" si="955"/>
        <v>128.19148867363091</v>
      </c>
      <c r="M1302" s="23">
        <f>M1301-IF($B1302="B",(Percent_Rent_In_Elsies*2.49%/12 * H1301)/K1301,0)+IF($B1302="D",N1302,0)+IF(B1302="D",AK1301)+IF(B1302="C",F1301*90%)-(Y1302-Y1301)-IF($B1302="A",Q1301/K1301) + IF($B1302="A",Q1301/K1301)</f>
        <v>-32876752.217375353</v>
      </c>
      <c r="N1302" s="23">
        <f t="shared" si="956"/>
        <v>0</v>
      </c>
      <c r="O1302" s="22">
        <f t="shared" si="957"/>
        <v>0</v>
      </c>
      <c r="P1302" s="22">
        <f t="shared" si="988"/>
        <v>0</v>
      </c>
      <c r="Q1302" s="22">
        <f t="shared" si="989"/>
        <v>0</v>
      </c>
      <c r="R1302" s="22">
        <f t="shared" si="958"/>
        <v>207910948.43156013</v>
      </c>
      <c r="S1302" s="16">
        <f t="shared" si="948"/>
        <v>18900995.311960012</v>
      </c>
      <c r="T1302" s="15">
        <f t="shared" si="959"/>
        <v>0</v>
      </c>
      <c r="U1302" s="23">
        <f t="shared" si="976"/>
        <v>923848.42588636535</v>
      </c>
      <c r="V1302" s="23">
        <f t="shared" si="977"/>
        <v>83986.220535124114</v>
      </c>
      <c r="W1302" s="23">
        <f t="shared" si="990"/>
        <v>0</v>
      </c>
      <c r="X1302" s="23">
        <f t="shared" si="978"/>
        <v>30159785.709082175</v>
      </c>
      <c r="Y1302" s="23">
        <f t="shared" si="960"/>
        <v>13825559.361691331</v>
      </c>
      <c r="Z1302" s="3">
        <f t="shared" si="961"/>
        <v>0</v>
      </c>
      <c r="AA1302" s="23">
        <f t="shared" si="962"/>
        <v>57884184.672214113</v>
      </c>
      <c r="AB1302" s="26">
        <f t="shared" si="979"/>
        <v>70086276.274228647</v>
      </c>
      <c r="AC1302" s="23">
        <f t="shared" si="980"/>
        <v>74889487.274228647</v>
      </c>
      <c r="AD1302" s="23">
        <f t="shared" si="986"/>
        <v>4803211</v>
      </c>
      <c r="AE1302" s="24">
        <f t="shared" si="947"/>
        <v>70086276.274228647</v>
      </c>
      <c r="AF1302" s="3">
        <f t="shared" si="981"/>
        <v>0</v>
      </c>
      <c r="AG1302" s="2">
        <f t="shared" si="963"/>
        <v>0</v>
      </c>
      <c r="AH1302" s="2">
        <f t="shared" si="964"/>
        <v>106.06713418210303</v>
      </c>
      <c r="AI1302" s="23">
        <f t="shared" si="987"/>
        <v>9306255082.9807835</v>
      </c>
      <c r="AJ1302" s="23">
        <f t="shared" si="965"/>
        <v>6219.922423797766</v>
      </c>
      <c r="AK1302" s="23">
        <f t="shared" si="966"/>
        <v>0</v>
      </c>
      <c r="AL1302" s="23">
        <f t="shared" si="991"/>
        <v>317220.33012390137</v>
      </c>
      <c r="AM1302" s="23">
        <f t="shared" si="992"/>
        <v>295962876.69332761</v>
      </c>
      <c r="AN1302" s="16">
        <f t="shared" si="982"/>
        <v>0</v>
      </c>
      <c r="AO1302" s="23">
        <f t="shared" si="983"/>
        <v>85664.10219489361</v>
      </c>
      <c r="AP1302" s="22">
        <f t="shared" si="984"/>
        <v>19281549.65630975</v>
      </c>
      <c r="AQ1302" s="30">
        <f t="shared" si="967"/>
        <v>3754548011.4501247</v>
      </c>
      <c r="AR1302" s="28">
        <f t="shared" si="968"/>
        <v>1733955095.3068233</v>
      </c>
      <c r="AS1302" s="25">
        <f t="shared" si="969"/>
        <v>200337590.02425668</v>
      </c>
      <c r="AT1302" s="32">
        <f t="shared" si="970"/>
        <v>0</v>
      </c>
      <c r="AU1302" s="23">
        <f t="shared" si="971"/>
        <v>0</v>
      </c>
      <c r="AV1302" s="22">
        <f t="shared" si="972"/>
        <v>489284575.61087149</v>
      </c>
      <c r="AW1302" s="31">
        <f t="shared" si="985"/>
        <v>2669670754.3417811</v>
      </c>
    </row>
    <row r="1303" spans="1:53" s="21" customFormat="1" x14ac:dyDescent="0.25">
      <c r="A1303">
        <f t="shared" si="946"/>
        <v>498</v>
      </c>
      <c r="B1303" t="s">
        <v>8</v>
      </c>
      <c r="C1303" s="27">
        <f t="shared" si="950"/>
        <v>0</v>
      </c>
      <c r="D1303" s="27">
        <f t="shared" si="973"/>
        <v>0</v>
      </c>
      <c r="E1303" s="27" t="b">
        <f t="shared" si="949"/>
        <v>1</v>
      </c>
      <c r="F1303" s="29">
        <f t="shared" si="951"/>
        <v>0</v>
      </c>
      <c r="G1303" s="27">
        <f t="shared" si="974"/>
        <v>0</v>
      </c>
      <c r="H1303" s="22">
        <f t="shared" si="952"/>
        <v>18584626174.756386</v>
      </c>
      <c r="I1303" s="23">
        <f t="shared" si="953"/>
        <v>132580106.5049091</v>
      </c>
      <c r="J1303" s="23">
        <f t="shared" si="954"/>
        <v>1086</v>
      </c>
      <c r="K1303" s="19">
        <f t="shared" si="975"/>
        <v>225.0831931027827</v>
      </c>
      <c r="L1303" s="16">
        <f t="shared" si="955"/>
        <v>128.19148867363091</v>
      </c>
      <c r="M1303" s="23">
        <f>M1302-IF($B1303="B",(Percent_Rent_In_Elsies*2.49%/12 * H1302)/K1302,0)+IF($B1303="D",N1303,0)+IF(B1303="D",AK1302)+IF(B1303="C",F1302*90%)-(Y1303-Y1302)-IF($B1303="A",Q1302/K1302) + IF($B1303="A",Q1302/K1302)</f>
        <v>-32876752.217375353</v>
      </c>
      <c r="N1303" s="23">
        <f t="shared" si="956"/>
        <v>0</v>
      </c>
      <c r="O1303" s="22">
        <f t="shared" si="957"/>
        <v>0</v>
      </c>
      <c r="P1303" s="22">
        <f t="shared" si="988"/>
        <v>0</v>
      </c>
      <c r="Q1303" s="22">
        <f t="shared" si="989"/>
        <v>0</v>
      </c>
      <c r="R1303" s="22">
        <f t="shared" si="958"/>
        <v>227192498.08786988</v>
      </c>
      <c r="S1303" s="16">
        <f t="shared" si="948"/>
        <v>18900995.311960012</v>
      </c>
      <c r="T1303" s="15">
        <f t="shared" si="959"/>
        <v>0</v>
      </c>
      <c r="U1303" s="23">
        <f t="shared" si="976"/>
        <v>1009512.528081259</v>
      </c>
      <c r="V1303" s="23">
        <f t="shared" si="977"/>
        <v>83986.220535124114</v>
      </c>
      <c r="W1303" s="23">
        <f t="shared" si="990"/>
        <v>0</v>
      </c>
      <c r="X1303" s="23">
        <f t="shared" si="978"/>
        <v>30159785.709082175</v>
      </c>
      <c r="Y1303" s="23">
        <f t="shared" si="960"/>
        <v>13825559.361691331</v>
      </c>
      <c r="Z1303" s="3">
        <f t="shared" si="961"/>
        <v>0</v>
      </c>
      <c r="AA1303" s="23">
        <f t="shared" si="962"/>
        <v>57884184.672214113</v>
      </c>
      <c r="AB1303" s="26">
        <f t="shared" si="979"/>
        <v>70086276.274228647</v>
      </c>
      <c r="AC1303" s="23">
        <f t="shared" si="980"/>
        <v>74889487.274228647</v>
      </c>
      <c r="AD1303" s="23">
        <f t="shared" si="986"/>
        <v>4803211</v>
      </c>
      <c r="AE1303" s="24">
        <f t="shared" si="947"/>
        <v>70086276.274228647</v>
      </c>
      <c r="AF1303" s="3">
        <f t="shared" si="981"/>
        <v>1E-4</v>
      </c>
      <c r="AG1303" s="2">
        <f t="shared" si="963"/>
        <v>0</v>
      </c>
      <c r="AH1303" s="2">
        <f t="shared" si="964"/>
        <v>106.06713418210303</v>
      </c>
      <c r="AI1303" s="23">
        <f t="shared" si="987"/>
        <v>9306255082.9807835</v>
      </c>
      <c r="AJ1303" s="23">
        <f t="shared" si="965"/>
        <v>6219.922423797766</v>
      </c>
      <c r="AK1303" s="23">
        <f t="shared" si="966"/>
        <v>60895.889491075839</v>
      </c>
      <c r="AL1303" s="23">
        <f t="shared" si="991"/>
        <v>0</v>
      </c>
      <c r="AM1303" s="23">
        <f t="shared" si="992"/>
        <v>0</v>
      </c>
      <c r="AN1303" s="16">
        <f t="shared" si="982"/>
        <v>0</v>
      </c>
      <c r="AO1303" s="23">
        <f t="shared" si="983"/>
        <v>0</v>
      </c>
      <c r="AP1303" s="22">
        <f t="shared" si="984"/>
        <v>0</v>
      </c>
      <c r="AQ1303" s="30">
        <f t="shared" si="967"/>
        <v>3754548011.4501247</v>
      </c>
      <c r="AR1303" s="28">
        <f t="shared" si="968"/>
        <v>1733955095.3068233</v>
      </c>
      <c r="AS1303" s="25">
        <f t="shared" si="969"/>
        <v>200337590.02425668</v>
      </c>
      <c r="AT1303" s="32">
        <f t="shared" si="970"/>
        <v>0</v>
      </c>
      <c r="AU1303" s="23">
        <f t="shared" si="971"/>
        <v>0</v>
      </c>
      <c r="AV1303" s="22">
        <f t="shared" si="972"/>
        <v>489284575.61087149</v>
      </c>
      <c r="AW1303" s="31">
        <f t="shared" si="985"/>
        <v>2669670754.3417811</v>
      </c>
      <c r="AX1303"/>
      <c r="AY1303"/>
      <c r="AZ1303"/>
      <c r="BA1303"/>
    </row>
    <row r="1304" spans="1:53" s="21" customFormat="1" x14ac:dyDescent="0.25">
      <c r="A1304">
        <f t="shared" si="946"/>
        <v>498</v>
      </c>
      <c r="B1304" t="s">
        <v>9</v>
      </c>
      <c r="C1304" s="27">
        <f t="shared" si="950"/>
        <v>0</v>
      </c>
      <c r="D1304" s="27">
        <f t="shared" si="973"/>
        <v>0</v>
      </c>
      <c r="E1304" s="27" t="b">
        <f t="shared" si="949"/>
        <v>1</v>
      </c>
      <c r="F1304" s="29">
        <f t="shared" si="951"/>
        <v>0</v>
      </c>
      <c r="G1304" s="27">
        <f t="shared" si="974"/>
        <v>0</v>
      </c>
      <c r="H1304" s="22">
        <f t="shared" si="952"/>
        <v>18584626174.756386</v>
      </c>
      <c r="I1304" s="23">
        <f t="shared" si="953"/>
        <v>132580106.5049091</v>
      </c>
      <c r="J1304" s="23">
        <f t="shared" si="954"/>
        <v>1086</v>
      </c>
      <c r="K1304" s="19">
        <f t="shared" si="975"/>
        <v>225.0831931027827</v>
      </c>
      <c r="L1304" s="16">
        <f t="shared" si="955"/>
        <v>128.19148867363091</v>
      </c>
      <c r="M1304" s="23">
        <f>M1303-IF($B1304="B",(Percent_Rent_In_Elsies*2.49%/12 * H1303)/K1303,0)+IF($B1304="D",N1304,0)+IF(B1304="D",AK1303)+IF(B1304="C",F1303*90%)-(Y1304-Y1303)-IF($B1304="A",Q1303/K1303) + IF($B1304="A",Q1303/K1303)</f>
        <v>-32815856.327884275</v>
      </c>
      <c r="N1304" s="23">
        <f t="shared" si="956"/>
        <v>0</v>
      </c>
      <c r="O1304" s="22">
        <f t="shared" si="957"/>
        <v>13205500.852211472</v>
      </c>
      <c r="P1304" s="22">
        <f t="shared" si="988"/>
        <v>0</v>
      </c>
      <c r="Q1304" s="22">
        <f t="shared" si="989"/>
        <v>0</v>
      </c>
      <c r="R1304" s="22">
        <f t="shared" si="958"/>
        <v>227192498.08786988</v>
      </c>
      <c r="S1304" s="16">
        <f t="shared" si="948"/>
        <v>0</v>
      </c>
      <c r="T1304" s="15">
        <f t="shared" si="959"/>
        <v>5695494.4597485401</v>
      </c>
      <c r="U1304" s="23">
        <f t="shared" si="976"/>
        <v>1009512.528081259</v>
      </c>
      <c r="V1304" s="23">
        <f t="shared" si="977"/>
        <v>0</v>
      </c>
      <c r="W1304" s="23">
        <f t="shared" si="990"/>
        <v>83986.220535124114</v>
      </c>
      <c r="X1304" s="23">
        <f t="shared" si="978"/>
        <v>30159785.709082175</v>
      </c>
      <c r="Y1304" s="23">
        <f t="shared" si="960"/>
        <v>13825559.361691331</v>
      </c>
      <c r="Z1304" s="3">
        <f t="shared" si="961"/>
        <v>0</v>
      </c>
      <c r="AA1304" s="23">
        <f t="shared" si="962"/>
        <v>57823288.782723039</v>
      </c>
      <c r="AB1304" s="26">
        <f t="shared" si="979"/>
        <v>70086276.274228647</v>
      </c>
      <c r="AC1304" s="23">
        <f t="shared" si="980"/>
        <v>74889487.274228647</v>
      </c>
      <c r="AD1304" s="23">
        <f t="shared" si="986"/>
        <v>4803211</v>
      </c>
      <c r="AE1304" s="24">
        <f t="shared" si="947"/>
        <v>70086276.274228647</v>
      </c>
      <c r="AF1304" s="3">
        <f t="shared" si="981"/>
        <v>0</v>
      </c>
      <c r="AG1304" s="2">
        <f t="shared" si="963"/>
        <v>0</v>
      </c>
      <c r="AH1304" s="2">
        <f t="shared" si="964"/>
        <v>106.06713418210303</v>
      </c>
      <c r="AI1304" s="23">
        <f t="shared" si="987"/>
        <v>9296464624.9425793</v>
      </c>
      <c r="AJ1304" s="23">
        <f t="shared" si="965"/>
        <v>6219.922423797766</v>
      </c>
      <c r="AK1304" s="23">
        <f t="shared" si="966"/>
        <v>0</v>
      </c>
      <c r="AL1304" s="23">
        <f t="shared" si="991"/>
        <v>0</v>
      </c>
      <c r="AM1304" s="23">
        <f t="shared" si="992"/>
        <v>0</v>
      </c>
      <c r="AN1304" s="16">
        <f t="shared" si="982"/>
        <v>0</v>
      </c>
      <c r="AO1304" s="23">
        <f t="shared" si="983"/>
        <v>0</v>
      </c>
      <c r="AP1304" s="22">
        <f t="shared" si="984"/>
        <v>0</v>
      </c>
      <c r="AQ1304" s="30">
        <f t="shared" si="967"/>
        <v>3754548011.4501247</v>
      </c>
      <c r="AR1304" s="28">
        <f t="shared" si="968"/>
        <v>1733955095.3068233</v>
      </c>
      <c r="AS1304" s="25">
        <f t="shared" si="969"/>
        <v>200337590.02425668</v>
      </c>
      <c r="AT1304" s="32">
        <f t="shared" si="970"/>
        <v>0</v>
      </c>
      <c r="AU1304" s="23">
        <f t="shared" si="971"/>
        <v>0</v>
      </c>
      <c r="AV1304" s="22">
        <f t="shared" si="972"/>
        <v>489284575.61087149</v>
      </c>
      <c r="AW1304" s="31">
        <f t="shared" si="985"/>
        <v>2669670754.3417811</v>
      </c>
      <c r="AX1304"/>
      <c r="AY1304"/>
      <c r="AZ1304"/>
      <c r="BA1304"/>
    </row>
    <row r="1305" spans="1:53" x14ac:dyDescent="0.25">
      <c r="A1305" s="21">
        <f t="shared" si="946"/>
        <v>498</v>
      </c>
      <c r="B1305" s="21" t="s">
        <v>28</v>
      </c>
      <c r="C1305" s="27">
        <f t="shared" si="950"/>
        <v>0</v>
      </c>
      <c r="D1305" s="27">
        <f t="shared" si="973"/>
        <v>0</v>
      </c>
      <c r="E1305" s="27" t="b">
        <f t="shared" si="949"/>
        <v>1</v>
      </c>
      <c r="F1305" s="29">
        <f t="shared" si="951"/>
        <v>0</v>
      </c>
      <c r="G1305" s="27">
        <f t="shared" si="974"/>
        <v>0</v>
      </c>
      <c r="H1305" s="22">
        <f t="shared" si="952"/>
        <v>18584626174.756386</v>
      </c>
      <c r="I1305" s="23">
        <f t="shared" si="953"/>
        <v>132580106.5049091</v>
      </c>
      <c r="J1305" s="23">
        <f t="shared" si="954"/>
        <v>1086</v>
      </c>
      <c r="K1305" s="19">
        <f t="shared" si="975"/>
        <v>225.0831931027827</v>
      </c>
      <c r="L1305" s="16">
        <f t="shared" si="955"/>
        <v>128.19148867363091</v>
      </c>
      <c r="M1305" s="23">
        <f>M1304-IF($B1305="B",(Percent_Rent_In_Elsies*2.49%/12 * H1304)/K1304,0)+IF($B1305="D",N1305,0)+IF(B1305="D",AK1304)+IF(B1305="C",F1304*90%)-(Y1305-Y1304)-IF($B1305="A",Q1304/K1304) + IF($B1305="A",Q1304/K1304)</f>
        <v>-32815856.327884275</v>
      </c>
      <c r="N1305" s="23">
        <f t="shared" si="956"/>
        <v>0</v>
      </c>
      <c r="O1305" s="22">
        <f t="shared" si="957"/>
        <v>0</v>
      </c>
      <c r="P1305" s="22">
        <f t="shared" si="988"/>
        <v>13205500.852211472</v>
      </c>
      <c r="Q1305" s="22">
        <f t="shared" si="989"/>
        <v>0</v>
      </c>
      <c r="R1305" s="22">
        <f t="shared" si="958"/>
        <v>227192498.08786988</v>
      </c>
      <c r="S1305" s="16">
        <f t="shared" si="948"/>
        <v>0</v>
      </c>
      <c r="T1305" s="15">
        <f t="shared" si="959"/>
        <v>0</v>
      </c>
      <c r="U1305" s="23">
        <f t="shared" si="976"/>
        <v>1009512.528081259</v>
      </c>
      <c r="V1305" s="23">
        <f t="shared" si="977"/>
        <v>0</v>
      </c>
      <c r="W1305" s="23">
        <f t="shared" si="990"/>
        <v>0</v>
      </c>
      <c r="X1305" s="23">
        <f t="shared" si="978"/>
        <v>30159785.709082175</v>
      </c>
      <c r="Y1305" s="23">
        <f t="shared" si="960"/>
        <v>13825559.361691331</v>
      </c>
      <c r="Z1305" s="3">
        <f t="shared" si="961"/>
        <v>4199.311026756206</v>
      </c>
      <c r="AA1305" s="23">
        <f t="shared" si="962"/>
        <v>57886278.448124379</v>
      </c>
      <c r="AB1305" s="26">
        <f t="shared" si="979"/>
        <v>70086276.274228677</v>
      </c>
      <c r="AC1305" s="23">
        <f t="shared" si="980"/>
        <v>74889487.274228647</v>
      </c>
      <c r="AD1305" s="23">
        <f t="shared" si="986"/>
        <v>4803211</v>
      </c>
      <c r="AE1305" s="24">
        <f t="shared" si="947"/>
        <v>70086276.274228647</v>
      </c>
      <c r="AF1305" s="3">
        <f t="shared" si="981"/>
        <v>0</v>
      </c>
      <c r="AG1305" s="2">
        <f t="shared" si="963"/>
        <v>503917323.21074474</v>
      </c>
      <c r="AH1305" s="2">
        <f t="shared" si="964"/>
        <v>106.06713418210303</v>
      </c>
      <c r="AI1305" s="23">
        <f t="shared" si="987"/>
        <v>9306591707.1004429</v>
      </c>
      <c r="AJ1305" s="23">
        <f t="shared" si="965"/>
        <v>6219.922423797766</v>
      </c>
      <c r="AK1305" s="23">
        <f t="shared" si="966"/>
        <v>0</v>
      </c>
      <c r="AL1305" s="23">
        <f t="shared" si="991"/>
        <v>0</v>
      </c>
      <c r="AM1305" s="23">
        <f t="shared" si="992"/>
        <v>0</v>
      </c>
      <c r="AN1305" s="16">
        <f t="shared" si="982"/>
        <v>0</v>
      </c>
      <c r="AO1305" s="23">
        <f t="shared" si="983"/>
        <v>0</v>
      </c>
      <c r="AP1305" s="22">
        <f t="shared" si="984"/>
        <v>0</v>
      </c>
      <c r="AQ1305" s="30">
        <f t="shared" si="967"/>
        <v>3754548011.4501247</v>
      </c>
      <c r="AR1305" s="28">
        <f t="shared" si="968"/>
        <v>1733955095.3068233</v>
      </c>
      <c r="AS1305" s="25">
        <f t="shared" si="969"/>
        <v>200337590.02425668</v>
      </c>
      <c r="AT1305" s="32">
        <f t="shared" si="970"/>
        <v>8398.6220535124121</v>
      </c>
      <c r="AU1305" s="23">
        <f t="shared" si="971"/>
        <v>8398.6220535124121</v>
      </c>
      <c r="AV1305" s="22">
        <f t="shared" si="972"/>
        <v>494980070.07062006</v>
      </c>
      <c r="AW1305" s="31">
        <f t="shared" si="985"/>
        <v>2669670754.3417816</v>
      </c>
    </row>
    <row r="1306" spans="1:53" x14ac:dyDescent="0.25">
      <c r="A1306">
        <f t="shared" ref="A1306:A1369" si="993">A1301+1</f>
        <v>499</v>
      </c>
      <c r="B1306" t="s">
        <v>6</v>
      </c>
      <c r="C1306" s="27">
        <f t="shared" si="950"/>
        <v>0</v>
      </c>
      <c r="D1306" s="27">
        <f t="shared" si="973"/>
        <v>0</v>
      </c>
      <c r="E1306" s="27" t="b">
        <f t="shared" si="949"/>
        <v>1</v>
      </c>
      <c r="F1306" s="29">
        <f t="shared" si="951"/>
        <v>0</v>
      </c>
      <c r="G1306" s="27">
        <f t="shared" si="974"/>
        <v>0</v>
      </c>
      <c r="H1306" s="22">
        <f t="shared" si="952"/>
        <v>18615600551.714314</v>
      </c>
      <c r="I1306" s="23">
        <f t="shared" si="953"/>
        <v>132580106.5049091</v>
      </c>
      <c r="J1306" s="23">
        <f t="shared" si="954"/>
        <v>1086</v>
      </c>
      <c r="K1306" s="19">
        <f t="shared" si="975"/>
        <v>225.0831931027827</v>
      </c>
      <c r="L1306" s="16">
        <f t="shared" si="955"/>
        <v>128.40514115475364</v>
      </c>
      <c r="M1306" s="23">
        <f>M1305-IF($B1306="B",(Percent_Rent_In_Elsies*2.49%/12 * H1305)/K1305,0)+IF($B1306="D",N1306,0)+IF(B1306="D",AK1305)+IF(B1306="C",F1305*90%)-(Y1306-Y1305)-IF($B1306="A",Q1305/K1305) + IF($B1306="A",Q1305/K1305)</f>
        <v>-32815856.327884275</v>
      </c>
      <c r="N1306" s="23">
        <f t="shared" si="956"/>
        <v>0</v>
      </c>
      <c r="O1306" s="22">
        <f t="shared" si="957"/>
        <v>0</v>
      </c>
      <c r="P1306" s="22">
        <f t="shared" si="988"/>
        <v>0</v>
      </c>
      <c r="Q1306" s="22">
        <f t="shared" si="989"/>
        <v>0</v>
      </c>
      <c r="R1306" s="22">
        <f t="shared" si="958"/>
        <v>227192498.08786988</v>
      </c>
      <c r="S1306" s="16">
        <f t="shared" si="948"/>
        <v>0</v>
      </c>
      <c r="T1306" s="15">
        <f t="shared" si="959"/>
        <v>0</v>
      </c>
      <c r="U1306" s="23">
        <f t="shared" si="976"/>
        <v>1009512.528081259</v>
      </c>
      <c r="V1306" s="23">
        <f t="shared" si="977"/>
        <v>0</v>
      </c>
      <c r="W1306" s="23">
        <f t="shared" si="990"/>
        <v>0</v>
      </c>
      <c r="X1306" s="23">
        <f t="shared" si="978"/>
        <v>30180782.264215954</v>
      </c>
      <c r="Y1306" s="23">
        <f t="shared" si="960"/>
        <v>13825559.361691331</v>
      </c>
      <c r="Z1306" s="3">
        <f t="shared" si="961"/>
        <v>0</v>
      </c>
      <c r="AA1306" s="23">
        <f t="shared" si="962"/>
        <v>57886278.448124379</v>
      </c>
      <c r="AB1306" s="26">
        <f t="shared" si="979"/>
        <v>70086276.274228647</v>
      </c>
      <c r="AC1306" s="23">
        <f t="shared" si="980"/>
        <v>74889487.274228647</v>
      </c>
      <c r="AD1306" s="23">
        <f t="shared" si="986"/>
        <v>4803211</v>
      </c>
      <c r="AE1306" s="24">
        <f t="shared" si="947"/>
        <v>70086276.274228647</v>
      </c>
      <c r="AF1306" s="3">
        <f t="shared" si="981"/>
        <v>0</v>
      </c>
      <c r="AG1306" s="2">
        <f t="shared" si="963"/>
        <v>0</v>
      </c>
      <c r="AH1306" s="2">
        <f t="shared" si="964"/>
        <v>106.24391273907322</v>
      </c>
      <c r="AI1306" s="23">
        <f t="shared" si="987"/>
        <v>9306591707.1004429</v>
      </c>
      <c r="AJ1306" s="23">
        <f t="shared" si="965"/>
        <v>6219.922423797766</v>
      </c>
      <c r="AK1306" s="23">
        <f t="shared" si="966"/>
        <v>0</v>
      </c>
      <c r="AL1306" s="23">
        <f t="shared" si="991"/>
        <v>0</v>
      </c>
      <c r="AM1306" s="23">
        <f t="shared" si="992"/>
        <v>0</v>
      </c>
      <c r="AN1306" s="16">
        <f t="shared" si="982"/>
        <v>0</v>
      </c>
      <c r="AO1306" s="23">
        <f t="shared" si="983"/>
        <v>0</v>
      </c>
      <c r="AP1306" s="22">
        <f t="shared" si="984"/>
        <v>0</v>
      </c>
      <c r="AQ1306" s="30">
        <f t="shared" si="967"/>
        <v>3754548011.4501247</v>
      </c>
      <c r="AR1306" s="28">
        <f t="shared" si="968"/>
        <v>1733955095.3068233</v>
      </c>
      <c r="AS1306" s="25">
        <f t="shared" si="969"/>
        <v>200337590.02425668</v>
      </c>
      <c r="AT1306" s="32">
        <f t="shared" si="970"/>
        <v>0</v>
      </c>
      <c r="AU1306" s="23">
        <f t="shared" si="971"/>
        <v>0</v>
      </c>
      <c r="AV1306" s="22">
        <f t="shared" si="972"/>
        <v>494980070.07062006</v>
      </c>
      <c r="AW1306" s="31">
        <f t="shared" si="985"/>
        <v>2656465253.4895697</v>
      </c>
    </row>
    <row r="1307" spans="1:53" x14ac:dyDescent="0.25">
      <c r="A1307">
        <f t="shared" si="993"/>
        <v>499</v>
      </c>
      <c r="B1307" t="s">
        <v>7</v>
      </c>
      <c r="C1307" s="27">
        <f t="shared" si="950"/>
        <v>0</v>
      </c>
      <c r="D1307" s="27">
        <f t="shared" si="973"/>
        <v>0</v>
      </c>
      <c r="E1307" s="27" t="b">
        <f t="shared" si="949"/>
        <v>1</v>
      </c>
      <c r="F1307" s="29">
        <f t="shared" si="951"/>
        <v>0</v>
      </c>
      <c r="G1307" s="27">
        <f t="shared" si="974"/>
        <v>0</v>
      </c>
      <c r="H1307" s="22">
        <f t="shared" si="952"/>
        <v>18615600551.714314</v>
      </c>
      <c r="I1307" s="23">
        <f t="shared" si="953"/>
        <v>132580106.5049091</v>
      </c>
      <c r="J1307" s="23">
        <f t="shared" si="954"/>
        <v>1086</v>
      </c>
      <c r="K1307" s="19">
        <f t="shared" si="975"/>
        <v>225.0831931027827</v>
      </c>
      <c r="L1307" s="16">
        <f t="shared" si="955"/>
        <v>128.40514115475364</v>
      </c>
      <c r="M1307" s="23">
        <f>M1306-IF($B1307="B",(Percent_Rent_In_Elsies*2.49%/12 * H1306)/K1306,0)+IF($B1307="D",N1307,0)+IF(B1307="D",AK1306)+IF(B1307="C",F1306*90%)-(Y1307-Y1306)-IF($B1307="A",Q1306/K1306) + IF($B1307="A",Q1306/K1306)</f>
        <v>-32901663.203582827</v>
      </c>
      <c r="N1307" s="23">
        <f t="shared" si="956"/>
        <v>0</v>
      </c>
      <c r="O1307" s="22">
        <f t="shared" si="957"/>
        <v>0</v>
      </c>
      <c r="P1307" s="22">
        <f t="shared" si="988"/>
        <v>0</v>
      </c>
      <c r="Q1307" s="22">
        <f t="shared" si="989"/>
        <v>0</v>
      </c>
      <c r="R1307" s="22">
        <f t="shared" si="958"/>
        <v>208259789.91388074</v>
      </c>
      <c r="S1307" s="16">
        <f t="shared" si="948"/>
        <v>18932708.173989158</v>
      </c>
      <c r="T1307" s="15">
        <f t="shared" si="959"/>
        <v>0</v>
      </c>
      <c r="U1307" s="23">
        <f t="shared" si="976"/>
        <v>925386.48407448735</v>
      </c>
      <c r="V1307" s="23">
        <f t="shared" si="977"/>
        <v>84126.044006771583</v>
      </c>
      <c r="W1307" s="23">
        <f t="shared" si="990"/>
        <v>0</v>
      </c>
      <c r="X1307" s="23">
        <f t="shared" si="978"/>
        <v>30180782.264215954</v>
      </c>
      <c r="Y1307" s="23">
        <f t="shared" si="960"/>
        <v>13825559.361691331</v>
      </c>
      <c r="Z1307" s="3">
        <f t="shared" si="961"/>
        <v>0</v>
      </c>
      <c r="AA1307" s="23">
        <f t="shared" si="962"/>
        <v>57886278.448124379</v>
      </c>
      <c r="AB1307" s="26">
        <f t="shared" si="979"/>
        <v>70086276.274228647</v>
      </c>
      <c r="AC1307" s="23">
        <f t="shared" si="980"/>
        <v>74889487.274228647</v>
      </c>
      <c r="AD1307" s="23">
        <f t="shared" si="986"/>
        <v>4803211</v>
      </c>
      <c r="AE1307" s="24">
        <f t="shared" si="947"/>
        <v>70086276.274228647</v>
      </c>
      <c r="AF1307" s="3">
        <f t="shared" si="981"/>
        <v>0</v>
      </c>
      <c r="AG1307" s="2">
        <f t="shared" si="963"/>
        <v>0</v>
      </c>
      <c r="AH1307" s="2">
        <f t="shared" si="964"/>
        <v>106.24391273907322</v>
      </c>
      <c r="AI1307" s="23">
        <f t="shared" si="987"/>
        <v>9306591707.1004429</v>
      </c>
      <c r="AJ1307" s="23">
        <f t="shared" si="965"/>
        <v>6219.922423797766</v>
      </c>
      <c r="AK1307" s="23">
        <f t="shared" si="966"/>
        <v>0</v>
      </c>
      <c r="AL1307" s="23">
        <f t="shared" si="991"/>
        <v>336624.11965942383</v>
      </c>
      <c r="AM1307" s="23">
        <f t="shared" si="992"/>
        <v>314066386.53912491</v>
      </c>
      <c r="AN1307" s="16">
        <f t="shared" si="982"/>
        <v>0</v>
      </c>
      <c r="AO1307" s="23">
        <f t="shared" si="983"/>
        <v>85806.875698551783</v>
      </c>
      <c r="AP1307" s="22">
        <f t="shared" si="984"/>
        <v>19313685.572403602</v>
      </c>
      <c r="AQ1307" s="30">
        <f t="shared" si="967"/>
        <v>3793011216.2675662</v>
      </c>
      <c r="AR1307" s="28">
        <f t="shared" si="968"/>
        <v>1753104614.5518615</v>
      </c>
      <c r="AS1307" s="25">
        <f t="shared" si="969"/>
        <v>200337590.02425668</v>
      </c>
      <c r="AT1307" s="32">
        <f t="shared" si="970"/>
        <v>0</v>
      </c>
      <c r="AU1307" s="23">
        <f t="shared" si="971"/>
        <v>0</v>
      </c>
      <c r="AV1307" s="22">
        <f t="shared" si="972"/>
        <v>494980070.07062006</v>
      </c>
      <c r="AW1307" s="31">
        <f t="shared" si="985"/>
        <v>2694928458.3070111</v>
      </c>
    </row>
    <row r="1308" spans="1:53" x14ac:dyDescent="0.25">
      <c r="A1308">
        <f t="shared" si="993"/>
        <v>499</v>
      </c>
      <c r="B1308" t="s">
        <v>8</v>
      </c>
      <c r="C1308" s="27">
        <f t="shared" si="950"/>
        <v>0</v>
      </c>
      <c r="D1308" s="27">
        <f t="shared" si="973"/>
        <v>0</v>
      </c>
      <c r="E1308" s="27" t="b">
        <f t="shared" si="949"/>
        <v>1</v>
      </c>
      <c r="F1308" s="29">
        <f t="shared" si="951"/>
        <v>0</v>
      </c>
      <c r="G1308" s="27">
        <f t="shared" si="974"/>
        <v>0</v>
      </c>
      <c r="H1308" s="22">
        <f t="shared" si="952"/>
        <v>18615600551.714314</v>
      </c>
      <c r="I1308" s="23">
        <f t="shared" si="953"/>
        <v>132580106.5049091</v>
      </c>
      <c r="J1308" s="23">
        <f t="shared" si="954"/>
        <v>1086</v>
      </c>
      <c r="K1308" s="19">
        <f t="shared" si="975"/>
        <v>225.0831931027827</v>
      </c>
      <c r="L1308" s="16">
        <f t="shared" si="955"/>
        <v>128.40514115475364</v>
      </c>
      <c r="M1308" s="23">
        <f>M1307-IF($B1308="B",(Percent_Rent_In_Elsies*2.49%/12 * H1307)/K1307,0)+IF($B1308="D",N1308,0)+IF(B1308="D",AK1307)+IF(B1308="C",F1307*90%)-(Y1308-Y1307)-IF($B1308="A",Q1307/K1307) + IF($B1308="A",Q1307/K1307)</f>
        <v>-32901663.203582827</v>
      </c>
      <c r="N1308" s="23">
        <f t="shared" si="956"/>
        <v>0</v>
      </c>
      <c r="O1308" s="22">
        <f t="shared" si="957"/>
        <v>0</v>
      </c>
      <c r="P1308" s="22">
        <f t="shared" si="988"/>
        <v>0</v>
      </c>
      <c r="Q1308" s="22">
        <f t="shared" si="989"/>
        <v>0</v>
      </c>
      <c r="R1308" s="22">
        <f t="shared" si="958"/>
        <v>227573475.48628435</v>
      </c>
      <c r="S1308" s="16">
        <f t="shared" si="948"/>
        <v>18932708.173989158</v>
      </c>
      <c r="T1308" s="15">
        <f t="shared" si="959"/>
        <v>0</v>
      </c>
      <c r="U1308" s="23">
        <f t="shared" si="976"/>
        <v>1011193.3597730391</v>
      </c>
      <c r="V1308" s="23">
        <f t="shared" si="977"/>
        <v>84126.044006771583</v>
      </c>
      <c r="W1308" s="23">
        <f t="shared" si="990"/>
        <v>0</v>
      </c>
      <c r="X1308" s="23">
        <f t="shared" si="978"/>
        <v>30180782.264215954</v>
      </c>
      <c r="Y1308" s="23">
        <f t="shared" si="960"/>
        <v>13825559.361691331</v>
      </c>
      <c r="Z1308" s="3">
        <f t="shared" si="961"/>
        <v>0</v>
      </c>
      <c r="AA1308" s="23">
        <f t="shared" si="962"/>
        <v>57886278.448124379</v>
      </c>
      <c r="AB1308" s="26">
        <f t="shared" si="979"/>
        <v>70086276.274228662</v>
      </c>
      <c r="AC1308" s="23">
        <f t="shared" si="980"/>
        <v>74889487.274228647</v>
      </c>
      <c r="AD1308" s="23">
        <f t="shared" si="986"/>
        <v>4803211</v>
      </c>
      <c r="AE1308" s="24">
        <f t="shared" si="947"/>
        <v>70086276.274228647</v>
      </c>
      <c r="AF1308" s="3">
        <f t="shared" si="981"/>
        <v>1E-4</v>
      </c>
      <c r="AG1308" s="2">
        <f t="shared" si="963"/>
        <v>0</v>
      </c>
      <c r="AH1308" s="2">
        <f t="shared" si="964"/>
        <v>106.24391273907322</v>
      </c>
      <c r="AI1308" s="23">
        <f t="shared" si="987"/>
        <v>9306591707.1004429</v>
      </c>
      <c r="AJ1308" s="23">
        <f t="shared" si="965"/>
        <v>6219.922423797766</v>
      </c>
      <c r="AK1308" s="23">
        <f t="shared" si="966"/>
        <v>60879.999401478039</v>
      </c>
      <c r="AL1308" s="23">
        <f t="shared" si="991"/>
        <v>0</v>
      </c>
      <c r="AM1308" s="23">
        <f t="shared" si="992"/>
        <v>0</v>
      </c>
      <c r="AN1308" s="16">
        <f t="shared" si="982"/>
        <v>0</v>
      </c>
      <c r="AO1308" s="23">
        <f t="shared" si="983"/>
        <v>0</v>
      </c>
      <c r="AP1308" s="22">
        <f t="shared" si="984"/>
        <v>0</v>
      </c>
      <c r="AQ1308" s="30">
        <f t="shared" si="967"/>
        <v>3793011216.2675662</v>
      </c>
      <c r="AR1308" s="28">
        <f t="shared" si="968"/>
        <v>1753104614.5518615</v>
      </c>
      <c r="AS1308" s="25">
        <f t="shared" si="969"/>
        <v>200337590.02425668</v>
      </c>
      <c r="AT1308" s="32">
        <f t="shared" si="970"/>
        <v>0</v>
      </c>
      <c r="AU1308" s="23">
        <f t="shared" si="971"/>
        <v>0</v>
      </c>
      <c r="AV1308" s="22">
        <f t="shared" si="972"/>
        <v>494980070.07062006</v>
      </c>
      <c r="AW1308" s="31">
        <f t="shared" si="985"/>
        <v>2694928458.3070116</v>
      </c>
    </row>
    <row r="1309" spans="1:53" x14ac:dyDescent="0.25">
      <c r="A1309" s="21">
        <f t="shared" si="993"/>
        <v>499</v>
      </c>
      <c r="B1309" s="21" t="s">
        <v>9</v>
      </c>
      <c r="C1309" s="27">
        <f t="shared" si="950"/>
        <v>0</v>
      </c>
      <c r="D1309" s="27">
        <f t="shared" si="973"/>
        <v>0</v>
      </c>
      <c r="E1309" s="27" t="b">
        <f t="shared" si="949"/>
        <v>1</v>
      </c>
      <c r="F1309" s="29">
        <f t="shared" si="951"/>
        <v>0</v>
      </c>
      <c r="G1309" s="27">
        <f t="shared" si="974"/>
        <v>0</v>
      </c>
      <c r="H1309" s="22">
        <f t="shared" si="952"/>
        <v>18615600551.714314</v>
      </c>
      <c r="I1309" s="23">
        <f t="shared" si="953"/>
        <v>132580106.5049091</v>
      </c>
      <c r="J1309" s="23">
        <f t="shared" si="954"/>
        <v>1086</v>
      </c>
      <c r="K1309" s="19">
        <f t="shared" si="975"/>
        <v>225.0831931027827</v>
      </c>
      <c r="L1309" s="16">
        <f t="shared" si="955"/>
        <v>128.40514115475364</v>
      </c>
      <c r="M1309" s="23">
        <f>M1308-IF($B1309="B",(Percent_Rent_In_Elsies*2.49%/12 * H1308)/K1308,0)+IF($B1309="D",N1309,0)+IF(B1309="D",AK1308)+IF(B1309="C",F1308*90%)-(Y1309-Y1308)-IF($B1309="A",Q1308/K1308) + IF($B1309="A",Q1308/K1308)</f>
        <v>-32840783.204181351</v>
      </c>
      <c r="N1309" s="23">
        <f t="shared" si="956"/>
        <v>0</v>
      </c>
      <c r="O1309" s="22">
        <f t="shared" si="957"/>
        <v>13227657.90859038</v>
      </c>
      <c r="P1309" s="22">
        <f t="shared" si="988"/>
        <v>0</v>
      </c>
      <c r="Q1309" s="22">
        <f t="shared" si="989"/>
        <v>0</v>
      </c>
      <c r="R1309" s="22">
        <f t="shared" si="958"/>
        <v>227573475.48628435</v>
      </c>
      <c r="S1309" s="16">
        <f t="shared" si="948"/>
        <v>0</v>
      </c>
      <c r="T1309" s="15">
        <f t="shared" si="959"/>
        <v>5705050.265398778</v>
      </c>
      <c r="U1309" s="23">
        <f t="shared" si="976"/>
        <v>1011193.3597730391</v>
      </c>
      <c r="V1309" s="23">
        <f t="shared" si="977"/>
        <v>0</v>
      </c>
      <c r="W1309" s="23">
        <f t="shared" si="990"/>
        <v>84126.044006771583</v>
      </c>
      <c r="X1309" s="23">
        <f t="shared" si="978"/>
        <v>30180782.264215954</v>
      </c>
      <c r="Y1309" s="23">
        <f t="shared" si="960"/>
        <v>13825559.361691331</v>
      </c>
      <c r="Z1309" s="3">
        <f t="shared" si="961"/>
        <v>0</v>
      </c>
      <c r="AA1309" s="23">
        <f t="shared" si="962"/>
        <v>57825398.448722899</v>
      </c>
      <c r="AB1309" s="26">
        <f t="shared" si="979"/>
        <v>70086276.274228662</v>
      </c>
      <c r="AC1309" s="23">
        <f t="shared" si="980"/>
        <v>74889487.274228647</v>
      </c>
      <c r="AD1309" s="23">
        <f t="shared" si="986"/>
        <v>4803211</v>
      </c>
      <c r="AE1309" s="24">
        <f t="shared" si="947"/>
        <v>70086276.274228647</v>
      </c>
      <c r="AF1309" s="3">
        <f t="shared" si="981"/>
        <v>0</v>
      </c>
      <c r="AG1309" s="2">
        <f t="shared" si="963"/>
        <v>0</v>
      </c>
      <c r="AH1309" s="2">
        <f t="shared" si="964"/>
        <v>106.24391273907322</v>
      </c>
      <c r="AI1309" s="23">
        <f t="shared" si="987"/>
        <v>9296803803.7708855</v>
      </c>
      <c r="AJ1309" s="23">
        <f t="shared" si="965"/>
        <v>6219.922423797766</v>
      </c>
      <c r="AK1309" s="23">
        <f t="shared" si="966"/>
        <v>0</v>
      </c>
      <c r="AL1309" s="23">
        <f t="shared" si="991"/>
        <v>0</v>
      </c>
      <c r="AM1309" s="23">
        <f t="shared" si="992"/>
        <v>0</v>
      </c>
      <c r="AN1309" s="16">
        <f t="shared" si="982"/>
        <v>0</v>
      </c>
      <c r="AO1309" s="23">
        <f t="shared" si="983"/>
        <v>0</v>
      </c>
      <c r="AP1309" s="22">
        <f t="shared" si="984"/>
        <v>0</v>
      </c>
      <c r="AQ1309" s="30">
        <f t="shared" si="967"/>
        <v>3793011216.2675662</v>
      </c>
      <c r="AR1309" s="28">
        <f t="shared" si="968"/>
        <v>1753104614.5518615</v>
      </c>
      <c r="AS1309" s="25">
        <f t="shared" si="969"/>
        <v>200337590.02425668</v>
      </c>
      <c r="AT1309" s="32">
        <f t="shared" si="970"/>
        <v>0</v>
      </c>
      <c r="AU1309" s="23">
        <f t="shared" si="971"/>
        <v>0</v>
      </c>
      <c r="AV1309" s="22">
        <f t="shared" si="972"/>
        <v>494980070.07062006</v>
      </c>
      <c r="AW1309" s="31">
        <f t="shared" si="985"/>
        <v>2694928458.3070116</v>
      </c>
      <c r="AX1309" s="21"/>
      <c r="AY1309" s="21"/>
      <c r="AZ1309" s="21"/>
      <c r="BA1309" s="21"/>
    </row>
    <row r="1310" spans="1:53" x14ac:dyDescent="0.25">
      <c r="A1310" s="21">
        <f t="shared" si="993"/>
        <v>499</v>
      </c>
      <c r="B1310" s="21" t="s">
        <v>28</v>
      </c>
      <c r="C1310" s="27">
        <f t="shared" si="950"/>
        <v>0</v>
      </c>
      <c r="D1310" s="27">
        <f t="shared" si="973"/>
        <v>0</v>
      </c>
      <c r="E1310" s="27" t="b">
        <f t="shared" si="949"/>
        <v>1</v>
      </c>
      <c r="F1310" s="29">
        <f t="shared" si="951"/>
        <v>0</v>
      </c>
      <c r="G1310" s="27">
        <f t="shared" si="974"/>
        <v>0</v>
      </c>
      <c r="H1310" s="22">
        <f t="shared" si="952"/>
        <v>18615600551.714314</v>
      </c>
      <c r="I1310" s="23">
        <f t="shared" si="953"/>
        <v>132580106.5049091</v>
      </c>
      <c r="J1310" s="23">
        <f t="shared" si="954"/>
        <v>1086</v>
      </c>
      <c r="K1310" s="19">
        <f t="shared" si="975"/>
        <v>225.0831931027827</v>
      </c>
      <c r="L1310" s="16">
        <f t="shared" si="955"/>
        <v>128.40514115475364</v>
      </c>
      <c r="M1310" s="23">
        <f>M1309-IF($B1310="B",(Percent_Rent_In_Elsies*2.49%/12 * H1309)/K1309,0)+IF($B1310="D",N1310,0)+IF(B1310="D",AK1309)+IF(B1310="C",F1309*90%)-(Y1310-Y1309)-IF($B1310="A",Q1309/K1309) + IF($B1310="A",Q1309/K1309)</f>
        <v>-32840783.204181351</v>
      </c>
      <c r="N1310" s="23">
        <f t="shared" si="956"/>
        <v>0</v>
      </c>
      <c r="O1310" s="22">
        <f t="shared" si="957"/>
        <v>0</v>
      </c>
      <c r="P1310" s="22">
        <f t="shared" si="988"/>
        <v>13227657.90859038</v>
      </c>
      <c r="Q1310" s="22">
        <f t="shared" si="989"/>
        <v>0</v>
      </c>
      <c r="R1310" s="22">
        <f t="shared" si="958"/>
        <v>227573475.48628435</v>
      </c>
      <c r="S1310" s="16">
        <f t="shared" si="948"/>
        <v>0</v>
      </c>
      <c r="T1310" s="15">
        <f t="shared" si="959"/>
        <v>0</v>
      </c>
      <c r="U1310" s="23">
        <f t="shared" si="976"/>
        <v>1011193.3597730391</v>
      </c>
      <c r="V1310" s="23">
        <f t="shared" si="977"/>
        <v>0</v>
      </c>
      <c r="W1310" s="23">
        <f t="shared" si="990"/>
        <v>0</v>
      </c>
      <c r="X1310" s="23">
        <f t="shared" si="978"/>
        <v>30180782.264215954</v>
      </c>
      <c r="Y1310" s="23">
        <f t="shared" si="960"/>
        <v>13825559.361691331</v>
      </c>
      <c r="Z1310" s="3">
        <f t="shared" si="961"/>
        <v>4206.3022003385795</v>
      </c>
      <c r="AA1310" s="23">
        <f t="shared" si="962"/>
        <v>57888492.98172798</v>
      </c>
      <c r="AB1310" s="26">
        <f t="shared" si="979"/>
        <v>70086276.274228662</v>
      </c>
      <c r="AC1310" s="23">
        <f t="shared" si="980"/>
        <v>74889487.274228647</v>
      </c>
      <c r="AD1310" s="23">
        <f t="shared" si="986"/>
        <v>4803211</v>
      </c>
      <c r="AE1310" s="24">
        <f t="shared" si="947"/>
        <v>70086276.274228647</v>
      </c>
      <c r="AF1310" s="3">
        <f t="shared" si="981"/>
        <v>0</v>
      </c>
      <c r="AG1310" s="2">
        <f t="shared" si="963"/>
        <v>504756264.04062951</v>
      </c>
      <c r="AH1310" s="2">
        <f t="shared" si="964"/>
        <v>106.24391273907322</v>
      </c>
      <c r="AI1310" s="23">
        <f t="shared" si="987"/>
        <v>9306947745.8823948</v>
      </c>
      <c r="AJ1310" s="23">
        <f t="shared" si="965"/>
        <v>6219.922423797766</v>
      </c>
      <c r="AK1310" s="23">
        <f t="shared" si="966"/>
        <v>0</v>
      </c>
      <c r="AL1310" s="23">
        <f t="shared" si="991"/>
        <v>0</v>
      </c>
      <c r="AM1310" s="23">
        <f t="shared" si="992"/>
        <v>0</v>
      </c>
      <c r="AN1310" s="16">
        <f t="shared" si="982"/>
        <v>0</v>
      </c>
      <c r="AO1310" s="23">
        <f t="shared" si="983"/>
        <v>0</v>
      </c>
      <c r="AP1310" s="22">
        <f t="shared" si="984"/>
        <v>0</v>
      </c>
      <c r="AQ1310" s="30">
        <f t="shared" si="967"/>
        <v>3793011216.2675662</v>
      </c>
      <c r="AR1310" s="28">
        <f t="shared" si="968"/>
        <v>1753104614.5518615</v>
      </c>
      <c r="AS1310" s="25">
        <f t="shared" si="969"/>
        <v>200337590.02425668</v>
      </c>
      <c r="AT1310" s="32">
        <f t="shared" si="970"/>
        <v>8412.604400677159</v>
      </c>
      <c r="AU1310" s="23">
        <f t="shared" si="971"/>
        <v>8412.604400677159</v>
      </c>
      <c r="AV1310" s="22">
        <f t="shared" si="972"/>
        <v>500685120.33601886</v>
      </c>
      <c r="AW1310" s="31">
        <f t="shared" si="985"/>
        <v>2694928458.3070116</v>
      </c>
      <c r="AX1310" s="21"/>
      <c r="AY1310" s="21"/>
      <c r="AZ1310" s="21"/>
      <c r="BA1310" s="21"/>
    </row>
    <row r="1311" spans="1:53" x14ac:dyDescent="0.25">
      <c r="A1311">
        <f t="shared" si="993"/>
        <v>500</v>
      </c>
      <c r="B1311" t="s">
        <v>6</v>
      </c>
      <c r="C1311" s="27">
        <f t="shared" si="950"/>
        <v>0</v>
      </c>
      <c r="D1311" s="27">
        <f t="shared" si="973"/>
        <v>0</v>
      </c>
      <c r="E1311" s="27" t="b">
        <f t="shared" si="949"/>
        <v>1</v>
      </c>
      <c r="F1311" s="29">
        <f t="shared" si="951"/>
        <v>0</v>
      </c>
      <c r="G1311" s="27">
        <f t="shared" si="974"/>
        <v>0</v>
      </c>
      <c r="H1311" s="22">
        <f t="shared" si="952"/>
        <v>18646626552.633839</v>
      </c>
      <c r="I1311" s="23">
        <f t="shared" si="953"/>
        <v>132580106.5049091</v>
      </c>
      <c r="J1311" s="23">
        <f t="shared" si="954"/>
        <v>1086</v>
      </c>
      <c r="K1311" s="19">
        <f t="shared" si="975"/>
        <v>225.0831931027827</v>
      </c>
      <c r="L1311" s="16">
        <f t="shared" si="955"/>
        <v>128.61914972334489</v>
      </c>
      <c r="M1311" s="23">
        <f>M1310-IF($B1311="B",(Percent_Rent_In_Elsies*2.49%/12 * H1310)/K1310,0)+IF($B1311="D",N1311,0)+IF(B1311="D",AK1310)+IF(B1311="C",F1310*90%)-(Y1311-Y1310)-IF($B1311="A",Q1310/K1310) + IF($B1311="A",Q1310/K1310)</f>
        <v>-32840783.204181351</v>
      </c>
      <c r="N1311" s="23">
        <f t="shared" si="956"/>
        <v>0</v>
      </c>
      <c r="O1311" s="22">
        <f t="shared" si="957"/>
        <v>0</v>
      </c>
      <c r="P1311" s="22">
        <f t="shared" si="988"/>
        <v>0</v>
      </c>
      <c r="Q1311" s="22">
        <f t="shared" si="989"/>
        <v>0</v>
      </c>
      <c r="R1311" s="22">
        <f t="shared" si="958"/>
        <v>227573475.48628435</v>
      </c>
      <c r="S1311" s="16">
        <f t="shared" si="948"/>
        <v>0</v>
      </c>
      <c r="T1311" s="15">
        <f t="shared" si="959"/>
        <v>0</v>
      </c>
      <c r="U1311" s="23">
        <f t="shared" si="976"/>
        <v>1011193.3597730391</v>
      </c>
      <c r="V1311" s="23">
        <f t="shared" si="977"/>
        <v>0</v>
      </c>
      <c r="W1311" s="23">
        <f t="shared" si="990"/>
        <v>0</v>
      </c>
      <c r="X1311" s="23">
        <f t="shared" si="978"/>
        <v>30201813.775217645</v>
      </c>
      <c r="Y1311" s="23">
        <f t="shared" si="960"/>
        <v>13825559.361691331</v>
      </c>
      <c r="Z1311" s="3">
        <f t="shared" si="961"/>
        <v>0</v>
      </c>
      <c r="AA1311" s="23">
        <f t="shared" si="962"/>
        <v>57888492.98172798</v>
      </c>
      <c r="AB1311" s="26">
        <f t="shared" si="979"/>
        <v>70086276.274228662</v>
      </c>
      <c r="AC1311" s="23">
        <f t="shared" si="980"/>
        <v>74889487.274228647</v>
      </c>
      <c r="AD1311" s="23">
        <f t="shared" si="986"/>
        <v>4803211</v>
      </c>
      <c r="AE1311" s="24">
        <f t="shared" si="947"/>
        <v>70086276.274228647</v>
      </c>
      <c r="AF1311" s="3">
        <f t="shared" si="981"/>
        <v>0</v>
      </c>
      <c r="AG1311" s="2">
        <f t="shared" si="963"/>
        <v>0</v>
      </c>
      <c r="AH1311" s="2">
        <f t="shared" si="964"/>
        <v>106.42098592697167</v>
      </c>
      <c r="AI1311" s="23">
        <f t="shared" si="987"/>
        <v>9306947745.8823948</v>
      </c>
      <c r="AJ1311" s="23">
        <f t="shared" si="965"/>
        <v>6219.922423797766</v>
      </c>
      <c r="AK1311" s="23">
        <f t="shared" si="966"/>
        <v>0</v>
      </c>
      <c r="AL1311" s="23">
        <f t="shared" si="991"/>
        <v>0</v>
      </c>
      <c r="AM1311" s="23">
        <f t="shared" si="992"/>
        <v>0</v>
      </c>
      <c r="AN1311" s="16">
        <f t="shared" si="982"/>
        <v>0</v>
      </c>
      <c r="AO1311" s="23">
        <f t="shared" si="983"/>
        <v>0</v>
      </c>
      <c r="AP1311" s="22">
        <f t="shared" si="984"/>
        <v>0</v>
      </c>
      <c r="AQ1311" s="30">
        <f t="shared" si="967"/>
        <v>3793011216.2675662</v>
      </c>
      <c r="AR1311" s="28">
        <f t="shared" si="968"/>
        <v>1753104614.5518615</v>
      </c>
      <c r="AS1311" s="25">
        <f t="shared" si="969"/>
        <v>200337590.02425668</v>
      </c>
      <c r="AT1311" s="32">
        <f t="shared" si="970"/>
        <v>0</v>
      </c>
      <c r="AU1311" s="23">
        <f t="shared" si="971"/>
        <v>0</v>
      </c>
      <c r="AV1311" s="22">
        <f t="shared" si="972"/>
        <v>500685120.33601886</v>
      </c>
      <c r="AW1311" s="31">
        <f t="shared" si="985"/>
        <v>2681700800.3984213</v>
      </c>
    </row>
    <row r="1312" spans="1:53" x14ac:dyDescent="0.25">
      <c r="A1312">
        <f t="shared" si="993"/>
        <v>500</v>
      </c>
      <c r="B1312" t="s">
        <v>7</v>
      </c>
      <c r="C1312" s="27">
        <f t="shared" si="950"/>
        <v>0</v>
      </c>
      <c r="D1312" s="27">
        <f t="shared" si="973"/>
        <v>0</v>
      </c>
      <c r="E1312" s="27" t="b">
        <f t="shared" si="949"/>
        <v>1</v>
      </c>
      <c r="F1312" s="29">
        <f t="shared" si="951"/>
        <v>0</v>
      </c>
      <c r="G1312" s="27">
        <f t="shared" si="974"/>
        <v>0</v>
      </c>
      <c r="H1312" s="22">
        <f t="shared" si="952"/>
        <v>18646626552.633839</v>
      </c>
      <c r="I1312" s="23">
        <f t="shared" si="953"/>
        <v>132580106.5049091</v>
      </c>
      <c r="J1312" s="23">
        <f t="shared" si="954"/>
        <v>1086</v>
      </c>
      <c r="K1312" s="19">
        <f t="shared" si="975"/>
        <v>225.0831931027827</v>
      </c>
      <c r="L1312" s="16">
        <f t="shared" si="955"/>
        <v>128.61914972334489</v>
      </c>
      <c r="M1312" s="23">
        <f>M1311-IF($B1312="B",(Percent_Rent_In_Elsies*2.49%/12 * H1311)/K1311,0)+IF($B1312="D",N1312,0)+IF(B1312="D",AK1311)+IF(B1312="C",F1311*90%)-(Y1312-Y1311)-IF($B1312="A",Q1311/K1311) + IF($B1312="A",Q1311/K1311)</f>
        <v>-32926733.091339402</v>
      </c>
      <c r="N1312" s="23">
        <f t="shared" si="956"/>
        <v>0</v>
      </c>
      <c r="O1312" s="22">
        <f t="shared" si="957"/>
        <v>0</v>
      </c>
      <c r="P1312" s="22">
        <f t="shared" si="988"/>
        <v>0</v>
      </c>
      <c r="Q1312" s="22">
        <f t="shared" si="989"/>
        <v>0</v>
      </c>
      <c r="R1312" s="22">
        <f t="shared" si="958"/>
        <v>208609019.19576064</v>
      </c>
      <c r="S1312" s="16">
        <f t="shared" si="948"/>
        <v>18964456.290523697</v>
      </c>
      <c r="T1312" s="15">
        <f t="shared" si="959"/>
        <v>0</v>
      </c>
      <c r="U1312" s="23">
        <f t="shared" si="976"/>
        <v>926927.24645861913</v>
      </c>
      <c r="V1312" s="23">
        <f t="shared" si="977"/>
        <v>84266.113314419927</v>
      </c>
      <c r="W1312" s="23">
        <f t="shared" si="990"/>
        <v>0</v>
      </c>
      <c r="X1312" s="23">
        <f t="shared" si="978"/>
        <v>30201813.775217645</v>
      </c>
      <c r="Y1312" s="23">
        <f t="shared" si="960"/>
        <v>13825559.361691331</v>
      </c>
      <c r="Z1312" s="3">
        <f t="shared" si="961"/>
        <v>0</v>
      </c>
      <c r="AA1312" s="23">
        <f t="shared" si="962"/>
        <v>57888492.98172798</v>
      </c>
      <c r="AB1312" s="26">
        <f t="shared" si="979"/>
        <v>70086276.274228647</v>
      </c>
      <c r="AC1312" s="23">
        <f t="shared" si="980"/>
        <v>74889487.274228647</v>
      </c>
      <c r="AD1312" s="23">
        <f t="shared" si="986"/>
        <v>4803211</v>
      </c>
      <c r="AE1312" s="24">
        <f t="shared" si="947"/>
        <v>70086276.274228647</v>
      </c>
      <c r="AF1312" s="3">
        <f t="shared" si="981"/>
        <v>0</v>
      </c>
      <c r="AG1312" s="2">
        <f t="shared" si="963"/>
        <v>0</v>
      </c>
      <c r="AH1312" s="2">
        <f t="shared" si="964"/>
        <v>106.42098592697167</v>
      </c>
      <c r="AI1312" s="23">
        <f t="shared" si="987"/>
        <v>9306947745.8823948</v>
      </c>
      <c r="AJ1312" s="23">
        <f t="shared" si="965"/>
        <v>6219.922423797766</v>
      </c>
      <c r="AK1312" s="23">
        <f t="shared" si="966"/>
        <v>0</v>
      </c>
      <c r="AL1312" s="23">
        <f t="shared" si="991"/>
        <v>356038.7819519043</v>
      </c>
      <c r="AM1312" s="23">
        <f t="shared" si="992"/>
        <v>332180040.54064393</v>
      </c>
      <c r="AN1312" s="16">
        <f t="shared" si="982"/>
        <v>0</v>
      </c>
      <c r="AO1312" s="23">
        <f t="shared" si="983"/>
        <v>85949.887158049372</v>
      </c>
      <c r="AP1312" s="22">
        <f t="shared" si="984"/>
        <v>19345875.04835761</v>
      </c>
      <c r="AQ1312" s="30">
        <f t="shared" si="967"/>
        <v>3831538526.4263701</v>
      </c>
      <c r="AR1312" s="28">
        <f t="shared" si="968"/>
        <v>1772286049.6623082</v>
      </c>
      <c r="AS1312" s="25">
        <f t="shared" si="969"/>
        <v>200337590.02425668</v>
      </c>
      <c r="AT1312" s="32">
        <f t="shared" si="970"/>
        <v>0</v>
      </c>
      <c r="AU1312" s="23">
        <f t="shared" si="971"/>
        <v>0</v>
      </c>
      <c r="AV1312" s="22">
        <f t="shared" si="972"/>
        <v>500685120.33601886</v>
      </c>
      <c r="AW1312" s="31">
        <f t="shared" si="985"/>
        <v>2720228110.5572257</v>
      </c>
    </row>
    <row r="1313" spans="1:53" s="21" customFormat="1" x14ac:dyDescent="0.25">
      <c r="A1313">
        <f t="shared" si="993"/>
        <v>500</v>
      </c>
      <c r="B1313" t="s">
        <v>8</v>
      </c>
      <c r="C1313" s="27">
        <f t="shared" si="950"/>
        <v>0</v>
      </c>
      <c r="D1313" s="27">
        <f t="shared" si="973"/>
        <v>0</v>
      </c>
      <c r="E1313" s="27" t="b">
        <f t="shared" si="949"/>
        <v>1</v>
      </c>
      <c r="F1313" s="29">
        <f t="shared" si="951"/>
        <v>0</v>
      </c>
      <c r="G1313" s="27">
        <f t="shared" si="974"/>
        <v>0</v>
      </c>
      <c r="H1313" s="22">
        <f t="shared" si="952"/>
        <v>18646626552.633839</v>
      </c>
      <c r="I1313" s="23">
        <f t="shared" si="953"/>
        <v>132580106.5049091</v>
      </c>
      <c r="J1313" s="23">
        <f t="shared" si="954"/>
        <v>1086</v>
      </c>
      <c r="K1313" s="19">
        <f t="shared" si="975"/>
        <v>225.0831931027827</v>
      </c>
      <c r="L1313" s="16">
        <f t="shared" si="955"/>
        <v>128.61914972334489</v>
      </c>
      <c r="M1313" s="23">
        <f>M1312-IF($B1313="B",(Percent_Rent_In_Elsies*2.49%/12 * H1312)/K1312,0)+IF($B1313="D",N1313,0)+IF(B1313="D",AK1312)+IF(B1313="C",F1312*90%)-(Y1313-Y1312)-IF($B1313="A",Q1312/K1312) + IF($B1313="A",Q1312/K1312)</f>
        <v>-32926733.091339402</v>
      </c>
      <c r="N1313" s="23">
        <f t="shared" si="956"/>
        <v>0</v>
      </c>
      <c r="O1313" s="22">
        <f t="shared" si="957"/>
        <v>0</v>
      </c>
      <c r="P1313" s="22">
        <f t="shared" si="988"/>
        <v>0</v>
      </c>
      <c r="Q1313" s="22">
        <f t="shared" si="989"/>
        <v>0</v>
      </c>
      <c r="R1313" s="22">
        <f t="shared" si="958"/>
        <v>227954894.24411824</v>
      </c>
      <c r="S1313" s="16">
        <f t="shared" si="948"/>
        <v>18964456.290523697</v>
      </c>
      <c r="T1313" s="15">
        <f t="shared" si="959"/>
        <v>0</v>
      </c>
      <c r="U1313" s="23">
        <f t="shared" si="976"/>
        <v>1012877.1336166685</v>
      </c>
      <c r="V1313" s="23">
        <f t="shared" si="977"/>
        <v>84266.113314419927</v>
      </c>
      <c r="W1313" s="23">
        <f t="shared" si="990"/>
        <v>0</v>
      </c>
      <c r="X1313" s="23">
        <f t="shared" si="978"/>
        <v>30201813.775217645</v>
      </c>
      <c r="Y1313" s="23">
        <f t="shared" si="960"/>
        <v>13825559.361691331</v>
      </c>
      <c r="Z1313" s="3">
        <f t="shared" si="961"/>
        <v>0</v>
      </c>
      <c r="AA1313" s="23">
        <f t="shared" si="962"/>
        <v>57888492.98172798</v>
      </c>
      <c r="AB1313" s="26">
        <f t="shared" si="979"/>
        <v>70086276.274228632</v>
      </c>
      <c r="AC1313" s="23">
        <f t="shared" si="980"/>
        <v>74889487.274228647</v>
      </c>
      <c r="AD1313" s="23">
        <f t="shared" si="986"/>
        <v>4803211</v>
      </c>
      <c r="AE1313" s="24">
        <f t="shared" si="947"/>
        <v>70086276.274228647</v>
      </c>
      <c r="AF1313" s="3">
        <f t="shared" si="981"/>
        <v>1E-4</v>
      </c>
      <c r="AG1313" s="2">
        <f t="shared" si="963"/>
        <v>0</v>
      </c>
      <c r="AH1313" s="2">
        <f t="shared" si="964"/>
        <v>106.42098592697167</v>
      </c>
      <c r="AI1313" s="23">
        <f t="shared" si="987"/>
        <v>9306947745.8823948</v>
      </c>
      <c r="AJ1313" s="23">
        <f t="shared" si="965"/>
        <v>6219.922423797766</v>
      </c>
      <c r="AK1313" s="23">
        <f t="shared" si="966"/>
        <v>60864.22682585747</v>
      </c>
      <c r="AL1313" s="23">
        <f t="shared" si="991"/>
        <v>0</v>
      </c>
      <c r="AM1313" s="23">
        <f t="shared" si="992"/>
        <v>0</v>
      </c>
      <c r="AN1313" s="16">
        <f t="shared" si="982"/>
        <v>0</v>
      </c>
      <c r="AO1313" s="23">
        <f t="shared" si="983"/>
        <v>0</v>
      </c>
      <c r="AP1313" s="22">
        <f t="shared" si="984"/>
        <v>0</v>
      </c>
      <c r="AQ1313" s="30">
        <f t="shared" si="967"/>
        <v>3831538526.4263701</v>
      </c>
      <c r="AR1313" s="28">
        <f t="shared" si="968"/>
        <v>1772286049.6623082</v>
      </c>
      <c r="AS1313" s="25">
        <f t="shared" si="969"/>
        <v>200337590.02425668</v>
      </c>
      <c r="AT1313" s="32">
        <f t="shared" si="970"/>
        <v>0</v>
      </c>
      <c r="AU1313" s="23">
        <f t="shared" si="971"/>
        <v>0</v>
      </c>
      <c r="AV1313" s="22">
        <f t="shared" si="972"/>
        <v>500685120.33601886</v>
      </c>
      <c r="AW1313" s="31">
        <f t="shared" si="985"/>
        <v>2720228110.5572257</v>
      </c>
      <c r="AX1313"/>
      <c r="AY1313"/>
      <c r="AZ1313"/>
      <c r="BA1313"/>
    </row>
    <row r="1314" spans="1:53" s="21" customFormat="1" x14ac:dyDescent="0.25">
      <c r="A1314">
        <f t="shared" si="993"/>
        <v>500</v>
      </c>
      <c r="B1314" t="s">
        <v>9</v>
      </c>
      <c r="C1314" s="27">
        <f t="shared" si="950"/>
        <v>0</v>
      </c>
      <c r="D1314" s="27">
        <f t="shared" si="973"/>
        <v>0</v>
      </c>
      <c r="E1314" s="27" t="b">
        <f t="shared" si="949"/>
        <v>1</v>
      </c>
      <c r="F1314" s="29">
        <f t="shared" si="951"/>
        <v>0</v>
      </c>
      <c r="G1314" s="27">
        <f t="shared" si="974"/>
        <v>0</v>
      </c>
      <c r="H1314" s="22">
        <f t="shared" si="952"/>
        <v>18646626552.633839</v>
      </c>
      <c r="I1314" s="23">
        <f t="shared" si="953"/>
        <v>132580106.5049091</v>
      </c>
      <c r="J1314" s="23">
        <f t="shared" si="954"/>
        <v>1086</v>
      </c>
      <c r="K1314" s="19">
        <f t="shared" si="975"/>
        <v>225.0831931027827</v>
      </c>
      <c r="L1314" s="16">
        <f t="shared" si="955"/>
        <v>128.61914972334489</v>
      </c>
      <c r="M1314" s="23">
        <f>M1313-IF($B1314="B",(Percent_Rent_In_Elsies*2.49%/12 * H1313)/K1313,0)+IF($B1314="D",N1314,0)+IF(B1314="D",AK1313)+IF(B1314="C",F1313*90%)-(Y1314-Y1313)-IF($B1314="A",Q1313/K1313) + IF($B1314="A",Q1313/K1313)</f>
        <v>-32865868.864513546</v>
      </c>
      <c r="N1314" s="23">
        <f t="shared" si="956"/>
        <v>0</v>
      </c>
      <c r="O1314" s="22">
        <f t="shared" si="957"/>
        <v>13249839.569372263</v>
      </c>
      <c r="P1314" s="22">
        <f t="shared" si="988"/>
        <v>0</v>
      </c>
      <c r="Q1314" s="22">
        <f t="shared" si="989"/>
        <v>0</v>
      </c>
      <c r="R1314" s="22">
        <f t="shared" si="958"/>
        <v>227954894.24411824</v>
      </c>
      <c r="S1314" s="16">
        <f t="shared" si="948"/>
        <v>0</v>
      </c>
      <c r="T1314" s="15">
        <f t="shared" si="959"/>
        <v>5714616.7211514339</v>
      </c>
      <c r="U1314" s="23">
        <f t="shared" si="976"/>
        <v>1012877.1336166685</v>
      </c>
      <c r="V1314" s="23">
        <f t="shared" si="977"/>
        <v>0</v>
      </c>
      <c r="W1314" s="23">
        <f t="shared" si="990"/>
        <v>84266.113314419927</v>
      </c>
      <c r="X1314" s="23">
        <f t="shared" si="978"/>
        <v>30201813.775217645</v>
      </c>
      <c r="Y1314" s="23">
        <f t="shared" si="960"/>
        <v>13825559.361691331</v>
      </c>
      <c r="Z1314" s="3">
        <f t="shared" si="961"/>
        <v>0</v>
      </c>
      <c r="AA1314" s="23">
        <f t="shared" si="962"/>
        <v>57827628.754902124</v>
      </c>
      <c r="AB1314" s="26">
        <f t="shared" si="979"/>
        <v>70086276.274228632</v>
      </c>
      <c r="AC1314" s="23">
        <f t="shared" si="980"/>
        <v>74889487.274228647</v>
      </c>
      <c r="AD1314" s="23">
        <f t="shared" si="986"/>
        <v>4803211</v>
      </c>
      <c r="AE1314" s="24">
        <f t="shared" si="947"/>
        <v>70086276.274228647</v>
      </c>
      <c r="AF1314" s="3">
        <f t="shared" si="981"/>
        <v>0</v>
      </c>
      <c r="AG1314" s="2">
        <f t="shared" si="963"/>
        <v>0</v>
      </c>
      <c r="AH1314" s="2">
        <f t="shared" si="964"/>
        <v>106.42098592697167</v>
      </c>
      <c r="AI1314" s="23">
        <f t="shared" si="987"/>
        <v>9297162378.3683262</v>
      </c>
      <c r="AJ1314" s="23">
        <f t="shared" si="965"/>
        <v>6219.922423797766</v>
      </c>
      <c r="AK1314" s="23">
        <f t="shared" si="966"/>
        <v>0</v>
      </c>
      <c r="AL1314" s="23">
        <f t="shared" si="991"/>
        <v>0</v>
      </c>
      <c r="AM1314" s="23">
        <f t="shared" si="992"/>
        <v>0</v>
      </c>
      <c r="AN1314" s="16">
        <f t="shared" si="982"/>
        <v>0</v>
      </c>
      <c r="AO1314" s="23">
        <f t="shared" si="983"/>
        <v>0</v>
      </c>
      <c r="AP1314" s="22">
        <f t="shared" si="984"/>
        <v>0</v>
      </c>
      <c r="AQ1314" s="30">
        <f t="shared" si="967"/>
        <v>3831538526.4263701</v>
      </c>
      <c r="AR1314" s="28">
        <f t="shared" si="968"/>
        <v>1772286049.6623082</v>
      </c>
      <c r="AS1314" s="25">
        <f t="shared" si="969"/>
        <v>200337590.02425668</v>
      </c>
      <c r="AT1314" s="32">
        <f t="shared" si="970"/>
        <v>0</v>
      </c>
      <c r="AU1314" s="23">
        <f t="shared" si="971"/>
        <v>0</v>
      </c>
      <c r="AV1314" s="22">
        <f t="shared" si="972"/>
        <v>500685120.33601886</v>
      </c>
      <c r="AW1314" s="31">
        <f t="shared" si="985"/>
        <v>2720228110.5572257</v>
      </c>
      <c r="AX1314"/>
      <c r="AY1314"/>
      <c r="AZ1314"/>
      <c r="BA1314"/>
    </row>
    <row r="1315" spans="1:53" x14ac:dyDescent="0.25">
      <c r="A1315" s="21">
        <f t="shared" si="993"/>
        <v>500</v>
      </c>
      <c r="B1315" s="21" t="s">
        <v>28</v>
      </c>
      <c r="C1315" s="27">
        <f t="shared" si="950"/>
        <v>0</v>
      </c>
      <c r="D1315" s="27">
        <f t="shared" si="973"/>
        <v>0</v>
      </c>
      <c r="E1315" s="27" t="b">
        <f t="shared" si="949"/>
        <v>1</v>
      </c>
      <c r="F1315" s="29">
        <f t="shared" si="951"/>
        <v>0</v>
      </c>
      <c r="G1315" s="27">
        <f t="shared" si="974"/>
        <v>0</v>
      </c>
      <c r="H1315" s="22">
        <f t="shared" si="952"/>
        <v>18646626552.633839</v>
      </c>
      <c r="I1315" s="23">
        <f t="shared" si="953"/>
        <v>132580106.5049091</v>
      </c>
      <c r="J1315" s="23">
        <f t="shared" si="954"/>
        <v>1086</v>
      </c>
      <c r="K1315" s="19">
        <f t="shared" si="975"/>
        <v>225.0831931027827</v>
      </c>
      <c r="L1315" s="16">
        <f t="shared" si="955"/>
        <v>128.61914972334489</v>
      </c>
      <c r="M1315" s="23">
        <f>M1314-IF($B1315="B",(Percent_Rent_In_Elsies*2.49%/12 * H1314)/K1314,0)+IF($B1315="D",N1315,0)+IF(B1315="D",AK1314)+IF(B1315="C",F1314*90%)-(Y1315-Y1314)-IF($B1315="A",Q1314/K1314) + IF($B1315="A",Q1314/K1314)</f>
        <v>-32865868.864513546</v>
      </c>
      <c r="N1315" s="23">
        <f t="shared" si="956"/>
        <v>0</v>
      </c>
      <c r="O1315" s="22">
        <f t="shared" si="957"/>
        <v>0</v>
      </c>
      <c r="P1315" s="22">
        <f t="shared" si="988"/>
        <v>13249839.569372263</v>
      </c>
      <c r="Q1315" s="22">
        <f t="shared" si="989"/>
        <v>0</v>
      </c>
      <c r="R1315" s="22">
        <f t="shared" si="958"/>
        <v>227954894.24411824</v>
      </c>
      <c r="S1315" s="16">
        <f t="shared" si="948"/>
        <v>0</v>
      </c>
      <c r="T1315" s="15">
        <f t="shared" si="959"/>
        <v>0</v>
      </c>
      <c r="U1315" s="23">
        <f t="shared" si="976"/>
        <v>1012877.1336166685</v>
      </c>
      <c r="V1315" s="23">
        <f t="shared" si="977"/>
        <v>0</v>
      </c>
      <c r="W1315" s="23">
        <f t="shared" si="990"/>
        <v>0</v>
      </c>
      <c r="X1315" s="23">
        <f t="shared" si="978"/>
        <v>30201813.775217645</v>
      </c>
      <c r="Y1315" s="23">
        <f t="shared" si="960"/>
        <v>13825559.361691331</v>
      </c>
      <c r="Z1315" s="3">
        <f t="shared" si="961"/>
        <v>4213.3056657209972</v>
      </c>
      <c r="AA1315" s="23">
        <f t="shared" si="962"/>
        <v>57890828.339887939</v>
      </c>
      <c r="AB1315" s="26">
        <f t="shared" si="979"/>
        <v>70086276.274228662</v>
      </c>
      <c r="AC1315" s="23">
        <f t="shared" si="980"/>
        <v>74889487.274228647</v>
      </c>
      <c r="AD1315" s="23">
        <f t="shared" si="986"/>
        <v>4803211</v>
      </c>
      <c r="AE1315" s="24">
        <f t="shared" si="947"/>
        <v>70086276.274228647</v>
      </c>
      <c r="AF1315" s="3">
        <f t="shared" si="981"/>
        <v>0</v>
      </c>
      <c r="AG1315" s="2">
        <f t="shared" si="963"/>
        <v>505596679.88651967</v>
      </c>
      <c r="AH1315" s="2">
        <f t="shared" si="964"/>
        <v>106.42098592697167</v>
      </c>
      <c r="AI1315" s="23">
        <f t="shared" si="987"/>
        <v>9307323210.0764542</v>
      </c>
      <c r="AJ1315" s="23">
        <f t="shared" si="965"/>
        <v>6219.922423797766</v>
      </c>
      <c r="AK1315" s="23">
        <f t="shared" si="966"/>
        <v>0</v>
      </c>
      <c r="AL1315" s="23">
        <f t="shared" si="991"/>
        <v>0</v>
      </c>
      <c r="AM1315" s="23">
        <f t="shared" si="992"/>
        <v>0</v>
      </c>
      <c r="AN1315" s="16">
        <f t="shared" si="982"/>
        <v>0</v>
      </c>
      <c r="AO1315" s="23">
        <f t="shared" si="983"/>
        <v>0</v>
      </c>
      <c r="AP1315" s="22">
        <f t="shared" si="984"/>
        <v>0</v>
      </c>
      <c r="AQ1315" s="30">
        <f t="shared" si="967"/>
        <v>3831538526.4263701</v>
      </c>
      <c r="AR1315" s="28">
        <f t="shared" si="968"/>
        <v>1772286049.6623082</v>
      </c>
      <c r="AS1315" s="25">
        <f t="shared" si="969"/>
        <v>200337590.02425668</v>
      </c>
      <c r="AT1315" s="32">
        <f t="shared" si="970"/>
        <v>8426.6113314419945</v>
      </c>
      <c r="AU1315" s="23">
        <f t="shared" si="971"/>
        <v>8426.6113314419945</v>
      </c>
      <c r="AV1315" s="22">
        <f t="shared" si="972"/>
        <v>506399737.05717027</v>
      </c>
      <c r="AW1315" s="31">
        <f t="shared" si="985"/>
        <v>2720228110.5572257</v>
      </c>
    </row>
    <row r="1316" spans="1:53" x14ac:dyDescent="0.25">
      <c r="A1316">
        <f t="shared" si="993"/>
        <v>501</v>
      </c>
      <c r="B1316" t="s">
        <v>6</v>
      </c>
      <c r="C1316" s="27">
        <f t="shared" si="950"/>
        <v>0</v>
      </c>
      <c r="D1316" s="27">
        <f t="shared" si="973"/>
        <v>0</v>
      </c>
      <c r="E1316" s="27" t="b">
        <f t="shared" si="949"/>
        <v>1</v>
      </c>
      <c r="F1316" s="29">
        <f t="shared" si="951"/>
        <v>0</v>
      </c>
      <c r="G1316" s="27">
        <f t="shared" si="974"/>
        <v>0</v>
      </c>
      <c r="H1316" s="22">
        <f t="shared" si="952"/>
        <v>18677704263.554897</v>
      </c>
      <c r="I1316" s="23">
        <f t="shared" si="953"/>
        <v>132580106.5049091</v>
      </c>
      <c r="J1316" s="23">
        <f t="shared" si="954"/>
        <v>1086</v>
      </c>
      <c r="K1316" s="19">
        <f t="shared" si="975"/>
        <v>225.0831931027827</v>
      </c>
      <c r="L1316" s="16">
        <f t="shared" si="955"/>
        <v>128.83351497288379</v>
      </c>
      <c r="M1316" s="23">
        <f>M1315-IF($B1316="B",(Percent_Rent_In_Elsies*2.49%/12 * H1315)/K1315,0)+IF($B1316="D",N1316,0)+IF(B1316="D",AK1315)+IF(B1316="C",F1315*90%)-(Y1316-Y1315)-IF($B1316="A",Q1315/K1315) + IF($B1316="A",Q1315/K1315)</f>
        <v>-32865868.864513546</v>
      </c>
      <c r="N1316" s="23">
        <f t="shared" si="956"/>
        <v>0</v>
      </c>
      <c r="O1316" s="22">
        <f t="shared" si="957"/>
        <v>0</v>
      </c>
      <c r="P1316" s="22">
        <f t="shared" si="988"/>
        <v>0</v>
      </c>
      <c r="Q1316" s="22">
        <f t="shared" si="989"/>
        <v>0</v>
      </c>
      <c r="R1316" s="22">
        <f t="shared" si="958"/>
        <v>227954894.24411824</v>
      </c>
      <c r="S1316" s="16">
        <f t="shared" si="948"/>
        <v>0</v>
      </c>
      <c r="T1316" s="15">
        <f t="shared" si="959"/>
        <v>0</v>
      </c>
      <c r="U1316" s="23">
        <f t="shared" si="976"/>
        <v>1012877.1336166685</v>
      </c>
      <c r="V1316" s="23">
        <f t="shared" si="977"/>
        <v>0</v>
      </c>
      <c r="W1316" s="23">
        <f t="shared" si="990"/>
        <v>0</v>
      </c>
      <c r="X1316" s="23">
        <f t="shared" si="978"/>
        <v>30222880.303546246</v>
      </c>
      <c r="Y1316" s="23">
        <f t="shared" si="960"/>
        <v>13825559.361691331</v>
      </c>
      <c r="Z1316" s="3">
        <f t="shared" si="961"/>
        <v>0</v>
      </c>
      <c r="AA1316" s="23">
        <f t="shared" si="962"/>
        <v>57890828.339887939</v>
      </c>
      <c r="AB1316" s="26">
        <f t="shared" si="979"/>
        <v>70086276.274228632</v>
      </c>
      <c r="AC1316" s="23">
        <f t="shared" si="980"/>
        <v>74889487.274228647</v>
      </c>
      <c r="AD1316" s="23">
        <f t="shared" si="986"/>
        <v>4803211</v>
      </c>
      <c r="AE1316" s="24">
        <f t="shared" si="947"/>
        <v>70086276.274228647</v>
      </c>
      <c r="AF1316" s="3">
        <f t="shared" si="981"/>
        <v>0</v>
      </c>
      <c r="AG1316" s="2">
        <f t="shared" si="963"/>
        <v>0</v>
      </c>
      <c r="AH1316" s="2">
        <f t="shared" si="964"/>
        <v>106.59835423684997</v>
      </c>
      <c r="AI1316" s="23">
        <f t="shared" si="987"/>
        <v>9307323210.0764542</v>
      </c>
      <c r="AJ1316" s="23">
        <f t="shared" si="965"/>
        <v>6219.922423797766</v>
      </c>
      <c r="AK1316" s="23">
        <f t="shared" si="966"/>
        <v>0</v>
      </c>
      <c r="AL1316" s="23">
        <f t="shared" si="991"/>
        <v>0</v>
      </c>
      <c r="AM1316" s="23">
        <f t="shared" si="992"/>
        <v>0</v>
      </c>
      <c r="AN1316" s="16">
        <f t="shared" si="982"/>
        <v>0</v>
      </c>
      <c r="AO1316" s="23">
        <f t="shared" si="983"/>
        <v>0</v>
      </c>
      <c r="AP1316" s="22">
        <f t="shared" si="984"/>
        <v>0</v>
      </c>
      <c r="AQ1316" s="30">
        <f t="shared" si="967"/>
        <v>3831538526.4263701</v>
      </c>
      <c r="AR1316" s="28">
        <f t="shared" si="968"/>
        <v>1772286049.6623082</v>
      </c>
      <c r="AS1316" s="25">
        <f t="shared" si="969"/>
        <v>200337590.02425668</v>
      </c>
      <c r="AT1316" s="32">
        <f t="shared" si="970"/>
        <v>0</v>
      </c>
      <c r="AU1316" s="23">
        <f t="shared" si="971"/>
        <v>0</v>
      </c>
      <c r="AV1316" s="22">
        <f t="shared" si="972"/>
        <v>506399737.05717027</v>
      </c>
      <c r="AW1316" s="31">
        <f t="shared" si="985"/>
        <v>2706978270.9878535</v>
      </c>
    </row>
    <row r="1317" spans="1:53" x14ac:dyDescent="0.25">
      <c r="A1317">
        <f t="shared" si="993"/>
        <v>501</v>
      </c>
      <c r="B1317" t="s">
        <v>7</v>
      </c>
      <c r="C1317" s="27">
        <f t="shared" si="950"/>
        <v>0</v>
      </c>
      <c r="D1317" s="27">
        <f t="shared" si="973"/>
        <v>0</v>
      </c>
      <c r="E1317" s="27" t="b">
        <f t="shared" si="949"/>
        <v>1</v>
      </c>
      <c r="F1317" s="29">
        <f t="shared" si="951"/>
        <v>0</v>
      </c>
      <c r="G1317" s="27">
        <f t="shared" si="974"/>
        <v>0</v>
      </c>
      <c r="H1317" s="22">
        <f t="shared" si="952"/>
        <v>18677704263.554897</v>
      </c>
      <c r="I1317" s="23">
        <f t="shared" si="953"/>
        <v>132580106.5049091</v>
      </c>
      <c r="J1317" s="23">
        <f t="shared" si="954"/>
        <v>1086</v>
      </c>
      <c r="K1317" s="19">
        <f t="shared" si="975"/>
        <v>225.0831931027827</v>
      </c>
      <c r="L1317" s="16">
        <f t="shared" si="955"/>
        <v>128.83351497288379</v>
      </c>
      <c r="M1317" s="23">
        <f>M1316-IF($B1317="B",(Percent_Rent_In_Elsies*2.49%/12 * H1316)/K1316,0)+IF($B1317="D",N1317,0)+IF(B1317="D",AK1316)+IF(B1317="C",F1316*90%)-(Y1317-Y1316)-IF($B1317="A",Q1316/K1316) + IF($B1317="A",Q1316/K1316)</f>
        <v>-32951962.001483526</v>
      </c>
      <c r="N1317" s="23">
        <f t="shared" si="956"/>
        <v>0</v>
      </c>
      <c r="O1317" s="22">
        <f t="shared" si="957"/>
        <v>0</v>
      </c>
      <c r="P1317" s="22">
        <f t="shared" si="988"/>
        <v>0</v>
      </c>
      <c r="Q1317" s="22">
        <f t="shared" si="989"/>
        <v>0</v>
      </c>
      <c r="R1317" s="22">
        <f t="shared" si="958"/>
        <v>208958653.0571084</v>
      </c>
      <c r="S1317" s="16">
        <f t="shared" si="948"/>
        <v>18996241.187009852</v>
      </c>
      <c r="T1317" s="15">
        <f t="shared" si="959"/>
        <v>0</v>
      </c>
      <c r="U1317" s="23">
        <f t="shared" si="976"/>
        <v>928470.70581527951</v>
      </c>
      <c r="V1317" s="23">
        <f t="shared" si="977"/>
        <v>84406.427801389043</v>
      </c>
      <c r="W1317" s="23">
        <f t="shared" si="990"/>
        <v>0</v>
      </c>
      <c r="X1317" s="23">
        <f t="shared" si="978"/>
        <v>30222880.303546246</v>
      </c>
      <c r="Y1317" s="23">
        <f t="shared" si="960"/>
        <v>13825559.361691331</v>
      </c>
      <c r="Z1317" s="3">
        <f t="shared" si="961"/>
        <v>0</v>
      </c>
      <c r="AA1317" s="23">
        <f t="shared" si="962"/>
        <v>57890828.339887939</v>
      </c>
      <c r="AB1317" s="26">
        <f t="shared" si="979"/>
        <v>70086276.274228632</v>
      </c>
      <c r="AC1317" s="23">
        <f t="shared" si="980"/>
        <v>74889487.274228647</v>
      </c>
      <c r="AD1317" s="23">
        <f t="shared" si="986"/>
        <v>4803211</v>
      </c>
      <c r="AE1317" s="24">
        <f t="shared" si="947"/>
        <v>70086276.274228647</v>
      </c>
      <c r="AF1317" s="3">
        <f t="shared" si="981"/>
        <v>0</v>
      </c>
      <c r="AG1317" s="2">
        <f t="shared" si="963"/>
        <v>0</v>
      </c>
      <c r="AH1317" s="2">
        <f t="shared" si="964"/>
        <v>106.59835423684997</v>
      </c>
      <c r="AI1317" s="23">
        <f t="shared" si="987"/>
        <v>9307323210.0764542</v>
      </c>
      <c r="AJ1317" s="23">
        <f t="shared" si="965"/>
        <v>6219.922423797766</v>
      </c>
      <c r="AK1317" s="23">
        <f t="shared" si="966"/>
        <v>0</v>
      </c>
      <c r="AL1317" s="23">
        <f t="shared" si="991"/>
        <v>375464.19405937195</v>
      </c>
      <c r="AM1317" s="23">
        <f t="shared" si="992"/>
        <v>350303723.99445653</v>
      </c>
      <c r="AN1317" s="16">
        <f t="shared" si="982"/>
        <v>0</v>
      </c>
      <c r="AO1317" s="23">
        <f t="shared" si="983"/>
        <v>86093.13696997946</v>
      </c>
      <c r="AP1317" s="22">
        <f t="shared" si="984"/>
        <v>19378118.173438206</v>
      </c>
      <c r="AQ1317" s="30">
        <f t="shared" si="967"/>
        <v>3870130048.7687721</v>
      </c>
      <c r="AR1317" s="28">
        <f t="shared" si="968"/>
        <v>1791499453.8312721</v>
      </c>
      <c r="AS1317" s="25">
        <f t="shared" si="969"/>
        <v>200337590.02425668</v>
      </c>
      <c r="AT1317" s="32">
        <f t="shared" si="970"/>
        <v>0</v>
      </c>
      <c r="AU1317" s="23">
        <f t="shared" si="971"/>
        <v>0</v>
      </c>
      <c r="AV1317" s="22">
        <f t="shared" si="972"/>
        <v>506399737.05717027</v>
      </c>
      <c r="AW1317" s="31">
        <f t="shared" si="985"/>
        <v>2745569793.3302555</v>
      </c>
    </row>
    <row r="1318" spans="1:53" x14ac:dyDescent="0.25">
      <c r="A1318">
        <f t="shared" si="993"/>
        <v>501</v>
      </c>
      <c r="B1318" t="s">
        <v>8</v>
      </c>
      <c r="C1318" s="27">
        <f t="shared" si="950"/>
        <v>0</v>
      </c>
      <c r="D1318" s="27">
        <f t="shared" si="973"/>
        <v>0</v>
      </c>
      <c r="E1318" s="27" t="b">
        <f t="shared" si="949"/>
        <v>1</v>
      </c>
      <c r="F1318" s="29">
        <f t="shared" si="951"/>
        <v>0</v>
      </c>
      <c r="G1318" s="27">
        <f t="shared" si="974"/>
        <v>0</v>
      </c>
      <c r="H1318" s="22">
        <f t="shared" si="952"/>
        <v>18677704263.554897</v>
      </c>
      <c r="I1318" s="23">
        <f t="shared" si="953"/>
        <v>132580106.5049091</v>
      </c>
      <c r="J1318" s="23">
        <f t="shared" si="954"/>
        <v>1086</v>
      </c>
      <c r="K1318" s="19">
        <f t="shared" si="975"/>
        <v>225.0831931027827</v>
      </c>
      <c r="L1318" s="16">
        <f t="shared" si="955"/>
        <v>128.83351497288379</v>
      </c>
      <c r="M1318" s="23">
        <f>M1317-IF($B1318="B",(Percent_Rent_In_Elsies*2.49%/12 * H1317)/K1317,0)+IF($B1318="D",N1318,0)+IF(B1318="D",AK1317)+IF(B1318="C",F1317*90%)-(Y1318-Y1317)-IF($B1318="A",Q1317/K1317) + IF($B1318="A",Q1317/K1317)</f>
        <v>-32951962.001483526</v>
      </c>
      <c r="N1318" s="23">
        <f t="shared" si="956"/>
        <v>0</v>
      </c>
      <c r="O1318" s="22">
        <f t="shared" si="957"/>
        <v>0</v>
      </c>
      <c r="P1318" s="22">
        <f t="shared" si="988"/>
        <v>0</v>
      </c>
      <c r="Q1318" s="22">
        <f t="shared" si="989"/>
        <v>0</v>
      </c>
      <c r="R1318" s="22">
        <f t="shared" si="958"/>
        <v>228336771.23054659</v>
      </c>
      <c r="S1318" s="16">
        <f t="shared" si="948"/>
        <v>18996241.187009852</v>
      </c>
      <c r="T1318" s="15">
        <f t="shared" si="959"/>
        <v>0</v>
      </c>
      <c r="U1318" s="23">
        <f t="shared" si="976"/>
        <v>1014563.842785259</v>
      </c>
      <c r="V1318" s="23">
        <f t="shared" si="977"/>
        <v>84406.427801389043</v>
      </c>
      <c r="W1318" s="23">
        <f t="shared" si="990"/>
        <v>0</v>
      </c>
      <c r="X1318" s="23">
        <f t="shared" si="978"/>
        <v>30222880.303546246</v>
      </c>
      <c r="Y1318" s="23">
        <f t="shared" si="960"/>
        <v>13825559.361691331</v>
      </c>
      <c r="Z1318" s="3">
        <f t="shared" si="961"/>
        <v>0</v>
      </c>
      <c r="AA1318" s="23">
        <f t="shared" si="962"/>
        <v>57890828.339887939</v>
      </c>
      <c r="AB1318" s="26">
        <f t="shared" si="979"/>
        <v>70086276.274228632</v>
      </c>
      <c r="AC1318" s="23">
        <f t="shared" si="980"/>
        <v>74889487.274228647</v>
      </c>
      <c r="AD1318" s="23">
        <f t="shared" si="986"/>
        <v>4803211</v>
      </c>
      <c r="AE1318" s="24">
        <f t="shared" si="947"/>
        <v>70086276.274228647</v>
      </c>
      <c r="AF1318" s="3">
        <f t="shared" si="981"/>
        <v>1E-4</v>
      </c>
      <c r="AG1318" s="2">
        <f t="shared" si="963"/>
        <v>0</v>
      </c>
      <c r="AH1318" s="2">
        <f t="shared" si="964"/>
        <v>106.59835423684997</v>
      </c>
      <c r="AI1318" s="23">
        <f t="shared" si="987"/>
        <v>9307323210.0764542</v>
      </c>
      <c r="AJ1318" s="23">
        <f t="shared" si="965"/>
        <v>6219.922423797766</v>
      </c>
      <c r="AK1318" s="23">
        <f t="shared" si="966"/>
        <v>60848.571949601341</v>
      </c>
      <c r="AL1318" s="23">
        <f t="shared" si="991"/>
        <v>0</v>
      </c>
      <c r="AM1318" s="23">
        <f t="shared" si="992"/>
        <v>0</v>
      </c>
      <c r="AN1318" s="16">
        <f t="shared" si="982"/>
        <v>0</v>
      </c>
      <c r="AO1318" s="23">
        <f t="shared" si="983"/>
        <v>0</v>
      </c>
      <c r="AP1318" s="22">
        <f t="shared" si="984"/>
        <v>0</v>
      </c>
      <c r="AQ1318" s="30">
        <f t="shared" si="967"/>
        <v>3870130048.7687721</v>
      </c>
      <c r="AR1318" s="28">
        <f t="shared" si="968"/>
        <v>1791499453.8312721</v>
      </c>
      <c r="AS1318" s="25">
        <f t="shared" si="969"/>
        <v>200337590.02425668</v>
      </c>
      <c r="AT1318" s="32">
        <f t="shared" si="970"/>
        <v>0</v>
      </c>
      <c r="AU1318" s="23">
        <f t="shared" si="971"/>
        <v>0</v>
      </c>
      <c r="AV1318" s="22">
        <f t="shared" si="972"/>
        <v>506399737.05717027</v>
      </c>
      <c r="AW1318" s="31">
        <f t="shared" si="985"/>
        <v>2745569793.3302555</v>
      </c>
    </row>
    <row r="1319" spans="1:53" x14ac:dyDescent="0.25">
      <c r="A1319" s="21">
        <f t="shared" si="993"/>
        <v>501</v>
      </c>
      <c r="B1319" s="21" t="s">
        <v>9</v>
      </c>
      <c r="C1319" s="27">
        <f t="shared" si="950"/>
        <v>0</v>
      </c>
      <c r="D1319" s="27">
        <f t="shared" si="973"/>
        <v>0</v>
      </c>
      <c r="E1319" s="27" t="b">
        <f t="shared" si="949"/>
        <v>1</v>
      </c>
      <c r="F1319" s="29">
        <f t="shared" si="951"/>
        <v>0</v>
      </c>
      <c r="G1319" s="27">
        <f t="shared" si="974"/>
        <v>0</v>
      </c>
      <c r="H1319" s="22">
        <f t="shared" si="952"/>
        <v>18677704263.554897</v>
      </c>
      <c r="I1319" s="23">
        <f t="shared" si="953"/>
        <v>132580106.5049091</v>
      </c>
      <c r="J1319" s="23">
        <f t="shared" si="954"/>
        <v>1086</v>
      </c>
      <c r="K1319" s="19">
        <f t="shared" si="975"/>
        <v>225.0831931027827</v>
      </c>
      <c r="L1319" s="16">
        <f t="shared" si="955"/>
        <v>128.83351497288379</v>
      </c>
      <c r="M1319" s="23">
        <f>M1318-IF($B1319="B",(Percent_Rent_In_Elsies*2.49%/12 * H1318)/K1318,0)+IF($B1319="D",N1319,0)+IF(B1319="D",AK1318)+IF(B1319="C",F1318*90%)-(Y1319-Y1318)-IF($B1319="A",Q1318/K1318) + IF($B1319="A",Q1318/K1318)</f>
        <v>-32891113.429533925</v>
      </c>
      <c r="N1319" s="23">
        <f t="shared" si="956"/>
        <v>0</v>
      </c>
      <c r="O1319" s="22">
        <f t="shared" si="957"/>
        <v>13272046.902566481</v>
      </c>
      <c r="P1319" s="22">
        <f t="shared" si="988"/>
        <v>0</v>
      </c>
      <c r="Q1319" s="22">
        <f t="shared" si="989"/>
        <v>0</v>
      </c>
      <c r="R1319" s="22">
        <f t="shared" si="958"/>
        <v>228336771.23054659</v>
      </c>
      <c r="S1319" s="16">
        <f t="shared" si="948"/>
        <v>0</v>
      </c>
      <c r="T1319" s="15">
        <f t="shared" si="959"/>
        <v>5724194.284443371</v>
      </c>
      <c r="U1319" s="23">
        <f t="shared" si="976"/>
        <v>1014563.842785259</v>
      </c>
      <c r="V1319" s="23">
        <f t="shared" si="977"/>
        <v>0</v>
      </c>
      <c r="W1319" s="23">
        <f t="shared" si="990"/>
        <v>84406.427801389043</v>
      </c>
      <c r="X1319" s="23">
        <f t="shared" si="978"/>
        <v>30222880.303546246</v>
      </c>
      <c r="Y1319" s="23">
        <f t="shared" si="960"/>
        <v>13825559.361691331</v>
      </c>
      <c r="Z1319" s="3">
        <f t="shared" si="961"/>
        <v>0</v>
      </c>
      <c r="AA1319" s="23">
        <f t="shared" si="962"/>
        <v>57829979.767938338</v>
      </c>
      <c r="AB1319" s="26">
        <f t="shared" si="979"/>
        <v>70086276.274228632</v>
      </c>
      <c r="AC1319" s="23">
        <f t="shared" si="980"/>
        <v>74889487.274228647</v>
      </c>
      <c r="AD1319" s="23">
        <f t="shared" si="986"/>
        <v>4803211</v>
      </c>
      <c r="AE1319" s="24">
        <f t="shared" si="947"/>
        <v>70086276.274228647</v>
      </c>
      <c r="AF1319" s="3">
        <f t="shared" si="981"/>
        <v>0</v>
      </c>
      <c r="AG1319" s="2">
        <f t="shared" si="963"/>
        <v>0</v>
      </c>
      <c r="AH1319" s="2">
        <f t="shared" si="964"/>
        <v>106.59835423684997</v>
      </c>
      <c r="AI1319" s="23">
        <f t="shared" si="987"/>
        <v>9297540359.4549103</v>
      </c>
      <c r="AJ1319" s="23">
        <f t="shared" si="965"/>
        <v>6219.922423797766</v>
      </c>
      <c r="AK1319" s="23">
        <f t="shared" si="966"/>
        <v>0</v>
      </c>
      <c r="AL1319" s="23">
        <f t="shared" si="991"/>
        <v>0</v>
      </c>
      <c r="AM1319" s="23">
        <f t="shared" si="992"/>
        <v>0</v>
      </c>
      <c r="AN1319" s="16">
        <f t="shared" si="982"/>
        <v>0</v>
      </c>
      <c r="AO1319" s="23">
        <f t="shared" si="983"/>
        <v>0</v>
      </c>
      <c r="AP1319" s="22">
        <f t="shared" si="984"/>
        <v>0</v>
      </c>
      <c r="AQ1319" s="30">
        <f t="shared" si="967"/>
        <v>3870130048.7687721</v>
      </c>
      <c r="AR1319" s="28">
        <f t="shared" si="968"/>
        <v>1791499453.8312721</v>
      </c>
      <c r="AS1319" s="25">
        <f t="shared" si="969"/>
        <v>200337590.02425668</v>
      </c>
      <c r="AT1319" s="32">
        <f t="shared" si="970"/>
        <v>0</v>
      </c>
      <c r="AU1319" s="23">
        <f t="shared" si="971"/>
        <v>0</v>
      </c>
      <c r="AV1319" s="22">
        <f t="shared" si="972"/>
        <v>506399737.05717027</v>
      </c>
      <c r="AW1319" s="31">
        <f t="shared" si="985"/>
        <v>2745569793.3302555</v>
      </c>
      <c r="AX1319" s="21"/>
      <c r="AY1319" s="21"/>
      <c r="AZ1319" s="21"/>
      <c r="BA1319" s="21"/>
    </row>
    <row r="1320" spans="1:53" x14ac:dyDescent="0.25">
      <c r="A1320" s="21">
        <f t="shared" si="993"/>
        <v>501</v>
      </c>
      <c r="B1320" s="21" t="s">
        <v>28</v>
      </c>
      <c r="C1320" s="27">
        <f t="shared" si="950"/>
        <v>0</v>
      </c>
      <c r="D1320" s="27">
        <f t="shared" si="973"/>
        <v>0</v>
      </c>
      <c r="E1320" s="27" t="b">
        <f t="shared" si="949"/>
        <v>1</v>
      </c>
      <c r="F1320" s="29">
        <f t="shared" si="951"/>
        <v>0</v>
      </c>
      <c r="G1320" s="27">
        <f t="shared" si="974"/>
        <v>0</v>
      </c>
      <c r="H1320" s="22">
        <f t="shared" si="952"/>
        <v>18677704263.554897</v>
      </c>
      <c r="I1320" s="23">
        <f t="shared" si="953"/>
        <v>132580106.5049091</v>
      </c>
      <c r="J1320" s="23">
        <f t="shared" si="954"/>
        <v>1086</v>
      </c>
      <c r="K1320" s="19">
        <f t="shared" si="975"/>
        <v>225.0831931027827</v>
      </c>
      <c r="L1320" s="16">
        <f t="shared" si="955"/>
        <v>128.83351497288379</v>
      </c>
      <c r="M1320" s="23">
        <f>M1319-IF($B1320="B",(Percent_Rent_In_Elsies*2.49%/12 * H1319)/K1319,0)+IF($B1320="D",N1320,0)+IF(B1320="D",AK1319)+IF(B1320="C",F1319*90%)-(Y1320-Y1319)-IF($B1320="A",Q1319/K1319) + IF($B1320="A",Q1319/K1319)</f>
        <v>-32891113.429533925</v>
      </c>
      <c r="N1320" s="23">
        <f t="shared" si="956"/>
        <v>0</v>
      </c>
      <c r="O1320" s="22">
        <f t="shared" si="957"/>
        <v>0</v>
      </c>
      <c r="P1320" s="22">
        <f t="shared" si="988"/>
        <v>13272046.902566481</v>
      </c>
      <c r="Q1320" s="22">
        <f t="shared" si="989"/>
        <v>0</v>
      </c>
      <c r="R1320" s="22">
        <f t="shared" si="958"/>
        <v>228336771.23054659</v>
      </c>
      <c r="S1320" s="16">
        <f t="shared" si="948"/>
        <v>0</v>
      </c>
      <c r="T1320" s="15">
        <f t="shared" si="959"/>
        <v>0</v>
      </c>
      <c r="U1320" s="23">
        <f t="shared" si="976"/>
        <v>1014563.842785259</v>
      </c>
      <c r="V1320" s="23">
        <f t="shared" si="977"/>
        <v>0</v>
      </c>
      <c r="W1320" s="23">
        <f t="shared" si="990"/>
        <v>0</v>
      </c>
      <c r="X1320" s="23">
        <f t="shared" si="978"/>
        <v>30222880.303546246</v>
      </c>
      <c r="Y1320" s="23">
        <f t="shared" si="960"/>
        <v>13825559.361691331</v>
      </c>
      <c r="Z1320" s="3">
        <f t="shared" si="961"/>
        <v>4220.3213900694527</v>
      </c>
      <c r="AA1320" s="23">
        <f t="shared" si="962"/>
        <v>57893284.588789381</v>
      </c>
      <c r="AB1320" s="26">
        <f t="shared" si="979"/>
        <v>70086276.274228632</v>
      </c>
      <c r="AC1320" s="23">
        <f t="shared" si="980"/>
        <v>74889487.274228647</v>
      </c>
      <c r="AD1320" s="23">
        <f t="shared" si="986"/>
        <v>4803211</v>
      </c>
      <c r="AE1320" s="24">
        <f t="shared" si="947"/>
        <v>70086276.274228647</v>
      </c>
      <c r="AF1320" s="3">
        <f t="shared" si="981"/>
        <v>0</v>
      </c>
      <c r="AG1320" s="2">
        <f t="shared" si="963"/>
        <v>506438566.80833435</v>
      </c>
      <c r="AH1320" s="2">
        <f t="shared" si="964"/>
        <v>106.59835423684997</v>
      </c>
      <c r="AI1320" s="23">
        <f t="shared" si="987"/>
        <v>9307718110.3234482</v>
      </c>
      <c r="AJ1320" s="23">
        <f t="shared" si="965"/>
        <v>6219.922423797766</v>
      </c>
      <c r="AK1320" s="23">
        <f t="shared" si="966"/>
        <v>0</v>
      </c>
      <c r="AL1320" s="23">
        <f t="shared" si="991"/>
        <v>0</v>
      </c>
      <c r="AM1320" s="23">
        <f t="shared" si="992"/>
        <v>0</v>
      </c>
      <c r="AN1320" s="16">
        <f t="shared" si="982"/>
        <v>0</v>
      </c>
      <c r="AO1320" s="23">
        <f t="shared" si="983"/>
        <v>0</v>
      </c>
      <c r="AP1320" s="22">
        <f t="shared" si="984"/>
        <v>0</v>
      </c>
      <c r="AQ1320" s="30">
        <f t="shared" si="967"/>
        <v>3870130048.7687721</v>
      </c>
      <c r="AR1320" s="28">
        <f t="shared" si="968"/>
        <v>1791499453.8312721</v>
      </c>
      <c r="AS1320" s="25">
        <f t="shared" si="969"/>
        <v>200337590.02425668</v>
      </c>
      <c r="AT1320" s="32">
        <f t="shared" si="970"/>
        <v>8440.6427801389054</v>
      </c>
      <c r="AU1320" s="23">
        <f t="shared" si="971"/>
        <v>8440.6427801389054</v>
      </c>
      <c r="AV1320" s="22">
        <f t="shared" si="972"/>
        <v>512123931.34161365</v>
      </c>
      <c r="AW1320" s="31">
        <f t="shared" si="985"/>
        <v>2745569793.3302555</v>
      </c>
      <c r="AX1320" s="21"/>
      <c r="AY1320" s="21"/>
      <c r="AZ1320" s="21"/>
      <c r="BA1320" s="21"/>
    </row>
    <row r="1321" spans="1:53" x14ac:dyDescent="0.25">
      <c r="A1321">
        <f t="shared" si="993"/>
        <v>502</v>
      </c>
      <c r="B1321" t="s">
        <v>6</v>
      </c>
      <c r="C1321" s="27">
        <f t="shared" si="950"/>
        <v>0</v>
      </c>
      <c r="D1321" s="27">
        <f t="shared" si="973"/>
        <v>0</v>
      </c>
      <c r="E1321" s="27" t="b">
        <f t="shared" si="949"/>
        <v>1</v>
      </c>
      <c r="F1321" s="29">
        <f t="shared" si="951"/>
        <v>0</v>
      </c>
      <c r="G1321" s="27">
        <f t="shared" si="974"/>
        <v>0</v>
      </c>
      <c r="H1321" s="22">
        <f t="shared" si="952"/>
        <v>18708833770.660824</v>
      </c>
      <c r="I1321" s="23">
        <f t="shared" si="953"/>
        <v>132580106.5049091</v>
      </c>
      <c r="J1321" s="23">
        <f t="shared" si="954"/>
        <v>1086</v>
      </c>
      <c r="K1321" s="19">
        <f t="shared" si="975"/>
        <v>225.0831931027827</v>
      </c>
      <c r="L1321" s="16">
        <f t="shared" si="955"/>
        <v>129.04823749783861</v>
      </c>
      <c r="M1321" s="23">
        <f>M1320-IF($B1321="B",(Percent_Rent_In_Elsies*2.49%/12 * H1320)/K1320,0)+IF($B1321="D",N1321,0)+IF(B1321="D",AK1320)+IF(B1321="C",F1320*90%)-(Y1321-Y1320)-IF($B1321="A",Q1320/K1320) + IF($B1321="A",Q1320/K1320)</f>
        <v>-32891113.429533925</v>
      </c>
      <c r="N1321" s="23">
        <f t="shared" si="956"/>
        <v>0</v>
      </c>
      <c r="O1321" s="22">
        <f t="shared" si="957"/>
        <v>0</v>
      </c>
      <c r="P1321" s="22">
        <f t="shared" si="988"/>
        <v>0</v>
      </c>
      <c r="Q1321" s="22">
        <f t="shared" si="989"/>
        <v>0</v>
      </c>
      <c r="R1321" s="22">
        <f t="shared" si="958"/>
        <v>228336771.23054659</v>
      </c>
      <c r="S1321" s="16">
        <f t="shared" si="948"/>
        <v>0</v>
      </c>
      <c r="T1321" s="15">
        <f t="shared" si="959"/>
        <v>0</v>
      </c>
      <c r="U1321" s="23">
        <f t="shared" si="976"/>
        <v>1014563.842785259</v>
      </c>
      <c r="V1321" s="23">
        <f t="shared" si="977"/>
        <v>0</v>
      </c>
      <c r="W1321" s="23">
        <f t="shared" si="990"/>
        <v>0</v>
      </c>
      <c r="X1321" s="23">
        <f t="shared" si="978"/>
        <v>30243981.910496596</v>
      </c>
      <c r="Y1321" s="23">
        <f t="shared" si="960"/>
        <v>13825559.361691331</v>
      </c>
      <c r="Z1321" s="3">
        <f t="shared" si="961"/>
        <v>0</v>
      </c>
      <c r="AA1321" s="23">
        <f t="shared" si="962"/>
        <v>57893284.588789381</v>
      </c>
      <c r="AB1321" s="26">
        <f t="shared" si="979"/>
        <v>70086276.274228632</v>
      </c>
      <c r="AC1321" s="23">
        <f t="shared" si="980"/>
        <v>74889487.274228647</v>
      </c>
      <c r="AD1321" s="23">
        <f t="shared" si="986"/>
        <v>4803211</v>
      </c>
      <c r="AE1321" s="24">
        <f t="shared" si="947"/>
        <v>70086276.274228647</v>
      </c>
      <c r="AF1321" s="3">
        <f t="shared" si="981"/>
        <v>0</v>
      </c>
      <c r="AG1321" s="2">
        <f t="shared" si="963"/>
        <v>0</v>
      </c>
      <c r="AH1321" s="2">
        <f t="shared" si="964"/>
        <v>106.77601816057808</v>
      </c>
      <c r="AI1321" s="23">
        <f t="shared" si="987"/>
        <v>9307718110.3234482</v>
      </c>
      <c r="AJ1321" s="23">
        <f t="shared" si="965"/>
        <v>6219.922423797766</v>
      </c>
      <c r="AK1321" s="23">
        <f t="shared" si="966"/>
        <v>0</v>
      </c>
      <c r="AL1321" s="23">
        <f t="shared" si="991"/>
        <v>0</v>
      </c>
      <c r="AM1321" s="23">
        <f t="shared" si="992"/>
        <v>0</v>
      </c>
      <c r="AN1321" s="16">
        <f t="shared" si="982"/>
        <v>0</v>
      </c>
      <c r="AO1321" s="23">
        <f t="shared" si="983"/>
        <v>0</v>
      </c>
      <c r="AP1321" s="22">
        <f t="shared" si="984"/>
        <v>0</v>
      </c>
      <c r="AQ1321" s="30">
        <f t="shared" si="967"/>
        <v>3870130048.7687721</v>
      </c>
      <c r="AR1321" s="28">
        <f t="shared" si="968"/>
        <v>1791499453.8312721</v>
      </c>
      <c r="AS1321" s="25">
        <f t="shared" si="969"/>
        <v>200337590.02425668</v>
      </c>
      <c r="AT1321" s="32">
        <f t="shared" si="970"/>
        <v>0</v>
      </c>
      <c r="AU1321" s="23">
        <f t="shared" si="971"/>
        <v>0</v>
      </c>
      <c r="AV1321" s="22">
        <f t="shared" si="972"/>
        <v>512123931.34161365</v>
      </c>
      <c r="AW1321" s="31">
        <f t="shared" si="985"/>
        <v>2732297746.4276891</v>
      </c>
    </row>
    <row r="1322" spans="1:53" x14ac:dyDescent="0.25">
      <c r="A1322">
        <f t="shared" si="993"/>
        <v>502</v>
      </c>
      <c r="B1322" t="s">
        <v>7</v>
      </c>
      <c r="C1322" s="27">
        <f t="shared" si="950"/>
        <v>0</v>
      </c>
      <c r="D1322" s="27">
        <f t="shared" si="973"/>
        <v>0</v>
      </c>
      <c r="E1322" s="27" t="b">
        <f t="shared" si="949"/>
        <v>1</v>
      </c>
      <c r="F1322" s="29">
        <f t="shared" si="951"/>
        <v>0</v>
      </c>
      <c r="G1322" s="27">
        <f t="shared" si="974"/>
        <v>0</v>
      </c>
      <c r="H1322" s="22">
        <f t="shared" si="952"/>
        <v>18708833770.660824</v>
      </c>
      <c r="I1322" s="23">
        <f t="shared" si="953"/>
        <v>132580106.5049091</v>
      </c>
      <c r="J1322" s="23">
        <f t="shared" si="954"/>
        <v>1086</v>
      </c>
      <c r="K1322" s="19">
        <f t="shared" si="975"/>
        <v>225.0831931027827</v>
      </c>
      <c r="L1322" s="16">
        <f t="shared" si="955"/>
        <v>129.04823749783861</v>
      </c>
      <c r="M1322" s="23">
        <f>M1321-IF($B1322="B",(Percent_Rent_In_Elsies*2.49%/12 * H1321)/K1321,0)+IF($B1322="D",N1322,0)+IF(B1322="D",AK1321)+IF(B1322="C",F1321*90%)-(Y1322-Y1321)-IF($B1322="A",Q1321/K1321) + IF($B1322="A",Q1321/K1321)</f>
        <v>-32977350.05506552</v>
      </c>
      <c r="N1322" s="23">
        <f t="shared" si="956"/>
        <v>0</v>
      </c>
      <c r="O1322" s="22">
        <f t="shared" si="957"/>
        <v>0</v>
      </c>
      <c r="P1322" s="22">
        <f t="shared" si="988"/>
        <v>0</v>
      </c>
      <c r="Q1322" s="22">
        <f t="shared" si="989"/>
        <v>0</v>
      </c>
      <c r="R1322" s="22">
        <f t="shared" si="958"/>
        <v>209308706.96133438</v>
      </c>
      <c r="S1322" s="16">
        <f t="shared" si="948"/>
        <v>19028064.269212216</v>
      </c>
      <c r="T1322" s="15">
        <f t="shared" si="959"/>
        <v>0</v>
      </c>
      <c r="U1322" s="23">
        <f t="shared" si="976"/>
        <v>930016.85588648741</v>
      </c>
      <c r="V1322" s="23">
        <f t="shared" si="977"/>
        <v>84546.986898771589</v>
      </c>
      <c r="W1322" s="23">
        <f t="shared" si="990"/>
        <v>0</v>
      </c>
      <c r="X1322" s="23">
        <f t="shared" si="978"/>
        <v>30243981.910496596</v>
      </c>
      <c r="Y1322" s="23">
        <f t="shared" si="960"/>
        <v>13825559.361691331</v>
      </c>
      <c r="Z1322" s="3">
        <f t="shared" si="961"/>
        <v>0</v>
      </c>
      <c r="AA1322" s="23">
        <f t="shared" si="962"/>
        <v>57893284.588789381</v>
      </c>
      <c r="AB1322" s="26">
        <f t="shared" si="979"/>
        <v>70086276.274228647</v>
      </c>
      <c r="AC1322" s="23">
        <f t="shared" si="980"/>
        <v>74889487.274228647</v>
      </c>
      <c r="AD1322" s="23">
        <f t="shared" si="986"/>
        <v>4803211</v>
      </c>
      <c r="AE1322" s="24">
        <f t="shared" si="947"/>
        <v>70086276.274228647</v>
      </c>
      <c r="AF1322" s="3">
        <f t="shared" si="981"/>
        <v>0</v>
      </c>
      <c r="AG1322" s="2">
        <f t="shared" si="963"/>
        <v>0</v>
      </c>
      <c r="AH1322" s="2">
        <f t="shared" si="964"/>
        <v>106.77601816057808</v>
      </c>
      <c r="AI1322" s="23">
        <f t="shared" si="987"/>
        <v>9307718110.3234482</v>
      </c>
      <c r="AJ1322" s="23">
        <f t="shared" si="965"/>
        <v>6219.922423797766</v>
      </c>
      <c r="AK1322" s="23">
        <f t="shared" si="966"/>
        <v>0</v>
      </c>
      <c r="AL1322" s="23">
        <f t="shared" si="991"/>
        <v>394900.24699401855</v>
      </c>
      <c r="AM1322" s="23">
        <f t="shared" si="992"/>
        <v>368437335.21620584</v>
      </c>
      <c r="AN1322" s="16">
        <f t="shared" si="982"/>
        <v>0</v>
      </c>
      <c r="AO1322" s="23">
        <f t="shared" si="983"/>
        <v>86236.625531596088</v>
      </c>
      <c r="AP1322" s="22">
        <f t="shared" si="984"/>
        <v>19410415.037060607</v>
      </c>
      <c r="AQ1322" s="30">
        <f t="shared" si="967"/>
        <v>3908785890.3150783</v>
      </c>
      <c r="AR1322" s="28">
        <f t="shared" si="968"/>
        <v>1810744880.3405178</v>
      </c>
      <c r="AS1322" s="25">
        <f t="shared" si="969"/>
        <v>200337590.02425668</v>
      </c>
      <c r="AT1322" s="32">
        <f t="shared" si="970"/>
        <v>0</v>
      </c>
      <c r="AU1322" s="23">
        <f t="shared" si="971"/>
        <v>0</v>
      </c>
      <c r="AV1322" s="22">
        <f t="shared" si="972"/>
        <v>512123931.34161365</v>
      </c>
      <c r="AW1322" s="31">
        <f t="shared" si="985"/>
        <v>2770953587.9739952</v>
      </c>
    </row>
    <row r="1323" spans="1:53" s="21" customFormat="1" x14ac:dyDescent="0.25">
      <c r="A1323">
        <f t="shared" si="993"/>
        <v>502</v>
      </c>
      <c r="B1323" t="s">
        <v>8</v>
      </c>
      <c r="C1323" s="27">
        <f t="shared" si="950"/>
        <v>0</v>
      </c>
      <c r="D1323" s="27">
        <f t="shared" si="973"/>
        <v>0</v>
      </c>
      <c r="E1323" s="27" t="b">
        <f t="shared" si="949"/>
        <v>1</v>
      </c>
      <c r="F1323" s="29">
        <f t="shared" si="951"/>
        <v>0</v>
      </c>
      <c r="G1323" s="27">
        <f t="shared" si="974"/>
        <v>0</v>
      </c>
      <c r="H1323" s="22">
        <f t="shared" si="952"/>
        <v>18708833770.660824</v>
      </c>
      <c r="I1323" s="23">
        <f t="shared" si="953"/>
        <v>132580106.5049091</v>
      </c>
      <c r="J1323" s="23">
        <f t="shared" si="954"/>
        <v>1086</v>
      </c>
      <c r="K1323" s="19">
        <f t="shared" si="975"/>
        <v>225.0831931027827</v>
      </c>
      <c r="L1323" s="16">
        <f t="shared" si="955"/>
        <v>129.04823749783861</v>
      </c>
      <c r="M1323" s="23">
        <f>M1322-IF($B1323="B",(Percent_Rent_In_Elsies*2.49%/12 * H1322)/K1322,0)+IF($B1323="D",N1323,0)+IF(B1323="D",AK1322)+IF(B1323="C",F1322*90%)-(Y1323-Y1322)-IF($B1323="A",Q1322/K1322) + IF($B1323="A",Q1322/K1322)</f>
        <v>-32977350.05506552</v>
      </c>
      <c r="N1323" s="23">
        <f t="shared" si="956"/>
        <v>0</v>
      </c>
      <c r="O1323" s="22">
        <f t="shared" si="957"/>
        <v>0</v>
      </c>
      <c r="P1323" s="22">
        <f t="shared" si="988"/>
        <v>0</v>
      </c>
      <c r="Q1323" s="22">
        <f t="shared" si="989"/>
        <v>0</v>
      </c>
      <c r="R1323" s="22">
        <f t="shared" si="958"/>
        <v>228719121.998395</v>
      </c>
      <c r="S1323" s="16">
        <f t="shared" si="948"/>
        <v>19028064.269212216</v>
      </c>
      <c r="T1323" s="15">
        <f t="shared" si="959"/>
        <v>0</v>
      </c>
      <c r="U1323" s="23">
        <f t="shared" si="976"/>
        <v>1016253.4814180835</v>
      </c>
      <c r="V1323" s="23">
        <f t="shared" si="977"/>
        <v>84546.986898771589</v>
      </c>
      <c r="W1323" s="23">
        <f t="shared" si="990"/>
        <v>0</v>
      </c>
      <c r="X1323" s="23">
        <f t="shared" si="978"/>
        <v>30243981.910496596</v>
      </c>
      <c r="Y1323" s="23">
        <f t="shared" si="960"/>
        <v>13825559.361691331</v>
      </c>
      <c r="Z1323" s="3">
        <f t="shared" si="961"/>
        <v>0</v>
      </c>
      <c r="AA1323" s="23">
        <f t="shared" si="962"/>
        <v>57893284.588789381</v>
      </c>
      <c r="AB1323" s="26">
        <f t="shared" si="979"/>
        <v>70086276.274228662</v>
      </c>
      <c r="AC1323" s="23">
        <f t="shared" si="980"/>
        <v>74889487.274228647</v>
      </c>
      <c r="AD1323" s="23">
        <f t="shared" si="986"/>
        <v>4803211</v>
      </c>
      <c r="AE1323" s="24">
        <f t="shared" si="947"/>
        <v>70086276.274228647</v>
      </c>
      <c r="AF1323" s="3">
        <f t="shared" si="981"/>
        <v>1E-4</v>
      </c>
      <c r="AG1323" s="2">
        <f t="shared" si="963"/>
        <v>0</v>
      </c>
      <c r="AH1323" s="2">
        <f t="shared" si="964"/>
        <v>106.77601816057808</v>
      </c>
      <c r="AI1323" s="23">
        <f t="shared" si="987"/>
        <v>9307718110.3234482</v>
      </c>
      <c r="AJ1323" s="23">
        <f t="shared" si="965"/>
        <v>6219.922423797766</v>
      </c>
      <c r="AK1323" s="23">
        <f t="shared" si="966"/>
        <v>60833.034944361112</v>
      </c>
      <c r="AL1323" s="23">
        <f t="shared" si="991"/>
        <v>0</v>
      </c>
      <c r="AM1323" s="23">
        <f t="shared" si="992"/>
        <v>0</v>
      </c>
      <c r="AN1323" s="16">
        <f t="shared" si="982"/>
        <v>0</v>
      </c>
      <c r="AO1323" s="23">
        <f t="shared" si="983"/>
        <v>0</v>
      </c>
      <c r="AP1323" s="22">
        <f t="shared" si="984"/>
        <v>0</v>
      </c>
      <c r="AQ1323" s="30">
        <f t="shared" si="967"/>
        <v>3908785890.3150783</v>
      </c>
      <c r="AR1323" s="28">
        <f t="shared" si="968"/>
        <v>1810744880.3405178</v>
      </c>
      <c r="AS1323" s="25">
        <f t="shared" si="969"/>
        <v>200337590.02425668</v>
      </c>
      <c r="AT1323" s="32">
        <f t="shared" si="970"/>
        <v>0</v>
      </c>
      <c r="AU1323" s="23">
        <f t="shared" si="971"/>
        <v>0</v>
      </c>
      <c r="AV1323" s="22">
        <f t="shared" si="972"/>
        <v>512123931.34161365</v>
      </c>
      <c r="AW1323" s="31">
        <f t="shared" si="985"/>
        <v>2770953587.9739952</v>
      </c>
      <c r="AX1323"/>
      <c r="AY1323"/>
      <c r="AZ1323"/>
      <c r="BA1323"/>
    </row>
    <row r="1324" spans="1:53" s="21" customFormat="1" x14ac:dyDescent="0.25">
      <c r="A1324">
        <f t="shared" si="993"/>
        <v>502</v>
      </c>
      <c r="B1324" t="s">
        <v>9</v>
      </c>
      <c r="C1324" s="27">
        <f t="shared" si="950"/>
        <v>0</v>
      </c>
      <c r="D1324" s="27">
        <f t="shared" si="973"/>
        <v>0</v>
      </c>
      <c r="E1324" s="27" t="b">
        <f t="shared" si="949"/>
        <v>1</v>
      </c>
      <c r="F1324" s="29">
        <f t="shared" si="951"/>
        <v>0</v>
      </c>
      <c r="G1324" s="27">
        <f t="shared" si="974"/>
        <v>0</v>
      </c>
      <c r="H1324" s="22">
        <f t="shared" si="952"/>
        <v>18708833770.660824</v>
      </c>
      <c r="I1324" s="23">
        <f t="shared" si="953"/>
        <v>132580106.5049091</v>
      </c>
      <c r="J1324" s="23">
        <f t="shared" si="954"/>
        <v>1086</v>
      </c>
      <c r="K1324" s="19">
        <f t="shared" si="975"/>
        <v>225.0831931027827</v>
      </c>
      <c r="L1324" s="16">
        <f t="shared" si="955"/>
        <v>129.04823749783861</v>
      </c>
      <c r="M1324" s="23">
        <f>M1323-IF($B1324="B",(Percent_Rent_In_Elsies*2.49%/12 * H1323)/K1323,0)+IF($B1324="D",N1324,0)+IF(B1324="D",AK1323)+IF(B1324="C",F1323*90%)-(Y1324-Y1323)-IF($B1324="A",Q1323/K1323) + IF($B1324="A",Q1323/K1323)</f>
        <v>-32916517.020121157</v>
      </c>
      <c r="N1324" s="23">
        <f t="shared" si="956"/>
        <v>0</v>
      </c>
      <c r="O1324" s="22">
        <f t="shared" si="957"/>
        <v>13294280.892378919</v>
      </c>
      <c r="P1324" s="22">
        <f t="shared" si="988"/>
        <v>0</v>
      </c>
      <c r="Q1324" s="22">
        <f t="shared" si="989"/>
        <v>0</v>
      </c>
      <c r="R1324" s="22">
        <f t="shared" si="958"/>
        <v>228719121.998395</v>
      </c>
      <c r="S1324" s="16">
        <f t="shared" si="948"/>
        <v>0</v>
      </c>
      <c r="T1324" s="15">
        <f t="shared" si="959"/>
        <v>5733783.3768332973</v>
      </c>
      <c r="U1324" s="23">
        <f t="shared" si="976"/>
        <v>1016253.4814180835</v>
      </c>
      <c r="V1324" s="23">
        <f t="shared" si="977"/>
        <v>0</v>
      </c>
      <c r="W1324" s="23">
        <f t="shared" si="990"/>
        <v>84546.986898771589</v>
      </c>
      <c r="X1324" s="23">
        <f t="shared" si="978"/>
        <v>30243981.910496596</v>
      </c>
      <c r="Y1324" s="23">
        <f t="shared" si="960"/>
        <v>13825559.361691331</v>
      </c>
      <c r="Z1324" s="3">
        <f t="shared" si="961"/>
        <v>0</v>
      </c>
      <c r="AA1324" s="23">
        <f t="shared" si="962"/>
        <v>57832451.553845018</v>
      </c>
      <c r="AB1324" s="26">
        <f t="shared" si="979"/>
        <v>70086276.274228647</v>
      </c>
      <c r="AC1324" s="23">
        <f t="shared" si="980"/>
        <v>74889487.274228647</v>
      </c>
      <c r="AD1324" s="23">
        <f t="shared" si="986"/>
        <v>4803211</v>
      </c>
      <c r="AE1324" s="24">
        <f t="shared" si="947"/>
        <v>70086276.274228647</v>
      </c>
      <c r="AF1324" s="3">
        <f t="shared" si="981"/>
        <v>0</v>
      </c>
      <c r="AG1324" s="2">
        <f t="shared" si="963"/>
        <v>0</v>
      </c>
      <c r="AH1324" s="2">
        <f t="shared" si="964"/>
        <v>106.77601816057808</v>
      </c>
      <c r="AI1324" s="23">
        <f t="shared" si="987"/>
        <v>9297937757.6438694</v>
      </c>
      <c r="AJ1324" s="23">
        <f t="shared" si="965"/>
        <v>6219.922423797766</v>
      </c>
      <c r="AK1324" s="23">
        <f t="shared" si="966"/>
        <v>0</v>
      </c>
      <c r="AL1324" s="23">
        <f t="shared" si="991"/>
        <v>0</v>
      </c>
      <c r="AM1324" s="23">
        <f t="shared" si="992"/>
        <v>0</v>
      </c>
      <c r="AN1324" s="16">
        <f t="shared" si="982"/>
        <v>0</v>
      </c>
      <c r="AO1324" s="23">
        <f t="shared" si="983"/>
        <v>0</v>
      </c>
      <c r="AP1324" s="22">
        <f t="shared" si="984"/>
        <v>0</v>
      </c>
      <c r="AQ1324" s="30">
        <f t="shared" si="967"/>
        <v>3908785890.3150783</v>
      </c>
      <c r="AR1324" s="28">
        <f t="shared" si="968"/>
        <v>1810744880.3405178</v>
      </c>
      <c r="AS1324" s="25">
        <f t="shared" si="969"/>
        <v>200337590.02425668</v>
      </c>
      <c r="AT1324" s="32">
        <f t="shared" si="970"/>
        <v>0</v>
      </c>
      <c r="AU1324" s="23">
        <f t="shared" si="971"/>
        <v>0</v>
      </c>
      <c r="AV1324" s="22">
        <f t="shared" si="972"/>
        <v>512123931.34161365</v>
      </c>
      <c r="AW1324" s="31">
        <f t="shared" si="985"/>
        <v>2770953587.9739952</v>
      </c>
      <c r="AX1324"/>
      <c r="AY1324"/>
      <c r="AZ1324"/>
      <c r="BA1324"/>
    </row>
    <row r="1325" spans="1:53" x14ac:dyDescent="0.25">
      <c r="A1325" s="21">
        <f t="shared" si="993"/>
        <v>502</v>
      </c>
      <c r="B1325" s="21" t="s">
        <v>28</v>
      </c>
      <c r="C1325" s="27">
        <f t="shared" si="950"/>
        <v>0</v>
      </c>
      <c r="D1325" s="27">
        <f t="shared" si="973"/>
        <v>0</v>
      </c>
      <c r="E1325" s="27" t="b">
        <f t="shared" si="949"/>
        <v>1</v>
      </c>
      <c r="F1325" s="29">
        <f t="shared" si="951"/>
        <v>0</v>
      </c>
      <c r="G1325" s="27">
        <f t="shared" si="974"/>
        <v>0</v>
      </c>
      <c r="H1325" s="22">
        <f t="shared" si="952"/>
        <v>18708833770.660824</v>
      </c>
      <c r="I1325" s="23">
        <f t="shared" si="953"/>
        <v>132580106.5049091</v>
      </c>
      <c r="J1325" s="23">
        <f t="shared" si="954"/>
        <v>1086</v>
      </c>
      <c r="K1325" s="19">
        <f t="shared" si="975"/>
        <v>225.0831931027827</v>
      </c>
      <c r="L1325" s="16">
        <f t="shared" si="955"/>
        <v>129.04823749783861</v>
      </c>
      <c r="M1325" s="23">
        <f>M1324-IF($B1325="B",(Percent_Rent_In_Elsies*2.49%/12 * H1324)/K1324,0)+IF($B1325="D",N1325,0)+IF(B1325="D",AK1324)+IF(B1325="C",F1324*90%)-(Y1325-Y1324)-IF($B1325="A",Q1324/K1324) + IF($B1325="A",Q1324/K1324)</f>
        <v>-32916517.020121157</v>
      </c>
      <c r="N1325" s="23">
        <f t="shared" si="956"/>
        <v>0</v>
      </c>
      <c r="O1325" s="22">
        <f t="shared" si="957"/>
        <v>0</v>
      </c>
      <c r="P1325" s="22">
        <f t="shared" si="988"/>
        <v>13294280.892378919</v>
      </c>
      <c r="Q1325" s="22">
        <f t="shared" si="989"/>
        <v>0</v>
      </c>
      <c r="R1325" s="22">
        <f t="shared" si="958"/>
        <v>228719121.998395</v>
      </c>
      <c r="S1325" s="16">
        <f t="shared" si="948"/>
        <v>0</v>
      </c>
      <c r="T1325" s="15">
        <f t="shared" si="959"/>
        <v>0</v>
      </c>
      <c r="U1325" s="23">
        <f t="shared" si="976"/>
        <v>1016253.4814180835</v>
      </c>
      <c r="V1325" s="23">
        <f t="shared" si="977"/>
        <v>0</v>
      </c>
      <c r="W1325" s="23">
        <f t="shared" si="990"/>
        <v>0</v>
      </c>
      <c r="X1325" s="23">
        <f t="shared" si="978"/>
        <v>30243981.910496596</v>
      </c>
      <c r="Y1325" s="23">
        <f t="shared" si="960"/>
        <v>13825559.361691331</v>
      </c>
      <c r="Z1325" s="3">
        <f t="shared" si="961"/>
        <v>4227.3493449385796</v>
      </c>
      <c r="AA1325" s="23">
        <f t="shared" si="962"/>
        <v>57895861.794019096</v>
      </c>
      <c r="AB1325" s="26">
        <f t="shared" si="979"/>
        <v>70086276.274228647</v>
      </c>
      <c r="AC1325" s="23">
        <f t="shared" si="980"/>
        <v>74889487.274228647</v>
      </c>
      <c r="AD1325" s="23">
        <f t="shared" si="986"/>
        <v>4803211</v>
      </c>
      <c r="AE1325" s="24">
        <f t="shared" si="947"/>
        <v>70086276.274228647</v>
      </c>
      <c r="AF1325" s="3">
        <f t="shared" si="981"/>
        <v>0</v>
      </c>
      <c r="AG1325" s="2">
        <f t="shared" si="963"/>
        <v>507281921.3926295</v>
      </c>
      <c r="AH1325" s="2">
        <f t="shared" si="964"/>
        <v>106.77601816057808</v>
      </c>
      <c r="AI1325" s="23">
        <f t="shared" si="987"/>
        <v>9308132457.1680088</v>
      </c>
      <c r="AJ1325" s="23">
        <f t="shared" si="965"/>
        <v>6219.922423797766</v>
      </c>
      <c r="AK1325" s="23">
        <f t="shared" si="966"/>
        <v>0</v>
      </c>
      <c r="AL1325" s="23">
        <f t="shared" si="991"/>
        <v>0</v>
      </c>
      <c r="AM1325" s="23">
        <f t="shared" si="992"/>
        <v>0</v>
      </c>
      <c r="AN1325" s="16">
        <f t="shared" si="982"/>
        <v>0</v>
      </c>
      <c r="AO1325" s="23">
        <f t="shared" si="983"/>
        <v>0</v>
      </c>
      <c r="AP1325" s="22">
        <f t="shared" si="984"/>
        <v>0</v>
      </c>
      <c r="AQ1325" s="30">
        <f t="shared" si="967"/>
        <v>3908785890.3150783</v>
      </c>
      <c r="AR1325" s="28">
        <f t="shared" si="968"/>
        <v>1810744880.3405178</v>
      </c>
      <c r="AS1325" s="25">
        <f t="shared" si="969"/>
        <v>200337590.02425668</v>
      </c>
      <c r="AT1325" s="32">
        <f t="shared" si="970"/>
        <v>8454.6986898771593</v>
      </c>
      <c r="AU1325" s="23">
        <f t="shared" si="971"/>
        <v>8454.6986898771593</v>
      </c>
      <c r="AV1325" s="22">
        <f t="shared" si="972"/>
        <v>517857714.71844697</v>
      </c>
      <c r="AW1325" s="31">
        <f t="shared" si="985"/>
        <v>2770953587.9739952</v>
      </c>
    </row>
    <row r="1326" spans="1:53" x14ac:dyDescent="0.25">
      <c r="A1326">
        <f t="shared" si="993"/>
        <v>503</v>
      </c>
      <c r="B1326" t="s">
        <v>6</v>
      </c>
      <c r="C1326" s="27">
        <f t="shared" si="950"/>
        <v>0</v>
      </c>
      <c r="D1326" s="27">
        <f t="shared" si="973"/>
        <v>0</v>
      </c>
      <c r="E1326" s="27" t="b">
        <f t="shared" si="949"/>
        <v>1</v>
      </c>
      <c r="F1326" s="29">
        <f t="shared" si="951"/>
        <v>0</v>
      </c>
      <c r="G1326" s="27">
        <f t="shared" si="974"/>
        <v>0</v>
      </c>
      <c r="H1326" s="22">
        <f t="shared" si="952"/>
        <v>18740015160.278591</v>
      </c>
      <c r="I1326" s="23">
        <f t="shared" si="953"/>
        <v>132580106.5049091</v>
      </c>
      <c r="J1326" s="23">
        <f t="shared" si="954"/>
        <v>1086</v>
      </c>
      <c r="K1326" s="19">
        <f t="shared" si="975"/>
        <v>225.0831931027827</v>
      </c>
      <c r="L1326" s="16">
        <f t="shared" si="955"/>
        <v>129.26331789366836</v>
      </c>
      <c r="M1326" s="23">
        <f>M1325-IF($B1326="B",(Percent_Rent_In_Elsies*2.49%/12 * H1325)/K1325,0)+IF($B1326="D",N1326,0)+IF(B1326="D",AK1325)+IF(B1326="C",F1325*90%)-(Y1326-Y1325)-IF($B1326="A",Q1325/K1325) + IF($B1326="A",Q1325/K1325)</f>
        <v>-32916517.020121157</v>
      </c>
      <c r="N1326" s="23">
        <f t="shared" si="956"/>
        <v>0</v>
      </c>
      <c r="O1326" s="22">
        <f t="shared" si="957"/>
        <v>0</v>
      </c>
      <c r="P1326" s="22">
        <f t="shared" si="988"/>
        <v>0</v>
      </c>
      <c r="Q1326" s="22">
        <f t="shared" si="989"/>
        <v>0</v>
      </c>
      <c r="R1326" s="22">
        <f t="shared" si="958"/>
        <v>228719121.998395</v>
      </c>
      <c r="S1326" s="16">
        <f t="shared" si="948"/>
        <v>0</v>
      </c>
      <c r="T1326" s="15">
        <f t="shared" si="959"/>
        <v>0</v>
      </c>
      <c r="U1326" s="23">
        <f t="shared" si="976"/>
        <v>1016253.4814180835</v>
      </c>
      <c r="V1326" s="23">
        <f t="shared" si="977"/>
        <v>0</v>
      </c>
      <c r="W1326" s="23">
        <f t="shared" si="990"/>
        <v>0</v>
      </c>
      <c r="X1326" s="23">
        <f t="shared" si="978"/>
        <v>30265118.657221291</v>
      </c>
      <c r="Y1326" s="23">
        <f t="shared" si="960"/>
        <v>13825559.361691331</v>
      </c>
      <c r="Z1326" s="3">
        <f t="shared" si="961"/>
        <v>0</v>
      </c>
      <c r="AA1326" s="23">
        <f t="shared" si="962"/>
        <v>57895861.794019096</v>
      </c>
      <c r="AB1326" s="26">
        <f t="shared" si="979"/>
        <v>70086276.274228647</v>
      </c>
      <c r="AC1326" s="23">
        <f t="shared" si="980"/>
        <v>74889487.274228647</v>
      </c>
      <c r="AD1326" s="23">
        <f t="shared" si="986"/>
        <v>4803211</v>
      </c>
      <c r="AE1326" s="24">
        <f t="shared" si="947"/>
        <v>70086276.274228647</v>
      </c>
      <c r="AF1326" s="3">
        <f t="shared" si="981"/>
        <v>0</v>
      </c>
      <c r="AG1326" s="2">
        <f t="shared" si="963"/>
        <v>0</v>
      </c>
      <c r="AH1326" s="2">
        <f t="shared" si="964"/>
        <v>106.95397819084569</v>
      </c>
      <c r="AI1326" s="23">
        <f t="shared" si="987"/>
        <v>9308132457.1680088</v>
      </c>
      <c r="AJ1326" s="23">
        <f t="shared" si="965"/>
        <v>6219.922423797766</v>
      </c>
      <c r="AK1326" s="23">
        <f t="shared" si="966"/>
        <v>0</v>
      </c>
      <c r="AL1326" s="23">
        <f t="shared" si="991"/>
        <v>0</v>
      </c>
      <c r="AM1326" s="23">
        <f t="shared" si="992"/>
        <v>0</v>
      </c>
      <c r="AN1326" s="16">
        <f t="shared" si="982"/>
        <v>0</v>
      </c>
      <c r="AO1326" s="23">
        <f t="shared" si="983"/>
        <v>0</v>
      </c>
      <c r="AP1326" s="22">
        <f t="shared" si="984"/>
        <v>0</v>
      </c>
      <c r="AQ1326" s="30">
        <f t="shared" si="967"/>
        <v>3908785890.3150783</v>
      </c>
      <c r="AR1326" s="28">
        <f t="shared" si="968"/>
        <v>1810744880.3405178</v>
      </c>
      <c r="AS1326" s="25">
        <f t="shared" si="969"/>
        <v>200337590.02425668</v>
      </c>
      <c r="AT1326" s="32">
        <f t="shared" si="970"/>
        <v>0</v>
      </c>
      <c r="AU1326" s="23">
        <f t="shared" si="971"/>
        <v>0</v>
      </c>
      <c r="AV1326" s="22">
        <f t="shared" si="972"/>
        <v>517857714.71844697</v>
      </c>
      <c r="AW1326" s="31">
        <f t="shared" si="985"/>
        <v>2757659307.0816164</v>
      </c>
    </row>
    <row r="1327" spans="1:53" x14ac:dyDescent="0.25">
      <c r="A1327">
        <f t="shared" si="993"/>
        <v>503</v>
      </c>
      <c r="B1327" t="s">
        <v>7</v>
      </c>
      <c r="C1327" s="27">
        <f t="shared" si="950"/>
        <v>0</v>
      </c>
      <c r="D1327" s="27">
        <f t="shared" si="973"/>
        <v>0</v>
      </c>
      <c r="E1327" s="27" t="b">
        <f t="shared" si="949"/>
        <v>1</v>
      </c>
      <c r="F1327" s="29">
        <f t="shared" si="951"/>
        <v>0</v>
      </c>
      <c r="G1327" s="27">
        <f t="shared" si="974"/>
        <v>0</v>
      </c>
      <c r="H1327" s="22">
        <f t="shared" si="952"/>
        <v>18740015160.278591</v>
      </c>
      <c r="I1327" s="23">
        <f t="shared" si="953"/>
        <v>132580106.5049091</v>
      </c>
      <c r="J1327" s="23">
        <f t="shared" si="954"/>
        <v>1086</v>
      </c>
      <c r="K1327" s="19">
        <f t="shared" si="975"/>
        <v>225.0831931027827</v>
      </c>
      <c r="L1327" s="16">
        <f t="shared" si="955"/>
        <v>129.26331789366836</v>
      </c>
      <c r="M1327" s="23">
        <f>M1326-IF($B1327="B",(Percent_Rent_In_Elsies*2.49%/12 * H1326)/K1326,0)+IF($B1327="D",N1327,0)+IF(B1327="D",AK1326)+IF(B1327="C",F1326*90%)-(Y1327-Y1326)-IF($B1327="A",Q1326/K1326) + IF($B1327="A",Q1326/K1326)</f>
        <v>-33002897.373361971</v>
      </c>
      <c r="N1327" s="23">
        <f t="shared" si="956"/>
        <v>0</v>
      </c>
      <c r="O1327" s="22">
        <f t="shared" si="957"/>
        <v>0</v>
      </c>
      <c r="P1327" s="22">
        <f t="shared" si="988"/>
        <v>0</v>
      </c>
      <c r="Q1327" s="22">
        <f t="shared" si="989"/>
        <v>0</v>
      </c>
      <c r="R1327" s="22">
        <f t="shared" si="958"/>
        <v>209659195.16519541</v>
      </c>
      <c r="S1327" s="16">
        <f t="shared" si="948"/>
        <v>19059926.833199583</v>
      </c>
      <c r="T1327" s="15">
        <f t="shared" si="959"/>
        <v>0</v>
      </c>
      <c r="U1327" s="23">
        <f t="shared" si="976"/>
        <v>931565.69129990996</v>
      </c>
      <c r="V1327" s="23">
        <f t="shared" si="977"/>
        <v>84687.790118173623</v>
      </c>
      <c r="W1327" s="23">
        <f t="shared" si="990"/>
        <v>0</v>
      </c>
      <c r="X1327" s="23">
        <f t="shared" si="978"/>
        <v>30265118.657221291</v>
      </c>
      <c r="Y1327" s="23">
        <f t="shared" si="960"/>
        <v>13825559.361691331</v>
      </c>
      <c r="Z1327" s="3">
        <f t="shared" si="961"/>
        <v>0</v>
      </c>
      <c r="AA1327" s="23">
        <f t="shared" si="962"/>
        <v>57895861.794019096</v>
      </c>
      <c r="AB1327" s="26">
        <f t="shared" si="979"/>
        <v>70086276.274228647</v>
      </c>
      <c r="AC1327" s="23">
        <f t="shared" si="980"/>
        <v>74889487.274228647</v>
      </c>
      <c r="AD1327" s="23">
        <f t="shared" si="986"/>
        <v>4803211</v>
      </c>
      <c r="AE1327" s="24">
        <f t="shared" si="947"/>
        <v>70086276.274228647</v>
      </c>
      <c r="AF1327" s="3">
        <f t="shared" si="981"/>
        <v>0</v>
      </c>
      <c r="AG1327" s="2">
        <f t="shared" si="963"/>
        <v>0</v>
      </c>
      <c r="AH1327" s="2">
        <f t="shared" si="964"/>
        <v>106.95397819084569</v>
      </c>
      <c r="AI1327" s="23">
        <f t="shared" si="987"/>
        <v>9308132457.1680088</v>
      </c>
      <c r="AJ1327" s="23">
        <f t="shared" si="965"/>
        <v>6219.922423797766</v>
      </c>
      <c r="AK1327" s="23">
        <f t="shared" si="966"/>
        <v>0</v>
      </c>
      <c r="AL1327" s="23">
        <f t="shared" si="991"/>
        <v>414346.84456062317</v>
      </c>
      <c r="AM1327" s="23">
        <f t="shared" si="992"/>
        <v>386580784.45687008</v>
      </c>
      <c r="AN1327" s="16">
        <f t="shared" si="982"/>
        <v>0</v>
      </c>
      <c r="AO1327" s="23">
        <f t="shared" si="983"/>
        <v>86380.353240815428</v>
      </c>
      <c r="AP1327" s="22">
        <f t="shared" si="984"/>
        <v>19442765.728789039</v>
      </c>
      <c r="AQ1327" s="30">
        <f t="shared" si="967"/>
        <v>3947506158.2639613</v>
      </c>
      <c r="AR1327" s="28">
        <f t="shared" si="968"/>
        <v>1830022382.5606122</v>
      </c>
      <c r="AS1327" s="25">
        <f t="shared" si="969"/>
        <v>200337590.02425668</v>
      </c>
      <c r="AT1327" s="32">
        <f t="shared" si="970"/>
        <v>0</v>
      </c>
      <c r="AU1327" s="23">
        <f t="shared" si="971"/>
        <v>0</v>
      </c>
      <c r="AV1327" s="22">
        <f t="shared" si="972"/>
        <v>517857714.71844697</v>
      </c>
      <c r="AW1327" s="31">
        <f t="shared" si="985"/>
        <v>2796379575.0304999</v>
      </c>
    </row>
    <row r="1328" spans="1:53" x14ac:dyDescent="0.25">
      <c r="A1328">
        <f t="shared" si="993"/>
        <v>503</v>
      </c>
      <c r="B1328" t="s">
        <v>8</v>
      </c>
      <c r="C1328" s="27">
        <f t="shared" si="950"/>
        <v>0</v>
      </c>
      <c r="D1328" s="27">
        <f t="shared" si="973"/>
        <v>0</v>
      </c>
      <c r="E1328" s="27" t="b">
        <f t="shared" si="949"/>
        <v>1</v>
      </c>
      <c r="F1328" s="29">
        <f t="shared" si="951"/>
        <v>0</v>
      </c>
      <c r="G1328" s="27">
        <f t="shared" si="974"/>
        <v>0</v>
      </c>
      <c r="H1328" s="22">
        <f t="shared" si="952"/>
        <v>18740015160.278591</v>
      </c>
      <c r="I1328" s="23">
        <f t="shared" si="953"/>
        <v>132580106.5049091</v>
      </c>
      <c r="J1328" s="23">
        <f t="shared" si="954"/>
        <v>1086</v>
      </c>
      <c r="K1328" s="19">
        <f t="shared" si="975"/>
        <v>225.0831931027827</v>
      </c>
      <c r="L1328" s="16">
        <f t="shared" si="955"/>
        <v>129.26331789366836</v>
      </c>
      <c r="M1328" s="23">
        <f>M1327-IF($B1328="B",(Percent_Rent_In_Elsies*2.49%/12 * H1327)/K1327,0)+IF($B1328="D",N1328,0)+IF(B1328="D",AK1327)+IF(B1328="C",F1327*90%)-(Y1328-Y1327)-IF($B1328="A",Q1327/K1327) + IF($B1328="A",Q1327/K1327)</f>
        <v>-33002897.373361971</v>
      </c>
      <c r="N1328" s="23">
        <f t="shared" si="956"/>
        <v>0</v>
      </c>
      <c r="O1328" s="22">
        <f t="shared" si="957"/>
        <v>0</v>
      </c>
      <c r="P1328" s="22">
        <f t="shared" si="988"/>
        <v>0</v>
      </c>
      <c r="Q1328" s="22">
        <f t="shared" si="989"/>
        <v>0</v>
      </c>
      <c r="R1328" s="22">
        <f t="shared" si="958"/>
        <v>229101960.89398444</v>
      </c>
      <c r="S1328" s="16">
        <f t="shared" si="948"/>
        <v>19059926.833199583</v>
      </c>
      <c r="T1328" s="15">
        <f t="shared" si="959"/>
        <v>0</v>
      </c>
      <c r="U1328" s="23">
        <f t="shared" si="976"/>
        <v>1017946.0445407254</v>
      </c>
      <c r="V1328" s="23">
        <f t="shared" si="977"/>
        <v>84687.790118173623</v>
      </c>
      <c r="W1328" s="23">
        <f t="shared" si="990"/>
        <v>0</v>
      </c>
      <c r="X1328" s="23">
        <f t="shared" si="978"/>
        <v>30265118.657221291</v>
      </c>
      <c r="Y1328" s="23">
        <f t="shared" si="960"/>
        <v>13825559.361691331</v>
      </c>
      <c r="Z1328" s="3">
        <f t="shared" si="961"/>
        <v>0</v>
      </c>
      <c r="AA1328" s="23">
        <f t="shared" si="962"/>
        <v>57895861.794019096</v>
      </c>
      <c r="AB1328" s="26">
        <f t="shared" si="979"/>
        <v>70086276.274228632</v>
      </c>
      <c r="AC1328" s="23">
        <f t="shared" si="980"/>
        <v>74889487.274228647</v>
      </c>
      <c r="AD1328" s="23">
        <f t="shared" si="986"/>
        <v>4803211</v>
      </c>
      <c r="AE1328" s="24">
        <f t="shared" si="947"/>
        <v>70086276.274228647</v>
      </c>
      <c r="AF1328" s="3">
        <f t="shared" si="981"/>
        <v>1E-4</v>
      </c>
      <c r="AG1328" s="2">
        <f t="shared" si="963"/>
        <v>0</v>
      </c>
      <c r="AH1328" s="2">
        <f t="shared" si="964"/>
        <v>106.95397819084569</v>
      </c>
      <c r="AI1328" s="23">
        <f t="shared" si="987"/>
        <v>9308132457.1680088</v>
      </c>
      <c r="AJ1328" s="23">
        <f t="shared" si="965"/>
        <v>6219.922423797766</v>
      </c>
      <c r="AK1328" s="23">
        <f t="shared" si="966"/>
        <v>60817.615969220431</v>
      </c>
      <c r="AL1328" s="23">
        <f t="shared" si="991"/>
        <v>0</v>
      </c>
      <c r="AM1328" s="23">
        <f t="shared" si="992"/>
        <v>0</v>
      </c>
      <c r="AN1328" s="16">
        <f t="shared" si="982"/>
        <v>0</v>
      </c>
      <c r="AO1328" s="23">
        <f t="shared" si="983"/>
        <v>0</v>
      </c>
      <c r="AP1328" s="22">
        <f t="shared" si="984"/>
        <v>0</v>
      </c>
      <c r="AQ1328" s="30">
        <f t="shared" si="967"/>
        <v>3947506158.2639613</v>
      </c>
      <c r="AR1328" s="28">
        <f t="shared" si="968"/>
        <v>1830022382.5606122</v>
      </c>
      <c r="AS1328" s="25">
        <f t="shared" si="969"/>
        <v>200337590.02425668</v>
      </c>
      <c r="AT1328" s="32">
        <f t="shared" si="970"/>
        <v>0</v>
      </c>
      <c r="AU1328" s="23">
        <f t="shared" si="971"/>
        <v>0</v>
      </c>
      <c r="AV1328" s="22">
        <f t="shared" si="972"/>
        <v>517857714.71844697</v>
      </c>
      <c r="AW1328" s="31">
        <f t="shared" si="985"/>
        <v>2796379575.0304999</v>
      </c>
    </row>
    <row r="1329" spans="1:53" x14ac:dyDescent="0.25">
      <c r="A1329" s="21">
        <f t="shared" si="993"/>
        <v>503</v>
      </c>
      <c r="B1329" s="21" t="s">
        <v>9</v>
      </c>
      <c r="C1329" s="27">
        <f t="shared" si="950"/>
        <v>0</v>
      </c>
      <c r="D1329" s="27">
        <f t="shared" si="973"/>
        <v>0</v>
      </c>
      <c r="E1329" s="27" t="b">
        <f t="shared" si="949"/>
        <v>1</v>
      </c>
      <c r="F1329" s="29">
        <f t="shared" si="951"/>
        <v>0</v>
      </c>
      <c r="G1329" s="27">
        <f t="shared" si="974"/>
        <v>0</v>
      </c>
      <c r="H1329" s="22">
        <f t="shared" si="952"/>
        <v>18740015160.278591</v>
      </c>
      <c r="I1329" s="23">
        <f t="shared" si="953"/>
        <v>132580106.5049091</v>
      </c>
      <c r="J1329" s="23">
        <f t="shared" si="954"/>
        <v>1086</v>
      </c>
      <c r="K1329" s="19">
        <f t="shared" si="975"/>
        <v>225.0831931027827</v>
      </c>
      <c r="L1329" s="16">
        <f t="shared" si="955"/>
        <v>129.26331789366836</v>
      </c>
      <c r="M1329" s="23">
        <f>M1328-IF($B1329="B",(Percent_Rent_In_Elsies*2.49%/12 * H1328)/K1328,0)+IF($B1329="D",N1329,0)+IF(B1329="D",AK1328)+IF(B1329="C",F1328*90%)-(Y1329-Y1328)-IF($B1329="A",Q1328/K1328) + IF($B1329="A",Q1328/K1328)</f>
        <v>-32942079.757392749</v>
      </c>
      <c r="N1329" s="23">
        <f t="shared" si="956"/>
        <v>0</v>
      </c>
      <c r="O1329" s="22">
        <f t="shared" si="957"/>
        <v>13316542.446204256</v>
      </c>
      <c r="P1329" s="22">
        <f t="shared" si="988"/>
        <v>0</v>
      </c>
      <c r="Q1329" s="22">
        <f t="shared" si="989"/>
        <v>0</v>
      </c>
      <c r="R1329" s="22">
        <f t="shared" si="958"/>
        <v>229101960.89398444</v>
      </c>
      <c r="S1329" s="16">
        <f t="shared" si="948"/>
        <v>0</v>
      </c>
      <c r="T1329" s="15">
        <f t="shared" si="959"/>
        <v>5743384.3869953267</v>
      </c>
      <c r="U1329" s="23">
        <f t="shared" si="976"/>
        <v>1017946.0445407254</v>
      </c>
      <c r="V1329" s="23">
        <f t="shared" si="977"/>
        <v>0</v>
      </c>
      <c r="W1329" s="23">
        <f t="shared" si="990"/>
        <v>84687.790118173623</v>
      </c>
      <c r="X1329" s="23">
        <f t="shared" si="978"/>
        <v>30265118.657221291</v>
      </c>
      <c r="Y1329" s="23">
        <f t="shared" si="960"/>
        <v>13825559.361691331</v>
      </c>
      <c r="Z1329" s="3">
        <f t="shared" si="961"/>
        <v>0</v>
      </c>
      <c r="AA1329" s="23">
        <f t="shared" si="962"/>
        <v>57835044.178049877</v>
      </c>
      <c r="AB1329" s="26">
        <f t="shared" si="979"/>
        <v>70086276.274228647</v>
      </c>
      <c r="AC1329" s="23">
        <f t="shared" si="980"/>
        <v>74889487.274228647</v>
      </c>
      <c r="AD1329" s="23">
        <f t="shared" si="986"/>
        <v>4803211</v>
      </c>
      <c r="AE1329" s="24">
        <f t="shared" si="947"/>
        <v>70086276.274228647</v>
      </c>
      <c r="AF1329" s="3">
        <f t="shared" si="981"/>
        <v>0</v>
      </c>
      <c r="AG1329" s="2">
        <f t="shared" si="963"/>
        <v>0</v>
      </c>
      <c r="AH1329" s="2">
        <f t="shared" si="964"/>
        <v>106.95397819084569</v>
      </c>
      <c r="AI1329" s="23">
        <f t="shared" si="987"/>
        <v>9298354583.454258</v>
      </c>
      <c r="AJ1329" s="23">
        <f t="shared" si="965"/>
        <v>6219.922423797766</v>
      </c>
      <c r="AK1329" s="23">
        <f t="shared" si="966"/>
        <v>0</v>
      </c>
      <c r="AL1329" s="23">
        <f t="shared" si="991"/>
        <v>0</v>
      </c>
      <c r="AM1329" s="23">
        <f t="shared" si="992"/>
        <v>0</v>
      </c>
      <c r="AN1329" s="16">
        <f t="shared" si="982"/>
        <v>0</v>
      </c>
      <c r="AO1329" s="23">
        <f t="shared" si="983"/>
        <v>0</v>
      </c>
      <c r="AP1329" s="22">
        <f t="shared" si="984"/>
        <v>0</v>
      </c>
      <c r="AQ1329" s="30">
        <f t="shared" si="967"/>
        <v>3947506158.2639613</v>
      </c>
      <c r="AR1329" s="28">
        <f t="shared" si="968"/>
        <v>1830022382.5606122</v>
      </c>
      <c r="AS1329" s="25">
        <f t="shared" si="969"/>
        <v>200337590.02425668</v>
      </c>
      <c r="AT1329" s="32">
        <f t="shared" si="970"/>
        <v>0</v>
      </c>
      <c r="AU1329" s="23">
        <f t="shared" si="971"/>
        <v>0</v>
      </c>
      <c r="AV1329" s="22">
        <f t="shared" si="972"/>
        <v>517857714.71844697</v>
      </c>
      <c r="AW1329" s="31">
        <f t="shared" si="985"/>
        <v>2796379575.0304999</v>
      </c>
      <c r="AX1329" s="21"/>
      <c r="AY1329" s="21"/>
      <c r="AZ1329" s="21"/>
      <c r="BA1329" s="21"/>
    </row>
    <row r="1330" spans="1:53" x14ac:dyDescent="0.25">
      <c r="A1330" s="21">
        <f t="shared" si="993"/>
        <v>503</v>
      </c>
      <c r="B1330" s="21" t="s">
        <v>28</v>
      </c>
      <c r="C1330" s="27">
        <f t="shared" si="950"/>
        <v>0</v>
      </c>
      <c r="D1330" s="27">
        <f t="shared" si="973"/>
        <v>0</v>
      </c>
      <c r="E1330" s="27" t="b">
        <f t="shared" si="949"/>
        <v>1</v>
      </c>
      <c r="F1330" s="29">
        <f t="shared" si="951"/>
        <v>0</v>
      </c>
      <c r="G1330" s="27">
        <f t="shared" si="974"/>
        <v>0</v>
      </c>
      <c r="H1330" s="22">
        <f t="shared" si="952"/>
        <v>18740015160.278591</v>
      </c>
      <c r="I1330" s="23">
        <f t="shared" si="953"/>
        <v>132580106.5049091</v>
      </c>
      <c r="J1330" s="23">
        <f t="shared" si="954"/>
        <v>1086</v>
      </c>
      <c r="K1330" s="19">
        <f t="shared" si="975"/>
        <v>225.0831931027827</v>
      </c>
      <c r="L1330" s="16">
        <f t="shared" si="955"/>
        <v>129.26331789366836</v>
      </c>
      <c r="M1330" s="23">
        <f>M1329-IF($B1330="B",(Percent_Rent_In_Elsies*2.49%/12 * H1329)/K1329,0)+IF($B1330="D",N1330,0)+IF(B1330="D",AK1329)+IF(B1330="C",F1329*90%)-(Y1330-Y1329)-IF($B1330="A",Q1329/K1329) + IF($B1330="A",Q1329/K1329)</f>
        <v>-32942079.757392749</v>
      </c>
      <c r="N1330" s="23">
        <f t="shared" si="956"/>
        <v>0</v>
      </c>
      <c r="O1330" s="22">
        <f t="shared" si="957"/>
        <v>0</v>
      </c>
      <c r="P1330" s="22">
        <f t="shared" si="988"/>
        <v>13316542.446204256</v>
      </c>
      <c r="Q1330" s="22">
        <f t="shared" si="989"/>
        <v>0</v>
      </c>
      <c r="R1330" s="22">
        <f t="shared" si="958"/>
        <v>229101960.89398444</v>
      </c>
      <c r="S1330" s="16">
        <f t="shared" si="948"/>
        <v>0</v>
      </c>
      <c r="T1330" s="15">
        <f t="shared" si="959"/>
        <v>0</v>
      </c>
      <c r="U1330" s="23">
        <f t="shared" si="976"/>
        <v>1017946.0445407254</v>
      </c>
      <c r="V1330" s="23">
        <f t="shared" si="977"/>
        <v>0</v>
      </c>
      <c r="W1330" s="23">
        <f t="shared" si="990"/>
        <v>0</v>
      </c>
      <c r="X1330" s="23">
        <f t="shared" si="978"/>
        <v>30265118.657221291</v>
      </c>
      <c r="Y1330" s="23">
        <f t="shared" si="960"/>
        <v>13825559.361691331</v>
      </c>
      <c r="Z1330" s="3">
        <f t="shared" si="961"/>
        <v>4234.3895059086817</v>
      </c>
      <c r="AA1330" s="23">
        <f t="shared" si="962"/>
        <v>57898560.020638511</v>
      </c>
      <c r="AB1330" s="26">
        <f t="shared" si="979"/>
        <v>70086276.274228647</v>
      </c>
      <c r="AC1330" s="23">
        <f t="shared" si="980"/>
        <v>74889487.274228647</v>
      </c>
      <c r="AD1330" s="23">
        <f t="shared" si="986"/>
        <v>4803211</v>
      </c>
      <c r="AE1330" s="24">
        <f t="shared" si="947"/>
        <v>70086276.274228647</v>
      </c>
      <c r="AF1330" s="3">
        <f t="shared" si="981"/>
        <v>0</v>
      </c>
      <c r="AG1330" s="2">
        <f t="shared" si="963"/>
        <v>508126740.70904177</v>
      </c>
      <c r="AH1330" s="2">
        <f t="shared" si="964"/>
        <v>106.95397819084569</v>
      </c>
      <c r="AI1330" s="23">
        <f t="shared" si="987"/>
        <v>9308566261.070303</v>
      </c>
      <c r="AJ1330" s="23">
        <f t="shared" si="965"/>
        <v>6219.922423797766</v>
      </c>
      <c r="AK1330" s="23">
        <f t="shared" si="966"/>
        <v>0</v>
      </c>
      <c r="AL1330" s="23">
        <f t="shared" si="991"/>
        <v>0</v>
      </c>
      <c r="AM1330" s="23">
        <f t="shared" si="992"/>
        <v>0</v>
      </c>
      <c r="AN1330" s="16">
        <f t="shared" si="982"/>
        <v>0</v>
      </c>
      <c r="AO1330" s="23">
        <f t="shared" si="983"/>
        <v>0</v>
      </c>
      <c r="AP1330" s="22">
        <f t="shared" si="984"/>
        <v>0</v>
      </c>
      <c r="AQ1330" s="30">
        <f t="shared" si="967"/>
        <v>3947506158.2639613</v>
      </c>
      <c r="AR1330" s="28">
        <f t="shared" si="968"/>
        <v>1830022382.5606122</v>
      </c>
      <c r="AS1330" s="25">
        <f t="shared" si="969"/>
        <v>200337590.02425668</v>
      </c>
      <c r="AT1330" s="32">
        <f t="shared" si="970"/>
        <v>8468.7790118173634</v>
      </c>
      <c r="AU1330" s="23">
        <f t="shared" si="971"/>
        <v>8468.7790118173634</v>
      </c>
      <c r="AV1330" s="22">
        <f t="shared" si="972"/>
        <v>523601099.10544229</v>
      </c>
      <c r="AW1330" s="31">
        <f t="shared" si="985"/>
        <v>2796379575.0304999</v>
      </c>
      <c r="AX1330" s="21"/>
      <c r="AY1330" s="21"/>
      <c r="AZ1330" s="21"/>
      <c r="BA1330" s="21"/>
    </row>
    <row r="1331" spans="1:53" x14ac:dyDescent="0.25">
      <c r="A1331">
        <f t="shared" si="993"/>
        <v>504</v>
      </c>
      <c r="B1331" t="s">
        <v>6</v>
      </c>
      <c r="C1331" s="27">
        <f t="shared" si="950"/>
        <v>0</v>
      </c>
      <c r="D1331" s="27">
        <f t="shared" si="973"/>
        <v>0</v>
      </c>
      <c r="E1331" s="27" t="b">
        <f t="shared" si="949"/>
        <v>1</v>
      </c>
      <c r="F1331" s="29">
        <f t="shared" si="951"/>
        <v>0</v>
      </c>
      <c r="G1331" s="27">
        <f t="shared" si="974"/>
        <v>0</v>
      </c>
      <c r="H1331" s="22">
        <f t="shared" si="952"/>
        <v>18771248518.879055</v>
      </c>
      <c r="I1331" s="23">
        <f t="shared" si="953"/>
        <v>132580106.5049091</v>
      </c>
      <c r="J1331" s="23">
        <f t="shared" si="954"/>
        <v>1086</v>
      </c>
      <c r="K1331" s="19">
        <f t="shared" si="975"/>
        <v>225.0831931027827</v>
      </c>
      <c r="L1331" s="16">
        <f t="shared" si="955"/>
        <v>129.47875675682448</v>
      </c>
      <c r="M1331" s="23">
        <f>M1330-IF($B1331="B",(Percent_Rent_In_Elsies*2.49%/12 * H1330)/K1330,0)+IF($B1331="D",N1331,0)+IF(B1331="D",AK1330)+IF(B1331="C",F1330*90%)-(Y1331-Y1330)-IF($B1331="A",Q1330/K1330) + IF($B1331="A",Q1330/K1330)</f>
        <v>-32942079.757392749</v>
      </c>
      <c r="N1331" s="23">
        <f t="shared" si="956"/>
        <v>0</v>
      </c>
      <c r="O1331" s="22">
        <f t="shared" si="957"/>
        <v>0</v>
      </c>
      <c r="P1331" s="22">
        <f t="shared" si="988"/>
        <v>0</v>
      </c>
      <c r="Q1331" s="22">
        <f t="shared" si="989"/>
        <v>0</v>
      </c>
      <c r="R1331" s="22">
        <f t="shared" si="958"/>
        <v>229101960.89398444</v>
      </c>
      <c r="S1331" s="16">
        <f t="shared" si="948"/>
        <v>0</v>
      </c>
      <c r="T1331" s="15">
        <f t="shared" si="959"/>
        <v>0</v>
      </c>
      <c r="U1331" s="23">
        <f t="shared" si="976"/>
        <v>1017946.0445407254</v>
      </c>
      <c r="V1331" s="23">
        <f t="shared" si="977"/>
        <v>0</v>
      </c>
      <c r="W1331" s="23">
        <f t="shared" si="990"/>
        <v>0</v>
      </c>
      <c r="X1331" s="23">
        <f t="shared" si="978"/>
        <v>30286290.604750831</v>
      </c>
      <c r="Y1331" s="23">
        <f t="shared" si="960"/>
        <v>13825559.361691331</v>
      </c>
      <c r="Z1331" s="3">
        <f t="shared" si="961"/>
        <v>0</v>
      </c>
      <c r="AA1331" s="23">
        <f t="shared" si="962"/>
        <v>57898560.020638511</v>
      </c>
      <c r="AB1331" s="26">
        <f t="shared" si="979"/>
        <v>70086276.274228647</v>
      </c>
      <c r="AC1331" s="23">
        <f t="shared" si="980"/>
        <v>74889487.274228647</v>
      </c>
      <c r="AD1331" s="23">
        <f t="shared" si="986"/>
        <v>4803211</v>
      </c>
      <c r="AE1331" s="24">
        <f t="shared" ref="AE1331:AE1394" si="994">AC1331-AD1331</f>
        <v>70086276.274228647</v>
      </c>
      <c r="AF1331" s="3">
        <f t="shared" si="981"/>
        <v>0</v>
      </c>
      <c r="AG1331" s="2">
        <f t="shared" si="963"/>
        <v>0</v>
      </c>
      <c r="AH1331" s="2">
        <f t="shared" si="964"/>
        <v>107.13223482116376</v>
      </c>
      <c r="AI1331" s="23">
        <f t="shared" si="987"/>
        <v>9308566261.070303</v>
      </c>
      <c r="AJ1331" s="23">
        <f t="shared" si="965"/>
        <v>6219.922423797766</v>
      </c>
      <c r="AK1331" s="23">
        <f t="shared" si="966"/>
        <v>0</v>
      </c>
      <c r="AL1331" s="23">
        <f t="shared" si="991"/>
        <v>0</v>
      </c>
      <c r="AM1331" s="23">
        <f t="shared" si="992"/>
        <v>0</v>
      </c>
      <c r="AN1331" s="16">
        <f t="shared" si="982"/>
        <v>0</v>
      </c>
      <c r="AO1331" s="23">
        <f t="shared" si="983"/>
        <v>0</v>
      </c>
      <c r="AP1331" s="22">
        <f t="shared" si="984"/>
        <v>0</v>
      </c>
      <c r="AQ1331" s="30">
        <f t="shared" si="967"/>
        <v>3947506158.2639613</v>
      </c>
      <c r="AR1331" s="28">
        <f t="shared" si="968"/>
        <v>1830022382.5606122</v>
      </c>
      <c r="AS1331" s="25">
        <f t="shared" si="969"/>
        <v>200337590.02425668</v>
      </c>
      <c r="AT1331" s="32">
        <f t="shared" si="970"/>
        <v>0</v>
      </c>
      <c r="AU1331" s="23">
        <f t="shared" si="971"/>
        <v>0</v>
      </c>
      <c r="AV1331" s="22">
        <f t="shared" si="972"/>
        <v>523601099.10544229</v>
      </c>
      <c r="AW1331" s="31">
        <f t="shared" si="985"/>
        <v>2783063032.5842957</v>
      </c>
    </row>
    <row r="1332" spans="1:53" x14ac:dyDescent="0.25">
      <c r="A1332">
        <f t="shared" si="993"/>
        <v>504</v>
      </c>
      <c r="B1332" t="s">
        <v>7</v>
      </c>
      <c r="C1332" s="27">
        <f t="shared" si="950"/>
        <v>0</v>
      </c>
      <c r="D1332" s="27">
        <f t="shared" si="973"/>
        <v>0</v>
      </c>
      <c r="E1332" s="27" t="b">
        <f t="shared" si="949"/>
        <v>1</v>
      </c>
      <c r="F1332" s="29">
        <f t="shared" si="951"/>
        <v>0</v>
      </c>
      <c r="G1332" s="27">
        <f t="shared" si="974"/>
        <v>0</v>
      </c>
      <c r="H1332" s="22">
        <f t="shared" si="952"/>
        <v>18771248518.879055</v>
      </c>
      <c r="I1332" s="23">
        <f t="shared" si="953"/>
        <v>132580106.5049091</v>
      </c>
      <c r="J1332" s="23">
        <f t="shared" si="954"/>
        <v>1086</v>
      </c>
      <c r="K1332" s="19">
        <f t="shared" si="975"/>
        <v>225.0831931027827</v>
      </c>
      <c r="L1332" s="16">
        <f t="shared" si="955"/>
        <v>129.47875675682448</v>
      </c>
      <c r="M1332" s="23">
        <f>M1331-IF($B1332="B",(Percent_Rent_In_Elsies*2.49%/12 * H1331)/K1331,0)+IF($B1332="D",N1332,0)+IF(B1332="D",AK1331)+IF(B1332="C",F1331*90%)-(Y1332-Y1331)-IF($B1332="A",Q1331/K1331) + IF($B1332="A",Q1331/K1331)</f>
        <v>-33028604.077888966</v>
      </c>
      <c r="N1332" s="23">
        <f t="shared" si="956"/>
        <v>0</v>
      </c>
      <c r="O1332" s="22">
        <f t="shared" si="957"/>
        <v>0</v>
      </c>
      <c r="P1332" s="22">
        <f t="shared" si="988"/>
        <v>0</v>
      </c>
      <c r="Q1332" s="22">
        <f t="shared" si="989"/>
        <v>0</v>
      </c>
      <c r="R1332" s="22">
        <f t="shared" si="958"/>
        <v>210010130.81948572</v>
      </c>
      <c r="S1332" s="16">
        <f t="shared" si="948"/>
        <v>19091830.074498702</v>
      </c>
      <c r="T1332" s="15">
        <f t="shared" si="959"/>
        <v>0</v>
      </c>
      <c r="U1332" s="23">
        <f t="shared" si="976"/>
        <v>933117.20749566494</v>
      </c>
      <c r="V1332" s="23">
        <f t="shared" si="977"/>
        <v>84828.837045060456</v>
      </c>
      <c r="W1332" s="23">
        <f t="shared" si="990"/>
        <v>0</v>
      </c>
      <c r="X1332" s="23">
        <f t="shared" si="978"/>
        <v>30286290.604750831</v>
      </c>
      <c r="Y1332" s="23">
        <f t="shared" si="960"/>
        <v>13825559.361691331</v>
      </c>
      <c r="Z1332" s="3">
        <f t="shared" si="961"/>
        <v>0</v>
      </c>
      <c r="AA1332" s="23">
        <f t="shared" si="962"/>
        <v>57898560.020638511</v>
      </c>
      <c r="AB1332" s="26">
        <f t="shared" si="979"/>
        <v>70086276.274228647</v>
      </c>
      <c r="AC1332" s="23">
        <f t="shared" si="980"/>
        <v>74889487.274228647</v>
      </c>
      <c r="AD1332" s="23">
        <f t="shared" si="986"/>
        <v>4803211</v>
      </c>
      <c r="AE1332" s="24">
        <f t="shared" si="994"/>
        <v>70086276.274228647</v>
      </c>
      <c r="AF1332" s="3">
        <f t="shared" si="981"/>
        <v>0</v>
      </c>
      <c r="AG1332" s="2">
        <f t="shared" si="963"/>
        <v>0</v>
      </c>
      <c r="AH1332" s="2">
        <f t="shared" si="964"/>
        <v>107.13223482116376</v>
      </c>
      <c r="AI1332" s="23">
        <f t="shared" si="987"/>
        <v>9308566261.070303</v>
      </c>
      <c r="AJ1332" s="23">
        <f t="shared" si="965"/>
        <v>6219.922423797766</v>
      </c>
      <c r="AK1332" s="23">
        <f t="shared" si="966"/>
        <v>0</v>
      </c>
      <c r="AL1332" s="23">
        <f t="shared" si="991"/>
        <v>433803.90229415894</v>
      </c>
      <c r="AM1332" s="23">
        <f t="shared" si="992"/>
        <v>404733992.91156214</v>
      </c>
      <c r="AN1332" s="16">
        <f t="shared" si="982"/>
        <v>0</v>
      </c>
      <c r="AO1332" s="23">
        <f t="shared" si="983"/>
        <v>86524.32049621678</v>
      </c>
      <c r="AP1332" s="22">
        <f t="shared" si="984"/>
        <v>19475170.338337023</v>
      </c>
      <c r="AQ1332" s="30">
        <f t="shared" si="967"/>
        <v>3986290959.9927592</v>
      </c>
      <c r="AR1332" s="28">
        <f t="shared" si="968"/>
        <v>1849332013.9510734</v>
      </c>
      <c r="AS1332" s="25">
        <f t="shared" si="969"/>
        <v>200337590.02425668</v>
      </c>
      <c r="AT1332" s="32">
        <f t="shared" si="970"/>
        <v>0</v>
      </c>
      <c r="AU1332" s="23">
        <f t="shared" si="971"/>
        <v>0</v>
      </c>
      <c r="AV1332" s="22">
        <f t="shared" si="972"/>
        <v>523601099.10544229</v>
      </c>
      <c r="AW1332" s="31">
        <f t="shared" si="985"/>
        <v>2821847834.3130937</v>
      </c>
    </row>
    <row r="1333" spans="1:53" s="21" customFormat="1" x14ac:dyDescent="0.25">
      <c r="A1333">
        <f t="shared" si="993"/>
        <v>504</v>
      </c>
      <c r="B1333" t="s">
        <v>8</v>
      </c>
      <c r="C1333" s="27">
        <f t="shared" si="950"/>
        <v>0</v>
      </c>
      <c r="D1333" s="27">
        <f t="shared" si="973"/>
        <v>0</v>
      </c>
      <c r="E1333" s="27" t="b">
        <f t="shared" si="949"/>
        <v>1</v>
      </c>
      <c r="F1333" s="29">
        <f t="shared" si="951"/>
        <v>0</v>
      </c>
      <c r="G1333" s="27">
        <f t="shared" si="974"/>
        <v>0</v>
      </c>
      <c r="H1333" s="22">
        <f t="shared" si="952"/>
        <v>18771248518.879055</v>
      </c>
      <c r="I1333" s="23">
        <f t="shared" si="953"/>
        <v>132580106.5049091</v>
      </c>
      <c r="J1333" s="23">
        <f t="shared" si="954"/>
        <v>1086</v>
      </c>
      <c r="K1333" s="19">
        <f t="shared" si="975"/>
        <v>225.0831931027827</v>
      </c>
      <c r="L1333" s="16">
        <f t="shared" si="955"/>
        <v>129.47875675682448</v>
      </c>
      <c r="M1333" s="23">
        <f>M1332-IF($B1333="B",(Percent_Rent_In_Elsies*2.49%/12 * H1332)/K1332,0)+IF($B1333="D",N1333,0)+IF(B1333="D",AK1332)+IF(B1333="C",F1332*90%)-(Y1333-Y1332)-IF($B1333="A",Q1332/K1332) + IF($B1333="A",Q1332/K1332)</f>
        <v>-33028604.077888966</v>
      </c>
      <c r="N1333" s="23">
        <f t="shared" si="956"/>
        <v>0</v>
      </c>
      <c r="O1333" s="22">
        <f t="shared" si="957"/>
        <v>0</v>
      </c>
      <c r="P1333" s="22">
        <f t="shared" si="988"/>
        <v>0</v>
      </c>
      <c r="Q1333" s="22">
        <f t="shared" si="989"/>
        <v>0</v>
      </c>
      <c r="R1333" s="22">
        <f t="shared" si="958"/>
        <v>229485301.15782276</v>
      </c>
      <c r="S1333" s="16">
        <f t="shared" si="948"/>
        <v>19091830.074498702</v>
      </c>
      <c r="T1333" s="15">
        <f t="shared" si="959"/>
        <v>0</v>
      </c>
      <c r="U1333" s="23">
        <f t="shared" si="976"/>
        <v>1019641.5279918817</v>
      </c>
      <c r="V1333" s="23">
        <f t="shared" si="977"/>
        <v>84828.837045060456</v>
      </c>
      <c r="W1333" s="23">
        <f t="shared" si="990"/>
        <v>0</v>
      </c>
      <c r="X1333" s="23">
        <f t="shared" si="978"/>
        <v>30286290.604750831</v>
      </c>
      <c r="Y1333" s="23">
        <f t="shared" si="960"/>
        <v>13825559.361691331</v>
      </c>
      <c r="Z1333" s="3">
        <f t="shared" si="961"/>
        <v>0</v>
      </c>
      <c r="AA1333" s="23">
        <f t="shared" si="962"/>
        <v>57898560.020638511</v>
      </c>
      <c r="AB1333" s="26">
        <f t="shared" si="979"/>
        <v>70086276.274228647</v>
      </c>
      <c r="AC1333" s="23">
        <f t="shared" si="980"/>
        <v>74889487.274228647</v>
      </c>
      <c r="AD1333" s="23">
        <f t="shared" si="986"/>
        <v>4803211</v>
      </c>
      <c r="AE1333" s="24">
        <f t="shared" si="994"/>
        <v>70086276.274228647</v>
      </c>
      <c r="AF1333" s="3">
        <f t="shared" si="981"/>
        <v>1E-4</v>
      </c>
      <c r="AG1333" s="2">
        <f t="shared" si="963"/>
        <v>0</v>
      </c>
      <c r="AH1333" s="2">
        <f t="shared" si="964"/>
        <v>107.13223482116376</v>
      </c>
      <c r="AI1333" s="23">
        <f t="shared" si="987"/>
        <v>9308566261.070303</v>
      </c>
      <c r="AJ1333" s="23">
        <f t="shared" si="965"/>
        <v>6219.922423797766</v>
      </c>
      <c r="AK1333" s="23">
        <f t="shared" si="966"/>
        <v>60802.315171763403</v>
      </c>
      <c r="AL1333" s="23">
        <f t="shared" si="991"/>
        <v>0</v>
      </c>
      <c r="AM1333" s="23">
        <f t="shared" si="992"/>
        <v>0</v>
      </c>
      <c r="AN1333" s="16">
        <f t="shared" si="982"/>
        <v>0</v>
      </c>
      <c r="AO1333" s="23">
        <f t="shared" si="983"/>
        <v>0</v>
      </c>
      <c r="AP1333" s="22">
        <f t="shared" si="984"/>
        <v>0</v>
      </c>
      <c r="AQ1333" s="30">
        <f t="shared" si="967"/>
        <v>3986290959.9927592</v>
      </c>
      <c r="AR1333" s="28">
        <f t="shared" si="968"/>
        <v>1849332013.9510734</v>
      </c>
      <c r="AS1333" s="25">
        <f t="shared" si="969"/>
        <v>200337590.02425668</v>
      </c>
      <c r="AT1333" s="32">
        <f t="shared" si="970"/>
        <v>0</v>
      </c>
      <c r="AU1333" s="23">
        <f t="shared" si="971"/>
        <v>0</v>
      </c>
      <c r="AV1333" s="22">
        <f t="shared" si="972"/>
        <v>523601099.10544229</v>
      </c>
      <c r="AW1333" s="31">
        <f t="shared" si="985"/>
        <v>2821847834.3130937</v>
      </c>
      <c r="AX1333"/>
      <c r="AY1333"/>
      <c r="AZ1333"/>
      <c r="BA1333"/>
    </row>
    <row r="1334" spans="1:53" s="21" customFormat="1" x14ac:dyDescent="0.25">
      <c r="A1334" s="21">
        <f t="shared" si="993"/>
        <v>504</v>
      </c>
      <c r="B1334" s="21" t="s">
        <v>9</v>
      </c>
      <c r="C1334" s="27">
        <f t="shared" si="950"/>
        <v>0</v>
      </c>
      <c r="D1334" s="27">
        <f t="shared" si="973"/>
        <v>0</v>
      </c>
      <c r="E1334" s="27" t="b">
        <f t="shared" si="949"/>
        <v>1</v>
      </c>
      <c r="F1334" s="29">
        <f t="shared" si="951"/>
        <v>0</v>
      </c>
      <c r="G1334" s="27">
        <f t="shared" si="974"/>
        <v>0</v>
      </c>
      <c r="H1334" s="22">
        <f t="shared" si="952"/>
        <v>18771248518.879055</v>
      </c>
      <c r="I1334" s="23">
        <f t="shared" si="953"/>
        <v>132580106.5049091</v>
      </c>
      <c r="J1334" s="23">
        <f t="shared" si="954"/>
        <v>1086</v>
      </c>
      <c r="K1334" s="19">
        <f t="shared" si="975"/>
        <v>225.0831931027827</v>
      </c>
      <c r="L1334" s="16">
        <f t="shared" si="955"/>
        <v>129.47875675682448</v>
      </c>
      <c r="M1334" s="23">
        <f>M1333-IF($B1334="B",(Percent_Rent_In_Elsies*2.49%/12 * H1333)/K1333,0)+IF($B1334="D",N1334,0)+IF(B1334="D",AK1333)+IF(B1334="C",F1333*90%)-(Y1334-Y1333)-IF($B1334="A",Q1333/K1333) + IF($B1334="A",Q1333/K1333)</f>
        <v>-32967801.762717202</v>
      </c>
      <c r="N1334" s="23">
        <f t="shared" si="956"/>
        <v>0</v>
      </c>
      <c r="O1334" s="22">
        <f t="shared" si="957"/>
        <v>13338832.401035573</v>
      </c>
      <c r="P1334" s="22">
        <f t="shared" si="988"/>
        <v>0</v>
      </c>
      <c r="Q1334" s="22">
        <f t="shared" si="989"/>
        <v>0</v>
      </c>
      <c r="R1334" s="22">
        <f t="shared" si="958"/>
        <v>229485301.15782276</v>
      </c>
      <c r="S1334" s="16">
        <f t="shared" si="948"/>
        <v>0</v>
      </c>
      <c r="T1334" s="15">
        <f t="shared" si="959"/>
        <v>5752997.6734631285</v>
      </c>
      <c r="U1334" s="23">
        <f t="shared" si="976"/>
        <v>1019641.5279918817</v>
      </c>
      <c r="V1334" s="23">
        <f t="shared" si="977"/>
        <v>0</v>
      </c>
      <c r="W1334" s="23">
        <f t="shared" si="990"/>
        <v>84828.837045060456</v>
      </c>
      <c r="X1334" s="23">
        <f t="shared" si="978"/>
        <v>30286290.604750831</v>
      </c>
      <c r="Y1334" s="23">
        <f t="shared" si="960"/>
        <v>13825559.361691331</v>
      </c>
      <c r="Z1334" s="3">
        <f t="shared" si="961"/>
        <v>0</v>
      </c>
      <c r="AA1334" s="23">
        <f t="shared" si="962"/>
        <v>57837757.705466747</v>
      </c>
      <c r="AB1334" s="26">
        <f t="shared" si="979"/>
        <v>70086276.274228647</v>
      </c>
      <c r="AC1334" s="23">
        <f t="shared" si="980"/>
        <v>74889487.274228647</v>
      </c>
      <c r="AD1334" s="23">
        <f t="shared" si="986"/>
        <v>4803211</v>
      </c>
      <c r="AE1334" s="24">
        <f t="shared" si="994"/>
        <v>70086276.274228647</v>
      </c>
      <c r="AF1334" s="3">
        <f t="shared" si="981"/>
        <v>0</v>
      </c>
      <c r="AG1334" s="2">
        <f t="shared" si="963"/>
        <v>0</v>
      </c>
      <c r="AH1334" s="2">
        <f t="shared" si="964"/>
        <v>107.13223482116376</v>
      </c>
      <c r="AI1334" s="23">
        <f t="shared" si="987"/>
        <v>9298790847.3225155</v>
      </c>
      <c r="AJ1334" s="23">
        <f t="shared" si="965"/>
        <v>6219.922423797766</v>
      </c>
      <c r="AK1334" s="23">
        <f t="shared" si="966"/>
        <v>0</v>
      </c>
      <c r="AL1334" s="23">
        <f t="shared" si="991"/>
        <v>0</v>
      </c>
      <c r="AM1334" s="23">
        <f t="shared" si="992"/>
        <v>0</v>
      </c>
      <c r="AN1334" s="16">
        <f t="shared" si="982"/>
        <v>0</v>
      </c>
      <c r="AO1334" s="23">
        <f t="shared" si="983"/>
        <v>0</v>
      </c>
      <c r="AP1334" s="22">
        <f t="shared" si="984"/>
        <v>0</v>
      </c>
      <c r="AQ1334" s="30">
        <f t="shared" si="967"/>
        <v>3986290959.9927592</v>
      </c>
      <c r="AR1334" s="28">
        <f t="shared" si="968"/>
        <v>1849332013.9510734</v>
      </c>
      <c r="AS1334" s="25">
        <f t="shared" si="969"/>
        <v>200337590.02425668</v>
      </c>
      <c r="AT1334" s="32">
        <f t="shared" si="970"/>
        <v>0</v>
      </c>
      <c r="AU1334" s="23">
        <f t="shared" si="971"/>
        <v>0</v>
      </c>
      <c r="AV1334" s="22">
        <f t="shared" si="972"/>
        <v>523601099.10544229</v>
      </c>
      <c r="AW1334" s="31">
        <f t="shared" si="985"/>
        <v>2821847834.3130937</v>
      </c>
    </row>
    <row r="1335" spans="1:53" x14ac:dyDescent="0.25">
      <c r="A1335" s="21">
        <f t="shared" si="993"/>
        <v>504</v>
      </c>
      <c r="B1335" s="21" t="s">
        <v>28</v>
      </c>
      <c r="C1335" s="27">
        <f t="shared" si="950"/>
        <v>0</v>
      </c>
      <c r="D1335" s="27">
        <f t="shared" si="973"/>
        <v>0</v>
      </c>
      <c r="E1335" s="27" t="b">
        <f t="shared" si="949"/>
        <v>1</v>
      </c>
      <c r="F1335" s="29">
        <f t="shared" si="951"/>
        <v>0</v>
      </c>
      <c r="G1335" s="27">
        <f t="shared" si="974"/>
        <v>0</v>
      </c>
      <c r="H1335" s="22">
        <f t="shared" si="952"/>
        <v>18771248518.879055</v>
      </c>
      <c r="I1335" s="23">
        <f t="shared" si="953"/>
        <v>132580106.5049091</v>
      </c>
      <c r="J1335" s="23">
        <f t="shared" si="954"/>
        <v>1086</v>
      </c>
      <c r="K1335" s="19">
        <f t="shared" si="975"/>
        <v>225.0831931027827</v>
      </c>
      <c r="L1335" s="16">
        <f t="shared" si="955"/>
        <v>129.47875675682448</v>
      </c>
      <c r="M1335" s="23">
        <f>M1334-IF($B1335="B",(Percent_Rent_In_Elsies*2.49%/12 * H1334)/K1334,0)+IF($B1335="D",N1335,0)+IF(B1335="D",AK1334)+IF(B1335="C",F1334*90%)-(Y1335-Y1334)-IF($B1335="A",Q1334/K1334) + IF($B1335="A",Q1334/K1334)</f>
        <v>-32967801.762717202</v>
      </c>
      <c r="N1335" s="23">
        <f t="shared" si="956"/>
        <v>0</v>
      </c>
      <c r="O1335" s="22">
        <f t="shared" si="957"/>
        <v>0</v>
      </c>
      <c r="P1335" s="22">
        <f t="shared" si="988"/>
        <v>13338832.401035573</v>
      </c>
      <c r="Q1335" s="22">
        <f t="shared" si="989"/>
        <v>0</v>
      </c>
      <c r="R1335" s="22">
        <f t="shared" si="958"/>
        <v>229485301.15782276</v>
      </c>
      <c r="S1335" s="16">
        <f t="shared" si="948"/>
        <v>0</v>
      </c>
      <c r="T1335" s="15">
        <f t="shared" si="959"/>
        <v>0</v>
      </c>
      <c r="U1335" s="23">
        <f t="shared" si="976"/>
        <v>1019641.5279918817</v>
      </c>
      <c r="V1335" s="23">
        <f t="shared" si="977"/>
        <v>0</v>
      </c>
      <c r="W1335" s="23">
        <f t="shared" si="990"/>
        <v>0</v>
      </c>
      <c r="X1335" s="23">
        <f t="shared" si="978"/>
        <v>30286290.604750831</v>
      </c>
      <c r="Y1335" s="23">
        <f t="shared" si="960"/>
        <v>13825559.361691331</v>
      </c>
      <c r="Z1335" s="3">
        <f t="shared" si="961"/>
        <v>4241.4418522530241</v>
      </c>
      <c r="AA1335" s="23">
        <f t="shared" si="962"/>
        <v>57901379.333250545</v>
      </c>
      <c r="AB1335" s="26">
        <f t="shared" si="979"/>
        <v>70086276.274228677</v>
      </c>
      <c r="AC1335" s="23">
        <f t="shared" si="980"/>
        <v>74889487.274228647</v>
      </c>
      <c r="AD1335" s="23">
        <f t="shared" si="986"/>
        <v>4803211</v>
      </c>
      <c r="AE1335" s="24">
        <f t="shared" si="994"/>
        <v>70086276.274228647</v>
      </c>
      <c r="AF1335" s="3">
        <f t="shared" si="981"/>
        <v>0</v>
      </c>
      <c r="AG1335" s="2">
        <f t="shared" si="963"/>
        <v>508973022.27036285</v>
      </c>
      <c r="AH1335" s="2">
        <f t="shared" si="964"/>
        <v>107.13223482116376</v>
      </c>
      <c r="AI1335" s="23">
        <f t="shared" si="987"/>
        <v>9309019532.4167824</v>
      </c>
      <c r="AJ1335" s="23">
        <f t="shared" si="965"/>
        <v>6219.922423797766</v>
      </c>
      <c r="AK1335" s="23">
        <f t="shared" si="966"/>
        <v>0</v>
      </c>
      <c r="AL1335" s="23">
        <f t="shared" si="991"/>
        <v>0</v>
      </c>
      <c r="AM1335" s="23">
        <f t="shared" si="992"/>
        <v>0</v>
      </c>
      <c r="AN1335" s="16">
        <f t="shared" si="982"/>
        <v>0</v>
      </c>
      <c r="AO1335" s="23">
        <f t="shared" si="983"/>
        <v>0</v>
      </c>
      <c r="AP1335" s="22">
        <f t="shared" si="984"/>
        <v>0</v>
      </c>
      <c r="AQ1335" s="30">
        <f t="shared" si="967"/>
        <v>3986290959.9927592</v>
      </c>
      <c r="AR1335" s="28">
        <f t="shared" si="968"/>
        <v>1849332013.9510734</v>
      </c>
      <c r="AS1335" s="25">
        <f t="shared" si="969"/>
        <v>200337590.02425668</v>
      </c>
      <c r="AT1335" s="32">
        <f t="shared" si="970"/>
        <v>8482.8837045060482</v>
      </c>
      <c r="AU1335" s="23">
        <f t="shared" si="971"/>
        <v>8482.8837045060482</v>
      </c>
      <c r="AV1335" s="22">
        <f t="shared" si="972"/>
        <v>529354096.77890539</v>
      </c>
      <c r="AW1335" s="31">
        <f t="shared" si="985"/>
        <v>2821847834.3130937</v>
      </c>
      <c r="AX1335" s="21"/>
      <c r="AY1335" s="21"/>
      <c r="AZ1335" s="21"/>
      <c r="BA1335" s="21"/>
    </row>
    <row r="1336" spans="1:53" x14ac:dyDescent="0.25">
      <c r="A1336">
        <f t="shared" si="993"/>
        <v>505</v>
      </c>
      <c r="B1336" t="s">
        <v>6</v>
      </c>
      <c r="C1336" s="27">
        <f t="shared" si="950"/>
        <v>0</v>
      </c>
      <c r="D1336" s="27">
        <f t="shared" si="973"/>
        <v>0</v>
      </c>
      <c r="E1336" s="27" t="b">
        <f t="shared" si="949"/>
        <v>1</v>
      </c>
      <c r="F1336" s="29">
        <f t="shared" si="951"/>
        <v>0</v>
      </c>
      <c r="G1336" s="27">
        <f t="shared" si="974"/>
        <v>0</v>
      </c>
      <c r="H1336" s="22">
        <f t="shared" si="952"/>
        <v>18802533933.077187</v>
      </c>
      <c r="I1336" s="23">
        <f t="shared" si="953"/>
        <v>132580106.5049091</v>
      </c>
      <c r="J1336" s="23">
        <f t="shared" si="954"/>
        <v>1086</v>
      </c>
      <c r="K1336" s="19">
        <f t="shared" si="975"/>
        <v>225.0831931027827</v>
      </c>
      <c r="L1336" s="16">
        <f t="shared" si="955"/>
        <v>129.69455468475252</v>
      </c>
      <c r="M1336" s="23">
        <f>M1335-IF($B1336="B",(Percent_Rent_In_Elsies*2.49%/12 * H1335)/K1335,0)+IF($B1336="D",N1336,0)+IF(B1336="D",AK1335)+IF(B1336="C",F1335*90%)-(Y1336-Y1335)-IF($B1336="A",Q1335/K1335) + IF($B1336="A",Q1335/K1335)</f>
        <v>-32967801.762717202</v>
      </c>
      <c r="N1336" s="23">
        <f t="shared" si="956"/>
        <v>0</v>
      </c>
      <c r="O1336" s="22">
        <f t="shared" si="957"/>
        <v>0</v>
      </c>
      <c r="P1336" s="22">
        <f t="shared" si="988"/>
        <v>0</v>
      </c>
      <c r="Q1336" s="22">
        <f t="shared" si="989"/>
        <v>0</v>
      </c>
      <c r="R1336" s="22">
        <f t="shared" si="958"/>
        <v>229485301.15782276</v>
      </c>
      <c r="S1336" s="16">
        <f t="shared" si="948"/>
        <v>0</v>
      </c>
      <c r="T1336" s="15">
        <f t="shared" si="959"/>
        <v>0</v>
      </c>
      <c r="U1336" s="23">
        <f t="shared" si="976"/>
        <v>1019641.5279918817</v>
      </c>
      <c r="V1336" s="23">
        <f t="shared" si="977"/>
        <v>0</v>
      </c>
      <c r="W1336" s="23">
        <f t="shared" si="990"/>
        <v>0</v>
      </c>
      <c r="X1336" s="23">
        <f t="shared" si="978"/>
        <v>30307497.814012095</v>
      </c>
      <c r="Y1336" s="23">
        <f t="shared" si="960"/>
        <v>13825559.361691331</v>
      </c>
      <c r="Z1336" s="3">
        <f t="shared" si="961"/>
        <v>0</v>
      </c>
      <c r="AA1336" s="23">
        <f t="shared" si="962"/>
        <v>57901379.333250545</v>
      </c>
      <c r="AB1336" s="26">
        <f t="shared" si="979"/>
        <v>70086276.274228647</v>
      </c>
      <c r="AC1336" s="23">
        <f t="shared" si="980"/>
        <v>74889487.274228647</v>
      </c>
      <c r="AD1336" s="23">
        <f t="shared" si="986"/>
        <v>4803211</v>
      </c>
      <c r="AE1336" s="24">
        <f t="shared" si="994"/>
        <v>70086276.274228647</v>
      </c>
      <c r="AF1336" s="3">
        <f t="shared" si="981"/>
        <v>0</v>
      </c>
      <c r="AG1336" s="2">
        <f t="shared" si="963"/>
        <v>0</v>
      </c>
      <c r="AH1336" s="2">
        <f t="shared" si="964"/>
        <v>107.31078854586571</v>
      </c>
      <c r="AI1336" s="23">
        <f t="shared" si="987"/>
        <v>9309019532.4167824</v>
      </c>
      <c r="AJ1336" s="23">
        <f t="shared" si="965"/>
        <v>6219.922423797766</v>
      </c>
      <c r="AK1336" s="23">
        <f t="shared" si="966"/>
        <v>0</v>
      </c>
      <c r="AL1336" s="23">
        <f t="shared" si="991"/>
        <v>0</v>
      </c>
      <c r="AM1336" s="23">
        <f t="shared" si="992"/>
        <v>0</v>
      </c>
      <c r="AN1336" s="16">
        <f t="shared" si="982"/>
        <v>0</v>
      </c>
      <c r="AO1336" s="23">
        <f t="shared" si="983"/>
        <v>0</v>
      </c>
      <c r="AP1336" s="22">
        <f t="shared" si="984"/>
        <v>0</v>
      </c>
      <c r="AQ1336" s="30">
        <f t="shared" si="967"/>
        <v>3986290959.9927592</v>
      </c>
      <c r="AR1336" s="28">
        <f t="shared" si="968"/>
        <v>1849332013.9510734</v>
      </c>
      <c r="AS1336" s="25">
        <f t="shared" si="969"/>
        <v>200337590.02425668</v>
      </c>
      <c r="AT1336" s="32">
        <f t="shared" si="970"/>
        <v>0</v>
      </c>
      <c r="AU1336" s="23">
        <f t="shared" si="971"/>
        <v>0</v>
      </c>
      <c r="AV1336" s="22">
        <f t="shared" si="972"/>
        <v>529354096.77890539</v>
      </c>
      <c r="AW1336" s="31">
        <f t="shared" si="985"/>
        <v>2808509001.9120579</v>
      </c>
    </row>
    <row r="1337" spans="1:53" x14ac:dyDescent="0.25">
      <c r="A1337">
        <f t="shared" si="993"/>
        <v>505</v>
      </c>
      <c r="B1337" t="s">
        <v>7</v>
      </c>
      <c r="C1337" s="27">
        <f t="shared" si="950"/>
        <v>0</v>
      </c>
      <c r="D1337" s="27">
        <f t="shared" si="973"/>
        <v>0</v>
      </c>
      <c r="E1337" s="27" t="b">
        <f t="shared" si="949"/>
        <v>1</v>
      </c>
      <c r="F1337" s="29">
        <f t="shared" si="951"/>
        <v>0</v>
      </c>
      <c r="G1337" s="27">
        <f t="shared" si="974"/>
        <v>0</v>
      </c>
      <c r="H1337" s="22">
        <f t="shared" si="952"/>
        <v>18802533933.077187</v>
      </c>
      <c r="I1337" s="23">
        <f t="shared" si="953"/>
        <v>132580106.5049091</v>
      </c>
      <c r="J1337" s="23">
        <f t="shared" si="954"/>
        <v>1086</v>
      </c>
      <c r="K1337" s="19">
        <f t="shared" si="975"/>
        <v>225.0831931027827</v>
      </c>
      <c r="L1337" s="16">
        <f t="shared" si="955"/>
        <v>129.69455468475252</v>
      </c>
      <c r="M1337" s="23">
        <f>M1336-IF($B1337="B",(Percent_Rent_In_Elsies*2.49%/12 * H1336)/K1336,0)+IF($B1337="D",N1337,0)+IF(B1337="D",AK1336)+IF(B1337="C",F1336*90%)-(Y1337-Y1336)-IF($B1337="A",Q1336/K1336) + IF($B1337="A",Q1336/K1336)</f>
        <v>-33054470.290414248</v>
      </c>
      <c r="N1337" s="23">
        <f t="shared" si="956"/>
        <v>0</v>
      </c>
      <c r="O1337" s="22">
        <f t="shared" si="957"/>
        <v>0</v>
      </c>
      <c r="P1337" s="22">
        <f t="shared" si="988"/>
        <v>0</v>
      </c>
      <c r="Q1337" s="22">
        <f t="shared" si="989"/>
        <v>0</v>
      </c>
      <c r="R1337" s="22">
        <f t="shared" si="958"/>
        <v>210361526.06133753</v>
      </c>
      <c r="S1337" s="16">
        <f t="shared" si="948"/>
        <v>19123775.096485231</v>
      </c>
      <c r="T1337" s="15">
        <f t="shared" si="959"/>
        <v>0</v>
      </c>
      <c r="U1337" s="23">
        <f t="shared" si="976"/>
        <v>934671.40065922495</v>
      </c>
      <c r="V1337" s="23">
        <f t="shared" si="977"/>
        <v>84970.127332656804</v>
      </c>
      <c r="W1337" s="23">
        <f t="shared" si="990"/>
        <v>0</v>
      </c>
      <c r="X1337" s="23">
        <f t="shared" si="978"/>
        <v>30307497.814012095</v>
      </c>
      <c r="Y1337" s="23">
        <f t="shared" si="960"/>
        <v>13825559.361691331</v>
      </c>
      <c r="Z1337" s="3">
        <f t="shared" si="961"/>
        <v>0</v>
      </c>
      <c r="AA1337" s="23">
        <f t="shared" si="962"/>
        <v>57901379.333250545</v>
      </c>
      <c r="AB1337" s="26">
        <f t="shared" si="979"/>
        <v>70086276.274228647</v>
      </c>
      <c r="AC1337" s="23">
        <f t="shared" si="980"/>
        <v>74889487.274228647</v>
      </c>
      <c r="AD1337" s="23">
        <f t="shared" si="986"/>
        <v>4803211</v>
      </c>
      <c r="AE1337" s="24">
        <f t="shared" si="994"/>
        <v>70086276.274228647</v>
      </c>
      <c r="AF1337" s="3">
        <f t="shared" si="981"/>
        <v>0</v>
      </c>
      <c r="AG1337" s="2">
        <f t="shared" si="963"/>
        <v>0</v>
      </c>
      <c r="AH1337" s="2">
        <f t="shared" si="964"/>
        <v>107.31078854586571</v>
      </c>
      <c r="AI1337" s="23">
        <f t="shared" si="987"/>
        <v>9309019532.4167824</v>
      </c>
      <c r="AJ1337" s="23">
        <f t="shared" si="965"/>
        <v>6219.922423797766</v>
      </c>
      <c r="AK1337" s="23">
        <f t="shared" si="966"/>
        <v>0</v>
      </c>
      <c r="AL1337" s="23">
        <f t="shared" si="991"/>
        <v>453271.34647941589</v>
      </c>
      <c r="AM1337" s="23">
        <f t="shared" si="992"/>
        <v>422896891.80484879</v>
      </c>
      <c r="AN1337" s="16">
        <f t="shared" si="982"/>
        <v>0</v>
      </c>
      <c r="AO1337" s="23">
        <f t="shared" si="983"/>
        <v>86668.527697043799</v>
      </c>
      <c r="AP1337" s="22">
        <f t="shared" si="984"/>
        <v>19507628.955567583</v>
      </c>
      <c r="AQ1337" s="30">
        <f t="shared" si="967"/>
        <v>4025140403.0577717</v>
      </c>
      <c r="AR1337" s="28">
        <f t="shared" si="968"/>
        <v>1868673828.0605187</v>
      </c>
      <c r="AS1337" s="25">
        <f t="shared" si="969"/>
        <v>200337590.02425668</v>
      </c>
      <c r="AT1337" s="32">
        <f t="shared" si="970"/>
        <v>0</v>
      </c>
      <c r="AU1337" s="23">
        <f t="shared" si="971"/>
        <v>0</v>
      </c>
      <c r="AV1337" s="22">
        <f t="shared" si="972"/>
        <v>529354096.77890539</v>
      </c>
      <c r="AW1337" s="31">
        <f t="shared" si="985"/>
        <v>2847358444.9770708</v>
      </c>
    </row>
    <row r="1338" spans="1:53" s="21" customFormat="1" x14ac:dyDescent="0.25">
      <c r="A1338">
        <f t="shared" si="993"/>
        <v>505</v>
      </c>
      <c r="B1338" t="s">
        <v>8</v>
      </c>
      <c r="C1338" s="27">
        <f t="shared" si="950"/>
        <v>0</v>
      </c>
      <c r="D1338" s="27">
        <f t="shared" si="973"/>
        <v>0</v>
      </c>
      <c r="E1338" s="27" t="b">
        <f t="shared" si="949"/>
        <v>1</v>
      </c>
      <c r="F1338" s="29">
        <f t="shared" si="951"/>
        <v>0</v>
      </c>
      <c r="G1338" s="27">
        <f t="shared" si="974"/>
        <v>0</v>
      </c>
      <c r="H1338" s="22">
        <f t="shared" si="952"/>
        <v>18802533933.077187</v>
      </c>
      <c r="I1338" s="23">
        <f t="shared" si="953"/>
        <v>132580106.5049091</v>
      </c>
      <c r="J1338" s="23">
        <f t="shared" si="954"/>
        <v>1086</v>
      </c>
      <c r="K1338" s="19">
        <f t="shared" si="975"/>
        <v>225.0831931027827</v>
      </c>
      <c r="L1338" s="16">
        <f t="shared" si="955"/>
        <v>129.69455468475252</v>
      </c>
      <c r="M1338" s="23">
        <f>M1337-IF($B1338="B",(Percent_Rent_In_Elsies*2.49%/12 * H1337)/K1337,0)+IF($B1338="D",N1338,0)+IF(B1338="D",AK1337)+IF(B1338="C",F1337*90%)-(Y1338-Y1337)-IF($B1338="A",Q1337/K1337) + IF($B1338="A",Q1337/K1337)</f>
        <v>-33054470.290414248</v>
      </c>
      <c r="N1338" s="23">
        <f t="shared" si="956"/>
        <v>0</v>
      </c>
      <c r="O1338" s="22">
        <f t="shared" si="957"/>
        <v>0</v>
      </c>
      <c r="P1338" s="22">
        <f t="shared" si="988"/>
        <v>0</v>
      </c>
      <c r="Q1338" s="22">
        <f t="shared" si="989"/>
        <v>0</v>
      </c>
      <c r="R1338" s="22">
        <f t="shared" si="958"/>
        <v>229869155.01690513</v>
      </c>
      <c r="S1338" s="16">
        <f t="shared" si="948"/>
        <v>19123775.096485231</v>
      </c>
      <c r="T1338" s="15">
        <f t="shared" si="959"/>
        <v>0</v>
      </c>
      <c r="U1338" s="23">
        <f t="shared" si="976"/>
        <v>1021339.9283562688</v>
      </c>
      <c r="V1338" s="23">
        <f t="shared" si="977"/>
        <v>84970.127332656804</v>
      </c>
      <c r="W1338" s="23">
        <f t="shared" si="990"/>
        <v>0</v>
      </c>
      <c r="X1338" s="23">
        <f t="shared" si="978"/>
        <v>30307497.814012095</v>
      </c>
      <c r="Y1338" s="23">
        <f t="shared" si="960"/>
        <v>13825559.361691331</v>
      </c>
      <c r="Z1338" s="3">
        <f t="shared" si="961"/>
        <v>0</v>
      </c>
      <c r="AA1338" s="23">
        <f t="shared" si="962"/>
        <v>57901379.333250545</v>
      </c>
      <c r="AB1338" s="26">
        <f t="shared" si="979"/>
        <v>70086276.274228662</v>
      </c>
      <c r="AC1338" s="23">
        <f t="shared" si="980"/>
        <v>74889487.274228647</v>
      </c>
      <c r="AD1338" s="23">
        <f t="shared" si="986"/>
        <v>4803211</v>
      </c>
      <c r="AE1338" s="24">
        <f t="shared" si="994"/>
        <v>70086276.274228647</v>
      </c>
      <c r="AF1338" s="3">
        <f t="shared" si="981"/>
        <v>1E-4</v>
      </c>
      <c r="AG1338" s="2">
        <f t="shared" si="963"/>
        <v>0</v>
      </c>
      <c r="AH1338" s="2">
        <f t="shared" si="964"/>
        <v>107.31078854586571</v>
      </c>
      <c r="AI1338" s="23">
        <f t="shared" si="987"/>
        <v>9309019532.4167824</v>
      </c>
      <c r="AJ1338" s="23">
        <f t="shared" si="965"/>
        <v>6219.922423797766</v>
      </c>
      <c r="AK1338" s="23">
        <f t="shared" si="966"/>
        <v>60787.132689059974</v>
      </c>
      <c r="AL1338" s="23">
        <f t="shared" si="991"/>
        <v>0</v>
      </c>
      <c r="AM1338" s="23">
        <f t="shared" si="992"/>
        <v>0</v>
      </c>
      <c r="AN1338" s="16">
        <f t="shared" si="982"/>
        <v>0</v>
      </c>
      <c r="AO1338" s="23">
        <f t="shared" si="983"/>
        <v>0</v>
      </c>
      <c r="AP1338" s="22">
        <f t="shared" si="984"/>
        <v>0</v>
      </c>
      <c r="AQ1338" s="30">
        <f t="shared" si="967"/>
        <v>4025140403.0577717</v>
      </c>
      <c r="AR1338" s="28">
        <f t="shared" si="968"/>
        <v>1868673828.0605187</v>
      </c>
      <c r="AS1338" s="25">
        <f t="shared" si="969"/>
        <v>200337590.02425668</v>
      </c>
      <c r="AT1338" s="32">
        <f t="shared" si="970"/>
        <v>0</v>
      </c>
      <c r="AU1338" s="23">
        <f t="shared" si="971"/>
        <v>0</v>
      </c>
      <c r="AV1338" s="22">
        <f t="shared" si="972"/>
        <v>529354096.77890539</v>
      </c>
      <c r="AW1338" s="31">
        <f t="shared" si="985"/>
        <v>2847358444.9770713</v>
      </c>
      <c r="AX1338"/>
      <c r="AY1338"/>
      <c r="AZ1338"/>
      <c r="BA1338"/>
    </row>
    <row r="1339" spans="1:53" s="21" customFormat="1" x14ac:dyDescent="0.25">
      <c r="A1339">
        <f t="shared" si="993"/>
        <v>505</v>
      </c>
      <c r="B1339" t="s">
        <v>9</v>
      </c>
      <c r="C1339" s="27">
        <f t="shared" si="950"/>
        <v>0</v>
      </c>
      <c r="D1339" s="27">
        <f t="shared" si="973"/>
        <v>0</v>
      </c>
      <c r="E1339" s="27" t="b">
        <f t="shared" si="949"/>
        <v>1</v>
      </c>
      <c r="F1339" s="29">
        <f t="shared" si="951"/>
        <v>0</v>
      </c>
      <c r="G1339" s="27">
        <f t="shared" si="974"/>
        <v>0</v>
      </c>
      <c r="H1339" s="22">
        <f t="shared" si="952"/>
        <v>18802533933.077187</v>
      </c>
      <c r="I1339" s="23">
        <f t="shared" si="953"/>
        <v>132580106.5049091</v>
      </c>
      <c r="J1339" s="23">
        <f t="shared" si="954"/>
        <v>1086</v>
      </c>
      <c r="K1339" s="19">
        <f t="shared" si="975"/>
        <v>225.0831931027827</v>
      </c>
      <c r="L1339" s="16">
        <f t="shared" si="955"/>
        <v>129.69455468475252</v>
      </c>
      <c r="M1339" s="23">
        <f>M1338-IF($B1339="B",(Percent_Rent_In_Elsies*2.49%/12 * H1338)/K1338,0)+IF($B1339="D",N1339,0)+IF(B1339="D",AK1338)+IF(B1339="C",F1338*90%)-(Y1339-Y1338)-IF($B1339="A",Q1338/K1338) + IF($B1339="A",Q1338/K1338)</f>
        <v>-32993683.157725189</v>
      </c>
      <c r="N1339" s="23">
        <f t="shared" si="956"/>
        <v>0</v>
      </c>
      <c r="O1339" s="22">
        <f t="shared" si="957"/>
        <v>13361151.529339865</v>
      </c>
      <c r="P1339" s="22">
        <f t="shared" si="988"/>
        <v>0</v>
      </c>
      <c r="Q1339" s="22">
        <f t="shared" si="989"/>
        <v>0</v>
      </c>
      <c r="R1339" s="22">
        <f t="shared" si="958"/>
        <v>229869155.01690513</v>
      </c>
      <c r="S1339" s="16">
        <f t="shared" ref="S1339:S1402" si="995">IF($B1339="D",0,S1338+IF($B1339="B",R1338/12,0))</f>
        <v>0</v>
      </c>
      <c r="T1339" s="15">
        <f t="shared" si="959"/>
        <v>5762623.5671453662</v>
      </c>
      <c r="U1339" s="23">
        <f t="shared" si="976"/>
        <v>1021339.9283562688</v>
      </c>
      <c r="V1339" s="23">
        <f t="shared" si="977"/>
        <v>0</v>
      </c>
      <c r="W1339" s="23">
        <f t="shared" si="990"/>
        <v>84970.127332656804</v>
      </c>
      <c r="X1339" s="23">
        <f t="shared" si="978"/>
        <v>30307497.814012095</v>
      </c>
      <c r="Y1339" s="23">
        <f t="shared" si="960"/>
        <v>13825559.361691331</v>
      </c>
      <c r="Z1339" s="3">
        <f t="shared" si="961"/>
        <v>0</v>
      </c>
      <c r="AA1339" s="23">
        <f t="shared" si="962"/>
        <v>57840592.200561486</v>
      </c>
      <c r="AB1339" s="26">
        <f t="shared" si="979"/>
        <v>70086276.274228662</v>
      </c>
      <c r="AC1339" s="23">
        <f t="shared" si="980"/>
        <v>74889487.274228647</v>
      </c>
      <c r="AD1339" s="23">
        <f t="shared" si="986"/>
        <v>4803211</v>
      </c>
      <c r="AE1339" s="24">
        <f t="shared" si="994"/>
        <v>70086276.274228647</v>
      </c>
      <c r="AF1339" s="3">
        <f t="shared" si="981"/>
        <v>0</v>
      </c>
      <c r="AG1339" s="2">
        <f t="shared" si="963"/>
        <v>0</v>
      </c>
      <c r="AH1339" s="2">
        <f t="shared" si="964"/>
        <v>107.31078854586571</v>
      </c>
      <c r="AI1339" s="23">
        <f t="shared" si="987"/>
        <v>9299246559.6130581</v>
      </c>
      <c r="AJ1339" s="23">
        <f t="shared" si="965"/>
        <v>6219.922423797766</v>
      </c>
      <c r="AK1339" s="23">
        <f t="shared" si="966"/>
        <v>0</v>
      </c>
      <c r="AL1339" s="23">
        <f t="shared" si="991"/>
        <v>0</v>
      </c>
      <c r="AM1339" s="23">
        <f t="shared" si="992"/>
        <v>0</v>
      </c>
      <c r="AN1339" s="16">
        <f t="shared" si="982"/>
        <v>0</v>
      </c>
      <c r="AO1339" s="23">
        <f t="shared" si="983"/>
        <v>0</v>
      </c>
      <c r="AP1339" s="22">
        <f t="shared" si="984"/>
        <v>0</v>
      </c>
      <c r="AQ1339" s="30">
        <f t="shared" si="967"/>
        <v>4025140403.0577717</v>
      </c>
      <c r="AR1339" s="28">
        <f t="shared" si="968"/>
        <v>1868673828.0605187</v>
      </c>
      <c r="AS1339" s="25">
        <f t="shared" si="969"/>
        <v>200337590.02425668</v>
      </c>
      <c r="AT1339" s="32">
        <f t="shared" si="970"/>
        <v>0</v>
      </c>
      <c r="AU1339" s="23">
        <f t="shared" si="971"/>
        <v>0</v>
      </c>
      <c r="AV1339" s="22">
        <f t="shared" si="972"/>
        <v>529354096.77890539</v>
      </c>
      <c r="AW1339" s="31">
        <f t="shared" si="985"/>
        <v>2847358444.9770713</v>
      </c>
      <c r="AX1339"/>
      <c r="AY1339"/>
      <c r="AZ1339"/>
      <c r="BA1339"/>
    </row>
    <row r="1340" spans="1:53" x14ac:dyDescent="0.25">
      <c r="A1340" s="21">
        <f t="shared" si="993"/>
        <v>505</v>
      </c>
      <c r="B1340" s="21" t="s">
        <v>28</v>
      </c>
      <c r="C1340" s="27">
        <f t="shared" si="950"/>
        <v>0</v>
      </c>
      <c r="D1340" s="27">
        <f t="shared" si="973"/>
        <v>0</v>
      </c>
      <c r="E1340" s="27" t="b">
        <f t="shared" si="949"/>
        <v>1</v>
      </c>
      <c r="F1340" s="29">
        <f t="shared" si="951"/>
        <v>0</v>
      </c>
      <c r="G1340" s="27">
        <f t="shared" si="974"/>
        <v>0</v>
      </c>
      <c r="H1340" s="22">
        <f t="shared" si="952"/>
        <v>18802533933.077187</v>
      </c>
      <c r="I1340" s="23">
        <f t="shared" si="953"/>
        <v>132580106.5049091</v>
      </c>
      <c r="J1340" s="23">
        <f t="shared" si="954"/>
        <v>1086</v>
      </c>
      <c r="K1340" s="19">
        <f t="shared" si="975"/>
        <v>225.0831931027827</v>
      </c>
      <c r="L1340" s="16">
        <f t="shared" si="955"/>
        <v>129.69455468475252</v>
      </c>
      <c r="M1340" s="23">
        <f>M1339-IF($B1340="B",(Percent_Rent_In_Elsies*2.49%/12 * H1339)/K1339,0)+IF($B1340="D",N1340,0)+IF(B1340="D",AK1339)+IF(B1340="C",F1339*90%)-(Y1340-Y1339)-IF($B1340="A",Q1339/K1339) + IF($B1340="A",Q1339/K1339)</f>
        <v>-32993683.157725189</v>
      </c>
      <c r="N1340" s="23">
        <f t="shared" si="956"/>
        <v>0</v>
      </c>
      <c r="O1340" s="22">
        <f t="shared" si="957"/>
        <v>0</v>
      </c>
      <c r="P1340" s="22">
        <f t="shared" si="988"/>
        <v>13361151.529339865</v>
      </c>
      <c r="Q1340" s="22">
        <f t="shared" si="989"/>
        <v>0</v>
      </c>
      <c r="R1340" s="22">
        <f t="shared" si="958"/>
        <v>229869155.01690513</v>
      </c>
      <c r="S1340" s="16">
        <f t="shared" si="995"/>
        <v>0</v>
      </c>
      <c r="T1340" s="15">
        <f t="shared" si="959"/>
        <v>0</v>
      </c>
      <c r="U1340" s="23">
        <f t="shared" si="976"/>
        <v>1021339.9283562688</v>
      </c>
      <c r="V1340" s="23">
        <f t="shared" si="977"/>
        <v>0</v>
      </c>
      <c r="W1340" s="23">
        <f t="shared" si="990"/>
        <v>0</v>
      </c>
      <c r="X1340" s="23">
        <f t="shared" si="978"/>
        <v>30307497.814012095</v>
      </c>
      <c r="Y1340" s="23">
        <f t="shared" si="960"/>
        <v>13825559.361691331</v>
      </c>
      <c r="Z1340" s="3">
        <f t="shared" si="961"/>
        <v>4248.5063666328415</v>
      </c>
      <c r="AA1340" s="23">
        <f t="shared" si="962"/>
        <v>57904319.796060979</v>
      </c>
      <c r="AB1340" s="26">
        <f t="shared" si="979"/>
        <v>70086276.274228662</v>
      </c>
      <c r="AC1340" s="23">
        <f t="shared" si="980"/>
        <v>74889487.274228647</v>
      </c>
      <c r="AD1340" s="23">
        <f t="shared" si="986"/>
        <v>4803211</v>
      </c>
      <c r="AE1340" s="24">
        <f t="shared" si="994"/>
        <v>70086276.274228647</v>
      </c>
      <c r="AF1340" s="3">
        <f t="shared" si="981"/>
        <v>0</v>
      </c>
      <c r="AG1340" s="2">
        <f t="shared" si="963"/>
        <v>509820763.99594098</v>
      </c>
      <c r="AH1340" s="2">
        <f t="shared" si="964"/>
        <v>107.31078854586571</v>
      </c>
      <c r="AI1340" s="23">
        <f t="shared" si="987"/>
        <v>9309492281.5300484</v>
      </c>
      <c r="AJ1340" s="23">
        <f t="shared" si="965"/>
        <v>6219.922423797766</v>
      </c>
      <c r="AK1340" s="23">
        <f t="shared" si="966"/>
        <v>0</v>
      </c>
      <c r="AL1340" s="23">
        <f t="shared" si="991"/>
        <v>0</v>
      </c>
      <c r="AM1340" s="23">
        <f t="shared" si="992"/>
        <v>0</v>
      </c>
      <c r="AN1340" s="16">
        <f t="shared" si="982"/>
        <v>0</v>
      </c>
      <c r="AO1340" s="23">
        <f t="shared" si="983"/>
        <v>0</v>
      </c>
      <c r="AP1340" s="22">
        <f t="shared" si="984"/>
        <v>0</v>
      </c>
      <c r="AQ1340" s="30">
        <f t="shared" si="967"/>
        <v>4025140403.0577717</v>
      </c>
      <c r="AR1340" s="28">
        <f t="shared" si="968"/>
        <v>1868673828.0605187</v>
      </c>
      <c r="AS1340" s="25">
        <f t="shared" si="969"/>
        <v>200337590.02425668</v>
      </c>
      <c r="AT1340" s="32">
        <f t="shared" si="970"/>
        <v>8497.012733265683</v>
      </c>
      <c r="AU1340" s="23">
        <f t="shared" si="971"/>
        <v>8497.012733265683</v>
      </c>
      <c r="AV1340" s="22">
        <f t="shared" si="972"/>
        <v>535116720.34605074</v>
      </c>
      <c r="AW1340" s="31">
        <f t="shared" si="985"/>
        <v>2847358444.9770713</v>
      </c>
    </row>
    <row r="1341" spans="1:53" x14ac:dyDescent="0.25">
      <c r="A1341">
        <f t="shared" si="993"/>
        <v>506</v>
      </c>
      <c r="B1341" t="s">
        <v>6</v>
      </c>
      <c r="C1341" s="27">
        <f t="shared" si="950"/>
        <v>0</v>
      </c>
      <c r="D1341" s="27">
        <f t="shared" si="973"/>
        <v>0</v>
      </c>
      <c r="E1341" s="27" t="b">
        <f t="shared" si="949"/>
        <v>1</v>
      </c>
      <c r="F1341" s="29">
        <f t="shared" si="951"/>
        <v>0</v>
      </c>
      <c r="G1341" s="27">
        <f t="shared" si="974"/>
        <v>0</v>
      </c>
      <c r="H1341" s="22">
        <f t="shared" si="952"/>
        <v>18833871489.632317</v>
      </c>
      <c r="I1341" s="23">
        <f t="shared" si="953"/>
        <v>132580106.5049091</v>
      </c>
      <c r="J1341" s="23">
        <f t="shared" si="954"/>
        <v>1086</v>
      </c>
      <c r="K1341" s="19">
        <f t="shared" si="975"/>
        <v>225.0831931027827</v>
      </c>
      <c r="L1341" s="16">
        <f t="shared" si="955"/>
        <v>129.91071227589379</v>
      </c>
      <c r="M1341" s="23">
        <f>M1340-IF($B1341="B",(Percent_Rent_In_Elsies*2.49%/12 * H1340)/K1340,0)+IF($B1341="D",N1341,0)+IF(B1341="D",AK1340)+IF(B1341="C",F1340*90%)-(Y1341-Y1340)-IF($B1341="A",Q1340/K1340) + IF($B1341="A",Q1340/K1340)</f>
        <v>-32993683.157725189</v>
      </c>
      <c r="N1341" s="23">
        <f t="shared" si="956"/>
        <v>0</v>
      </c>
      <c r="O1341" s="22">
        <f t="shared" si="957"/>
        <v>0</v>
      </c>
      <c r="P1341" s="22">
        <f t="shared" si="988"/>
        <v>0</v>
      </c>
      <c r="Q1341" s="22">
        <f t="shared" si="989"/>
        <v>0</v>
      </c>
      <c r="R1341" s="22">
        <f t="shared" si="958"/>
        <v>229869155.01690513</v>
      </c>
      <c r="S1341" s="16">
        <f t="shared" si="995"/>
        <v>0</v>
      </c>
      <c r="T1341" s="15">
        <f t="shared" si="959"/>
        <v>0</v>
      </c>
      <c r="U1341" s="23">
        <f t="shared" si="976"/>
        <v>1021339.9283562688</v>
      </c>
      <c r="V1341" s="23">
        <f t="shared" si="977"/>
        <v>0</v>
      </c>
      <c r="W1341" s="23">
        <f t="shared" si="990"/>
        <v>0</v>
      </c>
      <c r="X1341" s="23">
        <f t="shared" si="978"/>
        <v>30328740.34584526</v>
      </c>
      <c r="Y1341" s="23">
        <f t="shared" si="960"/>
        <v>13825559.361691331</v>
      </c>
      <c r="Z1341" s="3">
        <f t="shared" si="961"/>
        <v>0</v>
      </c>
      <c r="AA1341" s="23">
        <f t="shared" si="962"/>
        <v>57904319.796060979</v>
      </c>
      <c r="AB1341" s="26">
        <f t="shared" si="979"/>
        <v>70086276.274228662</v>
      </c>
      <c r="AC1341" s="23">
        <f t="shared" si="980"/>
        <v>74889487.274228647</v>
      </c>
      <c r="AD1341" s="23">
        <f t="shared" si="986"/>
        <v>4803211</v>
      </c>
      <c r="AE1341" s="24">
        <f t="shared" si="994"/>
        <v>70086276.274228647</v>
      </c>
      <c r="AF1341" s="3">
        <f t="shared" si="981"/>
        <v>0</v>
      </c>
      <c r="AG1341" s="2">
        <f t="shared" si="963"/>
        <v>0</v>
      </c>
      <c r="AH1341" s="2">
        <f t="shared" si="964"/>
        <v>107.48963986010882</v>
      </c>
      <c r="AI1341" s="23">
        <f t="shared" si="987"/>
        <v>9309492281.5300484</v>
      </c>
      <c r="AJ1341" s="23">
        <f t="shared" si="965"/>
        <v>6219.922423797766</v>
      </c>
      <c r="AK1341" s="23">
        <f t="shared" si="966"/>
        <v>0</v>
      </c>
      <c r="AL1341" s="23">
        <f t="shared" si="991"/>
        <v>0</v>
      </c>
      <c r="AM1341" s="23">
        <f t="shared" si="992"/>
        <v>0</v>
      </c>
      <c r="AN1341" s="16">
        <f t="shared" si="982"/>
        <v>0</v>
      </c>
      <c r="AO1341" s="23">
        <f t="shared" si="983"/>
        <v>0</v>
      </c>
      <c r="AP1341" s="22">
        <f t="shared" si="984"/>
        <v>0</v>
      </c>
      <c r="AQ1341" s="30">
        <f t="shared" si="967"/>
        <v>4025140403.0577717</v>
      </c>
      <c r="AR1341" s="28">
        <f t="shared" si="968"/>
        <v>1868673828.0605187</v>
      </c>
      <c r="AS1341" s="25">
        <f t="shared" si="969"/>
        <v>200337590.02425668</v>
      </c>
      <c r="AT1341" s="32">
        <f t="shared" si="970"/>
        <v>0</v>
      </c>
      <c r="AU1341" s="23">
        <f t="shared" si="971"/>
        <v>0</v>
      </c>
      <c r="AV1341" s="22">
        <f t="shared" si="972"/>
        <v>535116720.34605074</v>
      </c>
      <c r="AW1341" s="31">
        <f t="shared" si="985"/>
        <v>2833997293.4477315</v>
      </c>
    </row>
    <row r="1342" spans="1:53" x14ac:dyDescent="0.25">
      <c r="A1342">
        <f t="shared" si="993"/>
        <v>506</v>
      </c>
      <c r="B1342" t="s">
        <v>7</v>
      </c>
      <c r="C1342" s="27">
        <f t="shared" si="950"/>
        <v>0</v>
      </c>
      <c r="D1342" s="27">
        <f t="shared" si="973"/>
        <v>0</v>
      </c>
      <c r="E1342" s="27" t="b">
        <f t="shared" si="949"/>
        <v>1</v>
      </c>
      <c r="F1342" s="29">
        <f t="shared" si="951"/>
        <v>0</v>
      </c>
      <c r="G1342" s="27">
        <f t="shared" si="974"/>
        <v>0</v>
      </c>
      <c r="H1342" s="22">
        <f t="shared" si="952"/>
        <v>18833871489.632317</v>
      </c>
      <c r="I1342" s="23">
        <f t="shared" si="953"/>
        <v>132580106.5049091</v>
      </c>
      <c r="J1342" s="23">
        <f t="shared" si="954"/>
        <v>1086</v>
      </c>
      <c r="K1342" s="19">
        <f t="shared" si="975"/>
        <v>225.0831931027827</v>
      </c>
      <c r="L1342" s="16">
        <f t="shared" si="955"/>
        <v>129.91071227589379</v>
      </c>
      <c r="M1342" s="23">
        <f>M1341-IF($B1342="B",(Percent_Rent_In_Elsies*2.49%/12 * H1341)/K1341,0)+IF($B1342="D",N1342,0)+IF(B1342="D",AK1341)+IF(B1342="C",F1341*90%)-(Y1342-Y1341)-IF($B1342="A",Q1341/K1341) + IF($B1342="A",Q1341/K1341)</f>
        <v>-33080496.132968396</v>
      </c>
      <c r="N1342" s="23">
        <f t="shared" si="956"/>
        <v>0</v>
      </c>
      <c r="O1342" s="22">
        <f t="shared" si="957"/>
        <v>0</v>
      </c>
      <c r="P1342" s="22">
        <f t="shared" si="988"/>
        <v>0</v>
      </c>
      <c r="Q1342" s="22">
        <f t="shared" si="989"/>
        <v>0</v>
      </c>
      <c r="R1342" s="22">
        <f t="shared" si="958"/>
        <v>210713392.09882969</v>
      </c>
      <c r="S1342" s="16">
        <f t="shared" si="995"/>
        <v>19155762.918075427</v>
      </c>
      <c r="T1342" s="15">
        <f t="shared" si="959"/>
        <v>0</v>
      </c>
      <c r="U1342" s="23">
        <f t="shared" si="976"/>
        <v>936228.26765991305</v>
      </c>
      <c r="V1342" s="23">
        <f t="shared" si="977"/>
        <v>85111.660696355728</v>
      </c>
      <c r="W1342" s="23">
        <f t="shared" si="990"/>
        <v>0</v>
      </c>
      <c r="X1342" s="23">
        <f t="shared" si="978"/>
        <v>30328740.34584526</v>
      </c>
      <c r="Y1342" s="23">
        <f t="shared" si="960"/>
        <v>13825559.361691331</v>
      </c>
      <c r="Z1342" s="3">
        <f t="shared" si="961"/>
        <v>0</v>
      </c>
      <c r="AA1342" s="23">
        <f t="shared" si="962"/>
        <v>57904319.796060979</v>
      </c>
      <c r="AB1342" s="26">
        <f t="shared" si="979"/>
        <v>70086276.274228662</v>
      </c>
      <c r="AC1342" s="23">
        <f t="shared" si="980"/>
        <v>74889487.274228647</v>
      </c>
      <c r="AD1342" s="23">
        <f t="shared" si="986"/>
        <v>4803211</v>
      </c>
      <c r="AE1342" s="24">
        <f t="shared" si="994"/>
        <v>70086276.274228647</v>
      </c>
      <c r="AF1342" s="3">
        <f t="shared" si="981"/>
        <v>0</v>
      </c>
      <c r="AG1342" s="2">
        <f t="shared" si="963"/>
        <v>0</v>
      </c>
      <c r="AH1342" s="2">
        <f t="shared" si="964"/>
        <v>107.48963986010882</v>
      </c>
      <c r="AI1342" s="23">
        <f t="shared" si="987"/>
        <v>9309492281.5300484</v>
      </c>
      <c r="AJ1342" s="23">
        <f t="shared" si="965"/>
        <v>6219.922423797766</v>
      </c>
      <c r="AK1342" s="23">
        <f t="shared" si="966"/>
        <v>0</v>
      </c>
      <c r="AL1342" s="23">
        <f t="shared" si="991"/>
        <v>472749.11326599121</v>
      </c>
      <c r="AM1342" s="23">
        <f t="shared" si="992"/>
        <v>441069421.56504732</v>
      </c>
      <c r="AN1342" s="16">
        <f t="shared" si="982"/>
        <v>0</v>
      </c>
      <c r="AO1342" s="23">
        <f t="shared" si="983"/>
        <v>86812.975243205554</v>
      </c>
      <c r="AP1342" s="22">
        <f t="shared" si="984"/>
        <v>19540141.670493532</v>
      </c>
      <c r="AQ1342" s="30">
        <f t="shared" si="967"/>
        <v>4064054595.1945596</v>
      </c>
      <c r="AR1342" s="28">
        <f t="shared" si="968"/>
        <v>1888047878.526813</v>
      </c>
      <c r="AS1342" s="25">
        <f t="shared" si="969"/>
        <v>200337590.02425668</v>
      </c>
      <c r="AT1342" s="32">
        <f t="shared" si="970"/>
        <v>0</v>
      </c>
      <c r="AU1342" s="23">
        <f t="shared" si="971"/>
        <v>0</v>
      </c>
      <c r="AV1342" s="22">
        <f t="shared" si="972"/>
        <v>535116720.34605074</v>
      </c>
      <c r="AW1342" s="31">
        <f t="shared" si="985"/>
        <v>2872911485.5845194</v>
      </c>
    </row>
    <row r="1343" spans="1:53" x14ac:dyDescent="0.25">
      <c r="A1343">
        <f t="shared" si="993"/>
        <v>506</v>
      </c>
      <c r="B1343" t="s">
        <v>8</v>
      </c>
      <c r="C1343" s="27">
        <f t="shared" si="950"/>
        <v>0</v>
      </c>
      <c r="D1343" s="27">
        <f t="shared" si="973"/>
        <v>0</v>
      </c>
      <c r="E1343" s="27" t="b">
        <f t="shared" si="949"/>
        <v>1</v>
      </c>
      <c r="F1343" s="29">
        <f t="shared" si="951"/>
        <v>0</v>
      </c>
      <c r="G1343" s="27">
        <f t="shared" si="974"/>
        <v>0</v>
      </c>
      <c r="H1343" s="22">
        <f t="shared" si="952"/>
        <v>18833871489.632317</v>
      </c>
      <c r="I1343" s="23">
        <f t="shared" si="953"/>
        <v>132580106.5049091</v>
      </c>
      <c r="J1343" s="23">
        <f t="shared" si="954"/>
        <v>1086</v>
      </c>
      <c r="K1343" s="19">
        <f t="shared" si="975"/>
        <v>225.0831931027827</v>
      </c>
      <c r="L1343" s="16">
        <f t="shared" si="955"/>
        <v>129.91071227589379</v>
      </c>
      <c r="M1343" s="23">
        <f>M1342-IF($B1343="B",(Percent_Rent_In_Elsies*2.49%/12 * H1342)/K1342,0)+IF($B1343="D",N1343,0)+IF(B1343="D",AK1342)+IF(B1343="C",F1342*90%)-(Y1343-Y1342)-IF($B1343="A",Q1342/K1342) + IF($B1343="A",Q1342/K1342)</f>
        <v>-33080496.132968396</v>
      </c>
      <c r="N1343" s="23">
        <f t="shared" si="956"/>
        <v>0</v>
      </c>
      <c r="O1343" s="22">
        <f t="shared" si="957"/>
        <v>0</v>
      </c>
      <c r="P1343" s="22">
        <f t="shared" si="988"/>
        <v>0</v>
      </c>
      <c r="Q1343" s="22">
        <f t="shared" si="989"/>
        <v>0</v>
      </c>
      <c r="R1343" s="22">
        <f t="shared" si="958"/>
        <v>230253533.76932323</v>
      </c>
      <c r="S1343" s="16">
        <f t="shared" si="995"/>
        <v>19155762.918075427</v>
      </c>
      <c r="T1343" s="15">
        <f t="shared" si="959"/>
        <v>0</v>
      </c>
      <c r="U1343" s="23">
        <f t="shared" si="976"/>
        <v>1023041.2429031186</v>
      </c>
      <c r="V1343" s="23">
        <f t="shared" si="977"/>
        <v>85111.660696355728</v>
      </c>
      <c r="W1343" s="23">
        <f t="shared" si="990"/>
        <v>0</v>
      </c>
      <c r="X1343" s="23">
        <f t="shared" si="978"/>
        <v>30328740.34584526</v>
      </c>
      <c r="Y1343" s="23">
        <f t="shared" si="960"/>
        <v>13825559.361691331</v>
      </c>
      <c r="Z1343" s="3">
        <f t="shared" si="961"/>
        <v>0</v>
      </c>
      <c r="AA1343" s="23">
        <f t="shared" si="962"/>
        <v>57904319.796060979</v>
      </c>
      <c r="AB1343" s="26">
        <f t="shared" si="979"/>
        <v>70086276.274228647</v>
      </c>
      <c r="AC1343" s="23">
        <f t="shared" si="980"/>
        <v>74889487.274228647</v>
      </c>
      <c r="AD1343" s="23">
        <f t="shared" si="986"/>
        <v>4803211</v>
      </c>
      <c r="AE1343" s="24">
        <f t="shared" si="994"/>
        <v>70086276.274228647</v>
      </c>
      <c r="AF1343" s="3">
        <f t="shared" si="981"/>
        <v>1E-4</v>
      </c>
      <c r="AG1343" s="2">
        <f t="shared" si="963"/>
        <v>0</v>
      </c>
      <c r="AH1343" s="2">
        <f t="shared" si="964"/>
        <v>107.48963986010882</v>
      </c>
      <c r="AI1343" s="23">
        <f t="shared" si="987"/>
        <v>9309492281.5300484</v>
      </c>
      <c r="AJ1343" s="23">
        <f t="shared" si="965"/>
        <v>6219.922423797766</v>
      </c>
      <c r="AK1343" s="23">
        <f t="shared" si="966"/>
        <v>60772.068648556524</v>
      </c>
      <c r="AL1343" s="23">
        <f t="shared" si="991"/>
        <v>0</v>
      </c>
      <c r="AM1343" s="23">
        <f t="shared" si="992"/>
        <v>0</v>
      </c>
      <c r="AN1343" s="16">
        <f t="shared" si="982"/>
        <v>0</v>
      </c>
      <c r="AO1343" s="23">
        <f t="shared" si="983"/>
        <v>0</v>
      </c>
      <c r="AP1343" s="22">
        <f t="shared" si="984"/>
        <v>0</v>
      </c>
      <c r="AQ1343" s="30">
        <f t="shared" si="967"/>
        <v>4064054595.1945596</v>
      </c>
      <c r="AR1343" s="28">
        <f t="shared" si="968"/>
        <v>1888047878.526813</v>
      </c>
      <c r="AS1343" s="25">
        <f t="shared" si="969"/>
        <v>200337590.02425668</v>
      </c>
      <c r="AT1343" s="32">
        <f t="shared" si="970"/>
        <v>0</v>
      </c>
      <c r="AU1343" s="23">
        <f t="shared" si="971"/>
        <v>0</v>
      </c>
      <c r="AV1343" s="22">
        <f t="shared" si="972"/>
        <v>535116720.34605074</v>
      </c>
      <c r="AW1343" s="31">
        <f t="shared" si="985"/>
        <v>2872911485.5845194</v>
      </c>
    </row>
    <row r="1344" spans="1:53" x14ac:dyDescent="0.25">
      <c r="A1344" s="21">
        <f t="shared" si="993"/>
        <v>506</v>
      </c>
      <c r="B1344" s="21" t="s">
        <v>9</v>
      </c>
      <c r="C1344" s="27">
        <f t="shared" si="950"/>
        <v>0</v>
      </c>
      <c r="D1344" s="27">
        <f t="shared" si="973"/>
        <v>0</v>
      </c>
      <c r="E1344" s="27" t="b">
        <f t="shared" si="949"/>
        <v>1</v>
      </c>
      <c r="F1344" s="29">
        <f t="shared" si="951"/>
        <v>0</v>
      </c>
      <c r="G1344" s="27">
        <f t="shared" si="974"/>
        <v>0</v>
      </c>
      <c r="H1344" s="22">
        <f t="shared" si="952"/>
        <v>18833871489.632317</v>
      </c>
      <c r="I1344" s="23">
        <f t="shared" si="953"/>
        <v>132580106.5049091</v>
      </c>
      <c r="J1344" s="23">
        <f t="shared" si="954"/>
        <v>1086</v>
      </c>
      <c r="K1344" s="19">
        <f t="shared" si="975"/>
        <v>225.0831931027827</v>
      </c>
      <c r="L1344" s="16">
        <f t="shared" si="955"/>
        <v>129.91071227589379</v>
      </c>
      <c r="M1344" s="23">
        <f>M1343-IF($B1344="B",(Percent_Rent_In_Elsies*2.49%/12 * H1343)/K1343,0)+IF($B1344="D",N1344,0)+IF(B1344="D",AK1343)+IF(B1344="C",F1343*90%)-(Y1344-Y1343)-IF($B1344="A",Q1343/K1343) + IF($B1344="A",Q1343/K1343)</f>
        <v>-33019724.064319838</v>
      </c>
      <c r="N1344" s="23">
        <f t="shared" si="956"/>
        <v>0</v>
      </c>
      <c r="O1344" s="22">
        <f t="shared" si="957"/>
        <v>13383500.544443892</v>
      </c>
      <c r="P1344" s="22">
        <f t="shared" si="988"/>
        <v>0</v>
      </c>
      <c r="Q1344" s="22">
        <f t="shared" si="989"/>
        <v>0</v>
      </c>
      <c r="R1344" s="22">
        <f t="shared" si="958"/>
        <v>230253533.76932323</v>
      </c>
      <c r="S1344" s="16">
        <f t="shared" si="995"/>
        <v>0</v>
      </c>
      <c r="T1344" s="15">
        <f t="shared" si="959"/>
        <v>5772262.3736315351</v>
      </c>
      <c r="U1344" s="23">
        <f t="shared" si="976"/>
        <v>1023041.2429031186</v>
      </c>
      <c r="V1344" s="23">
        <f t="shared" si="977"/>
        <v>0</v>
      </c>
      <c r="W1344" s="23">
        <f t="shared" si="990"/>
        <v>85111.660696355728</v>
      </c>
      <c r="X1344" s="23">
        <f t="shared" si="978"/>
        <v>30328740.34584526</v>
      </c>
      <c r="Y1344" s="23">
        <f t="shared" si="960"/>
        <v>13825559.361691331</v>
      </c>
      <c r="Z1344" s="3">
        <f t="shared" si="961"/>
        <v>0</v>
      </c>
      <c r="AA1344" s="23">
        <f t="shared" si="962"/>
        <v>57843547.727412425</v>
      </c>
      <c r="AB1344" s="26">
        <f t="shared" si="979"/>
        <v>70086276.274228647</v>
      </c>
      <c r="AC1344" s="23">
        <f t="shared" si="980"/>
        <v>74889487.274228647</v>
      </c>
      <c r="AD1344" s="23">
        <f t="shared" si="986"/>
        <v>4803211</v>
      </c>
      <c r="AE1344" s="24">
        <f t="shared" si="994"/>
        <v>70086276.274228647</v>
      </c>
      <c r="AF1344" s="3">
        <f t="shared" si="981"/>
        <v>0</v>
      </c>
      <c r="AG1344" s="2">
        <f t="shared" si="963"/>
        <v>0</v>
      </c>
      <c r="AH1344" s="2">
        <f t="shared" si="964"/>
        <v>107.48963986010882</v>
      </c>
      <c r="AI1344" s="23">
        <f t="shared" si="987"/>
        <v>9299721730.6279926</v>
      </c>
      <c r="AJ1344" s="23">
        <f t="shared" si="965"/>
        <v>6219.922423797766</v>
      </c>
      <c r="AK1344" s="23">
        <f t="shared" si="966"/>
        <v>0</v>
      </c>
      <c r="AL1344" s="23">
        <f t="shared" si="991"/>
        <v>0</v>
      </c>
      <c r="AM1344" s="23">
        <f t="shared" si="992"/>
        <v>0</v>
      </c>
      <c r="AN1344" s="16">
        <f t="shared" si="982"/>
        <v>0</v>
      </c>
      <c r="AO1344" s="23">
        <f t="shared" si="983"/>
        <v>0</v>
      </c>
      <c r="AP1344" s="22">
        <f t="shared" si="984"/>
        <v>0</v>
      </c>
      <c r="AQ1344" s="30">
        <f t="shared" si="967"/>
        <v>4064054595.1945596</v>
      </c>
      <c r="AR1344" s="28">
        <f t="shared" si="968"/>
        <v>1888047878.526813</v>
      </c>
      <c r="AS1344" s="25">
        <f t="shared" si="969"/>
        <v>200337590.02425668</v>
      </c>
      <c r="AT1344" s="32">
        <f t="shared" si="970"/>
        <v>0</v>
      </c>
      <c r="AU1344" s="23">
        <f t="shared" si="971"/>
        <v>0</v>
      </c>
      <c r="AV1344" s="22">
        <f t="shared" si="972"/>
        <v>535116720.34605074</v>
      </c>
      <c r="AW1344" s="31">
        <f t="shared" si="985"/>
        <v>2872911485.5845194</v>
      </c>
      <c r="AX1344" s="21"/>
      <c r="AY1344" s="21"/>
      <c r="AZ1344" s="21"/>
      <c r="BA1344" s="21"/>
    </row>
    <row r="1345" spans="1:53" x14ac:dyDescent="0.25">
      <c r="A1345" s="21">
        <f t="shared" si="993"/>
        <v>506</v>
      </c>
      <c r="B1345" s="21" t="s">
        <v>28</v>
      </c>
      <c r="C1345" s="27">
        <f t="shared" si="950"/>
        <v>0</v>
      </c>
      <c r="D1345" s="27">
        <f t="shared" si="973"/>
        <v>0</v>
      </c>
      <c r="E1345" s="27" t="b">
        <f t="shared" si="949"/>
        <v>1</v>
      </c>
      <c r="F1345" s="29">
        <f t="shared" si="951"/>
        <v>0</v>
      </c>
      <c r="G1345" s="27">
        <f t="shared" si="974"/>
        <v>0</v>
      </c>
      <c r="H1345" s="22">
        <f t="shared" si="952"/>
        <v>18833871489.632317</v>
      </c>
      <c r="I1345" s="23">
        <f t="shared" si="953"/>
        <v>132580106.5049091</v>
      </c>
      <c r="J1345" s="23">
        <f t="shared" si="954"/>
        <v>1086</v>
      </c>
      <c r="K1345" s="19">
        <f t="shared" si="975"/>
        <v>225.0831931027827</v>
      </c>
      <c r="L1345" s="16">
        <f t="shared" si="955"/>
        <v>129.91071227589379</v>
      </c>
      <c r="M1345" s="23">
        <f>M1344-IF($B1345="B",(Percent_Rent_In_Elsies*2.49%/12 * H1344)/K1344,0)+IF($B1345="D",N1345,0)+IF(B1345="D",AK1344)+IF(B1345="C",F1344*90%)-(Y1345-Y1344)-IF($B1345="A",Q1344/K1344) + IF($B1345="A",Q1344/K1344)</f>
        <v>-33019724.064319838</v>
      </c>
      <c r="N1345" s="23">
        <f t="shared" si="956"/>
        <v>0</v>
      </c>
      <c r="O1345" s="22">
        <f t="shared" si="957"/>
        <v>0</v>
      </c>
      <c r="P1345" s="22">
        <f t="shared" si="988"/>
        <v>13383500.544443892</v>
      </c>
      <c r="Q1345" s="22">
        <f t="shared" si="989"/>
        <v>0</v>
      </c>
      <c r="R1345" s="22">
        <f t="shared" si="958"/>
        <v>230253533.76932323</v>
      </c>
      <c r="S1345" s="16">
        <f t="shared" si="995"/>
        <v>0</v>
      </c>
      <c r="T1345" s="15">
        <f t="shared" si="959"/>
        <v>0</v>
      </c>
      <c r="U1345" s="23">
        <f t="shared" si="976"/>
        <v>1023041.2429031186</v>
      </c>
      <c r="V1345" s="23">
        <f t="shared" si="977"/>
        <v>0</v>
      </c>
      <c r="W1345" s="23">
        <f t="shared" si="990"/>
        <v>0</v>
      </c>
      <c r="X1345" s="23">
        <f t="shared" si="978"/>
        <v>30328740.34584526</v>
      </c>
      <c r="Y1345" s="23">
        <f t="shared" si="960"/>
        <v>13825559.361691331</v>
      </c>
      <c r="Z1345" s="3">
        <f t="shared" si="961"/>
        <v>4255.5830348177869</v>
      </c>
      <c r="AA1345" s="23">
        <f t="shared" si="962"/>
        <v>57907381.472934693</v>
      </c>
      <c r="AB1345" s="26">
        <f t="shared" si="979"/>
        <v>70086276.274228677</v>
      </c>
      <c r="AC1345" s="23">
        <f t="shared" si="980"/>
        <v>74889487.274228647</v>
      </c>
      <c r="AD1345" s="23">
        <f t="shared" si="986"/>
        <v>4803211</v>
      </c>
      <c r="AE1345" s="24">
        <f t="shared" si="994"/>
        <v>70086276.274228647</v>
      </c>
      <c r="AF1345" s="3">
        <f t="shared" si="981"/>
        <v>0</v>
      </c>
      <c r="AG1345" s="2">
        <f t="shared" si="963"/>
        <v>510669964.17813438</v>
      </c>
      <c r="AH1345" s="2">
        <f t="shared" si="964"/>
        <v>107.48963986010882</v>
      </c>
      <c r="AI1345" s="23">
        <f t="shared" si="987"/>
        <v>9309984518.6778946</v>
      </c>
      <c r="AJ1345" s="23">
        <f t="shared" si="965"/>
        <v>6219.922423797766</v>
      </c>
      <c r="AK1345" s="23">
        <f t="shared" si="966"/>
        <v>0</v>
      </c>
      <c r="AL1345" s="23">
        <f t="shared" si="991"/>
        <v>0</v>
      </c>
      <c r="AM1345" s="23">
        <f t="shared" si="992"/>
        <v>0</v>
      </c>
      <c r="AN1345" s="16">
        <f t="shared" si="982"/>
        <v>0</v>
      </c>
      <c r="AO1345" s="23">
        <f t="shared" si="983"/>
        <v>0</v>
      </c>
      <c r="AP1345" s="22">
        <f t="shared" si="984"/>
        <v>0</v>
      </c>
      <c r="AQ1345" s="30">
        <f t="shared" si="967"/>
        <v>4064054595.1945596</v>
      </c>
      <c r="AR1345" s="28">
        <f t="shared" si="968"/>
        <v>1888047878.526813</v>
      </c>
      <c r="AS1345" s="25">
        <f t="shared" si="969"/>
        <v>200337590.02425668</v>
      </c>
      <c r="AT1345" s="32">
        <f t="shared" si="970"/>
        <v>8511.1660696355739</v>
      </c>
      <c r="AU1345" s="23">
        <f t="shared" si="971"/>
        <v>8511.1660696355739</v>
      </c>
      <c r="AV1345" s="22">
        <f t="shared" si="972"/>
        <v>540888982.71968222</v>
      </c>
      <c r="AW1345" s="31">
        <f t="shared" si="985"/>
        <v>2872911485.5845189</v>
      </c>
      <c r="AX1345" s="21"/>
      <c r="AY1345" s="21"/>
      <c r="AZ1345" s="21"/>
      <c r="BA1345" s="21"/>
    </row>
    <row r="1346" spans="1:53" x14ac:dyDescent="0.25">
      <c r="A1346">
        <f t="shared" si="993"/>
        <v>507</v>
      </c>
      <c r="B1346" t="s">
        <v>6</v>
      </c>
      <c r="C1346" s="27">
        <f t="shared" si="950"/>
        <v>0</v>
      </c>
      <c r="D1346" s="27">
        <f t="shared" si="973"/>
        <v>0</v>
      </c>
      <c r="E1346" s="27" t="b">
        <f t="shared" si="949"/>
        <v>1</v>
      </c>
      <c r="F1346" s="29">
        <f t="shared" si="951"/>
        <v>0</v>
      </c>
      <c r="G1346" s="27">
        <f t="shared" si="974"/>
        <v>0</v>
      </c>
      <c r="H1346" s="22">
        <f t="shared" si="952"/>
        <v>18865261275.448372</v>
      </c>
      <c r="I1346" s="23">
        <f t="shared" si="953"/>
        <v>132580106.5049091</v>
      </c>
      <c r="J1346" s="23">
        <f t="shared" si="954"/>
        <v>1086</v>
      </c>
      <c r="K1346" s="19">
        <f t="shared" si="975"/>
        <v>225.0831931027827</v>
      </c>
      <c r="L1346" s="16">
        <f t="shared" si="955"/>
        <v>130.12723012968695</v>
      </c>
      <c r="M1346" s="23">
        <f>M1345-IF($B1346="B",(Percent_Rent_In_Elsies*2.49%/12 * H1345)/K1345,0)+IF($B1346="D",N1346,0)+IF(B1346="D",AK1345)+IF(B1346="C",F1345*90%)-(Y1346-Y1345)-IF($B1346="A",Q1345/K1345) + IF($B1346="A",Q1345/K1345)</f>
        <v>-33019724.064319838</v>
      </c>
      <c r="N1346" s="23">
        <f t="shared" si="956"/>
        <v>0</v>
      </c>
      <c r="O1346" s="22">
        <f t="shared" si="957"/>
        <v>0</v>
      </c>
      <c r="P1346" s="22">
        <f t="shared" si="988"/>
        <v>0</v>
      </c>
      <c r="Q1346" s="22">
        <f t="shared" si="989"/>
        <v>0</v>
      </c>
      <c r="R1346" s="22">
        <f t="shared" si="958"/>
        <v>230253533.76932323</v>
      </c>
      <c r="S1346" s="16">
        <f t="shared" si="995"/>
        <v>0</v>
      </c>
      <c r="T1346" s="15">
        <f t="shared" si="959"/>
        <v>0</v>
      </c>
      <c r="U1346" s="23">
        <f t="shared" si="976"/>
        <v>1023041.2429031186</v>
      </c>
      <c r="V1346" s="23">
        <f t="shared" si="977"/>
        <v>0</v>
      </c>
      <c r="W1346" s="23">
        <f t="shared" si="990"/>
        <v>0</v>
      </c>
      <c r="X1346" s="23">
        <f t="shared" si="978"/>
        <v>30350018.261019345</v>
      </c>
      <c r="Y1346" s="23">
        <f t="shared" si="960"/>
        <v>13825559.361691331</v>
      </c>
      <c r="Z1346" s="3">
        <f t="shared" si="961"/>
        <v>0</v>
      </c>
      <c r="AA1346" s="23">
        <f t="shared" si="962"/>
        <v>57907381.472934693</v>
      </c>
      <c r="AB1346" s="26">
        <f t="shared" si="979"/>
        <v>70086276.274228647</v>
      </c>
      <c r="AC1346" s="23">
        <f t="shared" si="980"/>
        <v>74889487.274228647</v>
      </c>
      <c r="AD1346" s="23">
        <f t="shared" si="986"/>
        <v>4803211</v>
      </c>
      <c r="AE1346" s="24">
        <f t="shared" si="994"/>
        <v>70086276.274228647</v>
      </c>
      <c r="AF1346" s="3">
        <f t="shared" si="981"/>
        <v>0</v>
      </c>
      <c r="AG1346" s="2">
        <f t="shared" si="963"/>
        <v>0</v>
      </c>
      <c r="AH1346" s="2">
        <f t="shared" si="964"/>
        <v>107.66878925987568</v>
      </c>
      <c r="AI1346" s="23">
        <f t="shared" si="987"/>
        <v>9309984518.6778946</v>
      </c>
      <c r="AJ1346" s="23">
        <f t="shared" si="965"/>
        <v>6219.922423797766</v>
      </c>
      <c r="AK1346" s="23">
        <f t="shared" si="966"/>
        <v>0</v>
      </c>
      <c r="AL1346" s="23">
        <f t="shared" si="991"/>
        <v>0</v>
      </c>
      <c r="AM1346" s="23">
        <f t="shared" si="992"/>
        <v>0</v>
      </c>
      <c r="AN1346" s="16">
        <f t="shared" si="982"/>
        <v>0</v>
      </c>
      <c r="AO1346" s="23">
        <f t="shared" si="983"/>
        <v>0</v>
      </c>
      <c r="AP1346" s="22">
        <f t="shared" si="984"/>
        <v>0</v>
      </c>
      <c r="AQ1346" s="30">
        <f t="shared" si="967"/>
        <v>4064054595.1945596</v>
      </c>
      <c r="AR1346" s="28">
        <f t="shared" si="968"/>
        <v>1888047878.526813</v>
      </c>
      <c r="AS1346" s="25">
        <f t="shared" si="969"/>
        <v>200337590.02425668</v>
      </c>
      <c r="AT1346" s="32">
        <f t="shared" si="970"/>
        <v>0</v>
      </c>
      <c r="AU1346" s="23">
        <f t="shared" si="971"/>
        <v>0</v>
      </c>
      <c r="AV1346" s="22">
        <f t="shared" si="972"/>
        <v>540888982.71968222</v>
      </c>
      <c r="AW1346" s="31">
        <f t="shared" si="985"/>
        <v>2859527985.0400753</v>
      </c>
    </row>
    <row r="1347" spans="1:53" x14ac:dyDescent="0.25">
      <c r="A1347">
        <f t="shared" si="993"/>
        <v>507</v>
      </c>
      <c r="B1347" t="s">
        <v>7</v>
      </c>
      <c r="C1347" s="27">
        <f t="shared" si="950"/>
        <v>0</v>
      </c>
      <c r="D1347" s="27">
        <f t="shared" si="973"/>
        <v>0</v>
      </c>
      <c r="E1347" s="27" t="b">
        <f t="shared" si="949"/>
        <v>1</v>
      </c>
      <c r="F1347" s="29">
        <f t="shared" si="951"/>
        <v>0</v>
      </c>
      <c r="G1347" s="27">
        <f t="shared" si="974"/>
        <v>0</v>
      </c>
      <c r="H1347" s="22">
        <f t="shared" si="952"/>
        <v>18865261275.448372</v>
      </c>
      <c r="I1347" s="23">
        <f t="shared" si="953"/>
        <v>132580106.5049091</v>
      </c>
      <c r="J1347" s="23">
        <f t="shared" si="954"/>
        <v>1086</v>
      </c>
      <c r="K1347" s="19">
        <f t="shared" si="975"/>
        <v>225.0831931027827</v>
      </c>
      <c r="L1347" s="16">
        <f t="shared" si="955"/>
        <v>130.12723012968695</v>
      </c>
      <c r="M1347" s="23">
        <f>M1346-IF($B1347="B",(Percent_Rent_In_Elsies*2.49%/12 * H1346)/K1346,0)+IF($B1347="D",N1347,0)+IF(B1347="D",AK1346)+IF(B1347="C",F1346*90%)-(Y1347-Y1346)-IF($B1347="A",Q1346/K1346) + IF($B1347="A",Q1346/K1346)</f>
        <v>-33106681.727855116</v>
      </c>
      <c r="N1347" s="23">
        <f t="shared" si="956"/>
        <v>0</v>
      </c>
      <c r="O1347" s="22">
        <f t="shared" si="957"/>
        <v>0</v>
      </c>
      <c r="P1347" s="22">
        <f t="shared" si="988"/>
        <v>0</v>
      </c>
      <c r="Q1347" s="22">
        <f t="shared" si="989"/>
        <v>0</v>
      </c>
      <c r="R1347" s="22">
        <f t="shared" si="958"/>
        <v>211065739.28854629</v>
      </c>
      <c r="S1347" s="16">
        <f t="shared" si="995"/>
        <v>19187794.480776936</v>
      </c>
      <c r="T1347" s="15">
        <f t="shared" si="959"/>
        <v>0</v>
      </c>
      <c r="U1347" s="23">
        <f t="shared" si="976"/>
        <v>937787.80599452544</v>
      </c>
      <c r="V1347" s="23">
        <f t="shared" si="977"/>
        <v>85253.436908593212</v>
      </c>
      <c r="W1347" s="23">
        <f t="shared" si="990"/>
        <v>0</v>
      </c>
      <c r="X1347" s="23">
        <f t="shared" si="978"/>
        <v>30350018.261019345</v>
      </c>
      <c r="Y1347" s="23">
        <f t="shared" si="960"/>
        <v>13825559.361691331</v>
      </c>
      <c r="Z1347" s="3">
        <f t="shared" si="961"/>
        <v>0</v>
      </c>
      <c r="AA1347" s="23">
        <f t="shared" si="962"/>
        <v>57907381.472934693</v>
      </c>
      <c r="AB1347" s="26">
        <f t="shared" si="979"/>
        <v>70086276.274228647</v>
      </c>
      <c r="AC1347" s="23">
        <f t="shared" si="980"/>
        <v>74889487.274228647</v>
      </c>
      <c r="AD1347" s="23">
        <f t="shared" si="986"/>
        <v>4803211</v>
      </c>
      <c r="AE1347" s="24">
        <f t="shared" si="994"/>
        <v>70086276.274228647</v>
      </c>
      <c r="AF1347" s="3">
        <f t="shared" si="981"/>
        <v>0</v>
      </c>
      <c r="AG1347" s="2">
        <f t="shared" si="963"/>
        <v>0</v>
      </c>
      <c r="AH1347" s="2">
        <f t="shared" si="964"/>
        <v>107.66878925987568</v>
      </c>
      <c r="AI1347" s="23">
        <f t="shared" si="987"/>
        <v>9309984518.6778946</v>
      </c>
      <c r="AJ1347" s="23">
        <f t="shared" si="965"/>
        <v>6219.922423797766</v>
      </c>
      <c r="AK1347" s="23">
        <f t="shared" si="966"/>
        <v>0</v>
      </c>
      <c r="AL1347" s="23">
        <f t="shared" si="991"/>
        <v>492237.14784622192</v>
      </c>
      <c r="AM1347" s="23">
        <f t="shared" si="992"/>
        <v>459251531.05724579</v>
      </c>
      <c r="AN1347" s="16">
        <f t="shared" si="982"/>
        <v>0</v>
      </c>
      <c r="AO1347" s="23">
        <f t="shared" si="983"/>
        <v>86957.663535277563</v>
      </c>
      <c r="AP1347" s="22">
        <f t="shared" si="984"/>
        <v>19572708.573277686</v>
      </c>
      <c r="AQ1347" s="30">
        <f t="shared" si="967"/>
        <v>4103033644.3182421</v>
      </c>
      <c r="AR1347" s="28">
        <f t="shared" si="968"/>
        <v>1907454219.0772178</v>
      </c>
      <c r="AS1347" s="25">
        <f t="shared" si="969"/>
        <v>200337590.02425668</v>
      </c>
      <c r="AT1347" s="32">
        <f t="shared" si="970"/>
        <v>0</v>
      </c>
      <c r="AU1347" s="23">
        <f t="shared" si="971"/>
        <v>0</v>
      </c>
      <c r="AV1347" s="22">
        <f t="shared" si="972"/>
        <v>540888982.71968222</v>
      </c>
      <c r="AW1347" s="31">
        <f t="shared" si="985"/>
        <v>2898507034.1637573</v>
      </c>
    </row>
    <row r="1348" spans="1:53" s="21" customFormat="1" x14ac:dyDescent="0.25">
      <c r="A1348">
        <f t="shared" si="993"/>
        <v>507</v>
      </c>
      <c r="B1348" t="s">
        <v>8</v>
      </c>
      <c r="C1348" s="27">
        <f t="shared" si="950"/>
        <v>0</v>
      </c>
      <c r="D1348" s="27">
        <f t="shared" si="973"/>
        <v>0</v>
      </c>
      <c r="E1348" s="27" t="b">
        <f t="shared" si="949"/>
        <v>1</v>
      </c>
      <c r="F1348" s="29">
        <f t="shared" si="951"/>
        <v>0</v>
      </c>
      <c r="G1348" s="27">
        <f t="shared" si="974"/>
        <v>0</v>
      </c>
      <c r="H1348" s="22">
        <f t="shared" si="952"/>
        <v>18865261275.448372</v>
      </c>
      <c r="I1348" s="23">
        <f t="shared" si="953"/>
        <v>132580106.5049091</v>
      </c>
      <c r="J1348" s="23">
        <f t="shared" si="954"/>
        <v>1086</v>
      </c>
      <c r="K1348" s="19">
        <f t="shared" si="975"/>
        <v>225.0831931027827</v>
      </c>
      <c r="L1348" s="16">
        <f t="shared" si="955"/>
        <v>130.12723012968695</v>
      </c>
      <c r="M1348" s="23">
        <f>M1347-IF($B1348="B",(Percent_Rent_In_Elsies*2.49%/12 * H1347)/K1347,0)+IF($B1348="D",N1348,0)+IF(B1348="D",AK1347)+IF(B1348="C",F1347*90%)-(Y1348-Y1347)-IF($B1348="A",Q1347/K1347) + IF($B1348="A",Q1347/K1347)</f>
        <v>-33106681.727855116</v>
      </c>
      <c r="N1348" s="23">
        <f t="shared" si="956"/>
        <v>0</v>
      </c>
      <c r="O1348" s="22">
        <f t="shared" si="957"/>
        <v>0</v>
      </c>
      <c r="P1348" s="22">
        <f t="shared" si="988"/>
        <v>0</v>
      </c>
      <c r="Q1348" s="22">
        <f t="shared" si="989"/>
        <v>0</v>
      </c>
      <c r="R1348" s="22">
        <f t="shared" si="958"/>
        <v>230638447.86182398</v>
      </c>
      <c r="S1348" s="16">
        <f t="shared" si="995"/>
        <v>19187794.480776936</v>
      </c>
      <c r="T1348" s="15">
        <f t="shared" si="959"/>
        <v>0</v>
      </c>
      <c r="U1348" s="23">
        <f t="shared" si="976"/>
        <v>1024745.469529803</v>
      </c>
      <c r="V1348" s="23">
        <f t="shared" si="977"/>
        <v>85253.436908593212</v>
      </c>
      <c r="W1348" s="23">
        <f t="shared" si="990"/>
        <v>0</v>
      </c>
      <c r="X1348" s="23">
        <f t="shared" si="978"/>
        <v>30350018.261019345</v>
      </c>
      <c r="Y1348" s="23">
        <f t="shared" si="960"/>
        <v>13825559.361691331</v>
      </c>
      <c r="Z1348" s="3">
        <f t="shared" si="961"/>
        <v>0</v>
      </c>
      <c r="AA1348" s="23">
        <f t="shared" si="962"/>
        <v>57907381.472934693</v>
      </c>
      <c r="AB1348" s="26">
        <f t="shared" si="979"/>
        <v>70086276.274228647</v>
      </c>
      <c r="AC1348" s="23">
        <f t="shared" si="980"/>
        <v>74889487.274228647</v>
      </c>
      <c r="AD1348" s="23">
        <f t="shared" si="986"/>
        <v>4803211</v>
      </c>
      <c r="AE1348" s="24">
        <f t="shared" si="994"/>
        <v>70086276.274228647</v>
      </c>
      <c r="AF1348" s="3">
        <f t="shared" si="981"/>
        <v>1E-4</v>
      </c>
      <c r="AG1348" s="2">
        <f t="shared" si="963"/>
        <v>0</v>
      </c>
      <c r="AH1348" s="2">
        <f t="shared" si="964"/>
        <v>107.66878925987568</v>
      </c>
      <c r="AI1348" s="23">
        <f t="shared" si="987"/>
        <v>9309984518.6778946</v>
      </c>
      <c r="AJ1348" s="23">
        <f t="shared" si="965"/>
        <v>6219.922423797766</v>
      </c>
      <c r="AK1348" s="23">
        <f t="shared" si="966"/>
        <v>60757.123168902246</v>
      </c>
      <c r="AL1348" s="23">
        <f t="shared" si="991"/>
        <v>0</v>
      </c>
      <c r="AM1348" s="23">
        <f t="shared" si="992"/>
        <v>0</v>
      </c>
      <c r="AN1348" s="16">
        <f t="shared" si="982"/>
        <v>0</v>
      </c>
      <c r="AO1348" s="23">
        <f t="shared" si="983"/>
        <v>0</v>
      </c>
      <c r="AP1348" s="22">
        <f t="shared" si="984"/>
        <v>0</v>
      </c>
      <c r="AQ1348" s="30">
        <f t="shared" si="967"/>
        <v>4103033644.3182421</v>
      </c>
      <c r="AR1348" s="28">
        <f t="shared" si="968"/>
        <v>1907454219.0772178</v>
      </c>
      <c r="AS1348" s="25">
        <f t="shared" si="969"/>
        <v>200337590.02425668</v>
      </c>
      <c r="AT1348" s="32">
        <f t="shared" si="970"/>
        <v>0</v>
      </c>
      <c r="AU1348" s="23">
        <f t="shared" si="971"/>
        <v>0</v>
      </c>
      <c r="AV1348" s="22">
        <f t="shared" si="972"/>
        <v>540888982.71968222</v>
      </c>
      <c r="AW1348" s="31">
        <f t="shared" si="985"/>
        <v>2898507034.1637573</v>
      </c>
      <c r="AX1348"/>
      <c r="AY1348"/>
      <c r="AZ1348"/>
      <c r="BA1348"/>
    </row>
    <row r="1349" spans="1:53" s="21" customFormat="1" x14ac:dyDescent="0.25">
      <c r="A1349">
        <f t="shared" si="993"/>
        <v>507</v>
      </c>
      <c r="B1349" t="s">
        <v>9</v>
      </c>
      <c r="C1349" s="27">
        <f t="shared" si="950"/>
        <v>0</v>
      </c>
      <c r="D1349" s="27">
        <f t="shared" si="973"/>
        <v>0</v>
      </c>
      <c r="E1349" s="27" t="b">
        <f t="shared" si="949"/>
        <v>1</v>
      </c>
      <c r="F1349" s="29">
        <f t="shared" si="951"/>
        <v>0</v>
      </c>
      <c r="G1349" s="27">
        <f t="shared" si="974"/>
        <v>0</v>
      </c>
      <c r="H1349" s="22">
        <f t="shared" si="952"/>
        <v>18865261275.448372</v>
      </c>
      <c r="I1349" s="23">
        <f t="shared" si="953"/>
        <v>132580106.5049091</v>
      </c>
      <c r="J1349" s="23">
        <f t="shared" si="954"/>
        <v>1086</v>
      </c>
      <c r="K1349" s="19">
        <f t="shared" si="975"/>
        <v>225.0831931027827</v>
      </c>
      <c r="L1349" s="16">
        <f t="shared" si="955"/>
        <v>130.12723012968695</v>
      </c>
      <c r="M1349" s="23">
        <f>M1348-IF($B1349="B",(Percent_Rent_In_Elsies*2.49%/12 * H1348)/K1348,0)+IF($B1349="D",N1349,0)+IF(B1349="D",AK1348)+IF(B1349="C",F1348*90%)-(Y1349-Y1348)-IF($B1349="A",Q1348/K1348) + IF($B1349="A",Q1348/K1348)</f>
        <v>-33045924.604686216</v>
      </c>
      <c r="N1349" s="23">
        <f t="shared" si="956"/>
        <v>0</v>
      </c>
      <c r="O1349" s="22">
        <f t="shared" si="957"/>
        <v>13405880.105471278</v>
      </c>
      <c r="P1349" s="22">
        <f t="shared" si="988"/>
        <v>0</v>
      </c>
      <c r="Q1349" s="22">
        <f t="shared" si="989"/>
        <v>0</v>
      </c>
      <c r="R1349" s="22">
        <f t="shared" si="958"/>
        <v>230638447.86182398</v>
      </c>
      <c r="S1349" s="16">
        <f t="shared" si="995"/>
        <v>0</v>
      </c>
      <c r="T1349" s="15">
        <f t="shared" si="959"/>
        <v>5781914.3753056582</v>
      </c>
      <c r="U1349" s="23">
        <f t="shared" si="976"/>
        <v>1024745.469529803</v>
      </c>
      <c r="V1349" s="23">
        <f t="shared" si="977"/>
        <v>0</v>
      </c>
      <c r="W1349" s="23">
        <f t="shared" si="990"/>
        <v>85253.436908593212</v>
      </c>
      <c r="X1349" s="23">
        <f t="shared" si="978"/>
        <v>30350018.261019345</v>
      </c>
      <c r="Y1349" s="23">
        <f t="shared" si="960"/>
        <v>13825559.361691331</v>
      </c>
      <c r="Z1349" s="3">
        <f t="shared" si="961"/>
        <v>0</v>
      </c>
      <c r="AA1349" s="23">
        <f t="shared" si="962"/>
        <v>57846624.349765792</v>
      </c>
      <c r="AB1349" s="26">
        <f t="shared" si="979"/>
        <v>70086276.274228647</v>
      </c>
      <c r="AC1349" s="23">
        <f t="shared" si="980"/>
        <v>74889487.274228647</v>
      </c>
      <c r="AD1349" s="23">
        <f t="shared" si="986"/>
        <v>4803211</v>
      </c>
      <c r="AE1349" s="24">
        <f t="shared" si="994"/>
        <v>70086276.274228647</v>
      </c>
      <c r="AF1349" s="3">
        <f t="shared" si="981"/>
        <v>0</v>
      </c>
      <c r="AG1349" s="2">
        <f t="shared" si="963"/>
        <v>0</v>
      </c>
      <c r="AH1349" s="2">
        <f t="shared" si="964"/>
        <v>107.66878925987568</v>
      </c>
      <c r="AI1349" s="23">
        <f t="shared" si="987"/>
        <v>9300216370.6160412</v>
      </c>
      <c r="AJ1349" s="23">
        <f t="shared" si="965"/>
        <v>6219.922423797766</v>
      </c>
      <c r="AK1349" s="23">
        <f t="shared" si="966"/>
        <v>0</v>
      </c>
      <c r="AL1349" s="23">
        <f t="shared" si="991"/>
        <v>0</v>
      </c>
      <c r="AM1349" s="23">
        <f t="shared" si="992"/>
        <v>0</v>
      </c>
      <c r="AN1349" s="16">
        <f t="shared" si="982"/>
        <v>0</v>
      </c>
      <c r="AO1349" s="23">
        <f t="shared" si="983"/>
        <v>0</v>
      </c>
      <c r="AP1349" s="22">
        <f t="shared" si="984"/>
        <v>0</v>
      </c>
      <c r="AQ1349" s="30">
        <f t="shared" si="967"/>
        <v>4103033644.3182421</v>
      </c>
      <c r="AR1349" s="28">
        <f t="shared" si="968"/>
        <v>1907454219.0772178</v>
      </c>
      <c r="AS1349" s="25">
        <f t="shared" si="969"/>
        <v>200337590.02425668</v>
      </c>
      <c r="AT1349" s="32">
        <f t="shared" si="970"/>
        <v>0</v>
      </c>
      <c r="AU1349" s="23">
        <f t="shared" si="971"/>
        <v>0</v>
      </c>
      <c r="AV1349" s="22">
        <f t="shared" si="972"/>
        <v>540888982.71968222</v>
      </c>
      <c r="AW1349" s="31">
        <f t="shared" si="985"/>
        <v>2898507034.1637573</v>
      </c>
      <c r="AX1349"/>
      <c r="AY1349"/>
      <c r="AZ1349"/>
      <c r="BA1349"/>
    </row>
    <row r="1350" spans="1:53" x14ac:dyDescent="0.25">
      <c r="A1350" s="21">
        <f t="shared" si="993"/>
        <v>507</v>
      </c>
      <c r="B1350" s="21" t="s">
        <v>28</v>
      </c>
      <c r="C1350" s="27">
        <f t="shared" si="950"/>
        <v>0</v>
      </c>
      <c r="D1350" s="27">
        <f t="shared" si="973"/>
        <v>0</v>
      </c>
      <c r="E1350" s="27" t="b">
        <f t="shared" si="949"/>
        <v>1</v>
      </c>
      <c r="F1350" s="29">
        <f t="shared" si="951"/>
        <v>0</v>
      </c>
      <c r="G1350" s="27">
        <f t="shared" si="974"/>
        <v>0</v>
      </c>
      <c r="H1350" s="22">
        <f t="shared" si="952"/>
        <v>18865261275.448372</v>
      </c>
      <c r="I1350" s="23">
        <f t="shared" si="953"/>
        <v>132580106.5049091</v>
      </c>
      <c r="J1350" s="23">
        <f t="shared" si="954"/>
        <v>1086</v>
      </c>
      <c r="K1350" s="19">
        <f t="shared" si="975"/>
        <v>225.0831931027827</v>
      </c>
      <c r="L1350" s="16">
        <f t="shared" si="955"/>
        <v>130.12723012968695</v>
      </c>
      <c r="M1350" s="23">
        <f>M1349-IF($B1350="B",(Percent_Rent_In_Elsies*2.49%/12 * H1349)/K1349,0)+IF($B1350="D",N1350,0)+IF(B1350="D",AK1349)+IF(B1350="C",F1349*90%)-(Y1350-Y1349)-IF($B1350="A",Q1349/K1349) + IF($B1350="A",Q1349/K1349)</f>
        <v>-33045924.604686216</v>
      </c>
      <c r="N1350" s="23">
        <f t="shared" si="956"/>
        <v>0</v>
      </c>
      <c r="O1350" s="22">
        <f t="shared" si="957"/>
        <v>0</v>
      </c>
      <c r="P1350" s="22">
        <f t="shared" si="988"/>
        <v>13405880.105471278</v>
      </c>
      <c r="Q1350" s="22">
        <f t="shared" si="989"/>
        <v>0</v>
      </c>
      <c r="R1350" s="22">
        <f t="shared" si="958"/>
        <v>230638447.86182398</v>
      </c>
      <c r="S1350" s="16">
        <f t="shared" si="995"/>
        <v>0</v>
      </c>
      <c r="T1350" s="15">
        <f t="shared" si="959"/>
        <v>0</v>
      </c>
      <c r="U1350" s="23">
        <f t="shared" si="976"/>
        <v>1024745.469529803</v>
      </c>
      <c r="V1350" s="23">
        <f t="shared" si="977"/>
        <v>0</v>
      </c>
      <c r="W1350" s="23">
        <f t="shared" si="990"/>
        <v>0</v>
      </c>
      <c r="X1350" s="23">
        <f t="shared" si="978"/>
        <v>30350018.261019345</v>
      </c>
      <c r="Y1350" s="23">
        <f t="shared" si="960"/>
        <v>13825559.361691331</v>
      </c>
      <c r="Z1350" s="3">
        <f t="shared" si="961"/>
        <v>4262.6718454296606</v>
      </c>
      <c r="AA1350" s="23">
        <f t="shared" si="962"/>
        <v>57910564.427447237</v>
      </c>
      <c r="AB1350" s="26">
        <f t="shared" si="979"/>
        <v>70086276.274228647</v>
      </c>
      <c r="AC1350" s="23">
        <f t="shared" si="980"/>
        <v>74889487.274228647</v>
      </c>
      <c r="AD1350" s="23">
        <f t="shared" si="986"/>
        <v>4803211</v>
      </c>
      <c r="AE1350" s="24">
        <f t="shared" si="994"/>
        <v>70086276.274228647</v>
      </c>
      <c r="AF1350" s="3">
        <f t="shared" si="981"/>
        <v>0</v>
      </c>
      <c r="AG1350" s="2">
        <f t="shared" si="963"/>
        <v>511520621.45155925</v>
      </c>
      <c r="AH1350" s="2">
        <f t="shared" si="964"/>
        <v>107.66878925987568</v>
      </c>
      <c r="AI1350" s="23">
        <f t="shared" si="987"/>
        <v>9310496254.0815983</v>
      </c>
      <c r="AJ1350" s="23">
        <f t="shared" si="965"/>
        <v>6219.922423797766</v>
      </c>
      <c r="AK1350" s="23">
        <f t="shared" si="966"/>
        <v>0</v>
      </c>
      <c r="AL1350" s="23">
        <f t="shared" si="991"/>
        <v>0</v>
      </c>
      <c r="AM1350" s="23">
        <f t="shared" si="992"/>
        <v>0</v>
      </c>
      <c r="AN1350" s="16">
        <f t="shared" si="982"/>
        <v>0</v>
      </c>
      <c r="AO1350" s="23">
        <f t="shared" si="983"/>
        <v>0</v>
      </c>
      <c r="AP1350" s="22">
        <f t="shared" si="984"/>
        <v>0</v>
      </c>
      <c r="AQ1350" s="30">
        <f t="shared" si="967"/>
        <v>4103033644.3182421</v>
      </c>
      <c r="AR1350" s="28">
        <f t="shared" si="968"/>
        <v>1907454219.0772178</v>
      </c>
      <c r="AS1350" s="25">
        <f t="shared" si="969"/>
        <v>200337590.02425668</v>
      </c>
      <c r="AT1350" s="32">
        <f t="shared" si="970"/>
        <v>8525.3436908593212</v>
      </c>
      <c r="AU1350" s="23">
        <f t="shared" si="971"/>
        <v>8525.3436908593212</v>
      </c>
      <c r="AV1350" s="22">
        <f t="shared" si="972"/>
        <v>546670897.09498787</v>
      </c>
      <c r="AW1350" s="31">
        <f t="shared" si="985"/>
        <v>2898507034.1637578</v>
      </c>
    </row>
    <row r="1351" spans="1:53" x14ac:dyDescent="0.25">
      <c r="A1351">
        <f t="shared" si="993"/>
        <v>508</v>
      </c>
      <c r="B1351" t="s">
        <v>6</v>
      </c>
      <c r="C1351" s="27">
        <f t="shared" si="950"/>
        <v>0</v>
      </c>
      <c r="D1351" s="27">
        <f t="shared" si="973"/>
        <v>0</v>
      </c>
      <c r="E1351" s="27" t="b">
        <f t="shared" si="949"/>
        <v>1</v>
      </c>
      <c r="F1351" s="29">
        <f t="shared" si="951"/>
        <v>0</v>
      </c>
      <c r="G1351" s="27">
        <f t="shared" si="974"/>
        <v>0</v>
      </c>
      <c r="H1351" s="22">
        <f t="shared" si="952"/>
        <v>18896703377.57412</v>
      </c>
      <c r="I1351" s="23">
        <f t="shared" si="953"/>
        <v>132580106.5049091</v>
      </c>
      <c r="J1351" s="23">
        <f t="shared" si="954"/>
        <v>1086</v>
      </c>
      <c r="K1351" s="19">
        <f t="shared" si="975"/>
        <v>225.0831931027827</v>
      </c>
      <c r="L1351" s="16">
        <f t="shared" si="955"/>
        <v>130.34410884656975</v>
      </c>
      <c r="M1351" s="23">
        <f>M1350-IF($B1351="B",(Percent_Rent_In_Elsies*2.49%/12 * H1350)/K1350,0)+IF($B1351="D",N1351,0)+IF(B1351="D",AK1350)+IF(B1351="C",F1350*90%)-(Y1351-Y1350)-IF($B1351="A",Q1350/K1350) + IF($B1351="A",Q1350/K1350)</f>
        <v>-33045924.604686216</v>
      </c>
      <c r="N1351" s="23">
        <f t="shared" si="956"/>
        <v>0</v>
      </c>
      <c r="O1351" s="22">
        <f t="shared" si="957"/>
        <v>0</v>
      </c>
      <c r="P1351" s="22">
        <f t="shared" si="988"/>
        <v>0</v>
      </c>
      <c r="Q1351" s="22">
        <f t="shared" si="989"/>
        <v>0</v>
      </c>
      <c r="R1351" s="22">
        <f t="shared" si="958"/>
        <v>230638447.86182398</v>
      </c>
      <c r="S1351" s="16">
        <f t="shared" si="995"/>
        <v>0</v>
      </c>
      <c r="T1351" s="15">
        <f t="shared" si="959"/>
        <v>0</v>
      </c>
      <c r="U1351" s="23">
        <f t="shared" si="976"/>
        <v>1024745.469529803</v>
      </c>
      <c r="V1351" s="23">
        <f t="shared" si="977"/>
        <v>0</v>
      </c>
      <c r="W1351" s="23">
        <f t="shared" si="990"/>
        <v>0</v>
      </c>
      <c r="X1351" s="23">
        <f t="shared" si="978"/>
        <v>30371331.620246496</v>
      </c>
      <c r="Y1351" s="23">
        <f t="shared" si="960"/>
        <v>13825559.361691331</v>
      </c>
      <c r="Z1351" s="3">
        <f t="shared" si="961"/>
        <v>0</v>
      </c>
      <c r="AA1351" s="23">
        <f t="shared" si="962"/>
        <v>57910564.427447237</v>
      </c>
      <c r="AB1351" s="26">
        <f t="shared" si="979"/>
        <v>70086276.274228647</v>
      </c>
      <c r="AC1351" s="23">
        <f t="shared" si="980"/>
        <v>74889487.274228647</v>
      </c>
      <c r="AD1351" s="23">
        <f t="shared" si="986"/>
        <v>4803211</v>
      </c>
      <c r="AE1351" s="24">
        <f t="shared" si="994"/>
        <v>70086276.274228647</v>
      </c>
      <c r="AF1351" s="3">
        <f t="shared" si="981"/>
        <v>0</v>
      </c>
      <c r="AG1351" s="2">
        <f t="shared" si="963"/>
        <v>0</v>
      </c>
      <c r="AH1351" s="2">
        <f t="shared" si="964"/>
        <v>107.84823724197547</v>
      </c>
      <c r="AI1351" s="23">
        <f t="shared" si="987"/>
        <v>9310496254.0815983</v>
      </c>
      <c r="AJ1351" s="23">
        <f t="shared" si="965"/>
        <v>6219.922423797766</v>
      </c>
      <c r="AK1351" s="23">
        <f t="shared" si="966"/>
        <v>0</v>
      </c>
      <c r="AL1351" s="23">
        <f t="shared" si="991"/>
        <v>0</v>
      </c>
      <c r="AM1351" s="23">
        <f t="shared" si="992"/>
        <v>0</v>
      </c>
      <c r="AN1351" s="16">
        <f t="shared" si="982"/>
        <v>0</v>
      </c>
      <c r="AO1351" s="23">
        <f t="shared" si="983"/>
        <v>0</v>
      </c>
      <c r="AP1351" s="22">
        <f t="shared" si="984"/>
        <v>0</v>
      </c>
      <c r="AQ1351" s="30">
        <f t="shared" si="967"/>
        <v>4103033644.3182421</v>
      </c>
      <c r="AR1351" s="28">
        <f t="shared" si="968"/>
        <v>1907454219.0772178</v>
      </c>
      <c r="AS1351" s="25">
        <f t="shared" si="969"/>
        <v>200337590.02425668</v>
      </c>
      <c r="AT1351" s="32">
        <f t="shared" si="970"/>
        <v>0</v>
      </c>
      <c r="AU1351" s="23">
        <f t="shared" si="971"/>
        <v>0</v>
      </c>
      <c r="AV1351" s="22">
        <f t="shared" si="972"/>
        <v>546670897.09498787</v>
      </c>
      <c r="AW1351" s="31">
        <f t="shared" si="985"/>
        <v>2885101154.0582867</v>
      </c>
    </row>
    <row r="1352" spans="1:53" x14ac:dyDescent="0.25">
      <c r="A1352">
        <f t="shared" si="993"/>
        <v>508</v>
      </c>
      <c r="B1352" t="s">
        <v>7</v>
      </c>
      <c r="C1352" s="27">
        <f t="shared" si="950"/>
        <v>0</v>
      </c>
      <c r="D1352" s="27">
        <f t="shared" si="973"/>
        <v>0</v>
      </c>
      <c r="E1352" s="27" t="b">
        <f t="shared" si="949"/>
        <v>1</v>
      </c>
      <c r="F1352" s="29">
        <f t="shared" si="951"/>
        <v>0</v>
      </c>
      <c r="G1352" s="27">
        <f t="shared" si="974"/>
        <v>0</v>
      </c>
      <c r="H1352" s="22">
        <f t="shared" si="952"/>
        <v>18896703377.57412</v>
      </c>
      <c r="I1352" s="23">
        <f t="shared" si="953"/>
        <v>132580106.5049091</v>
      </c>
      <c r="J1352" s="23">
        <f t="shared" si="954"/>
        <v>1086</v>
      </c>
      <c r="K1352" s="19">
        <f t="shared" si="975"/>
        <v>225.0831931027827</v>
      </c>
      <c r="L1352" s="16">
        <f t="shared" si="955"/>
        <v>130.34410884656975</v>
      </c>
      <c r="M1352" s="23">
        <f>M1351-IF($B1352="B",(Percent_Rent_In_Elsies*2.49%/12 * H1351)/K1351,0)+IF($B1352="D",N1352,0)+IF(B1352="D",AK1351)+IF(B1352="C",F1351*90%)-(Y1352-Y1351)-IF($B1352="A",Q1351/K1351) + IF($B1352="A",Q1351/K1351)</f>
        <v>-33133027.197660718</v>
      </c>
      <c r="N1352" s="23">
        <f t="shared" si="956"/>
        <v>0</v>
      </c>
      <c r="O1352" s="22">
        <f t="shared" si="957"/>
        <v>0</v>
      </c>
      <c r="P1352" s="22">
        <f t="shared" si="988"/>
        <v>0</v>
      </c>
      <c r="Q1352" s="22">
        <f t="shared" si="989"/>
        <v>0</v>
      </c>
      <c r="R1352" s="22">
        <f t="shared" si="958"/>
        <v>211418577.20667198</v>
      </c>
      <c r="S1352" s="16">
        <f t="shared" si="995"/>
        <v>19219870.655151997</v>
      </c>
      <c r="T1352" s="15">
        <f t="shared" si="959"/>
        <v>0</v>
      </c>
      <c r="U1352" s="23">
        <f t="shared" si="976"/>
        <v>939350.01373565278</v>
      </c>
      <c r="V1352" s="23">
        <f t="shared" si="977"/>
        <v>85395.455794150257</v>
      </c>
      <c r="W1352" s="23">
        <f t="shared" si="990"/>
        <v>0</v>
      </c>
      <c r="X1352" s="23">
        <f t="shared" si="978"/>
        <v>30371331.620246496</v>
      </c>
      <c r="Y1352" s="23">
        <f t="shared" si="960"/>
        <v>13825559.361691331</v>
      </c>
      <c r="Z1352" s="3">
        <f t="shared" si="961"/>
        <v>0</v>
      </c>
      <c r="AA1352" s="23">
        <f t="shared" si="962"/>
        <v>57910564.427447237</v>
      </c>
      <c r="AB1352" s="26">
        <f t="shared" si="979"/>
        <v>70086276.274228647</v>
      </c>
      <c r="AC1352" s="23">
        <f t="shared" si="980"/>
        <v>74889487.274228647</v>
      </c>
      <c r="AD1352" s="23">
        <f t="shared" si="986"/>
        <v>4803211</v>
      </c>
      <c r="AE1352" s="24">
        <f t="shared" si="994"/>
        <v>70086276.274228647</v>
      </c>
      <c r="AF1352" s="3">
        <f t="shared" si="981"/>
        <v>0</v>
      </c>
      <c r="AG1352" s="2">
        <f t="shared" si="963"/>
        <v>0</v>
      </c>
      <c r="AH1352" s="2">
        <f t="shared" si="964"/>
        <v>107.84823724197547</v>
      </c>
      <c r="AI1352" s="23">
        <f t="shared" si="987"/>
        <v>9310496254.0815983</v>
      </c>
      <c r="AJ1352" s="23">
        <f t="shared" si="965"/>
        <v>6219.922423797766</v>
      </c>
      <c r="AK1352" s="23">
        <f t="shared" si="966"/>
        <v>0</v>
      </c>
      <c r="AL1352" s="23">
        <f t="shared" si="991"/>
        <v>511735.40370368958</v>
      </c>
      <c r="AM1352" s="23">
        <f t="shared" si="992"/>
        <v>477443176.8821671</v>
      </c>
      <c r="AN1352" s="16">
        <f t="shared" si="982"/>
        <v>0</v>
      </c>
      <c r="AO1352" s="23">
        <f t="shared" si="983"/>
        <v>87102.59297450303</v>
      </c>
      <c r="AP1352" s="22">
        <f t="shared" si="984"/>
        <v>19605329.754233152</v>
      </c>
      <c r="AQ1352" s="30">
        <f t="shared" si="967"/>
        <v>4142077658.5237975</v>
      </c>
      <c r="AR1352" s="28">
        <f t="shared" si="968"/>
        <v>1926892903.5285399</v>
      </c>
      <c r="AS1352" s="25">
        <f t="shared" si="969"/>
        <v>200337590.02425668</v>
      </c>
      <c r="AT1352" s="32">
        <f t="shared" si="970"/>
        <v>0</v>
      </c>
      <c r="AU1352" s="23">
        <f t="shared" si="971"/>
        <v>0</v>
      </c>
      <c r="AV1352" s="22">
        <f t="shared" si="972"/>
        <v>546670897.09498787</v>
      </c>
      <c r="AW1352" s="31">
        <f t="shared" si="985"/>
        <v>2924145168.2638416</v>
      </c>
    </row>
    <row r="1353" spans="1:53" x14ac:dyDescent="0.25">
      <c r="A1353">
        <f t="shared" si="993"/>
        <v>508</v>
      </c>
      <c r="B1353" t="s">
        <v>8</v>
      </c>
      <c r="C1353" s="27">
        <f t="shared" si="950"/>
        <v>0</v>
      </c>
      <c r="D1353" s="27">
        <f t="shared" si="973"/>
        <v>0</v>
      </c>
      <c r="E1353" s="27" t="b">
        <f t="shared" si="949"/>
        <v>1</v>
      </c>
      <c r="F1353" s="29">
        <f t="shared" si="951"/>
        <v>0</v>
      </c>
      <c r="G1353" s="27">
        <f t="shared" si="974"/>
        <v>0</v>
      </c>
      <c r="H1353" s="22">
        <f t="shared" si="952"/>
        <v>18896703377.57412</v>
      </c>
      <c r="I1353" s="23">
        <f t="shared" si="953"/>
        <v>132580106.5049091</v>
      </c>
      <c r="J1353" s="23">
        <f t="shared" si="954"/>
        <v>1086</v>
      </c>
      <c r="K1353" s="19">
        <f t="shared" si="975"/>
        <v>225.0831931027827</v>
      </c>
      <c r="L1353" s="16">
        <f t="shared" si="955"/>
        <v>130.34410884656975</v>
      </c>
      <c r="M1353" s="23">
        <f>M1352-IF($B1353="B",(Percent_Rent_In_Elsies*2.49%/12 * H1352)/K1352,0)+IF($B1353="D",N1353,0)+IF(B1353="D",AK1352)+IF(B1353="C",F1352*90%)-(Y1353-Y1352)-IF($B1353="A",Q1352/K1352) + IF($B1353="A",Q1352/K1352)</f>
        <v>-33133027.197660718</v>
      </c>
      <c r="N1353" s="23">
        <f t="shared" si="956"/>
        <v>0</v>
      </c>
      <c r="O1353" s="22">
        <f t="shared" si="957"/>
        <v>0</v>
      </c>
      <c r="P1353" s="22">
        <f t="shared" si="988"/>
        <v>0</v>
      </c>
      <c r="Q1353" s="22">
        <f t="shared" si="989"/>
        <v>0</v>
      </c>
      <c r="R1353" s="22">
        <f t="shared" si="958"/>
        <v>231023906.96090513</v>
      </c>
      <c r="S1353" s="16">
        <f t="shared" si="995"/>
        <v>19219870.655151997</v>
      </c>
      <c r="T1353" s="15">
        <f t="shared" si="959"/>
        <v>0</v>
      </c>
      <c r="U1353" s="23">
        <f t="shared" si="976"/>
        <v>1026452.6067101558</v>
      </c>
      <c r="V1353" s="23">
        <f t="shared" si="977"/>
        <v>85395.455794150257</v>
      </c>
      <c r="W1353" s="23">
        <f t="shared" si="990"/>
        <v>0</v>
      </c>
      <c r="X1353" s="23">
        <f t="shared" si="978"/>
        <v>30371331.620246496</v>
      </c>
      <c r="Y1353" s="23">
        <f t="shared" si="960"/>
        <v>13825559.361691331</v>
      </c>
      <c r="Z1353" s="3">
        <f t="shared" si="961"/>
        <v>0</v>
      </c>
      <c r="AA1353" s="23">
        <f t="shared" si="962"/>
        <v>57910564.427447237</v>
      </c>
      <c r="AB1353" s="26">
        <f t="shared" si="979"/>
        <v>70086276.274228662</v>
      </c>
      <c r="AC1353" s="23">
        <f t="shared" si="980"/>
        <v>74889487.274228647</v>
      </c>
      <c r="AD1353" s="23">
        <f t="shared" si="986"/>
        <v>4803211</v>
      </c>
      <c r="AE1353" s="24">
        <f t="shared" si="994"/>
        <v>70086276.274228647</v>
      </c>
      <c r="AF1353" s="3">
        <f t="shared" si="981"/>
        <v>1E-4</v>
      </c>
      <c r="AG1353" s="2">
        <f t="shared" si="963"/>
        <v>0</v>
      </c>
      <c r="AH1353" s="2">
        <f t="shared" si="964"/>
        <v>107.84823724197547</v>
      </c>
      <c r="AI1353" s="23">
        <f t="shared" si="987"/>
        <v>9310496254.0815983</v>
      </c>
      <c r="AJ1353" s="23">
        <f t="shared" si="965"/>
        <v>6219.922423797766</v>
      </c>
      <c r="AK1353" s="23">
        <f t="shared" si="966"/>
        <v>60742.29636070488</v>
      </c>
      <c r="AL1353" s="23">
        <f t="shared" si="991"/>
        <v>0</v>
      </c>
      <c r="AM1353" s="23">
        <f t="shared" si="992"/>
        <v>0</v>
      </c>
      <c r="AN1353" s="16">
        <f t="shared" si="982"/>
        <v>0</v>
      </c>
      <c r="AO1353" s="23">
        <f t="shared" si="983"/>
        <v>0</v>
      </c>
      <c r="AP1353" s="22">
        <f t="shared" si="984"/>
        <v>0</v>
      </c>
      <c r="AQ1353" s="30">
        <f t="shared" si="967"/>
        <v>4142077658.5237975</v>
      </c>
      <c r="AR1353" s="28">
        <f t="shared" si="968"/>
        <v>1926892903.5285399</v>
      </c>
      <c r="AS1353" s="25">
        <f t="shared" si="969"/>
        <v>200337590.02425668</v>
      </c>
      <c r="AT1353" s="32">
        <f t="shared" si="970"/>
        <v>0</v>
      </c>
      <c r="AU1353" s="23">
        <f t="shared" si="971"/>
        <v>0</v>
      </c>
      <c r="AV1353" s="22">
        <f t="shared" si="972"/>
        <v>546670897.09498787</v>
      </c>
      <c r="AW1353" s="31">
        <f t="shared" si="985"/>
        <v>2924145168.2638412</v>
      </c>
    </row>
    <row r="1354" spans="1:53" x14ac:dyDescent="0.25">
      <c r="A1354" s="21">
        <f t="shared" si="993"/>
        <v>508</v>
      </c>
      <c r="B1354" s="21" t="s">
        <v>9</v>
      </c>
      <c r="C1354" s="27">
        <f t="shared" si="950"/>
        <v>0</v>
      </c>
      <c r="D1354" s="27">
        <f t="shared" si="973"/>
        <v>0</v>
      </c>
      <c r="E1354" s="27" t="b">
        <f t="shared" ref="E1354:E1417" si="996">IF(OR(I1354&gt;Max_Parcels, AI1354&gt;8000000000),TRUE,FALSE)</f>
        <v>1</v>
      </c>
      <c r="F1354" s="29">
        <f t="shared" si="951"/>
        <v>0</v>
      </c>
      <c r="G1354" s="27">
        <f t="shared" si="974"/>
        <v>0</v>
      </c>
      <c r="H1354" s="22">
        <f t="shared" si="952"/>
        <v>18896703377.57412</v>
      </c>
      <c r="I1354" s="23">
        <f t="shared" si="953"/>
        <v>132580106.5049091</v>
      </c>
      <c r="J1354" s="23">
        <f t="shared" si="954"/>
        <v>1086</v>
      </c>
      <c r="K1354" s="19">
        <f t="shared" si="975"/>
        <v>225.0831931027827</v>
      </c>
      <c r="L1354" s="16">
        <f t="shared" si="955"/>
        <v>130.34410884656975</v>
      </c>
      <c r="M1354" s="23">
        <f>M1353-IF($B1354="B",(Percent_Rent_In_Elsies*2.49%/12 * H1353)/K1353,0)+IF($B1354="D",N1354,0)+IF(B1354="D",AK1353)+IF(B1354="C",F1353*90%)-(Y1354-Y1353)-IF($B1354="A",Q1353/K1353) + IF($B1354="A",Q1353/K1353)</f>
        <v>-33072284.901300013</v>
      </c>
      <c r="N1354" s="23">
        <f t="shared" si="956"/>
        <v>0</v>
      </c>
      <c r="O1354" s="22">
        <f t="shared" si="957"/>
        <v>13428290.821868151</v>
      </c>
      <c r="P1354" s="22">
        <f t="shared" si="988"/>
        <v>0</v>
      </c>
      <c r="Q1354" s="22">
        <f t="shared" si="989"/>
        <v>0</v>
      </c>
      <c r="R1354" s="22">
        <f t="shared" si="958"/>
        <v>231023906.96090513</v>
      </c>
      <c r="S1354" s="16">
        <f t="shared" si="995"/>
        <v>0</v>
      </c>
      <c r="T1354" s="15">
        <f t="shared" si="959"/>
        <v>5791579.8332838453</v>
      </c>
      <c r="U1354" s="23">
        <f t="shared" si="976"/>
        <v>1026452.6067101558</v>
      </c>
      <c r="V1354" s="23">
        <f t="shared" si="977"/>
        <v>0</v>
      </c>
      <c r="W1354" s="23">
        <f t="shared" si="990"/>
        <v>85395.455794150257</v>
      </c>
      <c r="X1354" s="23">
        <f t="shared" si="978"/>
        <v>30371331.620246496</v>
      </c>
      <c r="Y1354" s="23">
        <f t="shared" si="960"/>
        <v>13825559.361691331</v>
      </c>
      <c r="Z1354" s="3">
        <f t="shared" si="961"/>
        <v>0</v>
      </c>
      <c r="AA1354" s="23">
        <f t="shared" si="962"/>
        <v>57849822.131086536</v>
      </c>
      <c r="AB1354" s="26">
        <f t="shared" si="979"/>
        <v>70086276.274228662</v>
      </c>
      <c r="AC1354" s="23">
        <f t="shared" si="980"/>
        <v>74889487.274228647</v>
      </c>
      <c r="AD1354" s="23">
        <f t="shared" si="986"/>
        <v>4803211</v>
      </c>
      <c r="AE1354" s="24">
        <f t="shared" si="994"/>
        <v>70086276.274228647</v>
      </c>
      <c r="AF1354" s="3">
        <f t="shared" si="981"/>
        <v>0</v>
      </c>
      <c r="AG1354" s="2">
        <f t="shared" si="963"/>
        <v>0</v>
      </c>
      <c r="AH1354" s="2">
        <f t="shared" si="964"/>
        <v>107.84823724197547</v>
      </c>
      <c r="AI1354" s="23">
        <f t="shared" si="987"/>
        <v>9300730489.7806969</v>
      </c>
      <c r="AJ1354" s="23">
        <f t="shared" si="965"/>
        <v>6219.922423797766</v>
      </c>
      <c r="AK1354" s="23">
        <f t="shared" si="966"/>
        <v>0</v>
      </c>
      <c r="AL1354" s="23">
        <f t="shared" si="991"/>
        <v>0</v>
      </c>
      <c r="AM1354" s="23">
        <f t="shared" si="992"/>
        <v>0</v>
      </c>
      <c r="AN1354" s="16">
        <f t="shared" si="982"/>
        <v>0</v>
      </c>
      <c r="AO1354" s="23">
        <f t="shared" si="983"/>
        <v>0</v>
      </c>
      <c r="AP1354" s="22">
        <f t="shared" si="984"/>
        <v>0</v>
      </c>
      <c r="AQ1354" s="30">
        <f t="shared" si="967"/>
        <v>4142077658.5237975</v>
      </c>
      <c r="AR1354" s="28">
        <f t="shared" si="968"/>
        <v>1926892903.5285399</v>
      </c>
      <c r="AS1354" s="25">
        <f t="shared" si="969"/>
        <v>200337590.02425668</v>
      </c>
      <c r="AT1354" s="32">
        <f t="shared" si="970"/>
        <v>0</v>
      </c>
      <c r="AU1354" s="23">
        <f t="shared" si="971"/>
        <v>0</v>
      </c>
      <c r="AV1354" s="22">
        <f t="shared" si="972"/>
        <v>546670897.09498787</v>
      </c>
      <c r="AW1354" s="31">
        <f t="shared" si="985"/>
        <v>2924145168.2638412</v>
      </c>
      <c r="AX1354" s="21"/>
      <c r="AY1354" s="21"/>
      <c r="AZ1354" s="21"/>
      <c r="BA1354" s="21"/>
    </row>
    <row r="1355" spans="1:53" x14ac:dyDescent="0.25">
      <c r="A1355" s="21">
        <f t="shared" si="993"/>
        <v>508</v>
      </c>
      <c r="B1355" s="21" t="s">
        <v>28</v>
      </c>
      <c r="C1355" s="27">
        <f t="shared" ref="C1355:C1418" si="997">IF(E1354 = TRUE, 0, IF(AND($B1355="A",P1354&gt;0),P1354,0)+IFERROR(IF($B1355="A",Percent_Elsies*95%*AN1351),0))</f>
        <v>0</v>
      </c>
      <c r="D1355" s="27">
        <f t="shared" si="973"/>
        <v>0</v>
      </c>
      <c r="E1355" s="27" t="b">
        <f t="shared" si="996"/>
        <v>1</v>
      </c>
      <c r="F1355" s="29">
        <f t="shared" ref="F1355:F1418" si="998">D1355/K1355</f>
        <v>0</v>
      </c>
      <c r="G1355" s="27">
        <f t="shared" si="974"/>
        <v>0</v>
      </c>
      <c r="H1355" s="22">
        <f t="shared" ref="H1355:H1418" si="999">(H1354*K1355/K1354+G1355+D1355)*IF(B1355="A",(1+Inflation_Rate/12),1)</f>
        <v>18896703377.57412</v>
      </c>
      <c r="I1355" s="23">
        <f t="shared" ref="I1355:I1418" si="1000">I1354+(G1355+D1355)/L1355</f>
        <v>132580106.5049091</v>
      </c>
      <c r="J1355" s="23">
        <f t="shared" ref="J1355:J1418" si="1001">J1354+IF(AND($B1355="A",M1355&lt;0,AR1354&gt;0,E1354=FALSE),MIN(_xlfn.FLOOR.MATH(1 + (-M1355*2)/(Buy_On_Revalue)),30),0)</f>
        <v>1086</v>
      </c>
      <c r="K1355" s="19">
        <f t="shared" si="975"/>
        <v>225.0831931027827</v>
      </c>
      <c r="L1355" s="16">
        <f t="shared" ref="L1355:L1418" si="1002">(L1354/K1354)*K1355*IF(B1355="A",(1+Inflation_Rate/12),1)</f>
        <v>130.34410884656975</v>
      </c>
      <c r="M1355" s="23">
        <f>M1354-IF($B1355="B",(Percent_Rent_In_Elsies*2.49%/12 * H1354)/K1354,0)+IF($B1355="D",N1355,0)+IF(B1355="D",AK1354)+IF(B1355="C",F1354*90%)-(Y1355-Y1354)-IF($B1355="A",Q1354/K1354) + IF($B1355="A",Q1354/K1354)</f>
        <v>-33072284.901300013</v>
      </c>
      <c r="N1355" s="23">
        <f t="shared" ref="N1355:N1418" si="1003">IF(B1355="D", IF(V1354&gt;(Percent_Elsies*(S1354+V1354)),V1354-(Percent_Elsies)*(S1354+V1354),0),0)</f>
        <v>0</v>
      </c>
      <c r="O1355" s="22">
        <f t="shared" ref="O1355:O1418" si="1004">IF(B1355="D",IF(S1354&gt;Percent_Dollars*(S1354+V1354),S1354-(Percent_Dollars*(S1354+V1354)),0),0)</f>
        <v>0</v>
      </c>
      <c r="P1355" s="22">
        <f t="shared" si="988"/>
        <v>13428290.821868151</v>
      </c>
      <c r="Q1355" s="22">
        <f t="shared" si="989"/>
        <v>0</v>
      </c>
      <c r="R1355" s="22">
        <f t="shared" ref="R1355:R1418" si="1005">R1354+IF($B1355="B",5%*AN1355,0)-IF(B1355="B",R1354/12,0)+IF($B1355="C", AP1354,0)</f>
        <v>231023906.96090513</v>
      </c>
      <c r="S1355" s="16">
        <f t="shared" si="995"/>
        <v>0</v>
      </c>
      <c r="T1355" s="15">
        <f t="shared" ref="T1355:T1418" si="1006">IF($B1355="E",0,T1354+IF(B1355="B", Percent_Dollars*95%*AN1355,0)  + IF($B1355="D",N1355*MM_Bottom*K1355)+IF($B1355="D",S1354-O1355))</f>
        <v>0</v>
      </c>
      <c r="U1355" s="23">
        <f t="shared" si="976"/>
        <v>1026452.6067101558</v>
      </c>
      <c r="V1355" s="23">
        <f t="shared" si="977"/>
        <v>0</v>
      </c>
      <c r="W1355" s="23">
        <f t="shared" si="990"/>
        <v>0</v>
      </c>
      <c r="X1355" s="23">
        <f t="shared" si="978"/>
        <v>30371331.620246496</v>
      </c>
      <c r="Y1355" s="23">
        <f t="shared" ref="Y1355:Y1418" si="1007">50%*$H$10*(AS1354/$AS$10)*((4/3)/12+2.49%/4)</f>
        <v>13825559.361691331</v>
      </c>
      <c r="Z1355" s="3">
        <f t="shared" ref="Z1355:Z1418" si="1008">IF($B1355="E",W1354*3.5%/Percent_Elsies,0)</f>
        <v>4269.7727897075138</v>
      </c>
      <c r="AA1355" s="23">
        <f t="shared" ref="AA1355:AA1418" si="1009">AA1354+IF($B1355="E",W1354*52.5%/Percent_Elsies,0)-IF($B1355="D",AK1354)</f>
        <v>57913868.722932145</v>
      </c>
      <c r="AB1355" s="26">
        <f t="shared" si="979"/>
        <v>70086276.274228662</v>
      </c>
      <c r="AC1355" s="23">
        <f t="shared" si="980"/>
        <v>74889487.274228647</v>
      </c>
      <c r="AD1355" s="23">
        <f t="shared" si="986"/>
        <v>4803211</v>
      </c>
      <c r="AE1355" s="24">
        <f t="shared" si="994"/>
        <v>70086276.274228647</v>
      </c>
      <c r="AF1355" s="3">
        <f t="shared" si="981"/>
        <v>0</v>
      </c>
      <c r="AG1355" s="2">
        <f t="shared" ref="AG1355:AG1418" si="1010">IF($B1355="E",(Z1355/AF1353)*12,0)</f>
        <v>512372734.76490164</v>
      </c>
      <c r="AH1355" s="2">
        <f t="shared" ref="AH1355:AH1418" si="1011">40%*H1355/AE1355</f>
        <v>107.84823724197547</v>
      </c>
      <c r="AI1355" s="23">
        <f t="shared" si="987"/>
        <v>9311027497.9235249</v>
      </c>
      <c r="AJ1355" s="23">
        <f t="shared" ref="AJ1355:AJ1418" si="1012">AJ1354*K1354/K1355</f>
        <v>6219.922423797766</v>
      </c>
      <c r="AK1355" s="23">
        <f t="shared" ref="AK1355:AK1418" si="1013">IF($B1355="C",((37/25)*1000/K1355)*AI1355/1000000 - AM1354/1000000,0)</f>
        <v>0</v>
      </c>
      <c r="AL1355" s="23">
        <f t="shared" si="991"/>
        <v>0</v>
      </c>
      <c r="AM1355" s="23">
        <f t="shared" si="992"/>
        <v>0</v>
      </c>
      <c r="AN1355" s="16">
        <f t="shared" si="982"/>
        <v>0</v>
      </c>
      <c r="AO1355" s="23">
        <f t="shared" si="983"/>
        <v>0</v>
      </c>
      <c r="AP1355" s="22">
        <f t="shared" si="984"/>
        <v>0</v>
      </c>
      <c r="AQ1355" s="30">
        <f t="shared" ref="AQ1355:AQ1418" si="1014">(AQ1354+IF($B1355="B",AN1355*(5%+95%*Percent_Dollars))+IFERROR(IF($B1355="A",AN1351*95%*Percent_Elsies),0)+IF($B1355="B",D1355)+AP1355+IF($B1355="B",(Percent_Rent_In_Elsies*2.49%*H1354/12)*MM_Top,0)-IF($B1355="C",F1354*MM_Bottom*K1355*65%)) + IF($B1355="A",Q1354*(MM_Top - MM_Bottom)) - IF($B1355="A",Q1354)</f>
        <v>4142077658.5237975</v>
      </c>
      <c r="AR1355" s="28">
        <f t="shared" ref="AR1355:AR1418" si="1015">(AR1354+IF($B1355="B",((Percent_Rent_In_Elsies)*2.49%*H1354/12)*MM_Top,0)-IF($B1355="D",N1355*MM_Bottom*K1355)-IF($B1355="C",F1354*MM_Bottom*K1355*65%)) + IF($B1355="A",Q1354*(MM_Top - MM_Bottom))</f>
        <v>1926892903.5285399</v>
      </c>
      <c r="AS1355" s="25">
        <f t="shared" ref="AS1355:AS1418" si="1016">AS1354+G1355+D1355</f>
        <v>200337590.02425668</v>
      </c>
      <c r="AT1355" s="32">
        <f t="shared" ref="AT1355:AT1418" si="1017">IF($B1355="E",W1354*7%/Percent_Elsies,0)</f>
        <v>8539.5455794150275</v>
      </c>
      <c r="AU1355" s="23">
        <f t="shared" ref="AU1355:AU1418" si="1018">IF($B1355="E",W1354*7%/Percent_Elsies,0)</f>
        <v>8539.5455794150275</v>
      </c>
      <c r="AV1355" s="22">
        <f t="shared" ref="AV1355:AV1418" si="1019">AV1354+IF($B1355="E",T1354*30%/Percent_Dollars)</f>
        <v>552462476.92827177</v>
      </c>
      <c r="AW1355" s="31">
        <f t="shared" si="985"/>
        <v>2924145168.2638421</v>
      </c>
      <c r="AX1355" s="21"/>
      <c r="AY1355" s="21"/>
      <c r="AZ1355" s="21"/>
      <c r="BA1355" s="21"/>
    </row>
    <row r="1356" spans="1:53" x14ac:dyDescent="0.25">
      <c r="A1356">
        <f t="shared" si="993"/>
        <v>509</v>
      </c>
      <c r="B1356" t="s">
        <v>6</v>
      </c>
      <c r="C1356" s="27">
        <f t="shared" si="997"/>
        <v>0</v>
      </c>
      <c r="D1356" s="27">
        <f t="shared" ref="D1356:D1419" si="1020">IF(AND($B1356="B",M1356&lt;0,AR1355&gt;0,E1355=FALSE),MIN(AR1355,Buy_On_Revalue*K1356*(J1355-J1354)),0)</f>
        <v>0</v>
      </c>
      <c r="E1356" s="27" t="b">
        <f t="shared" si="996"/>
        <v>1</v>
      </c>
      <c r="F1356" s="29">
        <f t="shared" si="998"/>
        <v>0</v>
      </c>
      <c r="G1356" s="27">
        <f t="shared" ref="G1356:G1419" si="1021">C1356</f>
        <v>0</v>
      </c>
      <c r="H1356" s="22">
        <f t="shared" si="999"/>
        <v>18928197883.203411</v>
      </c>
      <c r="I1356" s="23">
        <f t="shared" si="1000"/>
        <v>132580106.5049091</v>
      </c>
      <c r="J1356" s="23">
        <f t="shared" si="1001"/>
        <v>1086</v>
      </c>
      <c r="K1356" s="19">
        <f t="shared" ref="K1356:K1419" si="1022">IF(J1356-J1355 &gt; 0,K1355*(1+0.005)^(J1356-J1355),K1355)</f>
        <v>225.0831931027827</v>
      </c>
      <c r="L1356" s="16">
        <f t="shared" si="1002"/>
        <v>130.5613490279807</v>
      </c>
      <c r="M1356" s="23">
        <f>M1355-IF($B1356="B",(Percent_Rent_In_Elsies*2.49%/12 * H1355)/K1355,0)+IF($B1356="D",N1356,0)+IF(B1356="D",AK1355)+IF(B1356="C",F1355*90%)-(Y1356-Y1355)-IF($B1356="A",Q1355/K1355) + IF($B1356="A",Q1355/K1355)</f>
        <v>-33072284.901300013</v>
      </c>
      <c r="N1356" s="23">
        <f t="shared" si="1003"/>
        <v>0</v>
      </c>
      <c r="O1356" s="22">
        <f t="shared" si="1004"/>
        <v>0</v>
      </c>
      <c r="P1356" s="22">
        <f t="shared" si="988"/>
        <v>0</v>
      </c>
      <c r="Q1356" s="22">
        <f t="shared" si="989"/>
        <v>0</v>
      </c>
      <c r="R1356" s="22">
        <f t="shared" si="1005"/>
        <v>231023906.96090513</v>
      </c>
      <c r="S1356" s="16">
        <f t="shared" si="995"/>
        <v>0</v>
      </c>
      <c r="T1356" s="15">
        <f t="shared" si="1006"/>
        <v>0</v>
      </c>
      <c r="U1356" s="23">
        <f t="shared" ref="U1356:U1419" si="1023">U1355-IF($B1356="B",U1355/12)+IF($B1356="C",AO1355)+IF(B1356="C",F1355*10%)</f>
        <v>1026452.6067101558</v>
      </c>
      <c r="V1356" s="23">
        <f t="shared" ref="V1356:V1419" si="1024">IF($B1356="D", 0, V1355+IF($B1356="B",U1355/12,0))</f>
        <v>0</v>
      </c>
      <c r="W1356" s="23">
        <f t="shared" si="990"/>
        <v>0</v>
      </c>
      <c r="X1356" s="23">
        <f t="shared" ref="X1356:X1419" si="1025">X1355+IFERROR(IF($B1356="A",Z1355,0),0)  + AT1355 + AU1355 - IF($B1356="A",Q1355/K1355)</f>
        <v>30392680.484195035</v>
      </c>
      <c r="Y1356" s="23">
        <f t="shared" si="1007"/>
        <v>13825559.361691331</v>
      </c>
      <c r="Z1356" s="3">
        <f t="shared" si="1008"/>
        <v>0</v>
      </c>
      <c r="AA1356" s="23">
        <f t="shared" si="1009"/>
        <v>57913868.722932145</v>
      </c>
      <c r="AB1356" s="26">
        <f t="shared" ref="AB1356:AB1419" si="1026">M1356+SUM(U1356:AA1356)+AO1356+AT1356+AU1356</f>
        <v>70086276.274228662</v>
      </c>
      <c r="AC1356" s="23">
        <f t="shared" ref="AC1356:AC1419" si="1027">AC1355+G1356+IF($B1356="C",F1355)</f>
        <v>74889487.274228647</v>
      </c>
      <c r="AD1356" s="23">
        <f t="shared" si="986"/>
        <v>4803211</v>
      </c>
      <c r="AE1356" s="24">
        <f t="shared" si="994"/>
        <v>70086276.274228647</v>
      </c>
      <c r="AF1356" s="3">
        <f t="shared" ref="AF1356:AF1419" si="1028">IF($B1356="C",MAX(AE1356-AA1356-Y1356-U1356-V1356-W1356-AO1356-AT1356-AU1356,0.0001),0)</f>
        <v>0</v>
      </c>
      <c r="AG1356" s="2">
        <f t="shared" si="1010"/>
        <v>0</v>
      </c>
      <c r="AH1356" s="2">
        <f t="shared" si="1011"/>
        <v>108.02798430404543</v>
      </c>
      <c r="AI1356" s="23">
        <f t="shared" si="987"/>
        <v>9311027497.9235249</v>
      </c>
      <c r="AJ1356" s="23">
        <f t="shared" si="1012"/>
        <v>6219.922423797766</v>
      </c>
      <c r="AK1356" s="23">
        <f t="shared" si="1013"/>
        <v>0</v>
      </c>
      <c r="AL1356" s="23">
        <f t="shared" si="991"/>
        <v>0</v>
      </c>
      <c r="AM1356" s="23">
        <f t="shared" si="992"/>
        <v>0</v>
      </c>
      <c r="AN1356" s="16">
        <f t="shared" ref="AN1356:AN1419" si="1029">IF($B1356="B",(G1350)/2,0)</f>
        <v>0</v>
      </c>
      <c r="AO1356" s="23">
        <f t="shared" ref="AO1356:AO1419" si="1030">IF($B1356="B",(Percent_Rent_In_Elsies*2.49%/12*H1355)/K1355,0)</f>
        <v>0</v>
      </c>
      <c r="AP1356" s="22">
        <f t="shared" ref="AP1356:AP1419" si="1031">IF($B1356="B",(1-Percent_Rent_In_Elsies)*2.49%*H1355/12,0)</f>
        <v>0</v>
      </c>
      <c r="AQ1356" s="30">
        <f t="shared" si="1014"/>
        <v>4142077658.5237975</v>
      </c>
      <c r="AR1356" s="28">
        <f t="shared" si="1015"/>
        <v>1926892903.5285399</v>
      </c>
      <c r="AS1356" s="25">
        <f t="shared" si="1016"/>
        <v>200337590.02425668</v>
      </c>
      <c r="AT1356" s="32">
        <f t="shared" si="1017"/>
        <v>0</v>
      </c>
      <c r="AU1356" s="23">
        <f t="shared" si="1018"/>
        <v>0</v>
      </c>
      <c r="AV1356" s="22">
        <f t="shared" si="1019"/>
        <v>552462476.92827177</v>
      </c>
      <c r="AW1356" s="31">
        <f t="shared" ref="AW1356:AW1419" si="1032">SUM(AR1356:AS1356)+AV1356 +SUM(O1356:T1356)+AP1356</f>
        <v>2910716877.4419737</v>
      </c>
    </row>
    <row r="1357" spans="1:53" x14ac:dyDescent="0.25">
      <c r="A1357">
        <f t="shared" si="993"/>
        <v>509</v>
      </c>
      <c r="B1357" t="s">
        <v>7</v>
      </c>
      <c r="C1357" s="27">
        <f t="shared" si="997"/>
        <v>0</v>
      </c>
      <c r="D1357" s="27">
        <f t="shared" si="1020"/>
        <v>0</v>
      </c>
      <c r="E1357" s="27" t="b">
        <f t="shared" si="996"/>
        <v>1</v>
      </c>
      <c r="F1357" s="29">
        <f t="shared" si="998"/>
        <v>0</v>
      </c>
      <c r="G1357" s="27">
        <f t="shared" si="1021"/>
        <v>0</v>
      </c>
      <c r="H1357" s="22">
        <f t="shared" si="999"/>
        <v>18928197883.203411</v>
      </c>
      <c r="I1357" s="23">
        <f t="shared" si="1000"/>
        <v>132580106.5049091</v>
      </c>
      <c r="J1357" s="23">
        <f t="shared" si="1001"/>
        <v>1086</v>
      </c>
      <c r="K1357" s="19">
        <f t="shared" si="1022"/>
        <v>225.0831931027827</v>
      </c>
      <c r="L1357" s="16">
        <f t="shared" si="1002"/>
        <v>130.5613490279807</v>
      </c>
      <c r="M1357" s="23">
        <f>M1356-IF($B1357="B",(Percent_Rent_In_Elsies*2.49%/12 * H1356)/K1356,0)+IF($B1357="D",N1357,0)+IF(B1357="D",AK1356)+IF(B1357="C",F1356*90%)-(Y1357-Y1356)-IF($B1357="A",Q1356/K1356) + IF($B1357="A",Q1356/K1356)</f>
        <v>-33159532.665262807</v>
      </c>
      <c r="N1357" s="23">
        <f t="shared" si="1003"/>
        <v>0</v>
      </c>
      <c r="O1357" s="22">
        <f t="shared" si="1004"/>
        <v>0</v>
      </c>
      <c r="P1357" s="22">
        <f t="shared" si="988"/>
        <v>0</v>
      </c>
      <c r="Q1357" s="22">
        <f t="shared" si="989"/>
        <v>0</v>
      </c>
      <c r="R1357" s="22">
        <f t="shared" si="1005"/>
        <v>211771914.71416304</v>
      </c>
      <c r="S1357" s="16">
        <f t="shared" si="995"/>
        <v>19251992.246742096</v>
      </c>
      <c r="T1357" s="15">
        <f t="shared" si="1006"/>
        <v>0</v>
      </c>
      <c r="U1357" s="23">
        <f t="shared" si="1023"/>
        <v>940914.88948430947</v>
      </c>
      <c r="V1357" s="23">
        <f t="shared" si="1024"/>
        <v>85537.717225846325</v>
      </c>
      <c r="W1357" s="23">
        <f t="shared" si="990"/>
        <v>0</v>
      </c>
      <c r="X1357" s="23">
        <f t="shared" si="1025"/>
        <v>30392680.484195035</v>
      </c>
      <c r="Y1357" s="23">
        <f t="shared" si="1007"/>
        <v>13825559.361691331</v>
      </c>
      <c r="Z1357" s="3">
        <f t="shared" si="1008"/>
        <v>0</v>
      </c>
      <c r="AA1357" s="23">
        <f t="shared" si="1009"/>
        <v>57913868.722932145</v>
      </c>
      <c r="AB1357" s="26">
        <f t="shared" si="1026"/>
        <v>70086276.274228662</v>
      </c>
      <c r="AC1357" s="23">
        <f t="shared" si="1027"/>
        <v>74889487.274228647</v>
      </c>
      <c r="AD1357" s="23">
        <f t="shared" ref="AD1357:AD1420" si="1033">AD1356</f>
        <v>4803211</v>
      </c>
      <c r="AE1357" s="24">
        <f t="shared" si="994"/>
        <v>70086276.274228647</v>
      </c>
      <c r="AF1357" s="3">
        <f t="shared" si="1028"/>
        <v>0</v>
      </c>
      <c r="AG1357" s="2">
        <f t="shared" si="1010"/>
        <v>0</v>
      </c>
      <c r="AH1357" s="2">
        <f t="shared" si="1011"/>
        <v>108.02798430404543</v>
      </c>
      <c r="AI1357" s="23">
        <f t="shared" ref="AI1357:AI1420" si="1034">AA1357/(AJ1357/1000000)</f>
        <v>9311027497.9235249</v>
      </c>
      <c r="AJ1357" s="23">
        <f t="shared" si="1012"/>
        <v>6219.922423797766</v>
      </c>
      <c r="AK1357" s="23">
        <f t="shared" si="1013"/>
        <v>0</v>
      </c>
      <c r="AL1357" s="23">
        <f t="shared" si="991"/>
        <v>531243.84192657471</v>
      </c>
      <c r="AM1357" s="23">
        <f t="shared" si="992"/>
        <v>495644322.73553669</v>
      </c>
      <c r="AN1357" s="16">
        <f t="shared" si="1029"/>
        <v>0</v>
      </c>
      <c r="AO1357" s="23">
        <f t="shared" si="1030"/>
        <v>87247.763962793862</v>
      </c>
      <c r="AP1357" s="22">
        <f t="shared" si="1031"/>
        <v>19638005.303823542</v>
      </c>
      <c r="AQ1357" s="30">
        <f t="shared" si="1014"/>
        <v>4181186746.0863619</v>
      </c>
      <c r="AR1357" s="28">
        <f t="shared" si="1015"/>
        <v>1946363985.787281</v>
      </c>
      <c r="AS1357" s="25">
        <f t="shared" si="1016"/>
        <v>200337590.02425668</v>
      </c>
      <c r="AT1357" s="32">
        <f t="shared" si="1017"/>
        <v>0</v>
      </c>
      <c r="AU1357" s="23">
        <f t="shared" si="1018"/>
        <v>0</v>
      </c>
      <c r="AV1357" s="22">
        <f t="shared" si="1019"/>
        <v>552462476.92827177</v>
      </c>
      <c r="AW1357" s="31">
        <f t="shared" si="1032"/>
        <v>2949825965.0045381</v>
      </c>
    </row>
    <row r="1358" spans="1:53" s="21" customFormat="1" x14ac:dyDescent="0.25">
      <c r="A1358">
        <f t="shared" si="993"/>
        <v>509</v>
      </c>
      <c r="B1358" t="s">
        <v>8</v>
      </c>
      <c r="C1358" s="27">
        <f t="shared" si="997"/>
        <v>0</v>
      </c>
      <c r="D1358" s="27">
        <f t="shared" si="1020"/>
        <v>0</v>
      </c>
      <c r="E1358" s="27" t="b">
        <f t="shared" si="996"/>
        <v>1</v>
      </c>
      <c r="F1358" s="29">
        <f t="shared" si="998"/>
        <v>0</v>
      </c>
      <c r="G1358" s="27">
        <f t="shared" si="1021"/>
        <v>0</v>
      </c>
      <c r="H1358" s="22">
        <f t="shared" si="999"/>
        <v>18928197883.203411</v>
      </c>
      <c r="I1358" s="23">
        <f t="shared" si="1000"/>
        <v>132580106.5049091</v>
      </c>
      <c r="J1358" s="23">
        <f t="shared" si="1001"/>
        <v>1086</v>
      </c>
      <c r="K1358" s="19">
        <f t="shared" si="1022"/>
        <v>225.0831931027827</v>
      </c>
      <c r="L1358" s="16">
        <f t="shared" si="1002"/>
        <v>130.5613490279807</v>
      </c>
      <c r="M1358" s="23">
        <f>M1357-IF($B1358="B",(Percent_Rent_In_Elsies*2.49%/12 * H1357)/K1357,0)+IF($B1358="D",N1358,0)+IF(B1358="D",AK1357)+IF(B1358="C",F1357*90%)-(Y1358-Y1357)-IF($B1358="A",Q1357/K1357) + IF($B1358="A",Q1357/K1357)</f>
        <v>-33159532.665262807</v>
      </c>
      <c r="N1358" s="23">
        <f t="shared" si="1003"/>
        <v>0</v>
      </c>
      <c r="O1358" s="22">
        <f t="shared" si="1004"/>
        <v>0</v>
      </c>
      <c r="P1358" s="22">
        <f t="shared" si="988"/>
        <v>0</v>
      </c>
      <c r="Q1358" s="22">
        <f t="shared" si="989"/>
        <v>0</v>
      </c>
      <c r="R1358" s="22">
        <f t="shared" si="1005"/>
        <v>231409920.01798657</v>
      </c>
      <c r="S1358" s="16">
        <f t="shared" si="995"/>
        <v>19251992.246742096</v>
      </c>
      <c r="T1358" s="15">
        <f t="shared" si="1006"/>
        <v>0</v>
      </c>
      <c r="U1358" s="23">
        <f t="shared" si="1023"/>
        <v>1028162.6534471033</v>
      </c>
      <c r="V1358" s="23">
        <f t="shared" si="1024"/>
        <v>85537.717225846325</v>
      </c>
      <c r="W1358" s="23">
        <f t="shared" si="990"/>
        <v>0</v>
      </c>
      <c r="X1358" s="23">
        <f t="shared" si="1025"/>
        <v>30392680.484195035</v>
      </c>
      <c r="Y1358" s="23">
        <f t="shared" si="1007"/>
        <v>13825559.361691331</v>
      </c>
      <c r="Z1358" s="3">
        <f t="shared" si="1008"/>
        <v>0</v>
      </c>
      <c r="AA1358" s="23">
        <f t="shared" si="1009"/>
        <v>57913868.722932145</v>
      </c>
      <c r="AB1358" s="26">
        <f t="shared" si="1026"/>
        <v>70086276.274228647</v>
      </c>
      <c r="AC1358" s="23">
        <f t="shared" si="1027"/>
        <v>74889487.274228647</v>
      </c>
      <c r="AD1358" s="23">
        <f t="shared" si="1033"/>
        <v>4803211</v>
      </c>
      <c r="AE1358" s="24">
        <f t="shared" si="994"/>
        <v>70086276.274228647</v>
      </c>
      <c r="AF1358" s="3">
        <f t="shared" si="1028"/>
        <v>1E-4</v>
      </c>
      <c r="AG1358" s="2">
        <f t="shared" si="1010"/>
        <v>0</v>
      </c>
      <c r="AH1358" s="2">
        <f t="shared" si="1011"/>
        <v>108.02798430404543</v>
      </c>
      <c r="AI1358" s="23">
        <f t="shared" si="1034"/>
        <v>9311027497.9235249</v>
      </c>
      <c r="AJ1358" s="23">
        <f t="shared" si="1012"/>
        <v>6219.922423797766</v>
      </c>
      <c r="AK1358" s="23">
        <f t="shared" si="1013"/>
        <v>60727.588327221267</v>
      </c>
      <c r="AL1358" s="23">
        <f t="shared" si="991"/>
        <v>0</v>
      </c>
      <c r="AM1358" s="23">
        <f t="shared" si="992"/>
        <v>0</v>
      </c>
      <c r="AN1358" s="16">
        <f t="shared" si="1029"/>
        <v>0</v>
      </c>
      <c r="AO1358" s="23">
        <f t="shared" si="1030"/>
        <v>0</v>
      </c>
      <c r="AP1358" s="22">
        <f t="shared" si="1031"/>
        <v>0</v>
      </c>
      <c r="AQ1358" s="30">
        <f t="shared" si="1014"/>
        <v>4181186746.0863619</v>
      </c>
      <c r="AR1358" s="28">
        <f t="shared" si="1015"/>
        <v>1946363985.787281</v>
      </c>
      <c r="AS1358" s="25">
        <f t="shared" si="1016"/>
        <v>200337590.02425668</v>
      </c>
      <c r="AT1358" s="32">
        <f t="shared" si="1017"/>
        <v>0</v>
      </c>
      <c r="AU1358" s="23">
        <f t="shared" si="1018"/>
        <v>0</v>
      </c>
      <c r="AV1358" s="22">
        <f t="shared" si="1019"/>
        <v>552462476.92827177</v>
      </c>
      <c r="AW1358" s="31">
        <f t="shared" si="1032"/>
        <v>2949825965.0045381</v>
      </c>
      <c r="AX1358"/>
      <c r="AY1358"/>
      <c r="AZ1358"/>
      <c r="BA1358"/>
    </row>
    <row r="1359" spans="1:53" s="21" customFormat="1" x14ac:dyDescent="0.25">
      <c r="A1359">
        <f t="shared" si="993"/>
        <v>509</v>
      </c>
      <c r="B1359" t="s">
        <v>9</v>
      </c>
      <c r="C1359" s="27">
        <f t="shared" si="997"/>
        <v>0</v>
      </c>
      <c r="D1359" s="27">
        <f t="shared" si="1020"/>
        <v>0</v>
      </c>
      <c r="E1359" s="27" t="b">
        <f t="shared" si="996"/>
        <v>1</v>
      </c>
      <c r="F1359" s="29">
        <f t="shared" si="998"/>
        <v>0</v>
      </c>
      <c r="G1359" s="27">
        <f t="shared" si="1021"/>
        <v>0</v>
      </c>
      <c r="H1359" s="22">
        <f t="shared" si="999"/>
        <v>18928197883.203411</v>
      </c>
      <c r="I1359" s="23">
        <f t="shared" si="1000"/>
        <v>132580106.5049091</v>
      </c>
      <c r="J1359" s="23">
        <f t="shared" si="1001"/>
        <v>1086</v>
      </c>
      <c r="K1359" s="19">
        <f t="shared" si="1022"/>
        <v>225.0831931027827</v>
      </c>
      <c r="L1359" s="16">
        <f t="shared" si="1002"/>
        <v>130.5613490279807</v>
      </c>
      <c r="M1359" s="23">
        <f>M1358-IF($B1359="B",(Percent_Rent_In_Elsies*2.49%/12 * H1358)/K1358,0)+IF($B1359="D",N1359,0)+IF(B1359="D",AK1358)+IF(B1359="C",F1358*90%)-(Y1359-Y1358)-IF($B1359="A",Q1358/K1358) + IF($B1359="A",Q1358/K1358)</f>
        <v>-33098805.076935586</v>
      </c>
      <c r="N1359" s="23">
        <f t="shared" si="1003"/>
        <v>0</v>
      </c>
      <c r="O1359" s="22">
        <f t="shared" si="1004"/>
        <v>13450733.257551715</v>
      </c>
      <c r="P1359" s="22">
        <f t="shared" ref="P1359:P1422" si="1035">IF(AG1359 &gt; Retail_Freeze_Above, O1358,0)</f>
        <v>0</v>
      </c>
      <c r="Q1359" s="22">
        <f t="shared" ref="Q1359:Q1422" si="1036">IF(AG1359&lt;=Retail_Freeze_Above,O1358,0)</f>
        <v>0</v>
      </c>
      <c r="R1359" s="22">
        <f t="shared" si="1005"/>
        <v>231409920.01798657</v>
      </c>
      <c r="S1359" s="16">
        <f t="shared" si="995"/>
        <v>0</v>
      </c>
      <c r="T1359" s="15">
        <f t="shared" si="1006"/>
        <v>5801258.989190381</v>
      </c>
      <c r="U1359" s="23">
        <f t="shared" si="1023"/>
        <v>1028162.6534471033</v>
      </c>
      <c r="V1359" s="23">
        <f t="shared" si="1024"/>
        <v>0</v>
      </c>
      <c r="W1359" s="23">
        <f t="shared" ref="W1359:W1422" si="1037">IF($B1359="E",0,W1358+IF(B1359="D",V1358,0)+IF($B1359="A",G1359))-IF($B1359="D",N1359)+IF($B1359="A",Q1358/K1358)</f>
        <v>85537.717225846325</v>
      </c>
      <c r="X1359" s="23">
        <f t="shared" si="1025"/>
        <v>30392680.484195035</v>
      </c>
      <c r="Y1359" s="23">
        <f t="shared" si="1007"/>
        <v>13825559.361691331</v>
      </c>
      <c r="Z1359" s="3">
        <f t="shared" si="1008"/>
        <v>0</v>
      </c>
      <c r="AA1359" s="23">
        <f t="shared" si="1009"/>
        <v>57853141.134604923</v>
      </c>
      <c r="AB1359" s="26">
        <f t="shared" si="1026"/>
        <v>70086276.274228647</v>
      </c>
      <c r="AC1359" s="23">
        <f t="shared" si="1027"/>
        <v>74889487.274228647</v>
      </c>
      <c r="AD1359" s="23">
        <f t="shared" si="1033"/>
        <v>4803211</v>
      </c>
      <c r="AE1359" s="24">
        <f t="shared" si="994"/>
        <v>70086276.274228647</v>
      </c>
      <c r="AF1359" s="3">
        <f t="shared" si="1028"/>
        <v>0</v>
      </c>
      <c r="AG1359" s="2">
        <f t="shared" si="1010"/>
        <v>0</v>
      </c>
      <c r="AH1359" s="2">
        <f t="shared" si="1011"/>
        <v>108.02798430404543</v>
      </c>
      <c r="AI1359" s="23">
        <f t="shared" si="1034"/>
        <v>9301264098.2877235</v>
      </c>
      <c r="AJ1359" s="23">
        <f t="shared" si="1012"/>
        <v>6219.922423797766</v>
      </c>
      <c r="AK1359" s="23">
        <f t="shared" si="1013"/>
        <v>0</v>
      </c>
      <c r="AL1359" s="23">
        <f t="shared" si="991"/>
        <v>0</v>
      </c>
      <c r="AM1359" s="23">
        <f t="shared" si="992"/>
        <v>0</v>
      </c>
      <c r="AN1359" s="16">
        <f t="shared" si="1029"/>
        <v>0</v>
      </c>
      <c r="AO1359" s="23">
        <f t="shared" si="1030"/>
        <v>0</v>
      </c>
      <c r="AP1359" s="22">
        <f t="shared" si="1031"/>
        <v>0</v>
      </c>
      <c r="AQ1359" s="30">
        <f t="shared" si="1014"/>
        <v>4181186746.0863619</v>
      </c>
      <c r="AR1359" s="28">
        <f t="shared" si="1015"/>
        <v>1946363985.787281</v>
      </c>
      <c r="AS1359" s="25">
        <f t="shared" si="1016"/>
        <v>200337590.02425668</v>
      </c>
      <c r="AT1359" s="32">
        <f t="shared" si="1017"/>
        <v>0</v>
      </c>
      <c r="AU1359" s="23">
        <f t="shared" si="1018"/>
        <v>0</v>
      </c>
      <c r="AV1359" s="22">
        <f t="shared" si="1019"/>
        <v>552462476.92827177</v>
      </c>
      <c r="AW1359" s="31">
        <f t="shared" si="1032"/>
        <v>2949825965.0045381</v>
      </c>
      <c r="AX1359"/>
      <c r="AY1359"/>
      <c r="AZ1359"/>
      <c r="BA1359"/>
    </row>
    <row r="1360" spans="1:53" x14ac:dyDescent="0.25">
      <c r="A1360" s="21">
        <f t="shared" si="993"/>
        <v>509</v>
      </c>
      <c r="B1360" s="21" t="s">
        <v>28</v>
      </c>
      <c r="C1360" s="27">
        <f t="shared" si="997"/>
        <v>0</v>
      </c>
      <c r="D1360" s="27">
        <f t="shared" si="1020"/>
        <v>0</v>
      </c>
      <c r="E1360" s="27" t="b">
        <f t="shared" si="996"/>
        <v>1</v>
      </c>
      <c r="F1360" s="29">
        <f t="shared" si="998"/>
        <v>0</v>
      </c>
      <c r="G1360" s="27">
        <f t="shared" si="1021"/>
        <v>0</v>
      </c>
      <c r="H1360" s="22">
        <f t="shared" si="999"/>
        <v>18928197883.203411</v>
      </c>
      <c r="I1360" s="23">
        <f t="shared" si="1000"/>
        <v>132580106.5049091</v>
      </c>
      <c r="J1360" s="23">
        <f t="shared" si="1001"/>
        <v>1086</v>
      </c>
      <c r="K1360" s="19">
        <f t="shared" si="1022"/>
        <v>225.0831931027827</v>
      </c>
      <c r="L1360" s="16">
        <f t="shared" si="1002"/>
        <v>130.5613490279807</v>
      </c>
      <c r="M1360" s="23">
        <f>M1359-IF($B1360="B",(Percent_Rent_In_Elsies*2.49%/12 * H1359)/K1359,0)+IF($B1360="D",N1360,0)+IF(B1360="D",AK1359)+IF(B1360="C",F1359*90%)-(Y1360-Y1359)-IF($B1360="A",Q1359/K1359) + IF($B1360="A",Q1359/K1359)</f>
        <v>-33098805.076935586</v>
      </c>
      <c r="N1360" s="23">
        <f t="shared" si="1003"/>
        <v>0</v>
      </c>
      <c r="O1360" s="22">
        <f t="shared" si="1004"/>
        <v>0</v>
      </c>
      <c r="P1360" s="22">
        <f t="shared" si="1035"/>
        <v>13450733.257551715</v>
      </c>
      <c r="Q1360" s="22">
        <f t="shared" si="1036"/>
        <v>0</v>
      </c>
      <c r="R1360" s="22">
        <f t="shared" si="1005"/>
        <v>231409920.01798657</v>
      </c>
      <c r="S1360" s="16">
        <f t="shared" si="995"/>
        <v>0</v>
      </c>
      <c r="T1360" s="15">
        <f t="shared" si="1006"/>
        <v>0</v>
      </c>
      <c r="U1360" s="23">
        <f t="shared" si="1023"/>
        <v>1028162.6534471033</v>
      </c>
      <c r="V1360" s="23">
        <f t="shared" si="1024"/>
        <v>0</v>
      </c>
      <c r="W1360" s="23">
        <f t="shared" si="1037"/>
        <v>0</v>
      </c>
      <c r="X1360" s="23">
        <f t="shared" si="1025"/>
        <v>30392680.484195035</v>
      </c>
      <c r="Y1360" s="23">
        <f t="shared" si="1007"/>
        <v>13825559.361691331</v>
      </c>
      <c r="Z1360" s="3">
        <f t="shared" si="1008"/>
        <v>4276.8858612923168</v>
      </c>
      <c r="AA1360" s="23">
        <f t="shared" si="1009"/>
        <v>57917294.422524311</v>
      </c>
      <c r="AB1360" s="26">
        <f t="shared" si="1026"/>
        <v>70086276.274228662</v>
      </c>
      <c r="AC1360" s="23">
        <f t="shared" si="1027"/>
        <v>74889487.274228647</v>
      </c>
      <c r="AD1360" s="23">
        <f t="shared" si="1033"/>
        <v>4803211</v>
      </c>
      <c r="AE1360" s="24">
        <f t="shared" si="994"/>
        <v>70086276.274228647</v>
      </c>
      <c r="AF1360" s="3">
        <f t="shared" si="1028"/>
        <v>0</v>
      </c>
      <c r="AG1360" s="2">
        <f t="shared" si="1010"/>
        <v>513226303.35507798</v>
      </c>
      <c r="AH1360" s="2">
        <f t="shared" si="1011"/>
        <v>108.02798430404543</v>
      </c>
      <c r="AI1360" s="23">
        <f t="shared" si="1034"/>
        <v>9311578260.3541088</v>
      </c>
      <c r="AJ1360" s="23">
        <f t="shared" si="1012"/>
        <v>6219.922423797766</v>
      </c>
      <c r="AK1360" s="23">
        <f t="shared" si="1013"/>
        <v>0</v>
      </c>
      <c r="AL1360" s="23">
        <f t="shared" ref="AL1360:AL1423" si="1038">IF($B1360="B",AI1360-AI1355,0)</f>
        <v>0</v>
      </c>
      <c r="AM1360" s="23">
        <f t="shared" si="992"/>
        <v>0</v>
      </c>
      <c r="AN1360" s="16">
        <f t="shared" si="1029"/>
        <v>0</v>
      </c>
      <c r="AO1360" s="23">
        <f t="shared" si="1030"/>
        <v>0</v>
      </c>
      <c r="AP1360" s="22">
        <f t="shared" si="1031"/>
        <v>0</v>
      </c>
      <c r="AQ1360" s="30">
        <f t="shared" si="1014"/>
        <v>4181186746.0863619</v>
      </c>
      <c r="AR1360" s="28">
        <f t="shared" si="1015"/>
        <v>1946363985.787281</v>
      </c>
      <c r="AS1360" s="25">
        <f t="shared" si="1016"/>
        <v>200337590.02425668</v>
      </c>
      <c r="AT1360" s="32">
        <f t="shared" si="1017"/>
        <v>8553.7717225846336</v>
      </c>
      <c r="AU1360" s="23">
        <f t="shared" si="1018"/>
        <v>8553.7717225846336</v>
      </c>
      <c r="AV1360" s="22">
        <f t="shared" si="1019"/>
        <v>558263735.91746211</v>
      </c>
      <c r="AW1360" s="31">
        <f t="shared" si="1032"/>
        <v>2949825965.0045385</v>
      </c>
    </row>
    <row r="1361" spans="1:53" x14ac:dyDescent="0.25">
      <c r="A1361">
        <f t="shared" si="993"/>
        <v>510</v>
      </c>
      <c r="B1361" t="s">
        <v>6</v>
      </c>
      <c r="C1361" s="27">
        <f t="shared" si="997"/>
        <v>0</v>
      </c>
      <c r="D1361" s="27">
        <f t="shared" si="1020"/>
        <v>0</v>
      </c>
      <c r="E1361" s="27" t="b">
        <f t="shared" si="996"/>
        <v>1</v>
      </c>
      <c r="F1361" s="29">
        <f t="shared" si="998"/>
        <v>0</v>
      </c>
      <c r="G1361" s="27">
        <f t="shared" si="1021"/>
        <v>0</v>
      </c>
      <c r="H1361" s="22">
        <f t="shared" si="999"/>
        <v>18959744879.675419</v>
      </c>
      <c r="I1361" s="23">
        <f t="shared" si="1000"/>
        <v>132580106.5049091</v>
      </c>
      <c r="J1361" s="23">
        <f t="shared" si="1001"/>
        <v>1086</v>
      </c>
      <c r="K1361" s="19">
        <f t="shared" si="1022"/>
        <v>225.0831931027827</v>
      </c>
      <c r="L1361" s="16">
        <f t="shared" si="1002"/>
        <v>130.77895127636066</v>
      </c>
      <c r="M1361" s="23">
        <f>M1360-IF($B1361="B",(Percent_Rent_In_Elsies*2.49%/12 * H1360)/K1360,0)+IF($B1361="D",N1361,0)+IF(B1361="D",AK1360)+IF(B1361="C",F1360*90%)-(Y1361-Y1360)-IF($B1361="A",Q1360/K1360) + IF($B1361="A",Q1360/K1360)</f>
        <v>-33098805.076935586</v>
      </c>
      <c r="N1361" s="23">
        <f t="shared" si="1003"/>
        <v>0</v>
      </c>
      <c r="O1361" s="22">
        <f t="shared" si="1004"/>
        <v>0</v>
      </c>
      <c r="P1361" s="22">
        <f t="shared" si="1035"/>
        <v>0</v>
      </c>
      <c r="Q1361" s="22">
        <f t="shared" si="1036"/>
        <v>0</v>
      </c>
      <c r="R1361" s="22">
        <f t="shared" si="1005"/>
        <v>231409920.01798657</v>
      </c>
      <c r="S1361" s="16">
        <f t="shared" si="995"/>
        <v>0</v>
      </c>
      <c r="T1361" s="15">
        <f t="shared" si="1006"/>
        <v>0</v>
      </c>
      <c r="U1361" s="23">
        <f t="shared" si="1023"/>
        <v>1028162.6534471033</v>
      </c>
      <c r="V1361" s="23">
        <f t="shared" si="1024"/>
        <v>0</v>
      </c>
      <c r="W1361" s="23">
        <f t="shared" si="1037"/>
        <v>0</v>
      </c>
      <c r="X1361" s="23">
        <f t="shared" si="1025"/>
        <v>30414064.913501497</v>
      </c>
      <c r="Y1361" s="23">
        <f t="shared" si="1007"/>
        <v>13825559.361691331</v>
      </c>
      <c r="Z1361" s="3">
        <f t="shared" si="1008"/>
        <v>0</v>
      </c>
      <c r="AA1361" s="23">
        <f t="shared" si="1009"/>
        <v>57917294.422524311</v>
      </c>
      <c r="AB1361" s="26">
        <f t="shared" si="1026"/>
        <v>70086276.274228662</v>
      </c>
      <c r="AC1361" s="23">
        <f t="shared" si="1027"/>
        <v>74889487.274228647</v>
      </c>
      <c r="AD1361" s="23">
        <f t="shared" si="1033"/>
        <v>4803211</v>
      </c>
      <c r="AE1361" s="24">
        <f t="shared" si="994"/>
        <v>70086276.274228647</v>
      </c>
      <c r="AF1361" s="3">
        <f t="shared" si="1028"/>
        <v>0</v>
      </c>
      <c r="AG1361" s="2">
        <f t="shared" si="1010"/>
        <v>0</v>
      </c>
      <c r="AH1361" s="2">
        <f t="shared" si="1011"/>
        <v>108.20803094455219</v>
      </c>
      <c r="AI1361" s="23">
        <f t="shared" si="1034"/>
        <v>9311578260.3541088</v>
      </c>
      <c r="AJ1361" s="23">
        <f t="shared" si="1012"/>
        <v>6219.922423797766</v>
      </c>
      <c r="AK1361" s="23">
        <f t="shared" si="1013"/>
        <v>0</v>
      </c>
      <c r="AL1361" s="23">
        <f t="shared" si="1038"/>
        <v>0</v>
      </c>
      <c r="AM1361" s="23">
        <f t="shared" ref="AM1361:AM1424" si="1039">IF($B1361="B",50%*AL1361*30%*AJ1361,0)</f>
        <v>0</v>
      </c>
      <c r="AN1361" s="16">
        <f t="shared" si="1029"/>
        <v>0</v>
      </c>
      <c r="AO1361" s="23">
        <f t="shared" si="1030"/>
        <v>0</v>
      </c>
      <c r="AP1361" s="22">
        <f t="shared" si="1031"/>
        <v>0</v>
      </c>
      <c r="AQ1361" s="30">
        <f t="shared" si="1014"/>
        <v>4181186746.0863619</v>
      </c>
      <c r="AR1361" s="28">
        <f t="shared" si="1015"/>
        <v>1946363985.787281</v>
      </c>
      <c r="AS1361" s="25">
        <f t="shared" si="1016"/>
        <v>200337590.02425668</v>
      </c>
      <c r="AT1361" s="32">
        <f t="shared" si="1017"/>
        <v>0</v>
      </c>
      <c r="AU1361" s="23">
        <f t="shared" si="1018"/>
        <v>0</v>
      </c>
      <c r="AV1361" s="22">
        <f t="shared" si="1019"/>
        <v>558263735.91746211</v>
      </c>
      <c r="AW1361" s="31">
        <f t="shared" si="1032"/>
        <v>2936375231.7469869</v>
      </c>
    </row>
    <row r="1362" spans="1:53" x14ac:dyDescent="0.25">
      <c r="A1362">
        <f t="shared" si="993"/>
        <v>510</v>
      </c>
      <c r="B1362" t="s">
        <v>7</v>
      </c>
      <c r="C1362" s="27">
        <f t="shared" si="997"/>
        <v>0</v>
      </c>
      <c r="D1362" s="27">
        <f t="shared" si="1020"/>
        <v>0</v>
      </c>
      <c r="E1362" s="27" t="b">
        <f t="shared" si="996"/>
        <v>1</v>
      </c>
      <c r="F1362" s="29">
        <f t="shared" si="998"/>
        <v>0</v>
      </c>
      <c r="G1362" s="27">
        <f t="shared" si="1021"/>
        <v>0</v>
      </c>
      <c r="H1362" s="22">
        <f t="shared" si="999"/>
        <v>18959744879.675419</v>
      </c>
      <c r="I1362" s="23">
        <f t="shared" si="1000"/>
        <v>132580106.5049091</v>
      </c>
      <c r="J1362" s="23">
        <f t="shared" si="1001"/>
        <v>1086</v>
      </c>
      <c r="K1362" s="19">
        <f t="shared" si="1022"/>
        <v>225.0831931027827</v>
      </c>
      <c r="L1362" s="16">
        <f t="shared" si="1002"/>
        <v>130.77895127636066</v>
      </c>
      <c r="M1362" s="23">
        <f>M1361-IF($B1362="B",(Percent_Rent_In_Elsies*2.49%/12 * H1361)/K1361,0)+IF($B1362="D",N1362,0)+IF(B1362="D",AK1361)+IF(B1362="C",F1361*90%)-(Y1362-Y1361)-IF($B1362="A",Q1361/K1361) + IF($B1362="A",Q1361/K1361)</f>
        <v>-33186198.253838316</v>
      </c>
      <c r="N1362" s="23">
        <f t="shared" si="1003"/>
        <v>0</v>
      </c>
      <c r="O1362" s="22">
        <f t="shared" si="1004"/>
        <v>0</v>
      </c>
      <c r="P1362" s="22">
        <f t="shared" si="1035"/>
        <v>0</v>
      </c>
      <c r="Q1362" s="22">
        <f t="shared" si="1036"/>
        <v>0</v>
      </c>
      <c r="R1362" s="22">
        <f t="shared" si="1005"/>
        <v>212125760.01648769</v>
      </c>
      <c r="S1362" s="16">
        <f t="shared" si="995"/>
        <v>19284160.001498882</v>
      </c>
      <c r="T1362" s="15">
        <f t="shared" si="1006"/>
        <v>0</v>
      </c>
      <c r="U1362" s="23">
        <f t="shared" si="1023"/>
        <v>942482.43232651136</v>
      </c>
      <c r="V1362" s="23">
        <f t="shared" si="1024"/>
        <v>85680.221120591945</v>
      </c>
      <c r="W1362" s="23">
        <f t="shared" si="1037"/>
        <v>0</v>
      </c>
      <c r="X1362" s="23">
        <f t="shared" si="1025"/>
        <v>30414064.913501497</v>
      </c>
      <c r="Y1362" s="23">
        <f t="shared" si="1007"/>
        <v>13825559.361691331</v>
      </c>
      <c r="Z1362" s="3">
        <f t="shared" si="1008"/>
        <v>0</v>
      </c>
      <c r="AA1362" s="23">
        <f t="shared" si="1009"/>
        <v>57917294.422524311</v>
      </c>
      <c r="AB1362" s="26">
        <f t="shared" si="1026"/>
        <v>70086276.274228662</v>
      </c>
      <c r="AC1362" s="23">
        <f t="shared" si="1027"/>
        <v>74889487.274228647</v>
      </c>
      <c r="AD1362" s="23">
        <f t="shared" si="1033"/>
        <v>4803211</v>
      </c>
      <c r="AE1362" s="24">
        <f t="shared" si="994"/>
        <v>70086276.274228647</v>
      </c>
      <c r="AF1362" s="3">
        <f t="shared" si="1028"/>
        <v>0</v>
      </c>
      <c r="AG1362" s="2">
        <f t="shared" si="1010"/>
        <v>0</v>
      </c>
      <c r="AH1362" s="2">
        <f t="shared" si="1011"/>
        <v>108.20803094455219</v>
      </c>
      <c r="AI1362" s="23">
        <f t="shared" si="1034"/>
        <v>9311578260.3541088</v>
      </c>
      <c r="AJ1362" s="23">
        <f t="shared" si="1012"/>
        <v>6219.922423797766</v>
      </c>
      <c r="AK1362" s="23">
        <f t="shared" si="1013"/>
        <v>0</v>
      </c>
      <c r="AL1362" s="23">
        <f t="shared" si="1038"/>
        <v>550762.43058395386</v>
      </c>
      <c r="AM1362" s="23">
        <f t="shared" si="1039"/>
        <v>513854938.82617426</v>
      </c>
      <c r="AN1362" s="16">
        <f t="shared" si="1029"/>
        <v>0</v>
      </c>
      <c r="AO1362" s="23">
        <f t="shared" si="1030"/>
        <v>87393.176902731866</v>
      </c>
      <c r="AP1362" s="22">
        <f t="shared" si="1031"/>
        <v>19670735.31266325</v>
      </c>
      <c r="AQ1362" s="30">
        <f t="shared" si="1014"/>
        <v>4220361015.4615307</v>
      </c>
      <c r="AR1362" s="28">
        <f t="shared" si="1015"/>
        <v>1965867519.8497868</v>
      </c>
      <c r="AS1362" s="25">
        <f t="shared" si="1016"/>
        <v>200337590.02425668</v>
      </c>
      <c r="AT1362" s="32">
        <f t="shared" si="1017"/>
        <v>0</v>
      </c>
      <c r="AU1362" s="23">
        <f t="shared" si="1018"/>
        <v>0</v>
      </c>
      <c r="AV1362" s="22">
        <f t="shared" si="1019"/>
        <v>558263735.91746211</v>
      </c>
      <c r="AW1362" s="31">
        <f t="shared" si="1032"/>
        <v>2975549501.1221557</v>
      </c>
    </row>
    <row r="1363" spans="1:53" x14ac:dyDescent="0.25">
      <c r="A1363">
        <f t="shared" si="993"/>
        <v>510</v>
      </c>
      <c r="B1363" t="s">
        <v>8</v>
      </c>
      <c r="C1363" s="27">
        <f t="shared" si="997"/>
        <v>0</v>
      </c>
      <c r="D1363" s="27">
        <f t="shared" si="1020"/>
        <v>0</v>
      </c>
      <c r="E1363" s="27" t="b">
        <f t="shared" si="996"/>
        <v>1</v>
      </c>
      <c r="F1363" s="29">
        <f t="shared" si="998"/>
        <v>0</v>
      </c>
      <c r="G1363" s="27">
        <f t="shared" si="1021"/>
        <v>0</v>
      </c>
      <c r="H1363" s="22">
        <f t="shared" si="999"/>
        <v>18959744879.675419</v>
      </c>
      <c r="I1363" s="23">
        <f t="shared" si="1000"/>
        <v>132580106.5049091</v>
      </c>
      <c r="J1363" s="23">
        <f t="shared" si="1001"/>
        <v>1086</v>
      </c>
      <c r="K1363" s="19">
        <f t="shared" si="1022"/>
        <v>225.0831931027827</v>
      </c>
      <c r="L1363" s="16">
        <f t="shared" si="1002"/>
        <v>130.77895127636066</v>
      </c>
      <c r="M1363" s="23">
        <f>M1362-IF($B1363="B",(Percent_Rent_In_Elsies*2.49%/12 * H1362)/K1362,0)+IF($B1363="D",N1363,0)+IF(B1363="D",AK1362)+IF(B1363="C",F1362*90%)-(Y1363-Y1362)-IF($B1363="A",Q1362/K1362) + IF($B1363="A",Q1362/K1362)</f>
        <v>-33186198.253838316</v>
      </c>
      <c r="N1363" s="23">
        <f t="shared" si="1003"/>
        <v>0</v>
      </c>
      <c r="O1363" s="22">
        <f t="shared" si="1004"/>
        <v>0</v>
      </c>
      <c r="P1363" s="22">
        <f t="shared" si="1035"/>
        <v>0</v>
      </c>
      <c r="Q1363" s="22">
        <f t="shared" si="1036"/>
        <v>0</v>
      </c>
      <c r="R1363" s="22">
        <f t="shared" si="1005"/>
        <v>231796495.32915094</v>
      </c>
      <c r="S1363" s="16">
        <f t="shared" si="995"/>
        <v>19284160.001498882</v>
      </c>
      <c r="T1363" s="15">
        <f t="shared" si="1006"/>
        <v>0</v>
      </c>
      <c r="U1363" s="23">
        <f t="shared" si="1023"/>
        <v>1029875.6092292432</v>
      </c>
      <c r="V1363" s="23">
        <f t="shared" si="1024"/>
        <v>85680.221120591945</v>
      </c>
      <c r="W1363" s="23">
        <f t="shared" si="1037"/>
        <v>0</v>
      </c>
      <c r="X1363" s="23">
        <f t="shared" si="1025"/>
        <v>30414064.913501497</v>
      </c>
      <c r="Y1363" s="23">
        <f t="shared" si="1007"/>
        <v>13825559.361691331</v>
      </c>
      <c r="Z1363" s="3">
        <f t="shared" si="1008"/>
        <v>0</v>
      </c>
      <c r="AA1363" s="23">
        <f t="shared" si="1009"/>
        <v>57917294.422524311</v>
      </c>
      <c r="AB1363" s="26">
        <f t="shared" si="1026"/>
        <v>70086276.274228662</v>
      </c>
      <c r="AC1363" s="23">
        <f t="shared" si="1027"/>
        <v>74889487.274228647</v>
      </c>
      <c r="AD1363" s="23">
        <f t="shared" si="1033"/>
        <v>4803211</v>
      </c>
      <c r="AE1363" s="24">
        <f t="shared" si="994"/>
        <v>70086276.274228647</v>
      </c>
      <c r="AF1363" s="3">
        <f t="shared" si="1028"/>
        <v>1E-4</v>
      </c>
      <c r="AG1363" s="2">
        <f t="shared" si="1010"/>
        <v>0</v>
      </c>
      <c r="AH1363" s="2">
        <f t="shared" si="1011"/>
        <v>108.20803094455219</v>
      </c>
      <c r="AI1363" s="23">
        <f t="shared" si="1034"/>
        <v>9311578260.3541088</v>
      </c>
      <c r="AJ1363" s="23">
        <f t="shared" si="1012"/>
        <v>6219.922423797766</v>
      </c>
      <c r="AK1363" s="23">
        <f t="shared" si="1013"/>
        <v>60712.999164985209</v>
      </c>
      <c r="AL1363" s="23">
        <f t="shared" si="1038"/>
        <v>0</v>
      </c>
      <c r="AM1363" s="23">
        <f t="shared" si="1039"/>
        <v>0</v>
      </c>
      <c r="AN1363" s="16">
        <f t="shared" si="1029"/>
        <v>0</v>
      </c>
      <c r="AO1363" s="23">
        <f t="shared" si="1030"/>
        <v>0</v>
      </c>
      <c r="AP1363" s="22">
        <f t="shared" si="1031"/>
        <v>0</v>
      </c>
      <c r="AQ1363" s="30">
        <f t="shared" si="1014"/>
        <v>4220361015.4615307</v>
      </c>
      <c r="AR1363" s="28">
        <f t="shared" si="1015"/>
        <v>1965867519.8497868</v>
      </c>
      <c r="AS1363" s="25">
        <f t="shared" si="1016"/>
        <v>200337590.02425668</v>
      </c>
      <c r="AT1363" s="32">
        <f t="shared" si="1017"/>
        <v>0</v>
      </c>
      <c r="AU1363" s="23">
        <f t="shared" si="1018"/>
        <v>0</v>
      </c>
      <c r="AV1363" s="22">
        <f t="shared" si="1019"/>
        <v>558263735.91746211</v>
      </c>
      <c r="AW1363" s="31">
        <f t="shared" si="1032"/>
        <v>2975549501.1221557</v>
      </c>
    </row>
    <row r="1364" spans="1:53" x14ac:dyDescent="0.25">
      <c r="A1364" s="21">
        <f t="shared" si="993"/>
        <v>510</v>
      </c>
      <c r="B1364" s="21" t="s">
        <v>9</v>
      </c>
      <c r="C1364" s="27">
        <f t="shared" si="997"/>
        <v>0</v>
      </c>
      <c r="D1364" s="27">
        <f t="shared" si="1020"/>
        <v>0</v>
      </c>
      <c r="E1364" s="27" t="b">
        <f t="shared" si="996"/>
        <v>1</v>
      </c>
      <c r="F1364" s="29">
        <f t="shared" si="998"/>
        <v>0</v>
      </c>
      <c r="G1364" s="27">
        <f t="shared" si="1021"/>
        <v>0</v>
      </c>
      <c r="H1364" s="22">
        <f t="shared" si="999"/>
        <v>18959744879.675419</v>
      </c>
      <c r="I1364" s="23">
        <f t="shared" si="1000"/>
        <v>132580106.5049091</v>
      </c>
      <c r="J1364" s="23">
        <f t="shared" si="1001"/>
        <v>1086</v>
      </c>
      <c r="K1364" s="19">
        <f t="shared" si="1022"/>
        <v>225.0831931027827</v>
      </c>
      <c r="L1364" s="16">
        <f t="shared" si="1002"/>
        <v>130.77895127636066</v>
      </c>
      <c r="M1364" s="23">
        <f>M1363-IF($B1364="B",(Percent_Rent_In_Elsies*2.49%/12 * H1363)/K1363,0)+IF($B1364="D",N1364,0)+IF(B1364="D",AK1363)+IF(B1364="C",F1363*90%)-(Y1364-Y1363)-IF($B1364="A",Q1363/K1363) + IF($B1364="A",Q1363/K1363)</f>
        <v>-33125485.254673332</v>
      </c>
      <c r="N1364" s="23">
        <f t="shared" si="1003"/>
        <v>0</v>
      </c>
      <c r="O1364" s="22">
        <f t="shared" si="1004"/>
        <v>13473207.93471304</v>
      </c>
      <c r="P1364" s="22">
        <f t="shared" si="1035"/>
        <v>0</v>
      </c>
      <c r="Q1364" s="22">
        <f t="shared" si="1036"/>
        <v>0</v>
      </c>
      <c r="R1364" s="22">
        <f t="shared" si="1005"/>
        <v>231796495.32915094</v>
      </c>
      <c r="S1364" s="16">
        <f t="shared" si="995"/>
        <v>0</v>
      </c>
      <c r="T1364" s="15">
        <f t="shared" si="1006"/>
        <v>5810952.0667858422</v>
      </c>
      <c r="U1364" s="23">
        <f t="shared" si="1023"/>
        <v>1029875.6092292432</v>
      </c>
      <c r="V1364" s="23">
        <f t="shared" si="1024"/>
        <v>0</v>
      </c>
      <c r="W1364" s="23">
        <f t="shared" si="1037"/>
        <v>85680.221120591945</v>
      </c>
      <c r="X1364" s="23">
        <f t="shared" si="1025"/>
        <v>30414064.913501497</v>
      </c>
      <c r="Y1364" s="23">
        <f t="shared" si="1007"/>
        <v>13825559.361691331</v>
      </c>
      <c r="Z1364" s="3">
        <f t="shared" si="1008"/>
        <v>0</v>
      </c>
      <c r="AA1364" s="23">
        <f t="shared" si="1009"/>
        <v>57856581.423359327</v>
      </c>
      <c r="AB1364" s="26">
        <f t="shared" si="1026"/>
        <v>70086276.274228662</v>
      </c>
      <c r="AC1364" s="23">
        <f t="shared" si="1027"/>
        <v>74889487.274228647</v>
      </c>
      <c r="AD1364" s="23">
        <f t="shared" si="1033"/>
        <v>4803211</v>
      </c>
      <c r="AE1364" s="24">
        <f t="shared" si="994"/>
        <v>70086276.274228647</v>
      </c>
      <c r="AF1364" s="3">
        <f t="shared" si="1028"/>
        <v>0</v>
      </c>
      <c r="AG1364" s="2">
        <f t="shared" si="1010"/>
        <v>0</v>
      </c>
      <c r="AH1364" s="2">
        <f t="shared" si="1011"/>
        <v>108.20803094455219</v>
      </c>
      <c r="AI1364" s="23">
        <f t="shared" si="1034"/>
        <v>9301817206.2720356</v>
      </c>
      <c r="AJ1364" s="23">
        <f t="shared" si="1012"/>
        <v>6219.922423797766</v>
      </c>
      <c r="AK1364" s="23">
        <f t="shared" si="1013"/>
        <v>0</v>
      </c>
      <c r="AL1364" s="23">
        <f t="shared" si="1038"/>
        <v>0</v>
      </c>
      <c r="AM1364" s="23">
        <f t="shared" si="1039"/>
        <v>0</v>
      </c>
      <c r="AN1364" s="16">
        <f t="shared" si="1029"/>
        <v>0</v>
      </c>
      <c r="AO1364" s="23">
        <f t="shared" si="1030"/>
        <v>0</v>
      </c>
      <c r="AP1364" s="22">
        <f t="shared" si="1031"/>
        <v>0</v>
      </c>
      <c r="AQ1364" s="30">
        <f t="shared" si="1014"/>
        <v>4220361015.4615307</v>
      </c>
      <c r="AR1364" s="28">
        <f t="shared" si="1015"/>
        <v>1965867519.8497868</v>
      </c>
      <c r="AS1364" s="25">
        <f t="shared" si="1016"/>
        <v>200337590.02425668</v>
      </c>
      <c r="AT1364" s="32">
        <f t="shared" si="1017"/>
        <v>0</v>
      </c>
      <c r="AU1364" s="23">
        <f t="shared" si="1018"/>
        <v>0</v>
      </c>
      <c r="AV1364" s="22">
        <f t="shared" si="1019"/>
        <v>558263735.91746211</v>
      </c>
      <c r="AW1364" s="31">
        <f t="shared" si="1032"/>
        <v>2975549501.1221557</v>
      </c>
      <c r="AX1364" s="21"/>
      <c r="AY1364" s="21"/>
      <c r="AZ1364" s="21"/>
      <c r="BA1364" s="21"/>
    </row>
    <row r="1365" spans="1:53" x14ac:dyDescent="0.25">
      <c r="A1365" s="21">
        <f t="shared" si="993"/>
        <v>510</v>
      </c>
      <c r="B1365" s="21" t="s">
        <v>28</v>
      </c>
      <c r="C1365" s="27">
        <f t="shared" si="997"/>
        <v>0</v>
      </c>
      <c r="D1365" s="27">
        <f t="shared" si="1020"/>
        <v>0</v>
      </c>
      <c r="E1365" s="27" t="b">
        <f t="shared" si="996"/>
        <v>1</v>
      </c>
      <c r="F1365" s="29">
        <f t="shared" si="998"/>
        <v>0</v>
      </c>
      <c r="G1365" s="27">
        <f t="shared" si="1021"/>
        <v>0</v>
      </c>
      <c r="H1365" s="22">
        <f t="shared" si="999"/>
        <v>18959744879.675419</v>
      </c>
      <c r="I1365" s="23">
        <f t="shared" si="1000"/>
        <v>132580106.5049091</v>
      </c>
      <c r="J1365" s="23">
        <f t="shared" si="1001"/>
        <v>1086</v>
      </c>
      <c r="K1365" s="19">
        <f t="shared" si="1022"/>
        <v>225.0831931027827</v>
      </c>
      <c r="L1365" s="16">
        <f t="shared" si="1002"/>
        <v>130.77895127636066</v>
      </c>
      <c r="M1365" s="23">
        <f>M1364-IF($B1365="B",(Percent_Rent_In_Elsies*2.49%/12 * H1364)/K1364,0)+IF($B1365="D",N1365,0)+IF(B1365="D",AK1364)+IF(B1365="C",F1364*90%)-(Y1365-Y1364)-IF($B1365="A",Q1364/K1364) + IF($B1365="A",Q1364/K1364)</f>
        <v>-33125485.254673332</v>
      </c>
      <c r="N1365" s="23">
        <f t="shared" si="1003"/>
        <v>0</v>
      </c>
      <c r="O1365" s="22">
        <f t="shared" si="1004"/>
        <v>0</v>
      </c>
      <c r="P1365" s="22">
        <f t="shared" si="1035"/>
        <v>13473207.93471304</v>
      </c>
      <c r="Q1365" s="22">
        <f t="shared" si="1036"/>
        <v>0</v>
      </c>
      <c r="R1365" s="22">
        <f t="shared" si="1005"/>
        <v>231796495.32915094</v>
      </c>
      <c r="S1365" s="16">
        <f t="shared" si="995"/>
        <v>0</v>
      </c>
      <c r="T1365" s="15">
        <f t="shared" si="1006"/>
        <v>0</v>
      </c>
      <c r="U1365" s="23">
        <f t="shared" si="1023"/>
        <v>1029875.6092292432</v>
      </c>
      <c r="V1365" s="23">
        <f t="shared" si="1024"/>
        <v>0</v>
      </c>
      <c r="W1365" s="23">
        <f t="shared" si="1037"/>
        <v>0</v>
      </c>
      <c r="X1365" s="23">
        <f t="shared" si="1025"/>
        <v>30414064.913501497</v>
      </c>
      <c r="Y1365" s="23">
        <f t="shared" si="1007"/>
        <v>13825559.361691331</v>
      </c>
      <c r="Z1365" s="3">
        <f t="shared" si="1008"/>
        <v>4284.011056029598</v>
      </c>
      <c r="AA1365" s="23">
        <f t="shared" si="1009"/>
        <v>57920841.589199774</v>
      </c>
      <c r="AB1365" s="26">
        <f t="shared" si="1026"/>
        <v>70086276.274228662</v>
      </c>
      <c r="AC1365" s="23">
        <f t="shared" si="1027"/>
        <v>74889487.274228647</v>
      </c>
      <c r="AD1365" s="23">
        <f t="shared" si="1033"/>
        <v>4803211</v>
      </c>
      <c r="AE1365" s="24">
        <f t="shared" si="994"/>
        <v>70086276.274228647</v>
      </c>
      <c r="AF1365" s="3">
        <f t="shared" si="1028"/>
        <v>0</v>
      </c>
      <c r="AG1365" s="2">
        <f t="shared" si="1010"/>
        <v>514081326.72355175</v>
      </c>
      <c r="AH1365" s="2">
        <f t="shared" si="1011"/>
        <v>108.20803094455219</v>
      </c>
      <c r="AI1365" s="23">
        <f t="shared" si="1034"/>
        <v>9312148551.4982376</v>
      </c>
      <c r="AJ1365" s="23">
        <f t="shared" si="1012"/>
        <v>6219.922423797766</v>
      </c>
      <c r="AK1365" s="23">
        <f t="shared" si="1013"/>
        <v>0</v>
      </c>
      <c r="AL1365" s="23">
        <f t="shared" si="1038"/>
        <v>0</v>
      </c>
      <c r="AM1365" s="23">
        <f t="shared" si="1039"/>
        <v>0</v>
      </c>
      <c r="AN1365" s="16">
        <f t="shared" si="1029"/>
        <v>0</v>
      </c>
      <c r="AO1365" s="23">
        <f t="shared" si="1030"/>
        <v>0</v>
      </c>
      <c r="AP1365" s="22">
        <f t="shared" si="1031"/>
        <v>0</v>
      </c>
      <c r="AQ1365" s="30">
        <f t="shared" si="1014"/>
        <v>4220361015.4615307</v>
      </c>
      <c r="AR1365" s="28">
        <f t="shared" si="1015"/>
        <v>1965867519.8497868</v>
      </c>
      <c r="AS1365" s="25">
        <f t="shared" si="1016"/>
        <v>200337590.02425668</v>
      </c>
      <c r="AT1365" s="32">
        <f t="shared" si="1017"/>
        <v>8568.0221120591959</v>
      </c>
      <c r="AU1365" s="23">
        <f t="shared" si="1018"/>
        <v>8568.0221120591959</v>
      </c>
      <c r="AV1365" s="22">
        <f t="shared" si="1019"/>
        <v>564074687.98424792</v>
      </c>
      <c r="AW1365" s="31">
        <f t="shared" si="1032"/>
        <v>2975549501.1221557</v>
      </c>
      <c r="AX1365" s="21"/>
      <c r="AY1365" s="21"/>
      <c r="AZ1365" s="21"/>
      <c r="BA1365" s="21"/>
    </row>
    <row r="1366" spans="1:53" x14ac:dyDescent="0.25">
      <c r="A1366">
        <f t="shared" si="993"/>
        <v>511</v>
      </c>
      <c r="B1366" t="s">
        <v>6</v>
      </c>
      <c r="C1366" s="27">
        <f t="shared" si="997"/>
        <v>0</v>
      </c>
      <c r="D1366" s="27">
        <f t="shared" si="1020"/>
        <v>0</v>
      </c>
      <c r="E1366" s="27" t="b">
        <f t="shared" si="996"/>
        <v>1</v>
      </c>
      <c r="F1366" s="29">
        <f t="shared" si="998"/>
        <v>0</v>
      </c>
      <c r="G1366" s="27">
        <f t="shared" si="1021"/>
        <v>0</v>
      </c>
      <c r="H1366" s="22">
        <f t="shared" si="999"/>
        <v>18991344454.47488</v>
      </c>
      <c r="I1366" s="23">
        <f t="shared" si="1000"/>
        <v>132580106.5049091</v>
      </c>
      <c r="J1366" s="23">
        <f t="shared" si="1001"/>
        <v>1086</v>
      </c>
      <c r="K1366" s="19">
        <f t="shared" si="1022"/>
        <v>225.0831931027827</v>
      </c>
      <c r="L1366" s="16">
        <f t="shared" si="1002"/>
        <v>130.9969161951546</v>
      </c>
      <c r="M1366" s="23">
        <f>M1365-IF($B1366="B",(Percent_Rent_In_Elsies*2.49%/12 * H1365)/K1365,0)+IF($B1366="D",N1366,0)+IF(B1366="D",AK1365)+IF(B1366="C",F1365*90%)-(Y1366-Y1365)-IF($B1366="A",Q1365/K1365) + IF($B1366="A",Q1365/K1365)</f>
        <v>-33125485.254673332</v>
      </c>
      <c r="N1366" s="23">
        <f t="shared" si="1003"/>
        <v>0</v>
      </c>
      <c r="O1366" s="22">
        <f t="shared" si="1004"/>
        <v>0</v>
      </c>
      <c r="P1366" s="22">
        <f t="shared" si="1035"/>
        <v>0</v>
      </c>
      <c r="Q1366" s="22">
        <f t="shared" si="1036"/>
        <v>0</v>
      </c>
      <c r="R1366" s="22">
        <f t="shared" si="1005"/>
        <v>231796495.32915094</v>
      </c>
      <c r="S1366" s="16">
        <f t="shared" si="995"/>
        <v>0</v>
      </c>
      <c r="T1366" s="15">
        <f t="shared" si="1006"/>
        <v>0</v>
      </c>
      <c r="U1366" s="23">
        <f t="shared" si="1023"/>
        <v>1029875.6092292432</v>
      </c>
      <c r="V1366" s="23">
        <f t="shared" si="1024"/>
        <v>0</v>
      </c>
      <c r="W1366" s="23">
        <f t="shared" si="1037"/>
        <v>0</v>
      </c>
      <c r="X1366" s="23">
        <f t="shared" si="1025"/>
        <v>30435484.968781646</v>
      </c>
      <c r="Y1366" s="23">
        <f t="shared" si="1007"/>
        <v>13825559.361691331</v>
      </c>
      <c r="Z1366" s="3">
        <f t="shared" si="1008"/>
        <v>0</v>
      </c>
      <c r="AA1366" s="23">
        <f t="shared" si="1009"/>
        <v>57920841.589199774</v>
      </c>
      <c r="AB1366" s="26">
        <f t="shared" si="1026"/>
        <v>70086276.274228662</v>
      </c>
      <c r="AC1366" s="23">
        <f t="shared" si="1027"/>
        <v>74889487.274228647</v>
      </c>
      <c r="AD1366" s="23">
        <f t="shared" si="1033"/>
        <v>4803211</v>
      </c>
      <c r="AE1366" s="24">
        <f t="shared" si="994"/>
        <v>70086276.274228647</v>
      </c>
      <c r="AF1366" s="3">
        <f t="shared" si="1028"/>
        <v>0</v>
      </c>
      <c r="AG1366" s="2">
        <f t="shared" si="1010"/>
        <v>0</v>
      </c>
      <c r="AH1366" s="2">
        <f t="shared" si="1011"/>
        <v>108.38837766279313</v>
      </c>
      <c r="AI1366" s="23">
        <f t="shared" si="1034"/>
        <v>9312148551.4982376</v>
      </c>
      <c r="AJ1366" s="23">
        <f t="shared" si="1012"/>
        <v>6219.922423797766</v>
      </c>
      <c r="AK1366" s="23">
        <f t="shared" si="1013"/>
        <v>0</v>
      </c>
      <c r="AL1366" s="23">
        <f t="shared" si="1038"/>
        <v>0</v>
      </c>
      <c r="AM1366" s="23">
        <f t="shared" si="1039"/>
        <v>0</v>
      </c>
      <c r="AN1366" s="16">
        <f t="shared" si="1029"/>
        <v>0</v>
      </c>
      <c r="AO1366" s="23">
        <f t="shared" si="1030"/>
        <v>0</v>
      </c>
      <c r="AP1366" s="22">
        <f t="shared" si="1031"/>
        <v>0</v>
      </c>
      <c r="AQ1366" s="30">
        <f t="shared" si="1014"/>
        <v>4220361015.4615307</v>
      </c>
      <c r="AR1366" s="28">
        <f t="shared" si="1015"/>
        <v>1965867519.8497868</v>
      </c>
      <c r="AS1366" s="25">
        <f t="shared" si="1016"/>
        <v>200337590.02425668</v>
      </c>
      <c r="AT1366" s="32">
        <f t="shared" si="1017"/>
        <v>0</v>
      </c>
      <c r="AU1366" s="23">
        <f t="shared" si="1018"/>
        <v>0</v>
      </c>
      <c r="AV1366" s="22">
        <f t="shared" si="1019"/>
        <v>564074687.98424792</v>
      </c>
      <c r="AW1366" s="31">
        <f t="shared" si="1032"/>
        <v>2962076293.1874428</v>
      </c>
    </row>
    <row r="1367" spans="1:53" x14ac:dyDescent="0.25">
      <c r="A1367">
        <f t="shared" si="993"/>
        <v>511</v>
      </c>
      <c r="B1367" t="s">
        <v>7</v>
      </c>
      <c r="C1367" s="27">
        <f t="shared" si="997"/>
        <v>0</v>
      </c>
      <c r="D1367" s="27">
        <f t="shared" si="1020"/>
        <v>0</v>
      </c>
      <c r="E1367" s="27" t="b">
        <f t="shared" si="996"/>
        <v>1</v>
      </c>
      <c r="F1367" s="29">
        <f t="shared" si="998"/>
        <v>0</v>
      </c>
      <c r="G1367" s="27">
        <f t="shared" si="1021"/>
        <v>0</v>
      </c>
      <c r="H1367" s="22">
        <f t="shared" si="999"/>
        <v>18991344454.47488</v>
      </c>
      <c r="I1367" s="23">
        <f t="shared" si="1000"/>
        <v>132580106.5049091</v>
      </c>
      <c r="J1367" s="23">
        <f t="shared" si="1001"/>
        <v>1086</v>
      </c>
      <c r="K1367" s="19">
        <f t="shared" si="1022"/>
        <v>225.0831931027827</v>
      </c>
      <c r="L1367" s="16">
        <f t="shared" si="1002"/>
        <v>130.9969161951546</v>
      </c>
      <c r="M1367" s="23">
        <f>M1366-IF($B1367="B",(Percent_Rent_In_Elsies*2.49%/12 * H1366)/K1366,0)+IF($B1367="D",N1367,0)+IF(B1367="D",AK1366)+IF(B1367="C",F1366*90%)-(Y1367-Y1366)-IF($B1367="A",Q1366/K1366) + IF($B1367="A",Q1366/K1366)</f>
        <v>-33213024.086870901</v>
      </c>
      <c r="N1367" s="23">
        <f t="shared" si="1003"/>
        <v>0</v>
      </c>
      <c r="O1367" s="22">
        <f t="shared" si="1004"/>
        <v>0</v>
      </c>
      <c r="P1367" s="22">
        <f t="shared" si="1035"/>
        <v>0</v>
      </c>
      <c r="Q1367" s="22">
        <f t="shared" si="1036"/>
        <v>0</v>
      </c>
      <c r="R1367" s="22">
        <f t="shared" si="1005"/>
        <v>212480120.71838838</v>
      </c>
      <c r="S1367" s="16">
        <f t="shared" si="995"/>
        <v>19316374.610762578</v>
      </c>
      <c r="T1367" s="15">
        <f t="shared" si="1006"/>
        <v>0</v>
      </c>
      <c r="U1367" s="23">
        <f t="shared" si="1023"/>
        <v>944052.64179347293</v>
      </c>
      <c r="V1367" s="23">
        <f t="shared" si="1024"/>
        <v>85822.967435770275</v>
      </c>
      <c r="W1367" s="23">
        <f t="shared" si="1037"/>
        <v>0</v>
      </c>
      <c r="X1367" s="23">
        <f t="shared" si="1025"/>
        <v>30435484.968781646</v>
      </c>
      <c r="Y1367" s="23">
        <f t="shared" si="1007"/>
        <v>13825559.361691331</v>
      </c>
      <c r="Z1367" s="3">
        <f t="shared" si="1008"/>
        <v>0</v>
      </c>
      <c r="AA1367" s="23">
        <f t="shared" si="1009"/>
        <v>57920841.589199774</v>
      </c>
      <c r="AB1367" s="26">
        <f t="shared" si="1026"/>
        <v>70086276.274228662</v>
      </c>
      <c r="AC1367" s="23">
        <f t="shared" si="1027"/>
        <v>74889487.274228647</v>
      </c>
      <c r="AD1367" s="23">
        <f t="shared" si="1033"/>
        <v>4803211</v>
      </c>
      <c r="AE1367" s="24">
        <f t="shared" si="994"/>
        <v>70086276.274228647</v>
      </c>
      <c r="AF1367" s="3">
        <f t="shared" si="1028"/>
        <v>0</v>
      </c>
      <c r="AG1367" s="2">
        <f t="shared" si="1010"/>
        <v>0</v>
      </c>
      <c r="AH1367" s="2">
        <f t="shared" si="1011"/>
        <v>108.38837766279313</v>
      </c>
      <c r="AI1367" s="23">
        <f t="shared" si="1034"/>
        <v>9312148551.4982376</v>
      </c>
      <c r="AJ1367" s="23">
        <f t="shared" si="1012"/>
        <v>6219.922423797766</v>
      </c>
      <c r="AK1367" s="23">
        <f t="shared" si="1013"/>
        <v>0</v>
      </c>
      <c r="AL1367" s="23">
        <f t="shared" si="1038"/>
        <v>570291.14412879944</v>
      </c>
      <c r="AM1367" s="23">
        <f t="shared" si="1039"/>
        <v>532075001.31900048</v>
      </c>
      <c r="AN1367" s="16">
        <f t="shared" si="1029"/>
        <v>0</v>
      </c>
      <c r="AO1367" s="23">
        <f t="shared" si="1030"/>
        <v>87538.832197569762</v>
      </c>
      <c r="AP1367" s="22">
        <f t="shared" si="1031"/>
        <v>19703519.871517692</v>
      </c>
      <c r="AQ1367" s="30">
        <f t="shared" si="1014"/>
        <v>4259600575.2856584</v>
      </c>
      <c r="AR1367" s="28">
        <f t="shared" si="1015"/>
        <v>1985403559.8023965</v>
      </c>
      <c r="AS1367" s="25">
        <f t="shared" si="1016"/>
        <v>200337590.02425668</v>
      </c>
      <c r="AT1367" s="32">
        <f t="shared" si="1017"/>
        <v>0</v>
      </c>
      <c r="AU1367" s="23">
        <f t="shared" si="1018"/>
        <v>0</v>
      </c>
      <c r="AV1367" s="22">
        <f t="shared" si="1019"/>
        <v>564074687.98424792</v>
      </c>
      <c r="AW1367" s="31">
        <f t="shared" si="1032"/>
        <v>3001315853.0115695</v>
      </c>
    </row>
    <row r="1368" spans="1:53" s="21" customFormat="1" x14ac:dyDescent="0.25">
      <c r="A1368">
        <f t="shared" si="993"/>
        <v>511</v>
      </c>
      <c r="B1368" t="s">
        <v>8</v>
      </c>
      <c r="C1368" s="27">
        <f t="shared" si="997"/>
        <v>0</v>
      </c>
      <c r="D1368" s="27">
        <f t="shared" si="1020"/>
        <v>0</v>
      </c>
      <c r="E1368" s="27" t="b">
        <f t="shared" si="996"/>
        <v>1</v>
      </c>
      <c r="F1368" s="29">
        <f t="shared" si="998"/>
        <v>0</v>
      </c>
      <c r="G1368" s="27">
        <f t="shared" si="1021"/>
        <v>0</v>
      </c>
      <c r="H1368" s="22">
        <f t="shared" si="999"/>
        <v>18991344454.47488</v>
      </c>
      <c r="I1368" s="23">
        <f t="shared" si="1000"/>
        <v>132580106.5049091</v>
      </c>
      <c r="J1368" s="23">
        <f t="shared" si="1001"/>
        <v>1086</v>
      </c>
      <c r="K1368" s="19">
        <f t="shared" si="1022"/>
        <v>225.0831931027827</v>
      </c>
      <c r="L1368" s="16">
        <f t="shared" si="1002"/>
        <v>130.9969161951546</v>
      </c>
      <c r="M1368" s="23">
        <f>M1367-IF($B1368="B",(Percent_Rent_In_Elsies*2.49%/12 * H1367)/K1367,0)+IF($B1368="D",N1368,0)+IF(B1368="D",AK1367)+IF(B1368="C",F1367*90%)-(Y1368-Y1367)-IF($B1368="A",Q1367/K1367) + IF($B1368="A",Q1367/K1367)</f>
        <v>-33213024.086870901</v>
      </c>
      <c r="N1368" s="23">
        <f t="shared" si="1003"/>
        <v>0</v>
      </c>
      <c r="O1368" s="22">
        <f t="shared" si="1004"/>
        <v>0</v>
      </c>
      <c r="P1368" s="22">
        <f t="shared" si="1035"/>
        <v>0</v>
      </c>
      <c r="Q1368" s="22">
        <f t="shared" si="1036"/>
        <v>0</v>
      </c>
      <c r="R1368" s="22">
        <f t="shared" si="1005"/>
        <v>232183640.58990607</v>
      </c>
      <c r="S1368" s="16">
        <f t="shared" si="995"/>
        <v>19316374.610762578</v>
      </c>
      <c r="T1368" s="15">
        <f t="shared" si="1006"/>
        <v>0</v>
      </c>
      <c r="U1368" s="23">
        <f t="shared" si="1023"/>
        <v>1031591.4739910427</v>
      </c>
      <c r="V1368" s="23">
        <f t="shared" si="1024"/>
        <v>85822.967435770275</v>
      </c>
      <c r="W1368" s="23">
        <f t="shared" si="1037"/>
        <v>0</v>
      </c>
      <c r="X1368" s="23">
        <f t="shared" si="1025"/>
        <v>30435484.968781646</v>
      </c>
      <c r="Y1368" s="23">
        <f t="shared" si="1007"/>
        <v>13825559.361691331</v>
      </c>
      <c r="Z1368" s="3">
        <f t="shared" si="1008"/>
        <v>0</v>
      </c>
      <c r="AA1368" s="23">
        <f t="shared" si="1009"/>
        <v>57920841.589199774</v>
      </c>
      <c r="AB1368" s="26">
        <f t="shared" si="1026"/>
        <v>70086276.274228662</v>
      </c>
      <c r="AC1368" s="23">
        <f t="shared" si="1027"/>
        <v>74889487.274228647</v>
      </c>
      <c r="AD1368" s="23">
        <f t="shared" si="1033"/>
        <v>4803211</v>
      </c>
      <c r="AE1368" s="24">
        <f t="shared" si="994"/>
        <v>70086276.274228647</v>
      </c>
      <c r="AF1368" s="3">
        <f t="shared" si="1028"/>
        <v>1E-4</v>
      </c>
      <c r="AG1368" s="2">
        <f t="shared" si="1010"/>
        <v>0</v>
      </c>
      <c r="AH1368" s="2">
        <f t="shared" si="1011"/>
        <v>108.38837766279313</v>
      </c>
      <c r="AI1368" s="23">
        <f t="shared" si="1034"/>
        <v>9312148551.4982376</v>
      </c>
      <c r="AJ1368" s="23">
        <f t="shared" si="1012"/>
        <v>6219.922423797766</v>
      </c>
      <c r="AK1368" s="23">
        <f t="shared" si="1013"/>
        <v>60698.528964406447</v>
      </c>
      <c r="AL1368" s="23">
        <f t="shared" si="1038"/>
        <v>0</v>
      </c>
      <c r="AM1368" s="23">
        <f t="shared" si="1039"/>
        <v>0</v>
      </c>
      <c r="AN1368" s="16">
        <f t="shared" si="1029"/>
        <v>0</v>
      </c>
      <c r="AO1368" s="23">
        <f t="shared" si="1030"/>
        <v>0</v>
      </c>
      <c r="AP1368" s="22">
        <f t="shared" si="1031"/>
        <v>0</v>
      </c>
      <c r="AQ1368" s="30">
        <f t="shared" si="1014"/>
        <v>4259600575.2856584</v>
      </c>
      <c r="AR1368" s="28">
        <f t="shared" si="1015"/>
        <v>1985403559.8023965</v>
      </c>
      <c r="AS1368" s="25">
        <f t="shared" si="1016"/>
        <v>200337590.02425668</v>
      </c>
      <c r="AT1368" s="32">
        <f t="shared" si="1017"/>
        <v>0</v>
      </c>
      <c r="AU1368" s="23">
        <f t="shared" si="1018"/>
        <v>0</v>
      </c>
      <c r="AV1368" s="22">
        <f t="shared" si="1019"/>
        <v>564074687.98424792</v>
      </c>
      <c r="AW1368" s="31">
        <f t="shared" si="1032"/>
        <v>3001315853.0115695</v>
      </c>
      <c r="AX1368"/>
      <c r="AY1368"/>
      <c r="AZ1368"/>
      <c r="BA1368"/>
    </row>
    <row r="1369" spans="1:53" s="21" customFormat="1" x14ac:dyDescent="0.25">
      <c r="A1369" s="21">
        <f t="shared" si="993"/>
        <v>511</v>
      </c>
      <c r="B1369" s="21" t="s">
        <v>9</v>
      </c>
      <c r="C1369" s="27">
        <f t="shared" si="997"/>
        <v>0</v>
      </c>
      <c r="D1369" s="27">
        <f t="shared" si="1020"/>
        <v>0</v>
      </c>
      <c r="E1369" s="27" t="b">
        <f t="shared" si="996"/>
        <v>1</v>
      </c>
      <c r="F1369" s="29">
        <f t="shared" si="998"/>
        <v>0</v>
      </c>
      <c r="G1369" s="27">
        <f t="shared" si="1021"/>
        <v>0</v>
      </c>
      <c r="H1369" s="22">
        <f t="shared" si="999"/>
        <v>18991344454.47488</v>
      </c>
      <c r="I1369" s="23">
        <f t="shared" si="1000"/>
        <v>132580106.5049091</v>
      </c>
      <c r="J1369" s="23">
        <f t="shared" si="1001"/>
        <v>1086</v>
      </c>
      <c r="K1369" s="19">
        <f t="shared" si="1022"/>
        <v>225.0831931027827</v>
      </c>
      <c r="L1369" s="16">
        <f t="shared" si="1002"/>
        <v>130.9969161951546</v>
      </c>
      <c r="M1369" s="23">
        <f>M1368-IF($B1369="B",(Percent_Rent_In_Elsies*2.49%/12 * H1368)/K1368,0)+IF($B1369="D",N1369,0)+IF(B1369="D",AK1368)+IF(B1369="C",F1368*90%)-(Y1369-Y1368)-IF($B1369="A",Q1368/K1368) + IF($B1369="A",Q1368/K1368)</f>
        <v>-33152325.557906494</v>
      </c>
      <c r="N1369" s="23">
        <f t="shared" si="1003"/>
        <v>0</v>
      </c>
      <c r="O1369" s="22">
        <f t="shared" si="1004"/>
        <v>13495715.337303072</v>
      </c>
      <c r="P1369" s="22">
        <f t="shared" si="1035"/>
        <v>0</v>
      </c>
      <c r="Q1369" s="22">
        <f t="shared" si="1036"/>
        <v>0</v>
      </c>
      <c r="R1369" s="22">
        <f t="shared" si="1005"/>
        <v>232183640.58990607</v>
      </c>
      <c r="S1369" s="16">
        <f t="shared" si="995"/>
        <v>0</v>
      </c>
      <c r="T1369" s="15">
        <f t="shared" si="1006"/>
        <v>5820659.2734595053</v>
      </c>
      <c r="U1369" s="23">
        <f t="shared" si="1023"/>
        <v>1031591.4739910427</v>
      </c>
      <c r="V1369" s="23">
        <f t="shared" si="1024"/>
        <v>0</v>
      </c>
      <c r="W1369" s="23">
        <f t="shared" si="1037"/>
        <v>85822.967435770275</v>
      </c>
      <c r="X1369" s="23">
        <f t="shared" si="1025"/>
        <v>30435484.968781646</v>
      </c>
      <c r="Y1369" s="23">
        <f t="shared" si="1007"/>
        <v>13825559.361691331</v>
      </c>
      <c r="Z1369" s="3">
        <f t="shared" si="1008"/>
        <v>0</v>
      </c>
      <c r="AA1369" s="23">
        <f t="shared" si="1009"/>
        <v>57860143.060235366</v>
      </c>
      <c r="AB1369" s="26">
        <f t="shared" si="1026"/>
        <v>70086276.274228662</v>
      </c>
      <c r="AC1369" s="23">
        <f t="shared" si="1027"/>
        <v>74889487.274228647</v>
      </c>
      <c r="AD1369" s="23">
        <f t="shared" si="1033"/>
        <v>4803211</v>
      </c>
      <c r="AE1369" s="24">
        <f t="shared" si="994"/>
        <v>70086276.274228647</v>
      </c>
      <c r="AF1369" s="3">
        <f t="shared" si="1028"/>
        <v>0</v>
      </c>
      <c r="AG1369" s="2">
        <f t="shared" si="1010"/>
        <v>0</v>
      </c>
      <c r="AH1369" s="2">
        <f t="shared" si="1011"/>
        <v>108.38837766279313</v>
      </c>
      <c r="AI1369" s="23">
        <f t="shared" si="1034"/>
        <v>9302389823.8439865</v>
      </c>
      <c r="AJ1369" s="23">
        <f t="shared" si="1012"/>
        <v>6219.922423797766</v>
      </c>
      <c r="AK1369" s="23">
        <f t="shared" si="1013"/>
        <v>0</v>
      </c>
      <c r="AL1369" s="23">
        <f t="shared" si="1038"/>
        <v>0</v>
      </c>
      <c r="AM1369" s="23">
        <f t="shared" si="1039"/>
        <v>0</v>
      </c>
      <c r="AN1369" s="16">
        <f t="shared" si="1029"/>
        <v>0</v>
      </c>
      <c r="AO1369" s="23">
        <f t="shared" si="1030"/>
        <v>0</v>
      </c>
      <c r="AP1369" s="22">
        <f t="shared" si="1031"/>
        <v>0</v>
      </c>
      <c r="AQ1369" s="30">
        <f t="shared" si="1014"/>
        <v>4259600575.2856584</v>
      </c>
      <c r="AR1369" s="28">
        <f t="shared" si="1015"/>
        <v>1985403559.8023965</v>
      </c>
      <c r="AS1369" s="25">
        <f t="shared" si="1016"/>
        <v>200337590.02425668</v>
      </c>
      <c r="AT1369" s="32">
        <f t="shared" si="1017"/>
        <v>0</v>
      </c>
      <c r="AU1369" s="23">
        <f t="shared" si="1018"/>
        <v>0</v>
      </c>
      <c r="AV1369" s="22">
        <f t="shared" si="1019"/>
        <v>564074687.98424792</v>
      </c>
      <c r="AW1369" s="31">
        <f t="shared" si="1032"/>
        <v>3001315853.0115695</v>
      </c>
    </row>
    <row r="1370" spans="1:53" x14ac:dyDescent="0.25">
      <c r="A1370" s="21">
        <f t="shared" ref="A1370:A1433" si="1040">A1365+1</f>
        <v>511</v>
      </c>
      <c r="B1370" s="21" t="s">
        <v>28</v>
      </c>
      <c r="C1370" s="27">
        <f t="shared" si="997"/>
        <v>0</v>
      </c>
      <c r="D1370" s="27">
        <f t="shared" si="1020"/>
        <v>0</v>
      </c>
      <c r="E1370" s="27" t="b">
        <f t="shared" si="996"/>
        <v>1</v>
      </c>
      <c r="F1370" s="29">
        <f t="shared" si="998"/>
        <v>0</v>
      </c>
      <c r="G1370" s="27">
        <f t="shared" si="1021"/>
        <v>0</v>
      </c>
      <c r="H1370" s="22">
        <f t="shared" si="999"/>
        <v>18991344454.47488</v>
      </c>
      <c r="I1370" s="23">
        <f t="shared" si="1000"/>
        <v>132580106.5049091</v>
      </c>
      <c r="J1370" s="23">
        <f t="shared" si="1001"/>
        <v>1086</v>
      </c>
      <c r="K1370" s="19">
        <f t="shared" si="1022"/>
        <v>225.0831931027827</v>
      </c>
      <c r="L1370" s="16">
        <f t="shared" si="1002"/>
        <v>130.9969161951546</v>
      </c>
      <c r="M1370" s="23">
        <f>M1369-IF($B1370="B",(Percent_Rent_In_Elsies*2.49%/12 * H1369)/K1369,0)+IF($B1370="D",N1370,0)+IF(B1370="D",AK1369)+IF(B1370="C",F1369*90%)-(Y1370-Y1369)-IF($B1370="A",Q1369/K1369) + IF($B1370="A",Q1369/K1369)</f>
        <v>-33152325.557906494</v>
      </c>
      <c r="N1370" s="23">
        <f t="shared" si="1003"/>
        <v>0</v>
      </c>
      <c r="O1370" s="22">
        <f t="shared" si="1004"/>
        <v>0</v>
      </c>
      <c r="P1370" s="22">
        <f t="shared" si="1035"/>
        <v>13495715.337303072</v>
      </c>
      <c r="Q1370" s="22">
        <f t="shared" si="1036"/>
        <v>0</v>
      </c>
      <c r="R1370" s="22">
        <f t="shared" si="1005"/>
        <v>232183640.58990607</v>
      </c>
      <c r="S1370" s="16">
        <f t="shared" si="995"/>
        <v>0</v>
      </c>
      <c r="T1370" s="15">
        <f t="shared" si="1006"/>
        <v>0</v>
      </c>
      <c r="U1370" s="23">
        <f t="shared" si="1023"/>
        <v>1031591.4739910427</v>
      </c>
      <c r="V1370" s="23">
        <f t="shared" si="1024"/>
        <v>0</v>
      </c>
      <c r="W1370" s="23">
        <f t="shared" si="1037"/>
        <v>0</v>
      </c>
      <c r="X1370" s="23">
        <f t="shared" si="1025"/>
        <v>30435484.968781646</v>
      </c>
      <c r="Y1370" s="23">
        <f t="shared" si="1007"/>
        <v>13825559.361691331</v>
      </c>
      <c r="Z1370" s="3">
        <f t="shared" si="1008"/>
        <v>4291.1483717885149</v>
      </c>
      <c r="AA1370" s="23">
        <f t="shared" si="1009"/>
        <v>57924510.285812192</v>
      </c>
      <c r="AB1370" s="26">
        <f t="shared" si="1026"/>
        <v>70086276.274228647</v>
      </c>
      <c r="AC1370" s="23">
        <f t="shared" si="1027"/>
        <v>74889487.274228647</v>
      </c>
      <c r="AD1370" s="23">
        <f t="shared" si="1033"/>
        <v>4803211</v>
      </c>
      <c r="AE1370" s="24">
        <f t="shared" si="994"/>
        <v>70086276.274228647</v>
      </c>
      <c r="AF1370" s="3">
        <f t="shared" si="1028"/>
        <v>0</v>
      </c>
      <c r="AG1370" s="2">
        <f t="shared" si="1010"/>
        <v>514937804.61462176</v>
      </c>
      <c r="AH1370" s="2">
        <f t="shared" si="1011"/>
        <v>108.38837766279313</v>
      </c>
      <c r="AI1370" s="23">
        <f t="shared" si="1034"/>
        <v>9312738381.4611282</v>
      </c>
      <c r="AJ1370" s="23">
        <f t="shared" si="1012"/>
        <v>6219.922423797766</v>
      </c>
      <c r="AK1370" s="23">
        <f t="shared" si="1013"/>
        <v>0</v>
      </c>
      <c r="AL1370" s="23">
        <f t="shared" si="1038"/>
        <v>0</v>
      </c>
      <c r="AM1370" s="23">
        <f t="shared" si="1039"/>
        <v>0</v>
      </c>
      <c r="AN1370" s="16">
        <f t="shared" si="1029"/>
        <v>0</v>
      </c>
      <c r="AO1370" s="23">
        <f t="shared" si="1030"/>
        <v>0</v>
      </c>
      <c r="AP1370" s="22">
        <f t="shared" si="1031"/>
        <v>0</v>
      </c>
      <c r="AQ1370" s="30">
        <f t="shared" si="1014"/>
        <v>4259600575.2856584</v>
      </c>
      <c r="AR1370" s="28">
        <f t="shared" si="1015"/>
        <v>1985403559.8023965</v>
      </c>
      <c r="AS1370" s="25">
        <f t="shared" si="1016"/>
        <v>200337590.02425668</v>
      </c>
      <c r="AT1370" s="32">
        <f t="shared" si="1017"/>
        <v>8582.2967435770297</v>
      </c>
      <c r="AU1370" s="23">
        <f t="shared" si="1018"/>
        <v>8582.2967435770297</v>
      </c>
      <c r="AV1370" s="22">
        <f t="shared" si="1019"/>
        <v>569895347.25770748</v>
      </c>
      <c r="AW1370" s="31">
        <f t="shared" si="1032"/>
        <v>3001315853.01157</v>
      </c>
      <c r="AX1370" s="21"/>
      <c r="AY1370" s="21"/>
      <c r="AZ1370" s="21"/>
      <c r="BA1370" s="21"/>
    </row>
    <row r="1371" spans="1:53" x14ac:dyDescent="0.25">
      <c r="A1371">
        <f t="shared" si="1040"/>
        <v>512</v>
      </c>
      <c r="B1371" t="s">
        <v>6</v>
      </c>
      <c r="C1371" s="27">
        <f t="shared" si="997"/>
        <v>0</v>
      </c>
      <c r="D1371" s="27">
        <f t="shared" si="1020"/>
        <v>0</v>
      </c>
      <c r="E1371" s="27" t="b">
        <f t="shared" si="996"/>
        <v>1</v>
      </c>
      <c r="F1371" s="29">
        <f t="shared" si="998"/>
        <v>0</v>
      </c>
      <c r="G1371" s="27">
        <f t="shared" si="1021"/>
        <v>0</v>
      </c>
      <c r="H1371" s="22">
        <f t="shared" si="999"/>
        <v>19022996695.232338</v>
      </c>
      <c r="I1371" s="23">
        <f t="shared" si="1000"/>
        <v>132580106.5049091</v>
      </c>
      <c r="J1371" s="23">
        <f t="shared" si="1001"/>
        <v>1086</v>
      </c>
      <c r="K1371" s="19">
        <f t="shared" si="1022"/>
        <v>225.0831931027827</v>
      </c>
      <c r="L1371" s="16">
        <f t="shared" si="1002"/>
        <v>131.2152443888132</v>
      </c>
      <c r="M1371" s="23">
        <f>M1370-IF($B1371="B",(Percent_Rent_In_Elsies*2.49%/12 * H1370)/K1370,0)+IF($B1371="D",N1371,0)+IF(B1371="D",AK1370)+IF(B1371="C",F1370*90%)-(Y1371-Y1370)-IF($B1371="A",Q1370/K1370) + IF($B1371="A",Q1370/K1370)</f>
        <v>-33152325.557906494</v>
      </c>
      <c r="N1371" s="23">
        <f t="shared" si="1003"/>
        <v>0</v>
      </c>
      <c r="O1371" s="22">
        <f t="shared" si="1004"/>
        <v>0</v>
      </c>
      <c r="P1371" s="22">
        <f t="shared" si="1035"/>
        <v>0</v>
      </c>
      <c r="Q1371" s="22">
        <f t="shared" si="1036"/>
        <v>0</v>
      </c>
      <c r="R1371" s="22">
        <f t="shared" si="1005"/>
        <v>232183640.58990607</v>
      </c>
      <c r="S1371" s="16">
        <f t="shared" si="995"/>
        <v>0</v>
      </c>
      <c r="T1371" s="15">
        <f t="shared" si="1006"/>
        <v>0</v>
      </c>
      <c r="U1371" s="23">
        <f t="shared" si="1023"/>
        <v>1031591.4739910427</v>
      </c>
      <c r="V1371" s="23">
        <f t="shared" si="1024"/>
        <v>0</v>
      </c>
      <c r="W1371" s="23">
        <f t="shared" si="1037"/>
        <v>0</v>
      </c>
      <c r="X1371" s="23">
        <f t="shared" si="1025"/>
        <v>30456940.710640587</v>
      </c>
      <c r="Y1371" s="23">
        <f t="shared" si="1007"/>
        <v>13825559.361691331</v>
      </c>
      <c r="Z1371" s="3">
        <f t="shared" si="1008"/>
        <v>0</v>
      </c>
      <c r="AA1371" s="23">
        <f t="shared" si="1009"/>
        <v>57924510.285812192</v>
      </c>
      <c r="AB1371" s="26">
        <f t="shared" si="1026"/>
        <v>70086276.274228662</v>
      </c>
      <c r="AC1371" s="23">
        <f t="shared" si="1027"/>
        <v>74889487.274228647</v>
      </c>
      <c r="AD1371" s="23">
        <f t="shared" si="1033"/>
        <v>4803211</v>
      </c>
      <c r="AE1371" s="24">
        <f t="shared" si="994"/>
        <v>70086276.274228647</v>
      </c>
      <c r="AF1371" s="3">
        <f t="shared" si="1028"/>
        <v>0</v>
      </c>
      <c r="AG1371" s="2">
        <f t="shared" si="1010"/>
        <v>0</v>
      </c>
      <c r="AH1371" s="2">
        <f t="shared" si="1011"/>
        <v>108.56902495889778</v>
      </c>
      <c r="AI1371" s="23">
        <f t="shared" si="1034"/>
        <v>9312738381.4611282</v>
      </c>
      <c r="AJ1371" s="23">
        <f t="shared" si="1012"/>
        <v>6219.922423797766</v>
      </c>
      <c r="AK1371" s="23">
        <f t="shared" si="1013"/>
        <v>0</v>
      </c>
      <c r="AL1371" s="23">
        <f t="shared" si="1038"/>
        <v>0</v>
      </c>
      <c r="AM1371" s="23">
        <f t="shared" si="1039"/>
        <v>0</v>
      </c>
      <c r="AN1371" s="16">
        <f t="shared" si="1029"/>
        <v>0</v>
      </c>
      <c r="AO1371" s="23">
        <f t="shared" si="1030"/>
        <v>0</v>
      </c>
      <c r="AP1371" s="22">
        <f t="shared" si="1031"/>
        <v>0</v>
      </c>
      <c r="AQ1371" s="30">
        <f t="shared" si="1014"/>
        <v>4259600575.2856584</v>
      </c>
      <c r="AR1371" s="28">
        <f t="shared" si="1015"/>
        <v>1985403559.8023965</v>
      </c>
      <c r="AS1371" s="25">
        <f t="shared" si="1016"/>
        <v>200337590.02425668</v>
      </c>
      <c r="AT1371" s="32">
        <f t="shared" si="1017"/>
        <v>0</v>
      </c>
      <c r="AU1371" s="23">
        <f t="shared" si="1018"/>
        <v>0</v>
      </c>
      <c r="AV1371" s="22">
        <f t="shared" si="1019"/>
        <v>569895347.25770748</v>
      </c>
      <c r="AW1371" s="31">
        <f t="shared" si="1032"/>
        <v>2987820137.6742668</v>
      </c>
    </row>
    <row r="1372" spans="1:53" x14ac:dyDescent="0.25">
      <c r="A1372">
        <f t="shared" si="1040"/>
        <v>512</v>
      </c>
      <c r="B1372" t="s">
        <v>7</v>
      </c>
      <c r="C1372" s="27">
        <f t="shared" si="997"/>
        <v>0</v>
      </c>
      <c r="D1372" s="27">
        <f t="shared" si="1020"/>
        <v>0</v>
      </c>
      <c r="E1372" s="27" t="b">
        <f t="shared" si="996"/>
        <v>1</v>
      </c>
      <c r="F1372" s="29">
        <f t="shared" si="998"/>
        <v>0</v>
      </c>
      <c r="G1372" s="27">
        <f t="shared" si="1021"/>
        <v>0</v>
      </c>
      <c r="H1372" s="22">
        <f t="shared" si="999"/>
        <v>19022996695.232338</v>
      </c>
      <c r="I1372" s="23">
        <f t="shared" si="1000"/>
        <v>132580106.5049091</v>
      </c>
      <c r="J1372" s="23">
        <f t="shared" si="1001"/>
        <v>1086</v>
      </c>
      <c r="K1372" s="19">
        <f t="shared" si="1022"/>
        <v>225.0831931027827</v>
      </c>
      <c r="L1372" s="16">
        <f t="shared" si="1002"/>
        <v>131.2152443888132</v>
      </c>
      <c r="M1372" s="23">
        <f>M1371-IF($B1372="B",(Percent_Rent_In_Elsies*2.49%/12 * H1371)/K1371,0)+IF($B1372="D",N1372,0)+IF(B1372="D",AK1371)+IF(B1372="C",F1371*90%)-(Y1372-Y1371)-IF($B1372="A",Q1371/K1371) + IF($B1372="A",Q1371/K1371)</f>
        <v>-33240010.288157728</v>
      </c>
      <c r="N1372" s="23">
        <f t="shared" si="1003"/>
        <v>0</v>
      </c>
      <c r="O1372" s="22">
        <f t="shared" si="1004"/>
        <v>0</v>
      </c>
      <c r="P1372" s="22">
        <f t="shared" si="1035"/>
        <v>0</v>
      </c>
      <c r="Q1372" s="22">
        <f t="shared" si="1036"/>
        <v>0</v>
      </c>
      <c r="R1372" s="22">
        <f t="shared" si="1005"/>
        <v>212835003.87408057</v>
      </c>
      <c r="S1372" s="16">
        <f t="shared" si="995"/>
        <v>19348636.715825506</v>
      </c>
      <c r="T1372" s="15">
        <f t="shared" si="1006"/>
        <v>0</v>
      </c>
      <c r="U1372" s="23">
        <f t="shared" si="1023"/>
        <v>945625.51782512246</v>
      </c>
      <c r="V1372" s="23">
        <f t="shared" si="1024"/>
        <v>85965.95616592023</v>
      </c>
      <c r="W1372" s="23">
        <f t="shared" si="1037"/>
        <v>0</v>
      </c>
      <c r="X1372" s="23">
        <f t="shared" si="1025"/>
        <v>30456940.710640587</v>
      </c>
      <c r="Y1372" s="23">
        <f t="shared" si="1007"/>
        <v>13825559.361691331</v>
      </c>
      <c r="Z1372" s="3">
        <f t="shared" si="1008"/>
        <v>0</v>
      </c>
      <c r="AA1372" s="23">
        <f t="shared" si="1009"/>
        <v>57924510.285812192</v>
      </c>
      <c r="AB1372" s="26">
        <f t="shared" si="1026"/>
        <v>70086276.274228662</v>
      </c>
      <c r="AC1372" s="23">
        <f t="shared" si="1027"/>
        <v>74889487.274228647</v>
      </c>
      <c r="AD1372" s="23">
        <f t="shared" si="1033"/>
        <v>4803211</v>
      </c>
      <c r="AE1372" s="24">
        <f t="shared" si="994"/>
        <v>70086276.274228647</v>
      </c>
      <c r="AF1372" s="3">
        <f t="shared" si="1028"/>
        <v>0</v>
      </c>
      <c r="AG1372" s="2">
        <f t="shared" si="1010"/>
        <v>0</v>
      </c>
      <c r="AH1372" s="2">
        <f t="shared" si="1011"/>
        <v>108.56902495889778</v>
      </c>
      <c r="AI1372" s="23">
        <f t="shared" si="1034"/>
        <v>9312738381.4611282</v>
      </c>
      <c r="AJ1372" s="23">
        <f t="shared" si="1012"/>
        <v>6219.922423797766</v>
      </c>
      <c r="AK1372" s="23">
        <f t="shared" si="1013"/>
        <v>0</v>
      </c>
      <c r="AL1372" s="23">
        <f t="shared" si="1038"/>
        <v>589829.962890625</v>
      </c>
      <c r="AM1372" s="23">
        <f t="shared" si="1039"/>
        <v>550304491.86168039</v>
      </c>
      <c r="AN1372" s="16">
        <f t="shared" si="1029"/>
        <v>0</v>
      </c>
      <c r="AO1372" s="23">
        <f t="shared" si="1030"/>
        <v>87684.73025123238</v>
      </c>
      <c r="AP1372" s="22">
        <f t="shared" si="1031"/>
        <v>19736359.07130355</v>
      </c>
      <c r="AQ1372" s="30">
        <f t="shared" si="1014"/>
        <v>4298905534.3761597</v>
      </c>
      <c r="AR1372" s="28">
        <f t="shared" si="1015"/>
        <v>2004972159.821594</v>
      </c>
      <c r="AS1372" s="25">
        <f t="shared" si="1016"/>
        <v>200337590.02425668</v>
      </c>
      <c r="AT1372" s="32">
        <f t="shared" si="1017"/>
        <v>0</v>
      </c>
      <c r="AU1372" s="23">
        <f t="shared" si="1018"/>
        <v>0</v>
      </c>
      <c r="AV1372" s="22">
        <f t="shared" si="1019"/>
        <v>569895347.25770748</v>
      </c>
      <c r="AW1372" s="31">
        <f t="shared" si="1032"/>
        <v>3027125096.7647676</v>
      </c>
    </row>
    <row r="1373" spans="1:53" s="21" customFormat="1" x14ac:dyDescent="0.25">
      <c r="A1373">
        <f t="shared" si="1040"/>
        <v>512</v>
      </c>
      <c r="B1373" t="s">
        <v>8</v>
      </c>
      <c r="C1373" s="27">
        <f t="shared" si="997"/>
        <v>0</v>
      </c>
      <c r="D1373" s="27">
        <f t="shared" si="1020"/>
        <v>0</v>
      </c>
      <c r="E1373" s="27" t="b">
        <f t="shared" si="996"/>
        <v>1</v>
      </c>
      <c r="F1373" s="29">
        <f t="shared" si="998"/>
        <v>0</v>
      </c>
      <c r="G1373" s="27">
        <f t="shared" si="1021"/>
        <v>0</v>
      </c>
      <c r="H1373" s="22">
        <f t="shared" si="999"/>
        <v>19022996695.232338</v>
      </c>
      <c r="I1373" s="23">
        <f t="shared" si="1000"/>
        <v>132580106.5049091</v>
      </c>
      <c r="J1373" s="23">
        <f t="shared" si="1001"/>
        <v>1086</v>
      </c>
      <c r="K1373" s="19">
        <f t="shared" si="1022"/>
        <v>225.0831931027827</v>
      </c>
      <c r="L1373" s="16">
        <f t="shared" si="1002"/>
        <v>131.2152443888132</v>
      </c>
      <c r="M1373" s="23">
        <f>M1372-IF($B1373="B",(Percent_Rent_In_Elsies*2.49%/12 * H1372)/K1372,0)+IF($B1373="D",N1373,0)+IF(B1373="D",AK1372)+IF(B1373="C",F1372*90%)-(Y1373-Y1372)-IF($B1373="A",Q1372/K1372) + IF($B1373="A",Q1372/K1372)</f>
        <v>-33240010.288157728</v>
      </c>
      <c r="N1373" s="23">
        <f t="shared" si="1003"/>
        <v>0</v>
      </c>
      <c r="O1373" s="22">
        <f t="shared" si="1004"/>
        <v>0</v>
      </c>
      <c r="P1373" s="22">
        <f t="shared" si="1035"/>
        <v>0</v>
      </c>
      <c r="Q1373" s="22">
        <f t="shared" si="1036"/>
        <v>0</v>
      </c>
      <c r="R1373" s="22">
        <f t="shared" si="1005"/>
        <v>232571362.94538411</v>
      </c>
      <c r="S1373" s="16">
        <f t="shared" si="995"/>
        <v>19348636.715825506</v>
      </c>
      <c r="T1373" s="15">
        <f t="shared" si="1006"/>
        <v>0</v>
      </c>
      <c r="U1373" s="23">
        <f t="shared" si="1023"/>
        <v>1033310.2480763549</v>
      </c>
      <c r="V1373" s="23">
        <f t="shared" si="1024"/>
        <v>85965.95616592023</v>
      </c>
      <c r="W1373" s="23">
        <f t="shared" si="1037"/>
        <v>0</v>
      </c>
      <c r="X1373" s="23">
        <f t="shared" si="1025"/>
        <v>30456940.710640587</v>
      </c>
      <c r="Y1373" s="23">
        <f t="shared" si="1007"/>
        <v>13825559.361691331</v>
      </c>
      <c r="Z1373" s="3">
        <f t="shared" si="1008"/>
        <v>0</v>
      </c>
      <c r="AA1373" s="23">
        <f t="shared" si="1009"/>
        <v>57924510.285812192</v>
      </c>
      <c r="AB1373" s="26">
        <f t="shared" si="1026"/>
        <v>70086276.274228662</v>
      </c>
      <c r="AC1373" s="23">
        <f t="shared" si="1027"/>
        <v>74889487.274228647</v>
      </c>
      <c r="AD1373" s="23">
        <f t="shared" si="1033"/>
        <v>4803211</v>
      </c>
      <c r="AE1373" s="24">
        <f t="shared" si="994"/>
        <v>70086276.274228647</v>
      </c>
      <c r="AF1373" s="3">
        <f t="shared" si="1028"/>
        <v>1E-4</v>
      </c>
      <c r="AG1373" s="2">
        <f t="shared" si="1010"/>
        <v>0</v>
      </c>
      <c r="AH1373" s="2">
        <f t="shared" si="1011"/>
        <v>108.56902495889778</v>
      </c>
      <c r="AI1373" s="23">
        <f t="shared" si="1034"/>
        <v>9312738381.4611282</v>
      </c>
      <c r="AJ1373" s="23">
        <f t="shared" si="1012"/>
        <v>6219.922423797766</v>
      </c>
      <c r="AK1373" s="23">
        <f t="shared" si="1013"/>
        <v>60684.177810282599</v>
      </c>
      <c r="AL1373" s="23">
        <f t="shared" si="1038"/>
        <v>0</v>
      </c>
      <c r="AM1373" s="23">
        <f t="shared" si="1039"/>
        <v>0</v>
      </c>
      <c r="AN1373" s="16">
        <f t="shared" si="1029"/>
        <v>0</v>
      </c>
      <c r="AO1373" s="23">
        <f t="shared" si="1030"/>
        <v>0</v>
      </c>
      <c r="AP1373" s="22">
        <f t="shared" si="1031"/>
        <v>0</v>
      </c>
      <c r="AQ1373" s="30">
        <f t="shared" si="1014"/>
        <v>4298905534.3761597</v>
      </c>
      <c r="AR1373" s="28">
        <f t="shared" si="1015"/>
        <v>2004972159.821594</v>
      </c>
      <c r="AS1373" s="25">
        <f t="shared" si="1016"/>
        <v>200337590.02425668</v>
      </c>
      <c r="AT1373" s="32">
        <f t="shared" si="1017"/>
        <v>0</v>
      </c>
      <c r="AU1373" s="23">
        <f t="shared" si="1018"/>
        <v>0</v>
      </c>
      <c r="AV1373" s="22">
        <f t="shared" si="1019"/>
        <v>569895347.25770748</v>
      </c>
      <c r="AW1373" s="31">
        <f t="shared" si="1032"/>
        <v>3027125096.7647676</v>
      </c>
      <c r="AX1373"/>
      <c r="AY1373"/>
      <c r="AZ1373"/>
      <c r="BA1373"/>
    </row>
    <row r="1374" spans="1:53" s="21" customFormat="1" x14ac:dyDescent="0.25">
      <c r="A1374">
        <f t="shared" si="1040"/>
        <v>512</v>
      </c>
      <c r="B1374" t="s">
        <v>9</v>
      </c>
      <c r="C1374" s="27">
        <f t="shared" si="997"/>
        <v>0</v>
      </c>
      <c r="D1374" s="27">
        <f t="shared" si="1020"/>
        <v>0</v>
      </c>
      <c r="E1374" s="27" t="b">
        <f t="shared" si="996"/>
        <v>1</v>
      </c>
      <c r="F1374" s="29">
        <f t="shared" si="998"/>
        <v>0</v>
      </c>
      <c r="G1374" s="27">
        <f t="shared" si="1021"/>
        <v>0</v>
      </c>
      <c r="H1374" s="22">
        <f t="shared" si="999"/>
        <v>19022996695.232338</v>
      </c>
      <c r="I1374" s="23">
        <f t="shared" si="1000"/>
        <v>132580106.5049091</v>
      </c>
      <c r="J1374" s="23">
        <f t="shared" si="1001"/>
        <v>1086</v>
      </c>
      <c r="K1374" s="19">
        <f t="shared" si="1022"/>
        <v>225.0831931027827</v>
      </c>
      <c r="L1374" s="16">
        <f t="shared" si="1002"/>
        <v>131.2152443888132</v>
      </c>
      <c r="M1374" s="23">
        <f>M1373-IF($B1374="B",(Percent_Rent_In_Elsies*2.49%/12 * H1373)/K1373,0)+IF($B1374="D",N1374,0)+IF(B1374="D",AK1373)+IF(B1374="C",F1373*90%)-(Y1374-Y1373)-IF($B1374="A",Q1373/K1373) + IF($B1374="A",Q1373/K1373)</f>
        <v>-33179326.110347446</v>
      </c>
      <c r="N1374" s="23">
        <f t="shared" si="1003"/>
        <v>0</v>
      </c>
      <c r="O1374" s="22">
        <f t="shared" si="1004"/>
        <v>13518255.914228078</v>
      </c>
      <c r="P1374" s="22">
        <f t="shared" si="1035"/>
        <v>0</v>
      </c>
      <c r="Q1374" s="22">
        <f t="shared" si="1036"/>
        <v>0</v>
      </c>
      <c r="R1374" s="22">
        <f t="shared" si="1005"/>
        <v>232571362.94538411</v>
      </c>
      <c r="S1374" s="16">
        <f t="shared" si="995"/>
        <v>0</v>
      </c>
      <c r="T1374" s="15">
        <f t="shared" si="1006"/>
        <v>5830380.8015974276</v>
      </c>
      <c r="U1374" s="23">
        <f t="shared" si="1023"/>
        <v>1033310.2480763549</v>
      </c>
      <c r="V1374" s="23">
        <f t="shared" si="1024"/>
        <v>0</v>
      </c>
      <c r="W1374" s="23">
        <f t="shared" si="1037"/>
        <v>85965.95616592023</v>
      </c>
      <c r="X1374" s="23">
        <f t="shared" si="1025"/>
        <v>30456940.710640587</v>
      </c>
      <c r="Y1374" s="23">
        <f t="shared" si="1007"/>
        <v>13825559.361691331</v>
      </c>
      <c r="Z1374" s="3">
        <f t="shared" si="1008"/>
        <v>0</v>
      </c>
      <c r="AA1374" s="23">
        <f t="shared" si="1009"/>
        <v>57863826.10800191</v>
      </c>
      <c r="AB1374" s="26">
        <f t="shared" si="1026"/>
        <v>70086276.274228662</v>
      </c>
      <c r="AC1374" s="23">
        <f t="shared" si="1027"/>
        <v>74889487.274228647</v>
      </c>
      <c r="AD1374" s="23">
        <f t="shared" si="1033"/>
        <v>4803211</v>
      </c>
      <c r="AE1374" s="24">
        <f t="shared" si="994"/>
        <v>70086276.274228647</v>
      </c>
      <c r="AF1374" s="3">
        <f t="shared" si="1028"/>
        <v>0</v>
      </c>
      <c r="AG1374" s="2">
        <f t="shared" si="1010"/>
        <v>0</v>
      </c>
      <c r="AH1374" s="2">
        <f t="shared" si="1011"/>
        <v>108.56902495889778</v>
      </c>
      <c r="AI1374" s="23">
        <f t="shared" si="1034"/>
        <v>9302981961.0951614</v>
      </c>
      <c r="AJ1374" s="23">
        <f t="shared" si="1012"/>
        <v>6219.922423797766</v>
      </c>
      <c r="AK1374" s="23">
        <f t="shared" si="1013"/>
        <v>0</v>
      </c>
      <c r="AL1374" s="23">
        <f t="shared" si="1038"/>
        <v>0</v>
      </c>
      <c r="AM1374" s="23">
        <f t="shared" si="1039"/>
        <v>0</v>
      </c>
      <c r="AN1374" s="16">
        <f t="shared" si="1029"/>
        <v>0</v>
      </c>
      <c r="AO1374" s="23">
        <f t="shared" si="1030"/>
        <v>0</v>
      </c>
      <c r="AP1374" s="22">
        <f t="shared" si="1031"/>
        <v>0</v>
      </c>
      <c r="AQ1374" s="30">
        <f t="shared" si="1014"/>
        <v>4298905534.3761597</v>
      </c>
      <c r="AR1374" s="28">
        <f t="shared" si="1015"/>
        <v>2004972159.821594</v>
      </c>
      <c r="AS1374" s="25">
        <f t="shared" si="1016"/>
        <v>200337590.02425668</v>
      </c>
      <c r="AT1374" s="32">
        <f t="shared" si="1017"/>
        <v>0</v>
      </c>
      <c r="AU1374" s="23">
        <f t="shared" si="1018"/>
        <v>0</v>
      </c>
      <c r="AV1374" s="22">
        <f t="shared" si="1019"/>
        <v>569895347.25770748</v>
      </c>
      <c r="AW1374" s="31">
        <f t="shared" si="1032"/>
        <v>3027125096.7647676</v>
      </c>
      <c r="AX1374"/>
      <c r="AY1374"/>
      <c r="AZ1374"/>
      <c r="BA1374"/>
    </row>
    <row r="1375" spans="1:53" x14ac:dyDescent="0.25">
      <c r="A1375" s="21">
        <f t="shared" si="1040"/>
        <v>512</v>
      </c>
      <c r="B1375" s="21" t="s">
        <v>28</v>
      </c>
      <c r="C1375" s="27">
        <f t="shared" si="997"/>
        <v>0</v>
      </c>
      <c r="D1375" s="27">
        <f t="shared" si="1020"/>
        <v>0</v>
      </c>
      <c r="E1375" s="27" t="b">
        <f t="shared" si="996"/>
        <v>1</v>
      </c>
      <c r="F1375" s="29">
        <f t="shared" si="998"/>
        <v>0</v>
      </c>
      <c r="G1375" s="27">
        <f t="shared" si="1021"/>
        <v>0</v>
      </c>
      <c r="H1375" s="22">
        <f t="shared" si="999"/>
        <v>19022996695.232338</v>
      </c>
      <c r="I1375" s="23">
        <f t="shared" si="1000"/>
        <v>132580106.5049091</v>
      </c>
      <c r="J1375" s="23">
        <f t="shared" si="1001"/>
        <v>1086</v>
      </c>
      <c r="K1375" s="19">
        <f t="shared" si="1022"/>
        <v>225.0831931027827</v>
      </c>
      <c r="L1375" s="16">
        <f t="shared" si="1002"/>
        <v>131.2152443888132</v>
      </c>
      <c r="M1375" s="23">
        <f>M1374-IF($B1375="B",(Percent_Rent_In_Elsies*2.49%/12 * H1374)/K1374,0)+IF($B1375="D",N1375,0)+IF(B1375="D",AK1374)+IF(B1375="C",F1374*90%)-(Y1375-Y1374)-IF($B1375="A",Q1374/K1374) + IF($B1375="A",Q1374/K1374)</f>
        <v>-33179326.110347446</v>
      </c>
      <c r="N1375" s="23">
        <f t="shared" si="1003"/>
        <v>0</v>
      </c>
      <c r="O1375" s="22">
        <f t="shared" si="1004"/>
        <v>0</v>
      </c>
      <c r="P1375" s="22">
        <f t="shared" si="1035"/>
        <v>13518255.914228078</v>
      </c>
      <c r="Q1375" s="22">
        <f t="shared" si="1036"/>
        <v>0</v>
      </c>
      <c r="R1375" s="22">
        <f t="shared" si="1005"/>
        <v>232571362.94538411</v>
      </c>
      <c r="S1375" s="16">
        <f t="shared" si="995"/>
        <v>0</v>
      </c>
      <c r="T1375" s="15">
        <f t="shared" si="1006"/>
        <v>0</v>
      </c>
      <c r="U1375" s="23">
        <f t="shared" si="1023"/>
        <v>1033310.2480763549</v>
      </c>
      <c r="V1375" s="23">
        <f t="shared" si="1024"/>
        <v>0</v>
      </c>
      <c r="W1375" s="23">
        <f t="shared" si="1037"/>
        <v>0</v>
      </c>
      <c r="X1375" s="23">
        <f t="shared" si="1025"/>
        <v>30456940.710640587</v>
      </c>
      <c r="Y1375" s="23">
        <f t="shared" si="1007"/>
        <v>13825559.361691331</v>
      </c>
      <c r="Z1375" s="3">
        <f t="shared" si="1008"/>
        <v>4298.2978082960126</v>
      </c>
      <c r="AA1375" s="23">
        <f t="shared" si="1009"/>
        <v>57928300.57512635</v>
      </c>
      <c r="AB1375" s="26">
        <f t="shared" si="1026"/>
        <v>70086276.274228662</v>
      </c>
      <c r="AC1375" s="23">
        <f t="shared" si="1027"/>
        <v>74889487.274228647</v>
      </c>
      <c r="AD1375" s="23">
        <f t="shared" si="1033"/>
        <v>4803211</v>
      </c>
      <c r="AE1375" s="24">
        <f t="shared" si="994"/>
        <v>70086276.274228647</v>
      </c>
      <c r="AF1375" s="3">
        <f t="shared" si="1028"/>
        <v>0</v>
      </c>
      <c r="AG1375" s="2">
        <f t="shared" si="1010"/>
        <v>515795736.99552143</v>
      </c>
      <c r="AH1375" s="2">
        <f t="shared" si="1011"/>
        <v>108.56902495889778</v>
      </c>
      <c r="AI1375" s="23">
        <f t="shared" si="1034"/>
        <v>9313347760.3337097</v>
      </c>
      <c r="AJ1375" s="23">
        <f t="shared" si="1012"/>
        <v>6219.922423797766</v>
      </c>
      <c r="AK1375" s="23">
        <f t="shared" si="1013"/>
        <v>0</v>
      </c>
      <c r="AL1375" s="23">
        <f t="shared" si="1038"/>
        <v>0</v>
      </c>
      <c r="AM1375" s="23">
        <f t="shared" si="1039"/>
        <v>0</v>
      </c>
      <c r="AN1375" s="16">
        <f t="shared" si="1029"/>
        <v>0</v>
      </c>
      <c r="AO1375" s="23">
        <f t="shared" si="1030"/>
        <v>0</v>
      </c>
      <c r="AP1375" s="22">
        <f t="shared" si="1031"/>
        <v>0</v>
      </c>
      <c r="AQ1375" s="30">
        <f t="shared" si="1014"/>
        <v>4298905534.3761597</v>
      </c>
      <c r="AR1375" s="28">
        <f t="shared" si="1015"/>
        <v>2004972159.821594</v>
      </c>
      <c r="AS1375" s="25">
        <f t="shared" si="1016"/>
        <v>200337590.02425668</v>
      </c>
      <c r="AT1375" s="32">
        <f t="shared" si="1017"/>
        <v>8596.5956165920252</v>
      </c>
      <c r="AU1375" s="23">
        <f t="shared" si="1018"/>
        <v>8596.5956165920252</v>
      </c>
      <c r="AV1375" s="22">
        <f t="shared" si="1019"/>
        <v>575725728.05930495</v>
      </c>
      <c r="AW1375" s="31">
        <f t="shared" si="1032"/>
        <v>3027125096.7647672</v>
      </c>
    </row>
    <row r="1376" spans="1:53" x14ac:dyDescent="0.25">
      <c r="A1376">
        <f t="shared" si="1040"/>
        <v>513</v>
      </c>
      <c r="B1376" t="s">
        <v>6</v>
      </c>
      <c r="C1376" s="27">
        <f t="shared" si="997"/>
        <v>0</v>
      </c>
      <c r="D1376" s="27">
        <f t="shared" si="1020"/>
        <v>0</v>
      </c>
      <c r="E1376" s="27" t="b">
        <f t="shared" si="996"/>
        <v>1</v>
      </c>
      <c r="F1376" s="29">
        <f t="shared" si="998"/>
        <v>0</v>
      </c>
      <c r="G1376" s="27">
        <f t="shared" si="1021"/>
        <v>0</v>
      </c>
      <c r="H1376" s="22">
        <f t="shared" si="999"/>
        <v>19054701689.724392</v>
      </c>
      <c r="I1376" s="23">
        <f t="shared" si="1000"/>
        <v>132580106.5049091</v>
      </c>
      <c r="J1376" s="23">
        <f t="shared" si="1001"/>
        <v>1086</v>
      </c>
      <c r="K1376" s="19">
        <f t="shared" si="1022"/>
        <v>225.0831931027827</v>
      </c>
      <c r="L1376" s="16">
        <f t="shared" si="1002"/>
        <v>131.43393646279458</v>
      </c>
      <c r="M1376" s="23">
        <f>M1375-IF($B1376="B",(Percent_Rent_In_Elsies*2.49%/12 * H1375)/K1375,0)+IF($B1376="D",N1376,0)+IF(B1376="D",AK1375)+IF(B1376="C",F1375*90%)-(Y1376-Y1375)-IF($B1376="A",Q1375/K1375) + IF($B1376="A",Q1375/K1375)</f>
        <v>-33179326.110347446</v>
      </c>
      <c r="N1376" s="23">
        <f t="shared" si="1003"/>
        <v>0</v>
      </c>
      <c r="O1376" s="22">
        <f t="shared" si="1004"/>
        <v>0</v>
      </c>
      <c r="P1376" s="22">
        <f t="shared" si="1035"/>
        <v>0</v>
      </c>
      <c r="Q1376" s="22">
        <f t="shared" si="1036"/>
        <v>0</v>
      </c>
      <c r="R1376" s="22">
        <f t="shared" si="1005"/>
        <v>232571362.94538411</v>
      </c>
      <c r="S1376" s="16">
        <f t="shared" si="995"/>
        <v>0</v>
      </c>
      <c r="T1376" s="15">
        <f t="shared" si="1006"/>
        <v>0</v>
      </c>
      <c r="U1376" s="23">
        <f t="shared" si="1023"/>
        <v>1033310.2480763549</v>
      </c>
      <c r="V1376" s="23">
        <f t="shared" si="1024"/>
        <v>0</v>
      </c>
      <c r="W1376" s="23">
        <f t="shared" si="1037"/>
        <v>0</v>
      </c>
      <c r="X1376" s="23">
        <f t="shared" si="1025"/>
        <v>30478432.199682064</v>
      </c>
      <c r="Y1376" s="23">
        <f t="shared" si="1007"/>
        <v>13825559.361691331</v>
      </c>
      <c r="Z1376" s="3">
        <f t="shared" si="1008"/>
        <v>0</v>
      </c>
      <c r="AA1376" s="23">
        <f t="shared" si="1009"/>
        <v>57928300.57512635</v>
      </c>
      <c r="AB1376" s="26">
        <f t="shared" si="1026"/>
        <v>70086276.274228647</v>
      </c>
      <c r="AC1376" s="23">
        <f t="shared" si="1027"/>
        <v>74889487.274228647</v>
      </c>
      <c r="AD1376" s="23">
        <f t="shared" si="1033"/>
        <v>4803211</v>
      </c>
      <c r="AE1376" s="24">
        <f t="shared" si="994"/>
        <v>70086276.274228647</v>
      </c>
      <c r="AF1376" s="3">
        <f t="shared" si="1028"/>
        <v>0</v>
      </c>
      <c r="AG1376" s="2">
        <f t="shared" si="1010"/>
        <v>0</v>
      </c>
      <c r="AH1376" s="2">
        <f t="shared" si="1011"/>
        <v>108.74997333382927</v>
      </c>
      <c r="AI1376" s="23">
        <f t="shared" si="1034"/>
        <v>9313347760.3337097</v>
      </c>
      <c r="AJ1376" s="23">
        <f t="shared" si="1012"/>
        <v>6219.922423797766</v>
      </c>
      <c r="AK1376" s="23">
        <f t="shared" si="1013"/>
        <v>0</v>
      </c>
      <c r="AL1376" s="23">
        <f t="shared" si="1038"/>
        <v>0</v>
      </c>
      <c r="AM1376" s="23">
        <f t="shared" si="1039"/>
        <v>0</v>
      </c>
      <c r="AN1376" s="16">
        <f t="shared" si="1029"/>
        <v>0</v>
      </c>
      <c r="AO1376" s="23">
        <f t="shared" si="1030"/>
        <v>0</v>
      </c>
      <c r="AP1376" s="22">
        <f t="shared" si="1031"/>
        <v>0</v>
      </c>
      <c r="AQ1376" s="30">
        <f t="shared" si="1014"/>
        <v>4298905534.3761597</v>
      </c>
      <c r="AR1376" s="28">
        <f t="shared" si="1015"/>
        <v>2004972159.821594</v>
      </c>
      <c r="AS1376" s="25">
        <f t="shared" si="1016"/>
        <v>200337590.02425668</v>
      </c>
      <c r="AT1376" s="32">
        <f t="shared" si="1017"/>
        <v>0</v>
      </c>
      <c r="AU1376" s="23">
        <f t="shared" si="1018"/>
        <v>0</v>
      </c>
      <c r="AV1376" s="22">
        <f t="shared" si="1019"/>
        <v>575725728.05930495</v>
      </c>
      <c r="AW1376" s="31">
        <f t="shared" si="1032"/>
        <v>3013606840.8505392</v>
      </c>
    </row>
    <row r="1377" spans="1:53" x14ac:dyDescent="0.25">
      <c r="A1377">
        <f t="shared" si="1040"/>
        <v>513</v>
      </c>
      <c r="B1377" t="s">
        <v>7</v>
      </c>
      <c r="C1377" s="27">
        <f t="shared" si="997"/>
        <v>0</v>
      </c>
      <c r="D1377" s="27">
        <f t="shared" si="1020"/>
        <v>0</v>
      </c>
      <c r="E1377" s="27" t="b">
        <f t="shared" si="996"/>
        <v>1</v>
      </c>
      <c r="F1377" s="29">
        <f t="shared" si="998"/>
        <v>0</v>
      </c>
      <c r="G1377" s="27">
        <f t="shared" si="1021"/>
        <v>0</v>
      </c>
      <c r="H1377" s="22">
        <f t="shared" si="999"/>
        <v>19054701689.724392</v>
      </c>
      <c r="I1377" s="23">
        <f t="shared" si="1000"/>
        <v>132580106.5049091</v>
      </c>
      <c r="J1377" s="23">
        <f t="shared" si="1001"/>
        <v>1086</v>
      </c>
      <c r="K1377" s="19">
        <f t="shared" si="1022"/>
        <v>225.0831931027827</v>
      </c>
      <c r="L1377" s="16">
        <f t="shared" si="1002"/>
        <v>131.43393646279458</v>
      </c>
      <c r="M1377" s="23">
        <f>M1376-IF($B1377="B",(Percent_Rent_In_Elsies*2.49%/12 * H1376)/K1376,0)+IF($B1377="D",N1377,0)+IF(B1377="D",AK1376)+IF(B1377="C",F1376*90%)-(Y1377-Y1376)-IF($B1377="A",Q1376/K1376) + IF($B1377="A",Q1376/K1376)</f>
        <v>-33267156.981815763</v>
      </c>
      <c r="N1377" s="23">
        <f t="shared" si="1003"/>
        <v>0</v>
      </c>
      <c r="O1377" s="22">
        <f t="shared" si="1004"/>
        <v>0</v>
      </c>
      <c r="P1377" s="22">
        <f t="shared" si="1035"/>
        <v>0</v>
      </c>
      <c r="Q1377" s="22">
        <f t="shared" si="1036"/>
        <v>0</v>
      </c>
      <c r="R1377" s="22">
        <f t="shared" si="1005"/>
        <v>213190416.03326878</v>
      </c>
      <c r="S1377" s="16">
        <f t="shared" si="995"/>
        <v>19380946.912115343</v>
      </c>
      <c r="T1377" s="15">
        <f t="shared" si="1006"/>
        <v>0</v>
      </c>
      <c r="U1377" s="23">
        <f t="shared" si="1023"/>
        <v>947201.06073665863</v>
      </c>
      <c r="V1377" s="23">
        <f t="shared" si="1024"/>
        <v>86109.187339696233</v>
      </c>
      <c r="W1377" s="23">
        <f t="shared" si="1037"/>
        <v>0</v>
      </c>
      <c r="X1377" s="23">
        <f t="shared" si="1025"/>
        <v>30478432.199682064</v>
      </c>
      <c r="Y1377" s="23">
        <f t="shared" si="1007"/>
        <v>13825559.361691331</v>
      </c>
      <c r="Z1377" s="3">
        <f t="shared" si="1008"/>
        <v>0</v>
      </c>
      <c r="AA1377" s="23">
        <f t="shared" si="1009"/>
        <v>57928300.57512635</v>
      </c>
      <c r="AB1377" s="26">
        <f t="shared" si="1026"/>
        <v>70086276.274228647</v>
      </c>
      <c r="AC1377" s="23">
        <f t="shared" si="1027"/>
        <v>74889487.274228647</v>
      </c>
      <c r="AD1377" s="23">
        <f t="shared" si="1033"/>
        <v>4803211</v>
      </c>
      <c r="AE1377" s="24">
        <f t="shared" si="994"/>
        <v>70086276.274228647</v>
      </c>
      <c r="AF1377" s="3">
        <f t="shared" si="1028"/>
        <v>0</v>
      </c>
      <c r="AG1377" s="2">
        <f t="shared" si="1010"/>
        <v>0</v>
      </c>
      <c r="AH1377" s="2">
        <f t="shared" si="1011"/>
        <v>108.74997333382927</v>
      </c>
      <c r="AI1377" s="23">
        <f t="shared" si="1034"/>
        <v>9313347760.3337097</v>
      </c>
      <c r="AJ1377" s="23">
        <f t="shared" si="1012"/>
        <v>6219.922423797766</v>
      </c>
      <c r="AK1377" s="23">
        <f t="shared" si="1013"/>
        <v>0</v>
      </c>
      <c r="AL1377" s="23">
        <f t="shared" si="1038"/>
        <v>609378.87258148193</v>
      </c>
      <c r="AM1377" s="23">
        <f t="shared" si="1039"/>
        <v>568543397.1237241</v>
      </c>
      <c r="AN1377" s="16">
        <f t="shared" si="1029"/>
        <v>0</v>
      </c>
      <c r="AO1377" s="23">
        <f t="shared" si="1030"/>
        <v>87830.871468317768</v>
      </c>
      <c r="AP1377" s="22">
        <f t="shared" si="1031"/>
        <v>19769253.003089059</v>
      </c>
      <c r="AQ1377" s="30">
        <f t="shared" si="1014"/>
        <v>4338276001.7318115</v>
      </c>
      <c r="AR1377" s="28">
        <f t="shared" si="1015"/>
        <v>2024573374.1741569</v>
      </c>
      <c r="AS1377" s="25">
        <f t="shared" si="1016"/>
        <v>200337590.02425668</v>
      </c>
      <c r="AT1377" s="32">
        <f t="shared" si="1017"/>
        <v>0</v>
      </c>
      <c r="AU1377" s="23">
        <f t="shared" si="1018"/>
        <v>0</v>
      </c>
      <c r="AV1377" s="22">
        <f t="shared" si="1019"/>
        <v>575725728.05930495</v>
      </c>
      <c r="AW1377" s="31">
        <f t="shared" si="1032"/>
        <v>3052977308.2061911</v>
      </c>
    </row>
    <row r="1378" spans="1:53" x14ac:dyDescent="0.25">
      <c r="A1378">
        <f t="shared" si="1040"/>
        <v>513</v>
      </c>
      <c r="B1378" t="s">
        <v>8</v>
      </c>
      <c r="C1378" s="27">
        <f t="shared" si="997"/>
        <v>0</v>
      </c>
      <c r="D1378" s="27">
        <f t="shared" si="1020"/>
        <v>0</v>
      </c>
      <c r="E1378" s="27" t="b">
        <f t="shared" si="996"/>
        <v>1</v>
      </c>
      <c r="F1378" s="29">
        <f t="shared" si="998"/>
        <v>0</v>
      </c>
      <c r="G1378" s="27">
        <f t="shared" si="1021"/>
        <v>0</v>
      </c>
      <c r="H1378" s="22">
        <f t="shared" si="999"/>
        <v>19054701689.724392</v>
      </c>
      <c r="I1378" s="23">
        <f t="shared" si="1000"/>
        <v>132580106.5049091</v>
      </c>
      <c r="J1378" s="23">
        <f t="shared" si="1001"/>
        <v>1086</v>
      </c>
      <c r="K1378" s="19">
        <f t="shared" si="1022"/>
        <v>225.0831931027827</v>
      </c>
      <c r="L1378" s="16">
        <f t="shared" si="1002"/>
        <v>131.43393646279458</v>
      </c>
      <c r="M1378" s="23">
        <f>M1377-IF($B1378="B",(Percent_Rent_In_Elsies*2.49%/12 * H1377)/K1377,0)+IF($B1378="D",N1378,0)+IF(B1378="D",AK1377)+IF(B1378="C",F1377*90%)-(Y1378-Y1377)-IF($B1378="A",Q1377/K1377) + IF($B1378="A",Q1377/K1377)</f>
        <v>-33267156.981815763</v>
      </c>
      <c r="N1378" s="23">
        <f t="shared" si="1003"/>
        <v>0</v>
      </c>
      <c r="O1378" s="22">
        <f t="shared" si="1004"/>
        <v>0</v>
      </c>
      <c r="P1378" s="22">
        <f t="shared" si="1035"/>
        <v>0</v>
      </c>
      <c r="Q1378" s="22">
        <f t="shared" si="1036"/>
        <v>0</v>
      </c>
      <c r="R1378" s="22">
        <f t="shared" si="1005"/>
        <v>232959669.03635785</v>
      </c>
      <c r="S1378" s="16">
        <f t="shared" si="995"/>
        <v>19380946.912115343</v>
      </c>
      <c r="T1378" s="15">
        <f t="shared" si="1006"/>
        <v>0</v>
      </c>
      <c r="U1378" s="23">
        <f t="shared" si="1023"/>
        <v>1035031.9322049764</v>
      </c>
      <c r="V1378" s="23">
        <f t="shared" si="1024"/>
        <v>86109.187339696233</v>
      </c>
      <c r="W1378" s="23">
        <f t="shared" si="1037"/>
        <v>0</v>
      </c>
      <c r="X1378" s="23">
        <f t="shared" si="1025"/>
        <v>30478432.199682064</v>
      </c>
      <c r="Y1378" s="23">
        <f t="shared" si="1007"/>
        <v>13825559.361691331</v>
      </c>
      <c r="Z1378" s="3">
        <f t="shared" si="1008"/>
        <v>0</v>
      </c>
      <c r="AA1378" s="23">
        <f t="shared" si="1009"/>
        <v>57928300.57512635</v>
      </c>
      <c r="AB1378" s="26">
        <f t="shared" si="1026"/>
        <v>70086276.274228662</v>
      </c>
      <c r="AC1378" s="23">
        <f t="shared" si="1027"/>
        <v>74889487.274228647</v>
      </c>
      <c r="AD1378" s="23">
        <f t="shared" si="1033"/>
        <v>4803211</v>
      </c>
      <c r="AE1378" s="24">
        <f t="shared" si="994"/>
        <v>70086276.274228647</v>
      </c>
      <c r="AF1378" s="3">
        <f t="shared" si="1028"/>
        <v>1E-4</v>
      </c>
      <c r="AG1378" s="2">
        <f t="shared" si="1010"/>
        <v>0</v>
      </c>
      <c r="AH1378" s="2">
        <f t="shared" si="1011"/>
        <v>108.74997333382927</v>
      </c>
      <c r="AI1378" s="23">
        <f t="shared" si="1034"/>
        <v>9313347760.3337097</v>
      </c>
      <c r="AJ1378" s="23">
        <f t="shared" si="1012"/>
        <v>6219.922423797766</v>
      </c>
      <c r="AK1378" s="23">
        <f t="shared" si="1013"/>
        <v>60669.945782295523</v>
      </c>
      <c r="AL1378" s="23">
        <f t="shared" si="1038"/>
        <v>0</v>
      </c>
      <c r="AM1378" s="23">
        <f t="shared" si="1039"/>
        <v>0</v>
      </c>
      <c r="AN1378" s="16">
        <f t="shared" si="1029"/>
        <v>0</v>
      </c>
      <c r="AO1378" s="23">
        <f t="shared" si="1030"/>
        <v>0</v>
      </c>
      <c r="AP1378" s="22">
        <f t="shared" si="1031"/>
        <v>0</v>
      </c>
      <c r="AQ1378" s="30">
        <f t="shared" si="1014"/>
        <v>4338276001.7318115</v>
      </c>
      <c r="AR1378" s="28">
        <f t="shared" si="1015"/>
        <v>2024573374.1741569</v>
      </c>
      <c r="AS1378" s="25">
        <f t="shared" si="1016"/>
        <v>200337590.02425668</v>
      </c>
      <c r="AT1378" s="32">
        <f t="shared" si="1017"/>
        <v>0</v>
      </c>
      <c r="AU1378" s="23">
        <f t="shared" si="1018"/>
        <v>0</v>
      </c>
      <c r="AV1378" s="22">
        <f t="shared" si="1019"/>
        <v>575725728.05930495</v>
      </c>
      <c r="AW1378" s="31">
        <f t="shared" si="1032"/>
        <v>3052977308.2061911</v>
      </c>
    </row>
    <row r="1379" spans="1:53" x14ac:dyDescent="0.25">
      <c r="A1379" s="21">
        <f t="shared" si="1040"/>
        <v>513</v>
      </c>
      <c r="B1379" s="21" t="s">
        <v>9</v>
      </c>
      <c r="C1379" s="27">
        <f t="shared" si="997"/>
        <v>0</v>
      </c>
      <c r="D1379" s="27">
        <f t="shared" si="1020"/>
        <v>0</v>
      </c>
      <c r="E1379" s="27" t="b">
        <f t="shared" si="996"/>
        <v>1</v>
      </c>
      <c r="F1379" s="29">
        <f t="shared" si="998"/>
        <v>0</v>
      </c>
      <c r="G1379" s="27">
        <f t="shared" si="1021"/>
        <v>0</v>
      </c>
      <c r="H1379" s="22">
        <f t="shared" si="999"/>
        <v>19054701689.724392</v>
      </c>
      <c r="I1379" s="23">
        <f t="shared" si="1000"/>
        <v>132580106.5049091</v>
      </c>
      <c r="J1379" s="23">
        <f t="shared" si="1001"/>
        <v>1086</v>
      </c>
      <c r="K1379" s="19">
        <f t="shared" si="1022"/>
        <v>225.0831931027827</v>
      </c>
      <c r="L1379" s="16">
        <f t="shared" si="1002"/>
        <v>131.43393646279458</v>
      </c>
      <c r="M1379" s="23">
        <f>M1378-IF($B1379="B",(Percent_Rent_In_Elsies*2.49%/12 * H1378)/K1378,0)+IF($B1379="D",N1379,0)+IF(B1379="D",AK1378)+IF(B1379="C",F1378*90%)-(Y1379-Y1378)-IF($B1379="A",Q1378/K1378) + IF($B1379="A",Q1378/K1378)</f>
        <v>-33206487.036033466</v>
      </c>
      <c r="N1379" s="23">
        <f t="shared" si="1003"/>
        <v>0</v>
      </c>
      <c r="O1379" s="22">
        <f t="shared" si="1004"/>
        <v>13540830.082278831</v>
      </c>
      <c r="P1379" s="22">
        <f t="shared" si="1035"/>
        <v>0</v>
      </c>
      <c r="Q1379" s="22">
        <f t="shared" si="1036"/>
        <v>0</v>
      </c>
      <c r="R1379" s="22">
        <f t="shared" si="1005"/>
        <v>232959669.03635785</v>
      </c>
      <c r="S1379" s="16">
        <f t="shared" si="995"/>
        <v>0</v>
      </c>
      <c r="T1379" s="15">
        <f t="shared" si="1006"/>
        <v>5840116.829836512</v>
      </c>
      <c r="U1379" s="23">
        <f t="shared" si="1023"/>
        <v>1035031.9322049764</v>
      </c>
      <c r="V1379" s="23">
        <f t="shared" si="1024"/>
        <v>0</v>
      </c>
      <c r="W1379" s="23">
        <f t="shared" si="1037"/>
        <v>86109.187339696233</v>
      </c>
      <c r="X1379" s="23">
        <f t="shared" si="1025"/>
        <v>30478432.199682064</v>
      </c>
      <c r="Y1379" s="23">
        <f t="shared" si="1007"/>
        <v>13825559.361691331</v>
      </c>
      <c r="Z1379" s="3">
        <f t="shared" si="1008"/>
        <v>0</v>
      </c>
      <c r="AA1379" s="23">
        <f t="shared" si="1009"/>
        <v>57867630.629344054</v>
      </c>
      <c r="AB1379" s="26">
        <f t="shared" si="1026"/>
        <v>70086276.274228647</v>
      </c>
      <c r="AC1379" s="23">
        <f t="shared" si="1027"/>
        <v>74889487.274228647</v>
      </c>
      <c r="AD1379" s="23">
        <f t="shared" si="1033"/>
        <v>4803211</v>
      </c>
      <c r="AE1379" s="24">
        <f t="shared" si="994"/>
        <v>70086276.274228647</v>
      </c>
      <c r="AF1379" s="3">
        <f t="shared" si="1028"/>
        <v>0</v>
      </c>
      <c r="AG1379" s="2">
        <f t="shared" si="1010"/>
        <v>0</v>
      </c>
      <c r="AH1379" s="2">
        <f t="shared" si="1011"/>
        <v>108.74997333382927</v>
      </c>
      <c r="AI1379" s="23">
        <f t="shared" si="1034"/>
        <v>9303593628.1036739</v>
      </c>
      <c r="AJ1379" s="23">
        <f t="shared" si="1012"/>
        <v>6219.922423797766</v>
      </c>
      <c r="AK1379" s="23">
        <f t="shared" si="1013"/>
        <v>0</v>
      </c>
      <c r="AL1379" s="23">
        <f t="shared" si="1038"/>
        <v>0</v>
      </c>
      <c r="AM1379" s="23">
        <f t="shared" si="1039"/>
        <v>0</v>
      </c>
      <c r="AN1379" s="16">
        <f t="shared" si="1029"/>
        <v>0</v>
      </c>
      <c r="AO1379" s="23">
        <f t="shared" si="1030"/>
        <v>0</v>
      </c>
      <c r="AP1379" s="22">
        <f t="shared" si="1031"/>
        <v>0</v>
      </c>
      <c r="AQ1379" s="30">
        <f t="shared" si="1014"/>
        <v>4338276001.7318115</v>
      </c>
      <c r="AR1379" s="28">
        <f t="shared" si="1015"/>
        <v>2024573374.1741569</v>
      </c>
      <c r="AS1379" s="25">
        <f t="shared" si="1016"/>
        <v>200337590.02425668</v>
      </c>
      <c r="AT1379" s="32">
        <f t="shared" si="1017"/>
        <v>0</v>
      </c>
      <c r="AU1379" s="23">
        <f t="shared" si="1018"/>
        <v>0</v>
      </c>
      <c r="AV1379" s="22">
        <f t="shared" si="1019"/>
        <v>575725728.05930495</v>
      </c>
      <c r="AW1379" s="31">
        <f t="shared" si="1032"/>
        <v>3052977308.2061911</v>
      </c>
      <c r="AX1379" s="21"/>
      <c r="AY1379" s="21"/>
      <c r="AZ1379" s="21"/>
      <c r="BA1379" s="21"/>
    </row>
    <row r="1380" spans="1:53" x14ac:dyDescent="0.25">
      <c r="A1380" s="21">
        <f t="shared" si="1040"/>
        <v>513</v>
      </c>
      <c r="B1380" s="21" t="s">
        <v>28</v>
      </c>
      <c r="C1380" s="27">
        <f t="shared" si="997"/>
        <v>0</v>
      </c>
      <c r="D1380" s="27">
        <f t="shared" si="1020"/>
        <v>0</v>
      </c>
      <c r="E1380" s="27" t="b">
        <f t="shared" si="996"/>
        <v>1</v>
      </c>
      <c r="F1380" s="29">
        <f t="shared" si="998"/>
        <v>0</v>
      </c>
      <c r="G1380" s="27">
        <f t="shared" si="1021"/>
        <v>0</v>
      </c>
      <c r="H1380" s="22">
        <f t="shared" si="999"/>
        <v>19054701689.724392</v>
      </c>
      <c r="I1380" s="23">
        <f t="shared" si="1000"/>
        <v>132580106.5049091</v>
      </c>
      <c r="J1380" s="23">
        <f t="shared" si="1001"/>
        <v>1086</v>
      </c>
      <c r="K1380" s="19">
        <f t="shared" si="1022"/>
        <v>225.0831931027827</v>
      </c>
      <c r="L1380" s="16">
        <f t="shared" si="1002"/>
        <v>131.43393646279458</v>
      </c>
      <c r="M1380" s="23">
        <f>M1379-IF($B1380="B",(Percent_Rent_In_Elsies*2.49%/12 * H1379)/K1379,0)+IF($B1380="D",N1380,0)+IF(B1380="D",AK1379)+IF(B1380="C",F1379*90%)-(Y1380-Y1379)-IF($B1380="A",Q1379/K1379) + IF($B1380="A",Q1379/K1379)</f>
        <v>-33206487.036033466</v>
      </c>
      <c r="N1380" s="23">
        <f t="shared" si="1003"/>
        <v>0</v>
      </c>
      <c r="O1380" s="22">
        <f t="shared" si="1004"/>
        <v>0</v>
      </c>
      <c r="P1380" s="22">
        <f t="shared" si="1035"/>
        <v>13540830.082278831</v>
      </c>
      <c r="Q1380" s="22">
        <f t="shared" si="1036"/>
        <v>0</v>
      </c>
      <c r="R1380" s="22">
        <f t="shared" si="1005"/>
        <v>232959669.03635785</v>
      </c>
      <c r="S1380" s="16">
        <f t="shared" si="995"/>
        <v>0</v>
      </c>
      <c r="T1380" s="15">
        <f t="shared" si="1006"/>
        <v>0</v>
      </c>
      <c r="U1380" s="23">
        <f t="shared" si="1023"/>
        <v>1035031.9322049764</v>
      </c>
      <c r="V1380" s="23">
        <f t="shared" si="1024"/>
        <v>0</v>
      </c>
      <c r="W1380" s="23">
        <f t="shared" si="1037"/>
        <v>0</v>
      </c>
      <c r="X1380" s="23">
        <f t="shared" si="1025"/>
        <v>30478432.199682064</v>
      </c>
      <c r="Y1380" s="23">
        <f t="shared" si="1007"/>
        <v>13825559.361691331</v>
      </c>
      <c r="Z1380" s="3">
        <f t="shared" si="1008"/>
        <v>4305.4593669848118</v>
      </c>
      <c r="AA1380" s="23">
        <f t="shared" si="1009"/>
        <v>57932212.519848824</v>
      </c>
      <c r="AB1380" s="26">
        <f t="shared" si="1026"/>
        <v>70086276.274228647</v>
      </c>
      <c r="AC1380" s="23">
        <f t="shared" si="1027"/>
        <v>74889487.274228647</v>
      </c>
      <c r="AD1380" s="23">
        <f t="shared" si="1033"/>
        <v>4803211</v>
      </c>
      <c r="AE1380" s="24">
        <f t="shared" si="994"/>
        <v>70086276.274228647</v>
      </c>
      <c r="AF1380" s="3">
        <f t="shared" si="1028"/>
        <v>0</v>
      </c>
      <c r="AG1380" s="2">
        <f t="shared" si="1010"/>
        <v>516655124.03817737</v>
      </c>
      <c r="AH1380" s="2">
        <f t="shared" si="1011"/>
        <v>108.74997333382927</v>
      </c>
      <c r="AI1380" s="23">
        <f t="shared" si="1034"/>
        <v>9313976698.1975498</v>
      </c>
      <c r="AJ1380" s="23">
        <f t="shared" si="1012"/>
        <v>6219.922423797766</v>
      </c>
      <c r="AK1380" s="23">
        <f t="shared" si="1013"/>
        <v>0</v>
      </c>
      <c r="AL1380" s="23">
        <f t="shared" si="1038"/>
        <v>0</v>
      </c>
      <c r="AM1380" s="23">
        <f t="shared" si="1039"/>
        <v>0</v>
      </c>
      <c r="AN1380" s="16">
        <f t="shared" si="1029"/>
        <v>0</v>
      </c>
      <c r="AO1380" s="23">
        <f t="shared" si="1030"/>
        <v>0</v>
      </c>
      <c r="AP1380" s="22">
        <f t="shared" si="1031"/>
        <v>0</v>
      </c>
      <c r="AQ1380" s="30">
        <f t="shared" si="1014"/>
        <v>4338276001.7318115</v>
      </c>
      <c r="AR1380" s="28">
        <f t="shared" si="1015"/>
        <v>2024573374.1741569</v>
      </c>
      <c r="AS1380" s="25">
        <f t="shared" si="1016"/>
        <v>200337590.02425668</v>
      </c>
      <c r="AT1380" s="32">
        <f t="shared" si="1017"/>
        <v>8610.9187339696236</v>
      </c>
      <c r="AU1380" s="23">
        <f t="shared" si="1018"/>
        <v>8610.9187339696236</v>
      </c>
      <c r="AV1380" s="22">
        <f t="shared" si="1019"/>
        <v>581565844.88914144</v>
      </c>
      <c r="AW1380" s="31">
        <f t="shared" si="1032"/>
        <v>3052977308.2061915</v>
      </c>
      <c r="AX1380" s="21"/>
      <c r="AY1380" s="21"/>
      <c r="AZ1380" s="21"/>
      <c r="BA1380" s="21"/>
    </row>
    <row r="1381" spans="1:53" x14ac:dyDescent="0.25">
      <c r="A1381">
        <f t="shared" si="1040"/>
        <v>514</v>
      </c>
      <c r="B1381" t="s">
        <v>6</v>
      </c>
      <c r="C1381" s="27">
        <f t="shared" si="997"/>
        <v>0</v>
      </c>
      <c r="D1381" s="27">
        <f t="shared" si="1020"/>
        <v>0</v>
      </c>
      <c r="E1381" s="27" t="b">
        <f t="shared" si="996"/>
        <v>1</v>
      </c>
      <c r="F1381" s="29">
        <f t="shared" si="998"/>
        <v>0</v>
      </c>
      <c r="G1381" s="27">
        <f t="shared" si="1021"/>
        <v>0</v>
      </c>
      <c r="H1381" s="22">
        <f t="shared" si="999"/>
        <v>19086459525.873932</v>
      </c>
      <c r="I1381" s="23">
        <f t="shared" si="1000"/>
        <v>132580106.5049091</v>
      </c>
      <c r="J1381" s="23">
        <f t="shared" si="1001"/>
        <v>1086</v>
      </c>
      <c r="K1381" s="19">
        <f t="shared" si="1022"/>
        <v>225.0831931027827</v>
      </c>
      <c r="L1381" s="16">
        <f t="shared" si="1002"/>
        <v>131.6529930235659</v>
      </c>
      <c r="M1381" s="23">
        <f>M1380-IF($B1381="B",(Percent_Rent_In_Elsies*2.49%/12 * H1380)/K1380,0)+IF($B1381="D",N1381,0)+IF(B1381="D",AK1380)+IF(B1381="C",F1380*90%)-(Y1381-Y1380)-IF($B1381="A",Q1380/K1380) + IF($B1381="A",Q1380/K1380)</f>
        <v>-33206487.036033466</v>
      </c>
      <c r="N1381" s="23">
        <f t="shared" si="1003"/>
        <v>0</v>
      </c>
      <c r="O1381" s="22">
        <f t="shared" si="1004"/>
        <v>0</v>
      </c>
      <c r="P1381" s="22">
        <f t="shared" si="1035"/>
        <v>0</v>
      </c>
      <c r="Q1381" s="22">
        <f t="shared" si="1036"/>
        <v>0</v>
      </c>
      <c r="R1381" s="22">
        <f t="shared" si="1005"/>
        <v>232959669.03635785</v>
      </c>
      <c r="S1381" s="16">
        <f t="shared" si="995"/>
        <v>0</v>
      </c>
      <c r="T1381" s="15">
        <f t="shared" si="1006"/>
        <v>0</v>
      </c>
      <c r="U1381" s="23">
        <f t="shared" si="1023"/>
        <v>1035031.9322049764</v>
      </c>
      <c r="V1381" s="23">
        <f t="shared" si="1024"/>
        <v>0</v>
      </c>
      <c r="W1381" s="23">
        <f t="shared" si="1037"/>
        <v>0</v>
      </c>
      <c r="X1381" s="23">
        <f t="shared" si="1025"/>
        <v>30499959.496516988</v>
      </c>
      <c r="Y1381" s="23">
        <f t="shared" si="1007"/>
        <v>13825559.361691331</v>
      </c>
      <c r="Z1381" s="3">
        <f t="shared" si="1008"/>
        <v>0</v>
      </c>
      <c r="AA1381" s="23">
        <f t="shared" si="1009"/>
        <v>57932212.519848824</v>
      </c>
      <c r="AB1381" s="26">
        <f t="shared" si="1026"/>
        <v>70086276.274228647</v>
      </c>
      <c r="AC1381" s="23">
        <f t="shared" si="1027"/>
        <v>74889487.274228647</v>
      </c>
      <c r="AD1381" s="23">
        <f t="shared" si="1033"/>
        <v>4803211</v>
      </c>
      <c r="AE1381" s="24">
        <f t="shared" si="994"/>
        <v>70086276.274228647</v>
      </c>
      <c r="AF1381" s="3">
        <f t="shared" si="1028"/>
        <v>0</v>
      </c>
      <c r="AG1381" s="2">
        <f t="shared" si="1010"/>
        <v>0</v>
      </c>
      <c r="AH1381" s="2">
        <f t="shared" si="1011"/>
        <v>108.93122328938566</v>
      </c>
      <c r="AI1381" s="23">
        <f t="shared" si="1034"/>
        <v>9313976698.1975498</v>
      </c>
      <c r="AJ1381" s="23">
        <f t="shared" si="1012"/>
        <v>6219.922423797766</v>
      </c>
      <c r="AK1381" s="23">
        <f t="shared" si="1013"/>
        <v>0</v>
      </c>
      <c r="AL1381" s="23">
        <f t="shared" si="1038"/>
        <v>0</v>
      </c>
      <c r="AM1381" s="23">
        <f t="shared" si="1039"/>
        <v>0</v>
      </c>
      <c r="AN1381" s="16">
        <f t="shared" si="1029"/>
        <v>0</v>
      </c>
      <c r="AO1381" s="23">
        <f t="shared" si="1030"/>
        <v>0</v>
      </c>
      <c r="AP1381" s="22">
        <f t="shared" si="1031"/>
        <v>0</v>
      </c>
      <c r="AQ1381" s="30">
        <f t="shared" si="1014"/>
        <v>4338276001.7318115</v>
      </c>
      <c r="AR1381" s="28">
        <f t="shared" si="1015"/>
        <v>2024573374.1741569</v>
      </c>
      <c r="AS1381" s="25">
        <f t="shared" si="1016"/>
        <v>200337590.02425668</v>
      </c>
      <c r="AT1381" s="32">
        <f t="shared" si="1017"/>
        <v>0</v>
      </c>
      <c r="AU1381" s="23">
        <f t="shared" si="1018"/>
        <v>0</v>
      </c>
      <c r="AV1381" s="22">
        <f t="shared" si="1019"/>
        <v>581565844.88914144</v>
      </c>
      <c r="AW1381" s="31">
        <f t="shared" si="1032"/>
        <v>3039436478.1239128</v>
      </c>
    </row>
    <row r="1382" spans="1:53" x14ac:dyDescent="0.25">
      <c r="A1382">
        <f t="shared" si="1040"/>
        <v>514</v>
      </c>
      <c r="B1382" t="s">
        <v>7</v>
      </c>
      <c r="C1382" s="27">
        <f t="shared" si="997"/>
        <v>0</v>
      </c>
      <c r="D1382" s="27">
        <f t="shared" si="1020"/>
        <v>0</v>
      </c>
      <c r="E1382" s="27" t="b">
        <f t="shared" si="996"/>
        <v>1</v>
      </c>
      <c r="F1382" s="29">
        <f t="shared" si="998"/>
        <v>0</v>
      </c>
      <c r="G1382" s="27">
        <f t="shared" si="1021"/>
        <v>0</v>
      </c>
      <c r="H1382" s="22">
        <f t="shared" si="999"/>
        <v>19086459525.873932</v>
      </c>
      <c r="I1382" s="23">
        <f t="shared" si="1000"/>
        <v>132580106.5049091</v>
      </c>
      <c r="J1382" s="23">
        <f t="shared" si="1001"/>
        <v>1086</v>
      </c>
      <c r="K1382" s="19">
        <f t="shared" si="1022"/>
        <v>225.0831931027827</v>
      </c>
      <c r="L1382" s="16">
        <f t="shared" si="1002"/>
        <v>131.6529930235659</v>
      </c>
      <c r="M1382" s="23">
        <f>M1381-IF($B1382="B",(Percent_Rent_In_Elsies*2.49%/12 * H1381)/K1381,0)+IF($B1382="D",N1382,0)+IF(B1382="D",AK1381)+IF(B1382="C",F1381*90%)-(Y1382-Y1381)-IF($B1382="A",Q1381/K1381) + IF($B1382="A",Q1381/K1381)</f>
        <v>-33294464.292287566</v>
      </c>
      <c r="N1382" s="23">
        <f t="shared" si="1003"/>
        <v>0</v>
      </c>
      <c r="O1382" s="22">
        <f t="shared" si="1004"/>
        <v>0</v>
      </c>
      <c r="P1382" s="22">
        <f t="shared" si="1035"/>
        <v>0</v>
      </c>
      <c r="Q1382" s="22">
        <f t="shared" si="1036"/>
        <v>0</v>
      </c>
      <c r="R1382" s="22">
        <f t="shared" si="1005"/>
        <v>213546363.28332803</v>
      </c>
      <c r="S1382" s="16">
        <f t="shared" si="995"/>
        <v>19413305.75302982</v>
      </c>
      <c r="T1382" s="15">
        <f t="shared" si="1006"/>
        <v>0</v>
      </c>
      <c r="U1382" s="23">
        <f t="shared" si="1023"/>
        <v>948779.27118789509</v>
      </c>
      <c r="V1382" s="23">
        <f t="shared" si="1024"/>
        <v>86252.661017081366</v>
      </c>
      <c r="W1382" s="23">
        <f t="shared" si="1037"/>
        <v>0</v>
      </c>
      <c r="X1382" s="23">
        <f t="shared" si="1025"/>
        <v>30499959.496516988</v>
      </c>
      <c r="Y1382" s="23">
        <f t="shared" si="1007"/>
        <v>13825559.361691331</v>
      </c>
      <c r="Z1382" s="3">
        <f t="shared" si="1008"/>
        <v>0</v>
      </c>
      <c r="AA1382" s="23">
        <f t="shared" si="1009"/>
        <v>57932212.519848824</v>
      </c>
      <c r="AB1382" s="26">
        <f t="shared" si="1026"/>
        <v>70086276.274228647</v>
      </c>
      <c r="AC1382" s="23">
        <f t="shared" si="1027"/>
        <v>74889487.274228647</v>
      </c>
      <c r="AD1382" s="23">
        <f t="shared" si="1033"/>
        <v>4803211</v>
      </c>
      <c r="AE1382" s="24">
        <f t="shared" si="994"/>
        <v>70086276.274228647</v>
      </c>
      <c r="AF1382" s="3">
        <f t="shared" si="1028"/>
        <v>0</v>
      </c>
      <c r="AG1382" s="2">
        <f t="shared" si="1010"/>
        <v>0</v>
      </c>
      <c r="AH1382" s="2">
        <f t="shared" si="1011"/>
        <v>108.93122328938566</v>
      </c>
      <c r="AI1382" s="23">
        <f t="shared" si="1034"/>
        <v>9313976698.1975498</v>
      </c>
      <c r="AJ1382" s="23">
        <f t="shared" si="1012"/>
        <v>6219.922423797766</v>
      </c>
      <c r="AK1382" s="23">
        <f t="shared" si="1013"/>
        <v>0</v>
      </c>
      <c r="AL1382" s="23">
        <f t="shared" si="1038"/>
        <v>628937.86384010315</v>
      </c>
      <c r="AM1382" s="23">
        <f t="shared" si="1039"/>
        <v>586791708.37117851</v>
      </c>
      <c r="AN1382" s="16">
        <f t="shared" si="1029"/>
        <v>0</v>
      </c>
      <c r="AO1382" s="23">
        <f t="shared" si="1030"/>
        <v>87977.256254098291</v>
      </c>
      <c r="AP1382" s="22">
        <f t="shared" si="1031"/>
        <v>19802201.758094206</v>
      </c>
      <c r="AQ1382" s="30">
        <f t="shared" si="1014"/>
        <v>4377712086.5330553</v>
      </c>
      <c r="AR1382" s="28">
        <f t="shared" si="1015"/>
        <v>2044207257.2173073</v>
      </c>
      <c r="AS1382" s="25">
        <f t="shared" si="1016"/>
        <v>200337590.02425668</v>
      </c>
      <c r="AT1382" s="32">
        <f t="shared" si="1017"/>
        <v>0</v>
      </c>
      <c r="AU1382" s="23">
        <f t="shared" si="1018"/>
        <v>0</v>
      </c>
      <c r="AV1382" s="22">
        <f t="shared" si="1019"/>
        <v>581565844.88914144</v>
      </c>
      <c r="AW1382" s="31">
        <f t="shared" si="1032"/>
        <v>3078872562.9251575</v>
      </c>
    </row>
    <row r="1383" spans="1:53" s="21" customFormat="1" x14ac:dyDescent="0.25">
      <c r="A1383">
        <f t="shared" si="1040"/>
        <v>514</v>
      </c>
      <c r="B1383" t="s">
        <v>8</v>
      </c>
      <c r="C1383" s="27">
        <f t="shared" si="997"/>
        <v>0</v>
      </c>
      <c r="D1383" s="27">
        <f t="shared" si="1020"/>
        <v>0</v>
      </c>
      <c r="E1383" s="27" t="b">
        <f t="shared" si="996"/>
        <v>1</v>
      </c>
      <c r="F1383" s="29">
        <f t="shared" si="998"/>
        <v>0</v>
      </c>
      <c r="G1383" s="27">
        <f t="shared" si="1021"/>
        <v>0</v>
      </c>
      <c r="H1383" s="22">
        <f t="shared" si="999"/>
        <v>19086459525.873932</v>
      </c>
      <c r="I1383" s="23">
        <f t="shared" si="1000"/>
        <v>132580106.5049091</v>
      </c>
      <c r="J1383" s="23">
        <f t="shared" si="1001"/>
        <v>1086</v>
      </c>
      <c r="K1383" s="19">
        <f t="shared" si="1022"/>
        <v>225.0831931027827</v>
      </c>
      <c r="L1383" s="16">
        <f t="shared" si="1002"/>
        <v>131.6529930235659</v>
      </c>
      <c r="M1383" s="23">
        <f>M1382-IF($B1383="B",(Percent_Rent_In_Elsies*2.49%/12 * H1382)/K1382,0)+IF($B1383="D",N1383,0)+IF(B1383="D",AK1382)+IF(B1383="C",F1382*90%)-(Y1383-Y1382)-IF($B1383="A",Q1382/K1382) + IF($B1383="A",Q1382/K1382)</f>
        <v>-33294464.292287566</v>
      </c>
      <c r="N1383" s="23">
        <f t="shared" si="1003"/>
        <v>0</v>
      </c>
      <c r="O1383" s="22">
        <f t="shared" si="1004"/>
        <v>0</v>
      </c>
      <c r="P1383" s="22">
        <f t="shared" si="1035"/>
        <v>0</v>
      </c>
      <c r="Q1383" s="22">
        <f t="shared" si="1036"/>
        <v>0</v>
      </c>
      <c r="R1383" s="22">
        <f t="shared" si="1005"/>
        <v>233348565.04142225</v>
      </c>
      <c r="S1383" s="16">
        <f t="shared" si="995"/>
        <v>19413305.75302982</v>
      </c>
      <c r="T1383" s="15">
        <f t="shared" si="1006"/>
        <v>0</v>
      </c>
      <c r="U1383" s="23">
        <f t="shared" si="1023"/>
        <v>1036756.5274419934</v>
      </c>
      <c r="V1383" s="23">
        <f t="shared" si="1024"/>
        <v>86252.661017081366</v>
      </c>
      <c r="W1383" s="23">
        <f t="shared" si="1037"/>
        <v>0</v>
      </c>
      <c r="X1383" s="23">
        <f t="shared" si="1025"/>
        <v>30499959.496516988</v>
      </c>
      <c r="Y1383" s="23">
        <f t="shared" si="1007"/>
        <v>13825559.361691331</v>
      </c>
      <c r="Z1383" s="3">
        <f t="shared" si="1008"/>
        <v>0</v>
      </c>
      <c r="AA1383" s="23">
        <f t="shared" si="1009"/>
        <v>57932212.519848824</v>
      </c>
      <c r="AB1383" s="26">
        <f t="shared" si="1026"/>
        <v>70086276.274228662</v>
      </c>
      <c r="AC1383" s="23">
        <f t="shared" si="1027"/>
        <v>74889487.274228647</v>
      </c>
      <c r="AD1383" s="23">
        <f t="shared" si="1033"/>
        <v>4803211</v>
      </c>
      <c r="AE1383" s="24">
        <f t="shared" si="994"/>
        <v>70086276.274228647</v>
      </c>
      <c r="AF1383" s="3">
        <f t="shared" si="1028"/>
        <v>1E-4</v>
      </c>
      <c r="AG1383" s="2">
        <f t="shared" si="1010"/>
        <v>0</v>
      </c>
      <c r="AH1383" s="2">
        <f t="shared" si="1011"/>
        <v>108.93122328938566</v>
      </c>
      <c r="AI1383" s="23">
        <f t="shared" si="1034"/>
        <v>9313976698.1975498</v>
      </c>
      <c r="AJ1383" s="23">
        <f t="shared" si="1012"/>
        <v>6219.922423797766</v>
      </c>
      <c r="AK1383" s="23">
        <f t="shared" si="1013"/>
        <v>60655.83295546897</v>
      </c>
      <c r="AL1383" s="23">
        <f t="shared" si="1038"/>
        <v>0</v>
      </c>
      <c r="AM1383" s="23">
        <f t="shared" si="1039"/>
        <v>0</v>
      </c>
      <c r="AN1383" s="16">
        <f t="shared" si="1029"/>
        <v>0</v>
      </c>
      <c r="AO1383" s="23">
        <f t="shared" si="1030"/>
        <v>0</v>
      </c>
      <c r="AP1383" s="22">
        <f t="shared" si="1031"/>
        <v>0</v>
      </c>
      <c r="AQ1383" s="30">
        <f t="shared" si="1014"/>
        <v>4377712086.5330553</v>
      </c>
      <c r="AR1383" s="28">
        <f t="shared" si="1015"/>
        <v>2044207257.2173073</v>
      </c>
      <c r="AS1383" s="25">
        <f t="shared" si="1016"/>
        <v>200337590.02425668</v>
      </c>
      <c r="AT1383" s="32">
        <f t="shared" si="1017"/>
        <v>0</v>
      </c>
      <c r="AU1383" s="23">
        <f t="shared" si="1018"/>
        <v>0</v>
      </c>
      <c r="AV1383" s="22">
        <f t="shared" si="1019"/>
        <v>581565844.88914144</v>
      </c>
      <c r="AW1383" s="31">
        <f t="shared" si="1032"/>
        <v>3078872562.9251575</v>
      </c>
      <c r="AX1383"/>
      <c r="AY1383"/>
      <c r="AZ1383"/>
      <c r="BA1383"/>
    </row>
    <row r="1384" spans="1:53" s="21" customFormat="1" x14ac:dyDescent="0.25">
      <c r="A1384">
        <f t="shared" si="1040"/>
        <v>514</v>
      </c>
      <c r="B1384" t="s">
        <v>9</v>
      </c>
      <c r="C1384" s="27">
        <f t="shared" si="997"/>
        <v>0</v>
      </c>
      <c r="D1384" s="27">
        <f t="shared" si="1020"/>
        <v>0</v>
      </c>
      <c r="E1384" s="27" t="b">
        <f t="shared" si="996"/>
        <v>1</v>
      </c>
      <c r="F1384" s="29">
        <f t="shared" si="998"/>
        <v>0</v>
      </c>
      <c r="G1384" s="27">
        <f t="shared" si="1021"/>
        <v>0</v>
      </c>
      <c r="H1384" s="22">
        <f t="shared" si="999"/>
        <v>19086459525.873932</v>
      </c>
      <c r="I1384" s="23">
        <f t="shared" si="1000"/>
        <v>132580106.5049091</v>
      </c>
      <c r="J1384" s="23">
        <f t="shared" si="1001"/>
        <v>1086</v>
      </c>
      <c r="K1384" s="19">
        <f t="shared" si="1022"/>
        <v>225.0831931027827</v>
      </c>
      <c r="L1384" s="16">
        <f t="shared" si="1002"/>
        <v>131.6529930235659</v>
      </c>
      <c r="M1384" s="23">
        <f>M1383-IF($B1384="B",(Percent_Rent_In_Elsies*2.49%/12 * H1383)/K1383,0)+IF($B1384="D",N1384,0)+IF(B1384="D",AK1383)+IF(B1384="C",F1383*90%)-(Y1384-Y1383)-IF($B1384="A",Q1383/K1383) + IF($B1384="A",Q1383/K1383)</f>
        <v>-33233808.459332097</v>
      </c>
      <c r="N1384" s="23">
        <f t="shared" si="1003"/>
        <v>0</v>
      </c>
      <c r="O1384" s="22">
        <f t="shared" si="1004"/>
        <v>13563438.228815749</v>
      </c>
      <c r="P1384" s="22">
        <f t="shared" si="1035"/>
        <v>0</v>
      </c>
      <c r="Q1384" s="22">
        <f t="shared" si="1036"/>
        <v>0</v>
      </c>
      <c r="R1384" s="22">
        <f t="shared" si="1005"/>
        <v>233348565.04142225</v>
      </c>
      <c r="S1384" s="16">
        <f t="shared" si="995"/>
        <v>0</v>
      </c>
      <c r="T1384" s="15">
        <f t="shared" si="1006"/>
        <v>5849867.5242140703</v>
      </c>
      <c r="U1384" s="23">
        <f t="shared" si="1023"/>
        <v>1036756.5274419934</v>
      </c>
      <c r="V1384" s="23">
        <f t="shared" si="1024"/>
        <v>0</v>
      </c>
      <c r="W1384" s="23">
        <f t="shared" si="1037"/>
        <v>86252.661017081366</v>
      </c>
      <c r="X1384" s="23">
        <f t="shared" si="1025"/>
        <v>30499959.496516988</v>
      </c>
      <c r="Y1384" s="23">
        <f t="shared" si="1007"/>
        <v>13825559.361691331</v>
      </c>
      <c r="Z1384" s="3">
        <f t="shared" si="1008"/>
        <v>0</v>
      </c>
      <c r="AA1384" s="23">
        <f t="shared" si="1009"/>
        <v>57871556.686893351</v>
      </c>
      <c r="AB1384" s="26">
        <f t="shared" si="1026"/>
        <v>70086276.274228647</v>
      </c>
      <c r="AC1384" s="23">
        <f t="shared" si="1027"/>
        <v>74889487.274228647</v>
      </c>
      <c r="AD1384" s="23">
        <f t="shared" si="1033"/>
        <v>4803211</v>
      </c>
      <c r="AE1384" s="24">
        <f t="shared" si="994"/>
        <v>70086276.274228647</v>
      </c>
      <c r="AF1384" s="3">
        <f t="shared" si="1028"/>
        <v>0</v>
      </c>
      <c r="AG1384" s="2">
        <f t="shared" si="1010"/>
        <v>0</v>
      </c>
      <c r="AH1384" s="2">
        <f t="shared" si="1011"/>
        <v>108.93122328938566</v>
      </c>
      <c r="AI1384" s="23">
        <f t="shared" si="1034"/>
        <v>9304224834.9390316</v>
      </c>
      <c r="AJ1384" s="23">
        <f t="shared" si="1012"/>
        <v>6219.922423797766</v>
      </c>
      <c r="AK1384" s="23">
        <f t="shared" si="1013"/>
        <v>0</v>
      </c>
      <c r="AL1384" s="23">
        <f t="shared" si="1038"/>
        <v>0</v>
      </c>
      <c r="AM1384" s="23">
        <f t="shared" si="1039"/>
        <v>0</v>
      </c>
      <c r="AN1384" s="16">
        <f t="shared" si="1029"/>
        <v>0</v>
      </c>
      <c r="AO1384" s="23">
        <f t="shared" si="1030"/>
        <v>0</v>
      </c>
      <c r="AP1384" s="22">
        <f t="shared" si="1031"/>
        <v>0</v>
      </c>
      <c r="AQ1384" s="30">
        <f t="shared" si="1014"/>
        <v>4377712086.5330553</v>
      </c>
      <c r="AR1384" s="28">
        <f t="shared" si="1015"/>
        <v>2044207257.2173073</v>
      </c>
      <c r="AS1384" s="25">
        <f t="shared" si="1016"/>
        <v>200337590.02425668</v>
      </c>
      <c r="AT1384" s="32">
        <f t="shared" si="1017"/>
        <v>0</v>
      </c>
      <c r="AU1384" s="23">
        <f t="shared" si="1018"/>
        <v>0</v>
      </c>
      <c r="AV1384" s="22">
        <f t="shared" si="1019"/>
        <v>581565844.88914144</v>
      </c>
      <c r="AW1384" s="31">
        <f t="shared" si="1032"/>
        <v>3078872562.9251575</v>
      </c>
      <c r="AX1384"/>
      <c r="AY1384"/>
      <c r="AZ1384"/>
      <c r="BA1384"/>
    </row>
    <row r="1385" spans="1:53" x14ac:dyDescent="0.25">
      <c r="A1385" s="21">
        <f t="shared" si="1040"/>
        <v>514</v>
      </c>
      <c r="B1385" s="21" t="s">
        <v>28</v>
      </c>
      <c r="C1385" s="27">
        <f t="shared" si="997"/>
        <v>0</v>
      </c>
      <c r="D1385" s="27">
        <f t="shared" si="1020"/>
        <v>0</v>
      </c>
      <c r="E1385" s="27" t="b">
        <f t="shared" si="996"/>
        <v>1</v>
      </c>
      <c r="F1385" s="29">
        <f t="shared" si="998"/>
        <v>0</v>
      </c>
      <c r="G1385" s="27">
        <f t="shared" si="1021"/>
        <v>0</v>
      </c>
      <c r="H1385" s="22">
        <f t="shared" si="999"/>
        <v>19086459525.873932</v>
      </c>
      <c r="I1385" s="23">
        <f t="shared" si="1000"/>
        <v>132580106.5049091</v>
      </c>
      <c r="J1385" s="23">
        <f t="shared" si="1001"/>
        <v>1086</v>
      </c>
      <c r="K1385" s="19">
        <f t="shared" si="1022"/>
        <v>225.0831931027827</v>
      </c>
      <c r="L1385" s="16">
        <f t="shared" si="1002"/>
        <v>131.6529930235659</v>
      </c>
      <c r="M1385" s="23">
        <f>M1384-IF($B1385="B",(Percent_Rent_In_Elsies*2.49%/12 * H1384)/K1384,0)+IF($B1385="D",N1385,0)+IF(B1385="D",AK1384)+IF(B1385="C",F1384*90%)-(Y1385-Y1384)-IF($B1385="A",Q1384/K1384) + IF($B1385="A",Q1384/K1384)</f>
        <v>-33233808.459332097</v>
      </c>
      <c r="N1385" s="23">
        <f t="shared" si="1003"/>
        <v>0</v>
      </c>
      <c r="O1385" s="22">
        <f t="shared" si="1004"/>
        <v>0</v>
      </c>
      <c r="P1385" s="22">
        <f t="shared" si="1035"/>
        <v>13563438.228815749</v>
      </c>
      <c r="Q1385" s="22">
        <f t="shared" si="1036"/>
        <v>0</v>
      </c>
      <c r="R1385" s="22">
        <f t="shared" si="1005"/>
        <v>233348565.04142225</v>
      </c>
      <c r="S1385" s="16">
        <f t="shared" si="995"/>
        <v>0</v>
      </c>
      <c r="T1385" s="15">
        <f t="shared" si="1006"/>
        <v>0</v>
      </c>
      <c r="U1385" s="23">
        <f t="shared" si="1023"/>
        <v>1036756.5274419934</v>
      </c>
      <c r="V1385" s="23">
        <f t="shared" si="1024"/>
        <v>0</v>
      </c>
      <c r="W1385" s="23">
        <f t="shared" si="1037"/>
        <v>0</v>
      </c>
      <c r="X1385" s="23">
        <f t="shared" si="1025"/>
        <v>30499959.496516988</v>
      </c>
      <c r="Y1385" s="23">
        <f t="shared" si="1007"/>
        <v>13825559.361691331</v>
      </c>
      <c r="Z1385" s="3">
        <f t="shared" si="1008"/>
        <v>4312.6330508540696</v>
      </c>
      <c r="AA1385" s="23">
        <f t="shared" si="1009"/>
        <v>57936246.182656161</v>
      </c>
      <c r="AB1385" s="26">
        <f t="shared" si="1026"/>
        <v>70086276.274228647</v>
      </c>
      <c r="AC1385" s="23">
        <f t="shared" si="1027"/>
        <v>74889487.274228647</v>
      </c>
      <c r="AD1385" s="23">
        <f t="shared" si="1033"/>
        <v>4803211</v>
      </c>
      <c r="AE1385" s="24">
        <f t="shared" si="994"/>
        <v>70086276.274228647</v>
      </c>
      <c r="AF1385" s="3">
        <f t="shared" si="1028"/>
        <v>0</v>
      </c>
      <c r="AG1385" s="2">
        <f t="shared" si="1010"/>
        <v>517515966.10248828</v>
      </c>
      <c r="AH1385" s="2">
        <f t="shared" si="1011"/>
        <v>108.93122328938566</v>
      </c>
      <c r="AI1385" s="23">
        <f t="shared" si="1034"/>
        <v>9314625205.1293907</v>
      </c>
      <c r="AJ1385" s="23">
        <f t="shared" si="1012"/>
        <v>6219.922423797766</v>
      </c>
      <c r="AK1385" s="23">
        <f t="shared" si="1013"/>
        <v>0</v>
      </c>
      <c r="AL1385" s="23">
        <f t="shared" si="1038"/>
        <v>0</v>
      </c>
      <c r="AM1385" s="23">
        <f t="shared" si="1039"/>
        <v>0</v>
      </c>
      <c r="AN1385" s="16">
        <f t="shared" si="1029"/>
        <v>0</v>
      </c>
      <c r="AO1385" s="23">
        <f t="shared" si="1030"/>
        <v>0</v>
      </c>
      <c r="AP1385" s="22">
        <f t="shared" si="1031"/>
        <v>0</v>
      </c>
      <c r="AQ1385" s="30">
        <f t="shared" si="1014"/>
        <v>4377712086.5330553</v>
      </c>
      <c r="AR1385" s="28">
        <f t="shared" si="1015"/>
        <v>2044207257.2173073</v>
      </c>
      <c r="AS1385" s="25">
        <f t="shared" si="1016"/>
        <v>200337590.02425668</v>
      </c>
      <c r="AT1385" s="32">
        <f t="shared" si="1017"/>
        <v>8625.2661017081391</v>
      </c>
      <c r="AU1385" s="23">
        <f t="shared" si="1018"/>
        <v>8625.2661017081391</v>
      </c>
      <c r="AV1385" s="22">
        <f t="shared" si="1019"/>
        <v>587415712.41335547</v>
      </c>
      <c r="AW1385" s="31">
        <f t="shared" si="1032"/>
        <v>3078872562.9251571</v>
      </c>
    </row>
    <row r="1386" spans="1:53" x14ac:dyDescent="0.25">
      <c r="A1386">
        <f t="shared" si="1040"/>
        <v>515</v>
      </c>
      <c r="B1386" t="s">
        <v>6</v>
      </c>
      <c r="C1386" s="27">
        <f t="shared" si="997"/>
        <v>0</v>
      </c>
      <c r="D1386" s="27">
        <f t="shared" si="1020"/>
        <v>0</v>
      </c>
      <c r="E1386" s="27" t="b">
        <f t="shared" si="996"/>
        <v>1</v>
      </c>
      <c r="F1386" s="29">
        <f t="shared" si="998"/>
        <v>0</v>
      </c>
      <c r="G1386" s="27">
        <f t="shared" si="1021"/>
        <v>0</v>
      </c>
      <c r="H1386" s="22">
        <f t="shared" si="999"/>
        <v>19118270291.750389</v>
      </c>
      <c r="I1386" s="23">
        <f t="shared" si="1000"/>
        <v>132580106.5049091</v>
      </c>
      <c r="J1386" s="23">
        <f t="shared" si="1001"/>
        <v>1086</v>
      </c>
      <c r="K1386" s="19">
        <f t="shared" si="1022"/>
        <v>225.0831931027827</v>
      </c>
      <c r="L1386" s="16">
        <f t="shared" si="1002"/>
        <v>131.87241467860517</v>
      </c>
      <c r="M1386" s="23">
        <f>M1385-IF($B1386="B",(Percent_Rent_In_Elsies*2.49%/12 * H1385)/K1385,0)+IF($B1386="D",N1386,0)+IF(B1386="D",AK1385)+IF(B1386="C",F1385*90%)-(Y1386-Y1385)-IF($B1386="A",Q1385/K1385) + IF($B1386="A",Q1385/K1385)</f>
        <v>-33233808.459332097</v>
      </c>
      <c r="N1386" s="23">
        <f t="shared" si="1003"/>
        <v>0</v>
      </c>
      <c r="O1386" s="22">
        <f t="shared" si="1004"/>
        <v>0</v>
      </c>
      <c r="P1386" s="22">
        <f t="shared" si="1035"/>
        <v>0</v>
      </c>
      <c r="Q1386" s="22">
        <f t="shared" si="1036"/>
        <v>0</v>
      </c>
      <c r="R1386" s="22">
        <f t="shared" si="1005"/>
        <v>233348565.04142225</v>
      </c>
      <c r="S1386" s="16">
        <f t="shared" si="995"/>
        <v>0</v>
      </c>
      <c r="T1386" s="15">
        <f t="shared" si="1006"/>
        <v>0</v>
      </c>
      <c r="U1386" s="23">
        <f t="shared" si="1023"/>
        <v>1036756.5274419934</v>
      </c>
      <c r="V1386" s="23">
        <f t="shared" si="1024"/>
        <v>0</v>
      </c>
      <c r="W1386" s="23">
        <f t="shared" si="1037"/>
        <v>0</v>
      </c>
      <c r="X1386" s="23">
        <f t="shared" si="1025"/>
        <v>30521522.661771256</v>
      </c>
      <c r="Y1386" s="23">
        <f t="shared" si="1007"/>
        <v>13825559.361691331</v>
      </c>
      <c r="Z1386" s="3">
        <f t="shared" si="1008"/>
        <v>0</v>
      </c>
      <c r="AA1386" s="23">
        <f t="shared" si="1009"/>
        <v>57936246.182656161</v>
      </c>
      <c r="AB1386" s="26">
        <f t="shared" si="1026"/>
        <v>70086276.274228647</v>
      </c>
      <c r="AC1386" s="23">
        <f t="shared" si="1027"/>
        <v>74889487.274228647</v>
      </c>
      <c r="AD1386" s="23">
        <f t="shared" si="1033"/>
        <v>4803211</v>
      </c>
      <c r="AE1386" s="24">
        <f t="shared" si="994"/>
        <v>70086276.274228647</v>
      </c>
      <c r="AF1386" s="3">
        <f t="shared" si="1028"/>
        <v>0</v>
      </c>
      <c r="AG1386" s="2">
        <f t="shared" si="1010"/>
        <v>0</v>
      </c>
      <c r="AH1386" s="2">
        <f t="shared" si="1011"/>
        <v>109.11277532820131</v>
      </c>
      <c r="AI1386" s="23">
        <f t="shared" si="1034"/>
        <v>9314625205.1293907</v>
      </c>
      <c r="AJ1386" s="23">
        <f t="shared" si="1012"/>
        <v>6219.922423797766</v>
      </c>
      <c r="AK1386" s="23">
        <f t="shared" si="1013"/>
        <v>0</v>
      </c>
      <c r="AL1386" s="23">
        <f t="shared" si="1038"/>
        <v>0</v>
      </c>
      <c r="AM1386" s="23">
        <f t="shared" si="1039"/>
        <v>0</v>
      </c>
      <c r="AN1386" s="16">
        <f t="shared" si="1029"/>
        <v>0</v>
      </c>
      <c r="AO1386" s="23">
        <f t="shared" si="1030"/>
        <v>0</v>
      </c>
      <c r="AP1386" s="22">
        <f t="shared" si="1031"/>
        <v>0</v>
      </c>
      <c r="AQ1386" s="30">
        <f t="shared" si="1014"/>
        <v>4377712086.5330553</v>
      </c>
      <c r="AR1386" s="28">
        <f t="shared" si="1015"/>
        <v>2044207257.2173073</v>
      </c>
      <c r="AS1386" s="25">
        <f t="shared" si="1016"/>
        <v>200337590.02425668</v>
      </c>
      <c r="AT1386" s="32">
        <f t="shared" si="1017"/>
        <v>0</v>
      </c>
      <c r="AU1386" s="23">
        <f t="shared" si="1018"/>
        <v>0</v>
      </c>
      <c r="AV1386" s="22">
        <f t="shared" si="1019"/>
        <v>587415712.41335547</v>
      </c>
      <c r="AW1386" s="31">
        <f t="shared" si="1032"/>
        <v>3065309124.6963415</v>
      </c>
    </row>
    <row r="1387" spans="1:53" x14ac:dyDescent="0.25">
      <c r="A1387">
        <f t="shared" si="1040"/>
        <v>515</v>
      </c>
      <c r="B1387" t="s">
        <v>7</v>
      </c>
      <c r="C1387" s="27">
        <f t="shared" si="997"/>
        <v>0</v>
      </c>
      <c r="D1387" s="27">
        <f t="shared" si="1020"/>
        <v>0</v>
      </c>
      <c r="E1387" s="27" t="b">
        <f t="shared" si="996"/>
        <v>1</v>
      </c>
      <c r="F1387" s="29">
        <f t="shared" si="998"/>
        <v>0</v>
      </c>
      <c r="G1387" s="27">
        <f t="shared" si="1021"/>
        <v>0</v>
      </c>
      <c r="H1387" s="22">
        <f t="shared" si="999"/>
        <v>19118270291.750389</v>
      </c>
      <c r="I1387" s="23">
        <f t="shared" si="1000"/>
        <v>132580106.5049091</v>
      </c>
      <c r="J1387" s="23">
        <f t="shared" si="1001"/>
        <v>1086</v>
      </c>
      <c r="K1387" s="19">
        <f t="shared" si="1022"/>
        <v>225.0831931027827</v>
      </c>
      <c r="L1387" s="16">
        <f t="shared" si="1002"/>
        <v>131.87241467860517</v>
      </c>
      <c r="M1387" s="23">
        <f>M1386-IF($B1387="B",(Percent_Rent_In_Elsies*2.49%/12 * H1386)/K1386,0)+IF($B1387="D",N1387,0)+IF(B1387="D",AK1386)+IF(B1387="C",F1386*90%)-(Y1387-Y1386)-IF($B1387="A",Q1386/K1386) + IF($B1387="A",Q1386/K1386)</f>
        <v>-33321932.34434662</v>
      </c>
      <c r="N1387" s="23">
        <f t="shared" si="1003"/>
        <v>0</v>
      </c>
      <c r="O1387" s="22">
        <f t="shared" si="1004"/>
        <v>0</v>
      </c>
      <c r="P1387" s="22">
        <f t="shared" si="1035"/>
        <v>0</v>
      </c>
      <c r="Q1387" s="22">
        <f t="shared" si="1036"/>
        <v>0</v>
      </c>
      <c r="R1387" s="22">
        <f t="shared" si="1005"/>
        <v>213902851.28797039</v>
      </c>
      <c r="S1387" s="16">
        <f t="shared" si="995"/>
        <v>19445713.753451854</v>
      </c>
      <c r="T1387" s="15">
        <f t="shared" si="1006"/>
        <v>0</v>
      </c>
      <c r="U1387" s="23">
        <f t="shared" si="1023"/>
        <v>950360.15015516058</v>
      </c>
      <c r="V1387" s="23">
        <f t="shared" si="1024"/>
        <v>86396.37728683278</v>
      </c>
      <c r="W1387" s="23">
        <f t="shared" si="1037"/>
        <v>0</v>
      </c>
      <c r="X1387" s="23">
        <f t="shared" si="1025"/>
        <v>30521522.661771256</v>
      </c>
      <c r="Y1387" s="23">
        <f t="shared" si="1007"/>
        <v>13825559.361691331</v>
      </c>
      <c r="Z1387" s="3">
        <f t="shared" si="1008"/>
        <v>0</v>
      </c>
      <c r="AA1387" s="23">
        <f t="shared" si="1009"/>
        <v>57936246.182656161</v>
      </c>
      <c r="AB1387" s="26">
        <f t="shared" si="1026"/>
        <v>70086276.274228647</v>
      </c>
      <c r="AC1387" s="23">
        <f t="shared" si="1027"/>
        <v>74889487.274228647</v>
      </c>
      <c r="AD1387" s="23">
        <f t="shared" si="1033"/>
        <v>4803211</v>
      </c>
      <c r="AE1387" s="24">
        <f t="shared" si="994"/>
        <v>70086276.274228647</v>
      </c>
      <c r="AF1387" s="3">
        <f t="shared" si="1028"/>
        <v>0</v>
      </c>
      <c r="AG1387" s="2">
        <f t="shared" si="1010"/>
        <v>0</v>
      </c>
      <c r="AH1387" s="2">
        <f t="shared" si="1011"/>
        <v>109.11277532820131</v>
      </c>
      <c r="AI1387" s="23">
        <f t="shared" si="1034"/>
        <v>9314625205.1293907</v>
      </c>
      <c r="AJ1387" s="23">
        <f t="shared" si="1012"/>
        <v>6219.922423797766</v>
      </c>
      <c r="AK1387" s="23">
        <f t="shared" si="1013"/>
        <v>0</v>
      </c>
      <c r="AL1387" s="23">
        <f t="shared" si="1038"/>
        <v>648506.93184089661</v>
      </c>
      <c r="AM1387" s="23">
        <f t="shared" si="1039"/>
        <v>605049421.10182238</v>
      </c>
      <c r="AN1387" s="16">
        <f t="shared" si="1029"/>
        <v>0</v>
      </c>
      <c r="AO1387" s="23">
        <f t="shared" si="1030"/>
        <v>88123.885014521788</v>
      </c>
      <c r="AP1387" s="22">
        <f t="shared" si="1031"/>
        <v>19835205.427691031</v>
      </c>
      <c r="AQ1387" s="30">
        <f t="shared" si="1014"/>
        <v>4417213898.1423025</v>
      </c>
      <c r="AR1387" s="28">
        <f t="shared" si="1015"/>
        <v>2063873863.3988631</v>
      </c>
      <c r="AS1387" s="25">
        <f t="shared" si="1016"/>
        <v>200337590.02425668</v>
      </c>
      <c r="AT1387" s="32">
        <f t="shared" si="1017"/>
        <v>0</v>
      </c>
      <c r="AU1387" s="23">
        <f t="shared" si="1018"/>
        <v>0</v>
      </c>
      <c r="AV1387" s="22">
        <f t="shared" si="1019"/>
        <v>587415712.41335547</v>
      </c>
      <c r="AW1387" s="31">
        <f t="shared" si="1032"/>
        <v>3104810936.3055882</v>
      </c>
    </row>
    <row r="1388" spans="1:53" x14ac:dyDescent="0.25">
      <c r="A1388">
        <f t="shared" si="1040"/>
        <v>515</v>
      </c>
      <c r="B1388" t="s">
        <v>8</v>
      </c>
      <c r="C1388" s="27">
        <f t="shared" si="997"/>
        <v>0</v>
      </c>
      <c r="D1388" s="27">
        <f t="shared" si="1020"/>
        <v>0</v>
      </c>
      <c r="E1388" s="27" t="b">
        <f t="shared" si="996"/>
        <v>1</v>
      </c>
      <c r="F1388" s="29">
        <f t="shared" si="998"/>
        <v>0</v>
      </c>
      <c r="G1388" s="27">
        <f t="shared" si="1021"/>
        <v>0</v>
      </c>
      <c r="H1388" s="22">
        <f t="shared" si="999"/>
        <v>19118270291.750389</v>
      </c>
      <c r="I1388" s="23">
        <f t="shared" si="1000"/>
        <v>132580106.5049091</v>
      </c>
      <c r="J1388" s="23">
        <f t="shared" si="1001"/>
        <v>1086</v>
      </c>
      <c r="K1388" s="19">
        <f t="shared" si="1022"/>
        <v>225.0831931027827</v>
      </c>
      <c r="L1388" s="16">
        <f t="shared" si="1002"/>
        <v>131.87241467860517</v>
      </c>
      <c r="M1388" s="23">
        <f>M1387-IF($B1388="B",(Percent_Rent_In_Elsies*2.49%/12 * H1387)/K1387,0)+IF($B1388="D",N1388,0)+IF(B1388="D",AK1387)+IF(B1388="C",F1387*90%)-(Y1388-Y1387)-IF($B1388="A",Q1387/K1387) + IF($B1388="A",Q1387/K1387)</f>
        <v>-33321932.34434662</v>
      </c>
      <c r="N1388" s="23">
        <f t="shared" si="1003"/>
        <v>0</v>
      </c>
      <c r="O1388" s="22">
        <f t="shared" si="1004"/>
        <v>0</v>
      </c>
      <c r="P1388" s="22">
        <f t="shared" si="1035"/>
        <v>0</v>
      </c>
      <c r="Q1388" s="22">
        <f t="shared" si="1036"/>
        <v>0</v>
      </c>
      <c r="R1388" s="22">
        <f t="shared" si="1005"/>
        <v>233738056.71566144</v>
      </c>
      <c r="S1388" s="16">
        <f t="shared" si="995"/>
        <v>19445713.753451854</v>
      </c>
      <c r="T1388" s="15">
        <f t="shared" si="1006"/>
        <v>0</v>
      </c>
      <c r="U1388" s="23">
        <f t="shared" si="1023"/>
        <v>1038484.0351696823</v>
      </c>
      <c r="V1388" s="23">
        <f t="shared" si="1024"/>
        <v>86396.37728683278</v>
      </c>
      <c r="W1388" s="23">
        <f t="shared" si="1037"/>
        <v>0</v>
      </c>
      <c r="X1388" s="23">
        <f t="shared" si="1025"/>
        <v>30521522.661771256</v>
      </c>
      <c r="Y1388" s="23">
        <f t="shared" si="1007"/>
        <v>13825559.361691331</v>
      </c>
      <c r="Z1388" s="3">
        <f t="shared" si="1008"/>
        <v>0</v>
      </c>
      <c r="AA1388" s="23">
        <f t="shared" si="1009"/>
        <v>57936246.182656161</v>
      </c>
      <c r="AB1388" s="26">
        <f t="shared" si="1026"/>
        <v>70086276.274228662</v>
      </c>
      <c r="AC1388" s="23">
        <f t="shared" si="1027"/>
        <v>74889487.274228647</v>
      </c>
      <c r="AD1388" s="23">
        <f t="shared" si="1033"/>
        <v>4803211</v>
      </c>
      <c r="AE1388" s="24">
        <f t="shared" si="994"/>
        <v>70086276.274228647</v>
      </c>
      <c r="AF1388" s="3">
        <f t="shared" si="1028"/>
        <v>1E-4</v>
      </c>
      <c r="AG1388" s="2">
        <f t="shared" si="1010"/>
        <v>0</v>
      </c>
      <c r="AH1388" s="2">
        <f t="shared" si="1011"/>
        <v>109.11277532820131</v>
      </c>
      <c r="AI1388" s="23">
        <f t="shared" si="1034"/>
        <v>9314625205.1293907</v>
      </c>
      <c r="AJ1388" s="23">
        <f t="shared" si="1012"/>
        <v>6219.922423797766</v>
      </c>
      <c r="AK1388" s="23">
        <f t="shared" si="1013"/>
        <v>60641.839400563229</v>
      </c>
      <c r="AL1388" s="23">
        <f t="shared" si="1038"/>
        <v>0</v>
      </c>
      <c r="AM1388" s="23">
        <f t="shared" si="1039"/>
        <v>0</v>
      </c>
      <c r="AN1388" s="16">
        <f t="shared" si="1029"/>
        <v>0</v>
      </c>
      <c r="AO1388" s="23">
        <f t="shared" si="1030"/>
        <v>0</v>
      </c>
      <c r="AP1388" s="22">
        <f t="shared" si="1031"/>
        <v>0</v>
      </c>
      <c r="AQ1388" s="30">
        <f t="shared" si="1014"/>
        <v>4417213898.1423025</v>
      </c>
      <c r="AR1388" s="28">
        <f t="shared" si="1015"/>
        <v>2063873863.3988631</v>
      </c>
      <c r="AS1388" s="25">
        <f t="shared" si="1016"/>
        <v>200337590.02425668</v>
      </c>
      <c r="AT1388" s="32">
        <f t="shared" si="1017"/>
        <v>0</v>
      </c>
      <c r="AU1388" s="23">
        <f t="shared" si="1018"/>
        <v>0</v>
      </c>
      <c r="AV1388" s="22">
        <f t="shared" si="1019"/>
        <v>587415712.41335547</v>
      </c>
      <c r="AW1388" s="31">
        <f t="shared" si="1032"/>
        <v>3104810936.3055882</v>
      </c>
    </row>
    <row r="1389" spans="1:53" x14ac:dyDescent="0.25">
      <c r="A1389" s="21">
        <f t="shared" si="1040"/>
        <v>515</v>
      </c>
      <c r="B1389" s="21" t="s">
        <v>9</v>
      </c>
      <c r="C1389" s="27">
        <f t="shared" si="997"/>
        <v>0</v>
      </c>
      <c r="D1389" s="27">
        <f t="shared" si="1020"/>
        <v>0</v>
      </c>
      <c r="E1389" s="27" t="b">
        <f t="shared" si="996"/>
        <v>1</v>
      </c>
      <c r="F1389" s="29">
        <f t="shared" si="998"/>
        <v>0</v>
      </c>
      <c r="G1389" s="27">
        <f t="shared" si="1021"/>
        <v>0</v>
      </c>
      <c r="H1389" s="22">
        <f t="shared" si="999"/>
        <v>19118270291.750389</v>
      </c>
      <c r="I1389" s="23">
        <f t="shared" si="1000"/>
        <v>132580106.5049091</v>
      </c>
      <c r="J1389" s="23">
        <f t="shared" si="1001"/>
        <v>1086</v>
      </c>
      <c r="K1389" s="19">
        <f t="shared" si="1022"/>
        <v>225.0831931027827</v>
      </c>
      <c r="L1389" s="16">
        <f t="shared" si="1002"/>
        <v>131.87241467860517</v>
      </c>
      <c r="M1389" s="23">
        <f>M1388-IF($B1389="B",(Percent_Rent_In_Elsies*2.49%/12 * H1388)/K1388,0)+IF($B1389="D",N1389,0)+IF(B1389="D",AK1388)+IF(B1389="C",F1388*90%)-(Y1389-Y1388)-IF($B1389="A",Q1388/K1388) + IF($B1389="A",Q1388/K1388)</f>
        <v>-33261290.504946057</v>
      </c>
      <c r="N1389" s="23">
        <f t="shared" si="1003"/>
        <v>0</v>
      </c>
      <c r="O1389" s="22">
        <f t="shared" si="1004"/>
        <v>13586080.714230247</v>
      </c>
      <c r="P1389" s="22">
        <f t="shared" si="1035"/>
        <v>0</v>
      </c>
      <c r="Q1389" s="22">
        <f t="shared" si="1036"/>
        <v>0</v>
      </c>
      <c r="R1389" s="22">
        <f t="shared" si="1005"/>
        <v>233738056.71566144</v>
      </c>
      <c r="S1389" s="16">
        <f t="shared" si="995"/>
        <v>0</v>
      </c>
      <c r="T1389" s="15">
        <f t="shared" si="1006"/>
        <v>5859633.0392216071</v>
      </c>
      <c r="U1389" s="23">
        <f t="shared" si="1023"/>
        <v>1038484.0351696823</v>
      </c>
      <c r="V1389" s="23">
        <f t="shared" si="1024"/>
        <v>0</v>
      </c>
      <c r="W1389" s="23">
        <f t="shared" si="1037"/>
        <v>86396.37728683278</v>
      </c>
      <c r="X1389" s="23">
        <f t="shared" si="1025"/>
        <v>30521522.661771256</v>
      </c>
      <c r="Y1389" s="23">
        <f t="shared" si="1007"/>
        <v>13825559.361691331</v>
      </c>
      <c r="Z1389" s="3">
        <f t="shared" si="1008"/>
        <v>0</v>
      </c>
      <c r="AA1389" s="23">
        <f t="shared" si="1009"/>
        <v>57875604.343255602</v>
      </c>
      <c r="AB1389" s="26">
        <f t="shared" si="1026"/>
        <v>70086276.274228662</v>
      </c>
      <c r="AC1389" s="23">
        <f t="shared" si="1027"/>
        <v>74889487.274228647</v>
      </c>
      <c r="AD1389" s="23">
        <f t="shared" si="1033"/>
        <v>4803211</v>
      </c>
      <c r="AE1389" s="24">
        <f t="shared" si="994"/>
        <v>70086276.274228647</v>
      </c>
      <c r="AF1389" s="3">
        <f t="shared" si="1028"/>
        <v>0</v>
      </c>
      <c r="AG1389" s="2">
        <f t="shared" si="1010"/>
        <v>0</v>
      </c>
      <c r="AH1389" s="2">
        <f t="shared" si="1011"/>
        <v>109.11277532820131</v>
      </c>
      <c r="AI1389" s="23">
        <f t="shared" si="1034"/>
        <v>9304875591.6666012</v>
      </c>
      <c r="AJ1389" s="23">
        <f t="shared" si="1012"/>
        <v>6219.922423797766</v>
      </c>
      <c r="AK1389" s="23">
        <f t="shared" si="1013"/>
        <v>0</v>
      </c>
      <c r="AL1389" s="23">
        <f t="shared" si="1038"/>
        <v>0</v>
      </c>
      <c r="AM1389" s="23">
        <f t="shared" si="1039"/>
        <v>0</v>
      </c>
      <c r="AN1389" s="16">
        <f t="shared" si="1029"/>
        <v>0</v>
      </c>
      <c r="AO1389" s="23">
        <f t="shared" si="1030"/>
        <v>0</v>
      </c>
      <c r="AP1389" s="22">
        <f t="shared" si="1031"/>
        <v>0</v>
      </c>
      <c r="AQ1389" s="30">
        <f t="shared" si="1014"/>
        <v>4417213898.1423025</v>
      </c>
      <c r="AR1389" s="28">
        <f t="shared" si="1015"/>
        <v>2063873863.3988631</v>
      </c>
      <c r="AS1389" s="25">
        <f t="shared" si="1016"/>
        <v>200337590.02425668</v>
      </c>
      <c r="AT1389" s="32">
        <f t="shared" si="1017"/>
        <v>0</v>
      </c>
      <c r="AU1389" s="23">
        <f t="shared" si="1018"/>
        <v>0</v>
      </c>
      <c r="AV1389" s="22">
        <f t="shared" si="1019"/>
        <v>587415712.41335547</v>
      </c>
      <c r="AW1389" s="31">
        <f t="shared" si="1032"/>
        <v>3104810936.3055882</v>
      </c>
      <c r="AX1389" s="21"/>
      <c r="AY1389" s="21"/>
      <c r="AZ1389" s="21"/>
      <c r="BA1389" s="21"/>
    </row>
    <row r="1390" spans="1:53" x14ac:dyDescent="0.25">
      <c r="A1390" s="21">
        <f t="shared" si="1040"/>
        <v>515</v>
      </c>
      <c r="B1390" s="21" t="s">
        <v>28</v>
      </c>
      <c r="C1390" s="27">
        <f t="shared" si="997"/>
        <v>0</v>
      </c>
      <c r="D1390" s="27">
        <f t="shared" si="1020"/>
        <v>0</v>
      </c>
      <c r="E1390" s="27" t="b">
        <f t="shared" si="996"/>
        <v>1</v>
      </c>
      <c r="F1390" s="29">
        <f t="shared" si="998"/>
        <v>0</v>
      </c>
      <c r="G1390" s="27">
        <f t="shared" si="1021"/>
        <v>0</v>
      </c>
      <c r="H1390" s="22">
        <f t="shared" si="999"/>
        <v>19118270291.750389</v>
      </c>
      <c r="I1390" s="23">
        <f t="shared" si="1000"/>
        <v>132580106.5049091</v>
      </c>
      <c r="J1390" s="23">
        <f t="shared" si="1001"/>
        <v>1086</v>
      </c>
      <c r="K1390" s="19">
        <f t="shared" si="1022"/>
        <v>225.0831931027827</v>
      </c>
      <c r="L1390" s="16">
        <f t="shared" si="1002"/>
        <v>131.87241467860517</v>
      </c>
      <c r="M1390" s="23">
        <f>M1389-IF($B1390="B",(Percent_Rent_In_Elsies*2.49%/12 * H1389)/K1389,0)+IF($B1390="D",N1390,0)+IF(B1390="D",AK1389)+IF(B1390="C",F1389*90%)-(Y1390-Y1389)-IF($B1390="A",Q1389/K1389) + IF($B1390="A",Q1389/K1389)</f>
        <v>-33261290.504946057</v>
      </c>
      <c r="N1390" s="23">
        <f t="shared" si="1003"/>
        <v>0</v>
      </c>
      <c r="O1390" s="22">
        <f t="shared" si="1004"/>
        <v>0</v>
      </c>
      <c r="P1390" s="22">
        <f t="shared" si="1035"/>
        <v>13586080.714230247</v>
      </c>
      <c r="Q1390" s="22">
        <f t="shared" si="1036"/>
        <v>0</v>
      </c>
      <c r="R1390" s="22">
        <f t="shared" si="1005"/>
        <v>233738056.71566144</v>
      </c>
      <c r="S1390" s="16">
        <f t="shared" si="995"/>
        <v>0</v>
      </c>
      <c r="T1390" s="15">
        <f t="shared" si="1006"/>
        <v>0</v>
      </c>
      <c r="U1390" s="23">
        <f t="shared" si="1023"/>
        <v>1038484.0351696823</v>
      </c>
      <c r="V1390" s="23">
        <f t="shared" si="1024"/>
        <v>0</v>
      </c>
      <c r="W1390" s="23">
        <f t="shared" si="1037"/>
        <v>0</v>
      </c>
      <c r="X1390" s="23">
        <f t="shared" si="1025"/>
        <v>30521522.661771256</v>
      </c>
      <c r="Y1390" s="23">
        <f t="shared" si="1007"/>
        <v>13825559.361691331</v>
      </c>
      <c r="Z1390" s="3">
        <f t="shared" si="1008"/>
        <v>4319.8188643416397</v>
      </c>
      <c r="AA1390" s="23">
        <f t="shared" si="1009"/>
        <v>57940401.626220725</v>
      </c>
      <c r="AB1390" s="26">
        <f t="shared" si="1026"/>
        <v>70086276.274228632</v>
      </c>
      <c r="AC1390" s="23">
        <f t="shared" si="1027"/>
        <v>74889487.274228647</v>
      </c>
      <c r="AD1390" s="23">
        <f t="shared" si="1033"/>
        <v>4803211</v>
      </c>
      <c r="AE1390" s="24">
        <f t="shared" si="994"/>
        <v>70086276.274228647</v>
      </c>
      <c r="AF1390" s="3">
        <f t="shared" si="1028"/>
        <v>0</v>
      </c>
      <c r="AG1390" s="2">
        <f t="shared" si="1010"/>
        <v>518378263.72099674</v>
      </c>
      <c r="AH1390" s="2">
        <f t="shared" si="1011"/>
        <v>109.11277532820131</v>
      </c>
      <c r="AI1390" s="23">
        <f t="shared" si="1034"/>
        <v>9315293291.2052975</v>
      </c>
      <c r="AJ1390" s="23">
        <f t="shared" si="1012"/>
        <v>6219.922423797766</v>
      </c>
      <c r="AK1390" s="23">
        <f t="shared" si="1013"/>
        <v>0</v>
      </c>
      <c r="AL1390" s="23">
        <f t="shared" si="1038"/>
        <v>0</v>
      </c>
      <c r="AM1390" s="23">
        <f t="shared" si="1039"/>
        <v>0</v>
      </c>
      <c r="AN1390" s="16">
        <f t="shared" si="1029"/>
        <v>0</v>
      </c>
      <c r="AO1390" s="23">
        <f t="shared" si="1030"/>
        <v>0</v>
      </c>
      <c r="AP1390" s="22">
        <f t="shared" si="1031"/>
        <v>0</v>
      </c>
      <c r="AQ1390" s="30">
        <f t="shared" si="1014"/>
        <v>4417213898.1423025</v>
      </c>
      <c r="AR1390" s="28">
        <f t="shared" si="1015"/>
        <v>2063873863.3988631</v>
      </c>
      <c r="AS1390" s="25">
        <f t="shared" si="1016"/>
        <v>200337590.02425668</v>
      </c>
      <c r="AT1390" s="32">
        <f t="shared" si="1017"/>
        <v>8639.6377286832794</v>
      </c>
      <c r="AU1390" s="23">
        <f t="shared" si="1018"/>
        <v>8639.6377286832794</v>
      </c>
      <c r="AV1390" s="22">
        <f t="shared" si="1019"/>
        <v>593275345.45257711</v>
      </c>
      <c r="AW1390" s="31">
        <f t="shared" si="1032"/>
        <v>3104810936.3055882</v>
      </c>
      <c r="AX1390" s="21"/>
      <c r="AY1390" s="21"/>
      <c r="AZ1390" s="21"/>
      <c r="BA1390" s="21"/>
    </row>
    <row r="1391" spans="1:53" x14ac:dyDescent="0.25">
      <c r="A1391">
        <f t="shared" si="1040"/>
        <v>516</v>
      </c>
      <c r="B1391" t="s">
        <v>6</v>
      </c>
      <c r="C1391" s="27">
        <f t="shared" si="997"/>
        <v>0</v>
      </c>
      <c r="D1391" s="27">
        <f t="shared" si="1020"/>
        <v>0</v>
      </c>
      <c r="E1391" s="27" t="b">
        <f t="shared" si="996"/>
        <v>1</v>
      </c>
      <c r="F1391" s="29">
        <f t="shared" si="998"/>
        <v>0</v>
      </c>
      <c r="G1391" s="27">
        <f t="shared" si="1021"/>
        <v>0</v>
      </c>
      <c r="H1391" s="22">
        <f t="shared" si="999"/>
        <v>19150134075.569973</v>
      </c>
      <c r="I1391" s="23">
        <f t="shared" si="1000"/>
        <v>132580106.5049091</v>
      </c>
      <c r="J1391" s="23">
        <f t="shared" si="1001"/>
        <v>1086</v>
      </c>
      <c r="K1391" s="19">
        <f t="shared" si="1022"/>
        <v>225.0831931027827</v>
      </c>
      <c r="L1391" s="16">
        <f t="shared" si="1002"/>
        <v>132.09220203640285</v>
      </c>
      <c r="M1391" s="23">
        <f>M1390-IF($B1391="B",(Percent_Rent_In_Elsies*2.49%/12 * H1390)/K1390,0)+IF($B1391="D",N1391,0)+IF(B1391="D",AK1390)+IF(B1391="C",F1390*90%)-(Y1391-Y1390)-IF($B1391="A",Q1390/K1390) + IF($B1391="A",Q1390/K1390)</f>
        <v>-33261290.504946057</v>
      </c>
      <c r="N1391" s="23">
        <f t="shared" si="1003"/>
        <v>0</v>
      </c>
      <c r="O1391" s="22">
        <f t="shared" si="1004"/>
        <v>0</v>
      </c>
      <c r="P1391" s="22">
        <f t="shared" si="1035"/>
        <v>0</v>
      </c>
      <c r="Q1391" s="22">
        <f t="shared" si="1036"/>
        <v>0</v>
      </c>
      <c r="R1391" s="22">
        <f t="shared" si="1005"/>
        <v>233738056.71566144</v>
      </c>
      <c r="S1391" s="16">
        <f t="shared" si="995"/>
        <v>0</v>
      </c>
      <c r="T1391" s="15">
        <f t="shared" si="1006"/>
        <v>0</v>
      </c>
      <c r="U1391" s="23">
        <f t="shared" si="1023"/>
        <v>1038484.0351696823</v>
      </c>
      <c r="V1391" s="23">
        <f t="shared" si="1024"/>
        <v>0</v>
      </c>
      <c r="W1391" s="23">
        <f t="shared" si="1037"/>
        <v>0</v>
      </c>
      <c r="X1391" s="23">
        <f t="shared" si="1025"/>
        <v>30543121.756092966</v>
      </c>
      <c r="Y1391" s="23">
        <f t="shared" si="1007"/>
        <v>13825559.361691331</v>
      </c>
      <c r="Z1391" s="3">
        <f t="shared" si="1008"/>
        <v>0</v>
      </c>
      <c r="AA1391" s="23">
        <f t="shared" si="1009"/>
        <v>57940401.626220725</v>
      </c>
      <c r="AB1391" s="26">
        <f t="shared" si="1026"/>
        <v>70086276.274228662</v>
      </c>
      <c r="AC1391" s="23">
        <f t="shared" si="1027"/>
        <v>74889487.274228647</v>
      </c>
      <c r="AD1391" s="23">
        <f t="shared" si="1033"/>
        <v>4803211</v>
      </c>
      <c r="AE1391" s="24">
        <f t="shared" si="994"/>
        <v>70086276.274228647</v>
      </c>
      <c r="AF1391" s="3">
        <f t="shared" si="1028"/>
        <v>0</v>
      </c>
      <c r="AG1391" s="2">
        <f t="shared" si="1010"/>
        <v>0</v>
      </c>
      <c r="AH1391" s="2">
        <f t="shared" si="1011"/>
        <v>109.2946299537483</v>
      </c>
      <c r="AI1391" s="23">
        <f t="shared" si="1034"/>
        <v>9315293291.2052975</v>
      </c>
      <c r="AJ1391" s="23">
        <f t="shared" si="1012"/>
        <v>6219.922423797766</v>
      </c>
      <c r="AK1391" s="23">
        <f t="shared" si="1013"/>
        <v>0</v>
      </c>
      <c r="AL1391" s="23">
        <f t="shared" si="1038"/>
        <v>0</v>
      </c>
      <c r="AM1391" s="23">
        <f t="shared" si="1039"/>
        <v>0</v>
      </c>
      <c r="AN1391" s="16">
        <f t="shared" si="1029"/>
        <v>0</v>
      </c>
      <c r="AO1391" s="23">
        <f t="shared" si="1030"/>
        <v>0</v>
      </c>
      <c r="AP1391" s="22">
        <f t="shared" si="1031"/>
        <v>0</v>
      </c>
      <c r="AQ1391" s="30">
        <f t="shared" si="1014"/>
        <v>4417213898.1423025</v>
      </c>
      <c r="AR1391" s="28">
        <f t="shared" si="1015"/>
        <v>2063873863.3988631</v>
      </c>
      <c r="AS1391" s="25">
        <f t="shared" si="1016"/>
        <v>200337590.02425668</v>
      </c>
      <c r="AT1391" s="32">
        <f t="shared" si="1017"/>
        <v>0</v>
      </c>
      <c r="AU1391" s="23">
        <f t="shared" si="1018"/>
        <v>0</v>
      </c>
      <c r="AV1391" s="22">
        <f t="shared" si="1019"/>
        <v>593275345.45257711</v>
      </c>
      <c r="AW1391" s="31">
        <f t="shared" si="1032"/>
        <v>3091224855.5913582</v>
      </c>
    </row>
    <row r="1392" spans="1:53" x14ac:dyDescent="0.25">
      <c r="A1392">
        <f t="shared" si="1040"/>
        <v>516</v>
      </c>
      <c r="B1392" t="s">
        <v>7</v>
      </c>
      <c r="C1392" s="27">
        <f t="shared" si="997"/>
        <v>0</v>
      </c>
      <c r="D1392" s="27">
        <f t="shared" si="1020"/>
        <v>0</v>
      </c>
      <c r="E1392" s="27" t="b">
        <f t="shared" si="996"/>
        <v>1</v>
      </c>
      <c r="F1392" s="29">
        <f t="shared" si="998"/>
        <v>0</v>
      </c>
      <c r="G1392" s="27">
        <f t="shared" si="1021"/>
        <v>0</v>
      </c>
      <c r="H1392" s="22">
        <f t="shared" si="999"/>
        <v>19150134075.569973</v>
      </c>
      <c r="I1392" s="23">
        <f t="shared" si="1000"/>
        <v>132580106.5049091</v>
      </c>
      <c r="J1392" s="23">
        <f t="shared" si="1001"/>
        <v>1086</v>
      </c>
      <c r="K1392" s="19">
        <f t="shared" si="1022"/>
        <v>225.0831931027827</v>
      </c>
      <c r="L1392" s="16">
        <f t="shared" si="1002"/>
        <v>132.09220203640285</v>
      </c>
      <c r="M1392" s="23">
        <f>M1391-IF($B1392="B",(Percent_Rent_In_Elsies*2.49%/12 * H1391)/K1391,0)+IF($B1392="D",N1392,0)+IF(B1392="D",AK1391)+IF(B1392="C",F1391*90%)-(Y1392-Y1391)-IF($B1392="A",Q1391/K1391) + IF($B1392="A",Q1391/K1391)</f>
        <v>-33349561.263102271</v>
      </c>
      <c r="N1392" s="23">
        <f t="shared" si="1003"/>
        <v>0</v>
      </c>
      <c r="O1392" s="22">
        <f t="shared" si="1004"/>
        <v>0</v>
      </c>
      <c r="P1392" s="22">
        <f t="shared" si="1035"/>
        <v>0</v>
      </c>
      <c r="Q1392" s="22">
        <f t="shared" si="1036"/>
        <v>0</v>
      </c>
      <c r="R1392" s="22">
        <f t="shared" si="1005"/>
        <v>214259885.32268965</v>
      </c>
      <c r="S1392" s="16">
        <f t="shared" si="995"/>
        <v>19478171.392971788</v>
      </c>
      <c r="T1392" s="15">
        <f t="shared" si="1006"/>
        <v>0</v>
      </c>
      <c r="U1392" s="23">
        <f t="shared" si="1023"/>
        <v>951943.69890554214</v>
      </c>
      <c r="V1392" s="23">
        <f t="shared" si="1024"/>
        <v>86540.336264140191</v>
      </c>
      <c r="W1392" s="23">
        <f t="shared" si="1037"/>
        <v>0</v>
      </c>
      <c r="X1392" s="23">
        <f t="shared" si="1025"/>
        <v>30543121.756092966</v>
      </c>
      <c r="Y1392" s="23">
        <f t="shared" si="1007"/>
        <v>13825559.361691331</v>
      </c>
      <c r="Z1392" s="3">
        <f t="shared" si="1008"/>
        <v>0</v>
      </c>
      <c r="AA1392" s="23">
        <f t="shared" si="1009"/>
        <v>57940401.626220725</v>
      </c>
      <c r="AB1392" s="26">
        <f t="shared" si="1026"/>
        <v>70086276.274228662</v>
      </c>
      <c r="AC1392" s="23">
        <f t="shared" si="1027"/>
        <v>74889487.274228647</v>
      </c>
      <c r="AD1392" s="23">
        <f t="shared" si="1033"/>
        <v>4803211</v>
      </c>
      <c r="AE1392" s="24">
        <f t="shared" si="994"/>
        <v>70086276.274228647</v>
      </c>
      <c r="AF1392" s="3">
        <f t="shared" si="1028"/>
        <v>0</v>
      </c>
      <c r="AG1392" s="2">
        <f t="shared" si="1010"/>
        <v>0</v>
      </c>
      <c r="AH1392" s="2">
        <f t="shared" si="1011"/>
        <v>109.2946299537483</v>
      </c>
      <c r="AI1392" s="23">
        <f t="shared" si="1034"/>
        <v>9315293291.2052975</v>
      </c>
      <c r="AJ1392" s="23">
        <f t="shared" si="1012"/>
        <v>6219.922423797766</v>
      </c>
      <c r="AK1392" s="23">
        <f t="shared" si="1013"/>
        <v>0</v>
      </c>
      <c r="AL1392" s="23">
        <f t="shared" si="1038"/>
        <v>668086.07590675354</v>
      </c>
      <c r="AM1392" s="23">
        <f t="shared" si="1039"/>
        <v>623316534.68392086</v>
      </c>
      <c r="AN1392" s="16">
        <f t="shared" si="1029"/>
        <v>0</v>
      </c>
      <c r="AO1392" s="23">
        <f t="shared" si="1030"/>
        <v>88270.758156212672</v>
      </c>
      <c r="AP1392" s="22">
        <f t="shared" si="1031"/>
        <v>19868264.103403848</v>
      </c>
      <c r="AQ1392" s="30">
        <f t="shared" si="1014"/>
        <v>4456781546.1042318</v>
      </c>
      <c r="AR1392" s="28">
        <f t="shared" si="1015"/>
        <v>2083573247.2573879</v>
      </c>
      <c r="AS1392" s="25">
        <f t="shared" si="1016"/>
        <v>200337590.02425668</v>
      </c>
      <c r="AT1392" s="32">
        <f t="shared" si="1017"/>
        <v>0</v>
      </c>
      <c r="AU1392" s="23">
        <f t="shared" si="1018"/>
        <v>0</v>
      </c>
      <c r="AV1392" s="22">
        <f t="shared" si="1019"/>
        <v>593275345.45257711</v>
      </c>
      <c r="AW1392" s="31">
        <f t="shared" si="1032"/>
        <v>3130792503.553287</v>
      </c>
    </row>
    <row r="1393" spans="1:53" s="21" customFormat="1" x14ac:dyDescent="0.25">
      <c r="A1393">
        <f t="shared" si="1040"/>
        <v>516</v>
      </c>
      <c r="B1393" t="s">
        <v>8</v>
      </c>
      <c r="C1393" s="27">
        <f t="shared" si="997"/>
        <v>0</v>
      </c>
      <c r="D1393" s="27">
        <f t="shared" si="1020"/>
        <v>0</v>
      </c>
      <c r="E1393" s="27" t="b">
        <f t="shared" si="996"/>
        <v>1</v>
      </c>
      <c r="F1393" s="29">
        <f t="shared" si="998"/>
        <v>0</v>
      </c>
      <c r="G1393" s="27">
        <f t="shared" si="1021"/>
        <v>0</v>
      </c>
      <c r="H1393" s="22">
        <f t="shared" si="999"/>
        <v>19150134075.569973</v>
      </c>
      <c r="I1393" s="23">
        <f t="shared" si="1000"/>
        <v>132580106.5049091</v>
      </c>
      <c r="J1393" s="23">
        <f t="shared" si="1001"/>
        <v>1086</v>
      </c>
      <c r="K1393" s="19">
        <f t="shared" si="1022"/>
        <v>225.0831931027827</v>
      </c>
      <c r="L1393" s="16">
        <f t="shared" si="1002"/>
        <v>132.09220203640285</v>
      </c>
      <c r="M1393" s="23">
        <f>M1392-IF($B1393="B",(Percent_Rent_In_Elsies*2.49%/12 * H1392)/K1392,0)+IF($B1393="D",N1393,0)+IF(B1393="D",AK1392)+IF(B1393="C",F1392*90%)-(Y1393-Y1392)-IF($B1393="A",Q1392/K1392) + IF($B1393="A",Q1392/K1392)</f>
        <v>-33349561.263102271</v>
      </c>
      <c r="N1393" s="23">
        <f t="shared" si="1003"/>
        <v>0</v>
      </c>
      <c r="O1393" s="22">
        <f t="shared" si="1004"/>
        <v>0</v>
      </c>
      <c r="P1393" s="22">
        <f t="shared" si="1035"/>
        <v>0</v>
      </c>
      <c r="Q1393" s="22">
        <f t="shared" si="1036"/>
        <v>0</v>
      </c>
      <c r="R1393" s="22">
        <f t="shared" si="1005"/>
        <v>234128149.42609349</v>
      </c>
      <c r="S1393" s="16">
        <f t="shared" si="995"/>
        <v>19478171.392971788</v>
      </c>
      <c r="T1393" s="15">
        <f t="shared" si="1006"/>
        <v>0</v>
      </c>
      <c r="U1393" s="23">
        <f t="shared" si="1023"/>
        <v>1040214.4570617548</v>
      </c>
      <c r="V1393" s="23">
        <f t="shared" si="1024"/>
        <v>86540.336264140191</v>
      </c>
      <c r="W1393" s="23">
        <f t="shared" si="1037"/>
        <v>0</v>
      </c>
      <c r="X1393" s="23">
        <f t="shared" si="1025"/>
        <v>30543121.756092966</v>
      </c>
      <c r="Y1393" s="23">
        <f t="shared" si="1007"/>
        <v>13825559.361691331</v>
      </c>
      <c r="Z1393" s="3">
        <f t="shared" si="1008"/>
        <v>0</v>
      </c>
      <c r="AA1393" s="23">
        <f t="shared" si="1009"/>
        <v>57940401.626220725</v>
      </c>
      <c r="AB1393" s="26">
        <f t="shared" si="1026"/>
        <v>70086276.274228662</v>
      </c>
      <c r="AC1393" s="23">
        <f t="shared" si="1027"/>
        <v>74889487.274228647</v>
      </c>
      <c r="AD1393" s="23">
        <f t="shared" si="1033"/>
        <v>4803211</v>
      </c>
      <c r="AE1393" s="24">
        <f t="shared" si="994"/>
        <v>70086276.274228647</v>
      </c>
      <c r="AF1393" s="3">
        <f t="shared" si="1028"/>
        <v>1E-4</v>
      </c>
      <c r="AG1393" s="2">
        <f t="shared" si="1010"/>
        <v>0</v>
      </c>
      <c r="AH1393" s="2">
        <f t="shared" si="1011"/>
        <v>109.2946299537483</v>
      </c>
      <c r="AI1393" s="23">
        <f t="shared" si="1034"/>
        <v>9315293291.2052975</v>
      </c>
      <c r="AJ1393" s="23">
        <f t="shared" si="1012"/>
        <v>6219.922423797766</v>
      </c>
      <c r="AK1393" s="23">
        <f t="shared" si="1013"/>
        <v>60627.965184463668</v>
      </c>
      <c r="AL1393" s="23">
        <f t="shared" si="1038"/>
        <v>0</v>
      </c>
      <c r="AM1393" s="23">
        <f t="shared" si="1039"/>
        <v>0</v>
      </c>
      <c r="AN1393" s="16">
        <f t="shared" si="1029"/>
        <v>0</v>
      </c>
      <c r="AO1393" s="23">
        <f t="shared" si="1030"/>
        <v>0</v>
      </c>
      <c r="AP1393" s="22">
        <f t="shared" si="1031"/>
        <v>0</v>
      </c>
      <c r="AQ1393" s="30">
        <f t="shared" si="1014"/>
        <v>4456781546.1042318</v>
      </c>
      <c r="AR1393" s="28">
        <f t="shared" si="1015"/>
        <v>2083573247.2573879</v>
      </c>
      <c r="AS1393" s="25">
        <f t="shared" si="1016"/>
        <v>200337590.02425668</v>
      </c>
      <c r="AT1393" s="32">
        <f t="shared" si="1017"/>
        <v>0</v>
      </c>
      <c r="AU1393" s="23">
        <f t="shared" si="1018"/>
        <v>0</v>
      </c>
      <c r="AV1393" s="22">
        <f t="shared" si="1019"/>
        <v>593275345.45257711</v>
      </c>
      <c r="AW1393" s="31">
        <f t="shared" si="1032"/>
        <v>3130792503.5532866</v>
      </c>
      <c r="AX1393"/>
      <c r="AY1393"/>
      <c r="AZ1393"/>
      <c r="BA1393"/>
    </row>
    <row r="1394" spans="1:53" s="21" customFormat="1" x14ac:dyDescent="0.25">
      <c r="A1394">
        <f t="shared" si="1040"/>
        <v>516</v>
      </c>
      <c r="B1394" t="s">
        <v>9</v>
      </c>
      <c r="C1394" s="27">
        <f t="shared" si="997"/>
        <v>0</v>
      </c>
      <c r="D1394" s="27">
        <f t="shared" si="1020"/>
        <v>0</v>
      </c>
      <c r="E1394" s="27" t="b">
        <f t="shared" si="996"/>
        <v>1</v>
      </c>
      <c r="F1394" s="29">
        <f t="shared" si="998"/>
        <v>0</v>
      </c>
      <c r="G1394" s="27">
        <f t="shared" si="1021"/>
        <v>0</v>
      </c>
      <c r="H1394" s="22">
        <f t="shared" si="999"/>
        <v>19150134075.569973</v>
      </c>
      <c r="I1394" s="23">
        <f t="shared" si="1000"/>
        <v>132580106.5049091</v>
      </c>
      <c r="J1394" s="23">
        <f t="shared" si="1001"/>
        <v>1086</v>
      </c>
      <c r="K1394" s="19">
        <f t="shared" si="1022"/>
        <v>225.0831931027827</v>
      </c>
      <c r="L1394" s="16">
        <f t="shared" si="1002"/>
        <v>132.09220203640285</v>
      </c>
      <c r="M1394" s="23">
        <f>M1393-IF($B1394="B",(Percent_Rent_In_Elsies*2.49%/12 * H1393)/K1393,0)+IF($B1394="D",N1394,0)+IF(B1394="D",AK1393)+IF(B1394="C",F1393*90%)-(Y1394-Y1393)-IF($B1394="A",Q1393/K1393) + IF($B1394="A",Q1393/K1393)</f>
        <v>-33288933.297917806</v>
      </c>
      <c r="N1394" s="23">
        <f t="shared" si="1003"/>
        <v>0</v>
      </c>
      <c r="O1394" s="22">
        <f t="shared" si="1004"/>
        <v>13608757.874201009</v>
      </c>
      <c r="P1394" s="22">
        <f t="shared" si="1035"/>
        <v>0</v>
      </c>
      <c r="Q1394" s="22">
        <f t="shared" si="1036"/>
        <v>0</v>
      </c>
      <c r="R1394" s="22">
        <f t="shared" si="1005"/>
        <v>234128149.42609349</v>
      </c>
      <c r="S1394" s="16">
        <f t="shared" si="995"/>
        <v>0</v>
      </c>
      <c r="T1394" s="15">
        <f t="shared" si="1006"/>
        <v>5869413.5187707786</v>
      </c>
      <c r="U1394" s="23">
        <f t="shared" si="1023"/>
        <v>1040214.4570617548</v>
      </c>
      <c r="V1394" s="23">
        <f t="shared" si="1024"/>
        <v>0</v>
      </c>
      <c r="W1394" s="23">
        <f t="shared" si="1037"/>
        <v>86540.336264140191</v>
      </c>
      <c r="X1394" s="23">
        <f t="shared" si="1025"/>
        <v>30543121.756092966</v>
      </c>
      <c r="Y1394" s="23">
        <f t="shared" si="1007"/>
        <v>13825559.361691331</v>
      </c>
      <c r="Z1394" s="3">
        <f t="shared" si="1008"/>
        <v>0</v>
      </c>
      <c r="AA1394" s="23">
        <f t="shared" si="1009"/>
        <v>57879773.66103626</v>
      </c>
      <c r="AB1394" s="26">
        <f t="shared" si="1026"/>
        <v>70086276.274228632</v>
      </c>
      <c r="AC1394" s="23">
        <f t="shared" si="1027"/>
        <v>74889487.274228647</v>
      </c>
      <c r="AD1394" s="23">
        <f t="shared" si="1033"/>
        <v>4803211</v>
      </c>
      <c r="AE1394" s="24">
        <f t="shared" si="994"/>
        <v>70086276.274228647</v>
      </c>
      <c r="AF1394" s="3">
        <f t="shared" si="1028"/>
        <v>0</v>
      </c>
      <c r="AG1394" s="2">
        <f t="shared" si="1010"/>
        <v>0</v>
      </c>
      <c r="AH1394" s="2">
        <f t="shared" si="1011"/>
        <v>109.2946299537483</v>
      </c>
      <c r="AI1394" s="23">
        <f t="shared" si="1034"/>
        <v>9305545908.351696</v>
      </c>
      <c r="AJ1394" s="23">
        <f t="shared" si="1012"/>
        <v>6219.922423797766</v>
      </c>
      <c r="AK1394" s="23">
        <f t="shared" si="1013"/>
        <v>0</v>
      </c>
      <c r="AL1394" s="23">
        <f t="shared" si="1038"/>
        <v>0</v>
      </c>
      <c r="AM1394" s="23">
        <f t="shared" si="1039"/>
        <v>0</v>
      </c>
      <c r="AN1394" s="16">
        <f t="shared" si="1029"/>
        <v>0</v>
      </c>
      <c r="AO1394" s="23">
        <f t="shared" si="1030"/>
        <v>0</v>
      </c>
      <c r="AP1394" s="22">
        <f t="shared" si="1031"/>
        <v>0</v>
      </c>
      <c r="AQ1394" s="30">
        <f t="shared" si="1014"/>
        <v>4456781546.1042318</v>
      </c>
      <c r="AR1394" s="28">
        <f t="shared" si="1015"/>
        <v>2083573247.2573879</v>
      </c>
      <c r="AS1394" s="25">
        <f t="shared" si="1016"/>
        <v>200337590.02425668</v>
      </c>
      <c r="AT1394" s="32">
        <f t="shared" si="1017"/>
        <v>0</v>
      </c>
      <c r="AU1394" s="23">
        <f t="shared" si="1018"/>
        <v>0</v>
      </c>
      <c r="AV1394" s="22">
        <f t="shared" si="1019"/>
        <v>593275345.45257711</v>
      </c>
      <c r="AW1394" s="31">
        <f t="shared" si="1032"/>
        <v>3130792503.5532866</v>
      </c>
      <c r="AX1394"/>
      <c r="AY1394"/>
      <c r="AZ1394"/>
      <c r="BA1394"/>
    </row>
    <row r="1395" spans="1:53" x14ac:dyDescent="0.25">
      <c r="A1395" s="21">
        <f t="shared" si="1040"/>
        <v>516</v>
      </c>
      <c r="B1395" s="21" t="s">
        <v>28</v>
      </c>
      <c r="C1395" s="27">
        <f t="shared" si="997"/>
        <v>0</v>
      </c>
      <c r="D1395" s="27">
        <f t="shared" si="1020"/>
        <v>0</v>
      </c>
      <c r="E1395" s="27" t="b">
        <f t="shared" si="996"/>
        <v>1</v>
      </c>
      <c r="F1395" s="29">
        <f t="shared" si="998"/>
        <v>0</v>
      </c>
      <c r="G1395" s="27">
        <f t="shared" si="1021"/>
        <v>0</v>
      </c>
      <c r="H1395" s="22">
        <f t="shared" si="999"/>
        <v>19150134075.569973</v>
      </c>
      <c r="I1395" s="23">
        <f t="shared" si="1000"/>
        <v>132580106.5049091</v>
      </c>
      <c r="J1395" s="23">
        <f t="shared" si="1001"/>
        <v>1086</v>
      </c>
      <c r="K1395" s="19">
        <f t="shared" si="1022"/>
        <v>225.0831931027827</v>
      </c>
      <c r="L1395" s="16">
        <f t="shared" si="1002"/>
        <v>132.09220203640285</v>
      </c>
      <c r="M1395" s="23">
        <f>M1394-IF($B1395="B",(Percent_Rent_In_Elsies*2.49%/12 * H1394)/K1394,0)+IF($B1395="D",N1395,0)+IF(B1395="D",AK1394)+IF(B1395="C",F1394*90%)-(Y1395-Y1394)-IF($B1395="A",Q1394/K1394) + IF($B1395="A",Q1394/K1394)</f>
        <v>-33288933.297917806</v>
      </c>
      <c r="N1395" s="23">
        <f t="shared" si="1003"/>
        <v>0</v>
      </c>
      <c r="O1395" s="22">
        <f t="shared" si="1004"/>
        <v>0</v>
      </c>
      <c r="P1395" s="22">
        <f t="shared" si="1035"/>
        <v>13608757.874201009</v>
      </c>
      <c r="Q1395" s="22">
        <f t="shared" si="1036"/>
        <v>0</v>
      </c>
      <c r="R1395" s="22">
        <f t="shared" si="1005"/>
        <v>234128149.42609349</v>
      </c>
      <c r="S1395" s="16">
        <f t="shared" si="995"/>
        <v>0</v>
      </c>
      <c r="T1395" s="15">
        <f t="shared" si="1006"/>
        <v>0</v>
      </c>
      <c r="U1395" s="23">
        <f t="shared" si="1023"/>
        <v>1040214.4570617548</v>
      </c>
      <c r="V1395" s="23">
        <f t="shared" si="1024"/>
        <v>0</v>
      </c>
      <c r="W1395" s="23">
        <f t="shared" si="1037"/>
        <v>0</v>
      </c>
      <c r="X1395" s="23">
        <f t="shared" si="1025"/>
        <v>30543121.756092966</v>
      </c>
      <c r="Y1395" s="23">
        <f t="shared" si="1007"/>
        <v>13825559.361691331</v>
      </c>
      <c r="Z1395" s="3">
        <f t="shared" si="1008"/>
        <v>4327.0168132070103</v>
      </c>
      <c r="AA1395" s="23">
        <f t="shared" si="1009"/>
        <v>57944678.913234368</v>
      </c>
      <c r="AB1395" s="26">
        <f t="shared" si="1026"/>
        <v>70086276.274228632</v>
      </c>
      <c r="AC1395" s="23">
        <f t="shared" si="1027"/>
        <v>74889487.274228647</v>
      </c>
      <c r="AD1395" s="23">
        <f t="shared" si="1033"/>
        <v>4803211</v>
      </c>
      <c r="AE1395" s="24">
        <f t="shared" ref="AE1395:AE1458" si="1041">AC1395-AD1395</f>
        <v>70086276.274228647</v>
      </c>
      <c r="AF1395" s="3">
        <f t="shared" si="1028"/>
        <v>0</v>
      </c>
      <c r="AG1395" s="2">
        <f t="shared" si="1010"/>
        <v>519242017.58484125</v>
      </c>
      <c r="AH1395" s="2">
        <f t="shared" si="1011"/>
        <v>109.2946299537483</v>
      </c>
      <c r="AI1395" s="23">
        <f t="shared" si="1034"/>
        <v>9315980966.5044746</v>
      </c>
      <c r="AJ1395" s="23">
        <f t="shared" si="1012"/>
        <v>6219.922423797766</v>
      </c>
      <c r="AK1395" s="23">
        <f t="shared" si="1013"/>
        <v>0</v>
      </c>
      <c r="AL1395" s="23">
        <f t="shared" si="1038"/>
        <v>0</v>
      </c>
      <c r="AM1395" s="23">
        <f t="shared" si="1039"/>
        <v>0</v>
      </c>
      <c r="AN1395" s="16">
        <f t="shared" si="1029"/>
        <v>0</v>
      </c>
      <c r="AO1395" s="23">
        <f t="shared" si="1030"/>
        <v>0</v>
      </c>
      <c r="AP1395" s="22">
        <f t="shared" si="1031"/>
        <v>0</v>
      </c>
      <c r="AQ1395" s="30">
        <f t="shared" si="1014"/>
        <v>4456781546.1042318</v>
      </c>
      <c r="AR1395" s="28">
        <f t="shared" si="1015"/>
        <v>2083573247.2573879</v>
      </c>
      <c r="AS1395" s="25">
        <f t="shared" si="1016"/>
        <v>200337590.02425668</v>
      </c>
      <c r="AT1395" s="32">
        <f t="shared" si="1017"/>
        <v>8654.0336264140205</v>
      </c>
      <c r="AU1395" s="23">
        <f t="shared" si="1018"/>
        <v>8654.0336264140205</v>
      </c>
      <c r="AV1395" s="22">
        <f t="shared" si="1019"/>
        <v>599144758.97134793</v>
      </c>
      <c r="AW1395" s="31">
        <f t="shared" si="1032"/>
        <v>3130792503.5532866</v>
      </c>
    </row>
    <row r="1396" spans="1:53" x14ac:dyDescent="0.25">
      <c r="A1396">
        <f t="shared" si="1040"/>
        <v>517</v>
      </c>
      <c r="B1396" t="s">
        <v>6</v>
      </c>
      <c r="C1396" s="27">
        <f t="shared" si="997"/>
        <v>0</v>
      </c>
      <c r="D1396" s="27">
        <f t="shared" si="1020"/>
        <v>0</v>
      </c>
      <c r="E1396" s="27" t="b">
        <f t="shared" si="996"/>
        <v>1</v>
      </c>
      <c r="F1396" s="29">
        <f t="shared" si="998"/>
        <v>0</v>
      </c>
      <c r="G1396" s="27">
        <f t="shared" si="1021"/>
        <v>0</v>
      </c>
      <c r="H1396" s="22">
        <f t="shared" si="999"/>
        <v>19182050965.695923</v>
      </c>
      <c r="I1396" s="23">
        <f t="shared" si="1000"/>
        <v>132580106.5049091</v>
      </c>
      <c r="J1396" s="23">
        <f t="shared" si="1001"/>
        <v>1086</v>
      </c>
      <c r="K1396" s="19">
        <f t="shared" si="1022"/>
        <v>225.0831931027827</v>
      </c>
      <c r="L1396" s="16">
        <f t="shared" si="1002"/>
        <v>132.31235570646353</v>
      </c>
      <c r="M1396" s="23">
        <f>M1395-IF($B1396="B",(Percent_Rent_In_Elsies*2.49%/12 * H1395)/K1395,0)+IF($B1396="D",N1396,0)+IF(B1396="D",AK1395)+IF(B1396="C",F1395*90%)-(Y1396-Y1395)-IF($B1396="A",Q1395/K1395) + IF($B1396="A",Q1395/K1395)</f>
        <v>-33288933.297917806</v>
      </c>
      <c r="N1396" s="23">
        <f t="shared" si="1003"/>
        <v>0</v>
      </c>
      <c r="O1396" s="22">
        <f t="shared" si="1004"/>
        <v>0</v>
      </c>
      <c r="P1396" s="22">
        <f t="shared" si="1035"/>
        <v>0</v>
      </c>
      <c r="Q1396" s="22">
        <f t="shared" si="1036"/>
        <v>0</v>
      </c>
      <c r="R1396" s="22">
        <f t="shared" si="1005"/>
        <v>234128149.42609349</v>
      </c>
      <c r="S1396" s="16">
        <f t="shared" si="995"/>
        <v>0</v>
      </c>
      <c r="T1396" s="15">
        <f t="shared" si="1006"/>
        <v>0</v>
      </c>
      <c r="U1396" s="23">
        <f t="shared" si="1023"/>
        <v>1040214.4570617548</v>
      </c>
      <c r="V1396" s="23">
        <f t="shared" si="1024"/>
        <v>0</v>
      </c>
      <c r="W1396" s="23">
        <f t="shared" si="1037"/>
        <v>0</v>
      </c>
      <c r="X1396" s="23">
        <f t="shared" si="1025"/>
        <v>30564756.840159003</v>
      </c>
      <c r="Y1396" s="23">
        <f t="shared" si="1007"/>
        <v>13825559.361691331</v>
      </c>
      <c r="Z1396" s="3">
        <f t="shared" si="1008"/>
        <v>0</v>
      </c>
      <c r="AA1396" s="23">
        <f t="shared" si="1009"/>
        <v>57944678.913234368</v>
      </c>
      <c r="AB1396" s="26">
        <f t="shared" si="1026"/>
        <v>70086276.274228662</v>
      </c>
      <c r="AC1396" s="23">
        <f t="shared" si="1027"/>
        <v>74889487.274228647</v>
      </c>
      <c r="AD1396" s="23">
        <f t="shared" si="1033"/>
        <v>4803211</v>
      </c>
      <c r="AE1396" s="24">
        <f t="shared" si="1041"/>
        <v>70086276.274228647</v>
      </c>
      <c r="AF1396" s="3">
        <f t="shared" si="1028"/>
        <v>0</v>
      </c>
      <c r="AG1396" s="2">
        <f t="shared" si="1010"/>
        <v>0</v>
      </c>
      <c r="AH1396" s="2">
        <f t="shared" si="1011"/>
        <v>109.4767876703379</v>
      </c>
      <c r="AI1396" s="23">
        <f t="shared" si="1034"/>
        <v>9315980966.5044746</v>
      </c>
      <c r="AJ1396" s="23">
        <f t="shared" si="1012"/>
        <v>6219.922423797766</v>
      </c>
      <c r="AK1396" s="23">
        <f t="shared" si="1013"/>
        <v>0</v>
      </c>
      <c r="AL1396" s="23">
        <f t="shared" si="1038"/>
        <v>0</v>
      </c>
      <c r="AM1396" s="23">
        <f t="shared" si="1039"/>
        <v>0</v>
      </c>
      <c r="AN1396" s="16">
        <f t="shared" si="1029"/>
        <v>0</v>
      </c>
      <c r="AO1396" s="23">
        <f t="shared" si="1030"/>
        <v>0</v>
      </c>
      <c r="AP1396" s="22">
        <f t="shared" si="1031"/>
        <v>0</v>
      </c>
      <c r="AQ1396" s="30">
        <f t="shared" si="1014"/>
        <v>4456781546.1042318</v>
      </c>
      <c r="AR1396" s="28">
        <f t="shared" si="1015"/>
        <v>2083573247.2573879</v>
      </c>
      <c r="AS1396" s="25">
        <f t="shared" si="1016"/>
        <v>200337590.02425668</v>
      </c>
      <c r="AT1396" s="32">
        <f t="shared" si="1017"/>
        <v>0</v>
      </c>
      <c r="AU1396" s="23">
        <f t="shared" si="1018"/>
        <v>0</v>
      </c>
      <c r="AV1396" s="22">
        <f t="shared" si="1019"/>
        <v>599144758.97134793</v>
      </c>
      <c r="AW1396" s="31">
        <f t="shared" si="1032"/>
        <v>3117183745.6790857</v>
      </c>
    </row>
    <row r="1397" spans="1:53" x14ac:dyDescent="0.25">
      <c r="A1397">
        <f t="shared" si="1040"/>
        <v>517</v>
      </c>
      <c r="B1397" t="s">
        <v>7</v>
      </c>
      <c r="C1397" s="27">
        <f t="shared" si="997"/>
        <v>0</v>
      </c>
      <c r="D1397" s="27">
        <f t="shared" si="1020"/>
        <v>0</v>
      </c>
      <c r="E1397" s="27" t="b">
        <f t="shared" si="996"/>
        <v>1</v>
      </c>
      <c r="F1397" s="29">
        <f t="shared" si="998"/>
        <v>0</v>
      </c>
      <c r="G1397" s="27">
        <f t="shared" si="1021"/>
        <v>0</v>
      </c>
      <c r="H1397" s="22">
        <f t="shared" si="999"/>
        <v>19182050965.695923</v>
      </c>
      <c r="I1397" s="23">
        <f t="shared" si="1000"/>
        <v>132580106.5049091</v>
      </c>
      <c r="J1397" s="23">
        <f t="shared" si="1001"/>
        <v>1086</v>
      </c>
      <c r="K1397" s="19">
        <f t="shared" si="1022"/>
        <v>225.0831931027827</v>
      </c>
      <c r="L1397" s="16">
        <f t="shared" si="1002"/>
        <v>132.31235570646353</v>
      </c>
      <c r="M1397" s="23">
        <f>M1396-IF($B1397="B",(Percent_Rent_In_Elsies*2.49%/12 * H1396)/K1396,0)+IF($B1397="D",N1397,0)+IF(B1397="D",AK1396)+IF(B1397="C",F1396*90%)-(Y1397-Y1396)-IF($B1397="A",Q1396/K1396) + IF($B1397="A",Q1396/K1396)</f>
        <v>-33377351.174004279</v>
      </c>
      <c r="N1397" s="23">
        <f t="shared" si="1003"/>
        <v>0</v>
      </c>
      <c r="O1397" s="22">
        <f t="shared" si="1004"/>
        <v>0</v>
      </c>
      <c r="P1397" s="22">
        <f t="shared" si="1035"/>
        <v>0</v>
      </c>
      <c r="Q1397" s="22">
        <f t="shared" si="1036"/>
        <v>0</v>
      </c>
      <c r="R1397" s="22">
        <f t="shared" si="1005"/>
        <v>214617470.30725238</v>
      </c>
      <c r="S1397" s="16">
        <f t="shared" si="995"/>
        <v>19510679.118841123</v>
      </c>
      <c r="T1397" s="15">
        <f t="shared" si="1006"/>
        <v>0</v>
      </c>
      <c r="U1397" s="23">
        <f t="shared" si="1023"/>
        <v>953529.91897327523</v>
      </c>
      <c r="V1397" s="23">
        <f t="shared" si="1024"/>
        <v>86684.53808847956</v>
      </c>
      <c r="W1397" s="23">
        <f t="shared" si="1037"/>
        <v>0</v>
      </c>
      <c r="X1397" s="23">
        <f t="shared" si="1025"/>
        <v>30564756.840159003</v>
      </c>
      <c r="Y1397" s="23">
        <f t="shared" si="1007"/>
        <v>13825559.361691331</v>
      </c>
      <c r="Z1397" s="3">
        <f t="shared" si="1008"/>
        <v>0</v>
      </c>
      <c r="AA1397" s="23">
        <f t="shared" si="1009"/>
        <v>57944678.913234368</v>
      </c>
      <c r="AB1397" s="26">
        <f t="shared" si="1026"/>
        <v>70086276.274228662</v>
      </c>
      <c r="AC1397" s="23">
        <f t="shared" si="1027"/>
        <v>74889487.274228647</v>
      </c>
      <c r="AD1397" s="23">
        <f t="shared" si="1033"/>
        <v>4803211</v>
      </c>
      <c r="AE1397" s="24">
        <f t="shared" si="1041"/>
        <v>70086276.274228647</v>
      </c>
      <c r="AF1397" s="3">
        <f t="shared" si="1028"/>
        <v>0</v>
      </c>
      <c r="AG1397" s="2">
        <f t="shared" si="1010"/>
        <v>0</v>
      </c>
      <c r="AH1397" s="2">
        <f t="shared" si="1011"/>
        <v>109.4767876703379</v>
      </c>
      <c r="AI1397" s="23">
        <f t="shared" si="1034"/>
        <v>9315980966.5044746</v>
      </c>
      <c r="AJ1397" s="23">
        <f t="shared" si="1012"/>
        <v>6219.922423797766</v>
      </c>
      <c r="AK1397" s="23">
        <f t="shared" si="1013"/>
        <v>0</v>
      </c>
      <c r="AL1397" s="23">
        <f t="shared" si="1038"/>
        <v>687675.2991771698</v>
      </c>
      <c r="AM1397" s="23">
        <f t="shared" si="1039"/>
        <v>641593052.04658735</v>
      </c>
      <c r="AN1397" s="16">
        <f t="shared" si="1029"/>
        <v>0</v>
      </c>
      <c r="AO1397" s="23">
        <f t="shared" si="1030"/>
        <v>88417.876086473028</v>
      </c>
      <c r="AP1397" s="22">
        <f t="shared" si="1031"/>
        <v>19901377.87690952</v>
      </c>
      <c r="AQ1397" s="30">
        <f t="shared" si="1014"/>
        <v>4496415140.1460972</v>
      </c>
      <c r="AR1397" s="28">
        <f t="shared" si="1015"/>
        <v>2103305463.4223437</v>
      </c>
      <c r="AS1397" s="25">
        <f t="shared" si="1016"/>
        <v>200337590.02425668</v>
      </c>
      <c r="AT1397" s="32">
        <f t="shared" si="1017"/>
        <v>0</v>
      </c>
      <c r="AU1397" s="23">
        <f t="shared" si="1018"/>
        <v>0</v>
      </c>
      <c r="AV1397" s="22">
        <f t="shared" si="1019"/>
        <v>599144758.97134793</v>
      </c>
      <c r="AW1397" s="31">
        <f t="shared" si="1032"/>
        <v>3156817339.7209516</v>
      </c>
    </row>
    <row r="1398" spans="1:53" x14ac:dyDescent="0.25">
      <c r="A1398">
        <f t="shared" si="1040"/>
        <v>517</v>
      </c>
      <c r="B1398" t="s">
        <v>8</v>
      </c>
      <c r="C1398" s="27">
        <f t="shared" si="997"/>
        <v>0</v>
      </c>
      <c r="D1398" s="27">
        <f t="shared" si="1020"/>
        <v>0</v>
      </c>
      <c r="E1398" s="27" t="b">
        <f t="shared" si="996"/>
        <v>1</v>
      </c>
      <c r="F1398" s="29">
        <f t="shared" si="998"/>
        <v>0</v>
      </c>
      <c r="G1398" s="27">
        <f t="shared" si="1021"/>
        <v>0</v>
      </c>
      <c r="H1398" s="22">
        <f t="shared" si="999"/>
        <v>19182050965.695923</v>
      </c>
      <c r="I1398" s="23">
        <f t="shared" si="1000"/>
        <v>132580106.5049091</v>
      </c>
      <c r="J1398" s="23">
        <f t="shared" si="1001"/>
        <v>1086</v>
      </c>
      <c r="K1398" s="19">
        <f t="shared" si="1022"/>
        <v>225.0831931027827</v>
      </c>
      <c r="L1398" s="16">
        <f t="shared" si="1002"/>
        <v>132.31235570646353</v>
      </c>
      <c r="M1398" s="23">
        <f>M1397-IF($B1398="B",(Percent_Rent_In_Elsies*2.49%/12 * H1397)/K1397,0)+IF($B1398="D",N1398,0)+IF(B1398="D",AK1397)+IF(B1398="C",F1397*90%)-(Y1398-Y1397)-IF($B1398="A",Q1397/K1397) + IF($B1398="A",Q1397/K1397)</f>
        <v>-33377351.174004279</v>
      </c>
      <c r="N1398" s="23">
        <f t="shared" si="1003"/>
        <v>0</v>
      </c>
      <c r="O1398" s="22">
        <f t="shared" si="1004"/>
        <v>0</v>
      </c>
      <c r="P1398" s="22">
        <f t="shared" si="1035"/>
        <v>0</v>
      </c>
      <c r="Q1398" s="22">
        <f t="shared" si="1036"/>
        <v>0</v>
      </c>
      <c r="R1398" s="22">
        <f t="shared" si="1005"/>
        <v>234518848.1841619</v>
      </c>
      <c r="S1398" s="16">
        <f t="shared" si="995"/>
        <v>19510679.118841123</v>
      </c>
      <c r="T1398" s="15">
        <f t="shared" si="1006"/>
        <v>0</v>
      </c>
      <c r="U1398" s="23">
        <f t="shared" si="1023"/>
        <v>1041947.7950597482</v>
      </c>
      <c r="V1398" s="23">
        <f t="shared" si="1024"/>
        <v>86684.53808847956</v>
      </c>
      <c r="W1398" s="23">
        <f t="shared" si="1037"/>
        <v>0</v>
      </c>
      <c r="X1398" s="23">
        <f t="shared" si="1025"/>
        <v>30564756.840159003</v>
      </c>
      <c r="Y1398" s="23">
        <f t="shared" si="1007"/>
        <v>13825559.361691331</v>
      </c>
      <c r="Z1398" s="3">
        <f t="shared" si="1008"/>
        <v>0</v>
      </c>
      <c r="AA1398" s="23">
        <f t="shared" si="1009"/>
        <v>57944678.913234368</v>
      </c>
      <c r="AB1398" s="26">
        <f t="shared" si="1026"/>
        <v>70086276.274228632</v>
      </c>
      <c r="AC1398" s="23">
        <f t="shared" si="1027"/>
        <v>74889487.274228647</v>
      </c>
      <c r="AD1398" s="23">
        <f t="shared" si="1033"/>
        <v>4803211</v>
      </c>
      <c r="AE1398" s="24">
        <f t="shared" si="1041"/>
        <v>70086276.274228647</v>
      </c>
      <c r="AF1398" s="3">
        <f t="shared" si="1028"/>
        <v>1E-4</v>
      </c>
      <c r="AG1398" s="2">
        <f t="shared" si="1010"/>
        <v>0</v>
      </c>
      <c r="AH1398" s="2">
        <f t="shared" si="1011"/>
        <v>109.4767876703379</v>
      </c>
      <c r="AI1398" s="23">
        <f t="shared" si="1034"/>
        <v>9315980966.5044746</v>
      </c>
      <c r="AJ1398" s="23">
        <f t="shared" si="1012"/>
        <v>6219.922423797766</v>
      </c>
      <c r="AK1398" s="23">
        <f t="shared" si="1013"/>
        <v>60614.21037051543</v>
      </c>
      <c r="AL1398" s="23">
        <f t="shared" si="1038"/>
        <v>0</v>
      </c>
      <c r="AM1398" s="23">
        <f t="shared" si="1039"/>
        <v>0</v>
      </c>
      <c r="AN1398" s="16">
        <f t="shared" si="1029"/>
        <v>0</v>
      </c>
      <c r="AO1398" s="23">
        <f t="shared" si="1030"/>
        <v>0</v>
      </c>
      <c r="AP1398" s="22">
        <f t="shared" si="1031"/>
        <v>0</v>
      </c>
      <c r="AQ1398" s="30">
        <f t="shared" si="1014"/>
        <v>4496415140.1460972</v>
      </c>
      <c r="AR1398" s="28">
        <f t="shared" si="1015"/>
        <v>2103305463.4223437</v>
      </c>
      <c r="AS1398" s="25">
        <f t="shared" si="1016"/>
        <v>200337590.02425668</v>
      </c>
      <c r="AT1398" s="32">
        <f t="shared" si="1017"/>
        <v>0</v>
      </c>
      <c r="AU1398" s="23">
        <f t="shared" si="1018"/>
        <v>0</v>
      </c>
      <c r="AV1398" s="22">
        <f t="shared" si="1019"/>
        <v>599144758.97134793</v>
      </c>
      <c r="AW1398" s="31">
        <f t="shared" si="1032"/>
        <v>3156817339.7209511</v>
      </c>
    </row>
    <row r="1399" spans="1:53" x14ac:dyDescent="0.25">
      <c r="A1399" s="21">
        <f t="shared" si="1040"/>
        <v>517</v>
      </c>
      <c r="B1399" s="21" t="s">
        <v>9</v>
      </c>
      <c r="C1399" s="27">
        <f t="shared" si="997"/>
        <v>0</v>
      </c>
      <c r="D1399" s="27">
        <f t="shared" si="1020"/>
        <v>0</v>
      </c>
      <c r="E1399" s="27" t="b">
        <f t="shared" si="996"/>
        <v>1</v>
      </c>
      <c r="F1399" s="29">
        <f t="shared" si="998"/>
        <v>0</v>
      </c>
      <c r="G1399" s="27">
        <f t="shared" si="1021"/>
        <v>0</v>
      </c>
      <c r="H1399" s="22">
        <f t="shared" si="999"/>
        <v>19182050965.695923</v>
      </c>
      <c r="I1399" s="23">
        <f t="shared" si="1000"/>
        <v>132580106.5049091</v>
      </c>
      <c r="J1399" s="23">
        <f t="shared" si="1001"/>
        <v>1086</v>
      </c>
      <c r="K1399" s="19">
        <f t="shared" si="1022"/>
        <v>225.0831931027827</v>
      </c>
      <c r="L1399" s="16">
        <f t="shared" si="1002"/>
        <v>132.31235570646353</v>
      </c>
      <c r="M1399" s="23">
        <f>M1398-IF($B1399="B",(Percent_Rent_In_Elsies*2.49%/12 * H1398)/K1398,0)+IF($B1399="D",N1399,0)+IF(B1399="D",AK1398)+IF(B1399="C",F1398*90%)-(Y1399-Y1398)-IF($B1399="A",Q1398/K1398) + IF($B1399="A",Q1398/K1398)</f>
        <v>-33316736.963633765</v>
      </c>
      <c r="N1399" s="23">
        <f t="shared" si="1003"/>
        <v>0</v>
      </c>
      <c r="O1399" s="22">
        <f t="shared" si="1004"/>
        <v>13631470.021762243</v>
      </c>
      <c r="P1399" s="22">
        <f t="shared" si="1035"/>
        <v>0</v>
      </c>
      <c r="Q1399" s="22">
        <f t="shared" si="1036"/>
        <v>0</v>
      </c>
      <c r="R1399" s="22">
        <f t="shared" si="1005"/>
        <v>234518848.1841619</v>
      </c>
      <c r="S1399" s="16">
        <f t="shared" si="995"/>
        <v>0</v>
      </c>
      <c r="T1399" s="15">
        <f t="shared" si="1006"/>
        <v>5879209.0970788803</v>
      </c>
      <c r="U1399" s="23">
        <f t="shared" si="1023"/>
        <v>1041947.7950597482</v>
      </c>
      <c r="V1399" s="23">
        <f t="shared" si="1024"/>
        <v>0</v>
      </c>
      <c r="W1399" s="23">
        <f t="shared" si="1037"/>
        <v>86684.53808847956</v>
      </c>
      <c r="X1399" s="23">
        <f t="shared" si="1025"/>
        <v>30564756.840159003</v>
      </c>
      <c r="Y1399" s="23">
        <f t="shared" si="1007"/>
        <v>13825559.361691331</v>
      </c>
      <c r="Z1399" s="3">
        <f t="shared" si="1008"/>
        <v>0</v>
      </c>
      <c r="AA1399" s="23">
        <f t="shared" si="1009"/>
        <v>57884064.70286385</v>
      </c>
      <c r="AB1399" s="26">
        <f t="shared" si="1026"/>
        <v>70086276.274228647</v>
      </c>
      <c r="AC1399" s="23">
        <f t="shared" si="1027"/>
        <v>74889487.274228647</v>
      </c>
      <c r="AD1399" s="23">
        <f t="shared" si="1033"/>
        <v>4803211</v>
      </c>
      <c r="AE1399" s="24">
        <f t="shared" si="1041"/>
        <v>70086276.274228647</v>
      </c>
      <c r="AF1399" s="3">
        <f t="shared" si="1028"/>
        <v>0</v>
      </c>
      <c r="AG1399" s="2">
        <f t="shared" si="1010"/>
        <v>0</v>
      </c>
      <c r="AH1399" s="2">
        <f t="shared" si="1011"/>
        <v>109.4767876703379</v>
      </c>
      <c r="AI1399" s="23">
        <f t="shared" si="1034"/>
        <v>9306235795.0633316</v>
      </c>
      <c r="AJ1399" s="23">
        <f t="shared" si="1012"/>
        <v>6219.922423797766</v>
      </c>
      <c r="AK1399" s="23">
        <f t="shared" si="1013"/>
        <v>0</v>
      </c>
      <c r="AL1399" s="23">
        <f t="shared" si="1038"/>
        <v>0</v>
      </c>
      <c r="AM1399" s="23">
        <f t="shared" si="1039"/>
        <v>0</v>
      </c>
      <c r="AN1399" s="16">
        <f t="shared" si="1029"/>
        <v>0</v>
      </c>
      <c r="AO1399" s="23">
        <f t="shared" si="1030"/>
        <v>0</v>
      </c>
      <c r="AP1399" s="22">
        <f t="shared" si="1031"/>
        <v>0</v>
      </c>
      <c r="AQ1399" s="30">
        <f t="shared" si="1014"/>
        <v>4496415140.1460972</v>
      </c>
      <c r="AR1399" s="28">
        <f t="shared" si="1015"/>
        <v>2103305463.4223437</v>
      </c>
      <c r="AS1399" s="25">
        <f t="shared" si="1016"/>
        <v>200337590.02425668</v>
      </c>
      <c r="AT1399" s="32">
        <f t="shared" si="1017"/>
        <v>0</v>
      </c>
      <c r="AU1399" s="23">
        <f t="shared" si="1018"/>
        <v>0</v>
      </c>
      <c r="AV1399" s="22">
        <f t="shared" si="1019"/>
        <v>599144758.97134793</v>
      </c>
      <c r="AW1399" s="31">
        <f t="shared" si="1032"/>
        <v>3156817339.7209511</v>
      </c>
      <c r="AX1399" s="21"/>
      <c r="AY1399" s="21"/>
      <c r="AZ1399" s="21"/>
      <c r="BA1399" s="21"/>
    </row>
    <row r="1400" spans="1:53" x14ac:dyDescent="0.25">
      <c r="A1400" s="21">
        <f t="shared" si="1040"/>
        <v>517</v>
      </c>
      <c r="B1400" s="21" t="s">
        <v>28</v>
      </c>
      <c r="C1400" s="27">
        <f t="shared" si="997"/>
        <v>0</v>
      </c>
      <c r="D1400" s="27">
        <f t="shared" si="1020"/>
        <v>0</v>
      </c>
      <c r="E1400" s="27" t="b">
        <f t="shared" si="996"/>
        <v>1</v>
      </c>
      <c r="F1400" s="29">
        <f t="shared" si="998"/>
        <v>0</v>
      </c>
      <c r="G1400" s="27">
        <f t="shared" si="1021"/>
        <v>0</v>
      </c>
      <c r="H1400" s="22">
        <f t="shared" si="999"/>
        <v>19182050965.695923</v>
      </c>
      <c r="I1400" s="23">
        <f t="shared" si="1000"/>
        <v>132580106.5049091</v>
      </c>
      <c r="J1400" s="23">
        <f t="shared" si="1001"/>
        <v>1086</v>
      </c>
      <c r="K1400" s="19">
        <f t="shared" si="1022"/>
        <v>225.0831931027827</v>
      </c>
      <c r="L1400" s="16">
        <f t="shared" si="1002"/>
        <v>132.31235570646353</v>
      </c>
      <c r="M1400" s="23">
        <f>M1399-IF($B1400="B",(Percent_Rent_In_Elsies*2.49%/12 * H1399)/K1399,0)+IF($B1400="D",N1400,0)+IF(B1400="D",AK1399)+IF(B1400="C",F1399*90%)-(Y1400-Y1399)-IF($B1400="A",Q1399/K1399) + IF($B1400="A",Q1399/K1399)</f>
        <v>-33316736.963633765</v>
      </c>
      <c r="N1400" s="23">
        <f t="shared" si="1003"/>
        <v>0</v>
      </c>
      <c r="O1400" s="22">
        <f t="shared" si="1004"/>
        <v>0</v>
      </c>
      <c r="P1400" s="22">
        <f t="shared" si="1035"/>
        <v>13631470.021762243</v>
      </c>
      <c r="Q1400" s="22">
        <f t="shared" si="1036"/>
        <v>0</v>
      </c>
      <c r="R1400" s="22">
        <f t="shared" si="1005"/>
        <v>234518848.1841619</v>
      </c>
      <c r="S1400" s="16">
        <f t="shared" si="995"/>
        <v>0</v>
      </c>
      <c r="T1400" s="15">
        <f t="shared" si="1006"/>
        <v>0</v>
      </c>
      <c r="U1400" s="23">
        <f t="shared" si="1023"/>
        <v>1041947.7950597482</v>
      </c>
      <c r="V1400" s="23">
        <f t="shared" si="1024"/>
        <v>0</v>
      </c>
      <c r="W1400" s="23">
        <f t="shared" si="1037"/>
        <v>0</v>
      </c>
      <c r="X1400" s="23">
        <f t="shared" si="1025"/>
        <v>30564756.840159003</v>
      </c>
      <c r="Y1400" s="23">
        <f t="shared" si="1007"/>
        <v>13825559.361691331</v>
      </c>
      <c r="Z1400" s="3">
        <f t="shared" si="1008"/>
        <v>4334.2269044239783</v>
      </c>
      <c r="AA1400" s="23">
        <f t="shared" si="1009"/>
        <v>57949078.10643021</v>
      </c>
      <c r="AB1400" s="26">
        <f t="shared" si="1026"/>
        <v>70086276.274228647</v>
      </c>
      <c r="AC1400" s="23">
        <f t="shared" si="1027"/>
        <v>74889487.274228647</v>
      </c>
      <c r="AD1400" s="23">
        <f t="shared" si="1033"/>
        <v>4803211</v>
      </c>
      <c r="AE1400" s="24">
        <f t="shared" si="1041"/>
        <v>70086276.274228647</v>
      </c>
      <c r="AF1400" s="3">
        <f t="shared" si="1028"/>
        <v>0</v>
      </c>
      <c r="AG1400" s="2">
        <f t="shared" si="1010"/>
        <v>520107228.53087735</v>
      </c>
      <c r="AH1400" s="2">
        <f t="shared" si="1011"/>
        <v>109.4767876703379</v>
      </c>
      <c r="AI1400" s="23">
        <f t="shared" si="1034"/>
        <v>9316688241.1127586</v>
      </c>
      <c r="AJ1400" s="23">
        <f t="shared" si="1012"/>
        <v>6219.922423797766</v>
      </c>
      <c r="AK1400" s="23">
        <f t="shared" si="1013"/>
        <v>0</v>
      </c>
      <c r="AL1400" s="23">
        <f t="shared" si="1038"/>
        <v>0</v>
      </c>
      <c r="AM1400" s="23">
        <f t="shared" si="1039"/>
        <v>0</v>
      </c>
      <c r="AN1400" s="16">
        <f t="shared" si="1029"/>
        <v>0</v>
      </c>
      <c r="AO1400" s="23">
        <f t="shared" si="1030"/>
        <v>0</v>
      </c>
      <c r="AP1400" s="22">
        <f t="shared" si="1031"/>
        <v>0</v>
      </c>
      <c r="AQ1400" s="30">
        <f t="shared" si="1014"/>
        <v>4496415140.1460972</v>
      </c>
      <c r="AR1400" s="28">
        <f t="shared" si="1015"/>
        <v>2103305463.4223437</v>
      </c>
      <c r="AS1400" s="25">
        <f t="shared" si="1016"/>
        <v>200337590.02425668</v>
      </c>
      <c r="AT1400" s="32">
        <f t="shared" si="1017"/>
        <v>8668.4538088479567</v>
      </c>
      <c r="AU1400" s="23">
        <f t="shared" si="1018"/>
        <v>8668.4538088479567</v>
      </c>
      <c r="AV1400" s="22">
        <f t="shared" si="1019"/>
        <v>605023968.06842685</v>
      </c>
      <c r="AW1400" s="31">
        <f t="shared" si="1032"/>
        <v>3156817339.7209511</v>
      </c>
      <c r="AX1400" s="21"/>
      <c r="AY1400" s="21"/>
      <c r="AZ1400" s="21"/>
      <c r="BA1400" s="21"/>
    </row>
    <row r="1401" spans="1:53" x14ac:dyDescent="0.25">
      <c r="A1401">
        <f t="shared" si="1040"/>
        <v>518</v>
      </c>
      <c r="B1401" t="s">
        <v>6</v>
      </c>
      <c r="C1401" s="27">
        <f t="shared" si="997"/>
        <v>0</v>
      </c>
      <c r="D1401" s="27">
        <f t="shared" si="1020"/>
        <v>0</v>
      </c>
      <c r="E1401" s="27" t="b">
        <f t="shared" si="996"/>
        <v>1</v>
      </c>
      <c r="F1401" s="29">
        <f t="shared" si="998"/>
        <v>0</v>
      </c>
      <c r="G1401" s="27">
        <f t="shared" si="1021"/>
        <v>0</v>
      </c>
      <c r="H1401" s="22">
        <f t="shared" si="999"/>
        <v>19214021050.638752</v>
      </c>
      <c r="I1401" s="23">
        <f t="shared" si="1000"/>
        <v>132580106.5049091</v>
      </c>
      <c r="J1401" s="23">
        <f t="shared" si="1001"/>
        <v>1086</v>
      </c>
      <c r="K1401" s="19">
        <f t="shared" si="1022"/>
        <v>225.0831931027827</v>
      </c>
      <c r="L1401" s="16">
        <f t="shared" si="1002"/>
        <v>132.53287629930765</v>
      </c>
      <c r="M1401" s="23">
        <f>M1400-IF($B1401="B",(Percent_Rent_In_Elsies*2.49%/12 * H1400)/K1400,0)+IF($B1401="D",N1401,0)+IF(B1401="D",AK1400)+IF(B1401="C",F1400*90%)-(Y1401-Y1400)-IF($B1401="A",Q1400/K1400) + IF($B1401="A",Q1400/K1400)</f>
        <v>-33316736.963633765</v>
      </c>
      <c r="N1401" s="23">
        <f t="shared" si="1003"/>
        <v>0</v>
      </c>
      <c r="O1401" s="22">
        <f t="shared" si="1004"/>
        <v>0</v>
      </c>
      <c r="P1401" s="22">
        <f t="shared" si="1035"/>
        <v>0</v>
      </c>
      <c r="Q1401" s="22">
        <f t="shared" si="1036"/>
        <v>0</v>
      </c>
      <c r="R1401" s="22">
        <f t="shared" si="1005"/>
        <v>234518848.1841619</v>
      </c>
      <c r="S1401" s="16">
        <f t="shared" si="995"/>
        <v>0</v>
      </c>
      <c r="T1401" s="15">
        <f t="shared" si="1006"/>
        <v>0</v>
      </c>
      <c r="U1401" s="23">
        <f t="shared" si="1023"/>
        <v>1041947.7950597482</v>
      </c>
      <c r="V1401" s="23">
        <f t="shared" si="1024"/>
        <v>0</v>
      </c>
      <c r="W1401" s="23">
        <f t="shared" si="1037"/>
        <v>0</v>
      </c>
      <c r="X1401" s="23">
        <f t="shared" si="1025"/>
        <v>30586427.974681124</v>
      </c>
      <c r="Y1401" s="23">
        <f t="shared" si="1007"/>
        <v>13825559.361691331</v>
      </c>
      <c r="Z1401" s="3">
        <f t="shared" si="1008"/>
        <v>0</v>
      </c>
      <c r="AA1401" s="23">
        <f t="shared" si="1009"/>
        <v>57949078.10643021</v>
      </c>
      <c r="AB1401" s="26">
        <f t="shared" si="1026"/>
        <v>70086276.274228647</v>
      </c>
      <c r="AC1401" s="23">
        <f t="shared" si="1027"/>
        <v>74889487.274228647</v>
      </c>
      <c r="AD1401" s="23">
        <f t="shared" si="1033"/>
        <v>4803211</v>
      </c>
      <c r="AE1401" s="24">
        <f t="shared" si="1041"/>
        <v>70086276.274228647</v>
      </c>
      <c r="AF1401" s="3">
        <f t="shared" si="1028"/>
        <v>0</v>
      </c>
      <c r="AG1401" s="2">
        <f t="shared" si="1010"/>
        <v>0</v>
      </c>
      <c r="AH1401" s="2">
        <f t="shared" si="1011"/>
        <v>109.6592489831218</v>
      </c>
      <c r="AI1401" s="23">
        <f t="shared" si="1034"/>
        <v>9316688241.1127586</v>
      </c>
      <c r="AJ1401" s="23">
        <f t="shared" si="1012"/>
        <v>6219.922423797766</v>
      </c>
      <c r="AK1401" s="23">
        <f t="shared" si="1013"/>
        <v>0</v>
      </c>
      <c r="AL1401" s="23">
        <f t="shared" si="1038"/>
        <v>0</v>
      </c>
      <c r="AM1401" s="23">
        <f t="shared" si="1039"/>
        <v>0</v>
      </c>
      <c r="AN1401" s="16">
        <f t="shared" si="1029"/>
        <v>0</v>
      </c>
      <c r="AO1401" s="23">
        <f t="shared" si="1030"/>
        <v>0</v>
      </c>
      <c r="AP1401" s="22">
        <f t="shared" si="1031"/>
        <v>0</v>
      </c>
      <c r="AQ1401" s="30">
        <f t="shared" si="1014"/>
        <v>4496415140.1460972</v>
      </c>
      <c r="AR1401" s="28">
        <f t="shared" si="1015"/>
        <v>2103305463.4223437</v>
      </c>
      <c r="AS1401" s="25">
        <f t="shared" si="1016"/>
        <v>200337590.02425668</v>
      </c>
      <c r="AT1401" s="32">
        <f t="shared" si="1017"/>
        <v>0</v>
      </c>
      <c r="AU1401" s="23">
        <f t="shared" si="1018"/>
        <v>0</v>
      </c>
      <c r="AV1401" s="22">
        <f t="shared" si="1019"/>
        <v>605023968.06842685</v>
      </c>
      <c r="AW1401" s="31">
        <f t="shared" si="1032"/>
        <v>3143185869.6991892</v>
      </c>
    </row>
    <row r="1402" spans="1:53" x14ac:dyDescent="0.25">
      <c r="A1402">
        <f t="shared" si="1040"/>
        <v>518</v>
      </c>
      <c r="B1402" t="s">
        <v>7</v>
      </c>
      <c r="C1402" s="27">
        <f t="shared" si="997"/>
        <v>0</v>
      </c>
      <c r="D1402" s="27">
        <f t="shared" si="1020"/>
        <v>0</v>
      </c>
      <c r="E1402" s="27" t="b">
        <f t="shared" si="996"/>
        <v>1</v>
      </c>
      <c r="F1402" s="29">
        <f t="shared" si="998"/>
        <v>0</v>
      </c>
      <c r="G1402" s="27">
        <f t="shared" si="1021"/>
        <v>0</v>
      </c>
      <c r="H1402" s="22">
        <f t="shared" si="999"/>
        <v>19214021050.638752</v>
      </c>
      <c r="I1402" s="23">
        <f t="shared" si="1000"/>
        <v>132580106.5049091</v>
      </c>
      <c r="J1402" s="23">
        <f t="shared" si="1001"/>
        <v>1086</v>
      </c>
      <c r="K1402" s="19">
        <f t="shared" si="1022"/>
        <v>225.0831931027827</v>
      </c>
      <c r="L1402" s="16">
        <f t="shared" si="1002"/>
        <v>132.53287629930765</v>
      </c>
      <c r="M1402" s="23">
        <f>M1401-IF($B1402="B",(Percent_Rent_In_Elsies*2.49%/12 * H1401)/K1401,0)+IF($B1402="D",N1402,0)+IF(B1402="D",AK1401)+IF(B1402="C",F1401*90%)-(Y1402-Y1401)-IF($B1402="A",Q1401/K1401) + IF($B1402="A",Q1401/K1401)</f>
        <v>-33405302.202847049</v>
      </c>
      <c r="N1402" s="23">
        <f t="shared" si="1003"/>
        <v>0</v>
      </c>
      <c r="O1402" s="22">
        <f t="shared" si="1004"/>
        <v>0</v>
      </c>
      <c r="P1402" s="22">
        <f t="shared" si="1035"/>
        <v>0</v>
      </c>
      <c r="Q1402" s="22">
        <f t="shared" si="1036"/>
        <v>0</v>
      </c>
      <c r="R1402" s="22">
        <f t="shared" si="1005"/>
        <v>214975610.83548173</v>
      </c>
      <c r="S1402" s="16">
        <f t="shared" si="995"/>
        <v>19543237.348680157</v>
      </c>
      <c r="T1402" s="15">
        <f t="shared" si="1006"/>
        <v>0</v>
      </c>
      <c r="U1402" s="23">
        <f t="shared" si="1023"/>
        <v>955118.81213810248</v>
      </c>
      <c r="V1402" s="23">
        <f t="shared" si="1024"/>
        <v>86828.982921645686</v>
      </c>
      <c r="W1402" s="23">
        <f t="shared" si="1037"/>
        <v>0</v>
      </c>
      <c r="X1402" s="23">
        <f t="shared" si="1025"/>
        <v>30586427.974681124</v>
      </c>
      <c r="Y1402" s="23">
        <f t="shared" si="1007"/>
        <v>13825559.361691331</v>
      </c>
      <c r="Z1402" s="3">
        <f t="shared" si="1008"/>
        <v>0</v>
      </c>
      <c r="AA1402" s="23">
        <f t="shared" si="1009"/>
        <v>57949078.10643021</v>
      </c>
      <c r="AB1402" s="26">
        <f t="shared" si="1026"/>
        <v>70086276.274228647</v>
      </c>
      <c r="AC1402" s="23">
        <f t="shared" si="1027"/>
        <v>74889487.274228647</v>
      </c>
      <c r="AD1402" s="23">
        <f t="shared" si="1033"/>
        <v>4803211</v>
      </c>
      <c r="AE1402" s="24">
        <f t="shared" si="1041"/>
        <v>70086276.274228647</v>
      </c>
      <c r="AF1402" s="3">
        <f t="shared" si="1028"/>
        <v>0</v>
      </c>
      <c r="AG1402" s="2">
        <f t="shared" si="1010"/>
        <v>0</v>
      </c>
      <c r="AH1402" s="2">
        <f t="shared" si="1011"/>
        <v>109.6592489831218</v>
      </c>
      <c r="AI1402" s="23">
        <f t="shared" si="1034"/>
        <v>9316688241.1127586</v>
      </c>
      <c r="AJ1402" s="23">
        <f t="shared" si="1012"/>
        <v>6219.922423797766</v>
      </c>
      <c r="AK1402" s="23">
        <f t="shared" si="1013"/>
        <v>0</v>
      </c>
      <c r="AL1402" s="23">
        <f t="shared" si="1038"/>
        <v>707274.60828399658</v>
      </c>
      <c r="AM1402" s="23">
        <f t="shared" si="1039"/>
        <v>659878979.37726164</v>
      </c>
      <c r="AN1402" s="16">
        <f t="shared" si="1029"/>
        <v>0</v>
      </c>
      <c r="AO1402" s="23">
        <f t="shared" si="1030"/>
        <v>88565.239213283829</v>
      </c>
      <c r="AP1402" s="22">
        <f t="shared" si="1031"/>
        <v>19934546.840037707</v>
      </c>
      <c r="AQ1402" s="30">
        <f t="shared" si="1014"/>
        <v>4536114790.1780319</v>
      </c>
      <c r="AR1402" s="28">
        <f t="shared" si="1015"/>
        <v>2123070566.6142411</v>
      </c>
      <c r="AS1402" s="25">
        <f t="shared" si="1016"/>
        <v>200337590.02425668</v>
      </c>
      <c r="AT1402" s="32">
        <f t="shared" si="1017"/>
        <v>0</v>
      </c>
      <c r="AU1402" s="23">
        <f t="shared" si="1018"/>
        <v>0</v>
      </c>
      <c r="AV1402" s="22">
        <f t="shared" si="1019"/>
        <v>605023968.06842685</v>
      </c>
      <c r="AW1402" s="31">
        <f t="shared" si="1032"/>
        <v>3182885519.7311244</v>
      </c>
    </row>
    <row r="1403" spans="1:53" s="21" customFormat="1" x14ac:dyDescent="0.25">
      <c r="A1403">
        <f t="shared" si="1040"/>
        <v>518</v>
      </c>
      <c r="B1403" t="s">
        <v>8</v>
      </c>
      <c r="C1403" s="27">
        <f t="shared" si="997"/>
        <v>0</v>
      </c>
      <c r="D1403" s="27">
        <f t="shared" si="1020"/>
        <v>0</v>
      </c>
      <c r="E1403" s="27" t="b">
        <f t="shared" si="996"/>
        <v>1</v>
      </c>
      <c r="F1403" s="29">
        <f t="shared" si="998"/>
        <v>0</v>
      </c>
      <c r="G1403" s="27">
        <f t="shared" si="1021"/>
        <v>0</v>
      </c>
      <c r="H1403" s="22">
        <f t="shared" si="999"/>
        <v>19214021050.638752</v>
      </c>
      <c r="I1403" s="23">
        <f t="shared" si="1000"/>
        <v>132580106.5049091</v>
      </c>
      <c r="J1403" s="23">
        <f t="shared" si="1001"/>
        <v>1086</v>
      </c>
      <c r="K1403" s="19">
        <f t="shared" si="1022"/>
        <v>225.0831931027827</v>
      </c>
      <c r="L1403" s="16">
        <f t="shared" si="1002"/>
        <v>132.53287629930765</v>
      </c>
      <c r="M1403" s="23">
        <f>M1402-IF($B1403="B",(Percent_Rent_In_Elsies*2.49%/12 * H1402)/K1402,0)+IF($B1403="D",N1403,0)+IF(B1403="D",AK1402)+IF(B1403="C",F1402*90%)-(Y1403-Y1402)-IF($B1403="A",Q1402/K1402) + IF($B1403="A",Q1402/K1402)</f>
        <v>-33405302.202847049</v>
      </c>
      <c r="N1403" s="23">
        <f t="shared" si="1003"/>
        <v>0</v>
      </c>
      <c r="O1403" s="22">
        <f t="shared" si="1004"/>
        <v>0</v>
      </c>
      <c r="P1403" s="22">
        <f t="shared" si="1035"/>
        <v>0</v>
      </c>
      <c r="Q1403" s="22">
        <f t="shared" si="1036"/>
        <v>0</v>
      </c>
      <c r="R1403" s="22">
        <f t="shared" si="1005"/>
        <v>234910157.67551944</v>
      </c>
      <c r="S1403" s="16">
        <f t="shared" ref="S1403:S1466" si="1042">IF($B1403="D",0,S1402+IF($B1403="B",R1402/12,0))</f>
        <v>19543237.348680157</v>
      </c>
      <c r="T1403" s="15">
        <f t="shared" si="1006"/>
        <v>0</v>
      </c>
      <c r="U1403" s="23">
        <f t="shared" si="1023"/>
        <v>1043684.0513513864</v>
      </c>
      <c r="V1403" s="23">
        <f t="shared" si="1024"/>
        <v>86828.982921645686</v>
      </c>
      <c r="W1403" s="23">
        <f t="shared" si="1037"/>
        <v>0</v>
      </c>
      <c r="X1403" s="23">
        <f t="shared" si="1025"/>
        <v>30586427.974681124</v>
      </c>
      <c r="Y1403" s="23">
        <f t="shared" si="1007"/>
        <v>13825559.361691331</v>
      </c>
      <c r="Z1403" s="3">
        <f t="shared" si="1008"/>
        <v>0</v>
      </c>
      <c r="AA1403" s="23">
        <f t="shared" si="1009"/>
        <v>57949078.10643021</v>
      </c>
      <c r="AB1403" s="26">
        <f t="shared" si="1026"/>
        <v>70086276.274228647</v>
      </c>
      <c r="AC1403" s="23">
        <f t="shared" si="1027"/>
        <v>74889487.274228647</v>
      </c>
      <c r="AD1403" s="23">
        <f t="shared" si="1033"/>
        <v>4803211</v>
      </c>
      <c r="AE1403" s="24">
        <f t="shared" si="1041"/>
        <v>70086276.274228647</v>
      </c>
      <c r="AF1403" s="3">
        <f t="shared" si="1028"/>
        <v>1E-4</v>
      </c>
      <c r="AG1403" s="2">
        <f t="shared" si="1010"/>
        <v>0</v>
      </c>
      <c r="AH1403" s="2">
        <f t="shared" si="1011"/>
        <v>109.6592489831218</v>
      </c>
      <c r="AI1403" s="23">
        <f t="shared" si="1034"/>
        <v>9316688241.1127586</v>
      </c>
      <c r="AJ1403" s="23">
        <f t="shared" si="1012"/>
        <v>6219.922423797766</v>
      </c>
      <c r="AK1403" s="23">
        <f t="shared" si="1013"/>
        <v>60600.57501884894</v>
      </c>
      <c r="AL1403" s="23">
        <f t="shared" si="1038"/>
        <v>0</v>
      </c>
      <c r="AM1403" s="23">
        <f t="shared" si="1039"/>
        <v>0</v>
      </c>
      <c r="AN1403" s="16">
        <f t="shared" si="1029"/>
        <v>0</v>
      </c>
      <c r="AO1403" s="23">
        <f t="shared" si="1030"/>
        <v>0</v>
      </c>
      <c r="AP1403" s="22">
        <f t="shared" si="1031"/>
        <v>0</v>
      </c>
      <c r="AQ1403" s="30">
        <f t="shared" si="1014"/>
        <v>4536114790.1780319</v>
      </c>
      <c r="AR1403" s="28">
        <f t="shared" si="1015"/>
        <v>2123070566.6142411</v>
      </c>
      <c r="AS1403" s="25">
        <f t="shared" si="1016"/>
        <v>200337590.02425668</v>
      </c>
      <c r="AT1403" s="32">
        <f t="shared" si="1017"/>
        <v>0</v>
      </c>
      <c r="AU1403" s="23">
        <f t="shared" si="1018"/>
        <v>0</v>
      </c>
      <c r="AV1403" s="22">
        <f t="shared" si="1019"/>
        <v>605023968.06842685</v>
      </c>
      <c r="AW1403" s="31">
        <f t="shared" si="1032"/>
        <v>3182885519.7311239</v>
      </c>
      <c r="AX1403"/>
      <c r="AY1403"/>
      <c r="AZ1403"/>
      <c r="BA1403"/>
    </row>
    <row r="1404" spans="1:53" s="21" customFormat="1" x14ac:dyDescent="0.25">
      <c r="A1404" s="21">
        <f t="shared" si="1040"/>
        <v>518</v>
      </c>
      <c r="B1404" s="21" t="s">
        <v>9</v>
      </c>
      <c r="C1404" s="27">
        <f t="shared" si="997"/>
        <v>0</v>
      </c>
      <c r="D1404" s="27">
        <f t="shared" si="1020"/>
        <v>0</v>
      </c>
      <c r="E1404" s="27" t="b">
        <f t="shared" si="996"/>
        <v>1</v>
      </c>
      <c r="F1404" s="29">
        <f t="shared" si="998"/>
        <v>0</v>
      </c>
      <c r="G1404" s="27">
        <f t="shared" si="1021"/>
        <v>0</v>
      </c>
      <c r="H1404" s="22">
        <f t="shared" si="999"/>
        <v>19214021050.638752</v>
      </c>
      <c r="I1404" s="23">
        <f t="shared" si="1000"/>
        <v>132580106.5049091</v>
      </c>
      <c r="J1404" s="23">
        <f t="shared" si="1001"/>
        <v>1086</v>
      </c>
      <c r="K1404" s="19">
        <f t="shared" si="1022"/>
        <v>225.0831931027827</v>
      </c>
      <c r="L1404" s="16">
        <f t="shared" si="1002"/>
        <v>132.53287629930765</v>
      </c>
      <c r="M1404" s="23">
        <f>M1403-IF($B1404="B",(Percent_Rent_In_Elsies*2.49%/12 * H1403)/K1403,0)+IF($B1404="D",N1404,0)+IF(B1404="D",AK1403)+IF(B1404="C",F1403*90%)-(Y1404-Y1403)-IF($B1404="A",Q1403/K1403) + IF($B1404="A",Q1403/K1403)</f>
        <v>-33344701.627828199</v>
      </c>
      <c r="N1404" s="23">
        <f t="shared" si="1003"/>
        <v>0</v>
      </c>
      <c r="O1404" s="22">
        <f t="shared" si="1004"/>
        <v>13654217.449199617</v>
      </c>
      <c r="P1404" s="22">
        <f t="shared" si="1035"/>
        <v>0</v>
      </c>
      <c r="Q1404" s="22">
        <f t="shared" si="1036"/>
        <v>0</v>
      </c>
      <c r="R1404" s="22">
        <f t="shared" si="1005"/>
        <v>234910157.67551944</v>
      </c>
      <c r="S1404" s="16">
        <f t="shared" si="1042"/>
        <v>0</v>
      </c>
      <c r="T1404" s="15">
        <f t="shared" si="1006"/>
        <v>5889019.8994805403</v>
      </c>
      <c r="U1404" s="23">
        <f t="shared" si="1023"/>
        <v>1043684.0513513864</v>
      </c>
      <c r="V1404" s="23">
        <f t="shared" si="1024"/>
        <v>0</v>
      </c>
      <c r="W1404" s="23">
        <f t="shared" si="1037"/>
        <v>86828.982921645686</v>
      </c>
      <c r="X1404" s="23">
        <f t="shared" si="1025"/>
        <v>30586427.974681124</v>
      </c>
      <c r="Y1404" s="23">
        <f t="shared" si="1007"/>
        <v>13825559.361691331</v>
      </c>
      <c r="Z1404" s="3">
        <f t="shared" si="1008"/>
        <v>0</v>
      </c>
      <c r="AA1404" s="23">
        <f t="shared" si="1009"/>
        <v>57888477.531411365</v>
      </c>
      <c r="AB1404" s="26">
        <f t="shared" si="1026"/>
        <v>70086276.274228647</v>
      </c>
      <c r="AC1404" s="23">
        <f t="shared" si="1027"/>
        <v>74889487.274228647</v>
      </c>
      <c r="AD1404" s="23">
        <f t="shared" si="1033"/>
        <v>4803211</v>
      </c>
      <c r="AE1404" s="24">
        <f t="shared" si="1041"/>
        <v>70086276.274228647</v>
      </c>
      <c r="AF1404" s="3">
        <f t="shared" si="1028"/>
        <v>0</v>
      </c>
      <c r="AG1404" s="2">
        <f t="shared" si="1010"/>
        <v>0</v>
      </c>
      <c r="AH1404" s="2">
        <f t="shared" si="1011"/>
        <v>109.6592489831218</v>
      </c>
      <c r="AI1404" s="23">
        <f t="shared" si="1034"/>
        <v>9306945261.8776817</v>
      </c>
      <c r="AJ1404" s="23">
        <f t="shared" si="1012"/>
        <v>6219.922423797766</v>
      </c>
      <c r="AK1404" s="23">
        <f t="shared" si="1013"/>
        <v>0</v>
      </c>
      <c r="AL1404" s="23">
        <f t="shared" si="1038"/>
        <v>0</v>
      </c>
      <c r="AM1404" s="23">
        <f t="shared" si="1039"/>
        <v>0</v>
      </c>
      <c r="AN1404" s="16">
        <f t="shared" si="1029"/>
        <v>0</v>
      </c>
      <c r="AO1404" s="23">
        <f t="shared" si="1030"/>
        <v>0</v>
      </c>
      <c r="AP1404" s="22">
        <f t="shared" si="1031"/>
        <v>0</v>
      </c>
      <c r="AQ1404" s="30">
        <f t="shared" si="1014"/>
        <v>4536114790.1780319</v>
      </c>
      <c r="AR1404" s="28">
        <f t="shared" si="1015"/>
        <v>2123070566.6142411</v>
      </c>
      <c r="AS1404" s="25">
        <f t="shared" si="1016"/>
        <v>200337590.02425668</v>
      </c>
      <c r="AT1404" s="32">
        <f t="shared" si="1017"/>
        <v>0</v>
      </c>
      <c r="AU1404" s="23">
        <f t="shared" si="1018"/>
        <v>0</v>
      </c>
      <c r="AV1404" s="22">
        <f t="shared" si="1019"/>
        <v>605023968.06842685</v>
      </c>
      <c r="AW1404" s="31">
        <f t="shared" si="1032"/>
        <v>3182885519.7311239</v>
      </c>
    </row>
    <row r="1405" spans="1:53" x14ac:dyDescent="0.25">
      <c r="A1405" s="21">
        <f t="shared" si="1040"/>
        <v>518</v>
      </c>
      <c r="B1405" s="21" t="s">
        <v>28</v>
      </c>
      <c r="C1405" s="27">
        <f t="shared" si="997"/>
        <v>0</v>
      </c>
      <c r="D1405" s="27">
        <f t="shared" si="1020"/>
        <v>0</v>
      </c>
      <c r="E1405" s="27" t="b">
        <f t="shared" si="996"/>
        <v>1</v>
      </c>
      <c r="F1405" s="29">
        <f t="shared" si="998"/>
        <v>0</v>
      </c>
      <c r="G1405" s="27">
        <f t="shared" si="1021"/>
        <v>0</v>
      </c>
      <c r="H1405" s="22">
        <f t="shared" si="999"/>
        <v>19214021050.638752</v>
      </c>
      <c r="I1405" s="23">
        <f t="shared" si="1000"/>
        <v>132580106.5049091</v>
      </c>
      <c r="J1405" s="23">
        <f t="shared" si="1001"/>
        <v>1086</v>
      </c>
      <c r="K1405" s="19">
        <f t="shared" si="1022"/>
        <v>225.0831931027827</v>
      </c>
      <c r="L1405" s="16">
        <f t="shared" si="1002"/>
        <v>132.53287629930765</v>
      </c>
      <c r="M1405" s="23">
        <f>M1404-IF($B1405="B",(Percent_Rent_In_Elsies*2.49%/12 * H1404)/K1404,0)+IF($B1405="D",N1405,0)+IF(B1405="D",AK1404)+IF(B1405="C",F1404*90%)-(Y1405-Y1404)-IF($B1405="A",Q1404/K1404) + IF($B1405="A",Q1404/K1404)</f>
        <v>-33344701.627828199</v>
      </c>
      <c r="N1405" s="23">
        <f t="shared" si="1003"/>
        <v>0</v>
      </c>
      <c r="O1405" s="22">
        <f t="shared" si="1004"/>
        <v>0</v>
      </c>
      <c r="P1405" s="22">
        <f t="shared" si="1035"/>
        <v>13654217.449199617</v>
      </c>
      <c r="Q1405" s="22">
        <f t="shared" si="1036"/>
        <v>0</v>
      </c>
      <c r="R1405" s="22">
        <f t="shared" si="1005"/>
        <v>234910157.67551944</v>
      </c>
      <c r="S1405" s="16">
        <f t="shared" si="1042"/>
        <v>0</v>
      </c>
      <c r="T1405" s="15">
        <f t="shared" si="1006"/>
        <v>0</v>
      </c>
      <c r="U1405" s="23">
        <f t="shared" si="1023"/>
        <v>1043684.0513513864</v>
      </c>
      <c r="V1405" s="23">
        <f t="shared" si="1024"/>
        <v>0</v>
      </c>
      <c r="W1405" s="23">
        <f t="shared" si="1037"/>
        <v>0</v>
      </c>
      <c r="X1405" s="23">
        <f t="shared" si="1025"/>
        <v>30586427.974681124</v>
      </c>
      <c r="Y1405" s="23">
        <f t="shared" si="1007"/>
        <v>13825559.361691331</v>
      </c>
      <c r="Z1405" s="3">
        <f t="shared" si="1008"/>
        <v>4341.4491460822846</v>
      </c>
      <c r="AA1405" s="23">
        <f t="shared" si="1009"/>
        <v>57953599.268602602</v>
      </c>
      <c r="AB1405" s="26">
        <f t="shared" si="1026"/>
        <v>70086276.274228677</v>
      </c>
      <c r="AC1405" s="23">
        <f t="shared" si="1027"/>
        <v>74889487.274228647</v>
      </c>
      <c r="AD1405" s="23">
        <f t="shared" si="1033"/>
        <v>4803211</v>
      </c>
      <c r="AE1405" s="24">
        <f t="shared" si="1041"/>
        <v>70086276.274228647</v>
      </c>
      <c r="AF1405" s="3">
        <f t="shared" si="1028"/>
        <v>0</v>
      </c>
      <c r="AG1405" s="2">
        <f t="shared" si="1010"/>
        <v>520973897.52987409</v>
      </c>
      <c r="AH1405" s="2">
        <f t="shared" si="1011"/>
        <v>109.6592489831218</v>
      </c>
      <c r="AI1405" s="23">
        <f t="shared" si="1034"/>
        <v>9317415125.1258278</v>
      </c>
      <c r="AJ1405" s="23">
        <f t="shared" si="1012"/>
        <v>6219.922423797766</v>
      </c>
      <c r="AK1405" s="23">
        <f t="shared" si="1013"/>
        <v>0</v>
      </c>
      <c r="AL1405" s="23">
        <f t="shared" si="1038"/>
        <v>0</v>
      </c>
      <c r="AM1405" s="23">
        <f t="shared" si="1039"/>
        <v>0</v>
      </c>
      <c r="AN1405" s="16">
        <f t="shared" si="1029"/>
        <v>0</v>
      </c>
      <c r="AO1405" s="23">
        <f t="shared" si="1030"/>
        <v>0</v>
      </c>
      <c r="AP1405" s="22">
        <f t="shared" si="1031"/>
        <v>0</v>
      </c>
      <c r="AQ1405" s="30">
        <f t="shared" si="1014"/>
        <v>4536114790.1780319</v>
      </c>
      <c r="AR1405" s="28">
        <f t="shared" si="1015"/>
        <v>2123070566.6142411</v>
      </c>
      <c r="AS1405" s="25">
        <f t="shared" si="1016"/>
        <v>200337590.02425668</v>
      </c>
      <c r="AT1405" s="32">
        <f t="shared" si="1017"/>
        <v>8682.8982921645693</v>
      </c>
      <c r="AU1405" s="23">
        <f t="shared" si="1018"/>
        <v>8682.8982921645693</v>
      </c>
      <c r="AV1405" s="22">
        <f t="shared" si="1019"/>
        <v>610912987.96790743</v>
      </c>
      <c r="AW1405" s="31">
        <f t="shared" si="1032"/>
        <v>3182885519.7311244</v>
      </c>
      <c r="AX1405" s="21"/>
      <c r="AY1405" s="21"/>
      <c r="AZ1405" s="21"/>
      <c r="BA1405" s="21"/>
    </row>
    <row r="1406" spans="1:53" x14ac:dyDescent="0.25">
      <c r="A1406">
        <f t="shared" si="1040"/>
        <v>519</v>
      </c>
      <c r="B1406" t="s">
        <v>6</v>
      </c>
      <c r="C1406" s="27">
        <f t="shared" si="997"/>
        <v>0</v>
      </c>
      <c r="D1406" s="27">
        <f t="shared" si="1020"/>
        <v>0</v>
      </c>
      <c r="E1406" s="27" t="b">
        <f t="shared" si="996"/>
        <v>1</v>
      </c>
      <c r="F1406" s="29">
        <f t="shared" si="998"/>
        <v>0</v>
      </c>
      <c r="G1406" s="27">
        <f t="shared" si="1021"/>
        <v>0</v>
      </c>
      <c r="H1406" s="22">
        <f t="shared" si="999"/>
        <v>19246044419.056484</v>
      </c>
      <c r="I1406" s="23">
        <f t="shared" si="1000"/>
        <v>132580106.5049091</v>
      </c>
      <c r="J1406" s="23">
        <f t="shared" si="1001"/>
        <v>1086</v>
      </c>
      <c r="K1406" s="19">
        <f t="shared" si="1022"/>
        <v>225.0831931027827</v>
      </c>
      <c r="L1406" s="16">
        <f t="shared" si="1002"/>
        <v>132.75376442647317</v>
      </c>
      <c r="M1406" s="23">
        <f>M1405-IF($B1406="B",(Percent_Rent_In_Elsies*2.49%/12 * H1405)/K1405,0)+IF($B1406="D",N1406,0)+IF(B1406="D",AK1405)+IF(B1406="C",F1405*90%)-(Y1406-Y1405)-IF($B1406="A",Q1405/K1405) + IF($B1406="A",Q1405/K1405)</f>
        <v>-33344701.627828199</v>
      </c>
      <c r="N1406" s="23">
        <f t="shared" si="1003"/>
        <v>0</v>
      </c>
      <c r="O1406" s="22">
        <f t="shared" si="1004"/>
        <v>0</v>
      </c>
      <c r="P1406" s="22">
        <f t="shared" si="1035"/>
        <v>0</v>
      </c>
      <c r="Q1406" s="22">
        <f t="shared" si="1036"/>
        <v>0</v>
      </c>
      <c r="R1406" s="22">
        <f t="shared" si="1005"/>
        <v>234910157.67551944</v>
      </c>
      <c r="S1406" s="16">
        <f t="shared" si="1042"/>
        <v>0</v>
      </c>
      <c r="T1406" s="15">
        <f t="shared" si="1006"/>
        <v>0</v>
      </c>
      <c r="U1406" s="23">
        <f t="shared" si="1023"/>
        <v>1043684.0513513864</v>
      </c>
      <c r="V1406" s="23">
        <f t="shared" si="1024"/>
        <v>0</v>
      </c>
      <c r="W1406" s="23">
        <f t="shared" si="1037"/>
        <v>0</v>
      </c>
      <c r="X1406" s="23">
        <f t="shared" si="1025"/>
        <v>30608135.220411535</v>
      </c>
      <c r="Y1406" s="23">
        <f t="shared" si="1007"/>
        <v>13825559.361691331</v>
      </c>
      <c r="Z1406" s="3">
        <f t="shared" si="1008"/>
        <v>0</v>
      </c>
      <c r="AA1406" s="23">
        <f t="shared" si="1009"/>
        <v>57953599.268602602</v>
      </c>
      <c r="AB1406" s="26">
        <f t="shared" si="1026"/>
        <v>70086276.274228662</v>
      </c>
      <c r="AC1406" s="23">
        <f t="shared" si="1027"/>
        <v>74889487.274228647</v>
      </c>
      <c r="AD1406" s="23">
        <f t="shared" si="1033"/>
        <v>4803211</v>
      </c>
      <c r="AE1406" s="24">
        <f t="shared" si="1041"/>
        <v>70086276.274228647</v>
      </c>
      <c r="AF1406" s="3">
        <f t="shared" si="1028"/>
        <v>0</v>
      </c>
      <c r="AG1406" s="2">
        <f t="shared" si="1010"/>
        <v>0</v>
      </c>
      <c r="AH1406" s="2">
        <f t="shared" si="1011"/>
        <v>109.84201439809367</v>
      </c>
      <c r="AI1406" s="23">
        <f t="shared" si="1034"/>
        <v>9317415125.1258278</v>
      </c>
      <c r="AJ1406" s="23">
        <f t="shared" si="1012"/>
        <v>6219.922423797766</v>
      </c>
      <c r="AK1406" s="23">
        <f t="shared" si="1013"/>
        <v>0</v>
      </c>
      <c r="AL1406" s="23">
        <f t="shared" si="1038"/>
        <v>0</v>
      </c>
      <c r="AM1406" s="23">
        <f t="shared" si="1039"/>
        <v>0</v>
      </c>
      <c r="AN1406" s="16">
        <f t="shared" si="1029"/>
        <v>0</v>
      </c>
      <c r="AO1406" s="23">
        <f t="shared" si="1030"/>
        <v>0</v>
      </c>
      <c r="AP1406" s="22">
        <f t="shared" si="1031"/>
        <v>0</v>
      </c>
      <c r="AQ1406" s="30">
        <f t="shared" si="1014"/>
        <v>4536114790.1780319</v>
      </c>
      <c r="AR1406" s="28">
        <f t="shared" si="1015"/>
        <v>2123070566.6142411</v>
      </c>
      <c r="AS1406" s="25">
        <f t="shared" si="1016"/>
        <v>200337590.02425668</v>
      </c>
      <c r="AT1406" s="32">
        <f t="shared" si="1017"/>
        <v>0</v>
      </c>
      <c r="AU1406" s="23">
        <f t="shared" si="1018"/>
        <v>0</v>
      </c>
      <c r="AV1406" s="22">
        <f t="shared" si="1019"/>
        <v>610912987.96790743</v>
      </c>
      <c r="AW1406" s="31">
        <f t="shared" si="1032"/>
        <v>3169231302.2819247</v>
      </c>
    </row>
    <row r="1407" spans="1:53" x14ac:dyDescent="0.25">
      <c r="A1407">
        <f t="shared" si="1040"/>
        <v>519</v>
      </c>
      <c r="B1407" t="s">
        <v>7</v>
      </c>
      <c r="C1407" s="27">
        <f t="shared" si="997"/>
        <v>0</v>
      </c>
      <c r="D1407" s="27">
        <f t="shared" si="1020"/>
        <v>0</v>
      </c>
      <c r="E1407" s="27" t="b">
        <f t="shared" si="996"/>
        <v>1</v>
      </c>
      <c r="F1407" s="29">
        <f t="shared" si="998"/>
        <v>0</v>
      </c>
      <c r="G1407" s="27">
        <f t="shared" si="1021"/>
        <v>0</v>
      </c>
      <c r="H1407" s="22">
        <f t="shared" si="999"/>
        <v>19246044419.056484</v>
      </c>
      <c r="I1407" s="23">
        <f t="shared" si="1000"/>
        <v>132580106.5049091</v>
      </c>
      <c r="J1407" s="23">
        <f t="shared" si="1001"/>
        <v>1086</v>
      </c>
      <c r="K1407" s="19">
        <f t="shared" si="1022"/>
        <v>225.0831931027827</v>
      </c>
      <c r="L1407" s="16">
        <f t="shared" si="1002"/>
        <v>132.75376442647317</v>
      </c>
      <c r="M1407" s="23">
        <f>M1406-IF($B1407="B",(Percent_Rent_In_Elsies*2.49%/12 * H1406)/K1406,0)+IF($B1407="D",N1407,0)+IF(B1407="D",AK1406)+IF(B1407="C",F1406*90%)-(Y1407-Y1406)-IF($B1407="A",Q1406/K1406) + IF($B1407="A",Q1406/K1406)</f>
        <v>-33433414.475773506</v>
      </c>
      <c r="N1407" s="23">
        <f t="shared" si="1003"/>
        <v>0</v>
      </c>
      <c r="O1407" s="22">
        <f t="shared" si="1004"/>
        <v>0</v>
      </c>
      <c r="P1407" s="22">
        <f t="shared" si="1035"/>
        <v>0</v>
      </c>
      <c r="Q1407" s="22">
        <f t="shared" si="1036"/>
        <v>0</v>
      </c>
      <c r="R1407" s="22">
        <f t="shared" si="1005"/>
        <v>215334311.20255947</v>
      </c>
      <c r="S1407" s="16">
        <f t="shared" si="1042"/>
        <v>19575846.472959954</v>
      </c>
      <c r="T1407" s="15">
        <f t="shared" si="1006"/>
        <v>0</v>
      </c>
      <c r="U1407" s="23">
        <f t="shared" si="1023"/>
        <v>956710.38040543743</v>
      </c>
      <c r="V1407" s="23">
        <f t="shared" si="1024"/>
        <v>86973.670945948863</v>
      </c>
      <c r="W1407" s="23">
        <f t="shared" si="1037"/>
        <v>0</v>
      </c>
      <c r="X1407" s="23">
        <f t="shared" si="1025"/>
        <v>30608135.220411535</v>
      </c>
      <c r="Y1407" s="23">
        <f t="shared" si="1007"/>
        <v>13825559.361691331</v>
      </c>
      <c r="Z1407" s="3">
        <f t="shared" si="1008"/>
        <v>0</v>
      </c>
      <c r="AA1407" s="23">
        <f t="shared" si="1009"/>
        <v>57953599.268602602</v>
      </c>
      <c r="AB1407" s="26">
        <f t="shared" si="1026"/>
        <v>70086276.274228662</v>
      </c>
      <c r="AC1407" s="23">
        <f t="shared" si="1027"/>
        <v>74889487.274228647</v>
      </c>
      <c r="AD1407" s="23">
        <f t="shared" si="1033"/>
        <v>4803211</v>
      </c>
      <c r="AE1407" s="24">
        <f t="shared" si="1041"/>
        <v>70086276.274228647</v>
      </c>
      <c r="AF1407" s="3">
        <f t="shared" si="1028"/>
        <v>0</v>
      </c>
      <c r="AG1407" s="2">
        <f t="shared" si="1010"/>
        <v>0</v>
      </c>
      <c r="AH1407" s="2">
        <f t="shared" si="1011"/>
        <v>109.84201439809367</v>
      </c>
      <c r="AI1407" s="23">
        <f t="shared" si="1034"/>
        <v>9317415125.1258278</v>
      </c>
      <c r="AJ1407" s="23">
        <f t="shared" si="1012"/>
        <v>6219.922423797766</v>
      </c>
      <c r="AK1407" s="23">
        <f t="shared" si="1013"/>
        <v>0</v>
      </c>
      <c r="AL1407" s="23">
        <f t="shared" si="1038"/>
        <v>726884.01306915283</v>
      </c>
      <c r="AM1407" s="23">
        <f t="shared" si="1039"/>
        <v>678174325.85833979</v>
      </c>
      <c r="AN1407" s="16">
        <f t="shared" si="1029"/>
        <v>0</v>
      </c>
      <c r="AO1407" s="23">
        <f t="shared" si="1030"/>
        <v>88712.84794530597</v>
      </c>
      <c r="AP1407" s="22">
        <f t="shared" si="1031"/>
        <v>19967771.084771104</v>
      </c>
      <c r="AQ1407" s="30">
        <f t="shared" si="1014"/>
        <v>4575880606.293354</v>
      </c>
      <c r="AR1407" s="28">
        <f t="shared" si="1015"/>
        <v>2142868611.6447916</v>
      </c>
      <c r="AS1407" s="25">
        <f t="shared" si="1016"/>
        <v>200337590.02425668</v>
      </c>
      <c r="AT1407" s="32">
        <f t="shared" si="1017"/>
        <v>0</v>
      </c>
      <c r="AU1407" s="23">
        <f t="shared" si="1018"/>
        <v>0</v>
      </c>
      <c r="AV1407" s="22">
        <f t="shared" si="1019"/>
        <v>610912987.96790743</v>
      </c>
      <c r="AW1407" s="31">
        <f t="shared" si="1032"/>
        <v>3208997118.3972464</v>
      </c>
    </row>
    <row r="1408" spans="1:53" s="21" customFormat="1" x14ac:dyDescent="0.25">
      <c r="A1408">
        <f t="shared" si="1040"/>
        <v>519</v>
      </c>
      <c r="B1408" t="s">
        <v>8</v>
      </c>
      <c r="C1408" s="27">
        <f t="shared" si="997"/>
        <v>0</v>
      </c>
      <c r="D1408" s="27">
        <f t="shared" si="1020"/>
        <v>0</v>
      </c>
      <c r="E1408" s="27" t="b">
        <f t="shared" si="996"/>
        <v>1</v>
      </c>
      <c r="F1408" s="29">
        <f t="shared" si="998"/>
        <v>0</v>
      </c>
      <c r="G1408" s="27">
        <f t="shared" si="1021"/>
        <v>0</v>
      </c>
      <c r="H1408" s="22">
        <f t="shared" si="999"/>
        <v>19246044419.056484</v>
      </c>
      <c r="I1408" s="23">
        <f t="shared" si="1000"/>
        <v>132580106.5049091</v>
      </c>
      <c r="J1408" s="23">
        <f t="shared" si="1001"/>
        <v>1086</v>
      </c>
      <c r="K1408" s="19">
        <f t="shared" si="1022"/>
        <v>225.0831931027827</v>
      </c>
      <c r="L1408" s="16">
        <f t="shared" si="1002"/>
        <v>132.75376442647317</v>
      </c>
      <c r="M1408" s="23">
        <f>M1407-IF($B1408="B",(Percent_Rent_In_Elsies*2.49%/12 * H1407)/K1407,0)+IF($B1408="D",N1408,0)+IF(B1408="D",AK1407)+IF(B1408="C",F1407*90%)-(Y1408-Y1407)-IF($B1408="A",Q1407/K1407) + IF($B1408="A",Q1407/K1407)</f>
        <v>-33433414.475773506</v>
      </c>
      <c r="N1408" s="23">
        <f t="shared" si="1003"/>
        <v>0</v>
      </c>
      <c r="O1408" s="22">
        <f t="shared" si="1004"/>
        <v>0</v>
      </c>
      <c r="P1408" s="22">
        <f t="shared" si="1035"/>
        <v>0</v>
      </c>
      <c r="Q1408" s="22">
        <f t="shared" si="1036"/>
        <v>0</v>
      </c>
      <c r="R1408" s="22">
        <f t="shared" si="1005"/>
        <v>235302082.28733057</v>
      </c>
      <c r="S1408" s="16">
        <f t="shared" si="1042"/>
        <v>19575846.472959954</v>
      </c>
      <c r="T1408" s="15">
        <f t="shared" si="1006"/>
        <v>0</v>
      </c>
      <c r="U1408" s="23">
        <f t="shared" si="1023"/>
        <v>1045423.2283507434</v>
      </c>
      <c r="V1408" s="23">
        <f t="shared" si="1024"/>
        <v>86973.670945948863</v>
      </c>
      <c r="W1408" s="23">
        <f t="shared" si="1037"/>
        <v>0</v>
      </c>
      <c r="X1408" s="23">
        <f t="shared" si="1025"/>
        <v>30608135.220411535</v>
      </c>
      <c r="Y1408" s="23">
        <f t="shared" si="1007"/>
        <v>13825559.361691331</v>
      </c>
      <c r="Z1408" s="3">
        <f t="shared" si="1008"/>
        <v>0</v>
      </c>
      <c r="AA1408" s="23">
        <f t="shared" si="1009"/>
        <v>57953599.268602602</v>
      </c>
      <c r="AB1408" s="26">
        <f t="shared" si="1026"/>
        <v>70086276.274228662</v>
      </c>
      <c r="AC1408" s="23">
        <f t="shared" si="1027"/>
        <v>74889487.274228647</v>
      </c>
      <c r="AD1408" s="23">
        <f t="shared" si="1033"/>
        <v>4803211</v>
      </c>
      <c r="AE1408" s="24">
        <f t="shared" si="1041"/>
        <v>70086276.274228647</v>
      </c>
      <c r="AF1408" s="3">
        <f t="shared" si="1028"/>
        <v>1E-4</v>
      </c>
      <c r="AG1408" s="2">
        <f t="shared" si="1010"/>
        <v>0</v>
      </c>
      <c r="AH1408" s="2">
        <f t="shared" si="1011"/>
        <v>109.84201439809367</v>
      </c>
      <c r="AI1408" s="23">
        <f t="shared" si="1034"/>
        <v>9317415125.1258278</v>
      </c>
      <c r="AJ1408" s="23">
        <f t="shared" si="1012"/>
        <v>6219.922423797766</v>
      </c>
      <c r="AK1408" s="23">
        <f t="shared" si="1013"/>
        <v>60587.059186664381</v>
      </c>
      <c r="AL1408" s="23">
        <f t="shared" si="1038"/>
        <v>0</v>
      </c>
      <c r="AM1408" s="23">
        <f t="shared" si="1039"/>
        <v>0</v>
      </c>
      <c r="AN1408" s="16">
        <f t="shared" si="1029"/>
        <v>0</v>
      </c>
      <c r="AO1408" s="23">
        <f t="shared" si="1030"/>
        <v>0</v>
      </c>
      <c r="AP1408" s="22">
        <f t="shared" si="1031"/>
        <v>0</v>
      </c>
      <c r="AQ1408" s="30">
        <f t="shared" si="1014"/>
        <v>4575880606.293354</v>
      </c>
      <c r="AR1408" s="28">
        <f t="shared" si="1015"/>
        <v>2142868611.6447916</v>
      </c>
      <c r="AS1408" s="25">
        <f t="shared" si="1016"/>
        <v>200337590.02425668</v>
      </c>
      <c r="AT1408" s="32">
        <f t="shared" si="1017"/>
        <v>0</v>
      </c>
      <c r="AU1408" s="23">
        <f t="shared" si="1018"/>
        <v>0</v>
      </c>
      <c r="AV1408" s="22">
        <f t="shared" si="1019"/>
        <v>610912987.96790743</v>
      </c>
      <c r="AW1408" s="31">
        <f t="shared" si="1032"/>
        <v>3208997118.3972464</v>
      </c>
      <c r="AX1408"/>
      <c r="AY1408"/>
      <c r="AZ1408"/>
      <c r="BA1408"/>
    </row>
    <row r="1409" spans="1:53" s="21" customFormat="1" x14ac:dyDescent="0.25">
      <c r="A1409">
        <f t="shared" si="1040"/>
        <v>519</v>
      </c>
      <c r="B1409" t="s">
        <v>9</v>
      </c>
      <c r="C1409" s="27">
        <f t="shared" si="997"/>
        <v>0</v>
      </c>
      <c r="D1409" s="27">
        <f t="shared" si="1020"/>
        <v>0</v>
      </c>
      <c r="E1409" s="27" t="b">
        <f t="shared" si="996"/>
        <v>1</v>
      </c>
      <c r="F1409" s="29">
        <f t="shared" si="998"/>
        <v>0</v>
      </c>
      <c r="G1409" s="27">
        <f t="shared" si="1021"/>
        <v>0</v>
      </c>
      <c r="H1409" s="22">
        <f t="shared" si="999"/>
        <v>19246044419.056484</v>
      </c>
      <c r="I1409" s="23">
        <f t="shared" si="1000"/>
        <v>132580106.5049091</v>
      </c>
      <c r="J1409" s="23">
        <f t="shared" si="1001"/>
        <v>1086</v>
      </c>
      <c r="K1409" s="19">
        <f t="shared" si="1022"/>
        <v>225.0831931027827</v>
      </c>
      <c r="L1409" s="16">
        <f t="shared" si="1002"/>
        <v>132.75376442647317</v>
      </c>
      <c r="M1409" s="23">
        <f>M1408-IF($B1409="B",(Percent_Rent_In_Elsies*2.49%/12 * H1408)/K1408,0)+IF($B1409="D",N1409,0)+IF(B1409="D",AK1408)+IF(B1409="C",F1408*90%)-(Y1409-Y1408)-IF($B1409="A",Q1408/K1408) + IF($B1409="A",Q1408/K1408)</f>
        <v>-33372827.416586842</v>
      </c>
      <c r="N1409" s="23">
        <f t="shared" si="1003"/>
        <v>0</v>
      </c>
      <c r="O1409" s="22">
        <f t="shared" si="1004"/>
        <v>13677000.429788183</v>
      </c>
      <c r="P1409" s="22">
        <f t="shared" si="1035"/>
        <v>0</v>
      </c>
      <c r="Q1409" s="22">
        <f t="shared" si="1036"/>
        <v>0</v>
      </c>
      <c r="R1409" s="22">
        <f t="shared" si="1005"/>
        <v>235302082.28733057</v>
      </c>
      <c r="S1409" s="16">
        <f t="shared" si="1042"/>
        <v>0</v>
      </c>
      <c r="T1409" s="15">
        <f t="shared" si="1006"/>
        <v>5898846.0431717709</v>
      </c>
      <c r="U1409" s="23">
        <f t="shared" si="1023"/>
        <v>1045423.2283507434</v>
      </c>
      <c r="V1409" s="23">
        <f t="shared" si="1024"/>
        <v>0</v>
      </c>
      <c r="W1409" s="23">
        <f t="shared" si="1037"/>
        <v>86973.670945948863</v>
      </c>
      <c r="X1409" s="23">
        <f t="shared" si="1025"/>
        <v>30608135.220411535</v>
      </c>
      <c r="Y1409" s="23">
        <f t="shared" si="1007"/>
        <v>13825559.361691331</v>
      </c>
      <c r="Z1409" s="3">
        <f t="shared" si="1008"/>
        <v>0</v>
      </c>
      <c r="AA1409" s="23">
        <f t="shared" si="1009"/>
        <v>57893012.209415935</v>
      </c>
      <c r="AB1409" s="26">
        <f t="shared" si="1026"/>
        <v>70086276.274228647</v>
      </c>
      <c r="AC1409" s="23">
        <f t="shared" si="1027"/>
        <v>74889487.274228647</v>
      </c>
      <c r="AD1409" s="23">
        <f t="shared" si="1033"/>
        <v>4803211</v>
      </c>
      <c r="AE1409" s="24">
        <f t="shared" si="1041"/>
        <v>70086276.274228647</v>
      </c>
      <c r="AF1409" s="3">
        <f t="shared" si="1028"/>
        <v>0</v>
      </c>
      <c r="AG1409" s="2">
        <f t="shared" si="1010"/>
        <v>0</v>
      </c>
      <c r="AH1409" s="2">
        <f t="shared" si="1011"/>
        <v>109.84201439809367</v>
      </c>
      <c r="AI1409" s="23">
        <f t="shared" si="1034"/>
        <v>9307674318.8812256</v>
      </c>
      <c r="AJ1409" s="23">
        <f t="shared" si="1012"/>
        <v>6219.922423797766</v>
      </c>
      <c r="AK1409" s="23">
        <f t="shared" si="1013"/>
        <v>0</v>
      </c>
      <c r="AL1409" s="23">
        <f t="shared" si="1038"/>
        <v>0</v>
      </c>
      <c r="AM1409" s="23">
        <f t="shared" si="1039"/>
        <v>0</v>
      </c>
      <c r="AN1409" s="16">
        <f t="shared" si="1029"/>
        <v>0</v>
      </c>
      <c r="AO1409" s="23">
        <f t="shared" si="1030"/>
        <v>0</v>
      </c>
      <c r="AP1409" s="22">
        <f t="shared" si="1031"/>
        <v>0</v>
      </c>
      <c r="AQ1409" s="30">
        <f t="shared" si="1014"/>
        <v>4575880606.293354</v>
      </c>
      <c r="AR1409" s="28">
        <f t="shared" si="1015"/>
        <v>2142868611.6447916</v>
      </c>
      <c r="AS1409" s="25">
        <f t="shared" si="1016"/>
        <v>200337590.02425668</v>
      </c>
      <c r="AT1409" s="32">
        <f t="shared" si="1017"/>
        <v>0</v>
      </c>
      <c r="AU1409" s="23">
        <f t="shared" si="1018"/>
        <v>0</v>
      </c>
      <c r="AV1409" s="22">
        <f t="shared" si="1019"/>
        <v>610912987.96790743</v>
      </c>
      <c r="AW1409" s="31">
        <f t="shared" si="1032"/>
        <v>3208997118.3972464</v>
      </c>
      <c r="AX1409"/>
      <c r="AY1409"/>
      <c r="AZ1409"/>
      <c r="BA1409"/>
    </row>
    <row r="1410" spans="1:53" x14ac:dyDescent="0.25">
      <c r="A1410" s="21">
        <f t="shared" si="1040"/>
        <v>519</v>
      </c>
      <c r="B1410" s="21" t="s">
        <v>28</v>
      </c>
      <c r="C1410" s="27">
        <f t="shared" si="997"/>
        <v>0</v>
      </c>
      <c r="D1410" s="27">
        <f t="shared" si="1020"/>
        <v>0</v>
      </c>
      <c r="E1410" s="27" t="b">
        <f t="shared" si="996"/>
        <v>1</v>
      </c>
      <c r="F1410" s="29">
        <f t="shared" si="998"/>
        <v>0</v>
      </c>
      <c r="G1410" s="27">
        <f t="shared" si="1021"/>
        <v>0</v>
      </c>
      <c r="H1410" s="22">
        <f t="shared" si="999"/>
        <v>19246044419.056484</v>
      </c>
      <c r="I1410" s="23">
        <f t="shared" si="1000"/>
        <v>132580106.5049091</v>
      </c>
      <c r="J1410" s="23">
        <f t="shared" si="1001"/>
        <v>1086</v>
      </c>
      <c r="K1410" s="19">
        <f t="shared" si="1022"/>
        <v>225.0831931027827</v>
      </c>
      <c r="L1410" s="16">
        <f t="shared" si="1002"/>
        <v>132.75376442647317</v>
      </c>
      <c r="M1410" s="23">
        <f>M1409-IF($B1410="B",(Percent_Rent_In_Elsies*2.49%/12 * H1409)/K1409,0)+IF($B1410="D",N1410,0)+IF(B1410="D",AK1409)+IF(B1410="C",F1409*90%)-(Y1410-Y1409)-IF($B1410="A",Q1409/K1409) + IF($B1410="A",Q1409/K1409)</f>
        <v>-33372827.416586842</v>
      </c>
      <c r="N1410" s="23">
        <f t="shared" si="1003"/>
        <v>0</v>
      </c>
      <c r="O1410" s="22">
        <f t="shared" si="1004"/>
        <v>0</v>
      </c>
      <c r="P1410" s="22">
        <f t="shared" si="1035"/>
        <v>13677000.429788183</v>
      </c>
      <c r="Q1410" s="22">
        <f t="shared" si="1036"/>
        <v>0</v>
      </c>
      <c r="R1410" s="22">
        <f t="shared" si="1005"/>
        <v>235302082.28733057</v>
      </c>
      <c r="S1410" s="16">
        <f t="shared" si="1042"/>
        <v>0</v>
      </c>
      <c r="T1410" s="15">
        <f t="shared" si="1006"/>
        <v>0</v>
      </c>
      <c r="U1410" s="23">
        <f t="shared" si="1023"/>
        <v>1045423.2283507434</v>
      </c>
      <c r="V1410" s="23">
        <f t="shared" si="1024"/>
        <v>0</v>
      </c>
      <c r="W1410" s="23">
        <f t="shared" si="1037"/>
        <v>0</v>
      </c>
      <c r="X1410" s="23">
        <f t="shared" si="1025"/>
        <v>30608135.220411535</v>
      </c>
      <c r="Y1410" s="23">
        <f t="shared" si="1007"/>
        <v>13825559.361691331</v>
      </c>
      <c r="Z1410" s="3">
        <f t="shared" si="1008"/>
        <v>4348.6835472974435</v>
      </c>
      <c r="AA1410" s="23">
        <f t="shared" si="1009"/>
        <v>57958242.462625399</v>
      </c>
      <c r="AB1410" s="26">
        <f t="shared" si="1026"/>
        <v>70086276.274228632</v>
      </c>
      <c r="AC1410" s="23">
        <f t="shared" si="1027"/>
        <v>74889487.274228647</v>
      </c>
      <c r="AD1410" s="23">
        <f t="shared" si="1033"/>
        <v>4803211</v>
      </c>
      <c r="AE1410" s="24">
        <f t="shared" si="1041"/>
        <v>70086276.274228647</v>
      </c>
      <c r="AF1410" s="3">
        <f t="shared" si="1028"/>
        <v>0</v>
      </c>
      <c r="AG1410" s="2">
        <f t="shared" si="1010"/>
        <v>521842025.67569321</v>
      </c>
      <c r="AH1410" s="2">
        <f t="shared" si="1011"/>
        <v>109.84201439809367</v>
      </c>
      <c r="AI1410" s="23">
        <f t="shared" si="1034"/>
        <v>9318161628.6521473</v>
      </c>
      <c r="AJ1410" s="23">
        <f t="shared" si="1012"/>
        <v>6219.922423797766</v>
      </c>
      <c r="AK1410" s="23">
        <f t="shared" si="1013"/>
        <v>0</v>
      </c>
      <c r="AL1410" s="23">
        <f t="shared" si="1038"/>
        <v>0</v>
      </c>
      <c r="AM1410" s="23">
        <f t="shared" si="1039"/>
        <v>0</v>
      </c>
      <c r="AN1410" s="16">
        <f t="shared" si="1029"/>
        <v>0</v>
      </c>
      <c r="AO1410" s="23">
        <f t="shared" si="1030"/>
        <v>0</v>
      </c>
      <c r="AP1410" s="22">
        <f t="shared" si="1031"/>
        <v>0</v>
      </c>
      <c r="AQ1410" s="30">
        <f t="shared" si="1014"/>
        <v>4575880606.293354</v>
      </c>
      <c r="AR1410" s="28">
        <f t="shared" si="1015"/>
        <v>2142868611.6447916</v>
      </c>
      <c r="AS1410" s="25">
        <f t="shared" si="1016"/>
        <v>200337590.02425668</v>
      </c>
      <c r="AT1410" s="32">
        <f t="shared" si="1017"/>
        <v>8697.367094594887</v>
      </c>
      <c r="AU1410" s="23">
        <f t="shared" si="1018"/>
        <v>8697.367094594887</v>
      </c>
      <c r="AV1410" s="22">
        <f t="shared" si="1019"/>
        <v>616811834.01107919</v>
      </c>
      <c r="AW1410" s="31">
        <f t="shared" si="1032"/>
        <v>3208997118.3972464</v>
      </c>
    </row>
    <row r="1411" spans="1:53" x14ac:dyDescent="0.25">
      <c r="A1411">
        <f t="shared" si="1040"/>
        <v>520</v>
      </c>
      <c r="B1411" t="s">
        <v>6</v>
      </c>
      <c r="C1411" s="27">
        <f t="shared" si="997"/>
        <v>0</v>
      </c>
      <c r="D1411" s="27">
        <f t="shared" si="1020"/>
        <v>0</v>
      </c>
      <c r="E1411" s="27" t="b">
        <f t="shared" si="996"/>
        <v>1</v>
      </c>
      <c r="F1411" s="29">
        <f t="shared" si="998"/>
        <v>0</v>
      </c>
      <c r="G1411" s="27">
        <f t="shared" si="1021"/>
        <v>0</v>
      </c>
      <c r="H1411" s="22">
        <f t="shared" si="999"/>
        <v>19278121159.754913</v>
      </c>
      <c r="I1411" s="23">
        <f t="shared" si="1000"/>
        <v>132580106.5049091</v>
      </c>
      <c r="J1411" s="23">
        <f t="shared" si="1001"/>
        <v>1086</v>
      </c>
      <c r="K1411" s="19">
        <f t="shared" si="1022"/>
        <v>225.0831931027827</v>
      </c>
      <c r="L1411" s="16">
        <f t="shared" si="1002"/>
        <v>132.97502070051729</v>
      </c>
      <c r="M1411" s="23">
        <f>M1410-IF($B1411="B",(Percent_Rent_In_Elsies*2.49%/12 * H1410)/K1410,0)+IF($B1411="D",N1411,0)+IF(B1411="D",AK1410)+IF(B1411="C",F1410*90%)-(Y1411-Y1410)-IF($B1411="A",Q1410/K1410) + IF($B1411="A",Q1410/K1410)</f>
        <v>-33372827.416586842</v>
      </c>
      <c r="N1411" s="23">
        <f t="shared" si="1003"/>
        <v>0</v>
      </c>
      <c r="O1411" s="22">
        <f t="shared" si="1004"/>
        <v>0</v>
      </c>
      <c r="P1411" s="22">
        <f t="shared" si="1035"/>
        <v>0</v>
      </c>
      <c r="Q1411" s="22">
        <f t="shared" si="1036"/>
        <v>0</v>
      </c>
      <c r="R1411" s="22">
        <f t="shared" si="1005"/>
        <v>235302082.28733057</v>
      </c>
      <c r="S1411" s="16">
        <f t="shared" si="1042"/>
        <v>0</v>
      </c>
      <c r="T1411" s="15">
        <f t="shared" si="1006"/>
        <v>0</v>
      </c>
      <c r="U1411" s="23">
        <f t="shared" si="1023"/>
        <v>1045423.2283507434</v>
      </c>
      <c r="V1411" s="23">
        <f t="shared" si="1024"/>
        <v>0</v>
      </c>
      <c r="W1411" s="23">
        <f t="shared" si="1037"/>
        <v>0</v>
      </c>
      <c r="X1411" s="23">
        <f t="shared" si="1025"/>
        <v>30629878.638148021</v>
      </c>
      <c r="Y1411" s="23">
        <f t="shared" si="1007"/>
        <v>13825559.361691331</v>
      </c>
      <c r="Z1411" s="3">
        <f t="shared" si="1008"/>
        <v>0</v>
      </c>
      <c r="AA1411" s="23">
        <f t="shared" si="1009"/>
        <v>57958242.462625399</v>
      </c>
      <c r="AB1411" s="26">
        <f t="shared" si="1026"/>
        <v>70086276.274228647</v>
      </c>
      <c r="AC1411" s="23">
        <f t="shared" si="1027"/>
        <v>74889487.274228647</v>
      </c>
      <c r="AD1411" s="23">
        <f t="shared" si="1033"/>
        <v>4803211</v>
      </c>
      <c r="AE1411" s="24">
        <f t="shared" si="1041"/>
        <v>70086276.274228647</v>
      </c>
      <c r="AF1411" s="3">
        <f t="shared" si="1028"/>
        <v>0</v>
      </c>
      <c r="AG1411" s="2">
        <f t="shared" si="1010"/>
        <v>0</v>
      </c>
      <c r="AH1411" s="2">
        <f t="shared" si="1011"/>
        <v>110.02508442209052</v>
      </c>
      <c r="AI1411" s="23">
        <f t="shared" si="1034"/>
        <v>9318161628.6521473</v>
      </c>
      <c r="AJ1411" s="23">
        <f t="shared" si="1012"/>
        <v>6219.922423797766</v>
      </c>
      <c r="AK1411" s="23">
        <f t="shared" si="1013"/>
        <v>0</v>
      </c>
      <c r="AL1411" s="23">
        <f t="shared" si="1038"/>
        <v>0</v>
      </c>
      <c r="AM1411" s="23">
        <f t="shared" si="1039"/>
        <v>0</v>
      </c>
      <c r="AN1411" s="16">
        <f t="shared" si="1029"/>
        <v>0</v>
      </c>
      <c r="AO1411" s="23">
        <f t="shared" si="1030"/>
        <v>0</v>
      </c>
      <c r="AP1411" s="22">
        <f t="shared" si="1031"/>
        <v>0</v>
      </c>
      <c r="AQ1411" s="30">
        <f t="shared" si="1014"/>
        <v>4575880606.293354</v>
      </c>
      <c r="AR1411" s="28">
        <f t="shared" si="1015"/>
        <v>2142868611.6447916</v>
      </c>
      <c r="AS1411" s="25">
        <f t="shared" si="1016"/>
        <v>200337590.02425668</v>
      </c>
      <c r="AT1411" s="32">
        <f t="shared" si="1017"/>
        <v>0</v>
      </c>
      <c r="AU1411" s="23">
        <f t="shared" si="1018"/>
        <v>0</v>
      </c>
      <c r="AV1411" s="22">
        <f t="shared" si="1019"/>
        <v>616811834.01107919</v>
      </c>
      <c r="AW1411" s="31">
        <f t="shared" si="1032"/>
        <v>3195320117.9674582</v>
      </c>
    </row>
    <row r="1412" spans="1:53" x14ac:dyDescent="0.25">
      <c r="A1412">
        <f t="shared" si="1040"/>
        <v>520</v>
      </c>
      <c r="B1412" t="s">
        <v>7</v>
      </c>
      <c r="C1412" s="27">
        <f t="shared" si="997"/>
        <v>0</v>
      </c>
      <c r="D1412" s="27">
        <f t="shared" si="1020"/>
        <v>0</v>
      </c>
      <c r="E1412" s="27" t="b">
        <f t="shared" si="996"/>
        <v>1</v>
      </c>
      <c r="F1412" s="29">
        <f t="shared" si="998"/>
        <v>0</v>
      </c>
      <c r="G1412" s="27">
        <f t="shared" si="1021"/>
        <v>0</v>
      </c>
      <c r="H1412" s="22">
        <f t="shared" si="999"/>
        <v>19278121159.754913</v>
      </c>
      <c r="I1412" s="23">
        <f t="shared" si="1000"/>
        <v>132580106.5049091</v>
      </c>
      <c r="J1412" s="23">
        <f t="shared" si="1001"/>
        <v>1086</v>
      </c>
      <c r="K1412" s="19">
        <f t="shared" si="1022"/>
        <v>225.0831931027827</v>
      </c>
      <c r="L1412" s="16">
        <f t="shared" si="1002"/>
        <v>132.97502070051729</v>
      </c>
      <c r="M1412" s="23">
        <f>M1411-IF($B1412="B",(Percent_Rent_In_Elsies*2.49%/12 * H1411)/K1411,0)+IF($B1412="D",N1412,0)+IF(B1412="D",AK1411)+IF(B1412="C",F1411*90%)-(Y1412-Y1411)-IF($B1412="A",Q1411/K1411) + IF($B1412="A",Q1411/K1411)</f>
        <v>-33461688.119278725</v>
      </c>
      <c r="N1412" s="23">
        <f t="shared" si="1003"/>
        <v>0</v>
      </c>
      <c r="O1412" s="22">
        <f t="shared" si="1004"/>
        <v>0</v>
      </c>
      <c r="P1412" s="22">
        <f t="shared" si="1035"/>
        <v>0</v>
      </c>
      <c r="Q1412" s="22">
        <f t="shared" si="1036"/>
        <v>0</v>
      </c>
      <c r="R1412" s="22">
        <f t="shared" si="1005"/>
        <v>215693575.43005303</v>
      </c>
      <c r="S1412" s="16">
        <f t="shared" si="1042"/>
        <v>19608506.857277546</v>
      </c>
      <c r="T1412" s="15">
        <f t="shared" si="1006"/>
        <v>0</v>
      </c>
      <c r="U1412" s="23">
        <f t="shared" si="1023"/>
        <v>958304.62598818145</v>
      </c>
      <c r="V1412" s="23">
        <f t="shared" si="1024"/>
        <v>87118.602362561956</v>
      </c>
      <c r="W1412" s="23">
        <f t="shared" si="1037"/>
        <v>0</v>
      </c>
      <c r="X1412" s="23">
        <f t="shared" si="1025"/>
        <v>30629878.638148021</v>
      </c>
      <c r="Y1412" s="23">
        <f t="shared" si="1007"/>
        <v>13825559.361691331</v>
      </c>
      <c r="Z1412" s="3">
        <f t="shared" si="1008"/>
        <v>0</v>
      </c>
      <c r="AA1412" s="23">
        <f t="shared" si="1009"/>
        <v>57958242.462625399</v>
      </c>
      <c r="AB1412" s="26">
        <f t="shared" si="1026"/>
        <v>70086276.274228647</v>
      </c>
      <c r="AC1412" s="23">
        <f t="shared" si="1027"/>
        <v>74889487.274228647</v>
      </c>
      <c r="AD1412" s="23">
        <f t="shared" si="1033"/>
        <v>4803211</v>
      </c>
      <c r="AE1412" s="24">
        <f t="shared" si="1041"/>
        <v>70086276.274228647</v>
      </c>
      <c r="AF1412" s="3">
        <f t="shared" si="1028"/>
        <v>0</v>
      </c>
      <c r="AG1412" s="2">
        <f t="shared" si="1010"/>
        <v>0</v>
      </c>
      <c r="AH1412" s="2">
        <f t="shared" si="1011"/>
        <v>110.02508442209052</v>
      </c>
      <c r="AI1412" s="23">
        <f t="shared" si="1034"/>
        <v>9318161628.6521473</v>
      </c>
      <c r="AJ1412" s="23">
        <f t="shared" si="1012"/>
        <v>6219.922423797766</v>
      </c>
      <c r="AK1412" s="23">
        <f t="shared" si="1013"/>
        <v>0</v>
      </c>
      <c r="AL1412" s="23">
        <f t="shared" si="1038"/>
        <v>746503.52631950378</v>
      </c>
      <c r="AM1412" s="23">
        <f t="shared" si="1039"/>
        <v>696479103.41981804</v>
      </c>
      <c r="AN1412" s="16">
        <f t="shared" si="1029"/>
        <v>0</v>
      </c>
      <c r="AO1412" s="23">
        <f t="shared" si="1030"/>
        <v>88860.702691881481</v>
      </c>
      <c r="AP1412" s="22">
        <f t="shared" si="1031"/>
        <v>20001050.703245725</v>
      </c>
      <c r="AQ1412" s="30">
        <f t="shared" si="1014"/>
        <v>4615712698.7688684</v>
      </c>
      <c r="AR1412" s="28">
        <f t="shared" si="1015"/>
        <v>2162699653.4170599</v>
      </c>
      <c r="AS1412" s="25">
        <f t="shared" si="1016"/>
        <v>200337590.02425668</v>
      </c>
      <c r="AT1412" s="32">
        <f t="shared" si="1017"/>
        <v>0</v>
      </c>
      <c r="AU1412" s="23">
        <f t="shared" si="1018"/>
        <v>0</v>
      </c>
      <c r="AV1412" s="22">
        <f t="shared" si="1019"/>
        <v>616811834.01107919</v>
      </c>
      <c r="AW1412" s="31">
        <f t="shared" si="1032"/>
        <v>3235152210.4429722</v>
      </c>
    </row>
    <row r="1413" spans="1:53" x14ac:dyDescent="0.25">
      <c r="A1413">
        <f t="shared" si="1040"/>
        <v>520</v>
      </c>
      <c r="B1413" t="s">
        <v>8</v>
      </c>
      <c r="C1413" s="27">
        <f t="shared" si="997"/>
        <v>0</v>
      </c>
      <c r="D1413" s="27">
        <f t="shared" si="1020"/>
        <v>0</v>
      </c>
      <c r="E1413" s="27" t="b">
        <f t="shared" si="996"/>
        <v>1</v>
      </c>
      <c r="F1413" s="29">
        <f t="shared" si="998"/>
        <v>0</v>
      </c>
      <c r="G1413" s="27">
        <f t="shared" si="1021"/>
        <v>0</v>
      </c>
      <c r="H1413" s="22">
        <f t="shared" si="999"/>
        <v>19278121159.754913</v>
      </c>
      <c r="I1413" s="23">
        <f t="shared" si="1000"/>
        <v>132580106.5049091</v>
      </c>
      <c r="J1413" s="23">
        <f t="shared" si="1001"/>
        <v>1086</v>
      </c>
      <c r="K1413" s="19">
        <f t="shared" si="1022"/>
        <v>225.0831931027827</v>
      </c>
      <c r="L1413" s="16">
        <f t="shared" si="1002"/>
        <v>132.97502070051729</v>
      </c>
      <c r="M1413" s="23">
        <f>M1412-IF($B1413="B",(Percent_Rent_In_Elsies*2.49%/12 * H1412)/K1412,0)+IF($B1413="D",N1413,0)+IF(B1413="D",AK1412)+IF(B1413="C",F1412*90%)-(Y1413-Y1412)-IF($B1413="A",Q1412/K1412) + IF($B1413="A",Q1412/K1412)</f>
        <v>-33461688.119278725</v>
      </c>
      <c r="N1413" s="23">
        <f t="shared" si="1003"/>
        <v>0</v>
      </c>
      <c r="O1413" s="22">
        <f t="shared" si="1004"/>
        <v>0</v>
      </c>
      <c r="P1413" s="22">
        <f t="shared" si="1035"/>
        <v>0</v>
      </c>
      <c r="Q1413" s="22">
        <f t="shared" si="1036"/>
        <v>0</v>
      </c>
      <c r="R1413" s="22">
        <f t="shared" si="1005"/>
        <v>235694626.13329875</v>
      </c>
      <c r="S1413" s="16">
        <f t="shared" si="1042"/>
        <v>19608506.857277546</v>
      </c>
      <c r="T1413" s="15">
        <f t="shared" si="1006"/>
        <v>0</v>
      </c>
      <c r="U1413" s="23">
        <f t="shared" si="1023"/>
        <v>1047165.3286800629</v>
      </c>
      <c r="V1413" s="23">
        <f t="shared" si="1024"/>
        <v>87118.602362561956</v>
      </c>
      <c r="W1413" s="23">
        <f t="shared" si="1037"/>
        <v>0</v>
      </c>
      <c r="X1413" s="23">
        <f t="shared" si="1025"/>
        <v>30629878.638148021</v>
      </c>
      <c r="Y1413" s="23">
        <f t="shared" si="1007"/>
        <v>13825559.361691331</v>
      </c>
      <c r="Z1413" s="3">
        <f t="shared" si="1008"/>
        <v>0</v>
      </c>
      <c r="AA1413" s="23">
        <f t="shared" si="1009"/>
        <v>57958242.462625399</v>
      </c>
      <c r="AB1413" s="26">
        <f t="shared" si="1026"/>
        <v>70086276.274228647</v>
      </c>
      <c r="AC1413" s="23">
        <f t="shared" si="1027"/>
        <v>74889487.274228647</v>
      </c>
      <c r="AD1413" s="23">
        <f t="shared" si="1033"/>
        <v>4803211</v>
      </c>
      <c r="AE1413" s="24">
        <f t="shared" si="1041"/>
        <v>70086276.274228647</v>
      </c>
      <c r="AF1413" s="3">
        <f t="shared" si="1028"/>
        <v>1E-4</v>
      </c>
      <c r="AG1413" s="2">
        <f t="shared" si="1010"/>
        <v>0</v>
      </c>
      <c r="AH1413" s="2">
        <f t="shared" si="1011"/>
        <v>110.02508442209052</v>
      </c>
      <c r="AI1413" s="23">
        <f t="shared" si="1034"/>
        <v>9318161628.6521473</v>
      </c>
      <c r="AJ1413" s="23">
        <f t="shared" si="1012"/>
        <v>6219.922423797766</v>
      </c>
      <c r="AK1413" s="23">
        <f t="shared" si="1013"/>
        <v>60573.66292849843</v>
      </c>
      <c r="AL1413" s="23">
        <f t="shared" si="1038"/>
        <v>0</v>
      </c>
      <c r="AM1413" s="23">
        <f t="shared" si="1039"/>
        <v>0</v>
      </c>
      <c r="AN1413" s="16">
        <f t="shared" si="1029"/>
        <v>0</v>
      </c>
      <c r="AO1413" s="23">
        <f t="shared" si="1030"/>
        <v>0</v>
      </c>
      <c r="AP1413" s="22">
        <f t="shared" si="1031"/>
        <v>0</v>
      </c>
      <c r="AQ1413" s="30">
        <f t="shared" si="1014"/>
        <v>4615712698.7688684</v>
      </c>
      <c r="AR1413" s="28">
        <f t="shared" si="1015"/>
        <v>2162699653.4170599</v>
      </c>
      <c r="AS1413" s="25">
        <f t="shared" si="1016"/>
        <v>200337590.02425668</v>
      </c>
      <c r="AT1413" s="32">
        <f t="shared" si="1017"/>
        <v>0</v>
      </c>
      <c r="AU1413" s="23">
        <f t="shared" si="1018"/>
        <v>0</v>
      </c>
      <c r="AV1413" s="22">
        <f t="shared" si="1019"/>
        <v>616811834.01107919</v>
      </c>
      <c r="AW1413" s="31">
        <f t="shared" si="1032"/>
        <v>3235152210.4429722</v>
      </c>
    </row>
    <row r="1414" spans="1:53" x14ac:dyDescent="0.25">
      <c r="A1414">
        <f t="shared" si="1040"/>
        <v>520</v>
      </c>
      <c r="B1414" t="s">
        <v>9</v>
      </c>
      <c r="C1414" s="27">
        <f t="shared" si="997"/>
        <v>0</v>
      </c>
      <c r="D1414" s="27">
        <f t="shared" si="1020"/>
        <v>0</v>
      </c>
      <c r="E1414" s="27" t="b">
        <f t="shared" si="996"/>
        <v>1</v>
      </c>
      <c r="F1414" s="29">
        <f t="shared" si="998"/>
        <v>0</v>
      </c>
      <c r="G1414" s="27">
        <f t="shared" si="1021"/>
        <v>0</v>
      </c>
      <c r="H1414" s="22">
        <f t="shared" si="999"/>
        <v>19278121159.754913</v>
      </c>
      <c r="I1414" s="23">
        <f t="shared" si="1000"/>
        <v>132580106.5049091</v>
      </c>
      <c r="J1414" s="23">
        <f t="shared" si="1001"/>
        <v>1086</v>
      </c>
      <c r="K1414" s="19">
        <f t="shared" si="1022"/>
        <v>225.0831931027827</v>
      </c>
      <c r="L1414" s="16">
        <f t="shared" si="1002"/>
        <v>132.97502070051729</v>
      </c>
      <c r="M1414" s="23">
        <f>M1413-IF($B1414="B",(Percent_Rent_In_Elsies*2.49%/12 * H1413)/K1413,0)+IF($B1414="D",N1414,0)+IF(B1414="D",AK1413)+IF(B1414="C",F1413*90%)-(Y1414-Y1413)-IF($B1414="A",Q1413/K1413) + IF($B1414="A",Q1413/K1413)</f>
        <v>-33401114.456350226</v>
      </c>
      <c r="N1414" s="23">
        <f t="shared" si="1003"/>
        <v>0</v>
      </c>
      <c r="O1414" s="22">
        <f t="shared" si="1004"/>
        <v>13699819.219385514</v>
      </c>
      <c r="P1414" s="22">
        <f t="shared" si="1035"/>
        <v>0</v>
      </c>
      <c r="Q1414" s="22">
        <f t="shared" si="1036"/>
        <v>0</v>
      </c>
      <c r="R1414" s="22">
        <f t="shared" si="1005"/>
        <v>235694626.13329875</v>
      </c>
      <c r="S1414" s="16">
        <f t="shared" si="1042"/>
        <v>0</v>
      </c>
      <c r="T1414" s="15">
        <f t="shared" si="1006"/>
        <v>5908687.637892032</v>
      </c>
      <c r="U1414" s="23">
        <f t="shared" si="1023"/>
        <v>1047165.3286800629</v>
      </c>
      <c r="V1414" s="23">
        <f t="shared" si="1024"/>
        <v>0</v>
      </c>
      <c r="W1414" s="23">
        <f t="shared" si="1037"/>
        <v>87118.602362561956</v>
      </c>
      <c r="X1414" s="23">
        <f t="shared" si="1025"/>
        <v>30629878.638148021</v>
      </c>
      <c r="Y1414" s="23">
        <f t="shared" si="1007"/>
        <v>13825559.361691331</v>
      </c>
      <c r="Z1414" s="3">
        <f t="shared" si="1008"/>
        <v>0</v>
      </c>
      <c r="AA1414" s="23">
        <f t="shared" si="1009"/>
        <v>57897668.7996969</v>
      </c>
      <c r="AB1414" s="26">
        <f t="shared" si="1026"/>
        <v>70086276.274228647</v>
      </c>
      <c r="AC1414" s="23">
        <f t="shared" si="1027"/>
        <v>74889487.274228647</v>
      </c>
      <c r="AD1414" s="23">
        <f t="shared" si="1033"/>
        <v>4803211</v>
      </c>
      <c r="AE1414" s="24">
        <f t="shared" si="1041"/>
        <v>70086276.274228647</v>
      </c>
      <c r="AF1414" s="3">
        <f t="shared" si="1028"/>
        <v>0</v>
      </c>
      <c r="AG1414" s="2">
        <f t="shared" si="1010"/>
        <v>0</v>
      </c>
      <c r="AH1414" s="2">
        <f t="shared" si="1011"/>
        <v>110.02508442209052</v>
      </c>
      <c r="AI1414" s="23">
        <f t="shared" si="1034"/>
        <v>9308422976.1736622</v>
      </c>
      <c r="AJ1414" s="23">
        <f t="shared" si="1012"/>
        <v>6219.922423797766</v>
      </c>
      <c r="AK1414" s="23">
        <f t="shared" si="1013"/>
        <v>0</v>
      </c>
      <c r="AL1414" s="23">
        <f t="shared" si="1038"/>
        <v>0</v>
      </c>
      <c r="AM1414" s="23">
        <f t="shared" si="1039"/>
        <v>0</v>
      </c>
      <c r="AN1414" s="16">
        <f t="shared" si="1029"/>
        <v>0</v>
      </c>
      <c r="AO1414" s="23">
        <f t="shared" si="1030"/>
        <v>0</v>
      </c>
      <c r="AP1414" s="22">
        <f t="shared" si="1031"/>
        <v>0</v>
      </c>
      <c r="AQ1414" s="30">
        <f t="shared" si="1014"/>
        <v>4615712698.7688684</v>
      </c>
      <c r="AR1414" s="28">
        <f t="shared" si="1015"/>
        <v>2162699653.4170599</v>
      </c>
      <c r="AS1414" s="25">
        <f t="shared" si="1016"/>
        <v>200337590.02425668</v>
      </c>
      <c r="AT1414" s="32">
        <f t="shared" si="1017"/>
        <v>0</v>
      </c>
      <c r="AU1414" s="23">
        <f t="shared" si="1018"/>
        <v>0</v>
      </c>
      <c r="AV1414" s="22">
        <f t="shared" si="1019"/>
        <v>616811834.01107919</v>
      </c>
      <c r="AW1414" s="31">
        <f t="shared" si="1032"/>
        <v>3235152210.4429722</v>
      </c>
    </row>
    <row r="1415" spans="1:53" x14ac:dyDescent="0.25">
      <c r="A1415" s="21">
        <f t="shared" si="1040"/>
        <v>520</v>
      </c>
      <c r="B1415" s="21" t="s">
        <v>28</v>
      </c>
      <c r="C1415" s="27">
        <f t="shared" si="997"/>
        <v>0</v>
      </c>
      <c r="D1415" s="27">
        <f t="shared" si="1020"/>
        <v>0</v>
      </c>
      <c r="E1415" s="27" t="b">
        <f t="shared" si="996"/>
        <v>1</v>
      </c>
      <c r="F1415" s="29">
        <f t="shared" si="998"/>
        <v>0</v>
      </c>
      <c r="G1415" s="27">
        <f t="shared" si="1021"/>
        <v>0</v>
      </c>
      <c r="H1415" s="22">
        <f t="shared" si="999"/>
        <v>19278121159.754913</v>
      </c>
      <c r="I1415" s="23">
        <f t="shared" si="1000"/>
        <v>132580106.5049091</v>
      </c>
      <c r="J1415" s="23">
        <f t="shared" si="1001"/>
        <v>1086</v>
      </c>
      <c r="K1415" s="19">
        <f t="shared" si="1022"/>
        <v>225.0831931027827</v>
      </c>
      <c r="L1415" s="16">
        <f t="shared" si="1002"/>
        <v>132.97502070051729</v>
      </c>
      <c r="M1415" s="23">
        <f>M1414-IF($B1415="B",(Percent_Rent_In_Elsies*2.49%/12 * H1414)/K1414,0)+IF($B1415="D",N1415,0)+IF(B1415="D",AK1414)+IF(B1415="C",F1414*90%)-(Y1415-Y1414)-IF($B1415="A",Q1414/K1414) + IF($B1415="A",Q1414/K1414)</f>
        <v>-33401114.456350226</v>
      </c>
      <c r="N1415" s="23">
        <f t="shared" si="1003"/>
        <v>0</v>
      </c>
      <c r="O1415" s="22">
        <f t="shared" si="1004"/>
        <v>0</v>
      </c>
      <c r="P1415" s="22">
        <f t="shared" si="1035"/>
        <v>13699819.219385514</v>
      </c>
      <c r="Q1415" s="22">
        <f t="shared" si="1036"/>
        <v>0</v>
      </c>
      <c r="R1415" s="22">
        <f t="shared" si="1005"/>
        <v>235694626.13329875</v>
      </c>
      <c r="S1415" s="16">
        <f t="shared" si="1042"/>
        <v>0</v>
      </c>
      <c r="T1415" s="15">
        <f t="shared" si="1006"/>
        <v>0</v>
      </c>
      <c r="U1415" s="23">
        <f t="shared" si="1023"/>
        <v>1047165.3286800629</v>
      </c>
      <c r="V1415" s="23">
        <f t="shared" si="1024"/>
        <v>0</v>
      </c>
      <c r="W1415" s="23">
        <f t="shared" si="1037"/>
        <v>0</v>
      </c>
      <c r="X1415" s="23">
        <f t="shared" si="1025"/>
        <v>30629878.638148021</v>
      </c>
      <c r="Y1415" s="23">
        <f t="shared" si="1007"/>
        <v>13825559.361691331</v>
      </c>
      <c r="Z1415" s="3">
        <f t="shared" si="1008"/>
        <v>4355.9301181280989</v>
      </c>
      <c r="AA1415" s="23">
        <f t="shared" si="1009"/>
        <v>57963007.751468822</v>
      </c>
      <c r="AB1415" s="26">
        <f t="shared" si="1026"/>
        <v>70086276.274228662</v>
      </c>
      <c r="AC1415" s="23">
        <f t="shared" si="1027"/>
        <v>74889487.274228647</v>
      </c>
      <c r="AD1415" s="23">
        <f t="shared" si="1033"/>
        <v>4803211</v>
      </c>
      <c r="AE1415" s="24">
        <f t="shared" si="1041"/>
        <v>70086276.274228647</v>
      </c>
      <c r="AF1415" s="3">
        <f t="shared" si="1028"/>
        <v>0</v>
      </c>
      <c r="AG1415" s="2">
        <f t="shared" si="1010"/>
        <v>522711614.17537183</v>
      </c>
      <c r="AH1415" s="2">
        <f t="shared" si="1011"/>
        <v>110.02508442209052</v>
      </c>
      <c r="AI1415" s="23">
        <f t="shared" si="1034"/>
        <v>9318927761.8156719</v>
      </c>
      <c r="AJ1415" s="23">
        <f t="shared" si="1012"/>
        <v>6219.922423797766</v>
      </c>
      <c r="AK1415" s="23">
        <f t="shared" si="1013"/>
        <v>0</v>
      </c>
      <c r="AL1415" s="23">
        <f t="shared" si="1038"/>
        <v>0</v>
      </c>
      <c r="AM1415" s="23">
        <f t="shared" si="1039"/>
        <v>0</v>
      </c>
      <c r="AN1415" s="16">
        <f t="shared" si="1029"/>
        <v>0</v>
      </c>
      <c r="AO1415" s="23">
        <f t="shared" si="1030"/>
        <v>0</v>
      </c>
      <c r="AP1415" s="22">
        <f t="shared" si="1031"/>
        <v>0</v>
      </c>
      <c r="AQ1415" s="30">
        <f t="shared" si="1014"/>
        <v>4615712698.7688684</v>
      </c>
      <c r="AR1415" s="28">
        <f t="shared" si="1015"/>
        <v>2162699653.4170599</v>
      </c>
      <c r="AS1415" s="25">
        <f t="shared" si="1016"/>
        <v>200337590.02425668</v>
      </c>
      <c r="AT1415" s="32">
        <f t="shared" si="1017"/>
        <v>8711.8602362561978</v>
      </c>
      <c r="AU1415" s="23">
        <f t="shared" si="1018"/>
        <v>8711.8602362561978</v>
      </c>
      <c r="AV1415" s="22">
        <f t="shared" si="1019"/>
        <v>622720521.6489712</v>
      </c>
      <c r="AW1415" s="31">
        <f t="shared" si="1032"/>
        <v>3235152210.4429722</v>
      </c>
    </row>
    <row r="1416" spans="1:53" x14ac:dyDescent="0.25">
      <c r="A1416">
        <f t="shared" si="1040"/>
        <v>521</v>
      </c>
      <c r="B1416" t="s">
        <v>6</v>
      </c>
      <c r="C1416" s="27">
        <f t="shared" si="997"/>
        <v>0</v>
      </c>
      <c r="D1416" s="27">
        <f t="shared" si="1020"/>
        <v>0</v>
      </c>
      <c r="E1416" s="27" t="b">
        <f t="shared" si="996"/>
        <v>1</v>
      </c>
      <c r="F1416" s="29">
        <f t="shared" si="998"/>
        <v>0</v>
      </c>
      <c r="G1416" s="27">
        <f t="shared" si="1021"/>
        <v>0</v>
      </c>
      <c r="H1416" s="22">
        <f t="shared" si="999"/>
        <v>19310251361.68784</v>
      </c>
      <c r="I1416" s="23">
        <f t="shared" si="1000"/>
        <v>132580106.5049091</v>
      </c>
      <c r="J1416" s="23">
        <f t="shared" si="1001"/>
        <v>1086</v>
      </c>
      <c r="K1416" s="19">
        <f t="shared" si="1022"/>
        <v>225.0831931027827</v>
      </c>
      <c r="L1416" s="16">
        <f t="shared" si="1002"/>
        <v>133.19664573501817</v>
      </c>
      <c r="M1416" s="23">
        <f>M1415-IF($B1416="B",(Percent_Rent_In_Elsies*2.49%/12 * H1415)/K1415,0)+IF($B1416="D",N1416,0)+IF(B1416="D",AK1415)+IF(B1416="C",F1415*90%)-(Y1416-Y1415)-IF($B1416="A",Q1415/K1415) + IF($B1416="A",Q1415/K1415)</f>
        <v>-33401114.456350226</v>
      </c>
      <c r="N1416" s="23">
        <f t="shared" si="1003"/>
        <v>0</v>
      </c>
      <c r="O1416" s="22">
        <f t="shared" si="1004"/>
        <v>0</v>
      </c>
      <c r="P1416" s="22">
        <f t="shared" si="1035"/>
        <v>0</v>
      </c>
      <c r="Q1416" s="22">
        <f t="shared" si="1036"/>
        <v>0</v>
      </c>
      <c r="R1416" s="22">
        <f t="shared" si="1005"/>
        <v>235694626.13329875</v>
      </c>
      <c r="S1416" s="16">
        <f t="shared" si="1042"/>
        <v>0</v>
      </c>
      <c r="T1416" s="15">
        <f t="shared" si="1006"/>
        <v>0</v>
      </c>
      <c r="U1416" s="23">
        <f t="shared" si="1023"/>
        <v>1047165.3286800629</v>
      </c>
      <c r="V1416" s="23">
        <f t="shared" si="1024"/>
        <v>0</v>
      </c>
      <c r="W1416" s="23">
        <f t="shared" si="1037"/>
        <v>0</v>
      </c>
      <c r="X1416" s="23">
        <f t="shared" si="1025"/>
        <v>30651658.288738664</v>
      </c>
      <c r="Y1416" s="23">
        <f t="shared" si="1007"/>
        <v>13825559.361691331</v>
      </c>
      <c r="Z1416" s="3">
        <f t="shared" si="1008"/>
        <v>0</v>
      </c>
      <c r="AA1416" s="23">
        <f t="shared" si="1009"/>
        <v>57963007.751468822</v>
      </c>
      <c r="AB1416" s="26">
        <f t="shared" si="1026"/>
        <v>70086276.274228662</v>
      </c>
      <c r="AC1416" s="23">
        <f t="shared" si="1027"/>
        <v>74889487.274228647</v>
      </c>
      <c r="AD1416" s="23">
        <f t="shared" si="1033"/>
        <v>4803211</v>
      </c>
      <c r="AE1416" s="24">
        <f t="shared" si="1041"/>
        <v>70086276.274228647</v>
      </c>
      <c r="AF1416" s="3">
        <f t="shared" si="1028"/>
        <v>0</v>
      </c>
      <c r="AG1416" s="2">
        <f t="shared" si="1010"/>
        <v>0</v>
      </c>
      <c r="AH1416" s="2">
        <f t="shared" si="1011"/>
        <v>110.208459562794</v>
      </c>
      <c r="AI1416" s="23">
        <f t="shared" si="1034"/>
        <v>9318927761.8156719</v>
      </c>
      <c r="AJ1416" s="23">
        <f t="shared" si="1012"/>
        <v>6219.922423797766</v>
      </c>
      <c r="AK1416" s="23">
        <f t="shared" si="1013"/>
        <v>0</v>
      </c>
      <c r="AL1416" s="23">
        <f t="shared" si="1038"/>
        <v>0</v>
      </c>
      <c r="AM1416" s="23">
        <f t="shared" si="1039"/>
        <v>0</v>
      </c>
      <c r="AN1416" s="16">
        <f t="shared" si="1029"/>
        <v>0</v>
      </c>
      <c r="AO1416" s="23">
        <f t="shared" si="1030"/>
        <v>0</v>
      </c>
      <c r="AP1416" s="22">
        <f t="shared" si="1031"/>
        <v>0</v>
      </c>
      <c r="AQ1416" s="30">
        <f t="shared" si="1014"/>
        <v>4615712698.7688684</v>
      </c>
      <c r="AR1416" s="28">
        <f t="shared" si="1015"/>
        <v>2162699653.4170599</v>
      </c>
      <c r="AS1416" s="25">
        <f t="shared" si="1016"/>
        <v>200337590.02425668</v>
      </c>
      <c r="AT1416" s="32">
        <f t="shared" si="1017"/>
        <v>0</v>
      </c>
      <c r="AU1416" s="23">
        <f t="shared" si="1018"/>
        <v>0</v>
      </c>
      <c r="AV1416" s="22">
        <f t="shared" si="1019"/>
        <v>622720521.6489712</v>
      </c>
      <c r="AW1416" s="31">
        <f t="shared" si="1032"/>
        <v>3221452391.2235866</v>
      </c>
    </row>
    <row r="1417" spans="1:53" x14ac:dyDescent="0.25">
      <c r="A1417">
        <f t="shared" si="1040"/>
        <v>521</v>
      </c>
      <c r="B1417" t="s">
        <v>7</v>
      </c>
      <c r="C1417" s="27">
        <f t="shared" si="997"/>
        <v>0</v>
      </c>
      <c r="D1417" s="27">
        <f t="shared" si="1020"/>
        <v>0</v>
      </c>
      <c r="E1417" s="27" t="b">
        <f t="shared" si="996"/>
        <v>1</v>
      </c>
      <c r="F1417" s="29">
        <f t="shared" si="998"/>
        <v>0</v>
      </c>
      <c r="G1417" s="27">
        <f t="shared" si="1021"/>
        <v>0</v>
      </c>
      <c r="H1417" s="22">
        <f t="shared" si="999"/>
        <v>19310251361.68784</v>
      </c>
      <c r="I1417" s="23">
        <f t="shared" si="1000"/>
        <v>132580106.5049091</v>
      </c>
      <c r="J1417" s="23">
        <f t="shared" si="1001"/>
        <v>1086</v>
      </c>
      <c r="K1417" s="19">
        <f t="shared" si="1022"/>
        <v>225.0831931027827</v>
      </c>
      <c r="L1417" s="16">
        <f t="shared" si="1002"/>
        <v>133.19664573501817</v>
      </c>
      <c r="M1417" s="23">
        <f>M1416-IF($B1417="B",(Percent_Rent_In_Elsies*2.49%/12 * H1416)/K1416,0)+IF($B1417="D",N1417,0)+IF(B1417="D",AK1416)+IF(B1417="C",F1416*90%)-(Y1417-Y1416)-IF($B1417="A",Q1416/K1416) + IF($B1417="A",Q1416/K1416)</f>
        <v>-33490123.26021326</v>
      </c>
      <c r="N1417" s="23">
        <f t="shared" si="1003"/>
        <v>0</v>
      </c>
      <c r="O1417" s="22">
        <f t="shared" si="1004"/>
        <v>0</v>
      </c>
      <c r="P1417" s="22">
        <f t="shared" si="1035"/>
        <v>0</v>
      </c>
      <c r="Q1417" s="22">
        <f t="shared" si="1036"/>
        <v>0</v>
      </c>
      <c r="R1417" s="22">
        <f t="shared" si="1005"/>
        <v>216053407.28885719</v>
      </c>
      <c r="S1417" s="16">
        <f t="shared" si="1042"/>
        <v>19641218.844441563</v>
      </c>
      <c r="T1417" s="15">
        <f t="shared" si="1006"/>
        <v>0</v>
      </c>
      <c r="U1417" s="23">
        <f t="shared" si="1023"/>
        <v>959901.5512900576</v>
      </c>
      <c r="V1417" s="23">
        <f t="shared" si="1024"/>
        <v>87263.777390005242</v>
      </c>
      <c r="W1417" s="23">
        <f t="shared" si="1037"/>
        <v>0</v>
      </c>
      <c r="X1417" s="23">
        <f t="shared" si="1025"/>
        <v>30651658.288738664</v>
      </c>
      <c r="Y1417" s="23">
        <f t="shared" si="1007"/>
        <v>13825559.361691331</v>
      </c>
      <c r="Z1417" s="3">
        <f t="shared" si="1008"/>
        <v>0</v>
      </c>
      <c r="AA1417" s="23">
        <f t="shared" si="1009"/>
        <v>57963007.751468822</v>
      </c>
      <c r="AB1417" s="26">
        <f t="shared" si="1026"/>
        <v>70086276.274228662</v>
      </c>
      <c r="AC1417" s="23">
        <f t="shared" si="1027"/>
        <v>74889487.274228647</v>
      </c>
      <c r="AD1417" s="23">
        <f t="shared" si="1033"/>
        <v>4803211</v>
      </c>
      <c r="AE1417" s="24">
        <f t="shared" si="1041"/>
        <v>70086276.274228647</v>
      </c>
      <c r="AF1417" s="3">
        <f t="shared" si="1028"/>
        <v>0</v>
      </c>
      <c r="AG1417" s="2">
        <f t="shared" si="1010"/>
        <v>0</v>
      </c>
      <c r="AH1417" s="2">
        <f t="shared" si="1011"/>
        <v>110.208459562794</v>
      </c>
      <c r="AI1417" s="23">
        <f t="shared" si="1034"/>
        <v>9318927761.8156719</v>
      </c>
      <c r="AJ1417" s="23">
        <f t="shared" si="1012"/>
        <v>6219.922423797766</v>
      </c>
      <c r="AK1417" s="23">
        <f t="shared" si="1013"/>
        <v>0</v>
      </c>
      <c r="AL1417" s="23">
        <f t="shared" si="1038"/>
        <v>766133.16352462769</v>
      </c>
      <c r="AM1417" s="23">
        <f t="shared" si="1039"/>
        <v>714793326.51329279</v>
      </c>
      <c r="AN1417" s="16">
        <f t="shared" si="1029"/>
        <v>0</v>
      </c>
      <c r="AO1417" s="23">
        <f t="shared" si="1030"/>
        <v>89008.803863034627</v>
      </c>
      <c r="AP1417" s="22">
        <f t="shared" si="1031"/>
        <v>20034385.787751134</v>
      </c>
      <c r="AQ1417" s="30">
        <f t="shared" si="1014"/>
        <v>4655611178.0651751</v>
      </c>
      <c r="AR1417" s="28">
        <f t="shared" si="1015"/>
        <v>2182563746.9256153</v>
      </c>
      <c r="AS1417" s="25">
        <f t="shared" si="1016"/>
        <v>200337590.02425668</v>
      </c>
      <c r="AT1417" s="32">
        <f t="shared" si="1017"/>
        <v>0</v>
      </c>
      <c r="AU1417" s="23">
        <f t="shared" si="1018"/>
        <v>0</v>
      </c>
      <c r="AV1417" s="22">
        <f t="shared" si="1019"/>
        <v>622720521.6489712</v>
      </c>
      <c r="AW1417" s="31">
        <f t="shared" si="1032"/>
        <v>3261350870.5198932</v>
      </c>
    </row>
    <row r="1418" spans="1:53" x14ac:dyDescent="0.25">
      <c r="A1418">
        <f t="shared" si="1040"/>
        <v>521</v>
      </c>
      <c r="B1418" t="s">
        <v>8</v>
      </c>
      <c r="C1418" s="27">
        <f t="shared" si="997"/>
        <v>0</v>
      </c>
      <c r="D1418" s="27">
        <f t="shared" si="1020"/>
        <v>0</v>
      </c>
      <c r="E1418" s="27" t="b">
        <f t="shared" ref="E1418:E1481" si="1043">IF(OR(I1418&gt;Max_Parcels, AI1418&gt;8000000000),TRUE,FALSE)</f>
        <v>1</v>
      </c>
      <c r="F1418" s="29">
        <f t="shared" si="998"/>
        <v>0</v>
      </c>
      <c r="G1418" s="27">
        <f t="shared" si="1021"/>
        <v>0</v>
      </c>
      <c r="H1418" s="22">
        <f t="shared" si="999"/>
        <v>19310251361.68784</v>
      </c>
      <c r="I1418" s="23">
        <f t="shared" si="1000"/>
        <v>132580106.5049091</v>
      </c>
      <c r="J1418" s="23">
        <f t="shared" si="1001"/>
        <v>1086</v>
      </c>
      <c r="K1418" s="19">
        <f t="shared" si="1022"/>
        <v>225.0831931027827</v>
      </c>
      <c r="L1418" s="16">
        <f t="shared" si="1002"/>
        <v>133.19664573501817</v>
      </c>
      <c r="M1418" s="23">
        <f>M1417-IF($B1418="B",(Percent_Rent_In_Elsies*2.49%/12 * H1417)/K1417,0)+IF($B1418="D",N1418,0)+IF(B1418="D",AK1417)+IF(B1418="C",F1417*90%)-(Y1418-Y1417)-IF($B1418="A",Q1417/K1417) + IF($B1418="A",Q1417/K1417)</f>
        <v>-33490123.26021326</v>
      </c>
      <c r="N1418" s="23">
        <f t="shared" si="1003"/>
        <v>0</v>
      </c>
      <c r="O1418" s="22">
        <f t="shared" si="1004"/>
        <v>0</v>
      </c>
      <c r="P1418" s="22">
        <f t="shared" si="1035"/>
        <v>0</v>
      </c>
      <c r="Q1418" s="22">
        <f t="shared" si="1036"/>
        <v>0</v>
      </c>
      <c r="R1418" s="22">
        <f t="shared" si="1005"/>
        <v>236087793.07660833</v>
      </c>
      <c r="S1418" s="16">
        <f t="shared" si="1042"/>
        <v>19641218.844441563</v>
      </c>
      <c r="T1418" s="15">
        <f t="shared" si="1006"/>
        <v>0</v>
      </c>
      <c r="U1418" s="23">
        <f t="shared" si="1023"/>
        <v>1048910.3551530922</v>
      </c>
      <c r="V1418" s="23">
        <f t="shared" si="1024"/>
        <v>87263.777390005242</v>
      </c>
      <c r="W1418" s="23">
        <f t="shared" si="1037"/>
        <v>0</v>
      </c>
      <c r="X1418" s="23">
        <f t="shared" si="1025"/>
        <v>30651658.288738664</v>
      </c>
      <c r="Y1418" s="23">
        <f t="shared" si="1007"/>
        <v>13825559.361691331</v>
      </c>
      <c r="Z1418" s="3">
        <f t="shared" si="1008"/>
        <v>0</v>
      </c>
      <c r="AA1418" s="23">
        <f t="shared" si="1009"/>
        <v>57963007.751468822</v>
      </c>
      <c r="AB1418" s="26">
        <f t="shared" si="1026"/>
        <v>70086276.274228662</v>
      </c>
      <c r="AC1418" s="23">
        <f t="shared" si="1027"/>
        <v>74889487.274228647</v>
      </c>
      <c r="AD1418" s="23">
        <f t="shared" si="1033"/>
        <v>4803211</v>
      </c>
      <c r="AE1418" s="24">
        <f t="shared" si="1041"/>
        <v>70086276.274228647</v>
      </c>
      <c r="AF1418" s="3">
        <f t="shared" si="1028"/>
        <v>1E-4</v>
      </c>
      <c r="AG1418" s="2">
        <f t="shared" si="1010"/>
        <v>0</v>
      </c>
      <c r="AH1418" s="2">
        <f t="shared" si="1011"/>
        <v>110.208459562794</v>
      </c>
      <c r="AI1418" s="23">
        <f t="shared" si="1034"/>
        <v>9318927761.8156719</v>
      </c>
      <c r="AJ1418" s="23">
        <f t="shared" si="1012"/>
        <v>6219.922423797766</v>
      </c>
      <c r="AK1418" s="23">
        <f t="shared" si="1013"/>
        <v>60560.386296468001</v>
      </c>
      <c r="AL1418" s="23">
        <f t="shared" si="1038"/>
        <v>0</v>
      </c>
      <c r="AM1418" s="23">
        <f t="shared" si="1039"/>
        <v>0</v>
      </c>
      <c r="AN1418" s="16">
        <f t="shared" si="1029"/>
        <v>0</v>
      </c>
      <c r="AO1418" s="23">
        <f t="shared" si="1030"/>
        <v>0</v>
      </c>
      <c r="AP1418" s="22">
        <f t="shared" si="1031"/>
        <v>0</v>
      </c>
      <c r="AQ1418" s="30">
        <f t="shared" si="1014"/>
        <v>4655611178.0651751</v>
      </c>
      <c r="AR1418" s="28">
        <f t="shared" si="1015"/>
        <v>2182563746.9256153</v>
      </c>
      <c r="AS1418" s="25">
        <f t="shared" si="1016"/>
        <v>200337590.02425668</v>
      </c>
      <c r="AT1418" s="32">
        <f t="shared" si="1017"/>
        <v>0</v>
      </c>
      <c r="AU1418" s="23">
        <f t="shared" si="1018"/>
        <v>0</v>
      </c>
      <c r="AV1418" s="22">
        <f t="shared" si="1019"/>
        <v>622720521.6489712</v>
      </c>
      <c r="AW1418" s="31">
        <f t="shared" si="1032"/>
        <v>3261350870.5198932</v>
      </c>
    </row>
    <row r="1419" spans="1:53" x14ac:dyDescent="0.25">
      <c r="A1419" s="21">
        <f t="shared" si="1040"/>
        <v>521</v>
      </c>
      <c r="B1419" s="21" t="s">
        <v>9</v>
      </c>
      <c r="C1419" s="27">
        <f t="shared" ref="C1419:C1482" si="1044">IF(E1418 = TRUE, 0, IF(AND($B1419="A",P1418&gt;0),P1418,0)+IFERROR(IF($B1419="A",Percent_Elsies*95%*AN1415),0))</f>
        <v>0</v>
      </c>
      <c r="D1419" s="27">
        <f t="shared" si="1020"/>
        <v>0</v>
      </c>
      <c r="E1419" s="27" t="b">
        <f t="shared" si="1043"/>
        <v>1</v>
      </c>
      <c r="F1419" s="29">
        <f t="shared" ref="F1419:F1482" si="1045">D1419/K1419</f>
        <v>0</v>
      </c>
      <c r="G1419" s="27">
        <f t="shared" si="1021"/>
        <v>0</v>
      </c>
      <c r="H1419" s="22">
        <f t="shared" ref="H1419:H1482" si="1046">(H1418*K1419/K1418+G1419+D1419)*IF(B1419="A",(1+Inflation_Rate/12),1)</f>
        <v>19310251361.68784</v>
      </c>
      <c r="I1419" s="23">
        <f t="shared" ref="I1419:I1482" si="1047">I1418+(G1419+D1419)/L1419</f>
        <v>132580106.5049091</v>
      </c>
      <c r="J1419" s="23">
        <f t="shared" ref="J1419:J1482" si="1048">J1418+IF(AND($B1419="A",M1419&lt;0,AR1418&gt;0,E1418=FALSE),MIN(_xlfn.FLOOR.MATH(1 + (-M1419*2)/(Buy_On_Revalue)),30),0)</f>
        <v>1086</v>
      </c>
      <c r="K1419" s="19">
        <f t="shared" si="1022"/>
        <v>225.0831931027827</v>
      </c>
      <c r="L1419" s="16">
        <f t="shared" ref="L1419:L1482" si="1049">(L1418/K1418)*K1419*IF(B1419="A",(1+Inflation_Rate/12),1)</f>
        <v>133.19664573501817</v>
      </c>
      <c r="M1419" s="23">
        <f>M1418-IF($B1419="B",(Percent_Rent_In_Elsies*2.49%/12 * H1418)/K1418,0)+IF($B1419="D",N1419,0)+IF(B1419="D",AK1418)+IF(B1419="C",F1418*90%)-(Y1419-Y1418)-IF($B1419="A",Q1418/K1418) + IF($B1419="A",Q1418/K1418)</f>
        <v>-33429562.87391679</v>
      </c>
      <c r="N1419" s="23">
        <f t="shared" ref="N1419:N1482" si="1050">IF(B1419="D", IF(V1418&gt;(Percent_Elsies*(S1418+V1418)),V1418-(Percent_Elsies)*(S1418+V1418),0),0)</f>
        <v>0</v>
      </c>
      <c r="O1419" s="22">
        <f t="shared" ref="O1419:O1482" si="1051">IF(B1419="D",IF(S1418&gt;Percent_Dollars*(S1418+V1418),S1418-(Percent_Dollars*(S1418+V1418)),0),0)</f>
        <v>13722674.057892092</v>
      </c>
      <c r="P1419" s="22">
        <f t="shared" si="1035"/>
        <v>0</v>
      </c>
      <c r="Q1419" s="22">
        <f t="shared" si="1036"/>
        <v>0</v>
      </c>
      <c r="R1419" s="22">
        <f t="shared" ref="R1419:R1482" si="1052">R1418+IF($B1419="B",5%*AN1419,0)-IF(B1419="B",R1418/12,0)+IF($B1419="C", AP1418,0)</f>
        <v>236087793.07660833</v>
      </c>
      <c r="S1419" s="16">
        <f t="shared" si="1042"/>
        <v>0</v>
      </c>
      <c r="T1419" s="15">
        <f t="shared" ref="T1419:T1482" si="1053">IF($B1419="E",0,T1418+IF(B1419="B", Percent_Dollars*95%*AN1419,0)  + IF($B1419="D",N1419*MM_Bottom*K1419)+IF($B1419="D",S1418-O1419))</f>
        <v>5918544.7865494713</v>
      </c>
      <c r="U1419" s="23">
        <f t="shared" si="1023"/>
        <v>1048910.3551530922</v>
      </c>
      <c r="V1419" s="23">
        <f t="shared" si="1024"/>
        <v>0</v>
      </c>
      <c r="W1419" s="23">
        <f t="shared" si="1037"/>
        <v>87263.777390005242</v>
      </c>
      <c r="X1419" s="23">
        <f t="shared" si="1025"/>
        <v>30651658.288738664</v>
      </c>
      <c r="Y1419" s="23">
        <f t="shared" ref="Y1419:Y1482" si="1054">50%*$H$10*(AS1418/$AS$10)*((4/3)/12+2.49%/4)</f>
        <v>13825559.361691331</v>
      </c>
      <c r="Z1419" s="3">
        <f t="shared" ref="Z1419:Z1482" si="1055">IF($B1419="E",W1418*3.5%/Percent_Elsies,0)</f>
        <v>0</v>
      </c>
      <c r="AA1419" s="23">
        <f t="shared" ref="AA1419:AA1482" si="1056">AA1418+IF($B1419="E",W1418*52.5%/Percent_Elsies,0)-IF($B1419="D",AK1418)</f>
        <v>57902447.365172356</v>
      </c>
      <c r="AB1419" s="26">
        <f t="shared" si="1026"/>
        <v>70086276.274228662</v>
      </c>
      <c r="AC1419" s="23">
        <f t="shared" si="1027"/>
        <v>74889487.274228647</v>
      </c>
      <c r="AD1419" s="23">
        <f t="shared" si="1033"/>
        <v>4803211</v>
      </c>
      <c r="AE1419" s="24">
        <f t="shared" si="1041"/>
        <v>70086276.274228647</v>
      </c>
      <c r="AF1419" s="3">
        <f t="shared" si="1028"/>
        <v>0</v>
      </c>
      <c r="AG1419" s="2">
        <f t="shared" ref="AG1419:AG1482" si="1057">IF($B1419="E",(Z1419/AF1417)*12,0)</f>
        <v>0</v>
      </c>
      <c r="AH1419" s="2">
        <f t="shared" ref="AH1419:AH1482" si="1058">40%*H1419/AE1419</f>
        <v>110.208459562794</v>
      </c>
      <c r="AI1419" s="23">
        <f t="shared" si="1034"/>
        <v>9309191243.8705673</v>
      </c>
      <c r="AJ1419" s="23">
        <f t="shared" ref="AJ1419:AJ1482" si="1059">AJ1418*K1418/K1419</f>
        <v>6219.922423797766</v>
      </c>
      <c r="AK1419" s="23">
        <f t="shared" ref="AK1419:AK1482" si="1060">IF($B1419="C",((37/25)*1000/K1419)*AI1419/1000000 - AM1418/1000000,0)</f>
        <v>0</v>
      </c>
      <c r="AL1419" s="23">
        <f t="shared" si="1038"/>
        <v>0</v>
      </c>
      <c r="AM1419" s="23">
        <f t="shared" si="1039"/>
        <v>0</v>
      </c>
      <c r="AN1419" s="16">
        <f t="shared" si="1029"/>
        <v>0</v>
      </c>
      <c r="AO1419" s="23">
        <f t="shared" si="1030"/>
        <v>0</v>
      </c>
      <c r="AP1419" s="22">
        <f t="shared" si="1031"/>
        <v>0</v>
      </c>
      <c r="AQ1419" s="30">
        <f t="shared" ref="AQ1419:AQ1482" si="1061">(AQ1418+IF($B1419="B",AN1419*(5%+95%*Percent_Dollars))+IFERROR(IF($B1419="A",AN1415*95%*Percent_Elsies),0)+IF($B1419="B",D1419)+AP1419+IF($B1419="B",(Percent_Rent_In_Elsies*2.49%*H1418/12)*MM_Top,0)-IF($B1419="C",F1418*MM_Bottom*K1419*65%)) + IF($B1419="A",Q1418*(MM_Top - MM_Bottom)) - IF($B1419="A",Q1418)</f>
        <v>4655611178.0651751</v>
      </c>
      <c r="AR1419" s="28">
        <f t="shared" ref="AR1419:AR1482" si="1062">(AR1418+IF($B1419="B",((Percent_Rent_In_Elsies)*2.49%*H1418/12)*MM_Top,0)-IF($B1419="D",N1419*MM_Bottom*K1419)-IF($B1419="C",F1418*MM_Bottom*K1419*65%)) + IF($B1419="A",Q1418*(MM_Top - MM_Bottom))</f>
        <v>2182563746.9256153</v>
      </c>
      <c r="AS1419" s="25">
        <f t="shared" ref="AS1419:AS1482" si="1063">AS1418+G1419+D1419</f>
        <v>200337590.02425668</v>
      </c>
      <c r="AT1419" s="32">
        <f t="shared" ref="AT1419:AT1482" si="1064">IF($B1419="E",W1418*7%/Percent_Elsies,0)</f>
        <v>0</v>
      </c>
      <c r="AU1419" s="23">
        <f t="shared" ref="AU1419:AU1482" si="1065">IF($B1419="E",W1418*7%/Percent_Elsies,0)</f>
        <v>0</v>
      </c>
      <c r="AV1419" s="22">
        <f t="shared" ref="AV1419:AV1482" si="1066">AV1418+IF($B1419="E",T1418*30%/Percent_Dollars)</f>
        <v>622720521.6489712</v>
      </c>
      <c r="AW1419" s="31">
        <f t="shared" si="1032"/>
        <v>3261350870.5198932</v>
      </c>
      <c r="AX1419" s="21"/>
      <c r="AY1419" s="21"/>
      <c r="AZ1419" s="21"/>
      <c r="BA1419" s="21"/>
    </row>
    <row r="1420" spans="1:53" x14ac:dyDescent="0.25">
      <c r="A1420" s="21">
        <f t="shared" si="1040"/>
        <v>521</v>
      </c>
      <c r="B1420" s="21" t="s">
        <v>28</v>
      </c>
      <c r="C1420" s="27">
        <f t="shared" si="1044"/>
        <v>0</v>
      </c>
      <c r="D1420" s="27">
        <f t="shared" ref="D1420:D1483" si="1067">IF(AND($B1420="B",M1420&lt;0,AR1419&gt;0,E1419=FALSE),MIN(AR1419,Buy_On_Revalue*K1420*(J1419-J1418)),0)</f>
        <v>0</v>
      </c>
      <c r="E1420" s="27" t="b">
        <f t="shared" si="1043"/>
        <v>1</v>
      </c>
      <c r="F1420" s="29">
        <f t="shared" si="1045"/>
        <v>0</v>
      </c>
      <c r="G1420" s="27">
        <f t="shared" ref="G1420:G1483" si="1068">C1420</f>
        <v>0</v>
      </c>
      <c r="H1420" s="22">
        <f t="shared" si="1046"/>
        <v>19310251361.68784</v>
      </c>
      <c r="I1420" s="23">
        <f t="shared" si="1047"/>
        <v>132580106.5049091</v>
      </c>
      <c r="J1420" s="23">
        <f t="shared" si="1048"/>
        <v>1086</v>
      </c>
      <c r="K1420" s="19">
        <f t="shared" ref="K1420:K1483" si="1069">IF(J1420-J1419 &gt; 0,K1419*(1+0.005)^(J1420-J1419),K1419)</f>
        <v>225.0831931027827</v>
      </c>
      <c r="L1420" s="16">
        <f t="shared" si="1049"/>
        <v>133.19664573501817</v>
      </c>
      <c r="M1420" s="23">
        <f>M1419-IF($B1420="B",(Percent_Rent_In_Elsies*2.49%/12 * H1419)/K1419,0)+IF($B1420="D",N1420,0)+IF(B1420="D",AK1419)+IF(B1420="C",F1419*90%)-(Y1420-Y1419)-IF($B1420="A",Q1419/K1419) + IF($B1420="A",Q1419/K1419)</f>
        <v>-33429562.87391679</v>
      </c>
      <c r="N1420" s="23">
        <f t="shared" si="1050"/>
        <v>0</v>
      </c>
      <c r="O1420" s="22">
        <f t="shared" si="1051"/>
        <v>0</v>
      </c>
      <c r="P1420" s="22">
        <f t="shared" si="1035"/>
        <v>13722674.057892092</v>
      </c>
      <c r="Q1420" s="22">
        <f t="shared" si="1036"/>
        <v>0</v>
      </c>
      <c r="R1420" s="22">
        <f t="shared" si="1052"/>
        <v>236087793.07660833</v>
      </c>
      <c r="S1420" s="16">
        <f t="shared" si="1042"/>
        <v>0</v>
      </c>
      <c r="T1420" s="15">
        <f t="shared" si="1053"/>
        <v>0</v>
      </c>
      <c r="U1420" s="23">
        <f t="shared" ref="U1420:U1483" si="1070">U1419-IF($B1420="B",U1419/12)+IF($B1420="C",AO1419)+IF(B1420="C",F1419*10%)</f>
        <v>1048910.3551530922</v>
      </c>
      <c r="V1420" s="23">
        <f t="shared" ref="V1420:V1483" si="1071">IF($B1420="D", 0, V1419+IF($B1420="B",U1419/12,0))</f>
        <v>0</v>
      </c>
      <c r="W1420" s="23">
        <f t="shared" si="1037"/>
        <v>0</v>
      </c>
      <c r="X1420" s="23">
        <f t="shared" ref="X1420:X1483" si="1072">X1419+IFERROR(IF($B1420="A",Z1419,0),0)  + AT1419 + AU1419 - IF($B1420="A",Q1419/K1419)</f>
        <v>30651658.288738664</v>
      </c>
      <c r="Y1420" s="23">
        <f t="shared" si="1054"/>
        <v>13825559.361691331</v>
      </c>
      <c r="Z1420" s="3">
        <f t="shared" si="1055"/>
        <v>4363.1888695002626</v>
      </c>
      <c r="AA1420" s="23">
        <f t="shared" si="1056"/>
        <v>57967895.198214859</v>
      </c>
      <c r="AB1420" s="26">
        <f t="shared" ref="AB1420:AB1483" si="1073">M1420+SUM(U1420:AA1420)+AO1420+AT1420+AU1420</f>
        <v>70086276.274228647</v>
      </c>
      <c r="AC1420" s="23">
        <f t="shared" ref="AC1420:AC1483" si="1074">AC1419+G1420+IF($B1420="C",F1419)</f>
        <v>74889487.274228647</v>
      </c>
      <c r="AD1420" s="23">
        <f t="shared" si="1033"/>
        <v>4803211</v>
      </c>
      <c r="AE1420" s="24">
        <f t="shared" si="1041"/>
        <v>70086276.274228647</v>
      </c>
      <c r="AF1420" s="3">
        <f t="shared" ref="AF1420:AF1483" si="1075">IF($B1420="C",MAX(AE1420-AA1420-Y1420-U1420-V1420-W1420-AO1420-AT1420-AU1420,0.0001),0)</f>
        <v>0</v>
      </c>
      <c r="AG1420" s="2">
        <f t="shared" si="1057"/>
        <v>523582664.3400315</v>
      </c>
      <c r="AH1420" s="2">
        <f t="shared" si="1058"/>
        <v>110.208459562794</v>
      </c>
      <c r="AI1420" s="23">
        <f t="shared" si="1034"/>
        <v>9319713534.7583275</v>
      </c>
      <c r="AJ1420" s="23">
        <f t="shared" si="1059"/>
        <v>6219.922423797766</v>
      </c>
      <c r="AK1420" s="23">
        <f t="shared" si="1060"/>
        <v>0</v>
      </c>
      <c r="AL1420" s="23">
        <f t="shared" si="1038"/>
        <v>0</v>
      </c>
      <c r="AM1420" s="23">
        <f t="shared" si="1039"/>
        <v>0</v>
      </c>
      <c r="AN1420" s="16">
        <f t="shared" ref="AN1420:AN1483" si="1076">IF($B1420="B",(G1414)/2,0)</f>
        <v>0</v>
      </c>
      <c r="AO1420" s="23">
        <f t="shared" ref="AO1420:AO1483" si="1077">IF($B1420="B",(Percent_Rent_In_Elsies*2.49%/12*H1419)/K1419,0)</f>
        <v>0</v>
      </c>
      <c r="AP1420" s="22">
        <f t="shared" ref="AP1420:AP1483" si="1078">IF($B1420="B",(1-Percent_Rent_In_Elsies)*2.49%*H1419/12,0)</f>
        <v>0</v>
      </c>
      <c r="AQ1420" s="30">
        <f t="shared" si="1061"/>
        <v>4655611178.0651751</v>
      </c>
      <c r="AR1420" s="28">
        <f t="shared" si="1062"/>
        <v>2182563746.9256153</v>
      </c>
      <c r="AS1420" s="25">
        <f t="shared" si="1063"/>
        <v>200337590.02425668</v>
      </c>
      <c r="AT1420" s="32">
        <f t="shared" si="1064"/>
        <v>8726.3777390005253</v>
      </c>
      <c r="AU1420" s="23">
        <f t="shared" si="1065"/>
        <v>8726.3777390005253</v>
      </c>
      <c r="AV1420" s="22">
        <f t="shared" si="1066"/>
        <v>628639066.43552065</v>
      </c>
      <c r="AW1420" s="31">
        <f t="shared" ref="AW1420:AW1483" si="1079">SUM(AR1420:AS1420)+AV1420 +SUM(O1420:T1420)+AP1420</f>
        <v>3261350870.5198932</v>
      </c>
      <c r="AX1420" s="21"/>
      <c r="AY1420" s="21"/>
      <c r="AZ1420" s="21"/>
      <c r="BA1420" s="21"/>
    </row>
    <row r="1421" spans="1:53" x14ac:dyDescent="0.25">
      <c r="A1421">
        <f t="shared" si="1040"/>
        <v>522</v>
      </c>
      <c r="B1421" t="s">
        <v>6</v>
      </c>
      <c r="C1421" s="27">
        <f t="shared" si="1044"/>
        <v>0</v>
      </c>
      <c r="D1421" s="27">
        <f t="shared" si="1067"/>
        <v>0</v>
      </c>
      <c r="E1421" s="27" t="b">
        <f t="shared" si="1043"/>
        <v>1</v>
      </c>
      <c r="F1421" s="29">
        <f t="shared" si="1045"/>
        <v>0</v>
      </c>
      <c r="G1421" s="27">
        <f t="shared" si="1068"/>
        <v>0</v>
      </c>
      <c r="H1421" s="22">
        <f t="shared" si="1046"/>
        <v>19342435113.957321</v>
      </c>
      <c r="I1421" s="23">
        <f t="shared" si="1047"/>
        <v>132580106.5049091</v>
      </c>
      <c r="J1421" s="23">
        <f t="shared" si="1048"/>
        <v>1086</v>
      </c>
      <c r="K1421" s="19">
        <f t="shared" si="1069"/>
        <v>225.0831931027827</v>
      </c>
      <c r="L1421" s="16">
        <f t="shared" si="1049"/>
        <v>133.41864014457653</v>
      </c>
      <c r="M1421" s="23">
        <f>M1420-IF($B1421="B",(Percent_Rent_In_Elsies*2.49%/12 * H1420)/K1420,0)+IF($B1421="D",N1421,0)+IF(B1421="D",AK1420)+IF(B1421="C",F1420*90%)-(Y1421-Y1420)-IF($B1421="A",Q1420/K1420) + IF($B1421="A",Q1420/K1420)</f>
        <v>-33429562.87391679</v>
      </c>
      <c r="N1421" s="23">
        <f t="shared" si="1050"/>
        <v>0</v>
      </c>
      <c r="O1421" s="22">
        <f t="shared" si="1051"/>
        <v>0</v>
      </c>
      <c r="P1421" s="22">
        <f t="shared" si="1035"/>
        <v>0</v>
      </c>
      <c r="Q1421" s="22">
        <f t="shared" si="1036"/>
        <v>0</v>
      </c>
      <c r="R1421" s="22">
        <f t="shared" si="1052"/>
        <v>236087793.07660833</v>
      </c>
      <c r="S1421" s="16">
        <f t="shared" si="1042"/>
        <v>0</v>
      </c>
      <c r="T1421" s="15">
        <f t="shared" si="1053"/>
        <v>0</v>
      </c>
      <c r="U1421" s="23">
        <f t="shared" si="1070"/>
        <v>1048910.3551530922</v>
      </c>
      <c r="V1421" s="23">
        <f t="shared" si="1071"/>
        <v>0</v>
      </c>
      <c r="W1421" s="23">
        <f t="shared" si="1037"/>
        <v>0</v>
      </c>
      <c r="X1421" s="23">
        <f t="shared" si="1072"/>
        <v>30673474.233086165</v>
      </c>
      <c r="Y1421" s="23">
        <f t="shared" si="1054"/>
        <v>13825559.361691331</v>
      </c>
      <c r="Z1421" s="3">
        <f t="shared" si="1055"/>
        <v>0</v>
      </c>
      <c r="AA1421" s="23">
        <f t="shared" si="1056"/>
        <v>57967895.198214859</v>
      </c>
      <c r="AB1421" s="26">
        <f t="shared" si="1073"/>
        <v>70086276.274228647</v>
      </c>
      <c r="AC1421" s="23">
        <f t="shared" si="1074"/>
        <v>74889487.274228647</v>
      </c>
      <c r="AD1421" s="23">
        <f t="shared" ref="AD1421:AD1484" si="1080">AD1420</f>
        <v>4803211</v>
      </c>
      <c r="AE1421" s="24">
        <f t="shared" si="1041"/>
        <v>70086276.274228647</v>
      </c>
      <c r="AF1421" s="3">
        <f t="shared" si="1075"/>
        <v>0</v>
      </c>
      <c r="AG1421" s="2">
        <f t="shared" si="1057"/>
        <v>0</v>
      </c>
      <c r="AH1421" s="2">
        <f t="shared" si="1058"/>
        <v>110.392140328732</v>
      </c>
      <c r="AI1421" s="23">
        <f t="shared" ref="AI1421:AI1484" si="1081">AA1421/(AJ1421/1000000)</f>
        <v>9319713534.7583275</v>
      </c>
      <c r="AJ1421" s="23">
        <f t="shared" si="1059"/>
        <v>6219.922423797766</v>
      </c>
      <c r="AK1421" s="23">
        <f t="shared" si="1060"/>
        <v>0</v>
      </c>
      <c r="AL1421" s="23">
        <f t="shared" si="1038"/>
        <v>0</v>
      </c>
      <c r="AM1421" s="23">
        <f t="shared" si="1039"/>
        <v>0</v>
      </c>
      <c r="AN1421" s="16">
        <f t="shared" si="1076"/>
        <v>0</v>
      </c>
      <c r="AO1421" s="23">
        <f t="shared" si="1077"/>
        <v>0</v>
      </c>
      <c r="AP1421" s="22">
        <f t="shared" si="1078"/>
        <v>0</v>
      </c>
      <c r="AQ1421" s="30">
        <f t="shared" si="1061"/>
        <v>4655611178.0651751</v>
      </c>
      <c r="AR1421" s="28">
        <f t="shared" si="1062"/>
        <v>2182563746.9256153</v>
      </c>
      <c r="AS1421" s="25">
        <f t="shared" si="1063"/>
        <v>200337590.02425668</v>
      </c>
      <c r="AT1421" s="32">
        <f t="shared" si="1064"/>
        <v>0</v>
      </c>
      <c r="AU1421" s="23">
        <f t="shared" si="1065"/>
        <v>0</v>
      </c>
      <c r="AV1421" s="22">
        <f t="shared" si="1066"/>
        <v>628639066.43552065</v>
      </c>
      <c r="AW1421" s="31">
        <f t="shared" si="1079"/>
        <v>3247628196.4620008</v>
      </c>
    </row>
    <row r="1422" spans="1:53" x14ac:dyDescent="0.25">
      <c r="A1422">
        <f t="shared" si="1040"/>
        <v>522</v>
      </c>
      <c r="B1422" t="s">
        <v>7</v>
      </c>
      <c r="C1422" s="27">
        <f t="shared" si="1044"/>
        <v>0</v>
      </c>
      <c r="D1422" s="27">
        <f t="shared" si="1067"/>
        <v>0</v>
      </c>
      <c r="E1422" s="27" t="b">
        <f t="shared" si="1043"/>
        <v>1</v>
      </c>
      <c r="F1422" s="29">
        <f t="shared" si="1045"/>
        <v>0</v>
      </c>
      <c r="G1422" s="27">
        <f t="shared" si="1068"/>
        <v>0</v>
      </c>
      <c r="H1422" s="22">
        <f t="shared" si="1046"/>
        <v>19342435113.957321</v>
      </c>
      <c r="I1422" s="23">
        <f t="shared" si="1047"/>
        <v>132580106.5049091</v>
      </c>
      <c r="J1422" s="23">
        <f t="shared" si="1048"/>
        <v>1086</v>
      </c>
      <c r="K1422" s="19">
        <f t="shared" si="1069"/>
        <v>225.0831931027827</v>
      </c>
      <c r="L1422" s="16">
        <f t="shared" si="1049"/>
        <v>133.41864014457653</v>
      </c>
      <c r="M1422" s="23">
        <f>M1421-IF($B1422="B",(Percent_Rent_In_Elsies*2.49%/12 * H1421)/K1421,0)+IF($B1422="D",N1422,0)+IF(B1422="D",AK1421)+IF(B1422="C",F1421*90%)-(Y1422-Y1421)-IF($B1422="A",Q1421/K1421) + IF($B1422="A",Q1421/K1421)</f>
        <v>-33518720.025786262</v>
      </c>
      <c r="N1422" s="23">
        <f t="shared" si="1050"/>
        <v>0</v>
      </c>
      <c r="O1422" s="22">
        <f t="shared" si="1051"/>
        <v>0</v>
      </c>
      <c r="P1422" s="22">
        <f t="shared" si="1035"/>
        <v>0</v>
      </c>
      <c r="Q1422" s="22">
        <f t="shared" si="1036"/>
        <v>0</v>
      </c>
      <c r="R1422" s="22">
        <f t="shared" si="1052"/>
        <v>216413810.32022431</v>
      </c>
      <c r="S1422" s="16">
        <f t="shared" si="1042"/>
        <v>19673982.756384026</v>
      </c>
      <c r="T1422" s="15">
        <f t="shared" si="1053"/>
        <v>0</v>
      </c>
      <c r="U1422" s="23">
        <f t="shared" si="1070"/>
        <v>961501.15889033454</v>
      </c>
      <c r="V1422" s="23">
        <f t="shared" si="1071"/>
        <v>87409.196262757687</v>
      </c>
      <c r="W1422" s="23">
        <f t="shared" si="1037"/>
        <v>0</v>
      </c>
      <c r="X1422" s="23">
        <f t="shared" si="1072"/>
        <v>30673474.233086165</v>
      </c>
      <c r="Y1422" s="23">
        <f t="shared" si="1054"/>
        <v>13825559.361691331</v>
      </c>
      <c r="Z1422" s="3">
        <f t="shared" si="1055"/>
        <v>0</v>
      </c>
      <c r="AA1422" s="23">
        <f t="shared" si="1056"/>
        <v>57967895.198214859</v>
      </c>
      <c r="AB1422" s="26">
        <f t="shared" si="1073"/>
        <v>70086276.274228647</v>
      </c>
      <c r="AC1422" s="23">
        <f t="shared" si="1074"/>
        <v>74889487.274228647</v>
      </c>
      <c r="AD1422" s="23">
        <f t="shared" si="1080"/>
        <v>4803211</v>
      </c>
      <c r="AE1422" s="24">
        <f t="shared" si="1041"/>
        <v>70086276.274228647</v>
      </c>
      <c r="AF1422" s="3">
        <f t="shared" si="1075"/>
        <v>0</v>
      </c>
      <c r="AG1422" s="2">
        <f t="shared" si="1057"/>
        <v>0</v>
      </c>
      <c r="AH1422" s="2">
        <f t="shared" si="1058"/>
        <v>110.392140328732</v>
      </c>
      <c r="AI1422" s="23">
        <f t="shared" si="1081"/>
        <v>9319713534.7583275</v>
      </c>
      <c r="AJ1422" s="23">
        <f t="shared" si="1059"/>
        <v>6219.922423797766</v>
      </c>
      <c r="AK1422" s="23">
        <f t="shared" si="1060"/>
        <v>0</v>
      </c>
      <c r="AL1422" s="23">
        <f t="shared" si="1038"/>
        <v>785772.94265556335</v>
      </c>
      <c r="AM1422" s="23">
        <f t="shared" si="1039"/>
        <v>733117011.90553415</v>
      </c>
      <c r="AN1422" s="16">
        <f t="shared" si="1076"/>
        <v>0</v>
      </c>
      <c r="AO1422" s="23">
        <f t="shared" si="1077"/>
        <v>89157.151869473018</v>
      </c>
      <c r="AP1422" s="22">
        <f t="shared" si="1078"/>
        <v>20067776.430730723</v>
      </c>
      <c r="AQ1422" s="30">
        <f t="shared" si="1061"/>
        <v>4695576154.8269758</v>
      </c>
      <c r="AR1422" s="28">
        <f t="shared" si="1062"/>
        <v>2202460947.2566848</v>
      </c>
      <c r="AS1422" s="25">
        <f t="shared" si="1063"/>
        <v>200337590.02425668</v>
      </c>
      <c r="AT1422" s="32">
        <f t="shared" si="1064"/>
        <v>0</v>
      </c>
      <c r="AU1422" s="23">
        <f t="shared" si="1065"/>
        <v>0</v>
      </c>
      <c r="AV1422" s="22">
        <f t="shared" si="1066"/>
        <v>628639066.43552065</v>
      </c>
      <c r="AW1422" s="31">
        <f t="shared" si="1079"/>
        <v>3287593173.2238011</v>
      </c>
    </row>
    <row r="1423" spans="1:53" s="21" customFormat="1" x14ac:dyDescent="0.25">
      <c r="A1423">
        <f t="shared" si="1040"/>
        <v>522</v>
      </c>
      <c r="B1423" t="s">
        <v>8</v>
      </c>
      <c r="C1423" s="27">
        <f t="shared" si="1044"/>
        <v>0</v>
      </c>
      <c r="D1423" s="27">
        <f t="shared" si="1067"/>
        <v>0</v>
      </c>
      <c r="E1423" s="27" t="b">
        <f t="shared" si="1043"/>
        <v>1</v>
      </c>
      <c r="F1423" s="29">
        <f t="shared" si="1045"/>
        <v>0</v>
      </c>
      <c r="G1423" s="27">
        <f t="shared" si="1068"/>
        <v>0</v>
      </c>
      <c r="H1423" s="22">
        <f t="shared" si="1046"/>
        <v>19342435113.957321</v>
      </c>
      <c r="I1423" s="23">
        <f t="shared" si="1047"/>
        <v>132580106.5049091</v>
      </c>
      <c r="J1423" s="23">
        <f t="shared" si="1048"/>
        <v>1086</v>
      </c>
      <c r="K1423" s="19">
        <f t="shared" si="1069"/>
        <v>225.0831931027827</v>
      </c>
      <c r="L1423" s="16">
        <f t="shared" si="1049"/>
        <v>133.41864014457653</v>
      </c>
      <c r="M1423" s="23">
        <f>M1422-IF($B1423="B",(Percent_Rent_In_Elsies*2.49%/12 * H1422)/K1422,0)+IF($B1423="D",N1423,0)+IF(B1423="D",AK1422)+IF(B1423="C",F1422*90%)-(Y1423-Y1422)-IF($B1423="A",Q1422/K1422) + IF($B1423="A",Q1422/K1422)</f>
        <v>-33518720.025786262</v>
      </c>
      <c r="N1423" s="23">
        <f t="shared" si="1050"/>
        <v>0</v>
      </c>
      <c r="O1423" s="22">
        <f t="shared" si="1051"/>
        <v>0</v>
      </c>
      <c r="P1423" s="22">
        <f t="shared" ref="P1423:P1486" si="1082">IF(AG1423 &gt; Retail_Freeze_Above, O1422,0)</f>
        <v>0</v>
      </c>
      <c r="Q1423" s="22">
        <f t="shared" ref="Q1423:Q1486" si="1083">IF(AG1423&lt;=Retail_Freeze_Above,O1422,0)</f>
        <v>0</v>
      </c>
      <c r="R1423" s="22">
        <f t="shared" si="1052"/>
        <v>236481586.75095505</v>
      </c>
      <c r="S1423" s="16">
        <f t="shared" si="1042"/>
        <v>19673982.756384026</v>
      </c>
      <c r="T1423" s="15">
        <f t="shared" si="1053"/>
        <v>0</v>
      </c>
      <c r="U1423" s="23">
        <f t="shared" si="1070"/>
        <v>1050658.3107598075</v>
      </c>
      <c r="V1423" s="23">
        <f t="shared" si="1071"/>
        <v>87409.196262757687</v>
      </c>
      <c r="W1423" s="23">
        <f t="shared" ref="W1423:W1486" si="1084">IF($B1423="E",0,W1422+IF(B1423="D",V1422,0)+IF($B1423="A",G1423))-IF($B1423="D",N1423)+IF($B1423="A",Q1422/K1422)</f>
        <v>0</v>
      </c>
      <c r="X1423" s="23">
        <f t="shared" si="1072"/>
        <v>30673474.233086165</v>
      </c>
      <c r="Y1423" s="23">
        <f t="shared" si="1054"/>
        <v>13825559.361691331</v>
      </c>
      <c r="Z1423" s="3">
        <f t="shared" si="1055"/>
        <v>0</v>
      </c>
      <c r="AA1423" s="23">
        <f t="shared" si="1056"/>
        <v>57967895.198214859</v>
      </c>
      <c r="AB1423" s="26">
        <f t="shared" si="1073"/>
        <v>70086276.274228647</v>
      </c>
      <c r="AC1423" s="23">
        <f t="shared" si="1074"/>
        <v>74889487.274228647</v>
      </c>
      <c r="AD1423" s="23">
        <f t="shared" si="1080"/>
        <v>4803211</v>
      </c>
      <c r="AE1423" s="24">
        <f t="shared" si="1041"/>
        <v>70086276.274228647</v>
      </c>
      <c r="AF1423" s="3">
        <f t="shared" si="1075"/>
        <v>1E-4</v>
      </c>
      <c r="AG1423" s="2">
        <f t="shared" si="1057"/>
        <v>0</v>
      </c>
      <c r="AH1423" s="2">
        <f t="shared" si="1058"/>
        <v>110.392140328732</v>
      </c>
      <c r="AI1423" s="23">
        <f t="shared" si="1081"/>
        <v>9319713534.7583275</v>
      </c>
      <c r="AJ1423" s="23">
        <f t="shared" si="1059"/>
        <v>6219.922423797766</v>
      </c>
      <c r="AK1423" s="23">
        <f t="shared" si="1060"/>
        <v>60547.229340493002</v>
      </c>
      <c r="AL1423" s="23">
        <f t="shared" si="1038"/>
        <v>0</v>
      </c>
      <c r="AM1423" s="23">
        <f t="shared" si="1039"/>
        <v>0</v>
      </c>
      <c r="AN1423" s="16">
        <f t="shared" si="1076"/>
        <v>0</v>
      </c>
      <c r="AO1423" s="23">
        <f t="shared" si="1077"/>
        <v>0</v>
      </c>
      <c r="AP1423" s="22">
        <f t="shared" si="1078"/>
        <v>0</v>
      </c>
      <c r="AQ1423" s="30">
        <f t="shared" si="1061"/>
        <v>4695576154.8269758</v>
      </c>
      <c r="AR1423" s="28">
        <f t="shared" si="1062"/>
        <v>2202460947.2566848</v>
      </c>
      <c r="AS1423" s="25">
        <f t="shared" si="1063"/>
        <v>200337590.02425668</v>
      </c>
      <c r="AT1423" s="32">
        <f t="shared" si="1064"/>
        <v>0</v>
      </c>
      <c r="AU1423" s="23">
        <f t="shared" si="1065"/>
        <v>0</v>
      </c>
      <c r="AV1423" s="22">
        <f t="shared" si="1066"/>
        <v>628639066.43552065</v>
      </c>
      <c r="AW1423" s="31">
        <f t="shared" si="1079"/>
        <v>3287593173.2238011</v>
      </c>
      <c r="AX1423"/>
      <c r="AY1423"/>
      <c r="AZ1423"/>
      <c r="BA1423"/>
    </row>
    <row r="1424" spans="1:53" s="21" customFormat="1" x14ac:dyDescent="0.25">
      <c r="A1424">
        <f t="shared" si="1040"/>
        <v>522</v>
      </c>
      <c r="B1424" t="s">
        <v>9</v>
      </c>
      <c r="C1424" s="27">
        <f t="shared" si="1044"/>
        <v>0</v>
      </c>
      <c r="D1424" s="27">
        <f t="shared" si="1067"/>
        <v>0</v>
      </c>
      <c r="E1424" s="27" t="b">
        <f t="shared" si="1043"/>
        <v>1</v>
      </c>
      <c r="F1424" s="29">
        <f t="shared" si="1045"/>
        <v>0</v>
      </c>
      <c r="G1424" s="27">
        <f t="shared" si="1068"/>
        <v>0</v>
      </c>
      <c r="H1424" s="22">
        <f t="shared" si="1046"/>
        <v>19342435113.957321</v>
      </c>
      <c r="I1424" s="23">
        <f t="shared" si="1047"/>
        <v>132580106.5049091</v>
      </c>
      <c r="J1424" s="23">
        <f t="shared" si="1048"/>
        <v>1086</v>
      </c>
      <c r="K1424" s="19">
        <f t="shared" si="1069"/>
        <v>225.0831931027827</v>
      </c>
      <c r="L1424" s="16">
        <f t="shared" si="1049"/>
        <v>133.41864014457653</v>
      </c>
      <c r="M1424" s="23">
        <f>M1423-IF($B1424="B",(Percent_Rent_In_Elsies*2.49%/12 * H1423)/K1423,0)+IF($B1424="D",N1424,0)+IF(B1424="D",AK1423)+IF(B1424="C",F1423*90%)-(Y1424-Y1423)-IF($B1424="A",Q1423/K1423) + IF($B1424="A",Q1423/K1423)</f>
        <v>-33458172.796445768</v>
      </c>
      <c r="N1424" s="23">
        <f t="shared" si="1050"/>
        <v>0</v>
      </c>
      <c r="O1424" s="22">
        <f t="shared" si="1051"/>
        <v>13745565.170589991</v>
      </c>
      <c r="P1424" s="22">
        <f t="shared" si="1082"/>
        <v>0</v>
      </c>
      <c r="Q1424" s="22">
        <f t="shared" si="1083"/>
        <v>0</v>
      </c>
      <c r="R1424" s="22">
        <f t="shared" si="1052"/>
        <v>236481586.75095505</v>
      </c>
      <c r="S1424" s="16">
        <f t="shared" si="1042"/>
        <v>0</v>
      </c>
      <c r="T1424" s="15">
        <f t="shared" si="1053"/>
        <v>5928417.5857940353</v>
      </c>
      <c r="U1424" s="23">
        <f t="shared" si="1070"/>
        <v>1050658.3107598075</v>
      </c>
      <c r="V1424" s="23">
        <f t="shared" si="1071"/>
        <v>0</v>
      </c>
      <c r="W1424" s="23">
        <f t="shared" si="1084"/>
        <v>87409.196262757687</v>
      </c>
      <c r="X1424" s="23">
        <f t="shared" si="1072"/>
        <v>30673474.233086165</v>
      </c>
      <c r="Y1424" s="23">
        <f t="shared" si="1054"/>
        <v>13825559.361691331</v>
      </c>
      <c r="Z1424" s="3">
        <f t="shared" si="1055"/>
        <v>0</v>
      </c>
      <c r="AA1424" s="23">
        <f t="shared" si="1056"/>
        <v>57907347.968874365</v>
      </c>
      <c r="AB1424" s="26">
        <f t="shared" si="1073"/>
        <v>70086276.274228647</v>
      </c>
      <c r="AC1424" s="23">
        <f t="shared" si="1074"/>
        <v>74889487.274228647</v>
      </c>
      <c r="AD1424" s="23">
        <f t="shared" si="1080"/>
        <v>4803211</v>
      </c>
      <c r="AE1424" s="24">
        <f t="shared" si="1041"/>
        <v>70086276.274228647</v>
      </c>
      <c r="AF1424" s="3">
        <f t="shared" si="1075"/>
        <v>0</v>
      </c>
      <c r="AG1424" s="2">
        <f t="shared" si="1057"/>
        <v>0</v>
      </c>
      <c r="AH1424" s="2">
        <f t="shared" si="1058"/>
        <v>110.392140328732</v>
      </c>
      <c r="AI1424" s="23">
        <f t="shared" si="1081"/>
        <v>9309979132.1058369</v>
      </c>
      <c r="AJ1424" s="23">
        <f t="shared" si="1059"/>
        <v>6219.922423797766</v>
      </c>
      <c r="AK1424" s="23">
        <f t="shared" si="1060"/>
        <v>0</v>
      </c>
      <c r="AL1424" s="23">
        <f t="shared" ref="AL1424:AL1487" si="1085">IF($B1424="B",AI1424-AI1419,0)</f>
        <v>0</v>
      </c>
      <c r="AM1424" s="23">
        <f t="shared" si="1039"/>
        <v>0</v>
      </c>
      <c r="AN1424" s="16">
        <f t="shared" si="1076"/>
        <v>0</v>
      </c>
      <c r="AO1424" s="23">
        <f t="shared" si="1077"/>
        <v>0</v>
      </c>
      <c r="AP1424" s="22">
        <f t="shared" si="1078"/>
        <v>0</v>
      </c>
      <c r="AQ1424" s="30">
        <f t="shared" si="1061"/>
        <v>4695576154.8269758</v>
      </c>
      <c r="AR1424" s="28">
        <f t="shared" si="1062"/>
        <v>2202460947.2566848</v>
      </c>
      <c r="AS1424" s="25">
        <f t="shared" si="1063"/>
        <v>200337590.02425668</v>
      </c>
      <c r="AT1424" s="32">
        <f t="shared" si="1064"/>
        <v>0</v>
      </c>
      <c r="AU1424" s="23">
        <f t="shared" si="1065"/>
        <v>0</v>
      </c>
      <c r="AV1424" s="22">
        <f t="shared" si="1066"/>
        <v>628639066.43552065</v>
      </c>
      <c r="AW1424" s="31">
        <f t="shared" si="1079"/>
        <v>3287593173.2238011</v>
      </c>
      <c r="AX1424"/>
      <c r="AY1424"/>
      <c r="AZ1424"/>
      <c r="BA1424"/>
    </row>
    <row r="1425" spans="1:53" x14ac:dyDescent="0.25">
      <c r="A1425" s="21">
        <f t="shared" si="1040"/>
        <v>522</v>
      </c>
      <c r="B1425" s="21" t="s">
        <v>28</v>
      </c>
      <c r="C1425" s="27">
        <f t="shared" si="1044"/>
        <v>0</v>
      </c>
      <c r="D1425" s="27">
        <f t="shared" si="1067"/>
        <v>0</v>
      </c>
      <c r="E1425" s="27" t="b">
        <f t="shared" si="1043"/>
        <v>1</v>
      </c>
      <c r="F1425" s="29">
        <f t="shared" si="1045"/>
        <v>0</v>
      </c>
      <c r="G1425" s="27">
        <f t="shared" si="1068"/>
        <v>0</v>
      </c>
      <c r="H1425" s="22">
        <f t="shared" si="1046"/>
        <v>19342435113.957321</v>
      </c>
      <c r="I1425" s="23">
        <f t="shared" si="1047"/>
        <v>132580106.5049091</v>
      </c>
      <c r="J1425" s="23">
        <f t="shared" si="1048"/>
        <v>1086</v>
      </c>
      <c r="K1425" s="19">
        <f t="shared" si="1069"/>
        <v>225.0831931027827</v>
      </c>
      <c r="L1425" s="16">
        <f t="shared" si="1049"/>
        <v>133.41864014457653</v>
      </c>
      <c r="M1425" s="23">
        <f>M1424-IF($B1425="B",(Percent_Rent_In_Elsies*2.49%/12 * H1424)/K1424,0)+IF($B1425="D",N1425,0)+IF(B1425="D",AK1424)+IF(B1425="C",F1424*90%)-(Y1425-Y1424)-IF($B1425="A",Q1424/K1424) + IF($B1425="A",Q1424/K1424)</f>
        <v>-33458172.796445768</v>
      </c>
      <c r="N1425" s="23">
        <f t="shared" si="1050"/>
        <v>0</v>
      </c>
      <c r="O1425" s="22">
        <f t="shared" si="1051"/>
        <v>0</v>
      </c>
      <c r="P1425" s="22">
        <f t="shared" si="1082"/>
        <v>13745565.170589991</v>
      </c>
      <c r="Q1425" s="22">
        <f t="shared" si="1083"/>
        <v>0</v>
      </c>
      <c r="R1425" s="22">
        <f t="shared" si="1052"/>
        <v>236481586.75095505</v>
      </c>
      <c r="S1425" s="16">
        <f t="shared" si="1042"/>
        <v>0</v>
      </c>
      <c r="T1425" s="15">
        <f t="shared" si="1053"/>
        <v>0</v>
      </c>
      <c r="U1425" s="23">
        <f t="shared" si="1070"/>
        <v>1050658.3107598075</v>
      </c>
      <c r="V1425" s="23">
        <f t="shared" si="1071"/>
        <v>0</v>
      </c>
      <c r="W1425" s="23">
        <f t="shared" si="1084"/>
        <v>0</v>
      </c>
      <c r="X1425" s="23">
        <f t="shared" si="1072"/>
        <v>30673474.233086165</v>
      </c>
      <c r="Y1425" s="23">
        <f t="shared" si="1054"/>
        <v>13825559.361691331</v>
      </c>
      <c r="Z1425" s="3">
        <f t="shared" si="1055"/>
        <v>4370.4598131378852</v>
      </c>
      <c r="AA1425" s="23">
        <f t="shared" si="1056"/>
        <v>57972904.866071433</v>
      </c>
      <c r="AB1425" s="26">
        <f t="shared" si="1073"/>
        <v>70086276.274228677</v>
      </c>
      <c r="AC1425" s="23">
        <f t="shared" si="1074"/>
        <v>74889487.274228647</v>
      </c>
      <c r="AD1425" s="23">
        <f t="shared" si="1080"/>
        <v>4803211</v>
      </c>
      <c r="AE1425" s="24">
        <f t="shared" si="1041"/>
        <v>70086276.274228647</v>
      </c>
      <c r="AF1425" s="3">
        <f t="shared" si="1075"/>
        <v>0</v>
      </c>
      <c r="AG1425" s="2">
        <f t="shared" si="1057"/>
        <v>524455177.57654619</v>
      </c>
      <c r="AH1425" s="2">
        <f t="shared" si="1058"/>
        <v>110.392140328732</v>
      </c>
      <c r="AI1425" s="23">
        <f t="shared" si="1081"/>
        <v>9320518957.6422863</v>
      </c>
      <c r="AJ1425" s="23">
        <f t="shared" si="1059"/>
        <v>6219.922423797766</v>
      </c>
      <c r="AK1425" s="23">
        <f t="shared" si="1060"/>
        <v>0</v>
      </c>
      <c r="AL1425" s="23">
        <f t="shared" si="1085"/>
        <v>0</v>
      </c>
      <c r="AM1425" s="23">
        <f t="shared" ref="AM1425:AM1488" si="1086">IF($B1425="B",50%*AL1425*30%*AJ1425,0)</f>
        <v>0</v>
      </c>
      <c r="AN1425" s="16">
        <f t="shared" si="1076"/>
        <v>0</v>
      </c>
      <c r="AO1425" s="23">
        <f t="shared" si="1077"/>
        <v>0</v>
      </c>
      <c r="AP1425" s="22">
        <f t="shared" si="1078"/>
        <v>0</v>
      </c>
      <c r="AQ1425" s="30">
        <f t="shared" si="1061"/>
        <v>4695576154.8269758</v>
      </c>
      <c r="AR1425" s="28">
        <f t="shared" si="1062"/>
        <v>2202460947.2566848</v>
      </c>
      <c r="AS1425" s="25">
        <f t="shared" si="1063"/>
        <v>200337590.02425668</v>
      </c>
      <c r="AT1425" s="32">
        <f t="shared" si="1064"/>
        <v>8740.9196262757705</v>
      </c>
      <c r="AU1425" s="23">
        <f t="shared" si="1065"/>
        <v>8740.9196262757705</v>
      </c>
      <c r="AV1425" s="22">
        <f t="shared" si="1066"/>
        <v>634567484.02131474</v>
      </c>
      <c r="AW1425" s="31">
        <f t="shared" si="1079"/>
        <v>3287593173.2238011</v>
      </c>
    </row>
    <row r="1426" spans="1:53" x14ac:dyDescent="0.25">
      <c r="A1426">
        <f t="shared" si="1040"/>
        <v>523</v>
      </c>
      <c r="B1426" t="s">
        <v>6</v>
      </c>
      <c r="C1426" s="27">
        <f t="shared" si="1044"/>
        <v>0</v>
      </c>
      <c r="D1426" s="27">
        <f t="shared" si="1067"/>
        <v>0</v>
      </c>
      <c r="E1426" s="27" t="b">
        <f t="shared" si="1043"/>
        <v>1</v>
      </c>
      <c r="F1426" s="29">
        <f t="shared" si="1045"/>
        <v>0</v>
      </c>
      <c r="G1426" s="27">
        <f t="shared" si="1068"/>
        <v>0</v>
      </c>
      <c r="H1426" s="22">
        <f t="shared" si="1046"/>
        <v>19374672505.813919</v>
      </c>
      <c r="I1426" s="23">
        <f t="shared" si="1047"/>
        <v>132580106.5049091</v>
      </c>
      <c r="J1426" s="23">
        <f t="shared" si="1048"/>
        <v>1086</v>
      </c>
      <c r="K1426" s="19">
        <f t="shared" si="1069"/>
        <v>225.0831931027827</v>
      </c>
      <c r="L1426" s="16">
        <f t="shared" si="1049"/>
        <v>133.64100454481749</v>
      </c>
      <c r="M1426" s="23">
        <f>M1425-IF($B1426="B",(Percent_Rent_In_Elsies*2.49%/12 * H1425)/K1425,0)+IF($B1426="D",N1426,0)+IF(B1426="D",AK1425)+IF(B1426="C",F1425*90%)-(Y1426-Y1425)-IF($B1426="A",Q1425/K1425) + IF($B1426="A",Q1425/K1425)</f>
        <v>-33458172.796445768</v>
      </c>
      <c r="N1426" s="23">
        <f t="shared" si="1050"/>
        <v>0</v>
      </c>
      <c r="O1426" s="22">
        <f t="shared" si="1051"/>
        <v>0</v>
      </c>
      <c r="P1426" s="22">
        <f t="shared" si="1082"/>
        <v>0</v>
      </c>
      <c r="Q1426" s="22">
        <f t="shared" si="1083"/>
        <v>0</v>
      </c>
      <c r="R1426" s="22">
        <f t="shared" si="1052"/>
        <v>236481586.75095505</v>
      </c>
      <c r="S1426" s="16">
        <f t="shared" si="1042"/>
        <v>0</v>
      </c>
      <c r="T1426" s="15">
        <f t="shared" si="1053"/>
        <v>0</v>
      </c>
      <c r="U1426" s="23">
        <f t="shared" si="1070"/>
        <v>1050658.3107598075</v>
      </c>
      <c r="V1426" s="23">
        <f t="shared" si="1071"/>
        <v>0</v>
      </c>
      <c r="W1426" s="23">
        <f t="shared" si="1084"/>
        <v>0</v>
      </c>
      <c r="X1426" s="23">
        <f t="shared" si="1072"/>
        <v>30695326.532151856</v>
      </c>
      <c r="Y1426" s="23">
        <f t="shared" si="1054"/>
        <v>13825559.361691331</v>
      </c>
      <c r="Z1426" s="3">
        <f t="shared" si="1055"/>
        <v>0</v>
      </c>
      <c r="AA1426" s="23">
        <f t="shared" si="1056"/>
        <v>57972904.866071433</v>
      </c>
      <c r="AB1426" s="26">
        <f t="shared" si="1073"/>
        <v>70086276.274228647</v>
      </c>
      <c r="AC1426" s="23">
        <f t="shared" si="1074"/>
        <v>74889487.274228647</v>
      </c>
      <c r="AD1426" s="23">
        <f t="shared" si="1080"/>
        <v>4803211</v>
      </c>
      <c r="AE1426" s="24">
        <f t="shared" si="1041"/>
        <v>70086276.274228647</v>
      </c>
      <c r="AF1426" s="3">
        <f t="shared" si="1075"/>
        <v>0</v>
      </c>
      <c r="AG1426" s="2">
        <f t="shared" si="1057"/>
        <v>0</v>
      </c>
      <c r="AH1426" s="2">
        <f t="shared" si="1058"/>
        <v>110.5761272292799</v>
      </c>
      <c r="AI1426" s="23">
        <f t="shared" si="1081"/>
        <v>9320518957.6422863</v>
      </c>
      <c r="AJ1426" s="23">
        <f t="shared" si="1059"/>
        <v>6219.922423797766</v>
      </c>
      <c r="AK1426" s="23">
        <f t="shared" si="1060"/>
        <v>0</v>
      </c>
      <c r="AL1426" s="23">
        <f t="shared" si="1085"/>
        <v>0</v>
      </c>
      <c r="AM1426" s="23">
        <f t="shared" si="1086"/>
        <v>0</v>
      </c>
      <c r="AN1426" s="16">
        <f t="shared" si="1076"/>
        <v>0</v>
      </c>
      <c r="AO1426" s="23">
        <f t="shared" si="1077"/>
        <v>0</v>
      </c>
      <c r="AP1426" s="22">
        <f t="shared" si="1078"/>
        <v>0</v>
      </c>
      <c r="AQ1426" s="30">
        <f t="shared" si="1061"/>
        <v>4695576154.8269758</v>
      </c>
      <c r="AR1426" s="28">
        <f t="shared" si="1062"/>
        <v>2202460947.2566848</v>
      </c>
      <c r="AS1426" s="25">
        <f t="shared" si="1063"/>
        <v>200337590.02425668</v>
      </c>
      <c r="AT1426" s="32">
        <f t="shared" si="1064"/>
        <v>0</v>
      </c>
      <c r="AU1426" s="23">
        <f t="shared" si="1065"/>
        <v>0</v>
      </c>
      <c r="AV1426" s="22">
        <f t="shared" si="1066"/>
        <v>634567484.02131474</v>
      </c>
      <c r="AW1426" s="31">
        <f t="shared" si="1079"/>
        <v>3273847608.0532112</v>
      </c>
    </row>
    <row r="1427" spans="1:53" x14ac:dyDescent="0.25">
      <c r="A1427">
        <f t="shared" si="1040"/>
        <v>523</v>
      </c>
      <c r="B1427" t="s">
        <v>7</v>
      </c>
      <c r="C1427" s="27">
        <f t="shared" si="1044"/>
        <v>0</v>
      </c>
      <c r="D1427" s="27">
        <f t="shared" si="1067"/>
        <v>0</v>
      </c>
      <c r="E1427" s="27" t="b">
        <f t="shared" si="1043"/>
        <v>1</v>
      </c>
      <c r="F1427" s="29">
        <f t="shared" si="1045"/>
        <v>0</v>
      </c>
      <c r="G1427" s="27">
        <f t="shared" si="1068"/>
        <v>0</v>
      </c>
      <c r="H1427" s="22">
        <f t="shared" si="1046"/>
        <v>19374672505.813919</v>
      </c>
      <c r="I1427" s="23">
        <f t="shared" si="1047"/>
        <v>132580106.5049091</v>
      </c>
      <c r="J1427" s="23">
        <f t="shared" si="1048"/>
        <v>1086</v>
      </c>
      <c r="K1427" s="19">
        <f t="shared" si="1069"/>
        <v>225.0831931027827</v>
      </c>
      <c r="L1427" s="16">
        <f t="shared" si="1049"/>
        <v>133.64100454481749</v>
      </c>
      <c r="M1427" s="23">
        <f>M1426-IF($B1427="B",(Percent_Rent_In_Elsies*2.49%/12 * H1426)/K1426,0)+IF($B1427="D",N1427,0)+IF(B1427="D",AK1426)+IF(B1427="C",F1426*90%)-(Y1427-Y1426)-IF($B1427="A",Q1426/K1426) + IF($B1427="A",Q1426/K1426)</f>
        <v>-33547478.543568358</v>
      </c>
      <c r="N1427" s="23">
        <f t="shared" si="1050"/>
        <v>0</v>
      </c>
      <c r="O1427" s="22">
        <f t="shared" si="1051"/>
        <v>0</v>
      </c>
      <c r="P1427" s="22">
        <f t="shared" si="1082"/>
        <v>0</v>
      </c>
      <c r="Q1427" s="22">
        <f t="shared" si="1083"/>
        <v>0</v>
      </c>
      <c r="R1427" s="22">
        <f t="shared" si="1052"/>
        <v>216774787.85504213</v>
      </c>
      <c r="S1427" s="16">
        <f t="shared" si="1042"/>
        <v>19706798.895912919</v>
      </c>
      <c r="T1427" s="15">
        <f t="shared" si="1053"/>
        <v>0</v>
      </c>
      <c r="U1427" s="23">
        <f t="shared" si="1070"/>
        <v>963103.45152982348</v>
      </c>
      <c r="V1427" s="23">
        <f t="shared" si="1071"/>
        <v>87554.859229983951</v>
      </c>
      <c r="W1427" s="23">
        <f t="shared" si="1084"/>
        <v>0</v>
      </c>
      <c r="X1427" s="23">
        <f t="shared" si="1072"/>
        <v>30695326.532151856</v>
      </c>
      <c r="Y1427" s="23">
        <f t="shared" si="1054"/>
        <v>13825559.361691331</v>
      </c>
      <c r="Z1427" s="3">
        <f t="shared" si="1055"/>
        <v>0</v>
      </c>
      <c r="AA1427" s="23">
        <f t="shared" si="1056"/>
        <v>57972904.866071433</v>
      </c>
      <c r="AB1427" s="26">
        <f t="shared" si="1073"/>
        <v>70086276.274228647</v>
      </c>
      <c r="AC1427" s="23">
        <f t="shared" si="1074"/>
        <v>74889487.274228647</v>
      </c>
      <c r="AD1427" s="23">
        <f t="shared" si="1080"/>
        <v>4803211</v>
      </c>
      <c r="AE1427" s="24">
        <f t="shared" si="1041"/>
        <v>70086276.274228647</v>
      </c>
      <c r="AF1427" s="3">
        <f t="shared" si="1075"/>
        <v>0</v>
      </c>
      <c r="AG1427" s="2">
        <f t="shared" si="1057"/>
        <v>0</v>
      </c>
      <c r="AH1427" s="2">
        <f t="shared" si="1058"/>
        <v>110.5761272292799</v>
      </c>
      <c r="AI1427" s="23">
        <f t="shared" si="1081"/>
        <v>9320518957.6422863</v>
      </c>
      <c r="AJ1427" s="23">
        <f t="shared" si="1059"/>
        <v>6219.922423797766</v>
      </c>
      <c r="AK1427" s="23">
        <f t="shared" si="1060"/>
        <v>0</v>
      </c>
      <c r="AL1427" s="23">
        <f t="shared" si="1085"/>
        <v>805422.88395881653</v>
      </c>
      <c r="AM1427" s="23">
        <f t="shared" si="1086"/>
        <v>751450178.4862963</v>
      </c>
      <c r="AN1427" s="16">
        <f t="shared" si="1076"/>
        <v>0</v>
      </c>
      <c r="AO1427" s="23">
        <f t="shared" si="1077"/>
        <v>89305.747122588829</v>
      </c>
      <c r="AP1427" s="22">
        <f t="shared" si="1078"/>
        <v>20101222.724781942</v>
      </c>
      <c r="AQ1427" s="30">
        <f t="shared" si="1061"/>
        <v>4735607739.883379</v>
      </c>
      <c r="AR1427" s="28">
        <f t="shared" si="1062"/>
        <v>2222391309.588306</v>
      </c>
      <c r="AS1427" s="25">
        <f t="shared" si="1063"/>
        <v>200337590.02425668</v>
      </c>
      <c r="AT1427" s="32">
        <f t="shared" si="1064"/>
        <v>0</v>
      </c>
      <c r="AU1427" s="23">
        <f t="shared" si="1065"/>
        <v>0</v>
      </c>
      <c r="AV1427" s="22">
        <f t="shared" si="1066"/>
        <v>634567484.02131474</v>
      </c>
      <c r="AW1427" s="31">
        <f t="shared" si="1079"/>
        <v>3313879193.1096144</v>
      </c>
    </row>
    <row r="1428" spans="1:53" x14ac:dyDescent="0.25">
      <c r="A1428">
        <f t="shared" si="1040"/>
        <v>523</v>
      </c>
      <c r="B1428" t="s">
        <v>8</v>
      </c>
      <c r="C1428" s="27">
        <f t="shared" si="1044"/>
        <v>0</v>
      </c>
      <c r="D1428" s="27">
        <f t="shared" si="1067"/>
        <v>0</v>
      </c>
      <c r="E1428" s="27" t="b">
        <f t="shared" si="1043"/>
        <v>1</v>
      </c>
      <c r="F1428" s="29">
        <f t="shared" si="1045"/>
        <v>0</v>
      </c>
      <c r="G1428" s="27">
        <f t="shared" si="1068"/>
        <v>0</v>
      </c>
      <c r="H1428" s="22">
        <f t="shared" si="1046"/>
        <v>19374672505.813919</v>
      </c>
      <c r="I1428" s="23">
        <f t="shared" si="1047"/>
        <v>132580106.5049091</v>
      </c>
      <c r="J1428" s="23">
        <f t="shared" si="1048"/>
        <v>1086</v>
      </c>
      <c r="K1428" s="19">
        <f t="shared" si="1069"/>
        <v>225.0831931027827</v>
      </c>
      <c r="L1428" s="16">
        <f t="shared" si="1049"/>
        <v>133.64100454481749</v>
      </c>
      <c r="M1428" s="23">
        <f>M1427-IF($B1428="B",(Percent_Rent_In_Elsies*2.49%/12 * H1427)/K1427,0)+IF($B1428="D",N1428,0)+IF(B1428="D",AK1427)+IF(B1428="C",F1427*90%)-(Y1428-Y1427)-IF($B1428="A",Q1427/K1427) + IF($B1428="A",Q1427/K1427)</f>
        <v>-33547478.543568358</v>
      </c>
      <c r="N1428" s="23">
        <f t="shared" si="1050"/>
        <v>0</v>
      </c>
      <c r="O1428" s="22">
        <f t="shared" si="1051"/>
        <v>0</v>
      </c>
      <c r="P1428" s="22">
        <f t="shared" si="1082"/>
        <v>0</v>
      </c>
      <c r="Q1428" s="22">
        <f t="shared" si="1083"/>
        <v>0</v>
      </c>
      <c r="R1428" s="22">
        <f t="shared" si="1052"/>
        <v>236876010.57982406</v>
      </c>
      <c r="S1428" s="16">
        <f t="shared" si="1042"/>
        <v>19706798.895912919</v>
      </c>
      <c r="T1428" s="15">
        <f t="shared" si="1053"/>
        <v>0</v>
      </c>
      <c r="U1428" s="23">
        <f t="shared" si="1070"/>
        <v>1052409.1986524123</v>
      </c>
      <c r="V1428" s="23">
        <f t="shared" si="1071"/>
        <v>87554.859229983951</v>
      </c>
      <c r="W1428" s="23">
        <f t="shared" si="1084"/>
        <v>0</v>
      </c>
      <c r="X1428" s="23">
        <f t="shared" si="1072"/>
        <v>30695326.532151856</v>
      </c>
      <c r="Y1428" s="23">
        <f t="shared" si="1054"/>
        <v>13825559.361691331</v>
      </c>
      <c r="Z1428" s="3">
        <f t="shared" si="1055"/>
        <v>0</v>
      </c>
      <c r="AA1428" s="23">
        <f t="shared" si="1056"/>
        <v>57972904.866071433</v>
      </c>
      <c r="AB1428" s="26">
        <f t="shared" si="1073"/>
        <v>70086276.274228647</v>
      </c>
      <c r="AC1428" s="23">
        <f t="shared" si="1074"/>
        <v>74889487.274228647</v>
      </c>
      <c r="AD1428" s="23">
        <f t="shared" si="1080"/>
        <v>4803211</v>
      </c>
      <c r="AE1428" s="24">
        <f t="shared" si="1041"/>
        <v>70086276.274228647</v>
      </c>
      <c r="AF1428" s="3">
        <f t="shared" si="1075"/>
        <v>1E-4</v>
      </c>
      <c r="AG1428" s="2">
        <f t="shared" si="1057"/>
        <v>0</v>
      </c>
      <c r="AH1428" s="2">
        <f t="shared" si="1058"/>
        <v>110.5761272292799</v>
      </c>
      <c r="AI1428" s="23">
        <f t="shared" si="1081"/>
        <v>9320518957.6422863</v>
      </c>
      <c r="AJ1428" s="23">
        <f t="shared" si="1059"/>
        <v>6219.922423797766</v>
      </c>
      <c r="AK1428" s="23">
        <f t="shared" si="1060"/>
        <v>60534.192108503485</v>
      </c>
      <c r="AL1428" s="23">
        <f t="shared" si="1085"/>
        <v>0</v>
      </c>
      <c r="AM1428" s="23">
        <f t="shared" si="1086"/>
        <v>0</v>
      </c>
      <c r="AN1428" s="16">
        <f t="shared" si="1076"/>
        <v>0</v>
      </c>
      <c r="AO1428" s="23">
        <f t="shared" si="1077"/>
        <v>0</v>
      </c>
      <c r="AP1428" s="22">
        <f t="shared" si="1078"/>
        <v>0</v>
      </c>
      <c r="AQ1428" s="30">
        <f t="shared" si="1061"/>
        <v>4735607739.883379</v>
      </c>
      <c r="AR1428" s="28">
        <f t="shared" si="1062"/>
        <v>2222391309.588306</v>
      </c>
      <c r="AS1428" s="25">
        <f t="shared" si="1063"/>
        <v>200337590.02425668</v>
      </c>
      <c r="AT1428" s="32">
        <f t="shared" si="1064"/>
        <v>0</v>
      </c>
      <c r="AU1428" s="23">
        <f t="shared" si="1065"/>
        <v>0</v>
      </c>
      <c r="AV1428" s="22">
        <f t="shared" si="1066"/>
        <v>634567484.02131474</v>
      </c>
      <c r="AW1428" s="31">
        <f t="shared" si="1079"/>
        <v>3313879193.1096144</v>
      </c>
    </row>
    <row r="1429" spans="1:53" x14ac:dyDescent="0.25">
      <c r="A1429" s="21">
        <f t="shared" si="1040"/>
        <v>523</v>
      </c>
      <c r="B1429" s="21" t="s">
        <v>9</v>
      </c>
      <c r="C1429" s="27">
        <f t="shared" si="1044"/>
        <v>0</v>
      </c>
      <c r="D1429" s="27">
        <f t="shared" si="1067"/>
        <v>0</v>
      </c>
      <c r="E1429" s="27" t="b">
        <f t="shared" si="1043"/>
        <v>1</v>
      </c>
      <c r="F1429" s="29">
        <f t="shared" si="1045"/>
        <v>0</v>
      </c>
      <c r="G1429" s="27">
        <f t="shared" si="1068"/>
        <v>0</v>
      </c>
      <c r="H1429" s="22">
        <f t="shared" si="1046"/>
        <v>19374672505.813919</v>
      </c>
      <c r="I1429" s="23">
        <f t="shared" si="1047"/>
        <v>132580106.5049091</v>
      </c>
      <c r="J1429" s="23">
        <f t="shared" si="1048"/>
        <v>1086</v>
      </c>
      <c r="K1429" s="19">
        <f t="shared" si="1069"/>
        <v>225.0831931027827</v>
      </c>
      <c r="L1429" s="16">
        <f t="shared" si="1049"/>
        <v>133.64100454481749</v>
      </c>
      <c r="M1429" s="23">
        <f>M1428-IF($B1429="B",(Percent_Rent_In_Elsies*2.49%/12 * H1428)/K1428,0)+IF($B1429="D",N1429,0)+IF(B1429="D",AK1428)+IF(B1429="C",F1428*90%)-(Y1429-Y1428)-IF($B1429="A",Q1428/K1428) + IF($B1429="A",Q1428/K1428)</f>
        <v>-33486944.351459853</v>
      </c>
      <c r="N1429" s="23">
        <f t="shared" si="1050"/>
        <v>0</v>
      </c>
      <c r="O1429" s="22">
        <f t="shared" si="1051"/>
        <v>13768492.769370049</v>
      </c>
      <c r="P1429" s="22">
        <f t="shared" si="1082"/>
        <v>0</v>
      </c>
      <c r="Q1429" s="22">
        <f t="shared" si="1083"/>
        <v>0</v>
      </c>
      <c r="R1429" s="22">
        <f t="shared" si="1052"/>
        <v>236876010.57982406</v>
      </c>
      <c r="S1429" s="16">
        <f t="shared" si="1042"/>
        <v>0</v>
      </c>
      <c r="T1429" s="15">
        <f t="shared" si="1053"/>
        <v>5938306.12654287</v>
      </c>
      <c r="U1429" s="23">
        <f t="shared" si="1070"/>
        <v>1052409.1986524123</v>
      </c>
      <c r="V1429" s="23">
        <f t="shared" si="1071"/>
        <v>0</v>
      </c>
      <c r="W1429" s="23">
        <f t="shared" si="1084"/>
        <v>87554.859229983951</v>
      </c>
      <c r="X1429" s="23">
        <f t="shared" si="1072"/>
        <v>30695326.532151856</v>
      </c>
      <c r="Y1429" s="23">
        <f t="shared" si="1054"/>
        <v>13825559.361691331</v>
      </c>
      <c r="Z1429" s="3">
        <f t="shared" si="1055"/>
        <v>0</v>
      </c>
      <c r="AA1429" s="23">
        <f t="shared" si="1056"/>
        <v>57912370.673962928</v>
      </c>
      <c r="AB1429" s="26">
        <f t="shared" si="1073"/>
        <v>70086276.274228662</v>
      </c>
      <c r="AC1429" s="23">
        <f t="shared" si="1074"/>
        <v>74889487.274228647</v>
      </c>
      <c r="AD1429" s="23">
        <f t="shared" si="1080"/>
        <v>4803211</v>
      </c>
      <c r="AE1429" s="24">
        <f t="shared" si="1041"/>
        <v>70086276.274228647</v>
      </c>
      <c r="AF1429" s="3">
        <f t="shared" si="1075"/>
        <v>0</v>
      </c>
      <c r="AG1429" s="2">
        <f t="shared" si="1057"/>
        <v>0</v>
      </c>
      <c r="AH1429" s="2">
        <f t="shared" si="1058"/>
        <v>110.5761272292799</v>
      </c>
      <c r="AI1429" s="23">
        <f t="shared" si="1081"/>
        <v>9310786651.0339432</v>
      </c>
      <c r="AJ1429" s="23">
        <f t="shared" si="1059"/>
        <v>6219.922423797766</v>
      </c>
      <c r="AK1429" s="23">
        <f t="shared" si="1060"/>
        <v>0</v>
      </c>
      <c r="AL1429" s="23">
        <f t="shared" si="1085"/>
        <v>0</v>
      </c>
      <c r="AM1429" s="23">
        <f t="shared" si="1086"/>
        <v>0</v>
      </c>
      <c r="AN1429" s="16">
        <f t="shared" si="1076"/>
        <v>0</v>
      </c>
      <c r="AO1429" s="23">
        <f t="shared" si="1077"/>
        <v>0</v>
      </c>
      <c r="AP1429" s="22">
        <f t="shared" si="1078"/>
        <v>0</v>
      </c>
      <c r="AQ1429" s="30">
        <f t="shared" si="1061"/>
        <v>4735607739.883379</v>
      </c>
      <c r="AR1429" s="28">
        <f t="shared" si="1062"/>
        <v>2222391309.588306</v>
      </c>
      <c r="AS1429" s="25">
        <f t="shared" si="1063"/>
        <v>200337590.02425668</v>
      </c>
      <c r="AT1429" s="32">
        <f t="shared" si="1064"/>
        <v>0</v>
      </c>
      <c r="AU1429" s="23">
        <f t="shared" si="1065"/>
        <v>0</v>
      </c>
      <c r="AV1429" s="22">
        <f t="shared" si="1066"/>
        <v>634567484.02131474</v>
      </c>
      <c r="AW1429" s="31">
        <f t="shared" si="1079"/>
        <v>3313879193.1096144</v>
      </c>
      <c r="AX1429" s="21"/>
      <c r="AY1429" s="21"/>
      <c r="AZ1429" s="21"/>
      <c r="BA1429" s="21"/>
    </row>
    <row r="1430" spans="1:53" x14ac:dyDescent="0.25">
      <c r="A1430" s="21">
        <f t="shared" si="1040"/>
        <v>523</v>
      </c>
      <c r="B1430" s="21" t="s">
        <v>28</v>
      </c>
      <c r="C1430" s="27">
        <f t="shared" si="1044"/>
        <v>0</v>
      </c>
      <c r="D1430" s="27">
        <f t="shared" si="1067"/>
        <v>0</v>
      </c>
      <c r="E1430" s="27" t="b">
        <f t="shared" si="1043"/>
        <v>1</v>
      </c>
      <c r="F1430" s="29">
        <f t="shared" si="1045"/>
        <v>0</v>
      </c>
      <c r="G1430" s="27">
        <f t="shared" si="1068"/>
        <v>0</v>
      </c>
      <c r="H1430" s="22">
        <f t="shared" si="1046"/>
        <v>19374672505.813919</v>
      </c>
      <c r="I1430" s="23">
        <f t="shared" si="1047"/>
        <v>132580106.5049091</v>
      </c>
      <c r="J1430" s="23">
        <f t="shared" si="1048"/>
        <v>1086</v>
      </c>
      <c r="K1430" s="19">
        <f t="shared" si="1069"/>
        <v>225.0831931027827</v>
      </c>
      <c r="L1430" s="16">
        <f t="shared" si="1049"/>
        <v>133.64100454481749</v>
      </c>
      <c r="M1430" s="23">
        <f>M1429-IF($B1430="B",(Percent_Rent_In_Elsies*2.49%/12 * H1429)/K1429,0)+IF($B1430="D",N1430,0)+IF(B1430="D",AK1429)+IF(B1430="C",F1429*90%)-(Y1430-Y1429)-IF($B1430="A",Q1429/K1429) + IF($B1430="A",Q1429/K1429)</f>
        <v>-33486944.351459853</v>
      </c>
      <c r="N1430" s="23">
        <f t="shared" si="1050"/>
        <v>0</v>
      </c>
      <c r="O1430" s="22">
        <f t="shared" si="1051"/>
        <v>0</v>
      </c>
      <c r="P1430" s="22">
        <f t="shared" si="1082"/>
        <v>13768492.769370049</v>
      </c>
      <c r="Q1430" s="22">
        <f t="shared" si="1083"/>
        <v>0</v>
      </c>
      <c r="R1430" s="22">
        <f t="shared" si="1052"/>
        <v>236876010.57982406</v>
      </c>
      <c r="S1430" s="16">
        <f t="shared" si="1042"/>
        <v>0</v>
      </c>
      <c r="T1430" s="15">
        <f t="shared" si="1053"/>
        <v>0</v>
      </c>
      <c r="U1430" s="23">
        <f t="shared" si="1070"/>
        <v>1052409.1986524123</v>
      </c>
      <c r="V1430" s="23">
        <f t="shared" si="1071"/>
        <v>0</v>
      </c>
      <c r="W1430" s="23">
        <f t="shared" si="1084"/>
        <v>0</v>
      </c>
      <c r="X1430" s="23">
        <f t="shared" si="1072"/>
        <v>30695326.532151856</v>
      </c>
      <c r="Y1430" s="23">
        <f t="shared" si="1054"/>
        <v>13825559.361691331</v>
      </c>
      <c r="Z1430" s="3">
        <f t="shared" si="1055"/>
        <v>4377.7429614991979</v>
      </c>
      <c r="AA1430" s="23">
        <f t="shared" si="1056"/>
        <v>57978036.818385415</v>
      </c>
      <c r="AB1430" s="26">
        <f t="shared" si="1073"/>
        <v>70086276.274228632</v>
      </c>
      <c r="AC1430" s="23">
        <f t="shared" si="1074"/>
        <v>74889487.274228647</v>
      </c>
      <c r="AD1430" s="23">
        <f t="shared" si="1080"/>
        <v>4803211</v>
      </c>
      <c r="AE1430" s="24">
        <f t="shared" si="1041"/>
        <v>70086276.274228647</v>
      </c>
      <c r="AF1430" s="3">
        <f t="shared" si="1075"/>
        <v>0</v>
      </c>
      <c r="AG1430" s="2">
        <f t="shared" si="1057"/>
        <v>525329155.37990373</v>
      </c>
      <c r="AH1430" s="2">
        <f t="shared" si="1058"/>
        <v>110.5761272292799</v>
      </c>
      <c r="AI1430" s="23">
        <f t="shared" si="1081"/>
        <v>9321344040.6520576</v>
      </c>
      <c r="AJ1430" s="23">
        <f t="shared" si="1059"/>
        <v>6219.922423797766</v>
      </c>
      <c r="AK1430" s="23">
        <f t="shared" si="1060"/>
        <v>0</v>
      </c>
      <c r="AL1430" s="23">
        <f t="shared" si="1085"/>
        <v>0</v>
      </c>
      <c r="AM1430" s="23">
        <f t="shared" si="1086"/>
        <v>0</v>
      </c>
      <c r="AN1430" s="16">
        <f t="shared" si="1076"/>
        <v>0</v>
      </c>
      <c r="AO1430" s="23">
        <f t="shared" si="1077"/>
        <v>0</v>
      </c>
      <c r="AP1430" s="22">
        <f t="shared" si="1078"/>
        <v>0</v>
      </c>
      <c r="AQ1430" s="30">
        <f t="shared" si="1061"/>
        <v>4735607739.883379</v>
      </c>
      <c r="AR1430" s="28">
        <f t="shared" si="1062"/>
        <v>2222391309.588306</v>
      </c>
      <c r="AS1430" s="25">
        <f t="shared" si="1063"/>
        <v>200337590.02425668</v>
      </c>
      <c r="AT1430" s="32">
        <f t="shared" si="1064"/>
        <v>8755.4859229983958</v>
      </c>
      <c r="AU1430" s="23">
        <f t="shared" si="1065"/>
        <v>8755.4859229983958</v>
      </c>
      <c r="AV1430" s="22">
        <f t="shared" si="1066"/>
        <v>640505790.14785767</v>
      </c>
      <c r="AW1430" s="31">
        <f t="shared" si="1079"/>
        <v>3313879193.1096144</v>
      </c>
      <c r="AX1430" s="21"/>
      <c r="AY1430" s="21"/>
      <c r="AZ1430" s="21"/>
      <c r="BA1430" s="21"/>
    </row>
    <row r="1431" spans="1:53" x14ac:dyDescent="0.25">
      <c r="A1431">
        <f t="shared" si="1040"/>
        <v>524</v>
      </c>
      <c r="B1431" t="s">
        <v>6</v>
      </c>
      <c r="C1431" s="27">
        <f t="shared" si="1044"/>
        <v>0</v>
      </c>
      <c r="D1431" s="27">
        <f t="shared" si="1067"/>
        <v>0</v>
      </c>
      <c r="E1431" s="27" t="b">
        <f t="shared" si="1043"/>
        <v>1</v>
      </c>
      <c r="F1431" s="29">
        <f t="shared" si="1045"/>
        <v>0</v>
      </c>
      <c r="G1431" s="27">
        <f t="shared" si="1068"/>
        <v>0</v>
      </c>
      <c r="H1431" s="22">
        <f t="shared" si="1046"/>
        <v>19406963626.656944</v>
      </c>
      <c r="I1431" s="23">
        <f t="shared" si="1047"/>
        <v>132580106.5049091</v>
      </c>
      <c r="J1431" s="23">
        <f t="shared" si="1048"/>
        <v>1086</v>
      </c>
      <c r="K1431" s="19">
        <f t="shared" si="1069"/>
        <v>225.0831931027827</v>
      </c>
      <c r="L1431" s="16">
        <f t="shared" si="1049"/>
        <v>133.86373955239219</v>
      </c>
      <c r="M1431" s="23">
        <f>M1430-IF($B1431="B",(Percent_Rent_In_Elsies*2.49%/12 * H1430)/K1430,0)+IF($B1431="D",N1431,0)+IF(B1431="D",AK1430)+IF(B1431="C",F1430*90%)-(Y1431-Y1430)-IF($B1431="A",Q1430/K1430) + IF($B1431="A",Q1430/K1430)</f>
        <v>-33486944.351459853</v>
      </c>
      <c r="N1431" s="23">
        <f t="shared" si="1050"/>
        <v>0</v>
      </c>
      <c r="O1431" s="22">
        <f t="shared" si="1051"/>
        <v>0</v>
      </c>
      <c r="P1431" s="22">
        <f t="shared" si="1082"/>
        <v>0</v>
      </c>
      <c r="Q1431" s="22">
        <f t="shared" si="1083"/>
        <v>0</v>
      </c>
      <c r="R1431" s="22">
        <f t="shared" si="1052"/>
        <v>236876010.57982406</v>
      </c>
      <c r="S1431" s="16">
        <f t="shared" si="1042"/>
        <v>0</v>
      </c>
      <c r="T1431" s="15">
        <f t="shared" si="1053"/>
        <v>0</v>
      </c>
      <c r="U1431" s="23">
        <f t="shared" si="1070"/>
        <v>1052409.1986524123</v>
      </c>
      <c r="V1431" s="23">
        <f t="shared" si="1071"/>
        <v>0</v>
      </c>
      <c r="W1431" s="23">
        <f t="shared" si="1084"/>
        <v>0</v>
      </c>
      <c r="X1431" s="23">
        <f t="shared" si="1072"/>
        <v>30717215.246959355</v>
      </c>
      <c r="Y1431" s="23">
        <f t="shared" si="1054"/>
        <v>13825559.361691331</v>
      </c>
      <c r="Z1431" s="3">
        <f t="shared" si="1055"/>
        <v>0</v>
      </c>
      <c r="AA1431" s="23">
        <f t="shared" si="1056"/>
        <v>57978036.818385415</v>
      </c>
      <c r="AB1431" s="26">
        <f t="shared" si="1073"/>
        <v>70086276.274228662</v>
      </c>
      <c r="AC1431" s="23">
        <f t="shared" si="1074"/>
        <v>74889487.274228647</v>
      </c>
      <c r="AD1431" s="23">
        <f t="shared" si="1080"/>
        <v>4803211</v>
      </c>
      <c r="AE1431" s="24">
        <f t="shared" si="1041"/>
        <v>70086276.274228647</v>
      </c>
      <c r="AF1431" s="3">
        <f t="shared" si="1075"/>
        <v>0</v>
      </c>
      <c r="AG1431" s="2">
        <f t="shared" si="1057"/>
        <v>0</v>
      </c>
      <c r="AH1431" s="2">
        <f t="shared" si="1058"/>
        <v>110.76042077466204</v>
      </c>
      <c r="AI1431" s="23">
        <f t="shared" si="1081"/>
        <v>9321344040.6520576</v>
      </c>
      <c r="AJ1431" s="23">
        <f t="shared" si="1059"/>
        <v>6219.922423797766</v>
      </c>
      <c r="AK1431" s="23">
        <f t="shared" si="1060"/>
        <v>0</v>
      </c>
      <c r="AL1431" s="23">
        <f t="shared" si="1085"/>
        <v>0</v>
      </c>
      <c r="AM1431" s="23">
        <f t="shared" si="1086"/>
        <v>0</v>
      </c>
      <c r="AN1431" s="16">
        <f t="shared" si="1076"/>
        <v>0</v>
      </c>
      <c r="AO1431" s="23">
        <f t="shared" si="1077"/>
        <v>0</v>
      </c>
      <c r="AP1431" s="22">
        <f t="shared" si="1078"/>
        <v>0</v>
      </c>
      <c r="AQ1431" s="30">
        <f t="shared" si="1061"/>
        <v>4735607739.883379</v>
      </c>
      <c r="AR1431" s="28">
        <f t="shared" si="1062"/>
        <v>2222391309.588306</v>
      </c>
      <c r="AS1431" s="25">
        <f t="shared" si="1063"/>
        <v>200337590.02425668</v>
      </c>
      <c r="AT1431" s="32">
        <f t="shared" si="1064"/>
        <v>0</v>
      </c>
      <c r="AU1431" s="23">
        <f t="shared" si="1065"/>
        <v>0</v>
      </c>
      <c r="AV1431" s="22">
        <f t="shared" si="1066"/>
        <v>640505790.14785767</v>
      </c>
      <c r="AW1431" s="31">
        <f t="shared" si="1079"/>
        <v>3300110700.3402443</v>
      </c>
    </row>
    <row r="1432" spans="1:53" x14ac:dyDescent="0.25">
      <c r="A1432">
        <f t="shared" si="1040"/>
        <v>524</v>
      </c>
      <c r="B1432" t="s">
        <v>7</v>
      </c>
      <c r="C1432" s="27">
        <f t="shared" si="1044"/>
        <v>0</v>
      </c>
      <c r="D1432" s="27">
        <f t="shared" si="1067"/>
        <v>0</v>
      </c>
      <c r="E1432" s="27" t="b">
        <f t="shared" si="1043"/>
        <v>1</v>
      </c>
      <c r="F1432" s="29">
        <f t="shared" si="1045"/>
        <v>0</v>
      </c>
      <c r="G1432" s="27">
        <f t="shared" si="1068"/>
        <v>0</v>
      </c>
      <c r="H1432" s="22">
        <f t="shared" si="1046"/>
        <v>19406963626.656944</v>
      </c>
      <c r="I1432" s="23">
        <f t="shared" si="1047"/>
        <v>132580106.5049091</v>
      </c>
      <c r="J1432" s="23">
        <f t="shared" si="1048"/>
        <v>1086</v>
      </c>
      <c r="K1432" s="19">
        <f t="shared" si="1069"/>
        <v>225.0831931027827</v>
      </c>
      <c r="L1432" s="16">
        <f t="shared" si="1049"/>
        <v>133.86373955239219</v>
      </c>
      <c r="M1432" s="23">
        <f>M1431-IF($B1432="B",(Percent_Rent_In_Elsies*2.49%/12 * H1431)/K1431,0)+IF($B1432="D",N1432,0)+IF(B1432="D",AK1431)+IF(B1432="C",F1431*90%)-(Y1432-Y1431)-IF($B1432="A",Q1431/K1431) + IF($B1432="A",Q1431/K1431)</f>
        <v>-33576398.941494316</v>
      </c>
      <c r="N1432" s="23">
        <f t="shared" si="1050"/>
        <v>0</v>
      </c>
      <c r="O1432" s="22">
        <f t="shared" si="1051"/>
        <v>0</v>
      </c>
      <c r="P1432" s="22">
        <f t="shared" si="1082"/>
        <v>0</v>
      </c>
      <c r="Q1432" s="22">
        <f t="shared" si="1083"/>
        <v>0</v>
      </c>
      <c r="R1432" s="22">
        <f t="shared" si="1052"/>
        <v>217136343.03150538</v>
      </c>
      <c r="S1432" s="16">
        <f t="shared" si="1042"/>
        <v>19739667.548318673</v>
      </c>
      <c r="T1432" s="15">
        <f t="shared" si="1053"/>
        <v>0</v>
      </c>
      <c r="U1432" s="23">
        <f t="shared" si="1070"/>
        <v>964708.43209804455</v>
      </c>
      <c r="V1432" s="23">
        <f t="shared" si="1071"/>
        <v>87700.766554367685</v>
      </c>
      <c r="W1432" s="23">
        <f t="shared" si="1084"/>
        <v>0</v>
      </c>
      <c r="X1432" s="23">
        <f t="shared" si="1072"/>
        <v>30717215.246959355</v>
      </c>
      <c r="Y1432" s="23">
        <f t="shared" si="1054"/>
        <v>13825559.361691331</v>
      </c>
      <c r="Z1432" s="3">
        <f t="shared" si="1055"/>
        <v>0</v>
      </c>
      <c r="AA1432" s="23">
        <f t="shared" si="1056"/>
        <v>57978036.818385415</v>
      </c>
      <c r="AB1432" s="26">
        <f t="shared" si="1073"/>
        <v>70086276.274228662</v>
      </c>
      <c r="AC1432" s="23">
        <f t="shared" si="1074"/>
        <v>74889487.274228647</v>
      </c>
      <c r="AD1432" s="23">
        <f t="shared" si="1080"/>
        <v>4803211</v>
      </c>
      <c r="AE1432" s="24">
        <f t="shared" si="1041"/>
        <v>70086276.274228647</v>
      </c>
      <c r="AF1432" s="3">
        <f t="shared" si="1075"/>
        <v>0</v>
      </c>
      <c r="AG1432" s="2">
        <f t="shared" si="1057"/>
        <v>0</v>
      </c>
      <c r="AH1432" s="2">
        <f t="shared" si="1058"/>
        <v>110.76042077466204</v>
      </c>
      <c r="AI1432" s="23">
        <f t="shared" si="1081"/>
        <v>9321344040.6520576</v>
      </c>
      <c r="AJ1432" s="23">
        <f t="shared" si="1059"/>
        <v>6219.922423797766</v>
      </c>
      <c r="AK1432" s="23">
        <f t="shared" si="1060"/>
        <v>0</v>
      </c>
      <c r="AL1432" s="23">
        <f t="shared" si="1085"/>
        <v>825083.00977134705</v>
      </c>
      <c r="AM1432" s="23">
        <f t="shared" si="1086"/>
        <v>769792847.09570289</v>
      </c>
      <c r="AN1432" s="16">
        <f t="shared" si="1076"/>
        <v>0</v>
      </c>
      <c r="AO1432" s="23">
        <f t="shared" si="1077"/>
        <v>89454.590034459819</v>
      </c>
      <c r="AP1432" s="22">
        <f t="shared" si="1078"/>
        <v>20134724.762656581</v>
      </c>
      <c r="AQ1432" s="30">
        <f t="shared" si="1061"/>
        <v>4775706044.248209</v>
      </c>
      <c r="AR1432" s="28">
        <f t="shared" si="1062"/>
        <v>2242354889.1904798</v>
      </c>
      <c r="AS1432" s="25">
        <f t="shared" si="1063"/>
        <v>200337590.02425668</v>
      </c>
      <c r="AT1432" s="32">
        <f t="shared" si="1064"/>
        <v>0</v>
      </c>
      <c r="AU1432" s="23">
        <f t="shared" si="1065"/>
        <v>0</v>
      </c>
      <c r="AV1432" s="22">
        <f t="shared" si="1066"/>
        <v>640505790.14785767</v>
      </c>
      <c r="AW1432" s="31">
        <f t="shared" si="1079"/>
        <v>3340209004.7050748</v>
      </c>
    </row>
    <row r="1433" spans="1:53" s="21" customFormat="1" x14ac:dyDescent="0.25">
      <c r="A1433">
        <f t="shared" si="1040"/>
        <v>524</v>
      </c>
      <c r="B1433" t="s">
        <v>8</v>
      </c>
      <c r="C1433" s="27">
        <f t="shared" si="1044"/>
        <v>0</v>
      </c>
      <c r="D1433" s="27">
        <f t="shared" si="1067"/>
        <v>0</v>
      </c>
      <c r="E1433" s="27" t="b">
        <f t="shared" si="1043"/>
        <v>1</v>
      </c>
      <c r="F1433" s="29">
        <f t="shared" si="1045"/>
        <v>0</v>
      </c>
      <c r="G1433" s="27">
        <f t="shared" si="1068"/>
        <v>0</v>
      </c>
      <c r="H1433" s="22">
        <f t="shared" si="1046"/>
        <v>19406963626.656944</v>
      </c>
      <c r="I1433" s="23">
        <f t="shared" si="1047"/>
        <v>132580106.5049091</v>
      </c>
      <c r="J1433" s="23">
        <f t="shared" si="1048"/>
        <v>1086</v>
      </c>
      <c r="K1433" s="19">
        <f t="shared" si="1069"/>
        <v>225.0831931027827</v>
      </c>
      <c r="L1433" s="16">
        <f t="shared" si="1049"/>
        <v>133.86373955239219</v>
      </c>
      <c r="M1433" s="23">
        <f>M1432-IF($B1433="B",(Percent_Rent_In_Elsies*2.49%/12 * H1432)/K1432,0)+IF($B1433="D",N1433,0)+IF(B1433="D",AK1432)+IF(B1433="C",F1432*90%)-(Y1433-Y1432)-IF($B1433="A",Q1432/K1432) + IF($B1433="A",Q1432/K1432)</f>
        <v>-33576398.941494316</v>
      </c>
      <c r="N1433" s="23">
        <f t="shared" si="1050"/>
        <v>0</v>
      </c>
      <c r="O1433" s="22">
        <f t="shared" si="1051"/>
        <v>0</v>
      </c>
      <c r="P1433" s="22">
        <f t="shared" si="1082"/>
        <v>0</v>
      </c>
      <c r="Q1433" s="22">
        <f t="shared" si="1083"/>
        <v>0</v>
      </c>
      <c r="R1433" s="22">
        <f t="shared" si="1052"/>
        <v>237271067.79416195</v>
      </c>
      <c r="S1433" s="16">
        <f t="shared" si="1042"/>
        <v>19739667.548318673</v>
      </c>
      <c r="T1433" s="15">
        <f t="shared" si="1053"/>
        <v>0</v>
      </c>
      <c r="U1433" s="23">
        <f t="shared" si="1070"/>
        <v>1054163.0221325043</v>
      </c>
      <c r="V1433" s="23">
        <f t="shared" si="1071"/>
        <v>87700.766554367685</v>
      </c>
      <c r="W1433" s="23">
        <f t="shared" si="1084"/>
        <v>0</v>
      </c>
      <c r="X1433" s="23">
        <f t="shared" si="1072"/>
        <v>30717215.246959355</v>
      </c>
      <c r="Y1433" s="23">
        <f t="shared" si="1054"/>
        <v>13825559.361691331</v>
      </c>
      <c r="Z1433" s="3">
        <f t="shared" si="1055"/>
        <v>0</v>
      </c>
      <c r="AA1433" s="23">
        <f t="shared" si="1056"/>
        <v>57978036.818385415</v>
      </c>
      <c r="AB1433" s="26">
        <f t="shared" si="1073"/>
        <v>70086276.274228662</v>
      </c>
      <c r="AC1433" s="23">
        <f t="shared" si="1074"/>
        <v>74889487.274228647</v>
      </c>
      <c r="AD1433" s="23">
        <f t="shared" si="1080"/>
        <v>4803211</v>
      </c>
      <c r="AE1433" s="24">
        <f t="shared" si="1041"/>
        <v>70086276.274228647</v>
      </c>
      <c r="AF1433" s="3">
        <f t="shared" si="1075"/>
        <v>1E-4</v>
      </c>
      <c r="AG1433" s="2">
        <f t="shared" si="1057"/>
        <v>0</v>
      </c>
      <c r="AH1433" s="2">
        <f t="shared" si="1058"/>
        <v>110.76042077466204</v>
      </c>
      <c r="AI1433" s="23">
        <f t="shared" si="1081"/>
        <v>9321344040.6520576</v>
      </c>
      <c r="AJ1433" s="23">
        <f t="shared" si="1059"/>
        <v>6219.922423797766</v>
      </c>
      <c r="AK1433" s="23">
        <f t="shared" si="1060"/>
        <v>60521.274646625985</v>
      </c>
      <c r="AL1433" s="23">
        <f t="shared" si="1085"/>
        <v>0</v>
      </c>
      <c r="AM1433" s="23">
        <f t="shared" si="1086"/>
        <v>0</v>
      </c>
      <c r="AN1433" s="16">
        <f t="shared" si="1076"/>
        <v>0</v>
      </c>
      <c r="AO1433" s="23">
        <f t="shared" si="1077"/>
        <v>0</v>
      </c>
      <c r="AP1433" s="22">
        <f t="shared" si="1078"/>
        <v>0</v>
      </c>
      <c r="AQ1433" s="30">
        <f t="shared" si="1061"/>
        <v>4775706044.248209</v>
      </c>
      <c r="AR1433" s="28">
        <f t="shared" si="1062"/>
        <v>2242354889.1904798</v>
      </c>
      <c r="AS1433" s="25">
        <f t="shared" si="1063"/>
        <v>200337590.02425668</v>
      </c>
      <c r="AT1433" s="32">
        <f t="shared" si="1064"/>
        <v>0</v>
      </c>
      <c r="AU1433" s="23">
        <f t="shared" si="1065"/>
        <v>0</v>
      </c>
      <c r="AV1433" s="22">
        <f t="shared" si="1066"/>
        <v>640505790.14785767</v>
      </c>
      <c r="AW1433" s="31">
        <f t="shared" si="1079"/>
        <v>3340209004.7050748</v>
      </c>
      <c r="AX1433"/>
      <c r="AY1433"/>
      <c r="AZ1433"/>
      <c r="BA1433"/>
    </row>
    <row r="1434" spans="1:53" s="21" customFormat="1" x14ac:dyDescent="0.25">
      <c r="A1434" s="21">
        <f t="shared" ref="A1434:A1497" si="1087">A1429+1</f>
        <v>524</v>
      </c>
      <c r="B1434" s="21" t="s">
        <v>9</v>
      </c>
      <c r="C1434" s="27">
        <f t="shared" si="1044"/>
        <v>0</v>
      </c>
      <c r="D1434" s="27">
        <f t="shared" si="1067"/>
        <v>0</v>
      </c>
      <c r="E1434" s="27" t="b">
        <f t="shared" si="1043"/>
        <v>1</v>
      </c>
      <c r="F1434" s="29">
        <f t="shared" si="1045"/>
        <v>0</v>
      </c>
      <c r="G1434" s="27">
        <f t="shared" si="1068"/>
        <v>0</v>
      </c>
      <c r="H1434" s="22">
        <f t="shared" si="1046"/>
        <v>19406963626.656944</v>
      </c>
      <c r="I1434" s="23">
        <f t="shared" si="1047"/>
        <v>132580106.5049091</v>
      </c>
      <c r="J1434" s="23">
        <f t="shared" si="1048"/>
        <v>1086</v>
      </c>
      <c r="K1434" s="19">
        <f t="shared" si="1069"/>
        <v>225.0831931027827</v>
      </c>
      <c r="L1434" s="16">
        <f t="shared" si="1049"/>
        <v>133.86373955239219</v>
      </c>
      <c r="M1434" s="23">
        <f>M1433-IF($B1434="B",(Percent_Rent_In_Elsies*2.49%/12 * H1433)/K1433,0)+IF($B1434="D",N1434,0)+IF(B1434="D",AK1433)+IF(B1434="C",F1433*90%)-(Y1434-Y1433)-IF($B1434="A",Q1433/K1433) + IF($B1434="A",Q1433/K1433)</f>
        <v>-33515877.666847691</v>
      </c>
      <c r="N1434" s="23">
        <f t="shared" si="1050"/>
        <v>0</v>
      </c>
      <c r="O1434" s="22">
        <f t="shared" si="1051"/>
        <v>13791457.05385676</v>
      </c>
      <c r="P1434" s="22">
        <f t="shared" si="1082"/>
        <v>0</v>
      </c>
      <c r="Q1434" s="22">
        <f t="shared" si="1083"/>
        <v>0</v>
      </c>
      <c r="R1434" s="22">
        <f t="shared" si="1052"/>
        <v>237271067.79416195</v>
      </c>
      <c r="S1434" s="16">
        <f t="shared" si="1042"/>
        <v>0</v>
      </c>
      <c r="T1434" s="15">
        <f t="shared" si="1053"/>
        <v>5948210.4944619127</v>
      </c>
      <c r="U1434" s="23">
        <f t="shared" si="1070"/>
        <v>1054163.0221325043</v>
      </c>
      <c r="V1434" s="23">
        <f t="shared" si="1071"/>
        <v>0</v>
      </c>
      <c r="W1434" s="23">
        <f t="shared" si="1084"/>
        <v>87700.766554367685</v>
      </c>
      <c r="X1434" s="23">
        <f t="shared" si="1072"/>
        <v>30717215.246959355</v>
      </c>
      <c r="Y1434" s="23">
        <f t="shared" si="1054"/>
        <v>13825559.361691331</v>
      </c>
      <c r="Z1434" s="3">
        <f t="shared" si="1055"/>
        <v>0</v>
      </c>
      <c r="AA1434" s="23">
        <f t="shared" si="1056"/>
        <v>57917515.54373879</v>
      </c>
      <c r="AB1434" s="26">
        <f t="shared" si="1073"/>
        <v>70086276.274228647</v>
      </c>
      <c r="AC1434" s="23">
        <f t="shared" si="1074"/>
        <v>74889487.274228647</v>
      </c>
      <c r="AD1434" s="23">
        <f t="shared" si="1080"/>
        <v>4803211</v>
      </c>
      <c r="AE1434" s="24">
        <f t="shared" si="1041"/>
        <v>70086276.274228647</v>
      </c>
      <c r="AF1434" s="3">
        <f t="shared" si="1075"/>
        <v>0</v>
      </c>
      <c r="AG1434" s="2">
        <f t="shared" si="1057"/>
        <v>0</v>
      </c>
      <c r="AH1434" s="2">
        <f t="shared" si="1058"/>
        <v>110.76042077466204</v>
      </c>
      <c r="AI1434" s="23">
        <f t="shared" si="1081"/>
        <v>9311613810.8319778</v>
      </c>
      <c r="AJ1434" s="23">
        <f t="shared" si="1059"/>
        <v>6219.922423797766</v>
      </c>
      <c r="AK1434" s="23">
        <f t="shared" si="1060"/>
        <v>0</v>
      </c>
      <c r="AL1434" s="23">
        <f t="shared" si="1085"/>
        <v>0</v>
      </c>
      <c r="AM1434" s="23">
        <f t="shared" si="1086"/>
        <v>0</v>
      </c>
      <c r="AN1434" s="16">
        <f t="shared" si="1076"/>
        <v>0</v>
      </c>
      <c r="AO1434" s="23">
        <f t="shared" si="1077"/>
        <v>0</v>
      </c>
      <c r="AP1434" s="22">
        <f t="shared" si="1078"/>
        <v>0</v>
      </c>
      <c r="AQ1434" s="30">
        <f t="shared" si="1061"/>
        <v>4775706044.248209</v>
      </c>
      <c r="AR1434" s="28">
        <f t="shared" si="1062"/>
        <v>2242354889.1904798</v>
      </c>
      <c r="AS1434" s="25">
        <f t="shared" si="1063"/>
        <v>200337590.02425668</v>
      </c>
      <c r="AT1434" s="32">
        <f t="shared" si="1064"/>
        <v>0</v>
      </c>
      <c r="AU1434" s="23">
        <f t="shared" si="1065"/>
        <v>0</v>
      </c>
      <c r="AV1434" s="22">
        <f t="shared" si="1066"/>
        <v>640505790.14785767</v>
      </c>
      <c r="AW1434" s="31">
        <f t="shared" si="1079"/>
        <v>3340209004.7050748</v>
      </c>
    </row>
    <row r="1435" spans="1:53" x14ac:dyDescent="0.25">
      <c r="A1435" s="21">
        <f t="shared" si="1087"/>
        <v>524</v>
      </c>
      <c r="B1435" s="21" t="s">
        <v>28</v>
      </c>
      <c r="C1435" s="27">
        <f t="shared" si="1044"/>
        <v>0</v>
      </c>
      <c r="D1435" s="27">
        <f t="shared" si="1067"/>
        <v>0</v>
      </c>
      <c r="E1435" s="27" t="b">
        <f t="shared" si="1043"/>
        <v>1</v>
      </c>
      <c r="F1435" s="29">
        <f t="shared" si="1045"/>
        <v>0</v>
      </c>
      <c r="G1435" s="27">
        <f t="shared" si="1068"/>
        <v>0</v>
      </c>
      <c r="H1435" s="22">
        <f t="shared" si="1046"/>
        <v>19406963626.656944</v>
      </c>
      <c r="I1435" s="23">
        <f t="shared" si="1047"/>
        <v>132580106.5049091</v>
      </c>
      <c r="J1435" s="23">
        <f t="shared" si="1048"/>
        <v>1086</v>
      </c>
      <c r="K1435" s="19">
        <f t="shared" si="1069"/>
        <v>225.0831931027827</v>
      </c>
      <c r="L1435" s="16">
        <f t="shared" si="1049"/>
        <v>133.86373955239219</v>
      </c>
      <c r="M1435" s="23">
        <f>M1434-IF($B1435="B",(Percent_Rent_In_Elsies*2.49%/12 * H1434)/K1434,0)+IF($B1435="D",N1435,0)+IF(B1435="D",AK1434)+IF(B1435="C",F1434*90%)-(Y1435-Y1434)-IF($B1435="A",Q1434/K1434) + IF($B1435="A",Q1434/K1434)</f>
        <v>-33515877.666847691</v>
      </c>
      <c r="N1435" s="23">
        <f t="shared" si="1050"/>
        <v>0</v>
      </c>
      <c r="O1435" s="22">
        <f t="shared" si="1051"/>
        <v>0</v>
      </c>
      <c r="P1435" s="22">
        <f t="shared" si="1082"/>
        <v>13791457.05385676</v>
      </c>
      <c r="Q1435" s="22">
        <f t="shared" si="1083"/>
        <v>0</v>
      </c>
      <c r="R1435" s="22">
        <f t="shared" si="1052"/>
        <v>237271067.79416195</v>
      </c>
      <c r="S1435" s="16">
        <f t="shared" si="1042"/>
        <v>0</v>
      </c>
      <c r="T1435" s="15">
        <f t="shared" si="1053"/>
        <v>0</v>
      </c>
      <c r="U1435" s="23">
        <f t="shared" si="1070"/>
        <v>1054163.0221325043</v>
      </c>
      <c r="V1435" s="23">
        <f t="shared" si="1071"/>
        <v>0</v>
      </c>
      <c r="W1435" s="23">
        <f t="shared" si="1084"/>
        <v>0</v>
      </c>
      <c r="X1435" s="23">
        <f t="shared" si="1072"/>
        <v>30717215.246959355</v>
      </c>
      <c r="Y1435" s="23">
        <f t="shared" si="1054"/>
        <v>13825559.361691331</v>
      </c>
      <c r="Z1435" s="3">
        <f t="shared" si="1055"/>
        <v>4385.0383277183846</v>
      </c>
      <c r="AA1435" s="23">
        <f t="shared" si="1056"/>
        <v>57983291.118654564</v>
      </c>
      <c r="AB1435" s="26">
        <f t="shared" si="1073"/>
        <v>70086276.274228647</v>
      </c>
      <c r="AC1435" s="23">
        <f t="shared" si="1074"/>
        <v>74889487.274228647</v>
      </c>
      <c r="AD1435" s="23">
        <f t="shared" si="1080"/>
        <v>4803211</v>
      </c>
      <c r="AE1435" s="24">
        <f t="shared" si="1041"/>
        <v>70086276.274228647</v>
      </c>
      <c r="AF1435" s="3">
        <f t="shared" si="1075"/>
        <v>0</v>
      </c>
      <c r="AG1435" s="2">
        <f t="shared" si="1057"/>
        <v>526204599.32620615</v>
      </c>
      <c r="AH1435" s="2">
        <f t="shared" si="1058"/>
        <v>110.76042077466204</v>
      </c>
      <c r="AI1435" s="23">
        <f t="shared" si="1081"/>
        <v>9322188793.9964161</v>
      </c>
      <c r="AJ1435" s="23">
        <f t="shared" si="1059"/>
        <v>6219.922423797766</v>
      </c>
      <c r="AK1435" s="23">
        <f t="shared" si="1060"/>
        <v>0</v>
      </c>
      <c r="AL1435" s="23">
        <f t="shared" si="1085"/>
        <v>0</v>
      </c>
      <c r="AM1435" s="23">
        <f t="shared" si="1086"/>
        <v>0</v>
      </c>
      <c r="AN1435" s="16">
        <f t="shared" si="1076"/>
        <v>0</v>
      </c>
      <c r="AO1435" s="23">
        <f t="shared" si="1077"/>
        <v>0</v>
      </c>
      <c r="AP1435" s="22">
        <f t="shared" si="1078"/>
        <v>0</v>
      </c>
      <c r="AQ1435" s="30">
        <f t="shared" si="1061"/>
        <v>4775706044.248209</v>
      </c>
      <c r="AR1435" s="28">
        <f t="shared" si="1062"/>
        <v>2242354889.1904798</v>
      </c>
      <c r="AS1435" s="25">
        <f t="shared" si="1063"/>
        <v>200337590.02425668</v>
      </c>
      <c r="AT1435" s="32">
        <f t="shared" si="1064"/>
        <v>8770.0766554367692</v>
      </c>
      <c r="AU1435" s="23">
        <f t="shared" si="1065"/>
        <v>8770.0766554367692</v>
      </c>
      <c r="AV1435" s="22">
        <f t="shared" si="1066"/>
        <v>646454000.64231956</v>
      </c>
      <c r="AW1435" s="31">
        <f t="shared" si="1079"/>
        <v>3340209004.7050748</v>
      </c>
      <c r="AX1435" s="21"/>
      <c r="AY1435" s="21"/>
      <c r="AZ1435" s="21"/>
      <c r="BA1435" s="21"/>
    </row>
    <row r="1436" spans="1:53" x14ac:dyDescent="0.25">
      <c r="A1436">
        <f t="shared" si="1087"/>
        <v>525</v>
      </c>
      <c r="B1436" t="s">
        <v>6</v>
      </c>
      <c r="C1436" s="27">
        <f t="shared" si="1044"/>
        <v>0</v>
      </c>
      <c r="D1436" s="27">
        <f t="shared" si="1067"/>
        <v>0</v>
      </c>
      <c r="E1436" s="27" t="b">
        <f t="shared" si="1043"/>
        <v>1</v>
      </c>
      <c r="F1436" s="29">
        <f t="shared" si="1045"/>
        <v>0</v>
      </c>
      <c r="G1436" s="27">
        <f t="shared" si="1068"/>
        <v>0</v>
      </c>
      <c r="H1436" s="22">
        <f t="shared" si="1046"/>
        <v>19439308566.034706</v>
      </c>
      <c r="I1436" s="23">
        <f t="shared" si="1047"/>
        <v>132580106.5049091</v>
      </c>
      <c r="J1436" s="23">
        <f t="shared" si="1048"/>
        <v>1086</v>
      </c>
      <c r="K1436" s="19">
        <f t="shared" si="1069"/>
        <v>225.0831931027827</v>
      </c>
      <c r="L1436" s="16">
        <f t="shared" si="1049"/>
        <v>134.08684578497952</v>
      </c>
      <c r="M1436" s="23">
        <f>M1435-IF($B1436="B",(Percent_Rent_In_Elsies*2.49%/12 * H1435)/K1435,0)+IF($B1436="D",N1436,0)+IF(B1436="D",AK1435)+IF(B1436="C",F1435*90%)-(Y1436-Y1435)-IF($B1436="A",Q1435/K1435) + IF($B1436="A",Q1435/K1435)</f>
        <v>-33515877.666847691</v>
      </c>
      <c r="N1436" s="23">
        <f t="shared" si="1050"/>
        <v>0</v>
      </c>
      <c r="O1436" s="22">
        <f t="shared" si="1051"/>
        <v>0</v>
      </c>
      <c r="P1436" s="22">
        <f t="shared" si="1082"/>
        <v>0</v>
      </c>
      <c r="Q1436" s="22">
        <f t="shared" si="1083"/>
        <v>0</v>
      </c>
      <c r="R1436" s="22">
        <f t="shared" si="1052"/>
        <v>237271067.79416195</v>
      </c>
      <c r="S1436" s="16">
        <f t="shared" si="1042"/>
        <v>0</v>
      </c>
      <c r="T1436" s="15">
        <f t="shared" si="1053"/>
        <v>0</v>
      </c>
      <c r="U1436" s="23">
        <f t="shared" si="1070"/>
        <v>1054163.0221325043</v>
      </c>
      <c r="V1436" s="23">
        <f t="shared" si="1071"/>
        <v>0</v>
      </c>
      <c r="W1436" s="23">
        <f t="shared" si="1084"/>
        <v>0</v>
      </c>
      <c r="X1436" s="23">
        <f t="shared" si="1072"/>
        <v>30739140.438597947</v>
      </c>
      <c r="Y1436" s="23">
        <f t="shared" si="1054"/>
        <v>13825559.361691331</v>
      </c>
      <c r="Z1436" s="3">
        <f t="shared" si="1055"/>
        <v>0</v>
      </c>
      <c r="AA1436" s="23">
        <f t="shared" si="1056"/>
        <v>57983291.118654564</v>
      </c>
      <c r="AB1436" s="26">
        <f t="shared" si="1073"/>
        <v>70086276.274228647</v>
      </c>
      <c r="AC1436" s="23">
        <f t="shared" si="1074"/>
        <v>74889487.274228647</v>
      </c>
      <c r="AD1436" s="23">
        <f t="shared" si="1080"/>
        <v>4803211</v>
      </c>
      <c r="AE1436" s="24">
        <f t="shared" si="1041"/>
        <v>70086276.274228647</v>
      </c>
      <c r="AF1436" s="3">
        <f t="shared" si="1075"/>
        <v>0</v>
      </c>
      <c r="AG1436" s="2">
        <f t="shared" si="1057"/>
        <v>0</v>
      </c>
      <c r="AH1436" s="2">
        <f t="shared" si="1058"/>
        <v>110.94502147595315</v>
      </c>
      <c r="AI1436" s="23">
        <f t="shared" si="1081"/>
        <v>9322188793.9964161</v>
      </c>
      <c r="AJ1436" s="23">
        <f t="shared" si="1059"/>
        <v>6219.922423797766</v>
      </c>
      <c r="AK1436" s="23">
        <f t="shared" si="1060"/>
        <v>0</v>
      </c>
      <c r="AL1436" s="23">
        <f t="shared" si="1085"/>
        <v>0</v>
      </c>
      <c r="AM1436" s="23">
        <f t="shared" si="1086"/>
        <v>0</v>
      </c>
      <c r="AN1436" s="16">
        <f t="shared" si="1076"/>
        <v>0</v>
      </c>
      <c r="AO1436" s="23">
        <f t="shared" si="1077"/>
        <v>0</v>
      </c>
      <c r="AP1436" s="22">
        <f t="shared" si="1078"/>
        <v>0</v>
      </c>
      <c r="AQ1436" s="30">
        <f t="shared" si="1061"/>
        <v>4775706044.248209</v>
      </c>
      <c r="AR1436" s="28">
        <f t="shared" si="1062"/>
        <v>2242354889.1904798</v>
      </c>
      <c r="AS1436" s="25">
        <f t="shared" si="1063"/>
        <v>200337590.02425668</v>
      </c>
      <c r="AT1436" s="32">
        <f t="shared" si="1064"/>
        <v>0</v>
      </c>
      <c r="AU1436" s="23">
        <f t="shared" si="1065"/>
        <v>0</v>
      </c>
      <c r="AV1436" s="22">
        <f t="shared" si="1066"/>
        <v>646454000.64231956</v>
      </c>
      <c r="AW1436" s="31">
        <f t="shared" si="1079"/>
        <v>3326417547.6512179</v>
      </c>
    </row>
    <row r="1437" spans="1:53" x14ac:dyDescent="0.25">
      <c r="A1437">
        <f t="shared" si="1087"/>
        <v>525</v>
      </c>
      <c r="B1437" t="s">
        <v>7</v>
      </c>
      <c r="C1437" s="27">
        <f t="shared" si="1044"/>
        <v>0</v>
      </c>
      <c r="D1437" s="27">
        <f t="shared" si="1067"/>
        <v>0</v>
      </c>
      <c r="E1437" s="27" t="b">
        <f t="shared" si="1043"/>
        <v>1</v>
      </c>
      <c r="F1437" s="29">
        <f t="shared" si="1045"/>
        <v>0</v>
      </c>
      <c r="G1437" s="27">
        <f t="shared" si="1068"/>
        <v>0</v>
      </c>
      <c r="H1437" s="22">
        <f t="shared" si="1046"/>
        <v>19439308566.034706</v>
      </c>
      <c r="I1437" s="23">
        <f t="shared" si="1047"/>
        <v>132580106.5049091</v>
      </c>
      <c r="J1437" s="23">
        <f t="shared" si="1048"/>
        <v>1086</v>
      </c>
      <c r="K1437" s="19">
        <f t="shared" si="1069"/>
        <v>225.0831931027827</v>
      </c>
      <c r="L1437" s="16">
        <f t="shared" si="1049"/>
        <v>134.08684578497952</v>
      </c>
      <c r="M1437" s="23">
        <f>M1436-IF($B1437="B",(Percent_Rent_In_Elsies*2.49%/12 * H1436)/K1436,0)+IF($B1437="D",N1437,0)+IF(B1437="D",AK1436)+IF(B1437="C",F1436*90%)-(Y1437-Y1436)-IF($B1437="A",Q1436/K1436) + IF($B1437="A",Q1436/K1436)</f>
        <v>-33605481.347865544</v>
      </c>
      <c r="N1437" s="23">
        <f t="shared" si="1050"/>
        <v>0</v>
      </c>
      <c r="O1437" s="22">
        <f t="shared" si="1051"/>
        <v>0</v>
      </c>
      <c r="P1437" s="22">
        <f t="shared" si="1082"/>
        <v>0</v>
      </c>
      <c r="Q1437" s="22">
        <f t="shared" si="1083"/>
        <v>0</v>
      </c>
      <c r="R1437" s="22">
        <f t="shared" si="1052"/>
        <v>217498478.81131512</v>
      </c>
      <c r="S1437" s="16">
        <f t="shared" si="1042"/>
        <v>19772588.98284683</v>
      </c>
      <c r="T1437" s="15">
        <f t="shared" si="1053"/>
        <v>0</v>
      </c>
      <c r="U1437" s="23">
        <f t="shared" si="1070"/>
        <v>966316.10362146224</v>
      </c>
      <c r="V1437" s="23">
        <f t="shared" si="1071"/>
        <v>87846.918511042022</v>
      </c>
      <c r="W1437" s="23">
        <f t="shared" si="1084"/>
        <v>0</v>
      </c>
      <c r="X1437" s="23">
        <f t="shared" si="1072"/>
        <v>30739140.438597947</v>
      </c>
      <c r="Y1437" s="23">
        <f t="shared" si="1054"/>
        <v>13825559.361691331</v>
      </c>
      <c r="Z1437" s="3">
        <f t="shared" si="1055"/>
        <v>0</v>
      </c>
      <c r="AA1437" s="23">
        <f t="shared" si="1056"/>
        <v>57983291.118654564</v>
      </c>
      <c r="AB1437" s="26">
        <f t="shared" si="1073"/>
        <v>70086276.274228632</v>
      </c>
      <c r="AC1437" s="23">
        <f t="shared" si="1074"/>
        <v>74889487.274228647</v>
      </c>
      <c r="AD1437" s="23">
        <f t="shared" si="1080"/>
        <v>4803211</v>
      </c>
      <c r="AE1437" s="24">
        <f t="shared" si="1041"/>
        <v>70086276.274228647</v>
      </c>
      <c r="AF1437" s="3">
        <f t="shared" si="1075"/>
        <v>0</v>
      </c>
      <c r="AG1437" s="2">
        <f t="shared" si="1057"/>
        <v>0</v>
      </c>
      <c r="AH1437" s="2">
        <f t="shared" si="1058"/>
        <v>110.94502147595315</v>
      </c>
      <c r="AI1437" s="23">
        <f t="shared" si="1081"/>
        <v>9322188793.9964161</v>
      </c>
      <c r="AJ1437" s="23">
        <f t="shared" si="1059"/>
        <v>6219.922423797766</v>
      </c>
      <c r="AK1437" s="23">
        <f t="shared" si="1060"/>
        <v>0</v>
      </c>
      <c r="AL1437" s="23">
        <f t="shared" si="1085"/>
        <v>844753.34435844421</v>
      </c>
      <c r="AM1437" s="23">
        <f t="shared" si="1086"/>
        <v>788145040.37298644</v>
      </c>
      <c r="AN1437" s="16">
        <f t="shared" si="1076"/>
        <v>0</v>
      </c>
      <c r="AO1437" s="23">
        <f t="shared" si="1077"/>
        <v>89603.681017850584</v>
      </c>
      <c r="AP1437" s="22">
        <f t="shared" si="1078"/>
        <v>20168282.637261007</v>
      </c>
      <c r="AQ1437" s="30">
        <f t="shared" si="1061"/>
        <v>4815871179.1203146</v>
      </c>
      <c r="AR1437" s="28">
        <f t="shared" si="1062"/>
        <v>2262351741.425324</v>
      </c>
      <c r="AS1437" s="25">
        <f t="shared" si="1063"/>
        <v>200337590.02425668</v>
      </c>
      <c r="AT1437" s="32">
        <f t="shared" si="1064"/>
        <v>0</v>
      </c>
      <c r="AU1437" s="23">
        <f t="shared" si="1065"/>
        <v>0</v>
      </c>
      <c r="AV1437" s="22">
        <f t="shared" si="1066"/>
        <v>646454000.64231956</v>
      </c>
      <c r="AW1437" s="31">
        <f t="shared" si="1079"/>
        <v>3366582682.5233231</v>
      </c>
    </row>
    <row r="1438" spans="1:53" s="21" customFormat="1" x14ac:dyDescent="0.25">
      <c r="A1438">
        <f t="shared" si="1087"/>
        <v>525</v>
      </c>
      <c r="B1438" t="s">
        <v>8</v>
      </c>
      <c r="C1438" s="27">
        <f t="shared" si="1044"/>
        <v>0</v>
      </c>
      <c r="D1438" s="27">
        <f t="shared" si="1067"/>
        <v>0</v>
      </c>
      <c r="E1438" s="27" t="b">
        <f t="shared" si="1043"/>
        <v>1</v>
      </c>
      <c r="F1438" s="29">
        <f t="shared" si="1045"/>
        <v>0</v>
      </c>
      <c r="G1438" s="27">
        <f t="shared" si="1068"/>
        <v>0</v>
      </c>
      <c r="H1438" s="22">
        <f t="shared" si="1046"/>
        <v>19439308566.034706</v>
      </c>
      <c r="I1438" s="23">
        <f t="shared" si="1047"/>
        <v>132580106.5049091</v>
      </c>
      <c r="J1438" s="23">
        <f t="shared" si="1048"/>
        <v>1086</v>
      </c>
      <c r="K1438" s="19">
        <f t="shared" si="1069"/>
        <v>225.0831931027827</v>
      </c>
      <c r="L1438" s="16">
        <f t="shared" si="1049"/>
        <v>134.08684578497952</v>
      </c>
      <c r="M1438" s="23">
        <f>M1437-IF($B1438="B",(Percent_Rent_In_Elsies*2.49%/12 * H1437)/K1437,0)+IF($B1438="D",N1438,0)+IF(B1438="D",AK1437)+IF(B1438="C",F1437*90%)-(Y1438-Y1437)-IF($B1438="A",Q1437/K1437) + IF($B1438="A",Q1437/K1437)</f>
        <v>-33605481.347865544</v>
      </c>
      <c r="N1438" s="23">
        <f t="shared" si="1050"/>
        <v>0</v>
      </c>
      <c r="O1438" s="22">
        <f t="shared" si="1051"/>
        <v>0</v>
      </c>
      <c r="P1438" s="22">
        <f t="shared" si="1082"/>
        <v>0</v>
      </c>
      <c r="Q1438" s="22">
        <f t="shared" si="1083"/>
        <v>0</v>
      </c>
      <c r="R1438" s="22">
        <f t="shared" si="1052"/>
        <v>237666761.44857612</v>
      </c>
      <c r="S1438" s="16">
        <f t="shared" si="1042"/>
        <v>19772588.98284683</v>
      </c>
      <c r="T1438" s="15">
        <f t="shared" si="1053"/>
        <v>0</v>
      </c>
      <c r="U1438" s="23">
        <f t="shared" si="1070"/>
        <v>1055919.7846393129</v>
      </c>
      <c r="V1438" s="23">
        <f t="shared" si="1071"/>
        <v>87846.918511042022</v>
      </c>
      <c r="W1438" s="23">
        <f t="shared" si="1084"/>
        <v>0</v>
      </c>
      <c r="X1438" s="23">
        <f t="shared" si="1072"/>
        <v>30739140.438597947</v>
      </c>
      <c r="Y1438" s="23">
        <f t="shared" si="1054"/>
        <v>13825559.361691331</v>
      </c>
      <c r="Z1438" s="3">
        <f t="shared" si="1055"/>
        <v>0</v>
      </c>
      <c r="AA1438" s="23">
        <f t="shared" si="1056"/>
        <v>57983291.118654564</v>
      </c>
      <c r="AB1438" s="26">
        <f t="shared" si="1073"/>
        <v>70086276.274228662</v>
      </c>
      <c r="AC1438" s="23">
        <f t="shared" si="1074"/>
        <v>74889487.274228647</v>
      </c>
      <c r="AD1438" s="23">
        <f t="shared" si="1080"/>
        <v>4803211</v>
      </c>
      <c r="AE1438" s="24">
        <f t="shared" si="1041"/>
        <v>70086276.274228647</v>
      </c>
      <c r="AF1438" s="3">
        <f t="shared" si="1075"/>
        <v>1E-4</v>
      </c>
      <c r="AG1438" s="2">
        <f t="shared" si="1057"/>
        <v>0</v>
      </c>
      <c r="AH1438" s="2">
        <f t="shared" si="1058"/>
        <v>110.94502147595315</v>
      </c>
      <c r="AI1438" s="23">
        <f t="shared" si="1081"/>
        <v>9322188793.9964161</v>
      </c>
      <c r="AJ1438" s="23">
        <f t="shared" si="1059"/>
        <v>6219.922423797766</v>
      </c>
      <c r="AK1438" s="23">
        <f t="shared" si="1060"/>
        <v>60508.47699934752</v>
      </c>
      <c r="AL1438" s="23">
        <f t="shared" si="1085"/>
        <v>0</v>
      </c>
      <c r="AM1438" s="23">
        <f t="shared" si="1086"/>
        <v>0</v>
      </c>
      <c r="AN1438" s="16">
        <f t="shared" si="1076"/>
        <v>0</v>
      </c>
      <c r="AO1438" s="23">
        <f t="shared" si="1077"/>
        <v>0</v>
      </c>
      <c r="AP1438" s="22">
        <f t="shared" si="1078"/>
        <v>0</v>
      </c>
      <c r="AQ1438" s="30">
        <f t="shared" si="1061"/>
        <v>4815871179.1203146</v>
      </c>
      <c r="AR1438" s="28">
        <f t="shared" si="1062"/>
        <v>2262351741.425324</v>
      </c>
      <c r="AS1438" s="25">
        <f t="shared" si="1063"/>
        <v>200337590.02425668</v>
      </c>
      <c r="AT1438" s="32">
        <f t="shared" si="1064"/>
        <v>0</v>
      </c>
      <c r="AU1438" s="23">
        <f t="shared" si="1065"/>
        <v>0</v>
      </c>
      <c r="AV1438" s="22">
        <f t="shared" si="1066"/>
        <v>646454000.64231956</v>
      </c>
      <c r="AW1438" s="31">
        <f t="shared" si="1079"/>
        <v>3366582682.5233231</v>
      </c>
      <c r="AX1438"/>
      <c r="AY1438"/>
      <c r="AZ1438"/>
      <c r="BA1438"/>
    </row>
    <row r="1439" spans="1:53" s="21" customFormat="1" x14ac:dyDescent="0.25">
      <c r="A1439">
        <f t="shared" si="1087"/>
        <v>525</v>
      </c>
      <c r="B1439" t="s">
        <v>9</v>
      </c>
      <c r="C1439" s="27">
        <f t="shared" si="1044"/>
        <v>0</v>
      </c>
      <c r="D1439" s="27">
        <f t="shared" si="1067"/>
        <v>0</v>
      </c>
      <c r="E1439" s="27" t="b">
        <f t="shared" si="1043"/>
        <v>1</v>
      </c>
      <c r="F1439" s="29">
        <f t="shared" si="1045"/>
        <v>0</v>
      </c>
      <c r="G1439" s="27">
        <f t="shared" si="1068"/>
        <v>0</v>
      </c>
      <c r="H1439" s="22">
        <f t="shared" si="1046"/>
        <v>19439308566.034706</v>
      </c>
      <c r="I1439" s="23">
        <f t="shared" si="1047"/>
        <v>132580106.5049091</v>
      </c>
      <c r="J1439" s="23">
        <f t="shared" si="1048"/>
        <v>1086</v>
      </c>
      <c r="K1439" s="19">
        <f t="shared" si="1069"/>
        <v>225.0831931027827</v>
      </c>
      <c r="L1439" s="16">
        <f t="shared" si="1049"/>
        <v>134.08684578497952</v>
      </c>
      <c r="M1439" s="23">
        <f>M1438-IF($B1439="B",(Percent_Rent_In_Elsies*2.49%/12 * H1438)/K1438,0)+IF($B1439="D",N1439,0)+IF(B1439="D",AK1438)+IF(B1439="C",F1438*90%)-(Y1439-Y1438)-IF($B1439="A",Q1438/K1438) + IF($B1439="A",Q1438/K1438)</f>
        <v>-33544972.870866198</v>
      </c>
      <c r="N1439" s="23">
        <f t="shared" si="1050"/>
        <v>0</v>
      </c>
      <c r="O1439" s="22">
        <f t="shared" si="1051"/>
        <v>13814458.21243947</v>
      </c>
      <c r="P1439" s="22">
        <f t="shared" si="1082"/>
        <v>0</v>
      </c>
      <c r="Q1439" s="22">
        <f t="shared" si="1083"/>
        <v>0</v>
      </c>
      <c r="R1439" s="22">
        <f t="shared" si="1052"/>
        <v>237666761.44857612</v>
      </c>
      <c r="S1439" s="16">
        <f t="shared" si="1042"/>
        <v>0</v>
      </c>
      <c r="T1439" s="15">
        <f t="shared" si="1053"/>
        <v>5958130.77040736</v>
      </c>
      <c r="U1439" s="23">
        <f t="shared" si="1070"/>
        <v>1055919.7846393129</v>
      </c>
      <c r="V1439" s="23">
        <f t="shared" si="1071"/>
        <v>0</v>
      </c>
      <c r="W1439" s="23">
        <f t="shared" si="1084"/>
        <v>87846.918511042022</v>
      </c>
      <c r="X1439" s="23">
        <f t="shared" si="1072"/>
        <v>30739140.438597947</v>
      </c>
      <c r="Y1439" s="23">
        <f t="shared" si="1054"/>
        <v>13825559.361691331</v>
      </c>
      <c r="Z1439" s="3">
        <f t="shared" si="1055"/>
        <v>0</v>
      </c>
      <c r="AA1439" s="23">
        <f t="shared" si="1056"/>
        <v>57922782.641655214</v>
      </c>
      <c r="AB1439" s="26">
        <f t="shared" si="1073"/>
        <v>70086276.274228647</v>
      </c>
      <c r="AC1439" s="23">
        <f t="shared" si="1074"/>
        <v>74889487.274228647</v>
      </c>
      <c r="AD1439" s="23">
        <f t="shared" si="1080"/>
        <v>4803211</v>
      </c>
      <c r="AE1439" s="24">
        <f t="shared" si="1041"/>
        <v>70086276.274228647</v>
      </c>
      <c r="AF1439" s="3">
        <f t="shared" si="1075"/>
        <v>0</v>
      </c>
      <c r="AG1439" s="2">
        <f t="shared" si="1057"/>
        <v>0</v>
      </c>
      <c r="AH1439" s="2">
        <f t="shared" si="1058"/>
        <v>110.94502147595315</v>
      </c>
      <c r="AI1439" s="23">
        <f t="shared" si="1081"/>
        <v>9312460621.7015591</v>
      </c>
      <c r="AJ1439" s="23">
        <f t="shared" si="1059"/>
        <v>6219.922423797766</v>
      </c>
      <c r="AK1439" s="23">
        <f t="shared" si="1060"/>
        <v>0</v>
      </c>
      <c r="AL1439" s="23">
        <f t="shared" si="1085"/>
        <v>0</v>
      </c>
      <c r="AM1439" s="23">
        <f t="shared" si="1086"/>
        <v>0</v>
      </c>
      <c r="AN1439" s="16">
        <f t="shared" si="1076"/>
        <v>0</v>
      </c>
      <c r="AO1439" s="23">
        <f t="shared" si="1077"/>
        <v>0</v>
      </c>
      <c r="AP1439" s="22">
        <f t="shared" si="1078"/>
        <v>0</v>
      </c>
      <c r="AQ1439" s="30">
        <f t="shared" si="1061"/>
        <v>4815871179.1203146</v>
      </c>
      <c r="AR1439" s="28">
        <f t="shared" si="1062"/>
        <v>2262351741.425324</v>
      </c>
      <c r="AS1439" s="25">
        <f t="shared" si="1063"/>
        <v>200337590.02425668</v>
      </c>
      <c r="AT1439" s="32">
        <f t="shared" si="1064"/>
        <v>0</v>
      </c>
      <c r="AU1439" s="23">
        <f t="shared" si="1065"/>
        <v>0</v>
      </c>
      <c r="AV1439" s="22">
        <f t="shared" si="1066"/>
        <v>646454000.64231956</v>
      </c>
      <c r="AW1439" s="31">
        <f t="shared" si="1079"/>
        <v>3366582682.5233231</v>
      </c>
      <c r="AX1439"/>
      <c r="AY1439"/>
      <c r="AZ1439"/>
      <c r="BA1439"/>
    </row>
    <row r="1440" spans="1:53" x14ac:dyDescent="0.25">
      <c r="A1440" s="21">
        <f t="shared" si="1087"/>
        <v>525</v>
      </c>
      <c r="B1440" s="21" t="s">
        <v>28</v>
      </c>
      <c r="C1440" s="27">
        <f t="shared" si="1044"/>
        <v>0</v>
      </c>
      <c r="D1440" s="27">
        <f t="shared" si="1067"/>
        <v>0</v>
      </c>
      <c r="E1440" s="27" t="b">
        <f t="shared" si="1043"/>
        <v>1</v>
      </c>
      <c r="F1440" s="29">
        <f t="shared" si="1045"/>
        <v>0</v>
      </c>
      <c r="G1440" s="27">
        <f t="shared" si="1068"/>
        <v>0</v>
      </c>
      <c r="H1440" s="22">
        <f t="shared" si="1046"/>
        <v>19439308566.034706</v>
      </c>
      <c r="I1440" s="23">
        <f t="shared" si="1047"/>
        <v>132580106.5049091</v>
      </c>
      <c r="J1440" s="23">
        <f t="shared" si="1048"/>
        <v>1086</v>
      </c>
      <c r="K1440" s="19">
        <f t="shared" si="1069"/>
        <v>225.0831931027827</v>
      </c>
      <c r="L1440" s="16">
        <f t="shared" si="1049"/>
        <v>134.08684578497952</v>
      </c>
      <c r="M1440" s="23">
        <f>M1439-IF($B1440="B",(Percent_Rent_In_Elsies*2.49%/12 * H1439)/K1439,0)+IF($B1440="D",N1440,0)+IF(B1440="D",AK1439)+IF(B1440="C",F1439*90%)-(Y1440-Y1439)-IF($B1440="A",Q1439/K1439) + IF($B1440="A",Q1439/K1439)</f>
        <v>-33544972.870866198</v>
      </c>
      <c r="N1440" s="23">
        <f t="shared" si="1050"/>
        <v>0</v>
      </c>
      <c r="O1440" s="22">
        <f t="shared" si="1051"/>
        <v>0</v>
      </c>
      <c r="P1440" s="22">
        <f t="shared" si="1082"/>
        <v>13814458.21243947</v>
      </c>
      <c r="Q1440" s="22">
        <f t="shared" si="1083"/>
        <v>0</v>
      </c>
      <c r="R1440" s="22">
        <f t="shared" si="1052"/>
        <v>237666761.44857612</v>
      </c>
      <c r="S1440" s="16">
        <f t="shared" si="1042"/>
        <v>0</v>
      </c>
      <c r="T1440" s="15">
        <f t="shared" si="1053"/>
        <v>0</v>
      </c>
      <c r="U1440" s="23">
        <f t="shared" si="1070"/>
        <v>1055919.7846393129</v>
      </c>
      <c r="V1440" s="23">
        <f t="shared" si="1071"/>
        <v>0</v>
      </c>
      <c r="W1440" s="23">
        <f t="shared" si="1084"/>
        <v>0</v>
      </c>
      <c r="X1440" s="23">
        <f t="shared" si="1072"/>
        <v>30739140.438597947</v>
      </c>
      <c r="Y1440" s="23">
        <f t="shared" si="1054"/>
        <v>13825559.361691331</v>
      </c>
      <c r="Z1440" s="3">
        <f t="shared" si="1055"/>
        <v>4392.3459255521011</v>
      </c>
      <c r="AA1440" s="23">
        <f t="shared" si="1056"/>
        <v>57988667.830538496</v>
      </c>
      <c r="AB1440" s="26">
        <f t="shared" si="1073"/>
        <v>70086276.274228677</v>
      </c>
      <c r="AC1440" s="23">
        <f t="shared" si="1074"/>
        <v>74889487.274228647</v>
      </c>
      <c r="AD1440" s="23">
        <f t="shared" si="1080"/>
        <v>4803211</v>
      </c>
      <c r="AE1440" s="24">
        <f t="shared" si="1041"/>
        <v>70086276.274228647</v>
      </c>
      <c r="AF1440" s="3">
        <f t="shared" si="1075"/>
        <v>0</v>
      </c>
      <c r="AG1440" s="2">
        <f t="shared" si="1057"/>
        <v>527081511.06625211</v>
      </c>
      <c r="AH1440" s="2">
        <f t="shared" si="1058"/>
        <v>110.94502147595315</v>
      </c>
      <c r="AI1440" s="23">
        <f t="shared" si="1081"/>
        <v>9323053227.9101505</v>
      </c>
      <c r="AJ1440" s="23">
        <f t="shared" si="1059"/>
        <v>6219.922423797766</v>
      </c>
      <c r="AK1440" s="23">
        <f t="shared" si="1060"/>
        <v>0</v>
      </c>
      <c r="AL1440" s="23">
        <f t="shared" si="1085"/>
        <v>0</v>
      </c>
      <c r="AM1440" s="23">
        <f t="shared" si="1086"/>
        <v>0</v>
      </c>
      <c r="AN1440" s="16">
        <f t="shared" si="1076"/>
        <v>0</v>
      </c>
      <c r="AO1440" s="23">
        <f t="shared" si="1077"/>
        <v>0</v>
      </c>
      <c r="AP1440" s="22">
        <f t="shared" si="1078"/>
        <v>0</v>
      </c>
      <c r="AQ1440" s="30">
        <f t="shared" si="1061"/>
        <v>4815871179.1203146</v>
      </c>
      <c r="AR1440" s="28">
        <f t="shared" si="1062"/>
        <v>2262351741.425324</v>
      </c>
      <c r="AS1440" s="25">
        <f t="shared" si="1063"/>
        <v>200337590.02425668</v>
      </c>
      <c r="AT1440" s="32">
        <f t="shared" si="1064"/>
        <v>8784.6918511042022</v>
      </c>
      <c r="AU1440" s="23">
        <f t="shared" si="1065"/>
        <v>8784.6918511042022</v>
      </c>
      <c r="AV1440" s="22">
        <f t="shared" si="1066"/>
        <v>652412131.41272688</v>
      </c>
      <c r="AW1440" s="31">
        <f t="shared" si="1079"/>
        <v>3366582682.5233231</v>
      </c>
    </row>
    <row r="1441" spans="1:53" x14ac:dyDescent="0.25">
      <c r="A1441">
        <f t="shared" si="1087"/>
        <v>526</v>
      </c>
      <c r="B1441" t="s">
        <v>6</v>
      </c>
      <c r="C1441" s="27">
        <f t="shared" si="1044"/>
        <v>0</v>
      </c>
      <c r="D1441" s="27">
        <f t="shared" si="1067"/>
        <v>0</v>
      </c>
      <c r="E1441" s="27" t="b">
        <f t="shared" si="1043"/>
        <v>1</v>
      </c>
      <c r="F1441" s="29">
        <f t="shared" si="1045"/>
        <v>0</v>
      </c>
      <c r="G1441" s="27">
        <f t="shared" si="1068"/>
        <v>0</v>
      </c>
      <c r="H1441" s="22">
        <f t="shared" si="1046"/>
        <v>19471707413.644764</v>
      </c>
      <c r="I1441" s="23">
        <f t="shared" si="1047"/>
        <v>132580106.5049091</v>
      </c>
      <c r="J1441" s="23">
        <f t="shared" si="1048"/>
        <v>1086</v>
      </c>
      <c r="K1441" s="19">
        <f t="shared" si="1069"/>
        <v>225.0831931027827</v>
      </c>
      <c r="L1441" s="16">
        <f t="shared" si="1049"/>
        <v>134.31032386128783</v>
      </c>
      <c r="M1441" s="23">
        <f>M1440-IF($B1441="B",(Percent_Rent_In_Elsies*2.49%/12 * H1440)/K1440,0)+IF($B1441="D",N1441,0)+IF(B1441="D",AK1440)+IF(B1441="C",F1440*90%)-(Y1441-Y1440)-IF($B1441="A",Q1440/K1440) + IF($B1441="A",Q1440/K1440)</f>
        <v>-33544972.870866198</v>
      </c>
      <c r="N1441" s="23">
        <f t="shared" si="1050"/>
        <v>0</v>
      </c>
      <c r="O1441" s="22">
        <f t="shared" si="1051"/>
        <v>0</v>
      </c>
      <c r="P1441" s="22">
        <f t="shared" si="1082"/>
        <v>0</v>
      </c>
      <c r="Q1441" s="22">
        <f t="shared" si="1083"/>
        <v>0</v>
      </c>
      <c r="R1441" s="22">
        <f t="shared" si="1052"/>
        <v>237666761.44857612</v>
      </c>
      <c r="S1441" s="16">
        <f t="shared" si="1042"/>
        <v>0</v>
      </c>
      <c r="T1441" s="15">
        <f t="shared" si="1053"/>
        <v>0</v>
      </c>
      <c r="U1441" s="23">
        <f t="shared" si="1070"/>
        <v>1055919.7846393129</v>
      </c>
      <c r="V1441" s="23">
        <f t="shared" si="1071"/>
        <v>0</v>
      </c>
      <c r="W1441" s="23">
        <f t="shared" si="1084"/>
        <v>0</v>
      </c>
      <c r="X1441" s="23">
        <f t="shared" si="1072"/>
        <v>30761102.168225709</v>
      </c>
      <c r="Y1441" s="23">
        <f t="shared" si="1054"/>
        <v>13825559.361691331</v>
      </c>
      <c r="Z1441" s="3">
        <f t="shared" si="1055"/>
        <v>0</v>
      </c>
      <c r="AA1441" s="23">
        <f t="shared" si="1056"/>
        <v>57988667.830538496</v>
      </c>
      <c r="AB1441" s="26">
        <f t="shared" si="1073"/>
        <v>70086276.274228647</v>
      </c>
      <c r="AC1441" s="23">
        <f t="shared" si="1074"/>
        <v>74889487.274228647</v>
      </c>
      <c r="AD1441" s="23">
        <f t="shared" si="1080"/>
        <v>4803211</v>
      </c>
      <c r="AE1441" s="24">
        <f t="shared" si="1041"/>
        <v>70086276.274228647</v>
      </c>
      <c r="AF1441" s="3">
        <f t="shared" si="1075"/>
        <v>0</v>
      </c>
      <c r="AG1441" s="2">
        <f t="shared" si="1057"/>
        <v>0</v>
      </c>
      <c r="AH1441" s="2">
        <f t="shared" si="1058"/>
        <v>111.12992984507973</v>
      </c>
      <c r="AI1441" s="23">
        <f t="shared" si="1081"/>
        <v>9323053227.9101505</v>
      </c>
      <c r="AJ1441" s="23">
        <f t="shared" si="1059"/>
        <v>6219.922423797766</v>
      </c>
      <c r="AK1441" s="23">
        <f t="shared" si="1060"/>
        <v>0</v>
      </c>
      <c r="AL1441" s="23">
        <f t="shared" si="1085"/>
        <v>0</v>
      </c>
      <c r="AM1441" s="23">
        <f t="shared" si="1086"/>
        <v>0</v>
      </c>
      <c r="AN1441" s="16">
        <f t="shared" si="1076"/>
        <v>0</v>
      </c>
      <c r="AO1441" s="23">
        <f t="shared" si="1077"/>
        <v>0</v>
      </c>
      <c r="AP1441" s="22">
        <f t="shared" si="1078"/>
        <v>0</v>
      </c>
      <c r="AQ1441" s="30">
        <f t="shared" si="1061"/>
        <v>4815871179.1203146</v>
      </c>
      <c r="AR1441" s="28">
        <f t="shared" si="1062"/>
        <v>2262351741.425324</v>
      </c>
      <c r="AS1441" s="25">
        <f t="shared" si="1063"/>
        <v>200337590.02425668</v>
      </c>
      <c r="AT1441" s="32">
        <f t="shared" si="1064"/>
        <v>0</v>
      </c>
      <c r="AU1441" s="23">
        <f t="shared" si="1065"/>
        <v>0</v>
      </c>
      <c r="AV1441" s="22">
        <f t="shared" si="1066"/>
        <v>652412131.41272688</v>
      </c>
      <c r="AW1441" s="31">
        <f t="shared" si="1079"/>
        <v>3352768224.3108835</v>
      </c>
    </row>
    <row r="1442" spans="1:53" x14ac:dyDescent="0.25">
      <c r="A1442">
        <f t="shared" si="1087"/>
        <v>526</v>
      </c>
      <c r="B1442" t="s">
        <v>7</v>
      </c>
      <c r="C1442" s="27">
        <f t="shared" si="1044"/>
        <v>0</v>
      </c>
      <c r="D1442" s="27">
        <f t="shared" si="1067"/>
        <v>0</v>
      </c>
      <c r="E1442" s="27" t="b">
        <f t="shared" si="1043"/>
        <v>1</v>
      </c>
      <c r="F1442" s="29">
        <f t="shared" si="1045"/>
        <v>0</v>
      </c>
      <c r="G1442" s="27">
        <f t="shared" si="1068"/>
        <v>0</v>
      </c>
      <c r="H1442" s="22">
        <f t="shared" si="1046"/>
        <v>19471707413.644764</v>
      </c>
      <c r="I1442" s="23">
        <f t="shared" si="1047"/>
        <v>132580106.5049091</v>
      </c>
      <c r="J1442" s="23">
        <f t="shared" si="1048"/>
        <v>1086</v>
      </c>
      <c r="K1442" s="19">
        <f t="shared" si="1069"/>
        <v>225.0831931027827</v>
      </c>
      <c r="L1442" s="16">
        <f t="shared" si="1049"/>
        <v>134.31032386128783</v>
      </c>
      <c r="M1442" s="23">
        <f>M1441-IF($B1442="B",(Percent_Rent_In_Elsies*2.49%/12 * H1441)/K1441,0)+IF($B1442="D",N1442,0)+IF(B1442="D",AK1441)+IF(B1442="C",F1441*90%)-(Y1442-Y1441)-IF($B1442="A",Q1441/K1441) + IF($B1442="A",Q1441/K1441)</f>
        <v>-33634725.891352415</v>
      </c>
      <c r="N1442" s="23">
        <f t="shared" si="1050"/>
        <v>0</v>
      </c>
      <c r="O1442" s="22">
        <f t="shared" si="1051"/>
        <v>0</v>
      </c>
      <c r="P1442" s="22">
        <f t="shared" si="1082"/>
        <v>0</v>
      </c>
      <c r="Q1442" s="22">
        <f t="shared" si="1083"/>
        <v>0</v>
      </c>
      <c r="R1442" s="22">
        <f t="shared" si="1052"/>
        <v>217861197.99452811</v>
      </c>
      <c r="S1442" s="16">
        <f t="shared" si="1042"/>
        <v>19805563.454048011</v>
      </c>
      <c r="T1442" s="15">
        <f t="shared" si="1053"/>
        <v>0</v>
      </c>
      <c r="U1442" s="23">
        <f t="shared" si="1070"/>
        <v>967926.46925270348</v>
      </c>
      <c r="V1442" s="23">
        <f t="shared" si="1071"/>
        <v>87993.315386609407</v>
      </c>
      <c r="W1442" s="23">
        <f t="shared" si="1084"/>
        <v>0</v>
      </c>
      <c r="X1442" s="23">
        <f t="shared" si="1072"/>
        <v>30761102.168225709</v>
      </c>
      <c r="Y1442" s="23">
        <f t="shared" si="1054"/>
        <v>13825559.361691331</v>
      </c>
      <c r="Z1442" s="3">
        <f t="shared" si="1055"/>
        <v>0</v>
      </c>
      <c r="AA1442" s="23">
        <f t="shared" si="1056"/>
        <v>57988667.830538496</v>
      </c>
      <c r="AB1442" s="26">
        <f t="shared" si="1073"/>
        <v>70086276.274228647</v>
      </c>
      <c r="AC1442" s="23">
        <f t="shared" si="1074"/>
        <v>74889487.274228647</v>
      </c>
      <c r="AD1442" s="23">
        <f t="shared" si="1080"/>
        <v>4803211</v>
      </c>
      <c r="AE1442" s="24">
        <f t="shared" si="1041"/>
        <v>70086276.274228647</v>
      </c>
      <c r="AF1442" s="3">
        <f t="shared" si="1075"/>
        <v>0</v>
      </c>
      <c r="AG1442" s="2">
        <f t="shared" si="1057"/>
        <v>0</v>
      </c>
      <c r="AH1442" s="2">
        <f t="shared" si="1058"/>
        <v>111.12992984507973</v>
      </c>
      <c r="AI1442" s="23">
        <f t="shared" si="1081"/>
        <v>9323053227.9101505</v>
      </c>
      <c r="AJ1442" s="23">
        <f t="shared" si="1059"/>
        <v>6219.922423797766</v>
      </c>
      <c r="AK1442" s="23">
        <f t="shared" si="1060"/>
        <v>0</v>
      </c>
      <c r="AL1442" s="23">
        <f t="shared" si="1085"/>
        <v>864433.91373443604</v>
      </c>
      <c r="AM1442" s="23">
        <f t="shared" si="1086"/>
        <v>806506782.5892123</v>
      </c>
      <c r="AN1442" s="16">
        <f t="shared" si="1076"/>
        <v>0</v>
      </c>
      <c r="AO1442" s="23">
        <f t="shared" si="1077"/>
        <v>89753.020486213674</v>
      </c>
      <c r="AP1442" s="22">
        <f t="shared" si="1078"/>
        <v>20201896.441656444</v>
      </c>
      <c r="AQ1442" s="30">
        <f t="shared" si="1061"/>
        <v>4856103255.883873</v>
      </c>
      <c r="AR1442" s="28">
        <f t="shared" si="1062"/>
        <v>2282381921.7472262</v>
      </c>
      <c r="AS1442" s="25">
        <f t="shared" si="1063"/>
        <v>200337590.02425668</v>
      </c>
      <c r="AT1442" s="32">
        <f t="shared" si="1064"/>
        <v>0</v>
      </c>
      <c r="AU1442" s="23">
        <f t="shared" si="1065"/>
        <v>0</v>
      </c>
      <c r="AV1442" s="22">
        <f t="shared" si="1066"/>
        <v>652412131.41272688</v>
      </c>
      <c r="AW1442" s="31">
        <f t="shared" si="1079"/>
        <v>3393000301.0744424</v>
      </c>
    </row>
    <row r="1443" spans="1:53" x14ac:dyDescent="0.25">
      <c r="A1443">
        <f t="shared" si="1087"/>
        <v>526</v>
      </c>
      <c r="B1443" t="s">
        <v>8</v>
      </c>
      <c r="C1443" s="27">
        <f t="shared" si="1044"/>
        <v>0</v>
      </c>
      <c r="D1443" s="27">
        <f t="shared" si="1067"/>
        <v>0</v>
      </c>
      <c r="E1443" s="27" t="b">
        <f t="shared" si="1043"/>
        <v>1</v>
      </c>
      <c r="F1443" s="29">
        <f t="shared" si="1045"/>
        <v>0</v>
      </c>
      <c r="G1443" s="27">
        <f t="shared" si="1068"/>
        <v>0</v>
      </c>
      <c r="H1443" s="22">
        <f t="shared" si="1046"/>
        <v>19471707413.644764</v>
      </c>
      <c r="I1443" s="23">
        <f t="shared" si="1047"/>
        <v>132580106.5049091</v>
      </c>
      <c r="J1443" s="23">
        <f t="shared" si="1048"/>
        <v>1086</v>
      </c>
      <c r="K1443" s="19">
        <f t="shared" si="1069"/>
        <v>225.0831931027827</v>
      </c>
      <c r="L1443" s="16">
        <f t="shared" si="1049"/>
        <v>134.31032386128783</v>
      </c>
      <c r="M1443" s="23">
        <f>M1442-IF($B1443="B",(Percent_Rent_In_Elsies*2.49%/12 * H1442)/K1442,0)+IF($B1443="D",N1443,0)+IF(B1443="D",AK1442)+IF(B1443="C",F1442*90%)-(Y1443-Y1442)-IF($B1443="A",Q1442/K1442) + IF($B1443="A",Q1442/K1442)</f>
        <v>-33634725.891352415</v>
      </c>
      <c r="N1443" s="23">
        <f t="shared" si="1050"/>
        <v>0</v>
      </c>
      <c r="O1443" s="22">
        <f t="shared" si="1051"/>
        <v>0</v>
      </c>
      <c r="P1443" s="22">
        <f t="shared" si="1082"/>
        <v>0</v>
      </c>
      <c r="Q1443" s="22">
        <f t="shared" si="1083"/>
        <v>0</v>
      </c>
      <c r="R1443" s="22">
        <f t="shared" si="1052"/>
        <v>238063094.43618456</v>
      </c>
      <c r="S1443" s="16">
        <f t="shared" si="1042"/>
        <v>19805563.454048011</v>
      </c>
      <c r="T1443" s="15">
        <f t="shared" si="1053"/>
        <v>0</v>
      </c>
      <c r="U1443" s="23">
        <f t="shared" si="1070"/>
        <v>1057679.4897389172</v>
      </c>
      <c r="V1443" s="23">
        <f t="shared" si="1071"/>
        <v>87993.315386609407</v>
      </c>
      <c r="W1443" s="23">
        <f t="shared" si="1084"/>
        <v>0</v>
      </c>
      <c r="X1443" s="23">
        <f t="shared" si="1072"/>
        <v>30761102.168225709</v>
      </c>
      <c r="Y1443" s="23">
        <f t="shared" si="1054"/>
        <v>13825559.361691331</v>
      </c>
      <c r="Z1443" s="3">
        <f t="shared" si="1055"/>
        <v>0</v>
      </c>
      <c r="AA1443" s="23">
        <f t="shared" si="1056"/>
        <v>57988667.830538496</v>
      </c>
      <c r="AB1443" s="26">
        <f t="shared" si="1073"/>
        <v>70086276.274228647</v>
      </c>
      <c r="AC1443" s="23">
        <f t="shared" si="1074"/>
        <v>74889487.274228647</v>
      </c>
      <c r="AD1443" s="23">
        <f t="shared" si="1080"/>
        <v>4803211</v>
      </c>
      <c r="AE1443" s="24">
        <f t="shared" si="1041"/>
        <v>70086276.274228647</v>
      </c>
      <c r="AF1443" s="3">
        <f t="shared" si="1075"/>
        <v>1E-4</v>
      </c>
      <c r="AG1443" s="2">
        <f t="shared" si="1057"/>
        <v>0</v>
      </c>
      <c r="AH1443" s="2">
        <f t="shared" si="1058"/>
        <v>111.12992984507973</v>
      </c>
      <c r="AI1443" s="23">
        <f t="shared" si="1081"/>
        <v>9323053227.9101505</v>
      </c>
      <c r="AJ1443" s="23">
        <f t="shared" si="1059"/>
        <v>6219.922423797766</v>
      </c>
      <c r="AK1443" s="23">
        <f t="shared" si="1060"/>
        <v>60495.799209694305</v>
      </c>
      <c r="AL1443" s="23">
        <f t="shared" si="1085"/>
        <v>0</v>
      </c>
      <c r="AM1443" s="23">
        <f t="shared" si="1086"/>
        <v>0</v>
      </c>
      <c r="AN1443" s="16">
        <f t="shared" si="1076"/>
        <v>0</v>
      </c>
      <c r="AO1443" s="23">
        <f t="shared" si="1077"/>
        <v>0</v>
      </c>
      <c r="AP1443" s="22">
        <f t="shared" si="1078"/>
        <v>0</v>
      </c>
      <c r="AQ1443" s="30">
        <f t="shared" si="1061"/>
        <v>4856103255.883873</v>
      </c>
      <c r="AR1443" s="28">
        <f t="shared" si="1062"/>
        <v>2282381921.7472262</v>
      </c>
      <c r="AS1443" s="25">
        <f t="shared" si="1063"/>
        <v>200337590.02425668</v>
      </c>
      <c r="AT1443" s="32">
        <f t="shared" si="1064"/>
        <v>0</v>
      </c>
      <c r="AU1443" s="23">
        <f t="shared" si="1065"/>
        <v>0</v>
      </c>
      <c r="AV1443" s="22">
        <f t="shared" si="1066"/>
        <v>652412131.41272688</v>
      </c>
      <c r="AW1443" s="31">
        <f t="shared" si="1079"/>
        <v>3393000301.0744424</v>
      </c>
    </row>
    <row r="1444" spans="1:53" x14ac:dyDescent="0.25">
      <c r="A1444" s="21">
        <f t="shared" si="1087"/>
        <v>526</v>
      </c>
      <c r="B1444" s="21" t="s">
        <v>9</v>
      </c>
      <c r="C1444" s="27">
        <f t="shared" si="1044"/>
        <v>0</v>
      </c>
      <c r="D1444" s="27">
        <f t="shared" si="1067"/>
        <v>0</v>
      </c>
      <c r="E1444" s="27" t="b">
        <f t="shared" si="1043"/>
        <v>1</v>
      </c>
      <c r="F1444" s="29">
        <f t="shared" si="1045"/>
        <v>0</v>
      </c>
      <c r="G1444" s="27">
        <f t="shared" si="1068"/>
        <v>0</v>
      </c>
      <c r="H1444" s="22">
        <f t="shared" si="1046"/>
        <v>19471707413.644764</v>
      </c>
      <c r="I1444" s="23">
        <f t="shared" si="1047"/>
        <v>132580106.5049091</v>
      </c>
      <c r="J1444" s="23">
        <f t="shared" si="1048"/>
        <v>1086</v>
      </c>
      <c r="K1444" s="19">
        <f t="shared" si="1069"/>
        <v>225.0831931027827</v>
      </c>
      <c r="L1444" s="16">
        <f t="shared" si="1049"/>
        <v>134.31032386128783</v>
      </c>
      <c r="M1444" s="23">
        <f>M1443-IF($B1444="B",(Percent_Rent_In_Elsies*2.49%/12 * H1443)/K1443,0)+IF($B1444="D",N1444,0)+IF(B1444="D",AK1443)+IF(B1444="C",F1443*90%)-(Y1444-Y1443)-IF($B1444="A",Q1443/K1443) + IF($B1444="A",Q1443/K1443)</f>
        <v>-33574230.092142724</v>
      </c>
      <c r="N1444" s="23">
        <f t="shared" si="1050"/>
        <v>0</v>
      </c>
      <c r="O1444" s="22">
        <f t="shared" si="1051"/>
        <v>13837496.423217624</v>
      </c>
      <c r="P1444" s="22">
        <f t="shared" si="1082"/>
        <v>0</v>
      </c>
      <c r="Q1444" s="22">
        <f t="shared" si="1083"/>
        <v>0</v>
      </c>
      <c r="R1444" s="22">
        <f t="shared" si="1052"/>
        <v>238063094.43618456</v>
      </c>
      <c r="S1444" s="16">
        <f t="shared" si="1042"/>
        <v>0</v>
      </c>
      <c r="T1444" s="15">
        <f t="shared" si="1053"/>
        <v>5968067.030830387</v>
      </c>
      <c r="U1444" s="23">
        <f t="shared" si="1070"/>
        <v>1057679.4897389172</v>
      </c>
      <c r="V1444" s="23">
        <f t="shared" si="1071"/>
        <v>0</v>
      </c>
      <c r="W1444" s="23">
        <f t="shared" si="1084"/>
        <v>87993.315386609407</v>
      </c>
      <c r="X1444" s="23">
        <f t="shared" si="1072"/>
        <v>30761102.168225709</v>
      </c>
      <c r="Y1444" s="23">
        <f t="shared" si="1054"/>
        <v>13825559.361691331</v>
      </c>
      <c r="Z1444" s="3">
        <f t="shared" si="1055"/>
        <v>0</v>
      </c>
      <c r="AA1444" s="23">
        <f t="shared" si="1056"/>
        <v>57928172.031328805</v>
      </c>
      <c r="AB1444" s="26">
        <f t="shared" si="1073"/>
        <v>70086276.274228632</v>
      </c>
      <c r="AC1444" s="23">
        <f t="shared" si="1074"/>
        <v>74889487.274228647</v>
      </c>
      <c r="AD1444" s="23">
        <f t="shared" si="1080"/>
        <v>4803211</v>
      </c>
      <c r="AE1444" s="24">
        <f t="shared" si="1041"/>
        <v>70086276.274228647</v>
      </c>
      <c r="AF1444" s="3">
        <f t="shared" si="1075"/>
        <v>0</v>
      </c>
      <c r="AG1444" s="2">
        <f t="shared" si="1057"/>
        <v>0</v>
      </c>
      <c r="AH1444" s="2">
        <f t="shared" si="1058"/>
        <v>111.12992984507973</v>
      </c>
      <c r="AI1444" s="23">
        <f t="shared" si="1081"/>
        <v>9313327093.8705635</v>
      </c>
      <c r="AJ1444" s="23">
        <f t="shared" si="1059"/>
        <v>6219.922423797766</v>
      </c>
      <c r="AK1444" s="23">
        <f t="shared" si="1060"/>
        <v>0</v>
      </c>
      <c r="AL1444" s="23">
        <f t="shared" si="1085"/>
        <v>0</v>
      </c>
      <c r="AM1444" s="23">
        <f t="shared" si="1086"/>
        <v>0</v>
      </c>
      <c r="AN1444" s="16">
        <f t="shared" si="1076"/>
        <v>0</v>
      </c>
      <c r="AO1444" s="23">
        <f t="shared" si="1077"/>
        <v>0</v>
      </c>
      <c r="AP1444" s="22">
        <f t="shared" si="1078"/>
        <v>0</v>
      </c>
      <c r="AQ1444" s="30">
        <f t="shared" si="1061"/>
        <v>4856103255.883873</v>
      </c>
      <c r="AR1444" s="28">
        <f t="shared" si="1062"/>
        <v>2282381921.7472262</v>
      </c>
      <c r="AS1444" s="25">
        <f t="shared" si="1063"/>
        <v>200337590.02425668</v>
      </c>
      <c r="AT1444" s="32">
        <f t="shared" si="1064"/>
        <v>0</v>
      </c>
      <c r="AU1444" s="23">
        <f t="shared" si="1065"/>
        <v>0</v>
      </c>
      <c r="AV1444" s="22">
        <f t="shared" si="1066"/>
        <v>652412131.41272688</v>
      </c>
      <c r="AW1444" s="31">
        <f t="shared" si="1079"/>
        <v>3393000301.0744424</v>
      </c>
      <c r="AX1444" s="21"/>
      <c r="AY1444" s="21"/>
      <c r="AZ1444" s="21"/>
      <c r="BA1444" s="21"/>
    </row>
    <row r="1445" spans="1:53" x14ac:dyDescent="0.25">
      <c r="A1445" s="21">
        <f t="shared" si="1087"/>
        <v>526</v>
      </c>
      <c r="B1445" s="21" t="s">
        <v>28</v>
      </c>
      <c r="C1445" s="27">
        <f t="shared" si="1044"/>
        <v>0</v>
      </c>
      <c r="D1445" s="27">
        <f t="shared" si="1067"/>
        <v>0</v>
      </c>
      <c r="E1445" s="27" t="b">
        <f t="shared" si="1043"/>
        <v>1</v>
      </c>
      <c r="F1445" s="29">
        <f t="shared" si="1045"/>
        <v>0</v>
      </c>
      <c r="G1445" s="27">
        <f t="shared" si="1068"/>
        <v>0</v>
      </c>
      <c r="H1445" s="22">
        <f t="shared" si="1046"/>
        <v>19471707413.644764</v>
      </c>
      <c r="I1445" s="23">
        <f t="shared" si="1047"/>
        <v>132580106.5049091</v>
      </c>
      <c r="J1445" s="23">
        <f t="shared" si="1048"/>
        <v>1086</v>
      </c>
      <c r="K1445" s="19">
        <f t="shared" si="1069"/>
        <v>225.0831931027827</v>
      </c>
      <c r="L1445" s="16">
        <f t="shared" si="1049"/>
        <v>134.31032386128783</v>
      </c>
      <c r="M1445" s="23">
        <f>M1444-IF($B1445="B",(Percent_Rent_In_Elsies*2.49%/12 * H1444)/K1444,0)+IF($B1445="D",N1445,0)+IF(B1445="D",AK1444)+IF(B1445="C",F1444*90%)-(Y1445-Y1444)-IF($B1445="A",Q1444/K1444) + IF($B1445="A",Q1444/K1444)</f>
        <v>-33574230.092142724</v>
      </c>
      <c r="N1445" s="23">
        <f t="shared" si="1050"/>
        <v>0</v>
      </c>
      <c r="O1445" s="22">
        <f t="shared" si="1051"/>
        <v>0</v>
      </c>
      <c r="P1445" s="22">
        <f t="shared" si="1082"/>
        <v>13837496.423217624</v>
      </c>
      <c r="Q1445" s="22">
        <f t="shared" si="1083"/>
        <v>0</v>
      </c>
      <c r="R1445" s="22">
        <f t="shared" si="1052"/>
        <v>238063094.43618456</v>
      </c>
      <c r="S1445" s="16">
        <f t="shared" si="1042"/>
        <v>0</v>
      </c>
      <c r="T1445" s="15">
        <f t="shared" si="1053"/>
        <v>0</v>
      </c>
      <c r="U1445" s="23">
        <f t="shared" si="1070"/>
        <v>1057679.4897389172</v>
      </c>
      <c r="V1445" s="23">
        <f t="shared" si="1071"/>
        <v>0</v>
      </c>
      <c r="W1445" s="23">
        <f t="shared" si="1084"/>
        <v>0</v>
      </c>
      <c r="X1445" s="23">
        <f t="shared" si="1072"/>
        <v>30761102.168225709</v>
      </c>
      <c r="Y1445" s="23">
        <f t="shared" si="1054"/>
        <v>13825559.361691331</v>
      </c>
      <c r="Z1445" s="3">
        <f t="shared" si="1055"/>
        <v>4399.6657693304714</v>
      </c>
      <c r="AA1445" s="23">
        <f t="shared" si="1056"/>
        <v>57994167.017868765</v>
      </c>
      <c r="AB1445" s="26">
        <f t="shared" si="1073"/>
        <v>70086276.274228662</v>
      </c>
      <c r="AC1445" s="23">
        <f t="shared" si="1074"/>
        <v>74889487.274228647</v>
      </c>
      <c r="AD1445" s="23">
        <f t="shared" si="1080"/>
        <v>4803211</v>
      </c>
      <c r="AE1445" s="24">
        <f t="shared" si="1041"/>
        <v>70086276.274228647</v>
      </c>
      <c r="AF1445" s="3">
        <f t="shared" si="1075"/>
        <v>0</v>
      </c>
      <c r="AG1445" s="2">
        <f t="shared" si="1057"/>
        <v>527959892.31965649</v>
      </c>
      <c r="AH1445" s="2">
        <f t="shared" si="1058"/>
        <v>111.12992984507973</v>
      </c>
      <c r="AI1445" s="23">
        <f t="shared" si="1081"/>
        <v>9323937352.6556988</v>
      </c>
      <c r="AJ1445" s="23">
        <f t="shared" si="1059"/>
        <v>6219.922423797766</v>
      </c>
      <c r="AK1445" s="23">
        <f t="shared" si="1060"/>
        <v>0</v>
      </c>
      <c r="AL1445" s="23">
        <f t="shared" si="1085"/>
        <v>0</v>
      </c>
      <c r="AM1445" s="23">
        <f t="shared" si="1086"/>
        <v>0</v>
      </c>
      <c r="AN1445" s="16">
        <f t="shared" si="1076"/>
        <v>0</v>
      </c>
      <c r="AO1445" s="23">
        <f t="shared" si="1077"/>
        <v>0</v>
      </c>
      <c r="AP1445" s="22">
        <f t="shared" si="1078"/>
        <v>0</v>
      </c>
      <c r="AQ1445" s="30">
        <f t="shared" si="1061"/>
        <v>4856103255.883873</v>
      </c>
      <c r="AR1445" s="28">
        <f t="shared" si="1062"/>
        <v>2282381921.7472262</v>
      </c>
      <c r="AS1445" s="25">
        <f t="shared" si="1063"/>
        <v>200337590.02425668</v>
      </c>
      <c r="AT1445" s="32">
        <f t="shared" si="1064"/>
        <v>8799.3315386609429</v>
      </c>
      <c r="AU1445" s="23">
        <f t="shared" si="1065"/>
        <v>8799.3315386609429</v>
      </c>
      <c r="AV1445" s="22">
        <f t="shared" si="1066"/>
        <v>658380198.44355726</v>
      </c>
      <c r="AW1445" s="31">
        <f t="shared" si="1079"/>
        <v>3393000301.0744424</v>
      </c>
      <c r="AX1445" s="21"/>
      <c r="AY1445" s="21"/>
      <c r="AZ1445" s="21"/>
      <c r="BA1445" s="21"/>
    </row>
    <row r="1446" spans="1:53" x14ac:dyDescent="0.25">
      <c r="A1446">
        <f t="shared" si="1087"/>
        <v>527</v>
      </c>
      <c r="B1446" t="s">
        <v>6</v>
      </c>
      <c r="C1446" s="27">
        <f t="shared" si="1044"/>
        <v>0</v>
      </c>
      <c r="D1446" s="27">
        <f t="shared" si="1067"/>
        <v>0</v>
      </c>
      <c r="E1446" s="27" t="b">
        <f t="shared" si="1043"/>
        <v>1</v>
      </c>
      <c r="F1446" s="29">
        <f t="shared" si="1045"/>
        <v>0</v>
      </c>
      <c r="G1446" s="27">
        <f t="shared" si="1068"/>
        <v>0</v>
      </c>
      <c r="H1446" s="22">
        <f t="shared" si="1046"/>
        <v>19504160259.334171</v>
      </c>
      <c r="I1446" s="23">
        <f t="shared" si="1047"/>
        <v>132580106.5049091</v>
      </c>
      <c r="J1446" s="23">
        <f t="shared" si="1048"/>
        <v>1086</v>
      </c>
      <c r="K1446" s="19">
        <f t="shared" si="1069"/>
        <v>225.0831931027827</v>
      </c>
      <c r="L1446" s="16">
        <f t="shared" si="1049"/>
        <v>134.53417440105665</v>
      </c>
      <c r="M1446" s="23">
        <f>M1445-IF($B1446="B",(Percent_Rent_In_Elsies*2.49%/12 * H1445)/K1445,0)+IF($B1446="D",N1446,0)+IF(B1446="D",AK1445)+IF(B1446="C",F1445*90%)-(Y1446-Y1445)-IF($B1446="A",Q1445/K1445) + IF($B1446="A",Q1445/K1445)</f>
        <v>-33574230.092142724</v>
      </c>
      <c r="N1446" s="23">
        <f t="shared" si="1050"/>
        <v>0</v>
      </c>
      <c r="O1446" s="22">
        <f t="shared" si="1051"/>
        <v>0</v>
      </c>
      <c r="P1446" s="22">
        <f t="shared" si="1082"/>
        <v>0</v>
      </c>
      <c r="Q1446" s="22">
        <f t="shared" si="1083"/>
        <v>0</v>
      </c>
      <c r="R1446" s="22">
        <f t="shared" si="1052"/>
        <v>238063094.43618456</v>
      </c>
      <c r="S1446" s="16">
        <f t="shared" si="1042"/>
        <v>0</v>
      </c>
      <c r="T1446" s="15">
        <f t="shared" si="1053"/>
        <v>0</v>
      </c>
      <c r="U1446" s="23">
        <f t="shared" si="1070"/>
        <v>1057679.4897389172</v>
      </c>
      <c r="V1446" s="23">
        <f t="shared" si="1071"/>
        <v>0</v>
      </c>
      <c r="W1446" s="23">
        <f t="shared" si="1084"/>
        <v>0</v>
      </c>
      <c r="X1446" s="23">
        <f t="shared" si="1072"/>
        <v>30783100.497072365</v>
      </c>
      <c r="Y1446" s="23">
        <f t="shared" si="1054"/>
        <v>13825559.361691331</v>
      </c>
      <c r="Z1446" s="3">
        <f t="shared" si="1055"/>
        <v>0</v>
      </c>
      <c r="AA1446" s="23">
        <f t="shared" si="1056"/>
        <v>57994167.017868765</v>
      </c>
      <c r="AB1446" s="26">
        <f t="shared" si="1073"/>
        <v>70086276.274228662</v>
      </c>
      <c r="AC1446" s="23">
        <f t="shared" si="1074"/>
        <v>74889487.274228647</v>
      </c>
      <c r="AD1446" s="23">
        <f t="shared" si="1080"/>
        <v>4803211</v>
      </c>
      <c r="AE1446" s="24">
        <f t="shared" si="1041"/>
        <v>70086276.274228647</v>
      </c>
      <c r="AF1446" s="3">
        <f t="shared" si="1075"/>
        <v>0</v>
      </c>
      <c r="AG1446" s="2">
        <f t="shared" si="1057"/>
        <v>0</v>
      </c>
      <c r="AH1446" s="2">
        <f t="shared" si="1058"/>
        <v>111.31514639482154</v>
      </c>
      <c r="AI1446" s="23">
        <f t="shared" si="1081"/>
        <v>9323937352.6556988</v>
      </c>
      <c r="AJ1446" s="23">
        <f t="shared" si="1059"/>
        <v>6219.922423797766</v>
      </c>
      <c r="AK1446" s="23">
        <f t="shared" si="1060"/>
        <v>0</v>
      </c>
      <c r="AL1446" s="23">
        <f t="shared" si="1085"/>
        <v>0</v>
      </c>
      <c r="AM1446" s="23">
        <f t="shared" si="1086"/>
        <v>0</v>
      </c>
      <c r="AN1446" s="16">
        <f t="shared" si="1076"/>
        <v>0</v>
      </c>
      <c r="AO1446" s="23">
        <f t="shared" si="1077"/>
        <v>0</v>
      </c>
      <c r="AP1446" s="22">
        <f t="shared" si="1078"/>
        <v>0</v>
      </c>
      <c r="AQ1446" s="30">
        <f t="shared" si="1061"/>
        <v>4856103255.883873</v>
      </c>
      <c r="AR1446" s="28">
        <f t="shared" si="1062"/>
        <v>2282381921.7472262</v>
      </c>
      <c r="AS1446" s="25">
        <f t="shared" si="1063"/>
        <v>200337590.02425668</v>
      </c>
      <c r="AT1446" s="32">
        <f t="shared" si="1064"/>
        <v>0</v>
      </c>
      <c r="AU1446" s="23">
        <f t="shared" si="1065"/>
        <v>0</v>
      </c>
      <c r="AV1446" s="22">
        <f t="shared" si="1066"/>
        <v>658380198.44355726</v>
      </c>
      <c r="AW1446" s="31">
        <f t="shared" si="1079"/>
        <v>3379162804.6512246</v>
      </c>
    </row>
    <row r="1447" spans="1:53" x14ac:dyDescent="0.25">
      <c r="A1447">
        <f t="shared" si="1087"/>
        <v>527</v>
      </c>
      <c r="B1447" t="s">
        <v>7</v>
      </c>
      <c r="C1447" s="27">
        <f t="shared" si="1044"/>
        <v>0</v>
      </c>
      <c r="D1447" s="27">
        <f t="shared" si="1067"/>
        <v>0</v>
      </c>
      <c r="E1447" s="27" t="b">
        <f t="shared" si="1043"/>
        <v>1</v>
      </c>
      <c r="F1447" s="29">
        <f t="shared" si="1045"/>
        <v>0</v>
      </c>
      <c r="G1447" s="27">
        <f t="shared" si="1068"/>
        <v>0</v>
      </c>
      <c r="H1447" s="22">
        <f t="shared" si="1046"/>
        <v>19504160259.334171</v>
      </c>
      <c r="I1447" s="23">
        <f t="shared" si="1047"/>
        <v>132580106.5049091</v>
      </c>
      <c r="J1447" s="23">
        <f t="shared" si="1048"/>
        <v>1086</v>
      </c>
      <c r="K1447" s="19">
        <f t="shared" si="1069"/>
        <v>225.0831931027827</v>
      </c>
      <c r="L1447" s="16">
        <f t="shared" si="1049"/>
        <v>134.53417440105665</v>
      </c>
      <c r="M1447" s="23">
        <f>M1446-IF($B1447="B",(Percent_Rent_In_Elsies*2.49%/12 * H1446)/K1446,0)+IF($B1447="D",N1447,0)+IF(B1447="D",AK1446)+IF(B1447="C",F1446*90%)-(Y1447-Y1446)-IF($B1447="A",Q1446/K1446) + IF($B1447="A",Q1446/K1446)</f>
        <v>-33664132.700996414</v>
      </c>
      <c r="N1447" s="23">
        <f t="shared" si="1050"/>
        <v>0</v>
      </c>
      <c r="O1447" s="22">
        <f t="shared" si="1051"/>
        <v>0</v>
      </c>
      <c r="P1447" s="22">
        <f t="shared" si="1082"/>
        <v>0</v>
      </c>
      <c r="Q1447" s="22">
        <f t="shared" si="1083"/>
        <v>0</v>
      </c>
      <c r="R1447" s="22">
        <f t="shared" si="1052"/>
        <v>218224503.23316917</v>
      </c>
      <c r="S1447" s="16">
        <f t="shared" si="1042"/>
        <v>19838591.20301538</v>
      </c>
      <c r="T1447" s="15">
        <f t="shared" si="1053"/>
        <v>0</v>
      </c>
      <c r="U1447" s="23">
        <f t="shared" si="1070"/>
        <v>969539.53226067405</v>
      </c>
      <c r="V1447" s="23">
        <f t="shared" si="1071"/>
        <v>88139.957478243101</v>
      </c>
      <c r="W1447" s="23">
        <f t="shared" si="1084"/>
        <v>0</v>
      </c>
      <c r="X1447" s="23">
        <f t="shared" si="1072"/>
        <v>30783100.497072365</v>
      </c>
      <c r="Y1447" s="23">
        <f t="shared" si="1054"/>
        <v>13825559.361691331</v>
      </c>
      <c r="Z1447" s="3">
        <f t="shared" si="1055"/>
        <v>0</v>
      </c>
      <c r="AA1447" s="23">
        <f t="shared" si="1056"/>
        <v>57994167.017868765</v>
      </c>
      <c r="AB1447" s="26">
        <f t="shared" si="1073"/>
        <v>70086276.274228662</v>
      </c>
      <c r="AC1447" s="23">
        <f t="shared" si="1074"/>
        <v>74889487.274228647</v>
      </c>
      <c r="AD1447" s="23">
        <f t="shared" si="1080"/>
        <v>4803211</v>
      </c>
      <c r="AE1447" s="24">
        <f t="shared" si="1041"/>
        <v>70086276.274228647</v>
      </c>
      <c r="AF1447" s="3">
        <f t="shared" si="1075"/>
        <v>0</v>
      </c>
      <c r="AG1447" s="2">
        <f t="shared" si="1057"/>
        <v>0</v>
      </c>
      <c r="AH1447" s="2">
        <f t="shared" si="1058"/>
        <v>111.31514639482154</v>
      </c>
      <c r="AI1447" s="23">
        <f t="shared" si="1081"/>
        <v>9323937352.6556988</v>
      </c>
      <c r="AJ1447" s="23">
        <f t="shared" si="1059"/>
        <v>6219.922423797766</v>
      </c>
      <c r="AK1447" s="23">
        <f t="shared" si="1060"/>
        <v>0</v>
      </c>
      <c r="AL1447" s="23">
        <f t="shared" si="1085"/>
        <v>884124.74554824829</v>
      </c>
      <c r="AM1447" s="23">
        <f t="shared" si="1086"/>
        <v>824878099.54050648</v>
      </c>
      <c r="AN1447" s="16">
        <f t="shared" si="1076"/>
        <v>0</v>
      </c>
      <c r="AO1447" s="23">
        <f t="shared" si="1077"/>
        <v>89902.60885369069</v>
      </c>
      <c r="AP1447" s="22">
        <f t="shared" si="1078"/>
        <v>20235566.269059204</v>
      </c>
      <c r="AQ1447" s="30">
        <f t="shared" si="1061"/>
        <v>4896402386.1087046</v>
      </c>
      <c r="AR1447" s="28">
        <f t="shared" si="1062"/>
        <v>2302445485.7029986</v>
      </c>
      <c r="AS1447" s="25">
        <f t="shared" si="1063"/>
        <v>200337590.02425668</v>
      </c>
      <c r="AT1447" s="32">
        <f t="shared" si="1064"/>
        <v>0</v>
      </c>
      <c r="AU1447" s="23">
        <f t="shared" si="1065"/>
        <v>0</v>
      </c>
      <c r="AV1447" s="22">
        <f t="shared" si="1066"/>
        <v>658380198.44355726</v>
      </c>
      <c r="AW1447" s="31">
        <f t="shared" si="1079"/>
        <v>3419461934.8760562</v>
      </c>
    </row>
    <row r="1448" spans="1:53" s="21" customFormat="1" x14ac:dyDescent="0.25">
      <c r="A1448">
        <f t="shared" si="1087"/>
        <v>527</v>
      </c>
      <c r="B1448" t="s">
        <v>8</v>
      </c>
      <c r="C1448" s="27">
        <f t="shared" si="1044"/>
        <v>0</v>
      </c>
      <c r="D1448" s="27">
        <f t="shared" si="1067"/>
        <v>0</v>
      </c>
      <c r="E1448" s="27" t="b">
        <f t="shared" si="1043"/>
        <v>1</v>
      </c>
      <c r="F1448" s="29">
        <f t="shared" si="1045"/>
        <v>0</v>
      </c>
      <c r="G1448" s="27">
        <f t="shared" si="1068"/>
        <v>0</v>
      </c>
      <c r="H1448" s="22">
        <f t="shared" si="1046"/>
        <v>19504160259.334171</v>
      </c>
      <c r="I1448" s="23">
        <f t="shared" si="1047"/>
        <v>132580106.5049091</v>
      </c>
      <c r="J1448" s="23">
        <f t="shared" si="1048"/>
        <v>1086</v>
      </c>
      <c r="K1448" s="19">
        <f t="shared" si="1069"/>
        <v>225.0831931027827</v>
      </c>
      <c r="L1448" s="16">
        <f t="shared" si="1049"/>
        <v>134.53417440105665</v>
      </c>
      <c r="M1448" s="23">
        <f>M1447-IF($B1448="B",(Percent_Rent_In_Elsies*2.49%/12 * H1447)/K1447,0)+IF($B1448="D",N1448,0)+IF(B1448="D",AK1447)+IF(B1448="C",F1447*90%)-(Y1448-Y1447)-IF($B1448="A",Q1447/K1447) + IF($B1448="A",Q1447/K1447)</f>
        <v>-33664132.700996414</v>
      </c>
      <c r="N1448" s="23">
        <f t="shared" si="1050"/>
        <v>0</v>
      </c>
      <c r="O1448" s="22">
        <f t="shared" si="1051"/>
        <v>0</v>
      </c>
      <c r="P1448" s="22">
        <f t="shared" si="1082"/>
        <v>0</v>
      </c>
      <c r="Q1448" s="22">
        <f t="shared" si="1083"/>
        <v>0</v>
      </c>
      <c r="R1448" s="22">
        <f t="shared" si="1052"/>
        <v>238460069.50222838</v>
      </c>
      <c r="S1448" s="16">
        <f t="shared" si="1042"/>
        <v>19838591.20301538</v>
      </c>
      <c r="T1448" s="15">
        <f t="shared" si="1053"/>
        <v>0</v>
      </c>
      <c r="U1448" s="23">
        <f t="shared" si="1070"/>
        <v>1059442.1411143648</v>
      </c>
      <c r="V1448" s="23">
        <f t="shared" si="1071"/>
        <v>88139.957478243101</v>
      </c>
      <c r="W1448" s="23">
        <f t="shared" si="1084"/>
        <v>0</v>
      </c>
      <c r="X1448" s="23">
        <f t="shared" si="1072"/>
        <v>30783100.497072365</v>
      </c>
      <c r="Y1448" s="23">
        <f t="shared" si="1054"/>
        <v>13825559.361691331</v>
      </c>
      <c r="Z1448" s="3">
        <f t="shared" si="1055"/>
        <v>0</v>
      </c>
      <c r="AA1448" s="23">
        <f t="shared" si="1056"/>
        <v>57994167.017868765</v>
      </c>
      <c r="AB1448" s="26">
        <f t="shared" si="1073"/>
        <v>70086276.274228647</v>
      </c>
      <c r="AC1448" s="23">
        <f t="shared" si="1074"/>
        <v>74889487.274228647</v>
      </c>
      <c r="AD1448" s="23">
        <f t="shared" si="1080"/>
        <v>4803211</v>
      </c>
      <c r="AE1448" s="24">
        <f t="shared" si="1041"/>
        <v>70086276.274228647</v>
      </c>
      <c r="AF1448" s="3">
        <f t="shared" si="1075"/>
        <v>1E-4</v>
      </c>
      <c r="AG1448" s="2">
        <f t="shared" si="1057"/>
        <v>0</v>
      </c>
      <c r="AH1448" s="2">
        <f t="shared" si="1058"/>
        <v>111.31514639482154</v>
      </c>
      <c r="AI1448" s="23">
        <f t="shared" si="1081"/>
        <v>9323937352.6556988</v>
      </c>
      <c r="AJ1448" s="23">
        <f t="shared" si="1059"/>
        <v>6219.922423797766</v>
      </c>
      <c r="AK1448" s="23">
        <f t="shared" si="1060"/>
        <v>60483.241319349298</v>
      </c>
      <c r="AL1448" s="23">
        <f t="shared" si="1085"/>
        <v>0</v>
      </c>
      <c r="AM1448" s="23">
        <f t="shared" si="1086"/>
        <v>0</v>
      </c>
      <c r="AN1448" s="16">
        <f t="shared" si="1076"/>
        <v>0</v>
      </c>
      <c r="AO1448" s="23">
        <f t="shared" si="1077"/>
        <v>0</v>
      </c>
      <c r="AP1448" s="22">
        <f t="shared" si="1078"/>
        <v>0</v>
      </c>
      <c r="AQ1448" s="30">
        <f t="shared" si="1061"/>
        <v>4896402386.1087046</v>
      </c>
      <c r="AR1448" s="28">
        <f t="shared" si="1062"/>
        <v>2302445485.7029986</v>
      </c>
      <c r="AS1448" s="25">
        <f t="shared" si="1063"/>
        <v>200337590.02425668</v>
      </c>
      <c r="AT1448" s="32">
        <f t="shared" si="1064"/>
        <v>0</v>
      </c>
      <c r="AU1448" s="23">
        <f t="shared" si="1065"/>
        <v>0</v>
      </c>
      <c r="AV1448" s="22">
        <f t="shared" si="1066"/>
        <v>658380198.44355726</v>
      </c>
      <c r="AW1448" s="31">
        <f t="shared" si="1079"/>
        <v>3419461934.8760562</v>
      </c>
      <c r="AX1448"/>
      <c r="AY1448"/>
      <c r="AZ1448"/>
      <c r="BA1448"/>
    </row>
    <row r="1449" spans="1:53" s="21" customFormat="1" x14ac:dyDescent="0.25">
      <c r="A1449">
        <f t="shared" si="1087"/>
        <v>527</v>
      </c>
      <c r="B1449" t="s">
        <v>9</v>
      </c>
      <c r="C1449" s="27">
        <f t="shared" si="1044"/>
        <v>0</v>
      </c>
      <c r="D1449" s="27">
        <f t="shared" si="1067"/>
        <v>0</v>
      </c>
      <c r="E1449" s="27" t="b">
        <f t="shared" si="1043"/>
        <v>1</v>
      </c>
      <c r="F1449" s="29">
        <f t="shared" si="1045"/>
        <v>0</v>
      </c>
      <c r="G1449" s="27">
        <f t="shared" si="1068"/>
        <v>0</v>
      </c>
      <c r="H1449" s="22">
        <f t="shared" si="1046"/>
        <v>19504160259.334171</v>
      </c>
      <c r="I1449" s="23">
        <f t="shared" si="1047"/>
        <v>132580106.5049091</v>
      </c>
      <c r="J1449" s="23">
        <f t="shared" si="1048"/>
        <v>1086</v>
      </c>
      <c r="K1449" s="19">
        <f t="shared" si="1069"/>
        <v>225.0831931027827</v>
      </c>
      <c r="L1449" s="16">
        <f t="shared" si="1049"/>
        <v>134.53417440105665</v>
      </c>
      <c r="M1449" s="23">
        <f>M1448-IF($B1449="B",(Percent_Rent_In_Elsies*2.49%/12 * H1448)/K1448,0)+IF($B1449="D",N1449,0)+IF(B1449="D",AK1448)+IF(B1449="C",F1448*90%)-(Y1449-Y1448)-IF($B1449="A",Q1448/K1448) + IF($B1449="A",Q1448/K1448)</f>
        <v>-33603649.459677063</v>
      </c>
      <c r="N1449" s="23">
        <f t="shared" si="1050"/>
        <v>0</v>
      </c>
      <c r="O1449" s="22">
        <f t="shared" si="1051"/>
        <v>13860571.854867293</v>
      </c>
      <c r="P1449" s="22">
        <f t="shared" si="1082"/>
        <v>0</v>
      </c>
      <c r="Q1449" s="22">
        <f t="shared" si="1083"/>
        <v>0</v>
      </c>
      <c r="R1449" s="22">
        <f t="shared" si="1052"/>
        <v>238460069.50222838</v>
      </c>
      <c r="S1449" s="16">
        <f t="shared" si="1042"/>
        <v>0</v>
      </c>
      <c r="T1449" s="15">
        <f t="shared" si="1053"/>
        <v>5978019.348148087</v>
      </c>
      <c r="U1449" s="23">
        <f t="shared" si="1070"/>
        <v>1059442.1411143648</v>
      </c>
      <c r="V1449" s="23">
        <f t="shared" si="1071"/>
        <v>0</v>
      </c>
      <c r="W1449" s="23">
        <f t="shared" si="1084"/>
        <v>88139.957478243101</v>
      </c>
      <c r="X1449" s="23">
        <f t="shared" si="1072"/>
        <v>30783100.497072365</v>
      </c>
      <c r="Y1449" s="23">
        <f t="shared" si="1054"/>
        <v>13825559.361691331</v>
      </c>
      <c r="Z1449" s="3">
        <f t="shared" si="1055"/>
        <v>0</v>
      </c>
      <c r="AA1449" s="23">
        <f t="shared" si="1056"/>
        <v>57933683.776549414</v>
      </c>
      <c r="AB1449" s="26">
        <f t="shared" si="1073"/>
        <v>70086276.274228662</v>
      </c>
      <c r="AC1449" s="23">
        <f t="shared" si="1074"/>
        <v>74889487.274228647</v>
      </c>
      <c r="AD1449" s="23">
        <f t="shared" si="1080"/>
        <v>4803211</v>
      </c>
      <c r="AE1449" s="24">
        <f t="shared" si="1041"/>
        <v>70086276.274228647</v>
      </c>
      <c r="AF1449" s="3">
        <f t="shared" si="1075"/>
        <v>0</v>
      </c>
      <c r="AG1449" s="2">
        <f t="shared" si="1057"/>
        <v>0</v>
      </c>
      <c r="AH1449" s="2">
        <f t="shared" si="1058"/>
        <v>111.31514639482154</v>
      </c>
      <c r="AI1449" s="23">
        <f t="shared" si="1081"/>
        <v>9314213237.5947247</v>
      </c>
      <c r="AJ1449" s="23">
        <f t="shared" si="1059"/>
        <v>6219.922423797766</v>
      </c>
      <c r="AK1449" s="23">
        <f t="shared" si="1060"/>
        <v>0</v>
      </c>
      <c r="AL1449" s="23">
        <f t="shared" si="1085"/>
        <v>0</v>
      </c>
      <c r="AM1449" s="23">
        <f t="shared" si="1086"/>
        <v>0</v>
      </c>
      <c r="AN1449" s="16">
        <f t="shared" si="1076"/>
        <v>0</v>
      </c>
      <c r="AO1449" s="23">
        <f t="shared" si="1077"/>
        <v>0</v>
      </c>
      <c r="AP1449" s="22">
        <f t="shared" si="1078"/>
        <v>0</v>
      </c>
      <c r="AQ1449" s="30">
        <f t="shared" si="1061"/>
        <v>4896402386.1087046</v>
      </c>
      <c r="AR1449" s="28">
        <f t="shared" si="1062"/>
        <v>2302445485.7029986</v>
      </c>
      <c r="AS1449" s="25">
        <f t="shared" si="1063"/>
        <v>200337590.02425668</v>
      </c>
      <c r="AT1449" s="32">
        <f t="shared" si="1064"/>
        <v>0</v>
      </c>
      <c r="AU1449" s="23">
        <f t="shared" si="1065"/>
        <v>0</v>
      </c>
      <c r="AV1449" s="22">
        <f t="shared" si="1066"/>
        <v>658380198.44355726</v>
      </c>
      <c r="AW1449" s="31">
        <f t="shared" si="1079"/>
        <v>3419461934.8760562</v>
      </c>
      <c r="AX1449"/>
      <c r="AY1449"/>
      <c r="AZ1449"/>
      <c r="BA1449"/>
    </row>
    <row r="1450" spans="1:53" x14ac:dyDescent="0.25">
      <c r="A1450" s="21">
        <f t="shared" si="1087"/>
        <v>527</v>
      </c>
      <c r="B1450" s="21" t="s">
        <v>28</v>
      </c>
      <c r="C1450" s="27">
        <f t="shared" si="1044"/>
        <v>0</v>
      </c>
      <c r="D1450" s="27">
        <f t="shared" si="1067"/>
        <v>0</v>
      </c>
      <c r="E1450" s="27" t="b">
        <f t="shared" si="1043"/>
        <v>1</v>
      </c>
      <c r="F1450" s="29">
        <f t="shared" si="1045"/>
        <v>0</v>
      </c>
      <c r="G1450" s="27">
        <f t="shared" si="1068"/>
        <v>0</v>
      </c>
      <c r="H1450" s="22">
        <f t="shared" si="1046"/>
        <v>19504160259.334171</v>
      </c>
      <c r="I1450" s="23">
        <f t="shared" si="1047"/>
        <v>132580106.5049091</v>
      </c>
      <c r="J1450" s="23">
        <f t="shared" si="1048"/>
        <v>1086</v>
      </c>
      <c r="K1450" s="19">
        <f t="shared" si="1069"/>
        <v>225.0831931027827</v>
      </c>
      <c r="L1450" s="16">
        <f t="shared" si="1049"/>
        <v>134.53417440105665</v>
      </c>
      <c r="M1450" s="23">
        <f>M1449-IF($B1450="B",(Percent_Rent_In_Elsies*2.49%/12 * H1449)/K1449,0)+IF($B1450="D",N1450,0)+IF(B1450="D",AK1449)+IF(B1450="C",F1449*90%)-(Y1450-Y1449)-IF($B1450="A",Q1449/K1449) + IF($B1450="A",Q1449/K1449)</f>
        <v>-33603649.459677063</v>
      </c>
      <c r="N1450" s="23">
        <f t="shared" si="1050"/>
        <v>0</v>
      </c>
      <c r="O1450" s="22">
        <f t="shared" si="1051"/>
        <v>0</v>
      </c>
      <c r="P1450" s="22">
        <f t="shared" si="1082"/>
        <v>13860571.854867293</v>
      </c>
      <c r="Q1450" s="22">
        <f t="shared" si="1083"/>
        <v>0</v>
      </c>
      <c r="R1450" s="22">
        <f t="shared" si="1052"/>
        <v>238460069.50222838</v>
      </c>
      <c r="S1450" s="16">
        <f t="shared" si="1042"/>
        <v>0</v>
      </c>
      <c r="T1450" s="15">
        <f t="shared" si="1053"/>
        <v>0</v>
      </c>
      <c r="U1450" s="23">
        <f t="shared" si="1070"/>
        <v>1059442.1411143648</v>
      </c>
      <c r="V1450" s="23">
        <f t="shared" si="1071"/>
        <v>0</v>
      </c>
      <c r="W1450" s="23">
        <f t="shared" si="1084"/>
        <v>0</v>
      </c>
      <c r="X1450" s="23">
        <f t="shared" si="1072"/>
        <v>30783100.497072365</v>
      </c>
      <c r="Y1450" s="23">
        <f t="shared" si="1054"/>
        <v>13825559.361691331</v>
      </c>
      <c r="Z1450" s="3">
        <f t="shared" si="1055"/>
        <v>4406.9978739121552</v>
      </c>
      <c r="AA1450" s="23">
        <f t="shared" si="1056"/>
        <v>57999788.744658098</v>
      </c>
      <c r="AB1450" s="26">
        <f t="shared" si="1073"/>
        <v>70086276.274228632</v>
      </c>
      <c r="AC1450" s="23">
        <f t="shared" si="1074"/>
        <v>74889487.274228647</v>
      </c>
      <c r="AD1450" s="23">
        <f t="shared" si="1080"/>
        <v>4803211</v>
      </c>
      <c r="AE1450" s="24">
        <f t="shared" si="1041"/>
        <v>70086276.274228647</v>
      </c>
      <c r="AF1450" s="3">
        <f t="shared" si="1075"/>
        <v>0</v>
      </c>
      <c r="AG1450" s="2">
        <f t="shared" si="1057"/>
        <v>528839744.86945856</v>
      </c>
      <c r="AH1450" s="2">
        <f t="shared" si="1058"/>
        <v>111.31514639482154</v>
      </c>
      <c r="AI1450" s="23">
        <f t="shared" si="1081"/>
        <v>9324841178.5246239</v>
      </c>
      <c r="AJ1450" s="23">
        <f t="shared" si="1059"/>
        <v>6219.922423797766</v>
      </c>
      <c r="AK1450" s="23">
        <f t="shared" si="1060"/>
        <v>0</v>
      </c>
      <c r="AL1450" s="23">
        <f t="shared" si="1085"/>
        <v>0</v>
      </c>
      <c r="AM1450" s="23">
        <f t="shared" si="1086"/>
        <v>0</v>
      </c>
      <c r="AN1450" s="16">
        <f t="shared" si="1076"/>
        <v>0</v>
      </c>
      <c r="AO1450" s="23">
        <f t="shared" si="1077"/>
        <v>0</v>
      </c>
      <c r="AP1450" s="22">
        <f t="shared" si="1078"/>
        <v>0</v>
      </c>
      <c r="AQ1450" s="30">
        <f t="shared" si="1061"/>
        <v>4896402386.1087046</v>
      </c>
      <c r="AR1450" s="28">
        <f t="shared" si="1062"/>
        <v>2302445485.7029986</v>
      </c>
      <c r="AS1450" s="25">
        <f t="shared" si="1063"/>
        <v>200337590.02425668</v>
      </c>
      <c r="AT1450" s="32">
        <f t="shared" si="1064"/>
        <v>8813.9957478243105</v>
      </c>
      <c r="AU1450" s="23">
        <f t="shared" si="1065"/>
        <v>8813.9957478243105</v>
      </c>
      <c r="AV1450" s="22">
        <f t="shared" si="1066"/>
        <v>664358217.79170537</v>
      </c>
      <c r="AW1450" s="31">
        <f t="shared" si="1079"/>
        <v>3419461934.8760567</v>
      </c>
    </row>
    <row r="1451" spans="1:53" x14ac:dyDescent="0.25">
      <c r="A1451">
        <f t="shared" si="1087"/>
        <v>528</v>
      </c>
      <c r="B1451" t="s">
        <v>6</v>
      </c>
      <c r="C1451" s="27">
        <f t="shared" si="1044"/>
        <v>0</v>
      </c>
      <c r="D1451" s="27">
        <f t="shared" si="1067"/>
        <v>0</v>
      </c>
      <c r="E1451" s="27" t="b">
        <f t="shared" si="1043"/>
        <v>1</v>
      </c>
      <c r="F1451" s="29">
        <f t="shared" si="1045"/>
        <v>0</v>
      </c>
      <c r="G1451" s="27">
        <f t="shared" si="1068"/>
        <v>0</v>
      </c>
      <c r="H1451" s="22">
        <f t="shared" si="1046"/>
        <v>19536667193.099728</v>
      </c>
      <c r="I1451" s="23">
        <f t="shared" si="1047"/>
        <v>132580106.5049091</v>
      </c>
      <c r="J1451" s="23">
        <f t="shared" si="1048"/>
        <v>1086</v>
      </c>
      <c r="K1451" s="19">
        <f t="shared" si="1069"/>
        <v>225.0831931027827</v>
      </c>
      <c r="L1451" s="16">
        <f t="shared" si="1049"/>
        <v>134.75839802505843</v>
      </c>
      <c r="M1451" s="23">
        <f>M1450-IF($B1451="B",(Percent_Rent_In_Elsies*2.49%/12 * H1450)/K1450,0)+IF($B1451="D",N1451,0)+IF(B1451="D",AK1450)+IF(B1451="C",F1450*90%)-(Y1451-Y1450)-IF($B1451="A",Q1450/K1450) + IF($B1451="A",Q1450/K1450)</f>
        <v>-33603649.459677063</v>
      </c>
      <c r="N1451" s="23">
        <f t="shared" si="1050"/>
        <v>0</v>
      </c>
      <c r="O1451" s="22">
        <f t="shared" si="1051"/>
        <v>0</v>
      </c>
      <c r="P1451" s="22">
        <f t="shared" si="1082"/>
        <v>0</v>
      </c>
      <c r="Q1451" s="22">
        <f t="shared" si="1083"/>
        <v>0</v>
      </c>
      <c r="R1451" s="22">
        <f t="shared" si="1052"/>
        <v>238460069.50222838</v>
      </c>
      <c r="S1451" s="16">
        <f t="shared" si="1042"/>
        <v>0</v>
      </c>
      <c r="T1451" s="15">
        <f t="shared" si="1053"/>
        <v>0</v>
      </c>
      <c r="U1451" s="23">
        <f t="shared" si="1070"/>
        <v>1059442.1411143648</v>
      </c>
      <c r="V1451" s="23">
        <f t="shared" si="1071"/>
        <v>0</v>
      </c>
      <c r="W1451" s="23">
        <f t="shared" si="1084"/>
        <v>0</v>
      </c>
      <c r="X1451" s="23">
        <f t="shared" si="1072"/>
        <v>30805135.486441925</v>
      </c>
      <c r="Y1451" s="23">
        <f t="shared" si="1054"/>
        <v>13825559.361691331</v>
      </c>
      <c r="Z1451" s="3">
        <f t="shared" si="1055"/>
        <v>0</v>
      </c>
      <c r="AA1451" s="23">
        <f t="shared" si="1056"/>
        <v>57999788.744658098</v>
      </c>
      <c r="AB1451" s="26">
        <f t="shared" si="1073"/>
        <v>70086276.274228662</v>
      </c>
      <c r="AC1451" s="23">
        <f t="shared" si="1074"/>
        <v>74889487.274228647</v>
      </c>
      <c r="AD1451" s="23">
        <f t="shared" si="1080"/>
        <v>4803211</v>
      </c>
      <c r="AE1451" s="24">
        <f t="shared" si="1041"/>
        <v>70086276.274228647</v>
      </c>
      <c r="AF1451" s="3">
        <f t="shared" si="1075"/>
        <v>0</v>
      </c>
      <c r="AG1451" s="2">
        <f t="shared" si="1057"/>
        <v>0</v>
      </c>
      <c r="AH1451" s="2">
        <f t="shared" si="1058"/>
        <v>111.50067163881289</v>
      </c>
      <c r="AI1451" s="23">
        <f t="shared" si="1081"/>
        <v>9324841178.5246239</v>
      </c>
      <c r="AJ1451" s="23">
        <f t="shared" si="1059"/>
        <v>6219.922423797766</v>
      </c>
      <c r="AK1451" s="23">
        <f t="shared" si="1060"/>
        <v>0</v>
      </c>
      <c r="AL1451" s="23">
        <f t="shared" si="1085"/>
        <v>0</v>
      </c>
      <c r="AM1451" s="23">
        <f t="shared" si="1086"/>
        <v>0</v>
      </c>
      <c r="AN1451" s="16">
        <f t="shared" si="1076"/>
        <v>0</v>
      </c>
      <c r="AO1451" s="23">
        <f t="shared" si="1077"/>
        <v>0</v>
      </c>
      <c r="AP1451" s="22">
        <f t="shared" si="1078"/>
        <v>0</v>
      </c>
      <c r="AQ1451" s="30">
        <f t="shared" si="1061"/>
        <v>4896402386.1087046</v>
      </c>
      <c r="AR1451" s="28">
        <f t="shared" si="1062"/>
        <v>2302445485.7029986</v>
      </c>
      <c r="AS1451" s="25">
        <f t="shared" si="1063"/>
        <v>200337590.02425668</v>
      </c>
      <c r="AT1451" s="32">
        <f t="shared" si="1064"/>
        <v>0</v>
      </c>
      <c r="AU1451" s="23">
        <f t="shared" si="1065"/>
        <v>0</v>
      </c>
      <c r="AV1451" s="22">
        <f t="shared" si="1066"/>
        <v>664358217.79170537</v>
      </c>
      <c r="AW1451" s="31">
        <f t="shared" si="1079"/>
        <v>3405601363.0211892</v>
      </c>
    </row>
    <row r="1452" spans="1:53" x14ac:dyDescent="0.25">
      <c r="A1452">
        <f t="shared" si="1087"/>
        <v>528</v>
      </c>
      <c r="B1452" t="s">
        <v>7</v>
      </c>
      <c r="C1452" s="27">
        <f t="shared" si="1044"/>
        <v>0</v>
      </c>
      <c r="D1452" s="27">
        <f t="shared" si="1067"/>
        <v>0</v>
      </c>
      <c r="E1452" s="27" t="b">
        <f t="shared" si="1043"/>
        <v>1</v>
      </c>
      <c r="F1452" s="29">
        <f t="shared" si="1045"/>
        <v>0</v>
      </c>
      <c r="G1452" s="27">
        <f t="shared" si="1068"/>
        <v>0</v>
      </c>
      <c r="H1452" s="22">
        <f t="shared" si="1046"/>
        <v>19536667193.099728</v>
      </c>
      <c r="I1452" s="23">
        <f t="shared" si="1047"/>
        <v>132580106.5049091</v>
      </c>
      <c r="J1452" s="23">
        <f t="shared" si="1048"/>
        <v>1086</v>
      </c>
      <c r="K1452" s="19">
        <f t="shared" si="1069"/>
        <v>225.0831931027827</v>
      </c>
      <c r="L1452" s="16">
        <f t="shared" si="1049"/>
        <v>134.75839802505843</v>
      </c>
      <c r="M1452" s="23">
        <f>M1451-IF($B1452="B",(Percent_Rent_In_Elsies*2.49%/12 * H1451)/K1451,0)+IF($B1452="D",N1452,0)+IF(B1452="D",AK1451)+IF(B1452="C",F1451*90%)-(Y1452-Y1451)-IF($B1452="A",Q1451/K1451) + IF($B1452="A",Q1451/K1451)</f>
        <v>-33693701.906212173</v>
      </c>
      <c r="N1452" s="23">
        <f t="shared" si="1050"/>
        <v>0</v>
      </c>
      <c r="O1452" s="22">
        <f t="shared" si="1051"/>
        <v>0</v>
      </c>
      <c r="P1452" s="22">
        <f t="shared" si="1082"/>
        <v>0</v>
      </c>
      <c r="Q1452" s="22">
        <f t="shared" si="1083"/>
        <v>0</v>
      </c>
      <c r="R1452" s="22">
        <f t="shared" si="1052"/>
        <v>218588397.04370934</v>
      </c>
      <c r="S1452" s="16">
        <f t="shared" si="1042"/>
        <v>19871672.45851903</v>
      </c>
      <c r="T1452" s="15">
        <f t="shared" si="1053"/>
        <v>0</v>
      </c>
      <c r="U1452" s="23">
        <f t="shared" si="1070"/>
        <v>971155.29602150107</v>
      </c>
      <c r="V1452" s="23">
        <f t="shared" si="1071"/>
        <v>88286.845092863732</v>
      </c>
      <c r="W1452" s="23">
        <f t="shared" si="1084"/>
        <v>0</v>
      </c>
      <c r="X1452" s="23">
        <f t="shared" si="1072"/>
        <v>30805135.486441925</v>
      </c>
      <c r="Y1452" s="23">
        <f t="shared" si="1054"/>
        <v>13825559.361691331</v>
      </c>
      <c r="Z1452" s="3">
        <f t="shared" si="1055"/>
        <v>0</v>
      </c>
      <c r="AA1452" s="23">
        <f t="shared" si="1056"/>
        <v>57999788.744658098</v>
      </c>
      <c r="AB1452" s="26">
        <f t="shared" si="1073"/>
        <v>70086276.274228662</v>
      </c>
      <c r="AC1452" s="23">
        <f t="shared" si="1074"/>
        <v>74889487.274228647</v>
      </c>
      <c r="AD1452" s="23">
        <f t="shared" si="1080"/>
        <v>4803211</v>
      </c>
      <c r="AE1452" s="24">
        <f t="shared" si="1041"/>
        <v>70086276.274228647</v>
      </c>
      <c r="AF1452" s="3">
        <f t="shared" si="1075"/>
        <v>0</v>
      </c>
      <c r="AG1452" s="2">
        <f t="shared" si="1057"/>
        <v>0</v>
      </c>
      <c r="AH1452" s="2">
        <f t="shared" si="1058"/>
        <v>111.50067163881289</v>
      </c>
      <c r="AI1452" s="23">
        <f t="shared" si="1081"/>
        <v>9324841178.5246239</v>
      </c>
      <c r="AJ1452" s="23">
        <f t="shared" si="1059"/>
        <v>6219.922423797766</v>
      </c>
      <c r="AK1452" s="23">
        <f t="shared" si="1060"/>
        <v>0</v>
      </c>
      <c r="AL1452" s="23">
        <f t="shared" si="1085"/>
        <v>903825.8689250946</v>
      </c>
      <c r="AM1452" s="23">
        <f t="shared" si="1086"/>
        <v>843259018.4003545</v>
      </c>
      <c r="AN1452" s="16">
        <f t="shared" si="1076"/>
        <v>0</v>
      </c>
      <c r="AO1452" s="23">
        <f t="shared" si="1077"/>
        <v>90052.4465351135</v>
      </c>
      <c r="AP1452" s="22">
        <f t="shared" si="1078"/>
        <v>20269292.212840971</v>
      </c>
      <c r="AQ1452" s="30">
        <f t="shared" si="1061"/>
        <v>4936768681.5505772</v>
      </c>
      <c r="AR1452" s="28">
        <f t="shared" si="1062"/>
        <v>2322542488.9320307</v>
      </c>
      <c r="AS1452" s="25">
        <f t="shared" si="1063"/>
        <v>200337590.02425668</v>
      </c>
      <c r="AT1452" s="32">
        <f t="shared" si="1064"/>
        <v>0</v>
      </c>
      <c r="AU1452" s="23">
        <f t="shared" si="1065"/>
        <v>0</v>
      </c>
      <c r="AV1452" s="22">
        <f t="shared" si="1066"/>
        <v>664358217.79170537</v>
      </c>
      <c r="AW1452" s="31">
        <f t="shared" si="1079"/>
        <v>3445967658.4630618</v>
      </c>
    </row>
    <row r="1453" spans="1:53" x14ac:dyDescent="0.25">
      <c r="A1453">
        <f t="shared" si="1087"/>
        <v>528</v>
      </c>
      <c r="B1453" t="s">
        <v>8</v>
      </c>
      <c r="C1453" s="27">
        <f t="shared" si="1044"/>
        <v>0</v>
      </c>
      <c r="D1453" s="27">
        <f t="shared" si="1067"/>
        <v>0</v>
      </c>
      <c r="E1453" s="27" t="b">
        <f t="shared" si="1043"/>
        <v>1</v>
      </c>
      <c r="F1453" s="29">
        <f t="shared" si="1045"/>
        <v>0</v>
      </c>
      <c r="G1453" s="27">
        <f t="shared" si="1068"/>
        <v>0</v>
      </c>
      <c r="H1453" s="22">
        <f t="shared" si="1046"/>
        <v>19536667193.099728</v>
      </c>
      <c r="I1453" s="23">
        <f t="shared" si="1047"/>
        <v>132580106.5049091</v>
      </c>
      <c r="J1453" s="23">
        <f t="shared" si="1048"/>
        <v>1086</v>
      </c>
      <c r="K1453" s="19">
        <f t="shared" si="1069"/>
        <v>225.0831931027827</v>
      </c>
      <c r="L1453" s="16">
        <f t="shared" si="1049"/>
        <v>134.75839802505843</v>
      </c>
      <c r="M1453" s="23">
        <f>M1452-IF($B1453="B",(Percent_Rent_In_Elsies*2.49%/12 * H1452)/K1452,0)+IF($B1453="D",N1453,0)+IF(B1453="D",AK1452)+IF(B1453="C",F1452*90%)-(Y1453-Y1452)-IF($B1453="A",Q1452/K1452) + IF($B1453="A",Q1452/K1452)</f>
        <v>-33693701.906212173</v>
      </c>
      <c r="N1453" s="23">
        <f t="shared" si="1050"/>
        <v>0</v>
      </c>
      <c r="O1453" s="22">
        <f t="shared" si="1051"/>
        <v>0</v>
      </c>
      <c r="P1453" s="22">
        <f t="shared" si="1082"/>
        <v>0</v>
      </c>
      <c r="Q1453" s="22">
        <f t="shared" si="1083"/>
        <v>0</v>
      </c>
      <c r="R1453" s="22">
        <f t="shared" si="1052"/>
        <v>238857689.25655031</v>
      </c>
      <c r="S1453" s="16">
        <f t="shared" si="1042"/>
        <v>19871672.45851903</v>
      </c>
      <c r="T1453" s="15">
        <f t="shared" si="1053"/>
        <v>0</v>
      </c>
      <c r="U1453" s="23">
        <f t="shared" si="1070"/>
        <v>1061207.7425566146</v>
      </c>
      <c r="V1453" s="23">
        <f t="shared" si="1071"/>
        <v>88286.845092863732</v>
      </c>
      <c r="W1453" s="23">
        <f t="shared" si="1084"/>
        <v>0</v>
      </c>
      <c r="X1453" s="23">
        <f t="shared" si="1072"/>
        <v>30805135.486441925</v>
      </c>
      <c r="Y1453" s="23">
        <f t="shared" si="1054"/>
        <v>13825559.361691331</v>
      </c>
      <c r="Z1453" s="3">
        <f t="shared" si="1055"/>
        <v>0</v>
      </c>
      <c r="AA1453" s="23">
        <f t="shared" si="1056"/>
        <v>57999788.744658098</v>
      </c>
      <c r="AB1453" s="26">
        <f t="shared" si="1073"/>
        <v>70086276.274228662</v>
      </c>
      <c r="AC1453" s="23">
        <f t="shared" si="1074"/>
        <v>74889487.274228647</v>
      </c>
      <c r="AD1453" s="23">
        <f t="shared" si="1080"/>
        <v>4803211</v>
      </c>
      <c r="AE1453" s="24">
        <f t="shared" si="1041"/>
        <v>70086276.274228647</v>
      </c>
      <c r="AF1453" s="3">
        <f t="shared" si="1075"/>
        <v>1E-4</v>
      </c>
      <c r="AG1453" s="2">
        <f t="shared" si="1057"/>
        <v>0</v>
      </c>
      <c r="AH1453" s="2">
        <f t="shared" si="1058"/>
        <v>111.50067163881289</v>
      </c>
      <c r="AI1453" s="23">
        <f t="shared" si="1081"/>
        <v>9324841178.5246239</v>
      </c>
      <c r="AJ1453" s="23">
        <f t="shared" si="1059"/>
        <v>6219.922423797766</v>
      </c>
      <c r="AK1453" s="23">
        <f t="shared" si="1060"/>
        <v>60470.803368809597</v>
      </c>
      <c r="AL1453" s="23">
        <f t="shared" si="1085"/>
        <v>0</v>
      </c>
      <c r="AM1453" s="23">
        <f t="shared" si="1086"/>
        <v>0</v>
      </c>
      <c r="AN1453" s="16">
        <f t="shared" si="1076"/>
        <v>0</v>
      </c>
      <c r="AO1453" s="23">
        <f t="shared" si="1077"/>
        <v>0</v>
      </c>
      <c r="AP1453" s="22">
        <f t="shared" si="1078"/>
        <v>0</v>
      </c>
      <c r="AQ1453" s="30">
        <f t="shared" si="1061"/>
        <v>4936768681.5505772</v>
      </c>
      <c r="AR1453" s="28">
        <f t="shared" si="1062"/>
        <v>2322542488.9320307</v>
      </c>
      <c r="AS1453" s="25">
        <f t="shared" si="1063"/>
        <v>200337590.02425668</v>
      </c>
      <c r="AT1453" s="32">
        <f t="shared" si="1064"/>
        <v>0</v>
      </c>
      <c r="AU1453" s="23">
        <f t="shared" si="1065"/>
        <v>0</v>
      </c>
      <c r="AV1453" s="22">
        <f t="shared" si="1066"/>
        <v>664358217.79170537</v>
      </c>
      <c r="AW1453" s="31">
        <f t="shared" si="1079"/>
        <v>3445967658.4630618</v>
      </c>
    </row>
    <row r="1454" spans="1:53" x14ac:dyDescent="0.25">
      <c r="A1454" s="21">
        <f t="shared" si="1087"/>
        <v>528</v>
      </c>
      <c r="B1454" s="21" t="s">
        <v>9</v>
      </c>
      <c r="C1454" s="27">
        <f t="shared" si="1044"/>
        <v>0</v>
      </c>
      <c r="D1454" s="27">
        <f t="shared" si="1067"/>
        <v>0</v>
      </c>
      <c r="E1454" s="27" t="b">
        <f t="shared" si="1043"/>
        <v>1</v>
      </c>
      <c r="F1454" s="29">
        <f t="shared" si="1045"/>
        <v>0</v>
      </c>
      <c r="G1454" s="27">
        <f t="shared" si="1068"/>
        <v>0</v>
      </c>
      <c r="H1454" s="22">
        <f t="shared" si="1046"/>
        <v>19536667193.099728</v>
      </c>
      <c r="I1454" s="23">
        <f t="shared" si="1047"/>
        <v>132580106.5049091</v>
      </c>
      <c r="J1454" s="23">
        <f t="shared" si="1048"/>
        <v>1086</v>
      </c>
      <c r="K1454" s="19">
        <f t="shared" si="1069"/>
        <v>225.0831931027827</v>
      </c>
      <c r="L1454" s="16">
        <f t="shared" si="1049"/>
        <v>134.75839802505843</v>
      </c>
      <c r="M1454" s="23">
        <f>M1453-IF($B1454="B",(Percent_Rent_In_Elsies*2.49%/12 * H1453)/K1453,0)+IF($B1454="D",N1454,0)+IF(B1454="D",AK1453)+IF(B1454="C",F1453*90%)-(Y1454-Y1453)-IF($B1454="A",Q1453/K1453) + IF($B1454="A",Q1453/K1453)</f>
        <v>-33633231.102843367</v>
      </c>
      <c r="N1454" s="23">
        <f t="shared" si="1050"/>
        <v>0</v>
      </c>
      <c r="O1454" s="22">
        <f t="shared" si="1051"/>
        <v>13883684.667435464</v>
      </c>
      <c r="P1454" s="22">
        <f t="shared" si="1082"/>
        <v>0</v>
      </c>
      <c r="Q1454" s="22">
        <f t="shared" si="1083"/>
        <v>0</v>
      </c>
      <c r="R1454" s="22">
        <f t="shared" si="1052"/>
        <v>238857689.25655031</v>
      </c>
      <c r="S1454" s="16">
        <f t="shared" si="1042"/>
        <v>0</v>
      </c>
      <c r="T1454" s="15">
        <f t="shared" si="1053"/>
        <v>5987987.7910835668</v>
      </c>
      <c r="U1454" s="23">
        <f t="shared" si="1070"/>
        <v>1061207.7425566146</v>
      </c>
      <c r="V1454" s="23">
        <f t="shared" si="1071"/>
        <v>0</v>
      </c>
      <c r="W1454" s="23">
        <f t="shared" si="1084"/>
        <v>88286.845092863732</v>
      </c>
      <c r="X1454" s="23">
        <f t="shared" si="1072"/>
        <v>30805135.486441925</v>
      </c>
      <c r="Y1454" s="23">
        <f t="shared" si="1054"/>
        <v>13825559.361691331</v>
      </c>
      <c r="Z1454" s="3">
        <f t="shared" si="1055"/>
        <v>0</v>
      </c>
      <c r="AA1454" s="23">
        <f t="shared" si="1056"/>
        <v>57939317.941289291</v>
      </c>
      <c r="AB1454" s="26">
        <f t="shared" si="1073"/>
        <v>70086276.274228662</v>
      </c>
      <c r="AC1454" s="23">
        <f t="shared" si="1074"/>
        <v>74889487.274228647</v>
      </c>
      <c r="AD1454" s="23">
        <f t="shared" si="1080"/>
        <v>4803211</v>
      </c>
      <c r="AE1454" s="24">
        <f t="shared" si="1041"/>
        <v>70086276.274228647</v>
      </c>
      <c r="AF1454" s="3">
        <f t="shared" si="1075"/>
        <v>0</v>
      </c>
      <c r="AG1454" s="2">
        <f t="shared" si="1057"/>
        <v>0</v>
      </c>
      <c r="AH1454" s="2">
        <f t="shared" si="1058"/>
        <v>111.50067163881289</v>
      </c>
      <c r="AI1454" s="23">
        <f t="shared" si="1081"/>
        <v>9315119063.1590939</v>
      </c>
      <c r="AJ1454" s="23">
        <f t="shared" si="1059"/>
        <v>6219.922423797766</v>
      </c>
      <c r="AK1454" s="23">
        <f t="shared" si="1060"/>
        <v>0</v>
      </c>
      <c r="AL1454" s="23">
        <f t="shared" si="1085"/>
        <v>0</v>
      </c>
      <c r="AM1454" s="23">
        <f t="shared" si="1086"/>
        <v>0</v>
      </c>
      <c r="AN1454" s="16">
        <f t="shared" si="1076"/>
        <v>0</v>
      </c>
      <c r="AO1454" s="23">
        <f t="shared" si="1077"/>
        <v>0</v>
      </c>
      <c r="AP1454" s="22">
        <f t="shared" si="1078"/>
        <v>0</v>
      </c>
      <c r="AQ1454" s="30">
        <f t="shared" si="1061"/>
        <v>4936768681.5505772</v>
      </c>
      <c r="AR1454" s="28">
        <f t="shared" si="1062"/>
        <v>2322542488.9320307</v>
      </c>
      <c r="AS1454" s="25">
        <f t="shared" si="1063"/>
        <v>200337590.02425668</v>
      </c>
      <c r="AT1454" s="32">
        <f t="shared" si="1064"/>
        <v>0</v>
      </c>
      <c r="AU1454" s="23">
        <f t="shared" si="1065"/>
        <v>0</v>
      </c>
      <c r="AV1454" s="22">
        <f t="shared" si="1066"/>
        <v>664358217.79170537</v>
      </c>
      <c r="AW1454" s="31">
        <f t="shared" si="1079"/>
        <v>3445967658.4630618</v>
      </c>
      <c r="AX1454" s="21"/>
      <c r="AY1454" s="21"/>
      <c r="AZ1454" s="21"/>
      <c r="BA1454" s="21"/>
    </row>
    <row r="1455" spans="1:53" x14ac:dyDescent="0.25">
      <c r="A1455" s="21">
        <f t="shared" si="1087"/>
        <v>528</v>
      </c>
      <c r="B1455" s="21" t="s">
        <v>28</v>
      </c>
      <c r="C1455" s="27">
        <f t="shared" si="1044"/>
        <v>0</v>
      </c>
      <c r="D1455" s="27">
        <f t="shared" si="1067"/>
        <v>0</v>
      </c>
      <c r="E1455" s="27" t="b">
        <f t="shared" si="1043"/>
        <v>1</v>
      </c>
      <c r="F1455" s="29">
        <f t="shared" si="1045"/>
        <v>0</v>
      </c>
      <c r="G1455" s="27">
        <f t="shared" si="1068"/>
        <v>0</v>
      </c>
      <c r="H1455" s="22">
        <f t="shared" si="1046"/>
        <v>19536667193.099728</v>
      </c>
      <c r="I1455" s="23">
        <f t="shared" si="1047"/>
        <v>132580106.5049091</v>
      </c>
      <c r="J1455" s="23">
        <f t="shared" si="1048"/>
        <v>1086</v>
      </c>
      <c r="K1455" s="19">
        <f t="shared" si="1069"/>
        <v>225.0831931027827</v>
      </c>
      <c r="L1455" s="16">
        <f t="shared" si="1049"/>
        <v>134.75839802505843</v>
      </c>
      <c r="M1455" s="23">
        <f>M1454-IF($B1455="B",(Percent_Rent_In_Elsies*2.49%/12 * H1454)/K1454,0)+IF($B1455="D",N1455,0)+IF(B1455="D",AK1454)+IF(B1455="C",F1454*90%)-(Y1455-Y1454)-IF($B1455="A",Q1454/K1454) + IF($B1455="A",Q1454/K1454)</f>
        <v>-33633231.102843367</v>
      </c>
      <c r="N1455" s="23">
        <f t="shared" si="1050"/>
        <v>0</v>
      </c>
      <c r="O1455" s="22">
        <f t="shared" si="1051"/>
        <v>0</v>
      </c>
      <c r="P1455" s="22">
        <f t="shared" si="1082"/>
        <v>13883684.667435464</v>
      </c>
      <c r="Q1455" s="22">
        <f t="shared" si="1083"/>
        <v>0</v>
      </c>
      <c r="R1455" s="22">
        <f t="shared" si="1052"/>
        <v>238857689.25655031</v>
      </c>
      <c r="S1455" s="16">
        <f t="shared" si="1042"/>
        <v>0</v>
      </c>
      <c r="T1455" s="15">
        <f t="shared" si="1053"/>
        <v>0</v>
      </c>
      <c r="U1455" s="23">
        <f t="shared" si="1070"/>
        <v>1061207.7425566146</v>
      </c>
      <c r="V1455" s="23">
        <f t="shared" si="1071"/>
        <v>0</v>
      </c>
      <c r="W1455" s="23">
        <f t="shared" si="1084"/>
        <v>0</v>
      </c>
      <c r="X1455" s="23">
        <f t="shared" si="1072"/>
        <v>30805135.486441925</v>
      </c>
      <c r="Y1455" s="23">
        <f t="shared" si="1054"/>
        <v>13825559.361691331</v>
      </c>
      <c r="Z1455" s="3">
        <f t="shared" si="1055"/>
        <v>4414.3422546431875</v>
      </c>
      <c r="AA1455" s="23">
        <f t="shared" si="1056"/>
        <v>58005533.075108938</v>
      </c>
      <c r="AB1455" s="26">
        <f t="shared" si="1073"/>
        <v>70086276.274228662</v>
      </c>
      <c r="AC1455" s="23">
        <f t="shared" si="1074"/>
        <v>74889487.274228647</v>
      </c>
      <c r="AD1455" s="23">
        <f t="shared" si="1080"/>
        <v>4803211</v>
      </c>
      <c r="AE1455" s="24">
        <f t="shared" si="1041"/>
        <v>70086276.274228647</v>
      </c>
      <c r="AF1455" s="3">
        <f t="shared" si="1075"/>
        <v>0</v>
      </c>
      <c r="AG1455" s="2">
        <f t="shared" si="1057"/>
        <v>529721070.55718255</v>
      </c>
      <c r="AH1455" s="2">
        <f t="shared" si="1058"/>
        <v>111.50067163881289</v>
      </c>
      <c r="AI1455" s="23">
        <f t="shared" si="1081"/>
        <v>9325764715.8389912</v>
      </c>
      <c r="AJ1455" s="23">
        <f t="shared" si="1059"/>
        <v>6219.922423797766</v>
      </c>
      <c r="AK1455" s="23">
        <f t="shared" si="1060"/>
        <v>0</v>
      </c>
      <c r="AL1455" s="23">
        <f t="shared" si="1085"/>
        <v>0</v>
      </c>
      <c r="AM1455" s="23">
        <f t="shared" si="1086"/>
        <v>0</v>
      </c>
      <c r="AN1455" s="16">
        <f t="shared" si="1076"/>
        <v>0</v>
      </c>
      <c r="AO1455" s="23">
        <f t="shared" si="1077"/>
        <v>0</v>
      </c>
      <c r="AP1455" s="22">
        <f t="shared" si="1078"/>
        <v>0</v>
      </c>
      <c r="AQ1455" s="30">
        <f t="shared" si="1061"/>
        <v>4936768681.5505772</v>
      </c>
      <c r="AR1455" s="28">
        <f t="shared" si="1062"/>
        <v>2322542488.9320307</v>
      </c>
      <c r="AS1455" s="25">
        <f t="shared" si="1063"/>
        <v>200337590.02425668</v>
      </c>
      <c r="AT1455" s="32">
        <f t="shared" si="1064"/>
        <v>8828.684509286375</v>
      </c>
      <c r="AU1455" s="23">
        <f t="shared" si="1065"/>
        <v>8828.684509286375</v>
      </c>
      <c r="AV1455" s="22">
        <f t="shared" si="1066"/>
        <v>670346205.58278894</v>
      </c>
      <c r="AW1455" s="31">
        <f t="shared" si="1079"/>
        <v>3445967658.4630623</v>
      </c>
      <c r="AX1455" s="21"/>
      <c r="AY1455" s="21"/>
      <c r="AZ1455" s="21"/>
      <c r="BA1455" s="21"/>
    </row>
    <row r="1456" spans="1:53" x14ac:dyDescent="0.25">
      <c r="A1456">
        <f t="shared" si="1087"/>
        <v>529</v>
      </c>
      <c r="B1456" t="s">
        <v>6</v>
      </c>
      <c r="C1456" s="27">
        <f t="shared" si="1044"/>
        <v>0</v>
      </c>
      <c r="D1456" s="27">
        <f t="shared" si="1067"/>
        <v>0</v>
      </c>
      <c r="E1456" s="27" t="b">
        <f t="shared" si="1043"/>
        <v>1</v>
      </c>
      <c r="F1456" s="29">
        <f t="shared" si="1045"/>
        <v>0</v>
      </c>
      <c r="G1456" s="27">
        <f t="shared" si="1068"/>
        <v>0</v>
      </c>
      <c r="H1456" s="22">
        <f t="shared" si="1046"/>
        <v>19569228305.088226</v>
      </c>
      <c r="I1456" s="23">
        <f t="shared" si="1047"/>
        <v>132580106.5049091</v>
      </c>
      <c r="J1456" s="23">
        <f t="shared" si="1048"/>
        <v>1086</v>
      </c>
      <c r="K1456" s="19">
        <f t="shared" si="1069"/>
        <v>225.0831931027827</v>
      </c>
      <c r="L1456" s="16">
        <f t="shared" si="1049"/>
        <v>134.9829953551002</v>
      </c>
      <c r="M1456" s="23">
        <f>M1455-IF($B1456="B",(Percent_Rent_In_Elsies*2.49%/12 * H1455)/K1455,0)+IF($B1456="D",N1456,0)+IF(B1456="D",AK1455)+IF(B1456="C",F1455*90%)-(Y1456-Y1455)-IF($B1456="A",Q1455/K1455) + IF($B1456="A",Q1455/K1455)</f>
        <v>-33633231.102843367</v>
      </c>
      <c r="N1456" s="23">
        <f t="shared" si="1050"/>
        <v>0</v>
      </c>
      <c r="O1456" s="22">
        <f t="shared" si="1051"/>
        <v>0</v>
      </c>
      <c r="P1456" s="22">
        <f t="shared" si="1082"/>
        <v>0</v>
      </c>
      <c r="Q1456" s="22">
        <f t="shared" si="1083"/>
        <v>0</v>
      </c>
      <c r="R1456" s="22">
        <f t="shared" si="1052"/>
        <v>238857689.25655031</v>
      </c>
      <c r="S1456" s="16">
        <f t="shared" si="1042"/>
        <v>0</v>
      </c>
      <c r="T1456" s="15">
        <f t="shared" si="1053"/>
        <v>0</v>
      </c>
      <c r="U1456" s="23">
        <f t="shared" si="1070"/>
        <v>1061207.7425566146</v>
      </c>
      <c r="V1456" s="23">
        <f t="shared" si="1071"/>
        <v>0</v>
      </c>
      <c r="W1456" s="23">
        <f t="shared" si="1084"/>
        <v>0</v>
      </c>
      <c r="X1456" s="23">
        <f t="shared" si="1072"/>
        <v>30827207.197715137</v>
      </c>
      <c r="Y1456" s="23">
        <f t="shared" si="1054"/>
        <v>13825559.361691331</v>
      </c>
      <c r="Z1456" s="3">
        <f t="shared" si="1055"/>
        <v>0</v>
      </c>
      <c r="AA1456" s="23">
        <f t="shared" si="1056"/>
        <v>58005533.075108938</v>
      </c>
      <c r="AB1456" s="26">
        <f t="shared" si="1073"/>
        <v>70086276.274228662</v>
      </c>
      <c r="AC1456" s="23">
        <f t="shared" si="1074"/>
        <v>74889487.274228647</v>
      </c>
      <c r="AD1456" s="23">
        <f t="shared" si="1080"/>
        <v>4803211</v>
      </c>
      <c r="AE1456" s="24">
        <f t="shared" si="1041"/>
        <v>70086276.274228647</v>
      </c>
      <c r="AF1456" s="3">
        <f t="shared" si="1075"/>
        <v>0</v>
      </c>
      <c r="AG1456" s="2">
        <f t="shared" si="1057"/>
        <v>0</v>
      </c>
      <c r="AH1456" s="2">
        <f t="shared" si="1058"/>
        <v>111.68650609154425</v>
      </c>
      <c r="AI1456" s="23">
        <f t="shared" si="1081"/>
        <v>9325764715.8389912</v>
      </c>
      <c r="AJ1456" s="23">
        <f t="shared" si="1059"/>
        <v>6219.922423797766</v>
      </c>
      <c r="AK1456" s="23">
        <f t="shared" si="1060"/>
        <v>0</v>
      </c>
      <c r="AL1456" s="23">
        <f t="shared" si="1085"/>
        <v>0</v>
      </c>
      <c r="AM1456" s="23">
        <f t="shared" si="1086"/>
        <v>0</v>
      </c>
      <c r="AN1456" s="16">
        <f t="shared" si="1076"/>
        <v>0</v>
      </c>
      <c r="AO1456" s="23">
        <f t="shared" si="1077"/>
        <v>0</v>
      </c>
      <c r="AP1456" s="22">
        <f t="shared" si="1078"/>
        <v>0</v>
      </c>
      <c r="AQ1456" s="30">
        <f t="shared" si="1061"/>
        <v>4936768681.5505772</v>
      </c>
      <c r="AR1456" s="28">
        <f t="shared" si="1062"/>
        <v>2322542488.9320307</v>
      </c>
      <c r="AS1456" s="25">
        <f t="shared" si="1063"/>
        <v>200337590.02425668</v>
      </c>
      <c r="AT1456" s="32">
        <f t="shared" si="1064"/>
        <v>0</v>
      </c>
      <c r="AU1456" s="23">
        <f t="shared" si="1065"/>
        <v>0</v>
      </c>
      <c r="AV1456" s="22">
        <f t="shared" si="1066"/>
        <v>670346205.58278894</v>
      </c>
      <c r="AW1456" s="31">
        <f t="shared" si="1079"/>
        <v>3432083973.7956266</v>
      </c>
    </row>
    <row r="1457" spans="1:53" x14ac:dyDescent="0.25">
      <c r="A1457">
        <f t="shared" si="1087"/>
        <v>529</v>
      </c>
      <c r="B1457" t="s">
        <v>7</v>
      </c>
      <c r="C1457" s="27">
        <f t="shared" si="1044"/>
        <v>0</v>
      </c>
      <c r="D1457" s="27">
        <f t="shared" si="1067"/>
        <v>0</v>
      </c>
      <c r="E1457" s="27" t="b">
        <f t="shared" si="1043"/>
        <v>1</v>
      </c>
      <c r="F1457" s="29">
        <f t="shared" si="1045"/>
        <v>0</v>
      </c>
      <c r="G1457" s="27">
        <f t="shared" si="1068"/>
        <v>0</v>
      </c>
      <c r="H1457" s="22">
        <f t="shared" si="1046"/>
        <v>19569228305.088226</v>
      </c>
      <c r="I1457" s="23">
        <f t="shared" si="1047"/>
        <v>132580106.5049091</v>
      </c>
      <c r="J1457" s="23">
        <f t="shared" si="1048"/>
        <v>1086</v>
      </c>
      <c r="K1457" s="19">
        <f t="shared" si="1069"/>
        <v>225.0831931027827</v>
      </c>
      <c r="L1457" s="16">
        <f t="shared" si="1049"/>
        <v>134.9829953551002</v>
      </c>
      <c r="M1457" s="23">
        <f>M1456-IF($B1457="B",(Percent_Rent_In_Elsies*2.49%/12 * H1456)/K1456,0)+IF($B1457="D",N1457,0)+IF(B1457="D",AK1456)+IF(B1457="C",F1456*90%)-(Y1457-Y1456)-IF($B1457="A",Q1456/K1456) + IF($B1457="A",Q1456/K1456)</f>
        <v>-33723433.636789374</v>
      </c>
      <c r="N1457" s="23">
        <f t="shared" si="1050"/>
        <v>0</v>
      </c>
      <c r="O1457" s="22">
        <f t="shared" si="1051"/>
        <v>0</v>
      </c>
      <c r="P1457" s="22">
        <f t="shared" si="1082"/>
        <v>0</v>
      </c>
      <c r="Q1457" s="22">
        <f t="shared" si="1083"/>
        <v>0</v>
      </c>
      <c r="R1457" s="22">
        <f t="shared" si="1052"/>
        <v>218952881.81850445</v>
      </c>
      <c r="S1457" s="16">
        <f t="shared" si="1042"/>
        <v>19904807.438045859</v>
      </c>
      <c r="T1457" s="15">
        <f t="shared" si="1053"/>
        <v>0</v>
      </c>
      <c r="U1457" s="23">
        <f t="shared" si="1070"/>
        <v>972773.76401023008</v>
      </c>
      <c r="V1457" s="23">
        <f t="shared" si="1071"/>
        <v>88433.978546384547</v>
      </c>
      <c r="W1457" s="23">
        <f t="shared" si="1084"/>
        <v>0</v>
      </c>
      <c r="X1457" s="23">
        <f t="shared" si="1072"/>
        <v>30827207.197715137</v>
      </c>
      <c r="Y1457" s="23">
        <f t="shared" si="1054"/>
        <v>13825559.361691331</v>
      </c>
      <c r="Z1457" s="3">
        <f t="shared" si="1055"/>
        <v>0</v>
      </c>
      <c r="AA1457" s="23">
        <f t="shared" si="1056"/>
        <v>58005533.075108938</v>
      </c>
      <c r="AB1457" s="26">
        <f t="shared" si="1073"/>
        <v>70086276.274228662</v>
      </c>
      <c r="AC1457" s="23">
        <f t="shared" si="1074"/>
        <v>74889487.274228647</v>
      </c>
      <c r="AD1457" s="23">
        <f t="shared" si="1080"/>
        <v>4803211</v>
      </c>
      <c r="AE1457" s="24">
        <f t="shared" si="1041"/>
        <v>70086276.274228647</v>
      </c>
      <c r="AF1457" s="3">
        <f t="shared" si="1075"/>
        <v>0</v>
      </c>
      <c r="AG1457" s="2">
        <f t="shared" si="1057"/>
        <v>0</v>
      </c>
      <c r="AH1457" s="2">
        <f t="shared" si="1058"/>
        <v>111.68650609154425</v>
      </c>
      <c r="AI1457" s="23">
        <f t="shared" si="1081"/>
        <v>9325764715.8389912</v>
      </c>
      <c r="AJ1457" s="23">
        <f t="shared" si="1059"/>
        <v>6219.922423797766</v>
      </c>
      <c r="AK1457" s="23">
        <f t="shared" si="1060"/>
        <v>0</v>
      </c>
      <c r="AL1457" s="23">
        <f t="shared" si="1085"/>
        <v>923537.31436729431</v>
      </c>
      <c r="AM1457" s="23">
        <f t="shared" si="1086"/>
        <v>861649567.62706506</v>
      </c>
      <c r="AN1457" s="16">
        <f t="shared" si="1076"/>
        <v>0</v>
      </c>
      <c r="AO1457" s="23">
        <f t="shared" si="1077"/>
        <v>90202.533946005366</v>
      </c>
      <c r="AP1457" s="22">
        <f t="shared" si="1078"/>
        <v>20303074.366529036</v>
      </c>
      <c r="AQ1457" s="30">
        <f t="shared" si="1061"/>
        <v>4977202254.1515198</v>
      </c>
      <c r="AR1457" s="28">
        <f t="shared" si="1062"/>
        <v>2342672987.1664443</v>
      </c>
      <c r="AS1457" s="25">
        <f t="shared" si="1063"/>
        <v>200337590.02425668</v>
      </c>
      <c r="AT1457" s="32">
        <f t="shared" si="1064"/>
        <v>0</v>
      </c>
      <c r="AU1457" s="23">
        <f t="shared" si="1065"/>
        <v>0</v>
      </c>
      <c r="AV1457" s="22">
        <f t="shared" si="1066"/>
        <v>670346205.58278894</v>
      </c>
      <c r="AW1457" s="31">
        <f t="shared" si="1079"/>
        <v>3472517546.3965693</v>
      </c>
    </row>
    <row r="1458" spans="1:53" s="21" customFormat="1" x14ac:dyDescent="0.25">
      <c r="A1458">
        <f t="shared" si="1087"/>
        <v>529</v>
      </c>
      <c r="B1458" t="s">
        <v>8</v>
      </c>
      <c r="C1458" s="27">
        <f t="shared" si="1044"/>
        <v>0</v>
      </c>
      <c r="D1458" s="27">
        <f t="shared" si="1067"/>
        <v>0</v>
      </c>
      <c r="E1458" s="27" t="b">
        <f t="shared" si="1043"/>
        <v>1</v>
      </c>
      <c r="F1458" s="29">
        <f t="shared" si="1045"/>
        <v>0</v>
      </c>
      <c r="G1458" s="27">
        <f t="shared" si="1068"/>
        <v>0</v>
      </c>
      <c r="H1458" s="22">
        <f t="shared" si="1046"/>
        <v>19569228305.088226</v>
      </c>
      <c r="I1458" s="23">
        <f t="shared" si="1047"/>
        <v>132580106.5049091</v>
      </c>
      <c r="J1458" s="23">
        <f t="shared" si="1048"/>
        <v>1086</v>
      </c>
      <c r="K1458" s="19">
        <f t="shared" si="1069"/>
        <v>225.0831931027827</v>
      </c>
      <c r="L1458" s="16">
        <f t="shared" si="1049"/>
        <v>134.9829953551002</v>
      </c>
      <c r="M1458" s="23">
        <f>M1457-IF($B1458="B",(Percent_Rent_In_Elsies*2.49%/12 * H1457)/K1457,0)+IF($B1458="D",N1458,0)+IF(B1458="D",AK1457)+IF(B1458="C",F1457*90%)-(Y1458-Y1457)-IF($B1458="A",Q1457/K1457) + IF($B1458="A",Q1457/K1457)</f>
        <v>-33723433.636789374</v>
      </c>
      <c r="N1458" s="23">
        <f t="shared" si="1050"/>
        <v>0</v>
      </c>
      <c r="O1458" s="22">
        <f t="shared" si="1051"/>
        <v>0</v>
      </c>
      <c r="P1458" s="22">
        <f t="shared" si="1082"/>
        <v>0</v>
      </c>
      <c r="Q1458" s="22">
        <f t="shared" si="1083"/>
        <v>0</v>
      </c>
      <c r="R1458" s="22">
        <f t="shared" si="1052"/>
        <v>239255956.1850335</v>
      </c>
      <c r="S1458" s="16">
        <f t="shared" si="1042"/>
        <v>19904807.438045859</v>
      </c>
      <c r="T1458" s="15">
        <f t="shared" si="1053"/>
        <v>0</v>
      </c>
      <c r="U1458" s="23">
        <f t="shared" si="1070"/>
        <v>1062976.2979562355</v>
      </c>
      <c r="V1458" s="23">
        <f t="shared" si="1071"/>
        <v>88433.978546384547</v>
      </c>
      <c r="W1458" s="23">
        <f t="shared" si="1084"/>
        <v>0</v>
      </c>
      <c r="X1458" s="23">
        <f t="shared" si="1072"/>
        <v>30827207.197715137</v>
      </c>
      <c r="Y1458" s="23">
        <f t="shared" si="1054"/>
        <v>13825559.361691331</v>
      </c>
      <c r="Z1458" s="3">
        <f t="shared" si="1055"/>
        <v>0</v>
      </c>
      <c r="AA1458" s="23">
        <f t="shared" si="1056"/>
        <v>58005533.075108938</v>
      </c>
      <c r="AB1458" s="26">
        <f t="shared" si="1073"/>
        <v>70086276.274228662</v>
      </c>
      <c r="AC1458" s="23">
        <f t="shared" si="1074"/>
        <v>74889487.274228647</v>
      </c>
      <c r="AD1458" s="23">
        <f t="shared" si="1080"/>
        <v>4803211</v>
      </c>
      <c r="AE1458" s="24">
        <f t="shared" si="1041"/>
        <v>70086276.274228647</v>
      </c>
      <c r="AF1458" s="3">
        <f t="shared" si="1075"/>
        <v>1E-4</v>
      </c>
      <c r="AG1458" s="2">
        <f t="shared" si="1057"/>
        <v>0</v>
      </c>
      <c r="AH1458" s="2">
        <f t="shared" si="1058"/>
        <v>111.68650609154425</v>
      </c>
      <c r="AI1458" s="23">
        <f t="shared" si="1081"/>
        <v>9325764715.8389912</v>
      </c>
      <c r="AJ1458" s="23">
        <f t="shared" si="1059"/>
        <v>6219.922423797766</v>
      </c>
      <c r="AK1458" s="23">
        <f t="shared" si="1060"/>
        <v>60458.485397488068</v>
      </c>
      <c r="AL1458" s="23">
        <f t="shared" si="1085"/>
        <v>0</v>
      </c>
      <c r="AM1458" s="23">
        <f t="shared" si="1086"/>
        <v>0</v>
      </c>
      <c r="AN1458" s="16">
        <f t="shared" si="1076"/>
        <v>0</v>
      </c>
      <c r="AO1458" s="23">
        <f t="shared" si="1077"/>
        <v>0</v>
      </c>
      <c r="AP1458" s="22">
        <f t="shared" si="1078"/>
        <v>0</v>
      </c>
      <c r="AQ1458" s="30">
        <f t="shared" si="1061"/>
        <v>4977202254.1515198</v>
      </c>
      <c r="AR1458" s="28">
        <f t="shared" si="1062"/>
        <v>2342672987.1664443</v>
      </c>
      <c r="AS1458" s="25">
        <f t="shared" si="1063"/>
        <v>200337590.02425668</v>
      </c>
      <c r="AT1458" s="32">
        <f t="shared" si="1064"/>
        <v>0</v>
      </c>
      <c r="AU1458" s="23">
        <f t="shared" si="1065"/>
        <v>0</v>
      </c>
      <c r="AV1458" s="22">
        <f t="shared" si="1066"/>
        <v>670346205.58278894</v>
      </c>
      <c r="AW1458" s="31">
        <f t="shared" si="1079"/>
        <v>3472517546.3965693</v>
      </c>
      <c r="AX1458"/>
      <c r="AY1458"/>
      <c r="AZ1458"/>
      <c r="BA1458"/>
    </row>
    <row r="1459" spans="1:53" s="21" customFormat="1" x14ac:dyDescent="0.25">
      <c r="A1459">
        <f t="shared" si="1087"/>
        <v>529</v>
      </c>
      <c r="B1459" t="s">
        <v>9</v>
      </c>
      <c r="C1459" s="27">
        <f t="shared" si="1044"/>
        <v>0</v>
      </c>
      <c r="D1459" s="27">
        <f t="shared" si="1067"/>
        <v>0</v>
      </c>
      <c r="E1459" s="27" t="b">
        <f t="shared" si="1043"/>
        <v>1</v>
      </c>
      <c r="F1459" s="29">
        <f t="shared" si="1045"/>
        <v>0</v>
      </c>
      <c r="G1459" s="27">
        <f t="shared" si="1068"/>
        <v>0</v>
      </c>
      <c r="H1459" s="22">
        <f t="shared" si="1046"/>
        <v>19569228305.088226</v>
      </c>
      <c r="I1459" s="23">
        <f t="shared" si="1047"/>
        <v>132580106.5049091</v>
      </c>
      <c r="J1459" s="23">
        <f t="shared" si="1048"/>
        <v>1086</v>
      </c>
      <c r="K1459" s="19">
        <f t="shared" si="1069"/>
        <v>225.0831931027827</v>
      </c>
      <c r="L1459" s="16">
        <f t="shared" si="1049"/>
        <v>134.9829953551002</v>
      </c>
      <c r="M1459" s="23">
        <f>M1458-IF($B1459="B",(Percent_Rent_In_Elsies*2.49%/12 * H1458)/K1458,0)+IF($B1459="D",N1459,0)+IF(B1459="D",AK1458)+IF(B1459="C",F1458*90%)-(Y1459-Y1458)-IF($B1459="A",Q1458/K1458) + IF($B1459="A",Q1458/K1458)</f>
        <v>-33662975.151391886</v>
      </c>
      <c r="N1459" s="23">
        <f t="shared" si="1050"/>
        <v>0</v>
      </c>
      <c r="O1459" s="22">
        <f t="shared" si="1051"/>
        <v>13906835.013068186</v>
      </c>
      <c r="P1459" s="22">
        <f t="shared" si="1082"/>
        <v>0</v>
      </c>
      <c r="Q1459" s="22">
        <f t="shared" si="1083"/>
        <v>0</v>
      </c>
      <c r="R1459" s="22">
        <f t="shared" si="1052"/>
        <v>239255956.1850335</v>
      </c>
      <c r="S1459" s="16">
        <f t="shared" si="1042"/>
        <v>0</v>
      </c>
      <c r="T1459" s="15">
        <f t="shared" si="1053"/>
        <v>5997972.4249776732</v>
      </c>
      <c r="U1459" s="23">
        <f t="shared" si="1070"/>
        <v>1062976.2979562355</v>
      </c>
      <c r="V1459" s="23">
        <f t="shared" si="1071"/>
        <v>0</v>
      </c>
      <c r="W1459" s="23">
        <f t="shared" si="1084"/>
        <v>88433.978546384547</v>
      </c>
      <c r="X1459" s="23">
        <f t="shared" si="1072"/>
        <v>30827207.197715137</v>
      </c>
      <c r="Y1459" s="23">
        <f t="shared" si="1054"/>
        <v>13825559.361691331</v>
      </c>
      <c r="Z1459" s="3">
        <f t="shared" si="1055"/>
        <v>0</v>
      </c>
      <c r="AA1459" s="23">
        <f t="shared" si="1056"/>
        <v>57945074.58971145</v>
      </c>
      <c r="AB1459" s="26">
        <f t="shared" si="1073"/>
        <v>70086276.274228662</v>
      </c>
      <c r="AC1459" s="23">
        <f t="shared" si="1074"/>
        <v>74889487.274228647</v>
      </c>
      <c r="AD1459" s="23">
        <f t="shared" si="1080"/>
        <v>4803211</v>
      </c>
      <c r="AE1459" s="24">
        <f t="shared" ref="AE1459:AE1522" si="1088">AC1459-AD1459</f>
        <v>70086276.274228647</v>
      </c>
      <c r="AF1459" s="3">
        <f t="shared" si="1075"/>
        <v>0</v>
      </c>
      <c r="AG1459" s="2">
        <f t="shared" si="1057"/>
        <v>0</v>
      </c>
      <c r="AH1459" s="2">
        <f t="shared" si="1058"/>
        <v>111.68650609154425</v>
      </c>
      <c r="AI1459" s="23">
        <f t="shared" si="1081"/>
        <v>9316044580.8794022</v>
      </c>
      <c r="AJ1459" s="23">
        <f t="shared" si="1059"/>
        <v>6219.922423797766</v>
      </c>
      <c r="AK1459" s="23">
        <f t="shared" si="1060"/>
        <v>0</v>
      </c>
      <c r="AL1459" s="23">
        <f t="shared" si="1085"/>
        <v>0</v>
      </c>
      <c r="AM1459" s="23">
        <f t="shared" si="1086"/>
        <v>0</v>
      </c>
      <c r="AN1459" s="16">
        <f t="shared" si="1076"/>
        <v>0</v>
      </c>
      <c r="AO1459" s="23">
        <f t="shared" si="1077"/>
        <v>0</v>
      </c>
      <c r="AP1459" s="22">
        <f t="shared" si="1078"/>
        <v>0</v>
      </c>
      <c r="AQ1459" s="30">
        <f t="shared" si="1061"/>
        <v>4977202254.1515198</v>
      </c>
      <c r="AR1459" s="28">
        <f t="shared" si="1062"/>
        <v>2342672987.1664443</v>
      </c>
      <c r="AS1459" s="25">
        <f t="shared" si="1063"/>
        <v>200337590.02425668</v>
      </c>
      <c r="AT1459" s="32">
        <f t="shared" si="1064"/>
        <v>0</v>
      </c>
      <c r="AU1459" s="23">
        <f t="shared" si="1065"/>
        <v>0</v>
      </c>
      <c r="AV1459" s="22">
        <f t="shared" si="1066"/>
        <v>670346205.58278894</v>
      </c>
      <c r="AW1459" s="31">
        <f t="shared" si="1079"/>
        <v>3472517546.3965693</v>
      </c>
      <c r="AX1459"/>
      <c r="AY1459"/>
      <c r="AZ1459"/>
      <c r="BA1459"/>
    </row>
    <row r="1460" spans="1:53" x14ac:dyDescent="0.25">
      <c r="A1460" s="21">
        <f t="shared" si="1087"/>
        <v>529</v>
      </c>
      <c r="B1460" s="21" t="s">
        <v>28</v>
      </c>
      <c r="C1460" s="27">
        <f t="shared" si="1044"/>
        <v>0</v>
      </c>
      <c r="D1460" s="27">
        <f t="shared" si="1067"/>
        <v>0</v>
      </c>
      <c r="E1460" s="27" t="b">
        <f t="shared" si="1043"/>
        <v>1</v>
      </c>
      <c r="F1460" s="29">
        <f t="shared" si="1045"/>
        <v>0</v>
      </c>
      <c r="G1460" s="27">
        <f t="shared" si="1068"/>
        <v>0</v>
      </c>
      <c r="H1460" s="22">
        <f t="shared" si="1046"/>
        <v>19569228305.088226</v>
      </c>
      <c r="I1460" s="23">
        <f t="shared" si="1047"/>
        <v>132580106.5049091</v>
      </c>
      <c r="J1460" s="23">
        <f t="shared" si="1048"/>
        <v>1086</v>
      </c>
      <c r="K1460" s="19">
        <f t="shared" si="1069"/>
        <v>225.0831931027827</v>
      </c>
      <c r="L1460" s="16">
        <f t="shared" si="1049"/>
        <v>134.9829953551002</v>
      </c>
      <c r="M1460" s="23">
        <f>M1459-IF($B1460="B",(Percent_Rent_In_Elsies*2.49%/12 * H1459)/K1459,0)+IF($B1460="D",N1460,0)+IF(B1460="D",AK1459)+IF(B1460="C",F1459*90%)-(Y1460-Y1459)-IF($B1460="A",Q1459/K1459) + IF($B1460="A",Q1459/K1459)</f>
        <v>-33662975.151391886</v>
      </c>
      <c r="N1460" s="23">
        <f t="shared" si="1050"/>
        <v>0</v>
      </c>
      <c r="O1460" s="22">
        <f t="shared" si="1051"/>
        <v>0</v>
      </c>
      <c r="P1460" s="22">
        <f t="shared" si="1082"/>
        <v>13906835.013068186</v>
      </c>
      <c r="Q1460" s="22">
        <f t="shared" si="1083"/>
        <v>0</v>
      </c>
      <c r="R1460" s="22">
        <f t="shared" si="1052"/>
        <v>239255956.1850335</v>
      </c>
      <c r="S1460" s="16">
        <f t="shared" si="1042"/>
        <v>0</v>
      </c>
      <c r="T1460" s="15">
        <f t="shared" si="1053"/>
        <v>0</v>
      </c>
      <c r="U1460" s="23">
        <f t="shared" si="1070"/>
        <v>1062976.2979562355</v>
      </c>
      <c r="V1460" s="23">
        <f t="shared" si="1071"/>
        <v>0</v>
      </c>
      <c r="W1460" s="23">
        <f t="shared" si="1084"/>
        <v>0</v>
      </c>
      <c r="X1460" s="23">
        <f t="shared" si="1072"/>
        <v>30827207.197715137</v>
      </c>
      <c r="Y1460" s="23">
        <f t="shared" si="1054"/>
        <v>13825559.361691331</v>
      </c>
      <c r="Z1460" s="3">
        <f t="shared" si="1055"/>
        <v>4421.6989273192276</v>
      </c>
      <c r="AA1460" s="23">
        <f t="shared" si="1056"/>
        <v>58011400.073621236</v>
      </c>
      <c r="AB1460" s="26">
        <f t="shared" si="1073"/>
        <v>70086276.274228662</v>
      </c>
      <c r="AC1460" s="23">
        <f t="shared" si="1074"/>
        <v>74889487.274228647</v>
      </c>
      <c r="AD1460" s="23">
        <f t="shared" si="1080"/>
        <v>4803211</v>
      </c>
      <c r="AE1460" s="24">
        <f t="shared" si="1088"/>
        <v>70086276.274228647</v>
      </c>
      <c r="AF1460" s="3">
        <f t="shared" si="1075"/>
        <v>0</v>
      </c>
      <c r="AG1460" s="2">
        <f t="shared" si="1057"/>
        <v>530603871.27830726</v>
      </c>
      <c r="AH1460" s="2">
        <f t="shared" si="1058"/>
        <v>111.68650609154425</v>
      </c>
      <c r="AI1460" s="23">
        <f t="shared" si="1081"/>
        <v>9326707974.9526176</v>
      </c>
      <c r="AJ1460" s="23">
        <f t="shared" si="1059"/>
        <v>6219.922423797766</v>
      </c>
      <c r="AK1460" s="23">
        <f t="shared" si="1060"/>
        <v>0</v>
      </c>
      <c r="AL1460" s="23">
        <f t="shared" si="1085"/>
        <v>0</v>
      </c>
      <c r="AM1460" s="23">
        <f t="shared" si="1086"/>
        <v>0</v>
      </c>
      <c r="AN1460" s="16">
        <f t="shared" si="1076"/>
        <v>0</v>
      </c>
      <c r="AO1460" s="23">
        <f t="shared" si="1077"/>
        <v>0</v>
      </c>
      <c r="AP1460" s="22">
        <f t="shared" si="1078"/>
        <v>0</v>
      </c>
      <c r="AQ1460" s="30">
        <f t="shared" si="1061"/>
        <v>4977202254.1515198</v>
      </c>
      <c r="AR1460" s="28">
        <f t="shared" si="1062"/>
        <v>2342672987.1664443</v>
      </c>
      <c r="AS1460" s="25">
        <f t="shared" si="1063"/>
        <v>200337590.02425668</v>
      </c>
      <c r="AT1460" s="32">
        <f t="shared" si="1064"/>
        <v>8843.3978546384551</v>
      </c>
      <c r="AU1460" s="23">
        <f t="shared" si="1065"/>
        <v>8843.3978546384551</v>
      </c>
      <c r="AV1460" s="22">
        <f t="shared" si="1066"/>
        <v>676344178.0077666</v>
      </c>
      <c r="AW1460" s="31">
        <f t="shared" si="1079"/>
        <v>3472517546.3965693</v>
      </c>
    </row>
    <row r="1461" spans="1:53" x14ac:dyDescent="0.25">
      <c r="A1461">
        <f t="shared" si="1087"/>
        <v>530</v>
      </c>
      <c r="B1461" t="s">
        <v>6</v>
      </c>
      <c r="C1461" s="27">
        <f t="shared" si="1044"/>
        <v>0</v>
      </c>
      <c r="D1461" s="27">
        <f t="shared" si="1067"/>
        <v>0</v>
      </c>
      <c r="E1461" s="27" t="b">
        <f t="shared" si="1043"/>
        <v>1</v>
      </c>
      <c r="F1461" s="29">
        <f t="shared" si="1045"/>
        <v>0</v>
      </c>
      <c r="G1461" s="27">
        <f t="shared" si="1068"/>
        <v>0</v>
      </c>
      <c r="H1461" s="22">
        <f t="shared" si="1046"/>
        <v>19601843685.596706</v>
      </c>
      <c r="I1461" s="23">
        <f t="shared" si="1047"/>
        <v>132580106.5049091</v>
      </c>
      <c r="J1461" s="23">
        <f t="shared" si="1048"/>
        <v>1086</v>
      </c>
      <c r="K1461" s="19">
        <f t="shared" si="1069"/>
        <v>225.0831931027827</v>
      </c>
      <c r="L1461" s="16">
        <f t="shared" si="1049"/>
        <v>135.20796701402537</v>
      </c>
      <c r="M1461" s="23">
        <f>M1460-IF($B1461="B",(Percent_Rent_In_Elsies*2.49%/12 * H1460)/K1460,0)+IF($B1461="D",N1461,0)+IF(B1461="D",AK1460)+IF(B1461="C",F1460*90%)-(Y1461-Y1460)-IF($B1461="A",Q1460/K1460) + IF($B1461="A",Q1460/K1460)</f>
        <v>-33662975.151391886</v>
      </c>
      <c r="N1461" s="23">
        <f t="shared" si="1050"/>
        <v>0</v>
      </c>
      <c r="O1461" s="22">
        <f t="shared" si="1051"/>
        <v>0</v>
      </c>
      <c r="P1461" s="22">
        <f t="shared" si="1082"/>
        <v>0</v>
      </c>
      <c r="Q1461" s="22">
        <f t="shared" si="1083"/>
        <v>0</v>
      </c>
      <c r="R1461" s="22">
        <f t="shared" si="1052"/>
        <v>239255956.1850335</v>
      </c>
      <c r="S1461" s="16">
        <f t="shared" si="1042"/>
        <v>0</v>
      </c>
      <c r="T1461" s="15">
        <f t="shared" si="1053"/>
        <v>0</v>
      </c>
      <c r="U1461" s="23">
        <f t="shared" si="1070"/>
        <v>1062976.2979562355</v>
      </c>
      <c r="V1461" s="23">
        <f t="shared" si="1071"/>
        <v>0</v>
      </c>
      <c r="W1461" s="23">
        <f t="shared" si="1084"/>
        <v>0</v>
      </c>
      <c r="X1461" s="23">
        <f t="shared" si="1072"/>
        <v>30849315.692351732</v>
      </c>
      <c r="Y1461" s="23">
        <f t="shared" si="1054"/>
        <v>13825559.361691331</v>
      </c>
      <c r="Z1461" s="3">
        <f t="shared" si="1055"/>
        <v>0</v>
      </c>
      <c r="AA1461" s="23">
        <f t="shared" si="1056"/>
        <v>58011400.073621236</v>
      </c>
      <c r="AB1461" s="26">
        <f t="shared" si="1073"/>
        <v>70086276.274228632</v>
      </c>
      <c r="AC1461" s="23">
        <f t="shared" si="1074"/>
        <v>74889487.274228647</v>
      </c>
      <c r="AD1461" s="23">
        <f t="shared" si="1080"/>
        <v>4803211</v>
      </c>
      <c r="AE1461" s="24">
        <f t="shared" si="1088"/>
        <v>70086276.274228647</v>
      </c>
      <c r="AF1461" s="3">
        <f t="shared" si="1075"/>
        <v>0</v>
      </c>
      <c r="AG1461" s="2">
        <f t="shared" si="1057"/>
        <v>0</v>
      </c>
      <c r="AH1461" s="2">
        <f t="shared" si="1058"/>
        <v>111.87265026836349</v>
      </c>
      <c r="AI1461" s="23">
        <f t="shared" si="1081"/>
        <v>9326707974.9526176</v>
      </c>
      <c r="AJ1461" s="23">
        <f t="shared" si="1059"/>
        <v>6219.922423797766</v>
      </c>
      <c r="AK1461" s="23">
        <f t="shared" si="1060"/>
        <v>0</v>
      </c>
      <c r="AL1461" s="23">
        <f t="shared" si="1085"/>
        <v>0</v>
      </c>
      <c r="AM1461" s="23">
        <f t="shared" si="1086"/>
        <v>0</v>
      </c>
      <c r="AN1461" s="16">
        <f t="shared" si="1076"/>
        <v>0</v>
      </c>
      <c r="AO1461" s="23">
        <f t="shared" si="1077"/>
        <v>0</v>
      </c>
      <c r="AP1461" s="22">
        <f t="shared" si="1078"/>
        <v>0</v>
      </c>
      <c r="AQ1461" s="30">
        <f t="shared" si="1061"/>
        <v>4977202254.1515198</v>
      </c>
      <c r="AR1461" s="28">
        <f t="shared" si="1062"/>
        <v>2342672987.1664443</v>
      </c>
      <c r="AS1461" s="25">
        <f t="shared" si="1063"/>
        <v>200337590.02425668</v>
      </c>
      <c r="AT1461" s="32">
        <f t="shared" si="1064"/>
        <v>0</v>
      </c>
      <c r="AU1461" s="23">
        <f t="shared" si="1065"/>
        <v>0</v>
      </c>
      <c r="AV1461" s="22">
        <f t="shared" si="1066"/>
        <v>676344178.0077666</v>
      </c>
      <c r="AW1461" s="31">
        <f t="shared" si="1079"/>
        <v>3458610711.3835011</v>
      </c>
    </row>
    <row r="1462" spans="1:53" x14ac:dyDescent="0.25">
      <c r="A1462">
        <f t="shared" si="1087"/>
        <v>530</v>
      </c>
      <c r="B1462" t="s">
        <v>7</v>
      </c>
      <c r="C1462" s="27">
        <f t="shared" si="1044"/>
        <v>0</v>
      </c>
      <c r="D1462" s="27">
        <f t="shared" si="1067"/>
        <v>0</v>
      </c>
      <c r="E1462" s="27" t="b">
        <f t="shared" si="1043"/>
        <v>1</v>
      </c>
      <c r="F1462" s="29">
        <f t="shared" si="1045"/>
        <v>0</v>
      </c>
      <c r="G1462" s="27">
        <f t="shared" si="1068"/>
        <v>0</v>
      </c>
      <c r="H1462" s="22">
        <f t="shared" si="1046"/>
        <v>19601843685.596706</v>
      </c>
      <c r="I1462" s="23">
        <f t="shared" si="1047"/>
        <v>132580106.5049091</v>
      </c>
      <c r="J1462" s="23">
        <f t="shared" si="1048"/>
        <v>1086</v>
      </c>
      <c r="K1462" s="19">
        <f t="shared" si="1069"/>
        <v>225.0831931027827</v>
      </c>
      <c r="L1462" s="16">
        <f t="shared" si="1049"/>
        <v>135.20796701402537</v>
      </c>
      <c r="M1462" s="23">
        <f>M1461-IF($B1462="B",(Percent_Rent_In_Elsies*2.49%/12 * H1461)/K1461,0)+IF($B1462="D",N1462,0)+IF(B1462="D",AK1461)+IF(B1462="C",F1461*90%)-(Y1462-Y1461)-IF($B1462="A",Q1461/K1461) + IF($B1462="A",Q1461/K1461)</f>
        <v>-33753328.022894472</v>
      </c>
      <c r="N1462" s="23">
        <f t="shared" si="1050"/>
        <v>0</v>
      </c>
      <c r="O1462" s="22">
        <f t="shared" si="1051"/>
        <v>0</v>
      </c>
      <c r="P1462" s="22">
        <f t="shared" si="1082"/>
        <v>0</v>
      </c>
      <c r="Q1462" s="22">
        <f t="shared" si="1083"/>
        <v>0</v>
      </c>
      <c r="R1462" s="22">
        <f t="shared" si="1052"/>
        <v>219317959.8362807</v>
      </c>
      <c r="S1462" s="16">
        <f t="shared" si="1042"/>
        <v>19937996.348752793</v>
      </c>
      <c r="T1462" s="15">
        <f t="shared" si="1053"/>
        <v>0</v>
      </c>
      <c r="U1462" s="23">
        <f t="shared" si="1070"/>
        <v>974394.93979321583</v>
      </c>
      <c r="V1462" s="23">
        <f t="shared" si="1071"/>
        <v>88581.358163019628</v>
      </c>
      <c r="W1462" s="23">
        <f t="shared" si="1084"/>
        <v>0</v>
      </c>
      <c r="X1462" s="23">
        <f t="shared" si="1072"/>
        <v>30849315.692351732</v>
      </c>
      <c r="Y1462" s="23">
        <f t="shared" si="1054"/>
        <v>13825559.361691331</v>
      </c>
      <c r="Z1462" s="3">
        <f t="shared" si="1055"/>
        <v>0</v>
      </c>
      <c r="AA1462" s="23">
        <f t="shared" si="1056"/>
        <v>58011400.073621236</v>
      </c>
      <c r="AB1462" s="26">
        <f t="shared" si="1073"/>
        <v>70086276.274228632</v>
      </c>
      <c r="AC1462" s="23">
        <f t="shared" si="1074"/>
        <v>74889487.274228647</v>
      </c>
      <c r="AD1462" s="23">
        <f t="shared" si="1080"/>
        <v>4803211</v>
      </c>
      <c r="AE1462" s="24">
        <f t="shared" si="1088"/>
        <v>70086276.274228647</v>
      </c>
      <c r="AF1462" s="3">
        <f t="shared" si="1075"/>
        <v>0</v>
      </c>
      <c r="AG1462" s="2">
        <f t="shared" si="1057"/>
        <v>0</v>
      </c>
      <c r="AH1462" s="2">
        <f t="shared" si="1058"/>
        <v>111.87265026836349</v>
      </c>
      <c r="AI1462" s="23">
        <f t="shared" si="1081"/>
        <v>9326707974.9526176</v>
      </c>
      <c r="AJ1462" s="23">
        <f t="shared" si="1059"/>
        <v>6219.922423797766</v>
      </c>
      <c r="AK1462" s="23">
        <f t="shared" si="1060"/>
        <v>0</v>
      </c>
      <c r="AL1462" s="23">
        <f t="shared" si="1085"/>
        <v>943259.1136264801</v>
      </c>
      <c r="AM1462" s="23">
        <f t="shared" si="1086"/>
        <v>880049776.84454226</v>
      </c>
      <c r="AN1462" s="16">
        <f t="shared" si="1076"/>
        <v>0</v>
      </c>
      <c r="AO1462" s="23">
        <f t="shared" si="1077"/>
        <v>90352.871502582027</v>
      </c>
      <c r="AP1462" s="22">
        <f t="shared" si="1078"/>
        <v>20336912.823806584</v>
      </c>
      <c r="AQ1462" s="30">
        <f t="shared" si="1061"/>
        <v>5017703216.0401306</v>
      </c>
      <c r="AR1462" s="28">
        <f t="shared" si="1062"/>
        <v>2362837036.2312484</v>
      </c>
      <c r="AS1462" s="25">
        <f t="shared" si="1063"/>
        <v>200337590.02425668</v>
      </c>
      <c r="AT1462" s="32">
        <f t="shared" si="1064"/>
        <v>0</v>
      </c>
      <c r="AU1462" s="23">
        <f t="shared" si="1065"/>
        <v>0</v>
      </c>
      <c r="AV1462" s="22">
        <f t="shared" si="1066"/>
        <v>676344178.0077666</v>
      </c>
      <c r="AW1462" s="31">
        <f t="shared" si="1079"/>
        <v>3499111673.2721119</v>
      </c>
    </row>
    <row r="1463" spans="1:53" x14ac:dyDescent="0.25">
      <c r="A1463">
        <f t="shared" si="1087"/>
        <v>530</v>
      </c>
      <c r="B1463" t="s">
        <v>8</v>
      </c>
      <c r="C1463" s="27">
        <f t="shared" si="1044"/>
        <v>0</v>
      </c>
      <c r="D1463" s="27">
        <f t="shared" si="1067"/>
        <v>0</v>
      </c>
      <c r="E1463" s="27" t="b">
        <f t="shared" si="1043"/>
        <v>1</v>
      </c>
      <c r="F1463" s="29">
        <f t="shared" si="1045"/>
        <v>0</v>
      </c>
      <c r="G1463" s="27">
        <f t="shared" si="1068"/>
        <v>0</v>
      </c>
      <c r="H1463" s="22">
        <f t="shared" si="1046"/>
        <v>19601843685.596706</v>
      </c>
      <c r="I1463" s="23">
        <f t="shared" si="1047"/>
        <v>132580106.5049091</v>
      </c>
      <c r="J1463" s="23">
        <f t="shared" si="1048"/>
        <v>1086</v>
      </c>
      <c r="K1463" s="19">
        <f t="shared" si="1069"/>
        <v>225.0831931027827</v>
      </c>
      <c r="L1463" s="16">
        <f t="shared" si="1049"/>
        <v>135.20796701402537</v>
      </c>
      <c r="M1463" s="23">
        <f>M1462-IF($B1463="B",(Percent_Rent_In_Elsies*2.49%/12 * H1462)/K1462,0)+IF($B1463="D",N1463,0)+IF(B1463="D",AK1462)+IF(B1463="C",F1462*90%)-(Y1463-Y1462)-IF($B1463="A",Q1462/K1462) + IF($B1463="A",Q1462/K1462)</f>
        <v>-33753328.022894472</v>
      </c>
      <c r="N1463" s="23">
        <f t="shared" si="1050"/>
        <v>0</v>
      </c>
      <c r="O1463" s="22">
        <f t="shared" si="1051"/>
        <v>0</v>
      </c>
      <c r="P1463" s="22">
        <f t="shared" si="1082"/>
        <v>0</v>
      </c>
      <c r="Q1463" s="22">
        <f t="shared" si="1083"/>
        <v>0</v>
      </c>
      <c r="R1463" s="22">
        <f t="shared" si="1052"/>
        <v>239654872.66008729</v>
      </c>
      <c r="S1463" s="16">
        <f t="shared" si="1042"/>
        <v>19937996.348752793</v>
      </c>
      <c r="T1463" s="15">
        <f t="shared" si="1053"/>
        <v>0</v>
      </c>
      <c r="U1463" s="23">
        <f t="shared" si="1070"/>
        <v>1064747.8112957978</v>
      </c>
      <c r="V1463" s="23">
        <f t="shared" si="1071"/>
        <v>88581.358163019628</v>
      </c>
      <c r="W1463" s="23">
        <f t="shared" si="1084"/>
        <v>0</v>
      </c>
      <c r="X1463" s="23">
        <f t="shared" si="1072"/>
        <v>30849315.692351732</v>
      </c>
      <c r="Y1463" s="23">
        <f t="shared" si="1054"/>
        <v>13825559.361691331</v>
      </c>
      <c r="Z1463" s="3">
        <f t="shared" si="1055"/>
        <v>0</v>
      </c>
      <c r="AA1463" s="23">
        <f t="shared" si="1056"/>
        <v>58011400.073621236</v>
      </c>
      <c r="AB1463" s="26">
        <f t="shared" si="1073"/>
        <v>70086276.274228647</v>
      </c>
      <c r="AC1463" s="23">
        <f t="shared" si="1074"/>
        <v>74889487.274228647</v>
      </c>
      <c r="AD1463" s="23">
        <f t="shared" si="1080"/>
        <v>4803211</v>
      </c>
      <c r="AE1463" s="24">
        <f t="shared" si="1088"/>
        <v>70086276.274228647</v>
      </c>
      <c r="AF1463" s="3">
        <f t="shared" si="1075"/>
        <v>1E-4</v>
      </c>
      <c r="AG1463" s="2">
        <f t="shared" si="1057"/>
        <v>0</v>
      </c>
      <c r="AH1463" s="2">
        <f t="shared" si="1058"/>
        <v>111.87265026836349</v>
      </c>
      <c r="AI1463" s="23">
        <f t="shared" si="1081"/>
        <v>9326707974.9526176</v>
      </c>
      <c r="AJ1463" s="23">
        <f t="shared" si="1059"/>
        <v>6219.922423797766</v>
      </c>
      <c r="AK1463" s="23">
        <f t="shared" si="1060"/>
        <v>60446.287443840738</v>
      </c>
      <c r="AL1463" s="23">
        <f t="shared" si="1085"/>
        <v>0</v>
      </c>
      <c r="AM1463" s="23">
        <f t="shared" si="1086"/>
        <v>0</v>
      </c>
      <c r="AN1463" s="16">
        <f t="shared" si="1076"/>
        <v>0</v>
      </c>
      <c r="AO1463" s="23">
        <f t="shared" si="1077"/>
        <v>0</v>
      </c>
      <c r="AP1463" s="22">
        <f t="shared" si="1078"/>
        <v>0</v>
      </c>
      <c r="AQ1463" s="30">
        <f t="shared" si="1061"/>
        <v>5017703216.0401306</v>
      </c>
      <c r="AR1463" s="28">
        <f t="shared" si="1062"/>
        <v>2362837036.2312484</v>
      </c>
      <c r="AS1463" s="25">
        <f t="shared" si="1063"/>
        <v>200337590.02425668</v>
      </c>
      <c r="AT1463" s="32">
        <f t="shared" si="1064"/>
        <v>0</v>
      </c>
      <c r="AU1463" s="23">
        <f t="shared" si="1065"/>
        <v>0</v>
      </c>
      <c r="AV1463" s="22">
        <f t="shared" si="1066"/>
        <v>676344178.0077666</v>
      </c>
      <c r="AW1463" s="31">
        <f t="shared" si="1079"/>
        <v>3499111673.2721119</v>
      </c>
    </row>
    <row r="1464" spans="1:53" x14ac:dyDescent="0.25">
      <c r="A1464" s="21">
        <f t="shared" si="1087"/>
        <v>530</v>
      </c>
      <c r="B1464" s="21" t="s">
        <v>9</v>
      </c>
      <c r="C1464" s="27">
        <f t="shared" si="1044"/>
        <v>0</v>
      </c>
      <c r="D1464" s="27">
        <f t="shared" si="1067"/>
        <v>0</v>
      </c>
      <c r="E1464" s="27" t="b">
        <f t="shared" si="1043"/>
        <v>1</v>
      </c>
      <c r="F1464" s="29">
        <f t="shared" si="1045"/>
        <v>0</v>
      </c>
      <c r="G1464" s="27">
        <f t="shared" si="1068"/>
        <v>0</v>
      </c>
      <c r="H1464" s="22">
        <f t="shared" si="1046"/>
        <v>19601843685.596706</v>
      </c>
      <c r="I1464" s="23">
        <f t="shared" si="1047"/>
        <v>132580106.5049091</v>
      </c>
      <c r="J1464" s="23">
        <f t="shared" si="1048"/>
        <v>1086</v>
      </c>
      <c r="K1464" s="19">
        <f t="shared" si="1069"/>
        <v>225.0831931027827</v>
      </c>
      <c r="L1464" s="16">
        <f t="shared" si="1049"/>
        <v>135.20796701402537</v>
      </c>
      <c r="M1464" s="23">
        <f>M1463-IF($B1464="B",(Percent_Rent_In_Elsies*2.49%/12 * H1463)/K1463,0)+IF($B1464="D",N1464,0)+IF(B1464="D",AK1463)+IF(B1464="C",F1463*90%)-(Y1464-Y1463)-IF($B1464="A",Q1463/K1463) + IF($B1464="A",Q1463/K1463)</f>
        <v>-33692881.735450633</v>
      </c>
      <c r="N1464" s="23">
        <f t="shared" si="1050"/>
        <v>0</v>
      </c>
      <c r="O1464" s="22">
        <f t="shared" si="1051"/>
        <v>13930023.03667805</v>
      </c>
      <c r="P1464" s="22">
        <f t="shared" si="1082"/>
        <v>0</v>
      </c>
      <c r="Q1464" s="22">
        <f t="shared" si="1083"/>
        <v>0</v>
      </c>
      <c r="R1464" s="22">
        <f t="shared" si="1052"/>
        <v>239654872.66008729</v>
      </c>
      <c r="S1464" s="16">
        <f t="shared" si="1042"/>
        <v>0</v>
      </c>
      <c r="T1464" s="15">
        <f t="shared" si="1053"/>
        <v>6007973.3120747432</v>
      </c>
      <c r="U1464" s="23">
        <f t="shared" si="1070"/>
        <v>1064747.8112957978</v>
      </c>
      <c r="V1464" s="23">
        <f t="shared" si="1071"/>
        <v>0</v>
      </c>
      <c r="W1464" s="23">
        <f t="shared" si="1084"/>
        <v>88581.358163019628</v>
      </c>
      <c r="X1464" s="23">
        <f t="shared" si="1072"/>
        <v>30849315.692351732</v>
      </c>
      <c r="Y1464" s="23">
        <f t="shared" si="1054"/>
        <v>13825559.361691331</v>
      </c>
      <c r="Z1464" s="3">
        <f t="shared" si="1055"/>
        <v>0</v>
      </c>
      <c r="AA1464" s="23">
        <f t="shared" si="1056"/>
        <v>57950953.786177397</v>
      </c>
      <c r="AB1464" s="26">
        <f t="shared" si="1073"/>
        <v>70086276.274228662</v>
      </c>
      <c r="AC1464" s="23">
        <f t="shared" si="1074"/>
        <v>74889487.274228647</v>
      </c>
      <c r="AD1464" s="23">
        <f t="shared" si="1080"/>
        <v>4803211</v>
      </c>
      <c r="AE1464" s="24">
        <f t="shared" si="1088"/>
        <v>70086276.274228647</v>
      </c>
      <c r="AF1464" s="3">
        <f t="shared" si="1075"/>
        <v>0</v>
      </c>
      <c r="AG1464" s="2">
        <f t="shared" si="1057"/>
        <v>0</v>
      </c>
      <c r="AH1464" s="2">
        <f t="shared" si="1058"/>
        <v>111.87265026836349</v>
      </c>
      <c r="AI1464" s="23">
        <f t="shared" si="1081"/>
        <v>9316989801.1032829</v>
      </c>
      <c r="AJ1464" s="23">
        <f t="shared" si="1059"/>
        <v>6219.922423797766</v>
      </c>
      <c r="AK1464" s="23">
        <f t="shared" si="1060"/>
        <v>0</v>
      </c>
      <c r="AL1464" s="23">
        <f t="shared" si="1085"/>
        <v>0</v>
      </c>
      <c r="AM1464" s="23">
        <f t="shared" si="1086"/>
        <v>0</v>
      </c>
      <c r="AN1464" s="16">
        <f t="shared" si="1076"/>
        <v>0</v>
      </c>
      <c r="AO1464" s="23">
        <f t="shared" si="1077"/>
        <v>0</v>
      </c>
      <c r="AP1464" s="22">
        <f t="shared" si="1078"/>
        <v>0</v>
      </c>
      <c r="AQ1464" s="30">
        <f t="shared" si="1061"/>
        <v>5017703216.0401306</v>
      </c>
      <c r="AR1464" s="28">
        <f t="shared" si="1062"/>
        <v>2362837036.2312484</v>
      </c>
      <c r="AS1464" s="25">
        <f t="shared" si="1063"/>
        <v>200337590.02425668</v>
      </c>
      <c r="AT1464" s="32">
        <f t="shared" si="1064"/>
        <v>0</v>
      </c>
      <c r="AU1464" s="23">
        <f t="shared" si="1065"/>
        <v>0</v>
      </c>
      <c r="AV1464" s="22">
        <f t="shared" si="1066"/>
        <v>676344178.0077666</v>
      </c>
      <c r="AW1464" s="31">
        <f t="shared" si="1079"/>
        <v>3499111673.2721119</v>
      </c>
      <c r="AX1464" s="21"/>
      <c r="AY1464" s="21"/>
      <c r="AZ1464" s="21"/>
      <c r="BA1464" s="21"/>
    </row>
    <row r="1465" spans="1:53" x14ac:dyDescent="0.25">
      <c r="A1465" s="21">
        <f t="shared" si="1087"/>
        <v>530</v>
      </c>
      <c r="B1465" s="21" t="s">
        <v>28</v>
      </c>
      <c r="C1465" s="27">
        <f t="shared" si="1044"/>
        <v>0</v>
      </c>
      <c r="D1465" s="27">
        <f t="shared" si="1067"/>
        <v>0</v>
      </c>
      <c r="E1465" s="27" t="b">
        <f t="shared" si="1043"/>
        <v>1</v>
      </c>
      <c r="F1465" s="29">
        <f t="shared" si="1045"/>
        <v>0</v>
      </c>
      <c r="G1465" s="27">
        <f t="shared" si="1068"/>
        <v>0</v>
      </c>
      <c r="H1465" s="22">
        <f t="shared" si="1046"/>
        <v>19601843685.596706</v>
      </c>
      <c r="I1465" s="23">
        <f t="shared" si="1047"/>
        <v>132580106.5049091</v>
      </c>
      <c r="J1465" s="23">
        <f t="shared" si="1048"/>
        <v>1086</v>
      </c>
      <c r="K1465" s="19">
        <f t="shared" si="1069"/>
        <v>225.0831931027827</v>
      </c>
      <c r="L1465" s="16">
        <f t="shared" si="1049"/>
        <v>135.20796701402537</v>
      </c>
      <c r="M1465" s="23">
        <f>M1464-IF($B1465="B",(Percent_Rent_In_Elsies*2.49%/12 * H1464)/K1464,0)+IF($B1465="D",N1465,0)+IF(B1465="D",AK1464)+IF(B1465="C",F1464*90%)-(Y1465-Y1464)-IF($B1465="A",Q1464/K1464) + IF($B1465="A",Q1464/K1464)</f>
        <v>-33692881.735450633</v>
      </c>
      <c r="N1465" s="23">
        <f t="shared" si="1050"/>
        <v>0</v>
      </c>
      <c r="O1465" s="22">
        <f t="shared" si="1051"/>
        <v>0</v>
      </c>
      <c r="P1465" s="22">
        <f t="shared" si="1082"/>
        <v>13930023.03667805</v>
      </c>
      <c r="Q1465" s="22">
        <f t="shared" si="1083"/>
        <v>0</v>
      </c>
      <c r="R1465" s="22">
        <f t="shared" si="1052"/>
        <v>239654872.66008729</v>
      </c>
      <c r="S1465" s="16">
        <f t="shared" si="1042"/>
        <v>0</v>
      </c>
      <c r="T1465" s="15">
        <f t="shared" si="1053"/>
        <v>0</v>
      </c>
      <c r="U1465" s="23">
        <f t="shared" si="1070"/>
        <v>1064747.8112957978</v>
      </c>
      <c r="V1465" s="23">
        <f t="shared" si="1071"/>
        <v>0</v>
      </c>
      <c r="W1465" s="23">
        <f t="shared" si="1084"/>
        <v>0</v>
      </c>
      <c r="X1465" s="23">
        <f t="shared" si="1072"/>
        <v>30849315.692351732</v>
      </c>
      <c r="Y1465" s="23">
        <f t="shared" si="1054"/>
        <v>13825559.361691331</v>
      </c>
      <c r="Z1465" s="3">
        <f t="shared" si="1055"/>
        <v>4429.0679081509825</v>
      </c>
      <c r="AA1465" s="23">
        <f t="shared" si="1056"/>
        <v>58017389.804799661</v>
      </c>
      <c r="AB1465" s="26">
        <f t="shared" si="1073"/>
        <v>70086276.274228662</v>
      </c>
      <c r="AC1465" s="23">
        <f t="shared" si="1074"/>
        <v>74889487.274228647</v>
      </c>
      <c r="AD1465" s="23">
        <f t="shared" si="1080"/>
        <v>4803211</v>
      </c>
      <c r="AE1465" s="24">
        <f t="shared" si="1088"/>
        <v>70086276.274228647</v>
      </c>
      <c r="AF1465" s="3">
        <f t="shared" si="1075"/>
        <v>0</v>
      </c>
      <c r="AG1465" s="2">
        <f t="shared" si="1057"/>
        <v>531488148.97811782</v>
      </c>
      <c r="AH1465" s="2">
        <f t="shared" si="1058"/>
        <v>111.87265026836349</v>
      </c>
      <c r="AI1465" s="23">
        <f t="shared" si="1081"/>
        <v>9327670966.2522373</v>
      </c>
      <c r="AJ1465" s="23">
        <f t="shared" si="1059"/>
        <v>6219.922423797766</v>
      </c>
      <c r="AK1465" s="23">
        <f t="shared" si="1060"/>
        <v>0</v>
      </c>
      <c r="AL1465" s="23">
        <f t="shared" si="1085"/>
        <v>0</v>
      </c>
      <c r="AM1465" s="23">
        <f t="shared" si="1086"/>
        <v>0</v>
      </c>
      <c r="AN1465" s="16">
        <f t="shared" si="1076"/>
        <v>0</v>
      </c>
      <c r="AO1465" s="23">
        <f t="shared" si="1077"/>
        <v>0</v>
      </c>
      <c r="AP1465" s="22">
        <f t="shared" si="1078"/>
        <v>0</v>
      </c>
      <c r="AQ1465" s="30">
        <f t="shared" si="1061"/>
        <v>5017703216.0401306</v>
      </c>
      <c r="AR1465" s="28">
        <f t="shared" si="1062"/>
        <v>2362837036.2312484</v>
      </c>
      <c r="AS1465" s="25">
        <f t="shared" si="1063"/>
        <v>200337590.02425668</v>
      </c>
      <c r="AT1465" s="32">
        <f t="shared" si="1064"/>
        <v>8858.135816301965</v>
      </c>
      <c r="AU1465" s="23">
        <f t="shared" si="1065"/>
        <v>8858.135816301965</v>
      </c>
      <c r="AV1465" s="22">
        <f t="shared" si="1066"/>
        <v>682352151.31984138</v>
      </c>
      <c r="AW1465" s="31">
        <f t="shared" si="1079"/>
        <v>3499111673.2721119</v>
      </c>
      <c r="AX1465" s="21"/>
      <c r="AY1465" s="21"/>
      <c r="AZ1465" s="21"/>
      <c r="BA1465" s="21"/>
    </row>
    <row r="1466" spans="1:53" x14ac:dyDescent="0.25">
      <c r="A1466">
        <f t="shared" si="1087"/>
        <v>531</v>
      </c>
      <c r="B1466" t="s">
        <v>6</v>
      </c>
      <c r="C1466" s="27">
        <f t="shared" si="1044"/>
        <v>0</v>
      </c>
      <c r="D1466" s="27">
        <f t="shared" si="1067"/>
        <v>0</v>
      </c>
      <c r="E1466" s="27" t="b">
        <f t="shared" si="1043"/>
        <v>1</v>
      </c>
      <c r="F1466" s="29">
        <f t="shared" si="1045"/>
        <v>0</v>
      </c>
      <c r="G1466" s="27">
        <f t="shared" si="1068"/>
        <v>0</v>
      </c>
      <c r="H1466" s="22">
        <f t="shared" si="1046"/>
        <v>19634513425.072701</v>
      </c>
      <c r="I1466" s="23">
        <f t="shared" si="1047"/>
        <v>132580106.5049091</v>
      </c>
      <c r="J1466" s="23">
        <f t="shared" si="1048"/>
        <v>1086</v>
      </c>
      <c r="K1466" s="19">
        <f t="shared" si="1069"/>
        <v>225.0831931027827</v>
      </c>
      <c r="L1466" s="16">
        <f t="shared" si="1049"/>
        <v>135.43331362571541</v>
      </c>
      <c r="M1466" s="23">
        <f>M1465-IF($B1466="B",(Percent_Rent_In_Elsies*2.49%/12 * H1465)/K1465,0)+IF($B1466="D",N1466,0)+IF(B1466="D",AK1465)+IF(B1466="C",F1465*90%)-(Y1466-Y1465)-IF($B1466="A",Q1465/K1465) + IF($B1466="A",Q1465/K1465)</f>
        <v>-33692881.735450633</v>
      </c>
      <c r="N1466" s="23">
        <f t="shared" si="1050"/>
        <v>0</v>
      </c>
      <c r="O1466" s="22">
        <f t="shared" si="1051"/>
        <v>0</v>
      </c>
      <c r="P1466" s="22">
        <f t="shared" si="1082"/>
        <v>0</v>
      </c>
      <c r="Q1466" s="22">
        <f t="shared" si="1083"/>
        <v>0</v>
      </c>
      <c r="R1466" s="22">
        <f t="shared" si="1052"/>
        <v>239654872.66008729</v>
      </c>
      <c r="S1466" s="16">
        <f t="shared" si="1042"/>
        <v>0</v>
      </c>
      <c r="T1466" s="15">
        <f t="shared" si="1053"/>
        <v>0</v>
      </c>
      <c r="U1466" s="23">
        <f t="shared" si="1070"/>
        <v>1064747.8112957978</v>
      </c>
      <c r="V1466" s="23">
        <f t="shared" si="1071"/>
        <v>0</v>
      </c>
      <c r="W1466" s="23">
        <f t="shared" si="1084"/>
        <v>0</v>
      </c>
      <c r="X1466" s="23">
        <f t="shared" si="1072"/>
        <v>30871461.031892486</v>
      </c>
      <c r="Y1466" s="23">
        <f t="shared" si="1054"/>
        <v>13825559.361691331</v>
      </c>
      <c r="Z1466" s="3">
        <f t="shared" si="1055"/>
        <v>0</v>
      </c>
      <c r="AA1466" s="23">
        <f t="shared" si="1056"/>
        <v>58017389.804799661</v>
      </c>
      <c r="AB1466" s="26">
        <f t="shared" si="1073"/>
        <v>70086276.274228632</v>
      </c>
      <c r="AC1466" s="23">
        <f t="shared" si="1074"/>
        <v>74889487.274228647</v>
      </c>
      <c r="AD1466" s="23">
        <f t="shared" si="1080"/>
        <v>4803211</v>
      </c>
      <c r="AE1466" s="24">
        <f t="shared" si="1088"/>
        <v>70086276.274228647</v>
      </c>
      <c r="AF1466" s="3">
        <f t="shared" si="1075"/>
        <v>0</v>
      </c>
      <c r="AG1466" s="2">
        <f t="shared" si="1057"/>
        <v>0</v>
      </c>
      <c r="AH1466" s="2">
        <f t="shared" si="1058"/>
        <v>112.05910468547742</v>
      </c>
      <c r="AI1466" s="23">
        <f t="shared" si="1081"/>
        <v>9327670966.2522373</v>
      </c>
      <c r="AJ1466" s="23">
        <f t="shared" si="1059"/>
        <v>6219.922423797766</v>
      </c>
      <c r="AK1466" s="23">
        <f t="shared" si="1060"/>
        <v>0</v>
      </c>
      <c r="AL1466" s="23">
        <f t="shared" si="1085"/>
        <v>0</v>
      </c>
      <c r="AM1466" s="23">
        <f t="shared" si="1086"/>
        <v>0</v>
      </c>
      <c r="AN1466" s="16">
        <f t="shared" si="1076"/>
        <v>0</v>
      </c>
      <c r="AO1466" s="23">
        <f t="shared" si="1077"/>
        <v>0</v>
      </c>
      <c r="AP1466" s="22">
        <f t="shared" si="1078"/>
        <v>0</v>
      </c>
      <c r="AQ1466" s="30">
        <f t="shared" si="1061"/>
        <v>5017703216.0401306</v>
      </c>
      <c r="AR1466" s="28">
        <f t="shared" si="1062"/>
        <v>2362837036.2312484</v>
      </c>
      <c r="AS1466" s="25">
        <f t="shared" si="1063"/>
        <v>200337590.02425668</v>
      </c>
      <c r="AT1466" s="32">
        <f t="shared" si="1064"/>
        <v>0</v>
      </c>
      <c r="AU1466" s="23">
        <f t="shared" si="1065"/>
        <v>0</v>
      </c>
      <c r="AV1466" s="22">
        <f t="shared" si="1066"/>
        <v>682352151.31984138</v>
      </c>
      <c r="AW1466" s="31">
        <f t="shared" si="1079"/>
        <v>3485181650.2354336</v>
      </c>
    </row>
    <row r="1467" spans="1:53" x14ac:dyDescent="0.25">
      <c r="A1467">
        <f t="shared" si="1087"/>
        <v>531</v>
      </c>
      <c r="B1467" t="s">
        <v>7</v>
      </c>
      <c r="C1467" s="27">
        <f t="shared" si="1044"/>
        <v>0</v>
      </c>
      <c r="D1467" s="27">
        <f t="shared" si="1067"/>
        <v>0</v>
      </c>
      <c r="E1467" s="27" t="b">
        <f t="shared" si="1043"/>
        <v>1</v>
      </c>
      <c r="F1467" s="29">
        <f t="shared" si="1045"/>
        <v>0</v>
      </c>
      <c r="G1467" s="27">
        <f t="shared" si="1068"/>
        <v>0</v>
      </c>
      <c r="H1467" s="22">
        <f t="shared" si="1046"/>
        <v>19634513425.072701</v>
      </c>
      <c r="I1467" s="23">
        <f t="shared" si="1047"/>
        <v>132580106.5049091</v>
      </c>
      <c r="J1467" s="23">
        <f t="shared" si="1048"/>
        <v>1086</v>
      </c>
      <c r="K1467" s="19">
        <f t="shared" si="1069"/>
        <v>225.0831931027827</v>
      </c>
      <c r="L1467" s="16">
        <f t="shared" si="1049"/>
        <v>135.43331362571541</v>
      </c>
      <c r="M1467" s="23">
        <f>M1466-IF($B1467="B",(Percent_Rent_In_Elsies*2.49%/12 * H1466)/K1466,0)+IF($B1467="D",N1467,0)+IF(B1467="D",AK1466)+IF(B1467="C",F1466*90%)-(Y1467-Y1466)-IF($B1467="A",Q1466/K1466) + IF($B1467="A",Q1466/K1466)</f>
        <v>-33783385.195072383</v>
      </c>
      <c r="N1467" s="23">
        <f t="shared" si="1050"/>
        <v>0</v>
      </c>
      <c r="O1467" s="22">
        <f t="shared" si="1051"/>
        <v>0</v>
      </c>
      <c r="P1467" s="22">
        <f t="shared" si="1082"/>
        <v>0</v>
      </c>
      <c r="Q1467" s="22">
        <f t="shared" si="1083"/>
        <v>0</v>
      </c>
      <c r="R1467" s="22">
        <f t="shared" si="1052"/>
        <v>219683633.2717467</v>
      </c>
      <c r="S1467" s="16">
        <f t="shared" ref="S1467:S1530" si="1089">IF($B1467="D",0,S1466+IF($B1467="B",R1466/12,0))</f>
        <v>19971239.388340607</v>
      </c>
      <c r="T1467" s="15">
        <f t="shared" si="1053"/>
        <v>0</v>
      </c>
      <c r="U1467" s="23">
        <f t="shared" si="1070"/>
        <v>976018.82702114806</v>
      </c>
      <c r="V1467" s="23">
        <f t="shared" si="1071"/>
        <v>88728.984274649818</v>
      </c>
      <c r="W1467" s="23">
        <f t="shared" si="1084"/>
        <v>0</v>
      </c>
      <c r="X1467" s="23">
        <f t="shared" si="1072"/>
        <v>30871461.031892486</v>
      </c>
      <c r="Y1467" s="23">
        <f t="shared" si="1054"/>
        <v>13825559.361691331</v>
      </c>
      <c r="Z1467" s="3">
        <f t="shared" si="1055"/>
        <v>0</v>
      </c>
      <c r="AA1467" s="23">
        <f t="shared" si="1056"/>
        <v>58017389.804799661</v>
      </c>
      <c r="AB1467" s="26">
        <f t="shared" si="1073"/>
        <v>70086276.274228647</v>
      </c>
      <c r="AC1467" s="23">
        <f t="shared" si="1074"/>
        <v>74889487.274228647</v>
      </c>
      <c r="AD1467" s="23">
        <f t="shared" si="1080"/>
        <v>4803211</v>
      </c>
      <c r="AE1467" s="24">
        <f t="shared" si="1088"/>
        <v>70086276.274228647</v>
      </c>
      <c r="AF1467" s="3">
        <f t="shared" si="1075"/>
        <v>0</v>
      </c>
      <c r="AG1467" s="2">
        <f t="shared" si="1057"/>
        <v>0</v>
      </c>
      <c r="AH1467" s="2">
        <f t="shared" si="1058"/>
        <v>112.05910468547742</v>
      </c>
      <c r="AI1467" s="23">
        <f t="shared" si="1081"/>
        <v>9327670966.2522373</v>
      </c>
      <c r="AJ1467" s="23">
        <f t="shared" si="1059"/>
        <v>6219.922423797766</v>
      </c>
      <c r="AK1467" s="23">
        <f t="shared" si="1060"/>
        <v>0</v>
      </c>
      <c r="AL1467" s="23">
        <f t="shared" si="1085"/>
        <v>962991.29961967468</v>
      </c>
      <c r="AM1467" s="23">
        <f t="shared" si="1086"/>
        <v>898459676.76398516</v>
      </c>
      <c r="AN1467" s="16">
        <f t="shared" si="1076"/>
        <v>0</v>
      </c>
      <c r="AO1467" s="23">
        <f t="shared" si="1077"/>
        <v>90503.459621753005</v>
      </c>
      <c r="AP1467" s="22">
        <f t="shared" si="1078"/>
        <v>20370807.678512927</v>
      </c>
      <c r="AQ1467" s="30">
        <f t="shared" si="1061"/>
        <v>5058271679.531889</v>
      </c>
      <c r="AR1467" s="28">
        <f t="shared" si="1062"/>
        <v>2383034692.0444942</v>
      </c>
      <c r="AS1467" s="25">
        <f t="shared" si="1063"/>
        <v>200337590.02425668</v>
      </c>
      <c r="AT1467" s="32">
        <f t="shared" si="1064"/>
        <v>0</v>
      </c>
      <c r="AU1467" s="23">
        <f t="shared" si="1065"/>
        <v>0</v>
      </c>
      <c r="AV1467" s="22">
        <f t="shared" si="1066"/>
        <v>682352151.31984138</v>
      </c>
      <c r="AW1467" s="31">
        <f t="shared" si="1079"/>
        <v>3525750113.7271924</v>
      </c>
    </row>
    <row r="1468" spans="1:53" s="21" customFormat="1" x14ac:dyDescent="0.25">
      <c r="A1468">
        <f t="shared" si="1087"/>
        <v>531</v>
      </c>
      <c r="B1468" t="s">
        <v>8</v>
      </c>
      <c r="C1468" s="27">
        <f t="shared" si="1044"/>
        <v>0</v>
      </c>
      <c r="D1468" s="27">
        <f t="shared" si="1067"/>
        <v>0</v>
      </c>
      <c r="E1468" s="27" t="b">
        <f t="shared" si="1043"/>
        <v>1</v>
      </c>
      <c r="F1468" s="29">
        <f t="shared" si="1045"/>
        <v>0</v>
      </c>
      <c r="G1468" s="27">
        <f t="shared" si="1068"/>
        <v>0</v>
      </c>
      <c r="H1468" s="22">
        <f t="shared" si="1046"/>
        <v>19634513425.072701</v>
      </c>
      <c r="I1468" s="23">
        <f t="shared" si="1047"/>
        <v>132580106.5049091</v>
      </c>
      <c r="J1468" s="23">
        <f t="shared" si="1048"/>
        <v>1086</v>
      </c>
      <c r="K1468" s="19">
        <f t="shared" si="1069"/>
        <v>225.0831931027827</v>
      </c>
      <c r="L1468" s="16">
        <f t="shared" si="1049"/>
        <v>135.43331362571541</v>
      </c>
      <c r="M1468" s="23">
        <f>M1467-IF($B1468="B",(Percent_Rent_In_Elsies*2.49%/12 * H1467)/K1467,0)+IF($B1468="D",N1468,0)+IF(B1468="D",AK1467)+IF(B1468="C",F1467*90%)-(Y1468-Y1467)-IF($B1468="A",Q1467/K1467) + IF($B1468="A",Q1467/K1467)</f>
        <v>-33783385.195072383</v>
      </c>
      <c r="N1468" s="23">
        <f t="shared" si="1050"/>
        <v>0</v>
      </c>
      <c r="O1468" s="22">
        <f t="shared" si="1051"/>
        <v>0</v>
      </c>
      <c r="P1468" s="22">
        <f t="shared" si="1082"/>
        <v>0</v>
      </c>
      <c r="Q1468" s="22">
        <f t="shared" si="1083"/>
        <v>0</v>
      </c>
      <c r="R1468" s="22">
        <f t="shared" si="1052"/>
        <v>240054440.95025963</v>
      </c>
      <c r="S1468" s="16">
        <f t="shared" si="1089"/>
        <v>19971239.388340607</v>
      </c>
      <c r="T1468" s="15">
        <f t="shared" si="1053"/>
        <v>0</v>
      </c>
      <c r="U1468" s="23">
        <f t="shared" si="1070"/>
        <v>1066522.2866429011</v>
      </c>
      <c r="V1468" s="23">
        <f t="shared" si="1071"/>
        <v>88728.984274649818</v>
      </c>
      <c r="W1468" s="23">
        <f t="shared" si="1084"/>
        <v>0</v>
      </c>
      <c r="X1468" s="23">
        <f t="shared" si="1072"/>
        <v>30871461.031892486</v>
      </c>
      <c r="Y1468" s="23">
        <f t="shared" si="1054"/>
        <v>13825559.361691331</v>
      </c>
      <c r="Z1468" s="3">
        <f t="shared" si="1055"/>
        <v>0</v>
      </c>
      <c r="AA1468" s="23">
        <f t="shared" si="1056"/>
        <v>58017389.804799661</v>
      </c>
      <c r="AB1468" s="26">
        <f t="shared" si="1073"/>
        <v>70086276.274228647</v>
      </c>
      <c r="AC1468" s="23">
        <f t="shared" si="1074"/>
        <v>74889487.274228647</v>
      </c>
      <c r="AD1468" s="23">
        <f t="shared" si="1080"/>
        <v>4803211</v>
      </c>
      <c r="AE1468" s="24">
        <f t="shared" si="1088"/>
        <v>70086276.274228647</v>
      </c>
      <c r="AF1468" s="3">
        <f t="shared" si="1075"/>
        <v>1E-4</v>
      </c>
      <c r="AG1468" s="2">
        <f t="shared" si="1057"/>
        <v>0</v>
      </c>
      <c r="AH1468" s="2">
        <f t="shared" si="1058"/>
        <v>112.05910468547742</v>
      </c>
      <c r="AI1468" s="23">
        <f t="shared" si="1081"/>
        <v>9327670966.2522373</v>
      </c>
      <c r="AJ1468" s="23">
        <f t="shared" si="1059"/>
        <v>6219.922423797766</v>
      </c>
      <c r="AK1468" s="23">
        <f t="shared" si="1060"/>
        <v>60434.209545452773</v>
      </c>
      <c r="AL1468" s="23">
        <f t="shared" si="1085"/>
        <v>0</v>
      </c>
      <c r="AM1468" s="23">
        <f t="shared" si="1086"/>
        <v>0</v>
      </c>
      <c r="AN1468" s="16">
        <f t="shared" si="1076"/>
        <v>0</v>
      </c>
      <c r="AO1468" s="23">
        <f t="shared" si="1077"/>
        <v>0</v>
      </c>
      <c r="AP1468" s="22">
        <f t="shared" si="1078"/>
        <v>0</v>
      </c>
      <c r="AQ1468" s="30">
        <f t="shared" si="1061"/>
        <v>5058271679.531889</v>
      </c>
      <c r="AR1468" s="28">
        <f t="shared" si="1062"/>
        <v>2383034692.0444942</v>
      </c>
      <c r="AS1468" s="25">
        <f t="shared" si="1063"/>
        <v>200337590.02425668</v>
      </c>
      <c r="AT1468" s="32">
        <f t="shared" si="1064"/>
        <v>0</v>
      </c>
      <c r="AU1468" s="23">
        <f t="shared" si="1065"/>
        <v>0</v>
      </c>
      <c r="AV1468" s="22">
        <f t="shared" si="1066"/>
        <v>682352151.31984138</v>
      </c>
      <c r="AW1468" s="31">
        <f t="shared" si="1079"/>
        <v>3525750113.7271924</v>
      </c>
      <c r="AX1468"/>
      <c r="AY1468"/>
      <c r="AZ1468"/>
      <c r="BA1468"/>
    </row>
    <row r="1469" spans="1:53" s="21" customFormat="1" x14ac:dyDescent="0.25">
      <c r="A1469" s="21">
        <f t="shared" si="1087"/>
        <v>531</v>
      </c>
      <c r="B1469" s="21" t="s">
        <v>9</v>
      </c>
      <c r="C1469" s="27">
        <f t="shared" si="1044"/>
        <v>0</v>
      </c>
      <c r="D1469" s="27">
        <f t="shared" si="1067"/>
        <v>0</v>
      </c>
      <c r="E1469" s="27" t="b">
        <f t="shared" si="1043"/>
        <v>1</v>
      </c>
      <c r="F1469" s="29">
        <f t="shared" si="1045"/>
        <v>0</v>
      </c>
      <c r="G1469" s="27">
        <f t="shared" si="1068"/>
        <v>0</v>
      </c>
      <c r="H1469" s="22">
        <f t="shared" si="1046"/>
        <v>19634513425.072701</v>
      </c>
      <c r="I1469" s="23">
        <f t="shared" si="1047"/>
        <v>132580106.5049091</v>
      </c>
      <c r="J1469" s="23">
        <f t="shared" si="1048"/>
        <v>1086</v>
      </c>
      <c r="K1469" s="19">
        <f t="shared" si="1069"/>
        <v>225.0831931027827</v>
      </c>
      <c r="L1469" s="16">
        <f t="shared" si="1049"/>
        <v>135.43331362571541</v>
      </c>
      <c r="M1469" s="23">
        <f>M1468-IF($B1469="B",(Percent_Rent_In_Elsies*2.49%/12 * H1468)/K1468,0)+IF($B1469="D",N1469,0)+IF(B1469="D",AK1468)+IF(B1469="C",F1468*90%)-(Y1469-Y1468)-IF($B1469="A",Q1468/K1468) + IF($B1469="A",Q1468/K1468)</f>
        <v>-33722950.985526927</v>
      </c>
      <c r="N1469" s="23">
        <f t="shared" si="1050"/>
        <v>0</v>
      </c>
      <c r="O1469" s="22">
        <f t="shared" si="1051"/>
        <v>13953248.876556031</v>
      </c>
      <c r="P1469" s="22">
        <f t="shared" si="1082"/>
        <v>0</v>
      </c>
      <c r="Q1469" s="22">
        <f t="shared" si="1083"/>
        <v>0</v>
      </c>
      <c r="R1469" s="22">
        <f t="shared" si="1052"/>
        <v>240054440.95025963</v>
      </c>
      <c r="S1469" s="16">
        <f t="shared" si="1089"/>
        <v>0</v>
      </c>
      <c r="T1469" s="15">
        <f t="shared" si="1053"/>
        <v>6017990.5117845759</v>
      </c>
      <c r="U1469" s="23">
        <f t="shared" si="1070"/>
        <v>1066522.2866429011</v>
      </c>
      <c r="V1469" s="23">
        <f t="shared" si="1071"/>
        <v>0</v>
      </c>
      <c r="W1469" s="23">
        <f t="shared" si="1084"/>
        <v>88728.984274649818</v>
      </c>
      <c r="X1469" s="23">
        <f t="shared" si="1072"/>
        <v>30871461.031892486</v>
      </c>
      <c r="Y1469" s="23">
        <f t="shared" si="1054"/>
        <v>13825559.361691331</v>
      </c>
      <c r="Z1469" s="3">
        <f t="shared" si="1055"/>
        <v>0</v>
      </c>
      <c r="AA1469" s="23">
        <f t="shared" si="1056"/>
        <v>57956955.595254205</v>
      </c>
      <c r="AB1469" s="26">
        <f t="shared" si="1073"/>
        <v>70086276.274228662</v>
      </c>
      <c r="AC1469" s="23">
        <f t="shared" si="1074"/>
        <v>74889487.274228647</v>
      </c>
      <c r="AD1469" s="23">
        <f t="shared" si="1080"/>
        <v>4803211</v>
      </c>
      <c r="AE1469" s="24">
        <f t="shared" si="1088"/>
        <v>70086276.274228647</v>
      </c>
      <c r="AF1469" s="3">
        <f t="shared" si="1075"/>
        <v>0</v>
      </c>
      <c r="AG1469" s="2">
        <f t="shared" si="1057"/>
        <v>0</v>
      </c>
      <c r="AH1469" s="2">
        <f t="shared" si="1058"/>
        <v>112.05910468547742</v>
      </c>
      <c r="AI1469" s="23">
        <f t="shared" si="1081"/>
        <v>9317954734.2114258</v>
      </c>
      <c r="AJ1469" s="23">
        <f t="shared" si="1059"/>
        <v>6219.922423797766</v>
      </c>
      <c r="AK1469" s="23">
        <f t="shared" si="1060"/>
        <v>0</v>
      </c>
      <c r="AL1469" s="23">
        <f t="shared" si="1085"/>
        <v>0</v>
      </c>
      <c r="AM1469" s="23">
        <f t="shared" si="1086"/>
        <v>0</v>
      </c>
      <c r="AN1469" s="16">
        <f t="shared" si="1076"/>
        <v>0</v>
      </c>
      <c r="AO1469" s="23">
        <f t="shared" si="1077"/>
        <v>0</v>
      </c>
      <c r="AP1469" s="22">
        <f t="shared" si="1078"/>
        <v>0</v>
      </c>
      <c r="AQ1469" s="30">
        <f t="shared" si="1061"/>
        <v>5058271679.531889</v>
      </c>
      <c r="AR1469" s="28">
        <f t="shared" si="1062"/>
        <v>2383034692.0444942</v>
      </c>
      <c r="AS1469" s="25">
        <f t="shared" si="1063"/>
        <v>200337590.02425668</v>
      </c>
      <c r="AT1469" s="32">
        <f t="shared" si="1064"/>
        <v>0</v>
      </c>
      <c r="AU1469" s="23">
        <f t="shared" si="1065"/>
        <v>0</v>
      </c>
      <c r="AV1469" s="22">
        <f t="shared" si="1066"/>
        <v>682352151.31984138</v>
      </c>
      <c r="AW1469" s="31">
        <f t="shared" si="1079"/>
        <v>3525750113.7271924</v>
      </c>
    </row>
    <row r="1470" spans="1:53" x14ac:dyDescent="0.25">
      <c r="A1470" s="21">
        <f t="shared" si="1087"/>
        <v>531</v>
      </c>
      <c r="B1470" s="21" t="s">
        <v>28</v>
      </c>
      <c r="C1470" s="27">
        <f t="shared" si="1044"/>
        <v>0</v>
      </c>
      <c r="D1470" s="27">
        <f t="shared" si="1067"/>
        <v>0</v>
      </c>
      <c r="E1470" s="27" t="b">
        <f t="shared" si="1043"/>
        <v>1</v>
      </c>
      <c r="F1470" s="29">
        <f t="shared" si="1045"/>
        <v>0</v>
      </c>
      <c r="G1470" s="27">
        <f t="shared" si="1068"/>
        <v>0</v>
      </c>
      <c r="H1470" s="22">
        <f t="shared" si="1046"/>
        <v>19634513425.072701</v>
      </c>
      <c r="I1470" s="23">
        <f t="shared" si="1047"/>
        <v>132580106.5049091</v>
      </c>
      <c r="J1470" s="23">
        <f t="shared" si="1048"/>
        <v>1086</v>
      </c>
      <c r="K1470" s="19">
        <f t="shared" si="1069"/>
        <v>225.0831931027827</v>
      </c>
      <c r="L1470" s="16">
        <f t="shared" si="1049"/>
        <v>135.43331362571541</v>
      </c>
      <c r="M1470" s="23">
        <f>M1469-IF($B1470="B",(Percent_Rent_In_Elsies*2.49%/12 * H1469)/K1469,0)+IF($B1470="D",N1470,0)+IF(B1470="D",AK1469)+IF(B1470="C",F1469*90%)-(Y1470-Y1469)-IF($B1470="A",Q1469/K1469) + IF($B1470="A",Q1469/K1469)</f>
        <v>-33722950.985526927</v>
      </c>
      <c r="N1470" s="23">
        <f t="shared" si="1050"/>
        <v>0</v>
      </c>
      <c r="O1470" s="22">
        <f t="shared" si="1051"/>
        <v>0</v>
      </c>
      <c r="P1470" s="22">
        <f t="shared" si="1082"/>
        <v>13953248.876556031</v>
      </c>
      <c r="Q1470" s="22">
        <f t="shared" si="1083"/>
        <v>0</v>
      </c>
      <c r="R1470" s="22">
        <f t="shared" si="1052"/>
        <v>240054440.95025963</v>
      </c>
      <c r="S1470" s="16">
        <f t="shared" si="1089"/>
        <v>0</v>
      </c>
      <c r="T1470" s="15">
        <f t="shared" si="1053"/>
        <v>0</v>
      </c>
      <c r="U1470" s="23">
        <f t="shared" si="1070"/>
        <v>1066522.2866429011</v>
      </c>
      <c r="V1470" s="23">
        <f t="shared" si="1071"/>
        <v>0</v>
      </c>
      <c r="W1470" s="23">
        <f t="shared" si="1084"/>
        <v>0</v>
      </c>
      <c r="X1470" s="23">
        <f t="shared" si="1072"/>
        <v>30871461.031892486</v>
      </c>
      <c r="Y1470" s="23">
        <f t="shared" si="1054"/>
        <v>13825559.361691331</v>
      </c>
      <c r="Z1470" s="3">
        <f t="shared" si="1055"/>
        <v>4436.4492137324914</v>
      </c>
      <c r="AA1470" s="23">
        <f t="shared" si="1056"/>
        <v>58023502.333460189</v>
      </c>
      <c r="AB1470" s="26">
        <f t="shared" si="1073"/>
        <v>70086276.274228662</v>
      </c>
      <c r="AC1470" s="23">
        <f t="shared" si="1074"/>
        <v>74889487.274228647</v>
      </c>
      <c r="AD1470" s="23">
        <f t="shared" si="1080"/>
        <v>4803211</v>
      </c>
      <c r="AE1470" s="24">
        <f t="shared" si="1088"/>
        <v>70086276.274228647</v>
      </c>
      <c r="AF1470" s="3">
        <f t="shared" si="1075"/>
        <v>0</v>
      </c>
      <c r="AG1470" s="2">
        <f t="shared" si="1057"/>
        <v>532373905.64789897</v>
      </c>
      <c r="AH1470" s="2">
        <f t="shared" si="1058"/>
        <v>112.05910468547742</v>
      </c>
      <c r="AI1470" s="23">
        <f t="shared" si="1081"/>
        <v>9328653700.1585541</v>
      </c>
      <c r="AJ1470" s="23">
        <f t="shared" si="1059"/>
        <v>6219.922423797766</v>
      </c>
      <c r="AK1470" s="23">
        <f t="shared" si="1060"/>
        <v>0</v>
      </c>
      <c r="AL1470" s="23">
        <f t="shared" si="1085"/>
        <v>0</v>
      </c>
      <c r="AM1470" s="23">
        <f t="shared" si="1086"/>
        <v>0</v>
      </c>
      <c r="AN1470" s="16">
        <f t="shared" si="1076"/>
        <v>0</v>
      </c>
      <c r="AO1470" s="23">
        <f t="shared" si="1077"/>
        <v>0</v>
      </c>
      <c r="AP1470" s="22">
        <f t="shared" si="1078"/>
        <v>0</v>
      </c>
      <c r="AQ1470" s="30">
        <f t="shared" si="1061"/>
        <v>5058271679.531889</v>
      </c>
      <c r="AR1470" s="28">
        <f t="shared" si="1062"/>
        <v>2383034692.0444942</v>
      </c>
      <c r="AS1470" s="25">
        <f t="shared" si="1063"/>
        <v>200337590.02425668</v>
      </c>
      <c r="AT1470" s="32">
        <f t="shared" si="1064"/>
        <v>8872.8984274649829</v>
      </c>
      <c r="AU1470" s="23">
        <f t="shared" si="1065"/>
        <v>8872.8984274649829</v>
      </c>
      <c r="AV1470" s="22">
        <f t="shared" si="1066"/>
        <v>688370141.83162594</v>
      </c>
      <c r="AW1470" s="31">
        <f t="shared" si="1079"/>
        <v>3525750113.7271924</v>
      </c>
      <c r="AX1470" s="21"/>
      <c r="AY1470" s="21"/>
      <c r="AZ1470" s="21"/>
      <c r="BA1470" s="21"/>
    </row>
    <row r="1471" spans="1:53" x14ac:dyDescent="0.25">
      <c r="A1471">
        <f t="shared" si="1087"/>
        <v>532</v>
      </c>
      <c r="B1471" t="s">
        <v>6</v>
      </c>
      <c r="C1471" s="27">
        <f t="shared" si="1044"/>
        <v>0</v>
      </c>
      <c r="D1471" s="27">
        <f t="shared" si="1067"/>
        <v>0</v>
      </c>
      <c r="E1471" s="27" t="b">
        <f t="shared" si="1043"/>
        <v>1</v>
      </c>
      <c r="F1471" s="29">
        <f t="shared" si="1045"/>
        <v>0</v>
      </c>
      <c r="G1471" s="27">
        <f t="shared" si="1068"/>
        <v>0</v>
      </c>
      <c r="H1471" s="22">
        <f t="shared" si="1046"/>
        <v>19667237614.114491</v>
      </c>
      <c r="I1471" s="23">
        <f t="shared" si="1047"/>
        <v>132580106.5049091</v>
      </c>
      <c r="J1471" s="23">
        <f t="shared" si="1048"/>
        <v>1086</v>
      </c>
      <c r="K1471" s="19">
        <f t="shared" si="1069"/>
        <v>225.0831931027827</v>
      </c>
      <c r="L1471" s="16">
        <f t="shared" si="1049"/>
        <v>135.65903581509161</v>
      </c>
      <c r="M1471" s="23">
        <f>M1470-IF($B1471="B",(Percent_Rent_In_Elsies*2.49%/12 * H1470)/K1470,0)+IF($B1471="D",N1471,0)+IF(B1471="D",AK1470)+IF(B1471="C",F1470*90%)-(Y1471-Y1470)-IF($B1471="A",Q1470/K1470) + IF($B1471="A",Q1470/K1470)</f>
        <v>-33722950.985526927</v>
      </c>
      <c r="N1471" s="23">
        <f t="shared" si="1050"/>
        <v>0</v>
      </c>
      <c r="O1471" s="22">
        <f t="shared" si="1051"/>
        <v>0</v>
      </c>
      <c r="P1471" s="22">
        <f t="shared" si="1082"/>
        <v>0</v>
      </c>
      <c r="Q1471" s="22">
        <f t="shared" si="1083"/>
        <v>0</v>
      </c>
      <c r="R1471" s="22">
        <f t="shared" si="1052"/>
        <v>240054440.95025963</v>
      </c>
      <c r="S1471" s="16">
        <f t="shared" si="1089"/>
        <v>0</v>
      </c>
      <c r="T1471" s="15">
        <f t="shared" si="1053"/>
        <v>0</v>
      </c>
      <c r="U1471" s="23">
        <f t="shared" si="1070"/>
        <v>1066522.2866429011</v>
      </c>
      <c r="V1471" s="23">
        <f t="shared" si="1071"/>
        <v>0</v>
      </c>
      <c r="W1471" s="23">
        <f t="shared" si="1084"/>
        <v>0</v>
      </c>
      <c r="X1471" s="23">
        <f t="shared" si="1072"/>
        <v>30893643.277961146</v>
      </c>
      <c r="Y1471" s="23">
        <f t="shared" si="1054"/>
        <v>13825559.361691331</v>
      </c>
      <c r="Z1471" s="3">
        <f t="shared" si="1055"/>
        <v>0</v>
      </c>
      <c r="AA1471" s="23">
        <f t="shared" si="1056"/>
        <v>58023502.333460189</v>
      </c>
      <c r="AB1471" s="26">
        <f t="shared" si="1073"/>
        <v>70086276.274228632</v>
      </c>
      <c r="AC1471" s="23">
        <f t="shared" si="1074"/>
        <v>74889487.274228647</v>
      </c>
      <c r="AD1471" s="23">
        <f t="shared" si="1080"/>
        <v>4803211</v>
      </c>
      <c r="AE1471" s="24">
        <f t="shared" si="1088"/>
        <v>70086276.274228647</v>
      </c>
      <c r="AF1471" s="3">
        <f t="shared" si="1075"/>
        <v>0</v>
      </c>
      <c r="AG1471" s="2">
        <f t="shared" si="1057"/>
        <v>0</v>
      </c>
      <c r="AH1471" s="2">
        <f t="shared" si="1058"/>
        <v>112.24586985995323</v>
      </c>
      <c r="AI1471" s="23">
        <f t="shared" si="1081"/>
        <v>9328653700.1585541</v>
      </c>
      <c r="AJ1471" s="23">
        <f t="shared" si="1059"/>
        <v>6219.922423797766</v>
      </c>
      <c r="AK1471" s="23">
        <f t="shared" si="1060"/>
        <v>0</v>
      </c>
      <c r="AL1471" s="23">
        <f t="shared" si="1085"/>
        <v>0</v>
      </c>
      <c r="AM1471" s="23">
        <f t="shared" si="1086"/>
        <v>0</v>
      </c>
      <c r="AN1471" s="16">
        <f t="shared" si="1076"/>
        <v>0</v>
      </c>
      <c r="AO1471" s="23">
        <f t="shared" si="1077"/>
        <v>0</v>
      </c>
      <c r="AP1471" s="22">
        <f t="shared" si="1078"/>
        <v>0</v>
      </c>
      <c r="AQ1471" s="30">
        <f t="shared" si="1061"/>
        <v>5058271679.531889</v>
      </c>
      <c r="AR1471" s="28">
        <f t="shared" si="1062"/>
        <v>2383034692.0444942</v>
      </c>
      <c r="AS1471" s="25">
        <f t="shared" si="1063"/>
        <v>200337590.02425668</v>
      </c>
      <c r="AT1471" s="32">
        <f t="shared" si="1064"/>
        <v>0</v>
      </c>
      <c r="AU1471" s="23">
        <f t="shared" si="1065"/>
        <v>0</v>
      </c>
      <c r="AV1471" s="22">
        <f t="shared" si="1066"/>
        <v>688370141.83162594</v>
      </c>
      <c r="AW1471" s="31">
        <f t="shared" si="1079"/>
        <v>3511796864.8506365</v>
      </c>
    </row>
    <row r="1472" spans="1:53" x14ac:dyDescent="0.25">
      <c r="A1472">
        <f t="shared" si="1087"/>
        <v>532</v>
      </c>
      <c r="B1472" t="s">
        <v>7</v>
      </c>
      <c r="C1472" s="27">
        <f t="shared" si="1044"/>
        <v>0</v>
      </c>
      <c r="D1472" s="27">
        <f t="shared" si="1067"/>
        <v>0</v>
      </c>
      <c r="E1472" s="27" t="b">
        <f t="shared" si="1043"/>
        <v>1</v>
      </c>
      <c r="F1472" s="29">
        <f t="shared" si="1045"/>
        <v>0</v>
      </c>
      <c r="G1472" s="27">
        <f t="shared" si="1068"/>
        <v>0</v>
      </c>
      <c r="H1472" s="22">
        <f t="shared" si="1046"/>
        <v>19667237614.114491</v>
      </c>
      <c r="I1472" s="23">
        <f t="shared" si="1047"/>
        <v>132580106.5049091</v>
      </c>
      <c r="J1472" s="23">
        <f t="shared" si="1048"/>
        <v>1086</v>
      </c>
      <c r="K1472" s="19">
        <f t="shared" si="1069"/>
        <v>225.0831931027827</v>
      </c>
      <c r="L1472" s="16">
        <f t="shared" si="1049"/>
        <v>135.65903581509161</v>
      </c>
      <c r="M1472" s="23">
        <f>M1471-IF($B1472="B",(Percent_Rent_In_Elsies*2.49%/12 * H1471)/K1471,0)+IF($B1472="D",N1472,0)+IF(B1472="D",AK1471)+IF(B1472="C",F1471*90%)-(Y1472-Y1471)-IF($B1472="A",Q1471/K1471) + IF($B1472="A",Q1471/K1471)</f>
        <v>-33813605.284248047</v>
      </c>
      <c r="N1472" s="23">
        <f t="shared" si="1050"/>
        <v>0</v>
      </c>
      <c r="O1472" s="22">
        <f t="shared" si="1051"/>
        <v>0</v>
      </c>
      <c r="P1472" s="22">
        <f t="shared" si="1082"/>
        <v>0</v>
      </c>
      <c r="Q1472" s="22">
        <f t="shared" si="1083"/>
        <v>0</v>
      </c>
      <c r="R1472" s="22">
        <f t="shared" si="1052"/>
        <v>220049904.20440465</v>
      </c>
      <c r="S1472" s="16">
        <f t="shared" si="1089"/>
        <v>20004536.74585497</v>
      </c>
      <c r="T1472" s="15">
        <f t="shared" si="1053"/>
        <v>0</v>
      </c>
      <c r="U1472" s="23">
        <f t="shared" si="1070"/>
        <v>977645.42942265933</v>
      </c>
      <c r="V1472" s="23">
        <f t="shared" si="1071"/>
        <v>88876.857220241756</v>
      </c>
      <c r="W1472" s="23">
        <f t="shared" si="1084"/>
        <v>0</v>
      </c>
      <c r="X1472" s="23">
        <f t="shared" si="1072"/>
        <v>30893643.277961146</v>
      </c>
      <c r="Y1472" s="23">
        <f t="shared" si="1054"/>
        <v>13825559.361691331</v>
      </c>
      <c r="Z1472" s="3">
        <f t="shared" si="1055"/>
        <v>0</v>
      </c>
      <c r="AA1472" s="23">
        <f t="shared" si="1056"/>
        <v>58023502.333460189</v>
      </c>
      <c r="AB1472" s="26">
        <f t="shared" si="1073"/>
        <v>70086276.274228647</v>
      </c>
      <c r="AC1472" s="23">
        <f t="shared" si="1074"/>
        <v>74889487.274228647</v>
      </c>
      <c r="AD1472" s="23">
        <f t="shared" si="1080"/>
        <v>4803211</v>
      </c>
      <c r="AE1472" s="24">
        <f t="shared" si="1088"/>
        <v>70086276.274228647</v>
      </c>
      <c r="AF1472" s="3">
        <f t="shared" si="1075"/>
        <v>0</v>
      </c>
      <c r="AG1472" s="2">
        <f t="shared" si="1057"/>
        <v>0</v>
      </c>
      <c r="AH1472" s="2">
        <f t="shared" si="1058"/>
        <v>112.24586985995323</v>
      </c>
      <c r="AI1472" s="23">
        <f t="shared" si="1081"/>
        <v>9328653700.1585541</v>
      </c>
      <c r="AJ1472" s="23">
        <f t="shared" si="1059"/>
        <v>6219.922423797766</v>
      </c>
      <c r="AK1472" s="23">
        <f t="shared" si="1060"/>
        <v>0</v>
      </c>
      <c r="AL1472" s="23">
        <f t="shared" si="1085"/>
        <v>982733.9063167572</v>
      </c>
      <c r="AM1472" s="23">
        <f t="shared" si="1086"/>
        <v>916879299.07889569</v>
      </c>
      <c r="AN1472" s="16">
        <f t="shared" si="1076"/>
        <v>0</v>
      </c>
      <c r="AO1472" s="23">
        <f t="shared" si="1077"/>
        <v>90654.298721122585</v>
      </c>
      <c r="AP1472" s="22">
        <f t="shared" si="1078"/>
        <v>20404759.024643786</v>
      </c>
      <c r="AQ1472" s="30">
        <f t="shared" si="1061"/>
        <v>5098907757.129467</v>
      </c>
      <c r="AR1472" s="28">
        <f t="shared" si="1062"/>
        <v>2403266010.6174283</v>
      </c>
      <c r="AS1472" s="25">
        <f t="shared" si="1063"/>
        <v>200337590.02425668</v>
      </c>
      <c r="AT1472" s="32">
        <f t="shared" si="1064"/>
        <v>0</v>
      </c>
      <c r="AU1472" s="23">
        <f t="shared" si="1065"/>
        <v>0</v>
      </c>
      <c r="AV1472" s="22">
        <f t="shared" si="1066"/>
        <v>688370141.83162594</v>
      </c>
      <c r="AW1472" s="31">
        <f t="shared" si="1079"/>
        <v>3552432942.4482145</v>
      </c>
    </row>
    <row r="1473" spans="1:53" s="21" customFormat="1" x14ac:dyDescent="0.25">
      <c r="A1473">
        <f t="shared" si="1087"/>
        <v>532</v>
      </c>
      <c r="B1473" t="s">
        <v>8</v>
      </c>
      <c r="C1473" s="27">
        <f t="shared" si="1044"/>
        <v>0</v>
      </c>
      <c r="D1473" s="27">
        <f t="shared" si="1067"/>
        <v>0</v>
      </c>
      <c r="E1473" s="27" t="b">
        <f t="shared" si="1043"/>
        <v>1</v>
      </c>
      <c r="F1473" s="29">
        <f t="shared" si="1045"/>
        <v>0</v>
      </c>
      <c r="G1473" s="27">
        <f t="shared" si="1068"/>
        <v>0</v>
      </c>
      <c r="H1473" s="22">
        <f t="shared" si="1046"/>
        <v>19667237614.114491</v>
      </c>
      <c r="I1473" s="23">
        <f t="shared" si="1047"/>
        <v>132580106.5049091</v>
      </c>
      <c r="J1473" s="23">
        <f t="shared" si="1048"/>
        <v>1086</v>
      </c>
      <c r="K1473" s="19">
        <f t="shared" si="1069"/>
        <v>225.0831931027827</v>
      </c>
      <c r="L1473" s="16">
        <f t="shared" si="1049"/>
        <v>135.65903581509161</v>
      </c>
      <c r="M1473" s="23">
        <f>M1472-IF($B1473="B",(Percent_Rent_In_Elsies*2.49%/12 * H1472)/K1472,0)+IF($B1473="D",N1473,0)+IF(B1473="D",AK1472)+IF(B1473="C",F1472*90%)-(Y1473-Y1472)-IF($B1473="A",Q1472/K1472) + IF($B1473="A",Q1472/K1472)</f>
        <v>-33813605.284248047</v>
      </c>
      <c r="N1473" s="23">
        <f t="shared" si="1050"/>
        <v>0</v>
      </c>
      <c r="O1473" s="22">
        <f t="shared" si="1051"/>
        <v>0</v>
      </c>
      <c r="P1473" s="22">
        <f t="shared" si="1082"/>
        <v>0</v>
      </c>
      <c r="Q1473" s="22">
        <f t="shared" si="1083"/>
        <v>0</v>
      </c>
      <c r="R1473" s="22">
        <f t="shared" si="1052"/>
        <v>240454663.22904843</v>
      </c>
      <c r="S1473" s="16">
        <f t="shared" si="1089"/>
        <v>20004536.74585497</v>
      </c>
      <c r="T1473" s="15">
        <f t="shared" si="1053"/>
        <v>0</v>
      </c>
      <c r="U1473" s="23">
        <f t="shared" si="1070"/>
        <v>1068299.7281437819</v>
      </c>
      <c r="V1473" s="23">
        <f t="shared" si="1071"/>
        <v>88876.857220241756</v>
      </c>
      <c r="W1473" s="23">
        <f t="shared" si="1084"/>
        <v>0</v>
      </c>
      <c r="X1473" s="23">
        <f t="shared" si="1072"/>
        <v>30893643.277961146</v>
      </c>
      <c r="Y1473" s="23">
        <f t="shared" si="1054"/>
        <v>13825559.361691331</v>
      </c>
      <c r="Z1473" s="3">
        <f t="shared" si="1055"/>
        <v>0</v>
      </c>
      <c r="AA1473" s="23">
        <f t="shared" si="1056"/>
        <v>58023502.333460189</v>
      </c>
      <c r="AB1473" s="26">
        <f t="shared" si="1073"/>
        <v>70086276.274228632</v>
      </c>
      <c r="AC1473" s="23">
        <f t="shared" si="1074"/>
        <v>74889487.274228647</v>
      </c>
      <c r="AD1473" s="23">
        <f t="shared" si="1080"/>
        <v>4803211</v>
      </c>
      <c r="AE1473" s="24">
        <f t="shared" si="1088"/>
        <v>70086276.274228647</v>
      </c>
      <c r="AF1473" s="3">
        <f t="shared" si="1075"/>
        <v>1E-4</v>
      </c>
      <c r="AG1473" s="2">
        <f t="shared" si="1057"/>
        <v>0</v>
      </c>
      <c r="AH1473" s="2">
        <f t="shared" si="1058"/>
        <v>112.24586985995323</v>
      </c>
      <c r="AI1473" s="23">
        <f t="shared" si="1081"/>
        <v>9328653700.1585541</v>
      </c>
      <c r="AJ1473" s="23">
        <f t="shared" si="1059"/>
        <v>6219.922423797766</v>
      </c>
      <c r="AK1473" s="23">
        <f t="shared" si="1060"/>
        <v>60422.251739150423</v>
      </c>
      <c r="AL1473" s="23">
        <f t="shared" si="1085"/>
        <v>0</v>
      </c>
      <c r="AM1473" s="23">
        <f t="shared" si="1086"/>
        <v>0</v>
      </c>
      <c r="AN1473" s="16">
        <f t="shared" si="1076"/>
        <v>0</v>
      </c>
      <c r="AO1473" s="23">
        <f t="shared" si="1077"/>
        <v>0</v>
      </c>
      <c r="AP1473" s="22">
        <f t="shared" si="1078"/>
        <v>0</v>
      </c>
      <c r="AQ1473" s="30">
        <f t="shared" si="1061"/>
        <v>5098907757.129467</v>
      </c>
      <c r="AR1473" s="28">
        <f t="shared" si="1062"/>
        <v>2403266010.6174283</v>
      </c>
      <c r="AS1473" s="25">
        <f t="shared" si="1063"/>
        <v>200337590.02425668</v>
      </c>
      <c r="AT1473" s="32">
        <f t="shared" si="1064"/>
        <v>0</v>
      </c>
      <c r="AU1473" s="23">
        <f t="shared" si="1065"/>
        <v>0</v>
      </c>
      <c r="AV1473" s="22">
        <f t="shared" si="1066"/>
        <v>688370141.83162594</v>
      </c>
      <c r="AW1473" s="31">
        <f t="shared" si="1079"/>
        <v>3552432942.4482145</v>
      </c>
      <c r="AX1473"/>
      <c r="AY1473"/>
      <c r="AZ1473"/>
      <c r="BA1473"/>
    </row>
    <row r="1474" spans="1:53" s="21" customFormat="1" x14ac:dyDescent="0.25">
      <c r="A1474">
        <f t="shared" si="1087"/>
        <v>532</v>
      </c>
      <c r="B1474" t="s">
        <v>9</v>
      </c>
      <c r="C1474" s="27">
        <f t="shared" si="1044"/>
        <v>0</v>
      </c>
      <c r="D1474" s="27">
        <f t="shared" si="1067"/>
        <v>0</v>
      </c>
      <c r="E1474" s="27" t="b">
        <f t="shared" si="1043"/>
        <v>1</v>
      </c>
      <c r="F1474" s="29">
        <f t="shared" si="1045"/>
        <v>0</v>
      </c>
      <c r="G1474" s="27">
        <f t="shared" si="1068"/>
        <v>0</v>
      </c>
      <c r="H1474" s="22">
        <f t="shared" si="1046"/>
        <v>19667237614.114491</v>
      </c>
      <c r="I1474" s="23">
        <f t="shared" si="1047"/>
        <v>132580106.5049091</v>
      </c>
      <c r="J1474" s="23">
        <f t="shared" si="1048"/>
        <v>1086</v>
      </c>
      <c r="K1474" s="19">
        <f t="shared" si="1069"/>
        <v>225.0831931027827</v>
      </c>
      <c r="L1474" s="16">
        <f t="shared" si="1049"/>
        <v>135.65903581509161</v>
      </c>
      <c r="M1474" s="23">
        <f>M1473-IF($B1474="B",(Percent_Rent_In_Elsies*2.49%/12 * H1473)/K1473,0)+IF($B1474="D",N1474,0)+IF(B1474="D",AK1473)+IF(B1474="C",F1473*90%)-(Y1474-Y1473)-IF($B1474="A",Q1473/K1473) + IF($B1474="A",Q1473/K1473)</f>
        <v>-33753183.032508895</v>
      </c>
      <c r="N1474" s="23">
        <f t="shared" si="1050"/>
        <v>0</v>
      </c>
      <c r="O1474" s="22">
        <f t="shared" si="1051"/>
        <v>13976512.664932407</v>
      </c>
      <c r="P1474" s="22">
        <f t="shared" si="1082"/>
        <v>0</v>
      </c>
      <c r="Q1474" s="22">
        <f t="shared" si="1083"/>
        <v>0</v>
      </c>
      <c r="R1474" s="22">
        <f t="shared" si="1052"/>
        <v>240454663.22904843</v>
      </c>
      <c r="S1474" s="16">
        <f t="shared" si="1089"/>
        <v>0</v>
      </c>
      <c r="T1474" s="15">
        <f t="shared" si="1053"/>
        <v>6028024.0809225626</v>
      </c>
      <c r="U1474" s="23">
        <f t="shared" si="1070"/>
        <v>1068299.7281437819</v>
      </c>
      <c r="V1474" s="23">
        <f t="shared" si="1071"/>
        <v>0</v>
      </c>
      <c r="W1474" s="23">
        <f t="shared" si="1084"/>
        <v>88876.857220241756</v>
      </c>
      <c r="X1474" s="23">
        <f t="shared" si="1072"/>
        <v>30893643.277961146</v>
      </c>
      <c r="Y1474" s="23">
        <f t="shared" si="1054"/>
        <v>13825559.361691331</v>
      </c>
      <c r="Z1474" s="3">
        <f t="shared" si="1055"/>
        <v>0</v>
      </c>
      <c r="AA1474" s="23">
        <f t="shared" si="1056"/>
        <v>57963080.081721038</v>
      </c>
      <c r="AB1474" s="26">
        <f t="shared" si="1073"/>
        <v>70086276.274228647</v>
      </c>
      <c r="AC1474" s="23">
        <f t="shared" si="1074"/>
        <v>74889487.274228647</v>
      </c>
      <c r="AD1474" s="23">
        <f t="shared" si="1080"/>
        <v>4803211</v>
      </c>
      <c r="AE1474" s="24">
        <f t="shared" si="1088"/>
        <v>70086276.274228647</v>
      </c>
      <c r="AF1474" s="3">
        <f t="shared" si="1075"/>
        <v>0</v>
      </c>
      <c r="AG1474" s="2">
        <f t="shared" si="1057"/>
        <v>0</v>
      </c>
      <c r="AH1474" s="2">
        <f t="shared" si="1058"/>
        <v>112.24586985995323</v>
      </c>
      <c r="AI1474" s="23">
        <f t="shared" si="1081"/>
        <v>9318939390.618618</v>
      </c>
      <c r="AJ1474" s="23">
        <f t="shared" si="1059"/>
        <v>6219.922423797766</v>
      </c>
      <c r="AK1474" s="23">
        <f t="shared" si="1060"/>
        <v>0</v>
      </c>
      <c r="AL1474" s="23">
        <f t="shared" si="1085"/>
        <v>0</v>
      </c>
      <c r="AM1474" s="23">
        <f t="shared" si="1086"/>
        <v>0</v>
      </c>
      <c r="AN1474" s="16">
        <f t="shared" si="1076"/>
        <v>0</v>
      </c>
      <c r="AO1474" s="23">
        <f t="shared" si="1077"/>
        <v>0</v>
      </c>
      <c r="AP1474" s="22">
        <f t="shared" si="1078"/>
        <v>0</v>
      </c>
      <c r="AQ1474" s="30">
        <f t="shared" si="1061"/>
        <v>5098907757.129467</v>
      </c>
      <c r="AR1474" s="28">
        <f t="shared" si="1062"/>
        <v>2403266010.6174283</v>
      </c>
      <c r="AS1474" s="25">
        <f t="shared" si="1063"/>
        <v>200337590.02425668</v>
      </c>
      <c r="AT1474" s="32">
        <f t="shared" si="1064"/>
        <v>0</v>
      </c>
      <c r="AU1474" s="23">
        <f t="shared" si="1065"/>
        <v>0</v>
      </c>
      <c r="AV1474" s="22">
        <f t="shared" si="1066"/>
        <v>688370141.83162594</v>
      </c>
      <c r="AW1474" s="31">
        <f t="shared" si="1079"/>
        <v>3552432942.4482145</v>
      </c>
      <c r="AX1474"/>
      <c r="AY1474"/>
      <c r="AZ1474"/>
      <c r="BA1474"/>
    </row>
    <row r="1475" spans="1:53" x14ac:dyDescent="0.25">
      <c r="A1475" s="21">
        <f t="shared" si="1087"/>
        <v>532</v>
      </c>
      <c r="B1475" s="21" t="s">
        <v>28</v>
      </c>
      <c r="C1475" s="27">
        <f t="shared" si="1044"/>
        <v>0</v>
      </c>
      <c r="D1475" s="27">
        <f t="shared" si="1067"/>
        <v>0</v>
      </c>
      <c r="E1475" s="27" t="b">
        <f t="shared" si="1043"/>
        <v>1</v>
      </c>
      <c r="F1475" s="29">
        <f t="shared" si="1045"/>
        <v>0</v>
      </c>
      <c r="G1475" s="27">
        <f t="shared" si="1068"/>
        <v>0</v>
      </c>
      <c r="H1475" s="22">
        <f t="shared" si="1046"/>
        <v>19667237614.114491</v>
      </c>
      <c r="I1475" s="23">
        <f t="shared" si="1047"/>
        <v>132580106.5049091</v>
      </c>
      <c r="J1475" s="23">
        <f t="shared" si="1048"/>
        <v>1086</v>
      </c>
      <c r="K1475" s="19">
        <f t="shared" si="1069"/>
        <v>225.0831931027827</v>
      </c>
      <c r="L1475" s="16">
        <f t="shared" si="1049"/>
        <v>135.65903581509161</v>
      </c>
      <c r="M1475" s="23">
        <f>M1474-IF($B1475="B",(Percent_Rent_In_Elsies*2.49%/12 * H1474)/K1474,0)+IF($B1475="D",N1475,0)+IF(B1475="D",AK1474)+IF(B1475="C",F1474*90%)-(Y1475-Y1474)-IF($B1475="A",Q1474/K1474) + IF($B1475="A",Q1474/K1474)</f>
        <v>-33753183.032508895</v>
      </c>
      <c r="N1475" s="23">
        <f t="shared" si="1050"/>
        <v>0</v>
      </c>
      <c r="O1475" s="22">
        <f t="shared" si="1051"/>
        <v>0</v>
      </c>
      <c r="P1475" s="22">
        <f t="shared" si="1082"/>
        <v>13976512.664932407</v>
      </c>
      <c r="Q1475" s="22">
        <f t="shared" si="1083"/>
        <v>0</v>
      </c>
      <c r="R1475" s="22">
        <f t="shared" si="1052"/>
        <v>240454663.22904843</v>
      </c>
      <c r="S1475" s="16">
        <f t="shared" si="1089"/>
        <v>0</v>
      </c>
      <c r="T1475" s="15">
        <f t="shared" si="1053"/>
        <v>0</v>
      </c>
      <c r="U1475" s="23">
        <f t="shared" si="1070"/>
        <v>1068299.7281437819</v>
      </c>
      <c r="V1475" s="23">
        <f t="shared" si="1071"/>
        <v>0</v>
      </c>
      <c r="W1475" s="23">
        <f t="shared" si="1084"/>
        <v>0</v>
      </c>
      <c r="X1475" s="23">
        <f t="shared" si="1072"/>
        <v>30893643.277961146</v>
      </c>
      <c r="Y1475" s="23">
        <f t="shared" si="1054"/>
        <v>13825559.361691331</v>
      </c>
      <c r="Z1475" s="3">
        <f t="shared" si="1055"/>
        <v>4443.8428610120882</v>
      </c>
      <c r="AA1475" s="23">
        <f t="shared" si="1056"/>
        <v>58029737.724636219</v>
      </c>
      <c r="AB1475" s="26">
        <f t="shared" si="1073"/>
        <v>70086276.274228647</v>
      </c>
      <c r="AC1475" s="23">
        <f t="shared" si="1074"/>
        <v>74889487.274228647</v>
      </c>
      <c r="AD1475" s="23">
        <f t="shared" si="1080"/>
        <v>4803211</v>
      </c>
      <c r="AE1475" s="24">
        <f t="shared" si="1088"/>
        <v>70086276.274228647</v>
      </c>
      <c r="AF1475" s="3">
        <f t="shared" si="1075"/>
        <v>0</v>
      </c>
      <c r="AG1475" s="2">
        <f t="shared" si="1057"/>
        <v>533261143.32145053</v>
      </c>
      <c r="AH1475" s="2">
        <f t="shared" si="1058"/>
        <v>112.24586985995323</v>
      </c>
      <c r="AI1475" s="23">
        <f t="shared" si="1081"/>
        <v>9329656187.1272297</v>
      </c>
      <c r="AJ1475" s="23">
        <f t="shared" si="1059"/>
        <v>6219.922423797766</v>
      </c>
      <c r="AK1475" s="23">
        <f t="shared" si="1060"/>
        <v>0</v>
      </c>
      <c r="AL1475" s="23">
        <f t="shared" si="1085"/>
        <v>0</v>
      </c>
      <c r="AM1475" s="23">
        <f t="shared" si="1086"/>
        <v>0</v>
      </c>
      <c r="AN1475" s="16">
        <f t="shared" si="1076"/>
        <v>0</v>
      </c>
      <c r="AO1475" s="23">
        <f t="shared" si="1077"/>
        <v>0</v>
      </c>
      <c r="AP1475" s="22">
        <f t="shared" si="1078"/>
        <v>0</v>
      </c>
      <c r="AQ1475" s="30">
        <f t="shared" si="1061"/>
        <v>5098907757.129467</v>
      </c>
      <c r="AR1475" s="28">
        <f t="shared" si="1062"/>
        <v>2403266010.6174283</v>
      </c>
      <c r="AS1475" s="25">
        <f t="shared" si="1063"/>
        <v>200337590.02425668</v>
      </c>
      <c r="AT1475" s="32">
        <f t="shared" si="1064"/>
        <v>8887.6857220241764</v>
      </c>
      <c r="AU1475" s="23">
        <f t="shared" si="1065"/>
        <v>8887.6857220241764</v>
      </c>
      <c r="AV1475" s="22">
        <f t="shared" si="1066"/>
        <v>694398165.91254854</v>
      </c>
      <c r="AW1475" s="31">
        <f t="shared" si="1079"/>
        <v>3552432942.4482145</v>
      </c>
    </row>
    <row r="1476" spans="1:53" x14ac:dyDescent="0.25">
      <c r="A1476">
        <f t="shared" si="1087"/>
        <v>533</v>
      </c>
      <c r="B1476" t="s">
        <v>6</v>
      </c>
      <c r="C1476" s="27">
        <f t="shared" si="1044"/>
        <v>0</v>
      </c>
      <c r="D1476" s="27">
        <f t="shared" si="1067"/>
        <v>0</v>
      </c>
      <c r="E1476" s="27" t="b">
        <f t="shared" si="1043"/>
        <v>1</v>
      </c>
      <c r="F1476" s="29">
        <f t="shared" si="1045"/>
        <v>0</v>
      </c>
      <c r="G1476" s="27">
        <f t="shared" si="1068"/>
        <v>0</v>
      </c>
      <c r="H1476" s="22">
        <f t="shared" si="1046"/>
        <v>19700016343.471348</v>
      </c>
      <c r="I1476" s="23">
        <f t="shared" si="1047"/>
        <v>132580106.5049091</v>
      </c>
      <c r="J1476" s="23">
        <f t="shared" si="1048"/>
        <v>1086</v>
      </c>
      <c r="K1476" s="19">
        <f t="shared" si="1069"/>
        <v>225.0831931027827</v>
      </c>
      <c r="L1476" s="16">
        <f t="shared" si="1049"/>
        <v>135.88513420811677</v>
      </c>
      <c r="M1476" s="23">
        <f>M1475-IF($B1476="B",(Percent_Rent_In_Elsies*2.49%/12 * H1475)/K1475,0)+IF($B1476="D",N1476,0)+IF(B1476="D",AK1475)+IF(B1476="C",F1475*90%)-(Y1476-Y1475)-IF($B1476="A",Q1475/K1475) + IF($B1476="A",Q1475/K1475)</f>
        <v>-33753183.032508895</v>
      </c>
      <c r="N1476" s="23">
        <f t="shared" si="1050"/>
        <v>0</v>
      </c>
      <c r="O1476" s="22">
        <f t="shared" si="1051"/>
        <v>0</v>
      </c>
      <c r="P1476" s="22">
        <f t="shared" si="1082"/>
        <v>0</v>
      </c>
      <c r="Q1476" s="22">
        <f t="shared" si="1083"/>
        <v>0</v>
      </c>
      <c r="R1476" s="22">
        <f t="shared" si="1052"/>
        <v>240454663.22904843</v>
      </c>
      <c r="S1476" s="16">
        <f t="shared" si="1089"/>
        <v>0</v>
      </c>
      <c r="T1476" s="15">
        <f t="shared" si="1053"/>
        <v>0</v>
      </c>
      <c r="U1476" s="23">
        <f t="shared" si="1070"/>
        <v>1068299.7281437819</v>
      </c>
      <c r="V1476" s="23">
        <f t="shared" si="1071"/>
        <v>0</v>
      </c>
      <c r="W1476" s="23">
        <f t="shared" si="1084"/>
        <v>0</v>
      </c>
      <c r="X1476" s="23">
        <f t="shared" si="1072"/>
        <v>30915862.492266204</v>
      </c>
      <c r="Y1476" s="23">
        <f t="shared" si="1054"/>
        <v>13825559.361691331</v>
      </c>
      <c r="Z1476" s="3">
        <f t="shared" si="1055"/>
        <v>0</v>
      </c>
      <c r="AA1476" s="23">
        <f t="shared" si="1056"/>
        <v>58029737.724636219</v>
      </c>
      <c r="AB1476" s="26">
        <f t="shared" si="1073"/>
        <v>70086276.274228647</v>
      </c>
      <c r="AC1476" s="23">
        <f t="shared" si="1074"/>
        <v>74889487.274228647</v>
      </c>
      <c r="AD1476" s="23">
        <f t="shared" si="1080"/>
        <v>4803211</v>
      </c>
      <c r="AE1476" s="24">
        <f t="shared" si="1088"/>
        <v>70086276.274228647</v>
      </c>
      <c r="AF1476" s="3">
        <f t="shared" si="1075"/>
        <v>0</v>
      </c>
      <c r="AG1476" s="2">
        <f t="shared" si="1057"/>
        <v>0</v>
      </c>
      <c r="AH1476" s="2">
        <f t="shared" si="1058"/>
        <v>112.43294630971981</v>
      </c>
      <c r="AI1476" s="23">
        <f t="shared" si="1081"/>
        <v>9329656187.1272297</v>
      </c>
      <c r="AJ1476" s="23">
        <f t="shared" si="1059"/>
        <v>6219.922423797766</v>
      </c>
      <c r="AK1476" s="23">
        <f t="shared" si="1060"/>
        <v>0</v>
      </c>
      <c r="AL1476" s="23">
        <f t="shared" si="1085"/>
        <v>0</v>
      </c>
      <c r="AM1476" s="23">
        <f t="shared" si="1086"/>
        <v>0</v>
      </c>
      <c r="AN1476" s="16">
        <f t="shared" si="1076"/>
        <v>0</v>
      </c>
      <c r="AO1476" s="23">
        <f t="shared" si="1077"/>
        <v>0</v>
      </c>
      <c r="AP1476" s="22">
        <f t="shared" si="1078"/>
        <v>0</v>
      </c>
      <c r="AQ1476" s="30">
        <f t="shared" si="1061"/>
        <v>5098907757.129467</v>
      </c>
      <c r="AR1476" s="28">
        <f t="shared" si="1062"/>
        <v>2403266010.6174283</v>
      </c>
      <c r="AS1476" s="25">
        <f t="shared" si="1063"/>
        <v>200337590.02425668</v>
      </c>
      <c r="AT1476" s="32">
        <f t="shared" si="1064"/>
        <v>0</v>
      </c>
      <c r="AU1476" s="23">
        <f t="shared" si="1065"/>
        <v>0</v>
      </c>
      <c r="AV1476" s="22">
        <f t="shared" si="1066"/>
        <v>694398165.91254854</v>
      </c>
      <c r="AW1476" s="31">
        <f t="shared" si="1079"/>
        <v>3538456429.7832818</v>
      </c>
    </row>
    <row r="1477" spans="1:53" x14ac:dyDescent="0.25">
      <c r="A1477">
        <f t="shared" si="1087"/>
        <v>533</v>
      </c>
      <c r="B1477" t="s">
        <v>7</v>
      </c>
      <c r="C1477" s="27">
        <f t="shared" si="1044"/>
        <v>0</v>
      </c>
      <c r="D1477" s="27">
        <f t="shared" si="1067"/>
        <v>0</v>
      </c>
      <c r="E1477" s="27" t="b">
        <f t="shared" si="1043"/>
        <v>1</v>
      </c>
      <c r="F1477" s="29">
        <f t="shared" si="1045"/>
        <v>0</v>
      </c>
      <c r="G1477" s="27">
        <f t="shared" si="1068"/>
        <v>0</v>
      </c>
      <c r="H1477" s="22">
        <f t="shared" si="1046"/>
        <v>19700016343.471348</v>
      </c>
      <c r="I1477" s="23">
        <f t="shared" si="1047"/>
        <v>132580106.5049091</v>
      </c>
      <c r="J1477" s="23">
        <f t="shared" si="1048"/>
        <v>1086</v>
      </c>
      <c r="K1477" s="19">
        <f t="shared" si="1069"/>
        <v>225.0831931027827</v>
      </c>
      <c r="L1477" s="16">
        <f t="shared" si="1049"/>
        <v>135.88513420811677</v>
      </c>
      <c r="M1477" s="23">
        <f>M1476-IF($B1477="B",(Percent_Rent_In_Elsies*2.49%/12 * H1476)/K1476,0)+IF($B1477="D",N1477,0)+IF(B1477="D",AK1476)+IF(B1477="C",F1476*90%)-(Y1477-Y1476)-IF($B1477="A",Q1476/K1476) + IF($B1477="A",Q1476/K1476)</f>
        <v>-33843988.421727888</v>
      </c>
      <c r="N1477" s="23">
        <f t="shared" si="1050"/>
        <v>0</v>
      </c>
      <c r="O1477" s="22">
        <f t="shared" si="1051"/>
        <v>0</v>
      </c>
      <c r="P1477" s="22">
        <f t="shared" si="1082"/>
        <v>0</v>
      </c>
      <c r="Q1477" s="22">
        <f t="shared" si="1083"/>
        <v>0</v>
      </c>
      <c r="R1477" s="22">
        <f t="shared" si="1052"/>
        <v>220416774.62662774</v>
      </c>
      <c r="S1477" s="16">
        <f t="shared" si="1089"/>
        <v>20037888.602420703</v>
      </c>
      <c r="T1477" s="15">
        <f t="shared" si="1053"/>
        <v>0</v>
      </c>
      <c r="U1477" s="23">
        <f t="shared" si="1070"/>
        <v>979274.75079846673</v>
      </c>
      <c r="V1477" s="23">
        <f t="shared" si="1071"/>
        <v>89024.977345315157</v>
      </c>
      <c r="W1477" s="23">
        <f t="shared" si="1084"/>
        <v>0</v>
      </c>
      <c r="X1477" s="23">
        <f t="shared" si="1072"/>
        <v>30915862.492266204</v>
      </c>
      <c r="Y1477" s="23">
        <f t="shared" si="1054"/>
        <v>13825559.361691331</v>
      </c>
      <c r="Z1477" s="3">
        <f t="shared" si="1055"/>
        <v>0</v>
      </c>
      <c r="AA1477" s="23">
        <f t="shared" si="1056"/>
        <v>58029737.724636219</v>
      </c>
      <c r="AB1477" s="26">
        <f t="shared" si="1073"/>
        <v>70086276.274228632</v>
      </c>
      <c r="AC1477" s="23">
        <f t="shared" si="1074"/>
        <v>74889487.274228647</v>
      </c>
      <c r="AD1477" s="23">
        <f t="shared" si="1080"/>
        <v>4803211</v>
      </c>
      <c r="AE1477" s="24">
        <f t="shared" si="1088"/>
        <v>70086276.274228647</v>
      </c>
      <c r="AF1477" s="3">
        <f t="shared" si="1075"/>
        <v>0</v>
      </c>
      <c r="AG1477" s="2">
        <f t="shared" si="1057"/>
        <v>0</v>
      </c>
      <c r="AH1477" s="2">
        <f t="shared" si="1058"/>
        <v>112.43294630971981</v>
      </c>
      <c r="AI1477" s="23">
        <f t="shared" si="1081"/>
        <v>9329656187.1272297</v>
      </c>
      <c r="AJ1477" s="23">
        <f t="shared" si="1059"/>
        <v>6219.922423797766</v>
      </c>
      <c r="AK1477" s="23">
        <f t="shared" si="1060"/>
        <v>0</v>
      </c>
      <c r="AL1477" s="23">
        <f t="shared" si="1085"/>
        <v>1002486.9686756134</v>
      </c>
      <c r="AM1477" s="23">
        <f t="shared" si="1086"/>
        <v>935308676.40457439</v>
      </c>
      <c r="AN1477" s="16">
        <f t="shared" si="1076"/>
        <v>0</v>
      </c>
      <c r="AO1477" s="23">
        <f t="shared" si="1077"/>
        <v>90805.389218991128</v>
      </c>
      <c r="AP1477" s="22">
        <f t="shared" si="1078"/>
        <v>20438766.956351526</v>
      </c>
      <c r="AQ1477" s="30">
        <f t="shared" si="1061"/>
        <v>5139611561.5230408</v>
      </c>
      <c r="AR1477" s="28">
        <f t="shared" si="1062"/>
        <v>2423531048.0546508</v>
      </c>
      <c r="AS1477" s="25">
        <f t="shared" si="1063"/>
        <v>200337590.02425668</v>
      </c>
      <c r="AT1477" s="32">
        <f t="shared" si="1064"/>
        <v>0</v>
      </c>
      <c r="AU1477" s="23">
        <f t="shared" si="1065"/>
        <v>0</v>
      </c>
      <c r="AV1477" s="22">
        <f t="shared" si="1066"/>
        <v>694398165.91254854</v>
      </c>
      <c r="AW1477" s="31">
        <f t="shared" si="1079"/>
        <v>3579160234.176856</v>
      </c>
    </row>
    <row r="1478" spans="1:53" x14ac:dyDescent="0.25">
      <c r="A1478">
        <f t="shared" si="1087"/>
        <v>533</v>
      </c>
      <c r="B1478" t="s">
        <v>8</v>
      </c>
      <c r="C1478" s="27">
        <f t="shared" si="1044"/>
        <v>0</v>
      </c>
      <c r="D1478" s="27">
        <f t="shared" si="1067"/>
        <v>0</v>
      </c>
      <c r="E1478" s="27" t="b">
        <f t="shared" si="1043"/>
        <v>1</v>
      </c>
      <c r="F1478" s="29">
        <f t="shared" si="1045"/>
        <v>0</v>
      </c>
      <c r="G1478" s="27">
        <f t="shared" si="1068"/>
        <v>0</v>
      </c>
      <c r="H1478" s="22">
        <f t="shared" si="1046"/>
        <v>19700016343.471348</v>
      </c>
      <c r="I1478" s="23">
        <f t="shared" si="1047"/>
        <v>132580106.5049091</v>
      </c>
      <c r="J1478" s="23">
        <f t="shared" si="1048"/>
        <v>1086</v>
      </c>
      <c r="K1478" s="19">
        <f t="shared" si="1069"/>
        <v>225.0831931027827</v>
      </c>
      <c r="L1478" s="16">
        <f t="shared" si="1049"/>
        <v>135.88513420811677</v>
      </c>
      <c r="M1478" s="23">
        <f>M1477-IF($B1478="B",(Percent_Rent_In_Elsies*2.49%/12 * H1477)/K1477,0)+IF($B1478="D",N1478,0)+IF(B1478="D",AK1477)+IF(B1478="C",F1477*90%)-(Y1478-Y1477)-IF($B1478="A",Q1477/K1477) + IF($B1478="A",Q1477/K1477)</f>
        <v>-33843988.421727888</v>
      </c>
      <c r="N1478" s="23">
        <f t="shared" si="1050"/>
        <v>0</v>
      </c>
      <c r="O1478" s="22">
        <f t="shared" si="1051"/>
        <v>0</v>
      </c>
      <c r="P1478" s="22">
        <f t="shared" si="1082"/>
        <v>0</v>
      </c>
      <c r="Q1478" s="22">
        <f t="shared" si="1083"/>
        <v>0</v>
      </c>
      <c r="R1478" s="22">
        <f t="shared" si="1052"/>
        <v>240855541.58297926</v>
      </c>
      <c r="S1478" s="16">
        <f t="shared" si="1089"/>
        <v>20037888.602420703</v>
      </c>
      <c r="T1478" s="15">
        <f t="shared" si="1053"/>
        <v>0</v>
      </c>
      <c r="U1478" s="23">
        <f t="shared" si="1070"/>
        <v>1070080.1400174578</v>
      </c>
      <c r="V1478" s="23">
        <f t="shared" si="1071"/>
        <v>89024.977345315157</v>
      </c>
      <c r="W1478" s="23">
        <f t="shared" si="1084"/>
        <v>0</v>
      </c>
      <c r="X1478" s="23">
        <f t="shared" si="1072"/>
        <v>30915862.492266204</v>
      </c>
      <c r="Y1478" s="23">
        <f t="shared" si="1054"/>
        <v>13825559.361691331</v>
      </c>
      <c r="Z1478" s="3">
        <f t="shared" si="1055"/>
        <v>0</v>
      </c>
      <c r="AA1478" s="23">
        <f t="shared" si="1056"/>
        <v>58029737.724636219</v>
      </c>
      <c r="AB1478" s="26">
        <f t="shared" si="1073"/>
        <v>70086276.274228632</v>
      </c>
      <c r="AC1478" s="23">
        <f t="shared" si="1074"/>
        <v>74889487.274228647</v>
      </c>
      <c r="AD1478" s="23">
        <f t="shared" si="1080"/>
        <v>4803211</v>
      </c>
      <c r="AE1478" s="24">
        <f t="shared" si="1088"/>
        <v>70086276.274228647</v>
      </c>
      <c r="AF1478" s="3">
        <f t="shared" si="1075"/>
        <v>1E-4</v>
      </c>
      <c r="AG1478" s="2">
        <f t="shared" si="1057"/>
        <v>0</v>
      </c>
      <c r="AH1478" s="2">
        <f t="shared" si="1058"/>
        <v>112.43294630971981</v>
      </c>
      <c r="AI1478" s="23">
        <f t="shared" si="1081"/>
        <v>9329656187.1272297</v>
      </c>
      <c r="AJ1478" s="23">
        <f t="shared" si="1059"/>
        <v>6219.922423797766</v>
      </c>
      <c r="AK1478" s="23">
        <f t="shared" si="1060"/>
        <v>60410.414061067975</v>
      </c>
      <c r="AL1478" s="23">
        <f t="shared" si="1085"/>
        <v>0</v>
      </c>
      <c r="AM1478" s="23">
        <f t="shared" si="1086"/>
        <v>0</v>
      </c>
      <c r="AN1478" s="16">
        <f t="shared" si="1076"/>
        <v>0</v>
      </c>
      <c r="AO1478" s="23">
        <f t="shared" si="1077"/>
        <v>0</v>
      </c>
      <c r="AP1478" s="22">
        <f t="shared" si="1078"/>
        <v>0</v>
      </c>
      <c r="AQ1478" s="30">
        <f t="shared" si="1061"/>
        <v>5139611561.5230408</v>
      </c>
      <c r="AR1478" s="28">
        <f t="shared" si="1062"/>
        <v>2423531048.0546508</v>
      </c>
      <c r="AS1478" s="25">
        <f t="shared" si="1063"/>
        <v>200337590.02425668</v>
      </c>
      <c r="AT1478" s="32">
        <f t="shared" si="1064"/>
        <v>0</v>
      </c>
      <c r="AU1478" s="23">
        <f t="shared" si="1065"/>
        <v>0</v>
      </c>
      <c r="AV1478" s="22">
        <f t="shared" si="1066"/>
        <v>694398165.91254854</v>
      </c>
      <c r="AW1478" s="31">
        <f t="shared" si="1079"/>
        <v>3579160234.176856</v>
      </c>
    </row>
    <row r="1479" spans="1:53" x14ac:dyDescent="0.25">
      <c r="A1479" s="21">
        <f t="shared" si="1087"/>
        <v>533</v>
      </c>
      <c r="B1479" s="21" t="s">
        <v>9</v>
      </c>
      <c r="C1479" s="27">
        <f t="shared" si="1044"/>
        <v>0</v>
      </c>
      <c r="D1479" s="27">
        <f t="shared" si="1067"/>
        <v>0</v>
      </c>
      <c r="E1479" s="27" t="b">
        <f t="shared" si="1043"/>
        <v>1</v>
      </c>
      <c r="F1479" s="29">
        <f t="shared" si="1045"/>
        <v>0</v>
      </c>
      <c r="G1479" s="27">
        <f t="shared" si="1068"/>
        <v>0</v>
      </c>
      <c r="H1479" s="22">
        <f t="shared" si="1046"/>
        <v>19700016343.471348</v>
      </c>
      <c r="I1479" s="23">
        <f t="shared" si="1047"/>
        <v>132580106.5049091</v>
      </c>
      <c r="J1479" s="23">
        <f t="shared" si="1048"/>
        <v>1086</v>
      </c>
      <c r="K1479" s="19">
        <f t="shared" si="1069"/>
        <v>225.0831931027827</v>
      </c>
      <c r="L1479" s="16">
        <f t="shared" si="1049"/>
        <v>135.88513420811677</v>
      </c>
      <c r="M1479" s="23">
        <f>M1478-IF($B1479="B",(Percent_Rent_In_Elsies*2.49%/12 * H1478)/K1478,0)+IF($B1479="D",N1479,0)+IF(B1479="D",AK1478)+IF(B1479="C",F1478*90%)-(Y1479-Y1478)-IF($B1479="A",Q1478/K1478) + IF($B1479="A",Q1478/K1478)</f>
        <v>-33783578.007666819</v>
      </c>
      <c r="N1479" s="23">
        <f t="shared" si="1050"/>
        <v>0</v>
      </c>
      <c r="O1479" s="22">
        <f t="shared" si="1051"/>
        <v>13999814.528490897</v>
      </c>
      <c r="P1479" s="22">
        <f t="shared" si="1082"/>
        <v>0</v>
      </c>
      <c r="Q1479" s="22">
        <f t="shared" si="1083"/>
        <v>0</v>
      </c>
      <c r="R1479" s="22">
        <f t="shared" si="1052"/>
        <v>240855541.58297926</v>
      </c>
      <c r="S1479" s="16">
        <f t="shared" si="1089"/>
        <v>0</v>
      </c>
      <c r="T1479" s="15">
        <f t="shared" si="1053"/>
        <v>6038074.0739298053</v>
      </c>
      <c r="U1479" s="23">
        <f t="shared" si="1070"/>
        <v>1070080.1400174578</v>
      </c>
      <c r="V1479" s="23">
        <f t="shared" si="1071"/>
        <v>0</v>
      </c>
      <c r="W1479" s="23">
        <f t="shared" si="1084"/>
        <v>89024.977345315157</v>
      </c>
      <c r="X1479" s="23">
        <f t="shared" si="1072"/>
        <v>30915862.492266204</v>
      </c>
      <c r="Y1479" s="23">
        <f t="shared" si="1054"/>
        <v>13825559.361691331</v>
      </c>
      <c r="Z1479" s="3">
        <f t="shared" si="1055"/>
        <v>0</v>
      </c>
      <c r="AA1479" s="23">
        <f t="shared" si="1056"/>
        <v>57969327.31057515</v>
      </c>
      <c r="AB1479" s="26">
        <f t="shared" si="1073"/>
        <v>70086276.274228632</v>
      </c>
      <c r="AC1479" s="23">
        <f t="shared" si="1074"/>
        <v>74889487.274228647</v>
      </c>
      <c r="AD1479" s="23">
        <f t="shared" si="1080"/>
        <v>4803211</v>
      </c>
      <c r="AE1479" s="24">
        <f t="shared" si="1088"/>
        <v>70086276.274228647</v>
      </c>
      <c r="AF1479" s="3">
        <f t="shared" si="1075"/>
        <v>0</v>
      </c>
      <c r="AG1479" s="2">
        <f t="shared" si="1057"/>
        <v>0</v>
      </c>
      <c r="AH1479" s="2">
        <f t="shared" si="1058"/>
        <v>112.43294630971981</v>
      </c>
      <c r="AI1479" s="23">
        <f t="shared" si="1081"/>
        <v>9319943780.7747097</v>
      </c>
      <c r="AJ1479" s="23">
        <f t="shared" si="1059"/>
        <v>6219.922423797766</v>
      </c>
      <c r="AK1479" s="23">
        <f t="shared" si="1060"/>
        <v>0</v>
      </c>
      <c r="AL1479" s="23">
        <f t="shared" si="1085"/>
        <v>0</v>
      </c>
      <c r="AM1479" s="23">
        <f t="shared" si="1086"/>
        <v>0</v>
      </c>
      <c r="AN1479" s="16">
        <f t="shared" si="1076"/>
        <v>0</v>
      </c>
      <c r="AO1479" s="23">
        <f t="shared" si="1077"/>
        <v>0</v>
      </c>
      <c r="AP1479" s="22">
        <f t="shared" si="1078"/>
        <v>0</v>
      </c>
      <c r="AQ1479" s="30">
        <f t="shared" si="1061"/>
        <v>5139611561.5230408</v>
      </c>
      <c r="AR1479" s="28">
        <f t="shared" si="1062"/>
        <v>2423531048.0546508</v>
      </c>
      <c r="AS1479" s="25">
        <f t="shared" si="1063"/>
        <v>200337590.02425668</v>
      </c>
      <c r="AT1479" s="32">
        <f t="shared" si="1064"/>
        <v>0</v>
      </c>
      <c r="AU1479" s="23">
        <f t="shared" si="1065"/>
        <v>0</v>
      </c>
      <c r="AV1479" s="22">
        <f t="shared" si="1066"/>
        <v>694398165.91254854</v>
      </c>
      <c r="AW1479" s="31">
        <f t="shared" si="1079"/>
        <v>3579160234.176856</v>
      </c>
      <c r="AX1479" s="21"/>
      <c r="AY1479" s="21"/>
      <c r="AZ1479" s="21"/>
      <c r="BA1479" s="21"/>
    </row>
    <row r="1480" spans="1:53" x14ac:dyDescent="0.25">
      <c r="A1480" s="21">
        <f t="shared" si="1087"/>
        <v>533</v>
      </c>
      <c r="B1480" s="21" t="s">
        <v>28</v>
      </c>
      <c r="C1480" s="27">
        <f t="shared" si="1044"/>
        <v>0</v>
      </c>
      <c r="D1480" s="27">
        <f t="shared" si="1067"/>
        <v>0</v>
      </c>
      <c r="E1480" s="27" t="b">
        <f t="shared" si="1043"/>
        <v>1</v>
      </c>
      <c r="F1480" s="29">
        <f t="shared" si="1045"/>
        <v>0</v>
      </c>
      <c r="G1480" s="27">
        <f t="shared" si="1068"/>
        <v>0</v>
      </c>
      <c r="H1480" s="22">
        <f t="shared" si="1046"/>
        <v>19700016343.471348</v>
      </c>
      <c r="I1480" s="23">
        <f t="shared" si="1047"/>
        <v>132580106.5049091</v>
      </c>
      <c r="J1480" s="23">
        <f t="shared" si="1048"/>
        <v>1086</v>
      </c>
      <c r="K1480" s="19">
        <f t="shared" si="1069"/>
        <v>225.0831931027827</v>
      </c>
      <c r="L1480" s="16">
        <f t="shared" si="1049"/>
        <v>135.88513420811677</v>
      </c>
      <c r="M1480" s="23">
        <f>M1479-IF($B1480="B",(Percent_Rent_In_Elsies*2.49%/12 * H1479)/K1479,0)+IF($B1480="D",N1480,0)+IF(B1480="D",AK1479)+IF(B1480="C",F1479*90%)-(Y1480-Y1479)-IF($B1480="A",Q1479/K1479) + IF($B1480="A",Q1479/K1479)</f>
        <v>-33783578.007666819</v>
      </c>
      <c r="N1480" s="23">
        <f t="shared" si="1050"/>
        <v>0</v>
      </c>
      <c r="O1480" s="22">
        <f t="shared" si="1051"/>
        <v>0</v>
      </c>
      <c r="P1480" s="22">
        <f t="shared" si="1082"/>
        <v>13999814.528490897</v>
      </c>
      <c r="Q1480" s="22">
        <f t="shared" si="1083"/>
        <v>0</v>
      </c>
      <c r="R1480" s="22">
        <f t="shared" si="1052"/>
        <v>240855541.58297926</v>
      </c>
      <c r="S1480" s="16">
        <f t="shared" si="1089"/>
        <v>0</v>
      </c>
      <c r="T1480" s="15">
        <f t="shared" si="1053"/>
        <v>0</v>
      </c>
      <c r="U1480" s="23">
        <f t="shared" si="1070"/>
        <v>1070080.1400174578</v>
      </c>
      <c r="V1480" s="23">
        <f t="shared" si="1071"/>
        <v>0</v>
      </c>
      <c r="W1480" s="23">
        <f t="shared" si="1084"/>
        <v>0</v>
      </c>
      <c r="X1480" s="23">
        <f t="shared" si="1072"/>
        <v>30915862.492266204</v>
      </c>
      <c r="Y1480" s="23">
        <f t="shared" si="1054"/>
        <v>13825559.361691331</v>
      </c>
      <c r="Z1480" s="3">
        <f t="shared" si="1055"/>
        <v>4451.2488672657582</v>
      </c>
      <c r="AA1480" s="23">
        <f t="shared" si="1056"/>
        <v>58036096.043584138</v>
      </c>
      <c r="AB1480" s="26">
        <f t="shared" si="1073"/>
        <v>70086276.274228632</v>
      </c>
      <c r="AC1480" s="23">
        <f t="shared" si="1074"/>
        <v>74889487.274228647</v>
      </c>
      <c r="AD1480" s="23">
        <f t="shared" si="1080"/>
        <v>4803211</v>
      </c>
      <c r="AE1480" s="24">
        <f t="shared" si="1088"/>
        <v>70086276.274228647</v>
      </c>
      <c r="AF1480" s="3">
        <f t="shared" si="1075"/>
        <v>0</v>
      </c>
      <c r="AG1480" s="2">
        <f t="shared" si="1057"/>
        <v>534149864.07189095</v>
      </c>
      <c r="AH1480" s="2">
        <f t="shared" si="1058"/>
        <v>112.43294630971981</v>
      </c>
      <c r="AI1480" s="23">
        <f t="shared" si="1081"/>
        <v>9330678437.6497746</v>
      </c>
      <c r="AJ1480" s="23">
        <f t="shared" si="1059"/>
        <v>6219.922423797766</v>
      </c>
      <c r="AK1480" s="23">
        <f t="shared" si="1060"/>
        <v>0</v>
      </c>
      <c r="AL1480" s="23">
        <f t="shared" si="1085"/>
        <v>0</v>
      </c>
      <c r="AM1480" s="23">
        <f t="shared" si="1086"/>
        <v>0</v>
      </c>
      <c r="AN1480" s="16">
        <f t="shared" si="1076"/>
        <v>0</v>
      </c>
      <c r="AO1480" s="23">
        <f t="shared" si="1077"/>
        <v>0</v>
      </c>
      <c r="AP1480" s="22">
        <f t="shared" si="1078"/>
        <v>0</v>
      </c>
      <c r="AQ1480" s="30">
        <f t="shared" si="1061"/>
        <v>5139611561.5230408</v>
      </c>
      <c r="AR1480" s="28">
        <f t="shared" si="1062"/>
        <v>2423531048.0546508</v>
      </c>
      <c r="AS1480" s="25">
        <f t="shared" si="1063"/>
        <v>200337590.02425668</v>
      </c>
      <c r="AT1480" s="32">
        <f t="shared" si="1064"/>
        <v>8902.4977345315165</v>
      </c>
      <c r="AU1480" s="23">
        <f t="shared" si="1065"/>
        <v>8902.4977345315165</v>
      </c>
      <c r="AV1480" s="22">
        <f t="shared" si="1066"/>
        <v>700436239.98647833</v>
      </c>
      <c r="AW1480" s="31">
        <f t="shared" si="1079"/>
        <v>3579160234.176856</v>
      </c>
      <c r="AX1480" s="21"/>
      <c r="AY1480" s="21"/>
      <c r="AZ1480" s="21"/>
      <c r="BA1480" s="21"/>
    </row>
    <row r="1481" spans="1:53" x14ac:dyDescent="0.25">
      <c r="A1481">
        <f t="shared" si="1087"/>
        <v>534</v>
      </c>
      <c r="B1481" t="s">
        <v>6</v>
      </c>
      <c r="C1481" s="27">
        <f t="shared" si="1044"/>
        <v>0</v>
      </c>
      <c r="D1481" s="27">
        <f t="shared" si="1067"/>
        <v>0</v>
      </c>
      <c r="E1481" s="27" t="b">
        <f t="shared" si="1043"/>
        <v>1</v>
      </c>
      <c r="F1481" s="29">
        <f t="shared" si="1045"/>
        <v>0</v>
      </c>
      <c r="G1481" s="27">
        <f t="shared" si="1068"/>
        <v>0</v>
      </c>
      <c r="H1481" s="22">
        <f t="shared" si="1046"/>
        <v>19732849704.0438</v>
      </c>
      <c r="I1481" s="23">
        <f t="shared" si="1047"/>
        <v>132580106.5049091</v>
      </c>
      <c r="J1481" s="23">
        <f t="shared" si="1048"/>
        <v>1086</v>
      </c>
      <c r="K1481" s="19">
        <f t="shared" si="1069"/>
        <v>225.0831931027827</v>
      </c>
      <c r="L1481" s="16">
        <f t="shared" si="1049"/>
        <v>136.11160943179698</v>
      </c>
      <c r="M1481" s="23">
        <f>M1480-IF($B1481="B",(Percent_Rent_In_Elsies*2.49%/12 * H1480)/K1480,0)+IF($B1481="D",N1481,0)+IF(B1481="D",AK1480)+IF(B1481="C",F1480*90%)-(Y1481-Y1480)-IF($B1481="A",Q1480/K1480) + IF($B1481="A",Q1480/K1480)</f>
        <v>-33783578.007666819</v>
      </c>
      <c r="N1481" s="23">
        <f t="shared" si="1050"/>
        <v>0</v>
      </c>
      <c r="O1481" s="22">
        <f t="shared" si="1051"/>
        <v>0</v>
      </c>
      <c r="P1481" s="22">
        <f t="shared" si="1082"/>
        <v>0</v>
      </c>
      <c r="Q1481" s="22">
        <f t="shared" si="1083"/>
        <v>0</v>
      </c>
      <c r="R1481" s="22">
        <f t="shared" si="1052"/>
        <v>240855541.58297926</v>
      </c>
      <c r="S1481" s="16">
        <f t="shared" si="1089"/>
        <v>0</v>
      </c>
      <c r="T1481" s="15">
        <f t="shared" si="1053"/>
        <v>0</v>
      </c>
      <c r="U1481" s="23">
        <f t="shared" si="1070"/>
        <v>1070080.1400174578</v>
      </c>
      <c r="V1481" s="23">
        <f t="shared" si="1071"/>
        <v>0</v>
      </c>
      <c r="W1481" s="23">
        <f t="shared" si="1084"/>
        <v>0</v>
      </c>
      <c r="X1481" s="23">
        <f t="shared" si="1072"/>
        <v>30938118.736602534</v>
      </c>
      <c r="Y1481" s="23">
        <f t="shared" si="1054"/>
        <v>13825559.361691331</v>
      </c>
      <c r="Z1481" s="3">
        <f t="shared" si="1055"/>
        <v>0</v>
      </c>
      <c r="AA1481" s="23">
        <f t="shared" si="1056"/>
        <v>58036096.043584138</v>
      </c>
      <c r="AB1481" s="26">
        <f t="shared" si="1073"/>
        <v>70086276.274228632</v>
      </c>
      <c r="AC1481" s="23">
        <f t="shared" si="1074"/>
        <v>74889487.274228647</v>
      </c>
      <c r="AD1481" s="23">
        <f t="shared" si="1080"/>
        <v>4803211</v>
      </c>
      <c r="AE1481" s="24">
        <f t="shared" si="1088"/>
        <v>70086276.274228647</v>
      </c>
      <c r="AF1481" s="3">
        <f t="shared" si="1075"/>
        <v>0</v>
      </c>
      <c r="AG1481" s="2">
        <f t="shared" si="1057"/>
        <v>0</v>
      </c>
      <c r="AH1481" s="2">
        <f t="shared" si="1058"/>
        <v>112.62033455356935</v>
      </c>
      <c r="AI1481" s="23">
        <f t="shared" si="1081"/>
        <v>9330678437.6497746</v>
      </c>
      <c r="AJ1481" s="23">
        <f t="shared" si="1059"/>
        <v>6219.922423797766</v>
      </c>
      <c r="AK1481" s="23">
        <f t="shared" si="1060"/>
        <v>0</v>
      </c>
      <c r="AL1481" s="23">
        <f t="shared" si="1085"/>
        <v>0</v>
      </c>
      <c r="AM1481" s="23">
        <f t="shared" si="1086"/>
        <v>0</v>
      </c>
      <c r="AN1481" s="16">
        <f t="shared" si="1076"/>
        <v>0</v>
      </c>
      <c r="AO1481" s="23">
        <f t="shared" si="1077"/>
        <v>0</v>
      </c>
      <c r="AP1481" s="22">
        <f t="shared" si="1078"/>
        <v>0</v>
      </c>
      <c r="AQ1481" s="30">
        <f t="shared" si="1061"/>
        <v>5139611561.5230408</v>
      </c>
      <c r="AR1481" s="28">
        <f t="shared" si="1062"/>
        <v>2423531048.0546508</v>
      </c>
      <c r="AS1481" s="25">
        <f t="shared" si="1063"/>
        <v>200337590.02425668</v>
      </c>
      <c r="AT1481" s="32">
        <f t="shared" si="1064"/>
        <v>0</v>
      </c>
      <c r="AU1481" s="23">
        <f t="shared" si="1065"/>
        <v>0</v>
      </c>
      <c r="AV1481" s="22">
        <f t="shared" si="1066"/>
        <v>700436239.98647833</v>
      </c>
      <c r="AW1481" s="31">
        <f t="shared" si="1079"/>
        <v>3565160419.648365</v>
      </c>
    </row>
    <row r="1482" spans="1:53" x14ac:dyDescent="0.25">
      <c r="A1482">
        <f t="shared" si="1087"/>
        <v>534</v>
      </c>
      <c r="B1482" t="s">
        <v>7</v>
      </c>
      <c r="C1482" s="27">
        <f t="shared" si="1044"/>
        <v>0</v>
      </c>
      <c r="D1482" s="27">
        <f t="shared" si="1067"/>
        <v>0</v>
      </c>
      <c r="E1482" s="27" t="b">
        <f t="shared" ref="E1482:E1545" si="1090">IF(OR(I1482&gt;Max_Parcels, AI1482&gt;8000000000),TRUE,FALSE)</f>
        <v>1</v>
      </c>
      <c r="F1482" s="29">
        <f t="shared" si="1045"/>
        <v>0</v>
      </c>
      <c r="G1482" s="27">
        <f t="shared" si="1068"/>
        <v>0</v>
      </c>
      <c r="H1482" s="22">
        <f t="shared" si="1046"/>
        <v>19732849704.0438</v>
      </c>
      <c r="I1482" s="23">
        <f t="shared" si="1047"/>
        <v>132580106.5049091</v>
      </c>
      <c r="J1482" s="23">
        <f t="shared" si="1048"/>
        <v>1086</v>
      </c>
      <c r="K1482" s="19">
        <f t="shared" si="1069"/>
        <v>225.0831931027827</v>
      </c>
      <c r="L1482" s="16">
        <f t="shared" si="1049"/>
        <v>136.11160943179698</v>
      </c>
      <c r="M1482" s="23">
        <f>M1481-IF($B1482="B",(Percent_Rent_In_Elsies*2.49%/12 * H1481)/K1481,0)+IF($B1482="D",N1482,0)+IF(B1482="D",AK1481)+IF(B1482="C",F1481*90%)-(Y1482-Y1481)-IF($B1482="A",Q1481/K1481) + IF($B1482="A",Q1481/K1481)</f>
        <v>-33874534.739201173</v>
      </c>
      <c r="N1482" s="23">
        <f t="shared" si="1050"/>
        <v>0</v>
      </c>
      <c r="O1482" s="22">
        <f t="shared" si="1051"/>
        <v>0</v>
      </c>
      <c r="P1482" s="22">
        <f t="shared" si="1082"/>
        <v>0</v>
      </c>
      <c r="Q1482" s="22">
        <f t="shared" si="1083"/>
        <v>0</v>
      </c>
      <c r="R1482" s="22">
        <f t="shared" si="1052"/>
        <v>220784246.45106432</v>
      </c>
      <c r="S1482" s="16">
        <f t="shared" si="1089"/>
        <v>20071295.13191494</v>
      </c>
      <c r="T1482" s="15">
        <f t="shared" si="1053"/>
        <v>0</v>
      </c>
      <c r="U1482" s="23">
        <f t="shared" si="1070"/>
        <v>980906.79501600296</v>
      </c>
      <c r="V1482" s="23">
        <f t="shared" si="1071"/>
        <v>89173.345001454814</v>
      </c>
      <c r="W1482" s="23">
        <f t="shared" si="1084"/>
        <v>0</v>
      </c>
      <c r="X1482" s="23">
        <f t="shared" si="1072"/>
        <v>30938118.736602534</v>
      </c>
      <c r="Y1482" s="23">
        <f t="shared" si="1054"/>
        <v>13825559.361691331</v>
      </c>
      <c r="Z1482" s="3">
        <f t="shared" si="1055"/>
        <v>0</v>
      </c>
      <c r="AA1482" s="23">
        <f t="shared" si="1056"/>
        <v>58036096.043584138</v>
      </c>
      <c r="AB1482" s="26">
        <f t="shared" si="1073"/>
        <v>70086276.274228647</v>
      </c>
      <c r="AC1482" s="23">
        <f t="shared" si="1074"/>
        <v>74889487.274228647</v>
      </c>
      <c r="AD1482" s="23">
        <f t="shared" si="1080"/>
        <v>4803211</v>
      </c>
      <c r="AE1482" s="24">
        <f t="shared" si="1088"/>
        <v>70086276.274228647</v>
      </c>
      <c r="AF1482" s="3">
        <f t="shared" si="1075"/>
        <v>0</v>
      </c>
      <c r="AG1482" s="2">
        <f t="shared" si="1057"/>
        <v>0</v>
      </c>
      <c r="AH1482" s="2">
        <f t="shared" si="1058"/>
        <v>112.62033455356935</v>
      </c>
      <c r="AI1482" s="23">
        <f t="shared" si="1081"/>
        <v>9330678437.6497746</v>
      </c>
      <c r="AJ1482" s="23">
        <f t="shared" si="1059"/>
        <v>6219.922423797766</v>
      </c>
      <c r="AK1482" s="23">
        <f t="shared" si="1060"/>
        <v>0</v>
      </c>
      <c r="AL1482" s="23">
        <f t="shared" si="1085"/>
        <v>1022250.5225448608</v>
      </c>
      <c r="AM1482" s="23">
        <f t="shared" si="1086"/>
        <v>953747842.18736446</v>
      </c>
      <c r="AN1482" s="16">
        <f t="shared" si="1076"/>
        <v>0</v>
      </c>
      <c r="AO1482" s="23">
        <f t="shared" si="1077"/>
        <v>90956.73153435612</v>
      </c>
      <c r="AP1482" s="22">
        <f t="shared" si="1078"/>
        <v>20472831.567945447</v>
      </c>
      <c r="AQ1482" s="30">
        <f t="shared" si="1061"/>
        <v>5180383205.5906038</v>
      </c>
      <c r="AR1482" s="28">
        <f t="shared" si="1062"/>
        <v>2443829860.5542688</v>
      </c>
      <c r="AS1482" s="25">
        <f t="shared" si="1063"/>
        <v>200337590.02425668</v>
      </c>
      <c r="AT1482" s="32">
        <f t="shared" si="1064"/>
        <v>0</v>
      </c>
      <c r="AU1482" s="23">
        <f t="shared" si="1065"/>
        <v>0</v>
      </c>
      <c r="AV1482" s="22">
        <f t="shared" si="1066"/>
        <v>700436239.98647833</v>
      </c>
      <c r="AW1482" s="31">
        <f t="shared" si="1079"/>
        <v>3605932063.7159286</v>
      </c>
    </row>
    <row r="1483" spans="1:53" s="21" customFormat="1" x14ac:dyDescent="0.25">
      <c r="A1483">
        <f t="shared" si="1087"/>
        <v>534</v>
      </c>
      <c r="B1483" t="s">
        <v>8</v>
      </c>
      <c r="C1483" s="27">
        <f t="shared" ref="C1483:C1546" si="1091">IF(E1482 = TRUE, 0, IF(AND($B1483="A",P1482&gt;0),P1482,0)+IFERROR(IF($B1483="A",Percent_Elsies*95%*AN1479),0))</f>
        <v>0</v>
      </c>
      <c r="D1483" s="27">
        <f t="shared" si="1067"/>
        <v>0</v>
      </c>
      <c r="E1483" s="27" t="b">
        <f t="shared" si="1090"/>
        <v>1</v>
      </c>
      <c r="F1483" s="29">
        <f t="shared" ref="F1483:F1546" si="1092">D1483/K1483</f>
        <v>0</v>
      </c>
      <c r="G1483" s="27">
        <f t="shared" si="1068"/>
        <v>0</v>
      </c>
      <c r="H1483" s="22">
        <f t="shared" ref="H1483:H1546" si="1093">(H1482*K1483/K1482+G1483+D1483)*IF(B1483="A",(1+Inflation_Rate/12),1)</f>
        <v>19732849704.0438</v>
      </c>
      <c r="I1483" s="23">
        <f t="shared" ref="I1483:I1546" si="1094">I1482+(G1483+D1483)/L1483</f>
        <v>132580106.5049091</v>
      </c>
      <c r="J1483" s="23">
        <f t="shared" ref="J1483:J1546" si="1095">J1482+IF(AND($B1483="A",M1483&lt;0,AR1482&gt;0,E1482=FALSE),MIN(_xlfn.FLOOR.MATH(1 + (-M1483*2)/(Buy_On_Revalue)),30),0)</f>
        <v>1086</v>
      </c>
      <c r="K1483" s="19">
        <f t="shared" si="1069"/>
        <v>225.0831931027827</v>
      </c>
      <c r="L1483" s="16">
        <f t="shared" ref="L1483:L1546" si="1096">(L1482/K1482)*K1483*IF(B1483="A",(1+Inflation_Rate/12),1)</f>
        <v>136.11160943179698</v>
      </c>
      <c r="M1483" s="23">
        <f>M1482-IF($B1483="B",(Percent_Rent_In_Elsies*2.49%/12 * H1482)/K1482,0)+IF($B1483="D",N1483,0)+IF(B1483="D",AK1482)+IF(B1483="C",F1482*90%)-(Y1483-Y1482)-IF($B1483="A",Q1482/K1482) + IF($B1483="A",Q1482/K1482)</f>
        <v>-33874534.739201173</v>
      </c>
      <c r="N1483" s="23">
        <f t="shared" ref="N1483:N1546" si="1097">IF(B1483="D", IF(V1482&gt;(Percent_Elsies*(S1482+V1482)),V1482-(Percent_Elsies)*(S1482+V1482),0),0)</f>
        <v>0</v>
      </c>
      <c r="O1483" s="22">
        <f t="shared" ref="O1483:O1546" si="1098">IF(B1483="D",IF(S1482&gt;Percent_Dollars*(S1482+V1482),S1482-(Percent_Dollars*(S1482+V1482)),0),0)</f>
        <v>0</v>
      </c>
      <c r="P1483" s="22">
        <f t="shared" si="1082"/>
        <v>0</v>
      </c>
      <c r="Q1483" s="22">
        <f t="shared" si="1083"/>
        <v>0</v>
      </c>
      <c r="R1483" s="22">
        <f t="shared" ref="R1483:R1546" si="1099">R1482+IF($B1483="B",5%*AN1483,0)-IF(B1483="B",R1482/12,0)+IF($B1483="C", AP1482,0)</f>
        <v>241257078.01900977</v>
      </c>
      <c r="S1483" s="16">
        <f t="shared" si="1089"/>
        <v>20071295.13191494</v>
      </c>
      <c r="T1483" s="15">
        <f t="shared" ref="T1483:T1546" si="1100">IF($B1483="E",0,T1482+IF(B1483="B", Percent_Dollars*95%*AN1483,0)  + IF($B1483="D",N1483*MM_Bottom*K1483)+IF($B1483="D",S1482-O1483))</f>
        <v>0</v>
      </c>
      <c r="U1483" s="23">
        <f t="shared" si="1070"/>
        <v>1071863.5265503591</v>
      </c>
      <c r="V1483" s="23">
        <f t="shared" si="1071"/>
        <v>89173.345001454814</v>
      </c>
      <c r="W1483" s="23">
        <f t="shared" si="1084"/>
        <v>0</v>
      </c>
      <c r="X1483" s="23">
        <f t="shared" si="1072"/>
        <v>30938118.736602534</v>
      </c>
      <c r="Y1483" s="23">
        <f t="shared" ref="Y1483:Y1546" si="1101">50%*$H$10*(AS1482/$AS$10)*((4/3)/12+2.49%/4)</f>
        <v>13825559.361691331</v>
      </c>
      <c r="Z1483" s="3">
        <f t="shared" ref="Z1483:Z1546" si="1102">IF($B1483="E",W1482*3.5%/Percent_Elsies,0)</f>
        <v>0</v>
      </c>
      <c r="AA1483" s="23">
        <f t="shared" ref="AA1483:AA1546" si="1103">AA1482+IF($B1483="E",W1482*52.5%/Percent_Elsies,0)-IF($B1483="D",AK1482)</f>
        <v>58036096.043584138</v>
      </c>
      <c r="AB1483" s="26">
        <f t="shared" si="1073"/>
        <v>70086276.274228647</v>
      </c>
      <c r="AC1483" s="23">
        <f t="shared" si="1074"/>
        <v>74889487.274228647</v>
      </c>
      <c r="AD1483" s="23">
        <f t="shared" si="1080"/>
        <v>4803211</v>
      </c>
      <c r="AE1483" s="24">
        <f t="shared" si="1088"/>
        <v>70086276.274228647</v>
      </c>
      <c r="AF1483" s="3">
        <f t="shared" si="1075"/>
        <v>1E-4</v>
      </c>
      <c r="AG1483" s="2">
        <f t="shared" ref="AG1483:AG1546" si="1104">IF($B1483="E",(Z1483/AF1481)*12,0)</f>
        <v>0</v>
      </c>
      <c r="AH1483" s="2">
        <f t="shared" ref="AH1483:AH1546" si="1105">40%*H1483/AE1483</f>
        <v>112.62033455356935</v>
      </c>
      <c r="AI1483" s="23">
        <f t="shared" si="1081"/>
        <v>9330678437.6497746</v>
      </c>
      <c r="AJ1483" s="23">
        <f t="shared" ref="AJ1483:AJ1546" si="1106">AJ1482*K1482/K1483</f>
        <v>6219.922423797766</v>
      </c>
      <c r="AK1483" s="23">
        <f t="shared" ref="AK1483:AK1546" si="1107">IF($B1483="C",((37/25)*1000/K1483)*AI1483/1000000 - AM1482/1000000,0)</f>
        <v>60398.696546744402</v>
      </c>
      <c r="AL1483" s="23">
        <f t="shared" si="1085"/>
        <v>0</v>
      </c>
      <c r="AM1483" s="23">
        <f t="shared" si="1086"/>
        <v>0</v>
      </c>
      <c r="AN1483" s="16">
        <f t="shared" si="1076"/>
        <v>0</v>
      </c>
      <c r="AO1483" s="23">
        <f t="shared" si="1077"/>
        <v>0</v>
      </c>
      <c r="AP1483" s="22">
        <f t="shared" si="1078"/>
        <v>0</v>
      </c>
      <c r="AQ1483" s="30">
        <f t="shared" ref="AQ1483:AQ1546" si="1108">(AQ1482+IF($B1483="B",AN1483*(5%+95%*Percent_Dollars))+IFERROR(IF($B1483="A",AN1479*95%*Percent_Elsies),0)+IF($B1483="B",D1483)+AP1483+IF($B1483="B",(Percent_Rent_In_Elsies*2.49%*H1482/12)*MM_Top,0)-IF($B1483="C",F1482*MM_Bottom*K1483*65%)) + IF($B1483="A",Q1482*(MM_Top - MM_Bottom)) - IF($B1483="A",Q1482)</f>
        <v>5180383205.5906038</v>
      </c>
      <c r="AR1483" s="28">
        <f t="shared" ref="AR1483:AR1546" si="1109">(AR1482+IF($B1483="B",((Percent_Rent_In_Elsies)*2.49%*H1482/12)*MM_Top,0)-IF($B1483="D",N1483*MM_Bottom*K1483)-IF($B1483="C",F1482*MM_Bottom*K1483*65%)) + IF($B1483="A",Q1482*(MM_Top - MM_Bottom))</f>
        <v>2443829860.5542688</v>
      </c>
      <c r="AS1483" s="25">
        <f t="shared" ref="AS1483:AS1546" si="1110">AS1482+G1483+D1483</f>
        <v>200337590.02425668</v>
      </c>
      <c r="AT1483" s="32">
        <f t="shared" ref="AT1483:AT1546" si="1111">IF($B1483="E",W1482*7%/Percent_Elsies,0)</f>
        <v>0</v>
      </c>
      <c r="AU1483" s="23">
        <f t="shared" ref="AU1483:AU1546" si="1112">IF($B1483="E",W1482*7%/Percent_Elsies,0)</f>
        <v>0</v>
      </c>
      <c r="AV1483" s="22">
        <f t="shared" ref="AV1483:AV1546" si="1113">AV1482+IF($B1483="E",T1482*30%/Percent_Dollars)</f>
        <v>700436239.98647833</v>
      </c>
      <c r="AW1483" s="31">
        <f t="shared" si="1079"/>
        <v>3605932063.7159286</v>
      </c>
      <c r="AX1483"/>
      <c r="AY1483"/>
      <c r="AZ1483"/>
      <c r="BA1483"/>
    </row>
    <row r="1484" spans="1:53" s="21" customFormat="1" x14ac:dyDescent="0.25">
      <c r="A1484">
        <f t="shared" si="1087"/>
        <v>534</v>
      </c>
      <c r="B1484" t="s">
        <v>9</v>
      </c>
      <c r="C1484" s="27">
        <f t="shared" si="1091"/>
        <v>0</v>
      </c>
      <c r="D1484" s="27">
        <f t="shared" ref="D1484:D1547" si="1114">IF(AND($B1484="B",M1484&lt;0,AR1483&gt;0,E1483=FALSE),MIN(AR1483,Buy_On_Revalue*K1484*(J1483-J1482)),0)</f>
        <v>0</v>
      </c>
      <c r="E1484" s="27" t="b">
        <f t="shared" si="1090"/>
        <v>1</v>
      </c>
      <c r="F1484" s="29">
        <f t="shared" si="1092"/>
        <v>0</v>
      </c>
      <c r="G1484" s="27">
        <f t="shared" ref="G1484:G1547" si="1115">C1484</f>
        <v>0</v>
      </c>
      <c r="H1484" s="22">
        <f t="shared" si="1093"/>
        <v>19732849704.0438</v>
      </c>
      <c r="I1484" s="23">
        <f t="shared" si="1094"/>
        <v>132580106.5049091</v>
      </c>
      <c r="J1484" s="23">
        <f t="shared" si="1095"/>
        <v>1086</v>
      </c>
      <c r="K1484" s="19">
        <f t="shared" ref="K1484:K1547" si="1116">IF(J1484-J1483 &gt; 0,K1483*(1+0.005)^(J1484-J1483),K1483)</f>
        <v>225.0831931027827</v>
      </c>
      <c r="L1484" s="16">
        <f t="shared" si="1096"/>
        <v>136.11160943179698</v>
      </c>
      <c r="M1484" s="23">
        <f>M1483-IF($B1484="B",(Percent_Rent_In_Elsies*2.49%/12 * H1483)/K1483,0)+IF($B1484="D",N1484,0)+IF(B1484="D",AK1483)+IF(B1484="C",F1483*90%)-(Y1484-Y1483)-IF($B1484="A",Q1483/K1483) + IF($B1484="A",Q1483/K1483)</f>
        <v>-33814136.042654432</v>
      </c>
      <c r="N1484" s="23">
        <f t="shared" si="1097"/>
        <v>0</v>
      </c>
      <c r="O1484" s="22">
        <f t="shared" si="1098"/>
        <v>14023154.588840023</v>
      </c>
      <c r="P1484" s="22">
        <f t="shared" si="1082"/>
        <v>0</v>
      </c>
      <c r="Q1484" s="22">
        <f t="shared" si="1083"/>
        <v>0</v>
      </c>
      <c r="R1484" s="22">
        <f t="shared" si="1099"/>
        <v>241257078.01900977</v>
      </c>
      <c r="S1484" s="16">
        <f t="shared" si="1089"/>
        <v>0</v>
      </c>
      <c r="T1484" s="15">
        <f t="shared" si="1100"/>
        <v>6048140.543074917</v>
      </c>
      <c r="U1484" s="23">
        <f t="shared" ref="U1484:U1547" si="1117">U1483-IF($B1484="B",U1483/12)+IF($B1484="C",AO1483)+IF(B1484="C",F1483*10%)</f>
        <v>1071863.5265503591</v>
      </c>
      <c r="V1484" s="23">
        <f t="shared" ref="V1484:V1547" si="1118">IF($B1484="D", 0, V1483+IF($B1484="B",U1483/12,0))</f>
        <v>0</v>
      </c>
      <c r="W1484" s="23">
        <f t="shared" si="1084"/>
        <v>89173.345001454814</v>
      </c>
      <c r="X1484" s="23">
        <f t="shared" ref="X1484:X1547" si="1119">X1483+IFERROR(IF($B1484="A",Z1483,0),0)  + AT1483 + AU1483 - IF($B1484="A",Q1483/K1483)</f>
        <v>30938118.736602534</v>
      </c>
      <c r="Y1484" s="23">
        <f t="shared" si="1101"/>
        <v>13825559.361691331</v>
      </c>
      <c r="Z1484" s="3">
        <f t="shared" si="1102"/>
        <v>0</v>
      </c>
      <c r="AA1484" s="23">
        <f t="shared" si="1103"/>
        <v>57975697.347037397</v>
      </c>
      <c r="AB1484" s="26">
        <f t="shared" ref="AB1484:AB1547" si="1120">M1484+SUM(U1484:AA1484)+AO1484+AT1484+AU1484</f>
        <v>70086276.274228662</v>
      </c>
      <c r="AC1484" s="23">
        <f t="shared" ref="AC1484:AC1547" si="1121">AC1483+G1484+IF($B1484="C",F1483)</f>
        <v>74889487.274228647</v>
      </c>
      <c r="AD1484" s="23">
        <f t="shared" si="1080"/>
        <v>4803211</v>
      </c>
      <c r="AE1484" s="24">
        <f t="shared" si="1088"/>
        <v>70086276.274228647</v>
      </c>
      <c r="AF1484" s="3">
        <f t="shared" ref="AF1484:AF1547" si="1122">IF($B1484="C",MAX(AE1484-AA1484-Y1484-U1484-V1484-W1484-AO1484-AT1484-AU1484,0.0001),0)</f>
        <v>0</v>
      </c>
      <c r="AG1484" s="2">
        <f t="shared" si="1104"/>
        <v>0</v>
      </c>
      <c r="AH1484" s="2">
        <f t="shared" si="1105"/>
        <v>112.62033455356935</v>
      </c>
      <c r="AI1484" s="23">
        <f t="shared" si="1081"/>
        <v>9320967915.1654987</v>
      </c>
      <c r="AJ1484" s="23">
        <f t="shared" si="1106"/>
        <v>6219.922423797766</v>
      </c>
      <c r="AK1484" s="23">
        <f t="shared" si="1107"/>
        <v>0</v>
      </c>
      <c r="AL1484" s="23">
        <f t="shared" si="1085"/>
        <v>0</v>
      </c>
      <c r="AM1484" s="23">
        <f t="shared" si="1086"/>
        <v>0</v>
      </c>
      <c r="AN1484" s="16">
        <f t="shared" ref="AN1484:AN1547" si="1123">IF($B1484="B",(G1478)/2,0)</f>
        <v>0</v>
      </c>
      <c r="AO1484" s="23">
        <f t="shared" ref="AO1484:AO1547" si="1124">IF($B1484="B",(Percent_Rent_In_Elsies*2.49%/12*H1483)/K1483,0)</f>
        <v>0</v>
      </c>
      <c r="AP1484" s="22">
        <f t="shared" ref="AP1484:AP1547" si="1125">IF($B1484="B",(1-Percent_Rent_In_Elsies)*2.49%*H1483/12,0)</f>
        <v>0</v>
      </c>
      <c r="AQ1484" s="30">
        <f t="shared" si="1108"/>
        <v>5180383205.5906038</v>
      </c>
      <c r="AR1484" s="28">
        <f t="shared" si="1109"/>
        <v>2443829860.5542688</v>
      </c>
      <c r="AS1484" s="25">
        <f t="shared" si="1110"/>
        <v>200337590.02425668</v>
      </c>
      <c r="AT1484" s="32">
        <f t="shared" si="1111"/>
        <v>0</v>
      </c>
      <c r="AU1484" s="23">
        <f t="shared" si="1112"/>
        <v>0</v>
      </c>
      <c r="AV1484" s="22">
        <f t="shared" si="1113"/>
        <v>700436239.98647833</v>
      </c>
      <c r="AW1484" s="31">
        <f t="shared" ref="AW1484:AW1547" si="1126">SUM(AR1484:AS1484)+AV1484 +SUM(O1484:T1484)+AP1484</f>
        <v>3605932063.7159286</v>
      </c>
      <c r="AX1484"/>
      <c r="AY1484"/>
      <c r="AZ1484"/>
      <c r="BA1484"/>
    </row>
    <row r="1485" spans="1:53" x14ac:dyDescent="0.25">
      <c r="A1485" s="21">
        <f t="shared" si="1087"/>
        <v>534</v>
      </c>
      <c r="B1485" s="21" t="s">
        <v>28</v>
      </c>
      <c r="C1485" s="27">
        <f t="shared" si="1091"/>
        <v>0</v>
      </c>
      <c r="D1485" s="27">
        <f t="shared" si="1114"/>
        <v>0</v>
      </c>
      <c r="E1485" s="27" t="b">
        <f t="shared" si="1090"/>
        <v>1</v>
      </c>
      <c r="F1485" s="29">
        <f t="shared" si="1092"/>
        <v>0</v>
      </c>
      <c r="G1485" s="27">
        <f t="shared" si="1115"/>
        <v>0</v>
      </c>
      <c r="H1485" s="22">
        <f t="shared" si="1093"/>
        <v>19732849704.0438</v>
      </c>
      <c r="I1485" s="23">
        <f t="shared" si="1094"/>
        <v>132580106.5049091</v>
      </c>
      <c r="J1485" s="23">
        <f t="shared" si="1095"/>
        <v>1086</v>
      </c>
      <c r="K1485" s="19">
        <f t="shared" si="1116"/>
        <v>225.0831931027827</v>
      </c>
      <c r="L1485" s="16">
        <f t="shared" si="1096"/>
        <v>136.11160943179698</v>
      </c>
      <c r="M1485" s="23">
        <f>M1484-IF($B1485="B",(Percent_Rent_In_Elsies*2.49%/12 * H1484)/K1484,0)+IF($B1485="D",N1485,0)+IF(B1485="D",AK1484)+IF(B1485="C",F1484*90%)-(Y1485-Y1484)-IF($B1485="A",Q1484/K1484) + IF($B1485="A",Q1484/K1484)</f>
        <v>-33814136.042654432</v>
      </c>
      <c r="N1485" s="23">
        <f t="shared" si="1097"/>
        <v>0</v>
      </c>
      <c r="O1485" s="22">
        <f t="shared" si="1098"/>
        <v>0</v>
      </c>
      <c r="P1485" s="22">
        <f t="shared" si="1082"/>
        <v>14023154.588840023</v>
      </c>
      <c r="Q1485" s="22">
        <f t="shared" si="1083"/>
        <v>0</v>
      </c>
      <c r="R1485" s="22">
        <f t="shared" si="1099"/>
        <v>241257078.01900977</v>
      </c>
      <c r="S1485" s="16">
        <f t="shared" si="1089"/>
        <v>0</v>
      </c>
      <c r="T1485" s="15">
        <f t="shared" si="1100"/>
        <v>0</v>
      </c>
      <c r="U1485" s="23">
        <f t="shared" si="1117"/>
        <v>1071863.5265503591</v>
      </c>
      <c r="V1485" s="23">
        <f t="shared" si="1118"/>
        <v>0</v>
      </c>
      <c r="W1485" s="23">
        <f t="shared" si="1084"/>
        <v>0</v>
      </c>
      <c r="X1485" s="23">
        <f t="shared" si="1119"/>
        <v>30938118.736602534</v>
      </c>
      <c r="Y1485" s="23">
        <f t="shared" si="1101"/>
        <v>13825559.361691331</v>
      </c>
      <c r="Z1485" s="3">
        <f t="shared" si="1102"/>
        <v>4458.6672500727418</v>
      </c>
      <c r="AA1485" s="23">
        <f t="shared" si="1103"/>
        <v>58042577.355788492</v>
      </c>
      <c r="AB1485" s="26">
        <f t="shared" si="1120"/>
        <v>70086276.274228662</v>
      </c>
      <c r="AC1485" s="23">
        <f t="shared" si="1121"/>
        <v>74889487.274228647</v>
      </c>
      <c r="AD1485" s="23">
        <f t="shared" ref="AD1485:AD1548" si="1127">AD1484</f>
        <v>4803211</v>
      </c>
      <c r="AE1485" s="24">
        <f t="shared" si="1088"/>
        <v>70086276.274228647</v>
      </c>
      <c r="AF1485" s="3">
        <f t="shared" si="1122"/>
        <v>0</v>
      </c>
      <c r="AG1485" s="2">
        <f t="shared" si="1104"/>
        <v>535040070.00872898</v>
      </c>
      <c r="AH1485" s="2">
        <f t="shared" si="1105"/>
        <v>112.62033455356935</v>
      </c>
      <c r="AI1485" s="23">
        <f t="shared" ref="AI1485:AI1548" si="1128">AA1485/(AJ1485/1000000)</f>
        <v>9331720462.2543831</v>
      </c>
      <c r="AJ1485" s="23">
        <f t="shared" si="1106"/>
        <v>6219.922423797766</v>
      </c>
      <c r="AK1485" s="23">
        <f t="shared" si="1107"/>
        <v>0</v>
      </c>
      <c r="AL1485" s="23">
        <f t="shared" si="1085"/>
        <v>0</v>
      </c>
      <c r="AM1485" s="23">
        <f t="shared" si="1086"/>
        <v>0</v>
      </c>
      <c r="AN1485" s="16">
        <f t="shared" si="1123"/>
        <v>0</v>
      </c>
      <c r="AO1485" s="23">
        <f t="shared" si="1124"/>
        <v>0</v>
      </c>
      <c r="AP1485" s="22">
        <f t="shared" si="1125"/>
        <v>0</v>
      </c>
      <c r="AQ1485" s="30">
        <f t="shared" si="1108"/>
        <v>5180383205.5906038</v>
      </c>
      <c r="AR1485" s="28">
        <f t="shared" si="1109"/>
        <v>2443829860.5542688</v>
      </c>
      <c r="AS1485" s="25">
        <f t="shared" si="1110"/>
        <v>200337590.02425668</v>
      </c>
      <c r="AT1485" s="32">
        <f t="shared" si="1111"/>
        <v>8917.3345001454836</v>
      </c>
      <c r="AU1485" s="23">
        <f t="shared" si="1112"/>
        <v>8917.3345001454836</v>
      </c>
      <c r="AV1485" s="22">
        <f t="shared" si="1113"/>
        <v>706484380.52955329</v>
      </c>
      <c r="AW1485" s="31">
        <f t="shared" si="1126"/>
        <v>3605932063.7159286</v>
      </c>
    </row>
    <row r="1486" spans="1:53" x14ac:dyDescent="0.25">
      <c r="A1486">
        <f t="shared" si="1087"/>
        <v>535</v>
      </c>
      <c r="B1486" t="s">
        <v>6</v>
      </c>
      <c r="C1486" s="27">
        <f t="shared" si="1091"/>
        <v>0</v>
      </c>
      <c r="D1486" s="27">
        <f t="shared" si="1114"/>
        <v>0</v>
      </c>
      <c r="E1486" s="27" t="b">
        <f t="shared" si="1090"/>
        <v>1</v>
      </c>
      <c r="F1486" s="29">
        <f t="shared" si="1092"/>
        <v>0</v>
      </c>
      <c r="G1486" s="27">
        <f t="shared" si="1115"/>
        <v>0</v>
      </c>
      <c r="H1486" s="22">
        <f t="shared" si="1093"/>
        <v>19765737786.883873</v>
      </c>
      <c r="I1486" s="23">
        <f t="shared" si="1094"/>
        <v>132580106.5049091</v>
      </c>
      <c r="J1486" s="23">
        <f t="shared" si="1095"/>
        <v>1086</v>
      </c>
      <c r="K1486" s="19">
        <f t="shared" si="1116"/>
        <v>225.0831931027827</v>
      </c>
      <c r="L1486" s="16">
        <f t="shared" si="1096"/>
        <v>136.3384621141833</v>
      </c>
      <c r="M1486" s="23">
        <f>M1485-IF($B1486="B",(Percent_Rent_In_Elsies*2.49%/12 * H1485)/K1485,0)+IF($B1486="D",N1486,0)+IF(B1486="D",AK1485)+IF(B1486="C",F1485*90%)-(Y1486-Y1485)-IF($B1486="A",Q1485/K1485) + IF($B1486="A",Q1485/K1485)</f>
        <v>-33814136.042654432</v>
      </c>
      <c r="N1486" s="23">
        <f t="shared" si="1097"/>
        <v>0</v>
      </c>
      <c r="O1486" s="22">
        <f t="shared" si="1098"/>
        <v>0</v>
      </c>
      <c r="P1486" s="22">
        <f t="shared" si="1082"/>
        <v>0</v>
      </c>
      <c r="Q1486" s="22">
        <f t="shared" si="1083"/>
        <v>0</v>
      </c>
      <c r="R1486" s="22">
        <f t="shared" si="1099"/>
        <v>241257078.01900977</v>
      </c>
      <c r="S1486" s="16">
        <f t="shared" si="1089"/>
        <v>0</v>
      </c>
      <c r="T1486" s="15">
        <f t="shared" si="1100"/>
        <v>0</v>
      </c>
      <c r="U1486" s="23">
        <f t="shared" si="1117"/>
        <v>1071863.5265503591</v>
      </c>
      <c r="V1486" s="23">
        <f t="shared" si="1118"/>
        <v>0</v>
      </c>
      <c r="W1486" s="23">
        <f t="shared" si="1084"/>
        <v>0</v>
      </c>
      <c r="X1486" s="23">
        <f t="shared" si="1119"/>
        <v>30960412.072852898</v>
      </c>
      <c r="Y1486" s="23">
        <f t="shared" si="1101"/>
        <v>13825559.361691331</v>
      </c>
      <c r="Z1486" s="3">
        <f t="shared" si="1102"/>
        <v>0</v>
      </c>
      <c r="AA1486" s="23">
        <f t="shared" si="1103"/>
        <v>58042577.355788492</v>
      </c>
      <c r="AB1486" s="26">
        <f t="shared" si="1120"/>
        <v>70086276.274228662</v>
      </c>
      <c r="AC1486" s="23">
        <f t="shared" si="1121"/>
        <v>74889487.274228647</v>
      </c>
      <c r="AD1486" s="23">
        <f t="shared" si="1127"/>
        <v>4803211</v>
      </c>
      <c r="AE1486" s="24">
        <f t="shared" si="1088"/>
        <v>70086276.274228647</v>
      </c>
      <c r="AF1486" s="3">
        <f t="shared" si="1122"/>
        <v>0</v>
      </c>
      <c r="AG1486" s="2">
        <f t="shared" si="1104"/>
        <v>0</v>
      </c>
      <c r="AH1486" s="2">
        <f t="shared" si="1105"/>
        <v>112.80803511115863</v>
      </c>
      <c r="AI1486" s="23">
        <f t="shared" si="1128"/>
        <v>9331720462.2543831</v>
      </c>
      <c r="AJ1486" s="23">
        <f t="shared" si="1106"/>
        <v>6219.922423797766</v>
      </c>
      <c r="AK1486" s="23">
        <f t="shared" si="1107"/>
        <v>0</v>
      </c>
      <c r="AL1486" s="23">
        <f t="shared" si="1085"/>
        <v>0</v>
      </c>
      <c r="AM1486" s="23">
        <f t="shared" si="1086"/>
        <v>0</v>
      </c>
      <c r="AN1486" s="16">
        <f t="shared" si="1123"/>
        <v>0</v>
      </c>
      <c r="AO1486" s="23">
        <f t="shared" si="1124"/>
        <v>0</v>
      </c>
      <c r="AP1486" s="22">
        <f t="shared" si="1125"/>
        <v>0</v>
      </c>
      <c r="AQ1486" s="30">
        <f t="shared" si="1108"/>
        <v>5180383205.5906038</v>
      </c>
      <c r="AR1486" s="28">
        <f t="shared" si="1109"/>
        <v>2443829860.5542688</v>
      </c>
      <c r="AS1486" s="25">
        <f t="shared" si="1110"/>
        <v>200337590.02425668</v>
      </c>
      <c r="AT1486" s="32">
        <f t="shared" si="1111"/>
        <v>0</v>
      </c>
      <c r="AU1486" s="23">
        <f t="shared" si="1112"/>
        <v>0</v>
      </c>
      <c r="AV1486" s="22">
        <f t="shared" si="1113"/>
        <v>706484380.52955329</v>
      </c>
      <c r="AW1486" s="31">
        <f t="shared" si="1126"/>
        <v>3591908909.1270885</v>
      </c>
    </row>
    <row r="1487" spans="1:53" x14ac:dyDescent="0.25">
      <c r="A1487">
        <f t="shared" si="1087"/>
        <v>535</v>
      </c>
      <c r="B1487" t="s">
        <v>7</v>
      </c>
      <c r="C1487" s="27">
        <f t="shared" si="1091"/>
        <v>0</v>
      </c>
      <c r="D1487" s="27">
        <f t="shared" si="1114"/>
        <v>0</v>
      </c>
      <c r="E1487" s="27" t="b">
        <f t="shared" si="1090"/>
        <v>1</v>
      </c>
      <c r="F1487" s="29">
        <f t="shared" si="1092"/>
        <v>0</v>
      </c>
      <c r="G1487" s="27">
        <f t="shared" si="1115"/>
        <v>0</v>
      </c>
      <c r="H1487" s="22">
        <f t="shared" si="1093"/>
        <v>19765737786.883873</v>
      </c>
      <c r="I1487" s="23">
        <f t="shared" si="1094"/>
        <v>132580106.5049091</v>
      </c>
      <c r="J1487" s="23">
        <f t="shared" si="1095"/>
        <v>1086</v>
      </c>
      <c r="K1487" s="19">
        <f t="shared" si="1116"/>
        <v>225.0831931027827</v>
      </c>
      <c r="L1487" s="16">
        <f t="shared" si="1096"/>
        <v>136.3384621141833</v>
      </c>
      <c r="M1487" s="23">
        <f>M1486-IF($B1487="B",(Percent_Rent_In_Elsies*2.49%/12 * H1486)/K1486,0)+IF($B1487="D",N1487,0)+IF(B1487="D",AK1486)+IF(B1487="C",F1486*90%)-(Y1487-Y1486)-IF($B1487="A",Q1486/K1486) + IF($B1487="A",Q1486/K1486)</f>
        <v>-33905244.368741348</v>
      </c>
      <c r="N1487" s="23">
        <f t="shared" si="1097"/>
        <v>0</v>
      </c>
      <c r="O1487" s="22">
        <f t="shared" si="1098"/>
        <v>0</v>
      </c>
      <c r="P1487" s="22">
        <f t="shared" ref="P1487:P1550" si="1129">IF(AG1487 &gt; Retail_Freeze_Above, O1486,0)</f>
        <v>0</v>
      </c>
      <c r="Q1487" s="22">
        <f t="shared" ref="Q1487:Q1550" si="1130">IF(AG1487&lt;=Retail_Freeze_Above,O1486,0)</f>
        <v>0</v>
      </c>
      <c r="R1487" s="22">
        <f t="shared" si="1099"/>
        <v>221152321.51742563</v>
      </c>
      <c r="S1487" s="16">
        <f t="shared" si="1089"/>
        <v>20104756.501584146</v>
      </c>
      <c r="T1487" s="15">
        <f t="shared" si="1100"/>
        <v>0</v>
      </c>
      <c r="U1487" s="23">
        <f t="shared" si="1117"/>
        <v>982541.56600449583</v>
      </c>
      <c r="V1487" s="23">
        <f t="shared" si="1118"/>
        <v>89321.960545863258</v>
      </c>
      <c r="W1487" s="23">
        <f t="shared" ref="W1487:W1550" si="1131">IF($B1487="E",0,W1486+IF(B1487="D",V1486,0)+IF($B1487="A",G1487))-IF($B1487="D",N1487)+IF($B1487="A",Q1486/K1486)</f>
        <v>0</v>
      </c>
      <c r="X1487" s="23">
        <f t="shared" si="1119"/>
        <v>30960412.072852898</v>
      </c>
      <c r="Y1487" s="23">
        <f t="shared" si="1101"/>
        <v>13825559.361691331</v>
      </c>
      <c r="Z1487" s="3">
        <f t="shared" si="1102"/>
        <v>0</v>
      </c>
      <c r="AA1487" s="23">
        <f t="shared" si="1103"/>
        <v>58042577.355788492</v>
      </c>
      <c r="AB1487" s="26">
        <f t="shared" si="1120"/>
        <v>70086276.274228647</v>
      </c>
      <c r="AC1487" s="23">
        <f t="shared" si="1121"/>
        <v>74889487.274228647</v>
      </c>
      <c r="AD1487" s="23">
        <f t="shared" si="1127"/>
        <v>4803211</v>
      </c>
      <c r="AE1487" s="24">
        <f t="shared" si="1088"/>
        <v>70086276.274228647</v>
      </c>
      <c r="AF1487" s="3">
        <f t="shared" si="1122"/>
        <v>0</v>
      </c>
      <c r="AG1487" s="2">
        <f t="shared" si="1104"/>
        <v>0</v>
      </c>
      <c r="AH1487" s="2">
        <f t="shared" si="1105"/>
        <v>112.80803511115863</v>
      </c>
      <c r="AI1487" s="23">
        <f t="shared" si="1128"/>
        <v>9331720462.2543831</v>
      </c>
      <c r="AJ1487" s="23">
        <f t="shared" si="1106"/>
        <v>6219.922423797766</v>
      </c>
      <c r="AK1487" s="23">
        <f t="shared" si="1107"/>
        <v>0</v>
      </c>
      <c r="AL1487" s="23">
        <f t="shared" si="1085"/>
        <v>1042024.6046085358</v>
      </c>
      <c r="AM1487" s="23">
        <f t="shared" si="1086"/>
        <v>972196830.65304482</v>
      </c>
      <c r="AN1487" s="16">
        <f t="shared" si="1123"/>
        <v>0</v>
      </c>
      <c r="AO1487" s="23">
        <f t="shared" si="1124"/>
        <v>91108.326086913381</v>
      </c>
      <c r="AP1487" s="22">
        <f t="shared" si="1125"/>
        <v>20506952.953892019</v>
      </c>
      <c r="AQ1487" s="30">
        <f t="shared" si="1108"/>
        <v>5221222802.3982792</v>
      </c>
      <c r="AR1487" s="28">
        <f t="shared" si="1109"/>
        <v>2464162504.4080529</v>
      </c>
      <c r="AS1487" s="25">
        <f t="shared" si="1110"/>
        <v>200337590.02425668</v>
      </c>
      <c r="AT1487" s="32">
        <f t="shared" si="1111"/>
        <v>0</v>
      </c>
      <c r="AU1487" s="23">
        <f t="shared" si="1112"/>
        <v>0</v>
      </c>
      <c r="AV1487" s="22">
        <f t="shared" si="1113"/>
        <v>706484380.52955329</v>
      </c>
      <c r="AW1487" s="31">
        <f t="shared" si="1126"/>
        <v>3632748505.9347649</v>
      </c>
    </row>
    <row r="1488" spans="1:53" x14ac:dyDescent="0.25">
      <c r="A1488">
        <f t="shared" si="1087"/>
        <v>535</v>
      </c>
      <c r="B1488" t="s">
        <v>8</v>
      </c>
      <c r="C1488" s="27">
        <f t="shared" si="1091"/>
        <v>0</v>
      </c>
      <c r="D1488" s="27">
        <f t="shared" si="1114"/>
        <v>0</v>
      </c>
      <c r="E1488" s="27" t="b">
        <f t="shared" si="1090"/>
        <v>1</v>
      </c>
      <c r="F1488" s="29">
        <f t="shared" si="1092"/>
        <v>0</v>
      </c>
      <c r="G1488" s="27">
        <f t="shared" si="1115"/>
        <v>0</v>
      </c>
      <c r="H1488" s="22">
        <f t="shared" si="1093"/>
        <v>19765737786.883873</v>
      </c>
      <c r="I1488" s="23">
        <f t="shared" si="1094"/>
        <v>132580106.5049091</v>
      </c>
      <c r="J1488" s="23">
        <f t="shared" si="1095"/>
        <v>1086</v>
      </c>
      <c r="K1488" s="19">
        <f t="shared" si="1116"/>
        <v>225.0831931027827</v>
      </c>
      <c r="L1488" s="16">
        <f t="shared" si="1096"/>
        <v>136.3384621141833</v>
      </c>
      <c r="M1488" s="23">
        <f>M1487-IF($B1488="B",(Percent_Rent_In_Elsies*2.49%/12 * H1487)/K1487,0)+IF($B1488="D",N1488,0)+IF(B1488="D",AK1487)+IF(B1488="C",F1487*90%)-(Y1488-Y1487)-IF($B1488="A",Q1487/K1487) + IF($B1488="A",Q1487/K1487)</f>
        <v>-33905244.368741348</v>
      </c>
      <c r="N1488" s="23">
        <f t="shared" si="1097"/>
        <v>0</v>
      </c>
      <c r="O1488" s="22">
        <f t="shared" si="1098"/>
        <v>0</v>
      </c>
      <c r="P1488" s="22">
        <f t="shared" si="1129"/>
        <v>0</v>
      </c>
      <c r="Q1488" s="22">
        <f t="shared" si="1130"/>
        <v>0</v>
      </c>
      <c r="R1488" s="22">
        <f t="shared" si="1099"/>
        <v>241659274.47131765</v>
      </c>
      <c r="S1488" s="16">
        <f t="shared" si="1089"/>
        <v>20104756.501584146</v>
      </c>
      <c r="T1488" s="15">
        <f t="shared" si="1100"/>
        <v>0</v>
      </c>
      <c r="U1488" s="23">
        <f t="shared" si="1117"/>
        <v>1073649.8920914093</v>
      </c>
      <c r="V1488" s="23">
        <f t="shared" si="1118"/>
        <v>89321.960545863258</v>
      </c>
      <c r="W1488" s="23">
        <f t="shared" si="1131"/>
        <v>0</v>
      </c>
      <c r="X1488" s="23">
        <f t="shared" si="1119"/>
        <v>30960412.072852898</v>
      </c>
      <c r="Y1488" s="23">
        <f t="shared" si="1101"/>
        <v>13825559.361691331</v>
      </c>
      <c r="Z1488" s="3">
        <f t="shared" si="1102"/>
        <v>0</v>
      </c>
      <c r="AA1488" s="23">
        <f t="shared" si="1103"/>
        <v>58042577.355788492</v>
      </c>
      <c r="AB1488" s="26">
        <f t="shared" si="1120"/>
        <v>70086276.274228647</v>
      </c>
      <c r="AC1488" s="23">
        <f t="shared" si="1121"/>
        <v>74889487.274228647</v>
      </c>
      <c r="AD1488" s="23">
        <f t="shared" si="1127"/>
        <v>4803211</v>
      </c>
      <c r="AE1488" s="24">
        <f t="shared" si="1088"/>
        <v>70086276.274228647</v>
      </c>
      <c r="AF1488" s="3">
        <f t="shared" si="1122"/>
        <v>1E-4</v>
      </c>
      <c r="AG1488" s="2">
        <f t="shared" si="1104"/>
        <v>0</v>
      </c>
      <c r="AH1488" s="2">
        <f t="shared" si="1105"/>
        <v>112.80803511115863</v>
      </c>
      <c r="AI1488" s="23">
        <f t="shared" si="1128"/>
        <v>9331720462.2543831</v>
      </c>
      <c r="AJ1488" s="23">
        <f t="shared" si="1106"/>
        <v>6219.922423797766</v>
      </c>
      <c r="AK1488" s="23">
        <f t="shared" si="1107"/>
        <v>60387.099231180473</v>
      </c>
      <c r="AL1488" s="23">
        <f t="shared" ref="AL1488:AL1551" si="1132">IF($B1488="B",AI1488-AI1483,0)</f>
        <v>0</v>
      </c>
      <c r="AM1488" s="23">
        <f t="shared" si="1086"/>
        <v>0</v>
      </c>
      <c r="AN1488" s="16">
        <f t="shared" si="1123"/>
        <v>0</v>
      </c>
      <c r="AO1488" s="23">
        <f t="shared" si="1124"/>
        <v>0</v>
      </c>
      <c r="AP1488" s="22">
        <f t="shared" si="1125"/>
        <v>0</v>
      </c>
      <c r="AQ1488" s="30">
        <f t="shared" si="1108"/>
        <v>5221222802.3982792</v>
      </c>
      <c r="AR1488" s="28">
        <f t="shared" si="1109"/>
        <v>2464162504.4080529</v>
      </c>
      <c r="AS1488" s="25">
        <f t="shared" si="1110"/>
        <v>200337590.02425668</v>
      </c>
      <c r="AT1488" s="32">
        <f t="shared" si="1111"/>
        <v>0</v>
      </c>
      <c r="AU1488" s="23">
        <f t="shared" si="1112"/>
        <v>0</v>
      </c>
      <c r="AV1488" s="22">
        <f t="shared" si="1113"/>
        <v>706484380.52955329</v>
      </c>
      <c r="AW1488" s="31">
        <f t="shared" si="1126"/>
        <v>3632748505.9347649</v>
      </c>
    </row>
    <row r="1489" spans="1:53" x14ac:dyDescent="0.25">
      <c r="A1489" s="21">
        <f t="shared" si="1087"/>
        <v>535</v>
      </c>
      <c r="B1489" s="21" t="s">
        <v>9</v>
      </c>
      <c r="C1489" s="27">
        <f t="shared" si="1091"/>
        <v>0</v>
      </c>
      <c r="D1489" s="27">
        <f t="shared" si="1114"/>
        <v>0</v>
      </c>
      <c r="E1489" s="27" t="b">
        <f t="shared" si="1090"/>
        <v>1</v>
      </c>
      <c r="F1489" s="29">
        <f t="shared" si="1092"/>
        <v>0</v>
      </c>
      <c r="G1489" s="27">
        <f t="shared" si="1115"/>
        <v>0</v>
      </c>
      <c r="H1489" s="22">
        <f t="shared" si="1093"/>
        <v>19765737786.883873</v>
      </c>
      <c r="I1489" s="23">
        <f t="shared" si="1094"/>
        <v>132580106.5049091</v>
      </c>
      <c r="J1489" s="23">
        <f t="shared" si="1095"/>
        <v>1086</v>
      </c>
      <c r="K1489" s="19">
        <f t="shared" si="1116"/>
        <v>225.0831931027827</v>
      </c>
      <c r="L1489" s="16">
        <f t="shared" si="1096"/>
        <v>136.3384621141833</v>
      </c>
      <c r="M1489" s="23">
        <f>M1488-IF($B1489="B",(Percent_Rent_In_Elsies*2.49%/12 * H1488)/K1488,0)+IF($B1489="D",N1489,0)+IF(B1489="D",AK1488)+IF(B1489="C",F1488*90%)-(Y1489-Y1488)-IF($B1489="A",Q1488/K1488) + IF($B1489="A",Q1488/K1488)</f>
        <v>-33844857.269510165</v>
      </c>
      <c r="N1489" s="23">
        <f t="shared" si="1097"/>
        <v>0</v>
      </c>
      <c r="O1489" s="22">
        <f t="shared" si="1098"/>
        <v>14046532.962945145</v>
      </c>
      <c r="P1489" s="22">
        <f t="shared" si="1129"/>
        <v>0</v>
      </c>
      <c r="Q1489" s="22">
        <f t="shared" si="1130"/>
        <v>0</v>
      </c>
      <c r="R1489" s="22">
        <f t="shared" si="1099"/>
        <v>241659274.47131765</v>
      </c>
      <c r="S1489" s="16">
        <f t="shared" si="1089"/>
        <v>0</v>
      </c>
      <c r="T1489" s="15">
        <f t="shared" si="1100"/>
        <v>6058223.5386390015</v>
      </c>
      <c r="U1489" s="23">
        <f t="shared" si="1117"/>
        <v>1073649.8920914093</v>
      </c>
      <c r="V1489" s="23">
        <f t="shared" si="1118"/>
        <v>0</v>
      </c>
      <c r="W1489" s="23">
        <f t="shared" si="1131"/>
        <v>89321.960545863258</v>
      </c>
      <c r="X1489" s="23">
        <f t="shared" si="1119"/>
        <v>30960412.072852898</v>
      </c>
      <c r="Y1489" s="23">
        <f t="shared" si="1101"/>
        <v>13825559.361691331</v>
      </c>
      <c r="Z1489" s="3">
        <f t="shared" si="1102"/>
        <v>0</v>
      </c>
      <c r="AA1489" s="23">
        <f t="shared" si="1103"/>
        <v>57982190.256557308</v>
      </c>
      <c r="AB1489" s="26">
        <f t="shared" si="1120"/>
        <v>70086276.274228647</v>
      </c>
      <c r="AC1489" s="23">
        <f t="shared" si="1121"/>
        <v>74889487.274228647</v>
      </c>
      <c r="AD1489" s="23">
        <f t="shared" si="1127"/>
        <v>4803211</v>
      </c>
      <c r="AE1489" s="24">
        <f t="shared" si="1088"/>
        <v>70086276.274228647</v>
      </c>
      <c r="AF1489" s="3">
        <f t="shared" si="1122"/>
        <v>0</v>
      </c>
      <c r="AG1489" s="2">
        <f t="shared" si="1104"/>
        <v>0</v>
      </c>
      <c r="AH1489" s="2">
        <f t="shared" si="1105"/>
        <v>112.80803511115863</v>
      </c>
      <c r="AI1489" s="23">
        <f t="shared" si="1128"/>
        <v>9322011804.3135471</v>
      </c>
      <c r="AJ1489" s="23">
        <f t="shared" si="1106"/>
        <v>6219.922423797766</v>
      </c>
      <c r="AK1489" s="23">
        <f t="shared" si="1107"/>
        <v>0</v>
      </c>
      <c r="AL1489" s="23">
        <f t="shared" si="1132"/>
        <v>0</v>
      </c>
      <c r="AM1489" s="23">
        <f t="shared" ref="AM1489:AM1552" si="1133">IF($B1489="B",50%*AL1489*30%*AJ1489,0)</f>
        <v>0</v>
      </c>
      <c r="AN1489" s="16">
        <f t="shared" si="1123"/>
        <v>0</v>
      </c>
      <c r="AO1489" s="23">
        <f t="shared" si="1124"/>
        <v>0</v>
      </c>
      <c r="AP1489" s="22">
        <f t="shared" si="1125"/>
        <v>0</v>
      </c>
      <c r="AQ1489" s="30">
        <f t="shared" si="1108"/>
        <v>5221222802.3982792</v>
      </c>
      <c r="AR1489" s="28">
        <f t="shared" si="1109"/>
        <v>2464162504.4080529</v>
      </c>
      <c r="AS1489" s="25">
        <f t="shared" si="1110"/>
        <v>200337590.02425668</v>
      </c>
      <c r="AT1489" s="32">
        <f t="shared" si="1111"/>
        <v>0</v>
      </c>
      <c r="AU1489" s="23">
        <f t="shared" si="1112"/>
        <v>0</v>
      </c>
      <c r="AV1489" s="22">
        <f t="shared" si="1113"/>
        <v>706484380.52955329</v>
      </c>
      <c r="AW1489" s="31">
        <f t="shared" si="1126"/>
        <v>3632748505.9347649</v>
      </c>
      <c r="AX1489" s="21"/>
      <c r="AY1489" s="21"/>
      <c r="AZ1489" s="21"/>
      <c r="BA1489" s="21"/>
    </row>
    <row r="1490" spans="1:53" x14ac:dyDescent="0.25">
      <c r="A1490" s="21">
        <f t="shared" si="1087"/>
        <v>535</v>
      </c>
      <c r="B1490" s="21" t="s">
        <v>28</v>
      </c>
      <c r="C1490" s="27">
        <f t="shared" si="1091"/>
        <v>0</v>
      </c>
      <c r="D1490" s="27">
        <f t="shared" si="1114"/>
        <v>0</v>
      </c>
      <c r="E1490" s="27" t="b">
        <f t="shared" si="1090"/>
        <v>1</v>
      </c>
      <c r="F1490" s="29">
        <f t="shared" si="1092"/>
        <v>0</v>
      </c>
      <c r="G1490" s="27">
        <f t="shared" si="1115"/>
        <v>0</v>
      </c>
      <c r="H1490" s="22">
        <f t="shared" si="1093"/>
        <v>19765737786.883873</v>
      </c>
      <c r="I1490" s="23">
        <f t="shared" si="1094"/>
        <v>132580106.5049091</v>
      </c>
      <c r="J1490" s="23">
        <f t="shared" si="1095"/>
        <v>1086</v>
      </c>
      <c r="K1490" s="19">
        <f t="shared" si="1116"/>
        <v>225.0831931027827</v>
      </c>
      <c r="L1490" s="16">
        <f t="shared" si="1096"/>
        <v>136.3384621141833</v>
      </c>
      <c r="M1490" s="23">
        <f>M1489-IF($B1490="B",(Percent_Rent_In_Elsies*2.49%/12 * H1489)/K1489,0)+IF($B1490="D",N1490,0)+IF(B1490="D",AK1489)+IF(B1490="C",F1489*90%)-(Y1490-Y1489)-IF($B1490="A",Q1489/K1489) + IF($B1490="A",Q1489/K1489)</f>
        <v>-33844857.269510165</v>
      </c>
      <c r="N1490" s="23">
        <f t="shared" si="1097"/>
        <v>0</v>
      </c>
      <c r="O1490" s="22">
        <f t="shared" si="1098"/>
        <v>0</v>
      </c>
      <c r="P1490" s="22">
        <f t="shared" si="1129"/>
        <v>14046532.962945145</v>
      </c>
      <c r="Q1490" s="22">
        <f t="shared" si="1130"/>
        <v>0</v>
      </c>
      <c r="R1490" s="22">
        <f t="shared" si="1099"/>
        <v>241659274.47131765</v>
      </c>
      <c r="S1490" s="16">
        <f t="shared" si="1089"/>
        <v>0</v>
      </c>
      <c r="T1490" s="15">
        <f t="shared" si="1100"/>
        <v>0</v>
      </c>
      <c r="U1490" s="23">
        <f t="shared" si="1117"/>
        <v>1073649.8920914093</v>
      </c>
      <c r="V1490" s="23">
        <f t="shared" si="1118"/>
        <v>0</v>
      </c>
      <c r="W1490" s="23">
        <f t="shared" si="1131"/>
        <v>0</v>
      </c>
      <c r="X1490" s="23">
        <f t="shared" si="1119"/>
        <v>30960412.072852898</v>
      </c>
      <c r="Y1490" s="23">
        <f t="shared" si="1101"/>
        <v>13825559.361691331</v>
      </c>
      <c r="Z1490" s="3">
        <f t="shared" si="1102"/>
        <v>4466.0980272931638</v>
      </c>
      <c r="AA1490" s="23">
        <f t="shared" si="1103"/>
        <v>58049181.726966709</v>
      </c>
      <c r="AB1490" s="26">
        <f t="shared" si="1120"/>
        <v>70086276.274228662</v>
      </c>
      <c r="AC1490" s="23">
        <f t="shared" si="1121"/>
        <v>74889487.274228647</v>
      </c>
      <c r="AD1490" s="23">
        <f t="shared" si="1127"/>
        <v>4803211</v>
      </c>
      <c r="AE1490" s="24">
        <f t="shared" si="1088"/>
        <v>70086276.274228647</v>
      </c>
      <c r="AF1490" s="3">
        <f t="shared" si="1122"/>
        <v>0</v>
      </c>
      <c r="AG1490" s="2">
        <f t="shared" si="1104"/>
        <v>535931763.27517962</v>
      </c>
      <c r="AH1490" s="2">
        <f t="shared" si="1105"/>
        <v>112.80803511115863</v>
      </c>
      <c r="AI1490" s="23">
        <f t="shared" si="1128"/>
        <v>9332782271.5066891</v>
      </c>
      <c r="AJ1490" s="23">
        <f t="shared" si="1106"/>
        <v>6219.922423797766</v>
      </c>
      <c r="AK1490" s="23">
        <f t="shared" si="1107"/>
        <v>0</v>
      </c>
      <c r="AL1490" s="23">
        <f t="shared" si="1132"/>
        <v>0</v>
      </c>
      <c r="AM1490" s="23">
        <f t="shared" si="1133"/>
        <v>0</v>
      </c>
      <c r="AN1490" s="16">
        <f t="shared" si="1123"/>
        <v>0</v>
      </c>
      <c r="AO1490" s="23">
        <f t="shared" si="1124"/>
        <v>0</v>
      </c>
      <c r="AP1490" s="22">
        <f t="shared" si="1125"/>
        <v>0</v>
      </c>
      <c r="AQ1490" s="30">
        <f t="shared" si="1108"/>
        <v>5221222802.3982792</v>
      </c>
      <c r="AR1490" s="28">
        <f t="shared" si="1109"/>
        <v>2464162504.4080529</v>
      </c>
      <c r="AS1490" s="25">
        <f t="shared" si="1110"/>
        <v>200337590.02425668</v>
      </c>
      <c r="AT1490" s="32">
        <f t="shared" si="1111"/>
        <v>8932.1960545863276</v>
      </c>
      <c r="AU1490" s="23">
        <f t="shared" si="1112"/>
        <v>8932.1960545863276</v>
      </c>
      <c r="AV1490" s="22">
        <f t="shared" si="1113"/>
        <v>712542604.06819224</v>
      </c>
      <c r="AW1490" s="31">
        <f t="shared" si="1126"/>
        <v>3632748505.9347644</v>
      </c>
      <c r="AX1490" s="21"/>
      <c r="AY1490" s="21"/>
      <c r="AZ1490" s="21"/>
      <c r="BA1490" s="21"/>
    </row>
    <row r="1491" spans="1:53" x14ac:dyDescent="0.25">
      <c r="A1491">
        <f t="shared" si="1087"/>
        <v>536</v>
      </c>
      <c r="B1491" t="s">
        <v>6</v>
      </c>
      <c r="C1491" s="27">
        <f t="shared" si="1091"/>
        <v>0</v>
      </c>
      <c r="D1491" s="27">
        <f t="shared" si="1114"/>
        <v>0</v>
      </c>
      <c r="E1491" s="27" t="b">
        <f t="shared" si="1090"/>
        <v>1</v>
      </c>
      <c r="F1491" s="29">
        <f t="shared" si="1092"/>
        <v>0</v>
      </c>
      <c r="G1491" s="27">
        <f t="shared" si="1115"/>
        <v>0</v>
      </c>
      <c r="H1491" s="22">
        <f t="shared" si="1093"/>
        <v>19798680683.195347</v>
      </c>
      <c r="I1491" s="23">
        <f t="shared" si="1094"/>
        <v>132580106.5049091</v>
      </c>
      <c r="J1491" s="23">
        <f t="shared" si="1095"/>
        <v>1086</v>
      </c>
      <c r="K1491" s="19">
        <f t="shared" si="1116"/>
        <v>225.0831931027827</v>
      </c>
      <c r="L1491" s="16">
        <f t="shared" si="1096"/>
        <v>136.56569288437362</v>
      </c>
      <c r="M1491" s="23">
        <f>M1490-IF($B1491="B",(Percent_Rent_In_Elsies*2.49%/12 * H1490)/K1490,0)+IF($B1491="D",N1491,0)+IF(B1491="D",AK1490)+IF(B1491="C",F1490*90%)-(Y1491-Y1490)-IF($B1491="A",Q1490/K1490) + IF($B1491="A",Q1490/K1490)</f>
        <v>-33844857.269510165</v>
      </c>
      <c r="N1491" s="23">
        <f t="shared" si="1097"/>
        <v>0</v>
      </c>
      <c r="O1491" s="22">
        <f t="shared" si="1098"/>
        <v>0</v>
      </c>
      <c r="P1491" s="22">
        <f t="shared" si="1129"/>
        <v>0</v>
      </c>
      <c r="Q1491" s="22">
        <f t="shared" si="1130"/>
        <v>0</v>
      </c>
      <c r="R1491" s="22">
        <f t="shared" si="1099"/>
        <v>241659274.47131765</v>
      </c>
      <c r="S1491" s="16">
        <f t="shared" si="1089"/>
        <v>0</v>
      </c>
      <c r="T1491" s="15">
        <f t="shared" si="1100"/>
        <v>0</v>
      </c>
      <c r="U1491" s="23">
        <f t="shared" si="1117"/>
        <v>1073649.8920914093</v>
      </c>
      <c r="V1491" s="23">
        <f t="shared" si="1118"/>
        <v>0</v>
      </c>
      <c r="W1491" s="23">
        <f t="shared" si="1131"/>
        <v>0</v>
      </c>
      <c r="X1491" s="23">
        <f t="shared" si="1119"/>
        <v>30982742.562989362</v>
      </c>
      <c r="Y1491" s="23">
        <f t="shared" si="1101"/>
        <v>13825559.361691331</v>
      </c>
      <c r="Z1491" s="3">
        <f t="shared" si="1102"/>
        <v>0</v>
      </c>
      <c r="AA1491" s="23">
        <f t="shared" si="1103"/>
        <v>58049181.726966709</v>
      </c>
      <c r="AB1491" s="26">
        <f t="shared" si="1120"/>
        <v>70086276.274228647</v>
      </c>
      <c r="AC1491" s="23">
        <f t="shared" si="1121"/>
        <v>74889487.274228647</v>
      </c>
      <c r="AD1491" s="23">
        <f t="shared" si="1127"/>
        <v>4803211</v>
      </c>
      <c r="AE1491" s="24">
        <f t="shared" si="1088"/>
        <v>70086276.274228647</v>
      </c>
      <c r="AF1491" s="3">
        <f t="shared" si="1122"/>
        <v>0</v>
      </c>
      <c r="AG1491" s="2">
        <f t="shared" si="1104"/>
        <v>0</v>
      </c>
      <c r="AH1491" s="2">
        <f t="shared" si="1105"/>
        <v>112.99604850301057</v>
      </c>
      <c r="AI1491" s="23">
        <f t="shared" si="1128"/>
        <v>9332782271.5066891</v>
      </c>
      <c r="AJ1491" s="23">
        <f t="shared" si="1106"/>
        <v>6219.922423797766</v>
      </c>
      <c r="AK1491" s="23">
        <f t="shared" si="1107"/>
        <v>0</v>
      </c>
      <c r="AL1491" s="23">
        <f t="shared" si="1132"/>
        <v>0</v>
      </c>
      <c r="AM1491" s="23">
        <f t="shared" si="1133"/>
        <v>0</v>
      </c>
      <c r="AN1491" s="16">
        <f t="shared" si="1123"/>
        <v>0</v>
      </c>
      <c r="AO1491" s="23">
        <f t="shared" si="1124"/>
        <v>0</v>
      </c>
      <c r="AP1491" s="22">
        <f t="shared" si="1125"/>
        <v>0</v>
      </c>
      <c r="AQ1491" s="30">
        <f t="shared" si="1108"/>
        <v>5221222802.3982792</v>
      </c>
      <c r="AR1491" s="28">
        <f t="shared" si="1109"/>
        <v>2464162504.4080529</v>
      </c>
      <c r="AS1491" s="25">
        <f t="shared" si="1110"/>
        <v>200337590.02425668</v>
      </c>
      <c r="AT1491" s="32">
        <f t="shared" si="1111"/>
        <v>0</v>
      </c>
      <c r="AU1491" s="23">
        <f t="shared" si="1112"/>
        <v>0</v>
      </c>
      <c r="AV1491" s="22">
        <f t="shared" si="1113"/>
        <v>712542604.06819224</v>
      </c>
      <c r="AW1491" s="31">
        <f t="shared" si="1126"/>
        <v>3618701972.9718194</v>
      </c>
    </row>
    <row r="1492" spans="1:53" x14ac:dyDescent="0.25">
      <c r="A1492">
        <f t="shared" si="1087"/>
        <v>536</v>
      </c>
      <c r="B1492" t="s">
        <v>7</v>
      </c>
      <c r="C1492" s="27">
        <f t="shared" si="1091"/>
        <v>0</v>
      </c>
      <c r="D1492" s="27">
        <f t="shared" si="1114"/>
        <v>0</v>
      </c>
      <c r="E1492" s="27" t="b">
        <f t="shared" si="1090"/>
        <v>1</v>
      </c>
      <c r="F1492" s="29">
        <f t="shared" si="1092"/>
        <v>0</v>
      </c>
      <c r="G1492" s="27">
        <f t="shared" si="1115"/>
        <v>0</v>
      </c>
      <c r="H1492" s="22">
        <f t="shared" si="1093"/>
        <v>19798680683.195347</v>
      </c>
      <c r="I1492" s="23">
        <f t="shared" si="1094"/>
        <v>132580106.5049091</v>
      </c>
      <c r="J1492" s="23">
        <f t="shared" si="1095"/>
        <v>1086</v>
      </c>
      <c r="K1492" s="19">
        <f t="shared" si="1116"/>
        <v>225.0831931027827</v>
      </c>
      <c r="L1492" s="16">
        <f t="shared" si="1096"/>
        <v>136.56569288437362</v>
      </c>
      <c r="M1492" s="23">
        <f>M1491-IF($B1492="B",(Percent_Rent_In_Elsies*2.49%/12 * H1491)/K1491,0)+IF($B1492="D",N1492,0)+IF(B1492="D",AK1491)+IF(B1492="C",F1491*90%)-(Y1492-Y1491)-IF($B1492="A",Q1491/K1491) + IF($B1492="A",Q1491/K1491)</f>
        <v>-33936117.44280722</v>
      </c>
      <c r="N1492" s="23">
        <f t="shared" si="1097"/>
        <v>0</v>
      </c>
      <c r="O1492" s="22">
        <f t="shared" si="1098"/>
        <v>0</v>
      </c>
      <c r="P1492" s="22">
        <f t="shared" si="1129"/>
        <v>0</v>
      </c>
      <c r="Q1492" s="22">
        <f t="shared" si="1130"/>
        <v>0</v>
      </c>
      <c r="R1492" s="22">
        <f t="shared" si="1099"/>
        <v>221521001.59870785</v>
      </c>
      <c r="S1492" s="16">
        <f t="shared" si="1089"/>
        <v>20138272.872609805</v>
      </c>
      <c r="T1492" s="15">
        <f t="shared" si="1100"/>
        <v>0</v>
      </c>
      <c r="U1492" s="23">
        <f t="shared" si="1117"/>
        <v>984179.06775045849</v>
      </c>
      <c r="V1492" s="23">
        <f t="shared" si="1118"/>
        <v>89470.82434095077</v>
      </c>
      <c r="W1492" s="23">
        <f t="shared" si="1131"/>
        <v>0</v>
      </c>
      <c r="X1492" s="23">
        <f t="shared" si="1119"/>
        <v>30982742.562989362</v>
      </c>
      <c r="Y1492" s="23">
        <f t="shared" si="1101"/>
        <v>13825559.361691331</v>
      </c>
      <c r="Z1492" s="3">
        <f t="shared" si="1102"/>
        <v>0</v>
      </c>
      <c r="AA1492" s="23">
        <f t="shared" si="1103"/>
        <v>58049181.726966709</v>
      </c>
      <c r="AB1492" s="26">
        <f t="shared" si="1120"/>
        <v>70086276.274228647</v>
      </c>
      <c r="AC1492" s="23">
        <f t="shared" si="1121"/>
        <v>74889487.274228647</v>
      </c>
      <c r="AD1492" s="23">
        <f t="shared" si="1127"/>
        <v>4803211</v>
      </c>
      <c r="AE1492" s="24">
        <f t="shared" si="1088"/>
        <v>70086276.274228647</v>
      </c>
      <c r="AF1492" s="3">
        <f t="shared" si="1122"/>
        <v>0</v>
      </c>
      <c r="AG1492" s="2">
        <f t="shared" si="1104"/>
        <v>0</v>
      </c>
      <c r="AH1492" s="2">
        <f t="shared" si="1105"/>
        <v>112.99604850301057</v>
      </c>
      <c r="AI1492" s="23">
        <f t="shared" si="1128"/>
        <v>9332782271.5066891</v>
      </c>
      <c r="AJ1492" s="23">
        <f t="shared" si="1106"/>
        <v>6219.922423797766</v>
      </c>
      <c r="AK1492" s="23">
        <f t="shared" si="1107"/>
        <v>0</v>
      </c>
      <c r="AL1492" s="23">
        <f t="shared" si="1132"/>
        <v>1061809.2523059845</v>
      </c>
      <c r="AM1492" s="23">
        <f t="shared" si="1133"/>
        <v>990655676.73208988</v>
      </c>
      <c r="AN1492" s="16">
        <f t="shared" si="1123"/>
        <v>0</v>
      </c>
      <c r="AO1492" s="23">
        <f t="shared" si="1124"/>
        <v>91260.173297058238</v>
      </c>
      <c r="AP1492" s="22">
        <f t="shared" si="1125"/>
        <v>20541131.208815176</v>
      </c>
      <c r="AQ1492" s="30">
        <f t="shared" si="1108"/>
        <v>5262130465.200635</v>
      </c>
      <c r="AR1492" s="28">
        <f t="shared" si="1109"/>
        <v>2484529036.0015931</v>
      </c>
      <c r="AS1492" s="25">
        <f t="shared" si="1110"/>
        <v>200337590.02425668</v>
      </c>
      <c r="AT1492" s="32">
        <f t="shared" si="1111"/>
        <v>0</v>
      </c>
      <c r="AU1492" s="23">
        <f t="shared" si="1112"/>
        <v>0</v>
      </c>
      <c r="AV1492" s="22">
        <f t="shared" si="1113"/>
        <v>712542604.06819224</v>
      </c>
      <c r="AW1492" s="31">
        <f t="shared" si="1126"/>
        <v>3659609635.7741747</v>
      </c>
    </row>
    <row r="1493" spans="1:53" s="21" customFormat="1" x14ac:dyDescent="0.25">
      <c r="A1493">
        <f t="shared" si="1087"/>
        <v>536</v>
      </c>
      <c r="B1493" t="s">
        <v>8</v>
      </c>
      <c r="C1493" s="27">
        <f t="shared" si="1091"/>
        <v>0</v>
      </c>
      <c r="D1493" s="27">
        <f t="shared" si="1114"/>
        <v>0</v>
      </c>
      <c r="E1493" s="27" t="b">
        <f t="shared" si="1090"/>
        <v>1</v>
      </c>
      <c r="F1493" s="29">
        <f t="shared" si="1092"/>
        <v>0</v>
      </c>
      <c r="G1493" s="27">
        <f t="shared" si="1115"/>
        <v>0</v>
      </c>
      <c r="H1493" s="22">
        <f t="shared" si="1093"/>
        <v>19798680683.195347</v>
      </c>
      <c r="I1493" s="23">
        <f t="shared" si="1094"/>
        <v>132580106.5049091</v>
      </c>
      <c r="J1493" s="23">
        <f t="shared" si="1095"/>
        <v>1086</v>
      </c>
      <c r="K1493" s="19">
        <f t="shared" si="1116"/>
        <v>225.0831931027827</v>
      </c>
      <c r="L1493" s="16">
        <f t="shared" si="1096"/>
        <v>136.56569288437362</v>
      </c>
      <c r="M1493" s="23">
        <f>M1492-IF($B1493="B",(Percent_Rent_In_Elsies*2.49%/12 * H1492)/K1492,0)+IF($B1493="D",N1493,0)+IF(B1493="D",AK1492)+IF(B1493="C",F1492*90%)-(Y1493-Y1492)-IF($B1493="A",Q1492/K1492) + IF($B1493="A",Q1492/K1492)</f>
        <v>-33936117.44280722</v>
      </c>
      <c r="N1493" s="23">
        <f t="shared" si="1097"/>
        <v>0</v>
      </c>
      <c r="O1493" s="22">
        <f t="shared" si="1098"/>
        <v>0</v>
      </c>
      <c r="P1493" s="22">
        <f t="shared" si="1129"/>
        <v>0</v>
      </c>
      <c r="Q1493" s="22">
        <f t="shared" si="1130"/>
        <v>0</v>
      </c>
      <c r="R1493" s="22">
        <f t="shared" si="1099"/>
        <v>242062132.80752304</v>
      </c>
      <c r="S1493" s="16">
        <f t="shared" si="1089"/>
        <v>20138272.872609805</v>
      </c>
      <c r="T1493" s="15">
        <f t="shared" si="1100"/>
        <v>0</v>
      </c>
      <c r="U1493" s="23">
        <f t="shared" si="1117"/>
        <v>1075439.2410475167</v>
      </c>
      <c r="V1493" s="23">
        <f t="shared" si="1118"/>
        <v>89470.82434095077</v>
      </c>
      <c r="W1493" s="23">
        <f t="shared" si="1131"/>
        <v>0</v>
      </c>
      <c r="X1493" s="23">
        <f t="shared" si="1119"/>
        <v>30982742.562989362</v>
      </c>
      <c r="Y1493" s="23">
        <f t="shared" si="1101"/>
        <v>13825559.361691331</v>
      </c>
      <c r="Z1493" s="3">
        <f t="shared" si="1102"/>
        <v>0</v>
      </c>
      <c r="AA1493" s="23">
        <f t="shared" si="1103"/>
        <v>58049181.726966709</v>
      </c>
      <c r="AB1493" s="26">
        <f t="shared" si="1120"/>
        <v>70086276.274228632</v>
      </c>
      <c r="AC1493" s="23">
        <f t="shared" si="1121"/>
        <v>74889487.274228647</v>
      </c>
      <c r="AD1493" s="23">
        <f t="shared" si="1127"/>
        <v>4803211</v>
      </c>
      <c r="AE1493" s="24">
        <f t="shared" si="1088"/>
        <v>70086276.274228647</v>
      </c>
      <c r="AF1493" s="3">
        <f t="shared" si="1122"/>
        <v>1E-4</v>
      </c>
      <c r="AG1493" s="2">
        <f t="shared" si="1104"/>
        <v>0</v>
      </c>
      <c r="AH1493" s="2">
        <f t="shared" si="1105"/>
        <v>112.99604850301057</v>
      </c>
      <c r="AI1493" s="23">
        <f t="shared" si="1128"/>
        <v>9332782271.5066891</v>
      </c>
      <c r="AJ1493" s="23">
        <f t="shared" si="1106"/>
        <v>6219.922423797766</v>
      </c>
      <c r="AK1493" s="23">
        <f t="shared" si="1107"/>
        <v>60375.622148918395</v>
      </c>
      <c r="AL1493" s="23">
        <f t="shared" si="1132"/>
        <v>0</v>
      </c>
      <c r="AM1493" s="23">
        <f t="shared" si="1133"/>
        <v>0</v>
      </c>
      <c r="AN1493" s="16">
        <f t="shared" si="1123"/>
        <v>0</v>
      </c>
      <c r="AO1493" s="23">
        <f t="shared" si="1124"/>
        <v>0</v>
      </c>
      <c r="AP1493" s="22">
        <f t="shared" si="1125"/>
        <v>0</v>
      </c>
      <c r="AQ1493" s="30">
        <f t="shared" si="1108"/>
        <v>5262130465.200635</v>
      </c>
      <c r="AR1493" s="28">
        <f t="shared" si="1109"/>
        <v>2484529036.0015931</v>
      </c>
      <c r="AS1493" s="25">
        <f t="shared" si="1110"/>
        <v>200337590.02425668</v>
      </c>
      <c r="AT1493" s="32">
        <f t="shared" si="1111"/>
        <v>0</v>
      </c>
      <c r="AU1493" s="23">
        <f t="shared" si="1112"/>
        <v>0</v>
      </c>
      <c r="AV1493" s="22">
        <f t="shared" si="1113"/>
        <v>712542604.06819224</v>
      </c>
      <c r="AW1493" s="31">
        <f t="shared" si="1126"/>
        <v>3659609635.7741747</v>
      </c>
      <c r="AX1493"/>
      <c r="AY1493"/>
      <c r="AZ1493"/>
      <c r="BA1493"/>
    </row>
    <row r="1494" spans="1:53" s="21" customFormat="1" x14ac:dyDescent="0.25">
      <c r="A1494">
        <f t="shared" si="1087"/>
        <v>536</v>
      </c>
      <c r="B1494" t="s">
        <v>9</v>
      </c>
      <c r="C1494" s="27">
        <f t="shared" si="1091"/>
        <v>0</v>
      </c>
      <c r="D1494" s="27">
        <f t="shared" si="1114"/>
        <v>0</v>
      </c>
      <c r="E1494" s="27" t="b">
        <f t="shared" si="1090"/>
        <v>1</v>
      </c>
      <c r="F1494" s="29">
        <f t="shared" si="1092"/>
        <v>0</v>
      </c>
      <c r="G1494" s="27">
        <f t="shared" si="1115"/>
        <v>0</v>
      </c>
      <c r="H1494" s="22">
        <f t="shared" si="1093"/>
        <v>19798680683.195347</v>
      </c>
      <c r="I1494" s="23">
        <f t="shared" si="1094"/>
        <v>132580106.5049091</v>
      </c>
      <c r="J1494" s="23">
        <f t="shared" si="1095"/>
        <v>1086</v>
      </c>
      <c r="K1494" s="19">
        <f t="shared" si="1116"/>
        <v>225.0831931027827</v>
      </c>
      <c r="L1494" s="16">
        <f t="shared" si="1096"/>
        <v>136.56569288437362</v>
      </c>
      <c r="M1494" s="23">
        <f>M1493-IF($B1494="B",(Percent_Rent_In_Elsies*2.49%/12 * H1493)/K1493,0)+IF($B1494="D",N1494,0)+IF(B1494="D",AK1493)+IF(B1494="C",F1493*90%)-(Y1494-Y1493)-IF($B1494="A",Q1493/K1493) + IF($B1494="A",Q1493/K1493)</f>
        <v>-33875741.820658304</v>
      </c>
      <c r="N1494" s="23">
        <f t="shared" si="1097"/>
        <v>0</v>
      </c>
      <c r="O1494" s="22">
        <f t="shared" si="1098"/>
        <v>14069949.763524579</v>
      </c>
      <c r="P1494" s="22">
        <f t="shared" si="1129"/>
        <v>0</v>
      </c>
      <c r="Q1494" s="22">
        <f t="shared" si="1130"/>
        <v>0</v>
      </c>
      <c r="R1494" s="22">
        <f t="shared" si="1099"/>
        <v>242062132.80752304</v>
      </c>
      <c r="S1494" s="16">
        <f t="shared" si="1089"/>
        <v>0</v>
      </c>
      <c r="T1494" s="15">
        <f t="shared" si="1100"/>
        <v>6068323.1090852264</v>
      </c>
      <c r="U1494" s="23">
        <f t="shared" si="1117"/>
        <v>1075439.2410475167</v>
      </c>
      <c r="V1494" s="23">
        <f t="shared" si="1118"/>
        <v>0</v>
      </c>
      <c r="W1494" s="23">
        <f t="shared" si="1131"/>
        <v>89470.82434095077</v>
      </c>
      <c r="X1494" s="23">
        <f t="shared" si="1119"/>
        <v>30982742.562989362</v>
      </c>
      <c r="Y1494" s="23">
        <f t="shared" si="1101"/>
        <v>13825559.361691331</v>
      </c>
      <c r="Z1494" s="3">
        <f t="shared" si="1102"/>
        <v>0</v>
      </c>
      <c r="AA1494" s="23">
        <f t="shared" si="1103"/>
        <v>57988806.104817793</v>
      </c>
      <c r="AB1494" s="26">
        <f t="shared" si="1120"/>
        <v>70086276.274228662</v>
      </c>
      <c r="AC1494" s="23">
        <f t="shared" si="1121"/>
        <v>74889487.274228647</v>
      </c>
      <c r="AD1494" s="23">
        <f t="shared" si="1127"/>
        <v>4803211</v>
      </c>
      <c r="AE1494" s="24">
        <f t="shared" si="1088"/>
        <v>70086276.274228647</v>
      </c>
      <c r="AF1494" s="3">
        <f t="shared" si="1122"/>
        <v>0</v>
      </c>
      <c r="AG1494" s="2">
        <f t="shared" si="1104"/>
        <v>0</v>
      </c>
      <c r="AH1494" s="2">
        <f t="shared" si="1105"/>
        <v>112.99604850301057</v>
      </c>
      <c r="AI1494" s="23">
        <f t="shared" si="1128"/>
        <v>9323075458.7789421</v>
      </c>
      <c r="AJ1494" s="23">
        <f t="shared" si="1106"/>
        <v>6219.922423797766</v>
      </c>
      <c r="AK1494" s="23">
        <f t="shared" si="1107"/>
        <v>0</v>
      </c>
      <c r="AL1494" s="23">
        <f t="shared" si="1132"/>
        <v>0</v>
      </c>
      <c r="AM1494" s="23">
        <f t="shared" si="1133"/>
        <v>0</v>
      </c>
      <c r="AN1494" s="16">
        <f t="shared" si="1123"/>
        <v>0</v>
      </c>
      <c r="AO1494" s="23">
        <f t="shared" si="1124"/>
        <v>0</v>
      </c>
      <c r="AP1494" s="22">
        <f t="shared" si="1125"/>
        <v>0</v>
      </c>
      <c r="AQ1494" s="30">
        <f t="shared" si="1108"/>
        <v>5262130465.200635</v>
      </c>
      <c r="AR1494" s="28">
        <f t="shared" si="1109"/>
        <v>2484529036.0015931</v>
      </c>
      <c r="AS1494" s="25">
        <f t="shared" si="1110"/>
        <v>200337590.02425668</v>
      </c>
      <c r="AT1494" s="32">
        <f t="shared" si="1111"/>
        <v>0</v>
      </c>
      <c r="AU1494" s="23">
        <f t="shared" si="1112"/>
        <v>0</v>
      </c>
      <c r="AV1494" s="22">
        <f t="shared" si="1113"/>
        <v>712542604.06819224</v>
      </c>
      <c r="AW1494" s="31">
        <f t="shared" si="1126"/>
        <v>3659609635.7741747</v>
      </c>
      <c r="AX1494"/>
      <c r="AY1494"/>
      <c r="AZ1494"/>
      <c r="BA1494"/>
    </row>
    <row r="1495" spans="1:53" x14ac:dyDescent="0.25">
      <c r="A1495" s="21">
        <f t="shared" si="1087"/>
        <v>536</v>
      </c>
      <c r="B1495" s="21" t="s">
        <v>28</v>
      </c>
      <c r="C1495" s="27">
        <f t="shared" si="1091"/>
        <v>0</v>
      </c>
      <c r="D1495" s="27">
        <f t="shared" si="1114"/>
        <v>0</v>
      </c>
      <c r="E1495" s="27" t="b">
        <f t="shared" si="1090"/>
        <v>1</v>
      </c>
      <c r="F1495" s="29">
        <f t="shared" si="1092"/>
        <v>0</v>
      </c>
      <c r="G1495" s="27">
        <f t="shared" si="1115"/>
        <v>0</v>
      </c>
      <c r="H1495" s="22">
        <f t="shared" si="1093"/>
        <v>19798680683.195347</v>
      </c>
      <c r="I1495" s="23">
        <f t="shared" si="1094"/>
        <v>132580106.5049091</v>
      </c>
      <c r="J1495" s="23">
        <f t="shared" si="1095"/>
        <v>1086</v>
      </c>
      <c r="K1495" s="19">
        <f t="shared" si="1116"/>
        <v>225.0831931027827</v>
      </c>
      <c r="L1495" s="16">
        <f t="shared" si="1096"/>
        <v>136.56569288437362</v>
      </c>
      <c r="M1495" s="23">
        <f>M1494-IF($B1495="B",(Percent_Rent_In_Elsies*2.49%/12 * H1494)/K1494,0)+IF($B1495="D",N1495,0)+IF(B1495="D",AK1494)+IF(B1495="C",F1494*90%)-(Y1495-Y1494)-IF($B1495="A",Q1494/K1494) + IF($B1495="A",Q1494/K1494)</f>
        <v>-33875741.820658304</v>
      </c>
      <c r="N1495" s="23">
        <f t="shared" si="1097"/>
        <v>0</v>
      </c>
      <c r="O1495" s="22">
        <f t="shared" si="1098"/>
        <v>0</v>
      </c>
      <c r="P1495" s="22">
        <f t="shared" si="1129"/>
        <v>14069949.763524579</v>
      </c>
      <c r="Q1495" s="22">
        <f t="shared" si="1130"/>
        <v>0</v>
      </c>
      <c r="R1495" s="22">
        <f t="shared" si="1099"/>
        <v>242062132.80752304</v>
      </c>
      <c r="S1495" s="16">
        <f t="shared" si="1089"/>
        <v>0</v>
      </c>
      <c r="T1495" s="15">
        <f t="shared" si="1100"/>
        <v>0</v>
      </c>
      <c r="U1495" s="23">
        <f t="shared" si="1117"/>
        <v>1075439.2410475167</v>
      </c>
      <c r="V1495" s="23">
        <f t="shared" si="1118"/>
        <v>0</v>
      </c>
      <c r="W1495" s="23">
        <f t="shared" si="1131"/>
        <v>0</v>
      </c>
      <c r="X1495" s="23">
        <f t="shared" si="1119"/>
        <v>30982742.562989362</v>
      </c>
      <c r="Y1495" s="23">
        <f t="shared" si="1101"/>
        <v>13825559.361691331</v>
      </c>
      <c r="Z1495" s="3">
        <f t="shared" si="1102"/>
        <v>4473.5412170475392</v>
      </c>
      <c r="AA1495" s="23">
        <f t="shared" si="1103"/>
        <v>58055909.223073505</v>
      </c>
      <c r="AB1495" s="26">
        <f t="shared" si="1120"/>
        <v>70086276.274228632</v>
      </c>
      <c r="AC1495" s="23">
        <f t="shared" si="1121"/>
        <v>74889487.274228647</v>
      </c>
      <c r="AD1495" s="23">
        <f t="shared" si="1127"/>
        <v>4803211</v>
      </c>
      <c r="AE1495" s="24">
        <f t="shared" si="1088"/>
        <v>70086276.274228647</v>
      </c>
      <c r="AF1495" s="3">
        <f t="shared" si="1122"/>
        <v>0</v>
      </c>
      <c r="AG1495" s="2">
        <f t="shared" si="1104"/>
        <v>536824946.04570472</v>
      </c>
      <c r="AH1495" s="2">
        <f t="shared" si="1105"/>
        <v>112.99604850301057</v>
      </c>
      <c r="AI1495" s="23">
        <f t="shared" si="1128"/>
        <v>9333863876.010479</v>
      </c>
      <c r="AJ1495" s="23">
        <f t="shared" si="1106"/>
        <v>6219.922423797766</v>
      </c>
      <c r="AK1495" s="23">
        <f t="shared" si="1107"/>
        <v>0</v>
      </c>
      <c r="AL1495" s="23">
        <f t="shared" si="1132"/>
        <v>0</v>
      </c>
      <c r="AM1495" s="23">
        <f t="shared" si="1133"/>
        <v>0</v>
      </c>
      <c r="AN1495" s="16">
        <f t="shared" si="1123"/>
        <v>0</v>
      </c>
      <c r="AO1495" s="23">
        <f t="shared" si="1124"/>
        <v>0</v>
      </c>
      <c r="AP1495" s="22">
        <f t="shared" si="1125"/>
        <v>0</v>
      </c>
      <c r="AQ1495" s="30">
        <f t="shared" si="1108"/>
        <v>5262130465.200635</v>
      </c>
      <c r="AR1495" s="28">
        <f t="shared" si="1109"/>
        <v>2484529036.0015931</v>
      </c>
      <c r="AS1495" s="25">
        <f t="shared" si="1110"/>
        <v>200337590.02425668</v>
      </c>
      <c r="AT1495" s="32">
        <f t="shared" si="1111"/>
        <v>8947.0824340950785</v>
      </c>
      <c r="AU1495" s="23">
        <f t="shared" si="1112"/>
        <v>8947.0824340950785</v>
      </c>
      <c r="AV1495" s="22">
        <f t="shared" si="1113"/>
        <v>718610927.17727745</v>
      </c>
      <c r="AW1495" s="31">
        <f t="shared" si="1126"/>
        <v>3659609635.7741752</v>
      </c>
    </row>
    <row r="1496" spans="1:53" x14ac:dyDescent="0.25">
      <c r="A1496">
        <f t="shared" si="1087"/>
        <v>537</v>
      </c>
      <c r="B1496" t="s">
        <v>6</v>
      </c>
      <c r="C1496" s="27">
        <f t="shared" si="1091"/>
        <v>0</v>
      </c>
      <c r="D1496" s="27">
        <f t="shared" si="1114"/>
        <v>0</v>
      </c>
      <c r="E1496" s="27" t="b">
        <f t="shared" si="1090"/>
        <v>1</v>
      </c>
      <c r="F1496" s="29">
        <f t="shared" si="1092"/>
        <v>0</v>
      </c>
      <c r="G1496" s="27">
        <f t="shared" si="1115"/>
        <v>0</v>
      </c>
      <c r="H1496" s="22">
        <f t="shared" si="1093"/>
        <v>19831678484.334007</v>
      </c>
      <c r="I1496" s="23">
        <f t="shared" si="1094"/>
        <v>132580106.5049091</v>
      </c>
      <c r="J1496" s="23">
        <f t="shared" si="1095"/>
        <v>1086</v>
      </c>
      <c r="K1496" s="19">
        <f t="shared" si="1116"/>
        <v>225.0831931027827</v>
      </c>
      <c r="L1496" s="16">
        <f t="shared" si="1096"/>
        <v>136.79330237251423</v>
      </c>
      <c r="M1496" s="23">
        <f>M1495-IF($B1496="B",(Percent_Rent_In_Elsies*2.49%/12 * H1495)/K1495,0)+IF($B1496="D",N1496,0)+IF(B1496="D",AK1495)+IF(B1496="C",F1495*90%)-(Y1496-Y1495)-IF($B1496="A",Q1495/K1495) + IF($B1496="A",Q1495/K1495)</f>
        <v>-33875741.820658304</v>
      </c>
      <c r="N1496" s="23">
        <f t="shared" si="1097"/>
        <v>0</v>
      </c>
      <c r="O1496" s="22">
        <f t="shared" si="1098"/>
        <v>0</v>
      </c>
      <c r="P1496" s="22">
        <f t="shared" si="1129"/>
        <v>0</v>
      </c>
      <c r="Q1496" s="22">
        <f t="shared" si="1130"/>
        <v>0</v>
      </c>
      <c r="R1496" s="22">
        <f t="shared" si="1099"/>
        <v>242062132.80752304</v>
      </c>
      <c r="S1496" s="16">
        <f t="shared" si="1089"/>
        <v>0</v>
      </c>
      <c r="T1496" s="15">
        <f t="shared" si="1100"/>
        <v>0</v>
      </c>
      <c r="U1496" s="23">
        <f t="shared" si="1117"/>
        <v>1075439.2410475167</v>
      </c>
      <c r="V1496" s="23">
        <f t="shared" si="1118"/>
        <v>0</v>
      </c>
      <c r="W1496" s="23">
        <f t="shared" si="1131"/>
        <v>0</v>
      </c>
      <c r="X1496" s="23">
        <f t="shared" si="1119"/>
        <v>31005110.2690746</v>
      </c>
      <c r="Y1496" s="23">
        <f t="shared" si="1101"/>
        <v>13825559.361691331</v>
      </c>
      <c r="Z1496" s="3">
        <f t="shared" si="1102"/>
        <v>0</v>
      </c>
      <c r="AA1496" s="23">
        <f t="shared" si="1103"/>
        <v>58055909.223073505</v>
      </c>
      <c r="AB1496" s="26">
        <f t="shared" si="1120"/>
        <v>70086276.274228662</v>
      </c>
      <c r="AC1496" s="23">
        <f t="shared" si="1121"/>
        <v>74889487.274228647</v>
      </c>
      <c r="AD1496" s="23">
        <f t="shared" si="1127"/>
        <v>4803211</v>
      </c>
      <c r="AE1496" s="24">
        <f t="shared" si="1088"/>
        <v>70086276.274228647</v>
      </c>
      <c r="AF1496" s="3">
        <f t="shared" si="1122"/>
        <v>0</v>
      </c>
      <c r="AG1496" s="2">
        <f t="shared" si="1104"/>
        <v>0</v>
      </c>
      <c r="AH1496" s="2">
        <f t="shared" si="1105"/>
        <v>113.1843752505156</v>
      </c>
      <c r="AI1496" s="23">
        <f t="shared" si="1128"/>
        <v>9333863876.010479</v>
      </c>
      <c r="AJ1496" s="23">
        <f t="shared" si="1106"/>
        <v>6219.922423797766</v>
      </c>
      <c r="AK1496" s="23">
        <f t="shared" si="1107"/>
        <v>0</v>
      </c>
      <c r="AL1496" s="23">
        <f t="shared" si="1132"/>
        <v>0</v>
      </c>
      <c r="AM1496" s="23">
        <f t="shared" si="1133"/>
        <v>0</v>
      </c>
      <c r="AN1496" s="16">
        <f t="shared" si="1123"/>
        <v>0</v>
      </c>
      <c r="AO1496" s="23">
        <f t="shared" si="1124"/>
        <v>0</v>
      </c>
      <c r="AP1496" s="22">
        <f t="shared" si="1125"/>
        <v>0</v>
      </c>
      <c r="AQ1496" s="30">
        <f t="shared" si="1108"/>
        <v>5262130465.200635</v>
      </c>
      <c r="AR1496" s="28">
        <f t="shared" si="1109"/>
        <v>2484529036.0015931</v>
      </c>
      <c r="AS1496" s="25">
        <f t="shared" si="1110"/>
        <v>200337590.02425668</v>
      </c>
      <c r="AT1496" s="32">
        <f t="shared" si="1111"/>
        <v>0</v>
      </c>
      <c r="AU1496" s="23">
        <f t="shared" si="1112"/>
        <v>0</v>
      </c>
      <c r="AV1496" s="22">
        <f t="shared" si="1113"/>
        <v>718610927.17727745</v>
      </c>
      <c r="AW1496" s="31">
        <f t="shared" si="1126"/>
        <v>3645539686.0106506</v>
      </c>
    </row>
    <row r="1497" spans="1:53" x14ac:dyDescent="0.25">
      <c r="A1497">
        <f t="shared" si="1087"/>
        <v>537</v>
      </c>
      <c r="B1497" t="s">
        <v>7</v>
      </c>
      <c r="C1497" s="27">
        <f t="shared" si="1091"/>
        <v>0</v>
      </c>
      <c r="D1497" s="27">
        <f t="shared" si="1114"/>
        <v>0</v>
      </c>
      <c r="E1497" s="27" t="b">
        <f t="shared" si="1090"/>
        <v>1</v>
      </c>
      <c r="F1497" s="29">
        <f t="shared" si="1092"/>
        <v>0</v>
      </c>
      <c r="G1497" s="27">
        <f t="shared" si="1115"/>
        <v>0</v>
      </c>
      <c r="H1497" s="22">
        <f t="shared" si="1093"/>
        <v>19831678484.334007</v>
      </c>
      <c r="I1497" s="23">
        <f t="shared" si="1094"/>
        <v>132580106.5049091</v>
      </c>
      <c r="J1497" s="23">
        <f t="shared" si="1095"/>
        <v>1086</v>
      </c>
      <c r="K1497" s="19">
        <f t="shared" si="1116"/>
        <v>225.0831931027827</v>
      </c>
      <c r="L1497" s="16">
        <f t="shared" si="1096"/>
        <v>136.79330237251423</v>
      </c>
      <c r="M1497" s="23">
        <f>M1496-IF($B1497="B",(Percent_Rent_In_Elsies*2.49%/12 * H1496)/K1496,0)+IF($B1497="D",N1497,0)+IF(B1497="D",AK1496)+IF(B1497="C",F1496*90%)-(Y1497-Y1496)-IF($B1497="A",Q1496/K1496) + IF($B1497="A",Q1496/K1496)</f>
        <v>-33967154.09424419</v>
      </c>
      <c r="N1497" s="23">
        <f t="shared" si="1097"/>
        <v>0</v>
      </c>
      <c r="O1497" s="22">
        <f t="shared" si="1098"/>
        <v>0</v>
      </c>
      <c r="P1497" s="22">
        <f t="shared" si="1129"/>
        <v>0</v>
      </c>
      <c r="Q1497" s="22">
        <f t="shared" si="1130"/>
        <v>0</v>
      </c>
      <c r="R1497" s="22">
        <f t="shared" si="1099"/>
        <v>221890288.40689611</v>
      </c>
      <c r="S1497" s="16">
        <f t="shared" si="1089"/>
        <v>20171844.40062692</v>
      </c>
      <c r="T1497" s="15">
        <f t="shared" si="1100"/>
        <v>0</v>
      </c>
      <c r="U1497" s="23">
        <f t="shared" si="1117"/>
        <v>985819.30429355695</v>
      </c>
      <c r="V1497" s="23">
        <f t="shared" si="1118"/>
        <v>89619.93675395973</v>
      </c>
      <c r="W1497" s="23">
        <f t="shared" si="1131"/>
        <v>0</v>
      </c>
      <c r="X1497" s="23">
        <f t="shared" si="1119"/>
        <v>31005110.2690746</v>
      </c>
      <c r="Y1497" s="23">
        <f t="shared" si="1101"/>
        <v>13825559.361691331</v>
      </c>
      <c r="Z1497" s="3">
        <f t="shared" si="1102"/>
        <v>0</v>
      </c>
      <c r="AA1497" s="23">
        <f t="shared" si="1103"/>
        <v>58055909.223073505</v>
      </c>
      <c r="AB1497" s="26">
        <f t="shared" si="1120"/>
        <v>70086276.274228662</v>
      </c>
      <c r="AC1497" s="23">
        <f t="shared" si="1121"/>
        <v>74889487.274228647</v>
      </c>
      <c r="AD1497" s="23">
        <f t="shared" si="1127"/>
        <v>4803211</v>
      </c>
      <c r="AE1497" s="24">
        <f t="shared" si="1088"/>
        <v>70086276.274228647</v>
      </c>
      <c r="AF1497" s="3">
        <f t="shared" si="1122"/>
        <v>0</v>
      </c>
      <c r="AG1497" s="2">
        <f t="shared" si="1104"/>
        <v>0</v>
      </c>
      <c r="AH1497" s="2">
        <f t="shared" si="1105"/>
        <v>113.1843752505156</v>
      </c>
      <c r="AI1497" s="23">
        <f t="shared" si="1128"/>
        <v>9333863876.010479</v>
      </c>
      <c r="AJ1497" s="23">
        <f t="shared" si="1106"/>
        <v>6219.922423797766</v>
      </c>
      <c r="AK1497" s="23">
        <f t="shared" si="1107"/>
        <v>0</v>
      </c>
      <c r="AL1497" s="23">
        <f t="shared" si="1132"/>
        <v>1081604.5037899017</v>
      </c>
      <c r="AM1497" s="23">
        <f t="shared" si="1133"/>
        <v>1009124416.0205199</v>
      </c>
      <c r="AN1497" s="16">
        <f t="shared" si="1123"/>
        <v>0</v>
      </c>
      <c r="AO1497" s="23">
        <f t="shared" si="1124"/>
        <v>91412.27358588668</v>
      </c>
      <c r="AP1497" s="22">
        <f t="shared" si="1125"/>
        <v>20575366.427496534</v>
      </c>
      <c r="AQ1497" s="30">
        <f t="shared" si="1108"/>
        <v>5303106307.4409943</v>
      </c>
      <c r="AR1497" s="28">
        <f t="shared" si="1109"/>
        <v>2504929511.814456</v>
      </c>
      <c r="AS1497" s="25">
        <f t="shared" si="1110"/>
        <v>200337590.02425668</v>
      </c>
      <c r="AT1497" s="32">
        <f t="shared" si="1111"/>
        <v>0</v>
      </c>
      <c r="AU1497" s="23">
        <f t="shared" si="1112"/>
        <v>0</v>
      </c>
      <c r="AV1497" s="22">
        <f t="shared" si="1113"/>
        <v>718610927.17727745</v>
      </c>
      <c r="AW1497" s="31">
        <f t="shared" si="1126"/>
        <v>3686515528.2510099</v>
      </c>
    </row>
    <row r="1498" spans="1:53" x14ac:dyDescent="0.25">
      <c r="A1498">
        <f t="shared" ref="A1498:A1561" si="1134">A1493+1</f>
        <v>537</v>
      </c>
      <c r="B1498" t="s">
        <v>8</v>
      </c>
      <c r="C1498" s="27">
        <f t="shared" si="1091"/>
        <v>0</v>
      </c>
      <c r="D1498" s="27">
        <f t="shared" si="1114"/>
        <v>0</v>
      </c>
      <c r="E1498" s="27" t="b">
        <f t="shared" si="1090"/>
        <v>1</v>
      </c>
      <c r="F1498" s="29">
        <f t="shared" si="1092"/>
        <v>0</v>
      </c>
      <c r="G1498" s="27">
        <f t="shared" si="1115"/>
        <v>0</v>
      </c>
      <c r="H1498" s="22">
        <f t="shared" si="1093"/>
        <v>19831678484.334007</v>
      </c>
      <c r="I1498" s="23">
        <f t="shared" si="1094"/>
        <v>132580106.5049091</v>
      </c>
      <c r="J1498" s="23">
        <f t="shared" si="1095"/>
        <v>1086</v>
      </c>
      <c r="K1498" s="19">
        <f t="shared" si="1116"/>
        <v>225.0831931027827</v>
      </c>
      <c r="L1498" s="16">
        <f t="shared" si="1096"/>
        <v>136.79330237251423</v>
      </c>
      <c r="M1498" s="23">
        <f>M1497-IF($B1498="B",(Percent_Rent_In_Elsies*2.49%/12 * H1497)/K1497,0)+IF($B1498="D",N1498,0)+IF(B1498="D",AK1497)+IF(B1498="C",F1497*90%)-(Y1498-Y1497)-IF($B1498="A",Q1497/K1497) + IF($B1498="A",Q1497/K1497)</f>
        <v>-33967154.09424419</v>
      </c>
      <c r="N1498" s="23">
        <f t="shared" si="1097"/>
        <v>0</v>
      </c>
      <c r="O1498" s="22">
        <f t="shared" si="1098"/>
        <v>0</v>
      </c>
      <c r="P1498" s="22">
        <f t="shared" si="1129"/>
        <v>0</v>
      </c>
      <c r="Q1498" s="22">
        <f t="shared" si="1130"/>
        <v>0</v>
      </c>
      <c r="R1498" s="22">
        <f t="shared" si="1099"/>
        <v>242465654.83439264</v>
      </c>
      <c r="S1498" s="16">
        <f t="shared" si="1089"/>
        <v>20171844.40062692</v>
      </c>
      <c r="T1498" s="15">
        <f t="shared" si="1100"/>
        <v>0</v>
      </c>
      <c r="U1498" s="23">
        <f t="shared" si="1117"/>
        <v>1077231.5778794435</v>
      </c>
      <c r="V1498" s="23">
        <f t="shared" si="1118"/>
        <v>89619.93675395973</v>
      </c>
      <c r="W1498" s="23">
        <f t="shared" si="1131"/>
        <v>0</v>
      </c>
      <c r="X1498" s="23">
        <f t="shared" si="1119"/>
        <v>31005110.2690746</v>
      </c>
      <c r="Y1498" s="23">
        <f t="shared" si="1101"/>
        <v>13825559.361691331</v>
      </c>
      <c r="Z1498" s="3">
        <f t="shared" si="1102"/>
        <v>0</v>
      </c>
      <c r="AA1498" s="23">
        <f t="shared" si="1103"/>
        <v>58055909.223073505</v>
      </c>
      <c r="AB1498" s="26">
        <f t="shared" si="1120"/>
        <v>70086276.274228662</v>
      </c>
      <c r="AC1498" s="23">
        <f t="shared" si="1121"/>
        <v>74889487.274228647</v>
      </c>
      <c r="AD1498" s="23">
        <f t="shared" si="1127"/>
        <v>4803211</v>
      </c>
      <c r="AE1498" s="24">
        <f t="shared" si="1088"/>
        <v>70086276.274228647</v>
      </c>
      <c r="AF1498" s="3">
        <f t="shared" si="1122"/>
        <v>1E-4</v>
      </c>
      <c r="AG1498" s="2">
        <f t="shared" si="1104"/>
        <v>0</v>
      </c>
      <c r="AH1498" s="2">
        <f t="shared" si="1105"/>
        <v>113.1843752505156</v>
      </c>
      <c r="AI1498" s="23">
        <f t="shared" si="1128"/>
        <v>9333863876.010479</v>
      </c>
      <c r="AJ1498" s="23">
        <f t="shared" si="1106"/>
        <v>6219.922423797766</v>
      </c>
      <c r="AK1498" s="23">
        <f t="shared" si="1107"/>
        <v>60364.265334085729</v>
      </c>
      <c r="AL1498" s="23">
        <f t="shared" si="1132"/>
        <v>0</v>
      </c>
      <c r="AM1498" s="23">
        <f t="shared" si="1133"/>
        <v>0</v>
      </c>
      <c r="AN1498" s="16">
        <f t="shared" si="1123"/>
        <v>0</v>
      </c>
      <c r="AO1498" s="23">
        <f t="shared" si="1124"/>
        <v>0</v>
      </c>
      <c r="AP1498" s="22">
        <f t="shared" si="1125"/>
        <v>0</v>
      </c>
      <c r="AQ1498" s="30">
        <f t="shared" si="1108"/>
        <v>5303106307.4409943</v>
      </c>
      <c r="AR1498" s="28">
        <f t="shared" si="1109"/>
        <v>2504929511.814456</v>
      </c>
      <c r="AS1498" s="25">
        <f t="shared" si="1110"/>
        <v>200337590.02425668</v>
      </c>
      <c r="AT1498" s="32">
        <f t="shared" si="1111"/>
        <v>0</v>
      </c>
      <c r="AU1498" s="23">
        <f t="shared" si="1112"/>
        <v>0</v>
      </c>
      <c r="AV1498" s="22">
        <f t="shared" si="1113"/>
        <v>718610927.17727745</v>
      </c>
      <c r="AW1498" s="31">
        <f t="shared" si="1126"/>
        <v>3686515528.2510099</v>
      </c>
    </row>
    <row r="1499" spans="1:53" x14ac:dyDescent="0.25">
      <c r="A1499" s="21">
        <f t="shared" si="1134"/>
        <v>537</v>
      </c>
      <c r="B1499" s="21" t="s">
        <v>9</v>
      </c>
      <c r="C1499" s="27">
        <f t="shared" si="1091"/>
        <v>0</v>
      </c>
      <c r="D1499" s="27">
        <f t="shared" si="1114"/>
        <v>0</v>
      </c>
      <c r="E1499" s="27" t="b">
        <f t="shared" si="1090"/>
        <v>1</v>
      </c>
      <c r="F1499" s="29">
        <f t="shared" si="1092"/>
        <v>0</v>
      </c>
      <c r="G1499" s="27">
        <f t="shared" si="1115"/>
        <v>0</v>
      </c>
      <c r="H1499" s="22">
        <f t="shared" si="1093"/>
        <v>19831678484.334007</v>
      </c>
      <c r="I1499" s="23">
        <f t="shared" si="1094"/>
        <v>132580106.5049091</v>
      </c>
      <c r="J1499" s="23">
        <f t="shared" si="1095"/>
        <v>1086</v>
      </c>
      <c r="K1499" s="19">
        <f t="shared" si="1116"/>
        <v>225.0831931027827</v>
      </c>
      <c r="L1499" s="16">
        <f t="shared" si="1096"/>
        <v>136.79330237251423</v>
      </c>
      <c r="M1499" s="23">
        <f>M1498-IF($B1499="B",(Percent_Rent_In_Elsies*2.49%/12 * H1498)/K1498,0)+IF($B1499="D",N1499,0)+IF(B1499="D",AK1498)+IF(B1499="C",F1498*90%)-(Y1499-Y1498)-IF($B1499="A",Q1498/K1498) + IF($B1499="A",Q1498/K1498)</f>
        <v>-33906789.828910105</v>
      </c>
      <c r="N1499" s="23">
        <f t="shared" si="1097"/>
        <v>0</v>
      </c>
      <c r="O1499" s="22">
        <f t="shared" si="1098"/>
        <v>14093405.099412657</v>
      </c>
      <c r="P1499" s="22">
        <f t="shared" si="1129"/>
        <v>0</v>
      </c>
      <c r="Q1499" s="22">
        <f t="shared" si="1130"/>
        <v>0</v>
      </c>
      <c r="R1499" s="22">
        <f t="shared" si="1099"/>
        <v>242465654.83439264</v>
      </c>
      <c r="S1499" s="16">
        <f t="shared" si="1089"/>
        <v>0</v>
      </c>
      <c r="T1499" s="15">
        <f t="shared" si="1100"/>
        <v>6078439.3012142628</v>
      </c>
      <c r="U1499" s="23">
        <f t="shared" si="1117"/>
        <v>1077231.5778794435</v>
      </c>
      <c r="V1499" s="23">
        <f t="shared" si="1118"/>
        <v>0</v>
      </c>
      <c r="W1499" s="23">
        <f t="shared" si="1131"/>
        <v>89619.93675395973</v>
      </c>
      <c r="X1499" s="23">
        <f t="shared" si="1119"/>
        <v>31005110.2690746</v>
      </c>
      <c r="Y1499" s="23">
        <f t="shared" si="1101"/>
        <v>13825559.361691331</v>
      </c>
      <c r="Z1499" s="3">
        <f t="shared" si="1102"/>
        <v>0</v>
      </c>
      <c r="AA1499" s="23">
        <f t="shared" si="1103"/>
        <v>57995544.95773942</v>
      </c>
      <c r="AB1499" s="26">
        <f t="shared" si="1120"/>
        <v>70086276.274228632</v>
      </c>
      <c r="AC1499" s="23">
        <f t="shared" si="1121"/>
        <v>74889487.274228647</v>
      </c>
      <c r="AD1499" s="23">
        <f t="shared" si="1127"/>
        <v>4803211</v>
      </c>
      <c r="AE1499" s="24">
        <f t="shared" si="1088"/>
        <v>70086276.274228647</v>
      </c>
      <c r="AF1499" s="3">
        <f t="shared" si="1122"/>
        <v>0</v>
      </c>
      <c r="AG1499" s="2">
        <f t="shared" si="1104"/>
        <v>0</v>
      </c>
      <c r="AH1499" s="2">
        <f t="shared" si="1105"/>
        <v>113.1843752505156</v>
      </c>
      <c r="AI1499" s="23">
        <f t="shared" si="1128"/>
        <v>9324158889.1599789</v>
      </c>
      <c r="AJ1499" s="23">
        <f t="shared" si="1106"/>
        <v>6219.922423797766</v>
      </c>
      <c r="AK1499" s="23">
        <f t="shared" si="1107"/>
        <v>0</v>
      </c>
      <c r="AL1499" s="23">
        <f t="shared" si="1132"/>
        <v>0</v>
      </c>
      <c r="AM1499" s="23">
        <f t="shared" si="1133"/>
        <v>0</v>
      </c>
      <c r="AN1499" s="16">
        <f t="shared" si="1123"/>
        <v>0</v>
      </c>
      <c r="AO1499" s="23">
        <f t="shared" si="1124"/>
        <v>0</v>
      </c>
      <c r="AP1499" s="22">
        <f t="shared" si="1125"/>
        <v>0</v>
      </c>
      <c r="AQ1499" s="30">
        <f t="shared" si="1108"/>
        <v>5303106307.4409943</v>
      </c>
      <c r="AR1499" s="28">
        <f t="shared" si="1109"/>
        <v>2504929511.814456</v>
      </c>
      <c r="AS1499" s="25">
        <f t="shared" si="1110"/>
        <v>200337590.02425668</v>
      </c>
      <c r="AT1499" s="32">
        <f t="shared" si="1111"/>
        <v>0</v>
      </c>
      <c r="AU1499" s="23">
        <f t="shared" si="1112"/>
        <v>0</v>
      </c>
      <c r="AV1499" s="22">
        <f t="shared" si="1113"/>
        <v>718610927.17727745</v>
      </c>
      <c r="AW1499" s="31">
        <f t="shared" si="1126"/>
        <v>3686515528.2510099</v>
      </c>
      <c r="AX1499" s="21"/>
      <c r="AY1499" s="21"/>
      <c r="AZ1499" s="21"/>
      <c r="BA1499" s="21"/>
    </row>
    <row r="1500" spans="1:53" x14ac:dyDescent="0.25">
      <c r="A1500" s="21">
        <f t="shared" si="1134"/>
        <v>537</v>
      </c>
      <c r="B1500" s="21" t="s">
        <v>28</v>
      </c>
      <c r="C1500" s="27">
        <f t="shared" si="1091"/>
        <v>0</v>
      </c>
      <c r="D1500" s="27">
        <f t="shared" si="1114"/>
        <v>0</v>
      </c>
      <c r="E1500" s="27" t="b">
        <f t="shared" si="1090"/>
        <v>1</v>
      </c>
      <c r="F1500" s="29">
        <f t="shared" si="1092"/>
        <v>0</v>
      </c>
      <c r="G1500" s="27">
        <f t="shared" si="1115"/>
        <v>0</v>
      </c>
      <c r="H1500" s="22">
        <f t="shared" si="1093"/>
        <v>19831678484.334007</v>
      </c>
      <c r="I1500" s="23">
        <f t="shared" si="1094"/>
        <v>132580106.5049091</v>
      </c>
      <c r="J1500" s="23">
        <f t="shared" si="1095"/>
        <v>1086</v>
      </c>
      <c r="K1500" s="19">
        <f t="shared" si="1116"/>
        <v>225.0831931027827</v>
      </c>
      <c r="L1500" s="16">
        <f t="shared" si="1096"/>
        <v>136.79330237251423</v>
      </c>
      <c r="M1500" s="23">
        <f>M1499-IF($B1500="B",(Percent_Rent_In_Elsies*2.49%/12 * H1499)/K1499,0)+IF($B1500="D",N1500,0)+IF(B1500="D",AK1499)+IF(B1500="C",F1499*90%)-(Y1500-Y1499)-IF($B1500="A",Q1499/K1499) + IF($B1500="A",Q1499/K1499)</f>
        <v>-33906789.828910105</v>
      </c>
      <c r="N1500" s="23">
        <f t="shared" si="1097"/>
        <v>0</v>
      </c>
      <c r="O1500" s="22">
        <f t="shared" si="1098"/>
        <v>0</v>
      </c>
      <c r="P1500" s="22">
        <f t="shared" si="1129"/>
        <v>14093405.099412657</v>
      </c>
      <c r="Q1500" s="22">
        <f t="shared" si="1130"/>
        <v>0</v>
      </c>
      <c r="R1500" s="22">
        <f t="shared" si="1099"/>
        <v>242465654.83439264</v>
      </c>
      <c r="S1500" s="16">
        <f t="shared" si="1089"/>
        <v>0</v>
      </c>
      <c r="T1500" s="15">
        <f t="shared" si="1100"/>
        <v>0</v>
      </c>
      <c r="U1500" s="23">
        <f t="shared" si="1117"/>
        <v>1077231.5778794435</v>
      </c>
      <c r="V1500" s="23">
        <f t="shared" si="1118"/>
        <v>0</v>
      </c>
      <c r="W1500" s="23">
        <f t="shared" si="1131"/>
        <v>0</v>
      </c>
      <c r="X1500" s="23">
        <f t="shared" si="1119"/>
        <v>31005110.2690746</v>
      </c>
      <c r="Y1500" s="23">
        <f t="shared" si="1101"/>
        <v>13825559.361691331</v>
      </c>
      <c r="Z1500" s="3">
        <f t="shared" si="1102"/>
        <v>4480.9968376979868</v>
      </c>
      <c r="AA1500" s="23">
        <f t="shared" si="1103"/>
        <v>58062759.910304889</v>
      </c>
      <c r="AB1500" s="26">
        <f t="shared" si="1120"/>
        <v>70086276.274228632</v>
      </c>
      <c r="AC1500" s="23">
        <f t="shared" si="1121"/>
        <v>74889487.274228647</v>
      </c>
      <c r="AD1500" s="23">
        <f t="shared" si="1127"/>
        <v>4803211</v>
      </c>
      <c r="AE1500" s="24">
        <f t="shared" si="1088"/>
        <v>70086276.274228647</v>
      </c>
      <c r="AF1500" s="3">
        <f t="shared" si="1122"/>
        <v>0</v>
      </c>
      <c r="AG1500" s="2">
        <f t="shared" si="1104"/>
        <v>537719620.52375841</v>
      </c>
      <c r="AH1500" s="2">
        <f t="shared" si="1105"/>
        <v>113.1843752505156</v>
      </c>
      <c r="AI1500" s="23">
        <f t="shared" si="1128"/>
        <v>9334965286.4083271</v>
      </c>
      <c r="AJ1500" s="23">
        <f t="shared" si="1106"/>
        <v>6219.922423797766</v>
      </c>
      <c r="AK1500" s="23">
        <f t="shared" si="1107"/>
        <v>0</v>
      </c>
      <c r="AL1500" s="23">
        <f t="shared" si="1132"/>
        <v>0</v>
      </c>
      <c r="AM1500" s="23">
        <f t="shared" si="1133"/>
        <v>0</v>
      </c>
      <c r="AN1500" s="16">
        <f t="shared" si="1123"/>
        <v>0</v>
      </c>
      <c r="AO1500" s="23">
        <f t="shared" si="1124"/>
        <v>0</v>
      </c>
      <c r="AP1500" s="22">
        <f t="shared" si="1125"/>
        <v>0</v>
      </c>
      <c r="AQ1500" s="30">
        <f t="shared" si="1108"/>
        <v>5303106307.4409943</v>
      </c>
      <c r="AR1500" s="28">
        <f t="shared" si="1109"/>
        <v>2504929511.814456</v>
      </c>
      <c r="AS1500" s="25">
        <f t="shared" si="1110"/>
        <v>200337590.02425668</v>
      </c>
      <c r="AT1500" s="32">
        <f t="shared" si="1111"/>
        <v>8961.9936753959737</v>
      </c>
      <c r="AU1500" s="23">
        <f t="shared" si="1112"/>
        <v>8961.9936753959737</v>
      </c>
      <c r="AV1500" s="22">
        <f t="shared" si="1113"/>
        <v>724689366.47849166</v>
      </c>
      <c r="AW1500" s="31">
        <f t="shared" si="1126"/>
        <v>3686515528.2510099</v>
      </c>
      <c r="AX1500" s="21"/>
      <c r="AY1500" s="21"/>
      <c r="AZ1500" s="21"/>
      <c r="BA1500" s="21"/>
    </row>
    <row r="1501" spans="1:53" x14ac:dyDescent="0.25">
      <c r="A1501">
        <f t="shared" si="1134"/>
        <v>538</v>
      </c>
      <c r="B1501" t="s">
        <v>6</v>
      </c>
      <c r="C1501" s="27">
        <f t="shared" si="1091"/>
        <v>0</v>
      </c>
      <c r="D1501" s="27">
        <f t="shared" si="1114"/>
        <v>0</v>
      </c>
      <c r="E1501" s="27" t="b">
        <f t="shared" si="1090"/>
        <v>1</v>
      </c>
      <c r="F1501" s="29">
        <f t="shared" si="1092"/>
        <v>0</v>
      </c>
      <c r="G1501" s="27">
        <f t="shared" si="1115"/>
        <v>0</v>
      </c>
      <c r="H1501" s="22">
        <f t="shared" si="1093"/>
        <v>19864731281.807899</v>
      </c>
      <c r="I1501" s="23">
        <f t="shared" si="1094"/>
        <v>132580106.5049091</v>
      </c>
      <c r="J1501" s="23">
        <f t="shared" si="1095"/>
        <v>1086</v>
      </c>
      <c r="K1501" s="19">
        <f t="shared" si="1116"/>
        <v>225.0831931027827</v>
      </c>
      <c r="L1501" s="16">
        <f t="shared" si="1096"/>
        <v>137.02129120980177</v>
      </c>
      <c r="M1501" s="23">
        <f>M1500-IF($B1501="B",(Percent_Rent_In_Elsies*2.49%/12 * H1500)/K1500,0)+IF($B1501="D",N1501,0)+IF(B1501="D",AK1500)+IF(B1501="C",F1500*90%)-(Y1501-Y1500)-IF($B1501="A",Q1500/K1500) + IF($B1501="A",Q1500/K1500)</f>
        <v>-33906789.828910105</v>
      </c>
      <c r="N1501" s="23">
        <f t="shared" si="1097"/>
        <v>0</v>
      </c>
      <c r="O1501" s="22">
        <f t="shared" si="1098"/>
        <v>0</v>
      </c>
      <c r="P1501" s="22">
        <f t="shared" si="1129"/>
        <v>0</v>
      </c>
      <c r="Q1501" s="22">
        <f t="shared" si="1130"/>
        <v>0</v>
      </c>
      <c r="R1501" s="22">
        <f t="shared" si="1099"/>
        <v>242465654.83439264</v>
      </c>
      <c r="S1501" s="16">
        <f t="shared" si="1089"/>
        <v>0</v>
      </c>
      <c r="T1501" s="15">
        <f t="shared" si="1100"/>
        <v>0</v>
      </c>
      <c r="U1501" s="23">
        <f t="shared" si="1117"/>
        <v>1077231.5778794435</v>
      </c>
      <c r="V1501" s="23">
        <f t="shared" si="1118"/>
        <v>0</v>
      </c>
      <c r="W1501" s="23">
        <f t="shared" si="1131"/>
        <v>0</v>
      </c>
      <c r="X1501" s="23">
        <f t="shared" si="1119"/>
        <v>31027515.25326309</v>
      </c>
      <c r="Y1501" s="23">
        <f t="shared" si="1101"/>
        <v>13825559.361691331</v>
      </c>
      <c r="Z1501" s="3">
        <f t="shared" si="1102"/>
        <v>0</v>
      </c>
      <c r="AA1501" s="23">
        <f t="shared" si="1103"/>
        <v>58062759.910304889</v>
      </c>
      <c r="AB1501" s="26">
        <f t="shared" si="1120"/>
        <v>70086276.274228632</v>
      </c>
      <c r="AC1501" s="23">
        <f t="shared" si="1121"/>
        <v>74889487.274228647</v>
      </c>
      <c r="AD1501" s="23">
        <f t="shared" si="1127"/>
        <v>4803211</v>
      </c>
      <c r="AE1501" s="24">
        <f t="shared" si="1088"/>
        <v>70086276.274228647</v>
      </c>
      <c r="AF1501" s="3">
        <f t="shared" si="1122"/>
        <v>0</v>
      </c>
      <c r="AG1501" s="2">
        <f t="shared" si="1104"/>
        <v>0</v>
      </c>
      <c r="AH1501" s="2">
        <f t="shared" si="1105"/>
        <v>113.37301587593313</v>
      </c>
      <c r="AI1501" s="23">
        <f t="shared" si="1128"/>
        <v>9334965286.4083271</v>
      </c>
      <c r="AJ1501" s="23">
        <f t="shared" si="1106"/>
        <v>6219.922423797766</v>
      </c>
      <c r="AK1501" s="23">
        <f t="shared" si="1107"/>
        <v>0</v>
      </c>
      <c r="AL1501" s="23">
        <f t="shared" si="1132"/>
        <v>0</v>
      </c>
      <c r="AM1501" s="23">
        <f t="shared" si="1133"/>
        <v>0</v>
      </c>
      <c r="AN1501" s="16">
        <f t="shared" si="1123"/>
        <v>0</v>
      </c>
      <c r="AO1501" s="23">
        <f t="shared" si="1124"/>
        <v>0</v>
      </c>
      <c r="AP1501" s="22">
        <f t="shared" si="1125"/>
        <v>0</v>
      </c>
      <c r="AQ1501" s="30">
        <f t="shared" si="1108"/>
        <v>5303106307.4409943</v>
      </c>
      <c r="AR1501" s="28">
        <f t="shared" si="1109"/>
        <v>2504929511.814456</v>
      </c>
      <c r="AS1501" s="25">
        <f t="shared" si="1110"/>
        <v>200337590.02425668</v>
      </c>
      <c r="AT1501" s="32">
        <f t="shared" si="1111"/>
        <v>0</v>
      </c>
      <c r="AU1501" s="23">
        <f t="shared" si="1112"/>
        <v>0</v>
      </c>
      <c r="AV1501" s="22">
        <f t="shared" si="1113"/>
        <v>724689366.47849166</v>
      </c>
      <c r="AW1501" s="31">
        <f t="shared" si="1126"/>
        <v>3672422123.151597</v>
      </c>
    </row>
    <row r="1502" spans="1:53" x14ac:dyDescent="0.25">
      <c r="A1502">
        <f t="shared" si="1134"/>
        <v>538</v>
      </c>
      <c r="B1502" t="s">
        <v>7</v>
      </c>
      <c r="C1502" s="27">
        <f t="shared" si="1091"/>
        <v>0</v>
      </c>
      <c r="D1502" s="27">
        <f t="shared" si="1114"/>
        <v>0</v>
      </c>
      <c r="E1502" s="27" t="b">
        <f t="shared" si="1090"/>
        <v>1</v>
      </c>
      <c r="F1502" s="29">
        <f t="shared" si="1092"/>
        <v>0</v>
      </c>
      <c r="G1502" s="27">
        <f t="shared" si="1115"/>
        <v>0</v>
      </c>
      <c r="H1502" s="22">
        <f t="shared" si="1093"/>
        <v>19864731281.807899</v>
      </c>
      <c r="I1502" s="23">
        <f t="shared" si="1094"/>
        <v>132580106.5049091</v>
      </c>
      <c r="J1502" s="23">
        <f t="shared" si="1095"/>
        <v>1086</v>
      </c>
      <c r="K1502" s="19">
        <f t="shared" si="1116"/>
        <v>225.0831931027827</v>
      </c>
      <c r="L1502" s="16">
        <f t="shared" si="1096"/>
        <v>137.02129120980177</v>
      </c>
      <c r="M1502" s="23">
        <f>M1501-IF($B1502="B",(Percent_Rent_In_Elsies*2.49%/12 * H1501)/K1501,0)+IF($B1502="D",N1502,0)+IF(B1502="D",AK1501)+IF(B1502="C",F1501*90%)-(Y1502-Y1501)-IF($B1502="A",Q1501/K1501) + IF($B1502="A",Q1501/K1501)</f>
        <v>-33998354.456285298</v>
      </c>
      <c r="N1502" s="23">
        <f t="shared" si="1097"/>
        <v>0</v>
      </c>
      <c r="O1502" s="22">
        <f t="shared" si="1098"/>
        <v>0</v>
      </c>
      <c r="P1502" s="22">
        <f t="shared" si="1129"/>
        <v>0</v>
      </c>
      <c r="Q1502" s="22">
        <f t="shared" si="1130"/>
        <v>0</v>
      </c>
      <c r="R1502" s="22">
        <f t="shared" si="1099"/>
        <v>222260183.59819326</v>
      </c>
      <c r="S1502" s="16">
        <f t="shared" si="1089"/>
        <v>20205471.236199386</v>
      </c>
      <c r="T1502" s="15">
        <f t="shared" si="1100"/>
        <v>0</v>
      </c>
      <c r="U1502" s="23">
        <f t="shared" si="1117"/>
        <v>987462.2797228233</v>
      </c>
      <c r="V1502" s="23">
        <f t="shared" si="1118"/>
        <v>89769.298156620294</v>
      </c>
      <c r="W1502" s="23">
        <f t="shared" si="1131"/>
        <v>0</v>
      </c>
      <c r="X1502" s="23">
        <f t="shared" si="1119"/>
        <v>31027515.25326309</v>
      </c>
      <c r="Y1502" s="23">
        <f t="shared" si="1101"/>
        <v>13825559.361691331</v>
      </c>
      <c r="Z1502" s="3">
        <f t="shared" si="1102"/>
        <v>0</v>
      </c>
      <c r="AA1502" s="23">
        <f t="shared" si="1103"/>
        <v>58062759.910304889</v>
      </c>
      <c r="AB1502" s="26">
        <f t="shared" si="1120"/>
        <v>70086276.274228647</v>
      </c>
      <c r="AC1502" s="23">
        <f t="shared" si="1121"/>
        <v>74889487.274228647</v>
      </c>
      <c r="AD1502" s="23">
        <f t="shared" si="1127"/>
        <v>4803211</v>
      </c>
      <c r="AE1502" s="24">
        <f t="shared" si="1088"/>
        <v>70086276.274228647</v>
      </c>
      <c r="AF1502" s="3">
        <f t="shared" si="1122"/>
        <v>0</v>
      </c>
      <c r="AG1502" s="2">
        <f t="shared" si="1104"/>
        <v>0</v>
      </c>
      <c r="AH1502" s="2">
        <f t="shared" si="1105"/>
        <v>113.37301587593313</v>
      </c>
      <c r="AI1502" s="23">
        <f t="shared" si="1128"/>
        <v>9334965286.4083271</v>
      </c>
      <c r="AJ1502" s="23">
        <f t="shared" si="1106"/>
        <v>6219.922423797766</v>
      </c>
      <c r="AK1502" s="23">
        <f t="shared" si="1107"/>
        <v>0</v>
      </c>
      <c r="AL1502" s="23">
        <f t="shared" si="1132"/>
        <v>1101410.3978481293</v>
      </c>
      <c r="AM1502" s="23">
        <f t="shared" si="1133"/>
        <v>1027603084.7069397</v>
      </c>
      <c r="AN1502" s="16">
        <f t="shared" si="1123"/>
        <v>0</v>
      </c>
      <c r="AO1502" s="23">
        <f t="shared" si="1124"/>
        <v>91564.627375196491</v>
      </c>
      <c r="AP1502" s="22">
        <f t="shared" si="1125"/>
        <v>20609658.704875696</v>
      </c>
      <c r="AQ1502" s="30">
        <f t="shared" si="1108"/>
        <v>5344150442.7517548</v>
      </c>
      <c r="AR1502" s="28">
        <f t="shared" si="1109"/>
        <v>2525363988.4203401</v>
      </c>
      <c r="AS1502" s="25">
        <f t="shared" si="1110"/>
        <v>200337590.02425668</v>
      </c>
      <c r="AT1502" s="32">
        <f t="shared" si="1111"/>
        <v>0</v>
      </c>
      <c r="AU1502" s="23">
        <f t="shared" si="1112"/>
        <v>0</v>
      </c>
      <c r="AV1502" s="22">
        <f t="shared" si="1113"/>
        <v>724689366.47849166</v>
      </c>
      <c r="AW1502" s="31">
        <f t="shared" si="1126"/>
        <v>3713466258.4623566</v>
      </c>
    </row>
    <row r="1503" spans="1:53" s="21" customFormat="1" x14ac:dyDescent="0.25">
      <c r="A1503">
        <f t="shared" si="1134"/>
        <v>538</v>
      </c>
      <c r="B1503" t="s">
        <v>8</v>
      </c>
      <c r="C1503" s="27">
        <f t="shared" si="1091"/>
        <v>0</v>
      </c>
      <c r="D1503" s="27">
        <f t="shared" si="1114"/>
        <v>0</v>
      </c>
      <c r="E1503" s="27" t="b">
        <f t="shared" si="1090"/>
        <v>1</v>
      </c>
      <c r="F1503" s="29">
        <f t="shared" si="1092"/>
        <v>0</v>
      </c>
      <c r="G1503" s="27">
        <f t="shared" si="1115"/>
        <v>0</v>
      </c>
      <c r="H1503" s="22">
        <f t="shared" si="1093"/>
        <v>19864731281.807899</v>
      </c>
      <c r="I1503" s="23">
        <f t="shared" si="1094"/>
        <v>132580106.5049091</v>
      </c>
      <c r="J1503" s="23">
        <f t="shared" si="1095"/>
        <v>1086</v>
      </c>
      <c r="K1503" s="19">
        <f t="shared" si="1116"/>
        <v>225.0831931027827</v>
      </c>
      <c r="L1503" s="16">
        <f t="shared" si="1096"/>
        <v>137.02129120980177</v>
      </c>
      <c r="M1503" s="23">
        <f>M1502-IF($B1503="B",(Percent_Rent_In_Elsies*2.49%/12 * H1502)/K1502,0)+IF($B1503="D",N1503,0)+IF(B1503="D",AK1502)+IF(B1503="C",F1502*90%)-(Y1503-Y1502)-IF($B1503="A",Q1502/K1502) + IF($B1503="A",Q1502/K1502)</f>
        <v>-33998354.456285298</v>
      </c>
      <c r="N1503" s="23">
        <f t="shared" si="1097"/>
        <v>0</v>
      </c>
      <c r="O1503" s="22">
        <f t="shared" si="1098"/>
        <v>0</v>
      </c>
      <c r="P1503" s="22">
        <f t="shared" si="1129"/>
        <v>0</v>
      </c>
      <c r="Q1503" s="22">
        <f t="shared" si="1130"/>
        <v>0</v>
      </c>
      <c r="R1503" s="22">
        <f t="shared" si="1099"/>
        <v>242869842.30306897</v>
      </c>
      <c r="S1503" s="16">
        <f t="shared" si="1089"/>
        <v>20205471.236199386</v>
      </c>
      <c r="T1503" s="15">
        <f t="shared" si="1100"/>
        <v>0</v>
      </c>
      <c r="U1503" s="23">
        <f t="shared" si="1117"/>
        <v>1079026.9070980197</v>
      </c>
      <c r="V1503" s="23">
        <f t="shared" si="1118"/>
        <v>89769.298156620294</v>
      </c>
      <c r="W1503" s="23">
        <f t="shared" si="1131"/>
        <v>0</v>
      </c>
      <c r="X1503" s="23">
        <f t="shared" si="1119"/>
        <v>31027515.25326309</v>
      </c>
      <c r="Y1503" s="23">
        <f t="shared" si="1101"/>
        <v>13825559.361691331</v>
      </c>
      <c r="Z1503" s="3">
        <f t="shared" si="1102"/>
        <v>0</v>
      </c>
      <c r="AA1503" s="23">
        <f t="shared" si="1103"/>
        <v>58062759.910304889</v>
      </c>
      <c r="AB1503" s="26">
        <f t="shared" si="1120"/>
        <v>70086276.274228662</v>
      </c>
      <c r="AC1503" s="23">
        <f t="shared" si="1121"/>
        <v>74889487.274228647</v>
      </c>
      <c r="AD1503" s="23">
        <f t="shared" si="1127"/>
        <v>4803211</v>
      </c>
      <c r="AE1503" s="24">
        <f t="shared" si="1088"/>
        <v>70086276.274228647</v>
      </c>
      <c r="AF1503" s="3">
        <f t="shared" si="1122"/>
        <v>1E-4</v>
      </c>
      <c r="AG1503" s="2">
        <f t="shared" si="1104"/>
        <v>0</v>
      </c>
      <c r="AH1503" s="2">
        <f t="shared" si="1105"/>
        <v>113.37301587593313</v>
      </c>
      <c r="AI1503" s="23">
        <f t="shared" si="1128"/>
        <v>9334965286.4083271</v>
      </c>
      <c r="AJ1503" s="23">
        <f t="shared" si="1106"/>
        <v>6219.922423797766</v>
      </c>
      <c r="AK1503" s="23">
        <f t="shared" si="1107"/>
        <v>60353.028820472478</v>
      </c>
      <c r="AL1503" s="23">
        <f t="shared" si="1132"/>
        <v>0</v>
      </c>
      <c r="AM1503" s="23">
        <f t="shared" si="1133"/>
        <v>0</v>
      </c>
      <c r="AN1503" s="16">
        <f t="shared" si="1123"/>
        <v>0</v>
      </c>
      <c r="AO1503" s="23">
        <f t="shared" si="1124"/>
        <v>0</v>
      </c>
      <c r="AP1503" s="22">
        <f t="shared" si="1125"/>
        <v>0</v>
      </c>
      <c r="AQ1503" s="30">
        <f t="shared" si="1108"/>
        <v>5344150442.7517548</v>
      </c>
      <c r="AR1503" s="28">
        <f t="shared" si="1109"/>
        <v>2525363988.4203401</v>
      </c>
      <c r="AS1503" s="25">
        <f t="shared" si="1110"/>
        <v>200337590.02425668</v>
      </c>
      <c r="AT1503" s="32">
        <f t="shared" si="1111"/>
        <v>0</v>
      </c>
      <c r="AU1503" s="23">
        <f t="shared" si="1112"/>
        <v>0</v>
      </c>
      <c r="AV1503" s="22">
        <f t="shared" si="1113"/>
        <v>724689366.47849166</v>
      </c>
      <c r="AW1503" s="31">
        <f t="shared" si="1126"/>
        <v>3713466258.462357</v>
      </c>
      <c r="AX1503"/>
      <c r="AY1503"/>
      <c r="AZ1503"/>
      <c r="BA1503"/>
    </row>
    <row r="1504" spans="1:53" s="21" customFormat="1" x14ac:dyDescent="0.25">
      <c r="A1504" s="21">
        <f t="shared" si="1134"/>
        <v>538</v>
      </c>
      <c r="B1504" s="21" t="s">
        <v>9</v>
      </c>
      <c r="C1504" s="27">
        <f t="shared" si="1091"/>
        <v>0</v>
      </c>
      <c r="D1504" s="27">
        <f t="shared" si="1114"/>
        <v>0</v>
      </c>
      <c r="E1504" s="27" t="b">
        <f t="shared" si="1090"/>
        <v>1</v>
      </c>
      <c r="F1504" s="29">
        <f t="shared" si="1092"/>
        <v>0</v>
      </c>
      <c r="G1504" s="27">
        <f t="shared" si="1115"/>
        <v>0</v>
      </c>
      <c r="H1504" s="22">
        <f t="shared" si="1093"/>
        <v>19864731281.807899</v>
      </c>
      <c r="I1504" s="23">
        <f t="shared" si="1094"/>
        <v>132580106.5049091</v>
      </c>
      <c r="J1504" s="23">
        <f t="shared" si="1095"/>
        <v>1086</v>
      </c>
      <c r="K1504" s="19">
        <f t="shared" si="1116"/>
        <v>225.0831931027827</v>
      </c>
      <c r="L1504" s="16">
        <f t="shared" si="1096"/>
        <v>137.02129120980177</v>
      </c>
      <c r="M1504" s="23">
        <f>M1503-IF($B1504="B",(Percent_Rent_In_Elsies*2.49%/12 * H1503)/K1503,0)+IF($B1504="D",N1504,0)+IF(B1504="D",AK1503)+IF(B1504="C",F1503*90%)-(Y1504-Y1503)-IF($B1504="A",Q1503/K1503) + IF($B1504="A",Q1503/K1503)</f>
        <v>-33938001.427464828</v>
      </c>
      <c r="N1504" s="23">
        <f t="shared" si="1097"/>
        <v>0</v>
      </c>
      <c r="O1504" s="22">
        <f t="shared" si="1098"/>
        <v>14116899.075892586</v>
      </c>
      <c r="P1504" s="22">
        <f t="shared" si="1129"/>
        <v>0</v>
      </c>
      <c r="Q1504" s="22">
        <f t="shared" si="1130"/>
        <v>0</v>
      </c>
      <c r="R1504" s="22">
        <f t="shared" si="1099"/>
        <v>242869842.30306897</v>
      </c>
      <c r="S1504" s="16">
        <f t="shared" si="1089"/>
        <v>0</v>
      </c>
      <c r="T1504" s="15">
        <f t="shared" si="1100"/>
        <v>6088572.1603068002</v>
      </c>
      <c r="U1504" s="23">
        <f t="shared" si="1117"/>
        <v>1079026.9070980197</v>
      </c>
      <c r="V1504" s="23">
        <f t="shared" si="1118"/>
        <v>0</v>
      </c>
      <c r="W1504" s="23">
        <f t="shared" si="1131"/>
        <v>89769.298156620294</v>
      </c>
      <c r="X1504" s="23">
        <f t="shared" si="1119"/>
        <v>31027515.25326309</v>
      </c>
      <c r="Y1504" s="23">
        <f t="shared" si="1101"/>
        <v>13825559.361691331</v>
      </c>
      <c r="Z1504" s="3">
        <f t="shared" si="1102"/>
        <v>0</v>
      </c>
      <c r="AA1504" s="23">
        <f t="shared" si="1103"/>
        <v>58002406.881484419</v>
      </c>
      <c r="AB1504" s="26">
        <f t="shared" si="1120"/>
        <v>70086276.274228647</v>
      </c>
      <c r="AC1504" s="23">
        <f t="shared" si="1121"/>
        <v>74889487.274228647</v>
      </c>
      <c r="AD1504" s="23">
        <f t="shared" si="1127"/>
        <v>4803211</v>
      </c>
      <c r="AE1504" s="24">
        <f t="shared" si="1088"/>
        <v>70086276.274228647</v>
      </c>
      <c r="AF1504" s="3">
        <f t="shared" si="1122"/>
        <v>0</v>
      </c>
      <c r="AG1504" s="2">
        <f t="shared" si="1104"/>
        <v>0</v>
      </c>
      <c r="AH1504" s="2">
        <f t="shared" si="1105"/>
        <v>113.37301587593313</v>
      </c>
      <c r="AI1504" s="23">
        <f t="shared" si="1128"/>
        <v>9325262106.0938015</v>
      </c>
      <c r="AJ1504" s="23">
        <f t="shared" si="1106"/>
        <v>6219.922423797766</v>
      </c>
      <c r="AK1504" s="23">
        <f t="shared" si="1107"/>
        <v>0</v>
      </c>
      <c r="AL1504" s="23">
        <f t="shared" si="1132"/>
        <v>0</v>
      </c>
      <c r="AM1504" s="23">
        <f t="shared" si="1133"/>
        <v>0</v>
      </c>
      <c r="AN1504" s="16">
        <f t="shared" si="1123"/>
        <v>0</v>
      </c>
      <c r="AO1504" s="23">
        <f t="shared" si="1124"/>
        <v>0</v>
      </c>
      <c r="AP1504" s="22">
        <f t="shared" si="1125"/>
        <v>0</v>
      </c>
      <c r="AQ1504" s="30">
        <f t="shared" si="1108"/>
        <v>5344150442.7517548</v>
      </c>
      <c r="AR1504" s="28">
        <f t="shared" si="1109"/>
        <v>2525363988.4203401</v>
      </c>
      <c r="AS1504" s="25">
        <f t="shared" si="1110"/>
        <v>200337590.02425668</v>
      </c>
      <c r="AT1504" s="32">
        <f t="shared" si="1111"/>
        <v>0</v>
      </c>
      <c r="AU1504" s="23">
        <f t="shared" si="1112"/>
        <v>0</v>
      </c>
      <c r="AV1504" s="22">
        <f t="shared" si="1113"/>
        <v>724689366.47849166</v>
      </c>
      <c r="AW1504" s="31">
        <f t="shared" si="1126"/>
        <v>3713466258.462357</v>
      </c>
    </row>
    <row r="1505" spans="1:53" x14ac:dyDescent="0.25">
      <c r="A1505" s="21">
        <f t="shared" si="1134"/>
        <v>538</v>
      </c>
      <c r="B1505" s="21" t="s">
        <v>28</v>
      </c>
      <c r="C1505" s="27">
        <f t="shared" si="1091"/>
        <v>0</v>
      </c>
      <c r="D1505" s="27">
        <f t="shared" si="1114"/>
        <v>0</v>
      </c>
      <c r="E1505" s="27" t="b">
        <f t="shared" si="1090"/>
        <v>1</v>
      </c>
      <c r="F1505" s="29">
        <f t="shared" si="1092"/>
        <v>0</v>
      </c>
      <c r="G1505" s="27">
        <f t="shared" si="1115"/>
        <v>0</v>
      </c>
      <c r="H1505" s="22">
        <f t="shared" si="1093"/>
        <v>19864731281.807899</v>
      </c>
      <c r="I1505" s="23">
        <f t="shared" si="1094"/>
        <v>132580106.5049091</v>
      </c>
      <c r="J1505" s="23">
        <f t="shared" si="1095"/>
        <v>1086</v>
      </c>
      <c r="K1505" s="19">
        <f t="shared" si="1116"/>
        <v>225.0831931027827</v>
      </c>
      <c r="L1505" s="16">
        <f t="shared" si="1096"/>
        <v>137.02129120980177</v>
      </c>
      <c r="M1505" s="23">
        <f>M1504-IF($B1505="B",(Percent_Rent_In_Elsies*2.49%/12 * H1504)/K1504,0)+IF($B1505="D",N1505,0)+IF(B1505="D",AK1504)+IF(B1505="C",F1504*90%)-(Y1505-Y1504)-IF($B1505="A",Q1504/K1504) + IF($B1505="A",Q1504/K1504)</f>
        <v>-33938001.427464828</v>
      </c>
      <c r="N1505" s="23">
        <f t="shared" si="1097"/>
        <v>0</v>
      </c>
      <c r="O1505" s="22">
        <f t="shared" si="1098"/>
        <v>0</v>
      </c>
      <c r="P1505" s="22">
        <f t="shared" si="1129"/>
        <v>14116899.075892586</v>
      </c>
      <c r="Q1505" s="22">
        <f t="shared" si="1130"/>
        <v>0</v>
      </c>
      <c r="R1505" s="22">
        <f t="shared" si="1099"/>
        <v>242869842.30306897</v>
      </c>
      <c r="S1505" s="16">
        <f t="shared" si="1089"/>
        <v>0</v>
      </c>
      <c r="T1505" s="15">
        <f t="shared" si="1100"/>
        <v>0</v>
      </c>
      <c r="U1505" s="23">
        <f t="shared" si="1117"/>
        <v>1079026.9070980197</v>
      </c>
      <c r="V1505" s="23">
        <f t="shared" si="1118"/>
        <v>0</v>
      </c>
      <c r="W1505" s="23">
        <f t="shared" si="1131"/>
        <v>0</v>
      </c>
      <c r="X1505" s="23">
        <f t="shared" si="1119"/>
        <v>31027515.25326309</v>
      </c>
      <c r="Y1505" s="23">
        <f t="shared" si="1101"/>
        <v>13825559.361691331</v>
      </c>
      <c r="Z1505" s="3">
        <f t="shared" si="1102"/>
        <v>4488.4649078310158</v>
      </c>
      <c r="AA1505" s="23">
        <f t="shared" si="1103"/>
        <v>58069733.855101883</v>
      </c>
      <c r="AB1505" s="26">
        <f t="shared" si="1120"/>
        <v>70086276.274228662</v>
      </c>
      <c r="AC1505" s="23">
        <f t="shared" si="1121"/>
        <v>74889487.274228647</v>
      </c>
      <c r="AD1505" s="23">
        <f t="shared" si="1127"/>
        <v>4803211</v>
      </c>
      <c r="AE1505" s="24">
        <f t="shared" si="1088"/>
        <v>70086276.274228647</v>
      </c>
      <c r="AF1505" s="3">
        <f t="shared" si="1122"/>
        <v>0</v>
      </c>
      <c r="AG1505" s="2">
        <f t="shared" si="1104"/>
        <v>538615788.93972182</v>
      </c>
      <c r="AH1505" s="2">
        <f t="shared" si="1105"/>
        <v>113.37301587593313</v>
      </c>
      <c r="AI1505" s="23">
        <f t="shared" si="1128"/>
        <v>9336086513.382206</v>
      </c>
      <c r="AJ1505" s="23">
        <f t="shared" si="1106"/>
        <v>6219.922423797766</v>
      </c>
      <c r="AK1505" s="23">
        <f t="shared" si="1107"/>
        <v>0</v>
      </c>
      <c r="AL1505" s="23">
        <f t="shared" si="1132"/>
        <v>0</v>
      </c>
      <c r="AM1505" s="23">
        <f t="shared" si="1133"/>
        <v>0</v>
      </c>
      <c r="AN1505" s="16">
        <f t="shared" si="1123"/>
        <v>0</v>
      </c>
      <c r="AO1505" s="23">
        <f t="shared" si="1124"/>
        <v>0</v>
      </c>
      <c r="AP1505" s="22">
        <f t="shared" si="1125"/>
        <v>0</v>
      </c>
      <c r="AQ1505" s="30">
        <f t="shared" si="1108"/>
        <v>5344150442.7517548</v>
      </c>
      <c r="AR1505" s="28">
        <f t="shared" si="1109"/>
        <v>2525363988.4203401</v>
      </c>
      <c r="AS1505" s="25">
        <f t="shared" si="1110"/>
        <v>200337590.02425668</v>
      </c>
      <c r="AT1505" s="32">
        <f t="shared" si="1111"/>
        <v>8976.9298156620316</v>
      </c>
      <c r="AU1505" s="23">
        <f t="shared" si="1112"/>
        <v>8976.9298156620316</v>
      </c>
      <c r="AV1505" s="22">
        <f t="shared" si="1113"/>
        <v>730777938.63879848</v>
      </c>
      <c r="AW1505" s="31">
        <f t="shared" si="1126"/>
        <v>3713466258.4623566</v>
      </c>
      <c r="AX1505" s="21"/>
      <c r="AY1505" s="21"/>
      <c r="AZ1505" s="21"/>
      <c r="BA1505" s="21"/>
    </row>
    <row r="1506" spans="1:53" x14ac:dyDescent="0.25">
      <c r="A1506">
        <f t="shared" si="1134"/>
        <v>539</v>
      </c>
      <c r="B1506" t="s">
        <v>6</v>
      </c>
      <c r="C1506" s="27">
        <f t="shared" si="1091"/>
        <v>0</v>
      </c>
      <c r="D1506" s="27">
        <f t="shared" si="1114"/>
        <v>0</v>
      </c>
      <c r="E1506" s="27" t="b">
        <f t="shared" si="1090"/>
        <v>1</v>
      </c>
      <c r="F1506" s="29">
        <f t="shared" si="1092"/>
        <v>0</v>
      </c>
      <c r="G1506" s="27">
        <f t="shared" si="1115"/>
        <v>0</v>
      </c>
      <c r="H1506" s="22">
        <f t="shared" si="1093"/>
        <v>19897839167.27758</v>
      </c>
      <c r="I1506" s="23">
        <f t="shared" si="1094"/>
        <v>132580106.5049091</v>
      </c>
      <c r="J1506" s="23">
        <f t="shared" si="1095"/>
        <v>1086</v>
      </c>
      <c r="K1506" s="19">
        <f t="shared" si="1116"/>
        <v>225.0831931027827</v>
      </c>
      <c r="L1506" s="16">
        <f t="shared" si="1096"/>
        <v>137.24966002848478</v>
      </c>
      <c r="M1506" s="23">
        <f>M1505-IF($B1506="B",(Percent_Rent_In_Elsies*2.49%/12 * H1505)/K1505,0)+IF($B1506="D",N1506,0)+IF(B1506="D",AK1505)+IF(B1506="C",F1505*90%)-(Y1506-Y1505)-IF($B1506="A",Q1505/K1505) + IF($B1506="A",Q1505/K1505)</f>
        <v>-33938001.427464828</v>
      </c>
      <c r="N1506" s="23">
        <f t="shared" si="1097"/>
        <v>0</v>
      </c>
      <c r="O1506" s="22">
        <f t="shared" si="1098"/>
        <v>0</v>
      </c>
      <c r="P1506" s="22">
        <f t="shared" si="1129"/>
        <v>0</v>
      </c>
      <c r="Q1506" s="22">
        <f t="shared" si="1130"/>
        <v>0</v>
      </c>
      <c r="R1506" s="22">
        <f t="shared" si="1099"/>
        <v>242869842.30306897</v>
      </c>
      <c r="S1506" s="16">
        <f t="shared" si="1089"/>
        <v>0</v>
      </c>
      <c r="T1506" s="15">
        <f t="shared" si="1100"/>
        <v>0</v>
      </c>
      <c r="U1506" s="23">
        <f t="shared" si="1117"/>
        <v>1079026.9070980197</v>
      </c>
      <c r="V1506" s="23">
        <f t="shared" si="1118"/>
        <v>0</v>
      </c>
      <c r="W1506" s="23">
        <f t="shared" si="1131"/>
        <v>0</v>
      </c>
      <c r="X1506" s="23">
        <f t="shared" si="1119"/>
        <v>31049957.577802245</v>
      </c>
      <c r="Y1506" s="23">
        <f t="shared" si="1101"/>
        <v>13825559.361691331</v>
      </c>
      <c r="Z1506" s="3">
        <f t="shared" si="1102"/>
        <v>0</v>
      </c>
      <c r="AA1506" s="23">
        <f t="shared" si="1103"/>
        <v>58069733.855101883</v>
      </c>
      <c r="AB1506" s="26">
        <f t="shared" si="1120"/>
        <v>70086276.274228647</v>
      </c>
      <c r="AC1506" s="23">
        <f t="shared" si="1121"/>
        <v>74889487.274228647</v>
      </c>
      <c r="AD1506" s="23">
        <f t="shared" si="1127"/>
        <v>4803211</v>
      </c>
      <c r="AE1506" s="24">
        <f t="shared" si="1088"/>
        <v>70086276.274228647</v>
      </c>
      <c r="AF1506" s="3">
        <f t="shared" si="1122"/>
        <v>0</v>
      </c>
      <c r="AG1506" s="2">
        <f t="shared" si="1104"/>
        <v>0</v>
      </c>
      <c r="AH1506" s="2">
        <f t="shared" si="1105"/>
        <v>113.56197090239303</v>
      </c>
      <c r="AI1506" s="23">
        <f t="shared" si="1128"/>
        <v>9336086513.382206</v>
      </c>
      <c r="AJ1506" s="23">
        <f t="shared" si="1106"/>
        <v>6219.922423797766</v>
      </c>
      <c r="AK1506" s="23">
        <f t="shared" si="1107"/>
        <v>0</v>
      </c>
      <c r="AL1506" s="23">
        <f t="shared" si="1132"/>
        <v>0</v>
      </c>
      <c r="AM1506" s="23">
        <f t="shared" si="1133"/>
        <v>0</v>
      </c>
      <c r="AN1506" s="16">
        <f t="shared" si="1123"/>
        <v>0</v>
      </c>
      <c r="AO1506" s="23">
        <f t="shared" si="1124"/>
        <v>0</v>
      </c>
      <c r="AP1506" s="22">
        <f t="shared" si="1125"/>
        <v>0</v>
      </c>
      <c r="AQ1506" s="30">
        <f t="shared" si="1108"/>
        <v>5344150442.7517548</v>
      </c>
      <c r="AR1506" s="28">
        <f t="shared" si="1109"/>
        <v>2525363988.4203401</v>
      </c>
      <c r="AS1506" s="25">
        <f t="shared" si="1110"/>
        <v>200337590.02425668</v>
      </c>
      <c r="AT1506" s="32">
        <f t="shared" si="1111"/>
        <v>0</v>
      </c>
      <c r="AU1506" s="23">
        <f t="shared" si="1112"/>
        <v>0</v>
      </c>
      <c r="AV1506" s="22">
        <f t="shared" si="1113"/>
        <v>730777938.63879848</v>
      </c>
      <c r="AW1506" s="31">
        <f t="shared" si="1126"/>
        <v>3699349359.3864641</v>
      </c>
    </row>
    <row r="1507" spans="1:53" x14ac:dyDescent="0.25">
      <c r="A1507">
        <f t="shared" si="1134"/>
        <v>539</v>
      </c>
      <c r="B1507" t="s">
        <v>7</v>
      </c>
      <c r="C1507" s="27">
        <f t="shared" si="1091"/>
        <v>0</v>
      </c>
      <c r="D1507" s="27">
        <f t="shared" si="1114"/>
        <v>0</v>
      </c>
      <c r="E1507" s="27" t="b">
        <f t="shared" si="1090"/>
        <v>1</v>
      </c>
      <c r="F1507" s="29">
        <f t="shared" si="1092"/>
        <v>0</v>
      </c>
      <c r="G1507" s="27">
        <f t="shared" si="1115"/>
        <v>0</v>
      </c>
      <c r="H1507" s="22">
        <f t="shared" si="1093"/>
        <v>19897839167.27758</v>
      </c>
      <c r="I1507" s="23">
        <f t="shared" si="1094"/>
        <v>132580106.5049091</v>
      </c>
      <c r="J1507" s="23">
        <f t="shared" si="1095"/>
        <v>1086</v>
      </c>
      <c r="K1507" s="19">
        <f t="shared" si="1116"/>
        <v>225.0831931027827</v>
      </c>
      <c r="L1507" s="16">
        <f t="shared" si="1096"/>
        <v>137.24966002848478</v>
      </c>
      <c r="M1507" s="23">
        <f>M1506-IF($B1507="B",(Percent_Rent_In_Elsies*2.49%/12 * H1506)/K1506,0)+IF($B1507="D",N1507,0)+IF(B1507="D",AK1506)+IF(B1507="C",F1506*90%)-(Y1507-Y1506)-IF($B1507="A",Q1506/K1506) + IF($B1507="A",Q1506/K1506)</f>
        <v>-34029718.662552319</v>
      </c>
      <c r="N1507" s="23">
        <f t="shared" si="1097"/>
        <v>0</v>
      </c>
      <c r="O1507" s="22">
        <f t="shared" si="1098"/>
        <v>0</v>
      </c>
      <c r="P1507" s="22">
        <f t="shared" si="1129"/>
        <v>0</v>
      </c>
      <c r="Q1507" s="22">
        <f t="shared" si="1130"/>
        <v>0</v>
      </c>
      <c r="R1507" s="22">
        <f t="shared" si="1099"/>
        <v>222630688.77781323</v>
      </c>
      <c r="S1507" s="16">
        <f t="shared" si="1089"/>
        <v>20239153.525255747</v>
      </c>
      <c r="T1507" s="15">
        <f t="shared" si="1100"/>
        <v>0</v>
      </c>
      <c r="U1507" s="23">
        <f t="shared" si="1117"/>
        <v>989107.99817318469</v>
      </c>
      <c r="V1507" s="23">
        <f t="shared" si="1118"/>
        <v>89918.908924834977</v>
      </c>
      <c r="W1507" s="23">
        <f t="shared" si="1131"/>
        <v>0</v>
      </c>
      <c r="X1507" s="23">
        <f t="shared" si="1119"/>
        <v>31049957.577802245</v>
      </c>
      <c r="Y1507" s="23">
        <f t="shared" si="1101"/>
        <v>13825559.361691331</v>
      </c>
      <c r="Z1507" s="3">
        <f t="shared" si="1102"/>
        <v>0</v>
      </c>
      <c r="AA1507" s="23">
        <f t="shared" si="1103"/>
        <v>58069733.855101883</v>
      </c>
      <c r="AB1507" s="26">
        <f t="shared" si="1120"/>
        <v>70086276.274228632</v>
      </c>
      <c r="AC1507" s="23">
        <f t="shared" si="1121"/>
        <v>74889487.274228647</v>
      </c>
      <c r="AD1507" s="23">
        <f t="shared" si="1127"/>
        <v>4803211</v>
      </c>
      <c r="AE1507" s="24">
        <f t="shared" si="1088"/>
        <v>70086276.274228647</v>
      </c>
      <c r="AF1507" s="3">
        <f t="shared" si="1122"/>
        <v>0</v>
      </c>
      <c r="AG1507" s="2">
        <f t="shared" si="1104"/>
        <v>0</v>
      </c>
      <c r="AH1507" s="2">
        <f t="shared" si="1105"/>
        <v>113.56197090239303</v>
      </c>
      <c r="AI1507" s="23">
        <f t="shared" si="1128"/>
        <v>9336086513.382206</v>
      </c>
      <c r="AJ1507" s="23">
        <f t="shared" si="1106"/>
        <v>6219.922423797766</v>
      </c>
      <c r="AK1507" s="23">
        <f t="shared" si="1107"/>
        <v>0</v>
      </c>
      <c r="AL1507" s="23">
        <f t="shared" si="1132"/>
        <v>1121226.9738788605</v>
      </c>
      <c r="AM1507" s="23">
        <f t="shared" si="1133"/>
        <v>1046091719.5494053</v>
      </c>
      <c r="AN1507" s="16">
        <f t="shared" si="1123"/>
        <v>0</v>
      </c>
      <c r="AO1507" s="23">
        <f t="shared" si="1124"/>
        <v>91717.235087488487</v>
      </c>
      <c r="AP1507" s="22">
        <f t="shared" si="1125"/>
        <v>20644008.136050489</v>
      </c>
      <c r="AQ1507" s="30">
        <f t="shared" si="1108"/>
        <v>5385262984.9546995</v>
      </c>
      <c r="AR1507" s="28">
        <f t="shared" si="1109"/>
        <v>2545832522.4872341</v>
      </c>
      <c r="AS1507" s="25">
        <f t="shared" si="1110"/>
        <v>200337590.02425668</v>
      </c>
      <c r="AT1507" s="32">
        <f t="shared" si="1111"/>
        <v>0</v>
      </c>
      <c r="AU1507" s="23">
        <f t="shared" si="1112"/>
        <v>0</v>
      </c>
      <c r="AV1507" s="22">
        <f t="shared" si="1113"/>
        <v>730777938.63879848</v>
      </c>
      <c r="AW1507" s="31">
        <f t="shared" si="1126"/>
        <v>3740461901.5894094</v>
      </c>
    </row>
    <row r="1508" spans="1:53" s="21" customFormat="1" x14ac:dyDescent="0.25">
      <c r="A1508">
        <f t="shared" si="1134"/>
        <v>539</v>
      </c>
      <c r="B1508" t="s">
        <v>8</v>
      </c>
      <c r="C1508" s="27">
        <f t="shared" si="1091"/>
        <v>0</v>
      </c>
      <c r="D1508" s="27">
        <f t="shared" si="1114"/>
        <v>0</v>
      </c>
      <c r="E1508" s="27" t="b">
        <f t="shared" si="1090"/>
        <v>1</v>
      </c>
      <c r="F1508" s="29">
        <f t="shared" si="1092"/>
        <v>0</v>
      </c>
      <c r="G1508" s="27">
        <f t="shared" si="1115"/>
        <v>0</v>
      </c>
      <c r="H1508" s="22">
        <f t="shared" si="1093"/>
        <v>19897839167.27758</v>
      </c>
      <c r="I1508" s="23">
        <f t="shared" si="1094"/>
        <v>132580106.5049091</v>
      </c>
      <c r="J1508" s="23">
        <f t="shared" si="1095"/>
        <v>1086</v>
      </c>
      <c r="K1508" s="19">
        <f t="shared" si="1116"/>
        <v>225.0831931027827</v>
      </c>
      <c r="L1508" s="16">
        <f t="shared" si="1096"/>
        <v>137.24966002848478</v>
      </c>
      <c r="M1508" s="23">
        <f>M1507-IF($B1508="B",(Percent_Rent_In_Elsies*2.49%/12 * H1507)/K1507,0)+IF($B1508="D",N1508,0)+IF(B1508="D",AK1507)+IF(B1508="C",F1507*90%)-(Y1508-Y1507)-IF($B1508="A",Q1507/K1507) + IF($B1508="A",Q1507/K1507)</f>
        <v>-34029718.662552319</v>
      </c>
      <c r="N1508" s="23">
        <f t="shared" si="1097"/>
        <v>0</v>
      </c>
      <c r="O1508" s="22">
        <f t="shared" si="1098"/>
        <v>0</v>
      </c>
      <c r="P1508" s="22">
        <f t="shared" si="1129"/>
        <v>0</v>
      </c>
      <c r="Q1508" s="22">
        <f t="shared" si="1130"/>
        <v>0</v>
      </c>
      <c r="R1508" s="22">
        <f t="shared" si="1099"/>
        <v>243274696.91386372</v>
      </c>
      <c r="S1508" s="16">
        <f t="shared" si="1089"/>
        <v>20239153.525255747</v>
      </c>
      <c r="T1508" s="15">
        <f t="shared" si="1100"/>
        <v>0</v>
      </c>
      <c r="U1508" s="23">
        <f t="shared" si="1117"/>
        <v>1080825.2332606732</v>
      </c>
      <c r="V1508" s="23">
        <f t="shared" si="1118"/>
        <v>89918.908924834977</v>
      </c>
      <c r="W1508" s="23">
        <f t="shared" si="1131"/>
        <v>0</v>
      </c>
      <c r="X1508" s="23">
        <f t="shared" si="1119"/>
        <v>31049957.577802245</v>
      </c>
      <c r="Y1508" s="23">
        <f t="shared" si="1101"/>
        <v>13825559.361691331</v>
      </c>
      <c r="Z1508" s="3">
        <f t="shared" si="1102"/>
        <v>0</v>
      </c>
      <c r="AA1508" s="23">
        <f t="shared" si="1103"/>
        <v>58069733.855101883</v>
      </c>
      <c r="AB1508" s="26">
        <f t="shared" si="1120"/>
        <v>70086276.274228632</v>
      </c>
      <c r="AC1508" s="23">
        <f t="shared" si="1121"/>
        <v>74889487.274228647</v>
      </c>
      <c r="AD1508" s="23">
        <f t="shared" si="1127"/>
        <v>4803211</v>
      </c>
      <c r="AE1508" s="24">
        <f t="shared" si="1088"/>
        <v>70086276.274228647</v>
      </c>
      <c r="AF1508" s="3">
        <f t="shared" si="1122"/>
        <v>1E-4</v>
      </c>
      <c r="AG1508" s="2">
        <f t="shared" si="1104"/>
        <v>0</v>
      </c>
      <c r="AH1508" s="2">
        <f t="shared" si="1105"/>
        <v>113.56197090239303</v>
      </c>
      <c r="AI1508" s="23">
        <f t="shared" si="1128"/>
        <v>9336086513.382206</v>
      </c>
      <c r="AJ1508" s="23">
        <f t="shared" si="1106"/>
        <v>6219.922423797766</v>
      </c>
      <c r="AK1508" s="23">
        <f t="shared" si="1107"/>
        <v>60341.912641558272</v>
      </c>
      <c r="AL1508" s="23">
        <f t="shared" si="1132"/>
        <v>0</v>
      </c>
      <c r="AM1508" s="23">
        <f t="shared" si="1133"/>
        <v>0</v>
      </c>
      <c r="AN1508" s="16">
        <f t="shared" si="1123"/>
        <v>0</v>
      </c>
      <c r="AO1508" s="23">
        <f t="shared" si="1124"/>
        <v>0</v>
      </c>
      <c r="AP1508" s="22">
        <f t="shared" si="1125"/>
        <v>0</v>
      </c>
      <c r="AQ1508" s="30">
        <f t="shared" si="1108"/>
        <v>5385262984.9546995</v>
      </c>
      <c r="AR1508" s="28">
        <f t="shared" si="1109"/>
        <v>2545832522.4872341</v>
      </c>
      <c r="AS1508" s="25">
        <f t="shared" si="1110"/>
        <v>200337590.02425668</v>
      </c>
      <c r="AT1508" s="32">
        <f t="shared" si="1111"/>
        <v>0</v>
      </c>
      <c r="AU1508" s="23">
        <f t="shared" si="1112"/>
        <v>0</v>
      </c>
      <c r="AV1508" s="22">
        <f t="shared" si="1113"/>
        <v>730777938.63879848</v>
      </c>
      <c r="AW1508" s="31">
        <f t="shared" si="1126"/>
        <v>3740461901.5894089</v>
      </c>
      <c r="AX1508"/>
      <c r="AY1508"/>
      <c r="AZ1508"/>
      <c r="BA1508"/>
    </row>
    <row r="1509" spans="1:53" s="21" customFormat="1" x14ac:dyDescent="0.25">
      <c r="A1509">
        <f t="shared" si="1134"/>
        <v>539</v>
      </c>
      <c r="B1509" t="s">
        <v>9</v>
      </c>
      <c r="C1509" s="27">
        <f t="shared" si="1091"/>
        <v>0</v>
      </c>
      <c r="D1509" s="27">
        <f t="shared" si="1114"/>
        <v>0</v>
      </c>
      <c r="E1509" s="27" t="b">
        <f t="shared" si="1090"/>
        <v>1</v>
      </c>
      <c r="F1509" s="29">
        <f t="shared" si="1092"/>
        <v>0</v>
      </c>
      <c r="G1509" s="27">
        <f t="shared" si="1115"/>
        <v>0</v>
      </c>
      <c r="H1509" s="22">
        <f t="shared" si="1093"/>
        <v>19897839167.27758</v>
      </c>
      <c r="I1509" s="23">
        <f t="shared" si="1094"/>
        <v>132580106.5049091</v>
      </c>
      <c r="J1509" s="23">
        <f t="shared" si="1095"/>
        <v>1086</v>
      </c>
      <c r="K1509" s="19">
        <f t="shared" si="1116"/>
        <v>225.0831931027827</v>
      </c>
      <c r="L1509" s="16">
        <f t="shared" si="1096"/>
        <v>137.24966002848478</v>
      </c>
      <c r="M1509" s="23">
        <f>M1508-IF($B1509="B",(Percent_Rent_In_Elsies*2.49%/12 * H1508)/K1508,0)+IF($B1509="D",N1509,0)+IF(B1509="D",AK1508)+IF(B1509="C",F1508*90%)-(Y1509-Y1508)-IF($B1509="A",Q1508/K1508) + IF($B1509="A",Q1508/K1508)</f>
        <v>-33969376.749910764</v>
      </c>
      <c r="N1509" s="23">
        <f t="shared" si="1097"/>
        <v>0</v>
      </c>
      <c r="O1509" s="22">
        <f t="shared" si="1098"/>
        <v>14140431.795001572</v>
      </c>
      <c r="P1509" s="22">
        <f t="shared" si="1129"/>
        <v>0</v>
      </c>
      <c r="Q1509" s="22">
        <f t="shared" si="1130"/>
        <v>0</v>
      </c>
      <c r="R1509" s="22">
        <f t="shared" si="1099"/>
        <v>243274696.91386372</v>
      </c>
      <c r="S1509" s="16">
        <f t="shared" si="1089"/>
        <v>0</v>
      </c>
      <c r="T1509" s="15">
        <f t="shared" si="1100"/>
        <v>6098721.7302541751</v>
      </c>
      <c r="U1509" s="23">
        <f t="shared" si="1117"/>
        <v>1080825.2332606732</v>
      </c>
      <c r="V1509" s="23">
        <f t="shared" si="1118"/>
        <v>0</v>
      </c>
      <c r="W1509" s="23">
        <f t="shared" si="1131"/>
        <v>89918.908924834977</v>
      </c>
      <c r="X1509" s="23">
        <f t="shared" si="1119"/>
        <v>31049957.577802245</v>
      </c>
      <c r="Y1509" s="23">
        <f t="shared" si="1101"/>
        <v>13825559.361691331</v>
      </c>
      <c r="Z1509" s="3">
        <f t="shared" si="1102"/>
        <v>0</v>
      </c>
      <c r="AA1509" s="23">
        <f t="shared" si="1103"/>
        <v>58009391.942460328</v>
      </c>
      <c r="AB1509" s="26">
        <f t="shared" si="1120"/>
        <v>70086276.274228632</v>
      </c>
      <c r="AC1509" s="23">
        <f t="shared" si="1121"/>
        <v>74889487.274228647</v>
      </c>
      <c r="AD1509" s="23">
        <f t="shared" si="1127"/>
        <v>4803211</v>
      </c>
      <c r="AE1509" s="24">
        <f t="shared" si="1088"/>
        <v>70086276.274228647</v>
      </c>
      <c r="AF1509" s="3">
        <f t="shared" si="1122"/>
        <v>0</v>
      </c>
      <c r="AG1509" s="2">
        <f t="shared" si="1104"/>
        <v>0</v>
      </c>
      <c r="AH1509" s="2">
        <f t="shared" si="1105"/>
        <v>113.56197090239303</v>
      </c>
      <c r="AI1509" s="23">
        <f t="shared" si="1128"/>
        <v>9326385120.2569981</v>
      </c>
      <c r="AJ1509" s="23">
        <f t="shared" si="1106"/>
        <v>6219.922423797766</v>
      </c>
      <c r="AK1509" s="23">
        <f t="shared" si="1107"/>
        <v>0</v>
      </c>
      <c r="AL1509" s="23">
        <f t="shared" si="1132"/>
        <v>0</v>
      </c>
      <c r="AM1509" s="23">
        <f t="shared" si="1133"/>
        <v>0</v>
      </c>
      <c r="AN1509" s="16">
        <f t="shared" si="1123"/>
        <v>0</v>
      </c>
      <c r="AO1509" s="23">
        <f t="shared" si="1124"/>
        <v>0</v>
      </c>
      <c r="AP1509" s="22">
        <f t="shared" si="1125"/>
        <v>0</v>
      </c>
      <c r="AQ1509" s="30">
        <f t="shared" si="1108"/>
        <v>5385262984.9546995</v>
      </c>
      <c r="AR1509" s="28">
        <f t="shared" si="1109"/>
        <v>2545832522.4872341</v>
      </c>
      <c r="AS1509" s="25">
        <f t="shared" si="1110"/>
        <v>200337590.02425668</v>
      </c>
      <c r="AT1509" s="32">
        <f t="shared" si="1111"/>
        <v>0</v>
      </c>
      <c r="AU1509" s="23">
        <f t="shared" si="1112"/>
        <v>0</v>
      </c>
      <c r="AV1509" s="22">
        <f t="shared" si="1113"/>
        <v>730777938.63879848</v>
      </c>
      <c r="AW1509" s="31">
        <f t="shared" si="1126"/>
        <v>3740461901.5894089</v>
      </c>
      <c r="AX1509"/>
      <c r="AY1509"/>
      <c r="AZ1509"/>
      <c r="BA1509"/>
    </row>
    <row r="1510" spans="1:53" x14ac:dyDescent="0.25">
      <c r="A1510" s="21">
        <f t="shared" si="1134"/>
        <v>539</v>
      </c>
      <c r="B1510" s="21" t="s">
        <v>28</v>
      </c>
      <c r="C1510" s="27">
        <f t="shared" si="1091"/>
        <v>0</v>
      </c>
      <c r="D1510" s="27">
        <f t="shared" si="1114"/>
        <v>0</v>
      </c>
      <c r="E1510" s="27" t="b">
        <f t="shared" si="1090"/>
        <v>1</v>
      </c>
      <c r="F1510" s="29">
        <f t="shared" si="1092"/>
        <v>0</v>
      </c>
      <c r="G1510" s="27">
        <f t="shared" si="1115"/>
        <v>0</v>
      </c>
      <c r="H1510" s="22">
        <f t="shared" si="1093"/>
        <v>19897839167.27758</v>
      </c>
      <c r="I1510" s="23">
        <f t="shared" si="1094"/>
        <v>132580106.5049091</v>
      </c>
      <c r="J1510" s="23">
        <f t="shared" si="1095"/>
        <v>1086</v>
      </c>
      <c r="K1510" s="19">
        <f t="shared" si="1116"/>
        <v>225.0831931027827</v>
      </c>
      <c r="L1510" s="16">
        <f t="shared" si="1096"/>
        <v>137.24966002848478</v>
      </c>
      <c r="M1510" s="23">
        <f>M1509-IF($B1510="B",(Percent_Rent_In_Elsies*2.49%/12 * H1509)/K1509,0)+IF($B1510="D",N1510,0)+IF(B1510="D",AK1509)+IF(B1510="C",F1509*90%)-(Y1510-Y1509)-IF($B1510="A",Q1509/K1509) + IF($B1510="A",Q1509/K1509)</f>
        <v>-33969376.749910764</v>
      </c>
      <c r="N1510" s="23">
        <f t="shared" si="1097"/>
        <v>0</v>
      </c>
      <c r="O1510" s="22">
        <f t="shared" si="1098"/>
        <v>0</v>
      </c>
      <c r="P1510" s="22">
        <f t="shared" si="1129"/>
        <v>14140431.795001572</v>
      </c>
      <c r="Q1510" s="22">
        <f t="shared" si="1130"/>
        <v>0</v>
      </c>
      <c r="R1510" s="22">
        <f t="shared" si="1099"/>
        <v>243274696.91386372</v>
      </c>
      <c r="S1510" s="16">
        <f t="shared" si="1089"/>
        <v>0</v>
      </c>
      <c r="T1510" s="15">
        <f t="shared" si="1100"/>
        <v>0</v>
      </c>
      <c r="U1510" s="23">
        <f t="shared" si="1117"/>
        <v>1080825.2332606732</v>
      </c>
      <c r="V1510" s="23">
        <f t="shared" si="1118"/>
        <v>0</v>
      </c>
      <c r="W1510" s="23">
        <f t="shared" si="1131"/>
        <v>0</v>
      </c>
      <c r="X1510" s="23">
        <f t="shared" si="1119"/>
        <v>31049957.577802245</v>
      </c>
      <c r="Y1510" s="23">
        <f t="shared" si="1101"/>
        <v>13825559.361691331</v>
      </c>
      <c r="Z1510" s="3">
        <f t="shared" si="1102"/>
        <v>4495.9454462417498</v>
      </c>
      <c r="AA1510" s="23">
        <f t="shared" si="1103"/>
        <v>58076831.124153957</v>
      </c>
      <c r="AB1510" s="26">
        <f t="shared" si="1120"/>
        <v>70086276.274228662</v>
      </c>
      <c r="AC1510" s="23">
        <f t="shared" si="1121"/>
        <v>74889487.274228647</v>
      </c>
      <c r="AD1510" s="23">
        <f t="shared" si="1127"/>
        <v>4803211</v>
      </c>
      <c r="AE1510" s="24">
        <f t="shared" si="1088"/>
        <v>70086276.274228647</v>
      </c>
      <c r="AF1510" s="3">
        <f t="shared" si="1122"/>
        <v>0</v>
      </c>
      <c r="AG1510" s="2">
        <f t="shared" si="1104"/>
        <v>539513453.54901004</v>
      </c>
      <c r="AH1510" s="2">
        <f t="shared" si="1105"/>
        <v>113.56197090239303</v>
      </c>
      <c r="AI1510" s="23">
        <f t="shared" si="1128"/>
        <v>9337227567.6540279</v>
      </c>
      <c r="AJ1510" s="23">
        <f t="shared" si="1106"/>
        <v>6219.922423797766</v>
      </c>
      <c r="AK1510" s="23">
        <f t="shared" si="1107"/>
        <v>0</v>
      </c>
      <c r="AL1510" s="23">
        <f t="shared" si="1132"/>
        <v>0</v>
      </c>
      <c r="AM1510" s="23">
        <f t="shared" si="1133"/>
        <v>0</v>
      </c>
      <c r="AN1510" s="16">
        <f t="shared" si="1123"/>
        <v>0</v>
      </c>
      <c r="AO1510" s="23">
        <f t="shared" si="1124"/>
        <v>0</v>
      </c>
      <c r="AP1510" s="22">
        <f t="shared" si="1125"/>
        <v>0</v>
      </c>
      <c r="AQ1510" s="30">
        <f t="shared" si="1108"/>
        <v>5385262984.9546995</v>
      </c>
      <c r="AR1510" s="28">
        <f t="shared" si="1109"/>
        <v>2545832522.4872341</v>
      </c>
      <c r="AS1510" s="25">
        <f t="shared" si="1110"/>
        <v>200337590.02425668</v>
      </c>
      <c r="AT1510" s="32">
        <f t="shared" si="1111"/>
        <v>8991.8908924834996</v>
      </c>
      <c r="AU1510" s="23">
        <f t="shared" si="1112"/>
        <v>8991.8908924834996</v>
      </c>
      <c r="AV1510" s="22">
        <f t="shared" si="1113"/>
        <v>736876660.36905265</v>
      </c>
      <c r="AW1510" s="31">
        <f t="shared" si="1126"/>
        <v>3740461901.5894089</v>
      </c>
    </row>
    <row r="1511" spans="1:53" x14ac:dyDescent="0.25">
      <c r="A1511">
        <f t="shared" si="1134"/>
        <v>540</v>
      </c>
      <c r="B1511" t="s">
        <v>6</v>
      </c>
      <c r="C1511" s="27">
        <f t="shared" si="1091"/>
        <v>0</v>
      </c>
      <c r="D1511" s="27">
        <f t="shared" si="1114"/>
        <v>0</v>
      </c>
      <c r="E1511" s="27" t="b">
        <f t="shared" si="1090"/>
        <v>1</v>
      </c>
      <c r="F1511" s="29">
        <f t="shared" si="1092"/>
        <v>0</v>
      </c>
      <c r="G1511" s="27">
        <f t="shared" si="1115"/>
        <v>0</v>
      </c>
      <c r="H1511" s="22">
        <f t="shared" si="1093"/>
        <v>19931002232.556377</v>
      </c>
      <c r="I1511" s="23">
        <f t="shared" si="1094"/>
        <v>132580106.5049091</v>
      </c>
      <c r="J1511" s="23">
        <f t="shared" si="1095"/>
        <v>1086</v>
      </c>
      <c r="K1511" s="19">
        <f t="shared" si="1116"/>
        <v>225.0831931027827</v>
      </c>
      <c r="L1511" s="16">
        <f t="shared" si="1096"/>
        <v>137.4784094618656</v>
      </c>
      <c r="M1511" s="23">
        <f>M1510-IF($B1511="B",(Percent_Rent_In_Elsies*2.49%/12 * H1510)/K1510,0)+IF($B1511="D",N1511,0)+IF(B1511="D",AK1510)+IF(B1511="C",F1510*90%)-(Y1511-Y1510)-IF($B1511="A",Q1510/K1510) + IF($B1511="A",Q1510/K1510)</f>
        <v>-33969376.749910764</v>
      </c>
      <c r="N1511" s="23">
        <f t="shared" si="1097"/>
        <v>0</v>
      </c>
      <c r="O1511" s="22">
        <f t="shared" si="1098"/>
        <v>0</v>
      </c>
      <c r="P1511" s="22">
        <f t="shared" si="1129"/>
        <v>0</v>
      </c>
      <c r="Q1511" s="22">
        <f t="shared" si="1130"/>
        <v>0</v>
      </c>
      <c r="R1511" s="22">
        <f t="shared" si="1099"/>
        <v>243274696.91386372</v>
      </c>
      <c r="S1511" s="16">
        <f t="shared" si="1089"/>
        <v>0</v>
      </c>
      <c r="T1511" s="15">
        <f t="shared" si="1100"/>
        <v>0</v>
      </c>
      <c r="U1511" s="23">
        <f t="shared" si="1117"/>
        <v>1080825.2332606732</v>
      </c>
      <c r="V1511" s="23">
        <f t="shared" si="1118"/>
        <v>0</v>
      </c>
      <c r="W1511" s="23">
        <f t="shared" si="1131"/>
        <v>0</v>
      </c>
      <c r="X1511" s="23">
        <f t="shared" si="1119"/>
        <v>31072437.305033453</v>
      </c>
      <c r="Y1511" s="23">
        <f t="shared" si="1101"/>
        <v>13825559.361691331</v>
      </c>
      <c r="Z1511" s="3">
        <f t="shared" si="1102"/>
        <v>0</v>
      </c>
      <c r="AA1511" s="23">
        <f t="shared" si="1103"/>
        <v>58076831.124153957</v>
      </c>
      <c r="AB1511" s="26">
        <f t="shared" si="1120"/>
        <v>70086276.274228632</v>
      </c>
      <c r="AC1511" s="23">
        <f t="shared" si="1121"/>
        <v>74889487.274228647</v>
      </c>
      <c r="AD1511" s="23">
        <f t="shared" si="1127"/>
        <v>4803211</v>
      </c>
      <c r="AE1511" s="24">
        <f t="shared" si="1088"/>
        <v>70086276.274228647</v>
      </c>
      <c r="AF1511" s="3">
        <f t="shared" si="1122"/>
        <v>0</v>
      </c>
      <c r="AG1511" s="2">
        <f t="shared" si="1104"/>
        <v>0</v>
      </c>
      <c r="AH1511" s="2">
        <f t="shared" si="1105"/>
        <v>113.75124085389703</v>
      </c>
      <c r="AI1511" s="23">
        <f t="shared" si="1128"/>
        <v>9337227567.6540279</v>
      </c>
      <c r="AJ1511" s="23">
        <f t="shared" si="1106"/>
        <v>6219.922423797766</v>
      </c>
      <c r="AK1511" s="23">
        <f t="shared" si="1107"/>
        <v>0</v>
      </c>
      <c r="AL1511" s="23">
        <f t="shared" si="1132"/>
        <v>0</v>
      </c>
      <c r="AM1511" s="23">
        <f t="shared" si="1133"/>
        <v>0</v>
      </c>
      <c r="AN1511" s="16">
        <f t="shared" si="1123"/>
        <v>0</v>
      </c>
      <c r="AO1511" s="23">
        <f t="shared" si="1124"/>
        <v>0</v>
      </c>
      <c r="AP1511" s="22">
        <f t="shared" si="1125"/>
        <v>0</v>
      </c>
      <c r="AQ1511" s="30">
        <f t="shared" si="1108"/>
        <v>5385262984.9546995</v>
      </c>
      <c r="AR1511" s="28">
        <f t="shared" si="1109"/>
        <v>2545832522.4872341</v>
      </c>
      <c r="AS1511" s="25">
        <f t="shared" si="1110"/>
        <v>200337590.02425668</v>
      </c>
      <c r="AT1511" s="32">
        <f t="shared" si="1111"/>
        <v>0</v>
      </c>
      <c r="AU1511" s="23">
        <f t="shared" si="1112"/>
        <v>0</v>
      </c>
      <c r="AV1511" s="22">
        <f t="shared" si="1113"/>
        <v>736876660.36905265</v>
      </c>
      <c r="AW1511" s="31">
        <f t="shared" si="1126"/>
        <v>3726321469.7944074</v>
      </c>
    </row>
    <row r="1512" spans="1:53" x14ac:dyDescent="0.25">
      <c r="A1512">
        <f t="shared" si="1134"/>
        <v>540</v>
      </c>
      <c r="B1512" t="s">
        <v>7</v>
      </c>
      <c r="C1512" s="27">
        <f t="shared" si="1091"/>
        <v>0</v>
      </c>
      <c r="D1512" s="27">
        <f t="shared" si="1114"/>
        <v>0</v>
      </c>
      <c r="E1512" s="27" t="b">
        <f t="shared" si="1090"/>
        <v>1</v>
      </c>
      <c r="F1512" s="29">
        <f t="shared" si="1092"/>
        <v>0</v>
      </c>
      <c r="G1512" s="27">
        <f t="shared" si="1115"/>
        <v>0</v>
      </c>
      <c r="H1512" s="22">
        <f t="shared" si="1093"/>
        <v>19931002232.556377</v>
      </c>
      <c r="I1512" s="23">
        <f t="shared" si="1094"/>
        <v>132580106.5049091</v>
      </c>
      <c r="J1512" s="23">
        <f t="shared" si="1095"/>
        <v>1086</v>
      </c>
      <c r="K1512" s="19">
        <f t="shared" si="1116"/>
        <v>225.0831931027827</v>
      </c>
      <c r="L1512" s="16">
        <f t="shared" si="1096"/>
        <v>137.4784094618656</v>
      </c>
      <c r="M1512" s="23">
        <f>M1511-IF($B1512="B",(Percent_Rent_In_Elsies*2.49%/12 * H1511)/K1511,0)+IF($B1512="D",N1512,0)+IF(B1512="D",AK1511)+IF(B1512="C",F1511*90%)-(Y1512-Y1511)-IF($B1512="A",Q1511/K1511) + IF($B1512="A",Q1511/K1511)</f>
        <v>-34061246.847056732</v>
      </c>
      <c r="N1512" s="23">
        <f t="shared" si="1097"/>
        <v>0</v>
      </c>
      <c r="O1512" s="22">
        <f t="shared" si="1098"/>
        <v>0</v>
      </c>
      <c r="P1512" s="22">
        <f t="shared" si="1129"/>
        <v>0</v>
      </c>
      <c r="Q1512" s="22">
        <f t="shared" si="1130"/>
        <v>0</v>
      </c>
      <c r="R1512" s="22">
        <f t="shared" si="1099"/>
        <v>223001805.50437507</v>
      </c>
      <c r="S1512" s="16">
        <f t="shared" si="1089"/>
        <v>20272891.409488644</v>
      </c>
      <c r="T1512" s="15">
        <f t="shared" si="1100"/>
        <v>0</v>
      </c>
      <c r="U1512" s="23">
        <f t="shared" si="1117"/>
        <v>990756.46382228378</v>
      </c>
      <c r="V1512" s="23">
        <f t="shared" si="1118"/>
        <v>90068.769438389441</v>
      </c>
      <c r="W1512" s="23">
        <f t="shared" si="1131"/>
        <v>0</v>
      </c>
      <c r="X1512" s="23">
        <f t="shared" si="1119"/>
        <v>31072437.305033453</v>
      </c>
      <c r="Y1512" s="23">
        <f t="shared" si="1101"/>
        <v>13825559.361691331</v>
      </c>
      <c r="Z1512" s="3">
        <f t="shared" si="1102"/>
        <v>0</v>
      </c>
      <c r="AA1512" s="23">
        <f t="shared" si="1103"/>
        <v>58076831.124153957</v>
      </c>
      <c r="AB1512" s="26">
        <f t="shared" si="1120"/>
        <v>70086276.274228647</v>
      </c>
      <c r="AC1512" s="23">
        <f t="shared" si="1121"/>
        <v>74889487.274228647</v>
      </c>
      <c r="AD1512" s="23">
        <f t="shared" si="1127"/>
        <v>4803211</v>
      </c>
      <c r="AE1512" s="24">
        <f t="shared" si="1088"/>
        <v>70086276.274228647</v>
      </c>
      <c r="AF1512" s="3">
        <f t="shared" si="1122"/>
        <v>0</v>
      </c>
      <c r="AG1512" s="2">
        <f t="shared" si="1104"/>
        <v>0</v>
      </c>
      <c r="AH1512" s="2">
        <f t="shared" si="1105"/>
        <v>113.75124085389703</v>
      </c>
      <c r="AI1512" s="23">
        <f t="shared" si="1128"/>
        <v>9337227567.6540279</v>
      </c>
      <c r="AJ1512" s="23">
        <f t="shared" si="1106"/>
        <v>6219.922423797766</v>
      </c>
      <c r="AK1512" s="23">
        <f t="shared" si="1107"/>
        <v>0</v>
      </c>
      <c r="AL1512" s="23">
        <f t="shared" si="1132"/>
        <v>1141054.2718219757</v>
      </c>
      <c r="AM1512" s="23">
        <f t="shared" si="1133"/>
        <v>1064590357.8113607</v>
      </c>
      <c r="AN1512" s="16">
        <f t="shared" si="1123"/>
        <v>0</v>
      </c>
      <c r="AO1512" s="23">
        <f t="shared" si="1124"/>
        <v>91870.097145967651</v>
      </c>
      <c r="AP1512" s="22">
        <f t="shared" si="1125"/>
        <v>20678414.816277243</v>
      </c>
      <c r="AQ1512" s="30">
        <f t="shared" si="1108"/>
        <v>5426444048.0613155</v>
      </c>
      <c r="AR1512" s="28">
        <f t="shared" si="1109"/>
        <v>2566335170.7775731</v>
      </c>
      <c r="AS1512" s="25">
        <f t="shared" si="1110"/>
        <v>200337590.02425668</v>
      </c>
      <c r="AT1512" s="32">
        <f t="shared" si="1111"/>
        <v>0</v>
      </c>
      <c r="AU1512" s="23">
        <f t="shared" si="1112"/>
        <v>0</v>
      </c>
      <c r="AV1512" s="22">
        <f t="shared" si="1113"/>
        <v>736876660.36905265</v>
      </c>
      <c r="AW1512" s="31">
        <f t="shared" si="1126"/>
        <v>3767502532.9010229</v>
      </c>
    </row>
    <row r="1513" spans="1:53" s="21" customFormat="1" x14ac:dyDescent="0.25">
      <c r="A1513">
        <f t="shared" si="1134"/>
        <v>540</v>
      </c>
      <c r="B1513" t="s">
        <v>8</v>
      </c>
      <c r="C1513" s="27">
        <f t="shared" si="1091"/>
        <v>0</v>
      </c>
      <c r="D1513" s="27">
        <f t="shared" si="1114"/>
        <v>0</v>
      </c>
      <c r="E1513" s="27" t="b">
        <f t="shared" si="1090"/>
        <v>1</v>
      </c>
      <c r="F1513" s="29">
        <f t="shared" si="1092"/>
        <v>0</v>
      </c>
      <c r="G1513" s="27">
        <f t="shared" si="1115"/>
        <v>0</v>
      </c>
      <c r="H1513" s="22">
        <f t="shared" si="1093"/>
        <v>19931002232.556377</v>
      </c>
      <c r="I1513" s="23">
        <f t="shared" si="1094"/>
        <v>132580106.5049091</v>
      </c>
      <c r="J1513" s="23">
        <f t="shared" si="1095"/>
        <v>1086</v>
      </c>
      <c r="K1513" s="19">
        <f t="shared" si="1116"/>
        <v>225.0831931027827</v>
      </c>
      <c r="L1513" s="16">
        <f t="shared" si="1096"/>
        <v>137.4784094618656</v>
      </c>
      <c r="M1513" s="23">
        <f>M1512-IF($B1513="B",(Percent_Rent_In_Elsies*2.49%/12 * H1512)/K1512,0)+IF($B1513="D",N1513,0)+IF(B1513="D",AK1512)+IF(B1513="C",F1512*90%)-(Y1513-Y1512)-IF($B1513="A",Q1512/K1512) + IF($B1513="A",Q1512/K1512)</f>
        <v>-34061246.847056732</v>
      </c>
      <c r="N1513" s="23">
        <f t="shared" si="1097"/>
        <v>0</v>
      </c>
      <c r="O1513" s="22">
        <f t="shared" si="1098"/>
        <v>0</v>
      </c>
      <c r="P1513" s="22">
        <f t="shared" si="1129"/>
        <v>0</v>
      </c>
      <c r="Q1513" s="22">
        <f t="shared" si="1130"/>
        <v>0</v>
      </c>
      <c r="R1513" s="22">
        <f t="shared" si="1099"/>
        <v>243680220.32065231</v>
      </c>
      <c r="S1513" s="16">
        <f t="shared" si="1089"/>
        <v>20272891.409488644</v>
      </c>
      <c r="T1513" s="15">
        <f t="shared" si="1100"/>
        <v>0</v>
      </c>
      <c r="U1513" s="23">
        <f t="shared" si="1117"/>
        <v>1082626.5609682514</v>
      </c>
      <c r="V1513" s="23">
        <f t="shared" si="1118"/>
        <v>90068.769438389441</v>
      </c>
      <c r="W1513" s="23">
        <f t="shared" si="1131"/>
        <v>0</v>
      </c>
      <c r="X1513" s="23">
        <f t="shared" si="1119"/>
        <v>31072437.305033453</v>
      </c>
      <c r="Y1513" s="23">
        <f t="shared" si="1101"/>
        <v>13825559.361691331</v>
      </c>
      <c r="Z1513" s="3">
        <f t="shared" si="1102"/>
        <v>0</v>
      </c>
      <c r="AA1513" s="23">
        <f t="shared" si="1103"/>
        <v>58076831.124153957</v>
      </c>
      <c r="AB1513" s="26">
        <f t="shared" si="1120"/>
        <v>70086276.274228647</v>
      </c>
      <c r="AC1513" s="23">
        <f t="shared" si="1121"/>
        <v>74889487.274228647</v>
      </c>
      <c r="AD1513" s="23">
        <f t="shared" si="1127"/>
        <v>4803211</v>
      </c>
      <c r="AE1513" s="24">
        <f t="shared" si="1088"/>
        <v>70086276.274228647</v>
      </c>
      <c r="AF1513" s="3">
        <f t="shared" si="1122"/>
        <v>1E-4</v>
      </c>
      <c r="AG1513" s="2">
        <f t="shared" si="1104"/>
        <v>0</v>
      </c>
      <c r="AH1513" s="2">
        <f t="shared" si="1105"/>
        <v>113.75124085389703</v>
      </c>
      <c r="AI1513" s="23">
        <f t="shared" si="1128"/>
        <v>9337227567.6540279</v>
      </c>
      <c r="AJ1513" s="23">
        <f t="shared" si="1106"/>
        <v>6219.922423797766</v>
      </c>
      <c r="AK1513" s="23">
        <f t="shared" si="1107"/>
        <v>60330.916830579939</v>
      </c>
      <c r="AL1513" s="23">
        <f t="shared" si="1132"/>
        <v>0</v>
      </c>
      <c r="AM1513" s="23">
        <f t="shared" si="1133"/>
        <v>0</v>
      </c>
      <c r="AN1513" s="16">
        <f t="shared" si="1123"/>
        <v>0</v>
      </c>
      <c r="AO1513" s="23">
        <f t="shared" si="1124"/>
        <v>0</v>
      </c>
      <c r="AP1513" s="22">
        <f t="shared" si="1125"/>
        <v>0</v>
      </c>
      <c r="AQ1513" s="30">
        <f t="shared" si="1108"/>
        <v>5426444048.0613155</v>
      </c>
      <c r="AR1513" s="28">
        <f t="shared" si="1109"/>
        <v>2566335170.7775731</v>
      </c>
      <c r="AS1513" s="25">
        <f t="shared" si="1110"/>
        <v>200337590.02425668</v>
      </c>
      <c r="AT1513" s="32">
        <f t="shared" si="1111"/>
        <v>0</v>
      </c>
      <c r="AU1513" s="23">
        <f t="shared" si="1112"/>
        <v>0</v>
      </c>
      <c r="AV1513" s="22">
        <f t="shared" si="1113"/>
        <v>736876660.36905265</v>
      </c>
      <c r="AW1513" s="31">
        <f t="shared" si="1126"/>
        <v>3767502532.9010234</v>
      </c>
      <c r="AX1513"/>
      <c r="AY1513"/>
      <c r="AZ1513"/>
      <c r="BA1513"/>
    </row>
    <row r="1514" spans="1:53" s="21" customFormat="1" x14ac:dyDescent="0.25">
      <c r="A1514">
        <f t="shared" si="1134"/>
        <v>540</v>
      </c>
      <c r="B1514" t="s">
        <v>9</v>
      </c>
      <c r="C1514" s="27">
        <f t="shared" si="1091"/>
        <v>0</v>
      </c>
      <c r="D1514" s="27">
        <f t="shared" si="1114"/>
        <v>0</v>
      </c>
      <c r="E1514" s="27" t="b">
        <f t="shared" si="1090"/>
        <v>1</v>
      </c>
      <c r="F1514" s="29">
        <f t="shared" si="1092"/>
        <v>0</v>
      </c>
      <c r="G1514" s="27">
        <f t="shared" si="1115"/>
        <v>0</v>
      </c>
      <c r="H1514" s="22">
        <f t="shared" si="1093"/>
        <v>19931002232.556377</v>
      </c>
      <c r="I1514" s="23">
        <f t="shared" si="1094"/>
        <v>132580106.5049091</v>
      </c>
      <c r="J1514" s="23">
        <f t="shared" si="1095"/>
        <v>1086</v>
      </c>
      <c r="K1514" s="19">
        <f t="shared" si="1116"/>
        <v>225.0831931027827</v>
      </c>
      <c r="L1514" s="16">
        <f t="shared" si="1096"/>
        <v>137.4784094618656</v>
      </c>
      <c r="M1514" s="23">
        <f>M1513-IF($B1514="B",(Percent_Rent_In_Elsies*2.49%/12 * H1513)/K1513,0)+IF($B1514="D",N1514,0)+IF(B1514="D",AK1513)+IF(B1514="C",F1513*90%)-(Y1514-Y1513)-IF($B1514="A",Q1513/K1513) + IF($B1514="A",Q1513/K1513)</f>
        <v>-34000915.930226155</v>
      </c>
      <c r="N1514" s="23">
        <f t="shared" si="1097"/>
        <v>0</v>
      </c>
      <c r="O1514" s="22">
        <f t="shared" si="1098"/>
        <v>14164003.355810534</v>
      </c>
      <c r="P1514" s="22">
        <f t="shared" si="1129"/>
        <v>0</v>
      </c>
      <c r="Q1514" s="22">
        <f t="shared" si="1130"/>
        <v>0</v>
      </c>
      <c r="R1514" s="22">
        <f t="shared" si="1099"/>
        <v>243680220.32065231</v>
      </c>
      <c r="S1514" s="16">
        <f t="shared" si="1089"/>
        <v>0</v>
      </c>
      <c r="T1514" s="15">
        <f t="shared" si="1100"/>
        <v>6108888.0536781102</v>
      </c>
      <c r="U1514" s="23">
        <f t="shared" si="1117"/>
        <v>1082626.5609682514</v>
      </c>
      <c r="V1514" s="23">
        <f t="shared" si="1118"/>
        <v>0</v>
      </c>
      <c r="W1514" s="23">
        <f t="shared" si="1131"/>
        <v>90068.769438389441</v>
      </c>
      <c r="X1514" s="23">
        <f t="shared" si="1119"/>
        <v>31072437.305033453</v>
      </c>
      <c r="Y1514" s="23">
        <f t="shared" si="1101"/>
        <v>13825559.361691331</v>
      </c>
      <c r="Z1514" s="3">
        <f t="shared" si="1102"/>
        <v>0</v>
      </c>
      <c r="AA1514" s="23">
        <f t="shared" si="1103"/>
        <v>58016500.20732338</v>
      </c>
      <c r="AB1514" s="26">
        <f t="shared" si="1120"/>
        <v>70086276.274228662</v>
      </c>
      <c r="AC1514" s="23">
        <f t="shared" si="1121"/>
        <v>74889487.274228647</v>
      </c>
      <c r="AD1514" s="23">
        <f t="shared" si="1127"/>
        <v>4803211</v>
      </c>
      <c r="AE1514" s="24">
        <f t="shared" si="1088"/>
        <v>70086276.274228647</v>
      </c>
      <c r="AF1514" s="3">
        <f t="shared" si="1122"/>
        <v>0</v>
      </c>
      <c r="AG1514" s="2">
        <f t="shared" si="1104"/>
        <v>0</v>
      </c>
      <c r="AH1514" s="2">
        <f t="shared" si="1105"/>
        <v>113.75124085389703</v>
      </c>
      <c r="AI1514" s="23">
        <f t="shared" si="1128"/>
        <v>9327527942.3661385</v>
      </c>
      <c r="AJ1514" s="23">
        <f t="shared" si="1106"/>
        <v>6219.922423797766</v>
      </c>
      <c r="AK1514" s="23">
        <f t="shared" si="1107"/>
        <v>0</v>
      </c>
      <c r="AL1514" s="23">
        <f t="shared" si="1132"/>
        <v>0</v>
      </c>
      <c r="AM1514" s="23">
        <f t="shared" si="1133"/>
        <v>0</v>
      </c>
      <c r="AN1514" s="16">
        <f t="shared" si="1123"/>
        <v>0</v>
      </c>
      <c r="AO1514" s="23">
        <f t="shared" si="1124"/>
        <v>0</v>
      </c>
      <c r="AP1514" s="22">
        <f t="shared" si="1125"/>
        <v>0</v>
      </c>
      <c r="AQ1514" s="30">
        <f t="shared" si="1108"/>
        <v>5426444048.0613155</v>
      </c>
      <c r="AR1514" s="28">
        <f t="shared" si="1109"/>
        <v>2566335170.7775731</v>
      </c>
      <c r="AS1514" s="25">
        <f t="shared" si="1110"/>
        <v>200337590.02425668</v>
      </c>
      <c r="AT1514" s="32">
        <f t="shared" si="1111"/>
        <v>0</v>
      </c>
      <c r="AU1514" s="23">
        <f t="shared" si="1112"/>
        <v>0</v>
      </c>
      <c r="AV1514" s="22">
        <f t="shared" si="1113"/>
        <v>736876660.36905265</v>
      </c>
      <c r="AW1514" s="31">
        <f t="shared" si="1126"/>
        <v>3767502532.9010229</v>
      </c>
      <c r="AX1514"/>
      <c r="AY1514"/>
      <c r="AZ1514"/>
      <c r="BA1514"/>
    </row>
    <row r="1515" spans="1:53" x14ac:dyDescent="0.25">
      <c r="A1515" s="21">
        <f t="shared" si="1134"/>
        <v>540</v>
      </c>
      <c r="B1515" s="21" t="s">
        <v>28</v>
      </c>
      <c r="C1515" s="27">
        <f t="shared" si="1091"/>
        <v>0</v>
      </c>
      <c r="D1515" s="27">
        <f t="shared" si="1114"/>
        <v>0</v>
      </c>
      <c r="E1515" s="27" t="b">
        <f t="shared" si="1090"/>
        <v>1</v>
      </c>
      <c r="F1515" s="29">
        <f t="shared" si="1092"/>
        <v>0</v>
      </c>
      <c r="G1515" s="27">
        <f t="shared" si="1115"/>
        <v>0</v>
      </c>
      <c r="H1515" s="22">
        <f t="shared" si="1093"/>
        <v>19931002232.556377</v>
      </c>
      <c r="I1515" s="23">
        <f t="shared" si="1094"/>
        <v>132580106.5049091</v>
      </c>
      <c r="J1515" s="23">
        <f t="shared" si="1095"/>
        <v>1086</v>
      </c>
      <c r="K1515" s="19">
        <f t="shared" si="1116"/>
        <v>225.0831931027827</v>
      </c>
      <c r="L1515" s="16">
        <f t="shared" si="1096"/>
        <v>137.4784094618656</v>
      </c>
      <c r="M1515" s="23">
        <f>M1514-IF($B1515="B",(Percent_Rent_In_Elsies*2.49%/12 * H1514)/K1514,0)+IF($B1515="D",N1515,0)+IF(B1515="D",AK1514)+IF(B1515="C",F1514*90%)-(Y1515-Y1514)-IF($B1515="A",Q1514/K1514) + IF($B1515="A",Q1514/K1514)</f>
        <v>-34000915.930226155</v>
      </c>
      <c r="N1515" s="23">
        <f t="shared" si="1097"/>
        <v>0</v>
      </c>
      <c r="O1515" s="22">
        <f t="shared" si="1098"/>
        <v>0</v>
      </c>
      <c r="P1515" s="22">
        <f t="shared" si="1129"/>
        <v>14164003.355810534</v>
      </c>
      <c r="Q1515" s="22">
        <f t="shared" si="1130"/>
        <v>0</v>
      </c>
      <c r="R1515" s="22">
        <f t="shared" si="1099"/>
        <v>243680220.32065231</v>
      </c>
      <c r="S1515" s="16">
        <f t="shared" si="1089"/>
        <v>0</v>
      </c>
      <c r="T1515" s="15">
        <f t="shared" si="1100"/>
        <v>0</v>
      </c>
      <c r="U1515" s="23">
        <f t="shared" si="1117"/>
        <v>1082626.5609682514</v>
      </c>
      <c r="V1515" s="23">
        <f t="shared" si="1118"/>
        <v>0</v>
      </c>
      <c r="W1515" s="23">
        <f t="shared" si="1131"/>
        <v>0</v>
      </c>
      <c r="X1515" s="23">
        <f t="shared" si="1119"/>
        <v>31072437.305033453</v>
      </c>
      <c r="Y1515" s="23">
        <f t="shared" si="1101"/>
        <v>13825559.361691331</v>
      </c>
      <c r="Z1515" s="3">
        <f t="shared" si="1102"/>
        <v>4503.4384719194732</v>
      </c>
      <c r="AA1515" s="23">
        <f t="shared" si="1103"/>
        <v>58084051.784402169</v>
      </c>
      <c r="AB1515" s="26">
        <f t="shared" si="1120"/>
        <v>70086276.274228662</v>
      </c>
      <c r="AC1515" s="23">
        <f t="shared" si="1121"/>
        <v>74889487.274228647</v>
      </c>
      <c r="AD1515" s="23">
        <f t="shared" si="1127"/>
        <v>4803211</v>
      </c>
      <c r="AE1515" s="24">
        <f t="shared" si="1088"/>
        <v>70086276.274228647</v>
      </c>
      <c r="AF1515" s="3">
        <f t="shared" si="1122"/>
        <v>0</v>
      </c>
      <c r="AG1515" s="2">
        <f t="shared" si="1104"/>
        <v>540412616.63033676</v>
      </c>
      <c r="AH1515" s="2">
        <f t="shared" si="1105"/>
        <v>113.75124085389703</v>
      </c>
      <c r="AI1515" s="23">
        <f t="shared" si="1128"/>
        <v>9338388459.9861546</v>
      </c>
      <c r="AJ1515" s="23">
        <f t="shared" si="1106"/>
        <v>6219.922423797766</v>
      </c>
      <c r="AK1515" s="23">
        <f t="shared" si="1107"/>
        <v>0</v>
      </c>
      <c r="AL1515" s="23">
        <f t="shared" si="1132"/>
        <v>0</v>
      </c>
      <c r="AM1515" s="23">
        <f t="shared" si="1133"/>
        <v>0</v>
      </c>
      <c r="AN1515" s="16">
        <f t="shared" si="1123"/>
        <v>0</v>
      </c>
      <c r="AO1515" s="23">
        <f t="shared" si="1124"/>
        <v>0</v>
      </c>
      <c r="AP1515" s="22">
        <f t="shared" si="1125"/>
        <v>0</v>
      </c>
      <c r="AQ1515" s="30">
        <f t="shared" si="1108"/>
        <v>5426444048.0613155</v>
      </c>
      <c r="AR1515" s="28">
        <f t="shared" si="1109"/>
        <v>2566335170.7775731</v>
      </c>
      <c r="AS1515" s="25">
        <f t="shared" si="1110"/>
        <v>200337590.02425668</v>
      </c>
      <c r="AT1515" s="32">
        <f t="shared" si="1111"/>
        <v>9006.8769438389463</v>
      </c>
      <c r="AU1515" s="23">
        <f t="shared" si="1112"/>
        <v>9006.8769438389463</v>
      </c>
      <c r="AV1515" s="22">
        <f t="shared" si="1113"/>
        <v>742985548.4227308</v>
      </c>
      <c r="AW1515" s="31">
        <f t="shared" si="1126"/>
        <v>3767502532.9010234</v>
      </c>
    </row>
    <row r="1516" spans="1:53" x14ac:dyDescent="0.25">
      <c r="A1516">
        <f t="shared" si="1134"/>
        <v>541</v>
      </c>
      <c r="B1516" t="s">
        <v>6</v>
      </c>
      <c r="C1516" s="27">
        <f t="shared" si="1091"/>
        <v>0</v>
      </c>
      <c r="D1516" s="27">
        <f t="shared" si="1114"/>
        <v>0</v>
      </c>
      <c r="E1516" s="27" t="b">
        <f t="shared" si="1090"/>
        <v>1</v>
      </c>
      <c r="F1516" s="29">
        <f t="shared" si="1092"/>
        <v>0</v>
      </c>
      <c r="G1516" s="27">
        <f t="shared" si="1115"/>
        <v>0</v>
      </c>
      <c r="H1516" s="22">
        <f t="shared" si="1093"/>
        <v>19964220569.610638</v>
      </c>
      <c r="I1516" s="23">
        <f t="shared" si="1094"/>
        <v>132580106.5049091</v>
      </c>
      <c r="J1516" s="23">
        <f t="shared" si="1095"/>
        <v>1086</v>
      </c>
      <c r="K1516" s="19">
        <f t="shared" si="1116"/>
        <v>225.0831931027827</v>
      </c>
      <c r="L1516" s="16">
        <f t="shared" si="1096"/>
        <v>137.70754014430204</v>
      </c>
      <c r="M1516" s="23">
        <f>M1515-IF($B1516="B",(Percent_Rent_In_Elsies*2.49%/12 * H1515)/K1515,0)+IF($B1516="D",N1516,0)+IF(B1516="D",AK1515)+IF(B1516="C",F1515*90%)-(Y1516-Y1515)-IF($B1516="A",Q1515/K1515) + IF($B1516="A",Q1515/K1515)</f>
        <v>-34000915.930226155</v>
      </c>
      <c r="N1516" s="23">
        <f t="shared" si="1097"/>
        <v>0</v>
      </c>
      <c r="O1516" s="22">
        <f t="shared" si="1098"/>
        <v>0</v>
      </c>
      <c r="P1516" s="22">
        <f t="shared" si="1129"/>
        <v>0</v>
      </c>
      <c r="Q1516" s="22">
        <f t="shared" si="1130"/>
        <v>0</v>
      </c>
      <c r="R1516" s="22">
        <f t="shared" si="1099"/>
        <v>243680220.32065231</v>
      </c>
      <c r="S1516" s="16">
        <f t="shared" si="1089"/>
        <v>0</v>
      </c>
      <c r="T1516" s="15">
        <f t="shared" si="1100"/>
        <v>0</v>
      </c>
      <c r="U1516" s="23">
        <f t="shared" si="1117"/>
        <v>1082626.5609682514</v>
      </c>
      <c r="V1516" s="23">
        <f t="shared" si="1118"/>
        <v>0</v>
      </c>
      <c r="W1516" s="23">
        <f t="shared" si="1131"/>
        <v>0</v>
      </c>
      <c r="X1516" s="23">
        <f t="shared" si="1119"/>
        <v>31094954.497393049</v>
      </c>
      <c r="Y1516" s="23">
        <f t="shared" si="1101"/>
        <v>13825559.361691331</v>
      </c>
      <c r="Z1516" s="3">
        <f t="shared" si="1102"/>
        <v>0</v>
      </c>
      <c r="AA1516" s="23">
        <f t="shared" si="1103"/>
        <v>58084051.784402169</v>
      </c>
      <c r="AB1516" s="26">
        <f t="shared" si="1120"/>
        <v>70086276.274228662</v>
      </c>
      <c r="AC1516" s="23">
        <f t="shared" si="1121"/>
        <v>74889487.274228647</v>
      </c>
      <c r="AD1516" s="23">
        <f t="shared" si="1127"/>
        <v>4803211</v>
      </c>
      <c r="AE1516" s="24">
        <f t="shared" si="1088"/>
        <v>70086276.274228647</v>
      </c>
      <c r="AF1516" s="3">
        <f t="shared" si="1122"/>
        <v>0</v>
      </c>
      <c r="AG1516" s="2">
        <f t="shared" si="1104"/>
        <v>0</v>
      </c>
      <c r="AH1516" s="2">
        <f t="shared" si="1105"/>
        <v>113.94082625532019</v>
      </c>
      <c r="AI1516" s="23">
        <f t="shared" si="1128"/>
        <v>9338388459.9861546</v>
      </c>
      <c r="AJ1516" s="23">
        <f t="shared" si="1106"/>
        <v>6219.922423797766</v>
      </c>
      <c r="AK1516" s="23">
        <f t="shared" si="1107"/>
        <v>0</v>
      </c>
      <c r="AL1516" s="23">
        <f t="shared" si="1132"/>
        <v>0</v>
      </c>
      <c r="AM1516" s="23">
        <f t="shared" si="1133"/>
        <v>0</v>
      </c>
      <c r="AN1516" s="16">
        <f t="shared" si="1123"/>
        <v>0</v>
      </c>
      <c r="AO1516" s="23">
        <f t="shared" si="1124"/>
        <v>0</v>
      </c>
      <c r="AP1516" s="22">
        <f t="shared" si="1125"/>
        <v>0</v>
      </c>
      <c r="AQ1516" s="30">
        <f t="shared" si="1108"/>
        <v>5426444048.0613155</v>
      </c>
      <c r="AR1516" s="28">
        <f t="shared" si="1109"/>
        <v>2566335170.7775731</v>
      </c>
      <c r="AS1516" s="25">
        <f t="shared" si="1110"/>
        <v>200337590.02425668</v>
      </c>
      <c r="AT1516" s="32">
        <f t="shared" si="1111"/>
        <v>0</v>
      </c>
      <c r="AU1516" s="23">
        <f t="shared" si="1112"/>
        <v>0</v>
      </c>
      <c r="AV1516" s="22">
        <f t="shared" si="1113"/>
        <v>742985548.4227308</v>
      </c>
      <c r="AW1516" s="31">
        <f t="shared" si="1126"/>
        <v>3753338529.5452132</v>
      </c>
    </row>
    <row r="1517" spans="1:53" x14ac:dyDescent="0.25">
      <c r="A1517">
        <f t="shared" si="1134"/>
        <v>541</v>
      </c>
      <c r="B1517" t="s">
        <v>7</v>
      </c>
      <c r="C1517" s="27">
        <f t="shared" si="1091"/>
        <v>0</v>
      </c>
      <c r="D1517" s="27">
        <f t="shared" si="1114"/>
        <v>0</v>
      </c>
      <c r="E1517" s="27" t="b">
        <f t="shared" si="1090"/>
        <v>1</v>
      </c>
      <c r="F1517" s="29">
        <f t="shared" si="1092"/>
        <v>0</v>
      </c>
      <c r="G1517" s="27">
        <f t="shared" si="1115"/>
        <v>0</v>
      </c>
      <c r="H1517" s="22">
        <f t="shared" si="1093"/>
        <v>19964220569.610638</v>
      </c>
      <c r="I1517" s="23">
        <f t="shared" si="1094"/>
        <v>132580106.5049091</v>
      </c>
      <c r="J1517" s="23">
        <f t="shared" si="1095"/>
        <v>1086</v>
      </c>
      <c r="K1517" s="19">
        <f t="shared" si="1116"/>
        <v>225.0831931027827</v>
      </c>
      <c r="L1517" s="16">
        <f t="shared" si="1096"/>
        <v>137.70754014430204</v>
      </c>
      <c r="M1517" s="23">
        <f>M1516-IF($B1517="B",(Percent_Rent_In_Elsies*2.49%/12 * H1516)/K1516,0)+IF($B1517="D",N1517,0)+IF(B1517="D",AK1516)+IF(B1517="C",F1516*90%)-(Y1517-Y1516)-IF($B1517="A",Q1516/K1516) + IF($B1517="A",Q1516/K1516)</f>
        <v>-34092939.144200698</v>
      </c>
      <c r="N1517" s="23">
        <f t="shared" si="1097"/>
        <v>0</v>
      </c>
      <c r="O1517" s="22">
        <f t="shared" si="1098"/>
        <v>0</v>
      </c>
      <c r="P1517" s="22">
        <f t="shared" si="1129"/>
        <v>0</v>
      </c>
      <c r="Q1517" s="22">
        <f t="shared" si="1130"/>
        <v>0</v>
      </c>
      <c r="R1517" s="22">
        <f t="shared" si="1099"/>
        <v>223373535.29393128</v>
      </c>
      <c r="S1517" s="16">
        <f t="shared" si="1089"/>
        <v>20306685.026721027</v>
      </c>
      <c r="T1517" s="15">
        <f t="shared" si="1100"/>
        <v>0</v>
      </c>
      <c r="U1517" s="23">
        <f t="shared" si="1117"/>
        <v>992407.68088756385</v>
      </c>
      <c r="V1517" s="23">
        <f t="shared" si="1118"/>
        <v>90218.880080687624</v>
      </c>
      <c r="W1517" s="23">
        <f t="shared" si="1131"/>
        <v>0</v>
      </c>
      <c r="X1517" s="23">
        <f t="shared" si="1119"/>
        <v>31094954.497393049</v>
      </c>
      <c r="Y1517" s="23">
        <f t="shared" si="1101"/>
        <v>13825559.361691331</v>
      </c>
      <c r="Z1517" s="3">
        <f t="shared" si="1102"/>
        <v>0</v>
      </c>
      <c r="AA1517" s="23">
        <f t="shared" si="1103"/>
        <v>58084051.784402169</v>
      </c>
      <c r="AB1517" s="26">
        <f t="shared" si="1120"/>
        <v>70086276.274228662</v>
      </c>
      <c r="AC1517" s="23">
        <f t="shared" si="1121"/>
        <v>74889487.274228647</v>
      </c>
      <c r="AD1517" s="23">
        <f t="shared" si="1127"/>
        <v>4803211</v>
      </c>
      <c r="AE1517" s="24">
        <f t="shared" si="1088"/>
        <v>70086276.274228647</v>
      </c>
      <c r="AF1517" s="3">
        <f t="shared" si="1122"/>
        <v>0</v>
      </c>
      <c r="AG1517" s="2">
        <f t="shared" si="1104"/>
        <v>0</v>
      </c>
      <c r="AH1517" s="2">
        <f t="shared" si="1105"/>
        <v>113.94082625532019</v>
      </c>
      <c r="AI1517" s="23">
        <f t="shared" si="1128"/>
        <v>9338388459.9861546</v>
      </c>
      <c r="AJ1517" s="23">
        <f t="shared" si="1106"/>
        <v>6219.922423797766</v>
      </c>
      <c r="AK1517" s="23">
        <f t="shared" si="1107"/>
        <v>0</v>
      </c>
      <c r="AL1517" s="23">
        <f t="shared" si="1132"/>
        <v>1160892.3321266174</v>
      </c>
      <c r="AM1517" s="23">
        <f t="shared" si="1133"/>
        <v>1083099037.2313848</v>
      </c>
      <c r="AN1517" s="16">
        <f t="shared" si="1123"/>
        <v>0</v>
      </c>
      <c r="AO1517" s="23">
        <f t="shared" si="1124"/>
        <v>92023.213974544269</v>
      </c>
      <c r="AP1517" s="22">
        <f t="shared" si="1125"/>
        <v>20712878.840971038</v>
      </c>
      <c r="AQ1517" s="30">
        <f t="shared" si="1108"/>
        <v>5467693746.2731094</v>
      </c>
      <c r="AR1517" s="28">
        <f t="shared" si="1109"/>
        <v>2586871990.148396</v>
      </c>
      <c r="AS1517" s="25">
        <f t="shared" si="1110"/>
        <v>200337590.02425668</v>
      </c>
      <c r="AT1517" s="32">
        <f t="shared" si="1111"/>
        <v>0</v>
      </c>
      <c r="AU1517" s="23">
        <f t="shared" si="1112"/>
        <v>0</v>
      </c>
      <c r="AV1517" s="22">
        <f t="shared" si="1113"/>
        <v>742985548.4227308</v>
      </c>
      <c r="AW1517" s="31">
        <f t="shared" si="1126"/>
        <v>3794588227.7570071</v>
      </c>
    </row>
    <row r="1518" spans="1:53" x14ac:dyDescent="0.25">
      <c r="A1518">
        <f t="shared" si="1134"/>
        <v>541</v>
      </c>
      <c r="B1518" t="s">
        <v>8</v>
      </c>
      <c r="C1518" s="27">
        <f t="shared" si="1091"/>
        <v>0</v>
      </c>
      <c r="D1518" s="27">
        <f t="shared" si="1114"/>
        <v>0</v>
      </c>
      <c r="E1518" s="27" t="b">
        <f t="shared" si="1090"/>
        <v>1</v>
      </c>
      <c r="F1518" s="29">
        <f t="shared" si="1092"/>
        <v>0</v>
      </c>
      <c r="G1518" s="27">
        <f t="shared" si="1115"/>
        <v>0</v>
      </c>
      <c r="H1518" s="22">
        <f t="shared" si="1093"/>
        <v>19964220569.610638</v>
      </c>
      <c r="I1518" s="23">
        <f t="shared" si="1094"/>
        <v>132580106.5049091</v>
      </c>
      <c r="J1518" s="23">
        <f t="shared" si="1095"/>
        <v>1086</v>
      </c>
      <c r="K1518" s="19">
        <f t="shared" si="1116"/>
        <v>225.0831931027827</v>
      </c>
      <c r="L1518" s="16">
        <f t="shared" si="1096"/>
        <v>137.70754014430204</v>
      </c>
      <c r="M1518" s="23">
        <f>M1517-IF($B1518="B",(Percent_Rent_In_Elsies*2.49%/12 * H1517)/K1517,0)+IF($B1518="D",N1518,0)+IF(B1518="D",AK1517)+IF(B1518="C",F1517*90%)-(Y1518-Y1517)-IF($B1518="A",Q1517/K1517) + IF($B1518="A",Q1517/K1517)</f>
        <v>-34092939.144200698</v>
      </c>
      <c r="N1518" s="23">
        <f t="shared" si="1097"/>
        <v>0</v>
      </c>
      <c r="O1518" s="22">
        <f t="shared" si="1098"/>
        <v>0</v>
      </c>
      <c r="P1518" s="22">
        <f t="shared" si="1129"/>
        <v>0</v>
      </c>
      <c r="Q1518" s="22">
        <f t="shared" si="1130"/>
        <v>0</v>
      </c>
      <c r="R1518" s="22">
        <f t="shared" si="1099"/>
        <v>244086414.1349023</v>
      </c>
      <c r="S1518" s="16">
        <f t="shared" si="1089"/>
        <v>20306685.026721027</v>
      </c>
      <c r="T1518" s="15">
        <f t="shared" si="1100"/>
        <v>0</v>
      </c>
      <c r="U1518" s="23">
        <f t="shared" si="1117"/>
        <v>1084430.8948621082</v>
      </c>
      <c r="V1518" s="23">
        <f t="shared" si="1118"/>
        <v>90218.880080687624</v>
      </c>
      <c r="W1518" s="23">
        <f t="shared" si="1131"/>
        <v>0</v>
      </c>
      <c r="X1518" s="23">
        <f t="shared" si="1119"/>
        <v>31094954.497393049</v>
      </c>
      <c r="Y1518" s="23">
        <f t="shared" si="1101"/>
        <v>13825559.361691331</v>
      </c>
      <c r="Z1518" s="3">
        <f t="shared" si="1102"/>
        <v>0</v>
      </c>
      <c r="AA1518" s="23">
        <f t="shared" si="1103"/>
        <v>58084051.784402169</v>
      </c>
      <c r="AB1518" s="26">
        <f t="shared" si="1120"/>
        <v>70086276.274228647</v>
      </c>
      <c r="AC1518" s="23">
        <f t="shared" si="1121"/>
        <v>74889487.274228647</v>
      </c>
      <c r="AD1518" s="23">
        <f t="shared" si="1127"/>
        <v>4803211</v>
      </c>
      <c r="AE1518" s="24">
        <f t="shared" si="1088"/>
        <v>70086276.274228647</v>
      </c>
      <c r="AF1518" s="3">
        <f t="shared" si="1122"/>
        <v>1E-4</v>
      </c>
      <c r="AG1518" s="2">
        <f t="shared" si="1104"/>
        <v>0</v>
      </c>
      <c r="AH1518" s="2">
        <f t="shared" si="1105"/>
        <v>113.94082625532019</v>
      </c>
      <c r="AI1518" s="23">
        <f t="shared" si="1128"/>
        <v>9338388459.9861546</v>
      </c>
      <c r="AJ1518" s="23">
        <f t="shared" si="1106"/>
        <v>6219.922423797766</v>
      </c>
      <c r="AK1518" s="23">
        <f t="shared" si="1107"/>
        <v>60320.041420565161</v>
      </c>
      <c r="AL1518" s="23">
        <f t="shared" si="1132"/>
        <v>0</v>
      </c>
      <c r="AM1518" s="23">
        <f t="shared" si="1133"/>
        <v>0</v>
      </c>
      <c r="AN1518" s="16">
        <f t="shared" si="1123"/>
        <v>0</v>
      </c>
      <c r="AO1518" s="23">
        <f t="shared" si="1124"/>
        <v>0</v>
      </c>
      <c r="AP1518" s="22">
        <f t="shared" si="1125"/>
        <v>0</v>
      </c>
      <c r="AQ1518" s="30">
        <f t="shared" si="1108"/>
        <v>5467693746.2731094</v>
      </c>
      <c r="AR1518" s="28">
        <f t="shared" si="1109"/>
        <v>2586871990.148396</v>
      </c>
      <c r="AS1518" s="25">
        <f t="shared" si="1110"/>
        <v>200337590.02425668</v>
      </c>
      <c r="AT1518" s="32">
        <f t="shared" si="1111"/>
        <v>0</v>
      </c>
      <c r="AU1518" s="23">
        <f t="shared" si="1112"/>
        <v>0</v>
      </c>
      <c r="AV1518" s="22">
        <f t="shared" si="1113"/>
        <v>742985548.4227308</v>
      </c>
      <c r="AW1518" s="31">
        <f t="shared" si="1126"/>
        <v>3794588227.7570071</v>
      </c>
    </row>
    <row r="1519" spans="1:53" x14ac:dyDescent="0.25">
      <c r="A1519" s="21">
        <f t="shared" si="1134"/>
        <v>541</v>
      </c>
      <c r="B1519" s="21" t="s">
        <v>9</v>
      </c>
      <c r="C1519" s="27">
        <f t="shared" si="1091"/>
        <v>0</v>
      </c>
      <c r="D1519" s="27">
        <f t="shared" si="1114"/>
        <v>0</v>
      </c>
      <c r="E1519" s="27" t="b">
        <f t="shared" si="1090"/>
        <v>1</v>
      </c>
      <c r="F1519" s="29">
        <f t="shared" si="1092"/>
        <v>0</v>
      </c>
      <c r="G1519" s="27">
        <f t="shared" si="1115"/>
        <v>0</v>
      </c>
      <c r="H1519" s="22">
        <f t="shared" si="1093"/>
        <v>19964220569.610638</v>
      </c>
      <c r="I1519" s="23">
        <f t="shared" si="1094"/>
        <v>132580106.5049091</v>
      </c>
      <c r="J1519" s="23">
        <f t="shared" si="1095"/>
        <v>1086</v>
      </c>
      <c r="K1519" s="19">
        <f t="shared" si="1116"/>
        <v>225.0831931027827</v>
      </c>
      <c r="L1519" s="16">
        <f t="shared" si="1096"/>
        <v>137.70754014430204</v>
      </c>
      <c r="M1519" s="23">
        <f>M1518-IF($B1519="B",(Percent_Rent_In_Elsies*2.49%/12 * H1518)/K1518,0)+IF($B1519="D",N1519,0)+IF(B1519="D",AK1518)+IF(B1519="C",F1518*90%)-(Y1519-Y1518)-IF($B1519="A",Q1518/K1518) + IF($B1519="A",Q1518/K1518)</f>
        <v>-34032619.102780133</v>
      </c>
      <c r="N1519" s="23">
        <f t="shared" si="1097"/>
        <v>0</v>
      </c>
      <c r="O1519" s="22">
        <f t="shared" si="1098"/>
        <v>14187613.854680512</v>
      </c>
      <c r="P1519" s="22">
        <f t="shared" si="1129"/>
        <v>0</v>
      </c>
      <c r="Q1519" s="22">
        <f t="shared" si="1130"/>
        <v>0</v>
      </c>
      <c r="R1519" s="22">
        <f t="shared" si="1099"/>
        <v>244086414.1349023</v>
      </c>
      <c r="S1519" s="16">
        <f t="shared" si="1089"/>
        <v>0</v>
      </c>
      <c r="T1519" s="15">
        <f t="shared" si="1100"/>
        <v>6119071.1720405146</v>
      </c>
      <c r="U1519" s="23">
        <f t="shared" si="1117"/>
        <v>1084430.8948621082</v>
      </c>
      <c r="V1519" s="23">
        <f t="shared" si="1118"/>
        <v>0</v>
      </c>
      <c r="W1519" s="23">
        <f t="shared" si="1131"/>
        <v>90218.880080687624</v>
      </c>
      <c r="X1519" s="23">
        <f t="shared" si="1119"/>
        <v>31094954.497393049</v>
      </c>
      <c r="Y1519" s="23">
        <f t="shared" si="1101"/>
        <v>13825559.361691331</v>
      </c>
      <c r="Z1519" s="3">
        <f t="shared" si="1102"/>
        <v>0</v>
      </c>
      <c r="AA1519" s="23">
        <f t="shared" si="1103"/>
        <v>58023731.742981605</v>
      </c>
      <c r="AB1519" s="26">
        <f t="shared" si="1120"/>
        <v>70086276.274228647</v>
      </c>
      <c r="AC1519" s="23">
        <f t="shared" si="1121"/>
        <v>74889487.274228647</v>
      </c>
      <c r="AD1519" s="23">
        <f t="shared" si="1127"/>
        <v>4803211</v>
      </c>
      <c r="AE1519" s="24">
        <f t="shared" si="1088"/>
        <v>70086276.274228647</v>
      </c>
      <c r="AF1519" s="3">
        <f t="shared" si="1122"/>
        <v>0</v>
      </c>
      <c r="AG1519" s="2">
        <f t="shared" si="1104"/>
        <v>0</v>
      </c>
      <c r="AH1519" s="2">
        <f t="shared" si="1105"/>
        <v>113.94082625532019</v>
      </c>
      <c r="AI1519" s="23">
        <f t="shared" si="1128"/>
        <v>9328690583.1782742</v>
      </c>
      <c r="AJ1519" s="23">
        <f t="shared" si="1106"/>
        <v>6219.922423797766</v>
      </c>
      <c r="AK1519" s="23">
        <f t="shared" si="1107"/>
        <v>0</v>
      </c>
      <c r="AL1519" s="23">
        <f t="shared" si="1132"/>
        <v>0</v>
      </c>
      <c r="AM1519" s="23">
        <f t="shared" si="1133"/>
        <v>0</v>
      </c>
      <c r="AN1519" s="16">
        <f t="shared" si="1123"/>
        <v>0</v>
      </c>
      <c r="AO1519" s="23">
        <f t="shared" si="1124"/>
        <v>0</v>
      </c>
      <c r="AP1519" s="22">
        <f t="shared" si="1125"/>
        <v>0</v>
      </c>
      <c r="AQ1519" s="30">
        <f t="shared" si="1108"/>
        <v>5467693746.2731094</v>
      </c>
      <c r="AR1519" s="28">
        <f t="shared" si="1109"/>
        <v>2586871990.148396</v>
      </c>
      <c r="AS1519" s="25">
        <f t="shared" si="1110"/>
        <v>200337590.02425668</v>
      </c>
      <c r="AT1519" s="32">
        <f t="shared" si="1111"/>
        <v>0</v>
      </c>
      <c r="AU1519" s="23">
        <f t="shared" si="1112"/>
        <v>0</v>
      </c>
      <c r="AV1519" s="22">
        <f t="shared" si="1113"/>
        <v>742985548.4227308</v>
      </c>
      <c r="AW1519" s="31">
        <f t="shared" si="1126"/>
        <v>3794588227.7570071</v>
      </c>
      <c r="AX1519" s="21"/>
      <c r="AY1519" s="21"/>
      <c r="AZ1519" s="21"/>
      <c r="BA1519" s="21"/>
    </row>
    <row r="1520" spans="1:53" x14ac:dyDescent="0.25">
      <c r="A1520" s="21">
        <f t="shared" si="1134"/>
        <v>541</v>
      </c>
      <c r="B1520" s="21" t="s">
        <v>28</v>
      </c>
      <c r="C1520" s="27">
        <f t="shared" si="1091"/>
        <v>0</v>
      </c>
      <c r="D1520" s="27">
        <f t="shared" si="1114"/>
        <v>0</v>
      </c>
      <c r="E1520" s="27" t="b">
        <f t="shared" si="1090"/>
        <v>1</v>
      </c>
      <c r="F1520" s="29">
        <f t="shared" si="1092"/>
        <v>0</v>
      </c>
      <c r="G1520" s="27">
        <f t="shared" si="1115"/>
        <v>0</v>
      </c>
      <c r="H1520" s="22">
        <f t="shared" si="1093"/>
        <v>19964220569.610638</v>
      </c>
      <c r="I1520" s="23">
        <f t="shared" si="1094"/>
        <v>132580106.5049091</v>
      </c>
      <c r="J1520" s="23">
        <f t="shared" si="1095"/>
        <v>1086</v>
      </c>
      <c r="K1520" s="19">
        <f t="shared" si="1116"/>
        <v>225.0831931027827</v>
      </c>
      <c r="L1520" s="16">
        <f t="shared" si="1096"/>
        <v>137.70754014430204</v>
      </c>
      <c r="M1520" s="23">
        <f>M1519-IF($B1520="B",(Percent_Rent_In_Elsies*2.49%/12 * H1519)/K1519,0)+IF($B1520="D",N1520,0)+IF(B1520="D",AK1519)+IF(B1520="C",F1519*90%)-(Y1520-Y1519)-IF($B1520="A",Q1519/K1519) + IF($B1520="A",Q1519/K1519)</f>
        <v>-34032619.102780133</v>
      </c>
      <c r="N1520" s="23">
        <f t="shared" si="1097"/>
        <v>0</v>
      </c>
      <c r="O1520" s="22">
        <f t="shared" si="1098"/>
        <v>0</v>
      </c>
      <c r="P1520" s="22">
        <f t="shared" si="1129"/>
        <v>14187613.854680512</v>
      </c>
      <c r="Q1520" s="22">
        <f t="shared" si="1130"/>
        <v>0</v>
      </c>
      <c r="R1520" s="22">
        <f t="shared" si="1099"/>
        <v>244086414.1349023</v>
      </c>
      <c r="S1520" s="16">
        <f t="shared" si="1089"/>
        <v>0</v>
      </c>
      <c r="T1520" s="15">
        <f t="shared" si="1100"/>
        <v>0</v>
      </c>
      <c r="U1520" s="23">
        <f t="shared" si="1117"/>
        <v>1084430.8948621082</v>
      </c>
      <c r="V1520" s="23">
        <f t="shared" si="1118"/>
        <v>0</v>
      </c>
      <c r="W1520" s="23">
        <f t="shared" si="1131"/>
        <v>0</v>
      </c>
      <c r="X1520" s="23">
        <f t="shared" si="1119"/>
        <v>31094954.497393049</v>
      </c>
      <c r="Y1520" s="23">
        <f t="shared" si="1101"/>
        <v>13825559.361691331</v>
      </c>
      <c r="Z1520" s="3">
        <f t="shared" si="1102"/>
        <v>4510.9440040343816</v>
      </c>
      <c r="AA1520" s="23">
        <f t="shared" si="1103"/>
        <v>58091395.903042123</v>
      </c>
      <c r="AB1520" s="26">
        <f t="shared" si="1120"/>
        <v>70086276.274228662</v>
      </c>
      <c r="AC1520" s="23">
        <f t="shared" si="1121"/>
        <v>74889487.274228647</v>
      </c>
      <c r="AD1520" s="23">
        <f t="shared" si="1127"/>
        <v>4803211</v>
      </c>
      <c r="AE1520" s="24">
        <f t="shared" si="1088"/>
        <v>70086276.274228647</v>
      </c>
      <c r="AF1520" s="3">
        <f t="shared" si="1122"/>
        <v>0</v>
      </c>
      <c r="AG1520" s="2">
        <f t="shared" si="1104"/>
        <v>541313280.48412573</v>
      </c>
      <c r="AH1520" s="2">
        <f t="shared" si="1105"/>
        <v>113.94082625532019</v>
      </c>
      <c r="AI1520" s="23">
        <f t="shared" si="1128"/>
        <v>9339569201.1818733</v>
      </c>
      <c r="AJ1520" s="23">
        <f t="shared" si="1106"/>
        <v>6219.922423797766</v>
      </c>
      <c r="AK1520" s="23">
        <f t="shared" si="1107"/>
        <v>0</v>
      </c>
      <c r="AL1520" s="23">
        <f t="shared" si="1132"/>
        <v>0</v>
      </c>
      <c r="AM1520" s="23">
        <f t="shared" si="1133"/>
        <v>0</v>
      </c>
      <c r="AN1520" s="16">
        <f t="shared" si="1123"/>
        <v>0</v>
      </c>
      <c r="AO1520" s="23">
        <f t="shared" si="1124"/>
        <v>0</v>
      </c>
      <c r="AP1520" s="22">
        <f t="shared" si="1125"/>
        <v>0</v>
      </c>
      <c r="AQ1520" s="30">
        <f t="shared" si="1108"/>
        <v>5467693746.2731094</v>
      </c>
      <c r="AR1520" s="28">
        <f t="shared" si="1109"/>
        <v>2586871990.148396</v>
      </c>
      <c r="AS1520" s="25">
        <f t="shared" si="1110"/>
        <v>200337590.02425668</v>
      </c>
      <c r="AT1520" s="32">
        <f t="shared" si="1111"/>
        <v>9021.8880080687632</v>
      </c>
      <c r="AU1520" s="23">
        <f t="shared" si="1112"/>
        <v>9021.8880080687632</v>
      </c>
      <c r="AV1520" s="22">
        <f t="shared" si="1113"/>
        <v>749104619.59477127</v>
      </c>
      <c r="AW1520" s="31">
        <f t="shared" si="1126"/>
        <v>3794588227.7570071</v>
      </c>
      <c r="AX1520" s="21"/>
      <c r="AY1520" s="21"/>
      <c r="AZ1520" s="21"/>
      <c r="BA1520" s="21"/>
    </row>
    <row r="1521" spans="1:53" x14ac:dyDescent="0.25">
      <c r="A1521">
        <f t="shared" si="1134"/>
        <v>542</v>
      </c>
      <c r="B1521" t="s">
        <v>6</v>
      </c>
      <c r="C1521" s="27">
        <f t="shared" si="1091"/>
        <v>0</v>
      </c>
      <c r="D1521" s="27">
        <f t="shared" si="1114"/>
        <v>0</v>
      </c>
      <c r="E1521" s="27" t="b">
        <f t="shared" si="1090"/>
        <v>1</v>
      </c>
      <c r="F1521" s="29">
        <f t="shared" si="1092"/>
        <v>0</v>
      </c>
      <c r="G1521" s="27">
        <f t="shared" si="1115"/>
        <v>0</v>
      </c>
      <c r="H1521" s="22">
        <f t="shared" si="1093"/>
        <v>19997494270.55999</v>
      </c>
      <c r="I1521" s="23">
        <f t="shared" si="1094"/>
        <v>132580106.5049091</v>
      </c>
      <c r="J1521" s="23">
        <f t="shared" si="1095"/>
        <v>1086</v>
      </c>
      <c r="K1521" s="19">
        <f t="shared" si="1116"/>
        <v>225.0831931027827</v>
      </c>
      <c r="L1521" s="16">
        <f t="shared" si="1096"/>
        <v>137.93705271120922</v>
      </c>
      <c r="M1521" s="23">
        <f>M1520-IF($B1521="B",(Percent_Rent_In_Elsies*2.49%/12 * H1520)/K1520,0)+IF($B1521="D",N1521,0)+IF(B1521="D",AK1520)+IF(B1521="C",F1520*90%)-(Y1521-Y1520)-IF($B1521="A",Q1520/K1520) + IF($B1521="A",Q1520/K1520)</f>
        <v>-34032619.102780133</v>
      </c>
      <c r="N1521" s="23">
        <f t="shared" si="1097"/>
        <v>0</v>
      </c>
      <c r="O1521" s="22">
        <f t="shared" si="1098"/>
        <v>0</v>
      </c>
      <c r="P1521" s="22">
        <f t="shared" si="1129"/>
        <v>0</v>
      </c>
      <c r="Q1521" s="22">
        <f t="shared" si="1130"/>
        <v>0</v>
      </c>
      <c r="R1521" s="22">
        <f t="shared" si="1099"/>
        <v>244086414.1349023</v>
      </c>
      <c r="S1521" s="16">
        <f t="shared" si="1089"/>
        <v>0</v>
      </c>
      <c r="T1521" s="15">
        <f t="shared" si="1100"/>
        <v>0</v>
      </c>
      <c r="U1521" s="23">
        <f t="shared" si="1117"/>
        <v>1084430.8948621082</v>
      </c>
      <c r="V1521" s="23">
        <f t="shared" si="1118"/>
        <v>0</v>
      </c>
      <c r="W1521" s="23">
        <f t="shared" si="1131"/>
        <v>0</v>
      </c>
      <c r="X1521" s="23">
        <f t="shared" si="1119"/>
        <v>31117509.217413221</v>
      </c>
      <c r="Y1521" s="23">
        <f t="shared" si="1101"/>
        <v>13825559.361691331</v>
      </c>
      <c r="Z1521" s="3">
        <f t="shared" si="1102"/>
        <v>0</v>
      </c>
      <c r="AA1521" s="23">
        <f t="shared" si="1103"/>
        <v>58091395.903042123</v>
      </c>
      <c r="AB1521" s="26">
        <f t="shared" si="1120"/>
        <v>70086276.274228647</v>
      </c>
      <c r="AC1521" s="23">
        <f t="shared" si="1121"/>
        <v>74889487.274228647</v>
      </c>
      <c r="AD1521" s="23">
        <f t="shared" si="1127"/>
        <v>4803211</v>
      </c>
      <c r="AE1521" s="24">
        <f t="shared" si="1088"/>
        <v>70086276.274228647</v>
      </c>
      <c r="AF1521" s="3">
        <f t="shared" si="1122"/>
        <v>0</v>
      </c>
      <c r="AG1521" s="2">
        <f t="shared" si="1104"/>
        <v>0</v>
      </c>
      <c r="AH1521" s="2">
        <f t="shared" si="1105"/>
        <v>114.13072763241239</v>
      </c>
      <c r="AI1521" s="23">
        <f t="shared" si="1128"/>
        <v>9339569201.1818733</v>
      </c>
      <c r="AJ1521" s="23">
        <f t="shared" si="1106"/>
        <v>6219.922423797766</v>
      </c>
      <c r="AK1521" s="23">
        <f t="shared" si="1107"/>
        <v>0</v>
      </c>
      <c r="AL1521" s="23">
        <f t="shared" si="1132"/>
        <v>0</v>
      </c>
      <c r="AM1521" s="23">
        <f t="shared" si="1133"/>
        <v>0</v>
      </c>
      <c r="AN1521" s="16">
        <f t="shared" si="1123"/>
        <v>0</v>
      </c>
      <c r="AO1521" s="23">
        <f t="shared" si="1124"/>
        <v>0</v>
      </c>
      <c r="AP1521" s="22">
        <f t="shared" si="1125"/>
        <v>0</v>
      </c>
      <c r="AQ1521" s="30">
        <f t="shared" si="1108"/>
        <v>5467693746.2731094</v>
      </c>
      <c r="AR1521" s="28">
        <f t="shared" si="1109"/>
        <v>2586871990.148396</v>
      </c>
      <c r="AS1521" s="25">
        <f t="shared" si="1110"/>
        <v>200337590.02425668</v>
      </c>
      <c r="AT1521" s="32">
        <f t="shared" si="1111"/>
        <v>0</v>
      </c>
      <c r="AU1521" s="23">
        <f t="shared" si="1112"/>
        <v>0</v>
      </c>
      <c r="AV1521" s="22">
        <f t="shared" si="1113"/>
        <v>749104619.59477127</v>
      </c>
      <c r="AW1521" s="31">
        <f t="shared" si="1126"/>
        <v>3780400613.9023266</v>
      </c>
    </row>
    <row r="1522" spans="1:53" x14ac:dyDescent="0.25">
      <c r="A1522">
        <f t="shared" si="1134"/>
        <v>542</v>
      </c>
      <c r="B1522" t="s">
        <v>7</v>
      </c>
      <c r="C1522" s="27">
        <f t="shared" si="1091"/>
        <v>0</v>
      </c>
      <c r="D1522" s="27">
        <f t="shared" si="1114"/>
        <v>0</v>
      </c>
      <c r="E1522" s="27" t="b">
        <f t="shared" si="1090"/>
        <v>1</v>
      </c>
      <c r="F1522" s="29">
        <f t="shared" si="1092"/>
        <v>0</v>
      </c>
      <c r="G1522" s="27">
        <f t="shared" si="1115"/>
        <v>0</v>
      </c>
      <c r="H1522" s="22">
        <f t="shared" si="1093"/>
        <v>19997494270.55999</v>
      </c>
      <c r="I1522" s="23">
        <f t="shared" si="1094"/>
        <v>132580106.5049091</v>
      </c>
      <c r="J1522" s="23">
        <f t="shared" si="1095"/>
        <v>1086</v>
      </c>
      <c r="K1522" s="19">
        <f t="shared" si="1116"/>
        <v>225.0831931027827</v>
      </c>
      <c r="L1522" s="16">
        <f t="shared" si="1096"/>
        <v>137.93705271120922</v>
      </c>
      <c r="M1522" s="23">
        <f>M1521-IF($B1522="B",(Percent_Rent_In_Elsies*2.49%/12 * H1521)/K1521,0)+IF($B1522="D",N1522,0)+IF(B1522="D",AK1521)+IF(B1522="C",F1521*90%)-(Y1522-Y1521)-IF($B1522="A",Q1521/K1521) + IF($B1522="A",Q1521/K1521)</f>
        <v>-34124795.688777968</v>
      </c>
      <c r="N1522" s="23">
        <f t="shared" si="1097"/>
        <v>0</v>
      </c>
      <c r="O1522" s="22">
        <f t="shared" si="1098"/>
        <v>0</v>
      </c>
      <c r="P1522" s="22">
        <f t="shared" si="1129"/>
        <v>0</v>
      </c>
      <c r="Q1522" s="22">
        <f t="shared" si="1130"/>
        <v>0</v>
      </c>
      <c r="R1522" s="22">
        <f t="shared" si="1099"/>
        <v>223745879.62366045</v>
      </c>
      <c r="S1522" s="16">
        <f t="shared" si="1089"/>
        <v>20340534.511241857</v>
      </c>
      <c r="T1522" s="15">
        <f t="shared" si="1100"/>
        <v>0</v>
      </c>
      <c r="U1522" s="23">
        <f t="shared" si="1117"/>
        <v>994061.65362359909</v>
      </c>
      <c r="V1522" s="23">
        <f t="shared" si="1118"/>
        <v>90369.241238509014</v>
      </c>
      <c r="W1522" s="23">
        <f t="shared" si="1131"/>
        <v>0</v>
      </c>
      <c r="X1522" s="23">
        <f t="shared" si="1119"/>
        <v>31117509.217413221</v>
      </c>
      <c r="Y1522" s="23">
        <f t="shared" si="1101"/>
        <v>13825559.361691331</v>
      </c>
      <c r="Z1522" s="3">
        <f t="shared" si="1102"/>
        <v>0</v>
      </c>
      <c r="AA1522" s="23">
        <f t="shared" si="1103"/>
        <v>58091395.903042123</v>
      </c>
      <c r="AB1522" s="26">
        <f t="shared" si="1120"/>
        <v>70086276.274228647</v>
      </c>
      <c r="AC1522" s="23">
        <f t="shared" si="1121"/>
        <v>74889487.274228647</v>
      </c>
      <c r="AD1522" s="23">
        <f t="shared" si="1127"/>
        <v>4803211</v>
      </c>
      <c r="AE1522" s="24">
        <f t="shared" si="1088"/>
        <v>70086276.274228647</v>
      </c>
      <c r="AF1522" s="3">
        <f t="shared" si="1122"/>
        <v>0</v>
      </c>
      <c r="AG1522" s="2">
        <f t="shared" si="1104"/>
        <v>0</v>
      </c>
      <c r="AH1522" s="2">
        <f t="shared" si="1105"/>
        <v>114.13072763241239</v>
      </c>
      <c r="AI1522" s="23">
        <f t="shared" si="1128"/>
        <v>9339569201.1818733</v>
      </c>
      <c r="AJ1522" s="23">
        <f t="shared" si="1106"/>
        <v>6219.922423797766</v>
      </c>
      <c r="AK1522" s="23">
        <f t="shared" si="1107"/>
        <v>0</v>
      </c>
      <c r="AL1522" s="23">
        <f t="shared" si="1132"/>
        <v>1180741.1957187653</v>
      </c>
      <c r="AM1522" s="23">
        <f t="shared" si="1133"/>
        <v>1101617795.9929402</v>
      </c>
      <c r="AN1522" s="16">
        <f t="shared" si="1123"/>
        <v>0</v>
      </c>
      <c r="AO1522" s="23">
        <f t="shared" si="1124"/>
        <v>92176.58599783518</v>
      </c>
      <c r="AP1522" s="22">
        <f t="shared" si="1125"/>
        <v>20747400.305705991</v>
      </c>
      <c r="AQ1522" s="30">
        <f t="shared" si="1108"/>
        <v>5509012193.9819231</v>
      </c>
      <c r="AR1522" s="28">
        <f t="shared" si="1109"/>
        <v>2607443037.5515037</v>
      </c>
      <c r="AS1522" s="25">
        <f t="shared" si="1110"/>
        <v>200337590.02425668</v>
      </c>
      <c r="AT1522" s="32">
        <f t="shared" si="1111"/>
        <v>0</v>
      </c>
      <c r="AU1522" s="23">
        <f t="shared" si="1112"/>
        <v>0</v>
      </c>
      <c r="AV1522" s="22">
        <f t="shared" si="1113"/>
        <v>749104619.59477127</v>
      </c>
      <c r="AW1522" s="31">
        <f t="shared" si="1126"/>
        <v>3821719061.6111403</v>
      </c>
    </row>
    <row r="1523" spans="1:53" s="21" customFormat="1" x14ac:dyDescent="0.25">
      <c r="A1523">
        <f t="shared" si="1134"/>
        <v>542</v>
      </c>
      <c r="B1523" t="s">
        <v>8</v>
      </c>
      <c r="C1523" s="27">
        <f t="shared" si="1091"/>
        <v>0</v>
      </c>
      <c r="D1523" s="27">
        <f t="shared" si="1114"/>
        <v>0</v>
      </c>
      <c r="E1523" s="27" t="b">
        <f t="shared" si="1090"/>
        <v>1</v>
      </c>
      <c r="F1523" s="29">
        <f t="shared" si="1092"/>
        <v>0</v>
      </c>
      <c r="G1523" s="27">
        <f t="shared" si="1115"/>
        <v>0</v>
      </c>
      <c r="H1523" s="22">
        <f t="shared" si="1093"/>
        <v>19997494270.55999</v>
      </c>
      <c r="I1523" s="23">
        <f t="shared" si="1094"/>
        <v>132580106.5049091</v>
      </c>
      <c r="J1523" s="23">
        <f t="shared" si="1095"/>
        <v>1086</v>
      </c>
      <c r="K1523" s="19">
        <f t="shared" si="1116"/>
        <v>225.0831931027827</v>
      </c>
      <c r="L1523" s="16">
        <f t="shared" si="1096"/>
        <v>137.93705271120922</v>
      </c>
      <c r="M1523" s="23">
        <f>M1522-IF($B1523="B",(Percent_Rent_In_Elsies*2.49%/12 * H1522)/K1522,0)+IF($B1523="D",N1523,0)+IF(B1523="D",AK1522)+IF(B1523="C",F1522*90%)-(Y1523-Y1522)-IF($B1523="A",Q1522/K1522) + IF($B1523="A",Q1522/K1522)</f>
        <v>-34124795.688777968</v>
      </c>
      <c r="N1523" s="23">
        <f t="shared" si="1097"/>
        <v>0</v>
      </c>
      <c r="O1523" s="22">
        <f t="shared" si="1098"/>
        <v>0</v>
      </c>
      <c r="P1523" s="22">
        <f t="shared" si="1129"/>
        <v>0</v>
      </c>
      <c r="Q1523" s="22">
        <f t="shared" si="1130"/>
        <v>0</v>
      </c>
      <c r="R1523" s="22">
        <f t="shared" si="1099"/>
        <v>244493279.92936644</v>
      </c>
      <c r="S1523" s="16">
        <f t="shared" si="1089"/>
        <v>20340534.511241857</v>
      </c>
      <c r="T1523" s="15">
        <f t="shared" si="1100"/>
        <v>0</v>
      </c>
      <c r="U1523" s="23">
        <f t="shared" si="1117"/>
        <v>1086238.2396214344</v>
      </c>
      <c r="V1523" s="23">
        <f t="shared" si="1118"/>
        <v>90369.241238509014</v>
      </c>
      <c r="W1523" s="23">
        <f t="shared" si="1131"/>
        <v>0</v>
      </c>
      <c r="X1523" s="23">
        <f t="shared" si="1119"/>
        <v>31117509.217413221</v>
      </c>
      <c r="Y1523" s="23">
        <f t="shared" si="1101"/>
        <v>13825559.361691331</v>
      </c>
      <c r="Z1523" s="3">
        <f t="shared" si="1102"/>
        <v>0</v>
      </c>
      <c r="AA1523" s="23">
        <f t="shared" si="1103"/>
        <v>58091395.903042123</v>
      </c>
      <c r="AB1523" s="26">
        <f t="shared" si="1120"/>
        <v>70086276.274228647</v>
      </c>
      <c r="AC1523" s="23">
        <f t="shared" si="1121"/>
        <v>74889487.274228647</v>
      </c>
      <c r="AD1523" s="23">
        <f t="shared" si="1127"/>
        <v>4803211</v>
      </c>
      <c r="AE1523" s="24">
        <f t="shared" ref="AE1523:AE1586" si="1135">AC1523-AD1523</f>
        <v>70086276.274228647</v>
      </c>
      <c r="AF1523" s="3">
        <f t="shared" si="1122"/>
        <v>1E-4</v>
      </c>
      <c r="AG1523" s="2">
        <f t="shared" si="1104"/>
        <v>0</v>
      </c>
      <c r="AH1523" s="2">
        <f t="shared" si="1105"/>
        <v>114.13072763241239</v>
      </c>
      <c r="AI1523" s="23">
        <f t="shared" si="1128"/>
        <v>9339569201.1818733</v>
      </c>
      <c r="AJ1523" s="23">
        <f t="shared" si="1106"/>
        <v>6219.922423797766</v>
      </c>
      <c r="AK1523" s="23">
        <f t="shared" si="1107"/>
        <v>60309.28644436584</v>
      </c>
      <c r="AL1523" s="23">
        <f t="shared" si="1132"/>
        <v>0</v>
      </c>
      <c r="AM1523" s="23">
        <f t="shared" si="1133"/>
        <v>0</v>
      </c>
      <c r="AN1523" s="16">
        <f t="shared" si="1123"/>
        <v>0</v>
      </c>
      <c r="AO1523" s="23">
        <f t="shared" si="1124"/>
        <v>0</v>
      </c>
      <c r="AP1523" s="22">
        <f t="shared" si="1125"/>
        <v>0</v>
      </c>
      <c r="AQ1523" s="30">
        <f t="shared" si="1108"/>
        <v>5509012193.9819231</v>
      </c>
      <c r="AR1523" s="28">
        <f t="shared" si="1109"/>
        <v>2607443037.5515037</v>
      </c>
      <c r="AS1523" s="25">
        <f t="shared" si="1110"/>
        <v>200337590.02425668</v>
      </c>
      <c r="AT1523" s="32">
        <f t="shared" si="1111"/>
        <v>0</v>
      </c>
      <c r="AU1523" s="23">
        <f t="shared" si="1112"/>
        <v>0</v>
      </c>
      <c r="AV1523" s="22">
        <f t="shared" si="1113"/>
        <v>749104619.59477127</v>
      </c>
      <c r="AW1523" s="31">
        <f t="shared" si="1126"/>
        <v>3821719061.6111403</v>
      </c>
      <c r="AX1523"/>
      <c r="AY1523"/>
      <c r="AZ1523"/>
      <c r="BA1523"/>
    </row>
    <row r="1524" spans="1:53" s="21" customFormat="1" x14ac:dyDescent="0.25">
      <c r="A1524">
        <f t="shared" si="1134"/>
        <v>542</v>
      </c>
      <c r="B1524" t="s">
        <v>9</v>
      </c>
      <c r="C1524" s="27">
        <f t="shared" si="1091"/>
        <v>0</v>
      </c>
      <c r="D1524" s="27">
        <f t="shared" si="1114"/>
        <v>0</v>
      </c>
      <c r="E1524" s="27" t="b">
        <f t="shared" si="1090"/>
        <v>1</v>
      </c>
      <c r="F1524" s="29">
        <f t="shared" si="1092"/>
        <v>0</v>
      </c>
      <c r="G1524" s="27">
        <f t="shared" si="1115"/>
        <v>0</v>
      </c>
      <c r="H1524" s="22">
        <f t="shared" si="1093"/>
        <v>19997494270.55999</v>
      </c>
      <c r="I1524" s="23">
        <f t="shared" si="1094"/>
        <v>132580106.5049091</v>
      </c>
      <c r="J1524" s="23">
        <f t="shared" si="1095"/>
        <v>1086</v>
      </c>
      <c r="K1524" s="19">
        <f t="shared" si="1116"/>
        <v>225.0831931027827</v>
      </c>
      <c r="L1524" s="16">
        <f t="shared" si="1096"/>
        <v>137.93705271120922</v>
      </c>
      <c r="M1524" s="23">
        <f>M1523-IF($B1524="B",(Percent_Rent_In_Elsies*2.49%/12 * H1523)/K1523,0)+IF($B1524="D",N1524,0)+IF(B1524="D",AK1523)+IF(B1524="C",F1523*90%)-(Y1524-Y1523)-IF($B1524="A",Q1523/K1523) + IF($B1524="A",Q1523/K1523)</f>
        <v>-34064486.402333602</v>
      </c>
      <c r="N1524" s="23">
        <f t="shared" si="1097"/>
        <v>0</v>
      </c>
      <c r="O1524" s="22">
        <f t="shared" si="1098"/>
        <v>14211263.385497749</v>
      </c>
      <c r="P1524" s="22">
        <f t="shared" si="1129"/>
        <v>0</v>
      </c>
      <c r="Q1524" s="22">
        <f t="shared" si="1130"/>
        <v>0</v>
      </c>
      <c r="R1524" s="22">
        <f t="shared" si="1099"/>
        <v>244493279.92936644</v>
      </c>
      <c r="S1524" s="16">
        <f t="shared" si="1089"/>
        <v>0</v>
      </c>
      <c r="T1524" s="15">
        <f t="shared" si="1100"/>
        <v>6129271.1257441081</v>
      </c>
      <c r="U1524" s="23">
        <f t="shared" si="1117"/>
        <v>1086238.2396214344</v>
      </c>
      <c r="V1524" s="23">
        <f t="shared" si="1118"/>
        <v>0</v>
      </c>
      <c r="W1524" s="23">
        <f t="shared" si="1131"/>
        <v>90369.241238509014</v>
      </c>
      <c r="X1524" s="23">
        <f t="shared" si="1119"/>
        <v>31117509.217413221</v>
      </c>
      <c r="Y1524" s="23">
        <f t="shared" si="1101"/>
        <v>13825559.361691331</v>
      </c>
      <c r="Z1524" s="3">
        <f t="shared" si="1102"/>
        <v>0</v>
      </c>
      <c r="AA1524" s="23">
        <f t="shared" si="1103"/>
        <v>58031086.616597757</v>
      </c>
      <c r="AB1524" s="26">
        <f t="shared" si="1120"/>
        <v>70086276.274228647</v>
      </c>
      <c r="AC1524" s="23">
        <f t="shared" si="1121"/>
        <v>74889487.274228647</v>
      </c>
      <c r="AD1524" s="23">
        <f t="shared" si="1127"/>
        <v>4803211</v>
      </c>
      <c r="AE1524" s="24">
        <f t="shared" si="1135"/>
        <v>70086276.274228647</v>
      </c>
      <c r="AF1524" s="3">
        <f t="shared" si="1122"/>
        <v>0</v>
      </c>
      <c r="AG1524" s="2">
        <f t="shared" si="1104"/>
        <v>0</v>
      </c>
      <c r="AH1524" s="2">
        <f t="shared" si="1105"/>
        <v>114.13072763241239</v>
      </c>
      <c r="AI1524" s="23">
        <f t="shared" si="1128"/>
        <v>9329873053.4914093</v>
      </c>
      <c r="AJ1524" s="23">
        <f t="shared" si="1106"/>
        <v>6219.922423797766</v>
      </c>
      <c r="AK1524" s="23">
        <f t="shared" si="1107"/>
        <v>0</v>
      </c>
      <c r="AL1524" s="23">
        <f t="shared" si="1132"/>
        <v>0</v>
      </c>
      <c r="AM1524" s="23">
        <f t="shared" si="1133"/>
        <v>0</v>
      </c>
      <c r="AN1524" s="16">
        <f t="shared" si="1123"/>
        <v>0</v>
      </c>
      <c r="AO1524" s="23">
        <f t="shared" si="1124"/>
        <v>0</v>
      </c>
      <c r="AP1524" s="22">
        <f t="shared" si="1125"/>
        <v>0</v>
      </c>
      <c r="AQ1524" s="30">
        <f t="shared" si="1108"/>
        <v>5509012193.9819231</v>
      </c>
      <c r="AR1524" s="28">
        <f t="shared" si="1109"/>
        <v>2607443037.5515037</v>
      </c>
      <c r="AS1524" s="25">
        <f t="shared" si="1110"/>
        <v>200337590.02425668</v>
      </c>
      <c r="AT1524" s="32">
        <f t="shared" si="1111"/>
        <v>0</v>
      </c>
      <c r="AU1524" s="23">
        <f t="shared" si="1112"/>
        <v>0</v>
      </c>
      <c r="AV1524" s="22">
        <f t="shared" si="1113"/>
        <v>749104619.59477127</v>
      </c>
      <c r="AW1524" s="31">
        <f t="shared" si="1126"/>
        <v>3821719061.6111403</v>
      </c>
      <c r="AX1524"/>
      <c r="AY1524"/>
      <c r="AZ1524"/>
      <c r="BA1524"/>
    </row>
    <row r="1525" spans="1:53" x14ac:dyDescent="0.25">
      <c r="A1525" s="21">
        <f t="shared" si="1134"/>
        <v>542</v>
      </c>
      <c r="B1525" s="21" t="s">
        <v>28</v>
      </c>
      <c r="C1525" s="27">
        <f t="shared" si="1091"/>
        <v>0</v>
      </c>
      <c r="D1525" s="27">
        <f t="shared" si="1114"/>
        <v>0</v>
      </c>
      <c r="E1525" s="27" t="b">
        <f t="shared" si="1090"/>
        <v>1</v>
      </c>
      <c r="F1525" s="29">
        <f t="shared" si="1092"/>
        <v>0</v>
      </c>
      <c r="G1525" s="27">
        <f t="shared" si="1115"/>
        <v>0</v>
      </c>
      <c r="H1525" s="22">
        <f t="shared" si="1093"/>
        <v>19997494270.55999</v>
      </c>
      <c r="I1525" s="23">
        <f t="shared" si="1094"/>
        <v>132580106.5049091</v>
      </c>
      <c r="J1525" s="23">
        <f t="shared" si="1095"/>
        <v>1086</v>
      </c>
      <c r="K1525" s="19">
        <f t="shared" si="1116"/>
        <v>225.0831931027827</v>
      </c>
      <c r="L1525" s="16">
        <f t="shared" si="1096"/>
        <v>137.93705271120922</v>
      </c>
      <c r="M1525" s="23">
        <f>M1524-IF($B1525="B",(Percent_Rent_In_Elsies*2.49%/12 * H1524)/K1524,0)+IF($B1525="D",N1525,0)+IF(B1525="D",AK1524)+IF(B1525="C",F1524*90%)-(Y1525-Y1524)-IF($B1525="A",Q1524/K1524) + IF($B1525="A",Q1524/K1524)</f>
        <v>-34064486.402333602</v>
      </c>
      <c r="N1525" s="23">
        <f t="shared" si="1097"/>
        <v>0</v>
      </c>
      <c r="O1525" s="22">
        <f t="shared" si="1098"/>
        <v>0</v>
      </c>
      <c r="P1525" s="22">
        <f t="shared" si="1129"/>
        <v>14211263.385497749</v>
      </c>
      <c r="Q1525" s="22">
        <f t="shared" si="1130"/>
        <v>0</v>
      </c>
      <c r="R1525" s="22">
        <f t="shared" si="1099"/>
        <v>244493279.92936644</v>
      </c>
      <c r="S1525" s="16">
        <f t="shared" si="1089"/>
        <v>0</v>
      </c>
      <c r="T1525" s="15">
        <f t="shared" si="1100"/>
        <v>0</v>
      </c>
      <c r="U1525" s="23">
        <f t="shared" si="1117"/>
        <v>1086238.2396214344</v>
      </c>
      <c r="V1525" s="23">
        <f t="shared" si="1118"/>
        <v>0</v>
      </c>
      <c r="W1525" s="23">
        <f t="shared" si="1131"/>
        <v>0</v>
      </c>
      <c r="X1525" s="23">
        <f t="shared" si="1119"/>
        <v>31117509.217413221</v>
      </c>
      <c r="Y1525" s="23">
        <f t="shared" si="1101"/>
        <v>13825559.361691331</v>
      </c>
      <c r="Z1525" s="3">
        <f t="shared" si="1102"/>
        <v>4518.462061925452</v>
      </c>
      <c r="AA1525" s="23">
        <f t="shared" si="1103"/>
        <v>58098863.547526635</v>
      </c>
      <c r="AB1525" s="26">
        <f t="shared" si="1120"/>
        <v>70086276.274228647</v>
      </c>
      <c r="AC1525" s="23">
        <f t="shared" si="1121"/>
        <v>74889487.274228647</v>
      </c>
      <c r="AD1525" s="23">
        <f t="shared" si="1127"/>
        <v>4803211</v>
      </c>
      <c r="AE1525" s="24">
        <f t="shared" si="1135"/>
        <v>70086276.274228647</v>
      </c>
      <c r="AF1525" s="3">
        <f t="shared" si="1122"/>
        <v>0</v>
      </c>
      <c r="AG1525" s="2">
        <f t="shared" si="1104"/>
        <v>542215447.43105412</v>
      </c>
      <c r="AH1525" s="2">
        <f t="shared" si="1105"/>
        <v>114.13072763241239</v>
      </c>
      <c r="AI1525" s="23">
        <f t="shared" si="1128"/>
        <v>9340769802.0858231</v>
      </c>
      <c r="AJ1525" s="23">
        <f t="shared" si="1106"/>
        <v>6219.922423797766</v>
      </c>
      <c r="AK1525" s="23">
        <f t="shared" si="1107"/>
        <v>0</v>
      </c>
      <c r="AL1525" s="23">
        <f t="shared" si="1132"/>
        <v>0</v>
      </c>
      <c r="AM1525" s="23">
        <f t="shared" si="1133"/>
        <v>0</v>
      </c>
      <c r="AN1525" s="16">
        <f t="shared" si="1123"/>
        <v>0</v>
      </c>
      <c r="AO1525" s="23">
        <f t="shared" si="1124"/>
        <v>0</v>
      </c>
      <c r="AP1525" s="22">
        <f t="shared" si="1125"/>
        <v>0</v>
      </c>
      <c r="AQ1525" s="30">
        <f t="shared" si="1108"/>
        <v>5509012193.9819231</v>
      </c>
      <c r="AR1525" s="28">
        <f t="shared" si="1109"/>
        <v>2607443037.5515037</v>
      </c>
      <c r="AS1525" s="25">
        <f t="shared" si="1110"/>
        <v>200337590.02425668</v>
      </c>
      <c r="AT1525" s="32">
        <f t="shared" si="1111"/>
        <v>9036.9241238509039</v>
      </c>
      <c r="AU1525" s="23">
        <f t="shared" si="1112"/>
        <v>9036.9241238509039</v>
      </c>
      <c r="AV1525" s="22">
        <f t="shared" si="1113"/>
        <v>755233890.72051537</v>
      </c>
      <c r="AW1525" s="31">
        <f t="shared" si="1126"/>
        <v>3821719061.6111398</v>
      </c>
    </row>
    <row r="1526" spans="1:53" x14ac:dyDescent="0.25">
      <c r="A1526">
        <f t="shared" si="1134"/>
        <v>543</v>
      </c>
      <c r="B1526" t="s">
        <v>6</v>
      </c>
      <c r="C1526" s="27">
        <f t="shared" si="1091"/>
        <v>0</v>
      </c>
      <c r="D1526" s="27">
        <f t="shared" si="1114"/>
        <v>0</v>
      </c>
      <c r="E1526" s="27" t="b">
        <f t="shared" si="1090"/>
        <v>1</v>
      </c>
      <c r="F1526" s="29">
        <f t="shared" si="1092"/>
        <v>0</v>
      </c>
      <c r="G1526" s="27">
        <f t="shared" si="1115"/>
        <v>0</v>
      </c>
      <c r="H1526" s="22">
        <f t="shared" si="1093"/>
        <v>20030823427.677589</v>
      </c>
      <c r="I1526" s="23">
        <f t="shared" si="1094"/>
        <v>132580106.5049091</v>
      </c>
      <c r="J1526" s="23">
        <f t="shared" si="1095"/>
        <v>1086</v>
      </c>
      <c r="K1526" s="19">
        <f t="shared" si="1116"/>
        <v>225.0831931027827</v>
      </c>
      <c r="L1526" s="16">
        <f t="shared" si="1096"/>
        <v>138.16694779906123</v>
      </c>
      <c r="M1526" s="23">
        <f>M1525-IF($B1526="B",(Percent_Rent_In_Elsies*2.49%/12 * H1525)/K1525,0)+IF($B1526="D",N1526,0)+IF(B1526="D",AK1525)+IF(B1526="C",F1525*90%)-(Y1526-Y1525)-IF($B1526="A",Q1525/K1525) + IF($B1526="A",Q1525/K1525)</f>
        <v>-34064486.402333602</v>
      </c>
      <c r="N1526" s="23">
        <f t="shared" si="1097"/>
        <v>0</v>
      </c>
      <c r="O1526" s="22">
        <f t="shared" si="1098"/>
        <v>0</v>
      </c>
      <c r="P1526" s="22">
        <f t="shared" si="1129"/>
        <v>0</v>
      </c>
      <c r="Q1526" s="22">
        <f t="shared" si="1130"/>
        <v>0</v>
      </c>
      <c r="R1526" s="22">
        <f t="shared" si="1099"/>
        <v>244493279.92936644</v>
      </c>
      <c r="S1526" s="16">
        <f t="shared" si="1089"/>
        <v>0</v>
      </c>
      <c r="T1526" s="15">
        <f t="shared" si="1100"/>
        <v>0</v>
      </c>
      <c r="U1526" s="23">
        <f t="shared" si="1117"/>
        <v>1086238.2396214344</v>
      </c>
      <c r="V1526" s="23">
        <f t="shared" si="1118"/>
        <v>0</v>
      </c>
      <c r="W1526" s="23">
        <f t="shared" si="1131"/>
        <v>0</v>
      </c>
      <c r="X1526" s="23">
        <f t="shared" si="1119"/>
        <v>31140101.527722847</v>
      </c>
      <c r="Y1526" s="23">
        <f t="shared" si="1101"/>
        <v>13825559.361691331</v>
      </c>
      <c r="Z1526" s="3">
        <f t="shared" si="1102"/>
        <v>0</v>
      </c>
      <c r="AA1526" s="23">
        <f t="shared" si="1103"/>
        <v>58098863.547526635</v>
      </c>
      <c r="AB1526" s="26">
        <f t="shared" si="1120"/>
        <v>70086276.274228647</v>
      </c>
      <c r="AC1526" s="23">
        <f t="shared" si="1121"/>
        <v>74889487.274228647</v>
      </c>
      <c r="AD1526" s="23">
        <f t="shared" si="1127"/>
        <v>4803211</v>
      </c>
      <c r="AE1526" s="24">
        <f t="shared" si="1135"/>
        <v>70086276.274228647</v>
      </c>
      <c r="AF1526" s="3">
        <f t="shared" si="1122"/>
        <v>0</v>
      </c>
      <c r="AG1526" s="2">
        <f t="shared" si="1104"/>
        <v>0</v>
      </c>
      <c r="AH1526" s="2">
        <f t="shared" si="1105"/>
        <v>114.32094551179975</v>
      </c>
      <c r="AI1526" s="23">
        <f t="shared" si="1128"/>
        <v>9340769802.0858231</v>
      </c>
      <c r="AJ1526" s="23">
        <f t="shared" si="1106"/>
        <v>6219.922423797766</v>
      </c>
      <c r="AK1526" s="23">
        <f t="shared" si="1107"/>
        <v>0</v>
      </c>
      <c r="AL1526" s="23">
        <f t="shared" si="1132"/>
        <v>0</v>
      </c>
      <c r="AM1526" s="23">
        <f t="shared" si="1133"/>
        <v>0</v>
      </c>
      <c r="AN1526" s="16">
        <f t="shared" si="1123"/>
        <v>0</v>
      </c>
      <c r="AO1526" s="23">
        <f t="shared" si="1124"/>
        <v>0</v>
      </c>
      <c r="AP1526" s="22">
        <f t="shared" si="1125"/>
        <v>0</v>
      </c>
      <c r="AQ1526" s="30">
        <f t="shared" si="1108"/>
        <v>5509012193.9819231</v>
      </c>
      <c r="AR1526" s="28">
        <f t="shared" si="1109"/>
        <v>2607443037.5515037</v>
      </c>
      <c r="AS1526" s="25">
        <f t="shared" si="1110"/>
        <v>200337590.02425668</v>
      </c>
      <c r="AT1526" s="32">
        <f t="shared" si="1111"/>
        <v>0</v>
      </c>
      <c r="AU1526" s="23">
        <f t="shared" si="1112"/>
        <v>0</v>
      </c>
      <c r="AV1526" s="22">
        <f t="shared" si="1113"/>
        <v>755233890.72051537</v>
      </c>
      <c r="AW1526" s="31">
        <f t="shared" si="1126"/>
        <v>3807507798.2256422</v>
      </c>
    </row>
    <row r="1527" spans="1:53" x14ac:dyDescent="0.25">
      <c r="A1527">
        <f t="shared" si="1134"/>
        <v>543</v>
      </c>
      <c r="B1527" t="s">
        <v>7</v>
      </c>
      <c r="C1527" s="27">
        <f t="shared" si="1091"/>
        <v>0</v>
      </c>
      <c r="D1527" s="27">
        <f t="shared" si="1114"/>
        <v>0</v>
      </c>
      <c r="E1527" s="27" t="b">
        <f t="shared" si="1090"/>
        <v>1</v>
      </c>
      <c r="F1527" s="29">
        <f t="shared" si="1092"/>
        <v>0</v>
      </c>
      <c r="G1527" s="27">
        <f t="shared" si="1115"/>
        <v>0</v>
      </c>
      <c r="H1527" s="22">
        <f t="shared" si="1093"/>
        <v>20030823427.677589</v>
      </c>
      <c r="I1527" s="23">
        <f t="shared" si="1094"/>
        <v>132580106.5049091</v>
      </c>
      <c r="J1527" s="23">
        <f t="shared" si="1095"/>
        <v>1086</v>
      </c>
      <c r="K1527" s="19">
        <f t="shared" si="1116"/>
        <v>225.0831931027827</v>
      </c>
      <c r="L1527" s="16">
        <f t="shared" si="1096"/>
        <v>138.16694779906123</v>
      </c>
      <c r="M1527" s="23">
        <f>M1526-IF($B1527="B",(Percent_Rent_In_Elsies*2.49%/12 * H1526)/K1526,0)+IF($B1527="D",N1527,0)+IF(B1527="D",AK1526)+IF(B1527="C",F1526*90%)-(Y1527-Y1526)-IF($B1527="A",Q1526/K1526) + IF($B1527="A",Q1526/K1526)</f>
        <v>-34156816.615974769</v>
      </c>
      <c r="N1527" s="23">
        <f t="shared" si="1097"/>
        <v>0</v>
      </c>
      <c r="O1527" s="22">
        <f t="shared" si="1098"/>
        <v>0</v>
      </c>
      <c r="P1527" s="22">
        <f t="shared" si="1129"/>
        <v>0</v>
      </c>
      <c r="Q1527" s="22">
        <f t="shared" si="1130"/>
        <v>0</v>
      </c>
      <c r="R1527" s="22">
        <f t="shared" si="1099"/>
        <v>224118839.93525258</v>
      </c>
      <c r="S1527" s="16">
        <f t="shared" si="1089"/>
        <v>20374439.99411387</v>
      </c>
      <c r="T1527" s="15">
        <f t="shared" si="1100"/>
        <v>0</v>
      </c>
      <c r="U1527" s="23">
        <f t="shared" si="1117"/>
        <v>995718.38631964813</v>
      </c>
      <c r="V1527" s="23">
        <f t="shared" si="1118"/>
        <v>90519.853301786192</v>
      </c>
      <c r="W1527" s="23">
        <f t="shared" si="1131"/>
        <v>0</v>
      </c>
      <c r="X1527" s="23">
        <f t="shared" si="1119"/>
        <v>31140101.527722847</v>
      </c>
      <c r="Y1527" s="23">
        <f t="shared" si="1101"/>
        <v>13825559.361691331</v>
      </c>
      <c r="Z1527" s="3">
        <f t="shared" si="1102"/>
        <v>0</v>
      </c>
      <c r="AA1527" s="23">
        <f t="shared" si="1103"/>
        <v>58098863.547526635</v>
      </c>
      <c r="AB1527" s="26">
        <f t="shared" si="1120"/>
        <v>70086276.274228647</v>
      </c>
      <c r="AC1527" s="23">
        <f t="shared" si="1121"/>
        <v>74889487.274228647</v>
      </c>
      <c r="AD1527" s="23">
        <f t="shared" si="1127"/>
        <v>4803211</v>
      </c>
      <c r="AE1527" s="24">
        <f t="shared" si="1135"/>
        <v>70086276.274228647</v>
      </c>
      <c r="AF1527" s="3">
        <f t="shared" si="1122"/>
        <v>0</v>
      </c>
      <c r="AG1527" s="2">
        <f t="shared" si="1104"/>
        <v>0</v>
      </c>
      <c r="AH1527" s="2">
        <f t="shared" si="1105"/>
        <v>114.32094551179975</v>
      </c>
      <c r="AI1527" s="23">
        <f t="shared" si="1128"/>
        <v>9340769802.0858231</v>
      </c>
      <c r="AJ1527" s="23">
        <f t="shared" si="1106"/>
        <v>6219.922423797766</v>
      </c>
      <c r="AK1527" s="23">
        <f t="shared" si="1107"/>
        <v>0</v>
      </c>
      <c r="AL1527" s="23">
        <f t="shared" si="1132"/>
        <v>1200600.9039497375</v>
      </c>
      <c r="AM1527" s="23">
        <f t="shared" si="1133"/>
        <v>1120146672.676326</v>
      </c>
      <c r="AN1527" s="16">
        <f t="shared" si="1123"/>
        <v>0</v>
      </c>
      <c r="AO1527" s="23">
        <f t="shared" si="1124"/>
        <v>92330.213641164897</v>
      </c>
      <c r="AP1527" s="22">
        <f t="shared" si="1125"/>
        <v>20781979.306215499</v>
      </c>
      <c r="AQ1527" s="30">
        <f t="shared" si="1108"/>
        <v>5550399505.7702513</v>
      </c>
      <c r="AR1527" s="28">
        <f t="shared" si="1109"/>
        <v>2628048370.0336165</v>
      </c>
      <c r="AS1527" s="25">
        <f t="shared" si="1110"/>
        <v>200337590.02425668</v>
      </c>
      <c r="AT1527" s="32">
        <f t="shared" si="1111"/>
        <v>0</v>
      </c>
      <c r="AU1527" s="23">
        <f t="shared" si="1112"/>
        <v>0</v>
      </c>
      <c r="AV1527" s="22">
        <f t="shared" si="1113"/>
        <v>755233890.72051537</v>
      </c>
      <c r="AW1527" s="31">
        <f t="shared" si="1126"/>
        <v>3848895110.0139704</v>
      </c>
    </row>
    <row r="1528" spans="1:53" x14ac:dyDescent="0.25">
      <c r="A1528">
        <f t="shared" si="1134"/>
        <v>543</v>
      </c>
      <c r="B1528" t="s">
        <v>8</v>
      </c>
      <c r="C1528" s="27">
        <f t="shared" si="1091"/>
        <v>0</v>
      </c>
      <c r="D1528" s="27">
        <f t="shared" si="1114"/>
        <v>0</v>
      </c>
      <c r="E1528" s="27" t="b">
        <f t="shared" si="1090"/>
        <v>1</v>
      </c>
      <c r="F1528" s="29">
        <f t="shared" si="1092"/>
        <v>0</v>
      </c>
      <c r="G1528" s="27">
        <f t="shared" si="1115"/>
        <v>0</v>
      </c>
      <c r="H1528" s="22">
        <f t="shared" si="1093"/>
        <v>20030823427.677589</v>
      </c>
      <c r="I1528" s="23">
        <f t="shared" si="1094"/>
        <v>132580106.5049091</v>
      </c>
      <c r="J1528" s="23">
        <f t="shared" si="1095"/>
        <v>1086</v>
      </c>
      <c r="K1528" s="19">
        <f t="shared" si="1116"/>
        <v>225.0831931027827</v>
      </c>
      <c r="L1528" s="16">
        <f t="shared" si="1096"/>
        <v>138.16694779906123</v>
      </c>
      <c r="M1528" s="23">
        <f>M1527-IF($B1528="B",(Percent_Rent_In_Elsies*2.49%/12 * H1527)/K1527,0)+IF($B1528="D",N1528,0)+IF(B1528="D",AK1527)+IF(B1528="C",F1527*90%)-(Y1528-Y1527)-IF($B1528="A",Q1527/K1527) + IF($B1528="A",Q1527/K1527)</f>
        <v>-34156816.615974769</v>
      </c>
      <c r="N1528" s="23">
        <f t="shared" si="1097"/>
        <v>0</v>
      </c>
      <c r="O1528" s="22">
        <f t="shared" si="1098"/>
        <v>0</v>
      </c>
      <c r="P1528" s="22">
        <f t="shared" si="1129"/>
        <v>0</v>
      </c>
      <c r="Q1528" s="22">
        <f t="shared" si="1130"/>
        <v>0</v>
      </c>
      <c r="R1528" s="22">
        <f t="shared" si="1099"/>
        <v>244900819.24146807</v>
      </c>
      <c r="S1528" s="16">
        <f t="shared" si="1089"/>
        <v>20374439.99411387</v>
      </c>
      <c r="T1528" s="15">
        <f t="shared" si="1100"/>
        <v>0</v>
      </c>
      <c r="U1528" s="23">
        <f t="shared" si="1117"/>
        <v>1088048.5999608131</v>
      </c>
      <c r="V1528" s="23">
        <f t="shared" si="1118"/>
        <v>90519.853301786192</v>
      </c>
      <c r="W1528" s="23">
        <f t="shared" si="1131"/>
        <v>0</v>
      </c>
      <c r="X1528" s="23">
        <f t="shared" si="1119"/>
        <v>31140101.527722847</v>
      </c>
      <c r="Y1528" s="23">
        <f t="shared" si="1101"/>
        <v>13825559.361691331</v>
      </c>
      <c r="Z1528" s="3">
        <f t="shared" si="1102"/>
        <v>0</v>
      </c>
      <c r="AA1528" s="23">
        <f t="shared" si="1103"/>
        <v>58098863.547526635</v>
      </c>
      <c r="AB1528" s="26">
        <f t="shared" si="1120"/>
        <v>70086276.274228647</v>
      </c>
      <c r="AC1528" s="23">
        <f t="shared" si="1121"/>
        <v>74889487.274228647</v>
      </c>
      <c r="AD1528" s="23">
        <f t="shared" si="1127"/>
        <v>4803211</v>
      </c>
      <c r="AE1528" s="24">
        <f t="shared" si="1135"/>
        <v>70086276.274228647</v>
      </c>
      <c r="AF1528" s="3">
        <f t="shared" si="1122"/>
        <v>1E-4</v>
      </c>
      <c r="AG1528" s="2">
        <f t="shared" si="1104"/>
        <v>0</v>
      </c>
      <c r="AH1528" s="2">
        <f t="shared" si="1105"/>
        <v>114.32094551179975</v>
      </c>
      <c r="AI1528" s="23">
        <f t="shared" si="1128"/>
        <v>9340769802.0858231</v>
      </c>
      <c r="AJ1528" s="23">
        <f t="shared" si="1106"/>
        <v>6219.922423797766</v>
      </c>
      <c r="AK1528" s="23">
        <f t="shared" si="1107"/>
        <v>60298.651934708934</v>
      </c>
      <c r="AL1528" s="23">
        <f t="shared" si="1132"/>
        <v>0</v>
      </c>
      <c r="AM1528" s="23">
        <f t="shared" si="1133"/>
        <v>0</v>
      </c>
      <c r="AN1528" s="16">
        <f t="shared" si="1123"/>
        <v>0</v>
      </c>
      <c r="AO1528" s="23">
        <f t="shared" si="1124"/>
        <v>0</v>
      </c>
      <c r="AP1528" s="22">
        <f t="shared" si="1125"/>
        <v>0</v>
      </c>
      <c r="AQ1528" s="30">
        <f t="shared" si="1108"/>
        <v>5550399505.7702513</v>
      </c>
      <c r="AR1528" s="28">
        <f t="shared" si="1109"/>
        <v>2628048370.0336165</v>
      </c>
      <c r="AS1528" s="25">
        <f t="shared" si="1110"/>
        <v>200337590.02425668</v>
      </c>
      <c r="AT1528" s="32">
        <f t="shared" si="1111"/>
        <v>0</v>
      </c>
      <c r="AU1528" s="23">
        <f t="shared" si="1112"/>
        <v>0</v>
      </c>
      <c r="AV1528" s="22">
        <f t="shared" si="1113"/>
        <v>755233890.72051537</v>
      </c>
      <c r="AW1528" s="31">
        <f t="shared" si="1126"/>
        <v>3848895110.0139704</v>
      </c>
    </row>
    <row r="1529" spans="1:53" x14ac:dyDescent="0.25">
      <c r="A1529" s="21">
        <f t="shared" si="1134"/>
        <v>543</v>
      </c>
      <c r="B1529" s="21" t="s">
        <v>9</v>
      </c>
      <c r="C1529" s="27">
        <f t="shared" si="1091"/>
        <v>0</v>
      </c>
      <c r="D1529" s="27">
        <f t="shared" si="1114"/>
        <v>0</v>
      </c>
      <c r="E1529" s="27" t="b">
        <f t="shared" si="1090"/>
        <v>1</v>
      </c>
      <c r="F1529" s="29">
        <f t="shared" si="1092"/>
        <v>0</v>
      </c>
      <c r="G1529" s="27">
        <f t="shared" si="1115"/>
        <v>0</v>
      </c>
      <c r="H1529" s="22">
        <f t="shared" si="1093"/>
        <v>20030823427.677589</v>
      </c>
      <c r="I1529" s="23">
        <f t="shared" si="1094"/>
        <v>132580106.5049091</v>
      </c>
      <c r="J1529" s="23">
        <f t="shared" si="1095"/>
        <v>1086</v>
      </c>
      <c r="K1529" s="19">
        <f t="shared" si="1116"/>
        <v>225.0831931027827</v>
      </c>
      <c r="L1529" s="16">
        <f t="shared" si="1096"/>
        <v>138.16694779906123</v>
      </c>
      <c r="M1529" s="23">
        <f>M1528-IF($B1529="B",(Percent_Rent_In_Elsies*2.49%/12 * H1528)/K1528,0)+IF($B1529="D",N1529,0)+IF(B1529="D",AK1528)+IF(B1529="C",F1528*90%)-(Y1529-Y1528)-IF($B1529="A",Q1528/K1528) + IF($B1529="A",Q1528/K1528)</f>
        <v>-34096517.964040063</v>
      </c>
      <c r="N1529" s="23">
        <f t="shared" si="1097"/>
        <v>0</v>
      </c>
      <c r="O1529" s="22">
        <f t="shared" si="1098"/>
        <v>14234952.039889174</v>
      </c>
      <c r="P1529" s="22">
        <f t="shared" si="1129"/>
        <v>0</v>
      </c>
      <c r="Q1529" s="22">
        <f t="shared" si="1130"/>
        <v>0</v>
      </c>
      <c r="R1529" s="22">
        <f t="shared" si="1099"/>
        <v>244900819.24146807</v>
      </c>
      <c r="S1529" s="16">
        <f t="shared" si="1089"/>
        <v>0</v>
      </c>
      <c r="T1529" s="15">
        <f t="shared" si="1100"/>
        <v>6139487.9542246964</v>
      </c>
      <c r="U1529" s="23">
        <f t="shared" si="1117"/>
        <v>1088048.5999608131</v>
      </c>
      <c r="V1529" s="23">
        <f t="shared" si="1118"/>
        <v>0</v>
      </c>
      <c r="W1529" s="23">
        <f t="shared" si="1131"/>
        <v>90519.853301786192</v>
      </c>
      <c r="X1529" s="23">
        <f t="shared" si="1119"/>
        <v>31140101.527722847</v>
      </c>
      <c r="Y1529" s="23">
        <f t="shared" si="1101"/>
        <v>13825559.361691331</v>
      </c>
      <c r="Z1529" s="3">
        <f t="shared" si="1102"/>
        <v>0</v>
      </c>
      <c r="AA1529" s="23">
        <f t="shared" si="1103"/>
        <v>58038564.89559193</v>
      </c>
      <c r="AB1529" s="26">
        <f t="shared" si="1120"/>
        <v>70086276.274228632</v>
      </c>
      <c r="AC1529" s="23">
        <f t="shared" si="1121"/>
        <v>74889487.274228647</v>
      </c>
      <c r="AD1529" s="23">
        <f t="shared" si="1127"/>
        <v>4803211</v>
      </c>
      <c r="AE1529" s="24">
        <f t="shared" si="1135"/>
        <v>70086276.274228647</v>
      </c>
      <c r="AF1529" s="3">
        <f t="shared" si="1122"/>
        <v>0</v>
      </c>
      <c r="AG1529" s="2">
        <f t="shared" si="1104"/>
        <v>0</v>
      </c>
      <c r="AH1529" s="2">
        <f t="shared" si="1105"/>
        <v>114.32094551179975</v>
      </c>
      <c r="AI1529" s="23">
        <f t="shared" si="1128"/>
        <v>9331075364.1449261</v>
      </c>
      <c r="AJ1529" s="23">
        <f t="shared" si="1106"/>
        <v>6219.922423797766</v>
      </c>
      <c r="AK1529" s="23">
        <f t="shared" si="1107"/>
        <v>0</v>
      </c>
      <c r="AL1529" s="23">
        <f t="shared" si="1132"/>
        <v>0</v>
      </c>
      <c r="AM1529" s="23">
        <f t="shared" si="1133"/>
        <v>0</v>
      </c>
      <c r="AN1529" s="16">
        <f t="shared" si="1123"/>
        <v>0</v>
      </c>
      <c r="AO1529" s="23">
        <f t="shared" si="1124"/>
        <v>0</v>
      </c>
      <c r="AP1529" s="22">
        <f t="shared" si="1125"/>
        <v>0</v>
      </c>
      <c r="AQ1529" s="30">
        <f t="shared" si="1108"/>
        <v>5550399505.7702513</v>
      </c>
      <c r="AR1529" s="28">
        <f t="shared" si="1109"/>
        <v>2628048370.0336165</v>
      </c>
      <c r="AS1529" s="25">
        <f t="shared" si="1110"/>
        <v>200337590.02425668</v>
      </c>
      <c r="AT1529" s="32">
        <f t="shared" si="1111"/>
        <v>0</v>
      </c>
      <c r="AU1529" s="23">
        <f t="shared" si="1112"/>
        <v>0</v>
      </c>
      <c r="AV1529" s="22">
        <f t="shared" si="1113"/>
        <v>755233890.72051537</v>
      </c>
      <c r="AW1529" s="31">
        <f t="shared" si="1126"/>
        <v>3848895110.0139704</v>
      </c>
      <c r="AX1529" s="21"/>
      <c r="AY1529" s="21"/>
      <c r="AZ1529" s="21"/>
      <c r="BA1529" s="21"/>
    </row>
    <row r="1530" spans="1:53" x14ac:dyDescent="0.25">
      <c r="A1530" s="21">
        <f t="shared" si="1134"/>
        <v>543</v>
      </c>
      <c r="B1530" s="21" t="s">
        <v>28</v>
      </c>
      <c r="C1530" s="27">
        <f t="shared" si="1091"/>
        <v>0</v>
      </c>
      <c r="D1530" s="27">
        <f t="shared" si="1114"/>
        <v>0</v>
      </c>
      <c r="E1530" s="27" t="b">
        <f t="shared" si="1090"/>
        <v>1</v>
      </c>
      <c r="F1530" s="29">
        <f t="shared" si="1092"/>
        <v>0</v>
      </c>
      <c r="G1530" s="27">
        <f t="shared" si="1115"/>
        <v>0</v>
      </c>
      <c r="H1530" s="22">
        <f t="shared" si="1093"/>
        <v>20030823427.677589</v>
      </c>
      <c r="I1530" s="23">
        <f t="shared" si="1094"/>
        <v>132580106.5049091</v>
      </c>
      <c r="J1530" s="23">
        <f t="shared" si="1095"/>
        <v>1086</v>
      </c>
      <c r="K1530" s="19">
        <f t="shared" si="1116"/>
        <v>225.0831931027827</v>
      </c>
      <c r="L1530" s="16">
        <f t="shared" si="1096"/>
        <v>138.16694779906123</v>
      </c>
      <c r="M1530" s="23">
        <f>M1529-IF($B1530="B",(Percent_Rent_In_Elsies*2.49%/12 * H1529)/K1529,0)+IF($B1530="D",N1530,0)+IF(B1530="D",AK1529)+IF(B1530="C",F1529*90%)-(Y1530-Y1529)-IF($B1530="A",Q1529/K1529) + IF($B1530="A",Q1529/K1529)</f>
        <v>-34096517.964040063</v>
      </c>
      <c r="N1530" s="23">
        <f t="shared" si="1097"/>
        <v>0</v>
      </c>
      <c r="O1530" s="22">
        <f t="shared" si="1098"/>
        <v>0</v>
      </c>
      <c r="P1530" s="22">
        <f t="shared" si="1129"/>
        <v>14234952.039889174</v>
      </c>
      <c r="Q1530" s="22">
        <f t="shared" si="1130"/>
        <v>0</v>
      </c>
      <c r="R1530" s="22">
        <f t="shared" si="1099"/>
        <v>244900819.24146807</v>
      </c>
      <c r="S1530" s="16">
        <f t="shared" si="1089"/>
        <v>0</v>
      </c>
      <c r="T1530" s="15">
        <f t="shared" si="1100"/>
        <v>0</v>
      </c>
      <c r="U1530" s="23">
        <f t="shared" si="1117"/>
        <v>1088048.5999608131</v>
      </c>
      <c r="V1530" s="23">
        <f t="shared" si="1118"/>
        <v>0</v>
      </c>
      <c r="W1530" s="23">
        <f t="shared" si="1131"/>
        <v>0</v>
      </c>
      <c r="X1530" s="23">
        <f t="shared" si="1119"/>
        <v>31140101.527722847</v>
      </c>
      <c r="Y1530" s="23">
        <f t="shared" si="1101"/>
        <v>13825559.361691331</v>
      </c>
      <c r="Z1530" s="3">
        <f t="shared" si="1102"/>
        <v>4525.9926650893103</v>
      </c>
      <c r="AA1530" s="23">
        <f t="shared" si="1103"/>
        <v>58106454.785568267</v>
      </c>
      <c r="AB1530" s="26">
        <f t="shared" si="1120"/>
        <v>70086276.274228632</v>
      </c>
      <c r="AC1530" s="23">
        <f t="shared" si="1121"/>
        <v>74889487.274228647</v>
      </c>
      <c r="AD1530" s="23">
        <f t="shared" si="1127"/>
        <v>4803211</v>
      </c>
      <c r="AE1530" s="24">
        <f t="shared" si="1135"/>
        <v>70086276.274228647</v>
      </c>
      <c r="AF1530" s="3">
        <f t="shared" si="1122"/>
        <v>0</v>
      </c>
      <c r="AG1530" s="2">
        <f t="shared" si="1104"/>
        <v>543119119.81071723</v>
      </c>
      <c r="AH1530" s="2">
        <f t="shared" si="1105"/>
        <v>114.32094551179975</v>
      </c>
      <c r="AI1530" s="23">
        <f t="shared" si="1128"/>
        <v>9341990273.584404</v>
      </c>
      <c r="AJ1530" s="23">
        <f t="shared" si="1106"/>
        <v>6219.922423797766</v>
      </c>
      <c r="AK1530" s="23">
        <f t="shared" si="1107"/>
        <v>0</v>
      </c>
      <c r="AL1530" s="23">
        <f t="shared" si="1132"/>
        <v>0</v>
      </c>
      <c r="AM1530" s="23">
        <f t="shared" si="1133"/>
        <v>0</v>
      </c>
      <c r="AN1530" s="16">
        <f t="shared" si="1123"/>
        <v>0</v>
      </c>
      <c r="AO1530" s="23">
        <f t="shared" si="1124"/>
        <v>0</v>
      </c>
      <c r="AP1530" s="22">
        <f t="shared" si="1125"/>
        <v>0</v>
      </c>
      <c r="AQ1530" s="30">
        <f t="shared" si="1108"/>
        <v>5550399505.7702513</v>
      </c>
      <c r="AR1530" s="28">
        <f t="shared" si="1109"/>
        <v>2628048370.0336165</v>
      </c>
      <c r="AS1530" s="25">
        <f t="shared" si="1110"/>
        <v>200337590.02425668</v>
      </c>
      <c r="AT1530" s="32">
        <f t="shared" si="1111"/>
        <v>9051.9853301786206</v>
      </c>
      <c r="AU1530" s="23">
        <f t="shared" si="1112"/>
        <v>9051.9853301786206</v>
      </c>
      <c r="AV1530" s="22">
        <f t="shared" si="1113"/>
        <v>761373378.67474008</v>
      </c>
      <c r="AW1530" s="31">
        <f t="shared" si="1126"/>
        <v>3848895110.0139709</v>
      </c>
      <c r="AX1530" s="21"/>
      <c r="AY1530" s="21"/>
      <c r="AZ1530" s="21"/>
      <c r="BA1530" s="21"/>
    </row>
    <row r="1531" spans="1:53" x14ac:dyDescent="0.25">
      <c r="A1531">
        <f t="shared" si="1134"/>
        <v>544</v>
      </c>
      <c r="B1531" t="s">
        <v>6</v>
      </c>
      <c r="C1531" s="27">
        <f t="shared" si="1091"/>
        <v>0</v>
      </c>
      <c r="D1531" s="27">
        <f t="shared" si="1114"/>
        <v>0</v>
      </c>
      <c r="E1531" s="27" t="b">
        <f t="shared" si="1090"/>
        <v>1</v>
      </c>
      <c r="F1531" s="29">
        <f t="shared" si="1092"/>
        <v>0</v>
      </c>
      <c r="G1531" s="27">
        <f t="shared" si="1115"/>
        <v>0</v>
      </c>
      <c r="H1531" s="22">
        <f t="shared" si="1093"/>
        <v>20064208133.390385</v>
      </c>
      <c r="I1531" s="23">
        <f t="shared" si="1094"/>
        <v>132580106.5049091</v>
      </c>
      <c r="J1531" s="23">
        <f t="shared" si="1095"/>
        <v>1086</v>
      </c>
      <c r="K1531" s="19">
        <f t="shared" si="1116"/>
        <v>225.0831931027827</v>
      </c>
      <c r="L1531" s="16">
        <f t="shared" si="1096"/>
        <v>138.39722604539301</v>
      </c>
      <c r="M1531" s="23">
        <f>M1530-IF($B1531="B",(Percent_Rent_In_Elsies*2.49%/12 * H1530)/K1530,0)+IF($B1531="D",N1531,0)+IF(B1531="D",AK1530)+IF(B1531="C",F1530*90%)-(Y1531-Y1530)-IF($B1531="A",Q1530/K1530) + IF($B1531="A",Q1530/K1530)</f>
        <v>-34096517.964040063</v>
      </c>
      <c r="N1531" s="23">
        <f t="shared" si="1097"/>
        <v>0</v>
      </c>
      <c r="O1531" s="22">
        <f t="shared" si="1098"/>
        <v>0</v>
      </c>
      <c r="P1531" s="22">
        <f t="shared" si="1129"/>
        <v>0</v>
      </c>
      <c r="Q1531" s="22">
        <f t="shared" si="1130"/>
        <v>0</v>
      </c>
      <c r="R1531" s="22">
        <f t="shared" si="1099"/>
        <v>244900819.24146807</v>
      </c>
      <c r="S1531" s="16">
        <f t="shared" ref="S1531:S1594" si="1136">IF($B1531="D",0,S1530+IF($B1531="B",R1530/12,0))</f>
        <v>0</v>
      </c>
      <c r="T1531" s="15">
        <f t="shared" si="1100"/>
        <v>0</v>
      </c>
      <c r="U1531" s="23">
        <f t="shared" si="1117"/>
        <v>1088048.5999608131</v>
      </c>
      <c r="V1531" s="23">
        <f t="shared" si="1118"/>
        <v>0</v>
      </c>
      <c r="W1531" s="23">
        <f t="shared" si="1131"/>
        <v>0</v>
      </c>
      <c r="X1531" s="23">
        <f t="shared" si="1119"/>
        <v>31162731.491048295</v>
      </c>
      <c r="Y1531" s="23">
        <f t="shared" si="1101"/>
        <v>13825559.361691331</v>
      </c>
      <c r="Z1531" s="3">
        <f t="shared" si="1102"/>
        <v>0</v>
      </c>
      <c r="AA1531" s="23">
        <f t="shared" si="1103"/>
        <v>58106454.785568267</v>
      </c>
      <c r="AB1531" s="26">
        <f t="shared" si="1120"/>
        <v>70086276.274228632</v>
      </c>
      <c r="AC1531" s="23">
        <f t="shared" si="1121"/>
        <v>74889487.274228647</v>
      </c>
      <c r="AD1531" s="23">
        <f t="shared" si="1127"/>
        <v>4803211</v>
      </c>
      <c r="AE1531" s="24">
        <f t="shared" si="1135"/>
        <v>70086276.274228647</v>
      </c>
      <c r="AF1531" s="3">
        <f t="shared" si="1122"/>
        <v>0</v>
      </c>
      <c r="AG1531" s="2">
        <f t="shared" si="1104"/>
        <v>0</v>
      </c>
      <c r="AH1531" s="2">
        <f t="shared" si="1105"/>
        <v>114.51148042098608</v>
      </c>
      <c r="AI1531" s="23">
        <f t="shared" si="1128"/>
        <v>9341990273.584404</v>
      </c>
      <c r="AJ1531" s="23">
        <f t="shared" si="1106"/>
        <v>6219.922423797766</v>
      </c>
      <c r="AK1531" s="23">
        <f t="shared" si="1107"/>
        <v>0</v>
      </c>
      <c r="AL1531" s="23">
        <f t="shared" si="1132"/>
        <v>0</v>
      </c>
      <c r="AM1531" s="23">
        <f t="shared" si="1133"/>
        <v>0</v>
      </c>
      <c r="AN1531" s="16">
        <f t="shared" si="1123"/>
        <v>0</v>
      </c>
      <c r="AO1531" s="23">
        <f t="shared" si="1124"/>
        <v>0</v>
      </c>
      <c r="AP1531" s="22">
        <f t="shared" si="1125"/>
        <v>0</v>
      </c>
      <c r="AQ1531" s="30">
        <f t="shared" si="1108"/>
        <v>5550399505.7702513</v>
      </c>
      <c r="AR1531" s="28">
        <f t="shared" si="1109"/>
        <v>2628048370.0336165</v>
      </c>
      <c r="AS1531" s="25">
        <f t="shared" si="1110"/>
        <v>200337590.02425668</v>
      </c>
      <c r="AT1531" s="32">
        <f t="shared" si="1111"/>
        <v>0</v>
      </c>
      <c r="AU1531" s="23">
        <f t="shared" si="1112"/>
        <v>0</v>
      </c>
      <c r="AV1531" s="22">
        <f t="shared" si="1113"/>
        <v>761373378.67474008</v>
      </c>
      <c r="AW1531" s="31">
        <f t="shared" si="1126"/>
        <v>3834660157.9740815</v>
      </c>
    </row>
    <row r="1532" spans="1:53" x14ac:dyDescent="0.25">
      <c r="A1532">
        <f t="shared" si="1134"/>
        <v>544</v>
      </c>
      <c r="B1532" t="s">
        <v>7</v>
      </c>
      <c r="C1532" s="27">
        <f t="shared" si="1091"/>
        <v>0</v>
      </c>
      <c r="D1532" s="27">
        <f t="shared" si="1114"/>
        <v>0</v>
      </c>
      <c r="E1532" s="27" t="b">
        <f t="shared" si="1090"/>
        <v>1</v>
      </c>
      <c r="F1532" s="29">
        <f t="shared" si="1092"/>
        <v>0</v>
      </c>
      <c r="G1532" s="27">
        <f t="shared" si="1115"/>
        <v>0</v>
      </c>
      <c r="H1532" s="22">
        <f t="shared" si="1093"/>
        <v>20064208133.390385</v>
      </c>
      <c r="I1532" s="23">
        <f t="shared" si="1094"/>
        <v>132580106.5049091</v>
      </c>
      <c r="J1532" s="23">
        <f t="shared" si="1095"/>
        <v>1086</v>
      </c>
      <c r="K1532" s="19">
        <f t="shared" si="1116"/>
        <v>225.0831931027827</v>
      </c>
      <c r="L1532" s="16">
        <f t="shared" si="1096"/>
        <v>138.39722604539301</v>
      </c>
      <c r="M1532" s="23">
        <f>M1531-IF($B1532="B",(Percent_Rent_In_Elsies*2.49%/12 * H1531)/K1531,0)+IF($B1532="D",N1532,0)+IF(B1532="D",AK1531)+IF(B1532="C",F1531*90%)-(Y1532-Y1531)-IF($B1532="A",Q1531/K1531) + IF($B1532="A",Q1531/K1531)</f>
        <v>-34189002.061370634</v>
      </c>
      <c r="N1532" s="23">
        <f t="shared" si="1097"/>
        <v>0</v>
      </c>
      <c r="O1532" s="22">
        <f t="shared" si="1098"/>
        <v>0</v>
      </c>
      <c r="P1532" s="22">
        <f t="shared" si="1129"/>
        <v>0</v>
      </c>
      <c r="Q1532" s="22">
        <f t="shared" si="1130"/>
        <v>0</v>
      </c>
      <c r="R1532" s="22">
        <f t="shared" si="1099"/>
        <v>224492417.63801241</v>
      </c>
      <c r="S1532" s="16">
        <f t="shared" si="1136"/>
        <v>20408401.603455674</v>
      </c>
      <c r="T1532" s="15">
        <f t="shared" si="1100"/>
        <v>0</v>
      </c>
      <c r="U1532" s="23">
        <f t="shared" si="1117"/>
        <v>997377.88329741196</v>
      </c>
      <c r="V1532" s="23">
        <f t="shared" si="1118"/>
        <v>90670.716663401094</v>
      </c>
      <c r="W1532" s="23">
        <f t="shared" si="1131"/>
        <v>0</v>
      </c>
      <c r="X1532" s="23">
        <f t="shared" si="1119"/>
        <v>31162731.491048295</v>
      </c>
      <c r="Y1532" s="23">
        <f t="shared" si="1101"/>
        <v>13825559.361691331</v>
      </c>
      <c r="Z1532" s="3">
        <f t="shared" si="1102"/>
        <v>0</v>
      </c>
      <c r="AA1532" s="23">
        <f t="shared" si="1103"/>
        <v>58106454.785568267</v>
      </c>
      <c r="AB1532" s="26">
        <f t="shared" si="1120"/>
        <v>70086276.274228632</v>
      </c>
      <c r="AC1532" s="23">
        <f t="shared" si="1121"/>
        <v>74889487.274228647</v>
      </c>
      <c r="AD1532" s="23">
        <f t="shared" si="1127"/>
        <v>4803211</v>
      </c>
      <c r="AE1532" s="24">
        <f t="shared" si="1135"/>
        <v>70086276.274228647</v>
      </c>
      <c r="AF1532" s="3">
        <f t="shared" si="1122"/>
        <v>0</v>
      </c>
      <c r="AG1532" s="2">
        <f t="shared" si="1104"/>
        <v>0</v>
      </c>
      <c r="AH1532" s="2">
        <f t="shared" si="1105"/>
        <v>114.51148042098608</v>
      </c>
      <c r="AI1532" s="23">
        <f t="shared" si="1128"/>
        <v>9341990273.584404</v>
      </c>
      <c r="AJ1532" s="23">
        <f t="shared" si="1106"/>
        <v>6219.922423797766</v>
      </c>
      <c r="AK1532" s="23">
        <f t="shared" si="1107"/>
        <v>0</v>
      </c>
      <c r="AL1532" s="23">
        <f t="shared" si="1132"/>
        <v>1220471.4985809326</v>
      </c>
      <c r="AM1532" s="23">
        <f t="shared" si="1133"/>
        <v>1138685706.2444408</v>
      </c>
      <c r="AN1532" s="16">
        <f t="shared" si="1123"/>
        <v>0</v>
      </c>
      <c r="AO1532" s="23">
        <f t="shared" si="1124"/>
        <v>92484.09733056683</v>
      </c>
      <c r="AP1532" s="22">
        <f t="shared" si="1125"/>
        <v>20816615.938392524</v>
      </c>
      <c r="AQ1532" s="30">
        <f t="shared" si="1108"/>
        <v>5591855796.4115601</v>
      </c>
      <c r="AR1532" s="28">
        <f t="shared" si="1109"/>
        <v>2648688044.7365327</v>
      </c>
      <c r="AS1532" s="25">
        <f t="shared" si="1110"/>
        <v>200337590.02425668</v>
      </c>
      <c r="AT1532" s="32">
        <f t="shared" si="1111"/>
        <v>0</v>
      </c>
      <c r="AU1532" s="23">
        <f t="shared" si="1112"/>
        <v>0</v>
      </c>
      <c r="AV1532" s="22">
        <f t="shared" si="1113"/>
        <v>761373378.67474008</v>
      </c>
      <c r="AW1532" s="31">
        <f t="shared" si="1126"/>
        <v>3876116448.6153903</v>
      </c>
    </row>
    <row r="1533" spans="1:53" s="21" customFormat="1" x14ac:dyDescent="0.25">
      <c r="A1533">
        <f t="shared" si="1134"/>
        <v>544</v>
      </c>
      <c r="B1533" t="s">
        <v>8</v>
      </c>
      <c r="C1533" s="27">
        <f t="shared" si="1091"/>
        <v>0</v>
      </c>
      <c r="D1533" s="27">
        <f t="shared" si="1114"/>
        <v>0</v>
      </c>
      <c r="E1533" s="27" t="b">
        <f t="shared" si="1090"/>
        <v>1</v>
      </c>
      <c r="F1533" s="29">
        <f t="shared" si="1092"/>
        <v>0</v>
      </c>
      <c r="G1533" s="27">
        <f t="shared" si="1115"/>
        <v>0</v>
      </c>
      <c r="H1533" s="22">
        <f t="shared" si="1093"/>
        <v>20064208133.390385</v>
      </c>
      <c r="I1533" s="23">
        <f t="shared" si="1094"/>
        <v>132580106.5049091</v>
      </c>
      <c r="J1533" s="23">
        <f t="shared" si="1095"/>
        <v>1086</v>
      </c>
      <c r="K1533" s="19">
        <f t="shared" si="1116"/>
        <v>225.0831931027827</v>
      </c>
      <c r="L1533" s="16">
        <f t="shared" si="1096"/>
        <v>138.39722604539301</v>
      </c>
      <c r="M1533" s="23">
        <f>M1532-IF($B1533="B",(Percent_Rent_In_Elsies*2.49%/12 * H1532)/K1532,0)+IF($B1533="D",N1533,0)+IF(B1533="D",AK1532)+IF(B1533="C",F1532*90%)-(Y1533-Y1532)-IF($B1533="A",Q1532/K1532) + IF($B1533="A",Q1532/K1532)</f>
        <v>-34189002.061370634</v>
      </c>
      <c r="N1533" s="23">
        <f t="shared" si="1097"/>
        <v>0</v>
      </c>
      <c r="O1533" s="22">
        <f t="shared" si="1098"/>
        <v>0</v>
      </c>
      <c r="P1533" s="22">
        <f t="shared" si="1129"/>
        <v>0</v>
      </c>
      <c r="Q1533" s="22">
        <f t="shared" si="1130"/>
        <v>0</v>
      </c>
      <c r="R1533" s="22">
        <f t="shared" si="1099"/>
        <v>245309033.57640493</v>
      </c>
      <c r="S1533" s="16">
        <f t="shared" si="1136"/>
        <v>20408401.603455674</v>
      </c>
      <c r="T1533" s="15">
        <f t="shared" si="1100"/>
        <v>0</v>
      </c>
      <c r="U1533" s="23">
        <f t="shared" si="1117"/>
        <v>1089861.9806279787</v>
      </c>
      <c r="V1533" s="23">
        <f t="shared" si="1118"/>
        <v>90670.716663401094</v>
      </c>
      <c r="W1533" s="23">
        <f t="shared" si="1131"/>
        <v>0</v>
      </c>
      <c r="X1533" s="23">
        <f t="shared" si="1119"/>
        <v>31162731.491048295</v>
      </c>
      <c r="Y1533" s="23">
        <f t="shared" si="1101"/>
        <v>13825559.361691331</v>
      </c>
      <c r="Z1533" s="3">
        <f t="shared" si="1102"/>
        <v>0</v>
      </c>
      <c r="AA1533" s="23">
        <f t="shared" si="1103"/>
        <v>58106454.785568267</v>
      </c>
      <c r="AB1533" s="26">
        <f t="shared" si="1120"/>
        <v>70086276.274228632</v>
      </c>
      <c r="AC1533" s="23">
        <f t="shared" si="1121"/>
        <v>74889487.274228647</v>
      </c>
      <c r="AD1533" s="23">
        <f t="shared" si="1127"/>
        <v>4803211</v>
      </c>
      <c r="AE1533" s="24">
        <f t="shared" si="1135"/>
        <v>70086276.274228647</v>
      </c>
      <c r="AF1533" s="3">
        <f t="shared" si="1122"/>
        <v>1E-4</v>
      </c>
      <c r="AG1533" s="2">
        <f t="shared" si="1104"/>
        <v>0</v>
      </c>
      <c r="AH1533" s="2">
        <f t="shared" si="1105"/>
        <v>114.51148042098608</v>
      </c>
      <c r="AI1533" s="23">
        <f t="shared" si="1128"/>
        <v>9341990273.584404</v>
      </c>
      <c r="AJ1533" s="23">
        <f t="shared" si="1106"/>
        <v>6219.922423797766</v>
      </c>
      <c r="AK1533" s="23">
        <f t="shared" si="1107"/>
        <v>60288.137924213406</v>
      </c>
      <c r="AL1533" s="23">
        <f t="shared" si="1132"/>
        <v>0</v>
      </c>
      <c r="AM1533" s="23">
        <f t="shared" si="1133"/>
        <v>0</v>
      </c>
      <c r="AN1533" s="16">
        <f t="shared" si="1123"/>
        <v>0</v>
      </c>
      <c r="AO1533" s="23">
        <f t="shared" si="1124"/>
        <v>0</v>
      </c>
      <c r="AP1533" s="22">
        <f t="shared" si="1125"/>
        <v>0</v>
      </c>
      <c r="AQ1533" s="30">
        <f t="shared" si="1108"/>
        <v>5591855796.4115601</v>
      </c>
      <c r="AR1533" s="28">
        <f t="shared" si="1109"/>
        <v>2648688044.7365327</v>
      </c>
      <c r="AS1533" s="25">
        <f t="shared" si="1110"/>
        <v>200337590.02425668</v>
      </c>
      <c r="AT1533" s="32">
        <f t="shared" si="1111"/>
        <v>0</v>
      </c>
      <c r="AU1533" s="23">
        <f t="shared" si="1112"/>
        <v>0</v>
      </c>
      <c r="AV1533" s="22">
        <f t="shared" si="1113"/>
        <v>761373378.67474008</v>
      </c>
      <c r="AW1533" s="31">
        <f t="shared" si="1126"/>
        <v>3876116448.6153903</v>
      </c>
      <c r="AX1533"/>
      <c r="AY1533"/>
      <c r="AZ1533"/>
      <c r="BA1533"/>
    </row>
    <row r="1534" spans="1:53" s="21" customFormat="1" x14ac:dyDescent="0.25">
      <c r="A1534" s="21">
        <f t="shared" si="1134"/>
        <v>544</v>
      </c>
      <c r="B1534" s="21" t="s">
        <v>9</v>
      </c>
      <c r="C1534" s="27">
        <f t="shared" si="1091"/>
        <v>0</v>
      </c>
      <c r="D1534" s="27">
        <f t="shared" si="1114"/>
        <v>0</v>
      </c>
      <c r="E1534" s="27" t="b">
        <f t="shared" si="1090"/>
        <v>1</v>
      </c>
      <c r="F1534" s="29">
        <f t="shared" si="1092"/>
        <v>0</v>
      </c>
      <c r="G1534" s="27">
        <f t="shared" si="1115"/>
        <v>0</v>
      </c>
      <c r="H1534" s="22">
        <f t="shared" si="1093"/>
        <v>20064208133.390385</v>
      </c>
      <c r="I1534" s="23">
        <f t="shared" si="1094"/>
        <v>132580106.5049091</v>
      </c>
      <c r="J1534" s="23">
        <f t="shared" si="1095"/>
        <v>1086</v>
      </c>
      <c r="K1534" s="19">
        <f t="shared" si="1116"/>
        <v>225.0831931027827</v>
      </c>
      <c r="L1534" s="16">
        <f t="shared" si="1096"/>
        <v>138.39722604539301</v>
      </c>
      <c r="M1534" s="23">
        <f>M1533-IF($B1534="B",(Percent_Rent_In_Elsies*2.49%/12 * H1533)/K1533,0)+IF($B1534="D",N1534,0)+IF(B1534="D",AK1533)+IF(B1534="C",F1533*90%)-(Y1534-Y1533)-IF($B1534="A",Q1533/K1533) + IF($B1534="A",Q1533/K1533)</f>
        <v>-34128713.923446417</v>
      </c>
      <c r="N1534" s="23">
        <f t="shared" si="1097"/>
        <v>0</v>
      </c>
      <c r="O1534" s="22">
        <f t="shared" si="1098"/>
        <v>14258679.907419952</v>
      </c>
      <c r="P1534" s="22">
        <f t="shared" si="1129"/>
        <v>0</v>
      </c>
      <c r="Q1534" s="22">
        <f t="shared" si="1130"/>
        <v>0</v>
      </c>
      <c r="R1534" s="22">
        <f t="shared" si="1099"/>
        <v>245309033.57640493</v>
      </c>
      <c r="S1534" s="16">
        <f t="shared" si="1136"/>
        <v>0</v>
      </c>
      <c r="T1534" s="15">
        <f t="shared" si="1100"/>
        <v>6149721.6960357223</v>
      </c>
      <c r="U1534" s="23">
        <f t="shared" si="1117"/>
        <v>1089861.9806279787</v>
      </c>
      <c r="V1534" s="23">
        <f t="shared" si="1118"/>
        <v>0</v>
      </c>
      <c r="W1534" s="23">
        <f t="shared" si="1131"/>
        <v>90670.716663401094</v>
      </c>
      <c r="X1534" s="23">
        <f t="shared" si="1119"/>
        <v>31162731.491048295</v>
      </c>
      <c r="Y1534" s="23">
        <f t="shared" si="1101"/>
        <v>13825559.361691331</v>
      </c>
      <c r="Z1534" s="3">
        <f t="shared" si="1102"/>
        <v>0</v>
      </c>
      <c r="AA1534" s="23">
        <f t="shared" si="1103"/>
        <v>58046166.64764405</v>
      </c>
      <c r="AB1534" s="26">
        <f t="shared" si="1120"/>
        <v>70086276.274228632</v>
      </c>
      <c r="AC1534" s="23">
        <f t="shared" si="1121"/>
        <v>74889487.274228647</v>
      </c>
      <c r="AD1534" s="23">
        <f t="shared" si="1127"/>
        <v>4803211</v>
      </c>
      <c r="AE1534" s="24">
        <f t="shared" si="1135"/>
        <v>70086276.274228647</v>
      </c>
      <c r="AF1534" s="3">
        <f t="shared" si="1122"/>
        <v>0</v>
      </c>
      <c r="AG1534" s="2">
        <f t="shared" si="1104"/>
        <v>0</v>
      </c>
      <c r="AH1534" s="2">
        <f t="shared" si="1105"/>
        <v>114.51148042098608</v>
      </c>
      <c r="AI1534" s="23">
        <f t="shared" si="1128"/>
        <v>9332297526.0199738</v>
      </c>
      <c r="AJ1534" s="23">
        <f t="shared" si="1106"/>
        <v>6219.922423797766</v>
      </c>
      <c r="AK1534" s="23">
        <f t="shared" si="1107"/>
        <v>0</v>
      </c>
      <c r="AL1534" s="23">
        <f t="shared" si="1132"/>
        <v>0</v>
      </c>
      <c r="AM1534" s="23">
        <f t="shared" si="1133"/>
        <v>0</v>
      </c>
      <c r="AN1534" s="16">
        <f t="shared" si="1123"/>
        <v>0</v>
      </c>
      <c r="AO1534" s="23">
        <f t="shared" si="1124"/>
        <v>0</v>
      </c>
      <c r="AP1534" s="22">
        <f t="shared" si="1125"/>
        <v>0</v>
      </c>
      <c r="AQ1534" s="30">
        <f t="shared" si="1108"/>
        <v>5591855796.4115601</v>
      </c>
      <c r="AR1534" s="28">
        <f t="shared" si="1109"/>
        <v>2648688044.7365327</v>
      </c>
      <c r="AS1534" s="25">
        <f t="shared" si="1110"/>
        <v>200337590.02425668</v>
      </c>
      <c r="AT1534" s="32">
        <f t="shared" si="1111"/>
        <v>0</v>
      </c>
      <c r="AU1534" s="23">
        <f t="shared" si="1112"/>
        <v>0</v>
      </c>
      <c r="AV1534" s="22">
        <f t="shared" si="1113"/>
        <v>761373378.67474008</v>
      </c>
      <c r="AW1534" s="31">
        <f t="shared" si="1126"/>
        <v>3876116448.6153903</v>
      </c>
    </row>
    <row r="1535" spans="1:53" x14ac:dyDescent="0.25">
      <c r="A1535" s="21">
        <f t="shared" si="1134"/>
        <v>544</v>
      </c>
      <c r="B1535" s="21" t="s">
        <v>28</v>
      </c>
      <c r="C1535" s="27">
        <f t="shared" si="1091"/>
        <v>0</v>
      </c>
      <c r="D1535" s="27">
        <f t="shared" si="1114"/>
        <v>0</v>
      </c>
      <c r="E1535" s="27" t="b">
        <f t="shared" si="1090"/>
        <v>1</v>
      </c>
      <c r="F1535" s="29">
        <f t="shared" si="1092"/>
        <v>0</v>
      </c>
      <c r="G1535" s="27">
        <f t="shared" si="1115"/>
        <v>0</v>
      </c>
      <c r="H1535" s="22">
        <f t="shared" si="1093"/>
        <v>20064208133.390385</v>
      </c>
      <c r="I1535" s="23">
        <f t="shared" si="1094"/>
        <v>132580106.5049091</v>
      </c>
      <c r="J1535" s="23">
        <f t="shared" si="1095"/>
        <v>1086</v>
      </c>
      <c r="K1535" s="19">
        <f t="shared" si="1116"/>
        <v>225.0831931027827</v>
      </c>
      <c r="L1535" s="16">
        <f t="shared" si="1096"/>
        <v>138.39722604539301</v>
      </c>
      <c r="M1535" s="23">
        <f>M1534-IF($B1535="B",(Percent_Rent_In_Elsies*2.49%/12 * H1534)/K1534,0)+IF($B1535="D",N1535,0)+IF(B1535="D",AK1534)+IF(B1535="C",F1534*90%)-(Y1535-Y1534)-IF($B1535="A",Q1534/K1534) + IF($B1535="A",Q1534/K1534)</f>
        <v>-34128713.923446417</v>
      </c>
      <c r="N1535" s="23">
        <f t="shared" si="1097"/>
        <v>0</v>
      </c>
      <c r="O1535" s="22">
        <f t="shared" si="1098"/>
        <v>0</v>
      </c>
      <c r="P1535" s="22">
        <f t="shared" si="1129"/>
        <v>14258679.907419952</v>
      </c>
      <c r="Q1535" s="22">
        <f t="shared" si="1130"/>
        <v>0</v>
      </c>
      <c r="R1535" s="22">
        <f t="shared" si="1099"/>
        <v>245309033.57640493</v>
      </c>
      <c r="S1535" s="16">
        <f t="shared" si="1136"/>
        <v>0</v>
      </c>
      <c r="T1535" s="15">
        <f t="shared" si="1100"/>
        <v>0</v>
      </c>
      <c r="U1535" s="23">
        <f t="shared" si="1117"/>
        <v>1089861.9806279787</v>
      </c>
      <c r="V1535" s="23">
        <f t="shared" si="1118"/>
        <v>0</v>
      </c>
      <c r="W1535" s="23">
        <f t="shared" si="1131"/>
        <v>0</v>
      </c>
      <c r="X1535" s="23">
        <f t="shared" si="1119"/>
        <v>31162731.491048295</v>
      </c>
      <c r="Y1535" s="23">
        <f t="shared" si="1101"/>
        <v>13825559.361691331</v>
      </c>
      <c r="Z1535" s="3">
        <f t="shared" si="1102"/>
        <v>4533.5358331700554</v>
      </c>
      <c r="AA1535" s="23">
        <f t="shared" si="1103"/>
        <v>58114169.685141601</v>
      </c>
      <c r="AB1535" s="26">
        <f t="shared" si="1120"/>
        <v>70086276.274228662</v>
      </c>
      <c r="AC1535" s="23">
        <f t="shared" si="1121"/>
        <v>74889487.274228647</v>
      </c>
      <c r="AD1535" s="23">
        <f t="shared" si="1127"/>
        <v>4803211</v>
      </c>
      <c r="AE1535" s="24">
        <f t="shared" si="1135"/>
        <v>70086276.274228647</v>
      </c>
      <c r="AF1535" s="3">
        <f t="shared" si="1122"/>
        <v>0</v>
      </c>
      <c r="AG1535" s="2">
        <f t="shared" si="1104"/>
        <v>544024299.98040652</v>
      </c>
      <c r="AH1535" s="2">
        <f t="shared" si="1105"/>
        <v>114.51148042098608</v>
      </c>
      <c r="AI1535" s="23">
        <f t="shared" si="1128"/>
        <v>9343230626.606142</v>
      </c>
      <c r="AJ1535" s="23">
        <f t="shared" si="1106"/>
        <v>6219.922423797766</v>
      </c>
      <c r="AK1535" s="23">
        <f t="shared" si="1107"/>
        <v>0</v>
      </c>
      <c r="AL1535" s="23">
        <f t="shared" si="1132"/>
        <v>0</v>
      </c>
      <c r="AM1535" s="23">
        <f t="shared" si="1133"/>
        <v>0</v>
      </c>
      <c r="AN1535" s="16">
        <f t="shared" si="1123"/>
        <v>0</v>
      </c>
      <c r="AO1535" s="23">
        <f t="shared" si="1124"/>
        <v>0</v>
      </c>
      <c r="AP1535" s="22">
        <f t="shared" si="1125"/>
        <v>0</v>
      </c>
      <c r="AQ1535" s="30">
        <f t="shared" si="1108"/>
        <v>5591855796.4115601</v>
      </c>
      <c r="AR1535" s="28">
        <f t="shared" si="1109"/>
        <v>2648688044.7365327</v>
      </c>
      <c r="AS1535" s="25">
        <f t="shared" si="1110"/>
        <v>200337590.02425668</v>
      </c>
      <c r="AT1535" s="32">
        <f t="shared" si="1111"/>
        <v>9067.0716663401108</v>
      </c>
      <c r="AU1535" s="23">
        <f t="shared" si="1112"/>
        <v>9067.0716663401108</v>
      </c>
      <c r="AV1535" s="22">
        <f t="shared" si="1113"/>
        <v>767523100.37077582</v>
      </c>
      <c r="AW1535" s="31">
        <f t="shared" si="1126"/>
        <v>3876116448.6153898</v>
      </c>
      <c r="AX1535" s="21"/>
      <c r="AY1535" s="21"/>
      <c r="AZ1535" s="21"/>
      <c r="BA1535" s="21"/>
    </row>
    <row r="1536" spans="1:53" x14ac:dyDescent="0.25">
      <c r="A1536">
        <f t="shared" si="1134"/>
        <v>545</v>
      </c>
      <c r="B1536" t="s">
        <v>6</v>
      </c>
      <c r="C1536" s="27">
        <f t="shared" si="1091"/>
        <v>0</v>
      </c>
      <c r="D1536" s="27">
        <f t="shared" si="1114"/>
        <v>0</v>
      </c>
      <c r="E1536" s="27" t="b">
        <f t="shared" si="1090"/>
        <v>1</v>
      </c>
      <c r="F1536" s="29">
        <f t="shared" si="1092"/>
        <v>0</v>
      </c>
      <c r="G1536" s="27">
        <f t="shared" si="1115"/>
        <v>0</v>
      </c>
      <c r="H1536" s="22">
        <f t="shared" si="1093"/>
        <v>20097648480.279369</v>
      </c>
      <c r="I1536" s="23">
        <f t="shared" si="1094"/>
        <v>132580106.5049091</v>
      </c>
      <c r="J1536" s="23">
        <f t="shared" si="1095"/>
        <v>1086</v>
      </c>
      <c r="K1536" s="19">
        <f t="shared" si="1116"/>
        <v>225.0831931027827</v>
      </c>
      <c r="L1536" s="16">
        <f t="shared" si="1096"/>
        <v>138.627888088802</v>
      </c>
      <c r="M1536" s="23">
        <f>M1535-IF($B1536="B",(Percent_Rent_In_Elsies*2.49%/12 * H1535)/K1535,0)+IF($B1536="D",N1536,0)+IF(B1536="D",AK1535)+IF(B1536="C",F1535*90%)-(Y1536-Y1535)-IF($B1536="A",Q1535/K1535) + IF($B1536="A",Q1535/K1535)</f>
        <v>-34128713.923446417</v>
      </c>
      <c r="N1536" s="23">
        <f t="shared" si="1097"/>
        <v>0</v>
      </c>
      <c r="O1536" s="22">
        <f t="shared" si="1098"/>
        <v>0</v>
      </c>
      <c r="P1536" s="22">
        <f t="shared" si="1129"/>
        <v>0</v>
      </c>
      <c r="Q1536" s="22">
        <f t="shared" si="1130"/>
        <v>0</v>
      </c>
      <c r="R1536" s="22">
        <f t="shared" si="1099"/>
        <v>245309033.57640493</v>
      </c>
      <c r="S1536" s="16">
        <f t="shared" si="1136"/>
        <v>0</v>
      </c>
      <c r="T1536" s="15">
        <f t="shared" si="1100"/>
        <v>0</v>
      </c>
      <c r="U1536" s="23">
        <f t="shared" si="1117"/>
        <v>1089861.9806279787</v>
      </c>
      <c r="V1536" s="23">
        <f t="shared" si="1118"/>
        <v>0</v>
      </c>
      <c r="W1536" s="23">
        <f t="shared" si="1131"/>
        <v>0</v>
      </c>
      <c r="X1536" s="23">
        <f t="shared" si="1119"/>
        <v>31185399.170214146</v>
      </c>
      <c r="Y1536" s="23">
        <f t="shared" si="1101"/>
        <v>13825559.361691331</v>
      </c>
      <c r="Z1536" s="3">
        <f t="shared" si="1102"/>
        <v>0</v>
      </c>
      <c r="AA1536" s="23">
        <f t="shared" si="1103"/>
        <v>58114169.685141601</v>
      </c>
      <c r="AB1536" s="26">
        <f t="shared" si="1120"/>
        <v>70086276.274228632</v>
      </c>
      <c r="AC1536" s="23">
        <f t="shared" si="1121"/>
        <v>74889487.274228647</v>
      </c>
      <c r="AD1536" s="23">
        <f t="shared" si="1127"/>
        <v>4803211</v>
      </c>
      <c r="AE1536" s="24">
        <f t="shared" si="1135"/>
        <v>70086276.274228647</v>
      </c>
      <c r="AF1536" s="3">
        <f t="shared" si="1122"/>
        <v>0</v>
      </c>
      <c r="AG1536" s="2">
        <f t="shared" si="1104"/>
        <v>0</v>
      </c>
      <c r="AH1536" s="2">
        <f t="shared" si="1105"/>
        <v>114.70233288835438</v>
      </c>
      <c r="AI1536" s="23">
        <f t="shared" si="1128"/>
        <v>9343230626.606142</v>
      </c>
      <c r="AJ1536" s="23">
        <f t="shared" si="1106"/>
        <v>6219.922423797766</v>
      </c>
      <c r="AK1536" s="23">
        <f t="shared" si="1107"/>
        <v>0</v>
      </c>
      <c r="AL1536" s="23">
        <f t="shared" si="1132"/>
        <v>0</v>
      </c>
      <c r="AM1536" s="23">
        <f t="shared" si="1133"/>
        <v>0</v>
      </c>
      <c r="AN1536" s="16">
        <f t="shared" si="1123"/>
        <v>0</v>
      </c>
      <c r="AO1536" s="23">
        <f t="shared" si="1124"/>
        <v>0</v>
      </c>
      <c r="AP1536" s="22">
        <f t="shared" si="1125"/>
        <v>0</v>
      </c>
      <c r="AQ1536" s="30">
        <f t="shared" si="1108"/>
        <v>5591855796.4115601</v>
      </c>
      <c r="AR1536" s="28">
        <f t="shared" si="1109"/>
        <v>2648688044.7365327</v>
      </c>
      <c r="AS1536" s="25">
        <f t="shared" si="1110"/>
        <v>200337590.02425668</v>
      </c>
      <c r="AT1536" s="32">
        <f t="shared" si="1111"/>
        <v>0</v>
      </c>
      <c r="AU1536" s="23">
        <f t="shared" si="1112"/>
        <v>0</v>
      </c>
      <c r="AV1536" s="22">
        <f t="shared" si="1113"/>
        <v>767523100.37077582</v>
      </c>
      <c r="AW1536" s="31">
        <f t="shared" si="1126"/>
        <v>3861857768.7079701</v>
      </c>
    </row>
    <row r="1537" spans="1:53" x14ac:dyDescent="0.25">
      <c r="A1537">
        <f t="shared" si="1134"/>
        <v>545</v>
      </c>
      <c r="B1537" t="s">
        <v>7</v>
      </c>
      <c r="C1537" s="27">
        <f t="shared" si="1091"/>
        <v>0</v>
      </c>
      <c r="D1537" s="27">
        <f t="shared" si="1114"/>
        <v>0</v>
      </c>
      <c r="E1537" s="27" t="b">
        <f t="shared" si="1090"/>
        <v>1</v>
      </c>
      <c r="F1537" s="29">
        <f t="shared" si="1092"/>
        <v>0</v>
      </c>
      <c r="G1537" s="27">
        <f t="shared" si="1115"/>
        <v>0</v>
      </c>
      <c r="H1537" s="22">
        <f t="shared" si="1093"/>
        <v>20097648480.279369</v>
      </c>
      <c r="I1537" s="23">
        <f t="shared" si="1094"/>
        <v>132580106.5049091</v>
      </c>
      <c r="J1537" s="23">
        <f t="shared" si="1095"/>
        <v>1086</v>
      </c>
      <c r="K1537" s="19">
        <f t="shared" si="1116"/>
        <v>225.0831931027827</v>
      </c>
      <c r="L1537" s="16">
        <f t="shared" si="1096"/>
        <v>138.627888088802</v>
      </c>
      <c r="M1537" s="23">
        <f>M1536-IF($B1537="B",(Percent_Rent_In_Elsies*2.49%/12 * H1536)/K1536,0)+IF($B1537="D",N1537,0)+IF(B1537="D",AK1536)+IF(B1537="C",F1536*90%)-(Y1537-Y1536)-IF($B1537="A",Q1536/K1536) + IF($B1537="A",Q1536/K1536)</f>
        <v>-34221352.160939202</v>
      </c>
      <c r="N1537" s="23">
        <f t="shared" si="1097"/>
        <v>0</v>
      </c>
      <c r="O1537" s="22">
        <f t="shared" si="1098"/>
        <v>0</v>
      </c>
      <c r="P1537" s="22">
        <f t="shared" si="1129"/>
        <v>0</v>
      </c>
      <c r="Q1537" s="22">
        <f t="shared" si="1130"/>
        <v>0</v>
      </c>
      <c r="R1537" s="22">
        <f t="shared" si="1099"/>
        <v>224866614.11170453</v>
      </c>
      <c r="S1537" s="16">
        <f t="shared" si="1136"/>
        <v>20442419.464700412</v>
      </c>
      <c r="T1537" s="15">
        <f t="shared" si="1100"/>
        <v>0</v>
      </c>
      <c r="U1537" s="23">
        <f t="shared" si="1117"/>
        <v>999040.14890898042</v>
      </c>
      <c r="V1537" s="23">
        <f t="shared" si="1118"/>
        <v>90821.831718998219</v>
      </c>
      <c r="W1537" s="23">
        <f t="shared" si="1131"/>
        <v>0</v>
      </c>
      <c r="X1537" s="23">
        <f t="shared" si="1119"/>
        <v>31185399.170214146</v>
      </c>
      <c r="Y1537" s="23">
        <f t="shared" si="1101"/>
        <v>13825559.361691331</v>
      </c>
      <c r="Z1537" s="3">
        <f t="shared" si="1102"/>
        <v>0</v>
      </c>
      <c r="AA1537" s="23">
        <f t="shared" si="1103"/>
        <v>58114169.685141601</v>
      </c>
      <c r="AB1537" s="26">
        <f t="shared" si="1120"/>
        <v>70086276.274228632</v>
      </c>
      <c r="AC1537" s="23">
        <f t="shared" si="1121"/>
        <v>74889487.274228647</v>
      </c>
      <c r="AD1537" s="23">
        <f t="shared" si="1127"/>
        <v>4803211</v>
      </c>
      <c r="AE1537" s="24">
        <f t="shared" si="1135"/>
        <v>70086276.274228647</v>
      </c>
      <c r="AF1537" s="3">
        <f t="shared" si="1122"/>
        <v>0</v>
      </c>
      <c r="AG1537" s="2">
        <f t="shared" si="1104"/>
        <v>0</v>
      </c>
      <c r="AH1537" s="2">
        <f t="shared" si="1105"/>
        <v>114.70233288835438</v>
      </c>
      <c r="AI1537" s="23">
        <f t="shared" si="1128"/>
        <v>9343230626.606142</v>
      </c>
      <c r="AJ1537" s="23">
        <f t="shared" si="1106"/>
        <v>6219.922423797766</v>
      </c>
      <c r="AK1537" s="23">
        <f t="shared" si="1107"/>
        <v>0</v>
      </c>
      <c r="AL1537" s="23">
        <f t="shared" si="1132"/>
        <v>1240353.0217380524</v>
      </c>
      <c r="AM1537" s="23">
        <f t="shared" si="1133"/>
        <v>1157234936.0000744</v>
      </c>
      <c r="AN1537" s="16">
        <f t="shared" si="1123"/>
        <v>0</v>
      </c>
      <c r="AO1537" s="23">
        <f t="shared" si="1124"/>
        <v>92638.23749278445</v>
      </c>
      <c r="AP1537" s="22">
        <f t="shared" si="1125"/>
        <v>20851310.298289847</v>
      </c>
      <c r="AQ1537" s="30">
        <f t="shared" si="1108"/>
        <v>5633381180.8706045</v>
      </c>
      <c r="AR1537" s="28">
        <f t="shared" si="1109"/>
        <v>2669362118.8972869</v>
      </c>
      <c r="AS1537" s="25">
        <f t="shared" si="1110"/>
        <v>200337590.02425668</v>
      </c>
      <c r="AT1537" s="32">
        <f t="shared" si="1111"/>
        <v>0</v>
      </c>
      <c r="AU1537" s="23">
        <f t="shared" si="1112"/>
        <v>0</v>
      </c>
      <c r="AV1537" s="22">
        <f t="shared" si="1113"/>
        <v>767523100.37077582</v>
      </c>
      <c r="AW1537" s="31">
        <f t="shared" si="1126"/>
        <v>3903383153.1670141</v>
      </c>
    </row>
    <row r="1538" spans="1:53" s="21" customFormat="1" x14ac:dyDescent="0.25">
      <c r="A1538">
        <f t="shared" si="1134"/>
        <v>545</v>
      </c>
      <c r="B1538" t="s">
        <v>8</v>
      </c>
      <c r="C1538" s="27">
        <f t="shared" si="1091"/>
        <v>0</v>
      </c>
      <c r="D1538" s="27">
        <f t="shared" si="1114"/>
        <v>0</v>
      </c>
      <c r="E1538" s="27" t="b">
        <f t="shared" si="1090"/>
        <v>1</v>
      </c>
      <c r="F1538" s="29">
        <f t="shared" si="1092"/>
        <v>0</v>
      </c>
      <c r="G1538" s="27">
        <f t="shared" si="1115"/>
        <v>0</v>
      </c>
      <c r="H1538" s="22">
        <f t="shared" si="1093"/>
        <v>20097648480.279369</v>
      </c>
      <c r="I1538" s="23">
        <f t="shared" si="1094"/>
        <v>132580106.5049091</v>
      </c>
      <c r="J1538" s="23">
        <f t="shared" si="1095"/>
        <v>1086</v>
      </c>
      <c r="K1538" s="19">
        <f t="shared" si="1116"/>
        <v>225.0831931027827</v>
      </c>
      <c r="L1538" s="16">
        <f t="shared" si="1096"/>
        <v>138.627888088802</v>
      </c>
      <c r="M1538" s="23">
        <f>M1537-IF($B1538="B",(Percent_Rent_In_Elsies*2.49%/12 * H1537)/K1537,0)+IF($B1538="D",N1538,0)+IF(B1538="D",AK1537)+IF(B1538="C",F1537*90%)-(Y1538-Y1537)-IF($B1538="A",Q1537/K1537) + IF($B1538="A",Q1537/K1537)</f>
        <v>-34221352.160939202</v>
      </c>
      <c r="N1538" s="23">
        <f t="shared" si="1097"/>
        <v>0</v>
      </c>
      <c r="O1538" s="22">
        <f t="shared" si="1098"/>
        <v>0</v>
      </c>
      <c r="P1538" s="22">
        <f t="shared" si="1129"/>
        <v>0</v>
      </c>
      <c r="Q1538" s="22">
        <f t="shared" si="1130"/>
        <v>0</v>
      </c>
      <c r="R1538" s="22">
        <f t="shared" si="1099"/>
        <v>245717924.40999436</v>
      </c>
      <c r="S1538" s="16">
        <f t="shared" si="1136"/>
        <v>20442419.464700412</v>
      </c>
      <c r="T1538" s="15">
        <f t="shared" si="1100"/>
        <v>0</v>
      </c>
      <c r="U1538" s="23">
        <f t="shared" si="1117"/>
        <v>1091678.3864017648</v>
      </c>
      <c r="V1538" s="23">
        <f t="shared" si="1118"/>
        <v>90821.831718998219</v>
      </c>
      <c r="W1538" s="23">
        <f t="shared" si="1131"/>
        <v>0</v>
      </c>
      <c r="X1538" s="23">
        <f t="shared" si="1119"/>
        <v>31185399.170214146</v>
      </c>
      <c r="Y1538" s="23">
        <f t="shared" si="1101"/>
        <v>13825559.361691331</v>
      </c>
      <c r="Z1538" s="3">
        <f t="shared" si="1102"/>
        <v>0</v>
      </c>
      <c r="AA1538" s="23">
        <f t="shared" si="1103"/>
        <v>58114169.685141601</v>
      </c>
      <c r="AB1538" s="26">
        <f t="shared" si="1120"/>
        <v>70086276.274228647</v>
      </c>
      <c r="AC1538" s="23">
        <f t="shared" si="1121"/>
        <v>74889487.274228647</v>
      </c>
      <c r="AD1538" s="23">
        <f t="shared" si="1127"/>
        <v>4803211</v>
      </c>
      <c r="AE1538" s="24">
        <f t="shared" si="1135"/>
        <v>70086276.274228647</v>
      </c>
      <c r="AF1538" s="3">
        <f t="shared" si="1122"/>
        <v>1E-4</v>
      </c>
      <c r="AG1538" s="2">
        <f t="shared" si="1104"/>
        <v>0</v>
      </c>
      <c r="AH1538" s="2">
        <f t="shared" si="1105"/>
        <v>114.70233288835438</v>
      </c>
      <c r="AI1538" s="23">
        <f t="shared" si="1128"/>
        <v>9343230626.606142</v>
      </c>
      <c r="AJ1538" s="23">
        <f t="shared" si="1106"/>
        <v>6219.922423797766</v>
      </c>
      <c r="AK1538" s="23">
        <f t="shared" si="1107"/>
        <v>60277.744445435295</v>
      </c>
      <c r="AL1538" s="23">
        <f t="shared" si="1132"/>
        <v>0</v>
      </c>
      <c r="AM1538" s="23">
        <f t="shared" si="1133"/>
        <v>0</v>
      </c>
      <c r="AN1538" s="16">
        <f t="shared" si="1123"/>
        <v>0</v>
      </c>
      <c r="AO1538" s="23">
        <f t="shared" si="1124"/>
        <v>0</v>
      </c>
      <c r="AP1538" s="22">
        <f t="shared" si="1125"/>
        <v>0</v>
      </c>
      <c r="AQ1538" s="30">
        <f t="shared" si="1108"/>
        <v>5633381180.8706045</v>
      </c>
      <c r="AR1538" s="28">
        <f t="shared" si="1109"/>
        <v>2669362118.8972869</v>
      </c>
      <c r="AS1538" s="25">
        <f t="shared" si="1110"/>
        <v>200337590.02425668</v>
      </c>
      <c r="AT1538" s="32">
        <f t="shared" si="1111"/>
        <v>0</v>
      </c>
      <c r="AU1538" s="23">
        <f t="shared" si="1112"/>
        <v>0</v>
      </c>
      <c r="AV1538" s="22">
        <f t="shared" si="1113"/>
        <v>767523100.37077582</v>
      </c>
      <c r="AW1538" s="31">
        <f t="shared" si="1126"/>
        <v>3903383153.1670141</v>
      </c>
      <c r="AX1538"/>
      <c r="AY1538"/>
      <c r="AZ1538"/>
      <c r="BA1538"/>
    </row>
    <row r="1539" spans="1:53" s="21" customFormat="1" x14ac:dyDescent="0.25">
      <c r="A1539">
        <f t="shared" si="1134"/>
        <v>545</v>
      </c>
      <c r="B1539" t="s">
        <v>9</v>
      </c>
      <c r="C1539" s="27">
        <f t="shared" si="1091"/>
        <v>0</v>
      </c>
      <c r="D1539" s="27">
        <f t="shared" si="1114"/>
        <v>0</v>
      </c>
      <c r="E1539" s="27" t="b">
        <f t="shared" si="1090"/>
        <v>1</v>
      </c>
      <c r="F1539" s="29">
        <f t="shared" si="1092"/>
        <v>0</v>
      </c>
      <c r="G1539" s="27">
        <f t="shared" si="1115"/>
        <v>0</v>
      </c>
      <c r="H1539" s="22">
        <f t="shared" si="1093"/>
        <v>20097648480.279369</v>
      </c>
      <c r="I1539" s="23">
        <f t="shared" si="1094"/>
        <v>132580106.5049091</v>
      </c>
      <c r="J1539" s="23">
        <f t="shared" si="1095"/>
        <v>1086</v>
      </c>
      <c r="K1539" s="19">
        <f t="shared" si="1116"/>
        <v>225.0831931027827</v>
      </c>
      <c r="L1539" s="16">
        <f t="shared" si="1096"/>
        <v>138.627888088802</v>
      </c>
      <c r="M1539" s="23">
        <f>M1538-IF($B1539="B",(Percent_Rent_In_Elsies*2.49%/12 * H1538)/K1538,0)+IF($B1539="D",N1539,0)+IF(B1539="D",AK1538)+IF(B1539="C",F1538*90%)-(Y1539-Y1538)-IF($B1539="A",Q1538/K1538) + IF($B1539="A",Q1538/K1538)</f>
        <v>-34161074.416493766</v>
      </c>
      <c r="N1539" s="23">
        <f t="shared" si="1097"/>
        <v>0</v>
      </c>
      <c r="O1539" s="22">
        <f t="shared" si="1098"/>
        <v>14282447.075774588</v>
      </c>
      <c r="P1539" s="22">
        <f t="shared" si="1129"/>
        <v>0</v>
      </c>
      <c r="Q1539" s="22">
        <f t="shared" si="1130"/>
        <v>0</v>
      </c>
      <c r="R1539" s="22">
        <f t="shared" si="1099"/>
        <v>245717924.40999436</v>
      </c>
      <c r="S1539" s="16">
        <f t="shared" si="1136"/>
        <v>0</v>
      </c>
      <c r="T1539" s="15">
        <f t="shared" si="1100"/>
        <v>6159972.3889258243</v>
      </c>
      <c r="U1539" s="23">
        <f t="shared" si="1117"/>
        <v>1091678.3864017648</v>
      </c>
      <c r="V1539" s="23">
        <f t="shared" si="1118"/>
        <v>0</v>
      </c>
      <c r="W1539" s="23">
        <f t="shared" si="1131"/>
        <v>90821.831718998219</v>
      </c>
      <c r="X1539" s="23">
        <f t="shared" si="1119"/>
        <v>31185399.170214146</v>
      </c>
      <c r="Y1539" s="23">
        <f t="shared" si="1101"/>
        <v>13825559.361691331</v>
      </c>
      <c r="Z1539" s="3">
        <f t="shared" si="1102"/>
        <v>0</v>
      </c>
      <c r="AA1539" s="23">
        <f t="shared" si="1103"/>
        <v>58053891.940696165</v>
      </c>
      <c r="AB1539" s="26">
        <f t="shared" si="1120"/>
        <v>70086276.274228632</v>
      </c>
      <c r="AC1539" s="23">
        <f t="shared" si="1121"/>
        <v>74889487.274228647</v>
      </c>
      <c r="AD1539" s="23">
        <f t="shared" si="1127"/>
        <v>4803211</v>
      </c>
      <c r="AE1539" s="24">
        <f t="shared" si="1135"/>
        <v>70086276.274228647</v>
      </c>
      <c r="AF1539" s="3">
        <f t="shared" si="1122"/>
        <v>0</v>
      </c>
      <c r="AG1539" s="2">
        <f t="shared" si="1104"/>
        <v>0</v>
      </c>
      <c r="AH1539" s="2">
        <f t="shared" si="1105"/>
        <v>114.70233288835438</v>
      </c>
      <c r="AI1539" s="23">
        <f t="shared" si="1128"/>
        <v>9333539550.0398483</v>
      </c>
      <c r="AJ1539" s="23">
        <f t="shared" si="1106"/>
        <v>6219.922423797766</v>
      </c>
      <c r="AK1539" s="23">
        <f t="shared" si="1107"/>
        <v>0</v>
      </c>
      <c r="AL1539" s="23">
        <f t="shared" si="1132"/>
        <v>0</v>
      </c>
      <c r="AM1539" s="23">
        <f t="shared" si="1133"/>
        <v>0</v>
      </c>
      <c r="AN1539" s="16">
        <f t="shared" si="1123"/>
        <v>0</v>
      </c>
      <c r="AO1539" s="23">
        <f t="shared" si="1124"/>
        <v>0</v>
      </c>
      <c r="AP1539" s="22">
        <f t="shared" si="1125"/>
        <v>0</v>
      </c>
      <c r="AQ1539" s="30">
        <f t="shared" si="1108"/>
        <v>5633381180.8706045</v>
      </c>
      <c r="AR1539" s="28">
        <f t="shared" si="1109"/>
        <v>2669362118.8972869</v>
      </c>
      <c r="AS1539" s="25">
        <f t="shared" si="1110"/>
        <v>200337590.02425668</v>
      </c>
      <c r="AT1539" s="32">
        <f t="shared" si="1111"/>
        <v>0</v>
      </c>
      <c r="AU1539" s="23">
        <f t="shared" si="1112"/>
        <v>0</v>
      </c>
      <c r="AV1539" s="22">
        <f t="shared" si="1113"/>
        <v>767523100.37077582</v>
      </c>
      <c r="AW1539" s="31">
        <f t="shared" si="1126"/>
        <v>3903383153.1670141</v>
      </c>
      <c r="AX1539"/>
      <c r="AY1539"/>
      <c r="AZ1539"/>
      <c r="BA1539"/>
    </row>
    <row r="1540" spans="1:53" x14ac:dyDescent="0.25">
      <c r="A1540" s="21">
        <f t="shared" si="1134"/>
        <v>545</v>
      </c>
      <c r="B1540" s="21" t="s">
        <v>28</v>
      </c>
      <c r="C1540" s="27">
        <f t="shared" si="1091"/>
        <v>0</v>
      </c>
      <c r="D1540" s="27">
        <f t="shared" si="1114"/>
        <v>0</v>
      </c>
      <c r="E1540" s="27" t="b">
        <f t="shared" si="1090"/>
        <v>1</v>
      </c>
      <c r="F1540" s="29">
        <f t="shared" si="1092"/>
        <v>0</v>
      </c>
      <c r="G1540" s="27">
        <f t="shared" si="1115"/>
        <v>0</v>
      </c>
      <c r="H1540" s="22">
        <f t="shared" si="1093"/>
        <v>20097648480.279369</v>
      </c>
      <c r="I1540" s="23">
        <f t="shared" si="1094"/>
        <v>132580106.5049091</v>
      </c>
      <c r="J1540" s="23">
        <f t="shared" si="1095"/>
        <v>1086</v>
      </c>
      <c r="K1540" s="19">
        <f t="shared" si="1116"/>
        <v>225.0831931027827</v>
      </c>
      <c r="L1540" s="16">
        <f t="shared" si="1096"/>
        <v>138.627888088802</v>
      </c>
      <c r="M1540" s="23">
        <f>M1539-IF($B1540="B",(Percent_Rent_In_Elsies*2.49%/12 * H1539)/K1539,0)+IF($B1540="D",N1540,0)+IF(B1540="D",AK1539)+IF(B1540="C",F1539*90%)-(Y1540-Y1539)-IF($B1540="A",Q1539/K1539) + IF($B1540="A",Q1539/K1539)</f>
        <v>-34161074.416493766</v>
      </c>
      <c r="N1540" s="23">
        <f t="shared" si="1097"/>
        <v>0</v>
      </c>
      <c r="O1540" s="22">
        <f t="shared" si="1098"/>
        <v>0</v>
      </c>
      <c r="P1540" s="22">
        <f t="shared" si="1129"/>
        <v>14282447.075774588</v>
      </c>
      <c r="Q1540" s="22">
        <f t="shared" si="1130"/>
        <v>0</v>
      </c>
      <c r="R1540" s="22">
        <f t="shared" si="1099"/>
        <v>245717924.40999436</v>
      </c>
      <c r="S1540" s="16">
        <f t="shared" si="1136"/>
        <v>0</v>
      </c>
      <c r="T1540" s="15">
        <f t="shared" si="1100"/>
        <v>0</v>
      </c>
      <c r="U1540" s="23">
        <f t="shared" si="1117"/>
        <v>1091678.3864017648</v>
      </c>
      <c r="V1540" s="23">
        <f t="shared" si="1118"/>
        <v>0</v>
      </c>
      <c r="W1540" s="23">
        <f t="shared" si="1131"/>
        <v>0</v>
      </c>
      <c r="X1540" s="23">
        <f t="shared" si="1119"/>
        <v>31185399.170214146</v>
      </c>
      <c r="Y1540" s="23">
        <f t="shared" si="1101"/>
        <v>13825559.361691331</v>
      </c>
      <c r="Z1540" s="3">
        <f t="shared" si="1102"/>
        <v>4541.0915859499119</v>
      </c>
      <c r="AA1540" s="23">
        <f t="shared" si="1103"/>
        <v>58122008.314485416</v>
      </c>
      <c r="AB1540" s="26">
        <f t="shared" si="1120"/>
        <v>70086276.274228632</v>
      </c>
      <c r="AC1540" s="23">
        <f t="shared" si="1121"/>
        <v>74889487.274228647</v>
      </c>
      <c r="AD1540" s="23">
        <f t="shared" si="1127"/>
        <v>4803211</v>
      </c>
      <c r="AE1540" s="24">
        <f t="shared" si="1135"/>
        <v>70086276.274228647</v>
      </c>
      <c r="AF1540" s="3">
        <f t="shared" si="1122"/>
        <v>0</v>
      </c>
      <c r="AG1540" s="2">
        <f t="shared" si="1104"/>
        <v>544930990.3139894</v>
      </c>
      <c r="AH1540" s="2">
        <f t="shared" si="1105"/>
        <v>114.70233288835438</v>
      </c>
      <c r="AI1540" s="23">
        <f t="shared" si="1128"/>
        <v>9344490872.1220398</v>
      </c>
      <c r="AJ1540" s="23">
        <f t="shared" si="1106"/>
        <v>6219.922423797766</v>
      </c>
      <c r="AK1540" s="23">
        <f t="shared" si="1107"/>
        <v>0</v>
      </c>
      <c r="AL1540" s="23">
        <f t="shared" si="1132"/>
        <v>0</v>
      </c>
      <c r="AM1540" s="23">
        <f t="shared" si="1133"/>
        <v>0</v>
      </c>
      <c r="AN1540" s="16">
        <f t="shared" si="1123"/>
        <v>0</v>
      </c>
      <c r="AO1540" s="23">
        <f t="shared" si="1124"/>
        <v>0</v>
      </c>
      <c r="AP1540" s="22">
        <f t="shared" si="1125"/>
        <v>0</v>
      </c>
      <c r="AQ1540" s="30">
        <f t="shared" si="1108"/>
        <v>5633381180.8706045</v>
      </c>
      <c r="AR1540" s="28">
        <f t="shared" si="1109"/>
        <v>2669362118.8972869</v>
      </c>
      <c r="AS1540" s="25">
        <f t="shared" si="1110"/>
        <v>200337590.02425668</v>
      </c>
      <c r="AT1540" s="32">
        <f t="shared" si="1111"/>
        <v>9082.1831718998237</v>
      </c>
      <c r="AU1540" s="23">
        <f t="shared" si="1112"/>
        <v>9082.1831718998237</v>
      </c>
      <c r="AV1540" s="22">
        <f t="shared" si="1113"/>
        <v>773683072.75970161</v>
      </c>
      <c r="AW1540" s="31">
        <f t="shared" si="1126"/>
        <v>3903383153.1670141</v>
      </c>
    </row>
    <row r="1541" spans="1:53" x14ac:dyDescent="0.25">
      <c r="A1541">
        <f t="shared" si="1134"/>
        <v>546</v>
      </c>
      <c r="B1541" t="s">
        <v>6</v>
      </c>
      <c r="C1541" s="27">
        <f t="shared" si="1091"/>
        <v>0</v>
      </c>
      <c r="D1541" s="27">
        <f t="shared" si="1114"/>
        <v>0</v>
      </c>
      <c r="E1541" s="27" t="b">
        <f t="shared" si="1090"/>
        <v>1</v>
      </c>
      <c r="F1541" s="29">
        <f t="shared" si="1092"/>
        <v>0</v>
      </c>
      <c r="G1541" s="27">
        <f t="shared" si="1115"/>
        <v>0</v>
      </c>
      <c r="H1541" s="22">
        <f t="shared" si="1093"/>
        <v>20131144561.079834</v>
      </c>
      <c r="I1541" s="23">
        <f t="shared" si="1094"/>
        <v>132580106.5049091</v>
      </c>
      <c r="J1541" s="23">
        <f t="shared" si="1095"/>
        <v>1086</v>
      </c>
      <c r="K1541" s="19">
        <f t="shared" si="1116"/>
        <v>225.0831931027827</v>
      </c>
      <c r="L1541" s="16">
        <f t="shared" si="1096"/>
        <v>138.85893456894999</v>
      </c>
      <c r="M1541" s="23">
        <f>M1540-IF($B1541="B",(Percent_Rent_In_Elsies*2.49%/12 * H1540)/K1540,0)+IF($B1541="D",N1541,0)+IF(B1541="D",AK1540)+IF(B1541="C",F1540*90%)-(Y1541-Y1540)-IF($B1541="A",Q1540/K1540) + IF($B1541="A",Q1540/K1540)</f>
        <v>-34161074.416493766</v>
      </c>
      <c r="N1541" s="23">
        <f t="shared" si="1097"/>
        <v>0</v>
      </c>
      <c r="O1541" s="22">
        <f t="shared" si="1098"/>
        <v>0</v>
      </c>
      <c r="P1541" s="22">
        <f t="shared" si="1129"/>
        <v>0</v>
      </c>
      <c r="Q1541" s="22">
        <f t="shared" si="1130"/>
        <v>0</v>
      </c>
      <c r="R1541" s="22">
        <f t="shared" si="1099"/>
        <v>245717924.40999436</v>
      </c>
      <c r="S1541" s="16">
        <f t="shared" si="1136"/>
        <v>0</v>
      </c>
      <c r="T1541" s="15">
        <f t="shared" si="1100"/>
        <v>0</v>
      </c>
      <c r="U1541" s="23">
        <f t="shared" si="1117"/>
        <v>1091678.3864017648</v>
      </c>
      <c r="V1541" s="23">
        <f t="shared" si="1118"/>
        <v>0</v>
      </c>
      <c r="W1541" s="23">
        <f t="shared" si="1131"/>
        <v>0</v>
      </c>
      <c r="X1541" s="23">
        <f t="shared" si="1119"/>
        <v>31208104.628143892</v>
      </c>
      <c r="Y1541" s="23">
        <f t="shared" si="1101"/>
        <v>13825559.361691331</v>
      </c>
      <c r="Z1541" s="3">
        <f t="shared" si="1102"/>
        <v>0</v>
      </c>
      <c r="AA1541" s="23">
        <f t="shared" si="1103"/>
        <v>58122008.314485416</v>
      </c>
      <c r="AB1541" s="26">
        <f t="shared" si="1120"/>
        <v>70086276.274228632</v>
      </c>
      <c r="AC1541" s="23">
        <f t="shared" si="1121"/>
        <v>74889487.274228647</v>
      </c>
      <c r="AD1541" s="23">
        <f t="shared" si="1127"/>
        <v>4803211</v>
      </c>
      <c r="AE1541" s="24">
        <f t="shared" si="1135"/>
        <v>70086276.274228647</v>
      </c>
      <c r="AF1541" s="3">
        <f t="shared" si="1122"/>
        <v>0</v>
      </c>
      <c r="AG1541" s="2">
        <f t="shared" si="1104"/>
        <v>0</v>
      </c>
      <c r="AH1541" s="2">
        <f t="shared" si="1105"/>
        <v>114.89350344316831</v>
      </c>
      <c r="AI1541" s="23">
        <f t="shared" si="1128"/>
        <v>9344490872.1220398</v>
      </c>
      <c r="AJ1541" s="23">
        <f t="shared" si="1106"/>
        <v>6219.922423797766</v>
      </c>
      <c r="AK1541" s="23">
        <f t="shared" si="1107"/>
        <v>0</v>
      </c>
      <c r="AL1541" s="23">
        <f t="shared" si="1132"/>
        <v>0</v>
      </c>
      <c r="AM1541" s="23">
        <f t="shared" si="1133"/>
        <v>0</v>
      </c>
      <c r="AN1541" s="16">
        <f t="shared" si="1123"/>
        <v>0</v>
      </c>
      <c r="AO1541" s="23">
        <f t="shared" si="1124"/>
        <v>0</v>
      </c>
      <c r="AP1541" s="22">
        <f t="shared" si="1125"/>
        <v>0</v>
      </c>
      <c r="AQ1541" s="30">
        <f t="shared" si="1108"/>
        <v>5633381180.8706045</v>
      </c>
      <c r="AR1541" s="28">
        <f t="shared" si="1109"/>
        <v>2669362118.8972869</v>
      </c>
      <c r="AS1541" s="25">
        <f t="shared" si="1110"/>
        <v>200337590.02425668</v>
      </c>
      <c r="AT1541" s="32">
        <f t="shared" si="1111"/>
        <v>0</v>
      </c>
      <c r="AU1541" s="23">
        <f t="shared" si="1112"/>
        <v>0</v>
      </c>
      <c r="AV1541" s="22">
        <f t="shared" si="1113"/>
        <v>773683072.75970161</v>
      </c>
      <c r="AW1541" s="31">
        <f t="shared" si="1126"/>
        <v>3889100706.0912399</v>
      </c>
    </row>
    <row r="1542" spans="1:53" x14ac:dyDescent="0.25">
      <c r="A1542">
        <f t="shared" si="1134"/>
        <v>546</v>
      </c>
      <c r="B1542" t="s">
        <v>7</v>
      </c>
      <c r="C1542" s="27">
        <f t="shared" si="1091"/>
        <v>0</v>
      </c>
      <c r="D1542" s="27">
        <f t="shared" si="1114"/>
        <v>0</v>
      </c>
      <c r="E1542" s="27" t="b">
        <f t="shared" si="1090"/>
        <v>1</v>
      </c>
      <c r="F1542" s="29">
        <f t="shared" si="1092"/>
        <v>0</v>
      </c>
      <c r="G1542" s="27">
        <f t="shared" si="1115"/>
        <v>0</v>
      </c>
      <c r="H1542" s="22">
        <f t="shared" si="1093"/>
        <v>20131144561.079838</v>
      </c>
      <c r="I1542" s="23">
        <f t="shared" si="1094"/>
        <v>132580106.5049091</v>
      </c>
      <c r="J1542" s="23">
        <f t="shared" si="1095"/>
        <v>1086</v>
      </c>
      <c r="K1542" s="19">
        <f t="shared" si="1116"/>
        <v>225.0831931027827</v>
      </c>
      <c r="L1542" s="16">
        <f t="shared" si="1096"/>
        <v>138.85893456894999</v>
      </c>
      <c r="M1542" s="23">
        <f>M1541-IF($B1542="B",(Percent_Rent_In_Elsies*2.49%/12 * H1541)/K1541,0)+IF($B1542="D",N1542,0)+IF(B1542="D",AK1541)+IF(B1542="C",F1541*90%)-(Y1542-Y1541)-IF($B1542="A",Q1541/K1541) + IF($B1542="A",Q1541/K1541)</f>
        <v>-34253867.051049039</v>
      </c>
      <c r="N1542" s="23">
        <f t="shared" si="1097"/>
        <v>0</v>
      </c>
      <c r="O1542" s="22">
        <f t="shared" si="1098"/>
        <v>0</v>
      </c>
      <c r="P1542" s="22">
        <f t="shared" si="1129"/>
        <v>0</v>
      </c>
      <c r="Q1542" s="22">
        <f t="shared" si="1130"/>
        <v>0</v>
      </c>
      <c r="R1542" s="22">
        <f t="shared" si="1099"/>
        <v>225241430.70916149</v>
      </c>
      <c r="S1542" s="16">
        <f t="shared" si="1136"/>
        <v>20476493.700832862</v>
      </c>
      <c r="T1542" s="15">
        <f t="shared" si="1100"/>
        <v>0</v>
      </c>
      <c r="U1542" s="23">
        <f t="shared" si="1117"/>
        <v>1000705.1875349511</v>
      </c>
      <c r="V1542" s="23">
        <f t="shared" si="1118"/>
        <v>90973.198866813735</v>
      </c>
      <c r="W1542" s="23">
        <f t="shared" si="1131"/>
        <v>0</v>
      </c>
      <c r="X1542" s="23">
        <f t="shared" si="1119"/>
        <v>31208104.628143892</v>
      </c>
      <c r="Y1542" s="23">
        <f t="shared" si="1101"/>
        <v>13825559.361691331</v>
      </c>
      <c r="Z1542" s="3">
        <f t="shared" si="1102"/>
        <v>0</v>
      </c>
      <c r="AA1542" s="23">
        <f t="shared" si="1103"/>
        <v>58122008.314485416</v>
      </c>
      <c r="AB1542" s="26">
        <f t="shared" si="1120"/>
        <v>70086276.274228632</v>
      </c>
      <c r="AC1542" s="23">
        <f t="shared" si="1121"/>
        <v>74889487.274228647</v>
      </c>
      <c r="AD1542" s="23">
        <f t="shared" si="1127"/>
        <v>4803211</v>
      </c>
      <c r="AE1542" s="24">
        <f t="shared" si="1135"/>
        <v>70086276.274228647</v>
      </c>
      <c r="AF1542" s="3">
        <f t="shared" si="1122"/>
        <v>0</v>
      </c>
      <c r="AG1542" s="2">
        <f t="shared" si="1104"/>
        <v>0</v>
      </c>
      <c r="AH1542" s="2">
        <f t="shared" si="1105"/>
        <v>114.89350344316833</v>
      </c>
      <c r="AI1542" s="23">
        <f t="shared" si="1128"/>
        <v>9344490872.1220398</v>
      </c>
      <c r="AJ1542" s="23">
        <f t="shared" si="1106"/>
        <v>6219.922423797766</v>
      </c>
      <c r="AK1542" s="23">
        <f t="shared" si="1107"/>
        <v>0</v>
      </c>
      <c r="AL1542" s="23">
        <f t="shared" si="1132"/>
        <v>1260245.5158977509</v>
      </c>
      <c r="AM1542" s="23">
        <f t="shared" si="1133"/>
        <v>1175794401.5734506</v>
      </c>
      <c r="AN1542" s="16">
        <f t="shared" si="1123"/>
        <v>0</v>
      </c>
      <c r="AO1542" s="23">
        <f t="shared" si="1124"/>
        <v>92792.634555272409</v>
      </c>
      <c r="AP1542" s="22">
        <f t="shared" si="1125"/>
        <v>20886062.482120331</v>
      </c>
      <c r="AQ1542" s="30">
        <f t="shared" si="1108"/>
        <v>5674975774.3037472</v>
      </c>
      <c r="AR1542" s="28">
        <f t="shared" si="1109"/>
        <v>2690070649.848309</v>
      </c>
      <c r="AS1542" s="25">
        <f t="shared" si="1110"/>
        <v>200337590.02425668</v>
      </c>
      <c r="AT1542" s="32">
        <f t="shared" si="1111"/>
        <v>0</v>
      </c>
      <c r="AU1542" s="23">
        <f t="shared" si="1112"/>
        <v>0</v>
      </c>
      <c r="AV1542" s="22">
        <f t="shared" si="1113"/>
        <v>773683072.75970161</v>
      </c>
      <c r="AW1542" s="31">
        <f t="shared" si="1126"/>
        <v>3930695299.5243826</v>
      </c>
    </row>
    <row r="1543" spans="1:53" x14ac:dyDescent="0.25">
      <c r="A1543">
        <f t="shared" si="1134"/>
        <v>546</v>
      </c>
      <c r="B1543" t="s">
        <v>8</v>
      </c>
      <c r="C1543" s="27">
        <f t="shared" si="1091"/>
        <v>0</v>
      </c>
      <c r="D1543" s="27">
        <f t="shared" si="1114"/>
        <v>0</v>
      </c>
      <c r="E1543" s="27" t="b">
        <f t="shared" si="1090"/>
        <v>1</v>
      </c>
      <c r="F1543" s="29">
        <f t="shared" si="1092"/>
        <v>0</v>
      </c>
      <c r="G1543" s="27">
        <f t="shared" si="1115"/>
        <v>0</v>
      </c>
      <c r="H1543" s="22">
        <f t="shared" si="1093"/>
        <v>20131144561.079838</v>
      </c>
      <c r="I1543" s="23">
        <f t="shared" si="1094"/>
        <v>132580106.5049091</v>
      </c>
      <c r="J1543" s="23">
        <f t="shared" si="1095"/>
        <v>1086</v>
      </c>
      <c r="K1543" s="19">
        <f t="shared" si="1116"/>
        <v>225.0831931027827</v>
      </c>
      <c r="L1543" s="16">
        <f t="shared" si="1096"/>
        <v>138.85893456894999</v>
      </c>
      <c r="M1543" s="23">
        <f>M1542-IF($B1543="B",(Percent_Rent_In_Elsies*2.49%/12 * H1542)/K1542,0)+IF($B1543="D",N1543,0)+IF(B1543="D",AK1542)+IF(B1543="C",F1542*90%)-(Y1543-Y1542)-IF($B1543="A",Q1542/K1542) + IF($B1543="A",Q1542/K1542)</f>
        <v>-34253867.051049039</v>
      </c>
      <c r="N1543" s="23">
        <f t="shared" si="1097"/>
        <v>0</v>
      </c>
      <c r="O1543" s="22">
        <f t="shared" si="1098"/>
        <v>0</v>
      </c>
      <c r="P1543" s="22">
        <f t="shared" si="1129"/>
        <v>0</v>
      </c>
      <c r="Q1543" s="22">
        <f t="shared" si="1130"/>
        <v>0</v>
      </c>
      <c r="R1543" s="22">
        <f t="shared" si="1099"/>
        <v>246127493.19128183</v>
      </c>
      <c r="S1543" s="16">
        <f t="shared" si="1136"/>
        <v>20476493.700832862</v>
      </c>
      <c r="T1543" s="15">
        <f t="shared" si="1100"/>
        <v>0</v>
      </c>
      <c r="U1543" s="23">
        <f t="shared" si="1117"/>
        <v>1093497.8220902234</v>
      </c>
      <c r="V1543" s="23">
        <f t="shared" si="1118"/>
        <v>90973.198866813735</v>
      </c>
      <c r="W1543" s="23">
        <f t="shared" si="1131"/>
        <v>0</v>
      </c>
      <c r="X1543" s="23">
        <f t="shared" si="1119"/>
        <v>31208104.628143892</v>
      </c>
      <c r="Y1543" s="23">
        <f t="shared" si="1101"/>
        <v>13825559.361691331</v>
      </c>
      <c r="Z1543" s="3">
        <f t="shared" si="1102"/>
        <v>0</v>
      </c>
      <c r="AA1543" s="23">
        <f t="shared" si="1103"/>
        <v>58122008.314485416</v>
      </c>
      <c r="AB1543" s="26">
        <f t="shared" si="1120"/>
        <v>70086276.274228647</v>
      </c>
      <c r="AC1543" s="23">
        <f t="shared" si="1121"/>
        <v>74889487.274228647</v>
      </c>
      <c r="AD1543" s="23">
        <f t="shared" si="1127"/>
        <v>4803211</v>
      </c>
      <c r="AE1543" s="24">
        <f t="shared" si="1135"/>
        <v>70086276.274228647</v>
      </c>
      <c r="AF1543" s="3">
        <f t="shared" si="1122"/>
        <v>1E-4</v>
      </c>
      <c r="AG1543" s="2">
        <f t="shared" si="1104"/>
        <v>0</v>
      </c>
      <c r="AH1543" s="2">
        <f t="shared" si="1105"/>
        <v>114.89350344316833</v>
      </c>
      <c r="AI1543" s="23">
        <f t="shared" si="1128"/>
        <v>9344490872.1220398</v>
      </c>
      <c r="AJ1543" s="23">
        <f t="shared" si="1106"/>
        <v>6219.922423797766</v>
      </c>
      <c r="AK1543" s="23">
        <f t="shared" si="1107"/>
        <v>60267.471530882525</v>
      </c>
      <c r="AL1543" s="23">
        <f t="shared" si="1132"/>
        <v>0</v>
      </c>
      <c r="AM1543" s="23">
        <f t="shared" si="1133"/>
        <v>0</v>
      </c>
      <c r="AN1543" s="16">
        <f t="shared" si="1123"/>
        <v>0</v>
      </c>
      <c r="AO1543" s="23">
        <f t="shared" si="1124"/>
        <v>0</v>
      </c>
      <c r="AP1543" s="22">
        <f t="shared" si="1125"/>
        <v>0</v>
      </c>
      <c r="AQ1543" s="30">
        <f t="shared" si="1108"/>
        <v>5674975774.3037472</v>
      </c>
      <c r="AR1543" s="28">
        <f t="shared" si="1109"/>
        <v>2690070649.848309</v>
      </c>
      <c r="AS1543" s="25">
        <f t="shared" si="1110"/>
        <v>200337590.02425668</v>
      </c>
      <c r="AT1543" s="32">
        <f t="shared" si="1111"/>
        <v>0</v>
      </c>
      <c r="AU1543" s="23">
        <f t="shared" si="1112"/>
        <v>0</v>
      </c>
      <c r="AV1543" s="22">
        <f t="shared" si="1113"/>
        <v>773683072.75970161</v>
      </c>
      <c r="AW1543" s="31">
        <f t="shared" si="1126"/>
        <v>3930695299.5243821</v>
      </c>
    </row>
    <row r="1544" spans="1:53" x14ac:dyDescent="0.25">
      <c r="A1544" s="21">
        <f t="shared" si="1134"/>
        <v>546</v>
      </c>
      <c r="B1544" s="21" t="s">
        <v>9</v>
      </c>
      <c r="C1544" s="27">
        <f t="shared" si="1091"/>
        <v>0</v>
      </c>
      <c r="D1544" s="27">
        <f t="shared" si="1114"/>
        <v>0</v>
      </c>
      <c r="E1544" s="27" t="b">
        <f t="shared" si="1090"/>
        <v>1</v>
      </c>
      <c r="F1544" s="29">
        <f t="shared" si="1092"/>
        <v>0</v>
      </c>
      <c r="G1544" s="27">
        <f t="shared" si="1115"/>
        <v>0</v>
      </c>
      <c r="H1544" s="22">
        <f t="shared" si="1093"/>
        <v>20131144561.079838</v>
      </c>
      <c r="I1544" s="23">
        <f t="shared" si="1094"/>
        <v>132580106.5049091</v>
      </c>
      <c r="J1544" s="23">
        <f t="shared" si="1095"/>
        <v>1086</v>
      </c>
      <c r="K1544" s="19">
        <f t="shared" si="1116"/>
        <v>225.0831931027827</v>
      </c>
      <c r="L1544" s="16">
        <f t="shared" si="1096"/>
        <v>138.85893456894999</v>
      </c>
      <c r="M1544" s="23">
        <f>M1543-IF($B1544="B",(Percent_Rent_In_Elsies*2.49%/12 * H1543)/K1543,0)+IF($B1544="D",N1544,0)+IF(B1544="D",AK1543)+IF(B1544="C",F1543*90%)-(Y1544-Y1543)-IF($B1544="A",Q1543/K1543) + IF($B1544="A",Q1543/K1543)</f>
        <v>-34193599.579518154</v>
      </c>
      <c r="N1544" s="23">
        <f t="shared" si="1097"/>
        <v>0</v>
      </c>
      <c r="O1544" s="22">
        <f t="shared" si="1098"/>
        <v>14306253.630922958</v>
      </c>
      <c r="P1544" s="22">
        <f t="shared" si="1129"/>
        <v>0</v>
      </c>
      <c r="Q1544" s="22">
        <f t="shared" si="1130"/>
        <v>0</v>
      </c>
      <c r="R1544" s="22">
        <f t="shared" si="1099"/>
        <v>246127493.19128183</v>
      </c>
      <c r="S1544" s="16">
        <f t="shared" si="1136"/>
        <v>0</v>
      </c>
      <c r="T1544" s="15">
        <f t="shared" si="1100"/>
        <v>6170240.0699099042</v>
      </c>
      <c r="U1544" s="23">
        <f t="shared" si="1117"/>
        <v>1093497.8220902234</v>
      </c>
      <c r="V1544" s="23">
        <f t="shared" si="1118"/>
        <v>0</v>
      </c>
      <c r="W1544" s="23">
        <f t="shared" si="1131"/>
        <v>90973.198866813735</v>
      </c>
      <c r="X1544" s="23">
        <f t="shared" si="1119"/>
        <v>31208104.628143892</v>
      </c>
      <c r="Y1544" s="23">
        <f t="shared" si="1101"/>
        <v>13825559.361691331</v>
      </c>
      <c r="Z1544" s="3">
        <f t="shared" si="1102"/>
        <v>0</v>
      </c>
      <c r="AA1544" s="23">
        <f t="shared" si="1103"/>
        <v>58061740.842954531</v>
      </c>
      <c r="AB1544" s="26">
        <f t="shared" si="1120"/>
        <v>70086276.274228647</v>
      </c>
      <c r="AC1544" s="23">
        <f t="shared" si="1121"/>
        <v>74889487.274228647</v>
      </c>
      <c r="AD1544" s="23">
        <f t="shared" si="1127"/>
        <v>4803211</v>
      </c>
      <c r="AE1544" s="24">
        <f t="shared" si="1135"/>
        <v>70086276.274228647</v>
      </c>
      <c r="AF1544" s="3">
        <f t="shared" si="1122"/>
        <v>0</v>
      </c>
      <c r="AG1544" s="2">
        <f t="shared" si="1104"/>
        <v>0</v>
      </c>
      <c r="AH1544" s="2">
        <f t="shared" si="1105"/>
        <v>114.89350344316833</v>
      </c>
      <c r="AI1544" s="23">
        <f t="shared" si="1128"/>
        <v>9334801447.1703224</v>
      </c>
      <c r="AJ1544" s="23">
        <f t="shared" si="1106"/>
        <v>6219.922423797766</v>
      </c>
      <c r="AK1544" s="23">
        <f t="shared" si="1107"/>
        <v>0</v>
      </c>
      <c r="AL1544" s="23">
        <f t="shared" si="1132"/>
        <v>0</v>
      </c>
      <c r="AM1544" s="23">
        <f t="shared" si="1133"/>
        <v>0</v>
      </c>
      <c r="AN1544" s="16">
        <f t="shared" si="1123"/>
        <v>0</v>
      </c>
      <c r="AO1544" s="23">
        <f t="shared" si="1124"/>
        <v>0</v>
      </c>
      <c r="AP1544" s="22">
        <f t="shared" si="1125"/>
        <v>0</v>
      </c>
      <c r="AQ1544" s="30">
        <f t="shared" si="1108"/>
        <v>5674975774.3037472</v>
      </c>
      <c r="AR1544" s="28">
        <f t="shared" si="1109"/>
        <v>2690070649.848309</v>
      </c>
      <c r="AS1544" s="25">
        <f t="shared" si="1110"/>
        <v>200337590.02425668</v>
      </c>
      <c r="AT1544" s="32">
        <f t="shared" si="1111"/>
        <v>0</v>
      </c>
      <c r="AU1544" s="23">
        <f t="shared" si="1112"/>
        <v>0</v>
      </c>
      <c r="AV1544" s="22">
        <f t="shared" si="1113"/>
        <v>773683072.75970161</v>
      </c>
      <c r="AW1544" s="31">
        <f t="shared" si="1126"/>
        <v>3930695299.5243821</v>
      </c>
      <c r="AX1544" s="21"/>
      <c r="AY1544" s="21"/>
      <c r="AZ1544" s="21"/>
      <c r="BA1544" s="21"/>
    </row>
    <row r="1545" spans="1:53" x14ac:dyDescent="0.25">
      <c r="A1545" s="21">
        <f t="shared" si="1134"/>
        <v>546</v>
      </c>
      <c r="B1545" s="21" t="s">
        <v>28</v>
      </c>
      <c r="C1545" s="27">
        <f t="shared" si="1091"/>
        <v>0</v>
      </c>
      <c r="D1545" s="27">
        <f t="shared" si="1114"/>
        <v>0</v>
      </c>
      <c r="E1545" s="27" t="b">
        <f t="shared" si="1090"/>
        <v>1</v>
      </c>
      <c r="F1545" s="29">
        <f t="shared" si="1092"/>
        <v>0</v>
      </c>
      <c r="G1545" s="27">
        <f t="shared" si="1115"/>
        <v>0</v>
      </c>
      <c r="H1545" s="22">
        <f t="shared" si="1093"/>
        <v>20131144561.079838</v>
      </c>
      <c r="I1545" s="23">
        <f t="shared" si="1094"/>
        <v>132580106.5049091</v>
      </c>
      <c r="J1545" s="23">
        <f t="shared" si="1095"/>
        <v>1086</v>
      </c>
      <c r="K1545" s="19">
        <f t="shared" si="1116"/>
        <v>225.0831931027827</v>
      </c>
      <c r="L1545" s="16">
        <f t="shared" si="1096"/>
        <v>138.85893456894999</v>
      </c>
      <c r="M1545" s="23">
        <f>M1544-IF($B1545="B",(Percent_Rent_In_Elsies*2.49%/12 * H1544)/K1544,0)+IF($B1545="D",N1545,0)+IF(B1545="D",AK1544)+IF(B1545="C",F1544*90%)-(Y1545-Y1544)-IF($B1545="A",Q1544/K1544) + IF($B1545="A",Q1544/K1544)</f>
        <v>-34193599.579518154</v>
      </c>
      <c r="N1545" s="23">
        <f t="shared" si="1097"/>
        <v>0</v>
      </c>
      <c r="O1545" s="22">
        <f t="shared" si="1098"/>
        <v>0</v>
      </c>
      <c r="P1545" s="22">
        <f t="shared" si="1129"/>
        <v>14306253.630922958</v>
      </c>
      <c r="Q1545" s="22">
        <f t="shared" si="1130"/>
        <v>0</v>
      </c>
      <c r="R1545" s="22">
        <f t="shared" si="1099"/>
        <v>246127493.19128183</v>
      </c>
      <c r="S1545" s="16">
        <f t="shared" si="1136"/>
        <v>0</v>
      </c>
      <c r="T1545" s="15">
        <f t="shared" si="1100"/>
        <v>0</v>
      </c>
      <c r="U1545" s="23">
        <f t="shared" si="1117"/>
        <v>1093497.8220902234</v>
      </c>
      <c r="V1545" s="23">
        <f t="shared" si="1118"/>
        <v>0</v>
      </c>
      <c r="W1545" s="23">
        <f t="shared" si="1131"/>
        <v>0</v>
      </c>
      <c r="X1545" s="23">
        <f t="shared" si="1119"/>
        <v>31208104.628143892</v>
      </c>
      <c r="Y1545" s="23">
        <f t="shared" si="1101"/>
        <v>13825559.361691331</v>
      </c>
      <c r="Z1545" s="3">
        <f t="shared" si="1102"/>
        <v>4548.6599433406873</v>
      </c>
      <c r="AA1545" s="23">
        <f t="shared" si="1103"/>
        <v>58129970.742104642</v>
      </c>
      <c r="AB1545" s="26">
        <f t="shared" si="1120"/>
        <v>70086276.274228647</v>
      </c>
      <c r="AC1545" s="23">
        <f t="shared" si="1121"/>
        <v>74889487.274228647</v>
      </c>
      <c r="AD1545" s="23">
        <f t="shared" si="1127"/>
        <v>4803211</v>
      </c>
      <c r="AE1545" s="24">
        <f t="shared" si="1135"/>
        <v>70086276.274228647</v>
      </c>
      <c r="AF1545" s="3">
        <f t="shared" si="1122"/>
        <v>0</v>
      </c>
      <c r="AG1545" s="2">
        <f t="shared" si="1104"/>
        <v>545839193.20088243</v>
      </c>
      <c r="AH1545" s="2">
        <f t="shared" si="1105"/>
        <v>114.89350344316833</v>
      </c>
      <c r="AI1545" s="23">
        <f t="shared" si="1128"/>
        <v>9345771021.1458855</v>
      </c>
      <c r="AJ1545" s="23">
        <f t="shared" si="1106"/>
        <v>6219.922423797766</v>
      </c>
      <c r="AK1545" s="23">
        <f t="shared" si="1107"/>
        <v>0</v>
      </c>
      <c r="AL1545" s="23">
        <f t="shared" si="1132"/>
        <v>0</v>
      </c>
      <c r="AM1545" s="23">
        <f t="shared" si="1133"/>
        <v>0</v>
      </c>
      <c r="AN1545" s="16">
        <f t="shared" si="1123"/>
        <v>0</v>
      </c>
      <c r="AO1545" s="23">
        <f t="shared" si="1124"/>
        <v>0</v>
      </c>
      <c r="AP1545" s="22">
        <f t="shared" si="1125"/>
        <v>0</v>
      </c>
      <c r="AQ1545" s="30">
        <f t="shared" si="1108"/>
        <v>5674975774.3037472</v>
      </c>
      <c r="AR1545" s="28">
        <f t="shared" si="1109"/>
        <v>2690070649.848309</v>
      </c>
      <c r="AS1545" s="25">
        <f t="shared" si="1110"/>
        <v>200337590.02425668</v>
      </c>
      <c r="AT1545" s="32">
        <f t="shared" si="1111"/>
        <v>9097.3198866813746</v>
      </c>
      <c r="AU1545" s="23">
        <f t="shared" si="1112"/>
        <v>9097.3198866813746</v>
      </c>
      <c r="AV1545" s="22">
        <f t="shared" si="1113"/>
        <v>779853312.82961154</v>
      </c>
      <c r="AW1545" s="31">
        <f t="shared" si="1126"/>
        <v>3930695299.5243816</v>
      </c>
      <c r="AX1545" s="21"/>
      <c r="AY1545" s="21"/>
      <c r="AZ1545" s="21"/>
      <c r="BA1545" s="21"/>
    </row>
    <row r="1546" spans="1:53" x14ac:dyDescent="0.25">
      <c r="A1546">
        <f t="shared" si="1134"/>
        <v>547</v>
      </c>
      <c r="B1546" t="s">
        <v>6</v>
      </c>
      <c r="C1546" s="27">
        <f t="shared" si="1091"/>
        <v>0</v>
      </c>
      <c r="D1546" s="27">
        <f t="shared" si="1114"/>
        <v>0</v>
      </c>
      <c r="E1546" s="27" t="b">
        <f t="shared" ref="E1546:E1609" si="1137">IF(OR(I1546&gt;Max_Parcels, AI1546&gt;8000000000),TRUE,FALSE)</f>
        <v>1</v>
      </c>
      <c r="F1546" s="29">
        <f t="shared" si="1092"/>
        <v>0</v>
      </c>
      <c r="G1546" s="27">
        <f t="shared" si="1115"/>
        <v>0</v>
      </c>
      <c r="H1546" s="22">
        <f t="shared" si="1093"/>
        <v>20164696468.681637</v>
      </c>
      <c r="I1546" s="23">
        <f t="shared" si="1094"/>
        <v>132580106.5049091</v>
      </c>
      <c r="J1546" s="23">
        <f t="shared" si="1095"/>
        <v>1086</v>
      </c>
      <c r="K1546" s="19">
        <f t="shared" si="1116"/>
        <v>225.0831931027827</v>
      </c>
      <c r="L1546" s="16">
        <f t="shared" si="1096"/>
        <v>139.0903661265649</v>
      </c>
      <c r="M1546" s="23">
        <f>M1545-IF($B1546="B",(Percent_Rent_In_Elsies*2.49%/12 * H1545)/K1545,0)+IF($B1546="D",N1546,0)+IF(B1546="D",AK1545)+IF(B1546="C",F1545*90%)-(Y1546-Y1545)-IF($B1546="A",Q1545/K1545) + IF($B1546="A",Q1545/K1545)</f>
        <v>-34193599.579518154</v>
      </c>
      <c r="N1546" s="23">
        <f t="shared" si="1097"/>
        <v>0</v>
      </c>
      <c r="O1546" s="22">
        <f t="shared" si="1098"/>
        <v>0</v>
      </c>
      <c r="P1546" s="22">
        <f t="shared" si="1129"/>
        <v>0</v>
      </c>
      <c r="Q1546" s="22">
        <f t="shared" si="1130"/>
        <v>0</v>
      </c>
      <c r="R1546" s="22">
        <f t="shared" si="1099"/>
        <v>246127493.19128183</v>
      </c>
      <c r="S1546" s="16">
        <f t="shared" si="1136"/>
        <v>0</v>
      </c>
      <c r="T1546" s="15">
        <f t="shared" si="1100"/>
        <v>0</v>
      </c>
      <c r="U1546" s="23">
        <f t="shared" si="1117"/>
        <v>1093497.8220902234</v>
      </c>
      <c r="V1546" s="23">
        <f t="shared" si="1118"/>
        <v>0</v>
      </c>
      <c r="W1546" s="23">
        <f t="shared" si="1131"/>
        <v>0</v>
      </c>
      <c r="X1546" s="23">
        <f t="shared" si="1119"/>
        <v>31230847.927860595</v>
      </c>
      <c r="Y1546" s="23">
        <f t="shared" si="1101"/>
        <v>13825559.361691331</v>
      </c>
      <c r="Z1546" s="3">
        <f t="shared" si="1102"/>
        <v>0</v>
      </c>
      <c r="AA1546" s="23">
        <f t="shared" si="1103"/>
        <v>58129970.742104642</v>
      </c>
      <c r="AB1546" s="26">
        <f t="shared" si="1120"/>
        <v>70086276.274228647</v>
      </c>
      <c r="AC1546" s="23">
        <f t="shared" si="1121"/>
        <v>74889487.274228647</v>
      </c>
      <c r="AD1546" s="23">
        <f t="shared" si="1127"/>
        <v>4803211</v>
      </c>
      <c r="AE1546" s="24">
        <f t="shared" si="1135"/>
        <v>70086276.274228647</v>
      </c>
      <c r="AF1546" s="3">
        <f t="shared" si="1122"/>
        <v>0</v>
      </c>
      <c r="AG1546" s="2">
        <f t="shared" si="1104"/>
        <v>0</v>
      </c>
      <c r="AH1546" s="2">
        <f t="shared" si="1105"/>
        <v>115.0849926155736</v>
      </c>
      <c r="AI1546" s="23">
        <f t="shared" si="1128"/>
        <v>9345771021.1458855</v>
      </c>
      <c r="AJ1546" s="23">
        <f t="shared" si="1106"/>
        <v>6219.922423797766</v>
      </c>
      <c r="AK1546" s="23">
        <f t="shared" si="1107"/>
        <v>0</v>
      </c>
      <c r="AL1546" s="23">
        <f t="shared" si="1132"/>
        <v>0</v>
      </c>
      <c r="AM1546" s="23">
        <f t="shared" si="1133"/>
        <v>0</v>
      </c>
      <c r="AN1546" s="16">
        <f t="shared" si="1123"/>
        <v>0</v>
      </c>
      <c r="AO1546" s="23">
        <f t="shared" si="1124"/>
        <v>0</v>
      </c>
      <c r="AP1546" s="22">
        <f t="shared" si="1125"/>
        <v>0</v>
      </c>
      <c r="AQ1546" s="30">
        <f t="shared" si="1108"/>
        <v>5674975774.3037472</v>
      </c>
      <c r="AR1546" s="28">
        <f t="shared" si="1109"/>
        <v>2690070649.848309</v>
      </c>
      <c r="AS1546" s="25">
        <f t="shared" si="1110"/>
        <v>200337590.02425668</v>
      </c>
      <c r="AT1546" s="32">
        <f t="shared" si="1111"/>
        <v>0</v>
      </c>
      <c r="AU1546" s="23">
        <f t="shared" si="1112"/>
        <v>0</v>
      </c>
      <c r="AV1546" s="22">
        <f t="shared" si="1113"/>
        <v>779853312.82961154</v>
      </c>
      <c r="AW1546" s="31">
        <f t="shared" si="1126"/>
        <v>3916389045.8934588</v>
      </c>
    </row>
    <row r="1547" spans="1:53" x14ac:dyDescent="0.25">
      <c r="A1547">
        <f t="shared" si="1134"/>
        <v>547</v>
      </c>
      <c r="B1547" t="s">
        <v>7</v>
      </c>
      <c r="C1547" s="27">
        <f t="shared" ref="C1547:C1610" si="1138">IF(E1546 = TRUE, 0, IF(AND($B1547="A",P1546&gt;0),P1546,0)+IFERROR(IF($B1547="A",Percent_Elsies*95%*AN1543),0))</f>
        <v>0</v>
      </c>
      <c r="D1547" s="27">
        <f t="shared" si="1114"/>
        <v>0</v>
      </c>
      <c r="E1547" s="27" t="b">
        <f t="shared" si="1137"/>
        <v>1</v>
      </c>
      <c r="F1547" s="29">
        <f t="shared" ref="F1547:F1610" si="1139">D1547/K1547</f>
        <v>0</v>
      </c>
      <c r="G1547" s="27">
        <f t="shared" si="1115"/>
        <v>0</v>
      </c>
      <c r="H1547" s="22">
        <f t="shared" ref="H1547:H1610" si="1140">(H1546*K1547/K1546+G1547+D1547)*IF(B1547="A",(1+Inflation_Rate/12),1)</f>
        <v>20164696468.681637</v>
      </c>
      <c r="I1547" s="23">
        <f t="shared" ref="I1547:I1610" si="1141">I1546+(G1547+D1547)/L1547</f>
        <v>132580106.5049091</v>
      </c>
      <c r="J1547" s="23">
        <f t="shared" ref="J1547:J1610" si="1142">J1546+IF(AND($B1547="A",M1547&lt;0,AR1546&gt;0,E1546=FALSE),MIN(_xlfn.FLOOR.MATH(1 + (-M1547*2)/(Buy_On_Revalue)),30),0)</f>
        <v>1086</v>
      </c>
      <c r="K1547" s="19">
        <f t="shared" si="1116"/>
        <v>225.0831931027827</v>
      </c>
      <c r="L1547" s="16">
        <f t="shared" ref="L1547:L1610" si="1143">(L1546/K1546)*K1547*IF(B1547="A",(1+Inflation_Rate/12),1)</f>
        <v>139.0903661265649</v>
      </c>
      <c r="M1547" s="23">
        <f>M1546-IF($B1547="B",(Percent_Rent_In_Elsies*2.49%/12 * H1546)/K1546,0)+IF($B1547="D",N1547,0)+IF(B1547="D",AK1546)+IF(B1547="C",F1546*90%)-(Y1547-Y1546)-IF($B1547="A",Q1546/K1546) + IF($B1547="A",Q1546/K1546)</f>
        <v>-34286546.868464351</v>
      </c>
      <c r="N1547" s="23">
        <f t="shared" ref="N1547:N1610" si="1144">IF(B1547="D", IF(V1546&gt;(Percent_Elsies*(S1546+V1546)),V1546-(Percent_Elsies)*(S1546+V1546),0),0)</f>
        <v>0</v>
      </c>
      <c r="O1547" s="22">
        <f t="shared" ref="O1547:O1610" si="1145">IF(B1547="D",IF(S1546&gt;Percent_Dollars*(S1546+V1546),S1546-(Percent_Dollars*(S1546+V1546)),0),0)</f>
        <v>0</v>
      </c>
      <c r="P1547" s="22">
        <f t="shared" si="1129"/>
        <v>0</v>
      </c>
      <c r="Q1547" s="22">
        <f t="shared" si="1130"/>
        <v>0</v>
      </c>
      <c r="R1547" s="22">
        <f t="shared" ref="R1547:R1610" si="1146">R1546+IF($B1547="B",5%*AN1547,0)-IF(B1547="B",R1546/12,0)+IF($B1547="C", AP1546,0)</f>
        <v>225616868.75867501</v>
      </c>
      <c r="S1547" s="16">
        <f t="shared" si="1136"/>
        <v>20510624.43260682</v>
      </c>
      <c r="T1547" s="15">
        <f t="shared" ref="T1547:T1610" si="1147">IF($B1547="E",0,T1546+IF(B1547="B", Percent_Dollars*95%*AN1547,0)  + IF($B1547="D",N1547*MM_Bottom*K1547)+IF($B1547="D",S1546-O1547))</f>
        <v>0</v>
      </c>
      <c r="U1547" s="23">
        <f t="shared" si="1117"/>
        <v>1002373.0035827048</v>
      </c>
      <c r="V1547" s="23">
        <f t="shared" si="1118"/>
        <v>91124.818507518619</v>
      </c>
      <c r="W1547" s="23">
        <f t="shared" si="1131"/>
        <v>0</v>
      </c>
      <c r="X1547" s="23">
        <f t="shared" si="1119"/>
        <v>31230847.927860595</v>
      </c>
      <c r="Y1547" s="23">
        <f t="shared" ref="Y1547:Y1610" si="1148">50%*$H$10*(AS1546/$AS$10)*((4/3)/12+2.49%/4)</f>
        <v>13825559.361691331</v>
      </c>
      <c r="Z1547" s="3">
        <f t="shared" ref="Z1547:Z1610" si="1149">IF($B1547="E",W1546*3.5%/Percent_Elsies,0)</f>
        <v>0</v>
      </c>
      <c r="AA1547" s="23">
        <f t="shared" ref="AA1547:AA1610" si="1150">AA1546+IF($B1547="E",W1546*52.5%/Percent_Elsies,0)-IF($B1547="D",AK1546)</f>
        <v>58129970.742104642</v>
      </c>
      <c r="AB1547" s="26">
        <f t="shared" si="1120"/>
        <v>70086276.274228647</v>
      </c>
      <c r="AC1547" s="23">
        <f t="shared" si="1121"/>
        <v>74889487.274228647</v>
      </c>
      <c r="AD1547" s="23">
        <f t="shared" si="1127"/>
        <v>4803211</v>
      </c>
      <c r="AE1547" s="24">
        <f t="shared" si="1135"/>
        <v>70086276.274228647</v>
      </c>
      <c r="AF1547" s="3">
        <f t="shared" si="1122"/>
        <v>0</v>
      </c>
      <c r="AG1547" s="2">
        <f t="shared" ref="AG1547:AG1610" si="1151">IF($B1547="E",(Z1547/AF1545)*12,0)</f>
        <v>0</v>
      </c>
      <c r="AH1547" s="2">
        <f t="shared" ref="AH1547:AH1610" si="1152">40%*H1547/AE1547</f>
        <v>115.0849926155736</v>
      </c>
      <c r="AI1547" s="23">
        <f t="shared" si="1128"/>
        <v>9345771021.1458855</v>
      </c>
      <c r="AJ1547" s="23">
        <f t="shared" ref="AJ1547:AJ1610" si="1153">AJ1546*K1546/K1547</f>
        <v>6219.922423797766</v>
      </c>
      <c r="AK1547" s="23">
        <f t="shared" ref="AK1547:AK1610" si="1154">IF($B1547="C",((37/25)*1000/K1547)*AI1547/1000000 - AM1546/1000000,0)</f>
        <v>0</v>
      </c>
      <c r="AL1547" s="23">
        <f t="shared" si="1132"/>
        <v>1280149.0238456726</v>
      </c>
      <c r="AM1547" s="23">
        <f t="shared" si="1133"/>
        <v>1194364142.8830779</v>
      </c>
      <c r="AN1547" s="16">
        <f t="shared" si="1123"/>
        <v>0</v>
      </c>
      <c r="AO1547" s="23">
        <f t="shared" si="1124"/>
        <v>92947.288946197878</v>
      </c>
      <c r="AP1547" s="22">
        <f t="shared" si="1125"/>
        <v>20920872.586257201</v>
      </c>
      <c r="AQ1547" s="30">
        <f t="shared" ref="AQ1547:AQ1610" si="1155">(AQ1546+IF($B1547="B",AN1547*(5%+95%*Percent_Dollars))+IFERROR(IF($B1547="A",AN1543*95%*Percent_Elsies),0)+IF($B1547="B",D1547)+AP1547+IF($B1547="B",(Percent_Rent_In_Elsies*2.49%*H1546/12)*MM_Top,0)-IF($B1547="C",F1546*MM_Bottom*K1547*65%)) + IF($B1547="A",Q1546*(MM_Top - MM_Bottom)) - IF($B1547="A",Q1546)</f>
        <v>5716639692.0592785</v>
      </c>
      <c r="AR1547" s="28">
        <f t="shared" ref="AR1547:AR1610" si="1156">(AR1546+IF($B1547="B",((Percent_Rent_In_Elsies)*2.49%*H1546/12)*MM_Top,0)-IF($B1547="D",N1547*MM_Bottom*K1547)-IF($B1547="C",F1546*MM_Bottom*K1547*65%)) + IF($B1547="A",Q1546*(MM_Top - MM_Bottom))</f>
        <v>2710813695.0175829</v>
      </c>
      <c r="AS1547" s="25">
        <f t="shared" ref="AS1547:AS1610" si="1157">AS1546+G1547+D1547</f>
        <v>200337590.02425668</v>
      </c>
      <c r="AT1547" s="32">
        <f t="shared" ref="AT1547:AT1610" si="1158">IF($B1547="E",W1546*7%/Percent_Elsies,0)</f>
        <v>0</v>
      </c>
      <c r="AU1547" s="23">
        <f t="shared" ref="AU1547:AU1610" si="1159">IF($B1547="E",W1546*7%/Percent_Elsies,0)</f>
        <v>0</v>
      </c>
      <c r="AV1547" s="22">
        <f t="shared" ref="AV1547:AV1610" si="1160">AV1546+IF($B1547="E",T1546*30%/Percent_Dollars)</f>
        <v>779853312.82961154</v>
      </c>
      <c r="AW1547" s="31">
        <f t="shared" si="1126"/>
        <v>3958052963.6489902</v>
      </c>
    </row>
    <row r="1548" spans="1:53" s="21" customFormat="1" x14ac:dyDescent="0.25">
      <c r="A1548">
        <f t="shared" si="1134"/>
        <v>547</v>
      </c>
      <c r="B1548" t="s">
        <v>8</v>
      </c>
      <c r="C1548" s="27">
        <f t="shared" si="1138"/>
        <v>0</v>
      </c>
      <c r="D1548" s="27">
        <f t="shared" ref="D1548:D1611" si="1161">IF(AND($B1548="B",M1548&lt;0,AR1547&gt;0,E1547=FALSE),MIN(AR1547,Buy_On_Revalue*K1548*(J1547-J1546)),0)</f>
        <v>0</v>
      </c>
      <c r="E1548" s="27" t="b">
        <f t="shared" si="1137"/>
        <v>1</v>
      </c>
      <c r="F1548" s="29">
        <f t="shared" si="1139"/>
        <v>0</v>
      </c>
      <c r="G1548" s="27">
        <f t="shared" ref="G1548:G1611" si="1162">C1548</f>
        <v>0</v>
      </c>
      <c r="H1548" s="22">
        <f t="shared" si="1140"/>
        <v>20164696468.681637</v>
      </c>
      <c r="I1548" s="23">
        <f t="shared" si="1141"/>
        <v>132580106.5049091</v>
      </c>
      <c r="J1548" s="23">
        <f t="shared" si="1142"/>
        <v>1086</v>
      </c>
      <c r="K1548" s="19">
        <f t="shared" ref="K1548:K1611" si="1163">IF(J1548-J1547 &gt; 0,K1547*(1+0.005)^(J1548-J1547),K1547)</f>
        <v>225.0831931027827</v>
      </c>
      <c r="L1548" s="16">
        <f t="shared" si="1143"/>
        <v>139.0903661265649</v>
      </c>
      <c r="M1548" s="23">
        <f>M1547-IF($B1548="B",(Percent_Rent_In_Elsies*2.49%/12 * H1547)/K1547,0)+IF($B1548="D",N1548,0)+IF(B1548="D",AK1547)+IF(B1548="C",F1547*90%)-(Y1548-Y1547)-IF($B1548="A",Q1547/K1547) + IF($B1548="A",Q1547/K1547)</f>
        <v>-34286546.868464351</v>
      </c>
      <c r="N1548" s="23">
        <f t="shared" si="1144"/>
        <v>0</v>
      </c>
      <c r="O1548" s="22">
        <f t="shared" si="1145"/>
        <v>0</v>
      </c>
      <c r="P1548" s="22">
        <f t="shared" si="1129"/>
        <v>0</v>
      </c>
      <c r="Q1548" s="22">
        <f t="shared" si="1130"/>
        <v>0</v>
      </c>
      <c r="R1548" s="22">
        <f t="shared" si="1146"/>
        <v>246537741.3449322</v>
      </c>
      <c r="S1548" s="16">
        <f t="shared" si="1136"/>
        <v>20510624.43260682</v>
      </c>
      <c r="T1548" s="15">
        <f t="shared" si="1147"/>
        <v>0</v>
      </c>
      <c r="U1548" s="23">
        <f t="shared" ref="U1548:U1611" si="1164">U1547-IF($B1548="B",U1547/12)+IF($B1548="C",AO1547)+IF(B1548="C",F1547*10%)</f>
        <v>1095320.2925289026</v>
      </c>
      <c r="V1548" s="23">
        <f t="shared" ref="V1548:V1611" si="1165">IF($B1548="D", 0, V1547+IF($B1548="B",U1547/12,0))</f>
        <v>91124.818507518619</v>
      </c>
      <c r="W1548" s="23">
        <f t="shared" si="1131"/>
        <v>0</v>
      </c>
      <c r="X1548" s="23">
        <f t="shared" ref="X1548:X1611" si="1166">X1547+IFERROR(IF($B1548="A",Z1547,0),0)  + AT1547 + AU1547 - IF($B1548="A",Q1547/K1547)</f>
        <v>31230847.927860595</v>
      </c>
      <c r="Y1548" s="23">
        <f t="shared" si="1148"/>
        <v>13825559.361691331</v>
      </c>
      <c r="Z1548" s="3">
        <f t="shared" si="1149"/>
        <v>0</v>
      </c>
      <c r="AA1548" s="23">
        <f t="shared" si="1150"/>
        <v>58129970.742104642</v>
      </c>
      <c r="AB1548" s="26">
        <f t="shared" ref="AB1548:AB1611" si="1167">M1548+SUM(U1548:AA1548)+AO1548+AT1548+AU1548</f>
        <v>70086276.274228632</v>
      </c>
      <c r="AC1548" s="23">
        <f t="shared" ref="AC1548:AC1611" si="1168">AC1547+G1548+IF($B1548="C",F1547)</f>
        <v>74889487.274228647</v>
      </c>
      <c r="AD1548" s="23">
        <f t="shared" si="1127"/>
        <v>4803211</v>
      </c>
      <c r="AE1548" s="24">
        <f t="shared" si="1135"/>
        <v>70086276.274228647</v>
      </c>
      <c r="AF1548" s="3">
        <f t="shared" ref="AF1548:AF1611" si="1169">IF($B1548="C",MAX(AE1548-AA1548-Y1548-U1548-V1548-W1548-AO1548-AT1548-AU1548,0.0001),0)</f>
        <v>1E-4</v>
      </c>
      <c r="AG1548" s="2">
        <f t="shared" si="1151"/>
        <v>0</v>
      </c>
      <c r="AH1548" s="2">
        <f t="shared" si="1152"/>
        <v>115.0849926155736</v>
      </c>
      <c r="AI1548" s="23">
        <f t="shared" si="1128"/>
        <v>9345771021.1458855</v>
      </c>
      <c r="AJ1548" s="23">
        <f t="shared" si="1153"/>
        <v>6219.922423797766</v>
      </c>
      <c r="AK1548" s="23">
        <f t="shared" si="1154"/>
        <v>60257.319213056078</v>
      </c>
      <c r="AL1548" s="23">
        <f t="shared" si="1132"/>
        <v>0</v>
      </c>
      <c r="AM1548" s="23">
        <f t="shared" si="1133"/>
        <v>0</v>
      </c>
      <c r="AN1548" s="16">
        <f t="shared" ref="AN1548:AN1611" si="1170">IF($B1548="B",(G1542)/2,0)</f>
        <v>0</v>
      </c>
      <c r="AO1548" s="23">
        <f t="shared" ref="AO1548:AO1611" si="1171">IF($B1548="B",(Percent_Rent_In_Elsies*2.49%/12*H1547)/K1547,0)</f>
        <v>0</v>
      </c>
      <c r="AP1548" s="22">
        <f t="shared" ref="AP1548:AP1611" si="1172">IF($B1548="B",(1-Percent_Rent_In_Elsies)*2.49%*H1547/12,0)</f>
        <v>0</v>
      </c>
      <c r="AQ1548" s="30">
        <f t="shared" si="1155"/>
        <v>5716639692.0592785</v>
      </c>
      <c r="AR1548" s="28">
        <f t="shared" si="1156"/>
        <v>2710813695.0175829</v>
      </c>
      <c r="AS1548" s="25">
        <f t="shared" si="1157"/>
        <v>200337590.02425668</v>
      </c>
      <c r="AT1548" s="32">
        <f t="shared" si="1158"/>
        <v>0</v>
      </c>
      <c r="AU1548" s="23">
        <f t="shared" si="1159"/>
        <v>0</v>
      </c>
      <c r="AV1548" s="22">
        <f t="shared" si="1160"/>
        <v>779853312.82961154</v>
      </c>
      <c r="AW1548" s="31">
        <f t="shared" ref="AW1548:AW1611" si="1173">SUM(AR1548:AS1548)+AV1548 +SUM(O1548:T1548)+AP1548</f>
        <v>3958052963.6489906</v>
      </c>
      <c r="AX1548"/>
      <c r="AY1548"/>
      <c r="AZ1548"/>
      <c r="BA1548"/>
    </row>
    <row r="1549" spans="1:53" s="21" customFormat="1" x14ac:dyDescent="0.25">
      <c r="A1549">
        <f t="shared" si="1134"/>
        <v>547</v>
      </c>
      <c r="B1549" t="s">
        <v>9</v>
      </c>
      <c r="C1549" s="27">
        <f t="shared" si="1138"/>
        <v>0</v>
      </c>
      <c r="D1549" s="27">
        <f t="shared" si="1161"/>
        <v>0</v>
      </c>
      <c r="E1549" s="27" t="b">
        <f t="shared" si="1137"/>
        <v>1</v>
      </c>
      <c r="F1549" s="29">
        <f t="shared" si="1139"/>
        <v>0</v>
      </c>
      <c r="G1549" s="27">
        <f t="shared" si="1162"/>
        <v>0</v>
      </c>
      <c r="H1549" s="22">
        <f t="shared" si="1140"/>
        <v>20164696468.681637</v>
      </c>
      <c r="I1549" s="23">
        <f t="shared" si="1141"/>
        <v>132580106.5049091</v>
      </c>
      <c r="J1549" s="23">
        <f t="shared" si="1142"/>
        <v>1086</v>
      </c>
      <c r="K1549" s="19">
        <f t="shared" si="1163"/>
        <v>225.0831931027827</v>
      </c>
      <c r="L1549" s="16">
        <f t="shared" si="1143"/>
        <v>139.0903661265649</v>
      </c>
      <c r="M1549" s="23">
        <f>M1548-IF($B1549="B",(Percent_Rent_In_Elsies*2.49%/12 * H1548)/K1548,0)+IF($B1549="D",N1549,0)+IF(B1549="D",AK1548)+IF(B1549="C",F1548*90%)-(Y1549-Y1548)-IF($B1549="A",Q1548/K1548) + IF($B1549="A",Q1548/K1548)</f>
        <v>-34226289.549251296</v>
      </c>
      <c r="N1549" s="23">
        <f t="shared" si="1144"/>
        <v>0</v>
      </c>
      <c r="O1549" s="22">
        <f t="shared" si="1145"/>
        <v>14330099.657272518</v>
      </c>
      <c r="P1549" s="22">
        <f t="shared" si="1129"/>
        <v>0</v>
      </c>
      <c r="Q1549" s="22">
        <f t="shared" si="1130"/>
        <v>0</v>
      </c>
      <c r="R1549" s="22">
        <f t="shared" si="1146"/>
        <v>246537741.3449322</v>
      </c>
      <c r="S1549" s="16">
        <f t="shared" si="1136"/>
        <v>0</v>
      </c>
      <c r="T1549" s="15">
        <f t="shared" si="1147"/>
        <v>6180524.7753343023</v>
      </c>
      <c r="U1549" s="23">
        <f t="shared" si="1164"/>
        <v>1095320.2925289026</v>
      </c>
      <c r="V1549" s="23">
        <f t="shared" si="1165"/>
        <v>0</v>
      </c>
      <c r="W1549" s="23">
        <f t="shared" si="1131"/>
        <v>91124.818507518619</v>
      </c>
      <c r="X1549" s="23">
        <f t="shared" si="1166"/>
        <v>31230847.927860595</v>
      </c>
      <c r="Y1549" s="23">
        <f t="shared" si="1148"/>
        <v>13825559.361691331</v>
      </c>
      <c r="Z1549" s="3">
        <f t="shared" si="1149"/>
        <v>0</v>
      </c>
      <c r="AA1549" s="23">
        <f t="shared" si="1150"/>
        <v>58069713.422891587</v>
      </c>
      <c r="AB1549" s="26">
        <f t="shared" si="1167"/>
        <v>70086276.274228632</v>
      </c>
      <c r="AC1549" s="23">
        <f t="shared" si="1168"/>
        <v>74889487.274228647</v>
      </c>
      <c r="AD1549" s="23">
        <f t="shared" ref="AD1549:AD1612" si="1174">AD1548</f>
        <v>4803211</v>
      </c>
      <c r="AE1549" s="24">
        <f t="shared" si="1135"/>
        <v>70086276.274228647</v>
      </c>
      <c r="AF1549" s="3">
        <f t="shared" si="1169"/>
        <v>0</v>
      </c>
      <c r="AG1549" s="2">
        <f t="shared" si="1151"/>
        <v>0</v>
      </c>
      <c r="AH1549" s="2">
        <f t="shared" si="1152"/>
        <v>115.0849926155736</v>
      </c>
      <c r="AI1549" s="23">
        <f t="shared" ref="AI1549:AI1612" si="1175">AA1549/(AJ1549/1000000)</f>
        <v>9336083228.4199657</v>
      </c>
      <c r="AJ1549" s="23">
        <f t="shared" si="1153"/>
        <v>6219.922423797766</v>
      </c>
      <c r="AK1549" s="23">
        <f t="shared" si="1154"/>
        <v>0</v>
      </c>
      <c r="AL1549" s="23">
        <f t="shared" si="1132"/>
        <v>0</v>
      </c>
      <c r="AM1549" s="23">
        <f t="shared" si="1133"/>
        <v>0</v>
      </c>
      <c r="AN1549" s="16">
        <f t="shared" si="1170"/>
        <v>0</v>
      </c>
      <c r="AO1549" s="23">
        <f t="shared" si="1171"/>
        <v>0</v>
      </c>
      <c r="AP1549" s="22">
        <f t="shared" si="1172"/>
        <v>0</v>
      </c>
      <c r="AQ1549" s="30">
        <f t="shared" si="1155"/>
        <v>5716639692.0592785</v>
      </c>
      <c r="AR1549" s="28">
        <f t="shared" si="1156"/>
        <v>2710813695.0175829</v>
      </c>
      <c r="AS1549" s="25">
        <f t="shared" si="1157"/>
        <v>200337590.02425668</v>
      </c>
      <c r="AT1549" s="32">
        <f t="shared" si="1158"/>
        <v>0</v>
      </c>
      <c r="AU1549" s="23">
        <f t="shared" si="1159"/>
        <v>0</v>
      </c>
      <c r="AV1549" s="22">
        <f t="shared" si="1160"/>
        <v>779853312.82961154</v>
      </c>
      <c r="AW1549" s="31">
        <f t="shared" si="1173"/>
        <v>3958052963.6489906</v>
      </c>
      <c r="AX1549"/>
      <c r="AY1549"/>
      <c r="AZ1549"/>
      <c r="BA1549"/>
    </row>
    <row r="1550" spans="1:53" x14ac:dyDescent="0.25">
      <c r="A1550" s="21">
        <f t="shared" si="1134"/>
        <v>547</v>
      </c>
      <c r="B1550" s="21" t="s">
        <v>28</v>
      </c>
      <c r="C1550" s="27">
        <f t="shared" si="1138"/>
        <v>0</v>
      </c>
      <c r="D1550" s="27">
        <f t="shared" si="1161"/>
        <v>0</v>
      </c>
      <c r="E1550" s="27" t="b">
        <f t="shared" si="1137"/>
        <v>1</v>
      </c>
      <c r="F1550" s="29">
        <f t="shared" si="1139"/>
        <v>0</v>
      </c>
      <c r="G1550" s="27">
        <f t="shared" si="1162"/>
        <v>0</v>
      </c>
      <c r="H1550" s="22">
        <f t="shared" si="1140"/>
        <v>20164696468.681637</v>
      </c>
      <c r="I1550" s="23">
        <f t="shared" si="1141"/>
        <v>132580106.5049091</v>
      </c>
      <c r="J1550" s="23">
        <f t="shared" si="1142"/>
        <v>1086</v>
      </c>
      <c r="K1550" s="19">
        <f t="shared" si="1163"/>
        <v>225.0831931027827</v>
      </c>
      <c r="L1550" s="16">
        <f t="shared" si="1143"/>
        <v>139.0903661265649</v>
      </c>
      <c r="M1550" s="23">
        <f>M1549-IF($B1550="B",(Percent_Rent_In_Elsies*2.49%/12 * H1549)/K1549,0)+IF($B1550="D",N1550,0)+IF(B1550="D",AK1549)+IF(B1550="C",F1549*90%)-(Y1550-Y1549)-IF($B1550="A",Q1549/K1549) + IF($B1550="A",Q1549/K1549)</f>
        <v>-34226289.549251296</v>
      </c>
      <c r="N1550" s="23">
        <f t="shared" si="1144"/>
        <v>0</v>
      </c>
      <c r="O1550" s="22">
        <f t="shared" si="1145"/>
        <v>0</v>
      </c>
      <c r="P1550" s="22">
        <f t="shared" si="1129"/>
        <v>14330099.657272518</v>
      </c>
      <c r="Q1550" s="22">
        <f t="shared" si="1130"/>
        <v>0</v>
      </c>
      <c r="R1550" s="22">
        <f t="shared" si="1146"/>
        <v>246537741.3449322</v>
      </c>
      <c r="S1550" s="16">
        <f t="shared" si="1136"/>
        <v>0</v>
      </c>
      <c r="T1550" s="15">
        <f t="shared" si="1147"/>
        <v>0</v>
      </c>
      <c r="U1550" s="23">
        <f t="shared" si="1164"/>
        <v>1095320.2925289026</v>
      </c>
      <c r="V1550" s="23">
        <f t="shared" si="1165"/>
        <v>0</v>
      </c>
      <c r="W1550" s="23">
        <f t="shared" si="1131"/>
        <v>0</v>
      </c>
      <c r="X1550" s="23">
        <f t="shared" si="1166"/>
        <v>31230847.927860595</v>
      </c>
      <c r="Y1550" s="23">
        <f t="shared" si="1148"/>
        <v>13825559.361691331</v>
      </c>
      <c r="Z1550" s="3">
        <f t="shared" si="1149"/>
        <v>4556.2409253759315</v>
      </c>
      <c r="AA1550" s="23">
        <f t="shared" si="1150"/>
        <v>58138057.036772229</v>
      </c>
      <c r="AB1550" s="26">
        <f t="shared" si="1167"/>
        <v>70086276.274228662</v>
      </c>
      <c r="AC1550" s="23">
        <f t="shared" si="1168"/>
        <v>74889487.274228647</v>
      </c>
      <c r="AD1550" s="23">
        <f t="shared" si="1174"/>
        <v>4803211</v>
      </c>
      <c r="AE1550" s="24">
        <f t="shared" si="1135"/>
        <v>70086276.274228647</v>
      </c>
      <c r="AF1550" s="3">
        <f t="shared" si="1169"/>
        <v>0</v>
      </c>
      <c r="AG1550" s="2">
        <f t="shared" si="1151"/>
        <v>546748911.04511166</v>
      </c>
      <c r="AH1550" s="2">
        <f t="shared" si="1152"/>
        <v>115.0849926155736</v>
      </c>
      <c r="AI1550" s="23">
        <f t="shared" si="1175"/>
        <v>9347071084.7345638</v>
      </c>
      <c r="AJ1550" s="23">
        <f t="shared" si="1153"/>
        <v>6219.922423797766</v>
      </c>
      <c r="AK1550" s="23">
        <f t="shared" si="1154"/>
        <v>0</v>
      </c>
      <c r="AL1550" s="23">
        <f t="shared" si="1132"/>
        <v>0</v>
      </c>
      <c r="AM1550" s="23">
        <f t="shared" si="1133"/>
        <v>0</v>
      </c>
      <c r="AN1550" s="16">
        <f t="shared" si="1170"/>
        <v>0</v>
      </c>
      <c r="AO1550" s="23">
        <f t="shared" si="1171"/>
        <v>0</v>
      </c>
      <c r="AP1550" s="22">
        <f t="shared" si="1172"/>
        <v>0</v>
      </c>
      <c r="AQ1550" s="30">
        <f t="shared" si="1155"/>
        <v>5716639692.0592785</v>
      </c>
      <c r="AR1550" s="28">
        <f t="shared" si="1156"/>
        <v>2710813695.0175829</v>
      </c>
      <c r="AS1550" s="25">
        <f t="shared" si="1157"/>
        <v>200337590.02425668</v>
      </c>
      <c r="AT1550" s="32">
        <f t="shared" si="1158"/>
        <v>9112.481850751863</v>
      </c>
      <c r="AU1550" s="23">
        <f t="shared" si="1159"/>
        <v>9112.481850751863</v>
      </c>
      <c r="AV1550" s="22">
        <f t="shared" si="1160"/>
        <v>786033837.6049459</v>
      </c>
      <c r="AW1550" s="31">
        <f t="shared" si="1173"/>
        <v>3958052963.6489906</v>
      </c>
    </row>
    <row r="1551" spans="1:53" x14ac:dyDescent="0.25">
      <c r="A1551">
        <f t="shared" si="1134"/>
        <v>548</v>
      </c>
      <c r="B1551" t="s">
        <v>6</v>
      </c>
      <c r="C1551" s="27">
        <f t="shared" si="1138"/>
        <v>0</v>
      </c>
      <c r="D1551" s="27">
        <f t="shared" si="1161"/>
        <v>0</v>
      </c>
      <c r="E1551" s="27" t="b">
        <f t="shared" si="1137"/>
        <v>1</v>
      </c>
      <c r="F1551" s="29">
        <f t="shared" si="1139"/>
        <v>0</v>
      </c>
      <c r="G1551" s="27">
        <f t="shared" si="1162"/>
        <v>0</v>
      </c>
      <c r="H1551" s="22">
        <f t="shared" si="1140"/>
        <v>20198304296.12944</v>
      </c>
      <c r="I1551" s="23">
        <f t="shared" si="1141"/>
        <v>132580106.5049091</v>
      </c>
      <c r="J1551" s="23">
        <f t="shared" si="1142"/>
        <v>1086</v>
      </c>
      <c r="K1551" s="19">
        <f t="shared" si="1163"/>
        <v>225.0831931027827</v>
      </c>
      <c r="L1551" s="16">
        <f t="shared" si="1143"/>
        <v>139.32218340344252</v>
      </c>
      <c r="M1551" s="23">
        <f>M1550-IF($B1551="B",(Percent_Rent_In_Elsies*2.49%/12 * H1550)/K1550,0)+IF($B1551="D",N1551,0)+IF(B1551="D",AK1550)+IF(B1551="C",F1550*90%)-(Y1551-Y1550)-IF($B1551="A",Q1550/K1550) + IF($B1551="A",Q1550/K1550)</f>
        <v>-34226289.549251296</v>
      </c>
      <c r="N1551" s="23">
        <f t="shared" si="1144"/>
        <v>0</v>
      </c>
      <c r="O1551" s="22">
        <f t="shared" si="1145"/>
        <v>0</v>
      </c>
      <c r="P1551" s="22">
        <f t="shared" ref="P1551:P1614" si="1176">IF(AG1551 &gt; Retail_Freeze_Above, O1550,0)</f>
        <v>0</v>
      </c>
      <c r="Q1551" s="22">
        <f t="shared" ref="Q1551:Q1614" si="1177">IF(AG1551&lt;=Retail_Freeze_Above,O1550,0)</f>
        <v>0</v>
      </c>
      <c r="R1551" s="22">
        <f t="shared" si="1146"/>
        <v>246537741.3449322</v>
      </c>
      <c r="S1551" s="16">
        <f t="shared" si="1136"/>
        <v>0</v>
      </c>
      <c r="T1551" s="15">
        <f t="shared" si="1147"/>
        <v>0</v>
      </c>
      <c r="U1551" s="23">
        <f t="shared" si="1164"/>
        <v>1095320.2925289026</v>
      </c>
      <c r="V1551" s="23">
        <f t="shared" si="1165"/>
        <v>0</v>
      </c>
      <c r="W1551" s="23">
        <f t="shared" ref="W1551:W1614" si="1178">IF($B1551="E",0,W1550+IF(B1551="D",V1550,0)+IF($B1551="A",G1551))-IF($B1551="D",N1551)+IF($B1551="A",Q1550/K1550)</f>
        <v>0</v>
      </c>
      <c r="X1551" s="23">
        <f t="shared" si="1166"/>
        <v>31253629.132487472</v>
      </c>
      <c r="Y1551" s="23">
        <f t="shared" si="1148"/>
        <v>13825559.361691331</v>
      </c>
      <c r="Z1551" s="3">
        <f t="shared" si="1149"/>
        <v>0</v>
      </c>
      <c r="AA1551" s="23">
        <f t="shared" si="1150"/>
        <v>58138057.036772229</v>
      </c>
      <c r="AB1551" s="26">
        <f t="shared" si="1167"/>
        <v>70086276.274228632</v>
      </c>
      <c r="AC1551" s="23">
        <f t="shared" si="1168"/>
        <v>74889487.274228647</v>
      </c>
      <c r="AD1551" s="23">
        <f t="shared" si="1174"/>
        <v>4803211</v>
      </c>
      <c r="AE1551" s="24">
        <f t="shared" si="1135"/>
        <v>70086276.274228647</v>
      </c>
      <c r="AF1551" s="3">
        <f t="shared" si="1169"/>
        <v>0</v>
      </c>
      <c r="AG1551" s="2">
        <f t="shared" si="1151"/>
        <v>0</v>
      </c>
      <c r="AH1551" s="2">
        <f t="shared" si="1152"/>
        <v>115.27680093659956</v>
      </c>
      <c r="AI1551" s="23">
        <f t="shared" si="1175"/>
        <v>9347071084.7345638</v>
      </c>
      <c r="AJ1551" s="23">
        <f t="shared" si="1153"/>
        <v>6219.922423797766</v>
      </c>
      <c r="AK1551" s="23">
        <f t="shared" si="1154"/>
        <v>0</v>
      </c>
      <c r="AL1551" s="23">
        <f t="shared" si="1132"/>
        <v>0</v>
      </c>
      <c r="AM1551" s="23">
        <f t="shared" si="1133"/>
        <v>0</v>
      </c>
      <c r="AN1551" s="16">
        <f t="shared" si="1170"/>
        <v>0</v>
      </c>
      <c r="AO1551" s="23">
        <f t="shared" si="1171"/>
        <v>0</v>
      </c>
      <c r="AP1551" s="22">
        <f t="shared" si="1172"/>
        <v>0</v>
      </c>
      <c r="AQ1551" s="30">
        <f t="shared" si="1155"/>
        <v>5716639692.0592785</v>
      </c>
      <c r="AR1551" s="28">
        <f t="shared" si="1156"/>
        <v>2710813695.0175829</v>
      </c>
      <c r="AS1551" s="25">
        <f t="shared" si="1157"/>
        <v>200337590.02425668</v>
      </c>
      <c r="AT1551" s="32">
        <f t="shared" si="1158"/>
        <v>0</v>
      </c>
      <c r="AU1551" s="23">
        <f t="shared" si="1159"/>
        <v>0</v>
      </c>
      <c r="AV1551" s="22">
        <f t="shared" si="1160"/>
        <v>786033837.6049459</v>
      </c>
      <c r="AW1551" s="31">
        <f t="shared" si="1173"/>
        <v>3943722863.9917178</v>
      </c>
    </row>
    <row r="1552" spans="1:53" x14ac:dyDescent="0.25">
      <c r="A1552">
        <f t="shared" si="1134"/>
        <v>548</v>
      </c>
      <c r="B1552" t="s">
        <v>7</v>
      </c>
      <c r="C1552" s="27">
        <f t="shared" si="1138"/>
        <v>0</v>
      </c>
      <c r="D1552" s="27">
        <f t="shared" si="1161"/>
        <v>0</v>
      </c>
      <c r="E1552" s="27" t="b">
        <f t="shared" si="1137"/>
        <v>1</v>
      </c>
      <c r="F1552" s="29">
        <f t="shared" si="1139"/>
        <v>0</v>
      </c>
      <c r="G1552" s="27">
        <f t="shared" si="1162"/>
        <v>0</v>
      </c>
      <c r="H1552" s="22">
        <f t="shared" si="1140"/>
        <v>20198304296.129436</v>
      </c>
      <c r="I1552" s="23">
        <f t="shared" si="1141"/>
        <v>132580106.5049091</v>
      </c>
      <c r="J1552" s="23">
        <f t="shared" si="1142"/>
        <v>1086</v>
      </c>
      <c r="K1552" s="19">
        <f t="shared" si="1163"/>
        <v>225.0831931027827</v>
      </c>
      <c r="L1552" s="16">
        <f t="shared" si="1143"/>
        <v>139.32218340344252</v>
      </c>
      <c r="M1552" s="23">
        <f>M1551-IF($B1552="B",(Percent_Rent_In_Elsies*2.49%/12 * H1551)/K1551,0)+IF($B1552="D",N1552,0)+IF(B1552="D",AK1551)+IF(B1552="C",F1551*90%)-(Y1552-Y1551)-IF($B1552="A",Q1551/K1551) + IF($B1552="A",Q1551/K1551)</f>
        <v>-34319391.750345737</v>
      </c>
      <c r="N1552" s="23">
        <f t="shared" si="1144"/>
        <v>0</v>
      </c>
      <c r="O1552" s="22">
        <f t="shared" si="1145"/>
        <v>0</v>
      </c>
      <c r="P1552" s="22">
        <f t="shared" si="1176"/>
        <v>0</v>
      </c>
      <c r="Q1552" s="22">
        <f t="shared" si="1177"/>
        <v>0</v>
      </c>
      <c r="R1552" s="22">
        <f t="shared" si="1146"/>
        <v>225992929.56618786</v>
      </c>
      <c r="S1552" s="16">
        <f t="shared" si="1136"/>
        <v>20544811.778744351</v>
      </c>
      <c r="T1552" s="15">
        <f t="shared" si="1147"/>
        <v>0</v>
      </c>
      <c r="U1552" s="23">
        <f t="shared" si="1164"/>
        <v>1004043.6014848275</v>
      </c>
      <c r="V1552" s="23">
        <f t="shared" si="1165"/>
        <v>91276.691044075225</v>
      </c>
      <c r="W1552" s="23">
        <f t="shared" si="1178"/>
        <v>0</v>
      </c>
      <c r="X1552" s="23">
        <f t="shared" si="1166"/>
        <v>31253629.132487472</v>
      </c>
      <c r="Y1552" s="23">
        <f t="shared" si="1148"/>
        <v>13825559.361691331</v>
      </c>
      <c r="Z1552" s="3">
        <f t="shared" si="1149"/>
        <v>0</v>
      </c>
      <c r="AA1552" s="23">
        <f t="shared" si="1150"/>
        <v>58138057.036772229</v>
      </c>
      <c r="AB1552" s="26">
        <f t="shared" si="1167"/>
        <v>70086276.274228647</v>
      </c>
      <c r="AC1552" s="23">
        <f t="shared" si="1168"/>
        <v>74889487.274228647</v>
      </c>
      <c r="AD1552" s="23">
        <f t="shared" si="1174"/>
        <v>4803211</v>
      </c>
      <c r="AE1552" s="24">
        <f t="shared" si="1135"/>
        <v>70086276.274228647</v>
      </c>
      <c r="AF1552" s="3">
        <f t="shared" si="1169"/>
        <v>0</v>
      </c>
      <c r="AG1552" s="2">
        <f t="shared" si="1151"/>
        <v>0</v>
      </c>
      <c r="AH1552" s="2">
        <f t="shared" si="1152"/>
        <v>115.27680093659953</v>
      </c>
      <c r="AI1552" s="23">
        <f t="shared" si="1175"/>
        <v>9347071084.7345638</v>
      </c>
      <c r="AJ1552" s="23">
        <f t="shared" si="1153"/>
        <v>6219.922423797766</v>
      </c>
      <c r="AK1552" s="23">
        <f t="shared" si="1154"/>
        <v>0</v>
      </c>
      <c r="AL1552" s="23">
        <f t="shared" ref="AL1552:AL1615" si="1179">IF($B1552="B",AI1552-AI1547,0)</f>
        <v>1300063.58867836</v>
      </c>
      <c r="AM1552" s="23">
        <f t="shared" si="1133"/>
        <v>1212944200.1375289</v>
      </c>
      <c r="AN1552" s="16">
        <f t="shared" si="1170"/>
        <v>0</v>
      </c>
      <c r="AO1552" s="23">
        <f t="shared" si="1171"/>
        <v>93102.201094441538</v>
      </c>
      <c r="AP1552" s="22">
        <f t="shared" si="1172"/>
        <v>20955740.707234297</v>
      </c>
      <c r="AQ1552" s="30">
        <f t="shared" si="1155"/>
        <v>5758373049.6777353</v>
      </c>
      <c r="AR1552" s="28">
        <f t="shared" si="1156"/>
        <v>2731591311.9288058</v>
      </c>
      <c r="AS1552" s="25">
        <f t="shared" si="1157"/>
        <v>200337590.02425668</v>
      </c>
      <c r="AT1552" s="32">
        <f t="shared" si="1158"/>
        <v>0</v>
      </c>
      <c r="AU1552" s="23">
        <f t="shared" si="1159"/>
        <v>0</v>
      </c>
      <c r="AV1552" s="22">
        <f t="shared" si="1160"/>
        <v>786033837.6049459</v>
      </c>
      <c r="AW1552" s="31">
        <f t="shared" si="1173"/>
        <v>3985456221.6101747</v>
      </c>
    </row>
    <row r="1553" spans="1:53" x14ac:dyDescent="0.25">
      <c r="A1553">
        <f t="shared" si="1134"/>
        <v>548</v>
      </c>
      <c r="B1553" t="s">
        <v>8</v>
      </c>
      <c r="C1553" s="27">
        <f t="shared" si="1138"/>
        <v>0</v>
      </c>
      <c r="D1553" s="27">
        <f t="shared" si="1161"/>
        <v>0</v>
      </c>
      <c r="E1553" s="27" t="b">
        <f t="shared" si="1137"/>
        <v>1</v>
      </c>
      <c r="F1553" s="29">
        <f t="shared" si="1139"/>
        <v>0</v>
      </c>
      <c r="G1553" s="27">
        <f t="shared" si="1162"/>
        <v>0</v>
      </c>
      <c r="H1553" s="22">
        <f t="shared" si="1140"/>
        <v>20198304296.129436</v>
      </c>
      <c r="I1553" s="23">
        <f t="shared" si="1141"/>
        <v>132580106.5049091</v>
      </c>
      <c r="J1553" s="23">
        <f t="shared" si="1142"/>
        <v>1086</v>
      </c>
      <c r="K1553" s="19">
        <f t="shared" si="1163"/>
        <v>225.0831931027827</v>
      </c>
      <c r="L1553" s="16">
        <f t="shared" si="1143"/>
        <v>139.32218340344252</v>
      </c>
      <c r="M1553" s="23">
        <f>M1552-IF($B1553="B",(Percent_Rent_In_Elsies*2.49%/12 * H1552)/K1552,0)+IF($B1553="D",N1553,0)+IF(B1553="D",AK1552)+IF(B1553="C",F1552*90%)-(Y1553-Y1552)-IF($B1553="A",Q1552/K1552) + IF($B1553="A",Q1552/K1552)</f>
        <v>-34319391.750345737</v>
      </c>
      <c r="N1553" s="23">
        <f t="shared" si="1144"/>
        <v>0</v>
      </c>
      <c r="O1553" s="22">
        <f t="shared" si="1145"/>
        <v>0</v>
      </c>
      <c r="P1553" s="22">
        <f t="shared" si="1176"/>
        <v>0</v>
      </c>
      <c r="Q1553" s="22">
        <f t="shared" si="1177"/>
        <v>0</v>
      </c>
      <c r="R1553" s="22">
        <f t="shared" si="1146"/>
        <v>246948670.27342215</v>
      </c>
      <c r="S1553" s="16">
        <f t="shared" si="1136"/>
        <v>20544811.778744351</v>
      </c>
      <c r="T1553" s="15">
        <f t="shared" si="1147"/>
        <v>0</v>
      </c>
      <c r="U1553" s="23">
        <f t="shared" si="1164"/>
        <v>1097145.802579269</v>
      </c>
      <c r="V1553" s="23">
        <f t="shared" si="1165"/>
        <v>91276.691044075225</v>
      </c>
      <c r="W1553" s="23">
        <f t="shared" si="1178"/>
        <v>0</v>
      </c>
      <c r="X1553" s="23">
        <f t="shared" si="1166"/>
        <v>31253629.132487472</v>
      </c>
      <c r="Y1553" s="23">
        <f t="shared" si="1148"/>
        <v>13825559.361691331</v>
      </c>
      <c r="Z1553" s="3">
        <f t="shared" si="1149"/>
        <v>0</v>
      </c>
      <c r="AA1553" s="23">
        <f t="shared" si="1150"/>
        <v>58138057.036772229</v>
      </c>
      <c r="AB1553" s="26">
        <f t="shared" si="1167"/>
        <v>70086276.274228632</v>
      </c>
      <c r="AC1553" s="23">
        <f t="shared" si="1168"/>
        <v>74889487.274228647</v>
      </c>
      <c r="AD1553" s="23">
        <f t="shared" si="1174"/>
        <v>4803211</v>
      </c>
      <c r="AE1553" s="24">
        <f t="shared" si="1135"/>
        <v>70086276.274228647</v>
      </c>
      <c r="AF1553" s="3">
        <f t="shared" si="1169"/>
        <v>1E-4</v>
      </c>
      <c r="AG1553" s="2">
        <f t="shared" si="1151"/>
        <v>0</v>
      </c>
      <c r="AH1553" s="2">
        <f t="shared" si="1152"/>
        <v>115.27680093659953</v>
      </c>
      <c r="AI1553" s="23">
        <f t="shared" si="1175"/>
        <v>9347071084.7345638</v>
      </c>
      <c r="AJ1553" s="23">
        <f t="shared" si="1153"/>
        <v>6219.922423797766</v>
      </c>
      <c r="AK1553" s="23">
        <f t="shared" si="1154"/>
        <v>60247.287524450214</v>
      </c>
      <c r="AL1553" s="23">
        <f t="shared" si="1179"/>
        <v>0</v>
      </c>
      <c r="AM1553" s="23">
        <f t="shared" ref="AM1553:AM1616" si="1180">IF($B1553="B",50%*AL1553*30%*AJ1553,0)</f>
        <v>0</v>
      </c>
      <c r="AN1553" s="16">
        <f t="shared" si="1170"/>
        <v>0</v>
      </c>
      <c r="AO1553" s="23">
        <f t="shared" si="1171"/>
        <v>0</v>
      </c>
      <c r="AP1553" s="22">
        <f t="shared" si="1172"/>
        <v>0</v>
      </c>
      <c r="AQ1553" s="30">
        <f t="shared" si="1155"/>
        <v>5758373049.6777353</v>
      </c>
      <c r="AR1553" s="28">
        <f t="shared" si="1156"/>
        <v>2731591311.9288058</v>
      </c>
      <c r="AS1553" s="25">
        <f t="shared" si="1157"/>
        <v>200337590.02425668</v>
      </c>
      <c r="AT1553" s="32">
        <f t="shared" si="1158"/>
        <v>0</v>
      </c>
      <c r="AU1553" s="23">
        <f t="shared" si="1159"/>
        <v>0</v>
      </c>
      <c r="AV1553" s="22">
        <f t="shared" si="1160"/>
        <v>786033837.6049459</v>
      </c>
      <c r="AW1553" s="31">
        <f t="shared" si="1173"/>
        <v>3985456221.6101747</v>
      </c>
    </row>
    <row r="1554" spans="1:53" x14ac:dyDescent="0.25">
      <c r="A1554" s="21">
        <f t="shared" si="1134"/>
        <v>548</v>
      </c>
      <c r="B1554" s="21" t="s">
        <v>9</v>
      </c>
      <c r="C1554" s="27">
        <f t="shared" si="1138"/>
        <v>0</v>
      </c>
      <c r="D1554" s="27">
        <f t="shared" si="1161"/>
        <v>0</v>
      </c>
      <c r="E1554" s="27" t="b">
        <f t="shared" si="1137"/>
        <v>1</v>
      </c>
      <c r="F1554" s="29">
        <f t="shared" si="1139"/>
        <v>0</v>
      </c>
      <c r="G1554" s="27">
        <f t="shared" si="1162"/>
        <v>0</v>
      </c>
      <c r="H1554" s="22">
        <f t="shared" si="1140"/>
        <v>20198304296.129436</v>
      </c>
      <c r="I1554" s="23">
        <f t="shared" si="1141"/>
        <v>132580106.5049091</v>
      </c>
      <c r="J1554" s="23">
        <f t="shared" si="1142"/>
        <v>1086</v>
      </c>
      <c r="K1554" s="19">
        <f t="shared" si="1163"/>
        <v>225.0831931027827</v>
      </c>
      <c r="L1554" s="16">
        <f t="shared" si="1143"/>
        <v>139.32218340344252</v>
      </c>
      <c r="M1554" s="23">
        <f>M1553-IF($B1554="B",(Percent_Rent_In_Elsies*2.49%/12 * H1553)/K1553,0)+IF($B1554="D",N1554,0)+IF(B1554="D",AK1553)+IF(B1554="C",F1553*90%)-(Y1554-Y1553)-IF($B1554="A",Q1553/K1553) + IF($B1554="A",Q1553/K1553)</f>
        <v>-34259144.46282129</v>
      </c>
      <c r="N1554" s="23">
        <f t="shared" si="1144"/>
        <v>0</v>
      </c>
      <c r="O1554" s="22">
        <f t="shared" si="1145"/>
        <v>14353985.237807825</v>
      </c>
      <c r="P1554" s="22">
        <f t="shared" si="1176"/>
        <v>0</v>
      </c>
      <c r="Q1554" s="22">
        <f t="shared" si="1177"/>
        <v>0</v>
      </c>
      <c r="R1554" s="22">
        <f t="shared" si="1146"/>
        <v>246948670.27342215</v>
      </c>
      <c r="S1554" s="16">
        <f t="shared" si="1136"/>
        <v>0</v>
      </c>
      <c r="T1554" s="15">
        <f t="shared" si="1147"/>
        <v>6190826.5409365259</v>
      </c>
      <c r="U1554" s="23">
        <f t="shared" si="1164"/>
        <v>1097145.802579269</v>
      </c>
      <c r="V1554" s="23">
        <f t="shared" si="1165"/>
        <v>0</v>
      </c>
      <c r="W1554" s="23">
        <f t="shared" si="1178"/>
        <v>91276.691044075225</v>
      </c>
      <c r="X1554" s="23">
        <f t="shared" si="1166"/>
        <v>31253629.132487472</v>
      </c>
      <c r="Y1554" s="23">
        <f t="shared" si="1148"/>
        <v>13825559.361691331</v>
      </c>
      <c r="Z1554" s="3">
        <f t="shared" si="1149"/>
        <v>0</v>
      </c>
      <c r="AA1554" s="23">
        <f t="shared" si="1150"/>
        <v>58077809.749247782</v>
      </c>
      <c r="AB1554" s="26">
        <f t="shared" si="1167"/>
        <v>70086276.274228647</v>
      </c>
      <c r="AC1554" s="23">
        <f t="shared" si="1168"/>
        <v>74889487.274228647</v>
      </c>
      <c r="AD1554" s="23">
        <f t="shared" si="1174"/>
        <v>4803211</v>
      </c>
      <c r="AE1554" s="24">
        <f t="shared" si="1135"/>
        <v>70086276.274228647</v>
      </c>
      <c r="AF1554" s="3">
        <f t="shared" si="1169"/>
        <v>0</v>
      </c>
      <c r="AG1554" s="2">
        <f t="shared" si="1151"/>
        <v>0</v>
      </c>
      <c r="AH1554" s="2">
        <f t="shared" si="1152"/>
        <v>115.27680093659953</v>
      </c>
      <c r="AI1554" s="23">
        <f t="shared" si="1175"/>
        <v>9337384904.8404331</v>
      </c>
      <c r="AJ1554" s="23">
        <f t="shared" si="1153"/>
        <v>6219.922423797766</v>
      </c>
      <c r="AK1554" s="23">
        <f t="shared" si="1154"/>
        <v>0</v>
      </c>
      <c r="AL1554" s="23">
        <f t="shared" si="1179"/>
        <v>0</v>
      </c>
      <c r="AM1554" s="23">
        <f t="shared" si="1180"/>
        <v>0</v>
      </c>
      <c r="AN1554" s="16">
        <f t="shared" si="1170"/>
        <v>0</v>
      </c>
      <c r="AO1554" s="23">
        <f t="shared" si="1171"/>
        <v>0</v>
      </c>
      <c r="AP1554" s="22">
        <f t="shared" si="1172"/>
        <v>0</v>
      </c>
      <c r="AQ1554" s="30">
        <f t="shared" si="1155"/>
        <v>5758373049.6777353</v>
      </c>
      <c r="AR1554" s="28">
        <f t="shared" si="1156"/>
        <v>2731591311.9288058</v>
      </c>
      <c r="AS1554" s="25">
        <f t="shared" si="1157"/>
        <v>200337590.02425668</v>
      </c>
      <c r="AT1554" s="32">
        <f t="shared" si="1158"/>
        <v>0</v>
      </c>
      <c r="AU1554" s="23">
        <f t="shared" si="1159"/>
        <v>0</v>
      </c>
      <c r="AV1554" s="22">
        <f t="shared" si="1160"/>
        <v>786033837.6049459</v>
      </c>
      <c r="AW1554" s="31">
        <f t="shared" si="1173"/>
        <v>3985456221.6101747</v>
      </c>
      <c r="AX1554" s="21"/>
      <c r="AY1554" s="21"/>
      <c r="AZ1554" s="21"/>
      <c r="BA1554" s="21"/>
    </row>
    <row r="1555" spans="1:53" x14ac:dyDescent="0.25">
      <c r="A1555" s="21">
        <f t="shared" si="1134"/>
        <v>548</v>
      </c>
      <c r="B1555" s="21" t="s">
        <v>28</v>
      </c>
      <c r="C1555" s="27">
        <f t="shared" si="1138"/>
        <v>0</v>
      </c>
      <c r="D1555" s="27">
        <f t="shared" si="1161"/>
        <v>0</v>
      </c>
      <c r="E1555" s="27" t="b">
        <f t="shared" si="1137"/>
        <v>1</v>
      </c>
      <c r="F1555" s="29">
        <f t="shared" si="1139"/>
        <v>0</v>
      </c>
      <c r="G1555" s="27">
        <f t="shared" si="1162"/>
        <v>0</v>
      </c>
      <c r="H1555" s="22">
        <f t="shared" si="1140"/>
        <v>20198304296.129436</v>
      </c>
      <c r="I1555" s="23">
        <f t="shared" si="1141"/>
        <v>132580106.5049091</v>
      </c>
      <c r="J1555" s="23">
        <f t="shared" si="1142"/>
        <v>1086</v>
      </c>
      <c r="K1555" s="19">
        <f t="shared" si="1163"/>
        <v>225.0831931027827</v>
      </c>
      <c r="L1555" s="16">
        <f t="shared" si="1143"/>
        <v>139.32218340344252</v>
      </c>
      <c r="M1555" s="23">
        <f>M1554-IF($B1555="B",(Percent_Rent_In_Elsies*2.49%/12 * H1554)/K1554,0)+IF($B1555="D",N1555,0)+IF(B1555="D",AK1554)+IF(B1555="C",F1554*90%)-(Y1555-Y1554)-IF($B1555="A",Q1554/K1554) + IF($B1555="A",Q1554/K1554)</f>
        <v>-34259144.46282129</v>
      </c>
      <c r="N1555" s="23">
        <f t="shared" si="1144"/>
        <v>0</v>
      </c>
      <c r="O1555" s="22">
        <f t="shared" si="1145"/>
        <v>0</v>
      </c>
      <c r="P1555" s="22">
        <f t="shared" si="1176"/>
        <v>14353985.237807825</v>
      </c>
      <c r="Q1555" s="22">
        <f t="shared" si="1177"/>
        <v>0</v>
      </c>
      <c r="R1555" s="22">
        <f t="shared" si="1146"/>
        <v>246948670.27342215</v>
      </c>
      <c r="S1555" s="16">
        <f t="shared" si="1136"/>
        <v>0</v>
      </c>
      <c r="T1555" s="15">
        <f t="shared" si="1147"/>
        <v>0</v>
      </c>
      <c r="U1555" s="23">
        <f t="shared" si="1164"/>
        <v>1097145.802579269</v>
      </c>
      <c r="V1555" s="23">
        <f t="shared" si="1165"/>
        <v>0</v>
      </c>
      <c r="W1555" s="23">
        <f t="shared" si="1178"/>
        <v>0</v>
      </c>
      <c r="X1555" s="23">
        <f t="shared" si="1166"/>
        <v>31253629.132487472</v>
      </c>
      <c r="Y1555" s="23">
        <f t="shared" si="1148"/>
        <v>13825559.361691331</v>
      </c>
      <c r="Z1555" s="3">
        <f t="shared" si="1149"/>
        <v>4563.8345522037616</v>
      </c>
      <c r="AA1555" s="23">
        <f t="shared" si="1150"/>
        <v>58146267.267530836</v>
      </c>
      <c r="AB1555" s="26">
        <f t="shared" si="1167"/>
        <v>70086276.274228647</v>
      </c>
      <c r="AC1555" s="23">
        <f t="shared" si="1168"/>
        <v>74889487.274228647</v>
      </c>
      <c r="AD1555" s="23">
        <f t="shared" si="1174"/>
        <v>4803211</v>
      </c>
      <c r="AE1555" s="24">
        <f t="shared" si="1135"/>
        <v>70086276.274228647</v>
      </c>
      <c r="AF1555" s="3">
        <f t="shared" si="1169"/>
        <v>0</v>
      </c>
      <c r="AG1555" s="2">
        <f t="shared" si="1151"/>
        <v>547660146.26445127</v>
      </c>
      <c r="AH1555" s="2">
        <f t="shared" si="1152"/>
        <v>115.27680093659953</v>
      </c>
      <c r="AI1555" s="23">
        <f t="shared" si="1175"/>
        <v>9348391073.9883213</v>
      </c>
      <c r="AJ1555" s="23">
        <f t="shared" si="1153"/>
        <v>6219.922423797766</v>
      </c>
      <c r="AK1555" s="23">
        <f t="shared" si="1154"/>
        <v>0</v>
      </c>
      <c r="AL1555" s="23">
        <f t="shared" si="1179"/>
        <v>0</v>
      </c>
      <c r="AM1555" s="23">
        <f t="shared" si="1180"/>
        <v>0</v>
      </c>
      <c r="AN1555" s="16">
        <f t="shared" si="1170"/>
        <v>0</v>
      </c>
      <c r="AO1555" s="23">
        <f t="shared" si="1171"/>
        <v>0</v>
      </c>
      <c r="AP1555" s="22">
        <f t="shared" si="1172"/>
        <v>0</v>
      </c>
      <c r="AQ1555" s="30">
        <f t="shared" si="1155"/>
        <v>5758373049.6777353</v>
      </c>
      <c r="AR1555" s="28">
        <f t="shared" si="1156"/>
        <v>2731591311.9288058</v>
      </c>
      <c r="AS1555" s="25">
        <f t="shared" si="1157"/>
        <v>200337590.02425668</v>
      </c>
      <c r="AT1555" s="32">
        <f t="shared" si="1158"/>
        <v>9127.6691044075233</v>
      </c>
      <c r="AU1555" s="23">
        <f t="shared" si="1159"/>
        <v>9127.6691044075233</v>
      </c>
      <c r="AV1555" s="22">
        <f t="shared" si="1160"/>
        <v>792224664.14588237</v>
      </c>
      <c r="AW1555" s="31">
        <f t="shared" si="1173"/>
        <v>3985456221.6101747</v>
      </c>
      <c r="AX1555" s="21"/>
      <c r="AY1555" s="21"/>
      <c r="AZ1555" s="21"/>
      <c r="BA1555" s="21"/>
    </row>
    <row r="1556" spans="1:53" x14ac:dyDescent="0.25">
      <c r="A1556">
        <f t="shared" si="1134"/>
        <v>549</v>
      </c>
      <c r="B1556" t="s">
        <v>6</v>
      </c>
      <c r="C1556" s="27">
        <f t="shared" si="1138"/>
        <v>0</v>
      </c>
      <c r="D1556" s="27">
        <f t="shared" si="1161"/>
        <v>0</v>
      </c>
      <c r="E1556" s="27" t="b">
        <f t="shared" si="1137"/>
        <v>1</v>
      </c>
      <c r="F1556" s="29">
        <f t="shared" si="1139"/>
        <v>0</v>
      </c>
      <c r="G1556" s="27">
        <f t="shared" si="1162"/>
        <v>0</v>
      </c>
      <c r="H1556" s="22">
        <f t="shared" si="1140"/>
        <v>20231968136.622986</v>
      </c>
      <c r="I1556" s="23">
        <f t="shared" si="1141"/>
        <v>132580106.5049091</v>
      </c>
      <c r="J1556" s="23">
        <f t="shared" si="1142"/>
        <v>1086</v>
      </c>
      <c r="K1556" s="19">
        <f t="shared" si="1163"/>
        <v>225.0831931027827</v>
      </c>
      <c r="L1556" s="16">
        <f t="shared" si="1143"/>
        <v>139.55438704244827</v>
      </c>
      <c r="M1556" s="23">
        <f>M1555-IF($B1556="B",(Percent_Rent_In_Elsies*2.49%/12 * H1555)/K1555,0)+IF($B1556="D",N1556,0)+IF(B1556="D",AK1555)+IF(B1556="C",F1555*90%)-(Y1556-Y1555)-IF($B1556="A",Q1555/K1555) + IF($B1556="A",Q1555/K1555)</f>
        <v>-34259144.46282129</v>
      </c>
      <c r="N1556" s="23">
        <f t="shared" si="1144"/>
        <v>0</v>
      </c>
      <c r="O1556" s="22">
        <f t="shared" si="1145"/>
        <v>0</v>
      </c>
      <c r="P1556" s="22">
        <f t="shared" si="1176"/>
        <v>0</v>
      </c>
      <c r="Q1556" s="22">
        <f t="shared" si="1177"/>
        <v>0</v>
      </c>
      <c r="R1556" s="22">
        <f t="shared" si="1146"/>
        <v>246948670.27342215</v>
      </c>
      <c r="S1556" s="16">
        <f t="shared" si="1136"/>
        <v>0</v>
      </c>
      <c r="T1556" s="15">
        <f t="shared" si="1147"/>
        <v>0</v>
      </c>
      <c r="U1556" s="23">
        <f t="shared" si="1164"/>
        <v>1097145.802579269</v>
      </c>
      <c r="V1556" s="23">
        <f t="shared" si="1165"/>
        <v>0</v>
      </c>
      <c r="W1556" s="23">
        <f t="shared" si="1178"/>
        <v>0</v>
      </c>
      <c r="X1556" s="23">
        <f t="shared" si="1166"/>
        <v>31276448.305248491</v>
      </c>
      <c r="Y1556" s="23">
        <f t="shared" si="1148"/>
        <v>13825559.361691331</v>
      </c>
      <c r="Z1556" s="3">
        <f t="shared" si="1149"/>
        <v>0</v>
      </c>
      <c r="AA1556" s="23">
        <f t="shared" si="1150"/>
        <v>58146267.267530836</v>
      </c>
      <c r="AB1556" s="26">
        <f t="shared" si="1167"/>
        <v>70086276.274228647</v>
      </c>
      <c r="AC1556" s="23">
        <f t="shared" si="1168"/>
        <v>74889487.274228647</v>
      </c>
      <c r="AD1556" s="23">
        <f t="shared" si="1174"/>
        <v>4803211</v>
      </c>
      <c r="AE1556" s="24">
        <f t="shared" si="1135"/>
        <v>70086276.274228647</v>
      </c>
      <c r="AF1556" s="3">
        <f t="shared" si="1169"/>
        <v>0</v>
      </c>
      <c r="AG1556" s="2">
        <f t="shared" si="1151"/>
        <v>0</v>
      </c>
      <c r="AH1556" s="2">
        <f t="shared" si="1152"/>
        <v>115.46892893816054</v>
      </c>
      <c r="AI1556" s="23">
        <f t="shared" si="1175"/>
        <v>9348391073.9883213</v>
      </c>
      <c r="AJ1556" s="23">
        <f t="shared" si="1153"/>
        <v>6219.922423797766</v>
      </c>
      <c r="AK1556" s="23">
        <f t="shared" si="1154"/>
        <v>0</v>
      </c>
      <c r="AL1556" s="23">
        <f t="shared" si="1179"/>
        <v>0</v>
      </c>
      <c r="AM1556" s="23">
        <f t="shared" si="1180"/>
        <v>0</v>
      </c>
      <c r="AN1556" s="16">
        <f t="shared" si="1170"/>
        <v>0</v>
      </c>
      <c r="AO1556" s="23">
        <f t="shared" si="1171"/>
        <v>0</v>
      </c>
      <c r="AP1556" s="22">
        <f t="shared" si="1172"/>
        <v>0</v>
      </c>
      <c r="AQ1556" s="30">
        <f t="shared" si="1155"/>
        <v>5758373049.6777353</v>
      </c>
      <c r="AR1556" s="28">
        <f t="shared" si="1156"/>
        <v>2731591311.9288058</v>
      </c>
      <c r="AS1556" s="25">
        <f t="shared" si="1157"/>
        <v>200337590.02425668</v>
      </c>
      <c r="AT1556" s="32">
        <f t="shared" si="1158"/>
        <v>0</v>
      </c>
      <c r="AU1556" s="23">
        <f t="shared" si="1159"/>
        <v>0</v>
      </c>
      <c r="AV1556" s="22">
        <f t="shared" si="1160"/>
        <v>792224664.14588237</v>
      </c>
      <c r="AW1556" s="31">
        <f t="shared" si="1173"/>
        <v>3971102236.3723669</v>
      </c>
    </row>
    <row r="1557" spans="1:53" x14ac:dyDescent="0.25">
      <c r="A1557">
        <f t="shared" si="1134"/>
        <v>549</v>
      </c>
      <c r="B1557" t="s">
        <v>7</v>
      </c>
      <c r="C1557" s="27">
        <f t="shared" si="1138"/>
        <v>0</v>
      </c>
      <c r="D1557" s="27">
        <f t="shared" si="1161"/>
        <v>0</v>
      </c>
      <c r="E1557" s="27" t="b">
        <f t="shared" si="1137"/>
        <v>1</v>
      </c>
      <c r="F1557" s="29">
        <f t="shared" si="1139"/>
        <v>0</v>
      </c>
      <c r="G1557" s="27">
        <f t="shared" si="1162"/>
        <v>0</v>
      </c>
      <c r="H1557" s="22">
        <f t="shared" si="1140"/>
        <v>20231968136.622986</v>
      </c>
      <c r="I1557" s="23">
        <f t="shared" si="1141"/>
        <v>132580106.5049091</v>
      </c>
      <c r="J1557" s="23">
        <f t="shared" si="1142"/>
        <v>1086</v>
      </c>
      <c r="K1557" s="19">
        <f t="shared" si="1163"/>
        <v>225.0831931027827</v>
      </c>
      <c r="L1557" s="16">
        <f t="shared" si="1143"/>
        <v>139.55438704244827</v>
      </c>
      <c r="M1557" s="23">
        <f>M1556-IF($B1557="B",(Percent_Rent_In_Elsies*2.49%/12 * H1556)/K1556,0)+IF($B1557="D",N1557,0)+IF(B1557="D",AK1556)+IF(B1557="C",F1556*90%)-(Y1557-Y1556)-IF($B1557="A",Q1556/K1556) + IF($B1557="A",Q1556/K1556)</f>
        <v>-34352401.83425089</v>
      </c>
      <c r="N1557" s="23">
        <f t="shared" si="1144"/>
        <v>0</v>
      </c>
      <c r="O1557" s="22">
        <f t="shared" si="1145"/>
        <v>0</v>
      </c>
      <c r="P1557" s="22">
        <f t="shared" si="1176"/>
        <v>0</v>
      </c>
      <c r="Q1557" s="22">
        <f t="shared" si="1177"/>
        <v>0</v>
      </c>
      <c r="R1557" s="22">
        <f t="shared" si="1146"/>
        <v>226369614.41730365</v>
      </c>
      <c r="S1557" s="16">
        <f t="shared" si="1136"/>
        <v>20579055.856118511</v>
      </c>
      <c r="T1557" s="15">
        <f t="shared" si="1147"/>
        <v>0</v>
      </c>
      <c r="U1557" s="23">
        <f t="shared" si="1164"/>
        <v>1005716.9856976633</v>
      </c>
      <c r="V1557" s="23">
        <f t="shared" si="1165"/>
        <v>91428.816881605759</v>
      </c>
      <c r="W1557" s="23">
        <f t="shared" si="1178"/>
        <v>0</v>
      </c>
      <c r="X1557" s="23">
        <f t="shared" si="1166"/>
        <v>31276448.305248491</v>
      </c>
      <c r="Y1557" s="23">
        <f t="shared" si="1148"/>
        <v>13825559.361691331</v>
      </c>
      <c r="Z1557" s="3">
        <f t="shared" si="1149"/>
        <v>0</v>
      </c>
      <c r="AA1557" s="23">
        <f t="shared" si="1150"/>
        <v>58146267.267530836</v>
      </c>
      <c r="AB1557" s="26">
        <f t="shared" si="1167"/>
        <v>70086276.274228632</v>
      </c>
      <c r="AC1557" s="23">
        <f t="shared" si="1168"/>
        <v>74889487.274228647</v>
      </c>
      <c r="AD1557" s="23">
        <f t="shared" si="1174"/>
        <v>4803211</v>
      </c>
      <c r="AE1557" s="24">
        <f t="shared" si="1135"/>
        <v>70086276.274228647</v>
      </c>
      <c r="AF1557" s="3">
        <f t="shared" si="1169"/>
        <v>0</v>
      </c>
      <c r="AG1557" s="2">
        <f t="shared" si="1151"/>
        <v>0</v>
      </c>
      <c r="AH1557" s="2">
        <f t="shared" si="1152"/>
        <v>115.46892893816054</v>
      </c>
      <c r="AI1557" s="23">
        <f t="shared" si="1175"/>
        <v>9348391073.9883213</v>
      </c>
      <c r="AJ1557" s="23">
        <f t="shared" si="1153"/>
        <v>6219.922423797766</v>
      </c>
      <c r="AK1557" s="23">
        <f t="shared" si="1154"/>
        <v>0</v>
      </c>
      <c r="AL1557" s="23">
        <f t="shared" si="1179"/>
        <v>1319989.2537574768</v>
      </c>
      <c r="AM1557" s="23">
        <f t="shared" si="1180"/>
        <v>1231534613.7927313</v>
      </c>
      <c r="AN1557" s="16">
        <f t="shared" si="1170"/>
        <v>0</v>
      </c>
      <c r="AO1557" s="23">
        <f t="shared" si="1171"/>
        <v>93257.371429598934</v>
      </c>
      <c r="AP1557" s="22">
        <f t="shared" si="1172"/>
        <v>20990666.94174635</v>
      </c>
      <c r="AQ1557" s="30">
        <f t="shared" si="1155"/>
        <v>5800175962.8922234</v>
      </c>
      <c r="AR1557" s="28">
        <f t="shared" si="1156"/>
        <v>2752403558.2015471</v>
      </c>
      <c r="AS1557" s="25">
        <f t="shared" si="1157"/>
        <v>200337590.02425668</v>
      </c>
      <c r="AT1557" s="32">
        <f t="shared" si="1158"/>
        <v>0</v>
      </c>
      <c r="AU1557" s="23">
        <f t="shared" si="1159"/>
        <v>0</v>
      </c>
      <c r="AV1557" s="22">
        <f t="shared" si="1160"/>
        <v>792224664.14588237</v>
      </c>
      <c r="AW1557" s="31">
        <f t="shared" si="1173"/>
        <v>4012905149.5868545</v>
      </c>
    </row>
    <row r="1558" spans="1:53" s="21" customFormat="1" x14ac:dyDescent="0.25">
      <c r="A1558">
        <f t="shared" si="1134"/>
        <v>549</v>
      </c>
      <c r="B1558" t="s">
        <v>8</v>
      </c>
      <c r="C1558" s="27">
        <f t="shared" si="1138"/>
        <v>0</v>
      </c>
      <c r="D1558" s="27">
        <f t="shared" si="1161"/>
        <v>0</v>
      </c>
      <c r="E1558" s="27" t="b">
        <f t="shared" si="1137"/>
        <v>1</v>
      </c>
      <c r="F1558" s="29">
        <f t="shared" si="1139"/>
        <v>0</v>
      </c>
      <c r="G1558" s="27">
        <f t="shared" si="1162"/>
        <v>0</v>
      </c>
      <c r="H1558" s="22">
        <f t="shared" si="1140"/>
        <v>20231968136.622986</v>
      </c>
      <c r="I1558" s="23">
        <f t="shared" si="1141"/>
        <v>132580106.5049091</v>
      </c>
      <c r="J1558" s="23">
        <f t="shared" si="1142"/>
        <v>1086</v>
      </c>
      <c r="K1558" s="19">
        <f t="shared" si="1163"/>
        <v>225.0831931027827</v>
      </c>
      <c r="L1558" s="16">
        <f t="shared" si="1143"/>
        <v>139.55438704244827</v>
      </c>
      <c r="M1558" s="23">
        <f>M1557-IF($B1558="B",(Percent_Rent_In_Elsies*2.49%/12 * H1557)/K1557,0)+IF($B1558="D",N1558,0)+IF(B1558="D",AK1557)+IF(B1558="C",F1557*90%)-(Y1558-Y1557)-IF($B1558="A",Q1557/K1557) + IF($B1558="A",Q1557/K1557)</f>
        <v>-34352401.83425089</v>
      </c>
      <c r="N1558" s="23">
        <f t="shared" si="1144"/>
        <v>0</v>
      </c>
      <c r="O1558" s="22">
        <f t="shared" si="1145"/>
        <v>0</v>
      </c>
      <c r="P1558" s="22">
        <f t="shared" si="1176"/>
        <v>0</v>
      </c>
      <c r="Q1558" s="22">
        <f t="shared" si="1177"/>
        <v>0</v>
      </c>
      <c r="R1558" s="22">
        <f t="shared" si="1146"/>
        <v>247360281.35905001</v>
      </c>
      <c r="S1558" s="16">
        <f t="shared" si="1136"/>
        <v>20579055.856118511</v>
      </c>
      <c r="T1558" s="15">
        <f t="shared" si="1147"/>
        <v>0</v>
      </c>
      <c r="U1558" s="23">
        <f t="shared" si="1164"/>
        <v>1098974.3571272623</v>
      </c>
      <c r="V1558" s="23">
        <f t="shared" si="1165"/>
        <v>91428.816881605759</v>
      </c>
      <c r="W1558" s="23">
        <f t="shared" si="1178"/>
        <v>0</v>
      </c>
      <c r="X1558" s="23">
        <f t="shared" si="1166"/>
        <v>31276448.305248491</v>
      </c>
      <c r="Y1558" s="23">
        <f t="shared" si="1148"/>
        <v>13825559.361691331</v>
      </c>
      <c r="Z1558" s="3">
        <f t="shared" si="1149"/>
        <v>0</v>
      </c>
      <c r="AA1558" s="23">
        <f t="shared" si="1150"/>
        <v>58146267.267530836</v>
      </c>
      <c r="AB1558" s="26">
        <f t="shared" si="1167"/>
        <v>70086276.274228632</v>
      </c>
      <c r="AC1558" s="23">
        <f t="shared" si="1168"/>
        <v>74889487.274228647</v>
      </c>
      <c r="AD1558" s="23">
        <f t="shared" si="1174"/>
        <v>4803211</v>
      </c>
      <c r="AE1558" s="24">
        <f t="shared" si="1135"/>
        <v>70086276.274228647</v>
      </c>
      <c r="AF1558" s="3">
        <f t="shared" si="1169"/>
        <v>1E-4</v>
      </c>
      <c r="AG1558" s="2">
        <f t="shared" si="1151"/>
        <v>0</v>
      </c>
      <c r="AH1558" s="2">
        <f t="shared" si="1152"/>
        <v>115.46892893816054</v>
      </c>
      <c r="AI1558" s="23">
        <f t="shared" si="1175"/>
        <v>9348391073.9883213</v>
      </c>
      <c r="AJ1558" s="23">
        <f t="shared" si="1153"/>
        <v>6219.922423797766</v>
      </c>
      <c r="AK1558" s="23">
        <f t="shared" si="1154"/>
        <v>60237.376497596983</v>
      </c>
      <c r="AL1558" s="23">
        <f t="shared" si="1179"/>
        <v>0</v>
      </c>
      <c r="AM1558" s="23">
        <f t="shared" si="1180"/>
        <v>0</v>
      </c>
      <c r="AN1558" s="16">
        <f t="shared" si="1170"/>
        <v>0</v>
      </c>
      <c r="AO1558" s="23">
        <f t="shared" si="1171"/>
        <v>0</v>
      </c>
      <c r="AP1558" s="22">
        <f t="shared" si="1172"/>
        <v>0</v>
      </c>
      <c r="AQ1558" s="30">
        <f t="shared" si="1155"/>
        <v>5800175962.8922234</v>
      </c>
      <c r="AR1558" s="28">
        <f t="shared" si="1156"/>
        <v>2752403558.2015471</v>
      </c>
      <c r="AS1558" s="25">
        <f t="shared" si="1157"/>
        <v>200337590.02425668</v>
      </c>
      <c r="AT1558" s="32">
        <f t="shared" si="1158"/>
        <v>0</v>
      </c>
      <c r="AU1558" s="23">
        <f t="shared" si="1159"/>
        <v>0</v>
      </c>
      <c r="AV1558" s="22">
        <f t="shared" si="1160"/>
        <v>792224664.14588237</v>
      </c>
      <c r="AW1558" s="31">
        <f t="shared" si="1173"/>
        <v>4012905149.5868545</v>
      </c>
      <c r="AX1558"/>
      <c r="AY1558"/>
      <c r="AZ1558"/>
      <c r="BA1558"/>
    </row>
    <row r="1559" spans="1:53" s="21" customFormat="1" x14ac:dyDescent="0.25">
      <c r="A1559">
        <f t="shared" si="1134"/>
        <v>549</v>
      </c>
      <c r="B1559" t="s">
        <v>9</v>
      </c>
      <c r="C1559" s="27">
        <f t="shared" si="1138"/>
        <v>0</v>
      </c>
      <c r="D1559" s="27">
        <f t="shared" si="1161"/>
        <v>0</v>
      </c>
      <c r="E1559" s="27" t="b">
        <f t="shared" si="1137"/>
        <v>1</v>
      </c>
      <c r="F1559" s="29">
        <f t="shared" si="1139"/>
        <v>0</v>
      </c>
      <c r="G1559" s="27">
        <f t="shared" si="1162"/>
        <v>0</v>
      </c>
      <c r="H1559" s="22">
        <f t="shared" si="1140"/>
        <v>20231968136.622986</v>
      </c>
      <c r="I1559" s="23">
        <f t="shared" si="1141"/>
        <v>132580106.5049091</v>
      </c>
      <c r="J1559" s="23">
        <f t="shared" si="1142"/>
        <v>1086</v>
      </c>
      <c r="K1559" s="19">
        <f t="shared" si="1163"/>
        <v>225.0831931027827</v>
      </c>
      <c r="L1559" s="16">
        <f t="shared" si="1143"/>
        <v>139.55438704244827</v>
      </c>
      <c r="M1559" s="23">
        <f>M1558-IF($B1559="B",(Percent_Rent_In_Elsies*2.49%/12 * H1558)/K1558,0)+IF($B1559="D",N1559,0)+IF(B1559="D",AK1558)+IF(B1559="C",F1558*90%)-(Y1559-Y1558)-IF($B1559="A",Q1558/K1558) + IF($B1559="A",Q1558/K1558)</f>
        <v>-34292164.457753293</v>
      </c>
      <c r="N1559" s="23">
        <f t="shared" si="1144"/>
        <v>0</v>
      </c>
      <c r="O1559" s="22">
        <f t="shared" si="1145"/>
        <v>14377910.454218477</v>
      </c>
      <c r="P1559" s="22">
        <f t="shared" si="1176"/>
        <v>0</v>
      </c>
      <c r="Q1559" s="22">
        <f t="shared" si="1177"/>
        <v>0</v>
      </c>
      <c r="R1559" s="22">
        <f t="shared" si="1146"/>
        <v>247360281.35905001</v>
      </c>
      <c r="S1559" s="16">
        <f t="shared" si="1136"/>
        <v>0</v>
      </c>
      <c r="T1559" s="15">
        <f t="shared" si="1147"/>
        <v>6201145.4019000344</v>
      </c>
      <c r="U1559" s="23">
        <f t="shared" si="1164"/>
        <v>1098974.3571272623</v>
      </c>
      <c r="V1559" s="23">
        <f t="shared" si="1165"/>
        <v>0</v>
      </c>
      <c r="W1559" s="23">
        <f t="shared" si="1178"/>
        <v>91428.816881605759</v>
      </c>
      <c r="X1559" s="23">
        <f t="shared" si="1166"/>
        <v>31276448.305248491</v>
      </c>
      <c r="Y1559" s="23">
        <f t="shared" si="1148"/>
        <v>13825559.361691331</v>
      </c>
      <c r="Z1559" s="3">
        <f t="shared" si="1149"/>
        <v>0</v>
      </c>
      <c r="AA1559" s="23">
        <f t="shared" si="1150"/>
        <v>58086029.89103324</v>
      </c>
      <c r="AB1559" s="26">
        <f t="shared" si="1167"/>
        <v>70086276.274228632</v>
      </c>
      <c r="AC1559" s="23">
        <f t="shared" si="1168"/>
        <v>74889487.274228647</v>
      </c>
      <c r="AD1559" s="23">
        <f t="shared" si="1174"/>
        <v>4803211</v>
      </c>
      <c r="AE1559" s="24">
        <f t="shared" si="1135"/>
        <v>70086276.274228647</v>
      </c>
      <c r="AF1559" s="3">
        <f t="shared" si="1169"/>
        <v>0</v>
      </c>
      <c r="AG1559" s="2">
        <f t="shared" si="1151"/>
        <v>0</v>
      </c>
      <c r="AH1559" s="2">
        <f t="shared" si="1152"/>
        <v>115.46892893816054</v>
      </c>
      <c r="AI1559" s="23">
        <f t="shared" si="1175"/>
        <v>9338706487.5267391</v>
      </c>
      <c r="AJ1559" s="23">
        <f t="shared" si="1153"/>
        <v>6219.922423797766</v>
      </c>
      <c r="AK1559" s="23">
        <f t="shared" si="1154"/>
        <v>0</v>
      </c>
      <c r="AL1559" s="23">
        <f t="shared" si="1179"/>
        <v>0</v>
      </c>
      <c r="AM1559" s="23">
        <f t="shared" si="1180"/>
        <v>0</v>
      </c>
      <c r="AN1559" s="16">
        <f t="shared" si="1170"/>
        <v>0</v>
      </c>
      <c r="AO1559" s="23">
        <f t="shared" si="1171"/>
        <v>0</v>
      </c>
      <c r="AP1559" s="22">
        <f t="shared" si="1172"/>
        <v>0</v>
      </c>
      <c r="AQ1559" s="30">
        <f t="shared" si="1155"/>
        <v>5800175962.8922234</v>
      </c>
      <c r="AR1559" s="28">
        <f t="shared" si="1156"/>
        <v>2752403558.2015471</v>
      </c>
      <c r="AS1559" s="25">
        <f t="shared" si="1157"/>
        <v>200337590.02425668</v>
      </c>
      <c r="AT1559" s="32">
        <f t="shared" si="1158"/>
        <v>0</v>
      </c>
      <c r="AU1559" s="23">
        <f t="shared" si="1159"/>
        <v>0</v>
      </c>
      <c r="AV1559" s="22">
        <f t="shared" si="1160"/>
        <v>792224664.14588237</v>
      </c>
      <c r="AW1559" s="31">
        <f t="shared" si="1173"/>
        <v>4012905149.5868545</v>
      </c>
      <c r="AX1559"/>
      <c r="AY1559"/>
      <c r="AZ1559"/>
      <c r="BA1559"/>
    </row>
    <row r="1560" spans="1:53" x14ac:dyDescent="0.25">
      <c r="A1560" s="21">
        <f t="shared" si="1134"/>
        <v>549</v>
      </c>
      <c r="B1560" s="21" t="s">
        <v>28</v>
      </c>
      <c r="C1560" s="27">
        <f t="shared" si="1138"/>
        <v>0</v>
      </c>
      <c r="D1560" s="27">
        <f t="shared" si="1161"/>
        <v>0</v>
      </c>
      <c r="E1560" s="27" t="b">
        <f t="shared" si="1137"/>
        <v>1</v>
      </c>
      <c r="F1560" s="29">
        <f t="shared" si="1139"/>
        <v>0</v>
      </c>
      <c r="G1560" s="27">
        <f t="shared" si="1162"/>
        <v>0</v>
      </c>
      <c r="H1560" s="22">
        <f t="shared" si="1140"/>
        <v>20231968136.622986</v>
      </c>
      <c r="I1560" s="23">
        <f t="shared" si="1141"/>
        <v>132580106.5049091</v>
      </c>
      <c r="J1560" s="23">
        <f t="shared" si="1142"/>
        <v>1086</v>
      </c>
      <c r="K1560" s="19">
        <f t="shared" si="1163"/>
        <v>225.0831931027827</v>
      </c>
      <c r="L1560" s="16">
        <f t="shared" si="1143"/>
        <v>139.55438704244827</v>
      </c>
      <c r="M1560" s="23">
        <f>M1559-IF($B1560="B",(Percent_Rent_In_Elsies*2.49%/12 * H1559)/K1559,0)+IF($B1560="D",N1560,0)+IF(B1560="D",AK1559)+IF(B1560="C",F1559*90%)-(Y1560-Y1559)-IF($B1560="A",Q1559/K1559) + IF($B1560="A",Q1559/K1559)</f>
        <v>-34292164.457753293</v>
      </c>
      <c r="N1560" s="23">
        <f t="shared" si="1144"/>
        <v>0</v>
      </c>
      <c r="O1560" s="22">
        <f t="shared" si="1145"/>
        <v>0</v>
      </c>
      <c r="P1560" s="22">
        <f t="shared" si="1176"/>
        <v>14377910.454218477</v>
      </c>
      <c r="Q1560" s="22">
        <f t="shared" si="1177"/>
        <v>0</v>
      </c>
      <c r="R1560" s="22">
        <f t="shared" si="1146"/>
        <v>247360281.35905001</v>
      </c>
      <c r="S1560" s="16">
        <f t="shared" si="1136"/>
        <v>0</v>
      </c>
      <c r="T1560" s="15">
        <f t="shared" si="1147"/>
        <v>0</v>
      </c>
      <c r="U1560" s="23">
        <f t="shared" si="1164"/>
        <v>1098974.3571272623</v>
      </c>
      <c r="V1560" s="23">
        <f t="shared" si="1165"/>
        <v>0</v>
      </c>
      <c r="W1560" s="23">
        <f t="shared" si="1178"/>
        <v>0</v>
      </c>
      <c r="X1560" s="23">
        <f t="shared" si="1166"/>
        <v>31276448.305248491</v>
      </c>
      <c r="Y1560" s="23">
        <f t="shared" si="1148"/>
        <v>13825559.361691331</v>
      </c>
      <c r="Z1560" s="3">
        <f t="shared" si="1149"/>
        <v>4571.440844080289</v>
      </c>
      <c r="AA1560" s="23">
        <f t="shared" si="1150"/>
        <v>58154601.503694445</v>
      </c>
      <c r="AB1560" s="26">
        <f t="shared" si="1167"/>
        <v>70086276.274228632</v>
      </c>
      <c r="AC1560" s="23">
        <f t="shared" si="1168"/>
        <v>74889487.274228647</v>
      </c>
      <c r="AD1560" s="23">
        <f t="shared" si="1174"/>
        <v>4803211</v>
      </c>
      <c r="AE1560" s="24">
        <f t="shared" si="1135"/>
        <v>70086276.274228647</v>
      </c>
      <c r="AF1560" s="3">
        <f t="shared" si="1169"/>
        <v>0</v>
      </c>
      <c r="AG1560" s="2">
        <f t="shared" si="1151"/>
        <v>548572901.2896347</v>
      </c>
      <c r="AH1560" s="2">
        <f t="shared" si="1152"/>
        <v>115.46892893816054</v>
      </c>
      <c r="AI1560" s="23">
        <f t="shared" si="1175"/>
        <v>9349731000.0510197</v>
      </c>
      <c r="AJ1560" s="23">
        <f t="shared" si="1153"/>
        <v>6219.922423797766</v>
      </c>
      <c r="AK1560" s="23">
        <f t="shared" si="1154"/>
        <v>0</v>
      </c>
      <c r="AL1560" s="23">
        <f t="shared" si="1179"/>
        <v>0</v>
      </c>
      <c r="AM1560" s="23">
        <f t="shared" si="1180"/>
        <v>0</v>
      </c>
      <c r="AN1560" s="16">
        <f t="shared" si="1170"/>
        <v>0</v>
      </c>
      <c r="AO1560" s="23">
        <f t="shared" si="1171"/>
        <v>0</v>
      </c>
      <c r="AP1560" s="22">
        <f t="shared" si="1172"/>
        <v>0</v>
      </c>
      <c r="AQ1560" s="30">
        <f t="shared" si="1155"/>
        <v>5800175962.8922234</v>
      </c>
      <c r="AR1560" s="28">
        <f t="shared" si="1156"/>
        <v>2752403558.2015471</v>
      </c>
      <c r="AS1560" s="25">
        <f t="shared" si="1157"/>
        <v>200337590.02425668</v>
      </c>
      <c r="AT1560" s="32">
        <f t="shared" si="1158"/>
        <v>9142.8816881605781</v>
      </c>
      <c r="AU1560" s="23">
        <f t="shared" si="1159"/>
        <v>9142.8816881605781</v>
      </c>
      <c r="AV1560" s="22">
        <f t="shared" si="1160"/>
        <v>798425809.54778242</v>
      </c>
      <c r="AW1560" s="31">
        <f t="shared" si="1173"/>
        <v>4012905149.5868549</v>
      </c>
    </row>
    <row r="1561" spans="1:53" x14ac:dyDescent="0.25">
      <c r="A1561">
        <f t="shared" si="1134"/>
        <v>550</v>
      </c>
      <c r="B1561" t="s">
        <v>6</v>
      </c>
      <c r="C1561" s="27">
        <f t="shared" si="1138"/>
        <v>0</v>
      </c>
      <c r="D1561" s="27">
        <f t="shared" si="1161"/>
        <v>0</v>
      </c>
      <c r="E1561" s="27" t="b">
        <f t="shared" si="1137"/>
        <v>1</v>
      </c>
      <c r="F1561" s="29">
        <f t="shared" si="1139"/>
        <v>0</v>
      </c>
      <c r="G1561" s="27">
        <f t="shared" si="1162"/>
        <v>0</v>
      </c>
      <c r="H1561" s="22">
        <f t="shared" si="1140"/>
        <v>20265688083.517357</v>
      </c>
      <c r="I1561" s="23">
        <f t="shared" si="1141"/>
        <v>132580106.5049091</v>
      </c>
      <c r="J1561" s="23">
        <f t="shared" si="1142"/>
        <v>1086</v>
      </c>
      <c r="K1561" s="19">
        <f t="shared" si="1163"/>
        <v>225.0831931027827</v>
      </c>
      <c r="L1561" s="16">
        <f t="shared" si="1143"/>
        <v>139.78697768751903</v>
      </c>
      <c r="M1561" s="23">
        <f>M1560-IF($B1561="B",(Percent_Rent_In_Elsies*2.49%/12 * H1560)/K1560,0)+IF($B1561="D",N1561,0)+IF(B1561="D",AK1560)+IF(B1561="C",F1560*90%)-(Y1561-Y1560)-IF($B1561="A",Q1560/K1560) + IF($B1561="A",Q1560/K1560)</f>
        <v>-34292164.457753293</v>
      </c>
      <c r="N1561" s="23">
        <f t="shared" si="1144"/>
        <v>0</v>
      </c>
      <c r="O1561" s="22">
        <f t="shared" si="1145"/>
        <v>0</v>
      </c>
      <c r="P1561" s="22">
        <f t="shared" si="1176"/>
        <v>0</v>
      </c>
      <c r="Q1561" s="22">
        <f t="shared" si="1177"/>
        <v>0</v>
      </c>
      <c r="R1561" s="22">
        <f t="shared" si="1146"/>
        <v>247360281.35905001</v>
      </c>
      <c r="S1561" s="16">
        <f t="shared" si="1136"/>
        <v>0</v>
      </c>
      <c r="T1561" s="15">
        <f t="shared" si="1147"/>
        <v>0</v>
      </c>
      <c r="U1561" s="23">
        <f t="shared" si="1164"/>
        <v>1098974.3571272623</v>
      </c>
      <c r="V1561" s="23">
        <f t="shared" si="1165"/>
        <v>0</v>
      </c>
      <c r="W1561" s="23">
        <f t="shared" si="1178"/>
        <v>0</v>
      </c>
      <c r="X1561" s="23">
        <f t="shared" si="1166"/>
        <v>31299305.509468891</v>
      </c>
      <c r="Y1561" s="23">
        <f t="shared" si="1148"/>
        <v>13825559.361691331</v>
      </c>
      <c r="Z1561" s="3">
        <f t="shared" si="1149"/>
        <v>0</v>
      </c>
      <c r="AA1561" s="23">
        <f t="shared" si="1150"/>
        <v>58154601.503694445</v>
      </c>
      <c r="AB1561" s="26">
        <f t="shared" si="1167"/>
        <v>70086276.274228632</v>
      </c>
      <c r="AC1561" s="23">
        <f t="shared" si="1168"/>
        <v>74889487.274228647</v>
      </c>
      <c r="AD1561" s="23">
        <f t="shared" si="1174"/>
        <v>4803211</v>
      </c>
      <c r="AE1561" s="24">
        <f t="shared" si="1135"/>
        <v>70086276.274228647</v>
      </c>
      <c r="AF1561" s="3">
        <f t="shared" si="1169"/>
        <v>0</v>
      </c>
      <c r="AG1561" s="2">
        <f t="shared" si="1151"/>
        <v>0</v>
      </c>
      <c r="AH1561" s="2">
        <f t="shared" si="1152"/>
        <v>115.66137715305747</v>
      </c>
      <c r="AI1561" s="23">
        <f t="shared" si="1175"/>
        <v>9349731000.0510197</v>
      </c>
      <c r="AJ1561" s="23">
        <f t="shared" si="1153"/>
        <v>6219.922423797766</v>
      </c>
      <c r="AK1561" s="23">
        <f t="shared" si="1154"/>
        <v>0</v>
      </c>
      <c r="AL1561" s="23">
        <f t="shared" si="1179"/>
        <v>0</v>
      </c>
      <c r="AM1561" s="23">
        <f t="shared" si="1180"/>
        <v>0</v>
      </c>
      <c r="AN1561" s="16">
        <f t="shared" si="1170"/>
        <v>0</v>
      </c>
      <c r="AO1561" s="23">
        <f t="shared" si="1171"/>
        <v>0</v>
      </c>
      <c r="AP1561" s="22">
        <f t="shared" si="1172"/>
        <v>0</v>
      </c>
      <c r="AQ1561" s="30">
        <f t="shared" si="1155"/>
        <v>5800175962.8922234</v>
      </c>
      <c r="AR1561" s="28">
        <f t="shared" si="1156"/>
        <v>2752403558.2015471</v>
      </c>
      <c r="AS1561" s="25">
        <f t="shared" si="1157"/>
        <v>200337590.02425668</v>
      </c>
      <c r="AT1561" s="32">
        <f t="shared" si="1158"/>
        <v>0</v>
      </c>
      <c r="AU1561" s="23">
        <f t="shared" si="1159"/>
        <v>0</v>
      </c>
      <c r="AV1561" s="22">
        <f t="shared" si="1160"/>
        <v>798425809.54778242</v>
      </c>
      <c r="AW1561" s="31">
        <f t="shared" si="1173"/>
        <v>3998527239.1326361</v>
      </c>
    </row>
    <row r="1562" spans="1:53" x14ac:dyDescent="0.25">
      <c r="A1562">
        <f t="shared" ref="A1562:A1625" si="1181">A1557+1</f>
        <v>550</v>
      </c>
      <c r="B1562" t="s">
        <v>7</v>
      </c>
      <c r="C1562" s="27">
        <f t="shared" si="1138"/>
        <v>0</v>
      </c>
      <c r="D1562" s="27">
        <f t="shared" si="1161"/>
        <v>0</v>
      </c>
      <c r="E1562" s="27" t="b">
        <f t="shared" si="1137"/>
        <v>1</v>
      </c>
      <c r="F1562" s="29">
        <f t="shared" si="1139"/>
        <v>0</v>
      </c>
      <c r="G1562" s="27">
        <f t="shared" si="1162"/>
        <v>0</v>
      </c>
      <c r="H1562" s="22">
        <f t="shared" si="1140"/>
        <v>20265688083.517357</v>
      </c>
      <c r="I1562" s="23">
        <f t="shared" si="1141"/>
        <v>132580106.5049091</v>
      </c>
      <c r="J1562" s="23">
        <f t="shared" si="1142"/>
        <v>1086</v>
      </c>
      <c r="K1562" s="19">
        <f t="shared" si="1163"/>
        <v>225.0831931027827</v>
      </c>
      <c r="L1562" s="16">
        <f t="shared" si="1143"/>
        <v>139.78697768751903</v>
      </c>
      <c r="M1562" s="23">
        <f>M1561-IF($B1562="B",(Percent_Rent_In_Elsies*2.49%/12 * H1561)/K1561,0)+IF($B1562="D",N1562,0)+IF(B1562="D",AK1561)+IF(B1562="C",F1561*90%)-(Y1562-Y1561)-IF($B1562="A",Q1561/K1561) + IF($B1562="A",Q1561/K1561)</f>
        <v>-34385577.258135274</v>
      </c>
      <c r="N1562" s="23">
        <f t="shared" si="1144"/>
        <v>0</v>
      </c>
      <c r="O1562" s="22">
        <f t="shared" si="1145"/>
        <v>0</v>
      </c>
      <c r="P1562" s="22">
        <f t="shared" si="1176"/>
        <v>0</v>
      </c>
      <c r="Q1562" s="22">
        <f t="shared" si="1177"/>
        <v>0</v>
      </c>
      <c r="R1562" s="22">
        <f t="shared" si="1146"/>
        <v>226746924.57912916</v>
      </c>
      <c r="S1562" s="16">
        <f t="shared" si="1136"/>
        <v>20613356.779920835</v>
      </c>
      <c r="T1562" s="15">
        <f t="shared" si="1147"/>
        <v>0</v>
      </c>
      <c r="U1562" s="23">
        <f t="shared" si="1164"/>
        <v>1007393.1606999905</v>
      </c>
      <c r="V1562" s="23">
        <f t="shared" si="1165"/>
        <v>91581.196427271861</v>
      </c>
      <c r="W1562" s="23">
        <f t="shared" si="1178"/>
        <v>0</v>
      </c>
      <c r="X1562" s="23">
        <f t="shared" si="1166"/>
        <v>31299305.509468891</v>
      </c>
      <c r="Y1562" s="23">
        <f t="shared" si="1148"/>
        <v>13825559.361691331</v>
      </c>
      <c r="Z1562" s="3">
        <f t="shared" si="1149"/>
        <v>0</v>
      </c>
      <c r="AA1562" s="23">
        <f t="shared" si="1150"/>
        <v>58154601.503694445</v>
      </c>
      <c r="AB1562" s="26">
        <f t="shared" si="1167"/>
        <v>70086276.274228647</v>
      </c>
      <c r="AC1562" s="23">
        <f t="shared" si="1168"/>
        <v>74889487.274228647</v>
      </c>
      <c r="AD1562" s="23">
        <f t="shared" si="1174"/>
        <v>4803211</v>
      </c>
      <c r="AE1562" s="24">
        <f t="shared" si="1135"/>
        <v>70086276.274228647</v>
      </c>
      <c r="AF1562" s="3">
        <f t="shared" si="1169"/>
        <v>0</v>
      </c>
      <c r="AG1562" s="2">
        <f t="shared" si="1151"/>
        <v>0</v>
      </c>
      <c r="AH1562" s="2">
        <f t="shared" si="1152"/>
        <v>115.66137715305747</v>
      </c>
      <c r="AI1562" s="23">
        <f t="shared" si="1175"/>
        <v>9349731000.0510197</v>
      </c>
      <c r="AJ1562" s="23">
        <f t="shared" si="1153"/>
        <v>6219.922423797766</v>
      </c>
      <c r="AK1562" s="23">
        <f t="shared" si="1154"/>
        <v>0</v>
      </c>
      <c r="AL1562" s="23">
        <f t="shared" si="1179"/>
        <v>1339926.0626983643</v>
      </c>
      <c r="AM1562" s="23">
        <f t="shared" si="1180"/>
        <v>1250135424.541291</v>
      </c>
      <c r="AN1562" s="16">
        <f t="shared" si="1170"/>
        <v>0</v>
      </c>
      <c r="AO1562" s="23">
        <f t="shared" si="1171"/>
        <v>93412.800381981608</v>
      </c>
      <c r="AP1562" s="22">
        <f t="shared" si="1172"/>
        <v>21025651.386649258</v>
      </c>
      <c r="AQ1562" s="30">
        <f t="shared" si="1155"/>
        <v>5842048547.6287355</v>
      </c>
      <c r="AR1562" s="28">
        <f t="shared" si="1156"/>
        <v>2773250491.5514097</v>
      </c>
      <c r="AS1562" s="25">
        <f t="shared" si="1157"/>
        <v>200337590.02425668</v>
      </c>
      <c r="AT1562" s="32">
        <f t="shared" si="1158"/>
        <v>0</v>
      </c>
      <c r="AU1562" s="23">
        <f t="shared" si="1159"/>
        <v>0</v>
      </c>
      <c r="AV1562" s="22">
        <f t="shared" si="1160"/>
        <v>798425809.54778242</v>
      </c>
      <c r="AW1562" s="31">
        <f t="shared" si="1173"/>
        <v>4040399823.8691478</v>
      </c>
    </row>
    <row r="1563" spans="1:53" x14ac:dyDescent="0.25">
      <c r="A1563">
        <f t="shared" si="1181"/>
        <v>550</v>
      </c>
      <c r="B1563" t="s">
        <v>8</v>
      </c>
      <c r="C1563" s="27">
        <f t="shared" si="1138"/>
        <v>0</v>
      </c>
      <c r="D1563" s="27">
        <f t="shared" si="1161"/>
        <v>0</v>
      </c>
      <c r="E1563" s="27" t="b">
        <f t="shared" si="1137"/>
        <v>1</v>
      </c>
      <c r="F1563" s="29">
        <f t="shared" si="1139"/>
        <v>0</v>
      </c>
      <c r="G1563" s="27">
        <f t="shared" si="1162"/>
        <v>0</v>
      </c>
      <c r="H1563" s="22">
        <f t="shared" si="1140"/>
        <v>20265688083.517357</v>
      </c>
      <c r="I1563" s="23">
        <f t="shared" si="1141"/>
        <v>132580106.5049091</v>
      </c>
      <c r="J1563" s="23">
        <f t="shared" si="1142"/>
        <v>1086</v>
      </c>
      <c r="K1563" s="19">
        <f t="shared" si="1163"/>
        <v>225.0831931027827</v>
      </c>
      <c r="L1563" s="16">
        <f t="shared" si="1143"/>
        <v>139.78697768751903</v>
      </c>
      <c r="M1563" s="23">
        <f>M1562-IF($B1563="B",(Percent_Rent_In_Elsies*2.49%/12 * H1562)/K1562,0)+IF($B1563="D",N1563,0)+IF(B1563="D",AK1562)+IF(B1563="C",F1562*90%)-(Y1563-Y1562)-IF($B1563="A",Q1562/K1562) + IF($B1563="A",Q1562/K1562)</f>
        <v>-34385577.258135274</v>
      </c>
      <c r="N1563" s="23">
        <f t="shared" si="1144"/>
        <v>0</v>
      </c>
      <c r="O1563" s="22">
        <f t="shared" si="1145"/>
        <v>0</v>
      </c>
      <c r="P1563" s="22">
        <f t="shared" si="1176"/>
        <v>0</v>
      </c>
      <c r="Q1563" s="22">
        <f t="shared" si="1177"/>
        <v>0</v>
      </c>
      <c r="R1563" s="22">
        <f t="shared" si="1146"/>
        <v>247772575.96577841</v>
      </c>
      <c r="S1563" s="16">
        <f t="shared" si="1136"/>
        <v>20613356.779920835</v>
      </c>
      <c r="T1563" s="15">
        <f t="shared" si="1147"/>
        <v>0</v>
      </c>
      <c r="U1563" s="23">
        <f t="shared" si="1164"/>
        <v>1100805.9610819721</v>
      </c>
      <c r="V1563" s="23">
        <f t="shared" si="1165"/>
        <v>91581.196427271861</v>
      </c>
      <c r="W1563" s="23">
        <f t="shared" si="1178"/>
        <v>0</v>
      </c>
      <c r="X1563" s="23">
        <f t="shared" si="1166"/>
        <v>31299305.509468891</v>
      </c>
      <c r="Y1563" s="23">
        <f t="shared" si="1148"/>
        <v>13825559.361691331</v>
      </c>
      <c r="Z1563" s="3">
        <f t="shared" si="1149"/>
        <v>0</v>
      </c>
      <c r="AA1563" s="23">
        <f t="shared" si="1150"/>
        <v>58154601.503694445</v>
      </c>
      <c r="AB1563" s="26">
        <f t="shared" si="1167"/>
        <v>70086276.274228647</v>
      </c>
      <c r="AC1563" s="23">
        <f t="shared" si="1168"/>
        <v>74889487.274228647</v>
      </c>
      <c r="AD1563" s="23">
        <f t="shared" si="1174"/>
        <v>4803211</v>
      </c>
      <c r="AE1563" s="24">
        <f t="shared" si="1135"/>
        <v>70086276.274228647</v>
      </c>
      <c r="AF1563" s="3">
        <f t="shared" si="1169"/>
        <v>1E-4</v>
      </c>
      <c r="AG1563" s="2">
        <f t="shared" si="1151"/>
        <v>0</v>
      </c>
      <c r="AH1563" s="2">
        <f t="shared" si="1152"/>
        <v>115.66137715305747</v>
      </c>
      <c r="AI1563" s="23">
        <f t="shared" si="1175"/>
        <v>9349731000.0510197</v>
      </c>
      <c r="AJ1563" s="23">
        <f t="shared" si="1153"/>
        <v>6219.922423797766</v>
      </c>
      <c r="AK1563" s="23">
        <f t="shared" si="1154"/>
        <v>60227.586165078523</v>
      </c>
      <c r="AL1563" s="23">
        <f t="shared" si="1179"/>
        <v>0</v>
      </c>
      <c r="AM1563" s="23">
        <f t="shared" si="1180"/>
        <v>0</v>
      </c>
      <c r="AN1563" s="16">
        <f t="shared" si="1170"/>
        <v>0</v>
      </c>
      <c r="AO1563" s="23">
        <f t="shared" si="1171"/>
        <v>0</v>
      </c>
      <c r="AP1563" s="22">
        <f t="shared" si="1172"/>
        <v>0</v>
      </c>
      <c r="AQ1563" s="30">
        <f t="shared" si="1155"/>
        <v>5842048547.6287355</v>
      </c>
      <c r="AR1563" s="28">
        <f t="shared" si="1156"/>
        <v>2773250491.5514097</v>
      </c>
      <c r="AS1563" s="25">
        <f t="shared" si="1157"/>
        <v>200337590.02425668</v>
      </c>
      <c r="AT1563" s="32">
        <f t="shared" si="1158"/>
        <v>0</v>
      </c>
      <c r="AU1563" s="23">
        <f t="shared" si="1159"/>
        <v>0</v>
      </c>
      <c r="AV1563" s="22">
        <f t="shared" si="1160"/>
        <v>798425809.54778242</v>
      </c>
      <c r="AW1563" s="31">
        <f t="shared" si="1173"/>
        <v>4040399823.8691483</v>
      </c>
    </row>
    <row r="1564" spans="1:53" x14ac:dyDescent="0.25">
      <c r="A1564" s="21">
        <f t="shared" si="1181"/>
        <v>550</v>
      </c>
      <c r="B1564" s="21" t="s">
        <v>9</v>
      </c>
      <c r="C1564" s="27">
        <f t="shared" si="1138"/>
        <v>0</v>
      </c>
      <c r="D1564" s="27">
        <f t="shared" si="1161"/>
        <v>0</v>
      </c>
      <c r="E1564" s="27" t="b">
        <f t="shared" si="1137"/>
        <v>1</v>
      </c>
      <c r="F1564" s="29">
        <f t="shared" si="1139"/>
        <v>0</v>
      </c>
      <c r="G1564" s="27">
        <f t="shared" si="1162"/>
        <v>0</v>
      </c>
      <c r="H1564" s="22">
        <f t="shared" si="1140"/>
        <v>20265688083.517357</v>
      </c>
      <c r="I1564" s="23">
        <f t="shared" si="1141"/>
        <v>132580106.5049091</v>
      </c>
      <c r="J1564" s="23">
        <f t="shared" si="1142"/>
        <v>1086</v>
      </c>
      <c r="K1564" s="19">
        <f t="shared" si="1163"/>
        <v>225.0831931027827</v>
      </c>
      <c r="L1564" s="16">
        <f t="shared" si="1143"/>
        <v>139.78697768751903</v>
      </c>
      <c r="M1564" s="23">
        <f>M1563-IF($B1564="B",(Percent_Rent_In_Elsies*2.49%/12 * H1563)/K1563,0)+IF($B1564="D",N1564,0)+IF(B1564="D",AK1563)+IF(B1564="C",F1563*90%)-(Y1564-Y1563)-IF($B1564="A",Q1563/K1563) + IF($B1564="A",Q1563/K1563)</f>
        <v>-34325349.671970196</v>
      </c>
      <c r="N1564" s="23">
        <f t="shared" si="1144"/>
        <v>0</v>
      </c>
      <c r="O1564" s="22">
        <f t="shared" si="1145"/>
        <v>14401875.387016404</v>
      </c>
      <c r="P1564" s="22">
        <f t="shared" si="1176"/>
        <v>0</v>
      </c>
      <c r="Q1564" s="22">
        <f t="shared" si="1177"/>
        <v>0</v>
      </c>
      <c r="R1564" s="22">
        <f t="shared" si="1146"/>
        <v>247772575.96577841</v>
      </c>
      <c r="S1564" s="16">
        <f t="shared" si="1136"/>
        <v>0</v>
      </c>
      <c r="T1564" s="15">
        <f t="shared" si="1147"/>
        <v>6211481.3929044306</v>
      </c>
      <c r="U1564" s="23">
        <f t="shared" si="1164"/>
        <v>1100805.9610819721</v>
      </c>
      <c r="V1564" s="23">
        <f t="shared" si="1165"/>
        <v>0</v>
      </c>
      <c r="W1564" s="23">
        <f t="shared" si="1178"/>
        <v>91581.196427271861</v>
      </c>
      <c r="X1564" s="23">
        <f t="shared" si="1166"/>
        <v>31299305.509468891</v>
      </c>
      <c r="Y1564" s="23">
        <f t="shared" si="1148"/>
        <v>13825559.361691331</v>
      </c>
      <c r="Z1564" s="3">
        <f t="shared" si="1149"/>
        <v>0</v>
      </c>
      <c r="AA1564" s="23">
        <f t="shared" si="1150"/>
        <v>58094373.917529367</v>
      </c>
      <c r="AB1564" s="26">
        <f t="shared" si="1167"/>
        <v>70086276.274228632</v>
      </c>
      <c r="AC1564" s="23">
        <f t="shared" si="1168"/>
        <v>74889487.274228647</v>
      </c>
      <c r="AD1564" s="23">
        <f t="shared" si="1174"/>
        <v>4803211</v>
      </c>
      <c r="AE1564" s="24">
        <f t="shared" si="1135"/>
        <v>70086276.274228647</v>
      </c>
      <c r="AF1564" s="3">
        <f t="shared" si="1169"/>
        <v>0</v>
      </c>
      <c r="AG1564" s="2">
        <f t="shared" si="1151"/>
        <v>0</v>
      </c>
      <c r="AH1564" s="2">
        <f t="shared" si="1152"/>
        <v>115.66137715305747</v>
      </c>
      <c r="AI1564" s="23">
        <f t="shared" si="1175"/>
        <v>9340047987.6175117</v>
      </c>
      <c r="AJ1564" s="23">
        <f t="shared" si="1153"/>
        <v>6219.922423797766</v>
      </c>
      <c r="AK1564" s="23">
        <f t="shared" si="1154"/>
        <v>0</v>
      </c>
      <c r="AL1564" s="23">
        <f t="shared" si="1179"/>
        <v>0</v>
      </c>
      <c r="AM1564" s="23">
        <f t="shared" si="1180"/>
        <v>0</v>
      </c>
      <c r="AN1564" s="16">
        <f t="shared" si="1170"/>
        <v>0</v>
      </c>
      <c r="AO1564" s="23">
        <f t="shared" si="1171"/>
        <v>0</v>
      </c>
      <c r="AP1564" s="22">
        <f t="shared" si="1172"/>
        <v>0</v>
      </c>
      <c r="AQ1564" s="30">
        <f t="shared" si="1155"/>
        <v>5842048547.6287355</v>
      </c>
      <c r="AR1564" s="28">
        <f t="shared" si="1156"/>
        <v>2773250491.5514097</v>
      </c>
      <c r="AS1564" s="25">
        <f t="shared" si="1157"/>
        <v>200337590.02425668</v>
      </c>
      <c r="AT1564" s="32">
        <f t="shared" si="1158"/>
        <v>0</v>
      </c>
      <c r="AU1564" s="23">
        <f t="shared" si="1159"/>
        <v>0</v>
      </c>
      <c r="AV1564" s="22">
        <f t="shared" si="1160"/>
        <v>798425809.54778242</v>
      </c>
      <c r="AW1564" s="31">
        <f t="shared" si="1173"/>
        <v>4040399823.8691483</v>
      </c>
      <c r="AX1564" s="21"/>
      <c r="AY1564" s="21"/>
      <c r="AZ1564" s="21"/>
      <c r="BA1564" s="21"/>
    </row>
    <row r="1565" spans="1:53" x14ac:dyDescent="0.25">
      <c r="A1565" s="21">
        <f t="shared" si="1181"/>
        <v>550</v>
      </c>
      <c r="B1565" s="21" t="s">
        <v>28</v>
      </c>
      <c r="C1565" s="27">
        <f t="shared" si="1138"/>
        <v>0</v>
      </c>
      <c r="D1565" s="27">
        <f t="shared" si="1161"/>
        <v>0</v>
      </c>
      <c r="E1565" s="27" t="b">
        <f t="shared" si="1137"/>
        <v>1</v>
      </c>
      <c r="F1565" s="29">
        <f t="shared" si="1139"/>
        <v>0</v>
      </c>
      <c r="G1565" s="27">
        <f t="shared" si="1162"/>
        <v>0</v>
      </c>
      <c r="H1565" s="22">
        <f t="shared" si="1140"/>
        <v>20265688083.517357</v>
      </c>
      <c r="I1565" s="23">
        <f t="shared" si="1141"/>
        <v>132580106.5049091</v>
      </c>
      <c r="J1565" s="23">
        <f t="shared" si="1142"/>
        <v>1086</v>
      </c>
      <c r="K1565" s="19">
        <f t="shared" si="1163"/>
        <v>225.0831931027827</v>
      </c>
      <c r="L1565" s="16">
        <f t="shared" si="1143"/>
        <v>139.78697768751903</v>
      </c>
      <c r="M1565" s="23">
        <f>M1564-IF($B1565="B",(Percent_Rent_In_Elsies*2.49%/12 * H1564)/K1564,0)+IF($B1565="D",N1565,0)+IF(B1565="D",AK1564)+IF(B1565="C",F1564*90%)-(Y1565-Y1564)-IF($B1565="A",Q1564/K1564) + IF($B1565="A",Q1564/K1564)</f>
        <v>-34325349.671970196</v>
      </c>
      <c r="N1565" s="23">
        <f t="shared" si="1144"/>
        <v>0</v>
      </c>
      <c r="O1565" s="22">
        <f t="shared" si="1145"/>
        <v>0</v>
      </c>
      <c r="P1565" s="22">
        <f t="shared" si="1176"/>
        <v>14401875.387016404</v>
      </c>
      <c r="Q1565" s="22">
        <f t="shared" si="1177"/>
        <v>0</v>
      </c>
      <c r="R1565" s="22">
        <f t="shared" si="1146"/>
        <v>247772575.96577841</v>
      </c>
      <c r="S1565" s="16">
        <f t="shared" si="1136"/>
        <v>0</v>
      </c>
      <c r="T1565" s="15">
        <f t="shared" si="1147"/>
        <v>0</v>
      </c>
      <c r="U1565" s="23">
        <f t="shared" si="1164"/>
        <v>1100805.9610819721</v>
      </c>
      <c r="V1565" s="23">
        <f t="shared" si="1165"/>
        <v>0</v>
      </c>
      <c r="W1565" s="23">
        <f t="shared" si="1178"/>
        <v>0</v>
      </c>
      <c r="X1565" s="23">
        <f t="shared" si="1166"/>
        <v>31299305.509468891</v>
      </c>
      <c r="Y1565" s="23">
        <f t="shared" si="1148"/>
        <v>13825559.361691331</v>
      </c>
      <c r="Z1565" s="3">
        <f t="shared" si="1149"/>
        <v>4579.059821363594</v>
      </c>
      <c r="AA1565" s="23">
        <f t="shared" si="1150"/>
        <v>58163059.814849824</v>
      </c>
      <c r="AB1565" s="26">
        <f t="shared" si="1167"/>
        <v>70086276.274228662</v>
      </c>
      <c r="AC1565" s="23">
        <f t="shared" si="1168"/>
        <v>74889487.274228647</v>
      </c>
      <c r="AD1565" s="23">
        <f t="shared" si="1174"/>
        <v>4803211</v>
      </c>
      <c r="AE1565" s="24">
        <f t="shared" si="1135"/>
        <v>70086276.274228647</v>
      </c>
      <c r="AF1565" s="3">
        <f t="shared" si="1169"/>
        <v>0</v>
      </c>
      <c r="AG1565" s="2">
        <f t="shared" si="1151"/>
        <v>549487178.5636313</v>
      </c>
      <c r="AH1565" s="2">
        <f t="shared" si="1152"/>
        <v>115.66137715305747</v>
      </c>
      <c r="AI1565" s="23">
        <f t="shared" si="1175"/>
        <v>9351090874.1103821</v>
      </c>
      <c r="AJ1565" s="23">
        <f t="shared" si="1153"/>
        <v>6219.922423797766</v>
      </c>
      <c r="AK1565" s="23">
        <f t="shared" si="1154"/>
        <v>0</v>
      </c>
      <c r="AL1565" s="23">
        <f t="shared" si="1179"/>
        <v>0</v>
      </c>
      <c r="AM1565" s="23">
        <f t="shared" si="1180"/>
        <v>0</v>
      </c>
      <c r="AN1565" s="16">
        <f t="shared" si="1170"/>
        <v>0</v>
      </c>
      <c r="AO1565" s="23">
        <f t="shared" si="1171"/>
        <v>0</v>
      </c>
      <c r="AP1565" s="22">
        <f t="shared" si="1172"/>
        <v>0</v>
      </c>
      <c r="AQ1565" s="30">
        <f t="shared" si="1155"/>
        <v>5842048547.6287355</v>
      </c>
      <c r="AR1565" s="28">
        <f t="shared" si="1156"/>
        <v>2773250491.5514097</v>
      </c>
      <c r="AS1565" s="25">
        <f t="shared" si="1157"/>
        <v>200337590.02425668</v>
      </c>
      <c r="AT1565" s="32">
        <f t="shared" si="1158"/>
        <v>9158.119642727188</v>
      </c>
      <c r="AU1565" s="23">
        <f t="shared" si="1159"/>
        <v>9158.119642727188</v>
      </c>
      <c r="AV1565" s="22">
        <f t="shared" si="1160"/>
        <v>804637290.94068682</v>
      </c>
      <c r="AW1565" s="31">
        <f t="shared" si="1173"/>
        <v>4040399823.8691478</v>
      </c>
      <c r="AX1565" s="21"/>
      <c r="AY1565" s="21"/>
      <c r="AZ1565" s="21"/>
      <c r="BA1565" s="21"/>
    </row>
    <row r="1566" spans="1:53" x14ac:dyDescent="0.25">
      <c r="A1566">
        <f t="shared" si="1181"/>
        <v>551</v>
      </c>
      <c r="B1566" t="s">
        <v>6</v>
      </c>
      <c r="C1566" s="27">
        <f t="shared" si="1138"/>
        <v>0</v>
      </c>
      <c r="D1566" s="27">
        <f t="shared" si="1161"/>
        <v>0</v>
      </c>
      <c r="E1566" s="27" t="b">
        <f t="shared" si="1137"/>
        <v>1</v>
      </c>
      <c r="F1566" s="29">
        <f t="shared" si="1139"/>
        <v>0</v>
      </c>
      <c r="G1566" s="27">
        <f t="shared" si="1162"/>
        <v>0</v>
      </c>
      <c r="H1566" s="22">
        <f t="shared" si="1140"/>
        <v>20299464230.323219</v>
      </c>
      <c r="I1566" s="23">
        <f t="shared" si="1141"/>
        <v>132580106.5049091</v>
      </c>
      <c r="J1566" s="23">
        <f t="shared" si="1142"/>
        <v>1086</v>
      </c>
      <c r="K1566" s="19">
        <f t="shared" si="1163"/>
        <v>225.0831931027827</v>
      </c>
      <c r="L1566" s="16">
        <f t="shared" si="1143"/>
        <v>140.01995598366489</v>
      </c>
      <c r="M1566" s="23">
        <f>M1565-IF($B1566="B",(Percent_Rent_In_Elsies*2.49%/12 * H1565)/K1565,0)+IF($B1566="D",N1566,0)+IF(B1566="D",AK1565)+IF(B1566="C",F1565*90%)-(Y1566-Y1565)-IF($B1566="A",Q1565/K1565) + IF($B1566="A",Q1565/K1565)</f>
        <v>-34325349.671970196</v>
      </c>
      <c r="N1566" s="23">
        <f t="shared" si="1144"/>
        <v>0</v>
      </c>
      <c r="O1566" s="22">
        <f t="shared" si="1145"/>
        <v>0</v>
      </c>
      <c r="P1566" s="22">
        <f t="shared" si="1176"/>
        <v>0</v>
      </c>
      <c r="Q1566" s="22">
        <f t="shared" si="1177"/>
        <v>0</v>
      </c>
      <c r="R1566" s="22">
        <f t="shared" si="1146"/>
        <v>247772575.96577841</v>
      </c>
      <c r="S1566" s="16">
        <f t="shared" si="1136"/>
        <v>0</v>
      </c>
      <c r="T1566" s="15">
        <f t="shared" si="1147"/>
        <v>0</v>
      </c>
      <c r="U1566" s="23">
        <f t="shared" si="1164"/>
        <v>1100805.9610819721</v>
      </c>
      <c r="V1566" s="23">
        <f t="shared" si="1165"/>
        <v>0</v>
      </c>
      <c r="W1566" s="23">
        <f t="shared" si="1178"/>
        <v>0</v>
      </c>
      <c r="X1566" s="23">
        <f t="shared" si="1166"/>
        <v>31322200.808575708</v>
      </c>
      <c r="Y1566" s="23">
        <f t="shared" si="1148"/>
        <v>13825559.361691331</v>
      </c>
      <c r="Z1566" s="3">
        <f t="shared" si="1149"/>
        <v>0</v>
      </c>
      <c r="AA1566" s="23">
        <f t="shared" si="1150"/>
        <v>58163059.814849824</v>
      </c>
      <c r="AB1566" s="26">
        <f t="shared" si="1167"/>
        <v>70086276.274228632</v>
      </c>
      <c r="AC1566" s="23">
        <f t="shared" si="1168"/>
        <v>74889487.274228647</v>
      </c>
      <c r="AD1566" s="23">
        <f t="shared" si="1174"/>
        <v>4803211</v>
      </c>
      <c r="AE1566" s="24">
        <f t="shared" si="1135"/>
        <v>70086276.274228647</v>
      </c>
      <c r="AF1566" s="3">
        <f t="shared" si="1169"/>
        <v>0</v>
      </c>
      <c r="AG1566" s="2">
        <f t="shared" si="1151"/>
        <v>0</v>
      </c>
      <c r="AH1566" s="2">
        <f t="shared" si="1152"/>
        <v>115.85414611497923</v>
      </c>
      <c r="AI1566" s="23">
        <f t="shared" si="1175"/>
        <v>9351090874.1103821</v>
      </c>
      <c r="AJ1566" s="23">
        <f t="shared" si="1153"/>
        <v>6219.922423797766</v>
      </c>
      <c r="AK1566" s="23">
        <f t="shared" si="1154"/>
        <v>0</v>
      </c>
      <c r="AL1566" s="23">
        <f t="shared" si="1179"/>
        <v>0</v>
      </c>
      <c r="AM1566" s="23">
        <f t="shared" si="1180"/>
        <v>0</v>
      </c>
      <c r="AN1566" s="16">
        <f t="shared" si="1170"/>
        <v>0</v>
      </c>
      <c r="AO1566" s="23">
        <f t="shared" si="1171"/>
        <v>0</v>
      </c>
      <c r="AP1566" s="22">
        <f t="shared" si="1172"/>
        <v>0</v>
      </c>
      <c r="AQ1566" s="30">
        <f t="shared" si="1155"/>
        <v>5842048547.6287355</v>
      </c>
      <c r="AR1566" s="28">
        <f t="shared" si="1156"/>
        <v>2773250491.5514097</v>
      </c>
      <c r="AS1566" s="25">
        <f t="shared" si="1157"/>
        <v>200337590.02425668</v>
      </c>
      <c r="AT1566" s="32">
        <f t="shared" si="1158"/>
        <v>0</v>
      </c>
      <c r="AU1566" s="23">
        <f t="shared" si="1159"/>
        <v>0</v>
      </c>
      <c r="AV1566" s="22">
        <f t="shared" si="1160"/>
        <v>804637290.94068682</v>
      </c>
      <c r="AW1566" s="31">
        <f t="shared" si="1173"/>
        <v>4025997948.4821315</v>
      </c>
    </row>
    <row r="1567" spans="1:53" x14ac:dyDescent="0.25">
      <c r="A1567">
        <f t="shared" si="1181"/>
        <v>551</v>
      </c>
      <c r="B1567" t="s">
        <v>7</v>
      </c>
      <c r="C1567" s="27">
        <f t="shared" si="1138"/>
        <v>0</v>
      </c>
      <c r="D1567" s="27">
        <f t="shared" si="1161"/>
        <v>0</v>
      </c>
      <c r="E1567" s="27" t="b">
        <f t="shared" si="1137"/>
        <v>1</v>
      </c>
      <c r="F1567" s="29">
        <f t="shared" si="1139"/>
        <v>0</v>
      </c>
      <c r="G1567" s="27">
        <f t="shared" si="1162"/>
        <v>0</v>
      </c>
      <c r="H1567" s="22">
        <f t="shared" si="1140"/>
        <v>20299464230.323219</v>
      </c>
      <c r="I1567" s="23">
        <f t="shared" si="1141"/>
        <v>132580106.5049091</v>
      </c>
      <c r="J1567" s="23">
        <f t="shared" si="1142"/>
        <v>1086</v>
      </c>
      <c r="K1567" s="19">
        <f t="shared" si="1163"/>
        <v>225.0831931027827</v>
      </c>
      <c r="L1567" s="16">
        <f t="shared" si="1143"/>
        <v>140.01995598366489</v>
      </c>
      <c r="M1567" s="23">
        <f>M1566-IF($B1567="B",(Percent_Rent_In_Elsies*2.49%/12 * H1566)/K1566,0)+IF($B1567="D",N1567,0)+IF(B1567="D",AK1566)+IF(B1567="C",F1566*90%)-(Y1567-Y1566)-IF($B1567="A",Q1566/K1566) + IF($B1567="A",Q1566/K1566)</f>
        <v>-34418918.160352811</v>
      </c>
      <c r="N1567" s="23">
        <f t="shared" si="1144"/>
        <v>0</v>
      </c>
      <c r="O1567" s="22">
        <f t="shared" si="1145"/>
        <v>0</v>
      </c>
      <c r="P1567" s="22">
        <f t="shared" si="1176"/>
        <v>0</v>
      </c>
      <c r="Q1567" s="22">
        <f t="shared" si="1177"/>
        <v>0</v>
      </c>
      <c r="R1567" s="22">
        <f t="shared" si="1146"/>
        <v>227124861.30196354</v>
      </c>
      <c r="S1567" s="16">
        <f t="shared" si="1136"/>
        <v>20647714.663814869</v>
      </c>
      <c r="T1567" s="15">
        <f t="shared" si="1147"/>
        <v>0</v>
      </c>
      <c r="U1567" s="23">
        <f t="shared" si="1164"/>
        <v>1009072.1309918078</v>
      </c>
      <c r="V1567" s="23">
        <f t="shared" si="1165"/>
        <v>91733.830090164338</v>
      </c>
      <c r="W1567" s="23">
        <f t="shared" si="1178"/>
        <v>0</v>
      </c>
      <c r="X1567" s="23">
        <f t="shared" si="1166"/>
        <v>31322200.808575708</v>
      </c>
      <c r="Y1567" s="23">
        <f t="shared" si="1148"/>
        <v>13825559.361691331</v>
      </c>
      <c r="Z1567" s="3">
        <f t="shared" si="1149"/>
        <v>0</v>
      </c>
      <c r="AA1567" s="23">
        <f t="shared" si="1150"/>
        <v>58163059.814849824</v>
      </c>
      <c r="AB1567" s="26">
        <f t="shared" si="1167"/>
        <v>70086276.274228647</v>
      </c>
      <c r="AC1567" s="23">
        <f t="shared" si="1168"/>
        <v>74889487.274228647</v>
      </c>
      <c r="AD1567" s="23">
        <f t="shared" si="1174"/>
        <v>4803211</v>
      </c>
      <c r="AE1567" s="24">
        <f t="shared" si="1135"/>
        <v>70086276.274228647</v>
      </c>
      <c r="AF1567" s="3">
        <f t="shared" si="1169"/>
        <v>0</v>
      </c>
      <c r="AG1567" s="2">
        <f t="shared" si="1151"/>
        <v>0</v>
      </c>
      <c r="AH1567" s="2">
        <f t="shared" si="1152"/>
        <v>115.85414611497923</v>
      </c>
      <c r="AI1567" s="23">
        <f t="shared" si="1175"/>
        <v>9351090874.1103821</v>
      </c>
      <c r="AJ1567" s="23">
        <f t="shared" si="1153"/>
        <v>6219.922423797766</v>
      </c>
      <c r="AK1567" s="23">
        <f t="shared" si="1154"/>
        <v>0</v>
      </c>
      <c r="AL1567" s="23">
        <f t="shared" si="1179"/>
        <v>1359874.0593624115</v>
      </c>
      <c r="AM1567" s="23">
        <f t="shared" si="1180"/>
        <v>1268746673.3053737</v>
      </c>
      <c r="AN1567" s="16">
        <f t="shared" si="1170"/>
        <v>0</v>
      </c>
      <c r="AO1567" s="23">
        <f t="shared" si="1171"/>
        <v>93568.488382618234</v>
      </c>
      <c r="AP1567" s="22">
        <f t="shared" si="1172"/>
        <v>21060694.138960343</v>
      </c>
      <c r="AQ1567" s="30">
        <f t="shared" si="1155"/>
        <v>5883990920.0064745</v>
      </c>
      <c r="AR1567" s="28">
        <f t="shared" si="1156"/>
        <v>2794132169.7901888</v>
      </c>
      <c r="AS1567" s="25">
        <f t="shared" si="1157"/>
        <v>200337590.02425668</v>
      </c>
      <c r="AT1567" s="32">
        <f t="shared" si="1158"/>
        <v>0</v>
      </c>
      <c r="AU1567" s="23">
        <f t="shared" si="1159"/>
        <v>0</v>
      </c>
      <c r="AV1567" s="22">
        <f t="shared" si="1160"/>
        <v>804637290.94068682</v>
      </c>
      <c r="AW1567" s="31">
        <f t="shared" si="1173"/>
        <v>4067940320.8598709</v>
      </c>
    </row>
    <row r="1568" spans="1:53" s="21" customFormat="1" x14ac:dyDescent="0.25">
      <c r="A1568">
        <f t="shared" si="1181"/>
        <v>551</v>
      </c>
      <c r="B1568" t="s">
        <v>8</v>
      </c>
      <c r="C1568" s="27">
        <f t="shared" si="1138"/>
        <v>0</v>
      </c>
      <c r="D1568" s="27">
        <f t="shared" si="1161"/>
        <v>0</v>
      </c>
      <c r="E1568" s="27" t="b">
        <f t="shared" si="1137"/>
        <v>1</v>
      </c>
      <c r="F1568" s="29">
        <f t="shared" si="1139"/>
        <v>0</v>
      </c>
      <c r="G1568" s="27">
        <f t="shared" si="1162"/>
        <v>0</v>
      </c>
      <c r="H1568" s="22">
        <f t="shared" si="1140"/>
        <v>20299464230.323219</v>
      </c>
      <c r="I1568" s="23">
        <f t="shared" si="1141"/>
        <v>132580106.5049091</v>
      </c>
      <c r="J1568" s="23">
        <f t="shared" si="1142"/>
        <v>1086</v>
      </c>
      <c r="K1568" s="19">
        <f t="shared" si="1163"/>
        <v>225.0831931027827</v>
      </c>
      <c r="L1568" s="16">
        <f t="shared" si="1143"/>
        <v>140.01995598366489</v>
      </c>
      <c r="M1568" s="23">
        <f>M1567-IF($B1568="B",(Percent_Rent_In_Elsies*2.49%/12 * H1567)/K1567,0)+IF($B1568="D",N1568,0)+IF(B1568="D",AK1567)+IF(B1568="C",F1567*90%)-(Y1568-Y1567)-IF($B1568="A",Q1567/K1567) + IF($B1568="A",Q1567/K1567)</f>
        <v>-34418918.160352811</v>
      </c>
      <c r="N1568" s="23">
        <f t="shared" si="1144"/>
        <v>0</v>
      </c>
      <c r="O1568" s="22">
        <f t="shared" si="1145"/>
        <v>0</v>
      </c>
      <c r="P1568" s="22">
        <f t="shared" si="1176"/>
        <v>0</v>
      </c>
      <c r="Q1568" s="22">
        <f t="shared" si="1177"/>
        <v>0</v>
      </c>
      <c r="R1568" s="22">
        <f t="shared" si="1146"/>
        <v>248185555.44092387</v>
      </c>
      <c r="S1568" s="16">
        <f t="shared" si="1136"/>
        <v>20647714.663814869</v>
      </c>
      <c r="T1568" s="15">
        <f t="shared" si="1147"/>
        <v>0</v>
      </c>
      <c r="U1568" s="23">
        <f t="shared" si="1164"/>
        <v>1102640.6193744261</v>
      </c>
      <c r="V1568" s="23">
        <f t="shared" si="1165"/>
        <v>91733.830090164338</v>
      </c>
      <c r="W1568" s="23">
        <f t="shared" si="1178"/>
        <v>0</v>
      </c>
      <c r="X1568" s="23">
        <f t="shared" si="1166"/>
        <v>31322200.808575708</v>
      </c>
      <c r="Y1568" s="23">
        <f t="shared" si="1148"/>
        <v>13825559.361691331</v>
      </c>
      <c r="Z1568" s="3">
        <f t="shared" si="1149"/>
        <v>0</v>
      </c>
      <c r="AA1568" s="23">
        <f t="shared" si="1150"/>
        <v>58163059.814849824</v>
      </c>
      <c r="AB1568" s="26">
        <f t="shared" si="1167"/>
        <v>70086276.274228647</v>
      </c>
      <c r="AC1568" s="23">
        <f t="shared" si="1168"/>
        <v>74889487.274228647</v>
      </c>
      <c r="AD1568" s="23">
        <f t="shared" si="1174"/>
        <v>4803211</v>
      </c>
      <c r="AE1568" s="24">
        <f t="shared" si="1135"/>
        <v>70086276.274228647</v>
      </c>
      <c r="AF1568" s="3">
        <f t="shared" si="1169"/>
        <v>1E-4</v>
      </c>
      <c r="AG1568" s="2">
        <f t="shared" si="1151"/>
        <v>0</v>
      </c>
      <c r="AH1568" s="2">
        <f t="shared" si="1152"/>
        <v>115.85414611497923</v>
      </c>
      <c r="AI1568" s="23">
        <f t="shared" si="1175"/>
        <v>9351090874.1103821</v>
      </c>
      <c r="AJ1568" s="23">
        <f t="shared" si="1153"/>
        <v>6219.922423797766</v>
      </c>
      <c r="AK1568" s="23">
        <f t="shared" si="1154"/>
        <v>60217.916559535828</v>
      </c>
      <c r="AL1568" s="23">
        <f t="shared" si="1179"/>
        <v>0</v>
      </c>
      <c r="AM1568" s="23">
        <f t="shared" si="1180"/>
        <v>0</v>
      </c>
      <c r="AN1568" s="16">
        <f t="shared" si="1170"/>
        <v>0</v>
      </c>
      <c r="AO1568" s="23">
        <f t="shared" si="1171"/>
        <v>0</v>
      </c>
      <c r="AP1568" s="22">
        <f t="shared" si="1172"/>
        <v>0</v>
      </c>
      <c r="AQ1568" s="30">
        <f t="shared" si="1155"/>
        <v>5883990920.0064745</v>
      </c>
      <c r="AR1568" s="28">
        <f t="shared" si="1156"/>
        <v>2794132169.7901888</v>
      </c>
      <c r="AS1568" s="25">
        <f t="shared" si="1157"/>
        <v>200337590.02425668</v>
      </c>
      <c r="AT1568" s="32">
        <f t="shared" si="1158"/>
        <v>0</v>
      </c>
      <c r="AU1568" s="23">
        <f t="shared" si="1159"/>
        <v>0</v>
      </c>
      <c r="AV1568" s="22">
        <f t="shared" si="1160"/>
        <v>804637290.94068682</v>
      </c>
      <c r="AW1568" s="31">
        <f t="shared" si="1173"/>
        <v>4067940320.8598709</v>
      </c>
      <c r="AX1568"/>
      <c r="AY1568"/>
      <c r="AZ1568"/>
      <c r="BA1568"/>
    </row>
    <row r="1569" spans="1:53" s="21" customFormat="1" x14ac:dyDescent="0.25">
      <c r="A1569">
        <f t="shared" si="1181"/>
        <v>551</v>
      </c>
      <c r="B1569" t="s">
        <v>9</v>
      </c>
      <c r="C1569" s="27">
        <f t="shared" si="1138"/>
        <v>0</v>
      </c>
      <c r="D1569" s="27">
        <f t="shared" si="1161"/>
        <v>0</v>
      </c>
      <c r="E1569" s="27" t="b">
        <f t="shared" si="1137"/>
        <v>1</v>
      </c>
      <c r="F1569" s="29">
        <f t="shared" si="1139"/>
        <v>0</v>
      </c>
      <c r="G1569" s="27">
        <f t="shared" si="1162"/>
        <v>0</v>
      </c>
      <c r="H1569" s="22">
        <f t="shared" si="1140"/>
        <v>20299464230.323219</v>
      </c>
      <c r="I1569" s="23">
        <f t="shared" si="1141"/>
        <v>132580106.5049091</v>
      </c>
      <c r="J1569" s="23">
        <f t="shared" si="1142"/>
        <v>1086</v>
      </c>
      <c r="K1569" s="19">
        <f t="shared" si="1163"/>
        <v>225.0831931027827</v>
      </c>
      <c r="L1569" s="16">
        <f t="shared" si="1143"/>
        <v>140.01995598366489</v>
      </c>
      <c r="M1569" s="23">
        <f>M1568-IF($B1569="B",(Percent_Rent_In_Elsies*2.49%/12 * H1568)/K1568,0)+IF($B1569="D",N1569,0)+IF(B1569="D",AK1568)+IF(B1569="C",F1568*90%)-(Y1569-Y1568)-IF($B1569="A",Q1568/K1568) + IF($B1569="A",Q1568/K1568)</f>
        <v>-34358700.243793279</v>
      </c>
      <c r="N1569" s="23">
        <f t="shared" si="1144"/>
        <v>0</v>
      </c>
      <c r="O1569" s="22">
        <f t="shared" si="1145"/>
        <v>14425880.11564336</v>
      </c>
      <c r="P1569" s="22">
        <f t="shared" si="1176"/>
        <v>0</v>
      </c>
      <c r="Q1569" s="22">
        <f t="shared" si="1177"/>
        <v>0</v>
      </c>
      <c r="R1569" s="22">
        <f t="shared" si="1146"/>
        <v>248185555.44092387</v>
      </c>
      <c r="S1569" s="16">
        <f t="shared" si="1136"/>
        <v>0</v>
      </c>
      <c r="T1569" s="15">
        <f t="shared" si="1147"/>
        <v>6221834.5481715091</v>
      </c>
      <c r="U1569" s="23">
        <f t="shared" si="1164"/>
        <v>1102640.6193744261</v>
      </c>
      <c r="V1569" s="23">
        <f t="shared" si="1165"/>
        <v>0</v>
      </c>
      <c r="W1569" s="23">
        <f t="shared" si="1178"/>
        <v>91733.830090164338</v>
      </c>
      <c r="X1569" s="23">
        <f t="shared" si="1166"/>
        <v>31322200.808575708</v>
      </c>
      <c r="Y1569" s="23">
        <f t="shared" si="1148"/>
        <v>13825559.361691331</v>
      </c>
      <c r="Z1569" s="3">
        <f t="shared" si="1149"/>
        <v>0</v>
      </c>
      <c r="AA1569" s="23">
        <f t="shared" si="1150"/>
        <v>58102841.898290291</v>
      </c>
      <c r="AB1569" s="26">
        <f t="shared" si="1167"/>
        <v>70086276.274228632</v>
      </c>
      <c r="AC1569" s="23">
        <f t="shared" si="1168"/>
        <v>74889487.274228647</v>
      </c>
      <c r="AD1569" s="23">
        <f t="shared" si="1174"/>
        <v>4803211</v>
      </c>
      <c r="AE1569" s="24">
        <f t="shared" si="1135"/>
        <v>70086276.274228647</v>
      </c>
      <c r="AF1569" s="3">
        <f t="shared" si="1169"/>
        <v>0</v>
      </c>
      <c r="AG1569" s="2">
        <f t="shared" si="1151"/>
        <v>0</v>
      </c>
      <c r="AH1569" s="2">
        <f t="shared" si="1152"/>
        <v>115.85414611497923</v>
      </c>
      <c r="AI1569" s="23">
        <f t="shared" si="1175"/>
        <v>9341409416.295229</v>
      </c>
      <c r="AJ1569" s="23">
        <f t="shared" si="1153"/>
        <v>6219.922423797766</v>
      </c>
      <c r="AK1569" s="23">
        <f t="shared" si="1154"/>
        <v>0</v>
      </c>
      <c r="AL1569" s="23">
        <f t="shared" si="1179"/>
        <v>0</v>
      </c>
      <c r="AM1569" s="23">
        <f t="shared" si="1180"/>
        <v>0</v>
      </c>
      <c r="AN1569" s="16">
        <f t="shared" si="1170"/>
        <v>0</v>
      </c>
      <c r="AO1569" s="23">
        <f t="shared" si="1171"/>
        <v>0</v>
      </c>
      <c r="AP1569" s="22">
        <f t="shared" si="1172"/>
        <v>0</v>
      </c>
      <c r="AQ1569" s="30">
        <f t="shared" si="1155"/>
        <v>5883990920.0064745</v>
      </c>
      <c r="AR1569" s="28">
        <f t="shared" si="1156"/>
        <v>2794132169.7901888</v>
      </c>
      <c r="AS1569" s="25">
        <f t="shared" si="1157"/>
        <v>200337590.02425668</v>
      </c>
      <c r="AT1569" s="32">
        <f t="shared" si="1158"/>
        <v>0</v>
      </c>
      <c r="AU1569" s="23">
        <f t="shared" si="1159"/>
        <v>0</v>
      </c>
      <c r="AV1569" s="22">
        <f t="shared" si="1160"/>
        <v>804637290.94068682</v>
      </c>
      <c r="AW1569" s="31">
        <f t="shared" si="1173"/>
        <v>4067940320.8598709</v>
      </c>
      <c r="AX1569"/>
      <c r="AY1569"/>
      <c r="AZ1569"/>
      <c r="BA1569"/>
    </row>
    <row r="1570" spans="1:53" x14ac:dyDescent="0.25">
      <c r="A1570" s="21">
        <f t="shared" si="1181"/>
        <v>551</v>
      </c>
      <c r="B1570" s="21" t="s">
        <v>28</v>
      </c>
      <c r="C1570" s="27">
        <f t="shared" si="1138"/>
        <v>0</v>
      </c>
      <c r="D1570" s="27">
        <f t="shared" si="1161"/>
        <v>0</v>
      </c>
      <c r="E1570" s="27" t="b">
        <f t="shared" si="1137"/>
        <v>1</v>
      </c>
      <c r="F1570" s="29">
        <f t="shared" si="1139"/>
        <v>0</v>
      </c>
      <c r="G1570" s="27">
        <f t="shared" si="1162"/>
        <v>0</v>
      </c>
      <c r="H1570" s="22">
        <f t="shared" si="1140"/>
        <v>20299464230.323219</v>
      </c>
      <c r="I1570" s="23">
        <f t="shared" si="1141"/>
        <v>132580106.5049091</v>
      </c>
      <c r="J1570" s="23">
        <f t="shared" si="1142"/>
        <v>1086</v>
      </c>
      <c r="K1570" s="19">
        <f t="shared" si="1163"/>
        <v>225.0831931027827</v>
      </c>
      <c r="L1570" s="16">
        <f t="shared" si="1143"/>
        <v>140.01995598366489</v>
      </c>
      <c r="M1570" s="23">
        <f>M1569-IF($B1570="B",(Percent_Rent_In_Elsies*2.49%/12 * H1569)/K1569,0)+IF($B1570="D",N1570,0)+IF(B1570="D",AK1569)+IF(B1570="C",F1569*90%)-(Y1570-Y1569)-IF($B1570="A",Q1569/K1569) + IF($B1570="A",Q1569/K1569)</f>
        <v>-34358700.243793279</v>
      </c>
      <c r="N1570" s="23">
        <f t="shared" si="1144"/>
        <v>0</v>
      </c>
      <c r="O1570" s="22">
        <f t="shared" si="1145"/>
        <v>0</v>
      </c>
      <c r="P1570" s="22">
        <f t="shared" si="1176"/>
        <v>14425880.11564336</v>
      </c>
      <c r="Q1570" s="22">
        <f t="shared" si="1177"/>
        <v>0</v>
      </c>
      <c r="R1570" s="22">
        <f t="shared" si="1146"/>
        <v>248185555.44092387</v>
      </c>
      <c r="S1570" s="16">
        <f t="shared" si="1136"/>
        <v>0</v>
      </c>
      <c r="T1570" s="15">
        <f t="shared" si="1147"/>
        <v>0</v>
      </c>
      <c r="U1570" s="23">
        <f t="shared" si="1164"/>
        <v>1102640.6193744261</v>
      </c>
      <c r="V1570" s="23">
        <f t="shared" si="1165"/>
        <v>0</v>
      </c>
      <c r="W1570" s="23">
        <f t="shared" si="1178"/>
        <v>0</v>
      </c>
      <c r="X1570" s="23">
        <f t="shared" si="1166"/>
        <v>31322200.808575708</v>
      </c>
      <c r="Y1570" s="23">
        <f t="shared" si="1148"/>
        <v>13825559.361691331</v>
      </c>
      <c r="Z1570" s="3">
        <f t="shared" si="1149"/>
        <v>4586.6915045082178</v>
      </c>
      <c r="AA1570" s="23">
        <f t="shared" si="1150"/>
        <v>58171642.270857915</v>
      </c>
      <c r="AB1570" s="26">
        <f t="shared" si="1167"/>
        <v>70086276.274228647</v>
      </c>
      <c r="AC1570" s="23">
        <f t="shared" si="1168"/>
        <v>74889487.274228647</v>
      </c>
      <c r="AD1570" s="23">
        <f t="shared" si="1174"/>
        <v>4803211</v>
      </c>
      <c r="AE1570" s="24">
        <f t="shared" si="1135"/>
        <v>70086276.274228647</v>
      </c>
      <c r="AF1570" s="3">
        <f t="shared" si="1169"/>
        <v>0</v>
      </c>
      <c r="AG1570" s="2">
        <f t="shared" si="1151"/>
        <v>550402980.54098606</v>
      </c>
      <c r="AH1570" s="2">
        <f t="shared" si="1152"/>
        <v>115.85414611497923</v>
      </c>
      <c r="AI1570" s="23">
        <f t="shared" si="1175"/>
        <v>9352470707.3982143</v>
      </c>
      <c r="AJ1570" s="23">
        <f t="shared" si="1153"/>
        <v>6219.922423797766</v>
      </c>
      <c r="AK1570" s="23">
        <f t="shared" si="1154"/>
        <v>0</v>
      </c>
      <c r="AL1570" s="23">
        <f t="shared" si="1179"/>
        <v>0</v>
      </c>
      <c r="AM1570" s="23">
        <f t="shared" si="1180"/>
        <v>0</v>
      </c>
      <c r="AN1570" s="16">
        <f t="shared" si="1170"/>
        <v>0</v>
      </c>
      <c r="AO1570" s="23">
        <f t="shared" si="1171"/>
        <v>0</v>
      </c>
      <c r="AP1570" s="22">
        <f t="shared" si="1172"/>
        <v>0</v>
      </c>
      <c r="AQ1570" s="30">
        <f t="shared" si="1155"/>
        <v>5883990920.0064745</v>
      </c>
      <c r="AR1570" s="28">
        <f t="shared" si="1156"/>
        <v>2794132169.7901888</v>
      </c>
      <c r="AS1570" s="25">
        <f t="shared" si="1157"/>
        <v>200337590.02425668</v>
      </c>
      <c r="AT1570" s="32">
        <f t="shared" si="1158"/>
        <v>9173.3830090164356</v>
      </c>
      <c r="AU1570" s="23">
        <f t="shared" si="1159"/>
        <v>9173.3830090164356</v>
      </c>
      <c r="AV1570" s="22">
        <f t="shared" si="1160"/>
        <v>810859125.48885834</v>
      </c>
      <c r="AW1570" s="31">
        <f t="shared" si="1173"/>
        <v>4067940320.8598709</v>
      </c>
    </row>
    <row r="1571" spans="1:53" x14ac:dyDescent="0.25">
      <c r="A1571">
        <f t="shared" si="1181"/>
        <v>552</v>
      </c>
      <c r="B1571" t="s">
        <v>6</v>
      </c>
      <c r="C1571" s="27">
        <f t="shared" si="1138"/>
        <v>0</v>
      </c>
      <c r="D1571" s="27">
        <f t="shared" si="1161"/>
        <v>0</v>
      </c>
      <c r="E1571" s="27" t="b">
        <f t="shared" si="1137"/>
        <v>1</v>
      </c>
      <c r="F1571" s="29">
        <f t="shared" si="1139"/>
        <v>0</v>
      </c>
      <c r="G1571" s="27">
        <f t="shared" si="1162"/>
        <v>0</v>
      </c>
      <c r="H1571" s="22">
        <f t="shared" si="1140"/>
        <v>20333296670.707092</v>
      </c>
      <c r="I1571" s="23">
        <f t="shared" si="1141"/>
        <v>132580106.5049091</v>
      </c>
      <c r="J1571" s="23">
        <f t="shared" si="1142"/>
        <v>1086</v>
      </c>
      <c r="K1571" s="19">
        <f t="shared" si="1163"/>
        <v>225.0831931027827</v>
      </c>
      <c r="L1571" s="16">
        <f t="shared" si="1143"/>
        <v>140.25332257697099</v>
      </c>
      <c r="M1571" s="23">
        <f>M1570-IF($B1571="B",(Percent_Rent_In_Elsies*2.49%/12 * H1570)/K1570,0)+IF($B1571="D",N1571,0)+IF(B1571="D",AK1570)+IF(B1571="C",F1570*90%)-(Y1571-Y1570)-IF($B1571="A",Q1570/K1570) + IF($B1571="A",Q1570/K1570)</f>
        <v>-34358700.243793279</v>
      </c>
      <c r="N1571" s="23">
        <f t="shared" si="1144"/>
        <v>0</v>
      </c>
      <c r="O1571" s="22">
        <f t="shared" si="1145"/>
        <v>0</v>
      </c>
      <c r="P1571" s="22">
        <f t="shared" si="1176"/>
        <v>0</v>
      </c>
      <c r="Q1571" s="22">
        <f t="shared" si="1177"/>
        <v>0</v>
      </c>
      <c r="R1571" s="22">
        <f t="shared" si="1146"/>
        <v>248185555.44092387</v>
      </c>
      <c r="S1571" s="16">
        <f t="shared" si="1136"/>
        <v>0</v>
      </c>
      <c r="T1571" s="15">
        <f t="shared" si="1147"/>
        <v>0</v>
      </c>
      <c r="U1571" s="23">
        <f t="shared" si="1164"/>
        <v>1102640.6193744261</v>
      </c>
      <c r="V1571" s="23">
        <f t="shared" si="1165"/>
        <v>0</v>
      </c>
      <c r="W1571" s="23">
        <f t="shared" si="1178"/>
        <v>0</v>
      </c>
      <c r="X1571" s="23">
        <f t="shared" si="1166"/>
        <v>31345134.26609825</v>
      </c>
      <c r="Y1571" s="23">
        <f t="shared" si="1148"/>
        <v>13825559.361691331</v>
      </c>
      <c r="Z1571" s="3">
        <f t="shared" si="1149"/>
        <v>0</v>
      </c>
      <c r="AA1571" s="23">
        <f t="shared" si="1150"/>
        <v>58171642.270857915</v>
      </c>
      <c r="AB1571" s="26">
        <f t="shared" si="1167"/>
        <v>70086276.274228647</v>
      </c>
      <c r="AC1571" s="23">
        <f t="shared" si="1168"/>
        <v>74889487.274228647</v>
      </c>
      <c r="AD1571" s="23">
        <f t="shared" si="1174"/>
        <v>4803211</v>
      </c>
      <c r="AE1571" s="24">
        <f t="shared" si="1135"/>
        <v>70086276.274228647</v>
      </c>
      <c r="AF1571" s="3">
        <f t="shared" si="1169"/>
        <v>0</v>
      </c>
      <c r="AG1571" s="2">
        <f t="shared" si="1151"/>
        <v>0</v>
      </c>
      <c r="AH1571" s="2">
        <f t="shared" si="1152"/>
        <v>116.04723635850419</v>
      </c>
      <c r="AI1571" s="23">
        <f t="shared" si="1175"/>
        <v>9352470707.3982143</v>
      </c>
      <c r="AJ1571" s="23">
        <f t="shared" si="1153"/>
        <v>6219.922423797766</v>
      </c>
      <c r="AK1571" s="23">
        <f t="shared" si="1154"/>
        <v>0</v>
      </c>
      <c r="AL1571" s="23">
        <f t="shared" si="1179"/>
        <v>0</v>
      </c>
      <c r="AM1571" s="23">
        <f t="shared" si="1180"/>
        <v>0</v>
      </c>
      <c r="AN1571" s="16">
        <f t="shared" si="1170"/>
        <v>0</v>
      </c>
      <c r="AO1571" s="23">
        <f t="shared" si="1171"/>
        <v>0</v>
      </c>
      <c r="AP1571" s="22">
        <f t="shared" si="1172"/>
        <v>0</v>
      </c>
      <c r="AQ1571" s="30">
        <f t="shared" si="1155"/>
        <v>5883990920.0064745</v>
      </c>
      <c r="AR1571" s="28">
        <f t="shared" si="1156"/>
        <v>2794132169.7901888</v>
      </c>
      <c r="AS1571" s="25">
        <f t="shared" si="1157"/>
        <v>200337590.02425668</v>
      </c>
      <c r="AT1571" s="32">
        <f t="shared" si="1158"/>
        <v>0</v>
      </c>
      <c r="AU1571" s="23">
        <f t="shared" si="1159"/>
        <v>0</v>
      </c>
      <c r="AV1571" s="22">
        <f t="shared" si="1160"/>
        <v>810859125.48885834</v>
      </c>
      <c r="AW1571" s="31">
        <f t="shared" si="1173"/>
        <v>4053514440.7442274</v>
      </c>
    </row>
    <row r="1572" spans="1:53" x14ac:dyDescent="0.25">
      <c r="A1572">
        <f t="shared" si="1181"/>
        <v>552</v>
      </c>
      <c r="B1572" t="s">
        <v>7</v>
      </c>
      <c r="C1572" s="27">
        <f t="shared" si="1138"/>
        <v>0</v>
      </c>
      <c r="D1572" s="27">
        <f t="shared" si="1161"/>
        <v>0</v>
      </c>
      <c r="E1572" s="27" t="b">
        <f t="shared" si="1137"/>
        <v>1</v>
      </c>
      <c r="F1572" s="29">
        <f t="shared" si="1139"/>
        <v>0</v>
      </c>
      <c r="G1572" s="27">
        <f t="shared" si="1162"/>
        <v>0</v>
      </c>
      <c r="H1572" s="22">
        <f t="shared" si="1140"/>
        <v>20333296670.707088</v>
      </c>
      <c r="I1572" s="23">
        <f t="shared" si="1141"/>
        <v>132580106.5049091</v>
      </c>
      <c r="J1572" s="23">
        <f t="shared" si="1142"/>
        <v>1086</v>
      </c>
      <c r="K1572" s="19">
        <f t="shared" si="1163"/>
        <v>225.0831931027827</v>
      </c>
      <c r="L1572" s="16">
        <f t="shared" si="1143"/>
        <v>140.25332257697099</v>
      </c>
      <c r="M1572" s="23">
        <f>M1571-IF($B1572="B",(Percent_Rent_In_Elsies*2.49%/12 * H1571)/K1571,0)+IF($B1572="D",N1572,0)+IF(B1572="D",AK1571)+IF(B1572="C",F1571*90%)-(Y1572-Y1571)-IF($B1572="A",Q1571/K1571) + IF($B1572="A",Q1571/K1571)</f>
        <v>-34452424.679656535</v>
      </c>
      <c r="N1572" s="23">
        <f t="shared" si="1144"/>
        <v>0</v>
      </c>
      <c r="O1572" s="22">
        <f t="shared" si="1145"/>
        <v>0</v>
      </c>
      <c r="P1572" s="22">
        <f t="shared" si="1176"/>
        <v>0</v>
      </c>
      <c r="Q1572" s="22">
        <f t="shared" si="1177"/>
        <v>0</v>
      </c>
      <c r="R1572" s="22">
        <f t="shared" si="1146"/>
        <v>227503425.82084689</v>
      </c>
      <c r="S1572" s="16">
        <f t="shared" si="1136"/>
        <v>20682129.620076988</v>
      </c>
      <c r="T1572" s="15">
        <f t="shared" si="1147"/>
        <v>0</v>
      </c>
      <c r="U1572" s="23">
        <f t="shared" si="1164"/>
        <v>1010753.9010932239</v>
      </c>
      <c r="V1572" s="23">
        <f t="shared" si="1165"/>
        <v>91886.718281202178</v>
      </c>
      <c r="W1572" s="23">
        <f t="shared" si="1178"/>
        <v>0</v>
      </c>
      <c r="X1572" s="23">
        <f t="shared" si="1166"/>
        <v>31345134.26609825</v>
      </c>
      <c r="Y1572" s="23">
        <f t="shared" si="1148"/>
        <v>13825559.361691331</v>
      </c>
      <c r="Z1572" s="3">
        <f t="shared" si="1149"/>
        <v>0</v>
      </c>
      <c r="AA1572" s="23">
        <f t="shared" si="1150"/>
        <v>58171642.270857915</v>
      </c>
      <c r="AB1572" s="26">
        <f t="shared" si="1167"/>
        <v>70086276.274228647</v>
      </c>
      <c r="AC1572" s="23">
        <f t="shared" si="1168"/>
        <v>74889487.274228647</v>
      </c>
      <c r="AD1572" s="23">
        <f t="shared" si="1174"/>
        <v>4803211</v>
      </c>
      <c r="AE1572" s="24">
        <f t="shared" si="1135"/>
        <v>70086276.274228647</v>
      </c>
      <c r="AF1572" s="3">
        <f t="shared" si="1169"/>
        <v>0</v>
      </c>
      <c r="AG1572" s="2">
        <f t="shared" si="1151"/>
        <v>0</v>
      </c>
      <c r="AH1572" s="2">
        <f t="shared" si="1152"/>
        <v>116.04723635850418</v>
      </c>
      <c r="AI1572" s="23">
        <f t="shared" si="1175"/>
        <v>9352470707.3982143</v>
      </c>
      <c r="AJ1572" s="23">
        <f t="shared" si="1153"/>
        <v>6219.922423797766</v>
      </c>
      <c r="AK1572" s="23">
        <f t="shared" si="1154"/>
        <v>0</v>
      </c>
      <c r="AL1572" s="23">
        <f t="shared" si="1179"/>
        <v>1379833.2878322601</v>
      </c>
      <c r="AM1572" s="23">
        <f t="shared" si="1180"/>
        <v>1287368401.2135708</v>
      </c>
      <c r="AN1572" s="16">
        <f t="shared" si="1170"/>
        <v>0</v>
      </c>
      <c r="AO1572" s="23">
        <f t="shared" si="1171"/>
        <v>93724.435863255931</v>
      </c>
      <c r="AP1572" s="22">
        <f t="shared" si="1172"/>
        <v>21095795.29585861</v>
      </c>
      <c r="AQ1572" s="30">
        <f t="shared" si="1155"/>
        <v>5926003196.3381767</v>
      </c>
      <c r="AR1572" s="28">
        <f t="shared" si="1156"/>
        <v>2815048650.8260326</v>
      </c>
      <c r="AS1572" s="25">
        <f t="shared" si="1157"/>
        <v>200337590.02425668</v>
      </c>
      <c r="AT1572" s="32">
        <f t="shared" si="1158"/>
        <v>0</v>
      </c>
      <c r="AU1572" s="23">
        <f t="shared" si="1159"/>
        <v>0</v>
      </c>
      <c r="AV1572" s="22">
        <f t="shared" si="1160"/>
        <v>810859125.48885834</v>
      </c>
      <c r="AW1572" s="31">
        <f t="shared" si="1173"/>
        <v>4095526717.0759296</v>
      </c>
    </row>
    <row r="1573" spans="1:53" x14ac:dyDescent="0.25">
      <c r="A1573">
        <f t="shared" si="1181"/>
        <v>552</v>
      </c>
      <c r="B1573" t="s">
        <v>8</v>
      </c>
      <c r="C1573" s="27">
        <f t="shared" si="1138"/>
        <v>0</v>
      </c>
      <c r="D1573" s="27">
        <f t="shared" si="1161"/>
        <v>0</v>
      </c>
      <c r="E1573" s="27" t="b">
        <f t="shared" si="1137"/>
        <v>1</v>
      </c>
      <c r="F1573" s="29">
        <f t="shared" si="1139"/>
        <v>0</v>
      </c>
      <c r="G1573" s="27">
        <f t="shared" si="1162"/>
        <v>0</v>
      </c>
      <c r="H1573" s="22">
        <f t="shared" si="1140"/>
        <v>20333296670.707088</v>
      </c>
      <c r="I1573" s="23">
        <f t="shared" si="1141"/>
        <v>132580106.5049091</v>
      </c>
      <c r="J1573" s="23">
        <f t="shared" si="1142"/>
        <v>1086</v>
      </c>
      <c r="K1573" s="19">
        <f t="shared" si="1163"/>
        <v>225.0831931027827</v>
      </c>
      <c r="L1573" s="16">
        <f t="shared" si="1143"/>
        <v>140.25332257697099</v>
      </c>
      <c r="M1573" s="23">
        <f>M1572-IF($B1573="B",(Percent_Rent_In_Elsies*2.49%/12 * H1572)/K1572,0)+IF($B1573="D",N1573,0)+IF(B1573="D",AK1572)+IF(B1573="C",F1572*90%)-(Y1573-Y1572)-IF($B1573="A",Q1572/K1572) + IF($B1573="A",Q1572/K1572)</f>
        <v>-34452424.679656535</v>
      </c>
      <c r="N1573" s="23">
        <f t="shared" si="1144"/>
        <v>0</v>
      </c>
      <c r="O1573" s="22">
        <f t="shared" si="1145"/>
        <v>0</v>
      </c>
      <c r="P1573" s="22">
        <f t="shared" si="1176"/>
        <v>0</v>
      </c>
      <c r="Q1573" s="22">
        <f t="shared" si="1177"/>
        <v>0</v>
      </c>
      <c r="R1573" s="22">
        <f t="shared" si="1146"/>
        <v>248599221.11670551</v>
      </c>
      <c r="S1573" s="16">
        <f t="shared" si="1136"/>
        <v>20682129.620076988</v>
      </c>
      <c r="T1573" s="15">
        <f t="shared" si="1147"/>
        <v>0</v>
      </c>
      <c r="U1573" s="23">
        <f t="shared" si="1164"/>
        <v>1104478.3369564798</v>
      </c>
      <c r="V1573" s="23">
        <f t="shared" si="1165"/>
        <v>91886.718281202178</v>
      </c>
      <c r="W1573" s="23">
        <f t="shared" si="1178"/>
        <v>0</v>
      </c>
      <c r="X1573" s="23">
        <f t="shared" si="1166"/>
        <v>31345134.26609825</v>
      </c>
      <c r="Y1573" s="23">
        <f t="shared" si="1148"/>
        <v>13825559.361691331</v>
      </c>
      <c r="Z1573" s="3">
        <f t="shared" si="1149"/>
        <v>0</v>
      </c>
      <c r="AA1573" s="23">
        <f t="shared" si="1150"/>
        <v>58171642.270857915</v>
      </c>
      <c r="AB1573" s="26">
        <f t="shared" si="1167"/>
        <v>70086276.274228632</v>
      </c>
      <c r="AC1573" s="23">
        <f t="shared" si="1168"/>
        <v>74889487.274228647</v>
      </c>
      <c r="AD1573" s="23">
        <f t="shared" si="1174"/>
        <v>4803211</v>
      </c>
      <c r="AE1573" s="24">
        <f t="shared" si="1135"/>
        <v>70086276.274228647</v>
      </c>
      <c r="AF1573" s="3">
        <f t="shared" si="1169"/>
        <v>1E-4</v>
      </c>
      <c r="AG1573" s="2">
        <f t="shared" si="1151"/>
        <v>0</v>
      </c>
      <c r="AH1573" s="2">
        <f t="shared" si="1152"/>
        <v>116.04723635850418</v>
      </c>
      <c r="AI1573" s="23">
        <f t="shared" si="1175"/>
        <v>9352470707.3982143</v>
      </c>
      <c r="AJ1573" s="23">
        <f t="shared" si="1153"/>
        <v>6219.922423797766</v>
      </c>
      <c r="AK1573" s="23">
        <f t="shared" si="1154"/>
        <v>60208.367713693326</v>
      </c>
      <c r="AL1573" s="23">
        <f t="shared" si="1179"/>
        <v>0</v>
      </c>
      <c r="AM1573" s="23">
        <f t="shared" si="1180"/>
        <v>0</v>
      </c>
      <c r="AN1573" s="16">
        <f t="shared" si="1170"/>
        <v>0</v>
      </c>
      <c r="AO1573" s="23">
        <f t="shared" si="1171"/>
        <v>0</v>
      </c>
      <c r="AP1573" s="22">
        <f t="shared" si="1172"/>
        <v>0</v>
      </c>
      <c r="AQ1573" s="30">
        <f t="shared" si="1155"/>
        <v>5926003196.3381767</v>
      </c>
      <c r="AR1573" s="28">
        <f t="shared" si="1156"/>
        <v>2815048650.8260326</v>
      </c>
      <c r="AS1573" s="25">
        <f t="shared" si="1157"/>
        <v>200337590.02425668</v>
      </c>
      <c r="AT1573" s="32">
        <f t="shared" si="1158"/>
        <v>0</v>
      </c>
      <c r="AU1573" s="23">
        <f t="shared" si="1159"/>
        <v>0</v>
      </c>
      <c r="AV1573" s="22">
        <f t="shared" si="1160"/>
        <v>810859125.48885834</v>
      </c>
      <c r="AW1573" s="31">
        <f t="shared" si="1173"/>
        <v>4095526717.0759301</v>
      </c>
    </row>
    <row r="1574" spans="1:53" x14ac:dyDescent="0.25">
      <c r="A1574" s="21">
        <f t="shared" si="1181"/>
        <v>552</v>
      </c>
      <c r="B1574" s="21" t="s">
        <v>9</v>
      </c>
      <c r="C1574" s="27">
        <f t="shared" si="1138"/>
        <v>0</v>
      </c>
      <c r="D1574" s="27">
        <f t="shared" si="1161"/>
        <v>0</v>
      </c>
      <c r="E1574" s="27" t="b">
        <f t="shared" si="1137"/>
        <v>1</v>
      </c>
      <c r="F1574" s="29">
        <f t="shared" si="1139"/>
        <v>0</v>
      </c>
      <c r="G1574" s="27">
        <f t="shared" si="1162"/>
        <v>0</v>
      </c>
      <c r="H1574" s="22">
        <f t="shared" si="1140"/>
        <v>20333296670.707088</v>
      </c>
      <c r="I1574" s="23">
        <f t="shared" si="1141"/>
        <v>132580106.5049091</v>
      </c>
      <c r="J1574" s="23">
        <f t="shared" si="1142"/>
        <v>1086</v>
      </c>
      <c r="K1574" s="19">
        <f t="shared" si="1163"/>
        <v>225.0831931027827</v>
      </c>
      <c r="L1574" s="16">
        <f t="shared" si="1143"/>
        <v>140.25332257697099</v>
      </c>
      <c r="M1574" s="23">
        <f>M1573-IF($B1574="B",(Percent_Rent_In_Elsies*2.49%/12 * H1573)/K1573,0)+IF($B1574="D",N1574,0)+IF(B1574="D",AK1573)+IF(B1574="C",F1573*90%)-(Y1574-Y1573)-IF($B1574="A",Q1573/K1573) + IF($B1574="A",Q1573/K1573)</f>
        <v>-34392216.311942846</v>
      </c>
      <c r="N1574" s="23">
        <f t="shared" si="1144"/>
        <v>0</v>
      </c>
      <c r="O1574" s="22">
        <f t="shared" si="1145"/>
        <v>14449924.718569532</v>
      </c>
      <c r="P1574" s="22">
        <f t="shared" si="1176"/>
        <v>0</v>
      </c>
      <c r="Q1574" s="22">
        <f t="shared" si="1177"/>
        <v>0</v>
      </c>
      <c r="R1574" s="22">
        <f t="shared" si="1146"/>
        <v>248599221.11670551</v>
      </c>
      <c r="S1574" s="16">
        <f t="shared" si="1136"/>
        <v>0</v>
      </c>
      <c r="T1574" s="15">
        <f t="shared" si="1147"/>
        <v>6232204.9015074559</v>
      </c>
      <c r="U1574" s="23">
        <f t="shared" si="1164"/>
        <v>1104478.3369564798</v>
      </c>
      <c r="V1574" s="23">
        <f t="shared" si="1165"/>
        <v>0</v>
      </c>
      <c r="W1574" s="23">
        <f t="shared" si="1178"/>
        <v>91886.718281202178</v>
      </c>
      <c r="X1574" s="23">
        <f t="shared" si="1166"/>
        <v>31345134.26609825</v>
      </c>
      <c r="Y1574" s="23">
        <f t="shared" si="1148"/>
        <v>13825559.361691331</v>
      </c>
      <c r="Z1574" s="3">
        <f t="shared" si="1149"/>
        <v>0</v>
      </c>
      <c r="AA1574" s="23">
        <f t="shared" si="1150"/>
        <v>58111433.903144225</v>
      </c>
      <c r="AB1574" s="26">
        <f t="shared" si="1167"/>
        <v>70086276.274228632</v>
      </c>
      <c r="AC1574" s="23">
        <f t="shared" si="1168"/>
        <v>74889487.274228647</v>
      </c>
      <c r="AD1574" s="23">
        <f t="shared" si="1174"/>
        <v>4803211</v>
      </c>
      <c r="AE1574" s="24">
        <f t="shared" si="1135"/>
        <v>70086276.274228647</v>
      </c>
      <c r="AF1574" s="3">
        <f t="shared" si="1169"/>
        <v>0</v>
      </c>
      <c r="AG1574" s="2">
        <f t="shared" si="1151"/>
        <v>0</v>
      </c>
      <c r="AH1574" s="2">
        <f t="shared" si="1152"/>
        <v>116.04723635850418</v>
      </c>
      <c r="AI1574" s="23">
        <f t="shared" si="1175"/>
        <v>9342790784.7864265</v>
      </c>
      <c r="AJ1574" s="23">
        <f t="shared" si="1153"/>
        <v>6219.922423797766</v>
      </c>
      <c r="AK1574" s="23">
        <f t="shared" si="1154"/>
        <v>0</v>
      </c>
      <c r="AL1574" s="23">
        <f t="shared" si="1179"/>
        <v>0</v>
      </c>
      <c r="AM1574" s="23">
        <f t="shared" si="1180"/>
        <v>0</v>
      </c>
      <c r="AN1574" s="16">
        <f t="shared" si="1170"/>
        <v>0</v>
      </c>
      <c r="AO1574" s="23">
        <f t="shared" si="1171"/>
        <v>0</v>
      </c>
      <c r="AP1574" s="22">
        <f t="shared" si="1172"/>
        <v>0</v>
      </c>
      <c r="AQ1574" s="30">
        <f t="shared" si="1155"/>
        <v>5926003196.3381767</v>
      </c>
      <c r="AR1574" s="28">
        <f t="shared" si="1156"/>
        <v>2815048650.8260326</v>
      </c>
      <c r="AS1574" s="25">
        <f t="shared" si="1157"/>
        <v>200337590.02425668</v>
      </c>
      <c r="AT1574" s="32">
        <f t="shared" si="1158"/>
        <v>0</v>
      </c>
      <c r="AU1574" s="23">
        <f t="shared" si="1159"/>
        <v>0</v>
      </c>
      <c r="AV1574" s="22">
        <f t="shared" si="1160"/>
        <v>810859125.48885834</v>
      </c>
      <c r="AW1574" s="31">
        <f t="shared" si="1173"/>
        <v>4095526717.0759301</v>
      </c>
      <c r="AX1574" s="21"/>
      <c r="AY1574" s="21"/>
      <c r="AZ1574" s="21"/>
      <c r="BA1574" s="21"/>
    </row>
    <row r="1575" spans="1:53" x14ac:dyDescent="0.25">
      <c r="A1575" s="21">
        <f t="shared" si="1181"/>
        <v>552</v>
      </c>
      <c r="B1575" s="21" t="s">
        <v>28</v>
      </c>
      <c r="C1575" s="27">
        <f t="shared" si="1138"/>
        <v>0</v>
      </c>
      <c r="D1575" s="27">
        <f t="shared" si="1161"/>
        <v>0</v>
      </c>
      <c r="E1575" s="27" t="b">
        <f t="shared" si="1137"/>
        <v>1</v>
      </c>
      <c r="F1575" s="29">
        <f t="shared" si="1139"/>
        <v>0</v>
      </c>
      <c r="G1575" s="27">
        <f t="shared" si="1162"/>
        <v>0</v>
      </c>
      <c r="H1575" s="22">
        <f t="shared" si="1140"/>
        <v>20333296670.707088</v>
      </c>
      <c r="I1575" s="23">
        <f t="shared" si="1141"/>
        <v>132580106.5049091</v>
      </c>
      <c r="J1575" s="23">
        <f t="shared" si="1142"/>
        <v>1086</v>
      </c>
      <c r="K1575" s="19">
        <f t="shared" si="1163"/>
        <v>225.0831931027827</v>
      </c>
      <c r="L1575" s="16">
        <f t="shared" si="1143"/>
        <v>140.25332257697099</v>
      </c>
      <c r="M1575" s="23">
        <f>M1574-IF($B1575="B",(Percent_Rent_In_Elsies*2.49%/12 * H1574)/K1574,0)+IF($B1575="D",N1575,0)+IF(B1575="D",AK1574)+IF(B1575="C",F1574*90%)-(Y1575-Y1574)-IF($B1575="A",Q1574/K1574) + IF($B1575="A",Q1574/K1574)</f>
        <v>-34392216.311942846</v>
      </c>
      <c r="N1575" s="23">
        <f t="shared" si="1144"/>
        <v>0</v>
      </c>
      <c r="O1575" s="22">
        <f t="shared" si="1145"/>
        <v>0</v>
      </c>
      <c r="P1575" s="22">
        <f t="shared" si="1176"/>
        <v>14449924.718569532</v>
      </c>
      <c r="Q1575" s="22">
        <f t="shared" si="1177"/>
        <v>0</v>
      </c>
      <c r="R1575" s="22">
        <f t="shared" si="1146"/>
        <v>248599221.11670551</v>
      </c>
      <c r="S1575" s="16">
        <f t="shared" si="1136"/>
        <v>0</v>
      </c>
      <c r="T1575" s="15">
        <f t="shared" si="1147"/>
        <v>0</v>
      </c>
      <c r="U1575" s="23">
        <f t="shared" si="1164"/>
        <v>1104478.3369564798</v>
      </c>
      <c r="V1575" s="23">
        <f t="shared" si="1165"/>
        <v>0</v>
      </c>
      <c r="W1575" s="23">
        <f t="shared" si="1178"/>
        <v>0</v>
      </c>
      <c r="X1575" s="23">
        <f t="shared" si="1166"/>
        <v>31345134.26609825</v>
      </c>
      <c r="Y1575" s="23">
        <f t="shared" si="1148"/>
        <v>13825559.361691331</v>
      </c>
      <c r="Z1575" s="3">
        <f t="shared" si="1149"/>
        <v>4594.3359140601096</v>
      </c>
      <c r="AA1575" s="23">
        <f t="shared" si="1150"/>
        <v>58180348.941855125</v>
      </c>
      <c r="AB1575" s="26">
        <f t="shared" si="1167"/>
        <v>70086276.274228632</v>
      </c>
      <c r="AC1575" s="23">
        <f t="shared" si="1168"/>
        <v>74889487.274228647</v>
      </c>
      <c r="AD1575" s="23">
        <f t="shared" si="1174"/>
        <v>4803211</v>
      </c>
      <c r="AE1575" s="24">
        <f t="shared" si="1135"/>
        <v>70086276.274228647</v>
      </c>
      <c r="AF1575" s="3">
        <f t="shared" si="1169"/>
        <v>0</v>
      </c>
      <c r="AG1575" s="2">
        <f t="shared" si="1151"/>
        <v>551320309.68721306</v>
      </c>
      <c r="AH1575" s="2">
        <f t="shared" si="1152"/>
        <v>116.04723635850418</v>
      </c>
      <c r="AI1575" s="23">
        <f t="shared" si="1175"/>
        <v>9353870511.1906071</v>
      </c>
      <c r="AJ1575" s="23">
        <f t="shared" si="1153"/>
        <v>6219.922423797766</v>
      </c>
      <c r="AK1575" s="23">
        <f t="shared" si="1154"/>
        <v>0</v>
      </c>
      <c r="AL1575" s="23">
        <f t="shared" si="1179"/>
        <v>0</v>
      </c>
      <c r="AM1575" s="23">
        <f t="shared" si="1180"/>
        <v>0</v>
      </c>
      <c r="AN1575" s="16">
        <f t="shared" si="1170"/>
        <v>0</v>
      </c>
      <c r="AO1575" s="23">
        <f t="shared" si="1171"/>
        <v>0</v>
      </c>
      <c r="AP1575" s="22">
        <f t="shared" si="1172"/>
        <v>0</v>
      </c>
      <c r="AQ1575" s="30">
        <f t="shared" si="1155"/>
        <v>5926003196.3381767</v>
      </c>
      <c r="AR1575" s="28">
        <f t="shared" si="1156"/>
        <v>2815048650.8260326</v>
      </c>
      <c r="AS1575" s="25">
        <f t="shared" si="1157"/>
        <v>200337590.02425668</v>
      </c>
      <c r="AT1575" s="32">
        <f t="shared" si="1158"/>
        <v>9188.6718281202193</v>
      </c>
      <c r="AU1575" s="23">
        <f t="shared" si="1159"/>
        <v>9188.6718281202193</v>
      </c>
      <c r="AV1575" s="22">
        <f t="shared" si="1160"/>
        <v>817091330.39036584</v>
      </c>
      <c r="AW1575" s="31">
        <f t="shared" si="1173"/>
        <v>4095526717.0759301</v>
      </c>
      <c r="AX1575" s="21"/>
      <c r="AY1575" s="21"/>
      <c r="AZ1575" s="21"/>
      <c r="BA1575" s="21"/>
    </row>
    <row r="1576" spans="1:53" x14ac:dyDescent="0.25">
      <c r="A1576">
        <f t="shared" si="1181"/>
        <v>553</v>
      </c>
      <c r="B1576" t="s">
        <v>6</v>
      </c>
      <c r="C1576" s="27">
        <f t="shared" si="1138"/>
        <v>0</v>
      </c>
      <c r="D1576" s="27">
        <f t="shared" si="1161"/>
        <v>0</v>
      </c>
      <c r="E1576" s="27" t="b">
        <f t="shared" si="1137"/>
        <v>1</v>
      </c>
      <c r="F1576" s="29">
        <f t="shared" si="1139"/>
        <v>0</v>
      </c>
      <c r="G1576" s="27">
        <f t="shared" si="1162"/>
        <v>0</v>
      </c>
      <c r="H1576" s="22">
        <f t="shared" si="1140"/>
        <v>20367185498.4916</v>
      </c>
      <c r="I1576" s="23">
        <f t="shared" si="1141"/>
        <v>132580106.5049091</v>
      </c>
      <c r="J1576" s="23">
        <f t="shared" si="1142"/>
        <v>1086</v>
      </c>
      <c r="K1576" s="19">
        <f t="shared" si="1163"/>
        <v>225.0831931027827</v>
      </c>
      <c r="L1576" s="16">
        <f t="shared" si="1143"/>
        <v>140.48707811459929</v>
      </c>
      <c r="M1576" s="23">
        <f>M1575-IF($B1576="B",(Percent_Rent_In_Elsies*2.49%/12 * H1575)/K1575,0)+IF($B1576="D",N1576,0)+IF(B1576="D",AK1575)+IF(B1576="C",F1575*90%)-(Y1576-Y1575)-IF($B1576="A",Q1575/K1575) + IF($B1576="A",Q1575/K1575)</f>
        <v>-34392216.311942846</v>
      </c>
      <c r="N1576" s="23">
        <f t="shared" si="1144"/>
        <v>0</v>
      </c>
      <c r="O1576" s="22">
        <f t="shared" si="1145"/>
        <v>0</v>
      </c>
      <c r="P1576" s="22">
        <f t="shared" si="1176"/>
        <v>0</v>
      </c>
      <c r="Q1576" s="22">
        <f t="shared" si="1177"/>
        <v>0</v>
      </c>
      <c r="R1576" s="22">
        <f t="shared" si="1146"/>
        <v>248599221.11670551</v>
      </c>
      <c r="S1576" s="16">
        <f t="shared" si="1136"/>
        <v>0</v>
      </c>
      <c r="T1576" s="15">
        <f t="shared" si="1147"/>
        <v>0</v>
      </c>
      <c r="U1576" s="23">
        <f t="shared" si="1164"/>
        <v>1104478.3369564798</v>
      </c>
      <c r="V1576" s="23">
        <f t="shared" si="1165"/>
        <v>0</v>
      </c>
      <c r="W1576" s="23">
        <f t="shared" si="1178"/>
        <v>0</v>
      </c>
      <c r="X1576" s="23">
        <f t="shared" si="1166"/>
        <v>31368105.945668552</v>
      </c>
      <c r="Y1576" s="23">
        <f t="shared" si="1148"/>
        <v>13825559.361691331</v>
      </c>
      <c r="Z1576" s="3">
        <f t="shared" si="1149"/>
        <v>0</v>
      </c>
      <c r="AA1576" s="23">
        <f t="shared" si="1150"/>
        <v>58180348.941855125</v>
      </c>
      <c r="AB1576" s="26">
        <f t="shared" si="1167"/>
        <v>70086276.274228632</v>
      </c>
      <c r="AC1576" s="23">
        <f t="shared" si="1168"/>
        <v>74889487.274228647</v>
      </c>
      <c r="AD1576" s="23">
        <f t="shared" si="1174"/>
        <v>4803211</v>
      </c>
      <c r="AE1576" s="24">
        <f t="shared" si="1135"/>
        <v>70086276.274228647</v>
      </c>
      <c r="AF1576" s="3">
        <f t="shared" si="1169"/>
        <v>0</v>
      </c>
      <c r="AG1576" s="2">
        <f t="shared" si="1151"/>
        <v>0</v>
      </c>
      <c r="AH1576" s="2">
        <f t="shared" si="1152"/>
        <v>116.24064841910169</v>
      </c>
      <c r="AI1576" s="23">
        <f t="shared" si="1175"/>
        <v>9353870511.1906071</v>
      </c>
      <c r="AJ1576" s="23">
        <f t="shared" si="1153"/>
        <v>6219.922423797766</v>
      </c>
      <c r="AK1576" s="23">
        <f t="shared" si="1154"/>
        <v>0</v>
      </c>
      <c r="AL1576" s="23">
        <f t="shared" si="1179"/>
        <v>0</v>
      </c>
      <c r="AM1576" s="23">
        <f t="shared" si="1180"/>
        <v>0</v>
      </c>
      <c r="AN1576" s="16">
        <f t="shared" si="1170"/>
        <v>0</v>
      </c>
      <c r="AO1576" s="23">
        <f t="shared" si="1171"/>
        <v>0</v>
      </c>
      <c r="AP1576" s="22">
        <f t="shared" si="1172"/>
        <v>0</v>
      </c>
      <c r="AQ1576" s="30">
        <f t="shared" si="1155"/>
        <v>5926003196.3381767</v>
      </c>
      <c r="AR1576" s="28">
        <f t="shared" si="1156"/>
        <v>2815048650.8260326</v>
      </c>
      <c r="AS1576" s="25">
        <f t="shared" si="1157"/>
        <v>200337590.02425668</v>
      </c>
      <c r="AT1576" s="32">
        <f t="shared" si="1158"/>
        <v>0</v>
      </c>
      <c r="AU1576" s="23">
        <f t="shared" si="1159"/>
        <v>0</v>
      </c>
      <c r="AV1576" s="22">
        <f t="shared" si="1160"/>
        <v>817091330.39036584</v>
      </c>
      <c r="AW1576" s="31">
        <f t="shared" si="1173"/>
        <v>4081076792.3573604</v>
      </c>
    </row>
    <row r="1577" spans="1:53" x14ac:dyDescent="0.25">
      <c r="A1577">
        <f t="shared" si="1181"/>
        <v>553</v>
      </c>
      <c r="B1577" t="s">
        <v>7</v>
      </c>
      <c r="C1577" s="27">
        <f t="shared" si="1138"/>
        <v>0</v>
      </c>
      <c r="D1577" s="27">
        <f t="shared" si="1161"/>
        <v>0</v>
      </c>
      <c r="E1577" s="27" t="b">
        <f t="shared" si="1137"/>
        <v>1</v>
      </c>
      <c r="F1577" s="29">
        <f t="shared" si="1139"/>
        <v>0</v>
      </c>
      <c r="G1577" s="27">
        <f t="shared" si="1162"/>
        <v>0</v>
      </c>
      <c r="H1577" s="22">
        <f t="shared" si="1140"/>
        <v>20367185498.4916</v>
      </c>
      <c r="I1577" s="23">
        <f t="shared" si="1141"/>
        <v>132580106.5049091</v>
      </c>
      <c r="J1577" s="23">
        <f t="shared" si="1142"/>
        <v>1086</v>
      </c>
      <c r="K1577" s="19">
        <f t="shared" si="1163"/>
        <v>225.0831931027827</v>
      </c>
      <c r="L1577" s="16">
        <f t="shared" si="1143"/>
        <v>140.48707811459929</v>
      </c>
      <c r="M1577" s="23">
        <f>M1576-IF($B1577="B",(Percent_Rent_In_Elsies*2.49%/12 * H1576)/K1576,0)+IF($B1577="D",N1577,0)+IF(B1577="D",AK1576)+IF(B1577="C",F1576*90%)-(Y1577-Y1576)-IF($B1577="A",Q1576/K1576) + IF($B1577="A",Q1576/K1576)</f>
        <v>-34486096.955199204</v>
      </c>
      <c r="N1577" s="23">
        <f t="shared" si="1144"/>
        <v>0</v>
      </c>
      <c r="O1577" s="22">
        <f t="shared" si="1145"/>
        <v>0</v>
      </c>
      <c r="P1577" s="22">
        <f t="shared" si="1176"/>
        <v>0</v>
      </c>
      <c r="Q1577" s="22">
        <f t="shared" si="1177"/>
        <v>0</v>
      </c>
      <c r="R1577" s="22">
        <f t="shared" si="1146"/>
        <v>227882619.35698006</v>
      </c>
      <c r="S1577" s="16">
        <f t="shared" si="1136"/>
        <v>20716601.759725459</v>
      </c>
      <c r="T1577" s="15">
        <f t="shared" si="1147"/>
        <v>0</v>
      </c>
      <c r="U1577" s="23">
        <f t="shared" si="1164"/>
        <v>1012438.4755434399</v>
      </c>
      <c r="V1577" s="23">
        <f t="shared" si="1165"/>
        <v>92039.86141303998</v>
      </c>
      <c r="W1577" s="23">
        <f t="shared" si="1178"/>
        <v>0</v>
      </c>
      <c r="X1577" s="23">
        <f t="shared" si="1166"/>
        <v>31368105.945668552</v>
      </c>
      <c r="Y1577" s="23">
        <f t="shared" si="1148"/>
        <v>13825559.361691331</v>
      </c>
      <c r="Z1577" s="3">
        <f t="shared" si="1149"/>
        <v>0</v>
      </c>
      <c r="AA1577" s="23">
        <f t="shared" si="1150"/>
        <v>58180348.941855125</v>
      </c>
      <c r="AB1577" s="26">
        <f t="shared" si="1167"/>
        <v>70086276.274228632</v>
      </c>
      <c r="AC1577" s="23">
        <f t="shared" si="1168"/>
        <v>74889487.274228647</v>
      </c>
      <c r="AD1577" s="23">
        <f t="shared" si="1174"/>
        <v>4803211</v>
      </c>
      <c r="AE1577" s="24">
        <f t="shared" si="1135"/>
        <v>70086276.274228647</v>
      </c>
      <c r="AF1577" s="3">
        <f t="shared" si="1169"/>
        <v>0</v>
      </c>
      <c r="AG1577" s="2">
        <f t="shared" si="1151"/>
        <v>0</v>
      </c>
      <c r="AH1577" s="2">
        <f t="shared" si="1152"/>
        <v>116.24064841910169</v>
      </c>
      <c r="AI1577" s="23">
        <f t="shared" si="1175"/>
        <v>9353870511.1906071</v>
      </c>
      <c r="AJ1577" s="23">
        <f t="shared" si="1153"/>
        <v>6219.922423797766</v>
      </c>
      <c r="AK1577" s="23">
        <f t="shared" si="1154"/>
        <v>0</v>
      </c>
      <c r="AL1577" s="23">
        <f t="shared" si="1179"/>
        <v>1399803.7923927307</v>
      </c>
      <c r="AM1577" s="23">
        <f t="shared" si="1180"/>
        <v>1306000649.5831046</v>
      </c>
      <c r="AN1577" s="16">
        <f t="shared" si="1170"/>
        <v>0</v>
      </c>
      <c r="AO1577" s="23">
        <f t="shared" si="1171"/>
        <v>93880.643256361349</v>
      </c>
      <c r="AP1577" s="22">
        <f t="shared" si="1172"/>
        <v>21130954.954685036</v>
      </c>
      <c r="AQ1577" s="30">
        <f t="shared" si="1155"/>
        <v>5968085493.1304321</v>
      </c>
      <c r="AR1577" s="28">
        <f t="shared" si="1156"/>
        <v>2835999992.6636028</v>
      </c>
      <c r="AS1577" s="25">
        <f t="shared" si="1157"/>
        <v>200337590.02425668</v>
      </c>
      <c r="AT1577" s="32">
        <f t="shared" si="1158"/>
        <v>0</v>
      </c>
      <c r="AU1577" s="23">
        <f t="shared" si="1159"/>
        <v>0</v>
      </c>
      <c r="AV1577" s="22">
        <f t="shared" si="1160"/>
        <v>817091330.39036584</v>
      </c>
      <c r="AW1577" s="31">
        <f t="shared" si="1173"/>
        <v>4123159089.1496158</v>
      </c>
    </row>
    <row r="1578" spans="1:53" s="21" customFormat="1" x14ac:dyDescent="0.25">
      <c r="A1578">
        <f t="shared" si="1181"/>
        <v>553</v>
      </c>
      <c r="B1578" t="s">
        <v>8</v>
      </c>
      <c r="C1578" s="27">
        <f t="shared" si="1138"/>
        <v>0</v>
      </c>
      <c r="D1578" s="27">
        <f t="shared" si="1161"/>
        <v>0</v>
      </c>
      <c r="E1578" s="27" t="b">
        <f t="shared" si="1137"/>
        <v>1</v>
      </c>
      <c r="F1578" s="29">
        <f t="shared" si="1139"/>
        <v>0</v>
      </c>
      <c r="G1578" s="27">
        <f t="shared" si="1162"/>
        <v>0</v>
      </c>
      <c r="H1578" s="22">
        <f t="shared" si="1140"/>
        <v>20367185498.4916</v>
      </c>
      <c r="I1578" s="23">
        <f t="shared" si="1141"/>
        <v>132580106.5049091</v>
      </c>
      <c r="J1578" s="23">
        <f t="shared" si="1142"/>
        <v>1086</v>
      </c>
      <c r="K1578" s="19">
        <f t="shared" si="1163"/>
        <v>225.0831931027827</v>
      </c>
      <c r="L1578" s="16">
        <f t="shared" si="1143"/>
        <v>140.48707811459929</v>
      </c>
      <c r="M1578" s="23">
        <f>M1577-IF($B1578="B",(Percent_Rent_In_Elsies*2.49%/12 * H1577)/K1577,0)+IF($B1578="D",N1578,0)+IF(B1578="D",AK1577)+IF(B1578="C",F1577*90%)-(Y1578-Y1577)-IF($B1578="A",Q1577/K1577) + IF($B1578="A",Q1577/K1577)</f>
        <v>-34486096.955199204</v>
      </c>
      <c r="N1578" s="23">
        <f t="shared" si="1144"/>
        <v>0</v>
      </c>
      <c r="O1578" s="22">
        <f t="shared" si="1145"/>
        <v>0</v>
      </c>
      <c r="P1578" s="22">
        <f t="shared" si="1176"/>
        <v>0</v>
      </c>
      <c r="Q1578" s="22">
        <f t="shared" si="1177"/>
        <v>0</v>
      </c>
      <c r="R1578" s="22">
        <f t="shared" si="1146"/>
        <v>249013574.31166509</v>
      </c>
      <c r="S1578" s="16">
        <f t="shared" si="1136"/>
        <v>20716601.759725459</v>
      </c>
      <c r="T1578" s="15">
        <f t="shared" si="1147"/>
        <v>0</v>
      </c>
      <c r="U1578" s="23">
        <f t="shared" si="1164"/>
        <v>1106319.1187998012</v>
      </c>
      <c r="V1578" s="23">
        <f t="shared" si="1165"/>
        <v>92039.86141303998</v>
      </c>
      <c r="W1578" s="23">
        <f t="shared" si="1178"/>
        <v>0</v>
      </c>
      <c r="X1578" s="23">
        <f t="shared" si="1166"/>
        <v>31368105.945668552</v>
      </c>
      <c r="Y1578" s="23">
        <f t="shared" si="1148"/>
        <v>13825559.361691331</v>
      </c>
      <c r="Z1578" s="3">
        <f t="shared" si="1149"/>
        <v>0</v>
      </c>
      <c r="AA1578" s="23">
        <f t="shared" si="1150"/>
        <v>58180348.941855125</v>
      </c>
      <c r="AB1578" s="26">
        <f t="shared" si="1167"/>
        <v>70086276.274228632</v>
      </c>
      <c r="AC1578" s="23">
        <f t="shared" si="1168"/>
        <v>74889487.274228647</v>
      </c>
      <c r="AD1578" s="23">
        <f t="shared" si="1174"/>
        <v>4803211</v>
      </c>
      <c r="AE1578" s="24">
        <f t="shared" si="1135"/>
        <v>70086276.274228647</v>
      </c>
      <c r="AF1578" s="3">
        <f t="shared" si="1169"/>
        <v>1E-4</v>
      </c>
      <c r="AG1578" s="2">
        <f t="shared" si="1151"/>
        <v>0</v>
      </c>
      <c r="AH1578" s="2">
        <f t="shared" si="1152"/>
        <v>116.24064841910169</v>
      </c>
      <c r="AI1578" s="23">
        <f t="shared" si="1175"/>
        <v>9353870511.1906071</v>
      </c>
      <c r="AJ1578" s="23">
        <f t="shared" si="1153"/>
        <v>6219.922423797766</v>
      </c>
      <c r="AK1578" s="23">
        <f t="shared" si="1154"/>
        <v>60198.939660378004</v>
      </c>
      <c r="AL1578" s="23">
        <f t="shared" si="1179"/>
        <v>0</v>
      </c>
      <c r="AM1578" s="23">
        <f t="shared" si="1180"/>
        <v>0</v>
      </c>
      <c r="AN1578" s="16">
        <f t="shared" si="1170"/>
        <v>0</v>
      </c>
      <c r="AO1578" s="23">
        <f t="shared" si="1171"/>
        <v>0</v>
      </c>
      <c r="AP1578" s="22">
        <f t="shared" si="1172"/>
        <v>0</v>
      </c>
      <c r="AQ1578" s="30">
        <f t="shared" si="1155"/>
        <v>5968085493.1304321</v>
      </c>
      <c r="AR1578" s="28">
        <f t="shared" si="1156"/>
        <v>2835999992.6636028</v>
      </c>
      <c r="AS1578" s="25">
        <f t="shared" si="1157"/>
        <v>200337590.02425668</v>
      </c>
      <c r="AT1578" s="32">
        <f t="shared" si="1158"/>
        <v>0</v>
      </c>
      <c r="AU1578" s="23">
        <f t="shared" si="1159"/>
        <v>0</v>
      </c>
      <c r="AV1578" s="22">
        <f t="shared" si="1160"/>
        <v>817091330.39036584</v>
      </c>
      <c r="AW1578" s="31">
        <f t="shared" si="1173"/>
        <v>4123159089.1496158</v>
      </c>
      <c r="AX1578"/>
      <c r="AY1578"/>
      <c r="AZ1578"/>
      <c r="BA1578"/>
    </row>
    <row r="1579" spans="1:53" s="21" customFormat="1" x14ac:dyDescent="0.25">
      <c r="A1579" s="21">
        <f t="shared" si="1181"/>
        <v>553</v>
      </c>
      <c r="B1579" s="21" t="s">
        <v>9</v>
      </c>
      <c r="C1579" s="27">
        <f t="shared" si="1138"/>
        <v>0</v>
      </c>
      <c r="D1579" s="27">
        <f t="shared" si="1161"/>
        <v>0</v>
      </c>
      <c r="E1579" s="27" t="b">
        <f t="shared" si="1137"/>
        <v>1</v>
      </c>
      <c r="F1579" s="29">
        <f t="shared" si="1139"/>
        <v>0</v>
      </c>
      <c r="G1579" s="27">
        <f t="shared" si="1162"/>
        <v>0</v>
      </c>
      <c r="H1579" s="22">
        <f t="shared" si="1140"/>
        <v>20367185498.4916</v>
      </c>
      <c r="I1579" s="23">
        <f t="shared" si="1141"/>
        <v>132580106.5049091</v>
      </c>
      <c r="J1579" s="23">
        <f t="shared" si="1142"/>
        <v>1086</v>
      </c>
      <c r="K1579" s="19">
        <f t="shared" si="1163"/>
        <v>225.0831931027827</v>
      </c>
      <c r="L1579" s="16">
        <f t="shared" si="1143"/>
        <v>140.48707811459929</v>
      </c>
      <c r="M1579" s="23">
        <f>M1578-IF($B1579="B",(Percent_Rent_In_Elsies*2.49%/12 * H1578)/K1578,0)+IF($B1579="D",N1579,0)+IF(B1579="D",AK1578)+IF(B1579="C",F1578*90%)-(Y1579-Y1578)-IF($B1579="A",Q1578/K1578) + IF($B1579="A",Q1578/K1578)</f>
        <v>-34425898.015538827</v>
      </c>
      <c r="N1579" s="23">
        <f t="shared" si="1144"/>
        <v>0</v>
      </c>
      <c r="O1579" s="22">
        <f t="shared" si="1145"/>
        <v>14474009.27338391</v>
      </c>
      <c r="P1579" s="22">
        <f t="shared" si="1176"/>
        <v>0</v>
      </c>
      <c r="Q1579" s="22">
        <f t="shared" si="1177"/>
        <v>0</v>
      </c>
      <c r="R1579" s="22">
        <f t="shared" si="1146"/>
        <v>249013574.31166509</v>
      </c>
      <c r="S1579" s="16">
        <f t="shared" si="1136"/>
        <v>0</v>
      </c>
      <c r="T1579" s="15">
        <f t="shared" si="1147"/>
        <v>6242592.4863415491</v>
      </c>
      <c r="U1579" s="23">
        <f t="shared" si="1164"/>
        <v>1106319.1187998012</v>
      </c>
      <c r="V1579" s="23">
        <f t="shared" si="1165"/>
        <v>0</v>
      </c>
      <c r="W1579" s="23">
        <f t="shared" si="1178"/>
        <v>92039.86141303998</v>
      </c>
      <c r="X1579" s="23">
        <f t="shared" si="1166"/>
        <v>31368105.945668552</v>
      </c>
      <c r="Y1579" s="23">
        <f t="shared" si="1148"/>
        <v>13825559.361691331</v>
      </c>
      <c r="Z1579" s="3">
        <f t="shared" si="1149"/>
        <v>0</v>
      </c>
      <c r="AA1579" s="23">
        <f t="shared" si="1150"/>
        <v>58120150.002194747</v>
      </c>
      <c r="AB1579" s="26">
        <f t="shared" si="1167"/>
        <v>70086276.274228647</v>
      </c>
      <c r="AC1579" s="23">
        <f t="shared" si="1168"/>
        <v>74889487.274228647</v>
      </c>
      <c r="AD1579" s="23">
        <f t="shared" si="1174"/>
        <v>4803211</v>
      </c>
      <c r="AE1579" s="24">
        <f t="shared" si="1135"/>
        <v>70086276.274228647</v>
      </c>
      <c r="AF1579" s="3">
        <f t="shared" si="1169"/>
        <v>0</v>
      </c>
      <c r="AG1579" s="2">
        <f t="shared" si="1151"/>
        <v>0</v>
      </c>
      <c r="AH1579" s="2">
        <f t="shared" si="1152"/>
        <v>116.24064841910169</v>
      </c>
      <c r="AI1579" s="23">
        <f t="shared" si="1175"/>
        <v>9344192104.3619213</v>
      </c>
      <c r="AJ1579" s="23">
        <f t="shared" si="1153"/>
        <v>6219.922423797766</v>
      </c>
      <c r="AK1579" s="23">
        <f t="shared" si="1154"/>
        <v>0</v>
      </c>
      <c r="AL1579" s="23">
        <f t="shared" si="1179"/>
        <v>0</v>
      </c>
      <c r="AM1579" s="23">
        <f t="shared" si="1180"/>
        <v>0</v>
      </c>
      <c r="AN1579" s="16">
        <f t="shared" si="1170"/>
        <v>0</v>
      </c>
      <c r="AO1579" s="23">
        <f t="shared" si="1171"/>
        <v>0</v>
      </c>
      <c r="AP1579" s="22">
        <f t="shared" si="1172"/>
        <v>0</v>
      </c>
      <c r="AQ1579" s="30">
        <f t="shared" si="1155"/>
        <v>5968085493.1304321</v>
      </c>
      <c r="AR1579" s="28">
        <f t="shared" si="1156"/>
        <v>2835999992.6636028</v>
      </c>
      <c r="AS1579" s="25">
        <f t="shared" si="1157"/>
        <v>200337590.02425668</v>
      </c>
      <c r="AT1579" s="32">
        <f t="shared" si="1158"/>
        <v>0</v>
      </c>
      <c r="AU1579" s="23">
        <f t="shared" si="1159"/>
        <v>0</v>
      </c>
      <c r="AV1579" s="22">
        <f t="shared" si="1160"/>
        <v>817091330.39036584</v>
      </c>
      <c r="AW1579" s="31">
        <f t="shared" si="1173"/>
        <v>4123159089.1496158</v>
      </c>
    </row>
    <row r="1580" spans="1:53" x14ac:dyDescent="0.25">
      <c r="A1580" s="21">
        <f t="shared" si="1181"/>
        <v>553</v>
      </c>
      <c r="B1580" s="21" t="s">
        <v>28</v>
      </c>
      <c r="C1580" s="27">
        <f t="shared" si="1138"/>
        <v>0</v>
      </c>
      <c r="D1580" s="27">
        <f t="shared" si="1161"/>
        <v>0</v>
      </c>
      <c r="E1580" s="27" t="b">
        <f t="shared" si="1137"/>
        <v>1</v>
      </c>
      <c r="F1580" s="29">
        <f t="shared" si="1139"/>
        <v>0</v>
      </c>
      <c r="G1580" s="27">
        <f t="shared" si="1162"/>
        <v>0</v>
      </c>
      <c r="H1580" s="22">
        <f t="shared" si="1140"/>
        <v>20367185498.4916</v>
      </c>
      <c r="I1580" s="23">
        <f t="shared" si="1141"/>
        <v>132580106.5049091</v>
      </c>
      <c r="J1580" s="23">
        <f t="shared" si="1142"/>
        <v>1086</v>
      </c>
      <c r="K1580" s="19">
        <f t="shared" si="1163"/>
        <v>225.0831931027827</v>
      </c>
      <c r="L1580" s="16">
        <f t="shared" si="1143"/>
        <v>140.48707811459929</v>
      </c>
      <c r="M1580" s="23">
        <f>M1579-IF($B1580="B",(Percent_Rent_In_Elsies*2.49%/12 * H1579)/K1579,0)+IF($B1580="D",N1580,0)+IF(B1580="D",AK1579)+IF(B1580="C",F1579*90%)-(Y1580-Y1579)-IF($B1580="A",Q1579/K1579) + IF($B1580="A",Q1579/K1579)</f>
        <v>-34425898.015538827</v>
      </c>
      <c r="N1580" s="23">
        <f t="shared" si="1144"/>
        <v>0</v>
      </c>
      <c r="O1580" s="22">
        <f t="shared" si="1145"/>
        <v>0</v>
      </c>
      <c r="P1580" s="22">
        <f t="shared" si="1176"/>
        <v>14474009.27338391</v>
      </c>
      <c r="Q1580" s="22">
        <f t="shared" si="1177"/>
        <v>0</v>
      </c>
      <c r="R1580" s="22">
        <f t="shared" si="1146"/>
        <v>249013574.31166509</v>
      </c>
      <c r="S1580" s="16">
        <f t="shared" si="1136"/>
        <v>0</v>
      </c>
      <c r="T1580" s="15">
        <f t="shared" si="1147"/>
        <v>0</v>
      </c>
      <c r="U1580" s="23">
        <f t="shared" si="1164"/>
        <v>1106319.1187998012</v>
      </c>
      <c r="V1580" s="23">
        <f t="shared" si="1165"/>
        <v>0</v>
      </c>
      <c r="W1580" s="23">
        <f t="shared" si="1178"/>
        <v>0</v>
      </c>
      <c r="X1580" s="23">
        <f t="shared" si="1166"/>
        <v>31368105.945668552</v>
      </c>
      <c r="Y1580" s="23">
        <f t="shared" si="1148"/>
        <v>13825559.361691331</v>
      </c>
      <c r="Z1580" s="3">
        <f t="shared" si="1149"/>
        <v>4601.993070651999</v>
      </c>
      <c r="AA1580" s="23">
        <f t="shared" si="1150"/>
        <v>58189179.898254529</v>
      </c>
      <c r="AB1580" s="26">
        <f t="shared" si="1167"/>
        <v>70086276.274228662</v>
      </c>
      <c r="AC1580" s="23">
        <f t="shared" si="1168"/>
        <v>74889487.274228647</v>
      </c>
      <c r="AD1580" s="23">
        <f t="shared" si="1174"/>
        <v>4803211</v>
      </c>
      <c r="AE1580" s="24">
        <f t="shared" si="1135"/>
        <v>70086276.274228647</v>
      </c>
      <c r="AF1580" s="3">
        <f t="shared" si="1169"/>
        <v>0</v>
      </c>
      <c r="AG1580" s="2">
        <f t="shared" si="1151"/>
        <v>552239168.47823989</v>
      </c>
      <c r="AH1580" s="2">
        <f t="shared" si="1152"/>
        <v>116.24064841910169</v>
      </c>
      <c r="AI1580" s="23">
        <f t="shared" si="1175"/>
        <v>9355290296.8081264</v>
      </c>
      <c r="AJ1580" s="23">
        <f t="shared" si="1153"/>
        <v>6219.922423797766</v>
      </c>
      <c r="AK1580" s="23">
        <f t="shared" si="1154"/>
        <v>0</v>
      </c>
      <c r="AL1580" s="23">
        <f t="shared" si="1179"/>
        <v>0</v>
      </c>
      <c r="AM1580" s="23">
        <f t="shared" si="1180"/>
        <v>0</v>
      </c>
      <c r="AN1580" s="16">
        <f t="shared" si="1170"/>
        <v>0</v>
      </c>
      <c r="AO1580" s="23">
        <f t="shared" si="1171"/>
        <v>0</v>
      </c>
      <c r="AP1580" s="22">
        <f t="shared" si="1172"/>
        <v>0</v>
      </c>
      <c r="AQ1580" s="30">
        <f t="shared" si="1155"/>
        <v>5968085493.1304321</v>
      </c>
      <c r="AR1580" s="28">
        <f t="shared" si="1156"/>
        <v>2835999992.6636028</v>
      </c>
      <c r="AS1580" s="25">
        <f t="shared" si="1157"/>
        <v>200337590.02425668</v>
      </c>
      <c r="AT1580" s="32">
        <f t="shared" si="1158"/>
        <v>9203.986141303998</v>
      </c>
      <c r="AU1580" s="23">
        <f t="shared" si="1159"/>
        <v>9203.986141303998</v>
      </c>
      <c r="AV1580" s="22">
        <f t="shared" si="1160"/>
        <v>823333922.87670743</v>
      </c>
      <c r="AW1580" s="31">
        <f t="shared" si="1173"/>
        <v>4123159089.1496162</v>
      </c>
      <c r="AX1580" s="21"/>
      <c r="AY1580" s="21"/>
      <c r="AZ1580" s="21"/>
      <c r="BA1580" s="21"/>
    </row>
    <row r="1581" spans="1:53" x14ac:dyDescent="0.25">
      <c r="A1581">
        <f t="shared" si="1181"/>
        <v>554</v>
      </c>
      <c r="B1581" t="s">
        <v>6</v>
      </c>
      <c r="C1581" s="27">
        <f t="shared" si="1138"/>
        <v>0</v>
      </c>
      <c r="D1581" s="27">
        <f t="shared" si="1161"/>
        <v>0</v>
      </c>
      <c r="E1581" s="27" t="b">
        <f t="shared" si="1137"/>
        <v>1</v>
      </c>
      <c r="F1581" s="29">
        <f t="shared" si="1139"/>
        <v>0</v>
      </c>
      <c r="G1581" s="27">
        <f t="shared" si="1162"/>
        <v>0</v>
      </c>
      <c r="H1581" s="22">
        <f t="shared" si="1140"/>
        <v>20401130807.655754</v>
      </c>
      <c r="I1581" s="23">
        <f t="shared" si="1141"/>
        <v>132580106.5049091</v>
      </c>
      <c r="J1581" s="23">
        <f t="shared" si="1142"/>
        <v>1086</v>
      </c>
      <c r="K1581" s="19">
        <f t="shared" si="1163"/>
        <v>225.0831931027827</v>
      </c>
      <c r="L1581" s="16">
        <f t="shared" si="1143"/>
        <v>140.72122324479028</v>
      </c>
      <c r="M1581" s="23">
        <f>M1580-IF($B1581="B",(Percent_Rent_In_Elsies*2.49%/12 * H1580)/K1580,0)+IF($B1581="D",N1581,0)+IF(B1581="D",AK1580)+IF(B1581="C",F1580*90%)-(Y1581-Y1580)-IF($B1581="A",Q1580/K1580) + IF($B1581="A",Q1580/K1580)</f>
        <v>-34425898.015538827</v>
      </c>
      <c r="N1581" s="23">
        <f t="shared" si="1144"/>
        <v>0</v>
      </c>
      <c r="O1581" s="22">
        <f t="shared" si="1145"/>
        <v>0</v>
      </c>
      <c r="P1581" s="22">
        <f t="shared" si="1176"/>
        <v>0</v>
      </c>
      <c r="Q1581" s="22">
        <f t="shared" si="1177"/>
        <v>0</v>
      </c>
      <c r="R1581" s="22">
        <f t="shared" si="1146"/>
        <v>249013574.31166509</v>
      </c>
      <c r="S1581" s="16">
        <f t="shared" si="1136"/>
        <v>0</v>
      </c>
      <c r="T1581" s="15">
        <f t="shared" si="1147"/>
        <v>0</v>
      </c>
      <c r="U1581" s="23">
        <f t="shared" si="1164"/>
        <v>1106319.1187998012</v>
      </c>
      <c r="V1581" s="23">
        <f t="shared" si="1165"/>
        <v>0</v>
      </c>
      <c r="W1581" s="23">
        <f t="shared" si="1178"/>
        <v>0</v>
      </c>
      <c r="X1581" s="23">
        <f t="shared" si="1166"/>
        <v>31391115.911021814</v>
      </c>
      <c r="Y1581" s="23">
        <f t="shared" si="1148"/>
        <v>13825559.361691331</v>
      </c>
      <c r="Z1581" s="3">
        <f t="shared" si="1149"/>
        <v>0</v>
      </c>
      <c r="AA1581" s="23">
        <f t="shared" si="1150"/>
        <v>58189179.898254529</v>
      </c>
      <c r="AB1581" s="26">
        <f t="shared" si="1167"/>
        <v>70086276.274228647</v>
      </c>
      <c r="AC1581" s="23">
        <f t="shared" si="1168"/>
        <v>74889487.274228647</v>
      </c>
      <c r="AD1581" s="23">
        <f t="shared" si="1174"/>
        <v>4803211</v>
      </c>
      <c r="AE1581" s="24">
        <f t="shared" si="1135"/>
        <v>70086276.274228647</v>
      </c>
      <c r="AF1581" s="3">
        <f t="shared" si="1169"/>
        <v>0</v>
      </c>
      <c r="AG1581" s="2">
        <f t="shared" si="1151"/>
        <v>0</v>
      </c>
      <c r="AH1581" s="2">
        <f t="shared" si="1152"/>
        <v>116.43438283313353</v>
      </c>
      <c r="AI1581" s="23">
        <f t="shared" si="1175"/>
        <v>9355290296.8081264</v>
      </c>
      <c r="AJ1581" s="23">
        <f t="shared" si="1153"/>
        <v>6219.922423797766</v>
      </c>
      <c r="AK1581" s="23">
        <f t="shared" si="1154"/>
        <v>0</v>
      </c>
      <c r="AL1581" s="23">
        <f t="shared" si="1179"/>
        <v>0</v>
      </c>
      <c r="AM1581" s="23">
        <f t="shared" si="1180"/>
        <v>0</v>
      </c>
      <c r="AN1581" s="16">
        <f t="shared" si="1170"/>
        <v>0</v>
      </c>
      <c r="AO1581" s="23">
        <f t="shared" si="1171"/>
        <v>0</v>
      </c>
      <c r="AP1581" s="22">
        <f t="shared" si="1172"/>
        <v>0</v>
      </c>
      <c r="AQ1581" s="30">
        <f t="shared" si="1155"/>
        <v>5968085493.1304321</v>
      </c>
      <c r="AR1581" s="28">
        <f t="shared" si="1156"/>
        <v>2835999992.6636028</v>
      </c>
      <c r="AS1581" s="25">
        <f t="shared" si="1157"/>
        <v>200337590.02425668</v>
      </c>
      <c r="AT1581" s="32">
        <f t="shared" si="1158"/>
        <v>0</v>
      </c>
      <c r="AU1581" s="23">
        <f t="shared" si="1159"/>
        <v>0</v>
      </c>
      <c r="AV1581" s="22">
        <f t="shared" si="1160"/>
        <v>823333922.87670743</v>
      </c>
      <c r="AW1581" s="31">
        <f t="shared" si="1173"/>
        <v>4108685079.8762321</v>
      </c>
    </row>
    <row r="1582" spans="1:53" x14ac:dyDescent="0.25">
      <c r="A1582">
        <f t="shared" si="1181"/>
        <v>554</v>
      </c>
      <c r="B1582" t="s">
        <v>7</v>
      </c>
      <c r="C1582" s="27">
        <f t="shared" si="1138"/>
        <v>0</v>
      </c>
      <c r="D1582" s="27">
        <f t="shared" si="1161"/>
        <v>0</v>
      </c>
      <c r="E1582" s="27" t="b">
        <f t="shared" si="1137"/>
        <v>1</v>
      </c>
      <c r="F1582" s="29">
        <f t="shared" si="1139"/>
        <v>0</v>
      </c>
      <c r="G1582" s="27">
        <f t="shared" si="1162"/>
        <v>0</v>
      </c>
      <c r="H1582" s="22">
        <f t="shared" si="1140"/>
        <v>20401130807.655754</v>
      </c>
      <c r="I1582" s="23">
        <f t="shared" si="1141"/>
        <v>132580106.5049091</v>
      </c>
      <c r="J1582" s="23">
        <f t="shared" si="1142"/>
        <v>1086</v>
      </c>
      <c r="K1582" s="19">
        <f t="shared" si="1163"/>
        <v>225.0831931027827</v>
      </c>
      <c r="L1582" s="16">
        <f t="shared" si="1143"/>
        <v>140.72122324479028</v>
      </c>
      <c r="M1582" s="23">
        <f>M1581-IF($B1582="B",(Percent_Rent_In_Elsies*2.49%/12 * H1581)/K1581,0)+IF($B1582="D",N1582,0)+IF(B1582="D",AK1581)+IF(B1582="C",F1581*90%)-(Y1582-Y1581)-IF($B1582="A",Q1581/K1581) + IF($B1582="A",Q1581/K1581)</f>
        <v>-34519935.126533948</v>
      </c>
      <c r="N1582" s="23">
        <f t="shared" si="1144"/>
        <v>0</v>
      </c>
      <c r="O1582" s="22">
        <f t="shared" si="1145"/>
        <v>0</v>
      </c>
      <c r="P1582" s="22">
        <f t="shared" si="1176"/>
        <v>0</v>
      </c>
      <c r="Q1582" s="22">
        <f t="shared" si="1177"/>
        <v>0</v>
      </c>
      <c r="R1582" s="22">
        <f t="shared" si="1146"/>
        <v>228262443.11902633</v>
      </c>
      <c r="S1582" s="16">
        <f t="shared" si="1136"/>
        <v>20751131.192638759</v>
      </c>
      <c r="T1582" s="15">
        <f t="shared" si="1147"/>
        <v>0</v>
      </c>
      <c r="U1582" s="23">
        <f t="shared" si="1164"/>
        <v>1014125.8588998178</v>
      </c>
      <c r="V1582" s="23">
        <f t="shared" si="1165"/>
        <v>92193.25989998343</v>
      </c>
      <c r="W1582" s="23">
        <f t="shared" si="1178"/>
        <v>0</v>
      </c>
      <c r="X1582" s="23">
        <f t="shared" si="1166"/>
        <v>31391115.911021814</v>
      </c>
      <c r="Y1582" s="23">
        <f t="shared" si="1148"/>
        <v>13825559.361691331</v>
      </c>
      <c r="Z1582" s="3">
        <f t="shared" si="1149"/>
        <v>0</v>
      </c>
      <c r="AA1582" s="23">
        <f t="shared" si="1150"/>
        <v>58189179.898254529</v>
      </c>
      <c r="AB1582" s="26">
        <f t="shared" si="1167"/>
        <v>70086276.274228647</v>
      </c>
      <c r="AC1582" s="23">
        <f t="shared" si="1168"/>
        <v>74889487.274228647</v>
      </c>
      <c r="AD1582" s="23">
        <f t="shared" si="1174"/>
        <v>4803211</v>
      </c>
      <c r="AE1582" s="24">
        <f t="shared" si="1135"/>
        <v>70086276.274228647</v>
      </c>
      <c r="AF1582" s="3">
        <f t="shared" si="1169"/>
        <v>0</v>
      </c>
      <c r="AG1582" s="2">
        <f t="shared" si="1151"/>
        <v>0</v>
      </c>
      <c r="AH1582" s="2">
        <f t="shared" si="1152"/>
        <v>116.43438283313353</v>
      </c>
      <c r="AI1582" s="23">
        <f t="shared" si="1175"/>
        <v>9355290296.8081264</v>
      </c>
      <c r="AJ1582" s="23">
        <f t="shared" si="1153"/>
        <v>6219.922423797766</v>
      </c>
      <c r="AK1582" s="23">
        <f t="shared" si="1154"/>
        <v>0</v>
      </c>
      <c r="AL1582" s="23">
        <f t="shared" si="1179"/>
        <v>1419785.6175193787</v>
      </c>
      <c r="AM1582" s="23">
        <f t="shared" si="1180"/>
        <v>1324643459.9091513</v>
      </c>
      <c r="AN1582" s="16">
        <f t="shared" si="1170"/>
        <v>0</v>
      </c>
      <c r="AO1582" s="23">
        <f t="shared" si="1171"/>
        <v>94037.110995121955</v>
      </c>
      <c r="AP1582" s="22">
        <f t="shared" si="1172"/>
        <v>21166173.212942846</v>
      </c>
      <c r="AQ1582" s="30">
        <f t="shared" si="1155"/>
        <v>6010237927.0840082</v>
      </c>
      <c r="AR1582" s="28">
        <f t="shared" si="1156"/>
        <v>2856986253.4042358</v>
      </c>
      <c r="AS1582" s="25">
        <f t="shared" si="1157"/>
        <v>200337590.02425668</v>
      </c>
      <c r="AT1582" s="32">
        <f t="shared" si="1158"/>
        <v>0</v>
      </c>
      <c r="AU1582" s="23">
        <f t="shared" si="1159"/>
        <v>0</v>
      </c>
      <c r="AV1582" s="22">
        <f t="shared" si="1160"/>
        <v>823333922.87670743</v>
      </c>
      <c r="AW1582" s="31">
        <f t="shared" si="1173"/>
        <v>4150837513.8298082</v>
      </c>
    </row>
    <row r="1583" spans="1:53" s="21" customFormat="1" x14ac:dyDescent="0.25">
      <c r="A1583">
        <f t="shared" si="1181"/>
        <v>554</v>
      </c>
      <c r="B1583" t="s">
        <v>8</v>
      </c>
      <c r="C1583" s="27">
        <f t="shared" si="1138"/>
        <v>0</v>
      </c>
      <c r="D1583" s="27">
        <f t="shared" si="1161"/>
        <v>0</v>
      </c>
      <c r="E1583" s="27" t="b">
        <f t="shared" si="1137"/>
        <v>1</v>
      </c>
      <c r="F1583" s="29">
        <f t="shared" si="1139"/>
        <v>0</v>
      </c>
      <c r="G1583" s="27">
        <f t="shared" si="1162"/>
        <v>0</v>
      </c>
      <c r="H1583" s="22">
        <f t="shared" si="1140"/>
        <v>20401130807.655754</v>
      </c>
      <c r="I1583" s="23">
        <f t="shared" si="1141"/>
        <v>132580106.5049091</v>
      </c>
      <c r="J1583" s="23">
        <f t="shared" si="1142"/>
        <v>1086</v>
      </c>
      <c r="K1583" s="19">
        <f t="shared" si="1163"/>
        <v>225.0831931027827</v>
      </c>
      <c r="L1583" s="16">
        <f t="shared" si="1143"/>
        <v>140.72122324479028</v>
      </c>
      <c r="M1583" s="23">
        <f>M1582-IF($B1583="B",(Percent_Rent_In_Elsies*2.49%/12 * H1582)/K1582,0)+IF($B1583="D",N1583,0)+IF(B1583="D",AK1582)+IF(B1583="C",F1582*90%)-(Y1583-Y1582)-IF($B1583="A",Q1582/K1582) + IF($B1583="A",Q1582/K1582)</f>
        <v>-34519935.126533948</v>
      </c>
      <c r="N1583" s="23">
        <f t="shared" si="1144"/>
        <v>0</v>
      </c>
      <c r="O1583" s="22">
        <f t="shared" si="1145"/>
        <v>0</v>
      </c>
      <c r="P1583" s="22">
        <f t="shared" si="1176"/>
        <v>0</v>
      </c>
      <c r="Q1583" s="22">
        <f t="shared" si="1177"/>
        <v>0</v>
      </c>
      <c r="R1583" s="22">
        <f t="shared" si="1146"/>
        <v>249428616.33196917</v>
      </c>
      <c r="S1583" s="16">
        <f t="shared" si="1136"/>
        <v>20751131.192638759</v>
      </c>
      <c r="T1583" s="15">
        <f t="shared" si="1147"/>
        <v>0</v>
      </c>
      <c r="U1583" s="23">
        <f t="shared" si="1164"/>
        <v>1108162.9698949398</v>
      </c>
      <c r="V1583" s="23">
        <f t="shared" si="1165"/>
        <v>92193.25989998343</v>
      </c>
      <c r="W1583" s="23">
        <f t="shared" si="1178"/>
        <v>0</v>
      </c>
      <c r="X1583" s="23">
        <f t="shared" si="1166"/>
        <v>31391115.911021814</v>
      </c>
      <c r="Y1583" s="23">
        <f t="shared" si="1148"/>
        <v>13825559.361691331</v>
      </c>
      <c r="Z1583" s="3">
        <f t="shared" si="1149"/>
        <v>0</v>
      </c>
      <c r="AA1583" s="23">
        <f t="shared" si="1150"/>
        <v>58189179.898254529</v>
      </c>
      <c r="AB1583" s="26">
        <f t="shared" si="1167"/>
        <v>70086276.274228632</v>
      </c>
      <c r="AC1583" s="23">
        <f t="shared" si="1168"/>
        <v>74889487.274228647</v>
      </c>
      <c r="AD1583" s="23">
        <f t="shared" si="1174"/>
        <v>4803211</v>
      </c>
      <c r="AE1583" s="24">
        <f t="shared" si="1135"/>
        <v>70086276.274228647</v>
      </c>
      <c r="AF1583" s="3">
        <f t="shared" si="1169"/>
        <v>1E-4</v>
      </c>
      <c r="AG1583" s="2">
        <f t="shared" si="1151"/>
        <v>0</v>
      </c>
      <c r="AH1583" s="2">
        <f t="shared" si="1152"/>
        <v>116.43438283313353</v>
      </c>
      <c r="AI1583" s="23">
        <f t="shared" si="1175"/>
        <v>9355290296.8081264</v>
      </c>
      <c r="AJ1583" s="23">
        <f t="shared" si="1153"/>
        <v>6219.922423797766</v>
      </c>
      <c r="AK1583" s="23">
        <f t="shared" si="1154"/>
        <v>60189.632432531318</v>
      </c>
      <c r="AL1583" s="23">
        <f t="shared" si="1179"/>
        <v>0</v>
      </c>
      <c r="AM1583" s="23">
        <f t="shared" si="1180"/>
        <v>0</v>
      </c>
      <c r="AN1583" s="16">
        <f t="shared" si="1170"/>
        <v>0</v>
      </c>
      <c r="AO1583" s="23">
        <f t="shared" si="1171"/>
        <v>0</v>
      </c>
      <c r="AP1583" s="22">
        <f t="shared" si="1172"/>
        <v>0</v>
      </c>
      <c r="AQ1583" s="30">
        <f t="shared" si="1155"/>
        <v>6010237927.0840082</v>
      </c>
      <c r="AR1583" s="28">
        <f t="shared" si="1156"/>
        <v>2856986253.4042358</v>
      </c>
      <c r="AS1583" s="25">
        <f t="shared" si="1157"/>
        <v>200337590.02425668</v>
      </c>
      <c r="AT1583" s="32">
        <f t="shared" si="1158"/>
        <v>0</v>
      </c>
      <c r="AU1583" s="23">
        <f t="shared" si="1159"/>
        <v>0</v>
      </c>
      <c r="AV1583" s="22">
        <f t="shared" si="1160"/>
        <v>823333922.87670743</v>
      </c>
      <c r="AW1583" s="31">
        <f t="shared" si="1173"/>
        <v>4150837513.8298082</v>
      </c>
      <c r="AX1583"/>
      <c r="AY1583"/>
      <c r="AZ1583"/>
      <c r="BA1583"/>
    </row>
    <row r="1584" spans="1:53" s="21" customFormat="1" x14ac:dyDescent="0.25">
      <c r="A1584">
        <f t="shared" si="1181"/>
        <v>554</v>
      </c>
      <c r="B1584" t="s">
        <v>9</v>
      </c>
      <c r="C1584" s="27">
        <f t="shared" si="1138"/>
        <v>0</v>
      </c>
      <c r="D1584" s="27">
        <f t="shared" si="1161"/>
        <v>0</v>
      </c>
      <c r="E1584" s="27" t="b">
        <f t="shared" si="1137"/>
        <v>1</v>
      </c>
      <c r="F1584" s="29">
        <f t="shared" si="1139"/>
        <v>0</v>
      </c>
      <c r="G1584" s="27">
        <f t="shared" si="1162"/>
        <v>0</v>
      </c>
      <c r="H1584" s="22">
        <f t="shared" si="1140"/>
        <v>20401130807.655754</v>
      </c>
      <c r="I1584" s="23">
        <f t="shared" si="1141"/>
        <v>132580106.5049091</v>
      </c>
      <c r="J1584" s="23">
        <f t="shared" si="1142"/>
        <v>1086</v>
      </c>
      <c r="K1584" s="19">
        <f t="shared" si="1163"/>
        <v>225.0831931027827</v>
      </c>
      <c r="L1584" s="16">
        <f t="shared" si="1143"/>
        <v>140.72122324479028</v>
      </c>
      <c r="M1584" s="23">
        <f>M1583-IF($B1584="B",(Percent_Rent_In_Elsies*2.49%/12 * H1583)/K1583,0)+IF($B1584="D",N1584,0)+IF(B1584="D",AK1583)+IF(B1584="C",F1583*90%)-(Y1584-Y1583)-IF($B1584="A",Q1583/K1583) + IF($B1584="A",Q1583/K1583)</f>
        <v>-34459745.49410142</v>
      </c>
      <c r="N1584" s="23">
        <f t="shared" si="1144"/>
        <v>0</v>
      </c>
      <c r="O1584" s="22">
        <f t="shared" si="1145"/>
        <v>14498133.856877137</v>
      </c>
      <c r="P1584" s="22">
        <f t="shared" si="1176"/>
        <v>0</v>
      </c>
      <c r="Q1584" s="22">
        <f t="shared" si="1177"/>
        <v>0</v>
      </c>
      <c r="R1584" s="22">
        <f t="shared" si="1146"/>
        <v>249428616.33196917</v>
      </c>
      <c r="S1584" s="16">
        <f t="shared" si="1136"/>
        <v>0</v>
      </c>
      <c r="T1584" s="15">
        <f t="shared" si="1147"/>
        <v>6252997.3357616216</v>
      </c>
      <c r="U1584" s="23">
        <f t="shared" si="1164"/>
        <v>1108162.9698949398</v>
      </c>
      <c r="V1584" s="23">
        <f t="shared" si="1165"/>
        <v>0</v>
      </c>
      <c r="W1584" s="23">
        <f t="shared" si="1178"/>
        <v>92193.25989998343</v>
      </c>
      <c r="X1584" s="23">
        <f t="shared" si="1166"/>
        <v>31391115.911021814</v>
      </c>
      <c r="Y1584" s="23">
        <f t="shared" si="1148"/>
        <v>13825559.361691331</v>
      </c>
      <c r="Z1584" s="3">
        <f t="shared" si="1149"/>
        <v>0</v>
      </c>
      <c r="AA1584" s="23">
        <f t="shared" si="1150"/>
        <v>58128990.265822001</v>
      </c>
      <c r="AB1584" s="26">
        <f t="shared" si="1167"/>
        <v>70086276.274228647</v>
      </c>
      <c r="AC1584" s="23">
        <f t="shared" si="1168"/>
        <v>74889487.274228647</v>
      </c>
      <c r="AD1584" s="23">
        <f t="shared" si="1174"/>
        <v>4803211</v>
      </c>
      <c r="AE1584" s="24">
        <f t="shared" si="1135"/>
        <v>70086276.274228647</v>
      </c>
      <c r="AF1584" s="3">
        <f t="shared" si="1169"/>
        <v>0</v>
      </c>
      <c r="AG1584" s="2">
        <f t="shared" si="1151"/>
        <v>0</v>
      </c>
      <c r="AH1584" s="2">
        <f t="shared" si="1152"/>
        <v>116.43438283313353</v>
      </c>
      <c r="AI1584" s="23">
        <f t="shared" si="1175"/>
        <v>9345613386.3369865</v>
      </c>
      <c r="AJ1584" s="23">
        <f t="shared" si="1153"/>
        <v>6219.922423797766</v>
      </c>
      <c r="AK1584" s="23">
        <f t="shared" si="1154"/>
        <v>0</v>
      </c>
      <c r="AL1584" s="23">
        <f t="shared" si="1179"/>
        <v>0</v>
      </c>
      <c r="AM1584" s="23">
        <f t="shared" si="1180"/>
        <v>0</v>
      </c>
      <c r="AN1584" s="16">
        <f t="shared" si="1170"/>
        <v>0</v>
      </c>
      <c r="AO1584" s="23">
        <f t="shared" si="1171"/>
        <v>0</v>
      </c>
      <c r="AP1584" s="22">
        <f t="shared" si="1172"/>
        <v>0</v>
      </c>
      <c r="AQ1584" s="30">
        <f t="shared" si="1155"/>
        <v>6010237927.0840082</v>
      </c>
      <c r="AR1584" s="28">
        <f t="shared" si="1156"/>
        <v>2856986253.4042358</v>
      </c>
      <c r="AS1584" s="25">
        <f t="shared" si="1157"/>
        <v>200337590.02425668</v>
      </c>
      <c r="AT1584" s="32">
        <f t="shared" si="1158"/>
        <v>0</v>
      </c>
      <c r="AU1584" s="23">
        <f t="shared" si="1159"/>
        <v>0</v>
      </c>
      <c r="AV1584" s="22">
        <f t="shared" si="1160"/>
        <v>823333922.87670743</v>
      </c>
      <c r="AW1584" s="31">
        <f t="shared" si="1173"/>
        <v>4150837513.8298082</v>
      </c>
      <c r="AX1584"/>
      <c r="AY1584"/>
      <c r="AZ1584"/>
      <c r="BA1584"/>
    </row>
    <row r="1585" spans="1:53" x14ac:dyDescent="0.25">
      <c r="A1585" s="21">
        <f t="shared" si="1181"/>
        <v>554</v>
      </c>
      <c r="B1585" s="21" t="s">
        <v>28</v>
      </c>
      <c r="C1585" s="27">
        <f t="shared" si="1138"/>
        <v>0</v>
      </c>
      <c r="D1585" s="27">
        <f t="shared" si="1161"/>
        <v>0</v>
      </c>
      <c r="E1585" s="27" t="b">
        <f t="shared" si="1137"/>
        <v>1</v>
      </c>
      <c r="F1585" s="29">
        <f t="shared" si="1139"/>
        <v>0</v>
      </c>
      <c r="G1585" s="27">
        <f t="shared" si="1162"/>
        <v>0</v>
      </c>
      <c r="H1585" s="22">
        <f t="shared" si="1140"/>
        <v>20401130807.655754</v>
      </c>
      <c r="I1585" s="23">
        <f t="shared" si="1141"/>
        <v>132580106.5049091</v>
      </c>
      <c r="J1585" s="23">
        <f t="shared" si="1142"/>
        <v>1086</v>
      </c>
      <c r="K1585" s="19">
        <f t="shared" si="1163"/>
        <v>225.0831931027827</v>
      </c>
      <c r="L1585" s="16">
        <f t="shared" si="1143"/>
        <v>140.72122324479028</v>
      </c>
      <c r="M1585" s="23">
        <f>M1584-IF($B1585="B",(Percent_Rent_In_Elsies*2.49%/12 * H1584)/K1584,0)+IF($B1585="D",N1585,0)+IF(B1585="D",AK1584)+IF(B1585="C",F1584*90%)-(Y1585-Y1584)-IF($B1585="A",Q1584/K1584) + IF($B1585="A",Q1584/K1584)</f>
        <v>-34459745.49410142</v>
      </c>
      <c r="N1585" s="23">
        <f t="shared" si="1144"/>
        <v>0</v>
      </c>
      <c r="O1585" s="22">
        <f t="shared" si="1145"/>
        <v>0</v>
      </c>
      <c r="P1585" s="22">
        <f t="shared" si="1176"/>
        <v>14498133.856877137</v>
      </c>
      <c r="Q1585" s="22">
        <f t="shared" si="1177"/>
        <v>0</v>
      </c>
      <c r="R1585" s="22">
        <f t="shared" si="1146"/>
        <v>249428616.33196917</v>
      </c>
      <c r="S1585" s="16">
        <f t="shared" si="1136"/>
        <v>0</v>
      </c>
      <c r="T1585" s="15">
        <f t="shared" si="1147"/>
        <v>0</v>
      </c>
      <c r="U1585" s="23">
        <f t="shared" si="1164"/>
        <v>1108162.9698949398</v>
      </c>
      <c r="V1585" s="23">
        <f t="shared" si="1165"/>
        <v>0</v>
      </c>
      <c r="W1585" s="23">
        <f t="shared" si="1178"/>
        <v>0</v>
      </c>
      <c r="X1585" s="23">
        <f t="shared" si="1166"/>
        <v>31391115.911021814</v>
      </c>
      <c r="Y1585" s="23">
        <f t="shared" si="1148"/>
        <v>13825559.361691331</v>
      </c>
      <c r="Z1585" s="3">
        <f t="shared" si="1149"/>
        <v>4609.662994999172</v>
      </c>
      <c r="AA1585" s="23">
        <f t="shared" si="1150"/>
        <v>58198135.210746989</v>
      </c>
      <c r="AB1585" s="26">
        <f t="shared" si="1167"/>
        <v>70086276.274228632</v>
      </c>
      <c r="AC1585" s="23">
        <f t="shared" si="1168"/>
        <v>74889487.274228647</v>
      </c>
      <c r="AD1585" s="23">
        <f t="shared" si="1174"/>
        <v>4803211</v>
      </c>
      <c r="AE1585" s="24">
        <f t="shared" si="1135"/>
        <v>70086276.274228647</v>
      </c>
      <c r="AF1585" s="3">
        <f t="shared" si="1169"/>
        <v>0</v>
      </c>
      <c r="AG1585" s="2">
        <f t="shared" si="1151"/>
        <v>553159559.39990067</v>
      </c>
      <c r="AH1585" s="2">
        <f t="shared" si="1152"/>
        <v>116.43438283313353</v>
      </c>
      <c r="AI1585" s="23">
        <f t="shared" si="1175"/>
        <v>9356730075.6160107</v>
      </c>
      <c r="AJ1585" s="23">
        <f t="shared" si="1153"/>
        <v>6219.922423797766</v>
      </c>
      <c r="AK1585" s="23">
        <f t="shared" si="1154"/>
        <v>0</v>
      </c>
      <c r="AL1585" s="23">
        <f t="shared" si="1179"/>
        <v>0</v>
      </c>
      <c r="AM1585" s="23">
        <f t="shared" si="1180"/>
        <v>0</v>
      </c>
      <c r="AN1585" s="16">
        <f t="shared" si="1170"/>
        <v>0</v>
      </c>
      <c r="AO1585" s="23">
        <f t="shared" si="1171"/>
        <v>0</v>
      </c>
      <c r="AP1585" s="22">
        <f t="shared" si="1172"/>
        <v>0</v>
      </c>
      <c r="AQ1585" s="30">
        <f t="shared" si="1155"/>
        <v>6010237927.0840082</v>
      </c>
      <c r="AR1585" s="28">
        <f t="shared" si="1156"/>
        <v>2856986253.4042358</v>
      </c>
      <c r="AS1585" s="25">
        <f t="shared" si="1157"/>
        <v>200337590.02425668</v>
      </c>
      <c r="AT1585" s="32">
        <f t="shared" si="1158"/>
        <v>9219.3259899983441</v>
      </c>
      <c r="AU1585" s="23">
        <f t="shared" si="1159"/>
        <v>9219.3259899983441</v>
      </c>
      <c r="AV1585" s="22">
        <f t="shared" si="1160"/>
        <v>829586920.2124691</v>
      </c>
      <c r="AW1585" s="31">
        <f t="shared" si="1173"/>
        <v>4150837513.8298078</v>
      </c>
    </row>
    <row r="1586" spans="1:53" x14ac:dyDescent="0.25">
      <c r="A1586">
        <f t="shared" si="1181"/>
        <v>555</v>
      </c>
      <c r="B1586" t="s">
        <v>6</v>
      </c>
      <c r="C1586" s="27">
        <f t="shared" si="1138"/>
        <v>0</v>
      </c>
      <c r="D1586" s="27">
        <f t="shared" si="1161"/>
        <v>0</v>
      </c>
      <c r="E1586" s="27" t="b">
        <f t="shared" si="1137"/>
        <v>1</v>
      </c>
      <c r="F1586" s="29">
        <f t="shared" si="1139"/>
        <v>0</v>
      </c>
      <c r="G1586" s="27">
        <f t="shared" si="1162"/>
        <v>0</v>
      </c>
      <c r="H1586" s="22">
        <f t="shared" si="1140"/>
        <v>20435132692.335182</v>
      </c>
      <c r="I1586" s="23">
        <f t="shared" si="1141"/>
        <v>132580106.5049091</v>
      </c>
      <c r="J1586" s="23">
        <f t="shared" si="1142"/>
        <v>1086</v>
      </c>
      <c r="K1586" s="19">
        <f t="shared" si="1163"/>
        <v>225.0831931027827</v>
      </c>
      <c r="L1586" s="16">
        <f t="shared" si="1143"/>
        <v>140.95575861686493</v>
      </c>
      <c r="M1586" s="23">
        <f>M1585-IF($B1586="B",(Percent_Rent_In_Elsies*2.49%/12 * H1585)/K1585,0)+IF($B1586="D",N1586,0)+IF(B1586="D",AK1585)+IF(B1586="C",F1585*90%)-(Y1586-Y1585)-IF($B1586="A",Q1585/K1585) + IF($B1586="A",Q1585/K1585)</f>
        <v>-34459745.49410142</v>
      </c>
      <c r="N1586" s="23">
        <f t="shared" si="1144"/>
        <v>0</v>
      </c>
      <c r="O1586" s="22">
        <f t="shared" si="1145"/>
        <v>0</v>
      </c>
      <c r="P1586" s="22">
        <f t="shared" si="1176"/>
        <v>0</v>
      </c>
      <c r="Q1586" s="22">
        <f t="shared" si="1177"/>
        <v>0</v>
      </c>
      <c r="R1586" s="22">
        <f t="shared" si="1146"/>
        <v>249428616.33196917</v>
      </c>
      <c r="S1586" s="16">
        <f t="shared" si="1136"/>
        <v>0</v>
      </c>
      <c r="T1586" s="15">
        <f t="shared" si="1147"/>
        <v>0</v>
      </c>
      <c r="U1586" s="23">
        <f t="shared" si="1164"/>
        <v>1108162.9698949398</v>
      </c>
      <c r="V1586" s="23">
        <f t="shared" si="1165"/>
        <v>0</v>
      </c>
      <c r="W1586" s="23">
        <f t="shared" si="1178"/>
        <v>0</v>
      </c>
      <c r="X1586" s="23">
        <f t="shared" si="1166"/>
        <v>31414164.225996811</v>
      </c>
      <c r="Y1586" s="23">
        <f t="shared" si="1148"/>
        <v>13825559.361691331</v>
      </c>
      <c r="Z1586" s="3">
        <f t="shared" si="1149"/>
        <v>0</v>
      </c>
      <c r="AA1586" s="23">
        <f t="shared" si="1150"/>
        <v>58198135.210746989</v>
      </c>
      <c r="AB1586" s="26">
        <f t="shared" si="1167"/>
        <v>70086276.274228647</v>
      </c>
      <c r="AC1586" s="23">
        <f t="shared" si="1168"/>
        <v>74889487.274228647</v>
      </c>
      <c r="AD1586" s="23">
        <f t="shared" si="1174"/>
        <v>4803211</v>
      </c>
      <c r="AE1586" s="24">
        <f t="shared" si="1135"/>
        <v>70086276.274228647</v>
      </c>
      <c r="AF1586" s="3">
        <f t="shared" si="1169"/>
        <v>0</v>
      </c>
      <c r="AG1586" s="2">
        <f t="shared" si="1151"/>
        <v>0</v>
      </c>
      <c r="AH1586" s="2">
        <f t="shared" si="1152"/>
        <v>116.62844013785543</v>
      </c>
      <c r="AI1586" s="23">
        <f t="shared" si="1175"/>
        <v>9356730075.6160107</v>
      </c>
      <c r="AJ1586" s="23">
        <f t="shared" si="1153"/>
        <v>6219.922423797766</v>
      </c>
      <c r="AK1586" s="23">
        <f t="shared" si="1154"/>
        <v>0</v>
      </c>
      <c r="AL1586" s="23">
        <f t="shared" si="1179"/>
        <v>0</v>
      </c>
      <c r="AM1586" s="23">
        <f t="shared" si="1180"/>
        <v>0</v>
      </c>
      <c r="AN1586" s="16">
        <f t="shared" si="1170"/>
        <v>0</v>
      </c>
      <c r="AO1586" s="23">
        <f t="shared" si="1171"/>
        <v>0</v>
      </c>
      <c r="AP1586" s="22">
        <f t="shared" si="1172"/>
        <v>0</v>
      </c>
      <c r="AQ1586" s="30">
        <f t="shared" si="1155"/>
        <v>6010237927.0840082</v>
      </c>
      <c r="AR1586" s="28">
        <f t="shared" si="1156"/>
        <v>2856986253.4042358</v>
      </c>
      <c r="AS1586" s="25">
        <f t="shared" si="1157"/>
        <v>200337590.02425668</v>
      </c>
      <c r="AT1586" s="32">
        <f t="shared" si="1158"/>
        <v>0</v>
      </c>
      <c r="AU1586" s="23">
        <f t="shared" si="1159"/>
        <v>0</v>
      </c>
      <c r="AV1586" s="22">
        <f t="shared" si="1160"/>
        <v>829586920.2124691</v>
      </c>
      <c r="AW1586" s="31">
        <f t="shared" si="1173"/>
        <v>4136339379.9729309</v>
      </c>
    </row>
    <row r="1587" spans="1:53" x14ac:dyDescent="0.25">
      <c r="A1587">
        <f t="shared" si="1181"/>
        <v>555</v>
      </c>
      <c r="B1587" t="s">
        <v>7</v>
      </c>
      <c r="C1587" s="27">
        <f t="shared" si="1138"/>
        <v>0</v>
      </c>
      <c r="D1587" s="27">
        <f t="shared" si="1161"/>
        <v>0</v>
      </c>
      <c r="E1587" s="27" t="b">
        <f t="shared" si="1137"/>
        <v>1</v>
      </c>
      <c r="F1587" s="29">
        <f t="shared" si="1139"/>
        <v>0</v>
      </c>
      <c r="G1587" s="27">
        <f t="shared" si="1162"/>
        <v>0</v>
      </c>
      <c r="H1587" s="22">
        <f t="shared" si="1140"/>
        <v>20435132692.335182</v>
      </c>
      <c r="I1587" s="23">
        <f t="shared" si="1141"/>
        <v>132580106.5049091</v>
      </c>
      <c r="J1587" s="23">
        <f t="shared" si="1142"/>
        <v>1086</v>
      </c>
      <c r="K1587" s="19">
        <f t="shared" si="1163"/>
        <v>225.0831931027827</v>
      </c>
      <c r="L1587" s="16">
        <f t="shared" si="1143"/>
        <v>140.95575861686493</v>
      </c>
      <c r="M1587" s="23">
        <f>M1586-IF($B1587="B",(Percent_Rent_In_Elsies*2.49%/12 * H1586)/K1586,0)+IF($B1587="D",N1587,0)+IF(B1587="D",AK1586)+IF(B1587="C",F1586*90%)-(Y1587-Y1586)-IF($B1587="A",Q1586/K1586) + IF($B1587="A",Q1586/K1586)</f>
        <v>-34553939.333614871</v>
      </c>
      <c r="N1587" s="23">
        <f t="shared" si="1144"/>
        <v>0</v>
      </c>
      <c r="O1587" s="22">
        <f t="shared" si="1145"/>
        <v>0</v>
      </c>
      <c r="P1587" s="22">
        <f t="shared" si="1176"/>
        <v>0</v>
      </c>
      <c r="Q1587" s="22">
        <f t="shared" si="1177"/>
        <v>0</v>
      </c>
      <c r="R1587" s="22">
        <f t="shared" si="1146"/>
        <v>228642898.30430508</v>
      </c>
      <c r="S1587" s="16">
        <f t="shared" si="1136"/>
        <v>20785718.027664099</v>
      </c>
      <c r="T1587" s="15">
        <f t="shared" si="1147"/>
        <v>0</v>
      </c>
      <c r="U1587" s="23">
        <f t="shared" si="1164"/>
        <v>1015816.0557370281</v>
      </c>
      <c r="V1587" s="23">
        <f t="shared" si="1165"/>
        <v>92346.914157911655</v>
      </c>
      <c r="W1587" s="23">
        <f t="shared" si="1178"/>
        <v>0</v>
      </c>
      <c r="X1587" s="23">
        <f t="shared" si="1166"/>
        <v>31414164.225996811</v>
      </c>
      <c r="Y1587" s="23">
        <f t="shared" si="1148"/>
        <v>13825559.361691331</v>
      </c>
      <c r="Z1587" s="3">
        <f t="shared" si="1149"/>
        <v>0</v>
      </c>
      <c r="AA1587" s="23">
        <f t="shared" si="1150"/>
        <v>58198135.210746989</v>
      </c>
      <c r="AB1587" s="26">
        <f t="shared" si="1167"/>
        <v>70086276.274228647</v>
      </c>
      <c r="AC1587" s="23">
        <f t="shared" si="1168"/>
        <v>74889487.274228647</v>
      </c>
      <c r="AD1587" s="23">
        <f t="shared" si="1174"/>
        <v>4803211</v>
      </c>
      <c r="AE1587" s="24">
        <f t="shared" ref="AE1587:AE1650" si="1182">AC1587-AD1587</f>
        <v>70086276.274228647</v>
      </c>
      <c r="AF1587" s="3">
        <f t="shared" si="1169"/>
        <v>0</v>
      </c>
      <c r="AG1587" s="2">
        <f t="shared" si="1151"/>
        <v>0</v>
      </c>
      <c r="AH1587" s="2">
        <f t="shared" si="1152"/>
        <v>116.62844013785543</v>
      </c>
      <c r="AI1587" s="23">
        <f t="shared" si="1175"/>
        <v>9356730075.6160107</v>
      </c>
      <c r="AJ1587" s="23">
        <f t="shared" si="1153"/>
        <v>6219.922423797766</v>
      </c>
      <c r="AK1587" s="23">
        <f t="shared" si="1154"/>
        <v>0</v>
      </c>
      <c r="AL1587" s="23">
        <f t="shared" si="1179"/>
        <v>1439778.8078842163</v>
      </c>
      <c r="AM1587" s="23">
        <f t="shared" si="1180"/>
        <v>1343296873.870178</v>
      </c>
      <c r="AN1587" s="16">
        <f t="shared" si="1170"/>
        <v>0</v>
      </c>
      <c r="AO1587" s="23">
        <f t="shared" si="1171"/>
        <v>94193.839513447165</v>
      </c>
      <c r="AP1587" s="22">
        <f t="shared" si="1172"/>
        <v>21201450.168297753</v>
      </c>
      <c r="AQ1587" s="30">
        <f t="shared" si="1155"/>
        <v>6052460615.0941734</v>
      </c>
      <c r="AR1587" s="28">
        <f t="shared" si="1156"/>
        <v>2878007491.2461033</v>
      </c>
      <c r="AS1587" s="25">
        <f t="shared" si="1157"/>
        <v>200337590.02425668</v>
      </c>
      <c r="AT1587" s="32">
        <f t="shared" si="1158"/>
        <v>0</v>
      </c>
      <c r="AU1587" s="23">
        <f t="shared" si="1159"/>
        <v>0</v>
      </c>
      <c r="AV1587" s="22">
        <f t="shared" si="1160"/>
        <v>829586920.2124691</v>
      </c>
      <c r="AW1587" s="31">
        <f t="shared" si="1173"/>
        <v>4178562067.9830961</v>
      </c>
    </row>
    <row r="1588" spans="1:53" x14ac:dyDescent="0.25">
      <c r="A1588">
        <f t="shared" si="1181"/>
        <v>555</v>
      </c>
      <c r="B1588" t="s">
        <v>8</v>
      </c>
      <c r="C1588" s="27">
        <f t="shared" si="1138"/>
        <v>0</v>
      </c>
      <c r="D1588" s="27">
        <f t="shared" si="1161"/>
        <v>0</v>
      </c>
      <c r="E1588" s="27" t="b">
        <f t="shared" si="1137"/>
        <v>1</v>
      </c>
      <c r="F1588" s="29">
        <f t="shared" si="1139"/>
        <v>0</v>
      </c>
      <c r="G1588" s="27">
        <f t="shared" si="1162"/>
        <v>0</v>
      </c>
      <c r="H1588" s="22">
        <f t="shared" si="1140"/>
        <v>20435132692.335182</v>
      </c>
      <c r="I1588" s="23">
        <f t="shared" si="1141"/>
        <v>132580106.5049091</v>
      </c>
      <c r="J1588" s="23">
        <f t="shared" si="1142"/>
        <v>1086</v>
      </c>
      <c r="K1588" s="19">
        <f t="shared" si="1163"/>
        <v>225.0831931027827</v>
      </c>
      <c r="L1588" s="16">
        <f t="shared" si="1143"/>
        <v>140.95575861686493</v>
      </c>
      <c r="M1588" s="23">
        <f>M1587-IF($B1588="B",(Percent_Rent_In_Elsies*2.49%/12 * H1587)/K1587,0)+IF($B1588="D",N1588,0)+IF(B1588="D",AK1587)+IF(B1588="C",F1587*90%)-(Y1588-Y1587)-IF($B1588="A",Q1587/K1587) + IF($B1588="A",Q1587/K1587)</f>
        <v>-34553939.333614871</v>
      </c>
      <c r="N1588" s="23">
        <f t="shared" si="1144"/>
        <v>0</v>
      </c>
      <c r="O1588" s="22">
        <f t="shared" si="1145"/>
        <v>0</v>
      </c>
      <c r="P1588" s="22">
        <f t="shared" si="1176"/>
        <v>0</v>
      </c>
      <c r="Q1588" s="22">
        <f t="shared" si="1177"/>
        <v>0</v>
      </c>
      <c r="R1588" s="22">
        <f t="shared" si="1146"/>
        <v>249844348.47260284</v>
      </c>
      <c r="S1588" s="16">
        <f t="shared" si="1136"/>
        <v>20785718.027664099</v>
      </c>
      <c r="T1588" s="15">
        <f t="shared" si="1147"/>
        <v>0</v>
      </c>
      <c r="U1588" s="23">
        <f t="shared" si="1164"/>
        <v>1110009.8952504753</v>
      </c>
      <c r="V1588" s="23">
        <f t="shared" si="1165"/>
        <v>92346.914157911655</v>
      </c>
      <c r="W1588" s="23">
        <f t="shared" si="1178"/>
        <v>0</v>
      </c>
      <c r="X1588" s="23">
        <f t="shared" si="1166"/>
        <v>31414164.225996811</v>
      </c>
      <c r="Y1588" s="23">
        <f t="shared" si="1148"/>
        <v>13825559.361691331</v>
      </c>
      <c r="Z1588" s="3">
        <f t="shared" si="1149"/>
        <v>0</v>
      </c>
      <c r="AA1588" s="23">
        <f t="shared" si="1150"/>
        <v>58198135.210746989</v>
      </c>
      <c r="AB1588" s="26">
        <f t="shared" si="1167"/>
        <v>70086276.274228647</v>
      </c>
      <c r="AC1588" s="23">
        <f t="shared" si="1168"/>
        <v>74889487.274228647</v>
      </c>
      <c r="AD1588" s="23">
        <f t="shared" si="1174"/>
        <v>4803211</v>
      </c>
      <c r="AE1588" s="24">
        <f t="shared" si="1182"/>
        <v>70086276.274228647</v>
      </c>
      <c r="AF1588" s="3">
        <f t="shared" si="1169"/>
        <v>1E-4</v>
      </c>
      <c r="AG1588" s="2">
        <f t="shared" si="1151"/>
        <v>0</v>
      </c>
      <c r="AH1588" s="2">
        <f t="shared" si="1152"/>
        <v>116.62844013785543</v>
      </c>
      <c r="AI1588" s="23">
        <f t="shared" si="1175"/>
        <v>9356730075.6160107</v>
      </c>
      <c r="AJ1588" s="23">
        <f t="shared" si="1153"/>
        <v>6219.922423797766</v>
      </c>
      <c r="AK1588" s="23">
        <f t="shared" si="1154"/>
        <v>60180.446063205178</v>
      </c>
      <c r="AL1588" s="23">
        <f t="shared" si="1179"/>
        <v>0</v>
      </c>
      <c r="AM1588" s="23">
        <f t="shared" si="1180"/>
        <v>0</v>
      </c>
      <c r="AN1588" s="16">
        <f t="shared" si="1170"/>
        <v>0</v>
      </c>
      <c r="AO1588" s="23">
        <f t="shared" si="1171"/>
        <v>0</v>
      </c>
      <c r="AP1588" s="22">
        <f t="shared" si="1172"/>
        <v>0</v>
      </c>
      <c r="AQ1588" s="30">
        <f t="shared" si="1155"/>
        <v>6052460615.0941734</v>
      </c>
      <c r="AR1588" s="28">
        <f t="shared" si="1156"/>
        <v>2878007491.2461033</v>
      </c>
      <c r="AS1588" s="25">
        <f t="shared" si="1157"/>
        <v>200337590.02425668</v>
      </c>
      <c r="AT1588" s="32">
        <f t="shared" si="1158"/>
        <v>0</v>
      </c>
      <c r="AU1588" s="23">
        <f t="shared" si="1159"/>
        <v>0</v>
      </c>
      <c r="AV1588" s="22">
        <f t="shared" si="1160"/>
        <v>829586920.2124691</v>
      </c>
      <c r="AW1588" s="31">
        <f t="shared" si="1173"/>
        <v>4178562067.9830961</v>
      </c>
    </row>
    <row r="1589" spans="1:53" x14ac:dyDescent="0.25">
      <c r="A1589" s="21">
        <f t="shared" si="1181"/>
        <v>555</v>
      </c>
      <c r="B1589" s="21" t="s">
        <v>9</v>
      </c>
      <c r="C1589" s="27">
        <f t="shared" si="1138"/>
        <v>0</v>
      </c>
      <c r="D1589" s="27">
        <f t="shared" si="1161"/>
        <v>0</v>
      </c>
      <c r="E1589" s="27" t="b">
        <f t="shared" si="1137"/>
        <v>1</v>
      </c>
      <c r="F1589" s="29">
        <f t="shared" si="1139"/>
        <v>0</v>
      </c>
      <c r="G1589" s="27">
        <f t="shared" si="1162"/>
        <v>0</v>
      </c>
      <c r="H1589" s="22">
        <f t="shared" si="1140"/>
        <v>20435132692.335182</v>
      </c>
      <c r="I1589" s="23">
        <f t="shared" si="1141"/>
        <v>132580106.5049091</v>
      </c>
      <c r="J1589" s="23">
        <f t="shared" si="1142"/>
        <v>1086</v>
      </c>
      <c r="K1589" s="19">
        <f t="shared" si="1163"/>
        <v>225.0831931027827</v>
      </c>
      <c r="L1589" s="16">
        <f t="shared" si="1143"/>
        <v>140.95575861686493</v>
      </c>
      <c r="M1589" s="23">
        <f>M1588-IF($B1589="B",(Percent_Rent_In_Elsies*2.49%/12 * H1588)/K1588,0)+IF($B1589="D",N1589,0)+IF(B1589="D",AK1588)+IF(B1589="C",F1588*90%)-(Y1589-Y1588)-IF($B1589="A",Q1588/K1588) + IF($B1589="A",Q1588/K1588)</f>
        <v>-34493758.887551665</v>
      </c>
      <c r="N1589" s="23">
        <f t="shared" si="1144"/>
        <v>0</v>
      </c>
      <c r="O1589" s="22">
        <f t="shared" si="1145"/>
        <v>14522298.545117496</v>
      </c>
      <c r="P1589" s="22">
        <f t="shared" si="1176"/>
        <v>0</v>
      </c>
      <c r="Q1589" s="22">
        <f t="shared" si="1177"/>
        <v>0</v>
      </c>
      <c r="R1589" s="22">
        <f t="shared" si="1146"/>
        <v>249844348.47260284</v>
      </c>
      <c r="S1589" s="16">
        <f t="shared" si="1136"/>
        <v>0</v>
      </c>
      <c r="T1589" s="15">
        <f t="shared" si="1147"/>
        <v>6263419.4825466033</v>
      </c>
      <c r="U1589" s="23">
        <f t="shared" si="1164"/>
        <v>1110009.8952504753</v>
      </c>
      <c r="V1589" s="23">
        <f t="shared" si="1165"/>
        <v>0</v>
      </c>
      <c r="W1589" s="23">
        <f t="shared" si="1178"/>
        <v>92346.914157911655</v>
      </c>
      <c r="X1589" s="23">
        <f t="shared" si="1166"/>
        <v>31414164.225996811</v>
      </c>
      <c r="Y1589" s="23">
        <f t="shared" si="1148"/>
        <v>13825559.361691331</v>
      </c>
      <c r="Z1589" s="3">
        <f t="shared" si="1149"/>
        <v>0</v>
      </c>
      <c r="AA1589" s="23">
        <f t="shared" si="1150"/>
        <v>58137954.764683783</v>
      </c>
      <c r="AB1589" s="26">
        <f t="shared" si="1167"/>
        <v>70086276.274228647</v>
      </c>
      <c r="AC1589" s="23">
        <f t="shared" si="1168"/>
        <v>74889487.274228647</v>
      </c>
      <c r="AD1589" s="23">
        <f t="shared" si="1174"/>
        <v>4803211</v>
      </c>
      <c r="AE1589" s="24">
        <f t="shared" si="1182"/>
        <v>70086276.274228647</v>
      </c>
      <c r="AF1589" s="3">
        <f t="shared" si="1169"/>
        <v>0</v>
      </c>
      <c r="AG1589" s="2">
        <f t="shared" si="1151"/>
        <v>0</v>
      </c>
      <c r="AH1589" s="2">
        <f t="shared" si="1152"/>
        <v>116.62844013785543</v>
      </c>
      <c r="AI1589" s="23">
        <f t="shared" si="1175"/>
        <v>9347054642.0715408</v>
      </c>
      <c r="AJ1589" s="23">
        <f t="shared" si="1153"/>
        <v>6219.922423797766</v>
      </c>
      <c r="AK1589" s="23">
        <f t="shared" si="1154"/>
        <v>0</v>
      </c>
      <c r="AL1589" s="23">
        <f t="shared" si="1179"/>
        <v>0</v>
      </c>
      <c r="AM1589" s="23">
        <f t="shared" si="1180"/>
        <v>0</v>
      </c>
      <c r="AN1589" s="16">
        <f t="shared" si="1170"/>
        <v>0</v>
      </c>
      <c r="AO1589" s="23">
        <f t="shared" si="1171"/>
        <v>0</v>
      </c>
      <c r="AP1589" s="22">
        <f t="shared" si="1172"/>
        <v>0</v>
      </c>
      <c r="AQ1589" s="30">
        <f t="shared" si="1155"/>
        <v>6052460615.0941734</v>
      </c>
      <c r="AR1589" s="28">
        <f t="shared" si="1156"/>
        <v>2878007491.2461033</v>
      </c>
      <c r="AS1589" s="25">
        <f t="shared" si="1157"/>
        <v>200337590.02425668</v>
      </c>
      <c r="AT1589" s="32">
        <f t="shared" si="1158"/>
        <v>0</v>
      </c>
      <c r="AU1589" s="23">
        <f t="shared" si="1159"/>
        <v>0</v>
      </c>
      <c r="AV1589" s="22">
        <f t="shared" si="1160"/>
        <v>829586920.2124691</v>
      </c>
      <c r="AW1589" s="31">
        <f t="shared" si="1173"/>
        <v>4178562067.9830961</v>
      </c>
      <c r="AX1589" s="21"/>
      <c r="AY1589" s="21"/>
      <c r="AZ1589" s="21"/>
      <c r="BA1589" s="21"/>
    </row>
    <row r="1590" spans="1:53" x14ac:dyDescent="0.25">
      <c r="A1590" s="21">
        <f t="shared" si="1181"/>
        <v>555</v>
      </c>
      <c r="B1590" s="21" t="s">
        <v>28</v>
      </c>
      <c r="C1590" s="27">
        <f t="shared" si="1138"/>
        <v>0</v>
      </c>
      <c r="D1590" s="27">
        <f t="shared" si="1161"/>
        <v>0</v>
      </c>
      <c r="E1590" s="27" t="b">
        <f t="shared" si="1137"/>
        <v>1</v>
      </c>
      <c r="F1590" s="29">
        <f t="shared" si="1139"/>
        <v>0</v>
      </c>
      <c r="G1590" s="27">
        <f t="shared" si="1162"/>
        <v>0</v>
      </c>
      <c r="H1590" s="22">
        <f t="shared" si="1140"/>
        <v>20435132692.335182</v>
      </c>
      <c r="I1590" s="23">
        <f t="shared" si="1141"/>
        <v>132580106.5049091</v>
      </c>
      <c r="J1590" s="23">
        <f t="shared" si="1142"/>
        <v>1086</v>
      </c>
      <c r="K1590" s="19">
        <f t="shared" si="1163"/>
        <v>225.0831931027827</v>
      </c>
      <c r="L1590" s="16">
        <f t="shared" si="1143"/>
        <v>140.95575861686493</v>
      </c>
      <c r="M1590" s="23">
        <f>M1589-IF($B1590="B",(Percent_Rent_In_Elsies*2.49%/12 * H1589)/K1589,0)+IF($B1590="D",N1590,0)+IF(B1590="D",AK1589)+IF(B1590="C",F1589*90%)-(Y1590-Y1589)-IF($B1590="A",Q1589/K1589) + IF($B1590="A",Q1589/K1589)</f>
        <v>-34493758.887551665</v>
      </c>
      <c r="N1590" s="23">
        <f t="shared" si="1144"/>
        <v>0</v>
      </c>
      <c r="O1590" s="22">
        <f t="shared" si="1145"/>
        <v>0</v>
      </c>
      <c r="P1590" s="22">
        <f t="shared" si="1176"/>
        <v>14522298.545117496</v>
      </c>
      <c r="Q1590" s="22">
        <f t="shared" si="1177"/>
        <v>0</v>
      </c>
      <c r="R1590" s="22">
        <f t="shared" si="1146"/>
        <v>249844348.47260284</v>
      </c>
      <c r="S1590" s="16">
        <f t="shared" si="1136"/>
        <v>0</v>
      </c>
      <c r="T1590" s="15">
        <f t="shared" si="1147"/>
        <v>0</v>
      </c>
      <c r="U1590" s="23">
        <f t="shared" si="1164"/>
        <v>1110009.8952504753</v>
      </c>
      <c r="V1590" s="23">
        <f t="shared" si="1165"/>
        <v>0</v>
      </c>
      <c r="W1590" s="23">
        <f t="shared" si="1178"/>
        <v>0</v>
      </c>
      <c r="X1590" s="23">
        <f t="shared" si="1166"/>
        <v>31414164.225996811</v>
      </c>
      <c r="Y1590" s="23">
        <f t="shared" si="1148"/>
        <v>13825559.361691331</v>
      </c>
      <c r="Z1590" s="3">
        <f t="shared" si="1149"/>
        <v>4617.3457078955835</v>
      </c>
      <c r="AA1590" s="23">
        <f t="shared" si="1150"/>
        <v>58207214.950302213</v>
      </c>
      <c r="AB1590" s="26">
        <f t="shared" si="1167"/>
        <v>70086276.274228632</v>
      </c>
      <c r="AC1590" s="23">
        <f t="shared" si="1168"/>
        <v>74889487.274228647</v>
      </c>
      <c r="AD1590" s="23">
        <f t="shared" si="1174"/>
        <v>4803211</v>
      </c>
      <c r="AE1590" s="24">
        <f t="shared" si="1182"/>
        <v>70086276.274228647</v>
      </c>
      <c r="AF1590" s="3">
        <f t="shared" si="1169"/>
        <v>0</v>
      </c>
      <c r="AG1590" s="2">
        <f t="shared" si="1151"/>
        <v>554081484.94746995</v>
      </c>
      <c r="AH1590" s="2">
        <f t="shared" si="1152"/>
        <v>116.62844013785543</v>
      </c>
      <c r="AI1590" s="23">
        <f t="shared" si="1175"/>
        <v>9358189859.0243187</v>
      </c>
      <c r="AJ1590" s="23">
        <f t="shared" si="1153"/>
        <v>6219.922423797766</v>
      </c>
      <c r="AK1590" s="23">
        <f t="shared" si="1154"/>
        <v>0</v>
      </c>
      <c r="AL1590" s="23">
        <f t="shared" si="1179"/>
        <v>0</v>
      </c>
      <c r="AM1590" s="23">
        <f t="shared" si="1180"/>
        <v>0</v>
      </c>
      <c r="AN1590" s="16">
        <f t="shared" si="1170"/>
        <v>0</v>
      </c>
      <c r="AO1590" s="23">
        <f t="shared" si="1171"/>
        <v>0</v>
      </c>
      <c r="AP1590" s="22">
        <f t="shared" si="1172"/>
        <v>0</v>
      </c>
      <c r="AQ1590" s="30">
        <f t="shared" si="1155"/>
        <v>6052460615.0941734</v>
      </c>
      <c r="AR1590" s="28">
        <f t="shared" si="1156"/>
        <v>2878007491.2461033</v>
      </c>
      <c r="AS1590" s="25">
        <f t="shared" si="1157"/>
        <v>200337590.02425668</v>
      </c>
      <c r="AT1590" s="32">
        <f t="shared" si="1158"/>
        <v>9234.6914157911669</v>
      </c>
      <c r="AU1590" s="23">
        <f t="shared" si="1159"/>
        <v>9234.6914157911669</v>
      </c>
      <c r="AV1590" s="22">
        <f t="shared" si="1160"/>
        <v>835850339.69501567</v>
      </c>
      <c r="AW1590" s="31">
        <f t="shared" si="1173"/>
        <v>4178562067.9830961</v>
      </c>
      <c r="AX1590" s="21"/>
      <c r="AY1590" s="21"/>
      <c r="AZ1590" s="21"/>
      <c r="BA1590" s="21"/>
    </row>
    <row r="1591" spans="1:53" x14ac:dyDescent="0.25">
      <c r="A1591">
        <f t="shared" si="1181"/>
        <v>556</v>
      </c>
      <c r="B1591" t="s">
        <v>6</v>
      </c>
      <c r="C1591" s="27">
        <f t="shared" si="1138"/>
        <v>0</v>
      </c>
      <c r="D1591" s="27">
        <f t="shared" si="1161"/>
        <v>0</v>
      </c>
      <c r="E1591" s="27" t="b">
        <f t="shared" si="1137"/>
        <v>1</v>
      </c>
      <c r="F1591" s="29">
        <f t="shared" si="1139"/>
        <v>0</v>
      </c>
      <c r="G1591" s="27">
        <f t="shared" si="1162"/>
        <v>0</v>
      </c>
      <c r="H1591" s="22">
        <f t="shared" si="1140"/>
        <v>20469191246.822407</v>
      </c>
      <c r="I1591" s="23">
        <f t="shared" si="1141"/>
        <v>132580106.5049091</v>
      </c>
      <c r="J1591" s="23">
        <f t="shared" si="1142"/>
        <v>1086</v>
      </c>
      <c r="K1591" s="19">
        <f t="shared" si="1163"/>
        <v>225.0831931027827</v>
      </c>
      <c r="L1591" s="16">
        <f t="shared" si="1143"/>
        <v>141.19068488122636</v>
      </c>
      <c r="M1591" s="23">
        <f>M1590-IF($B1591="B",(Percent_Rent_In_Elsies*2.49%/12 * H1590)/K1590,0)+IF($B1591="D",N1591,0)+IF(B1591="D",AK1590)+IF(B1591="C",F1590*90%)-(Y1591-Y1590)-IF($B1591="A",Q1590/K1590) + IF($B1591="A",Q1590/K1590)</f>
        <v>-34493758.887551665</v>
      </c>
      <c r="N1591" s="23">
        <f t="shared" si="1144"/>
        <v>0</v>
      </c>
      <c r="O1591" s="22">
        <f t="shared" si="1145"/>
        <v>0</v>
      </c>
      <c r="P1591" s="22">
        <f t="shared" si="1176"/>
        <v>0</v>
      </c>
      <c r="Q1591" s="22">
        <f t="shared" si="1177"/>
        <v>0</v>
      </c>
      <c r="R1591" s="22">
        <f t="shared" si="1146"/>
        <v>249844348.47260284</v>
      </c>
      <c r="S1591" s="16">
        <f t="shared" si="1136"/>
        <v>0</v>
      </c>
      <c r="T1591" s="15">
        <f t="shared" si="1147"/>
        <v>0</v>
      </c>
      <c r="U1591" s="23">
        <f t="shared" si="1164"/>
        <v>1110009.8952504753</v>
      </c>
      <c r="V1591" s="23">
        <f t="shared" si="1165"/>
        <v>0</v>
      </c>
      <c r="W1591" s="23">
        <f t="shared" si="1178"/>
        <v>0</v>
      </c>
      <c r="X1591" s="23">
        <f t="shared" si="1166"/>
        <v>31437250.954536289</v>
      </c>
      <c r="Y1591" s="23">
        <f t="shared" si="1148"/>
        <v>13825559.361691331</v>
      </c>
      <c r="Z1591" s="3">
        <f t="shared" si="1149"/>
        <v>0</v>
      </c>
      <c r="AA1591" s="23">
        <f t="shared" si="1150"/>
        <v>58207214.950302213</v>
      </c>
      <c r="AB1591" s="26">
        <f t="shared" si="1167"/>
        <v>70086276.274228647</v>
      </c>
      <c r="AC1591" s="23">
        <f t="shared" si="1168"/>
        <v>74889487.274228647</v>
      </c>
      <c r="AD1591" s="23">
        <f t="shared" si="1174"/>
        <v>4803211</v>
      </c>
      <c r="AE1591" s="24">
        <f t="shared" si="1182"/>
        <v>70086276.274228647</v>
      </c>
      <c r="AF1591" s="3">
        <f t="shared" si="1169"/>
        <v>0</v>
      </c>
      <c r="AG1591" s="2">
        <f t="shared" si="1151"/>
        <v>0</v>
      </c>
      <c r="AH1591" s="2">
        <f t="shared" si="1152"/>
        <v>116.82282087141851</v>
      </c>
      <c r="AI1591" s="23">
        <f t="shared" si="1175"/>
        <v>9358189859.0243187</v>
      </c>
      <c r="AJ1591" s="23">
        <f t="shared" si="1153"/>
        <v>6219.922423797766</v>
      </c>
      <c r="AK1591" s="23">
        <f t="shared" si="1154"/>
        <v>0</v>
      </c>
      <c r="AL1591" s="23">
        <f t="shared" si="1179"/>
        <v>0</v>
      </c>
      <c r="AM1591" s="23">
        <f t="shared" si="1180"/>
        <v>0</v>
      </c>
      <c r="AN1591" s="16">
        <f t="shared" si="1170"/>
        <v>0</v>
      </c>
      <c r="AO1591" s="23">
        <f t="shared" si="1171"/>
        <v>0</v>
      </c>
      <c r="AP1591" s="22">
        <f t="shared" si="1172"/>
        <v>0</v>
      </c>
      <c r="AQ1591" s="30">
        <f t="shared" si="1155"/>
        <v>6052460615.0941734</v>
      </c>
      <c r="AR1591" s="28">
        <f t="shared" si="1156"/>
        <v>2878007491.2461033</v>
      </c>
      <c r="AS1591" s="25">
        <f t="shared" si="1157"/>
        <v>200337590.02425668</v>
      </c>
      <c r="AT1591" s="32">
        <f t="shared" si="1158"/>
        <v>0</v>
      </c>
      <c r="AU1591" s="23">
        <f t="shared" si="1159"/>
        <v>0</v>
      </c>
      <c r="AV1591" s="22">
        <f t="shared" si="1160"/>
        <v>835850339.69501567</v>
      </c>
      <c r="AW1591" s="31">
        <f t="shared" si="1173"/>
        <v>4164039769.4379787</v>
      </c>
    </row>
    <row r="1592" spans="1:53" x14ac:dyDescent="0.25">
      <c r="A1592">
        <f t="shared" si="1181"/>
        <v>556</v>
      </c>
      <c r="B1592" t="s">
        <v>7</v>
      </c>
      <c r="C1592" s="27">
        <f t="shared" si="1138"/>
        <v>0</v>
      </c>
      <c r="D1592" s="27">
        <f t="shared" si="1161"/>
        <v>0</v>
      </c>
      <c r="E1592" s="27" t="b">
        <f t="shared" si="1137"/>
        <v>1</v>
      </c>
      <c r="F1592" s="29">
        <f t="shared" si="1139"/>
        <v>0</v>
      </c>
      <c r="G1592" s="27">
        <f t="shared" si="1162"/>
        <v>0</v>
      </c>
      <c r="H1592" s="22">
        <f t="shared" si="1140"/>
        <v>20469191246.822407</v>
      </c>
      <c r="I1592" s="23">
        <f t="shared" si="1141"/>
        <v>132580106.5049091</v>
      </c>
      <c r="J1592" s="23">
        <f t="shared" si="1142"/>
        <v>1086</v>
      </c>
      <c r="K1592" s="19">
        <f t="shared" si="1163"/>
        <v>225.0831931027827</v>
      </c>
      <c r="L1592" s="16">
        <f t="shared" si="1143"/>
        <v>141.19068488122636</v>
      </c>
      <c r="M1592" s="23">
        <f>M1591-IF($B1592="B",(Percent_Rent_In_Elsies*2.49%/12 * H1591)/K1591,0)+IF($B1592="D",N1592,0)+IF(B1592="D",AK1591)+IF(B1592="C",F1591*90%)-(Y1592-Y1591)-IF($B1592="A",Q1591/K1591) + IF($B1592="A",Q1591/K1591)</f>
        <v>-34588109.716797635</v>
      </c>
      <c r="N1592" s="23">
        <f t="shared" si="1144"/>
        <v>0</v>
      </c>
      <c r="O1592" s="22">
        <f t="shared" si="1145"/>
        <v>0</v>
      </c>
      <c r="P1592" s="22">
        <f t="shared" si="1176"/>
        <v>0</v>
      </c>
      <c r="Q1592" s="22">
        <f t="shared" si="1177"/>
        <v>0</v>
      </c>
      <c r="R1592" s="22">
        <f t="shared" si="1146"/>
        <v>229023986.09988594</v>
      </c>
      <c r="S1592" s="16">
        <f t="shared" si="1136"/>
        <v>20820362.372716904</v>
      </c>
      <c r="T1592" s="15">
        <f t="shared" si="1147"/>
        <v>0</v>
      </c>
      <c r="U1592" s="23">
        <f t="shared" si="1164"/>
        <v>1017509.070646269</v>
      </c>
      <c r="V1592" s="23">
        <f t="shared" si="1165"/>
        <v>92500.824604206267</v>
      </c>
      <c r="W1592" s="23">
        <f t="shared" si="1178"/>
        <v>0</v>
      </c>
      <c r="X1592" s="23">
        <f t="shared" si="1166"/>
        <v>31437250.954536289</v>
      </c>
      <c r="Y1592" s="23">
        <f t="shared" si="1148"/>
        <v>13825559.361691331</v>
      </c>
      <c r="Z1592" s="3">
        <f t="shared" si="1149"/>
        <v>0</v>
      </c>
      <c r="AA1592" s="23">
        <f t="shared" si="1150"/>
        <v>58207214.950302213</v>
      </c>
      <c r="AB1592" s="26">
        <f t="shared" si="1167"/>
        <v>70086276.274228647</v>
      </c>
      <c r="AC1592" s="23">
        <f t="shared" si="1168"/>
        <v>74889487.274228647</v>
      </c>
      <c r="AD1592" s="23">
        <f t="shared" si="1174"/>
        <v>4803211</v>
      </c>
      <c r="AE1592" s="24">
        <f t="shared" si="1182"/>
        <v>70086276.274228647</v>
      </c>
      <c r="AF1592" s="3">
        <f t="shared" si="1169"/>
        <v>0</v>
      </c>
      <c r="AG1592" s="2">
        <f t="shared" si="1151"/>
        <v>0</v>
      </c>
      <c r="AH1592" s="2">
        <f t="shared" si="1152"/>
        <v>116.82282087141851</v>
      </c>
      <c r="AI1592" s="23">
        <f t="shared" si="1175"/>
        <v>9358189859.0243187</v>
      </c>
      <c r="AJ1592" s="23">
        <f t="shared" si="1153"/>
        <v>6219.922423797766</v>
      </c>
      <c r="AK1592" s="23">
        <f t="shared" si="1154"/>
        <v>0</v>
      </c>
      <c r="AL1592" s="23">
        <f t="shared" si="1179"/>
        <v>1459783.4083080292</v>
      </c>
      <c r="AM1592" s="23">
        <f t="shared" si="1180"/>
        <v>1361960933.2834561</v>
      </c>
      <c r="AN1592" s="16">
        <f t="shared" si="1170"/>
        <v>0</v>
      </c>
      <c r="AO1592" s="23">
        <f t="shared" si="1171"/>
        <v>94350.82924596958</v>
      </c>
      <c r="AP1592" s="22">
        <f t="shared" si="1172"/>
        <v>21236785.918578248</v>
      </c>
      <c r="AQ1592" s="30">
        <f t="shared" si="1155"/>
        <v>6094753674.2510223</v>
      </c>
      <c r="AR1592" s="28">
        <f t="shared" si="1156"/>
        <v>2899063764.4843736</v>
      </c>
      <c r="AS1592" s="25">
        <f t="shared" si="1157"/>
        <v>200337590.02425668</v>
      </c>
      <c r="AT1592" s="32">
        <f t="shared" si="1158"/>
        <v>0</v>
      </c>
      <c r="AU1592" s="23">
        <f t="shared" si="1159"/>
        <v>0</v>
      </c>
      <c r="AV1592" s="22">
        <f t="shared" si="1160"/>
        <v>835850339.69501567</v>
      </c>
      <c r="AW1592" s="31">
        <f t="shared" si="1173"/>
        <v>4206332828.5948267</v>
      </c>
    </row>
    <row r="1593" spans="1:53" s="21" customFormat="1" x14ac:dyDescent="0.25">
      <c r="A1593">
        <f t="shared" si="1181"/>
        <v>556</v>
      </c>
      <c r="B1593" t="s">
        <v>8</v>
      </c>
      <c r="C1593" s="27">
        <f t="shared" si="1138"/>
        <v>0</v>
      </c>
      <c r="D1593" s="27">
        <f t="shared" si="1161"/>
        <v>0</v>
      </c>
      <c r="E1593" s="27" t="b">
        <f t="shared" si="1137"/>
        <v>1</v>
      </c>
      <c r="F1593" s="29">
        <f t="shared" si="1139"/>
        <v>0</v>
      </c>
      <c r="G1593" s="27">
        <f t="shared" si="1162"/>
        <v>0</v>
      </c>
      <c r="H1593" s="22">
        <f t="shared" si="1140"/>
        <v>20469191246.822407</v>
      </c>
      <c r="I1593" s="23">
        <f t="shared" si="1141"/>
        <v>132580106.5049091</v>
      </c>
      <c r="J1593" s="23">
        <f t="shared" si="1142"/>
        <v>1086</v>
      </c>
      <c r="K1593" s="19">
        <f t="shared" si="1163"/>
        <v>225.0831931027827</v>
      </c>
      <c r="L1593" s="16">
        <f t="shared" si="1143"/>
        <v>141.19068488122636</v>
      </c>
      <c r="M1593" s="23">
        <f>M1592-IF($B1593="B",(Percent_Rent_In_Elsies*2.49%/12 * H1592)/K1592,0)+IF($B1593="D",N1593,0)+IF(B1593="D",AK1592)+IF(B1593="C",F1592*90%)-(Y1593-Y1592)-IF($B1593="A",Q1592/K1592) + IF($B1593="A",Q1592/K1592)</f>
        <v>-34588109.716797635</v>
      </c>
      <c r="N1593" s="23">
        <f t="shared" si="1144"/>
        <v>0</v>
      </c>
      <c r="O1593" s="22">
        <f t="shared" si="1145"/>
        <v>0</v>
      </c>
      <c r="P1593" s="22">
        <f t="shared" si="1176"/>
        <v>0</v>
      </c>
      <c r="Q1593" s="22">
        <f t="shared" si="1177"/>
        <v>0</v>
      </c>
      <c r="R1593" s="22">
        <f t="shared" si="1146"/>
        <v>250260772.01846418</v>
      </c>
      <c r="S1593" s="16">
        <f t="shared" si="1136"/>
        <v>20820362.372716904</v>
      </c>
      <c r="T1593" s="15">
        <f t="shared" si="1147"/>
        <v>0</v>
      </c>
      <c r="U1593" s="23">
        <f t="shared" si="1164"/>
        <v>1111859.8998922387</v>
      </c>
      <c r="V1593" s="23">
        <f t="shared" si="1165"/>
        <v>92500.824604206267</v>
      </c>
      <c r="W1593" s="23">
        <f t="shared" si="1178"/>
        <v>0</v>
      </c>
      <c r="X1593" s="23">
        <f t="shared" si="1166"/>
        <v>31437250.954536289</v>
      </c>
      <c r="Y1593" s="23">
        <f t="shared" si="1148"/>
        <v>13825559.361691331</v>
      </c>
      <c r="Z1593" s="3">
        <f t="shared" si="1149"/>
        <v>0</v>
      </c>
      <c r="AA1593" s="23">
        <f t="shared" si="1150"/>
        <v>58207214.950302213</v>
      </c>
      <c r="AB1593" s="26">
        <f t="shared" si="1167"/>
        <v>70086276.274228647</v>
      </c>
      <c r="AC1593" s="23">
        <f t="shared" si="1168"/>
        <v>74889487.274228647</v>
      </c>
      <c r="AD1593" s="23">
        <f t="shared" si="1174"/>
        <v>4803211</v>
      </c>
      <c r="AE1593" s="24">
        <f t="shared" si="1182"/>
        <v>70086276.274228647</v>
      </c>
      <c r="AF1593" s="3">
        <f t="shared" si="1169"/>
        <v>1E-4</v>
      </c>
      <c r="AG1593" s="2">
        <f t="shared" si="1151"/>
        <v>0</v>
      </c>
      <c r="AH1593" s="2">
        <f t="shared" si="1152"/>
        <v>116.82282087141851</v>
      </c>
      <c r="AI1593" s="23">
        <f t="shared" si="1175"/>
        <v>9358189859.0243187</v>
      </c>
      <c r="AJ1593" s="23">
        <f t="shared" si="1153"/>
        <v>6219.922423797766</v>
      </c>
      <c r="AK1593" s="23">
        <f t="shared" si="1154"/>
        <v>60171.380585607418</v>
      </c>
      <c r="AL1593" s="23">
        <f t="shared" si="1179"/>
        <v>0</v>
      </c>
      <c r="AM1593" s="23">
        <f t="shared" si="1180"/>
        <v>0</v>
      </c>
      <c r="AN1593" s="16">
        <f t="shared" si="1170"/>
        <v>0</v>
      </c>
      <c r="AO1593" s="23">
        <f t="shared" si="1171"/>
        <v>0</v>
      </c>
      <c r="AP1593" s="22">
        <f t="shared" si="1172"/>
        <v>0</v>
      </c>
      <c r="AQ1593" s="30">
        <f t="shared" si="1155"/>
        <v>6094753674.2510223</v>
      </c>
      <c r="AR1593" s="28">
        <f t="shared" si="1156"/>
        <v>2899063764.4843736</v>
      </c>
      <c r="AS1593" s="25">
        <f t="shared" si="1157"/>
        <v>200337590.02425668</v>
      </c>
      <c r="AT1593" s="32">
        <f t="shared" si="1158"/>
        <v>0</v>
      </c>
      <c r="AU1593" s="23">
        <f t="shared" si="1159"/>
        <v>0</v>
      </c>
      <c r="AV1593" s="22">
        <f t="shared" si="1160"/>
        <v>835850339.69501567</v>
      </c>
      <c r="AW1593" s="31">
        <f t="shared" si="1173"/>
        <v>4206332828.5948267</v>
      </c>
      <c r="AX1593"/>
      <c r="AY1593"/>
      <c r="AZ1593"/>
      <c r="BA1593"/>
    </row>
    <row r="1594" spans="1:53" s="21" customFormat="1" x14ac:dyDescent="0.25">
      <c r="A1594">
        <f t="shared" si="1181"/>
        <v>556</v>
      </c>
      <c r="B1594" t="s">
        <v>9</v>
      </c>
      <c r="C1594" s="27">
        <f t="shared" si="1138"/>
        <v>0</v>
      </c>
      <c r="D1594" s="27">
        <f t="shared" si="1161"/>
        <v>0</v>
      </c>
      <c r="E1594" s="27" t="b">
        <f t="shared" si="1137"/>
        <v>1</v>
      </c>
      <c r="F1594" s="29">
        <f t="shared" si="1139"/>
        <v>0</v>
      </c>
      <c r="G1594" s="27">
        <f t="shared" si="1162"/>
        <v>0</v>
      </c>
      <c r="H1594" s="22">
        <f t="shared" si="1140"/>
        <v>20469191246.822407</v>
      </c>
      <c r="I1594" s="23">
        <f t="shared" si="1141"/>
        <v>132580106.5049091</v>
      </c>
      <c r="J1594" s="23">
        <f t="shared" si="1142"/>
        <v>1086</v>
      </c>
      <c r="K1594" s="19">
        <f t="shared" si="1163"/>
        <v>225.0831931027827</v>
      </c>
      <c r="L1594" s="16">
        <f t="shared" si="1143"/>
        <v>141.19068488122636</v>
      </c>
      <c r="M1594" s="23">
        <f>M1593-IF($B1594="B",(Percent_Rent_In_Elsies*2.49%/12 * H1593)/K1593,0)+IF($B1594="D",N1594,0)+IF(B1594="D",AK1593)+IF(B1594="C",F1593*90%)-(Y1594-Y1593)-IF($B1594="A",Q1593/K1593) + IF($B1594="A",Q1593/K1593)</f>
        <v>-34527938.336212024</v>
      </c>
      <c r="N1594" s="23">
        <f t="shared" si="1144"/>
        <v>0</v>
      </c>
      <c r="O1594" s="22">
        <f t="shared" si="1145"/>
        <v>14546503.413520571</v>
      </c>
      <c r="P1594" s="22">
        <f t="shared" si="1176"/>
        <v>0</v>
      </c>
      <c r="Q1594" s="22">
        <f t="shared" si="1177"/>
        <v>0</v>
      </c>
      <c r="R1594" s="22">
        <f t="shared" si="1146"/>
        <v>250260772.01846418</v>
      </c>
      <c r="S1594" s="16">
        <f t="shared" si="1136"/>
        <v>0</v>
      </c>
      <c r="T1594" s="15">
        <f t="shared" si="1147"/>
        <v>6273858.9591963328</v>
      </c>
      <c r="U1594" s="23">
        <f t="shared" si="1164"/>
        <v>1111859.8998922387</v>
      </c>
      <c r="V1594" s="23">
        <f t="shared" si="1165"/>
        <v>0</v>
      </c>
      <c r="W1594" s="23">
        <f t="shared" si="1178"/>
        <v>92500.824604206267</v>
      </c>
      <c r="X1594" s="23">
        <f t="shared" si="1166"/>
        <v>31437250.954536289</v>
      </c>
      <c r="Y1594" s="23">
        <f t="shared" si="1148"/>
        <v>13825559.361691331</v>
      </c>
      <c r="Z1594" s="3">
        <f t="shared" si="1149"/>
        <v>0</v>
      </c>
      <c r="AA1594" s="23">
        <f t="shared" si="1150"/>
        <v>58147043.569716603</v>
      </c>
      <c r="AB1594" s="26">
        <f t="shared" si="1167"/>
        <v>70086276.274228647</v>
      </c>
      <c r="AC1594" s="23">
        <f t="shared" si="1168"/>
        <v>74889487.274228647</v>
      </c>
      <c r="AD1594" s="23">
        <f t="shared" si="1174"/>
        <v>4803211</v>
      </c>
      <c r="AE1594" s="24">
        <f t="shared" si="1182"/>
        <v>70086276.274228647</v>
      </c>
      <c r="AF1594" s="3">
        <f t="shared" si="1169"/>
        <v>0</v>
      </c>
      <c r="AG1594" s="2">
        <f t="shared" si="1151"/>
        <v>0</v>
      </c>
      <c r="AH1594" s="2">
        <f t="shared" si="1152"/>
        <v>116.82282087141851</v>
      </c>
      <c r="AI1594" s="23">
        <f t="shared" si="1175"/>
        <v>9348515882.9703102</v>
      </c>
      <c r="AJ1594" s="23">
        <f t="shared" si="1153"/>
        <v>6219.922423797766</v>
      </c>
      <c r="AK1594" s="23">
        <f t="shared" si="1154"/>
        <v>0</v>
      </c>
      <c r="AL1594" s="23">
        <f t="shared" si="1179"/>
        <v>0</v>
      </c>
      <c r="AM1594" s="23">
        <f t="shared" si="1180"/>
        <v>0</v>
      </c>
      <c r="AN1594" s="16">
        <f t="shared" si="1170"/>
        <v>0</v>
      </c>
      <c r="AO1594" s="23">
        <f t="shared" si="1171"/>
        <v>0</v>
      </c>
      <c r="AP1594" s="22">
        <f t="shared" si="1172"/>
        <v>0</v>
      </c>
      <c r="AQ1594" s="30">
        <f t="shared" si="1155"/>
        <v>6094753674.2510223</v>
      </c>
      <c r="AR1594" s="28">
        <f t="shared" si="1156"/>
        <v>2899063764.4843736</v>
      </c>
      <c r="AS1594" s="25">
        <f t="shared" si="1157"/>
        <v>200337590.02425668</v>
      </c>
      <c r="AT1594" s="32">
        <f t="shared" si="1158"/>
        <v>0</v>
      </c>
      <c r="AU1594" s="23">
        <f t="shared" si="1159"/>
        <v>0</v>
      </c>
      <c r="AV1594" s="22">
        <f t="shared" si="1160"/>
        <v>835850339.69501567</v>
      </c>
      <c r="AW1594" s="31">
        <f t="shared" si="1173"/>
        <v>4206332828.5948267</v>
      </c>
      <c r="AX1594"/>
      <c r="AY1594"/>
      <c r="AZ1594"/>
      <c r="BA1594"/>
    </row>
    <row r="1595" spans="1:53" x14ac:dyDescent="0.25">
      <c r="A1595" s="21">
        <f t="shared" si="1181"/>
        <v>556</v>
      </c>
      <c r="B1595" s="21" t="s">
        <v>28</v>
      </c>
      <c r="C1595" s="27">
        <f t="shared" si="1138"/>
        <v>0</v>
      </c>
      <c r="D1595" s="27">
        <f t="shared" si="1161"/>
        <v>0</v>
      </c>
      <c r="E1595" s="27" t="b">
        <f t="shared" si="1137"/>
        <v>1</v>
      </c>
      <c r="F1595" s="29">
        <f t="shared" si="1139"/>
        <v>0</v>
      </c>
      <c r="G1595" s="27">
        <f t="shared" si="1162"/>
        <v>0</v>
      </c>
      <c r="H1595" s="22">
        <f t="shared" si="1140"/>
        <v>20469191246.822407</v>
      </c>
      <c r="I1595" s="23">
        <f t="shared" si="1141"/>
        <v>132580106.5049091</v>
      </c>
      <c r="J1595" s="23">
        <f t="shared" si="1142"/>
        <v>1086</v>
      </c>
      <c r="K1595" s="19">
        <f t="shared" si="1163"/>
        <v>225.0831931027827</v>
      </c>
      <c r="L1595" s="16">
        <f t="shared" si="1143"/>
        <v>141.19068488122636</v>
      </c>
      <c r="M1595" s="23">
        <f>M1594-IF($B1595="B",(Percent_Rent_In_Elsies*2.49%/12 * H1594)/K1594,0)+IF($B1595="D",N1595,0)+IF(B1595="D",AK1594)+IF(B1595="C",F1594*90%)-(Y1595-Y1594)-IF($B1595="A",Q1594/K1594) + IF($B1595="A",Q1594/K1594)</f>
        <v>-34527938.336212024</v>
      </c>
      <c r="N1595" s="23">
        <f t="shared" si="1144"/>
        <v>0</v>
      </c>
      <c r="O1595" s="22">
        <f t="shared" si="1145"/>
        <v>0</v>
      </c>
      <c r="P1595" s="22">
        <f t="shared" si="1176"/>
        <v>14546503.413520571</v>
      </c>
      <c r="Q1595" s="22">
        <f t="shared" si="1177"/>
        <v>0</v>
      </c>
      <c r="R1595" s="22">
        <f t="shared" si="1146"/>
        <v>250260772.01846418</v>
      </c>
      <c r="S1595" s="16">
        <f t="shared" ref="S1595:S1658" si="1183">IF($B1595="D",0,S1594+IF($B1595="B",R1594/12,0))</f>
        <v>0</v>
      </c>
      <c r="T1595" s="15">
        <f t="shared" si="1147"/>
        <v>0</v>
      </c>
      <c r="U1595" s="23">
        <f t="shared" si="1164"/>
        <v>1111859.8998922387</v>
      </c>
      <c r="V1595" s="23">
        <f t="shared" si="1165"/>
        <v>0</v>
      </c>
      <c r="W1595" s="23">
        <f t="shared" si="1178"/>
        <v>0</v>
      </c>
      <c r="X1595" s="23">
        <f t="shared" si="1166"/>
        <v>31437250.954536289</v>
      </c>
      <c r="Y1595" s="23">
        <f t="shared" si="1148"/>
        <v>13825559.361691331</v>
      </c>
      <c r="Z1595" s="3">
        <f t="shared" si="1149"/>
        <v>4625.0412302103141</v>
      </c>
      <c r="AA1595" s="23">
        <f t="shared" si="1150"/>
        <v>58216419.188169755</v>
      </c>
      <c r="AB1595" s="26">
        <f t="shared" si="1167"/>
        <v>70086276.274228632</v>
      </c>
      <c r="AC1595" s="23">
        <f t="shared" si="1168"/>
        <v>74889487.274228647</v>
      </c>
      <c r="AD1595" s="23">
        <f t="shared" si="1174"/>
        <v>4803211</v>
      </c>
      <c r="AE1595" s="24">
        <f t="shared" si="1182"/>
        <v>70086276.274228647</v>
      </c>
      <c r="AF1595" s="3">
        <f t="shared" si="1169"/>
        <v>0</v>
      </c>
      <c r="AG1595" s="2">
        <f t="shared" si="1151"/>
        <v>555004947.6252377</v>
      </c>
      <c r="AH1595" s="2">
        <f t="shared" si="1152"/>
        <v>116.82282087141851</v>
      </c>
      <c r="AI1595" s="23">
        <f t="shared" si="1175"/>
        <v>9359669658.4881077</v>
      </c>
      <c r="AJ1595" s="23">
        <f t="shared" si="1153"/>
        <v>6219.922423797766</v>
      </c>
      <c r="AK1595" s="23">
        <f t="shared" si="1154"/>
        <v>0</v>
      </c>
      <c r="AL1595" s="23">
        <f t="shared" si="1179"/>
        <v>0</v>
      </c>
      <c r="AM1595" s="23">
        <f t="shared" si="1180"/>
        <v>0</v>
      </c>
      <c r="AN1595" s="16">
        <f t="shared" si="1170"/>
        <v>0</v>
      </c>
      <c r="AO1595" s="23">
        <f t="shared" si="1171"/>
        <v>0</v>
      </c>
      <c r="AP1595" s="22">
        <f t="shared" si="1172"/>
        <v>0</v>
      </c>
      <c r="AQ1595" s="30">
        <f t="shared" si="1155"/>
        <v>6094753674.2510223</v>
      </c>
      <c r="AR1595" s="28">
        <f t="shared" si="1156"/>
        <v>2899063764.4843736</v>
      </c>
      <c r="AS1595" s="25">
        <f t="shared" si="1157"/>
        <v>200337590.02425668</v>
      </c>
      <c r="AT1595" s="32">
        <f t="shared" si="1158"/>
        <v>9250.0824604206282</v>
      </c>
      <c r="AU1595" s="23">
        <f t="shared" si="1159"/>
        <v>9250.0824604206282</v>
      </c>
      <c r="AV1595" s="22">
        <f t="shared" si="1160"/>
        <v>842124198.654212</v>
      </c>
      <c r="AW1595" s="31">
        <f t="shared" si="1173"/>
        <v>4206332828.5948272</v>
      </c>
    </row>
    <row r="1596" spans="1:53" x14ac:dyDescent="0.25">
      <c r="A1596">
        <f t="shared" si="1181"/>
        <v>557</v>
      </c>
      <c r="B1596" t="s">
        <v>6</v>
      </c>
      <c r="C1596" s="27">
        <f t="shared" si="1138"/>
        <v>0</v>
      </c>
      <c r="D1596" s="27">
        <f t="shared" si="1161"/>
        <v>0</v>
      </c>
      <c r="E1596" s="27" t="b">
        <f t="shared" si="1137"/>
        <v>1</v>
      </c>
      <c r="F1596" s="29">
        <f t="shared" si="1139"/>
        <v>0</v>
      </c>
      <c r="G1596" s="27">
        <f t="shared" si="1162"/>
        <v>0</v>
      </c>
      <c r="H1596" s="22">
        <f t="shared" si="1140"/>
        <v>20503306565.567112</v>
      </c>
      <c r="I1596" s="23">
        <f t="shared" si="1141"/>
        <v>132580106.5049091</v>
      </c>
      <c r="J1596" s="23">
        <f t="shared" si="1142"/>
        <v>1086</v>
      </c>
      <c r="K1596" s="19">
        <f t="shared" si="1163"/>
        <v>225.0831931027827</v>
      </c>
      <c r="L1596" s="16">
        <f t="shared" si="1143"/>
        <v>141.42600268936175</v>
      </c>
      <c r="M1596" s="23">
        <f>M1595-IF($B1596="B",(Percent_Rent_In_Elsies*2.49%/12 * H1595)/K1595,0)+IF($B1596="D",N1596,0)+IF(B1596="D",AK1595)+IF(B1596="C",F1595*90%)-(Y1596-Y1595)-IF($B1596="A",Q1595/K1595) + IF($B1596="A",Q1595/K1595)</f>
        <v>-34527938.336212024</v>
      </c>
      <c r="N1596" s="23">
        <f t="shared" si="1144"/>
        <v>0</v>
      </c>
      <c r="O1596" s="22">
        <f t="shared" si="1145"/>
        <v>0</v>
      </c>
      <c r="P1596" s="22">
        <f t="shared" si="1176"/>
        <v>0</v>
      </c>
      <c r="Q1596" s="22">
        <f t="shared" si="1177"/>
        <v>0</v>
      </c>
      <c r="R1596" s="22">
        <f t="shared" si="1146"/>
        <v>250260772.01846418</v>
      </c>
      <c r="S1596" s="16">
        <f t="shared" si="1183"/>
        <v>0</v>
      </c>
      <c r="T1596" s="15">
        <f t="shared" si="1147"/>
        <v>0</v>
      </c>
      <c r="U1596" s="23">
        <f t="shared" si="1164"/>
        <v>1111859.8998922387</v>
      </c>
      <c r="V1596" s="23">
        <f t="shared" si="1165"/>
        <v>0</v>
      </c>
      <c r="W1596" s="23">
        <f t="shared" si="1178"/>
        <v>0</v>
      </c>
      <c r="X1596" s="23">
        <f t="shared" si="1166"/>
        <v>31460376.160687342</v>
      </c>
      <c r="Y1596" s="23">
        <f t="shared" si="1148"/>
        <v>13825559.361691331</v>
      </c>
      <c r="Z1596" s="3">
        <f t="shared" si="1149"/>
        <v>0</v>
      </c>
      <c r="AA1596" s="23">
        <f t="shared" si="1150"/>
        <v>58216419.188169755</v>
      </c>
      <c r="AB1596" s="26">
        <f t="shared" si="1167"/>
        <v>70086276.274228647</v>
      </c>
      <c r="AC1596" s="23">
        <f t="shared" si="1168"/>
        <v>74889487.274228647</v>
      </c>
      <c r="AD1596" s="23">
        <f t="shared" si="1174"/>
        <v>4803211</v>
      </c>
      <c r="AE1596" s="24">
        <f t="shared" si="1182"/>
        <v>70086276.274228647</v>
      </c>
      <c r="AF1596" s="3">
        <f t="shared" si="1169"/>
        <v>0</v>
      </c>
      <c r="AG1596" s="2">
        <f t="shared" si="1151"/>
        <v>0</v>
      </c>
      <c r="AH1596" s="2">
        <f t="shared" si="1152"/>
        <v>117.01752557287088</v>
      </c>
      <c r="AI1596" s="23">
        <f t="shared" si="1175"/>
        <v>9359669658.4881077</v>
      </c>
      <c r="AJ1596" s="23">
        <f t="shared" si="1153"/>
        <v>6219.922423797766</v>
      </c>
      <c r="AK1596" s="23">
        <f t="shared" si="1154"/>
        <v>0</v>
      </c>
      <c r="AL1596" s="23">
        <f t="shared" si="1179"/>
        <v>0</v>
      </c>
      <c r="AM1596" s="23">
        <f t="shared" si="1180"/>
        <v>0</v>
      </c>
      <c r="AN1596" s="16">
        <f t="shared" si="1170"/>
        <v>0</v>
      </c>
      <c r="AO1596" s="23">
        <f t="shared" si="1171"/>
        <v>0</v>
      </c>
      <c r="AP1596" s="22">
        <f t="shared" si="1172"/>
        <v>0</v>
      </c>
      <c r="AQ1596" s="30">
        <f t="shared" si="1155"/>
        <v>6094753674.2510223</v>
      </c>
      <c r="AR1596" s="28">
        <f t="shared" si="1156"/>
        <v>2899063764.4843736</v>
      </c>
      <c r="AS1596" s="25">
        <f t="shared" si="1157"/>
        <v>200337590.02425668</v>
      </c>
      <c r="AT1596" s="32">
        <f t="shared" si="1158"/>
        <v>0</v>
      </c>
      <c r="AU1596" s="23">
        <f t="shared" si="1159"/>
        <v>0</v>
      </c>
      <c r="AV1596" s="22">
        <f t="shared" si="1160"/>
        <v>842124198.654212</v>
      </c>
      <c r="AW1596" s="31">
        <f t="shared" si="1173"/>
        <v>4191786325.1813064</v>
      </c>
    </row>
    <row r="1597" spans="1:53" x14ac:dyDescent="0.25">
      <c r="A1597">
        <f t="shared" si="1181"/>
        <v>557</v>
      </c>
      <c r="B1597" t="s">
        <v>7</v>
      </c>
      <c r="C1597" s="27">
        <f t="shared" si="1138"/>
        <v>0</v>
      </c>
      <c r="D1597" s="27">
        <f t="shared" si="1161"/>
        <v>0</v>
      </c>
      <c r="E1597" s="27" t="b">
        <f t="shared" si="1137"/>
        <v>1</v>
      </c>
      <c r="F1597" s="29">
        <f t="shared" si="1139"/>
        <v>0</v>
      </c>
      <c r="G1597" s="27">
        <f t="shared" si="1162"/>
        <v>0</v>
      </c>
      <c r="H1597" s="22">
        <f t="shared" si="1140"/>
        <v>20503306565.567112</v>
      </c>
      <c r="I1597" s="23">
        <f t="shared" si="1141"/>
        <v>132580106.5049091</v>
      </c>
      <c r="J1597" s="23">
        <f t="shared" si="1142"/>
        <v>1086</v>
      </c>
      <c r="K1597" s="19">
        <f t="shared" si="1163"/>
        <v>225.0831931027827</v>
      </c>
      <c r="L1597" s="16">
        <f t="shared" si="1143"/>
        <v>141.42600268936175</v>
      </c>
      <c r="M1597" s="23">
        <f>M1596-IF($B1597="B",(Percent_Rent_In_Elsies*2.49%/12 * H1596)/K1596,0)+IF($B1597="D",N1597,0)+IF(B1597="D",AK1596)+IF(B1597="C",F1596*90%)-(Y1597-Y1596)-IF($B1597="A",Q1596/K1596) + IF($B1597="A",Q1596/K1596)</f>
        <v>-34622446.416840069</v>
      </c>
      <c r="N1597" s="23">
        <f t="shared" si="1144"/>
        <v>0</v>
      </c>
      <c r="O1597" s="22">
        <f t="shared" si="1145"/>
        <v>0</v>
      </c>
      <c r="P1597" s="22">
        <f t="shared" si="1176"/>
        <v>0</v>
      </c>
      <c r="Q1597" s="22">
        <f t="shared" si="1177"/>
        <v>0</v>
      </c>
      <c r="R1597" s="22">
        <f t="shared" si="1146"/>
        <v>229405707.68359217</v>
      </c>
      <c r="S1597" s="16">
        <f t="shared" si="1183"/>
        <v>20855064.334872015</v>
      </c>
      <c r="T1597" s="15">
        <f t="shared" si="1147"/>
        <v>0</v>
      </c>
      <c r="U1597" s="23">
        <f t="shared" si="1164"/>
        <v>1019204.9082345521</v>
      </c>
      <c r="V1597" s="23">
        <f t="shared" si="1165"/>
        <v>92654.991657686551</v>
      </c>
      <c r="W1597" s="23">
        <f t="shared" si="1178"/>
        <v>0</v>
      </c>
      <c r="X1597" s="23">
        <f t="shared" si="1166"/>
        <v>31460376.160687342</v>
      </c>
      <c r="Y1597" s="23">
        <f t="shared" si="1148"/>
        <v>13825559.361691331</v>
      </c>
      <c r="Z1597" s="3">
        <f t="shared" si="1149"/>
        <v>0</v>
      </c>
      <c r="AA1597" s="23">
        <f t="shared" si="1150"/>
        <v>58216419.188169755</v>
      </c>
      <c r="AB1597" s="26">
        <f t="shared" si="1167"/>
        <v>70086276.274228647</v>
      </c>
      <c r="AC1597" s="23">
        <f t="shared" si="1168"/>
        <v>74889487.274228647</v>
      </c>
      <c r="AD1597" s="23">
        <f t="shared" si="1174"/>
        <v>4803211</v>
      </c>
      <c r="AE1597" s="24">
        <f t="shared" si="1182"/>
        <v>70086276.274228647</v>
      </c>
      <c r="AF1597" s="3">
        <f t="shared" si="1169"/>
        <v>0</v>
      </c>
      <c r="AG1597" s="2">
        <f t="shared" si="1151"/>
        <v>0</v>
      </c>
      <c r="AH1597" s="2">
        <f t="shared" si="1152"/>
        <v>117.01752557287088</v>
      </c>
      <c r="AI1597" s="23">
        <f t="shared" si="1175"/>
        <v>9359669658.4881077</v>
      </c>
      <c r="AJ1597" s="23">
        <f t="shared" si="1153"/>
        <v>6219.922423797766</v>
      </c>
      <c r="AK1597" s="23">
        <f t="shared" si="1154"/>
        <v>0</v>
      </c>
      <c r="AL1597" s="23">
        <f t="shared" si="1179"/>
        <v>1479799.4637889862</v>
      </c>
      <c r="AM1597" s="23">
        <f t="shared" si="1180"/>
        <v>1380635680.1317537</v>
      </c>
      <c r="AN1597" s="16">
        <f t="shared" si="1170"/>
        <v>0</v>
      </c>
      <c r="AO1597" s="23">
        <f t="shared" si="1171"/>
        <v>94508.080628046198</v>
      </c>
      <c r="AP1597" s="22">
        <f t="shared" si="1172"/>
        <v>21272180.561775882</v>
      </c>
      <c r="AQ1597" s="30">
        <f t="shared" si="1155"/>
        <v>6137117221.8397989</v>
      </c>
      <c r="AR1597" s="28">
        <f t="shared" si="1156"/>
        <v>2920155131.5113745</v>
      </c>
      <c r="AS1597" s="25">
        <f t="shared" si="1157"/>
        <v>200337590.02425668</v>
      </c>
      <c r="AT1597" s="32">
        <f t="shared" si="1158"/>
        <v>0</v>
      </c>
      <c r="AU1597" s="23">
        <f t="shared" si="1159"/>
        <v>0</v>
      </c>
      <c r="AV1597" s="22">
        <f t="shared" si="1160"/>
        <v>842124198.654212</v>
      </c>
      <c r="AW1597" s="31">
        <f t="shared" si="1173"/>
        <v>4234149872.770083</v>
      </c>
    </row>
    <row r="1598" spans="1:53" x14ac:dyDescent="0.25">
      <c r="A1598">
        <f t="shared" si="1181"/>
        <v>557</v>
      </c>
      <c r="B1598" t="s">
        <v>8</v>
      </c>
      <c r="C1598" s="27">
        <f t="shared" si="1138"/>
        <v>0</v>
      </c>
      <c r="D1598" s="27">
        <f t="shared" si="1161"/>
        <v>0</v>
      </c>
      <c r="E1598" s="27" t="b">
        <f t="shared" si="1137"/>
        <v>1</v>
      </c>
      <c r="F1598" s="29">
        <f t="shared" si="1139"/>
        <v>0</v>
      </c>
      <c r="G1598" s="27">
        <f t="shared" si="1162"/>
        <v>0</v>
      </c>
      <c r="H1598" s="22">
        <f t="shared" si="1140"/>
        <v>20503306565.567112</v>
      </c>
      <c r="I1598" s="23">
        <f t="shared" si="1141"/>
        <v>132580106.5049091</v>
      </c>
      <c r="J1598" s="23">
        <f t="shared" si="1142"/>
        <v>1086</v>
      </c>
      <c r="K1598" s="19">
        <f t="shared" si="1163"/>
        <v>225.0831931027827</v>
      </c>
      <c r="L1598" s="16">
        <f t="shared" si="1143"/>
        <v>141.42600268936175</v>
      </c>
      <c r="M1598" s="23">
        <f>M1597-IF($B1598="B",(Percent_Rent_In_Elsies*2.49%/12 * H1597)/K1597,0)+IF($B1598="D",N1598,0)+IF(B1598="D",AK1597)+IF(B1598="C",F1597*90%)-(Y1598-Y1597)-IF($B1598="A",Q1597/K1597) + IF($B1598="A",Q1597/K1597)</f>
        <v>-34622446.416840069</v>
      </c>
      <c r="N1598" s="23">
        <f t="shared" si="1144"/>
        <v>0</v>
      </c>
      <c r="O1598" s="22">
        <f t="shared" si="1145"/>
        <v>0</v>
      </c>
      <c r="P1598" s="22">
        <f t="shared" si="1176"/>
        <v>0</v>
      </c>
      <c r="Q1598" s="22">
        <f t="shared" si="1177"/>
        <v>0</v>
      </c>
      <c r="R1598" s="22">
        <f t="shared" si="1146"/>
        <v>250677888.24536806</v>
      </c>
      <c r="S1598" s="16">
        <f t="shared" si="1183"/>
        <v>20855064.334872015</v>
      </c>
      <c r="T1598" s="15">
        <f t="shared" si="1147"/>
        <v>0</v>
      </c>
      <c r="U1598" s="23">
        <f t="shared" si="1164"/>
        <v>1113712.9888625983</v>
      </c>
      <c r="V1598" s="23">
        <f t="shared" si="1165"/>
        <v>92654.991657686551</v>
      </c>
      <c r="W1598" s="23">
        <f t="shared" si="1178"/>
        <v>0</v>
      </c>
      <c r="X1598" s="23">
        <f t="shared" si="1166"/>
        <v>31460376.160687342</v>
      </c>
      <c r="Y1598" s="23">
        <f t="shared" si="1148"/>
        <v>13825559.361691331</v>
      </c>
      <c r="Z1598" s="3">
        <f t="shared" si="1149"/>
        <v>0</v>
      </c>
      <c r="AA1598" s="23">
        <f t="shared" si="1150"/>
        <v>58216419.188169755</v>
      </c>
      <c r="AB1598" s="26">
        <f t="shared" si="1167"/>
        <v>70086276.274228632</v>
      </c>
      <c r="AC1598" s="23">
        <f t="shared" si="1168"/>
        <v>74889487.274228647</v>
      </c>
      <c r="AD1598" s="23">
        <f t="shared" si="1174"/>
        <v>4803211</v>
      </c>
      <c r="AE1598" s="24">
        <f t="shared" si="1182"/>
        <v>70086276.274228647</v>
      </c>
      <c r="AF1598" s="3">
        <f t="shared" si="1169"/>
        <v>1E-4</v>
      </c>
      <c r="AG1598" s="2">
        <f t="shared" si="1151"/>
        <v>0</v>
      </c>
      <c r="AH1598" s="2">
        <f t="shared" si="1152"/>
        <v>117.01752557287088</v>
      </c>
      <c r="AI1598" s="23">
        <f t="shared" si="1175"/>
        <v>9359669658.4881077</v>
      </c>
      <c r="AJ1598" s="23">
        <f t="shared" si="1153"/>
        <v>6219.922423797766</v>
      </c>
      <c r="AK1598" s="23">
        <f t="shared" si="1154"/>
        <v>60162.43603307625</v>
      </c>
      <c r="AL1598" s="23">
        <f t="shared" si="1179"/>
        <v>0</v>
      </c>
      <c r="AM1598" s="23">
        <f t="shared" si="1180"/>
        <v>0</v>
      </c>
      <c r="AN1598" s="16">
        <f t="shared" si="1170"/>
        <v>0</v>
      </c>
      <c r="AO1598" s="23">
        <f t="shared" si="1171"/>
        <v>0</v>
      </c>
      <c r="AP1598" s="22">
        <f t="shared" si="1172"/>
        <v>0</v>
      </c>
      <c r="AQ1598" s="30">
        <f t="shared" si="1155"/>
        <v>6137117221.8397989</v>
      </c>
      <c r="AR1598" s="28">
        <f t="shared" si="1156"/>
        <v>2920155131.5113745</v>
      </c>
      <c r="AS1598" s="25">
        <f t="shared" si="1157"/>
        <v>200337590.02425668</v>
      </c>
      <c r="AT1598" s="32">
        <f t="shared" si="1158"/>
        <v>0</v>
      </c>
      <c r="AU1598" s="23">
        <f t="shared" si="1159"/>
        <v>0</v>
      </c>
      <c r="AV1598" s="22">
        <f t="shared" si="1160"/>
        <v>842124198.654212</v>
      </c>
      <c r="AW1598" s="31">
        <f t="shared" si="1173"/>
        <v>4234149872.7700834</v>
      </c>
    </row>
    <row r="1599" spans="1:53" x14ac:dyDescent="0.25">
      <c r="A1599" s="21">
        <f t="shared" si="1181"/>
        <v>557</v>
      </c>
      <c r="B1599" s="21" t="s">
        <v>9</v>
      </c>
      <c r="C1599" s="27">
        <f t="shared" si="1138"/>
        <v>0</v>
      </c>
      <c r="D1599" s="27">
        <f t="shared" si="1161"/>
        <v>0</v>
      </c>
      <c r="E1599" s="27" t="b">
        <f t="shared" si="1137"/>
        <v>1</v>
      </c>
      <c r="F1599" s="29">
        <f t="shared" si="1139"/>
        <v>0</v>
      </c>
      <c r="G1599" s="27">
        <f t="shared" si="1162"/>
        <v>0</v>
      </c>
      <c r="H1599" s="22">
        <f t="shared" si="1140"/>
        <v>20503306565.567112</v>
      </c>
      <c r="I1599" s="23">
        <f t="shared" si="1141"/>
        <v>132580106.5049091</v>
      </c>
      <c r="J1599" s="23">
        <f t="shared" si="1142"/>
        <v>1086</v>
      </c>
      <c r="K1599" s="19">
        <f t="shared" si="1163"/>
        <v>225.0831931027827</v>
      </c>
      <c r="L1599" s="16">
        <f t="shared" si="1143"/>
        <v>141.42600268936175</v>
      </c>
      <c r="M1599" s="23">
        <f>M1598-IF($B1599="B",(Percent_Rent_In_Elsies*2.49%/12 * H1598)/K1598,0)+IF($B1599="D",N1599,0)+IF(B1599="D",AK1598)+IF(B1599="C",F1598*90%)-(Y1599-Y1598)-IF($B1599="A",Q1598/K1598) + IF($B1599="A",Q1598/K1598)</f>
        <v>-34562283.980806991</v>
      </c>
      <c r="N1599" s="23">
        <f t="shared" si="1144"/>
        <v>0</v>
      </c>
      <c r="O1599" s="22">
        <f t="shared" si="1145"/>
        <v>14570748.536913104</v>
      </c>
      <c r="P1599" s="22">
        <f t="shared" si="1176"/>
        <v>0</v>
      </c>
      <c r="Q1599" s="22">
        <f t="shared" si="1177"/>
        <v>0</v>
      </c>
      <c r="R1599" s="22">
        <f t="shared" si="1146"/>
        <v>250677888.24536806</v>
      </c>
      <c r="S1599" s="16">
        <f t="shared" si="1183"/>
        <v>0</v>
      </c>
      <c r="T1599" s="15">
        <f t="shared" si="1147"/>
        <v>6284315.7979589105</v>
      </c>
      <c r="U1599" s="23">
        <f t="shared" si="1164"/>
        <v>1113712.9888625983</v>
      </c>
      <c r="V1599" s="23">
        <f t="shared" si="1165"/>
        <v>0</v>
      </c>
      <c r="W1599" s="23">
        <f t="shared" si="1178"/>
        <v>92654.991657686551</v>
      </c>
      <c r="X1599" s="23">
        <f t="shared" si="1166"/>
        <v>31460376.160687342</v>
      </c>
      <c r="Y1599" s="23">
        <f t="shared" si="1148"/>
        <v>13825559.361691331</v>
      </c>
      <c r="Z1599" s="3">
        <f t="shared" si="1149"/>
        <v>0</v>
      </c>
      <c r="AA1599" s="23">
        <f t="shared" si="1150"/>
        <v>58156256.752136678</v>
      </c>
      <c r="AB1599" s="26">
        <f t="shared" si="1167"/>
        <v>70086276.274228647</v>
      </c>
      <c r="AC1599" s="23">
        <f t="shared" si="1168"/>
        <v>74889487.274228647</v>
      </c>
      <c r="AD1599" s="23">
        <f t="shared" si="1174"/>
        <v>4803211</v>
      </c>
      <c r="AE1599" s="24">
        <f t="shared" si="1182"/>
        <v>70086276.274228647</v>
      </c>
      <c r="AF1599" s="3">
        <f t="shared" si="1169"/>
        <v>0</v>
      </c>
      <c r="AG1599" s="2">
        <f t="shared" si="1151"/>
        <v>0</v>
      </c>
      <c r="AH1599" s="2">
        <f t="shared" si="1152"/>
        <v>117.01752557287088</v>
      </c>
      <c r="AI1599" s="23">
        <f t="shared" si="1175"/>
        <v>9349997120.4829884</v>
      </c>
      <c r="AJ1599" s="23">
        <f t="shared" si="1153"/>
        <v>6219.922423797766</v>
      </c>
      <c r="AK1599" s="23">
        <f t="shared" si="1154"/>
        <v>0</v>
      </c>
      <c r="AL1599" s="23">
        <f t="shared" si="1179"/>
        <v>0</v>
      </c>
      <c r="AM1599" s="23">
        <f t="shared" si="1180"/>
        <v>0</v>
      </c>
      <c r="AN1599" s="16">
        <f t="shared" si="1170"/>
        <v>0</v>
      </c>
      <c r="AO1599" s="23">
        <f t="shared" si="1171"/>
        <v>0</v>
      </c>
      <c r="AP1599" s="22">
        <f t="shared" si="1172"/>
        <v>0</v>
      </c>
      <c r="AQ1599" s="30">
        <f t="shared" si="1155"/>
        <v>6137117221.8397989</v>
      </c>
      <c r="AR1599" s="28">
        <f t="shared" si="1156"/>
        <v>2920155131.5113745</v>
      </c>
      <c r="AS1599" s="25">
        <f t="shared" si="1157"/>
        <v>200337590.02425668</v>
      </c>
      <c r="AT1599" s="32">
        <f t="shared" si="1158"/>
        <v>0</v>
      </c>
      <c r="AU1599" s="23">
        <f t="shared" si="1159"/>
        <v>0</v>
      </c>
      <c r="AV1599" s="22">
        <f t="shared" si="1160"/>
        <v>842124198.654212</v>
      </c>
      <c r="AW1599" s="31">
        <f t="shared" si="1173"/>
        <v>4234149872.7700834</v>
      </c>
      <c r="AX1599" s="21"/>
      <c r="AY1599" s="21"/>
      <c r="AZ1599" s="21"/>
      <c r="BA1599" s="21"/>
    </row>
    <row r="1600" spans="1:53" x14ac:dyDescent="0.25">
      <c r="A1600" s="21">
        <f t="shared" si="1181"/>
        <v>557</v>
      </c>
      <c r="B1600" s="21" t="s">
        <v>28</v>
      </c>
      <c r="C1600" s="27">
        <f t="shared" si="1138"/>
        <v>0</v>
      </c>
      <c r="D1600" s="27">
        <f t="shared" si="1161"/>
        <v>0</v>
      </c>
      <c r="E1600" s="27" t="b">
        <f t="shared" si="1137"/>
        <v>1</v>
      </c>
      <c r="F1600" s="29">
        <f t="shared" si="1139"/>
        <v>0</v>
      </c>
      <c r="G1600" s="27">
        <f t="shared" si="1162"/>
        <v>0</v>
      </c>
      <c r="H1600" s="22">
        <f t="shared" si="1140"/>
        <v>20503306565.567112</v>
      </c>
      <c r="I1600" s="23">
        <f t="shared" si="1141"/>
        <v>132580106.5049091</v>
      </c>
      <c r="J1600" s="23">
        <f t="shared" si="1142"/>
        <v>1086</v>
      </c>
      <c r="K1600" s="19">
        <f t="shared" si="1163"/>
        <v>225.0831931027827</v>
      </c>
      <c r="L1600" s="16">
        <f t="shared" si="1143"/>
        <v>141.42600268936175</v>
      </c>
      <c r="M1600" s="23">
        <f>M1599-IF($B1600="B",(Percent_Rent_In_Elsies*2.49%/12 * H1599)/K1599,0)+IF($B1600="D",N1600,0)+IF(B1600="D",AK1599)+IF(B1600="C",F1599*90%)-(Y1600-Y1599)-IF($B1600="A",Q1599/K1599) + IF($B1600="A",Q1599/K1599)</f>
        <v>-34562283.980806991</v>
      </c>
      <c r="N1600" s="23">
        <f t="shared" si="1144"/>
        <v>0</v>
      </c>
      <c r="O1600" s="22">
        <f t="shared" si="1145"/>
        <v>0</v>
      </c>
      <c r="P1600" s="22">
        <f t="shared" si="1176"/>
        <v>14570748.536913104</v>
      </c>
      <c r="Q1600" s="22">
        <f t="shared" si="1177"/>
        <v>0</v>
      </c>
      <c r="R1600" s="22">
        <f t="shared" si="1146"/>
        <v>250677888.24536806</v>
      </c>
      <c r="S1600" s="16">
        <f t="shared" si="1183"/>
        <v>0</v>
      </c>
      <c r="T1600" s="15">
        <f t="shared" si="1147"/>
        <v>0</v>
      </c>
      <c r="U1600" s="23">
        <f t="shared" si="1164"/>
        <v>1113712.9888625983</v>
      </c>
      <c r="V1600" s="23">
        <f t="shared" si="1165"/>
        <v>0</v>
      </c>
      <c r="W1600" s="23">
        <f t="shared" si="1178"/>
        <v>0</v>
      </c>
      <c r="X1600" s="23">
        <f t="shared" si="1166"/>
        <v>31460376.160687342</v>
      </c>
      <c r="Y1600" s="23">
        <f t="shared" si="1148"/>
        <v>13825559.361691331</v>
      </c>
      <c r="Z1600" s="3">
        <f t="shared" si="1149"/>
        <v>4632.7495828843275</v>
      </c>
      <c r="AA1600" s="23">
        <f t="shared" si="1150"/>
        <v>58225747.995879941</v>
      </c>
      <c r="AB1600" s="26">
        <f t="shared" si="1167"/>
        <v>70086276.274228647</v>
      </c>
      <c r="AC1600" s="23">
        <f t="shared" si="1168"/>
        <v>74889487.274228647</v>
      </c>
      <c r="AD1600" s="23">
        <f t="shared" si="1174"/>
        <v>4803211</v>
      </c>
      <c r="AE1600" s="24">
        <f t="shared" si="1182"/>
        <v>70086276.274228647</v>
      </c>
      <c r="AF1600" s="3">
        <f t="shared" si="1169"/>
        <v>0</v>
      </c>
      <c r="AG1600" s="2">
        <f t="shared" si="1151"/>
        <v>555929949.94611931</v>
      </c>
      <c r="AH1600" s="2">
        <f t="shared" si="1152"/>
        <v>117.01752557287088</v>
      </c>
      <c r="AI1600" s="23">
        <f t="shared" si="1175"/>
        <v>9361169485.5075722</v>
      </c>
      <c r="AJ1600" s="23">
        <f t="shared" si="1153"/>
        <v>6219.922423797766</v>
      </c>
      <c r="AK1600" s="23">
        <f t="shared" si="1154"/>
        <v>0</v>
      </c>
      <c r="AL1600" s="23">
        <f t="shared" si="1179"/>
        <v>0</v>
      </c>
      <c r="AM1600" s="23">
        <f t="shared" si="1180"/>
        <v>0</v>
      </c>
      <c r="AN1600" s="16">
        <f t="shared" si="1170"/>
        <v>0</v>
      </c>
      <c r="AO1600" s="23">
        <f t="shared" si="1171"/>
        <v>0</v>
      </c>
      <c r="AP1600" s="22">
        <f t="shared" si="1172"/>
        <v>0</v>
      </c>
      <c r="AQ1600" s="30">
        <f t="shared" si="1155"/>
        <v>6137117221.8397989</v>
      </c>
      <c r="AR1600" s="28">
        <f t="shared" si="1156"/>
        <v>2920155131.5113745</v>
      </c>
      <c r="AS1600" s="25">
        <f t="shared" si="1157"/>
        <v>200337590.02425668</v>
      </c>
      <c r="AT1600" s="32">
        <f t="shared" si="1158"/>
        <v>9265.4991657686551</v>
      </c>
      <c r="AU1600" s="23">
        <f t="shared" si="1159"/>
        <v>9265.4991657686551</v>
      </c>
      <c r="AV1600" s="22">
        <f t="shared" si="1160"/>
        <v>848408514.45217085</v>
      </c>
      <c r="AW1600" s="31">
        <f t="shared" si="1173"/>
        <v>4234149872.7700834</v>
      </c>
      <c r="AX1600" s="21"/>
      <c r="AY1600" s="21"/>
      <c r="AZ1600" s="21"/>
      <c r="BA1600" s="21"/>
    </row>
    <row r="1601" spans="1:53" x14ac:dyDescent="0.25">
      <c r="A1601">
        <f t="shared" si="1181"/>
        <v>558</v>
      </c>
      <c r="B1601" t="s">
        <v>6</v>
      </c>
      <c r="C1601" s="27">
        <f t="shared" si="1138"/>
        <v>0</v>
      </c>
      <c r="D1601" s="27">
        <f t="shared" si="1161"/>
        <v>0</v>
      </c>
      <c r="E1601" s="27" t="b">
        <f t="shared" si="1137"/>
        <v>1</v>
      </c>
      <c r="F1601" s="29">
        <f t="shared" si="1139"/>
        <v>0</v>
      </c>
      <c r="G1601" s="27">
        <f t="shared" si="1162"/>
        <v>0</v>
      </c>
      <c r="H1601" s="22">
        <f t="shared" si="1140"/>
        <v>20537478743.176392</v>
      </c>
      <c r="I1601" s="23">
        <f t="shared" si="1141"/>
        <v>132580106.5049091</v>
      </c>
      <c r="J1601" s="23">
        <f t="shared" si="1142"/>
        <v>1086</v>
      </c>
      <c r="K1601" s="19">
        <f t="shared" si="1163"/>
        <v>225.0831931027827</v>
      </c>
      <c r="L1601" s="16">
        <f t="shared" si="1143"/>
        <v>141.66171269384404</v>
      </c>
      <c r="M1601" s="23">
        <f>M1600-IF($B1601="B",(Percent_Rent_In_Elsies*2.49%/12 * H1600)/K1600,0)+IF($B1601="D",N1601,0)+IF(B1601="D",AK1600)+IF(B1601="C",F1600*90%)-(Y1601-Y1600)-IF($B1601="A",Q1600/K1600) + IF($B1601="A",Q1600/K1600)</f>
        <v>-34562283.980806991</v>
      </c>
      <c r="N1601" s="23">
        <f t="shared" si="1144"/>
        <v>0</v>
      </c>
      <c r="O1601" s="22">
        <f t="shared" si="1145"/>
        <v>0</v>
      </c>
      <c r="P1601" s="22">
        <f t="shared" si="1176"/>
        <v>0</v>
      </c>
      <c r="Q1601" s="22">
        <f t="shared" si="1177"/>
        <v>0</v>
      </c>
      <c r="R1601" s="22">
        <f t="shared" si="1146"/>
        <v>250677888.24536806</v>
      </c>
      <c r="S1601" s="16">
        <f t="shared" si="1183"/>
        <v>0</v>
      </c>
      <c r="T1601" s="15">
        <f t="shared" si="1147"/>
        <v>0</v>
      </c>
      <c r="U1601" s="23">
        <f t="shared" si="1164"/>
        <v>1113712.9888625983</v>
      </c>
      <c r="V1601" s="23">
        <f t="shared" si="1165"/>
        <v>0</v>
      </c>
      <c r="W1601" s="23">
        <f t="shared" si="1178"/>
        <v>0</v>
      </c>
      <c r="X1601" s="23">
        <f t="shared" si="1166"/>
        <v>31483539.908601765</v>
      </c>
      <c r="Y1601" s="23">
        <f t="shared" si="1148"/>
        <v>13825559.361691331</v>
      </c>
      <c r="Z1601" s="3">
        <f t="shared" si="1149"/>
        <v>0</v>
      </c>
      <c r="AA1601" s="23">
        <f t="shared" si="1150"/>
        <v>58225747.995879941</v>
      </c>
      <c r="AB1601" s="26">
        <f t="shared" si="1167"/>
        <v>70086276.274228647</v>
      </c>
      <c r="AC1601" s="23">
        <f t="shared" si="1168"/>
        <v>74889487.274228647</v>
      </c>
      <c r="AD1601" s="23">
        <f t="shared" si="1174"/>
        <v>4803211</v>
      </c>
      <c r="AE1601" s="24">
        <f t="shared" si="1182"/>
        <v>70086276.274228647</v>
      </c>
      <c r="AF1601" s="3">
        <f t="shared" si="1169"/>
        <v>0</v>
      </c>
      <c r="AG1601" s="2">
        <f t="shared" si="1151"/>
        <v>0</v>
      </c>
      <c r="AH1601" s="2">
        <f t="shared" si="1152"/>
        <v>117.21255478215902</v>
      </c>
      <c r="AI1601" s="23">
        <f t="shared" si="1175"/>
        <v>9361169485.5075722</v>
      </c>
      <c r="AJ1601" s="23">
        <f t="shared" si="1153"/>
        <v>6219.922423797766</v>
      </c>
      <c r="AK1601" s="23">
        <f t="shared" si="1154"/>
        <v>0</v>
      </c>
      <c r="AL1601" s="23">
        <f t="shared" si="1179"/>
        <v>0</v>
      </c>
      <c r="AM1601" s="23">
        <f t="shared" si="1180"/>
        <v>0</v>
      </c>
      <c r="AN1601" s="16">
        <f t="shared" si="1170"/>
        <v>0</v>
      </c>
      <c r="AO1601" s="23">
        <f t="shared" si="1171"/>
        <v>0</v>
      </c>
      <c r="AP1601" s="22">
        <f t="shared" si="1172"/>
        <v>0</v>
      </c>
      <c r="AQ1601" s="30">
        <f t="shared" si="1155"/>
        <v>6137117221.8397989</v>
      </c>
      <c r="AR1601" s="28">
        <f t="shared" si="1156"/>
        <v>2920155131.5113745</v>
      </c>
      <c r="AS1601" s="25">
        <f t="shared" si="1157"/>
        <v>200337590.02425668</v>
      </c>
      <c r="AT1601" s="32">
        <f t="shared" si="1158"/>
        <v>0</v>
      </c>
      <c r="AU1601" s="23">
        <f t="shared" si="1159"/>
        <v>0</v>
      </c>
      <c r="AV1601" s="22">
        <f t="shared" si="1160"/>
        <v>848408514.45217085</v>
      </c>
      <c r="AW1601" s="31">
        <f t="shared" si="1173"/>
        <v>4219579124.23317</v>
      </c>
    </row>
    <row r="1602" spans="1:53" x14ac:dyDescent="0.25">
      <c r="A1602">
        <f t="shared" si="1181"/>
        <v>558</v>
      </c>
      <c r="B1602" t="s">
        <v>7</v>
      </c>
      <c r="C1602" s="27">
        <f t="shared" si="1138"/>
        <v>0</v>
      </c>
      <c r="D1602" s="27">
        <f t="shared" si="1161"/>
        <v>0</v>
      </c>
      <c r="E1602" s="27" t="b">
        <f t="shared" si="1137"/>
        <v>1</v>
      </c>
      <c r="F1602" s="29">
        <f t="shared" si="1139"/>
        <v>0</v>
      </c>
      <c r="G1602" s="27">
        <f t="shared" si="1162"/>
        <v>0</v>
      </c>
      <c r="H1602" s="22">
        <f t="shared" si="1140"/>
        <v>20537478743.176392</v>
      </c>
      <c r="I1602" s="23">
        <f t="shared" si="1141"/>
        <v>132580106.5049091</v>
      </c>
      <c r="J1602" s="23">
        <f t="shared" si="1142"/>
        <v>1086</v>
      </c>
      <c r="K1602" s="19">
        <f t="shared" si="1163"/>
        <v>225.0831931027827</v>
      </c>
      <c r="L1602" s="16">
        <f t="shared" si="1143"/>
        <v>141.66171269384404</v>
      </c>
      <c r="M1602" s="23">
        <f>M1601-IF($B1602="B",(Percent_Rent_In_Elsies*2.49%/12 * H1601)/K1601,0)+IF($B1602="D",N1602,0)+IF(B1602="D",AK1601)+IF(B1602="C",F1601*90%)-(Y1602-Y1601)-IF($B1602="A",Q1601/K1601) + IF($B1602="A",Q1601/K1601)</f>
        <v>-34656949.574902751</v>
      </c>
      <c r="N1602" s="23">
        <f t="shared" si="1144"/>
        <v>0</v>
      </c>
      <c r="O1602" s="22">
        <f t="shared" si="1145"/>
        <v>0</v>
      </c>
      <c r="P1602" s="22">
        <f t="shared" si="1176"/>
        <v>0</v>
      </c>
      <c r="Q1602" s="22">
        <f t="shared" si="1177"/>
        <v>0</v>
      </c>
      <c r="R1602" s="22">
        <f t="shared" si="1146"/>
        <v>229788064.22492072</v>
      </c>
      <c r="S1602" s="16">
        <f t="shared" si="1183"/>
        <v>20889824.02044734</v>
      </c>
      <c r="T1602" s="15">
        <f t="shared" si="1147"/>
        <v>0</v>
      </c>
      <c r="U1602" s="23">
        <f t="shared" si="1164"/>
        <v>1020903.5731240484</v>
      </c>
      <c r="V1602" s="23">
        <f t="shared" si="1165"/>
        <v>92809.415738549855</v>
      </c>
      <c r="W1602" s="23">
        <f t="shared" si="1178"/>
        <v>0</v>
      </c>
      <c r="X1602" s="23">
        <f t="shared" si="1166"/>
        <v>31483539.908601765</v>
      </c>
      <c r="Y1602" s="23">
        <f t="shared" si="1148"/>
        <v>13825559.361691331</v>
      </c>
      <c r="Z1602" s="3">
        <f t="shared" si="1149"/>
        <v>0</v>
      </c>
      <c r="AA1602" s="23">
        <f t="shared" si="1150"/>
        <v>58225747.995879941</v>
      </c>
      <c r="AB1602" s="26">
        <f t="shared" si="1167"/>
        <v>70086276.274228662</v>
      </c>
      <c r="AC1602" s="23">
        <f t="shared" si="1168"/>
        <v>74889487.274228647</v>
      </c>
      <c r="AD1602" s="23">
        <f t="shared" si="1174"/>
        <v>4803211</v>
      </c>
      <c r="AE1602" s="24">
        <f t="shared" si="1182"/>
        <v>70086276.274228647</v>
      </c>
      <c r="AF1602" s="3">
        <f t="shared" si="1169"/>
        <v>0</v>
      </c>
      <c r="AG1602" s="2">
        <f t="shared" si="1151"/>
        <v>0</v>
      </c>
      <c r="AH1602" s="2">
        <f t="shared" si="1152"/>
        <v>117.21255478215902</v>
      </c>
      <c r="AI1602" s="23">
        <f t="shared" si="1175"/>
        <v>9361169485.5075722</v>
      </c>
      <c r="AJ1602" s="23">
        <f t="shared" si="1153"/>
        <v>6219.922423797766</v>
      </c>
      <c r="AK1602" s="23">
        <f t="shared" si="1154"/>
        <v>0</v>
      </c>
      <c r="AL1602" s="23">
        <f t="shared" si="1179"/>
        <v>1499827.0194644928</v>
      </c>
      <c r="AM1602" s="23">
        <f t="shared" si="1180"/>
        <v>1399321156.527745</v>
      </c>
      <c r="AN1602" s="16">
        <f t="shared" si="1170"/>
        <v>0</v>
      </c>
      <c r="AO1602" s="23">
        <f t="shared" si="1171"/>
        <v>94665.594095759618</v>
      </c>
      <c r="AP1602" s="22">
        <f t="shared" si="1172"/>
        <v>21307634.196045507</v>
      </c>
      <c r="AQ1602" s="30">
        <f t="shared" si="1155"/>
        <v>6179551375.3412237</v>
      </c>
      <c r="AR1602" s="28">
        <f t="shared" si="1156"/>
        <v>2941281650.8167534</v>
      </c>
      <c r="AS1602" s="25">
        <f t="shared" si="1157"/>
        <v>200337590.02425668</v>
      </c>
      <c r="AT1602" s="32">
        <f t="shared" si="1158"/>
        <v>0</v>
      </c>
      <c r="AU1602" s="23">
        <f t="shared" si="1159"/>
        <v>0</v>
      </c>
      <c r="AV1602" s="22">
        <f t="shared" si="1160"/>
        <v>848408514.45217085</v>
      </c>
      <c r="AW1602" s="31">
        <f t="shared" si="1173"/>
        <v>4262013277.7345943</v>
      </c>
    </row>
    <row r="1603" spans="1:53" s="21" customFormat="1" x14ac:dyDescent="0.25">
      <c r="A1603">
        <f t="shared" si="1181"/>
        <v>558</v>
      </c>
      <c r="B1603" t="s">
        <v>8</v>
      </c>
      <c r="C1603" s="27">
        <f t="shared" si="1138"/>
        <v>0</v>
      </c>
      <c r="D1603" s="27">
        <f t="shared" si="1161"/>
        <v>0</v>
      </c>
      <c r="E1603" s="27" t="b">
        <f t="shared" si="1137"/>
        <v>1</v>
      </c>
      <c r="F1603" s="29">
        <f t="shared" si="1139"/>
        <v>0</v>
      </c>
      <c r="G1603" s="27">
        <f t="shared" si="1162"/>
        <v>0</v>
      </c>
      <c r="H1603" s="22">
        <f t="shared" si="1140"/>
        <v>20537478743.176392</v>
      </c>
      <c r="I1603" s="23">
        <f t="shared" si="1141"/>
        <v>132580106.5049091</v>
      </c>
      <c r="J1603" s="23">
        <f t="shared" si="1142"/>
        <v>1086</v>
      </c>
      <c r="K1603" s="19">
        <f t="shared" si="1163"/>
        <v>225.0831931027827</v>
      </c>
      <c r="L1603" s="16">
        <f t="shared" si="1143"/>
        <v>141.66171269384404</v>
      </c>
      <c r="M1603" s="23">
        <f>M1602-IF($B1603="B",(Percent_Rent_In_Elsies*2.49%/12 * H1602)/K1602,0)+IF($B1603="D",N1603,0)+IF(B1603="D",AK1602)+IF(B1603="C",F1602*90%)-(Y1603-Y1602)-IF($B1603="A",Q1602/K1602) + IF($B1603="A",Q1602/K1602)</f>
        <v>-34656949.574902751</v>
      </c>
      <c r="N1603" s="23">
        <f t="shared" si="1144"/>
        <v>0</v>
      </c>
      <c r="O1603" s="22">
        <f t="shared" si="1145"/>
        <v>0</v>
      </c>
      <c r="P1603" s="22">
        <f t="shared" si="1176"/>
        <v>0</v>
      </c>
      <c r="Q1603" s="22">
        <f t="shared" si="1177"/>
        <v>0</v>
      </c>
      <c r="R1603" s="22">
        <f t="shared" si="1146"/>
        <v>251095698.42096624</v>
      </c>
      <c r="S1603" s="16">
        <f t="shared" si="1183"/>
        <v>20889824.02044734</v>
      </c>
      <c r="T1603" s="15">
        <f t="shared" si="1147"/>
        <v>0</v>
      </c>
      <c r="U1603" s="23">
        <f t="shared" si="1164"/>
        <v>1115569.1672198081</v>
      </c>
      <c r="V1603" s="23">
        <f t="shared" si="1165"/>
        <v>92809.415738549855</v>
      </c>
      <c r="W1603" s="23">
        <f t="shared" si="1178"/>
        <v>0</v>
      </c>
      <c r="X1603" s="23">
        <f t="shared" si="1166"/>
        <v>31483539.908601765</v>
      </c>
      <c r="Y1603" s="23">
        <f t="shared" si="1148"/>
        <v>13825559.361691331</v>
      </c>
      <c r="Z1603" s="3">
        <f t="shared" si="1149"/>
        <v>0</v>
      </c>
      <c r="AA1603" s="23">
        <f t="shared" si="1150"/>
        <v>58225747.995879941</v>
      </c>
      <c r="AB1603" s="26">
        <f t="shared" si="1167"/>
        <v>70086276.274228662</v>
      </c>
      <c r="AC1603" s="23">
        <f t="shared" si="1168"/>
        <v>74889487.274228647</v>
      </c>
      <c r="AD1603" s="23">
        <f t="shared" si="1174"/>
        <v>4803211</v>
      </c>
      <c r="AE1603" s="24">
        <f t="shared" si="1182"/>
        <v>70086276.274228647</v>
      </c>
      <c r="AF1603" s="3">
        <f t="shared" si="1169"/>
        <v>1E-4</v>
      </c>
      <c r="AG1603" s="2">
        <f t="shared" si="1151"/>
        <v>0</v>
      </c>
      <c r="AH1603" s="2">
        <f t="shared" si="1152"/>
        <v>117.21255478215902</v>
      </c>
      <c r="AI1603" s="23">
        <f t="shared" si="1175"/>
        <v>9361169485.5075722</v>
      </c>
      <c r="AJ1603" s="23">
        <f t="shared" si="1153"/>
        <v>6219.922423797766</v>
      </c>
      <c r="AK1603" s="23">
        <f t="shared" si="1154"/>
        <v>60153.612439116732</v>
      </c>
      <c r="AL1603" s="23">
        <f t="shared" si="1179"/>
        <v>0</v>
      </c>
      <c r="AM1603" s="23">
        <f t="shared" si="1180"/>
        <v>0</v>
      </c>
      <c r="AN1603" s="16">
        <f t="shared" si="1170"/>
        <v>0</v>
      </c>
      <c r="AO1603" s="23">
        <f t="shared" si="1171"/>
        <v>0</v>
      </c>
      <c r="AP1603" s="22">
        <f t="shared" si="1172"/>
        <v>0</v>
      </c>
      <c r="AQ1603" s="30">
        <f t="shared" si="1155"/>
        <v>6179551375.3412237</v>
      </c>
      <c r="AR1603" s="28">
        <f t="shared" si="1156"/>
        <v>2941281650.8167534</v>
      </c>
      <c r="AS1603" s="25">
        <f t="shared" si="1157"/>
        <v>200337590.02425668</v>
      </c>
      <c r="AT1603" s="32">
        <f t="shared" si="1158"/>
        <v>0</v>
      </c>
      <c r="AU1603" s="23">
        <f t="shared" si="1159"/>
        <v>0</v>
      </c>
      <c r="AV1603" s="22">
        <f t="shared" si="1160"/>
        <v>848408514.45217085</v>
      </c>
      <c r="AW1603" s="31">
        <f t="shared" si="1173"/>
        <v>4262013277.7345943</v>
      </c>
      <c r="AX1603"/>
      <c r="AY1603"/>
      <c r="AZ1603"/>
      <c r="BA1603"/>
    </row>
    <row r="1604" spans="1:53" s="21" customFormat="1" x14ac:dyDescent="0.25">
      <c r="A1604">
        <f t="shared" si="1181"/>
        <v>558</v>
      </c>
      <c r="B1604" t="s">
        <v>9</v>
      </c>
      <c r="C1604" s="27">
        <f t="shared" si="1138"/>
        <v>0</v>
      </c>
      <c r="D1604" s="27">
        <f t="shared" si="1161"/>
        <v>0</v>
      </c>
      <c r="E1604" s="27" t="b">
        <f t="shared" si="1137"/>
        <v>1</v>
      </c>
      <c r="F1604" s="29">
        <f t="shared" si="1139"/>
        <v>0</v>
      </c>
      <c r="G1604" s="27">
        <f t="shared" si="1162"/>
        <v>0</v>
      </c>
      <c r="H1604" s="22">
        <f t="shared" si="1140"/>
        <v>20537478743.176392</v>
      </c>
      <c r="I1604" s="23">
        <f t="shared" si="1141"/>
        <v>132580106.5049091</v>
      </c>
      <c r="J1604" s="23">
        <f t="shared" si="1142"/>
        <v>1086</v>
      </c>
      <c r="K1604" s="19">
        <f t="shared" si="1163"/>
        <v>225.0831931027827</v>
      </c>
      <c r="L1604" s="16">
        <f t="shared" si="1143"/>
        <v>141.66171269384404</v>
      </c>
      <c r="M1604" s="23">
        <f>M1603-IF($B1604="B",(Percent_Rent_In_Elsies*2.49%/12 * H1603)/K1603,0)+IF($B1604="D",N1604,0)+IF(B1604="D",AK1603)+IF(B1604="C",F1603*90%)-(Y1604-Y1603)-IF($B1604="A",Q1603/K1603) + IF($B1604="A",Q1603/K1603)</f>
        <v>-34596795.962463632</v>
      </c>
      <c r="N1604" s="23">
        <f t="shared" si="1144"/>
        <v>0</v>
      </c>
      <c r="O1604" s="22">
        <f t="shared" si="1145"/>
        <v>14595033.989591572</v>
      </c>
      <c r="P1604" s="22">
        <f t="shared" si="1176"/>
        <v>0</v>
      </c>
      <c r="Q1604" s="22">
        <f t="shared" si="1177"/>
        <v>0</v>
      </c>
      <c r="R1604" s="22">
        <f t="shared" si="1146"/>
        <v>251095698.42096624</v>
      </c>
      <c r="S1604" s="16">
        <f t="shared" si="1183"/>
        <v>0</v>
      </c>
      <c r="T1604" s="15">
        <f t="shared" si="1147"/>
        <v>6294790.0308557674</v>
      </c>
      <c r="U1604" s="23">
        <f t="shared" si="1164"/>
        <v>1115569.1672198081</v>
      </c>
      <c r="V1604" s="23">
        <f t="shared" si="1165"/>
        <v>0</v>
      </c>
      <c r="W1604" s="23">
        <f t="shared" si="1178"/>
        <v>92809.415738549855</v>
      </c>
      <c r="X1604" s="23">
        <f t="shared" si="1166"/>
        <v>31483539.908601765</v>
      </c>
      <c r="Y1604" s="23">
        <f t="shared" si="1148"/>
        <v>13825559.361691331</v>
      </c>
      <c r="Z1604" s="3">
        <f t="shared" si="1149"/>
        <v>0</v>
      </c>
      <c r="AA1604" s="23">
        <f t="shared" si="1150"/>
        <v>58165594.383440822</v>
      </c>
      <c r="AB1604" s="26">
        <f t="shared" si="1167"/>
        <v>70086276.274228647</v>
      </c>
      <c r="AC1604" s="23">
        <f t="shared" si="1168"/>
        <v>74889487.274228647</v>
      </c>
      <c r="AD1604" s="23">
        <f t="shared" si="1174"/>
        <v>4803211</v>
      </c>
      <c r="AE1604" s="24">
        <f t="shared" si="1182"/>
        <v>70086276.274228647</v>
      </c>
      <c r="AF1604" s="3">
        <f t="shared" si="1169"/>
        <v>0</v>
      </c>
      <c r="AG1604" s="2">
        <f t="shared" si="1151"/>
        <v>0</v>
      </c>
      <c r="AH1604" s="2">
        <f t="shared" si="1152"/>
        <v>117.21255478215902</v>
      </c>
      <c r="AI1604" s="23">
        <f t="shared" si="1175"/>
        <v>9351498366.1043835</v>
      </c>
      <c r="AJ1604" s="23">
        <f t="shared" si="1153"/>
        <v>6219.922423797766</v>
      </c>
      <c r="AK1604" s="23">
        <f t="shared" si="1154"/>
        <v>0</v>
      </c>
      <c r="AL1604" s="23">
        <f t="shared" si="1179"/>
        <v>0</v>
      </c>
      <c r="AM1604" s="23">
        <f t="shared" si="1180"/>
        <v>0</v>
      </c>
      <c r="AN1604" s="16">
        <f t="shared" si="1170"/>
        <v>0</v>
      </c>
      <c r="AO1604" s="23">
        <f t="shared" si="1171"/>
        <v>0</v>
      </c>
      <c r="AP1604" s="22">
        <f t="shared" si="1172"/>
        <v>0</v>
      </c>
      <c r="AQ1604" s="30">
        <f t="shared" si="1155"/>
        <v>6179551375.3412237</v>
      </c>
      <c r="AR1604" s="28">
        <f t="shared" si="1156"/>
        <v>2941281650.8167534</v>
      </c>
      <c r="AS1604" s="25">
        <f t="shared" si="1157"/>
        <v>200337590.02425668</v>
      </c>
      <c r="AT1604" s="32">
        <f t="shared" si="1158"/>
        <v>0</v>
      </c>
      <c r="AU1604" s="23">
        <f t="shared" si="1159"/>
        <v>0</v>
      </c>
      <c r="AV1604" s="22">
        <f t="shared" si="1160"/>
        <v>848408514.45217085</v>
      </c>
      <c r="AW1604" s="31">
        <f t="shared" si="1173"/>
        <v>4262013277.7345943</v>
      </c>
      <c r="AX1604"/>
      <c r="AY1604"/>
      <c r="AZ1604"/>
      <c r="BA1604"/>
    </row>
    <row r="1605" spans="1:53" x14ac:dyDescent="0.25">
      <c r="A1605" s="21">
        <f t="shared" si="1181"/>
        <v>558</v>
      </c>
      <c r="B1605" s="21" t="s">
        <v>28</v>
      </c>
      <c r="C1605" s="27">
        <f t="shared" si="1138"/>
        <v>0</v>
      </c>
      <c r="D1605" s="27">
        <f t="shared" si="1161"/>
        <v>0</v>
      </c>
      <c r="E1605" s="27" t="b">
        <f t="shared" si="1137"/>
        <v>1</v>
      </c>
      <c r="F1605" s="29">
        <f t="shared" si="1139"/>
        <v>0</v>
      </c>
      <c r="G1605" s="27">
        <f t="shared" si="1162"/>
        <v>0</v>
      </c>
      <c r="H1605" s="22">
        <f t="shared" si="1140"/>
        <v>20537478743.176392</v>
      </c>
      <c r="I1605" s="23">
        <f t="shared" si="1141"/>
        <v>132580106.5049091</v>
      </c>
      <c r="J1605" s="23">
        <f t="shared" si="1142"/>
        <v>1086</v>
      </c>
      <c r="K1605" s="19">
        <f t="shared" si="1163"/>
        <v>225.0831931027827</v>
      </c>
      <c r="L1605" s="16">
        <f t="shared" si="1143"/>
        <v>141.66171269384404</v>
      </c>
      <c r="M1605" s="23">
        <f>M1604-IF($B1605="B",(Percent_Rent_In_Elsies*2.49%/12 * H1604)/K1604,0)+IF($B1605="D",N1605,0)+IF(B1605="D",AK1604)+IF(B1605="C",F1604*90%)-(Y1605-Y1604)-IF($B1605="A",Q1604/K1604) + IF($B1605="A",Q1604/K1604)</f>
        <v>-34596795.962463632</v>
      </c>
      <c r="N1605" s="23">
        <f t="shared" si="1144"/>
        <v>0</v>
      </c>
      <c r="O1605" s="22">
        <f t="shared" si="1145"/>
        <v>0</v>
      </c>
      <c r="P1605" s="22">
        <f t="shared" si="1176"/>
        <v>14595033.989591572</v>
      </c>
      <c r="Q1605" s="22">
        <f t="shared" si="1177"/>
        <v>0</v>
      </c>
      <c r="R1605" s="22">
        <f t="shared" si="1146"/>
        <v>251095698.42096624</v>
      </c>
      <c r="S1605" s="16">
        <f t="shared" si="1183"/>
        <v>0</v>
      </c>
      <c r="T1605" s="15">
        <f t="shared" si="1147"/>
        <v>0</v>
      </c>
      <c r="U1605" s="23">
        <f t="shared" si="1164"/>
        <v>1115569.1672198081</v>
      </c>
      <c r="V1605" s="23">
        <f t="shared" si="1165"/>
        <v>0</v>
      </c>
      <c r="W1605" s="23">
        <f t="shared" si="1178"/>
        <v>0</v>
      </c>
      <c r="X1605" s="23">
        <f t="shared" si="1166"/>
        <v>31483539.908601765</v>
      </c>
      <c r="Y1605" s="23">
        <f t="shared" si="1148"/>
        <v>13825559.361691331</v>
      </c>
      <c r="Z1605" s="3">
        <f t="shared" si="1149"/>
        <v>4640.4707869274935</v>
      </c>
      <c r="AA1605" s="23">
        <f t="shared" si="1150"/>
        <v>58235201.445244737</v>
      </c>
      <c r="AB1605" s="26">
        <f t="shared" si="1167"/>
        <v>70086276.274228647</v>
      </c>
      <c r="AC1605" s="23">
        <f t="shared" si="1168"/>
        <v>74889487.274228647</v>
      </c>
      <c r="AD1605" s="23">
        <f t="shared" si="1174"/>
        <v>4803211</v>
      </c>
      <c r="AE1605" s="24">
        <f t="shared" si="1182"/>
        <v>70086276.274228647</v>
      </c>
      <c r="AF1605" s="3">
        <f t="shared" si="1169"/>
        <v>0</v>
      </c>
      <c r="AG1605" s="2">
        <f t="shared" si="1151"/>
        <v>556856494.43129921</v>
      </c>
      <c r="AH1605" s="2">
        <f t="shared" si="1152"/>
        <v>117.21255478215902</v>
      </c>
      <c r="AI1605" s="23">
        <f t="shared" si="1175"/>
        <v>9362689351.6281891</v>
      </c>
      <c r="AJ1605" s="23">
        <f t="shared" si="1153"/>
        <v>6219.922423797766</v>
      </c>
      <c r="AK1605" s="23">
        <f t="shared" si="1154"/>
        <v>0</v>
      </c>
      <c r="AL1605" s="23">
        <f t="shared" si="1179"/>
        <v>0</v>
      </c>
      <c r="AM1605" s="23">
        <f t="shared" si="1180"/>
        <v>0</v>
      </c>
      <c r="AN1605" s="16">
        <f t="shared" si="1170"/>
        <v>0</v>
      </c>
      <c r="AO1605" s="23">
        <f t="shared" si="1171"/>
        <v>0</v>
      </c>
      <c r="AP1605" s="22">
        <f t="shared" si="1172"/>
        <v>0</v>
      </c>
      <c r="AQ1605" s="30">
        <f t="shared" si="1155"/>
        <v>6179551375.3412237</v>
      </c>
      <c r="AR1605" s="28">
        <f t="shared" si="1156"/>
        <v>2941281650.8167534</v>
      </c>
      <c r="AS1605" s="25">
        <f t="shared" si="1157"/>
        <v>200337590.02425668</v>
      </c>
      <c r="AT1605" s="32">
        <f t="shared" si="1158"/>
        <v>9280.9415738549869</v>
      </c>
      <c r="AU1605" s="23">
        <f t="shared" si="1159"/>
        <v>9280.9415738549869</v>
      </c>
      <c r="AV1605" s="22">
        <f t="shared" si="1160"/>
        <v>854703304.48302662</v>
      </c>
      <c r="AW1605" s="31">
        <f t="shared" si="1173"/>
        <v>4262013277.7345943</v>
      </c>
    </row>
    <row r="1606" spans="1:53" x14ac:dyDescent="0.25">
      <c r="A1606">
        <f t="shared" si="1181"/>
        <v>559</v>
      </c>
      <c r="B1606" t="s">
        <v>6</v>
      </c>
      <c r="C1606" s="27">
        <f t="shared" si="1138"/>
        <v>0</v>
      </c>
      <c r="D1606" s="27">
        <f t="shared" si="1161"/>
        <v>0</v>
      </c>
      <c r="E1606" s="27" t="b">
        <f t="shared" si="1137"/>
        <v>1</v>
      </c>
      <c r="F1606" s="29">
        <f t="shared" si="1139"/>
        <v>0</v>
      </c>
      <c r="G1606" s="27">
        <f t="shared" si="1162"/>
        <v>0</v>
      </c>
      <c r="H1606" s="22">
        <f t="shared" si="1140"/>
        <v>20571707874.41502</v>
      </c>
      <c r="I1606" s="23">
        <f t="shared" si="1141"/>
        <v>132580106.5049091</v>
      </c>
      <c r="J1606" s="23">
        <f t="shared" si="1142"/>
        <v>1086</v>
      </c>
      <c r="K1606" s="19">
        <f t="shared" si="1163"/>
        <v>225.0831931027827</v>
      </c>
      <c r="L1606" s="16">
        <f t="shared" si="1143"/>
        <v>141.8978155483338</v>
      </c>
      <c r="M1606" s="23">
        <f>M1605-IF($B1606="B",(Percent_Rent_In_Elsies*2.49%/12 * H1605)/K1605,0)+IF($B1606="D",N1606,0)+IF(B1606="D",AK1605)+IF(B1606="C",F1605*90%)-(Y1606-Y1605)-IF($B1606="A",Q1605/K1605) + IF($B1606="A",Q1605/K1605)</f>
        <v>-34596795.962463632</v>
      </c>
      <c r="N1606" s="23">
        <f t="shared" si="1144"/>
        <v>0</v>
      </c>
      <c r="O1606" s="22">
        <f t="shared" si="1145"/>
        <v>0</v>
      </c>
      <c r="P1606" s="22">
        <f t="shared" si="1176"/>
        <v>0</v>
      </c>
      <c r="Q1606" s="22">
        <f t="shared" si="1177"/>
        <v>0</v>
      </c>
      <c r="R1606" s="22">
        <f t="shared" si="1146"/>
        <v>251095698.42096624</v>
      </c>
      <c r="S1606" s="16">
        <f t="shared" si="1183"/>
        <v>0</v>
      </c>
      <c r="T1606" s="15">
        <f t="shared" si="1147"/>
        <v>0</v>
      </c>
      <c r="U1606" s="23">
        <f t="shared" si="1164"/>
        <v>1115569.1672198081</v>
      </c>
      <c r="V1606" s="23">
        <f t="shared" si="1165"/>
        <v>0</v>
      </c>
      <c r="W1606" s="23">
        <f t="shared" si="1178"/>
        <v>0</v>
      </c>
      <c r="X1606" s="23">
        <f t="shared" si="1166"/>
        <v>31506742.262536403</v>
      </c>
      <c r="Y1606" s="23">
        <f t="shared" si="1148"/>
        <v>13825559.361691331</v>
      </c>
      <c r="Z1606" s="3">
        <f t="shared" si="1149"/>
        <v>0</v>
      </c>
      <c r="AA1606" s="23">
        <f t="shared" si="1150"/>
        <v>58235201.445244737</v>
      </c>
      <c r="AB1606" s="26">
        <f t="shared" si="1167"/>
        <v>70086276.274228647</v>
      </c>
      <c r="AC1606" s="23">
        <f t="shared" si="1168"/>
        <v>74889487.274228647</v>
      </c>
      <c r="AD1606" s="23">
        <f t="shared" si="1174"/>
        <v>4803211</v>
      </c>
      <c r="AE1606" s="24">
        <f t="shared" si="1182"/>
        <v>70086276.274228647</v>
      </c>
      <c r="AF1606" s="3">
        <f t="shared" si="1169"/>
        <v>0</v>
      </c>
      <c r="AG1606" s="2">
        <f t="shared" si="1151"/>
        <v>0</v>
      </c>
      <c r="AH1606" s="2">
        <f t="shared" si="1152"/>
        <v>117.40790904012928</v>
      </c>
      <c r="AI1606" s="23">
        <f t="shared" si="1175"/>
        <v>9362689351.6281891</v>
      </c>
      <c r="AJ1606" s="23">
        <f t="shared" si="1153"/>
        <v>6219.922423797766</v>
      </c>
      <c r="AK1606" s="23">
        <f t="shared" si="1154"/>
        <v>0</v>
      </c>
      <c r="AL1606" s="23">
        <f t="shared" si="1179"/>
        <v>0</v>
      </c>
      <c r="AM1606" s="23">
        <f t="shared" si="1180"/>
        <v>0</v>
      </c>
      <c r="AN1606" s="16">
        <f t="shared" si="1170"/>
        <v>0</v>
      </c>
      <c r="AO1606" s="23">
        <f t="shared" si="1171"/>
        <v>0</v>
      </c>
      <c r="AP1606" s="22">
        <f t="shared" si="1172"/>
        <v>0</v>
      </c>
      <c r="AQ1606" s="30">
        <f t="shared" si="1155"/>
        <v>6179551375.3412237</v>
      </c>
      <c r="AR1606" s="28">
        <f t="shared" si="1156"/>
        <v>2941281650.8167534</v>
      </c>
      <c r="AS1606" s="25">
        <f t="shared" si="1157"/>
        <v>200337590.02425668</v>
      </c>
      <c r="AT1606" s="32">
        <f t="shared" si="1158"/>
        <v>0</v>
      </c>
      <c r="AU1606" s="23">
        <f t="shared" si="1159"/>
        <v>0</v>
      </c>
      <c r="AV1606" s="22">
        <f t="shared" si="1160"/>
        <v>854703304.48302662</v>
      </c>
      <c r="AW1606" s="31">
        <f t="shared" si="1173"/>
        <v>4247418243.7450027</v>
      </c>
    </row>
    <row r="1607" spans="1:53" x14ac:dyDescent="0.25">
      <c r="A1607">
        <f t="shared" si="1181"/>
        <v>559</v>
      </c>
      <c r="B1607" t="s">
        <v>7</v>
      </c>
      <c r="C1607" s="27">
        <f t="shared" si="1138"/>
        <v>0</v>
      </c>
      <c r="D1607" s="27">
        <f t="shared" si="1161"/>
        <v>0</v>
      </c>
      <c r="E1607" s="27" t="b">
        <f t="shared" si="1137"/>
        <v>1</v>
      </c>
      <c r="F1607" s="29">
        <f t="shared" si="1139"/>
        <v>0</v>
      </c>
      <c r="G1607" s="27">
        <f t="shared" si="1162"/>
        <v>0</v>
      </c>
      <c r="H1607" s="22">
        <f t="shared" si="1140"/>
        <v>20571707874.41502</v>
      </c>
      <c r="I1607" s="23">
        <f t="shared" si="1141"/>
        <v>132580106.5049091</v>
      </c>
      <c r="J1607" s="23">
        <f t="shared" si="1142"/>
        <v>1086</v>
      </c>
      <c r="K1607" s="19">
        <f t="shared" si="1163"/>
        <v>225.0831931027827</v>
      </c>
      <c r="L1607" s="16">
        <f t="shared" si="1143"/>
        <v>141.8978155483338</v>
      </c>
      <c r="M1607" s="23">
        <f>M1606-IF($B1607="B",(Percent_Rent_In_Elsies*2.49%/12 * H1606)/K1606,0)+IF($B1607="D",N1607,0)+IF(B1607="D",AK1606)+IF(B1607="C",F1606*90%)-(Y1607-Y1606)-IF($B1607="A",Q1606/K1606) + IF($B1607="A",Q1606/K1606)</f>
        <v>-34691619.33254955</v>
      </c>
      <c r="N1607" s="23">
        <f t="shared" si="1144"/>
        <v>0</v>
      </c>
      <c r="O1607" s="22">
        <f t="shared" si="1145"/>
        <v>0</v>
      </c>
      <c r="P1607" s="22">
        <f t="shared" si="1176"/>
        <v>0</v>
      </c>
      <c r="Q1607" s="22">
        <f t="shared" si="1177"/>
        <v>0</v>
      </c>
      <c r="R1607" s="22">
        <f t="shared" si="1146"/>
        <v>230171056.88588572</v>
      </c>
      <c r="S1607" s="16">
        <f t="shared" si="1183"/>
        <v>20924641.535080519</v>
      </c>
      <c r="T1607" s="15">
        <f t="shared" si="1147"/>
        <v>0</v>
      </c>
      <c r="U1607" s="23">
        <f t="shared" si="1164"/>
        <v>1022605.0699514907</v>
      </c>
      <c r="V1607" s="23">
        <f t="shared" si="1165"/>
        <v>92964.097268317346</v>
      </c>
      <c r="W1607" s="23">
        <f t="shared" si="1178"/>
        <v>0</v>
      </c>
      <c r="X1607" s="23">
        <f t="shared" si="1166"/>
        <v>31506742.262536403</v>
      </c>
      <c r="Y1607" s="23">
        <f t="shared" si="1148"/>
        <v>13825559.361691331</v>
      </c>
      <c r="Z1607" s="3">
        <f t="shared" si="1149"/>
        <v>0</v>
      </c>
      <c r="AA1607" s="23">
        <f t="shared" si="1150"/>
        <v>58235201.445244737</v>
      </c>
      <c r="AB1607" s="26">
        <f t="shared" si="1167"/>
        <v>70086276.274228662</v>
      </c>
      <c r="AC1607" s="23">
        <f t="shared" si="1168"/>
        <v>74889487.274228647</v>
      </c>
      <c r="AD1607" s="23">
        <f t="shared" si="1174"/>
        <v>4803211</v>
      </c>
      <c r="AE1607" s="24">
        <f t="shared" si="1182"/>
        <v>70086276.274228647</v>
      </c>
      <c r="AF1607" s="3">
        <f t="shared" si="1169"/>
        <v>0</v>
      </c>
      <c r="AG1607" s="2">
        <f t="shared" si="1151"/>
        <v>0</v>
      </c>
      <c r="AH1607" s="2">
        <f t="shared" si="1152"/>
        <v>117.40790904012928</v>
      </c>
      <c r="AI1607" s="23">
        <f t="shared" si="1175"/>
        <v>9362689351.6281891</v>
      </c>
      <c r="AJ1607" s="23">
        <f t="shared" si="1153"/>
        <v>6219.922423797766</v>
      </c>
      <c r="AK1607" s="23">
        <f t="shared" si="1154"/>
        <v>0</v>
      </c>
      <c r="AL1607" s="23">
        <f t="shared" si="1179"/>
        <v>1519866.1206169128</v>
      </c>
      <c r="AM1607" s="23">
        <f t="shared" si="1180"/>
        <v>1418017404.7193484</v>
      </c>
      <c r="AN1607" s="16">
        <f t="shared" si="1170"/>
        <v>0</v>
      </c>
      <c r="AO1607" s="23">
        <f t="shared" si="1171"/>
        <v>94823.370085919218</v>
      </c>
      <c r="AP1607" s="22">
        <f t="shared" si="1172"/>
        <v>21343146.919705585</v>
      </c>
      <c r="AQ1607" s="30">
        <f t="shared" si="1155"/>
        <v>6222056252.4318171</v>
      </c>
      <c r="AR1607" s="28">
        <f t="shared" si="1156"/>
        <v>2962443380.9876413</v>
      </c>
      <c r="AS1607" s="25">
        <f t="shared" si="1157"/>
        <v>200337590.02425668</v>
      </c>
      <c r="AT1607" s="32">
        <f t="shared" si="1158"/>
        <v>0</v>
      </c>
      <c r="AU1607" s="23">
        <f t="shared" si="1159"/>
        <v>0</v>
      </c>
      <c r="AV1607" s="22">
        <f t="shared" si="1160"/>
        <v>854703304.48302662</v>
      </c>
      <c r="AW1607" s="31">
        <f t="shared" si="1173"/>
        <v>4289923120.8355961</v>
      </c>
    </row>
    <row r="1608" spans="1:53" x14ac:dyDescent="0.25">
      <c r="A1608">
        <f t="shared" si="1181"/>
        <v>559</v>
      </c>
      <c r="B1608" t="s">
        <v>8</v>
      </c>
      <c r="C1608" s="27">
        <f t="shared" si="1138"/>
        <v>0</v>
      </c>
      <c r="D1608" s="27">
        <f t="shared" si="1161"/>
        <v>0</v>
      </c>
      <c r="E1608" s="27" t="b">
        <f t="shared" si="1137"/>
        <v>1</v>
      </c>
      <c r="F1608" s="29">
        <f t="shared" si="1139"/>
        <v>0</v>
      </c>
      <c r="G1608" s="27">
        <f t="shared" si="1162"/>
        <v>0</v>
      </c>
      <c r="H1608" s="22">
        <f t="shared" si="1140"/>
        <v>20571707874.41502</v>
      </c>
      <c r="I1608" s="23">
        <f t="shared" si="1141"/>
        <v>132580106.5049091</v>
      </c>
      <c r="J1608" s="23">
        <f t="shared" si="1142"/>
        <v>1086</v>
      </c>
      <c r="K1608" s="19">
        <f t="shared" si="1163"/>
        <v>225.0831931027827</v>
      </c>
      <c r="L1608" s="16">
        <f t="shared" si="1143"/>
        <v>141.8978155483338</v>
      </c>
      <c r="M1608" s="23">
        <f>M1607-IF($B1608="B",(Percent_Rent_In_Elsies*2.49%/12 * H1607)/K1607,0)+IF($B1608="D",N1608,0)+IF(B1608="D",AK1607)+IF(B1608="C",F1607*90%)-(Y1608-Y1607)-IF($B1608="A",Q1607/K1607) + IF($B1608="A",Q1607/K1607)</f>
        <v>-34691619.33254955</v>
      </c>
      <c r="N1608" s="23">
        <f t="shared" si="1144"/>
        <v>0</v>
      </c>
      <c r="O1608" s="22">
        <f t="shared" si="1145"/>
        <v>0</v>
      </c>
      <c r="P1608" s="22">
        <f t="shared" si="1176"/>
        <v>0</v>
      </c>
      <c r="Q1608" s="22">
        <f t="shared" si="1177"/>
        <v>0</v>
      </c>
      <c r="R1608" s="22">
        <f t="shared" si="1146"/>
        <v>251514203.80559129</v>
      </c>
      <c r="S1608" s="16">
        <f t="shared" si="1183"/>
        <v>20924641.535080519</v>
      </c>
      <c r="T1608" s="15">
        <f t="shared" si="1147"/>
        <v>0</v>
      </c>
      <c r="U1608" s="23">
        <f t="shared" si="1164"/>
        <v>1117428.44003741</v>
      </c>
      <c r="V1608" s="23">
        <f t="shared" si="1165"/>
        <v>92964.097268317346</v>
      </c>
      <c r="W1608" s="23">
        <f t="shared" si="1178"/>
        <v>0</v>
      </c>
      <c r="X1608" s="23">
        <f t="shared" si="1166"/>
        <v>31506742.262536403</v>
      </c>
      <c r="Y1608" s="23">
        <f t="shared" si="1148"/>
        <v>13825559.361691331</v>
      </c>
      <c r="Z1608" s="3">
        <f t="shared" si="1149"/>
        <v>0</v>
      </c>
      <c r="AA1608" s="23">
        <f t="shared" si="1150"/>
        <v>58235201.445244737</v>
      </c>
      <c r="AB1608" s="26">
        <f t="shared" si="1167"/>
        <v>70086276.274228662</v>
      </c>
      <c r="AC1608" s="23">
        <f t="shared" si="1168"/>
        <v>74889487.274228647</v>
      </c>
      <c r="AD1608" s="23">
        <f t="shared" si="1174"/>
        <v>4803211</v>
      </c>
      <c r="AE1608" s="24">
        <f t="shared" si="1182"/>
        <v>70086276.274228647</v>
      </c>
      <c r="AF1608" s="3">
        <f t="shared" si="1169"/>
        <v>1E-4</v>
      </c>
      <c r="AG1608" s="2">
        <f t="shared" si="1151"/>
        <v>0</v>
      </c>
      <c r="AH1608" s="2">
        <f t="shared" si="1152"/>
        <v>117.40790904012928</v>
      </c>
      <c r="AI1608" s="23">
        <f t="shared" si="1175"/>
        <v>9362689351.6281891</v>
      </c>
      <c r="AJ1608" s="23">
        <f t="shared" si="1153"/>
        <v>6219.922423797766</v>
      </c>
      <c r="AK1608" s="23">
        <f t="shared" si="1154"/>
        <v>60144.909837396488</v>
      </c>
      <c r="AL1608" s="23">
        <f t="shared" si="1179"/>
        <v>0</v>
      </c>
      <c r="AM1608" s="23">
        <f t="shared" si="1180"/>
        <v>0</v>
      </c>
      <c r="AN1608" s="16">
        <f t="shared" si="1170"/>
        <v>0</v>
      </c>
      <c r="AO1608" s="23">
        <f t="shared" si="1171"/>
        <v>0</v>
      </c>
      <c r="AP1608" s="22">
        <f t="shared" si="1172"/>
        <v>0</v>
      </c>
      <c r="AQ1608" s="30">
        <f t="shared" si="1155"/>
        <v>6222056252.4318171</v>
      </c>
      <c r="AR1608" s="28">
        <f t="shared" si="1156"/>
        <v>2962443380.9876413</v>
      </c>
      <c r="AS1608" s="25">
        <f t="shared" si="1157"/>
        <v>200337590.02425668</v>
      </c>
      <c r="AT1608" s="32">
        <f t="shared" si="1158"/>
        <v>0</v>
      </c>
      <c r="AU1608" s="23">
        <f t="shared" si="1159"/>
        <v>0</v>
      </c>
      <c r="AV1608" s="22">
        <f t="shared" si="1160"/>
        <v>854703304.48302662</v>
      </c>
      <c r="AW1608" s="31">
        <f t="shared" si="1173"/>
        <v>4289923120.8355961</v>
      </c>
    </row>
    <row r="1609" spans="1:53" x14ac:dyDescent="0.25">
      <c r="A1609" s="21">
        <f t="shared" si="1181"/>
        <v>559</v>
      </c>
      <c r="B1609" s="21" t="s">
        <v>9</v>
      </c>
      <c r="C1609" s="27">
        <f t="shared" si="1138"/>
        <v>0</v>
      </c>
      <c r="D1609" s="27">
        <f t="shared" si="1161"/>
        <v>0</v>
      </c>
      <c r="E1609" s="27" t="b">
        <f t="shared" si="1137"/>
        <v>1</v>
      </c>
      <c r="F1609" s="29">
        <f t="shared" si="1139"/>
        <v>0</v>
      </c>
      <c r="G1609" s="27">
        <f t="shared" si="1162"/>
        <v>0</v>
      </c>
      <c r="H1609" s="22">
        <f t="shared" si="1140"/>
        <v>20571707874.41502</v>
      </c>
      <c r="I1609" s="23">
        <f t="shared" si="1141"/>
        <v>132580106.5049091</v>
      </c>
      <c r="J1609" s="23">
        <f t="shared" si="1142"/>
        <v>1086</v>
      </c>
      <c r="K1609" s="19">
        <f t="shared" si="1163"/>
        <v>225.0831931027827</v>
      </c>
      <c r="L1609" s="16">
        <f t="shared" si="1143"/>
        <v>141.8978155483338</v>
      </c>
      <c r="M1609" s="23">
        <f>M1608-IF($B1609="B",(Percent_Rent_In_Elsies*2.49%/12 * H1608)/K1608,0)+IF($B1609="D",N1609,0)+IF(B1609="D",AK1608)+IF(B1609="C",F1608*90%)-(Y1609-Y1608)-IF($B1609="A",Q1608/K1608) + IF($B1609="A",Q1608/K1608)</f>
        <v>-34631474.422712155</v>
      </c>
      <c r="N1609" s="23">
        <f t="shared" si="1144"/>
        <v>0</v>
      </c>
      <c r="O1609" s="22">
        <f t="shared" si="1145"/>
        <v>14619359.845375869</v>
      </c>
      <c r="P1609" s="22">
        <f t="shared" si="1176"/>
        <v>0</v>
      </c>
      <c r="Q1609" s="22">
        <f t="shared" si="1177"/>
        <v>0</v>
      </c>
      <c r="R1609" s="22">
        <f t="shared" si="1146"/>
        <v>251514203.80559129</v>
      </c>
      <c r="S1609" s="16">
        <f t="shared" si="1183"/>
        <v>0</v>
      </c>
      <c r="T1609" s="15">
        <f t="shared" si="1147"/>
        <v>6305281.6897046492</v>
      </c>
      <c r="U1609" s="23">
        <f t="shared" si="1164"/>
        <v>1117428.44003741</v>
      </c>
      <c r="V1609" s="23">
        <f t="shared" si="1165"/>
        <v>0</v>
      </c>
      <c r="W1609" s="23">
        <f t="shared" si="1178"/>
        <v>92964.097268317346</v>
      </c>
      <c r="X1609" s="23">
        <f t="shared" si="1166"/>
        <v>31506742.262536403</v>
      </c>
      <c r="Y1609" s="23">
        <f t="shared" si="1148"/>
        <v>13825559.361691331</v>
      </c>
      <c r="Z1609" s="3">
        <f t="shared" si="1149"/>
        <v>0</v>
      </c>
      <c r="AA1609" s="23">
        <f t="shared" si="1150"/>
        <v>58175056.535407342</v>
      </c>
      <c r="AB1609" s="26">
        <f t="shared" si="1167"/>
        <v>70086276.274228662</v>
      </c>
      <c r="AC1609" s="23">
        <f t="shared" si="1168"/>
        <v>74889487.274228647</v>
      </c>
      <c r="AD1609" s="23">
        <f t="shared" si="1174"/>
        <v>4803211</v>
      </c>
      <c r="AE1609" s="24">
        <f t="shared" si="1182"/>
        <v>70086276.274228647</v>
      </c>
      <c r="AF1609" s="3">
        <f t="shared" si="1169"/>
        <v>0</v>
      </c>
      <c r="AG1609" s="2">
        <f t="shared" si="1151"/>
        <v>0</v>
      </c>
      <c r="AH1609" s="2">
        <f t="shared" si="1152"/>
        <v>117.40790904012928</v>
      </c>
      <c r="AI1609" s="23">
        <f t="shared" si="1175"/>
        <v>9353019631.3745594</v>
      </c>
      <c r="AJ1609" s="23">
        <f t="shared" si="1153"/>
        <v>6219.922423797766</v>
      </c>
      <c r="AK1609" s="23">
        <f t="shared" si="1154"/>
        <v>0</v>
      </c>
      <c r="AL1609" s="23">
        <f t="shared" si="1179"/>
        <v>0</v>
      </c>
      <c r="AM1609" s="23">
        <f t="shared" si="1180"/>
        <v>0</v>
      </c>
      <c r="AN1609" s="16">
        <f t="shared" si="1170"/>
        <v>0</v>
      </c>
      <c r="AO1609" s="23">
        <f t="shared" si="1171"/>
        <v>0</v>
      </c>
      <c r="AP1609" s="22">
        <f t="shared" si="1172"/>
        <v>0</v>
      </c>
      <c r="AQ1609" s="30">
        <f t="shared" si="1155"/>
        <v>6222056252.4318171</v>
      </c>
      <c r="AR1609" s="28">
        <f t="shared" si="1156"/>
        <v>2962443380.9876413</v>
      </c>
      <c r="AS1609" s="25">
        <f t="shared" si="1157"/>
        <v>200337590.02425668</v>
      </c>
      <c r="AT1609" s="32">
        <f t="shared" si="1158"/>
        <v>0</v>
      </c>
      <c r="AU1609" s="23">
        <f t="shared" si="1159"/>
        <v>0</v>
      </c>
      <c r="AV1609" s="22">
        <f t="shared" si="1160"/>
        <v>854703304.48302662</v>
      </c>
      <c r="AW1609" s="31">
        <f t="shared" si="1173"/>
        <v>4289923120.8355961</v>
      </c>
      <c r="AX1609" s="21"/>
      <c r="AY1609" s="21"/>
      <c r="AZ1609" s="21"/>
      <c r="BA1609" s="21"/>
    </row>
    <row r="1610" spans="1:53" x14ac:dyDescent="0.25">
      <c r="A1610" s="21">
        <f t="shared" si="1181"/>
        <v>559</v>
      </c>
      <c r="B1610" s="21" t="s">
        <v>28</v>
      </c>
      <c r="C1610" s="27">
        <f t="shared" si="1138"/>
        <v>0</v>
      </c>
      <c r="D1610" s="27">
        <f t="shared" si="1161"/>
        <v>0</v>
      </c>
      <c r="E1610" s="27" t="b">
        <f t="shared" ref="E1610:E1673" si="1184">IF(OR(I1610&gt;Max_Parcels, AI1610&gt;8000000000),TRUE,FALSE)</f>
        <v>1</v>
      </c>
      <c r="F1610" s="29">
        <f t="shared" si="1139"/>
        <v>0</v>
      </c>
      <c r="G1610" s="27">
        <f t="shared" si="1162"/>
        <v>0</v>
      </c>
      <c r="H1610" s="22">
        <f t="shared" si="1140"/>
        <v>20571707874.41502</v>
      </c>
      <c r="I1610" s="23">
        <f t="shared" si="1141"/>
        <v>132580106.5049091</v>
      </c>
      <c r="J1610" s="23">
        <f t="shared" si="1142"/>
        <v>1086</v>
      </c>
      <c r="K1610" s="19">
        <f t="shared" si="1163"/>
        <v>225.0831931027827</v>
      </c>
      <c r="L1610" s="16">
        <f t="shared" si="1143"/>
        <v>141.8978155483338</v>
      </c>
      <c r="M1610" s="23">
        <f>M1609-IF($B1610="B",(Percent_Rent_In_Elsies*2.49%/12 * H1609)/K1609,0)+IF($B1610="D",N1610,0)+IF(B1610="D",AK1609)+IF(B1610="C",F1609*90%)-(Y1610-Y1609)-IF($B1610="A",Q1609/K1609) + IF($B1610="A",Q1609/K1609)</f>
        <v>-34631474.422712155</v>
      </c>
      <c r="N1610" s="23">
        <f t="shared" si="1144"/>
        <v>0</v>
      </c>
      <c r="O1610" s="22">
        <f t="shared" si="1145"/>
        <v>0</v>
      </c>
      <c r="P1610" s="22">
        <f t="shared" si="1176"/>
        <v>14619359.845375869</v>
      </c>
      <c r="Q1610" s="22">
        <f t="shared" si="1177"/>
        <v>0</v>
      </c>
      <c r="R1610" s="22">
        <f t="shared" si="1146"/>
        <v>251514203.80559129</v>
      </c>
      <c r="S1610" s="16">
        <f t="shared" si="1183"/>
        <v>0</v>
      </c>
      <c r="T1610" s="15">
        <f t="shared" si="1147"/>
        <v>0</v>
      </c>
      <c r="U1610" s="23">
        <f t="shared" si="1164"/>
        <v>1117428.44003741</v>
      </c>
      <c r="V1610" s="23">
        <f t="shared" si="1165"/>
        <v>0</v>
      </c>
      <c r="W1610" s="23">
        <f t="shared" si="1178"/>
        <v>0</v>
      </c>
      <c r="X1610" s="23">
        <f t="shared" si="1166"/>
        <v>31506742.262536403</v>
      </c>
      <c r="Y1610" s="23">
        <f t="shared" si="1148"/>
        <v>13825559.361691331</v>
      </c>
      <c r="Z1610" s="3">
        <f t="shared" si="1149"/>
        <v>4648.2048634158682</v>
      </c>
      <c r="AA1610" s="23">
        <f t="shared" si="1150"/>
        <v>58244779.608358577</v>
      </c>
      <c r="AB1610" s="26">
        <f t="shared" si="1167"/>
        <v>70086276.274228632</v>
      </c>
      <c r="AC1610" s="23">
        <f t="shared" si="1168"/>
        <v>74889487.274228647</v>
      </c>
      <c r="AD1610" s="23">
        <f t="shared" si="1174"/>
        <v>4803211</v>
      </c>
      <c r="AE1610" s="24">
        <f t="shared" si="1182"/>
        <v>70086276.274228647</v>
      </c>
      <c r="AF1610" s="3">
        <f t="shared" si="1169"/>
        <v>0</v>
      </c>
      <c r="AG1610" s="2">
        <f t="shared" si="1151"/>
        <v>557784583.60990417</v>
      </c>
      <c r="AH1610" s="2">
        <f t="shared" si="1152"/>
        <v>117.40790904012928</v>
      </c>
      <c r="AI1610" s="23">
        <f t="shared" si="1175"/>
        <v>9364229268.4408474</v>
      </c>
      <c r="AJ1610" s="23">
        <f t="shared" si="1153"/>
        <v>6219.922423797766</v>
      </c>
      <c r="AK1610" s="23">
        <f t="shared" si="1154"/>
        <v>0</v>
      </c>
      <c r="AL1610" s="23">
        <f t="shared" si="1179"/>
        <v>0</v>
      </c>
      <c r="AM1610" s="23">
        <f t="shared" si="1180"/>
        <v>0</v>
      </c>
      <c r="AN1610" s="16">
        <f t="shared" si="1170"/>
        <v>0</v>
      </c>
      <c r="AO1610" s="23">
        <f t="shared" si="1171"/>
        <v>0</v>
      </c>
      <c r="AP1610" s="22">
        <f t="shared" si="1172"/>
        <v>0</v>
      </c>
      <c r="AQ1610" s="30">
        <f t="shared" si="1155"/>
        <v>6222056252.4318171</v>
      </c>
      <c r="AR1610" s="28">
        <f t="shared" si="1156"/>
        <v>2962443380.9876413</v>
      </c>
      <c r="AS1610" s="25">
        <f t="shared" si="1157"/>
        <v>200337590.02425668</v>
      </c>
      <c r="AT1610" s="32">
        <f t="shared" si="1158"/>
        <v>9296.4097268317364</v>
      </c>
      <c r="AU1610" s="23">
        <f t="shared" si="1159"/>
        <v>9296.4097268317364</v>
      </c>
      <c r="AV1610" s="22">
        <f t="shared" si="1160"/>
        <v>861008586.17273128</v>
      </c>
      <c r="AW1610" s="31">
        <f t="shared" si="1173"/>
        <v>4289923120.8355966</v>
      </c>
      <c r="AX1610" s="21"/>
      <c r="AY1610" s="21"/>
      <c r="AZ1610" s="21"/>
      <c r="BA1610" s="21"/>
    </row>
    <row r="1611" spans="1:53" x14ac:dyDescent="0.25">
      <c r="A1611">
        <f t="shared" si="1181"/>
        <v>560</v>
      </c>
      <c r="B1611" t="s">
        <v>6</v>
      </c>
      <c r="C1611" s="27">
        <f t="shared" ref="C1611:C1674" si="1185">IF(E1610 = TRUE, 0, IF(AND($B1611="A",P1610&gt;0),P1610,0)+IFERROR(IF($B1611="A",Percent_Elsies*95%*AN1607),0))</f>
        <v>0</v>
      </c>
      <c r="D1611" s="27">
        <f t="shared" si="1161"/>
        <v>0</v>
      </c>
      <c r="E1611" s="27" t="b">
        <f t="shared" si="1184"/>
        <v>1</v>
      </c>
      <c r="F1611" s="29">
        <f t="shared" ref="F1611:F1674" si="1186">D1611/K1611</f>
        <v>0</v>
      </c>
      <c r="G1611" s="27">
        <f t="shared" si="1162"/>
        <v>0</v>
      </c>
      <c r="H1611" s="22">
        <f t="shared" ref="H1611:H1674" si="1187">(H1610*K1611/K1610+G1611+D1611)*IF(B1611="A",(1+Inflation_Rate/12),1)</f>
        <v>20605994054.205711</v>
      </c>
      <c r="I1611" s="23">
        <f t="shared" ref="I1611:I1674" si="1188">I1610+(G1611+D1611)/L1611</f>
        <v>132580106.5049091</v>
      </c>
      <c r="J1611" s="23">
        <f t="shared" ref="J1611:J1674" si="1189">J1610+IF(AND($B1611="A",M1611&lt;0,AR1610&gt;0,E1610=FALSE),MIN(_xlfn.FLOOR.MATH(1 + (-M1611*2)/(Buy_On_Revalue)),30),0)</f>
        <v>1086</v>
      </c>
      <c r="K1611" s="19">
        <f t="shared" si="1163"/>
        <v>225.0831931027827</v>
      </c>
      <c r="L1611" s="16">
        <f t="shared" ref="L1611:L1674" si="1190">(L1610/K1610)*K1611*IF(B1611="A",(1+Inflation_Rate/12),1)</f>
        <v>142.13431190758104</v>
      </c>
      <c r="M1611" s="23">
        <f>M1610-IF($B1611="B",(Percent_Rent_In_Elsies*2.49%/12 * H1610)/K1610,0)+IF($B1611="D",N1611,0)+IF(B1611="D",AK1610)+IF(B1611="C",F1610*90%)-(Y1611-Y1610)-IF($B1611="A",Q1610/K1610) + IF($B1611="A",Q1610/K1610)</f>
        <v>-34631474.422712155</v>
      </c>
      <c r="N1611" s="23">
        <f t="shared" ref="N1611:N1674" si="1191">IF(B1611="D", IF(V1610&gt;(Percent_Elsies*(S1610+V1610)),V1610-(Percent_Elsies)*(S1610+V1610),0),0)</f>
        <v>0</v>
      </c>
      <c r="O1611" s="22">
        <f t="shared" ref="O1611:O1674" si="1192">IF(B1611="D",IF(S1610&gt;Percent_Dollars*(S1610+V1610),S1610-(Percent_Dollars*(S1610+V1610)),0),0)</f>
        <v>0</v>
      </c>
      <c r="P1611" s="22">
        <f t="shared" si="1176"/>
        <v>0</v>
      </c>
      <c r="Q1611" s="22">
        <f t="shared" si="1177"/>
        <v>0</v>
      </c>
      <c r="R1611" s="22">
        <f t="shared" ref="R1611:R1674" si="1193">R1610+IF($B1611="B",5%*AN1611,0)-IF(B1611="B",R1610/12,0)+IF($B1611="C", AP1610,0)</f>
        <v>251514203.80559129</v>
      </c>
      <c r="S1611" s="16">
        <f t="shared" si="1183"/>
        <v>0</v>
      </c>
      <c r="T1611" s="15">
        <f t="shared" ref="T1611:T1674" si="1194">IF($B1611="E",0,T1610+IF(B1611="B", Percent_Dollars*95%*AN1611,0)  + IF($B1611="D",N1611*MM_Bottom*K1611)+IF($B1611="D",S1610-O1611))</f>
        <v>0</v>
      </c>
      <c r="U1611" s="23">
        <f t="shared" si="1164"/>
        <v>1117428.44003741</v>
      </c>
      <c r="V1611" s="23">
        <f t="shared" si="1165"/>
        <v>0</v>
      </c>
      <c r="W1611" s="23">
        <f t="shared" si="1178"/>
        <v>0</v>
      </c>
      <c r="X1611" s="23">
        <f t="shared" si="1166"/>
        <v>31529983.286853481</v>
      </c>
      <c r="Y1611" s="23">
        <f t="shared" ref="Y1611:Y1674" si="1195">50%*$H$10*(AS1610/$AS$10)*((4/3)/12+2.49%/4)</f>
        <v>13825559.361691331</v>
      </c>
      <c r="Z1611" s="3">
        <f t="shared" ref="Z1611:Z1674" si="1196">IF($B1611="E",W1610*3.5%/Percent_Elsies,0)</f>
        <v>0</v>
      </c>
      <c r="AA1611" s="23">
        <f t="shared" ref="AA1611:AA1674" si="1197">AA1610+IF($B1611="E",W1610*52.5%/Percent_Elsies,0)-IF($B1611="D",AK1610)</f>
        <v>58244779.608358577</v>
      </c>
      <c r="AB1611" s="26">
        <f t="shared" si="1167"/>
        <v>70086276.274228662</v>
      </c>
      <c r="AC1611" s="23">
        <f t="shared" si="1168"/>
        <v>74889487.274228647</v>
      </c>
      <c r="AD1611" s="23">
        <f t="shared" si="1174"/>
        <v>4803211</v>
      </c>
      <c r="AE1611" s="24">
        <f t="shared" si="1182"/>
        <v>70086276.274228647</v>
      </c>
      <c r="AF1611" s="3">
        <f t="shared" si="1169"/>
        <v>0</v>
      </c>
      <c r="AG1611" s="2">
        <f t="shared" ref="AG1611:AG1674" si="1198">IF($B1611="E",(Z1611/AF1609)*12,0)</f>
        <v>0</v>
      </c>
      <c r="AH1611" s="2">
        <f t="shared" ref="AH1611:AH1674" si="1199">40%*H1611/AE1611</f>
        <v>117.6035888885295</v>
      </c>
      <c r="AI1611" s="23">
        <f t="shared" si="1175"/>
        <v>9364229268.4408474</v>
      </c>
      <c r="AJ1611" s="23">
        <f t="shared" ref="AJ1611:AJ1674" si="1200">AJ1610*K1610/K1611</f>
        <v>6219.922423797766</v>
      </c>
      <c r="AK1611" s="23">
        <f t="shared" ref="AK1611:AK1674" si="1201">IF($B1611="C",((37/25)*1000/K1611)*AI1611/1000000 - AM1610/1000000,0)</f>
        <v>0</v>
      </c>
      <c r="AL1611" s="23">
        <f t="shared" si="1179"/>
        <v>0</v>
      </c>
      <c r="AM1611" s="23">
        <f t="shared" si="1180"/>
        <v>0</v>
      </c>
      <c r="AN1611" s="16">
        <f t="shared" si="1170"/>
        <v>0</v>
      </c>
      <c r="AO1611" s="23">
        <f t="shared" si="1171"/>
        <v>0</v>
      </c>
      <c r="AP1611" s="22">
        <f t="shared" si="1172"/>
        <v>0</v>
      </c>
      <c r="AQ1611" s="30">
        <f t="shared" ref="AQ1611:AQ1674" si="1202">(AQ1610+IF($B1611="B",AN1611*(5%+95%*Percent_Dollars))+IFERROR(IF($B1611="A",AN1607*95%*Percent_Elsies),0)+IF($B1611="B",D1611)+AP1611+IF($B1611="B",(Percent_Rent_In_Elsies*2.49%*H1610/12)*MM_Top,0)-IF($B1611="C",F1610*MM_Bottom*K1611*65%)) + IF($B1611="A",Q1610*(MM_Top - MM_Bottom)) - IF($B1611="A",Q1610)</f>
        <v>6222056252.4318171</v>
      </c>
      <c r="AR1611" s="28">
        <f t="shared" ref="AR1611:AR1674" si="1203">(AR1610+IF($B1611="B",((Percent_Rent_In_Elsies)*2.49%*H1610/12)*MM_Top,0)-IF($B1611="D",N1611*MM_Bottom*K1611)-IF($B1611="C",F1610*MM_Bottom*K1611*65%)) + IF($B1611="A",Q1610*(MM_Top - MM_Bottom))</f>
        <v>2962443380.9876413</v>
      </c>
      <c r="AS1611" s="25">
        <f t="shared" ref="AS1611:AS1674" si="1204">AS1610+G1611+D1611</f>
        <v>200337590.02425668</v>
      </c>
      <c r="AT1611" s="32">
        <f t="shared" ref="AT1611:AT1674" si="1205">IF($B1611="E",W1610*7%/Percent_Elsies,0)</f>
        <v>0</v>
      </c>
      <c r="AU1611" s="23">
        <f t="shared" ref="AU1611:AU1674" si="1206">IF($B1611="E",W1610*7%/Percent_Elsies,0)</f>
        <v>0</v>
      </c>
      <c r="AV1611" s="22">
        <f t="shared" ref="AV1611:AV1674" si="1207">AV1610+IF($B1611="E",T1610*30%/Percent_Dollars)</f>
        <v>861008586.17273128</v>
      </c>
      <c r="AW1611" s="31">
        <f t="shared" si="1173"/>
        <v>4275303760.9902205</v>
      </c>
    </row>
    <row r="1612" spans="1:53" x14ac:dyDescent="0.25">
      <c r="A1612">
        <f t="shared" si="1181"/>
        <v>560</v>
      </c>
      <c r="B1612" t="s">
        <v>7</v>
      </c>
      <c r="C1612" s="27">
        <f t="shared" si="1185"/>
        <v>0</v>
      </c>
      <c r="D1612" s="27">
        <f t="shared" ref="D1612:D1675" si="1208">IF(AND($B1612="B",M1612&lt;0,AR1611&gt;0,E1611=FALSE),MIN(AR1611,Buy_On_Revalue*K1612*(J1611-J1610)),0)</f>
        <v>0</v>
      </c>
      <c r="E1612" s="27" t="b">
        <f t="shared" si="1184"/>
        <v>1</v>
      </c>
      <c r="F1612" s="29">
        <f t="shared" si="1186"/>
        <v>0</v>
      </c>
      <c r="G1612" s="27">
        <f t="shared" ref="G1612:G1675" si="1209">C1612</f>
        <v>0</v>
      </c>
      <c r="H1612" s="22">
        <f t="shared" si="1187"/>
        <v>20605994054.205711</v>
      </c>
      <c r="I1612" s="23">
        <f t="shared" si="1188"/>
        <v>132580106.5049091</v>
      </c>
      <c r="J1612" s="23">
        <f t="shared" si="1189"/>
        <v>1086</v>
      </c>
      <c r="K1612" s="19">
        <f t="shared" ref="K1612:K1675" si="1210">IF(J1612-J1611 &gt; 0,K1611*(1+0.005)^(J1612-J1611),K1611)</f>
        <v>225.0831931027827</v>
      </c>
      <c r="L1612" s="16">
        <f t="shared" si="1190"/>
        <v>142.13431190758104</v>
      </c>
      <c r="M1612" s="23">
        <f>M1611-IF($B1612="B",(Percent_Rent_In_Elsies*2.49%/12 * H1611)/K1611,0)+IF($B1612="D",N1612,0)+IF(B1612="D",AK1611)+IF(B1612="C",F1611*90%)-(Y1612-Y1611)-IF($B1612="A",Q1611/K1611) + IF($B1612="A",Q1611/K1611)</f>
        <v>-34726455.831748217</v>
      </c>
      <c r="N1612" s="23">
        <f t="shared" si="1191"/>
        <v>0</v>
      </c>
      <c r="O1612" s="22">
        <f t="shared" si="1192"/>
        <v>0</v>
      </c>
      <c r="P1612" s="22">
        <f t="shared" si="1176"/>
        <v>0</v>
      </c>
      <c r="Q1612" s="22">
        <f t="shared" si="1177"/>
        <v>0</v>
      </c>
      <c r="R1612" s="22">
        <f t="shared" si="1193"/>
        <v>230554686.82179201</v>
      </c>
      <c r="S1612" s="16">
        <f t="shared" si="1183"/>
        <v>20959516.983799275</v>
      </c>
      <c r="T1612" s="15">
        <f t="shared" si="1194"/>
        <v>0</v>
      </c>
      <c r="U1612" s="23">
        <f t="shared" ref="U1612:U1675" si="1211">U1611-IF($B1612="B",U1611/12)+IF($B1612="C",AO1611)+IF(B1612="C",F1611*10%)</f>
        <v>1024309.4033676258</v>
      </c>
      <c r="V1612" s="23">
        <f t="shared" ref="V1612:V1675" si="1212">IF($B1612="D", 0, V1611+IF($B1612="B",U1611/12,0))</f>
        <v>93119.036669784167</v>
      </c>
      <c r="W1612" s="23">
        <f t="shared" si="1178"/>
        <v>0</v>
      </c>
      <c r="X1612" s="23">
        <f t="shared" ref="X1612:X1675" si="1213">X1611+IFERROR(IF($B1612="A",Z1611,0),0)  + AT1611 + AU1611 - IF($B1612="A",Q1611/K1611)</f>
        <v>31529983.286853481</v>
      </c>
      <c r="Y1612" s="23">
        <f t="shared" si="1195"/>
        <v>13825559.361691331</v>
      </c>
      <c r="Z1612" s="3">
        <f t="shared" si="1196"/>
        <v>0</v>
      </c>
      <c r="AA1612" s="23">
        <f t="shared" si="1197"/>
        <v>58244779.608358577</v>
      </c>
      <c r="AB1612" s="26">
        <f t="shared" ref="AB1612:AB1675" si="1214">M1612+SUM(U1612:AA1612)+AO1612+AT1612+AU1612</f>
        <v>70086276.274228647</v>
      </c>
      <c r="AC1612" s="23">
        <f t="shared" ref="AC1612:AC1675" si="1215">AC1611+G1612+IF($B1612="C",F1611)</f>
        <v>74889487.274228647</v>
      </c>
      <c r="AD1612" s="23">
        <f t="shared" si="1174"/>
        <v>4803211</v>
      </c>
      <c r="AE1612" s="24">
        <f t="shared" si="1182"/>
        <v>70086276.274228647</v>
      </c>
      <c r="AF1612" s="3">
        <f t="shared" ref="AF1612:AF1675" si="1216">IF($B1612="C",MAX(AE1612-AA1612-Y1612-U1612-V1612-W1612-AO1612-AT1612-AU1612,0.0001),0)</f>
        <v>0</v>
      </c>
      <c r="AG1612" s="2">
        <f t="shared" si="1198"/>
        <v>0</v>
      </c>
      <c r="AH1612" s="2">
        <f t="shared" si="1199"/>
        <v>117.6035888885295</v>
      </c>
      <c r="AI1612" s="23">
        <f t="shared" si="1175"/>
        <v>9364229268.4408474</v>
      </c>
      <c r="AJ1612" s="23">
        <f t="shared" si="1200"/>
        <v>6219.922423797766</v>
      </c>
      <c r="AK1612" s="23">
        <f t="shared" si="1201"/>
        <v>0</v>
      </c>
      <c r="AL1612" s="23">
        <f t="shared" si="1179"/>
        <v>1539916.8126583099</v>
      </c>
      <c r="AM1612" s="23">
        <f t="shared" si="1180"/>
        <v>1436724467.0754907</v>
      </c>
      <c r="AN1612" s="16">
        <f t="shared" ref="AN1612:AN1675" si="1217">IF($B1612="B",(G1606)/2,0)</f>
        <v>0</v>
      </c>
      <c r="AO1612" s="23">
        <f t="shared" ref="AO1612:AO1675" si="1218">IF($B1612="B",(Percent_Rent_In_Elsies*2.49%/12*H1611)/K1611,0)</f>
        <v>94981.40903606241</v>
      </c>
      <c r="AP1612" s="22">
        <f t="shared" ref="AP1612:AP1675" si="1219">IF($B1612="B",(1-Percent_Rent_In_Elsies)*2.49%*H1611/12,0)</f>
        <v>21378718.831238426</v>
      </c>
      <c r="AQ1612" s="30">
        <f t="shared" si="1202"/>
        <v>6264631970.9842291</v>
      </c>
      <c r="AR1612" s="28">
        <f t="shared" si="1203"/>
        <v>2983640380.7088141</v>
      </c>
      <c r="AS1612" s="25">
        <f t="shared" si="1204"/>
        <v>200337590.02425668</v>
      </c>
      <c r="AT1612" s="32">
        <f t="shared" si="1205"/>
        <v>0</v>
      </c>
      <c r="AU1612" s="23">
        <f t="shared" si="1206"/>
        <v>0</v>
      </c>
      <c r="AV1612" s="22">
        <f t="shared" si="1207"/>
        <v>861008586.17273128</v>
      </c>
      <c r="AW1612" s="31">
        <f t="shared" ref="AW1612:AW1675" si="1220">SUM(AR1612:AS1612)+AV1612 +SUM(O1612:T1612)+AP1612</f>
        <v>4317879479.5426321</v>
      </c>
    </row>
    <row r="1613" spans="1:53" s="21" customFormat="1" x14ac:dyDescent="0.25">
      <c r="A1613">
        <f t="shared" si="1181"/>
        <v>560</v>
      </c>
      <c r="B1613" t="s">
        <v>8</v>
      </c>
      <c r="C1613" s="27">
        <f t="shared" si="1185"/>
        <v>0</v>
      </c>
      <c r="D1613" s="27">
        <f t="shared" si="1208"/>
        <v>0</v>
      </c>
      <c r="E1613" s="27" t="b">
        <f t="shared" si="1184"/>
        <v>1</v>
      </c>
      <c r="F1613" s="29">
        <f t="shared" si="1186"/>
        <v>0</v>
      </c>
      <c r="G1613" s="27">
        <f t="shared" si="1209"/>
        <v>0</v>
      </c>
      <c r="H1613" s="22">
        <f t="shared" si="1187"/>
        <v>20605994054.205711</v>
      </c>
      <c r="I1613" s="23">
        <f t="shared" si="1188"/>
        <v>132580106.5049091</v>
      </c>
      <c r="J1613" s="23">
        <f t="shared" si="1189"/>
        <v>1086</v>
      </c>
      <c r="K1613" s="19">
        <f t="shared" si="1210"/>
        <v>225.0831931027827</v>
      </c>
      <c r="L1613" s="16">
        <f t="shared" si="1190"/>
        <v>142.13431190758104</v>
      </c>
      <c r="M1613" s="23">
        <f>M1612-IF($B1613="B",(Percent_Rent_In_Elsies*2.49%/12 * H1612)/K1612,0)+IF($B1613="D",N1613,0)+IF(B1613="D",AK1612)+IF(B1613="C",F1612*90%)-(Y1613-Y1612)-IF($B1613="A",Q1612/K1612) + IF($B1613="A",Q1612/K1612)</f>
        <v>-34726455.831748217</v>
      </c>
      <c r="N1613" s="23">
        <f t="shared" si="1191"/>
        <v>0</v>
      </c>
      <c r="O1613" s="22">
        <f t="shared" si="1192"/>
        <v>0</v>
      </c>
      <c r="P1613" s="22">
        <f t="shared" si="1176"/>
        <v>0</v>
      </c>
      <c r="Q1613" s="22">
        <f t="shared" si="1177"/>
        <v>0</v>
      </c>
      <c r="R1613" s="22">
        <f t="shared" si="1193"/>
        <v>251933405.65303043</v>
      </c>
      <c r="S1613" s="16">
        <f t="shared" si="1183"/>
        <v>20959516.983799275</v>
      </c>
      <c r="T1613" s="15">
        <f t="shared" si="1194"/>
        <v>0</v>
      </c>
      <c r="U1613" s="23">
        <f t="shared" si="1211"/>
        <v>1119290.8124036882</v>
      </c>
      <c r="V1613" s="23">
        <f t="shared" si="1212"/>
        <v>93119.036669784167</v>
      </c>
      <c r="W1613" s="23">
        <f t="shared" si="1178"/>
        <v>0</v>
      </c>
      <c r="X1613" s="23">
        <f t="shared" si="1213"/>
        <v>31529983.286853481</v>
      </c>
      <c r="Y1613" s="23">
        <f t="shared" si="1195"/>
        <v>13825559.361691331</v>
      </c>
      <c r="Z1613" s="3">
        <f t="shared" si="1196"/>
        <v>0</v>
      </c>
      <c r="AA1613" s="23">
        <f t="shared" si="1197"/>
        <v>58244779.608358577</v>
      </c>
      <c r="AB1613" s="26">
        <f t="shared" si="1214"/>
        <v>70086276.274228647</v>
      </c>
      <c r="AC1613" s="23">
        <f t="shared" si="1215"/>
        <v>74889487.274228647</v>
      </c>
      <c r="AD1613" s="23">
        <f t="shared" ref="AD1613:AD1676" si="1221">AD1612</f>
        <v>4803211</v>
      </c>
      <c r="AE1613" s="24">
        <f t="shared" si="1182"/>
        <v>70086276.274228647</v>
      </c>
      <c r="AF1613" s="3">
        <f t="shared" si="1216"/>
        <v>1E-4</v>
      </c>
      <c r="AG1613" s="2">
        <f t="shared" si="1198"/>
        <v>0</v>
      </c>
      <c r="AH1613" s="2">
        <f t="shared" si="1199"/>
        <v>117.6035888885295</v>
      </c>
      <c r="AI1613" s="23">
        <f t="shared" ref="AI1613:AI1676" si="1222">AA1613/(AJ1613/1000000)</f>
        <v>9364229268.4408474</v>
      </c>
      <c r="AJ1613" s="23">
        <f t="shared" si="1200"/>
        <v>6219.922423797766</v>
      </c>
      <c r="AK1613" s="23">
        <f t="shared" si="1201"/>
        <v>60136.328261760689</v>
      </c>
      <c r="AL1613" s="23">
        <f t="shared" si="1179"/>
        <v>0</v>
      </c>
      <c r="AM1613" s="23">
        <f t="shared" si="1180"/>
        <v>0</v>
      </c>
      <c r="AN1613" s="16">
        <f t="shared" si="1217"/>
        <v>0</v>
      </c>
      <c r="AO1613" s="23">
        <f t="shared" si="1218"/>
        <v>0</v>
      </c>
      <c r="AP1613" s="22">
        <f t="shared" si="1219"/>
        <v>0</v>
      </c>
      <c r="AQ1613" s="30">
        <f t="shared" si="1202"/>
        <v>6264631970.9842291</v>
      </c>
      <c r="AR1613" s="28">
        <f t="shared" si="1203"/>
        <v>2983640380.7088141</v>
      </c>
      <c r="AS1613" s="25">
        <f t="shared" si="1204"/>
        <v>200337590.02425668</v>
      </c>
      <c r="AT1613" s="32">
        <f t="shared" si="1205"/>
        <v>0</v>
      </c>
      <c r="AU1613" s="23">
        <f t="shared" si="1206"/>
        <v>0</v>
      </c>
      <c r="AV1613" s="22">
        <f t="shared" si="1207"/>
        <v>861008586.17273128</v>
      </c>
      <c r="AW1613" s="31">
        <f t="shared" si="1220"/>
        <v>4317879479.5426321</v>
      </c>
      <c r="AX1613"/>
      <c r="AY1613"/>
      <c r="AZ1613"/>
      <c r="BA1613"/>
    </row>
    <row r="1614" spans="1:53" s="21" customFormat="1" x14ac:dyDescent="0.25">
      <c r="A1614" s="21">
        <f t="shared" si="1181"/>
        <v>560</v>
      </c>
      <c r="B1614" s="21" t="s">
        <v>9</v>
      </c>
      <c r="C1614" s="27">
        <f t="shared" si="1185"/>
        <v>0</v>
      </c>
      <c r="D1614" s="27">
        <f t="shared" si="1208"/>
        <v>0</v>
      </c>
      <c r="E1614" s="27" t="b">
        <f t="shared" si="1184"/>
        <v>1</v>
      </c>
      <c r="F1614" s="29">
        <f t="shared" si="1186"/>
        <v>0</v>
      </c>
      <c r="G1614" s="27">
        <f t="shared" si="1209"/>
        <v>0</v>
      </c>
      <c r="H1614" s="22">
        <f t="shared" si="1187"/>
        <v>20605994054.205711</v>
      </c>
      <c r="I1614" s="23">
        <f t="shared" si="1188"/>
        <v>132580106.5049091</v>
      </c>
      <c r="J1614" s="23">
        <f t="shared" si="1189"/>
        <v>1086</v>
      </c>
      <c r="K1614" s="19">
        <f t="shared" si="1210"/>
        <v>225.0831931027827</v>
      </c>
      <c r="L1614" s="16">
        <f t="shared" si="1190"/>
        <v>142.13431190758104</v>
      </c>
      <c r="M1614" s="23">
        <f>M1613-IF($B1614="B",(Percent_Rent_In_Elsies*2.49%/12 * H1613)/K1613,0)+IF($B1614="D",N1614,0)+IF(B1614="D",AK1613)+IF(B1614="C",F1613*90%)-(Y1614-Y1613)-IF($B1614="A",Q1613/K1613) + IF($B1614="A",Q1613/K1613)</f>
        <v>-34666319.503486454</v>
      </c>
      <c r="N1614" s="23">
        <f t="shared" si="1191"/>
        <v>0</v>
      </c>
      <c r="O1614" s="22">
        <f t="shared" si="1192"/>
        <v>14643726.177658558</v>
      </c>
      <c r="P1614" s="22">
        <f t="shared" si="1176"/>
        <v>0</v>
      </c>
      <c r="Q1614" s="22">
        <f t="shared" si="1177"/>
        <v>0</v>
      </c>
      <c r="R1614" s="22">
        <f t="shared" si="1193"/>
        <v>251933405.65303043</v>
      </c>
      <c r="S1614" s="16">
        <f t="shared" si="1183"/>
        <v>0</v>
      </c>
      <c r="T1614" s="15">
        <f t="shared" si="1194"/>
        <v>6315790.8061407171</v>
      </c>
      <c r="U1614" s="23">
        <f t="shared" si="1211"/>
        <v>1119290.8124036882</v>
      </c>
      <c r="V1614" s="23">
        <f t="shared" si="1212"/>
        <v>0</v>
      </c>
      <c r="W1614" s="23">
        <f t="shared" si="1178"/>
        <v>93119.036669784167</v>
      </c>
      <c r="X1614" s="23">
        <f t="shared" si="1213"/>
        <v>31529983.286853481</v>
      </c>
      <c r="Y1614" s="23">
        <f t="shared" si="1195"/>
        <v>13825559.361691331</v>
      </c>
      <c r="Z1614" s="3">
        <f t="shared" si="1196"/>
        <v>0</v>
      </c>
      <c r="AA1614" s="23">
        <f t="shared" si="1197"/>
        <v>58184643.280096814</v>
      </c>
      <c r="AB1614" s="26">
        <f t="shared" si="1214"/>
        <v>70086276.274228647</v>
      </c>
      <c r="AC1614" s="23">
        <f t="shared" si="1215"/>
        <v>74889487.274228647</v>
      </c>
      <c r="AD1614" s="23">
        <f t="shared" si="1221"/>
        <v>4803211</v>
      </c>
      <c r="AE1614" s="24">
        <f t="shared" si="1182"/>
        <v>70086276.274228647</v>
      </c>
      <c r="AF1614" s="3">
        <f t="shared" si="1216"/>
        <v>0</v>
      </c>
      <c r="AG1614" s="2">
        <f t="shared" si="1198"/>
        <v>0</v>
      </c>
      <c r="AH1614" s="2">
        <f t="shared" si="1199"/>
        <v>117.6035888885295</v>
      </c>
      <c r="AI1614" s="23">
        <f t="shared" si="1222"/>
        <v>9354560927.8789654</v>
      </c>
      <c r="AJ1614" s="23">
        <f t="shared" si="1200"/>
        <v>6219.922423797766</v>
      </c>
      <c r="AK1614" s="23">
        <f t="shared" si="1201"/>
        <v>0</v>
      </c>
      <c r="AL1614" s="23">
        <f t="shared" si="1179"/>
        <v>0</v>
      </c>
      <c r="AM1614" s="23">
        <f t="shared" si="1180"/>
        <v>0</v>
      </c>
      <c r="AN1614" s="16">
        <f t="shared" si="1217"/>
        <v>0</v>
      </c>
      <c r="AO1614" s="23">
        <f t="shared" si="1218"/>
        <v>0</v>
      </c>
      <c r="AP1614" s="22">
        <f t="shared" si="1219"/>
        <v>0</v>
      </c>
      <c r="AQ1614" s="30">
        <f t="shared" si="1202"/>
        <v>6264631970.9842291</v>
      </c>
      <c r="AR1614" s="28">
        <f t="shared" si="1203"/>
        <v>2983640380.7088141</v>
      </c>
      <c r="AS1614" s="25">
        <f t="shared" si="1204"/>
        <v>200337590.02425668</v>
      </c>
      <c r="AT1614" s="32">
        <f t="shared" si="1205"/>
        <v>0</v>
      </c>
      <c r="AU1614" s="23">
        <f t="shared" si="1206"/>
        <v>0</v>
      </c>
      <c r="AV1614" s="22">
        <f t="shared" si="1207"/>
        <v>861008586.17273128</v>
      </c>
      <c r="AW1614" s="31">
        <f t="shared" si="1220"/>
        <v>4317879479.5426321</v>
      </c>
    </row>
    <row r="1615" spans="1:53" x14ac:dyDescent="0.25">
      <c r="A1615" s="21">
        <f t="shared" si="1181"/>
        <v>560</v>
      </c>
      <c r="B1615" s="21" t="s">
        <v>28</v>
      </c>
      <c r="C1615" s="27">
        <f t="shared" si="1185"/>
        <v>0</v>
      </c>
      <c r="D1615" s="27">
        <f t="shared" si="1208"/>
        <v>0</v>
      </c>
      <c r="E1615" s="27" t="b">
        <f t="shared" si="1184"/>
        <v>1</v>
      </c>
      <c r="F1615" s="29">
        <f t="shared" si="1186"/>
        <v>0</v>
      </c>
      <c r="G1615" s="27">
        <f t="shared" si="1209"/>
        <v>0</v>
      </c>
      <c r="H1615" s="22">
        <f t="shared" si="1187"/>
        <v>20605994054.205711</v>
      </c>
      <c r="I1615" s="23">
        <f t="shared" si="1188"/>
        <v>132580106.5049091</v>
      </c>
      <c r="J1615" s="23">
        <f t="shared" si="1189"/>
        <v>1086</v>
      </c>
      <c r="K1615" s="19">
        <f t="shared" si="1210"/>
        <v>225.0831931027827</v>
      </c>
      <c r="L1615" s="16">
        <f t="shared" si="1190"/>
        <v>142.13431190758104</v>
      </c>
      <c r="M1615" s="23">
        <f>M1614-IF($B1615="B",(Percent_Rent_In_Elsies*2.49%/12 * H1614)/K1614,0)+IF($B1615="D",N1615,0)+IF(B1615="D",AK1614)+IF(B1615="C",F1614*90%)-(Y1615-Y1614)-IF($B1615="A",Q1614/K1614) + IF($B1615="A",Q1614/K1614)</f>
        <v>-34666319.503486454</v>
      </c>
      <c r="N1615" s="23">
        <f t="shared" si="1191"/>
        <v>0</v>
      </c>
      <c r="O1615" s="22">
        <f t="shared" si="1192"/>
        <v>0</v>
      </c>
      <c r="P1615" s="22">
        <f t="shared" ref="P1615:P1678" si="1223">IF(AG1615 &gt; Retail_Freeze_Above, O1614,0)</f>
        <v>14643726.177658558</v>
      </c>
      <c r="Q1615" s="22">
        <f t="shared" ref="Q1615:Q1678" si="1224">IF(AG1615&lt;=Retail_Freeze_Above,O1614,0)</f>
        <v>0</v>
      </c>
      <c r="R1615" s="22">
        <f t="shared" si="1193"/>
        <v>251933405.65303043</v>
      </c>
      <c r="S1615" s="16">
        <f t="shared" si="1183"/>
        <v>0</v>
      </c>
      <c r="T1615" s="15">
        <f t="shared" si="1194"/>
        <v>0</v>
      </c>
      <c r="U1615" s="23">
        <f t="shared" si="1211"/>
        <v>1119290.8124036882</v>
      </c>
      <c r="V1615" s="23">
        <f t="shared" si="1212"/>
        <v>0</v>
      </c>
      <c r="W1615" s="23">
        <f t="shared" ref="W1615:W1678" si="1225">IF($B1615="E",0,W1614+IF(B1615="D",V1614,0)+IF($B1615="A",G1615))-IF($B1615="D",N1615)+IF($B1615="A",Q1614/K1614)</f>
        <v>0</v>
      </c>
      <c r="X1615" s="23">
        <f t="shared" si="1213"/>
        <v>31529983.286853481</v>
      </c>
      <c r="Y1615" s="23">
        <f t="shared" si="1195"/>
        <v>13825559.361691331</v>
      </c>
      <c r="Z1615" s="3">
        <f t="shared" si="1196"/>
        <v>4655.9518334892091</v>
      </c>
      <c r="AA1615" s="23">
        <f t="shared" si="1197"/>
        <v>58254482.55759915</v>
      </c>
      <c r="AB1615" s="26">
        <f t="shared" si="1214"/>
        <v>70086276.274228632</v>
      </c>
      <c r="AC1615" s="23">
        <f t="shared" si="1215"/>
        <v>74889487.274228647</v>
      </c>
      <c r="AD1615" s="23">
        <f t="shared" si="1221"/>
        <v>4803211</v>
      </c>
      <c r="AE1615" s="24">
        <f t="shared" si="1182"/>
        <v>70086276.274228647</v>
      </c>
      <c r="AF1615" s="3">
        <f t="shared" si="1216"/>
        <v>0</v>
      </c>
      <c r="AG1615" s="2">
        <f t="shared" si="1198"/>
        <v>558714220.01870501</v>
      </c>
      <c r="AH1615" s="2">
        <f t="shared" si="1199"/>
        <v>117.6035888885295</v>
      </c>
      <c r="AI1615" s="23">
        <f t="shared" si="1222"/>
        <v>9365789247.5819778</v>
      </c>
      <c r="AJ1615" s="23">
        <f t="shared" si="1200"/>
        <v>6219.922423797766</v>
      </c>
      <c r="AK1615" s="23">
        <f t="shared" si="1201"/>
        <v>0</v>
      </c>
      <c r="AL1615" s="23">
        <f t="shared" si="1179"/>
        <v>0</v>
      </c>
      <c r="AM1615" s="23">
        <f t="shared" si="1180"/>
        <v>0</v>
      </c>
      <c r="AN1615" s="16">
        <f t="shared" si="1217"/>
        <v>0</v>
      </c>
      <c r="AO1615" s="23">
        <f t="shared" si="1218"/>
        <v>0</v>
      </c>
      <c r="AP1615" s="22">
        <f t="shared" si="1219"/>
        <v>0</v>
      </c>
      <c r="AQ1615" s="30">
        <f t="shared" si="1202"/>
        <v>6264631970.9842291</v>
      </c>
      <c r="AR1615" s="28">
        <f t="shared" si="1203"/>
        <v>2983640380.7088141</v>
      </c>
      <c r="AS1615" s="25">
        <f t="shared" si="1204"/>
        <v>200337590.02425668</v>
      </c>
      <c r="AT1615" s="32">
        <f t="shared" si="1205"/>
        <v>9311.9036669784182</v>
      </c>
      <c r="AU1615" s="23">
        <f t="shared" si="1206"/>
        <v>9311.9036669784182</v>
      </c>
      <c r="AV1615" s="22">
        <f t="shared" si="1207"/>
        <v>867324376.97887194</v>
      </c>
      <c r="AW1615" s="31">
        <f t="shared" si="1220"/>
        <v>4317879479.5426321</v>
      </c>
      <c r="AX1615" s="21"/>
      <c r="AY1615" s="21"/>
      <c r="AZ1615" s="21"/>
      <c r="BA1615" s="21"/>
    </row>
    <row r="1616" spans="1:53" x14ac:dyDescent="0.25">
      <c r="A1616">
        <f t="shared" si="1181"/>
        <v>561</v>
      </c>
      <c r="B1616" t="s">
        <v>6</v>
      </c>
      <c r="C1616" s="27">
        <f t="shared" si="1185"/>
        <v>0</v>
      </c>
      <c r="D1616" s="27">
        <f t="shared" si="1208"/>
        <v>0</v>
      </c>
      <c r="E1616" s="27" t="b">
        <f t="shared" si="1184"/>
        <v>1</v>
      </c>
      <c r="F1616" s="29">
        <f t="shared" si="1186"/>
        <v>0</v>
      </c>
      <c r="G1616" s="27">
        <f t="shared" si="1209"/>
        <v>0</v>
      </c>
      <c r="H1616" s="22">
        <f t="shared" si="1187"/>
        <v>20640337377.629387</v>
      </c>
      <c r="I1616" s="23">
        <f t="shared" si="1188"/>
        <v>132580106.5049091</v>
      </c>
      <c r="J1616" s="23">
        <f t="shared" si="1189"/>
        <v>1086</v>
      </c>
      <c r="K1616" s="19">
        <f t="shared" si="1210"/>
        <v>225.0831931027827</v>
      </c>
      <c r="L1616" s="16">
        <f t="shared" si="1190"/>
        <v>142.37120242742702</v>
      </c>
      <c r="M1616" s="23">
        <f>M1615-IF($B1616="B",(Percent_Rent_In_Elsies*2.49%/12 * H1615)/K1615,0)+IF($B1616="D",N1616,0)+IF(B1616="D",AK1615)+IF(B1616="C",F1615*90%)-(Y1616-Y1615)-IF($B1616="A",Q1615/K1615) + IF($B1616="A",Q1615/K1615)</f>
        <v>-34666319.503486454</v>
      </c>
      <c r="N1616" s="23">
        <f t="shared" si="1191"/>
        <v>0</v>
      </c>
      <c r="O1616" s="22">
        <f t="shared" si="1192"/>
        <v>0</v>
      </c>
      <c r="P1616" s="22">
        <f t="shared" si="1223"/>
        <v>0</v>
      </c>
      <c r="Q1616" s="22">
        <f t="shared" si="1224"/>
        <v>0</v>
      </c>
      <c r="R1616" s="22">
        <f t="shared" si="1193"/>
        <v>251933405.65303043</v>
      </c>
      <c r="S1616" s="16">
        <f t="shared" si="1183"/>
        <v>0</v>
      </c>
      <c r="T1616" s="15">
        <f t="shared" si="1194"/>
        <v>0</v>
      </c>
      <c r="U1616" s="23">
        <f t="shared" si="1211"/>
        <v>1119290.8124036882</v>
      </c>
      <c r="V1616" s="23">
        <f t="shared" si="1212"/>
        <v>0</v>
      </c>
      <c r="W1616" s="23">
        <f t="shared" si="1225"/>
        <v>0</v>
      </c>
      <c r="X1616" s="23">
        <f t="shared" si="1213"/>
        <v>31553263.046020925</v>
      </c>
      <c r="Y1616" s="23">
        <f t="shared" si="1195"/>
        <v>13825559.361691331</v>
      </c>
      <c r="Z1616" s="3">
        <f t="shared" si="1196"/>
        <v>0</v>
      </c>
      <c r="AA1616" s="23">
        <f t="shared" si="1197"/>
        <v>58254482.55759915</v>
      </c>
      <c r="AB1616" s="26">
        <f t="shared" si="1214"/>
        <v>70086276.274228632</v>
      </c>
      <c r="AC1616" s="23">
        <f t="shared" si="1215"/>
        <v>74889487.274228647</v>
      </c>
      <c r="AD1616" s="23">
        <f t="shared" si="1221"/>
        <v>4803211</v>
      </c>
      <c r="AE1616" s="24">
        <f t="shared" si="1182"/>
        <v>70086276.274228647</v>
      </c>
      <c r="AF1616" s="3">
        <f t="shared" si="1216"/>
        <v>0</v>
      </c>
      <c r="AG1616" s="2">
        <f t="shared" si="1198"/>
        <v>0</v>
      </c>
      <c r="AH1616" s="2">
        <f t="shared" si="1199"/>
        <v>117.79959487001038</v>
      </c>
      <c r="AI1616" s="23">
        <f t="shared" si="1222"/>
        <v>9365789247.5819778</v>
      </c>
      <c r="AJ1616" s="23">
        <f t="shared" si="1200"/>
        <v>6219.922423797766</v>
      </c>
      <c r="AK1616" s="23">
        <f t="shared" si="1201"/>
        <v>0</v>
      </c>
      <c r="AL1616" s="23">
        <f t="shared" ref="AL1616:AL1679" si="1226">IF($B1616="B",AI1616-AI1611,0)</f>
        <v>0</v>
      </c>
      <c r="AM1616" s="23">
        <f t="shared" si="1180"/>
        <v>0</v>
      </c>
      <c r="AN1616" s="16">
        <f t="shared" si="1217"/>
        <v>0</v>
      </c>
      <c r="AO1616" s="23">
        <f t="shared" si="1218"/>
        <v>0</v>
      </c>
      <c r="AP1616" s="22">
        <f t="shared" si="1219"/>
        <v>0</v>
      </c>
      <c r="AQ1616" s="30">
        <f t="shared" si="1202"/>
        <v>6264631970.9842291</v>
      </c>
      <c r="AR1616" s="28">
        <f t="shared" si="1203"/>
        <v>2983640380.7088141</v>
      </c>
      <c r="AS1616" s="25">
        <f t="shared" si="1204"/>
        <v>200337590.02425668</v>
      </c>
      <c r="AT1616" s="32">
        <f t="shared" si="1205"/>
        <v>0</v>
      </c>
      <c r="AU1616" s="23">
        <f t="shared" si="1206"/>
        <v>0</v>
      </c>
      <c r="AV1616" s="22">
        <f t="shared" si="1207"/>
        <v>867324376.97887194</v>
      </c>
      <c r="AW1616" s="31">
        <f t="shared" si="1220"/>
        <v>4303235753.3649731</v>
      </c>
    </row>
    <row r="1617" spans="1:53" x14ac:dyDescent="0.25">
      <c r="A1617">
        <f t="shared" si="1181"/>
        <v>561</v>
      </c>
      <c r="B1617" t="s">
        <v>7</v>
      </c>
      <c r="C1617" s="27">
        <f t="shared" si="1185"/>
        <v>0</v>
      </c>
      <c r="D1617" s="27">
        <f t="shared" si="1208"/>
        <v>0</v>
      </c>
      <c r="E1617" s="27" t="b">
        <f t="shared" si="1184"/>
        <v>1</v>
      </c>
      <c r="F1617" s="29">
        <f t="shared" si="1186"/>
        <v>0</v>
      </c>
      <c r="G1617" s="27">
        <f t="shared" si="1209"/>
        <v>0</v>
      </c>
      <c r="H1617" s="22">
        <f t="shared" si="1187"/>
        <v>20640337377.629387</v>
      </c>
      <c r="I1617" s="23">
        <f t="shared" si="1188"/>
        <v>132580106.5049091</v>
      </c>
      <c r="J1617" s="23">
        <f t="shared" si="1189"/>
        <v>1086</v>
      </c>
      <c r="K1617" s="19">
        <f t="shared" si="1210"/>
        <v>225.0831931027827</v>
      </c>
      <c r="L1617" s="16">
        <f t="shared" si="1190"/>
        <v>142.37120242742702</v>
      </c>
      <c r="M1617" s="23">
        <f>M1616-IF($B1617="B",(Percent_Rent_In_Elsies*2.49%/12 * H1616)/K1616,0)+IF($B1617="D",N1617,0)+IF(B1617="D",AK1616)+IF(B1617="C",F1616*90%)-(Y1617-Y1616)-IF($B1617="A",Q1616/K1616) + IF($B1617="A",Q1616/K1616)</f>
        <v>-34761459.214870907</v>
      </c>
      <c r="N1617" s="23">
        <f t="shared" si="1191"/>
        <v>0</v>
      </c>
      <c r="O1617" s="22">
        <f t="shared" si="1192"/>
        <v>0</v>
      </c>
      <c r="P1617" s="22">
        <f t="shared" si="1223"/>
        <v>0</v>
      </c>
      <c r="Q1617" s="22">
        <f t="shared" si="1224"/>
        <v>0</v>
      </c>
      <c r="R1617" s="22">
        <f t="shared" si="1193"/>
        <v>230938955.18194455</v>
      </c>
      <c r="S1617" s="16">
        <f t="shared" si="1183"/>
        <v>20994450.471085869</v>
      </c>
      <c r="T1617" s="15">
        <f t="shared" si="1194"/>
        <v>0</v>
      </c>
      <c r="U1617" s="23">
        <f t="shared" si="1211"/>
        <v>1026016.5780367142</v>
      </c>
      <c r="V1617" s="23">
        <f t="shared" si="1212"/>
        <v>93274.234366974022</v>
      </c>
      <c r="W1617" s="23">
        <f t="shared" si="1225"/>
        <v>0</v>
      </c>
      <c r="X1617" s="23">
        <f t="shared" si="1213"/>
        <v>31553263.046020925</v>
      </c>
      <c r="Y1617" s="23">
        <f t="shared" si="1195"/>
        <v>13825559.361691331</v>
      </c>
      <c r="Z1617" s="3">
        <f t="shared" si="1196"/>
        <v>0</v>
      </c>
      <c r="AA1617" s="23">
        <f t="shared" si="1197"/>
        <v>58254482.55759915</v>
      </c>
      <c r="AB1617" s="26">
        <f t="shared" si="1214"/>
        <v>70086276.274228647</v>
      </c>
      <c r="AC1617" s="23">
        <f t="shared" si="1215"/>
        <v>74889487.274228647</v>
      </c>
      <c r="AD1617" s="23">
        <f t="shared" si="1221"/>
        <v>4803211</v>
      </c>
      <c r="AE1617" s="24">
        <f t="shared" si="1182"/>
        <v>70086276.274228647</v>
      </c>
      <c r="AF1617" s="3">
        <f t="shared" si="1216"/>
        <v>0</v>
      </c>
      <c r="AG1617" s="2">
        <f t="shared" si="1198"/>
        <v>0</v>
      </c>
      <c r="AH1617" s="2">
        <f t="shared" si="1199"/>
        <v>117.79959487001038</v>
      </c>
      <c r="AI1617" s="23">
        <f t="shared" si="1222"/>
        <v>9365789247.5819778</v>
      </c>
      <c r="AJ1617" s="23">
        <f t="shared" si="1200"/>
        <v>6219.922423797766</v>
      </c>
      <c r="AK1617" s="23">
        <f t="shared" si="1201"/>
        <v>0</v>
      </c>
      <c r="AL1617" s="23">
        <f t="shared" si="1226"/>
        <v>1559979.1411304474</v>
      </c>
      <c r="AM1617" s="23">
        <f t="shared" ref="AM1617:AM1680" si="1227">IF($B1617="B",50%*AL1617*30%*AJ1617,0)</f>
        <v>1455442386.0861075</v>
      </c>
      <c r="AN1617" s="16">
        <f t="shared" si="1217"/>
        <v>0</v>
      </c>
      <c r="AO1617" s="23">
        <f t="shared" si="1218"/>
        <v>95139.711384455848</v>
      </c>
      <c r="AP1617" s="22">
        <f t="shared" si="1219"/>
        <v>21414350.02929049</v>
      </c>
      <c r="AQ1617" s="30">
        <f t="shared" si="1202"/>
        <v>6307278649.0675611</v>
      </c>
      <c r="AR1617" s="28">
        <f t="shared" si="1203"/>
        <v>3004872708.7628555</v>
      </c>
      <c r="AS1617" s="25">
        <f t="shared" si="1204"/>
        <v>200337590.02425668</v>
      </c>
      <c r="AT1617" s="32">
        <f t="shared" si="1205"/>
        <v>0</v>
      </c>
      <c r="AU1617" s="23">
        <f t="shared" si="1206"/>
        <v>0</v>
      </c>
      <c r="AV1617" s="22">
        <f t="shared" si="1207"/>
        <v>867324376.97887194</v>
      </c>
      <c r="AW1617" s="31">
        <f t="shared" si="1220"/>
        <v>4345882431.4483051</v>
      </c>
    </row>
    <row r="1618" spans="1:53" s="21" customFormat="1" x14ac:dyDescent="0.25">
      <c r="A1618">
        <f t="shared" si="1181"/>
        <v>561</v>
      </c>
      <c r="B1618" t="s">
        <v>8</v>
      </c>
      <c r="C1618" s="27">
        <f t="shared" si="1185"/>
        <v>0</v>
      </c>
      <c r="D1618" s="27">
        <f t="shared" si="1208"/>
        <v>0</v>
      </c>
      <c r="E1618" s="27" t="b">
        <f t="shared" si="1184"/>
        <v>1</v>
      </c>
      <c r="F1618" s="29">
        <f t="shared" si="1186"/>
        <v>0</v>
      </c>
      <c r="G1618" s="27">
        <f t="shared" si="1209"/>
        <v>0</v>
      </c>
      <c r="H1618" s="22">
        <f t="shared" si="1187"/>
        <v>20640337377.629387</v>
      </c>
      <c r="I1618" s="23">
        <f t="shared" si="1188"/>
        <v>132580106.5049091</v>
      </c>
      <c r="J1618" s="23">
        <f t="shared" si="1189"/>
        <v>1086</v>
      </c>
      <c r="K1618" s="19">
        <f t="shared" si="1210"/>
        <v>225.0831931027827</v>
      </c>
      <c r="L1618" s="16">
        <f t="shared" si="1190"/>
        <v>142.37120242742702</v>
      </c>
      <c r="M1618" s="23">
        <f>M1617-IF($B1618="B",(Percent_Rent_In_Elsies*2.49%/12 * H1617)/K1617,0)+IF($B1618="D",N1618,0)+IF(B1618="D",AK1617)+IF(B1618="C",F1617*90%)-(Y1618-Y1617)-IF($B1618="A",Q1617/K1617) + IF($B1618="A",Q1617/K1617)</f>
        <v>-34761459.214870907</v>
      </c>
      <c r="N1618" s="23">
        <f t="shared" si="1191"/>
        <v>0</v>
      </c>
      <c r="O1618" s="22">
        <f t="shared" si="1192"/>
        <v>0</v>
      </c>
      <c r="P1618" s="22">
        <f t="shared" si="1223"/>
        <v>0</v>
      </c>
      <c r="Q1618" s="22">
        <f t="shared" si="1224"/>
        <v>0</v>
      </c>
      <c r="R1618" s="22">
        <f t="shared" si="1193"/>
        <v>252353305.21123505</v>
      </c>
      <c r="S1618" s="16">
        <f t="shared" si="1183"/>
        <v>20994450.471085869</v>
      </c>
      <c r="T1618" s="15">
        <f t="shared" si="1194"/>
        <v>0</v>
      </c>
      <c r="U1618" s="23">
        <f t="shared" si="1211"/>
        <v>1121156.28942117</v>
      </c>
      <c r="V1618" s="23">
        <f t="shared" si="1212"/>
        <v>93274.234366974022</v>
      </c>
      <c r="W1618" s="23">
        <f t="shared" si="1225"/>
        <v>0</v>
      </c>
      <c r="X1618" s="23">
        <f t="shared" si="1213"/>
        <v>31553263.046020925</v>
      </c>
      <c r="Y1618" s="23">
        <f t="shared" si="1195"/>
        <v>13825559.361691331</v>
      </c>
      <c r="Z1618" s="3">
        <f t="shared" si="1196"/>
        <v>0</v>
      </c>
      <c r="AA1618" s="23">
        <f t="shared" si="1197"/>
        <v>58254482.55759915</v>
      </c>
      <c r="AB1618" s="26">
        <f t="shared" si="1214"/>
        <v>70086276.274228632</v>
      </c>
      <c r="AC1618" s="23">
        <f t="shared" si="1215"/>
        <v>74889487.274228647</v>
      </c>
      <c r="AD1618" s="23">
        <f t="shared" si="1221"/>
        <v>4803211</v>
      </c>
      <c r="AE1618" s="24">
        <f t="shared" si="1182"/>
        <v>70086276.274228647</v>
      </c>
      <c r="AF1618" s="3">
        <f t="shared" si="1216"/>
        <v>1E-4</v>
      </c>
      <c r="AG1618" s="2">
        <f t="shared" si="1198"/>
        <v>0</v>
      </c>
      <c r="AH1618" s="2">
        <f t="shared" si="1199"/>
        <v>117.79959487001038</v>
      </c>
      <c r="AI1618" s="23">
        <f t="shared" si="1222"/>
        <v>9365789247.5819778</v>
      </c>
      <c r="AJ1618" s="23">
        <f t="shared" si="1200"/>
        <v>6219.922423797766</v>
      </c>
      <c r="AK1618" s="23">
        <f t="shared" si="1201"/>
        <v>60127.867746232965</v>
      </c>
      <c r="AL1618" s="23">
        <f t="shared" si="1226"/>
        <v>0</v>
      </c>
      <c r="AM1618" s="23">
        <f t="shared" si="1227"/>
        <v>0</v>
      </c>
      <c r="AN1618" s="16">
        <f t="shared" si="1217"/>
        <v>0</v>
      </c>
      <c r="AO1618" s="23">
        <f t="shared" si="1218"/>
        <v>0</v>
      </c>
      <c r="AP1618" s="22">
        <f t="shared" si="1219"/>
        <v>0</v>
      </c>
      <c r="AQ1618" s="30">
        <f t="shared" si="1202"/>
        <v>6307278649.0675611</v>
      </c>
      <c r="AR1618" s="28">
        <f t="shared" si="1203"/>
        <v>3004872708.7628555</v>
      </c>
      <c r="AS1618" s="25">
        <f t="shared" si="1204"/>
        <v>200337590.02425668</v>
      </c>
      <c r="AT1618" s="32">
        <f t="shared" si="1205"/>
        <v>0</v>
      </c>
      <c r="AU1618" s="23">
        <f t="shared" si="1206"/>
        <v>0</v>
      </c>
      <c r="AV1618" s="22">
        <f t="shared" si="1207"/>
        <v>867324376.97887194</v>
      </c>
      <c r="AW1618" s="31">
        <f t="shared" si="1220"/>
        <v>4345882431.4483051</v>
      </c>
      <c r="AX1618"/>
      <c r="AY1618"/>
      <c r="AZ1618"/>
      <c r="BA1618"/>
    </row>
    <row r="1619" spans="1:53" s="21" customFormat="1" x14ac:dyDescent="0.25">
      <c r="A1619">
        <f t="shared" si="1181"/>
        <v>561</v>
      </c>
      <c r="B1619" t="s">
        <v>9</v>
      </c>
      <c r="C1619" s="27">
        <f t="shared" si="1185"/>
        <v>0</v>
      </c>
      <c r="D1619" s="27">
        <f t="shared" si="1208"/>
        <v>0</v>
      </c>
      <c r="E1619" s="27" t="b">
        <f t="shared" si="1184"/>
        <v>1</v>
      </c>
      <c r="F1619" s="29">
        <f t="shared" si="1186"/>
        <v>0</v>
      </c>
      <c r="G1619" s="27">
        <f t="shared" si="1209"/>
        <v>0</v>
      </c>
      <c r="H1619" s="22">
        <f t="shared" si="1187"/>
        <v>20640337377.629387</v>
      </c>
      <c r="I1619" s="23">
        <f t="shared" si="1188"/>
        <v>132580106.5049091</v>
      </c>
      <c r="J1619" s="23">
        <f t="shared" si="1189"/>
        <v>1086</v>
      </c>
      <c r="K1619" s="19">
        <f t="shared" si="1210"/>
        <v>225.0831931027827</v>
      </c>
      <c r="L1619" s="16">
        <f t="shared" si="1190"/>
        <v>142.37120242742702</v>
      </c>
      <c r="M1619" s="23">
        <f>M1618-IF($B1619="B",(Percent_Rent_In_Elsies*2.49%/12 * H1618)/K1618,0)+IF($B1619="D",N1619,0)+IF(B1619="D",AK1618)+IF(B1619="C",F1618*90%)-(Y1619-Y1618)-IF($B1619="A",Q1618/K1618) + IF($B1619="A",Q1618/K1618)</f>
        <v>-34701331.347124673</v>
      </c>
      <c r="N1619" s="23">
        <f t="shared" si="1191"/>
        <v>0</v>
      </c>
      <c r="O1619" s="22">
        <f t="shared" si="1192"/>
        <v>14668133.059450015</v>
      </c>
      <c r="P1619" s="22">
        <f t="shared" si="1223"/>
        <v>0</v>
      </c>
      <c r="Q1619" s="22">
        <f t="shared" si="1224"/>
        <v>0</v>
      </c>
      <c r="R1619" s="22">
        <f t="shared" si="1193"/>
        <v>252353305.21123505</v>
      </c>
      <c r="S1619" s="16">
        <f t="shared" si="1183"/>
        <v>0</v>
      </c>
      <c r="T1619" s="15">
        <f t="shared" si="1194"/>
        <v>6326317.4116358534</v>
      </c>
      <c r="U1619" s="23">
        <f t="shared" si="1211"/>
        <v>1121156.28942117</v>
      </c>
      <c r="V1619" s="23">
        <f t="shared" si="1212"/>
        <v>0</v>
      </c>
      <c r="W1619" s="23">
        <f t="shared" si="1225"/>
        <v>93274.234366974022</v>
      </c>
      <c r="X1619" s="23">
        <f t="shared" si="1213"/>
        <v>31553263.046020925</v>
      </c>
      <c r="Y1619" s="23">
        <f t="shared" si="1195"/>
        <v>13825559.361691331</v>
      </c>
      <c r="Z1619" s="3">
        <f t="shared" si="1196"/>
        <v>0</v>
      </c>
      <c r="AA1619" s="23">
        <f t="shared" si="1197"/>
        <v>58194354.689852916</v>
      </c>
      <c r="AB1619" s="26">
        <f t="shared" si="1214"/>
        <v>70086276.274228632</v>
      </c>
      <c r="AC1619" s="23">
        <f t="shared" si="1215"/>
        <v>74889487.274228647</v>
      </c>
      <c r="AD1619" s="23">
        <f t="shared" si="1221"/>
        <v>4803211</v>
      </c>
      <c r="AE1619" s="24">
        <f t="shared" si="1182"/>
        <v>70086276.274228647</v>
      </c>
      <c r="AF1619" s="3">
        <f t="shared" si="1216"/>
        <v>0</v>
      </c>
      <c r="AG1619" s="2">
        <f t="shared" si="1198"/>
        <v>0</v>
      </c>
      <c r="AH1619" s="2">
        <f t="shared" si="1199"/>
        <v>117.79959487001038</v>
      </c>
      <c r="AI1619" s="23">
        <f t="shared" si="1222"/>
        <v>9356122267.24856</v>
      </c>
      <c r="AJ1619" s="23">
        <f t="shared" si="1200"/>
        <v>6219.922423797766</v>
      </c>
      <c r="AK1619" s="23">
        <f t="shared" si="1201"/>
        <v>0</v>
      </c>
      <c r="AL1619" s="23">
        <f t="shared" si="1226"/>
        <v>0</v>
      </c>
      <c r="AM1619" s="23">
        <f t="shared" si="1227"/>
        <v>0</v>
      </c>
      <c r="AN1619" s="16">
        <f t="shared" si="1217"/>
        <v>0</v>
      </c>
      <c r="AO1619" s="23">
        <f t="shared" si="1218"/>
        <v>0</v>
      </c>
      <c r="AP1619" s="22">
        <f t="shared" si="1219"/>
        <v>0</v>
      </c>
      <c r="AQ1619" s="30">
        <f t="shared" si="1202"/>
        <v>6307278649.0675611</v>
      </c>
      <c r="AR1619" s="28">
        <f t="shared" si="1203"/>
        <v>3004872708.7628555</v>
      </c>
      <c r="AS1619" s="25">
        <f t="shared" si="1204"/>
        <v>200337590.02425668</v>
      </c>
      <c r="AT1619" s="32">
        <f t="shared" si="1205"/>
        <v>0</v>
      </c>
      <c r="AU1619" s="23">
        <f t="shared" si="1206"/>
        <v>0</v>
      </c>
      <c r="AV1619" s="22">
        <f t="shared" si="1207"/>
        <v>867324376.97887194</v>
      </c>
      <c r="AW1619" s="31">
        <f t="shared" si="1220"/>
        <v>4345882431.4483051</v>
      </c>
      <c r="AX1619"/>
      <c r="AY1619"/>
      <c r="AZ1619"/>
      <c r="BA1619"/>
    </row>
    <row r="1620" spans="1:53" x14ac:dyDescent="0.25">
      <c r="A1620" s="21">
        <f t="shared" si="1181"/>
        <v>561</v>
      </c>
      <c r="B1620" s="21" t="s">
        <v>28</v>
      </c>
      <c r="C1620" s="27">
        <f t="shared" si="1185"/>
        <v>0</v>
      </c>
      <c r="D1620" s="27">
        <f t="shared" si="1208"/>
        <v>0</v>
      </c>
      <c r="E1620" s="27" t="b">
        <f t="shared" si="1184"/>
        <v>1</v>
      </c>
      <c r="F1620" s="29">
        <f t="shared" si="1186"/>
        <v>0</v>
      </c>
      <c r="G1620" s="27">
        <f t="shared" si="1209"/>
        <v>0</v>
      </c>
      <c r="H1620" s="22">
        <f t="shared" si="1187"/>
        <v>20640337377.629387</v>
      </c>
      <c r="I1620" s="23">
        <f t="shared" si="1188"/>
        <v>132580106.5049091</v>
      </c>
      <c r="J1620" s="23">
        <f t="shared" si="1189"/>
        <v>1086</v>
      </c>
      <c r="K1620" s="19">
        <f t="shared" si="1210"/>
        <v>225.0831931027827</v>
      </c>
      <c r="L1620" s="16">
        <f t="shared" si="1190"/>
        <v>142.37120242742702</v>
      </c>
      <c r="M1620" s="23">
        <f>M1619-IF($B1620="B",(Percent_Rent_In_Elsies*2.49%/12 * H1619)/K1619,0)+IF($B1620="D",N1620,0)+IF(B1620="D",AK1619)+IF(B1620="C",F1619*90%)-(Y1620-Y1619)-IF($B1620="A",Q1619/K1619) + IF($B1620="A",Q1619/K1619)</f>
        <v>-34701331.347124673</v>
      </c>
      <c r="N1620" s="23">
        <f t="shared" si="1191"/>
        <v>0</v>
      </c>
      <c r="O1620" s="22">
        <f t="shared" si="1192"/>
        <v>0</v>
      </c>
      <c r="P1620" s="22">
        <f t="shared" si="1223"/>
        <v>14668133.059450015</v>
      </c>
      <c r="Q1620" s="22">
        <f t="shared" si="1224"/>
        <v>0</v>
      </c>
      <c r="R1620" s="22">
        <f t="shared" si="1193"/>
        <v>252353305.21123505</v>
      </c>
      <c r="S1620" s="16">
        <f t="shared" si="1183"/>
        <v>0</v>
      </c>
      <c r="T1620" s="15">
        <f t="shared" si="1194"/>
        <v>0</v>
      </c>
      <c r="U1620" s="23">
        <f t="shared" si="1211"/>
        <v>1121156.28942117</v>
      </c>
      <c r="V1620" s="23">
        <f t="shared" si="1212"/>
        <v>0</v>
      </c>
      <c r="W1620" s="23">
        <f t="shared" si="1225"/>
        <v>0</v>
      </c>
      <c r="X1620" s="23">
        <f t="shared" si="1213"/>
        <v>31553263.046020925</v>
      </c>
      <c r="Y1620" s="23">
        <f t="shared" si="1195"/>
        <v>13825559.361691331</v>
      </c>
      <c r="Z1620" s="3">
        <f t="shared" si="1196"/>
        <v>4663.7117183487017</v>
      </c>
      <c r="AA1620" s="23">
        <f t="shared" si="1197"/>
        <v>58264310.365628146</v>
      </c>
      <c r="AB1620" s="26">
        <f t="shared" si="1214"/>
        <v>70086276.274228662</v>
      </c>
      <c r="AC1620" s="23">
        <f t="shared" si="1215"/>
        <v>74889487.274228647</v>
      </c>
      <c r="AD1620" s="23">
        <f t="shared" si="1221"/>
        <v>4803211</v>
      </c>
      <c r="AE1620" s="24">
        <f t="shared" si="1182"/>
        <v>70086276.274228647</v>
      </c>
      <c r="AF1620" s="3">
        <f t="shared" si="1216"/>
        <v>0</v>
      </c>
      <c r="AG1620" s="2">
        <f t="shared" si="1198"/>
        <v>559645406.20184422</v>
      </c>
      <c r="AH1620" s="2">
        <f t="shared" si="1199"/>
        <v>117.79959487001038</v>
      </c>
      <c r="AI1620" s="23">
        <f t="shared" si="1222"/>
        <v>9367369300.7336693</v>
      </c>
      <c r="AJ1620" s="23">
        <f t="shared" si="1200"/>
        <v>6219.922423797766</v>
      </c>
      <c r="AK1620" s="23">
        <f t="shared" si="1201"/>
        <v>0</v>
      </c>
      <c r="AL1620" s="23">
        <f t="shared" si="1226"/>
        <v>0</v>
      </c>
      <c r="AM1620" s="23">
        <f t="shared" si="1227"/>
        <v>0</v>
      </c>
      <c r="AN1620" s="16">
        <f t="shared" si="1217"/>
        <v>0</v>
      </c>
      <c r="AO1620" s="23">
        <f t="shared" si="1218"/>
        <v>0</v>
      </c>
      <c r="AP1620" s="22">
        <f t="shared" si="1219"/>
        <v>0</v>
      </c>
      <c r="AQ1620" s="30">
        <f t="shared" si="1202"/>
        <v>6307278649.0675611</v>
      </c>
      <c r="AR1620" s="28">
        <f t="shared" si="1203"/>
        <v>3004872708.7628555</v>
      </c>
      <c r="AS1620" s="25">
        <f t="shared" si="1204"/>
        <v>200337590.02425668</v>
      </c>
      <c r="AT1620" s="32">
        <f t="shared" si="1205"/>
        <v>9327.4234366974033</v>
      </c>
      <c r="AU1620" s="23">
        <f t="shared" si="1206"/>
        <v>9327.4234366974033</v>
      </c>
      <c r="AV1620" s="22">
        <f t="shared" si="1207"/>
        <v>873650694.39050782</v>
      </c>
      <c r="AW1620" s="31">
        <f t="shared" si="1220"/>
        <v>4345882431.4483051</v>
      </c>
    </row>
    <row r="1621" spans="1:53" x14ac:dyDescent="0.25">
      <c r="A1621">
        <f t="shared" si="1181"/>
        <v>562</v>
      </c>
      <c r="B1621" t="s">
        <v>6</v>
      </c>
      <c r="C1621" s="27">
        <f t="shared" si="1185"/>
        <v>0</v>
      </c>
      <c r="D1621" s="27">
        <f t="shared" si="1208"/>
        <v>0</v>
      </c>
      <c r="E1621" s="27" t="b">
        <f t="shared" si="1184"/>
        <v>1</v>
      </c>
      <c r="F1621" s="29">
        <f t="shared" si="1186"/>
        <v>0</v>
      </c>
      <c r="G1621" s="27">
        <f t="shared" si="1209"/>
        <v>0</v>
      </c>
      <c r="H1621" s="22">
        <f t="shared" si="1187"/>
        <v>20674737939.925438</v>
      </c>
      <c r="I1621" s="23">
        <f t="shared" si="1188"/>
        <v>132580106.5049091</v>
      </c>
      <c r="J1621" s="23">
        <f t="shared" si="1189"/>
        <v>1086</v>
      </c>
      <c r="K1621" s="19">
        <f t="shared" si="1210"/>
        <v>225.0831931027827</v>
      </c>
      <c r="L1621" s="16">
        <f t="shared" si="1190"/>
        <v>142.60848776480609</v>
      </c>
      <c r="M1621" s="23">
        <f>M1620-IF($B1621="B",(Percent_Rent_In_Elsies*2.49%/12 * H1620)/K1620,0)+IF($B1621="D",N1621,0)+IF(B1621="D",AK1620)+IF(B1621="C",F1620*90%)-(Y1621-Y1620)-IF($B1621="A",Q1620/K1620) + IF($B1621="A",Q1620/K1620)</f>
        <v>-34701331.347124673</v>
      </c>
      <c r="N1621" s="23">
        <f t="shared" si="1191"/>
        <v>0</v>
      </c>
      <c r="O1621" s="22">
        <f t="shared" si="1192"/>
        <v>0</v>
      </c>
      <c r="P1621" s="22">
        <f t="shared" si="1223"/>
        <v>0</v>
      </c>
      <c r="Q1621" s="22">
        <f t="shared" si="1224"/>
        <v>0</v>
      </c>
      <c r="R1621" s="22">
        <f t="shared" si="1193"/>
        <v>252353305.21123505</v>
      </c>
      <c r="S1621" s="16">
        <f t="shared" si="1183"/>
        <v>0</v>
      </c>
      <c r="T1621" s="15">
        <f t="shared" si="1194"/>
        <v>0</v>
      </c>
      <c r="U1621" s="23">
        <f t="shared" si="1211"/>
        <v>1121156.28942117</v>
      </c>
      <c r="V1621" s="23">
        <f t="shared" si="1212"/>
        <v>0</v>
      </c>
      <c r="W1621" s="23">
        <f t="shared" si="1225"/>
        <v>0</v>
      </c>
      <c r="X1621" s="23">
        <f t="shared" si="1213"/>
        <v>31576581.604612667</v>
      </c>
      <c r="Y1621" s="23">
        <f t="shared" si="1195"/>
        <v>13825559.361691331</v>
      </c>
      <c r="Z1621" s="3">
        <f t="shared" si="1196"/>
        <v>0</v>
      </c>
      <c r="AA1621" s="23">
        <f t="shared" si="1197"/>
        <v>58264310.365628146</v>
      </c>
      <c r="AB1621" s="26">
        <f t="shared" si="1214"/>
        <v>70086276.274228632</v>
      </c>
      <c r="AC1621" s="23">
        <f t="shared" si="1215"/>
        <v>74889487.274228647</v>
      </c>
      <c r="AD1621" s="23">
        <f t="shared" si="1221"/>
        <v>4803211</v>
      </c>
      <c r="AE1621" s="24">
        <f t="shared" si="1182"/>
        <v>70086276.274228647</v>
      </c>
      <c r="AF1621" s="3">
        <f t="shared" si="1216"/>
        <v>0</v>
      </c>
      <c r="AG1621" s="2">
        <f t="shared" si="1198"/>
        <v>0</v>
      </c>
      <c r="AH1621" s="2">
        <f t="shared" si="1199"/>
        <v>117.99592752812708</v>
      </c>
      <c r="AI1621" s="23">
        <f t="shared" si="1222"/>
        <v>9367369300.7336693</v>
      </c>
      <c r="AJ1621" s="23">
        <f t="shared" si="1200"/>
        <v>6219.922423797766</v>
      </c>
      <c r="AK1621" s="23">
        <f t="shared" si="1201"/>
        <v>0</v>
      </c>
      <c r="AL1621" s="23">
        <f t="shared" si="1226"/>
        <v>0</v>
      </c>
      <c r="AM1621" s="23">
        <f t="shared" si="1227"/>
        <v>0</v>
      </c>
      <c r="AN1621" s="16">
        <f t="shared" si="1217"/>
        <v>0</v>
      </c>
      <c r="AO1621" s="23">
        <f t="shared" si="1218"/>
        <v>0</v>
      </c>
      <c r="AP1621" s="22">
        <f t="shared" si="1219"/>
        <v>0</v>
      </c>
      <c r="AQ1621" s="30">
        <f t="shared" si="1202"/>
        <v>6307278649.0675611</v>
      </c>
      <c r="AR1621" s="28">
        <f t="shared" si="1203"/>
        <v>3004872708.7628555</v>
      </c>
      <c r="AS1621" s="25">
        <f t="shared" si="1204"/>
        <v>200337590.02425668</v>
      </c>
      <c r="AT1621" s="32">
        <f t="shared" si="1205"/>
        <v>0</v>
      </c>
      <c r="AU1621" s="23">
        <f t="shared" si="1206"/>
        <v>0</v>
      </c>
      <c r="AV1621" s="22">
        <f t="shared" si="1207"/>
        <v>873650694.39050782</v>
      </c>
      <c r="AW1621" s="31">
        <f t="shared" si="1220"/>
        <v>4331214298.388855</v>
      </c>
    </row>
    <row r="1622" spans="1:53" x14ac:dyDescent="0.25">
      <c r="A1622">
        <f t="shared" si="1181"/>
        <v>562</v>
      </c>
      <c r="B1622" t="s">
        <v>7</v>
      </c>
      <c r="C1622" s="27">
        <f t="shared" si="1185"/>
        <v>0</v>
      </c>
      <c r="D1622" s="27">
        <f t="shared" si="1208"/>
        <v>0</v>
      </c>
      <c r="E1622" s="27" t="b">
        <f t="shared" si="1184"/>
        <v>1</v>
      </c>
      <c r="F1622" s="29">
        <f t="shared" si="1186"/>
        <v>0</v>
      </c>
      <c r="G1622" s="27">
        <f t="shared" si="1209"/>
        <v>0</v>
      </c>
      <c r="H1622" s="22">
        <f t="shared" si="1187"/>
        <v>20674737939.925438</v>
      </c>
      <c r="I1622" s="23">
        <f t="shared" si="1188"/>
        <v>132580106.5049091</v>
      </c>
      <c r="J1622" s="23">
        <f t="shared" si="1189"/>
        <v>1086</v>
      </c>
      <c r="K1622" s="19">
        <f t="shared" si="1210"/>
        <v>225.0831931027827</v>
      </c>
      <c r="L1622" s="16">
        <f t="shared" si="1190"/>
        <v>142.60848776480609</v>
      </c>
      <c r="M1622" s="23">
        <f>M1621-IF($B1622="B",(Percent_Rent_In_Elsies*2.49%/12 * H1621)/K1621,0)+IF($B1622="D",N1622,0)+IF(B1622="D",AK1621)+IF(B1622="C",F1621*90%)-(Y1622-Y1621)-IF($B1622="A",Q1621/K1621) + IF($B1622="A",Q1621/K1621)</f>
        <v>-34796629.624694772</v>
      </c>
      <c r="N1622" s="23">
        <f t="shared" si="1191"/>
        <v>0</v>
      </c>
      <c r="O1622" s="22">
        <f t="shared" si="1192"/>
        <v>0</v>
      </c>
      <c r="P1622" s="22">
        <f t="shared" si="1223"/>
        <v>0</v>
      </c>
      <c r="Q1622" s="22">
        <f t="shared" si="1224"/>
        <v>0</v>
      </c>
      <c r="R1622" s="22">
        <f t="shared" si="1193"/>
        <v>231323863.11029878</v>
      </c>
      <c r="S1622" s="16">
        <f t="shared" si="1183"/>
        <v>21029442.100936253</v>
      </c>
      <c r="T1622" s="15">
        <f t="shared" si="1194"/>
        <v>0</v>
      </c>
      <c r="U1622" s="23">
        <f t="shared" si="1211"/>
        <v>1027726.5986360725</v>
      </c>
      <c r="V1622" s="23">
        <f t="shared" si="1212"/>
        <v>93429.690785097497</v>
      </c>
      <c r="W1622" s="23">
        <f t="shared" si="1225"/>
        <v>0</v>
      </c>
      <c r="X1622" s="23">
        <f t="shared" si="1213"/>
        <v>31576581.604612667</v>
      </c>
      <c r="Y1622" s="23">
        <f t="shared" si="1195"/>
        <v>13825559.361691331</v>
      </c>
      <c r="Z1622" s="3">
        <f t="shared" si="1196"/>
        <v>0</v>
      </c>
      <c r="AA1622" s="23">
        <f t="shared" si="1197"/>
        <v>58264310.365628146</v>
      </c>
      <c r="AB1622" s="26">
        <f t="shared" si="1214"/>
        <v>70086276.274228632</v>
      </c>
      <c r="AC1622" s="23">
        <f t="shared" si="1215"/>
        <v>74889487.274228647</v>
      </c>
      <c r="AD1622" s="23">
        <f t="shared" si="1221"/>
        <v>4803211</v>
      </c>
      <c r="AE1622" s="24">
        <f t="shared" si="1182"/>
        <v>70086276.274228647</v>
      </c>
      <c r="AF1622" s="3">
        <f t="shared" si="1216"/>
        <v>0</v>
      </c>
      <c r="AG1622" s="2">
        <f t="shared" si="1198"/>
        <v>0</v>
      </c>
      <c r="AH1622" s="2">
        <f t="shared" si="1199"/>
        <v>117.99592752812708</v>
      </c>
      <c r="AI1622" s="23">
        <f t="shared" si="1222"/>
        <v>9367369300.7336693</v>
      </c>
      <c r="AJ1622" s="23">
        <f t="shared" si="1200"/>
        <v>6219.922423797766</v>
      </c>
      <c r="AK1622" s="23">
        <f t="shared" si="1201"/>
        <v>0</v>
      </c>
      <c r="AL1622" s="23">
        <f t="shared" si="1226"/>
        <v>1580053.1516914368</v>
      </c>
      <c r="AM1622" s="23">
        <f t="shared" si="1227"/>
        <v>1474171204.349685</v>
      </c>
      <c r="AN1622" s="16">
        <f t="shared" si="1217"/>
        <v>0</v>
      </c>
      <c r="AO1622" s="23">
        <f t="shared" si="1218"/>
        <v>95298.277570096616</v>
      </c>
      <c r="AP1622" s="22">
        <f t="shared" si="1219"/>
        <v>21450040.612672646</v>
      </c>
      <c r="AQ1622" s="30">
        <f t="shared" si="1202"/>
        <v>6349996404.9476986</v>
      </c>
      <c r="AR1622" s="28">
        <f t="shared" si="1203"/>
        <v>3026140424.0303206</v>
      </c>
      <c r="AS1622" s="25">
        <f t="shared" si="1204"/>
        <v>200337590.02425668</v>
      </c>
      <c r="AT1622" s="32">
        <f t="shared" si="1205"/>
        <v>0</v>
      </c>
      <c r="AU1622" s="23">
        <f t="shared" si="1206"/>
        <v>0</v>
      </c>
      <c r="AV1622" s="22">
        <f t="shared" si="1207"/>
        <v>873650694.39050782</v>
      </c>
      <c r="AW1622" s="31">
        <f t="shared" si="1220"/>
        <v>4373932054.2689934</v>
      </c>
    </row>
    <row r="1623" spans="1:53" x14ac:dyDescent="0.25">
      <c r="A1623">
        <f t="shared" si="1181"/>
        <v>562</v>
      </c>
      <c r="B1623" t="s">
        <v>8</v>
      </c>
      <c r="C1623" s="27">
        <f t="shared" si="1185"/>
        <v>0</v>
      </c>
      <c r="D1623" s="27">
        <f t="shared" si="1208"/>
        <v>0</v>
      </c>
      <c r="E1623" s="27" t="b">
        <f t="shared" si="1184"/>
        <v>1</v>
      </c>
      <c r="F1623" s="29">
        <f t="shared" si="1186"/>
        <v>0</v>
      </c>
      <c r="G1623" s="27">
        <f t="shared" si="1209"/>
        <v>0</v>
      </c>
      <c r="H1623" s="22">
        <f t="shared" si="1187"/>
        <v>20674737939.925438</v>
      </c>
      <c r="I1623" s="23">
        <f t="shared" si="1188"/>
        <v>132580106.5049091</v>
      </c>
      <c r="J1623" s="23">
        <f t="shared" si="1189"/>
        <v>1086</v>
      </c>
      <c r="K1623" s="19">
        <f t="shared" si="1210"/>
        <v>225.0831931027827</v>
      </c>
      <c r="L1623" s="16">
        <f t="shared" si="1190"/>
        <v>142.60848776480609</v>
      </c>
      <c r="M1623" s="23">
        <f>M1622-IF($B1623="B",(Percent_Rent_In_Elsies*2.49%/12 * H1622)/K1622,0)+IF($B1623="D",N1623,0)+IF(B1623="D",AK1622)+IF(B1623="C",F1622*90%)-(Y1623-Y1622)-IF($B1623="A",Q1622/K1622) + IF($B1623="A",Q1622/K1622)</f>
        <v>-34796629.624694772</v>
      </c>
      <c r="N1623" s="23">
        <f t="shared" si="1191"/>
        <v>0</v>
      </c>
      <c r="O1623" s="22">
        <f t="shared" si="1192"/>
        <v>0</v>
      </c>
      <c r="P1623" s="22">
        <f t="shared" si="1223"/>
        <v>0</v>
      </c>
      <c r="Q1623" s="22">
        <f t="shared" si="1224"/>
        <v>0</v>
      </c>
      <c r="R1623" s="22">
        <f t="shared" si="1193"/>
        <v>252773903.72297144</v>
      </c>
      <c r="S1623" s="16">
        <f t="shared" si="1183"/>
        <v>21029442.100936253</v>
      </c>
      <c r="T1623" s="15">
        <f t="shared" si="1194"/>
        <v>0</v>
      </c>
      <c r="U1623" s="23">
        <f t="shared" si="1211"/>
        <v>1123024.8762061691</v>
      </c>
      <c r="V1623" s="23">
        <f t="shared" si="1212"/>
        <v>93429.690785097497</v>
      </c>
      <c r="W1623" s="23">
        <f t="shared" si="1225"/>
        <v>0</v>
      </c>
      <c r="X1623" s="23">
        <f t="shared" si="1213"/>
        <v>31576581.604612667</v>
      </c>
      <c r="Y1623" s="23">
        <f t="shared" si="1195"/>
        <v>13825559.361691331</v>
      </c>
      <c r="Z1623" s="3">
        <f t="shared" si="1196"/>
        <v>0</v>
      </c>
      <c r="AA1623" s="23">
        <f t="shared" si="1197"/>
        <v>58264310.365628146</v>
      </c>
      <c r="AB1623" s="26">
        <f t="shared" si="1214"/>
        <v>70086276.274228632</v>
      </c>
      <c r="AC1623" s="23">
        <f t="shared" si="1215"/>
        <v>74889487.274228647</v>
      </c>
      <c r="AD1623" s="23">
        <f t="shared" si="1221"/>
        <v>4803211</v>
      </c>
      <c r="AE1623" s="24">
        <f t="shared" si="1182"/>
        <v>70086276.274228647</v>
      </c>
      <c r="AF1623" s="3">
        <f t="shared" si="1216"/>
        <v>1E-4</v>
      </c>
      <c r="AG1623" s="2">
        <f t="shared" si="1198"/>
        <v>0</v>
      </c>
      <c r="AH1623" s="2">
        <f t="shared" si="1199"/>
        <v>117.99592752812708</v>
      </c>
      <c r="AI1623" s="23">
        <f t="shared" si="1222"/>
        <v>9367369300.7336693</v>
      </c>
      <c r="AJ1623" s="23">
        <f t="shared" si="1200"/>
        <v>6219.922423797766</v>
      </c>
      <c r="AK1623" s="23">
        <f t="shared" si="1201"/>
        <v>60119.528325028608</v>
      </c>
      <c r="AL1623" s="23">
        <f t="shared" si="1226"/>
        <v>0</v>
      </c>
      <c r="AM1623" s="23">
        <f t="shared" si="1227"/>
        <v>0</v>
      </c>
      <c r="AN1623" s="16">
        <f t="shared" si="1217"/>
        <v>0</v>
      </c>
      <c r="AO1623" s="23">
        <f t="shared" si="1218"/>
        <v>0</v>
      </c>
      <c r="AP1623" s="22">
        <f t="shared" si="1219"/>
        <v>0</v>
      </c>
      <c r="AQ1623" s="30">
        <f t="shared" si="1202"/>
        <v>6349996404.9476986</v>
      </c>
      <c r="AR1623" s="28">
        <f t="shared" si="1203"/>
        <v>3026140424.0303206</v>
      </c>
      <c r="AS1623" s="25">
        <f t="shared" si="1204"/>
        <v>200337590.02425668</v>
      </c>
      <c r="AT1623" s="32">
        <f t="shared" si="1205"/>
        <v>0</v>
      </c>
      <c r="AU1623" s="23">
        <f t="shared" si="1206"/>
        <v>0</v>
      </c>
      <c r="AV1623" s="22">
        <f t="shared" si="1207"/>
        <v>873650694.39050782</v>
      </c>
      <c r="AW1623" s="31">
        <f t="shared" si="1220"/>
        <v>4373932054.2689924</v>
      </c>
    </row>
    <row r="1624" spans="1:53" x14ac:dyDescent="0.25">
      <c r="A1624" s="21">
        <f t="shared" si="1181"/>
        <v>562</v>
      </c>
      <c r="B1624" s="21" t="s">
        <v>9</v>
      </c>
      <c r="C1624" s="27">
        <f t="shared" si="1185"/>
        <v>0</v>
      </c>
      <c r="D1624" s="27">
        <f t="shared" si="1208"/>
        <v>0</v>
      </c>
      <c r="E1624" s="27" t="b">
        <f t="shared" si="1184"/>
        <v>1</v>
      </c>
      <c r="F1624" s="29">
        <f t="shared" si="1186"/>
        <v>0</v>
      </c>
      <c r="G1624" s="27">
        <f t="shared" si="1209"/>
        <v>0</v>
      </c>
      <c r="H1624" s="22">
        <f t="shared" si="1187"/>
        <v>20674737939.925438</v>
      </c>
      <c r="I1624" s="23">
        <f t="shared" si="1188"/>
        <v>132580106.5049091</v>
      </c>
      <c r="J1624" s="23">
        <f t="shared" si="1189"/>
        <v>1086</v>
      </c>
      <c r="K1624" s="19">
        <f t="shared" si="1210"/>
        <v>225.0831931027827</v>
      </c>
      <c r="L1624" s="16">
        <f t="shared" si="1190"/>
        <v>142.60848776480609</v>
      </c>
      <c r="M1624" s="23">
        <f>M1623-IF($B1624="B",(Percent_Rent_In_Elsies*2.49%/12 * H1623)/K1623,0)+IF($B1624="D",N1624,0)+IF(B1624="D",AK1623)+IF(B1624="C",F1623*90%)-(Y1624-Y1623)-IF($B1624="A",Q1623/K1623) + IF($B1624="A",Q1623/K1623)</f>
        <v>-34736510.096369743</v>
      </c>
      <c r="N1624" s="23">
        <f t="shared" si="1191"/>
        <v>0</v>
      </c>
      <c r="O1624" s="22">
        <f t="shared" si="1192"/>
        <v>14692580.563419849</v>
      </c>
      <c r="P1624" s="22">
        <f t="shared" si="1223"/>
        <v>0</v>
      </c>
      <c r="Q1624" s="22">
        <f t="shared" si="1224"/>
        <v>0</v>
      </c>
      <c r="R1624" s="22">
        <f t="shared" si="1193"/>
        <v>252773903.72297144</v>
      </c>
      <c r="S1624" s="16">
        <f t="shared" si="1183"/>
        <v>0</v>
      </c>
      <c r="T1624" s="15">
        <f t="shared" si="1194"/>
        <v>6336861.5375164039</v>
      </c>
      <c r="U1624" s="23">
        <f t="shared" si="1211"/>
        <v>1123024.8762061691</v>
      </c>
      <c r="V1624" s="23">
        <f t="shared" si="1212"/>
        <v>0</v>
      </c>
      <c r="W1624" s="23">
        <f t="shared" si="1225"/>
        <v>93429.690785097497</v>
      </c>
      <c r="X1624" s="23">
        <f t="shared" si="1213"/>
        <v>31576581.604612667</v>
      </c>
      <c r="Y1624" s="23">
        <f t="shared" si="1195"/>
        <v>13825559.361691331</v>
      </c>
      <c r="Z1624" s="3">
        <f t="shared" si="1196"/>
        <v>0</v>
      </c>
      <c r="AA1624" s="23">
        <f t="shared" si="1197"/>
        <v>58204190.837303117</v>
      </c>
      <c r="AB1624" s="26">
        <f t="shared" si="1214"/>
        <v>70086276.274228632</v>
      </c>
      <c r="AC1624" s="23">
        <f t="shared" si="1215"/>
        <v>74889487.274228647</v>
      </c>
      <c r="AD1624" s="23">
        <f t="shared" si="1221"/>
        <v>4803211</v>
      </c>
      <c r="AE1624" s="24">
        <f t="shared" si="1182"/>
        <v>70086276.274228647</v>
      </c>
      <c r="AF1624" s="3">
        <f t="shared" si="1216"/>
        <v>0</v>
      </c>
      <c r="AG1624" s="2">
        <f t="shared" si="1198"/>
        <v>0</v>
      </c>
      <c r="AH1624" s="2">
        <f t="shared" si="1199"/>
        <v>117.99592752812708</v>
      </c>
      <c r="AI1624" s="23">
        <f t="shared" si="1222"/>
        <v>9357703661.1599331</v>
      </c>
      <c r="AJ1624" s="23">
        <f t="shared" si="1200"/>
        <v>6219.922423797766</v>
      </c>
      <c r="AK1624" s="23">
        <f t="shared" si="1201"/>
        <v>0</v>
      </c>
      <c r="AL1624" s="23">
        <f t="shared" si="1226"/>
        <v>0</v>
      </c>
      <c r="AM1624" s="23">
        <f t="shared" si="1227"/>
        <v>0</v>
      </c>
      <c r="AN1624" s="16">
        <f t="shared" si="1217"/>
        <v>0</v>
      </c>
      <c r="AO1624" s="23">
        <f t="shared" si="1218"/>
        <v>0</v>
      </c>
      <c r="AP1624" s="22">
        <f t="shared" si="1219"/>
        <v>0</v>
      </c>
      <c r="AQ1624" s="30">
        <f t="shared" si="1202"/>
        <v>6349996404.9476986</v>
      </c>
      <c r="AR1624" s="28">
        <f t="shared" si="1203"/>
        <v>3026140424.0303206</v>
      </c>
      <c r="AS1624" s="25">
        <f t="shared" si="1204"/>
        <v>200337590.02425668</v>
      </c>
      <c r="AT1624" s="32">
        <f t="shared" si="1205"/>
        <v>0</v>
      </c>
      <c r="AU1624" s="23">
        <f t="shared" si="1206"/>
        <v>0</v>
      </c>
      <c r="AV1624" s="22">
        <f t="shared" si="1207"/>
        <v>873650694.39050782</v>
      </c>
      <c r="AW1624" s="31">
        <f t="shared" si="1220"/>
        <v>4373932054.2689924</v>
      </c>
      <c r="AX1624" s="21"/>
      <c r="AY1624" s="21"/>
      <c r="AZ1624" s="21"/>
      <c r="BA1624" s="21"/>
    </row>
    <row r="1625" spans="1:53" x14ac:dyDescent="0.25">
      <c r="A1625" s="21">
        <f t="shared" si="1181"/>
        <v>562</v>
      </c>
      <c r="B1625" s="21" t="s">
        <v>28</v>
      </c>
      <c r="C1625" s="27">
        <f t="shared" si="1185"/>
        <v>0</v>
      </c>
      <c r="D1625" s="27">
        <f t="shared" si="1208"/>
        <v>0</v>
      </c>
      <c r="E1625" s="27" t="b">
        <f t="shared" si="1184"/>
        <v>1</v>
      </c>
      <c r="F1625" s="29">
        <f t="shared" si="1186"/>
        <v>0</v>
      </c>
      <c r="G1625" s="27">
        <f t="shared" si="1209"/>
        <v>0</v>
      </c>
      <c r="H1625" s="22">
        <f t="shared" si="1187"/>
        <v>20674737939.925438</v>
      </c>
      <c r="I1625" s="23">
        <f t="shared" si="1188"/>
        <v>132580106.5049091</v>
      </c>
      <c r="J1625" s="23">
        <f t="shared" si="1189"/>
        <v>1086</v>
      </c>
      <c r="K1625" s="19">
        <f t="shared" si="1210"/>
        <v>225.0831931027827</v>
      </c>
      <c r="L1625" s="16">
        <f t="shared" si="1190"/>
        <v>142.60848776480609</v>
      </c>
      <c r="M1625" s="23">
        <f>M1624-IF($B1625="B",(Percent_Rent_In_Elsies*2.49%/12 * H1624)/K1624,0)+IF($B1625="D",N1625,0)+IF(B1625="D",AK1624)+IF(B1625="C",F1624*90%)-(Y1625-Y1624)-IF($B1625="A",Q1624/K1624) + IF($B1625="A",Q1624/K1624)</f>
        <v>-34736510.096369743</v>
      </c>
      <c r="N1625" s="23">
        <f t="shared" si="1191"/>
        <v>0</v>
      </c>
      <c r="O1625" s="22">
        <f t="shared" si="1192"/>
        <v>0</v>
      </c>
      <c r="P1625" s="22">
        <f t="shared" si="1223"/>
        <v>14692580.563419849</v>
      </c>
      <c r="Q1625" s="22">
        <f t="shared" si="1224"/>
        <v>0</v>
      </c>
      <c r="R1625" s="22">
        <f t="shared" si="1193"/>
        <v>252773903.72297144</v>
      </c>
      <c r="S1625" s="16">
        <f t="shared" si="1183"/>
        <v>0</v>
      </c>
      <c r="T1625" s="15">
        <f t="shared" si="1194"/>
        <v>0</v>
      </c>
      <c r="U1625" s="23">
        <f t="shared" si="1211"/>
        <v>1123024.8762061691</v>
      </c>
      <c r="V1625" s="23">
        <f t="shared" si="1212"/>
        <v>0</v>
      </c>
      <c r="W1625" s="23">
        <f t="shared" si="1225"/>
        <v>0</v>
      </c>
      <c r="X1625" s="23">
        <f t="shared" si="1213"/>
        <v>31576581.604612667</v>
      </c>
      <c r="Y1625" s="23">
        <f t="shared" si="1195"/>
        <v>13825559.361691331</v>
      </c>
      <c r="Z1625" s="3">
        <f t="shared" si="1196"/>
        <v>4671.484539254875</v>
      </c>
      <c r="AA1625" s="23">
        <f t="shared" si="1197"/>
        <v>58274263.105391942</v>
      </c>
      <c r="AB1625" s="26">
        <f t="shared" si="1214"/>
        <v>70086276.274228647</v>
      </c>
      <c r="AC1625" s="23">
        <f t="shared" si="1215"/>
        <v>74889487.274228647</v>
      </c>
      <c r="AD1625" s="23">
        <f t="shared" si="1221"/>
        <v>4803211</v>
      </c>
      <c r="AE1625" s="24">
        <f t="shared" si="1182"/>
        <v>70086276.274228647</v>
      </c>
      <c r="AF1625" s="3">
        <f t="shared" si="1216"/>
        <v>0</v>
      </c>
      <c r="AG1625" s="2">
        <f t="shared" si="1198"/>
        <v>560578144.710585</v>
      </c>
      <c r="AH1625" s="2">
        <f t="shared" si="1199"/>
        <v>117.99592752812708</v>
      </c>
      <c r="AI1625" s="23">
        <f t="shared" si="1222"/>
        <v>9368969439.6237812</v>
      </c>
      <c r="AJ1625" s="23">
        <f t="shared" si="1200"/>
        <v>6219.922423797766</v>
      </c>
      <c r="AK1625" s="23">
        <f t="shared" si="1201"/>
        <v>0</v>
      </c>
      <c r="AL1625" s="23">
        <f t="shared" si="1226"/>
        <v>0</v>
      </c>
      <c r="AM1625" s="23">
        <f t="shared" si="1227"/>
        <v>0</v>
      </c>
      <c r="AN1625" s="16">
        <f t="shared" si="1217"/>
        <v>0</v>
      </c>
      <c r="AO1625" s="23">
        <f t="shared" si="1218"/>
        <v>0</v>
      </c>
      <c r="AP1625" s="22">
        <f t="shared" si="1219"/>
        <v>0</v>
      </c>
      <c r="AQ1625" s="30">
        <f t="shared" si="1202"/>
        <v>6349996404.9476986</v>
      </c>
      <c r="AR1625" s="28">
        <f t="shared" si="1203"/>
        <v>3026140424.0303206</v>
      </c>
      <c r="AS1625" s="25">
        <f t="shared" si="1204"/>
        <v>200337590.02425668</v>
      </c>
      <c r="AT1625" s="32">
        <f t="shared" si="1205"/>
        <v>9342.96907850975</v>
      </c>
      <c r="AU1625" s="23">
        <f t="shared" si="1206"/>
        <v>9342.96907850975</v>
      </c>
      <c r="AV1625" s="22">
        <f t="shared" si="1207"/>
        <v>879987555.92802417</v>
      </c>
      <c r="AW1625" s="31">
        <f t="shared" si="1220"/>
        <v>4373932054.2689934</v>
      </c>
      <c r="AX1625" s="21"/>
      <c r="AY1625" s="21"/>
      <c r="AZ1625" s="21"/>
      <c r="BA1625" s="21"/>
    </row>
    <row r="1626" spans="1:53" x14ac:dyDescent="0.25">
      <c r="A1626">
        <f t="shared" ref="A1626:A1689" si="1228">A1621+1</f>
        <v>563</v>
      </c>
      <c r="B1626" t="s">
        <v>6</v>
      </c>
      <c r="C1626" s="27">
        <f t="shared" si="1185"/>
        <v>0</v>
      </c>
      <c r="D1626" s="27">
        <f t="shared" si="1208"/>
        <v>0</v>
      </c>
      <c r="E1626" s="27" t="b">
        <f t="shared" si="1184"/>
        <v>1</v>
      </c>
      <c r="F1626" s="29">
        <f t="shared" si="1186"/>
        <v>0</v>
      </c>
      <c r="G1626" s="27">
        <f t="shared" si="1209"/>
        <v>0</v>
      </c>
      <c r="H1626" s="22">
        <f t="shared" si="1187"/>
        <v>20709195836.491982</v>
      </c>
      <c r="I1626" s="23">
        <f t="shared" si="1188"/>
        <v>132580106.5049091</v>
      </c>
      <c r="J1626" s="23">
        <f t="shared" si="1189"/>
        <v>1086</v>
      </c>
      <c r="K1626" s="19">
        <f t="shared" si="1210"/>
        <v>225.0831931027827</v>
      </c>
      <c r="L1626" s="16">
        <f t="shared" si="1190"/>
        <v>142.84616857774742</v>
      </c>
      <c r="M1626" s="23">
        <f>M1625-IF($B1626="B",(Percent_Rent_In_Elsies*2.49%/12 * H1625)/K1625,0)+IF($B1626="D",N1626,0)+IF(B1626="D",AK1625)+IF(B1626="C",F1625*90%)-(Y1626-Y1625)-IF($B1626="A",Q1625/K1625) + IF($B1626="A",Q1625/K1625)</f>
        <v>-34736510.096369743</v>
      </c>
      <c r="N1626" s="23">
        <f t="shared" si="1191"/>
        <v>0</v>
      </c>
      <c r="O1626" s="22">
        <f t="shared" si="1192"/>
        <v>0</v>
      </c>
      <c r="P1626" s="22">
        <f t="shared" si="1223"/>
        <v>0</v>
      </c>
      <c r="Q1626" s="22">
        <f t="shared" si="1224"/>
        <v>0</v>
      </c>
      <c r="R1626" s="22">
        <f t="shared" si="1193"/>
        <v>252773903.72297144</v>
      </c>
      <c r="S1626" s="16">
        <f t="shared" si="1183"/>
        <v>0</v>
      </c>
      <c r="T1626" s="15">
        <f t="shared" si="1194"/>
        <v>0</v>
      </c>
      <c r="U1626" s="23">
        <f t="shared" si="1211"/>
        <v>1123024.8762061691</v>
      </c>
      <c r="V1626" s="23">
        <f t="shared" si="1212"/>
        <v>0</v>
      </c>
      <c r="W1626" s="23">
        <f t="shared" si="1225"/>
        <v>0</v>
      </c>
      <c r="X1626" s="23">
        <f t="shared" si="1213"/>
        <v>31599939.027308945</v>
      </c>
      <c r="Y1626" s="23">
        <f t="shared" si="1195"/>
        <v>13825559.361691331</v>
      </c>
      <c r="Z1626" s="3">
        <f t="shared" si="1196"/>
        <v>0</v>
      </c>
      <c r="AA1626" s="23">
        <f t="shared" si="1197"/>
        <v>58274263.105391942</v>
      </c>
      <c r="AB1626" s="26">
        <f t="shared" si="1214"/>
        <v>70086276.274228647</v>
      </c>
      <c r="AC1626" s="23">
        <f t="shared" si="1215"/>
        <v>74889487.274228647</v>
      </c>
      <c r="AD1626" s="23">
        <f t="shared" si="1221"/>
        <v>4803211</v>
      </c>
      <c r="AE1626" s="24">
        <f t="shared" si="1182"/>
        <v>70086276.274228647</v>
      </c>
      <c r="AF1626" s="3">
        <f t="shared" si="1216"/>
        <v>0</v>
      </c>
      <c r="AG1626" s="2">
        <f t="shared" si="1198"/>
        <v>0</v>
      </c>
      <c r="AH1626" s="2">
        <f t="shared" si="1199"/>
        <v>118.19258740734062</v>
      </c>
      <c r="AI1626" s="23">
        <f t="shared" si="1222"/>
        <v>9368969439.6237812</v>
      </c>
      <c r="AJ1626" s="23">
        <f t="shared" si="1200"/>
        <v>6219.922423797766</v>
      </c>
      <c r="AK1626" s="23">
        <f t="shared" si="1201"/>
        <v>0</v>
      </c>
      <c r="AL1626" s="23">
        <f t="shared" si="1226"/>
        <v>0</v>
      </c>
      <c r="AM1626" s="23">
        <f t="shared" si="1227"/>
        <v>0</v>
      </c>
      <c r="AN1626" s="16">
        <f t="shared" si="1217"/>
        <v>0</v>
      </c>
      <c r="AO1626" s="23">
        <f t="shared" si="1218"/>
        <v>0</v>
      </c>
      <c r="AP1626" s="22">
        <f t="shared" si="1219"/>
        <v>0</v>
      </c>
      <c r="AQ1626" s="30">
        <f t="shared" si="1202"/>
        <v>6349996404.9476986</v>
      </c>
      <c r="AR1626" s="28">
        <f t="shared" si="1203"/>
        <v>3026140424.0303206</v>
      </c>
      <c r="AS1626" s="25">
        <f t="shared" si="1204"/>
        <v>200337590.02425668</v>
      </c>
      <c r="AT1626" s="32">
        <f t="shared" si="1205"/>
        <v>0</v>
      </c>
      <c r="AU1626" s="23">
        <f t="shared" si="1206"/>
        <v>0</v>
      </c>
      <c r="AV1626" s="22">
        <f t="shared" si="1207"/>
        <v>879987555.92802417</v>
      </c>
      <c r="AW1626" s="31">
        <f t="shared" si="1220"/>
        <v>4359239473.7055731</v>
      </c>
    </row>
    <row r="1627" spans="1:53" x14ac:dyDescent="0.25">
      <c r="A1627">
        <f t="shared" si="1228"/>
        <v>563</v>
      </c>
      <c r="B1627" t="s">
        <v>7</v>
      </c>
      <c r="C1627" s="27">
        <f t="shared" si="1185"/>
        <v>0</v>
      </c>
      <c r="D1627" s="27">
        <f t="shared" si="1208"/>
        <v>0</v>
      </c>
      <c r="E1627" s="27" t="b">
        <f t="shared" si="1184"/>
        <v>1</v>
      </c>
      <c r="F1627" s="29">
        <f t="shared" si="1186"/>
        <v>0</v>
      </c>
      <c r="G1627" s="27">
        <f t="shared" si="1209"/>
        <v>0</v>
      </c>
      <c r="H1627" s="22">
        <f t="shared" si="1187"/>
        <v>20709195836.491982</v>
      </c>
      <c r="I1627" s="23">
        <f t="shared" si="1188"/>
        <v>132580106.5049091</v>
      </c>
      <c r="J1627" s="23">
        <f t="shared" si="1189"/>
        <v>1086</v>
      </c>
      <c r="K1627" s="19">
        <f t="shared" si="1210"/>
        <v>225.0831931027827</v>
      </c>
      <c r="L1627" s="16">
        <f t="shared" si="1190"/>
        <v>142.84616857774742</v>
      </c>
      <c r="M1627" s="23">
        <f>M1626-IF($B1627="B",(Percent_Rent_In_Elsies*2.49%/12 * H1626)/K1626,0)+IF($B1627="D",N1627,0)+IF(B1627="D",AK1626)+IF(B1627="C",F1626*90%)-(Y1627-Y1626)-IF($B1627="A",Q1626/K1626) + IF($B1627="A",Q1626/K1626)</f>
        <v>-34831967.204402454</v>
      </c>
      <c r="N1627" s="23">
        <f t="shared" si="1191"/>
        <v>0</v>
      </c>
      <c r="O1627" s="22">
        <f t="shared" si="1192"/>
        <v>0</v>
      </c>
      <c r="P1627" s="22">
        <f t="shared" si="1223"/>
        <v>0</v>
      </c>
      <c r="Q1627" s="22">
        <f t="shared" si="1224"/>
        <v>0</v>
      </c>
      <c r="R1627" s="22">
        <f t="shared" si="1193"/>
        <v>231709411.74605715</v>
      </c>
      <c r="S1627" s="16">
        <f t="shared" si="1183"/>
        <v>21064491.976914287</v>
      </c>
      <c r="T1627" s="15">
        <f t="shared" si="1194"/>
        <v>0</v>
      </c>
      <c r="U1627" s="23">
        <f t="shared" si="1211"/>
        <v>1029439.469855655</v>
      </c>
      <c r="V1627" s="23">
        <f t="shared" si="1212"/>
        <v>93585.406350514095</v>
      </c>
      <c r="W1627" s="23">
        <f t="shared" si="1225"/>
        <v>0</v>
      </c>
      <c r="X1627" s="23">
        <f t="shared" si="1213"/>
        <v>31599939.027308945</v>
      </c>
      <c r="Y1627" s="23">
        <f t="shared" si="1195"/>
        <v>13825559.361691331</v>
      </c>
      <c r="Z1627" s="3">
        <f t="shared" si="1196"/>
        <v>0</v>
      </c>
      <c r="AA1627" s="23">
        <f t="shared" si="1197"/>
        <v>58274263.105391942</v>
      </c>
      <c r="AB1627" s="26">
        <f t="shared" si="1214"/>
        <v>70086276.274228647</v>
      </c>
      <c r="AC1627" s="23">
        <f t="shared" si="1215"/>
        <v>74889487.274228647</v>
      </c>
      <c r="AD1627" s="23">
        <f t="shared" si="1221"/>
        <v>4803211</v>
      </c>
      <c r="AE1627" s="24">
        <f t="shared" si="1182"/>
        <v>70086276.274228647</v>
      </c>
      <c r="AF1627" s="3">
        <f t="shared" si="1216"/>
        <v>0</v>
      </c>
      <c r="AG1627" s="2">
        <f t="shared" si="1198"/>
        <v>0</v>
      </c>
      <c r="AH1627" s="2">
        <f t="shared" si="1199"/>
        <v>118.19258740734062</v>
      </c>
      <c r="AI1627" s="23">
        <f t="shared" si="1222"/>
        <v>9368969439.6237812</v>
      </c>
      <c r="AJ1627" s="23">
        <f t="shared" si="1200"/>
        <v>6219.922423797766</v>
      </c>
      <c r="AK1627" s="23">
        <f t="shared" si="1201"/>
        <v>0</v>
      </c>
      <c r="AL1627" s="23">
        <f t="shared" si="1226"/>
        <v>1600138.8901119232</v>
      </c>
      <c r="AM1627" s="23">
        <f t="shared" si="1227"/>
        <v>1492910964.5697029</v>
      </c>
      <c r="AN1627" s="16">
        <f t="shared" si="1217"/>
        <v>0</v>
      </c>
      <c r="AO1627" s="23">
        <f t="shared" si="1218"/>
        <v>95457.108032713455</v>
      </c>
      <c r="AP1627" s="22">
        <f t="shared" si="1219"/>
        <v>21485790.680360433</v>
      </c>
      <c r="AQ1627" s="30">
        <f t="shared" si="1202"/>
        <v>6392785357.0876369</v>
      </c>
      <c r="AR1627" s="28">
        <f t="shared" si="1203"/>
        <v>3047443585.4898982</v>
      </c>
      <c r="AS1627" s="25">
        <f t="shared" si="1204"/>
        <v>200337590.02425668</v>
      </c>
      <c r="AT1627" s="32">
        <f t="shared" si="1205"/>
        <v>0</v>
      </c>
      <c r="AU1627" s="23">
        <f t="shared" si="1206"/>
        <v>0</v>
      </c>
      <c r="AV1627" s="22">
        <f t="shared" si="1207"/>
        <v>879987555.92802417</v>
      </c>
      <c r="AW1627" s="31">
        <f t="shared" si="1220"/>
        <v>4402028425.8455114</v>
      </c>
    </row>
    <row r="1628" spans="1:53" s="21" customFormat="1" x14ac:dyDescent="0.25">
      <c r="A1628">
        <f t="shared" si="1228"/>
        <v>563</v>
      </c>
      <c r="B1628" t="s">
        <v>8</v>
      </c>
      <c r="C1628" s="27">
        <f t="shared" si="1185"/>
        <v>0</v>
      </c>
      <c r="D1628" s="27">
        <f t="shared" si="1208"/>
        <v>0</v>
      </c>
      <c r="E1628" s="27" t="b">
        <f t="shared" si="1184"/>
        <v>1</v>
      </c>
      <c r="F1628" s="29">
        <f t="shared" si="1186"/>
        <v>0</v>
      </c>
      <c r="G1628" s="27">
        <f t="shared" si="1209"/>
        <v>0</v>
      </c>
      <c r="H1628" s="22">
        <f t="shared" si="1187"/>
        <v>20709195836.491982</v>
      </c>
      <c r="I1628" s="23">
        <f t="shared" si="1188"/>
        <v>132580106.5049091</v>
      </c>
      <c r="J1628" s="23">
        <f t="shared" si="1189"/>
        <v>1086</v>
      </c>
      <c r="K1628" s="19">
        <f t="shared" si="1210"/>
        <v>225.0831931027827</v>
      </c>
      <c r="L1628" s="16">
        <f t="shared" si="1190"/>
        <v>142.84616857774742</v>
      </c>
      <c r="M1628" s="23">
        <f>M1627-IF($B1628="B",(Percent_Rent_In_Elsies*2.49%/12 * H1627)/K1627,0)+IF($B1628="D",N1628,0)+IF(B1628="D",AK1627)+IF(B1628="C",F1627*90%)-(Y1628-Y1627)-IF($B1628="A",Q1627/K1627) + IF($B1628="A",Q1627/K1627)</f>
        <v>-34831967.204402454</v>
      </c>
      <c r="N1628" s="23">
        <f t="shared" si="1191"/>
        <v>0</v>
      </c>
      <c r="O1628" s="22">
        <f t="shared" si="1192"/>
        <v>0</v>
      </c>
      <c r="P1628" s="22">
        <f t="shared" si="1223"/>
        <v>0</v>
      </c>
      <c r="Q1628" s="22">
        <f t="shared" si="1224"/>
        <v>0</v>
      </c>
      <c r="R1628" s="22">
        <f t="shared" si="1193"/>
        <v>253195202.42641759</v>
      </c>
      <c r="S1628" s="16">
        <f t="shared" si="1183"/>
        <v>21064491.976914287</v>
      </c>
      <c r="T1628" s="15">
        <f t="shared" si="1194"/>
        <v>0</v>
      </c>
      <c r="U1628" s="23">
        <f t="shared" si="1211"/>
        <v>1124896.5778883684</v>
      </c>
      <c r="V1628" s="23">
        <f t="shared" si="1212"/>
        <v>93585.406350514095</v>
      </c>
      <c r="W1628" s="23">
        <f t="shared" si="1225"/>
        <v>0</v>
      </c>
      <c r="X1628" s="23">
        <f t="shared" si="1213"/>
        <v>31599939.027308945</v>
      </c>
      <c r="Y1628" s="23">
        <f t="shared" si="1195"/>
        <v>13825559.361691331</v>
      </c>
      <c r="Z1628" s="3">
        <f t="shared" si="1196"/>
        <v>0</v>
      </c>
      <c r="AA1628" s="23">
        <f t="shared" si="1197"/>
        <v>58274263.105391942</v>
      </c>
      <c r="AB1628" s="26">
        <f t="shared" si="1214"/>
        <v>70086276.274228662</v>
      </c>
      <c r="AC1628" s="23">
        <f t="shared" si="1215"/>
        <v>74889487.274228647</v>
      </c>
      <c r="AD1628" s="23">
        <f t="shared" si="1221"/>
        <v>4803211</v>
      </c>
      <c r="AE1628" s="24">
        <f t="shared" si="1182"/>
        <v>70086276.274228647</v>
      </c>
      <c r="AF1628" s="3">
        <f t="shared" si="1216"/>
        <v>1E-4</v>
      </c>
      <c r="AG1628" s="2">
        <f t="shared" si="1198"/>
        <v>0</v>
      </c>
      <c r="AH1628" s="2">
        <f t="shared" si="1199"/>
        <v>118.19258740734062</v>
      </c>
      <c r="AI1628" s="23">
        <f t="shared" si="1222"/>
        <v>9368969439.6237812</v>
      </c>
      <c r="AJ1628" s="23">
        <f t="shared" si="1200"/>
        <v>6219.922423797766</v>
      </c>
      <c r="AK1628" s="23">
        <f t="shared" si="1201"/>
        <v>60111.310032558897</v>
      </c>
      <c r="AL1628" s="23">
        <f t="shared" si="1226"/>
        <v>0</v>
      </c>
      <c r="AM1628" s="23">
        <f t="shared" si="1227"/>
        <v>0</v>
      </c>
      <c r="AN1628" s="16">
        <f t="shared" si="1217"/>
        <v>0</v>
      </c>
      <c r="AO1628" s="23">
        <f t="shared" si="1218"/>
        <v>0</v>
      </c>
      <c r="AP1628" s="22">
        <f t="shared" si="1219"/>
        <v>0</v>
      </c>
      <c r="AQ1628" s="30">
        <f t="shared" si="1202"/>
        <v>6392785357.0876369</v>
      </c>
      <c r="AR1628" s="28">
        <f t="shared" si="1203"/>
        <v>3047443585.4898982</v>
      </c>
      <c r="AS1628" s="25">
        <f t="shared" si="1204"/>
        <v>200337590.02425668</v>
      </c>
      <c r="AT1628" s="32">
        <f t="shared" si="1205"/>
        <v>0</v>
      </c>
      <c r="AU1628" s="23">
        <f t="shared" si="1206"/>
        <v>0</v>
      </c>
      <c r="AV1628" s="22">
        <f t="shared" si="1207"/>
        <v>879987555.92802417</v>
      </c>
      <c r="AW1628" s="31">
        <f t="shared" si="1220"/>
        <v>4402028425.8455114</v>
      </c>
      <c r="AX1628"/>
      <c r="AY1628"/>
      <c r="AZ1628"/>
      <c r="BA1628"/>
    </row>
    <row r="1629" spans="1:53" s="21" customFormat="1" x14ac:dyDescent="0.25">
      <c r="A1629">
        <f t="shared" si="1228"/>
        <v>563</v>
      </c>
      <c r="B1629" t="s">
        <v>9</v>
      </c>
      <c r="C1629" s="27">
        <f t="shared" si="1185"/>
        <v>0</v>
      </c>
      <c r="D1629" s="27">
        <f t="shared" si="1208"/>
        <v>0</v>
      </c>
      <c r="E1629" s="27" t="b">
        <f t="shared" si="1184"/>
        <v>1</v>
      </c>
      <c r="F1629" s="29">
        <f t="shared" si="1186"/>
        <v>0</v>
      </c>
      <c r="G1629" s="27">
        <f t="shared" si="1209"/>
        <v>0</v>
      </c>
      <c r="H1629" s="22">
        <f t="shared" si="1187"/>
        <v>20709195836.491982</v>
      </c>
      <c r="I1629" s="23">
        <f t="shared" si="1188"/>
        <v>132580106.5049091</v>
      </c>
      <c r="J1629" s="23">
        <f t="shared" si="1189"/>
        <v>1086</v>
      </c>
      <c r="K1629" s="19">
        <f t="shared" si="1210"/>
        <v>225.0831931027827</v>
      </c>
      <c r="L1629" s="16">
        <f t="shared" si="1190"/>
        <v>142.84616857774742</v>
      </c>
      <c r="M1629" s="23">
        <f>M1628-IF($B1629="B",(Percent_Rent_In_Elsies*2.49%/12 * H1628)/K1628,0)+IF($B1629="D",N1629,0)+IF(B1629="D",AK1628)+IF(B1629="C",F1628*90%)-(Y1629-Y1628)-IF($B1629="A",Q1628/K1628) + IF($B1629="A",Q1628/K1628)</f>
        <v>-34771855.894369893</v>
      </c>
      <c r="N1629" s="23">
        <f t="shared" si="1191"/>
        <v>0</v>
      </c>
      <c r="O1629" s="22">
        <f t="shared" si="1192"/>
        <v>14717068.761934847</v>
      </c>
      <c r="P1629" s="22">
        <f t="shared" si="1223"/>
        <v>0</v>
      </c>
      <c r="Q1629" s="22">
        <f t="shared" si="1224"/>
        <v>0</v>
      </c>
      <c r="R1629" s="22">
        <f t="shared" si="1193"/>
        <v>253195202.42641759</v>
      </c>
      <c r="S1629" s="16">
        <f t="shared" si="1183"/>
        <v>0</v>
      </c>
      <c r="T1629" s="15">
        <f t="shared" si="1194"/>
        <v>6347423.21497944</v>
      </c>
      <c r="U1629" s="23">
        <f t="shared" si="1211"/>
        <v>1124896.5778883684</v>
      </c>
      <c r="V1629" s="23">
        <f t="shared" si="1212"/>
        <v>0</v>
      </c>
      <c r="W1629" s="23">
        <f t="shared" si="1225"/>
        <v>93585.406350514095</v>
      </c>
      <c r="X1629" s="23">
        <f t="shared" si="1213"/>
        <v>31599939.027308945</v>
      </c>
      <c r="Y1629" s="23">
        <f t="shared" si="1195"/>
        <v>13825559.361691331</v>
      </c>
      <c r="Z1629" s="3">
        <f t="shared" si="1196"/>
        <v>0</v>
      </c>
      <c r="AA1629" s="23">
        <f t="shared" si="1197"/>
        <v>58214151.795359381</v>
      </c>
      <c r="AB1629" s="26">
        <f t="shared" si="1214"/>
        <v>70086276.274228632</v>
      </c>
      <c r="AC1629" s="23">
        <f t="shared" si="1215"/>
        <v>74889487.274228647</v>
      </c>
      <c r="AD1629" s="23">
        <f t="shared" si="1221"/>
        <v>4803211</v>
      </c>
      <c r="AE1629" s="24">
        <f t="shared" si="1182"/>
        <v>70086276.274228647</v>
      </c>
      <c r="AF1629" s="3">
        <f t="shared" si="1216"/>
        <v>0</v>
      </c>
      <c r="AG1629" s="2">
        <f t="shared" si="1198"/>
        <v>0</v>
      </c>
      <c r="AH1629" s="2">
        <f t="shared" si="1199"/>
        <v>118.19258740734062</v>
      </c>
      <c r="AI1629" s="23">
        <f t="shared" si="1222"/>
        <v>9359305121.3354092</v>
      </c>
      <c r="AJ1629" s="23">
        <f t="shared" si="1200"/>
        <v>6219.922423797766</v>
      </c>
      <c r="AK1629" s="23">
        <f t="shared" si="1201"/>
        <v>0</v>
      </c>
      <c r="AL1629" s="23">
        <f t="shared" si="1226"/>
        <v>0</v>
      </c>
      <c r="AM1629" s="23">
        <f t="shared" si="1227"/>
        <v>0</v>
      </c>
      <c r="AN1629" s="16">
        <f t="shared" si="1217"/>
        <v>0</v>
      </c>
      <c r="AO1629" s="23">
        <f t="shared" si="1218"/>
        <v>0</v>
      </c>
      <c r="AP1629" s="22">
        <f t="shared" si="1219"/>
        <v>0</v>
      </c>
      <c r="AQ1629" s="30">
        <f t="shared" si="1202"/>
        <v>6392785357.0876369</v>
      </c>
      <c r="AR1629" s="28">
        <f t="shared" si="1203"/>
        <v>3047443585.4898982</v>
      </c>
      <c r="AS1629" s="25">
        <f t="shared" si="1204"/>
        <v>200337590.02425668</v>
      </c>
      <c r="AT1629" s="32">
        <f t="shared" si="1205"/>
        <v>0</v>
      </c>
      <c r="AU1629" s="23">
        <f t="shared" si="1206"/>
        <v>0</v>
      </c>
      <c r="AV1629" s="22">
        <f t="shared" si="1207"/>
        <v>879987555.92802417</v>
      </c>
      <c r="AW1629" s="31">
        <f t="shared" si="1220"/>
        <v>4402028425.8455114</v>
      </c>
      <c r="AX1629"/>
      <c r="AY1629"/>
      <c r="AZ1629"/>
      <c r="BA1629"/>
    </row>
    <row r="1630" spans="1:53" x14ac:dyDescent="0.25">
      <c r="A1630" s="21">
        <f t="shared" si="1228"/>
        <v>563</v>
      </c>
      <c r="B1630" s="21" t="s">
        <v>28</v>
      </c>
      <c r="C1630" s="27">
        <f t="shared" si="1185"/>
        <v>0</v>
      </c>
      <c r="D1630" s="27">
        <f t="shared" si="1208"/>
        <v>0</v>
      </c>
      <c r="E1630" s="27" t="b">
        <f t="shared" si="1184"/>
        <v>1</v>
      </c>
      <c r="F1630" s="29">
        <f t="shared" si="1186"/>
        <v>0</v>
      </c>
      <c r="G1630" s="27">
        <f t="shared" si="1209"/>
        <v>0</v>
      </c>
      <c r="H1630" s="22">
        <f t="shared" si="1187"/>
        <v>20709195836.491982</v>
      </c>
      <c r="I1630" s="23">
        <f t="shared" si="1188"/>
        <v>132580106.5049091</v>
      </c>
      <c r="J1630" s="23">
        <f t="shared" si="1189"/>
        <v>1086</v>
      </c>
      <c r="K1630" s="19">
        <f t="shared" si="1210"/>
        <v>225.0831931027827</v>
      </c>
      <c r="L1630" s="16">
        <f t="shared" si="1190"/>
        <v>142.84616857774742</v>
      </c>
      <c r="M1630" s="23">
        <f>M1629-IF($B1630="B",(Percent_Rent_In_Elsies*2.49%/12 * H1629)/K1629,0)+IF($B1630="D",N1630,0)+IF(B1630="D",AK1629)+IF(B1630="C",F1629*90%)-(Y1630-Y1629)-IF($B1630="A",Q1629/K1629) + IF($B1630="A",Q1629/K1629)</f>
        <v>-34771855.894369893</v>
      </c>
      <c r="N1630" s="23">
        <f t="shared" si="1191"/>
        <v>0</v>
      </c>
      <c r="O1630" s="22">
        <f t="shared" si="1192"/>
        <v>0</v>
      </c>
      <c r="P1630" s="22">
        <f t="shared" si="1223"/>
        <v>14717068.761934847</v>
      </c>
      <c r="Q1630" s="22">
        <f t="shared" si="1224"/>
        <v>0</v>
      </c>
      <c r="R1630" s="22">
        <f t="shared" si="1193"/>
        <v>253195202.42641759</v>
      </c>
      <c r="S1630" s="16">
        <f t="shared" si="1183"/>
        <v>0</v>
      </c>
      <c r="T1630" s="15">
        <f t="shared" si="1194"/>
        <v>0</v>
      </c>
      <c r="U1630" s="23">
        <f t="shared" si="1211"/>
        <v>1124896.5778883684</v>
      </c>
      <c r="V1630" s="23">
        <f t="shared" si="1212"/>
        <v>0</v>
      </c>
      <c r="W1630" s="23">
        <f t="shared" si="1225"/>
        <v>0</v>
      </c>
      <c r="X1630" s="23">
        <f t="shared" si="1213"/>
        <v>31599939.027308945</v>
      </c>
      <c r="Y1630" s="23">
        <f t="shared" si="1195"/>
        <v>13825559.361691331</v>
      </c>
      <c r="Z1630" s="3">
        <f t="shared" si="1196"/>
        <v>4679.2703175257057</v>
      </c>
      <c r="AA1630" s="23">
        <f t="shared" si="1197"/>
        <v>58284340.850122266</v>
      </c>
      <c r="AB1630" s="26">
        <f t="shared" si="1214"/>
        <v>70086276.274228632</v>
      </c>
      <c r="AC1630" s="23">
        <f t="shared" si="1215"/>
        <v>74889487.274228647</v>
      </c>
      <c r="AD1630" s="23">
        <f t="shared" si="1221"/>
        <v>4803211</v>
      </c>
      <c r="AE1630" s="24">
        <f t="shared" si="1182"/>
        <v>70086276.274228647</v>
      </c>
      <c r="AF1630" s="3">
        <f t="shared" si="1216"/>
        <v>0</v>
      </c>
      <c r="AG1630" s="2">
        <f t="shared" si="1198"/>
        <v>561512438.10308468</v>
      </c>
      <c r="AH1630" s="2">
        <f t="shared" si="1199"/>
        <v>118.19258740734062</v>
      </c>
      <c r="AI1630" s="23">
        <f t="shared" si="1222"/>
        <v>9370589676.0260487</v>
      </c>
      <c r="AJ1630" s="23">
        <f t="shared" si="1200"/>
        <v>6219.922423797766</v>
      </c>
      <c r="AK1630" s="23">
        <f t="shared" si="1201"/>
        <v>0</v>
      </c>
      <c r="AL1630" s="23">
        <f t="shared" si="1226"/>
        <v>0</v>
      </c>
      <c r="AM1630" s="23">
        <f t="shared" si="1227"/>
        <v>0</v>
      </c>
      <c r="AN1630" s="16">
        <f t="shared" si="1217"/>
        <v>0</v>
      </c>
      <c r="AO1630" s="23">
        <f t="shared" si="1218"/>
        <v>0</v>
      </c>
      <c r="AP1630" s="22">
        <f t="shared" si="1219"/>
        <v>0</v>
      </c>
      <c r="AQ1630" s="30">
        <f t="shared" si="1202"/>
        <v>6392785357.0876369</v>
      </c>
      <c r="AR1630" s="28">
        <f t="shared" si="1203"/>
        <v>3047443585.4898982</v>
      </c>
      <c r="AS1630" s="25">
        <f t="shared" si="1204"/>
        <v>200337590.02425668</v>
      </c>
      <c r="AT1630" s="32">
        <f t="shared" si="1205"/>
        <v>9358.5406350514113</v>
      </c>
      <c r="AU1630" s="23">
        <f t="shared" si="1206"/>
        <v>9358.5406350514113</v>
      </c>
      <c r="AV1630" s="22">
        <f t="shared" si="1207"/>
        <v>886334979.14300358</v>
      </c>
      <c r="AW1630" s="31">
        <f t="shared" si="1220"/>
        <v>4402028425.8455105</v>
      </c>
    </row>
    <row r="1631" spans="1:53" x14ac:dyDescent="0.25">
      <c r="A1631">
        <f t="shared" si="1228"/>
        <v>564</v>
      </c>
      <c r="B1631" t="s">
        <v>6</v>
      </c>
      <c r="C1631" s="27">
        <f t="shared" si="1185"/>
        <v>0</v>
      </c>
      <c r="D1631" s="27">
        <f t="shared" si="1208"/>
        <v>0</v>
      </c>
      <c r="E1631" s="27" t="b">
        <f t="shared" si="1184"/>
        <v>1</v>
      </c>
      <c r="F1631" s="29">
        <f t="shared" si="1186"/>
        <v>0</v>
      </c>
      <c r="G1631" s="27">
        <f t="shared" si="1209"/>
        <v>0</v>
      </c>
      <c r="H1631" s="22">
        <f t="shared" si="1187"/>
        <v>20743711162.886135</v>
      </c>
      <c r="I1631" s="23">
        <f t="shared" si="1188"/>
        <v>132580106.5049091</v>
      </c>
      <c r="J1631" s="23">
        <f t="shared" si="1189"/>
        <v>1086</v>
      </c>
      <c r="K1631" s="19">
        <f t="shared" si="1210"/>
        <v>225.0831931027827</v>
      </c>
      <c r="L1631" s="16">
        <f t="shared" si="1190"/>
        <v>143.08424552537701</v>
      </c>
      <c r="M1631" s="23">
        <f>M1630-IF($B1631="B",(Percent_Rent_In_Elsies*2.49%/12 * H1630)/K1630,0)+IF($B1631="D",N1631,0)+IF(B1631="D",AK1630)+IF(B1631="C",F1630*90%)-(Y1631-Y1630)-IF($B1631="A",Q1630/K1630) + IF($B1631="A",Q1630/K1630)</f>
        <v>-34771855.894369893</v>
      </c>
      <c r="N1631" s="23">
        <f t="shared" si="1191"/>
        <v>0</v>
      </c>
      <c r="O1631" s="22">
        <f t="shared" si="1192"/>
        <v>0</v>
      </c>
      <c r="P1631" s="22">
        <f t="shared" si="1223"/>
        <v>0</v>
      </c>
      <c r="Q1631" s="22">
        <f t="shared" si="1224"/>
        <v>0</v>
      </c>
      <c r="R1631" s="22">
        <f t="shared" si="1193"/>
        <v>253195202.42641759</v>
      </c>
      <c r="S1631" s="16">
        <f t="shared" si="1183"/>
        <v>0</v>
      </c>
      <c r="T1631" s="15">
        <f t="shared" si="1194"/>
        <v>0</v>
      </c>
      <c r="U1631" s="23">
        <f t="shared" si="1211"/>
        <v>1124896.5778883684</v>
      </c>
      <c r="V1631" s="23">
        <f t="shared" si="1212"/>
        <v>0</v>
      </c>
      <c r="W1631" s="23">
        <f t="shared" si="1225"/>
        <v>0</v>
      </c>
      <c r="X1631" s="23">
        <f t="shared" si="1213"/>
        <v>31623335.378896575</v>
      </c>
      <c r="Y1631" s="23">
        <f t="shared" si="1195"/>
        <v>13825559.361691331</v>
      </c>
      <c r="Z1631" s="3">
        <f t="shared" si="1196"/>
        <v>0</v>
      </c>
      <c r="AA1631" s="23">
        <f t="shared" si="1197"/>
        <v>58284340.850122266</v>
      </c>
      <c r="AB1631" s="26">
        <f t="shared" si="1214"/>
        <v>70086276.274228632</v>
      </c>
      <c r="AC1631" s="23">
        <f t="shared" si="1215"/>
        <v>74889487.274228647</v>
      </c>
      <c r="AD1631" s="23">
        <f t="shared" si="1221"/>
        <v>4803211</v>
      </c>
      <c r="AE1631" s="24">
        <f t="shared" si="1182"/>
        <v>70086276.274228647</v>
      </c>
      <c r="AF1631" s="3">
        <f t="shared" si="1216"/>
        <v>0</v>
      </c>
      <c r="AG1631" s="2">
        <f t="shared" si="1198"/>
        <v>0</v>
      </c>
      <c r="AH1631" s="2">
        <f t="shared" si="1199"/>
        <v>118.38957505301953</v>
      </c>
      <c r="AI1631" s="23">
        <f t="shared" si="1222"/>
        <v>9370589676.0260487</v>
      </c>
      <c r="AJ1631" s="23">
        <f t="shared" si="1200"/>
        <v>6219.922423797766</v>
      </c>
      <c r="AK1631" s="23">
        <f t="shared" si="1201"/>
        <v>0</v>
      </c>
      <c r="AL1631" s="23">
        <f t="shared" si="1226"/>
        <v>0</v>
      </c>
      <c r="AM1631" s="23">
        <f t="shared" si="1227"/>
        <v>0</v>
      </c>
      <c r="AN1631" s="16">
        <f t="shared" si="1217"/>
        <v>0</v>
      </c>
      <c r="AO1631" s="23">
        <f t="shared" si="1218"/>
        <v>0</v>
      </c>
      <c r="AP1631" s="22">
        <f t="shared" si="1219"/>
        <v>0</v>
      </c>
      <c r="AQ1631" s="30">
        <f t="shared" si="1202"/>
        <v>6392785357.0876369</v>
      </c>
      <c r="AR1631" s="28">
        <f t="shared" si="1203"/>
        <v>3047443585.4898982</v>
      </c>
      <c r="AS1631" s="25">
        <f t="shared" si="1204"/>
        <v>200337590.02425668</v>
      </c>
      <c r="AT1631" s="32">
        <f t="shared" si="1205"/>
        <v>0</v>
      </c>
      <c r="AU1631" s="23">
        <f t="shared" si="1206"/>
        <v>0</v>
      </c>
      <c r="AV1631" s="22">
        <f t="shared" si="1207"/>
        <v>886334979.14300358</v>
      </c>
      <c r="AW1631" s="31">
        <f t="shared" si="1220"/>
        <v>4387311357.0835762</v>
      </c>
    </row>
    <row r="1632" spans="1:53" x14ac:dyDescent="0.25">
      <c r="A1632">
        <f t="shared" si="1228"/>
        <v>564</v>
      </c>
      <c r="B1632" t="s">
        <v>7</v>
      </c>
      <c r="C1632" s="27">
        <f t="shared" si="1185"/>
        <v>0</v>
      </c>
      <c r="D1632" s="27">
        <f t="shared" si="1208"/>
        <v>0</v>
      </c>
      <c r="E1632" s="27" t="b">
        <f t="shared" si="1184"/>
        <v>1</v>
      </c>
      <c r="F1632" s="29">
        <f t="shared" si="1186"/>
        <v>0</v>
      </c>
      <c r="G1632" s="27">
        <f t="shared" si="1209"/>
        <v>0</v>
      </c>
      <c r="H1632" s="22">
        <f t="shared" si="1187"/>
        <v>20743711162.886135</v>
      </c>
      <c r="I1632" s="23">
        <f t="shared" si="1188"/>
        <v>132580106.5049091</v>
      </c>
      <c r="J1632" s="23">
        <f t="shared" si="1189"/>
        <v>1086</v>
      </c>
      <c r="K1632" s="19">
        <f t="shared" si="1210"/>
        <v>225.0831931027827</v>
      </c>
      <c r="L1632" s="16">
        <f t="shared" si="1190"/>
        <v>143.08424552537701</v>
      </c>
      <c r="M1632" s="23">
        <f>M1631-IF($B1632="B",(Percent_Rent_In_Elsies*2.49%/12 * H1631)/K1631,0)+IF($B1632="D",N1632,0)+IF(B1632="D",AK1631)+IF(B1632="C",F1631*90%)-(Y1632-Y1631)-IF($B1632="A",Q1631/K1631) + IF($B1632="A",Q1631/K1631)</f>
        <v>-34867472.097582661</v>
      </c>
      <c r="N1632" s="23">
        <f t="shared" si="1191"/>
        <v>0</v>
      </c>
      <c r="O1632" s="22">
        <f t="shared" si="1192"/>
        <v>0</v>
      </c>
      <c r="P1632" s="22">
        <f t="shared" si="1223"/>
        <v>0</v>
      </c>
      <c r="Q1632" s="22">
        <f t="shared" si="1224"/>
        <v>0</v>
      </c>
      <c r="R1632" s="22">
        <f t="shared" si="1193"/>
        <v>232095602.22421613</v>
      </c>
      <c r="S1632" s="16">
        <f t="shared" si="1183"/>
        <v>21099600.202201467</v>
      </c>
      <c r="T1632" s="15">
        <f t="shared" si="1194"/>
        <v>0</v>
      </c>
      <c r="U1632" s="23">
        <f t="shared" si="1211"/>
        <v>1031155.196397671</v>
      </c>
      <c r="V1632" s="23">
        <f t="shared" si="1212"/>
        <v>93741.381490697371</v>
      </c>
      <c r="W1632" s="23">
        <f t="shared" si="1225"/>
        <v>0</v>
      </c>
      <c r="X1632" s="23">
        <f t="shared" si="1213"/>
        <v>31623335.378896575</v>
      </c>
      <c r="Y1632" s="23">
        <f t="shared" si="1195"/>
        <v>13825559.361691331</v>
      </c>
      <c r="Z1632" s="3">
        <f t="shared" si="1196"/>
        <v>0</v>
      </c>
      <c r="AA1632" s="23">
        <f t="shared" si="1197"/>
        <v>58284340.850122266</v>
      </c>
      <c r="AB1632" s="26">
        <f t="shared" si="1214"/>
        <v>70086276.274228632</v>
      </c>
      <c r="AC1632" s="23">
        <f t="shared" si="1215"/>
        <v>74889487.274228647</v>
      </c>
      <c r="AD1632" s="23">
        <f t="shared" si="1221"/>
        <v>4803211</v>
      </c>
      <c r="AE1632" s="24">
        <f t="shared" si="1182"/>
        <v>70086276.274228647</v>
      </c>
      <c r="AF1632" s="3">
        <f t="shared" si="1216"/>
        <v>0</v>
      </c>
      <c r="AG1632" s="2">
        <f t="shared" si="1198"/>
        <v>0</v>
      </c>
      <c r="AH1632" s="2">
        <f t="shared" si="1199"/>
        <v>118.38957505301953</v>
      </c>
      <c r="AI1632" s="23">
        <f t="shared" si="1222"/>
        <v>9370589676.0260487</v>
      </c>
      <c r="AJ1632" s="23">
        <f t="shared" si="1200"/>
        <v>6219.922423797766</v>
      </c>
      <c r="AK1632" s="23">
        <f t="shared" si="1201"/>
        <v>0</v>
      </c>
      <c r="AL1632" s="23">
        <f t="shared" si="1226"/>
        <v>1620236.4022674561</v>
      </c>
      <c r="AM1632" s="23">
        <f t="shared" si="1227"/>
        <v>1511661709.5475149</v>
      </c>
      <c r="AN1632" s="16">
        <f t="shared" si="1217"/>
        <v>0</v>
      </c>
      <c r="AO1632" s="23">
        <f t="shared" si="1218"/>
        <v>95616.20321276797</v>
      </c>
      <c r="AP1632" s="22">
        <f t="shared" si="1219"/>
        <v>21521600.331494365</v>
      </c>
      <c r="AQ1632" s="30">
        <f t="shared" si="1202"/>
        <v>6435645624.1478081</v>
      </c>
      <c r="AR1632" s="28">
        <f t="shared" si="1203"/>
        <v>3068782252.218575</v>
      </c>
      <c r="AS1632" s="25">
        <f t="shared" si="1204"/>
        <v>200337590.02425668</v>
      </c>
      <c r="AT1632" s="32">
        <f t="shared" si="1205"/>
        <v>0</v>
      </c>
      <c r="AU1632" s="23">
        <f t="shared" si="1206"/>
        <v>0</v>
      </c>
      <c r="AV1632" s="22">
        <f t="shared" si="1207"/>
        <v>886334979.14300358</v>
      </c>
      <c r="AW1632" s="31">
        <f t="shared" si="1220"/>
        <v>4430171624.1437473</v>
      </c>
    </row>
    <row r="1633" spans="1:53" x14ac:dyDescent="0.25">
      <c r="A1633">
        <f t="shared" si="1228"/>
        <v>564</v>
      </c>
      <c r="B1633" t="s">
        <v>8</v>
      </c>
      <c r="C1633" s="27">
        <f t="shared" si="1185"/>
        <v>0</v>
      </c>
      <c r="D1633" s="27">
        <f t="shared" si="1208"/>
        <v>0</v>
      </c>
      <c r="E1633" s="27" t="b">
        <f t="shared" si="1184"/>
        <v>1</v>
      </c>
      <c r="F1633" s="29">
        <f t="shared" si="1186"/>
        <v>0</v>
      </c>
      <c r="G1633" s="27">
        <f t="shared" si="1209"/>
        <v>0</v>
      </c>
      <c r="H1633" s="22">
        <f t="shared" si="1187"/>
        <v>20743711162.886135</v>
      </c>
      <c r="I1633" s="23">
        <f t="shared" si="1188"/>
        <v>132580106.5049091</v>
      </c>
      <c r="J1633" s="23">
        <f t="shared" si="1189"/>
        <v>1086</v>
      </c>
      <c r="K1633" s="19">
        <f t="shared" si="1210"/>
        <v>225.0831931027827</v>
      </c>
      <c r="L1633" s="16">
        <f t="shared" si="1190"/>
        <v>143.08424552537701</v>
      </c>
      <c r="M1633" s="23">
        <f>M1632-IF($B1633="B",(Percent_Rent_In_Elsies*2.49%/12 * H1632)/K1632,0)+IF($B1633="D",N1633,0)+IF(B1633="D",AK1632)+IF(B1633="C",F1632*90%)-(Y1633-Y1632)-IF($B1633="A",Q1632/K1632) + IF($B1633="A",Q1632/K1632)</f>
        <v>-34867472.097582661</v>
      </c>
      <c r="N1633" s="23">
        <f t="shared" si="1191"/>
        <v>0</v>
      </c>
      <c r="O1633" s="22">
        <f t="shared" si="1192"/>
        <v>0</v>
      </c>
      <c r="P1633" s="22">
        <f t="shared" si="1223"/>
        <v>0</v>
      </c>
      <c r="Q1633" s="22">
        <f t="shared" si="1224"/>
        <v>0</v>
      </c>
      <c r="R1633" s="22">
        <f t="shared" si="1193"/>
        <v>253617202.55571049</v>
      </c>
      <c r="S1633" s="16">
        <f t="shared" si="1183"/>
        <v>21099600.202201467</v>
      </c>
      <c r="T1633" s="15">
        <f t="shared" si="1194"/>
        <v>0</v>
      </c>
      <c r="U1633" s="23">
        <f t="shared" si="1211"/>
        <v>1126771.3996104391</v>
      </c>
      <c r="V1633" s="23">
        <f t="shared" si="1212"/>
        <v>93741.381490697371</v>
      </c>
      <c r="W1633" s="23">
        <f t="shared" si="1225"/>
        <v>0</v>
      </c>
      <c r="X1633" s="23">
        <f t="shared" si="1213"/>
        <v>31623335.378896575</v>
      </c>
      <c r="Y1633" s="23">
        <f t="shared" si="1195"/>
        <v>13825559.361691331</v>
      </c>
      <c r="Z1633" s="3">
        <f t="shared" si="1196"/>
        <v>0</v>
      </c>
      <c r="AA1633" s="23">
        <f t="shared" si="1197"/>
        <v>58284340.850122266</v>
      </c>
      <c r="AB1633" s="26">
        <f t="shared" si="1214"/>
        <v>70086276.274228632</v>
      </c>
      <c r="AC1633" s="23">
        <f t="shared" si="1215"/>
        <v>74889487.274228647</v>
      </c>
      <c r="AD1633" s="23">
        <f t="shared" si="1221"/>
        <v>4803211</v>
      </c>
      <c r="AE1633" s="24">
        <f t="shared" si="1182"/>
        <v>70086276.274228647</v>
      </c>
      <c r="AF1633" s="3">
        <f t="shared" si="1216"/>
        <v>1E-4</v>
      </c>
      <c r="AG1633" s="2">
        <f t="shared" si="1198"/>
        <v>0</v>
      </c>
      <c r="AH1633" s="2">
        <f t="shared" si="1199"/>
        <v>118.38957505301953</v>
      </c>
      <c r="AI1633" s="23">
        <f t="shared" si="1222"/>
        <v>9370589676.0260487</v>
      </c>
      <c r="AJ1633" s="23">
        <f t="shared" si="1200"/>
        <v>6219.922423797766</v>
      </c>
      <c r="AK1633" s="23">
        <f t="shared" si="1201"/>
        <v>60103.212903438842</v>
      </c>
      <c r="AL1633" s="23">
        <f t="shared" si="1226"/>
        <v>0</v>
      </c>
      <c r="AM1633" s="23">
        <f t="shared" si="1227"/>
        <v>0</v>
      </c>
      <c r="AN1633" s="16">
        <f t="shared" si="1217"/>
        <v>0</v>
      </c>
      <c r="AO1633" s="23">
        <f t="shared" si="1218"/>
        <v>0</v>
      </c>
      <c r="AP1633" s="22">
        <f t="shared" si="1219"/>
        <v>0</v>
      </c>
      <c r="AQ1633" s="30">
        <f t="shared" si="1202"/>
        <v>6435645624.1478081</v>
      </c>
      <c r="AR1633" s="28">
        <f t="shared" si="1203"/>
        <v>3068782252.218575</v>
      </c>
      <c r="AS1633" s="25">
        <f t="shared" si="1204"/>
        <v>200337590.02425668</v>
      </c>
      <c r="AT1633" s="32">
        <f t="shared" si="1205"/>
        <v>0</v>
      </c>
      <c r="AU1633" s="23">
        <f t="shared" si="1206"/>
        <v>0</v>
      </c>
      <c r="AV1633" s="22">
        <f t="shared" si="1207"/>
        <v>886334979.14300358</v>
      </c>
      <c r="AW1633" s="31">
        <f t="shared" si="1220"/>
        <v>4430171624.1437473</v>
      </c>
    </row>
    <row r="1634" spans="1:53" x14ac:dyDescent="0.25">
      <c r="A1634" s="21">
        <f t="shared" si="1228"/>
        <v>564</v>
      </c>
      <c r="B1634" s="21" t="s">
        <v>9</v>
      </c>
      <c r="C1634" s="27">
        <f t="shared" si="1185"/>
        <v>0</v>
      </c>
      <c r="D1634" s="27">
        <f t="shared" si="1208"/>
        <v>0</v>
      </c>
      <c r="E1634" s="27" t="b">
        <f t="shared" si="1184"/>
        <v>1</v>
      </c>
      <c r="F1634" s="29">
        <f t="shared" si="1186"/>
        <v>0</v>
      </c>
      <c r="G1634" s="27">
        <f t="shared" si="1209"/>
        <v>0</v>
      </c>
      <c r="H1634" s="22">
        <f t="shared" si="1187"/>
        <v>20743711162.886135</v>
      </c>
      <c r="I1634" s="23">
        <f t="shared" si="1188"/>
        <v>132580106.5049091</v>
      </c>
      <c r="J1634" s="23">
        <f t="shared" si="1189"/>
        <v>1086</v>
      </c>
      <c r="K1634" s="19">
        <f t="shared" si="1210"/>
        <v>225.0831931027827</v>
      </c>
      <c r="L1634" s="16">
        <f t="shared" si="1190"/>
        <v>143.08424552537701</v>
      </c>
      <c r="M1634" s="23">
        <f>M1633-IF($B1634="B",(Percent_Rent_In_Elsies*2.49%/12 * H1633)/K1633,0)+IF($B1634="D",N1634,0)+IF(B1634="D",AK1633)+IF(B1634="C",F1633*90%)-(Y1634-Y1633)-IF($B1634="A",Q1633/K1633) + IF($B1634="A",Q1633/K1633)</f>
        <v>-34807368.884679221</v>
      </c>
      <c r="N1634" s="23">
        <f t="shared" si="1191"/>
        <v>0</v>
      </c>
      <c r="O1634" s="22">
        <f t="shared" si="1192"/>
        <v>14741597.72709382</v>
      </c>
      <c r="P1634" s="22">
        <f t="shared" si="1223"/>
        <v>0</v>
      </c>
      <c r="Q1634" s="22">
        <f t="shared" si="1224"/>
        <v>0</v>
      </c>
      <c r="R1634" s="22">
        <f t="shared" si="1193"/>
        <v>253617202.55571049</v>
      </c>
      <c r="S1634" s="16">
        <f t="shared" si="1183"/>
        <v>0</v>
      </c>
      <c r="T1634" s="15">
        <f t="shared" si="1194"/>
        <v>6358002.4751076475</v>
      </c>
      <c r="U1634" s="23">
        <f t="shared" si="1211"/>
        <v>1126771.3996104391</v>
      </c>
      <c r="V1634" s="23">
        <f t="shared" si="1212"/>
        <v>0</v>
      </c>
      <c r="W1634" s="23">
        <f t="shared" si="1225"/>
        <v>93741.381490697371</v>
      </c>
      <c r="X1634" s="23">
        <f t="shared" si="1213"/>
        <v>31623335.378896575</v>
      </c>
      <c r="Y1634" s="23">
        <f t="shared" si="1195"/>
        <v>13825559.361691331</v>
      </c>
      <c r="Z1634" s="3">
        <f t="shared" si="1196"/>
        <v>0</v>
      </c>
      <c r="AA1634" s="23">
        <f t="shared" si="1197"/>
        <v>58224237.637218826</v>
      </c>
      <c r="AB1634" s="26">
        <f t="shared" si="1214"/>
        <v>70086276.274228632</v>
      </c>
      <c r="AC1634" s="23">
        <f t="shared" si="1215"/>
        <v>74889487.274228647</v>
      </c>
      <c r="AD1634" s="23">
        <f t="shared" si="1221"/>
        <v>4803211</v>
      </c>
      <c r="AE1634" s="24">
        <f t="shared" si="1182"/>
        <v>70086276.274228647</v>
      </c>
      <c r="AF1634" s="3">
        <f t="shared" si="1216"/>
        <v>0</v>
      </c>
      <c r="AG1634" s="2">
        <f t="shared" si="1198"/>
        <v>0</v>
      </c>
      <c r="AH1634" s="2">
        <f t="shared" si="1199"/>
        <v>118.38957505301953</v>
      </c>
      <c r="AI1634" s="23">
        <f t="shared" si="1222"/>
        <v>9360926659.5431614</v>
      </c>
      <c r="AJ1634" s="23">
        <f t="shared" si="1200"/>
        <v>6219.922423797766</v>
      </c>
      <c r="AK1634" s="23">
        <f t="shared" si="1201"/>
        <v>0</v>
      </c>
      <c r="AL1634" s="23">
        <f t="shared" si="1226"/>
        <v>0</v>
      </c>
      <c r="AM1634" s="23">
        <f t="shared" si="1227"/>
        <v>0</v>
      </c>
      <c r="AN1634" s="16">
        <f t="shared" si="1217"/>
        <v>0</v>
      </c>
      <c r="AO1634" s="23">
        <f t="shared" si="1218"/>
        <v>0</v>
      </c>
      <c r="AP1634" s="22">
        <f t="shared" si="1219"/>
        <v>0</v>
      </c>
      <c r="AQ1634" s="30">
        <f t="shared" si="1202"/>
        <v>6435645624.1478081</v>
      </c>
      <c r="AR1634" s="28">
        <f t="shared" si="1203"/>
        <v>3068782252.218575</v>
      </c>
      <c r="AS1634" s="25">
        <f t="shared" si="1204"/>
        <v>200337590.02425668</v>
      </c>
      <c r="AT1634" s="32">
        <f t="shared" si="1205"/>
        <v>0</v>
      </c>
      <c r="AU1634" s="23">
        <f t="shared" si="1206"/>
        <v>0</v>
      </c>
      <c r="AV1634" s="22">
        <f t="shared" si="1207"/>
        <v>886334979.14300358</v>
      </c>
      <c r="AW1634" s="31">
        <f t="shared" si="1220"/>
        <v>4430171624.1437473</v>
      </c>
      <c r="AX1634" s="21"/>
      <c r="AY1634" s="21"/>
      <c r="AZ1634" s="21"/>
      <c r="BA1634" s="21"/>
    </row>
    <row r="1635" spans="1:53" x14ac:dyDescent="0.25">
      <c r="A1635" s="21">
        <f t="shared" si="1228"/>
        <v>564</v>
      </c>
      <c r="B1635" s="21" t="s">
        <v>28</v>
      </c>
      <c r="C1635" s="27">
        <f t="shared" si="1185"/>
        <v>0</v>
      </c>
      <c r="D1635" s="27">
        <f t="shared" si="1208"/>
        <v>0</v>
      </c>
      <c r="E1635" s="27" t="b">
        <f t="shared" si="1184"/>
        <v>1</v>
      </c>
      <c r="F1635" s="29">
        <f t="shared" si="1186"/>
        <v>0</v>
      </c>
      <c r="G1635" s="27">
        <f t="shared" si="1209"/>
        <v>0</v>
      </c>
      <c r="H1635" s="22">
        <f t="shared" si="1187"/>
        <v>20743711162.886135</v>
      </c>
      <c r="I1635" s="23">
        <f t="shared" si="1188"/>
        <v>132580106.5049091</v>
      </c>
      <c r="J1635" s="23">
        <f t="shared" si="1189"/>
        <v>1086</v>
      </c>
      <c r="K1635" s="19">
        <f t="shared" si="1210"/>
        <v>225.0831931027827</v>
      </c>
      <c r="L1635" s="16">
        <f t="shared" si="1190"/>
        <v>143.08424552537701</v>
      </c>
      <c r="M1635" s="23">
        <f>M1634-IF($B1635="B",(Percent_Rent_In_Elsies*2.49%/12 * H1634)/K1634,0)+IF($B1635="D",N1635,0)+IF(B1635="D",AK1634)+IF(B1635="C",F1634*90%)-(Y1635-Y1634)-IF($B1635="A",Q1634/K1634) + IF($B1635="A",Q1634/K1634)</f>
        <v>-34807368.884679221</v>
      </c>
      <c r="N1635" s="23">
        <f t="shared" si="1191"/>
        <v>0</v>
      </c>
      <c r="O1635" s="22">
        <f t="shared" si="1192"/>
        <v>0</v>
      </c>
      <c r="P1635" s="22">
        <f t="shared" si="1223"/>
        <v>14741597.72709382</v>
      </c>
      <c r="Q1635" s="22">
        <f t="shared" si="1224"/>
        <v>0</v>
      </c>
      <c r="R1635" s="22">
        <f t="shared" si="1193"/>
        <v>253617202.55571049</v>
      </c>
      <c r="S1635" s="16">
        <f t="shared" si="1183"/>
        <v>0</v>
      </c>
      <c r="T1635" s="15">
        <f t="shared" si="1194"/>
        <v>0</v>
      </c>
      <c r="U1635" s="23">
        <f t="shared" si="1211"/>
        <v>1126771.3996104391</v>
      </c>
      <c r="V1635" s="23">
        <f t="shared" si="1212"/>
        <v>0</v>
      </c>
      <c r="W1635" s="23">
        <f t="shared" si="1225"/>
        <v>0</v>
      </c>
      <c r="X1635" s="23">
        <f t="shared" si="1213"/>
        <v>31623335.378896575</v>
      </c>
      <c r="Y1635" s="23">
        <f t="shared" si="1195"/>
        <v>13825559.361691331</v>
      </c>
      <c r="Z1635" s="3">
        <f t="shared" si="1196"/>
        <v>4687.0690745348693</v>
      </c>
      <c r="AA1635" s="23">
        <f t="shared" si="1197"/>
        <v>58294543.673336849</v>
      </c>
      <c r="AB1635" s="26">
        <f t="shared" si="1214"/>
        <v>70086276.274228632</v>
      </c>
      <c r="AC1635" s="23">
        <f t="shared" si="1215"/>
        <v>74889487.274228647</v>
      </c>
      <c r="AD1635" s="23">
        <f t="shared" si="1221"/>
        <v>4803211</v>
      </c>
      <c r="AE1635" s="24">
        <f t="shared" si="1182"/>
        <v>70086276.274228647</v>
      </c>
      <c r="AF1635" s="3">
        <f t="shared" si="1216"/>
        <v>0</v>
      </c>
      <c r="AG1635" s="2">
        <f t="shared" si="1198"/>
        <v>562448288.9441843</v>
      </c>
      <c r="AH1635" s="2">
        <f t="shared" si="1199"/>
        <v>118.38957505301953</v>
      </c>
      <c r="AI1635" s="23">
        <f t="shared" si="1222"/>
        <v>9372230021.7601929</v>
      </c>
      <c r="AJ1635" s="23">
        <f t="shared" si="1200"/>
        <v>6219.922423797766</v>
      </c>
      <c r="AK1635" s="23">
        <f t="shared" si="1201"/>
        <v>0</v>
      </c>
      <c r="AL1635" s="23">
        <f t="shared" si="1226"/>
        <v>0</v>
      </c>
      <c r="AM1635" s="23">
        <f t="shared" si="1227"/>
        <v>0</v>
      </c>
      <c r="AN1635" s="16">
        <f t="shared" si="1217"/>
        <v>0</v>
      </c>
      <c r="AO1635" s="23">
        <f t="shared" si="1218"/>
        <v>0</v>
      </c>
      <c r="AP1635" s="22">
        <f t="shared" si="1219"/>
        <v>0</v>
      </c>
      <c r="AQ1635" s="30">
        <f t="shared" si="1202"/>
        <v>6435645624.1478081</v>
      </c>
      <c r="AR1635" s="28">
        <f t="shared" si="1203"/>
        <v>3068782252.218575</v>
      </c>
      <c r="AS1635" s="25">
        <f t="shared" si="1204"/>
        <v>200337590.02425668</v>
      </c>
      <c r="AT1635" s="32">
        <f t="shared" si="1205"/>
        <v>9374.1381490697386</v>
      </c>
      <c r="AU1635" s="23">
        <f t="shared" si="1206"/>
        <v>9374.1381490697386</v>
      </c>
      <c r="AV1635" s="22">
        <f t="shared" si="1207"/>
        <v>892692981.61811125</v>
      </c>
      <c r="AW1635" s="31">
        <f t="shared" si="1220"/>
        <v>4430171624.1437473</v>
      </c>
      <c r="AX1635" s="21"/>
      <c r="AY1635" s="21"/>
      <c r="AZ1635" s="21"/>
      <c r="BA1635" s="21"/>
    </row>
    <row r="1636" spans="1:53" x14ac:dyDescent="0.25">
      <c r="A1636">
        <f t="shared" si="1228"/>
        <v>565</v>
      </c>
      <c r="B1636" t="s">
        <v>6</v>
      </c>
      <c r="C1636" s="27">
        <f t="shared" si="1185"/>
        <v>0</v>
      </c>
      <c r="D1636" s="27">
        <f t="shared" si="1208"/>
        <v>0</v>
      </c>
      <c r="E1636" s="27" t="b">
        <f t="shared" si="1184"/>
        <v>1</v>
      </c>
      <c r="F1636" s="29">
        <f t="shared" si="1186"/>
        <v>0</v>
      </c>
      <c r="G1636" s="27">
        <f t="shared" si="1209"/>
        <v>0</v>
      </c>
      <c r="H1636" s="22">
        <f t="shared" si="1187"/>
        <v>20778284014.82428</v>
      </c>
      <c r="I1636" s="23">
        <f t="shared" si="1188"/>
        <v>132580106.5049091</v>
      </c>
      <c r="J1636" s="23">
        <f t="shared" si="1189"/>
        <v>1086</v>
      </c>
      <c r="K1636" s="19">
        <f t="shared" si="1210"/>
        <v>225.0831931027827</v>
      </c>
      <c r="L1636" s="16">
        <f t="shared" si="1190"/>
        <v>143.32271926791933</v>
      </c>
      <c r="M1636" s="23">
        <f>M1635-IF($B1636="B",(Percent_Rent_In_Elsies*2.49%/12 * H1635)/K1635,0)+IF($B1636="D",N1636,0)+IF(B1636="D",AK1635)+IF(B1636="C",F1635*90%)-(Y1636-Y1635)-IF($B1636="A",Q1635/K1635) + IF($B1636="A",Q1635/K1635)</f>
        <v>-34807368.884679221</v>
      </c>
      <c r="N1636" s="23">
        <f t="shared" si="1191"/>
        <v>0</v>
      </c>
      <c r="O1636" s="22">
        <f t="shared" si="1192"/>
        <v>0</v>
      </c>
      <c r="P1636" s="22">
        <f t="shared" si="1223"/>
        <v>0</v>
      </c>
      <c r="Q1636" s="22">
        <f t="shared" si="1224"/>
        <v>0</v>
      </c>
      <c r="R1636" s="22">
        <f t="shared" si="1193"/>
        <v>253617202.55571049</v>
      </c>
      <c r="S1636" s="16">
        <f t="shared" si="1183"/>
        <v>0</v>
      </c>
      <c r="T1636" s="15">
        <f t="shared" si="1194"/>
        <v>0</v>
      </c>
      <c r="U1636" s="23">
        <f t="shared" si="1211"/>
        <v>1126771.3996104391</v>
      </c>
      <c r="V1636" s="23">
        <f t="shared" si="1212"/>
        <v>0</v>
      </c>
      <c r="W1636" s="23">
        <f t="shared" si="1225"/>
        <v>0</v>
      </c>
      <c r="X1636" s="23">
        <f t="shared" si="1213"/>
        <v>31646770.724269252</v>
      </c>
      <c r="Y1636" s="23">
        <f t="shared" si="1195"/>
        <v>13825559.361691331</v>
      </c>
      <c r="Z1636" s="3">
        <f t="shared" si="1196"/>
        <v>0</v>
      </c>
      <c r="AA1636" s="23">
        <f t="shared" si="1197"/>
        <v>58294543.673336849</v>
      </c>
      <c r="AB1636" s="26">
        <f t="shared" si="1214"/>
        <v>70086276.274228632</v>
      </c>
      <c r="AC1636" s="23">
        <f t="shared" si="1215"/>
        <v>74889487.274228647</v>
      </c>
      <c r="AD1636" s="23">
        <f t="shared" si="1221"/>
        <v>4803211</v>
      </c>
      <c r="AE1636" s="24">
        <f t="shared" si="1182"/>
        <v>70086276.274228647</v>
      </c>
      <c r="AF1636" s="3">
        <f t="shared" si="1216"/>
        <v>0</v>
      </c>
      <c r="AG1636" s="2">
        <f t="shared" si="1198"/>
        <v>0</v>
      </c>
      <c r="AH1636" s="2">
        <f t="shared" si="1199"/>
        <v>118.58689101144124</v>
      </c>
      <c r="AI1636" s="23">
        <f t="shared" si="1222"/>
        <v>9372230021.7601929</v>
      </c>
      <c r="AJ1636" s="23">
        <f t="shared" si="1200"/>
        <v>6219.922423797766</v>
      </c>
      <c r="AK1636" s="23">
        <f t="shared" si="1201"/>
        <v>0</v>
      </c>
      <c r="AL1636" s="23">
        <f t="shared" si="1226"/>
        <v>0</v>
      </c>
      <c r="AM1636" s="23">
        <f t="shared" si="1227"/>
        <v>0</v>
      </c>
      <c r="AN1636" s="16">
        <f t="shared" si="1217"/>
        <v>0</v>
      </c>
      <c r="AO1636" s="23">
        <f t="shared" si="1218"/>
        <v>0</v>
      </c>
      <c r="AP1636" s="22">
        <f t="shared" si="1219"/>
        <v>0</v>
      </c>
      <c r="AQ1636" s="30">
        <f t="shared" si="1202"/>
        <v>6435645624.1478081</v>
      </c>
      <c r="AR1636" s="28">
        <f t="shared" si="1203"/>
        <v>3068782252.218575</v>
      </c>
      <c r="AS1636" s="25">
        <f t="shared" si="1204"/>
        <v>200337590.02425668</v>
      </c>
      <c r="AT1636" s="32">
        <f t="shared" si="1205"/>
        <v>0</v>
      </c>
      <c r="AU1636" s="23">
        <f t="shared" si="1206"/>
        <v>0</v>
      </c>
      <c r="AV1636" s="22">
        <f t="shared" si="1207"/>
        <v>892692981.61811125</v>
      </c>
      <c r="AW1636" s="31">
        <f t="shared" si="1220"/>
        <v>4415430026.4166536</v>
      </c>
    </row>
    <row r="1637" spans="1:53" x14ac:dyDescent="0.25">
      <c r="A1637">
        <f t="shared" si="1228"/>
        <v>565</v>
      </c>
      <c r="B1637" t="s">
        <v>7</v>
      </c>
      <c r="C1637" s="27">
        <f t="shared" si="1185"/>
        <v>0</v>
      </c>
      <c r="D1637" s="27">
        <f t="shared" si="1208"/>
        <v>0</v>
      </c>
      <c r="E1637" s="27" t="b">
        <f t="shared" si="1184"/>
        <v>1</v>
      </c>
      <c r="F1637" s="29">
        <f t="shared" si="1186"/>
        <v>0</v>
      </c>
      <c r="G1637" s="27">
        <f t="shared" si="1209"/>
        <v>0</v>
      </c>
      <c r="H1637" s="22">
        <f t="shared" si="1187"/>
        <v>20778284014.82428</v>
      </c>
      <c r="I1637" s="23">
        <f t="shared" si="1188"/>
        <v>132580106.5049091</v>
      </c>
      <c r="J1637" s="23">
        <f t="shared" si="1189"/>
        <v>1086</v>
      </c>
      <c r="K1637" s="19">
        <f t="shared" si="1210"/>
        <v>225.0831931027827</v>
      </c>
      <c r="L1637" s="16">
        <f t="shared" si="1190"/>
        <v>143.32271926791933</v>
      </c>
      <c r="M1637" s="23">
        <f>M1636-IF($B1637="B",(Percent_Rent_In_Elsies*2.49%/12 * H1636)/K1636,0)+IF($B1637="D",N1637,0)+IF(B1637="D",AK1636)+IF(B1637="C",F1636*90%)-(Y1637-Y1636)-IF($B1637="A",Q1636/K1636) + IF($B1637="A",Q1636/K1636)</f>
        <v>-34903144.448230676</v>
      </c>
      <c r="N1637" s="23">
        <f t="shared" si="1191"/>
        <v>0</v>
      </c>
      <c r="O1637" s="22">
        <f t="shared" si="1192"/>
        <v>0</v>
      </c>
      <c r="P1637" s="22">
        <f t="shared" si="1223"/>
        <v>0</v>
      </c>
      <c r="Q1637" s="22">
        <f t="shared" si="1224"/>
        <v>0</v>
      </c>
      <c r="R1637" s="22">
        <f t="shared" si="1193"/>
        <v>232482435.67606795</v>
      </c>
      <c r="S1637" s="16">
        <f t="shared" si="1183"/>
        <v>21134766.879642542</v>
      </c>
      <c r="T1637" s="15">
        <f t="shared" si="1194"/>
        <v>0</v>
      </c>
      <c r="U1637" s="23">
        <f t="shared" si="1211"/>
        <v>1032873.7829762358</v>
      </c>
      <c r="V1637" s="23">
        <f t="shared" si="1212"/>
        <v>93897.616634203252</v>
      </c>
      <c r="W1637" s="23">
        <f t="shared" si="1225"/>
        <v>0</v>
      </c>
      <c r="X1637" s="23">
        <f t="shared" si="1213"/>
        <v>31646770.724269252</v>
      </c>
      <c r="Y1637" s="23">
        <f t="shared" si="1195"/>
        <v>13825559.361691331</v>
      </c>
      <c r="Z1637" s="3">
        <f t="shared" si="1196"/>
        <v>0</v>
      </c>
      <c r="AA1637" s="23">
        <f t="shared" si="1197"/>
        <v>58294543.673336849</v>
      </c>
      <c r="AB1637" s="26">
        <f t="shared" si="1214"/>
        <v>70086276.274228632</v>
      </c>
      <c r="AC1637" s="23">
        <f t="shared" si="1215"/>
        <v>74889487.274228647</v>
      </c>
      <c r="AD1637" s="23">
        <f t="shared" si="1221"/>
        <v>4803211</v>
      </c>
      <c r="AE1637" s="24">
        <f t="shared" si="1182"/>
        <v>70086276.274228647</v>
      </c>
      <c r="AF1637" s="3">
        <f t="shared" si="1216"/>
        <v>0</v>
      </c>
      <c r="AG1637" s="2">
        <f t="shared" si="1198"/>
        <v>0</v>
      </c>
      <c r="AH1637" s="2">
        <f t="shared" si="1199"/>
        <v>118.58689101144124</v>
      </c>
      <c r="AI1637" s="23">
        <f t="shared" si="1222"/>
        <v>9372230021.7601929</v>
      </c>
      <c r="AJ1637" s="23">
        <f t="shared" si="1200"/>
        <v>6219.922423797766</v>
      </c>
      <c r="AK1637" s="23">
        <f t="shared" si="1201"/>
        <v>0</v>
      </c>
      <c r="AL1637" s="23">
        <f t="shared" si="1226"/>
        <v>1640345.7341442108</v>
      </c>
      <c r="AM1637" s="23">
        <f t="shared" si="1227"/>
        <v>1530423482.1876879</v>
      </c>
      <c r="AN1637" s="16">
        <f t="shared" si="1217"/>
        <v>0</v>
      </c>
      <c r="AO1637" s="23">
        <f t="shared" si="1218"/>
        <v>95775.563551455925</v>
      </c>
      <c r="AP1637" s="22">
        <f t="shared" si="1219"/>
        <v>21557469.665380191</v>
      </c>
      <c r="AQ1637" s="30">
        <f t="shared" si="1202"/>
        <v>6478577324.986413</v>
      </c>
      <c r="AR1637" s="28">
        <f t="shared" si="1203"/>
        <v>3090156483.3917994</v>
      </c>
      <c r="AS1637" s="25">
        <f t="shared" si="1204"/>
        <v>200337590.02425668</v>
      </c>
      <c r="AT1637" s="32">
        <f t="shared" si="1205"/>
        <v>0</v>
      </c>
      <c r="AU1637" s="23">
        <f t="shared" si="1206"/>
        <v>0</v>
      </c>
      <c r="AV1637" s="22">
        <f t="shared" si="1207"/>
        <v>892692981.61811125</v>
      </c>
      <c r="AW1637" s="31">
        <f t="shared" si="1220"/>
        <v>4458361727.2552586</v>
      </c>
    </row>
    <row r="1638" spans="1:53" s="21" customFormat="1" x14ac:dyDescent="0.25">
      <c r="A1638">
        <f t="shared" si="1228"/>
        <v>565</v>
      </c>
      <c r="B1638" t="s">
        <v>8</v>
      </c>
      <c r="C1638" s="27">
        <f t="shared" si="1185"/>
        <v>0</v>
      </c>
      <c r="D1638" s="27">
        <f t="shared" si="1208"/>
        <v>0</v>
      </c>
      <c r="E1638" s="27" t="b">
        <f t="shared" si="1184"/>
        <v>1</v>
      </c>
      <c r="F1638" s="29">
        <f t="shared" si="1186"/>
        <v>0</v>
      </c>
      <c r="G1638" s="27">
        <f t="shared" si="1209"/>
        <v>0</v>
      </c>
      <c r="H1638" s="22">
        <f t="shared" si="1187"/>
        <v>20778284014.82428</v>
      </c>
      <c r="I1638" s="23">
        <f t="shared" si="1188"/>
        <v>132580106.5049091</v>
      </c>
      <c r="J1638" s="23">
        <f t="shared" si="1189"/>
        <v>1086</v>
      </c>
      <c r="K1638" s="19">
        <f t="shared" si="1210"/>
        <v>225.0831931027827</v>
      </c>
      <c r="L1638" s="16">
        <f t="shared" si="1190"/>
        <v>143.32271926791933</v>
      </c>
      <c r="M1638" s="23">
        <f>M1637-IF($B1638="B",(Percent_Rent_In_Elsies*2.49%/12 * H1637)/K1637,0)+IF($B1638="D",N1638,0)+IF(B1638="D",AK1637)+IF(B1638="C",F1637*90%)-(Y1638-Y1637)-IF($B1638="A",Q1637/K1637) + IF($B1638="A",Q1637/K1637)</f>
        <v>-34903144.448230676</v>
      </c>
      <c r="N1638" s="23">
        <f t="shared" si="1191"/>
        <v>0</v>
      </c>
      <c r="O1638" s="22">
        <f t="shared" si="1192"/>
        <v>0</v>
      </c>
      <c r="P1638" s="22">
        <f t="shared" si="1223"/>
        <v>0</v>
      </c>
      <c r="Q1638" s="22">
        <f t="shared" si="1224"/>
        <v>0</v>
      </c>
      <c r="R1638" s="22">
        <f t="shared" si="1193"/>
        <v>254039905.34144813</v>
      </c>
      <c r="S1638" s="16">
        <f t="shared" si="1183"/>
        <v>21134766.879642542</v>
      </c>
      <c r="T1638" s="15">
        <f t="shared" si="1194"/>
        <v>0</v>
      </c>
      <c r="U1638" s="23">
        <f t="shared" si="1211"/>
        <v>1128649.3465276917</v>
      </c>
      <c r="V1638" s="23">
        <f t="shared" si="1212"/>
        <v>93897.616634203252</v>
      </c>
      <c r="W1638" s="23">
        <f t="shared" si="1225"/>
        <v>0</v>
      </c>
      <c r="X1638" s="23">
        <f t="shared" si="1213"/>
        <v>31646770.724269252</v>
      </c>
      <c r="Y1638" s="23">
        <f t="shared" si="1195"/>
        <v>13825559.361691331</v>
      </c>
      <c r="Z1638" s="3">
        <f t="shared" si="1196"/>
        <v>0</v>
      </c>
      <c r="AA1638" s="23">
        <f t="shared" si="1197"/>
        <v>58294543.673336849</v>
      </c>
      <c r="AB1638" s="26">
        <f t="shared" si="1214"/>
        <v>70086276.274228662</v>
      </c>
      <c r="AC1638" s="23">
        <f t="shared" si="1215"/>
        <v>74889487.274228647</v>
      </c>
      <c r="AD1638" s="23">
        <f t="shared" si="1221"/>
        <v>4803211</v>
      </c>
      <c r="AE1638" s="24">
        <f t="shared" si="1182"/>
        <v>70086276.274228647</v>
      </c>
      <c r="AF1638" s="3">
        <f t="shared" si="1216"/>
        <v>1E-4</v>
      </c>
      <c r="AG1638" s="2">
        <f t="shared" si="1198"/>
        <v>0</v>
      </c>
      <c r="AH1638" s="2">
        <f t="shared" si="1199"/>
        <v>118.58689101144124</v>
      </c>
      <c r="AI1638" s="23">
        <f t="shared" si="1222"/>
        <v>9372230021.7601929</v>
      </c>
      <c r="AJ1638" s="23">
        <f t="shared" si="1200"/>
        <v>6219.922423797766</v>
      </c>
      <c r="AK1638" s="23">
        <f t="shared" si="1201"/>
        <v>60095.236972482657</v>
      </c>
      <c r="AL1638" s="23">
        <f t="shared" si="1226"/>
        <v>0</v>
      </c>
      <c r="AM1638" s="23">
        <f t="shared" si="1227"/>
        <v>0</v>
      </c>
      <c r="AN1638" s="16">
        <f t="shared" si="1217"/>
        <v>0</v>
      </c>
      <c r="AO1638" s="23">
        <f t="shared" si="1218"/>
        <v>0</v>
      </c>
      <c r="AP1638" s="22">
        <f t="shared" si="1219"/>
        <v>0</v>
      </c>
      <c r="AQ1638" s="30">
        <f t="shared" si="1202"/>
        <v>6478577324.986413</v>
      </c>
      <c r="AR1638" s="28">
        <f t="shared" si="1203"/>
        <v>3090156483.3917994</v>
      </c>
      <c r="AS1638" s="25">
        <f t="shared" si="1204"/>
        <v>200337590.02425668</v>
      </c>
      <c r="AT1638" s="32">
        <f t="shared" si="1205"/>
        <v>0</v>
      </c>
      <c r="AU1638" s="23">
        <f t="shared" si="1206"/>
        <v>0</v>
      </c>
      <c r="AV1638" s="22">
        <f t="shared" si="1207"/>
        <v>892692981.61811125</v>
      </c>
      <c r="AW1638" s="31">
        <f t="shared" si="1220"/>
        <v>4458361727.2552576</v>
      </c>
      <c r="AX1638"/>
      <c r="AY1638"/>
      <c r="AZ1638"/>
      <c r="BA1638"/>
    </row>
    <row r="1639" spans="1:53" s="21" customFormat="1" x14ac:dyDescent="0.25">
      <c r="A1639">
        <f t="shared" si="1228"/>
        <v>565</v>
      </c>
      <c r="B1639" t="s">
        <v>9</v>
      </c>
      <c r="C1639" s="27">
        <f t="shared" si="1185"/>
        <v>0</v>
      </c>
      <c r="D1639" s="27">
        <f t="shared" si="1208"/>
        <v>0</v>
      </c>
      <c r="E1639" s="27" t="b">
        <f t="shared" si="1184"/>
        <v>1</v>
      </c>
      <c r="F1639" s="29">
        <f t="shared" si="1186"/>
        <v>0</v>
      </c>
      <c r="G1639" s="27">
        <f t="shared" si="1209"/>
        <v>0</v>
      </c>
      <c r="H1639" s="22">
        <f t="shared" si="1187"/>
        <v>20778284014.82428</v>
      </c>
      <c r="I1639" s="23">
        <f t="shared" si="1188"/>
        <v>132580106.5049091</v>
      </c>
      <c r="J1639" s="23">
        <f t="shared" si="1189"/>
        <v>1086</v>
      </c>
      <c r="K1639" s="19">
        <f t="shared" si="1210"/>
        <v>225.0831931027827</v>
      </c>
      <c r="L1639" s="16">
        <f t="shared" si="1190"/>
        <v>143.32271926791933</v>
      </c>
      <c r="M1639" s="23">
        <f>M1638-IF($B1639="B",(Percent_Rent_In_Elsies*2.49%/12 * H1638)/K1638,0)+IF($B1639="D",N1639,0)+IF(B1639="D",AK1638)+IF(B1639="C",F1638*90%)-(Y1639-Y1638)-IF($B1639="A",Q1638/K1638) + IF($B1639="A",Q1638/K1638)</f>
        <v>-34843049.211258195</v>
      </c>
      <c r="N1639" s="23">
        <f t="shared" si="1191"/>
        <v>0</v>
      </c>
      <c r="O1639" s="22">
        <f t="shared" si="1192"/>
        <v>14766167.530759517</v>
      </c>
      <c r="P1639" s="22">
        <f t="shared" si="1223"/>
        <v>0</v>
      </c>
      <c r="Q1639" s="22">
        <f t="shared" si="1224"/>
        <v>0</v>
      </c>
      <c r="R1639" s="22">
        <f t="shared" si="1193"/>
        <v>254039905.34144813</v>
      </c>
      <c r="S1639" s="16">
        <f t="shared" si="1183"/>
        <v>0</v>
      </c>
      <c r="T1639" s="15">
        <f t="shared" si="1194"/>
        <v>6368599.3488830253</v>
      </c>
      <c r="U1639" s="23">
        <f t="shared" si="1211"/>
        <v>1128649.3465276917</v>
      </c>
      <c r="V1639" s="23">
        <f t="shared" si="1212"/>
        <v>0</v>
      </c>
      <c r="W1639" s="23">
        <f t="shared" si="1225"/>
        <v>93897.616634203252</v>
      </c>
      <c r="X1639" s="23">
        <f t="shared" si="1213"/>
        <v>31646770.724269252</v>
      </c>
      <c r="Y1639" s="23">
        <f t="shared" si="1195"/>
        <v>13825559.361691331</v>
      </c>
      <c r="Z1639" s="3">
        <f t="shared" si="1196"/>
        <v>0</v>
      </c>
      <c r="AA1639" s="23">
        <f t="shared" si="1197"/>
        <v>58234448.436364368</v>
      </c>
      <c r="AB1639" s="26">
        <f t="shared" si="1214"/>
        <v>70086276.274228662</v>
      </c>
      <c r="AC1639" s="23">
        <f t="shared" si="1215"/>
        <v>74889487.274228647</v>
      </c>
      <c r="AD1639" s="23">
        <f t="shared" si="1221"/>
        <v>4803211</v>
      </c>
      <c r="AE1639" s="24">
        <f t="shared" si="1182"/>
        <v>70086276.274228647</v>
      </c>
      <c r="AF1639" s="3">
        <f t="shared" si="1216"/>
        <v>0</v>
      </c>
      <c r="AG1639" s="2">
        <f t="shared" si="1198"/>
        <v>0</v>
      </c>
      <c r="AH1639" s="2">
        <f t="shared" si="1199"/>
        <v>118.58689101144124</v>
      </c>
      <c r="AI1639" s="23">
        <f t="shared" si="1222"/>
        <v>9362568287.597311</v>
      </c>
      <c r="AJ1639" s="23">
        <f t="shared" si="1200"/>
        <v>6219.922423797766</v>
      </c>
      <c r="AK1639" s="23">
        <f t="shared" si="1201"/>
        <v>0</v>
      </c>
      <c r="AL1639" s="23">
        <f t="shared" si="1226"/>
        <v>0</v>
      </c>
      <c r="AM1639" s="23">
        <f t="shared" si="1227"/>
        <v>0</v>
      </c>
      <c r="AN1639" s="16">
        <f t="shared" si="1217"/>
        <v>0</v>
      </c>
      <c r="AO1639" s="23">
        <f t="shared" si="1218"/>
        <v>0</v>
      </c>
      <c r="AP1639" s="22">
        <f t="shared" si="1219"/>
        <v>0</v>
      </c>
      <c r="AQ1639" s="30">
        <f t="shared" si="1202"/>
        <v>6478577324.986413</v>
      </c>
      <c r="AR1639" s="28">
        <f t="shared" si="1203"/>
        <v>3090156483.3917994</v>
      </c>
      <c r="AS1639" s="25">
        <f t="shared" si="1204"/>
        <v>200337590.02425668</v>
      </c>
      <c r="AT1639" s="32">
        <f t="shared" si="1205"/>
        <v>0</v>
      </c>
      <c r="AU1639" s="23">
        <f t="shared" si="1206"/>
        <v>0</v>
      </c>
      <c r="AV1639" s="22">
        <f t="shared" si="1207"/>
        <v>892692981.61811125</v>
      </c>
      <c r="AW1639" s="31">
        <f t="shared" si="1220"/>
        <v>4458361727.2552576</v>
      </c>
      <c r="AX1639"/>
      <c r="AY1639"/>
      <c r="AZ1639"/>
      <c r="BA1639"/>
    </row>
    <row r="1640" spans="1:53" x14ac:dyDescent="0.25">
      <c r="A1640" s="21">
        <f t="shared" si="1228"/>
        <v>565</v>
      </c>
      <c r="B1640" s="21" t="s">
        <v>28</v>
      </c>
      <c r="C1640" s="27">
        <f t="shared" si="1185"/>
        <v>0</v>
      </c>
      <c r="D1640" s="27">
        <f t="shared" si="1208"/>
        <v>0</v>
      </c>
      <c r="E1640" s="27" t="b">
        <f t="shared" si="1184"/>
        <v>1</v>
      </c>
      <c r="F1640" s="29">
        <f t="shared" si="1186"/>
        <v>0</v>
      </c>
      <c r="G1640" s="27">
        <f t="shared" si="1209"/>
        <v>0</v>
      </c>
      <c r="H1640" s="22">
        <f t="shared" si="1187"/>
        <v>20778284014.82428</v>
      </c>
      <c r="I1640" s="23">
        <f t="shared" si="1188"/>
        <v>132580106.5049091</v>
      </c>
      <c r="J1640" s="23">
        <f t="shared" si="1189"/>
        <v>1086</v>
      </c>
      <c r="K1640" s="19">
        <f t="shared" si="1210"/>
        <v>225.0831931027827</v>
      </c>
      <c r="L1640" s="16">
        <f t="shared" si="1190"/>
        <v>143.32271926791933</v>
      </c>
      <c r="M1640" s="23">
        <f>M1639-IF($B1640="B",(Percent_Rent_In_Elsies*2.49%/12 * H1639)/K1639,0)+IF($B1640="D",N1640,0)+IF(B1640="D",AK1639)+IF(B1640="C",F1639*90%)-(Y1640-Y1639)-IF($B1640="A",Q1639/K1639) + IF($B1640="A",Q1639/K1639)</f>
        <v>-34843049.211258195</v>
      </c>
      <c r="N1640" s="23">
        <f t="shared" si="1191"/>
        <v>0</v>
      </c>
      <c r="O1640" s="22">
        <f t="shared" si="1192"/>
        <v>0</v>
      </c>
      <c r="P1640" s="22">
        <f t="shared" si="1223"/>
        <v>14766167.530759517</v>
      </c>
      <c r="Q1640" s="22">
        <f t="shared" si="1224"/>
        <v>0</v>
      </c>
      <c r="R1640" s="22">
        <f t="shared" si="1193"/>
        <v>254039905.34144813</v>
      </c>
      <c r="S1640" s="16">
        <f t="shared" si="1183"/>
        <v>0</v>
      </c>
      <c r="T1640" s="15">
        <f t="shared" si="1194"/>
        <v>0</v>
      </c>
      <c r="U1640" s="23">
        <f t="shared" si="1211"/>
        <v>1128649.3465276917</v>
      </c>
      <c r="V1640" s="23">
        <f t="shared" si="1212"/>
        <v>0</v>
      </c>
      <c r="W1640" s="23">
        <f t="shared" si="1225"/>
        <v>0</v>
      </c>
      <c r="X1640" s="23">
        <f t="shared" si="1213"/>
        <v>31646770.724269252</v>
      </c>
      <c r="Y1640" s="23">
        <f t="shared" si="1195"/>
        <v>13825559.361691331</v>
      </c>
      <c r="Z1640" s="3">
        <f t="shared" si="1196"/>
        <v>4694.880831710163</v>
      </c>
      <c r="AA1640" s="23">
        <f t="shared" si="1197"/>
        <v>58304871.648840018</v>
      </c>
      <c r="AB1640" s="26">
        <f t="shared" si="1214"/>
        <v>70086276.274228662</v>
      </c>
      <c r="AC1640" s="23">
        <f t="shared" si="1215"/>
        <v>74889487.274228647</v>
      </c>
      <c r="AD1640" s="23">
        <f t="shared" si="1221"/>
        <v>4803211</v>
      </c>
      <c r="AE1640" s="24">
        <f t="shared" si="1182"/>
        <v>70086276.274228647</v>
      </c>
      <c r="AF1640" s="3">
        <f t="shared" si="1216"/>
        <v>0</v>
      </c>
      <c r="AG1640" s="2">
        <f t="shared" si="1198"/>
        <v>563385699.80521953</v>
      </c>
      <c r="AH1640" s="2">
        <f t="shared" si="1199"/>
        <v>118.58689101144124</v>
      </c>
      <c r="AI1640" s="23">
        <f t="shared" si="1222"/>
        <v>9373890488.6920071</v>
      </c>
      <c r="AJ1640" s="23">
        <f t="shared" si="1200"/>
        <v>6219.922423797766</v>
      </c>
      <c r="AK1640" s="23">
        <f t="shared" si="1201"/>
        <v>0</v>
      </c>
      <c r="AL1640" s="23">
        <f t="shared" si="1226"/>
        <v>0</v>
      </c>
      <c r="AM1640" s="23">
        <f t="shared" si="1227"/>
        <v>0</v>
      </c>
      <c r="AN1640" s="16">
        <f t="shared" si="1217"/>
        <v>0</v>
      </c>
      <c r="AO1640" s="23">
        <f t="shared" si="1218"/>
        <v>0</v>
      </c>
      <c r="AP1640" s="22">
        <f t="shared" si="1219"/>
        <v>0</v>
      </c>
      <c r="AQ1640" s="30">
        <f t="shared" si="1202"/>
        <v>6478577324.986413</v>
      </c>
      <c r="AR1640" s="28">
        <f t="shared" si="1203"/>
        <v>3090156483.3917994</v>
      </c>
      <c r="AS1640" s="25">
        <f t="shared" si="1204"/>
        <v>200337590.02425668</v>
      </c>
      <c r="AT1640" s="32">
        <f t="shared" si="1205"/>
        <v>9389.7616634203259</v>
      </c>
      <c r="AU1640" s="23">
        <f t="shared" si="1206"/>
        <v>9389.7616634203259</v>
      </c>
      <c r="AV1640" s="22">
        <f t="shared" si="1207"/>
        <v>899061580.96699429</v>
      </c>
      <c r="AW1640" s="31">
        <f t="shared" si="1220"/>
        <v>4458361727.2552586</v>
      </c>
    </row>
    <row r="1641" spans="1:53" x14ac:dyDescent="0.25">
      <c r="A1641">
        <f t="shared" si="1228"/>
        <v>566</v>
      </c>
      <c r="B1641" t="s">
        <v>6</v>
      </c>
      <c r="C1641" s="27">
        <f t="shared" si="1185"/>
        <v>0</v>
      </c>
      <c r="D1641" s="27">
        <f t="shared" si="1208"/>
        <v>0</v>
      </c>
      <c r="E1641" s="27" t="b">
        <f t="shared" si="1184"/>
        <v>1</v>
      </c>
      <c r="F1641" s="29">
        <f t="shared" si="1186"/>
        <v>0</v>
      </c>
      <c r="G1641" s="27">
        <f t="shared" si="1209"/>
        <v>0</v>
      </c>
      <c r="H1641" s="22">
        <f t="shared" si="1187"/>
        <v>20812914488.18232</v>
      </c>
      <c r="I1641" s="23">
        <f t="shared" si="1188"/>
        <v>132580106.5049091</v>
      </c>
      <c r="J1641" s="23">
        <f t="shared" si="1189"/>
        <v>1086</v>
      </c>
      <c r="K1641" s="19">
        <f t="shared" si="1210"/>
        <v>225.0831931027827</v>
      </c>
      <c r="L1641" s="16">
        <f t="shared" si="1190"/>
        <v>143.56159046669919</v>
      </c>
      <c r="M1641" s="23">
        <f>M1640-IF($B1641="B",(Percent_Rent_In_Elsies*2.49%/12 * H1640)/K1640,0)+IF($B1641="D",N1641,0)+IF(B1641="D",AK1640)+IF(B1641="C",F1640*90%)-(Y1641-Y1640)-IF($B1641="A",Q1640/K1640) + IF($B1641="A",Q1640/K1640)</f>
        <v>-34843049.211258195</v>
      </c>
      <c r="N1641" s="23">
        <f t="shared" si="1191"/>
        <v>0</v>
      </c>
      <c r="O1641" s="22">
        <f t="shared" si="1192"/>
        <v>0</v>
      </c>
      <c r="P1641" s="22">
        <f t="shared" si="1223"/>
        <v>0</v>
      </c>
      <c r="Q1641" s="22">
        <f t="shared" si="1224"/>
        <v>0</v>
      </c>
      <c r="R1641" s="22">
        <f t="shared" si="1193"/>
        <v>254039905.34144813</v>
      </c>
      <c r="S1641" s="16">
        <f t="shared" si="1183"/>
        <v>0</v>
      </c>
      <c r="T1641" s="15">
        <f t="shared" si="1194"/>
        <v>0</v>
      </c>
      <c r="U1641" s="23">
        <f t="shared" si="1211"/>
        <v>1128649.3465276917</v>
      </c>
      <c r="V1641" s="23">
        <f t="shared" si="1212"/>
        <v>0</v>
      </c>
      <c r="W1641" s="23">
        <f t="shared" si="1225"/>
        <v>0</v>
      </c>
      <c r="X1641" s="23">
        <f t="shared" si="1213"/>
        <v>31670245.128427807</v>
      </c>
      <c r="Y1641" s="23">
        <f t="shared" si="1195"/>
        <v>13825559.361691331</v>
      </c>
      <c r="Z1641" s="3">
        <f t="shared" si="1196"/>
        <v>0</v>
      </c>
      <c r="AA1641" s="23">
        <f t="shared" si="1197"/>
        <v>58304871.648840018</v>
      </c>
      <c r="AB1641" s="26">
        <f t="shared" si="1214"/>
        <v>70086276.274228662</v>
      </c>
      <c r="AC1641" s="23">
        <f t="shared" si="1215"/>
        <v>74889487.274228647</v>
      </c>
      <c r="AD1641" s="23">
        <f t="shared" si="1221"/>
        <v>4803211</v>
      </c>
      <c r="AE1641" s="24">
        <f t="shared" si="1182"/>
        <v>70086276.274228647</v>
      </c>
      <c r="AF1641" s="3">
        <f t="shared" si="1216"/>
        <v>0</v>
      </c>
      <c r="AG1641" s="2">
        <f t="shared" si="1198"/>
        <v>0</v>
      </c>
      <c r="AH1641" s="2">
        <f t="shared" si="1199"/>
        <v>118.78453582979364</v>
      </c>
      <c r="AI1641" s="23">
        <f t="shared" si="1222"/>
        <v>9373890488.6920071</v>
      </c>
      <c r="AJ1641" s="23">
        <f t="shared" si="1200"/>
        <v>6219.922423797766</v>
      </c>
      <c r="AK1641" s="23">
        <f t="shared" si="1201"/>
        <v>0</v>
      </c>
      <c r="AL1641" s="23">
        <f t="shared" si="1226"/>
        <v>0</v>
      </c>
      <c r="AM1641" s="23">
        <f t="shared" si="1227"/>
        <v>0</v>
      </c>
      <c r="AN1641" s="16">
        <f t="shared" si="1217"/>
        <v>0</v>
      </c>
      <c r="AO1641" s="23">
        <f t="shared" si="1218"/>
        <v>0</v>
      </c>
      <c r="AP1641" s="22">
        <f t="shared" si="1219"/>
        <v>0</v>
      </c>
      <c r="AQ1641" s="30">
        <f t="shared" si="1202"/>
        <v>6478577324.986413</v>
      </c>
      <c r="AR1641" s="28">
        <f t="shared" si="1203"/>
        <v>3090156483.3917994</v>
      </c>
      <c r="AS1641" s="25">
        <f t="shared" si="1204"/>
        <v>200337590.02425668</v>
      </c>
      <c r="AT1641" s="32">
        <f t="shared" si="1205"/>
        <v>0</v>
      </c>
      <c r="AU1641" s="23">
        <f t="shared" si="1206"/>
        <v>0</v>
      </c>
      <c r="AV1641" s="22">
        <f t="shared" si="1207"/>
        <v>899061580.96699429</v>
      </c>
      <c r="AW1641" s="31">
        <f t="shared" si="1220"/>
        <v>4443595559.7244987</v>
      </c>
    </row>
    <row r="1642" spans="1:53" x14ac:dyDescent="0.25">
      <c r="A1642">
        <f t="shared" si="1228"/>
        <v>566</v>
      </c>
      <c r="B1642" t="s">
        <v>7</v>
      </c>
      <c r="C1642" s="27">
        <f t="shared" si="1185"/>
        <v>0</v>
      </c>
      <c r="D1642" s="27">
        <f t="shared" si="1208"/>
        <v>0</v>
      </c>
      <c r="E1642" s="27" t="b">
        <f t="shared" si="1184"/>
        <v>1</v>
      </c>
      <c r="F1642" s="29">
        <f t="shared" si="1186"/>
        <v>0</v>
      </c>
      <c r="G1642" s="27">
        <f t="shared" si="1209"/>
        <v>0</v>
      </c>
      <c r="H1642" s="22">
        <f t="shared" si="1187"/>
        <v>20812914488.18232</v>
      </c>
      <c r="I1642" s="23">
        <f t="shared" si="1188"/>
        <v>132580106.5049091</v>
      </c>
      <c r="J1642" s="23">
        <f t="shared" si="1189"/>
        <v>1086</v>
      </c>
      <c r="K1642" s="19">
        <f t="shared" si="1210"/>
        <v>225.0831931027827</v>
      </c>
      <c r="L1642" s="16">
        <f t="shared" si="1190"/>
        <v>143.56159046669919</v>
      </c>
      <c r="M1642" s="23">
        <f>M1641-IF($B1642="B",(Percent_Rent_In_Elsies*2.49%/12 * H1641)/K1641,0)+IF($B1642="D",N1642,0)+IF(B1642="D",AK1641)+IF(B1642="C",F1641*90%)-(Y1642-Y1641)-IF($B1642="A",Q1641/K1641) + IF($B1642="A",Q1641/K1641)</f>
        <v>-34938984.400748901</v>
      </c>
      <c r="N1642" s="23">
        <f t="shared" si="1191"/>
        <v>0</v>
      </c>
      <c r="O1642" s="22">
        <f t="shared" si="1192"/>
        <v>0</v>
      </c>
      <c r="P1642" s="22">
        <f t="shared" si="1223"/>
        <v>0</v>
      </c>
      <c r="Q1642" s="22">
        <f t="shared" si="1224"/>
        <v>0</v>
      </c>
      <c r="R1642" s="22">
        <f t="shared" si="1193"/>
        <v>232869913.22966078</v>
      </c>
      <c r="S1642" s="16">
        <f t="shared" si="1183"/>
        <v>21169992.111787345</v>
      </c>
      <c r="T1642" s="15">
        <f t="shared" si="1194"/>
        <v>0</v>
      </c>
      <c r="U1642" s="23">
        <f t="shared" si="1211"/>
        <v>1034595.2343170508</v>
      </c>
      <c r="V1642" s="23">
        <f t="shared" si="1212"/>
        <v>94054.112210640975</v>
      </c>
      <c r="W1642" s="23">
        <f t="shared" si="1225"/>
        <v>0</v>
      </c>
      <c r="X1642" s="23">
        <f t="shared" si="1213"/>
        <v>31670245.128427807</v>
      </c>
      <c r="Y1642" s="23">
        <f t="shared" si="1195"/>
        <v>13825559.361691331</v>
      </c>
      <c r="Z1642" s="3">
        <f t="shared" si="1196"/>
        <v>0</v>
      </c>
      <c r="AA1642" s="23">
        <f t="shared" si="1197"/>
        <v>58304871.648840018</v>
      </c>
      <c r="AB1642" s="26">
        <f t="shared" si="1214"/>
        <v>70086276.274228662</v>
      </c>
      <c r="AC1642" s="23">
        <f t="shared" si="1215"/>
        <v>74889487.274228647</v>
      </c>
      <c r="AD1642" s="23">
        <f t="shared" si="1221"/>
        <v>4803211</v>
      </c>
      <c r="AE1642" s="24">
        <f t="shared" si="1182"/>
        <v>70086276.274228647</v>
      </c>
      <c r="AF1642" s="3">
        <f t="shared" si="1216"/>
        <v>0</v>
      </c>
      <c r="AG1642" s="2">
        <f t="shared" si="1198"/>
        <v>0</v>
      </c>
      <c r="AH1642" s="2">
        <f t="shared" si="1199"/>
        <v>118.78453582979364</v>
      </c>
      <c r="AI1642" s="23">
        <f t="shared" si="1222"/>
        <v>9373890488.6920071</v>
      </c>
      <c r="AJ1642" s="23">
        <f t="shared" si="1200"/>
        <v>6219.922423797766</v>
      </c>
      <c r="AK1642" s="23">
        <f t="shared" si="1201"/>
        <v>0</v>
      </c>
      <c r="AL1642" s="23">
        <f t="shared" si="1226"/>
        <v>1660466.9318141937</v>
      </c>
      <c r="AM1642" s="23">
        <f t="shared" si="1227"/>
        <v>1549196325.4748669</v>
      </c>
      <c r="AN1642" s="16">
        <f t="shared" si="1217"/>
        <v>0</v>
      </c>
      <c r="AO1642" s="23">
        <f t="shared" si="1218"/>
        <v>95935.189490708348</v>
      </c>
      <c r="AP1642" s="22">
        <f t="shared" si="1219"/>
        <v>21593398.78148916</v>
      </c>
      <c r="AQ1642" s="30">
        <f t="shared" si="1202"/>
        <v>6521580578.659749</v>
      </c>
      <c r="AR1642" s="28">
        <f t="shared" si="1203"/>
        <v>3111566338.2836461</v>
      </c>
      <c r="AS1642" s="25">
        <f t="shared" si="1204"/>
        <v>200337590.02425668</v>
      </c>
      <c r="AT1642" s="32">
        <f t="shared" si="1205"/>
        <v>0</v>
      </c>
      <c r="AU1642" s="23">
        <f t="shared" si="1206"/>
        <v>0</v>
      </c>
      <c r="AV1642" s="22">
        <f t="shared" si="1207"/>
        <v>899061580.96699429</v>
      </c>
      <c r="AW1642" s="31">
        <f t="shared" si="1220"/>
        <v>4486598813.3978348</v>
      </c>
    </row>
    <row r="1643" spans="1:53" x14ac:dyDescent="0.25">
      <c r="A1643">
        <f t="shared" si="1228"/>
        <v>566</v>
      </c>
      <c r="B1643" t="s">
        <v>8</v>
      </c>
      <c r="C1643" s="27">
        <f t="shared" si="1185"/>
        <v>0</v>
      </c>
      <c r="D1643" s="27">
        <f t="shared" si="1208"/>
        <v>0</v>
      </c>
      <c r="E1643" s="27" t="b">
        <f t="shared" si="1184"/>
        <v>1</v>
      </c>
      <c r="F1643" s="29">
        <f t="shared" si="1186"/>
        <v>0</v>
      </c>
      <c r="G1643" s="27">
        <f t="shared" si="1209"/>
        <v>0</v>
      </c>
      <c r="H1643" s="22">
        <f t="shared" si="1187"/>
        <v>20812914488.18232</v>
      </c>
      <c r="I1643" s="23">
        <f t="shared" si="1188"/>
        <v>132580106.5049091</v>
      </c>
      <c r="J1643" s="23">
        <f t="shared" si="1189"/>
        <v>1086</v>
      </c>
      <c r="K1643" s="19">
        <f t="shared" si="1210"/>
        <v>225.0831931027827</v>
      </c>
      <c r="L1643" s="16">
        <f t="shared" si="1190"/>
        <v>143.56159046669919</v>
      </c>
      <c r="M1643" s="23">
        <f>M1642-IF($B1643="B",(Percent_Rent_In_Elsies*2.49%/12 * H1642)/K1642,0)+IF($B1643="D",N1643,0)+IF(B1643="D",AK1642)+IF(B1643="C",F1642*90%)-(Y1643-Y1642)-IF($B1643="A",Q1642/K1642) + IF($B1643="A",Q1642/K1642)</f>
        <v>-34938984.400748901</v>
      </c>
      <c r="N1643" s="23">
        <f t="shared" si="1191"/>
        <v>0</v>
      </c>
      <c r="O1643" s="22">
        <f t="shared" si="1192"/>
        <v>0</v>
      </c>
      <c r="P1643" s="22">
        <f t="shared" si="1223"/>
        <v>0</v>
      </c>
      <c r="Q1643" s="22">
        <f t="shared" si="1224"/>
        <v>0</v>
      </c>
      <c r="R1643" s="22">
        <f t="shared" si="1193"/>
        <v>254463312.01114994</v>
      </c>
      <c r="S1643" s="16">
        <f t="shared" si="1183"/>
        <v>21169992.111787345</v>
      </c>
      <c r="T1643" s="15">
        <f t="shared" si="1194"/>
        <v>0</v>
      </c>
      <c r="U1643" s="23">
        <f t="shared" si="1211"/>
        <v>1130530.4238077591</v>
      </c>
      <c r="V1643" s="23">
        <f t="shared" si="1212"/>
        <v>94054.112210640975</v>
      </c>
      <c r="W1643" s="23">
        <f t="shared" si="1225"/>
        <v>0</v>
      </c>
      <c r="X1643" s="23">
        <f t="shared" si="1213"/>
        <v>31670245.128427807</v>
      </c>
      <c r="Y1643" s="23">
        <f t="shared" si="1195"/>
        <v>13825559.361691331</v>
      </c>
      <c r="Z1643" s="3">
        <f t="shared" si="1196"/>
        <v>0</v>
      </c>
      <c r="AA1643" s="23">
        <f t="shared" si="1197"/>
        <v>58304871.648840018</v>
      </c>
      <c r="AB1643" s="26">
        <f t="shared" si="1214"/>
        <v>70086276.274228662</v>
      </c>
      <c r="AC1643" s="23">
        <f t="shared" si="1215"/>
        <v>74889487.274228647</v>
      </c>
      <c r="AD1643" s="23">
        <f t="shared" si="1221"/>
        <v>4803211</v>
      </c>
      <c r="AE1643" s="24">
        <f t="shared" si="1182"/>
        <v>70086276.274228647</v>
      </c>
      <c r="AF1643" s="3">
        <f t="shared" si="1216"/>
        <v>1E-4</v>
      </c>
      <c r="AG1643" s="2">
        <f t="shared" si="1198"/>
        <v>0</v>
      </c>
      <c r="AH1643" s="2">
        <f t="shared" si="1199"/>
        <v>118.78453582979364</v>
      </c>
      <c r="AI1643" s="23">
        <f t="shared" si="1222"/>
        <v>9373890488.6920071</v>
      </c>
      <c r="AJ1643" s="23">
        <f t="shared" si="1200"/>
        <v>6219.922423797766</v>
      </c>
      <c r="AK1643" s="23">
        <f t="shared" si="1201"/>
        <v>60087.382274727403</v>
      </c>
      <c r="AL1643" s="23">
        <f t="shared" si="1226"/>
        <v>0</v>
      </c>
      <c r="AM1643" s="23">
        <f t="shared" si="1227"/>
        <v>0</v>
      </c>
      <c r="AN1643" s="16">
        <f t="shared" si="1217"/>
        <v>0</v>
      </c>
      <c r="AO1643" s="23">
        <f t="shared" si="1218"/>
        <v>0</v>
      </c>
      <c r="AP1643" s="22">
        <f t="shared" si="1219"/>
        <v>0</v>
      </c>
      <c r="AQ1643" s="30">
        <f t="shared" si="1202"/>
        <v>6521580578.659749</v>
      </c>
      <c r="AR1643" s="28">
        <f t="shared" si="1203"/>
        <v>3111566338.2836461</v>
      </c>
      <c r="AS1643" s="25">
        <f t="shared" si="1204"/>
        <v>200337590.02425668</v>
      </c>
      <c r="AT1643" s="32">
        <f t="shared" si="1205"/>
        <v>0</v>
      </c>
      <c r="AU1643" s="23">
        <f t="shared" si="1206"/>
        <v>0</v>
      </c>
      <c r="AV1643" s="22">
        <f t="shared" si="1207"/>
        <v>899061580.96699429</v>
      </c>
      <c r="AW1643" s="31">
        <f t="shared" si="1220"/>
        <v>4486598813.3978348</v>
      </c>
    </row>
    <row r="1644" spans="1:53" x14ac:dyDescent="0.25">
      <c r="A1644" s="21">
        <f t="shared" si="1228"/>
        <v>566</v>
      </c>
      <c r="B1644" s="21" t="s">
        <v>9</v>
      </c>
      <c r="C1644" s="27">
        <f t="shared" si="1185"/>
        <v>0</v>
      </c>
      <c r="D1644" s="27">
        <f t="shared" si="1208"/>
        <v>0</v>
      </c>
      <c r="E1644" s="27" t="b">
        <f t="shared" si="1184"/>
        <v>1</v>
      </c>
      <c r="F1644" s="29">
        <f t="shared" si="1186"/>
        <v>0</v>
      </c>
      <c r="G1644" s="27">
        <f t="shared" si="1209"/>
        <v>0</v>
      </c>
      <c r="H1644" s="22">
        <f t="shared" si="1187"/>
        <v>20812914488.18232</v>
      </c>
      <c r="I1644" s="23">
        <f t="shared" si="1188"/>
        <v>132580106.5049091</v>
      </c>
      <c r="J1644" s="23">
        <f t="shared" si="1189"/>
        <v>1086</v>
      </c>
      <c r="K1644" s="19">
        <f t="shared" si="1210"/>
        <v>225.0831931027827</v>
      </c>
      <c r="L1644" s="16">
        <f t="shared" si="1190"/>
        <v>143.56159046669919</v>
      </c>
      <c r="M1644" s="23">
        <f>M1643-IF($B1644="B",(Percent_Rent_In_Elsies*2.49%/12 * H1643)/K1643,0)+IF($B1644="D",N1644,0)+IF(B1644="D",AK1643)+IF(B1644="C",F1643*90%)-(Y1644-Y1643)-IF($B1644="A",Q1643/K1643) + IF($B1644="A",Q1643/K1643)</f>
        <v>-34878897.018474177</v>
      </c>
      <c r="N1644" s="23">
        <f t="shared" si="1191"/>
        <v>0</v>
      </c>
      <c r="O1644" s="22">
        <f t="shared" si="1192"/>
        <v>14790778.24458795</v>
      </c>
      <c r="P1644" s="22">
        <f t="shared" si="1223"/>
        <v>0</v>
      </c>
      <c r="Q1644" s="22">
        <f t="shared" si="1224"/>
        <v>0</v>
      </c>
      <c r="R1644" s="22">
        <f t="shared" si="1193"/>
        <v>254463312.01114994</v>
      </c>
      <c r="S1644" s="16">
        <f t="shared" si="1183"/>
        <v>0</v>
      </c>
      <c r="T1644" s="15">
        <f t="shared" si="1194"/>
        <v>6379213.8671993949</v>
      </c>
      <c r="U1644" s="23">
        <f t="shared" si="1211"/>
        <v>1130530.4238077591</v>
      </c>
      <c r="V1644" s="23">
        <f t="shared" si="1212"/>
        <v>0</v>
      </c>
      <c r="W1644" s="23">
        <f t="shared" si="1225"/>
        <v>94054.112210640975</v>
      </c>
      <c r="X1644" s="23">
        <f t="shared" si="1213"/>
        <v>31670245.128427807</v>
      </c>
      <c r="Y1644" s="23">
        <f t="shared" si="1195"/>
        <v>13825559.361691331</v>
      </c>
      <c r="Z1644" s="3">
        <f t="shared" si="1196"/>
        <v>0</v>
      </c>
      <c r="AA1644" s="23">
        <f t="shared" si="1197"/>
        <v>58244784.266565293</v>
      </c>
      <c r="AB1644" s="26">
        <f t="shared" si="1214"/>
        <v>70086276.274228647</v>
      </c>
      <c r="AC1644" s="23">
        <f t="shared" si="1215"/>
        <v>74889487.274228647</v>
      </c>
      <c r="AD1644" s="23">
        <f t="shared" si="1221"/>
        <v>4803211</v>
      </c>
      <c r="AE1644" s="24">
        <f t="shared" si="1182"/>
        <v>70086276.274228647</v>
      </c>
      <c r="AF1644" s="3">
        <f t="shared" si="1216"/>
        <v>0</v>
      </c>
      <c r="AG1644" s="2">
        <f t="shared" si="1198"/>
        <v>0</v>
      </c>
      <c r="AH1644" s="2">
        <f t="shared" si="1199"/>
        <v>118.78453582979364</v>
      </c>
      <c r="AI1644" s="23">
        <f t="shared" si="1222"/>
        <v>9364230017.3580208</v>
      </c>
      <c r="AJ1644" s="23">
        <f t="shared" si="1200"/>
        <v>6219.922423797766</v>
      </c>
      <c r="AK1644" s="23">
        <f t="shared" si="1201"/>
        <v>0</v>
      </c>
      <c r="AL1644" s="23">
        <f t="shared" si="1226"/>
        <v>0</v>
      </c>
      <c r="AM1644" s="23">
        <f t="shared" si="1227"/>
        <v>0</v>
      </c>
      <c r="AN1644" s="16">
        <f t="shared" si="1217"/>
        <v>0</v>
      </c>
      <c r="AO1644" s="23">
        <f t="shared" si="1218"/>
        <v>0</v>
      </c>
      <c r="AP1644" s="22">
        <f t="shared" si="1219"/>
        <v>0</v>
      </c>
      <c r="AQ1644" s="30">
        <f t="shared" si="1202"/>
        <v>6521580578.659749</v>
      </c>
      <c r="AR1644" s="28">
        <f t="shared" si="1203"/>
        <v>3111566338.2836461</v>
      </c>
      <c r="AS1644" s="25">
        <f t="shared" si="1204"/>
        <v>200337590.02425668</v>
      </c>
      <c r="AT1644" s="32">
        <f t="shared" si="1205"/>
        <v>0</v>
      </c>
      <c r="AU1644" s="23">
        <f t="shared" si="1206"/>
        <v>0</v>
      </c>
      <c r="AV1644" s="22">
        <f t="shared" si="1207"/>
        <v>899061580.96699429</v>
      </c>
      <c r="AW1644" s="31">
        <f t="shared" si="1220"/>
        <v>4486598813.3978348</v>
      </c>
      <c r="AX1644" s="21"/>
      <c r="AY1644" s="21"/>
      <c r="AZ1644" s="21"/>
      <c r="BA1644" s="21"/>
    </row>
    <row r="1645" spans="1:53" x14ac:dyDescent="0.25">
      <c r="A1645" s="21">
        <f t="shared" si="1228"/>
        <v>566</v>
      </c>
      <c r="B1645" s="21" t="s">
        <v>28</v>
      </c>
      <c r="C1645" s="27">
        <f t="shared" si="1185"/>
        <v>0</v>
      </c>
      <c r="D1645" s="27">
        <f t="shared" si="1208"/>
        <v>0</v>
      </c>
      <c r="E1645" s="27" t="b">
        <f t="shared" si="1184"/>
        <v>1</v>
      </c>
      <c r="F1645" s="29">
        <f t="shared" si="1186"/>
        <v>0</v>
      </c>
      <c r="G1645" s="27">
        <f t="shared" si="1209"/>
        <v>0</v>
      </c>
      <c r="H1645" s="22">
        <f t="shared" si="1187"/>
        <v>20812914488.18232</v>
      </c>
      <c r="I1645" s="23">
        <f t="shared" si="1188"/>
        <v>132580106.5049091</v>
      </c>
      <c r="J1645" s="23">
        <f t="shared" si="1189"/>
        <v>1086</v>
      </c>
      <c r="K1645" s="19">
        <f t="shared" si="1210"/>
        <v>225.0831931027827</v>
      </c>
      <c r="L1645" s="16">
        <f t="shared" si="1190"/>
        <v>143.56159046669919</v>
      </c>
      <c r="M1645" s="23">
        <f>M1644-IF($B1645="B",(Percent_Rent_In_Elsies*2.49%/12 * H1644)/K1644,0)+IF($B1645="D",N1645,0)+IF(B1645="D",AK1644)+IF(B1645="C",F1644*90%)-(Y1645-Y1644)-IF($B1645="A",Q1644/K1644) + IF($B1645="A",Q1644/K1644)</f>
        <v>-34878897.018474177</v>
      </c>
      <c r="N1645" s="23">
        <f t="shared" si="1191"/>
        <v>0</v>
      </c>
      <c r="O1645" s="22">
        <f t="shared" si="1192"/>
        <v>0</v>
      </c>
      <c r="P1645" s="22">
        <f t="shared" si="1223"/>
        <v>14790778.24458795</v>
      </c>
      <c r="Q1645" s="22">
        <f t="shared" si="1224"/>
        <v>0</v>
      </c>
      <c r="R1645" s="22">
        <f t="shared" si="1193"/>
        <v>254463312.01114994</v>
      </c>
      <c r="S1645" s="16">
        <f t="shared" si="1183"/>
        <v>0</v>
      </c>
      <c r="T1645" s="15">
        <f t="shared" si="1194"/>
        <v>0</v>
      </c>
      <c r="U1645" s="23">
        <f t="shared" si="1211"/>
        <v>1130530.4238077591</v>
      </c>
      <c r="V1645" s="23">
        <f t="shared" si="1212"/>
        <v>0</v>
      </c>
      <c r="W1645" s="23">
        <f t="shared" si="1225"/>
        <v>0</v>
      </c>
      <c r="X1645" s="23">
        <f t="shared" si="1213"/>
        <v>31670245.128427807</v>
      </c>
      <c r="Y1645" s="23">
        <f t="shared" si="1195"/>
        <v>13825559.361691331</v>
      </c>
      <c r="Z1645" s="3">
        <f t="shared" si="1196"/>
        <v>4702.7056105320498</v>
      </c>
      <c r="AA1645" s="23">
        <f t="shared" si="1197"/>
        <v>58315324.850723274</v>
      </c>
      <c r="AB1645" s="26">
        <f t="shared" si="1214"/>
        <v>70086276.274228647</v>
      </c>
      <c r="AC1645" s="23">
        <f t="shared" si="1215"/>
        <v>74889487.274228647</v>
      </c>
      <c r="AD1645" s="23">
        <f t="shared" si="1221"/>
        <v>4803211</v>
      </c>
      <c r="AE1645" s="24">
        <f t="shared" si="1182"/>
        <v>70086276.274228647</v>
      </c>
      <c r="AF1645" s="3">
        <f t="shared" si="1216"/>
        <v>0</v>
      </c>
      <c r="AG1645" s="2">
        <f t="shared" si="1198"/>
        <v>564324673.26384592</v>
      </c>
      <c r="AH1645" s="2">
        <f t="shared" si="1199"/>
        <v>118.78453582979364</v>
      </c>
      <c r="AI1645" s="23">
        <f t="shared" si="1222"/>
        <v>9375571088.7334576</v>
      </c>
      <c r="AJ1645" s="23">
        <f t="shared" si="1200"/>
        <v>6219.922423797766</v>
      </c>
      <c r="AK1645" s="23">
        <f t="shared" si="1201"/>
        <v>0</v>
      </c>
      <c r="AL1645" s="23">
        <f t="shared" si="1226"/>
        <v>0</v>
      </c>
      <c r="AM1645" s="23">
        <f t="shared" si="1227"/>
        <v>0</v>
      </c>
      <c r="AN1645" s="16">
        <f t="shared" si="1217"/>
        <v>0</v>
      </c>
      <c r="AO1645" s="23">
        <f t="shared" si="1218"/>
        <v>0</v>
      </c>
      <c r="AP1645" s="22">
        <f t="shared" si="1219"/>
        <v>0</v>
      </c>
      <c r="AQ1645" s="30">
        <f t="shared" si="1202"/>
        <v>6521580578.659749</v>
      </c>
      <c r="AR1645" s="28">
        <f t="shared" si="1203"/>
        <v>3111566338.2836461</v>
      </c>
      <c r="AS1645" s="25">
        <f t="shared" si="1204"/>
        <v>200337590.02425668</v>
      </c>
      <c r="AT1645" s="32">
        <f t="shared" si="1205"/>
        <v>9405.4112210640997</v>
      </c>
      <c r="AU1645" s="23">
        <f t="shared" si="1206"/>
        <v>9405.4112210640997</v>
      </c>
      <c r="AV1645" s="22">
        <f t="shared" si="1207"/>
        <v>905440794.83419371</v>
      </c>
      <c r="AW1645" s="31">
        <f t="shared" si="1220"/>
        <v>4486598813.3978348</v>
      </c>
      <c r="AX1645" s="21"/>
      <c r="AY1645" s="21"/>
      <c r="AZ1645" s="21"/>
      <c r="BA1645" s="21"/>
    </row>
    <row r="1646" spans="1:53" x14ac:dyDescent="0.25">
      <c r="A1646">
        <f t="shared" si="1228"/>
        <v>567</v>
      </c>
      <c r="B1646" t="s">
        <v>6</v>
      </c>
      <c r="C1646" s="27">
        <f t="shared" si="1185"/>
        <v>0</v>
      </c>
      <c r="D1646" s="27">
        <f t="shared" si="1208"/>
        <v>0</v>
      </c>
      <c r="E1646" s="27" t="b">
        <f t="shared" si="1184"/>
        <v>1</v>
      </c>
      <c r="F1646" s="29">
        <f t="shared" si="1186"/>
        <v>0</v>
      </c>
      <c r="G1646" s="27">
        <f t="shared" si="1209"/>
        <v>0</v>
      </c>
      <c r="H1646" s="22">
        <f t="shared" si="1187"/>
        <v>20847602678.995956</v>
      </c>
      <c r="I1646" s="23">
        <f t="shared" si="1188"/>
        <v>132580106.5049091</v>
      </c>
      <c r="J1646" s="23">
        <f t="shared" si="1189"/>
        <v>1086</v>
      </c>
      <c r="K1646" s="19">
        <f t="shared" si="1210"/>
        <v>225.0831931027827</v>
      </c>
      <c r="L1646" s="16">
        <f t="shared" si="1190"/>
        <v>143.80085978414368</v>
      </c>
      <c r="M1646" s="23">
        <f>M1645-IF($B1646="B",(Percent_Rent_In_Elsies*2.49%/12 * H1645)/K1645,0)+IF($B1646="D",N1646,0)+IF(B1646="D",AK1645)+IF(B1646="C",F1645*90%)-(Y1646-Y1645)-IF($B1646="A",Q1645/K1645) + IF($B1646="A",Q1645/K1645)</f>
        <v>-34878897.018474177</v>
      </c>
      <c r="N1646" s="23">
        <f t="shared" si="1191"/>
        <v>0</v>
      </c>
      <c r="O1646" s="22">
        <f t="shared" si="1192"/>
        <v>0</v>
      </c>
      <c r="P1646" s="22">
        <f t="shared" si="1223"/>
        <v>0</v>
      </c>
      <c r="Q1646" s="22">
        <f t="shared" si="1224"/>
        <v>0</v>
      </c>
      <c r="R1646" s="22">
        <f t="shared" si="1193"/>
        <v>254463312.01114994</v>
      </c>
      <c r="S1646" s="16">
        <f t="shared" si="1183"/>
        <v>0</v>
      </c>
      <c r="T1646" s="15">
        <f t="shared" si="1194"/>
        <v>0</v>
      </c>
      <c r="U1646" s="23">
        <f t="shared" si="1211"/>
        <v>1130530.4238077591</v>
      </c>
      <c r="V1646" s="23">
        <f t="shared" si="1212"/>
        <v>0</v>
      </c>
      <c r="W1646" s="23">
        <f t="shared" si="1225"/>
        <v>0</v>
      </c>
      <c r="X1646" s="23">
        <f t="shared" si="1213"/>
        <v>31693758.656480469</v>
      </c>
      <c r="Y1646" s="23">
        <f t="shared" si="1195"/>
        <v>13825559.361691331</v>
      </c>
      <c r="Z1646" s="3">
        <f t="shared" si="1196"/>
        <v>0</v>
      </c>
      <c r="AA1646" s="23">
        <f t="shared" si="1197"/>
        <v>58315324.850723274</v>
      </c>
      <c r="AB1646" s="26">
        <f t="shared" si="1214"/>
        <v>70086276.274228647</v>
      </c>
      <c r="AC1646" s="23">
        <f t="shared" si="1215"/>
        <v>74889487.274228647</v>
      </c>
      <c r="AD1646" s="23">
        <f t="shared" si="1221"/>
        <v>4803211</v>
      </c>
      <c r="AE1646" s="24">
        <f t="shared" si="1182"/>
        <v>70086276.274228647</v>
      </c>
      <c r="AF1646" s="3">
        <f t="shared" si="1216"/>
        <v>0</v>
      </c>
      <c r="AG1646" s="2">
        <f t="shared" si="1198"/>
        <v>0</v>
      </c>
      <c r="AH1646" s="2">
        <f t="shared" si="1199"/>
        <v>118.98251005617662</v>
      </c>
      <c r="AI1646" s="23">
        <f t="shared" si="1222"/>
        <v>9375571088.7334576</v>
      </c>
      <c r="AJ1646" s="23">
        <f t="shared" si="1200"/>
        <v>6219.922423797766</v>
      </c>
      <c r="AK1646" s="23">
        <f t="shared" si="1201"/>
        <v>0</v>
      </c>
      <c r="AL1646" s="23">
        <f t="shared" si="1226"/>
        <v>0</v>
      </c>
      <c r="AM1646" s="23">
        <f t="shared" si="1227"/>
        <v>0</v>
      </c>
      <c r="AN1646" s="16">
        <f t="shared" si="1217"/>
        <v>0</v>
      </c>
      <c r="AO1646" s="23">
        <f t="shared" si="1218"/>
        <v>0</v>
      </c>
      <c r="AP1646" s="22">
        <f t="shared" si="1219"/>
        <v>0</v>
      </c>
      <c r="AQ1646" s="30">
        <f t="shared" si="1202"/>
        <v>6521580578.659749</v>
      </c>
      <c r="AR1646" s="28">
        <f t="shared" si="1203"/>
        <v>3111566338.2836461</v>
      </c>
      <c r="AS1646" s="25">
        <f t="shared" si="1204"/>
        <v>200337590.02425668</v>
      </c>
      <c r="AT1646" s="32">
        <f t="shared" si="1205"/>
        <v>0</v>
      </c>
      <c r="AU1646" s="23">
        <f t="shared" si="1206"/>
        <v>0</v>
      </c>
      <c r="AV1646" s="22">
        <f t="shared" si="1207"/>
        <v>905440794.83419371</v>
      </c>
      <c r="AW1646" s="31">
        <f t="shared" si="1220"/>
        <v>4471808035.1532469</v>
      </c>
    </row>
    <row r="1647" spans="1:53" x14ac:dyDescent="0.25">
      <c r="A1647">
        <f t="shared" si="1228"/>
        <v>567</v>
      </c>
      <c r="B1647" t="s">
        <v>7</v>
      </c>
      <c r="C1647" s="27">
        <f t="shared" si="1185"/>
        <v>0</v>
      </c>
      <c r="D1647" s="27">
        <f t="shared" si="1208"/>
        <v>0</v>
      </c>
      <c r="E1647" s="27" t="b">
        <f t="shared" si="1184"/>
        <v>1</v>
      </c>
      <c r="F1647" s="29">
        <f t="shared" si="1186"/>
        <v>0</v>
      </c>
      <c r="G1647" s="27">
        <f t="shared" si="1209"/>
        <v>0</v>
      </c>
      <c r="H1647" s="22">
        <f t="shared" si="1187"/>
        <v>20847602678.995956</v>
      </c>
      <c r="I1647" s="23">
        <f t="shared" si="1188"/>
        <v>132580106.5049091</v>
      </c>
      <c r="J1647" s="23">
        <f t="shared" si="1189"/>
        <v>1086</v>
      </c>
      <c r="K1647" s="19">
        <f t="shared" si="1210"/>
        <v>225.0831931027827</v>
      </c>
      <c r="L1647" s="16">
        <f t="shared" si="1190"/>
        <v>143.80085978414368</v>
      </c>
      <c r="M1647" s="23">
        <f>M1646-IF($B1647="B",(Percent_Rent_In_Elsies*2.49%/12 * H1646)/K1646,0)+IF($B1647="D",N1647,0)+IF(B1647="D",AK1646)+IF(B1647="C",F1646*90%)-(Y1647-Y1646)-IF($B1647="A",Q1646/K1646) + IF($B1647="A",Q1646/K1646)</f>
        <v>-34974992.099947371</v>
      </c>
      <c r="N1647" s="23">
        <f t="shared" si="1191"/>
        <v>0</v>
      </c>
      <c r="O1647" s="22">
        <f t="shared" si="1192"/>
        <v>0</v>
      </c>
      <c r="P1647" s="22">
        <f t="shared" si="1223"/>
        <v>0</v>
      </c>
      <c r="Q1647" s="22">
        <f t="shared" si="1224"/>
        <v>0</v>
      </c>
      <c r="R1647" s="22">
        <f t="shared" si="1193"/>
        <v>233258036.01022077</v>
      </c>
      <c r="S1647" s="16">
        <f t="shared" si="1183"/>
        <v>21205276.000929162</v>
      </c>
      <c r="T1647" s="15">
        <f t="shared" si="1194"/>
        <v>0</v>
      </c>
      <c r="U1647" s="23">
        <f t="shared" si="1211"/>
        <v>1036319.5551571124</v>
      </c>
      <c r="V1647" s="23">
        <f t="shared" si="1212"/>
        <v>94210.868650646589</v>
      </c>
      <c r="W1647" s="23">
        <f t="shared" si="1225"/>
        <v>0</v>
      </c>
      <c r="X1647" s="23">
        <f t="shared" si="1213"/>
        <v>31693758.656480469</v>
      </c>
      <c r="Y1647" s="23">
        <f t="shared" si="1195"/>
        <v>13825559.361691331</v>
      </c>
      <c r="Z1647" s="3">
        <f t="shared" si="1196"/>
        <v>0</v>
      </c>
      <c r="AA1647" s="23">
        <f t="shared" si="1197"/>
        <v>58315324.850723274</v>
      </c>
      <c r="AB1647" s="26">
        <f t="shared" si="1214"/>
        <v>70086276.274228647</v>
      </c>
      <c r="AC1647" s="23">
        <f t="shared" si="1215"/>
        <v>74889487.274228647</v>
      </c>
      <c r="AD1647" s="23">
        <f t="shared" si="1221"/>
        <v>4803211</v>
      </c>
      <c r="AE1647" s="24">
        <f t="shared" si="1182"/>
        <v>70086276.274228647</v>
      </c>
      <c r="AF1647" s="3">
        <f t="shared" si="1216"/>
        <v>0</v>
      </c>
      <c r="AG1647" s="2">
        <f t="shared" si="1198"/>
        <v>0</v>
      </c>
      <c r="AH1647" s="2">
        <f t="shared" si="1199"/>
        <v>118.98251005617662</v>
      </c>
      <c r="AI1647" s="23">
        <f t="shared" si="1222"/>
        <v>9375571088.7334576</v>
      </c>
      <c r="AJ1647" s="23">
        <f t="shared" si="1200"/>
        <v>6219.922423797766</v>
      </c>
      <c r="AK1647" s="23">
        <f t="shared" si="1201"/>
        <v>0</v>
      </c>
      <c r="AL1647" s="23">
        <f t="shared" si="1226"/>
        <v>1680600.0414505005</v>
      </c>
      <c r="AM1647" s="23">
        <f t="shared" si="1227"/>
        <v>1567980282.4880133</v>
      </c>
      <c r="AN1647" s="16">
        <f t="shared" si="1217"/>
        <v>0</v>
      </c>
      <c r="AO1647" s="23">
        <f t="shared" si="1218"/>
        <v>96095.081473192869</v>
      </c>
      <c r="AP1647" s="22">
        <f t="shared" si="1219"/>
        <v>21629387.779458307</v>
      </c>
      <c r="AQ1647" s="30">
        <f t="shared" si="1202"/>
        <v>6564655504.4225397</v>
      </c>
      <c r="AR1647" s="28">
        <f t="shared" si="1203"/>
        <v>3133011876.2669792</v>
      </c>
      <c r="AS1647" s="25">
        <f t="shared" si="1204"/>
        <v>200337590.02425668</v>
      </c>
      <c r="AT1647" s="32">
        <f t="shared" si="1205"/>
        <v>0</v>
      </c>
      <c r="AU1647" s="23">
        <f t="shared" si="1206"/>
        <v>0</v>
      </c>
      <c r="AV1647" s="22">
        <f t="shared" si="1207"/>
        <v>905440794.83419371</v>
      </c>
      <c r="AW1647" s="31">
        <f t="shared" si="1220"/>
        <v>4514882960.9160376</v>
      </c>
    </row>
    <row r="1648" spans="1:53" s="21" customFormat="1" x14ac:dyDescent="0.25">
      <c r="A1648">
        <f t="shared" si="1228"/>
        <v>567</v>
      </c>
      <c r="B1648" t="s">
        <v>8</v>
      </c>
      <c r="C1648" s="27">
        <f t="shared" si="1185"/>
        <v>0</v>
      </c>
      <c r="D1648" s="27">
        <f t="shared" si="1208"/>
        <v>0</v>
      </c>
      <c r="E1648" s="27" t="b">
        <f t="shared" si="1184"/>
        <v>1</v>
      </c>
      <c r="F1648" s="29">
        <f t="shared" si="1186"/>
        <v>0</v>
      </c>
      <c r="G1648" s="27">
        <f t="shared" si="1209"/>
        <v>0</v>
      </c>
      <c r="H1648" s="22">
        <f t="shared" si="1187"/>
        <v>20847602678.995956</v>
      </c>
      <c r="I1648" s="23">
        <f t="shared" si="1188"/>
        <v>132580106.5049091</v>
      </c>
      <c r="J1648" s="23">
        <f t="shared" si="1189"/>
        <v>1086</v>
      </c>
      <c r="K1648" s="19">
        <f t="shared" si="1210"/>
        <v>225.0831931027827</v>
      </c>
      <c r="L1648" s="16">
        <f t="shared" si="1190"/>
        <v>143.80085978414368</v>
      </c>
      <c r="M1648" s="23">
        <f>M1647-IF($B1648="B",(Percent_Rent_In_Elsies*2.49%/12 * H1647)/K1647,0)+IF($B1648="D",N1648,0)+IF(B1648="D",AK1647)+IF(B1648="C",F1647*90%)-(Y1648-Y1647)-IF($B1648="A",Q1647/K1647) + IF($B1648="A",Q1647/K1647)</f>
        <v>-34974992.099947371</v>
      </c>
      <c r="N1648" s="23">
        <f t="shared" si="1191"/>
        <v>0</v>
      </c>
      <c r="O1648" s="22">
        <f t="shared" si="1192"/>
        <v>0</v>
      </c>
      <c r="P1648" s="22">
        <f t="shared" si="1223"/>
        <v>0</v>
      </c>
      <c r="Q1648" s="22">
        <f t="shared" si="1224"/>
        <v>0</v>
      </c>
      <c r="R1648" s="22">
        <f t="shared" si="1193"/>
        <v>254887423.78967908</v>
      </c>
      <c r="S1648" s="16">
        <f t="shared" si="1183"/>
        <v>21205276.000929162</v>
      </c>
      <c r="T1648" s="15">
        <f t="shared" si="1194"/>
        <v>0</v>
      </c>
      <c r="U1648" s="23">
        <f t="shared" si="1211"/>
        <v>1132414.6366303053</v>
      </c>
      <c r="V1648" s="23">
        <f t="shared" si="1212"/>
        <v>94210.868650646589</v>
      </c>
      <c r="W1648" s="23">
        <f t="shared" si="1225"/>
        <v>0</v>
      </c>
      <c r="X1648" s="23">
        <f t="shared" si="1213"/>
        <v>31693758.656480469</v>
      </c>
      <c r="Y1648" s="23">
        <f t="shared" si="1195"/>
        <v>13825559.361691331</v>
      </c>
      <c r="Z1648" s="3">
        <f t="shared" si="1196"/>
        <v>0</v>
      </c>
      <c r="AA1648" s="23">
        <f t="shared" si="1197"/>
        <v>58315324.850723274</v>
      </c>
      <c r="AB1648" s="26">
        <f t="shared" si="1214"/>
        <v>70086276.274228662</v>
      </c>
      <c r="AC1648" s="23">
        <f t="shared" si="1215"/>
        <v>74889487.274228647</v>
      </c>
      <c r="AD1648" s="23">
        <f t="shared" si="1221"/>
        <v>4803211</v>
      </c>
      <c r="AE1648" s="24">
        <f t="shared" si="1182"/>
        <v>70086276.274228647</v>
      </c>
      <c r="AF1648" s="3">
        <f t="shared" si="1216"/>
        <v>1E-4</v>
      </c>
      <c r="AG1648" s="2">
        <f t="shared" si="1198"/>
        <v>0</v>
      </c>
      <c r="AH1648" s="2">
        <f t="shared" si="1199"/>
        <v>118.98251005617662</v>
      </c>
      <c r="AI1648" s="23">
        <f t="shared" si="1222"/>
        <v>9375571088.7334576</v>
      </c>
      <c r="AJ1648" s="23">
        <f t="shared" si="1200"/>
        <v>6219.922423797766</v>
      </c>
      <c r="AK1648" s="23">
        <f t="shared" si="1201"/>
        <v>60079.648845419419</v>
      </c>
      <c r="AL1648" s="23">
        <f t="shared" si="1226"/>
        <v>0</v>
      </c>
      <c r="AM1648" s="23">
        <f t="shared" si="1227"/>
        <v>0</v>
      </c>
      <c r="AN1648" s="16">
        <f t="shared" si="1217"/>
        <v>0</v>
      </c>
      <c r="AO1648" s="23">
        <f t="shared" si="1218"/>
        <v>0</v>
      </c>
      <c r="AP1648" s="22">
        <f t="shared" si="1219"/>
        <v>0</v>
      </c>
      <c r="AQ1648" s="30">
        <f t="shared" si="1202"/>
        <v>6564655504.4225397</v>
      </c>
      <c r="AR1648" s="28">
        <f t="shared" si="1203"/>
        <v>3133011876.2669792</v>
      </c>
      <c r="AS1648" s="25">
        <f t="shared" si="1204"/>
        <v>200337590.02425668</v>
      </c>
      <c r="AT1648" s="32">
        <f t="shared" si="1205"/>
        <v>0</v>
      </c>
      <c r="AU1648" s="23">
        <f t="shared" si="1206"/>
        <v>0</v>
      </c>
      <c r="AV1648" s="22">
        <f t="shared" si="1207"/>
        <v>905440794.83419371</v>
      </c>
      <c r="AW1648" s="31">
        <f t="shared" si="1220"/>
        <v>4514882960.9160376</v>
      </c>
      <c r="AX1648"/>
      <c r="AY1648"/>
      <c r="AZ1648"/>
      <c r="BA1648"/>
    </row>
    <row r="1649" spans="1:53" s="21" customFormat="1" x14ac:dyDescent="0.25">
      <c r="A1649" s="21">
        <f t="shared" si="1228"/>
        <v>567</v>
      </c>
      <c r="B1649" s="21" t="s">
        <v>9</v>
      </c>
      <c r="C1649" s="27">
        <f t="shared" si="1185"/>
        <v>0</v>
      </c>
      <c r="D1649" s="27">
        <f t="shared" si="1208"/>
        <v>0</v>
      </c>
      <c r="E1649" s="27" t="b">
        <f t="shared" si="1184"/>
        <v>1</v>
      </c>
      <c r="F1649" s="29">
        <f t="shared" si="1186"/>
        <v>0</v>
      </c>
      <c r="G1649" s="27">
        <f t="shared" si="1209"/>
        <v>0</v>
      </c>
      <c r="H1649" s="22">
        <f t="shared" si="1187"/>
        <v>20847602678.995956</v>
      </c>
      <c r="I1649" s="23">
        <f t="shared" si="1188"/>
        <v>132580106.5049091</v>
      </c>
      <c r="J1649" s="23">
        <f t="shared" si="1189"/>
        <v>1086</v>
      </c>
      <c r="K1649" s="19">
        <f t="shared" si="1210"/>
        <v>225.0831931027827</v>
      </c>
      <c r="L1649" s="16">
        <f t="shared" si="1190"/>
        <v>143.80085978414368</v>
      </c>
      <c r="M1649" s="23">
        <f>M1648-IF($B1649="B",(Percent_Rent_In_Elsies*2.49%/12 * H1648)/K1648,0)+IF($B1649="D",N1649,0)+IF(B1649="D",AK1648)+IF(B1649="C",F1648*90%)-(Y1649-Y1648)-IF($B1649="A",Q1648/K1648) + IF($B1649="A",Q1648/K1648)</f>
        <v>-34914912.451101951</v>
      </c>
      <c r="N1649" s="23">
        <f t="shared" si="1191"/>
        <v>0</v>
      </c>
      <c r="O1649" s="22">
        <f t="shared" si="1192"/>
        <v>14815429.940055221</v>
      </c>
      <c r="P1649" s="22">
        <f t="shared" si="1223"/>
        <v>0</v>
      </c>
      <c r="Q1649" s="22">
        <f t="shared" si="1224"/>
        <v>0</v>
      </c>
      <c r="R1649" s="22">
        <f t="shared" si="1193"/>
        <v>254887423.78967908</v>
      </c>
      <c r="S1649" s="16">
        <f t="shared" si="1183"/>
        <v>0</v>
      </c>
      <c r="T1649" s="15">
        <f t="shared" si="1194"/>
        <v>6389846.0608739406</v>
      </c>
      <c r="U1649" s="23">
        <f t="shared" si="1211"/>
        <v>1132414.6366303053</v>
      </c>
      <c r="V1649" s="23">
        <f t="shared" si="1212"/>
        <v>0</v>
      </c>
      <c r="W1649" s="23">
        <f t="shared" si="1225"/>
        <v>94210.868650646589</v>
      </c>
      <c r="X1649" s="23">
        <f t="shared" si="1213"/>
        <v>31693758.656480469</v>
      </c>
      <c r="Y1649" s="23">
        <f t="shared" si="1195"/>
        <v>13825559.361691331</v>
      </c>
      <c r="Z1649" s="3">
        <f t="shared" si="1196"/>
        <v>0</v>
      </c>
      <c r="AA1649" s="23">
        <f t="shared" si="1197"/>
        <v>58255245.201877855</v>
      </c>
      <c r="AB1649" s="26">
        <f t="shared" si="1214"/>
        <v>70086276.274228662</v>
      </c>
      <c r="AC1649" s="23">
        <f t="shared" si="1215"/>
        <v>74889487.274228647</v>
      </c>
      <c r="AD1649" s="23">
        <f t="shared" si="1221"/>
        <v>4803211</v>
      </c>
      <c r="AE1649" s="24">
        <f t="shared" si="1182"/>
        <v>70086276.274228647</v>
      </c>
      <c r="AF1649" s="3">
        <f t="shared" si="1216"/>
        <v>0</v>
      </c>
      <c r="AG1649" s="2">
        <f t="shared" si="1198"/>
        <v>0</v>
      </c>
      <c r="AH1649" s="2">
        <f t="shared" si="1199"/>
        <v>118.98251005617662</v>
      </c>
      <c r="AI1649" s="23">
        <f t="shared" si="1222"/>
        <v>9365911860.7315865</v>
      </c>
      <c r="AJ1649" s="23">
        <f t="shared" si="1200"/>
        <v>6219.922423797766</v>
      </c>
      <c r="AK1649" s="23">
        <f t="shared" si="1201"/>
        <v>0</v>
      </c>
      <c r="AL1649" s="23">
        <f t="shared" si="1226"/>
        <v>0</v>
      </c>
      <c r="AM1649" s="23">
        <f t="shared" si="1227"/>
        <v>0</v>
      </c>
      <c r="AN1649" s="16">
        <f t="shared" si="1217"/>
        <v>0</v>
      </c>
      <c r="AO1649" s="23">
        <f t="shared" si="1218"/>
        <v>0</v>
      </c>
      <c r="AP1649" s="22">
        <f t="shared" si="1219"/>
        <v>0</v>
      </c>
      <c r="AQ1649" s="30">
        <f t="shared" si="1202"/>
        <v>6564655504.4225397</v>
      </c>
      <c r="AR1649" s="28">
        <f t="shared" si="1203"/>
        <v>3133011876.2669792</v>
      </c>
      <c r="AS1649" s="25">
        <f t="shared" si="1204"/>
        <v>200337590.02425668</v>
      </c>
      <c r="AT1649" s="32">
        <f t="shared" si="1205"/>
        <v>0</v>
      </c>
      <c r="AU1649" s="23">
        <f t="shared" si="1206"/>
        <v>0</v>
      </c>
      <c r="AV1649" s="22">
        <f t="shared" si="1207"/>
        <v>905440794.83419371</v>
      </c>
      <c r="AW1649" s="31">
        <f t="shared" si="1220"/>
        <v>4514882960.9160376</v>
      </c>
    </row>
    <row r="1650" spans="1:53" x14ac:dyDescent="0.25">
      <c r="A1650" s="21">
        <f t="shared" si="1228"/>
        <v>567</v>
      </c>
      <c r="B1650" s="21" t="s">
        <v>28</v>
      </c>
      <c r="C1650" s="27">
        <f t="shared" si="1185"/>
        <v>0</v>
      </c>
      <c r="D1650" s="27">
        <f t="shared" si="1208"/>
        <v>0</v>
      </c>
      <c r="E1650" s="27" t="b">
        <f t="shared" si="1184"/>
        <v>1</v>
      </c>
      <c r="F1650" s="29">
        <f t="shared" si="1186"/>
        <v>0</v>
      </c>
      <c r="G1650" s="27">
        <f t="shared" si="1209"/>
        <v>0</v>
      </c>
      <c r="H1650" s="22">
        <f t="shared" si="1187"/>
        <v>20847602678.995956</v>
      </c>
      <c r="I1650" s="23">
        <f t="shared" si="1188"/>
        <v>132580106.5049091</v>
      </c>
      <c r="J1650" s="23">
        <f t="shared" si="1189"/>
        <v>1086</v>
      </c>
      <c r="K1650" s="19">
        <f t="shared" si="1210"/>
        <v>225.0831931027827</v>
      </c>
      <c r="L1650" s="16">
        <f t="shared" si="1190"/>
        <v>143.80085978414368</v>
      </c>
      <c r="M1650" s="23">
        <f>M1649-IF($B1650="B",(Percent_Rent_In_Elsies*2.49%/12 * H1649)/K1649,0)+IF($B1650="D",N1650,0)+IF(B1650="D",AK1649)+IF(B1650="C",F1649*90%)-(Y1650-Y1649)-IF($B1650="A",Q1649/K1649) + IF($B1650="A",Q1649/K1649)</f>
        <v>-34914912.451101951</v>
      </c>
      <c r="N1650" s="23">
        <f t="shared" si="1191"/>
        <v>0</v>
      </c>
      <c r="O1650" s="22">
        <f t="shared" si="1192"/>
        <v>0</v>
      </c>
      <c r="P1650" s="22">
        <f t="shared" si="1223"/>
        <v>14815429.940055221</v>
      </c>
      <c r="Q1650" s="22">
        <f t="shared" si="1224"/>
        <v>0</v>
      </c>
      <c r="R1650" s="22">
        <f t="shared" si="1193"/>
        <v>254887423.78967908</v>
      </c>
      <c r="S1650" s="16">
        <f t="shared" si="1183"/>
        <v>0</v>
      </c>
      <c r="T1650" s="15">
        <f t="shared" si="1194"/>
        <v>0</v>
      </c>
      <c r="U1650" s="23">
        <f t="shared" si="1211"/>
        <v>1132414.6366303053</v>
      </c>
      <c r="V1650" s="23">
        <f t="shared" si="1212"/>
        <v>0</v>
      </c>
      <c r="W1650" s="23">
        <f t="shared" si="1225"/>
        <v>0</v>
      </c>
      <c r="X1650" s="23">
        <f t="shared" si="1213"/>
        <v>31693758.656480469</v>
      </c>
      <c r="Y1650" s="23">
        <f t="shared" si="1195"/>
        <v>13825559.361691331</v>
      </c>
      <c r="Z1650" s="3">
        <f t="shared" si="1196"/>
        <v>4710.5434325323304</v>
      </c>
      <c r="AA1650" s="23">
        <f t="shared" si="1197"/>
        <v>58325903.353365839</v>
      </c>
      <c r="AB1650" s="26">
        <f t="shared" si="1214"/>
        <v>70086276.274228662</v>
      </c>
      <c r="AC1650" s="23">
        <f t="shared" si="1215"/>
        <v>74889487.274228647</v>
      </c>
      <c r="AD1650" s="23">
        <f t="shared" si="1221"/>
        <v>4803211</v>
      </c>
      <c r="AE1650" s="24">
        <f t="shared" si="1182"/>
        <v>70086276.274228647</v>
      </c>
      <c r="AF1650" s="3">
        <f t="shared" si="1216"/>
        <v>0</v>
      </c>
      <c r="AG1650" s="2">
        <f t="shared" si="1198"/>
        <v>565265211.90387964</v>
      </c>
      <c r="AH1650" s="2">
        <f t="shared" si="1199"/>
        <v>118.98251005617662</v>
      </c>
      <c r="AI1650" s="23">
        <f t="shared" si="1222"/>
        <v>9377271833.8427696</v>
      </c>
      <c r="AJ1650" s="23">
        <f t="shared" si="1200"/>
        <v>6219.922423797766</v>
      </c>
      <c r="AK1650" s="23">
        <f t="shared" si="1201"/>
        <v>0</v>
      </c>
      <c r="AL1650" s="23">
        <f t="shared" si="1226"/>
        <v>0</v>
      </c>
      <c r="AM1650" s="23">
        <f t="shared" si="1227"/>
        <v>0</v>
      </c>
      <c r="AN1650" s="16">
        <f t="shared" si="1217"/>
        <v>0</v>
      </c>
      <c r="AO1650" s="23">
        <f t="shared" si="1218"/>
        <v>0</v>
      </c>
      <c r="AP1650" s="22">
        <f t="shared" si="1219"/>
        <v>0</v>
      </c>
      <c r="AQ1650" s="30">
        <f t="shared" si="1202"/>
        <v>6564655504.4225397</v>
      </c>
      <c r="AR1650" s="28">
        <f t="shared" si="1203"/>
        <v>3133011876.2669792</v>
      </c>
      <c r="AS1650" s="25">
        <f t="shared" si="1204"/>
        <v>200337590.02425668</v>
      </c>
      <c r="AT1650" s="32">
        <f t="shared" si="1205"/>
        <v>9421.0868650646607</v>
      </c>
      <c r="AU1650" s="23">
        <f t="shared" si="1206"/>
        <v>9421.0868650646607</v>
      </c>
      <c r="AV1650" s="22">
        <f t="shared" si="1207"/>
        <v>911830640.89506769</v>
      </c>
      <c r="AW1650" s="31">
        <f t="shared" si="1220"/>
        <v>4514882960.9160376</v>
      </c>
      <c r="AX1650" s="21"/>
      <c r="AY1650" s="21"/>
      <c r="AZ1650" s="21"/>
      <c r="BA1650" s="21"/>
    </row>
    <row r="1651" spans="1:53" x14ac:dyDescent="0.25">
      <c r="A1651">
        <f t="shared" si="1228"/>
        <v>568</v>
      </c>
      <c r="B1651" t="s">
        <v>6</v>
      </c>
      <c r="C1651" s="27">
        <f t="shared" si="1185"/>
        <v>0</v>
      </c>
      <c r="D1651" s="27">
        <f t="shared" si="1208"/>
        <v>0</v>
      </c>
      <c r="E1651" s="27" t="b">
        <f t="shared" si="1184"/>
        <v>1</v>
      </c>
      <c r="F1651" s="29">
        <f t="shared" si="1186"/>
        <v>0</v>
      </c>
      <c r="G1651" s="27">
        <f t="shared" si="1209"/>
        <v>0</v>
      </c>
      <c r="H1651" s="22">
        <f t="shared" si="1187"/>
        <v>20882348683.460949</v>
      </c>
      <c r="I1651" s="23">
        <f t="shared" si="1188"/>
        <v>132580106.5049091</v>
      </c>
      <c r="J1651" s="23">
        <f t="shared" si="1189"/>
        <v>1086</v>
      </c>
      <c r="K1651" s="19">
        <f t="shared" si="1210"/>
        <v>225.0831931027827</v>
      </c>
      <c r="L1651" s="16">
        <f t="shared" si="1190"/>
        <v>144.04052788378394</v>
      </c>
      <c r="M1651" s="23">
        <f>M1650-IF($B1651="B",(Percent_Rent_In_Elsies*2.49%/12 * H1650)/K1650,0)+IF($B1651="D",N1651,0)+IF(B1651="D",AK1650)+IF(B1651="C",F1650*90%)-(Y1651-Y1650)-IF($B1651="A",Q1650/K1650) + IF($B1651="A",Q1650/K1650)</f>
        <v>-34914912.451101951</v>
      </c>
      <c r="N1651" s="23">
        <f t="shared" si="1191"/>
        <v>0</v>
      </c>
      <c r="O1651" s="22">
        <f t="shared" si="1192"/>
        <v>0</v>
      </c>
      <c r="P1651" s="22">
        <f t="shared" si="1223"/>
        <v>0</v>
      </c>
      <c r="Q1651" s="22">
        <f t="shared" si="1224"/>
        <v>0</v>
      </c>
      <c r="R1651" s="22">
        <f t="shared" si="1193"/>
        <v>254887423.78967908</v>
      </c>
      <c r="S1651" s="16">
        <f t="shared" si="1183"/>
        <v>0</v>
      </c>
      <c r="T1651" s="15">
        <f t="shared" si="1194"/>
        <v>0</v>
      </c>
      <c r="U1651" s="23">
        <f t="shared" si="1211"/>
        <v>1132414.6366303053</v>
      </c>
      <c r="V1651" s="23">
        <f t="shared" si="1212"/>
        <v>0</v>
      </c>
      <c r="W1651" s="23">
        <f t="shared" si="1225"/>
        <v>0</v>
      </c>
      <c r="X1651" s="23">
        <f t="shared" si="1213"/>
        <v>31717311.37364313</v>
      </c>
      <c r="Y1651" s="23">
        <f t="shared" si="1195"/>
        <v>13825559.361691331</v>
      </c>
      <c r="Z1651" s="3">
        <f t="shared" si="1196"/>
        <v>0</v>
      </c>
      <c r="AA1651" s="23">
        <f t="shared" si="1197"/>
        <v>58325903.353365839</v>
      </c>
      <c r="AB1651" s="26">
        <f t="shared" si="1214"/>
        <v>70086276.274228662</v>
      </c>
      <c r="AC1651" s="23">
        <f t="shared" si="1215"/>
        <v>74889487.274228647</v>
      </c>
      <c r="AD1651" s="23">
        <f t="shared" si="1221"/>
        <v>4803211</v>
      </c>
      <c r="AE1651" s="24">
        <f t="shared" ref="AE1651:AE1714" si="1229">AC1651-AD1651</f>
        <v>70086276.274228647</v>
      </c>
      <c r="AF1651" s="3">
        <f t="shared" si="1216"/>
        <v>0</v>
      </c>
      <c r="AG1651" s="2">
        <f t="shared" si="1198"/>
        <v>0</v>
      </c>
      <c r="AH1651" s="2">
        <f t="shared" si="1199"/>
        <v>119.18081423960358</v>
      </c>
      <c r="AI1651" s="23">
        <f t="shared" si="1222"/>
        <v>9377271833.8427696</v>
      </c>
      <c r="AJ1651" s="23">
        <f t="shared" si="1200"/>
        <v>6219.922423797766</v>
      </c>
      <c r="AK1651" s="23">
        <f t="shared" si="1201"/>
        <v>0</v>
      </c>
      <c r="AL1651" s="23">
        <f t="shared" si="1226"/>
        <v>0</v>
      </c>
      <c r="AM1651" s="23">
        <f t="shared" si="1227"/>
        <v>0</v>
      </c>
      <c r="AN1651" s="16">
        <f t="shared" si="1217"/>
        <v>0</v>
      </c>
      <c r="AO1651" s="23">
        <f t="shared" si="1218"/>
        <v>0</v>
      </c>
      <c r="AP1651" s="22">
        <f t="shared" si="1219"/>
        <v>0</v>
      </c>
      <c r="AQ1651" s="30">
        <f t="shared" si="1202"/>
        <v>6564655504.4225397</v>
      </c>
      <c r="AR1651" s="28">
        <f t="shared" si="1203"/>
        <v>3133011876.2669792</v>
      </c>
      <c r="AS1651" s="25">
        <f t="shared" si="1204"/>
        <v>200337590.02425668</v>
      </c>
      <c r="AT1651" s="32">
        <f t="shared" si="1205"/>
        <v>0</v>
      </c>
      <c r="AU1651" s="23">
        <f t="shared" si="1206"/>
        <v>0</v>
      </c>
      <c r="AV1651" s="22">
        <f t="shared" si="1207"/>
        <v>911830640.89506769</v>
      </c>
      <c r="AW1651" s="31">
        <f t="shared" si="1220"/>
        <v>4500067530.9759827</v>
      </c>
    </row>
    <row r="1652" spans="1:53" x14ac:dyDescent="0.25">
      <c r="A1652">
        <f t="shared" si="1228"/>
        <v>568</v>
      </c>
      <c r="B1652" t="s">
        <v>7</v>
      </c>
      <c r="C1652" s="27">
        <f t="shared" si="1185"/>
        <v>0</v>
      </c>
      <c r="D1652" s="27">
        <f t="shared" si="1208"/>
        <v>0</v>
      </c>
      <c r="E1652" s="27" t="b">
        <f t="shared" si="1184"/>
        <v>1</v>
      </c>
      <c r="F1652" s="29">
        <f t="shared" si="1186"/>
        <v>0</v>
      </c>
      <c r="G1652" s="27">
        <f t="shared" si="1209"/>
        <v>0</v>
      </c>
      <c r="H1652" s="22">
        <f t="shared" si="1187"/>
        <v>20882348683.460949</v>
      </c>
      <c r="I1652" s="23">
        <f t="shared" si="1188"/>
        <v>132580106.5049091</v>
      </c>
      <c r="J1652" s="23">
        <f t="shared" si="1189"/>
        <v>1086</v>
      </c>
      <c r="K1652" s="19">
        <f t="shared" si="1210"/>
        <v>225.0831931027827</v>
      </c>
      <c r="L1652" s="16">
        <f t="shared" si="1190"/>
        <v>144.04052788378394</v>
      </c>
      <c r="M1652" s="23">
        <f>M1651-IF($B1652="B",(Percent_Rent_In_Elsies*2.49%/12 * H1651)/K1651,0)+IF($B1652="D",N1652,0)+IF(B1652="D",AK1651)+IF(B1652="C",F1651*90%)-(Y1652-Y1651)-IF($B1652="A",Q1651/K1651) + IF($B1652="A",Q1651/K1651)</f>
        <v>-35011167.691044264</v>
      </c>
      <c r="N1652" s="23">
        <f t="shared" si="1191"/>
        <v>0</v>
      </c>
      <c r="O1652" s="22">
        <f t="shared" si="1192"/>
        <v>0</v>
      </c>
      <c r="P1652" s="22">
        <f t="shared" si="1223"/>
        <v>0</v>
      </c>
      <c r="Q1652" s="22">
        <f t="shared" si="1224"/>
        <v>0</v>
      </c>
      <c r="R1652" s="22">
        <f t="shared" si="1193"/>
        <v>233646805.14053917</v>
      </c>
      <c r="S1652" s="16">
        <f t="shared" si="1183"/>
        <v>21240618.649139922</v>
      </c>
      <c r="T1652" s="15">
        <f t="shared" si="1194"/>
        <v>0</v>
      </c>
      <c r="U1652" s="23">
        <f t="shared" si="1211"/>
        <v>1038046.7502444466</v>
      </c>
      <c r="V1652" s="23">
        <f t="shared" si="1212"/>
        <v>94367.886385858772</v>
      </c>
      <c r="W1652" s="23">
        <f t="shared" si="1225"/>
        <v>0</v>
      </c>
      <c r="X1652" s="23">
        <f t="shared" si="1213"/>
        <v>31717311.37364313</v>
      </c>
      <c r="Y1652" s="23">
        <f t="shared" si="1195"/>
        <v>13825559.361691331</v>
      </c>
      <c r="Z1652" s="3">
        <f t="shared" si="1196"/>
        <v>0</v>
      </c>
      <c r="AA1652" s="23">
        <f t="shared" si="1197"/>
        <v>58325903.353365839</v>
      </c>
      <c r="AB1652" s="26">
        <f t="shared" si="1214"/>
        <v>70086276.274228662</v>
      </c>
      <c r="AC1652" s="23">
        <f t="shared" si="1215"/>
        <v>74889487.274228647</v>
      </c>
      <c r="AD1652" s="23">
        <f t="shared" si="1221"/>
        <v>4803211</v>
      </c>
      <c r="AE1652" s="24">
        <f t="shared" si="1229"/>
        <v>70086276.274228647</v>
      </c>
      <c r="AF1652" s="3">
        <f t="shared" si="1216"/>
        <v>0</v>
      </c>
      <c r="AG1652" s="2">
        <f t="shared" si="1198"/>
        <v>0</v>
      </c>
      <c r="AH1652" s="2">
        <f t="shared" si="1199"/>
        <v>119.18081423960358</v>
      </c>
      <c r="AI1652" s="23">
        <f t="shared" si="1222"/>
        <v>9377271833.8427696</v>
      </c>
      <c r="AJ1652" s="23">
        <f t="shared" si="1200"/>
        <v>6219.922423797766</v>
      </c>
      <c r="AK1652" s="23">
        <f t="shared" si="1201"/>
        <v>0</v>
      </c>
      <c r="AL1652" s="23">
        <f t="shared" si="1226"/>
        <v>1700745.1093120575</v>
      </c>
      <c r="AM1652" s="23">
        <f t="shared" si="1227"/>
        <v>1586775396.3861673</v>
      </c>
      <c r="AN1652" s="16">
        <f t="shared" si="1217"/>
        <v>0</v>
      </c>
      <c r="AO1652" s="23">
        <f t="shared" si="1218"/>
        <v>96255.23994231486</v>
      </c>
      <c r="AP1652" s="22">
        <f t="shared" si="1219"/>
        <v>21665436.759090737</v>
      </c>
      <c r="AQ1652" s="30">
        <f t="shared" si="1202"/>
        <v>6607802221.7282686</v>
      </c>
      <c r="AR1652" s="28">
        <f t="shared" si="1203"/>
        <v>3154493156.8136177</v>
      </c>
      <c r="AS1652" s="25">
        <f t="shared" si="1204"/>
        <v>200337590.02425668</v>
      </c>
      <c r="AT1652" s="32">
        <f t="shared" si="1205"/>
        <v>0</v>
      </c>
      <c r="AU1652" s="23">
        <f t="shared" si="1206"/>
        <v>0</v>
      </c>
      <c r="AV1652" s="22">
        <f t="shared" si="1207"/>
        <v>911830640.89506769</v>
      </c>
      <c r="AW1652" s="31">
        <f t="shared" si="1220"/>
        <v>4543214248.2817116</v>
      </c>
    </row>
    <row r="1653" spans="1:53" s="21" customFormat="1" x14ac:dyDescent="0.25">
      <c r="A1653">
        <f t="shared" si="1228"/>
        <v>568</v>
      </c>
      <c r="B1653" t="s">
        <v>8</v>
      </c>
      <c r="C1653" s="27">
        <f t="shared" si="1185"/>
        <v>0</v>
      </c>
      <c r="D1653" s="27">
        <f t="shared" si="1208"/>
        <v>0</v>
      </c>
      <c r="E1653" s="27" t="b">
        <f t="shared" si="1184"/>
        <v>1</v>
      </c>
      <c r="F1653" s="29">
        <f t="shared" si="1186"/>
        <v>0</v>
      </c>
      <c r="G1653" s="27">
        <f t="shared" si="1209"/>
        <v>0</v>
      </c>
      <c r="H1653" s="22">
        <f t="shared" si="1187"/>
        <v>20882348683.460949</v>
      </c>
      <c r="I1653" s="23">
        <f t="shared" si="1188"/>
        <v>132580106.5049091</v>
      </c>
      <c r="J1653" s="23">
        <f t="shared" si="1189"/>
        <v>1086</v>
      </c>
      <c r="K1653" s="19">
        <f t="shared" si="1210"/>
        <v>225.0831931027827</v>
      </c>
      <c r="L1653" s="16">
        <f t="shared" si="1190"/>
        <v>144.04052788378394</v>
      </c>
      <c r="M1653" s="23">
        <f>M1652-IF($B1653="B",(Percent_Rent_In_Elsies*2.49%/12 * H1652)/K1652,0)+IF($B1653="D",N1653,0)+IF(B1653="D",AK1652)+IF(B1653="C",F1652*90%)-(Y1653-Y1652)-IF($B1653="A",Q1652/K1652) + IF($B1653="A",Q1652/K1652)</f>
        <v>-35011167.691044264</v>
      </c>
      <c r="N1653" s="23">
        <f t="shared" si="1191"/>
        <v>0</v>
      </c>
      <c r="O1653" s="22">
        <f t="shared" si="1192"/>
        <v>0</v>
      </c>
      <c r="P1653" s="22">
        <f t="shared" si="1223"/>
        <v>0</v>
      </c>
      <c r="Q1653" s="22">
        <f t="shared" si="1224"/>
        <v>0</v>
      </c>
      <c r="R1653" s="22">
        <f t="shared" si="1193"/>
        <v>255312241.89962989</v>
      </c>
      <c r="S1653" s="16">
        <f t="shared" si="1183"/>
        <v>21240618.649139922</v>
      </c>
      <c r="T1653" s="15">
        <f t="shared" si="1194"/>
        <v>0</v>
      </c>
      <c r="U1653" s="23">
        <f t="shared" si="1211"/>
        <v>1134301.9901867614</v>
      </c>
      <c r="V1653" s="23">
        <f t="shared" si="1212"/>
        <v>94367.886385858772</v>
      </c>
      <c r="W1653" s="23">
        <f t="shared" si="1225"/>
        <v>0</v>
      </c>
      <c r="X1653" s="23">
        <f t="shared" si="1213"/>
        <v>31717311.37364313</v>
      </c>
      <c r="Y1653" s="23">
        <f t="shared" si="1195"/>
        <v>13825559.361691331</v>
      </c>
      <c r="Z1653" s="3">
        <f t="shared" si="1196"/>
        <v>0</v>
      </c>
      <c r="AA1653" s="23">
        <f t="shared" si="1197"/>
        <v>58325903.353365839</v>
      </c>
      <c r="AB1653" s="26">
        <f t="shared" si="1214"/>
        <v>70086276.274228662</v>
      </c>
      <c r="AC1653" s="23">
        <f t="shared" si="1215"/>
        <v>74889487.274228647</v>
      </c>
      <c r="AD1653" s="23">
        <f t="shared" si="1221"/>
        <v>4803211</v>
      </c>
      <c r="AE1653" s="24">
        <f t="shared" si="1229"/>
        <v>70086276.274228647</v>
      </c>
      <c r="AF1653" s="3">
        <f t="shared" si="1216"/>
        <v>1E-4</v>
      </c>
      <c r="AG1653" s="2">
        <f t="shared" si="1198"/>
        <v>0</v>
      </c>
      <c r="AH1653" s="2">
        <f t="shared" si="1199"/>
        <v>119.18081423960358</v>
      </c>
      <c r="AI1653" s="23">
        <f t="shared" si="1222"/>
        <v>9377271833.8427696</v>
      </c>
      <c r="AJ1653" s="23">
        <f t="shared" si="1200"/>
        <v>6219.922423797766</v>
      </c>
      <c r="AK1653" s="23">
        <f t="shared" si="1201"/>
        <v>60072.036720029115</v>
      </c>
      <c r="AL1653" s="23">
        <f t="shared" si="1226"/>
        <v>0</v>
      </c>
      <c r="AM1653" s="23">
        <f t="shared" si="1227"/>
        <v>0</v>
      </c>
      <c r="AN1653" s="16">
        <f t="shared" si="1217"/>
        <v>0</v>
      </c>
      <c r="AO1653" s="23">
        <f t="shared" si="1218"/>
        <v>0</v>
      </c>
      <c r="AP1653" s="22">
        <f t="shared" si="1219"/>
        <v>0</v>
      </c>
      <c r="AQ1653" s="30">
        <f t="shared" si="1202"/>
        <v>6607802221.7282686</v>
      </c>
      <c r="AR1653" s="28">
        <f t="shared" si="1203"/>
        <v>3154493156.8136177</v>
      </c>
      <c r="AS1653" s="25">
        <f t="shared" si="1204"/>
        <v>200337590.02425668</v>
      </c>
      <c r="AT1653" s="32">
        <f t="shared" si="1205"/>
        <v>0</v>
      </c>
      <c r="AU1653" s="23">
        <f t="shared" si="1206"/>
        <v>0</v>
      </c>
      <c r="AV1653" s="22">
        <f t="shared" si="1207"/>
        <v>911830640.89506769</v>
      </c>
      <c r="AW1653" s="31">
        <f t="shared" si="1220"/>
        <v>4543214248.2817116</v>
      </c>
      <c r="AX1653"/>
      <c r="AY1653"/>
      <c r="AZ1653"/>
      <c r="BA1653"/>
    </row>
    <row r="1654" spans="1:53" s="21" customFormat="1" x14ac:dyDescent="0.25">
      <c r="A1654">
        <f t="shared" si="1228"/>
        <v>568</v>
      </c>
      <c r="B1654" t="s">
        <v>9</v>
      </c>
      <c r="C1654" s="27">
        <f t="shared" si="1185"/>
        <v>0</v>
      </c>
      <c r="D1654" s="27">
        <f t="shared" si="1208"/>
        <v>0</v>
      </c>
      <c r="E1654" s="27" t="b">
        <f t="shared" si="1184"/>
        <v>1</v>
      </c>
      <c r="F1654" s="29">
        <f t="shared" si="1186"/>
        <v>0</v>
      </c>
      <c r="G1654" s="27">
        <f t="shared" si="1209"/>
        <v>0</v>
      </c>
      <c r="H1654" s="22">
        <f t="shared" si="1187"/>
        <v>20882348683.460949</v>
      </c>
      <c r="I1654" s="23">
        <f t="shared" si="1188"/>
        <v>132580106.5049091</v>
      </c>
      <c r="J1654" s="23">
        <f t="shared" si="1189"/>
        <v>1086</v>
      </c>
      <c r="K1654" s="19">
        <f t="shared" si="1210"/>
        <v>225.0831931027827</v>
      </c>
      <c r="L1654" s="16">
        <f t="shared" si="1190"/>
        <v>144.04052788378394</v>
      </c>
      <c r="M1654" s="23">
        <f>M1653-IF($B1654="B",(Percent_Rent_In_Elsies*2.49%/12 * H1653)/K1653,0)+IF($B1654="D",N1654,0)+IF(B1654="D",AK1653)+IF(B1654="C",F1653*90%)-(Y1654-Y1653)-IF($B1654="A",Q1653/K1653) + IF($B1654="A",Q1653/K1653)</f>
        <v>-34951095.654324234</v>
      </c>
      <c r="N1654" s="23">
        <f t="shared" si="1191"/>
        <v>0</v>
      </c>
      <c r="O1654" s="22">
        <f t="shared" si="1192"/>
        <v>14840122.688482188</v>
      </c>
      <c r="P1654" s="22">
        <f t="shared" si="1223"/>
        <v>0</v>
      </c>
      <c r="Q1654" s="22">
        <f t="shared" si="1224"/>
        <v>0</v>
      </c>
      <c r="R1654" s="22">
        <f t="shared" si="1193"/>
        <v>255312241.89962989</v>
      </c>
      <c r="S1654" s="16">
        <f t="shared" si="1183"/>
        <v>0</v>
      </c>
      <c r="T1654" s="15">
        <f t="shared" si="1194"/>
        <v>6400495.9606577344</v>
      </c>
      <c r="U1654" s="23">
        <f t="shared" si="1211"/>
        <v>1134301.9901867614</v>
      </c>
      <c r="V1654" s="23">
        <f t="shared" si="1212"/>
        <v>0</v>
      </c>
      <c r="W1654" s="23">
        <f t="shared" si="1225"/>
        <v>94367.886385858772</v>
      </c>
      <c r="X1654" s="23">
        <f t="shared" si="1213"/>
        <v>31717311.37364313</v>
      </c>
      <c r="Y1654" s="23">
        <f t="shared" si="1195"/>
        <v>13825559.361691331</v>
      </c>
      <c r="Z1654" s="3">
        <f t="shared" si="1196"/>
        <v>0</v>
      </c>
      <c r="AA1654" s="23">
        <f t="shared" si="1197"/>
        <v>58265831.316645809</v>
      </c>
      <c r="AB1654" s="26">
        <f t="shared" si="1214"/>
        <v>70086276.274228662</v>
      </c>
      <c r="AC1654" s="23">
        <f t="shared" si="1215"/>
        <v>74889487.274228647</v>
      </c>
      <c r="AD1654" s="23">
        <f t="shared" si="1221"/>
        <v>4803211</v>
      </c>
      <c r="AE1654" s="24">
        <f t="shared" si="1229"/>
        <v>70086276.274228647</v>
      </c>
      <c r="AF1654" s="3">
        <f t="shared" si="1216"/>
        <v>0</v>
      </c>
      <c r="AG1654" s="2">
        <f t="shared" si="1198"/>
        <v>0</v>
      </c>
      <c r="AH1654" s="2">
        <f t="shared" si="1199"/>
        <v>119.18081423960358</v>
      </c>
      <c r="AI1654" s="23">
        <f t="shared" si="1222"/>
        <v>9367613829.6705322</v>
      </c>
      <c r="AJ1654" s="23">
        <f t="shared" si="1200"/>
        <v>6219.922423797766</v>
      </c>
      <c r="AK1654" s="23">
        <f t="shared" si="1201"/>
        <v>0</v>
      </c>
      <c r="AL1654" s="23">
        <f t="shared" si="1226"/>
        <v>0</v>
      </c>
      <c r="AM1654" s="23">
        <f t="shared" si="1227"/>
        <v>0</v>
      </c>
      <c r="AN1654" s="16">
        <f t="shared" si="1217"/>
        <v>0</v>
      </c>
      <c r="AO1654" s="23">
        <f t="shared" si="1218"/>
        <v>0</v>
      </c>
      <c r="AP1654" s="22">
        <f t="shared" si="1219"/>
        <v>0</v>
      </c>
      <c r="AQ1654" s="30">
        <f t="shared" si="1202"/>
        <v>6607802221.7282686</v>
      </c>
      <c r="AR1654" s="28">
        <f t="shared" si="1203"/>
        <v>3154493156.8136177</v>
      </c>
      <c r="AS1654" s="25">
        <f t="shared" si="1204"/>
        <v>200337590.02425668</v>
      </c>
      <c r="AT1654" s="32">
        <f t="shared" si="1205"/>
        <v>0</v>
      </c>
      <c r="AU1654" s="23">
        <f t="shared" si="1206"/>
        <v>0</v>
      </c>
      <c r="AV1654" s="22">
        <f t="shared" si="1207"/>
        <v>911830640.89506769</v>
      </c>
      <c r="AW1654" s="31">
        <f t="shared" si="1220"/>
        <v>4543214248.2817116</v>
      </c>
      <c r="AX1654"/>
      <c r="AY1654"/>
      <c r="AZ1654"/>
      <c r="BA1654"/>
    </row>
    <row r="1655" spans="1:53" x14ac:dyDescent="0.25">
      <c r="A1655" s="21">
        <f t="shared" si="1228"/>
        <v>568</v>
      </c>
      <c r="B1655" s="21" t="s">
        <v>28</v>
      </c>
      <c r="C1655" s="27">
        <f t="shared" si="1185"/>
        <v>0</v>
      </c>
      <c r="D1655" s="27">
        <f t="shared" si="1208"/>
        <v>0</v>
      </c>
      <c r="E1655" s="27" t="b">
        <f t="shared" si="1184"/>
        <v>1</v>
      </c>
      <c r="F1655" s="29">
        <f t="shared" si="1186"/>
        <v>0</v>
      </c>
      <c r="G1655" s="27">
        <f t="shared" si="1209"/>
        <v>0</v>
      </c>
      <c r="H1655" s="22">
        <f t="shared" si="1187"/>
        <v>20882348683.460949</v>
      </c>
      <c r="I1655" s="23">
        <f t="shared" si="1188"/>
        <v>132580106.5049091</v>
      </c>
      <c r="J1655" s="23">
        <f t="shared" si="1189"/>
        <v>1086</v>
      </c>
      <c r="K1655" s="19">
        <f t="shared" si="1210"/>
        <v>225.0831931027827</v>
      </c>
      <c r="L1655" s="16">
        <f t="shared" si="1190"/>
        <v>144.04052788378394</v>
      </c>
      <c r="M1655" s="23">
        <f>M1654-IF($B1655="B",(Percent_Rent_In_Elsies*2.49%/12 * H1654)/K1654,0)+IF($B1655="D",N1655,0)+IF(B1655="D",AK1654)+IF(B1655="C",F1654*90%)-(Y1655-Y1654)-IF($B1655="A",Q1654/K1654) + IF($B1655="A",Q1654/K1654)</f>
        <v>-34951095.654324234</v>
      </c>
      <c r="N1655" s="23">
        <f t="shared" si="1191"/>
        <v>0</v>
      </c>
      <c r="O1655" s="22">
        <f t="shared" si="1192"/>
        <v>0</v>
      </c>
      <c r="P1655" s="22">
        <f t="shared" si="1223"/>
        <v>14840122.688482188</v>
      </c>
      <c r="Q1655" s="22">
        <f t="shared" si="1224"/>
        <v>0</v>
      </c>
      <c r="R1655" s="22">
        <f t="shared" si="1193"/>
        <v>255312241.89962989</v>
      </c>
      <c r="S1655" s="16">
        <f t="shared" si="1183"/>
        <v>0</v>
      </c>
      <c r="T1655" s="15">
        <f t="shared" si="1194"/>
        <v>0</v>
      </c>
      <c r="U1655" s="23">
        <f t="shared" si="1211"/>
        <v>1134301.9901867614</v>
      </c>
      <c r="V1655" s="23">
        <f t="shared" si="1212"/>
        <v>0</v>
      </c>
      <c r="W1655" s="23">
        <f t="shared" si="1225"/>
        <v>0</v>
      </c>
      <c r="X1655" s="23">
        <f t="shared" si="1213"/>
        <v>31717311.37364313</v>
      </c>
      <c r="Y1655" s="23">
        <f t="shared" si="1195"/>
        <v>13825559.361691331</v>
      </c>
      <c r="Z1655" s="3">
        <f t="shared" si="1196"/>
        <v>4718.3943192929391</v>
      </c>
      <c r="AA1655" s="23">
        <f t="shared" si="1197"/>
        <v>58336607.231435202</v>
      </c>
      <c r="AB1655" s="26">
        <f t="shared" si="1214"/>
        <v>70086276.274228662</v>
      </c>
      <c r="AC1655" s="23">
        <f t="shared" si="1215"/>
        <v>74889487.274228647</v>
      </c>
      <c r="AD1655" s="23">
        <f t="shared" si="1221"/>
        <v>4803211</v>
      </c>
      <c r="AE1655" s="24">
        <f t="shared" si="1229"/>
        <v>70086276.274228647</v>
      </c>
      <c r="AF1655" s="3">
        <f t="shared" si="1216"/>
        <v>0</v>
      </c>
      <c r="AG1655" s="2">
        <f t="shared" si="1198"/>
        <v>566207318.31515265</v>
      </c>
      <c r="AH1655" s="2">
        <f t="shared" si="1199"/>
        <v>119.18081423960358</v>
      </c>
      <c r="AI1655" s="23">
        <f t="shared" si="1222"/>
        <v>9378992736.0245075</v>
      </c>
      <c r="AJ1655" s="23">
        <f t="shared" si="1200"/>
        <v>6219.922423797766</v>
      </c>
      <c r="AK1655" s="23">
        <f t="shared" si="1201"/>
        <v>0</v>
      </c>
      <c r="AL1655" s="23">
        <f t="shared" si="1226"/>
        <v>0</v>
      </c>
      <c r="AM1655" s="23">
        <f t="shared" si="1227"/>
        <v>0</v>
      </c>
      <c r="AN1655" s="16">
        <f t="shared" si="1217"/>
        <v>0</v>
      </c>
      <c r="AO1655" s="23">
        <f t="shared" si="1218"/>
        <v>0</v>
      </c>
      <c r="AP1655" s="22">
        <f t="shared" si="1219"/>
        <v>0</v>
      </c>
      <c r="AQ1655" s="30">
        <f t="shared" si="1202"/>
        <v>6607802221.7282686</v>
      </c>
      <c r="AR1655" s="28">
        <f t="shared" si="1203"/>
        <v>3154493156.8136177</v>
      </c>
      <c r="AS1655" s="25">
        <f t="shared" si="1204"/>
        <v>200337590.02425668</v>
      </c>
      <c r="AT1655" s="32">
        <f t="shared" si="1205"/>
        <v>9436.7886385858783</v>
      </c>
      <c r="AU1655" s="23">
        <f t="shared" si="1206"/>
        <v>9436.7886385858783</v>
      </c>
      <c r="AV1655" s="22">
        <f t="shared" si="1207"/>
        <v>918231136.85572541</v>
      </c>
      <c r="AW1655" s="31">
        <f t="shared" si="1220"/>
        <v>4543214248.2817116</v>
      </c>
    </row>
    <row r="1656" spans="1:53" x14ac:dyDescent="0.25">
      <c r="A1656">
        <f t="shared" si="1228"/>
        <v>569</v>
      </c>
      <c r="B1656" t="s">
        <v>6</v>
      </c>
      <c r="C1656" s="27">
        <f t="shared" si="1185"/>
        <v>0</v>
      </c>
      <c r="D1656" s="27">
        <f t="shared" si="1208"/>
        <v>0</v>
      </c>
      <c r="E1656" s="27" t="b">
        <f t="shared" si="1184"/>
        <v>1</v>
      </c>
      <c r="F1656" s="29">
        <f t="shared" si="1186"/>
        <v>0</v>
      </c>
      <c r="G1656" s="27">
        <f t="shared" si="1209"/>
        <v>0</v>
      </c>
      <c r="H1656" s="22">
        <f t="shared" si="1187"/>
        <v>20917152597.933384</v>
      </c>
      <c r="I1656" s="23">
        <f t="shared" si="1188"/>
        <v>132580106.5049091</v>
      </c>
      <c r="J1656" s="23">
        <f t="shared" si="1189"/>
        <v>1086</v>
      </c>
      <c r="K1656" s="19">
        <f t="shared" si="1210"/>
        <v>225.0831931027827</v>
      </c>
      <c r="L1656" s="16">
        <f t="shared" si="1190"/>
        <v>144.28059543025691</v>
      </c>
      <c r="M1656" s="23">
        <f>M1655-IF($B1656="B",(Percent_Rent_In_Elsies*2.49%/12 * H1655)/K1655,0)+IF($B1656="D",N1656,0)+IF(B1656="D",AK1655)+IF(B1656="C",F1655*90%)-(Y1656-Y1655)-IF($B1656="A",Q1655/K1655) + IF($B1656="A",Q1655/K1655)</f>
        <v>-34951095.654324234</v>
      </c>
      <c r="N1656" s="23">
        <f t="shared" si="1191"/>
        <v>0</v>
      </c>
      <c r="O1656" s="22">
        <f t="shared" si="1192"/>
        <v>0</v>
      </c>
      <c r="P1656" s="22">
        <f t="shared" si="1223"/>
        <v>0</v>
      </c>
      <c r="Q1656" s="22">
        <f t="shared" si="1224"/>
        <v>0</v>
      </c>
      <c r="R1656" s="22">
        <f t="shared" si="1193"/>
        <v>255312241.89962989</v>
      </c>
      <c r="S1656" s="16">
        <f t="shared" si="1183"/>
        <v>0</v>
      </c>
      <c r="T1656" s="15">
        <f t="shared" si="1194"/>
        <v>0</v>
      </c>
      <c r="U1656" s="23">
        <f t="shared" si="1211"/>
        <v>1134301.9901867614</v>
      </c>
      <c r="V1656" s="23">
        <f t="shared" si="1212"/>
        <v>0</v>
      </c>
      <c r="W1656" s="23">
        <f t="shared" si="1225"/>
        <v>0</v>
      </c>
      <c r="X1656" s="23">
        <f t="shared" si="1213"/>
        <v>31740903.345239591</v>
      </c>
      <c r="Y1656" s="23">
        <f t="shared" si="1195"/>
        <v>13825559.361691331</v>
      </c>
      <c r="Z1656" s="3">
        <f t="shared" si="1196"/>
        <v>0</v>
      </c>
      <c r="AA1656" s="23">
        <f t="shared" si="1197"/>
        <v>58336607.231435202</v>
      </c>
      <c r="AB1656" s="26">
        <f t="shared" si="1214"/>
        <v>70086276.274228662</v>
      </c>
      <c r="AC1656" s="23">
        <f t="shared" si="1215"/>
        <v>74889487.274228647</v>
      </c>
      <c r="AD1656" s="23">
        <f t="shared" si="1221"/>
        <v>4803211</v>
      </c>
      <c r="AE1656" s="24">
        <f t="shared" si="1229"/>
        <v>70086276.274228647</v>
      </c>
      <c r="AF1656" s="3">
        <f t="shared" si="1216"/>
        <v>0</v>
      </c>
      <c r="AG1656" s="2">
        <f t="shared" si="1198"/>
        <v>0</v>
      </c>
      <c r="AH1656" s="2">
        <f t="shared" si="1199"/>
        <v>119.37944893000292</v>
      </c>
      <c r="AI1656" s="23">
        <f t="shared" si="1222"/>
        <v>9378992736.0245075</v>
      </c>
      <c r="AJ1656" s="23">
        <f t="shared" si="1200"/>
        <v>6219.922423797766</v>
      </c>
      <c r="AK1656" s="23">
        <f t="shared" si="1201"/>
        <v>0</v>
      </c>
      <c r="AL1656" s="23">
        <f t="shared" si="1226"/>
        <v>0</v>
      </c>
      <c r="AM1656" s="23">
        <f t="shared" si="1227"/>
        <v>0</v>
      </c>
      <c r="AN1656" s="16">
        <f t="shared" si="1217"/>
        <v>0</v>
      </c>
      <c r="AO1656" s="23">
        <f t="shared" si="1218"/>
        <v>0</v>
      </c>
      <c r="AP1656" s="22">
        <f t="shared" si="1219"/>
        <v>0</v>
      </c>
      <c r="AQ1656" s="30">
        <f t="shared" si="1202"/>
        <v>6607802221.7282686</v>
      </c>
      <c r="AR1656" s="28">
        <f t="shared" si="1203"/>
        <v>3154493156.8136177</v>
      </c>
      <c r="AS1656" s="25">
        <f t="shared" si="1204"/>
        <v>200337590.02425668</v>
      </c>
      <c r="AT1656" s="32">
        <f t="shared" si="1205"/>
        <v>0</v>
      </c>
      <c r="AU1656" s="23">
        <f t="shared" si="1206"/>
        <v>0</v>
      </c>
      <c r="AV1656" s="22">
        <f t="shared" si="1207"/>
        <v>918231136.85572541</v>
      </c>
      <c r="AW1656" s="31">
        <f t="shared" si="1220"/>
        <v>4528374125.5932293</v>
      </c>
    </row>
    <row r="1657" spans="1:53" x14ac:dyDescent="0.25">
      <c r="A1657">
        <f t="shared" si="1228"/>
        <v>569</v>
      </c>
      <c r="B1657" t="s">
        <v>7</v>
      </c>
      <c r="C1657" s="27">
        <f t="shared" si="1185"/>
        <v>0</v>
      </c>
      <c r="D1657" s="27">
        <f t="shared" si="1208"/>
        <v>0</v>
      </c>
      <c r="E1657" s="27" t="b">
        <f t="shared" si="1184"/>
        <v>1</v>
      </c>
      <c r="F1657" s="29">
        <f t="shared" si="1186"/>
        <v>0</v>
      </c>
      <c r="G1657" s="27">
        <f t="shared" si="1209"/>
        <v>0</v>
      </c>
      <c r="H1657" s="22">
        <f t="shared" si="1187"/>
        <v>20917152597.933384</v>
      </c>
      <c r="I1657" s="23">
        <f t="shared" si="1188"/>
        <v>132580106.5049091</v>
      </c>
      <c r="J1657" s="23">
        <f t="shared" si="1189"/>
        <v>1086</v>
      </c>
      <c r="K1657" s="19">
        <f t="shared" si="1210"/>
        <v>225.0831931027827</v>
      </c>
      <c r="L1657" s="16">
        <f t="shared" si="1190"/>
        <v>144.28059543025691</v>
      </c>
      <c r="M1657" s="23">
        <f>M1656-IF($B1657="B",(Percent_Rent_In_Elsies*2.49%/12 * H1656)/K1656,0)+IF($B1657="D",N1657,0)+IF(B1657="D",AK1656)+IF(B1657="C",F1656*90%)-(Y1657-Y1656)-IF($B1657="A",Q1656/K1656) + IF($B1657="A",Q1656/K1656)</f>
        <v>-35047511.319666453</v>
      </c>
      <c r="N1657" s="23">
        <f t="shared" si="1191"/>
        <v>0</v>
      </c>
      <c r="O1657" s="22">
        <f t="shared" si="1192"/>
        <v>0</v>
      </c>
      <c r="P1657" s="22">
        <f t="shared" si="1223"/>
        <v>0</v>
      </c>
      <c r="Q1657" s="22">
        <f t="shared" si="1224"/>
        <v>0</v>
      </c>
      <c r="R1657" s="22">
        <f t="shared" si="1193"/>
        <v>234036221.7413274</v>
      </c>
      <c r="S1657" s="16">
        <f t="shared" si="1183"/>
        <v>21276020.15830249</v>
      </c>
      <c r="T1657" s="15">
        <f t="shared" si="1194"/>
        <v>0</v>
      </c>
      <c r="U1657" s="23">
        <f t="shared" si="1211"/>
        <v>1039776.8243378645</v>
      </c>
      <c r="V1657" s="23">
        <f t="shared" si="1212"/>
        <v>94525.165848896781</v>
      </c>
      <c r="W1657" s="23">
        <f t="shared" si="1225"/>
        <v>0</v>
      </c>
      <c r="X1657" s="23">
        <f t="shared" si="1213"/>
        <v>31740903.345239591</v>
      </c>
      <c r="Y1657" s="23">
        <f t="shared" si="1195"/>
        <v>13825559.361691331</v>
      </c>
      <c r="Z1657" s="3">
        <f t="shared" si="1196"/>
        <v>0</v>
      </c>
      <c r="AA1657" s="23">
        <f t="shared" si="1197"/>
        <v>58336607.231435202</v>
      </c>
      <c r="AB1657" s="26">
        <f t="shared" si="1214"/>
        <v>70086276.274228662</v>
      </c>
      <c r="AC1657" s="23">
        <f t="shared" si="1215"/>
        <v>74889487.274228647</v>
      </c>
      <c r="AD1657" s="23">
        <f t="shared" si="1221"/>
        <v>4803211</v>
      </c>
      <c r="AE1657" s="24">
        <f t="shared" si="1229"/>
        <v>70086276.274228647</v>
      </c>
      <c r="AF1657" s="3">
        <f t="shared" si="1216"/>
        <v>0</v>
      </c>
      <c r="AG1657" s="2">
        <f t="shared" si="1198"/>
        <v>0</v>
      </c>
      <c r="AH1657" s="2">
        <f t="shared" si="1199"/>
        <v>119.37944893000292</v>
      </c>
      <c r="AI1657" s="23">
        <f t="shared" si="1222"/>
        <v>9378992736.0245075</v>
      </c>
      <c r="AJ1657" s="23">
        <f t="shared" si="1200"/>
        <v>6219.922423797766</v>
      </c>
      <c r="AK1657" s="23">
        <f t="shared" si="1201"/>
        <v>0</v>
      </c>
      <c r="AL1657" s="23">
        <f t="shared" si="1226"/>
        <v>1720902.1817378998</v>
      </c>
      <c r="AM1657" s="23">
        <f t="shared" si="1227"/>
        <v>1605581710.4031091</v>
      </c>
      <c r="AN1657" s="16">
        <f t="shared" si="1217"/>
        <v>0</v>
      </c>
      <c r="AO1657" s="23">
        <f t="shared" si="1218"/>
        <v>96415.665342218694</v>
      </c>
      <c r="AP1657" s="22">
        <f t="shared" si="1219"/>
        <v>21701545.820355888</v>
      </c>
      <c r="AQ1657" s="30">
        <f t="shared" si="1202"/>
        <v>6651020850.2295065</v>
      </c>
      <c r="AR1657" s="28">
        <f t="shared" si="1203"/>
        <v>3176010239.4945006</v>
      </c>
      <c r="AS1657" s="25">
        <f t="shared" si="1204"/>
        <v>200337590.02425668</v>
      </c>
      <c r="AT1657" s="32">
        <f t="shared" si="1205"/>
        <v>0</v>
      </c>
      <c r="AU1657" s="23">
        <f t="shared" si="1206"/>
        <v>0</v>
      </c>
      <c r="AV1657" s="22">
        <f t="shared" si="1207"/>
        <v>918231136.85572541</v>
      </c>
      <c r="AW1657" s="31">
        <f t="shared" si="1220"/>
        <v>4571592754.0944681</v>
      </c>
    </row>
    <row r="1658" spans="1:53" x14ac:dyDescent="0.25">
      <c r="A1658">
        <f t="shared" si="1228"/>
        <v>569</v>
      </c>
      <c r="B1658" t="s">
        <v>8</v>
      </c>
      <c r="C1658" s="27">
        <f t="shared" si="1185"/>
        <v>0</v>
      </c>
      <c r="D1658" s="27">
        <f t="shared" si="1208"/>
        <v>0</v>
      </c>
      <c r="E1658" s="27" t="b">
        <f t="shared" si="1184"/>
        <v>1</v>
      </c>
      <c r="F1658" s="29">
        <f t="shared" si="1186"/>
        <v>0</v>
      </c>
      <c r="G1658" s="27">
        <f t="shared" si="1209"/>
        <v>0</v>
      </c>
      <c r="H1658" s="22">
        <f t="shared" si="1187"/>
        <v>20917152597.933384</v>
      </c>
      <c r="I1658" s="23">
        <f t="shared" si="1188"/>
        <v>132580106.5049091</v>
      </c>
      <c r="J1658" s="23">
        <f t="shared" si="1189"/>
        <v>1086</v>
      </c>
      <c r="K1658" s="19">
        <f t="shared" si="1210"/>
        <v>225.0831931027827</v>
      </c>
      <c r="L1658" s="16">
        <f t="shared" si="1190"/>
        <v>144.28059543025691</v>
      </c>
      <c r="M1658" s="23">
        <f>M1657-IF($B1658="B",(Percent_Rent_In_Elsies*2.49%/12 * H1657)/K1657,0)+IF($B1658="D",N1658,0)+IF(B1658="D",AK1657)+IF(B1658="C",F1657*90%)-(Y1658-Y1657)-IF($B1658="A",Q1657/K1657) + IF($B1658="A",Q1657/K1657)</f>
        <v>-35047511.319666453</v>
      </c>
      <c r="N1658" s="23">
        <f t="shared" si="1191"/>
        <v>0</v>
      </c>
      <c r="O1658" s="22">
        <f t="shared" si="1192"/>
        <v>0</v>
      </c>
      <c r="P1658" s="22">
        <f t="shared" si="1223"/>
        <v>0</v>
      </c>
      <c r="Q1658" s="22">
        <f t="shared" si="1224"/>
        <v>0</v>
      </c>
      <c r="R1658" s="22">
        <f t="shared" si="1193"/>
        <v>255737767.5616833</v>
      </c>
      <c r="S1658" s="16">
        <f t="shared" si="1183"/>
        <v>21276020.15830249</v>
      </c>
      <c r="T1658" s="15">
        <f t="shared" si="1194"/>
        <v>0</v>
      </c>
      <c r="U1658" s="23">
        <f t="shared" si="1211"/>
        <v>1136192.4896800832</v>
      </c>
      <c r="V1658" s="23">
        <f t="shared" si="1212"/>
        <v>94525.165848896781</v>
      </c>
      <c r="W1658" s="23">
        <f t="shared" si="1225"/>
        <v>0</v>
      </c>
      <c r="X1658" s="23">
        <f t="shared" si="1213"/>
        <v>31740903.345239591</v>
      </c>
      <c r="Y1658" s="23">
        <f t="shared" si="1195"/>
        <v>13825559.361691331</v>
      </c>
      <c r="Z1658" s="3">
        <f t="shared" si="1196"/>
        <v>0</v>
      </c>
      <c r="AA1658" s="23">
        <f t="shared" si="1197"/>
        <v>58336607.231435202</v>
      </c>
      <c r="AB1658" s="26">
        <f t="shared" si="1214"/>
        <v>70086276.274228662</v>
      </c>
      <c r="AC1658" s="23">
        <f t="shared" si="1215"/>
        <v>74889487.274228647</v>
      </c>
      <c r="AD1658" s="23">
        <f t="shared" si="1221"/>
        <v>4803211</v>
      </c>
      <c r="AE1658" s="24">
        <f t="shared" si="1229"/>
        <v>70086276.274228647</v>
      </c>
      <c r="AF1658" s="3">
        <f t="shared" si="1216"/>
        <v>1E-4</v>
      </c>
      <c r="AG1658" s="2">
        <f t="shared" si="1198"/>
        <v>0</v>
      </c>
      <c r="AH1658" s="2">
        <f t="shared" si="1199"/>
        <v>119.37944893000292</v>
      </c>
      <c r="AI1658" s="23">
        <f t="shared" si="1222"/>
        <v>9378992736.0245075</v>
      </c>
      <c r="AJ1658" s="23">
        <f t="shared" si="1200"/>
        <v>6219.922423797766</v>
      </c>
      <c r="AK1658" s="23">
        <f t="shared" si="1201"/>
        <v>60064.545934256923</v>
      </c>
      <c r="AL1658" s="23">
        <f t="shared" si="1226"/>
        <v>0</v>
      </c>
      <c r="AM1658" s="23">
        <f t="shared" si="1227"/>
        <v>0</v>
      </c>
      <c r="AN1658" s="16">
        <f t="shared" si="1217"/>
        <v>0</v>
      </c>
      <c r="AO1658" s="23">
        <f t="shared" si="1218"/>
        <v>0</v>
      </c>
      <c r="AP1658" s="22">
        <f t="shared" si="1219"/>
        <v>0</v>
      </c>
      <c r="AQ1658" s="30">
        <f t="shared" si="1202"/>
        <v>6651020850.2295065</v>
      </c>
      <c r="AR1658" s="28">
        <f t="shared" si="1203"/>
        <v>3176010239.4945006</v>
      </c>
      <c r="AS1658" s="25">
        <f t="shared" si="1204"/>
        <v>200337590.02425668</v>
      </c>
      <c r="AT1658" s="32">
        <f t="shared" si="1205"/>
        <v>0</v>
      </c>
      <c r="AU1658" s="23">
        <f t="shared" si="1206"/>
        <v>0</v>
      </c>
      <c r="AV1658" s="22">
        <f t="shared" si="1207"/>
        <v>918231136.85572541</v>
      </c>
      <c r="AW1658" s="31">
        <f t="shared" si="1220"/>
        <v>4571592754.0944681</v>
      </c>
    </row>
    <row r="1659" spans="1:53" x14ac:dyDescent="0.25">
      <c r="A1659">
        <f t="shared" si="1228"/>
        <v>569</v>
      </c>
      <c r="B1659" t="s">
        <v>9</v>
      </c>
      <c r="C1659" s="27">
        <f t="shared" si="1185"/>
        <v>0</v>
      </c>
      <c r="D1659" s="27">
        <f t="shared" si="1208"/>
        <v>0</v>
      </c>
      <c r="E1659" s="27" t="b">
        <f t="shared" si="1184"/>
        <v>1</v>
      </c>
      <c r="F1659" s="29">
        <f t="shared" si="1186"/>
        <v>0</v>
      </c>
      <c r="G1659" s="27">
        <f t="shared" si="1209"/>
        <v>0</v>
      </c>
      <c r="H1659" s="22">
        <f t="shared" si="1187"/>
        <v>20917152597.933384</v>
      </c>
      <c r="I1659" s="23">
        <f t="shared" si="1188"/>
        <v>132580106.5049091</v>
      </c>
      <c r="J1659" s="23">
        <f t="shared" si="1189"/>
        <v>1086</v>
      </c>
      <c r="K1659" s="19">
        <f t="shared" si="1210"/>
        <v>225.0831931027827</v>
      </c>
      <c r="L1659" s="16">
        <f t="shared" si="1190"/>
        <v>144.28059543025691</v>
      </c>
      <c r="M1659" s="23">
        <f>M1658-IF($B1659="B",(Percent_Rent_In_Elsies*2.49%/12 * H1658)/K1658,0)+IF($B1659="D",N1659,0)+IF(B1659="D",AK1658)+IF(B1659="C",F1658*90%)-(Y1659-Y1658)-IF($B1659="A",Q1658/K1658) + IF($B1659="A",Q1658/K1658)</f>
        <v>-34987446.773732193</v>
      </c>
      <c r="N1659" s="23">
        <f t="shared" si="1191"/>
        <v>0</v>
      </c>
      <c r="O1659" s="22">
        <f t="shared" si="1192"/>
        <v>14864856.561057074</v>
      </c>
      <c r="P1659" s="22">
        <f t="shared" si="1223"/>
        <v>0</v>
      </c>
      <c r="Q1659" s="22">
        <f t="shared" si="1224"/>
        <v>0</v>
      </c>
      <c r="R1659" s="22">
        <f t="shared" si="1193"/>
        <v>255737767.5616833</v>
      </c>
      <c r="S1659" s="16">
        <f t="shared" ref="S1659:S1722" si="1230">IF($B1659="D",0,S1658+IF($B1659="B",R1658/12,0))</f>
        <v>0</v>
      </c>
      <c r="T1659" s="15">
        <f t="shared" si="1194"/>
        <v>6411163.5972454157</v>
      </c>
      <c r="U1659" s="23">
        <f t="shared" si="1211"/>
        <v>1136192.4896800832</v>
      </c>
      <c r="V1659" s="23">
        <f t="shared" si="1212"/>
        <v>0</v>
      </c>
      <c r="W1659" s="23">
        <f t="shared" si="1225"/>
        <v>94525.165848896781</v>
      </c>
      <c r="X1659" s="23">
        <f t="shared" si="1213"/>
        <v>31740903.345239591</v>
      </c>
      <c r="Y1659" s="23">
        <f t="shared" si="1195"/>
        <v>13825559.361691331</v>
      </c>
      <c r="Z1659" s="3">
        <f t="shared" si="1196"/>
        <v>0</v>
      </c>
      <c r="AA1659" s="23">
        <f t="shared" si="1197"/>
        <v>58276542.685500942</v>
      </c>
      <c r="AB1659" s="26">
        <f t="shared" si="1214"/>
        <v>70086276.274228662</v>
      </c>
      <c r="AC1659" s="23">
        <f t="shared" si="1215"/>
        <v>74889487.274228647</v>
      </c>
      <c r="AD1659" s="23">
        <f t="shared" si="1221"/>
        <v>4803211</v>
      </c>
      <c r="AE1659" s="24">
        <f t="shared" si="1229"/>
        <v>70086276.274228647</v>
      </c>
      <c r="AF1659" s="3">
        <f t="shared" si="1216"/>
        <v>0</v>
      </c>
      <c r="AG1659" s="2">
        <f t="shared" si="1198"/>
        <v>0</v>
      </c>
      <c r="AH1659" s="2">
        <f t="shared" si="1199"/>
        <v>119.37944893000292</v>
      </c>
      <c r="AI1659" s="23">
        <f t="shared" si="1222"/>
        <v>9369335936.1736851</v>
      </c>
      <c r="AJ1659" s="23">
        <f t="shared" si="1200"/>
        <v>6219.922423797766</v>
      </c>
      <c r="AK1659" s="23">
        <f t="shared" si="1201"/>
        <v>0</v>
      </c>
      <c r="AL1659" s="23">
        <f t="shared" si="1226"/>
        <v>0</v>
      </c>
      <c r="AM1659" s="23">
        <f t="shared" si="1227"/>
        <v>0</v>
      </c>
      <c r="AN1659" s="16">
        <f t="shared" si="1217"/>
        <v>0</v>
      </c>
      <c r="AO1659" s="23">
        <f t="shared" si="1218"/>
        <v>0</v>
      </c>
      <c r="AP1659" s="22">
        <f t="shared" si="1219"/>
        <v>0</v>
      </c>
      <c r="AQ1659" s="30">
        <f t="shared" si="1202"/>
        <v>6651020850.2295065</v>
      </c>
      <c r="AR1659" s="28">
        <f t="shared" si="1203"/>
        <v>3176010239.4945006</v>
      </c>
      <c r="AS1659" s="25">
        <f t="shared" si="1204"/>
        <v>200337590.02425668</v>
      </c>
      <c r="AT1659" s="32">
        <f t="shared" si="1205"/>
        <v>0</v>
      </c>
      <c r="AU1659" s="23">
        <f t="shared" si="1206"/>
        <v>0</v>
      </c>
      <c r="AV1659" s="22">
        <f t="shared" si="1207"/>
        <v>918231136.85572541</v>
      </c>
      <c r="AW1659" s="31">
        <f t="shared" si="1220"/>
        <v>4571592754.0944681</v>
      </c>
    </row>
    <row r="1660" spans="1:53" x14ac:dyDescent="0.25">
      <c r="A1660" s="21">
        <f t="shared" si="1228"/>
        <v>569</v>
      </c>
      <c r="B1660" s="21" t="s">
        <v>28</v>
      </c>
      <c r="C1660" s="27">
        <f t="shared" si="1185"/>
        <v>0</v>
      </c>
      <c r="D1660" s="27">
        <f t="shared" si="1208"/>
        <v>0</v>
      </c>
      <c r="E1660" s="27" t="b">
        <f t="shared" si="1184"/>
        <v>1</v>
      </c>
      <c r="F1660" s="29">
        <f t="shared" si="1186"/>
        <v>0</v>
      </c>
      <c r="G1660" s="27">
        <f t="shared" si="1209"/>
        <v>0</v>
      </c>
      <c r="H1660" s="22">
        <f t="shared" si="1187"/>
        <v>20917152597.933384</v>
      </c>
      <c r="I1660" s="23">
        <f t="shared" si="1188"/>
        <v>132580106.5049091</v>
      </c>
      <c r="J1660" s="23">
        <f t="shared" si="1189"/>
        <v>1086</v>
      </c>
      <c r="K1660" s="19">
        <f t="shared" si="1210"/>
        <v>225.0831931027827</v>
      </c>
      <c r="L1660" s="16">
        <f t="shared" si="1190"/>
        <v>144.28059543025691</v>
      </c>
      <c r="M1660" s="23">
        <f>M1659-IF($B1660="B",(Percent_Rent_In_Elsies*2.49%/12 * H1659)/K1659,0)+IF($B1660="D",N1660,0)+IF(B1660="D",AK1659)+IF(B1660="C",F1659*90%)-(Y1660-Y1659)-IF($B1660="A",Q1659/K1659) + IF($B1660="A",Q1659/K1659)</f>
        <v>-34987446.773732193</v>
      </c>
      <c r="N1660" s="23">
        <f t="shared" si="1191"/>
        <v>0</v>
      </c>
      <c r="O1660" s="22">
        <f t="shared" si="1192"/>
        <v>0</v>
      </c>
      <c r="P1660" s="22">
        <f t="shared" si="1223"/>
        <v>14864856.561057074</v>
      </c>
      <c r="Q1660" s="22">
        <f t="shared" si="1224"/>
        <v>0</v>
      </c>
      <c r="R1660" s="22">
        <f t="shared" si="1193"/>
        <v>255737767.5616833</v>
      </c>
      <c r="S1660" s="16">
        <f t="shared" si="1230"/>
        <v>0</v>
      </c>
      <c r="T1660" s="15">
        <f t="shared" si="1194"/>
        <v>0</v>
      </c>
      <c r="U1660" s="23">
        <f t="shared" si="1211"/>
        <v>1136192.4896800832</v>
      </c>
      <c r="V1660" s="23">
        <f t="shared" si="1212"/>
        <v>0</v>
      </c>
      <c r="W1660" s="23">
        <f t="shared" si="1225"/>
        <v>0</v>
      </c>
      <c r="X1660" s="23">
        <f t="shared" si="1213"/>
        <v>31740903.345239591</v>
      </c>
      <c r="Y1660" s="23">
        <f t="shared" si="1195"/>
        <v>13825559.361691331</v>
      </c>
      <c r="Z1660" s="3">
        <f t="shared" si="1196"/>
        <v>4726.2582924448398</v>
      </c>
      <c r="AA1660" s="23">
        <f t="shared" si="1197"/>
        <v>58347436.559887618</v>
      </c>
      <c r="AB1660" s="26">
        <f t="shared" si="1214"/>
        <v>70086276.274228662</v>
      </c>
      <c r="AC1660" s="23">
        <f t="shared" si="1215"/>
        <v>74889487.274228647</v>
      </c>
      <c r="AD1660" s="23">
        <f t="shared" si="1221"/>
        <v>4803211</v>
      </c>
      <c r="AE1660" s="24">
        <f t="shared" si="1229"/>
        <v>70086276.274228647</v>
      </c>
      <c r="AF1660" s="3">
        <f t="shared" si="1216"/>
        <v>0</v>
      </c>
      <c r="AG1660" s="2">
        <f t="shared" si="1198"/>
        <v>567150995.09338069</v>
      </c>
      <c r="AH1660" s="2">
        <f t="shared" si="1199"/>
        <v>119.37944893000292</v>
      </c>
      <c r="AI1660" s="23">
        <f t="shared" si="1222"/>
        <v>9380733807.3296719</v>
      </c>
      <c r="AJ1660" s="23">
        <f t="shared" si="1200"/>
        <v>6219.922423797766</v>
      </c>
      <c r="AK1660" s="23">
        <f t="shared" si="1201"/>
        <v>0</v>
      </c>
      <c r="AL1660" s="23">
        <f t="shared" si="1226"/>
        <v>0</v>
      </c>
      <c r="AM1660" s="23">
        <f t="shared" si="1227"/>
        <v>0</v>
      </c>
      <c r="AN1660" s="16">
        <f t="shared" si="1217"/>
        <v>0</v>
      </c>
      <c r="AO1660" s="23">
        <f t="shared" si="1218"/>
        <v>0</v>
      </c>
      <c r="AP1660" s="22">
        <f t="shared" si="1219"/>
        <v>0</v>
      </c>
      <c r="AQ1660" s="30">
        <f t="shared" si="1202"/>
        <v>6651020850.2295065</v>
      </c>
      <c r="AR1660" s="28">
        <f t="shared" si="1203"/>
        <v>3176010239.4945006</v>
      </c>
      <c r="AS1660" s="25">
        <f t="shared" si="1204"/>
        <v>200337590.02425668</v>
      </c>
      <c r="AT1660" s="32">
        <f t="shared" si="1205"/>
        <v>9452.5165848896795</v>
      </c>
      <c r="AU1660" s="23">
        <f t="shared" si="1206"/>
        <v>9452.5165848896795</v>
      </c>
      <c r="AV1660" s="22">
        <f t="shared" si="1207"/>
        <v>924642300.45297086</v>
      </c>
      <c r="AW1660" s="31">
        <f t="shared" si="1220"/>
        <v>4571592754.0944691</v>
      </c>
    </row>
    <row r="1661" spans="1:53" x14ac:dyDescent="0.25">
      <c r="A1661">
        <f t="shared" si="1228"/>
        <v>570</v>
      </c>
      <c r="B1661" t="s">
        <v>6</v>
      </c>
      <c r="C1661" s="27">
        <f t="shared" si="1185"/>
        <v>0</v>
      </c>
      <c r="D1661" s="27">
        <f t="shared" si="1208"/>
        <v>0</v>
      </c>
      <c r="E1661" s="27" t="b">
        <f t="shared" si="1184"/>
        <v>1</v>
      </c>
      <c r="F1661" s="29">
        <f t="shared" si="1186"/>
        <v>0</v>
      </c>
      <c r="G1661" s="27">
        <f t="shared" si="1209"/>
        <v>0</v>
      </c>
      <c r="H1661" s="22">
        <f t="shared" si="1187"/>
        <v>20952014518.929939</v>
      </c>
      <c r="I1661" s="23">
        <f t="shared" si="1188"/>
        <v>132580106.5049091</v>
      </c>
      <c r="J1661" s="23">
        <f t="shared" si="1189"/>
        <v>1086</v>
      </c>
      <c r="K1661" s="19">
        <f t="shared" si="1210"/>
        <v>225.0831931027827</v>
      </c>
      <c r="L1661" s="16">
        <f t="shared" si="1190"/>
        <v>144.52106308930735</v>
      </c>
      <c r="M1661" s="23">
        <f>M1660-IF($B1661="B",(Percent_Rent_In_Elsies*2.49%/12 * H1660)/K1660,0)+IF($B1661="D",N1661,0)+IF(B1661="D",AK1660)+IF(B1661="C",F1660*90%)-(Y1661-Y1660)-IF($B1661="A",Q1660/K1660) + IF($B1661="A",Q1660/K1660)</f>
        <v>-34987446.773732193</v>
      </c>
      <c r="N1661" s="23">
        <f t="shared" si="1191"/>
        <v>0</v>
      </c>
      <c r="O1661" s="22">
        <f t="shared" si="1192"/>
        <v>0</v>
      </c>
      <c r="P1661" s="22">
        <f t="shared" si="1223"/>
        <v>0</v>
      </c>
      <c r="Q1661" s="22">
        <f t="shared" si="1224"/>
        <v>0</v>
      </c>
      <c r="R1661" s="22">
        <f t="shared" si="1193"/>
        <v>255737767.5616833</v>
      </c>
      <c r="S1661" s="16">
        <f t="shared" si="1230"/>
        <v>0</v>
      </c>
      <c r="T1661" s="15">
        <f t="shared" si="1194"/>
        <v>0</v>
      </c>
      <c r="U1661" s="23">
        <f t="shared" si="1211"/>
        <v>1136192.4896800832</v>
      </c>
      <c r="V1661" s="23">
        <f t="shared" si="1212"/>
        <v>0</v>
      </c>
      <c r="W1661" s="23">
        <f t="shared" si="1225"/>
        <v>0</v>
      </c>
      <c r="X1661" s="23">
        <f t="shared" si="1213"/>
        <v>31764534.636701811</v>
      </c>
      <c r="Y1661" s="23">
        <f t="shared" si="1195"/>
        <v>13825559.361691331</v>
      </c>
      <c r="Z1661" s="3">
        <f t="shared" si="1196"/>
        <v>0</v>
      </c>
      <c r="AA1661" s="23">
        <f t="shared" si="1197"/>
        <v>58347436.559887618</v>
      </c>
      <c r="AB1661" s="26">
        <f t="shared" si="1214"/>
        <v>70086276.274228662</v>
      </c>
      <c r="AC1661" s="23">
        <f t="shared" si="1215"/>
        <v>74889487.274228647</v>
      </c>
      <c r="AD1661" s="23">
        <f t="shared" si="1221"/>
        <v>4803211</v>
      </c>
      <c r="AE1661" s="24">
        <f t="shared" si="1229"/>
        <v>70086276.274228647</v>
      </c>
      <c r="AF1661" s="3">
        <f t="shared" si="1216"/>
        <v>0</v>
      </c>
      <c r="AG1661" s="2">
        <f t="shared" si="1198"/>
        <v>0</v>
      </c>
      <c r="AH1661" s="2">
        <f t="shared" si="1199"/>
        <v>119.57841467821959</v>
      </c>
      <c r="AI1661" s="23">
        <f t="shared" si="1222"/>
        <v>9380733807.3296719</v>
      </c>
      <c r="AJ1661" s="23">
        <f t="shared" si="1200"/>
        <v>6219.922423797766</v>
      </c>
      <c r="AK1661" s="23">
        <f t="shared" si="1201"/>
        <v>0</v>
      </c>
      <c r="AL1661" s="23">
        <f t="shared" si="1226"/>
        <v>0</v>
      </c>
      <c r="AM1661" s="23">
        <f t="shared" si="1227"/>
        <v>0</v>
      </c>
      <c r="AN1661" s="16">
        <f t="shared" si="1217"/>
        <v>0</v>
      </c>
      <c r="AO1661" s="23">
        <f t="shared" si="1218"/>
        <v>0</v>
      </c>
      <c r="AP1661" s="22">
        <f t="shared" si="1219"/>
        <v>0</v>
      </c>
      <c r="AQ1661" s="30">
        <f t="shared" si="1202"/>
        <v>6651020850.2295065</v>
      </c>
      <c r="AR1661" s="28">
        <f t="shared" si="1203"/>
        <v>3176010239.4945006</v>
      </c>
      <c r="AS1661" s="25">
        <f t="shared" si="1204"/>
        <v>200337590.02425668</v>
      </c>
      <c r="AT1661" s="32">
        <f t="shared" si="1205"/>
        <v>0</v>
      </c>
      <c r="AU1661" s="23">
        <f t="shared" si="1206"/>
        <v>0</v>
      </c>
      <c r="AV1661" s="22">
        <f t="shared" si="1207"/>
        <v>924642300.45297086</v>
      </c>
      <c r="AW1661" s="31">
        <f t="shared" si="1220"/>
        <v>4556727897.533412</v>
      </c>
    </row>
    <row r="1662" spans="1:53" x14ac:dyDescent="0.25">
      <c r="A1662">
        <f t="shared" si="1228"/>
        <v>570</v>
      </c>
      <c r="B1662" t="s">
        <v>7</v>
      </c>
      <c r="C1662" s="27">
        <f t="shared" si="1185"/>
        <v>0</v>
      </c>
      <c r="D1662" s="27">
        <f t="shared" si="1208"/>
        <v>0</v>
      </c>
      <c r="E1662" s="27" t="b">
        <f t="shared" si="1184"/>
        <v>1</v>
      </c>
      <c r="F1662" s="29">
        <f t="shared" si="1186"/>
        <v>0</v>
      </c>
      <c r="G1662" s="27">
        <f t="shared" si="1209"/>
        <v>0</v>
      </c>
      <c r="H1662" s="22">
        <f t="shared" si="1187"/>
        <v>20952014518.929939</v>
      </c>
      <c r="I1662" s="23">
        <f t="shared" si="1188"/>
        <v>132580106.5049091</v>
      </c>
      <c r="J1662" s="23">
        <f t="shared" si="1189"/>
        <v>1086</v>
      </c>
      <c r="K1662" s="19">
        <f t="shared" si="1210"/>
        <v>225.0831931027827</v>
      </c>
      <c r="L1662" s="16">
        <f t="shared" si="1190"/>
        <v>144.52106308930735</v>
      </c>
      <c r="M1662" s="23">
        <f>M1661-IF($B1662="B",(Percent_Rent_In_Elsies*2.49%/12 * H1661)/K1661,0)+IF($B1662="D",N1662,0)+IF(B1662="D",AK1661)+IF(B1662="C",F1661*90%)-(Y1662-Y1661)-IF($B1662="A",Q1661/K1661) + IF($B1662="A",Q1661/K1661)</f>
        <v>-35084023.131849982</v>
      </c>
      <c r="N1662" s="23">
        <f t="shared" si="1191"/>
        <v>0</v>
      </c>
      <c r="O1662" s="22">
        <f t="shared" si="1192"/>
        <v>0</v>
      </c>
      <c r="P1662" s="22">
        <f t="shared" si="1223"/>
        <v>0</v>
      </c>
      <c r="Q1662" s="22">
        <f t="shared" si="1224"/>
        <v>0</v>
      </c>
      <c r="R1662" s="22">
        <f t="shared" si="1193"/>
        <v>234426286.93154302</v>
      </c>
      <c r="S1662" s="16">
        <f t="shared" si="1230"/>
        <v>21311480.630140275</v>
      </c>
      <c r="T1662" s="15">
        <f t="shared" si="1194"/>
        <v>0</v>
      </c>
      <c r="U1662" s="23">
        <f t="shared" si="1211"/>
        <v>1041509.782206743</v>
      </c>
      <c r="V1662" s="23">
        <f t="shared" si="1212"/>
        <v>94682.70747334027</v>
      </c>
      <c r="W1662" s="23">
        <f t="shared" si="1225"/>
        <v>0</v>
      </c>
      <c r="X1662" s="23">
        <f t="shared" si="1213"/>
        <v>31764534.636701811</v>
      </c>
      <c r="Y1662" s="23">
        <f t="shared" si="1195"/>
        <v>13825559.361691331</v>
      </c>
      <c r="Z1662" s="3">
        <f t="shared" si="1196"/>
        <v>0</v>
      </c>
      <c r="AA1662" s="23">
        <f t="shared" si="1197"/>
        <v>58347436.559887618</v>
      </c>
      <c r="AB1662" s="26">
        <f t="shared" si="1214"/>
        <v>70086276.274228662</v>
      </c>
      <c r="AC1662" s="23">
        <f t="shared" si="1215"/>
        <v>74889487.274228647</v>
      </c>
      <c r="AD1662" s="23">
        <f t="shared" si="1221"/>
        <v>4803211</v>
      </c>
      <c r="AE1662" s="24">
        <f t="shared" si="1229"/>
        <v>70086276.274228647</v>
      </c>
      <c r="AF1662" s="3">
        <f t="shared" si="1216"/>
        <v>0</v>
      </c>
      <c r="AG1662" s="2">
        <f t="shared" si="1198"/>
        <v>0</v>
      </c>
      <c r="AH1662" s="2">
        <f t="shared" si="1199"/>
        <v>119.57841467821959</v>
      </c>
      <c r="AI1662" s="23">
        <f t="shared" si="1222"/>
        <v>9380733807.3296719</v>
      </c>
      <c r="AJ1662" s="23">
        <f t="shared" si="1200"/>
        <v>6219.922423797766</v>
      </c>
      <c r="AK1662" s="23">
        <f t="shared" si="1201"/>
        <v>0</v>
      </c>
      <c r="AL1662" s="23">
        <f t="shared" si="1226"/>
        <v>1741071.3051643372</v>
      </c>
      <c r="AM1662" s="23">
        <f t="shared" si="1227"/>
        <v>1624399267.8633754</v>
      </c>
      <c r="AN1662" s="16">
        <f t="shared" si="1217"/>
        <v>0</v>
      </c>
      <c r="AO1662" s="23">
        <f t="shared" si="1218"/>
        <v>96576.358117789059</v>
      </c>
      <c r="AP1662" s="22">
        <f t="shared" si="1219"/>
        <v>21737715.063389812</v>
      </c>
      <c r="AQ1662" s="30">
        <f t="shared" si="1202"/>
        <v>6694311509.7782469</v>
      </c>
      <c r="AR1662" s="28">
        <f t="shared" si="1203"/>
        <v>3197563183.9798517</v>
      </c>
      <c r="AS1662" s="25">
        <f t="shared" si="1204"/>
        <v>200337590.02425668</v>
      </c>
      <c r="AT1662" s="32">
        <f t="shared" si="1205"/>
        <v>0</v>
      </c>
      <c r="AU1662" s="23">
        <f t="shared" si="1206"/>
        <v>0</v>
      </c>
      <c r="AV1662" s="22">
        <f t="shared" si="1207"/>
        <v>924642300.45297086</v>
      </c>
      <c r="AW1662" s="31">
        <f t="shared" si="1220"/>
        <v>4600018557.0821524</v>
      </c>
    </row>
    <row r="1663" spans="1:53" x14ac:dyDescent="0.25">
      <c r="A1663">
        <f t="shared" si="1228"/>
        <v>570</v>
      </c>
      <c r="B1663" t="s">
        <v>8</v>
      </c>
      <c r="C1663" s="27">
        <f t="shared" si="1185"/>
        <v>0</v>
      </c>
      <c r="D1663" s="27">
        <f t="shared" si="1208"/>
        <v>0</v>
      </c>
      <c r="E1663" s="27" t="b">
        <f t="shared" si="1184"/>
        <v>1</v>
      </c>
      <c r="F1663" s="29">
        <f t="shared" si="1186"/>
        <v>0</v>
      </c>
      <c r="G1663" s="27">
        <f t="shared" si="1209"/>
        <v>0</v>
      </c>
      <c r="H1663" s="22">
        <f t="shared" si="1187"/>
        <v>20952014518.929939</v>
      </c>
      <c r="I1663" s="23">
        <f t="shared" si="1188"/>
        <v>132580106.5049091</v>
      </c>
      <c r="J1663" s="23">
        <f t="shared" si="1189"/>
        <v>1086</v>
      </c>
      <c r="K1663" s="19">
        <f t="shared" si="1210"/>
        <v>225.0831931027827</v>
      </c>
      <c r="L1663" s="16">
        <f t="shared" si="1190"/>
        <v>144.52106308930735</v>
      </c>
      <c r="M1663" s="23">
        <f>M1662-IF($B1663="B",(Percent_Rent_In_Elsies*2.49%/12 * H1662)/K1662,0)+IF($B1663="D",N1663,0)+IF(B1663="D",AK1662)+IF(B1663="C",F1662*90%)-(Y1663-Y1662)-IF($B1663="A",Q1662/K1662) + IF($B1663="A",Q1662/K1662)</f>
        <v>-35084023.131849982</v>
      </c>
      <c r="N1663" s="23">
        <f t="shared" si="1191"/>
        <v>0</v>
      </c>
      <c r="O1663" s="22">
        <f t="shared" si="1192"/>
        <v>0</v>
      </c>
      <c r="P1663" s="22">
        <f t="shared" si="1223"/>
        <v>0</v>
      </c>
      <c r="Q1663" s="22">
        <f t="shared" si="1224"/>
        <v>0</v>
      </c>
      <c r="R1663" s="22">
        <f t="shared" si="1193"/>
        <v>256164001.99493283</v>
      </c>
      <c r="S1663" s="16">
        <f t="shared" si="1230"/>
        <v>21311480.630140275</v>
      </c>
      <c r="T1663" s="15">
        <f t="shared" si="1194"/>
        <v>0</v>
      </c>
      <c r="U1663" s="23">
        <f t="shared" si="1211"/>
        <v>1138086.1403245321</v>
      </c>
      <c r="V1663" s="23">
        <f t="shared" si="1212"/>
        <v>94682.70747334027</v>
      </c>
      <c r="W1663" s="23">
        <f t="shared" si="1225"/>
        <v>0</v>
      </c>
      <c r="X1663" s="23">
        <f t="shared" si="1213"/>
        <v>31764534.636701811</v>
      </c>
      <c r="Y1663" s="23">
        <f t="shared" si="1195"/>
        <v>13825559.361691331</v>
      </c>
      <c r="Z1663" s="3">
        <f t="shared" si="1196"/>
        <v>0</v>
      </c>
      <c r="AA1663" s="23">
        <f t="shared" si="1197"/>
        <v>58347436.559887618</v>
      </c>
      <c r="AB1663" s="26">
        <f t="shared" si="1214"/>
        <v>70086276.274228662</v>
      </c>
      <c r="AC1663" s="23">
        <f t="shared" si="1215"/>
        <v>74889487.274228647</v>
      </c>
      <c r="AD1663" s="23">
        <f t="shared" si="1221"/>
        <v>4803211</v>
      </c>
      <c r="AE1663" s="24">
        <f t="shared" si="1229"/>
        <v>70086276.274228647</v>
      </c>
      <c r="AF1663" s="3">
        <f t="shared" si="1216"/>
        <v>1E-4</v>
      </c>
      <c r="AG1663" s="2">
        <f t="shared" si="1198"/>
        <v>0</v>
      </c>
      <c r="AH1663" s="2">
        <f t="shared" si="1199"/>
        <v>119.57841467821959</v>
      </c>
      <c r="AI1663" s="23">
        <f t="shared" si="1222"/>
        <v>9380733807.3296719</v>
      </c>
      <c r="AJ1663" s="23">
        <f t="shared" si="1200"/>
        <v>6219.922423797766</v>
      </c>
      <c r="AK1663" s="23">
        <f t="shared" si="1201"/>
        <v>60057.176524017792</v>
      </c>
      <c r="AL1663" s="23">
        <f t="shared" si="1226"/>
        <v>0</v>
      </c>
      <c r="AM1663" s="23">
        <f t="shared" si="1227"/>
        <v>0</v>
      </c>
      <c r="AN1663" s="16">
        <f t="shared" si="1217"/>
        <v>0</v>
      </c>
      <c r="AO1663" s="23">
        <f t="shared" si="1218"/>
        <v>0</v>
      </c>
      <c r="AP1663" s="22">
        <f t="shared" si="1219"/>
        <v>0</v>
      </c>
      <c r="AQ1663" s="30">
        <f t="shared" si="1202"/>
        <v>6694311509.7782469</v>
      </c>
      <c r="AR1663" s="28">
        <f t="shared" si="1203"/>
        <v>3197563183.9798517</v>
      </c>
      <c r="AS1663" s="25">
        <f t="shared" si="1204"/>
        <v>200337590.02425668</v>
      </c>
      <c r="AT1663" s="32">
        <f t="shared" si="1205"/>
        <v>0</v>
      </c>
      <c r="AU1663" s="23">
        <f t="shared" si="1206"/>
        <v>0</v>
      </c>
      <c r="AV1663" s="22">
        <f t="shared" si="1207"/>
        <v>924642300.45297086</v>
      </c>
      <c r="AW1663" s="31">
        <f t="shared" si="1220"/>
        <v>4600018557.0821524</v>
      </c>
    </row>
    <row r="1664" spans="1:53" x14ac:dyDescent="0.25">
      <c r="A1664" s="21">
        <f t="shared" si="1228"/>
        <v>570</v>
      </c>
      <c r="B1664" s="21" t="s">
        <v>9</v>
      </c>
      <c r="C1664" s="27">
        <f t="shared" si="1185"/>
        <v>0</v>
      </c>
      <c r="D1664" s="27">
        <f t="shared" si="1208"/>
        <v>0</v>
      </c>
      <c r="E1664" s="27" t="b">
        <f t="shared" si="1184"/>
        <v>1</v>
      </c>
      <c r="F1664" s="29">
        <f t="shared" si="1186"/>
        <v>0</v>
      </c>
      <c r="G1664" s="27">
        <f t="shared" si="1209"/>
        <v>0</v>
      </c>
      <c r="H1664" s="22">
        <f t="shared" si="1187"/>
        <v>20952014518.929939</v>
      </c>
      <c r="I1664" s="23">
        <f t="shared" si="1188"/>
        <v>132580106.5049091</v>
      </c>
      <c r="J1664" s="23">
        <f t="shared" si="1189"/>
        <v>1086</v>
      </c>
      <c r="K1664" s="19">
        <f t="shared" si="1210"/>
        <v>225.0831931027827</v>
      </c>
      <c r="L1664" s="16">
        <f t="shared" si="1190"/>
        <v>144.52106308930735</v>
      </c>
      <c r="M1664" s="23">
        <f>M1663-IF($B1664="B",(Percent_Rent_In_Elsies*2.49%/12 * H1663)/K1663,0)+IF($B1664="D",N1664,0)+IF(B1664="D",AK1663)+IF(B1664="C",F1663*90%)-(Y1664-Y1663)-IF($B1664="A",Q1663/K1663) + IF($B1664="A",Q1663/K1663)</f>
        <v>-35023965.955325961</v>
      </c>
      <c r="N1664" s="23">
        <f t="shared" si="1191"/>
        <v>0</v>
      </c>
      <c r="O1664" s="22">
        <f t="shared" si="1192"/>
        <v>14889631.62885619</v>
      </c>
      <c r="P1664" s="22">
        <f t="shared" si="1223"/>
        <v>0</v>
      </c>
      <c r="Q1664" s="22">
        <f t="shared" si="1224"/>
        <v>0</v>
      </c>
      <c r="R1664" s="22">
        <f t="shared" si="1193"/>
        <v>256164001.99493283</v>
      </c>
      <c r="S1664" s="16">
        <f t="shared" si="1230"/>
        <v>0</v>
      </c>
      <c r="T1664" s="15">
        <f t="shared" si="1194"/>
        <v>6421849.0012840852</v>
      </c>
      <c r="U1664" s="23">
        <f t="shared" si="1211"/>
        <v>1138086.1403245321</v>
      </c>
      <c r="V1664" s="23">
        <f t="shared" si="1212"/>
        <v>0</v>
      </c>
      <c r="W1664" s="23">
        <f t="shared" si="1225"/>
        <v>94682.70747334027</v>
      </c>
      <c r="X1664" s="23">
        <f t="shared" si="1213"/>
        <v>31764534.636701811</v>
      </c>
      <c r="Y1664" s="23">
        <f t="shared" si="1195"/>
        <v>13825559.361691331</v>
      </c>
      <c r="Z1664" s="3">
        <f t="shared" si="1196"/>
        <v>0</v>
      </c>
      <c r="AA1664" s="23">
        <f t="shared" si="1197"/>
        <v>58287379.383363597</v>
      </c>
      <c r="AB1664" s="26">
        <f t="shared" si="1214"/>
        <v>70086276.274228647</v>
      </c>
      <c r="AC1664" s="23">
        <f t="shared" si="1215"/>
        <v>74889487.274228647</v>
      </c>
      <c r="AD1664" s="23">
        <f t="shared" si="1221"/>
        <v>4803211</v>
      </c>
      <c r="AE1664" s="24">
        <f t="shared" si="1229"/>
        <v>70086276.274228647</v>
      </c>
      <c r="AF1664" s="3">
        <f t="shared" si="1216"/>
        <v>0</v>
      </c>
      <c r="AG1664" s="2">
        <f t="shared" si="1198"/>
        <v>0</v>
      </c>
      <c r="AH1664" s="2">
        <f t="shared" si="1199"/>
        <v>119.57841467821959</v>
      </c>
      <c r="AI1664" s="23">
        <f t="shared" si="1222"/>
        <v>9371078192.2862682</v>
      </c>
      <c r="AJ1664" s="23">
        <f t="shared" si="1200"/>
        <v>6219.922423797766</v>
      </c>
      <c r="AK1664" s="23">
        <f t="shared" si="1201"/>
        <v>0</v>
      </c>
      <c r="AL1664" s="23">
        <f t="shared" si="1226"/>
        <v>0</v>
      </c>
      <c r="AM1664" s="23">
        <f t="shared" si="1227"/>
        <v>0</v>
      </c>
      <c r="AN1664" s="16">
        <f t="shared" si="1217"/>
        <v>0</v>
      </c>
      <c r="AO1664" s="23">
        <f t="shared" si="1218"/>
        <v>0</v>
      </c>
      <c r="AP1664" s="22">
        <f t="shared" si="1219"/>
        <v>0</v>
      </c>
      <c r="AQ1664" s="30">
        <f t="shared" si="1202"/>
        <v>6694311509.7782469</v>
      </c>
      <c r="AR1664" s="28">
        <f t="shared" si="1203"/>
        <v>3197563183.9798517</v>
      </c>
      <c r="AS1664" s="25">
        <f t="shared" si="1204"/>
        <v>200337590.02425668</v>
      </c>
      <c r="AT1664" s="32">
        <f t="shared" si="1205"/>
        <v>0</v>
      </c>
      <c r="AU1664" s="23">
        <f t="shared" si="1206"/>
        <v>0</v>
      </c>
      <c r="AV1664" s="22">
        <f t="shared" si="1207"/>
        <v>924642300.45297086</v>
      </c>
      <c r="AW1664" s="31">
        <f t="shared" si="1220"/>
        <v>4600018557.0821524</v>
      </c>
      <c r="AX1664" s="21"/>
      <c r="AY1664" s="21"/>
      <c r="AZ1664" s="21"/>
      <c r="BA1664" s="21"/>
    </row>
    <row r="1665" spans="1:53" x14ac:dyDescent="0.25">
      <c r="A1665" s="21">
        <f t="shared" si="1228"/>
        <v>570</v>
      </c>
      <c r="B1665" s="21" t="s">
        <v>28</v>
      </c>
      <c r="C1665" s="27">
        <f t="shared" si="1185"/>
        <v>0</v>
      </c>
      <c r="D1665" s="27">
        <f t="shared" si="1208"/>
        <v>0</v>
      </c>
      <c r="E1665" s="27" t="b">
        <f t="shared" si="1184"/>
        <v>1</v>
      </c>
      <c r="F1665" s="29">
        <f t="shared" si="1186"/>
        <v>0</v>
      </c>
      <c r="G1665" s="27">
        <f t="shared" si="1209"/>
        <v>0</v>
      </c>
      <c r="H1665" s="22">
        <f t="shared" si="1187"/>
        <v>20952014518.929939</v>
      </c>
      <c r="I1665" s="23">
        <f t="shared" si="1188"/>
        <v>132580106.5049091</v>
      </c>
      <c r="J1665" s="23">
        <f t="shared" si="1189"/>
        <v>1086</v>
      </c>
      <c r="K1665" s="19">
        <f t="shared" si="1210"/>
        <v>225.0831931027827</v>
      </c>
      <c r="L1665" s="16">
        <f t="shared" si="1190"/>
        <v>144.52106308930735</v>
      </c>
      <c r="M1665" s="23">
        <f>M1664-IF($B1665="B",(Percent_Rent_In_Elsies*2.49%/12 * H1664)/K1664,0)+IF($B1665="D",N1665,0)+IF(B1665="D",AK1664)+IF(B1665="C",F1664*90%)-(Y1665-Y1664)-IF($B1665="A",Q1664/K1664) + IF($B1665="A",Q1664/K1664)</f>
        <v>-35023965.955325961</v>
      </c>
      <c r="N1665" s="23">
        <f t="shared" si="1191"/>
        <v>0</v>
      </c>
      <c r="O1665" s="22">
        <f t="shared" si="1192"/>
        <v>0</v>
      </c>
      <c r="P1665" s="22">
        <f t="shared" si="1223"/>
        <v>14889631.62885619</v>
      </c>
      <c r="Q1665" s="22">
        <f t="shared" si="1224"/>
        <v>0</v>
      </c>
      <c r="R1665" s="22">
        <f t="shared" si="1193"/>
        <v>256164001.99493283</v>
      </c>
      <c r="S1665" s="16">
        <f t="shared" si="1230"/>
        <v>0</v>
      </c>
      <c r="T1665" s="15">
        <f t="shared" si="1194"/>
        <v>0</v>
      </c>
      <c r="U1665" s="23">
        <f t="shared" si="1211"/>
        <v>1138086.1403245321</v>
      </c>
      <c r="V1665" s="23">
        <f t="shared" si="1212"/>
        <v>0</v>
      </c>
      <c r="W1665" s="23">
        <f t="shared" si="1225"/>
        <v>0</v>
      </c>
      <c r="X1665" s="23">
        <f t="shared" si="1213"/>
        <v>31764534.636701811</v>
      </c>
      <c r="Y1665" s="23">
        <f t="shared" si="1195"/>
        <v>13825559.361691331</v>
      </c>
      <c r="Z1665" s="3">
        <f t="shared" si="1196"/>
        <v>4734.1353736670144</v>
      </c>
      <c r="AA1665" s="23">
        <f t="shared" si="1197"/>
        <v>58358391.4139686</v>
      </c>
      <c r="AB1665" s="26">
        <f t="shared" si="1214"/>
        <v>70086276.274228647</v>
      </c>
      <c r="AC1665" s="23">
        <f t="shared" si="1215"/>
        <v>74889487.274228647</v>
      </c>
      <c r="AD1665" s="23">
        <f t="shared" si="1221"/>
        <v>4803211</v>
      </c>
      <c r="AE1665" s="24">
        <f t="shared" si="1229"/>
        <v>70086276.274228647</v>
      </c>
      <c r="AF1665" s="3">
        <f t="shared" si="1216"/>
        <v>0</v>
      </c>
      <c r="AG1665" s="2">
        <f t="shared" si="1198"/>
        <v>568096244.84004176</v>
      </c>
      <c r="AH1665" s="2">
        <f t="shared" si="1199"/>
        <v>119.57841467821959</v>
      </c>
      <c r="AI1665" s="23">
        <f t="shared" si="1222"/>
        <v>9382495059.8557587</v>
      </c>
      <c r="AJ1665" s="23">
        <f t="shared" si="1200"/>
        <v>6219.922423797766</v>
      </c>
      <c r="AK1665" s="23">
        <f t="shared" si="1201"/>
        <v>0</v>
      </c>
      <c r="AL1665" s="23">
        <f t="shared" si="1226"/>
        <v>0</v>
      </c>
      <c r="AM1665" s="23">
        <f t="shared" si="1227"/>
        <v>0</v>
      </c>
      <c r="AN1665" s="16">
        <f t="shared" si="1217"/>
        <v>0</v>
      </c>
      <c r="AO1665" s="23">
        <f t="shared" si="1218"/>
        <v>0</v>
      </c>
      <c r="AP1665" s="22">
        <f t="shared" si="1219"/>
        <v>0</v>
      </c>
      <c r="AQ1665" s="30">
        <f t="shared" si="1202"/>
        <v>6694311509.7782469</v>
      </c>
      <c r="AR1665" s="28">
        <f t="shared" si="1203"/>
        <v>3197563183.9798517</v>
      </c>
      <c r="AS1665" s="25">
        <f t="shared" si="1204"/>
        <v>200337590.02425668</v>
      </c>
      <c r="AT1665" s="32">
        <f t="shared" si="1205"/>
        <v>9468.2707473340288</v>
      </c>
      <c r="AU1665" s="23">
        <f t="shared" si="1206"/>
        <v>9468.2707473340288</v>
      </c>
      <c r="AV1665" s="22">
        <f t="shared" si="1207"/>
        <v>931064149.45425498</v>
      </c>
      <c r="AW1665" s="31">
        <f t="shared" si="1220"/>
        <v>4600018557.0821524</v>
      </c>
      <c r="AX1665" s="21"/>
      <c r="AY1665" s="21"/>
      <c r="AZ1665" s="21"/>
      <c r="BA1665" s="21"/>
    </row>
    <row r="1666" spans="1:53" x14ac:dyDescent="0.25">
      <c r="A1666">
        <f t="shared" si="1228"/>
        <v>571</v>
      </c>
      <c r="B1666" t="s">
        <v>6</v>
      </c>
      <c r="C1666" s="27">
        <f t="shared" si="1185"/>
        <v>0</v>
      </c>
      <c r="D1666" s="27">
        <f t="shared" si="1208"/>
        <v>0</v>
      </c>
      <c r="E1666" s="27" t="b">
        <f t="shared" si="1184"/>
        <v>1</v>
      </c>
      <c r="F1666" s="29">
        <f t="shared" si="1186"/>
        <v>0</v>
      </c>
      <c r="G1666" s="27">
        <f t="shared" si="1209"/>
        <v>0</v>
      </c>
      <c r="H1666" s="22">
        <f t="shared" si="1187"/>
        <v>20986934543.128155</v>
      </c>
      <c r="I1666" s="23">
        <f t="shared" si="1188"/>
        <v>132580106.5049091</v>
      </c>
      <c r="J1666" s="23">
        <f t="shared" si="1189"/>
        <v>1086</v>
      </c>
      <c r="K1666" s="19">
        <f t="shared" si="1210"/>
        <v>225.0831931027827</v>
      </c>
      <c r="L1666" s="16">
        <f t="shared" si="1190"/>
        <v>144.76193152778953</v>
      </c>
      <c r="M1666" s="23">
        <f>M1665-IF($B1666="B",(Percent_Rent_In_Elsies*2.49%/12 * H1665)/K1665,0)+IF($B1666="D",N1666,0)+IF(B1666="D",AK1665)+IF(B1666="C",F1665*90%)-(Y1666-Y1665)-IF($B1666="A",Q1665/K1665) + IF($B1666="A",Q1665/K1665)</f>
        <v>-35023965.955325961</v>
      </c>
      <c r="N1666" s="23">
        <f t="shared" si="1191"/>
        <v>0</v>
      </c>
      <c r="O1666" s="22">
        <f t="shared" si="1192"/>
        <v>0</v>
      </c>
      <c r="P1666" s="22">
        <f t="shared" si="1223"/>
        <v>0</v>
      </c>
      <c r="Q1666" s="22">
        <f t="shared" si="1224"/>
        <v>0</v>
      </c>
      <c r="R1666" s="22">
        <f t="shared" si="1193"/>
        <v>256164001.99493283</v>
      </c>
      <c r="S1666" s="16">
        <f t="shared" si="1230"/>
        <v>0</v>
      </c>
      <c r="T1666" s="15">
        <f t="shared" si="1194"/>
        <v>0</v>
      </c>
      <c r="U1666" s="23">
        <f t="shared" si="1211"/>
        <v>1138086.1403245321</v>
      </c>
      <c r="V1666" s="23">
        <f t="shared" si="1212"/>
        <v>0</v>
      </c>
      <c r="W1666" s="23">
        <f t="shared" si="1225"/>
        <v>0</v>
      </c>
      <c r="X1666" s="23">
        <f t="shared" si="1213"/>
        <v>31788205.313570146</v>
      </c>
      <c r="Y1666" s="23">
        <f t="shared" si="1195"/>
        <v>13825559.361691331</v>
      </c>
      <c r="Z1666" s="3">
        <f t="shared" si="1196"/>
        <v>0</v>
      </c>
      <c r="AA1666" s="23">
        <f t="shared" si="1197"/>
        <v>58358391.4139686</v>
      </c>
      <c r="AB1666" s="26">
        <f t="shared" si="1214"/>
        <v>70086276.274228647</v>
      </c>
      <c r="AC1666" s="23">
        <f t="shared" si="1215"/>
        <v>74889487.274228647</v>
      </c>
      <c r="AD1666" s="23">
        <f t="shared" si="1221"/>
        <v>4803211</v>
      </c>
      <c r="AE1666" s="24">
        <f t="shared" si="1229"/>
        <v>70086276.274228647</v>
      </c>
      <c r="AF1666" s="3">
        <f t="shared" si="1216"/>
        <v>0</v>
      </c>
      <c r="AG1666" s="2">
        <f t="shared" si="1198"/>
        <v>0</v>
      </c>
      <c r="AH1666" s="2">
        <f t="shared" si="1199"/>
        <v>119.77771203601662</v>
      </c>
      <c r="AI1666" s="23">
        <f t="shared" si="1222"/>
        <v>9382495059.8557587</v>
      </c>
      <c r="AJ1666" s="23">
        <f t="shared" si="1200"/>
        <v>6219.922423797766</v>
      </c>
      <c r="AK1666" s="23">
        <f t="shared" si="1201"/>
        <v>0</v>
      </c>
      <c r="AL1666" s="23">
        <f t="shared" si="1226"/>
        <v>0</v>
      </c>
      <c r="AM1666" s="23">
        <f t="shared" si="1227"/>
        <v>0</v>
      </c>
      <c r="AN1666" s="16">
        <f t="shared" si="1217"/>
        <v>0</v>
      </c>
      <c r="AO1666" s="23">
        <f t="shared" si="1218"/>
        <v>0</v>
      </c>
      <c r="AP1666" s="22">
        <f t="shared" si="1219"/>
        <v>0</v>
      </c>
      <c r="AQ1666" s="30">
        <f t="shared" si="1202"/>
        <v>6694311509.7782469</v>
      </c>
      <c r="AR1666" s="28">
        <f t="shared" si="1203"/>
        <v>3197563183.9798517</v>
      </c>
      <c r="AS1666" s="25">
        <f t="shared" si="1204"/>
        <v>200337590.02425668</v>
      </c>
      <c r="AT1666" s="32">
        <f t="shared" si="1205"/>
        <v>0</v>
      </c>
      <c r="AU1666" s="23">
        <f t="shared" si="1206"/>
        <v>0</v>
      </c>
      <c r="AV1666" s="22">
        <f t="shared" si="1207"/>
        <v>931064149.45425498</v>
      </c>
      <c r="AW1666" s="31">
        <f t="shared" si="1220"/>
        <v>4585128925.4532967</v>
      </c>
    </row>
    <row r="1667" spans="1:53" x14ac:dyDescent="0.25">
      <c r="A1667">
        <f t="shared" si="1228"/>
        <v>571</v>
      </c>
      <c r="B1667" t="s">
        <v>7</v>
      </c>
      <c r="C1667" s="27">
        <f t="shared" si="1185"/>
        <v>0</v>
      </c>
      <c r="D1667" s="27">
        <f t="shared" si="1208"/>
        <v>0</v>
      </c>
      <c r="E1667" s="27" t="b">
        <f t="shared" si="1184"/>
        <v>1</v>
      </c>
      <c r="F1667" s="29">
        <f t="shared" si="1186"/>
        <v>0</v>
      </c>
      <c r="G1667" s="27">
        <f t="shared" si="1209"/>
        <v>0</v>
      </c>
      <c r="H1667" s="22">
        <f t="shared" si="1187"/>
        <v>20986934543.128155</v>
      </c>
      <c r="I1667" s="23">
        <f t="shared" si="1188"/>
        <v>132580106.5049091</v>
      </c>
      <c r="J1667" s="23">
        <f t="shared" si="1189"/>
        <v>1086</v>
      </c>
      <c r="K1667" s="19">
        <f t="shared" si="1210"/>
        <v>225.0831931027827</v>
      </c>
      <c r="L1667" s="16">
        <f t="shared" si="1190"/>
        <v>144.76193152778953</v>
      </c>
      <c r="M1667" s="23">
        <f>M1666-IF($B1667="B",(Percent_Rent_In_Elsies*2.49%/12 * H1666)/K1666,0)+IF($B1667="D",N1667,0)+IF(B1667="D",AK1666)+IF(B1667="C",F1666*90%)-(Y1667-Y1666)-IF($B1667="A",Q1666/K1666) + IF($B1667="A",Q1666/K1666)</f>
        <v>-35120703.27404061</v>
      </c>
      <c r="N1667" s="23">
        <f t="shared" si="1191"/>
        <v>0</v>
      </c>
      <c r="O1667" s="22">
        <f t="shared" si="1192"/>
        <v>0</v>
      </c>
      <c r="P1667" s="22">
        <f t="shared" si="1223"/>
        <v>0</v>
      </c>
      <c r="Q1667" s="22">
        <f t="shared" si="1224"/>
        <v>0</v>
      </c>
      <c r="R1667" s="22">
        <f t="shared" si="1193"/>
        <v>234817001.82868844</v>
      </c>
      <c r="S1667" s="16">
        <f t="shared" si="1230"/>
        <v>21347000.166244403</v>
      </c>
      <c r="T1667" s="15">
        <f t="shared" si="1194"/>
        <v>0</v>
      </c>
      <c r="U1667" s="23">
        <f t="shared" si="1211"/>
        <v>1043245.628630821</v>
      </c>
      <c r="V1667" s="23">
        <f t="shared" si="1212"/>
        <v>94840.511693711</v>
      </c>
      <c r="W1667" s="23">
        <f t="shared" si="1225"/>
        <v>0</v>
      </c>
      <c r="X1667" s="23">
        <f t="shared" si="1213"/>
        <v>31788205.313570146</v>
      </c>
      <c r="Y1667" s="23">
        <f t="shared" si="1195"/>
        <v>13825559.361691331</v>
      </c>
      <c r="Z1667" s="3">
        <f t="shared" si="1196"/>
        <v>0</v>
      </c>
      <c r="AA1667" s="23">
        <f t="shared" si="1197"/>
        <v>58358391.4139686</v>
      </c>
      <c r="AB1667" s="26">
        <f t="shared" si="1214"/>
        <v>70086276.274228647</v>
      </c>
      <c r="AC1667" s="23">
        <f t="shared" si="1215"/>
        <v>74889487.274228647</v>
      </c>
      <c r="AD1667" s="23">
        <f t="shared" si="1221"/>
        <v>4803211</v>
      </c>
      <c r="AE1667" s="24">
        <f t="shared" si="1229"/>
        <v>70086276.274228647</v>
      </c>
      <c r="AF1667" s="3">
        <f t="shared" si="1216"/>
        <v>0</v>
      </c>
      <c r="AG1667" s="2">
        <f t="shared" si="1198"/>
        <v>0</v>
      </c>
      <c r="AH1667" s="2">
        <f t="shared" si="1199"/>
        <v>119.77771203601662</v>
      </c>
      <c r="AI1667" s="23">
        <f t="shared" si="1222"/>
        <v>9382495059.8557587</v>
      </c>
      <c r="AJ1667" s="23">
        <f t="shared" si="1200"/>
        <v>6219.922423797766</v>
      </c>
      <c r="AK1667" s="23">
        <f t="shared" si="1201"/>
        <v>0</v>
      </c>
      <c r="AL1667" s="23">
        <f t="shared" si="1226"/>
        <v>1761252.5260868073</v>
      </c>
      <c r="AM1667" s="23">
        <f t="shared" si="1227"/>
        <v>1643228112.1466687</v>
      </c>
      <c r="AN1667" s="16">
        <f t="shared" si="1217"/>
        <v>0</v>
      </c>
      <c r="AO1667" s="23">
        <f t="shared" si="1218"/>
        <v>96737.318714652036</v>
      </c>
      <c r="AP1667" s="22">
        <f t="shared" si="1219"/>
        <v>21773944.588495463</v>
      </c>
      <c r="AQ1667" s="30">
        <f t="shared" si="1202"/>
        <v>6737674320.4262352</v>
      </c>
      <c r="AR1667" s="28">
        <f t="shared" si="1203"/>
        <v>3219152050.0393448</v>
      </c>
      <c r="AS1667" s="25">
        <f t="shared" si="1204"/>
        <v>200337590.02425668</v>
      </c>
      <c r="AT1667" s="32">
        <f t="shared" si="1205"/>
        <v>0</v>
      </c>
      <c r="AU1667" s="23">
        <f t="shared" si="1206"/>
        <v>0</v>
      </c>
      <c r="AV1667" s="22">
        <f t="shared" si="1207"/>
        <v>931064149.45425498</v>
      </c>
      <c r="AW1667" s="31">
        <f t="shared" si="1220"/>
        <v>4628491736.101285</v>
      </c>
    </row>
    <row r="1668" spans="1:53" s="21" customFormat="1" x14ac:dyDescent="0.25">
      <c r="A1668">
        <f t="shared" si="1228"/>
        <v>571</v>
      </c>
      <c r="B1668" t="s">
        <v>8</v>
      </c>
      <c r="C1668" s="27">
        <f t="shared" si="1185"/>
        <v>0</v>
      </c>
      <c r="D1668" s="27">
        <f t="shared" si="1208"/>
        <v>0</v>
      </c>
      <c r="E1668" s="27" t="b">
        <f t="shared" si="1184"/>
        <v>1</v>
      </c>
      <c r="F1668" s="29">
        <f t="shared" si="1186"/>
        <v>0</v>
      </c>
      <c r="G1668" s="27">
        <f t="shared" si="1209"/>
        <v>0</v>
      </c>
      <c r="H1668" s="22">
        <f t="shared" si="1187"/>
        <v>20986934543.128155</v>
      </c>
      <c r="I1668" s="23">
        <f t="shared" si="1188"/>
        <v>132580106.5049091</v>
      </c>
      <c r="J1668" s="23">
        <f t="shared" si="1189"/>
        <v>1086</v>
      </c>
      <c r="K1668" s="19">
        <f t="shared" si="1210"/>
        <v>225.0831931027827</v>
      </c>
      <c r="L1668" s="16">
        <f t="shared" si="1190"/>
        <v>144.76193152778953</v>
      </c>
      <c r="M1668" s="23">
        <f>M1667-IF($B1668="B",(Percent_Rent_In_Elsies*2.49%/12 * H1667)/K1667,0)+IF($B1668="D",N1668,0)+IF(B1668="D",AK1667)+IF(B1668="C",F1667*90%)-(Y1668-Y1667)-IF($B1668="A",Q1667/K1667) + IF($B1668="A",Q1667/K1667)</f>
        <v>-35120703.27404061</v>
      </c>
      <c r="N1668" s="23">
        <f t="shared" si="1191"/>
        <v>0</v>
      </c>
      <c r="O1668" s="22">
        <f t="shared" si="1192"/>
        <v>0</v>
      </c>
      <c r="P1668" s="22">
        <f t="shared" si="1223"/>
        <v>0</v>
      </c>
      <c r="Q1668" s="22">
        <f t="shared" si="1224"/>
        <v>0</v>
      </c>
      <c r="R1668" s="22">
        <f t="shared" si="1193"/>
        <v>256590946.41718391</v>
      </c>
      <c r="S1668" s="16">
        <f t="shared" si="1230"/>
        <v>21347000.166244403</v>
      </c>
      <c r="T1668" s="15">
        <f t="shared" si="1194"/>
        <v>0</v>
      </c>
      <c r="U1668" s="23">
        <f t="shared" si="1211"/>
        <v>1139982.9473454731</v>
      </c>
      <c r="V1668" s="23">
        <f t="shared" si="1212"/>
        <v>94840.511693711</v>
      </c>
      <c r="W1668" s="23">
        <f t="shared" si="1225"/>
        <v>0</v>
      </c>
      <c r="X1668" s="23">
        <f t="shared" si="1213"/>
        <v>31788205.313570146</v>
      </c>
      <c r="Y1668" s="23">
        <f t="shared" si="1195"/>
        <v>13825559.361691331</v>
      </c>
      <c r="Z1668" s="3">
        <f t="shared" si="1196"/>
        <v>0</v>
      </c>
      <c r="AA1668" s="23">
        <f t="shared" si="1197"/>
        <v>58358391.4139686</v>
      </c>
      <c r="AB1668" s="26">
        <f t="shared" si="1214"/>
        <v>70086276.274228662</v>
      </c>
      <c r="AC1668" s="23">
        <f t="shared" si="1215"/>
        <v>74889487.274228647</v>
      </c>
      <c r="AD1668" s="23">
        <f t="shared" si="1221"/>
        <v>4803211</v>
      </c>
      <c r="AE1668" s="24">
        <f t="shared" si="1229"/>
        <v>70086276.274228647</v>
      </c>
      <c r="AF1668" s="3">
        <f t="shared" si="1216"/>
        <v>1E-4</v>
      </c>
      <c r="AG1668" s="2">
        <f t="shared" si="1198"/>
        <v>0</v>
      </c>
      <c r="AH1668" s="2">
        <f t="shared" si="1199"/>
        <v>119.77771203601662</v>
      </c>
      <c r="AI1668" s="23">
        <f t="shared" si="1222"/>
        <v>9382495059.8557587</v>
      </c>
      <c r="AJ1668" s="23">
        <f t="shared" si="1200"/>
        <v>6219.922423797766</v>
      </c>
      <c r="AK1668" s="23">
        <f t="shared" si="1201"/>
        <v>60049.92852547724</v>
      </c>
      <c r="AL1668" s="23">
        <f t="shared" si="1226"/>
        <v>0</v>
      </c>
      <c r="AM1668" s="23">
        <f t="shared" si="1227"/>
        <v>0</v>
      </c>
      <c r="AN1668" s="16">
        <f t="shared" si="1217"/>
        <v>0</v>
      </c>
      <c r="AO1668" s="23">
        <f t="shared" si="1218"/>
        <v>0</v>
      </c>
      <c r="AP1668" s="22">
        <f t="shared" si="1219"/>
        <v>0</v>
      </c>
      <c r="AQ1668" s="30">
        <f t="shared" si="1202"/>
        <v>6737674320.4262352</v>
      </c>
      <c r="AR1668" s="28">
        <f t="shared" si="1203"/>
        <v>3219152050.0393448</v>
      </c>
      <c r="AS1668" s="25">
        <f t="shared" si="1204"/>
        <v>200337590.02425668</v>
      </c>
      <c r="AT1668" s="32">
        <f t="shared" si="1205"/>
        <v>0</v>
      </c>
      <c r="AU1668" s="23">
        <f t="shared" si="1206"/>
        <v>0</v>
      </c>
      <c r="AV1668" s="22">
        <f t="shared" si="1207"/>
        <v>931064149.45425498</v>
      </c>
      <c r="AW1668" s="31">
        <f t="shared" si="1220"/>
        <v>4628491736.101285</v>
      </c>
      <c r="AX1668"/>
      <c r="AY1668"/>
      <c r="AZ1668"/>
      <c r="BA1668"/>
    </row>
    <row r="1669" spans="1:53" s="21" customFormat="1" x14ac:dyDescent="0.25">
      <c r="A1669">
        <f t="shared" si="1228"/>
        <v>571</v>
      </c>
      <c r="B1669" t="s">
        <v>9</v>
      </c>
      <c r="C1669" s="27">
        <f t="shared" si="1185"/>
        <v>0</v>
      </c>
      <c r="D1669" s="27">
        <f t="shared" si="1208"/>
        <v>0</v>
      </c>
      <c r="E1669" s="27" t="b">
        <f t="shared" si="1184"/>
        <v>1</v>
      </c>
      <c r="F1669" s="29">
        <f t="shared" si="1186"/>
        <v>0</v>
      </c>
      <c r="G1669" s="27">
        <f t="shared" si="1209"/>
        <v>0</v>
      </c>
      <c r="H1669" s="22">
        <f t="shared" si="1187"/>
        <v>20986934543.128155</v>
      </c>
      <c r="I1669" s="23">
        <f t="shared" si="1188"/>
        <v>132580106.5049091</v>
      </c>
      <c r="J1669" s="23">
        <f t="shared" si="1189"/>
        <v>1086</v>
      </c>
      <c r="K1669" s="19">
        <f t="shared" si="1210"/>
        <v>225.0831931027827</v>
      </c>
      <c r="L1669" s="16">
        <f t="shared" si="1190"/>
        <v>144.76193152778953</v>
      </c>
      <c r="M1669" s="23">
        <f>M1668-IF($B1669="B",(Percent_Rent_In_Elsies*2.49%/12 * H1668)/K1668,0)+IF($B1669="D",N1669,0)+IF(B1669="D",AK1668)+IF(B1669="C",F1668*90%)-(Y1669-Y1668)-IF($B1669="A",Q1668/K1668) + IF($B1669="A",Q1668/K1668)</f>
        <v>-35060653.345515132</v>
      </c>
      <c r="N1669" s="23">
        <f t="shared" si="1191"/>
        <v>0</v>
      </c>
      <c r="O1669" s="22">
        <f t="shared" si="1192"/>
        <v>14914447.962862968</v>
      </c>
      <c r="P1669" s="22">
        <f t="shared" si="1223"/>
        <v>0</v>
      </c>
      <c r="Q1669" s="22">
        <f t="shared" si="1224"/>
        <v>0</v>
      </c>
      <c r="R1669" s="22">
        <f t="shared" si="1193"/>
        <v>256590946.41718391</v>
      </c>
      <c r="S1669" s="16">
        <f t="shared" si="1230"/>
        <v>0</v>
      </c>
      <c r="T1669" s="15">
        <f t="shared" si="1194"/>
        <v>6432552.2033814341</v>
      </c>
      <c r="U1669" s="23">
        <f t="shared" si="1211"/>
        <v>1139982.9473454731</v>
      </c>
      <c r="V1669" s="23">
        <f t="shared" si="1212"/>
        <v>0</v>
      </c>
      <c r="W1669" s="23">
        <f t="shared" si="1225"/>
        <v>94840.511693711</v>
      </c>
      <c r="X1669" s="23">
        <f t="shared" si="1213"/>
        <v>31788205.313570146</v>
      </c>
      <c r="Y1669" s="23">
        <f t="shared" si="1195"/>
        <v>13825559.361691331</v>
      </c>
      <c r="Z1669" s="3">
        <f t="shared" si="1196"/>
        <v>0</v>
      </c>
      <c r="AA1669" s="23">
        <f t="shared" si="1197"/>
        <v>58298341.485443123</v>
      </c>
      <c r="AB1669" s="26">
        <f t="shared" si="1214"/>
        <v>70086276.274228662</v>
      </c>
      <c r="AC1669" s="23">
        <f t="shared" si="1215"/>
        <v>74889487.274228647</v>
      </c>
      <c r="AD1669" s="23">
        <f t="shared" si="1221"/>
        <v>4803211</v>
      </c>
      <c r="AE1669" s="24">
        <f t="shared" si="1229"/>
        <v>70086276.274228647</v>
      </c>
      <c r="AF1669" s="3">
        <f t="shared" si="1216"/>
        <v>0</v>
      </c>
      <c r="AG1669" s="2">
        <f t="shared" si="1198"/>
        <v>0</v>
      </c>
      <c r="AH1669" s="2">
        <f t="shared" si="1199"/>
        <v>119.77771203601662</v>
      </c>
      <c r="AI1669" s="23">
        <f t="shared" si="1222"/>
        <v>9372840610.099968</v>
      </c>
      <c r="AJ1669" s="23">
        <f t="shared" si="1200"/>
        <v>6219.922423797766</v>
      </c>
      <c r="AK1669" s="23">
        <f t="shared" si="1201"/>
        <v>0</v>
      </c>
      <c r="AL1669" s="23">
        <f t="shared" si="1226"/>
        <v>0</v>
      </c>
      <c r="AM1669" s="23">
        <f t="shared" si="1227"/>
        <v>0</v>
      </c>
      <c r="AN1669" s="16">
        <f t="shared" si="1217"/>
        <v>0</v>
      </c>
      <c r="AO1669" s="23">
        <f t="shared" si="1218"/>
        <v>0</v>
      </c>
      <c r="AP1669" s="22">
        <f t="shared" si="1219"/>
        <v>0</v>
      </c>
      <c r="AQ1669" s="30">
        <f t="shared" si="1202"/>
        <v>6737674320.4262352</v>
      </c>
      <c r="AR1669" s="28">
        <f t="shared" si="1203"/>
        <v>3219152050.0393448</v>
      </c>
      <c r="AS1669" s="25">
        <f t="shared" si="1204"/>
        <v>200337590.02425668</v>
      </c>
      <c r="AT1669" s="32">
        <f t="shared" si="1205"/>
        <v>0</v>
      </c>
      <c r="AU1669" s="23">
        <f t="shared" si="1206"/>
        <v>0</v>
      </c>
      <c r="AV1669" s="22">
        <f t="shared" si="1207"/>
        <v>931064149.45425498</v>
      </c>
      <c r="AW1669" s="31">
        <f t="shared" si="1220"/>
        <v>4628491736.101285</v>
      </c>
      <c r="AX1669"/>
      <c r="AY1669"/>
      <c r="AZ1669"/>
      <c r="BA1669"/>
    </row>
    <row r="1670" spans="1:53" x14ac:dyDescent="0.25">
      <c r="A1670" s="21">
        <f t="shared" si="1228"/>
        <v>571</v>
      </c>
      <c r="B1670" s="21" t="s">
        <v>28</v>
      </c>
      <c r="C1670" s="27">
        <f t="shared" si="1185"/>
        <v>0</v>
      </c>
      <c r="D1670" s="27">
        <f t="shared" si="1208"/>
        <v>0</v>
      </c>
      <c r="E1670" s="27" t="b">
        <f t="shared" si="1184"/>
        <v>1</v>
      </c>
      <c r="F1670" s="29">
        <f t="shared" si="1186"/>
        <v>0</v>
      </c>
      <c r="G1670" s="27">
        <f t="shared" si="1209"/>
        <v>0</v>
      </c>
      <c r="H1670" s="22">
        <f t="shared" si="1187"/>
        <v>20986934543.128155</v>
      </c>
      <c r="I1670" s="23">
        <f t="shared" si="1188"/>
        <v>132580106.5049091</v>
      </c>
      <c r="J1670" s="23">
        <f t="shared" si="1189"/>
        <v>1086</v>
      </c>
      <c r="K1670" s="19">
        <f t="shared" si="1210"/>
        <v>225.0831931027827</v>
      </c>
      <c r="L1670" s="16">
        <f t="shared" si="1190"/>
        <v>144.76193152778953</v>
      </c>
      <c r="M1670" s="23">
        <f>M1669-IF($B1670="B",(Percent_Rent_In_Elsies*2.49%/12 * H1669)/K1669,0)+IF($B1670="D",N1670,0)+IF(B1670="D",AK1669)+IF(B1670="C",F1669*90%)-(Y1670-Y1669)-IF($B1670="A",Q1669/K1669) + IF($B1670="A",Q1669/K1669)</f>
        <v>-35060653.345515132</v>
      </c>
      <c r="N1670" s="23">
        <f t="shared" si="1191"/>
        <v>0</v>
      </c>
      <c r="O1670" s="22">
        <f t="shared" si="1192"/>
        <v>0</v>
      </c>
      <c r="P1670" s="22">
        <f t="shared" si="1223"/>
        <v>14914447.962862968</v>
      </c>
      <c r="Q1670" s="22">
        <f t="shared" si="1224"/>
        <v>0</v>
      </c>
      <c r="R1670" s="22">
        <f t="shared" si="1193"/>
        <v>256590946.41718391</v>
      </c>
      <c r="S1670" s="16">
        <f t="shared" si="1230"/>
        <v>0</v>
      </c>
      <c r="T1670" s="15">
        <f t="shared" si="1194"/>
        <v>0</v>
      </c>
      <c r="U1670" s="23">
        <f t="shared" si="1211"/>
        <v>1139982.9473454731</v>
      </c>
      <c r="V1670" s="23">
        <f t="shared" si="1212"/>
        <v>0</v>
      </c>
      <c r="W1670" s="23">
        <f t="shared" si="1225"/>
        <v>0</v>
      </c>
      <c r="X1670" s="23">
        <f t="shared" si="1213"/>
        <v>31788205.313570146</v>
      </c>
      <c r="Y1670" s="23">
        <f t="shared" si="1195"/>
        <v>13825559.361691331</v>
      </c>
      <c r="Z1670" s="3">
        <f t="shared" si="1196"/>
        <v>4742.0255846855507</v>
      </c>
      <c r="AA1670" s="23">
        <f t="shared" si="1197"/>
        <v>58369471.869213402</v>
      </c>
      <c r="AB1670" s="26">
        <f t="shared" si="1214"/>
        <v>70086276.274228632</v>
      </c>
      <c r="AC1670" s="23">
        <f t="shared" si="1215"/>
        <v>74889487.274228647</v>
      </c>
      <c r="AD1670" s="23">
        <f t="shared" si="1221"/>
        <v>4803211</v>
      </c>
      <c r="AE1670" s="24">
        <f t="shared" si="1229"/>
        <v>70086276.274228647</v>
      </c>
      <c r="AF1670" s="3">
        <f t="shared" si="1216"/>
        <v>0</v>
      </c>
      <c r="AG1670" s="2">
        <f t="shared" si="1198"/>
        <v>569043070.16226602</v>
      </c>
      <c r="AH1670" s="2">
        <f t="shared" si="1199"/>
        <v>119.77771203601662</v>
      </c>
      <c r="AI1670" s="23">
        <f t="shared" si="1222"/>
        <v>9384276505.7468548</v>
      </c>
      <c r="AJ1670" s="23">
        <f t="shared" si="1200"/>
        <v>6219.922423797766</v>
      </c>
      <c r="AK1670" s="23">
        <f t="shared" si="1201"/>
        <v>0</v>
      </c>
      <c r="AL1670" s="23">
        <f t="shared" si="1226"/>
        <v>0</v>
      </c>
      <c r="AM1670" s="23">
        <f t="shared" si="1227"/>
        <v>0</v>
      </c>
      <c r="AN1670" s="16">
        <f t="shared" si="1217"/>
        <v>0</v>
      </c>
      <c r="AO1670" s="23">
        <f t="shared" si="1218"/>
        <v>0</v>
      </c>
      <c r="AP1670" s="22">
        <f t="shared" si="1219"/>
        <v>0</v>
      </c>
      <c r="AQ1670" s="30">
        <f t="shared" si="1202"/>
        <v>6737674320.4262352</v>
      </c>
      <c r="AR1670" s="28">
        <f t="shared" si="1203"/>
        <v>3219152050.0393448</v>
      </c>
      <c r="AS1670" s="25">
        <f t="shared" si="1204"/>
        <v>200337590.02425668</v>
      </c>
      <c r="AT1670" s="32">
        <f t="shared" si="1205"/>
        <v>9484.0511693711014</v>
      </c>
      <c r="AU1670" s="23">
        <f t="shared" si="1206"/>
        <v>9484.0511693711014</v>
      </c>
      <c r="AV1670" s="22">
        <f t="shared" si="1207"/>
        <v>937496701.6576364</v>
      </c>
      <c r="AW1670" s="31">
        <f t="shared" si="1220"/>
        <v>4628491736.101285</v>
      </c>
    </row>
    <row r="1671" spans="1:53" x14ac:dyDescent="0.25">
      <c r="A1671">
        <f t="shared" si="1228"/>
        <v>572</v>
      </c>
      <c r="B1671" t="s">
        <v>6</v>
      </c>
      <c r="C1671" s="27">
        <f t="shared" si="1185"/>
        <v>0</v>
      </c>
      <c r="D1671" s="27">
        <f t="shared" si="1208"/>
        <v>0</v>
      </c>
      <c r="E1671" s="27" t="b">
        <f t="shared" si="1184"/>
        <v>1</v>
      </c>
      <c r="F1671" s="29">
        <f t="shared" si="1186"/>
        <v>0</v>
      </c>
      <c r="G1671" s="27">
        <f t="shared" si="1209"/>
        <v>0</v>
      </c>
      <c r="H1671" s="22">
        <f t="shared" si="1187"/>
        <v>21021912767.366703</v>
      </c>
      <c r="I1671" s="23">
        <f t="shared" si="1188"/>
        <v>132580106.5049091</v>
      </c>
      <c r="J1671" s="23">
        <f t="shared" si="1189"/>
        <v>1086</v>
      </c>
      <c r="K1671" s="19">
        <f t="shared" si="1210"/>
        <v>225.0831931027827</v>
      </c>
      <c r="L1671" s="16">
        <f t="shared" si="1190"/>
        <v>145.00320141366919</v>
      </c>
      <c r="M1671" s="23">
        <f>M1670-IF($B1671="B",(Percent_Rent_In_Elsies*2.49%/12 * H1670)/K1670,0)+IF($B1671="D",N1671,0)+IF(B1671="D",AK1670)+IF(B1671="C",F1670*90%)-(Y1671-Y1670)-IF($B1671="A",Q1670/K1670) + IF($B1671="A",Q1670/K1670)</f>
        <v>-35060653.345515132</v>
      </c>
      <c r="N1671" s="23">
        <f t="shared" si="1191"/>
        <v>0</v>
      </c>
      <c r="O1671" s="22">
        <f t="shared" si="1192"/>
        <v>0</v>
      </c>
      <c r="P1671" s="22">
        <f t="shared" si="1223"/>
        <v>0</v>
      </c>
      <c r="Q1671" s="22">
        <f t="shared" si="1224"/>
        <v>0</v>
      </c>
      <c r="R1671" s="22">
        <f t="shared" si="1193"/>
        <v>256590946.41718391</v>
      </c>
      <c r="S1671" s="16">
        <f t="shared" si="1230"/>
        <v>0</v>
      </c>
      <c r="T1671" s="15">
        <f t="shared" si="1194"/>
        <v>0</v>
      </c>
      <c r="U1671" s="23">
        <f t="shared" si="1211"/>
        <v>1139982.9473454731</v>
      </c>
      <c r="V1671" s="23">
        <f t="shared" si="1212"/>
        <v>0</v>
      </c>
      <c r="W1671" s="23">
        <f t="shared" si="1225"/>
        <v>0</v>
      </c>
      <c r="X1671" s="23">
        <f t="shared" si="1213"/>
        <v>31811915.441493571</v>
      </c>
      <c r="Y1671" s="23">
        <f t="shared" si="1195"/>
        <v>13825559.361691331</v>
      </c>
      <c r="Z1671" s="3">
        <f t="shared" si="1196"/>
        <v>0</v>
      </c>
      <c r="AA1671" s="23">
        <f t="shared" si="1197"/>
        <v>58369471.869213402</v>
      </c>
      <c r="AB1671" s="26">
        <f t="shared" si="1214"/>
        <v>70086276.274228647</v>
      </c>
      <c r="AC1671" s="23">
        <f t="shared" si="1215"/>
        <v>74889487.274228647</v>
      </c>
      <c r="AD1671" s="23">
        <f t="shared" si="1221"/>
        <v>4803211</v>
      </c>
      <c r="AE1671" s="24">
        <f t="shared" si="1229"/>
        <v>70086276.274228647</v>
      </c>
      <c r="AF1671" s="3">
        <f t="shared" si="1216"/>
        <v>0</v>
      </c>
      <c r="AG1671" s="2">
        <f t="shared" si="1198"/>
        <v>0</v>
      </c>
      <c r="AH1671" s="2">
        <f t="shared" si="1199"/>
        <v>119.97734155607665</v>
      </c>
      <c r="AI1671" s="23">
        <f t="shared" si="1222"/>
        <v>9384276505.7468548</v>
      </c>
      <c r="AJ1671" s="23">
        <f t="shared" si="1200"/>
        <v>6219.922423797766</v>
      </c>
      <c r="AK1671" s="23">
        <f t="shared" si="1201"/>
        <v>0</v>
      </c>
      <c r="AL1671" s="23">
        <f t="shared" si="1226"/>
        <v>0</v>
      </c>
      <c r="AM1671" s="23">
        <f t="shared" si="1227"/>
        <v>0</v>
      </c>
      <c r="AN1671" s="16">
        <f t="shared" si="1217"/>
        <v>0</v>
      </c>
      <c r="AO1671" s="23">
        <f t="shared" si="1218"/>
        <v>0</v>
      </c>
      <c r="AP1671" s="22">
        <f t="shared" si="1219"/>
        <v>0</v>
      </c>
      <c r="AQ1671" s="30">
        <f t="shared" si="1202"/>
        <v>6737674320.4262352</v>
      </c>
      <c r="AR1671" s="28">
        <f t="shared" si="1203"/>
        <v>3219152050.0393448</v>
      </c>
      <c r="AS1671" s="25">
        <f t="shared" si="1204"/>
        <v>200337590.02425668</v>
      </c>
      <c r="AT1671" s="32">
        <f t="shared" si="1205"/>
        <v>0</v>
      </c>
      <c r="AU1671" s="23">
        <f t="shared" si="1206"/>
        <v>0</v>
      </c>
      <c r="AV1671" s="22">
        <f t="shared" si="1207"/>
        <v>937496701.6576364</v>
      </c>
      <c r="AW1671" s="31">
        <f t="shared" si="1220"/>
        <v>4613577288.138422</v>
      </c>
    </row>
    <row r="1672" spans="1:53" x14ac:dyDescent="0.25">
      <c r="A1672">
        <f t="shared" si="1228"/>
        <v>572</v>
      </c>
      <c r="B1672" t="s">
        <v>7</v>
      </c>
      <c r="C1672" s="27">
        <f t="shared" si="1185"/>
        <v>0</v>
      </c>
      <c r="D1672" s="27">
        <f t="shared" si="1208"/>
        <v>0</v>
      </c>
      <c r="E1672" s="27" t="b">
        <f t="shared" si="1184"/>
        <v>1</v>
      </c>
      <c r="F1672" s="29">
        <f t="shared" si="1186"/>
        <v>0</v>
      </c>
      <c r="G1672" s="27">
        <f t="shared" si="1209"/>
        <v>0</v>
      </c>
      <c r="H1672" s="22">
        <f t="shared" si="1187"/>
        <v>21021912767.366703</v>
      </c>
      <c r="I1672" s="23">
        <f t="shared" si="1188"/>
        <v>132580106.5049091</v>
      </c>
      <c r="J1672" s="23">
        <f t="shared" si="1189"/>
        <v>1086</v>
      </c>
      <c r="K1672" s="19">
        <f t="shared" si="1210"/>
        <v>225.0831931027827</v>
      </c>
      <c r="L1672" s="16">
        <f t="shared" si="1190"/>
        <v>145.00320141366919</v>
      </c>
      <c r="M1672" s="23">
        <f>M1671-IF($B1672="B",(Percent_Rent_In_Elsies*2.49%/12 * H1671)/K1671,0)+IF($B1672="D",N1672,0)+IF(B1672="D",AK1671)+IF(B1672="C",F1671*90%)-(Y1672-Y1671)-IF($B1672="A",Q1671/K1671) + IF($B1672="A",Q1671/K1671)</f>
        <v>-35157551.893094309</v>
      </c>
      <c r="N1672" s="23">
        <f t="shared" si="1191"/>
        <v>0</v>
      </c>
      <c r="O1672" s="22">
        <f t="shared" si="1192"/>
        <v>0</v>
      </c>
      <c r="P1672" s="22">
        <f t="shared" si="1223"/>
        <v>0</v>
      </c>
      <c r="Q1672" s="22">
        <f t="shared" si="1224"/>
        <v>0</v>
      </c>
      <c r="R1672" s="22">
        <f t="shared" si="1193"/>
        <v>235208367.54908526</v>
      </c>
      <c r="S1672" s="16">
        <f t="shared" si="1230"/>
        <v>21382578.868098658</v>
      </c>
      <c r="T1672" s="15">
        <f t="shared" si="1194"/>
        <v>0</v>
      </c>
      <c r="U1672" s="23">
        <f t="shared" si="1211"/>
        <v>1044984.368400017</v>
      </c>
      <c r="V1672" s="23">
        <f t="shared" si="1212"/>
        <v>94998.578945456087</v>
      </c>
      <c r="W1672" s="23">
        <f t="shared" si="1225"/>
        <v>0</v>
      </c>
      <c r="X1672" s="23">
        <f t="shared" si="1213"/>
        <v>31811915.441493571</v>
      </c>
      <c r="Y1672" s="23">
        <f t="shared" si="1195"/>
        <v>13825559.361691331</v>
      </c>
      <c r="Z1672" s="3">
        <f t="shared" si="1196"/>
        <v>0</v>
      </c>
      <c r="AA1672" s="23">
        <f t="shared" si="1197"/>
        <v>58369471.869213402</v>
      </c>
      <c r="AB1672" s="26">
        <f t="shared" si="1214"/>
        <v>70086276.274228632</v>
      </c>
      <c r="AC1672" s="23">
        <f t="shared" si="1215"/>
        <v>74889487.274228647</v>
      </c>
      <c r="AD1672" s="23">
        <f t="shared" si="1221"/>
        <v>4803211</v>
      </c>
      <c r="AE1672" s="24">
        <f t="shared" si="1229"/>
        <v>70086276.274228647</v>
      </c>
      <c r="AF1672" s="3">
        <f t="shared" si="1216"/>
        <v>0</v>
      </c>
      <c r="AG1672" s="2">
        <f t="shared" si="1198"/>
        <v>0</v>
      </c>
      <c r="AH1672" s="2">
        <f t="shared" si="1199"/>
        <v>119.97734155607665</v>
      </c>
      <c r="AI1672" s="23">
        <f t="shared" si="1222"/>
        <v>9384276505.7468548</v>
      </c>
      <c r="AJ1672" s="23">
        <f t="shared" si="1200"/>
        <v>6219.922423797766</v>
      </c>
      <c r="AK1672" s="23">
        <f t="shared" si="1201"/>
        <v>0</v>
      </c>
      <c r="AL1672" s="23">
        <f t="shared" si="1226"/>
        <v>1781445.8910961151</v>
      </c>
      <c r="AM1672" s="23">
        <f t="shared" si="1227"/>
        <v>1662068286.7216678</v>
      </c>
      <c r="AN1672" s="16">
        <f t="shared" si="1217"/>
        <v>0</v>
      </c>
      <c r="AO1672" s="23">
        <f t="shared" si="1218"/>
        <v>96898.547579176462</v>
      </c>
      <c r="AP1672" s="22">
        <f t="shared" si="1219"/>
        <v>21810234.496142957</v>
      </c>
      <c r="AQ1672" s="30">
        <f t="shared" si="1202"/>
        <v>6781109402.4253044</v>
      </c>
      <c r="AR1672" s="28">
        <f t="shared" si="1203"/>
        <v>3240776897.5422707</v>
      </c>
      <c r="AS1672" s="25">
        <f t="shared" si="1204"/>
        <v>200337590.02425668</v>
      </c>
      <c r="AT1672" s="32">
        <f t="shared" si="1205"/>
        <v>0</v>
      </c>
      <c r="AU1672" s="23">
        <f t="shared" si="1206"/>
        <v>0</v>
      </c>
      <c r="AV1672" s="22">
        <f t="shared" si="1207"/>
        <v>937496701.6576364</v>
      </c>
      <c r="AW1672" s="31">
        <f t="shared" si="1220"/>
        <v>4657012370.1374912</v>
      </c>
    </row>
    <row r="1673" spans="1:53" x14ac:dyDescent="0.25">
      <c r="A1673">
        <f t="shared" si="1228"/>
        <v>572</v>
      </c>
      <c r="B1673" t="s">
        <v>8</v>
      </c>
      <c r="C1673" s="27">
        <f t="shared" si="1185"/>
        <v>0</v>
      </c>
      <c r="D1673" s="27">
        <f t="shared" si="1208"/>
        <v>0</v>
      </c>
      <c r="E1673" s="27" t="b">
        <f t="shared" si="1184"/>
        <v>1</v>
      </c>
      <c r="F1673" s="29">
        <f t="shared" si="1186"/>
        <v>0</v>
      </c>
      <c r="G1673" s="27">
        <f t="shared" si="1209"/>
        <v>0</v>
      </c>
      <c r="H1673" s="22">
        <f t="shared" si="1187"/>
        <v>21021912767.366703</v>
      </c>
      <c r="I1673" s="23">
        <f t="shared" si="1188"/>
        <v>132580106.5049091</v>
      </c>
      <c r="J1673" s="23">
        <f t="shared" si="1189"/>
        <v>1086</v>
      </c>
      <c r="K1673" s="19">
        <f t="shared" si="1210"/>
        <v>225.0831931027827</v>
      </c>
      <c r="L1673" s="16">
        <f t="shared" si="1190"/>
        <v>145.00320141366919</v>
      </c>
      <c r="M1673" s="23">
        <f>M1672-IF($B1673="B",(Percent_Rent_In_Elsies*2.49%/12 * H1672)/K1672,0)+IF($B1673="D",N1673,0)+IF(B1673="D",AK1672)+IF(B1673="C",F1672*90%)-(Y1673-Y1672)-IF($B1673="A",Q1672/K1672) + IF($B1673="A",Q1672/K1672)</f>
        <v>-35157551.893094309</v>
      </c>
      <c r="N1673" s="23">
        <f t="shared" si="1191"/>
        <v>0</v>
      </c>
      <c r="O1673" s="22">
        <f t="shared" si="1192"/>
        <v>0</v>
      </c>
      <c r="P1673" s="22">
        <f t="shared" si="1223"/>
        <v>0</v>
      </c>
      <c r="Q1673" s="22">
        <f t="shared" si="1224"/>
        <v>0</v>
      </c>
      <c r="R1673" s="22">
        <f t="shared" si="1193"/>
        <v>257018602.04522821</v>
      </c>
      <c r="S1673" s="16">
        <f t="shared" si="1230"/>
        <v>21382578.868098658</v>
      </c>
      <c r="T1673" s="15">
        <f t="shared" si="1194"/>
        <v>0</v>
      </c>
      <c r="U1673" s="23">
        <f t="shared" si="1211"/>
        <v>1141882.9159791935</v>
      </c>
      <c r="V1673" s="23">
        <f t="shared" si="1212"/>
        <v>94998.578945456087</v>
      </c>
      <c r="W1673" s="23">
        <f t="shared" si="1225"/>
        <v>0</v>
      </c>
      <c r="X1673" s="23">
        <f t="shared" si="1213"/>
        <v>31811915.441493571</v>
      </c>
      <c r="Y1673" s="23">
        <f t="shared" si="1195"/>
        <v>13825559.361691331</v>
      </c>
      <c r="Z1673" s="3">
        <f t="shared" si="1196"/>
        <v>0</v>
      </c>
      <c r="AA1673" s="23">
        <f t="shared" si="1197"/>
        <v>58369471.869213402</v>
      </c>
      <c r="AB1673" s="26">
        <f t="shared" si="1214"/>
        <v>70086276.274228662</v>
      </c>
      <c r="AC1673" s="23">
        <f t="shared" si="1215"/>
        <v>74889487.274228647</v>
      </c>
      <c r="AD1673" s="23">
        <f t="shared" si="1221"/>
        <v>4803211</v>
      </c>
      <c r="AE1673" s="24">
        <f t="shared" si="1229"/>
        <v>70086276.274228647</v>
      </c>
      <c r="AF1673" s="3">
        <f t="shared" si="1216"/>
        <v>1E-4</v>
      </c>
      <c r="AG1673" s="2">
        <f t="shared" si="1198"/>
        <v>0</v>
      </c>
      <c r="AH1673" s="2">
        <f t="shared" si="1199"/>
        <v>119.97734155607665</v>
      </c>
      <c r="AI1673" s="23">
        <f t="shared" si="1222"/>
        <v>9384276505.7468548</v>
      </c>
      <c r="AJ1673" s="23">
        <f t="shared" si="1200"/>
        <v>6219.922423797766</v>
      </c>
      <c r="AK1673" s="23">
        <f t="shared" si="1201"/>
        <v>60042.801975018185</v>
      </c>
      <c r="AL1673" s="23">
        <f t="shared" si="1226"/>
        <v>0</v>
      </c>
      <c r="AM1673" s="23">
        <f t="shared" si="1227"/>
        <v>0</v>
      </c>
      <c r="AN1673" s="16">
        <f t="shared" si="1217"/>
        <v>0</v>
      </c>
      <c r="AO1673" s="23">
        <f t="shared" si="1218"/>
        <v>0</v>
      </c>
      <c r="AP1673" s="22">
        <f t="shared" si="1219"/>
        <v>0</v>
      </c>
      <c r="AQ1673" s="30">
        <f t="shared" si="1202"/>
        <v>6781109402.4253044</v>
      </c>
      <c r="AR1673" s="28">
        <f t="shared" si="1203"/>
        <v>3240776897.5422707</v>
      </c>
      <c r="AS1673" s="25">
        <f t="shared" si="1204"/>
        <v>200337590.02425668</v>
      </c>
      <c r="AT1673" s="32">
        <f t="shared" si="1205"/>
        <v>0</v>
      </c>
      <c r="AU1673" s="23">
        <f t="shared" si="1206"/>
        <v>0</v>
      </c>
      <c r="AV1673" s="22">
        <f t="shared" si="1207"/>
        <v>937496701.6576364</v>
      </c>
      <c r="AW1673" s="31">
        <f t="shared" si="1220"/>
        <v>4657012370.1374912</v>
      </c>
    </row>
    <row r="1674" spans="1:53" x14ac:dyDescent="0.25">
      <c r="A1674" s="21">
        <f t="shared" si="1228"/>
        <v>572</v>
      </c>
      <c r="B1674" s="21" t="s">
        <v>9</v>
      </c>
      <c r="C1674" s="27">
        <f t="shared" si="1185"/>
        <v>0</v>
      </c>
      <c r="D1674" s="27">
        <f t="shared" si="1208"/>
        <v>0</v>
      </c>
      <c r="E1674" s="27" t="b">
        <f t="shared" ref="E1674:E1737" si="1231">IF(OR(I1674&gt;Max_Parcels, AI1674&gt;8000000000),TRUE,FALSE)</f>
        <v>1</v>
      </c>
      <c r="F1674" s="29">
        <f t="shared" si="1186"/>
        <v>0</v>
      </c>
      <c r="G1674" s="27">
        <f t="shared" si="1209"/>
        <v>0</v>
      </c>
      <c r="H1674" s="22">
        <f t="shared" si="1187"/>
        <v>21021912767.366703</v>
      </c>
      <c r="I1674" s="23">
        <f t="shared" si="1188"/>
        <v>132580106.5049091</v>
      </c>
      <c r="J1674" s="23">
        <f t="shared" si="1189"/>
        <v>1086</v>
      </c>
      <c r="K1674" s="19">
        <f t="shared" si="1210"/>
        <v>225.0831931027827</v>
      </c>
      <c r="L1674" s="16">
        <f t="shared" si="1190"/>
        <v>145.00320141366919</v>
      </c>
      <c r="M1674" s="23">
        <f>M1673-IF($B1674="B",(Percent_Rent_In_Elsies*2.49%/12 * H1673)/K1673,0)+IF($B1674="D",N1674,0)+IF(B1674="D",AK1673)+IF(B1674="C",F1673*90%)-(Y1674-Y1673)-IF($B1674="A",Q1673/K1673) + IF($B1674="A",Q1673/K1673)</f>
        <v>-35097509.091119289</v>
      </c>
      <c r="N1674" s="23">
        <f t="shared" si="1191"/>
        <v>0</v>
      </c>
      <c r="O1674" s="22">
        <f t="shared" si="1192"/>
        <v>14939305.633985423</v>
      </c>
      <c r="P1674" s="22">
        <f t="shared" si="1223"/>
        <v>0</v>
      </c>
      <c r="Q1674" s="22">
        <f t="shared" si="1224"/>
        <v>0</v>
      </c>
      <c r="R1674" s="22">
        <f t="shared" si="1193"/>
        <v>257018602.04522821</v>
      </c>
      <c r="S1674" s="16">
        <f t="shared" si="1230"/>
        <v>0</v>
      </c>
      <c r="T1674" s="15">
        <f t="shared" si="1194"/>
        <v>6443273.234113235</v>
      </c>
      <c r="U1674" s="23">
        <f t="shared" si="1211"/>
        <v>1141882.9159791935</v>
      </c>
      <c r="V1674" s="23">
        <f t="shared" si="1212"/>
        <v>0</v>
      </c>
      <c r="W1674" s="23">
        <f t="shared" si="1225"/>
        <v>94998.578945456087</v>
      </c>
      <c r="X1674" s="23">
        <f t="shared" si="1213"/>
        <v>31811915.441493571</v>
      </c>
      <c r="Y1674" s="23">
        <f t="shared" si="1195"/>
        <v>13825559.361691331</v>
      </c>
      <c r="Z1674" s="3">
        <f t="shared" si="1196"/>
        <v>0</v>
      </c>
      <c r="AA1674" s="23">
        <f t="shared" si="1197"/>
        <v>58309429.067238383</v>
      </c>
      <c r="AB1674" s="26">
        <f t="shared" si="1214"/>
        <v>70086276.274228647</v>
      </c>
      <c r="AC1674" s="23">
        <f t="shared" si="1215"/>
        <v>74889487.274228647</v>
      </c>
      <c r="AD1674" s="23">
        <f t="shared" si="1221"/>
        <v>4803211</v>
      </c>
      <c r="AE1674" s="24">
        <f t="shared" si="1229"/>
        <v>70086276.274228647</v>
      </c>
      <c r="AF1674" s="3">
        <f t="shared" si="1216"/>
        <v>0</v>
      </c>
      <c r="AG1674" s="2">
        <f t="shared" si="1198"/>
        <v>0</v>
      </c>
      <c r="AH1674" s="2">
        <f t="shared" si="1199"/>
        <v>119.97734155607665</v>
      </c>
      <c r="AI1674" s="23">
        <f t="shared" si="1222"/>
        <v>9374623201.7530136</v>
      </c>
      <c r="AJ1674" s="23">
        <f t="shared" si="1200"/>
        <v>6219.922423797766</v>
      </c>
      <c r="AK1674" s="23">
        <f t="shared" si="1201"/>
        <v>0</v>
      </c>
      <c r="AL1674" s="23">
        <f t="shared" si="1226"/>
        <v>0</v>
      </c>
      <c r="AM1674" s="23">
        <f t="shared" si="1227"/>
        <v>0</v>
      </c>
      <c r="AN1674" s="16">
        <f t="shared" si="1217"/>
        <v>0</v>
      </c>
      <c r="AO1674" s="23">
        <f t="shared" si="1218"/>
        <v>0</v>
      </c>
      <c r="AP1674" s="22">
        <f t="shared" si="1219"/>
        <v>0</v>
      </c>
      <c r="AQ1674" s="30">
        <f t="shared" si="1202"/>
        <v>6781109402.4253044</v>
      </c>
      <c r="AR1674" s="28">
        <f t="shared" si="1203"/>
        <v>3240776897.5422707</v>
      </c>
      <c r="AS1674" s="25">
        <f t="shared" si="1204"/>
        <v>200337590.02425668</v>
      </c>
      <c r="AT1674" s="32">
        <f t="shared" si="1205"/>
        <v>0</v>
      </c>
      <c r="AU1674" s="23">
        <f t="shared" si="1206"/>
        <v>0</v>
      </c>
      <c r="AV1674" s="22">
        <f t="shared" si="1207"/>
        <v>937496701.6576364</v>
      </c>
      <c r="AW1674" s="31">
        <f t="shared" si="1220"/>
        <v>4657012370.1374912</v>
      </c>
      <c r="AX1674" s="21"/>
      <c r="AY1674" s="21"/>
      <c r="AZ1674" s="21"/>
      <c r="BA1674" s="21"/>
    </row>
    <row r="1675" spans="1:53" x14ac:dyDescent="0.25">
      <c r="A1675" s="21">
        <f t="shared" si="1228"/>
        <v>572</v>
      </c>
      <c r="B1675" s="21" t="s">
        <v>28</v>
      </c>
      <c r="C1675" s="27">
        <f t="shared" ref="C1675:C1738" si="1232">IF(E1674 = TRUE, 0, IF(AND($B1675="A",P1674&gt;0),P1674,0)+IFERROR(IF($B1675="A",Percent_Elsies*95%*AN1671),0))</f>
        <v>0</v>
      </c>
      <c r="D1675" s="27">
        <f t="shared" si="1208"/>
        <v>0</v>
      </c>
      <c r="E1675" s="27" t="b">
        <f t="shared" si="1231"/>
        <v>1</v>
      </c>
      <c r="F1675" s="29">
        <f t="shared" ref="F1675:F1738" si="1233">D1675/K1675</f>
        <v>0</v>
      </c>
      <c r="G1675" s="27">
        <f t="shared" si="1209"/>
        <v>0</v>
      </c>
      <c r="H1675" s="22">
        <f t="shared" ref="H1675:H1738" si="1234">(H1674*K1675/K1674+G1675+D1675)*IF(B1675="A",(1+Inflation_Rate/12),1)</f>
        <v>21021912767.366703</v>
      </c>
      <c r="I1675" s="23">
        <f t="shared" ref="I1675:I1738" si="1235">I1674+(G1675+D1675)/L1675</f>
        <v>132580106.5049091</v>
      </c>
      <c r="J1675" s="23">
        <f t="shared" ref="J1675:J1738" si="1236">J1674+IF(AND($B1675="A",M1675&lt;0,AR1674&gt;0,E1674=FALSE),MIN(_xlfn.FLOOR.MATH(1 + (-M1675*2)/(Buy_On_Revalue)),30),0)</f>
        <v>1086</v>
      </c>
      <c r="K1675" s="19">
        <f t="shared" si="1210"/>
        <v>225.0831931027827</v>
      </c>
      <c r="L1675" s="16">
        <f t="shared" ref="L1675:L1738" si="1237">(L1674/K1674)*K1675*IF(B1675="A",(1+Inflation_Rate/12),1)</f>
        <v>145.00320141366919</v>
      </c>
      <c r="M1675" s="23">
        <f>M1674-IF($B1675="B",(Percent_Rent_In_Elsies*2.49%/12 * H1674)/K1674,0)+IF($B1675="D",N1675,0)+IF(B1675="D",AK1674)+IF(B1675="C",F1674*90%)-(Y1675-Y1674)-IF($B1675="A",Q1674/K1674) + IF($B1675="A",Q1674/K1674)</f>
        <v>-35097509.091119289</v>
      </c>
      <c r="N1675" s="23">
        <f t="shared" ref="N1675:N1738" si="1238">IF(B1675="D", IF(V1674&gt;(Percent_Elsies*(S1674+V1674)),V1674-(Percent_Elsies)*(S1674+V1674),0),0)</f>
        <v>0</v>
      </c>
      <c r="O1675" s="22">
        <f t="shared" ref="O1675:O1738" si="1239">IF(B1675="D",IF(S1674&gt;Percent_Dollars*(S1674+V1674),S1674-(Percent_Dollars*(S1674+V1674)),0),0)</f>
        <v>0</v>
      </c>
      <c r="P1675" s="22">
        <f t="shared" si="1223"/>
        <v>14939305.633985423</v>
      </c>
      <c r="Q1675" s="22">
        <f t="shared" si="1224"/>
        <v>0</v>
      </c>
      <c r="R1675" s="22">
        <f t="shared" ref="R1675:R1738" si="1240">R1674+IF($B1675="B",5%*AN1675,0)-IF(B1675="B",R1674/12,0)+IF($B1675="C", AP1674,0)</f>
        <v>257018602.04522821</v>
      </c>
      <c r="S1675" s="16">
        <f t="shared" si="1230"/>
        <v>0</v>
      </c>
      <c r="T1675" s="15">
        <f t="shared" ref="T1675:T1738" si="1241">IF($B1675="E",0,T1674+IF(B1675="B", Percent_Dollars*95%*AN1675,0)  + IF($B1675="D",N1675*MM_Bottom*K1675)+IF($B1675="D",S1674-O1675))</f>
        <v>0</v>
      </c>
      <c r="U1675" s="23">
        <f t="shared" si="1211"/>
        <v>1141882.9159791935</v>
      </c>
      <c r="V1675" s="23">
        <f t="shared" si="1212"/>
        <v>0</v>
      </c>
      <c r="W1675" s="23">
        <f t="shared" si="1225"/>
        <v>0</v>
      </c>
      <c r="X1675" s="23">
        <f t="shared" si="1213"/>
        <v>31811915.441493571</v>
      </c>
      <c r="Y1675" s="23">
        <f t="shared" ref="Y1675:Y1738" si="1242">50%*$H$10*(AS1674/$AS$10)*((4/3)/12+2.49%/4)</f>
        <v>13825559.361691331</v>
      </c>
      <c r="Z1675" s="3">
        <f t="shared" ref="Z1675:Z1738" si="1243">IF($B1675="E",W1674*3.5%/Percent_Elsies,0)</f>
        <v>4749.9289472728051</v>
      </c>
      <c r="AA1675" s="23">
        <f t="shared" ref="AA1675:AA1738" si="1244">AA1674+IF($B1675="E",W1674*52.5%/Percent_Elsies,0)-IF($B1675="D",AK1674)</f>
        <v>58380678.001447476</v>
      </c>
      <c r="AB1675" s="26">
        <f t="shared" si="1214"/>
        <v>70086276.274228632</v>
      </c>
      <c r="AC1675" s="23">
        <f t="shared" si="1215"/>
        <v>74889487.274228647</v>
      </c>
      <c r="AD1675" s="23">
        <f t="shared" si="1221"/>
        <v>4803211</v>
      </c>
      <c r="AE1675" s="24">
        <f t="shared" si="1229"/>
        <v>70086276.274228647</v>
      </c>
      <c r="AF1675" s="3">
        <f t="shared" si="1216"/>
        <v>0</v>
      </c>
      <c r="AG1675" s="2">
        <f t="shared" ref="AG1675:AG1738" si="1245">IF($B1675="E",(Z1675/AF1673)*12,0)</f>
        <v>569991473.67273664</v>
      </c>
      <c r="AH1675" s="2">
        <f t="shared" ref="AH1675:AH1738" si="1246">40%*H1675/AE1675</f>
        <v>119.97734155607665</v>
      </c>
      <c r="AI1675" s="23">
        <f t="shared" si="1222"/>
        <v>9386078157.1936951</v>
      </c>
      <c r="AJ1675" s="23">
        <f t="shared" ref="AJ1675:AJ1738" si="1247">AJ1674*K1674/K1675</f>
        <v>6219.922423797766</v>
      </c>
      <c r="AK1675" s="23">
        <f t="shared" ref="AK1675:AK1738" si="1248">IF($B1675="C",((37/25)*1000/K1675)*AI1675/1000000 - AM1674/1000000,0)</f>
        <v>0</v>
      </c>
      <c r="AL1675" s="23">
        <f t="shared" si="1226"/>
        <v>0</v>
      </c>
      <c r="AM1675" s="23">
        <f t="shared" si="1227"/>
        <v>0</v>
      </c>
      <c r="AN1675" s="16">
        <f t="shared" si="1217"/>
        <v>0</v>
      </c>
      <c r="AO1675" s="23">
        <f t="shared" si="1218"/>
        <v>0</v>
      </c>
      <c r="AP1675" s="22">
        <f t="shared" si="1219"/>
        <v>0</v>
      </c>
      <c r="AQ1675" s="30">
        <f t="shared" ref="AQ1675:AQ1738" si="1249">(AQ1674+IF($B1675="B",AN1675*(5%+95%*Percent_Dollars))+IFERROR(IF($B1675="A",AN1671*95%*Percent_Elsies),0)+IF($B1675="B",D1675)+AP1675+IF($B1675="B",(Percent_Rent_In_Elsies*2.49%*H1674/12)*MM_Top,0)-IF($B1675="C",F1674*MM_Bottom*K1675*65%)) + IF($B1675="A",Q1674*(MM_Top - MM_Bottom)) - IF($B1675="A",Q1674)</f>
        <v>6781109402.4253044</v>
      </c>
      <c r="AR1675" s="28">
        <f t="shared" ref="AR1675:AR1738" si="1250">(AR1674+IF($B1675="B",((Percent_Rent_In_Elsies)*2.49%*H1674/12)*MM_Top,0)-IF($B1675="D",N1675*MM_Bottom*K1675)-IF($B1675="C",F1674*MM_Bottom*K1675*65%)) + IF($B1675="A",Q1674*(MM_Top - MM_Bottom))</f>
        <v>3240776897.5422707</v>
      </c>
      <c r="AS1675" s="25">
        <f t="shared" ref="AS1675:AS1738" si="1251">AS1674+G1675+D1675</f>
        <v>200337590.02425668</v>
      </c>
      <c r="AT1675" s="32">
        <f t="shared" ref="AT1675:AT1738" si="1252">IF($B1675="E",W1674*7%/Percent_Elsies,0)</f>
        <v>9499.8578945456102</v>
      </c>
      <c r="AU1675" s="23">
        <f t="shared" ref="AU1675:AU1738" si="1253">IF($B1675="E",W1674*7%/Percent_Elsies,0)</f>
        <v>9499.8578945456102</v>
      </c>
      <c r="AV1675" s="22">
        <f t="shared" ref="AV1675:AV1738" si="1254">AV1674+IF($B1675="E",T1674*30%/Percent_Dollars)</f>
        <v>943939974.89174962</v>
      </c>
      <c r="AW1675" s="31">
        <f t="shared" si="1220"/>
        <v>4657012370.1374903</v>
      </c>
      <c r="AX1675" s="21"/>
      <c r="AY1675" s="21"/>
      <c r="AZ1675" s="21"/>
      <c r="BA1675" s="21"/>
    </row>
    <row r="1676" spans="1:53" x14ac:dyDescent="0.25">
      <c r="A1676">
        <f t="shared" si="1228"/>
        <v>573</v>
      </c>
      <c r="B1676" t="s">
        <v>6</v>
      </c>
      <c r="C1676" s="27">
        <f t="shared" si="1232"/>
        <v>0</v>
      </c>
      <c r="D1676" s="27">
        <f t="shared" ref="D1676:D1739" si="1255">IF(AND($B1676="B",M1676&lt;0,AR1675&gt;0,E1675=FALSE),MIN(AR1675,Buy_On_Revalue*K1676*(J1675-J1674)),0)</f>
        <v>0</v>
      </c>
      <c r="E1676" s="27" t="b">
        <f t="shared" si="1231"/>
        <v>1</v>
      </c>
      <c r="F1676" s="29">
        <f t="shared" si="1233"/>
        <v>0</v>
      </c>
      <c r="G1676" s="27">
        <f t="shared" ref="G1676:G1739" si="1256">C1676</f>
        <v>0</v>
      </c>
      <c r="H1676" s="22">
        <f t="shared" si="1234"/>
        <v>21056949288.645649</v>
      </c>
      <c r="I1676" s="23">
        <f t="shared" si="1235"/>
        <v>132580106.5049091</v>
      </c>
      <c r="J1676" s="23">
        <f t="shared" si="1236"/>
        <v>1086</v>
      </c>
      <c r="K1676" s="19">
        <f t="shared" ref="K1676:K1739" si="1257">IF(J1676-J1675 &gt; 0,K1675*(1+0.005)^(J1676-J1675),K1675)</f>
        <v>225.0831931027827</v>
      </c>
      <c r="L1676" s="16">
        <f t="shared" si="1237"/>
        <v>145.24487341602531</v>
      </c>
      <c r="M1676" s="23">
        <f>M1675-IF($B1676="B",(Percent_Rent_In_Elsies*2.49%/12 * H1675)/K1675,0)+IF($B1676="D",N1676,0)+IF(B1676="D",AK1675)+IF(B1676="C",F1675*90%)-(Y1676-Y1675)-IF($B1676="A",Q1675/K1675) + IF($B1676="A",Q1675/K1675)</f>
        <v>-35097509.091119289</v>
      </c>
      <c r="N1676" s="23">
        <f t="shared" si="1238"/>
        <v>0</v>
      </c>
      <c r="O1676" s="22">
        <f t="shared" si="1239"/>
        <v>0</v>
      </c>
      <c r="P1676" s="22">
        <f t="shared" si="1223"/>
        <v>0</v>
      </c>
      <c r="Q1676" s="22">
        <f t="shared" si="1224"/>
        <v>0</v>
      </c>
      <c r="R1676" s="22">
        <f t="shared" si="1240"/>
        <v>257018602.04522821</v>
      </c>
      <c r="S1676" s="16">
        <f t="shared" si="1230"/>
        <v>0</v>
      </c>
      <c r="T1676" s="15">
        <f t="shared" si="1241"/>
        <v>0</v>
      </c>
      <c r="U1676" s="23">
        <f t="shared" ref="U1676:U1739" si="1258">U1675-IF($B1676="B",U1675/12)+IF($B1676="C",AO1675)+IF(B1676="C",F1675*10%)</f>
        <v>1141882.9159791935</v>
      </c>
      <c r="V1676" s="23">
        <f t="shared" ref="V1676:V1739" si="1259">IF($B1676="D", 0, V1675+IF($B1676="B",U1675/12,0))</f>
        <v>0</v>
      </c>
      <c r="W1676" s="23">
        <f t="shared" si="1225"/>
        <v>0</v>
      </c>
      <c r="X1676" s="23">
        <f t="shared" ref="X1676:X1739" si="1260">X1675+IFERROR(IF($B1676="A",Z1675,0),0)  + AT1675 + AU1675 - IF($B1676="A",Q1675/K1675)</f>
        <v>31835665.086229939</v>
      </c>
      <c r="Y1676" s="23">
        <f t="shared" si="1242"/>
        <v>13825559.361691331</v>
      </c>
      <c r="Z1676" s="3">
        <f t="shared" si="1243"/>
        <v>0</v>
      </c>
      <c r="AA1676" s="23">
        <f t="shared" si="1244"/>
        <v>58380678.001447476</v>
      </c>
      <c r="AB1676" s="26">
        <f t="shared" ref="AB1676:AB1739" si="1261">M1676+SUM(U1676:AA1676)+AO1676+AT1676+AU1676</f>
        <v>70086276.274228662</v>
      </c>
      <c r="AC1676" s="23">
        <f t="shared" ref="AC1676:AC1739" si="1262">AC1675+G1676+IF($B1676="C",F1675)</f>
        <v>74889487.274228647</v>
      </c>
      <c r="AD1676" s="23">
        <f t="shared" si="1221"/>
        <v>4803211</v>
      </c>
      <c r="AE1676" s="24">
        <f t="shared" si="1229"/>
        <v>70086276.274228647</v>
      </c>
      <c r="AF1676" s="3">
        <f t="shared" ref="AF1676:AF1739" si="1263">IF($B1676="C",MAX(AE1676-AA1676-Y1676-U1676-V1676-W1676-AO1676-AT1676-AU1676,0.0001),0)</f>
        <v>0</v>
      </c>
      <c r="AG1676" s="2">
        <f t="shared" si="1245"/>
        <v>0</v>
      </c>
      <c r="AH1676" s="2">
        <f t="shared" si="1246"/>
        <v>120.17730379200344</v>
      </c>
      <c r="AI1676" s="23">
        <f t="shared" si="1222"/>
        <v>9386078157.1936951</v>
      </c>
      <c r="AJ1676" s="23">
        <f t="shared" si="1247"/>
        <v>6219.922423797766</v>
      </c>
      <c r="AK1676" s="23">
        <f t="shared" si="1248"/>
        <v>0</v>
      </c>
      <c r="AL1676" s="23">
        <f t="shared" si="1226"/>
        <v>0</v>
      </c>
      <c r="AM1676" s="23">
        <f t="shared" si="1227"/>
        <v>0</v>
      </c>
      <c r="AN1676" s="16">
        <f t="shared" ref="AN1676:AN1739" si="1264">IF($B1676="B",(G1670)/2,0)</f>
        <v>0</v>
      </c>
      <c r="AO1676" s="23">
        <f t="shared" ref="AO1676:AO1739" si="1265">IF($B1676="B",(Percent_Rent_In_Elsies*2.49%/12*H1675)/K1675,0)</f>
        <v>0</v>
      </c>
      <c r="AP1676" s="22">
        <f t="shared" ref="AP1676:AP1739" si="1266">IF($B1676="B",(1-Percent_Rent_In_Elsies)*2.49%*H1675/12,0)</f>
        <v>0</v>
      </c>
      <c r="AQ1676" s="30">
        <f t="shared" si="1249"/>
        <v>6781109402.4253044</v>
      </c>
      <c r="AR1676" s="28">
        <f t="shared" si="1250"/>
        <v>3240776897.5422707</v>
      </c>
      <c r="AS1676" s="25">
        <f t="shared" si="1251"/>
        <v>200337590.02425668</v>
      </c>
      <c r="AT1676" s="32">
        <f t="shared" si="1252"/>
        <v>0</v>
      </c>
      <c r="AU1676" s="23">
        <f t="shared" si="1253"/>
        <v>0</v>
      </c>
      <c r="AV1676" s="22">
        <f t="shared" si="1254"/>
        <v>943939974.89174962</v>
      </c>
      <c r="AW1676" s="31">
        <f t="shared" ref="AW1676:AW1739" si="1267">SUM(AR1676:AS1676)+AV1676 +SUM(O1676:T1676)+AP1676</f>
        <v>4642073064.5035048</v>
      </c>
    </row>
    <row r="1677" spans="1:53" x14ac:dyDescent="0.25">
      <c r="A1677">
        <f t="shared" si="1228"/>
        <v>573</v>
      </c>
      <c r="B1677" t="s">
        <v>7</v>
      </c>
      <c r="C1677" s="27">
        <f t="shared" si="1232"/>
        <v>0</v>
      </c>
      <c r="D1677" s="27">
        <f t="shared" si="1255"/>
        <v>0</v>
      </c>
      <c r="E1677" s="27" t="b">
        <f t="shared" si="1231"/>
        <v>1</v>
      </c>
      <c r="F1677" s="29">
        <f t="shared" si="1233"/>
        <v>0</v>
      </c>
      <c r="G1677" s="27">
        <f t="shared" si="1256"/>
        <v>0</v>
      </c>
      <c r="H1677" s="22">
        <f t="shared" si="1234"/>
        <v>21056949288.645649</v>
      </c>
      <c r="I1677" s="23">
        <f t="shared" si="1235"/>
        <v>132580106.5049091</v>
      </c>
      <c r="J1677" s="23">
        <f t="shared" si="1236"/>
        <v>1086</v>
      </c>
      <c r="K1677" s="19">
        <f t="shared" si="1257"/>
        <v>225.0831931027827</v>
      </c>
      <c r="L1677" s="16">
        <f t="shared" si="1237"/>
        <v>145.24487341602531</v>
      </c>
      <c r="M1677" s="23">
        <f>M1676-IF($B1677="B",(Percent_Rent_In_Elsies*2.49%/12 * H1676)/K1676,0)+IF($B1677="D",N1677,0)+IF(B1677="D",AK1676)+IF(B1677="C",F1676*90%)-(Y1677-Y1676)-IF($B1677="A",Q1676/K1676) + IF($B1677="A",Q1676/K1676)</f>
        <v>-35194569.136277765</v>
      </c>
      <c r="N1677" s="23">
        <f t="shared" si="1238"/>
        <v>0</v>
      </c>
      <c r="O1677" s="22">
        <f t="shared" si="1239"/>
        <v>0</v>
      </c>
      <c r="P1677" s="22">
        <f t="shared" si="1223"/>
        <v>0</v>
      </c>
      <c r="Q1677" s="22">
        <f t="shared" si="1224"/>
        <v>0</v>
      </c>
      <c r="R1677" s="22">
        <f t="shared" si="1240"/>
        <v>235600385.20812586</v>
      </c>
      <c r="S1677" s="16">
        <f t="shared" si="1230"/>
        <v>21418216.83710235</v>
      </c>
      <c r="T1677" s="15">
        <f t="shared" si="1241"/>
        <v>0</v>
      </c>
      <c r="U1677" s="23">
        <f t="shared" si="1258"/>
        <v>1046726.0063142608</v>
      </c>
      <c r="V1677" s="23">
        <f t="shared" si="1259"/>
        <v>95156.909664932798</v>
      </c>
      <c r="W1677" s="23">
        <f t="shared" si="1225"/>
        <v>0</v>
      </c>
      <c r="X1677" s="23">
        <f t="shared" si="1260"/>
        <v>31835665.086229939</v>
      </c>
      <c r="Y1677" s="23">
        <f t="shared" si="1242"/>
        <v>13825559.361691331</v>
      </c>
      <c r="Z1677" s="3">
        <f t="shared" si="1243"/>
        <v>0</v>
      </c>
      <c r="AA1677" s="23">
        <f t="shared" si="1244"/>
        <v>58380678.001447476</v>
      </c>
      <c r="AB1677" s="26">
        <f t="shared" si="1261"/>
        <v>70086276.274228662</v>
      </c>
      <c r="AC1677" s="23">
        <f t="shared" si="1262"/>
        <v>74889487.274228647</v>
      </c>
      <c r="AD1677" s="23">
        <f t="shared" ref="AD1677:AD1740" si="1268">AD1676</f>
        <v>4803211</v>
      </c>
      <c r="AE1677" s="24">
        <f t="shared" si="1229"/>
        <v>70086276.274228647</v>
      </c>
      <c r="AF1677" s="3">
        <f t="shared" si="1263"/>
        <v>0</v>
      </c>
      <c r="AG1677" s="2">
        <f t="shared" si="1245"/>
        <v>0</v>
      </c>
      <c r="AH1677" s="2">
        <f t="shared" si="1246"/>
        <v>120.17730379200344</v>
      </c>
      <c r="AI1677" s="23">
        <f t="shared" ref="AI1677:AI1740" si="1269">AA1677/(AJ1677/1000000)</f>
        <v>9386078157.1936951</v>
      </c>
      <c r="AJ1677" s="23">
        <f t="shared" si="1247"/>
        <v>6219.922423797766</v>
      </c>
      <c r="AK1677" s="23">
        <f t="shared" si="1248"/>
        <v>0</v>
      </c>
      <c r="AL1677" s="23">
        <f t="shared" si="1226"/>
        <v>1801651.4468402863</v>
      </c>
      <c r="AM1677" s="23">
        <f t="shared" si="1227"/>
        <v>1680919835.1104376</v>
      </c>
      <c r="AN1677" s="16">
        <f t="shared" si="1264"/>
        <v>0</v>
      </c>
      <c r="AO1677" s="23">
        <f t="shared" si="1265"/>
        <v>97060.045158475099</v>
      </c>
      <c r="AP1677" s="22">
        <f t="shared" si="1266"/>
        <v>21846584.886969861</v>
      </c>
      <c r="AQ1677" s="30">
        <f t="shared" si="1249"/>
        <v>6824616876.227705</v>
      </c>
      <c r="AR1677" s="28">
        <f t="shared" si="1250"/>
        <v>3262437786.4577012</v>
      </c>
      <c r="AS1677" s="25">
        <f t="shared" si="1251"/>
        <v>200337590.02425668</v>
      </c>
      <c r="AT1677" s="32">
        <f t="shared" si="1252"/>
        <v>0</v>
      </c>
      <c r="AU1677" s="23">
        <f t="shared" si="1253"/>
        <v>0</v>
      </c>
      <c r="AV1677" s="22">
        <f t="shared" si="1254"/>
        <v>943939974.89174962</v>
      </c>
      <c r="AW1677" s="31">
        <f t="shared" si="1267"/>
        <v>4685580538.3059053</v>
      </c>
    </row>
    <row r="1678" spans="1:53" s="21" customFormat="1" x14ac:dyDescent="0.25">
      <c r="A1678">
        <f t="shared" si="1228"/>
        <v>573</v>
      </c>
      <c r="B1678" t="s">
        <v>8</v>
      </c>
      <c r="C1678" s="27">
        <f t="shared" si="1232"/>
        <v>0</v>
      </c>
      <c r="D1678" s="27">
        <f t="shared" si="1255"/>
        <v>0</v>
      </c>
      <c r="E1678" s="27" t="b">
        <f t="shared" si="1231"/>
        <v>1</v>
      </c>
      <c r="F1678" s="29">
        <f t="shared" si="1233"/>
        <v>0</v>
      </c>
      <c r="G1678" s="27">
        <f t="shared" si="1256"/>
        <v>0</v>
      </c>
      <c r="H1678" s="22">
        <f t="shared" si="1234"/>
        <v>21056949288.645649</v>
      </c>
      <c r="I1678" s="23">
        <f t="shared" si="1235"/>
        <v>132580106.5049091</v>
      </c>
      <c r="J1678" s="23">
        <f t="shared" si="1236"/>
        <v>1086</v>
      </c>
      <c r="K1678" s="19">
        <f t="shared" si="1257"/>
        <v>225.0831931027827</v>
      </c>
      <c r="L1678" s="16">
        <f t="shared" si="1237"/>
        <v>145.24487341602531</v>
      </c>
      <c r="M1678" s="23">
        <f>M1677-IF($B1678="B",(Percent_Rent_In_Elsies*2.49%/12 * H1677)/K1677,0)+IF($B1678="D",N1678,0)+IF(B1678="D",AK1677)+IF(B1678="C",F1677*90%)-(Y1678-Y1677)-IF($B1678="A",Q1677/K1677) + IF($B1678="A",Q1677/K1677)</f>
        <v>-35194569.136277765</v>
      </c>
      <c r="N1678" s="23">
        <f t="shared" si="1238"/>
        <v>0</v>
      </c>
      <c r="O1678" s="22">
        <f t="shared" si="1239"/>
        <v>0</v>
      </c>
      <c r="P1678" s="22">
        <f t="shared" si="1223"/>
        <v>0</v>
      </c>
      <c r="Q1678" s="22">
        <f t="shared" si="1224"/>
        <v>0</v>
      </c>
      <c r="R1678" s="22">
        <f t="shared" si="1240"/>
        <v>257446970.09509572</v>
      </c>
      <c r="S1678" s="16">
        <f t="shared" si="1230"/>
        <v>21418216.83710235</v>
      </c>
      <c r="T1678" s="15">
        <f t="shared" si="1241"/>
        <v>0</v>
      </c>
      <c r="U1678" s="23">
        <f t="shared" si="1258"/>
        <v>1143786.0514727358</v>
      </c>
      <c r="V1678" s="23">
        <f t="shared" si="1259"/>
        <v>95156.909664932798</v>
      </c>
      <c r="W1678" s="23">
        <f t="shared" si="1225"/>
        <v>0</v>
      </c>
      <c r="X1678" s="23">
        <f t="shared" si="1260"/>
        <v>31835665.086229939</v>
      </c>
      <c r="Y1678" s="23">
        <f t="shared" si="1242"/>
        <v>13825559.361691331</v>
      </c>
      <c r="Z1678" s="3">
        <f t="shared" si="1243"/>
        <v>0</v>
      </c>
      <c r="AA1678" s="23">
        <f t="shared" si="1244"/>
        <v>58380678.001447476</v>
      </c>
      <c r="AB1678" s="26">
        <f t="shared" si="1261"/>
        <v>70086276.274228647</v>
      </c>
      <c r="AC1678" s="23">
        <f t="shared" si="1262"/>
        <v>74889487.274228647</v>
      </c>
      <c r="AD1678" s="23">
        <f t="shared" si="1268"/>
        <v>4803211</v>
      </c>
      <c r="AE1678" s="24">
        <f t="shared" si="1229"/>
        <v>70086276.274228647</v>
      </c>
      <c r="AF1678" s="3">
        <f t="shared" si="1263"/>
        <v>1E-4</v>
      </c>
      <c r="AG1678" s="2">
        <f t="shared" si="1245"/>
        <v>0</v>
      </c>
      <c r="AH1678" s="2">
        <f t="shared" si="1246"/>
        <v>120.17730379200344</v>
      </c>
      <c r="AI1678" s="23">
        <f t="shared" si="1269"/>
        <v>9386078157.1936951</v>
      </c>
      <c r="AJ1678" s="23">
        <f t="shared" si="1247"/>
        <v>6219.922423797766</v>
      </c>
      <c r="AK1678" s="23">
        <f t="shared" si="1248"/>
        <v>60035.796909276862</v>
      </c>
      <c r="AL1678" s="23">
        <f t="shared" si="1226"/>
        <v>0</v>
      </c>
      <c r="AM1678" s="23">
        <f t="shared" si="1227"/>
        <v>0</v>
      </c>
      <c r="AN1678" s="16">
        <f t="shared" si="1264"/>
        <v>0</v>
      </c>
      <c r="AO1678" s="23">
        <f t="shared" si="1265"/>
        <v>0</v>
      </c>
      <c r="AP1678" s="22">
        <f t="shared" si="1266"/>
        <v>0</v>
      </c>
      <c r="AQ1678" s="30">
        <f t="shared" si="1249"/>
        <v>6824616876.227705</v>
      </c>
      <c r="AR1678" s="28">
        <f t="shared" si="1250"/>
        <v>3262437786.4577012</v>
      </c>
      <c r="AS1678" s="25">
        <f t="shared" si="1251"/>
        <v>200337590.02425668</v>
      </c>
      <c r="AT1678" s="32">
        <f t="shared" si="1252"/>
        <v>0</v>
      </c>
      <c r="AU1678" s="23">
        <f t="shared" si="1253"/>
        <v>0</v>
      </c>
      <c r="AV1678" s="22">
        <f t="shared" si="1254"/>
        <v>943939974.89174962</v>
      </c>
      <c r="AW1678" s="31">
        <f t="shared" si="1267"/>
        <v>4685580538.3059063</v>
      </c>
      <c r="AX1678"/>
      <c r="AY1678"/>
      <c r="AZ1678"/>
      <c r="BA1678"/>
    </row>
    <row r="1679" spans="1:53" s="21" customFormat="1" x14ac:dyDescent="0.25">
      <c r="A1679" s="21">
        <f t="shared" si="1228"/>
        <v>573</v>
      </c>
      <c r="B1679" s="21" t="s">
        <v>9</v>
      </c>
      <c r="C1679" s="27">
        <f t="shared" si="1232"/>
        <v>0</v>
      </c>
      <c r="D1679" s="27">
        <f t="shared" si="1255"/>
        <v>0</v>
      </c>
      <c r="E1679" s="27" t="b">
        <f t="shared" si="1231"/>
        <v>1</v>
      </c>
      <c r="F1679" s="29">
        <f t="shared" si="1233"/>
        <v>0</v>
      </c>
      <c r="G1679" s="27">
        <f t="shared" si="1256"/>
        <v>0</v>
      </c>
      <c r="H1679" s="22">
        <f t="shared" si="1234"/>
        <v>21056949288.645649</v>
      </c>
      <c r="I1679" s="23">
        <f t="shared" si="1235"/>
        <v>132580106.5049091</v>
      </c>
      <c r="J1679" s="23">
        <f t="shared" si="1236"/>
        <v>1086</v>
      </c>
      <c r="K1679" s="19">
        <f t="shared" si="1257"/>
        <v>225.0831931027827</v>
      </c>
      <c r="L1679" s="16">
        <f t="shared" si="1237"/>
        <v>145.24487341602531</v>
      </c>
      <c r="M1679" s="23">
        <f>M1678-IF($B1679="B",(Percent_Rent_In_Elsies*2.49%/12 * H1678)/K1678,0)+IF($B1679="D",N1679,0)+IF(B1679="D",AK1678)+IF(B1679="C",F1678*90%)-(Y1679-Y1678)-IF($B1679="A",Q1678/K1678) + IF($B1679="A",Q1678/K1678)</f>
        <v>-35134533.339368485</v>
      </c>
      <c r="N1679" s="23">
        <f t="shared" si="1238"/>
        <v>0</v>
      </c>
      <c r="O1679" s="22">
        <f t="shared" si="1239"/>
        <v>14964204.713072166</v>
      </c>
      <c r="P1679" s="22">
        <f t="shared" ref="P1679:P1742" si="1270">IF(AG1679 &gt; Retail_Freeze_Above, O1678,0)</f>
        <v>0</v>
      </c>
      <c r="Q1679" s="22">
        <f t="shared" ref="Q1679:Q1742" si="1271">IF(AG1679&lt;=Retail_Freeze_Above,O1678,0)</f>
        <v>0</v>
      </c>
      <c r="R1679" s="22">
        <f t="shared" si="1240"/>
        <v>257446970.09509572</v>
      </c>
      <c r="S1679" s="16">
        <f t="shared" si="1230"/>
        <v>0</v>
      </c>
      <c r="T1679" s="15">
        <f t="shared" si="1241"/>
        <v>6454012.124030184</v>
      </c>
      <c r="U1679" s="23">
        <f t="shared" si="1258"/>
        <v>1143786.0514727358</v>
      </c>
      <c r="V1679" s="23">
        <f t="shared" si="1259"/>
        <v>0</v>
      </c>
      <c r="W1679" s="23">
        <f t="shared" ref="W1679:W1742" si="1272">IF($B1679="E",0,W1678+IF(B1679="D",V1678,0)+IF($B1679="A",G1679))-IF($B1679="D",N1679)+IF($B1679="A",Q1678/K1678)</f>
        <v>95156.909664932798</v>
      </c>
      <c r="X1679" s="23">
        <f t="shared" si="1260"/>
        <v>31835665.086229939</v>
      </c>
      <c r="Y1679" s="23">
        <f t="shared" si="1242"/>
        <v>13825559.361691331</v>
      </c>
      <c r="Z1679" s="3">
        <f t="shared" si="1243"/>
        <v>0</v>
      </c>
      <c r="AA1679" s="23">
        <f t="shared" si="1244"/>
        <v>58320642.204538196</v>
      </c>
      <c r="AB1679" s="26">
        <f t="shared" si="1261"/>
        <v>70086276.274228632</v>
      </c>
      <c r="AC1679" s="23">
        <f t="shared" si="1262"/>
        <v>74889487.274228647</v>
      </c>
      <c r="AD1679" s="23">
        <f t="shared" si="1268"/>
        <v>4803211</v>
      </c>
      <c r="AE1679" s="24">
        <f t="shared" si="1229"/>
        <v>70086276.274228647</v>
      </c>
      <c r="AF1679" s="3">
        <f t="shared" si="1263"/>
        <v>0</v>
      </c>
      <c r="AG1679" s="2">
        <f t="shared" si="1245"/>
        <v>0</v>
      </c>
      <c r="AH1679" s="2">
        <f t="shared" si="1246"/>
        <v>120.17730379200344</v>
      </c>
      <c r="AI1679" s="23">
        <f t="shared" si="1269"/>
        <v>9376425979.4302578</v>
      </c>
      <c r="AJ1679" s="23">
        <f t="shared" si="1247"/>
        <v>6219.922423797766</v>
      </c>
      <c r="AK1679" s="23">
        <f t="shared" si="1248"/>
        <v>0</v>
      </c>
      <c r="AL1679" s="23">
        <f t="shared" si="1226"/>
        <v>0</v>
      </c>
      <c r="AM1679" s="23">
        <f t="shared" si="1227"/>
        <v>0</v>
      </c>
      <c r="AN1679" s="16">
        <f t="shared" si="1264"/>
        <v>0</v>
      </c>
      <c r="AO1679" s="23">
        <f t="shared" si="1265"/>
        <v>0</v>
      </c>
      <c r="AP1679" s="22">
        <f t="shared" si="1266"/>
        <v>0</v>
      </c>
      <c r="AQ1679" s="30">
        <f t="shared" si="1249"/>
        <v>6824616876.227705</v>
      </c>
      <c r="AR1679" s="28">
        <f t="shared" si="1250"/>
        <v>3262437786.4577012</v>
      </c>
      <c r="AS1679" s="25">
        <f t="shared" si="1251"/>
        <v>200337590.02425668</v>
      </c>
      <c r="AT1679" s="32">
        <f t="shared" si="1252"/>
        <v>0</v>
      </c>
      <c r="AU1679" s="23">
        <f t="shared" si="1253"/>
        <v>0</v>
      </c>
      <c r="AV1679" s="22">
        <f t="shared" si="1254"/>
        <v>943939974.89174962</v>
      </c>
      <c r="AW1679" s="31">
        <f t="shared" si="1267"/>
        <v>4685580538.3059063</v>
      </c>
    </row>
    <row r="1680" spans="1:53" x14ac:dyDescent="0.25">
      <c r="A1680" s="21">
        <f t="shared" si="1228"/>
        <v>573</v>
      </c>
      <c r="B1680" s="21" t="s">
        <v>28</v>
      </c>
      <c r="C1680" s="27">
        <f t="shared" si="1232"/>
        <v>0</v>
      </c>
      <c r="D1680" s="27">
        <f t="shared" si="1255"/>
        <v>0</v>
      </c>
      <c r="E1680" s="27" t="b">
        <f t="shared" si="1231"/>
        <v>1</v>
      </c>
      <c r="F1680" s="29">
        <f t="shared" si="1233"/>
        <v>0</v>
      </c>
      <c r="G1680" s="27">
        <f t="shared" si="1256"/>
        <v>0</v>
      </c>
      <c r="H1680" s="22">
        <f t="shared" si="1234"/>
        <v>21056949288.645649</v>
      </c>
      <c r="I1680" s="23">
        <f t="shared" si="1235"/>
        <v>132580106.5049091</v>
      </c>
      <c r="J1680" s="23">
        <f t="shared" si="1236"/>
        <v>1086</v>
      </c>
      <c r="K1680" s="19">
        <f t="shared" si="1257"/>
        <v>225.0831931027827</v>
      </c>
      <c r="L1680" s="16">
        <f t="shared" si="1237"/>
        <v>145.24487341602531</v>
      </c>
      <c r="M1680" s="23">
        <f>M1679-IF($B1680="B",(Percent_Rent_In_Elsies*2.49%/12 * H1679)/K1679,0)+IF($B1680="D",N1680,0)+IF(B1680="D",AK1679)+IF(B1680="C",F1679*90%)-(Y1680-Y1679)-IF($B1680="A",Q1679/K1679) + IF($B1680="A",Q1679/K1679)</f>
        <v>-35134533.339368485</v>
      </c>
      <c r="N1680" s="23">
        <f t="shared" si="1238"/>
        <v>0</v>
      </c>
      <c r="O1680" s="22">
        <f t="shared" si="1239"/>
        <v>0</v>
      </c>
      <c r="P1680" s="22">
        <f t="shared" si="1270"/>
        <v>14964204.713072166</v>
      </c>
      <c r="Q1680" s="22">
        <f t="shared" si="1271"/>
        <v>0</v>
      </c>
      <c r="R1680" s="22">
        <f t="shared" si="1240"/>
        <v>257446970.09509572</v>
      </c>
      <c r="S1680" s="16">
        <f t="shared" si="1230"/>
        <v>0</v>
      </c>
      <c r="T1680" s="15">
        <f t="shared" si="1241"/>
        <v>0</v>
      </c>
      <c r="U1680" s="23">
        <f t="shared" si="1258"/>
        <v>1143786.0514727358</v>
      </c>
      <c r="V1680" s="23">
        <f t="shared" si="1259"/>
        <v>0</v>
      </c>
      <c r="W1680" s="23">
        <f t="shared" si="1272"/>
        <v>0</v>
      </c>
      <c r="X1680" s="23">
        <f t="shared" si="1260"/>
        <v>31835665.086229939</v>
      </c>
      <c r="Y1680" s="23">
        <f t="shared" si="1242"/>
        <v>13825559.361691331</v>
      </c>
      <c r="Z1680" s="3">
        <f t="shared" si="1243"/>
        <v>4757.8454832466405</v>
      </c>
      <c r="AA1680" s="23">
        <f t="shared" si="1244"/>
        <v>58392009.886786893</v>
      </c>
      <c r="AB1680" s="26">
        <f t="shared" si="1261"/>
        <v>70086276.274228632</v>
      </c>
      <c r="AC1680" s="23">
        <f t="shared" si="1262"/>
        <v>74889487.274228647</v>
      </c>
      <c r="AD1680" s="23">
        <f t="shared" si="1268"/>
        <v>4803211</v>
      </c>
      <c r="AE1680" s="24">
        <f t="shared" si="1229"/>
        <v>70086276.274228647</v>
      </c>
      <c r="AF1680" s="3">
        <f t="shared" si="1263"/>
        <v>0</v>
      </c>
      <c r="AG1680" s="2">
        <f t="shared" si="1245"/>
        <v>570941457.98959684</v>
      </c>
      <c r="AH1680" s="2">
        <f t="shared" si="1246"/>
        <v>120.17730379200344</v>
      </c>
      <c r="AI1680" s="23">
        <f t="shared" si="1269"/>
        <v>9387900026.4337444</v>
      </c>
      <c r="AJ1680" s="23">
        <f t="shared" si="1247"/>
        <v>6219.922423797766</v>
      </c>
      <c r="AK1680" s="23">
        <f t="shared" si="1248"/>
        <v>0</v>
      </c>
      <c r="AL1680" s="23">
        <f t="shared" ref="AL1680:AL1743" si="1273">IF($B1680="B",AI1680-AI1675,0)</f>
        <v>0</v>
      </c>
      <c r="AM1680" s="23">
        <f t="shared" si="1227"/>
        <v>0</v>
      </c>
      <c r="AN1680" s="16">
        <f t="shared" si="1264"/>
        <v>0</v>
      </c>
      <c r="AO1680" s="23">
        <f t="shared" si="1265"/>
        <v>0</v>
      </c>
      <c r="AP1680" s="22">
        <f t="shared" si="1266"/>
        <v>0</v>
      </c>
      <c r="AQ1680" s="30">
        <f t="shared" si="1249"/>
        <v>6824616876.227705</v>
      </c>
      <c r="AR1680" s="28">
        <f t="shared" si="1250"/>
        <v>3262437786.4577012</v>
      </c>
      <c r="AS1680" s="25">
        <f t="shared" si="1251"/>
        <v>200337590.02425668</v>
      </c>
      <c r="AT1680" s="32">
        <f t="shared" si="1252"/>
        <v>9515.6909664932809</v>
      </c>
      <c r="AU1680" s="23">
        <f t="shared" si="1253"/>
        <v>9515.6909664932809</v>
      </c>
      <c r="AV1680" s="22">
        <f t="shared" si="1254"/>
        <v>950393987.01577985</v>
      </c>
      <c r="AW1680" s="31">
        <f t="shared" si="1267"/>
        <v>4685580538.3059053</v>
      </c>
      <c r="AX1680" s="21"/>
      <c r="AY1680" s="21"/>
      <c r="AZ1680" s="21"/>
      <c r="BA1680" s="21"/>
    </row>
    <row r="1681" spans="1:53" x14ac:dyDescent="0.25">
      <c r="A1681">
        <f t="shared" si="1228"/>
        <v>574</v>
      </c>
      <c r="B1681" t="s">
        <v>6</v>
      </c>
      <c r="C1681" s="27">
        <f t="shared" si="1232"/>
        <v>0</v>
      </c>
      <c r="D1681" s="27">
        <f t="shared" si="1255"/>
        <v>0</v>
      </c>
      <c r="E1681" s="27" t="b">
        <f t="shared" si="1231"/>
        <v>1</v>
      </c>
      <c r="F1681" s="29">
        <f t="shared" si="1233"/>
        <v>0</v>
      </c>
      <c r="G1681" s="27">
        <f t="shared" si="1256"/>
        <v>0</v>
      </c>
      <c r="H1681" s="22">
        <f t="shared" si="1234"/>
        <v>21092044204.126724</v>
      </c>
      <c r="I1681" s="23">
        <f t="shared" si="1235"/>
        <v>132580106.5049091</v>
      </c>
      <c r="J1681" s="23">
        <f t="shared" si="1236"/>
        <v>1086</v>
      </c>
      <c r="K1681" s="19">
        <f t="shared" si="1257"/>
        <v>225.0831931027827</v>
      </c>
      <c r="L1681" s="16">
        <f t="shared" si="1237"/>
        <v>145.48694820505202</v>
      </c>
      <c r="M1681" s="23">
        <f>M1680-IF($B1681="B",(Percent_Rent_In_Elsies*2.49%/12 * H1680)/K1680,0)+IF($B1681="D",N1681,0)+IF(B1681="D",AK1680)+IF(B1681="C",F1680*90%)-(Y1681-Y1680)-IF($B1681="A",Q1680/K1680) + IF($B1681="A",Q1680/K1680)</f>
        <v>-35134533.339368485</v>
      </c>
      <c r="N1681" s="23">
        <f t="shared" si="1238"/>
        <v>0</v>
      </c>
      <c r="O1681" s="22">
        <f t="shared" si="1239"/>
        <v>0</v>
      </c>
      <c r="P1681" s="22">
        <f t="shared" si="1270"/>
        <v>0</v>
      </c>
      <c r="Q1681" s="22">
        <f t="shared" si="1271"/>
        <v>0</v>
      </c>
      <c r="R1681" s="22">
        <f t="shared" si="1240"/>
        <v>257446970.09509572</v>
      </c>
      <c r="S1681" s="16">
        <f t="shared" si="1230"/>
        <v>0</v>
      </c>
      <c r="T1681" s="15">
        <f t="shared" si="1241"/>
        <v>0</v>
      </c>
      <c r="U1681" s="23">
        <f t="shared" si="1258"/>
        <v>1143786.0514727358</v>
      </c>
      <c r="V1681" s="23">
        <f t="shared" si="1259"/>
        <v>0</v>
      </c>
      <c r="W1681" s="23">
        <f t="shared" si="1272"/>
        <v>0</v>
      </c>
      <c r="X1681" s="23">
        <f t="shared" si="1260"/>
        <v>31859454.313646175</v>
      </c>
      <c r="Y1681" s="23">
        <f t="shared" si="1242"/>
        <v>13825559.361691331</v>
      </c>
      <c r="Z1681" s="3">
        <f t="shared" si="1243"/>
        <v>0</v>
      </c>
      <c r="AA1681" s="23">
        <f t="shared" si="1244"/>
        <v>58392009.886786893</v>
      </c>
      <c r="AB1681" s="26">
        <f t="shared" si="1261"/>
        <v>70086276.274228632</v>
      </c>
      <c r="AC1681" s="23">
        <f t="shared" si="1262"/>
        <v>74889487.274228647</v>
      </c>
      <c r="AD1681" s="23">
        <f t="shared" si="1268"/>
        <v>4803211</v>
      </c>
      <c r="AE1681" s="24">
        <f t="shared" si="1229"/>
        <v>70086276.274228647</v>
      </c>
      <c r="AF1681" s="3">
        <f t="shared" si="1263"/>
        <v>0</v>
      </c>
      <c r="AG1681" s="2">
        <f t="shared" si="1245"/>
        <v>0</v>
      </c>
      <c r="AH1681" s="2">
        <f t="shared" si="1246"/>
        <v>120.37759929832345</v>
      </c>
      <c r="AI1681" s="23">
        <f t="shared" si="1269"/>
        <v>9387900026.4337444</v>
      </c>
      <c r="AJ1681" s="23">
        <f t="shared" si="1247"/>
        <v>6219.922423797766</v>
      </c>
      <c r="AK1681" s="23">
        <f t="shared" si="1248"/>
        <v>0</v>
      </c>
      <c r="AL1681" s="23">
        <f t="shared" si="1273"/>
        <v>0</v>
      </c>
      <c r="AM1681" s="23">
        <f t="shared" ref="AM1681:AM1744" si="1274">IF($B1681="B",50%*AL1681*30%*AJ1681,0)</f>
        <v>0</v>
      </c>
      <c r="AN1681" s="16">
        <f t="shared" si="1264"/>
        <v>0</v>
      </c>
      <c r="AO1681" s="23">
        <f t="shared" si="1265"/>
        <v>0</v>
      </c>
      <c r="AP1681" s="22">
        <f t="shared" si="1266"/>
        <v>0</v>
      </c>
      <c r="AQ1681" s="30">
        <f t="shared" si="1249"/>
        <v>6824616876.227705</v>
      </c>
      <c r="AR1681" s="28">
        <f t="shared" si="1250"/>
        <v>3262437786.4577012</v>
      </c>
      <c r="AS1681" s="25">
        <f t="shared" si="1251"/>
        <v>200337590.02425668</v>
      </c>
      <c r="AT1681" s="32">
        <f t="shared" si="1252"/>
        <v>0</v>
      </c>
      <c r="AU1681" s="23">
        <f t="shared" si="1253"/>
        <v>0</v>
      </c>
      <c r="AV1681" s="22">
        <f t="shared" si="1254"/>
        <v>950393987.01577985</v>
      </c>
      <c r="AW1681" s="31">
        <f t="shared" si="1267"/>
        <v>4670616333.5928335</v>
      </c>
    </row>
    <row r="1682" spans="1:53" x14ac:dyDescent="0.25">
      <c r="A1682">
        <f t="shared" si="1228"/>
        <v>574</v>
      </c>
      <c r="B1682" t="s">
        <v>7</v>
      </c>
      <c r="C1682" s="27">
        <f t="shared" si="1232"/>
        <v>0</v>
      </c>
      <c r="D1682" s="27">
        <f t="shared" si="1255"/>
        <v>0</v>
      </c>
      <c r="E1682" s="27" t="b">
        <f t="shared" si="1231"/>
        <v>1</v>
      </c>
      <c r="F1682" s="29">
        <f t="shared" si="1233"/>
        <v>0</v>
      </c>
      <c r="G1682" s="27">
        <f t="shared" si="1256"/>
        <v>0</v>
      </c>
      <c r="H1682" s="22">
        <f t="shared" si="1234"/>
        <v>21092044204.126724</v>
      </c>
      <c r="I1682" s="23">
        <f t="shared" si="1235"/>
        <v>132580106.5049091</v>
      </c>
      <c r="J1682" s="23">
        <f t="shared" si="1236"/>
        <v>1086</v>
      </c>
      <c r="K1682" s="19">
        <f t="shared" si="1257"/>
        <v>225.0831931027827</v>
      </c>
      <c r="L1682" s="16">
        <f t="shared" si="1237"/>
        <v>145.48694820505202</v>
      </c>
      <c r="M1682" s="23">
        <f>M1681-IF($B1682="B",(Percent_Rent_In_Elsies*2.49%/12 * H1681)/K1681,0)+IF($B1682="D",N1682,0)+IF(B1682="D",AK1681)+IF(B1682="C",F1681*90%)-(Y1682-Y1681)-IF($B1682="A",Q1681/K1681) + IF($B1682="A",Q1681/K1681)</f>
        <v>-35231755.151268892</v>
      </c>
      <c r="N1682" s="23">
        <f t="shared" si="1238"/>
        <v>0</v>
      </c>
      <c r="O1682" s="22">
        <f t="shared" si="1239"/>
        <v>0</v>
      </c>
      <c r="P1682" s="22">
        <f t="shared" si="1270"/>
        <v>0</v>
      </c>
      <c r="Q1682" s="22">
        <f t="shared" si="1271"/>
        <v>0</v>
      </c>
      <c r="R1682" s="22">
        <f t="shared" si="1240"/>
        <v>235993055.92050442</v>
      </c>
      <c r="S1682" s="16">
        <f t="shared" si="1230"/>
        <v>21453914.17459131</v>
      </c>
      <c r="T1682" s="15">
        <f t="shared" si="1241"/>
        <v>0</v>
      </c>
      <c r="U1682" s="23">
        <f t="shared" si="1258"/>
        <v>1048470.5471833411</v>
      </c>
      <c r="V1682" s="23">
        <f t="shared" si="1259"/>
        <v>95315.504289394652</v>
      </c>
      <c r="W1682" s="23">
        <f t="shared" si="1272"/>
        <v>0</v>
      </c>
      <c r="X1682" s="23">
        <f t="shared" si="1260"/>
        <v>31859454.313646175</v>
      </c>
      <c r="Y1682" s="23">
        <f t="shared" si="1242"/>
        <v>13825559.361691331</v>
      </c>
      <c r="Z1682" s="3">
        <f t="shared" si="1243"/>
        <v>0</v>
      </c>
      <c r="AA1682" s="23">
        <f t="shared" si="1244"/>
        <v>58392009.886786893</v>
      </c>
      <c r="AB1682" s="26">
        <f t="shared" si="1261"/>
        <v>70086276.274228632</v>
      </c>
      <c r="AC1682" s="23">
        <f t="shared" si="1262"/>
        <v>74889487.274228647</v>
      </c>
      <c r="AD1682" s="23">
        <f t="shared" si="1268"/>
        <v>4803211</v>
      </c>
      <c r="AE1682" s="24">
        <f t="shared" si="1229"/>
        <v>70086276.274228647</v>
      </c>
      <c r="AF1682" s="3">
        <f t="shared" si="1263"/>
        <v>0</v>
      </c>
      <c r="AG1682" s="2">
        <f t="shared" si="1245"/>
        <v>0</v>
      </c>
      <c r="AH1682" s="2">
        <f t="shared" si="1246"/>
        <v>120.37759929832345</v>
      </c>
      <c r="AI1682" s="23">
        <f t="shared" si="1269"/>
        <v>9387900026.4337444</v>
      </c>
      <c r="AJ1682" s="23">
        <f t="shared" si="1247"/>
        <v>6219.922423797766</v>
      </c>
      <c r="AK1682" s="23">
        <f t="shared" si="1248"/>
        <v>0</v>
      </c>
      <c r="AL1682" s="23">
        <f t="shared" si="1273"/>
        <v>1821869.2400493622</v>
      </c>
      <c r="AM1682" s="23">
        <f t="shared" si="1274"/>
        <v>1699782800.9115632</v>
      </c>
      <c r="AN1682" s="16">
        <f t="shared" si="1264"/>
        <v>0</v>
      </c>
      <c r="AO1682" s="23">
        <f t="shared" si="1265"/>
        <v>97221.811900405897</v>
      </c>
      <c r="AP1682" s="22">
        <f t="shared" si="1266"/>
        <v>21882995.861781478</v>
      </c>
      <c r="AQ1682" s="30">
        <f t="shared" si="1249"/>
        <v>6868196862.4864426</v>
      </c>
      <c r="AR1682" s="28">
        <f t="shared" si="1250"/>
        <v>3284134776.8546576</v>
      </c>
      <c r="AS1682" s="25">
        <f t="shared" si="1251"/>
        <v>200337590.02425668</v>
      </c>
      <c r="AT1682" s="32">
        <f t="shared" si="1252"/>
        <v>0</v>
      </c>
      <c r="AU1682" s="23">
        <f t="shared" si="1253"/>
        <v>0</v>
      </c>
      <c r="AV1682" s="22">
        <f t="shared" si="1254"/>
        <v>950393987.01577985</v>
      </c>
      <c r="AW1682" s="31">
        <f t="shared" si="1267"/>
        <v>4714196319.8515711</v>
      </c>
    </row>
    <row r="1683" spans="1:53" s="21" customFormat="1" x14ac:dyDescent="0.25">
      <c r="A1683">
        <f t="shared" si="1228"/>
        <v>574</v>
      </c>
      <c r="B1683" t="s">
        <v>8</v>
      </c>
      <c r="C1683" s="27">
        <f t="shared" si="1232"/>
        <v>0</v>
      </c>
      <c r="D1683" s="27">
        <f t="shared" si="1255"/>
        <v>0</v>
      </c>
      <c r="E1683" s="27" t="b">
        <f t="shared" si="1231"/>
        <v>1</v>
      </c>
      <c r="F1683" s="29">
        <f t="shared" si="1233"/>
        <v>0</v>
      </c>
      <c r="G1683" s="27">
        <f t="shared" si="1256"/>
        <v>0</v>
      </c>
      <c r="H1683" s="22">
        <f t="shared" si="1234"/>
        <v>21092044204.126724</v>
      </c>
      <c r="I1683" s="23">
        <f t="shared" si="1235"/>
        <v>132580106.5049091</v>
      </c>
      <c r="J1683" s="23">
        <f t="shared" si="1236"/>
        <v>1086</v>
      </c>
      <c r="K1683" s="19">
        <f t="shared" si="1257"/>
        <v>225.0831931027827</v>
      </c>
      <c r="L1683" s="16">
        <f t="shared" si="1237"/>
        <v>145.48694820505202</v>
      </c>
      <c r="M1683" s="23">
        <f>M1682-IF($B1683="B",(Percent_Rent_In_Elsies*2.49%/12 * H1682)/K1682,0)+IF($B1683="D",N1683,0)+IF(B1683="D",AK1682)+IF(B1683="C",F1682*90%)-(Y1683-Y1682)-IF($B1683="A",Q1682/K1682) + IF($B1683="A",Q1682/K1682)</f>
        <v>-35231755.151268892</v>
      </c>
      <c r="N1683" s="23">
        <f t="shared" si="1238"/>
        <v>0</v>
      </c>
      <c r="O1683" s="22">
        <f t="shared" si="1239"/>
        <v>0</v>
      </c>
      <c r="P1683" s="22">
        <f t="shared" si="1270"/>
        <v>0</v>
      </c>
      <c r="Q1683" s="22">
        <f t="shared" si="1271"/>
        <v>0</v>
      </c>
      <c r="R1683" s="22">
        <f t="shared" si="1240"/>
        <v>257876051.7822859</v>
      </c>
      <c r="S1683" s="16">
        <f t="shared" si="1230"/>
        <v>21453914.17459131</v>
      </c>
      <c r="T1683" s="15">
        <f t="shared" si="1241"/>
        <v>0</v>
      </c>
      <c r="U1683" s="23">
        <f t="shared" si="1258"/>
        <v>1145692.359083747</v>
      </c>
      <c r="V1683" s="23">
        <f t="shared" si="1259"/>
        <v>95315.504289394652</v>
      </c>
      <c r="W1683" s="23">
        <f t="shared" si="1272"/>
        <v>0</v>
      </c>
      <c r="X1683" s="23">
        <f t="shared" si="1260"/>
        <v>31859454.313646175</v>
      </c>
      <c r="Y1683" s="23">
        <f t="shared" si="1242"/>
        <v>13825559.361691331</v>
      </c>
      <c r="Z1683" s="3">
        <f t="shared" si="1243"/>
        <v>0</v>
      </c>
      <c r="AA1683" s="23">
        <f t="shared" si="1244"/>
        <v>58392009.886786893</v>
      </c>
      <c r="AB1683" s="26">
        <f t="shared" si="1261"/>
        <v>70086276.274228632</v>
      </c>
      <c r="AC1683" s="23">
        <f t="shared" si="1262"/>
        <v>74889487.274228647</v>
      </c>
      <c r="AD1683" s="23">
        <f t="shared" si="1268"/>
        <v>4803211</v>
      </c>
      <c r="AE1683" s="24">
        <f t="shared" si="1229"/>
        <v>70086276.274228647</v>
      </c>
      <c r="AF1683" s="3">
        <f t="shared" si="1263"/>
        <v>1E-4</v>
      </c>
      <c r="AG1683" s="2">
        <f t="shared" si="1245"/>
        <v>0</v>
      </c>
      <c r="AH1683" s="2">
        <f t="shared" si="1246"/>
        <v>120.37759929832345</v>
      </c>
      <c r="AI1683" s="23">
        <f t="shared" si="1269"/>
        <v>9387900026.4337444</v>
      </c>
      <c r="AJ1683" s="23">
        <f t="shared" si="1247"/>
        <v>6219.922423797766</v>
      </c>
      <c r="AK1683" s="23">
        <f t="shared" si="1248"/>
        <v>60028.913365120257</v>
      </c>
      <c r="AL1683" s="23">
        <f t="shared" si="1273"/>
        <v>0</v>
      </c>
      <c r="AM1683" s="23">
        <f t="shared" si="1274"/>
        <v>0</v>
      </c>
      <c r="AN1683" s="16">
        <f t="shared" si="1264"/>
        <v>0</v>
      </c>
      <c r="AO1683" s="23">
        <f t="shared" si="1265"/>
        <v>0</v>
      </c>
      <c r="AP1683" s="22">
        <f t="shared" si="1266"/>
        <v>0</v>
      </c>
      <c r="AQ1683" s="30">
        <f t="shared" si="1249"/>
        <v>6868196862.4864426</v>
      </c>
      <c r="AR1683" s="28">
        <f t="shared" si="1250"/>
        <v>3284134776.8546576</v>
      </c>
      <c r="AS1683" s="25">
        <f t="shared" si="1251"/>
        <v>200337590.02425668</v>
      </c>
      <c r="AT1683" s="32">
        <f t="shared" si="1252"/>
        <v>0</v>
      </c>
      <c r="AU1683" s="23">
        <f t="shared" si="1253"/>
        <v>0</v>
      </c>
      <c r="AV1683" s="22">
        <f t="shared" si="1254"/>
        <v>950393987.01577985</v>
      </c>
      <c r="AW1683" s="31">
        <f t="shared" si="1267"/>
        <v>4714196319.851572</v>
      </c>
      <c r="AX1683"/>
      <c r="AY1683"/>
      <c r="AZ1683"/>
      <c r="BA1683"/>
    </row>
    <row r="1684" spans="1:53" s="21" customFormat="1" x14ac:dyDescent="0.25">
      <c r="A1684">
        <f t="shared" si="1228"/>
        <v>574</v>
      </c>
      <c r="B1684" t="s">
        <v>9</v>
      </c>
      <c r="C1684" s="27">
        <f t="shared" si="1232"/>
        <v>0</v>
      </c>
      <c r="D1684" s="27">
        <f t="shared" si="1255"/>
        <v>0</v>
      </c>
      <c r="E1684" s="27" t="b">
        <f t="shared" si="1231"/>
        <v>1</v>
      </c>
      <c r="F1684" s="29">
        <f t="shared" si="1233"/>
        <v>0</v>
      </c>
      <c r="G1684" s="27">
        <f t="shared" si="1256"/>
        <v>0</v>
      </c>
      <c r="H1684" s="22">
        <f t="shared" si="1234"/>
        <v>21092044204.126724</v>
      </c>
      <c r="I1684" s="23">
        <f t="shared" si="1235"/>
        <v>132580106.5049091</v>
      </c>
      <c r="J1684" s="23">
        <f t="shared" si="1236"/>
        <v>1086</v>
      </c>
      <c r="K1684" s="19">
        <f t="shared" si="1257"/>
        <v>225.0831931027827</v>
      </c>
      <c r="L1684" s="16">
        <f t="shared" si="1237"/>
        <v>145.48694820505202</v>
      </c>
      <c r="M1684" s="23">
        <f>M1683-IF($B1684="B",(Percent_Rent_In_Elsies*2.49%/12 * H1683)/K1683,0)+IF($B1684="D",N1684,0)+IF(B1684="D",AK1683)+IF(B1684="C",F1683*90%)-(Y1684-Y1683)-IF($B1684="A",Q1683/K1683) + IF($B1684="A",Q1683/K1683)</f>
        <v>-35171726.237903774</v>
      </c>
      <c r="N1684" s="23">
        <f t="shared" si="1238"/>
        <v>0</v>
      </c>
      <c r="O1684" s="22">
        <f t="shared" si="1239"/>
        <v>14989145.270927098</v>
      </c>
      <c r="P1684" s="22">
        <f t="shared" si="1270"/>
        <v>0</v>
      </c>
      <c r="Q1684" s="22">
        <f t="shared" si="1271"/>
        <v>0</v>
      </c>
      <c r="R1684" s="22">
        <f t="shared" si="1240"/>
        <v>257876051.7822859</v>
      </c>
      <c r="S1684" s="16">
        <f t="shared" si="1230"/>
        <v>0</v>
      </c>
      <c r="T1684" s="15">
        <f t="shared" si="1241"/>
        <v>6464768.9036642127</v>
      </c>
      <c r="U1684" s="23">
        <f t="shared" si="1258"/>
        <v>1145692.359083747</v>
      </c>
      <c r="V1684" s="23">
        <f t="shared" si="1259"/>
        <v>0</v>
      </c>
      <c r="W1684" s="23">
        <f t="shared" si="1272"/>
        <v>95315.504289394652</v>
      </c>
      <c r="X1684" s="23">
        <f t="shared" si="1260"/>
        <v>31859454.313646175</v>
      </c>
      <c r="Y1684" s="23">
        <f t="shared" si="1242"/>
        <v>13825559.361691331</v>
      </c>
      <c r="Z1684" s="3">
        <f t="shared" si="1243"/>
        <v>0</v>
      </c>
      <c r="AA1684" s="23">
        <f t="shared" si="1244"/>
        <v>58331980.973421775</v>
      </c>
      <c r="AB1684" s="26">
        <f t="shared" si="1261"/>
        <v>70086276.274228647</v>
      </c>
      <c r="AC1684" s="23">
        <f t="shared" si="1262"/>
        <v>74889487.274228647</v>
      </c>
      <c r="AD1684" s="23">
        <f t="shared" si="1268"/>
        <v>4803211</v>
      </c>
      <c r="AE1684" s="24">
        <f t="shared" si="1229"/>
        <v>70086276.274228647</v>
      </c>
      <c r="AF1684" s="3">
        <f t="shared" si="1263"/>
        <v>0</v>
      </c>
      <c r="AG1684" s="2">
        <f t="shared" si="1245"/>
        <v>0</v>
      </c>
      <c r="AH1684" s="2">
        <f t="shared" si="1246"/>
        <v>120.37759929832345</v>
      </c>
      <c r="AI1684" s="23">
        <f t="shared" si="1269"/>
        <v>9378248955.3632374</v>
      </c>
      <c r="AJ1684" s="23">
        <f t="shared" si="1247"/>
        <v>6219.922423797766</v>
      </c>
      <c r="AK1684" s="23">
        <f t="shared" si="1248"/>
        <v>0</v>
      </c>
      <c r="AL1684" s="23">
        <f t="shared" si="1273"/>
        <v>0</v>
      </c>
      <c r="AM1684" s="23">
        <f t="shared" si="1274"/>
        <v>0</v>
      </c>
      <c r="AN1684" s="16">
        <f t="shared" si="1264"/>
        <v>0</v>
      </c>
      <c r="AO1684" s="23">
        <f t="shared" si="1265"/>
        <v>0</v>
      </c>
      <c r="AP1684" s="22">
        <f t="shared" si="1266"/>
        <v>0</v>
      </c>
      <c r="AQ1684" s="30">
        <f t="shared" si="1249"/>
        <v>6868196862.4864426</v>
      </c>
      <c r="AR1684" s="28">
        <f t="shared" si="1250"/>
        <v>3284134776.8546576</v>
      </c>
      <c r="AS1684" s="25">
        <f t="shared" si="1251"/>
        <v>200337590.02425668</v>
      </c>
      <c r="AT1684" s="32">
        <f t="shared" si="1252"/>
        <v>0</v>
      </c>
      <c r="AU1684" s="23">
        <f t="shared" si="1253"/>
        <v>0</v>
      </c>
      <c r="AV1684" s="22">
        <f t="shared" si="1254"/>
        <v>950393987.01577985</v>
      </c>
      <c r="AW1684" s="31">
        <f t="shared" si="1267"/>
        <v>4714196319.851572</v>
      </c>
      <c r="AX1684"/>
      <c r="AY1684"/>
      <c r="AZ1684"/>
      <c r="BA1684"/>
    </row>
    <row r="1685" spans="1:53" x14ac:dyDescent="0.25">
      <c r="A1685" s="21">
        <f t="shared" si="1228"/>
        <v>574</v>
      </c>
      <c r="B1685" s="21" t="s">
        <v>28</v>
      </c>
      <c r="C1685" s="27">
        <f t="shared" si="1232"/>
        <v>0</v>
      </c>
      <c r="D1685" s="27">
        <f t="shared" si="1255"/>
        <v>0</v>
      </c>
      <c r="E1685" s="27" t="b">
        <f t="shared" si="1231"/>
        <v>1</v>
      </c>
      <c r="F1685" s="29">
        <f t="shared" si="1233"/>
        <v>0</v>
      </c>
      <c r="G1685" s="27">
        <f t="shared" si="1256"/>
        <v>0</v>
      </c>
      <c r="H1685" s="22">
        <f t="shared" si="1234"/>
        <v>21092044204.126724</v>
      </c>
      <c r="I1685" s="23">
        <f t="shared" si="1235"/>
        <v>132580106.5049091</v>
      </c>
      <c r="J1685" s="23">
        <f t="shared" si="1236"/>
        <v>1086</v>
      </c>
      <c r="K1685" s="19">
        <f t="shared" si="1257"/>
        <v>225.0831931027827</v>
      </c>
      <c r="L1685" s="16">
        <f t="shared" si="1237"/>
        <v>145.48694820505202</v>
      </c>
      <c r="M1685" s="23">
        <f>M1684-IF($B1685="B",(Percent_Rent_In_Elsies*2.49%/12 * H1684)/K1684,0)+IF($B1685="D",N1685,0)+IF(B1685="D",AK1684)+IF(B1685="C",F1684*90%)-(Y1685-Y1684)-IF($B1685="A",Q1684/K1684) + IF($B1685="A",Q1684/K1684)</f>
        <v>-35171726.237903774</v>
      </c>
      <c r="N1685" s="23">
        <f t="shared" si="1238"/>
        <v>0</v>
      </c>
      <c r="O1685" s="22">
        <f t="shared" si="1239"/>
        <v>0</v>
      </c>
      <c r="P1685" s="22">
        <f t="shared" si="1270"/>
        <v>14989145.270927098</v>
      </c>
      <c r="Q1685" s="22">
        <f t="shared" si="1271"/>
        <v>0</v>
      </c>
      <c r="R1685" s="22">
        <f t="shared" si="1240"/>
        <v>257876051.7822859</v>
      </c>
      <c r="S1685" s="16">
        <f t="shared" si="1230"/>
        <v>0</v>
      </c>
      <c r="T1685" s="15">
        <f t="shared" si="1241"/>
        <v>0</v>
      </c>
      <c r="U1685" s="23">
        <f t="shared" si="1258"/>
        <v>1145692.359083747</v>
      </c>
      <c r="V1685" s="23">
        <f t="shared" si="1259"/>
        <v>0</v>
      </c>
      <c r="W1685" s="23">
        <f t="shared" si="1272"/>
        <v>0</v>
      </c>
      <c r="X1685" s="23">
        <f t="shared" si="1260"/>
        <v>31859454.313646175</v>
      </c>
      <c r="Y1685" s="23">
        <f t="shared" si="1242"/>
        <v>13825559.361691331</v>
      </c>
      <c r="Z1685" s="3">
        <f t="shared" si="1243"/>
        <v>4765.7752144697333</v>
      </c>
      <c r="AA1685" s="23">
        <f t="shared" si="1244"/>
        <v>58403467.601638824</v>
      </c>
      <c r="AB1685" s="26">
        <f t="shared" si="1261"/>
        <v>70086276.274228662</v>
      </c>
      <c r="AC1685" s="23">
        <f t="shared" si="1262"/>
        <v>74889487.274228647</v>
      </c>
      <c r="AD1685" s="23">
        <f t="shared" si="1268"/>
        <v>4803211</v>
      </c>
      <c r="AE1685" s="24">
        <f t="shared" si="1229"/>
        <v>70086276.274228647</v>
      </c>
      <c r="AF1685" s="3">
        <f t="shared" si="1263"/>
        <v>0</v>
      </c>
      <c r="AG1685" s="2">
        <f t="shared" si="1245"/>
        <v>571893025.73636794</v>
      </c>
      <c r="AH1685" s="2">
        <f t="shared" si="1246"/>
        <v>120.37759929832345</v>
      </c>
      <c r="AI1685" s="23">
        <f t="shared" si="1269"/>
        <v>9389742125.7512684</v>
      </c>
      <c r="AJ1685" s="23">
        <f t="shared" si="1247"/>
        <v>6219.922423797766</v>
      </c>
      <c r="AK1685" s="23">
        <f t="shared" si="1248"/>
        <v>0</v>
      </c>
      <c r="AL1685" s="23">
        <f t="shared" si="1273"/>
        <v>0</v>
      </c>
      <c r="AM1685" s="23">
        <f t="shared" si="1274"/>
        <v>0</v>
      </c>
      <c r="AN1685" s="16">
        <f t="shared" si="1264"/>
        <v>0</v>
      </c>
      <c r="AO1685" s="23">
        <f t="shared" si="1265"/>
        <v>0</v>
      </c>
      <c r="AP1685" s="22">
        <f t="shared" si="1266"/>
        <v>0</v>
      </c>
      <c r="AQ1685" s="30">
        <f t="shared" si="1249"/>
        <v>6868196862.4864426</v>
      </c>
      <c r="AR1685" s="28">
        <f t="shared" si="1250"/>
        <v>3284134776.8546576</v>
      </c>
      <c r="AS1685" s="25">
        <f t="shared" si="1251"/>
        <v>200337590.02425668</v>
      </c>
      <c r="AT1685" s="32">
        <f t="shared" si="1252"/>
        <v>9531.5504289394667</v>
      </c>
      <c r="AU1685" s="23">
        <f t="shared" si="1253"/>
        <v>9531.5504289394667</v>
      </c>
      <c r="AV1685" s="22">
        <f t="shared" si="1254"/>
        <v>956858755.91944408</v>
      </c>
      <c r="AW1685" s="31">
        <f t="shared" si="1267"/>
        <v>4714196319.851572</v>
      </c>
    </row>
    <row r="1686" spans="1:53" x14ac:dyDescent="0.25">
      <c r="A1686">
        <f t="shared" si="1228"/>
        <v>575</v>
      </c>
      <c r="B1686" t="s">
        <v>6</v>
      </c>
      <c r="C1686" s="27">
        <f t="shared" si="1232"/>
        <v>0</v>
      </c>
      <c r="D1686" s="27">
        <f t="shared" si="1255"/>
        <v>0</v>
      </c>
      <c r="E1686" s="27" t="b">
        <f t="shared" si="1231"/>
        <v>1</v>
      </c>
      <c r="F1686" s="29">
        <f t="shared" si="1233"/>
        <v>0</v>
      </c>
      <c r="G1686" s="27">
        <f t="shared" si="1256"/>
        <v>0</v>
      </c>
      <c r="H1686" s="22">
        <f t="shared" si="1234"/>
        <v>21127197611.133602</v>
      </c>
      <c r="I1686" s="23">
        <f t="shared" si="1235"/>
        <v>132580106.5049091</v>
      </c>
      <c r="J1686" s="23">
        <f t="shared" si="1236"/>
        <v>1086</v>
      </c>
      <c r="K1686" s="19">
        <f t="shared" si="1257"/>
        <v>225.0831931027827</v>
      </c>
      <c r="L1686" s="16">
        <f t="shared" si="1237"/>
        <v>145.72942645206044</v>
      </c>
      <c r="M1686" s="23">
        <f>M1685-IF($B1686="B",(Percent_Rent_In_Elsies*2.49%/12 * H1685)/K1685,0)+IF($B1686="D",N1686,0)+IF(B1686="D",AK1685)+IF(B1686="C",F1685*90%)-(Y1686-Y1685)-IF($B1686="A",Q1685/K1685) + IF($B1686="A",Q1685/K1685)</f>
        <v>-35171726.237903774</v>
      </c>
      <c r="N1686" s="23">
        <f t="shared" si="1238"/>
        <v>0</v>
      </c>
      <c r="O1686" s="22">
        <f t="shared" si="1239"/>
        <v>0</v>
      </c>
      <c r="P1686" s="22">
        <f t="shared" si="1270"/>
        <v>0</v>
      </c>
      <c r="Q1686" s="22">
        <f t="shared" si="1271"/>
        <v>0</v>
      </c>
      <c r="R1686" s="22">
        <f t="shared" si="1240"/>
        <v>257876051.7822859</v>
      </c>
      <c r="S1686" s="16">
        <f t="shared" si="1230"/>
        <v>0</v>
      </c>
      <c r="T1686" s="15">
        <f t="shared" si="1241"/>
        <v>0</v>
      </c>
      <c r="U1686" s="23">
        <f t="shared" si="1258"/>
        <v>1145692.359083747</v>
      </c>
      <c r="V1686" s="23">
        <f t="shared" si="1259"/>
        <v>0</v>
      </c>
      <c r="W1686" s="23">
        <f t="shared" si="1272"/>
        <v>0</v>
      </c>
      <c r="X1686" s="23">
        <f t="shared" si="1260"/>
        <v>31883283.189718522</v>
      </c>
      <c r="Y1686" s="23">
        <f t="shared" si="1242"/>
        <v>13825559.361691331</v>
      </c>
      <c r="Z1686" s="3">
        <f t="shared" si="1243"/>
        <v>0</v>
      </c>
      <c r="AA1686" s="23">
        <f t="shared" si="1244"/>
        <v>58403467.601638824</v>
      </c>
      <c r="AB1686" s="26">
        <f t="shared" si="1261"/>
        <v>70086276.274228647</v>
      </c>
      <c r="AC1686" s="23">
        <f t="shared" si="1262"/>
        <v>74889487.274228647</v>
      </c>
      <c r="AD1686" s="23">
        <f t="shared" si="1268"/>
        <v>4803211</v>
      </c>
      <c r="AE1686" s="24">
        <f t="shared" si="1229"/>
        <v>70086276.274228647</v>
      </c>
      <c r="AF1686" s="3">
        <f t="shared" si="1263"/>
        <v>0</v>
      </c>
      <c r="AG1686" s="2">
        <f t="shared" si="1245"/>
        <v>0</v>
      </c>
      <c r="AH1686" s="2">
        <f t="shared" si="1246"/>
        <v>120.57822863048733</v>
      </c>
      <c r="AI1686" s="23">
        <f t="shared" si="1269"/>
        <v>9389742125.7512684</v>
      </c>
      <c r="AJ1686" s="23">
        <f t="shared" si="1247"/>
        <v>6219.922423797766</v>
      </c>
      <c r="AK1686" s="23">
        <f t="shared" si="1248"/>
        <v>0</v>
      </c>
      <c r="AL1686" s="23">
        <f t="shared" si="1273"/>
        <v>0</v>
      </c>
      <c r="AM1686" s="23">
        <f t="shared" si="1274"/>
        <v>0</v>
      </c>
      <c r="AN1686" s="16">
        <f t="shared" si="1264"/>
        <v>0</v>
      </c>
      <c r="AO1686" s="23">
        <f t="shared" si="1265"/>
        <v>0</v>
      </c>
      <c r="AP1686" s="22">
        <f t="shared" si="1266"/>
        <v>0</v>
      </c>
      <c r="AQ1686" s="30">
        <f t="shared" si="1249"/>
        <v>6868196862.4864426</v>
      </c>
      <c r="AR1686" s="28">
        <f t="shared" si="1250"/>
        <v>3284134776.8546576</v>
      </c>
      <c r="AS1686" s="25">
        <f t="shared" si="1251"/>
        <v>200337590.02425668</v>
      </c>
      <c r="AT1686" s="32">
        <f t="shared" si="1252"/>
        <v>0</v>
      </c>
      <c r="AU1686" s="23">
        <f t="shared" si="1253"/>
        <v>0</v>
      </c>
      <c r="AV1686" s="22">
        <f t="shared" si="1254"/>
        <v>956858755.91944408</v>
      </c>
      <c r="AW1686" s="31">
        <f t="shared" si="1267"/>
        <v>4699207174.5806446</v>
      </c>
    </row>
    <row r="1687" spans="1:53" x14ac:dyDescent="0.25">
      <c r="A1687">
        <f t="shared" si="1228"/>
        <v>575</v>
      </c>
      <c r="B1687" t="s">
        <v>7</v>
      </c>
      <c r="C1687" s="27">
        <f t="shared" si="1232"/>
        <v>0</v>
      </c>
      <c r="D1687" s="27">
        <f t="shared" si="1255"/>
        <v>0</v>
      </c>
      <c r="E1687" s="27" t="b">
        <f t="shared" si="1231"/>
        <v>1</v>
      </c>
      <c r="F1687" s="29">
        <f t="shared" si="1233"/>
        <v>0</v>
      </c>
      <c r="G1687" s="27">
        <f t="shared" si="1256"/>
        <v>0</v>
      </c>
      <c r="H1687" s="22">
        <f t="shared" si="1234"/>
        <v>21127197611.133602</v>
      </c>
      <c r="I1687" s="23">
        <f t="shared" si="1235"/>
        <v>132580106.5049091</v>
      </c>
      <c r="J1687" s="23">
        <f t="shared" si="1236"/>
        <v>1086</v>
      </c>
      <c r="K1687" s="19">
        <f t="shared" si="1257"/>
        <v>225.0831931027827</v>
      </c>
      <c r="L1687" s="16">
        <f t="shared" si="1237"/>
        <v>145.72942645206044</v>
      </c>
      <c r="M1687" s="23">
        <f>M1686-IF($B1687="B",(Percent_Rent_In_Elsies*2.49%/12 * H1686)/K1686,0)+IF($B1687="D",N1687,0)+IF(B1687="D",AK1686)+IF(B1687="C",F1686*90%)-(Y1687-Y1686)-IF($B1687="A",Q1686/K1686) + IF($B1687="A",Q1686/K1686)</f>
        <v>-35269110.086157344</v>
      </c>
      <c r="N1687" s="23">
        <f t="shared" si="1238"/>
        <v>0</v>
      </c>
      <c r="O1687" s="22">
        <f t="shared" si="1239"/>
        <v>0</v>
      </c>
      <c r="P1687" s="22">
        <f t="shared" si="1270"/>
        <v>0</v>
      </c>
      <c r="Q1687" s="22">
        <f t="shared" si="1271"/>
        <v>0</v>
      </c>
      <c r="R1687" s="22">
        <f t="shared" si="1240"/>
        <v>236386380.80042875</v>
      </c>
      <c r="S1687" s="16">
        <f t="shared" si="1230"/>
        <v>21489670.981857158</v>
      </c>
      <c r="T1687" s="15">
        <f t="shared" si="1241"/>
        <v>0</v>
      </c>
      <c r="U1687" s="23">
        <f t="shared" si="1258"/>
        <v>1050217.9958267682</v>
      </c>
      <c r="V1687" s="23">
        <f t="shared" si="1259"/>
        <v>95474.363256978919</v>
      </c>
      <c r="W1687" s="23">
        <f t="shared" si="1272"/>
        <v>0</v>
      </c>
      <c r="X1687" s="23">
        <f t="shared" si="1260"/>
        <v>31883283.189718522</v>
      </c>
      <c r="Y1687" s="23">
        <f t="shared" si="1242"/>
        <v>13825559.361691331</v>
      </c>
      <c r="Z1687" s="3">
        <f t="shared" si="1243"/>
        <v>0</v>
      </c>
      <c r="AA1687" s="23">
        <f t="shared" si="1244"/>
        <v>58403467.601638824</v>
      </c>
      <c r="AB1687" s="26">
        <f t="shared" si="1261"/>
        <v>70086276.274228662</v>
      </c>
      <c r="AC1687" s="23">
        <f t="shared" si="1262"/>
        <v>74889487.274228647</v>
      </c>
      <c r="AD1687" s="23">
        <f t="shared" si="1268"/>
        <v>4803211</v>
      </c>
      <c r="AE1687" s="24">
        <f t="shared" si="1229"/>
        <v>70086276.274228647</v>
      </c>
      <c r="AF1687" s="3">
        <f t="shared" si="1263"/>
        <v>0</v>
      </c>
      <c r="AG1687" s="2">
        <f t="shared" si="1245"/>
        <v>0</v>
      </c>
      <c r="AH1687" s="2">
        <f t="shared" si="1246"/>
        <v>120.57822863048733</v>
      </c>
      <c r="AI1687" s="23">
        <f t="shared" si="1269"/>
        <v>9389742125.7512684</v>
      </c>
      <c r="AJ1687" s="23">
        <f t="shared" si="1247"/>
        <v>6219.922423797766</v>
      </c>
      <c r="AK1687" s="23">
        <f t="shared" si="1248"/>
        <v>0</v>
      </c>
      <c r="AL1687" s="23">
        <f t="shared" si="1273"/>
        <v>1842099.3175239563</v>
      </c>
      <c r="AM1687" s="23">
        <f t="shared" si="1274"/>
        <v>1718657227.7894723</v>
      </c>
      <c r="AN1687" s="16">
        <f t="shared" si="1264"/>
        <v>0</v>
      </c>
      <c r="AO1687" s="23">
        <f t="shared" si="1265"/>
        <v>97383.848253573247</v>
      </c>
      <c r="AP1687" s="22">
        <f t="shared" si="1266"/>
        <v>21919467.521551114</v>
      </c>
      <c r="AQ1687" s="30">
        <f t="shared" si="1249"/>
        <v>6911849482.0556116</v>
      </c>
      <c r="AR1687" s="28">
        <f t="shared" si="1250"/>
        <v>3305867928.9022756</v>
      </c>
      <c r="AS1687" s="25">
        <f t="shared" si="1251"/>
        <v>200337590.02425668</v>
      </c>
      <c r="AT1687" s="32">
        <f t="shared" si="1252"/>
        <v>0</v>
      </c>
      <c r="AU1687" s="23">
        <f t="shared" si="1253"/>
        <v>0</v>
      </c>
      <c r="AV1687" s="22">
        <f t="shared" si="1254"/>
        <v>956858755.91944408</v>
      </c>
      <c r="AW1687" s="31">
        <f t="shared" si="1267"/>
        <v>4742859794.1498127</v>
      </c>
    </row>
    <row r="1688" spans="1:53" x14ac:dyDescent="0.25">
      <c r="A1688">
        <f t="shared" si="1228"/>
        <v>575</v>
      </c>
      <c r="B1688" t="s">
        <v>8</v>
      </c>
      <c r="C1688" s="27">
        <f t="shared" si="1232"/>
        <v>0</v>
      </c>
      <c r="D1688" s="27">
        <f t="shared" si="1255"/>
        <v>0</v>
      </c>
      <c r="E1688" s="27" t="b">
        <f t="shared" si="1231"/>
        <v>1</v>
      </c>
      <c r="F1688" s="29">
        <f t="shared" si="1233"/>
        <v>0</v>
      </c>
      <c r="G1688" s="27">
        <f t="shared" si="1256"/>
        <v>0</v>
      </c>
      <c r="H1688" s="22">
        <f t="shared" si="1234"/>
        <v>21127197611.133602</v>
      </c>
      <c r="I1688" s="23">
        <f t="shared" si="1235"/>
        <v>132580106.5049091</v>
      </c>
      <c r="J1688" s="23">
        <f t="shared" si="1236"/>
        <v>1086</v>
      </c>
      <c r="K1688" s="19">
        <f t="shared" si="1257"/>
        <v>225.0831931027827</v>
      </c>
      <c r="L1688" s="16">
        <f t="shared" si="1237"/>
        <v>145.72942645206044</v>
      </c>
      <c r="M1688" s="23">
        <f>M1687-IF($B1688="B",(Percent_Rent_In_Elsies*2.49%/12 * H1687)/K1687,0)+IF($B1688="D",N1688,0)+IF(B1688="D",AK1687)+IF(B1688="C",F1687*90%)-(Y1688-Y1687)-IF($B1688="A",Q1687/K1687) + IF($B1688="A",Q1687/K1687)</f>
        <v>-35269110.086157344</v>
      </c>
      <c r="N1688" s="23">
        <f t="shared" si="1238"/>
        <v>0</v>
      </c>
      <c r="O1688" s="22">
        <f t="shared" si="1239"/>
        <v>0</v>
      </c>
      <c r="P1688" s="22">
        <f t="shared" si="1270"/>
        <v>0</v>
      </c>
      <c r="Q1688" s="22">
        <f t="shared" si="1271"/>
        <v>0</v>
      </c>
      <c r="R1688" s="22">
        <f t="shared" si="1240"/>
        <v>258305848.32197985</v>
      </c>
      <c r="S1688" s="16">
        <f t="shared" si="1230"/>
        <v>21489670.981857158</v>
      </c>
      <c r="T1688" s="15">
        <f t="shared" si="1241"/>
        <v>0</v>
      </c>
      <c r="U1688" s="23">
        <f t="shared" si="1258"/>
        <v>1147601.8440803415</v>
      </c>
      <c r="V1688" s="23">
        <f t="shared" si="1259"/>
        <v>95474.363256978919</v>
      </c>
      <c r="W1688" s="23">
        <f t="shared" si="1272"/>
        <v>0</v>
      </c>
      <c r="X1688" s="23">
        <f t="shared" si="1260"/>
        <v>31883283.189718522</v>
      </c>
      <c r="Y1688" s="23">
        <f t="shared" si="1242"/>
        <v>13825559.361691331</v>
      </c>
      <c r="Z1688" s="3">
        <f t="shared" si="1243"/>
        <v>0</v>
      </c>
      <c r="AA1688" s="23">
        <f t="shared" si="1244"/>
        <v>58403467.601638824</v>
      </c>
      <c r="AB1688" s="26">
        <f t="shared" si="1261"/>
        <v>70086276.274228662</v>
      </c>
      <c r="AC1688" s="23">
        <f t="shared" si="1262"/>
        <v>74889487.274228647</v>
      </c>
      <c r="AD1688" s="23">
        <f t="shared" si="1268"/>
        <v>4803211</v>
      </c>
      <c r="AE1688" s="24">
        <f t="shared" si="1229"/>
        <v>70086276.274228647</v>
      </c>
      <c r="AF1688" s="3">
        <f t="shared" si="1263"/>
        <v>1E-4</v>
      </c>
      <c r="AG1688" s="2">
        <f t="shared" si="1245"/>
        <v>0</v>
      </c>
      <c r="AH1688" s="2">
        <f t="shared" si="1246"/>
        <v>120.57822863048733</v>
      </c>
      <c r="AI1688" s="23">
        <f t="shared" si="1269"/>
        <v>9389742125.7512684</v>
      </c>
      <c r="AJ1688" s="23">
        <f t="shared" si="1247"/>
        <v>6219.922423797766</v>
      </c>
      <c r="AK1688" s="23">
        <f t="shared" si="1248"/>
        <v>60022.15137965724</v>
      </c>
      <c r="AL1688" s="23">
        <f t="shared" si="1273"/>
        <v>0</v>
      </c>
      <c r="AM1688" s="23">
        <f t="shared" si="1274"/>
        <v>0</v>
      </c>
      <c r="AN1688" s="16">
        <f t="shared" si="1264"/>
        <v>0</v>
      </c>
      <c r="AO1688" s="23">
        <f t="shared" si="1265"/>
        <v>0</v>
      </c>
      <c r="AP1688" s="22">
        <f t="shared" si="1266"/>
        <v>0</v>
      </c>
      <c r="AQ1688" s="30">
        <f t="shared" si="1249"/>
        <v>6911849482.0556116</v>
      </c>
      <c r="AR1688" s="28">
        <f t="shared" si="1250"/>
        <v>3305867928.9022756</v>
      </c>
      <c r="AS1688" s="25">
        <f t="shared" si="1251"/>
        <v>200337590.02425668</v>
      </c>
      <c r="AT1688" s="32">
        <f t="shared" si="1252"/>
        <v>0</v>
      </c>
      <c r="AU1688" s="23">
        <f t="shared" si="1253"/>
        <v>0</v>
      </c>
      <c r="AV1688" s="22">
        <f t="shared" si="1254"/>
        <v>956858755.91944408</v>
      </c>
      <c r="AW1688" s="31">
        <f t="shared" si="1267"/>
        <v>4742859794.1498127</v>
      </c>
    </row>
    <row r="1689" spans="1:53" x14ac:dyDescent="0.25">
      <c r="A1689" s="21">
        <f t="shared" si="1228"/>
        <v>575</v>
      </c>
      <c r="B1689" s="21" t="s">
        <v>9</v>
      </c>
      <c r="C1689" s="27">
        <f t="shared" si="1232"/>
        <v>0</v>
      </c>
      <c r="D1689" s="27">
        <f t="shared" si="1255"/>
        <v>0</v>
      </c>
      <c r="E1689" s="27" t="b">
        <f t="shared" si="1231"/>
        <v>1</v>
      </c>
      <c r="F1689" s="29">
        <f t="shared" si="1233"/>
        <v>0</v>
      </c>
      <c r="G1689" s="27">
        <f t="shared" si="1256"/>
        <v>0</v>
      </c>
      <c r="H1689" s="22">
        <f t="shared" si="1234"/>
        <v>21127197611.133602</v>
      </c>
      <c r="I1689" s="23">
        <f t="shared" si="1235"/>
        <v>132580106.5049091</v>
      </c>
      <c r="J1689" s="23">
        <f t="shared" si="1236"/>
        <v>1086</v>
      </c>
      <c r="K1689" s="19">
        <f t="shared" si="1257"/>
        <v>225.0831931027827</v>
      </c>
      <c r="L1689" s="16">
        <f t="shared" si="1237"/>
        <v>145.72942645206044</v>
      </c>
      <c r="M1689" s="23">
        <f>M1688-IF($B1689="B",(Percent_Rent_In_Elsies*2.49%/12 * H1688)/K1688,0)+IF($B1689="D",N1689,0)+IF(B1689="D",AK1688)+IF(B1689="C",F1688*90%)-(Y1689-Y1688)-IF($B1689="A",Q1688/K1688) + IF($B1689="A",Q1688/K1688)</f>
        <v>-35209087.934777685</v>
      </c>
      <c r="N1689" s="23">
        <f t="shared" si="1238"/>
        <v>0</v>
      </c>
      <c r="O1689" s="22">
        <f t="shared" si="1239"/>
        <v>15014127.378322918</v>
      </c>
      <c r="P1689" s="22">
        <f t="shared" si="1270"/>
        <v>0</v>
      </c>
      <c r="Q1689" s="22">
        <f t="shared" si="1271"/>
        <v>0</v>
      </c>
      <c r="R1689" s="22">
        <f t="shared" si="1240"/>
        <v>258305848.32197985</v>
      </c>
      <c r="S1689" s="16">
        <f t="shared" si="1230"/>
        <v>0</v>
      </c>
      <c r="T1689" s="15">
        <f t="shared" si="1241"/>
        <v>6475543.6035342403</v>
      </c>
      <c r="U1689" s="23">
        <f t="shared" si="1258"/>
        <v>1147601.8440803415</v>
      </c>
      <c r="V1689" s="23">
        <f t="shared" si="1259"/>
        <v>0</v>
      </c>
      <c r="W1689" s="23">
        <f t="shared" si="1272"/>
        <v>95474.363256978919</v>
      </c>
      <c r="X1689" s="23">
        <f t="shared" si="1260"/>
        <v>31883283.189718522</v>
      </c>
      <c r="Y1689" s="23">
        <f t="shared" si="1242"/>
        <v>13825559.361691331</v>
      </c>
      <c r="Z1689" s="3">
        <f t="shared" si="1243"/>
        <v>0</v>
      </c>
      <c r="AA1689" s="23">
        <f t="shared" si="1244"/>
        <v>58343445.450259164</v>
      </c>
      <c r="AB1689" s="26">
        <f t="shared" si="1261"/>
        <v>70086276.274228662</v>
      </c>
      <c r="AC1689" s="23">
        <f t="shared" si="1262"/>
        <v>74889487.274228647</v>
      </c>
      <c r="AD1689" s="23">
        <f t="shared" si="1268"/>
        <v>4803211</v>
      </c>
      <c r="AE1689" s="24">
        <f t="shared" si="1229"/>
        <v>70086276.274228647</v>
      </c>
      <c r="AF1689" s="3">
        <f t="shared" si="1263"/>
        <v>0</v>
      </c>
      <c r="AG1689" s="2">
        <f t="shared" si="1245"/>
        <v>0</v>
      </c>
      <c r="AH1689" s="2">
        <f t="shared" si="1246"/>
        <v>120.57822863048733</v>
      </c>
      <c r="AI1689" s="23">
        <f t="shared" si="1269"/>
        <v>9380092141.830246</v>
      </c>
      <c r="AJ1689" s="23">
        <f t="shared" si="1247"/>
        <v>6219.922423797766</v>
      </c>
      <c r="AK1689" s="23">
        <f t="shared" si="1248"/>
        <v>0</v>
      </c>
      <c r="AL1689" s="23">
        <f t="shared" si="1273"/>
        <v>0</v>
      </c>
      <c r="AM1689" s="23">
        <f t="shared" si="1274"/>
        <v>0</v>
      </c>
      <c r="AN1689" s="16">
        <f t="shared" si="1264"/>
        <v>0</v>
      </c>
      <c r="AO1689" s="23">
        <f t="shared" si="1265"/>
        <v>0</v>
      </c>
      <c r="AP1689" s="22">
        <f t="shared" si="1266"/>
        <v>0</v>
      </c>
      <c r="AQ1689" s="30">
        <f t="shared" si="1249"/>
        <v>6911849482.0556116</v>
      </c>
      <c r="AR1689" s="28">
        <f t="shared" si="1250"/>
        <v>3305867928.9022756</v>
      </c>
      <c r="AS1689" s="25">
        <f t="shared" si="1251"/>
        <v>200337590.02425668</v>
      </c>
      <c r="AT1689" s="32">
        <f t="shared" si="1252"/>
        <v>0</v>
      </c>
      <c r="AU1689" s="23">
        <f t="shared" si="1253"/>
        <v>0</v>
      </c>
      <c r="AV1689" s="22">
        <f t="shared" si="1254"/>
        <v>956858755.91944408</v>
      </c>
      <c r="AW1689" s="31">
        <f t="shared" si="1267"/>
        <v>4742859794.1498127</v>
      </c>
      <c r="AX1689" s="21"/>
      <c r="AY1689" s="21"/>
      <c r="AZ1689" s="21"/>
      <c r="BA1689" s="21"/>
    </row>
    <row r="1690" spans="1:53" x14ac:dyDescent="0.25">
      <c r="A1690" s="21">
        <f t="shared" ref="A1690:A1753" si="1275">A1685+1</f>
        <v>575</v>
      </c>
      <c r="B1690" s="21" t="s">
        <v>28</v>
      </c>
      <c r="C1690" s="27">
        <f t="shared" si="1232"/>
        <v>0</v>
      </c>
      <c r="D1690" s="27">
        <f t="shared" si="1255"/>
        <v>0</v>
      </c>
      <c r="E1690" s="27" t="b">
        <f t="shared" si="1231"/>
        <v>1</v>
      </c>
      <c r="F1690" s="29">
        <f t="shared" si="1233"/>
        <v>0</v>
      </c>
      <c r="G1690" s="27">
        <f t="shared" si="1256"/>
        <v>0</v>
      </c>
      <c r="H1690" s="22">
        <f t="shared" si="1234"/>
        <v>21127197611.133602</v>
      </c>
      <c r="I1690" s="23">
        <f t="shared" si="1235"/>
        <v>132580106.5049091</v>
      </c>
      <c r="J1690" s="23">
        <f t="shared" si="1236"/>
        <v>1086</v>
      </c>
      <c r="K1690" s="19">
        <f t="shared" si="1257"/>
        <v>225.0831931027827</v>
      </c>
      <c r="L1690" s="16">
        <f t="shared" si="1237"/>
        <v>145.72942645206044</v>
      </c>
      <c r="M1690" s="23">
        <f>M1689-IF($B1690="B",(Percent_Rent_In_Elsies*2.49%/12 * H1689)/K1689,0)+IF($B1690="D",N1690,0)+IF(B1690="D",AK1689)+IF(B1690="C",F1689*90%)-(Y1690-Y1689)-IF($B1690="A",Q1689/K1689) + IF($B1690="A",Q1689/K1689)</f>
        <v>-35209087.934777685</v>
      </c>
      <c r="N1690" s="23">
        <f t="shared" si="1238"/>
        <v>0</v>
      </c>
      <c r="O1690" s="22">
        <f t="shared" si="1239"/>
        <v>0</v>
      </c>
      <c r="P1690" s="22">
        <f t="shared" si="1270"/>
        <v>15014127.378322918</v>
      </c>
      <c r="Q1690" s="22">
        <f t="shared" si="1271"/>
        <v>0</v>
      </c>
      <c r="R1690" s="22">
        <f t="shared" si="1240"/>
        <v>258305848.32197985</v>
      </c>
      <c r="S1690" s="16">
        <f t="shared" si="1230"/>
        <v>0</v>
      </c>
      <c r="T1690" s="15">
        <f t="shared" si="1241"/>
        <v>0</v>
      </c>
      <c r="U1690" s="23">
        <f t="shared" si="1258"/>
        <v>1147601.8440803415</v>
      </c>
      <c r="V1690" s="23">
        <f t="shared" si="1259"/>
        <v>0</v>
      </c>
      <c r="W1690" s="23">
        <f t="shared" si="1272"/>
        <v>0</v>
      </c>
      <c r="X1690" s="23">
        <f t="shared" si="1260"/>
        <v>31883283.189718522</v>
      </c>
      <c r="Y1690" s="23">
        <f t="shared" si="1242"/>
        <v>13825559.361691331</v>
      </c>
      <c r="Z1690" s="3">
        <f t="shared" si="1243"/>
        <v>4773.718162848947</v>
      </c>
      <c r="AA1690" s="23">
        <f t="shared" si="1244"/>
        <v>58415051.2227019</v>
      </c>
      <c r="AB1690" s="26">
        <f t="shared" si="1261"/>
        <v>70086276.274228662</v>
      </c>
      <c r="AC1690" s="23">
        <f t="shared" si="1262"/>
        <v>74889487.274228647</v>
      </c>
      <c r="AD1690" s="23">
        <f t="shared" si="1268"/>
        <v>4803211</v>
      </c>
      <c r="AE1690" s="24">
        <f t="shared" si="1229"/>
        <v>70086276.274228647</v>
      </c>
      <c r="AF1690" s="3">
        <f t="shared" si="1263"/>
        <v>0</v>
      </c>
      <c r="AG1690" s="2">
        <f t="shared" si="1245"/>
        <v>572846179.54187357</v>
      </c>
      <c r="AH1690" s="2">
        <f t="shared" si="1246"/>
        <v>120.57822863048733</v>
      </c>
      <c r="AI1690" s="23">
        <f t="shared" si="1269"/>
        <v>9391604467.4773903</v>
      </c>
      <c r="AJ1690" s="23">
        <f t="shared" si="1247"/>
        <v>6219.922423797766</v>
      </c>
      <c r="AK1690" s="23">
        <f t="shared" si="1248"/>
        <v>0</v>
      </c>
      <c r="AL1690" s="23">
        <f t="shared" si="1273"/>
        <v>0</v>
      </c>
      <c r="AM1690" s="23">
        <f t="shared" si="1274"/>
        <v>0</v>
      </c>
      <c r="AN1690" s="16">
        <f t="shared" si="1264"/>
        <v>0</v>
      </c>
      <c r="AO1690" s="23">
        <f t="shared" si="1265"/>
        <v>0</v>
      </c>
      <c r="AP1690" s="22">
        <f t="shared" si="1266"/>
        <v>0</v>
      </c>
      <c r="AQ1690" s="30">
        <f t="shared" si="1249"/>
        <v>6911849482.0556116</v>
      </c>
      <c r="AR1690" s="28">
        <f t="shared" si="1250"/>
        <v>3305867928.9022756</v>
      </c>
      <c r="AS1690" s="25">
        <f t="shared" si="1251"/>
        <v>200337590.02425668</v>
      </c>
      <c r="AT1690" s="32">
        <f t="shared" si="1252"/>
        <v>9547.4363256978941</v>
      </c>
      <c r="AU1690" s="23">
        <f t="shared" si="1253"/>
        <v>9547.4363256978941</v>
      </c>
      <c r="AV1690" s="22">
        <f t="shared" si="1254"/>
        <v>963334299.52297831</v>
      </c>
      <c r="AW1690" s="31">
        <f t="shared" si="1267"/>
        <v>4742859794.1498137</v>
      </c>
      <c r="AX1690" s="21"/>
      <c r="AY1690" s="21"/>
      <c r="AZ1690" s="21"/>
      <c r="BA1690" s="21"/>
    </row>
    <row r="1691" spans="1:53" x14ac:dyDescent="0.25">
      <c r="A1691">
        <f t="shared" si="1275"/>
        <v>576</v>
      </c>
      <c r="B1691" t="s">
        <v>6</v>
      </c>
      <c r="C1691" s="27">
        <f t="shared" si="1232"/>
        <v>0</v>
      </c>
      <c r="D1691" s="27">
        <f t="shared" si="1255"/>
        <v>0</v>
      </c>
      <c r="E1691" s="27" t="b">
        <f t="shared" si="1231"/>
        <v>1</v>
      </c>
      <c r="F1691" s="29">
        <f t="shared" si="1233"/>
        <v>0</v>
      </c>
      <c r="G1691" s="27">
        <f t="shared" si="1256"/>
        <v>0</v>
      </c>
      <c r="H1691" s="22">
        <f t="shared" si="1234"/>
        <v>21162409607.152161</v>
      </c>
      <c r="I1691" s="23">
        <f t="shared" si="1235"/>
        <v>132580106.5049091</v>
      </c>
      <c r="J1691" s="23">
        <f t="shared" si="1236"/>
        <v>1086</v>
      </c>
      <c r="K1691" s="19">
        <f t="shared" si="1257"/>
        <v>225.0831931027827</v>
      </c>
      <c r="L1691" s="16">
        <f t="shared" si="1237"/>
        <v>145.97230882948054</v>
      </c>
      <c r="M1691" s="23">
        <f>M1690-IF($B1691="B",(Percent_Rent_In_Elsies*2.49%/12 * H1690)/K1690,0)+IF($B1691="D",N1691,0)+IF(B1691="D",AK1690)+IF(B1691="C",F1690*90%)-(Y1691-Y1690)-IF($B1691="A",Q1690/K1690) + IF($B1691="A",Q1690/K1690)</f>
        <v>-35209087.934777685</v>
      </c>
      <c r="N1691" s="23">
        <f t="shared" si="1238"/>
        <v>0</v>
      </c>
      <c r="O1691" s="22">
        <f t="shared" si="1239"/>
        <v>0</v>
      </c>
      <c r="P1691" s="22">
        <f t="shared" si="1270"/>
        <v>0</v>
      </c>
      <c r="Q1691" s="22">
        <f t="shared" si="1271"/>
        <v>0</v>
      </c>
      <c r="R1691" s="22">
        <f t="shared" si="1240"/>
        <v>258305848.32197985</v>
      </c>
      <c r="S1691" s="16">
        <f t="shared" si="1230"/>
        <v>0</v>
      </c>
      <c r="T1691" s="15">
        <f t="shared" si="1241"/>
        <v>0</v>
      </c>
      <c r="U1691" s="23">
        <f t="shared" si="1258"/>
        <v>1147601.8440803415</v>
      </c>
      <c r="V1691" s="23">
        <f t="shared" si="1259"/>
        <v>0</v>
      </c>
      <c r="W1691" s="23">
        <f t="shared" si="1272"/>
        <v>0</v>
      </c>
      <c r="X1691" s="23">
        <f t="shared" si="1260"/>
        <v>31907151.78053277</v>
      </c>
      <c r="Y1691" s="23">
        <f t="shared" si="1242"/>
        <v>13825559.361691331</v>
      </c>
      <c r="Z1691" s="3">
        <f t="shared" si="1243"/>
        <v>0</v>
      </c>
      <c r="AA1691" s="23">
        <f t="shared" si="1244"/>
        <v>58415051.2227019</v>
      </c>
      <c r="AB1691" s="26">
        <f t="shared" si="1261"/>
        <v>70086276.274228662</v>
      </c>
      <c r="AC1691" s="23">
        <f t="shared" si="1262"/>
        <v>74889487.274228647</v>
      </c>
      <c r="AD1691" s="23">
        <f t="shared" si="1268"/>
        <v>4803211</v>
      </c>
      <c r="AE1691" s="24">
        <f t="shared" si="1229"/>
        <v>70086276.274228647</v>
      </c>
      <c r="AF1691" s="3">
        <f t="shared" si="1263"/>
        <v>0</v>
      </c>
      <c r="AG1691" s="2">
        <f t="shared" si="1245"/>
        <v>0</v>
      </c>
      <c r="AH1691" s="2">
        <f t="shared" si="1246"/>
        <v>120.77919234487149</v>
      </c>
      <c r="AI1691" s="23">
        <f t="shared" si="1269"/>
        <v>9391604467.4773903</v>
      </c>
      <c r="AJ1691" s="23">
        <f t="shared" si="1247"/>
        <v>6219.922423797766</v>
      </c>
      <c r="AK1691" s="23">
        <f t="shared" si="1248"/>
        <v>0</v>
      </c>
      <c r="AL1691" s="23">
        <f t="shared" si="1273"/>
        <v>0</v>
      </c>
      <c r="AM1691" s="23">
        <f t="shared" si="1274"/>
        <v>0</v>
      </c>
      <c r="AN1691" s="16">
        <f t="shared" si="1264"/>
        <v>0</v>
      </c>
      <c r="AO1691" s="23">
        <f t="shared" si="1265"/>
        <v>0</v>
      </c>
      <c r="AP1691" s="22">
        <f t="shared" si="1266"/>
        <v>0</v>
      </c>
      <c r="AQ1691" s="30">
        <f t="shared" si="1249"/>
        <v>6911849482.0556116</v>
      </c>
      <c r="AR1691" s="28">
        <f t="shared" si="1250"/>
        <v>3305867928.9022756</v>
      </c>
      <c r="AS1691" s="25">
        <f t="shared" si="1251"/>
        <v>200337590.02425668</v>
      </c>
      <c r="AT1691" s="32">
        <f t="shared" si="1252"/>
        <v>0</v>
      </c>
      <c r="AU1691" s="23">
        <f t="shared" si="1253"/>
        <v>0</v>
      </c>
      <c r="AV1691" s="22">
        <f t="shared" si="1254"/>
        <v>963334299.52297831</v>
      </c>
      <c r="AW1691" s="31">
        <f t="shared" si="1267"/>
        <v>4727845666.7714901</v>
      </c>
    </row>
    <row r="1692" spans="1:53" x14ac:dyDescent="0.25">
      <c r="A1692">
        <f t="shared" si="1275"/>
        <v>576</v>
      </c>
      <c r="B1692" t="s">
        <v>7</v>
      </c>
      <c r="C1692" s="27">
        <f t="shared" si="1232"/>
        <v>0</v>
      </c>
      <c r="D1692" s="27">
        <f t="shared" si="1255"/>
        <v>0</v>
      </c>
      <c r="E1692" s="27" t="b">
        <f t="shared" si="1231"/>
        <v>1</v>
      </c>
      <c r="F1692" s="29">
        <f t="shared" si="1233"/>
        <v>0</v>
      </c>
      <c r="G1692" s="27">
        <f t="shared" si="1256"/>
        <v>0</v>
      </c>
      <c r="H1692" s="22">
        <f t="shared" si="1234"/>
        <v>21162409607.152161</v>
      </c>
      <c r="I1692" s="23">
        <f t="shared" si="1235"/>
        <v>132580106.5049091</v>
      </c>
      <c r="J1692" s="23">
        <f t="shared" si="1236"/>
        <v>1086</v>
      </c>
      <c r="K1692" s="19">
        <f t="shared" si="1257"/>
        <v>225.0831931027827</v>
      </c>
      <c r="L1692" s="16">
        <f t="shared" si="1237"/>
        <v>145.97230882948054</v>
      </c>
      <c r="M1692" s="23">
        <f>M1691-IF($B1692="B",(Percent_Rent_In_Elsies*2.49%/12 * H1691)/K1691,0)+IF($B1692="D",N1692,0)+IF(B1692="D",AK1691)+IF(B1692="C",F1691*90%)-(Y1692-Y1691)-IF($B1692="A",Q1691/K1691) + IF($B1692="A",Q1691/K1691)</f>
        <v>-35306634.089445017</v>
      </c>
      <c r="N1692" s="23">
        <f t="shared" si="1238"/>
        <v>0</v>
      </c>
      <c r="O1692" s="22">
        <f t="shared" si="1239"/>
        <v>0</v>
      </c>
      <c r="P1692" s="22">
        <f t="shared" si="1270"/>
        <v>0</v>
      </c>
      <c r="Q1692" s="22">
        <f t="shared" si="1271"/>
        <v>0</v>
      </c>
      <c r="R1692" s="22">
        <f t="shared" si="1240"/>
        <v>236780360.96181485</v>
      </c>
      <c r="S1692" s="16">
        <f t="shared" si="1230"/>
        <v>21525487.360164989</v>
      </c>
      <c r="T1692" s="15">
        <f t="shared" si="1241"/>
        <v>0</v>
      </c>
      <c r="U1692" s="23">
        <f t="shared" si="1258"/>
        <v>1051968.3570736465</v>
      </c>
      <c r="V1692" s="23">
        <f t="shared" si="1259"/>
        <v>95633.487006695126</v>
      </c>
      <c r="W1692" s="23">
        <f t="shared" si="1272"/>
        <v>0</v>
      </c>
      <c r="X1692" s="23">
        <f t="shared" si="1260"/>
        <v>31907151.78053277</v>
      </c>
      <c r="Y1692" s="23">
        <f t="shared" si="1242"/>
        <v>13825559.361691331</v>
      </c>
      <c r="Z1692" s="3">
        <f t="shared" si="1243"/>
        <v>0</v>
      </c>
      <c r="AA1692" s="23">
        <f t="shared" si="1244"/>
        <v>58415051.2227019</v>
      </c>
      <c r="AB1692" s="26">
        <f t="shared" si="1261"/>
        <v>70086276.274228647</v>
      </c>
      <c r="AC1692" s="23">
        <f t="shared" si="1262"/>
        <v>74889487.274228647</v>
      </c>
      <c r="AD1692" s="23">
        <f t="shared" si="1268"/>
        <v>4803211</v>
      </c>
      <c r="AE1692" s="24">
        <f t="shared" si="1229"/>
        <v>70086276.274228647</v>
      </c>
      <c r="AF1692" s="3">
        <f t="shared" si="1263"/>
        <v>0</v>
      </c>
      <c r="AG1692" s="2">
        <f t="shared" si="1245"/>
        <v>0</v>
      </c>
      <c r="AH1692" s="2">
        <f t="shared" si="1246"/>
        <v>120.77919234487149</v>
      </c>
      <c r="AI1692" s="23">
        <f t="shared" si="1269"/>
        <v>9391604467.4773903</v>
      </c>
      <c r="AJ1692" s="23">
        <f t="shared" si="1247"/>
        <v>6219.922423797766</v>
      </c>
      <c r="AK1692" s="23">
        <f t="shared" si="1248"/>
        <v>0</v>
      </c>
      <c r="AL1692" s="23">
        <f t="shared" si="1273"/>
        <v>1862341.7261219025</v>
      </c>
      <c r="AM1692" s="23">
        <f t="shared" si="1274"/>
        <v>1737543159.4619789</v>
      </c>
      <c r="AN1692" s="16">
        <f t="shared" si="1264"/>
        <v>0</v>
      </c>
      <c r="AO1692" s="23">
        <f t="shared" si="1265"/>
        <v>97546.154667329203</v>
      </c>
      <c r="AP1692" s="22">
        <f t="shared" si="1266"/>
        <v>21955999.967420369</v>
      </c>
      <c r="AQ1692" s="30">
        <f t="shared" si="1249"/>
        <v>6955574855.9907293</v>
      </c>
      <c r="AR1692" s="28">
        <f t="shared" si="1250"/>
        <v>3327637302.8699727</v>
      </c>
      <c r="AS1692" s="25">
        <f t="shared" si="1251"/>
        <v>200337590.02425668</v>
      </c>
      <c r="AT1692" s="32">
        <f t="shared" si="1252"/>
        <v>0</v>
      </c>
      <c r="AU1692" s="23">
        <f t="shared" si="1253"/>
        <v>0</v>
      </c>
      <c r="AV1692" s="22">
        <f t="shared" si="1254"/>
        <v>963334299.52297831</v>
      </c>
      <c r="AW1692" s="31">
        <f t="shared" si="1267"/>
        <v>4771571040.7066078</v>
      </c>
    </row>
    <row r="1693" spans="1:53" s="21" customFormat="1" x14ac:dyDescent="0.25">
      <c r="A1693">
        <f t="shared" si="1275"/>
        <v>576</v>
      </c>
      <c r="B1693" t="s">
        <v>8</v>
      </c>
      <c r="C1693" s="27">
        <f t="shared" si="1232"/>
        <v>0</v>
      </c>
      <c r="D1693" s="27">
        <f t="shared" si="1255"/>
        <v>0</v>
      </c>
      <c r="E1693" s="27" t="b">
        <f t="shared" si="1231"/>
        <v>1</v>
      </c>
      <c r="F1693" s="29">
        <f t="shared" si="1233"/>
        <v>0</v>
      </c>
      <c r="G1693" s="27">
        <f t="shared" si="1256"/>
        <v>0</v>
      </c>
      <c r="H1693" s="22">
        <f t="shared" si="1234"/>
        <v>21162409607.152161</v>
      </c>
      <c r="I1693" s="23">
        <f t="shared" si="1235"/>
        <v>132580106.5049091</v>
      </c>
      <c r="J1693" s="23">
        <f t="shared" si="1236"/>
        <v>1086</v>
      </c>
      <c r="K1693" s="19">
        <f t="shared" si="1257"/>
        <v>225.0831931027827</v>
      </c>
      <c r="L1693" s="16">
        <f t="shared" si="1237"/>
        <v>145.97230882948054</v>
      </c>
      <c r="M1693" s="23">
        <f>M1692-IF($B1693="B",(Percent_Rent_In_Elsies*2.49%/12 * H1692)/K1692,0)+IF($B1693="D",N1693,0)+IF(B1693="D",AK1692)+IF(B1693="C",F1692*90%)-(Y1693-Y1692)-IF($B1693="A",Q1692/K1692) + IF($B1693="A",Q1692/K1692)</f>
        <v>-35306634.089445017</v>
      </c>
      <c r="N1693" s="23">
        <f t="shared" si="1238"/>
        <v>0</v>
      </c>
      <c r="O1693" s="22">
        <f t="shared" si="1239"/>
        <v>0</v>
      </c>
      <c r="P1693" s="22">
        <f t="shared" si="1270"/>
        <v>0</v>
      </c>
      <c r="Q1693" s="22">
        <f t="shared" si="1271"/>
        <v>0</v>
      </c>
      <c r="R1693" s="22">
        <f t="shared" si="1240"/>
        <v>258736360.92923522</v>
      </c>
      <c r="S1693" s="16">
        <f t="shared" si="1230"/>
        <v>21525487.360164989</v>
      </c>
      <c r="T1693" s="15">
        <f t="shared" si="1241"/>
        <v>0</v>
      </c>
      <c r="U1693" s="23">
        <f t="shared" si="1258"/>
        <v>1149514.5117409758</v>
      </c>
      <c r="V1693" s="23">
        <f t="shared" si="1259"/>
        <v>95633.487006695126</v>
      </c>
      <c r="W1693" s="23">
        <f t="shared" si="1272"/>
        <v>0</v>
      </c>
      <c r="X1693" s="23">
        <f t="shared" si="1260"/>
        <v>31907151.78053277</v>
      </c>
      <c r="Y1693" s="23">
        <f t="shared" si="1242"/>
        <v>13825559.361691331</v>
      </c>
      <c r="Z1693" s="3">
        <f t="shared" si="1243"/>
        <v>0</v>
      </c>
      <c r="AA1693" s="23">
        <f t="shared" si="1244"/>
        <v>58415051.2227019</v>
      </c>
      <c r="AB1693" s="26">
        <f t="shared" si="1261"/>
        <v>70086276.274228662</v>
      </c>
      <c r="AC1693" s="23">
        <f t="shared" si="1262"/>
        <v>74889487.274228647</v>
      </c>
      <c r="AD1693" s="23">
        <f t="shared" si="1268"/>
        <v>4803211</v>
      </c>
      <c r="AE1693" s="24">
        <f t="shared" si="1229"/>
        <v>70086276.274228647</v>
      </c>
      <c r="AF1693" s="3">
        <f t="shared" si="1263"/>
        <v>1E-4</v>
      </c>
      <c r="AG1693" s="2">
        <f t="shared" si="1245"/>
        <v>0</v>
      </c>
      <c r="AH1693" s="2">
        <f t="shared" si="1246"/>
        <v>120.77919234487149</v>
      </c>
      <c r="AI1693" s="23">
        <f t="shared" si="1269"/>
        <v>9391604467.4773903</v>
      </c>
      <c r="AJ1693" s="23">
        <f t="shared" si="1247"/>
        <v>6219.922423797766</v>
      </c>
      <c r="AK1693" s="23">
        <f t="shared" si="1248"/>
        <v>60015.510990251423</v>
      </c>
      <c r="AL1693" s="23">
        <f t="shared" si="1273"/>
        <v>0</v>
      </c>
      <c r="AM1693" s="23">
        <f t="shared" si="1274"/>
        <v>0</v>
      </c>
      <c r="AN1693" s="16">
        <f t="shared" si="1264"/>
        <v>0</v>
      </c>
      <c r="AO1693" s="23">
        <f t="shared" si="1265"/>
        <v>0</v>
      </c>
      <c r="AP1693" s="22">
        <f t="shared" si="1266"/>
        <v>0</v>
      </c>
      <c r="AQ1693" s="30">
        <f t="shared" si="1249"/>
        <v>6955574855.9907293</v>
      </c>
      <c r="AR1693" s="28">
        <f t="shared" si="1250"/>
        <v>3327637302.8699727</v>
      </c>
      <c r="AS1693" s="25">
        <f t="shared" si="1251"/>
        <v>200337590.02425668</v>
      </c>
      <c r="AT1693" s="32">
        <f t="shared" si="1252"/>
        <v>0</v>
      </c>
      <c r="AU1693" s="23">
        <f t="shared" si="1253"/>
        <v>0</v>
      </c>
      <c r="AV1693" s="22">
        <f t="shared" si="1254"/>
        <v>963334299.52297831</v>
      </c>
      <c r="AW1693" s="31">
        <f t="shared" si="1267"/>
        <v>4771571040.7066078</v>
      </c>
      <c r="AX1693"/>
      <c r="AY1693"/>
      <c r="AZ1693"/>
      <c r="BA1693"/>
    </row>
    <row r="1694" spans="1:53" s="21" customFormat="1" x14ac:dyDescent="0.25">
      <c r="A1694">
        <f t="shared" si="1275"/>
        <v>576</v>
      </c>
      <c r="B1694" t="s">
        <v>9</v>
      </c>
      <c r="C1694" s="27">
        <f t="shared" si="1232"/>
        <v>0</v>
      </c>
      <c r="D1694" s="27">
        <f t="shared" si="1255"/>
        <v>0</v>
      </c>
      <c r="E1694" s="27" t="b">
        <f t="shared" si="1231"/>
        <v>1</v>
      </c>
      <c r="F1694" s="29">
        <f t="shared" si="1233"/>
        <v>0</v>
      </c>
      <c r="G1694" s="27">
        <f t="shared" si="1256"/>
        <v>0</v>
      </c>
      <c r="H1694" s="22">
        <f t="shared" si="1234"/>
        <v>21162409607.152161</v>
      </c>
      <c r="I1694" s="23">
        <f t="shared" si="1235"/>
        <v>132580106.5049091</v>
      </c>
      <c r="J1694" s="23">
        <f t="shared" si="1236"/>
        <v>1086</v>
      </c>
      <c r="K1694" s="19">
        <f t="shared" si="1257"/>
        <v>225.0831931027827</v>
      </c>
      <c r="L1694" s="16">
        <f t="shared" si="1237"/>
        <v>145.97230882948054</v>
      </c>
      <c r="M1694" s="23">
        <f>M1693-IF($B1694="B",(Percent_Rent_In_Elsies*2.49%/12 * H1693)/K1693,0)+IF($B1694="D",N1694,0)+IF(B1694="D",AK1693)+IF(B1694="C",F1693*90%)-(Y1694-Y1693)-IF($B1694="A",Q1693/K1693) + IF($B1694="A",Q1693/K1693)</f>
        <v>-35246618.578454763</v>
      </c>
      <c r="N1694" s="23">
        <f t="shared" si="1238"/>
        <v>0</v>
      </c>
      <c r="O1694" s="22">
        <f t="shared" si="1239"/>
        <v>15039151.106013484</v>
      </c>
      <c r="P1694" s="22">
        <f t="shared" si="1270"/>
        <v>0</v>
      </c>
      <c r="Q1694" s="22">
        <f t="shared" si="1271"/>
        <v>0</v>
      </c>
      <c r="R1694" s="22">
        <f t="shared" si="1240"/>
        <v>258736360.92923522</v>
      </c>
      <c r="S1694" s="16">
        <f t="shared" si="1230"/>
        <v>0</v>
      </c>
      <c r="T1694" s="15">
        <f t="shared" si="1241"/>
        <v>6486336.2541515045</v>
      </c>
      <c r="U1694" s="23">
        <f t="shared" si="1258"/>
        <v>1149514.5117409758</v>
      </c>
      <c r="V1694" s="23">
        <f t="shared" si="1259"/>
        <v>0</v>
      </c>
      <c r="W1694" s="23">
        <f t="shared" si="1272"/>
        <v>95633.487006695126</v>
      </c>
      <c r="X1694" s="23">
        <f t="shared" si="1260"/>
        <v>31907151.78053277</v>
      </c>
      <c r="Y1694" s="23">
        <f t="shared" si="1242"/>
        <v>13825559.361691331</v>
      </c>
      <c r="Z1694" s="3">
        <f t="shared" si="1243"/>
        <v>0</v>
      </c>
      <c r="AA1694" s="23">
        <f t="shared" si="1244"/>
        <v>58355035.711711645</v>
      </c>
      <c r="AB1694" s="26">
        <f t="shared" si="1261"/>
        <v>70086276.274228662</v>
      </c>
      <c r="AC1694" s="23">
        <f t="shared" si="1262"/>
        <v>74889487.274228647</v>
      </c>
      <c r="AD1694" s="23">
        <f t="shared" si="1268"/>
        <v>4803211</v>
      </c>
      <c r="AE1694" s="24">
        <f t="shared" si="1229"/>
        <v>70086276.274228647</v>
      </c>
      <c r="AF1694" s="3">
        <f t="shared" si="1263"/>
        <v>0</v>
      </c>
      <c r="AG1694" s="2">
        <f t="shared" si="1245"/>
        <v>0</v>
      </c>
      <c r="AH1694" s="2">
        <f t="shared" si="1246"/>
        <v>120.77919234487149</v>
      </c>
      <c r="AI1694" s="23">
        <f t="shared" si="1269"/>
        <v>9381955551.1564045</v>
      </c>
      <c r="AJ1694" s="23">
        <f t="shared" si="1247"/>
        <v>6219.922423797766</v>
      </c>
      <c r="AK1694" s="23">
        <f t="shared" si="1248"/>
        <v>0</v>
      </c>
      <c r="AL1694" s="23">
        <f t="shared" si="1273"/>
        <v>0</v>
      </c>
      <c r="AM1694" s="23">
        <f t="shared" si="1274"/>
        <v>0</v>
      </c>
      <c r="AN1694" s="16">
        <f t="shared" si="1264"/>
        <v>0</v>
      </c>
      <c r="AO1694" s="23">
        <f t="shared" si="1265"/>
        <v>0</v>
      </c>
      <c r="AP1694" s="22">
        <f t="shared" si="1266"/>
        <v>0</v>
      </c>
      <c r="AQ1694" s="30">
        <f t="shared" si="1249"/>
        <v>6955574855.9907293</v>
      </c>
      <c r="AR1694" s="28">
        <f t="shared" si="1250"/>
        <v>3327637302.8699727</v>
      </c>
      <c r="AS1694" s="25">
        <f t="shared" si="1251"/>
        <v>200337590.02425668</v>
      </c>
      <c r="AT1694" s="32">
        <f t="shared" si="1252"/>
        <v>0</v>
      </c>
      <c r="AU1694" s="23">
        <f t="shared" si="1253"/>
        <v>0</v>
      </c>
      <c r="AV1694" s="22">
        <f t="shared" si="1254"/>
        <v>963334299.52297831</v>
      </c>
      <c r="AW1694" s="31">
        <f t="shared" si="1267"/>
        <v>4771571040.7066078</v>
      </c>
      <c r="AX1694"/>
      <c r="AY1694"/>
      <c r="AZ1694"/>
      <c r="BA1694"/>
    </row>
    <row r="1695" spans="1:53" x14ac:dyDescent="0.25">
      <c r="A1695" s="21">
        <f t="shared" si="1275"/>
        <v>576</v>
      </c>
      <c r="B1695" s="21" t="s">
        <v>28</v>
      </c>
      <c r="C1695" s="27">
        <f t="shared" si="1232"/>
        <v>0</v>
      </c>
      <c r="D1695" s="27">
        <f t="shared" si="1255"/>
        <v>0</v>
      </c>
      <c r="E1695" s="27" t="b">
        <f t="shared" si="1231"/>
        <v>1</v>
      </c>
      <c r="F1695" s="29">
        <f t="shared" si="1233"/>
        <v>0</v>
      </c>
      <c r="G1695" s="27">
        <f t="shared" si="1256"/>
        <v>0</v>
      </c>
      <c r="H1695" s="22">
        <f t="shared" si="1234"/>
        <v>21162409607.152161</v>
      </c>
      <c r="I1695" s="23">
        <f t="shared" si="1235"/>
        <v>132580106.5049091</v>
      </c>
      <c r="J1695" s="23">
        <f t="shared" si="1236"/>
        <v>1086</v>
      </c>
      <c r="K1695" s="19">
        <f t="shared" si="1257"/>
        <v>225.0831931027827</v>
      </c>
      <c r="L1695" s="16">
        <f t="shared" si="1237"/>
        <v>145.97230882948054</v>
      </c>
      <c r="M1695" s="23">
        <f>M1694-IF($B1695="B",(Percent_Rent_In_Elsies*2.49%/12 * H1694)/K1694,0)+IF($B1695="D",N1695,0)+IF(B1695="D",AK1694)+IF(B1695="C",F1694*90%)-(Y1695-Y1694)-IF($B1695="A",Q1694/K1694) + IF($B1695="A",Q1694/K1694)</f>
        <v>-35246618.578454763</v>
      </c>
      <c r="N1695" s="23">
        <f t="shared" si="1238"/>
        <v>0</v>
      </c>
      <c r="O1695" s="22">
        <f t="shared" si="1239"/>
        <v>0</v>
      </c>
      <c r="P1695" s="22">
        <f t="shared" si="1270"/>
        <v>15039151.106013484</v>
      </c>
      <c r="Q1695" s="22">
        <f t="shared" si="1271"/>
        <v>0</v>
      </c>
      <c r="R1695" s="22">
        <f t="shared" si="1240"/>
        <v>258736360.92923522</v>
      </c>
      <c r="S1695" s="16">
        <f t="shared" si="1230"/>
        <v>0</v>
      </c>
      <c r="T1695" s="15">
        <f t="shared" si="1241"/>
        <v>0</v>
      </c>
      <c r="U1695" s="23">
        <f t="shared" si="1258"/>
        <v>1149514.5117409758</v>
      </c>
      <c r="V1695" s="23">
        <f t="shared" si="1259"/>
        <v>0</v>
      </c>
      <c r="W1695" s="23">
        <f t="shared" si="1272"/>
        <v>0</v>
      </c>
      <c r="X1695" s="23">
        <f t="shared" si="1260"/>
        <v>31907151.78053277</v>
      </c>
      <c r="Y1695" s="23">
        <f t="shared" si="1242"/>
        <v>13825559.361691331</v>
      </c>
      <c r="Z1695" s="3">
        <f t="shared" si="1243"/>
        <v>4781.674350334757</v>
      </c>
      <c r="AA1695" s="23">
        <f t="shared" si="1244"/>
        <v>58426760.826966666</v>
      </c>
      <c r="AB1695" s="26">
        <f t="shared" si="1261"/>
        <v>70086276.274228662</v>
      </c>
      <c r="AC1695" s="23">
        <f t="shared" si="1262"/>
        <v>74889487.274228647</v>
      </c>
      <c r="AD1695" s="23">
        <f t="shared" si="1268"/>
        <v>4803211</v>
      </c>
      <c r="AE1695" s="24">
        <f t="shared" si="1229"/>
        <v>70086276.274228647</v>
      </c>
      <c r="AF1695" s="3">
        <f t="shared" si="1263"/>
        <v>0</v>
      </c>
      <c r="AG1695" s="2">
        <f t="shared" si="1245"/>
        <v>573800922.04017079</v>
      </c>
      <c r="AH1695" s="2">
        <f t="shared" si="1246"/>
        <v>120.77919234487149</v>
      </c>
      <c r="AI1695" s="23">
        <f t="shared" si="1269"/>
        <v>9393487063.9901638</v>
      </c>
      <c r="AJ1695" s="23">
        <f t="shared" si="1247"/>
        <v>6219.922423797766</v>
      </c>
      <c r="AK1695" s="23">
        <f t="shared" si="1248"/>
        <v>0</v>
      </c>
      <c r="AL1695" s="23">
        <f t="shared" si="1273"/>
        <v>0</v>
      </c>
      <c r="AM1695" s="23">
        <f t="shared" si="1274"/>
        <v>0</v>
      </c>
      <c r="AN1695" s="16">
        <f t="shared" si="1264"/>
        <v>0</v>
      </c>
      <c r="AO1695" s="23">
        <f t="shared" si="1265"/>
        <v>0</v>
      </c>
      <c r="AP1695" s="22">
        <f t="shared" si="1266"/>
        <v>0</v>
      </c>
      <c r="AQ1695" s="30">
        <f t="shared" si="1249"/>
        <v>6955574855.9907293</v>
      </c>
      <c r="AR1695" s="28">
        <f t="shared" si="1250"/>
        <v>3327637302.8699727</v>
      </c>
      <c r="AS1695" s="25">
        <f t="shared" si="1251"/>
        <v>200337590.02425668</v>
      </c>
      <c r="AT1695" s="32">
        <f t="shared" si="1252"/>
        <v>9563.3487006695141</v>
      </c>
      <c r="AU1695" s="23">
        <f t="shared" si="1253"/>
        <v>9563.3487006695141</v>
      </c>
      <c r="AV1695" s="22">
        <f t="shared" si="1254"/>
        <v>969820635.77712977</v>
      </c>
      <c r="AW1695" s="31">
        <f t="shared" si="1267"/>
        <v>4771571040.7066078</v>
      </c>
    </row>
    <row r="1696" spans="1:53" x14ac:dyDescent="0.25">
      <c r="A1696">
        <f t="shared" si="1275"/>
        <v>577</v>
      </c>
      <c r="B1696" t="s">
        <v>6</v>
      </c>
      <c r="C1696" s="27">
        <f t="shared" si="1232"/>
        <v>0</v>
      </c>
      <c r="D1696" s="27">
        <f t="shared" si="1255"/>
        <v>0</v>
      </c>
      <c r="E1696" s="27" t="b">
        <f t="shared" si="1231"/>
        <v>1</v>
      </c>
      <c r="F1696" s="29">
        <f t="shared" si="1233"/>
        <v>0</v>
      </c>
      <c r="G1696" s="27">
        <f t="shared" si="1256"/>
        <v>0</v>
      </c>
      <c r="H1696" s="22">
        <f t="shared" si="1234"/>
        <v>21197680289.83075</v>
      </c>
      <c r="I1696" s="23">
        <f t="shared" si="1235"/>
        <v>132580106.5049091</v>
      </c>
      <c r="J1696" s="23">
        <f t="shared" si="1236"/>
        <v>1086</v>
      </c>
      <c r="K1696" s="19">
        <f t="shared" si="1257"/>
        <v>225.0831931027827</v>
      </c>
      <c r="L1696" s="16">
        <f t="shared" si="1237"/>
        <v>146.21559601086301</v>
      </c>
      <c r="M1696" s="23">
        <f>M1695-IF($B1696="B",(Percent_Rent_In_Elsies*2.49%/12 * H1695)/K1695,0)+IF($B1696="D",N1696,0)+IF(B1696="D",AK1695)+IF(B1696="C",F1695*90%)-(Y1696-Y1695)-IF($B1696="A",Q1695/K1695) + IF($B1696="A",Q1695/K1695)</f>
        <v>-35246618.578454763</v>
      </c>
      <c r="N1696" s="23">
        <f t="shared" si="1238"/>
        <v>0</v>
      </c>
      <c r="O1696" s="22">
        <f t="shared" si="1239"/>
        <v>0</v>
      </c>
      <c r="P1696" s="22">
        <f t="shared" si="1270"/>
        <v>0</v>
      </c>
      <c r="Q1696" s="22">
        <f t="shared" si="1271"/>
        <v>0</v>
      </c>
      <c r="R1696" s="22">
        <f t="shared" si="1240"/>
        <v>258736360.92923522</v>
      </c>
      <c r="S1696" s="16">
        <f t="shared" si="1230"/>
        <v>0</v>
      </c>
      <c r="T1696" s="15">
        <f t="shared" si="1241"/>
        <v>0</v>
      </c>
      <c r="U1696" s="23">
        <f t="shared" si="1258"/>
        <v>1149514.5117409758</v>
      </c>
      <c r="V1696" s="23">
        <f t="shared" si="1259"/>
        <v>0</v>
      </c>
      <c r="W1696" s="23">
        <f t="shared" si="1272"/>
        <v>0</v>
      </c>
      <c r="X1696" s="23">
        <f t="shared" si="1260"/>
        <v>31931060.152284443</v>
      </c>
      <c r="Y1696" s="23">
        <f t="shared" si="1242"/>
        <v>13825559.361691331</v>
      </c>
      <c r="Z1696" s="3">
        <f t="shared" si="1243"/>
        <v>0</v>
      </c>
      <c r="AA1696" s="23">
        <f t="shared" si="1244"/>
        <v>58426760.826966666</v>
      </c>
      <c r="AB1696" s="26">
        <f t="shared" si="1261"/>
        <v>70086276.274228662</v>
      </c>
      <c r="AC1696" s="23">
        <f t="shared" si="1262"/>
        <v>74889487.274228647</v>
      </c>
      <c r="AD1696" s="23">
        <f t="shared" si="1268"/>
        <v>4803211</v>
      </c>
      <c r="AE1696" s="24">
        <f t="shared" si="1229"/>
        <v>70086276.274228647</v>
      </c>
      <c r="AF1696" s="3">
        <f t="shared" si="1263"/>
        <v>0</v>
      </c>
      <c r="AG1696" s="2">
        <f t="shared" si="1245"/>
        <v>0</v>
      </c>
      <c r="AH1696" s="2">
        <f t="shared" si="1246"/>
        <v>120.98049099877962</v>
      </c>
      <c r="AI1696" s="23">
        <f t="shared" si="1269"/>
        <v>9393487063.9901638</v>
      </c>
      <c r="AJ1696" s="23">
        <f t="shared" si="1247"/>
        <v>6219.922423797766</v>
      </c>
      <c r="AK1696" s="23">
        <f t="shared" si="1248"/>
        <v>0</v>
      </c>
      <c r="AL1696" s="23">
        <f t="shared" si="1273"/>
        <v>0</v>
      </c>
      <c r="AM1696" s="23">
        <f t="shared" si="1274"/>
        <v>0</v>
      </c>
      <c r="AN1696" s="16">
        <f t="shared" si="1264"/>
        <v>0</v>
      </c>
      <c r="AO1696" s="23">
        <f t="shared" si="1265"/>
        <v>0</v>
      </c>
      <c r="AP1696" s="22">
        <f t="shared" si="1266"/>
        <v>0</v>
      </c>
      <c r="AQ1696" s="30">
        <f t="shared" si="1249"/>
        <v>6955574855.9907293</v>
      </c>
      <c r="AR1696" s="28">
        <f t="shared" si="1250"/>
        <v>3327637302.8699727</v>
      </c>
      <c r="AS1696" s="25">
        <f t="shared" si="1251"/>
        <v>200337590.02425668</v>
      </c>
      <c r="AT1696" s="32">
        <f t="shared" si="1252"/>
        <v>0</v>
      </c>
      <c r="AU1696" s="23">
        <f t="shared" si="1253"/>
        <v>0</v>
      </c>
      <c r="AV1696" s="22">
        <f t="shared" si="1254"/>
        <v>969820635.77712977</v>
      </c>
      <c r="AW1696" s="31">
        <f t="shared" si="1267"/>
        <v>4756531889.6005945</v>
      </c>
    </row>
    <row r="1697" spans="1:53" x14ac:dyDescent="0.25">
      <c r="A1697">
        <f t="shared" si="1275"/>
        <v>577</v>
      </c>
      <c r="B1697" t="s">
        <v>7</v>
      </c>
      <c r="C1697" s="27">
        <f t="shared" si="1232"/>
        <v>0</v>
      </c>
      <c r="D1697" s="27">
        <f t="shared" si="1255"/>
        <v>0</v>
      </c>
      <c r="E1697" s="27" t="b">
        <f t="shared" si="1231"/>
        <v>1</v>
      </c>
      <c r="F1697" s="29">
        <f t="shared" si="1233"/>
        <v>0</v>
      </c>
      <c r="G1697" s="27">
        <f t="shared" si="1256"/>
        <v>0</v>
      </c>
      <c r="H1697" s="22">
        <f t="shared" si="1234"/>
        <v>21197680289.83075</v>
      </c>
      <c r="I1697" s="23">
        <f t="shared" si="1235"/>
        <v>132580106.5049091</v>
      </c>
      <c r="J1697" s="23">
        <f t="shared" si="1236"/>
        <v>1086</v>
      </c>
      <c r="K1697" s="19">
        <f t="shared" si="1257"/>
        <v>225.0831931027827</v>
      </c>
      <c r="L1697" s="16">
        <f t="shared" si="1237"/>
        <v>146.21559601086301</v>
      </c>
      <c r="M1697" s="23">
        <f>M1696-IF($B1697="B",(Percent_Rent_In_Elsies*2.49%/12 * H1696)/K1696,0)+IF($B1697="D",N1697,0)+IF(B1697="D",AK1696)+IF(B1697="C",F1696*90%)-(Y1697-Y1696)-IF($B1697="A",Q1696/K1696) + IF($B1697="A",Q1696/K1696)</f>
        <v>-35344327.310046539</v>
      </c>
      <c r="N1697" s="23">
        <f t="shared" si="1238"/>
        <v>0</v>
      </c>
      <c r="O1697" s="22">
        <f t="shared" si="1239"/>
        <v>0</v>
      </c>
      <c r="P1697" s="22">
        <f t="shared" si="1270"/>
        <v>0</v>
      </c>
      <c r="Q1697" s="22">
        <f t="shared" si="1271"/>
        <v>0</v>
      </c>
      <c r="R1697" s="22">
        <f t="shared" si="1240"/>
        <v>237174997.51846561</v>
      </c>
      <c r="S1697" s="16">
        <f t="shared" si="1230"/>
        <v>21561363.4107696</v>
      </c>
      <c r="T1697" s="15">
        <f t="shared" si="1241"/>
        <v>0</v>
      </c>
      <c r="U1697" s="23">
        <f t="shared" si="1258"/>
        <v>1053721.6357625611</v>
      </c>
      <c r="V1697" s="23">
        <f t="shared" si="1259"/>
        <v>95792.875978414653</v>
      </c>
      <c r="W1697" s="23">
        <f t="shared" si="1272"/>
        <v>0</v>
      </c>
      <c r="X1697" s="23">
        <f t="shared" si="1260"/>
        <v>31931060.152284443</v>
      </c>
      <c r="Y1697" s="23">
        <f t="shared" si="1242"/>
        <v>13825559.361691331</v>
      </c>
      <c r="Z1697" s="3">
        <f t="shared" si="1243"/>
        <v>0</v>
      </c>
      <c r="AA1697" s="23">
        <f t="shared" si="1244"/>
        <v>58426760.826966666</v>
      </c>
      <c r="AB1697" s="26">
        <f t="shared" si="1261"/>
        <v>70086276.274228662</v>
      </c>
      <c r="AC1697" s="23">
        <f t="shared" si="1262"/>
        <v>74889487.274228647</v>
      </c>
      <c r="AD1697" s="23">
        <f t="shared" si="1268"/>
        <v>4803211</v>
      </c>
      <c r="AE1697" s="24">
        <f t="shared" si="1229"/>
        <v>70086276.274228647</v>
      </c>
      <c r="AF1697" s="3">
        <f t="shared" si="1263"/>
        <v>0</v>
      </c>
      <c r="AG1697" s="2">
        <f t="shared" si="1245"/>
        <v>0</v>
      </c>
      <c r="AH1697" s="2">
        <f t="shared" si="1246"/>
        <v>120.98049099877962</v>
      </c>
      <c r="AI1697" s="23">
        <f t="shared" si="1269"/>
        <v>9393487063.9901638</v>
      </c>
      <c r="AJ1697" s="23">
        <f t="shared" si="1247"/>
        <v>6219.922423797766</v>
      </c>
      <c r="AK1697" s="23">
        <f t="shared" si="1248"/>
        <v>0</v>
      </c>
      <c r="AL1697" s="23">
        <f t="shared" si="1273"/>
        <v>1882596.5127735138</v>
      </c>
      <c r="AM1697" s="23">
        <f t="shared" si="1274"/>
        <v>1756440639.7145185</v>
      </c>
      <c r="AN1697" s="16">
        <f t="shared" si="1264"/>
        <v>0</v>
      </c>
      <c r="AO1697" s="23">
        <f t="shared" si="1265"/>
        <v>97708.731591774747</v>
      </c>
      <c r="AP1697" s="22">
        <f t="shared" si="1266"/>
        <v>21992593.300699405</v>
      </c>
      <c r="AQ1697" s="30">
        <f t="shared" si="1249"/>
        <v>6999373105.5490723</v>
      </c>
      <c r="AR1697" s="28">
        <f t="shared" si="1250"/>
        <v>3349442959.1276159</v>
      </c>
      <c r="AS1697" s="25">
        <f t="shared" si="1251"/>
        <v>200337590.02425668</v>
      </c>
      <c r="AT1697" s="32">
        <f t="shared" si="1252"/>
        <v>0</v>
      </c>
      <c r="AU1697" s="23">
        <f t="shared" si="1253"/>
        <v>0</v>
      </c>
      <c r="AV1697" s="22">
        <f t="shared" si="1254"/>
        <v>969820635.77712977</v>
      </c>
      <c r="AW1697" s="31">
        <f t="shared" si="1267"/>
        <v>4800330139.1589375</v>
      </c>
    </row>
    <row r="1698" spans="1:53" x14ac:dyDescent="0.25">
      <c r="A1698">
        <f t="shared" si="1275"/>
        <v>577</v>
      </c>
      <c r="B1698" t="s">
        <v>8</v>
      </c>
      <c r="C1698" s="27">
        <f t="shared" si="1232"/>
        <v>0</v>
      </c>
      <c r="D1698" s="27">
        <f t="shared" si="1255"/>
        <v>0</v>
      </c>
      <c r="E1698" s="27" t="b">
        <f t="shared" si="1231"/>
        <v>1</v>
      </c>
      <c r="F1698" s="29">
        <f t="shared" si="1233"/>
        <v>0</v>
      </c>
      <c r="G1698" s="27">
        <f t="shared" si="1256"/>
        <v>0</v>
      </c>
      <c r="H1698" s="22">
        <f t="shared" si="1234"/>
        <v>21197680289.83075</v>
      </c>
      <c r="I1698" s="23">
        <f t="shared" si="1235"/>
        <v>132580106.5049091</v>
      </c>
      <c r="J1698" s="23">
        <f t="shared" si="1236"/>
        <v>1086</v>
      </c>
      <c r="K1698" s="19">
        <f t="shared" si="1257"/>
        <v>225.0831931027827</v>
      </c>
      <c r="L1698" s="16">
        <f t="shared" si="1237"/>
        <v>146.21559601086301</v>
      </c>
      <c r="M1698" s="23">
        <f>M1697-IF($B1698="B",(Percent_Rent_In_Elsies*2.49%/12 * H1697)/K1697,0)+IF($B1698="D",N1698,0)+IF(B1698="D",AK1697)+IF(B1698="C",F1697*90%)-(Y1698-Y1697)-IF($B1698="A",Q1697/K1697) + IF($B1698="A",Q1697/K1697)</f>
        <v>-35344327.310046539</v>
      </c>
      <c r="N1698" s="23">
        <f t="shared" si="1238"/>
        <v>0</v>
      </c>
      <c r="O1698" s="22">
        <f t="shared" si="1239"/>
        <v>0</v>
      </c>
      <c r="P1698" s="22">
        <f t="shared" si="1270"/>
        <v>0</v>
      </c>
      <c r="Q1698" s="22">
        <f t="shared" si="1271"/>
        <v>0</v>
      </c>
      <c r="R1698" s="22">
        <f t="shared" si="1240"/>
        <v>259167590.81916502</v>
      </c>
      <c r="S1698" s="16">
        <f t="shared" si="1230"/>
        <v>21561363.4107696</v>
      </c>
      <c r="T1698" s="15">
        <f t="shared" si="1241"/>
        <v>0</v>
      </c>
      <c r="U1698" s="23">
        <f t="shared" si="1258"/>
        <v>1151430.367354336</v>
      </c>
      <c r="V1698" s="23">
        <f t="shared" si="1259"/>
        <v>95792.875978414653</v>
      </c>
      <c r="W1698" s="23">
        <f t="shared" si="1272"/>
        <v>0</v>
      </c>
      <c r="X1698" s="23">
        <f t="shared" si="1260"/>
        <v>31931060.152284443</v>
      </c>
      <c r="Y1698" s="23">
        <f t="shared" si="1242"/>
        <v>13825559.361691331</v>
      </c>
      <c r="Z1698" s="3">
        <f t="shared" si="1243"/>
        <v>0</v>
      </c>
      <c r="AA1698" s="23">
        <f t="shared" si="1244"/>
        <v>58426760.826966666</v>
      </c>
      <c r="AB1698" s="26">
        <f t="shared" si="1261"/>
        <v>70086276.274228647</v>
      </c>
      <c r="AC1698" s="23">
        <f t="shared" si="1262"/>
        <v>74889487.274228647</v>
      </c>
      <c r="AD1698" s="23">
        <f t="shared" si="1268"/>
        <v>4803211</v>
      </c>
      <c r="AE1698" s="24">
        <f t="shared" si="1229"/>
        <v>70086276.274228647</v>
      </c>
      <c r="AF1698" s="3">
        <f t="shared" si="1263"/>
        <v>1E-4</v>
      </c>
      <c r="AG1698" s="2">
        <f t="shared" si="1245"/>
        <v>0</v>
      </c>
      <c r="AH1698" s="2">
        <f t="shared" si="1246"/>
        <v>120.98049099877962</v>
      </c>
      <c r="AI1698" s="23">
        <f t="shared" si="1269"/>
        <v>9393487063.9901638</v>
      </c>
      <c r="AJ1698" s="23">
        <f t="shared" si="1247"/>
        <v>6219.922423797766</v>
      </c>
      <c r="AK1698" s="23">
        <f t="shared" si="1248"/>
        <v>60008.992234507343</v>
      </c>
      <c r="AL1698" s="23">
        <f t="shared" si="1273"/>
        <v>0</v>
      </c>
      <c r="AM1698" s="23">
        <f t="shared" si="1274"/>
        <v>0</v>
      </c>
      <c r="AN1698" s="16">
        <f t="shared" si="1264"/>
        <v>0</v>
      </c>
      <c r="AO1698" s="23">
        <f t="shared" si="1265"/>
        <v>0</v>
      </c>
      <c r="AP1698" s="22">
        <f t="shared" si="1266"/>
        <v>0</v>
      </c>
      <c r="AQ1698" s="30">
        <f t="shared" si="1249"/>
        <v>6999373105.5490723</v>
      </c>
      <c r="AR1698" s="28">
        <f t="shared" si="1250"/>
        <v>3349442959.1276159</v>
      </c>
      <c r="AS1698" s="25">
        <f t="shared" si="1251"/>
        <v>200337590.02425668</v>
      </c>
      <c r="AT1698" s="32">
        <f t="shared" si="1252"/>
        <v>0</v>
      </c>
      <c r="AU1698" s="23">
        <f t="shared" si="1253"/>
        <v>0</v>
      </c>
      <c r="AV1698" s="22">
        <f t="shared" si="1254"/>
        <v>969820635.77712977</v>
      </c>
      <c r="AW1698" s="31">
        <f t="shared" si="1267"/>
        <v>4800330139.1589375</v>
      </c>
    </row>
    <row r="1699" spans="1:53" x14ac:dyDescent="0.25">
      <c r="A1699" s="21">
        <f t="shared" si="1275"/>
        <v>577</v>
      </c>
      <c r="B1699" s="21" t="s">
        <v>9</v>
      </c>
      <c r="C1699" s="27">
        <f t="shared" si="1232"/>
        <v>0</v>
      </c>
      <c r="D1699" s="27">
        <f t="shared" si="1255"/>
        <v>0</v>
      </c>
      <c r="E1699" s="27" t="b">
        <f t="shared" si="1231"/>
        <v>1</v>
      </c>
      <c r="F1699" s="29">
        <f t="shared" si="1233"/>
        <v>0</v>
      </c>
      <c r="G1699" s="27">
        <f t="shared" si="1256"/>
        <v>0</v>
      </c>
      <c r="H1699" s="22">
        <f t="shared" si="1234"/>
        <v>21197680289.83075</v>
      </c>
      <c r="I1699" s="23">
        <f t="shared" si="1235"/>
        <v>132580106.5049091</v>
      </c>
      <c r="J1699" s="23">
        <f t="shared" si="1236"/>
        <v>1086</v>
      </c>
      <c r="K1699" s="19">
        <f t="shared" si="1257"/>
        <v>225.0831931027827</v>
      </c>
      <c r="L1699" s="16">
        <f t="shared" si="1237"/>
        <v>146.21559601086301</v>
      </c>
      <c r="M1699" s="23">
        <f>M1698-IF($B1699="B",(Percent_Rent_In_Elsies*2.49%/12 * H1698)/K1698,0)+IF($B1699="D",N1699,0)+IF(B1699="D",AK1698)+IF(B1699="C",F1698*90%)-(Y1699-Y1698)-IF($B1699="A",Q1698/K1698) + IF($B1699="A",Q1698/K1698)</f>
        <v>-35284318.317812033</v>
      </c>
      <c r="N1699" s="23">
        <f t="shared" si="1238"/>
        <v>0</v>
      </c>
      <c r="O1699" s="22">
        <f t="shared" si="1239"/>
        <v>15064216.524745196</v>
      </c>
      <c r="P1699" s="22">
        <f t="shared" si="1270"/>
        <v>0</v>
      </c>
      <c r="Q1699" s="22">
        <f t="shared" si="1271"/>
        <v>0</v>
      </c>
      <c r="R1699" s="22">
        <f t="shared" si="1240"/>
        <v>259167590.81916502</v>
      </c>
      <c r="S1699" s="16">
        <f t="shared" si="1230"/>
        <v>0</v>
      </c>
      <c r="T1699" s="15">
        <f t="shared" si="1241"/>
        <v>6497146.8860244043</v>
      </c>
      <c r="U1699" s="23">
        <f t="shared" si="1258"/>
        <v>1151430.367354336</v>
      </c>
      <c r="V1699" s="23">
        <f t="shared" si="1259"/>
        <v>0</v>
      </c>
      <c r="W1699" s="23">
        <f t="shared" si="1272"/>
        <v>95792.875978414653</v>
      </c>
      <c r="X1699" s="23">
        <f t="shared" si="1260"/>
        <v>31931060.152284443</v>
      </c>
      <c r="Y1699" s="23">
        <f t="shared" si="1242"/>
        <v>13825559.361691331</v>
      </c>
      <c r="Z1699" s="3">
        <f t="shared" si="1243"/>
        <v>0</v>
      </c>
      <c r="AA1699" s="23">
        <f t="shared" si="1244"/>
        <v>58366751.83473216</v>
      </c>
      <c r="AB1699" s="26">
        <f t="shared" si="1261"/>
        <v>70086276.274228662</v>
      </c>
      <c r="AC1699" s="23">
        <f t="shared" si="1262"/>
        <v>74889487.274228647</v>
      </c>
      <c r="AD1699" s="23">
        <f t="shared" si="1268"/>
        <v>4803211</v>
      </c>
      <c r="AE1699" s="24">
        <f t="shared" si="1229"/>
        <v>70086276.274228647</v>
      </c>
      <c r="AF1699" s="3">
        <f t="shared" si="1263"/>
        <v>0</v>
      </c>
      <c r="AG1699" s="2">
        <f t="shared" si="1245"/>
        <v>0</v>
      </c>
      <c r="AH1699" s="2">
        <f t="shared" si="1246"/>
        <v>120.98049099877962</v>
      </c>
      <c r="AI1699" s="23">
        <f t="shared" si="1269"/>
        <v>9383839195.7137203</v>
      </c>
      <c r="AJ1699" s="23">
        <f t="shared" si="1247"/>
        <v>6219.922423797766</v>
      </c>
      <c r="AK1699" s="23">
        <f t="shared" si="1248"/>
        <v>0</v>
      </c>
      <c r="AL1699" s="23">
        <f t="shared" si="1273"/>
        <v>0</v>
      </c>
      <c r="AM1699" s="23">
        <f t="shared" si="1274"/>
        <v>0</v>
      </c>
      <c r="AN1699" s="16">
        <f t="shared" si="1264"/>
        <v>0</v>
      </c>
      <c r="AO1699" s="23">
        <f t="shared" si="1265"/>
        <v>0</v>
      </c>
      <c r="AP1699" s="22">
        <f t="shared" si="1266"/>
        <v>0</v>
      </c>
      <c r="AQ1699" s="30">
        <f t="shared" si="1249"/>
        <v>6999373105.5490723</v>
      </c>
      <c r="AR1699" s="28">
        <f t="shared" si="1250"/>
        <v>3349442959.1276159</v>
      </c>
      <c r="AS1699" s="25">
        <f t="shared" si="1251"/>
        <v>200337590.02425668</v>
      </c>
      <c r="AT1699" s="32">
        <f t="shared" si="1252"/>
        <v>0</v>
      </c>
      <c r="AU1699" s="23">
        <f t="shared" si="1253"/>
        <v>0</v>
      </c>
      <c r="AV1699" s="22">
        <f t="shared" si="1254"/>
        <v>969820635.77712977</v>
      </c>
      <c r="AW1699" s="31">
        <f t="shared" si="1267"/>
        <v>4800330139.1589375</v>
      </c>
      <c r="AX1699" s="21"/>
      <c r="AY1699" s="21"/>
      <c r="AZ1699" s="21"/>
      <c r="BA1699" s="21"/>
    </row>
    <row r="1700" spans="1:53" x14ac:dyDescent="0.25">
      <c r="A1700" s="21">
        <f t="shared" si="1275"/>
        <v>577</v>
      </c>
      <c r="B1700" s="21" t="s">
        <v>28</v>
      </c>
      <c r="C1700" s="27">
        <f t="shared" si="1232"/>
        <v>0</v>
      </c>
      <c r="D1700" s="27">
        <f t="shared" si="1255"/>
        <v>0</v>
      </c>
      <c r="E1700" s="27" t="b">
        <f t="shared" si="1231"/>
        <v>1</v>
      </c>
      <c r="F1700" s="29">
        <f t="shared" si="1233"/>
        <v>0</v>
      </c>
      <c r="G1700" s="27">
        <f t="shared" si="1256"/>
        <v>0</v>
      </c>
      <c r="H1700" s="22">
        <f t="shared" si="1234"/>
        <v>21197680289.83075</v>
      </c>
      <c r="I1700" s="23">
        <f t="shared" si="1235"/>
        <v>132580106.5049091</v>
      </c>
      <c r="J1700" s="23">
        <f t="shared" si="1236"/>
        <v>1086</v>
      </c>
      <c r="K1700" s="19">
        <f t="shared" si="1257"/>
        <v>225.0831931027827</v>
      </c>
      <c r="L1700" s="16">
        <f t="shared" si="1237"/>
        <v>146.21559601086301</v>
      </c>
      <c r="M1700" s="23">
        <f>M1699-IF($B1700="B",(Percent_Rent_In_Elsies*2.49%/12 * H1699)/K1699,0)+IF($B1700="D",N1700,0)+IF(B1700="D",AK1699)+IF(B1700="C",F1699*90%)-(Y1700-Y1699)-IF($B1700="A",Q1699/K1699) + IF($B1700="A",Q1699/K1699)</f>
        <v>-35284318.317812033</v>
      </c>
      <c r="N1700" s="23">
        <f t="shared" si="1238"/>
        <v>0</v>
      </c>
      <c r="O1700" s="22">
        <f t="shared" si="1239"/>
        <v>0</v>
      </c>
      <c r="P1700" s="22">
        <f t="shared" si="1270"/>
        <v>15064216.524745196</v>
      </c>
      <c r="Q1700" s="22">
        <f t="shared" si="1271"/>
        <v>0</v>
      </c>
      <c r="R1700" s="22">
        <f t="shared" si="1240"/>
        <v>259167590.81916502</v>
      </c>
      <c r="S1700" s="16">
        <f t="shared" si="1230"/>
        <v>0</v>
      </c>
      <c r="T1700" s="15">
        <f t="shared" si="1241"/>
        <v>0</v>
      </c>
      <c r="U1700" s="23">
        <f t="shared" si="1258"/>
        <v>1151430.367354336</v>
      </c>
      <c r="V1700" s="23">
        <f t="shared" si="1259"/>
        <v>0</v>
      </c>
      <c r="W1700" s="23">
        <f t="shared" si="1272"/>
        <v>0</v>
      </c>
      <c r="X1700" s="23">
        <f t="shared" si="1260"/>
        <v>31931060.152284443</v>
      </c>
      <c r="Y1700" s="23">
        <f t="shared" si="1242"/>
        <v>13825559.361691331</v>
      </c>
      <c r="Z1700" s="3">
        <f t="shared" si="1243"/>
        <v>4789.6437989207334</v>
      </c>
      <c r="AA1700" s="23">
        <f t="shared" si="1244"/>
        <v>58438596.491715968</v>
      </c>
      <c r="AB1700" s="26">
        <f t="shared" si="1261"/>
        <v>70086276.274228632</v>
      </c>
      <c r="AC1700" s="23">
        <f t="shared" si="1262"/>
        <v>74889487.274228647</v>
      </c>
      <c r="AD1700" s="23">
        <f t="shared" si="1268"/>
        <v>4803211</v>
      </c>
      <c r="AE1700" s="24">
        <f t="shared" si="1229"/>
        <v>70086276.274228647</v>
      </c>
      <c r="AF1700" s="3">
        <f t="shared" si="1263"/>
        <v>0</v>
      </c>
      <c r="AG1700" s="2">
        <f t="shared" si="1245"/>
        <v>574757255.87048805</v>
      </c>
      <c r="AH1700" s="2">
        <f t="shared" si="1246"/>
        <v>120.98049099877962</v>
      </c>
      <c r="AI1700" s="23">
        <f t="shared" si="1269"/>
        <v>9395389927.7146416</v>
      </c>
      <c r="AJ1700" s="23">
        <f t="shared" si="1247"/>
        <v>6219.922423797766</v>
      </c>
      <c r="AK1700" s="23">
        <f t="shared" si="1248"/>
        <v>0</v>
      </c>
      <c r="AL1700" s="23">
        <f t="shared" si="1273"/>
        <v>0</v>
      </c>
      <c r="AM1700" s="23">
        <f t="shared" si="1274"/>
        <v>0</v>
      </c>
      <c r="AN1700" s="16">
        <f t="shared" si="1264"/>
        <v>0</v>
      </c>
      <c r="AO1700" s="23">
        <f t="shared" si="1265"/>
        <v>0</v>
      </c>
      <c r="AP1700" s="22">
        <f t="shared" si="1266"/>
        <v>0</v>
      </c>
      <c r="AQ1700" s="30">
        <f t="shared" si="1249"/>
        <v>6999373105.5490723</v>
      </c>
      <c r="AR1700" s="28">
        <f t="shared" si="1250"/>
        <v>3349442959.1276159</v>
      </c>
      <c r="AS1700" s="25">
        <f t="shared" si="1251"/>
        <v>200337590.02425668</v>
      </c>
      <c r="AT1700" s="32">
        <f t="shared" si="1252"/>
        <v>9579.2875978414668</v>
      </c>
      <c r="AU1700" s="23">
        <f t="shared" si="1253"/>
        <v>9579.2875978414668</v>
      </c>
      <c r="AV1700" s="22">
        <f t="shared" si="1254"/>
        <v>976317782.66315413</v>
      </c>
      <c r="AW1700" s="31">
        <f t="shared" si="1267"/>
        <v>4800330139.1589375</v>
      </c>
      <c r="AX1700" s="21"/>
      <c r="AY1700" s="21"/>
      <c r="AZ1700" s="21"/>
      <c r="BA1700" s="21"/>
    </row>
    <row r="1701" spans="1:53" x14ac:dyDescent="0.25">
      <c r="A1701">
        <f t="shared" si="1275"/>
        <v>578</v>
      </c>
      <c r="B1701" t="s">
        <v>6</v>
      </c>
      <c r="C1701" s="27">
        <f t="shared" si="1232"/>
        <v>0</v>
      </c>
      <c r="D1701" s="27">
        <f t="shared" si="1255"/>
        <v>0</v>
      </c>
      <c r="E1701" s="27" t="b">
        <f t="shared" si="1231"/>
        <v>1</v>
      </c>
      <c r="F1701" s="29">
        <f t="shared" si="1233"/>
        <v>0</v>
      </c>
      <c r="G1701" s="27">
        <f t="shared" si="1256"/>
        <v>0</v>
      </c>
      <c r="H1701" s="22">
        <f t="shared" si="1234"/>
        <v>21233009756.980469</v>
      </c>
      <c r="I1701" s="23">
        <f t="shared" si="1235"/>
        <v>132580106.5049091</v>
      </c>
      <c r="J1701" s="23">
        <f t="shared" si="1236"/>
        <v>1086</v>
      </c>
      <c r="K1701" s="19">
        <f t="shared" si="1257"/>
        <v>225.0831931027827</v>
      </c>
      <c r="L1701" s="16">
        <f t="shared" si="1237"/>
        <v>146.45928867088111</v>
      </c>
      <c r="M1701" s="23">
        <f>M1700-IF($B1701="B",(Percent_Rent_In_Elsies*2.49%/12 * H1700)/K1700,0)+IF($B1701="D",N1701,0)+IF(B1701="D",AK1700)+IF(B1701="C",F1700*90%)-(Y1701-Y1700)-IF($B1701="A",Q1700/K1700) + IF($B1701="A",Q1700/K1700)</f>
        <v>-35284318.317812033</v>
      </c>
      <c r="N1701" s="23">
        <f t="shared" si="1238"/>
        <v>0</v>
      </c>
      <c r="O1701" s="22">
        <f t="shared" si="1239"/>
        <v>0</v>
      </c>
      <c r="P1701" s="22">
        <f t="shared" si="1270"/>
        <v>0</v>
      </c>
      <c r="Q1701" s="22">
        <f t="shared" si="1271"/>
        <v>0</v>
      </c>
      <c r="R1701" s="22">
        <f t="shared" si="1240"/>
        <v>259167590.81916502</v>
      </c>
      <c r="S1701" s="16">
        <f t="shared" si="1230"/>
        <v>0</v>
      </c>
      <c r="T1701" s="15">
        <f t="shared" si="1241"/>
        <v>0</v>
      </c>
      <c r="U1701" s="23">
        <f t="shared" si="1258"/>
        <v>1151430.367354336</v>
      </c>
      <c r="V1701" s="23">
        <f t="shared" si="1259"/>
        <v>0</v>
      </c>
      <c r="W1701" s="23">
        <f t="shared" si="1272"/>
        <v>0</v>
      </c>
      <c r="X1701" s="23">
        <f t="shared" si="1260"/>
        <v>31955008.37127905</v>
      </c>
      <c r="Y1701" s="23">
        <f t="shared" si="1242"/>
        <v>13825559.361691331</v>
      </c>
      <c r="Z1701" s="3">
        <f t="shared" si="1243"/>
        <v>0</v>
      </c>
      <c r="AA1701" s="23">
        <f t="shared" si="1244"/>
        <v>58438596.491715968</v>
      </c>
      <c r="AB1701" s="26">
        <f t="shared" si="1261"/>
        <v>70086276.274228662</v>
      </c>
      <c r="AC1701" s="23">
        <f t="shared" si="1262"/>
        <v>74889487.274228647</v>
      </c>
      <c r="AD1701" s="23">
        <f t="shared" si="1268"/>
        <v>4803211</v>
      </c>
      <c r="AE1701" s="24">
        <f t="shared" si="1229"/>
        <v>70086276.274228647</v>
      </c>
      <c r="AF1701" s="3">
        <f t="shared" si="1263"/>
        <v>0</v>
      </c>
      <c r="AG1701" s="2">
        <f t="shared" si="1245"/>
        <v>0</v>
      </c>
      <c r="AH1701" s="2">
        <f t="shared" si="1246"/>
        <v>121.18212515044425</v>
      </c>
      <c r="AI1701" s="23">
        <f t="shared" si="1269"/>
        <v>9395389927.7146416</v>
      </c>
      <c r="AJ1701" s="23">
        <f t="shared" si="1247"/>
        <v>6219.922423797766</v>
      </c>
      <c r="AK1701" s="23">
        <f t="shared" si="1248"/>
        <v>0</v>
      </c>
      <c r="AL1701" s="23">
        <f t="shared" si="1273"/>
        <v>0</v>
      </c>
      <c r="AM1701" s="23">
        <f t="shared" si="1274"/>
        <v>0</v>
      </c>
      <c r="AN1701" s="16">
        <f t="shared" si="1264"/>
        <v>0</v>
      </c>
      <c r="AO1701" s="23">
        <f t="shared" si="1265"/>
        <v>0</v>
      </c>
      <c r="AP1701" s="22">
        <f t="shared" si="1266"/>
        <v>0</v>
      </c>
      <c r="AQ1701" s="30">
        <f t="shared" si="1249"/>
        <v>6999373105.5490723</v>
      </c>
      <c r="AR1701" s="28">
        <f t="shared" si="1250"/>
        <v>3349442959.1276159</v>
      </c>
      <c r="AS1701" s="25">
        <f t="shared" si="1251"/>
        <v>200337590.02425668</v>
      </c>
      <c r="AT1701" s="32">
        <f t="shared" si="1252"/>
        <v>0</v>
      </c>
      <c r="AU1701" s="23">
        <f t="shared" si="1253"/>
        <v>0</v>
      </c>
      <c r="AV1701" s="22">
        <f t="shared" si="1254"/>
        <v>976317782.66315413</v>
      </c>
      <c r="AW1701" s="31">
        <f t="shared" si="1267"/>
        <v>4785265922.6341925</v>
      </c>
    </row>
    <row r="1702" spans="1:53" x14ac:dyDescent="0.25">
      <c r="A1702">
        <f t="shared" si="1275"/>
        <v>578</v>
      </c>
      <c r="B1702" t="s">
        <v>7</v>
      </c>
      <c r="C1702" s="27">
        <f t="shared" si="1232"/>
        <v>0</v>
      </c>
      <c r="D1702" s="27">
        <f t="shared" si="1255"/>
        <v>0</v>
      </c>
      <c r="E1702" s="27" t="b">
        <f t="shared" si="1231"/>
        <v>1</v>
      </c>
      <c r="F1702" s="29">
        <f t="shared" si="1233"/>
        <v>0</v>
      </c>
      <c r="G1702" s="27">
        <f t="shared" si="1256"/>
        <v>0</v>
      </c>
      <c r="H1702" s="22">
        <f t="shared" si="1234"/>
        <v>21233009756.980469</v>
      </c>
      <c r="I1702" s="23">
        <f t="shared" si="1235"/>
        <v>132580106.5049091</v>
      </c>
      <c r="J1702" s="23">
        <f t="shared" si="1236"/>
        <v>1086</v>
      </c>
      <c r="K1702" s="19">
        <f t="shared" si="1257"/>
        <v>225.0831931027827</v>
      </c>
      <c r="L1702" s="16">
        <f t="shared" si="1237"/>
        <v>146.45928867088111</v>
      </c>
      <c r="M1702" s="23">
        <f>M1701-IF($B1702="B",(Percent_Rent_In_Elsies*2.49%/12 * H1701)/K1701,0)+IF($B1702="D",N1702,0)+IF(B1702="D",AK1701)+IF(B1702="C",F1701*90%)-(Y1702-Y1701)-IF($B1702="A",Q1701/K1701) + IF($B1702="A",Q1701/K1701)</f>
        <v>-35382189.897289798</v>
      </c>
      <c r="N1702" s="23">
        <f t="shared" si="1238"/>
        <v>0</v>
      </c>
      <c r="O1702" s="22">
        <f t="shared" si="1239"/>
        <v>0</v>
      </c>
      <c r="P1702" s="22">
        <f t="shared" si="1270"/>
        <v>0</v>
      </c>
      <c r="Q1702" s="22">
        <f t="shared" si="1271"/>
        <v>0</v>
      </c>
      <c r="R1702" s="22">
        <f t="shared" si="1240"/>
        <v>237570291.5842346</v>
      </c>
      <c r="S1702" s="16">
        <f t="shared" si="1230"/>
        <v>21597299.234930418</v>
      </c>
      <c r="T1702" s="15">
        <f t="shared" si="1241"/>
        <v>0</v>
      </c>
      <c r="U1702" s="23">
        <f t="shared" si="1258"/>
        <v>1055477.8367414747</v>
      </c>
      <c r="V1702" s="23">
        <f t="shared" si="1259"/>
        <v>95952.53061286133</v>
      </c>
      <c r="W1702" s="23">
        <f t="shared" si="1272"/>
        <v>0</v>
      </c>
      <c r="X1702" s="23">
        <f t="shared" si="1260"/>
        <v>31955008.37127905</v>
      </c>
      <c r="Y1702" s="23">
        <f t="shared" si="1242"/>
        <v>13825559.361691331</v>
      </c>
      <c r="Z1702" s="3">
        <f t="shared" si="1243"/>
        <v>0</v>
      </c>
      <c r="AA1702" s="23">
        <f t="shared" si="1244"/>
        <v>58438596.491715968</v>
      </c>
      <c r="AB1702" s="26">
        <f t="shared" si="1261"/>
        <v>70086276.274228647</v>
      </c>
      <c r="AC1702" s="23">
        <f t="shared" si="1262"/>
        <v>74889487.274228647</v>
      </c>
      <c r="AD1702" s="23">
        <f t="shared" si="1268"/>
        <v>4803211</v>
      </c>
      <c r="AE1702" s="24">
        <f t="shared" si="1229"/>
        <v>70086276.274228647</v>
      </c>
      <c r="AF1702" s="3">
        <f t="shared" si="1263"/>
        <v>0</v>
      </c>
      <c r="AG1702" s="2">
        <f t="shared" si="1245"/>
        <v>0</v>
      </c>
      <c r="AH1702" s="2">
        <f t="shared" si="1246"/>
        <v>121.18212515044425</v>
      </c>
      <c r="AI1702" s="23">
        <f t="shared" si="1269"/>
        <v>9395389927.7146416</v>
      </c>
      <c r="AJ1702" s="23">
        <f t="shared" si="1247"/>
        <v>6219.922423797766</v>
      </c>
      <c r="AK1702" s="23">
        <f t="shared" si="1248"/>
        <v>0</v>
      </c>
      <c r="AL1702" s="23">
        <f t="shared" si="1273"/>
        <v>1902863.7244777679</v>
      </c>
      <c r="AM1702" s="23">
        <f t="shared" si="1274"/>
        <v>1775349712.3965905</v>
      </c>
      <c r="AN1702" s="16">
        <f t="shared" si="1264"/>
        <v>0</v>
      </c>
      <c r="AO1702" s="23">
        <f t="shared" si="1265"/>
        <v>97871.579477761057</v>
      </c>
      <c r="AP1702" s="22">
        <f t="shared" si="1266"/>
        <v>22029247.622867238</v>
      </c>
      <c r="AQ1702" s="30">
        <f t="shared" si="1249"/>
        <v>7043244352.1900129</v>
      </c>
      <c r="AR1702" s="28">
        <f t="shared" si="1250"/>
        <v>3371284958.145689</v>
      </c>
      <c r="AS1702" s="25">
        <f t="shared" si="1251"/>
        <v>200337590.02425668</v>
      </c>
      <c r="AT1702" s="32">
        <f t="shared" si="1252"/>
        <v>0</v>
      </c>
      <c r="AU1702" s="23">
        <f t="shared" si="1253"/>
        <v>0</v>
      </c>
      <c r="AV1702" s="22">
        <f t="shared" si="1254"/>
        <v>976317782.66315413</v>
      </c>
      <c r="AW1702" s="31">
        <f t="shared" si="1267"/>
        <v>4829137169.2751322</v>
      </c>
    </row>
    <row r="1703" spans="1:53" s="21" customFormat="1" x14ac:dyDescent="0.25">
      <c r="A1703">
        <f t="shared" si="1275"/>
        <v>578</v>
      </c>
      <c r="B1703" t="s">
        <v>8</v>
      </c>
      <c r="C1703" s="27">
        <f t="shared" si="1232"/>
        <v>0</v>
      </c>
      <c r="D1703" s="27">
        <f t="shared" si="1255"/>
        <v>0</v>
      </c>
      <c r="E1703" s="27" t="b">
        <f t="shared" si="1231"/>
        <v>1</v>
      </c>
      <c r="F1703" s="29">
        <f t="shared" si="1233"/>
        <v>0</v>
      </c>
      <c r="G1703" s="27">
        <f t="shared" si="1256"/>
        <v>0</v>
      </c>
      <c r="H1703" s="22">
        <f t="shared" si="1234"/>
        <v>21233009756.980469</v>
      </c>
      <c r="I1703" s="23">
        <f t="shared" si="1235"/>
        <v>132580106.5049091</v>
      </c>
      <c r="J1703" s="23">
        <f t="shared" si="1236"/>
        <v>1086</v>
      </c>
      <c r="K1703" s="19">
        <f t="shared" si="1257"/>
        <v>225.0831931027827</v>
      </c>
      <c r="L1703" s="16">
        <f t="shared" si="1237"/>
        <v>146.45928867088111</v>
      </c>
      <c r="M1703" s="23">
        <f>M1702-IF($B1703="B",(Percent_Rent_In_Elsies*2.49%/12 * H1702)/K1702,0)+IF($B1703="D",N1703,0)+IF(B1703="D",AK1702)+IF(B1703="C",F1702*90%)-(Y1703-Y1702)-IF($B1703="A",Q1702/K1702) + IF($B1703="A",Q1702/K1702)</f>
        <v>-35382189.897289798</v>
      </c>
      <c r="N1703" s="23">
        <f t="shared" si="1238"/>
        <v>0</v>
      </c>
      <c r="O1703" s="22">
        <f t="shared" si="1239"/>
        <v>0</v>
      </c>
      <c r="P1703" s="22">
        <f t="shared" si="1270"/>
        <v>0</v>
      </c>
      <c r="Q1703" s="22">
        <f t="shared" si="1271"/>
        <v>0</v>
      </c>
      <c r="R1703" s="22">
        <f t="shared" si="1240"/>
        <v>259599539.20710182</v>
      </c>
      <c r="S1703" s="16">
        <f t="shared" si="1230"/>
        <v>21597299.234930418</v>
      </c>
      <c r="T1703" s="15">
        <f t="shared" si="1241"/>
        <v>0</v>
      </c>
      <c r="U1703" s="23">
        <f t="shared" si="1258"/>
        <v>1153349.4162192359</v>
      </c>
      <c r="V1703" s="23">
        <f t="shared" si="1259"/>
        <v>95952.53061286133</v>
      </c>
      <c r="W1703" s="23">
        <f t="shared" si="1272"/>
        <v>0</v>
      </c>
      <c r="X1703" s="23">
        <f t="shared" si="1260"/>
        <v>31955008.37127905</v>
      </c>
      <c r="Y1703" s="23">
        <f t="shared" si="1242"/>
        <v>13825559.361691331</v>
      </c>
      <c r="Z1703" s="3">
        <f t="shared" si="1243"/>
        <v>0</v>
      </c>
      <c r="AA1703" s="23">
        <f t="shared" si="1244"/>
        <v>58438596.491715968</v>
      </c>
      <c r="AB1703" s="26">
        <f t="shared" si="1261"/>
        <v>70086276.274228647</v>
      </c>
      <c r="AC1703" s="23">
        <f t="shared" si="1262"/>
        <v>74889487.274228647</v>
      </c>
      <c r="AD1703" s="23">
        <f t="shared" si="1268"/>
        <v>4803211</v>
      </c>
      <c r="AE1703" s="24">
        <f t="shared" si="1229"/>
        <v>70086276.274228647</v>
      </c>
      <c r="AF1703" s="3">
        <f t="shared" si="1263"/>
        <v>1E-4</v>
      </c>
      <c r="AG1703" s="2">
        <f t="shared" si="1245"/>
        <v>0</v>
      </c>
      <c r="AH1703" s="2">
        <f t="shared" si="1246"/>
        <v>121.18212515044425</v>
      </c>
      <c r="AI1703" s="23">
        <f t="shared" si="1269"/>
        <v>9395389927.7146416</v>
      </c>
      <c r="AJ1703" s="23">
        <f t="shared" si="1247"/>
        <v>6219.922423797766</v>
      </c>
      <c r="AK1703" s="23">
        <f t="shared" si="1248"/>
        <v>60002.595150274545</v>
      </c>
      <c r="AL1703" s="23">
        <f t="shared" si="1273"/>
        <v>0</v>
      </c>
      <c r="AM1703" s="23">
        <f t="shared" si="1274"/>
        <v>0</v>
      </c>
      <c r="AN1703" s="16">
        <f t="shared" si="1264"/>
        <v>0</v>
      </c>
      <c r="AO1703" s="23">
        <f t="shared" si="1265"/>
        <v>0</v>
      </c>
      <c r="AP1703" s="22">
        <f t="shared" si="1266"/>
        <v>0</v>
      </c>
      <c r="AQ1703" s="30">
        <f t="shared" si="1249"/>
        <v>7043244352.1900129</v>
      </c>
      <c r="AR1703" s="28">
        <f t="shared" si="1250"/>
        <v>3371284958.145689</v>
      </c>
      <c r="AS1703" s="25">
        <f t="shared" si="1251"/>
        <v>200337590.02425668</v>
      </c>
      <c r="AT1703" s="32">
        <f t="shared" si="1252"/>
        <v>0</v>
      </c>
      <c r="AU1703" s="23">
        <f t="shared" si="1253"/>
        <v>0</v>
      </c>
      <c r="AV1703" s="22">
        <f t="shared" si="1254"/>
        <v>976317782.66315413</v>
      </c>
      <c r="AW1703" s="31">
        <f t="shared" si="1267"/>
        <v>4829137169.2751312</v>
      </c>
      <c r="AX1703"/>
      <c r="AY1703"/>
      <c r="AZ1703"/>
      <c r="BA1703"/>
    </row>
    <row r="1704" spans="1:53" s="21" customFormat="1" x14ac:dyDescent="0.25">
      <c r="A1704">
        <f t="shared" si="1275"/>
        <v>578</v>
      </c>
      <c r="B1704" t="s">
        <v>9</v>
      </c>
      <c r="C1704" s="27">
        <f t="shared" si="1232"/>
        <v>0</v>
      </c>
      <c r="D1704" s="27">
        <f t="shared" si="1255"/>
        <v>0</v>
      </c>
      <c r="E1704" s="27" t="b">
        <f t="shared" si="1231"/>
        <v>1</v>
      </c>
      <c r="F1704" s="29">
        <f t="shared" si="1233"/>
        <v>0</v>
      </c>
      <c r="G1704" s="27">
        <f t="shared" si="1256"/>
        <v>0</v>
      </c>
      <c r="H1704" s="22">
        <f t="shared" si="1234"/>
        <v>21233009756.980469</v>
      </c>
      <c r="I1704" s="23">
        <f t="shared" si="1235"/>
        <v>132580106.5049091</v>
      </c>
      <c r="J1704" s="23">
        <f t="shared" si="1236"/>
        <v>1086</v>
      </c>
      <c r="K1704" s="19">
        <f t="shared" si="1257"/>
        <v>225.0831931027827</v>
      </c>
      <c r="L1704" s="16">
        <f t="shared" si="1237"/>
        <v>146.45928867088111</v>
      </c>
      <c r="M1704" s="23">
        <f>M1703-IF($B1704="B",(Percent_Rent_In_Elsies*2.49%/12 * H1703)/K1703,0)+IF($B1704="D",N1704,0)+IF(B1704="D",AK1703)+IF(B1704="C",F1703*90%)-(Y1704-Y1703)-IF($B1704="A",Q1703/K1703) + IF($B1704="A",Q1703/K1703)</f>
        <v>-35322187.302139521</v>
      </c>
      <c r="N1704" s="23">
        <f t="shared" si="1238"/>
        <v>0</v>
      </c>
      <c r="O1704" s="22">
        <f t="shared" si="1239"/>
        <v>15089323.705267435</v>
      </c>
      <c r="P1704" s="22">
        <f t="shared" si="1270"/>
        <v>0</v>
      </c>
      <c r="Q1704" s="22">
        <f t="shared" si="1271"/>
        <v>0</v>
      </c>
      <c r="R1704" s="22">
        <f t="shared" si="1240"/>
        <v>259599539.20710182</v>
      </c>
      <c r="S1704" s="16">
        <f t="shared" si="1230"/>
        <v>0</v>
      </c>
      <c r="T1704" s="15">
        <f t="shared" si="1241"/>
        <v>6507975.5296629835</v>
      </c>
      <c r="U1704" s="23">
        <f t="shared" si="1258"/>
        <v>1153349.4162192359</v>
      </c>
      <c r="V1704" s="23">
        <f t="shared" si="1259"/>
        <v>0</v>
      </c>
      <c r="W1704" s="23">
        <f t="shared" si="1272"/>
        <v>95952.53061286133</v>
      </c>
      <c r="X1704" s="23">
        <f t="shared" si="1260"/>
        <v>31955008.37127905</v>
      </c>
      <c r="Y1704" s="23">
        <f t="shared" si="1242"/>
        <v>13825559.361691331</v>
      </c>
      <c r="Z1704" s="3">
        <f t="shared" si="1243"/>
        <v>0</v>
      </c>
      <c r="AA1704" s="23">
        <f t="shared" si="1244"/>
        <v>58378593.896565691</v>
      </c>
      <c r="AB1704" s="26">
        <f t="shared" si="1261"/>
        <v>70086276.274228647</v>
      </c>
      <c r="AC1704" s="23">
        <f t="shared" si="1262"/>
        <v>74889487.274228647</v>
      </c>
      <c r="AD1704" s="23">
        <f t="shared" si="1268"/>
        <v>4803211</v>
      </c>
      <c r="AE1704" s="24">
        <f t="shared" si="1229"/>
        <v>70086276.274228647</v>
      </c>
      <c r="AF1704" s="3">
        <f t="shared" si="1263"/>
        <v>0</v>
      </c>
      <c r="AG1704" s="2">
        <f t="shared" si="1245"/>
        <v>0</v>
      </c>
      <c r="AH1704" s="2">
        <f t="shared" si="1246"/>
        <v>121.18212515044425</v>
      </c>
      <c r="AI1704" s="23">
        <f t="shared" si="1269"/>
        <v>9385743087.9211559</v>
      </c>
      <c r="AJ1704" s="23">
        <f t="shared" si="1247"/>
        <v>6219.922423797766</v>
      </c>
      <c r="AK1704" s="23">
        <f t="shared" si="1248"/>
        <v>0</v>
      </c>
      <c r="AL1704" s="23">
        <f t="shared" si="1273"/>
        <v>0</v>
      </c>
      <c r="AM1704" s="23">
        <f t="shared" si="1274"/>
        <v>0</v>
      </c>
      <c r="AN1704" s="16">
        <f t="shared" si="1264"/>
        <v>0</v>
      </c>
      <c r="AO1704" s="23">
        <f t="shared" si="1265"/>
        <v>0</v>
      </c>
      <c r="AP1704" s="22">
        <f t="shared" si="1266"/>
        <v>0</v>
      </c>
      <c r="AQ1704" s="30">
        <f t="shared" si="1249"/>
        <v>7043244352.1900129</v>
      </c>
      <c r="AR1704" s="28">
        <f t="shared" si="1250"/>
        <v>3371284958.145689</v>
      </c>
      <c r="AS1704" s="25">
        <f t="shared" si="1251"/>
        <v>200337590.02425668</v>
      </c>
      <c r="AT1704" s="32">
        <f t="shared" si="1252"/>
        <v>0</v>
      </c>
      <c r="AU1704" s="23">
        <f t="shared" si="1253"/>
        <v>0</v>
      </c>
      <c r="AV1704" s="22">
        <f t="shared" si="1254"/>
        <v>976317782.66315413</v>
      </c>
      <c r="AW1704" s="31">
        <f t="shared" si="1267"/>
        <v>4829137169.2751312</v>
      </c>
      <c r="AX1704"/>
      <c r="AY1704"/>
      <c r="AZ1704"/>
      <c r="BA1704"/>
    </row>
    <row r="1705" spans="1:53" x14ac:dyDescent="0.25">
      <c r="A1705" s="21">
        <f t="shared" si="1275"/>
        <v>578</v>
      </c>
      <c r="B1705" s="21" t="s">
        <v>28</v>
      </c>
      <c r="C1705" s="27">
        <f t="shared" si="1232"/>
        <v>0</v>
      </c>
      <c r="D1705" s="27">
        <f t="shared" si="1255"/>
        <v>0</v>
      </c>
      <c r="E1705" s="27" t="b">
        <f t="shared" si="1231"/>
        <v>1</v>
      </c>
      <c r="F1705" s="29">
        <f t="shared" si="1233"/>
        <v>0</v>
      </c>
      <c r="G1705" s="27">
        <f t="shared" si="1256"/>
        <v>0</v>
      </c>
      <c r="H1705" s="22">
        <f t="shared" si="1234"/>
        <v>21233009756.980469</v>
      </c>
      <c r="I1705" s="23">
        <f t="shared" si="1235"/>
        <v>132580106.5049091</v>
      </c>
      <c r="J1705" s="23">
        <f t="shared" si="1236"/>
        <v>1086</v>
      </c>
      <c r="K1705" s="19">
        <f t="shared" si="1257"/>
        <v>225.0831931027827</v>
      </c>
      <c r="L1705" s="16">
        <f t="shared" si="1237"/>
        <v>146.45928867088111</v>
      </c>
      <c r="M1705" s="23">
        <f>M1704-IF($B1705="B",(Percent_Rent_In_Elsies*2.49%/12 * H1704)/K1704,0)+IF($B1705="D",N1705,0)+IF(B1705="D",AK1704)+IF(B1705="C",F1704*90%)-(Y1705-Y1704)-IF($B1705="A",Q1704/K1704) + IF($B1705="A",Q1704/K1704)</f>
        <v>-35322187.302139521</v>
      </c>
      <c r="N1705" s="23">
        <f t="shared" si="1238"/>
        <v>0</v>
      </c>
      <c r="O1705" s="22">
        <f t="shared" si="1239"/>
        <v>0</v>
      </c>
      <c r="P1705" s="22">
        <f t="shared" si="1270"/>
        <v>15089323.705267435</v>
      </c>
      <c r="Q1705" s="22">
        <f t="shared" si="1271"/>
        <v>0</v>
      </c>
      <c r="R1705" s="22">
        <f t="shared" si="1240"/>
        <v>259599539.20710182</v>
      </c>
      <c r="S1705" s="16">
        <f t="shared" si="1230"/>
        <v>0</v>
      </c>
      <c r="T1705" s="15">
        <f t="shared" si="1241"/>
        <v>0</v>
      </c>
      <c r="U1705" s="23">
        <f t="shared" si="1258"/>
        <v>1153349.4162192359</v>
      </c>
      <c r="V1705" s="23">
        <f t="shared" si="1259"/>
        <v>0</v>
      </c>
      <c r="W1705" s="23">
        <f t="shared" si="1272"/>
        <v>0</v>
      </c>
      <c r="X1705" s="23">
        <f t="shared" si="1260"/>
        <v>31955008.37127905</v>
      </c>
      <c r="Y1705" s="23">
        <f t="shared" si="1242"/>
        <v>13825559.361691331</v>
      </c>
      <c r="Z1705" s="3">
        <f t="shared" si="1243"/>
        <v>4797.6265306430669</v>
      </c>
      <c r="AA1705" s="23">
        <f t="shared" si="1244"/>
        <v>58450558.29452534</v>
      </c>
      <c r="AB1705" s="26">
        <f t="shared" si="1261"/>
        <v>70086276.274228632</v>
      </c>
      <c r="AC1705" s="23">
        <f t="shared" si="1262"/>
        <v>74889487.274228647</v>
      </c>
      <c r="AD1705" s="23">
        <f t="shared" si="1268"/>
        <v>4803211</v>
      </c>
      <c r="AE1705" s="24">
        <f t="shared" si="1229"/>
        <v>70086276.274228647</v>
      </c>
      <c r="AF1705" s="3">
        <f t="shared" si="1263"/>
        <v>0</v>
      </c>
      <c r="AG1705" s="2">
        <f t="shared" si="1245"/>
        <v>575715183.67716801</v>
      </c>
      <c r="AH1705" s="2">
        <f t="shared" si="1246"/>
        <v>121.18212515044425</v>
      </c>
      <c r="AI1705" s="23">
        <f t="shared" si="1269"/>
        <v>9397313071.1229267</v>
      </c>
      <c r="AJ1705" s="23">
        <f t="shared" si="1247"/>
        <v>6219.922423797766</v>
      </c>
      <c r="AK1705" s="23">
        <f t="shared" si="1248"/>
        <v>0</v>
      </c>
      <c r="AL1705" s="23">
        <f t="shared" si="1273"/>
        <v>0</v>
      </c>
      <c r="AM1705" s="23">
        <f t="shared" si="1274"/>
        <v>0</v>
      </c>
      <c r="AN1705" s="16">
        <f t="shared" si="1264"/>
        <v>0</v>
      </c>
      <c r="AO1705" s="23">
        <f t="shared" si="1265"/>
        <v>0</v>
      </c>
      <c r="AP1705" s="22">
        <f t="shared" si="1266"/>
        <v>0</v>
      </c>
      <c r="AQ1705" s="30">
        <f t="shared" si="1249"/>
        <v>7043244352.1900129</v>
      </c>
      <c r="AR1705" s="28">
        <f t="shared" si="1250"/>
        <v>3371284958.145689</v>
      </c>
      <c r="AS1705" s="25">
        <f t="shared" si="1251"/>
        <v>200337590.02425668</v>
      </c>
      <c r="AT1705" s="32">
        <f t="shared" si="1252"/>
        <v>9595.2530612861337</v>
      </c>
      <c r="AU1705" s="23">
        <f t="shared" si="1253"/>
        <v>9595.2530612861337</v>
      </c>
      <c r="AV1705" s="22">
        <f t="shared" si="1254"/>
        <v>982825758.19281709</v>
      </c>
      <c r="AW1705" s="31">
        <f t="shared" si="1267"/>
        <v>4829137169.2751312</v>
      </c>
    </row>
    <row r="1706" spans="1:53" x14ac:dyDescent="0.25">
      <c r="A1706">
        <f t="shared" si="1275"/>
        <v>579</v>
      </c>
      <c r="B1706" t="s">
        <v>6</v>
      </c>
      <c r="C1706" s="27">
        <f t="shared" si="1232"/>
        <v>0</v>
      </c>
      <c r="D1706" s="27">
        <f t="shared" si="1255"/>
        <v>0</v>
      </c>
      <c r="E1706" s="27" t="b">
        <f t="shared" si="1231"/>
        <v>1</v>
      </c>
      <c r="F1706" s="29">
        <f t="shared" si="1233"/>
        <v>0</v>
      </c>
      <c r="G1706" s="27">
        <f t="shared" si="1256"/>
        <v>0</v>
      </c>
      <c r="H1706" s="22">
        <f t="shared" si="1234"/>
        <v>21268398106.575436</v>
      </c>
      <c r="I1706" s="23">
        <f t="shared" si="1235"/>
        <v>132580106.5049091</v>
      </c>
      <c r="J1706" s="23">
        <f t="shared" si="1236"/>
        <v>1086</v>
      </c>
      <c r="K1706" s="19">
        <f t="shared" si="1257"/>
        <v>225.0831931027827</v>
      </c>
      <c r="L1706" s="16">
        <f t="shared" si="1237"/>
        <v>146.70338748533257</v>
      </c>
      <c r="M1706" s="23">
        <f>M1705-IF($B1706="B",(Percent_Rent_In_Elsies*2.49%/12 * H1705)/K1705,0)+IF($B1706="D",N1706,0)+IF(B1706="D",AK1705)+IF(B1706="C",F1705*90%)-(Y1706-Y1705)-IF($B1706="A",Q1705/K1705) + IF($B1706="A",Q1705/K1705)</f>
        <v>-35322187.302139521</v>
      </c>
      <c r="N1706" s="23">
        <f t="shared" si="1238"/>
        <v>0</v>
      </c>
      <c r="O1706" s="22">
        <f t="shared" si="1239"/>
        <v>0</v>
      </c>
      <c r="P1706" s="22">
        <f t="shared" si="1270"/>
        <v>0</v>
      </c>
      <c r="Q1706" s="22">
        <f t="shared" si="1271"/>
        <v>0</v>
      </c>
      <c r="R1706" s="22">
        <f t="shared" si="1240"/>
        <v>259599539.20710182</v>
      </c>
      <c r="S1706" s="16">
        <f t="shared" si="1230"/>
        <v>0</v>
      </c>
      <c r="T1706" s="15">
        <f t="shared" si="1241"/>
        <v>0</v>
      </c>
      <c r="U1706" s="23">
        <f t="shared" si="1258"/>
        <v>1153349.4162192359</v>
      </c>
      <c r="V1706" s="23">
        <f t="shared" si="1259"/>
        <v>0</v>
      </c>
      <c r="W1706" s="23">
        <f t="shared" si="1272"/>
        <v>0</v>
      </c>
      <c r="X1706" s="23">
        <f t="shared" si="1260"/>
        <v>31978996.503932267</v>
      </c>
      <c r="Y1706" s="23">
        <f t="shared" si="1242"/>
        <v>13825559.361691331</v>
      </c>
      <c r="Z1706" s="3">
        <f t="shared" si="1243"/>
        <v>0</v>
      </c>
      <c r="AA1706" s="23">
        <f t="shared" si="1244"/>
        <v>58450558.29452534</v>
      </c>
      <c r="AB1706" s="26">
        <f t="shared" si="1261"/>
        <v>70086276.274228662</v>
      </c>
      <c r="AC1706" s="23">
        <f t="shared" si="1262"/>
        <v>74889487.274228647</v>
      </c>
      <c r="AD1706" s="23">
        <f t="shared" si="1268"/>
        <v>4803211</v>
      </c>
      <c r="AE1706" s="24">
        <f t="shared" si="1229"/>
        <v>70086276.274228647</v>
      </c>
      <c r="AF1706" s="3">
        <f t="shared" si="1263"/>
        <v>0</v>
      </c>
      <c r="AG1706" s="2">
        <f t="shared" si="1245"/>
        <v>0</v>
      </c>
      <c r="AH1706" s="2">
        <f t="shared" si="1246"/>
        <v>121.38409535902832</v>
      </c>
      <c r="AI1706" s="23">
        <f t="shared" si="1269"/>
        <v>9397313071.1229267</v>
      </c>
      <c r="AJ1706" s="23">
        <f t="shared" si="1247"/>
        <v>6219.922423797766</v>
      </c>
      <c r="AK1706" s="23">
        <f t="shared" si="1248"/>
        <v>0</v>
      </c>
      <c r="AL1706" s="23">
        <f t="shared" si="1273"/>
        <v>0</v>
      </c>
      <c r="AM1706" s="23">
        <f t="shared" si="1274"/>
        <v>0</v>
      </c>
      <c r="AN1706" s="16">
        <f t="shared" si="1264"/>
        <v>0</v>
      </c>
      <c r="AO1706" s="23">
        <f t="shared" si="1265"/>
        <v>0</v>
      </c>
      <c r="AP1706" s="22">
        <f t="shared" si="1266"/>
        <v>0</v>
      </c>
      <c r="AQ1706" s="30">
        <f t="shared" si="1249"/>
        <v>7043244352.1900129</v>
      </c>
      <c r="AR1706" s="28">
        <f t="shared" si="1250"/>
        <v>3371284958.145689</v>
      </c>
      <c r="AS1706" s="25">
        <f t="shared" si="1251"/>
        <v>200337590.02425668</v>
      </c>
      <c r="AT1706" s="32">
        <f t="shared" si="1252"/>
        <v>0</v>
      </c>
      <c r="AU1706" s="23">
        <f t="shared" si="1253"/>
        <v>0</v>
      </c>
      <c r="AV1706" s="22">
        <f t="shared" si="1254"/>
        <v>982825758.19281709</v>
      </c>
      <c r="AW1706" s="31">
        <f t="shared" si="1267"/>
        <v>4814047845.5698643</v>
      </c>
    </row>
    <row r="1707" spans="1:53" x14ac:dyDescent="0.25">
      <c r="A1707">
        <f t="shared" si="1275"/>
        <v>579</v>
      </c>
      <c r="B1707" t="s">
        <v>7</v>
      </c>
      <c r="C1707" s="27">
        <f t="shared" si="1232"/>
        <v>0</v>
      </c>
      <c r="D1707" s="27">
        <f t="shared" si="1255"/>
        <v>0</v>
      </c>
      <c r="E1707" s="27" t="b">
        <f t="shared" si="1231"/>
        <v>1</v>
      </c>
      <c r="F1707" s="29">
        <f t="shared" si="1233"/>
        <v>0</v>
      </c>
      <c r="G1707" s="27">
        <f t="shared" si="1256"/>
        <v>0</v>
      </c>
      <c r="H1707" s="22">
        <f t="shared" si="1234"/>
        <v>21268398106.575436</v>
      </c>
      <c r="I1707" s="23">
        <f t="shared" si="1235"/>
        <v>132580106.5049091</v>
      </c>
      <c r="J1707" s="23">
        <f t="shared" si="1236"/>
        <v>1086</v>
      </c>
      <c r="K1707" s="19">
        <f t="shared" si="1257"/>
        <v>225.0831931027827</v>
      </c>
      <c r="L1707" s="16">
        <f t="shared" si="1237"/>
        <v>146.70338748533257</v>
      </c>
      <c r="M1707" s="23">
        <f>M1706-IF($B1707="B",(Percent_Rent_In_Elsies*2.49%/12 * H1706)/K1706,0)+IF($B1707="D",N1707,0)+IF(B1707="D",AK1706)+IF(B1707="C",F1706*90%)-(Y1707-Y1706)-IF($B1707="A",Q1706/K1706) + IF($B1707="A",Q1706/K1706)</f>
        <v>-35420222.000916414</v>
      </c>
      <c r="N1707" s="23">
        <f t="shared" si="1238"/>
        <v>0</v>
      </c>
      <c r="O1707" s="22">
        <f t="shared" si="1239"/>
        <v>0</v>
      </c>
      <c r="P1707" s="22">
        <f t="shared" si="1270"/>
        <v>0</v>
      </c>
      <c r="Q1707" s="22">
        <f t="shared" si="1271"/>
        <v>0</v>
      </c>
      <c r="R1707" s="22">
        <f t="shared" si="1240"/>
        <v>237966244.27317667</v>
      </c>
      <c r="S1707" s="16">
        <f t="shared" si="1230"/>
        <v>21633294.933925152</v>
      </c>
      <c r="T1707" s="15">
        <f t="shared" si="1241"/>
        <v>0</v>
      </c>
      <c r="U1707" s="23">
        <f t="shared" si="1258"/>
        <v>1057236.9648676328</v>
      </c>
      <c r="V1707" s="23">
        <f t="shared" si="1259"/>
        <v>96112.451351602984</v>
      </c>
      <c r="W1707" s="23">
        <f t="shared" si="1272"/>
        <v>0</v>
      </c>
      <c r="X1707" s="23">
        <f t="shared" si="1260"/>
        <v>31978996.503932267</v>
      </c>
      <c r="Y1707" s="23">
        <f t="shared" si="1242"/>
        <v>13825559.361691331</v>
      </c>
      <c r="Z1707" s="3">
        <f t="shared" si="1243"/>
        <v>0</v>
      </c>
      <c r="AA1707" s="23">
        <f t="shared" si="1244"/>
        <v>58450558.29452534</v>
      </c>
      <c r="AB1707" s="26">
        <f t="shared" si="1261"/>
        <v>70086276.274228647</v>
      </c>
      <c r="AC1707" s="23">
        <f t="shared" si="1262"/>
        <v>74889487.274228647</v>
      </c>
      <c r="AD1707" s="23">
        <f t="shared" si="1268"/>
        <v>4803211</v>
      </c>
      <c r="AE1707" s="24">
        <f t="shared" si="1229"/>
        <v>70086276.274228647</v>
      </c>
      <c r="AF1707" s="3">
        <f t="shared" si="1263"/>
        <v>0</v>
      </c>
      <c r="AG1707" s="2">
        <f t="shared" si="1245"/>
        <v>0</v>
      </c>
      <c r="AH1707" s="2">
        <f t="shared" si="1246"/>
        <v>121.38409535902832</v>
      </c>
      <c r="AI1707" s="23">
        <f t="shared" si="1269"/>
        <v>9397313071.1229267</v>
      </c>
      <c r="AJ1707" s="23">
        <f t="shared" si="1247"/>
        <v>6219.922423797766</v>
      </c>
      <c r="AK1707" s="23">
        <f t="shared" si="1248"/>
        <v>0</v>
      </c>
      <c r="AL1707" s="23">
        <f t="shared" si="1273"/>
        <v>1923143.408285141</v>
      </c>
      <c r="AM1707" s="23">
        <f t="shared" si="1274"/>
        <v>1794270421.4057415</v>
      </c>
      <c r="AN1707" s="16">
        <f t="shared" si="1264"/>
        <v>0</v>
      </c>
      <c r="AO1707" s="23">
        <f t="shared" si="1265"/>
        <v>98034.698776890655</v>
      </c>
      <c r="AP1707" s="22">
        <f t="shared" si="1266"/>
        <v>22065963.035572018</v>
      </c>
      <c r="AQ1707" s="30">
        <f t="shared" si="1249"/>
        <v>7087188717.5753546</v>
      </c>
      <c r="AR1707" s="28">
        <f t="shared" si="1250"/>
        <v>3393163360.4954586</v>
      </c>
      <c r="AS1707" s="25">
        <f t="shared" si="1251"/>
        <v>200337590.02425668</v>
      </c>
      <c r="AT1707" s="32">
        <f t="shared" si="1252"/>
        <v>0</v>
      </c>
      <c r="AU1707" s="23">
        <f t="shared" si="1253"/>
        <v>0</v>
      </c>
      <c r="AV1707" s="22">
        <f t="shared" si="1254"/>
        <v>982825758.19281709</v>
      </c>
      <c r="AW1707" s="31">
        <f t="shared" si="1267"/>
        <v>4857992210.9552059</v>
      </c>
    </row>
    <row r="1708" spans="1:53" x14ac:dyDescent="0.25">
      <c r="A1708">
        <f t="shared" si="1275"/>
        <v>579</v>
      </c>
      <c r="B1708" t="s">
        <v>8</v>
      </c>
      <c r="C1708" s="27">
        <f t="shared" si="1232"/>
        <v>0</v>
      </c>
      <c r="D1708" s="27">
        <f t="shared" si="1255"/>
        <v>0</v>
      </c>
      <c r="E1708" s="27" t="b">
        <f t="shared" si="1231"/>
        <v>1</v>
      </c>
      <c r="F1708" s="29">
        <f t="shared" si="1233"/>
        <v>0</v>
      </c>
      <c r="G1708" s="27">
        <f t="shared" si="1256"/>
        <v>0</v>
      </c>
      <c r="H1708" s="22">
        <f t="shared" si="1234"/>
        <v>21268398106.575436</v>
      </c>
      <c r="I1708" s="23">
        <f t="shared" si="1235"/>
        <v>132580106.5049091</v>
      </c>
      <c r="J1708" s="23">
        <f t="shared" si="1236"/>
        <v>1086</v>
      </c>
      <c r="K1708" s="19">
        <f t="shared" si="1257"/>
        <v>225.0831931027827</v>
      </c>
      <c r="L1708" s="16">
        <f t="shared" si="1237"/>
        <v>146.70338748533257</v>
      </c>
      <c r="M1708" s="23">
        <f>M1707-IF($B1708="B",(Percent_Rent_In_Elsies*2.49%/12 * H1707)/K1707,0)+IF($B1708="D",N1708,0)+IF(B1708="D",AK1707)+IF(B1708="C",F1707*90%)-(Y1708-Y1707)-IF($B1708="A",Q1707/K1707) + IF($B1708="A",Q1707/K1707)</f>
        <v>-35420222.000916414</v>
      </c>
      <c r="N1708" s="23">
        <f t="shared" si="1238"/>
        <v>0</v>
      </c>
      <c r="O1708" s="22">
        <f t="shared" si="1239"/>
        <v>0</v>
      </c>
      <c r="P1708" s="22">
        <f t="shared" si="1270"/>
        <v>0</v>
      </c>
      <c r="Q1708" s="22">
        <f t="shared" si="1271"/>
        <v>0</v>
      </c>
      <c r="R1708" s="22">
        <f t="shared" si="1240"/>
        <v>260032207.30874869</v>
      </c>
      <c r="S1708" s="16">
        <f t="shared" si="1230"/>
        <v>21633294.933925152</v>
      </c>
      <c r="T1708" s="15">
        <f t="shared" si="1241"/>
        <v>0</v>
      </c>
      <c r="U1708" s="23">
        <f t="shared" si="1258"/>
        <v>1155271.6636445236</v>
      </c>
      <c r="V1708" s="23">
        <f t="shared" si="1259"/>
        <v>96112.451351602984</v>
      </c>
      <c r="W1708" s="23">
        <f t="shared" si="1272"/>
        <v>0</v>
      </c>
      <c r="X1708" s="23">
        <f t="shared" si="1260"/>
        <v>31978996.503932267</v>
      </c>
      <c r="Y1708" s="23">
        <f t="shared" si="1242"/>
        <v>13825559.361691331</v>
      </c>
      <c r="Z1708" s="3">
        <f t="shared" si="1243"/>
        <v>0</v>
      </c>
      <c r="AA1708" s="23">
        <f t="shared" si="1244"/>
        <v>58450558.29452534</v>
      </c>
      <c r="AB1708" s="26">
        <f t="shared" si="1261"/>
        <v>70086276.274228662</v>
      </c>
      <c r="AC1708" s="23">
        <f t="shared" si="1262"/>
        <v>74889487.274228647</v>
      </c>
      <c r="AD1708" s="23">
        <f t="shared" si="1268"/>
        <v>4803211</v>
      </c>
      <c r="AE1708" s="24">
        <f t="shared" si="1229"/>
        <v>70086276.274228647</v>
      </c>
      <c r="AF1708" s="3">
        <f t="shared" si="1263"/>
        <v>1E-4</v>
      </c>
      <c r="AG1708" s="2">
        <f t="shared" si="1245"/>
        <v>0</v>
      </c>
      <c r="AH1708" s="2">
        <f t="shared" si="1246"/>
        <v>121.38409535902832</v>
      </c>
      <c r="AI1708" s="23">
        <f t="shared" si="1269"/>
        <v>9397313071.1229267</v>
      </c>
      <c r="AJ1708" s="23">
        <f t="shared" si="1247"/>
        <v>6219.922423797766</v>
      </c>
      <c r="AK1708" s="23">
        <f t="shared" si="1248"/>
        <v>59996.319775663876</v>
      </c>
      <c r="AL1708" s="23">
        <f t="shared" si="1273"/>
        <v>0</v>
      </c>
      <c r="AM1708" s="23">
        <f t="shared" si="1274"/>
        <v>0</v>
      </c>
      <c r="AN1708" s="16">
        <f t="shared" si="1264"/>
        <v>0</v>
      </c>
      <c r="AO1708" s="23">
        <f t="shared" si="1265"/>
        <v>0</v>
      </c>
      <c r="AP1708" s="22">
        <f t="shared" si="1266"/>
        <v>0</v>
      </c>
      <c r="AQ1708" s="30">
        <f t="shared" si="1249"/>
        <v>7087188717.5753546</v>
      </c>
      <c r="AR1708" s="28">
        <f t="shared" si="1250"/>
        <v>3393163360.4954586</v>
      </c>
      <c r="AS1708" s="25">
        <f t="shared" si="1251"/>
        <v>200337590.02425668</v>
      </c>
      <c r="AT1708" s="32">
        <f t="shared" si="1252"/>
        <v>0</v>
      </c>
      <c r="AU1708" s="23">
        <f t="shared" si="1253"/>
        <v>0</v>
      </c>
      <c r="AV1708" s="22">
        <f t="shared" si="1254"/>
        <v>982825758.19281709</v>
      </c>
      <c r="AW1708" s="31">
        <f t="shared" si="1267"/>
        <v>4857992210.9552059</v>
      </c>
    </row>
    <row r="1709" spans="1:53" x14ac:dyDescent="0.25">
      <c r="A1709" s="21">
        <f t="shared" si="1275"/>
        <v>579</v>
      </c>
      <c r="B1709" s="21" t="s">
        <v>9</v>
      </c>
      <c r="C1709" s="27">
        <f t="shared" si="1232"/>
        <v>0</v>
      </c>
      <c r="D1709" s="27">
        <f t="shared" si="1255"/>
        <v>0</v>
      </c>
      <c r="E1709" s="27" t="b">
        <f t="shared" si="1231"/>
        <v>1</v>
      </c>
      <c r="F1709" s="29">
        <f t="shared" si="1233"/>
        <v>0</v>
      </c>
      <c r="G1709" s="27">
        <f t="shared" si="1256"/>
        <v>0</v>
      </c>
      <c r="H1709" s="22">
        <f t="shared" si="1234"/>
        <v>21268398106.575436</v>
      </c>
      <c r="I1709" s="23">
        <f t="shared" si="1235"/>
        <v>132580106.5049091</v>
      </c>
      <c r="J1709" s="23">
        <f t="shared" si="1236"/>
        <v>1086</v>
      </c>
      <c r="K1709" s="19">
        <f t="shared" si="1257"/>
        <v>225.0831931027827</v>
      </c>
      <c r="L1709" s="16">
        <f t="shared" si="1237"/>
        <v>146.70338748533257</v>
      </c>
      <c r="M1709" s="23">
        <f>M1708-IF($B1709="B",(Percent_Rent_In_Elsies*2.49%/12 * H1708)/K1708,0)+IF($B1709="D",N1709,0)+IF(B1709="D",AK1708)+IF(B1709="C",F1708*90%)-(Y1709-Y1708)-IF($B1709="A",Q1708/K1708) + IF($B1709="A",Q1708/K1708)</f>
        <v>-35360225.681140751</v>
      </c>
      <c r="N1709" s="23">
        <f t="shared" si="1238"/>
        <v>0</v>
      </c>
      <c r="O1709" s="22">
        <f t="shared" si="1239"/>
        <v>15114472.718342125</v>
      </c>
      <c r="P1709" s="22">
        <f t="shared" si="1270"/>
        <v>0</v>
      </c>
      <c r="Q1709" s="22">
        <f t="shared" si="1271"/>
        <v>0</v>
      </c>
      <c r="R1709" s="22">
        <f t="shared" si="1240"/>
        <v>260032207.30874869</v>
      </c>
      <c r="S1709" s="16">
        <f t="shared" si="1230"/>
        <v>0</v>
      </c>
      <c r="T1709" s="15">
        <f t="shared" si="1241"/>
        <v>6518822.2155830264</v>
      </c>
      <c r="U1709" s="23">
        <f t="shared" si="1258"/>
        <v>1155271.6636445236</v>
      </c>
      <c r="V1709" s="23">
        <f t="shared" si="1259"/>
        <v>0</v>
      </c>
      <c r="W1709" s="23">
        <f t="shared" si="1272"/>
        <v>96112.451351602984</v>
      </c>
      <c r="X1709" s="23">
        <f t="shared" si="1260"/>
        <v>31978996.503932267</v>
      </c>
      <c r="Y1709" s="23">
        <f t="shared" si="1242"/>
        <v>13825559.361691331</v>
      </c>
      <c r="Z1709" s="3">
        <f t="shared" si="1243"/>
        <v>0</v>
      </c>
      <c r="AA1709" s="23">
        <f t="shared" si="1244"/>
        <v>58390561.974749677</v>
      </c>
      <c r="AB1709" s="26">
        <f t="shared" si="1261"/>
        <v>70086276.274228662</v>
      </c>
      <c r="AC1709" s="23">
        <f t="shared" si="1262"/>
        <v>74889487.274228647</v>
      </c>
      <c r="AD1709" s="23">
        <f t="shared" si="1268"/>
        <v>4803211</v>
      </c>
      <c r="AE1709" s="24">
        <f t="shared" si="1229"/>
        <v>70086276.274228647</v>
      </c>
      <c r="AF1709" s="3">
        <f t="shared" si="1263"/>
        <v>0</v>
      </c>
      <c r="AG1709" s="2">
        <f t="shared" si="1245"/>
        <v>0</v>
      </c>
      <c r="AH1709" s="2">
        <f t="shared" si="1246"/>
        <v>121.38409535902832</v>
      </c>
      <c r="AI1709" s="23">
        <f t="shared" si="1269"/>
        <v>9387667240.2446957</v>
      </c>
      <c r="AJ1709" s="23">
        <f t="shared" si="1247"/>
        <v>6219.922423797766</v>
      </c>
      <c r="AK1709" s="23">
        <f t="shared" si="1248"/>
        <v>0</v>
      </c>
      <c r="AL1709" s="23">
        <f t="shared" si="1273"/>
        <v>0</v>
      </c>
      <c r="AM1709" s="23">
        <f t="shared" si="1274"/>
        <v>0</v>
      </c>
      <c r="AN1709" s="16">
        <f t="shared" si="1264"/>
        <v>0</v>
      </c>
      <c r="AO1709" s="23">
        <f t="shared" si="1265"/>
        <v>0</v>
      </c>
      <c r="AP1709" s="22">
        <f t="shared" si="1266"/>
        <v>0</v>
      </c>
      <c r="AQ1709" s="30">
        <f t="shared" si="1249"/>
        <v>7087188717.5753546</v>
      </c>
      <c r="AR1709" s="28">
        <f t="shared" si="1250"/>
        <v>3393163360.4954586</v>
      </c>
      <c r="AS1709" s="25">
        <f t="shared" si="1251"/>
        <v>200337590.02425668</v>
      </c>
      <c r="AT1709" s="32">
        <f t="shared" si="1252"/>
        <v>0</v>
      </c>
      <c r="AU1709" s="23">
        <f t="shared" si="1253"/>
        <v>0</v>
      </c>
      <c r="AV1709" s="22">
        <f t="shared" si="1254"/>
        <v>982825758.19281709</v>
      </c>
      <c r="AW1709" s="31">
        <f t="shared" si="1267"/>
        <v>4857992210.9552059</v>
      </c>
      <c r="AX1709" s="21"/>
      <c r="AY1709" s="21"/>
      <c r="AZ1709" s="21"/>
      <c r="BA1709" s="21"/>
    </row>
    <row r="1710" spans="1:53" x14ac:dyDescent="0.25">
      <c r="A1710" s="21">
        <f t="shared" si="1275"/>
        <v>579</v>
      </c>
      <c r="B1710" s="21" t="s">
        <v>28</v>
      </c>
      <c r="C1710" s="27">
        <f t="shared" si="1232"/>
        <v>0</v>
      </c>
      <c r="D1710" s="27">
        <f t="shared" si="1255"/>
        <v>0</v>
      </c>
      <c r="E1710" s="27" t="b">
        <f t="shared" si="1231"/>
        <v>1</v>
      </c>
      <c r="F1710" s="29">
        <f t="shared" si="1233"/>
        <v>0</v>
      </c>
      <c r="G1710" s="27">
        <f t="shared" si="1256"/>
        <v>0</v>
      </c>
      <c r="H1710" s="22">
        <f t="shared" si="1234"/>
        <v>21268398106.575436</v>
      </c>
      <c r="I1710" s="23">
        <f t="shared" si="1235"/>
        <v>132580106.5049091</v>
      </c>
      <c r="J1710" s="23">
        <f t="shared" si="1236"/>
        <v>1086</v>
      </c>
      <c r="K1710" s="19">
        <f t="shared" si="1257"/>
        <v>225.0831931027827</v>
      </c>
      <c r="L1710" s="16">
        <f t="shared" si="1237"/>
        <v>146.70338748533257</v>
      </c>
      <c r="M1710" s="23">
        <f>M1709-IF($B1710="B",(Percent_Rent_In_Elsies*2.49%/12 * H1709)/K1709,0)+IF($B1710="D",N1710,0)+IF(B1710="D",AK1709)+IF(B1710="C",F1709*90%)-(Y1710-Y1709)-IF($B1710="A",Q1709/K1709) + IF($B1710="A",Q1709/K1709)</f>
        <v>-35360225.681140751</v>
      </c>
      <c r="N1710" s="23">
        <f t="shared" si="1238"/>
        <v>0</v>
      </c>
      <c r="O1710" s="22">
        <f t="shared" si="1239"/>
        <v>0</v>
      </c>
      <c r="P1710" s="22">
        <f t="shared" si="1270"/>
        <v>15114472.718342125</v>
      </c>
      <c r="Q1710" s="22">
        <f t="shared" si="1271"/>
        <v>0</v>
      </c>
      <c r="R1710" s="22">
        <f t="shared" si="1240"/>
        <v>260032207.30874869</v>
      </c>
      <c r="S1710" s="16">
        <f t="shared" si="1230"/>
        <v>0</v>
      </c>
      <c r="T1710" s="15">
        <f t="shared" si="1241"/>
        <v>0</v>
      </c>
      <c r="U1710" s="23">
        <f t="shared" si="1258"/>
        <v>1155271.6636445236</v>
      </c>
      <c r="V1710" s="23">
        <f t="shared" si="1259"/>
        <v>0</v>
      </c>
      <c r="W1710" s="23">
        <f t="shared" si="1272"/>
        <v>0</v>
      </c>
      <c r="X1710" s="23">
        <f t="shared" si="1260"/>
        <v>31978996.503932267</v>
      </c>
      <c r="Y1710" s="23">
        <f t="shared" si="1242"/>
        <v>13825559.361691331</v>
      </c>
      <c r="Z1710" s="3">
        <f t="shared" si="1243"/>
        <v>4805.6225675801497</v>
      </c>
      <c r="AA1710" s="23">
        <f t="shared" si="1244"/>
        <v>58462646.313263379</v>
      </c>
      <c r="AB1710" s="26">
        <f t="shared" si="1261"/>
        <v>70086276.274228647</v>
      </c>
      <c r="AC1710" s="23">
        <f t="shared" si="1262"/>
        <v>74889487.274228647</v>
      </c>
      <c r="AD1710" s="23">
        <f t="shared" si="1268"/>
        <v>4803211</v>
      </c>
      <c r="AE1710" s="24">
        <f t="shared" si="1229"/>
        <v>70086276.274228647</v>
      </c>
      <c r="AF1710" s="3">
        <f t="shared" si="1263"/>
        <v>0</v>
      </c>
      <c r="AG1710" s="2">
        <f t="shared" si="1245"/>
        <v>576674708.10961795</v>
      </c>
      <c r="AH1710" s="2">
        <f t="shared" si="1246"/>
        <v>121.38409535902832</v>
      </c>
      <c r="AI1710" s="23">
        <f t="shared" si="1269"/>
        <v>9399256506.7342434</v>
      </c>
      <c r="AJ1710" s="23">
        <f t="shared" si="1247"/>
        <v>6219.922423797766</v>
      </c>
      <c r="AK1710" s="23">
        <f t="shared" si="1248"/>
        <v>0</v>
      </c>
      <c r="AL1710" s="23">
        <f t="shared" si="1273"/>
        <v>0</v>
      </c>
      <c r="AM1710" s="23">
        <f t="shared" si="1274"/>
        <v>0</v>
      </c>
      <c r="AN1710" s="16">
        <f t="shared" si="1264"/>
        <v>0</v>
      </c>
      <c r="AO1710" s="23">
        <f t="shared" si="1265"/>
        <v>0</v>
      </c>
      <c r="AP1710" s="22">
        <f t="shared" si="1266"/>
        <v>0</v>
      </c>
      <c r="AQ1710" s="30">
        <f t="shared" si="1249"/>
        <v>7087188717.5753546</v>
      </c>
      <c r="AR1710" s="28">
        <f t="shared" si="1250"/>
        <v>3393163360.4954586</v>
      </c>
      <c r="AS1710" s="25">
        <f t="shared" si="1251"/>
        <v>200337590.02425668</v>
      </c>
      <c r="AT1710" s="32">
        <f t="shared" si="1252"/>
        <v>9611.2451351602995</v>
      </c>
      <c r="AU1710" s="23">
        <f t="shared" si="1253"/>
        <v>9611.2451351602995</v>
      </c>
      <c r="AV1710" s="22">
        <f t="shared" si="1254"/>
        <v>989344580.40840006</v>
      </c>
      <c r="AW1710" s="31">
        <f t="shared" si="1267"/>
        <v>4857992210.9552069</v>
      </c>
      <c r="AX1710" s="21"/>
      <c r="AY1710" s="21"/>
      <c r="AZ1710" s="21"/>
      <c r="BA1710" s="21"/>
    </row>
    <row r="1711" spans="1:53" x14ac:dyDescent="0.25">
      <c r="A1711">
        <f t="shared" si="1275"/>
        <v>580</v>
      </c>
      <c r="B1711" t="s">
        <v>6</v>
      </c>
      <c r="C1711" s="27">
        <f t="shared" si="1232"/>
        <v>0</v>
      </c>
      <c r="D1711" s="27">
        <f t="shared" si="1255"/>
        <v>0</v>
      </c>
      <c r="E1711" s="27" t="b">
        <f t="shared" si="1231"/>
        <v>1</v>
      </c>
      <c r="F1711" s="29">
        <f t="shared" si="1233"/>
        <v>0</v>
      </c>
      <c r="G1711" s="27">
        <f t="shared" si="1256"/>
        <v>0</v>
      </c>
      <c r="H1711" s="22">
        <f t="shared" si="1234"/>
        <v>21303845436.753063</v>
      </c>
      <c r="I1711" s="23">
        <f t="shared" si="1235"/>
        <v>132580106.5049091</v>
      </c>
      <c r="J1711" s="23">
        <f t="shared" si="1236"/>
        <v>1086</v>
      </c>
      <c r="K1711" s="19">
        <f t="shared" si="1257"/>
        <v>225.0831931027827</v>
      </c>
      <c r="L1711" s="16">
        <f t="shared" si="1237"/>
        <v>146.94789313114146</v>
      </c>
      <c r="M1711" s="23">
        <f>M1710-IF($B1711="B",(Percent_Rent_In_Elsies*2.49%/12 * H1710)/K1710,0)+IF($B1711="D",N1711,0)+IF(B1711="D",AK1710)+IF(B1711="C",F1710*90%)-(Y1711-Y1710)-IF($B1711="A",Q1710/K1710) + IF($B1711="A",Q1710/K1710)</f>
        <v>-35360225.681140751</v>
      </c>
      <c r="N1711" s="23">
        <f t="shared" si="1238"/>
        <v>0</v>
      </c>
      <c r="O1711" s="22">
        <f t="shared" si="1239"/>
        <v>0</v>
      </c>
      <c r="P1711" s="22">
        <f t="shared" si="1270"/>
        <v>0</v>
      </c>
      <c r="Q1711" s="22">
        <f t="shared" si="1271"/>
        <v>0</v>
      </c>
      <c r="R1711" s="22">
        <f t="shared" si="1240"/>
        <v>260032207.30874869</v>
      </c>
      <c r="S1711" s="16">
        <f t="shared" si="1230"/>
        <v>0</v>
      </c>
      <c r="T1711" s="15">
        <f t="shared" si="1241"/>
        <v>0</v>
      </c>
      <c r="U1711" s="23">
        <f t="shared" si="1258"/>
        <v>1155271.6636445236</v>
      </c>
      <c r="V1711" s="23">
        <f t="shared" si="1259"/>
        <v>0</v>
      </c>
      <c r="W1711" s="23">
        <f t="shared" si="1272"/>
        <v>0</v>
      </c>
      <c r="X1711" s="23">
        <f t="shared" si="1260"/>
        <v>32003024.616770171</v>
      </c>
      <c r="Y1711" s="23">
        <f t="shared" si="1242"/>
        <v>13825559.361691331</v>
      </c>
      <c r="Z1711" s="3">
        <f t="shared" si="1243"/>
        <v>0</v>
      </c>
      <c r="AA1711" s="23">
        <f t="shared" si="1244"/>
        <v>58462646.313263379</v>
      </c>
      <c r="AB1711" s="26">
        <f t="shared" si="1261"/>
        <v>70086276.274228662</v>
      </c>
      <c r="AC1711" s="23">
        <f t="shared" si="1262"/>
        <v>74889487.274228647</v>
      </c>
      <c r="AD1711" s="23">
        <f t="shared" si="1268"/>
        <v>4803211</v>
      </c>
      <c r="AE1711" s="24">
        <f t="shared" si="1229"/>
        <v>70086276.274228647</v>
      </c>
      <c r="AF1711" s="3">
        <f t="shared" si="1263"/>
        <v>0</v>
      </c>
      <c r="AG1711" s="2">
        <f t="shared" si="1245"/>
        <v>0</v>
      </c>
      <c r="AH1711" s="2">
        <f t="shared" si="1246"/>
        <v>121.58640218462671</v>
      </c>
      <c r="AI1711" s="23">
        <f t="shared" si="1269"/>
        <v>9399256506.7342434</v>
      </c>
      <c r="AJ1711" s="23">
        <f t="shared" si="1247"/>
        <v>6219.922423797766</v>
      </c>
      <c r="AK1711" s="23">
        <f t="shared" si="1248"/>
        <v>0</v>
      </c>
      <c r="AL1711" s="23">
        <f t="shared" si="1273"/>
        <v>0</v>
      </c>
      <c r="AM1711" s="23">
        <f t="shared" si="1274"/>
        <v>0</v>
      </c>
      <c r="AN1711" s="16">
        <f t="shared" si="1264"/>
        <v>0</v>
      </c>
      <c r="AO1711" s="23">
        <f t="shared" si="1265"/>
        <v>0</v>
      </c>
      <c r="AP1711" s="22">
        <f t="shared" si="1266"/>
        <v>0</v>
      </c>
      <c r="AQ1711" s="30">
        <f t="shared" si="1249"/>
        <v>7087188717.5753546</v>
      </c>
      <c r="AR1711" s="28">
        <f t="shared" si="1250"/>
        <v>3393163360.4954586</v>
      </c>
      <c r="AS1711" s="25">
        <f t="shared" si="1251"/>
        <v>200337590.02425668</v>
      </c>
      <c r="AT1711" s="32">
        <f t="shared" si="1252"/>
        <v>0</v>
      </c>
      <c r="AU1711" s="23">
        <f t="shared" si="1253"/>
        <v>0</v>
      </c>
      <c r="AV1711" s="22">
        <f t="shared" si="1254"/>
        <v>989344580.40840006</v>
      </c>
      <c r="AW1711" s="31">
        <f t="shared" si="1267"/>
        <v>4842877738.2368641</v>
      </c>
    </row>
    <row r="1712" spans="1:53" x14ac:dyDescent="0.25">
      <c r="A1712">
        <f t="shared" si="1275"/>
        <v>580</v>
      </c>
      <c r="B1712" t="s">
        <v>7</v>
      </c>
      <c r="C1712" s="27">
        <f t="shared" si="1232"/>
        <v>0</v>
      </c>
      <c r="D1712" s="27">
        <f t="shared" si="1255"/>
        <v>0</v>
      </c>
      <c r="E1712" s="27" t="b">
        <f t="shared" si="1231"/>
        <v>1</v>
      </c>
      <c r="F1712" s="29">
        <f t="shared" si="1233"/>
        <v>0</v>
      </c>
      <c r="G1712" s="27">
        <f t="shared" si="1256"/>
        <v>0</v>
      </c>
      <c r="H1712" s="22">
        <f t="shared" si="1234"/>
        <v>21303845436.753063</v>
      </c>
      <c r="I1712" s="23">
        <f t="shared" si="1235"/>
        <v>132580106.5049091</v>
      </c>
      <c r="J1712" s="23">
        <f t="shared" si="1236"/>
        <v>1086</v>
      </c>
      <c r="K1712" s="19">
        <f t="shared" si="1257"/>
        <v>225.0831931027827</v>
      </c>
      <c r="L1712" s="16">
        <f t="shared" si="1237"/>
        <v>146.94789313114146</v>
      </c>
      <c r="M1712" s="23">
        <f>M1711-IF($B1712="B",(Percent_Rent_In_Elsies*2.49%/12 * H1711)/K1711,0)+IF($B1712="D",N1712,0)+IF(B1712="D",AK1711)+IF(B1712="C",F1711*90%)-(Y1712-Y1711)-IF($B1712="A",Q1711/K1711) + IF($B1712="A",Q1711/K1711)</f>
        <v>-35458423.771082267</v>
      </c>
      <c r="N1712" s="23">
        <f t="shared" si="1238"/>
        <v>0</v>
      </c>
      <c r="O1712" s="22">
        <f t="shared" si="1239"/>
        <v>0</v>
      </c>
      <c r="P1712" s="22">
        <f t="shared" si="1270"/>
        <v>0</v>
      </c>
      <c r="Q1712" s="22">
        <f t="shared" si="1271"/>
        <v>0</v>
      </c>
      <c r="R1712" s="22">
        <f t="shared" si="1240"/>
        <v>238362856.69968629</v>
      </c>
      <c r="S1712" s="16">
        <f t="shared" si="1230"/>
        <v>21669350.609062392</v>
      </c>
      <c r="T1712" s="15">
        <f t="shared" si="1241"/>
        <v>0</v>
      </c>
      <c r="U1712" s="23">
        <f t="shared" si="1258"/>
        <v>1058999.0250074801</v>
      </c>
      <c r="V1712" s="23">
        <f t="shared" si="1259"/>
        <v>96272.638637043638</v>
      </c>
      <c r="W1712" s="23">
        <f t="shared" si="1272"/>
        <v>0</v>
      </c>
      <c r="X1712" s="23">
        <f t="shared" si="1260"/>
        <v>32003024.616770171</v>
      </c>
      <c r="Y1712" s="23">
        <f t="shared" si="1242"/>
        <v>13825559.361691331</v>
      </c>
      <c r="Z1712" s="3">
        <f t="shared" si="1243"/>
        <v>0</v>
      </c>
      <c r="AA1712" s="23">
        <f t="shared" si="1244"/>
        <v>58462646.313263379</v>
      </c>
      <c r="AB1712" s="26">
        <f t="shared" si="1261"/>
        <v>70086276.274228662</v>
      </c>
      <c r="AC1712" s="23">
        <f t="shared" si="1262"/>
        <v>74889487.274228647</v>
      </c>
      <c r="AD1712" s="23">
        <f t="shared" si="1268"/>
        <v>4803211</v>
      </c>
      <c r="AE1712" s="24">
        <f t="shared" si="1229"/>
        <v>70086276.274228647</v>
      </c>
      <c r="AF1712" s="3">
        <f t="shared" si="1263"/>
        <v>0</v>
      </c>
      <c r="AG1712" s="2">
        <f t="shared" si="1245"/>
        <v>0</v>
      </c>
      <c r="AH1712" s="2">
        <f t="shared" si="1246"/>
        <v>121.58640218462671</v>
      </c>
      <c r="AI1712" s="23">
        <f t="shared" si="1269"/>
        <v>9399256506.7342434</v>
      </c>
      <c r="AJ1712" s="23">
        <f t="shared" si="1247"/>
        <v>6219.922423797766</v>
      </c>
      <c r="AK1712" s="23">
        <f t="shared" si="1248"/>
        <v>0</v>
      </c>
      <c r="AL1712" s="23">
        <f t="shared" si="1273"/>
        <v>1943435.6113166809</v>
      </c>
      <c r="AM1712" s="23">
        <f t="shared" si="1274"/>
        <v>1813202810.7053614</v>
      </c>
      <c r="AN1712" s="16">
        <f t="shared" si="1264"/>
        <v>0</v>
      </c>
      <c r="AO1712" s="23">
        <f t="shared" si="1265"/>
        <v>98198.089941518818</v>
      </c>
      <c r="AP1712" s="22">
        <f t="shared" si="1266"/>
        <v>22102739.640631307</v>
      </c>
      <c r="AQ1712" s="30">
        <f t="shared" si="1249"/>
        <v>7131206323.5696726</v>
      </c>
      <c r="AR1712" s="28">
        <f t="shared" si="1250"/>
        <v>3415078226.8491445</v>
      </c>
      <c r="AS1712" s="25">
        <f t="shared" si="1251"/>
        <v>200337590.02425668</v>
      </c>
      <c r="AT1712" s="32">
        <f t="shared" si="1252"/>
        <v>0</v>
      </c>
      <c r="AU1712" s="23">
        <f t="shared" si="1253"/>
        <v>0</v>
      </c>
      <c r="AV1712" s="22">
        <f t="shared" si="1254"/>
        <v>989344580.40840006</v>
      </c>
      <c r="AW1712" s="31">
        <f t="shared" si="1267"/>
        <v>4886895344.2311811</v>
      </c>
    </row>
    <row r="1713" spans="1:53" s="21" customFormat="1" x14ac:dyDescent="0.25">
      <c r="A1713">
        <f t="shared" si="1275"/>
        <v>580</v>
      </c>
      <c r="B1713" t="s">
        <v>8</v>
      </c>
      <c r="C1713" s="27">
        <f t="shared" si="1232"/>
        <v>0</v>
      </c>
      <c r="D1713" s="27">
        <f t="shared" si="1255"/>
        <v>0</v>
      </c>
      <c r="E1713" s="27" t="b">
        <f t="shared" si="1231"/>
        <v>1</v>
      </c>
      <c r="F1713" s="29">
        <f t="shared" si="1233"/>
        <v>0</v>
      </c>
      <c r="G1713" s="27">
        <f t="shared" si="1256"/>
        <v>0</v>
      </c>
      <c r="H1713" s="22">
        <f t="shared" si="1234"/>
        <v>21303845436.753063</v>
      </c>
      <c r="I1713" s="23">
        <f t="shared" si="1235"/>
        <v>132580106.5049091</v>
      </c>
      <c r="J1713" s="23">
        <f t="shared" si="1236"/>
        <v>1086</v>
      </c>
      <c r="K1713" s="19">
        <f t="shared" si="1257"/>
        <v>225.0831931027827</v>
      </c>
      <c r="L1713" s="16">
        <f t="shared" si="1237"/>
        <v>146.94789313114146</v>
      </c>
      <c r="M1713" s="23">
        <f>M1712-IF($B1713="B",(Percent_Rent_In_Elsies*2.49%/12 * H1712)/K1712,0)+IF($B1713="D",N1713,0)+IF(B1713="D",AK1712)+IF(B1713="C",F1712*90%)-(Y1713-Y1712)-IF($B1713="A",Q1712/K1712) + IF($B1713="A",Q1712/K1712)</f>
        <v>-35458423.771082267</v>
      </c>
      <c r="N1713" s="23">
        <f t="shared" si="1238"/>
        <v>0</v>
      </c>
      <c r="O1713" s="22">
        <f t="shared" si="1239"/>
        <v>0</v>
      </c>
      <c r="P1713" s="22">
        <f t="shared" si="1270"/>
        <v>0</v>
      </c>
      <c r="Q1713" s="22">
        <f t="shared" si="1271"/>
        <v>0</v>
      </c>
      <c r="R1713" s="22">
        <f t="shared" si="1240"/>
        <v>260465596.34031761</v>
      </c>
      <c r="S1713" s="16">
        <f t="shared" si="1230"/>
        <v>21669350.609062392</v>
      </c>
      <c r="T1713" s="15">
        <f t="shared" si="1241"/>
        <v>0</v>
      </c>
      <c r="U1713" s="23">
        <f t="shared" si="1258"/>
        <v>1157197.1149489989</v>
      </c>
      <c r="V1713" s="23">
        <f t="shared" si="1259"/>
        <v>96272.638637043638</v>
      </c>
      <c r="W1713" s="23">
        <f t="shared" si="1272"/>
        <v>0</v>
      </c>
      <c r="X1713" s="23">
        <f t="shared" si="1260"/>
        <v>32003024.616770171</v>
      </c>
      <c r="Y1713" s="23">
        <f t="shared" si="1242"/>
        <v>13825559.361691331</v>
      </c>
      <c r="Z1713" s="3">
        <f t="shared" si="1243"/>
        <v>0</v>
      </c>
      <c r="AA1713" s="23">
        <f t="shared" si="1244"/>
        <v>58462646.313263379</v>
      </c>
      <c r="AB1713" s="26">
        <f t="shared" si="1261"/>
        <v>70086276.274228647</v>
      </c>
      <c r="AC1713" s="23">
        <f t="shared" si="1262"/>
        <v>74889487.274228647</v>
      </c>
      <c r="AD1713" s="23">
        <f t="shared" si="1268"/>
        <v>4803211</v>
      </c>
      <c r="AE1713" s="24">
        <f t="shared" si="1229"/>
        <v>70086276.274228647</v>
      </c>
      <c r="AF1713" s="3">
        <f t="shared" si="1263"/>
        <v>1E-4</v>
      </c>
      <c r="AG1713" s="2">
        <f t="shared" si="1245"/>
        <v>0</v>
      </c>
      <c r="AH1713" s="2">
        <f t="shared" si="1246"/>
        <v>121.58640218462671</v>
      </c>
      <c r="AI1713" s="23">
        <f t="shared" si="1269"/>
        <v>9399256506.7342434</v>
      </c>
      <c r="AJ1713" s="23">
        <f t="shared" si="1247"/>
        <v>6219.922423797766</v>
      </c>
      <c r="AK1713" s="23">
        <f t="shared" si="1248"/>
        <v>59990.166149030178</v>
      </c>
      <c r="AL1713" s="23">
        <f t="shared" si="1273"/>
        <v>0</v>
      </c>
      <c r="AM1713" s="23">
        <f t="shared" si="1274"/>
        <v>0</v>
      </c>
      <c r="AN1713" s="16">
        <f t="shared" si="1264"/>
        <v>0</v>
      </c>
      <c r="AO1713" s="23">
        <f t="shared" si="1265"/>
        <v>0</v>
      </c>
      <c r="AP1713" s="22">
        <f t="shared" si="1266"/>
        <v>0</v>
      </c>
      <c r="AQ1713" s="30">
        <f t="shared" si="1249"/>
        <v>7131206323.5696726</v>
      </c>
      <c r="AR1713" s="28">
        <f t="shared" si="1250"/>
        <v>3415078226.8491445</v>
      </c>
      <c r="AS1713" s="25">
        <f t="shared" si="1251"/>
        <v>200337590.02425668</v>
      </c>
      <c r="AT1713" s="32">
        <f t="shared" si="1252"/>
        <v>0</v>
      </c>
      <c r="AU1713" s="23">
        <f t="shared" si="1253"/>
        <v>0</v>
      </c>
      <c r="AV1713" s="22">
        <f t="shared" si="1254"/>
        <v>989344580.40840006</v>
      </c>
      <c r="AW1713" s="31">
        <f t="shared" si="1267"/>
        <v>4886895344.2311811</v>
      </c>
      <c r="AX1713"/>
      <c r="AY1713"/>
      <c r="AZ1713"/>
      <c r="BA1713"/>
    </row>
    <row r="1714" spans="1:53" s="21" customFormat="1" x14ac:dyDescent="0.25">
      <c r="A1714" s="21">
        <f t="shared" si="1275"/>
        <v>580</v>
      </c>
      <c r="B1714" s="21" t="s">
        <v>9</v>
      </c>
      <c r="C1714" s="27">
        <f t="shared" si="1232"/>
        <v>0</v>
      </c>
      <c r="D1714" s="27">
        <f t="shared" si="1255"/>
        <v>0</v>
      </c>
      <c r="E1714" s="27" t="b">
        <f t="shared" si="1231"/>
        <v>1</v>
      </c>
      <c r="F1714" s="29">
        <f t="shared" si="1233"/>
        <v>0</v>
      </c>
      <c r="G1714" s="27">
        <f t="shared" si="1256"/>
        <v>0</v>
      </c>
      <c r="H1714" s="22">
        <f t="shared" si="1234"/>
        <v>21303845436.753063</v>
      </c>
      <c r="I1714" s="23">
        <f t="shared" si="1235"/>
        <v>132580106.5049091</v>
      </c>
      <c r="J1714" s="23">
        <f t="shared" si="1236"/>
        <v>1086</v>
      </c>
      <c r="K1714" s="19">
        <f t="shared" si="1257"/>
        <v>225.0831931027827</v>
      </c>
      <c r="L1714" s="16">
        <f t="shared" si="1237"/>
        <v>146.94789313114146</v>
      </c>
      <c r="M1714" s="23">
        <f>M1713-IF($B1714="B",(Percent_Rent_In_Elsies*2.49%/12 * H1713)/K1713,0)+IF($B1714="D",N1714,0)+IF(B1714="D",AK1713)+IF(B1714="C",F1713*90%)-(Y1714-Y1713)-IF($B1714="A",Q1713/K1713) + IF($B1714="A",Q1713/K1713)</f>
        <v>-35398433.60493324</v>
      </c>
      <c r="N1714" s="23">
        <f t="shared" si="1238"/>
        <v>0</v>
      </c>
      <c r="O1714" s="22">
        <f t="shared" si="1239"/>
        <v>15139663.63475256</v>
      </c>
      <c r="P1714" s="22">
        <f t="shared" si="1270"/>
        <v>0</v>
      </c>
      <c r="Q1714" s="22">
        <f t="shared" si="1271"/>
        <v>0</v>
      </c>
      <c r="R1714" s="22">
        <f t="shared" si="1240"/>
        <v>260465596.34031761</v>
      </c>
      <c r="S1714" s="16">
        <f t="shared" si="1230"/>
        <v>0</v>
      </c>
      <c r="T1714" s="15">
        <f t="shared" si="1241"/>
        <v>6529686.9743098319</v>
      </c>
      <c r="U1714" s="23">
        <f t="shared" si="1258"/>
        <v>1157197.1149489989</v>
      </c>
      <c r="V1714" s="23">
        <f t="shared" si="1259"/>
        <v>0</v>
      </c>
      <c r="W1714" s="23">
        <f t="shared" si="1272"/>
        <v>96272.638637043638</v>
      </c>
      <c r="X1714" s="23">
        <f t="shared" si="1260"/>
        <v>32003024.616770171</v>
      </c>
      <c r="Y1714" s="23">
        <f t="shared" si="1242"/>
        <v>13825559.361691331</v>
      </c>
      <c r="Z1714" s="3">
        <f t="shared" si="1243"/>
        <v>0</v>
      </c>
      <c r="AA1714" s="23">
        <f t="shared" si="1244"/>
        <v>58402656.147114351</v>
      </c>
      <c r="AB1714" s="26">
        <f t="shared" si="1261"/>
        <v>70086276.274228662</v>
      </c>
      <c r="AC1714" s="23">
        <f t="shared" si="1262"/>
        <v>74889487.274228647</v>
      </c>
      <c r="AD1714" s="23">
        <f t="shared" si="1268"/>
        <v>4803211</v>
      </c>
      <c r="AE1714" s="24">
        <f t="shared" si="1229"/>
        <v>70086276.274228647</v>
      </c>
      <c r="AF1714" s="3">
        <f t="shared" si="1263"/>
        <v>0</v>
      </c>
      <c r="AG1714" s="2">
        <f t="shared" si="1245"/>
        <v>0</v>
      </c>
      <c r="AH1714" s="2">
        <f t="shared" si="1246"/>
        <v>121.58640218462671</v>
      </c>
      <c r="AI1714" s="23">
        <f t="shared" si="1269"/>
        <v>9389611665.1973934</v>
      </c>
      <c r="AJ1714" s="23">
        <f t="shared" si="1247"/>
        <v>6219.922423797766</v>
      </c>
      <c r="AK1714" s="23">
        <f t="shared" si="1248"/>
        <v>0</v>
      </c>
      <c r="AL1714" s="23">
        <f t="shared" si="1273"/>
        <v>0</v>
      </c>
      <c r="AM1714" s="23">
        <f t="shared" si="1274"/>
        <v>0</v>
      </c>
      <c r="AN1714" s="16">
        <f t="shared" si="1264"/>
        <v>0</v>
      </c>
      <c r="AO1714" s="23">
        <f t="shared" si="1265"/>
        <v>0</v>
      </c>
      <c r="AP1714" s="22">
        <f t="shared" si="1266"/>
        <v>0</v>
      </c>
      <c r="AQ1714" s="30">
        <f t="shared" si="1249"/>
        <v>7131206323.5696726</v>
      </c>
      <c r="AR1714" s="28">
        <f t="shared" si="1250"/>
        <v>3415078226.8491445</v>
      </c>
      <c r="AS1714" s="25">
        <f t="shared" si="1251"/>
        <v>200337590.02425668</v>
      </c>
      <c r="AT1714" s="32">
        <f t="shared" si="1252"/>
        <v>0</v>
      </c>
      <c r="AU1714" s="23">
        <f t="shared" si="1253"/>
        <v>0</v>
      </c>
      <c r="AV1714" s="22">
        <f t="shared" si="1254"/>
        <v>989344580.40840006</v>
      </c>
      <c r="AW1714" s="31">
        <f t="shared" si="1267"/>
        <v>4886895344.2311811</v>
      </c>
    </row>
    <row r="1715" spans="1:53" x14ac:dyDescent="0.25">
      <c r="A1715" s="21">
        <f t="shared" si="1275"/>
        <v>580</v>
      </c>
      <c r="B1715" s="21" t="s">
        <v>28</v>
      </c>
      <c r="C1715" s="27">
        <f t="shared" si="1232"/>
        <v>0</v>
      </c>
      <c r="D1715" s="27">
        <f t="shared" si="1255"/>
        <v>0</v>
      </c>
      <c r="E1715" s="27" t="b">
        <f t="shared" si="1231"/>
        <v>1</v>
      </c>
      <c r="F1715" s="29">
        <f t="shared" si="1233"/>
        <v>0</v>
      </c>
      <c r="G1715" s="27">
        <f t="shared" si="1256"/>
        <v>0</v>
      </c>
      <c r="H1715" s="22">
        <f t="shared" si="1234"/>
        <v>21303845436.753063</v>
      </c>
      <c r="I1715" s="23">
        <f t="shared" si="1235"/>
        <v>132580106.5049091</v>
      </c>
      <c r="J1715" s="23">
        <f t="shared" si="1236"/>
        <v>1086</v>
      </c>
      <c r="K1715" s="19">
        <f t="shared" si="1257"/>
        <v>225.0831931027827</v>
      </c>
      <c r="L1715" s="16">
        <f t="shared" si="1237"/>
        <v>146.94789313114146</v>
      </c>
      <c r="M1715" s="23">
        <f>M1714-IF($B1715="B",(Percent_Rent_In_Elsies*2.49%/12 * H1714)/K1714,0)+IF($B1715="D",N1715,0)+IF(B1715="D",AK1714)+IF(B1715="C",F1714*90%)-(Y1715-Y1714)-IF($B1715="A",Q1714/K1714) + IF($B1715="A",Q1714/K1714)</f>
        <v>-35398433.60493324</v>
      </c>
      <c r="N1715" s="23">
        <f t="shared" si="1238"/>
        <v>0</v>
      </c>
      <c r="O1715" s="22">
        <f t="shared" si="1239"/>
        <v>0</v>
      </c>
      <c r="P1715" s="22">
        <f t="shared" si="1270"/>
        <v>15139663.63475256</v>
      </c>
      <c r="Q1715" s="22">
        <f t="shared" si="1271"/>
        <v>0</v>
      </c>
      <c r="R1715" s="22">
        <f t="shared" si="1240"/>
        <v>260465596.34031761</v>
      </c>
      <c r="S1715" s="16">
        <f t="shared" si="1230"/>
        <v>0</v>
      </c>
      <c r="T1715" s="15">
        <f t="shared" si="1241"/>
        <v>0</v>
      </c>
      <c r="U1715" s="23">
        <f t="shared" si="1258"/>
        <v>1157197.1149489989</v>
      </c>
      <c r="V1715" s="23">
        <f t="shared" si="1259"/>
        <v>0</v>
      </c>
      <c r="W1715" s="23">
        <f t="shared" si="1272"/>
        <v>0</v>
      </c>
      <c r="X1715" s="23">
        <f t="shared" si="1260"/>
        <v>32003024.616770171</v>
      </c>
      <c r="Y1715" s="23">
        <f t="shared" si="1242"/>
        <v>13825559.361691331</v>
      </c>
      <c r="Z1715" s="3">
        <f t="shared" si="1243"/>
        <v>4813.6319318521828</v>
      </c>
      <c r="AA1715" s="23">
        <f t="shared" si="1244"/>
        <v>58474860.626092136</v>
      </c>
      <c r="AB1715" s="26">
        <f t="shared" si="1261"/>
        <v>70086276.274228632</v>
      </c>
      <c r="AC1715" s="23">
        <f t="shared" si="1262"/>
        <v>74889487.274228647</v>
      </c>
      <c r="AD1715" s="23">
        <f t="shared" si="1268"/>
        <v>4803211</v>
      </c>
      <c r="AE1715" s="24">
        <f t="shared" ref="AE1715:AE1778" si="1276">AC1715-AD1715</f>
        <v>70086276.274228647</v>
      </c>
      <c r="AF1715" s="3">
        <f t="shared" si="1263"/>
        <v>0</v>
      </c>
      <c r="AG1715" s="2">
        <f t="shared" si="1245"/>
        <v>577635831.82226193</v>
      </c>
      <c r="AH1715" s="2">
        <f t="shared" si="1246"/>
        <v>121.58640218462671</v>
      </c>
      <c r="AI1715" s="23">
        <f t="shared" si="1269"/>
        <v>9401220247.114996</v>
      </c>
      <c r="AJ1715" s="23">
        <f t="shared" si="1247"/>
        <v>6219.922423797766</v>
      </c>
      <c r="AK1715" s="23">
        <f t="shared" si="1248"/>
        <v>0</v>
      </c>
      <c r="AL1715" s="23">
        <f t="shared" si="1273"/>
        <v>0</v>
      </c>
      <c r="AM1715" s="23">
        <f t="shared" si="1274"/>
        <v>0</v>
      </c>
      <c r="AN1715" s="16">
        <f t="shared" si="1264"/>
        <v>0</v>
      </c>
      <c r="AO1715" s="23">
        <f t="shared" si="1265"/>
        <v>0</v>
      </c>
      <c r="AP1715" s="22">
        <f t="shared" si="1266"/>
        <v>0</v>
      </c>
      <c r="AQ1715" s="30">
        <f t="shared" si="1249"/>
        <v>7131206323.5696726</v>
      </c>
      <c r="AR1715" s="28">
        <f t="shared" si="1250"/>
        <v>3415078226.8491445</v>
      </c>
      <c r="AS1715" s="25">
        <f t="shared" si="1251"/>
        <v>200337590.02425668</v>
      </c>
      <c r="AT1715" s="32">
        <f t="shared" si="1252"/>
        <v>9627.2638637043656</v>
      </c>
      <c r="AU1715" s="23">
        <f t="shared" si="1253"/>
        <v>9627.2638637043656</v>
      </c>
      <c r="AV1715" s="22">
        <f t="shared" si="1254"/>
        <v>995874267.38270986</v>
      </c>
      <c r="AW1715" s="31">
        <f t="shared" si="1267"/>
        <v>4886895344.2311811</v>
      </c>
      <c r="AX1715" s="21"/>
      <c r="AY1715" s="21"/>
      <c r="AZ1715" s="21"/>
      <c r="BA1715" s="21"/>
    </row>
    <row r="1716" spans="1:53" x14ac:dyDescent="0.25">
      <c r="A1716">
        <f t="shared" si="1275"/>
        <v>581</v>
      </c>
      <c r="B1716" t="s">
        <v>6</v>
      </c>
      <c r="C1716" s="27">
        <f t="shared" si="1232"/>
        <v>0</v>
      </c>
      <c r="D1716" s="27">
        <f t="shared" si="1255"/>
        <v>0</v>
      </c>
      <c r="E1716" s="27" t="b">
        <f t="shared" si="1231"/>
        <v>1</v>
      </c>
      <c r="F1716" s="29">
        <f t="shared" si="1233"/>
        <v>0</v>
      </c>
      <c r="G1716" s="27">
        <f t="shared" si="1256"/>
        <v>0</v>
      </c>
      <c r="H1716" s="22">
        <f t="shared" si="1234"/>
        <v>21339351845.81432</v>
      </c>
      <c r="I1716" s="23">
        <f t="shared" si="1235"/>
        <v>132580106.5049091</v>
      </c>
      <c r="J1716" s="23">
        <f t="shared" si="1236"/>
        <v>1086</v>
      </c>
      <c r="K1716" s="19">
        <f t="shared" si="1257"/>
        <v>225.0831931027827</v>
      </c>
      <c r="L1716" s="16">
        <f t="shared" si="1237"/>
        <v>147.19280628636002</v>
      </c>
      <c r="M1716" s="23">
        <f>M1715-IF($B1716="B",(Percent_Rent_In_Elsies*2.49%/12 * H1715)/K1715,0)+IF($B1716="D",N1716,0)+IF(B1716="D",AK1715)+IF(B1716="C",F1715*90%)-(Y1716-Y1715)-IF($B1716="A",Q1715/K1715) + IF($B1716="A",Q1715/K1715)</f>
        <v>-35398433.60493324</v>
      </c>
      <c r="N1716" s="23">
        <f t="shared" si="1238"/>
        <v>0</v>
      </c>
      <c r="O1716" s="22">
        <f t="shared" si="1239"/>
        <v>0</v>
      </c>
      <c r="P1716" s="22">
        <f t="shared" si="1270"/>
        <v>0</v>
      </c>
      <c r="Q1716" s="22">
        <f t="shared" si="1271"/>
        <v>0</v>
      </c>
      <c r="R1716" s="22">
        <f t="shared" si="1240"/>
        <v>260465596.34031761</v>
      </c>
      <c r="S1716" s="16">
        <f t="shared" si="1230"/>
        <v>0</v>
      </c>
      <c r="T1716" s="15">
        <f t="shared" si="1241"/>
        <v>0</v>
      </c>
      <c r="U1716" s="23">
        <f t="shared" si="1258"/>
        <v>1157197.1149489989</v>
      </c>
      <c r="V1716" s="23">
        <f t="shared" si="1259"/>
        <v>0</v>
      </c>
      <c r="W1716" s="23">
        <f t="shared" si="1272"/>
        <v>0</v>
      </c>
      <c r="X1716" s="23">
        <f t="shared" si="1260"/>
        <v>32027092.776429433</v>
      </c>
      <c r="Y1716" s="23">
        <f t="shared" si="1242"/>
        <v>13825559.361691331</v>
      </c>
      <c r="Z1716" s="3">
        <f t="shared" si="1243"/>
        <v>0</v>
      </c>
      <c r="AA1716" s="23">
        <f t="shared" si="1244"/>
        <v>58474860.626092136</v>
      </c>
      <c r="AB1716" s="26">
        <f t="shared" si="1261"/>
        <v>70086276.274228662</v>
      </c>
      <c r="AC1716" s="23">
        <f t="shared" si="1262"/>
        <v>74889487.274228647</v>
      </c>
      <c r="AD1716" s="23">
        <f t="shared" si="1268"/>
        <v>4803211</v>
      </c>
      <c r="AE1716" s="24">
        <f t="shared" si="1276"/>
        <v>70086276.274228647</v>
      </c>
      <c r="AF1716" s="3">
        <f t="shared" si="1263"/>
        <v>0</v>
      </c>
      <c r="AG1716" s="2">
        <f t="shared" si="1245"/>
        <v>0</v>
      </c>
      <c r="AH1716" s="2">
        <f t="shared" si="1246"/>
        <v>121.78904618826778</v>
      </c>
      <c r="AI1716" s="23">
        <f t="shared" si="1269"/>
        <v>9401220247.114996</v>
      </c>
      <c r="AJ1716" s="23">
        <f t="shared" si="1247"/>
        <v>6219.922423797766</v>
      </c>
      <c r="AK1716" s="23">
        <f t="shared" si="1248"/>
        <v>0</v>
      </c>
      <c r="AL1716" s="23">
        <f t="shared" si="1273"/>
        <v>0</v>
      </c>
      <c r="AM1716" s="23">
        <f t="shared" si="1274"/>
        <v>0</v>
      </c>
      <c r="AN1716" s="16">
        <f t="shared" si="1264"/>
        <v>0</v>
      </c>
      <c r="AO1716" s="23">
        <f t="shared" si="1265"/>
        <v>0</v>
      </c>
      <c r="AP1716" s="22">
        <f t="shared" si="1266"/>
        <v>0</v>
      </c>
      <c r="AQ1716" s="30">
        <f t="shared" si="1249"/>
        <v>7131206323.5696726</v>
      </c>
      <c r="AR1716" s="28">
        <f t="shared" si="1250"/>
        <v>3415078226.8491445</v>
      </c>
      <c r="AS1716" s="25">
        <f t="shared" si="1251"/>
        <v>200337590.02425668</v>
      </c>
      <c r="AT1716" s="32">
        <f t="shared" si="1252"/>
        <v>0</v>
      </c>
      <c r="AU1716" s="23">
        <f t="shared" si="1253"/>
        <v>0</v>
      </c>
      <c r="AV1716" s="22">
        <f t="shared" si="1254"/>
        <v>995874267.38270986</v>
      </c>
      <c r="AW1716" s="31">
        <f t="shared" si="1267"/>
        <v>4871755680.5964289</v>
      </c>
    </row>
    <row r="1717" spans="1:53" x14ac:dyDescent="0.25">
      <c r="A1717">
        <f t="shared" si="1275"/>
        <v>581</v>
      </c>
      <c r="B1717" t="s">
        <v>7</v>
      </c>
      <c r="C1717" s="27">
        <f t="shared" si="1232"/>
        <v>0</v>
      </c>
      <c r="D1717" s="27">
        <f t="shared" si="1255"/>
        <v>0</v>
      </c>
      <c r="E1717" s="27" t="b">
        <f t="shared" si="1231"/>
        <v>1</v>
      </c>
      <c r="F1717" s="29">
        <f t="shared" si="1233"/>
        <v>0</v>
      </c>
      <c r="G1717" s="27">
        <f t="shared" si="1256"/>
        <v>0</v>
      </c>
      <c r="H1717" s="22">
        <f t="shared" si="1234"/>
        <v>21339351845.814316</v>
      </c>
      <c r="I1717" s="23">
        <f t="shared" si="1235"/>
        <v>132580106.5049091</v>
      </c>
      <c r="J1717" s="23">
        <f t="shared" si="1236"/>
        <v>1086</v>
      </c>
      <c r="K1717" s="19">
        <f t="shared" si="1257"/>
        <v>225.0831931027827</v>
      </c>
      <c r="L1717" s="16">
        <f t="shared" si="1237"/>
        <v>147.19280628636002</v>
      </c>
      <c r="M1717" s="23">
        <f>M1716-IF($B1717="B",(Percent_Rent_In_Elsies*2.49%/12 * H1716)/K1716,0)+IF($B1717="D",N1717,0)+IF(B1717="D",AK1716)+IF(B1717="C",F1716*90%)-(Y1717-Y1716)-IF($B1717="A",Q1716/K1716) + IF($B1717="A",Q1716/K1716)</f>
        <v>-35496795.358357996</v>
      </c>
      <c r="N1717" s="23">
        <f t="shared" si="1238"/>
        <v>0</v>
      </c>
      <c r="O1717" s="22">
        <f t="shared" si="1239"/>
        <v>0</v>
      </c>
      <c r="P1717" s="22">
        <f t="shared" si="1270"/>
        <v>0</v>
      </c>
      <c r="Q1717" s="22">
        <f t="shared" si="1271"/>
        <v>0</v>
      </c>
      <c r="R1717" s="22">
        <f t="shared" si="1240"/>
        <v>238760129.97862446</v>
      </c>
      <c r="S1717" s="16">
        <f t="shared" si="1230"/>
        <v>21705466.361693133</v>
      </c>
      <c r="T1717" s="15">
        <f t="shared" si="1241"/>
        <v>0</v>
      </c>
      <c r="U1717" s="23">
        <f t="shared" si="1258"/>
        <v>1060764.0220365822</v>
      </c>
      <c r="V1717" s="23">
        <f t="shared" si="1259"/>
        <v>96433.09291241657</v>
      </c>
      <c r="W1717" s="23">
        <f t="shared" si="1272"/>
        <v>0</v>
      </c>
      <c r="X1717" s="23">
        <f t="shared" si="1260"/>
        <v>32027092.776429433</v>
      </c>
      <c r="Y1717" s="23">
        <f t="shared" si="1242"/>
        <v>13825559.361691331</v>
      </c>
      <c r="Z1717" s="3">
        <f t="shared" si="1243"/>
        <v>0</v>
      </c>
      <c r="AA1717" s="23">
        <f t="shared" si="1244"/>
        <v>58474860.626092136</v>
      </c>
      <c r="AB1717" s="26">
        <f t="shared" si="1261"/>
        <v>70086276.274228647</v>
      </c>
      <c r="AC1717" s="23">
        <f t="shared" si="1262"/>
        <v>74889487.274228647</v>
      </c>
      <c r="AD1717" s="23">
        <f t="shared" si="1268"/>
        <v>4803211</v>
      </c>
      <c r="AE1717" s="24">
        <f t="shared" si="1276"/>
        <v>70086276.274228647</v>
      </c>
      <c r="AF1717" s="3">
        <f t="shared" si="1263"/>
        <v>0</v>
      </c>
      <c r="AG1717" s="2">
        <f t="shared" si="1245"/>
        <v>0</v>
      </c>
      <c r="AH1717" s="2">
        <f t="shared" si="1246"/>
        <v>121.78904618826775</v>
      </c>
      <c r="AI1717" s="23">
        <f t="shared" si="1269"/>
        <v>9401220247.114996</v>
      </c>
      <c r="AJ1717" s="23">
        <f t="shared" si="1247"/>
        <v>6219.922423797766</v>
      </c>
      <c r="AK1717" s="23">
        <f t="shared" si="1248"/>
        <v>0</v>
      </c>
      <c r="AL1717" s="23">
        <f t="shared" si="1273"/>
        <v>1963740.3807525635</v>
      </c>
      <c r="AM1717" s="23">
        <f t="shared" si="1274"/>
        <v>1832146924.3140049</v>
      </c>
      <c r="AN1717" s="16">
        <f t="shared" si="1264"/>
        <v>0</v>
      </c>
      <c r="AO1717" s="23">
        <f t="shared" si="1265"/>
        <v>98361.753424754686</v>
      </c>
      <c r="AP1717" s="22">
        <f t="shared" si="1266"/>
        <v>22139577.540032361</v>
      </c>
      <c r="AQ1717" s="30">
        <f t="shared" si="1249"/>
        <v>7175297292.2406473</v>
      </c>
      <c r="AR1717" s="28">
        <f t="shared" si="1250"/>
        <v>3437029617.9800863</v>
      </c>
      <c r="AS1717" s="25">
        <f t="shared" si="1251"/>
        <v>200337590.02425668</v>
      </c>
      <c r="AT1717" s="32">
        <f t="shared" si="1252"/>
        <v>0</v>
      </c>
      <c r="AU1717" s="23">
        <f t="shared" si="1253"/>
        <v>0</v>
      </c>
      <c r="AV1717" s="22">
        <f t="shared" si="1254"/>
        <v>995874267.38270986</v>
      </c>
      <c r="AW1717" s="31">
        <f t="shared" si="1267"/>
        <v>4915846649.2674026</v>
      </c>
    </row>
    <row r="1718" spans="1:53" s="21" customFormat="1" x14ac:dyDescent="0.25">
      <c r="A1718">
        <f t="shared" si="1275"/>
        <v>581</v>
      </c>
      <c r="B1718" t="s">
        <v>8</v>
      </c>
      <c r="C1718" s="27">
        <f t="shared" si="1232"/>
        <v>0</v>
      </c>
      <c r="D1718" s="27">
        <f t="shared" si="1255"/>
        <v>0</v>
      </c>
      <c r="E1718" s="27" t="b">
        <f t="shared" si="1231"/>
        <v>1</v>
      </c>
      <c r="F1718" s="29">
        <f t="shared" si="1233"/>
        <v>0</v>
      </c>
      <c r="G1718" s="27">
        <f t="shared" si="1256"/>
        <v>0</v>
      </c>
      <c r="H1718" s="22">
        <f t="shared" si="1234"/>
        <v>21339351845.814316</v>
      </c>
      <c r="I1718" s="23">
        <f t="shared" si="1235"/>
        <v>132580106.5049091</v>
      </c>
      <c r="J1718" s="23">
        <f t="shared" si="1236"/>
        <v>1086</v>
      </c>
      <c r="K1718" s="19">
        <f t="shared" si="1257"/>
        <v>225.0831931027827</v>
      </c>
      <c r="L1718" s="16">
        <f t="shared" si="1237"/>
        <v>147.19280628636002</v>
      </c>
      <c r="M1718" s="23">
        <f>M1717-IF($B1718="B",(Percent_Rent_In_Elsies*2.49%/12 * H1717)/K1717,0)+IF($B1718="D",N1718,0)+IF(B1718="D",AK1717)+IF(B1718="C",F1717*90%)-(Y1718-Y1717)-IF($B1718="A",Q1717/K1717) + IF($B1718="A",Q1717/K1717)</f>
        <v>-35496795.358357996</v>
      </c>
      <c r="N1718" s="23">
        <f t="shared" si="1238"/>
        <v>0</v>
      </c>
      <c r="O1718" s="22">
        <f t="shared" si="1239"/>
        <v>0</v>
      </c>
      <c r="P1718" s="22">
        <f t="shared" si="1270"/>
        <v>0</v>
      </c>
      <c r="Q1718" s="22">
        <f t="shared" si="1271"/>
        <v>0</v>
      </c>
      <c r="R1718" s="22">
        <f t="shared" si="1240"/>
        <v>260899707.51865682</v>
      </c>
      <c r="S1718" s="16">
        <f t="shared" si="1230"/>
        <v>21705466.361693133</v>
      </c>
      <c r="T1718" s="15">
        <f t="shared" si="1241"/>
        <v>0</v>
      </c>
      <c r="U1718" s="23">
        <f t="shared" si="1258"/>
        <v>1159125.7754613368</v>
      </c>
      <c r="V1718" s="23">
        <f t="shared" si="1259"/>
        <v>96433.09291241657</v>
      </c>
      <c r="W1718" s="23">
        <f t="shared" si="1272"/>
        <v>0</v>
      </c>
      <c r="X1718" s="23">
        <f t="shared" si="1260"/>
        <v>32027092.776429433</v>
      </c>
      <c r="Y1718" s="23">
        <f t="shared" si="1242"/>
        <v>13825559.361691331</v>
      </c>
      <c r="Z1718" s="3">
        <f t="shared" si="1243"/>
        <v>0</v>
      </c>
      <c r="AA1718" s="23">
        <f t="shared" si="1244"/>
        <v>58474860.626092136</v>
      </c>
      <c r="AB1718" s="26">
        <f t="shared" si="1261"/>
        <v>70086276.274228662</v>
      </c>
      <c r="AC1718" s="23">
        <f t="shared" si="1262"/>
        <v>74889487.274228647</v>
      </c>
      <c r="AD1718" s="23">
        <f t="shared" si="1268"/>
        <v>4803211</v>
      </c>
      <c r="AE1718" s="24">
        <f t="shared" si="1276"/>
        <v>70086276.274228647</v>
      </c>
      <c r="AF1718" s="3">
        <f t="shared" si="1263"/>
        <v>1E-4</v>
      </c>
      <c r="AG1718" s="2">
        <f t="shared" si="1245"/>
        <v>0</v>
      </c>
      <c r="AH1718" s="2">
        <f t="shared" si="1246"/>
        <v>121.78904618826775</v>
      </c>
      <c r="AI1718" s="23">
        <f t="shared" si="1269"/>
        <v>9401220247.114996</v>
      </c>
      <c r="AJ1718" s="23">
        <f t="shared" si="1247"/>
        <v>6219.922423797766</v>
      </c>
      <c r="AK1718" s="23">
        <f t="shared" si="1248"/>
        <v>59984.134308983368</v>
      </c>
      <c r="AL1718" s="23">
        <f t="shared" si="1273"/>
        <v>0</v>
      </c>
      <c r="AM1718" s="23">
        <f t="shared" si="1274"/>
        <v>0</v>
      </c>
      <c r="AN1718" s="16">
        <f t="shared" si="1264"/>
        <v>0</v>
      </c>
      <c r="AO1718" s="23">
        <f t="shared" si="1265"/>
        <v>0</v>
      </c>
      <c r="AP1718" s="22">
        <f t="shared" si="1266"/>
        <v>0</v>
      </c>
      <c r="AQ1718" s="30">
        <f t="shared" si="1249"/>
        <v>7175297292.2406473</v>
      </c>
      <c r="AR1718" s="28">
        <f t="shared" si="1250"/>
        <v>3437029617.9800863</v>
      </c>
      <c r="AS1718" s="25">
        <f t="shared" si="1251"/>
        <v>200337590.02425668</v>
      </c>
      <c r="AT1718" s="32">
        <f t="shared" si="1252"/>
        <v>0</v>
      </c>
      <c r="AU1718" s="23">
        <f t="shared" si="1253"/>
        <v>0</v>
      </c>
      <c r="AV1718" s="22">
        <f t="shared" si="1254"/>
        <v>995874267.38270986</v>
      </c>
      <c r="AW1718" s="31">
        <f t="shared" si="1267"/>
        <v>4915846649.2674026</v>
      </c>
      <c r="AX1718"/>
      <c r="AY1718"/>
      <c r="AZ1718"/>
      <c r="BA1718"/>
    </row>
    <row r="1719" spans="1:53" s="21" customFormat="1" x14ac:dyDescent="0.25">
      <c r="A1719">
        <f t="shared" si="1275"/>
        <v>581</v>
      </c>
      <c r="B1719" t="s">
        <v>9</v>
      </c>
      <c r="C1719" s="27">
        <f t="shared" si="1232"/>
        <v>0</v>
      </c>
      <c r="D1719" s="27">
        <f t="shared" si="1255"/>
        <v>0</v>
      </c>
      <c r="E1719" s="27" t="b">
        <f t="shared" si="1231"/>
        <v>1</v>
      </c>
      <c r="F1719" s="29">
        <f t="shared" si="1233"/>
        <v>0</v>
      </c>
      <c r="G1719" s="27">
        <f t="shared" si="1256"/>
        <v>0</v>
      </c>
      <c r="H1719" s="22">
        <f t="shared" si="1234"/>
        <v>21339351845.814316</v>
      </c>
      <c r="I1719" s="23">
        <f t="shared" si="1235"/>
        <v>132580106.5049091</v>
      </c>
      <c r="J1719" s="23">
        <f t="shared" si="1236"/>
        <v>1086</v>
      </c>
      <c r="K1719" s="19">
        <f t="shared" si="1257"/>
        <v>225.0831931027827</v>
      </c>
      <c r="L1719" s="16">
        <f t="shared" si="1237"/>
        <v>147.19280628636002</v>
      </c>
      <c r="M1719" s="23">
        <f>M1718-IF($B1719="B",(Percent_Rent_In_Elsies*2.49%/12 * H1718)/K1718,0)+IF($B1719="D",N1719,0)+IF(B1719="D",AK1718)+IF(B1719="C",F1718*90%)-(Y1719-Y1718)-IF($B1719="A",Q1718/K1718) + IF($B1719="A",Q1718/K1718)</f>
        <v>-35436811.224049009</v>
      </c>
      <c r="N1719" s="23">
        <f t="shared" si="1238"/>
        <v>0</v>
      </c>
      <c r="O1719" s="22">
        <f t="shared" si="1239"/>
        <v>15164896.525311468</v>
      </c>
      <c r="P1719" s="22">
        <f t="shared" si="1270"/>
        <v>0</v>
      </c>
      <c r="Q1719" s="22">
        <f t="shared" si="1271"/>
        <v>0</v>
      </c>
      <c r="R1719" s="22">
        <f t="shared" si="1240"/>
        <v>260899707.51865682</v>
      </c>
      <c r="S1719" s="16">
        <f t="shared" si="1230"/>
        <v>0</v>
      </c>
      <c r="T1719" s="15">
        <f t="shared" si="1241"/>
        <v>6540569.8363816645</v>
      </c>
      <c r="U1719" s="23">
        <f t="shared" si="1258"/>
        <v>1159125.7754613368</v>
      </c>
      <c r="V1719" s="23">
        <f t="shared" si="1259"/>
        <v>0</v>
      </c>
      <c r="W1719" s="23">
        <f t="shared" si="1272"/>
        <v>96433.09291241657</v>
      </c>
      <c r="X1719" s="23">
        <f t="shared" si="1260"/>
        <v>32027092.776429433</v>
      </c>
      <c r="Y1719" s="23">
        <f t="shared" si="1242"/>
        <v>13825559.361691331</v>
      </c>
      <c r="Z1719" s="3">
        <f t="shared" si="1243"/>
        <v>0</v>
      </c>
      <c r="AA1719" s="23">
        <f t="shared" si="1244"/>
        <v>58414876.49178315</v>
      </c>
      <c r="AB1719" s="26">
        <f t="shared" si="1261"/>
        <v>70086276.274228662</v>
      </c>
      <c r="AC1719" s="23">
        <f t="shared" si="1262"/>
        <v>74889487.274228647</v>
      </c>
      <c r="AD1719" s="23">
        <f t="shared" si="1268"/>
        <v>4803211</v>
      </c>
      <c r="AE1719" s="24">
        <f t="shared" si="1276"/>
        <v>70086276.274228647</v>
      </c>
      <c r="AF1719" s="3">
        <f t="shared" si="1263"/>
        <v>0</v>
      </c>
      <c r="AG1719" s="2">
        <f t="shared" si="1245"/>
        <v>0</v>
      </c>
      <c r="AH1719" s="2">
        <f t="shared" si="1246"/>
        <v>121.78904618826775</v>
      </c>
      <c r="AI1719" s="23">
        <f t="shared" si="1269"/>
        <v>9391576375.3394432</v>
      </c>
      <c r="AJ1719" s="23">
        <f t="shared" si="1247"/>
        <v>6219.922423797766</v>
      </c>
      <c r="AK1719" s="23">
        <f t="shared" si="1248"/>
        <v>0</v>
      </c>
      <c r="AL1719" s="23">
        <f t="shared" si="1273"/>
        <v>0</v>
      </c>
      <c r="AM1719" s="23">
        <f t="shared" si="1274"/>
        <v>0</v>
      </c>
      <c r="AN1719" s="16">
        <f t="shared" si="1264"/>
        <v>0</v>
      </c>
      <c r="AO1719" s="23">
        <f t="shared" si="1265"/>
        <v>0</v>
      </c>
      <c r="AP1719" s="22">
        <f t="shared" si="1266"/>
        <v>0</v>
      </c>
      <c r="AQ1719" s="30">
        <f t="shared" si="1249"/>
        <v>7175297292.2406473</v>
      </c>
      <c r="AR1719" s="28">
        <f t="shared" si="1250"/>
        <v>3437029617.9800863</v>
      </c>
      <c r="AS1719" s="25">
        <f t="shared" si="1251"/>
        <v>200337590.02425668</v>
      </c>
      <c r="AT1719" s="32">
        <f t="shared" si="1252"/>
        <v>0</v>
      </c>
      <c r="AU1719" s="23">
        <f t="shared" si="1253"/>
        <v>0</v>
      </c>
      <c r="AV1719" s="22">
        <f t="shared" si="1254"/>
        <v>995874267.38270986</v>
      </c>
      <c r="AW1719" s="31">
        <f t="shared" si="1267"/>
        <v>4915846649.2674026</v>
      </c>
      <c r="AX1719"/>
      <c r="AY1719"/>
      <c r="AZ1719"/>
      <c r="BA1719"/>
    </row>
    <row r="1720" spans="1:53" x14ac:dyDescent="0.25">
      <c r="A1720" s="21">
        <f t="shared" si="1275"/>
        <v>581</v>
      </c>
      <c r="B1720" s="21" t="s">
        <v>28</v>
      </c>
      <c r="C1720" s="27">
        <f t="shared" si="1232"/>
        <v>0</v>
      </c>
      <c r="D1720" s="27">
        <f t="shared" si="1255"/>
        <v>0</v>
      </c>
      <c r="E1720" s="27" t="b">
        <f t="shared" si="1231"/>
        <v>1</v>
      </c>
      <c r="F1720" s="29">
        <f t="shared" si="1233"/>
        <v>0</v>
      </c>
      <c r="G1720" s="27">
        <f t="shared" si="1256"/>
        <v>0</v>
      </c>
      <c r="H1720" s="22">
        <f t="shared" si="1234"/>
        <v>21339351845.814316</v>
      </c>
      <c r="I1720" s="23">
        <f t="shared" si="1235"/>
        <v>132580106.5049091</v>
      </c>
      <c r="J1720" s="23">
        <f t="shared" si="1236"/>
        <v>1086</v>
      </c>
      <c r="K1720" s="19">
        <f t="shared" si="1257"/>
        <v>225.0831931027827</v>
      </c>
      <c r="L1720" s="16">
        <f t="shared" si="1237"/>
        <v>147.19280628636002</v>
      </c>
      <c r="M1720" s="23">
        <f>M1719-IF($B1720="B",(Percent_Rent_In_Elsies*2.49%/12 * H1719)/K1719,0)+IF($B1720="D",N1720,0)+IF(B1720="D",AK1719)+IF(B1720="C",F1719*90%)-(Y1720-Y1719)-IF($B1720="A",Q1719/K1719) + IF($B1720="A",Q1719/K1719)</f>
        <v>-35436811.224049009</v>
      </c>
      <c r="N1720" s="23">
        <f t="shared" si="1238"/>
        <v>0</v>
      </c>
      <c r="O1720" s="22">
        <f t="shared" si="1239"/>
        <v>0</v>
      </c>
      <c r="P1720" s="22">
        <f t="shared" si="1270"/>
        <v>15164896.525311468</v>
      </c>
      <c r="Q1720" s="22">
        <f t="shared" si="1271"/>
        <v>0</v>
      </c>
      <c r="R1720" s="22">
        <f t="shared" si="1240"/>
        <v>260899707.51865682</v>
      </c>
      <c r="S1720" s="16">
        <f t="shared" si="1230"/>
        <v>0</v>
      </c>
      <c r="T1720" s="15">
        <f t="shared" si="1241"/>
        <v>0</v>
      </c>
      <c r="U1720" s="23">
        <f t="shared" si="1258"/>
        <v>1159125.7754613368</v>
      </c>
      <c r="V1720" s="23">
        <f t="shared" si="1259"/>
        <v>0</v>
      </c>
      <c r="W1720" s="23">
        <f t="shared" si="1272"/>
        <v>0</v>
      </c>
      <c r="X1720" s="23">
        <f t="shared" si="1260"/>
        <v>32027092.776429433</v>
      </c>
      <c r="Y1720" s="23">
        <f t="shared" si="1242"/>
        <v>13825559.361691331</v>
      </c>
      <c r="Z1720" s="3">
        <f t="shared" si="1243"/>
        <v>4821.6546456208289</v>
      </c>
      <c r="AA1720" s="23">
        <f t="shared" si="1244"/>
        <v>58487201.311467461</v>
      </c>
      <c r="AB1720" s="26">
        <f t="shared" si="1261"/>
        <v>70086276.274228662</v>
      </c>
      <c r="AC1720" s="23">
        <f t="shared" si="1262"/>
        <v>74889487.274228647</v>
      </c>
      <c r="AD1720" s="23">
        <f t="shared" si="1268"/>
        <v>4803211</v>
      </c>
      <c r="AE1720" s="24">
        <f t="shared" si="1276"/>
        <v>70086276.274228647</v>
      </c>
      <c r="AF1720" s="3">
        <f t="shared" si="1263"/>
        <v>0</v>
      </c>
      <c r="AG1720" s="2">
        <f t="shared" si="1245"/>
        <v>578598557.47449946</v>
      </c>
      <c r="AH1720" s="2">
        <f t="shared" si="1246"/>
        <v>121.78904618826775</v>
      </c>
      <c r="AI1720" s="23">
        <f t="shared" si="1269"/>
        <v>9403204304.8788204</v>
      </c>
      <c r="AJ1720" s="23">
        <f t="shared" si="1247"/>
        <v>6219.922423797766</v>
      </c>
      <c r="AK1720" s="23">
        <f t="shared" si="1248"/>
        <v>0</v>
      </c>
      <c r="AL1720" s="23">
        <f t="shared" si="1273"/>
        <v>0</v>
      </c>
      <c r="AM1720" s="23">
        <f t="shared" si="1274"/>
        <v>0</v>
      </c>
      <c r="AN1720" s="16">
        <f t="shared" si="1264"/>
        <v>0</v>
      </c>
      <c r="AO1720" s="23">
        <f t="shared" si="1265"/>
        <v>0</v>
      </c>
      <c r="AP1720" s="22">
        <f t="shared" si="1266"/>
        <v>0</v>
      </c>
      <c r="AQ1720" s="30">
        <f t="shared" si="1249"/>
        <v>7175297292.2406473</v>
      </c>
      <c r="AR1720" s="28">
        <f t="shared" si="1250"/>
        <v>3437029617.9800863</v>
      </c>
      <c r="AS1720" s="25">
        <f t="shared" si="1251"/>
        <v>200337590.02425668</v>
      </c>
      <c r="AT1720" s="32">
        <f t="shared" si="1252"/>
        <v>9643.3092912416578</v>
      </c>
      <c r="AU1720" s="23">
        <f t="shared" si="1253"/>
        <v>9643.3092912416578</v>
      </c>
      <c r="AV1720" s="22">
        <f t="shared" si="1254"/>
        <v>1002414837.2190915</v>
      </c>
      <c r="AW1720" s="31">
        <f t="shared" si="1267"/>
        <v>4915846649.2674026</v>
      </c>
    </row>
    <row r="1721" spans="1:53" x14ac:dyDescent="0.25">
      <c r="A1721">
        <f t="shared" si="1275"/>
        <v>582</v>
      </c>
      <c r="B1721" t="s">
        <v>6</v>
      </c>
      <c r="C1721" s="27">
        <f t="shared" si="1232"/>
        <v>0</v>
      </c>
      <c r="D1721" s="27">
        <f t="shared" si="1255"/>
        <v>0</v>
      </c>
      <c r="E1721" s="27" t="b">
        <f t="shared" si="1231"/>
        <v>1</v>
      </c>
      <c r="F1721" s="29">
        <f t="shared" si="1233"/>
        <v>0</v>
      </c>
      <c r="G1721" s="27">
        <f t="shared" si="1256"/>
        <v>0</v>
      </c>
      <c r="H1721" s="22">
        <f t="shared" si="1234"/>
        <v>21374917432.224007</v>
      </c>
      <c r="I1721" s="23">
        <f t="shared" si="1235"/>
        <v>132580106.5049091</v>
      </c>
      <c r="J1721" s="23">
        <f t="shared" si="1236"/>
        <v>1086</v>
      </c>
      <c r="K1721" s="19">
        <f t="shared" si="1257"/>
        <v>225.0831931027827</v>
      </c>
      <c r="L1721" s="16">
        <f t="shared" si="1237"/>
        <v>147.43812763017064</v>
      </c>
      <c r="M1721" s="23">
        <f>M1720-IF($B1721="B",(Percent_Rent_In_Elsies*2.49%/12 * H1720)/K1720,0)+IF($B1721="D",N1721,0)+IF(B1721="D",AK1720)+IF(B1721="C",F1720*90%)-(Y1721-Y1720)-IF($B1721="A",Q1720/K1720) + IF($B1721="A",Q1720/K1720)</f>
        <v>-35436811.224049009</v>
      </c>
      <c r="N1721" s="23">
        <f t="shared" si="1238"/>
        <v>0</v>
      </c>
      <c r="O1721" s="22">
        <f t="shared" si="1239"/>
        <v>0</v>
      </c>
      <c r="P1721" s="22">
        <f t="shared" si="1270"/>
        <v>0</v>
      </c>
      <c r="Q1721" s="22">
        <f t="shared" si="1271"/>
        <v>0</v>
      </c>
      <c r="R1721" s="22">
        <f t="shared" si="1240"/>
        <v>260899707.51865682</v>
      </c>
      <c r="S1721" s="16">
        <f t="shared" si="1230"/>
        <v>0</v>
      </c>
      <c r="T1721" s="15">
        <f t="shared" si="1241"/>
        <v>0</v>
      </c>
      <c r="U1721" s="23">
        <f t="shared" si="1258"/>
        <v>1159125.7754613368</v>
      </c>
      <c r="V1721" s="23">
        <f t="shared" si="1259"/>
        <v>0</v>
      </c>
      <c r="W1721" s="23">
        <f t="shared" si="1272"/>
        <v>0</v>
      </c>
      <c r="X1721" s="23">
        <f t="shared" si="1260"/>
        <v>32051201.049657535</v>
      </c>
      <c r="Y1721" s="23">
        <f t="shared" si="1242"/>
        <v>13825559.361691331</v>
      </c>
      <c r="Z1721" s="3">
        <f t="shared" si="1243"/>
        <v>0</v>
      </c>
      <c r="AA1721" s="23">
        <f t="shared" si="1244"/>
        <v>58487201.311467461</v>
      </c>
      <c r="AB1721" s="26">
        <f t="shared" si="1261"/>
        <v>70086276.274228662</v>
      </c>
      <c r="AC1721" s="23">
        <f t="shared" si="1262"/>
        <v>74889487.274228647</v>
      </c>
      <c r="AD1721" s="23">
        <f t="shared" si="1268"/>
        <v>4803211</v>
      </c>
      <c r="AE1721" s="24">
        <f t="shared" si="1276"/>
        <v>70086276.274228647</v>
      </c>
      <c r="AF1721" s="3">
        <f t="shared" si="1263"/>
        <v>0</v>
      </c>
      <c r="AG1721" s="2">
        <f t="shared" si="1245"/>
        <v>0</v>
      </c>
      <c r="AH1721" s="2">
        <f t="shared" si="1246"/>
        <v>121.99202793191486</v>
      </c>
      <c r="AI1721" s="23">
        <f t="shared" si="1269"/>
        <v>9403204304.8788204</v>
      </c>
      <c r="AJ1721" s="23">
        <f t="shared" si="1247"/>
        <v>6219.922423797766</v>
      </c>
      <c r="AK1721" s="23">
        <f t="shared" si="1248"/>
        <v>0</v>
      </c>
      <c r="AL1721" s="23">
        <f t="shared" si="1273"/>
        <v>0</v>
      </c>
      <c r="AM1721" s="23">
        <f t="shared" si="1274"/>
        <v>0</v>
      </c>
      <c r="AN1721" s="16">
        <f t="shared" si="1264"/>
        <v>0</v>
      </c>
      <c r="AO1721" s="23">
        <f t="shared" si="1265"/>
        <v>0</v>
      </c>
      <c r="AP1721" s="22">
        <f t="shared" si="1266"/>
        <v>0</v>
      </c>
      <c r="AQ1721" s="30">
        <f t="shared" si="1249"/>
        <v>7175297292.2406473</v>
      </c>
      <c r="AR1721" s="28">
        <f t="shared" si="1250"/>
        <v>3437029617.9800863</v>
      </c>
      <c r="AS1721" s="25">
        <f t="shared" si="1251"/>
        <v>200337590.02425668</v>
      </c>
      <c r="AT1721" s="32">
        <f t="shared" si="1252"/>
        <v>0</v>
      </c>
      <c r="AU1721" s="23">
        <f t="shared" si="1253"/>
        <v>0</v>
      </c>
      <c r="AV1721" s="22">
        <f t="shared" si="1254"/>
        <v>1002414837.2190915</v>
      </c>
      <c r="AW1721" s="31">
        <f t="shared" si="1267"/>
        <v>4900681752.7420912</v>
      </c>
    </row>
    <row r="1722" spans="1:53" x14ac:dyDescent="0.25">
      <c r="A1722">
        <f t="shared" si="1275"/>
        <v>582</v>
      </c>
      <c r="B1722" t="s">
        <v>7</v>
      </c>
      <c r="C1722" s="27">
        <f t="shared" si="1232"/>
        <v>0</v>
      </c>
      <c r="D1722" s="27">
        <f t="shared" si="1255"/>
        <v>0</v>
      </c>
      <c r="E1722" s="27" t="b">
        <f t="shared" si="1231"/>
        <v>1</v>
      </c>
      <c r="F1722" s="29">
        <f t="shared" si="1233"/>
        <v>0</v>
      </c>
      <c r="G1722" s="27">
        <f t="shared" si="1256"/>
        <v>0</v>
      </c>
      <c r="H1722" s="22">
        <f t="shared" si="1234"/>
        <v>21374917432.224007</v>
      </c>
      <c r="I1722" s="23">
        <f t="shared" si="1235"/>
        <v>132580106.5049091</v>
      </c>
      <c r="J1722" s="23">
        <f t="shared" si="1236"/>
        <v>1086</v>
      </c>
      <c r="K1722" s="19">
        <f t="shared" si="1257"/>
        <v>225.0831931027827</v>
      </c>
      <c r="L1722" s="16">
        <f t="shared" si="1237"/>
        <v>147.43812763017064</v>
      </c>
      <c r="M1722" s="23">
        <f>M1721-IF($B1722="B",(Percent_Rent_In_Elsies*2.49%/12 * H1721)/K1721,0)+IF($B1722="D",N1722,0)+IF(B1722="D",AK1721)+IF(B1722="C",F1721*90%)-(Y1722-Y1721)-IF($B1722="A",Q1721/K1721) + IF($B1722="A",Q1721/K1721)</f>
        <v>-35535336.913729474</v>
      </c>
      <c r="N1722" s="23">
        <f t="shared" si="1238"/>
        <v>0</v>
      </c>
      <c r="O1722" s="22">
        <f t="shared" si="1239"/>
        <v>0</v>
      </c>
      <c r="P1722" s="22">
        <f t="shared" si="1270"/>
        <v>0</v>
      </c>
      <c r="Q1722" s="22">
        <f t="shared" si="1271"/>
        <v>0</v>
      </c>
      <c r="R1722" s="22">
        <f t="shared" si="1240"/>
        <v>239158065.22543541</v>
      </c>
      <c r="S1722" s="16">
        <f t="shared" si="1230"/>
        <v>21741642.293221403</v>
      </c>
      <c r="T1722" s="15">
        <f t="shared" si="1241"/>
        <v>0</v>
      </c>
      <c r="U1722" s="23">
        <f t="shared" si="1258"/>
        <v>1062531.9608395589</v>
      </c>
      <c r="V1722" s="23">
        <f t="shared" si="1259"/>
        <v>96593.814621778074</v>
      </c>
      <c r="W1722" s="23">
        <f t="shared" si="1272"/>
        <v>0</v>
      </c>
      <c r="X1722" s="23">
        <f t="shared" si="1260"/>
        <v>32051201.049657535</v>
      </c>
      <c r="Y1722" s="23">
        <f t="shared" si="1242"/>
        <v>13825559.361691331</v>
      </c>
      <c r="Z1722" s="3">
        <f t="shared" si="1243"/>
        <v>0</v>
      </c>
      <c r="AA1722" s="23">
        <f t="shared" si="1244"/>
        <v>58487201.311467461</v>
      </c>
      <c r="AB1722" s="26">
        <f t="shared" si="1261"/>
        <v>70086276.274228647</v>
      </c>
      <c r="AC1722" s="23">
        <f t="shared" si="1262"/>
        <v>74889487.274228647</v>
      </c>
      <c r="AD1722" s="23">
        <f t="shared" si="1268"/>
        <v>4803211</v>
      </c>
      <c r="AE1722" s="24">
        <f t="shared" si="1276"/>
        <v>70086276.274228647</v>
      </c>
      <c r="AF1722" s="3">
        <f t="shared" si="1263"/>
        <v>0</v>
      </c>
      <c r="AG1722" s="2">
        <f t="shared" si="1245"/>
        <v>0</v>
      </c>
      <c r="AH1722" s="2">
        <f t="shared" si="1246"/>
        <v>121.99202793191486</v>
      </c>
      <c r="AI1722" s="23">
        <f t="shared" si="1269"/>
        <v>9403204304.8788204</v>
      </c>
      <c r="AJ1722" s="23">
        <f t="shared" si="1247"/>
        <v>6219.922423797766</v>
      </c>
      <c r="AK1722" s="23">
        <f t="shared" si="1248"/>
        <v>0</v>
      </c>
      <c r="AL1722" s="23">
        <f t="shared" si="1273"/>
        <v>1984057.7638244629</v>
      </c>
      <c r="AM1722" s="23">
        <f t="shared" si="1274"/>
        <v>1851102806.2982743</v>
      </c>
      <c r="AN1722" s="16">
        <f t="shared" si="1264"/>
        <v>0</v>
      </c>
      <c r="AO1722" s="23">
        <f t="shared" si="1265"/>
        <v>98525.689680462601</v>
      </c>
      <c r="AP1722" s="22">
        <f t="shared" si="1266"/>
        <v>22176476.835932408</v>
      </c>
      <c r="AQ1722" s="30">
        <f t="shared" si="1249"/>
        <v>7219461745.8594074</v>
      </c>
      <c r="AR1722" s="28">
        <f t="shared" si="1250"/>
        <v>3459017594.7629132</v>
      </c>
      <c r="AS1722" s="25">
        <f t="shared" si="1251"/>
        <v>200337590.02425668</v>
      </c>
      <c r="AT1722" s="32">
        <f t="shared" si="1252"/>
        <v>0</v>
      </c>
      <c r="AU1722" s="23">
        <f t="shared" si="1253"/>
        <v>0</v>
      </c>
      <c r="AV1722" s="22">
        <f t="shared" si="1254"/>
        <v>1002414837.2190915</v>
      </c>
      <c r="AW1722" s="31">
        <f t="shared" si="1267"/>
        <v>4944846206.3608513</v>
      </c>
    </row>
    <row r="1723" spans="1:53" x14ac:dyDescent="0.25">
      <c r="A1723">
        <f t="shared" si="1275"/>
        <v>582</v>
      </c>
      <c r="B1723" t="s">
        <v>8</v>
      </c>
      <c r="C1723" s="27">
        <f t="shared" si="1232"/>
        <v>0</v>
      </c>
      <c r="D1723" s="27">
        <f t="shared" si="1255"/>
        <v>0</v>
      </c>
      <c r="E1723" s="27" t="b">
        <f t="shared" si="1231"/>
        <v>1</v>
      </c>
      <c r="F1723" s="29">
        <f t="shared" si="1233"/>
        <v>0</v>
      </c>
      <c r="G1723" s="27">
        <f t="shared" si="1256"/>
        <v>0</v>
      </c>
      <c r="H1723" s="22">
        <f t="shared" si="1234"/>
        <v>21374917432.224007</v>
      </c>
      <c r="I1723" s="23">
        <f t="shared" si="1235"/>
        <v>132580106.5049091</v>
      </c>
      <c r="J1723" s="23">
        <f t="shared" si="1236"/>
        <v>1086</v>
      </c>
      <c r="K1723" s="19">
        <f t="shared" si="1257"/>
        <v>225.0831931027827</v>
      </c>
      <c r="L1723" s="16">
        <f t="shared" si="1237"/>
        <v>147.43812763017064</v>
      </c>
      <c r="M1723" s="23">
        <f>M1722-IF($B1723="B",(Percent_Rent_In_Elsies*2.49%/12 * H1722)/K1722,0)+IF($B1723="D",N1723,0)+IF(B1723="D",AK1722)+IF(B1723="C",F1722*90%)-(Y1723-Y1722)-IF($B1723="A",Q1722/K1722) + IF($B1723="A",Q1722/K1722)</f>
        <v>-35535336.913729474</v>
      </c>
      <c r="N1723" s="23">
        <f t="shared" si="1238"/>
        <v>0</v>
      </c>
      <c r="O1723" s="22">
        <f t="shared" si="1239"/>
        <v>0</v>
      </c>
      <c r="P1723" s="22">
        <f t="shared" si="1270"/>
        <v>0</v>
      </c>
      <c r="Q1723" s="22">
        <f t="shared" si="1271"/>
        <v>0</v>
      </c>
      <c r="R1723" s="22">
        <f t="shared" si="1240"/>
        <v>261334542.06136781</v>
      </c>
      <c r="S1723" s="16">
        <f t="shared" ref="S1723:S1786" si="1277">IF($B1723="D",0,S1722+IF($B1723="B",R1722/12,0))</f>
        <v>21741642.293221403</v>
      </c>
      <c r="T1723" s="15">
        <f t="shared" si="1241"/>
        <v>0</v>
      </c>
      <c r="U1723" s="23">
        <f t="shared" si="1258"/>
        <v>1161057.6505200216</v>
      </c>
      <c r="V1723" s="23">
        <f t="shared" si="1259"/>
        <v>96593.814621778074</v>
      </c>
      <c r="W1723" s="23">
        <f t="shared" si="1272"/>
        <v>0</v>
      </c>
      <c r="X1723" s="23">
        <f t="shared" si="1260"/>
        <v>32051201.049657535</v>
      </c>
      <c r="Y1723" s="23">
        <f t="shared" si="1242"/>
        <v>13825559.361691331</v>
      </c>
      <c r="Z1723" s="3">
        <f t="shared" si="1243"/>
        <v>0</v>
      </c>
      <c r="AA1723" s="23">
        <f t="shared" si="1244"/>
        <v>58487201.311467461</v>
      </c>
      <c r="AB1723" s="26">
        <f t="shared" si="1261"/>
        <v>70086276.274228647</v>
      </c>
      <c r="AC1723" s="23">
        <f t="shared" si="1262"/>
        <v>74889487.274228647</v>
      </c>
      <c r="AD1723" s="23">
        <f t="shared" si="1268"/>
        <v>4803211</v>
      </c>
      <c r="AE1723" s="24">
        <f t="shared" si="1276"/>
        <v>70086276.274228647</v>
      </c>
      <c r="AF1723" s="3">
        <f t="shared" si="1263"/>
        <v>1E-4</v>
      </c>
      <c r="AG1723" s="2">
        <f t="shared" si="1245"/>
        <v>0</v>
      </c>
      <c r="AH1723" s="2">
        <f t="shared" si="1246"/>
        <v>121.99202793191486</v>
      </c>
      <c r="AI1723" s="23">
        <f t="shared" si="1269"/>
        <v>9403204304.8788204</v>
      </c>
      <c r="AJ1723" s="23">
        <f t="shared" si="1247"/>
        <v>6219.922423797766</v>
      </c>
      <c r="AK1723" s="23">
        <f t="shared" si="1248"/>
        <v>59978.224294395863</v>
      </c>
      <c r="AL1723" s="23">
        <f t="shared" si="1273"/>
        <v>0</v>
      </c>
      <c r="AM1723" s="23">
        <f t="shared" si="1274"/>
        <v>0</v>
      </c>
      <c r="AN1723" s="16">
        <f t="shared" si="1264"/>
        <v>0</v>
      </c>
      <c r="AO1723" s="23">
        <f t="shared" si="1265"/>
        <v>0</v>
      </c>
      <c r="AP1723" s="22">
        <f t="shared" si="1266"/>
        <v>0</v>
      </c>
      <c r="AQ1723" s="30">
        <f t="shared" si="1249"/>
        <v>7219461745.8594074</v>
      </c>
      <c r="AR1723" s="28">
        <f t="shared" si="1250"/>
        <v>3459017594.7629132</v>
      </c>
      <c r="AS1723" s="25">
        <f t="shared" si="1251"/>
        <v>200337590.02425668</v>
      </c>
      <c r="AT1723" s="32">
        <f t="shared" si="1252"/>
        <v>0</v>
      </c>
      <c r="AU1723" s="23">
        <f t="shared" si="1253"/>
        <v>0</v>
      </c>
      <c r="AV1723" s="22">
        <f t="shared" si="1254"/>
        <v>1002414837.2190915</v>
      </c>
      <c r="AW1723" s="31">
        <f t="shared" si="1267"/>
        <v>4944846206.3608513</v>
      </c>
    </row>
    <row r="1724" spans="1:53" x14ac:dyDescent="0.25">
      <c r="A1724" s="21">
        <f t="shared" si="1275"/>
        <v>582</v>
      </c>
      <c r="B1724" s="21" t="s">
        <v>9</v>
      </c>
      <c r="C1724" s="27">
        <f t="shared" si="1232"/>
        <v>0</v>
      </c>
      <c r="D1724" s="27">
        <f t="shared" si="1255"/>
        <v>0</v>
      </c>
      <c r="E1724" s="27" t="b">
        <f t="shared" si="1231"/>
        <v>1</v>
      </c>
      <c r="F1724" s="29">
        <f t="shared" si="1233"/>
        <v>0</v>
      </c>
      <c r="G1724" s="27">
        <f t="shared" si="1256"/>
        <v>0</v>
      </c>
      <c r="H1724" s="22">
        <f t="shared" si="1234"/>
        <v>21374917432.224007</v>
      </c>
      <c r="I1724" s="23">
        <f t="shared" si="1235"/>
        <v>132580106.5049091</v>
      </c>
      <c r="J1724" s="23">
        <f t="shared" si="1236"/>
        <v>1086</v>
      </c>
      <c r="K1724" s="19">
        <f t="shared" si="1257"/>
        <v>225.0831931027827</v>
      </c>
      <c r="L1724" s="16">
        <f t="shared" si="1237"/>
        <v>147.43812763017064</v>
      </c>
      <c r="M1724" s="23">
        <f>M1723-IF($B1724="B",(Percent_Rent_In_Elsies*2.49%/12 * H1723)/K1723,0)+IF($B1724="D",N1724,0)+IF(B1724="D",AK1723)+IF(B1724="C",F1723*90%)-(Y1724-Y1723)-IF($B1724="A",Q1723/K1723) + IF($B1724="A",Q1723/K1723)</f>
        <v>-35475358.68943508</v>
      </c>
      <c r="N1724" s="23">
        <f t="shared" si="1238"/>
        <v>0</v>
      </c>
      <c r="O1724" s="22">
        <f t="shared" si="1239"/>
        <v>15190171.460868448</v>
      </c>
      <c r="P1724" s="22">
        <f t="shared" si="1270"/>
        <v>0</v>
      </c>
      <c r="Q1724" s="22">
        <f t="shared" si="1271"/>
        <v>0</v>
      </c>
      <c r="R1724" s="22">
        <f t="shared" si="1240"/>
        <v>261334542.06136781</v>
      </c>
      <c r="S1724" s="16">
        <f t="shared" si="1277"/>
        <v>0</v>
      </c>
      <c r="T1724" s="15">
        <f t="shared" si="1241"/>
        <v>6551470.8323529549</v>
      </c>
      <c r="U1724" s="23">
        <f t="shared" si="1258"/>
        <v>1161057.6505200216</v>
      </c>
      <c r="V1724" s="23">
        <f t="shared" si="1259"/>
        <v>0</v>
      </c>
      <c r="W1724" s="23">
        <f t="shared" si="1272"/>
        <v>96593.814621778074</v>
      </c>
      <c r="X1724" s="23">
        <f t="shared" si="1260"/>
        <v>32051201.049657535</v>
      </c>
      <c r="Y1724" s="23">
        <f t="shared" si="1242"/>
        <v>13825559.361691331</v>
      </c>
      <c r="Z1724" s="3">
        <f t="shared" si="1243"/>
        <v>0</v>
      </c>
      <c r="AA1724" s="23">
        <f t="shared" si="1244"/>
        <v>58427223.087173067</v>
      </c>
      <c r="AB1724" s="26">
        <f t="shared" si="1261"/>
        <v>70086276.274228647</v>
      </c>
      <c r="AC1724" s="23">
        <f t="shared" si="1262"/>
        <v>74889487.274228647</v>
      </c>
      <c r="AD1724" s="23">
        <f t="shared" si="1268"/>
        <v>4803211</v>
      </c>
      <c r="AE1724" s="24">
        <f t="shared" si="1276"/>
        <v>70086276.274228647</v>
      </c>
      <c r="AF1724" s="3">
        <f t="shared" si="1263"/>
        <v>0</v>
      </c>
      <c r="AG1724" s="2">
        <f t="shared" si="1245"/>
        <v>0</v>
      </c>
      <c r="AH1724" s="2">
        <f t="shared" si="1246"/>
        <v>121.99202793191486</v>
      </c>
      <c r="AI1724" s="23">
        <f t="shared" si="1269"/>
        <v>9393561383.2782364</v>
      </c>
      <c r="AJ1724" s="23">
        <f t="shared" si="1247"/>
        <v>6219.922423797766</v>
      </c>
      <c r="AK1724" s="23">
        <f t="shared" si="1248"/>
        <v>0</v>
      </c>
      <c r="AL1724" s="23">
        <f t="shared" si="1273"/>
        <v>0</v>
      </c>
      <c r="AM1724" s="23">
        <f t="shared" si="1274"/>
        <v>0</v>
      </c>
      <c r="AN1724" s="16">
        <f t="shared" si="1264"/>
        <v>0</v>
      </c>
      <c r="AO1724" s="23">
        <f t="shared" si="1265"/>
        <v>0</v>
      </c>
      <c r="AP1724" s="22">
        <f t="shared" si="1266"/>
        <v>0</v>
      </c>
      <c r="AQ1724" s="30">
        <f t="shared" si="1249"/>
        <v>7219461745.8594074</v>
      </c>
      <c r="AR1724" s="28">
        <f t="shared" si="1250"/>
        <v>3459017594.7629132</v>
      </c>
      <c r="AS1724" s="25">
        <f t="shared" si="1251"/>
        <v>200337590.02425668</v>
      </c>
      <c r="AT1724" s="32">
        <f t="shared" si="1252"/>
        <v>0</v>
      </c>
      <c r="AU1724" s="23">
        <f t="shared" si="1253"/>
        <v>0</v>
      </c>
      <c r="AV1724" s="22">
        <f t="shared" si="1254"/>
        <v>1002414837.2190915</v>
      </c>
      <c r="AW1724" s="31">
        <f t="shared" si="1267"/>
        <v>4944846206.3608513</v>
      </c>
      <c r="AX1724" s="21"/>
      <c r="AY1724" s="21"/>
      <c r="AZ1724" s="21"/>
      <c r="BA1724" s="21"/>
    </row>
    <row r="1725" spans="1:53" x14ac:dyDescent="0.25">
      <c r="A1725" s="21">
        <f t="shared" si="1275"/>
        <v>582</v>
      </c>
      <c r="B1725" s="21" t="s">
        <v>28</v>
      </c>
      <c r="C1725" s="27">
        <f t="shared" si="1232"/>
        <v>0</v>
      </c>
      <c r="D1725" s="27">
        <f t="shared" si="1255"/>
        <v>0</v>
      </c>
      <c r="E1725" s="27" t="b">
        <f t="shared" si="1231"/>
        <v>1</v>
      </c>
      <c r="F1725" s="29">
        <f t="shared" si="1233"/>
        <v>0</v>
      </c>
      <c r="G1725" s="27">
        <f t="shared" si="1256"/>
        <v>0</v>
      </c>
      <c r="H1725" s="22">
        <f t="shared" si="1234"/>
        <v>21374917432.224007</v>
      </c>
      <c r="I1725" s="23">
        <f t="shared" si="1235"/>
        <v>132580106.5049091</v>
      </c>
      <c r="J1725" s="23">
        <f t="shared" si="1236"/>
        <v>1086</v>
      </c>
      <c r="K1725" s="19">
        <f t="shared" si="1257"/>
        <v>225.0831931027827</v>
      </c>
      <c r="L1725" s="16">
        <f t="shared" si="1237"/>
        <v>147.43812763017064</v>
      </c>
      <c r="M1725" s="23">
        <f>M1724-IF($B1725="B",(Percent_Rent_In_Elsies*2.49%/12 * H1724)/K1724,0)+IF($B1725="D",N1725,0)+IF(B1725="D",AK1724)+IF(B1725="C",F1724*90%)-(Y1725-Y1724)-IF($B1725="A",Q1724/K1724) + IF($B1725="A",Q1724/K1724)</f>
        <v>-35475358.68943508</v>
      </c>
      <c r="N1725" s="23">
        <f t="shared" si="1238"/>
        <v>0</v>
      </c>
      <c r="O1725" s="22">
        <f t="shared" si="1239"/>
        <v>0</v>
      </c>
      <c r="P1725" s="22">
        <f t="shared" si="1270"/>
        <v>15190171.460868448</v>
      </c>
      <c r="Q1725" s="22">
        <f t="shared" si="1271"/>
        <v>0</v>
      </c>
      <c r="R1725" s="22">
        <f t="shared" si="1240"/>
        <v>261334542.06136781</v>
      </c>
      <c r="S1725" s="16">
        <f t="shared" si="1277"/>
        <v>0</v>
      </c>
      <c r="T1725" s="15">
        <f t="shared" si="1241"/>
        <v>0</v>
      </c>
      <c r="U1725" s="23">
        <f t="shared" si="1258"/>
        <v>1161057.6505200216</v>
      </c>
      <c r="V1725" s="23">
        <f t="shared" si="1259"/>
        <v>0</v>
      </c>
      <c r="W1725" s="23">
        <f t="shared" si="1272"/>
        <v>0</v>
      </c>
      <c r="X1725" s="23">
        <f t="shared" si="1260"/>
        <v>32051201.049657535</v>
      </c>
      <c r="Y1725" s="23">
        <f t="shared" si="1242"/>
        <v>13825559.361691331</v>
      </c>
      <c r="Z1725" s="3">
        <f t="shared" si="1243"/>
        <v>4829.6907310889046</v>
      </c>
      <c r="AA1725" s="23">
        <f t="shared" si="1244"/>
        <v>58499668.448139399</v>
      </c>
      <c r="AB1725" s="26">
        <f t="shared" si="1261"/>
        <v>70086276.274228647</v>
      </c>
      <c r="AC1725" s="23">
        <f t="shared" si="1262"/>
        <v>74889487.274228647</v>
      </c>
      <c r="AD1725" s="23">
        <f t="shared" si="1268"/>
        <v>4803211</v>
      </c>
      <c r="AE1725" s="24">
        <f t="shared" si="1276"/>
        <v>70086276.274228647</v>
      </c>
      <c r="AF1725" s="3">
        <f t="shared" si="1263"/>
        <v>0</v>
      </c>
      <c r="AG1725" s="2">
        <f t="shared" si="1245"/>
        <v>579562887.73066854</v>
      </c>
      <c r="AH1725" s="2">
        <f t="shared" si="1246"/>
        <v>121.99202793191486</v>
      </c>
      <c r="AI1725" s="23">
        <f t="shared" si="1269"/>
        <v>9405208692.686655</v>
      </c>
      <c r="AJ1725" s="23">
        <f t="shared" si="1247"/>
        <v>6219.922423797766</v>
      </c>
      <c r="AK1725" s="23">
        <f t="shared" si="1248"/>
        <v>0</v>
      </c>
      <c r="AL1725" s="23">
        <f t="shared" si="1273"/>
        <v>0</v>
      </c>
      <c r="AM1725" s="23">
        <f t="shared" si="1274"/>
        <v>0</v>
      </c>
      <c r="AN1725" s="16">
        <f t="shared" si="1264"/>
        <v>0</v>
      </c>
      <c r="AO1725" s="23">
        <f t="shared" si="1265"/>
        <v>0</v>
      </c>
      <c r="AP1725" s="22">
        <f t="shared" si="1266"/>
        <v>0</v>
      </c>
      <c r="AQ1725" s="30">
        <f t="shared" si="1249"/>
        <v>7219461745.8594074</v>
      </c>
      <c r="AR1725" s="28">
        <f t="shared" si="1250"/>
        <v>3459017594.7629132</v>
      </c>
      <c r="AS1725" s="25">
        <f t="shared" si="1251"/>
        <v>200337590.02425668</v>
      </c>
      <c r="AT1725" s="32">
        <f t="shared" si="1252"/>
        <v>9659.3814621778092</v>
      </c>
      <c r="AU1725" s="23">
        <f t="shared" si="1253"/>
        <v>9659.3814621778092</v>
      </c>
      <c r="AV1725" s="22">
        <f t="shared" si="1254"/>
        <v>1008966308.0514445</v>
      </c>
      <c r="AW1725" s="31">
        <f t="shared" si="1267"/>
        <v>4944846206.3608503</v>
      </c>
      <c r="AX1725" s="21"/>
      <c r="AY1725" s="21"/>
      <c r="AZ1725" s="21"/>
      <c r="BA1725" s="21"/>
    </row>
    <row r="1726" spans="1:53" x14ac:dyDescent="0.25">
      <c r="A1726">
        <f t="shared" si="1275"/>
        <v>583</v>
      </c>
      <c r="B1726" t="s">
        <v>6</v>
      </c>
      <c r="C1726" s="27">
        <f t="shared" si="1232"/>
        <v>0</v>
      </c>
      <c r="D1726" s="27">
        <f t="shared" si="1255"/>
        <v>0</v>
      </c>
      <c r="E1726" s="27" t="b">
        <f t="shared" si="1231"/>
        <v>1</v>
      </c>
      <c r="F1726" s="29">
        <f t="shared" si="1233"/>
        <v>0</v>
      </c>
      <c r="G1726" s="27">
        <f t="shared" si="1256"/>
        <v>0</v>
      </c>
      <c r="H1726" s="22">
        <f t="shared" si="1234"/>
        <v>21410542294.611046</v>
      </c>
      <c r="I1726" s="23">
        <f t="shared" si="1235"/>
        <v>132580106.5049091</v>
      </c>
      <c r="J1726" s="23">
        <f t="shared" si="1236"/>
        <v>1086</v>
      </c>
      <c r="K1726" s="19">
        <f t="shared" si="1257"/>
        <v>225.0831931027827</v>
      </c>
      <c r="L1726" s="16">
        <f t="shared" si="1237"/>
        <v>147.68385784288759</v>
      </c>
      <c r="M1726" s="23">
        <f>M1725-IF($B1726="B",(Percent_Rent_In_Elsies*2.49%/12 * H1725)/K1725,0)+IF($B1726="D",N1726,0)+IF(B1726="D",AK1725)+IF(B1726="C",F1725*90%)-(Y1726-Y1725)-IF($B1726="A",Q1725/K1725) + IF($B1726="A",Q1725/K1725)</f>
        <v>-35475358.68943508</v>
      </c>
      <c r="N1726" s="23">
        <f t="shared" si="1238"/>
        <v>0</v>
      </c>
      <c r="O1726" s="22">
        <f t="shared" si="1239"/>
        <v>0</v>
      </c>
      <c r="P1726" s="22">
        <f t="shared" si="1270"/>
        <v>0</v>
      </c>
      <c r="Q1726" s="22">
        <f t="shared" si="1271"/>
        <v>0</v>
      </c>
      <c r="R1726" s="22">
        <f t="shared" si="1240"/>
        <v>261334542.06136781</v>
      </c>
      <c r="S1726" s="16">
        <f t="shared" si="1277"/>
        <v>0</v>
      </c>
      <c r="T1726" s="15">
        <f t="shared" si="1241"/>
        <v>0</v>
      </c>
      <c r="U1726" s="23">
        <f t="shared" si="1258"/>
        <v>1161057.6505200216</v>
      </c>
      <c r="V1726" s="23">
        <f t="shared" si="1259"/>
        <v>0</v>
      </c>
      <c r="W1726" s="23">
        <f t="shared" si="1272"/>
        <v>0</v>
      </c>
      <c r="X1726" s="23">
        <f t="shared" si="1260"/>
        <v>32075349.503312983</v>
      </c>
      <c r="Y1726" s="23">
        <f t="shared" si="1242"/>
        <v>13825559.361691331</v>
      </c>
      <c r="Z1726" s="3">
        <f t="shared" si="1243"/>
        <v>0</v>
      </c>
      <c r="AA1726" s="23">
        <f t="shared" si="1244"/>
        <v>58499668.448139399</v>
      </c>
      <c r="AB1726" s="26">
        <f t="shared" si="1261"/>
        <v>70086276.274228647</v>
      </c>
      <c r="AC1726" s="23">
        <f t="shared" si="1262"/>
        <v>74889487.274228647</v>
      </c>
      <c r="AD1726" s="23">
        <f t="shared" si="1268"/>
        <v>4803211</v>
      </c>
      <c r="AE1726" s="24">
        <f t="shared" si="1276"/>
        <v>70086276.274228647</v>
      </c>
      <c r="AF1726" s="3">
        <f t="shared" si="1263"/>
        <v>0</v>
      </c>
      <c r="AG1726" s="2">
        <f t="shared" si="1245"/>
        <v>0</v>
      </c>
      <c r="AH1726" s="2">
        <f t="shared" si="1246"/>
        <v>122.19534797846805</v>
      </c>
      <c r="AI1726" s="23">
        <f t="shared" si="1269"/>
        <v>9405208692.686655</v>
      </c>
      <c r="AJ1726" s="23">
        <f t="shared" si="1247"/>
        <v>6219.922423797766</v>
      </c>
      <c r="AK1726" s="23">
        <f t="shared" si="1248"/>
        <v>0</v>
      </c>
      <c r="AL1726" s="23">
        <f t="shared" si="1273"/>
        <v>0</v>
      </c>
      <c r="AM1726" s="23">
        <f t="shared" si="1274"/>
        <v>0</v>
      </c>
      <c r="AN1726" s="16">
        <f t="shared" si="1264"/>
        <v>0</v>
      </c>
      <c r="AO1726" s="23">
        <f t="shared" si="1265"/>
        <v>0</v>
      </c>
      <c r="AP1726" s="22">
        <f t="shared" si="1266"/>
        <v>0</v>
      </c>
      <c r="AQ1726" s="30">
        <f t="shared" si="1249"/>
        <v>7219461745.8594074</v>
      </c>
      <c r="AR1726" s="28">
        <f t="shared" si="1250"/>
        <v>3459017594.7629132</v>
      </c>
      <c r="AS1726" s="25">
        <f t="shared" si="1251"/>
        <v>200337590.02425668</v>
      </c>
      <c r="AT1726" s="32">
        <f t="shared" si="1252"/>
        <v>0</v>
      </c>
      <c r="AU1726" s="23">
        <f t="shared" si="1253"/>
        <v>0</v>
      </c>
      <c r="AV1726" s="22">
        <f t="shared" si="1254"/>
        <v>1008966308.0514445</v>
      </c>
      <c r="AW1726" s="31">
        <f t="shared" si="1267"/>
        <v>4929656034.8999825</v>
      </c>
    </row>
    <row r="1727" spans="1:53" x14ac:dyDescent="0.25">
      <c r="A1727">
        <f t="shared" si="1275"/>
        <v>583</v>
      </c>
      <c r="B1727" t="s">
        <v>7</v>
      </c>
      <c r="C1727" s="27">
        <f t="shared" si="1232"/>
        <v>0</v>
      </c>
      <c r="D1727" s="27">
        <f t="shared" si="1255"/>
        <v>0</v>
      </c>
      <c r="E1727" s="27" t="b">
        <f t="shared" si="1231"/>
        <v>1</v>
      </c>
      <c r="F1727" s="29">
        <f t="shared" si="1233"/>
        <v>0</v>
      </c>
      <c r="G1727" s="27">
        <f t="shared" si="1256"/>
        <v>0</v>
      </c>
      <c r="H1727" s="22">
        <f t="shared" si="1234"/>
        <v>21410542294.611046</v>
      </c>
      <c r="I1727" s="23">
        <f t="shared" si="1235"/>
        <v>132580106.5049091</v>
      </c>
      <c r="J1727" s="23">
        <f t="shared" si="1236"/>
        <v>1086</v>
      </c>
      <c r="K1727" s="19">
        <f t="shared" si="1257"/>
        <v>225.0831931027827</v>
      </c>
      <c r="L1727" s="16">
        <f t="shared" si="1237"/>
        <v>147.68385784288759</v>
      </c>
      <c r="M1727" s="23">
        <f>M1726-IF($B1727="B",(Percent_Rent_In_Elsies*2.49%/12 * H1726)/K1726,0)+IF($B1727="D",N1727,0)+IF(B1727="D",AK1726)+IF(B1727="C",F1726*90%)-(Y1727-Y1726)-IF($B1727="A",Q1726/K1726) + IF($B1727="A",Q1726/K1726)</f>
        <v>-35574048.588598341</v>
      </c>
      <c r="N1727" s="23">
        <f t="shared" si="1238"/>
        <v>0</v>
      </c>
      <c r="O1727" s="22">
        <f t="shared" si="1239"/>
        <v>0</v>
      </c>
      <c r="P1727" s="22">
        <f t="shared" si="1270"/>
        <v>0</v>
      </c>
      <c r="Q1727" s="22">
        <f t="shared" si="1271"/>
        <v>0</v>
      </c>
      <c r="R1727" s="22">
        <f t="shared" si="1240"/>
        <v>239556663.55625382</v>
      </c>
      <c r="S1727" s="16">
        <f t="shared" si="1277"/>
        <v>21777878.505113985</v>
      </c>
      <c r="T1727" s="15">
        <f t="shared" si="1241"/>
        <v>0</v>
      </c>
      <c r="U1727" s="23">
        <f t="shared" si="1258"/>
        <v>1064302.8463100197</v>
      </c>
      <c r="V1727" s="23">
        <f t="shared" si="1259"/>
        <v>96754.804210001792</v>
      </c>
      <c r="W1727" s="23">
        <f t="shared" si="1272"/>
        <v>0</v>
      </c>
      <c r="X1727" s="23">
        <f t="shared" si="1260"/>
        <v>32075349.503312983</v>
      </c>
      <c r="Y1727" s="23">
        <f t="shared" si="1242"/>
        <v>13825559.361691331</v>
      </c>
      <c r="Z1727" s="3">
        <f t="shared" si="1243"/>
        <v>0</v>
      </c>
      <c r="AA1727" s="23">
        <f t="shared" si="1244"/>
        <v>58499668.448139399</v>
      </c>
      <c r="AB1727" s="26">
        <f t="shared" si="1261"/>
        <v>70086276.274228647</v>
      </c>
      <c r="AC1727" s="23">
        <f t="shared" si="1262"/>
        <v>74889487.274228647</v>
      </c>
      <c r="AD1727" s="23">
        <f t="shared" si="1268"/>
        <v>4803211</v>
      </c>
      <c r="AE1727" s="24">
        <f t="shared" si="1276"/>
        <v>70086276.274228647</v>
      </c>
      <c r="AF1727" s="3">
        <f t="shared" si="1263"/>
        <v>0</v>
      </c>
      <c r="AG1727" s="2">
        <f t="shared" si="1245"/>
        <v>0</v>
      </c>
      <c r="AH1727" s="2">
        <f t="shared" si="1246"/>
        <v>122.19534797846805</v>
      </c>
      <c r="AI1727" s="23">
        <f t="shared" si="1269"/>
        <v>9405208692.686655</v>
      </c>
      <c r="AJ1727" s="23">
        <f t="shared" si="1247"/>
        <v>6219.922423797766</v>
      </c>
      <c r="AK1727" s="23">
        <f t="shared" si="1248"/>
        <v>0</v>
      </c>
      <c r="AL1727" s="23">
        <f t="shared" si="1273"/>
        <v>2004387.8078346252</v>
      </c>
      <c r="AM1727" s="23">
        <f t="shared" si="1274"/>
        <v>1870070500.7906151</v>
      </c>
      <c r="AN1727" s="16">
        <f t="shared" si="1264"/>
        <v>0</v>
      </c>
      <c r="AO1727" s="23">
        <f t="shared" si="1265"/>
        <v>98689.89916326337</v>
      </c>
      <c r="AP1727" s="22">
        <f t="shared" si="1266"/>
        <v>22213437.630658962</v>
      </c>
      <c r="AQ1727" s="30">
        <f t="shared" si="1249"/>
        <v>7263699806.9008646</v>
      </c>
      <c r="AR1727" s="28">
        <f t="shared" si="1250"/>
        <v>3481042218.1737118</v>
      </c>
      <c r="AS1727" s="25">
        <f t="shared" si="1251"/>
        <v>200337590.02425668</v>
      </c>
      <c r="AT1727" s="32">
        <f t="shared" si="1252"/>
        <v>0</v>
      </c>
      <c r="AU1727" s="23">
        <f t="shared" si="1253"/>
        <v>0</v>
      </c>
      <c r="AV1727" s="22">
        <f t="shared" si="1254"/>
        <v>1008966308.0514445</v>
      </c>
      <c r="AW1727" s="31">
        <f t="shared" si="1267"/>
        <v>4973894095.9414396</v>
      </c>
    </row>
    <row r="1728" spans="1:53" s="21" customFormat="1" x14ac:dyDescent="0.25">
      <c r="A1728">
        <f t="shared" si="1275"/>
        <v>583</v>
      </c>
      <c r="B1728" t="s">
        <v>8</v>
      </c>
      <c r="C1728" s="27">
        <f t="shared" si="1232"/>
        <v>0</v>
      </c>
      <c r="D1728" s="27">
        <f t="shared" si="1255"/>
        <v>0</v>
      </c>
      <c r="E1728" s="27" t="b">
        <f t="shared" si="1231"/>
        <v>1</v>
      </c>
      <c r="F1728" s="29">
        <f t="shared" si="1233"/>
        <v>0</v>
      </c>
      <c r="G1728" s="27">
        <f t="shared" si="1256"/>
        <v>0</v>
      </c>
      <c r="H1728" s="22">
        <f t="shared" si="1234"/>
        <v>21410542294.611046</v>
      </c>
      <c r="I1728" s="23">
        <f t="shared" si="1235"/>
        <v>132580106.5049091</v>
      </c>
      <c r="J1728" s="23">
        <f t="shared" si="1236"/>
        <v>1086</v>
      </c>
      <c r="K1728" s="19">
        <f t="shared" si="1257"/>
        <v>225.0831931027827</v>
      </c>
      <c r="L1728" s="16">
        <f t="shared" si="1237"/>
        <v>147.68385784288759</v>
      </c>
      <c r="M1728" s="23">
        <f>M1727-IF($B1728="B",(Percent_Rent_In_Elsies*2.49%/12 * H1727)/K1727,0)+IF($B1728="D",N1728,0)+IF(B1728="D",AK1727)+IF(B1728="C",F1727*90%)-(Y1728-Y1727)-IF($B1728="A",Q1727/K1727) + IF($B1728="A",Q1727/K1727)</f>
        <v>-35574048.588598341</v>
      </c>
      <c r="N1728" s="23">
        <f t="shared" si="1238"/>
        <v>0</v>
      </c>
      <c r="O1728" s="22">
        <f t="shared" si="1239"/>
        <v>0</v>
      </c>
      <c r="P1728" s="22">
        <f t="shared" si="1270"/>
        <v>0</v>
      </c>
      <c r="Q1728" s="22">
        <f t="shared" si="1271"/>
        <v>0</v>
      </c>
      <c r="R1728" s="22">
        <f t="shared" si="1240"/>
        <v>261770101.18691278</v>
      </c>
      <c r="S1728" s="16">
        <f t="shared" si="1277"/>
        <v>21777878.505113985</v>
      </c>
      <c r="T1728" s="15">
        <f t="shared" si="1241"/>
        <v>0</v>
      </c>
      <c r="U1728" s="23">
        <f t="shared" si="1258"/>
        <v>1162992.7454732831</v>
      </c>
      <c r="V1728" s="23">
        <f t="shared" si="1259"/>
        <v>96754.804210001792</v>
      </c>
      <c r="W1728" s="23">
        <f t="shared" si="1272"/>
        <v>0</v>
      </c>
      <c r="X1728" s="23">
        <f t="shared" si="1260"/>
        <v>32075349.503312983</v>
      </c>
      <c r="Y1728" s="23">
        <f t="shared" si="1242"/>
        <v>13825559.361691331</v>
      </c>
      <c r="Z1728" s="3">
        <f t="shared" si="1243"/>
        <v>0</v>
      </c>
      <c r="AA1728" s="23">
        <f t="shared" si="1244"/>
        <v>58499668.448139399</v>
      </c>
      <c r="AB1728" s="26">
        <f t="shared" si="1261"/>
        <v>70086276.274228662</v>
      </c>
      <c r="AC1728" s="23">
        <f t="shared" si="1262"/>
        <v>74889487.274228647</v>
      </c>
      <c r="AD1728" s="23">
        <f t="shared" si="1268"/>
        <v>4803211</v>
      </c>
      <c r="AE1728" s="24">
        <f t="shared" si="1276"/>
        <v>70086276.274228647</v>
      </c>
      <c r="AF1728" s="3">
        <f t="shared" si="1263"/>
        <v>1E-4</v>
      </c>
      <c r="AG1728" s="2">
        <f t="shared" si="1245"/>
        <v>0</v>
      </c>
      <c r="AH1728" s="2">
        <f t="shared" si="1246"/>
        <v>122.19534797846805</v>
      </c>
      <c r="AI1728" s="23">
        <f t="shared" si="1269"/>
        <v>9405208692.686655</v>
      </c>
      <c r="AJ1728" s="23">
        <f t="shared" si="1247"/>
        <v>6219.922423797766</v>
      </c>
      <c r="AK1728" s="23">
        <f t="shared" si="1248"/>
        <v>59972.43614438529</v>
      </c>
      <c r="AL1728" s="23">
        <f t="shared" si="1273"/>
        <v>0</v>
      </c>
      <c r="AM1728" s="23">
        <f t="shared" si="1274"/>
        <v>0</v>
      </c>
      <c r="AN1728" s="16">
        <f t="shared" si="1264"/>
        <v>0</v>
      </c>
      <c r="AO1728" s="23">
        <f t="shared" si="1265"/>
        <v>0</v>
      </c>
      <c r="AP1728" s="22">
        <f t="shared" si="1266"/>
        <v>0</v>
      </c>
      <c r="AQ1728" s="30">
        <f t="shared" si="1249"/>
        <v>7263699806.9008646</v>
      </c>
      <c r="AR1728" s="28">
        <f t="shared" si="1250"/>
        <v>3481042218.1737118</v>
      </c>
      <c r="AS1728" s="25">
        <f t="shared" si="1251"/>
        <v>200337590.02425668</v>
      </c>
      <c r="AT1728" s="32">
        <f t="shared" si="1252"/>
        <v>0</v>
      </c>
      <c r="AU1728" s="23">
        <f t="shared" si="1253"/>
        <v>0</v>
      </c>
      <c r="AV1728" s="22">
        <f t="shared" si="1254"/>
        <v>1008966308.0514445</v>
      </c>
      <c r="AW1728" s="31">
        <f t="shared" si="1267"/>
        <v>4973894095.9414396</v>
      </c>
      <c r="AX1728"/>
      <c r="AY1728"/>
      <c r="AZ1728"/>
      <c r="BA1728"/>
    </row>
    <row r="1729" spans="1:53" s="21" customFormat="1" x14ac:dyDescent="0.25">
      <c r="A1729">
        <f t="shared" si="1275"/>
        <v>583</v>
      </c>
      <c r="B1729" t="s">
        <v>9</v>
      </c>
      <c r="C1729" s="27">
        <f t="shared" si="1232"/>
        <v>0</v>
      </c>
      <c r="D1729" s="27">
        <f t="shared" si="1255"/>
        <v>0</v>
      </c>
      <c r="E1729" s="27" t="b">
        <f t="shared" si="1231"/>
        <v>1</v>
      </c>
      <c r="F1729" s="29">
        <f t="shared" si="1233"/>
        <v>0</v>
      </c>
      <c r="G1729" s="27">
        <f t="shared" si="1256"/>
        <v>0</v>
      </c>
      <c r="H1729" s="22">
        <f t="shared" si="1234"/>
        <v>21410542294.611046</v>
      </c>
      <c r="I1729" s="23">
        <f t="shared" si="1235"/>
        <v>132580106.5049091</v>
      </c>
      <c r="J1729" s="23">
        <f t="shared" si="1236"/>
        <v>1086</v>
      </c>
      <c r="K1729" s="19">
        <f t="shared" si="1257"/>
        <v>225.0831931027827</v>
      </c>
      <c r="L1729" s="16">
        <f t="shared" si="1237"/>
        <v>147.68385784288759</v>
      </c>
      <c r="M1729" s="23">
        <f>M1728-IF($B1729="B",(Percent_Rent_In_Elsies*2.49%/12 * H1728)/K1728,0)+IF($B1729="D",N1729,0)+IF(B1729="D",AK1728)+IF(B1729="C",F1728*90%)-(Y1729-Y1728)-IF($B1729="A",Q1728/K1728) + IF($B1729="A",Q1728/K1728)</f>
        <v>-35514076.152453959</v>
      </c>
      <c r="N1729" s="23">
        <f t="shared" si="1238"/>
        <v>0</v>
      </c>
      <c r="O1729" s="22">
        <f t="shared" si="1239"/>
        <v>15215488.512316789</v>
      </c>
      <c r="P1729" s="22">
        <f t="shared" si="1270"/>
        <v>0</v>
      </c>
      <c r="Q1729" s="22">
        <f t="shared" si="1271"/>
        <v>0</v>
      </c>
      <c r="R1729" s="22">
        <f t="shared" si="1240"/>
        <v>261770101.18691278</v>
      </c>
      <c r="S1729" s="16">
        <f t="shared" si="1277"/>
        <v>0</v>
      </c>
      <c r="T1729" s="15">
        <f t="shared" si="1241"/>
        <v>6562389.9927971959</v>
      </c>
      <c r="U1729" s="23">
        <f t="shared" si="1258"/>
        <v>1162992.7454732831</v>
      </c>
      <c r="V1729" s="23">
        <f t="shared" si="1259"/>
        <v>0</v>
      </c>
      <c r="W1729" s="23">
        <f t="shared" si="1272"/>
        <v>96754.804210001792</v>
      </c>
      <c r="X1729" s="23">
        <f t="shared" si="1260"/>
        <v>32075349.503312983</v>
      </c>
      <c r="Y1729" s="23">
        <f t="shared" si="1242"/>
        <v>13825559.361691331</v>
      </c>
      <c r="Z1729" s="3">
        <f t="shared" si="1243"/>
        <v>0</v>
      </c>
      <c r="AA1729" s="23">
        <f t="shared" si="1244"/>
        <v>58439696.011995018</v>
      </c>
      <c r="AB1729" s="26">
        <f t="shared" si="1261"/>
        <v>70086276.274228662</v>
      </c>
      <c r="AC1729" s="23">
        <f t="shared" si="1262"/>
        <v>74889487.274228647</v>
      </c>
      <c r="AD1729" s="23">
        <f t="shared" si="1268"/>
        <v>4803211</v>
      </c>
      <c r="AE1729" s="24">
        <f t="shared" si="1276"/>
        <v>70086276.274228647</v>
      </c>
      <c r="AF1729" s="3">
        <f t="shared" si="1263"/>
        <v>0</v>
      </c>
      <c r="AG1729" s="2">
        <f t="shared" si="1245"/>
        <v>0</v>
      </c>
      <c r="AH1729" s="2">
        <f t="shared" si="1246"/>
        <v>122.19534797846805</v>
      </c>
      <c r="AI1729" s="23">
        <f t="shared" si="1269"/>
        <v>9395566701.6684189</v>
      </c>
      <c r="AJ1729" s="23">
        <f t="shared" si="1247"/>
        <v>6219.922423797766</v>
      </c>
      <c r="AK1729" s="23">
        <f t="shared" si="1248"/>
        <v>0</v>
      </c>
      <c r="AL1729" s="23">
        <f t="shared" si="1273"/>
        <v>0</v>
      </c>
      <c r="AM1729" s="23">
        <f t="shared" si="1274"/>
        <v>0</v>
      </c>
      <c r="AN1729" s="16">
        <f t="shared" si="1264"/>
        <v>0</v>
      </c>
      <c r="AO1729" s="23">
        <f t="shared" si="1265"/>
        <v>0</v>
      </c>
      <c r="AP1729" s="22">
        <f t="shared" si="1266"/>
        <v>0</v>
      </c>
      <c r="AQ1729" s="30">
        <f t="shared" si="1249"/>
        <v>7263699806.9008646</v>
      </c>
      <c r="AR1729" s="28">
        <f t="shared" si="1250"/>
        <v>3481042218.1737118</v>
      </c>
      <c r="AS1729" s="25">
        <f t="shared" si="1251"/>
        <v>200337590.02425668</v>
      </c>
      <c r="AT1729" s="32">
        <f t="shared" si="1252"/>
        <v>0</v>
      </c>
      <c r="AU1729" s="23">
        <f t="shared" si="1253"/>
        <v>0</v>
      </c>
      <c r="AV1729" s="22">
        <f t="shared" si="1254"/>
        <v>1008966308.0514445</v>
      </c>
      <c r="AW1729" s="31">
        <f t="shared" si="1267"/>
        <v>4973894095.9414396</v>
      </c>
      <c r="AX1729"/>
      <c r="AY1729"/>
      <c r="AZ1729"/>
      <c r="BA1729"/>
    </row>
    <row r="1730" spans="1:53" x14ac:dyDescent="0.25">
      <c r="A1730" s="21">
        <f t="shared" si="1275"/>
        <v>583</v>
      </c>
      <c r="B1730" s="21" t="s">
        <v>28</v>
      </c>
      <c r="C1730" s="27">
        <f t="shared" si="1232"/>
        <v>0</v>
      </c>
      <c r="D1730" s="27">
        <f t="shared" si="1255"/>
        <v>0</v>
      </c>
      <c r="E1730" s="27" t="b">
        <f t="shared" si="1231"/>
        <v>1</v>
      </c>
      <c r="F1730" s="29">
        <f t="shared" si="1233"/>
        <v>0</v>
      </c>
      <c r="G1730" s="27">
        <f t="shared" si="1256"/>
        <v>0</v>
      </c>
      <c r="H1730" s="22">
        <f t="shared" si="1234"/>
        <v>21410542294.611046</v>
      </c>
      <c r="I1730" s="23">
        <f t="shared" si="1235"/>
        <v>132580106.5049091</v>
      </c>
      <c r="J1730" s="23">
        <f t="shared" si="1236"/>
        <v>1086</v>
      </c>
      <c r="K1730" s="19">
        <f t="shared" si="1257"/>
        <v>225.0831931027827</v>
      </c>
      <c r="L1730" s="16">
        <f t="shared" si="1237"/>
        <v>147.68385784288759</v>
      </c>
      <c r="M1730" s="23">
        <f>M1729-IF($B1730="B",(Percent_Rent_In_Elsies*2.49%/12 * H1729)/K1729,0)+IF($B1730="D",N1730,0)+IF(B1730="D",AK1729)+IF(B1730="C",F1729*90%)-(Y1730-Y1729)-IF($B1730="A",Q1729/K1729) + IF($B1730="A",Q1729/K1729)</f>
        <v>-35514076.152453959</v>
      </c>
      <c r="N1730" s="23">
        <f t="shared" si="1238"/>
        <v>0</v>
      </c>
      <c r="O1730" s="22">
        <f t="shared" si="1239"/>
        <v>0</v>
      </c>
      <c r="P1730" s="22">
        <f t="shared" si="1270"/>
        <v>15215488.512316789</v>
      </c>
      <c r="Q1730" s="22">
        <f t="shared" si="1271"/>
        <v>0</v>
      </c>
      <c r="R1730" s="22">
        <f t="shared" si="1240"/>
        <v>261770101.18691278</v>
      </c>
      <c r="S1730" s="16">
        <f t="shared" si="1277"/>
        <v>0</v>
      </c>
      <c r="T1730" s="15">
        <f t="shared" si="1241"/>
        <v>0</v>
      </c>
      <c r="U1730" s="23">
        <f t="shared" si="1258"/>
        <v>1162992.7454732831</v>
      </c>
      <c r="V1730" s="23">
        <f t="shared" si="1259"/>
        <v>0</v>
      </c>
      <c r="W1730" s="23">
        <f t="shared" si="1272"/>
        <v>0</v>
      </c>
      <c r="X1730" s="23">
        <f t="shared" si="1260"/>
        <v>32075349.503312983</v>
      </c>
      <c r="Y1730" s="23">
        <f t="shared" si="1242"/>
        <v>13825559.361691331</v>
      </c>
      <c r="Z1730" s="3">
        <f t="shared" si="1243"/>
        <v>4837.7402105000901</v>
      </c>
      <c r="AA1730" s="23">
        <f t="shared" si="1244"/>
        <v>58512262.115152515</v>
      </c>
      <c r="AB1730" s="26">
        <f t="shared" si="1261"/>
        <v>70086276.274228662</v>
      </c>
      <c r="AC1730" s="23">
        <f t="shared" si="1262"/>
        <v>74889487.274228647</v>
      </c>
      <c r="AD1730" s="23">
        <f t="shared" si="1268"/>
        <v>4803211</v>
      </c>
      <c r="AE1730" s="24">
        <f t="shared" si="1276"/>
        <v>70086276.274228647</v>
      </c>
      <c r="AF1730" s="3">
        <f t="shared" si="1263"/>
        <v>0</v>
      </c>
      <c r="AG1730" s="2">
        <f t="shared" si="1245"/>
        <v>580528825.26001072</v>
      </c>
      <c r="AH1730" s="2">
        <f t="shared" si="1246"/>
        <v>122.19534797846805</v>
      </c>
      <c r="AI1730" s="23">
        <f t="shared" si="1269"/>
        <v>9407233423.246788</v>
      </c>
      <c r="AJ1730" s="23">
        <f t="shared" si="1247"/>
        <v>6219.922423797766</v>
      </c>
      <c r="AK1730" s="23">
        <f t="shared" si="1248"/>
        <v>0</v>
      </c>
      <c r="AL1730" s="23">
        <f t="shared" si="1273"/>
        <v>0</v>
      </c>
      <c r="AM1730" s="23">
        <f t="shared" si="1274"/>
        <v>0</v>
      </c>
      <c r="AN1730" s="16">
        <f t="shared" si="1264"/>
        <v>0</v>
      </c>
      <c r="AO1730" s="23">
        <f t="shared" si="1265"/>
        <v>0</v>
      </c>
      <c r="AP1730" s="22">
        <f t="shared" si="1266"/>
        <v>0</v>
      </c>
      <c r="AQ1730" s="30">
        <f t="shared" si="1249"/>
        <v>7263699806.9008646</v>
      </c>
      <c r="AR1730" s="28">
        <f t="shared" si="1250"/>
        <v>3481042218.1737118</v>
      </c>
      <c r="AS1730" s="25">
        <f t="shared" si="1251"/>
        <v>200337590.02425668</v>
      </c>
      <c r="AT1730" s="32">
        <f t="shared" si="1252"/>
        <v>9675.4804210001803</v>
      </c>
      <c r="AU1730" s="23">
        <f t="shared" si="1253"/>
        <v>9675.4804210001803</v>
      </c>
      <c r="AV1730" s="22">
        <f t="shared" si="1254"/>
        <v>1015528698.0442417</v>
      </c>
      <c r="AW1730" s="31">
        <f t="shared" si="1267"/>
        <v>4973894095.9414396</v>
      </c>
    </row>
    <row r="1731" spans="1:53" x14ac:dyDescent="0.25">
      <c r="A1731">
        <f t="shared" si="1275"/>
        <v>584</v>
      </c>
      <c r="B1731" t="s">
        <v>6</v>
      </c>
      <c r="C1731" s="27">
        <f t="shared" si="1232"/>
        <v>0</v>
      </c>
      <c r="D1731" s="27">
        <f t="shared" si="1255"/>
        <v>0</v>
      </c>
      <c r="E1731" s="27" t="b">
        <f t="shared" si="1231"/>
        <v>1</v>
      </c>
      <c r="F1731" s="29">
        <f t="shared" si="1233"/>
        <v>0</v>
      </c>
      <c r="G1731" s="27">
        <f t="shared" si="1256"/>
        <v>0</v>
      </c>
      <c r="H1731" s="22">
        <f t="shared" si="1234"/>
        <v>21446226531.76873</v>
      </c>
      <c r="I1731" s="23">
        <f t="shared" si="1235"/>
        <v>132580106.5049091</v>
      </c>
      <c r="J1731" s="23">
        <f t="shared" si="1236"/>
        <v>1086</v>
      </c>
      <c r="K1731" s="19">
        <f t="shared" si="1257"/>
        <v>225.0831931027827</v>
      </c>
      <c r="L1731" s="16">
        <f t="shared" si="1237"/>
        <v>147.92999760595907</v>
      </c>
      <c r="M1731" s="23">
        <f>M1730-IF($B1731="B",(Percent_Rent_In_Elsies*2.49%/12 * H1730)/K1730,0)+IF($B1731="D",N1731,0)+IF(B1731="D",AK1730)+IF(B1731="C",F1730*90%)-(Y1731-Y1730)-IF($B1731="A",Q1730/K1730) + IF($B1731="A",Q1730/K1730)</f>
        <v>-35514076.152453959</v>
      </c>
      <c r="N1731" s="23">
        <f t="shared" si="1238"/>
        <v>0</v>
      </c>
      <c r="O1731" s="22">
        <f t="shared" si="1239"/>
        <v>0</v>
      </c>
      <c r="P1731" s="22">
        <f t="shared" si="1270"/>
        <v>0</v>
      </c>
      <c r="Q1731" s="22">
        <f t="shared" si="1271"/>
        <v>0</v>
      </c>
      <c r="R1731" s="22">
        <f t="shared" si="1240"/>
        <v>261770101.18691278</v>
      </c>
      <c r="S1731" s="16">
        <f t="shared" si="1277"/>
        <v>0</v>
      </c>
      <c r="T1731" s="15">
        <f t="shared" si="1241"/>
        <v>0</v>
      </c>
      <c r="U1731" s="23">
        <f t="shared" si="1258"/>
        <v>1162992.7454732831</v>
      </c>
      <c r="V1731" s="23">
        <f t="shared" si="1259"/>
        <v>0</v>
      </c>
      <c r="W1731" s="23">
        <f t="shared" si="1272"/>
        <v>0</v>
      </c>
      <c r="X1731" s="23">
        <f t="shared" si="1260"/>
        <v>32099538.204365481</v>
      </c>
      <c r="Y1731" s="23">
        <f t="shared" si="1242"/>
        <v>13825559.361691331</v>
      </c>
      <c r="Z1731" s="3">
        <f t="shared" si="1243"/>
        <v>0</v>
      </c>
      <c r="AA1731" s="23">
        <f t="shared" si="1244"/>
        <v>58512262.115152515</v>
      </c>
      <c r="AB1731" s="26">
        <f t="shared" si="1261"/>
        <v>70086276.274228662</v>
      </c>
      <c r="AC1731" s="23">
        <f t="shared" si="1262"/>
        <v>74889487.274228647</v>
      </c>
      <c r="AD1731" s="23">
        <f t="shared" si="1268"/>
        <v>4803211</v>
      </c>
      <c r="AE1731" s="24">
        <f t="shared" si="1276"/>
        <v>70086276.274228647</v>
      </c>
      <c r="AF1731" s="3">
        <f t="shared" si="1263"/>
        <v>0</v>
      </c>
      <c r="AG1731" s="2">
        <f t="shared" si="1245"/>
        <v>0</v>
      </c>
      <c r="AH1731" s="2">
        <f t="shared" si="1246"/>
        <v>122.3990068917655</v>
      </c>
      <c r="AI1731" s="23">
        <f t="shared" si="1269"/>
        <v>9407233423.246788</v>
      </c>
      <c r="AJ1731" s="23">
        <f t="shared" si="1247"/>
        <v>6219.922423797766</v>
      </c>
      <c r="AK1731" s="23">
        <f t="shared" si="1248"/>
        <v>0</v>
      </c>
      <c r="AL1731" s="23">
        <f t="shared" si="1273"/>
        <v>0</v>
      </c>
      <c r="AM1731" s="23">
        <f t="shared" si="1274"/>
        <v>0</v>
      </c>
      <c r="AN1731" s="16">
        <f t="shared" si="1264"/>
        <v>0</v>
      </c>
      <c r="AO1731" s="23">
        <f t="shared" si="1265"/>
        <v>0</v>
      </c>
      <c r="AP1731" s="22">
        <f t="shared" si="1266"/>
        <v>0</v>
      </c>
      <c r="AQ1731" s="30">
        <f t="shared" si="1249"/>
        <v>7263699806.9008646</v>
      </c>
      <c r="AR1731" s="28">
        <f t="shared" si="1250"/>
        <v>3481042218.1737118</v>
      </c>
      <c r="AS1731" s="25">
        <f t="shared" si="1251"/>
        <v>200337590.02425668</v>
      </c>
      <c r="AT1731" s="32">
        <f t="shared" si="1252"/>
        <v>0</v>
      </c>
      <c r="AU1731" s="23">
        <f t="shared" si="1253"/>
        <v>0</v>
      </c>
      <c r="AV1731" s="22">
        <f t="shared" si="1254"/>
        <v>1015528698.0442417</v>
      </c>
      <c r="AW1731" s="31">
        <f t="shared" si="1267"/>
        <v>4958678607.4291229</v>
      </c>
    </row>
    <row r="1732" spans="1:53" x14ac:dyDescent="0.25">
      <c r="A1732">
        <f t="shared" si="1275"/>
        <v>584</v>
      </c>
      <c r="B1732" t="s">
        <v>7</v>
      </c>
      <c r="C1732" s="27">
        <f t="shared" si="1232"/>
        <v>0</v>
      </c>
      <c r="D1732" s="27">
        <f t="shared" si="1255"/>
        <v>0</v>
      </c>
      <c r="E1732" s="27" t="b">
        <f t="shared" si="1231"/>
        <v>1</v>
      </c>
      <c r="F1732" s="29">
        <f t="shared" si="1233"/>
        <v>0</v>
      </c>
      <c r="G1732" s="27">
        <f t="shared" si="1256"/>
        <v>0</v>
      </c>
      <c r="H1732" s="22">
        <f t="shared" si="1234"/>
        <v>21446226531.76873</v>
      </c>
      <c r="I1732" s="23">
        <f t="shared" si="1235"/>
        <v>132580106.5049091</v>
      </c>
      <c r="J1732" s="23">
        <f t="shared" si="1236"/>
        <v>1086</v>
      </c>
      <c r="K1732" s="19">
        <f t="shared" si="1257"/>
        <v>225.0831931027827</v>
      </c>
      <c r="L1732" s="16">
        <f t="shared" si="1237"/>
        <v>147.92999760595907</v>
      </c>
      <c r="M1732" s="23">
        <f>M1731-IF($B1732="B",(Percent_Rent_In_Elsies*2.49%/12 * H1731)/K1731,0)+IF($B1732="D",N1732,0)+IF(B1732="D",AK1731)+IF(B1732="C",F1731*90%)-(Y1732-Y1731)-IF($B1732="A",Q1731/K1731) + IF($B1732="A",Q1731/K1731)</f>
        <v>-35612930.534782492</v>
      </c>
      <c r="N1732" s="23">
        <f t="shared" si="1238"/>
        <v>0</v>
      </c>
      <c r="O1732" s="22">
        <f t="shared" si="1239"/>
        <v>0</v>
      </c>
      <c r="P1732" s="22">
        <f t="shared" si="1270"/>
        <v>0</v>
      </c>
      <c r="Q1732" s="22">
        <f t="shared" si="1271"/>
        <v>0</v>
      </c>
      <c r="R1732" s="22">
        <f t="shared" si="1240"/>
        <v>239955926.08800337</v>
      </c>
      <c r="S1732" s="16">
        <f t="shared" si="1277"/>
        <v>21814175.098909397</v>
      </c>
      <c r="T1732" s="15">
        <f t="shared" si="1241"/>
        <v>0</v>
      </c>
      <c r="U1732" s="23">
        <f t="shared" si="1258"/>
        <v>1066076.6833505095</v>
      </c>
      <c r="V1732" s="23">
        <f t="shared" si="1259"/>
        <v>96916.062122773597</v>
      </c>
      <c r="W1732" s="23">
        <f t="shared" si="1272"/>
        <v>0</v>
      </c>
      <c r="X1732" s="23">
        <f t="shared" si="1260"/>
        <v>32099538.204365481</v>
      </c>
      <c r="Y1732" s="23">
        <f t="shared" si="1242"/>
        <v>13825559.361691331</v>
      </c>
      <c r="Z1732" s="3">
        <f t="shared" si="1243"/>
        <v>0</v>
      </c>
      <c r="AA1732" s="23">
        <f t="shared" si="1244"/>
        <v>58512262.115152515</v>
      </c>
      <c r="AB1732" s="26">
        <f t="shared" si="1261"/>
        <v>70086276.274228662</v>
      </c>
      <c r="AC1732" s="23">
        <f t="shared" si="1262"/>
        <v>74889487.274228647</v>
      </c>
      <c r="AD1732" s="23">
        <f t="shared" si="1268"/>
        <v>4803211</v>
      </c>
      <c r="AE1732" s="24">
        <f t="shared" si="1276"/>
        <v>70086276.274228647</v>
      </c>
      <c r="AF1732" s="3">
        <f t="shared" si="1263"/>
        <v>0</v>
      </c>
      <c r="AG1732" s="2">
        <f t="shared" si="1245"/>
        <v>0</v>
      </c>
      <c r="AH1732" s="2">
        <f t="shared" si="1246"/>
        <v>122.3990068917655</v>
      </c>
      <c r="AI1732" s="23">
        <f t="shared" si="1269"/>
        <v>9407233423.246788</v>
      </c>
      <c r="AJ1732" s="23">
        <f t="shared" si="1247"/>
        <v>6219.922423797766</v>
      </c>
      <c r="AK1732" s="23">
        <f t="shared" si="1248"/>
        <v>0</v>
      </c>
      <c r="AL1732" s="23">
        <f t="shared" si="1273"/>
        <v>2024730.5601329803</v>
      </c>
      <c r="AM1732" s="23">
        <f t="shared" si="1274"/>
        <v>1889050051.9679604</v>
      </c>
      <c r="AN1732" s="16">
        <f t="shared" si="1264"/>
        <v>0</v>
      </c>
      <c r="AO1732" s="23">
        <f t="shared" si="1265"/>
        <v>98854.382328535474</v>
      </c>
      <c r="AP1732" s="22">
        <f t="shared" si="1266"/>
        <v>22250460.026710059</v>
      </c>
      <c r="AQ1732" s="30">
        <f t="shared" si="1249"/>
        <v>7308011598.0440578</v>
      </c>
      <c r="AR1732" s="28">
        <f t="shared" si="1250"/>
        <v>3503103549.290195</v>
      </c>
      <c r="AS1732" s="25">
        <f t="shared" si="1251"/>
        <v>200337590.02425668</v>
      </c>
      <c r="AT1732" s="32">
        <f t="shared" si="1252"/>
        <v>0</v>
      </c>
      <c r="AU1732" s="23">
        <f t="shared" si="1253"/>
        <v>0</v>
      </c>
      <c r="AV1732" s="22">
        <f t="shared" si="1254"/>
        <v>1015528698.0442417</v>
      </c>
      <c r="AW1732" s="31">
        <f t="shared" si="1267"/>
        <v>5002990398.5723162</v>
      </c>
    </row>
    <row r="1733" spans="1:53" x14ac:dyDescent="0.25">
      <c r="A1733">
        <f t="shared" si="1275"/>
        <v>584</v>
      </c>
      <c r="B1733" t="s">
        <v>8</v>
      </c>
      <c r="C1733" s="27">
        <f t="shared" si="1232"/>
        <v>0</v>
      </c>
      <c r="D1733" s="27">
        <f t="shared" si="1255"/>
        <v>0</v>
      </c>
      <c r="E1733" s="27" t="b">
        <f t="shared" si="1231"/>
        <v>1</v>
      </c>
      <c r="F1733" s="29">
        <f t="shared" si="1233"/>
        <v>0</v>
      </c>
      <c r="G1733" s="27">
        <f t="shared" si="1256"/>
        <v>0</v>
      </c>
      <c r="H1733" s="22">
        <f t="shared" si="1234"/>
        <v>21446226531.76873</v>
      </c>
      <c r="I1733" s="23">
        <f t="shared" si="1235"/>
        <v>132580106.5049091</v>
      </c>
      <c r="J1733" s="23">
        <f t="shared" si="1236"/>
        <v>1086</v>
      </c>
      <c r="K1733" s="19">
        <f t="shared" si="1257"/>
        <v>225.0831931027827</v>
      </c>
      <c r="L1733" s="16">
        <f t="shared" si="1237"/>
        <v>147.92999760595907</v>
      </c>
      <c r="M1733" s="23">
        <f>M1732-IF($B1733="B",(Percent_Rent_In_Elsies*2.49%/12 * H1732)/K1732,0)+IF($B1733="D",N1733,0)+IF(B1733="D",AK1732)+IF(B1733="C",F1732*90%)-(Y1733-Y1732)-IF($B1733="A",Q1732/K1732) + IF($B1733="A",Q1732/K1732)</f>
        <v>-35612930.534782492</v>
      </c>
      <c r="N1733" s="23">
        <f t="shared" si="1238"/>
        <v>0</v>
      </c>
      <c r="O1733" s="22">
        <f t="shared" si="1239"/>
        <v>0</v>
      </c>
      <c r="P1733" s="22">
        <f t="shared" si="1270"/>
        <v>0</v>
      </c>
      <c r="Q1733" s="22">
        <f t="shared" si="1271"/>
        <v>0</v>
      </c>
      <c r="R1733" s="22">
        <f t="shared" si="1240"/>
        <v>262206386.11471343</v>
      </c>
      <c r="S1733" s="16">
        <f t="shared" si="1277"/>
        <v>21814175.098909397</v>
      </c>
      <c r="T1733" s="15">
        <f t="shared" si="1241"/>
        <v>0</v>
      </c>
      <c r="U1733" s="23">
        <f t="shared" si="1258"/>
        <v>1164931.0656790449</v>
      </c>
      <c r="V1733" s="23">
        <f t="shared" si="1259"/>
        <v>96916.062122773597</v>
      </c>
      <c r="W1733" s="23">
        <f t="shared" si="1272"/>
        <v>0</v>
      </c>
      <c r="X1733" s="23">
        <f t="shared" si="1260"/>
        <v>32099538.204365481</v>
      </c>
      <c r="Y1733" s="23">
        <f t="shared" si="1242"/>
        <v>13825559.361691331</v>
      </c>
      <c r="Z1733" s="3">
        <f t="shared" si="1243"/>
        <v>0</v>
      </c>
      <c r="AA1733" s="23">
        <f t="shared" si="1244"/>
        <v>58512262.115152515</v>
      </c>
      <c r="AB1733" s="26">
        <f t="shared" si="1261"/>
        <v>70086276.274228662</v>
      </c>
      <c r="AC1733" s="23">
        <f t="shared" si="1262"/>
        <v>74889487.274228647</v>
      </c>
      <c r="AD1733" s="23">
        <f t="shared" si="1268"/>
        <v>4803211</v>
      </c>
      <c r="AE1733" s="24">
        <f t="shared" si="1276"/>
        <v>70086276.274228647</v>
      </c>
      <c r="AF1733" s="3">
        <f t="shared" si="1263"/>
        <v>1E-4</v>
      </c>
      <c r="AG1733" s="2">
        <f t="shared" si="1245"/>
        <v>0</v>
      </c>
      <c r="AH1733" s="2">
        <f t="shared" si="1246"/>
        <v>122.3990068917655</v>
      </c>
      <c r="AI1733" s="23">
        <f t="shared" si="1269"/>
        <v>9407233423.246788</v>
      </c>
      <c r="AJ1733" s="23">
        <f t="shared" si="1247"/>
        <v>6219.922423797766</v>
      </c>
      <c r="AK1733" s="23">
        <f t="shared" si="1248"/>
        <v>59966.76989833609</v>
      </c>
      <c r="AL1733" s="23">
        <f t="shared" si="1273"/>
        <v>0</v>
      </c>
      <c r="AM1733" s="23">
        <f t="shared" si="1274"/>
        <v>0</v>
      </c>
      <c r="AN1733" s="16">
        <f t="shared" si="1264"/>
        <v>0</v>
      </c>
      <c r="AO1733" s="23">
        <f t="shared" si="1265"/>
        <v>0</v>
      </c>
      <c r="AP1733" s="22">
        <f t="shared" si="1266"/>
        <v>0</v>
      </c>
      <c r="AQ1733" s="30">
        <f t="shared" si="1249"/>
        <v>7308011598.0440578</v>
      </c>
      <c r="AR1733" s="28">
        <f t="shared" si="1250"/>
        <v>3503103549.290195</v>
      </c>
      <c r="AS1733" s="25">
        <f t="shared" si="1251"/>
        <v>200337590.02425668</v>
      </c>
      <c r="AT1733" s="32">
        <f t="shared" si="1252"/>
        <v>0</v>
      </c>
      <c r="AU1733" s="23">
        <f t="shared" si="1253"/>
        <v>0</v>
      </c>
      <c r="AV1733" s="22">
        <f t="shared" si="1254"/>
        <v>1015528698.0442417</v>
      </c>
      <c r="AW1733" s="31">
        <f t="shared" si="1267"/>
        <v>5002990398.5723162</v>
      </c>
    </row>
    <row r="1734" spans="1:53" x14ac:dyDescent="0.25">
      <c r="A1734" s="21">
        <f t="shared" si="1275"/>
        <v>584</v>
      </c>
      <c r="B1734" s="21" t="s">
        <v>9</v>
      </c>
      <c r="C1734" s="27">
        <f t="shared" si="1232"/>
        <v>0</v>
      </c>
      <c r="D1734" s="27">
        <f t="shared" si="1255"/>
        <v>0</v>
      </c>
      <c r="E1734" s="27" t="b">
        <f t="shared" si="1231"/>
        <v>1</v>
      </c>
      <c r="F1734" s="29">
        <f t="shared" si="1233"/>
        <v>0</v>
      </c>
      <c r="G1734" s="27">
        <f t="shared" si="1256"/>
        <v>0</v>
      </c>
      <c r="H1734" s="22">
        <f t="shared" si="1234"/>
        <v>21446226531.76873</v>
      </c>
      <c r="I1734" s="23">
        <f t="shared" si="1235"/>
        <v>132580106.5049091</v>
      </c>
      <c r="J1734" s="23">
        <f t="shared" si="1236"/>
        <v>1086</v>
      </c>
      <c r="K1734" s="19">
        <f t="shared" si="1257"/>
        <v>225.0831931027827</v>
      </c>
      <c r="L1734" s="16">
        <f t="shared" si="1237"/>
        <v>147.92999760595907</v>
      </c>
      <c r="M1734" s="23">
        <f>M1733-IF($B1734="B",(Percent_Rent_In_Elsies*2.49%/12 * H1733)/K1733,0)+IF($B1734="D",N1734,0)+IF(B1734="D",AK1733)+IF(B1734="C",F1733*90%)-(Y1734-Y1733)-IF($B1734="A",Q1733/K1733) + IF($B1734="A",Q1733/K1733)</f>
        <v>-35552963.764884159</v>
      </c>
      <c r="N1734" s="23">
        <f t="shared" si="1238"/>
        <v>0</v>
      </c>
      <c r="O1734" s="22">
        <f t="shared" si="1239"/>
        <v>15240847.750599746</v>
      </c>
      <c r="P1734" s="22">
        <f t="shared" si="1270"/>
        <v>0</v>
      </c>
      <c r="Q1734" s="22">
        <f t="shared" si="1271"/>
        <v>0</v>
      </c>
      <c r="R1734" s="22">
        <f t="shared" si="1240"/>
        <v>262206386.11471343</v>
      </c>
      <c r="S1734" s="16">
        <f t="shared" si="1277"/>
        <v>0</v>
      </c>
      <c r="T1734" s="15">
        <f t="shared" si="1241"/>
        <v>6573327.348309651</v>
      </c>
      <c r="U1734" s="23">
        <f t="shared" si="1258"/>
        <v>1164931.0656790449</v>
      </c>
      <c r="V1734" s="23">
        <f t="shared" si="1259"/>
        <v>0</v>
      </c>
      <c r="W1734" s="23">
        <f t="shared" si="1272"/>
        <v>96916.062122773597</v>
      </c>
      <c r="X1734" s="23">
        <f t="shared" si="1260"/>
        <v>32099538.204365481</v>
      </c>
      <c r="Y1734" s="23">
        <f t="shared" si="1242"/>
        <v>13825559.361691331</v>
      </c>
      <c r="Z1734" s="3">
        <f t="shared" si="1243"/>
        <v>0</v>
      </c>
      <c r="AA1734" s="23">
        <f t="shared" si="1244"/>
        <v>58452295.345254183</v>
      </c>
      <c r="AB1734" s="26">
        <f t="shared" si="1261"/>
        <v>70086276.274228647</v>
      </c>
      <c r="AC1734" s="23">
        <f t="shared" si="1262"/>
        <v>74889487.274228647</v>
      </c>
      <c r="AD1734" s="23">
        <f t="shared" si="1268"/>
        <v>4803211</v>
      </c>
      <c r="AE1734" s="24">
        <f t="shared" si="1276"/>
        <v>70086276.274228647</v>
      </c>
      <c r="AF1734" s="3">
        <f t="shared" si="1263"/>
        <v>0</v>
      </c>
      <c r="AG1734" s="2">
        <f t="shared" si="1245"/>
        <v>0</v>
      </c>
      <c r="AH1734" s="2">
        <f t="shared" si="1246"/>
        <v>122.3990068917655</v>
      </c>
      <c r="AI1734" s="23">
        <f t="shared" si="1269"/>
        <v>9397592343.2119465</v>
      </c>
      <c r="AJ1734" s="23">
        <f t="shared" si="1247"/>
        <v>6219.922423797766</v>
      </c>
      <c r="AK1734" s="23">
        <f t="shared" si="1248"/>
        <v>0</v>
      </c>
      <c r="AL1734" s="23">
        <f t="shared" si="1273"/>
        <v>0</v>
      </c>
      <c r="AM1734" s="23">
        <f t="shared" si="1274"/>
        <v>0</v>
      </c>
      <c r="AN1734" s="16">
        <f t="shared" si="1264"/>
        <v>0</v>
      </c>
      <c r="AO1734" s="23">
        <f t="shared" si="1265"/>
        <v>0</v>
      </c>
      <c r="AP1734" s="22">
        <f t="shared" si="1266"/>
        <v>0</v>
      </c>
      <c r="AQ1734" s="30">
        <f t="shared" si="1249"/>
        <v>7308011598.0440578</v>
      </c>
      <c r="AR1734" s="28">
        <f t="shared" si="1250"/>
        <v>3503103549.290195</v>
      </c>
      <c r="AS1734" s="25">
        <f t="shared" si="1251"/>
        <v>200337590.02425668</v>
      </c>
      <c r="AT1734" s="32">
        <f t="shared" si="1252"/>
        <v>0</v>
      </c>
      <c r="AU1734" s="23">
        <f t="shared" si="1253"/>
        <v>0</v>
      </c>
      <c r="AV1734" s="22">
        <f t="shared" si="1254"/>
        <v>1015528698.0442417</v>
      </c>
      <c r="AW1734" s="31">
        <f t="shared" si="1267"/>
        <v>5002990398.5723162</v>
      </c>
      <c r="AX1734" s="21"/>
      <c r="AY1734" s="21"/>
      <c r="AZ1734" s="21"/>
      <c r="BA1734" s="21"/>
    </row>
    <row r="1735" spans="1:53" x14ac:dyDescent="0.25">
      <c r="A1735" s="21">
        <f t="shared" si="1275"/>
        <v>584</v>
      </c>
      <c r="B1735" s="21" t="s">
        <v>28</v>
      </c>
      <c r="C1735" s="27">
        <f t="shared" si="1232"/>
        <v>0</v>
      </c>
      <c r="D1735" s="27">
        <f t="shared" si="1255"/>
        <v>0</v>
      </c>
      <c r="E1735" s="27" t="b">
        <f t="shared" si="1231"/>
        <v>1</v>
      </c>
      <c r="F1735" s="29">
        <f t="shared" si="1233"/>
        <v>0</v>
      </c>
      <c r="G1735" s="27">
        <f t="shared" si="1256"/>
        <v>0</v>
      </c>
      <c r="H1735" s="22">
        <f t="shared" si="1234"/>
        <v>21446226531.76873</v>
      </c>
      <c r="I1735" s="23">
        <f t="shared" si="1235"/>
        <v>132580106.5049091</v>
      </c>
      <c r="J1735" s="23">
        <f t="shared" si="1236"/>
        <v>1086</v>
      </c>
      <c r="K1735" s="19">
        <f t="shared" si="1257"/>
        <v>225.0831931027827</v>
      </c>
      <c r="L1735" s="16">
        <f t="shared" si="1237"/>
        <v>147.92999760595907</v>
      </c>
      <c r="M1735" s="23">
        <f>M1734-IF($B1735="B",(Percent_Rent_In_Elsies*2.49%/12 * H1734)/K1734,0)+IF($B1735="D",N1735,0)+IF(B1735="D",AK1734)+IF(B1735="C",F1734*90%)-(Y1735-Y1734)-IF($B1735="A",Q1734/K1734) + IF($B1735="A",Q1734/K1734)</f>
        <v>-35552963.764884159</v>
      </c>
      <c r="N1735" s="23">
        <f t="shared" si="1238"/>
        <v>0</v>
      </c>
      <c r="O1735" s="22">
        <f t="shared" si="1239"/>
        <v>0</v>
      </c>
      <c r="P1735" s="22">
        <f t="shared" si="1270"/>
        <v>15240847.750599746</v>
      </c>
      <c r="Q1735" s="22">
        <f t="shared" si="1271"/>
        <v>0</v>
      </c>
      <c r="R1735" s="22">
        <f t="shared" si="1240"/>
        <v>262206386.11471343</v>
      </c>
      <c r="S1735" s="16">
        <f t="shared" si="1277"/>
        <v>0</v>
      </c>
      <c r="T1735" s="15">
        <f t="shared" si="1241"/>
        <v>0</v>
      </c>
      <c r="U1735" s="23">
        <f t="shared" si="1258"/>
        <v>1164931.0656790449</v>
      </c>
      <c r="V1735" s="23">
        <f t="shared" si="1259"/>
        <v>0</v>
      </c>
      <c r="W1735" s="23">
        <f t="shared" si="1272"/>
        <v>0</v>
      </c>
      <c r="X1735" s="23">
        <f t="shared" si="1260"/>
        <v>32099538.204365481</v>
      </c>
      <c r="Y1735" s="23">
        <f t="shared" si="1242"/>
        <v>13825559.361691331</v>
      </c>
      <c r="Z1735" s="3">
        <f t="shared" si="1243"/>
        <v>4845.8031061386801</v>
      </c>
      <c r="AA1735" s="23">
        <f t="shared" si="1244"/>
        <v>58524982.391846262</v>
      </c>
      <c r="AB1735" s="26">
        <f t="shared" si="1261"/>
        <v>70086276.274228647</v>
      </c>
      <c r="AC1735" s="23">
        <f t="shared" si="1262"/>
        <v>74889487.274228647</v>
      </c>
      <c r="AD1735" s="23">
        <f t="shared" si="1268"/>
        <v>4803211</v>
      </c>
      <c r="AE1735" s="24">
        <f t="shared" si="1276"/>
        <v>70086276.274228647</v>
      </c>
      <c r="AF1735" s="3">
        <f t="shared" si="1263"/>
        <v>0</v>
      </c>
      <c r="AG1735" s="2">
        <f t="shared" si="1245"/>
        <v>581496372.73664165</v>
      </c>
      <c r="AH1735" s="2">
        <f t="shared" si="1246"/>
        <v>122.3990068917655</v>
      </c>
      <c r="AI1735" s="23">
        <f t="shared" si="1269"/>
        <v>9409278509.3149166</v>
      </c>
      <c r="AJ1735" s="23">
        <f t="shared" si="1247"/>
        <v>6219.922423797766</v>
      </c>
      <c r="AK1735" s="23">
        <f t="shared" si="1248"/>
        <v>0</v>
      </c>
      <c r="AL1735" s="23">
        <f t="shared" si="1273"/>
        <v>0</v>
      </c>
      <c r="AM1735" s="23">
        <f t="shared" si="1274"/>
        <v>0</v>
      </c>
      <c r="AN1735" s="16">
        <f t="shared" si="1264"/>
        <v>0</v>
      </c>
      <c r="AO1735" s="23">
        <f t="shared" si="1265"/>
        <v>0</v>
      </c>
      <c r="AP1735" s="22">
        <f t="shared" si="1266"/>
        <v>0</v>
      </c>
      <c r="AQ1735" s="30">
        <f t="shared" si="1249"/>
        <v>7308011598.0440578</v>
      </c>
      <c r="AR1735" s="28">
        <f t="shared" si="1250"/>
        <v>3503103549.290195</v>
      </c>
      <c r="AS1735" s="25">
        <f t="shared" si="1251"/>
        <v>200337590.02425668</v>
      </c>
      <c r="AT1735" s="32">
        <f t="shared" si="1252"/>
        <v>9691.6062122773601</v>
      </c>
      <c r="AU1735" s="23">
        <f t="shared" si="1253"/>
        <v>9691.6062122773601</v>
      </c>
      <c r="AV1735" s="22">
        <f t="shared" si="1254"/>
        <v>1022102025.3925513</v>
      </c>
      <c r="AW1735" s="31">
        <f t="shared" si="1267"/>
        <v>5002990398.5723162</v>
      </c>
      <c r="AX1735" s="21"/>
      <c r="AY1735" s="21"/>
      <c r="AZ1735" s="21"/>
      <c r="BA1735" s="21"/>
    </row>
    <row r="1736" spans="1:53" x14ac:dyDescent="0.25">
      <c r="A1736">
        <f t="shared" si="1275"/>
        <v>585</v>
      </c>
      <c r="B1736" t="s">
        <v>6</v>
      </c>
      <c r="C1736" s="27">
        <f t="shared" si="1232"/>
        <v>0</v>
      </c>
      <c r="D1736" s="27">
        <f t="shared" si="1255"/>
        <v>0</v>
      </c>
      <c r="E1736" s="27" t="b">
        <f t="shared" si="1231"/>
        <v>1</v>
      </c>
      <c r="F1736" s="29">
        <f t="shared" si="1233"/>
        <v>0</v>
      </c>
      <c r="G1736" s="27">
        <f t="shared" si="1256"/>
        <v>0</v>
      </c>
      <c r="H1736" s="22">
        <f t="shared" si="1234"/>
        <v>21481970242.655014</v>
      </c>
      <c r="I1736" s="23">
        <f t="shared" si="1235"/>
        <v>132580106.5049091</v>
      </c>
      <c r="J1736" s="23">
        <f t="shared" si="1236"/>
        <v>1086</v>
      </c>
      <c r="K1736" s="19">
        <f t="shared" si="1257"/>
        <v>225.0831931027827</v>
      </c>
      <c r="L1736" s="16">
        <f t="shared" si="1237"/>
        <v>148.17654760196902</v>
      </c>
      <c r="M1736" s="23">
        <f>M1735-IF($B1736="B",(Percent_Rent_In_Elsies*2.49%/12 * H1735)/K1735,0)+IF($B1736="D",N1736,0)+IF(B1736="D",AK1735)+IF(B1736="C",F1735*90%)-(Y1736-Y1735)-IF($B1736="A",Q1735/K1735) + IF($B1736="A",Q1735/K1735)</f>
        <v>-35552963.764884159</v>
      </c>
      <c r="N1736" s="23">
        <f t="shared" si="1238"/>
        <v>0</v>
      </c>
      <c r="O1736" s="22">
        <f t="shared" si="1239"/>
        <v>0</v>
      </c>
      <c r="P1736" s="22">
        <f t="shared" si="1270"/>
        <v>0</v>
      </c>
      <c r="Q1736" s="22">
        <f t="shared" si="1271"/>
        <v>0</v>
      </c>
      <c r="R1736" s="22">
        <f t="shared" si="1240"/>
        <v>262206386.11471343</v>
      </c>
      <c r="S1736" s="16">
        <f t="shared" si="1277"/>
        <v>0</v>
      </c>
      <c r="T1736" s="15">
        <f t="shared" si="1241"/>
        <v>0</v>
      </c>
      <c r="U1736" s="23">
        <f t="shared" si="1258"/>
        <v>1164931.0656790449</v>
      </c>
      <c r="V1736" s="23">
        <f t="shared" si="1259"/>
        <v>0</v>
      </c>
      <c r="W1736" s="23">
        <f t="shared" si="1272"/>
        <v>0</v>
      </c>
      <c r="X1736" s="23">
        <f t="shared" si="1260"/>
        <v>32123767.219896175</v>
      </c>
      <c r="Y1736" s="23">
        <f t="shared" si="1242"/>
        <v>13825559.361691331</v>
      </c>
      <c r="Z1736" s="3">
        <f t="shared" si="1243"/>
        <v>0</v>
      </c>
      <c r="AA1736" s="23">
        <f t="shared" si="1244"/>
        <v>58524982.391846262</v>
      </c>
      <c r="AB1736" s="26">
        <f t="shared" si="1261"/>
        <v>70086276.274228647</v>
      </c>
      <c r="AC1736" s="23">
        <f t="shared" si="1262"/>
        <v>74889487.274228647</v>
      </c>
      <c r="AD1736" s="23">
        <f t="shared" si="1268"/>
        <v>4803211</v>
      </c>
      <c r="AE1736" s="24">
        <f t="shared" si="1276"/>
        <v>70086276.274228647</v>
      </c>
      <c r="AF1736" s="3">
        <f t="shared" si="1263"/>
        <v>0</v>
      </c>
      <c r="AG1736" s="2">
        <f t="shared" si="1245"/>
        <v>0</v>
      </c>
      <c r="AH1736" s="2">
        <f t="shared" si="1246"/>
        <v>122.60300523658512</v>
      </c>
      <c r="AI1736" s="23">
        <f t="shared" si="1269"/>
        <v>9409278509.3149166</v>
      </c>
      <c r="AJ1736" s="23">
        <f t="shared" si="1247"/>
        <v>6219.922423797766</v>
      </c>
      <c r="AK1736" s="23">
        <f t="shared" si="1248"/>
        <v>0</v>
      </c>
      <c r="AL1736" s="23">
        <f t="shared" si="1273"/>
        <v>0</v>
      </c>
      <c r="AM1736" s="23">
        <f t="shared" si="1274"/>
        <v>0</v>
      </c>
      <c r="AN1736" s="16">
        <f t="shared" si="1264"/>
        <v>0</v>
      </c>
      <c r="AO1736" s="23">
        <f t="shared" si="1265"/>
        <v>0</v>
      </c>
      <c r="AP1736" s="22">
        <f t="shared" si="1266"/>
        <v>0</v>
      </c>
      <c r="AQ1736" s="30">
        <f t="shared" si="1249"/>
        <v>7308011598.0440578</v>
      </c>
      <c r="AR1736" s="28">
        <f t="shared" si="1250"/>
        <v>3503103549.290195</v>
      </c>
      <c r="AS1736" s="25">
        <f t="shared" si="1251"/>
        <v>200337590.02425668</v>
      </c>
      <c r="AT1736" s="32">
        <f t="shared" si="1252"/>
        <v>0</v>
      </c>
      <c r="AU1736" s="23">
        <f t="shared" si="1253"/>
        <v>0</v>
      </c>
      <c r="AV1736" s="22">
        <f t="shared" si="1254"/>
        <v>1022102025.3925513</v>
      </c>
      <c r="AW1736" s="31">
        <f t="shared" si="1267"/>
        <v>4987749550.8217163</v>
      </c>
    </row>
    <row r="1737" spans="1:53" x14ac:dyDescent="0.25">
      <c r="A1737">
        <f t="shared" si="1275"/>
        <v>585</v>
      </c>
      <c r="B1737" t="s">
        <v>7</v>
      </c>
      <c r="C1737" s="27">
        <f t="shared" si="1232"/>
        <v>0</v>
      </c>
      <c r="D1737" s="27">
        <f t="shared" si="1255"/>
        <v>0</v>
      </c>
      <c r="E1737" s="27" t="b">
        <f t="shared" si="1231"/>
        <v>1</v>
      </c>
      <c r="F1737" s="29">
        <f t="shared" si="1233"/>
        <v>0</v>
      </c>
      <c r="G1737" s="27">
        <f t="shared" si="1256"/>
        <v>0</v>
      </c>
      <c r="H1737" s="22">
        <f t="shared" si="1234"/>
        <v>21481970242.655014</v>
      </c>
      <c r="I1737" s="23">
        <f t="shared" si="1235"/>
        <v>132580106.5049091</v>
      </c>
      <c r="J1737" s="23">
        <f t="shared" si="1236"/>
        <v>1086</v>
      </c>
      <c r="K1737" s="19">
        <f t="shared" si="1257"/>
        <v>225.0831931027827</v>
      </c>
      <c r="L1737" s="16">
        <f t="shared" si="1237"/>
        <v>148.17654760196902</v>
      </c>
      <c r="M1737" s="23">
        <f>M1736-IF($B1737="B",(Percent_Rent_In_Elsies*2.49%/12 * H1736)/K1736,0)+IF($B1737="D",N1737,0)+IF(B1737="D",AK1736)+IF(B1737="C",F1736*90%)-(Y1737-Y1736)-IF($B1737="A",Q1736/K1736) + IF($B1737="A",Q1736/K1736)</f>
        <v>-35651982.904516578</v>
      </c>
      <c r="N1737" s="23">
        <f t="shared" si="1238"/>
        <v>0</v>
      </c>
      <c r="O1737" s="22">
        <f t="shared" si="1239"/>
        <v>0</v>
      </c>
      <c r="P1737" s="22">
        <f t="shared" si="1270"/>
        <v>0</v>
      </c>
      <c r="Q1737" s="22">
        <f t="shared" si="1271"/>
        <v>0</v>
      </c>
      <c r="R1737" s="22">
        <f t="shared" si="1240"/>
        <v>240355853.93848732</v>
      </c>
      <c r="S1737" s="16">
        <f t="shared" si="1277"/>
        <v>21850532.17622612</v>
      </c>
      <c r="T1737" s="15">
        <f t="shared" si="1241"/>
        <v>0</v>
      </c>
      <c r="U1737" s="23">
        <f t="shared" si="1258"/>
        <v>1067853.4768724579</v>
      </c>
      <c r="V1737" s="23">
        <f t="shared" si="1259"/>
        <v>97077.588806587082</v>
      </c>
      <c r="W1737" s="23">
        <f t="shared" si="1272"/>
        <v>0</v>
      </c>
      <c r="X1737" s="23">
        <f t="shared" si="1260"/>
        <v>32123767.219896175</v>
      </c>
      <c r="Y1737" s="23">
        <f t="shared" si="1242"/>
        <v>13825559.361691331</v>
      </c>
      <c r="Z1737" s="3">
        <f t="shared" si="1243"/>
        <v>0</v>
      </c>
      <c r="AA1737" s="23">
        <f t="shared" si="1244"/>
        <v>58524982.391846262</v>
      </c>
      <c r="AB1737" s="26">
        <f t="shared" si="1261"/>
        <v>70086276.274228647</v>
      </c>
      <c r="AC1737" s="23">
        <f t="shared" si="1262"/>
        <v>74889487.274228647</v>
      </c>
      <c r="AD1737" s="23">
        <f t="shared" si="1268"/>
        <v>4803211</v>
      </c>
      <c r="AE1737" s="24">
        <f t="shared" si="1276"/>
        <v>70086276.274228647</v>
      </c>
      <c r="AF1737" s="3">
        <f t="shared" si="1263"/>
        <v>0</v>
      </c>
      <c r="AG1737" s="2">
        <f t="shared" si="1245"/>
        <v>0</v>
      </c>
      <c r="AH1737" s="2">
        <f t="shared" si="1246"/>
        <v>122.60300523658512</v>
      </c>
      <c r="AI1737" s="23">
        <f t="shared" si="1269"/>
        <v>9409278509.3149166</v>
      </c>
      <c r="AJ1737" s="23">
        <f t="shared" si="1247"/>
        <v>6219.922423797766</v>
      </c>
      <c r="AK1737" s="23">
        <f t="shared" si="1248"/>
        <v>0</v>
      </c>
      <c r="AL1737" s="23">
        <f t="shared" si="1273"/>
        <v>2045086.0681285858</v>
      </c>
      <c r="AM1737" s="23">
        <f t="shared" si="1274"/>
        <v>1908041504.0624094</v>
      </c>
      <c r="AN1737" s="16">
        <f t="shared" si="1264"/>
        <v>0</v>
      </c>
      <c r="AO1737" s="23">
        <f t="shared" si="1265"/>
        <v>99019.13963241638</v>
      </c>
      <c r="AP1737" s="22">
        <f t="shared" si="1266"/>
        <v>22287544.126754578</v>
      </c>
      <c r="AQ1737" s="30">
        <f t="shared" si="1249"/>
        <v>7352397242.1724901</v>
      </c>
      <c r="AR1737" s="28">
        <f t="shared" si="1250"/>
        <v>3525201649.291872</v>
      </c>
      <c r="AS1737" s="25">
        <f t="shared" si="1251"/>
        <v>200337590.02425668</v>
      </c>
      <c r="AT1737" s="32">
        <f t="shared" si="1252"/>
        <v>0</v>
      </c>
      <c r="AU1737" s="23">
        <f t="shared" si="1253"/>
        <v>0</v>
      </c>
      <c r="AV1737" s="22">
        <f t="shared" si="1254"/>
        <v>1022102025.3925513</v>
      </c>
      <c r="AW1737" s="31">
        <f t="shared" si="1267"/>
        <v>5032135194.9501486</v>
      </c>
    </row>
    <row r="1738" spans="1:53" s="21" customFormat="1" x14ac:dyDescent="0.25">
      <c r="A1738">
        <f t="shared" si="1275"/>
        <v>585</v>
      </c>
      <c r="B1738" t="s">
        <v>8</v>
      </c>
      <c r="C1738" s="27">
        <f t="shared" si="1232"/>
        <v>0</v>
      </c>
      <c r="D1738" s="27">
        <f t="shared" si="1255"/>
        <v>0</v>
      </c>
      <c r="E1738" s="27" t="b">
        <f t="shared" ref="E1738:E1801" si="1278">IF(OR(I1738&gt;Max_Parcels, AI1738&gt;8000000000),TRUE,FALSE)</f>
        <v>1</v>
      </c>
      <c r="F1738" s="29">
        <f t="shared" si="1233"/>
        <v>0</v>
      </c>
      <c r="G1738" s="27">
        <f t="shared" si="1256"/>
        <v>0</v>
      </c>
      <c r="H1738" s="22">
        <f t="shared" si="1234"/>
        <v>21481970242.655014</v>
      </c>
      <c r="I1738" s="23">
        <f t="shared" si="1235"/>
        <v>132580106.5049091</v>
      </c>
      <c r="J1738" s="23">
        <f t="shared" si="1236"/>
        <v>1086</v>
      </c>
      <c r="K1738" s="19">
        <f t="shared" si="1257"/>
        <v>225.0831931027827</v>
      </c>
      <c r="L1738" s="16">
        <f t="shared" si="1237"/>
        <v>148.17654760196902</v>
      </c>
      <c r="M1738" s="23">
        <f>M1737-IF($B1738="B",(Percent_Rent_In_Elsies*2.49%/12 * H1737)/K1737,0)+IF($B1738="D",N1738,0)+IF(B1738="D",AK1737)+IF(B1738="C",F1737*90%)-(Y1738-Y1737)-IF($B1738="A",Q1737/K1737) + IF($B1738="A",Q1737/K1737)</f>
        <v>-35651982.904516578</v>
      </c>
      <c r="N1738" s="23">
        <f t="shared" si="1238"/>
        <v>0</v>
      </c>
      <c r="O1738" s="22">
        <f t="shared" si="1239"/>
        <v>0</v>
      </c>
      <c r="P1738" s="22">
        <f t="shared" si="1270"/>
        <v>0</v>
      </c>
      <c r="Q1738" s="22">
        <f t="shared" si="1271"/>
        <v>0</v>
      </c>
      <c r="R1738" s="22">
        <f t="shared" si="1240"/>
        <v>262643398.0652419</v>
      </c>
      <c r="S1738" s="16">
        <f t="shared" si="1277"/>
        <v>21850532.17622612</v>
      </c>
      <c r="T1738" s="15">
        <f t="shared" si="1241"/>
        <v>0</v>
      </c>
      <c r="U1738" s="23">
        <f t="shared" si="1258"/>
        <v>1166872.6165048743</v>
      </c>
      <c r="V1738" s="23">
        <f t="shared" si="1259"/>
        <v>97077.588806587082</v>
      </c>
      <c r="W1738" s="23">
        <f t="shared" si="1272"/>
        <v>0</v>
      </c>
      <c r="X1738" s="23">
        <f t="shared" si="1260"/>
        <v>32123767.219896175</v>
      </c>
      <c r="Y1738" s="23">
        <f t="shared" si="1242"/>
        <v>13825559.361691331</v>
      </c>
      <c r="Z1738" s="3">
        <f t="shared" si="1243"/>
        <v>0</v>
      </c>
      <c r="AA1738" s="23">
        <f t="shared" si="1244"/>
        <v>58524982.391846262</v>
      </c>
      <c r="AB1738" s="26">
        <f t="shared" si="1261"/>
        <v>70086276.274228662</v>
      </c>
      <c r="AC1738" s="23">
        <f t="shared" si="1262"/>
        <v>74889487.274228647</v>
      </c>
      <c r="AD1738" s="23">
        <f t="shared" si="1268"/>
        <v>4803211</v>
      </c>
      <c r="AE1738" s="24">
        <f t="shared" si="1276"/>
        <v>70086276.274228647</v>
      </c>
      <c r="AF1738" s="3">
        <f t="shared" si="1263"/>
        <v>1E-4</v>
      </c>
      <c r="AG1738" s="2">
        <f t="shared" si="1245"/>
        <v>0</v>
      </c>
      <c r="AH1738" s="2">
        <f t="shared" si="1246"/>
        <v>122.60300523658512</v>
      </c>
      <c r="AI1738" s="23">
        <f t="shared" si="1269"/>
        <v>9409278509.3149166</v>
      </c>
      <c r="AJ1738" s="23">
        <f t="shared" si="1247"/>
        <v>6219.922423797766</v>
      </c>
      <c r="AK1738" s="23">
        <f t="shared" si="1248"/>
        <v>59961.225595889329</v>
      </c>
      <c r="AL1738" s="23">
        <f t="shared" si="1273"/>
        <v>0</v>
      </c>
      <c r="AM1738" s="23">
        <f t="shared" si="1274"/>
        <v>0</v>
      </c>
      <c r="AN1738" s="16">
        <f t="shared" si="1264"/>
        <v>0</v>
      </c>
      <c r="AO1738" s="23">
        <f t="shared" si="1265"/>
        <v>0</v>
      </c>
      <c r="AP1738" s="22">
        <f t="shared" si="1266"/>
        <v>0</v>
      </c>
      <c r="AQ1738" s="30">
        <f t="shared" si="1249"/>
        <v>7352397242.1724901</v>
      </c>
      <c r="AR1738" s="28">
        <f t="shared" si="1250"/>
        <v>3525201649.291872</v>
      </c>
      <c r="AS1738" s="25">
        <f t="shared" si="1251"/>
        <v>200337590.02425668</v>
      </c>
      <c r="AT1738" s="32">
        <f t="shared" si="1252"/>
        <v>0</v>
      </c>
      <c r="AU1738" s="23">
        <f t="shared" si="1253"/>
        <v>0</v>
      </c>
      <c r="AV1738" s="22">
        <f t="shared" si="1254"/>
        <v>1022102025.3925513</v>
      </c>
      <c r="AW1738" s="31">
        <f t="shared" si="1267"/>
        <v>5032135194.9501486</v>
      </c>
      <c r="AX1738"/>
      <c r="AY1738"/>
      <c r="AZ1738"/>
      <c r="BA1738"/>
    </row>
    <row r="1739" spans="1:53" s="21" customFormat="1" x14ac:dyDescent="0.25">
      <c r="A1739">
        <f t="shared" si="1275"/>
        <v>585</v>
      </c>
      <c r="B1739" t="s">
        <v>9</v>
      </c>
      <c r="C1739" s="27">
        <f t="shared" ref="C1739:C1802" si="1279">IF(E1738 = TRUE, 0, IF(AND($B1739="A",P1738&gt;0),P1738,0)+IFERROR(IF($B1739="A",Percent_Elsies*95%*AN1735),0))</f>
        <v>0</v>
      </c>
      <c r="D1739" s="27">
        <f t="shared" si="1255"/>
        <v>0</v>
      </c>
      <c r="E1739" s="27" t="b">
        <f t="shared" si="1278"/>
        <v>1</v>
      </c>
      <c r="F1739" s="29">
        <f t="shared" ref="F1739:F1802" si="1280">D1739/K1739</f>
        <v>0</v>
      </c>
      <c r="G1739" s="27">
        <f t="shared" si="1256"/>
        <v>0</v>
      </c>
      <c r="H1739" s="22">
        <f t="shared" ref="H1739:H1802" si="1281">(H1738*K1739/K1738+G1739+D1739)*IF(B1739="A",(1+Inflation_Rate/12),1)</f>
        <v>21481970242.655014</v>
      </c>
      <c r="I1739" s="23">
        <f t="shared" ref="I1739:I1802" si="1282">I1738+(G1739+D1739)/L1739</f>
        <v>132580106.5049091</v>
      </c>
      <c r="J1739" s="23">
        <f t="shared" ref="J1739:J1802" si="1283">J1738+IF(AND($B1739="A",M1739&lt;0,AR1738&gt;0,E1738=FALSE),MIN(_xlfn.FLOOR.MATH(1 + (-M1739*2)/(Buy_On_Revalue)),30),0)</f>
        <v>1086</v>
      </c>
      <c r="K1739" s="19">
        <f t="shared" si="1257"/>
        <v>225.0831931027827</v>
      </c>
      <c r="L1739" s="16">
        <f t="shared" ref="L1739:L1802" si="1284">(L1738/K1738)*K1739*IF(B1739="A",(1+Inflation_Rate/12),1)</f>
        <v>148.17654760196902</v>
      </c>
      <c r="M1739" s="23">
        <f>M1738-IF($B1739="B",(Percent_Rent_In_Elsies*2.49%/12 * H1738)/K1738,0)+IF($B1739="D",N1739,0)+IF(B1739="D",AK1738)+IF(B1739="C",F1738*90%)-(Y1739-Y1738)-IF($B1739="A",Q1738/K1738) + IF($B1739="A",Q1738/K1738)</f>
        <v>-35592021.678920686</v>
      </c>
      <c r="N1739" s="23">
        <f t="shared" ref="N1739:N1802" si="1285">IF(B1739="D", IF(V1738&gt;(Percent_Elsies*(S1738+V1738)),V1738-(Percent_Elsies)*(S1738+V1738),0),0)</f>
        <v>0</v>
      </c>
      <c r="O1739" s="22">
        <f t="shared" ref="O1739:O1802" si="1286">IF(B1739="D",IF(S1738&gt;Percent_Dollars*(S1738+V1738),S1738-(Percent_Dollars*(S1738+V1738)),0),0)</f>
        <v>15266249.246716309</v>
      </c>
      <c r="P1739" s="22">
        <f t="shared" si="1270"/>
        <v>0</v>
      </c>
      <c r="Q1739" s="22">
        <f t="shared" si="1271"/>
        <v>0</v>
      </c>
      <c r="R1739" s="22">
        <f t="shared" ref="R1739:R1802" si="1287">R1738+IF($B1739="B",5%*AN1739,0)-IF(B1739="B",R1738/12,0)+IF($B1739="C", AP1738,0)</f>
        <v>262643398.0652419</v>
      </c>
      <c r="S1739" s="16">
        <f t="shared" si="1277"/>
        <v>0</v>
      </c>
      <c r="T1739" s="15">
        <f t="shared" ref="T1739:T1802" si="1288">IF($B1739="E",0,T1738+IF(B1739="B", Percent_Dollars*95%*AN1739,0)  + IF($B1739="D",N1739*MM_Bottom*K1739)+IF($B1739="D",S1738-O1739))</f>
        <v>6584282.9295098111</v>
      </c>
      <c r="U1739" s="23">
        <f t="shared" si="1258"/>
        <v>1166872.6165048743</v>
      </c>
      <c r="V1739" s="23">
        <f t="shared" si="1259"/>
        <v>0</v>
      </c>
      <c r="W1739" s="23">
        <f t="shared" si="1272"/>
        <v>97077.588806587082</v>
      </c>
      <c r="X1739" s="23">
        <f t="shared" si="1260"/>
        <v>32123767.219896175</v>
      </c>
      <c r="Y1739" s="23">
        <f t="shared" ref="Y1739:Y1802" si="1289">50%*$H$10*(AS1738/$AS$10)*((4/3)/12+2.49%/4)</f>
        <v>13825559.361691331</v>
      </c>
      <c r="Z1739" s="3">
        <f t="shared" ref="Z1739:Z1802" si="1290">IF($B1739="E",W1738*3.5%/Percent_Elsies,0)</f>
        <v>0</v>
      </c>
      <c r="AA1739" s="23">
        <f t="shared" ref="AA1739:AA1802" si="1291">AA1738+IF($B1739="E",W1738*52.5%/Percent_Elsies,0)-IF($B1739="D",AK1738)</f>
        <v>58465021.16625037</v>
      </c>
      <c r="AB1739" s="26">
        <f t="shared" si="1261"/>
        <v>70086276.274228662</v>
      </c>
      <c r="AC1739" s="23">
        <f t="shared" si="1262"/>
        <v>74889487.274228647</v>
      </c>
      <c r="AD1739" s="23">
        <f t="shared" si="1268"/>
        <v>4803211</v>
      </c>
      <c r="AE1739" s="24">
        <f t="shared" si="1276"/>
        <v>70086276.274228647</v>
      </c>
      <c r="AF1739" s="3">
        <f t="shared" si="1263"/>
        <v>0</v>
      </c>
      <c r="AG1739" s="2">
        <f t="shared" ref="AG1739:AG1802" si="1292">IF($B1739="E",(Z1739/AF1737)*12,0)</f>
        <v>0</v>
      </c>
      <c r="AH1739" s="2">
        <f t="shared" ref="AH1739:AH1802" si="1293">40%*H1739/AE1739</f>
        <v>122.60300523658512</v>
      </c>
      <c r="AI1739" s="23">
        <f t="shared" si="1269"/>
        <v>9399638320.658144</v>
      </c>
      <c r="AJ1739" s="23">
        <f t="shared" ref="AJ1739:AJ1802" si="1294">AJ1738*K1738/K1739</f>
        <v>6219.922423797766</v>
      </c>
      <c r="AK1739" s="23">
        <f t="shared" ref="AK1739:AK1802" si="1295">IF($B1739="C",((37/25)*1000/K1739)*AI1739/1000000 - AM1738/1000000,0)</f>
        <v>0</v>
      </c>
      <c r="AL1739" s="23">
        <f t="shared" si="1273"/>
        <v>0</v>
      </c>
      <c r="AM1739" s="23">
        <f t="shared" si="1274"/>
        <v>0</v>
      </c>
      <c r="AN1739" s="16">
        <f t="shared" si="1264"/>
        <v>0</v>
      </c>
      <c r="AO1739" s="23">
        <f t="shared" si="1265"/>
        <v>0</v>
      </c>
      <c r="AP1739" s="22">
        <f t="shared" si="1266"/>
        <v>0</v>
      </c>
      <c r="AQ1739" s="30">
        <f t="shared" ref="AQ1739:AQ1802" si="1296">(AQ1738+IF($B1739="B",AN1739*(5%+95%*Percent_Dollars))+IFERROR(IF($B1739="A",AN1735*95%*Percent_Elsies),0)+IF($B1739="B",D1739)+AP1739+IF($B1739="B",(Percent_Rent_In_Elsies*2.49%*H1738/12)*MM_Top,0)-IF($B1739="C",F1738*MM_Bottom*K1739*65%)) + IF($B1739="A",Q1738*(MM_Top - MM_Bottom)) - IF($B1739="A",Q1738)</f>
        <v>7352397242.1724901</v>
      </c>
      <c r="AR1739" s="28">
        <f t="shared" ref="AR1739:AR1802" si="1297">(AR1738+IF($B1739="B",((Percent_Rent_In_Elsies)*2.49%*H1738/12)*MM_Top,0)-IF($B1739="D",N1739*MM_Bottom*K1739)-IF($B1739="C",F1738*MM_Bottom*K1739*65%)) + IF($B1739="A",Q1738*(MM_Top - MM_Bottom))</f>
        <v>3525201649.291872</v>
      </c>
      <c r="AS1739" s="25">
        <f t="shared" ref="AS1739:AS1802" si="1298">AS1738+G1739+D1739</f>
        <v>200337590.02425668</v>
      </c>
      <c r="AT1739" s="32">
        <f t="shared" ref="AT1739:AT1802" si="1299">IF($B1739="E",W1738*7%/Percent_Elsies,0)</f>
        <v>0</v>
      </c>
      <c r="AU1739" s="23">
        <f t="shared" ref="AU1739:AU1802" si="1300">IF($B1739="E",W1738*7%/Percent_Elsies,0)</f>
        <v>0</v>
      </c>
      <c r="AV1739" s="22">
        <f t="shared" ref="AV1739:AV1802" si="1301">AV1738+IF($B1739="E",T1738*30%/Percent_Dollars)</f>
        <v>1022102025.3925513</v>
      </c>
      <c r="AW1739" s="31">
        <f t="shared" si="1267"/>
        <v>5032135194.9501486</v>
      </c>
      <c r="AX1739"/>
      <c r="AY1739"/>
      <c r="AZ1739"/>
      <c r="BA1739"/>
    </row>
    <row r="1740" spans="1:53" x14ac:dyDescent="0.25">
      <c r="A1740" s="21">
        <f t="shared" si="1275"/>
        <v>585</v>
      </c>
      <c r="B1740" s="21" t="s">
        <v>28</v>
      </c>
      <c r="C1740" s="27">
        <f t="shared" si="1279"/>
        <v>0</v>
      </c>
      <c r="D1740" s="27">
        <f t="shared" ref="D1740:D1803" si="1302">IF(AND($B1740="B",M1740&lt;0,AR1739&gt;0,E1739=FALSE),MIN(AR1739,Buy_On_Revalue*K1740*(J1739-J1738)),0)</f>
        <v>0</v>
      </c>
      <c r="E1740" s="27" t="b">
        <f t="shared" si="1278"/>
        <v>1</v>
      </c>
      <c r="F1740" s="29">
        <f t="shared" si="1280"/>
        <v>0</v>
      </c>
      <c r="G1740" s="27">
        <f t="shared" ref="G1740:G1803" si="1303">C1740</f>
        <v>0</v>
      </c>
      <c r="H1740" s="22">
        <f t="shared" si="1281"/>
        <v>21481970242.655014</v>
      </c>
      <c r="I1740" s="23">
        <f t="shared" si="1282"/>
        <v>132580106.5049091</v>
      </c>
      <c r="J1740" s="23">
        <f t="shared" si="1283"/>
        <v>1086</v>
      </c>
      <c r="K1740" s="19">
        <f t="shared" ref="K1740:K1803" si="1304">IF(J1740-J1739 &gt; 0,K1739*(1+0.005)^(J1740-J1739),K1739)</f>
        <v>225.0831931027827</v>
      </c>
      <c r="L1740" s="16">
        <f t="shared" si="1284"/>
        <v>148.17654760196902</v>
      </c>
      <c r="M1740" s="23">
        <f>M1739-IF($B1740="B",(Percent_Rent_In_Elsies*2.49%/12 * H1739)/K1739,0)+IF($B1740="D",N1740,0)+IF(B1740="D",AK1739)+IF(B1740="C",F1739*90%)-(Y1740-Y1739)-IF($B1740="A",Q1739/K1739) + IF($B1740="A",Q1739/K1739)</f>
        <v>-35592021.678920686</v>
      </c>
      <c r="N1740" s="23">
        <f t="shared" si="1285"/>
        <v>0</v>
      </c>
      <c r="O1740" s="22">
        <f t="shared" si="1286"/>
        <v>0</v>
      </c>
      <c r="P1740" s="22">
        <f t="shared" si="1270"/>
        <v>15266249.246716309</v>
      </c>
      <c r="Q1740" s="22">
        <f t="shared" si="1271"/>
        <v>0</v>
      </c>
      <c r="R1740" s="22">
        <f t="shared" si="1287"/>
        <v>262643398.0652419</v>
      </c>
      <c r="S1740" s="16">
        <f t="shared" si="1277"/>
        <v>0</v>
      </c>
      <c r="T1740" s="15">
        <f t="shared" si="1288"/>
        <v>0</v>
      </c>
      <c r="U1740" s="23">
        <f t="shared" ref="U1740:U1803" si="1305">U1739-IF($B1740="B",U1739/12)+IF($B1740="C",AO1739)+IF(B1740="C",F1739*10%)</f>
        <v>1166872.6165048743</v>
      </c>
      <c r="V1740" s="23">
        <f t="shared" ref="V1740:V1803" si="1306">IF($B1740="D", 0, V1739+IF($B1740="B",U1739/12,0))</f>
        <v>0</v>
      </c>
      <c r="W1740" s="23">
        <f t="shared" si="1272"/>
        <v>0</v>
      </c>
      <c r="X1740" s="23">
        <f t="shared" ref="X1740:X1803" si="1307">X1739+IFERROR(IF($B1740="A",Z1739,0),0)  + AT1739 + AU1739 - IF($B1740="A",Q1739/K1739)</f>
        <v>32123767.219896175</v>
      </c>
      <c r="Y1740" s="23">
        <f t="shared" si="1289"/>
        <v>13825559.361691331</v>
      </c>
      <c r="Z1740" s="3">
        <f t="shared" si="1290"/>
        <v>4853.879440329355</v>
      </c>
      <c r="AA1740" s="23">
        <f t="shared" si="1291"/>
        <v>58537829.357855313</v>
      </c>
      <c r="AB1740" s="26">
        <f t="shared" ref="AB1740:AB1803" si="1308">M1740+SUM(U1740:AA1740)+AO1740+AT1740+AU1740</f>
        <v>70086276.274228662</v>
      </c>
      <c r="AC1740" s="23">
        <f t="shared" ref="AC1740:AC1803" si="1309">AC1739+G1740+IF($B1740="C",F1739)</f>
        <v>74889487.274228647</v>
      </c>
      <c r="AD1740" s="23">
        <f t="shared" si="1268"/>
        <v>4803211</v>
      </c>
      <c r="AE1740" s="24">
        <f t="shared" si="1276"/>
        <v>70086276.274228647</v>
      </c>
      <c r="AF1740" s="3">
        <f t="shared" ref="AF1740:AF1803" si="1310">IF($B1740="C",MAX(AE1740-AA1740-Y1740-U1740-V1740-W1740-AO1740-AT1740-AU1740,0.0001),0)</f>
        <v>0</v>
      </c>
      <c r="AG1740" s="2">
        <f t="shared" si="1292"/>
        <v>582465532.8395226</v>
      </c>
      <c r="AH1740" s="2">
        <f t="shared" si="1293"/>
        <v>122.60300523658512</v>
      </c>
      <c r="AI1740" s="23">
        <f t="shared" si="1269"/>
        <v>9411343963.6942005</v>
      </c>
      <c r="AJ1740" s="23">
        <f t="shared" si="1294"/>
        <v>6219.922423797766</v>
      </c>
      <c r="AK1740" s="23">
        <f t="shared" si="1295"/>
        <v>0</v>
      </c>
      <c r="AL1740" s="23">
        <f t="shared" si="1273"/>
        <v>0</v>
      </c>
      <c r="AM1740" s="23">
        <f t="shared" si="1274"/>
        <v>0</v>
      </c>
      <c r="AN1740" s="16">
        <f t="shared" ref="AN1740:AN1803" si="1311">IF($B1740="B",(G1734)/2,0)</f>
        <v>0</v>
      </c>
      <c r="AO1740" s="23">
        <f t="shared" ref="AO1740:AO1803" si="1312">IF($B1740="B",(Percent_Rent_In_Elsies*2.49%/12*H1739)/K1739,0)</f>
        <v>0</v>
      </c>
      <c r="AP1740" s="22">
        <f t="shared" ref="AP1740:AP1803" si="1313">IF($B1740="B",(1-Percent_Rent_In_Elsies)*2.49%*H1739/12,0)</f>
        <v>0</v>
      </c>
      <c r="AQ1740" s="30">
        <f t="shared" si="1296"/>
        <v>7352397242.1724901</v>
      </c>
      <c r="AR1740" s="28">
        <f t="shared" si="1297"/>
        <v>3525201649.291872</v>
      </c>
      <c r="AS1740" s="25">
        <f t="shared" si="1298"/>
        <v>200337590.02425668</v>
      </c>
      <c r="AT1740" s="32">
        <f t="shared" si="1299"/>
        <v>9707.75888065871</v>
      </c>
      <c r="AU1740" s="23">
        <f t="shared" si="1300"/>
        <v>9707.75888065871</v>
      </c>
      <c r="AV1740" s="22">
        <f t="shared" si="1301"/>
        <v>1028686308.3220611</v>
      </c>
      <c r="AW1740" s="31">
        <f t="shared" ref="AW1740:AW1803" si="1314">SUM(AR1740:AS1740)+AV1740 +SUM(O1740:T1740)+AP1740</f>
        <v>5032135194.9501476</v>
      </c>
    </row>
    <row r="1741" spans="1:53" x14ac:dyDescent="0.25">
      <c r="A1741">
        <f t="shared" si="1275"/>
        <v>586</v>
      </c>
      <c r="B1741" t="s">
        <v>6</v>
      </c>
      <c r="C1741" s="27">
        <f t="shared" si="1279"/>
        <v>0</v>
      </c>
      <c r="D1741" s="27">
        <f t="shared" si="1302"/>
        <v>0</v>
      </c>
      <c r="E1741" s="27" t="b">
        <f t="shared" si="1278"/>
        <v>1</v>
      </c>
      <c r="F1741" s="29">
        <f t="shared" si="1280"/>
        <v>0</v>
      </c>
      <c r="G1741" s="27">
        <f t="shared" si="1303"/>
        <v>0</v>
      </c>
      <c r="H1741" s="22">
        <f t="shared" si="1281"/>
        <v>21517773526.392773</v>
      </c>
      <c r="I1741" s="23">
        <f t="shared" si="1282"/>
        <v>132580106.5049091</v>
      </c>
      <c r="J1741" s="23">
        <f t="shared" si="1283"/>
        <v>1086</v>
      </c>
      <c r="K1741" s="19">
        <f t="shared" si="1304"/>
        <v>225.0831931027827</v>
      </c>
      <c r="L1741" s="16">
        <f t="shared" si="1284"/>
        <v>148.42350851463897</v>
      </c>
      <c r="M1741" s="23">
        <f>M1740-IF($B1741="B",(Percent_Rent_In_Elsies*2.49%/12 * H1740)/K1740,0)+IF($B1741="D",N1741,0)+IF(B1741="D",AK1740)+IF(B1741="C",F1740*90%)-(Y1741-Y1740)-IF($B1741="A",Q1740/K1740) + IF($B1741="A",Q1740/K1740)</f>
        <v>-35592021.678920686</v>
      </c>
      <c r="N1741" s="23">
        <f t="shared" si="1285"/>
        <v>0</v>
      </c>
      <c r="O1741" s="22">
        <f t="shared" si="1286"/>
        <v>0</v>
      </c>
      <c r="P1741" s="22">
        <f t="shared" si="1270"/>
        <v>0</v>
      </c>
      <c r="Q1741" s="22">
        <f t="shared" si="1271"/>
        <v>0</v>
      </c>
      <c r="R1741" s="22">
        <f t="shared" si="1287"/>
        <v>262643398.0652419</v>
      </c>
      <c r="S1741" s="16">
        <f t="shared" si="1277"/>
        <v>0</v>
      </c>
      <c r="T1741" s="15">
        <f t="shared" si="1288"/>
        <v>0</v>
      </c>
      <c r="U1741" s="23">
        <f t="shared" si="1305"/>
        <v>1166872.6165048743</v>
      </c>
      <c r="V1741" s="23">
        <f t="shared" si="1306"/>
        <v>0</v>
      </c>
      <c r="W1741" s="23">
        <f t="shared" si="1272"/>
        <v>0</v>
      </c>
      <c r="X1741" s="23">
        <f t="shared" si="1307"/>
        <v>32148036.617097825</v>
      </c>
      <c r="Y1741" s="23">
        <f t="shared" si="1289"/>
        <v>13825559.361691331</v>
      </c>
      <c r="Z1741" s="3">
        <f t="shared" si="1290"/>
        <v>0</v>
      </c>
      <c r="AA1741" s="23">
        <f t="shared" si="1291"/>
        <v>58537829.357855313</v>
      </c>
      <c r="AB1741" s="26">
        <f t="shared" si="1308"/>
        <v>70086276.274228662</v>
      </c>
      <c r="AC1741" s="23">
        <f t="shared" si="1309"/>
        <v>74889487.274228647</v>
      </c>
      <c r="AD1741" s="23">
        <f t="shared" ref="AD1741:AD1804" si="1315">AD1740</f>
        <v>4803211</v>
      </c>
      <c r="AE1741" s="24">
        <f t="shared" si="1276"/>
        <v>70086276.274228647</v>
      </c>
      <c r="AF1741" s="3">
        <f t="shared" si="1310"/>
        <v>0</v>
      </c>
      <c r="AG1741" s="2">
        <f t="shared" si="1292"/>
        <v>0</v>
      </c>
      <c r="AH1741" s="2">
        <f t="shared" si="1293"/>
        <v>122.8073435786461</v>
      </c>
      <c r="AI1741" s="23">
        <f t="shared" ref="AI1741:AI1804" si="1316">AA1741/(AJ1741/1000000)</f>
        <v>9411343963.6942005</v>
      </c>
      <c r="AJ1741" s="23">
        <f t="shared" si="1294"/>
        <v>6219.922423797766</v>
      </c>
      <c r="AK1741" s="23">
        <f t="shared" si="1295"/>
        <v>0</v>
      </c>
      <c r="AL1741" s="23">
        <f t="shared" si="1273"/>
        <v>0</v>
      </c>
      <c r="AM1741" s="23">
        <f t="shared" si="1274"/>
        <v>0</v>
      </c>
      <c r="AN1741" s="16">
        <f t="shared" si="1311"/>
        <v>0</v>
      </c>
      <c r="AO1741" s="23">
        <f t="shared" si="1312"/>
        <v>0</v>
      </c>
      <c r="AP1741" s="22">
        <f t="shared" si="1313"/>
        <v>0</v>
      </c>
      <c r="AQ1741" s="30">
        <f t="shared" si="1296"/>
        <v>7352397242.1724901</v>
      </c>
      <c r="AR1741" s="28">
        <f t="shared" si="1297"/>
        <v>3525201649.291872</v>
      </c>
      <c r="AS1741" s="25">
        <f t="shared" si="1298"/>
        <v>200337590.02425668</v>
      </c>
      <c r="AT1741" s="32">
        <f t="shared" si="1299"/>
        <v>0</v>
      </c>
      <c r="AU1741" s="23">
        <f t="shared" si="1300"/>
        <v>0</v>
      </c>
      <c r="AV1741" s="22">
        <f t="shared" si="1301"/>
        <v>1028686308.3220611</v>
      </c>
      <c r="AW1741" s="31">
        <f t="shared" si="1314"/>
        <v>5016868945.7034311</v>
      </c>
    </row>
    <row r="1742" spans="1:53" x14ac:dyDescent="0.25">
      <c r="A1742">
        <f t="shared" si="1275"/>
        <v>586</v>
      </c>
      <c r="B1742" t="s">
        <v>7</v>
      </c>
      <c r="C1742" s="27">
        <f t="shared" si="1279"/>
        <v>0</v>
      </c>
      <c r="D1742" s="27">
        <f t="shared" si="1302"/>
        <v>0</v>
      </c>
      <c r="E1742" s="27" t="b">
        <f t="shared" si="1278"/>
        <v>1</v>
      </c>
      <c r="F1742" s="29">
        <f t="shared" si="1280"/>
        <v>0</v>
      </c>
      <c r="G1742" s="27">
        <f t="shared" si="1303"/>
        <v>0</v>
      </c>
      <c r="H1742" s="22">
        <f t="shared" si="1281"/>
        <v>21517773526.392773</v>
      </c>
      <c r="I1742" s="23">
        <f t="shared" si="1282"/>
        <v>132580106.5049091</v>
      </c>
      <c r="J1742" s="23">
        <f t="shared" si="1283"/>
        <v>1086</v>
      </c>
      <c r="K1742" s="19">
        <f t="shared" si="1304"/>
        <v>225.0831931027827</v>
      </c>
      <c r="L1742" s="16">
        <f t="shared" si="1284"/>
        <v>148.42350851463897</v>
      </c>
      <c r="M1742" s="23">
        <f>M1741-IF($B1742="B",(Percent_Rent_In_Elsies*2.49%/12 * H1741)/K1741,0)+IF($B1742="D",N1742,0)+IF(B1742="D",AK1741)+IF(B1742="C",F1741*90%)-(Y1742-Y1741)-IF($B1742="A",Q1741/K1741) + IF($B1742="A",Q1741/K1741)</f>
        <v>-35691205.85045249</v>
      </c>
      <c r="N1742" s="23">
        <f t="shared" si="1285"/>
        <v>0</v>
      </c>
      <c r="O1742" s="22">
        <f t="shared" si="1286"/>
        <v>0</v>
      </c>
      <c r="P1742" s="22">
        <f t="shared" si="1270"/>
        <v>0</v>
      </c>
      <c r="Q1742" s="22">
        <f t="shared" si="1271"/>
        <v>0</v>
      </c>
      <c r="R1742" s="22">
        <f t="shared" si="1287"/>
        <v>240756448.22647175</v>
      </c>
      <c r="S1742" s="16">
        <f t="shared" si="1277"/>
        <v>21886949.838770159</v>
      </c>
      <c r="T1742" s="15">
        <f t="shared" si="1288"/>
        <v>0</v>
      </c>
      <c r="U1742" s="23">
        <f t="shared" si="1305"/>
        <v>1069633.2317961347</v>
      </c>
      <c r="V1742" s="23">
        <f t="shared" si="1306"/>
        <v>97239.384708739526</v>
      </c>
      <c r="W1742" s="23">
        <f t="shared" si="1272"/>
        <v>0</v>
      </c>
      <c r="X1742" s="23">
        <f t="shared" si="1307"/>
        <v>32148036.617097825</v>
      </c>
      <c r="Y1742" s="23">
        <f t="shared" si="1289"/>
        <v>13825559.361691331</v>
      </c>
      <c r="Z1742" s="3">
        <f t="shared" si="1290"/>
        <v>0</v>
      </c>
      <c r="AA1742" s="23">
        <f t="shared" si="1291"/>
        <v>58537829.357855313</v>
      </c>
      <c r="AB1742" s="26">
        <f t="shared" si="1308"/>
        <v>70086276.274228662</v>
      </c>
      <c r="AC1742" s="23">
        <f t="shared" si="1309"/>
        <v>74889487.274228647</v>
      </c>
      <c r="AD1742" s="23">
        <f t="shared" si="1315"/>
        <v>4803211</v>
      </c>
      <c r="AE1742" s="24">
        <f t="shared" si="1276"/>
        <v>70086276.274228647</v>
      </c>
      <c r="AF1742" s="3">
        <f t="shared" si="1310"/>
        <v>0</v>
      </c>
      <c r="AG1742" s="2">
        <f t="shared" si="1292"/>
        <v>0</v>
      </c>
      <c r="AH1742" s="2">
        <f t="shared" si="1293"/>
        <v>122.8073435786461</v>
      </c>
      <c r="AI1742" s="23">
        <f t="shared" si="1316"/>
        <v>9411343963.6942005</v>
      </c>
      <c r="AJ1742" s="23">
        <f t="shared" si="1294"/>
        <v>6219.922423797766</v>
      </c>
      <c r="AK1742" s="23">
        <f t="shared" si="1295"/>
        <v>0</v>
      </c>
      <c r="AL1742" s="23">
        <f t="shared" si="1273"/>
        <v>2065454.379283905</v>
      </c>
      <c r="AM1742" s="23">
        <f t="shared" si="1274"/>
        <v>1927044901.3558884</v>
      </c>
      <c r="AN1742" s="16">
        <f t="shared" si="1311"/>
        <v>0</v>
      </c>
      <c r="AO1742" s="23">
        <f t="shared" si="1312"/>
        <v>99184.171531803731</v>
      </c>
      <c r="AP1742" s="22">
        <f t="shared" si="1313"/>
        <v>22324690.033632506</v>
      </c>
      <c r="AQ1742" s="30">
        <f t="shared" si="1296"/>
        <v>7396856862.3744688</v>
      </c>
      <c r="AR1742" s="28">
        <f t="shared" si="1297"/>
        <v>3547336579.4602184</v>
      </c>
      <c r="AS1742" s="25">
        <f t="shared" si="1298"/>
        <v>200337590.02425668</v>
      </c>
      <c r="AT1742" s="32">
        <f t="shared" si="1299"/>
        <v>0</v>
      </c>
      <c r="AU1742" s="23">
        <f t="shared" si="1300"/>
        <v>0</v>
      </c>
      <c r="AV1742" s="22">
        <f t="shared" si="1301"/>
        <v>1028686308.3220611</v>
      </c>
      <c r="AW1742" s="31">
        <f t="shared" si="1314"/>
        <v>5061328565.9054098</v>
      </c>
    </row>
    <row r="1743" spans="1:53" x14ac:dyDescent="0.25">
      <c r="A1743">
        <f t="shared" si="1275"/>
        <v>586</v>
      </c>
      <c r="B1743" t="s">
        <v>8</v>
      </c>
      <c r="C1743" s="27">
        <f t="shared" si="1279"/>
        <v>0</v>
      </c>
      <c r="D1743" s="27">
        <f t="shared" si="1302"/>
        <v>0</v>
      </c>
      <c r="E1743" s="27" t="b">
        <f t="shared" si="1278"/>
        <v>1</v>
      </c>
      <c r="F1743" s="29">
        <f t="shared" si="1280"/>
        <v>0</v>
      </c>
      <c r="G1743" s="27">
        <f t="shared" si="1303"/>
        <v>0</v>
      </c>
      <c r="H1743" s="22">
        <f t="shared" si="1281"/>
        <v>21517773526.392773</v>
      </c>
      <c r="I1743" s="23">
        <f t="shared" si="1282"/>
        <v>132580106.5049091</v>
      </c>
      <c r="J1743" s="23">
        <f t="shared" si="1283"/>
        <v>1086</v>
      </c>
      <c r="K1743" s="19">
        <f t="shared" si="1304"/>
        <v>225.0831931027827</v>
      </c>
      <c r="L1743" s="16">
        <f t="shared" si="1284"/>
        <v>148.42350851463897</v>
      </c>
      <c r="M1743" s="23">
        <f>M1742-IF($B1743="B",(Percent_Rent_In_Elsies*2.49%/12 * H1742)/K1742,0)+IF($B1743="D",N1743,0)+IF(B1743="D",AK1742)+IF(B1743="C",F1742*90%)-(Y1743-Y1742)-IF($B1743="A",Q1742/K1742) + IF($B1743="A",Q1742/K1742)</f>
        <v>-35691205.85045249</v>
      </c>
      <c r="N1743" s="23">
        <f t="shared" si="1285"/>
        <v>0</v>
      </c>
      <c r="O1743" s="22">
        <f t="shared" si="1286"/>
        <v>0</v>
      </c>
      <c r="P1743" s="22">
        <f t="shared" ref="P1743:P1806" si="1317">IF(AG1743 &gt; Retail_Freeze_Above, O1742,0)</f>
        <v>0</v>
      </c>
      <c r="Q1743" s="22">
        <f t="shared" ref="Q1743:Q1806" si="1318">IF(AG1743&lt;=Retail_Freeze_Above,O1742,0)</f>
        <v>0</v>
      </c>
      <c r="R1743" s="22">
        <f t="shared" si="1287"/>
        <v>263081138.26010427</v>
      </c>
      <c r="S1743" s="16">
        <f t="shared" si="1277"/>
        <v>21886949.838770159</v>
      </c>
      <c r="T1743" s="15">
        <f t="shared" si="1288"/>
        <v>0</v>
      </c>
      <c r="U1743" s="23">
        <f t="shared" si="1305"/>
        <v>1168817.4033279384</v>
      </c>
      <c r="V1743" s="23">
        <f t="shared" si="1306"/>
        <v>97239.384708739526</v>
      </c>
      <c r="W1743" s="23">
        <f t="shared" ref="W1743:W1806" si="1319">IF($B1743="E",0,W1742+IF(B1743="D",V1742,0)+IF($B1743="A",G1743))-IF($B1743="D",N1743)+IF($B1743="A",Q1742/K1742)</f>
        <v>0</v>
      </c>
      <c r="X1743" s="23">
        <f t="shared" si="1307"/>
        <v>32148036.617097825</v>
      </c>
      <c r="Y1743" s="23">
        <f t="shared" si="1289"/>
        <v>13825559.361691331</v>
      </c>
      <c r="Z1743" s="3">
        <f t="shared" si="1290"/>
        <v>0</v>
      </c>
      <c r="AA1743" s="23">
        <f t="shared" si="1291"/>
        <v>58537829.357855313</v>
      </c>
      <c r="AB1743" s="26">
        <f t="shared" si="1308"/>
        <v>70086276.274228662</v>
      </c>
      <c r="AC1743" s="23">
        <f t="shared" si="1309"/>
        <v>74889487.274228647</v>
      </c>
      <c r="AD1743" s="23">
        <f t="shared" si="1315"/>
        <v>4803211</v>
      </c>
      <c r="AE1743" s="24">
        <f t="shared" si="1276"/>
        <v>70086276.274228647</v>
      </c>
      <c r="AF1743" s="3">
        <f t="shared" si="1310"/>
        <v>1E-4</v>
      </c>
      <c r="AG1743" s="2">
        <f t="shared" si="1292"/>
        <v>0</v>
      </c>
      <c r="AH1743" s="2">
        <f t="shared" si="1293"/>
        <v>122.8073435786461</v>
      </c>
      <c r="AI1743" s="23">
        <f t="shared" si="1316"/>
        <v>9411343963.6942005</v>
      </c>
      <c r="AJ1743" s="23">
        <f t="shared" si="1294"/>
        <v>6219.922423797766</v>
      </c>
      <c r="AK1743" s="23">
        <f t="shared" si="1295"/>
        <v>59955.803276948252</v>
      </c>
      <c r="AL1743" s="23">
        <f t="shared" si="1273"/>
        <v>0</v>
      </c>
      <c r="AM1743" s="23">
        <f t="shared" si="1274"/>
        <v>0</v>
      </c>
      <c r="AN1743" s="16">
        <f t="shared" si="1311"/>
        <v>0</v>
      </c>
      <c r="AO1743" s="23">
        <f t="shared" si="1312"/>
        <v>0</v>
      </c>
      <c r="AP1743" s="22">
        <f t="shared" si="1313"/>
        <v>0</v>
      </c>
      <c r="AQ1743" s="30">
        <f t="shared" si="1296"/>
        <v>7396856862.3744688</v>
      </c>
      <c r="AR1743" s="28">
        <f t="shared" si="1297"/>
        <v>3547336579.4602184</v>
      </c>
      <c r="AS1743" s="25">
        <f t="shared" si="1298"/>
        <v>200337590.02425668</v>
      </c>
      <c r="AT1743" s="32">
        <f t="shared" si="1299"/>
        <v>0</v>
      </c>
      <c r="AU1743" s="23">
        <f t="shared" si="1300"/>
        <v>0</v>
      </c>
      <c r="AV1743" s="22">
        <f t="shared" si="1301"/>
        <v>1028686308.3220611</v>
      </c>
      <c r="AW1743" s="31">
        <f t="shared" si="1314"/>
        <v>5061328565.9054098</v>
      </c>
    </row>
    <row r="1744" spans="1:53" x14ac:dyDescent="0.25">
      <c r="A1744" s="21">
        <f t="shared" si="1275"/>
        <v>586</v>
      </c>
      <c r="B1744" s="21" t="s">
        <v>9</v>
      </c>
      <c r="C1744" s="27">
        <f t="shared" si="1279"/>
        <v>0</v>
      </c>
      <c r="D1744" s="27">
        <f t="shared" si="1302"/>
        <v>0</v>
      </c>
      <c r="E1744" s="27" t="b">
        <f t="shared" si="1278"/>
        <v>1</v>
      </c>
      <c r="F1744" s="29">
        <f t="shared" si="1280"/>
        <v>0</v>
      </c>
      <c r="G1744" s="27">
        <f t="shared" si="1303"/>
        <v>0</v>
      </c>
      <c r="H1744" s="22">
        <f t="shared" si="1281"/>
        <v>21517773526.392773</v>
      </c>
      <c r="I1744" s="23">
        <f t="shared" si="1282"/>
        <v>132580106.5049091</v>
      </c>
      <c r="J1744" s="23">
        <f t="shared" si="1283"/>
        <v>1086</v>
      </c>
      <c r="K1744" s="19">
        <f t="shared" si="1304"/>
        <v>225.0831931027827</v>
      </c>
      <c r="L1744" s="16">
        <f t="shared" si="1284"/>
        <v>148.42350851463897</v>
      </c>
      <c r="M1744" s="23">
        <f>M1743-IF($B1744="B",(Percent_Rent_In_Elsies*2.49%/12 * H1743)/K1743,0)+IF($B1744="D",N1744,0)+IF(B1744="D",AK1743)+IF(B1744="C",F1743*90%)-(Y1744-Y1743)-IF($B1744="A",Q1743/K1743) + IF($B1744="A",Q1743/K1743)</f>
        <v>-35631250.047175542</v>
      </c>
      <c r="N1744" s="23">
        <f t="shared" si="1285"/>
        <v>0</v>
      </c>
      <c r="O1744" s="22">
        <f t="shared" si="1286"/>
        <v>15291693.07172649</v>
      </c>
      <c r="P1744" s="22">
        <f t="shared" si="1317"/>
        <v>0</v>
      </c>
      <c r="Q1744" s="22">
        <f t="shared" si="1318"/>
        <v>0</v>
      </c>
      <c r="R1744" s="22">
        <f t="shared" si="1287"/>
        <v>263081138.26010427</v>
      </c>
      <c r="S1744" s="16">
        <f t="shared" si="1277"/>
        <v>0</v>
      </c>
      <c r="T1744" s="15">
        <f t="shared" si="1288"/>
        <v>6595256.7670436688</v>
      </c>
      <c r="U1744" s="23">
        <f t="shared" si="1305"/>
        <v>1168817.4033279384</v>
      </c>
      <c r="V1744" s="23">
        <f t="shared" si="1306"/>
        <v>0</v>
      </c>
      <c r="W1744" s="23">
        <f t="shared" si="1319"/>
        <v>97239.384708739526</v>
      </c>
      <c r="X1744" s="23">
        <f t="shared" si="1307"/>
        <v>32148036.617097825</v>
      </c>
      <c r="Y1744" s="23">
        <f t="shared" si="1289"/>
        <v>13825559.361691331</v>
      </c>
      <c r="Z1744" s="3">
        <f t="shared" si="1290"/>
        <v>0</v>
      </c>
      <c r="AA1744" s="23">
        <f t="shared" si="1291"/>
        <v>58477873.554578364</v>
      </c>
      <c r="AB1744" s="26">
        <f t="shared" si="1308"/>
        <v>70086276.274228647</v>
      </c>
      <c r="AC1744" s="23">
        <f t="shared" si="1309"/>
        <v>74889487.274228647</v>
      </c>
      <c r="AD1744" s="23">
        <f t="shared" si="1315"/>
        <v>4803211</v>
      </c>
      <c r="AE1744" s="24">
        <f t="shared" si="1276"/>
        <v>70086276.274228647</v>
      </c>
      <c r="AF1744" s="3">
        <f t="shared" si="1310"/>
        <v>0</v>
      </c>
      <c r="AG1744" s="2">
        <f t="shared" si="1292"/>
        <v>0</v>
      </c>
      <c r="AH1744" s="2">
        <f t="shared" si="1293"/>
        <v>122.8073435786461</v>
      </c>
      <c r="AI1744" s="23">
        <f t="shared" si="1316"/>
        <v>9401704646.8037605</v>
      </c>
      <c r="AJ1744" s="23">
        <f t="shared" si="1294"/>
        <v>6219.922423797766</v>
      </c>
      <c r="AK1744" s="23">
        <f t="shared" si="1295"/>
        <v>0</v>
      </c>
      <c r="AL1744" s="23">
        <f t="shared" ref="AL1744:AL1807" si="1320">IF($B1744="B",AI1744-AI1739,0)</f>
        <v>0</v>
      </c>
      <c r="AM1744" s="23">
        <f t="shared" si="1274"/>
        <v>0</v>
      </c>
      <c r="AN1744" s="16">
        <f t="shared" si="1311"/>
        <v>0</v>
      </c>
      <c r="AO1744" s="23">
        <f t="shared" si="1312"/>
        <v>0</v>
      </c>
      <c r="AP1744" s="22">
        <f t="shared" si="1313"/>
        <v>0</v>
      </c>
      <c r="AQ1744" s="30">
        <f t="shared" si="1296"/>
        <v>7396856862.3744688</v>
      </c>
      <c r="AR1744" s="28">
        <f t="shared" si="1297"/>
        <v>3547336579.4602184</v>
      </c>
      <c r="AS1744" s="25">
        <f t="shared" si="1298"/>
        <v>200337590.02425668</v>
      </c>
      <c r="AT1744" s="32">
        <f t="shared" si="1299"/>
        <v>0</v>
      </c>
      <c r="AU1744" s="23">
        <f t="shared" si="1300"/>
        <v>0</v>
      </c>
      <c r="AV1744" s="22">
        <f t="shared" si="1301"/>
        <v>1028686308.3220611</v>
      </c>
      <c r="AW1744" s="31">
        <f t="shared" si="1314"/>
        <v>5061328565.9054098</v>
      </c>
      <c r="AX1744" s="21"/>
      <c r="AY1744" s="21"/>
      <c r="AZ1744" s="21"/>
      <c r="BA1744" s="21"/>
    </row>
    <row r="1745" spans="1:53" x14ac:dyDescent="0.25">
      <c r="A1745" s="21">
        <f t="shared" si="1275"/>
        <v>586</v>
      </c>
      <c r="B1745" s="21" t="s">
        <v>28</v>
      </c>
      <c r="C1745" s="27">
        <f t="shared" si="1279"/>
        <v>0</v>
      </c>
      <c r="D1745" s="27">
        <f t="shared" si="1302"/>
        <v>0</v>
      </c>
      <c r="E1745" s="27" t="b">
        <f t="shared" si="1278"/>
        <v>1</v>
      </c>
      <c r="F1745" s="29">
        <f t="shared" si="1280"/>
        <v>0</v>
      </c>
      <c r="G1745" s="27">
        <f t="shared" si="1303"/>
        <v>0</v>
      </c>
      <c r="H1745" s="22">
        <f t="shared" si="1281"/>
        <v>21517773526.392773</v>
      </c>
      <c r="I1745" s="23">
        <f t="shared" si="1282"/>
        <v>132580106.5049091</v>
      </c>
      <c r="J1745" s="23">
        <f t="shared" si="1283"/>
        <v>1086</v>
      </c>
      <c r="K1745" s="19">
        <f t="shared" si="1304"/>
        <v>225.0831931027827</v>
      </c>
      <c r="L1745" s="16">
        <f t="shared" si="1284"/>
        <v>148.42350851463897</v>
      </c>
      <c r="M1745" s="23">
        <f>M1744-IF($B1745="B",(Percent_Rent_In_Elsies*2.49%/12 * H1744)/K1744,0)+IF($B1745="D",N1745,0)+IF(B1745="D",AK1744)+IF(B1745="C",F1744*90%)-(Y1745-Y1744)-IF($B1745="A",Q1744/K1744) + IF($B1745="A",Q1744/K1744)</f>
        <v>-35631250.047175542</v>
      </c>
      <c r="N1745" s="23">
        <f t="shared" si="1285"/>
        <v>0</v>
      </c>
      <c r="O1745" s="22">
        <f t="shared" si="1286"/>
        <v>0</v>
      </c>
      <c r="P1745" s="22">
        <f t="shared" si="1317"/>
        <v>15291693.07172649</v>
      </c>
      <c r="Q1745" s="22">
        <f t="shared" si="1318"/>
        <v>0</v>
      </c>
      <c r="R1745" s="22">
        <f t="shared" si="1287"/>
        <v>263081138.26010427</v>
      </c>
      <c r="S1745" s="16">
        <f t="shared" si="1277"/>
        <v>0</v>
      </c>
      <c r="T1745" s="15">
        <f t="shared" si="1288"/>
        <v>0</v>
      </c>
      <c r="U1745" s="23">
        <f t="shared" si="1305"/>
        <v>1168817.4033279384</v>
      </c>
      <c r="V1745" s="23">
        <f t="shared" si="1306"/>
        <v>0</v>
      </c>
      <c r="W1745" s="23">
        <f t="shared" si="1319"/>
        <v>0</v>
      </c>
      <c r="X1745" s="23">
        <f t="shared" si="1307"/>
        <v>32148036.617097825</v>
      </c>
      <c r="Y1745" s="23">
        <f t="shared" si="1289"/>
        <v>13825559.361691331</v>
      </c>
      <c r="Z1745" s="3">
        <f t="shared" si="1290"/>
        <v>4861.9692354369772</v>
      </c>
      <c r="AA1745" s="23">
        <f t="shared" si="1291"/>
        <v>58550803.093109921</v>
      </c>
      <c r="AB1745" s="26">
        <f t="shared" si="1308"/>
        <v>70086276.274228647</v>
      </c>
      <c r="AC1745" s="23">
        <f t="shared" si="1309"/>
        <v>74889487.274228647</v>
      </c>
      <c r="AD1745" s="23">
        <f t="shared" si="1315"/>
        <v>4803211</v>
      </c>
      <c r="AE1745" s="24">
        <f t="shared" si="1276"/>
        <v>70086276.274228647</v>
      </c>
      <c r="AF1745" s="3">
        <f t="shared" si="1310"/>
        <v>0</v>
      </c>
      <c r="AG1745" s="2">
        <f t="shared" si="1292"/>
        <v>583436308.25243723</v>
      </c>
      <c r="AH1745" s="2">
        <f t="shared" si="1293"/>
        <v>122.8073435786461</v>
      </c>
      <c r="AI1745" s="23">
        <f t="shared" si="1316"/>
        <v>9413429799.2353287</v>
      </c>
      <c r="AJ1745" s="23">
        <f t="shared" si="1294"/>
        <v>6219.922423797766</v>
      </c>
      <c r="AK1745" s="23">
        <f t="shared" si="1295"/>
        <v>0</v>
      </c>
      <c r="AL1745" s="23">
        <f t="shared" si="1320"/>
        <v>0</v>
      </c>
      <c r="AM1745" s="23">
        <f t="shared" ref="AM1745:AM1808" si="1321">IF($B1745="B",50%*AL1745*30%*AJ1745,0)</f>
        <v>0</v>
      </c>
      <c r="AN1745" s="16">
        <f t="shared" si="1311"/>
        <v>0</v>
      </c>
      <c r="AO1745" s="23">
        <f t="shared" si="1312"/>
        <v>0</v>
      </c>
      <c r="AP1745" s="22">
        <f t="shared" si="1313"/>
        <v>0</v>
      </c>
      <c r="AQ1745" s="30">
        <f t="shared" si="1296"/>
        <v>7396856862.3744688</v>
      </c>
      <c r="AR1745" s="28">
        <f t="shared" si="1297"/>
        <v>3547336579.4602184</v>
      </c>
      <c r="AS1745" s="25">
        <f t="shared" si="1298"/>
        <v>200337590.02425668</v>
      </c>
      <c r="AT1745" s="32">
        <f t="shared" si="1299"/>
        <v>9723.9384708739544</v>
      </c>
      <c r="AU1745" s="23">
        <f t="shared" si="1300"/>
        <v>9723.9384708739544</v>
      </c>
      <c r="AV1745" s="22">
        <f t="shared" si="1301"/>
        <v>1035281565.0891048</v>
      </c>
      <c r="AW1745" s="31">
        <f t="shared" si="1314"/>
        <v>5061328565.9054108</v>
      </c>
      <c r="AX1745" s="21"/>
      <c r="AY1745" s="21"/>
      <c r="AZ1745" s="21"/>
      <c r="BA1745" s="21"/>
    </row>
    <row r="1746" spans="1:53" x14ac:dyDescent="0.25">
      <c r="A1746">
        <f t="shared" si="1275"/>
        <v>587</v>
      </c>
      <c r="B1746" t="s">
        <v>6</v>
      </c>
      <c r="C1746" s="27">
        <f t="shared" si="1279"/>
        <v>0</v>
      </c>
      <c r="D1746" s="27">
        <f t="shared" si="1302"/>
        <v>0</v>
      </c>
      <c r="E1746" s="27" t="b">
        <f t="shared" si="1278"/>
        <v>1</v>
      </c>
      <c r="F1746" s="29">
        <f t="shared" si="1280"/>
        <v>0</v>
      </c>
      <c r="G1746" s="27">
        <f t="shared" si="1303"/>
        <v>0</v>
      </c>
      <c r="H1746" s="22">
        <f t="shared" si="1281"/>
        <v>21553636482.270096</v>
      </c>
      <c r="I1746" s="23">
        <f t="shared" si="1282"/>
        <v>132580106.5049091</v>
      </c>
      <c r="J1746" s="23">
        <f t="shared" si="1283"/>
        <v>1086</v>
      </c>
      <c r="K1746" s="19">
        <f t="shared" si="1304"/>
        <v>225.0831931027827</v>
      </c>
      <c r="L1746" s="16">
        <f t="shared" si="1284"/>
        <v>148.67088102883005</v>
      </c>
      <c r="M1746" s="23">
        <f>M1745-IF($B1746="B",(Percent_Rent_In_Elsies*2.49%/12 * H1745)/K1745,0)+IF($B1746="D",N1746,0)+IF(B1746="D",AK1745)+IF(B1746="C",F1745*90%)-(Y1746-Y1745)-IF($B1746="A",Q1745/K1745) + IF($B1746="A",Q1745/K1745)</f>
        <v>-35631250.047175542</v>
      </c>
      <c r="N1746" s="23">
        <f t="shared" si="1285"/>
        <v>0</v>
      </c>
      <c r="O1746" s="22">
        <f t="shared" si="1286"/>
        <v>0</v>
      </c>
      <c r="P1746" s="22">
        <f t="shared" si="1317"/>
        <v>0</v>
      </c>
      <c r="Q1746" s="22">
        <f t="shared" si="1318"/>
        <v>0</v>
      </c>
      <c r="R1746" s="22">
        <f t="shared" si="1287"/>
        <v>263081138.26010427</v>
      </c>
      <c r="S1746" s="16">
        <f t="shared" si="1277"/>
        <v>0</v>
      </c>
      <c r="T1746" s="15">
        <f t="shared" si="1288"/>
        <v>0</v>
      </c>
      <c r="U1746" s="23">
        <f t="shared" si="1305"/>
        <v>1168817.4033279384</v>
      </c>
      <c r="V1746" s="23">
        <f t="shared" si="1306"/>
        <v>0</v>
      </c>
      <c r="W1746" s="23">
        <f t="shared" si="1319"/>
        <v>0</v>
      </c>
      <c r="X1746" s="23">
        <f t="shared" si="1307"/>
        <v>32172346.463275008</v>
      </c>
      <c r="Y1746" s="23">
        <f t="shared" si="1289"/>
        <v>13825559.361691331</v>
      </c>
      <c r="Z1746" s="3">
        <f t="shared" si="1290"/>
        <v>0</v>
      </c>
      <c r="AA1746" s="23">
        <f t="shared" si="1291"/>
        <v>58550803.093109921</v>
      </c>
      <c r="AB1746" s="26">
        <f t="shared" si="1308"/>
        <v>70086276.274228647</v>
      </c>
      <c r="AC1746" s="23">
        <f t="shared" si="1309"/>
        <v>74889487.274228647</v>
      </c>
      <c r="AD1746" s="23">
        <f t="shared" si="1315"/>
        <v>4803211</v>
      </c>
      <c r="AE1746" s="24">
        <f t="shared" si="1276"/>
        <v>70086276.274228647</v>
      </c>
      <c r="AF1746" s="3">
        <f t="shared" si="1310"/>
        <v>0</v>
      </c>
      <c r="AG1746" s="2">
        <f t="shared" si="1292"/>
        <v>0</v>
      </c>
      <c r="AH1746" s="2">
        <f t="shared" si="1293"/>
        <v>123.01202248461051</v>
      </c>
      <c r="AI1746" s="23">
        <f t="shared" si="1316"/>
        <v>9413429799.2353287</v>
      </c>
      <c r="AJ1746" s="23">
        <f t="shared" si="1294"/>
        <v>6219.922423797766</v>
      </c>
      <c r="AK1746" s="23">
        <f t="shared" si="1295"/>
        <v>0</v>
      </c>
      <c r="AL1746" s="23">
        <f t="shared" si="1320"/>
        <v>0</v>
      </c>
      <c r="AM1746" s="23">
        <f t="shared" si="1321"/>
        <v>0</v>
      </c>
      <c r="AN1746" s="16">
        <f t="shared" si="1311"/>
        <v>0</v>
      </c>
      <c r="AO1746" s="23">
        <f t="shared" si="1312"/>
        <v>0</v>
      </c>
      <c r="AP1746" s="22">
        <f t="shared" si="1313"/>
        <v>0</v>
      </c>
      <c r="AQ1746" s="30">
        <f t="shared" si="1296"/>
        <v>7396856862.3744688</v>
      </c>
      <c r="AR1746" s="28">
        <f t="shared" si="1297"/>
        <v>3547336579.4602184</v>
      </c>
      <c r="AS1746" s="25">
        <f t="shared" si="1298"/>
        <v>200337590.02425668</v>
      </c>
      <c r="AT1746" s="32">
        <f t="shared" si="1299"/>
        <v>0</v>
      </c>
      <c r="AU1746" s="23">
        <f t="shared" si="1300"/>
        <v>0</v>
      </c>
      <c r="AV1746" s="22">
        <f t="shared" si="1301"/>
        <v>1035281565.0891048</v>
      </c>
      <c r="AW1746" s="31">
        <f t="shared" si="1314"/>
        <v>5046036872.833684</v>
      </c>
    </row>
    <row r="1747" spans="1:53" x14ac:dyDescent="0.25">
      <c r="A1747">
        <f t="shared" si="1275"/>
        <v>587</v>
      </c>
      <c r="B1747" t="s">
        <v>7</v>
      </c>
      <c r="C1747" s="27">
        <f t="shared" si="1279"/>
        <v>0</v>
      </c>
      <c r="D1747" s="27">
        <f t="shared" si="1302"/>
        <v>0</v>
      </c>
      <c r="E1747" s="27" t="b">
        <f t="shared" si="1278"/>
        <v>1</v>
      </c>
      <c r="F1747" s="29">
        <f t="shared" si="1280"/>
        <v>0</v>
      </c>
      <c r="G1747" s="27">
        <f t="shared" si="1303"/>
        <v>0</v>
      </c>
      <c r="H1747" s="22">
        <f t="shared" si="1281"/>
        <v>21553636482.270096</v>
      </c>
      <c r="I1747" s="23">
        <f t="shared" si="1282"/>
        <v>132580106.5049091</v>
      </c>
      <c r="J1747" s="23">
        <f t="shared" si="1283"/>
        <v>1086</v>
      </c>
      <c r="K1747" s="19">
        <f t="shared" si="1304"/>
        <v>225.0831931027827</v>
      </c>
      <c r="L1747" s="16">
        <f t="shared" si="1284"/>
        <v>148.67088102883005</v>
      </c>
      <c r="M1747" s="23">
        <f>M1746-IF($B1747="B",(Percent_Rent_In_Elsies*2.49%/12 * H1746)/K1746,0)+IF($B1747="D",N1747,0)+IF(B1747="D",AK1746)+IF(B1747="C",F1746*90%)-(Y1747-Y1746)-IF($B1747="A",Q1746/K1746) + IF($B1747="A",Q1746/K1746)</f>
        <v>-35730599.525659896</v>
      </c>
      <c r="N1747" s="23">
        <f t="shared" si="1285"/>
        <v>0</v>
      </c>
      <c r="O1747" s="22">
        <f t="shared" si="1286"/>
        <v>0</v>
      </c>
      <c r="P1747" s="22">
        <f t="shared" si="1317"/>
        <v>0</v>
      </c>
      <c r="Q1747" s="22">
        <f t="shared" si="1318"/>
        <v>0</v>
      </c>
      <c r="R1747" s="22">
        <f t="shared" si="1287"/>
        <v>241157710.07176223</v>
      </c>
      <c r="S1747" s="16">
        <f t="shared" si="1277"/>
        <v>21923428.188342024</v>
      </c>
      <c r="T1747" s="15">
        <f t="shared" si="1288"/>
        <v>0</v>
      </c>
      <c r="U1747" s="23">
        <f t="shared" si="1305"/>
        <v>1071415.9530506101</v>
      </c>
      <c r="V1747" s="23">
        <f t="shared" si="1306"/>
        <v>97401.4502773282</v>
      </c>
      <c r="W1747" s="23">
        <f t="shared" si="1319"/>
        <v>0</v>
      </c>
      <c r="X1747" s="23">
        <f t="shared" si="1307"/>
        <v>32172346.463275008</v>
      </c>
      <c r="Y1747" s="23">
        <f t="shared" si="1289"/>
        <v>13825559.361691331</v>
      </c>
      <c r="Z1747" s="3">
        <f t="shared" si="1290"/>
        <v>0</v>
      </c>
      <c r="AA1747" s="23">
        <f t="shared" si="1291"/>
        <v>58550803.093109921</v>
      </c>
      <c r="AB1747" s="26">
        <f t="shared" si="1308"/>
        <v>70086276.274228662</v>
      </c>
      <c r="AC1747" s="23">
        <f t="shared" si="1309"/>
        <v>74889487.274228647</v>
      </c>
      <c r="AD1747" s="23">
        <f t="shared" si="1315"/>
        <v>4803211</v>
      </c>
      <c r="AE1747" s="24">
        <f t="shared" si="1276"/>
        <v>70086276.274228647</v>
      </c>
      <c r="AF1747" s="3">
        <f t="shared" si="1310"/>
        <v>0</v>
      </c>
      <c r="AG1747" s="2">
        <f t="shared" si="1292"/>
        <v>0</v>
      </c>
      <c r="AH1747" s="2">
        <f t="shared" si="1293"/>
        <v>123.01202248461051</v>
      </c>
      <c r="AI1747" s="23">
        <f t="shared" si="1316"/>
        <v>9413429799.2353287</v>
      </c>
      <c r="AJ1747" s="23">
        <f t="shared" si="1294"/>
        <v>6219.922423797766</v>
      </c>
      <c r="AK1747" s="23">
        <f t="shared" si="1295"/>
        <v>0</v>
      </c>
      <c r="AL1747" s="23">
        <f t="shared" si="1320"/>
        <v>2085835.5411281586</v>
      </c>
      <c r="AM1747" s="23">
        <f t="shared" si="1321"/>
        <v>1946060288.1926069</v>
      </c>
      <c r="AN1747" s="16">
        <f t="shared" si="1311"/>
        <v>0</v>
      </c>
      <c r="AO1747" s="23">
        <f t="shared" si="1312"/>
        <v>99349.478484356732</v>
      </c>
      <c r="AP1747" s="22">
        <f t="shared" si="1313"/>
        <v>22361897.850355227</v>
      </c>
      <c r="AQ1747" s="30">
        <f t="shared" si="1296"/>
        <v>7441390581.9434509</v>
      </c>
      <c r="AR1747" s="28">
        <f t="shared" si="1297"/>
        <v>3569508401.1788454</v>
      </c>
      <c r="AS1747" s="25">
        <f t="shared" si="1298"/>
        <v>200337590.02425668</v>
      </c>
      <c r="AT1747" s="32">
        <f t="shared" si="1299"/>
        <v>0</v>
      </c>
      <c r="AU1747" s="23">
        <f t="shared" si="1300"/>
        <v>0</v>
      </c>
      <c r="AV1747" s="22">
        <f t="shared" si="1301"/>
        <v>1035281565.0891048</v>
      </c>
      <c r="AW1747" s="31">
        <f t="shared" si="1314"/>
        <v>5090570592.4026661</v>
      </c>
    </row>
    <row r="1748" spans="1:53" s="21" customFormat="1" x14ac:dyDescent="0.25">
      <c r="A1748">
        <f t="shared" si="1275"/>
        <v>587</v>
      </c>
      <c r="B1748" t="s">
        <v>8</v>
      </c>
      <c r="C1748" s="27">
        <f t="shared" si="1279"/>
        <v>0</v>
      </c>
      <c r="D1748" s="27">
        <f t="shared" si="1302"/>
        <v>0</v>
      </c>
      <c r="E1748" s="27" t="b">
        <f t="shared" si="1278"/>
        <v>1</v>
      </c>
      <c r="F1748" s="29">
        <f t="shared" si="1280"/>
        <v>0</v>
      </c>
      <c r="G1748" s="27">
        <f t="shared" si="1303"/>
        <v>0</v>
      </c>
      <c r="H1748" s="22">
        <f t="shared" si="1281"/>
        <v>21553636482.270096</v>
      </c>
      <c r="I1748" s="23">
        <f t="shared" si="1282"/>
        <v>132580106.5049091</v>
      </c>
      <c r="J1748" s="23">
        <f t="shared" si="1283"/>
        <v>1086</v>
      </c>
      <c r="K1748" s="19">
        <f t="shared" si="1304"/>
        <v>225.0831931027827</v>
      </c>
      <c r="L1748" s="16">
        <f t="shared" si="1284"/>
        <v>148.67088102883005</v>
      </c>
      <c r="M1748" s="23">
        <f>M1747-IF($B1748="B",(Percent_Rent_In_Elsies*2.49%/12 * H1747)/K1747,0)+IF($B1748="D",N1748,0)+IF(B1748="D",AK1747)+IF(B1748="C",F1747*90%)-(Y1748-Y1747)-IF($B1748="A",Q1747/K1747) + IF($B1748="A",Q1747/K1747)</f>
        <v>-35730599.525659896</v>
      </c>
      <c r="N1748" s="23">
        <f t="shared" si="1285"/>
        <v>0</v>
      </c>
      <c r="O1748" s="22">
        <f t="shared" si="1286"/>
        <v>0</v>
      </c>
      <c r="P1748" s="22">
        <f t="shared" si="1317"/>
        <v>0</v>
      </c>
      <c r="Q1748" s="22">
        <f t="shared" si="1318"/>
        <v>0</v>
      </c>
      <c r="R1748" s="22">
        <f t="shared" si="1287"/>
        <v>263519607.92211747</v>
      </c>
      <c r="S1748" s="16">
        <f t="shared" si="1277"/>
        <v>21923428.188342024</v>
      </c>
      <c r="T1748" s="15">
        <f t="shared" si="1288"/>
        <v>0</v>
      </c>
      <c r="U1748" s="23">
        <f t="shared" si="1305"/>
        <v>1170765.4315349669</v>
      </c>
      <c r="V1748" s="23">
        <f t="shared" si="1306"/>
        <v>97401.4502773282</v>
      </c>
      <c r="W1748" s="23">
        <f t="shared" si="1319"/>
        <v>0</v>
      </c>
      <c r="X1748" s="23">
        <f t="shared" si="1307"/>
        <v>32172346.463275008</v>
      </c>
      <c r="Y1748" s="23">
        <f t="shared" si="1289"/>
        <v>13825559.361691331</v>
      </c>
      <c r="Z1748" s="3">
        <f t="shared" si="1290"/>
        <v>0</v>
      </c>
      <c r="AA1748" s="23">
        <f t="shared" si="1291"/>
        <v>58550803.093109921</v>
      </c>
      <c r="AB1748" s="26">
        <f t="shared" si="1308"/>
        <v>70086276.274228662</v>
      </c>
      <c r="AC1748" s="23">
        <f t="shared" si="1309"/>
        <v>74889487.274228647</v>
      </c>
      <c r="AD1748" s="23">
        <f t="shared" si="1315"/>
        <v>4803211</v>
      </c>
      <c r="AE1748" s="24">
        <f t="shared" si="1276"/>
        <v>70086276.274228647</v>
      </c>
      <c r="AF1748" s="3">
        <f t="shared" si="1310"/>
        <v>1E-4</v>
      </c>
      <c r="AG1748" s="2">
        <f t="shared" si="1292"/>
        <v>0</v>
      </c>
      <c r="AH1748" s="2">
        <f t="shared" si="1293"/>
        <v>123.01202248461051</v>
      </c>
      <c r="AI1748" s="23">
        <f t="shared" si="1316"/>
        <v>9413429799.2353287</v>
      </c>
      <c r="AJ1748" s="23">
        <f t="shared" si="1294"/>
        <v>6219.922423797766</v>
      </c>
      <c r="AK1748" s="23">
        <f t="shared" si="1295"/>
        <v>59950.502981666425</v>
      </c>
      <c r="AL1748" s="23">
        <f t="shared" si="1320"/>
        <v>0</v>
      </c>
      <c r="AM1748" s="23">
        <f t="shared" si="1321"/>
        <v>0</v>
      </c>
      <c r="AN1748" s="16">
        <f t="shared" si="1311"/>
        <v>0</v>
      </c>
      <c r="AO1748" s="23">
        <f t="shared" si="1312"/>
        <v>0</v>
      </c>
      <c r="AP1748" s="22">
        <f t="shared" si="1313"/>
        <v>0</v>
      </c>
      <c r="AQ1748" s="30">
        <f t="shared" si="1296"/>
        <v>7441390581.9434509</v>
      </c>
      <c r="AR1748" s="28">
        <f t="shared" si="1297"/>
        <v>3569508401.1788454</v>
      </c>
      <c r="AS1748" s="25">
        <f t="shared" si="1298"/>
        <v>200337590.02425668</v>
      </c>
      <c r="AT1748" s="32">
        <f t="shared" si="1299"/>
        <v>0</v>
      </c>
      <c r="AU1748" s="23">
        <f t="shared" si="1300"/>
        <v>0</v>
      </c>
      <c r="AV1748" s="22">
        <f t="shared" si="1301"/>
        <v>1035281565.0891048</v>
      </c>
      <c r="AW1748" s="31">
        <f t="shared" si="1314"/>
        <v>5090570592.4026661</v>
      </c>
      <c r="AX1748"/>
      <c r="AY1748"/>
      <c r="AZ1748"/>
      <c r="BA1748"/>
    </row>
    <row r="1749" spans="1:53" s="21" customFormat="1" x14ac:dyDescent="0.25">
      <c r="A1749" s="21">
        <f t="shared" si="1275"/>
        <v>587</v>
      </c>
      <c r="B1749" s="21" t="s">
        <v>9</v>
      </c>
      <c r="C1749" s="27">
        <f t="shared" si="1279"/>
        <v>0</v>
      </c>
      <c r="D1749" s="27">
        <f t="shared" si="1302"/>
        <v>0</v>
      </c>
      <c r="E1749" s="27" t="b">
        <f t="shared" si="1278"/>
        <v>1</v>
      </c>
      <c r="F1749" s="29">
        <f t="shared" si="1280"/>
        <v>0</v>
      </c>
      <c r="G1749" s="27">
        <f t="shared" si="1303"/>
        <v>0</v>
      </c>
      <c r="H1749" s="22">
        <f t="shared" si="1281"/>
        <v>21553636482.270096</v>
      </c>
      <c r="I1749" s="23">
        <f t="shared" si="1282"/>
        <v>132580106.5049091</v>
      </c>
      <c r="J1749" s="23">
        <f t="shared" si="1283"/>
        <v>1086</v>
      </c>
      <c r="K1749" s="19">
        <f t="shared" si="1304"/>
        <v>225.0831931027827</v>
      </c>
      <c r="L1749" s="16">
        <f t="shared" si="1284"/>
        <v>148.67088102883005</v>
      </c>
      <c r="M1749" s="23">
        <f>M1748-IF($B1749="B",(Percent_Rent_In_Elsies*2.49%/12 * H1748)/K1748,0)+IF($B1749="D",N1749,0)+IF(B1749="D",AK1748)+IF(B1749="C",F1748*90%)-(Y1749-Y1748)-IF($B1749="A",Q1748/K1748) + IF($B1749="A",Q1748/K1748)</f>
        <v>-35670649.022678234</v>
      </c>
      <c r="N1749" s="23">
        <f t="shared" si="1285"/>
        <v>0</v>
      </c>
      <c r="O1749" s="22">
        <f t="shared" si="1286"/>
        <v>15317179.296756219</v>
      </c>
      <c r="P1749" s="22">
        <f t="shared" si="1317"/>
        <v>0</v>
      </c>
      <c r="Q1749" s="22">
        <f t="shared" si="1318"/>
        <v>0</v>
      </c>
      <c r="R1749" s="22">
        <f t="shared" si="1287"/>
        <v>263519607.92211747</v>
      </c>
      <c r="S1749" s="16">
        <f t="shared" si="1277"/>
        <v>0</v>
      </c>
      <c r="T1749" s="15">
        <f t="shared" si="1288"/>
        <v>6606248.8915858045</v>
      </c>
      <c r="U1749" s="23">
        <f t="shared" si="1305"/>
        <v>1170765.4315349669</v>
      </c>
      <c r="V1749" s="23">
        <f t="shared" si="1306"/>
        <v>0</v>
      </c>
      <c r="W1749" s="23">
        <f t="shared" si="1319"/>
        <v>97401.4502773282</v>
      </c>
      <c r="X1749" s="23">
        <f t="shared" si="1307"/>
        <v>32172346.463275008</v>
      </c>
      <c r="Y1749" s="23">
        <f t="shared" si="1289"/>
        <v>13825559.361691331</v>
      </c>
      <c r="Z1749" s="3">
        <f t="shared" si="1290"/>
        <v>0</v>
      </c>
      <c r="AA1749" s="23">
        <f t="shared" si="1291"/>
        <v>58490852.590128258</v>
      </c>
      <c r="AB1749" s="26">
        <f t="shared" si="1308"/>
        <v>70086276.274228662</v>
      </c>
      <c r="AC1749" s="23">
        <f t="shared" si="1309"/>
        <v>74889487.274228647</v>
      </c>
      <c r="AD1749" s="23">
        <f t="shared" si="1315"/>
        <v>4803211</v>
      </c>
      <c r="AE1749" s="24">
        <f t="shared" si="1276"/>
        <v>70086276.274228647</v>
      </c>
      <c r="AF1749" s="3">
        <f t="shared" si="1310"/>
        <v>0</v>
      </c>
      <c r="AG1749" s="2">
        <f t="shared" si="1292"/>
        <v>0</v>
      </c>
      <c r="AH1749" s="2">
        <f t="shared" si="1293"/>
        <v>123.01202248461051</v>
      </c>
      <c r="AI1749" s="23">
        <f t="shared" si="1316"/>
        <v>9403791334.493021</v>
      </c>
      <c r="AJ1749" s="23">
        <f t="shared" si="1294"/>
        <v>6219.922423797766</v>
      </c>
      <c r="AK1749" s="23">
        <f t="shared" si="1295"/>
        <v>0</v>
      </c>
      <c r="AL1749" s="23">
        <f t="shared" si="1320"/>
        <v>0</v>
      </c>
      <c r="AM1749" s="23">
        <f t="shared" si="1321"/>
        <v>0</v>
      </c>
      <c r="AN1749" s="16">
        <f t="shared" si="1311"/>
        <v>0</v>
      </c>
      <c r="AO1749" s="23">
        <f t="shared" si="1312"/>
        <v>0</v>
      </c>
      <c r="AP1749" s="22">
        <f t="shared" si="1313"/>
        <v>0</v>
      </c>
      <c r="AQ1749" s="30">
        <f t="shared" si="1296"/>
        <v>7441390581.9434509</v>
      </c>
      <c r="AR1749" s="28">
        <f t="shared" si="1297"/>
        <v>3569508401.1788454</v>
      </c>
      <c r="AS1749" s="25">
        <f t="shared" si="1298"/>
        <v>200337590.02425668</v>
      </c>
      <c r="AT1749" s="32">
        <f t="shared" si="1299"/>
        <v>0</v>
      </c>
      <c r="AU1749" s="23">
        <f t="shared" si="1300"/>
        <v>0</v>
      </c>
      <c r="AV1749" s="22">
        <f t="shared" si="1301"/>
        <v>1035281565.0891048</v>
      </c>
      <c r="AW1749" s="31">
        <f t="shared" si="1314"/>
        <v>5090570592.4026661</v>
      </c>
    </row>
    <row r="1750" spans="1:53" x14ac:dyDescent="0.25">
      <c r="A1750" s="21">
        <f t="shared" si="1275"/>
        <v>587</v>
      </c>
      <c r="B1750" s="21" t="s">
        <v>28</v>
      </c>
      <c r="C1750" s="27">
        <f t="shared" si="1279"/>
        <v>0</v>
      </c>
      <c r="D1750" s="27">
        <f t="shared" si="1302"/>
        <v>0</v>
      </c>
      <c r="E1750" s="27" t="b">
        <f t="shared" si="1278"/>
        <v>1</v>
      </c>
      <c r="F1750" s="29">
        <f t="shared" si="1280"/>
        <v>0</v>
      </c>
      <c r="G1750" s="27">
        <f t="shared" si="1303"/>
        <v>0</v>
      </c>
      <c r="H1750" s="22">
        <f t="shared" si="1281"/>
        <v>21553636482.270096</v>
      </c>
      <c r="I1750" s="23">
        <f t="shared" si="1282"/>
        <v>132580106.5049091</v>
      </c>
      <c r="J1750" s="23">
        <f t="shared" si="1283"/>
        <v>1086</v>
      </c>
      <c r="K1750" s="19">
        <f t="shared" si="1304"/>
        <v>225.0831931027827</v>
      </c>
      <c r="L1750" s="16">
        <f t="shared" si="1284"/>
        <v>148.67088102883005</v>
      </c>
      <c r="M1750" s="23">
        <f>M1749-IF($B1750="B",(Percent_Rent_In_Elsies*2.49%/12 * H1749)/K1749,0)+IF($B1750="D",N1750,0)+IF(B1750="D",AK1749)+IF(B1750="C",F1749*90%)-(Y1750-Y1749)-IF($B1750="A",Q1749/K1749) + IF($B1750="A",Q1749/K1749)</f>
        <v>-35670649.022678234</v>
      </c>
      <c r="N1750" s="23">
        <f t="shared" si="1285"/>
        <v>0</v>
      </c>
      <c r="O1750" s="22">
        <f t="shared" si="1286"/>
        <v>0</v>
      </c>
      <c r="P1750" s="22">
        <f t="shared" si="1317"/>
        <v>15317179.296756219</v>
      </c>
      <c r="Q1750" s="22">
        <f t="shared" si="1318"/>
        <v>0</v>
      </c>
      <c r="R1750" s="22">
        <f t="shared" si="1287"/>
        <v>263519607.92211747</v>
      </c>
      <c r="S1750" s="16">
        <f t="shared" si="1277"/>
        <v>0</v>
      </c>
      <c r="T1750" s="15">
        <f t="shared" si="1288"/>
        <v>0</v>
      </c>
      <c r="U1750" s="23">
        <f t="shared" si="1305"/>
        <v>1170765.4315349669</v>
      </c>
      <c r="V1750" s="23">
        <f t="shared" si="1306"/>
        <v>0</v>
      </c>
      <c r="W1750" s="23">
        <f t="shared" si="1319"/>
        <v>0</v>
      </c>
      <c r="X1750" s="23">
        <f t="shared" si="1307"/>
        <v>32172346.463275008</v>
      </c>
      <c r="Y1750" s="23">
        <f t="shared" si="1289"/>
        <v>13825559.361691331</v>
      </c>
      <c r="Z1750" s="3">
        <f t="shared" si="1290"/>
        <v>4870.0725138664111</v>
      </c>
      <c r="AA1750" s="23">
        <f t="shared" si="1291"/>
        <v>58563903.677836254</v>
      </c>
      <c r="AB1750" s="26">
        <f t="shared" si="1308"/>
        <v>70086276.274228662</v>
      </c>
      <c r="AC1750" s="23">
        <f t="shared" si="1309"/>
        <v>74889487.274228647</v>
      </c>
      <c r="AD1750" s="23">
        <f t="shared" si="1315"/>
        <v>4803211</v>
      </c>
      <c r="AE1750" s="24">
        <f t="shared" si="1276"/>
        <v>70086276.274228647</v>
      </c>
      <c r="AF1750" s="3">
        <f t="shared" si="1310"/>
        <v>0</v>
      </c>
      <c r="AG1750" s="2">
        <f t="shared" si="1292"/>
        <v>584408701.66396928</v>
      </c>
      <c r="AH1750" s="2">
        <f t="shared" si="1293"/>
        <v>123.01202248461051</v>
      </c>
      <c r="AI1750" s="23">
        <f t="shared" si="1316"/>
        <v>9415536028.8365536</v>
      </c>
      <c r="AJ1750" s="23">
        <f t="shared" si="1294"/>
        <v>6219.922423797766</v>
      </c>
      <c r="AK1750" s="23">
        <f t="shared" si="1295"/>
        <v>0</v>
      </c>
      <c r="AL1750" s="23">
        <f t="shared" si="1320"/>
        <v>0</v>
      </c>
      <c r="AM1750" s="23">
        <f t="shared" si="1321"/>
        <v>0</v>
      </c>
      <c r="AN1750" s="16">
        <f t="shared" si="1311"/>
        <v>0</v>
      </c>
      <c r="AO1750" s="23">
        <f t="shared" si="1312"/>
        <v>0</v>
      </c>
      <c r="AP1750" s="22">
        <f t="shared" si="1313"/>
        <v>0</v>
      </c>
      <c r="AQ1750" s="30">
        <f t="shared" si="1296"/>
        <v>7441390581.9434509</v>
      </c>
      <c r="AR1750" s="28">
        <f t="shared" si="1297"/>
        <v>3569508401.1788454</v>
      </c>
      <c r="AS1750" s="25">
        <f t="shared" si="1298"/>
        <v>200337590.02425668</v>
      </c>
      <c r="AT1750" s="32">
        <f t="shared" si="1299"/>
        <v>9740.1450277328222</v>
      </c>
      <c r="AU1750" s="23">
        <f t="shared" si="1300"/>
        <v>9740.1450277328222</v>
      </c>
      <c r="AV1750" s="22">
        <f t="shared" si="1301"/>
        <v>1041887813.9806906</v>
      </c>
      <c r="AW1750" s="31">
        <f t="shared" si="1314"/>
        <v>5090570592.402667</v>
      </c>
      <c r="AX1750" s="21"/>
      <c r="AY1750" s="21"/>
      <c r="AZ1750" s="21"/>
      <c r="BA1750" s="21"/>
    </row>
    <row r="1751" spans="1:53" x14ac:dyDescent="0.25">
      <c r="A1751">
        <f t="shared" si="1275"/>
        <v>588</v>
      </c>
      <c r="B1751" t="s">
        <v>6</v>
      </c>
      <c r="C1751" s="27">
        <f t="shared" si="1279"/>
        <v>0</v>
      </c>
      <c r="D1751" s="27">
        <f t="shared" si="1302"/>
        <v>0</v>
      </c>
      <c r="E1751" s="27" t="b">
        <f t="shared" si="1278"/>
        <v>1</v>
      </c>
      <c r="F1751" s="29">
        <f t="shared" si="1280"/>
        <v>0</v>
      </c>
      <c r="G1751" s="27">
        <f t="shared" si="1303"/>
        <v>0</v>
      </c>
      <c r="H1751" s="22">
        <f t="shared" si="1281"/>
        <v>21589559209.740547</v>
      </c>
      <c r="I1751" s="23">
        <f t="shared" si="1282"/>
        <v>132580106.5049091</v>
      </c>
      <c r="J1751" s="23">
        <f t="shared" si="1283"/>
        <v>1086</v>
      </c>
      <c r="K1751" s="19">
        <f t="shared" si="1304"/>
        <v>225.0831931027827</v>
      </c>
      <c r="L1751" s="16">
        <f t="shared" si="1284"/>
        <v>148.91866583054477</v>
      </c>
      <c r="M1751" s="23">
        <f>M1750-IF($B1751="B",(Percent_Rent_In_Elsies*2.49%/12 * H1750)/K1750,0)+IF($B1751="D",N1751,0)+IF(B1751="D",AK1750)+IF(B1751="C",F1750*90%)-(Y1751-Y1750)-IF($B1751="A",Q1750/K1750) + IF($B1751="A",Q1750/K1750)</f>
        <v>-35670649.022678234</v>
      </c>
      <c r="N1751" s="23">
        <f t="shared" si="1285"/>
        <v>0</v>
      </c>
      <c r="O1751" s="22">
        <f t="shared" si="1286"/>
        <v>0</v>
      </c>
      <c r="P1751" s="22">
        <f t="shared" si="1317"/>
        <v>0</v>
      </c>
      <c r="Q1751" s="22">
        <f t="shared" si="1318"/>
        <v>0</v>
      </c>
      <c r="R1751" s="22">
        <f t="shared" si="1287"/>
        <v>263519607.92211747</v>
      </c>
      <c r="S1751" s="16">
        <f t="shared" si="1277"/>
        <v>0</v>
      </c>
      <c r="T1751" s="15">
        <f t="shared" si="1288"/>
        <v>0</v>
      </c>
      <c r="U1751" s="23">
        <f t="shared" si="1305"/>
        <v>1170765.4315349669</v>
      </c>
      <c r="V1751" s="23">
        <f t="shared" si="1306"/>
        <v>0</v>
      </c>
      <c r="W1751" s="23">
        <f t="shared" si="1319"/>
        <v>0</v>
      </c>
      <c r="X1751" s="23">
        <f t="shared" si="1307"/>
        <v>32196696.825844344</v>
      </c>
      <c r="Y1751" s="23">
        <f t="shared" si="1289"/>
        <v>13825559.361691331</v>
      </c>
      <c r="Z1751" s="3">
        <f t="shared" si="1290"/>
        <v>0</v>
      </c>
      <c r="AA1751" s="23">
        <f t="shared" si="1291"/>
        <v>58563903.677836254</v>
      </c>
      <c r="AB1751" s="26">
        <f t="shared" si="1308"/>
        <v>70086276.274228662</v>
      </c>
      <c r="AC1751" s="23">
        <f t="shared" si="1309"/>
        <v>74889487.274228647</v>
      </c>
      <c r="AD1751" s="23">
        <f t="shared" si="1315"/>
        <v>4803211</v>
      </c>
      <c r="AE1751" s="24">
        <f t="shared" si="1276"/>
        <v>70086276.274228647</v>
      </c>
      <c r="AF1751" s="3">
        <f t="shared" si="1310"/>
        <v>0</v>
      </c>
      <c r="AG1751" s="2">
        <f t="shared" si="1292"/>
        <v>0</v>
      </c>
      <c r="AH1751" s="2">
        <f t="shared" si="1293"/>
        <v>123.21704252208487</v>
      </c>
      <c r="AI1751" s="23">
        <f t="shared" si="1316"/>
        <v>9415536028.8365536</v>
      </c>
      <c r="AJ1751" s="23">
        <f t="shared" si="1294"/>
        <v>6219.922423797766</v>
      </c>
      <c r="AK1751" s="23">
        <f t="shared" si="1295"/>
        <v>0</v>
      </c>
      <c r="AL1751" s="23">
        <f t="shared" si="1320"/>
        <v>0</v>
      </c>
      <c r="AM1751" s="23">
        <f t="shared" si="1321"/>
        <v>0</v>
      </c>
      <c r="AN1751" s="16">
        <f t="shared" si="1311"/>
        <v>0</v>
      </c>
      <c r="AO1751" s="23">
        <f t="shared" si="1312"/>
        <v>0</v>
      </c>
      <c r="AP1751" s="22">
        <f t="shared" si="1313"/>
        <v>0</v>
      </c>
      <c r="AQ1751" s="30">
        <f t="shared" si="1296"/>
        <v>7441390581.9434509</v>
      </c>
      <c r="AR1751" s="28">
        <f t="shared" si="1297"/>
        <v>3569508401.1788454</v>
      </c>
      <c r="AS1751" s="25">
        <f t="shared" si="1298"/>
        <v>200337590.02425668</v>
      </c>
      <c r="AT1751" s="32">
        <f t="shared" si="1299"/>
        <v>0</v>
      </c>
      <c r="AU1751" s="23">
        <f t="shared" si="1300"/>
        <v>0</v>
      </c>
      <c r="AV1751" s="22">
        <f t="shared" si="1301"/>
        <v>1041887813.9806906</v>
      </c>
      <c r="AW1751" s="31">
        <f t="shared" si="1314"/>
        <v>5075253413.1059103</v>
      </c>
    </row>
    <row r="1752" spans="1:53" x14ac:dyDescent="0.25">
      <c r="A1752">
        <f t="shared" si="1275"/>
        <v>588</v>
      </c>
      <c r="B1752" t="s">
        <v>7</v>
      </c>
      <c r="C1752" s="27">
        <f t="shared" si="1279"/>
        <v>0</v>
      </c>
      <c r="D1752" s="27">
        <f t="shared" si="1302"/>
        <v>0</v>
      </c>
      <c r="E1752" s="27" t="b">
        <f t="shared" si="1278"/>
        <v>1</v>
      </c>
      <c r="F1752" s="29">
        <f t="shared" si="1280"/>
        <v>0</v>
      </c>
      <c r="G1752" s="27">
        <f t="shared" si="1303"/>
        <v>0</v>
      </c>
      <c r="H1752" s="22">
        <f t="shared" si="1281"/>
        <v>21589559209.740547</v>
      </c>
      <c r="I1752" s="23">
        <f t="shared" si="1282"/>
        <v>132580106.5049091</v>
      </c>
      <c r="J1752" s="23">
        <f t="shared" si="1283"/>
        <v>1086</v>
      </c>
      <c r="K1752" s="19">
        <f t="shared" si="1304"/>
        <v>225.0831931027827</v>
      </c>
      <c r="L1752" s="16">
        <f t="shared" si="1284"/>
        <v>148.91866583054477</v>
      </c>
      <c r="M1752" s="23">
        <f>M1751-IF($B1752="B",(Percent_Rent_In_Elsies*2.49%/12 * H1751)/K1751,0)+IF($B1752="D",N1752,0)+IF(B1752="D",AK1751)+IF(B1752="C",F1751*90%)-(Y1752-Y1751)-IF($B1752="A",Q1751/K1751) + IF($B1752="A",Q1751/K1751)</f>
        <v>-35770164.083626732</v>
      </c>
      <c r="N1752" s="23">
        <f t="shared" si="1285"/>
        <v>0</v>
      </c>
      <c r="O1752" s="22">
        <f t="shared" si="1286"/>
        <v>0</v>
      </c>
      <c r="P1752" s="22">
        <f t="shared" si="1317"/>
        <v>0</v>
      </c>
      <c r="Q1752" s="22">
        <f t="shared" si="1318"/>
        <v>0</v>
      </c>
      <c r="R1752" s="22">
        <f t="shared" si="1287"/>
        <v>241559640.59527436</v>
      </c>
      <c r="S1752" s="16">
        <f t="shared" si="1277"/>
        <v>21959967.326843124</v>
      </c>
      <c r="T1752" s="15">
        <f t="shared" si="1288"/>
        <v>0</v>
      </c>
      <c r="U1752" s="23">
        <f t="shared" si="1305"/>
        <v>1073201.6455737196</v>
      </c>
      <c r="V1752" s="23">
        <f t="shared" si="1306"/>
        <v>97563.785961247238</v>
      </c>
      <c r="W1752" s="23">
        <f t="shared" si="1319"/>
        <v>0</v>
      </c>
      <c r="X1752" s="23">
        <f t="shared" si="1307"/>
        <v>32196696.825844344</v>
      </c>
      <c r="Y1752" s="23">
        <f t="shared" si="1289"/>
        <v>13825559.361691331</v>
      </c>
      <c r="Z1752" s="3">
        <f t="shared" si="1290"/>
        <v>0</v>
      </c>
      <c r="AA1752" s="23">
        <f t="shared" si="1291"/>
        <v>58563903.677836254</v>
      </c>
      <c r="AB1752" s="26">
        <f t="shared" si="1308"/>
        <v>70086276.274228647</v>
      </c>
      <c r="AC1752" s="23">
        <f t="shared" si="1309"/>
        <v>74889487.274228647</v>
      </c>
      <c r="AD1752" s="23">
        <f t="shared" si="1315"/>
        <v>4803211</v>
      </c>
      <c r="AE1752" s="24">
        <f t="shared" si="1276"/>
        <v>70086276.274228647</v>
      </c>
      <c r="AF1752" s="3">
        <f t="shared" si="1310"/>
        <v>0</v>
      </c>
      <c r="AG1752" s="2">
        <f t="shared" si="1292"/>
        <v>0</v>
      </c>
      <c r="AH1752" s="2">
        <f t="shared" si="1293"/>
        <v>123.21704252208487</v>
      </c>
      <c r="AI1752" s="23">
        <f t="shared" si="1316"/>
        <v>9415536028.8365536</v>
      </c>
      <c r="AJ1752" s="23">
        <f t="shared" si="1294"/>
        <v>6219.922423797766</v>
      </c>
      <c r="AK1752" s="23">
        <f t="shared" si="1295"/>
        <v>0</v>
      </c>
      <c r="AL1752" s="23">
        <f t="shared" si="1320"/>
        <v>2106229.6012248993</v>
      </c>
      <c r="AM1752" s="23">
        <f t="shared" si="1321"/>
        <v>1965087708.9488065</v>
      </c>
      <c r="AN1752" s="16">
        <f t="shared" si="1311"/>
        <v>0</v>
      </c>
      <c r="AO1752" s="23">
        <f t="shared" si="1312"/>
        <v>99515.060948497339</v>
      </c>
      <c r="AP1752" s="22">
        <f t="shared" si="1313"/>
        <v>22399167.68010582</v>
      </c>
      <c r="AQ1752" s="30">
        <f t="shared" si="1296"/>
        <v>7485998524.3783817</v>
      </c>
      <c r="AR1752" s="28">
        <f t="shared" si="1297"/>
        <v>3591717175.9336705</v>
      </c>
      <c r="AS1752" s="25">
        <f t="shared" si="1298"/>
        <v>200337590.02425668</v>
      </c>
      <c r="AT1752" s="32">
        <f t="shared" si="1299"/>
        <v>0</v>
      </c>
      <c r="AU1752" s="23">
        <f t="shared" si="1300"/>
        <v>0</v>
      </c>
      <c r="AV1752" s="22">
        <f t="shared" si="1301"/>
        <v>1041887813.9806906</v>
      </c>
      <c r="AW1752" s="31">
        <f t="shared" si="1314"/>
        <v>5119861355.5408411</v>
      </c>
    </row>
    <row r="1753" spans="1:53" s="21" customFormat="1" x14ac:dyDescent="0.25">
      <c r="A1753">
        <f t="shared" si="1275"/>
        <v>588</v>
      </c>
      <c r="B1753" t="s">
        <v>8</v>
      </c>
      <c r="C1753" s="27">
        <f t="shared" si="1279"/>
        <v>0</v>
      </c>
      <c r="D1753" s="27">
        <f t="shared" si="1302"/>
        <v>0</v>
      </c>
      <c r="E1753" s="27" t="b">
        <f t="shared" si="1278"/>
        <v>1</v>
      </c>
      <c r="F1753" s="29">
        <f t="shared" si="1280"/>
        <v>0</v>
      </c>
      <c r="G1753" s="27">
        <f t="shared" si="1303"/>
        <v>0</v>
      </c>
      <c r="H1753" s="22">
        <f t="shared" si="1281"/>
        <v>21589559209.740547</v>
      </c>
      <c r="I1753" s="23">
        <f t="shared" si="1282"/>
        <v>132580106.5049091</v>
      </c>
      <c r="J1753" s="23">
        <f t="shared" si="1283"/>
        <v>1086</v>
      </c>
      <c r="K1753" s="19">
        <f t="shared" si="1304"/>
        <v>225.0831931027827</v>
      </c>
      <c r="L1753" s="16">
        <f t="shared" si="1284"/>
        <v>148.91866583054477</v>
      </c>
      <c r="M1753" s="23">
        <f>M1752-IF($B1753="B",(Percent_Rent_In_Elsies*2.49%/12 * H1752)/K1752,0)+IF($B1753="D",N1753,0)+IF(B1753="D",AK1752)+IF(B1753="C",F1752*90%)-(Y1753-Y1752)-IF($B1753="A",Q1752/K1752) + IF($B1753="A",Q1752/K1752)</f>
        <v>-35770164.083626732</v>
      </c>
      <c r="N1753" s="23">
        <f t="shared" si="1285"/>
        <v>0</v>
      </c>
      <c r="O1753" s="22">
        <f t="shared" si="1286"/>
        <v>0</v>
      </c>
      <c r="P1753" s="22">
        <f t="shared" si="1317"/>
        <v>0</v>
      </c>
      <c r="Q1753" s="22">
        <f t="shared" si="1318"/>
        <v>0</v>
      </c>
      <c r="R1753" s="22">
        <f t="shared" si="1287"/>
        <v>263958808.27538019</v>
      </c>
      <c r="S1753" s="16">
        <f t="shared" si="1277"/>
        <v>21959967.326843124</v>
      </c>
      <c r="T1753" s="15">
        <f t="shared" si="1288"/>
        <v>0</v>
      </c>
      <c r="U1753" s="23">
        <f t="shared" si="1305"/>
        <v>1172716.706522217</v>
      </c>
      <c r="V1753" s="23">
        <f t="shared" si="1306"/>
        <v>97563.785961247238</v>
      </c>
      <c r="W1753" s="23">
        <f t="shared" si="1319"/>
        <v>0</v>
      </c>
      <c r="X1753" s="23">
        <f t="shared" si="1307"/>
        <v>32196696.825844344</v>
      </c>
      <c r="Y1753" s="23">
        <f t="shared" si="1289"/>
        <v>13825559.361691331</v>
      </c>
      <c r="Z1753" s="3">
        <f t="shared" si="1290"/>
        <v>0</v>
      </c>
      <c r="AA1753" s="23">
        <f t="shared" si="1291"/>
        <v>58563903.677836254</v>
      </c>
      <c r="AB1753" s="26">
        <f t="shared" si="1308"/>
        <v>70086276.274228662</v>
      </c>
      <c r="AC1753" s="23">
        <f t="shared" si="1309"/>
        <v>74889487.274228647</v>
      </c>
      <c r="AD1753" s="23">
        <f t="shared" si="1315"/>
        <v>4803211</v>
      </c>
      <c r="AE1753" s="24">
        <f t="shared" si="1276"/>
        <v>70086276.274228647</v>
      </c>
      <c r="AF1753" s="3">
        <f t="shared" si="1310"/>
        <v>1E-4</v>
      </c>
      <c r="AG1753" s="2">
        <f t="shared" si="1292"/>
        <v>0</v>
      </c>
      <c r="AH1753" s="2">
        <f t="shared" si="1293"/>
        <v>123.21704252208487</v>
      </c>
      <c r="AI1753" s="23">
        <f t="shared" si="1316"/>
        <v>9415536028.8365536</v>
      </c>
      <c r="AJ1753" s="23">
        <f t="shared" si="1294"/>
        <v>6219.922423797766</v>
      </c>
      <c r="AK1753" s="23">
        <f t="shared" si="1295"/>
        <v>59945.324750478052</v>
      </c>
      <c r="AL1753" s="23">
        <f t="shared" si="1320"/>
        <v>0</v>
      </c>
      <c r="AM1753" s="23">
        <f t="shared" si="1321"/>
        <v>0</v>
      </c>
      <c r="AN1753" s="16">
        <f t="shared" si="1311"/>
        <v>0</v>
      </c>
      <c r="AO1753" s="23">
        <f t="shared" si="1312"/>
        <v>0</v>
      </c>
      <c r="AP1753" s="22">
        <f t="shared" si="1313"/>
        <v>0</v>
      </c>
      <c r="AQ1753" s="30">
        <f t="shared" si="1296"/>
        <v>7485998524.3783817</v>
      </c>
      <c r="AR1753" s="28">
        <f t="shared" si="1297"/>
        <v>3591717175.9336705</v>
      </c>
      <c r="AS1753" s="25">
        <f t="shared" si="1298"/>
        <v>200337590.02425668</v>
      </c>
      <c r="AT1753" s="32">
        <f t="shared" si="1299"/>
        <v>0</v>
      </c>
      <c r="AU1753" s="23">
        <f t="shared" si="1300"/>
        <v>0</v>
      </c>
      <c r="AV1753" s="22">
        <f t="shared" si="1301"/>
        <v>1041887813.9806906</v>
      </c>
      <c r="AW1753" s="31">
        <f t="shared" si="1314"/>
        <v>5119861355.5408411</v>
      </c>
      <c r="AX1753"/>
      <c r="AY1753"/>
      <c r="AZ1753"/>
      <c r="BA1753"/>
    </row>
    <row r="1754" spans="1:53" s="21" customFormat="1" x14ac:dyDescent="0.25">
      <c r="A1754">
        <f t="shared" ref="A1754:A1817" si="1322">A1749+1</f>
        <v>588</v>
      </c>
      <c r="B1754" t="s">
        <v>9</v>
      </c>
      <c r="C1754" s="27">
        <f t="shared" si="1279"/>
        <v>0</v>
      </c>
      <c r="D1754" s="27">
        <f t="shared" si="1302"/>
        <v>0</v>
      </c>
      <c r="E1754" s="27" t="b">
        <f t="shared" si="1278"/>
        <v>1</v>
      </c>
      <c r="F1754" s="29">
        <f t="shared" si="1280"/>
        <v>0</v>
      </c>
      <c r="G1754" s="27">
        <f t="shared" si="1303"/>
        <v>0</v>
      </c>
      <c r="H1754" s="22">
        <f t="shared" si="1281"/>
        <v>21589559209.740547</v>
      </c>
      <c r="I1754" s="23">
        <f t="shared" si="1282"/>
        <v>132580106.5049091</v>
      </c>
      <c r="J1754" s="23">
        <f t="shared" si="1283"/>
        <v>1086</v>
      </c>
      <c r="K1754" s="19">
        <f t="shared" si="1304"/>
        <v>225.0831931027827</v>
      </c>
      <c r="L1754" s="16">
        <f t="shared" si="1284"/>
        <v>148.91866583054477</v>
      </c>
      <c r="M1754" s="23">
        <f>M1753-IF($B1754="B",(Percent_Rent_In_Elsies*2.49%/12 * H1753)/K1753,0)+IF($B1754="D",N1754,0)+IF(B1754="D",AK1753)+IF(B1754="C",F1753*90%)-(Y1754-Y1753)-IF($B1754="A",Q1753/K1753) + IF($B1754="A",Q1753/K1753)</f>
        <v>-35710218.758876257</v>
      </c>
      <c r="N1754" s="23">
        <f t="shared" si="1285"/>
        <v>0</v>
      </c>
      <c r="O1754" s="22">
        <f t="shared" si="1286"/>
        <v>15342707.993001811</v>
      </c>
      <c r="P1754" s="22">
        <f t="shared" si="1317"/>
        <v>0</v>
      </c>
      <c r="Q1754" s="22">
        <f t="shared" si="1318"/>
        <v>0</v>
      </c>
      <c r="R1754" s="22">
        <f t="shared" si="1287"/>
        <v>263958808.27538019</v>
      </c>
      <c r="S1754" s="16">
        <f t="shared" si="1277"/>
        <v>0</v>
      </c>
      <c r="T1754" s="15">
        <f t="shared" si="1288"/>
        <v>6617259.3338413127</v>
      </c>
      <c r="U1754" s="23">
        <f t="shared" si="1305"/>
        <v>1172716.706522217</v>
      </c>
      <c r="V1754" s="23">
        <f t="shared" si="1306"/>
        <v>0</v>
      </c>
      <c r="W1754" s="23">
        <f t="shared" si="1319"/>
        <v>97563.785961247238</v>
      </c>
      <c r="X1754" s="23">
        <f t="shared" si="1307"/>
        <v>32196696.825844344</v>
      </c>
      <c r="Y1754" s="23">
        <f t="shared" si="1289"/>
        <v>13825559.361691331</v>
      </c>
      <c r="Z1754" s="3">
        <f t="shared" si="1290"/>
        <v>0</v>
      </c>
      <c r="AA1754" s="23">
        <f t="shared" si="1291"/>
        <v>58503958.353085779</v>
      </c>
      <c r="AB1754" s="26">
        <f t="shared" si="1308"/>
        <v>70086276.274228662</v>
      </c>
      <c r="AC1754" s="23">
        <f t="shared" si="1309"/>
        <v>74889487.274228647</v>
      </c>
      <c r="AD1754" s="23">
        <f t="shared" si="1315"/>
        <v>4803211</v>
      </c>
      <c r="AE1754" s="24">
        <f t="shared" si="1276"/>
        <v>70086276.274228647</v>
      </c>
      <c r="AF1754" s="3">
        <f t="shared" si="1310"/>
        <v>0</v>
      </c>
      <c r="AG1754" s="2">
        <f t="shared" si="1292"/>
        <v>0</v>
      </c>
      <c r="AH1754" s="2">
        <f t="shared" si="1293"/>
        <v>123.21704252208487</v>
      </c>
      <c r="AI1754" s="23">
        <f t="shared" si="1316"/>
        <v>9405898396.6176834</v>
      </c>
      <c r="AJ1754" s="23">
        <f t="shared" si="1294"/>
        <v>6219.922423797766</v>
      </c>
      <c r="AK1754" s="23">
        <f t="shared" si="1295"/>
        <v>0</v>
      </c>
      <c r="AL1754" s="23">
        <f t="shared" si="1320"/>
        <v>0</v>
      </c>
      <c r="AM1754" s="23">
        <f t="shared" si="1321"/>
        <v>0</v>
      </c>
      <c r="AN1754" s="16">
        <f t="shared" si="1311"/>
        <v>0</v>
      </c>
      <c r="AO1754" s="23">
        <f t="shared" si="1312"/>
        <v>0</v>
      </c>
      <c r="AP1754" s="22">
        <f t="shared" si="1313"/>
        <v>0</v>
      </c>
      <c r="AQ1754" s="30">
        <f t="shared" si="1296"/>
        <v>7485998524.3783817</v>
      </c>
      <c r="AR1754" s="28">
        <f t="shared" si="1297"/>
        <v>3591717175.9336705</v>
      </c>
      <c r="AS1754" s="25">
        <f t="shared" si="1298"/>
        <v>200337590.02425668</v>
      </c>
      <c r="AT1754" s="32">
        <f t="shared" si="1299"/>
        <v>0</v>
      </c>
      <c r="AU1754" s="23">
        <f t="shared" si="1300"/>
        <v>0</v>
      </c>
      <c r="AV1754" s="22">
        <f t="shared" si="1301"/>
        <v>1041887813.9806906</v>
      </c>
      <c r="AW1754" s="31">
        <f t="shared" si="1314"/>
        <v>5119861355.5408411</v>
      </c>
      <c r="AX1754"/>
      <c r="AY1754"/>
      <c r="AZ1754"/>
      <c r="BA1754"/>
    </row>
    <row r="1755" spans="1:53" x14ac:dyDescent="0.25">
      <c r="A1755" s="21">
        <f t="shared" si="1322"/>
        <v>588</v>
      </c>
      <c r="B1755" s="21" t="s">
        <v>28</v>
      </c>
      <c r="C1755" s="27">
        <f t="shared" si="1279"/>
        <v>0</v>
      </c>
      <c r="D1755" s="27">
        <f t="shared" si="1302"/>
        <v>0</v>
      </c>
      <c r="E1755" s="27" t="b">
        <f t="shared" si="1278"/>
        <v>1</v>
      </c>
      <c r="F1755" s="29">
        <f t="shared" si="1280"/>
        <v>0</v>
      </c>
      <c r="G1755" s="27">
        <f t="shared" si="1303"/>
        <v>0</v>
      </c>
      <c r="H1755" s="22">
        <f t="shared" si="1281"/>
        <v>21589559209.740547</v>
      </c>
      <c r="I1755" s="23">
        <f t="shared" si="1282"/>
        <v>132580106.5049091</v>
      </c>
      <c r="J1755" s="23">
        <f t="shared" si="1283"/>
        <v>1086</v>
      </c>
      <c r="K1755" s="19">
        <f t="shared" si="1304"/>
        <v>225.0831931027827</v>
      </c>
      <c r="L1755" s="16">
        <f t="shared" si="1284"/>
        <v>148.91866583054477</v>
      </c>
      <c r="M1755" s="23">
        <f>M1754-IF($B1755="B",(Percent_Rent_In_Elsies*2.49%/12 * H1754)/K1754,0)+IF($B1755="D",N1755,0)+IF(B1755="D",AK1754)+IF(B1755="C",F1754*90%)-(Y1755-Y1754)-IF($B1755="A",Q1754/K1754) + IF($B1755="A",Q1754/K1754)</f>
        <v>-35710218.758876257</v>
      </c>
      <c r="N1755" s="23">
        <f t="shared" si="1285"/>
        <v>0</v>
      </c>
      <c r="O1755" s="22">
        <f t="shared" si="1286"/>
        <v>0</v>
      </c>
      <c r="P1755" s="22">
        <f t="shared" si="1317"/>
        <v>15342707.993001811</v>
      </c>
      <c r="Q1755" s="22">
        <f t="shared" si="1318"/>
        <v>0</v>
      </c>
      <c r="R1755" s="22">
        <f t="shared" si="1287"/>
        <v>263958808.27538019</v>
      </c>
      <c r="S1755" s="16">
        <f t="shared" si="1277"/>
        <v>0</v>
      </c>
      <c r="T1755" s="15">
        <f t="shared" si="1288"/>
        <v>0</v>
      </c>
      <c r="U1755" s="23">
        <f t="shared" si="1305"/>
        <v>1172716.706522217</v>
      </c>
      <c r="V1755" s="23">
        <f t="shared" si="1306"/>
        <v>0</v>
      </c>
      <c r="W1755" s="23">
        <f t="shared" si="1319"/>
        <v>0</v>
      </c>
      <c r="X1755" s="23">
        <f t="shared" si="1307"/>
        <v>32196696.825844344</v>
      </c>
      <c r="Y1755" s="23">
        <f t="shared" si="1289"/>
        <v>13825559.361691331</v>
      </c>
      <c r="Z1755" s="3">
        <f t="shared" si="1290"/>
        <v>4878.1892980623625</v>
      </c>
      <c r="AA1755" s="23">
        <f t="shared" si="1291"/>
        <v>58577131.192556717</v>
      </c>
      <c r="AB1755" s="26">
        <f t="shared" si="1308"/>
        <v>70086276.274228662</v>
      </c>
      <c r="AC1755" s="23">
        <f t="shared" si="1309"/>
        <v>74889487.274228647</v>
      </c>
      <c r="AD1755" s="23">
        <f t="shared" si="1315"/>
        <v>4803211</v>
      </c>
      <c r="AE1755" s="24">
        <f t="shared" si="1276"/>
        <v>70086276.274228647</v>
      </c>
      <c r="AF1755" s="3">
        <f t="shared" si="1310"/>
        <v>0</v>
      </c>
      <c r="AG1755" s="2">
        <f t="shared" si="1292"/>
        <v>585382715.76748347</v>
      </c>
      <c r="AH1755" s="2">
        <f t="shared" si="1293"/>
        <v>123.21704252208487</v>
      </c>
      <c r="AI1755" s="23">
        <f t="shared" si="1316"/>
        <v>9417662665.4437656</v>
      </c>
      <c r="AJ1755" s="23">
        <f t="shared" si="1294"/>
        <v>6219.922423797766</v>
      </c>
      <c r="AK1755" s="23">
        <f t="shared" si="1295"/>
        <v>0</v>
      </c>
      <c r="AL1755" s="23">
        <f t="shared" si="1320"/>
        <v>0</v>
      </c>
      <c r="AM1755" s="23">
        <f t="shared" si="1321"/>
        <v>0</v>
      </c>
      <c r="AN1755" s="16">
        <f t="shared" si="1311"/>
        <v>0</v>
      </c>
      <c r="AO1755" s="23">
        <f t="shared" si="1312"/>
        <v>0</v>
      </c>
      <c r="AP1755" s="22">
        <f t="shared" si="1313"/>
        <v>0</v>
      </c>
      <c r="AQ1755" s="30">
        <f t="shared" si="1296"/>
        <v>7485998524.3783817</v>
      </c>
      <c r="AR1755" s="28">
        <f t="shared" si="1297"/>
        <v>3591717175.9336705</v>
      </c>
      <c r="AS1755" s="25">
        <f t="shared" si="1298"/>
        <v>200337590.02425668</v>
      </c>
      <c r="AT1755" s="32">
        <f t="shared" si="1299"/>
        <v>9756.3785961247249</v>
      </c>
      <c r="AU1755" s="23">
        <f t="shared" si="1300"/>
        <v>9756.3785961247249</v>
      </c>
      <c r="AV1755" s="22">
        <f t="shared" si="1301"/>
        <v>1048505073.3145319</v>
      </c>
      <c r="AW1755" s="31">
        <f t="shared" si="1314"/>
        <v>5119861355.5408411</v>
      </c>
    </row>
    <row r="1756" spans="1:53" x14ac:dyDescent="0.25">
      <c r="A1756">
        <f t="shared" si="1322"/>
        <v>589</v>
      </c>
      <c r="B1756" t="s">
        <v>6</v>
      </c>
      <c r="C1756" s="27">
        <f t="shared" si="1279"/>
        <v>0</v>
      </c>
      <c r="D1756" s="27">
        <f t="shared" si="1302"/>
        <v>0</v>
      </c>
      <c r="E1756" s="27" t="b">
        <f t="shared" si="1278"/>
        <v>1</v>
      </c>
      <c r="F1756" s="29">
        <f t="shared" si="1280"/>
        <v>0</v>
      </c>
      <c r="G1756" s="27">
        <f t="shared" si="1303"/>
        <v>0</v>
      </c>
      <c r="H1756" s="22">
        <f t="shared" si="1281"/>
        <v>21625541808.42345</v>
      </c>
      <c r="I1756" s="23">
        <f t="shared" si="1282"/>
        <v>132580106.5049091</v>
      </c>
      <c r="J1756" s="23">
        <f t="shared" si="1283"/>
        <v>1086</v>
      </c>
      <c r="K1756" s="19">
        <f t="shared" si="1304"/>
        <v>225.0831931027827</v>
      </c>
      <c r="L1756" s="16">
        <f t="shared" si="1284"/>
        <v>149.16686360692901</v>
      </c>
      <c r="M1756" s="23">
        <f>M1755-IF($B1756="B",(Percent_Rent_In_Elsies*2.49%/12 * H1755)/K1755,0)+IF($B1756="D",N1756,0)+IF(B1756="D",AK1755)+IF(B1756="C",F1755*90%)-(Y1756-Y1755)-IF($B1756="A",Q1755/K1755) + IF($B1756="A",Q1755/K1755)</f>
        <v>-35710218.758876257</v>
      </c>
      <c r="N1756" s="23">
        <f t="shared" si="1285"/>
        <v>0</v>
      </c>
      <c r="O1756" s="22">
        <f t="shared" si="1286"/>
        <v>0</v>
      </c>
      <c r="P1756" s="22">
        <f t="shared" si="1317"/>
        <v>0</v>
      </c>
      <c r="Q1756" s="22">
        <f t="shared" si="1318"/>
        <v>0</v>
      </c>
      <c r="R1756" s="22">
        <f t="shared" si="1287"/>
        <v>263958808.27538019</v>
      </c>
      <c r="S1756" s="16">
        <f t="shared" si="1277"/>
        <v>0</v>
      </c>
      <c r="T1756" s="15">
        <f t="shared" si="1288"/>
        <v>0</v>
      </c>
      <c r="U1756" s="23">
        <f t="shared" si="1305"/>
        <v>1172716.706522217</v>
      </c>
      <c r="V1756" s="23">
        <f t="shared" si="1306"/>
        <v>0</v>
      </c>
      <c r="W1756" s="23">
        <f t="shared" si="1319"/>
        <v>0</v>
      </c>
      <c r="X1756" s="23">
        <f t="shared" si="1307"/>
        <v>32221087.772334654</v>
      </c>
      <c r="Y1756" s="23">
        <f t="shared" si="1289"/>
        <v>13825559.361691331</v>
      </c>
      <c r="Z1756" s="3">
        <f t="shared" si="1290"/>
        <v>0</v>
      </c>
      <c r="AA1756" s="23">
        <f t="shared" si="1291"/>
        <v>58577131.192556717</v>
      </c>
      <c r="AB1756" s="26">
        <f t="shared" si="1308"/>
        <v>70086276.274228662</v>
      </c>
      <c r="AC1756" s="23">
        <f t="shared" si="1309"/>
        <v>74889487.274228647</v>
      </c>
      <c r="AD1756" s="23">
        <f t="shared" si="1315"/>
        <v>4803211</v>
      </c>
      <c r="AE1756" s="24">
        <f t="shared" si="1276"/>
        <v>70086276.274228647</v>
      </c>
      <c r="AF1756" s="3">
        <f t="shared" si="1310"/>
        <v>0</v>
      </c>
      <c r="AG1756" s="2">
        <f t="shared" si="1292"/>
        <v>0</v>
      </c>
      <c r="AH1756" s="2">
        <f t="shared" si="1293"/>
        <v>123.4224042596217</v>
      </c>
      <c r="AI1756" s="23">
        <f t="shared" si="1316"/>
        <v>9417662665.4437656</v>
      </c>
      <c r="AJ1756" s="23">
        <f t="shared" si="1294"/>
        <v>6219.922423797766</v>
      </c>
      <c r="AK1756" s="23">
        <f t="shared" si="1295"/>
        <v>0</v>
      </c>
      <c r="AL1756" s="23">
        <f t="shared" si="1320"/>
        <v>0</v>
      </c>
      <c r="AM1756" s="23">
        <f t="shared" si="1321"/>
        <v>0</v>
      </c>
      <c r="AN1756" s="16">
        <f t="shared" si="1311"/>
        <v>0</v>
      </c>
      <c r="AO1756" s="23">
        <f t="shared" si="1312"/>
        <v>0</v>
      </c>
      <c r="AP1756" s="22">
        <f t="shared" si="1313"/>
        <v>0</v>
      </c>
      <c r="AQ1756" s="30">
        <f t="shared" si="1296"/>
        <v>7485998524.3783817</v>
      </c>
      <c r="AR1756" s="28">
        <f t="shared" si="1297"/>
        <v>3591717175.9336705</v>
      </c>
      <c r="AS1756" s="25">
        <f t="shared" si="1298"/>
        <v>200337590.02425668</v>
      </c>
      <c r="AT1756" s="32">
        <f t="shared" si="1299"/>
        <v>0</v>
      </c>
      <c r="AU1756" s="23">
        <f t="shared" si="1300"/>
        <v>0</v>
      </c>
      <c r="AV1756" s="22">
        <f t="shared" si="1301"/>
        <v>1048505073.3145319</v>
      </c>
      <c r="AW1756" s="31">
        <f t="shared" si="1314"/>
        <v>5104518647.5478392</v>
      </c>
    </row>
    <row r="1757" spans="1:53" x14ac:dyDescent="0.25">
      <c r="A1757">
        <f t="shared" si="1322"/>
        <v>589</v>
      </c>
      <c r="B1757" t="s">
        <v>7</v>
      </c>
      <c r="C1757" s="27">
        <f t="shared" si="1279"/>
        <v>0</v>
      </c>
      <c r="D1757" s="27">
        <f t="shared" si="1302"/>
        <v>0</v>
      </c>
      <c r="E1757" s="27" t="b">
        <f t="shared" si="1278"/>
        <v>1</v>
      </c>
      <c r="F1757" s="29">
        <f t="shared" si="1280"/>
        <v>0</v>
      </c>
      <c r="G1757" s="27">
        <f t="shared" si="1303"/>
        <v>0</v>
      </c>
      <c r="H1757" s="22">
        <f t="shared" si="1281"/>
        <v>21625541808.42345</v>
      </c>
      <c r="I1757" s="23">
        <f t="shared" si="1282"/>
        <v>132580106.5049091</v>
      </c>
      <c r="J1757" s="23">
        <f t="shared" si="1283"/>
        <v>1086</v>
      </c>
      <c r="K1757" s="19">
        <f t="shared" si="1304"/>
        <v>225.0831931027827</v>
      </c>
      <c r="L1757" s="16">
        <f t="shared" si="1284"/>
        <v>149.16686360692901</v>
      </c>
      <c r="M1757" s="23">
        <f>M1756-IF($B1757="B",(Percent_Rent_In_Elsies*2.49%/12 * H1756)/K1756,0)+IF($B1757="D",N1757,0)+IF(B1757="D",AK1756)+IF(B1757="C",F1756*90%)-(Y1757-Y1756)-IF($B1757="A",Q1756/K1756) + IF($B1757="A",Q1756/K1756)</f>
        <v>-35809899.678259671</v>
      </c>
      <c r="N1757" s="23">
        <f t="shared" si="1285"/>
        <v>0</v>
      </c>
      <c r="O1757" s="22">
        <f t="shared" si="1286"/>
        <v>0</v>
      </c>
      <c r="P1757" s="22">
        <f t="shared" si="1317"/>
        <v>0</v>
      </c>
      <c r="Q1757" s="22">
        <f t="shared" si="1318"/>
        <v>0</v>
      </c>
      <c r="R1757" s="22">
        <f t="shared" si="1287"/>
        <v>241962240.9190985</v>
      </c>
      <c r="S1757" s="16">
        <f t="shared" si="1277"/>
        <v>21996567.356281683</v>
      </c>
      <c r="T1757" s="15">
        <f t="shared" si="1288"/>
        <v>0</v>
      </c>
      <c r="U1757" s="23">
        <f t="shared" si="1305"/>
        <v>1074990.3143120322</v>
      </c>
      <c r="V1757" s="23">
        <f t="shared" si="1306"/>
        <v>97726.392210184757</v>
      </c>
      <c r="W1757" s="23">
        <f t="shared" si="1319"/>
        <v>0</v>
      </c>
      <c r="X1757" s="23">
        <f t="shared" si="1307"/>
        <v>32221087.772334654</v>
      </c>
      <c r="Y1757" s="23">
        <f t="shared" si="1289"/>
        <v>13825559.361691331</v>
      </c>
      <c r="Z1757" s="3">
        <f t="shared" si="1290"/>
        <v>0</v>
      </c>
      <c r="AA1757" s="23">
        <f t="shared" si="1291"/>
        <v>58577131.192556717</v>
      </c>
      <c r="AB1757" s="26">
        <f t="shared" si="1308"/>
        <v>70086276.274228662</v>
      </c>
      <c r="AC1757" s="23">
        <f t="shared" si="1309"/>
        <v>74889487.274228647</v>
      </c>
      <c r="AD1757" s="23">
        <f t="shared" si="1315"/>
        <v>4803211</v>
      </c>
      <c r="AE1757" s="24">
        <f t="shared" si="1276"/>
        <v>70086276.274228647</v>
      </c>
      <c r="AF1757" s="3">
        <f t="shared" si="1310"/>
        <v>0</v>
      </c>
      <c r="AG1757" s="2">
        <f t="shared" si="1292"/>
        <v>0</v>
      </c>
      <c r="AH1757" s="2">
        <f t="shared" si="1293"/>
        <v>123.4224042596217</v>
      </c>
      <c r="AI1757" s="23">
        <f t="shared" si="1316"/>
        <v>9417662665.4437656</v>
      </c>
      <c r="AJ1757" s="23">
        <f t="shared" si="1294"/>
        <v>6219.922423797766</v>
      </c>
      <c r="AK1757" s="23">
        <f t="shared" si="1295"/>
        <v>0</v>
      </c>
      <c r="AL1757" s="23">
        <f t="shared" si="1320"/>
        <v>2126636.6072120667</v>
      </c>
      <c r="AM1757" s="23">
        <f t="shared" si="1321"/>
        <v>1984127208.0701301</v>
      </c>
      <c r="AN1757" s="16">
        <f t="shared" si="1311"/>
        <v>0</v>
      </c>
      <c r="AO1757" s="23">
        <f t="shared" si="1312"/>
        <v>99680.919383411514</v>
      </c>
      <c r="AP1757" s="22">
        <f t="shared" si="1313"/>
        <v>22436499.62623933</v>
      </c>
      <c r="AQ1757" s="30">
        <f t="shared" si="1296"/>
        <v>7530680813.384038</v>
      </c>
      <c r="AR1757" s="28">
        <f t="shared" si="1297"/>
        <v>3613962965.313087</v>
      </c>
      <c r="AS1757" s="25">
        <f t="shared" si="1298"/>
        <v>200337590.02425668</v>
      </c>
      <c r="AT1757" s="32">
        <f t="shared" si="1299"/>
        <v>0</v>
      </c>
      <c r="AU1757" s="23">
        <f t="shared" si="1300"/>
        <v>0</v>
      </c>
      <c r="AV1757" s="22">
        <f t="shared" si="1301"/>
        <v>1048505073.3145319</v>
      </c>
      <c r="AW1757" s="31">
        <f t="shared" si="1314"/>
        <v>5149200936.5534954</v>
      </c>
    </row>
    <row r="1758" spans="1:53" x14ac:dyDescent="0.25">
      <c r="A1758">
        <f t="shared" si="1322"/>
        <v>589</v>
      </c>
      <c r="B1758" t="s">
        <v>8</v>
      </c>
      <c r="C1758" s="27">
        <f t="shared" si="1279"/>
        <v>0</v>
      </c>
      <c r="D1758" s="27">
        <f t="shared" si="1302"/>
        <v>0</v>
      </c>
      <c r="E1758" s="27" t="b">
        <f t="shared" si="1278"/>
        <v>1</v>
      </c>
      <c r="F1758" s="29">
        <f t="shared" si="1280"/>
        <v>0</v>
      </c>
      <c r="G1758" s="27">
        <f t="shared" si="1303"/>
        <v>0</v>
      </c>
      <c r="H1758" s="22">
        <f t="shared" si="1281"/>
        <v>21625541808.42345</v>
      </c>
      <c r="I1758" s="23">
        <f t="shared" si="1282"/>
        <v>132580106.5049091</v>
      </c>
      <c r="J1758" s="23">
        <f t="shared" si="1283"/>
        <v>1086</v>
      </c>
      <c r="K1758" s="19">
        <f t="shared" si="1304"/>
        <v>225.0831931027827</v>
      </c>
      <c r="L1758" s="16">
        <f t="shared" si="1284"/>
        <v>149.16686360692901</v>
      </c>
      <c r="M1758" s="23">
        <f>M1757-IF($B1758="B",(Percent_Rent_In_Elsies*2.49%/12 * H1757)/K1757,0)+IF($B1758="D",N1758,0)+IF(B1758="D",AK1757)+IF(B1758="C",F1757*90%)-(Y1758-Y1757)-IF($B1758="A",Q1757/K1757) + IF($B1758="A",Q1757/K1757)</f>
        <v>-35809899.678259671</v>
      </c>
      <c r="N1758" s="23">
        <f t="shared" si="1285"/>
        <v>0</v>
      </c>
      <c r="O1758" s="22">
        <f t="shared" si="1286"/>
        <v>0</v>
      </c>
      <c r="P1758" s="22">
        <f t="shared" si="1317"/>
        <v>0</v>
      </c>
      <c r="Q1758" s="22">
        <f t="shared" si="1318"/>
        <v>0</v>
      </c>
      <c r="R1758" s="22">
        <f t="shared" si="1287"/>
        <v>264398740.54533783</v>
      </c>
      <c r="S1758" s="16">
        <f t="shared" si="1277"/>
        <v>21996567.356281683</v>
      </c>
      <c r="T1758" s="15">
        <f t="shared" si="1288"/>
        <v>0</v>
      </c>
      <c r="U1758" s="23">
        <f t="shared" si="1305"/>
        <v>1174671.2336954437</v>
      </c>
      <c r="V1758" s="23">
        <f t="shared" si="1306"/>
        <v>97726.392210184757</v>
      </c>
      <c r="W1758" s="23">
        <f t="shared" si="1319"/>
        <v>0</v>
      </c>
      <c r="X1758" s="23">
        <f t="shared" si="1307"/>
        <v>32221087.772334654</v>
      </c>
      <c r="Y1758" s="23">
        <f t="shared" si="1289"/>
        <v>13825559.361691331</v>
      </c>
      <c r="Z1758" s="3">
        <f t="shared" si="1290"/>
        <v>0</v>
      </c>
      <c r="AA1758" s="23">
        <f t="shared" si="1291"/>
        <v>58577131.192556717</v>
      </c>
      <c r="AB1758" s="26">
        <f t="shared" si="1308"/>
        <v>70086276.274228662</v>
      </c>
      <c r="AC1758" s="23">
        <f t="shared" si="1309"/>
        <v>74889487.274228647</v>
      </c>
      <c r="AD1758" s="23">
        <f t="shared" si="1315"/>
        <v>4803211</v>
      </c>
      <c r="AE1758" s="24">
        <f t="shared" si="1276"/>
        <v>70086276.274228647</v>
      </c>
      <c r="AF1758" s="3">
        <f t="shared" si="1310"/>
        <v>1E-4</v>
      </c>
      <c r="AG1758" s="2">
        <f t="shared" si="1292"/>
        <v>0</v>
      </c>
      <c r="AH1758" s="2">
        <f t="shared" si="1293"/>
        <v>123.4224042596217</v>
      </c>
      <c r="AI1758" s="23">
        <f t="shared" si="1316"/>
        <v>9417662665.4437656</v>
      </c>
      <c r="AJ1758" s="23">
        <f t="shared" si="1294"/>
        <v>6219.922423797766</v>
      </c>
      <c r="AK1758" s="23">
        <f t="shared" si="1295"/>
        <v>59940.268624061224</v>
      </c>
      <c r="AL1758" s="23">
        <f t="shared" si="1320"/>
        <v>0</v>
      </c>
      <c r="AM1758" s="23">
        <f t="shared" si="1321"/>
        <v>0</v>
      </c>
      <c r="AN1758" s="16">
        <f t="shared" si="1311"/>
        <v>0</v>
      </c>
      <c r="AO1758" s="23">
        <f t="shared" si="1312"/>
        <v>0</v>
      </c>
      <c r="AP1758" s="22">
        <f t="shared" si="1313"/>
        <v>0</v>
      </c>
      <c r="AQ1758" s="30">
        <f t="shared" si="1296"/>
        <v>7530680813.384038</v>
      </c>
      <c r="AR1758" s="28">
        <f t="shared" si="1297"/>
        <v>3613962965.313087</v>
      </c>
      <c r="AS1758" s="25">
        <f t="shared" si="1298"/>
        <v>200337590.02425668</v>
      </c>
      <c r="AT1758" s="32">
        <f t="shared" si="1299"/>
        <v>0</v>
      </c>
      <c r="AU1758" s="23">
        <f t="shared" si="1300"/>
        <v>0</v>
      </c>
      <c r="AV1758" s="22">
        <f t="shared" si="1301"/>
        <v>1048505073.3145319</v>
      </c>
      <c r="AW1758" s="31">
        <f t="shared" si="1314"/>
        <v>5149200936.5534954</v>
      </c>
    </row>
    <row r="1759" spans="1:53" x14ac:dyDescent="0.25">
      <c r="A1759" s="21">
        <f t="shared" si="1322"/>
        <v>589</v>
      </c>
      <c r="B1759" s="21" t="s">
        <v>9</v>
      </c>
      <c r="C1759" s="27">
        <f t="shared" si="1279"/>
        <v>0</v>
      </c>
      <c r="D1759" s="27">
        <f t="shared" si="1302"/>
        <v>0</v>
      </c>
      <c r="E1759" s="27" t="b">
        <f t="shared" si="1278"/>
        <v>1</v>
      </c>
      <c r="F1759" s="29">
        <f t="shared" si="1280"/>
        <v>0</v>
      </c>
      <c r="G1759" s="27">
        <f t="shared" si="1303"/>
        <v>0</v>
      </c>
      <c r="H1759" s="22">
        <f t="shared" si="1281"/>
        <v>21625541808.42345</v>
      </c>
      <c r="I1759" s="23">
        <f t="shared" si="1282"/>
        <v>132580106.5049091</v>
      </c>
      <c r="J1759" s="23">
        <f t="shared" si="1283"/>
        <v>1086</v>
      </c>
      <c r="K1759" s="19">
        <f t="shared" si="1304"/>
        <v>225.0831931027827</v>
      </c>
      <c r="L1759" s="16">
        <f t="shared" si="1284"/>
        <v>149.16686360692901</v>
      </c>
      <c r="M1759" s="23">
        <f>M1758-IF($B1759="B",(Percent_Rent_In_Elsies*2.49%/12 * H1758)/K1758,0)+IF($B1759="D",N1759,0)+IF(B1759="D",AK1758)+IF(B1759="C",F1758*90%)-(Y1759-Y1758)-IF($B1759="A",Q1758/K1758) + IF($B1759="A",Q1758/K1758)</f>
        <v>-35749959.409635611</v>
      </c>
      <c r="N1759" s="23">
        <f t="shared" si="1285"/>
        <v>0</v>
      </c>
      <c r="O1759" s="22">
        <f t="shared" si="1286"/>
        <v>15368279.231734123</v>
      </c>
      <c r="P1759" s="22">
        <f t="shared" si="1317"/>
        <v>0</v>
      </c>
      <c r="Q1759" s="22">
        <f t="shared" si="1318"/>
        <v>0</v>
      </c>
      <c r="R1759" s="22">
        <f t="shared" si="1287"/>
        <v>264398740.54533783</v>
      </c>
      <c r="S1759" s="16">
        <f t="shared" si="1277"/>
        <v>0</v>
      </c>
      <c r="T1759" s="15">
        <f t="shared" si="1288"/>
        <v>6628288.1245475598</v>
      </c>
      <c r="U1759" s="23">
        <f t="shared" si="1305"/>
        <v>1174671.2336954437</v>
      </c>
      <c r="V1759" s="23">
        <f t="shared" si="1306"/>
        <v>0</v>
      </c>
      <c r="W1759" s="23">
        <f t="shared" si="1319"/>
        <v>97726.392210184757</v>
      </c>
      <c r="X1759" s="23">
        <f t="shared" si="1307"/>
        <v>32221087.772334654</v>
      </c>
      <c r="Y1759" s="23">
        <f t="shared" si="1289"/>
        <v>13825559.361691331</v>
      </c>
      <c r="Z1759" s="3">
        <f t="shared" si="1290"/>
        <v>0</v>
      </c>
      <c r="AA1759" s="23">
        <f t="shared" si="1291"/>
        <v>58517190.923932657</v>
      </c>
      <c r="AB1759" s="26">
        <f t="shared" si="1308"/>
        <v>70086276.274228662</v>
      </c>
      <c r="AC1759" s="23">
        <f t="shared" si="1309"/>
        <v>74889487.274228647</v>
      </c>
      <c r="AD1759" s="23">
        <f t="shared" si="1315"/>
        <v>4803211</v>
      </c>
      <c r="AE1759" s="24">
        <f t="shared" si="1276"/>
        <v>70086276.274228647</v>
      </c>
      <c r="AF1759" s="3">
        <f t="shared" si="1310"/>
        <v>0</v>
      </c>
      <c r="AG1759" s="2">
        <f t="shared" si="1292"/>
        <v>0</v>
      </c>
      <c r="AH1759" s="2">
        <f t="shared" si="1293"/>
        <v>123.4224042596217</v>
      </c>
      <c r="AI1759" s="23">
        <f t="shared" si="1316"/>
        <v>9408025846.1170921</v>
      </c>
      <c r="AJ1759" s="23">
        <f t="shared" si="1294"/>
        <v>6219.922423797766</v>
      </c>
      <c r="AK1759" s="23">
        <f t="shared" si="1295"/>
        <v>0</v>
      </c>
      <c r="AL1759" s="23">
        <f t="shared" si="1320"/>
        <v>0</v>
      </c>
      <c r="AM1759" s="23">
        <f t="shared" si="1321"/>
        <v>0</v>
      </c>
      <c r="AN1759" s="16">
        <f t="shared" si="1311"/>
        <v>0</v>
      </c>
      <c r="AO1759" s="23">
        <f t="shared" si="1312"/>
        <v>0</v>
      </c>
      <c r="AP1759" s="22">
        <f t="shared" si="1313"/>
        <v>0</v>
      </c>
      <c r="AQ1759" s="30">
        <f t="shared" si="1296"/>
        <v>7530680813.384038</v>
      </c>
      <c r="AR1759" s="28">
        <f t="shared" si="1297"/>
        <v>3613962965.313087</v>
      </c>
      <c r="AS1759" s="25">
        <f t="shared" si="1298"/>
        <v>200337590.02425668</v>
      </c>
      <c r="AT1759" s="32">
        <f t="shared" si="1299"/>
        <v>0</v>
      </c>
      <c r="AU1759" s="23">
        <f t="shared" si="1300"/>
        <v>0</v>
      </c>
      <c r="AV1759" s="22">
        <f t="shared" si="1301"/>
        <v>1048505073.3145319</v>
      </c>
      <c r="AW1759" s="31">
        <f t="shared" si="1314"/>
        <v>5149200936.5534954</v>
      </c>
      <c r="AX1759" s="21"/>
      <c r="AY1759" s="21"/>
      <c r="AZ1759" s="21"/>
      <c r="BA1759" s="21"/>
    </row>
    <row r="1760" spans="1:53" x14ac:dyDescent="0.25">
      <c r="A1760" s="21">
        <f t="shared" si="1322"/>
        <v>589</v>
      </c>
      <c r="B1760" s="21" t="s">
        <v>28</v>
      </c>
      <c r="C1760" s="27">
        <f t="shared" si="1279"/>
        <v>0</v>
      </c>
      <c r="D1760" s="27">
        <f t="shared" si="1302"/>
        <v>0</v>
      </c>
      <c r="E1760" s="27" t="b">
        <f t="shared" si="1278"/>
        <v>1</v>
      </c>
      <c r="F1760" s="29">
        <f t="shared" si="1280"/>
        <v>0</v>
      </c>
      <c r="G1760" s="27">
        <f t="shared" si="1303"/>
        <v>0</v>
      </c>
      <c r="H1760" s="22">
        <f t="shared" si="1281"/>
        <v>21625541808.42345</v>
      </c>
      <c r="I1760" s="23">
        <f t="shared" si="1282"/>
        <v>132580106.5049091</v>
      </c>
      <c r="J1760" s="23">
        <f t="shared" si="1283"/>
        <v>1086</v>
      </c>
      <c r="K1760" s="19">
        <f t="shared" si="1304"/>
        <v>225.0831931027827</v>
      </c>
      <c r="L1760" s="16">
        <f t="shared" si="1284"/>
        <v>149.16686360692901</v>
      </c>
      <c r="M1760" s="23">
        <f>M1759-IF($B1760="B",(Percent_Rent_In_Elsies*2.49%/12 * H1759)/K1759,0)+IF($B1760="D",N1760,0)+IF(B1760="D",AK1759)+IF(B1760="C",F1759*90%)-(Y1760-Y1759)-IF($B1760="A",Q1759/K1759) + IF($B1760="A",Q1759/K1759)</f>
        <v>-35749959.409635611</v>
      </c>
      <c r="N1760" s="23">
        <f t="shared" si="1285"/>
        <v>0</v>
      </c>
      <c r="O1760" s="22">
        <f t="shared" si="1286"/>
        <v>0</v>
      </c>
      <c r="P1760" s="22">
        <f t="shared" si="1317"/>
        <v>15368279.231734123</v>
      </c>
      <c r="Q1760" s="22">
        <f t="shared" si="1318"/>
        <v>0</v>
      </c>
      <c r="R1760" s="22">
        <f t="shared" si="1287"/>
        <v>264398740.54533783</v>
      </c>
      <c r="S1760" s="16">
        <f t="shared" si="1277"/>
        <v>0</v>
      </c>
      <c r="T1760" s="15">
        <f t="shared" si="1288"/>
        <v>0</v>
      </c>
      <c r="U1760" s="23">
        <f t="shared" si="1305"/>
        <v>1174671.2336954437</v>
      </c>
      <c r="V1760" s="23">
        <f t="shared" si="1306"/>
        <v>0</v>
      </c>
      <c r="W1760" s="23">
        <f t="shared" si="1319"/>
        <v>0</v>
      </c>
      <c r="X1760" s="23">
        <f t="shared" si="1307"/>
        <v>32221087.772334654</v>
      </c>
      <c r="Y1760" s="23">
        <f t="shared" si="1289"/>
        <v>13825559.361691331</v>
      </c>
      <c r="Z1760" s="3">
        <f t="shared" si="1290"/>
        <v>4886.3196105092384</v>
      </c>
      <c r="AA1760" s="23">
        <f t="shared" si="1291"/>
        <v>58590485.718090296</v>
      </c>
      <c r="AB1760" s="26">
        <f t="shared" si="1308"/>
        <v>70086276.274228662</v>
      </c>
      <c r="AC1760" s="23">
        <f t="shared" si="1309"/>
        <v>74889487.274228647</v>
      </c>
      <c r="AD1760" s="23">
        <f t="shared" si="1315"/>
        <v>4803211</v>
      </c>
      <c r="AE1760" s="24">
        <f t="shared" si="1276"/>
        <v>70086276.274228647</v>
      </c>
      <c r="AF1760" s="3">
        <f t="shared" si="1310"/>
        <v>0</v>
      </c>
      <c r="AG1760" s="2">
        <f t="shared" si="1292"/>
        <v>586358353.26110864</v>
      </c>
      <c r="AH1760" s="2">
        <f t="shared" si="1293"/>
        <v>123.4224042596217</v>
      </c>
      <c r="AI1760" s="23">
        <f t="shared" si="1316"/>
        <v>9419809722.0505295</v>
      </c>
      <c r="AJ1760" s="23">
        <f t="shared" si="1294"/>
        <v>6219.922423797766</v>
      </c>
      <c r="AK1760" s="23">
        <f t="shared" si="1295"/>
        <v>0</v>
      </c>
      <c r="AL1760" s="23">
        <f t="shared" si="1320"/>
        <v>0</v>
      </c>
      <c r="AM1760" s="23">
        <f t="shared" si="1321"/>
        <v>0</v>
      </c>
      <c r="AN1760" s="16">
        <f t="shared" si="1311"/>
        <v>0</v>
      </c>
      <c r="AO1760" s="23">
        <f t="shared" si="1312"/>
        <v>0</v>
      </c>
      <c r="AP1760" s="22">
        <f t="shared" si="1313"/>
        <v>0</v>
      </c>
      <c r="AQ1760" s="30">
        <f t="shared" si="1296"/>
        <v>7530680813.384038</v>
      </c>
      <c r="AR1760" s="28">
        <f t="shared" si="1297"/>
        <v>3613962965.313087</v>
      </c>
      <c r="AS1760" s="25">
        <f t="shared" si="1298"/>
        <v>200337590.02425668</v>
      </c>
      <c r="AT1760" s="32">
        <f t="shared" si="1299"/>
        <v>9772.6392210184767</v>
      </c>
      <c r="AU1760" s="23">
        <f t="shared" si="1300"/>
        <v>9772.6392210184767</v>
      </c>
      <c r="AV1760" s="22">
        <f t="shared" si="1301"/>
        <v>1055133361.4390795</v>
      </c>
      <c r="AW1760" s="31">
        <f t="shared" si="1314"/>
        <v>5149200936.5534954</v>
      </c>
      <c r="AX1760" s="21"/>
      <c r="AY1760" s="21"/>
      <c r="AZ1760" s="21"/>
      <c r="BA1760" s="21"/>
    </row>
    <row r="1761" spans="1:53" x14ac:dyDescent="0.25">
      <c r="A1761">
        <f t="shared" si="1322"/>
        <v>590</v>
      </c>
      <c r="B1761" t="s">
        <v>6</v>
      </c>
      <c r="C1761" s="27">
        <f t="shared" si="1279"/>
        <v>0</v>
      </c>
      <c r="D1761" s="27">
        <f t="shared" si="1302"/>
        <v>0</v>
      </c>
      <c r="E1761" s="27" t="b">
        <f t="shared" si="1278"/>
        <v>1</v>
      </c>
      <c r="F1761" s="29">
        <f t="shared" si="1280"/>
        <v>0</v>
      </c>
      <c r="G1761" s="27">
        <f t="shared" si="1303"/>
        <v>0</v>
      </c>
      <c r="H1761" s="22">
        <f t="shared" si="1281"/>
        <v>21661584378.104156</v>
      </c>
      <c r="I1761" s="23">
        <f t="shared" si="1282"/>
        <v>132580106.5049091</v>
      </c>
      <c r="J1761" s="23">
        <f t="shared" si="1283"/>
        <v>1086</v>
      </c>
      <c r="K1761" s="19">
        <f t="shared" si="1304"/>
        <v>225.0831931027827</v>
      </c>
      <c r="L1761" s="16">
        <f t="shared" si="1284"/>
        <v>149.41547504627391</v>
      </c>
      <c r="M1761" s="23">
        <f>M1760-IF($B1761="B",(Percent_Rent_In_Elsies*2.49%/12 * H1760)/K1760,0)+IF($B1761="D",N1761,0)+IF(B1761="D",AK1760)+IF(B1761="C",F1760*90%)-(Y1761-Y1760)-IF($B1761="A",Q1760/K1760) + IF($B1761="A",Q1760/K1760)</f>
        <v>-35749959.409635611</v>
      </c>
      <c r="N1761" s="23">
        <f t="shared" si="1285"/>
        <v>0</v>
      </c>
      <c r="O1761" s="22">
        <f t="shared" si="1286"/>
        <v>0</v>
      </c>
      <c r="P1761" s="22">
        <f t="shared" si="1317"/>
        <v>0</v>
      </c>
      <c r="Q1761" s="22">
        <f t="shared" si="1318"/>
        <v>0</v>
      </c>
      <c r="R1761" s="22">
        <f t="shared" si="1287"/>
        <v>264398740.54533783</v>
      </c>
      <c r="S1761" s="16">
        <f t="shared" si="1277"/>
        <v>0</v>
      </c>
      <c r="T1761" s="15">
        <f t="shared" si="1288"/>
        <v>0</v>
      </c>
      <c r="U1761" s="23">
        <f t="shared" si="1305"/>
        <v>1174671.2336954437</v>
      </c>
      <c r="V1761" s="23">
        <f t="shared" si="1306"/>
        <v>0</v>
      </c>
      <c r="W1761" s="23">
        <f t="shared" si="1319"/>
        <v>0</v>
      </c>
      <c r="X1761" s="23">
        <f t="shared" si="1307"/>
        <v>32245519.370387204</v>
      </c>
      <c r="Y1761" s="23">
        <f t="shared" si="1289"/>
        <v>13825559.361691331</v>
      </c>
      <c r="Z1761" s="3">
        <f t="shared" si="1290"/>
        <v>0</v>
      </c>
      <c r="AA1761" s="23">
        <f t="shared" si="1291"/>
        <v>58590485.718090296</v>
      </c>
      <c r="AB1761" s="26">
        <f t="shared" si="1308"/>
        <v>70086276.274228662</v>
      </c>
      <c r="AC1761" s="23">
        <f t="shared" si="1309"/>
        <v>74889487.274228647</v>
      </c>
      <c r="AD1761" s="23">
        <f t="shared" si="1315"/>
        <v>4803211</v>
      </c>
      <c r="AE1761" s="24">
        <f t="shared" si="1276"/>
        <v>70086276.274228647</v>
      </c>
      <c r="AF1761" s="3">
        <f t="shared" si="1310"/>
        <v>0</v>
      </c>
      <c r="AG1761" s="2">
        <f t="shared" si="1292"/>
        <v>0</v>
      </c>
      <c r="AH1761" s="2">
        <f t="shared" si="1293"/>
        <v>123.62810826672106</v>
      </c>
      <c r="AI1761" s="23">
        <f t="shared" si="1316"/>
        <v>9419809722.0505295</v>
      </c>
      <c r="AJ1761" s="23">
        <f t="shared" si="1294"/>
        <v>6219.922423797766</v>
      </c>
      <c r="AK1761" s="23">
        <f t="shared" si="1295"/>
        <v>0</v>
      </c>
      <c r="AL1761" s="23">
        <f t="shared" si="1320"/>
        <v>0</v>
      </c>
      <c r="AM1761" s="23">
        <f t="shared" si="1321"/>
        <v>0</v>
      </c>
      <c r="AN1761" s="16">
        <f t="shared" si="1311"/>
        <v>0</v>
      </c>
      <c r="AO1761" s="23">
        <f t="shared" si="1312"/>
        <v>0</v>
      </c>
      <c r="AP1761" s="22">
        <f t="shared" si="1313"/>
        <v>0</v>
      </c>
      <c r="AQ1761" s="30">
        <f t="shared" si="1296"/>
        <v>7530680813.384038</v>
      </c>
      <c r="AR1761" s="28">
        <f t="shared" si="1297"/>
        <v>3613962965.313087</v>
      </c>
      <c r="AS1761" s="25">
        <f t="shared" si="1298"/>
        <v>200337590.02425668</v>
      </c>
      <c r="AT1761" s="32">
        <f t="shared" si="1299"/>
        <v>0</v>
      </c>
      <c r="AU1761" s="23">
        <f t="shared" si="1300"/>
        <v>0</v>
      </c>
      <c r="AV1761" s="22">
        <f t="shared" si="1301"/>
        <v>1055133361.4390795</v>
      </c>
      <c r="AW1761" s="31">
        <f t="shared" si="1314"/>
        <v>5133832657.3217611</v>
      </c>
    </row>
    <row r="1762" spans="1:53" x14ac:dyDescent="0.25">
      <c r="A1762">
        <f t="shared" si="1322"/>
        <v>590</v>
      </c>
      <c r="B1762" t="s">
        <v>7</v>
      </c>
      <c r="C1762" s="27">
        <f t="shared" si="1279"/>
        <v>0</v>
      </c>
      <c r="D1762" s="27">
        <f t="shared" si="1302"/>
        <v>0</v>
      </c>
      <c r="E1762" s="27" t="b">
        <f t="shared" si="1278"/>
        <v>1</v>
      </c>
      <c r="F1762" s="29">
        <f t="shared" si="1280"/>
        <v>0</v>
      </c>
      <c r="G1762" s="27">
        <f t="shared" si="1303"/>
        <v>0</v>
      </c>
      <c r="H1762" s="22">
        <f t="shared" si="1281"/>
        <v>21661584378.104156</v>
      </c>
      <c r="I1762" s="23">
        <f t="shared" si="1282"/>
        <v>132580106.5049091</v>
      </c>
      <c r="J1762" s="23">
        <f t="shared" si="1283"/>
        <v>1086</v>
      </c>
      <c r="K1762" s="19">
        <f t="shared" si="1304"/>
        <v>225.0831931027827</v>
      </c>
      <c r="L1762" s="16">
        <f t="shared" si="1284"/>
        <v>149.41547504627391</v>
      </c>
      <c r="M1762" s="23">
        <f>M1761-IF($B1762="B",(Percent_Rent_In_Elsies*2.49%/12 * H1761)/K1761,0)+IF($B1762="D",N1762,0)+IF(B1762="D",AK1761)+IF(B1762="C",F1761*90%)-(Y1762-Y1761)-IF($B1762="A",Q1761/K1761) + IF($B1762="A",Q1761/K1761)</f>
        <v>-35849806.463884659</v>
      </c>
      <c r="N1762" s="23">
        <f t="shared" si="1285"/>
        <v>0</v>
      </c>
      <c r="O1762" s="22">
        <f t="shared" si="1286"/>
        <v>0</v>
      </c>
      <c r="P1762" s="22">
        <f t="shared" si="1317"/>
        <v>0</v>
      </c>
      <c r="Q1762" s="22">
        <f t="shared" si="1318"/>
        <v>0</v>
      </c>
      <c r="R1762" s="22">
        <f t="shared" si="1287"/>
        <v>242365512.16655967</v>
      </c>
      <c r="S1762" s="16">
        <f t="shared" si="1277"/>
        <v>22033228.378778152</v>
      </c>
      <c r="T1762" s="15">
        <f t="shared" si="1288"/>
        <v>0</v>
      </c>
      <c r="U1762" s="23">
        <f t="shared" si="1305"/>
        <v>1076781.9642208235</v>
      </c>
      <c r="V1762" s="23">
        <f t="shared" si="1306"/>
        <v>97889.269474620305</v>
      </c>
      <c r="W1762" s="23">
        <f t="shared" si="1319"/>
        <v>0</v>
      </c>
      <c r="X1762" s="23">
        <f t="shared" si="1307"/>
        <v>32245519.370387204</v>
      </c>
      <c r="Y1762" s="23">
        <f t="shared" si="1289"/>
        <v>13825559.361691331</v>
      </c>
      <c r="Z1762" s="3">
        <f t="shared" si="1290"/>
        <v>0</v>
      </c>
      <c r="AA1762" s="23">
        <f t="shared" si="1291"/>
        <v>58590485.718090296</v>
      </c>
      <c r="AB1762" s="26">
        <f t="shared" si="1308"/>
        <v>70086276.274228662</v>
      </c>
      <c r="AC1762" s="23">
        <f t="shared" si="1309"/>
        <v>74889487.274228647</v>
      </c>
      <c r="AD1762" s="23">
        <f t="shared" si="1315"/>
        <v>4803211</v>
      </c>
      <c r="AE1762" s="24">
        <f t="shared" si="1276"/>
        <v>70086276.274228647</v>
      </c>
      <c r="AF1762" s="3">
        <f t="shared" si="1310"/>
        <v>0</v>
      </c>
      <c r="AG1762" s="2">
        <f t="shared" si="1292"/>
        <v>0</v>
      </c>
      <c r="AH1762" s="2">
        <f t="shared" si="1293"/>
        <v>123.62810826672106</v>
      </c>
      <c r="AI1762" s="23">
        <f t="shared" si="1316"/>
        <v>9419809722.0505295</v>
      </c>
      <c r="AJ1762" s="23">
        <f t="shared" si="1294"/>
        <v>6219.922423797766</v>
      </c>
      <c r="AK1762" s="23">
        <f t="shared" si="1295"/>
        <v>0</v>
      </c>
      <c r="AL1762" s="23">
        <f t="shared" si="1320"/>
        <v>2147056.6067638397</v>
      </c>
      <c r="AM1762" s="23">
        <f t="shared" si="1321"/>
        <v>2003178830.0360322</v>
      </c>
      <c r="AN1762" s="16">
        <f t="shared" si="1311"/>
        <v>0</v>
      </c>
      <c r="AO1762" s="23">
        <f t="shared" si="1312"/>
        <v>99847.054249050532</v>
      </c>
      <c r="AP1762" s="22">
        <f t="shared" si="1313"/>
        <v>22473893.792283062</v>
      </c>
      <c r="AQ1762" s="30">
        <f t="shared" si="1296"/>
        <v>7575437572.8713694</v>
      </c>
      <c r="AR1762" s="28">
        <f t="shared" si="1297"/>
        <v>3636245831.0081358</v>
      </c>
      <c r="AS1762" s="25">
        <f t="shared" si="1298"/>
        <v>200337590.02425668</v>
      </c>
      <c r="AT1762" s="32">
        <f t="shared" si="1299"/>
        <v>0</v>
      </c>
      <c r="AU1762" s="23">
        <f t="shared" si="1300"/>
        <v>0</v>
      </c>
      <c r="AV1762" s="22">
        <f t="shared" si="1301"/>
        <v>1055133361.4390795</v>
      </c>
      <c r="AW1762" s="31">
        <f t="shared" si="1314"/>
        <v>5178589416.8090925</v>
      </c>
    </row>
    <row r="1763" spans="1:53" s="21" customFormat="1" x14ac:dyDescent="0.25">
      <c r="A1763">
        <f t="shared" si="1322"/>
        <v>590</v>
      </c>
      <c r="B1763" t="s">
        <v>8</v>
      </c>
      <c r="C1763" s="27">
        <f t="shared" si="1279"/>
        <v>0</v>
      </c>
      <c r="D1763" s="27">
        <f t="shared" si="1302"/>
        <v>0</v>
      </c>
      <c r="E1763" s="27" t="b">
        <f t="shared" si="1278"/>
        <v>1</v>
      </c>
      <c r="F1763" s="29">
        <f t="shared" si="1280"/>
        <v>0</v>
      </c>
      <c r="G1763" s="27">
        <f t="shared" si="1303"/>
        <v>0</v>
      </c>
      <c r="H1763" s="22">
        <f t="shared" si="1281"/>
        <v>21661584378.104156</v>
      </c>
      <c r="I1763" s="23">
        <f t="shared" si="1282"/>
        <v>132580106.5049091</v>
      </c>
      <c r="J1763" s="23">
        <f t="shared" si="1283"/>
        <v>1086</v>
      </c>
      <c r="K1763" s="19">
        <f t="shared" si="1304"/>
        <v>225.0831931027827</v>
      </c>
      <c r="L1763" s="16">
        <f t="shared" si="1284"/>
        <v>149.41547504627391</v>
      </c>
      <c r="M1763" s="23">
        <f>M1762-IF($B1763="B",(Percent_Rent_In_Elsies*2.49%/12 * H1762)/K1762,0)+IF($B1763="D",N1763,0)+IF(B1763="D",AK1762)+IF(B1763="C",F1762*90%)-(Y1763-Y1762)-IF($B1763="A",Q1762/K1762) + IF($B1763="A",Q1762/K1762)</f>
        <v>-35849806.463884659</v>
      </c>
      <c r="N1763" s="23">
        <f t="shared" si="1285"/>
        <v>0</v>
      </c>
      <c r="O1763" s="22">
        <f t="shared" si="1286"/>
        <v>0</v>
      </c>
      <c r="P1763" s="22">
        <f t="shared" si="1317"/>
        <v>0</v>
      </c>
      <c r="Q1763" s="22">
        <f t="shared" si="1318"/>
        <v>0</v>
      </c>
      <c r="R1763" s="22">
        <f t="shared" si="1287"/>
        <v>264839405.95884272</v>
      </c>
      <c r="S1763" s="16">
        <f t="shared" si="1277"/>
        <v>22033228.378778152</v>
      </c>
      <c r="T1763" s="15">
        <f t="shared" si="1288"/>
        <v>0</v>
      </c>
      <c r="U1763" s="23">
        <f t="shared" si="1305"/>
        <v>1176629.018469874</v>
      </c>
      <c r="V1763" s="23">
        <f t="shared" si="1306"/>
        <v>97889.269474620305</v>
      </c>
      <c r="W1763" s="23">
        <f t="shared" si="1319"/>
        <v>0</v>
      </c>
      <c r="X1763" s="23">
        <f t="shared" si="1307"/>
        <v>32245519.370387204</v>
      </c>
      <c r="Y1763" s="23">
        <f t="shared" si="1289"/>
        <v>13825559.361691331</v>
      </c>
      <c r="Z1763" s="3">
        <f t="shared" si="1290"/>
        <v>0</v>
      </c>
      <c r="AA1763" s="23">
        <f t="shared" si="1291"/>
        <v>58590485.718090296</v>
      </c>
      <c r="AB1763" s="26">
        <f t="shared" si="1308"/>
        <v>70086276.274228662</v>
      </c>
      <c r="AC1763" s="23">
        <f t="shared" si="1309"/>
        <v>74889487.274228647</v>
      </c>
      <c r="AD1763" s="23">
        <f t="shared" si="1315"/>
        <v>4803211</v>
      </c>
      <c r="AE1763" s="24">
        <f t="shared" si="1276"/>
        <v>70086276.274228647</v>
      </c>
      <c r="AF1763" s="3">
        <f t="shared" si="1310"/>
        <v>1E-4</v>
      </c>
      <c r="AG1763" s="2">
        <f t="shared" si="1292"/>
        <v>0</v>
      </c>
      <c r="AH1763" s="2">
        <f t="shared" si="1293"/>
        <v>123.62810826672106</v>
      </c>
      <c r="AI1763" s="23">
        <f t="shared" si="1316"/>
        <v>9419809722.0505295</v>
      </c>
      <c r="AJ1763" s="23">
        <f t="shared" si="1294"/>
        <v>6219.922423797766</v>
      </c>
      <c r="AK1763" s="23">
        <f t="shared" si="1295"/>
        <v>59935.334643373673</v>
      </c>
      <c r="AL1763" s="23">
        <f t="shared" si="1320"/>
        <v>0</v>
      </c>
      <c r="AM1763" s="23">
        <f t="shared" si="1321"/>
        <v>0</v>
      </c>
      <c r="AN1763" s="16">
        <f t="shared" si="1311"/>
        <v>0</v>
      </c>
      <c r="AO1763" s="23">
        <f t="shared" si="1312"/>
        <v>0</v>
      </c>
      <c r="AP1763" s="22">
        <f t="shared" si="1313"/>
        <v>0</v>
      </c>
      <c r="AQ1763" s="30">
        <f t="shared" si="1296"/>
        <v>7575437572.8713694</v>
      </c>
      <c r="AR1763" s="28">
        <f t="shared" si="1297"/>
        <v>3636245831.0081358</v>
      </c>
      <c r="AS1763" s="25">
        <f t="shared" si="1298"/>
        <v>200337590.02425668</v>
      </c>
      <c r="AT1763" s="32">
        <f t="shared" si="1299"/>
        <v>0</v>
      </c>
      <c r="AU1763" s="23">
        <f t="shared" si="1300"/>
        <v>0</v>
      </c>
      <c r="AV1763" s="22">
        <f t="shared" si="1301"/>
        <v>1055133361.4390795</v>
      </c>
      <c r="AW1763" s="31">
        <f t="shared" si="1314"/>
        <v>5178589416.8090925</v>
      </c>
      <c r="AX1763"/>
      <c r="AY1763"/>
      <c r="AZ1763"/>
      <c r="BA1763"/>
    </row>
    <row r="1764" spans="1:53" s="21" customFormat="1" x14ac:dyDescent="0.25">
      <c r="A1764" s="21">
        <f t="shared" si="1322"/>
        <v>590</v>
      </c>
      <c r="B1764" s="21" t="s">
        <v>9</v>
      </c>
      <c r="C1764" s="27">
        <f t="shared" si="1279"/>
        <v>0</v>
      </c>
      <c r="D1764" s="27">
        <f t="shared" si="1302"/>
        <v>0</v>
      </c>
      <c r="E1764" s="27" t="b">
        <f t="shared" si="1278"/>
        <v>1</v>
      </c>
      <c r="F1764" s="29">
        <f t="shared" si="1280"/>
        <v>0</v>
      </c>
      <c r="G1764" s="27">
        <f t="shared" si="1303"/>
        <v>0</v>
      </c>
      <c r="H1764" s="22">
        <f t="shared" si="1281"/>
        <v>21661584378.104156</v>
      </c>
      <c r="I1764" s="23">
        <f t="shared" si="1282"/>
        <v>132580106.5049091</v>
      </c>
      <c r="J1764" s="23">
        <f t="shared" si="1283"/>
        <v>1086</v>
      </c>
      <c r="K1764" s="19">
        <f t="shared" si="1304"/>
        <v>225.0831931027827</v>
      </c>
      <c r="L1764" s="16">
        <f t="shared" si="1284"/>
        <v>149.41547504627391</v>
      </c>
      <c r="M1764" s="23">
        <f>M1763-IF($B1764="B",(Percent_Rent_In_Elsies*2.49%/12 * H1763)/K1763,0)+IF($B1764="D",N1764,0)+IF(B1764="D",AK1763)+IF(B1764="C",F1763*90%)-(Y1764-Y1763)-IF($B1764="A",Q1763/K1763) + IF($B1764="A",Q1763/K1763)</f>
        <v>-35789871.129241288</v>
      </c>
      <c r="N1764" s="23">
        <f t="shared" si="1285"/>
        <v>0</v>
      </c>
      <c r="O1764" s="22">
        <f t="shared" si="1286"/>
        <v>15393893.084302321</v>
      </c>
      <c r="P1764" s="22">
        <f t="shared" si="1317"/>
        <v>0</v>
      </c>
      <c r="Q1764" s="22">
        <f t="shared" si="1318"/>
        <v>0</v>
      </c>
      <c r="R1764" s="22">
        <f t="shared" si="1287"/>
        <v>264839405.95884272</v>
      </c>
      <c r="S1764" s="16">
        <f t="shared" si="1277"/>
        <v>0</v>
      </c>
      <c r="T1764" s="15">
        <f t="shared" si="1288"/>
        <v>6639335.2944758311</v>
      </c>
      <c r="U1764" s="23">
        <f t="shared" si="1305"/>
        <v>1176629.018469874</v>
      </c>
      <c r="V1764" s="23">
        <f t="shared" si="1306"/>
        <v>0</v>
      </c>
      <c r="W1764" s="23">
        <f t="shared" si="1319"/>
        <v>97889.269474620305</v>
      </c>
      <c r="X1764" s="23">
        <f t="shared" si="1307"/>
        <v>32245519.370387204</v>
      </c>
      <c r="Y1764" s="23">
        <f t="shared" si="1289"/>
        <v>13825559.361691331</v>
      </c>
      <c r="Z1764" s="3">
        <f t="shared" si="1290"/>
        <v>0</v>
      </c>
      <c r="AA1764" s="23">
        <f t="shared" si="1291"/>
        <v>58530550.383446924</v>
      </c>
      <c r="AB1764" s="26">
        <f t="shared" si="1308"/>
        <v>70086276.274228662</v>
      </c>
      <c r="AC1764" s="23">
        <f t="shared" si="1309"/>
        <v>74889487.274228647</v>
      </c>
      <c r="AD1764" s="23">
        <f t="shared" si="1315"/>
        <v>4803211</v>
      </c>
      <c r="AE1764" s="24">
        <f t="shared" si="1276"/>
        <v>70086276.274228647</v>
      </c>
      <c r="AF1764" s="3">
        <f t="shared" si="1310"/>
        <v>0</v>
      </c>
      <c r="AG1764" s="2">
        <f t="shared" si="1292"/>
        <v>0</v>
      </c>
      <c r="AH1764" s="2">
        <f t="shared" si="1293"/>
        <v>123.62810826672106</v>
      </c>
      <c r="AI1764" s="23">
        <f t="shared" si="1316"/>
        <v>9410173695.9782352</v>
      </c>
      <c r="AJ1764" s="23">
        <f t="shared" si="1294"/>
        <v>6219.922423797766</v>
      </c>
      <c r="AK1764" s="23">
        <f t="shared" si="1295"/>
        <v>0</v>
      </c>
      <c r="AL1764" s="23">
        <f t="shared" si="1320"/>
        <v>0</v>
      </c>
      <c r="AM1764" s="23">
        <f t="shared" si="1321"/>
        <v>0</v>
      </c>
      <c r="AN1764" s="16">
        <f t="shared" si="1311"/>
        <v>0</v>
      </c>
      <c r="AO1764" s="23">
        <f t="shared" si="1312"/>
        <v>0</v>
      </c>
      <c r="AP1764" s="22">
        <f t="shared" si="1313"/>
        <v>0</v>
      </c>
      <c r="AQ1764" s="30">
        <f t="shared" si="1296"/>
        <v>7575437572.8713694</v>
      </c>
      <c r="AR1764" s="28">
        <f t="shared" si="1297"/>
        <v>3636245831.0081358</v>
      </c>
      <c r="AS1764" s="25">
        <f t="shared" si="1298"/>
        <v>200337590.02425668</v>
      </c>
      <c r="AT1764" s="32">
        <f t="shared" si="1299"/>
        <v>0</v>
      </c>
      <c r="AU1764" s="23">
        <f t="shared" si="1300"/>
        <v>0</v>
      </c>
      <c r="AV1764" s="22">
        <f t="shared" si="1301"/>
        <v>1055133361.4390795</v>
      </c>
      <c r="AW1764" s="31">
        <f t="shared" si="1314"/>
        <v>5178589416.8090925</v>
      </c>
    </row>
    <row r="1765" spans="1:53" x14ac:dyDescent="0.25">
      <c r="A1765" s="21">
        <f t="shared" si="1322"/>
        <v>590</v>
      </c>
      <c r="B1765" s="21" t="s">
        <v>28</v>
      </c>
      <c r="C1765" s="27">
        <f t="shared" si="1279"/>
        <v>0</v>
      </c>
      <c r="D1765" s="27">
        <f t="shared" si="1302"/>
        <v>0</v>
      </c>
      <c r="E1765" s="27" t="b">
        <f t="shared" si="1278"/>
        <v>1</v>
      </c>
      <c r="F1765" s="29">
        <f t="shared" si="1280"/>
        <v>0</v>
      </c>
      <c r="G1765" s="27">
        <f t="shared" si="1303"/>
        <v>0</v>
      </c>
      <c r="H1765" s="22">
        <f t="shared" si="1281"/>
        <v>21661584378.104156</v>
      </c>
      <c r="I1765" s="23">
        <f t="shared" si="1282"/>
        <v>132580106.5049091</v>
      </c>
      <c r="J1765" s="23">
        <f t="shared" si="1283"/>
        <v>1086</v>
      </c>
      <c r="K1765" s="19">
        <f t="shared" si="1304"/>
        <v>225.0831931027827</v>
      </c>
      <c r="L1765" s="16">
        <f t="shared" si="1284"/>
        <v>149.41547504627391</v>
      </c>
      <c r="M1765" s="23">
        <f>M1764-IF($B1765="B",(Percent_Rent_In_Elsies*2.49%/12 * H1764)/K1764,0)+IF($B1765="D",N1765,0)+IF(B1765="D",AK1764)+IF(B1765="C",F1764*90%)-(Y1765-Y1764)-IF($B1765="A",Q1764/K1764) + IF($B1765="A",Q1764/K1764)</f>
        <v>-35789871.129241288</v>
      </c>
      <c r="N1765" s="23">
        <f t="shared" si="1285"/>
        <v>0</v>
      </c>
      <c r="O1765" s="22">
        <f t="shared" si="1286"/>
        <v>0</v>
      </c>
      <c r="P1765" s="22">
        <f t="shared" si="1317"/>
        <v>15393893.084302321</v>
      </c>
      <c r="Q1765" s="22">
        <f t="shared" si="1318"/>
        <v>0</v>
      </c>
      <c r="R1765" s="22">
        <f t="shared" si="1287"/>
        <v>264839405.95884272</v>
      </c>
      <c r="S1765" s="16">
        <f t="shared" si="1277"/>
        <v>0</v>
      </c>
      <c r="T1765" s="15">
        <f t="shared" si="1288"/>
        <v>0</v>
      </c>
      <c r="U1765" s="23">
        <f t="shared" si="1305"/>
        <v>1176629.018469874</v>
      </c>
      <c r="V1765" s="23">
        <f t="shared" si="1306"/>
        <v>0</v>
      </c>
      <c r="W1765" s="23">
        <f t="shared" si="1319"/>
        <v>0</v>
      </c>
      <c r="X1765" s="23">
        <f t="shared" si="1307"/>
        <v>32245519.370387204</v>
      </c>
      <c r="Y1765" s="23">
        <f t="shared" si="1289"/>
        <v>13825559.361691331</v>
      </c>
      <c r="Z1765" s="3">
        <f t="shared" si="1290"/>
        <v>4894.4634737310162</v>
      </c>
      <c r="AA1765" s="23">
        <f t="shared" si="1291"/>
        <v>58603967.335552886</v>
      </c>
      <c r="AB1765" s="26">
        <f t="shared" si="1308"/>
        <v>70086276.274228662</v>
      </c>
      <c r="AC1765" s="23">
        <f t="shared" si="1309"/>
        <v>74889487.274228647</v>
      </c>
      <c r="AD1765" s="23">
        <f t="shared" si="1315"/>
        <v>4803211</v>
      </c>
      <c r="AE1765" s="24">
        <f t="shared" si="1276"/>
        <v>70086276.274228647</v>
      </c>
      <c r="AF1765" s="3">
        <f t="shared" si="1310"/>
        <v>0</v>
      </c>
      <c r="AG1765" s="2">
        <f t="shared" si="1292"/>
        <v>587335616.84772182</v>
      </c>
      <c r="AH1765" s="2">
        <f t="shared" si="1293"/>
        <v>123.62810826672106</v>
      </c>
      <c r="AI1765" s="23">
        <f t="shared" si="1316"/>
        <v>9421977211.6981525</v>
      </c>
      <c r="AJ1765" s="23">
        <f t="shared" si="1294"/>
        <v>6219.922423797766</v>
      </c>
      <c r="AK1765" s="23">
        <f t="shared" si="1295"/>
        <v>0</v>
      </c>
      <c r="AL1765" s="23">
        <f t="shared" si="1320"/>
        <v>0</v>
      </c>
      <c r="AM1765" s="23">
        <f t="shared" si="1321"/>
        <v>0</v>
      </c>
      <c r="AN1765" s="16">
        <f t="shared" si="1311"/>
        <v>0</v>
      </c>
      <c r="AO1765" s="23">
        <f t="shared" si="1312"/>
        <v>0</v>
      </c>
      <c r="AP1765" s="22">
        <f t="shared" si="1313"/>
        <v>0</v>
      </c>
      <c r="AQ1765" s="30">
        <f t="shared" si="1296"/>
        <v>7575437572.8713694</v>
      </c>
      <c r="AR1765" s="28">
        <f t="shared" si="1297"/>
        <v>3636245831.0081358</v>
      </c>
      <c r="AS1765" s="25">
        <f t="shared" si="1298"/>
        <v>200337590.02425668</v>
      </c>
      <c r="AT1765" s="32">
        <f t="shared" si="1299"/>
        <v>9788.9269474620323</v>
      </c>
      <c r="AU1765" s="23">
        <f t="shared" si="1300"/>
        <v>9788.9269474620323</v>
      </c>
      <c r="AV1765" s="22">
        <f t="shared" si="1301"/>
        <v>1061772696.7335553</v>
      </c>
      <c r="AW1765" s="31">
        <f t="shared" si="1314"/>
        <v>5178589416.8090925</v>
      </c>
      <c r="AX1765" s="21"/>
      <c r="AY1765" s="21"/>
      <c r="AZ1765" s="21"/>
      <c r="BA1765" s="21"/>
    </row>
    <row r="1766" spans="1:53" x14ac:dyDescent="0.25">
      <c r="A1766">
        <f t="shared" si="1322"/>
        <v>591</v>
      </c>
      <c r="B1766" t="s">
        <v>6</v>
      </c>
      <c r="C1766" s="27">
        <f t="shared" si="1279"/>
        <v>0</v>
      </c>
      <c r="D1766" s="27">
        <f t="shared" si="1302"/>
        <v>0</v>
      </c>
      <c r="E1766" s="27" t="b">
        <f t="shared" si="1278"/>
        <v>1</v>
      </c>
      <c r="F1766" s="29">
        <f t="shared" si="1280"/>
        <v>0</v>
      </c>
      <c r="G1766" s="27">
        <f t="shared" si="1303"/>
        <v>0</v>
      </c>
      <c r="H1766" s="22">
        <f t="shared" si="1281"/>
        <v>21697687018.734329</v>
      </c>
      <c r="I1766" s="23">
        <f t="shared" si="1282"/>
        <v>132580106.5049091</v>
      </c>
      <c r="J1766" s="23">
        <f t="shared" si="1283"/>
        <v>1086</v>
      </c>
      <c r="K1766" s="19">
        <f t="shared" si="1304"/>
        <v>225.0831931027827</v>
      </c>
      <c r="L1766" s="16">
        <f t="shared" si="1284"/>
        <v>149.66450083801772</v>
      </c>
      <c r="M1766" s="23">
        <f>M1765-IF($B1766="B",(Percent_Rent_In_Elsies*2.49%/12 * H1765)/K1765,0)+IF($B1766="D",N1766,0)+IF(B1766="D",AK1765)+IF(B1766="C",F1765*90%)-(Y1766-Y1765)-IF($B1766="A",Q1765/K1765) + IF($B1766="A",Q1765/K1765)</f>
        <v>-35789871.129241288</v>
      </c>
      <c r="N1766" s="23">
        <f t="shared" si="1285"/>
        <v>0</v>
      </c>
      <c r="O1766" s="22">
        <f t="shared" si="1286"/>
        <v>0</v>
      </c>
      <c r="P1766" s="22">
        <f t="shared" si="1317"/>
        <v>0</v>
      </c>
      <c r="Q1766" s="22">
        <f t="shared" si="1318"/>
        <v>0</v>
      </c>
      <c r="R1766" s="22">
        <f t="shared" si="1287"/>
        <v>264839405.95884272</v>
      </c>
      <c r="S1766" s="16">
        <f t="shared" si="1277"/>
        <v>0</v>
      </c>
      <c r="T1766" s="15">
        <f t="shared" si="1288"/>
        <v>0</v>
      </c>
      <c r="U1766" s="23">
        <f t="shared" si="1305"/>
        <v>1176629.018469874</v>
      </c>
      <c r="V1766" s="23">
        <f t="shared" si="1306"/>
        <v>0</v>
      </c>
      <c r="W1766" s="23">
        <f t="shared" si="1319"/>
        <v>0</v>
      </c>
      <c r="X1766" s="23">
        <f t="shared" si="1307"/>
        <v>32269991.68775586</v>
      </c>
      <c r="Y1766" s="23">
        <f t="shared" si="1289"/>
        <v>13825559.361691331</v>
      </c>
      <c r="Z1766" s="3">
        <f t="shared" si="1290"/>
        <v>0</v>
      </c>
      <c r="AA1766" s="23">
        <f t="shared" si="1291"/>
        <v>58603967.335552886</v>
      </c>
      <c r="AB1766" s="26">
        <f t="shared" si="1308"/>
        <v>70086276.274228662</v>
      </c>
      <c r="AC1766" s="23">
        <f t="shared" si="1309"/>
        <v>74889487.274228647</v>
      </c>
      <c r="AD1766" s="23">
        <f t="shared" si="1315"/>
        <v>4803211</v>
      </c>
      <c r="AE1766" s="24">
        <f t="shared" si="1276"/>
        <v>70086276.274228647</v>
      </c>
      <c r="AF1766" s="3">
        <f t="shared" si="1310"/>
        <v>0</v>
      </c>
      <c r="AG1766" s="2">
        <f t="shared" si="1292"/>
        <v>0</v>
      </c>
      <c r="AH1766" s="2">
        <f t="shared" si="1293"/>
        <v>123.83415511383227</v>
      </c>
      <c r="AI1766" s="23">
        <f t="shared" si="1316"/>
        <v>9421977211.6981525</v>
      </c>
      <c r="AJ1766" s="23">
        <f t="shared" si="1294"/>
        <v>6219.922423797766</v>
      </c>
      <c r="AK1766" s="23">
        <f t="shared" si="1295"/>
        <v>0</v>
      </c>
      <c r="AL1766" s="23">
        <f t="shared" si="1320"/>
        <v>0</v>
      </c>
      <c r="AM1766" s="23">
        <f t="shared" si="1321"/>
        <v>0</v>
      </c>
      <c r="AN1766" s="16">
        <f t="shared" si="1311"/>
        <v>0</v>
      </c>
      <c r="AO1766" s="23">
        <f t="shared" si="1312"/>
        <v>0</v>
      </c>
      <c r="AP1766" s="22">
        <f t="shared" si="1313"/>
        <v>0</v>
      </c>
      <c r="AQ1766" s="30">
        <f t="shared" si="1296"/>
        <v>7575437572.8713694</v>
      </c>
      <c r="AR1766" s="28">
        <f t="shared" si="1297"/>
        <v>3636245831.0081358</v>
      </c>
      <c r="AS1766" s="25">
        <f t="shared" si="1298"/>
        <v>200337590.02425668</v>
      </c>
      <c r="AT1766" s="32">
        <f t="shared" si="1299"/>
        <v>0</v>
      </c>
      <c r="AU1766" s="23">
        <f t="shared" si="1300"/>
        <v>0</v>
      </c>
      <c r="AV1766" s="22">
        <f t="shared" si="1301"/>
        <v>1061772696.7335553</v>
      </c>
      <c r="AW1766" s="31">
        <f t="shared" si="1314"/>
        <v>5163195523.7247896</v>
      </c>
    </row>
    <row r="1767" spans="1:53" x14ac:dyDescent="0.25">
      <c r="A1767">
        <f t="shared" si="1322"/>
        <v>591</v>
      </c>
      <c r="B1767" t="s">
        <v>7</v>
      </c>
      <c r="C1767" s="27">
        <f t="shared" si="1279"/>
        <v>0</v>
      </c>
      <c r="D1767" s="27">
        <f t="shared" si="1302"/>
        <v>0</v>
      </c>
      <c r="E1767" s="27" t="b">
        <f t="shared" si="1278"/>
        <v>1</v>
      </c>
      <c r="F1767" s="29">
        <f t="shared" si="1280"/>
        <v>0</v>
      </c>
      <c r="G1767" s="27">
        <f t="shared" si="1303"/>
        <v>0</v>
      </c>
      <c r="H1767" s="22">
        <f t="shared" si="1281"/>
        <v>21697687018.734329</v>
      </c>
      <c r="I1767" s="23">
        <f t="shared" si="1282"/>
        <v>132580106.5049091</v>
      </c>
      <c r="J1767" s="23">
        <f t="shared" si="1283"/>
        <v>1086</v>
      </c>
      <c r="K1767" s="19">
        <f t="shared" si="1304"/>
        <v>225.0831931027827</v>
      </c>
      <c r="L1767" s="16">
        <f t="shared" si="1284"/>
        <v>149.66450083801772</v>
      </c>
      <c r="M1767" s="23">
        <f>M1766-IF($B1767="B",(Percent_Rent_In_Elsies*2.49%/12 * H1766)/K1766,0)+IF($B1767="D",N1767,0)+IF(B1767="D",AK1766)+IF(B1767="C",F1766*90%)-(Y1767-Y1766)-IF($B1767="A",Q1766/K1766) + IF($B1767="A",Q1766/K1766)</f>
        <v>-35889884.595247418</v>
      </c>
      <c r="N1767" s="23">
        <f t="shared" si="1285"/>
        <v>0</v>
      </c>
      <c r="O1767" s="22">
        <f t="shared" si="1286"/>
        <v>0</v>
      </c>
      <c r="P1767" s="22">
        <f t="shared" si="1317"/>
        <v>0</v>
      </c>
      <c r="Q1767" s="22">
        <f t="shared" si="1318"/>
        <v>0</v>
      </c>
      <c r="R1767" s="22">
        <f t="shared" si="1287"/>
        <v>242769455.4622725</v>
      </c>
      <c r="S1767" s="16">
        <f t="shared" si="1277"/>
        <v>22069950.496570226</v>
      </c>
      <c r="T1767" s="15">
        <f t="shared" si="1288"/>
        <v>0</v>
      </c>
      <c r="U1767" s="23">
        <f t="shared" si="1305"/>
        <v>1078576.6002640512</v>
      </c>
      <c r="V1767" s="23">
        <f t="shared" si="1306"/>
        <v>98052.418205822833</v>
      </c>
      <c r="W1767" s="23">
        <f t="shared" si="1319"/>
        <v>0</v>
      </c>
      <c r="X1767" s="23">
        <f t="shared" si="1307"/>
        <v>32269991.68775586</v>
      </c>
      <c r="Y1767" s="23">
        <f t="shared" si="1289"/>
        <v>13825559.361691331</v>
      </c>
      <c r="Z1767" s="3">
        <f t="shared" si="1290"/>
        <v>0</v>
      </c>
      <c r="AA1767" s="23">
        <f t="shared" si="1291"/>
        <v>58603967.335552886</v>
      </c>
      <c r="AB1767" s="26">
        <f t="shared" si="1308"/>
        <v>70086276.274228662</v>
      </c>
      <c r="AC1767" s="23">
        <f t="shared" si="1309"/>
        <v>74889487.274228647</v>
      </c>
      <c r="AD1767" s="23">
        <f t="shared" si="1315"/>
        <v>4803211</v>
      </c>
      <c r="AE1767" s="24">
        <f t="shared" si="1276"/>
        <v>70086276.274228647</v>
      </c>
      <c r="AF1767" s="3">
        <f t="shared" si="1310"/>
        <v>0</v>
      </c>
      <c r="AG1767" s="2">
        <f t="shared" si="1292"/>
        <v>0</v>
      </c>
      <c r="AH1767" s="2">
        <f t="shared" si="1293"/>
        <v>123.83415511383227</v>
      </c>
      <c r="AI1767" s="23">
        <f t="shared" si="1316"/>
        <v>9421977211.6981525</v>
      </c>
      <c r="AJ1767" s="23">
        <f t="shared" si="1294"/>
        <v>6219.922423797766</v>
      </c>
      <c r="AK1767" s="23">
        <f t="shared" si="1295"/>
        <v>0</v>
      </c>
      <c r="AL1767" s="23">
        <f t="shared" si="1320"/>
        <v>2167489.6476230621</v>
      </c>
      <c r="AM1767" s="23">
        <f t="shared" si="1321"/>
        <v>2022242619.3900301</v>
      </c>
      <c r="AN1767" s="16">
        <f t="shared" si="1311"/>
        <v>0</v>
      </c>
      <c r="AO1767" s="23">
        <f t="shared" si="1312"/>
        <v>100013.46600613228</v>
      </c>
      <c r="AP1767" s="22">
        <f t="shared" si="1313"/>
        <v>22511350.281936869</v>
      </c>
      <c r="AQ1767" s="30">
        <f t="shared" si="1296"/>
        <v>7620268926.9578466</v>
      </c>
      <c r="AR1767" s="28">
        <f t="shared" si="1297"/>
        <v>3658565834.8126764</v>
      </c>
      <c r="AS1767" s="25">
        <f t="shared" si="1298"/>
        <v>200337590.02425668</v>
      </c>
      <c r="AT1767" s="32">
        <f t="shared" si="1299"/>
        <v>0</v>
      </c>
      <c r="AU1767" s="23">
        <f t="shared" si="1300"/>
        <v>0</v>
      </c>
      <c r="AV1767" s="22">
        <f t="shared" si="1301"/>
        <v>1061772696.7335553</v>
      </c>
      <c r="AW1767" s="31">
        <f t="shared" si="1314"/>
        <v>5208026877.8112669</v>
      </c>
    </row>
    <row r="1768" spans="1:53" s="21" customFormat="1" x14ac:dyDescent="0.25">
      <c r="A1768">
        <f t="shared" si="1322"/>
        <v>591</v>
      </c>
      <c r="B1768" t="s">
        <v>8</v>
      </c>
      <c r="C1768" s="27">
        <f t="shared" si="1279"/>
        <v>0</v>
      </c>
      <c r="D1768" s="27">
        <f t="shared" si="1302"/>
        <v>0</v>
      </c>
      <c r="E1768" s="27" t="b">
        <f t="shared" si="1278"/>
        <v>1</v>
      </c>
      <c r="F1768" s="29">
        <f t="shared" si="1280"/>
        <v>0</v>
      </c>
      <c r="G1768" s="27">
        <f t="shared" si="1303"/>
        <v>0</v>
      </c>
      <c r="H1768" s="22">
        <f t="shared" si="1281"/>
        <v>21697687018.734329</v>
      </c>
      <c r="I1768" s="23">
        <f t="shared" si="1282"/>
        <v>132580106.5049091</v>
      </c>
      <c r="J1768" s="23">
        <f t="shared" si="1283"/>
        <v>1086</v>
      </c>
      <c r="K1768" s="19">
        <f t="shared" si="1304"/>
        <v>225.0831931027827</v>
      </c>
      <c r="L1768" s="16">
        <f t="shared" si="1284"/>
        <v>149.66450083801772</v>
      </c>
      <c r="M1768" s="23">
        <f>M1767-IF($B1768="B",(Percent_Rent_In_Elsies*2.49%/12 * H1767)/K1767,0)+IF($B1768="D",N1768,0)+IF(B1768="D",AK1767)+IF(B1768="C",F1767*90%)-(Y1768-Y1767)-IF($B1768="A",Q1767/K1767) + IF($B1768="A",Q1767/K1767)</f>
        <v>-35889884.595247418</v>
      </c>
      <c r="N1768" s="23">
        <f t="shared" si="1285"/>
        <v>0</v>
      </c>
      <c r="O1768" s="22">
        <f t="shared" si="1286"/>
        <v>0</v>
      </c>
      <c r="P1768" s="22">
        <f t="shared" si="1317"/>
        <v>0</v>
      </c>
      <c r="Q1768" s="22">
        <f t="shared" si="1318"/>
        <v>0</v>
      </c>
      <c r="R1768" s="22">
        <f t="shared" si="1287"/>
        <v>265280805.74420935</v>
      </c>
      <c r="S1768" s="16">
        <f t="shared" si="1277"/>
        <v>22069950.496570226</v>
      </c>
      <c r="T1768" s="15">
        <f t="shared" si="1288"/>
        <v>0</v>
      </c>
      <c r="U1768" s="23">
        <f t="shared" si="1305"/>
        <v>1178590.0662701835</v>
      </c>
      <c r="V1768" s="23">
        <f t="shared" si="1306"/>
        <v>98052.418205822833</v>
      </c>
      <c r="W1768" s="23">
        <f t="shared" si="1319"/>
        <v>0</v>
      </c>
      <c r="X1768" s="23">
        <f t="shared" si="1307"/>
        <v>32269991.68775586</v>
      </c>
      <c r="Y1768" s="23">
        <f t="shared" si="1289"/>
        <v>13825559.361691331</v>
      </c>
      <c r="Z1768" s="3">
        <f t="shared" si="1290"/>
        <v>0</v>
      </c>
      <c r="AA1768" s="23">
        <f t="shared" si="1291"/>
        <v>58603967.335552886</v>
      </c>
      <c r="AB1768" s="26">
        <f t="shared" si="1308"/>
        <v>70086276.274228662</v>
      </c>
      <c r="AC1768" s="23">
        <f t="shared" si="1309"/>
        <v>74889487.274228647</v>
      </c>
      <c r="AD1768" s="23">
        <f t="shared" si="1315"/>
        <v>4803211</v>
      </c>
      <c r="AE1768" s="24">
        <f t="shared" si="1276"/>
        <v>70086276.274228647</v>
      </c>
      <c r="AF1768" s="3">
        <f t="shared" si="1310"/>
        <v>1E-4</v>
      </c>
      <c r="AG1768" s="2">
        <f t="shared" si="1292"/>
        <v>0</v>
      </c>
      <c r="AH1768" s="2">
        <f t="shared" si="1293"/>
        <v>123.83415511383227</v>
      </c>
      <c r="AI1768" s="23">
        <f t="shared" si="1316"/>
        <v>9421977211.6981525</v>
      </c>
      <c r="AJ1768" s="23">
        <f t="shared" si="1294"/>
        <v>6219.922423797766</v>
      </c>
      <c r="AK1768" s="23">
        <f t="shared" si="1295"/>
        <v>59930.52284962299</v>
      </c>
      <c r="AL1768" s="23">
        <f t="shared" si="1320"/>
        <v>0</v>
      </c>
      <c r="AM1768" s="23">
        <f t="shared" si="1321"/>
        <v>0</v>
      </c>
      <c r="AN1768" s="16">
        <f t="shared" si="1311"/>
        <v>0</v>
      </c>
      <c r="AO1768" s="23">
        <f t="shared" si="1312"/>
        <v>0</v>
      </c>
      <c r="AP1768" s="22">
        <f t="shared" si="1313"/>
        <v>0</v>
      </c>
      <c r="AQ1768" s="30">
        <f t="shared" si="1296"/>
        <v>7620268926.9578466</v>
      </c>
      <c r="AR1768" s="28">
        <f t="shared" si="1297"/>
        <v>3658565834.8126764</v>
      </c>
      <c r="AS1768" s="25">
        <f t="shared" si="1298"/>
        <v>200337590.02425668</v>
      </c>
      <c r="AT1768" s="32">
        <f t="shared" si="1299"/>
        <v>0</v>
      </c>
      <c r="AU1768" s="23">
        <f t="shared" si="1300"/>
        <v>0</v>
      </c>
      <c r="AV1768" s="22">
        <f t="shared" si="1301"/>
        <v>1061772696.7335553</v>
      </c>
      <c r="AW1768" s="31">
        <f t="shared" si="1314"/>
        <v>5208026877.8112679</v>
      </c>
      <c r="AX1768"/>
      <c r="AY1768"/>
      <c r="AZ1768"/>
      <c r="BA1768"/>
    </row>
    <row r="1769" spans="1:53" s="21" customFormat="1" x14ac:dyDescent="0.25">
      <c r="A1769">
        <f t="shared" si="1322"/>
        <v>591</v>
      </c>
      <c r="B1769" t="s">
        <v>9</v>
      </c>
      <c r="C1769" s="27">
        <f t="shared" si="1279"/>
        <v>0</v>
      </c>
      <c r="D1769" s="27">
        <f t="shared" si="1302"/>
        <v>0</v>
      </c>
      <c r="E1769" s="27" t="b">
        <f t="shared" si="1278"/>
        <v>1</v>
      </c>
      <c r="F1769" s="29">
        <f t="shared" si="1280"/>
        <v>0</v>
      </c>
      <c r="G1769" s="27">
        <f t="shared" si="1303"/>
        <v>0</v>
      </c>
      <c r="H1769" s="22">
        <f t="shared" si="1281"/>
        <v>21697687018.734329</v>
      </c>
      <c r="I1769" s="23">
        <f t="shared" si="1282"/>
        <v>132580106.5049091</v>
      </c>
      <c r="J1769" s="23">
        <f t="shared" si="1283"/>
        <v>1086</v>
      </c>
      <c r="K1769" s="19">
        <f t="shared" si="1304"/>
        <v>225.0831931027827</v>
      </c>
      <c r="L1769" s="16">
        <f t="shared" si="1284"/>
        <v>149.66450083801772</v>
      </c>
      <c r="M1769" s="23">
        <f>M1768-IF($B1769="B",(Percent_Rent_In_Elsies*2.49%/12 * H1768)/K1768,0)+IF($B1769="D",N1769,0)+IF(B1769="D",AK1768)+IF(B1769="C",F1768*90%)-(Y1769-Y1768)-IF($B1769="A",Q1768/K1768) + IF($B1769="A",Q1768/K1768)</f>
        <v>-35829954.072397798</v>
      </c>
      <c r="N1769" s="23">
        <f t="shared" si="1285"/>
        <v>0</v>
      </c>
      <c r="O1769" s="22">
        <f t="shared" si="1286"/>
        <v>15419549.622137412</v>
      </c>
      <c r="P1769" s="22">
        <f t="shared" si="1317"/>
        <v>0</v>
      </c>
      <c r="Q1769" s="22">
        <f t="shared" si="1318"/>
        <v>0</v>
      </c>
      <c r="R1769" s="22">
        <f t="shared" si="1287"/>
        <v>265280805.74420935</v>
      </c>
      <c r="S1769" s="16">
        <f t="shared" si="1277"/>
        <v>0</v>
      </c>
      <c r="T1769" s="15">
        <f t="shared" si="1288"/>
        <v>6650400.8744328134</v>
      </c>
      <c r="U1769" s="23">
        <f t="shared" si="1305"/>
        <v>1178590.0662701835</v>
      </c>
      <c r="V1769" s="23">
        <f t="shared" si="1306"/>
        <v>0</v>
      </c>
      <c r="W1769" s="23">
        <f t="shared" si="1319"/>
        <v>98052.418205822833</v>
      </c>
      <c r="X1769" s="23">
        <f t="shared" si="1307"/>
        <v>32269991.68775586</v>
      </c>
      <c r="Y1769" s="23">
        <f t="shared" si="1289"/>
        <v>13825559.361691331</v>
      </c>
      <c r="Z1769" s="3">
        <f t="shared" si="1290"/>
        <v>0</v>
      </c>
      <c r="AA1769" s="23">
        <f t="shared" si="1291"/>
        <v>58544036.812703267</v>
      </c>
      <c r="AB1769" s="26">
        <f t="shared" si="1308"/>
        <v>70086276.274228662</v>
      </c>
      <c r="AC1769" s="23">
        <f t="shared" si="1309"/>
        <v>74889487.274228647</v>
      </c>
      <c r="AD1769" s="23">
        <f t="shared" si="1315"/>
        <v>4803211</v>
      </c>
      <c r="AE1769" s="24">
        <f t="shared" si="1276"/>
        <v>70086276.274228647</v>
      </c>
      <c r="AF1769" s="3">
        <f t="shared" si="1310"/>
        <v>0</v>
      </c>
      <c r="AG1769" s="2">
        <f t="shared" si="1292"/>
        <v>0</v>
      </c>
      <c r="AH1769" s="2">
        <f t="shared" si="1293"/>
        <v>123.83415511383227</v>
      </c>
      <c r="AI1769" s="23">
        <f t="shared" si="1316"/>
        <v>9412341959.2357864</v>
      </c>
      <c r="AJ1769" s="23">
        <f t="shared" si="1294"/>
        <v>6219.922423797766</v>
      </c>
      <c r="AK1769" s="23">
        <f t="shared" si="1295"/>
        <v>0</v>
      </c>
      <c r="AL1769" s="23">
        <f t="shared" si="1320"/>
        <v>0</v>
      </c>
      <c r="AM1769" s="23">
        <f t="shared" si="1321"/>
        <v>0</v>
      </c>
      <c r="AN1769" s="16">
        <f t="shared" si="1311"/>
        <v>0</v>
      </c>
      <c r="AO1769" s="23">
        <f t="shared" si="1312"/>
        <v>0</v>
      </c>
      <c r="AP1769" s="22">
        <f t="shared" si="1313"/>
        <v>0</v>
      </c>
      <c r="AQ1769" s="30">
        <f t="shared" si="1296"/>
        <v>7620268926.9578466</v>
      </c>
      <c r="AR1769" s="28">
        <f t="shared" si="1297"/>
        <v>3658565834.8126764</v>
      </c>
      <c r="AS1769" s="25">
        <f t="shared" si="1298"/>
        <v>200337590.02425668</v>
      </c>
      <c r="AT1769" s="32">
        <f t="shared" si="1299"/>
        <v>0</v>
      </c>
      <c r="AU1769" s="23">
        <f t="shared" si="1300"/>
        <v>0</v>
      </c>
      <c r="AV1769" s="22">
        <f t="shared" si="1301"/>
        <v>1061772696.7335553</v>
      </c>
      <c r="AW1769" s="31">
        <f t="shared" si="1314"/>
        <v>5208026877.8112679</v>
      </c>
      <c r="AX1769"/>
      <c r="AY1769"/>
      <c r="AZ1769"/>
      <c r="BA1769"/>
    </row>
    <row r="1770" spans="1:53" x14ac:dyDescent="0.25">
      <c r="A1770" s="21">
        <f t="shared" si="1322"/>
        <v>591</v>
      </c>
      <c r="B1770" s="21" t="s">
        <v>28</v>
      </c>
      <c r="C1770" s="27">
        <f t="shared" si="1279"/>
        <v>0</v>
      </c>
      <c r="D1770" s="27">
        <f t="shared" si="1302"/>
        <v>0</v>
      </c>
      <c r="E1770" s="27" t="b">
        <f t="shared" si="1278"/>
        <v>1</v>
      </c>
      <c r="F1770" s="29">
        <f t="shared" si="1280"/>
        <v>0</v>
      </c>
      <c r="G1770" s="27">
        <f t="shared" si="1303"/>
        <v>0</v>
      </c>
      <c r="H1770" s="22">
        <f t="shared" si="1281"/>
        <v>21697687018.734329</v>
      </c>
      <c r="I1770" s="23">
        <f t="shared" si="1282"/>
        <v>132580106.5049091</v>
      </c>
      <c r="J1770" s="23">
        <f t="shared" si="1283"/>
        <v>1086</v>
      </c>
      <c r="K1770" s="19">
        <f t="shared" si="1304"/>
        <v>225.0831931027827</v>
      </c>
      <c r="L1770" s="16">
        <f t="shared" si="1284"/>
        <v>149.66450083801772</v>
      </c>
      <c r="M1770" s="23">
        <f>M1769-IF($B1770="B",(Percent_Rent_In_Elsies*2.49%/12 * H1769)/K1769,0)+IF($B1770="D",N1770,0)+IF(B1770="D",AK1769)+IF(B1770="C",F1769*90%)-(Y1770-Y1769)-IF($B1770="A",Q1769/K1769) + IF($B1770="A",Q1769/K1769)</f>
        <v>-35829954.072397798</v>
      </c>
      <c r="N1770" s="23">
        <f t="shared" si="1285"/>
        <v>0</v>
      </c>
      <c r="O1770" s="22">
        <f t="shared" si="1286"/>
        <v>0</v>
      </c>
      <c r="P1770" s="22">
        <f t="shared" si="1317"/>
        <v>15419549.622137412</v>
      </c>
      <c r="Q1770" s="22">
        <f t="shared" si="1318"/>
        <v>0</v>
      </c>
      <c r="R1770" s="22">
        <f t="shared" si="1287"/>
        <v>265280805.74420935</v>
      </c>
      <c r="S1770" s="16">
        <f t="shared" si="1277"/>
        <v>0</v>
      </c>
      <c r="T1770" s="15">
        <f t="shared" si="1288"/>
        <v>0</v>
      </c>
      <c r="U1770" s="23">
        <f t="shared" si="1305"/>
        <v>1178590.0662701835</v>
      </c>
      <c r="V1770" s="23">
        <f t="shared" si="1306"/>
        <v>0</v>
      </c>
      <c r="W1770" s="23">
        <f t="shared" si="1319"/>
        <v>0</v>
      </c>
      <c r="X1770" s="23">
        <f t="shared" si="1307"/>
        <v>32269991.68775586</v>
      </c>
      <c r="Y1770" s="23">
        <f t="shared" si="1289"/>
        <v>13825559.361691331</v>
      </c>
      <c r="Z1770" s="3">
        <f t="shared" si="1290"/>
        <v>4902.6209102911425</v>
      </c>
      <c r="AA1770" s="23">
        <f t="shared" si="1291"/>
        <v>58617576.126357637</v>
      </c>
      <c r="AB1770" s="26">
        <f t="shared" si="1308"/>
        <v>70086276.274228692</v>
      </c>
      <c r="AC1770" s="23">
        <f t="shared" si="1309"/>
        <v>74889487.274228647</v>
      </c>
      <c r="AD1770" s="23">
        <f t="shared" si="1315"/>
        <v>4803211</v>
      </c>
      <c r="AE1770" s="24">
        <f t="shared" si="1276"/>
        <v>70086276.274228647</v>
      </c>
      <c r="AF1770" s="3">
        <f t="shared" si="1310"/>
        <v>0</v>
      </c>
      <c r="AG1770" s="2">
        <f t="shared" si="1292"/>
        <v>588314509.23493707</v>
      </c>
      <c r="AH1770" s="2">
        <f t="shared" si="1293"/>
        <v>123.83415511383227</v>
      </c>
      <c r="AI1770" s="23">
        <f t="shared" si="1316"/>
        <v>9424165147.4757233</v>
      </c>
      <c r="AJ1770" s="23">
        <f t="shared" si="1294"/>
        <v>6219.922423797766</v>
      </c>
      <c r="AK1770" s="23">
        <f t="shared" si="1295"/>
        <v>0</v>
      </c>
      <c r="AL1770" s="23">
        <f t="shared" si="1320"/>
        <v>0</v>
      </c>
      <c r="AM1770" s="23">
        <f t="shared" si="1321"/>
        <v>0</v>
      </c>
      <c r="AN1770" s="16">
        <f t="shared" si="1311"/>
        <v>0</v>
      </c>
      <c r="AO1770" s="23">
        <f t="shared" si="1312"/>
        <v>0</v>
      </c>
      <c r="AP1770" s="22">
        <f t="shared" si="1313"/>
        <v>0</v>
      </c>
      <c r="AQ1770" s="30">
        <f t="shared" si="1296"/>
        <v>7620268926.9578466</v>
      </c>
      <c r="AR1770" s="28">
        <f t="shared" si="1297"/>
        <v>3658565834.8126764</v>
      </c>
      <c r="AS1770" s="25">
        <f t="shared" si="1298"/>
        <v>200337590.02425668</v>
      </c>
      <c r="AT1770" s="32">
        <f t="shared" si="1299"/>
        <v>9805.2418205822851</v>
      </c>
      <c r="AU1770" s="23">
        <f t="shared" si="1300"/>
        <v>9805.2418205822851</v>
      </c>
      <c r="AV1770" s="22">
        <f t="shared" si="1301"/>
        <v>1068423097.6079881</v>
      </c>
      <c r="AW1770" s="31">
        <f t="shared" si="1314"/>
        <v>5208026877.8112679</v>
      </c>
    </row>
    <row r="1771" spans="1:53" x14ac:dyDescent="0.25">
      <c r="A1771">
        <f t="shared" si="1322"/>
        <v>592</v>
      </c>
      <c r="B1771" t="s">
        <v>6</v>
      </c>
      <c r="C1771" s="27">
        <f t="shared" si="1279"/>
        <v>0</v>
      </c>
      <c r="D1771" s="27">
        <f t="shared" si="1302"/>
        <v>0</v>
      </c>
      <c r="E1771" s="27" t="b">
        <f t="shared" si="1278"/>
        <v>1</v>
      </c>
      <c r="F1771" s="29">
        <f t="shared" si="1280"/>
        <v>0</v>
      </c>
      <c r="G1771" s="27">
        <f t="shared" si="1303"/>
        <v>0</v>
      </c>
      <c r="H1771" s="22">
        <f t="shared" si="1281"/>
        <v>21733849830.43222</v>
      </c>
      <c r="I1771" s="23">
        <f t="shared" si="1282"/>
        <v>132580106.5049091</v>
      </c>
      <c r="J1771" s="23">
        <f t="shared" si="1283"/>
        <v>1086</v>
      </c>
      <c r="K1771" s="19">
        <f t="shared" si="1304"/>
        <v>225.0831931027827</v>
      </c>
      <c r="L1771" s="16">
        <f t="shared" si="1284"/>
        <v>149.91394167274774</v>
      </c>
      <c r="M1771" s="23">
        <f>M1770-IF($B1771="B",(Percent_Rent_In_Elsies*2.49%/12 * H1770)/K1770,0)+IF($B1771="D",N1771,0)+IF(B1771="D",AK1770)+IF(B1771="C",F1770*90%)-(Y1771-Y1770)-IF($B1771="A",Q1770/K1770) + IF($B1771="A",Q1770/K1770)</f>
        <v>-35829954.072397798</v>
      </c>
      <c r="N1771" s="23">
        <f t="shared" si="1285"/>
        <v>0</v>
      </c>
      <c r="O1771" s="22">
        <f t="shared" si="1286"/>
        <v>0</v>
      </c>
      <c r="P1771" s="22">
        <f t="shared" si="1317"/>
        <v>0</v>
      </c>
      <c r="Q1771" s="22">
        <f t="shared" si="1318"/>
        <v>0</v>
      </c>
      <c r="R1771" s="22">
        <f t="shared" si="1287"/>
        <v>265280805.74420935</v>
      </c>
      <c r="S1771" s="16">
        <f t="shared" si="1277"/>
        <v>0</v>
      </c>
      <c r="T1771" s="15">
        <f t="shared" si="1288"/>
        <v>0</v>
      </c>
      <c r="U1771" s="23">
        <f t="shared" si="1305"/>
        <v>1178590.0662701835</v>
      </c>
      <c r="V1771" s="23">
        <f t="shared" si="1306"/>
        <v>0</v>
      </c>
      <c r="W1771" s="23">
        <f t="shared" si="1319"/>
        <v>0</v>
      </c>
      <c r="X1771" s="23">
        <f t="shared" si="1307"/>
        <v>32294504.792307314</v>
      </c>
      <c r="Y1771" s="23">
        <f t="shared" si="1289"/>
        <v>13825559.361691331</v>
      </c>
      <c r="Z1771" s="3">
        <f t="shared" si="1290"/>
        <v>0</v>
      </c>
      <c r="AA1771" s="23">
        <f t="shared" si="1291"/>
        <v>58617576.126357637</v>
      </c>
      <c r="AB1771" s="26">
        <f t="shared" si="1308"/>
        <v>70086276.274228662</v>
      </c>
      <c r="AC1771" s="23">
        <f t="shared" si="1309"/>
        <v>74889487.274228647</v>
      </c>
      <c r="AD1771" s="23">
        <f t="shared" si="1315"/>
        <v>4803211</v>
      </c>
      <c r="AE1771" s="24">
        <f t="shared" si="1276"/>
        <v>70086276.274228647</v>
      </c>
      <c r="AF1771" s="3">
        <f t="shared" si="1310"/>
        <v>0</v>
      </c>
      <c r="AG1771" s="2">
        <f t="shared" si="1292"/>
        <v>0</v>
      </c>
      <c r="AH1771" s="2">
        <f t="shared" si="1293"/>
        <v>124.04054537235531</v>
      </c>
      <c r="AI1771" s="23">
        <f t="shared" si="1316"/>
        <v>9424165147.4757233</v>
      </c>
      <c r="AJ1771" s="23">
        <f t="shared" si="1294"/>
        <v>6219.922423797766</v>
      </c>
      <c r="AK1771" s="23">
        <f t="shared" si="1295"/>
        <v>0</v>
      </c>
      <c r="AL1771" s="23">
        <f t="shared" si="1320"/>
        <v>0</v>
      </c>
      <c r="AM1771" s="23">
        <f t="shared" si="1321"/>
        <v>0</v>
      </c>
      <c r="AN1771" s="16">
        <f t="shared" si="1311"/>
        <v>0</v>
      </c>
      <c r="AO1771" s="23">
        <f t="shared" si="1312"/>
        <v>0</v>
      </c>
      <c r="AP1771" s="22">
        <f t="shared" si="1313"/>
        <v>0</v>
      </c>
      <c r="AQ1771" s="30">
        <f t="shared" si="1296"/>
        <v>7620268926.9578466</v>
      </c>
      <c r="AR1771" s="28">
        <f t="shared" si="1297"/>
        <v>3658565834.8126764</v>
      </c>
      <c r="AS1771" s="25">
        <f t="shared" si="1298"/>
        <v>200337590.02425668</v>
      </c>
      <c r="AT1771" s="32">
        <f t="shared" si="1299"/>
        <v>0</v>
      </c>
      <c r="AU1771" s="23">
        <f t="shared" si="1300"/>
        <v>0</v>
      </c>
      <c r="AV1771" s="22">
        <f t="shared" si="1301"/>
        <v>1068423097.6079881</v>
      </c>
      <c r="AW1771" s="31">
        <f t="shared" si="1314"/>
        <v>5192607328.1891308</v>
      </c>
    </row>
    <row r="1772" spans="1:53" x14ac:dyDescent="0.25">
      <c r="A1772">
        <f t="shared" si="1322"/>
        <v>592</v>
      </c>
      <c r="B1772" t="s">
        <v>7</v>
      </c>
      <c r="C1772" s="27">
        <f t="shared" si="1279"/>
        <v>0</v>
      </c>
      <c r="D1772" s="27">
        <f t="shared" si="1302"/>
        <v>0</v>
      </c>
      <c r="E1772" s="27" t="b">
        <f t="shared" si="1278"/>
        <v>1</v>
      </c>
      <c r="F1772" s="29">
        <f t="shared" si="1280"/>
        <v>0</v>
      </c>
      <c r="G1772" s="27">
        <f t="shared" si="1303"/>
        <v>0</v>
      </c>
      <c r="H1772" s="22">
        <f t="shared" si="1281"/>
        <v>21733849830.43222</v>
      </c>
      <c r="I1772" s="23">
        <f t="shared" si="1282"/>
        <v>132580106.5049091</v>
      </c>
      <c r="J1772" s="23">
        <f t="shared" si="1283"/>
        <v>1086</v>
      </c>
      <c r="K1772" s="19">
        <f t="shared" si="1304"/>
        <v>225.0831931027827</v>
      </c>
      <c r="L1772" s="16">
        <f t="shared" si="1284"/>
        <v>149.91394167274774</v>
      </c>
      <c r="M1772" s="23">
        <f>M1771-IF($B1772="B",(Percent_Rent_In_Elsies*2.49%/12 * H1771)/K1771,0)+IF($B1772="D",N1772,0)+IF(B1772="D",AK1771)+IF(B1772="C",F1771*90%)-(Y1772-Y1771)-IF($B1772="A",Q1771/K1771) + IF($B1772="A",Q1771/K1771)</f>
        <v>-35930134.227513939</v>
      </c>
      <c r="N1772" s="23">
        <f t="shared" si="1285"/>
        <v>0</v>
      </c>
      <c r="O1772" s="22">
        <f t="shared" si="1286"/>
        <v>0</v>
      </c>
      <c r="P1772" s="22">
        <f t="shared" si="1317"/>
        <v>0</v>
      </c>
      <c r="Q1772" s="22">
        <f t="shared" si="1318"/>
        <v>0</v>
      </c>
      <c r="R1772" s="22">
        <f t="shared" si="1287"/>
        <v>243174071.93219191</v>
      </c>
      <c r="S1772" s="16">
        <f t="shared" si="1277"/>
        <v>22106733.812017445</v>
      </c>
      <c r="T1772" s="15">
        <f t="shared" si="1288"/>
        <v>0</v>
      </c>
      <c r="U1772" s="23">
        <f t="shared" si="1305"/>
        <v>1080374.2274143349</v>
      </c>
      <c r="V1772" s="23">
        <f t="shared" si="1306"/>
        <v>98215.838855848633</v>
      </c>
      <c r="W1772" s="23">
        <f t="shared" si="1319"/>
        <v>0</v>
      </c>
      <c r="X1772" s="23">
        <f t="shared" si="1307"/>
        <v>32294504.792307314</v>
      </c>
      <c r="Y1772" s="23">
        <f t="shared" si="1289"/>
        <v>13825559.361691331</v>
      </c>
      <c r="Z1772" s="3">
        <f t="shared" si="1290"/>
        <v>0</v>
      </c>
      <c r="AA1772" s="23">
        <f t="shared" si="1291"/>
        <v>58617576.126357637</v>
      </c>
      <c r="AB1772" s="26">
        <f t="shared" si="1308"/>
        <v>70086276.274228662</v>
      </c>
      <c r="AC1772" s="23">
        <f t="shared" si="1309"/>
        <v>74889487.274228647</v>
      </c>
      <c r="AD1772" s="23">
        <f t="shared" si="1315"/>
        <v>4803211</v>
      </c>
      <c r="AE1772" s="24">
        <f t="shared" si="1276"/>
        <v>70086276.274228647</v>
      </c>
      <c r="AF1772" s="3">
        <f t="shared" si="1310"/>
        <v>0</v>
      </c>
      <c r="AG1772" s="2">
        <f t="shared" si="1292"/>
        <v>0</v>
      </c>
      <c r="AH1772" s="2">
        <f t="shared" si="1293"/>
        <v>124.04054537235531</v>
      </c>
      <c r="AI1772" s="23">
        <f t="shared" si="1316"/>
        <v>9424165147.4757233</v>
      </c>
      <c r="AJ1772" s="23">
        <f t="shared" si="1294"/>
        <v>6219.922423797766</v>
      </c>
      <c r="AK1772" s="23">
        <f t="shared" si="1295"/>
        <v>0</v>
      </c>
      <c r="AL1772" s="23">
        <f t="shared" si="1320"/>
        <v>2187935.7775707245</v>
      </c>
      <c r="AM1772" s="23">
        <f t="shared" si="1321"/>
        <v>2041318620.7112324</v>
      </c>
      <c r="AN1772" s="16">
        <f t="shared" si="1311"/>
        <v>0</v>
      </c>
      <c r="AO1772" s="23">
        <f t="shared" si="1312"/>
        <v>100180.15511614252</v>
      </c>
      <c r="AP1772" s="22">
        <f t="shared" si="1313"/>
        <v>22548869.19907343</v>
      </c>
      <c r="AQ1772" s="30">
        <f t="shared" si="1296"/>
        <v>7665174999.967802</v>
      </c>
      <c r="AR1772" s="28">
        <f t="shared" si="1297"/>
        <v>3680923038.6235576</v>
      </c>
      <c r="AS1772" s="25">
        <f t="shared" si="1298"/>
        <v>200337590.02425668</v>
      </c>
      <c r="AT1772" s="32">
        <f t="shared" si="1299"/>
        <v>0</v>
      </c>
      <c r="AU1772" s="23">
        <f t="shared" si="1300"/>
        <v>0</v>
      </c>
      <c r="AV1772" s="22">
        <f t="shared" si="1301"/>
        <v>1068423097.6079881</v>
      </c>
      <c r="AW1772" s="31">
        <f t="shared" si="1314"/>
        <v>5237513401.1990852</v>
      </c>
    </row>
    <row r="1773" spans="1:53" x14ac:dyDescent="0.25">
      <c r="A1773">
        <f t="shared" si="1322"/>
        <v>592</v>
      </c>
      <c r="B1773" t="s">
        <v>8</v>
      </c>
      <c r="C1773" s="27">
        <f t="shared" si="1279"/>
        <v>0</v>
      </c>
      <c r="D1773" s="27">
        <f t="shared" si="1302"/>
        <v>0</v>
      </c>
      <c r="E1773" s="27" t="b">
        <f t="shared" si="1278"/>
        <v>1</v>
      </c>
      <c r="F1773" s="29">
        <f t="shared" si="1280"/>
        <v>0</v>
      </c>
      <c r="G1773" s="27">
        <f t="shared" si="1303"/>
        <v>0</v>
      </c>
      <c r="H1773" s="22">
        <f t="shared" si="1281"/>
        <v>21733849830.43222</v>
      </c>
      <c r="I1773" s="23">
        <f t="shared" si="1282"/>
        <v>132580106.5049091</v>
      </c>
      <c r="J1773" s="23">
        <f t="shared" si="1283"/>
        <v>1086</v>
      </c>
      <c r="K1773" s="19">
        <f t="shared" si="1304"/>
        <v>225.0831931027827</v>
      </c>
      <c r="L1773" s="16">
        <f t="shared" si="1284"/>
        <v>149.91394167274774</v>
      </c>
      <c r="M1773" s="23">
        <f>M1772-IF($B1773="B",(Percent_Rent_In_Elsies*2.49%/12 * H1772)/K1772,0)+IF($B1773="D",N1773,0)+IF(B1773="D",AK1772)+IF(B1773="C",F1772*90%)-(Y1773-Y1772)-IF($B1773="A",Q1772/K1772) + IF($B1773="A",Q1772/K1772)</f>
        <v>-35930134.227513939</v>
      </c>
      <c r="N1773" s="23">
        <f t="shared" si="1285"/>
        <v>0</v>
      </c>
      <c r="O1773" s="22">
        <f t="shared" si="1286"/>
        <v>0</v>
      </c>
      <c r="P1773" s="22">
        <f t="shared" si="1317"/>
        <v>0</v>
      </c>
      <c r="Q1773" s="22">
        <f t="shared" si="1318"/>
        <v>0</v>
      </c>
      <c r="R1773" s="22">
        <f t="shared" si="1287"/>
        <v>265722941.13126534</v>
      </c>
      <c r="S1773" s="16">
        <f t="shared" si="1277"/>
        <v>22106733.812017445</v>
      </c>
      <c r="T1773" s="15">
        <f t="shared" si="1288"/>
        <v>0</v>
      </c>
      <c r="U1773" s="23">
        <f t="shared" si="1305"/>
        <v>1180554.3825304774</v>
      </c>
      <c r="V1773" s="23">
        <f t="shared" si="1306"/>
        <v>98215.838855848633</v>
      </c>
      <c r="W1773" s="23">
        <f t="shared" si="1319"/>
        <v>0</v>
      </c>
      <c r="X1773" s="23">
        <f t="shared" si="1307"/>
        <v>32294504.792307314</v>
      </c>
      <c r="Y1773" s="23">
        <f t="shared" si="1289"/>
        <v>13825559.361691331</v>
      </c>
      <c r="Z1773" s="3">
        <f t="shared" si="1290"/>
        <v>0</v>
      </c>
      <c r="AA1773" s="23">
        <f t="shared" si="1291"/>
        <v>58617576.126357637</v>
      </c>
      <c r="AB1773" s="26">
        <f t="shared" si="1308"/>
        <v>70086276.274228662</v>
      </c>
      <c r="AC1773" s="23">
        <f t="shared" si="1309"/>
        <v>74889487.274228647</v>
      </c>
      <c r="AD1773" s="23">
        <f t="shared" si="1315"/>
        <v>4803211</v>
      </c>
      <c r="AE1773" s="24">
        <f t="shared" si="1276"/>
        <v>70086276.274228647</v>
      </c>
      <c r="AF1773" s="3">
        <f t="shared" si="1310"/>
        <v>1E-4</v>
      </c>
      <c r="AG1773" s="2">
        <f t="shared" si="1292"/>
        <v>0</v>
      </c>
      <c r="AH1773" s="2">
        <f t="shared" si="1293"/>
        <v>124.04054537235531</v>
      </c>
      <c r="AI1773" s="23">
        <f t="shared" si="1316"/>
        <v>9424165147.4757233</v>
      </c>
      <c r="AJ1773" s="23">
        <f t="shared" si="1294"/>
        <v>6219.922423797766</v>
      </c>
      <c r="AK1773" s="23">
        <f t="shared" si="1295"/>
        <v>59925.833284295375</v>
      </c>
      <c r="AL1773" s="23">
        <f t="shared" si="1320"/>
        <v>0</v>
      </c>
      <c r="AM1773" s="23">
        <f t="shared" si="1321"/>
        <v>0</v>
      </c>
      <c r="AN1773" s="16">
        <f t="shared" si="1311"/>
        <v>0</v>
      </c>
      <c r="AO1773" s="23">
        <f t="shared" si="1312"/>
        <v>0</v>
      </c>
      <c r="AP1773" s="22">
        <f t="shared" si="1313"/>
        <v>0</v>
      </c>
      <c r="AQ1773" s="30">
        <f t="shared" si="1296"/>
        <v>7665174999.967802</v>
      </c>
      <c r="AR1773" s="28">
        <f t="shared" si="1297"/>
        <v>3680923038.6235576</v>
      </c>
      <c r="AS1773" s="25">
        <f t="shared" si="1298"/>
        <v>200337590.02425668</v>
      </c>
      <c r="AT1773" s="32">
        <f t="shared" si="1299"/>
        <v>0</v>
      </c>
      <c r="AU1773" s="23">
        <f t="shared" si="1300"/>
        <v>0</v>
      </c>
      <c r="AV1773" s="22">
        <f t="shared" si="1301"/>
        <v>1068423097.6079881</v>
      </c>
      <c r="AW1773" s="31">
        <f t="shared" si="1314"/>
        <v>5237513401.1990852</v>
      </c>
    </row>
    <row r="1774" spans="1:53" x14ac:dyDescent="0.25">
      <c r="A1774" s="21">
        <f t="shared" si="1322"/>
        <v>592</v>
      </c>
      <c r="B1774" s="21" t="s">
        <v>9</v>
      </c>
      <c r="C1774" s="27">
        <f t="shared" si="1279"/>
        <v>0</v>
      </c>
      <c r="D1774" s="27">
        <f t="shared" si="1302"/>
        <v>0</v>
      </c>
      <c r="E1774" s="27" t="b">
        <f t="shared" si="1278"/>
        <v>1</v>
      </c>
      <c r="F1774" s="29">
        <f t="shared" si="1280"/>
        <v>0</v>
      </c>
      <c r="G1774" s="27">
        <f t="shared" si="1303"/>
        <v>0</v>
      </c>
      <c r="H1774" s="22">
        <f t="shared" si="1281"/>
        <v>21733849830.43222</v>
      </c>
      <c r="I1774" s="23">
        <f t="shared" si="1282"/>
        <v>132580106.5049091</v>
      </c>
      <c r="J1774" s="23">
        <f t="shared" si="1283"/>
        <v>1086</v>
      </c>
      <c r="K1774" s="19">
        <f t="shared" si="1304"/>
        <v>225.0831931027827</v>
      </c>
      <c r="L1774" s="16">
        <f t="shared" si="1284"/>
        <v>149.91394167274774</v>
      </c>
      <c r="M1774" s="23">
        <f>M1773-IF($B1774="B",(Percent_Rent_In_Elsies*2.49%/12 * H1773)/K1773,0)+IF($B1774="D",N1774,0)+IF(B1774="D",AK1773)+IF(B1774="C",F1773*90%)-(Y1774-Y1773)-IF($B1774="A",Q1773/K1773) + IF($B1774="A",Q1773/K1773)</f>
        <v>-35870208.394229643</v>
      </c>
      <c r="N1774" s="23">
        <f t="shared" si="1285"/>
        <v>0</v>
      </c>
      <c r="O1774" s="22">
        <f t="shared" si="1286"/>
        <v>15445248.916755456</v>
      </c>
      <c r="P1774" s="22">
        <f t="shared" si="1317"/>
        <v>0</v>
      </c>
      <c r="Q1774" s="22">
        <f t="shared" si="1318"/>
        <v>0</v>
      </c>
      <c r="R1774" s="22">
        <f t="shared" si="1287"/>
        <v>265722941.13126534</v>
      </c>
      <c r="S1774" s="16">
        <f t="shared" si="1277"/>
        <v>0</v>
      </c>
      <c r="T1774" s="15">
        <f t="shared" si="1288"/>
        <v>6661484.895261988</v>
      </c>
      <c r="U1774" s="23">
        <f t="shared" si="1305"/>
        <v>1180554.3825304774</v>
      </c>
      <c r="V1774" s="23">
        <f t="shared" si="1306"/>
        <v>0</v>
      </c>
      <c r="W1774" s="23">
        <f t="shared" si="1319"/>
        <v>98215.838855848633</v>
      </c>
      <c r="X1774" s="23">
        <f t="shared" si="1307"/>
        <v>32294504.792307314</v>
      </c>
      <c r="Y1774" s="23">
        <f t="shared" si="1289"/>
        <v>13825559.361691331</v>
      </c>
      <c r="Z1774" s="3">
        <f t="shared" si="1290"/>
        <v>0</v>
      </c>
      <c r="AA1774" s="23">
        <f t="shared" si="1291"/>
        <v>58557650.293073341</v>
      </c>
      <c r="AB1774" s="26">
        <f t="shared" si="1308"/>
        <v>70086276.274228662</v>
      </c>
      <c r="AC1774" s="23">
        <f t="shared" si="1309"/>
        <v>74889487.274228647</v>
      </c>
      <c r="AD1774" s="23">
        <f t="shared" si="1315"/>
        <v>4803211</v>
      </c>
      <c r="AE1774" s="24">
        <f t="shared" si="1276"/>
        <v>70086276.274228647</v>
      </c>
      <c r="AF1774" s="3">
        <f t="shared" si="1310"/>
        <v>0</v>
      </c>
      <c r="AG1774" s="2">
        <f t="shared" si="1292"/>
        <v>0</v>
      </c>
      <c r="AH1774" s="2">
        <f t="shared" si="1293"/>
        <v>124.04054537235531</v>
      </c>
      <c r="AI1774" s="23">
        <f t="shared" si="1316"/>
        <v>9414530648.9721718</v>
      </c>
      <c r="AJ1774" s="23">
        <f t="shared" si="1294"/>
        <v>6219.922423797766</v>
      </c>
      <c r="AK1774" s="23">
        <f t="shared" si="1295"/>
        <v>0</v>
      </c>
      <c r="AL1774" s="23">
        <f t="shared" si="1320"/>
        <v>0</v>
      </c>
      <c r="AM1774" s="23">
        <f t="shared" si="1321"/>
        <v>0</v>
      </c>
      <c r="AN1774" s="16">
        <f t="shared" si="1311"/>
        <v>0</v>
      </c>
      <c r="AO1774" s="23">
        <f t="shared" si="1312"/>
        <v>0</v>
      </c>
      <c r="AP1774" s="22">
        <f t="shared" si="1313"/>
        <v>0</v>
      </c>
      <c r="AQ1774" s="30">
        <f t="shared" si="1296"/>
        <v>7665174999.967802</v>
      </c>
      <c r="AR1774" s="28">
        <f t="shared" si="1297"/>
        <v>3680923038.6235576</v>
      </c>
      <c r="AS1774" s="25">
        <f t="shared" si="1298"/>
        <v>200337590.02425668</v>
      </c>
      <c r="AT1774" s="32">
        <f t="shared" si="1299"/>
        <v>0</v>
      </c>
      <c r="AU1774" s="23">
        <f t="shared" si="1300"/>
        <v>0</v>
      </c>
      <c r="AV1774" s="22">
        <f t="shared" si="1301"/>
        <v>1068423097.6079881</v>
      </c>
      <c r="AW1774" s="31">
        <f t="shared" si="1314"/>
        <v>5237513401.1990852</v>
      </c>
      <c r="AX1774" s="21"/>
      <c r="AY1774" s="21"/>
      <c r="AZ1774" s="21"/>
      <c r="BA1774" s="21"/>
    </row>
    <row r="1775" spans="1:53" x14ac:dyDescent="0.25">
      <c r="A1775" s="21">
        <f t="shared" si="1322"/>
        <v>592</v>
      </c>
      <c r="B1775" s="21" t="s">
        <v>28</v>
      </c>
      <c r="C1775" s="27">
        <f t="shared" si="1279"/>
        <v>0</v>
      </c>
      <c r="D1775" s="27">
        <f t="shared" si="1302"/>
        <v>0</v>
      </c>
      <c r="E1775" s="27" t="b">
        <f t="shared" si="1278"/>
        <v>1</v>
      </c>
      <c r="F1775" s="29">
        <f t="shared" si="1280"/>
        <v>0</v>
      </c>
      <c r="G1775" s="27">
        <f t="shared" si="1303"/>
        <v>0</v>
      </c>
      <c r="H1775" s="22">
        <f t="shared" si="1281"/>
        <v>21733849830.43222</v>
      </c>
      <c r="I1775" s="23">
        <f t="shared" si="1282"/>
        <v>132580106.5049091</v>
      </c>
      <c r="J1775" s="23">
        <f t="shared" si="1283"/>
        <v>1086</v>
      </c>
      <c r="K1775" s="19">
        <f t="shared" si="1304"/>
        <v>225.0831931027827</v>
      </c>
      <c r="L1775" s="16">
        <f t="shared" si="1284"/>
        <v>149.91394167274774</v>
      </c>
      <c r="M1775" s="23">
        <f>M1774-IF($B1775="B",(Percent_Rent_In_Elsies*2.49%/12 * H1774)/K1774,0)+IF($B1775="D",N1775,0)+IF(B1775="D",AK1774)+IF(B1775="C",F1774*90%)-(Y1775-Y1774)-IF($B1775="A",Q1774/K1774) + IF($B1775="A",Q1774/K1774)</f>
        <v>-35870208.394229643</v>
      </c>
      <c r="N1775" s="23">
        <f t="shared" si="1285"/>
        <v>0</v>
      </c>
      <c r="O1775" s="22">
        <f t="shared" si="1286"/>
        <v>0</v>
      </c>
      <c r="P1775" s="22">
        <f t="shared" si="1317"/>
        <v>15445248.916755456</v>
      </c>
      <c r="Q1775" s="22">
        <f t="shared" si="1318"/>
        <v>0</v>
      </c>
      <c r="R1775" s="22">
        <f t="shared" si="1287"/>
        <v>265722941.13126534</v>
      </c>
      <c r="S1775" s="16">
        <f t="shared" si="1277"/>
        <v>0</v>
      </c>
      <c r="T1775" s="15">
        <f t="shared" si="1288"/>
        <v>0</v>
      </c>
      <c r="U1775" s="23">
        <f t="shared" si="1305"/>
        <v>1180554.3825304774</v>
      </c>
      <c r="V1775" s="23">
        <f t="shared" si="1306"/>
        <v>0</v>
      </c>
      <c r="W1775" s="23">
        <f t="shared" si="1319"/>
        <v>0</v>
      </c>
      <c r="X1775" s="23">
        <f t="shared" si="1307"/>
        <v>32294504.792307314</v>
      </c>
      <c r="Y1775" s="23">
        <f t="shared" si="1289"/>
        <v>13825559.361691331</v>
      </c>
      <c r="Z1775" s="3">
        <f t="shared" si="1290"/>
        <v>4910.7919427924326</v>
      </c>
      <c r="AA1775" s="23">
        <f t="shared" si="1291"/>
        <v>58631312.172215231</v>
      </c>
      <c r="AB1775" s="26">
        <f t="shared" si="1308"/>
        <v>70086276.274228662</v>
      </c>
      <c r="AC1775" s="23">
        <f t="shared" si="1309"/>
        <v>74889487.274228647</v>
      </c>
      <c r="AD1775" s="23">
        <f t="shared" si="1315"/>
        <v>4803211</v>
      </c>
      <c r="AE1775" s="24">
        <f t="shared" si="1276"/>
        <v>70086276.274228647</v>
      </c>
      <c r="AF1775" s="3">
        <f t="shared" si="1310"/>
        <v>0</v>
      </c>
      <c r="AG1775" s="2">
        <f t="shared" si="1292"/>
        <v>589295033.13509178</v>
      </c>
      <c r="AH1775" s="2">
        <f t="shared" si="1293"/>
        <v>124.04054537235531</v>
      </c>
      <c r="AI1775" s="23">
        <f t="shared" si="1316"/>
        <v>9426373542.5201759</v>
      </c>
      <c r="AJ1775" s="23">
        <f t="shared" si="1294"/>
        <v>6219.922423797766</v>
      </c>
      <c r="AK1775" s="23">
        <f t="shared" si="1295"/>
        <v>0</v>
      </c>
      <c r="AL1775" s="23">
        <f t="shared" si="1320"/>
        <v>0</v>
      </c>
      <c r="AM1775" s="23">
        <f t="shared" si="1321"/>
        <v>0</v>
      </c>
      <c r="AN1775" s="16">
        <f t="shared" si="1311"/>
        <v>0</v>
      </c>
      <c r="AO1775" s="23">
        <f t="shared" si="1312"/>
        <v>0</v>
      </c>
      <c r="AP1775" s="22">
        <f t="shared" si="1313"/>
        <v>0</v>
      </c>
      <c r="AQ1775" s="30">
        <f t="shared" si="1296"/>
        <v>7665174999.967802</v>
      </c>
      <c r="AR1775" s="28">
        <f t="shared" si="1297"/>
        <v>3680923038.6235576</v>
      </c>
      <c r="AS1775" s="25">
        <f t="shared" si="1298"/>
        <v>200337590.02425668</v>
      </c>
      <c r="AT1775" s="32">
        <f t="shared" si="1299"/>
        <v>9821.5838855848651</v>
      </c>
      <c r="AU1775" s="23">
        <f t="shared" si="1300"/>
        <v>9821.5838855848651</v>
      </c>
      <c r="AV1775" s="22">
        <f t="shared" si="1301"/>
        <v>1075084582.5032501</v>
      </c>
      <c r="AW1775" s="31">
        <f t="shared" si="1314"/>
        <v>5237513401.1990843</v>
      </c>
      <c r="AX1775" s="21"/>
      <c r="AY1775" s="21"/>
      <c r="AZ1775" s="21"/>
      <c r="BA1775" s="21"/>
    </row>
    <row r="1776" spans="1:53" x14ac:dyDescent="0.25">
      <c r="A1776">
        <f t="shared" si="1322"/>
        <v>593</v>
      </c>
      <c r="B1776" t="s">
        <v>6</v>
      </c>
      <c r="C1776" s="27">
        <f t="shared" si="1279"/>
        <v>0</v>
      </c>
      <c r="D1776" s="27">
        <f t="shared" si="1302"/>
        <v>0</v>
      </c>
      <c r="E1776" s="27" t="b">
        <f t="shared" si="1278"/>
        <v>1</v>
      </c>
      <c r="F1776" s="29">
        <f t="shared" si="1280"/>
        <v>0</v>
      </c>
      <c r="G1776" s="27">
        <f t="shared" si="1303"/>
        <v>0</v>
      </c>
      <c r="H1776" s="22">
        <f t="shared" si="1281"/>
        <v>21770072913.482941</v>
      </c>
      <c r="I1776" s="23">
        <f t="shared" si="1282"/>
        <v>132580106.5049091</v>
      </c>
      <c r="J1776" s="23">
        <f t="shared" si="1283"/>
        <v>1086</v>
      </c>
      <c r="K1776" s="19">
        <f t="shared" si="1304"/>
        <v>225.0831931027827</v>
      </c>
      <c r="L1776" s="16">
        <f t="shared" si="1284"/>
        <v>150.16379824220232</v>
      </c>
      <c r="M1776" s="23">
        <f>M1775-IF($B1776="B",(Percent_Rent_In_Elsies*2.49%/12 * H1775)/K1775,0)+IF($B1776="D",N1776,0)+IF(B1776="D",AK1775)+IF(B1776="C",F1775*90%)-(Y1776-Y1775)-IF($B1776="A",Q1775/K1775) + IF($B1776="A",Q1775/K1775)</f>
        <v>-35870208.394229643</v>
      </c>
      <c r="N1776" s="23">
        <f t="shared" si="1285"/>
        <v>0</v>
      </c>
      <c r="O1776" s="22">
        <f t="shared" si="1286"/>
        <v>0</v>
      </c>
      <c r="P1776" s="22">
        <f t="shared" si="1317"/>
        <v>0</v>
      </c>
      <c r="Q1776" s="22">
        <f t="shared" si="1318"/>
        <v>0</v>
      </c>
      <c r="R1776" s="22">
        <f t="shared" si="1287"/>
        <v>265722941.13126534</v>
      </c>
      <c r="S1776" s="16">
        <f t="shared" si="1277"/>
        <v>0</v>
      </c>
      <c r="T1776" s="15">
        <f t="shared" si="1288"/>
        <v>0</v>
      </c>
      <c r="U1776" s="23">
        <f t="shared" si="1305"/>
        <v>1180554.3825304774</v>
      </c>
      <c r="V1776" s="23">
        <f t="shared" si="1306"/>
        <v>0</v>
      </c>
      <c r="W1776" s="23">
        <f t="shared" si="1319"/>
        <v>0</v>
      </c>
      <c r="X1776" s="23">
        <f t="shared" si="1307"/>
        <v>32319058.752021275</v>
      </c>
      <c r="Y1776" s="23">
        <f t="shared" si="1289"/>
        <v>13825559.361691331</v>
      </c>
      <c r="Z1776" s="3">
        <f t="shared" si="1290"/>
        <v>0</v>
      </c>
      <c r="AA1776" s="23">
        <f t="shared" si="1291"/>
        <v>58631312.172215231</v>
      </c>
      <c r="AB1776" s="26">
        <f t="shared" si="1308"/>
        <v>70086276.274228662</v>
      </c>
      <c r="AC1776" s="23">
        <f t="shared" si="1309"/>
        <v>74889487.274228647</v>
      </c>
      <c r="AD1776" s="23">
        <f t="shared" si="1315"/>
        <v>4803211</v>
      </c>
      <c r="AE1776" s="24">
        <f t="shared" si="1276"/>
        <v>70086276.274228647</v>
      </c>
      <c r="AF1776" s="3">
        <f t="shared" si="1310"/>
        <v>0</v>
      </c>
      <c r="AG1776" s="2">
        <f t="shared" si="1292"/>
        <v>0</v>
      </c>
      <c r="AH1776" s="2">
        <f t="shared" si="1293"/>
        <v>124.24727961464258</v>
      </c>
      <c r="AI1776" s="23">
        <f t="shared" si="1316"/>
        <v>9426373542.5201759</v>
      </c>
      <c r="AJ1776" s="23">
        <f t="shared" si="1294"/>
        <v>6219.922423797766</v>
      </c>
      <c r="AK1776" s="23">
        <f t="shared" si="1295"/>
        <v>0</v>
      </c>
      <c r="AL1776" s="23">
        <f t="shared" si="1320"/>
        <v>0</v>
      </c>
      <c r="AM1776" s="23">
        <f t="shared" si="1321"/>
        <v>0</v>
      </c>
      <c r="AN1776" s="16">
        <f t="shared" si="1311"/>
        <v>0</v>
      </c>
      <c r="AO1776" s="23">
        <f t="shared" si="1312"/>
        <v>0</v>
      </c>
      <c r="AP1776" s="22">
        <f t="shared" si="1313"/>
        <v>0</v>
      </c>
      <c r="AQ1776" s="30">
        <f t="shared" si="1296"/>
        <v>7665174999.967802</v>
      </c>
      <c r="AR1776" s="28">
        <f t="shared" si="1297"/>
        <v>3680923038.6235576</v>
      </c>
      <c r="AS1776" s="25">
        <f t="shared" si="1298"/>
        <v>200337590.02425668</v>
      </c>
      <c r="AT1776" s="32">
        <f t="shared" si="1299"/>
        <v>0</v>
      </c>
      <c r="AU1776" s="23">
        <f t="shared" si="1300"/>
        <v>0</v>
      </c>
      <c r="AV1776" s="22">
        <f t="shared" si="1301"/>
        <v>1075084582.5032501</v>
      </c>
      <c r="AW1776" s="31">
        <f t="shared" si="1314"/>
        <v>5222068152.2823296</v>
      </c>
    </row>
    <row r="1777" spans="1:53" x14ac:dyDescent="0.25">
      <c r="A1777">
        <f t="shared" si="1322"/>
        <v>593</v>
      </c>
      <c r="B1777" t="s">
        <v>7</v>
      </c>
      <c r="C1777" s="27">
        <f t="shared" si="1279"/>
        <v>0</v>
      </c>
      <c r="D1777" s="27">
        <f t="shared" si="1302"/>
        <v>0</v>
      </c>
      <c r="E1777" s="27" t="b">
        <f t="shared" si="1278"/>
        <v>1</v>
      </c>
      <c r="F1777" s="29">
        <f t="shared" si="1280"/>
        <v>0</v>
      </c>
      <c r="G1777" s="27">
        <f t="shared" si="1303"/>
        <v>0</v>
      </c>
      <c r="H1777" s="22">
        <f t="shared" si="1281"/>
        <v>21770072913.482941</v>
      </c>
      <c r="I1777" s="23">
        <f t="shared" si="1282"/>
        <v>132580106.5049091</v>
      </c>
      <c r="J1777" s="23">
        <f t="shared" si="1283"/>
        <v>1086</v>
      </c>
      <c r="K1777" s="19">
        <f t="shared" si="1304"/>
        <v>225.0831931027827</v>
      </c>
      <c r="L1777" s="16">
        <f t="shared" si="1284"/>
        <v>150.16379824220232</v>
      </c>
      <c r="M1777" s="23">
        <f>M1776-IF($B1777="B",(Percent_Rent_In_Elsies*2.49%/12 * H1776)/K1776,0)+IF($B1777="D",N1777,0)+IF(B1777="D",AK1776)+IF(B1777="C",F1776*90%)-(Y1777-Y1776)-IF($B1777="A",Q1776/K1776) + IF($B1777="A",Q1776/K1776)</f>
        <v>-35970555.51627098</v>
      </c>
      <c r="N1777" s="23">
        <f t="shared" si="1285"/>
        <v>0</v>
      </c>
      <c r="O1777" s="22">
        <f t="shared" si="1286"/>
        <v>0</v>
      </c>
      <c r="P1777" s="22">
        <f t="shared" si="1317"/>
        <v>0</v>
      </c>
      <c r="Q1777" s="22">
        <f t="shared" si="1318"/>
        <v>0</v>
      </c>
      <c r="R1777" s="22">
        <f t="shared" si="1287"/>
        <v>243579362.70365989</v>
      </c>
      <c r="S1777" s="16">
        <f t="shared" si="1277"/>
        <v>22143578.427605446</v>
      </c>
      <c r="T1777" s="15">
        <f t="shared" si="1288"/>
        <v>0</v>
      </c>
      <c r="U1777" s="23">
        <f t="shared" si="1305"/>
        <v>1082174.8506529375</v>
      </c>
      <c r="V1777" s="23">
        <f t="shared" si="1306"/>
        <v>98379.531877539775</v>
      </c>
      <c r="W1777" s="23">
        <f t="shared" si="1319"/>
        <v>0</v>
      </c>
      <c r="X1777" s="23">
        <f t="shared" si="1307"/>
        <v>32319058.752021275</v>
      </c>
      <c r="Y1777" s="23">
        <f t="shared" si="1289"/>
        <v>13825559.361691331</v>
      </c>
      <c r="Z1777" s="3">
        <f t="shared" si="1290"/>
        <v>0</v>
      </c>
      <c r="AA1777" s="23">
        <f t="shared" si="1291"/>
        <v>58631312.172215231</v>
      </c>
      <c r="AB1777" s="26">
        <f t="shared" si="1308"/>
        <v>70086276.274228662</v>
      </c>
      <c r="AC1777" s="23">
        <f t="shared" si="1309"/>
        <v>74889487.274228647</v>
      </c>
      <c r="AD1777" s="23">
        <f t="shared" si="1315"/>
        <v>4803211</v>
      </c>
      <c r="AE1777" s="24">
        <f t="shared" si="1276"/>
        <v>70086276.274228647</v>
      </c>
      <c r="AF1777" s="3">
        <f t="shared" si="1310"/>
        <v>0</v>
      </c>
      <c r="AG1777" s="2">
        <f t="shared" si="1292"/>
        <v>0</v>
      </c>
      <c r="AH1777" s="2">
        <f t="shared" si="1293"/>
        <v>124.24727961464258</v>
      </c>
      <c r="AI1777" s="23">
        <f t="shared" si="1316"/>
        <v>9426373542.5201759</v>
      </c>
      <c r="AJ1777" s="23">
        <f t="shared" si="1294"/>
        <v>6219.922423797766</v>
      </c>
      <c r="AK1777" s="23">
        <f t="shared" si="1295"/>
        <v>0</v>
      </c>
      <c r="AL1777" s="23">
        <f t="shared" si="1320"/>
        <v>2208395.0444526672</v>
      </c>
      <c r="AM1777" s="23">
        <f t="shared" si="1321"/>
        <v>2060406878.6392512</v>
      </c>
      <c r="AN1777" s="16">
        <f t="shared" si="1311"/>
        <v>0</v>
      </c>
      <c r="AO1777" s="23">
        <f t="shared" si="1312"/>
        <v>100347.12204133607</v>
      </c>
      <c r="AP1777" s="22">
        <f t="shared" si="1313"/>
        <v>22586450.64773855</v>
      </c>
      <c r="AQ1777" s="30">
        <f t="shared" si="1296"/>
        <v>7710155916.4327736</v>
      </c>
      <c r="AR1777" s="28">
        <f t="shared" si="1297"/>
        <v>3703317504.4407902</v>
      </c>
      <c r="AS1777" s="25">
        <f t="shared" si="1298"/>
        <v>200337590.02425668</v>
      </c>
      <c r="AT1777" s="32">
        <f t="shared" si="1299"/>
        <v>0</v>
      </c>
      <c r="AU1777" s="23">
        <f t="shared" si="1300"/>
        <v>0</v>
      </c>
      <c r="AV1777" s="22">
        <f t="shared" si="1301"/>
        <v>1075084582.5032501</v>
      </c>
      <c r="AW1777" s="31">
        <f t="shared" si="1314"/>
        <v>5267049068.7473011</v>
      </c>
    </row>
    <row r="1778" spans="1:53" s="21" customFormat="1" x14ac:dyDescent="0.25">
      <c r="A1778">
        <f t="shared" si="1322"/>
        <v>593</v>
      </c>
      <c r="B1778" t="s">
        <v>8</v>
      </c>
      <c r="C1778" s="27">
        <f t="shared" si="1279"/>
        <v>0</v>
      </c>
      <c r="D1778" s="27">
        <f t="shared" si="1302"/>
        <v>0</v>
      </c>
      <c r="E1778" s="27" t="b">
        <f t="shared" si="1278"/>
        <v>1</v>
      </c>
      <c r="F1778" s="29">
        <f t="shared" si="1280"/>
        <v>0</v>
      </c>
      <c r="G1778" s="27">
        <f t="shared" si="1303"/>
        <v>0</v>
      </c>
      <c r="H1778" s="22">
        <f t="shared" si="1281"/>
        <v>21770072913.482941</v>
      </c>
      <c r="I1778" s="23">
        <f t="shared" si="1282"/>
        <v>132580106.5049091</v>
      </c>
      <c r="J1778" s="23">
        <f t="shared" si="1283"/>
        <v>1086</v>
      </c>
      <c r="K1778" s="19">
        <f t="shared" si="1304"/>
        <v>225.0831931027827</v>
      </c>
      <c r="L1778" s="16">
        <f t="shared" si="1284"/>
        <v>150.16379824220232</v>
      </c>
      <c r="M1778" s="23">
        <f>M1777-IF($B1778="B",(Percent_Rent_In_Elsies*2.49%/12 * H1777)/K1777,0)+IF($B1778="D",N1778,0)+IF(B1778="D",AK1777)+IF(B1778="C",F1777*90%)-(Y1778-Y1777)-IF($B1778="A",Q1777/K1777) + IF($B1778="A",Q1777/K1777)</f>
        <v>-35970555.51627098</v>
      </c>
      <c r="N1778" s="23">
        <f t="shared" si="1285"/>
        <v>0</v>
      </c>
      <c r="O1778" s="22">
        <f t="shared" si="1286"/>
        <v>0</v>
      </c>
      <c r="P1778" s="22">
        <f t="shared" si="1317"/>
        <v>0</v>
      </c>
      <c r="Q1778" s="22">
        <f t="shared" si="1318"/>
        <v>0</v>
      </c>
      <c r="R1778" s="22">
        <f t="shared" si="1287"/>
        <v>266165813.35139844</v>
      </c>
      <c r="S1778" s="16">
        <f t="shared" si="1277"/>
        <v>22143578.427605446</v>
      </c>
      <c r="T1778" s="15">
        <f t="shared" si="1288"/>
        <v>0</v>
      </c>
      <c r="U1778" s="23">
        <f t="shared" si="1305"/>
        <v>1182521.9726942736</v>
      </c>
      <c r="V1778" s="23">
        <f t="shared" si="1306"/>
        <v>98379.531877539775</v>
      </c>
      <c r="W1778" s="23">
        <f t="shared" si="1319"/>
        <v>0</v>
      </c>
      <c r="X1778" s="23">
        <f t="shared" si="1307"/>
        <v>32319058.752021275</v>
      </c>
      <c r="Y1778" s="23">
        <f t="shared" si="1289"/>
        <v>13825559.361691331</v>
      </c>
      <c r="Z1778" s="3">
        <f t="shared" si="1290"/>
        <v>0</v>
      </c>
      <c r="AA1778" s="23">
        <f t="shared" si="1291"/>
        <v>58631312.172215231</v>
      </c>
      <c r="AB1778" s="26">
        <f t="shared" si="1308"/>
        <v>70086276.274228677</v>
      </c>
      <c r="AC1778" s="23">
        <f t="shared" si="1309"/>
        <v>74889487.274228647</v>
      </c>
      <c r="AD1778" s="23">
        <f t="shared" si="1315"/>
        <v>4803211</v>
      </c>
      <c r="AE1778" s="24">
        <f t="shared" si="1276"/>
        <v>70086276.274228647</v>
      </c>
      <c r="AF1778" s="3">
        <f t="shared" si="1310"/>
        <v>1E-4</v>
      </c>
      <c r="AG1778" s="2">
        <f t="shared" si="1292"/>
        <v>0</v>
      </c>
      <c r="AH1778" s="2">
        <f t="shared" si="1293"/>
        <v>124.24727961464258</v>
      </c>
      <c r="AI1778" s="23">
        <f t="shared" si="1316"/>
        <v>9426373542.5201759</v>
      </c>
      <c r="AJ1778" s="23">
        <f t="shared" si="1294"/>
        <v>6219.922423797766</v>
      </c>
      <c r="AK1778" s="23">
        <f t="shared" si="1295"/>
        <v>59921.265989131098</v>
      </c>
      <c r="AL1778" s="23">
        <f t="shared" si="1320"/>
        <v>0</v>
      </c>
      <c r="AM1778" s="23">
        <f t="shared" si="1321"/>
        <v>0</v>
      </c>
      <c r="AN1778" s="16">
        <f t="shared" si="1311"/>
        <v>0</v>
      </c>
      <c r="AO1778" s="23">
        <f t="shared" si="1312"/>
        <v>0</v>
      </c>
      <c r="AP1778" s="22">
        <f t="shared" si="1313"/>
        <v>0</v>
      </c>
      <c r="AQ1778" s="30">
        <f t="shared" si="1296"/>
        <v>7710155916.4327736</v>
      </c>
      <c r="AR1778" s="28">
        <f t="shared" si="1297"/>
        <v>3703317504.4407902</v>
      </c>
      <c r="AS1778" s="25">
        <f t="shared" si="1298"/>
        <v>200337590.02425668</v>
      </c>
      <c r="AT1778" s="32">
        <f t="shared" si="1299"/>
        <v>0</v>
      </c>
      <c r="AU1778" s="23">
        <f t="shared" si="1300"/>
        <v>0</v>
      </c>
      <c r="AV1778" s="22">
        <f t="shared" si="1301"/>
        <v>1075084582.5032501</v>
      </c>
      <c r="AW1778" s="31">
        <f t="shared" si="1314"/>
        <v>5267049068.7473011</v>
      </c>
      <c r="AX1778"/>
      <c r="AY1778"/>
      <c r="AZ1778"/>
      <c r="BA1778"/>
    </row>
    <row r="1779" spans="1:53" s="21" customFormat="1" x14ac:dyDescent="0.25">
      <c r="A1779">
        <f t="shared" si="1322"/>
        <v>593</v>
      </c>
      <c r="B1779" t="s">
        <v>9</v>
      </c>
      <c r="C1779" s="27">
        <f t="shared" si="1279"/>
        <v>0</v>
      </c>
      <c r="D1779" s="27">
        <f t="shared" si="1302"/>
        <v>0</v>
      </c>
      <c r="E1779" s="27" t="b">
        <f t="shared" si="1278"/>
        <v>1</v>
      </c>
      <c r="F1779" s="29">
        <f t="shared" si="1280"/>
        <v>0</v>
      </c>
      <c r="G1779" s="27">
        <f t="shared" si="1303"/>
        <v>0</v>
      </c>
      <c r="H1779" s="22">
        <f t="shared" si="1281"/>
        <v>21770072913.482941</v>
      </c>
      <c r="I1779" s="23">
        <f t="shared" si="1282"/>
        <v>132580106.5049091</v>
      </c>
      <c r="J1779" s="23">
        <f t="shared" si="1283"/>
        <v>1086</v>
      </c>
      <c r="K1779" s="19">
        <f t="shared" si="1304"/>
        <v>225.0831931027827</v>
      </c>
      <c r="L1779" s="16">
        <f t="shared" si="1284"/>
        <v>150.16379824220232</v>
      </c>
      <c r="M1779" s="23">
        <f>M1778-IF($B1779="B",(Percent_Rent_In_Elsies*2.49%/12 * H1778)/K1778,0)+IF($B1779="D",N1779,0)+IF(B1779="D",AK1778)+IF(B1779="C",F1778*90%)-(Y1779-Y1778)-IF($B1779="A",Q1778/K1778) + IF($B1779="A",Q1778/K1778)</f>
        <v>-35910634.250281848</v>
      </c>
      <c r="N1779" s="23">
        <f t="shared" si="1285"/>
        <v>0</v>
      </c>
      <c r="O1779" s="22">
        <f t="shared" si="1286"/>
        <v>15470991.03976055</v>
      </c>
      <c r="P1779" s="22">
        <f t="shared" si="1317"/>
        <v>0</v>
      </c>
      <c r="Q1779" s="22">
        <f t="shared" si="1318"/>
        <v>0</v>
      </c>
      <c r="R1779" s="22">
        <f t="shared" si="1287"/>
        <v>266165813.35139844</v>
      </c>
      <c r="S1779" s="16">
        <f t="shared" si="1277"/>
        <v>0</v>
      </c>
      <c r="T1779" s="15">
        <f t="shared" si="1288"/>
        <v>6672587.3878448959</v>
      </c>
      <c r="U1779" s="23">
        <f t="shared" si="1305"/>
        <v>1182521.9726942736</v>
      </c>
      <c r="V1779" s="23">
        <f t="shared" si="1306"/>
        <v>0</v>
      </c>
      <c r="W1779" s="23">
        <f t="shared" si="1319"/>
        <v>98379.531877539775</v>
      </c>
      <c r="X1779" s="23">
        <f t="shared" si="1307"/>
        <v>32319058.752021275</v>
      </c>
      <c r="Y1779" s="23">
        <f t="shared" si="1289"/>
        <v>13825559.361691331</v>
      </c>
      <c r="Z1779" s="3">
        <f t="shared" si="1290"/>
        <v>0</v>
      </c>
      <c r="AA1779" s="23">
        <f t="shared" si="1291"/>
        <v>58571390.906226099</v>
      </c>
      <c r="AB1779" s="26">
        <f t="shared" si="1308"/>
        <v>70086276.274228662</v>
      </c>
      <c r="AC1779" s="23">
        <f t="shared" si="1309"/>
        <v>74889487.274228647</v>
      </c>
      <c r="AD1779" s="23">
        <f t="shared" si="1315"/>
        <v>4803211</v>
      </c>
      <c r="AE1779" s="24">
        <f t="shared" ref="AE1779:AE1842" si="1323">AC1779-AD1779</f>
        <v>70086276.274228647</v>
      </c>
      <c r="AF1779" s="3">
        <f t="shared" si="1310"/>
        <v>0</v>
      </c>
      <c r="AG1779" s="2">
        <f t="shared" si="1292"/>
        <v>0</v>
      </c>
      <c r="AH1779" s="2">
        <f t="shared" si="1293"/>
        <v>124.24727961464258</v>
      </c>
      <c r="AI1779" s="23">
        <f t="shared" si="1316"/>
        <v>9416739778.3176079</v>
      </c>
      <c r="AJ1779" s="23">
        <f t="shared" si="1294"/>
        <v>6219.922423797766</v>
      </c>
      <c r="AK1779" s="23">
        <f t="shared" si="1295"/>
        <v>0</v>
      </c>
      <c r="AL1779" s="23">
        <f t="shared" si="1320"/>
        <v>0</v>
      </c>
      <c r="AM1779" s="23">
        <f t="shared" si="1321"/>
        <v>0</v>
      </c>
      <c r="AN1779" s="16">
        <f t="shared" si="1311"/>
        <v>0</v>
      </c>
      <c r="AO1779" s="23">
        <f t="shared" si="1312"/>
        <v>0</v>
      </c>
      <c r="AP1779" s="22">
        <f t="shared" si="1313"/>
        <v>0</v>
      </c>
      <c r="AQ1779" s="30">
        <f t="shared" si="1296"/>
        <v>7710155916.4327736</v>
      </c>
      <c r="AR1779" s="28">
        <f t="shared" si="1297"/>
        <v>3703317504.4407902</v>
      </c>
      <c r="AS1779" s="25">
        <f t="shared" si="1298"/>
        <v>200337590.02425668</v>
      </c>
      <c r="AT1779" s="32">
        <f t="shared" si="1299"/>
        <v>0</v>
      </c>
      <c r="AU1779" s="23">
        <f t="shared" si="1300"/>
        <v>0</v>
      </c>
      <c r="AV1779" s="22">
        <f t="shared" si="1301"/>
        <v>1075084582.5032501</v>
      </c>
      <c r="AW1779" s="31">
        <f t="shared" si="1314"/>
        <v>5267049068.7473011</v>
      </c>
      <c r="AX1779"/>
      <c r="AY1779"/>
      <c r="AZ1779"/>
      <c r="BA1779"/>
    </row>
    <row r="1780" spans="1:53" x14ac:dyDescent="0.25">
      <c r="A1780" s="21">
        <f t="shared" si="1322"/>
        <v>593</v>
      </c>
      <c r="B1780" s="21" t="s">
        <v>28</v>
      </c>
      <c r="C1780" s="27">
        <f t="shared" si="1279"/>
        <v>0</v>
      </c>
      <c r="D1780" s="27">
        <f t="shared" si="1302"/>
        <v>0</v>
      </c>
      <c r="E1780" s="27" t="b">
        <f t="shared" si="1278"/>
        <v>1</v>
      </c>
      <c r="F1780" s="29">
        <f t="shared" si="1280"/>
        <v>0</v>
      </c>
      <c r="G1780" s="27">
        <f t="shared" si="1303"/>
        <v>0</v>
      </c>
      <c r="H1780" s="22">
        <f t="shared" si="1281"/>
        <v>21770072913.482941</v>
      </c>
      <c r="I1780" s="23">
        <f t="shared" si="1282"/>
        <v>132580106.5049091</v>
      </c>
      <c r="J1780" s="23">
        <f t="shared" si="1283"/>
        <v>1086</v>
      </c>
      <c r="K1780" s="19">
        <f t="shared" si="1304"/>
        <v>225.0831931027827</v>
      </c>
      <c r="L1780" s="16">
        <f t="shared" si="1284"/>
        <v>150.16379824220232</v>
      </c>
      <c r="M1780" s="23">
        <f>M1779-IF($B1780="B",(Percent_Rent_In_Elsies*2.49%/12 * H1779)/K1779,0)+IF($B1780="D",N1780,0)+IF(B1780="D",AK1779)+IF(B1780="C",F1779*90%)-(Y1780-Y1779)-IF($B1780="A",Q1779/K1779) + IF($B1780="A",Q1779/K1779)</f>
        <v>-35910634.250281848</v>
      </c>
      <c r="N1780" s="23">
        <f t="shared" si="1285"/>
        <v>0</v>
      </c>
      <c r="O1780" s="22">
        <f t="shared" si="1286"/>
        <v>0</v>
      </c>
      <c r="P1780" s="22">
        <f t="shared" si="1317"/>
        <v>15470991.03976055</v>
      </c>
      <c r="Q1780" s="22">
        <f t="shared" si="1318"/>
        <v>0</v>
      </c>
      <c r="R1780" s="22">
        <f t="shared" si="1287"/>
        <v>266165813.35139844</v>
      </c>
      <c r="S1780" s="16">
        <f t="shared" si="1277"/>
        <v>0</v>
      </c>
      <c r="T1780" s="15">
        <f t="shared" si="1288"/>
        <v>0</v>
      </c>
      <c r="U1780" s="23">
        <f t="shared" si="1305"/>
        <v>1182521.9726942736</v>
      </c>
      <c r="V1780" s="23">
        <f t="shared" si="1306"/>
        <v>0</v>
      </c>
      <c r="W1780" s="23">
        <f t="shared" si="1319"/>
        <v>0</v>
      </c>
      <c r="X1780" s="23">
        <f t="shared" si="1307"/>
        <v>32319058.752021275</v>
      </c>
      <c r="Y1780" s="23">
        <f t="shared" si="1289"/>
        <v>13825559.361691331</v>
      </c>
      <c r="Z1780" s="3">
        <f t="shared" si="1290"/>
        <v>4918.9765938769897</v>
      </c>
      <c r="AA1780" s="23">
        <f t="shared" si="1291"/>
        <v>58645175.555134252</v>
      </c>
      <c r="AB1780" s="26">
        <f t="shared" si="1308"/>
        <v>70086276.274228662</v>
      </c>
      <c r="AC1780" s="23">
        <f t="shared" si="1309"/>
        <v>74889487.274228647</v>
      </c>
      <c r="AD1780" s="23">
        <f t="shared" si="1315"/>
        <v>4803211</v>
      </c>
      <c r="AE1780" s="24">
        <f t="shared" si="1323"/>
        <v>70086276.274228647</v>
      </c>
      <c r="AF1780" s="3">
        <f t="shared" si="1310"/>
        <v>0</v>
      </c>
      <c r="AG1780" s="2">
        <f t="shared" si="1292"/>
        <v>590277191.26523876</v>
      </c>
      <c r="AH1780" s="2">
        <f t="shared" si="1293"/>
        <v>124.24727961464258</v>
      </c>
      <c r="AI1780" s="23">
        <f t="shared" si="1316"/>
        <v>9428602410.0163326</v>
      </c>
      <c r="AJ1780" s="23">
        <f t="shared" si="1294"/>
        <v>6219.922423797766</v>
      </c>
      <c r="AK1780" s="23">
        <f t="shared" si="1295"/>
        <v>0</v>
      </c>
      <c r="AL1780" s="23">
        <f t="shared" si="1320"/>
        <v>0</v>
      </c>
      <c r="AM1780" s="23">
        <f t="shared" si="1321"/>
        <v>0</v>
      </c>
      <c r="AN1780" s="16">
        <f t="shared" si="1311"/>
        <v>0</v>
      </c>
      <c r="AO1780" s="23">
        <f t="shared" si="1312"/>
        <v>0</v>
      </c>
      <c r="AP1780" s="22">
        <f t="shared" si="1313"/>
        <v>0</v>
      </c>
      <c r="AQ1780" s="30">
        <f t="shared" si="1296"/>
        <v>7710155916.4327736</v>
      </c>
      <c r="AR1780" s="28">
        <f t="shared" si="1297"/>
        <v>3703317504.4407902</v>
      </c>
      <c r="AS1780" s="25">
        <f t="shared" si="1298"/>
        <v>200337590.02425668</v>
      </c>
      <c r="AT1780" s="32">
        <f t="shared" si="1299"/>
        <v>9837.9531877539794</v>
      </c>
      <c r="AU1780" s="23">
        <f t="shared" si="1300"/>
        <v>9837.9531877539794</v>
      </c>
      <c r="AV1780" s="22">
        <f t="shared" si="1301"/>
        <v>1081757169.8910949</v>
      </c>
      <c r="AW1780" s="31">
        <f t="shared" si="1314"/>
        <v>5267049068.7473011</v>
      </c>
    </row>
    <row r="1781" spans="1:53" x14ac:dyDescent="0.25">
      <c r="A1781">
        <f t="shared" si="1322"/>
        <v>594</v>
      </c>
      <c r="B1781" t="s">
        <v>6</v>
      </c>
      <c r="C1781" s="27">
        <f t="shared" si="1279"/>
        <v>0</v>
      </c>
      <c r="D1781" s="27">
        <f t="shared" si="1302"/>
        <v>0</v>
      </c>
      <c r="E1781" s="27" t="b">
        <f t="shared" si="1278"/>
        <v>1</v>
      </c>
      <c r="F1781" s="29">
        <f t="shared" si="1280"/>
        <v>0</v>
      </c>
      <c r="G1781" s="27">
        <f t="shared" si="1303"/>
        <v>0</v>
      </c>
      <c r="H1781" s="22">
        <f t="shared" si="1281"/>
        <v>21806356368.338745</v>
      </c>
      <c r="I1781" s="23">
        <f t="shared" si="1282"/>
        <v>132580106.5049091</v>
      </c>
      <c r="J1781" s="23">
        <f t="shared" si="1283"/>
        <v>1086</v>
      </c>
      <c r="K1781" s="19">
        <f t="shared" si="1304"/>
        <v>225.0831931027827</v>
      </c>
      <c r="L1781" s="16">
        <f t="shared" si="1284"/>
        <v>150.41407123927266</v>
      </c>
      <c r="M1781" s="23">
        <f>M1780-IF($B1781="B",(Percent_Rent_In_Elsies*2.49%/12 * H1780)/K1780,0)+IF($B1781="D",N1781,0)+IF(B1781="D",AK1780)+IF(B1781="C",F1780*90%)-(Y1781-Y1780)-IF($B1781="A",Q1780/K1780) + IF($B1781="A",Q1780/K1780)</f>
        <v>-35910634.250281848</v>
      </c>
      <c r="N1781" s="23">
        <f t="shared" si="1285"/>
        <v>0</v>
      </c>
      <c r="O1781" s="22">
        <f t="shared" si="1286"/>
        <v>0</v>
      </c>
      <c r="P1781" s="22">
        <f t="shared" si="1317"/>
        <v>0</v>
      </c>
      <c r="Q1781" s="22">
        <f t="shared" si="1318"/>
        <v>0</v>
      </c>
      <c r="R1781" s="22">
        <f t="shared" si="1287"/>
        <v>266165813.35139844</v>
      </c>
      <c r="S1781" s="16">
        <f t="shared" si="1277"/>
        <v>0</v>
      </c>
      <c r="T1781" s="15">
        <f t="shared" si="1288"/>
        <v>0</v>
      </c>
      <c r="U1781" s="23">
        <f t="shared" si="1305"/>
        <v>1182521.9726942736</v>
      </c>
      <c r="V1781" s="23">
        <f t="shared" si="1306"/>
        <v>0</v>
      </c>
      <c r="W1781" s="23">
        <f t="shared" si="1319"/>
        <v>0</v>
      </c>
      <c r="X1781" s="23">
        <f t="shared" si="1307"/>
        <v>32343653.634990659</v>
      </c>
      <c r="Y1781" s="23">
        <f t="shared" si="1289"/>
        <v>13825559.361691331</v>
      </c>
      <c r="Z1781" s="3">
        <f t="shared" si="1290"/>
        <v>0</v>
      </c>
      <c r="AA1781" s="23">
        <f t="shared" si="1291"/>
        <v>58645175.555134252</v>
      </c>
      <c r="AB1781" s="26">
        <f t="shared" si="1308"/>
        <v>70086276.274228662</v>
      </c>
      <c r="AC1781" s="23">
        <f t="shared" si="1309"/>
        <v>74889487.274228647</v>
      </c>
      <c r="AD1781" s="23">
        <f t="shared" si="1315"/>
        <v>4803211</v>
      </c>
      <c r="AE1781" s="24">
        <f t="shared" si="1323"/>
        <v>70086276.274228647</v>
      </c>
      <c r="AF1781" s="3">
        <f t="shared" si="1310"/>
        <v>0</v>
      </c>
      <c r="AG1781" s="2">
        <f t="shared" si="1292"/>
        <v>0</v>
      </c>
      <c r="AH1781" s="2">
        <f t="shared" si="1293"/>
        <v>124.45435841400031</v>
      </c>
      <c r="AI1781" s="23">
        <f t="shared" si="1316"/>
        <v>9428602410.0163326</v>
      </c>
      <c r="AJ1781" s="23">
        <f t="shared" si="1294"/>
        <v>6219.922423797766</v>
      </c>
      <c r="AK1781" s="23">
        <f t="shared" si="1295"/>
        <v>0</v>
      </c>
      <c r="AL1781" s="23">
        <f t="shared" si="1320"/>
        <v>0</v>
      </c>
      <c r="AM1781" s="23">
        <f t="shared" si="1321"/>
        <v>0</v>
      </c>
      <c r="AN1781" s="16">
        <f t="shared" si="1311"/>
        <v>0</v>
      </c>
      <c r="AO1781" s="23">
        <f t="shared" si="1312"/>
        <v>0</v>
      </c>
      <c r="AP1781" s="22">
        <f t="shared" si="1313"/>
        <v>0</v>
      </c>
      <c r="AQ1781" s="30">
        <f t="shared" si="1296"/>
        <v>7710155916.4327736</v>
      </c>
      <c r="AR1781" s="28">
        <f t="shared" si="1297"/>
        <v>3703317504.4407902</v>
      </c>
      <c r="AS1781" s="25">
        <f t="shared" si="1298"/>
        <v>200337590.02425668</v>
      </c>
      <c r="AT1781" s="32">
        <f t="shared" si="1299"/>
        <v>0</v>
      </c>
      <c r="AU1781" s="23">
        <f t="shared" si="1300"/>
        <v>0</v>
      </c>
      <c r="AV1781" s="22">
        <f t="shared" si="1301"/>
        <v>1081757169.8910949</v>
      </c>
      <c r="AW1781" s="31">
        <f t="shared" si="1314"/>
        <v>5251578077.7075405</v>
      </c>
    </row>
    <row r="1782" spans="1:53" x14ac:dyDescent="0.25">
      <c r="A1782">
        <f t="shared" si="1322"/>
        <v>594</v>
      </c>
      <c r="B1782" t="s">
        <v>7</v>
      </c>
      <c r="C1782" s="27">
        <f t="shared" si="1279"/>
        <v>0</v>
      </c>
      <c r="D1782" s="27">
        <f t="shared" si="1302"/>
        <v>0</v>
      </c>
      <c r="E1782" s="27" t="b">
        <f t="shared" si="1278"/>
        <v>1</v>
      </c>
      <c r="F1782" s="29">
        <f t="shared" si="1280"/>
        <v>0</v>
      </c>
      <c r="G1782" s="27">
        <f t="shared" si="1303"/>
        <v>0</v>
      </c>
      <c r="H1782" s="22">
        <f t="shared" si="1281"/>
        <v>21806356368.338745</v>
      </c>
      <c r="I1782" s="23">
        <f t="shared" si="1282"/>
        <v>132580106.5049091</v>
      </c>
      <c r="J1782" s="23">
        <f t="shared" si="1283"/>
        <v>1086</v>
      </c>
      <c r="K1782" s="19">
        <f t="shared" si="1304"/>
        <v>225.0831931027827</v>
      </c>
      <c r="L1782" s="16">
        <f t="shared" si="1284"/>
        <v>150.41407123927266</v>
      </c>
      <c r="M1782" s="23">
        <f>M1781-IF($B1782="B",(Percent_Rent_In_Elsies*2.49%/12 * H1781)/K1781,0)+IF($B1782="D",N1782,0)+IF(B1782="D",AK1781)+IF(B1782="C",F1781*90%)-(Y1782-Y1781)-IF($B1782="A",Q1781/K1781) + IF($B1782="A",Q1781/K1781)</f>
        <v>-36011148.617526583</v>
      </c>
      <c r="N1782" s="23">
        <f t="shared" si="1285"/>
        <v>0</v>
      </c>
      <c r="O1782" s="22">
        <f t="shared" si="1286"/>
        <v>0</v>
      </c>
      <c r="P1782" s="22">
        <f t="shared" si="1317"/>
        <v>0</v>
      </c>
      <c r="Q1782" s="22">
        <f t="shared" si="1318"/>
        <v>0</v>
      </c>
      <c r="R1782" s="22">
        <f t="shared" si="1287"/>
        <v>243985328.90544856</v>
      </c>
      <c r="S1782" s="16">
        <f t="shared" si="1277"/>
        <v>22180484.445949871</v>
      </c>
      <c r="T1782" s="15">
        <f t="shared" si="1288"/>
        <v>0</v>
      </c>
      <c r="U1782" s="23">
        <f t="shared" si="1305"/>
        <v>1083978.4749697507</v>
      </c>
      <c r="V1782" s="23">
        <f t="shared" si="1306"/>
        <v>98543.497724522793</v>
      </c>
      <c r="W1782" s="23">
        <f t="shared" si="1319"/>
        <v>0</v>
      </c>
      <c r="X1782" s="23">
        <f t="shared" si="1307"/>
        <v>32343653.634990659</v>
      </c>
      <c r="Y1782" s="23">
        <f t="shared" si="1289"/>
        <v>13825559.361691331</v>
      </c>
      <c r="Z1782" s="3">
        <f t="shared" si="1290"/>
        <v>0</v>
      </c>
      <c r="AA1782" s="23">
        <f t="shared" si="1291"/>
        <v>58645175.555134252</v>
      </c>
      <c r="AB1782" s="26">
        <f t="shared" si="1308"/>
        <v>70086276.274228677</v>
      </c>
      <c r="AC1782" s="23">
        <f t="shared" si="1309"/>
        <v>74889487.274228647</v>
      </c>
      <c r="AD1782" s="23">
        <f t="shared" si="1315"/>
        <v>4803211</v>
      </c>
      <c r="AE1782" s="24">
        <f t="shared" si="1323"/>
        <v>70086276.274228647</v>
      </c>
      <c r="AF1782" s="3">
        <f t="shared" si="1310"/>
        <v>0</v>
      </c>
      <c r="AG1782" s="2">
        <f t="shared" si="1292"/>
        <v>0</v>
      </c>
      <c r="AH1782" s="2">
        <f t="shared" si="1293"/>
        <v>124.45435841400031</v>
      </c>
      <c r="AI1782" s="23">
        <f t="shared" si="1316"/>
        <v>9428602410.0163326</v>
      </c>
      <c r="AJ1782" s="23">
        <f t="shared" si="1294"/>
        <v>6219.922423797766</v>
      </c>
      <c r="AK1782" s="23">
        <f t="shared" si="1295"/>
        <v>0</v>
      </c>
      <c r="AL1782" s="23">
        <f t="shared" si="1320"/>
        <v>2228867.4961566925</v>
      </c>
      <c r="AM1782" s="23">
        <f t="shared" si="1321"/>
        <v>2079507437.852849</v>
      </c>
      <c r="AN1782" s="16">
        <f t="shared" si="1311"/>
        <v>0</v>
      </c>
      <c r="AO1782" s="23">
        <f t="shared" si="1312"/>
        <v>100514.3672447383</v>
      </c>
      <c r="AP1782" s="22">
        <f t="shared" si="1313"/>
        <v>22624094.732151449</v>
      </c>
      <c r="AQ1782" s="30">
        <f t="shared" si="1296"/>
        <v>7755211801.0918531</v>
      </c>
      <c r="AR1782" s="28">
        <f t="shared" si="1297"/>
        <v>3725749294.3677182</v>
      </c>
      <c r="AS1782" s="25">
        <f t="shared" si="1298"/>
        <v>200337590.02425668</v>
      </c>
      <c r="AT1782" s="32">
        <f t="shared" si="1299"/>
        <v>0</v>
      </c>
      <c r="AU1782" s="23">
        <f t="shared" si="1300"/>
        <v>0</v>
      </c>
      <c r="AV1782" s="22">
        <f t="shared" si="1301"/>
        <v>1081757169.8910949</v>
      </c>
      <c r="AW1782" s="31">
        <f t="shared" si="1314"/>
        <v>5296633962.3666191</v>
      </c>
    </row>
    <row r="1783" spans="1:53" x14ac:dyDescent="0.25">
      <c r="A1783">
        <f t="shared" si="1322"/>
        <v>594</v>
      </c>
      <c r="B1783" t="s">
        <v>8</v>
      </c>
      <c r="C1783" s="27">
        <f t="shared" si="1279"/>
        <v>0</v>
      </c>
      <c r="D1783" s="27">
        <f t="shared" si="1302"/>
        <v>0</v>
      </c>
      <c r="E1783" s="27" t="b">
        <f t="shared" si="1278"/>
        <v>1</v>
      </c>
      <c r="F1783" s="29">
        <f t="shared" si="1280"/>
        <v>0</v>
      </c>
      <c r="G1783" s="27">
        <f t="shared" si="1303"/>
        <v>0</v>
      </c>
      <c r="H1783" s="22">
        <f t="shared" si="1281"/>
        <v>21806356368.338745</v>
      </c>
      <c r="I1783" s="23">
        <f t="shared" si="1282"/>
        <v>132580106.5049091</v>
      </c>
      <c r="J1783" s="23">
        <f t="shared" si="1283"/>
        <v>1086</v>
      </c>
      <c r="K1783" s="19">
        <f t="shared" si="1304"/>
        <v>225.0831931027827</v>
      </c>
      <c r="L1783" s="16">
        <f t="shared" si="1284"/>
        <v>150.41407123927266</v>
      </c>
      <c r="M1783" s="23">
        <f>M1782-IF($B1783="B",(Percent_Rent_In_Elsies*2.49%/12 * H1782)/K1782,0)+IF($B1783="D",N1783,0)+IF(B1783="D",AK1782)+IF(B1783="C",F1782*90%)-(Y1783-Y1782)-IF($B1783="A",Q1782/K1782) + IF($B1783="A",Q1782/K1782)</f>
        <v>-36011148.617526583</v>
      </c>
      <c r="N1783" s="23">
        <f t="shared" si="1285"/>
        <v>0</v>
      </c>
      <c r="O1783" s="22">
        <f t="shared" si="1286"/>
        <v>0</v>
      </c>
      <c r="P1783" s="22">
        <f t="shared" si="1317"/>
        <v>0</v>
      </c>
      <c r="Q1783" s="22">
        <f t="shared" si="1318"/>
        <v>0</v>
      </c>
      <c r="R1783" s="22">
        <f t="shared" si="1287"/>
        <v>266609423.6376</v>
      </c>
      <c r="S1783" s="16">
        <f t="shared" si="1277"/>
        <v>22180484.445949871</v>
      </c>
      <c r="T1783" s="15">
        <f t="shared" si="1288"/>
        <v>0</v>
      </c>
      <c r="U1783" s="23">
        <f t="shared" si="1305"/>
        <v>1184492.8422144891</v>
      </c>
      <c r="V1783" s="23">
        <f t="shared" si="1306"/>
        <v>98543.497724522793</v>
      </c>
      <c r="W1783" s="23">
        <f t="shared" si="1319"/>
        <v>0</v>
      </c>
      <c r="X1783" s="23">
        <f t="shared" si="1307"/>
        <v>32343653.634990659</v>
      </c>
      <c r="Y1783" s="23">
        <f t="shared" si="1289"/>
        <v>13825559.361691331</v>
      </c>
      <c r="Z1783" s="3">
        <f t="shared" si="1290"/>
        <v>0</v>
      </c>
      <c r="AA1783" s="23">
        <f t="shared" si="1291"/>
        <v>58645175.555134252</v>
      </c>
      <c r="AB1783" s="26">
        <f t="shared" si="1308"/>
        <v>70086276.274228662</v>
      </c>
      <c r="AC1783" s="23">
        <f t="shared" si="1309"/>
        <v>74889487.274228647</v>
      </c>
      <c r="AD1783" s="23">
        <f t="shared" si="1315"/>
        <v>4803211</v>
      </c>
      <c r="AE1783" s="24">
        <f t="shared" si="1323"/>
        <v>70086276.274228647</v>
      </c>
      <c r="AF1783" s="3">
        <f t="shared" si="1310"/>
        <v>1E-4</v>
      </c>
      <c r="AG1783" s="2">
        <f t="shared" si="1292"/>
        <v>0</v>
      </c>
      <c r="AH1783" s="2">
        <f t="shared" si="1293"/>
        <v>124.45435841400031</v>
      </c>
      <c r="AI1783" s="23">
        <f t="shared" si="1316"/>
        <v>9428602410.0163326</v>
      </c>
      <c r="AJ1783" s="23">
        <f t="shared" si="1294"/>
        <v>6219.922423797766</v>
      </c>
      <c r="AK1783" s="23">
        <f t="shared" si="1295"/>
        <v>59916.82100614618</v>
      </c>
      <c r="AL1783" s="23">
        <f t="shared" si="1320"/>
        <v>0</v>
      </c>
      <c r="AM1783" s="23">
        <f t="shared" si="1321"/>
        <v>0</v>
      </c>
      <c r="AN1783" s="16">
        <f t="shared" si="1311"/>
        <v>0</v>
      </c>
      <c r="AO1783" s="23">
        <f t="shared" si="1312"/>
        <v>0</v>
      </c>
      <c r="AP1783" s="22">
        <f t="shared" si="1313"/>
        <v>0</v>
      </c>
      <c r="AQ1783" s="30">
        <f t="shared" si="1296"/>
        <v>7755211801.0918531</v>
      </c>
      <c r="AR1783" s="28">
        <f t="shared" si="1297"/>
        <v>3725749294.3677182</v>
      </c>
      <c r="AS1783" s="25">
        <f t="shared" si="1298"/>
        <v>200337590.02425668</v>
      </c>
      <c r="AT1783" s="32">
        <f t="shared" si="1299"/>
        <v>0</v>
      </c>
      <c r="AU1783" s="23">
        <f t="shared" si="1300"/>
        <v>0</v>
      </c>
      <c r="AV1783" s="22">
        <f t="shared" si="1301"/>
        <v>1081757169.8910949</v>
      </c>
      <c r="AW1783" s="31">
        <f t="shared" si="1314"/>
        <v>5296633962.3666191</v>
      </c>
    </row>
    <row r="1784" spans="1:53" x14ac:dyDescent="0.25">
      <c r="A1784" s="21">
        <f t="shared" si="1322"/>
        <v>594</v>
      </c>
      <c r="B1784" s="21" t="s">
        <v>9</v>
      </c>
      <c r="C1784" s="27">
        <f t="shared" si="1279"/>
        <v>0</v>
      </c>
      <c r="D1784" s="27">
        <f t="shared" si="1302"/>
        <v>0</v>
      </c>
      <c r="E1784" s="27" t="b">
        <f t="shared" si="1278"/>
        <v>1</v>
      </c>
      <c r="F1784" s="29">
        <f t="shared" si="1280"/>
        <v>0</v>
      </c>
      <c r="G1784" s="27">
        <f t="shared" si="1303"/>
        <v>0</v>
      </c>
      <c r="H1784" s="22">
        <f t="shared" si="1281"/>
        <v>21806356368.338745</v>
      </c>
      <c r="I1784" s="23">
        <f t="shared" si="1282"/>
        <v>132580106.5049091</v>
      </c>
      <c r="J1784" s="23">
        <f t="shared" si="1283"/>
        <v>1086</v>
      </c>
      <c r="K1784" s="19">
        <f t="shared" si="1304"/>
        <v>225.0831931027827</v>
      </c>
      <c r="L1784" s="16">
        <f t="shared" si="1284"/>
        <v>150.41407123927266</v>
      </c>
      <c r="M1784" s="23">
        <f>M1783-IF($B1784="B",(Percent_Rent_In_Elsies*2.49%/12 * H1783)/K1783,0)+IF($B1784="D",N1784,0)+IF(B1784="D",AK1783)+IF(B1784="C",F1783*90%)-(Y1784-Y1783)-IF($B1784="A",Q1783/K1783) + IF($B1784="A",Q1783/K1783)</f>
        <v>-35951231.796520434</v>
      </c>
      <c r="N1784" s="23">
        <f t="shared" si="1285"/>
        <v>0</v>
      </c>
      <c r="O1784" s="22">
        <f t="shared" si="1286"/>
        <v>15496776.062847555</v>
      </c>
      <c r="P1784" s="22">
        <f t="shared" si="1317"/>
        <v>0</v>
      </c>
      <c r="Q1784" s="22">
        <f t="shared" si="1318"/>
        <v>0</v>
      </c>
      <c r="R1784" s="22">
        <f t="shared" si="1287"/>
        <v>266609423.6376</v>
      </c>
      <c r="S1784" s="16">
        <f t="shared" si="1277"/>
        <v>0</v>
      </c>
      <c r="T1784" s="15">
        <f t="shared" si="1288"/>
        <v>6683708.3831023164</v>
      </c>
      <c r="U1784" s="23">
        <f t="shared" si="1305"/>
        <v>1184492.8422144891</v>
      </c>
      <c r="V1784" s="23">
        <f t="shared" si="1306"/>
        <v>0</v>
      </c>
      <c r="W1784" s="23">
        <f t="shared" si="1319"/>
        <v>98543.497724522793</v>
      </c>
      <c r="X1784" s="23">
        <f t="shared" si="1307"/>
        <v>32343653.634990659</v>
      </c>
      <c r="Y1784" s="23">
        <f t="shared" si="1289"/>
        <v>13825559.361691331</v>
      </c>
      <c r="Z1784" s="3">
        <f t="shared" si="1290"/>
        <v>0</v>
      </c>
      <c r="AA1784" s="23">
        <f t="shared" si="1291"/>
        <v>58585258.734128103</v>
      </c>
      <c r="AB1784" s="26">
        <f t="shared" si="1308"/>
        <v>70086276.274228662</v>
      </c>
      <c r="AC1784" s="23">
        <f t="shared" si="1309"/>
        <v>74889487.274228647</v>
      </c>
      <c r="AD1784" s="23">
        <f t="shared" si="1315"/>
        <v>4803211</v>
      </c>
      <c r="AE1784" s="24">
        <f t="shared" si="1323"/>
        <v>70086276.274228647</v>
      </c>
      <c r="AF1784" s="3">
        <f t="shared" si="1310"/>
        <v>0</v>
      </c>
      <c r="AG1784" s="2">
        <f t="shared" si="1292"/>
        <v>0</v>
      </c>
      <c r="AH1784" s="2">
        <f t="shared" si="1293"/>
        <v>124.45435841400031</v>
      </c>
      <c r="AI1784" s="23">
        <f t="shared" si="1316"/>
        <v>9418969360.4501686</v>
      </c>
      <c r="AJ1784" s="23">
        <f t="shared" si="1294"/>
        <v>6219.922423797766</v>
      </c>
      <c r="AK1784" s="23">
        <f t="shared" si="1295"/>
        <v>0</v>
      </c>
      <c r="AL1784" s="23">
        <f t="shared" si="1320"/>
        <v>0</v>
      </c>
      <c r="AM1784" s="23">
        <f t="shared" si="1321"/>
        <v>0</v>
      </c>
      <c r="AN1784" s="16">
        <f t="shared" si="1311"/>
        <v>0</v>
      </c>
      <c r="AO1784" s="23">
        <f t="shared" si="1312"/>
        <v>0</v>
      </c>
      <c r="AP1784" s="22">
        <f t="shared" si="1313"/>
        <v>0</v>
      </c>
      <c r="AQ1784" s="30">
        <f t="shared" si="1296"/>
        <v>7755211801.0918531</v>
      </c>
      <c r="AR1784" s="28">
        <f t="shared" si="1297"/>
        <v>3725749294.3677182</v>
      </c>
      <c r="AS1784" s="25">
        <f t="shared" si="1298"/>
        <v>200337590.02425668</v>
      </c>
      <c r="AT1784" s="32">
        <f t="shared" si="1299"/>
        <v>0</v>
      </c>
      <c r="AU1784" s="23">
        <f t="shared" si="1300"/>
        <v>0</v>
      </c>
      <c r="AV1784" s="22">
        <f t="shared" si="1301"/>
        <v>1081757169.8910949</v>
      </c>
      <c r="AW1784" s="31">
        <f t="shared" si="1314"/>
        <v>5296633962.3666191</v>
      </c>
      <c r="AX1784" s="21"/>
      <c r="AY1784" s="21"/>
      <c r="AZ1784" s="21"/>
      <c r="BA1784" s="21"/>
    </row>
    <row r="1785" spans="1:53" x14ac:dyDescent="0.25">
      <c r="A1785" s="21">
        <f t="shared" si="1322"/>
        <v>594</v>
      </c>
      <c r="B1785" s="21" t="s">
        <v>28</v>
      </c>
      <c r="C1785" s="27">
        <f t="shared" si="1279"/>
        <v>0</v>
      </c>
      <c r="D1785" s="27">
        <f t="shared" si="1302"/>
        <v>0</v>
      </c>
      <c r="E1785" s="27" t="b">
        <f t="shared" si="1278"/>
        <v>1</v>
      </c>
      <c r="F1785" s="29">
        <f t="shared" si="1280"/>
        <v>0</v>
      </c>
      <c r="G1785" s="27">
        <f t="shared" si="1303"/>
        <v>0</v>
      </c>
      <c r="H1785" s="22">
        <f t="shared" si="1281"/>
        <v>21806356368.338745</v>
      </c>
      <c r="I1785" s="23">
        <f t="shared" si="1282"/>
        <v>132580106.5049091</v>
      </c>
      <c r="J1785" s="23">
        <f t="shared" si="1283"/>
        <v>1086</v>
      </c>
      <c r="K1785" s="19">
        <f t="shared" si="1304"/>
        <v>225.0831931027827</v>
      </c>
      <c r="L1785" s="16">
        <f t="shared" si="1284"/>
        <v>150.41407123927266</v>
      </c>
      <c r="M1785" s="23">
        <f>M1784-IF($B1785="B",(Percent_Rent_In_Elsies*2.49%/12 * H1784)/K1784,0)+IF($B1785="D",N1785,0)+IF(B1785="D",AK1784)+IF(B1785="C",F1784*90%)-(Y1785-Y1784)-IF($B1785="A",Q1784/K1784) + IF($B1785="A",Q1784/K1784)</f>
        <v>-35951231.796520434</v>
      </c>
      <c r="N1785" s="23">
        <f t="shared" si="1285"/>
        <v>0</v>
      </c>
      <c r="O1785" s="22">
        <f t="shared" si="1286"/>
        <v>0</v>
      </c>
      <c r="P1785" s="22">
        <f t="shared" si="1317"/>
        <v>15496776.062847555</v>
      </c>
      <c r="Q1785" s="22">
        <f t="shared" si="1318"/>
        <v>0</v>
      </c>
      <c r="R1785" s="22">
        <f t="shared" si="1287"/>
        <v>266609423.6376</v>
      </c>
      <c r="S1785" s="16">
        <f t="shared" si="1277"/>
        <v>0</v>
      </c>
      <c r="T1785" s="15">
        <f t="shared" si="1288"/>
        <v>0</v>
      </c>
      <c r="U1785" s="23">
        <f t="shared" si="1305"/>
        <v>1184492.8422144891</v>
      </c>
      <c r="V1785" s="23">
        <f t="shared" si="1306"/>
        <v>0</v>
      </c>
      <c r="W1785" s="23">
        <f t="shared" si="1319"/>
        <v>0</v>
      </c>
      <c r="X1785" s="23">
        <f t="shared" si="1307"/>
        <v>32343653.634990659</v>
      </c>
      <c r="Y1785" s="23">
        <f t="shared" si="1289"/>
        <v>13825559.361691331</v>
      </c>
      <c r="Z1785" s="3">
        <f t="shared" si="1290"/>
        <v>4927.1748862261402</v>
      </c>
      <c r="AA1785" s="23">
        <f t="shared" si="1291"/>
        <v>58659166.357421495</v>
      </c>
      <c r="AB1785" s="26">
        <f t="shared" si="1308"/>
        <v>70086276.274228662</v>
      </c>
      <c r="AC1785" s="23">
        <f t="shared" si="1309"/>
        <v>74889487.274228647</v>
      </c>
      <c r="AD1785" s="23">
        <f t="shared" si="1315"/>
        <v>4803211</v>
      </c>
      <c r="AE1785" s="24">
        <f t="shared" si="1323"/>
        <v>70086276.274228647</v>
      </c>
      <c r="AF1785" s="3">
        <f t="shared" si="1310"/>
        <v>0</v>
      </c>
      <c r="AG1785" s="2">
        <f t="shared" si="1292"/>
        <v>591260986.34713674</v>
      </c>
      <c r="AH1785" s="2">
        <f t="shared" si="1293"/>
        <v>124.45435841400031</v>
      </c>
      <c r="AI1785" s="23">
        <f t="shared" si="1316"/>
        <v>9430851763.1969643</v>
      </c>
      <c r="AJ1785" s="23">
        <f t="shared" si="1294"/>
        <v>6219.922423797766</v>
      </c>
      <c r="AK1785" s="23">
        <f t="shared" si="1295"/>
        <v>0</v>
      </c>
      <c r="AL1785" s="23">
        <f t="shared" si="1320"/>
        <v>0</v>
      </c>
      <c r="AM1785" s="23">
        <f t="shared" si="1321"/>
        <v>0</v>
      </c>
      <c r="AN1785" s="16">
        <f t="shared" si="1311"/>
        <v>0</v>
      </c>
      <c r="AO1785" s="23">
        <f t="shared" si="1312"/>
        <v>0</v>
      </c>
      <c r="AP1785" s="22">
        <f t="shared" si="1313"/>
        <v>0</v>
      </c>
      <c r="AQ1785" s="30">
        <f t="shared" si="1296"/>
        <v>7755211801.0918531</v>
      </c>
      <c r="AR1785" s="28">
        <f t="shared" si="1297"/>
        <v>3725749294.3677182</v>
      </c>
      <c r="AS1785" s="25">
        <f t="shared" si="1298"/>
        <v>200337590.02425668</v>
      </c>
      <c r="AT1785" s="32">
        <f t="shared" si="1299"/>
        <v>9854.3497724522804</v>
      </c>
      <c r="AU1785" s="23">
        <f t="shared" si="1300"/>
        <v>9854.3497724522804</v>
      </c>
      <c r="AV1785" s="22">
        <f t="shared" si="1301"/>
        <v>1088440878.2741973</v>
      </c>
      <c r="AW1785" s="31">
        <f t="shared" si="1314"/>
        <v>5296633962.3666191</v>
      </c>
      <c r="AX1785" s="21"/>
      <c r="AY1785" s="21"/>
      <c r="AZ1785" s="21"/>
      <c r="BA1785" s="21"/>
    </row>
    <row r="1786" spans="1:53" x14ac:dyDescent="0.25">
      <c r="A1786">
        <f t="shared" si="1322"/>
        <v>595</v>
      </c>
      <c r="B1786" t="s">
        <v>6</v>
      </c>
      <c r="C1786" s="27">
        <f t="shared" si="1279"/>
        <v>0</v>
      </c>
      <c r="D1786" s="27">
        <f t="shared" si="1302"/>
        <v>0</v>
      </c>
      <c r="E1786" s="27" t="b">
        <f t="shared" si="1278"/>
        <v>1</v>
      </c>
      <c r="F1786" s="29">
        <f t="shared" si="1280"/>
        <v>0</v>
      </c>
      <c r="G1786" s="27">
        <f t="shared" si="1303"/>
        <v>0</v>
      </c>
      <c r="H1786" s="22">
        <f t="shared" si="1281"/>
        <v>21842700295.619312</v>
      </c>
      <c r="I1786" s="23">
        <f t="shared" si="1282"/>
        <v>132580106.5049091</v>
      </c>
      <c r="J1786" s="23">
        <f t="shared" si="1283"/>
        <v>1086</v>
      </c>
      <c r="K1786" s="19">
        <f t="shared" si="1304"/>
        <v>225.0831931027827</v>
      </c>
      <c r="L1786" s="16">
        <f t="shared" si="1284"/>
        <v>150.6647613580048</v>
      </c>
      <c r="M1786" s="23">
        <f>M1785-IF($B1786="B",(Percent_Rent_In_Elsies*2.49%/12 * H1785)/K1785,0)+IF($B1786="D",N1786,0)+IF(B1786="D",AK1785)+IF(B1786="C",F1785*90%)-(Y1786-Y1785)-IF($B1786="A",Q1785/K1785) + IF($B1786="A",Q1785/K1785)</f>
        <v>-35951231.796520434</v>
      </c>
      <c r="N1786" s="23">
        <f t="shared" si="1285"/>
        <v>0</v>
      </c>
      <c r="O1786" s="22">
        <f t="shared" si="1286"/>
        <v>0</v>
      </c>
      <c r="P1786" s="22">
        <f t="shared" si="1317"/>
        <v>0</v>
      </c>
      <c r="Q1786" s="22">
        <f t="shared" si="1318"/>
        <v>0</v>
      </c>
      <c r="R1786" s="22">
        <f t="shared" si="1287"/>
        <v>266609423.6376</v>
      </c>
      <c r="S1786" s="16">
        <f t="shared" si="1277"/>
        <v>0</v>
      </c>
      <c r="T1786" s="15">
        <f t="shared" si="1288"/>
        <v>0</v>
      </c>
      <c r="U1786" s="23">
        <f t="shared" si="1305"/>
        <v>1184492.8422144891</v>
      </c>
      <c r="V1786" s="23">
        <f t="shared" si="1306"/>
        <v>0</v>
      </c>
      <c r="W1786" s="23">
        <f t="shared" si="1319"/>
        <v>0</v>
      </c>
      <c r="X1786" s="23">
        <f t="shared" si="1307"/>
        <v>32368289.509421792</v>
      </c>
      <c r="Y1786" s="23">
        <f t="shared" si="1289"/>
        <v>13825559.361691331</v>
      </c>
      <c r="Z1786" s="3">
        <f t="shared" si="1290"/>
        <v>0</v>
      </c>
      <c r="AA1786" s="23">
        <f t="shared" si="1291"/>
        <v>58659166.357421495</v>
      </c>
      <c r="AB1786" s="26">
        <f t="shared" si="1308"/>
        <v>70086276.274228662</v>
      </c>
      <c r="AC1786" s="23">
        <f t="shared" si="1309"/>
        <v>74889487.274228647</v>
      </c>
      <c r="AD1786" s="23">
        <f t="shared" si="1315"/>
        <v>4803211</v>
      </c>
      <c r="AE1786" s="24">
        <f t="shared" si="1323"/>
        <v>70086276.274228647</v>
      </c>
      <c r="AF1786" s="3">
        <f t="shared" si="1310"/>
        <v>0</v>
      </c>
      <c r="AG1786" s="2">
        <f t="shared" si="1292"/>
        <v>0</v>
      </c>
      <c r="AH1786" s="2">
        <f t="shared" si="1293"/>
        <v>124.66178234469031</v>
      </c>
      <c r="AI1786" s="23">
        <f t="shared" si="1316"/>
        <v>9430851763.1969643</v>
      </c>
      <c r="AJ1786" s="23">
        <f t="shared" si="1294"/>
        <v>6219.922423797766</v>
      </c>
      <c r="AK1786" s="23">
        <f t="shared" si="1295"/>
        <v>0</v>
      </c>
      <c r="AL1786" s="23">
        <f t="shared" si="1320"/>
        <v>0</v>
      </c>
      <c r="AM1786" s="23">
        <f t="shared" si="1321"/>
        <v>0</v>
      </c>
      <c r="AN1786" s="16">
        <f t="shared" si="1311"/>
        <v>0</v>
      </c>
      <c r="AO1786" s="23">
        <f t="shared" si="1312"/>
        <v>0</v>
      </c>
      <c r="AP1786" s="22">
        <f t="shared" si="1313"/>
        <v>0</v>
      </c>
      <c r="AQ1786" s="30">
        <f t="shared" si="1296"/>
        <v>7755211801.0918531</v>
      </c>
      <c r="AR1786" s="28">
        <f t="shared" si="1297"/>
        <v>3725749294.3677182</v>
      </c>
      <c r="AS1786" s="25">
        <f t="shared" si="1298"/>
        <v>200337590.02425668</v>
      </c>
      <c r="AT1786" s="32">
        <f t="shared" si="1299"/>
        <v>0</v>
      </c>
      <c r="AU1786" s="23">
        <f t="shared" si="1300"/>
        <v>0</v>
      </c>
      <c r="AV1786" s="22">
        <f t="shared" si="1301"/>
        <v>1088440878.2741973</v>
      </c>
      <c r="AW1786" s="31">
        <f t="shared" si="1314"/>
        <v>5281137186.303772</v>
      </c>
    </row>
    <row r="1787" spans="1:53" x14ac:dyDescent="0.25">
      <c r="A1787">
        <f t="shared" si="1322"/>
        <v>595</v>
      </c>
      <c r="B1787" t="s">
        <v>7</v>
      </c>
      <c r="C1787" s="27">
        <f t="shared" si="1279"/>
        <v>0</v>
      </c>
      <c r="D1787" s="27">
        <f t="shared" si="1302"/>
        <v>0</v>
      </c>
      <c r="E1787" s="27" t="b">
        <f t="shared" si="1278"/>
        <v>1</v>
      </c>
      <c r="F1787" s="29">
        <f t="shared" si="1280"/>
        <v>0</v>
      </c>
      <c r="G1787" s="27">
        <f t="shared" si="1303"/>
        <v>0</v>
      </c>
      <c r="H1787" s="22">
        <f t="shared" si="1281"/>
        <v>21842700295.619312</v>
      </c>
      <c r="I1787" s="23">
        <f t="shared" si="1282"/>
        <v>132580106.5049091</v>
      </c>
      <c r="J1787" s="23">
        <f t="shared" si="1283"/>
        <v>1086</v>
      </c>
      <c r="K1787" s="19">
        <f t="shared" si="1304"/>
        <v>225.0831931027827</v>
      </c>
      <c r="L1787" s="16">
        <f t="shared" si="1284"/>
        <v>150.6647613580048</v>
      </c>
      <c r="M1787" s="23">
        <f>M1786-IF($B1787="B",(Percent_Rent_In_Elsies*2.49%/12 * H1786)/K1786,0)+IF($B1787="D",N1787,0)+IF(B1787="D",AK1786)+IF(B1787="C",F1786*90%)-(Y1787-Y1786)-IF($B1787="A",Q1786/K1786) + IF($B1787="A",Q1786/K1786)</f>
        <v>-36051913.687710583</v>
      </c>
      <c r="N1787" s="23">
        <f t="shared" si="1285"/>
        <v>0</v>
      </c>
      <c r="O1787" s="22">
        <f t="shared" si="1286"/>
        <v>0</v>
      </c>
      <c r="P1787" s="22">
        <f t="shared" si="1317"/>
        <v>0</v>
      </c>
      <c r="Q1787" s="22">
        <f t="shared" si="1318"/>
        <v>0</v>
      </c>
      <c r="R1787" s="22">
        <f t="shared" si="1287"/>
        <v>244391971.66780001</v>
      </c>
      <c r="S1787" s="16">
        <f t="shared" ref="S1787:S1850" si="1324">IF($B1787="D",0,S1786+IF($B1787="B",R1786/12,0))</f>
        <v>22217451.969799999</v>
      </c>
      <c r="T1787" s="15">
        <f t="shared" si="1288"/>
        <v>0</v>
      </c>
      <c r="U1787" s="23">
        <f t="shared" si="1305"/>
        <v>1085785.1053632817</v>
      </c>
      <c r="V1787" s="23">
        <f t="shared" si="1306"/>
        <v>98707.736851207432</v>
      </c>
      <c r="W1787" s="23">
        <f t="shared" si="1319"/>
        <v>0</v>
      </c>
      <c r="X1787" s="23">
        <f t="shared" si="1307"/>
        <v>32368289.509421792</v>
      </c>
      <c r="Y1787" s="23">
        <f t="shared" si="1289"/>
        <v>13825559.361691331</v>
      </c>
      <c r="Z1787" s="3">
        <f t="shared" si="1290"/>
        <v>0</v>
      </c>
      <c r="AA1787" s="23">
        <f t="shared" si="1291"/>
        <v>58659166.357421495</v>
      </c>
      <c r="AB1787" s="26">
        <f t="shared" si="1308"/>
        <v>70086276.274228662</v>
      </c>
      <c r="AC1787" s="23">
        <f t="shared" si="1309"/>
        <v>74889487.274228647</v>
      </c>
      <c r="AD1787" s="23">
        <f t="shared" si="1315"/>
        <v>4803211</v>
      </c>
      <c r="AE1787" s="24">
        <f t="shared" si="1323"/>
        <v>70086276.274228647</v>
      </c>
      <c r="AF1787" s="3">
        <f t="shared" si="1310"/>
        <v>0</v>
      </c>
      <c r="AG1787" s="2">
        <f t="shared" si="1292"/>
        <v>0</v>
      </c>
      <c r="AH1787" s="2">
        <f t="shared" si="1293"/>
        <v>124.66178234469031</v>
      </c>
      <c r="AI1787" s="23">
        <f t="shared" si="1316"/>
        <v>9430851763.1969643</v>
      </c>
      <c r="AJ1787" s="23">
        <f t="shared" si="1294"/>
        <v>6219.922423797766</v>
      </c>
      <c r="AK1787" s="23">
        <f t="shared" si="1295"/>
        <v>0</v>
      </c>
      <c r="AL1787" s="23">
        <f t="shared" si="1320"/>
        <v>2249353.1806316376</v>
      </c>
      <c r="AM1787" s="23">
        <f t="shared" si="1321"/>
        <v>2098620343.0877323</v>
      </c>
      <c r="AN1787" s="16">
        <f t="shared" si="1311"/>
        <v>0</v>
      </c>
      <c r="AO1787" s="23">
        <f t="shared" si="1312"/>
        <v>100681.89119014621</v>
      </c>
      <c r="AP1787" s="22">
        <f t="shared" si="1313"/>
        <v>22661801.556705039</v>
      </c>
      <c r="AQ1787" s="30">
        <f t="shared" si="1296"/>
        <v>7800342778.8920317</v>
      </c>
      <c r="AR1787" s="28">
        <f t="shared" si="1297"/>
        <v>3748218470.6111913</v>
      </c>
      <c r="AS1787" s="25">
        <f t="shared" si="1298"/>
        <v>200337590.02425668</v>
      </c>
      <c r="AT1787" s="32">
        <f t="shared" si="1299"/>
        <v>0</v>
      </c>
      <c r="AU1787" s="23">
        <f t="shared" si="1300"/>
        <v>0</v>
      </c>
      <c r="AV1787" s="22">
        <f t="shared" si="1301"/>
        <v>1088440878.2741973</v>
      </c>
      <c r="AW1787" s="31">
        <f t="shared" si="1314"/>
        <v>5326268164.1039505</v>
      </c>
    </row>
    <row r="1788" spans="1:53" s="21" customFormat="1" x14ac:dyDescent="0.25">
      <c r="A1788">
        <f t="shared" si="1322"/>
        <v>595</v>
      </c>
      <c r="B1788" t="s">
        <v>8</v>
      </c>
      <c r="C1788" s="27">
        <f t="shared" si="1279"/>
        <v>0</v>
      </c>
      <c r="D1788" s="27">
        <f t="shared" si="1302"/>
        <v>0</v>
      </c>
      <c r="E1788" s="27" t="b">
        <f t="shared" si="1278"/>
        <v>1</v>
      </c>
      <c r="F1788" s="29">
        <f t="shared" si="1280"/>
        <v>0</v>
      </c>
      <c r="G1788" s="27">
        <f t="shared" si="1303"/>
        <v>0</v>
      </c>
      <c r="H1788" s="22">
        <f t="shared" si="1281"/>
        <v>21842700295.619312</v>
      </c>
      <c r="I1788" s="23">
        <f t="shared" si="1282"/>
        <v>132580106.5049091</v>
      </c>
      <c r="J1788" s="23">
        <f t="shared" si="1283"/>
        <v>1086</v>
      </c>
      <c r="K1788" s="19">
        <f t="shared" si="1304"/>
        <v>225.0831931027827</v>
      </c>
      <c r="L1788" s="16">
        <f t="shared" si="1284"/>
        <v>150.6647613580048</v>
      </c>
      <c r="M1788" s="23">
        <f>M1787-IF($B1788="B",(Percent_Rent_In_Elsies*2.49%/12 * H1787)/K1787,0)+IF($B1788="D",N1788,0)+IF(B1788="D",AK1787)+IF(B1788="C",F1787*90%)-(Y1788-Y1787)-IF($B1788="A",Q1787/K1787) + IF($B1788="A",Q1787/K1787)</f>
        <v>-36051913.687710583</v>
      </c>
      <c r="N1788" s="23">
        <f t="shared" si="1285"/>
        <v>0</v>
      </c>
      <c r="O1788" s="22">
        <f t="shared" si="1286"/>
        <v>0</v>
      </c>
      <c r="P1788" s="22">
        <f t="shared" si="1317"/>
        <v>0</v>
      </c>
      <c r="Q1788" s="22">
        <f t="shared" si="1318"/>
        <v>0</v>
      </c>
      <c r="R1788" s="22">
        <f t="shared" si="1287"/>
        <v>267053773.22450504</v>
      </c>
      <c r="S1788" s="16">
        <f t="shared" si="1324"/>
        <v>22217451.969799999</v>
      </c>
      <c r="T1788" s="15">
        <f t="shared" si="1288"/>
        <v>0</v>
      </c>
      <c r="U1788" s="23">
        <f t="shared" si="1305"/>
        <v>1186466.996553428</v>
      </c>
      <c r="V1788" s="23">
        <f t="shared" si="1306"/>
        <v>98707.736851207432</v>
      </c>
      <c r="W1788" s="23">
        <f t="shared" si="1319"/>
        <v>0</v>
      </c>
      <c r="X1788" s="23">
        <f t="shared" si="1307"/>
        <v>32368289.509421792</v>
      </c>
      <c r="Y1788" s="23">
        <f t="shared" si="1289"/>
        <v>13825559.361691331</v>
      </c>
      <c r="Z1788" s="3">
        <f t="shared" si="1290"/>
        <v>0</v>
      </c>
      <c r="AA1788" s="23">
        <f t="shared" si="1291"/>
        <v>58659166.357421495</v>
      </c>
      <c r="AB1788" s="26">
        <f t="shared" si="1308"/>
        <v>70086276.274228662</v>
      </c>
      <c r="AC1788" s="23">
        <f t="shared" si="1309"/>
        <v>74889487.274228647</v>
      </c>
      <c r="AD1788" s="23">
        <f t="shared" si="1315"/>
        <v>4803211</v>
      </c>
      <c r="AE1788" s="24">
        <f t="shared" si="1323"/>
        <v>70086276.274228647</v>
      </c>
      <c r="AF1788" s="3">
        <f t="shared" si="1310"/>
        <v>1E-4</v>
      </c>
      <c r="AG1788" s="2">
        <f t="shared" si="1292"/>
        <v>0</v>
      </c>
      <c r="AH1788" s="2">
        <f t="shared" si="1293"/>
        <v>124.66178234469031</v>
      </c>
      <c r="AI1788" s="23">
        <f t="shared" si="1316"/>
        <v>9430851763.1969643</v>
      </c>
      <c r="AJ1788" s="23">
        <f t="shared" si="1294"/>
        <v>6219.922423797766</v>
      </c>
      <c r="AK1788" s="23">
        <f t="shared" si="1295"/>
        <v>59912.49837761496</v>
      </c>
      <c r="AL1788" s="23">
        <f t="shared" si="1320"/>
        <v>0</v>
      </c>
      <c r="AM1788" s="23">
        <f t="shared" si="1321"/>
        <v>0</v>
      </c>
      <c r="AN1788" s="16">
        <f t="shared" si="1311"/>
        <v>0</v>
      </c>
      <c r="AO1788" s="23">
        <f t="shared" si="1312"/>
        <v>0</v>
      </c>
      <c r="AP1788" s="22">
        <f t="shared" si="1313"/>
        <v>0</v>
      </c>
      <c r="AQ1788" s="30">
        <f t="shared" si="1296"/>
        <v>7800342778.8920317</v>
      </c>
      <c r="AR1788" s="28">
        <f t="shared" si="1297"/>
        <v>3748218470.6111913</v>
      </c>
      <c r="AS1788" s="25">
        <f t="shared" si="1298"/>
        <v>200337590.02425668</v>
      </c>
      <c r="AT1788" s="32">
        <f t="shared" si="1299"/>
        <v>0</v>
      </c>
      <c r="AU1788" s="23">
        <f t="shared" si="1300"/>
        <v>0</v>
      </c>
      <c r="AV1788" s="22">
        <f t="shared" si="1301"/>
        <v>1088440878.2741973</v>
      </c>
      <c r="AW1788" s="31">
        <f t="shared" si="1314"/>
        <v>5326268164.1039505</v>
      </c>
      <c r="AX1788"/>
      <c r="AY1788"/>
      <c r="AZ1788"/>
      <c r="BA1788"/>
    </row>
    <row r="1789" spans="1:53" s="21" customFormat="1" x14ac:dyDescent="0.25">
      <c r="A1789" s="21">
        <f t="shared" si="1322"/>
        <v>595</v>
      </c>
      <c r="B1789" s="21" t="s">
        <v>9</v>
      </c>
      <c r="C1789" s="27">
        <f t="shared" si="1279"/>
        <v>0</v>
      </c>
      <c r="D1789" s="27">
        <f t="shared" si="1302"/>
        <v>0</v>
      </c>
      <c r="E1789" s="27" t="b">
        <f t="shared" si="1278"/>
        <v>1</v>
      </c>
      <c r="F1789" s="29">
        <f t="shared" si="1280"/>
        <v>0</v>
      </c>
      <c r="G1789" s="27">
        <f t="shared" si="1303"/>
        <v>0</v>
      </c>
      <c r="H1789" s="22">
        <f t="shared" si="1281"/>
        <v>21842700295.619312</v>
      </c>
      <c r="I1789" s="23">
        <f t="shared" si="1282"/>
        <v>132580106.5049091</v>
      </c>
      <c r="J1789" s="23">
        <f t="shared" si="1283"/>
        <v>1086</v>
      </c>
      <c r="K1789" s="19">
        <f t="shared" si="1304"/>
        <v>225.0831931027827</v>
      </c>
      <c r="L1789" s="16">
        <f t="shared" si="1284"/>
        <v>150.6647613580048</v>
      </c>
      <c r="M1789" s="23">
        <f>M1788-IF($B1789="B",(Percent_Rent_In_Elsies*2.49%/12 * H1788)/K1788,0)+IF($B1789="D",N1789,0)+IF(B1789="D",AK1788)+IF(B1789="C",F1788*90%)-(Y1789-Y1788)-IF($B1789="A",Q1788/K1788) + IF($B1789="A",Q1788/K1788)</f>
        <v>-35992001.189332969</v>
      </c>
      <c r="N1789" s="23">
        <f t="shared" si="1285"/>
        <v>0</v>
      </c>
      <c r="O1789" s="22">
        <f t="shared" si="1286"/>
        <v>15522604.057804637</v>
      </c>
      <c r="P1789" s="22">
        <f t="shared" si="1317"/>
        <v>0</v>
      </c>
      <c r="Q1789" s="22">
        <f t="shared" si="1318"/>
        <v>0</v>
      </c>
      <c r="R1789" s="22">
        <f t="shared" si="1287"/>
        <v>267053773.22450504</v>
      </c>
      <c r="S1789" s="16">
        <f t="shared" si="1324"/>
        <v>0</v>
      </c>
      <c r="T1789" s="15">
        <f t="shared" si="1288"/>
        <v>6694847.9119953625</v>
      </c>
      <c r="U1789" s="23">
        <f t="shared" si="1305"/>
        <v>1186466.996553428</v>
      </c>
      <c r="V1789" s="23">
        <f t="shared" si="1306"/>
        <v>0</v>
      </c>
      <c r="W1789" s="23">
        <f t="shared" si="1319"/>
        <v>98707.736851207432</v>
      </c>
      <c r="X1789" s="23">
        <f t="shared" si="1307"/>
        <v>32368289.509421792</v>
      </c>
      <c r="Y1789" s="23">
        <f t="shared" si="1289"/>
        <v>13825559.361691331</v>
      </c>
      <c r="Z1789" s="3">
        <f t="shared" si="1290"/>
        <v>0</v>
      </c>
      <c r="AA1789" s="23">
        <f t="shared" si="1291"/>
        <v>58599253.859043881</v>
      </c>
      <c r="AB1789" s="26">
        <f t="shared" si="1308"/>
        <v>70086276.274228662</v>
      </c>
      <c r="AC1789" s="23">
        <f t="shared" si="1309"/>
        <v>74889487.274228647</v>
      </c>
      <c r="AD1789" s="23">
        <f t="shared" si="1315"/>
        <v>4803211</v>
      </c>
      <c r="AE1789" s="24">
        <f t="shared" si="1323"/>
        <v>70086276.274228647</v>
      </c>
      <c r="AF1789" s="3">
        <f t="shared" si="1310"/>
        <v>0</v>
      </c>
      <c r="AG1789" s="2">
        <f t="shared" si="1292"/>
        <v>0</v>
      </c>
      <c r="AH1789" s="2">
        <f t="shared" si="1293"/>
        <v>124.66178234469031</v>
      </c>
      <c r="AI1789" s="23">
        <f t="shared" si="1316"/>
        <v>9421219408.5958214</v>
      </c>
      <c r="AJ1789" s="23">
        <f t="shared" si="1294"/>
        <v>6219.922423797766</v>
      </c>
      <c r="AK1789" s="23">
        <f t="shared" si="1295"/>
        <v>0</v>
      </c>
      <c r="AL1789" s="23">
        <f t="shared" si="1320"/>
        <v>0</v>
      </c>
      <c r="AM1789" s="23">
        <f t="shared" si="1321"/>
        <v>0</v>
      </c>
      <c r="AN1789" s="16">
        <f t="shared" si="1311"/>
        <v>0</v>
      </c>
      <c r="AO1789" s="23">
        <f t="shared" si="1312"/>
        <v>0</v>
      </c>
      <c r="AP1789" s="22">
        <f t="shared" si="1313"/>
        <v>0</v>
      </c>
      <c r="AQ1789" s="30">
        <f t="shared" si="1296"/>
        <v>7800342778.8920317</v>
      </c>
      <c r="AR1789" s="28">
        <f t="shared" si="1297"/>
        <v>3748218470.6111913</v>
      </c>
      <c r="AS1789" s="25">
        <f t="shared" si="1298"/>
        <v>200337590.02425668</v>
      </c>
      <c r="AT1789" s="32">
        <f t="shared" si="1299"/>
        <v>0</v>
      </c>
      <c r="AU1789" s="23">
        <f t="shared" si="1300"/>
        <v>0</v>
      </c>
      <c r="AV1789" s="22">
        <f t="shared" si="1301"/>
        <v>1088440878.2741973</v>
      </c>
      <c r="AW1789" s="31">
        <f t="shared" si="1314"/>
        <v>5326268164.1039505</v>
      </c>
    </row>
    <row r="1790" spans="1:53" x14ac:dyDescent="0.25">
      <c r="A1790" s="21">
        <f t="shared" si="1322"/>
        <v>595</v>
      </c>
      <c r="B1790" s="21" t="s">
        <v>28</v>
      </c>
      <c r="C1790" s="27">
        <f t="shared" si="1279"/>
        <v>0</v>
      </c>
      <c r="D1790" s="27">
        <f t="shared" si="1302"/>
        <v>0</v>
      </c>
      <c r="E1790" s="27" t="b">
        <f t="shared" si="1278"/>
        <v>1</v>
      </c>
      <c r="F1790" s="29">
        <f t="shared" si="1280"/>
        <v>0</v>
      </c>
      <c r="G1790" s="27">
        <f t="shared" si="1303"/>
        <v>0</v>
      </c>
      <c r="H1790" s="22">
        <f t="shared" si="1281"/>
        <v>21842700295.619312</v>
      </c>
      <c r="I1790" s="23">
        <f t="shared" si="1282"/>
        <v>132580106.5049091</v>
      </c>
      <c r="J1790" s="23">
        <f t="shared" si="1283"/>
        <v>1086</v>
      </c>
      <c r="K1790" s="19">
        <f t="shared" si="1304"/>
        <v>225.0831931027827</v>
      </c>
      <c r="L1790" s="16">
        <f t="shared" si="1284"/>
        <v>150.6647613580048</v>
      </c>
      <c r="M1790" s="23">
        <f>M1789-IF($B1790="B",(Percent_Rent_In_Elsies*2.49%/12 * H1789)/K1789,0)+IF($B1790="D",N1790,0)+IF(B1790="D",AK1789)+IF(B1790="C",F1789*90%)-(Y1790-Y1789)-IF($B1790="A",Q1789/K1789) + IF($B1790="A",Q1789/K1789)</f>
        <v>-35992001.189332969</v>
      </c>
      <c r="N1790" s="23">
        <f t="shared" si="1285"/>
        <v>0</v>
      </c>
      <c r="O1790" s="22">
        <f t="shared" si="1286"/>
        <v>0</v>
      </c>
      <c r="P1790" s="22">
        <f t="shared" si="1317"/>
        <v>15522604.057804637</v>
      </c>
      <c r="Q1790" s="22">
        <f t="shared" si="1318"/>
        <v>0</v>
      </c>
      <c r="R1790" s="22">
        <f t="shared" si="1287"/>
        <v>267053773.22450504</v>
      </c>
      <c r="S1790" s="16">
        <f t="shared" si="1324"/>
        <v>0</v>
      </c>
      <c r="T1790" s="15">
        <f t="shared" si="1288"/>
        <v>0</v>
      </c>
      <c r="U1790" s="23">
        <f t="shared" si="1305"/>
        <v>1186466.996553428</v>
      </c>
      <c r="V1790" s="23">
        <f t="shared" si="1306"/>
        <v>0</v>
      </c>
      <c r="W1790" s="23">
        <f t="shared" si="1319"/>
        <v>0</v>
      </c>
      <c r="X1790" s="23">
        <f t="shared" si="1307"/>
        <v>32368289.509421792</v>
      </c>
      <c r="Y1790" s="23">
        <f t="shared" si="1289"/>
        <v>13825559.361691331</v>
      </c>
      <c r="Z1790" s="3">
        <f t="shared" si="1290"/>
        <v>4935.3868425603723</v>
      </c>
      <c r="AA1790" s="23">
        <f t="shared" si="1291"/>
        <v>58673284.661682285</v>
      </c>
      <c r="AB1790" s="26">
        <f t="shared" si="1308"/>
        <v>70086276.274228692</v>
      </c>
      <c r="AC1790" s="23">
        <f t="shared" si="1309"/>
        <v>74889487.274228647</v>
      </c>
      <c r="AD1790" s="23">
        <f t="shared" si="1315"/>
        <v>4803211</v>
      </c>
      <c r="AE1790" s="24">
        <f t="shared" si="1323"/>
        <v>70086276.274228647</v>
      </c>
      <c r="AF1790" s="3">
        <f t="shared" si="1310"/>
        <v>0</v>
      </c>
      <c r="AG1790" s="2">
        <f t="shared" si="1292"/>
        <v>592246421.10724461</v>
      </c>
      <c r="AH1790" s="2">
        <f t="shared" si="1293"/>
        <v>124.66178234469031</v>
      </c>
      <c r="AI1790" s="23">
        <f t="shared" si="1316"/>
        <v>9433121615.3428326</v>
      </c>
      <c r="AJ1790" s="23">
        <f t="shared" si="1294"/>
        <v>6219.922423797766</v>
      </c>
      <c r="AK1790" s="23">
        <f t="shared" si="1295"/>
        <v>0</v>
      </c>
      <c r="AL1790" s="23">
        <f t="shared" si="1320"/>
        <v>0</v>
      </c>
      <c r="AM1790" s="23">
        <f t="shared" si="1321"/>
        <v>0</v>
      </c>
      <c r="AN1790" s="16">
        <f t="shared" si="1311"/>
        <v>0</v>
      </c>
      <c r="AO1790" s="23">
        <f t="shared" si="1312"/>
        <v>0</v>
      </c>
      <c r="AP1790" s="22">
        <f t="shared" si="1313"/>
        <v>0</v>
      </c>
      <c r="AQ1790" s="30">
        <f t="shared" si="1296"/>
        <v>7800342778.8920317</v>
      </c>
      <c r="AR1790" s="28">
        <f t="shared" si="1297"/>
        <v>3748218470.6111913</v>
      </c>
      <c r="AS1790" s="25">
        <f t="shared" si="1298"/>
        <v>200337590.02425668</v>
      </c>
      <c r="AT1790" s="32">
        <f t="shared" si="1299"/>
        <v>9870.7736851207446</v>
      </c>
      <c r="AU1790" s="23">
        <f t="shared" si="1300"/>
        <v>9870.7736851207446</v>
      </c>
      <c r="AV1790" s="22">
        <f t="shared" si="1301"/>
        <v>1095135726.1861928</v>
      </c>
      <c r="AW1790" s="31">
        <f t="shared" si="1314"/>
        <v>5326268164.1039505</v>
      </c>
      <c r="AX1790" s="21"/>
      <c r="AY1790" s="21"/>
      <c r="AZ1790" s="21"/>
      <c r="BA1790" s="21"/>
    </row>
    <row r="1791" spans="1:53" x14ac:dyDescent="0.25">
      <c r="A1791">
        <f t="shared" si="1322"/>
        <v>596</v>
      </c>
      <c r="B1791" t="s">
        <v>6</v>
      </c>
      <c r="C1791" s="27">
        <f t="shared" si="1279"/>
        <v>0</v>
      </c>
      <c r="D1791" s="27">
        <f t="shared" si="1302"/>
        <v>0</v>
      </c>
      <c r="E1791" s="27" t="b">
        <f t="shared" si="1278"/>
        <v>1</v>
      </c>
      <c r="F1791" s="29">
        <f t="shared" si="1280"/>
        <v>0</v>
      </c>
      <c r="G1791" s="27">
        <f t="shared" si="1303"/>
        <v>0</v>
      </c>
      <c r="H1791" s="22">
        <f t="shared" si="1281"/>
        <v>21879104796.112011</v>
      </c>
      <c r="I1791" s="23">
        <f t="shared" si="1282"/>
        <v>132580106.5049091</v>
      </c>
      <c r="J1791" s="23">
        <f t="shared" si="1283"/>
        <v>1086</v>
      </c>
      <c r="K1791" s="19">
        <f t="shared" si="1304"/>
        <v>225.0831931027827</v>
      </c>
      <c r="L1791" s="16">
        <f t="shared" si="1284"/>
        <v>150.91586929360147</v>
      </c>
      <c r="M1791" s="23">
        <f>M1790-IF($B1791="B",(Percent_Rent_In_Elsies*2.49%/12 * H1790)/K1790,0)+IF($B1791="D",N1791,0)+IF(B1791="D",AK1790)+IF(B1791="C",F1790*90%)-(Y1791-Y1790)-IF($B1791="A",Q1790/K1790) + IF($B1791="A",Q1790/K1790)</f>
        <v>-35992001.189332969</v>
      </c>
      <c r="N1791" s="23">
        <f t="shared" si="1285"/>
        <v>0</v>
      </c>
      <c r="O1791" s="22">
        <f t="shared" si="1286"/>
        <v>0</v>
      </c>
      <c r="P1791" s="22">
        <f t="shared" si="1317"/>
        <v>0</v>
      </c>
      <c r="Q1791" s="22">
        <f t="shared" si="1318"/>
        <v>0</v>
      </c>
      <c r="R1791" s="22">
        <f t="shared" si="1287"/>
        <v>267053773.22450504</v>
      </c>
      <c r="S1791" s="16">
        <f t="shared" si="1324"/>
        <v>0</v>
      </c>
      <c r="T1791" s="15">
        <f t="shared" si="1288"/>
        <v>0</v>
      </c>
      <c r="U1791" s="23">
        <f t="shared" si="1305"/>
        <v>1186466.996553428</v>
      </c>
      <c r="V1791" s="23">
        <f t="shared" si="1306"/>
        <v>0</v>
      </c>
      <c r="W1791" s="23">
        <f t="shared" si="1319"/>
        <v>0</v>
      </c>
      <c r="X1791" s="23">
        <f t="shared" si="1307"/>
        <v>32392966.443634592</v>
      </c>
      <c r="Y1791" s="23">
        <f t="shared" si="1289"/>
        <v>13825559.361691331</v>
      </c>
      <c r="Z1791" s="3">
        <f t="shared" si="1290"/>
        <v>0</v>
      </c>
      <c r="AA1791" s="23">
        <f t="shared" si="1291"/>
        <v>58673284.661682285</v>
      </c>
      <c r="AB1791" s="26">
        <f t="shared" si="1308"/>
        <v>70086276.274228662</v>
      </c>
      <c r="AC1791" s="23">
        <f t="shared" si="1309"/>
        <v>74889487.274228647</v>
      </c>
      <c r="AD1791" s="23">
        <f t="shared" si="1315"/>
        <v>4803211</v>
      </c>
      <c r="AE1791" s="24">
        <f t="shared" si="1323"/>
        <v>70086276.274228647</v>
      </c>
      <c r="AF1791" s="3">
        <f t="shared" si="1310"/>
        <v>0</v>
      </c>
      <c r="AG1791" s="2">
        <f t="shared" si="1292"/>
        <v>0</v>
      </c>
      <c r="AH1791" s="2">
        <f t="shared" si="1293"/>
        <v>124.86955198193148</v>
      </c>
      <c r="AI1791" s="23">
        <f t="shared" si="1316"/>
        <v>9433121615.3428326</v>
      </c>
      <c r="AJ1791" s="23">
        <f t="shared" si="1294"/>
        <v>6219.922423797766</v>
      </c>
      <c r="AK1791" s="23">
        <f t="shared" si="1295"/>
        <v>0</v>
      </c>
      <c r="AL1791" s="23">
        <f t="shared" si="1320"/>
        <v>0</v>
      </c>
      <c r="AM1791" s="23">
        <f t="shared" si="1321"/>
        <v>0</v>
      </c>
      <c r="AN1791" s="16">
        <f t="shared" si="1311"/>
        <v>0</v>
      </c>
      <c r="AO1791" s="23">
        <f t="shared" si="1312"/>
        <v>0</v>
      </c>
      <c r="AP1791" s="22">
        <f t="shared" si="1313"/>
        <v>0</v>
      </c>
      <c r="AQ1791" s="30">
        <f t="shared" si="1296"/>
        <v>7800342778.8920317</v>
      </c>
      <c r="AR1791" s="28">
        <f t="shared" si="1297"/>
        <v>3748218470.6111913</v>
      </c>
      <c r="AS1791" s="25">
        <f t="shared" si="1298"/>
        <v>200337590.02425668</v>
      </c>
      <c r="AT1791" s="32">
        <f t="shared" si="1299"/>
        <v>0</v>
      </c>
      <c r="AU1791" s="23">
        <f t="shared" si="1300"/>
        <v>0</v>
      </c>
      <c r="AV1791" s="22">
        <f t="shared" si="1301"/>
        <v>1095135726.1861928</v>
      </c>
      <c r="AW1791" s="31">
        <f t="shared" si="1314"/>
        <v>5310745560.0461464</v>
      </c>
    </row>
    <row r="1792" spans="1:53" x14ac:dyDescent="0.25">
      <c r="A1792">
        <f t="shared" si="1322"/>
        <v>596</v>
      </c>
      <c r="B1792" t="s">
        <v>7</v>
      </c>
      <c r="C1792" s="27">
        <f t="shared" si="1279"/>
        <v>0</v>
      </c>
      <c r="D1792" s="27">
        <f t="shared" si="1302"/>
        <v>0</v>
      </c>
      <c r="E1792" s="27" t="b">
        <f t="shared" si="1278"/>
        <v>1</v>
      </c>
      <c r="F1792" s="29">
        <f t="shared" si="1280"/>
        <v>0</v>
      </c>
      <c r="G1792" s="27">
        <f t="shared" si="1303"/>
        <v>0</v>
      </c>
      <c r="H1792" s="22">
        <f t="shared" si="1281"/>
        <v>21879104796.112011</v>
      </c>
      <c r="I1792" s="23">
        <f t="shared" si="1282"/>
        <v>132580106.5049091</v>
      </c>
      <c r="J1792" s="23">
        <f t="shared" si="1283"/>
        <v>1086</v>
      </c>
      <c r="K1792" s="19">
        <f t="shared" si="1304"/>
        <v>225.0831931027827</v>
      </c>
      <c r="L1792" s="16">
        <f t="shared" si="1284"/>
        <v>150.91586929360147</v>
      </c>
      <c r="M1792" s="23">
        <f>M1791-IF($B1792="B",(Percent_Rent_In_Elsies*2.49%/12 * H1791)/K1791,0)+IF($B1792="D",N1792,0)+IF(B1792="D",AK1791)+IF(B1792="C",F1791*90%)-(Y1792-Y1791)-IF($B1792="A",Q1791/K1791) + IF($B1792="A",Q1791/K1791)</f>
        <v>-36092850.883675098</v>
      </c>
      <c r="N1792" s="23">
        <f t="shared" si="1285"/>
        <v>0</v>
      </c>
      <c r="O1792" s="22">
        <f t="shared" si="1286"/>
        <v>0</v>
      </c>
      <c r="P1792" s="22">
        <f t="shared" si="1317"/>
        <v>0</v>
      </c>
      <c r="Q1792" s="22">
        <f t="shared" si="1318"/>
        <v>0</v>
      </c>
      <c r="R1792" s="22">
        <f t="shared" si="1287"/>
        <v>244799292.12246296</v>
      </c>
      <c r="S1792" s="16">
        <f t="shared" si="1324"/>
        <v>22254481.102042086</v>
      </c>
      <c r="T1792" s="15">
        <f t="shared" si="1288"/>
        <v>0</v>
      </c>
      <c r="U1792" s="23">
        <f t="shared" si="1305"/>
        <v>1087594.7468406423</v>
      </c>
      <c r="V1792" s="23">
        <f t="shared" si="1306"/>
        <v>98872.249712785662</v>
      </c>
      <c r="W1792" s="23">
        <f t="shared" si="1319"/>
        <v>0</v>
      </c>
      <c r="X1792" s="23">
        <f t="shared" si="1307"/>
        <v>32392966.443634592</v>
      </c>
      <c r="Y1792" s="23">
        <f t="shared" si="1289"/>
        <v>13825559.361691331</v>
      </c>
      <c r="Z1792" s="3">
        <f t="shared" si="1290"/>
        <v>0</v>
      </c>
      <c r="AA1792" s="23">
        <f t="shared" si="1291"/>
        <v>58673284.661682285</v>
      </c>
      <c r="AB1792" s="26">
        <f t="shared" si="1308"/>
        <v>70086276.274228677</v>
      </c>
      <c r="AC1792" s="23">
        <f t="shared" si="1309"/>
        <v>74889487.274228647</v>
      </c>
      <c r="AD1792" s="23">
        <f t="shared" si="1315"/>
        <v>4803211</v>
      </c>
      <c r="AE1792" s="24">
        <f t="shared" si="1323"/>
        <v>70086276.274228647</v>
      </c>
      <c r="AF1792" s="3">
        <f t="shared" si="1310"/>
        <v>0</v>
      </c>
      <c r="AG1792" s="2">
        <f t="shared" si="1292"/>
        <v>0</v>
      </c>
      <c r="AH1792" s="2">
        <f t="shared" si="1293"/>
        <v>124.86955198193148</v>
      </c>
      <c r="AI1792" s="23">
        <f t="shared" si="1316"/>
        <v>9433121615.3428326</v>
      </c>
      <c r="AJ1792" s="23">
        <f t="shared" si="1294"/>
        <v>6219.922423797766</v>
      </c>
      <c r="AK1792" s="23">
        <f t="shared" si="1295"/>
        <v>0</v>
      </c>
      <c r="AL1792" s="23">
        <f t="shared" si="1320"/>
        <v>2269852.1458683014</v>
      </c>
      <c r="AM1792" s="23">
        <f t="shared" si="1321"/>
        <v>2117745639.1187587</v>
      </c>
      <c r="AN1792" s="16">
        <f t="shared" si="1311"/>
        <v>0</v>
      </c>
      <c r="AO1792" s="23">
        <f t="shared" si="1312"/>
        <v>100849.69434212979</v>
      </c>
      <c r="AP1792" s="22">
        <f t="shared" si="1313"/>
        <v>22699571.225966215</v>
      </c>
      <c r="AQ1792" s="30">
        <f t="shared" si="1296"/>
        <v>7845548974.9885435</v>
      </c>
      <c r="AR1792" s="28">
        <f t="shared" si="1297"/>
        <v>3770725095.4817367</v>
      </c>
      <c r="AS1792" s="25">
        <f t="shared" si="1298"/>
        <v>200337590.02425668</v>
      </c>
      <c r="AT1792" s="32">
        <f t="shared" si="1299"/>
        <v>0</v>
      </c>
      <c r="AU1792" s="23">
        <f t="shared" si="1300"/>
        <v>0</v>
      </c>
      <c r="AV1792" s="22">
        <f t="shared" si="1301"/>
        <v>1095135726.1861928</v>
      </c>
      <c r="AW1792" s="31">
        <f t="shared" si="1314"/>
        <v>5355951756.1426582</v>
      </c>
    </row>
    <row r="1793" spans="1:53" s="21" customFormat="1" x14ac:dyDescent="0.25">
      <c r="A1793">
        <f t="shared" si="1322"/>
        <v>596</v>
      </c>
      <c r="B1793" t="s">
        <v>8</v>
      </c>
      <c r="C1793" s="27">
        <f t="shared" si="1279"/>
        <v>0</v>
      </c>
      <c r="D1793" s="27">
        <f t="shared" si="1302"/>
        <v>0</v>
      </c>
      <c r="E1793" s="27" t="b">
        <f t="shared" si="1278"/>
        <v>1</v>
      </c>
      <c r="F1793" s="29">
        <f t="shared" si="1280"/>
        <v>0</v>
      </c>
      <c r="G1793" s="27">
        <f t="shared" si="1303"/>
        <v>0</v>
      </c>
      <c r="H1793" s="22">
        <f t="shared" si="1281"/>
        <v>21879104796.112011</v>
      </c>
      <c r="I1793" s="23">
        <f t="shared" si="1282"/>
        <v>132580106.5049091</v>
      </c>
      <c r="J1793" s="23">
        <f t="shared" si="1283"/>
        <v>1086</v>
      </c>
      <c r="K1793" s="19">
        <f t="shared" si="1304"/>
        <v>225.0831931027827</v>
      </c>
      <c r="L1793" s="16">
        <f t="shared" si="1284"/>
        <v>150.91586929360147</v>
      </c>
      <c r="M1793" s="23">
        <f>M1792-IF($B1793="B",(Percent_Rent_In_Elsies*2.49%/12 * H1792)/K1792,0)+IF($B1793="D",N1793,0)+IF(B1793="D",AK1792)+IF(B1793="C",F1792*90%)-(Y1793-Y1792)-IF($B1793="A",Q1792/K1792) + IF($B1793="A",Q1792/K1792)</f>
        <v>-36092850.883675098</v>
      </c>
      <c r="N1793" s="23">
        <f t="shared" si="1285"/>
        <v>0</v>
      </c>
      <c r="O1793" s="22">
        <f t="shared" si="1286"/>
        <v>0</v>
      </c>
      <c r="P1793" s="22">
        <f t="shared" si="1317"/>
        <v>0</v>
      </c>
      <c r="Q1793" s="22">
        <f t="shared" si="1318"/>
        <v>0</v>
      </c>
      <c r="R1793" s="22">
        <f t="shared" si="1287"/>
        <v>267498863.34842917</v>
      </c>
      <c r="S1793" s="16">
        <f t="shared" si="1324"/>
        <v>22254481.102042086</v>
      </c>
      <c r="T1793" s="15">
        <f t="shared" si="1288"/>
        <v>0</v>
      </c>
      <c r="U1793" s="23">
        <f t="shared" si="1305"/>
        <v>1188444.4411827722</v>
      </c>
      <c r="V1793" s="23">
        <f t="shared" si="1306"/>
        <v>98872.249712785662</v>
      </c>
      <c r="W1793" s="23">
        <f t="shared" si="1319"/>
        <v>0</v>
      </c>
      <c r="X1793" s="23">
        <f t="shared" si="1307"/>
        <v>32392966.443634592</v>
      </c>
      <c r="Y1793" s="23">
        <f t="shared" si="1289"/>
        <v>13825559.361691331</v>
      </c>
      <c r="Z1793" s="3">
        <f t="shared" si="1290"/>
        <v>0</v>
      </c>
      <c r="AA1793" s="23">
        <f t="shared" si="1291"/>
        <v>58673284.661682285</v>
      </c>
      <c r="AB1793" s="26">
        <f t="shared" si="1308"/>
        <v>70086276.274228662</v>
      </c>
      <c r="AC1793" s="23">
        <f t="shared" si="1309"/>
        <v>74889487.274228647</v>
      </c>
      <c r="AD1793" s="23">
        <f t="shared" si="1315"/>
        <v>4803211</v>
      </c>
      <c r="AE1793" s="24">
        <f t="shared" si="1323"/>
        <v>70086276.274228647</v>
      </c>
      <c r="AF1793" s="3">
        <f t="shared" si="1310"/>
        <v>1E-4</v>
      </c>
      <c r="AG1793" s="2">
        <f t="shared" si="1292"/>
        <v>0</v>
      </c>
      <c r="AH1793" s="2">
        <f t="shared" si="1293"/>
        <v>124.86955198193148</v>
      </c>
      <c r="AI1793" s="23">
        <f t="shared" si="1316"/>
        <v>9433121615.3428326</v>
      </c>
      <c r="AJ1793" s="23">
        <f t="shared" si="1294"/>
        <v>6219.922423797766</v>
      </c>
      <c r="AK1793" s="23">
        <f t="shared" si="1295"/>
        <v>59908.2981460882</v>
      </c>
      <c r="AL1793" s="23">
        <f t="shared" si="1320"/>
        <v>0</v>
      </c>
      <c r="AM1793" s="23">
        <f t="shared" si="1321"/>
        <v>0</v>
      </c>
      <c r="AN1793" s="16">
        <f t="shared" si="1311"/>
        <v>0</v>
      </c>
      <c r="AO1793" s="23">
        <f t="shared" si="1312"/>
        <v>0</v>
      </c>
      <c r="AP1793" s="22">
        <f t="shared" si="1313"/>
        <v>0</v>
      </c>
      <c r="AQ1793" s="30">
        <f t="shared" si="1296"/>
        <v>7845548974.9885435</v>
      </c>
      <c r="AR1793" s="28">
        <f t="shared" si="1297"/>
        <v>3770725095.4817367</v>
      </c>
      <c r="AS1793" s="25">
        <f t="shared" si="1298"/>
        <v>200337590.02425668</v>
      </c>
      <c r="AT1793" s="32">
        <f t="shared" si="1299"/>
        <v>0</v>
      </c>
      <c r="AU1793" s="23">
        <f t="shared" si="1300"/>
        <v>0</v>
      </c>
      <c r="AV1793" s="22">
        <f t="shared" si="1301"/>
        <v>1095135726.1861928</v>
      </c>
      <c r="AW1793" s="31">
        <f t="shared" si="1314"/>
        <v>5355951756.1426573</v>
      </c>
      <c r="AX1793"/>
      <c r="AY1793"/>
      <c r="AZ1793"/>
      <c r="BA1793"/>
    </row>
    <row r="1794" spans="1:53" s="21" customFormat="1" x14ac:dyDescent="0.25">
      <c r="A1794">
        <f t="shared" si="1322"/>
        <v>596</v>
      </c>
      <c r="B1794" t="s">
        <v>9</v>
      </c>
      <c r="C1794" s="27">
        <f t="shared" si="1279"/>
        <v>0</v>
      </c>
      <c r="D1794" s="27">
        <f t="shared" si="1302"/>
        <v>0</v>
      </c>
      <c r="E1794" s="27" t="b">
        <f t="shared" si="1278"/>
        <v>1</v>
      </c>
      <c r="F1794" s="29">
        <f t="shared" si="1280"/>
        <v>0</v>
      </c>
      <c r="G1794" s="27">
        <f t="shared" si="1303"/>
        <v>0</v>
      </c>
      <c r="H1794" s="22">
        <f t="shared" si="1281"/>
        <v>21879104796.112011</v>
      </c>
      <c r="I1794" s="23">
        <f t="shared" si="1282"/>
        <v>132580106.5049091</v>
      </c>
      <c r="J1794" s="23">
        <f t="shared" si="1283"/>
        <v>1086</v>
      </c>
      <c r="K1794" s="19">
        <f t="shared" si="1304"/>
        <v>225.0831931027827</v>
      </c>
      <c r="L1794" s="16">
        <f t="shared" si="1284"/>
        <v>150.91586929360147</v>
      </c>
      <c r="M1794" s="23">
        <f>M1793-IF($B1794="B",(Percent_Rent_In_Elsies*2.49%/12 * H1793)/K1793,0)+IF($B1794="D",N1794,0)+IF(B1794="D",AK1793)+IF(B1794="C",F1793*90%)-(Y1794-Y1793)-IF($B1794="A",Q1793/K1793) + IF($B1794="A",Q1793/K1793)</f>
        <v>-36032942.585529007</v>
      </c>
      <c r="N1794" s="23">
        <f t="shared" si="1285"/>
        <v>0</v>
      </c>
      <c r="O1794" s="22">
        <f t="shared" si="1286"/>
        <v>15548475.096515626</v>
      </c>
      <c r="P1794" s="22">
        <f t="shared" si="1317"/>
        <v>0</v>
      </c>
      <c r="Q1794" s="22">
        <f t="shared" si="1318"/>
        <v>0</v>
      </c>
      <c r="R1794" s="22">
        <f t="shared" si="1287"/>
        <v>267498863.34842917</v>
      </c>
      <c r="S1794" s="16">
        <f t="shared" si="1324"/>
        <v>0</v>
      </c>
      <c r="T1794" s="15">
        <f t="shared" si="1288"/>
        <v>6706006.0055264607</v>
      </c>
      <c r="U1794" s="23">
        <f t="shared" si="1305"/>
        <v>1188444.4411827722</v>
      </c>
      <c r="V1794" s="23">
        <f t="shared" si="1306"/>
        <v>0</v>
      </c>
      <c r="W1794" s="23">
        <f t="shared" si="1319"/>
        <v>98872.249712785662</v>
      </c>
      <c r="X1794" s="23">
        <f t="shared" si="1307"/>
        <v>32392966.443634592</v>
      </c>
      <c r="Y1794" s="23">
        <f t="shared" si="1289"/>
        <v>13825559.361691331</v>
      </c>
      <c r="Z1794" s="3">
        <f t="shared" si="1290"/>
        <v>0</v>
      </c>
      <c r="AA1794" s="23">
        <f t="shared" si="1291"/>
        <v>58613376.363536194</v>
      </c>
      <c r="AB1794" s="26">
        <f t="shared" si="1308"/>
        <v>70086276.274228662</v>
      </c>
      <c r="AC1794" s="23">
        <f t="shared" si="1309"/>
        <v>74889487.274228647</v>
      </c>
      <c r="AD1794" s="23">
        <f t="shared" si="1315"/>
        <v>4803211</v>
      </c>
      <c r="AE1794" s="24">
        <f t="shared" si="1323"/>
        <v>70086276.274228647</v>
      </c>
      <c r="AF1794" s="3">
        <f t="shared" si="1310"/>
        <v>0</v>
      </c>
      <c r="AG1794" s="2">
        <f t="shared" si="1292"/>
        <v>0</v>
      </c>
      <c r="AH1794" s="2">
        <f t="shared" si="1293"/>
        <v>124.86955198193148</v>
      </c>
      <c r="AI1794" s="23">
        <f t="shared" si="1316"/>
        <v>9423489936.028492</v>
      </c>
      <c r="AJ1794" s="23">
        <f t="shared" si="1294"/>
        <v>6219.922423797766</v>
      </c>
      <c r="AK1794" s="23">
        <f t="shared" si="1295"/>
        <v>0</v>
      </c>
      <c r="AL1794" s="23">
        <f t="shared" si="1320"/>
        <v>0</v>
      </c>
      <c r="AM1794" s="23">
        <f t="shared" si="1321"/>
        <v>0</v>
      </c>
      <c r="AN1794" s="16">
        <f t="shared" si="1311"/>
        <v>0</v>
      </c>
      <c r="AO1794" s="23">
        <f t="shared" si="1312"/>
        <v>0</v>
      </c>
      <c r="AP1794" s="22">
        <f t="shared" si="1313"/>
        <v>0</v>
      </c>
      <c r="AQ1794" s="30">
        <f t="shared" si="1296"/>
        <v>7845548974.9885435</v>
      </c>
      <c r="AR1794" s="28">
        <f t="shared" si="1297"/>
        <v>3770725095.4817367</v>
      </c>
      <c r="AS1794" s="25">
        <f t="shared" si="1298"/>
        <v>200337590.02425668</v>
      </c>
      <c r="AT1794" s="32">
        <f t="shared" si="1299"/>
        <v>0</v>
      </c>
      <c r="AU1794" s="23">
        <f t="shared" si="1300"/>
        <v>0</v>
      </c>
      <c r="AV1794" s="22">
        <f t="shared" si="1301"/>
        <v>1095135726.1861928</v>
      </c>
      <c r="AW1794" s="31">
        <f t="shared" si="1314"/>
        <v>5355951756.1426573</v>
      </c>
      <c r="AX1794"/>
      <c r="AY1794"/>
      <c r="AZ1794"/>
      <c r="BA1794"/>
    </row>
    <row r="1795" spans="1:53" x14ac:dyDescent="0.25">
      <c r="A1795" s="21">
        <f t="shared" si="1322"/>
        <v>596</v>
      </c>
      <c r="B1795" s="21" t="s">
        <v>28</v>
      </c>
      <c r="C1795" s="27">
        <f t="shared" si="1279"/>
        <v>0</v>
      </c>
      <c r="D1795" s="27">
        <f t="shared" si="1302"/>
        <v>0</v>
      </c>
      <c r="E1795" s="27" t="b">
        <f t="shared" si="1278"/>
        <v>1</v>
      </c>
      <c r="F1795" s="29">
        <f t="shared" si="1280"/>
        <v>0</v>
      </c>
      <c r="G1795" s="27">
        <f t="shared" si="1303"/>
        <v>0</v>
      </c>
      <c r="H1795" s="22">
        <f t="shared" si="1281"/>
        <v>21879104796.112011</v>
      </c>
      <c r="I1795" s="23">
        <f t="shared" si="1282"/>
        <v>132580106.5049091</v>
      </c>
      <c r="J1795" s="23">
        <f t="shared" si="1283"/>
        <v>1086</v>
      </c>
      <c r="K1795" s="19">
        <f t="shared" si="1304"/>
        <v>225.0831931027827</v>
      </c>
      <c r="L1795" s="16">
        <f t="shared" si="1284"/>
        <v>150.91586929360147</v>
      </c>
      <c r="M1795" s="23">
        <f>M1794-IF($B1795="B",(Percent_Rent_In_Elsies*2.49%/12 * H1794)/K1794,0)+IF($B1795="D",N1795,0)+IF(B1795="D",AK1794)+IF(B1795="C",F1794*90%)-(Y1795-Y1794)-IF($B1795="A",Q1794/K1794) + IF($B1795="A",Q1794/K1794)</f>
        <v>-36032942.585529007</v>
      </c>
      <c r="N1795" s="23">
        <f t="shared" si="1285"/>
        <v>0</v>
      </c>
      <c r="O1795" s="22">
        <f t="shared" si="1286"/>
        <v>0</v>
      </c>
      <c r="P1795" s="22">
        <f t="shared" si="1317"/>
        <v>15548475.096515626</v>
      </c>
      <c r="Q1795" s="22">
        <f t="shared" si="1318"/>
        <v>0</v>
      </c>
      <c r="R1795" s="22">
        <f t="shared" si="1287"/>
        <v>267498863.34842917</v>
      </c>
      <c r="S1795" s="16">
        <f t="shared" si="1324"/>
        <v>0</v>
      </c>
      <c r="T1795" s="15">
        <f t="shared" si="1288"/>
        <v>0</v>
      </c>
      <c r="U1795" s="23">
        <f t="shared" si="1305"/>
        <v>1188444.4411827722</v>
      </c>
      <c r="V1795" s="23">
        <f t="shared" si="1306"/>
        <v>0</v>
      </c>
      <c r="W1795" s="23">
        <f t="shared" si="1319"/>
        <v>0</v>
      </c>
      <c r="X1795" s="23">
        <f t="shared" si="1307"/>
        <v>32392966.443634592</v>
      </c>
      <c r="Y1795" s="23">
        <f t="shared" si="1289"/>
        <v>13825559.361691331</v>
      </c>
      <c r="Z1795" s="3">
        <f t="shared" si="1290"/>
        <v>4943.6124856392844</v>
      </c>
      <c r="AA1795" s="23">
        <f t="shared" si="1291"/>
        <v>58687530.550820783</v>
      </c>
      <c r="AB1795" s="26">
        <f t="shared" si="1308"/>
        <v>70086276.274228662</v>
      </c>
      <c r="AC1795" s="23">
        <f t="shared" si="1309"/>
        <v>74889487.274228647</v>
      </c>
      <c r="AD1795" s="23">
        <f t="shared" si="1315"/>
        <v>4803211</v>
      </c>
      <c r="AE1795" s="24">
        <f t="shared" si="1323"/>
        <v>70086276.274228647</v>
      </c>
      <c r="AF1795" s="3">
        <f t="shared" si="1310"/>
        <v>0</v>
      </c>
      <c r="AG1795" s="2">
        <f t="shared" si="1292"/>
        <v>593233498.27671409</v>
      </c>
      <c r="AH1795" s="2">
        <f t="shared" si="1293"/>
        <v>124.86955198193148</v>
      </c>
      <c r="AI1795" s="23">
        <f t="shared" si="1316"/>
        <v>9435411979.7827473</v>
      </c>
      <c r="AJ1795" s="23">
        <f t="shared" si="1294"/>
        <v>6219.922423797766</v>
      </c>
      <c r="AK1795" s="23">
        <f t="shared" si="1295"/>
        <v>0</v>
      </c>
      <c r="AL1795" s="23">
        <f t="shared" si="1320"/>
        <v>0</v>
      </c>
      <c r="AM1795" s="23">
        <f t="shared" si="1321"/>
        <v>0</v>
      </c>
      <c r="AN1795" s="16">
        <f t="shared" si="1311"/>
        <v>0</v>
      </c>
      <c r="AO1795" s="23">
        <f t="shared" si="1312"/>
        <v>0</v>
      </c>
      <c r="AP1795" s="22">
        <f t="shared" si="1313"/>
        <v>0</v>
      </c>
      <c r="AQ1795" s="30">
        <f t="shared" si="1296"/>
        <v>7845548974.9885435</v>
      </c>
      <c r="AR1795" s="28">
        <f t="shared" si="1297"/>
        <v>3770725095.4817367</v>
      </c>
      <c r="AS1795" s="25">
        <f t="shared" si="1298"/>
        <v>200337590.02425668</v>
      </c>
      <c r="AT1795" s="32">
        <f t="shared" si="1299"/>
        <v>9887.2249712785688</v>
      </c>
      <c r="AU1795" s="23">
        <f t="shared" si="1300"/>
        <v>9887.2249712785688</v>
      </c>
      <c r="AV1795" s="22">
        <f t="shared" si="1301"/>
        <v>1101841732.1917193</v>
      </c>
      <c r="AW1795" s="31">
        <f t="shared" si="1314"/>
        <v>5355951756.1426573</v>
      </c>
    </row>
    <row r="1796" spans="1:53" x14ac:dyDescent="0.25">
      <c r="A1796">
        <f t="shared" si="1322"/>
        <v>597</v>
      </c>
      <c r="B1796" t="s">
        <v>6</v>
      </c>
      <c r="C1796" s="27">
        <f t="shared" si="1279"/>
        <v>0</v>
      </c>
      <c r="D1796" s="27">
        <f t="shared" si="1302"/>
        <v>0</v>
      </c>
      <c r="E1796" s="27" t="b">
        <f t="shared" si="1278"/>
        <v>1</v>
      </c>
      <c r="F1796" s="29">
        <f t="shared" si="1280"/>
        <v>0</v>
      </c>
      <c r="G1796" s="27">
        <f t="shared" si="1303"/>
        <v>0</v>
      </c>
      <c r="H1796" s="22">
        <f t="shared" si="1281"/>
        <v>21915569970.772198</v>
      </c>
      <c r="I1796" s="23">
        <f t="shared" si="1282"/>
        <v>132580106.5049091</v>
      </c>
      <c r="J1796" s="23">
        <f t="shared" si="1283"/>
        <v>1086</v>
      </c>
      <c r="K1796" s="19">
        <f t="shared" si="1304"/>
        <v>225.0831931027827</v>
      </c>
      <c r="L1796" s="16">
        <f t="shared" si="1284"/>
        <v>151.16739574242416</v>
      </c>
      <c r="M1796" s="23">
        <f>M1795-IF($B1796="B",(Percent_Rent_In_Elsies*2.49%/12 * H1795)/K1795,0)+IF($B1796="D",N1796,0)+IF(B1796="D",AK1795)+IF(B1796="C",F1795*90%)-(Y1796-Y1795)-IF($B1796="A",Q1795/K1795) + IF($B1796="A",Q1795/K1795)</f>
        <v>-36032942.585529007</v>
      </c>
      <c r="N1796" s="23">
        <f t="shared" si="1285"/>
        <v>0</v>
      </c>
      <c r="O1796" s="22">
        <f t="shared" si="1286"/>
        <v>0</v>
      </c>
      <c r="P1796" s="22">
        <f t="shared" si="1317"/>
        <v>0</v>
      </c>
      <c r="Q1796" s="22">
        <f t="shared" si="1318"/>
        <v>0</v>
      </c>
      <c r="R1796" s="22">
        <f t="shared" si="1287"/>
        <v>267498863.34842917</v>
      </c>
      <c r="S1796" s="16">
        <f t="shared" si="1324"/>
        <v>0</v>
      </c>
      <c r="T1796" s="15">
        <f t="shared" si="1288"/>
        <v>0</v>
      </c>
      <c r="U1796" s="23">
        <f t="shared" si="1305"/>
        <v>1188444.4411827722</v>
      </c>
      <c r="V1796" s="23">
        <f t="shared" si="1306"/>
        <v>0</v>
      </c>
      <c r="W1796" s="23">
        <f t="shared" si="1319"/>
        <v>0</v>
      </c>
      <c r="X1796" s="23">
        <f t="shared" si="1307"/>
        <v>32417684.506062791</v>
      </c>
      <c r="Y1796" s="23">
        <f t="shared" si="1289"/>
        <v>13825559.361691331</v>
      </c>
      <c r="Z1796" s="3">
        <f t="shared" si="1290"/>
        <v>0</v>
      </c>
      <c r="AA1796" s="23">
        <f t="shared" si="1291"/>
        <v>58687530.550820783</v>
      </c>
      <c r="AB1796" s="26">
        <f t="shared" si="1308"/>
        <v>70086276.274228662</v>
      </c>
      <c r="AC1796" s="23">
        <f t="shared" si="1309"/>
        <v>74889487.274228647</v>
      </c>
      <c r="AD1796" s="23">
        <f t="shared" si="1315"/>
        <v>4803211</v>
      </c>
      <c r="AE1796" s="24">
        <f t="shared" si="1323"/>
        <v>70086276.274228647</v>
      </c>
      <c r="AF1796" s="3">
        <f t="shared" si="1310"/>
        <v>0</v>
      </c>
      <c r="AG1796" s="2">
        <f t="shared" si="1292"/>
        <v>0</v>
      </c>
      <c r="AH1796" s="2">
        <f t="shared" si="1293"/>
        <v>125.07766790190136</v>
      </c>
      <c r="AI1796" s="23">
        <f t="shared" si="1316"/>
        <v>9435411979.7827473</v>
      </c>
      <c r="AJ1796" s="23">
        <f t="shared" si="1294"/>
        <v>6219.922423797766</v>
      </c>
      <c r="AK1796" s="23">
        <f t="shared" si="1295"/>
        <v>0</v>
      </c>
      <c r="AL1796" s="23">
        <f t="shared" si="1320"/>
        <v>0</v>
      </c>
      <c r="AM1796" s="23">
        <f t="shared" si="1321"/>
        <v>0</v>
      </c>
      <c r="AN1796" s="16">
        <f t="shared" si="1311"/>
        <v>0</v>
      </c>
      <c r="AO1796" s="23">
        <f t="shared" si="1312"/>
        <v>0</v>
      </c>
      <c r="AP1796" s="22">
        <f t="shared" si="1313"/>
        <v>0</v>
      </c>
      <c r="AQ1796" s="30">
        <f t="shared" si="1296"/>
        <v>7845548974.9885435</v>
      </c>
      <c r="AR1796" s="28">
        <f t="shared" si="1297"/>
        <v>3770725095.4817367</v>
      </c>
      <c r="AS1796" s="25">
        <f t="shared" si="1298"/>
        <v>200337590.02425668</v>
      </c>
      <c r="AT1796" s="32">
        <f t="shared" si="1299"/>
        <v>0</v>
      </c>
      <c r="AU1796" s="23">
        <f t="shared" si="1300"/>
        <v>0</v>
      </c>
      <c r="AV1796" s="22">
        <f t="shared" si="1301"/>
        <v>1101841732.1917193</v>
      </c>
      <c r="AW1796" s="31">
        <f t="shared" si="1314"/>
        <v>5340403281.0461416</v>
      </c>
    </row>
    <row r="1797" spans="1:53" x14ac:dyDescent="0.25">
      <c r="A1797">
        <f t="shared" si="1322"/>
        <v>597</v>
      </c>
      <c r="B1797" t="s">
        <v>7</v>
      </c>
      <c r="C1797" s="27">
        <f t="shared" si="1279"/>
        <v>0</v>
      </c>
      <c r="D1797" s="27">
        <f t="shared" si="1302"/>
        <v>0</v>
      </c>
      <c r="E1797" s="27" t="b">
        <f t="shared" si="1278"/>
        <v>1</v>
      </c>
      <c r="F1797" s="29">
        <f t="shared" si="1280"/>
        <v>0</v>
      </c>
      <c r="G1797" s="27">
        <f t="shared" si="1303"/>
        <v>0</v>
      </c>
      <c r="H1797" s="22">
        <f t="shared" si="1281"/>
        <v>21915569970.772198</v>
      </c>
      <c r="I1797" s="23">
        <f t="shared" si="1282"/>
        <v>132580106.5049091</v>
      </c>
      <c r="J1797" s="23">
        <f t="shared" si="1283"/>
        <v>1086</v>
      </c>
      <c r="K1797" s="19">
        <f t="shared" si="1304"/>
        <v>225.0831931027827</v>
      </c>
      <c r="L1797" s="16">
        <f t="shared" si="1284"/>
        <v>151.16739574242416</v>
      </c>
      <c r="M1797" s="23">
        <f>M1796-IF($B1797="B",(Percent_Rent_In_Elsies*2.49%/12 * H1796)/K1796,0)+IF($B1797="D",N1797,0)+IF(B1797="D",AK1796)+IF(B1797="C",F1796*90%)-(Y1797-Y1796)-IF($B1797="A",Q1796/K1796) + IF($B1797="A",Q1796/K1796)</f>
        <v>-36133960.362695038</v>
      </c>
      <c r="N1797" s="23">
        <f t="shared" si="1285"/>
        <v>0</v>
      </c>
      <c r="O1797" s="22">
        <f t="shared" si="1286"/>
        <v>0</v>
      </c>
      <c r="P1797" s="22">
        <f t="shared" si="1317"/>
        <v>0</v>
      </c>
      <c r="Q1797" s="22">
        <f t="shared" si="1318"/>
        <v>0</v>
      </c>
      <c r="R1797" s="22">
        <f t="shared" si="1287"/>
        <v>245207291.40272674</v>
      </c>
      <c r="S1797" s="16">
        <f t="shared" si="1324"/>
        <v>22291571.94570243</v>
      </c>
      <c r="T1797" s="15">
        <f t="shared" si="1288"/>
        <v>0</v>
      </c>
      <c r="U1797" s="23">
        <f t="shared" si="1305"/>
        <v>1089407.4044175411</v>
      </c>
      <c r="V1797" s="23">
        <f t="shared" si="1306"/>
        <v>99037.036765231009</v>
      </c>
      <c r="W1797" s="23">
        <f t="shared" si="1319"/>
        <v>0</v>
      </c>
      <c r="X1797" s="23">
        <f t="shared" si="1307"/>
        <v>32417684.506062791</v>
      </c>
      <c r="Y1797" s="23">
        <f t="shared" si="1289"/>
        <v>13825559.361691331</v>
      </c>
      <c r="Z1797" s="3">
        <f t="shared" si="1290"/>
        <v>0</v>
      </c>
      <c r="AA1797" s="23">
        <f t="shared" si="1291"/>
        <v>58687530.550820783</v>
      </c>
      <c r="AB1797" s="26">
        <f t="shared" si="1308"/>
        <v>70086276.274228677</v>
      </c>
      <c r="AC1797" s="23">
        <f t="shared" si="1309"/>
        <v>74889487.274228647</v>
      </c>
      <c r="AD1797" s="23">
        <f t="shared" si="1315"/>
        <v>4803211</v>
      </c>
      <c r="AE1797" s="24">
        <f t="shared" si="1323"/>
        <v>70086276.274228647</v>
      </c>
      <c r="AF1797" s="3">
        <f t="shared" si="1310"/>
        <v>0</v>
      </c>
      <c r="AG1797" s="2">
        <f t="shared" si="1292"/>
        <v>0</v>
      </c>
      <c r="AH1797" s="2">
        <f t="shared" si="1293"/>
        <v>125.07766790190136</v>
      </c>
      <c r="AI1797" s="23">
        <f t="shared" si="1316"/>
        <v>9435411979.7827473</v>
      </c>
      <c r="AJ1797" s="23">
        <f t="shared" si="1294"/>
        <v>6219.922423797766</v>
      </c>
      <c r="AK1797" s="23">
        <f t="shared" si="1295"/>
        <v>0</v>
      </c>
      <c r="AL1797" s="23">
        <f t="shared" si="1320"/>
        <v>2290364.4399147034</v>
      </c>
      <c r="AM1797" s="23">
        <f t="shared" si="1321"/>
        <v>2136883370.7741714</v>
      </c>
      <c r="AN1797" s="16">
        <f t="shared" si="1311"/>
        <v>0</v>
      </c>
      <c r="AO1797" s="23">
        <f t="shared" si="1312"/>
        <v>101017.77716603334</v>
      </c>
      <c r="AP1797" s="22">
        <f t="shared" si="1313"/>
        <v>22737403.844676156</v>
      </c>
      <c r="AQ1797" s="30">
        <f t="shared" si="1296"/>
        <v>7890830514.7452164</v>
      </c>
      <c r="AR1797" s="28">
        <f t="shared" si="1297"/>
        <v>3793269231.393733</v>
      </c>
      <c r="AS1797" s="25">
        <f t="shared" si="1298"/>
        <v>200337590.02425668</v>
      </c>
      <c r="AT1797" s="32">
        <f t="shared" si="1299"/>
        <v>0</v>
      </c>
      <c r="AU1797" s="23">
        <f t="shared" si="1300"/>
        <v>0</v>
      </c>
      <c r="AV1797" s="22">
        <f t="shared" si="1301"/>
        <v>1101841732.1917193</v>
      </c>
      <c r="AW1797" s="31">
        <f t="shared" si="1314"/>
        <v>5385684820.8028135</v>
      </c>
    </row>
    <row r="1798" spans="1:53" x14ac:dyDescent="0.25">
      <c r="A1798">
        <f t="shared" si="1322"/>
        <v>597</v>
      </c>
      <c r="B1798" t="s">
        <v>8</v>
      </c>
      <c r="C1798" s="27">
        <f t="shared" si="1279"/>
        <v>0</v>
      </c>
      <c r="D1798" s="27">
        <f t="shared" si="1302"/>
        <v>0</v>
      </c>
      <c r="E1798" s="27" t="b">
        <f t="shared" si="1278"/>
        <v>1</v>
      </c>
      <c r="F1798" s="29">
        <f t="shared" si="1280"/>
        <v>0</v>
      </c>
      <c r="G1798" s="27">
        <f t="shared" si="1303"/>
        <v>0</v>
      </c>
      <c r="H1798" s="22">
        <f t="shared" si="1281"/>
        <v>21915569970.772198</v>
      </c>
      <c r="I1798" s="23">
        <f t="shared" si="1282"/>
        <v>132580106.5049091</v>
      </c>
      <c r="J1798" s="23">
        <f t="shared" si="1283"/>
        <v>1086</v>
      </c>
      <c r="K1798" s="19">
        <f t="shared" si="1304"/>
        <v>225.0831931027827</v>
      </c>
      <c r="L1798" s="16">
        <f t="shared" si="1284"/>
        <v>151.16739574242416</v>
      </c>
      <c r="M1798" s="23">
        <f>M1797-IF($B1798="B",(Percent_Rent_In_Elsies*2.49%/12 * H1797)/K1797,0)+IF($B1798="D",N1798,0)+IF(B1798="D",AK1797)+IF(B1798="C",F1797*90%)-(Y1798-Y1797)-IF($B1798="A",Q1797/K1797) + IF($B1798="A",Q1797/K1797)</f>
        <v>-36133960.362695038</v>
      </c>
      <c r="N1798" s="23">
        <f t="shared" si="1285"/>
        <v>0</v>
      </c>
      <c r="O1798" s="22">
        <f t="shared" si="1286"/>
        <v>0</v>
      </c>
      <c r="P1798" s="22">
        <f t="shared" si="1317"/>
        <v>0</v>
      </c>
      <c r="Q1798" s="22">
        <f t="shared" si="1318"/>
        <v>0</v>
      </c>
      <c r="R1798" s="22">
        <f t="shared" si="1287"/>
        <v>267944695.24740291</v>
      </c>
      <c r="S1798" s="16">
        <f t="shared" si="1324"/>
        <v>22291571.94570243</v>
      </c>
      <c r="T1798" s="15">
        <f t="shared" si="1288"/>
        <v>0</v>
      </c>
      <c r="U1798" s="23">
        <f t="shared" si="1305"/>
        <v>1190425.1815835745</v>
      </c>
      <c r="V1798" s="23">
        <f t="shared" si="1306"/>
        <v>99037.036765231009</v>
      </c>
      <c r="W1798" s="23">
        <f t="shared" si="1319"/>
        <v>0</v>
      </c>
      <c r="X1798" s="23">
        <f t="shared" si="1307"/>
        <v>32417684.506062791</v>
      </c>
      <c r="Y1798" s="23">
        <f t="shared" si="1289"/>
        <v>13825559.361691331</v>
      </c>
      <c r="Z1798" s="3">
        <f t="shared" si="1290"/>
        <v>0</v>
      </c>
      <c r="AA1798" s="23">
        <f t="shared" si="1291"/>
        <v>58687530.550820783</v>
      </c>
      <c r="AB1798" s="26">
        <f t="shared" si="1308"/>
        <v>70086276.274228677</v>
      </c>
      <c r="AC1798" s="23">
        <f t="shared" si="1309"/>
        <v>74889487.274228647</v>
      </c>
      <c r="AD1798" s="23">
        <f t="shared" si="1315"/>
        <v>4803211</v>
      </c>
      <c r="AE1798" s="24">
        <f t="shared" si="1323"/>
        <v>70086276.274228647</v>
      </c>
      <c r="AF1798" s="3">
        <f t="shared" si="1310"/>
        <v>1E-4</v>
      </c>
      <c r="AG1798" s="2">
        <f t="shared" si="1292"/>
        <v>0</v>
      </c>
      <c r="AH1798" s="2">
        <f t="shared" si="1293"/>
        <v>125.07766790190136</v>
      </c>
      <c r="AI1798" s="23">
        <f t="shared" si="1316"/>
        <v>9435411979.7827473</v>
      </c>
      <c r="AJ1798" s="23">
        <f t="shared" si="1294"/>
        <v>6219.922423797766</v>
      </c>
      <c r="AK1798" s="23">
        <f t="shared" si="1295"/>
        <v>59904.220354379191</v>
      </c>
      <c r="AL1798" s="23">
        <f t="shared" si="1320"/>
        <v>0</v>
      </c>
      <c r="AM1798" s="23">
        <f t="shared" si="1321"/>
        <v>0</v>
      </c>
      <c r="AN1798" s="16">
        <f t="shared" si="1311"/>
        <v>0</v>
      </c>
      <c r="AO1798" s="23">
        <f t="shared" si="1312"/>
        <v>0</v>
      </c>
      <c r="AP1798" s="22">
        <f t="shared" si="1313"/>
        <v>0</v>
      </c>
      <c r="AQ1798" s="30">
        <f t="shared" si="1296"/>
        <v>7890830514.7452164</v>
      </c>
      <c r="AR1798" s="28">
        <f t="shared" si="1297"/>
        <v>3793269231.393733</v>
      </c>
      <c r="AS1798" s="25">
        <f t="shared" si="1298"/>
        <v>200337590.02425668</v>
      </c>
      <c r="AT1798" s="32">
        <f t="shared" si="1299"/>
        <v>0</v>
      </c>
      <c r="AU1798" s="23">
        <f t="shared" si="1300"/>
        <v>0</v>
      </c>
      <c r="AV1798" s="22">
        <f t="shared" si="1301"/>
        <v>1101841732.1917193</v>
      </c>
      <c r="AW1798" s="31">
        <f t="shared" si="1314"/>
        <v>5385684820.8028145</v>
      </c>
    </row>
    <row r="1799" spans="1:53" x14ac:dyDescent="0.25">
      <c r="A1799" s="21">
        <f t="shared" si="1322"/>
        <v>597</v>
      </c>
      <c r="B1799" s="21" t="s">
        <v>9</v>
      </c>
      <c r="C1799" s="27">
        <f t="shared" si="1279"/>
        <v>0</v>
      </c>
      <c r="D1799" s="27">
        <f t="shared" si="1302"/>
        <v>0</v>
      </c>
      <c r="E1799" s="27" t="b">
        <f t="shared" si="1278"/>
        <v>1</v>
      </c>
      <c r="F1799" s="29">
        <f t="shared" si="1280"/>
        <v>0</v>
      </c>
      <c r="G1799" s="27">
        <f t="shared" si="1303"/>
        <v>0</v>
      </c>
      <c r="H1799" s="22">
        <f t="shared" si="1281"/>
        <v>21915569970.772198</v>
      </c>
      <c r="I1799" s="23">
        <f t="shared" si="1282"/>
        <v>132580106.5049091</v>
      </c>
      <c r="J1799" s="23">
        <f t="shared" si="1283"/>
        <v>1086</v>
      </c>
      <c r="K1799" s="19">
        <f t="shared" si="1304"/>
        <v>225.0831931027827</v>
      </c>
      <c r="L1799" s="16">
        <f t="shared" si="1284"/>
        <v>151.16739574242416</v>
      </c>
      <c r="M1799" s="23">
        <f>M1798-IF($B1799="B",(Percent_Rent_In_Elsies*2.49%/12 * H1798)/K1798,0)+IF($B1799="D",N1799,0)+IF(B1799="D",AK1798)+IF(B1799="C",F1798*90%)-(Y1799-Y1798)-IF($B1799="A",Q1798/K1798) + IF($B1799="A",Q1798/K1798)</f>
        <v>-36074056.14234066</v>
      </c>
      <c r="N1799" s="23">
        <f t="shared" si="1285"/>
        <v>0</v>
      </c>
      <c r="O1799" s="22">
        <f t="shared" si="1286"/>
        <v>15574389.250962131</v>
      </c>
      <c r="P1799" s="22">
        <f t="shared" si="1317"/>
        <v>0</v>
      </c>
      <c r="Q1799" s="22">
        <f t="shared" si="1318"/>
        <v>0</v>
      </c>
      <c r="R1799" s="22">
        <f t="shared" si="1287"/>
        <v>267944695.24740291</v>
      </c>
      <c r="S1799" s="16">
        <f t="shared" si="1324"/>
        <v>0</v>
      </c>
      <c r="T1799" s="15">
        <f t="shared" si="1288"/>
        <v>6717182.6947402991</v>
      </c>
      <c r="U1799" s="23">
        <f t="shared" si="1305"/>
        <v>1190425.1815835745</v>
      </c>
      <c r="V1799" s="23">
        <f t="shared" si="1306"/>
        <v>0</v>
      </c>
      <c r="W1799" s="23">
        <f t="shared" si="1319"/>
        <v>99037.036765231009</v>
      </c>
      <c r="X1799" s="23">
        <f t="shared" si="1307"/>
        <v>32417684.506062791</v>
      </c>
      <c r="Y1799" s="23">
        <f t="shared" si="1289"/>
        <v>13825559.361691331</v>
      </c>
      <c r="Z1799" s="3">
        <f t="shared" si="1290"/>
        <v>0</v>
      </c>
      <c r="AA1799" s="23">
        <f t="shared" si="1291"/>
        <v>58627626.330466405</v>
      </c>
      <c r="AB1799" s="26">
        <f t="shared" si="1308"/>
        <v>70086276.274228677</v>
      </c>
      <c r="AC1799" s="23">
        <f t="shared" si="1309"/>
        <v>74889487.274228647</v>
      </c>
      <c r="AD1799" s="23">
        <f t="shared" si="1315"/>
        <v>4803211</v>
      </c>
      <c r="AE1799" s="24">
        <f t="shared" si="1323"/>
        <v>70086276.274228647</v>
      </c>
      <c r="AF1799" s="3">
        <f t="shared" si="1310"/>
        <v>0</v>
      </c>
      <c r="AG1799" s="2">
        <f t="shared" si="1292"/>
        <v>0</v>
      </c>
      <c r="AH1799" s="2">
        <f t="shared" si="1293"/>
        <v>125.07766790190136</v>
      </c>
      <c r="AI1799" s="23">
        <f t="shared" si="1316"/>
        <v>9425780956.0701065</v>
      </c>
      <c r="AJ1799" s="23">
        <f t="shared" si="1294"/>
        <v>6219.922423797766</v>
      </c>
      <c r="AK1799" s="23">
        <f t="shared" si="1295"/>
        <v>0</v>
      </c>
      <c r="AL1799" s="23">
        <f t="shared" si="1320"/>
        <v>0</v>
      </c>
      <c r="AM1799" s="23">
        <f t="shared" si="1321"/>
        <v>0</v>
      </c>
      <c r="AN1799" s="16">
        <f t="shared" si="1311"/>
        <v>0</v>
      </c>
      <c r="AO1799" s="23">
        <f t="shared" si="1312"/>
        <v>0</v>
      </c>
      <c r="AP1799" s="22">
        <f t="shared" si="1313"/>
        <v>0</v>
      </c>
      <c r="AQ1799" s="30">
        <f t="shared" si="1296"/>
        <v>7890830514.7452164</v>
      </c>
      <c r="AR1799" s="28">
        <f t="shared" si="1297"/>
        <v>3793269231.393733</v>
      </c>
      <c r="AS1799" s="25">
        <f t="shared" si="1298"/>
        <v>200337590.02425668</v>
      </c>
      <c r="AT1799" s="32">
        <f t="shared" si="1299"/>
        <v>0</v>
      </c>
      <c r="AU1799" s="23">
        <f t="shared" si="1300"/>
        <v>0</v>
      </c>
      <c r="AV1799" s="22">
        <f t="shared" si="1301"/>
        <v>1101841732.1917193</v>
      </c>
      <c r="AW1799" s="31">
        <f t="shared" si="1314"/>
        <v>5385684820.8028145</v>
      </c>
      <c r="AX1799" s="21"/>
      <c r="AY1799" s="21"/>
      <c r="AZ1799" s="21"/>
      <c r="BA1799" s="21"/>
    </row>
    <row r="1800" spans="1:53" x14ac:dyDescent="0.25">
      <c r="A1800" s="21">
        <f t="shared" si="1322"/>
        <v>597</v>
      </c>
      <c r="B1800" s="21" t="s">
        <v>28</v>
      </c>
      <c r="C1800" s="27">
        <f t="shared" si="1279"/>
        <v>0</v>
      </c>
      <c r="D1800" s="27">
        <f t="shared" si="1302"/>
        <v>0</v>
      </c>
      <c r="E1800" s="27" t="b">
        <f t="shared" si="1278"/>
        <v>1</v>
      </c>
      <c r="F1800" s="29">
        <f t="shared" si="1280"/>
        <v>0</v>
      </c>
      <c r="G1800" s="27">
        <f t="shared" si="1303"/>
        <v>0</v>
      </c>
      <c r="H1800" s="22">
        <f t="shared" si="1281"/>
        <v>21915569970.772198</v>
      </c>
      <c r="I1800" s="23">
        <f t="shared" si="1282"/>
        <v>132580106.5049091</v>
      </c>
      <c r="J1800" s="23">
        <f t="shared" si="1283"/>
        <v>1086</v>
      </c>
      <c r="K1800" s="19">
        <f t="shared" si="1304"/>
        <v>225.0831931027827</v>
      </c>
      <c r="L1800" s="16">
        <f t="shared" si="1284"/>
        <v>151.16739574242416</v>
      </c>
      <c r="M1800" s="23">
        <f>M1799-IF($B1800="B",(Percent_Rent_In_Elsies*2.49%/12 * H1799)/K1799,0)+IF($B1800="D",N1800,0)+IF(B1800="D",AK1799)+IF(B1800="C",F1799*90%)-(Y1800-Y1799)-IF($B1800="A",Q1799/K1799) + IF($B1800="A",Q1799/K1799)</f>
        <v>-36074056.14234066</v>
      </c>
      <c r="N1800" s="23">
        <f t="shared" si="1285"/>
        <v>0</v>
      </c>
      <c r="O1800" s="22">
        <f t="shared" si="1286"/>
        <v>0</v>
      </c>
      <c r="P1800" s="22">
        <f t="shared" si="1317"/>
        <v>15574389.250962131</v>
      </c>
      <c r="Q1800" s="22">
        <f t="shared" si="1318"/>
        <v>0</v>
      </c>
      <c r="R1800" s="22">
        <f t="shared" si="1287"/>
        <v>267944695.24740291</v>
      </c>
      <c r="S1800" s="16">
        <f t="shared" si="1324"/>
        <v>0</v>
      </c>
      <c r="T1800" s="15">
        <f t="shared" si="1288"/>
        <v>0</v>
      </c>
      <c r="U1800" s="23">
        <f t="shared" si="1305"/>
        <v>1190425.1815835745</v>
      </c>
      <c r="V1800" s="23">
        <f t="shared" si="1306"/>
        <v>0</v>
      </c>
      <c r="W1800" s="23">
        <f t="shared" si="1319"/>
        <v>0</v>
      </c>
      <c r="X1800" s="23">
        <f t="shared" si="1307"/>
        <v>32417684.506062791</v>
      </c>
      <c r="Y1800" s="23">
        <f t="shared" si="1289"/>
        <v>13825559.361691331</v>
      </c>
      <c r="Z1800" s="3">
        <f t="shared" si="1290"/>
        <v>4951.8518382615512</v>
      </c>
      <c r="AA1800" s="23">
        <f t="shared" si="1291"/>
        <v>58701904.108040325</v>
      </c>
      <c r="AB1800" s="26">
        <f t="shared" si="1308"/>
        <v>70086276.274228662</v>
      </c>
      <c r="AC1800" s="23">
        <f t="shared" si="1309"/>
        <v>74889487.274228647</v>
      </c>
      <c r="AD1800" s="23">
        <f t="shared" si="1315"/>
        <v>4803211</v>
      </c>
      <c r="AE1800" s="24">
        <f t="shared" si="1323"/>
        <v>70086276.274228647</v>
      </c>
      <c r="AF1800" s="3">
        <f t="shared" si="1310"/>
        <v>0</v>
      </c>
      <c r="AG1800" s="2">
        <f t="shared" si="1292"/>
        <v>594222220.59138608</v>
      </c>
      <c r="AH1800" s="2">
        <f t="shared" si="1293"/>
        <v>125.07766790190136</v>
      </c>
      <c r="AI1800" s="23">
        <f t="shared" si="1316"/>
        <v>9437722869.8936195</v>
      </c>
      <c r="AJ1800" s="23">
        <f t="shared" si="1294"/>
        <v>6219.922423797766</v>
      </c>
      <c r="AK1800" s="23">
        <f t="shared" si="1295"/>
        <v>0</v>
      </c>
      <c r="AL1800" s="23">
        <f t="shared" si="1320"/>
        <v>0</v>
      </c>
      <c r="AM1800" s="23">
        <f t="shared" si="1321"/>
        <v>0</v>
      </c>
      <c r="AN1800" s="16">
        <f t="shared" si="1311"/>
        <v>0</v>
      </c>
      <c r="AO1800" s="23">
        <f t="shared" si="1312"/>
        <v>0</v>
      </c>
      <c r="AP1800" s="22">
        <f t="shared" si="1313"/>
        <v>0</v>
      </c>
      <c r="AQ1800" s="30">
        <f t="shared" si="1296"/>
        <v>7890830514.7452164</v>
      </c>
      <c r="AR1800" s="28">
        <f t="shared" si="1297"/>
        <v>3793269231.393733</v>
      </c>
      <c r="AS1800" s="25">
        <f t="shared" si="1298"/>
        <v>200337590.02425668</v>
      </c>
      <c r="AT1800" s="32">
        <f t="shared" si="1299"/>
        <v>9903.7036765231023</v>
      </c>
      <c r="AU1800" s="23">
        <f t="shared" si="1300"/>
        <v>9903.7036765231023</v>
      </c>
      <c r="AV1800" s="22">
        <f t="shared" si="1301"/>
        <v>1108558914.8864596</v>
      </c>
      <c r="AW1800" s="31">
        <f t="shared" si="1314"/>
        <v>5385684820.8028145</v>
      </c>
      <c r="AX1800" s="21"/>
      <c r="AY1800" s="21"/>
      <c r="AZ1800" s="21"/>
      <c r="BA1800" s="21"/>
    </row>
    <row r="1801" spans="1:53" x14ac:dyDescent="0.25">
      <c r="A1801">
        <f t="shared" si="1322"/>
        <v>598</v>
      </c>
      <c r="B1801" t="s">
        <v>6</v>
      </c>
      <c r="C1801" s="27">
        <f t="shared" si="1279"/>
        <v>0</v>
      </c>
      <c r="D1801" s="27">
        <f t="shared" si="1302"/>
        <v>0</v>
      </c>
      <c r="E1801" s="27" t="b">
        <f t="shared" si="1278"/>
        <v>1</v>
      </c>
      <c r="F1801" s="29">
        <f t="shared" si="1280"/>
        <v>0</v>
      </c>
      <c r="G1801" s="27">
        <f t="shared" si="1303"/>
        <v>0</v>
      </c>
      <c r="H1801" s="22">
        <f t="shared" si="1281"/>
        <v>21952095920.723484</v>
      </c>
      <c r="I1801" s="23">
        <f t="shared" si="1282"/>
        <v>132580106.5049091</v>
      </c>
      <c r="J1801" s="23">
        <f t="shared" si="1283"/>
        <v>1086</v>
      </c>
      <c r="K1801" s="19">
        <f t="shared" si="1304"/>
        <v>225.0831931027827</v>
      </c>
      <c r="L1801" s="16">
        <f t="shared" si="1284"/>
        <v>151.41934140199487</v>
      </c>
      <c r="M1801" s="23">
        <f>M1800-IF($B1801="B",(Percent_Rent_In_Elsies*2.49%/12 * H1800)/K1800,0)+IF($B1801="D",N1801,0)+IF(B1801="D",AK1800)+IF(B1801="C",F1800*90%)-(Y1801-Y1800)-IF($B1801="A",Q1800/K1800) + IF($B1801="A",Q1800/K1800)</f>
        <v>-36074056.14234066</v>
      </c>
      <c r="N1801" s="23">
        <f t="shared" si="1285"/>
        <v>0</v>
      </c>
      <c r="O1801" s="22">
        <f t="shared" si="1286"/>
        <v>0</v>
      </c>
      <c r="P1801" s="22">
        <f t="shared" si="1317"/>
        <v>0</v>
      </c>
      <c r="Q1801" s="22">
        <f t="shared" si="1318"/>
        <v>0</v>
      </c>
      <c r="R1801" s="22">
        <f t="shared" si="1287"/>
        <v>267944695.24740291</v>
      </c>
      <c r="S1801" s="16">
        <f t="shared" si="1324"/>
        <v>0</v>
      </c>
      <c r="T1801" s="15">
        <f t="shared" si="1288"/>
        <v>0</v>
      </c>
      <c r="U1801" s="23">
        <f t="shared" si="1305"/>
        <v>1190425.1815835745</v>
      </c>
      <c r="V1801" s="23">
        <f t="shared" si="1306"/>
        <v>0</v>
      </c>
      <c r="W1801" s="23">
        <f t="shared" si="1319"/>
        <v>0</v>
      </c>
      <c r="X1801" s="23">
        <f t="shared" si="1307"/>
        <v>32442443.765254095</v>
      </c>
      <c r="Y1801" s="23">
        <f t="shared" si="1289"/>
        <v>13825559.361691331</v>
      </c>
      <c r="Z1801" s="3">
        <f t="shared" si="1290"/>
        <v>0</v>
      </c>
      <c r="AA1801" s="23">
        <f t="shared" si="1291"/>
        <v>58701904.108040325</v>
      </c>
      <c r="AB1801" s="26">
        <f t="shared" si="1308"/>
        <v>70086276.274228662</v>
      </c>
      <c r="AC1801" s="23">
        <f t="shared" si="1309"/>
        <v>74889487.274228647</v>
      </c>
      <c r="AD1801" s="23">
        <f t="shared" si="1315"/>
        <v>4803211</v>
      </c>
      <c r="AE1801" s="24">
        <f t="shared" si="1323"/>
        <v>70086276.274228647</v>
      </c>
      <c r="AF1801" s="3">
        <f t="shared" si="1310"/>
        <v>0</v>
      </c>
      <c r="AG1801" s="2">
        <f t="shared" si="1292"/>
        <v>0</v>
      </c>
      <c r="AH1801" s="2">
        <f t="shared" si="1293"/>
        <v>125.28613068173786</v>
      </c>
      <c r="AI1801" s="23">
        <f t="shared" si="1316"/>
        <v>9437722869.8936195</v>
      </c>
      <c r="AJ1801" s="23">
        <f t="shared" si="1294"/>
        <v>6219.922423797766</v>
      </c>
      <c r="AK1801" s="23">
        <f t="shared" si="1295"/>
        <v>0</v>
      </c>
      <c r="AL1801" s="23">
        <f t="shared" si="1320"/>
        <v>0</v>
      </c>
      <c r="AM1801" s="23">
        <f t="shared" si="1321"/>
        <v>0</v>
      </c>
      <c r="AN1801" s="16">
        <f t="shared" si="1311"/>
        <v>0</v>
      </c>
      <c r="AO1801" s="23">
        <f t="shared" si="1312"/>
        <v>0</v>
      </c>
      <c r="AP1801" s="22">
        <f t="shared" si="1313"/>
        <v>0</v>
      </c>
      <c r="AQ1801" s="30">
        <f t="shared" si="1296"/>
        <v>7890830514.7452164</v>
      </c>
      <c r="AR1801" s="28">
        <f t="shared" si="1297"/>
        <v>3793269231.393733</v>
      </c>
      <c r="AS1801" s="25">
        <f t="shared" si="1298"/>
        <v>200337590.02425668</v>
      </c>
      <c r="AT1801" s="32">
        <f t="shared" si="1299"/>
        <v>0</v>
      </c>
      <c r="AU1801" s="23">
        <f t="shared" si="1300"/>
        <v>0</v>
      </c>
      <c r="AV1801" s="22">
        <f t="shared" si="1301"/>
        <v>1108558914.8864596</v>
      </c>
      <c r="AW1801" s="31">
        <f t="shared" si="1314"/>
        <v>5370110431.5518522</v>
      </c>
    </row>
    <row r="1802" spans="1:53" x14ac:dyDescent="0.25">
      <c r="A1802">
        <f t="shared" si="1322"/>
        <v>598</v>
      </c>
      <c r="B1802" t="s">
        <v>7</v>
      </c>
      <c r="C1802" s="27">
        <f t="shared" si="1279"/>
        <v>0</v>
      </c>
      <c r="D1802" s="27">
        <f t="shared" si="1302"/>
        <v>0</v>
      </c>
      <c r="E1802" s="27" t="b">
        <f t="shared" ref="E1802:E1865" si="1325">IF(OR(I1802&gt;Max_Parcels, AI1802&gt;8000000000),TRUE,FALSE)</f>
        <v>1</v>
      </c>
      <c r="F1802" s="29">
        <f t="shared" si="1280"/>
        <v>0</v>
      </c>
      <c r="G1802" s="27">
        <f t="shared" si="1303"/>
        <v>0</v>
      </c>
      <c r="H1802" s="22">
        <f t="shared" si="1281"/>
        <v>21952095920.723484</v>
      </c>
      <c r="I1802" s="23">
        <f t="shared" si="1282"/>
        <v>132580106.5049091</v>
      </c>
      <c r="J1802" s="23">
        <f t="shared" si="1283"/>
        <v>1086</v>
      </c>
      <c r="K1802" s="19">
        <f t="shared" si="1304"/>
        <v>225.0831931027827</v>
      </c>
      <c r="L1802" s="16">
        <f t="shared" si="1284"/>
        <v>151.41934140199487</v>
      </c>
      <c r="M1802" s="23">
        <f>M1801-IF($B1802="B",(Percent_Rent_In_Elsies*2.49%/12 * H1801)/K1801,0)+IF($B1802="D",N1802,0)+IF(B1802="D",AK1801)+IF(B1802="C",F1801*90%)-(Y1802-Y1801)-IF($B1802="A",Q1801/K1801) + IF($B1802="A",Q1801/K1801)</f>
        <v>-36175242.282468639</v>
      </c>
      <c r="N1802" s="23">
        <f t="shared" si="1285"/>
        <v>0</v>
      </c>
      <c r="O1802" s="22">
        <f t="shared" si="1286"/>
        <v>0</v>
      </c>
      <c r="P1802" s="22">
        <f t="shared" si="1317"/>
        <v>0</v>
      </c>
      <c r="Q1802" s="22">
        <f t="shared" si="1318"/>
        <v>0</v>
      </c>
      <c r="R1802" s="22">
        <f t="shared" si="1287"/>
        <v>245615970.64345267</v>
      </c>
      <c r="S1802" s="16">
        <f t="shared" si="1324"/>
        <v>22328724.603950243</v>
      </c>
      <c r="T1802" s="15">
        <f t="shared" si="1288"/>
        <v>0</v>
      </c>
      <c r="U1802" s="23">
        <f t="shared" si="1305"/>
        <v>1091223.0831182767</v>
      </c>
      <c r="V1802" s="23">
        <f t="shared" si="1306"/>
        <v>99202.09846529788</v>
      </c>
      <c r="W1802" s="23">
        <f t="shared" si="1319"/>
        <v>0</v>
      </c>
      <c r="X1802" s="23">
        <f t="shared" si="1307"/>
        <v>32442443.765254095</v>
      </c>
      <c r="Y1802" s="23">
        <f t="shared" si="1289"/>
        <v>13825559.361691331</v>
      </c>
      <c r="Z1802" s="3">
        <f t="shared" si="1290"/>
        <v>0</v>
      </c>
      <c r="AA1802" s="23">
        <f t="shared" si="1291"/>
        <v>58701904.108040325</v>
      </c>
      <c r="AB1802" s="26">
        <f t="shared" si="1308"/>
        <v>70086276.274228647</v>
      </c>
      <c r="AC1802" s="23">
        <f t="shared" si="1309"/>
        <v>74889487.274228647</v>
      </c>
      <c r="AD1802" s="23">
        <f t="shared" si="1315"/>
        <v>4803211</v>
      </c>
      <c r="AE1802" s="24">
        <f t="shared" si="1323"/>
        <v>70086276.274228647</v>
      </c>
      <c r="AF1802" s="3">
        <f t="shared" si="1310"/>
        <v>0</v>
      </c>
      <c r="AG1802" s="2">
        <f t="shared" si="1292"/>
        <v>0</v>
      </c>
      <c r="AH1802" s="2">
        <f t="shared" si="1293"/>
        <v>125.28613068173786</v>
      </c>
      <c r="AI1802" s="23">
        <f t="shared" si="1316"/>
        <v>9437722869.8936195</v>
      </c>
      <c r="AJ1802" s="23">
        <f t="shared" si="1294"/>
        <v>6219.922423797766</v>
      </c>
      <c r="AK1802" s="23">
        <f t="shared" si="1295"/>
        <v>0</v>
      </c>
      <c r="AL1802" s="23">
        <f t="shared" si="1320"/>
        <v>2310890.1108722687</v>
      </c>
      <c r="AM1802" s="23">
        <f t="shared" si="1321"/>
        <v>2156033582.9320397</v>
      </c>
      <c r="AN1802" s="16">
        <f t="shared" si="1311"/>
        <v>0</v>
      </c>
      <c r="AO1802" s="23">
        <f t="shared" si="1312"/>
        <v>101186.14012797672</v>
      </c>
      <c r="AP1802" s="22">
        <f t="shared" si="1313"/>
        <v>22775299.517750617</v>
      </c>
      <c r="AQ1802" s="30">
        <f t="shared" si="1296"/>
        <v>7936187523.7348166</v>
      </c>
      <c r="AR1802" s="28">
        <f t="shared" si="1297"/>
        <v>3815850940.8655829</v>
      </c>
      <c r="AS1802" s="25">
        <f t="shared" si="1298"/>
        <v>200337590.02425668</v>
      </c>
      <c r="AT1802" s="32">
        <f t="shared" si="1299"/>
        <v>0</v>
      </c>
      <c r="AU1802" s="23">
        <f t="shared" si="1300"/>
        <v>0</v>
      </c>
      <c r="AV1802" s="22">
        <f t="shared" si="1301"/>
        <v>1108558914.8864596</v>
      </c>
      <c r="AW1802" s="31">
        <f t="shared" si="1314"/>
        <v>5415467440.5414534</v>
      </c>
    </row>
    <row r="1803" spans="1:53" s="21" customFormat="1" x14ac:dyDescent="0.25">
      <c r="A1803">
        <f t="shared" si="1322"/>
        <v>598</v>
      </c>
      <c r="B1803" t="s">
        <v>8</v>
      </c>
      <c r="C1803" s="27">
        <f t="shared" ref="C1803:C1866" si="1326">IF(E1802 = TRUE, 0, IF(AND($B1803="A",P1802&gt;0),P1802,0)+IFERROR(IF($B1803="A",Percent_Elsies*95%*AN1799),0))</f>
        <v>0</v>
      </c>
      <c r="D1803" s="27">
        <f t="shared" si="1302"/>
        <v>0</v>
      </c>
      <c r="E1803" s="27" t="b">
        <f t="shared" si="1325"/>
        <v>1</v>
      </c>
      <c r="F1803" s="29">
        <f t="shared" ref="F1803:F1866" si="1327">D1803/K1803</f>
        <v>0</v>
      </c>
      <c r="G1803" s="27">
        <f t="shared" si="1303"/>
        <v>0</v>
      </c>
      <c r="H1803" s="22">
        <f t="shared" ref="H1803:H1866" si="1328">(H1802*K1803/K1802+G1803+D1803)*IF(B1803="A",(1+Inflation_Rate/12),1)</f>
        <v>21952095920.723484</v>
      </c>
      <c r="I1803" s="23">
        <f t="shared" ref="I1803:I1866" si="1329">I1802+(G1803+D1803)/L1803</f>
        <v>132580106.5049091</v>
      </c>
      <c r="J1803" s="23">
        <f t="shared" ref="J1803:J1866" si="1330">J1802+IF(AND($B1803="A",M1803&lt;0,AR1802&gt;0,E1802=FALSE),MIN(_xlfn.FLOOR.MATH(1 + (-M1803*2)/(Buy_On_Revalue)),30),0)</f>
        <v>1086</v>
      </c>
      <c r="K1803" s="19">
        <f t="shared" si="1304"/>
        <v>225.0831931027827</v>
      </c>
      <c r="L1803" s="16">
        <f t="shared" ref="L1803:L1866" si="1331">(L1802/K1802)*K1803*IF(B1803="A",(1+Inflation_Rate/12),1)</f>
        <v>151.41934140199487</v>
      </c>
      <c r="M1803" s="23">
        <f>M1802-IF($B1803="B",(Percent_Rent_In_Elsies*2.49%/12 * H1802)/K1802,0)+IF($B1803="D",N1803,0)+IF(B1803="D",AK1802)+IF(B1803="C",F1802*90%)-(Y1803-Y1802)-IF($B1803="A",Q1802/K1802) + IF($B1803="A",Q1802/K1802)</f>
        <v>-36175242.282468639</v>
      </c>
      <c r="N1803" s="23">
        <f t="shared" ref="N1803:N1866" si="1332">IF(B1803="D", IF(V1802&gt;(Percent_Elsies*(S1802+V1802)),V1802-(Percent_Elsies)*(S1802+V1802),0),0)</f>
        <v>0</v>
      </c>
      <c r="O1803" s="22">
        <f t="shared" ref="O1803:O1866" si="1333">IF(B1803="D",IF(S1802&gt;Percent_Dollars*(S1802+V1802),S1802-(Percent_Dollars*(S1802+V1802)),0),0)</f>
        <v>0</v>
      </c>
      <c r="P1803" s="22">
        <f t="shared" si="1317"/>
        <v>0</v>
      </c>
      <c r="Q1803" s="22">
        <f t="shared" si="1318"/>
        <v>0</v>
      </c>
      <c r="R1803" s="22">
        <f t="shared" ref="R1803:R1866" si="1334">R1802+IF($B1803="B",5%*AN1803,0)-IF(B1803="B",R1802/12,0)+IF($B1803="C", AP1802,0)</f>
        <v>268391270.16120329</v>
      </c>
      <c r="S1803" s="16">
        <f t="shared" si="1324"/>
        <v>22328724.603950243</v>
      </c>
      <c r="T1803" s="15">
        <f t="shared" ref="T1803:T1866" si="1335">IF($B1803="E",0,T1802+IF(B1803="B", Percent_Dollars*95%*AN1803,0)  + IF($B1803="D",N1803*MM_Bottom*K1803)+IF($B1803="D",S1802-O1803))</f>
        <v>0</v>
      </c>
      <c r="U1803" s="23">
        <f t="shared" si="1305"/>
        <v>1192409.2232462533</v>
      </c>
      <c r="V1803" s="23">
        <f t="shared" si="1306"/>
        <v>99202.09846529788</v>
      </c>
      <c r="W1803" s="23">
        <f t="shared" si="1319"/>
        <v>0</v>
      </c>
      <c r="X1803" s="23">
        <f t="shared" si="1307"/>
        <v>32442443.765254095</v>
      </c>
      <c r="Y1803" s="23">
        <f t="shared" ref="Y1803:Y1866" si="1336">50%*$H$10*(AS1802/$AS$10)*((4/3)/12+2.49%/4)</f>
        <v>13825559.361691331</v>
      </c>
      <c r="Z1803" s="3">
        <f t="shared" ref="Z1803:Z1866" si="1337">IF($B1803="E",W1802*3.5%/Percent_Elsies,0)</f>
        <v>0</v>
      </c>
      <c r="AA1803" s="23">
        <f t="shared" ref="AA1803:AA1866" si="1338">AA1802+IF($B1803="E",W1802*52.5%/Percent_Elsies,0)-IF($B1803="D",AK1802)</f>
        <v>58701904.108040325</v>
      </c>
      <c r="AB1803" s="26">
        <f t="shared" si="1308"/>
        <v>70086276.274228662</v>
      </c>
      <c r="AC1803" s="23">
        <f t="shared" si="1309"/>
        <v>74889487.274228647</v>
      </c>
      <c r="AD1803" s="23">
        <f t="shared" si="1315"/>
        <v>4803211</v>
      </c>
      <c r="AE1803" s="24">
        <f t="shared" si="1323"/>
        <v>70086276.274228647</v>
      </c>
      <c r="AF1803" s="3">
        <f t="shared" si="1310"/>
        <v>1E-4</v>
      </c>
      <c r="AG1803" s="2">
        <f t="shared" ref="AG1803:AG1866" si="1339">IF($B1803="E",(Z1803/AF1801)*12,0)</f>
        <v>0</v>
      </c>
      <c r="AH1803" s="2">
        <f t="shared" ref="AH1803:AH1866" si="1340">40%*H1803/AE1803</f>
        <v>125.28613068173786</v>
      </c>
      <c r="AI1803" s="23">
        <f t="shared" si="1316"/>
        <v>9437722869.8936195</v>
      </c>
      <c r="AJ1803" s="23">
        <f t="shared" ref="AJ1803:AJ1866" si="1341">AJ1802*K1802/K1803</f>
        <v>6219.922423797766</v>
      </c>
      <c r="AK1803" s="23">
        <f t="shared" ref="AK1803:AK1866" si="1342">IF($B1803="C",((37/25)*1000/K1803)*AI1803/1000000 - AM1802/1000000,0)</f>
        <v>59900.265045567707</v>
      </c>
      <c r="AL1803" s="23">
        <f t="shared" si="1320"/>
        <v>0</v>
      </c>
      <c r="AM1803" s="23">
        <f t="shared" si="1321"/>
        <v>0</v>
      </c>
      <c r="AN1803" s="16">
        <f t="shared" si="1311"/>
        <v>0</v>
      </c>
      <c r="AO1803" s="23">
        <f t="shared" si="1312"/>
        <v>0</v>
      </c>
      <c r="AP1803" s="22">
        <f t="shared" si="1313"/>
        <v>0</v>
      </c>
      <c r="AQ1803" s="30">
        <f t="shared" ref="AQ1803:AQ1866" si="1343">(AQ1802+IF($B1803="B",AN1803*(5%+95%*Percent_Dollars))+IFERROR(IF($B1803="A",AN1799*95%*Percent_Elsies),0)+IF($B1803="B",D1803)+AP1803+IF($B1803="B",(Percent_Rent_In_Elsies*2.49%*H1802/12)*MM_Top,0)-IF($B1803="C",F1802*MM_Bottom*K1803*65%)) + IF($B1803="A",Q1802*(MM_Top - MM_Bottom)) - IF($B1803="A",Q1802)</f>
        <v>7936187523.7348166</v>
      </c>
      <c r="AR1803" s="28">
        <f t="shared" ref="AR1803:AR1866" si="1344">(AR1802+IF($B1803="B",((Percent_Rent_In_Elsies)*2.49%*H1802/12)*MM_Top,0)-IF($B1803="D",N1803*MM_Bottom*K1803)-IF($B1803="C",F1802*MM_Bottom*K1803*65%)) + IF($B1803="A",Q1802*(MM_Top - MM_Bottom))</f>
        <v>3815850940.8655829</v>
      </c>
      <c r="AS1803" s="25">
        <f t="shared" ref="AS1803:AS1866" si="1345">AS1802+G1803+D1803</f>
        <v>200337590.02425668</v>
      </c>
      <c r="AT1803" s="32">
        <f t="shared" ref="AT1803:AT1866" si="1346">IF($B1803="E",W1802*7%/Percent_Elsies,0)</f>
        <v>0</v>
      </c>
      <c r="AU1803" s="23">
        <f t="shared" ref="AU1803:AU1866" si="1347">IF($B1803="E",W1802*7%/Percent_Elsies,0)</f>
        <v>0</v>
      </c>
      <c r="AV1803" s="22">
        <f t="shared" ref="AV1803:AV1866" si="1348">AV1802+IF($B1803="E",T1802*30%/Percent_Dollars)</f>
        <v>1108558914.8864596</v>
      </c>
      <c r="AW1803" s="31">
        <f t="shared" si="1314"/>
        <v>5415467440.5414534</v>
      </c>
      <c r="AX1803"/>
      <c r="AY1803"/>
      <c r="AZ1803"/>
      <c r="BA1803"/>
    </row>
    <row r="1804" spans="1:53" s="21" customFormat="1" x14ac:dyDescent="0.25">
      <c r="A1804">
        <f t="shared" si="1322"/>
        <v>598</v>
      </c>
      <c r="B1804" t="s">
        <v>9</v>
      </c>
      <c r="C1804" s="27">
        <f t="shared" si="1326"/>
        <v>0</v>
      </c>
      <c r="D1804" s="27">
        <f t="shared" ref="D1804:D1867" si="1349">IF(AND($B1804="B",M1804&lt;0,AR1803&gt;0,E1803=FALSE),MIN(AR1803,Buy_On_Revalue*K1804*(J1803-J1802)),0)</f>
        <v>0</v>
      </c>
      <c r="E1804" s="27" t="b">
        <f t="shared" si="1325"/>
        <v>1</v>
      </c>
      <c r="F1804" s="29">
        <f t="shared" si="1327"/>
        <v>0</v>
      </c>
      <c r="G1804" s="27">
        <f t="shared" ref="G1804:G1867" si="1350">C1804</f>
        <v>0</v>
      </c>
      <c r="H1804" s="22">
        <f t="shared" si="1328"/>
        <v>21952095920.723484</v>
      </c>
      <c r="I1804" s="23">
        <f t="shared" si="1329"/>
        <v>132580106.5049091</v>
      </c>
      <c r="J1804" s="23">
        <f t="shared" si="1330"/>
        <v>1086</v>
      </c>
      <c r="K1804" s="19">
        <f t="shared" ref="K1804:K1867" si="1351">IF(J1804-J1803 &gt; 0,K1803*(1+0.005)^(J1804-J1803),K1803)</f>
        <v>225.0831931027827</v>
      </c>
      <c r="L1804" s="16">
        <f t="shared" si="1331"/>
        <v>151.41934140199487</v>
      </c>
      <c r="M1804" s="23">
        <f>M1803-IF($B1804="B",(Percent_Rent_In_Elsies*2.49%/12 * H1803)/K1803,0)+IF($B1804="D",N1804,0)+IF(B1804="D",AK1803)+IF(B1804="C",F1803*90%)-(Y1804-Y1803)-IF($B1804="A",Q1803/K1803) + IF($B1804="A",Q1803/K1803)</f>
        <v>-36115342.017423071</v>
      </c>
      <c r="N1804" s="23">
        <f t="shared" si="1332"/>
        <v>0</v>
      </c>
      <c r="O1804" s="22">
        <f t="shared" si="1333"/>
        <v>15600346.593225582</v>
      </c>
      <c r="P1804" s="22">
        <f t="shared" si="1317"/>
        <v>0</v>
      </c>
      <c r="Q1804" s="22">
        <f t="shared" si="1318"/>
        <v>0</v>
      </c>
      <c r="R1804" s="22">
        <f t="shared" si="1334"/>
        <v>268391270.16120329</v>
      </c>
      <c r="S1804" s="16">
        <f t="shared" si="1324"/>
        <v>0</v>
      </c>
      <c r="T1804" s="15">
        <f t="shared" si="1335"/>
        <v>6728378.0107246619</v>
      </c>
      <c r="U1804" s="23">
        <f t="shared" ref="U1804:U1867" si="1352">U1803-IF($B1804="B",U1803/12)+IF($B1804="C",AO1803)+IF(B1804="C",F1803*10%)</f>
        <v>1192409.2232462533</v>
      </c>
      <c r="V1804" s="23">
        <f t="shared" ref="V1804:V1867" si="1353">IF($B1804="D", 0, V1803+IF($B1804="B",U1803/12,0))</f>
        <v>0</v>
      </c>
      <c r="W1804" s="23">
        <f t="shared" si="1319"/>
        <v>99202.09846529788</v>
      </c>
      <c r="X1804" s="23">
        <f t="shared" ref="X1804:X1867" si="1354">X1803+IFERROR(IF($B1804="A",Z1803,0),0)  + AT1803 + AU1803 - IF($B1804="A",Q1803/K1803)</f>
        <v>32442443.765254095</v>
      </c>
      <c r="Y1804" s="23">
        <f t="shared" si="1336"/>
        <v>13825559.361691331</v>
      </c>
      <c r="Z1804" s="3">
        <f t="shared" si="1337"/>
        <v>0</v>
      </c>
      <c r="AA1804" s="23">
        <f t="shared" si="1338"/>
        <v>58642003.842994757</v>
      </c>
      <c r="AB1804" s="26">
        <f t="shared" ref="AB1804:AB1867" si="1355">M1804+SUM(U1804:AA1804)+AO1804+AT1804+AU1804</f>
        <v>70086276.274228662</v>
      </c>
      <c r="AC1804" s="23">
        <f t="shared" ref="AC1804:AC1867" si="1356">AC1803+G1804+IF($B1804="C",F1803)</f>
        <v>74889487.274228647</v>
      </c>
      <c r="AD1804" s="23">
        <f t="shared" si="1315"/>
        <v>4803211</v>
      </c>
      <c r="AE1804" s="24">
        <f t="shared" si="1323"/>
        <v>70086276.274228647</v>
      </c>
      <c r="AF1804" s="3">
        <f t="shared" ref="AF1804:AF1867" si="1357">IF($B1804="C",MAX(AE1804-AA1804-Y1804-U1804-V1804-W1804-AO1804-AT1804-AU1804,0.0001),0)</f>
        <v>0</v>
      </c>
      <c r="AG1804" s="2">
        <f t="shared" si="1339"/>
        <v>0</v>
      </c>
      <c r="AH1804" s="2">
        <f t="shared" si="1340"/>
        <v>125.28613068173786</v>
      </c>
      <c r="AI1804" s="23">
        <f t="shared" si="1316"/>
        <v>9428092482.0906467</v>
      </c>
      <c r="AJ1804" s="23">
        <f t="shared" si="1341"/>
        <v>6219.922423797766</v>
      </c>
      <c r="AK1804" s="23">
        <f t="shared" si="1342"/>
        <v>0</v>
      </c>
      <c r="AL1804" s="23">
        <f t="shared" si="1320"/>
        <v>0</v>
      </c>
      <c r="AM1804" s="23">
        <f t="shared" si="1321"/>
        <v>0</v>
      </c>
      <c r="AN1804" s="16">
        <f t="shared" ref="AN1804:AN1867" si="1358">IF($B1804="B",(G1798)/2,0)</f>
        <v>0</v>
      </c>
      <c r="AO1804" s="23">
        <f t="shared" ref="AO1804:AO1867" si="1359">IF($B1804="B",(Percent_Rent_In_Elsies*2.49%/12*H1803)/K1803,0)</f>
        <v>0</v>
      </c>
      <c r="AP1804" s="22">
        <f t="shared" ref="AP1804:AP1867" si="1360">IF($B1804="B",(1-Percent_Rent_In_Elsies)*2.49%*H1803/12,0)</f>
        <v>0</v>
      </c>
      <c r="AQ1804" s="30">
        <f t="shared" si="1343"/>
        <v>7936187523.7348166</v>
      </c>
      <c r="AR1804" s="28">
        <f t="shared" si="1344"/>
        <v>3815850940.8655829</v>
      </c>
      <c r="AS1804" s="25">
        <f t="shared" si="1345"/>
        <v>200337590.02425668</v>
      </c>
      <c r="AT1804" s="32">
        <f t="shared" si="1346"/>
        <v>0</v>
      </c>
      <c r="AU1804" s="23">
        <f t="shared" si="1347"/>
        <v>0</v>
      </c>
      <c r="AV1804" s="22">
        <f t="shared" si="1348"/>
        <v>1108558914.8864596</v>
      </c>
      <c r="AW1804" s="31">
        <f t="shared" ref="AW1804:AW1867" si="1361">SUM(AR1804:AS1804)+AV1804 +SUM(O1804:T1804)+AP1804</f>
        <v>5415467440.5414534</v>
      </c>
      <c r="AX1804"/>
      <c r="AY1804"/>
      <c r="AZ1804"/>
      <c r="BA1804"/>
    </row>
    <row r="1805" spans="1:53" x14ac:dyDescent="0.25">
      <c r="A1805" s="21">
        <f t="shared" si="1322"/>
        <v>598</v>
      </c>
      <c r="B1805" s="21" t="s">
        <v>28</v>
      </c>
      <c r="C1805" s="27">
        <f t="shared" si="1326"/>
        <v>0</v>
      </c>
      <c r="D1805" s="27">
        <f t="shared" si="1349"/>
        <v>0</v>
      </c>
      <c r="E1805" s="27" t="b">
        <f t="shared" si="1325"/>
        <v>1</v>
      </c>
      <c r="F1805" s="29">
        <f t="shared" si="1327"/>
        <v>0</v>
      </c>
      <c r="G1805" s="27">
        <f t="shared" si="1350"/>
        <v>0</v>
      </c>
      <c r="H1805" s="22">
        <f t="shared" si="1328"/>
        <v>21952095920.723484</v>
      </c>
      <c r="I1805" s="23">
        <f t="shared" si="1329"/>
        <v>132580106.5049091</v>
      </c>
      <c r="J1805" s="23">
        <f t="shared" si="1330"/>
        <v>1086</v>
      </c>
      <c r="K1805" s="19">
        <f t="shared" si="1351"/>
        <v>225.0831931027827</v>
      </c>
      <c r="L1805" s="16">
        <f t="shared" si="1331"/>
        <v>151.41934140199487</v>
      </c>
      <c r="M1805" s="23">
        <f>M1804-IF($B1805="B",(Percent_Rent_In_Elsies*2.49%/12 * H1804)/K1804,0)+IF($B1805="D",N1805,0)+IF(B1805="D",AK1804)+IF(B1805="C",F1804*90%)-(Y1805-Y1804)-IF($B1805="A",Q1804/K1804) + IF($B1805="A",Q1804/K1804)</f>
        <v>-36115342.017423071</v>
      </c>
      <c r="N1805" s="23">
        <f t="shared" si="1332"/>
        <v>0</v>
      </c>
      <c r="O1805" s="22">
        <f t="shared" si="1333"/>
        <v>0</v>
      </c>
      <c r="P1805" s="22">
        <f t="shared" si="1317"/>
        <v>15600346.593225582</v>
      </c>
      <c r="Q1805" s="22">
        <f t="shared" si="1318"/>
        <v>0</v>
      </c>
      <c r="R1805" s="22">
        <f t="shared" si="1334"/>
        <v>268391270.16120329</v>
      </c>
      <c r="S1805" s="16">
        <f t="shared" si="1324"/>
        <v>0</v>
      </c>
      <c r="T1805" s="15">
        <f t="shared" si="1335"/>
        <v>0</v>
      </c>
      <c r="U1805" s="23">
        <f t="shared" si="1352"/>
        <v>1192409.2232462533</v>
      </c>
      <c r="V1805" s="23">
        <f t="shared" si="1353"/>
        <v>0</v>
      </c>
      <c r="W1805" s="23">
        <f t="shared" si="1319"/>
        <v>0</v>
      </c>
      <c r="X1805" s="23">
        <f t="shared" si="1354"/>
        <v>32442443.765254095</v>
      </c>
      <c r="Y1805" s="23">
        <f t="shared" si="1336"/>
        <v>13825559.361691331</v>
      </c>
      <c r="Z1805" s="3">
        <f t="shared" si="1337"/>
        <v>4960.1049232648948</v>
      </c>
      <c r="AA1805" s="23">
        <f t="shared" si="1338"/>
        <v>58716405.416843727</v>
      </c>
      <c r="AB1805" s="26">
        <f t="shared" si="1355"/>
        <v>70086276.274228662</v>
      </c>
      <c r="AC1805" s="23">
        <f t="shared" si="1356"/>
        <v>74889487.274228647</v>
      </c>
      <c r="AD1805" s="23">
        <f t="shared" ref="AD1805:AD1868" si="1362">AD1804</f>
        <v>4803211</v>
      </c>
      <c r="AE1805" s="24">
        <f t="shared" si="1323"/>
        <v>70086276.274228647</v>
      </c>
      <c r="AF1805" s="3">
        <f t="shared" si="1357"/>
        <v>0</v>
      </c>
      <c r="AG1805" s="2">
        <f t="shared" si="1339"/>
        <v>595212590.79178739</v>
      </c>
      <c r="AH1805" s="2">
        <f t="shared" si="1340"/>
        <v>125.28613068173786</v>
      </c>
      <c r="AI1805" s="23">
        <f t="shared" ref="AI1805:AI1868" si="1363">AA1805/(AJ1805/1000000)</f>
        <v>9440054299.1005039</v>
      </c>
      <c r="AJ1805" s="23">
        <f t="shared" si="1341"/>
        <v>6219.922423797766</v>
      </c>
      <c r="AK1805" s="23">
        <f t="shared" si="1342"/>
        <v>0</v>
      </c>
      <c r="AL1805" s="23">
        <f t="shared" si="1320"/>
        <v>0</v>
      </c>
      <c r="AM1805" s="23">
        <f t="shared" si="1321"/>
        <v>0</v>
      </c>
      <c r="AN1805" s="16">
        <f t="shared" si="1358"/>
        <v>0</v>
      </c>
      <c r="AO1805" s="23">
        <f t="shared" si="1359"/>
        <v>0</v>
      </c>
      <c r="AP1805" s="22">
        <f t="shared" si="1360"/>
        <v>0</v>
      </c>
      <c r="AQ1805" s="30">
        <f t="shared" si="1343"/>
        <v>7936187523.7348166</v>
      </c>
      <c r="AR1805" s="28">
        <f t="shared" si="1344"/>
        <v>3815850940.8655829</v>
      </c>
      <c r="AS1805" s="25">
        <f t="shared" si="1345"/>
        <v>200337590.02425668</v>
      </c>
      <c r="AT1805" s="32">
        <f t="shared" si="1346"/>
        <v>9920.2098465297895</v>
      </c>
      <c r="AU1805" s="23">
        <f t="shared" si="1347"/>
        <v>9920.2098465297895</v>
      </c>
      <c r="AV1805" s="22">
        <f t="shared" si="1348"/>
        <v>1115287292.8971841</v>
      </c>
      <c r="AW1805" s="31">
        <f t="shared" si="1361"/>
        <v>5415467440.5414524</v>
      </c>
    </row>
    <row r="1806" spans="1:53" x14ac:dyDescent="0.25">
      <c r="A1806">
        <f t="shared" si="1322"/>
        <v>599</v>
      </c>
      <c r="B1806" t="s">
        <v>6</v>
      </c>
      <c r="C1806" s="27">
        <f t="shared" si="1326"/>
        <v>0</v>
      </c>
      <c r="D1806" s="27">
        <f t="shared" si="1349"/>
        <v>0</v>
      </c>
      <c r="E1806" s="27" t="b">
        <f t="shared" si="1325"/>
        <v>1</v>
      </c>
      <c r="F1806" s="29">
        <f t="shared" si="1327"/>
        <v>0</v>
      </c>
      <c r="G1806" s="27">
        <f t="shared" si="1350"/>
        <v>0</v>
      </c>
      <c r="H1806" s="22">
        <f t="shared" si="1328"/>
        <v>21988682747.258022</v>
      </c>
      <c r="I1806" s="23">
        <f t="shared" si="1329"/>
        <v>132580106.5049091</v>
      </c>
      <c r="J1806" s="23">
        <f t="shared" si="1330"/>
        <v>1086</v>
      </c>
      <c r="K1806" s="19">
        <f t="shared" si="1351"/>
        <v>225.0831931027827</v>
      </c>
      <c r="L1806" s="16">
        <f t="shared" si="1331"/>
        <v>151.6717069709982</v>
      </c>
      <c r="M1806" s="23">
        <f>M1805-IF($B1806="B",(Percent_Rent_In_Elsies*2.49%/12 * H1805)/K1805,0)+IF($B1806="D",N1806,0)+IF(B1806="D",AK1805)+IF(B1806="C",F1805*90%)-(Y1806-Y1805)-IF($B1806="A",Q1805/K1805) + IF($B1806="A",Q1805/K1805)</f>
        <v>-36115342.017423071</v>
      </c>
      <c r="N1806" s="23">
        <f t="shared" si="1332"/>
        <v>0</v>
      </c>
      <c r="O1806" s="22">
        <f t="shared" si="1333"/>
        <v>0</v>
      </c>
      <c r="P1806" s="22">
        <f t="shared" si="1317"/>
        <v>0</v>
      </c>
      <c r="Q1806" s="22">
        <f t="shared" si="1318"/>
        <v>0</v>
      </c>
      <c r="R1806" s="22">
        <f t="shared" si="1334"/>
        <v>268391270.16120329</v>
      </c>
      <c r="S1806" s="16">
        <f t="shared" si="1324"/>
        <v>0</v>
      </c>
      <c r="T1806" s="15">
        <f t="shared" si="1335"/>
        <v>0</v>
      </c>
      <c r="U1806" s="23">
        <f t="shared" si="1352"/>
        <v>1192409.2232462533</v>
      </c>
      <c r="V1806" s="23">
        <f t="shared" si="1353"/>
        <v>0</v>
      </c>
      <c r="W1806" s="23">
        <f t="shared" si="1319"/>
        <v>0</v>
      </c>
      <c r="X1806" s="23">
        <f t="shared" si="1354"/>
        <v>32467244.289870419</v>
      </c>
      <c r="Y1806" s="23">
        <f t="shared" si="1336"/>
        <v>13825559.361691331</v>
      </c>
      <c r="Z1806" s="3">
        <f t="shared" si="1337"/>
        <v>0</v>
      </c>
      <c r="AA1806" s="23">
        <f t="shared" si="1338"/>
        <v>58716405.416843727</v>
      </c>
      <c r="AB1806" s="26">
        <f t="shared" si="1355"/>
        <v>70086276.274228662</v>
      </c>
      <c r="AC1806" s="23">
        <f t="shared" si="1356"/>
        <v>74889487.274228647</v>
      </c>
      <c r="AD1806" s="23">
        <f t="shared" si="1362"/>
        <v>4803211</v>
      </c>
      <c r="AE1806" s="24">
        <f t="shared" si="1323"/>
        <v>70086276.274228647</v>
      </c>
      <c r="AF1806" s="3">
        <f t="shared" si="1357"/>
        <v>0</v>
      </c>
      <c r="AG1806" s="2">
        <f t="shared" si="1339"/>
        <v>0</v>
      </c>
      <c r="AH1806" s="2">
        <f t="shared" si="1340"/>
        <v>125.49494089954075</v>
      </c>
      <c r="AI1806" s="23">
        <f t="shared" si="1363"/>
        <v>9440054299.1005039</v>
      </c>
      <c r="AJ1806" s="23">
        <f t="shared" si="1341"/>
        <v>6219.922423797766</v>
      </c>
      <c r="AK1806" s="23">
        <f t="shared" si="1342"/>
        <v>0</v>
      </c>
      <c r="AL1806" s="23">
        <f t="shared" si="1320"/>
        <v>0</v>
      </c>
      <c r="AM1806" s="23">
        <f t="shared" si="1321"/>
        <v>0</v>
      </c>
      <c r="AN1806" s="16">
        <f t="shared" si="1358"/>
        <v>0</v>
      </c>
      <c r="AO1806" s="23">
        <f t="shared" si="1359"/>
        <v>0</v>
      </c>
      <c r="AP1806" s="22">
        <f t="shared" si="1360"/>
        <v>0</v>
      </c>
      <c r="AQ1806" s="30">
        <f t="shared" si="1343"/>
        <v>7936187523.7348166</v>
      </c>
      <c r="AR1806" s="28">
        <f t="shared" si="1344"/>
        <v>3815850940.8655829</v>
      </c>
      <c r="AS1806" s="25">
        <f t="shared" si="1345"/>
        <v>200337590.02425668</v>
      </c>
      <c r="AT1806" s="32">
        <f t="shared" si="1346"/>
        <v>0</v>
      </c>
      <c r="AU1806" s="23">
        <f t="shared" si="1347"/>
        <v>0</v>
      </c>
      <c r="AV1806" s="22">
        <f t="shared" si="1348"/>
        <v>1115287292.8971841</v>
      </c>
      <c r="AW1806" s="31">
        <f t="shared" si="1361"/>
        <v>5399867093.9482269</v>
      </c>
    </row>
    <row r="1807" spans="1:53" x14ac:dyDescent="0.25">
      <c r="A1807">
        <f t="shared" si="1322"/>
        <v>599</v>
      </c>
      <c r="B1807" t="s">
        <v>7</v>
      </c>
      <c r="C1807" s="27">
        <f t="shared" si="1326"/>
        <v>0</v>
      </c>
      <c r="D1807" s="27">
        <f t="shared" si="1349"/>
        <v>0</v>
      </c>
      <c r="E1807" s="27" t="b">
        <f t="shared" si="1325"/>
        <v>1</v>
      </c>
      <c r="F1807" s="29">
        <f t="shared" si="1327"/>
        <v>0</v>
      </c>
      <c r="G1807" s="27">
        <f t="shared" si="1350"/>
        <v>0</v>
      </c>
      <c r="H1807" s="22">
        <f t="shared" si="1328"/>
        <v>21988682747.258026</v>
      </c>
      <c r="I1807" s="23">
        <f t="shared" si="1329"/>
        <v>132580106.5049091</v>
      </c>
      <c r="J1807" s="23">
        <f t="shared" si="1330"/>
        <v>1086</v>
      </c>
      <c r="K1807" s="19">
        <f t="shared" si="1351"/>
        <v>225.0831931027827</v>
      </c>
      <c r="L1807" s="16">
        <f t="shared" si="1331"/>
        <v>151.6717069709982</v>
      </c>
      <c r="M1807" s="23">
        <f>M1806-IF($B1807="B",(Percent_Rent_In_Elsies*2.49%/12 * H1806)/K1806,0)+IF($B1807="D",N1807,0)+IF(B1807="D",AK1806)+IF(B1807="C",F1806*90%)-(Y1807-Y1806)-IF($B1807="A",Q1806/K1806) + IF($B1807="A",Q1806/K1806)</f>
        <v>-36216696.801117927</v>
      </c>
      <c r="N1807" s="23">
        <f t="shared" si="1332"/>
        <v>0</v>
      </c>
      <c r="O1807" s="22">
        <f t="shared" si="1333"/>
        <v>0</v>
      </c>
      <c r="P1807" s="22">
        <f t="shared" ref="P1807:P1870" si="1364">IF(AG1807 &gt; Retail_Freeze_Above, O1806,0)</f>
        <v>0</v>
      </c>
      <c r="Q1807" s="22">
        <f t="shared" ref="Q1807:Q1870" si="1365">IF(AG1807&lt;=Retail_Freeze_Above,O1806,0)</f>
        <v>0</v>
      </c>
      <c r="R1807" s="22">
        <f t="shared" si="1334"/>
        <v>246025330.98110303</v>
      </c>
      <c r="S1807" s="16">
        <f t="shared" si="1324"/>
        <v>22365939.180100273</v>
      </c>
      <c r="T1807" s="15">
        <f t="shared" si="1335"/>
        <v>0</v>
      </c>
      <c r="U1807" s="23">
        <f t="shared" si="1352"/>
        <v>1093041.7879757322</v>
      </c>
      <c r="V1807" s="23">
        <f t="shared" si="1353"/>
        <v>99367.435270521106</v>
      </c>
      <c r="W1807" s="23">
        <f t="shared" ref="W1807:W1870" si="1366">IF($B1807="E",0,W1806+IF(B1807="D",V1806,0)+IF($B1807="A",G1807))-IF($B1807="D",N1807)+IF($B1807="A",Q1806/K1806)</f>
        <v>0</v>
      </c>
      <c r="X1807" s="23">
        <f t="shared" si="1354"/>
        <v>32467244.289870419</v>
      </c>
      <c r="Y1807" s="23">
        <f t="shared" si="1336"/>
        <v>13825559.361691331</v>
      </c>
      <c r="Z1807" s="3">
        <f t="shared" si="1337"/>
        <v>0</v>
      </c>
      <c r="AA1807" s="23">
        <f t="shared" si="1338"/>
        <v>58716405.416843727</v>
      </c>
      <c r="AB1807" s="26">
        <f t="shared" si="1355"/>
        <v>70086276.274228662</v>
      </c>
      <c r="AC1807" s="23">
        <f t="shared" si="1356"/>
        <v>74889487.274228647</v>
      </c>
      <c r="AD1807" s="23">
        <f t="shared" si="1362"/>
        <v>4803211</v>
      </c>
      <c r="AE1807" s="24">
        <f t="shared" si="1323"/>
        <v>70086276.274228647</v>
      </c>
      <c r="AF1807" s="3">
        <f t="shared" si="1357"/>
        <v>0</v>
      </c>
      <c r="AG1807" s="2">
        <f t="shared" si="1339"/>
        <v>0</v>
      </c>
      <c r="AH1807" s="2">
        <f t="shared" si="1340"/>
        <v>125.49494089954078</v>
      </c>
      <c r="AI1807" s="23">
        <f t="shared" si="1363"/>
        <v>9440054299.1005039</v>
      </c>
      <c r="AJ1807" s="23">
        <f t="shared" si="1341"/>
        <v>6219.922423797766</v>
      </c>
      <c r="AK1807" s="23">
        <f t="shared" si="1342"/>
        <v>0</v>
      </c>
      <c r="AL1807" s="23">
        <f t="shared" si="1320"/>
        <v>2331429.2068843842</v>
      </c>
      <c r="AM1807" s="23">
        <f t="shared" si="1321"/>
        <v>2175196320.5095835</v>
      </c>
      <c r="AN1807" s="16">
        <f t="shared" si="1358"/>
        <v>0</v>
      </c>
      <c r="AO1807" s="23">
        <f t="shared" si="1359"/>
        <v>101354.78369485668</v>
      </c>
      <c r="AP1807" s="22">
        <f t="shared" si="1360"/>
        <v>22813258.350280199</v>
      </c>
      <c r="AQ1807" s="30">
        <f t="shared" si="1343"/>
        <v>7981620127.739399</v>
      </c>
      <c r="AR1807" s="28">
        <f t="shared" si="1344"/>
        <v>3838470286.5198855</v>
      </c>
      <c r="AS1807" s="25">
        <f t="shared" si="1345"/>
        <v>200337590.02425668</v>
      </c>
      <c r="AT1807" s="32">
        <f t="shared" si="1346"/>
        <v>0</v>
      </c>
      <c r="AU1807" s="23">
        <f t="shared" si="1347"/>
        <v>0</v>
      </c>
      <c r="AV1807" s="22">
        <f t="shared" si="1348"/>
        <v>1115287292.8971841</v>
      </c>
      <c r="AW1807" s="31">
        <f t="shared" si="1361"/>
        <v>5445299697.9528093</v>
      </c>
    </row>
    <row r="1808" spans="1:53" x14ac:dyDescent="0.25">
      <c r="A1808">
        <f t="shared" si="1322"/>
        <v>599</v>
      </c>
      <c r="B1808" t="s">
        <v>8</v>
      </c>
      <c r="C1808" s="27">
        <f t="shared" si="1326"/>
        <v>0</v>
      </c>
      <c r="D1808" s="27">
        <f t="shared" si="1349"/>
        <v>0</v>
      </c>
      <c r="E1808" s="27" t="b">
        <f t="shared" si="1325"/>
        <v>1</v>
      </c>
      <c r="F1808" s="29">
        <f t="shared" si="1327"/>
        <v>0</v>
      </c>
      <c r="G1808" s="27">
        <f t="shared" si="1350"/>
        <v>0</v>
      </c>
      <c r="H1808" s="22">
        <f t="shared" si="1328"/>
        <v>21988682747.258026</v>
      </c>
      <c r="I1808" s="23">
        <f t="shared" si="1329"/>
        <v>132580106.5049091</v>
      </c>
      <c r="J1808" s="23">
        <f t="shared" si="1330"/>
        <v>1086</v>
      </c>
      <c r="K1808" s="19">
        <f t="shared" si="1351"/>
        <v>225.0831931027827</v>
      </c>
      <c r="L1808" s="16">
        <f t="shared" si="1331"/>
        <v>151.6717069709982</v>
      </c>
      <c r="M1808" s="23">
        <f>M1807-IF($B1808="B",(Percent_Rent_In_Elsies*2.49%/12 * H1807)/K1807,0)+IF($B1808="D",N1808,0)+IF(B1808="D",AK1807)+IF(B1808="C",F1807*90%)-(Y1808-Y1807)-IF($B1808="A",Q1807/K1807) + IF($B1808="A",Q1807/K1807)</f>
        <v>-36216696.801117927</v>
      </c>
      <c r="N1808" s="23">
        <f t="shared" si="1332"/>
        <v>0</v>
      </c>
      <c r="O1808" s="22">
        <f t="shared" si="1333"/>
        <v>0</v>
      </c>
      <c r="P1808" s="22">
        <f t="shared" si="1364"/>
        <v>0</v>
      </c>
      <c r="Q1808" s="22">
        <f t="shared" si="1365"/>
        <v>0</v>
      </c>
      <c r="R1808" s="22">
        <f t="shared" si="1334"/>
        <v>268838589.33138323</v>
      </c>
      <c r="S1808" s="16">
        <f t="shared" si="1324"/>
        <v>22365939.180100273</v>
      </c>
      <c r="T1808" s="15">
        <f t="shared" si="1335"/>
        <v>0</v>
      </c>
      <c r="U1808" s="23">
        <f t="shared" si="1352"/>
        <v>1194396.571670589</v>
      </c>
      <c r="V1808" s="23">
        <f t="shared" si="1353"/>
        <v>99367.435270521106</v>
      </c>
      <c r="W1808" s="23">
        <f t="shared" si="1366"/>
        <v>0</v>
      </c>
      <c r="X1808" s="23">
        <f t="shared" si="1354"/>
        <v>32467244.289870419</v>
      </c>
      <c r="Y1808" s="23">
        <f t="shared" si="1336"/>
        <v>13825559.361691331</v>
      </c>
      <c r="Z1808" s="3">
        <f t="shared" si="1337"/>
        <v>0</v>
      </c>
      <c r="AA1808" s="23">
        <f t="shared" si="1338"/>
        <v>58716405.416843727</v>
      </c>
      <c r="AB1808" s="26">
        <f t="shared" si="1355"/>
        <v>70086276.274228662</v>
      </c>
      <c r="AC1808" s="23">
        <f t="shared" si="1356"/>
        <v>74889487.274228647</v>
      </c>
      <c r="AD1808" s="23">
        <f t="shared" si="1362"/>
        <v>4803211</v>
      </c>
      <c r="AE1808" s="24">
        <f t="shared" si="1323"/>
        <v>70086276.274228647</v>
      </c>
      <c r="AF1808" s="3">
        <f t="shared" si="1357"/>
        <v>1E-4</v>
      </c>
      <c r="AG1808" s="2">
        <f t="shared" si="1339"/>
        <v>0</v>
      </c>
      <c r="AH1808" s="2">
        <f t="shared" si="1340"/>
        <v>125.49494089954078</v>
      </c>
      <c r="AI1808" s="23">
        <f t="shared" si="1363"/>
        <v>9440054299.1005039</v>
      </c>
      <c r="AJ1808" s="23">
        <f t="shared" si="1341"/>
        <v>6219.922423797766</v>
      </c>
      <c r="AK1808" s="23">
        <f t="shared" si="1342"/>
        <v>59896.432263010895</v>
      </c>
      <c r="AL1808" s="23">
        <f t="shared" ref="AL1808:AL1871" si="1367">IF($B1808="B",AI1808-AI1803,0)</f>
        <v>0</v>
      </c>
      <c r="AM1808" s="23">
        <f t="shared" si="1321"/>
        <v>0</v>
      </c>
      <c r="AN1808" s="16">
        <f t="shared" si="1358"/>
        <v>0</v>
      </c>
      <c r="AO1808" s="23">
        <f t="shared" si="1359"/>
        <v>0</v>
      </c>
      <c r="AP1808" s="22">
        <f t="shared" si="1360"/>
        <v>0</v>
      </c>
      <c r="AQ1808" s="30">
        <f t="shared" si="1343"/>
        <v>7981620127.739399</v>
      </c>
      <c r="AR1808" s="28">
        <f t="shared" si="1344"/>
        <v>3838470286.5198855</v>
      </c>
      <c r="AS1808" s="25">
        <f t="shared" si="1345"/>
        <v>200337590.02425668</v>
      </c>
      <c r="AT1808" s="32">
        <f t="shared" si="1346"/>
        <v>0</v>
      </c>
      <c r="AU1808" s="23">
        <f t="shared" si="1347"/>
        <v>0</v>
      </c>
      <c r="AV1808" s="22">
        <f t="shared" si="1348"/>
        <v>1115287292.8971841</v>
      </c>
      <c r="AW1808" s="31">
        <f t="shared" si="1361"/>
        <v>5445299697.9528093</v>
      </c>
    </row>
    <row r="1809" spans="1:53" x14ac:dyDescent="0.25">
      <c r="A1809" s="21">
        <f t="shared" si="1322"/>
        <v>599</v>
      </c>
      <c r="B1809" s="21" t="s">
        <v>9</v>
      </c>
      <c r="C1809" s="27">
        <f t="shared" si="1326"/>
        <v>0</v>
      </c>
      <c r="D1809" s="27">
        <f t="shared" si="1349"/>
        <v>0</v>
      </c>
      <c r="E1809" s="27" t="b">
        <f t="shared" si="1325"/>
        <v>1</v>
      </c>
      <c r="F1809" s="29">
        <f t="shared" si="1327"/>
        <v>0</v>
      </c>
      <c r="G1809" s="27">
        <f t="shared" si="1350"/>
        <v>0</v>
      </c>
      <c r="H1809" s="22">
        <f t="shared" si="1328"/>
        <v>21988682747.258026</v>
      </c>
      <c r="I1809" s="23">
        <f t="shared" si="1329"/>
        <v>132580106.5049091</v>
      </c>
      <c r="J1809" s="23">
        <f t="shared" si="1330"/>
        <v>1086</v>
      </c>
      <c r="K1809" s="19">
        <f t="shared" si="1351"/>
        <v>225.0831931027827</v>
      </c>
      <c r="L1809" s="16">
        <f t="shared" si="1331"/>
        <v>151.6717069709982</v>
      </c>
      <c r="M1809" s="23">
        <f>M1808-IF($B1809="B",(Percent_Rent_In_Elsies*2.49%/12 * H1808)/K1808,0)+IF($B1809="D",N1809,0)+IF(B1809="D",AK1808)+IF(B1809="C",F1808*90%)-(Y1809-Y1808)-IF($B1809="A",Q1808/K1808) + IF($B1809="A",Q1808/K1808)</f>
        <v>-36156800.368854918</v>
      </c>
      <c r="N1809" s="23">
        <f t="shared" si="1332"/>
        <v>0</v>
      </c>
      <c r="O1809" s="22">
        <f t="shared" si="1333"/>
        <v>15626347.195489034</v>
      </c>
      <c r="P1809" s="22">
        <f t="shared" si="1364"/>
        <v>0</v>
      </c>
      <c r="Q1809" s="22">
        <f t="shared" si="1365"/>
        <v>0</v>
      </c>
      <c r="R1809" s="22">
        <f t="shared" si="1334"/>
        <v>268838589.33138323</v>
      </c>
      <c r="S1809" s="16">
        <f t="shared" si="1324"/>
        <v>0</v>
      </c>
      <c r="T1809" s="15">
        <f t="shared" si="1335"/>
        <v>6739591.9846112393</v>
      </c>
      <c r="U1809" s="23">
        <f t="shared" si="1352"/>
        <v>1194396.571670589</v>
      </c>
      <c r="V1809" s="23">
        <f t="shared" si="1353"/>
        <v>0</v>
      </c>
      <c r="W1809" s="23">
        <f t="shared" si="1366"/>
        <v>99367.435270521106</v>
      </c>
      <c r="X1809" s="23">
        <f t="shared" si="1354"/>
        <v>32467244.289870419</v>
      </c>
      <c r="Y1809" s="23">
        <f t="shared" si="1336"/>
        <v>13825559.361691331</v>
      </c>
      <c r="Z1809" s="3">
        <f t="shared" si="1337"/>
        <v>0</v>
      </c>
      <c r="AA1809" s="23">
        <f t="shared" si="1338"/>
        <v>58656508.984580718</v>
      </c>
      <c r="AB1809" s="26">
        <f t="shared" si="1355"/>
        <v>70086276.274228662</v>
      </c>
      <c r="AC1809" s="23">
        <f t="shared" si="1356"/>
        <v>74889487.274228647</v>
      </c>
      <c r="AD1809" s="23">
        <f t="shared" si="1362"/>
        <v>4803211</v>
      </c>
      <c r="AE1809" s="24">
        <f t="shared" si="1323"/>
        <v>70086276.274228647</v>
      </c>
      <c r="AF1809" s="3">
        <f t="shared" si="1357"/>
        <v>0</v>
      </c>
      <c r="AG1809" s="2">
        <f t="shared" si="1339"/>
        <v>0</v>
      </c>
      <c r="AH1809" s="2">
        <f t="shared" si="1340"/>
        <v>125.49494089954078</v>
      </c>
      <c r="AI1809" s="23">
        <f t="shared" si="1363"/>
        <v>9430424527.5082016</v>
      </c>
      <c r="AJ1809" s="23">
        <f t="shared" si="1341"/>
        <v>6219.922423797766</v>
      </c>
      <c r="AK1809" s="23">
        <f t="shared" si="1342"/>
        <v>0</v>
      </c>
      <c r="AL1809" s="23">
        <f t="shared" si="1367"/>
        <v>0</v>
      </c>
      <c r="AM1809" s="23">
        <f t="shared" ref="AM1809:AM1872" si="1368">IF($B1809="B",50%*AL1809*30%*AJ1809,0)</f>
        <v>0</v>
      </c>
      <c r="AN1809" s="16">
        <f t="shared" si="1358"/>
        <v>0</v>
      </c>
      <c r="AO1809" s="23">
        <f t="shared" si="1359"/>
        <v>0</v>
      </c>
      <c r="AP1809" s="22">
        <f t="shared" si="1360"/>
        <v>0</v>
      </c>
      <c r="AQ1809" s="30">
        <f t="shared" si="1343"/>
        <v>7981620127.739399</v>
      </c>
      <c r="AR1809" s="28">
        <f t="shared" si="1344"/>
        <v>3838470286.5198855</v>
      </c>
      <c r="AS1809" s="25">
        <f t="shared" si="1345"/>
        <v>200337590.02425668</v>
      </c>
      <c r="AT1809" s="32">
        <f t="shared" si="1346"/>
        <v>0</v>
      </c>
      <c r="AU1809" s="23">
        <f t="shared" si="1347"/>
        <v>0</v>
      </c>
      <c r="AV1809" s="22">
        <f t="shared" si="1348"/>
        <v>1115287292.8971841</v>
      </c>
      <c r="AW1809" s="31">
        <f t="shared" si="1361"/>
        <v>5445299697.9528093</v>
      </c>
      <c r="AX1809" s="21"/>
      <c r="AY1809" s="21"/>
      <c r="AZ1809" s="21"/>
      <c r="BA1809" s="21"/>
    </row>
    <row r="1810" spans="1:53" x14ac:dyDescent="0.25">
      <c r="A1810" s="21">
        <f t="shared" si="1322"/>
        <v>599</v>
      </c>
      <c r="B1810" s="21" t="s">
        <v>28</v>
      </c>
      <c r="C1810" s="27">
        <f t="shared" si="1326"/>
        <v>0</v>
      </c>
      <c r="D1810" s="27">
        <f t="shared" si="1349"/>
        <v>0</v>
      </c>
      <c r="E1810" s="27" t="b">
        <f t="shared" si="1325"/>
        <v>1</v>
      </c>
      <c r="F1810" s="29">
        <f t="shared" si="1327"/>
        <v>0</v>
      </c>
      <c r="G1810" s="27">
        <f t="shared" si="1350"/>
        <v>0</v>
      </c>
      <c r="H1810" s="22">
        <f t="shared" si="1328"/>
        <v>21988682747.258026</v>
      </c>
      <c r="I1810" s="23">
        <f t="shared" si="1329"/>
        <v>132580106.5049091</v>
      </c>
      <c r="J1810" s="23">
        <f t="shared" si="1330"/>
        <v>1086</v>
      </c>
      <c r="K1810" s="19">
        <f t="shared" si="1351"/>
        <v>225.0831931027827</v>
      </c>
      <c r="L1810" s="16">
        <f t="shared" si="1331"/>
        <v>151.6717069709982</v>
      </c>
      <c r="M1810" s="23">
        <f>M1809-IF($B1810="B",(Percent_Rent_In_Elsies*2.49%/12 * H1809)/K1809,0)+IF($B1810="D",N1810,0)+IF(B1810="D",AK1809)+IF(B1810="C",F1809*90%)-(Y1810-Y1809)-IF($B1810="A",Q1809/K1809) + IF($B1810="A",Q1809/K1809)</f>
        <v>-36156800.368854918</v>
      </c>
      <c r="N1810" s="23">
        <f t="shared" si="1332"/>
        <v>0</v>
      </c>
      <c r="O1810" s="22">
        <f t="shared" si="1333"/>
        <v>0</v>
      </c>
      <c r="P1810" s="22">
        <f t="shared" si="1364"/>
        <v>15626347.195489034</v>
      </c>
      <c r="Q1810" s="22">
        <f t="shared" si="1365"/>
        <v>0</v>
      </c>
      <c r="R1810" s="22">
        <f t="shared" si="1334"/>
        <v>268838589.33138323</v>
      </c>
      <c r="S1810" s="16">
        <f t="shared" si="1324"/>
        <v>0</v>
      </c>
      <c r="T1810" s="15">
        <f t="shared" si="1335"/>
        <v>0</v>
      </c>
      <c r="U1810" s="23">
        <f t="shared" si="1352"/>
        <v>1194396.571670589</v>
      </c>
      <c r="V1810" s="23">
        <f t="shared" si="1353"/>
        <v>0</v>
      </c>
      <c r="W1810" s="23">
        <f t="shared" si="1366"/>
        <v>0</v>
      </c>
      <c r="X1810" s="23">
        <f t="shared" si="1354"/>
        <v>32467244.289870419</v>
      </c>
      <c r="Y1810" s="23">
        <f t="shared" si="1336"/>
        <v>13825559.361691331</v>
      </c>
      <c r="Z1810" s="3">
        <f t="shared" si="1337"/>
        <v>4968.3717635260564</v>
      </c>
      <c r="AA1810" s="23">
        <f t="shared" si="1338"/>
        <v>58731034.561033607</v>
      </c>
      <c r="AB1810" s="26">
        <f t="shared" si="1355"/>
        <v>70086276.274228662</v>
      </c>
      <c r="AC1810" s="23">
        <f t="shared" si="1356"/>
        <v>74889487.274228647</v>
      </c>
      <c r="AD1810" s="23">
        <f t="shared" si="1362"/>
        <v>4803211</v>
      </c>
      <c r="AE1810" s="24">
        <f t="shared" si="1323"/>
        <v>70086276.274228647</v>
      </c>
      <c r="AF1810" s="3">
        <f t="shared" si="1357"/>
        <v>0</v>
      </c>
      <c r="AG1810" s="2">
        <f t="shared" si="1339"/>
        <v>596204611.62312675</v>
      </c>
      <c r="AH1810" s="2">
        <f t="shared" si="1340"/>
        <v>125.49494089954078</v>
      </c>
      <c r="AI1810" s="23">
        <f t="shared" si="1363"/>
        <v>9442406280.8766594</v>
      </c>
      <c r="AJ1810" s="23">
        <f t="shared" si="1341"/>
        <v>6219.922423797766</v>
      </c>
      <c r="AK1810" s="23">
        <f t="shared" si="1342"/>
        <v>0</v>
      </c>
      <c r="AL1810" s="23">
        <f t="shared" si="1367"/>
        <v>0</v>
      </c>
      <c r="AM1810" s="23">
        <f t="shared" si="1368"/>
        <v>0</v>
      </c>
      <c r="AN1810" s="16">
        <f t="shared" si="1358"/>
        <v>0</v>
      </c>
      <c r="AO1810" s="23">
        <f t="shared" si="1359"/>
        <v>0</v>
      </c>
      <c r="AP1810" s="22">
        <f t="shared" si="1360"/>
        <v>0</v>
      </c>
      <c r="AQ1810" s="30">
        <f t="shared" si="1343"/>
        <v>7981620127.739399</v>
      </c>
      <c r="AR1810" s="28">
        <f t="shared" si="1344"/>
        <v>3838470286.5198855</v>
      </c>
      <c r="AS1810" s="25">
        <f t="shared" si="1345"/>
        <v>200337590.02425668</v>
      </c>
      <c r="AT1810" s="32">
        <f t="shared" si="1346"/>
        <v>9936.7435270521128</v>
      </c>
      <c r="AU1810" s="23">
        <f t="shared" si="1347"/>
        <v>9936.7435270521128</v>
      </c>
      <c r="AV1810" s="22">
        <f t="shared" si="1348"/>
        <v>1122026884.8817954</v>
      </c>
      <c r="AW1810" s="31">
        <f t="shared" si="1361"/>
        <v>5445299697.9528103</v>
      </c>
      <c r="AX1810" s="21"/>
      <c r="AY1810" s="21"/>
      <c r="AZ1810" s="21"/>
      <c r="BA1810" s="21"/>
    </row>
    <row r="1811" spans="1:53" x14ac:dyDescent="0.25">
      <c r="A1811">
        <f t="shared" si="1322"/>
        <v>600</v>
      </c>
      <c r="B1811" t="s">
        <v>6</v>
      </c>
      <c r="C1811" s="27">
        <f t="shared" si="1326"/>
        <v>0</v>
      </c>
      <c r="D1811" s="27">
        <f t="shared" si="1349"/>
        <v>0</v>
      </c>
      <c r="E1811" s="27" t="b">
        <f t="shared" si="1325"/>
        <v>1</v>
      </c>
      <c r="F1811" s="29">
        <f t="shared" si="1327"/>
        <v>0</v>
      </c>
      <c r="G1811" s="27">
        <f t="shared" si="1350"/>
        <v>0</v>
      </c>
      <c r="H1811" s="22">
        <f t="shared" si="1328"/>
        <v>22025330551.836792</v>
      </c>
      <c r="I1811" s="23">
        <f t="shared" si="1329"/>
        <v>132580106.5049091</v>
      </c>
      <c r="J1811" s="23">
        <f t="shared" si="1330"/>
        <v>1086</v>
      </c>
      <c r="K1811" s="19">
        <f t="shared" si="1351"/>
        <v>225.0831931027827</v>
      </c>
      <c r="L1811" s="16">
        <f t="shared" si="1331"/>
        <v>151.92449314928319</v>
      </c>
      <c r="M1811" s="23">
        <f>M1810-IF($B1811="B",(Percent_Rent_In_Elsies*2.49%/12 * H1810)/K1810,0)+IF($B1811="D",N1811,0)+IF(B1811="D",AK1810)+IF(B1811="C",F1810*90%)-(Y1811-Y1810)-IF($B1811="A",Q1810/K1810) + IF($B1811="A",Q1810/K1810)</f>
        <v>-36156800.368854918</v>
      </c>
      <c r="N1811" s="23">
        <f t="shared" si="1332"/>
        <v>0</v>
      </c>
      <c r="O1811" s="22">
        <f t="shared" si="1333"/>
        <v>0</v>
      </c>
      <c r="P1811" s="22">
        <f t="shared" si="1364"/>
        <v>0</v>
      </c>
      <c r="Q1811" s="22">
        <f t="shared" si="1365"/>
        <v>0</v>
      </c>
      <c r="R1811" s="22">
        <f t="shared" si="1334"/>
        <v>268838589.33138323</v>
      </c>
      <c r="S1811" s="16">
        <f t="shared" si="1324"/>
        <v>0</v>
      </c>
      <c r="T1811" s="15">
        <f t="shared" si="1335"/>
        <v>0</v>
      </c>
      <c r="U1811" s="23">
        <f t="shared" si="1352"/>
        <v>1194396.571670589</v>
      </c>
      <c r="V1811" s="23">
        <f t="shared" si="1353"/>
        <v>0</v>
      </c>
      <c r="W1811" s="23">
        <f t="shared" si="1366"/>
        <v>0</v>
      </c>
      <c r="X1811" s="23">
        <f t="shared" si="1354"/>
        <v>32492086.148688048</v>
      </c>
      <c r="Y1811" s="23">
        <f t="shared" si="1336"/>
        <v>13825559.361691331</v>
      </c>
      <c r="Z1811" s="3">
        <f t="shared" si="1337"/>
        <v>0</v>
      </c>
      <c r="AA1811" s="23">
        <f t="shared" si="1338"/>
        <v>58731034.561033607</v>
      </c>
      <c r="AB1811" s="26">
        <f t="shared" si="1355"/>
        <v>70086276.274228662</v>
      </c>
      <c r="AC1811" s="23">
        <f t="shared" si="1356"/>
        <v>74889487.274228647</v>
      </c>
      <c r="AD1811" s="23">
        <f t="shared" si="1362"/>
        <v>4803211</v>
      </c>
      <c r="AE1811" s="24">
        <f t="shared" si="1323"/>
        <v>70086276.274228647</v>
      </c>
      <c r="AF1811" s="3">
        <f t="shared" si="1357"/>
        <v>0</v>
      </c>
      <c r="AG1811" s="2">
        <f t="shared" si="1339"/>
        <v>0</v>
      </c>
      <c r="AH1811" s="2">
        <f t="shared" si="1340"/>
        <v>125.70409913437335</v>
      </c>
      <c r="AI1811" s="23">
        <f t="shared" si="1363"/>
        <v>9442406280.8766594</v>
      </c>
      <c r="AJ1811" s="23">
        <f t="shared" si="1341"/>
        <v>6219.922423797766</v>
      </c>
      <c r="AK1811" s="23">
        <f t="shared" si="1342"/>
        <v>0</v>
      </c>
      <c r="AL1811" s="23">
        <f t="shared" si="1367"/>
        <v>0</v>
      </c>
      <c r="AM1811" s="23">
        <f t="shared" si="1368"/>
        <v>0</v>
      </c>
      <c r="AN1811" s="16">
        <f t="shared" si="1358"/>
        <v>0</v>
      </c>
      <c r="AO1811" s="23">
        <f t="shared" si="1359"/>
        <v>0</v>
      </c>
      <c r="AP1811" s="22">
        <f t="shared" si="1360"/>
        <v>0</v>
      </c>
      <c r="AQ1811" s="30">
        <f t="shared" si="1343"/>
        <v>7981620127.739399</v>
      </c>
      <c r="AR1811" s="28">
        <f t="shared" si="1344"/>
        <v>3838470286.5198855</v>
      </c>
      <c r="AS1811" s="25">
        <f t="shared" si="1345"/>
        <v>200337590.02425668</v>
      </c>
      <c r="AT1811" s="32">
        <f t="shared" si="1346"/>
        <v>0</v>
      </c>
      <c r="AU1811" s="23">
        <f t="shared" si="1347"/>
        <v>0</v>
      </c>
      <c r="AV1811" s="22">
        <f t="shared" si="1348"/>
        <v>1122026884.8817954</v>
      </c>
      <c r="AW1811" s="31">
        <f t="shared" si="1361"/>
        <v>5429673350.7573204</v>
      </c>
    </row>
    <row r="1812" spans="1:53" x14ac:dyDescent="0.25">
      <c r="A1812">
        <f t="shared" si="1322"/>
        <v>600</v>
      </c>
      <c r="B1812" t="s">
        <v>7</v>
      </c>
      <c r="C1812" s="27">
        <f t="shared" si="1326"/>
        <v>0</v>
      </c>
      <c r="D1812" s="27">
        <f t="shared" si="1349"/>
        <v>0</v>
      </c>
      <c r="E1812" s="27" t="b">
        <f t="shared" si="1325"/>
        <v>1</v>
      </c>
      <c r="F1812" s="29">
        <f t="shared" si="1327"/>
        <v>0</v>
      </c>
      <c r="G1812" s="27">
        <f t="shared" si="1350"/>
        <v>0</v>
      </c>
      <c r="H1812" s="22">
        <f t="shared" si="1328"/>
        <v>22025330551.836792</v>
      </c>
      <c r="I1812" s="23">
        <f t="shared" si="1329"/>
        <v>132580106.5049091</v>
      </c>
      <c r="J1812" s="23">
        <f t="shared" si="1330"/>
        <v>1086</v>
      </c>
      <c r="K1812" s="19">
        <f t="shared" si="1351"/>
        <v>225.0831931027827</v>
      </c>
      <c r="L1812" s="16">
        <f t="shared" si="1331"/>
        <v>151.92449314928319</v>
      </c>
      <c r="M1812" s="23">
        <f>M1811-IF($B1812="B",(Percent_Rent_In_Elsies*2.49%/12 * H1811)/K1811,0)+IF($B1812="D",N1812,0)+IF(B1812="D",AK1811)+IF(B1812="C",F1811*90%)-(Y1812-Y1811)-IF($B1812="A",Q1811/K1811) + IF($B1812="A",Q1811/K1811)</f>
        <v>-36258324.077189267</v>
      </c>
      <c r="N1812" s="23">
        <f t="shared" si="1332"/>
        <v>0</v>
      </c>
      <c r="O1812" s="22">
        <f t="shared" si="1333"/>
        <v>0</v>
      </c>
      <c r="P1812" s="22">
        <f t="shared" si="1364"/>
        <v>0</v>
      </c>
      <c r="Q1812" s="22">
        <f t="shared" si="1365"/>
        <v>0</v>
      </c>
      <c r="R1812" s="22">
        <f t="shared" si="1334"/>
        <v>246435373.55376795</v>
      </c>
      <c r="S1812" s="16">
        <f t="shared" si="1324"/>
        <v>22403215.777615268</v>
      </c>
      <c r="T1812" s="15">
        <f t="shared" si="1335"/>
        <v>0</v>
      </c>
      <c r="U1812" s="23">
        <f t="shared" si="1352"/>
        <v>1094863.5240313732</v>
      </c>
      <c r="V1812" s="23">
        <f t="shared" si="1353"/>
        <v>99533.047639215758</v>
      </c>
      <c r="W1812" s="23">
        <f t="shared" si="1366"/>
        <v>0</v>
      </c>
      <c r="X1812" s="23">
        <f t="shared" si="1354"/>
        <v>32492086.148688048</v>
      </c>
      <c r="Y1812" s="23">
        <f t="shared" si="1336"/>
        <v>13825559.361691331</v>
      </c>
      <c r="Z1812" s="3">
        <f t="shared" si="1337"/>
        <v>0</v>
      </c>
      <c r="AA1812" s="23">
        <f t="shared" si="1338"/>
        <v>58731034.561033607</v>
      </c>
      <c r="AB1812" s="26">
        <f t="shared" si="1355"/>
        <v>70086276.274228647</v>
      </c>
      <c r="AC1812" s="23">
        <f t="shared" si="1356"/>
        <v>74889487.274228647</v>
      </c>
      <c r="AD1812" s="23">
        <f t="shared" si="1362"/>
        <v>4803211</v>
      </c>
      <c r="AE1812" s="24">
        <f t="shared" si="1323"/>
        <v>70086276.274228647</v>
      </c>
      <c r="AF1812" s="3">
        <f t="shared" si="1357"/>
        <v>0</v>
      </c>
      <c r="AG1812" s="2">
        <f t="shared" si="1339"/>
        <v>0</v>
      </c>
      <c r="AH1812" s="2">
        <f t="shared" si="1340"/>
        <v>125.70409913437335</v>
      </c>
      <c r="AI1812" s="23">
        <f t="shared" si="1363"/>
        <v>9442406280.8766594</v>
      </c>
      <c r="AJ1812" s="23">
        <f t="shared" si="1341"/>
        <v>6219.922423797766</v>
      </c>
      <c r="AK1812" s="23">
        <f t="shared" si="1342"/>
        <v>0</v>
      </c>
      <c r="AL1812" s="23">
        <f t="shared" si="1367"/>
        <v>2351981.7761554718</v>
      </c>
      <c r="AM1812" s="23">
        <f t="shared" si="1368"/>
        <v>2194371628.4809675</v>
      </c>
      <c r="AN1812" s="16">
        <f t="shared" si="1358"/>
        <v>0</v>
      </c>
      <c r="AO1812" s="23">
        <f t="shared" si="1359"/>
        <v>101523.70833434814</v>
      </c>
      <c r="AP1812" s="22">
        <f t="shared" si="1360"/>
        <v>22851280.447530672</v>
      </c>
      <c r="AQ1812" s="30">
        <f t="shared" si="1343"/>
        <v>8027128452.7506561</v>
      </c>
      <c r="AR1812" s="28">
        <f t="shared" si="1344"/>
        <v>3861127331.0836124</v>
      </c>
      <c r="AS1812" s="25">
        <f t="shared" si="1345"/>
        <v>200337590.02425668</v>
      </c>
      <c r="AT1812" s="32">
        <f t="shared" si="1346"/>
        <v>0</v>
      </c>
      <c r="AU1812" s="23">
        <f t="shared" si="1347"/>
        <v>0</v>
      </c>
      <c r="AV1812" s="22">
        <f t="shared" si="1348"/>
        <v>1122026884.8817954</v>
      </c>
      <c r="AW1812" s="31">
        <f t="shared" si="1361"/>
        <v>5475181675.7685776</v>
      </c>
    </row>
    <row r="1813" spans="1:53" s="21" customFormat="1" x14ac:dyDescent="0.25">
      <c r="A1813">
        <f t="shared" si="1322"/>
        <v>600</v>
      </c>
      <c r="B1813" t="s">
        <v>8</v>
      </c>
      <c r="C1813" s="27">
        <f t="shared" si="1326"/>
        <v>0</v>
      </c>
      <c r="D1813" s="27">
        <f t="shared" si="1349"/>
        <v>0</v>
      </c>
      <c r="E1813" s="27" t="b">
        <f t="shared" si="1325"/>
        <v>1</v>
      </c>
      <c r="F1813" s="29">
        <f t="shared" si="1327"/>
        <v>0</v>
      </c>
      <c r="G1813" s="27">
        <f t="shared" si="1350"/>
        <v>0</v>
      </c>
      <c r="H1813" s="22">
        <f t="shared" si="1328"/>
        <v>22025330551.836792</v>
      </c>
      <c r="I1813" s="23">
        <f t="shared" si="1329"/>
        <v>132580106.5049091</v>
      </c>
      <c r="J1813" s="23">
        <f t="shared" si="1330"/>
        <v>1086</v>
      </c>
      <c r="K1813" s="19">
        <f t="shared" si="1351"/>
        <v>225.0831931027827</v>
      </c>
      <c r="L1813" s="16">
        <f t="shared" si="1331"/>
        <v>151.92449314928319</v>
      </c>
      <c r="M1813" s="23">
        <f>M1812-IF($B1813="B",(Percent_Rent_In_Elsies*2.49%/12 * H1812)/K1812,0)+IF($B1813="D",N1813,0)+IF(B1813="D",AK1812)+IF(B1813="C",F1812*90%)-(Y1813-Y1812)-IF($B1813="A",Q1812/K1812) + IF($B1813="A",Q1812/K1812)</f>
        <v>-36258324.077189267</v>
      </c>
      <c r="N1813" s="23">
        <f t="shared" si="1332"/>
        <v>0</v>
      </c>
      <c r="O1813" s="22">
        <f t="shared" si="1333"/>
        <v>0</v>
      </c>
      <c r="P1813" s="22">
        <f t="shared" si="1364"/>
        <v>0</v>
      </c>
      <c r="Q1813" s="22">
        <f t="shared" si="1365"/>
        <v>0</v>
      </c>
      <c r="R1813" s="22">
        <f t="shared" si="1334"/>
        <v>269286654.00129861</v>
      </c>
      <c r="S1813" s="16">
        <f t="shared" si="1324"/>
        <v>22403215.777615268</v>
      </c>
      <c r="T1813" s="15">
        <f t="shared" si="1335"/>
        <v>0</v>
      </c>
      <c r="U1813" s="23">
        <f t="shared" si="1352"/>
        <v>1196387.2323657214</v>
      </c>
      <c r="V1813" s="23">
        <f t="shared" si="1353"/>
        <v>99533.047639215758</v>
      </c>
      <c r="W1813" s="23">
        <f t="shared" si="1366"/>
        <v>0</v>
      </c>
      <c r="X1813" s="23">
        <f t="shared" si="1354"/>
        <v>32492086.148688048</v>
      </c>
      <c r="Y1813" s="23">
        <f t="shared" si="1336"/>
        <v>13825559.361691331</v>
      </c>
      <c r="Z1813" s="3">
        <f t="shared" si="1337"/>
        <v>0</v>
      </c>
      <c r="AA1813" s="23">
        <f t="shared" si="1338"/>
        <v>58731034.561033607</v>
      </c>
      <c r="AB1813" s="26">
        <f t="shared" si="1355"/>
        <v>70086276.274228662</v>
      </c>
      <c r="AC1813" s="23">
        <f t="shared" si="1356"/>
        <v>74889487.274228647</v>
      </c>
      <c r="AD1813" s="23">
        <f t="shared" si="1362"/>
        <v>4803211</v>
      </c>
      <c r="AE1813" s="24">
        <f t="shared" si="1323"/>
        <v>70086276.274228647</v>
      </c>
      <c r="AF1813" s="3">
        <f t="shared" si="1357"/>
        <v>1E-4</v>
      </c>
      <c r="AG1813" s="2">
        <f t="shared" si="1339"/>
        <v>0</v>
      </c>
      <c r="AH1813" s="2">
        <f t="shared" si="1340"/>
        <v>125.70409913437335</v>
      </c>
      <c r="AI1813" s="23">
        <f t="shared" si="1363"/>
        <v>9442406280.8766594</v>
      </c>
      <c r="AJ1813" s="23">
        <f t="shared" si="1341"/>
        <v>6219.922423797766</v>
      </c>
      <c r="AK1813" s="23">
        <f t="shared" si="1342"/>
        <v>59892.722050325945</v>
      </c>
      <c r="AL1813" s="23">
        <f t="shared" si="1367"/>
        <v>0</v>
      </c>
      <c r="AM1813" s="23">
        <f t="shared" si="1368"/>
        <v>0</v>
      </c>
      <c r="AN1813" s="16">
        <f t="shared" si="1358"/>
        <v>0</v>
      </c>
      <c r="AO1813" s="23">
        <f t="shared" si="1359"/>
        <v>0</v>
      </c>
      <c r="AP1813" s="22">
        <f t="shared" si="1360"/>
        <v>0</v>
      </c>
      <c r="AQ1813" s="30">
        <f t="shared" si="1343"/>
        <v>8027128452.7506561</v>
      </c>
      <c r="AR1813" s="28">
        <f t="shared" si="1344"/>
        <v>3861127331.0836124</v>
      </c>
      <c r="AS1813" s="25">
        <f t="shared" si="1345"/>
        <v>200337590.02425668</v>
      </c>
      <c r="AT1813" s="32">
        <f t="shared" si="1346"/>
        <v>0</v>
      </c>
      <c r="AU1813" s="23">
        <f t="shared" si="1347"/>
        <v>0</v>
      </c>
      <c r="AV1813" s="22">
        <f t="shared" si="1348"/>
        <v>1122026884.8817954</v>
      </c>
      <c r="AW1813" s="31">
        <f t="shared" si="1361"/>
        <v>5475181675.7685776</v>
      </c>
      <c r="AX1813"/>
      <c r="AY1813"/>
      <c r="AZ1813"/>
      <c r="BA1813"/>
    </row>
    <row r="1814" spans="1:53" s="21" customFormat="1" x14ac:dyDescent="0.25">
      <c r="A1814">
        <f t="shared" si="1322"/>
        <v>600</v>
      </c>
      <c r="B1814" t="s">
        <v>9</v>
      </c>
      <c r="C1814" s="27">
        <f t="shared" si="1326"/>
        <v>0</v>
      </c>
      <c r="D1814" s="27">
        <f t="shared" si="1349"/>
        <v>0</v>
      </c>
      <c r="E1814" s="27" t="b">
        <f t="shared" si="1325"/>
        <v>1</v>
      </c>
      <c r="F1814" s="29">
        <f t="shared" si="1327"/>
        <v>0</v>
      </c>
      <c r="G1814" s="27">
        <f t="shared" si="1350"/>
        <v>0</v>
      </c>
      <c r="H1814" s="22">
        <f t="shared" si="1328"/>
        <v>22025330551.836792</v>
      </c>
      <c r="I1814" s="23">
        <f t="shared" si="1329"/>
        <v>132580106.5049091</v>
      </c>
      <c r="J1814" s="23">
        <f t="shared" si="1330"/>
        <v>1086</v>
      </c>
      <c r="K1814" s="19">
        <f t="shared" si="1351"/>
        <v>225.0831931027827</v>
      </c>
      <c r="L1814" s="16">
        <f t="shared" si="1331"/>
        <v>151.92449314928319</v>
      </c>
      <c r="M1814" s="23">
        <f>M1813-IF($B1814="B",(Percent_Rent_In_Elsies*2.49%/12 * H1813)/K1813,0)+IF($B1814="D",N1814,0)+IF(B1814="D",AK1813)+IF(B1814="C",F1813*90%)-(Y1814-Y1813)-IF($B1814="A",Q1813/K1813) + IF($B1814="A",Q1813/K1813)</f>
        <v>-36198431.355138943</v>
      </c>
      <c r="N1814" s="23">
        <f t="shared" si="1332"/>
        <v>0</v>
      </c>
      <c r="O1814" s="22">
        <f t="shared" si="1333"/>
        <v>15652391.130038923</v>
      </c>
      <c r="P1814" s="22">
        <f t="shared" si="1364"/>
        <v>0</v>
      </c>
      <c r="Q1814" s="22">
        <f t="shared" si="1365"/>
        <v>0</v>
      </c>
      <c r="R1814" s="22">
        <f t="shared" si="1334"/>
        <v>269286654.00129861</v>
      </c>
      <c r="S1814" s="16">
        <f t="shared" si="1324"/>
        <v>0</v>
      </c>
      <c r="T1814" s="15">
        <f t="shared" si="1335"/>
        <v>6750824.6475763451</v>
      </c>
      <c r="U1814" s="23">
        <f t="shared" si="1352"/>
        <v>1196387.2323657214</v>
      </c>
      <c r="V1814" s="23">
        <f t="shared" si="1353"/>
        <v>0</v>
      </c>
      <c r="W1814" s="23">
        <f t="shared" si="1366"/>
        <v>99533.047639215758</v>
      </c>
      <c r="X1814" s="23">
        <f t="shared" si="1354"/>
        <v>32492086.148688048</v>
      </c>
      <c r="Y1814" s="23">
        <f t="shared" si="1336"/>
        <v>13825559.361691331</v>
      </c>
      <c r="Z1814" s="3">
        <f t="shared" si="1337"/>
        <v>0</v>
      </c>
      <c r="AA1814" s="23">
        <f t="shared" si="1338"/>
        <v>58671141.838983282</v>
      </c>
      <c r="AB1814" s="26">
        <f t="shared" si="1355"/>
        <v>70086276.274228647</v>
      </c>
      <c r="AC1814" s="23">
        <f t="shared" si="1356"/>
        <v>74889487.274228647</v>
      </c>
      <c r="AD1814" s="23">
        <f t="shared" si="1362"/>
        <v>4803211</v>
      </c>
      <c r="AE1814" s="24">
        <f t="shared" si="1323"/>
        <v>70086276.274228647</v>
      </c>
      <c r="AF1814" s="3">
        <f t="shared" si="1357"/>
        <v>0</v>
      </c>
      <c r="AG1814" s="2">
        <f t="shared" si="1339"/>
        <v>0</v>
      </c>
      <c r="AH1814" s="2">
        <f t="shared" si="1340"/>
        <v>125.70409913437335</v>
      </c>
      <c r="AI1814" s="23">
        <f t="shared" si="1363"/>
        <v>9432777105.7890148</v>
      </c>
      <c r="AJ1814" s="23">
        <f t="shared" si="1341"/>
        <v>6219.922423797766</v>
      </c>
      <c r="AK1814" s="23">
        <f t="shared" si="1342"/>
        <v>0</v>
      </c>
      <c r="AL1814" s="23">
        <f t="shared" si="1367"/>
        <v>0</v>
      </c>
      <c r="AM1814" s="23">
        <f t="shared" si="1368"/>
        <v>0</v>
      </c>
      <c r="AN1814" s="16">
        <f t="shared" si="1358"/>
        <v>0</v>
      </c>
      <c r="AO1814" s="23">
        <f t="shared" si="1359"/>
        <v>0</v>
      </c>
      <c r="AP1814" s="22">
        <f t="shared" si="1360"/>
        <v>0</v>
      </c>
      <c r="AQ1814" s="30">
        <f t="shared" si="1343"/>
        <v>8027128452.7506561</v>
      </c>
      <c r="AR1814" s="28">
        <f t="shared" si="1344"/>
        <v>3861127331.0836124</v>
      </c>
      <c r="AS1814" s="25">
        <f t="shared" si="1345"/>
        <v>200337590.02425668</v>
      </c>
      <c r="AT1814" s="32">
        <f t="shared" si="1346"/>
        <v>0</v>
      </c>
      <c r="AU1814" s="23">
        <f t="shared" si="1347"/>
        <v>0</v>
      </c>
      <c r="AV1814" s="22">
        <f t="shared" si="1348"/>
        <v>1122026884.8817954</v>
      </c>
      <c r="AW1814" s="31">
        <f t="shared" si="1361"/>
        <v>5475181675.7685776</v>
      </c>
      <c r="AX1814"/>
      <c r="AY1814"/>
      <c r="AZ1814"/>
      <c r="BA1814"/>
    </row>
    <row r="1815" spans="1:53" x14ac:dyDescent="0.25">
      <c r="A1815" s="21">
        <f t="shared" si="1322"/>
        <v>600</v>
      </c>
      <c r="B1815" s="21" t="s">
        <v>28</v>
      </c>
      <c r="C1815" s="27">
        <f t="shared" si="1326"/>
        <v>0</v>
      </c>
      <c r="D1815" s="27">
        <f t="shared" si="1349"/>
        <v>0</v>
      </c>
      <c r="E1815" s="27" t="b">
        <f t="shared" si="1325"/>
        <v>1</v>
      </c>
      <c r="F1815" s="29">
        <f t="shared" si="1327"/>
        <v>0</v>
      </c>
      <c r="G1815" s="27">
        <f t="shared" si="1350"/>
        <v>0</v>
      </c>
      <c r="H1815" s="22">
        <f t="shared" si="1328"/>
        <v>22025330551.836792</v>
      </c>
      <c r="I1815" s="23">
        <f t="shared" si="1329"/>
        <v>132580106.5049091</v>
      </c>
      <c r="J1815" s="23">
        <f t="shared" si="1330"/>
        <v>1086</v>
      </c>
      <c r="K1815" s="19">
        <f t="shared" si="1351"/>
        <v>225.0831931027827</v>
      </c>
      <c r="L1815" s="16">
        <f t="shared" si="1331"/>
        <v>151.92449314928319</v>
      </c>
      <c r="M1815" s="23">
        <f>M1814-IF($B1815="B",(Percent_Rent_In_Elsies*2.49%/12 * H1814)/K1814,0)+IF($B1815="D",N1815,0)+IF(B1815="D",AK1814)+IF(B1815="C",F1814*90%)-(Y1815-Y1814)-IF($B1815="A",Q1814/K1814) + IF($B1815="A",Q1814/K1814)</f>
        <v>-36198431.355138943</v>
      </c>
      <c r="N1815" s="23">
        <f t="shared" si="1332"/>
        <v>0</v>
      </c>
      <c r="O1815" s="22">
        <f t="shared" si="1333"/>
        <v>0</v>
      </c>
      <c r="P1815" s="22">
        <f t="shared" si="1364"/>
        <v>15652391.130038923</v>
      </c>
      <c r="Q1815" s="22">
        <f t="shared" si="1365"/>
        <v>0</v>
      </c>
      <c r="R1815" s="22">
        <f t="shared" si="1334"/>
        <v>269286654.00129861</v>
      </c>
      <c r="S1815" s="16">
        <f t="shared" si="1324"/>
        <v>0</v>
      </c>
      <c r="T1815" s="15">
        <f t="shared" si="1335"/>
        <v>0</v>
      </c>
      <c r="U1815" s="23">
        <f t="shared" si="1352"/>
        <v>1196387.2323657214</v>
      </c>
      <c r="V1815" s="23">
        <f t="shared" si="1353"/>
        <v>0</v>
      </c>
      <c r="W1815" s="23">
        <f t="shared" si="1366"/>
        <v>0</v>
      </c>
      <c r="X1815" s="23">
        <f t="shared" si="1354"/>
        <v>32492086.148688048</v>
      </c>
      <c r="Y1815" s="23">
        <f t="shared" si="1336"/>
        <v>13825559.361691331</v>
      </c>
      <c r="Z1815" s="3">
        <f t="shared" si="1337"/>
        <v>4976.6523819607892</v>
      </c>
      <c r="AA1815" s="23">
        <f t="shared" si="1338"/>
        <v>58745791.624712691</v>
      </c>
      <c r="AB1815" s="26">
        <f t="shared" si="1355"/>
        <v>70086276.274228677</v>
      </c>
      <c r="AC1815" s="23">
        <f t="shared" si="1356"/>
        <v>74889487.274228647</v>
      </c>
      <c r="AD1815" s="23">
        <f t="shared" si="1362"/>
        <v>4803211</v>
      </c>
      <c r="AE1815" s="24">
        <f t="shared" si="1323"/>
        <v>70086276.274228647</v>
      </c>
      <c r="AF1815" s="3">
        <f t="shared" si="1357"/>
        <v>0</v>
      </c>
      <c r="AG1815" s="2">
        <f t="shared" si="1339"/>
        <v>597198285.83529472</v>
      </c>
      <c r="AH1815" s="2">
        <f t="shared" si="1340"/>
        <v>125.70409913437335</v>
      </c>
      <c r="AI1815" s="23">
        <f t="shared" si="1363"/>
        <v>9444778828.7435951</v>
      </c>
      <c r="AJ1815" s="23">
        <f t="shared" si="1341"/>
        <v>6219.922423797766</v>
      </c>
      <c r="AK1815" s="23">
        <f t="shared" si="1342"/>
        <v>0</v>
      </c>
      <c r="AL1815" s="23">
        <f t="shared" si="1367"/>
        <v>0</v>
      </c>
      <c r="AM1815" s="23">
        <f t="shared" si="1368"/>
        <v>0</v>
      </c>
      <c r="AN1815" s="16">
        <f t="shared" si="1358"/>
        <v>0</v>
      </c>
      <c r="AO1815" s="23">
        <f t="shared" si="1359"/>
        <v>0</v>
      </c>
      <c r="AP1815" s="22">
        <f t="shared" si="1360"/>
        <v>0</v>
      </c>
      <c r="AQ1815" s="30">
        <f t="shared" si="1343"/>
        <v>8027128452.7506561</v>
      </c>
      <c r="AR1815" s="28">
        <f t="shared" si="1344"/>
        <v>3861127331.0836124</v>
      </c>
      <c r="AS1815" s="25">
        <f t="shared" si="1345"/>
        <v>200337590.02425668</v>
      </c>
      <c r="AT1815" s="32">
        <f t="shared" si="1346"/>
        <v>9953.3047639215783</v>
      </c>
      <c r="AU1815" s="23">
        <f t="shared" si="1347"/>
        <v>9953.3047639215783</v>
      </c>
      <c r="AV1815" s="22">
        <f t="shared" si="1348"/>
        <v>1128777709.5293717</v>
      </c>
      <c r="AW1815" s="31">
        <f t="shared" si="1361"/>
        <v>5475181675.7685785</v>
      </c>
    </row>
    <row r="1816" spans="1:53" x14ac:dyDescent="0.25">
      <c r="A1816">
        <f t="shared" si="1322"/>
        <v>601</v>
      </c>
      <c r="B1816" t="s">
        <v>6</v>
      </c>
      <c r="C1816" s="27">
        <f t="shared" si="1326"/>
        <v>0</v>
      </c>
      <c r="D1816" s="27">
        <f t="shared" si="1349"/>
        <v>0</v>
      </c>
      <c r="E1816" s="27" t="b">
        <f t="shared" si="1325"/>
        <v>1</v>
      </c>
      <c r="F1816" s="29">
        <f t="shared" si="1327"/>
        <v>0</v>
      </c>
      <c r="G1816" s="27">
        <f t="shared" si="1350"/>
        <v>0</v>
      </c>
      <c r="H1816" s="22">
        <f t="shared" si="1328"/>
        <v>22062039436.089855</v>
      </c>
      <c r="I1816" s="23">
        <f t="shared" si="1329"/>
        <v>132580106.5049091</v>
      </c>
      <c r="J1816" s="23">
        <f t="shared" si="1330"/>
        <v>1086</v>
      </c>
      <c r="K1816" s="19">
        <f t="shared" si="1351"/>
        <v>225.0831931027827</v>
      </c>
      <c r="L1816" s="16">
        <f t="shared" si="1331"/>
        <v>152.17770063786534</v>
      </c>
      <c r="M1816" s="23">
        <f>M1815-IF($B1816="B",(Percent_Rent_In_Elsies*2.49%/12 * H1815)/K1815,0)+IF($B1816="D",N1816,0)+IF(B1816="D",AK1815)+IF(B1816="C",F1815*90%)-(Y1816-Y1815)-IF($B1816="A",Q1815/K1815) + IF($B1816="A",Q1815/K1815)</f>
        <v>-36198431.355138943</v>
      </c>
      <c r="N1816" s="23">
        <f t="shared" si="1332"/>
        <v>0</v>
      </c>
      <c r="O1816" s="22">
        <f t="shared" si="1333"/>
        <v>0</v>
      </c>
      <c r="P1816" s="22">
        <f t="shared" si="1364"/>
        <v>0</v>
      </c>
      <c r="Q1816" s="22">
        <f t="shared" si="1365"/>
        <v>0</v>
      </c>
      <c r="R1816" s="22">
        <f t="shared" si="1334"/>
        <v>269286654.00129861</v>
      </c>
      <c r="S1816" s="16">
        <f t="shared" si="1324"/>
        <v>0</v>
      </c>
      <c r="T1816" s="15">
        <f t="shared" si="1335"/>
        <v>0</v>
      </c>
      <c r="U1816" s="23">
        <f t="shared" si="1352"/>
        <v>1196387.2323657214</v>
      </c>
      <c r="V1816" s="23">
        <f t="shared" si="1353"/>
        <v>0</v>
      </c>
      <c r="W1816" s="23">
        <f t="shared" si="1366"/>
        <v>0</v>
      </c>
      <c r="X1816" s="23">
        <f t="shared" si="1354"/>
        <v>32516969.41059785</v>
      </c>
      <c r="Y1816" s="23">
        <f t="shared" si="1336"/>
        <v>13825559.361691331</v>
      </c>
      <c r="Z1816" s="3">
        <f t="shared" si="1337"/>
        <v>0</v>
      </c>
      <c r="AA1816" s="23">
        <f t="shared" si="1338"/>
        <v>58745791.624712691</v>
      </c>
      <c r="AB1816" s="26">
        <f t="shared" si="1355"/>
        <v>70086276.274228647</v>
      </c>
      <c r="AC1816" s="23">
        <f t="shared" si="1356"/>
        <v>74889487.274228647</v>
      </c>
      <c r="AD1816" s="23">
        <f t="shared" si="1362"/>
        <v>4803211</v>
      </c>
      <c r="AE1816" s="24">
        <f t="shared" si="1323"/>
        <v>70086276.274228647</v>
      </c>
      <c r="AF1816" s="3">
        <f t="shared" si="1357"/>
        <v>0</v>
      </c>
      <c r="AG1816" s="2">
        <f t="shared" si="1339"/>
        <v>0</v>
      </c>
      <c r="AH1816" s="2">
        <f t="shared" si="1340"/>
        <v>125.91360596626397</v>
      </c>
      <c r="AI1816" s="23">
        <f t="shared" si="1363"/>
        <v>9444778828.7435951</v>
      </c>
      <c r="AJ1816" s="23">
        <f t="shared" si="1341"/>
        <v>6219.922423797766</v>
      </c>
      <c r="AK1816" s="23">
        <f t="shared" si="1342"/>
        <v>0</v>
      </c>
      <c r="AL1816" s="23">
        <f t="shared" si="1367"/>
        <v>0</v>
      </c>
      <c r="AM1816" s="23">
        <f t="shared" si="1368"/>
        <v>0</v>
      </c>
      <c r="AN1816" s="16">
        <f t="shared" si="1358"/>
        <v>0</v>
      </c>
      <c r="AO1816" s="23">
        <f t="shared" si="1359"/>
        <v>0</v>
      </c>
      <c r="AP1816" s="22">
        <f t="shared" si="1360"/>
        <v>0</v>
      </c>
      <c r="AQ1816" s="30">
        <f t="shared" si="1343"/>
        <v>8027128452.7506561</v>
      </c>
      <c r="AR1816" s="28">
        <f t="shared" si="1344"/>
        <v>3861127331.0836124</v>
      </c>
      <c r="AS1816" s="25">
        <f t="shared" si="1345"/>
        <v>200337590.02425668</v>
      </c>
      <c r="AT1816" s="32">
        <f t="shared" si="1346"/>
        <v>0</v>
      </c>
      <c r="AU1816" s="23">
        <f t="shared" si="1347"/>
        <v>0</v>
      </c>
      <c r="AV1816" s="22">
        <f t="shared" si="1348"/>
        <v>1128777709.5293717</v>
      </c>
      <c r="AW1816" s="31">
        <f t="shared" si="1361"/>
        <v>5459529284.6385403</v>
      </c>
    </row>
    <row r="1817" spans="1:53" x14ac:dyDescent="0.25">
      <c r="A1817">
        <f t="shared" si="1322"/>
        <v>601</v>
      </c>
      <c r="B1817" t="s">
        <v>7</v>
      </c>
      <c r="C1817" s="27">
        <f t="shared" si="1326"/>
        <v>0</v>
      </c>
      <c r="D1817" s="27">
        <f t="shared" si="1349"/>
        <v>0</v>
      </c>
      <c r="E1817" s="27" t="b">
        <f t="shared" si="1325"/>
        <v>1</v>
      </c>
      <c r="F1817" s="29">
        <f t="shared" si="1327"/>
        <v>0</v>
      </c>
      <c r="G1817" s="27">
        <f t="shared" si="1350"/>
        <v>0</v>
      </c>
      <c r="H1817" s="22">
        <f t="shared" si="1328"/>
        <v>22062039436.089855</v>
      </c>
      <c r="I1817" s="23">
        <f t="shared" si="1329"/>
        <v>132580106.5049091</v>
      </c>
      <c r="J1817" s="23">
        <f t="shared" si="1330"/>
        <v>1086</v>
      </c>
      <c r="K1817" s="19">
        <f t="shared" si="1351"/>
        <v>225.0831931027827</v>
      </c>
      <c r="L1817" s="16">
        <f t="shared" si="1331"/>
        <v>152.17770063786534</v>
      </c>
      <c r="M1817" s="23">
        <f>M1816-IF($B1817="B",(Percent_Rent_In_Elsies*2.49%/12 * H1816)/K1816,0)+IF($B1817="D",N1817,0)+IF(B1817="D",AK1816)+IF(B1817="C",F1816*90%)-(Y1817-Y1816)-IF($B1817="A",Q1816/K1816) + IF($B1817="A",Q1816/K1816)</f>
        <v>-36300124.269653849</v>
      </c>
      <c r="N1817" s="23">
        <f t="shared" si="1332"/>
        <v>0</v>
      </c>
      <c r="O1817" s="22">
        <f t="shared" si="1333"/>
        <v>0</v>
      </c>
      <c r="P1817" s="22">
        <f t="shared" si="1364"/>
        <v>0</v>
      </c>
      <c r="Q1817" s="22">
        <f t="shared" si="1365"/>
        <v>0</v>
      </c>
      <c r="R1817" s="22">
        <f t="shared" si="1334"/>
        <v>246846099.50119039</v>
      </c>
      <c r="S1817" s="16">
        <f t="shared" si="1324"/>
        <v>22440554.500108216</v>
      </c>
      <c r="T1817" s="15">
        <f t="shared" si="1335"/>
        <v>0</v>
      </c>
      <c r="U1817" s="23">
        <f t="shared" si="1352"/>
        <v>1096688.2963352446</v>
      </c>
      <c r="V1817" s="23">
        <f t="shared" si="1353"/>
        <v>99698.936030476776</v>
      </c>
      <c r="W1817" s="23">
        <f t="shared" si="1366"/>
        <v>0</v>
      </c>
      <c r="X1817" s="23">
        <f t="shared" si="1354"/>
        <v>32516969.41059785</v>
      </c>
      <c r="Y1817" s="23">
        <f t="shared" si="1336"/>
        <v>13825559.361691331</v>
      </c>
      <c r="Z1817" s="3">
        <f t="shared" si="1337"/>
        <v>0</v>
      </c>
      <c r="AA1817" s="23">
        <f t="shared" si="1338"/>
        <v>58745791.624712691</v>
      </c>
      <c r="AB1817" s="26">
        <f t="shared" si="1355"/>
        <v>70086276.274228632</v>
      </c>
      <c r="AC1817" s="23">
        <f t="shared" si="1356"/>
        <v>74889487.274228647</v>
      </c>
      <c r="AD1817" s="23">
        <f t="shared" si="1362"/>
        <v>4803211</v>
      </c>
      <c r="AE1817" s="24">
        <f t="shared" si="1323"/>
        <v>70086276.274228647</v>
      </c>
      <c r="AF1817" s="3">
        <f t="shared" si="1357"/>
        <v>0</v>
      </c>
      <c r="AG1817" s="2">
        <f t="shared" si="1339"/>
        <v>0</v>
      </c>
      <c r="AH1817" s="2">
        <f t="shared" si="1340"/>
        <v>125.91360596626397</v>
      </c>
      <c r="AI1817" s="23">
        <f t="shared" si="1363"/>
        <v>9444778828.7435951</v>
      </c>
      <c r="AJ1817" s="23">
        <f t="shared" si="1341"/>
        <v>6219.922423797766</v>
      </c>
      <c r="AK1817" s="23">
        <f t="shared" si="1342"/>
        <v>0</v>
      </c>
      <c r="AL1817" s="23">
        <f t="shared" si="1367"/>
        <v>2372547.86693573</v>
      </c>
      <c r="AM1817" s="23">
        <f t="shared" si="1368"/>
        <v>2213559551.8630657</v>
      </c>
      <c r="AN1817" s="16">
        <f t="shared" si="1358"/>
        <v>0</v>
      </c>
      <c r="AO1817" s="23">
        <f t="shared" si="1359"/>
        <v>101692.91451490539</v>
      </c>
      <c r="AP1817" s="22">
        <f t="shared" si="1360"/>
        <v>22889365.914943229</v>
      </c>
      <c r="AQ1817" s="30">
        <f t="shared" si="1343"/>
        <v>8072712624.9702663</v>
      </c>
      <c r="AR1817" s="28">
        <f t="shared" si="1344"/>
        <v>3883822137.3882785</v>
      </c>
      <c r="AS1817" s="25">
        <f t="shared" si="1345"/>
        <v>200337590.02425668</v>
      </c>
      <c r="AT1817" s="32">
        <f t="shared" si="1346"/>
        <v>0</v>
      </c>
      <c r="AU1817" s="23">
        <f t="shared" si="1347"/>
        <v>0</v>
      </c>
      <c r="AV1817" s="22">
        <f t="shared" si="1348"/>
        <v>1128777709.5293717</v>
      </c>
      <c r="AW1817" s="31">
        <f t="shared" si="1361"/>
        <v>5505113456.8581495</v>
      </c>
    </row>
    <row r="1818" spans="1:53" x14ac:dyDescent="0.25">
      <c r="A1818">
        <f t="shared" ref="A1818:A1881" si="1369">A1813+1</f>
        <v>601</v>
      </c>
      <c r="B1818" t="s">
        <v>8</v>
      </c>
      <c r="C1818" s="27">
        <f t="shared" si="1326"/>
        <v>0</v>
      </c>
      <c r="D1818" s="27">
        <f t="shared" si="1349"/>
        <v>0</v>
      </c>
      <c r="E1818" s="27" t="b">
        <f t="shared" si="1325"/>
        <v>1</v>
      </c>
      <c r="F1818" s="29">
        <f t="shared" si="1327"/>
        <v>0</v>
      </c>
      <c r="G1818" s="27">
        <f t="shared" si="1350"/>
        <v>0</v>
      </c>
      <c r="H1818" s="22">
        <f t="shared" si="1328"/>
        <v>22062039436.089855</v>
      </c>
      <c r="I1818" s="23">
        <f t="shared" si="1329"/>
        <v>132580106.5049091</v>
      </c>
      <c r="J1818" s="23">
        <f t="shared" si="1330"/>
        <v>1086</v>
      </c>
      <c r="K1818" s="19">
        <f t="shared" si="1351"/>
        <v>225.0831931027827</v>
      </c>
      <c r="L1818" s="16">
        <f t="shared" si="1331"/>
        <v>152.17770063786534</v>
      </c>
      <c r="M1818" s="23">
        <f>M1817-IF($B1818="B",(Percent_Rent_In_Elsies*2.49%/12 * H1817)/K1817,0)+IF($B1818="D",N1818,0)+IF(B1818="D",AK1817)+IF(B1818="C",F1817*90%)-(Y1818-Y1817)-IF($B1818="A",Q1817/K1817) + IF($B1818="A",Q1817/K1817)</f>
        <v>-36300124.269653849</v>
      </c>
      <c r="N1818" s="23">
        <f t="shared" si="1332"/>
        <v>0</v>
      </c>
      <c r="O1818" s="22">
        <f t="shared" si="1333"/>
        <v>0</v>
      </c>
      <c r="P1818" s="22">
        <f t="shared" si="1364"/>
        <v>0</v>
      </c>
      <c r="Q1818" s="22">
        <f t="shared" si="1365"/>
        <v>0</v>
      </c>
      <c r="R1818" s="22">
        <f t="shared" si="1334"/>
        <v>269735465.41613364</v>
      </c>
      <c r="S1818" s="16">
        <f t="shared" si="1324"/>
        <v>22440554.500108216</v>
      </c>
      <c r="T1818" s="15">
        <f t="shared" si="1335"/>
        <v>0</v>
      </c>
      <c r="U1818" s="23">
        <f t="shared" si="1352"/>
        <v>1198381.2108501499</v>
      </c>
      <c r="V1818" s="23">
        <f t="shared" si="1353"/>
        <v>99698.936030476776</v>
      </c>
      <c r="W1818" s="23">
        <f t="shared" si="1366"/>
        <v>0</v>
      </c>
      <c r="X1818" s="23">
        <f t="shared" si="1354"/>
        <v>32516969.41059785</v>
      </c>
      <c r="Y1818" s="23">
        <f t="shared" si="1336"/>
        <v>13825559.361691331</v>
      </c>
      <c r="Z1818" s="3">
        <f t="shared" si="1337"/>
        <v>0</v>
      </c>
      <c r="AA1818" s="23">
        <f t="shared" si="1338"/>
        <v>58745791.624712691</v>
      </c>
      <c r="AB1818" s="26">
        <f t="shared" si="1355"/>
        <v>70086276.274228632</v>
      </c>
      <c r="AC1818" s="23">
        <f t="shared" si="1356"/>
        <v>74889487.274228647</v>
      </c>
      <c r="AD1818" s="23">
        <f t="shared" si="1362"/>
        <v>4803211</v>
      </c>
      <c r="AE1818" s="24">
        <f t="shared" si="1323"/>
        <v>70086276.274228647</v>
      </c>
      <c r="AF1818" s="3">
        <f t="shared" si="1357"/>
        <v>1E-4</v>
      </c>
      <c r="AG1818" s="2">
        <f t="shared" si="1339"/>
        <v>0</v>
      </c>
      <c r="AH1818" s="2">
        <f t="shared" si="1340"/>
        <v>125.91360596626397</v>
      </c>
      <c r="AI1818" s="23">
        <f t="shared" si="1363"/>
        <v>9444778828.7435951</v>
      </c>
      <c r="AJ1818" s="23">
        <f t="shared" si="1341"/>
        <v>6219.922423797766</v>
      </c>
      <c r="AK1818" s="23">
        <f t="shared" si="1342"/>
        <v>59889.134451404607</v>
      </c>
      <c r="AL1818" s="23">
        <f t="shared" si="1367"/>
        <v>0</v>
      </c>
      <c r="AM1818" s="23">
        <f t="shared" si="1368"/>
        <v>0</v>
      </c>
      <c r="AN1818" s="16">
        <f t="shared" si="1358"/>
        <v>0</v>
      </c>
      <c r="AO1818" s="23">
        <f t="shared" si="1359"/>
        <v>0</v>
      </c>
      <c r="AP1818" s="22">
        <f t="shared" si="1360"/>
        <v>0</v>
      </c>
      <c r="AQ1818" s="30">
        <f t="shared" si="1343"/>
        <v>8072712624.9702663</v>
      </c>
      <c r="AR1818" s="28">
        <f t="shared" si="1344"/>
        <v>3883822137.3882785</v>
      </c>
      <c r="AS1818" s="25">
        <f t="shared" si="1345"/>
        <v>200337590.02425668</v>
      </c>
      <c r="AT1818" s="32">
        <f t="shared" si="1346"/>
        <v>0</v>
      </c>
      <c r="AU1818" s="23">
        <f t="shared" si="1347"/>
        <v>0</v>
      </c>
      <c r="AV1818" s="22">
        <f t="shared" si="1348"/>
        <v>1128777709.5293717</v>
      </c>
      <c r="AW1818" s="31">
        <f t="shared" si="1361"/>
        <v>5505113456.8581486</v>
      </c>
    </row>
    <row r="1819" spans="1:53" x14ac:dyDescent="0.25">
      <c r="A1819" s="21">
        <f t="shared" si="1369"/>
        <v>601</v>
      </c>
      <c r="B1819" s="21" t="s">
        <v>9</v>
      </c>
      <c r="C1819" s="27">
        <f t="shared" si="1326"/>
        <v>0</v>
      </c>
      <c r="D1819" s="27">
        <f t="shared" si="1349"/>
        <v>0</v>
      </c>
      <c r="E1819" s="27" t="b">
        <f t="shared" si="1325"/>
        <v>1</v>
      </c>
      <c r="F1819" s="29">
        <f t="shared" si="1327"/>
        <v>0</v>
      </c>
      <c r="G1819" s="27">
        <f t="shared" si="1350"/>
        <v>0</v>
      </c>
      <c r="H1819" s="22">
        <f t="shared" si="1328"/>
        <v>22062039436.089855</v>
      </c>
      <c r="I1819" s="23">
        <f t="shared" si="1329"/>
        <v>132580106.5049091</v>
      </c>
      <c r="J1819" s="23">
        <f t="shared" si="1330"/>
        <v>1086</v>
      </c>
      <c r="K1819" s="19">
        <f t="shared" si="1351"/>
        <v>225.0831931027827</v>
      </c>
      <c r="L1819" s="16">
        <f t="shared" si="1331"/>
        <v>152.17770063786534</v>
      </c>
      <c r="M1819" s="23">
        <f>M1818-IF($B1819="B",(Percent_Rent_In_Elsies*2.49%/12 * H1818)/K1818,0)+IF($B1819="D",N1819,0)+IF(B1819="D",AK1818)+IF(B1819="C",F1818*90%)-(Y1819-Y1818)-IF($B1819="A",Q1818/K1818) + IF($B1819="A",Q1818/K1818)</f>
        <v>-36240235.135202445</v>
      </c>
      <c r="N1819" s="23">
        <f t="shared" si="1332"/>
        <v>0</v>
      </c>
      <c r="O1819" s="22">
        <f t="shared" si="1333"/>
        <v>15678478.469266608</v>
      </c>
      <c r="P1819" s="22">
        <f t="shared" si="1364"/>
        <v>0</v>
      </c>
      <c r="Q1819" s="22">
        <f t="shared" si="1365"/>
        <v>0</v>
      </c>
      <c r="R1819" s="22">
        <f t="shared" si="1334"/>
        <v>269735465.41613364</v>
      </c>
      <c r="S1819" s="16">
        <f t="shared" si="1324"/>
        <v>0</v>
      </c>
      <c r="T1819" s="15">
        <f t="shared" si="1335"/>
        <v>6762076.0308416076</v>
      </c>
      <c r="U1819" s="23">
        <f t="shared" si="1352"/>
        <v>1198381.2108501499</v>
      </c>
      <c r="V1819" s="23">
        <f t="shared" si="1353"/>
        <v>0</v>
      </c>
      <c r="W1819" s="23">
        <f t="shared" si="1366"/>
        <v>99698.936030476776</v>
      </c>
      <c r="X1819" s="23">
        <f t="shared" si="1354"/>
        <v>32516969.41059785</v>
      </c>
      <c r="Y1819" s="23">
        <f t="shared" si="1336"/>
        <v>13825559.361691331</v>
      </c>
      <c r="Z1819" s="3">
        <f t="shared" si="1337"/>
        <v>0</v>
      </c>
      <c r="AA1819" s="23">
        <f t="shared" si="1338"/>
        <v>58685902.490261286</v>
      </c>
      <c r="AB1819" s="26">
        <f t="shared" si="1355"/>
        <v>70086276.274228662</v>
      </c>
      <c r="AC1819" s="23">
        <f t="shared" si="1356"/>
        <v>74889487.274228647</v>
      </c>
      <c r="AD1819" s="23">
        <f t="shared" si="1362"/>
        <v>4803211</v>
      </c>
      <c r="AE1819" s="24">
        <f t="shared" si="1323"/>
        <v>70086276.274228647</v>
      </c>
      <c r="AF1819" s="3">
        <f t="shared" si="1357"/>
        <v>0</v>
      </c>
      <c r="AG1819" s="2">
        <f t="shared" si="1339"/>
        <v>0</v>
      </c>
      <c r="AH1819" s="2">
        <f t="shared" si="1340"/>
        <v>125.91360596626397</v>
      </c>
      <c r="AI1819" s="23">
        <f t="shared" si="1363"/>
        <v>9435150230.4475365</v>
      </c>
      <c r="AJ1819" s="23">
        <f t="shared" si="1341"/>
        <v>6219.922423797766</v>
      </c>
      <c r="AK1819" s="23">
        <f t="shared" si="1342"/>
        <v>0</v>
      </c>
      <c r="AL1819" s="23">
        <f t="shared" si="1367"/>
        <v>0</v>
      </c>
      <c r="AM1819" s="23">
        <f t="shared" si="1368"/>
        <v>0</v>
      </c>
      <c r="AN1819" s="16">
        <f t="shared" si="1358"/>
        <v>0</v>
      </c>
      <c r="AO1819" s="23">
        <f t="shared" si="1359"/>
        <v>0</v>
      </c>
      <c r="AP1819" s="22">
        <f t="shared" si="1360"/>
        <v>0</v>
      </c>
      <c r="AQ1819" s="30">
        <f t="shared" si="1343"/>
        <v>8072712624.9702663</v>
      </c>
      <c r="AR1819" s="28">
        <f t="shared" si="1344"/>
        <v>3883822137.3882785</v>
      </c>
      <c r="AS1819" s="25">
        <f t="shared" si="1345"/>
        <v>200337590.02425668</v>
      </c>
      <c r="AT1819" s="32">
        <f t="shared" si="1346"/>
        <v>0</v>
      </c>
      <c r="AU1819" s="23">
        <f t="shared" si="1347"/>
        <v>0</v>
      </c>
      <c r="AV1819" s="22">
        <f t="shared" si="1348"/>
        <v>1128777709.5293717</v>
      </c>
      <c r="AW1819" s="31">
        <f t="shared" si="1361"/>
        <v>5505113456.8581486</v>
      </c>
      <c r="AX1819" s="21"/>
      <c r="AY1819" s="21"/>
      <c r="AZ1819" s="21"/>
      <c r="BA1819" s="21"/>
    </row>
    <row r="1820" spans="1:53" x14ac:dyDescent="0.25">
      <c r="A1820" s="21">
        <f t="shared" si="1369"/>
        <v>601</v>
      </c>
      <c r="B1820" s="21" t="s">
        <v>28</v>
      </c>
      <c r="C1820" s="27">
        <f t="shared" si="1326"/>
        <v>0</v>
      </c>
      <c r="D1820" s="27">
        <f t="shared" si="1349"/>
        <v>0</v>
      </c>
      <c r="E1820" s="27" t="b">
        <f t="shared" si="1325"/>
        <v>1</v>
      </c>
      <c r="F1820" s="29">
        <f t="shared" si="1327"/>
        <v>0</v>
      </c>
      <c r="G1820" s="27">
        <f t="shared" si="1350"/>
        <v>0</v>
      </c>
      <c r="H1820" s="22">
        <f t="shared" si="1328"/>
        <v>22062039436.089855</v>
      </c>
      <c r="I1820" s="23">
        <f t="shared" si="1329"/>
        <v>132580106.5049091</v>
      </c>
      <c r="J1820" s="23">
        <f t="shared" si="1330"/>
        <v>1086</v>
      </c>
      <c r="K1820" s="19">
        <f t="shared" si="1351"/>
        <v>225.0831931027827</v>
      </c>
      <c r="L1820" s="16">
        <f t="shared" si="1331"/>
        <v>152.17770063786534</v>
      </c>
      <c r="M1820" s="23">
        <f>M1819-IF($B1820="B",(Percent_Rent_In_Elsies*2.49%/12 * H1819)/K1819,0)+IF($B1820="D",N1820,0)+IF(B1820="D",AK1819)+IF(B1820="C",F1819*90%)-(Y1820-Y1819)-IF($B1820="A",Q1819/K1819) + IF($B1820="A",Q1819/K1819)</f>
        <v>-36240235.135202445</v>
      </c>
      <c r="N1820" s="23">
        <f t="shared" si="1332"/>
        <v>0</v>
      </c>
      <c r="O1820" s="22">
        <f t="shared" si="1333"/>
        <v>0</v>
      </c>
      <c r="P1820" s="22">
        <f t="shared" si="1364"/>
        <v>15678478.469266608</v>
      </c>
      <c r="Q1820" s="22">
        <f t="shared" si="1365"/>
        <v>0</v>
      </c>
      <c r="R1820" s="22">
        <f t="shared" si="1334"/>
        <v>269735465.41613364</v>
      </c>
      <c r="S1820" s="16">
        <f t="shared" si="1324"/>
        <v>0</v>
      </c>
      <c r="T1820" s="15">
        <f t="shared" si="1335"/>
        <v>0</v>
      </c>
      <c r="U1820" s="23">
        <f t="shared" si="1352"/>
        <v>1198381.2108501499</v>
      </c>
      <c r="V1820" s="23">
        <f t="shared" si="1353"/>
        <v>0</v>
      </c>
      <c r="W1820" s="23">
        <f t="shared" si="1366"/>
        <v>0</v>
      </c>
      <c r="X1820" s="23">
        <f t="shared" si="1354"/>
        <v>32516969.41059785</v>
      </c>
      <c r="Y1820" s="23">
        <f t="shared" si="1336"/>
        <v>13825559.361691331</v>
      </c>
      <c r="Z1820" s="3">
        <f t="shared" si="1337"/>
        <v>4984.9468015238399</v>
      </c>
      <c r="AA1820" s="23">
        <f t="shared" si="1338"/>
        <v>58760676.692284144</v>
      </c>
      <c r="AB1820" s="26">
        <f t="shared" si="1355"/>
        <v>70086276.274228632</v>
      </c>
      <c r="AC1820" s="23">
        <f t="shared" si="1356"/>
        <v>74889487.274228647</v>
      </c>
      <c r="AD1820" s="23">
        <f t="shared" si="1362"/>
        <v>4803211</v>
      </c>
      <c r="AE1820" s="24">
        <f t="shared" si="1323"/>
        <v>70086276.274228647</v>
      </c>
      <c r="AF1820" s="3">
        <f t="shared" si="1357"/>
        <v>0</v>
      </c>
      <c r="AG1820" s="2">
        <f t="shared" si="1339"/>
        <v>598193616.18286073</v>
      </c>
      <c r="AH1820" s="2">
        <f t="shared" si="1340"/>
        <v>125.91360596626397</v>
      </c>
      <c r="AI1820" s="23">
        <f t="shared" si="1363"/>
        <v>9447171956.2711201</v>
      </c>
      <c r="AJ1820" s="23">
        <f t="shared" si="1341"/>
        <v>6219.922423797766</v>
      </c>
      <c r="AK1820" s="23">
        <f t="shared" si="1342"/>
        <v>0</v>
      </c>
      <c r="AL1820" s="23">
        <f t="shared" si="1367"/>
        <v>0</v>
      </c>
      <c r="AM1820" s="23">
        <f t="shared" si="1368"/>
        <v>0</v>
      </c>
      <c r="AN1820" s="16">
        <f t="shared" si="1358"/>
        <v>0</v>
      </c>
      <c r="AO1820" s="23">
        <f t="shared" si="1359"/>
        <v>0</v>
      </c>
      <c r="AP1820" s="22">
        <f t="shared" si="1360"/>
        <v>0</v>
      </c>
      <c r="AQ1820" s="30">
        <f t="shared" si="1343"/>
        <v>8072712624.9702663</v>
      </c>
      <c r="AR1820" s="28">
        <f t="shared" si="1344"/>
        <v>3883822137.3882785</v>
      </c>
      <c r="AS1820" s="25">
        <f t="shared" si="1345"/>
        <v>200337590.02425668</v>
      </c>
      <c r="AT1820" s="32">
        <f t="shared" si="1346"/>
        <v>9969.8936030476798</v>
      </c>
      <c r="AU1820" s="23">
        <f t="shared" si="1347"/>
        <v>9969.8936030476798</v>
      </c>
      <c r="AV1820" s="22">
        <f t="shared" si="1348"/>
        <v>1135539785.5602133</v>
      </c>
      <c r="AW1820" s="31">
        <f t="shared" si="1361"/>
        <v>5505113456.8581486</v>
      </c>
      <c r="AX1820" s="21"/>
      <c r="AY1820" s="21"/>
      <c r="AZ1820" s="21"/>
      <c r="BA1820" s="21"/>
    </row>
    <row r="1821" spans="1:53" x14ac:dyDescent="0.25">
      <c r="A1821">
        <f t="shared" si="1369"/>
        <v>602</v>
      </c>
      <c r="B1821" t="s">
        <v>6</v>
      </c>
      <c r="C1821" s="27">
        <f t="shared" si="1326"/>
        <v>0</v>
      </c>
      <c r="D1821" s="27">
        <f t="shared" si="1349"/>
        <v>0</v>
      </c>
      <c r="E1821" s="27" t="b">
        <f t="shared" si="1325"/>
        <v>1</v>
      </c>
      <c r="F1821" s="29">
        <f t="shared" si="1327"/>
        <v>0</v>
      </c>
      <c r="G1821" s="27">
        <f t="shared" si="1350"/>
        <v>0</v>
      </c>
      <c r="H1821" s="22">
        <f t="shared" si="1328"/>
        <v>22098809501.816673</v>
      </c>
      <c r="I1821" s="23">
        <f t="shared" si="1329"/>
        <v>132580106.5049091</v>
      </c>
      <c r="J1821" s="23">
        <f t="shared" si="1330"/>
        <v>1086</v>
      </c>
      <c r="K1821" s="19">
        <f t="shared" si="1351"/>
        <v>225.0831931027827</v>
      </c>
      <c r="L1821" s="16">
        <f t="shared" si="1331"/>
        <v>152.43133013892844</v>
      </c>
      <c r="M1821" s="23">
        <f>M1820-IF($B1821="B",(Percent_Rent_In_Elsies*2.49%/12 * H1820)/K1820,0)+IF($B1821="D",N1821,0)+IF(B1821="D",AK1820)+IF(B1821="C",F1820*90%)-(Y1821-Y1820)-IF($B1821="A",Q1820/K1820) + IF($B1821="A",Q1820/K1820)</f>
        <v>-36240235.135202445</v>
      </c>
      <c r="N1821" s="23">
        <f t="shared" si="1332"/>
        <v>0</v>
      </c>
      <c r="O1821" s="22">
        <f t="shared" si="1333"/>
        <v>0</v>
      </c>
      <c r="P1821" s="22">
        <f t="shared" si="1364"/>
        <v>0</v>
      </c>
      <c r="Q1821" s="22">
        <f t="shared" si="1365"/>
        <v>0</v>
      </c>
      <c r="R1821" s="22">
        <f t="shared" si="1334"/>
        <v>269735465.41613364</v>
      </c>
      <c r="S1821" s="16">
        <f t="shared" si="1324"/>
        <v>0</v>
      </c>
      <c r="T1821" s="15">
        <f t="shared" si="1335"/>
        <v>0</v>
      </c>
      <c r="U1821" s="23">
        <f t="shared" si="1352"/>
        <v>1198381.2108501499</v>
      </c>
      <c r="V1821" s="23">
        <f t="shared" si="1353"/>
        <v>0</v>
      </c>
      <c r="W1821" s="23">
        <f t="shared" si="1366"/>
        <v>0</v>
      </c>
      <c r="X1821" s="23">
        <f t="shared" si="1354"/>
        <v>32541894.144605473</v>
      </c>
      <c r="Y1821" s="23">
        <f t="shared" si="1336"/>
        <v>13825559.361691331</v>
      </c>
      <c r="Z1821" s="3">
        <f t="shared" si="1337"/>
        <v>0</v>
      </c>
      <c r="AA1821" s="23">
        <f t="shared" si="1338"/>
        <v>58760676.692284144</v>
      </c>
      <c r="AB1821" s="26">
        <f t="shared" si="1355"/>
        <v>70086276.274228662</v>
      </c>
      <c r="AC1821" s="23">
        <f t="shared" si="1356"/>
        <v>74889487.274228647</v>
      </c>
      <c r="AD1821" s="23">
        <f t="shared" si="1362"/>
        <v>4803211</v>
      </c>
      <c r="AE1821" s="24">
        <f t="shared" si="1323"/>
        <v>70086276.274228647</v>
      </c>
      <c r="AF1821" s="3">
        <f t="shared" si="1357"/>
        <v>0</v>
      </c>
      <c r="AG1821" s="2">
        <f t="shared" si="1339"/>
        <v>0</v>
      </c>
      <c r="AH1821" s="2">
        <f t="shared" si="1340"/>
        <v>126.12346197620776</v>
      </c>
      <c r="AI1821" s="23">
        <f t="shared" si="1363"/>
        <v>9447171956.2711201</v>
      </c>
      <c r="AJ1821" s="23">
        <f t="shared" si="1341"/>
        <v>6219.922423797766</v>
      </c>
      <c r="AK1821" s="23">
        <f t="shared" si="1342"/>
        <v>0</v>
      </c>
      <c r="AL1821" s="23">
        <f t="shared" si="1367"/>
        <v>0</v>
      </c>
      <c r="AM1821" s="23">
        <f t="shared" si="1368"/>
        <v>0</v>
      </c>
      <c r="AN1821" s="16">
        <f t="shared" si="1358"/>
        <v>0</v>
      </c>
      <c r="AO1821" s="23">
        <f t="shared" si="1359"/>
        <v>0</v>
      </c>
      <c r="AP1821" s="22">
        <f t="shared" si="1360"/>
        <v>0</v>
      </c>
      <c r="AQ1821" s="30">
        <f t="shared" si="1343"/>
        <v>8072712624.9702663</v>
      </c>
      <c r="AR1821" s="28">
        <f t="shared" si="1344"/>
        <v>3883822137.3882785</v>
      </c>
      <c r="AS1821" s="25">
        <f t="shared" si="1345"/>
        <v>200337590.02425668</v>
      </c>
      <c r="AT1821" s="32">
        <f t="shared" si="1346"/>
        <v>0</v>
      </c>
      <c r="AU1821" s="23">
        <f t="shared" si="1347"/>
        <v>0</v>
      </c>
      <c r="AV1821" s="22">
        <f t="shared" si="1348"/>
        <v>1135539785.5602133</v>
      </c>
      <c r="AW1821" s="31">
        <f t="shared" si="1361"/>
        <v>5489434978.3888826</v>
      </c>
    </row>
    <row r="1822" spans="1:53" x14ac:dyDescent="0.25">
      <c r="A1822">
        <f t="shared" si="1369"/>
        <v>602</v>
      </c>
      <c r="B1822" t="s">
        <v>7</v>
      </c>
      <c r="C1822" s="27">
        <f t="shared" si="1326"/>
        <v>0</v>
      </c>
      <c r="D1822" s="27">
        <f t="shared" si="1349"/>
        <v>0</v>
      </c>
      <c r="E1822" s="27" t="b">
        <f t="shared" si="1325"/>
        <v>1</v>
      </c>
      <c r="F1822" s="29">
        <f t="shared" si="1327"/>
        <v>0</v>
      </c>
      <c r="G1822" s="27">
        <f t="shared" si="1350"/>
        <v>0</v>
      </c>
      <c r="H1822" s="22">
        <f t="shared" si="1328"/>
        <v>22098809501.816673</v>
      </c>
      <c r="I1822" s="23">
        <f t="shared" si="1329"/>
        <v>132580106.5049091</v>
      </c>
      <c r="J1822" s="23">
        <f t="shared" si="1330"/>
        <v>1086</v>
      </c>
      <c r="K1822" s="19">
        <f t="shared" si="1351"/>
        <v>225.0831931027827</v>
      </c>
      <c r="L1822" s="16">
        <f t="shared" si="1331"/>
        <v>152.43133013892844</v>
      </c>
      <c r="M1822" s="23">
        <f>M1821-IF($B1822="B",(Percent_Rent_In_Elsies*2.49%/12 * H1821)/K1821,0)+IF($B1822="D",N1822,0)+IF(B1822="D",AK1821)+IF(B1822="C",F1821*90%)-(Y1822-Y1821)-IF($B1822="A",Q1821/K1821) + IF($B1822="A",Q1821/K1821)</f>
        <v>-36342097.537908211</v>
      </c>
      <c r="N1822" s="23">
        <f t="shared" si="1332"/>
        <v>0</v>
      </c>
      <c r="O1822" s="22">
        <f t="shared" si="1333"/>
        <v>0</v>
      </c>
      <c r="P1822" s="22">
        <f t="shared" si="1364"/>
        <v>0</v>
      </c>
      <c r="Q1822" s="22">
        <f t="shared" si="1365"/>
        <v>0</v>
      </c>
      <c r="R1822" s="22">
        <f t="shared" si="1334"/>
        <v>247257509.96478918</v>
      </c>
      <c r="S1822" s="16">
        <f t="shared" si="1324"/>
        <v>22477955.451344471</v>
      </c>
      <c r="T1822" s="15">
        <f t="shared" si="1335"/>
        <v>0</v>
      </c>
      <c r="U1822" s="23">
        <f t="shared" si="1352"/>
        <v>1098516.1099459706</v>
      </c>
      <c r="V1822" s="23">
        <f t="shared" si="1353"/>
        <v>99865.100904179155</v>
      </c>
      <c r="W1822" s="23">
        <f t="shared" si="1366"/>
        <v>0</v>
      </c>
      <c r="X1822" s="23">
        <f t="shared" si="1354"/>
        <v>32541894.144605473</v>
      </c>
      <c r="Y1822" s="23">
        <f t="shared" si="1336"/>
        <v>13825559.361691331</v>
      </c>
      <c r="Z1822" s="3">
        <f t="shared" si="1337"/>
        <v>0</v>
      </c>
      <c r="AA1822" s="23">
        <f t="shared" si="1338"/>
        <v>58760676.692284144</v>
      </c>
      <c r="AB1822" s="26">
        <f t="shared" si="1355"/>
        <v>70086276.274228647</v>
      </c>
      <c r="AC1822" s="23">
        <f t="shared" si="1356"/>
        <v>74889487.274228647</v>
      </c>
      <c r="AD1822" s="23">
        <f t="shared" si="1362"/>
        <v>4803211</v>
      </c>
      <c r="AE1822" s="24">
        <f t="shared" si="1323"/>
        <v>70086276.274228647</v>
      </c>
      <c r="AF1822" s="3">
        <f t="shared" si="1357"/>
        <v>0</v>
      </c>
      <c r="AG1822" s="2">
        <f t="shared" si="1339"/>
        <v>0</v>
      </c>
      <c r="AH1822" s="2">
        <f t="shared" si="1340"/>
        <v>126.12346197620776</v>
      </c>
      <c r="AI1822" s="23">
        <f t="shared" si="1363"/>
        <v>9447171956.2711201</v>
      </c>
      <c r="AJ1822" s="23">
        <f t="shared" si="1341"/>
        <v>6219.922423797766</v>
      </c>
      <c r="AK1822" s="23">
        <f t="shared" si="1342"/>
        <v>0</v>
      </c>
      <c r="AL1822" s="23">
        <f t="shared" si="1367"/>
        <v>2393127.5275249481</v>
      </c>
      <c r="AM1822" s="23">
        <f t="shared" si="1368"/>
        <v>2232760135.7190194</v>
      </c>
      <c r="AN1822" s="16">
        <f t="shared" si="1358"/>
        <v>0</v>
      </c>
      <c r="AO1822" s="23">
        <f t="shared" si="1359"/>
        <v>101862.40270576358</v>
      </c>
      <c r="AP1822" s="22">
        <f t="shared" si="1360"/>
        <v>22927514.858134802</v>
      </c>
      <c r="AQ1822" s="30">
        <f t="shared" si="1343"/>
        <v>8118372770.8102427</v>
      </c>
      <c r="AR1822" s="28">
        <f t="shared" si="1344"/>
        <v>3906554768.3701191</v>
      </c>
      <c r="AS1822" s="25">
        <f t="shared" si="1345"/>
        <v>200337590.02425668</v>
      </c>
      <c r="AT1822" s="32">
        <f t="shared" si="1346"/>
        <v>0</v>
      </c>
      <c r="AU1822" s="23">
        <f t="shared" si="1347"/>
        <v>0</v>
      </c>
      <c r="AV1822" s="22">
        <f t="shared" si="1348"/>
        <v>1135539785.5602133</v>
      </c>
      <c r="AW1822" s="31">
        <f t="shared" si="1361"/>
        <v>5535095124.228858</v>
      </c>
    </row>
    <row r="1823" spans="1:53" s="21" customFormat="1" x14ac:dyDescent="0.25">
      <c r="A1823">
        <f t="shared" si="1369"/>
        <v>602</v>
      </c>
      <c r="B1823" t="s">
        <v>8</v>
      </c>
      <c r="C1823" s="27">
        <f t="shared" si="1326"/>
        <v>0</v>
      </c>
      <c r="D1823" s="27">
        <f t="shared" si="1349"/>
        <v>0</v>
      </c>
      <c r="E1823" s="27" t="b">
        <f t="shared" si="1325"/>
        <v>1</v>
      </c>
      <c r="F1823" s="29">
        <f t="shared" si="1327"/>
        <v>0</v>
      </c>
      <c r="G1823" s="27">
        <f t="shared" si="1350"/>
        <v>0</v>
      </c>
      <c r="H1823" s="22">
        <f t="shared" si="1328"/>
        <v>22098809501.816673</v>
      </c>
      <c r="I1823" s="23">
        <f t="shared" si="1329"/>
        <v>132580106.5049091</v>
      </c>
      <c r="J1823" s="23">
        <f t="shared" si="1330"/>
        <v>1086</v>
      </c>
      <c r="K1823" s="19">
        <f t="shared" si="1351"/>
        <v>225.0831931027827</v>
      </c>
      <c r="L1823" s="16">
        <f t="shared" si="1331"/>
        <v>152.43133013892844</v>
      </c>
      <c r="M1823" s="23">
        <f>M1822-IF($B1823="B",(Percent_Rent_In_Elsies*2.49%/12 * H1822)/K1822,0)+IF($B1823="D",N1823,0)+IF(B1823="D",AK1822)+IF(B1823="C",F1822*90%)-(Y1823-Y1822)-IF($B1823="A",Q1822/K1822) + IF($B1823="A",Q1822/K1822)</f>
        <v>-36342097.537908211</v>
      </c>
      <c r="N1823" s="23">
        <f t="shared" si="1332"/>
        <v>0</v>
      </c>
      <c r="O1823" s="22">
        <f t="shared" si="1333"/>
        <v>0</v>
      </c>
      <c r="P1823" s="22">
        <f t="shared" si="1364"/>
        <v>0</v>
      </c>
      <c r="Q1823" s="22">
        <f t="shared" si="1365"/>
        <v>0</v>
      </c>
      <c r="R1823" s="22">
        <f t="shared" si="1334"/>
        <v>270185024.82292396</v>
      </c>
      <c r="S1823" s="16">
        <f t="shared" si="1324"/>
        <v>22477955.451344471</v>
      </c>
      <c r="T1823" s="15">
        <f t="shared" si="1335"/>
        <v>0</v>
      </c>
      <c r="U1823" s="23">
        <f t="shared" si="1352"/>
        <v>1200378.5126517341</v>
      </c>
      <c r="V1823" s="23">
        <f t="shared" si="1353"/>
        <v>99865.100904179155</v>
      </c>
      <c r="W1823" s="23">
        <f t="shared" si="1366"/>
        <v>0</v>
      </c>
      <c r="X1823" s="23">
        <f t="shared" si="1354"/>
        <v>32541894.144605473</v>
      </c>
      <c r="Y1823" s="23">
        <f t="shared" si="1336"/>
        <v>13825559.361691331</v>
      </c>
      <c r="Z1823" s="3">
        <f t="shared" si="1337"/>
        <v>0</v>
      </c>
      <c r="AA1823" s="23">
        <f t="shared" si="1338"/>
        <v>58760676.692284144</v>
      </c>
      <c r="AB1823" s="26">
        <f t="shared" si="1355"/>
        <v>70086276.274228647</v>
      </c>
      <c r="AC1823" s="23">
        <f t="shared" si="1356"/>
        <v>74889487.274228647</v>
      </c>
      <c r="AD1823" s="23">
        <f t="shared" si="1362"/>
        <v>4803211</v>
      </c>
      <c r="AE1823" s="24">
        <f t="shared" si="1323"/>
        <v>70086276.274228647</v>
      </c>
      <c r="AF1823" s="3">
        <f t="shared" si="1357"/>
        <v>1E-4</v>
      </c>
      <c r="AG1823" s="2">
        <f t="shared" si="1339"/>
        <v>0</v>
      </c>
      <c r="AH1823" s="2">
        <f t="shared" si="1340"/>
        <v>126.12346197620776</v>
      </c>
      <c r="AI1823" s="23">
        <f t="shared" si="1363"/>
        <v>9447171956.2711201</v>
      </c>
      <c r="AJ1823" s="23">
        <f t="shared" si="1341"/>
        <v>6219.922423797766</v>
      </c>
      <c r="AK1823" s="23">
        <f t="shared" si="1342"/>
        <v>59885.669510409898</v>
      </c>
      <c r="AL1823" s="23">
        <f t="shared" si="1367"/>
        <v>0</v>
      </c>
      <c r="AM1823" s="23">
        <f t="shared" si="1368"/>
        <v>0</v>
      </c>
      <c r="AN1823" s="16">
        <f t="shared" si="1358"/>
        <v>0</v>
      </c>
      <c r="AO1823" s="23">
        <f t="shared" si="1359"/>
        <v>0</v>
      </c>
      <c r="AP1823" s="22">
        <f t="shared" si="1360"/>
        <v>0</v>
      </c>
      <c r="AQ1823" s="30">
        <f t="shared" si="1343"/>
        <v>8118372770.8102427</v>
      </c>
      <c r="AR1823" s="28">
        <f t="shared" si="1344"/>
        <v>3906554768.3701191</v>
      </c>
      <c r="AS1823" s="25">
        <f t="shared" si="1345"/>
        <v>200337590.02425668</v>
      </c>
      <c r="AT1823" s="32">
        <f t="shared" si="1346"/>
        <v>0</v>
      </c>
      <c r="AU1823" s="23">
        <f t="shared" si="1347"/>
        <v>0</v>
      </c>
      <c r="AV1823" s="22">
        <f t="shared" si="1348"/>
        <v>1135539785.5602133</v>
      </c>
      <c r="AW1823" s="31">
        <f t="shared" si="1361"/>
        <v>5535095124.228857</v>
      </c>
      <c r="AX1823"/>
      <c r="AY1823"/>
      <c r="AZ1823"/>
      <c r="BA1823"/>
    </row>
    <row r="1824" spans="1:53" s="21" customFormat="1" x14ac:dyDescent="0.25">
      <c r="A1824">
        <f t="shared" si="1369"/>
        <v>602</v>
      </c>
      <c r="B1824" t="s">
        <v>9</v>
      </c>
      <c r="C1824" s="27">
        <f t="shared" si="1326"/>
        <v>0</v>
      </c>
      <c r="D1824" s="27">
        <f t="shared" si="1349"/>
        <v>0</v>
      </c>
      <c r="E1824" s="27" t="b">
        <f t="shared" si="1325"/>
        <v>1</v>
      </c>
      <c r="F1824" s="29">
        <f t="shared" si="1327"/>
        <v>0</v>
      </c>
      <c r="G1824" s="27">
        <f t="shared" si="1350"/>
        <v>0</v>
      </c>
      <c r="H1824" s="22">
        <f t="shared" si="1328"/>
        <v>22098809501.816673</v>
      </c>
      <c r="I1824" s="23">
        <f t="shared" si="1329"/>
        <v>132580106.5049091</v>
      </c>
      <c r="J1824" s="23">
        <f t="shared" si="1330"/>
        <v>1086</v>
      </c>
      <c r="K1824" s="19">
        <f t="shared" si="1351"/>
        <v>225.0831931027827</v>
      </c>
      <c r="L1824" s="16">
        <f t="shared" si="1331"/>
        <v>152.43133013892844</v>
      </c>
      <c r="M1824" s="23">
        <f>M1823-IF($B1824="B",(Percent_Rent_In_Elsies*2.49%/12 * H1823)/K1823,0)+IF($B1824="D",N1824,0)+IF(B1824="D",AK1823)+IF(B1824="C",F1823*90%)-(Y1824-Y1823)-IF($B1824="A",Q1823/K1823) + IF($B1824="A",Q1823/K1823)</f>
        <v>-36282211.868397802</v>
      </c>
      <c r="N1824" s="23">
        <f t="shared" si="1332"/>
        <v>0</v>
      </c>
      <c r="O1824" s="22">
        <f t="shared" si="1333"/>
        <v>15704609.285669878</v>
      </c>
      <c r="P1824" s="22">
        <f t="shared" si="1364"/>
        <v>0</v>
      </c>
      <c r="Q1824" s="22">
        <f t="shared" si="1365"/>
        <v>0</v>
      </c>
      <c r="R1824" s="22">
        <f t="shared" si="1334"/>
        <v>270185024.82292396</v>
      </c>
      <c r="S1824" s="16">
        <f t="shared" si="1324"/>
        <v>0</v>
      </c>
      <c r="T1824" s="15">
        <f t="shared" si="1335"/>
        <v>6773346.1656745933</v>
      </c>
      <c r="U1824" s="23">
        <f t="shared" si="1352"/>
        <v>1200378.5126517341</v>
      </c>
      <c r="V1824" s="23">
        <f t="shared" si="1353"/>
        <v>0</v>
      </c>
      <c r="W1824" s="23">
        <f t="shared" si="1366"/>
        <v>99865.100904179155</v>
      </c>
      <c r="X1824" s="23">
        <f t="shared" si="1354"/>
        <v>32541894.144605473</v>
      </c>
      <c r="Y1824" s="23">
        <f t="shared" si="1336"/>
        <v>13825559.361691331</v>
      </c>
      <c r="Z1824" s="3">
        <f t="shared" si="1337"/>
        <v>0</v>
      </c>
      <c r="AA1824" s="23">
        <f t="shared" si="1338"/>
        <v>58700791.022773735</v>
      </c>
      <c r="AB1824" s="26">
        <f t="shared" si="1355"/>
        <v>70086276.274228662</v>
      </c>
      <c r="AC1824" s="23">
        <f t="shared" si="1356"/>
        <v>74889487.274228647</v>
      </c>
      <c r="AD1824" s="23">
        <f t="shared" si="1362"/>
        <v>4803211</v>
      </c>
      <c r="AE1824" s="24">
        <f t="shared" si="1323"/>
        <v>70086276.274228647</v>
      </c>
      <c r="AF1824" s="3">
        <f t="shared" si="1357"/>
        <v>0</v>
      </c>
      <c r="AG1824" s="2">
        <f t="shared" si="1339"/>
        <v>0</v>
      </c>
      <c r="AH1824" s="2">
        <f t="shared" si="1340"/>
        <v>126.12346197620776</v>
      </c>
      <c r="AI1824" s="23">
        <f t="shared" si="1363"/>
        <v>9437543915.0464764</v>
      </c>
      <c r="AJ1824" s="23">
        <f t="shared" si="1341"/>
        <v>6219.922423797766</v>
      </c>
      <c r="AK1824" s="23">
        <f t="shared" si="1342"/>
        <v>0</v>
      </c>
      <c r="AL1824" s="23">
        <f t="shared" si="1367"/>
        <v>0</v>
      </c>
      <c r="AM1824" s="23">
        <f t="shared" si="1368"/>
        <v>0</v>
      </c>
      <c r="AN1824" s="16">
        <f t="shared" si="1358"/>
        <v>0</v>
      </c>
      <c r="AO1824" s="23">
        <f t="shared" si="1359"/>
        <v>0</v>
      </c>
      <c r="AP1824" s="22">
        <f t="shared" si="1360"/>
        <v>0</v>
      </c>
      <c r="AQ1824" s="30">
        <f t="shared" si="1343"/>
        <v>8118372770.8102427</v>
      </c>
      <c r="AR1824" s="28">
        <f t="shared" si="1344"/>
        <v>3906554768.3701191</v>
      </c>
      <c r="AS1824" s="25">
        <f t="shared" si="1345"/>
        <v>200337590.02425668</v>
      </c>
      <c r="AT1824" s="32">
        <f t="shared" si="1346"/>
        <v>0</v>
      </c>
      <c r="AU1824" s="23">
        <f t="shared" si="1347"/>
        <v>0</v>
      </c>
      <c r="AV1824" s="22">
        <f t="shared" si="1348"/>
        <v>1135539785.5602133</v>
      </c>
      <c r="AW1824" s="31">
        <f t="shared" si="1361"/>
        <v>5535095124.228857</v>
      </c>
      <c r="AX1824"/>
      <c r="AY1824"/>
      <c r="AZ1824"/>
      <c r="BA1824"/>
    </row>
    <row r="1825" spans="1:53" x14ac:dyDescent="0.25">
      <c r="A1825" s="21">
        <f t="shared" si="1369"/>
        <v>602</v>
      </c>
      <c r="B1825" s="21" t="s">
        <v>28</v>
      </c>
      <c r="C1825" s="27">
        <f t="shared" si="1326"/>
        <v>0</v>
      </c>
      <c r="D1825" s="27">
        <f t="shared" si="1349"/>
        <v>0</v>
      </c>
      <c r="E1825" s="27" t="b">
        <f t="shared" si="1325"/>
        <v>1</v>
      </c>
      <c r="F1825" s="29">
        <f t="shared" si="1327"/>
        <v>0</v>
      </c>
      <c r="G1825" s="27">
        <f t="shared" si="1350"/>
        <v>0</v>
      </c>
      <c r="H1825" s="22">
        <f t="shared" si="1328"/>
        <v>22098809501.816673</v>
      </c>
      <c r="I1825" s="23">
        <f t="shared" si="1329"/>
        <v>132580106.5049091</v>
      </c>
      <c r="J1825" s="23">
        <f t="shared" si="1330"/>
        <v>1086</v>
      </c>
      <c r="K1825" s="19">
        <f t="shared" si="1351"/>
        <v>225.0831931027827</v>
      </c>
      <c r="L1825" s="16">
        <f t="shared" si="1331"/>
        <v>152.43133013892844</v>
      </c>
      <c r="M1825" s="23">
        <f>M1824-IF($B1825="B",(Percent_Rent_In_Elsies*2.49%/12 * H1824)/K1824,0)+IF($B1825="D",N1825,0)+IF(B1825="D",AK1824)+IF(B1825="C",F1824*90%)-(Y1825-Y1824)-IF($B1825="A",Q1824/K1824) + IF($B1825="A",Q1824/K1824)</f>
        <v>-36282211.868397802</v>
      </c>
      <c r="N1825" s="23">
        <f t="shared" si="1332"/>
        <v>0</v>
      </c>
      <c r="O1825" s="22">
        <f t="shared" si="1333"/>
        <v>0</v>
      </c>
      <c r="P1825" s="22">
        <f t="shared" si="1364"/>
        <v>15704609.285669878</v>
      </c>
      <c r="Q1825" s="22">
        <f t="shared" si="1365"/>
        <v>0</v>
      </c>
      <c r="R1825" s="22">
        <f t="shared" si="1334"/>
        <v>270185024.82292396</v>
      </c>
      <c r="S1825" s="16">
        <f t="shared" si="1324"/>
        <v>0</v>
      </c>
      <c r="T1825" s="15">
        <f t="shared" si="1335"/>
        <v>0</v>
      </c>
      <c r="U1825" s="23">
        <f t="shared" si="1352"/>
        <v>1200378.5126517341</v>
      </c>
      <c r="V1825" s="23">
        <f t="shared" si="1353"/>
        <v>0</v>
      </c>
      <c r="W1825" s="23">
        <f t="shared" si="1366"/>
        <v>0</v>
      </c>
      <c r="X1825" s="23">
        <f t="shared" si="1354"/>
        <v>32541894.144605473</v>
      </c>
      <c r="Y1825" s="23">
        <f t="shared" si="1336"/>
        <v>13825559.361691331</v>
      </c>
      <c r="Z1825" s="3">
        <f t="shared" si="1337"/>
        <v>4993.255045208959</v>
      </c>
      <c r="AA1825" s="23">
        <f t="shared" si="1338"/>
        <v>58775689.848451868</v>
      </c>
      <c r="AB1825" s="26">
        <f t="shared" si="1355"/>
        <v>70086276.274228632</v>
      </c>
      <c r="AC1825" s="23">
        <f t="shared" si="1356"/>
        <v>74889487.274228647</v>
      </c>
      <c r="AD1825" s="23">
        <f t="shared" si="1362"/>
        <v>4803211</v>
      </c>
      <c r="AE1825" s="24">
        <f t="shared" si="1323"/>
        <v>70086276.274228647</v>
      </c>
      <c r="AF1825" s="3">
        <f t="shared" si="1357"/>
        <v>0</v>
      </c>
      <c r="AG1825" s="2">
        <f t="shared" si="1339"/>
        <v>599190605.42507505</v>
      </c>
      <c r="AH1825" s="2">
        <f t="shared" si="1340"/>
        <v>126.12346197620776</v>
      </c>
      <c r="AI1825" s="23">
        <f t="shared" si="1363"/>
        <v>9449585677.0773926</v>
      </c>
      <c r="AJ1825" s="23">
        <f t="shared" si="1341"/>
        <v>6219.922423797766</v>
      </c>
      <c r="AK1825" s="23">
        <f t="shared" si="1342"/>
        <v>0</v>
      </c>
      <c r="AL1825" s="23">
        <f t="shared" si="1367"/>
        <v>0</v>
      </c>
      <c r="AM1825" s="23">
        <f t="shared" si="1368"/>
        <v>0</v>
      </c>
      <c r="AN1825" s="16">
        <f t="shared" si="1358"/>
        <v>0</v>
      </c>
      <c r="AO1825" s="23">
        <f t="shared" si="1359"/>
        <v>0</v>
      </c>
      <c r="AP1825" s="22">
        <f t="shared" si="1360"/>
        <v>0</v>
      </c>
      <c r="AQ1825" s="30">
        <f t="shared" si="1343"/>
        <v>8118372770.8102427</v>
      </c>
      <c r="AR1825" s="28">
        <f t="shared" si="1344"/>
        <v>3906554768.3701191</v>
      </c>
      <c r="AS1825" s="25">
        <f t="shared" si="1345"/>
        <v>200337590.02425668</v>
      </c>
      <c r="AT1825" s="32">
        <f t="shared" si="1346"/>
        <v>9986.510090417918</v>
      </c>
      <c r="AU1825" s="23">
        <f t="shared" si="1347"/>
        <v>9986.510090417918</v>
      </c>
      <c r="AV1825" s="22">
        <f t="shared" si="1348"/>
        <v>1142313131.725888</v>
      </c>
      <c r="AW1825" s="31">
        <f t="shared" si="1361"/>
        <v>5535095124.228858</v>
      </c>
    </row>
    <row r="1826" spans="1:53" x14ac:dyDescent="0.25">
      <c r="A1826">
        <f t="shared" si="1369"/>
        <v>603</v>
      </c>
      <c r="B1826" t="s">
        <v>6</v>
      </c>
      <c r="C1826" s="27">
        <f t="shared" si="1326"/>
        <v>0</v>
      </c>
      <c r="D1826" s="27">
        <f t="shared" si="1349"/>
        <v>0</v>
      </c>
      <c r="E1826" s="27" t="b">
        <f t="shared" si="1325"/>
        <v>1</v>
      </c>
      <c r="F1826" s="29">
        <f t="shared" si="1327"/>
        <v>0</v>
      </c>
      <c r="G1826" s="27">
        <f t="shared" si="1350"/>
        <v>0</v>
      </c>
      <c r="H1826" s="22">
        <f t="shared" si="1328"/>
        <v>22135640850.98637</v>
      </c>
      <c r="I1826" s="23">
        <f t="shared" si="1329"/>
        <v>132580106.5049091</v>
      </c>
      <c r="J1826" s="23">
        <f t="shared" si="1330"/>
        <v>1086</v>
      </c>
      <c r="K1826" s="19">
        <f t="shared" si="1351"/>
        <v>225.0831931027827</v>
      </c>
      <c r="L1826" s="16">
        <f t="shared" si="1331"/>
        <v>152.68538235582668</v>
      </c>
      <c r="M1826" s="23">
        <f>M1825-IF($B1826="B",(Percent_Rent_In_Elsies*2.49%/12 * H1825)/K1825,0)+IF($B1826="D",N1826,0)+IF(B1826="D",AK1825)+IF(B1826="C",F1825*90%)-(Y1826-Y1825)-IF($B1826="A",Q1825/K1825) + IF($B1826="A",Q1825/K1825)</f>
        <v>-36282211.868397802</v>
      </c>
      <c r="N1826" s="23">
        <f t="shared" si="1332"/>
        <v>0</v>
      </c>
      <c r="O1826" s="22">
        <f t="shared" si="1333"/>
        <v>0</v>
      </c>
      <c r="P1826" s="22">
        <f t="shared" si="1364"/>
        <v>0</v>
      </c>
      <c r="Q1826" s="22">
        <f t="shared" si="1365"/>
        <v>0</v>
      </c>
      <c r="R1826" s="22">
        <f t="shared" si="1334"/>
        <v>270185024.82292396</v>
      </c>
      <c r="S1826" s="16">
        <f t="shared" si="1324"/>
        <v>0</v>
      </c>
      <c r="T1826" s="15">
        <f t="shared" si="1335"/>
        <v>0</v>
      </c>
      <c r="U1826" s="23">
        <f t="shared" si="1352"/>
        <v>1200378.5126517341</v>
      </c>
      <c r="V1826" s="23">
        <f t="shared" si="1353"/>
        <v>0</v>
      </c>
      <c r="W1826" s="23">
        <f t="shared" si="1366"/>
        <v>0</v>
      </c>
      <c r="X1826" s="23">
        <f t="shared" si="1354"/>
        <v>32566860.419831518</v>
      </c>
      <c r="Y1826" s="23">
        <f t="shared" si="1336"/>
        <v>13825559.361691331</v>
      </c>
      <c r="Z1826" s="3">
        <f t="shared" si="1337"/>
        <v>0</v>
      </c>
      <c r="AA1826" s="23">
        <f t="shared" si="1338"/>
        <v>58775689.848451868</v>
      </c>
      <c r="AB1826" s="26">
        <f t="shared" si="1355"/>
        <v>70086276.274228662</v>
      </c>
      <c r="AC1826" s="23">
        <f t="shared" si="1356"/>
        <v>74889487.274228647</v>
      </c>
      <c r="AD1826" s="23">
        <f t="shared" si="1362"/>
        <v>4803211</v>
      </c>
      <c r="AE1826" s="24">
        <f t="shared" si="1323"/>
        <v>70086276.274228647</v>
      </c>
      <c r="AF1826" s="3">
        <f t="shared" si="1357"/>
        <v>0</v>
      </c>
      <c r="AG1826" s="2">
        <f t="shared" si="1339"/>
        <v>0</v>
      </c>
      <c r="AH1826" s="2">
        <f t="shared" si="1340"/>
        <v>126.33366774616813</v>
      </c>
      <c r="AI1826" s="23">
        <f t="shared" si="1363"/>
        <v>9449585677.0773926</v>
      </c>
      <c r="AJ1826" s="23">
        <f t="shared" si="1341"/>
        <v>6219.922423797766</v>
      </c>
      <c r="AK1826" s="23">
        <f t="shared" si="1342"/>
        <v>0</v>
      </c>
      <c r="AL1826" s="23">
        <f t="shared" si="1367"/>
        <v>0</v>
      </c>
      <c r="AM1826" s="23">
        <f t="shared" si="1368"/>
        <v>0</v>
      </c>
      <c r="AN1826" s="16">
        <f t="shared" si="1358"/>
        <v>0</v>
      </c>
      <c r="AO1826" s="23">
        <f t="shared" si="1359"/>
        <v>0</v>
      </c>
      <c r="AP1826" s="22">
        <f t="shared" si="1360"/>
        <v>0</v>
      </c>
      <c r="AQ1826" s="30">
        <f t="shared" si="1343"/>
        <v>8118372770.8102427</v>
      </c>
      <c r="AR1826" s="28">
        <f t="shared" si="1344"/>
        <v>3906554768.3701191</v>
      </c>
      <c r="AS1826" s="25">
        <f t="shared" si="1345"/>
        <v>200337590.02425668</v>
      </c>
      <c r="AT1826" s="32">
        <f t="shared" si="1346"/>
        <v>0</v>
      </c>
      <c r="AU1826" s="23">
        <f t="shared" si="1347"/>
        <v>0</v>
      </c>
      <c r="AV1826" s="22">
        <f t="shared" si="1348"/>
        <v>1142313131.725888</v>
      </c>
      <c r="AW1826" s="31">
        <f t="shared" si="1361"/>
        <v>5519390514.9431877</v>
      </c>
    </row>
    <row r="1827" spans="1:53" x14ac:dyDescent="0.25">
      <c r="A1827">
        <f t="shared" si="1369"/>
        <v>603</v>
      </c>
      <c r="B1827" t="s">
        <v>7</v>
      </c>
      <c r="C1827" s="27">
        <f t="shared" si="1326"/>
        <v>0</v>
      </c>
      <c r="D1827" s="27">
        <f t="shared" si="1349"/>
        <v>0</v>
      </c>
      <c r="E1827" s="27" t="b">
        <f t="shared" si="1325"/>
        <v>1</v>
      </c>
      <c r="F1827" s="29">
        <f t="shared" si="1327"/>
        <v>0</v>
      </c>
      <c r="G1827" s="27">
        <f t="shared" si="1350"/>
        <v>0</v>
      </c>
      <c r="H1827" s="22">
        <f t="shared" si="1328"/>
        <v>22135640850.98637</v>
      </c>
      <c r="I1827" s="23">
        <f t="shared" si="1329"/>
        <v>132580106.5049091</v>
      </c>
      <c r="J1827" s="23">
        <f t="shared" si="1330"/>
        <v>1086</v>
      </c>
      <c r="K1827" s="19">
        <f t="shared" si="1351"/>
        <v>225.0831931027827</v>
      </c>
      <c r="L1827" s="16">
        <f t="shared" si="1331"/>
        <v>152.68538235582668</v>
      </c>
      <c r="M1827" s="23">
        <f>M1826-IF($B1827="B",(Percent_Rent_In_Elsies*2.49%/12 * H1826)/K1826,0)+IF($B1827="D",N1827,0)+IF(B1827="D",AK1826)+IF(B1827="C",F1826*90%)-(Y1827-Y1826)-IF($B1827="A",Q1826/K1826) + IF($B1827="A",Q1826/K1826)</f>
        <v>-36384244.041774742</v>
      </c>
      <c r="N1827" s="23">
        <f t="shared" si="1332"/>
        <v>0</v>
      </c>
      <c r="O1827" s="22">
        <f t="shared" si="1333"/>
        <v>0</v>
      </c>
      <c r="P1827" s="22">
        <f t="shared" si="1364"/>
        <v>0</v>
      </c>
      <c r="Q1827" s="22">
        <f t="shared" si="1365"/>
        <v>0</v>
      </c>
      <c r="R1827" s="22">
        <f t="shared" si="1334"/>
        <v>247669606.08768028</v>
      </c>
      <c r="S1827" s="16">
        <f t="shared" si="1324"/>
        <v>22515418.735243663</v>
      </c>
      <c r="T1827" s="15">
        <f t="shared" si="1335"/>
        <v>0</v>
      </c>
      <c r="U1827" s="23">
        <f t="shared" si="1352"/>
        <v>1100346.9699307561</v>
      </c>
      <c r="V1827" s="23">
        <f t="shared" si="1353"/>
        <v>100031.54272097784</v>
      </c>
      <c r="W1827" s="23">
        <f t="shared" si="1366"/>
        <v>0</v>
      </c>
      <c r="X1827" s="23">
        <f t="shared" si="1354"/>
        <v>32566860.419831518</v>
      </c>
      <c r="Y1827" s="23">
        <f t="shared" si="1336"/>
        <v>13825559.361691331</v>
      </c>
      <c r="Z1827" s="3">
        <f t="shared" si="1337"/>
        <v>0</v>
      </c>
      <c r="AA1827" s="23">
        <f t="shared" si="1338"/>
        <v>58775689.848451868</v>
      </c>
      <c r="AB1827" s="26">
        <f t="shared" si="1355"/>
        <v>70086276.274228647</v>
      </c>
      <c r="AC1827" s="23">
        <f t="shared" si="1356"/>
        <v>74889487.274228647</v>
      </c>
      <c r="AD1827" s="23">
        <f t="shared" si="1362"/>
        <v>4803211</v>
      </c>
      <c r="AE1827" s="24">
        <f t="shared" si="1323"/>
        <v>70086276.274228647</v>
      </c>
      <c r="AF1827" s="3">
        <f t="shared" si="1357"/>
        <v>0</v>
      </c>
      <c r="AG1827" s="2">
        <f t="shared" si="1339"/>
        <v>0</v>
      </c>
      <c r="AH1827" s="2">
        <f t="shared" si="1340"/>
        <v>126.33366774616813</v>
      </c>
      <c r="AI1827" s="23">
        <f t="shared" si="1363"/>
        <v>9449585677.0773926</v>
      </c>
      <c r="AJ1827" s="23">
        <f t="shared" si="1341"/>
        <v>6219.922423797766</v>
      </c>
      <c r="AK1827" s="23">
        <f t="shared" si="1342"/>
        <v>0</v>
      </c>
      <c r="AL1827" s="23">
        <f t="shared" si="1367"/>
        <v>2413720.8062725067</v>
      </c>
      <c r="AM1827" s="23">
        <f t="shared" si="1368"/>
        <v>2251973425.1582384</v>
      </c>
      <c r="AN1827" s="16">
        <f t="shared" si="1358"/>
        <v>0</v>
      </c>
      <c r="AO1827" s="23">
        <f t="shared" si="1359"/>
        <v>102032.17337693987</v>
      </c>
      <c r="AP1827" s="22">
        <f t="shared" si="1360"/>
        <v>22965727.38289836</v>
      </c>
      <c r="AQ1827" s="30">
        <f t="shared" si="1343"/>
        <v>8164109016.8932848</v>
      </c>
      <c r="AR1827" s="28">
        <f t="shared" si="1344"/>
        <v>3929325287.0702629</v>
      </c>
      <c r="AS1827" s="25">
        <f t="shared" si="1345"/>
        <v>200337590.02425668</v>
      </c>
      <c r="AT1827" s="32">
        <f t="shared" si="1346"/>
        <v>0</v>
      </c>
      <c r="AU1827" s="23">
        <f t="shared" si="1347"/>
        <v>0</v>
      </c>
      <c r="AV1827" s="22">
        <f t="shared" si="1348"/>
        <v>1142313131.725888</v>
      </c>
      <c r="AW1827" s="31">
        <f t="shared" si="1361"/>
        <v>5565126761.0262299</v>
      </c>
    </row>
    <row r="1828" spans="1:53" x14ac:dyDescent="0.25">
      <c r="A1828">
        <f t="shared" si="1369"/>
        <v>603</v>
      </c>
      <c r="B1828" t="s">
        <v>8</v>
      </c>
      <c r="C1828" s="27">
        <f t="shared" si="1326"/>
        <v>0</v>
      </c>
      <c r="D1828" s="27">
        <f t="shared" si="1349"/>
        <v>0</v>
      </c>
      <c r="E1828" s="27" t="b">
        <f t="shared" si="1325"/>
        <v>1</v>
      </c>
      <c r="F1828" s="29">
        <f t="shared" si="1327"/>
        <v>0</v>
      </c>
      <c r="G1828" s="27">
        <f t="shared" si="1350"/>
        <v>0</v>
      </c>
      <c r="H1828" s="22">
        <f t="shared" si="1328"/>
        <v>22135640850.98637</v>
      </c>
      <c r="I1828" s="23">
        <f t="shared" si="1329"/>
        <v>132580106.5049091</v>
      </c>
      <c r="J1828" s="23">
        <f t="shared" si="1330"/>
        <v>1086</v>
      </c>
      <c r="K1828" s="19">
        <f t="shared" si="1351"/>
        <v>225.0831931027827</v>
      </c>
      <c r="L1828" s="16">
        <f t="shared" si="1331"/>
        <v>152.68538235582668</v>
      </c>
      <c r="M1828" s="23">
        <f>M1827-IF($B1828="B",(Percent_Rent_In_Elsies*2.49%/12 * H1827)/K1827,0)+IF($B1828="D",N1828,0)+IF(B1828="D",AK1827)+IF(B1828="C",F1827*90%)-(Y1828-Y1827)-IF($B1828="A",Q1827/K1827) + IF($B1828="A",Q1827/K1827)</f>
        <v>-36384244.041774742</v>
      </c>
      <c r="N1828" s="23">
        <f t="shared" si="1332"/>
        <v>0</v>
      </c>
      <c r="O1828" s="22">
        <f t="shared" si="1333"/>
        <v>0</v>
      </c>
      <c r="P1828" s="22">
        <f t="shared" si="1364"/>
        <v>0</v>
      </c>
      <c r="Q1828" s="22">
        <f t="shared" si="1365"/>
        <v>0</v>
      </c>
      <c r="R1828" s="22">
        <f t="shared" si="1334"/>
        <v>270635333.47057867</v>
      </c>
      <c r="S1828" s="16">
        <f t="shared" si="1324"/>
        <v>22515418.735243663</v>
      </c>
      <c r="T1828" s="15">
        <f t="shared" si="1335"/>
        <v>0</v>
      </c>
      <c r="U1828" s="23">
        <f t="shared" si="1352"/>
        <v>1202379.1433076961</v>
      </c>
      <c r="V1828" s="23">
        <f t="shared" si="1353"/>
        <v>100031.54272097784</v>
      </c>
      <c r="W1828" s="23">
        <f t="shared" si="1366"/>
        <v>0</v>
      </c>
      <c r="X1828" s="23">
        <f t="shared" si="1354"/>
        <v>32566860.419831518</v>
      </c>
      <c r="Y1828" s="23">
        <f t="shared" si="1336"/>
        <v>13825559.361691331</v>
      </c>
      <c r="Z1828" s="3">
        <f t="shared" si="1337"/>
        <v>0</v>
      </c>
      <c r="AA1828" s="23">
        <f t="shared" si="1338"/>
        <v>58775689.848451868</v>
      </c>
      <c r="AB1828" s="26">
        <f t="shared" si="1355"/>
        <v>70086276.274228632</v>
      </c>
      <c r="AC1828" s="23">
        <f t="shared" si="1356"/>
        <v>74889487.274228647</v>
      </c>
      <c r="AD1828" s="23">
        <f t="shared" si="1362"/>
        <v>4803211</v>
      </c>
      <c r="AE1828" s="24">
        <f t="shared" si="1323"/>
        <v>70086276.274228647</v>
      </c>
      <c r="AF1828" s="3">
        <f t="shared" si="1357"/>
        <v>1E-4</v>
      </c>
      <c r="AG1828" s="2">
        <f t="shared" si="1339"/>
        <v>0</v>
      </c>
      <c r="AH1828" s="2">
        <f t="shared" si="1340"/>
        <v>126.33366774616813</v>
      </c>
      <c r="AI1828" s="23">
        <f t="shared" si="1363"/>
        <v>9449585677.0773926</v>
      </c>
      <c r="AJ1828" s="23">
        <f t="shared" si="1341"/>
        <v>6219.922423797766</v>
      </c>
      <c r="AK1828" s="23">
        <f t="shared" si="1342"/>
        <v>59882.327271776558</v>
      </c>
      <c r="AL1828" s="23">
        <f t="shared" si="1367"/>
        <v>0</v>
      </c>
      <c r="AM1828" s="23">
        <f t="shared" si="1368"/>
        <v>0</v>
      </c>
      <c r="AN1828" s="16">
        <f t="shared" si="1358"/>
        <v>0</v>
      </c>
      <c r="AO1828" s="23">
        <f t="shared" si="1359"/>
        <v>0</v>
      </c>
      <c r="AP1828" s="22">
        <f t="shared" si="1360"/>
        <v>0</v>
      </c>
      <c r="AQ1828" s="30">
        <f t="shared" si="1343"/>
        <v>8164109016.8932848</v>
      </c>
      <c r="AR1828" s="28">
        <f t="shared" si="1344"/>
        <v>3929325287.0702629</v>
      </c>
      <c r="AS1828" s="25">
        <f t="shared" si="1345"/>
        <v>200337590.02425668</v>
      </c>
      <c r="AT1828" s="32">
        <f t="shared" si="1346"/>
        <v>0</v>
      </c>
      <c r="AU1828" s="23">
        <f t="shared" si="1347"/>
        <v>0</v>
      </c>
      <c r="AV1828" s="22">
        <f t="shared" si="1348"/>
        <v>1142313131.725888</v>
      </c>
      <c r="AW1828" s="31">
        <f t="shared" si="1361"/>
        <v>5565126761.0262299</v>
      </c>
    </row>
    <row r="1829" spans="1:53" x14ac:dyDescent="0.25">
      <c r="A1829" s="21">
        <f t="shared" si="1369"/>
        <v>603</v>
      </c>
      <c r="B1829" s="21" t="s">
        <v>9</v>
      </c>
      <c r="C1829" s="27">
        <f t="shared" si="1326"/>
        <v>0</v>
      </c>
      <c r="D1829" s="27">
        <f t="shared" si="1349"/>
        <v>0</v>
      </c>
      <c r="E1829" s="27" t="b">
        <f t="shared" si="1325"/>
        <v>1</v>
      </c>
      <c r="F1829" s="29">
        <f t="shared" si="1327"/>
        <v>0</v>
      </c>
      <c r="G1829" s="27">
        <f t="shared" si="1350"/>
        <v>0</v>
      </c>
      <c r="H1829" s="22">
        <f t="shared" si="1328"/>
        <v>22135640850.98637</v>
      </c>
      <c r="I1829" s="23">
        <f t="shared" si="1329"/>
        <v>132580106.5049091</v>
      </c>
      <c r="J1829" s="23">
        <f t="shared" si="1330"/>
        <v>1086</v>
      </c>
      <c r="K1829" s="19">
        <f t="shared" si="1351"/>
        <v>225.0831931027827</v>
      </c>
      <c r="L1829" s="16">
        <f t="shared" si="1331"/>
        <v>152.68538235582668</v>
      </c>
      <c r="M1829" s="23">
        <f>M1828-IF($B1829="B",(Percent_Rent_In_Elsies*2.49%/12 * H1828)/K1828,0)+IF($B1829="D",N1829,0)+IF(B1829="D",AK1828)+IF(B1829="C",F1828*90%)-(Y1829-Y1828)-IF($B1829="A",Q1828/K1828) + IF($B1829="A",Q1828/K1828)</f>
        <v>-36324361.714502968</v>
      </c>
      <c r="N1829" s="23">
        <f t="shared" si="1332"/>
        <v>0</v>
      </c>
      <c r="O1829" s="22">
        <f t="shared" si="1333"/>
        <v>15730783.651854271</v>
      </c>
      <c r="P1829" s="22">
        <f t="shared" si="1364"/>
        <v>0</v>
      </c>
      <c r="Q1829" s="22">
        <f t="shared" si="1365"/>
        <v>0</v>
      </c>
      <c r="R1829" s="22">
        <f t="shared" si="1334"/>
        <v>270635333.47057867</v>
      </c>
      <c r="S1829" s="16">
        <f t="shared" si="1324"/>
        <v>0</v>
      </c>
      <c r="T1829" s="15">
        <f t="shared" si="1335"/>
        <v>6784635.0833893921</v>
      </c>
      <c r="U1829" s="23">
        <f t="shared" si="1352"/>
        <v>1202379.1433076961</v>
      </c>
      <c r="V1829" s="23">
        <f t="shared" si="1353"/>
        <v>0</v>
      </c>
      <c r="W1829" s="23">
        <f t="shared" si="1366"/>
        <v>100031.54272097784</v>
      </c>
      <c r="X1829" s="23">
        <f t="shared" si="1354"/>
        <v>32566860.419831518</v>
      </c>
      <c r="Y1829" s="23">
        <f t="shared" si="1336"/>
        <v>13825559.361691331</v>
      </c>
      <c r="Z1829" s="3">
        <f t="shared" si="1337"/>
        <v>0</v>
      </c>
      <c r="AA1829" s="23">
        <f t="shared" si="1338"/>
        <v>58715807.521180093</v>
      </c>
      <c r="AB1829" s="26">
        <f t="shared" si="1355"/>
        <v>70086276.274228662</v>
      </c>
      <c r="AC1829" s="23">
        <f t="shared" si="1356"/>
        <v>74889487.274228647</v>
      </c>
      <c r="AD1829" s="23">
        <f t="shared" si="1362"/>
        <v>4803211</v>
      </c>
      <c r="AE1829" s="24">
        <f t="shared" si="1323"/>
        <v>70086276.274228647</v>
      </c>
      <c r="AF1829" s="3">
        <f t="shared" si="1357"/>
        <v>0</v>
      </c>
      <c r="AG1829" s="2">
        <f t="shared" si="1339"/>
        <v>0</v>
      </c>
      <c r="AH1829" s="2">
        <f t="shared" si="1340"/>
        <v>126.33366774616813</v>
      </c>
      <c r="AI1829" s="23">
        <f t="shared" si="1363"/>
        <v>9439958173.1968517</v>
      </c>
      <c r="AJ1829" s="23">
        <f t="shared" si="1341"/>
        <v>6219.922423797766</v>
      </c>
      <c r="AK1829" s="23">
        <f t="shared" si="1342"/>
        <v>0</v>
      </c>
      <c r="AL1829" s="23">
        <f t="shared" si="1367"/>
        <v>0</v>
      </c>
      <c r="AM1829" s="23">
        <f t="shared" si="1368"/>
        <v>0</v>
      </c>
      <c r="AN1829" s="16">
        <f t="shared" si="1358"/>
        <v>0</v>
      </c>
      <c r="AO1829" s="23">
        <f t="shared" si="1359"/>
        <v>0</v>
      </c>
      <c r="AP1829" s="22">
        <f t="shared" si="1360"/>
        <v>0</v>
      </c>
      <c r="AQ1829" s="30">
        <f t="shared" si="1343"/>
        <v>8164109016.8932848</v>
      </c>
      <c r="AR1829" s="28">
        <f t="shared" si="1344"/>
        <v>3929325287.0702629</v>
      </c>
      <c r="AS1829" s="25">
        <f t="shared" si="1345"/>
        <v>200337590.02425668</v>
      </c>
      <c r="AT1829" s="32">
        <f t="shared" si="1346"/>
        <v>0</v>
      </c>
      <c r="AU1829" s="23">
        <f t="shared" si="1347"/>
        <v>0</v>
      </c>
      <c r="AV1829" s="22">
        <f t="shared" si="1348"/>
        <v>1142313131.725888</v>
      </c>
      <c r="AW1829" s="31">
        <f t="shared" si="1361"/>
        <v>5565126761.0262299</v>
      </c>
      <c r="AX1829" s="21"/>
      <c r="AY1829" s="21"/>
      <c r="AZ1829" s="21"/>
      <c r="BA1829" s="21"/>
    </row>
    <row r="1830" spans="1:53" x14ac:dyDescent="0.25">
      <c r="A1830" s="21">
        <f t="shared" si="1369"/>
        <v>603</v>
      </c>
      <c r="B1830" s="21" t="s">
        <v>28</v>
      </c>
      <c r="C1830" s="27">
        <f t="shared" si="1326"/>
        <v>0</v>
      </c>
      <c r="D1830" s="27">
        <f t="shared" si="1349"/>
        <v>0</v>
      </c>
      <c r="E1830" s="27" t="b">
        <f t="shared" si="1325"/>
        <v>1</v>
      </c>
      <c r="F1830" s="29">
        <f t="shared" si="1327"/>
        <v>0</v>
      </c>
      <c r="G1830" s="27">
        <f t="shared" si="1350"/>
        <v>0</v>
      </c>
      <c r="H1830" s="22">
        <f t="shared" si="1328"/>
        <v>22135640850.98637</v>
      </c>
      <c r="I1830" s="23">
        <f t="shared" si="1329"/>
        <v>132580106.5049091</v>
      </c>
      <c r="J1830" s="23">
        <f t="shared" si="1330"/>
        <v>1086</v>
      </c>
      <c r="K1830" s="19">
        <f t="shared" si="1351"/>
        <v>225.0831931027827</v>
      </c>
      <c r="L1830" s="16">
        <f t="shared" si="1331"/>
        <v>152.68538235582668</v>
      </c>
      <c r="M1830" s="23">
        <f>M1829-IF($B1830="B",(Percent_Rent_In_Elsies*2.49%/12 * H1829)/K1829,0)+IF($B1830="D",N1830,0)+IF(B1830="D",AK1829)+IF(B1830="C",F1829*90%)-(Y1830-Y1829)-IF($B1830="A",Q1829/K1829) + IF($B1830="A",Q1829/K1829)</f>
        <v>-36324361.714502968</v>
      </c>
      <c r="N1830" s="23">
        <f t="shared" si="1332"/>
        <v>0</v>
      </c>
      <c r="O1830" s="22">
        <f t="shared" si="1333"/>
        <v>0</v>
      </c>
      <c r="P1830" s="22">
        <f t="shared" si="1364"/>
        <v>15730783.651854271</v>
      </c>
      <c r="Q1830" s="22">
        <f t="shared" si="1365"/>
        <v>0</v>
      </c>
      <c r="R1830" s="22">
        <f t="shared" si="1334"/>
        <v>270635333.47057867</v>
      </c>
      <c r="S1830" s="16">
        <f t="shared" si="1324"/>
        <v>0</v>
      </c>
      <c r="T1830" s="15">
        <f t="shared" si="1335"/>
        <v>0</v>
      </c>
      <c r="U1830" s="23">
        <f t="shared" si="1352"/>
        <v>1202379.1433076961</v>
      </c>
      <c r="V1830" s="23">
        <f t="shared" si="1353"/>
        <v>0</v>
      </c>
      <c r="W1830" s="23">
        <f t="shared" si="1366"/>
        <v>0</v>
      </c>
      <c r="X1830" s="23">
        <f t="shared" si="1354"/>
        <v>32566860.419831518</v>
      </c>
      <c r="Y1830" s="23">
        <f t="shared" si="1336"/>
        <v>13825559.361691331</v>
      </c>
      <c r="Z1830" s="3">
        <f t="shared" si="1337"/>
        <v>5001.5771360488925</v>
      </c>
      <c r="AA1830" s="23">
        <f t="shared" si="1338"/>
        <v>58790831.178220823</v>
      </c>
      <c r="AB1830" s="26">
        <f t="shared" si="1355"/>
        <v>70086276.274228632</v>
      </c>
      <c r="AC1830" s="23">
        <f t="shared" si="1356"/>
        <v>74889487.274228647</v>
      </c>
      <c r="AD1830" s="23">
        <f t="shared" si="1362"/>
        <v>4803211</v>
      </c>
      <c r="AE1830" s="24">
        <f t="shared" si="1323"/>
        <v>70086276.274228647</v>
      </c>
      <c r="AF1830" s="3">
        <f t="shared" si="1357"/>
        <v>0</v>
      </c>
      <c r="AG1830" s="2">
        <f t="shared" si="1339"/>
        <v>600189256.32586706</v>
      </c>
      <c r="AH1830" s="2">
        <f t="shared" si="1340"/>
        <v>126.33366774616813</v>
      </c>
      <c r="AI1830" s="23">
        <f t="shared" si="1363"/>
        <v>9452020004.8289776</v>
      </c>
      <c r="AJ1830" s="23">
        <f t="shared" si="1341"/>
        <v>6219.922423797766</v>
      </c>
      <c r="AK1830" s="23">
        <f t="shared" si="1342"/>
        <v>0</v>
      </c>
      <c r="AL1830" s="23">
        <f t="shared" si="1367"/>
        <v>0</v>
      </c>
      <c r="AM1830" s="23">
        <f t="shared" si="1368"/>
        <v>0</v>
      </c>
      <c r="AN1830" s="16">
        <f t="shared" si="1358"/>
        <v>0</v>
      </c>
      <c r="AO1830" s="23">
        <f t="shared" si="1359"/>
        <v>0</v>
      </c>
      <c r="AP1830" s="22">
        <f t="shared" si="1360"/>
        <v>0</v>
      </c>
      <c r="AQ1830" s="30">
        <f t="shared" si="1343"/>
        <v>8164109016.8932848</v>
      </c>
      <c r="AR1830" s="28">
        <f t="shared" si="1344"/>
        <v>3929325287.0702629</v>
      </c>
      <c r="AS1830" s="25">
        <f t="shared" si="1345"/>
        <v>200337590.02425668</v>
      </c>
      <c r="AT1830" s="32">
        <f t="shared" si="1346"/>
        <v>10003.154272097785</v>
      </c>
      <c r="AU1830" s="23">
        <f t="shared" si="1347"/>
        <v>10003.154272097785</v>
      </c>
      <c r="AV1830" s="22">
        <f t="shared" si="1348"/>
        <v>1149097766.8092773</v>
      </c>
      <c r="AW1830" s="31">
        <f t="shared" si="1361"/>
        <v>5565126761.0262299</v>
      </c>
      <c r="AX1830" s="21"/>
      <c r="AY1830" s="21"/>
      <c r="AZ1830" s="21"/>
      <c r="BA1830" s="21"/>
    </row>
    <row r="1831" spans="1:53" x14ac:dyDescent="0.25">
      <c r="A1831">
        <f t="shared" si="1369"/>
        <v>604</v>
      </c>
      <c r="B1831" t="s">
        <v>6</v>
      </c>
      <c r="C1831" s="27">
        <f t="shared" si="1326"/>
        <v>0</v>
      </c>
      <c r="D1831" s="27">
        <f t="shared" si="1349"/>
        <v>0</v>
      </c>
      <c r="E1831" s="27" t="b">
        <f t="shared" si="1325"/>
        <v>1</v>
      </c>
      <c r="F1831" s="29">
        <f t="shared" si="1327"/>
        <v>0</v>
      </c>
      <c r="G1831" s="27">
        <f t="shared" si="1350"/>
        <v>0</v>
      </c>
      <c r="H1831" s="22">
        <f t="shared" si="1328"/>
        <v>22172533585.738014</v>
      </c>
      <c r="I1831" s="23">
        <f t="shared" si="1329"/>
        <v>132580106.5049091</v>
      </c>
      <c r="J1831" s="23">
        <f t="shared" si="1330"/>
        <v>1086</v>
      </c>
      <c r="K1831" s="19">
        <f t="shared" si="1351"/>
        <v>225.0831931027827</v>
      </c>
      <c r="L1831" s="16">
        <f t="shared" si="1331"/>
        <v>152.93985799308641</v>
      </c>
      <c r="M1831" s="23">
        <f>M1830-IF($B1831="B",(Percent_Rent_In_Elsies*2.49%/12 * H1830)/K1830,0)+IF($B1831="D",N1831,0)+IF(B1831="D",AK1830)+IF(B1831="C",F1830*90%)-(Y1831-Y1830)-IF($B1831="A",Q1830/K1830) + IF($B1831="A",Q1830/K1830)</f>
        <v>-36324361.714502968</v>
      </c>
      <c r="N1831" s="23">
        <f t="shared" si="1332"/>
        <v>0</v>
      </c>
      <c r="O1831" s="22">
        <f t="shared" si="1333"/>
        <v>0</v>
      </c>
      <c r="P1831" s="22">
        <f t="shared" si="1364"/>
        <v>0</v>
      </c>
      <c r="Q1831" s="22">
        <f t="shared" si="1365"/>
        <v>0</v>
      </c>
      <c r="R1831" s="22">
        <f t="shared" si="1334"/>
        <v>270635333.47057867</v>
      </c>
      <c r="S1831" s="16">
        <f t="shared" si="1324"/>
        <v>0</v>
      </c>
      <c r="T1831" s="15">
        <f t="shared" si="1335"/>
        <v>0</v>
      </c>
      <c r="U1831" s="23">
        <f t="shared" si="1352"/>
        <v>1202379.1433076961</v>
      </c>
      <c r="V1831" s="23">
        <f t="shared" si="1353"/>
        <v>0</v>
      </c>
      <c r="W1831" s="23">
        <f t="shared" si="1366"/>
        <v>0</v>
      </c>
      <c r="X1831" s="23">
        <f t="shared" si="1354"/>
        <v>32591868.305511761</v>
      </c>
      <c r="Y1831" s="23">
        <f t="shared" si="1336"/>
        <v>13825559.361691331</v>
      </c>
      <c r="Z1831" s="3">
        <f t="shared" si="1337"/>
        <v>0</v>
      </c>
      <c r="AA1831" s="23">
        <f t="shared" si="1338"/>
        <v>58790831.178220823</v>
      </c>
      <c r="AB1831" s="26">
        <f t="shared" si="1355"/>
        <v>70086276.274228662</v>
      </c>
      <c r="AC1831" s="23">
        <f t="shared" si="1356"/>
        <v>74889487.274228647</v>
      </c>
      <c r="AD1831" s="23">
        <f t="shared" si="1362"/>
        <v>4803211</v>
      </c>
      <c r="AE1831" s="24">
        <f t="shared" si="1323"/>
        <v>70086276.274228647</v>
      </c>
      <c r="AF1831" s="3">
        <f t="shared" si="1357"/>
        <v>0</v>
      </c>
      <c r="AG1831" s="2">
        <f t="shared" si="1339"/>
        <v>0</v>
      </c>
      <c r="AH1831" s="2">
        <f t="shared" si="1340"/>
        <v>126.54422385907841</v>
      </c>
      <c r="AI1831" s="23">
        <f t="shared" si="1363"/>
        <v>9452020004.8289776</v>
      </c>
      <c r="AJ1831" s="23">
        <f t="shared" si="1341"/>
        <v>6219.922423797766</v>
      </c>
      <c r="AK1831" s="23">
        <f t="shared" si="1342"/>
        <v>0</v>
      </c>
      <c r="AL1831" s="23">
        <f t="shared" si="1367"/>
        <v>0</v>
      </c>
      <c r="AM1831" s="23">
        <f t="shared" si="1368"/>
        <v>0</v>
      </c>
      <c r="AN1831" s="16">
        <f t="shared" si="1358"/>
        <v>0</v>
      </c>
      <c r="AO1831" s="23">
        <f t="shared" si="1359"/>
        <v>0</v>
      </c>
      <c r="AP1831" s="22">
        <f t="shared" si="1360"/>
        <v>0</v>
      </c>
      <c r="AQ1831" s="30">
        <f t="shared" si="1343"/>
        <v>8164109016.8932848</v>
      </c>
      <c r="AR1831" s="28">
        <f t="shared" si="1344"/>
        <v>3929325287.0702629</v>
      </c>
      <c r="AS1831" s="25">
        <f t="shared" si="1345"/>
        <v>200337590.02425668</v>
      </c>
      <c r="AT1831" s="32">
        <f t="shared" si="1346"/>
        <v>0</v>
      </c>
      <c r="AU1831" s="23">
        <f t="shared" si="1347"/>
        <v>0</v>
      </c>
      <c r="AV1831" s="22">
        <f t="shared" si="1348"/>
        <v>1149097766.8092773</v>
      </c>
      <c r="AW1831" s="31">
        <f t="shared" si="1361"/>
        <v>5549395977.3743763</v>
      </c>
    </row>
    <row r="1832" spans="1:53" x14ac:dyDescent="0.25">
      <c r="A1832">
        <f t="shared" si="1369"/>
        <v>604</v>
      </c>
      <c r="B1832" t="s">
        <v>7</v>
      </c>
      <c r="C1832" s="27">
        <f t="shared" si="1326"/>
        <v>0</v>
      </c>
      <c r="D1832" s="27">
        <f t="shared" si="1349"/>
        <v>0</v>
      </c>
      <c r="E1832" s="27" t="b">
        <f t="shared" si="1325"/>
        <v>1</v>
      </c>
      <c r="F1832" s="29">
        <f t="shared" si="1327"/>
        <v>0</v>
      </c>
      <c r="G1832" s="27">
        <f t="shared" si="1350"/>
        <v>0</v>
      </c>
      <c r="H1832" s="22">
        <f t="shared" si="1328"/>
        <v>22172533585.738014</v>
      </c>
      <c r="I1832" s="23">
        <f t="shared" si="1329"/>
        <v>132580106.5049091</v>
      </c>
      <c r="J1832" s="23">
        <f t="shared" si="1330"/>
        <v>1086</v>
      </c>
      <c r="K1832" s="19">
        <f t="shared" si="1351"/>
        <v>225.0831931027827</v>
      </c>
      <c r="L1832" s="16">
        <f t="shared" si="1331"/>
        <v>152.93985799308641</v>
      </c>
      <c r="M1832" s="23">
        <f>M1831-IF($B1832="B",(Percent_Rent_In_Elsies*2.49%/12 * H1831)/K1831,0)+IF($B1832="D",N1832,0)+IF(B1832="D",AK1831)+IF(B1832="C",F1831*90%)-(Y1832-Y1831)-IF($B1832="A",Q1831/K1831) + IF($B1832="A",Q1831/K1831)</f>
        <v>-36426563.941502206</v>
      </c>
      <c r="N1832" s="23">
        <f t="shared" si="1332"/>
        <v>0</v>
      </c>
      <c r="O1832" s="22">
        <f t="shared" si="1333"/>
        <v>0</v>
      </c>
      <c r="P1832" s="22">
        <f t="shared" si="1364"/>
        <v>0</v>
      </c>
      <c r="Q1832" s="22">
        <f t="shared" si="1365"/>
        <v>0</v>
      </c>
      <c r="R1832" s="22">
        <f t="shared" si="1334"/>
        <v>248082389.0146971</v>
      </c>
      <c r="S1832" s="16">
        <f t="shared" si="1324"/>
        <v>22552944.455881555</v>
      </c>
      <c r="T1832" s="15">
        <f t="shared" si="1335"/>
        <v>0</v>
      </c>
      <c r="U1832" s="23">
        <f t="shared" si="1352"/>
        <v>1102180.8813653882</v>
      </c>
      <c r="V1832" s="23">
        <f t="shared" si="1353"/>
        <v>100198.261942308</v>
      </c>
      <c r="W1832" s="23">
        <f t="shared" si="1366"/>
        <v>0</v>
      </c>
      <c r="X1832" s="23">
        <f t="shared" si="1354"/>
        <v>32591868.305511761</v>
      </c>
      <c r="Y1832" s="23">
        <f t="shared" si="1336"/>
        <v>13825559.361691331</v>
      </c>
      <c r="Z1832" s="3">
        <f t="shared" si="1337"/>
        <v>0</v>
      </c>
      <c r="AA1832" s="23">
        <f t="shared" si="1338"/>
        <v>58790831.178220823</v>
      </c>
      <c r="AB1832" s="26">
        <f t="shared" si="1355"/>
        <v>70086276.274228647</v>
      </c>
      <c r="AC1832" s="23">
        <f t="shared" si="1356"/>
        <v>74889487.274228647</v>
      </c>
      <c r="AD1832" s="23">
        <f t="shared" si="1362"/>
        <v>4803211</v>
      </c>
      <c r="AE1832" s="24">
        <f t="shared" si="1323"/>
        <v>70086276.274228647</v>
      </c>
      <c r="AF1832" s="3">
        <f t="shared" si="1357"/>
        <v>0</v>
      </c>
      <c r="AG1832" s="2">
        <f t="shared" si="1339"/>
        <v>0</v>
      </c>
      <c r="AH1832" s="2">
        <f t="shared" si="1340"/>
        <v>126.54422385907841</v>
      </c>
      <c r="AI1832" s="23">
        <f t="shared" si="1363"/>
        <v>9452020004.8289776</v>
      </c>
      <c r="AJ1832" s="23">
        <f t="shared" si="1341"/>
        <v>6219.922423797766</v>
      </c>
      <c r="AK1832" s="23">
        <f t="shared" si="1342"/>
        <v>0</v>
      </c>
      <c r="AL1832" s="23">
        <f t="shared" si="1367"/>
        <v>2434327.7515850067</v>
      </c>
      <c r="AM1832" s="23">
        <f t="shared" si="1368"/>
        <v>2271199465.3435168</v>
      </c>
      <c r="AN1832" s="16">
        <f t="shared" si="1358"/>
        <v>0</v>
      </c>
      <c r="AO1832" s="23">
        <f t="shared" si="1359"/>
        <v>102202.22699923477</v>
      </c>
      <c r="AP1832" s="22">
        <f t="shared" si="1360"/>
        <v>23004003.595203191</v>
      </c>
      <c r="AQ1832" s="30">
        <f t="shared" si="1343"/>
        <v>8209921490.0531321</v>
      </c>
      <c r="AR1832" s="28">
        <f t="shared" si="1344"/>
        <v>3952133756.6349068</v>
      </c>
      <c r="AS1832" s="25">
        <f t="shared" si="1345"/>
        <v>200337590.02425668</v>
      </c>
      <c r="AT1832" s="32">
        <f t="shared" si="1346"/>
        <v>0</v>
      </c>
      <c r="AU1832" s="23">
        <f t="shared" si="1347"/>
        <v>0</v>
      </c>
      <c r="AV1832" s="22">
        <f t="shared" si="1348"/>
        <v>1149097766.8092773</v>
      </c>
      <c r="AW1832" s="31">
        <f t="shared" si="1361"/>
        <v>5595208450.5342236</v>
      </c>
    </row>
    <row r="1833" spans="1:53" s="21" customFormat="1" x14ac:dyDescent="0.25">
      <c r="A1833">
        <f t="shared" si="1369"/>
        <v>604</v>
      </c>
      <c r="B1833" t="s">
        <v>8</v>
      </c>
      <c r="C1833" s="27">
        <f t="shared" si="1326"/>
        <v>0</v>
      </c>
      <c r="D1833" s="27">
        <f t="shared" si="1349"/>
        <v>0</v>
      </c>
      <c r="E1833" s="27" t="b">
        <f t="shared" si="1325"/>
        <v>1</v>
      </c>
      <c r="F1833" s="29">
        <f t="shared" si="1327"/>
        <v>0</v>
      </c>
      <c r="G1833" s="27">
        <f t="shared" si="1350"/>
        <v>0</v>
      </c>
      <c r="H1833" s="22">
        <f t="shared" si="1328"/>
        <v>22172533585.738014</v>
      </c>
      <c r="I1833" s="23">
        <f t="shared" si="1329"/>
        <v>132580106.5049091</v>
      </c>
      <c r="J1833" s="23">
        <f t="shared" si="1330"/>
        <v>1086</v>
      </c>
      <c r="K1833" s="19">
        <f t="shared" si="1351"/>
        <v>225.0831931027827</v>
      </c>
      <c r="L1833" s="16">
        <f t="shared" si="1331"/>
        <v>152.93985799308641</v>
      </c>
      <c r="M1833" s="23">
        <f>M1832-IF($B1833="B",(Percent_Rent_In_Elsies*2.49%/12 * H1832)/K1832,0)+IF($B1833="D",N1833,0)+IF(B1833="D",AK1832)+IF(B1833="C",F1832*90%)-(Y1833-Y1832)-IF($B1833="A",Q1832/K1832) + IF($B1833="A",Q1832/K1832)</f>
        <v>-36426563.941502206</v>
      </c>
      <c r="N1833" s="23">
        <f t="shared" si="1332"/>
        <v>0</v>
      </c>
      <c r="O1833" s="22">
        <f t="shared" si="1333"/>
        <v>0</v>
      </c>
      <c r="P1833" s="22">
        <f t="shared" si="1364"/>
        <v>0</v>
      </c>
      <c r="Q1833" s="22">
        <f t="shared" si="1365"/>
        <v>0</v>
      </c>
      <c r="R1833" s="22">
        <f t="shared" si="1334"/>
        <v>271086392.6099003</v>
      </c>
      <c r="S1833" s="16">
        <f t="shared" si="1324"/>
        <v>22552944.455881555</v>
      </c>
      <c r="T1833" s="15">
        <f t="shared" si="1335"/>
        <v>0</v>
      </c>
      <c r="U1833" s="23">
        <f t="shared" si="1352"/>
        <v>1204383.108364623</v>
      </c>
      <c r="V1833" s="23">
        <f t="shared" si="1353"/>
        <v>100198.261942308</v>
      </c>
      <c r="W1833" s="23">
        <f t="shared" si="1366"/>
        <v>0</v>
      </c>
      <c r="X1833" s="23">
        <f t="shared" si="1354"/>
        <v>32591868.305511761</v>
      </c>
      <c r="Y1833" s="23">
        <f t="shared" si="1336"/>
        <v>13825559.361691331</v>
      </c>
      <c r="Z1833" s="3">
        <f t="shared" si="1337"/>
        <v>0</v>
      </c>
      <c r="AA1833" s="23">
        <f t="shared" si="1338"/>
        <v>58790831.178220823</v>
      </c>
      <c r="AB1833" s="26">
        <f t="shared" si="1355"/>
        <v>70086276.274228632</v>
      </c>
      <c r="AC1833" s="23">
        <f t="shared" si="1356"/>
        <v>74889487.274228647</v>
      </c>
      <c r="AD1833" s="23">
        <f t="shared" si="1362"/>
        <v>4803211</v>
      </c>
      <c r="AE1833" s="24">
        <f t="shared" si="1323"/>
        <v>70086276.274228647</v>
      </c>
      <c r="AF1833" s="3">
        <f t="shared" si="1357"/>
        <v>1E-4</v>
      </c>
      <c r="AG1833" s="2">
        <f t="shared" si="1339"/>
        <v>0</v>
      </c>
      <c r="AH1833" s="2">
        <f t="shared" si="1340"/>
        <v>126.54422385907841</v>
      </c>
      <c r="AI1833" s="23">
        <f t="shared" si="1363"/>
        <v>9452020004.8289776</v>
      </c>
      <c r="AJ1833" s="23">
        <f t="shared" si="1341"/>
        <v>6219.922423797766</v>
      </c>
      <c r="AK1833" s="23">
        <f t="shared" si="1342"/>
        <v>59879.107780204184</v>
      </c>
      <c r="AL1833" s="23">
        <f t="shared" si="1367"/>
        <v>0</v>
      </c>
      <c r="AM1833" s="23">
        <f t="shared" si="1368"/>
        <v>0</v>
      </c>
      <c r="AN1833" s="16">
        <f t="shared" si="1358"/>
        <v>0</v>
      </c>
      <c r="AO1833" s="23">
        <f t="shared" si="1359"/>
        <v>0</v>
      </c>
      <c r="AP1833" s="22">
        <f t="shared" si="1360"/>
        <v>0</v>
      </c>
      <c r="AQ1833" s="30">
        <f t="shared" si="1343"/>
        <v>8209921490.0531321</v>
      </c>
      <c r="AR1833" s="28">
        <f t="shared" si="1344"/>
        <v>3952133756.6349068</v>
      </c>
      <c r="AS1833" s="25">
        <f t="shared" si="1345"/>
        <v>200337590.02425668</v>
      </c>
      <c r="AT1833" s="32">
        <f t="shared" si="1346"/>
        <v>0</v>
      </c>
      <c r="AU1833" s="23">
        <f t="shared" si="1347"/>
        <v>0</v>
      </c>
      <c r="AV1833" s="22">
        <f t="shared" si="1348"/>
        <v>1149097766.8092773</v>
      </c>
      <c r="AW1833" s="31">
        <f t="shared" si="1361"/>
        <v>5595208450.5342226</v>
      </c>
      <c r="AX1833"/>
      <c r="AY1833"/>
      <c r="AZ1833"/>
      <c r="BA1833"/>
    </row>
    <row r="1834" spans="1:53" s="21" customFormat="1" x14ac:dyDescent="0.25">
      <c r="A1834" s="21">
        <f t="shared" si="1369"/>
        <v>604</v>
      </c>
      <c r="B1834" s="21" t="s">
        <v>9</v>
      </c>
      <c r="C1834" s="27">
        <f t="shared" si="1326"/>
        <v>0</v>
      </c>
      <c r="D1834" s="27">
        <f t="shared" si="1349"/>
        <v>0</v>
      </c>
      <c r="E1834" s="27" t="b">
        <f t="shared" si="1325"/>
        <v>1</v>
      </c>
      <c r="F1834" s="29">
        <f t="shared" si="1327"/>
        <v>0</v>
      </c>
      <c r="G1834" s="27">
        <f t="shared" si="1350"/>
        <v>0</v>
      </c>
      <c r="H1834" s="22">
        <f t="shared" si="1328"/>
        <v>22172533585.738014</v>
      </c>
      <c r="I1834" s="23">
        <f t="shared" si="1329"/>
        <v>132580106.5049091</v>
      </c>
      <c r="J1834" s="23">
        <f t="shared" si="1330"/>
        <v>1086</v>
      </c>
      <c r="K1834" s="19">
        <f t="shared" si="1351"/>
        <v>225.0831931027827</v>
      </c>
      <c r="L1834" s="16">
        <f t="shared" si="1331"/>
        <v>152.93985799308641</v>
      </c>
      <c r="M1834" s="23">
        <f>M1833-IF($B1834="B",(Percent_Rent_In_Elsies*2.49%/12 * H1833)/K1833,0)+IF($B1834="D",N1834,0)+IF(B1834="D",AK1833)+IF(B1834="C",F1833*90%)-(Y1834-Y1833)-IF($B1834="A",Q1833/K1833) + IF($B1834="A",Q1833/K1833)</f>
        <v>-36366684.833722003</v>
      </c>
      <c r="N1834" s="23">
        <f t="shared" si="1332"/>
        <v>0</v>
      </c>
      <c r="O1834" s="22">
        <f t="shared" si="1333"/>
        <v>15757001.640534397</v>
      </c>
      <c r="P1834" s="22">
        <f t="shared" si="1364"/>
        <v>0</v>
      </c>
      <c r="Q1834" s="22">
        <f t="shared" si="1365"/>
        <v>0</v>
      </c>
      <c r="R1834" s="22">
        <f t="shared" si="1334"/>
        <v>271086392.6099003</v>
      </c>
      <c r="S1834" s="16">
        <f t="shared" si="1324"/>
        <v>0</v>
      </c>
      <c r="T1834" s="15">
        <f t="shared" si="1335"/>
        <v>6795942.8153471574</v>
      </c>
      <c r="U1834" s="23">
        <f t="shared" si="1352"/>
        <v>1204383.108364623</v>
      </c>
      <c r="V1834" s="23">
        <f t="shared" si="1353"/>
        <v>0</v>
      </c>
      <c r="W1834" s="23">
        <f t="shared" si="1366"/>
        <v>100198.261942308</v>
      </c>
      <c r="X1834" s="23">
        <f t="shared" si="1354"/>
        <v>32591868.305511761</v>
      </c>
      <c r="Y1834" s="23">
        <f t="shared" si="1336"/>
        <v>13825559.361691331</v>
      </c>
      <c r="Z1834" s="3">
        <f t="shared" si="1337"/>
        <v>0</v>
      </c>
      <c r="AA1834" s="23">
        <f t="shared" si="1338"/>
        <v>58730952.07044062</v>
      </c>
      <c r="AB1834" s="26">
        <f t="shared" si="1355"/>
        <v>70086276.274228632</v>
      </c>
      <c r="AC1834" s="23">
        <f t="shared" si="1356"/>
        <v>74889487.274228647</v>
      </c>
      <c r="AD1834" s="23">
        <f t="shared" si="1362"/>
        <v>4803211</v>
      </c>
      <c r="AE1834" s="24">
        <f t="shared" si="1323"/>
        <v>70086276.274228647</v>
      </c>
      <c r="AF1834" s="3">
        <f t="shared" si="1357"/>
        <v>0</v>
      </c>
      <c r="AG1834" s="2">
        <f t="shared" si="1339"/>
        <v>0</v>
      </c>
      <c r="AH1834" s="2">
        <f t="shared" si="1340"/>
        <v>126.54422385907841</v>
      </c>
      <c r="AI1834" s="23">
        <f t="shared" si="1363"/>
        <v>9442393018.5580387</v>
      </c>
      <c r="AJ1834" s="23">
        <f t="shared" si="1341"/>
        <v>6219.922423797766</v>
      </c>
      <c r="AK1834" s="23">
        <f t="shared" si="1342"/>
        <v>0</v>
      </c>
      <c r="AL1834" s="23">
        <f t="shared" si="1367"/>
        <v>0</v>
      </c>
      <c r="AM1834" s="23">
        <f t="shared" si="1368"/>
        <v>0</v>
      </c>
      <c r="AN1834" s="16">
        <f t="shared" si="1358"/>
        <v>0</v>
      </c>
      <c r="AO1834" s="23">
        <f t="shared" si="1359"/>
        <v>0</v>
      </c>
      <c r="AP1834" s="22">
        <f t="shared" si="1360"/>
        <v>0</v>
      </c>
      <c r="AQ1834" s="30">
        <f t="shared" si="1343"/>
        <v>8209921490.0531321</v>
      </c>
      <c r="AR1834" s="28">
        <f t="shared" si="1344"/>
        <v>3952133756.6349068</v>
      </c>
      <c r="AS1834" s="25">
        <f t="shared" si="1345"/>
        <v>200337590.02425668</v>
      </c>
      <c r="AT1834" s="32">
        <f t="shared" si="1346"/>
        <v>0</v>
      </c>
      <c r="AU1834" s="23">
        <f t="shared" si="1347"/>
        <v>0</v>
      </c>
      <c r="AV1834" s="22">
        <f t="shared" si="1348"/>
        <v>1149097766.8092773</v>
      </c>
      <c r="AW1834" s="31">
        <f t="shared" si="1361"/>
        <v>5595208450.5342226</v>
      </c>
    </row>
    <row r="1835" spans="1:53" x14ac:dyDescent="0.25">
      <c r="A1835" s="21">
        <f t="shared" si="1369"/>
        <v>604</v>
      </c>
      <c r="B1835" s="21" t="s">
        <v>28</v>
      </c>
      <c r="C1835" s="27">
        <f t="shared" si="1326"/>
        <v>0</v>
      </c>
      <c r="D1835" s="27">
        <f t="shared" si="1349"/>
        <v>0</v>
      </c>
      <c r="E1835" s="27" t="b">
        <f t="shared" si="1325"/>
        <v>1</v>
      </c>
      <c r="F1835" s="29">
        <f t="shared" si="1327"/>
        <v>0</v>
      </c>
      <c r="G1835" s="27">
        <f t="shared" si="1350"/>
        <v>0</v>
      </c>
      <c r="H1835" s="22">
        <f t="shared" si="1328"/>
        <v>22172533585.738014</v>
      </c>
      <c r="I1835" s="23">
        <f t="shared" si="1329"/>
        <v>132580106.5049091</v>
      </c>
      <c r="J1835" s="23">
        <f t="shared" si="1330"/>
        <v>1086</v>
      </c>
      <c r="K1835" s="19">
        <f t="shared" si="1351"/>
        <v>225.0831931027827</v>
      </c>
      <c r="L1835" s="16">
        <f t="shared" si="1331"/>
        <v>152.93985799308641</v>
      </c>
      <c r="M1835" s="23">
        <f>M1834-IF($B1835="B",(Percent_Rent_In_Elsies*2.49%/12 * H1834)/K1834,0)+IF($B1835="D",N1835,0)+IF(B1835="D",AK1834)+IF(B1835="C",F1834*90%)-(Y1835-Y1834)-IF($B1835="A",Q1834/K1834) + IF($B1835="A",Q1834/K1834)</f>
        <v>-36366684.833722003</v>
      </c>
      <c r="N1835" s="23">
        <f t="shared" si="1332"/>
        <v>0</v>
      </c>
      <c r="O1835" s="22">
        <f t="shared" si="1333"/>
        <v>0</v>
      </c>
      <c r="P1835" s="22">
        <f t="shared" si="1364"/>
        <v>15757001.640534397</v>
      </c>
      <c r="Q1835" s="22">
        <f t="shared" si="1365"/>
        <v>0</v>
      </c>
      <c r="R1835" s="22">
        <f t="shared" si="1334"/>
        <v>271086392.6099003</v>
      </c>
      <c r="S1835" s="16">
        <f t="shared" si="1324"/>
        <v>0</v>
      </c>
      <c r="T1835" s="15">
        <f t="shared" si="1335"/>
        <v>0</v>
      </c>
      <c r="U1835" s="23">
        <f t="shared" si="1352"/>
        <v>1204383.108364623</v>
      </c>
      <c r="V1835" s="23">
        <f t="shared" si="1353"/>
        <v>0</v>
      </c>
      <c r="W1835" s="23">
        <f t="shared" si="1366"/>
        <v>0</v>
      </c>
      <c r="X1835" s="23">
        <f t="shared" si="1354"/>
        <v>32591868.305511761</v>
      </c>
      <c r="Y1835" s="23">
        <f t="shared" si="1336"/>
        <v>13825559.361691331</v>
      </c>
      <c r="Z1835" s="3">
        <f t="shared" si="1337"/>
        <v>5009.9130971154009</v>
      </c>
      <c r="AA1835" s="23">
        <f t="shared" si="1338"/>
        <v>58806100.766897351</v>
      </c>
      <c r="AB1835" s="26">
        <f t="shared" si="1355"/>
        <v>70086276.274228632</v>
      </c>
      <c r="AC1835" s="23">
        <f t="shared" si="1356"/>
        <v>74889487.274228647</v>
      </c>
      <c r="AD1835" s="23">
        <f t="shared" si="1362"/>
        <v>4803211</v>
      </c>
      <c r="AE1835" s="24">
        <f t="shared" si="1323"/>
        <v>70086276.274228647</v>
      </c>
      <c r="AF1835" s="3">
        <f t="shared" si="1357"/>
        <v>0</v>
      </c>
      <c r="AG1835" s="2">
        <f t="shared" si="1339"/>
        <v>601189571.65384805</v>
      </c>
      <c r="AH1835" s="2">
        <f t="shared" si="1340"/>
        <v>126.54422385907841</v>
      </c>
      <c r="AI1835" s="23">
        <f t="shared" si="1363"/>
        <v>9454474953.2408905</v>
      </c>
      <c r="AJ1835" s="23">
        <f t="shared" si="1341"/>
        <v>6219.922423797766</v>
      </c>
      <c r="AK1835" s="23">
        <f t="shared" si="1342"/>
        <v>0</v>
      </c>
      <c r="AL1835" s="23">
        <f t="shared" si="1367"/>
        <v>0</v>
      </c>
      <c r="AM1835" s="23">
        <f t="shared" si="1368"/>
        <v>0</v>
      </c>
      <c r="AN1835" s="16">
        <f t="shared" si="1358"/>
        <v>0</v>
      </c>
      <c r="AO1835" s="23">
        <f t="shared" si="1359"/>
        <v>0</v>
      </c>
      <c r="AP1835" s="22">
        <f t="shared" si="1360"/>
        <v>0</v>
      </c>
      <c r="AQ1835" s="30">
        <f t="shared" si="1343"/>
        <v>8209921490.0531321</v>
      </c>
      <c r="AR1835" s="28">
        <f t="shared" si="1344"/>
        <v>3952133756.6349068</v>
      </c>
      <c r="AS1835" s="25">
        <f t="shared" si="1345"/>
        <v>200337590.02425668</v>
      </c>
      <c r="AT1835" s="32">
        <f t="shared" si="1346"/>
        <v>10019.826194230802</v>
      </c>
      <c r="AU1835" s="23">
        <f t="shared" si="1347"/>
        <v>10019.826194230802</v>
      </c>
      <c r="AV1835" s="22">
        <f t="shared" si="1348"/>
        <v>1155893709.6246245</v>
      </c>
      <c r="AW1835" s="31">
        <f t="shared" si="1361"/>
        <v>5595208450.5342226</v>
      </c>
      <c r="AX1835" s="21"/>
      <c r="AY1835" s="21"/>
      <c r="AZ1835" s="21"/>
      <c r="BA1835" s="21"/>
    </row>
    <row r="1836" spans="1:53" x14ac:dyDescent="0.25">
      <c r="A1836">
        <f t="shared" si="1369"/>
        <v>605</v>
      </c>
      <c r="B1836" t="s">
        <v>6</v>
      </c>
      <c r="C1836" s="27">
        <f t="shared" si="1326"/>
        <v>0</v>
      </c>
      <c r="D1836" s="27">
        <f t="shared" si="1349"/>
        <v>0</v>
      </c>
      <c r="E1836" s="27" t="b">
        <f t="shared" si="1325"/>
        <v>1</v>
      </c>
      <c r="F1836" s="29">
        <f t="shared" si="1327"/>
        <v>0</v>
      </c>
      <c r="G1836" s="27">
        <f t="shared" si="1350"/>
        <v>0</v>
      </c>
      <c r="H1836" s="22">
        <f t="shared" si="1328"/>
        <v>22209487808.380913</v>
      </c>
      <c r="I1836" s="23">
        <f t="shared" si="1329"/>
        <v>132580106.5049091</v>
      </c>
      <c r="J1836" s="23">
        <f t="shared" si="1330"/>
        <v>1086</v>
      </c>
      <c r="K1836" s="19">
        <f t="shared" si="1351"/>
        <v>225.0831931027827</v>
      </c>
      <c r="L1836" s="16">
        <f t="shared" si="1331"/>
        <v>153.19475775640822</v>
      </c>
      <c r="M1836" s="23">
        <f>M1835-IF($B1836="B",(Percent_Rent_In_Elsies*2.49%/12 * H1835)/K1835,0)+IF($B1836="D",N1836,0)+IF(B1836="D",AK1835)+IF(B1836="C",F1835*90%)-(Y1836-Y1835)-IF($B1836="A",Q1835/K1835) + IF($B1836="A",Q1835/K1835)</f>
        <v>-36366684.833722003</v>
      </c>
      <c r="N1836" s="23">
        <f t="shared" si="1332"/>
        <v>0</v>
      </c>
      <c r="O1836" s="22">
        <f t="shared" si="1333"/>
        <v>0</v>
      </c>
      <c r="P1836" s="22">
        <f t="shared" si="1364"/>
        <v>0</v>
      </c>
      <c r="Q1836" s="22">
        <f t="shared" si="1365"/>
        <v>0</v>
      </c>
      <c r="R1836" s="22">
        <f t="shared" si="1334"/>
        <v>271086392.6099003</v>
      </c>
      <c r="S1836" s="16">
        <f t="shared" si="1324"/>
        <v>0</v>
      </c>
      <c r="T1836" s="15">
        <f t="shared" si="1335"/>
        <v>0</v>
      </c>
      <c r="U1836" s="23">
        <f t="shared" si="1352"/>
        <v>1204383.108364623</v>
      </c>
      <c r="V1836" s="23">
        <f t="shared" si="1353"/>
        <v>0</v>
      </c>
      <c r="W1836" s="23">
        <f t="shared" si="1366"/>
        <v>0</v>
      </c>
      <c r="X1836" s="23">
        <f t="shared" si="1354"/>
        <v>32616917.870997339</v>
      </c>
      <c r="Y1836" s="23">
        <f t="shared" si="1336"/>
        <v>13825559.361691331</v>
      </c>
      <c r="Z1836" s="3">
        <f t="shared" si="1337"/>
        <v>0</v>
      </c>
      <c r="AA1836" s="23">
        <f t="shared" si="1338"/>
        <v>58806100.766897351</v>
      </c>
      <c r="AB1836" s="26">
        <f t="shared" si="1355"/>
        <v>70086276.274228662</v>
      </c>
      <c r="AC1836" s="23">
        <f t="shared" si="1356"/>
        <v>74889487.274228647</v>
      </c>
      <c r="AD1836" s="23">
        <f t="shared" si="1362"/>
        <v>4803211</v>
      </c>
      <c r="AE1836" s="24">
        <f t="shared" si="1323"/>
        <v>70086276.274228647</v>
      </c>
      <c r="AF1836" s="3">
        <f t="shared" si="1357"/>
        <v>0</v>
      </c>
      <c r="AG1836" s="2">
        <f t="shared" si="1339"/>
        <v>0</v>
      </c>
      <c r="AH1836" s="2">
        <f t="shared" si="1340"/>
        <v>126.75513089884356</v>
      </c>
      <c r="AI1836" s="23">
        <f t="shared" si="1363"/>
        <v>9454474953.2408905</v>
      </c>
      <c r="AJ1836" s="23">
        <f t="shared" si="1341"/>
        <v>6219.922423797766</v>
      </c>
      <c r="AK1836" s="23">
        <f t="shared" si="1342"/>
        <v>0</v>
      </c>
      <c r="AL1836" s="23">
        <f t="shared" si="1367"/>
        <v>0</v>
      </c>
      <c r="AM1836" s="23">
        <f t="shared" si="1368"/>
        <v>0</v>
      </c>
      <c r="AN1836" s="16">
        <f t="shared" si="1358"/>
        <v>0</v>
      </c>
      <c r="AO1836" s="23">
        <f t="shared" si="1359"/>
        <v>0</v>
      </c>
      <c r="AP1836" s="22">
        <f t="shared" si="1360"/>
        <v>0</v>
      </c>
      <c r="AQ1836" s="30">
        <f t="shared" si="1343"/>
        <v>8209921490.0531321</v>
      </c>
      <c r="AR1836" s="28">
        <f t="shared" si="1344"/>
        <v>3952133756.6349068</v>
      </c>
      <c r="AS1836" s="25">
        <f t="shared" si="1345"/>
        <v>200337590.02425668</v>
      </c>
      <c r="AT1836" s="32">
        <f t="shared" si="1346"/>
        <v>0</v>
      </c>
      <c r="AU1836" s="23">
        <f t="shared" si="1347"/>
        <v>0</v>
      </c>
      <c r="AV1836" s="22">
        <f t="shared" si="1348"/>
        <v>1155893709.6246245</v>
      </c>
      <c r="AW1836" s="31">
        <f t="shared" si="1361"/>
        <v>5579451448.8936882</v>
      </c>
    </row>
    <row r="1837" spans="1:53" x14ac:dyDescent="0.25">
      <c r="A1837">
        <f t="shared" si="1369"/>
        <v>605</v>
      </c>
      <c r="B1837" t="s">
        <v>7</v>
      </c>
      <c r="C1837" s="27">
        <f t="shared" si="1326"/>
        <v>0</v>
      </c>
      <c r="D1837" s="27">
        <f t="shared" si="1349"/>
        <v>0</v>
      </c>
      <c r="E1837" s="27" t="b">
        <f t="shared" si="1325"/>
        <v>1</v>
      </c>
      <c r="F1837" s="29">
        <f t="shared" si="1327"/>
        <v>0</v>
      </c>
      <c r="G1837" s="27">
        <f t="shared" si="1350"/>
        <v>0</v>
      </c>
      <c r="H1837" s="22">
        <f t="shared" si="1328"/>
        <v>22209487808.380913</v>
      </c>
      <c r="I1837" s="23">
        <f t="shared" si="1329"/>
        <v>132580106.5049091</v>
      </c>
      <c r="J1837" s="23">
        <f t="shared" si="1330"/>
        <v>1086</v>
      </c>
      <c r="K1837" s="19">
        <f t="shared" si="1351"/>
        <v>225.0831931027827</v>
      </c>
      <c r="L1837" s="16">
        <f t="shared" si="1331"/>
        <v>153.19475775640822</v>
      </c>
      <c r="M1837" s="23">
        <f>M1836-IF($B1837="B",(Percent_Rent_In_Elsies*2.49%/12 * H1836)/K1836,0)+IF($B1837="D",N1837,0)+IF(B1837="D",AK1836)+IF(B1837="C",F1836*90%)-(Y1837-Y1836)-IF($B1837="A",Q1836/K1836) + IF($B1837="A",Q1836/K1836)</f>
        <v>-36469057.39776624</v>
      </c>
      <c r="N1837" s="23">
        <f t="shared" si="1332"/>
        <v>0</v>
      </c>
      <c r="O1837" s="22">
        <f t="shared" si="1333"/>
        <v>0</v>
      </c>
      <c r="P1837" s="22">
        <f t="shared" si="1364"/>
        <v>0</v>
      </c>
      <c r="Q1837" s="22">
        <f t="shared" si="1365"/>
        <v>0</v>
      </c>
      <c r="R1837" s="22">
        <f t="shared" si="1334"/>
        <v>248495859.89240861</v>
      </c>
      <c r="S1837" s="16">
        <f t="shared" si="1324"/>
        <v>22590532.71749169</v>
      </c>
      <c r="T1837" s="15">
        <f t="shared" si="1335"/>
        <v>0</v>
      </c>
      <c r="U1837" s="23">
        <f t="shared" si="1352"/>
        <v>1104017.8493342379</v>
      </c>
      <c r="V1837" s="23">
        <f t="shared" si="1353"/>
        <v>100365.25903038525</v>
      </c>
      <c r="W1837" s="23">
        <f t="shared" si="1366"/>
        <v>0</v>
      </c>
      <c r="X1837" s="23">
        <f t="shared" si="1354"/>
        <v>32616917.870997339</v>
      </c>
      <c r="Y1837" s="23">
        <f t="shared" si="1336"/>
        <v>13825559.361691331</v>
      </c>
      <c r="Z1837" s="3">
        <f t="shared" si="1337"/>
        <v>0</v>
      </c>
      <c r="AA1837" s="23">
        <f t="shared" si="1338"/>
        <v>58806100.766897351</v>
      </c>
      <c r="AB1837" s="26">
        <f t="shared" si="1355"/>
        <v>70086276.274228662</v>
      </c>
      <c r="AC1837" s="23">
        <f t="shared" si="1356"/>
        <v>74889487.274228647</v>
      </c>
      <c r="AD1837" s="23">
        <f t="shared" si="1362"/>
        <v>4803211</v>
      </c>
      <c r="AE1837" s="24">
        <f t="shared" si="1323"/>
        <v>70086276.274228647</v>
      </c>
      <c r="AF1837" s="3">
        <f t="shared" si="1357"/>
        <v>0</v>
      </c>
      <c r="AG1837" s="2">
        <f t="shared" si="1339"/>
        <v>0</v>
      </c>
      <c r="AH1837" s="2">
        <f t="shared" si="1340"/>
        <v>126.75513089884356</v>
      </c>
      <c r="AI1837" s="23">
        <f t="shared" si="1363"/>
        <v>9454474953.2408905</v>
      </c>
      <c r="AJ1837" s="23">
        <f t="shared" si="1341"/>
        <v>6219.922423797766</v>
      </c>
      <c r="AK1837" s="23">
        <f t="shared" si="1342"/>
        <v>0</v>
      </c>
      <c r="AL1837" s="23">
        <f t="shared" si="1367"/>
        <v>2454948.4119129181</v>
      </c>
      <c r="AM1837" s="23">
        <f t="shared" si="1368"/>
        <v>2290438301.478581</v>
      </c>
      <c r="AN1837" s="16">
        <f t="shared" si="1358"/>
        <v>0</v>
      </c>
      <c r="AO1837" s="23">
        <f t="shared" si="1359"/>
        <v>102372.5640442335</v>
      </c>
      <c r="AP1837" s="22">
        <f t="shared" si="1360"/>
        <v>23042343.601195201</v>
      </c>
      <c r="AQ1837" s="30">
        <f t="shared" si="1343"/>
        <v>8255810317.3349123</v>
      </c>
      <c r="AR1837" s="28">
        <f t="shared" si="1344"/>
        <v>3974980240.3154917</v>
      </c>
      <c r="AS1837" s="25">
        <f t="shared" si="1345"/>
        <v>200337590.02425668</v>
      </c>
      <c r="AT1837" s="32">
        <f t="shared" si="1346"/>
        <v>0</v>
      </c>
      <c r="AU1837" s="23">
        <f t="shared" si="1347"/>
        <v>0</v>
      </c>
      <c r="AV1837" s="22">
        <f t="shared" si="1348"/>
        <v>1155893709.6246245</v>
      </c>
      <c r="AW1837" s="31">
        <f t="shared" si="1361"/>
        <v>5625340276.1754684</v>
      </c>
    </row>
    <row r="1838" spans="1:53" s="21" customFormat="1" x14ac:dyDescent="0.25">
      <c r="A1838">
        <f t="shared" si="1369"/>
        <v>605</v>
      </c>
      <c r="B1838" t="s">
        <v>8</v>
      </c>
      <c r="C1838" s="27">
        <f t="shared" si="1326"/>
        <v>0</v>
      </c>
      <c r="D1838" s="27">
        <f t="shared" si="1349"/>
        <v>0</v>
      </c>
      <c r="E1838" s="27" t="b">
        <f t="shared" si="1325"/>
        <v>1</v>
      </c>
      <c r="F1838" s="29">
        <f t="shared" si="1327"/>
        <v>0</v>
      </c>
      <c r="G1838" s="27">
        <f t="shared" si="1350"/>
        <v>0</v>
      </c>
      <c r="H1838" s="22">
        <f t="shared" si="1328"/>
        <v>22209487808.380913</v>
      </c>
      <c r="I1838" s="23">
        <f t="shared" si="1329"/>
        <v>132580106.5049091</v>
      </c>
      <c r="J1838" s="23">
        <f t="shared" si="1330"/>
        <v>1086</v>
      </c>
      <c r="K1838" s="19">
        <f t="shared" si="1351"/>
        <v>225.0831931027827</v>
      </c>
      <c r="L1838" s="16">
        <f t="shared" si="1331"/>
        <v>153.19475775640822</v>
      </c>
      <c r="M1838" s="23">
        <f>M1837-IF($B1838="B",(Percent_Rent_In_Elsies*2.49%/12 * H1837)/K1837,0)+IF($B1838="D",N1838,0)+IF(B1838="D",AK1837)+IF(B1838="C",F1837*90%)-(Y1838-Y1837)-IF($B1838="A",Q1837/K1837) + IF($B1838="A",Q1837/K1837)</f>
        <v>-36469057.39776624</v>
      </c>
      <c r="N1838" s="23">
        <f t="shared" si="1332"/>
        <v>0</v>
      </c>
      <c r="O1838" s="22">
        <f t="shared" si="1333"/>
        <v>0</v>
      </c>
      <c r="P1838" s="22">
        <f t="shared" si="1364"/>
        <v>0</v>
      </c>
      <c r="Q1838" s="22">
        <f t="shared" si="1365"/>
        <v>0</v>
      </c>
      <c r="R1838" s="22">
        <f t="shared" si="1334"/>
        <v>271538203.49360383</v>
      </c>
      <c r="S1838" s="16">
        <f t="shared" si="1324"/>
        <v>22590532.71749169</v>
      </c>
      <c r="T1838" s="15">
        <f t="shared" si="1335"/>
        <v>0</v>
      </c>
      <c r="U1838" s="23">
        <f t="shared" si="1352"/>
        <v>1206390.4133784713</v>
      </c>
      <c r="V1838" s="23">
        <f t="shared" si="1353"/>
        <v>100365.25903038525</v>
      </c>
      <c r="W1838" s="23">
        <f t="shared" si="1366"/>
        <v>0</v>
      </c>
      <c r="X1838" s="23">
        <f t="shared" si="1354"/>
        <v>32616917.870997339</v>
      </c>
      <c r="Y1838" s="23">
        <f t="shared" si="1336"/>
        <v>13825559.361691331</v>
      </c>
      <c r="Z1838" s="3">
        <f t="shared" si="1337"/>
        <v>0</v>
      </c>
      <c r="AA1838" s="23">
        <f t="shared" si="1338"/>
        <v>58806100.766897351</v>
      </c>
      <c r="AB1838" s="26">
        <f t="shared" si="1355"/>
        <v>70086276.274228632</v>
      </c>
      <c r="AC1838" s="23">
        <f t="shared" si="1356"/>
        <v>74889487.274228647</v>
      </c>
      <c r="AD1838" s="23">
        <f t="shared" si="1362"/>
        <v>4803211</v>
      </c>
      <c r="AE1838" s="24">
        <f t="shared" si="1323"/>
        <v>70086276.274228647</v>
      </c>
      <c r="AF1838" s="3">
        <f t="shared" si="1357"/>
        <v>1E-4</v>
      </c>
      <c r="AG1838" s="2">
        <f t="shared" si="1339"/>
        <v>0</v>
      </c>
      <c r="AH1838" s="2">
        <f t="shared" si="1340"/>
        <v>126.75513089884356</v>
      </c>
      <c r="AI1838" s="23">
        <f t="shared" si="1363"/>
        <v>9454474953.2408905</v>
      </c>
      <c r="AJ1838" s="23">
        <f t="shared" si="1341"/>
        <v>6219.922423797766</v>
      </c>
      <c r="AK1838" s="23">
        <f t="shared" si="1342"/>
        <v>59876.011080670018</v>
      </c>
      <c r="AL1838" s="23">
        <f t="shared" si="1367"/>
        <v>0</v>
      </c>
      <c r="AM1838" s="23">
        <f t="shared" si="1368"/>
        <v>0</v>
      </c>
      <c r="AN1838" s="16">
        <f t="shared" si="1358"/>
        <v>0</v>
      </c>
      <c r="AO1838" s="23">
        <f t="shared" si="1359"/>
        <v>0</v>
      </c>
      <c r="AP1838" s="22">
        <f t="shared" si="1360"/>
        <v>0</v>
      </c>
      <c r="AQ1838" s="30">
        <f t="shared" si="1343"/>
        <v>8255810317.3349123</v>
      </c>
      <c r="AR1838" s="28">
        <f t="shared" si="1344"/>
        <v>3974980240.3154917</v>
      </c>
      <c r="AS1838" s="25">
        <f t="shared" si="1345"/>
        <v>200337590.02425668</v>
      </c>
      <c r="AT1838" s="32">
        <f t="shared" si="1346"/>
        <v>0</v>
      </c>
      <c r="AU1838" s="23">
        <f t="shared" si="1347"/>
        <v>0</v>
      </c>
      <c r="AV1838" s="22">
        <f t="shared" si="1348"/>
        <v>1155893709.6246245</v>
      </c>
      <c r="AW1838" s="31">
        <f t="shared" si="1361"/>
        <v>5625340276.1754684</v>
      </c>
      <c r="AX1838"/>
      <c r="AY1838"/>
      <c r="AZ1838"/>
      <c r="BA1838"/>
    </row>
    <row r="1839" spans="1:53" s="21" customFormat="1" x14ac:dyDescent="0.25">
      <c r="A1839">
        <f t="shared" si="1369"/>
        <v>605</v>
      </c>
      <c r="B1839" t="s">
        <v>9</v>
      </c>
      <c r="C1839" s="27">
        <f t="shared" si="1326"/>
        <v>0</v>
      </c>
      <c r="D1839" s="27">
        <f t="shared" si="1349"/>
        <v>0</v>
      </c>
      <c r="E1839" s="27" t="b">
        <f t="shared" si="1325"/>
        <v>1</v>
      </c>
      <c r="F1839" s="29">
        <f t="shared" si="1327"/>
        <v>0</v>
      </c>
      <c r="G1839" s="27">
        <f t="shared" si="1350"/>
        <v>0</v>
      </c>
      <c r="H1839" s="22">
        <f t="shared" si="1328"/>
        <v>22209487808.380913</v>
      </c>
      <c r="I1839" s="23">
        <f t="shared" si="1329"/>
        <v>132580106.5049091</v>
      </c>
      <c r="J1839" s="23">
        <f t="shared" si="1330"/>
        <v>1086</v>
      </c>
      <c r="K1839" s="19">
        <f t="shared" si="1351"/>
        <v>225.0831931027827</v>
      </c>
      <c r="L1839" s="16">
        <f t="shared" si="1331"/>
        <v>153.19475775640822</v>
      </c>
      <c r="M1839" s="23">
        <f>M1838-IF($B1839="B",(Percent_Rent_In_Elsies*2.49%/12 * H1838)/K1838,0)+IF($B1839="D",N1839,0)+IF(B1839="D",AK1838)+IF(B1839="C",F1838*90%)-(Y1839-Y1838)-IF($B1839="A",Q1838/K1838) + IF($B1839="A",Q1838/K1838)</f>
        <v>-36409181.386685573</v>
      </c>
      <c r="N1839" s="23">
        <f t="shared" si="1332"/>
        <v>0</v>
      </c>
      <c r="O1839" s="22">
        <f t="shared" si="1333"/>
        <v>15783263.324535068</v>
      </c>
      <c r="P1839" s="22">
        <f t="shared" si="1364"/>
        <v>0</v>
      </c>
      <c r="Q1839" s="22">
        <f t="shared" si="1365"/>
        <v>0</v>
      </c>
      <c r="R1839" s="22">
        <f t="shared" si="1334"/>
        <v>271538203.49360383</v>
      </c>
      <c r="S1839" s="16">
        <f t="shared" si="1324"/>
        <v>0</v>
      </c>
      <c r="T1839" s="15">
        <f t="shared" si="1335"/>
        <v>6807269.3929566219</v>
      </c>
      <c r="U1839" s="23">
        <f t="shared" si="1352"/>
        <v>1206390.4133784713</v>
      </c>
      <c r="V1839" s="23">
        <f t="shared" si="1353"/>
        <v>0</v>
      </c>
      <c r="W1839" s="23">
        <f t="shared" si="1366"/>
        <v>100365.25903038525</v>
      </c>
      <c r="X1839" s="23">
        <f t="shared" si="1354"/>
        <v>32616917.870997339</v>
      </c>
      <c r="Y1839" s="23">
        <f t="shared" si="1336"/>
        <v>13825559.361691331</v>
      </c>
      <c r="Z1839" s="3">
        <f t="shared" si="1337"/>
        <v>0</v>
      </c>
      <c r="AA1839" s="23">
        <f t="shared" si="1338"/>
        <v>58746224.755816683</v>
      </c>
      <c r="AB1839" s="26">
        <f t="shared" si="1355"/>
        <v>70086276.274228632</v>
      </c>
      <c r="AC1839" s="23">
        <f t="shared" si="1356"/>
        <v>74889487.274228647</v>
      </c>
      <c r="AD1839" s="23">
        <f t="shared" si="1362"/>
        <v>4803211</v>
      </c>
      <c r="AE1839" s="24">
        <f t="shared" si="1323"/>
        <v>70086276.274228647</v>
      </c>
      <c r="AF1839" s="3">
        <f t="shared" si="1357"/>
        <v>0</v>
      </c>
      <c r="AG1839" s="2">
        <f t="shared" si="1339"/>
        <v>0</v>
      </c>
      <c r="AH1839" s="2">
        <f t="shared" si="1340"/>
        <v>126.75513089884356</v>
      </c>
      <c r="AI1839" s="23">
        <f t="shared" si="1363"/>
        <v>9444848464.8378239</v>
      </c>
      <c r="AJ1839" s="23">
        <f t="shared" si="1341"/>
        <v>6219.922423797766</v>
      </c>
      <c r="AK1839" s="23">
        <f t="shared" si="1342"/>
        <v>0</v>
      </c>
      <c r="AL1839" s="23">
        <f t="shared" si="1367"/>
        <v>0</v>
      </c>
      <c r="AM1839" s="23">
        <f t="shared" si="1368"/>
        <v>0</v>
      </c>
      <c r="AN1839" s="16">
        <f t="shared" si="1358"/>
        <v>0</v>
      </c>
      <c r="AO1839" s="23">
        <f t="shared" si="1359"/>
        <v>0</v>
      </c>
      <c r="AP1839" s="22">
        <f t="shared" si="1360"/>
        <v>0</v>
      </c>
      <c r="AQ1839" s="30">
        <f t="shared" si="1343"/>
        <v>8255810317.3349123</v>
      </c>
      <c r="AR1839" s="28">
        <f t="shared" si="1344"/>
        <v>3974980240.3154917</v>
      </c>
      <c r="AS1839" s="25">
        <f t="shared" si="1345"/>
        <v>200337590.02425668</v>
      </c>
      <c r="AT1839" s="32">
        <f t="shared" si="1346"/>
        <v>0</v>
      </c>
      <c r="AU1839" s="23">
        <f t="shared" si="1347"/>
        <v>0</v>
      </c>
      <c r="AV1839" s="22">
        <f t="shared" si="1348"/>
        <v>1155893709.6246245</v>
      </c>
      <c r="AW1839" s="31">
        <f t="shared" si="1361"/>
        <v>5625340276.1754684</v>
      </c>
      <c r="AX1839"/>
      <c r="AY1839"/>
      <c r="AZ1839"/>
      <c r="BA1839"/>
    </row>
    <row r="1840" spans="1:53" x14ac:dyDescent="0.25">
      <c r="A1840" s="21">
        <f t="shared" si="1369"/>
        <v>605</v>
      </c>
      <c r="B1840" s="21" t="s">
        <v>28</v>
      </c>
      <c r="C1840" s="27">
        <f t="shared" si="1326"/>
        <v>0</v>
      </c>
      <c r="D1840" s="27">
        <f t="shared" si="1349"/>
        <v>0</v>
      </c>
      <c r="E1840" s="27" t="b">
        <f t="shared" si="1325"/>
        <v>1</v>
      </c>
      <c r="F1840" s="29">
        <f t="shared" si="1327"/>
        <v>0</v>
      </c>
      <c r="G1840" s="27">
        <f t="shared" si="1350"/>
        <v>0</v>
      </c>
      <c r="H1840" s="22">
        <f t="shared" si="1328"/>
        <v>22209487808.380913</v>
      </c>
      <c r="I1840" s="23">
        <f t="shared" si="1329"/>
        <v>132580106.5049091</v>
      </c>
      <c r="J1840" s="23">
        <f t="shared" si="1330"/>
        <v>1086</v>
      </c>
      <c r="K1840" s="19">
        <f t="shared" si="1351"/>
        <v>225.0831931027827</v>
      </c>
      <c r="L1840" s="16">
        <f t="shared" si="1331"/>
        <v>153.19475775640822</v>
      </c>
      <c r="M1840" s="23">
        <f>M1839-IF($B1840="B",(Percent_Rent_In_Elsies*2.49%/12 * H1839)/K1839,0)+IF($B1840="D",N1840,0)+IF(B1840="D",AK1839)+IF(B1840="C",F1839*90%)-(Y1840-Y1839)-IF($B1840="A",Q1839/K1839) + IF($B1840="A",Q1839/K1839)</f>
        <v>-36409181.386685573</v>
      </c>
      <c r="N1840" s="23">
        <f t="shared" si="1332"/>
        <v>0</v>
      </c>
      <c r="O1840" s="22">
        <f t="shared" si="1333"/>
        <v>0</v>
      </c>
      <c r="P1840" s="22">
        <f t="shared" si="1364"/>
        <v>15783263.324535068</v>
      </c>
      <c r="Q1840" s="22">
        <f t="shared" si="1365"/>
        <v>0</v>
      </c>
      <c r="R1840" s="22">
        <f t="shared" si="1334"/>
        <v>271538203.49360383</v>
      </c>
      <c r="S1840" s="16">
        <f t="shared" si="1324"/>
        <v>0</v>
      </c>
      <c r="T1840" s="15">
        <f t="shared" si="1335"/>
        <v>0</v>
      </c>
      <c r="U1840" s="23">
        <f t="shared" si="1352"/>
        <v>1206390.4133784713</v>
      </c>
      <c r="V1840" s="23">
        <f t="shared" si="1353"/>
        <v>0</v>
      </c>
      <c r="W1840" s="23">
        <f t="shared" si="1366"/>
        <v>0</v>
      </c>
      <c r="X1840" s="23">
        <f t="shared" si="1354"/>
        <v>32616917.870997339</v>
      </c>
      <c r="Y1840" s="23">
        <f t="shared" si="1336"/>
        <v>13825559.361691331</v>
      </c>
      <c r="Z1840" s="3">
        <f t="shared" si="1337"/>
        <v>5018.262951519263</v>
      </c>
      <c r="AA1840" s="23">
        <f t="shared" si="1338"/>
        <v>58821498.70008947</v>
      </c>
      <c r="AB1840" s="26">
        <f t="shared" si="1355"/>
        <v>70086276.274228603</v>
      </c>
      <c r="AC1840" s="23">
        <f t="shared" si="1356"/>
        <v>74889487.274228647</v>
      </c>
      <c r="AD1840" s="23">
        <f t="shared" si="1362"/>
        <v>4803211</v>
      </c>
      <c r="AE1840" s="24">
        <f t="shared" si="1323"/>
        <v>70086276.274228647</v>
      </c>
      <c r="AF1840" s="3">
        <f t="shared" si="1357"/>
        <v>0</v>
      </c>
      <c r="AG1840" s="2">
        <f t="shared" si="1339"/>
        <v>602191554.18231153</v>
      </c>
      <c r="AH1840" s="2">
        <f t="shared" si="1340"/>
        <v>126.75513089884356</v>
      </c>
      <c r="AI1840" s="23">
        <f t="shared" si="1363"/>
        <v>9456950536.0766506</v>
      </c>
      <c r="AJ1840" s="23">
        <f t="shared" si="1341"/>
        <v>6219.922423797766</v>
      </c>
      <c r="AK1840" s="23">
        <f t="shared" si="1342"/>
        <v>0</v>
      </c>
      <c r="AL1840" s="23">
        <f t="shared" si="1367"/>
        <v>0</v>
      </c>
      <c r="AM1840" s="23">
        <f t="shared" si="1368"/>
        <v>0</v>
      </c>
      <c r="AN1840" s="16">
        <f t="shared" si="1358"/>
        <v>0</v>
      </c>
      <c r="AO1840" s="23">
        <f t="shared" si="1359"/>
        <v>0</v>
      </c>
      <c r="AP1840" s="22">
        <f t="shared" si="1360"/>
        <v>0</v>
      </c>
      <c r="AQ1840" s="30">
        <f t="shared" si="1343"/>
        <v>8255810317.3349123</v>
      </c>
      <c r="AR1840" s="28">
        <f t="shared" si="1344"/>
        <v>3974980240.3154917</v>
      </c>
      <c r="AS1840" s="25">
        <f t="shared" si="1345"/>
        <v>200337590.02425668</v>
      </c>
      <c r="AT1840" s="32">
        <f t="shared" si="1346"/>
        <v>10036.525903038526</v>
      </c>
      <c r="AU1840" s="23">
        <f t="shared" si="1347"/>
        <v>10036.525903038526</v>
      </c>
      <c r="AV1840" s="22">
        <f t="shared" si="1348"/>
        <v>1162700979.0175812</v>
      </c>
      <c r="AW1840" s="31">
        <f t="shared" si="1361"/>
        <v>5625340276.1754684</v>
      </c>
    </row>
    <row r="1841" spans="1:53" x14ac:dyDescent="0.25">
      <c r="A1841">
        <f t="shared" si="1369"/>
        <v>606</v>
      </c>
      <c r="B1841" t="s">
        <v>6</v>
      </c>
      <c r="C1841" s="27">
        <f t="shared" si="1326"/>
        <v>0</v>
      </c>
      <c r="D1841" s="27">
        <f t="shared" si="1349"/>
        <v>0</v>
      </c>
      <c r="E1841" s="27" t="b">
        <f t="shared" si="1325"/>
        <v>1</v>
      </c>
      <c r="F1841" s="29">
        <f t="shared" si="1327"/>
        <v>0</v>
      </c>
      <c r="G1841" s="27">
        <f t="shared" si="1350"/>
        <v>0</v>
      </c>
      <c r="H1841" s="22">
        <f t="shared" si="1328"/>
        <v>22246503621.394882</v>
      </c>
      <c r="I1841" s="23">
        <f t="shared" si="1329"/>
        <v>132580106.5049091</v>
      </c>
      <c r="J1841" s="23">
        <f t="shared" si="1330"/>
        <v>1086</v>
      </c>
      <c r="K1841" s="19">
        <f t="shared" si="1351"/>
        <v>225.0831931027827</v>
      </c>
      <c r="L1841" s="16">
        <f t="shared" si="1331"/>
        <v>153.45008235266891</v>
      </c>
      <c r="M1841" s="23">
        <f>M1840-IF($B1841="B",(Percent_Rent_In_Elsies*2.49%/12 * H1840)/K1840,0)+IF($B1841="D",N1841,0)+IF(B1841="D",AK1840)+IF(B1841="C",F1840*90%)-(Y1841-Y1840)-IF($B1841="A",Q1840/K1840) + IF($B1841="A",Q1840/K1840)</f>
        <v>-36409181.386685573</v>
      </c>
      <c r="N1841" s="23">
        <f t="shared" si="1332"/>
        <v>0</v>
      </c>
      <c r="O1841" s="22">
        <f t="shared" si="1333"/>
        <v>0</v>
      </c>
      <c r="P1841" s="22">
        <f t="shared" si="1364"/>
        <v>0</v>
      </c>
      <c r="Q1841" s="22">
        <f t="shared" si="1365"/>
        <v>0</v>
      </c>
      <c r="R1841" s="22">
        <f t="shared" si="1334"/>
        <v>271538203.49360383</v>
      </c>
      <c r="S1841" s="16">
        <f t="shared" si="1324"/>
        <v>0</v>
      </c>
      <c r="T1841" s="15">
        <f t="shared" si="1335"/>
        <v>0</v>
      </c>
      <c r="U1841" s="23">
        <f t="shared" si="1352"/>
        <v>1206390.4133784713</v>
      </c>
      <c r="V1841" s="23">
        <f t="shared" si="1353"/>
        <v>0</v>
      </c>
      <c r="W1841" s="23">
        <f t="shared" si="1366"/>
        <v>0</v>
      </c>
      <c r="X1841" s="23">
        <f t="shared" si="1354"/>
        <v>32642009.185754936</v>
      </c>
      <c r="Y1841" s="23">
        <f t="shared" si="1336"/>
        <v>13825559.361691331</v>
      </c>
      <c r="Z1841" s="3">
        <f t="shared" si="1337"/>
        <v>0</v>
      </c>
      <c r="AA1841" s="23">
        <f t="shared" si="1338"/>
        <v>58821498.70008947</v>
      </c>
      <c r="AB1841" s="26">
        <f t="shared" si="1355"/>
        <v>70086276.274228632</v>
      </c>
      <c r="AC1841" s="23">
        <f t="shared" si="1356"/>
        <v>74889487.274228647</v>
      </c>
      <c r="AD1841" s="23">
        <f t="shared" si="1362"/>
        <v>4803211</v>
      </c>
      <c r="AE1841" s="24">
        <f t="shared" si="1323"/>
        <v>70086276.274228647</v>
      </c>
      <c r="AF1841" s="3">
        <f t="shared" si="1357"/>
        <v>0</v>
      </c>
      <c r="AG1841" s="2">
        <f t="shared" si="1339"/>
        <v>0</v>
      </c>
      <c r="AH1841" s="2">
        <f t="shared" si="1340"/>
        <v>126.96638945034162</v>
      </c>
      <c r="AI1841" s="23">
        <f t="shared" si="1363"/>
        <v>9456950536.0766506</v>
      </c>
      <c r="AJ1841" s="23">
        <f t="shared" si="1341"/>
        <v>6219.922423797766</v>
      </c>
      <c r="AK1841" s="23">
        <f t="shared" si="1342"/>
        <v>0</v>
      </c>
      <c r="AL1841" s="23">
        <f t="shared" si="1367"/>
        <v>0</v>
      </c>
      <c r="AM1841" s="23">
        <f t="shared" si="1368"/>
        <v>0</v>
      </c>
      <c r="AN1841" s="16">
        <f t="shared" si="1358"/>
        <v>0</v>
      </c>
      <c r="AO1841" s="23">
        <f t="shared" si="1359"/>
        <v>0</v>
      </c>
      <c r="AP1841" s="22">
        <f t="shared" si="1360"/>
        <v>0</v>
      </c>
      <c r="AQ1841" s="30">
        <f t="shared" si="1343"/>
        <v>8255810317.3349123</v>
      </c>
      <c r="AR1841" s="28">
        <f t="shared" si="1344"/>
        <v>3974980240.3154917</v>
      </c>
      <c r="AS1841" s="25">
        <f t="shared" si="1345"/>
        <v>200337590.02425668</v>
      </c>
      <c r="AT1841" s="32">
        <f t="shared" si="1346"/>
        <v>0</v>
      </c>
      <c r="AU1841" s="23">
        <f t="shared" si="1347"/>
        <v>0</v>
      </c>
      <c r="AV1841" s="22">
        <f t="shared" si="1348"/>
        <v>1162700979.0175812</v>
      </c>
      <c r="AW1841" s="31">
        <f t="shared" si="1361"/>
        <v>5609557012.8509331</v>
      </c>
    </row>
    <row r="1842" spans="1:53" x14ac:dyDescent="0.25">
      <c r="A1842">
        <f t="shared" si="1369"/>
        <v>606</v>
      </c>
      <c r="B1842" t="s">
        <v>7</v>
      </c>
      <c r="C1842" s="27">
        <f t="shared" si="1326"/>
        <v>0</v>
      </c>
      <c r="D1842" s="27">
        <f t="shared" si="1349"/>
        <v>0</v>
      </c>
      <c r="E1842" s="27" t="b">
        <f t="shared" si="1325"/>
        <v>1</v>
      </c>
      <c r="F1842" s="29">
        <f t="shared" si="1327"/>
        <v>0</v>
      </c>
      <c r="G1842" s="27">
        <f t="shared" si="1350"/>
        <v>0</v>
      </c>
      <c r="H1842" s="22">
        <f t="shared" si="1328"/>
        <v>22246503621.394882</v>
      </c>
      <c r="I1842" s="23">
        <f t="shared" si="1329"/>
        <v>132580106.5049091</v>
      </c>
      <c r="J1842" s="23">
        <f t="shared" si="1330"/>
        <v>1086</v>
      </c>
      <c r="K1842" s="19">
        <f t="shared" si="1351"/>
        <v>225.0831931027827</v>
      </c>
      <c r="L1842" s="16">
        <f t="shared" si="1331"/>
        <v>153.45008235266891</v>
      </c>
      <c r="M1842" s="23">
        <f>M1841-IF($B1842="B",(Percent_Rent_In_Elsies*2.49%/12 * H1841)/K1841,0)+IF($B1842="D",N1842,0)+IF(B1842="D",AK1841)+IF(B1842="C",F1841*90%)-(Y1842-Y1841)-IF($B1842="A",Q1841/K1841) + IF($B1842="A",Q1841/K1841)</f>
        <v>-36511724.571669877</v>
      </c>
      <c r="N1842" s="23">
        <f t="shared" si="1332"/>
        <v>0</v>
      </c>
      <c r="O1842" s="22">
        <f t="shared" si="1333"/>
        <v>0</v>
      </c>
      <c r="P1842" s="22">
        <f t="shared" si="1364"/>
        <v>0</v>
      </c>
      <c r="Q1842" s="22">
        <f t="shared" si="1365"/>
        <v>0</v>
      </c>
      <c r="R1842" s="22">
        <f t="shared" si="1334"/>
        <v>248910019.86913684</v>
      </c>
      <c r="S1842" s="16">
        <f t="shared" si="1324"/>
        <v>22628183.624466985</v>
      </c>
      <c r="T1842" s="15">
        <f t="shared" si="1335"/>
        <v>0</v>
      </c>
      <c r="U1842" s="23">
        <f t="shared" si="1352"/>
        <v>1105857.8789302653</v>
      </c>
      <c r="V1842" s="23">
        <f t="shared" si="1353"/>
        <v>100532.53444820594</v>
      </c>
      <c r="W1842" s="23">
        <f t="shared" si="1366"/>
        <v>0</v>
      </c>
      <c r="X1842" s="23">
        <f t="shared" si="1354"/>
        <v>32642009.185754936</v>
      </c>
      <c r="Y1842" s="23">
        <f t="shared" si="1336"/>
        <v>13825559.361691331</v>
      </c>
      <c r="Z1842" s="3">
        <f t="shared" si="1337"/>
        <v>0</v>
      </c>
      <c r="AA1842" s="23">
        <f t="shared" si="1338"/>
        <v>58821498.70008947</v>
      </c>
      <c r="AB1842" s="26">
        <f t="shared" si="1355"/>
        <v>70086276.274228647</v>
      </c>
      <c r="AC1842" s="23">
        <f t="shared" si="1356"/>
        <v>74889487.274228647</v>
      </c>
      <c r="AD1842" s="23">
        <f t="shared" si="1362"/>
        <v>4803211</v>
      </c>
      <c r="AE1842" s="24">
        <f t="shared" si="1323"/>
        <v>70086276.274228647</v>
      </c>
      <c r="AF1842" s="3">
        <f t="shared" si="1357"/>
        <v>0</v>
      </c>
      <c r="AG1842" s="2">
        <f t="shared" si="1339"/>
        <v>0</v>
      </c>
      <c r="AH1842" s="2">
        <f t="shared" si="1340"/>
        <v>126.96638945034162</v>
      </c>
      <c r="AI1842" s="23">
        <f t="shared" si="1363"/>
        <v>9456950536.0766506</v>
      </c>
      <c r="AJ1842" s="23">
        <f t="shared" si="1341"/>
        <v>6219.922423797766</v>
      </c>
      <c r="AK1842" s="23">
        <f t="shared" si="1342"/>
        <v>0</v>
      </c>
      <c r="AL1842" s="23">
        <f t="shared" si="1367"/>
        <v>2475582.8357601166</v>
      </c>
      <c r="AM1842" s="23">
        <f t="shared" si="1368"/>
        <v>2309689978.8169818</v>
      </c>
      <c r="AN1842" s="16">
        <f t="shared" si="1358"/>
        <v>0</v>
      </c>
      <c r="AO1842" s="23">
        <f t="shared" si="1359"/>
        <v>102543.18498430723</v>
      </c>
      <c r="AP1842" s="22">
        <f t="shared" si="1360"/>
        <v>23080747.50719719</v>
      </c>
      <c r="AQ1842" s="30">
        <f t="shared" si="1343"/>
        <v>8301775625.9954958</v>
      </c>
      <c r="AR1842" s="28">
        <f t="shared" si="1344"/>
        <v>3997864801.4688778</v>
      </c>
      <c r="AS1842" s="25">
        <f t="shared" si="1345"/>
        <v>200337590.02425668</v>
      </c>
      <c r="AT1842" s="32">
        <f t="shared" si="1346"/>
        <v>0</v>
      </c>
      <c r="AU1842" s="23">
        <f t="shared" si="1347"/>
        <v>0</v>
      </c>
      <c r="AV1842" s="22">
        <f t="shared" si="1348"/>
        <v>1162700979.0175812</v>
      </c>
      <c r="AW1842" s="31">
        <f t="shared" si="1361"/>
        <v>5655522321.5115166</v>
      </c>
    </row>
    <row r="1843" spans="1:53" x14ac:dyDescent="0.25">
      <c r="A1843">
        <f t="shared" si="1369"/>
        <v>606</v>
      </c>
      <c r="B1843" t="s">
        <v>8</v>
      </c>
      <c r="C1843" s="27">
        <f t="shared" si="1326"/>
        <v>0</v>
      </c>
      <c r="D1843" s="27">
        <f t="shared" si="1349"/>
        <v>0</v>
      </c>
      <c r="E1843" s="27" t="b">
        <f t="shared" si="1325"/>
        <v>1</v>
      </c>
      <c r="F1843" s="29">
        <f t="shared" si="1327"/>
        <v>0</v>
      </c>
      <c r="G1843" s="27">
        <f t="shared" si="1350"/>
        <v>0</v>
      </c>
      <c r="H1843" s="22">
        <f t="shared" si="1328"/>
        <v>22246503621.394882</v>
      </c>
      <c r="I1843" s="23">
        <f t="shared" si="1329"/>
        <v>132580106.5049091</v>
      </c>
      <c r="J1843" s="23">
        <f t="shared" si="1330"/>
        <v>1086</v>
      </c>
      <c r="K1843" s="19">
        <f t="shared" si="1351"/>
        <v>225.0831931027827</v>
      </c>
      <c r="L1843" s="16">
        <f t="shared" si="1331"/>
        <v>153.45008235266891</v>
      </c>
      <c r="M1843" s="23">
        <f>M1842-IF($B1843="B",(Percent_Rent_In_Elsies*2.49%/12 * H1842)/K1842,0)+IF($B1843="D",N1843,0)+IF(B1843="D",AK1842)+IF(B1843="C",F1842*90%)-(Y1843-Y1842)-IF($B1843="A",Q1842/K1842) + IF($B1843="A",Q1842/K1842)</f>
        <v>-36511724.571669877</v>
      </c>
      <c r="N1843" s="23">
        <f t="shared" si="1332"/>
        <v>0</v>
      </c>
      <c r="O1843" s="22">
        <f t="shared" si="1333"/>
        <v>0</v>
      </c>
      <c r="P1843" s="22">
        <f t="shared" si="1364"/>
        <v>0</v>
      </c>
      <c r="Q1843" s="22">
        <f t="shared" si="1365"/>
        <v>0</v>
      </c>
      <c r="R1843" s="22">
        <f t="shared" si="1334"/>
        <v>271990767.37633401</v>
      </c>
      <c r="S1843" s="16">
        <f t="shared" si="1324"/>
        <v>22628183.624466985</v>
      </c>
      <c r="T1843" s="15">
        <f t="shared" si="1335"/>
        <v>0</v>
      </c>
      <c r="U1843" s="23">
        <f t="shared" si="1352"/>
        <v>1208401.0639145726</v>
      </c>
      <c r="V1843" s="23">
        <f t="shared" si="1353"/>
        <v>100532.53444820594</v>
      </c>
      <c r="W1843" s="23">
        <f t="shared" si="1366"/>
        <v>0</v>
      </c>
      <c r="X1843" s="23">
        <f t="shared" si="1354"/>
        <v>32642009.185754936</v>
      </c>
      <c r="Y1843" s="23">
        <f t="shared" si="1336"/>
        <v>13825559.361691331</v>
      </c>
      <c r="Z1843" s="3">
        <f t="shared" si="1337"/>
        <v>0</v>
      </c>
      <c r="AA1843" s="23">
        <f t="shared" si="1338"/>
        <v>58821498.70008947</v>
      </c>
      <c r="AB1843" s="26">
        <f t="shared" si="1355"/>
        <v>70086276.274228632</v>
      </c>
      <c r="AC1843" s="23">
        <f t="shared" si="1356"/>
        <v>74889487.274228647</v>
      </c>
      <c r="AD1843" s="23">
        <f t="shared" si="1362"/>
        <v>4803211</v>
      </c>
      <c r="AE1843" s="24">
        <f t="shared" ref="AE1843:AE1906" si="1370">AC1843-AD1843</f>
        <v>70086276.274228647</v>
      </c>
      <c r="AF1843" s="3">
        <f t="shared" si="1357"/>
        <v>1E-4</v>
      </c>
      <c r="AG1843" s="2">
        <f t="shared" si="1339"/>
        <v>0</v>
      </c>
      <c r="AH1843" s="2">
        <f t="shared" si="1340"/>
        <v>126.96638945034162</v>
      </c>
      <c r="AI1843" s="23">
        <f t="shared" si="1363"/>
        <v>9456950536.0766506</v>
      </c>
      <c r="AJ1843" s="23">
        <f t="shared" si="1341"/>
        <v>6219.922423797766</v>
      </c>
      <c r="AK1843" s="23">
        <f t="shared" si="1342"/>
        <v>59873.037218420424</v>
      </c>
      <c r="AL1843" s="23">
        <f t="shared" si="1367"/>
        <v>0</v>
      </c>
      <c r="AM1843" s="23">
        <f t="shared" si="1368"/>
        <v>0</v>
      </c>
      <c r="AN1843" s="16">
        <f t="shared" si="1358"/>
        <v>0</v>
      </c>
      <c r="AO1843" s="23">
        <f t="shared" si="1359"/>
        <v>0</v>
      </c>
      <c r="AP1843" s="22">
        <f t="shared" si="1360"/>
        <v>0</v>
      </c>
      <c r="AQ1843" s="30">
        <f t="shared" si="1343"/>
        <v>8301775625.9954958</v>
      </c>
      <c r="AR1843" s="28">
        <f t="shared" si="1344"/>
        <v>3997864801.4688778</v>
      </c>
      <c r="AS1843" s="25">
        <f t="shared" si="1345"/>
        <v>200337590.02425668</v>
      </c>
      <c r="AT1843" s="32">
        <f t="shared" si="1346"/>
        <v>0</v>
      </c>
      <c r="AU1843" s="23">
        <f t="shared" si="1347"/>
        <v>0</v>
      </c>
      <c r="AV1843" s="22">
        <f t="shared" si="1348"/>
        <v>1162700979.0175812</v>
      </c>
      <c r="AW1843" s="31">
        <f t="shared" si="1361"/>
        <v>5655522321.5115166</v>
      </c>
    </row>
    <row r="1844" spans="1:53" x14ac:dyDescent="0.25">
      <c r="A1844" s="21">
        <f t="shared" si="1369"/>
        <v>606</v>
      </c>
      <c r="B1844" s="21" t="s">
        <v>9</v>
      </c>
      <c r="C1844" s="27">
        <f t="shared" si="1326"/>
        <v>0</v>
      </c>
      <c r="D1844" s="27">
        <f t="shared" si="1349"/>
        <v>0</v>
      </c>
      <c r="E1844" s="27" t="b">
        <f t="shared" si="1325"/>
        <v>1</v>
      </c>
      <c r="F1844" s="29">
        <f t="shared" si="1327"/>
        <v>0</v>
      </c>
      <c r="G1844" s="27">
        <f t="shared" si="1350"/>
        <v>0</v>
      </c>
      <c r="H1844" s="22">
        <f t="shared" si="1328"/>
        <v>22246503621.394882</v>
      </c>
      <c r="I1844" s="23">
        <f t="shared" si="1329"/>
        <v>132580106.5049091</v>
      </c>
      <c r="J1844" s="23">
        <f t="shared" si="1330"/>
        <v>1086</v>
      </c>
      <c r="K1844" s="19">
        <f t="shared" si="1351"/>
        <v>225.0831931027827</v>
      </c>
      <c r="L1844" s="16">
        <f t="shared" si="1331"/>
        <v>153.45008235266891</v>
      </c>
      <c r="M1844" s="23">
        <f>M1843-IF($B1844="B",(Percent_Rent_In_Elsies*2.49%/12 * H1843)/K1843,0)+IF($B1844="D",N1844,0)+IF(B1844="D",AK1843)+IF(B1844="C",F1843*90%)-(Y1844-Y1843)-IF($B1844="A",Q1843/K1843) + IF($B1844="A",Q1843/K1843)</f>
        <v>-36451851.534451455</v>
      </c>
      <c r="N1844" s="23">
        <f t="shared" si="1332"/>
        <v>0</v>
      </c>
      <c r="O1844" s="22">
        <f t="shared" si="1333"/>
        <v>15809568.776792429</v>
      </c>
      <c r="P1844" s="22">
        <f t="shared" si="1364"/>
        <v>0</v>
      </c>
      <c r="Q1844" s="22">
        <f t="shared" si="1365"/>
        <v>0</v>
      </c>
      <c r="R1844" s="22">
        <f t="shared" si="1334"/>
        <v>271990767.37633401</v>
      </c>
      <c r="S1844" s="16">
        <f t="shared" si="1324"/>
        <v>0</v>
      </c>
      <c r="T1844" s="15">
        <f t="shared" si="1335"/>
        <v>6818614.8476745561</v>
      </c>
      <c r="U1844" s="23">
        <f t="shared" si="1352"/>
        <v>1208401.0639145726</v>
      </c>
      <c r="V1844" s="23">
        <f t="shared" si="1353"/>
        <v>0</v>
      </c>
      <c r="W1844" s="23">
        <f t="shared" si="1366"/>
        <v>100532.53444820594</v>
      </c>
      <c r="X1844" s="23">
        <f t="shared" si="1354"/>
        <v>32642009.185754936</v>
      </c>
      <c r="Y1844" s="23">
        <f t="shared" si="1336"/>
        <v>13825559.361691331</v>
      </c>
      <c r="Z1844" s="3">
        <f t="shared" si="1337"/>
        <v>0</v>
      </c>
      <c r="AA1844" s="23">
        <f t="shared" si="1338"/>
        <v>58761625.662871048</v>
      </c>
      <c r="AB1844" s="26">
        <f t="shared" si="1355"/>
        <v>70086276.274228632</v>
      </c>
      <c r="AC1844" s="23">
        <f t="shared" si="1356"/>
        <v>74889487.274228647</v>
      </c>
      <c r="AD1844" s="23">
        <f t="shared" si="1362"/>
        <v>4803211</v>
      </c>
      <c r="AE1844" s="24">
        <f t="shared" si="1370"/>
        <v>70086276.274228647</v>
      </c>
      <c r="AF1844" s="3">
        <f t="shared" si="1357"/>
        <v>0</v>
      </c>
      <c r="AG1844" s="2">
        <f t="shared" si="1339"/>
        <v>0</v>
      </c>
      <c r="AH1844" s="2">
        <f t="shared" si="1340"/>
        <v>126.96638945034162</v>
      </c>
      <c r="AI1844" s="23">
        <f t="shared" si="1363"/>
        <v>9447324525.792448</v>
      </c>
      <c r="AJ1844" s="23">
        <f t="shared" si="1341"/>
        <v>6219.922423797766</v>
      </c>
      <c r="AK1844" s="23">
        <f t="shared" si="1342"/>
        <v>0</v>
      </c>
      <c r="AL1844" s="23">
        <f t="shared" si="1367"/>
        <v>0</v>
      </c>
      <c r="AM1844" s="23">
        <f t="shared" si="1368"/>
        <v>0</v>
      </c>
      <c r="AN1844" s="16">
        <f t="shared" si="1358"/>
        <v>0</v>
      </c>
      <c r="AO1844" s="23">
        <f t="shared" si="1359"/>
        <v>0</v>
      </c>
      <c r="AP1844" s="22">
        <f t="shared" si="1360"/>
        <v>0</v>
      </c>
      <c r="AQ1844" s="30">
        <f t="shared" si="1343"/>
        <v>8301775625.9954958</v>
      </c>
      <c r="AR1844" s="28">
        <f t="shared" si="1344"/>
        <v>3997864801.4688778</v>
      </c>
      <c r="AS1844" s="25">
        <f t="shared" si="1345"/>
        <v>200337590.02425668</v>
      </c>
      <c r="AT1844" s="32">
        <f t="shared" si="1346"/>
        <v>0</v>
      </c>
      <c r="AU1844" s="23">
        <f t="shared" si="1347"/>
        <v>0</v>
      </c>
      <c r="AV1844" s="22">
        <f t="shared" si="1348"/>
        <v>1162700979.0175812</v>
      </c>
      <c r="AW1844" s="31">
        <f t="shared" si="1361"/>
        <v>5655522321.5115166</v>
      </c>
      <c r="AX1844" s="21"/>
      <c r="AY1844" s="21"/>
      <c r="AZ1844" s="21"/>
      <c r="BA1844" s="21"/>
    </row>
    <row r="1845" spans="1:53" x14ac:dyDescent="0.25">
      <c r="A1845" s="21">
        <f t="shared" si="1369"/>
        <v>606</v>
      </c>
      <c r="B1845" s="21" t="s">
        <v>28</v>
      </c>
      <c r="C1845" s="27">
        <f t="shared" si="1326"/>
        <v>0</v>
      </c>
      <c r="D1845" s="27">
        <f t="shared" si="1349"/>
        <v>0</v>
      </c>
      <c r="E1845" s="27" t="b">
        <f t="shared" si="1325"/>
        <v>1</v>
      </c>
      <c r="F1845" s="29">
        <f t="shared" si="1327"/>
        <v>0</v>
      </c>
      <c r="G1845" s="27">
        <f t="shared" si="1350"/>
        <v>0</v>
      </c>
      <c r="H1845" s="22">
        <f t="shared" si="1328"/>
        <v>22246503621.394882</v>
      </c>
      <c r="I1845" s="23">
        <f t="shared" si="1329"/>
        <v>132580106.5049091</v>
      </c>
      <c r="J1845" s="23">
        <f t="shared" si="1330"/>
        <v>1086</v>
      </c>
      <c r="K1845" s="19">
        <f t="shared" si="1351"/>
        <v>225.0831931027827</v>
      </c>
      <c r="L1845" s="16">
        <f t="shared" si="1331"/>
        <v>153.45008235266891</v>
      </c>
      <c r="M1845" s="23">
        <f>M1844-IF($B1845="B",(Percent_Rent_In_Elsies*2.49%/12 * H1844)/K1844,0)+IF($B1845="D",N1845,0)+IF(B1845="D",AK1844)+IF(B1845="C",F1844*90%)-(Y1845-Y1844)-IF($B1845="A",Q1844/K1844) + IF($B1845="A",Q1844/K1844)</f>
        <v>-36451851.534451455</v>
      </c>
      <c r="N1845" s="23">
        <f t="shared" si="1332"/>
        <v>0</v>
      </c>
      <c r="O1845" s="22">
        <f t="shared" si="1333"/>
        <v>0</v>
      </c>
      <c r="P1845" s="22">
        <f t="shared" si="1364"/>
        <v>15809568.776792429</v>
      </c>
      <c r="Q1845" s="22">
        <f t="shared" si="1365"/>
        <v>0</v>
      </c>
      <c r="R1845" s="22">
        <f t="shared" si="1334"/>
        <v>271990767.37633401</v>
      </c>
      <c r="S1845" s="16">
        <f t="shared" si="1324"/>
        <v>0</v>
      </c>
      <c r="T1845" s="15">
        <f t="shared" si="1335"/>
        <v>0</v>
      </c>
      <c r="U1845" s="23">
        <f t="shared" si="1352"/>
        <v>1208401.0639145726</v>
      </c>
      <c r="V1845" s="23">
        <f t="shared" si="1353"/>
        <v>0</v>
      </c>
      <c r="W1845" s="23">
        <f t="shared" si="1366"/>
        <v>0</v>
      </c>
      <c r="X1845" s="23">
        <f t="shared" si="1354"/>
        <v>32642009.185754936</v>
      </c>
      <c r="Y1845" s="23">
        <f t="shared" si="1336"/>
        <v>13825559.361691331</v>
      </c>
      <c r="Z1845" s="3">
        <f t="shared" si="1337"/>
        <v>5026.6267224102985</v>
      </c>
      <c r="AA1845" s="23">
        <f t="shared" si="1338"/>
        <v>58837025.063707203</v>
      </c>
      <c r="AB1845" s="26">
        <f t="shared" si="1355"/>
        <v>70086276.274228632</v>
      </c>
      <c r="AC1845" s="23">
        <f t="shared" si="1356"/>
        <v>74889487.274228647</v>
      </c>
      <c r="AD1845" s="23">
        <f t="shared" si="1362"/>
        <v>4803211</v>
      </c>
      <c r="AE1845" s="24">
        <f t="shared" si="1370"/>
        <v>70086276.274228647</v>
      </c>
      <c r="AF1845" s="3">
        <f t="shared" si="1357"/>
        <v>0</v>
      </c>
      <c r="AG1845" s="2">
        <f t="shared" si="1339"/>
        <v>603195206.68923581</v>
      </c>
      <c r="AH1845" s="2">
        <f t="shared" si="1340"/>
        <v>126.96638945034162</v>
      </c>
      <c r="AI1845" s="23">
        <f t="shared" si="1363"/>
        <v>9459446767.1483326</v>
      </c>
      <c r="AJ1845" s="23">
        <f t="shared" si="1341"/>
        <v>6219.922423797766</v>
      </c>
      <c r="AK1845" s="23">
        <f t="shared" si="1342"/>
        <v>0</v>
      </c>
      <c r="AL1845" s="23">
        <f t="shared" si="1367"/>
        <v>0</v>
      </c>
      <c r="AM1845" s="23">
        <f t="shared" si="1368"/>
        <v>0</v>
      </c>
      <c r="AN1845" s="16">
        <f t="shared" si="1358"/>
        <v>0</v>
      </c>
      <c r="AO1845" s="23">
        <f t="shared" si="1359"/>
        <v>0</v>
      </c>
      <c r="AP1845" s="22">
        <f t="shared" si="1360"/>
        <v>0</v>
      </c>
      <c r="AQ1845" s="30">
        <f t="shared" si="1343"/>
        <v>8301775625.9954958</v>
      </c>
      <c r="AR1845" s="28">
        <f t="shared" si="1344"/>
        <v>3997864801.4688778</v>
      </c>
      <c r="AS1845" s="25">
        <f t="shared" si="1345"/>
        <v>200337590.02425668</v>
      </c>
      <c r="AT1845" s="32">
        <f t="shared" si="1346"/>
        <v>10053.253444820597</v>
      </c>
      <c r="AU1845" s="23">
        <f t="shared" si="1347"/>
        <v>10053.253444820597</v>
      </c>
      <c r="AV1845" s="22">
        <f t="shared" si="1348"/>
        <v>1169519593.8652558</v>
      </c>
      <c r="AW1845" s="31">
        <f t="shared" si="1361"/>
        <v>5655522321.5115175</v>
      </c>
      <c r="AX1845" s="21"/>
      <c r="AY1845" s="21"/>
      <c r="AZ1845" s="21"/>
      <c r="BA1845" s="21"/>
    </row>
    <row r="1846" spans="1:53" x14ac:dyDescent="0.25">
      <c r="A1846">
        <f t="shared" si="1369"/>
        <v>607</v>
      </c>
      <c r="B1846" t="s">
        <v>6</v>
      </c>
      <c r="C1846" s="27">
        <f t="shared" si="1326"/>
        <v>0</v>
      </c>
      <c r="D1846" s="27">
        <f t="shared" si="1349"/>
        <v>0</v>
      </c>
      <c r="E1846" s="27" t="b">
        <f t="shared" si="1325"/>
        <v>1</v>
      </c>
      <c r="F1846" s="29">
        <f t="shared" si="1327"/>
        <v>0</v>
      </c>
      <c r="G1846" s="27">
        <f t="shared" si="1350"/>
        <v>0</v>
      </c>
      <c r="H1846" s="22">
        <f t="shared" si="1328"/>
        <v>22283581127.430542</v>
      </c>
      <c r="I1846" s="23">
        <f t="shared" si="1329"/>
        <v>132580106.5049091</v>
      </c>
      <c r="J1846" s="23">
        <f t="shared" si="1330"/>
        <v>1086</v>
      </c>
      <c r="K1846" s="19">
        <f t="shared" si="1351"/>
        <v>225.0831931027827</v>
      </c>
      <c r="L1846" s="16">
        <f t="shared" si="1331"/>
        <v>153.70583248992338</v>
      </c>
      <c r="M1846" s="23">
        <f>M1845-IF($B1846="B",(Percent_Rent_In_Elsies*2.49%/12 * H1845)/K1845,0)+IF($B1846="D",N1846,0)+IF(B1846="D",AK1845)+IF(B1846="C",F1845*90%)-(Y1846-Y1845)-IF($B1846="A",Q1845/K1845) + IF($B1846="A",Q1845/K1845)</f>
        <v>-36451851.534451455</v>
      </c>
      <c r="N1846" s="23">
        <f t="shared" si="1332"/>
        <v>0</v>
      </c>
      <c r="O1846" s="22">
        <f t="shared" si="1333"/>
        <v>0</v>
      </c>
      <c r="P1846" s="22">
        <f t="shared" si="1364"/>
        <v>0</v>
      </c>
      <c r="Q1846" s="22">
        <f t="shared" si="1365"/>
        <v>0</v>
      </c>
      <c r="R1846" s="22">
        <f t="shared" si="1334"/>
        <v>271990767.37633401</v>
      </c>
      <c r="S1846" s="16">
        <f t="shared" si="1324"/>
        <v>0</v>
      </c>
      <c r="T1846" s="15">
        <f t="shared" si="1335"/>
        <v>0</v>
      </c>
      <c r="U1846" s="23">
        <f t="shared" si="1352"/>
        <v>1208401.0639145726</v>
      </c>
      <c r="V1846" s="23">
        <f t="shared" si="1353"/>
        <v>0</v>
      </c>
      <c r="W1846" s="23">
        <f t="shared" si="1366"/>
        <v>0</v>
      </c>
      <c r="X1846" s="23">
        <f t="shared" si="1354"/>
        <v>32667142.319366988</v>
      </c>
      <c r="Y1846" s="23">
        <f t="shared" si="1336"/>
        <v>13825559.361691331</v>
      </c>
      <c r="Z1846" s="3">
        <f t="shared" si="1337"/>
        <v>0</v>
      </c>
      <c r="AA1846" s="23">
        <f t="shared" si="1338"/>
        <v>58837025.063707203</v>
      </c>
      <c r="AB1846" s="26">
        <f t="shared" si="1355"/>
        <v>70086276.274228632</v>
      </c>
      <c r="AC1846" s="23">
        <f t="shared" si="1356"/>
        <v>74889487.274228647</v>
      </c>
      <c r="AD1846" s="23">
        <f t="shared" si="1362"/>
        <v>4803211</v>
      </c>
      <c r="AE1846" s="24">
        <f t="shared" si="1370"/>
        <v>70086276.274228647</v>
      </c>
      <c r="AF1846" s="3">
        <f t="shared" si="1357"/>
        <v>0</v>
      </c>
      <c r="AG1846" s="2">
        <f t="shared" si="1339"/>
        <v>0</v>
      </c>
      <c r="AH1846" s="2">
        <f t="shared" si="1340"/>
        <v>127.17800009942555</v>
      </c>
      <c r="AI1846" s="23">
        <f t="shared" si="1363"/>
        <v>9459446767.1483326</v>
      </c>
      <c r="AJ1846" s="23">
        <f t="shared" si="1341"/>
        <v>6219.922423797766</v>
      </c>
      <c r="AK1846" s="23">
        <f t="shared" si="1342"/>
        <v>0</v>
      </c>
      <c r="AL1846" s="23">
        <f t="shared" si="1367"/>
        <v>0</v>
      </c>
      <c r="AM1846" s="23">
        <f t="shared" si="1368"/>
        <v>0</v>
      </c>
      <c r="AN1846" s="16">
        <f t="shared" si="1358"/>
        <v>0</v>
      </c>
      <c r="AO1846" s="23">
        <f t="shared" si="1359"/>
        <v>0</v>
      </c>
      <c r="AP1846" s="22">
        <f t="shared" si="1360"/>
        <v>0</v>
      </c>
      <c r="AQ1846" s="30">
        <f t="shared" si="1343"/>
        <v>8301775625.9954958</v>
      </c>
      <c r="AR1846" s="28">
        <f t="shared" si="1344"/>
        <v>3997864801.4688778</v>
      </c>
      <c r="AS1846" s="25">
        <f t="shared" si="1345"/>
        <v>200337590.02425668</v>
      </c>
      <c r="AT1846" s="32">
        <f t="shared" si="1346"/>
        <v>0</v>
      </c>
      <c r="AU1846" s="23">
        <f t="shared" si="1347"/>
        <v>0</v>
      </c>
      <c r="AV1846" s="22">
        <f t="shared" si="1348"/>
        <v>1169519593.8652558</v>
      </c>
      <c r="AW1846" s="31">
        <f t="shared" si="1361"/>
        <v>5639712752.734725</v>
      </c>
    </row>
    <row r="1847" spans="1:53" x14ac:dyDescent="0.25">
      <c r="A1847">
        <f t="shared" si="1369"/>
        <v>607</v>
      </c>
      <c r="B1847" t="s">
        <v>7</v>
      </c>
      <c r="C1847" s="27">
        <f t="shared" si="1326"/>
        <v>0</v>
      </c>
      <c r="D1847" s="27">
        <f t="shared" si="1349"/>
        <v>0</v>
      </c>
      <c r="E1847" s="27" t="b">
        <f t="shared" si="1325"/>
        <v>1</v>
      </c>
      <c r="F1847" s="29">
        <f t="shared" si="1327"/>
        <v>0</v>
      </c>
      <c r="G1847" s="27">
        <f t="shared" si="1350"/>
        <v>0</v>
      </c>
      <c r="H1847" s="22">
        <f t="shared" si="1328"/>
        <v>22283581127.430542</v>
      </c>
      <c r="I1847" s="23">
        <f t="shared" si="1329"/>
        <v>132580106.5049091</v>
      </c>
      <c r="J1847" s="23">
        <f t="shared" si="1330"/>
        <v>1086</v>
      </c>
      <c r="K1847" s="19">
        <f t="shared" si="1351"/>
        <v>225.0831931027827</v>
      </c>
      <c r="L1847" s="16">
        <f t="shared" si="1331"/>
        <v>153.70583248992338</v>
      </c>
      <c r="M1847" s="23">
        <f>M1846-IF($B1847="B",(Percent_Rent_In_Elsies*2.49%/12 * H1846)/K1846,0)+IF($B1847="D",N1847,0)+IF(B1847="D",AK1846)+IF(B1847="C",F1846*90%)-(Y1847-Y1846)-IF($B1847="A",Q1846/K1846) + IF($B1847="A",Q1846/K1846)</f>
        <v>-36554565.624744073</v>
      </c>
      <c r="N1847" s="23">
        <f t="shared" si="1332"/>
        <v>0</v>
      </c>
      <c r="O1847" s="22">
        <f t="shared" si="1333"/>
        <v>0</v>
      </c>
      <c r="P1847" s="22">
        <f t="shared" si="1364"/>
        <v>0</v>
      </c>
      <c r="Q1847" s="22">
        <f t="shared" si="1365"/>
        <v>0</v>
      </c>
      <c r="R1847" s="22">
        <f t="shared" si="1334"/>
        <v>249324870.09497285</v>
      </c>
      <c r="S1847" s="16">
        <f t="shared" si="1324"/>
        <v>22665897.281361166</v>
      </c>
      <c r="T1847" s="15">
        <f t="shared" si="1335"/>
        <v>0</v>
      </c>
      <c r="U1847" s="23">
        <f t="shared" si="1352"/>
        <v>1107700.9752550249</v>
      </c>
      <c r="V1847" s="23">
        <f t="shared" si="1353"/>
        <v>100700.08865954772</v>
      </c>
      <c r="W1847" s="23">
        <f t="shared" si="1366"/>
        <v>0</v>
      </c>
      <c r="X1847" s="23">
        <f t="shared" si="1354"/>
        <v>32667142.319366988</v>
      </c>
      <c r="Y1847" s="23">
        <f t="shared" si="1336"/>
        <v>13825559.361691331</v>
      </c>
      <c r="Z1847" s="3">
        <f t="shared" si="1337"/>
        <v>0</v>
      </c>
      <c r="AA1847" s="23">
        <f t="shared" si="1338"/>
        <v>58837025.063707203</v>
      </c>
      <c r="AB1847" s="26">
        <f t="shared" si="1355"/>
        <v>70086276.274228632</v>
      </c>
      <c r="AC1847" s="23">
        <f t="shared" si="1356"/>
        <v>74889487.274228647</v>
      </c>
      <c r="AD1847" s="23">
        <f t="shared" si="1362"/>
        <v>4803211</v>
      </c>
      <c r="AE1847" s="24">
        <f t="shared" si="1370"/>
        <v>70086276.274228647</v>
      </c>
      <c r="AF1847" s="3">
        <f t="shared" si="1357"/>
        <v>0</v>
      </c>
      <c r="AG1847" s="2">
        <f t="shared" si="1339"/>
        <v>0</v>
      </c>
      <c r="AH1847" s="2">
        <f t="shared" si="1340"/>
        <v>127.17800009942555</v>
      </c>
      <c r="AI1847" s="23">
        <f t="shared" si="1363"/>
        <v>9459446767.1483326</v>
      </c>
      <c r="AJ1847" s="23">
        <f t="shared" si="1341"/>
        <v>6219.922423797766</v>
      </c>
      <c r="AK1847" s="23">
        <f t="shared" si="1342"/>
        <v>0</v>
      </c>
      <c r="AL1847" s="23">
        <f t="shared" si="1367"/>
        <v>2496231.0716819763</v>
      </c>
      <c r="AM1847" s="23">
        <f t="shared" si="1368"/>
        <v>2328954542.6603179</v>
      </c>
      <c r="AN1847" s="16">
        <f t="shared" si="1358"/>
        <v>0</v>
      </c>
      <c r="AO1847" s="23">
        <f t="shared" si="1359"/>
        <v>102714.0902926144</v>
      </c>
      <c r="AP1847" s="22">
        <f t="shared" si="1360"/>
        <v>23119215.419709191</v>
      </c>
      <c r="AQ1847" s="30">
        <f t="shared" si="1343"/>
        <v>8347817543.5038471</v>
      </c>
      <c r="AR1847" s="28">
        <f t="shared" si="1344"/>
        <v>4020787503.5575194</v>
      </c>
      <c r="AS1847" s="25">
        <f t="shared" si="1345"/>
        <v>200337590.02425668</v>
      </c>
      <c r="AT1847" s="32">
        <f t="shared" si="1346"/>
        <v>0</v>
      </c>
      <c r="AU1847" s="23">
        <f t="shared" si="1347"/>
        <v>0</v>
      </c>
      <c r="AV1847" s="22">
        <f t="shared" si="1348"/>
        <v>1169519593.8652558</v>
      </c>
      <c r="AW1847" s="31">
        <f t="shared" si="1361"/>
        <v>5685754670.2430754</v>
      </c>
    </row>
    <row r="1848" spans="1:53" s="21" customFormat="1" x14ac:dyDescent="0.25">
      <c r="A1848">
        <f t="shared" si="1369"/>
        <v>607</v>
      </c>
      <c r="B1848" t="s">
        <v>8</v>
      </c>
      <c r="C1848" s="27">
        <f t="shared" si="1326"/>
        <v>0</v>
      </c>
      <c r="D1848" s="27">
        <f t="shared" si="1349"/>
        <v>0</v>
      </c>
      <c r="E1848" s="27" t="b">
        <f t="shared" si="1325"/>
        <v>1</v>
      </c>
      <c r="F1848" s="29">
        <f t="shared" si="1327"/>
        <v>0</v>
      </c>
      <c r="G1848" s="27">
        <f t="shared" si="1350"/>
        <v>0</v>
      </c>
      <c r="H1848" s="22">
        <f t="shared" si="1328"/>
        <v>22283581127.430542</v>
      </c>
      <c r="I1848" s="23">
        <f t="shared" si="1329"/>
        <v>132580106.5049091</v>
      </c>
      <c r="J1848" s="23">
        <f t="shared" si="1330"/>
        <v>1086</v>
      </c>
      <c r="K1848" s="19">
        <f t="shared" si="1351"/>
        <v>225.0831931027827</v>
      </c>
      <c r="L1848" s="16">
        <f t="shared" si="1331"/>
        <v>153.70583248992338</v>
      </c>
      <c r="M1848" s="23">
        <f>M1847-IF($B1848="B",(Percent_Rent_In_Elsies*2.49%/12 * H1847)/K1847,0)+IF($B1848="D",N1848,0)+IF(B1848="D",AK1847)+IF(B1848="C",F1847*90%)-(Y1848-Y1847)-IF($B1848="A",Q1847/K1847) + IF($B1848="A",Q1847/K1847)</f>
        <v>-36554565.624744073</v>
      </c>
      <c r="N1848" s="23">
        <f t="shared" si="1332"/>
        <v>0</v>
      </c>
      <c r="O1848" s="22">
        <f t="shared" si="1333"/>
        <v>0</v>
      </c>
      <c r="P1848" s="22">
        <f t="shared" si="1364"/>
        <v>0</v>
      </c>
      <c r="Q1848" s="22">
        <f t="shared" si="1365"/>
        <v>0</v>
      </c>
      <c r="R1848" s="22">
        <f t="shared" si="1334"/>
        <v>272444085.51468205</v>
      </c>
      <c r="S1848" s="16">
        <f t="shared" si="1324"/>
        <v>22665897.281361166</v>
      </c>
      <c r="T1848" s="15">
        <f t="shared" si="1335"/>
        <v>0</v>
      </c>
      <c r="U1848" s="23">
        <f t="shared" si="1352"/>
        <v>1210415.0655476393</v>
      </c>
      <c r="V1848" s="23">
        <f t="shared" si="1353"/>
        <v>100700.08865954772</v>
      </c>
      <c r="W1848" s="23">
        <f t="shared" si="1366"/>
        <v>0</v>
      </c>
      <c r="X1848" s="23">
        <f t="shared" si="1354"/>
        <v>32667142.319366988</v>
      </c>
      <c r="Y1848" s="23">
        <f t="shared" si="1336"/>
        <v>13825559.361691331</v>
      </c>
      <c r="Z1848" s="3">
        <f t="shared" si="1337"/>
        <v>0</v>
      </c>
      <c r="AA1848" s="23">
        <f t="shared" si="1338"/>
        <v>58837025.063707203</v>
      </c>
      <c r="AB1848" s="26">
        <f t="shared" si="1355"/>
        <v>70086276.274228647</v>
      </c>
      <c r="AC1848" s="23">
        <f t="shared" si="1356"/>
        <v>74889487.274228647</v>
      </c>
      <c r="AD1848" s="23">
        <f t="shared" si="1362"/>
        <v>4803211</v>
      </c>
      <c r="AE1848" s="24">
        <f t="shared" si="1370"/>
        <v>70086276.274228647</v>
      </c>
      <c r="AF1848" s="3">
        <f t="shared" si="1357"/>
        <v>1E-4</v>
      </c>
      <c r="AG1848" s="2">
        <f t="shared" si="1339"/>
        <v>0</v>
      </c>
      <c r="AH1848" s="2">
        <f t="shared" si="1340"/>
        <v>127.17800009942555</v>
      </c>
      <c r="AI1848" s="23">
        <f t="shared" si="1363"/>
        <v>9459446767.1483326</v>
      </c>
      <c r="AJ1848" s="23">
        <f t="shared" si="1341"/>
        <v>6219.922423797766</v>
      </c>
      <c r="AK1848" s="23">
        <f t="shared" si="1342"/>
        <v>59870.186238972979</v>
      </c>
      <c r="AL1848" s="23">
        <f t="shared" si="1367"/>
        <v>0</v>
      </c>
      <c r="AM1848" s="23">
        <f t="shared" si="1368"/>
        <v>0</v>
      </c>
      <c r="AN1848" s="16">
        <f t="shared" si="1358"/>
        <v>0</v>
      </c>
      <c r="AO1848" s="23">
        <f t="shared" si="1359"/>
        <v>0</v>
      </c>
      <c r="AP1848" s="22">
        <f t="shared" si="1360"/>
        <v>0</v>
      </c>
      <c r="AQ1848" s="30">
        <f t="shared" si="1343"/>
        <v>8347817543.5038471</v>
      </c>
      <c r="AR1848" s="28">
        <f t="shared" si="1344"/>
        <v>4020787503.5575194</v>
      </c>
      <c r="AS1848" s="25">
        <f t="shared" si="1345"/>
        <v>200337590.02425668</v>
      </c>
      <c r="AT1848" s="32">
        <f t="shared" si="1346"/>
        <v>0</v>
      </c>
      <c r="AU1848" s="23">
        <f t="shared" si="1347"/>
        <v>0</v>
      </c>
      <c r="AV1848" s="22">
        <f t="shared" si="1348"/>
        <v>1169519593.8652558</v>
      </c>
      <c r="AW1848" s="31">
        <f t="shared" si="1361"/>
        <v>5685754670.2430754</v>
      </c>
      <c r="AX1848"/>
      <c r="AY1848"/>
      <c r="AZ1848"/>
      <c r="BA1848"/>
    </row>
    <row r="1849" spans="1:53" s="21" customFormat="1" x14ac:dyDescent="0.25">
      <c r="A1849">
        <f t="shared" si="1369"/>
        <v>607</v>
      </c>
      <c r="B1849" t="s">
        <v>9</v>
      </c>
      <c r="C1849" s="27">
        <f t="shared" si="1326"/>
        <v>0</v>
      </c>
      <c r="D1849" s="27">
        <f t="shared" si="1349"/>
        <v>0</v>
      </c>
      <c r="E1849" s="27" t="b">
        <f t="shared" si="1325"/>
        <v>1</v>
      </c>
      <c r="F1849" s="29">
        <f t="shared" si="1327"/>
        <v>0</v>
      </c>
      <c r="G1849" s="27">
        <f t="shared" si="1350"/>
        <v>0</v>
      </c>
      <c r="H1849" s="22">
        <f t="shared" si="1328"/>
        <v>22283581127.430542</v>
      </c>
      <c r="I1849" s="23">
        <f t="shared" si="1329"/>
        <v>132580106.5049091</v>
      </c>
      <c r="J1849" s="23">
        <f t="shared" si="1330"/>
        <v>1086</v>
      </c>
      <c r="K1849" s="19">
        <f t="shared" si="1351"/>
        <v>225.0831931027827</v>
      </c>
      <c r="L1849" s="16">
        <f t="shared" si="1331"/>
        <v>153.70583248992338</v>
      </c>
      <c r="M1849" s="23">
        <f>M1848-IF($B1849="B",(Percent_Rent_In_Elsies*2.49%/12 * H1848)/K1848,0)+IF($B1849="D",N1849,0)+IF(B1849="D",AK1848)+IF(B1849="C",F1848*90%)-(Y1849-Y1848)-IF($B1849="A",Q1848/K1848) + IF($B1849="A",Q1848/K1848)</f>
        <v>-36494695.438505098</v>
      </c>
      <c r="N1849" s="23">
        <f t="shared" si="1332"/>
        <v>0</v>
      </c>
      <c r="O1849" s="22">
        <f t="shared" si="1333"/>
        <v>15835918.070354953</v>
      </c>
      <c r="P1849" s="22">
        <f t="shared" si="1364"/>
        <v>0</v>
      </c>
      <c r="Q1849" s="22">
        <f t="shared" si="1365"/>
        <v>0</v>
      </c>
      <c r="R1849" s="22">
        <f t="shared" si="1334"/>
        <v>272444085.51468205</v>
      </c>
      <c r="S1849" s="16">
        <f t="shared" si="1324"/>
        <v>0</v>
      </c>
      <c r="T1849" s="15">
        <f t="shared" si="1335"/>
        <v>6829979.211006213</v>
      </c>
      <c r="U1849" s="23">
        <f t="shared" si="1352"/>
        <v>1210415.0655476393</v>
      </c>
      <c r="V1849" s="23">
        <f t="shared" si="1353"/>
        <v>0</v>
      </c>
      <c r="W1849" s="23">
        <f t="shared" si="1366"/>
        <v>100700.08865954772</v>
      </c>
      <c r="X1849" s="23">
        <f t="shared" si="1354"/>
        <v>32667142.319366988</v>
      </c>
      <c r="Y1849" s="23">
        <f t="shared" si="1336"/>
        <v>13825559.361691331</v>
      </c>
      <c r="Z1849" s="3">
        <f t="shared" si="1337"/>
        <v>0</v>
      </c>
      <c r="AA1849" s="23">
        <f t="shared" si="1338"/>
        <v>58777154.877468228</v>
      </c>
      <c r="AB1849" s="26">
        <f t="shared" si="1355"/>
        <v>70086276.274228647</v>
      </c>
      <c r="AC1849" s="23">
        <f t="shared" si="1356"/>
        <v>74889487.274228647</v>
      </c>
      <c r="AD1849" s="23">
        <f t="shared" si="1362"/>
        <v>4803211</v>
      </c>
      <c r="AE1849" s="24">
        <f t="shared" si="1370"/>
        <v>70086276.274228647</v>
      </c>
      <c r="AF1849" s="3">
        <f t="shared" si="1357"/>
        <v>0</v>
      </c>
      <c r="AG1849" s="2">
        <f t="shared" si="1339"/>
        <v>0</v>
      </c>
      <c r="AH1849" s="2">
        <f t="shared" si="1340"/>
        <v>127.17800009942555</v>
      </c>
      <c r="AI1849" s="23">
        <f t="shared" si="1363"/>
        <v>9449821215.2266712</v>
      </c>
      <c r="AJ1849" s="23">
        <f t="shared" si="1341"/>
        <v>6219.922423797766</v>
      </c>
      <c r="AK1849" s="23">
        <f t="shared" si="1342"/>
        <v>0</v>
      </c>
      <c r="AL1849" s="23">
        <f t="shared" si="1367"/>
        <v>0</v>
      </c>
      <c r="AM1849" s="23">
        <f t="shared" si="1368"/>
        <v>0</v>
      </c>
      <c r="AN1849" s="16">
        <f t="shared" si="1358"/>
        <v>0</v>
      </c>
      <c r="AO1849" s="23">
        <f t="shared" si="1359"/>
        <v>0</v>
      </c>
      <c r="AP1849" s="22">
        <f t="shared" si="1360"/>
        <v>0</v>
      </c>
      <c r="AQ1849" s="30">
        <f t="shared" si="1343"/>
        <v>8347817543.5038471</v>
      </c>
      <c r="AR1849" s="28">
        <f t="shared" si="1344"/>
        <v>4020787503.5575194</v>
      </c>
      <c r="AS1849" s="25">
        <f t="shared" si="1345"/>
        <v>200337590.02425668</v>
      </c>
      <c r="AT1849" s="32">
        <f t="shared" si="1346"/>
        <v>0</v>
      </c>
      <c r="AU1849" s="23">
        <f t="shared" si="1347"/>
        <v>0</v>
      </c>
      <c r="AV1849" s="22">
        <f t="shared" si="1348"/>
        <v>1169519593.8652558</v>
      </c>
      <c r="AW1849" s="31">
        <f t="shared" si="1361"/>
        <v>5685754670.2430754</v>
      </c>
      <c r="AX1849"/>
      <c r="AY1849"/>
      <c r="AZ1849"/>
      <c r="BA1849"/>
    </row>
    <row r="1850" spans="1:53" x14ac:dyDescent="0.25">
      <c r="A1850" s="21">
        <f t="shared" si="1369"/>
        <v>607</v>
      </c>
      <c r="B1850" s="21" t="s">
        <v>28</v>
      </c>
      <c r="C1850" s="27">
        <f t="shared" si="1326"/>
        <v>0</v>
      </c>
      <c r="D1850" s="27">
        <f t="shared" si="1349"/>
        <v>0</v>
      </c>
      <c r="E1850" s="27" t="b">
        <f t="shared" si="1325"/>
        <v>1</v>
      </c>
      <c r="F1850" s="29">
        <f t="shared" si="1327"/>
        <v>0</v>
      </c>
      <c r="G1850" s="27">
        <f t="shared" si="1350"/>
        <v>0</v>
      </c>
      <c r="H1850" s="22">
        <f t="shared" si="1328"/>
        <v>22283581127.430542</v>
      </c>
      <c r="I1850" s="23">
        <f t="shared" si="1329"/>
        <v>132580106.5049091</v>
      </c>
      <c r="J1850" s="23">
        <f t="shared" si="1330"/>
        <v>1086</v>
      </c>
      <c r="K1850" s="19">
        <f t="shared" si="1351"/>
        <v>225.0831931027827</v>
      </c>
      <c r="L1850" s="16">
        <f t="shared" si="1331"/>
        <v>153.70583248992338</v>
      </c>
      <c r="M1850" s="23">
        <f>M1849-IF($B1850="B",(Percent_Rent_In_Elsies*2.49%/12 * H1849)/K1849,0)+IF($B1850="D",N1850,0)+IF(B1850="D",AK1849)+IF(B1850="C",F1849*90%)-(Y1850-Y1849)-IF($B1850="A",Q1849/K1849) + IF($B1850="A",Q1849/K1849)</f>
        <v>-36494695.438505098</v>
      </c>
      <c r="N1850" s="23">
        <f t="shared" si="1332"/>
        <v>0</v>
      </c>
      <c r="O1850" s="22">
        <f t="shared" si="1333"/>
        <v>0</v>
      </c>
      <c r="P1850" s="22">
        <f t="shared" si="1364"/>
        <v>15835918.070354953</v>
      </c>
      <c r="Q1850" s="22">
        <f t="shared" si="1365"/>
        <v>0</v>
      </c>
      <c r="R1850" s="22">
        <f t="shared" si="1334"/>
        <v>272444085.51468205</v>
      </c>
      <c r="S1850" s="16">
        <f t="shared" si="1324"/>
        <v>0</v>
      </c>
      <c r="T1850" s="15">
        <f t="shared" si="1335"/>
        <v>0</v>
      </c>
      <c r="U1850" s="23">
        <f t="shared" si="1352"/>
        <v>1210415.0655476393</v>
      </c>
      <c r="V1850" s="23">
        <f t="shared" si="1353"/>
        <v>0</v>
      </c>
      <c r="W1850" s="23">
        <f t="shared" si="1366"/>
        <v>0</v>
      </c>
      <c r="X1850" s="23">
        <f t="shared" si="1354"/>
        <v>32667142.319366988</v>
      </c>
      <c r="Y1850" s="23">
        <f t="shared" si="1336"/>
        <v>13825559.361691331</v>
      </c>
      <c r="Z1850" s="3">
        <f t="shared" si="1337"/>
        <v>5035.0044329773864</v>
      </c>
      <c r="AA1850" s="23">
        <f t="shared" si="1338"/>
        <v>58852679.943962887</v>
      </c>
      <c r="AB1850" s="26">
        <f t="shared" si="1355"/>
        <v>70086276.274228632</v>
      </c>
      <c r="AC1850" s="23">
        <f t="shared" si="1356"/>
        <v>74889487.274228647</v>
      </c>
      <c r="AD1850" s="23">
        <f t="shared" si="1362"/>
        <v>4803211</v>
      </c>
      <c r="AE1850" s="24">
        <f t="shared" si="1370"/>
        <v>70086276.274228647</v>
      </c>
      <c r="AF1850" s="3">
        <f t="shared" si="1357"/>
        <v>0</v>
      </c>
      <c r="AG1850" s="2">
        <f t="shared" si="1339"/>
        <v>604200531.95728636</v>
      </c>
      <c r="AH1850" s="2">
        <f t="shared" si="1340"/>
        <v>127.17800009942555</v>
      </c>
      <c r="AI1850" s="23">
        <f t="shared" si="1363"/>
        <v>9461963660.3166122</v>
      </c>
      <c r="AJ1850" s="23">
        <f t="shared" si="1341"/>
        <v>6219.922423797766</v>
      </c>
      <c r="AK1850" s="23">
        <f t="shared" si="1342"/>
        <v>0</v>
      </c>
      <c r="AL1850" s="23">
        <f t="shared" si="1367"/>
        <v>0</v>
      </c>
      <c r="AM1850" s="23">
        <f t="shared" si="1368"/>
        <v>0</v>
      </c>
      <c r="AN1850" s="16">
        <f t="shared" si="1358"/>
        <v>0</v>
      </c>
      <c r="AO1850" s="23">
        <f t="shared" si="1359"/>
        <v>0</v>
      </c>
      <c r="AP1850" s="22">
        <f t="shared" si="1360"/>
        <v>0</v>
      </c>
      <c r="AQ1850" s="30">
        <f t="shared" si="1343"/>
        <v>8347817543.5038471</v>
      </c>
      <c r="AR1850" s="28">
        <f t="shared" si="1344"/>
        <v>4020787503.5575194</v>
      </c>
      <c r="AS1850" s="25">
        <f t="shared" si="1345"/>
        <v>200337590.02425668</v>
      </c>
      <c r="AT1850" s="32">
        <f t="shared" si="1346"/>
        <v>10070.008865954773</v>
      </c>
      <c r="AU1850" s="23">
        <f t="shared" si="1347"/>
        <v>10070.008865954773</v>
      </c>
      <c r="AV1850" s="22">
        <f t="shared" si="1348"/>
        <v>1176349573.076262</v>
      </c>
      <c r="AW1850" s="31">
        <f t="shared" si="1361"/>
        <v>5685754670.2430754</v>
      </c>
    </row>
    <row r="1851" spans="1:53" x14ac:dyDescent="0.25">
      <c r="A1851">
        <f t="shared" si="1369"/>
        <v>608</v>
      </c>
      <c r="B1851" t="s">
        <v>6</v>
      </c>
      <c r="C1851" s="27">
        <f t="shared" si="1326"/>
        <v>0</v>
      </c>
      <c r="D1851" s="27">
        <f t="shared" si="1349"/>
        <v>0</v>
      </c>
      <c r="E1851" s="27" t="b">
        <f t="shared" si="1325"/>
        <v>1</v>
      </c>
      <c r="F1851" s="29">
        <f t="shared" si="1327"/>
        <v>0</v>
      </c>
      <c r="G1851" s="27">
        <f t="shared" si="1350"/>
        <v>0</v>
      </c>
      <c r="H1851" s="22">
        <f t="shared" si="1328"/>
        <v>22320720429.309593</v>
      </c>
      <c r="I1851" s="23">
        <f t="shared" si="1329"/>
        <v>132580106.5049091</v>
      </c>
      <c r="J1851" s="23">
        <f t="shared" si="1330"/>
        <v>1086</v>
      </c>
      <c r="K1851" s="19">
        <f t="shared" si="1351"/>
        <v>225.0831931027827</v>
      </c>
      <c r="L1851" s="16">
        <f t="shared" si="1331"/>
        <v>153.96200887740659</v>
      </c>
      <c r="M1851" s="23">
        <f>M1850-IF($B1851="B",(Percent_Rent_In_Elsies*2.49%/12 * H1850)/K1850,0)+IF($B1851="D",N1851,0)+IF(B1851="D",AK1850)+IF(B1851="C",F1850*90%)-(Y1851-Y1850)-IF($B1851="A",Q1850/K1850) + IF($B1851="A",Q1850/K1850)</f>
        <v>-36494695.438505098</v>
      </c>
      <c r="N1851" s="23">
        <f t="shared" si="1332"/>
        <v>0</v>
      </c>
      <c r="O1851" s="22">
        <f t="shared" si="1333"/>
        <v>0</v>
      </c>
      <c r="P1851" s="22">
        <f t="shared" si="1364"/>
        <v>0</v>
      </c>
      <c r="Q1851" s="22">
        <f t="shared" si="1365"/>
        <v>0</v>
      </c>
      <c r="R1851" s="22">
        <f t="shared" si="1334"/>
        <v>272444085.51468205</v>
      </c>
      <c r="S1851" s="16">
        <f t="shared" ref="S1851:S1914" si="1371">IF($B1851="D",0,S1850+IF($B1851="B",R1850/12,0))</f>
        <v>0</v>
      </c>
      <c r="T1851" s="15">
        <f t="shared" si="1335"/>
        <v>0</v>
      </c>
      <c r="U1851" s="23">
        <f t="shared" si="1352"/>
        <v>1210415.0655476393</v>
      </c>
      <c r="V1851" s="23">
        <f t="shared" si="1353"/>
        <v>0</v>
      </c>
      <c r="W1851" s="23">
        <f t="shared" si="1366"/>
        <v>0</v>
      </c>
      <c r="X1851" s="23">
        <f t="shared" si="1354"/>
        <v>32692317.341531876</v>
      </c>
      <c r="Y1851" s="23">
        <f t="shared" si="1336"/>
        <v>13825559.361691331</v>
      </c>
      <c r="Z1851" s="3">
        <f t="shared" si="1337"/>
        <v>0</v>
      </c>
      <c r="AA1851" s="23">
        <f t="shared" si="1338"/>
        <v>58852679.943962887</v>
      </c>
      <c r="AB1851" s="26">
        <f t="shared" si="1355"/>
        <v>70086276.274228647</v>
      </c>
      <c r="AC1851" s="23">
        <f t="shared" si="1356"/>
        <v>74889487.274228647</v>
      </c>
      <c r="AD1851" s="23">
        <f t="shared" si="1362"/>
        <v>4803211</v>
      </c>
      <c r="AE1851" s="24">
        <f t="shared" si="1370"/>
        <v>70086276.274228647</v>
      </c>
      <c r="AF1851" s="3">
        <f t="shared" si="1357"/>
        <v>0</v>
      </c>
      <c r="AG1851" s="2">
        <f t="shared" si="1339"/>
        <v>0</v>
      </c>
      <c r="AH1851" s="2">
        <f t="shared" si="1340"/>
        <v>127.38996343292457</v>
      </c>
      <c r="AI1851" s="23">
        <f t="shared" si="1363"/>
        <v>9461963660.3166122</v>
      </c>
      <c r="AJ1851" s="23">
        <f t="shared" si="1341"/>
        <v>6219.922423797766</v>
      </c>
      <c r="AK1851" s="23">
        <f t="shared" si="1342"/>
        <v>0</v>
      </c>
      <c r="AL1851" s="23">
        <f t="shared" si="1367"/>
        <v>0</v>
      </c>
      <c r="AM1851" s="23">
        <f t="shared" si="1368"/>
        <v>0</v>
      </c>
      <c r="AN1851" s="16">
        <f t="shared" si="1358"/>
        <v>0</v>
      </c>
      <c r="AO1851" s="23">
        <f t="shared" si="1359"/>
        <v>0</v>
      </c>
      <c r="AP1851" s="22">
        <f t="shared" si="1360"/>
        <v>0</v>
      </c>
      <c r="AQ1851" s="30">
        <f t="shared" si="1343"/>
        <v>8347817543.5038471</v>
      </c>
      <c r="AR1851" s="28">
        <f t="shared" si="1344"/>
        <v>4020787503.5575194</v>
      </c>
      <c r="AS1851" s="25">
        <f t="shared" si="1345"/>
        <v>200337590.02425668</v>
      </c>
      <c r="AT1851" s="32">
        <f t="shared" si="1346"/>
        <v>0</v>
      </c>
      <c r="AU1851" s="23">
        <f t="shared" si="1347"/>
        <v>0</v>
      </c>
      <c r="AV1851" s="22">
        <f t="shared" si="1348"/>
        <v>1176349573.076262</v>
      </c>
      <c r="AW1851" s="31">
        <f t="shared" si="1361"/>
        <v>5669918752.17272</v>
      </c>
    </row>
    <row r="1852" spans="1:53" x14ac:dyDescent="0.25">
      <c r="A1852">
        <f t="shared" si="1369"/>
        <v>608</v>
      </c>
      <c r="B1852" t="s">
        <v>7</v>
      </c>
      <c r="C1852" s="27">
        <f t="shared" si="1326"/>
        <v>0</v>
      </c>
      <c r="D1852" s="27">
        <f t="shared" si="1349"/>
        <v>0</v>
      </c>
      <c r="E1852" s="27" t="b">
        <f t="shared" si="1325"/>
        <v>1</v>
      </c>
      <c r="F1852" s="29">
        <f t="shared" si="1327"/>
        <v>0</v>
      </c>
      <c r="G1852" s="27">
        <f t="shared" si="1350"/>
        <v>0</v>
      </c>
      <c r="H1852" s="22">
        <f t="shared" si="1328"/>
        <v>22320720429.309593</v>
      </c>
      <c r="I1852" s="23">
        <f t="shared" si="1329"/>
        <v>132580106.5049091</v>
      </c>
      <c r="J1852" s="23">
        <f t="shared" si="1330"/>
        <v>1086</v>
      </c>
      <c r="K1852" s="19">
        <f t="shared" si="1351"/>
        <v>225.0831931027827</v>
      </c>
      <c r="L1852" s="16">
        <f t="shared" si="1331"/>
        <v>153.96200887740659</v>
      </c>
      <c r="M1852" s="23">
        <f>M1851-IF($B1852="B",(Percent_Rent_In_Elsies*2.49%/12 * H1851)/K1851,0)+IF($B1852="D",N1852,0)+IF(B1852="D",AK1851)+IF(B1852="C",F1851*90%)-(Y1852-Y1851)-IF($B1852="A",Q1851/K1851) + IF($B1852="A",Q1851/K1851)</f>
        <v>-36597580.7189482</v>
      </c>
      <c r="N1852" s="23">
        <f t="shared" si="1332"/>
        <v>0</v>
      </c>
      <c r="O1852" s="22">
        <f t="shared" si="1333"/>
        <v>0</v>
      </c>
      <c r="P1852" s="22">
        <f t="shared" si="1364"/>
        <v>0</v>
      </c>
      <c r="Q1852" s="22">
        <f t="shared" si="1365"/>
        <v>0</v>
      </c>
      <c r="R1852" s="22">
        <f t="shared" si="1334"/>
        <v>249740411.72179189</v>
      </c>
      <c r="S1852" s="16">
        <f t="shared" si="1371"/>
        <v>22703673.792890172</v>
      </c>
      <c r="T1852" s="15">
        <f t="shared" si="1335"/>
        <v>0</v>
      </c>
      <c r="U1852" s="23">
        <f t="shared" si="1352"/>
        <v>1109547.1434186692</v>
      </c>
      <c r="V1852" s="23">
        <f t="shared" si="1353"/>
        <v>100867.92212896993</v>
      </c>
      <c r="W1852" s="23">
        <f t="shared" si="1366"/>
        <v>0</v>
      </c>
      <c r="X1852" s="23">
        <f t="shared" si="1354"/>
        <v>32692317.341531876</v>
      </c>
      <c r="Y1852" s="23">
        <f t="shared" si="1336"/>
        <v>13825559.361691331</v>
      </c>
      <c r="Z1852" s="3">
        <f t="shared" si="1337"/>
        <v>0</v>
      </c>
      <c r="AA1852" s="23">
        <f t="shared" si="1338"/>
        <v>58852679.943962887</v>
      </c>
      <c r="AB1852" s="26">
        <f t="shared" si="1355"/>
        <v>70086276.274228647</v>
      </c>
      <c r="AC1852" s="23">
        <f t="shared" si="1356"/>
        <v>74889487.274228647</v>
      </c>
      <c r="AD1852" s="23">
        <f t="shared" si="1362"/>
        <v>4803211</v>
      </c>
      <c r="AE1852" s="24">
        <f t="shared" si="1370"/>
        <v>70086276.274228647</v>
      </c>
      <c r="AF1852" s="3">
        <f t="shared" si="1357"/>
        <v>0</v>
      </c>
      <c r="AG1852" s="2">
        <f t="shared" si="1339"/>
        <v>0</v>
      </c>
      <c r="AH1852" s="2">
        <f t="shared" si="1340"/>
        <v>127.38996343292457</v>
      </c>
      <c r="AI1852" s="23">
        <f t="shared" si="1363"/>
        <v>9461963660.3166122</v>
      </c>
      <c r="AJ1852" s="23">
        <f t="shared" si="1341"/>
        <v>6219.922423797766</v>
      </c>
      <c r="AK1852" s="23">
        <f t="shared" si="1342"/>
        <v>0</v>
      </c>
      <c r="AL1852" s="23">
        <f t="shared" si="1367"/>
        <v>2516893.1682796478</v>
      </c>
      <c r="AM1852" s="23">
        <f t="shared" si="1368"/>
        <v>2348232038.3528976</v>
      </c>
      <c r="AN1852" s="16">
        <f t="shared" si="1358"/>
        <v>0</v>
      </c>
      <c r="AO1852" s="23">
        <f t="shared" si="1359"/>
        <v>102885.28044310209</v>
      </c>
      <c r="AP1852" s="22">
        <f t="shared" si="1360"/>
        <v>23157747.445408706</v>
      </c>
      <c r="AQ1852" s="30">
        <f t="shared" si="1343"/>
        <v>8393936197.541379</v>
      </c>
      <c r="AR1852" s="28">
        <f t="shared" si="1344"/>
        <v>4043748410.149642</v>
      </c>
      <c r="AS1852" s="25">
        <f t="shared" si="1345"/>
        <v>200337590.02425668</v>
      </c>
      <c r="AT1852" s="32">
        <f t="shared" si="1346"/>
        <v>0</v>
      </c>
      <c r="AU1852" s="23">
        <f t="shared" si="1347"/>
        <v>0</v>
      </c>
      <c r="AV1852" s="22">
        <f t="shared" si="1348"/>
        <v>1176349573.076262</v>
      </c>
      <c r="AW1852" s="31">
        <f t="shared" si="1361"/>
        <v>5716037406.2102509</v>
      </c>
    </row>
    <row r="1853" spans="1:53" x14ac:dyDescent="0.25">
      <c r="A1853">
        <f t="shared" si="1369"/>
        <v>608</v>
      </c>
      <c r="B1853" t="s">
        <v>8</v>
      </c>
      <c r="C1853" s="27">
        <f t="shared" si="1326"/>
        <v>0</v>
      </c>
      <c r="D1853" s="27">
        <f t="shared" si="1349"/>
        <v>0</v>
      </c>
      <c r="E1853" s="27" t="b">
        <f t="shared" si="1325"/>
        <v>1</v>
      </c>
      <c r="F1853" s="29">
        <f t="shared" si="1327"/>
        <v>0</v>
      </c>
      <c r="G1853" s="27">
        <f t="shared" si="1350"/>
        <v>0</v>
      </c>
      <c r="H1853" s="22">
        <f t="shared" si="1328"/>
        <v>22320720429.309593</v>
      </c>
      <c r="I1853" s="23">
        <f t="shared" si="1329"/>
        <v>132580106.5049091</v>
      </c>
      <c r="J1853" s="23">
        <f t="shared" si="1330"/>
        <v>1086</v>
      </c>
      <c r="K1853" s="19">
        <f t="shared" si="1351"/>
        <v>225.0831931027827</v>
      </c>
      <c r="L1853" s="16">
        <f t="shared" si="1331"/>
        <v>153.96200887740659</v>
      </c>
      <c r="M1853" s="23">
        <f>M1852-IF($B1853="B",(Percent_Rent_In_Elsies*2.49%/12 * H1852)/K1852,0)+IF($B1853="D",N1853,0)+IF(B1853="D",AK1852)+IF(B1853="C",F1852*90%)-(Y1853-Y1852)-IF($B1853="A",Q1852/K1852) + IF($B1853="A",Q1852/K1852)</f>
        <v>-36597580.7189482</v>
      </c>
      <c r="N1853" s="23">
        <f t="shared" si="1332"/>
        <v>0</v>
      </c>
      <c r="O1853" s="22">
        <f t="shared" si="1333"/>
        <v>0</v>
      </c>
      <c r="P1853" s="22">
        <f t="shared" si="1364"/>
        <v>0</v>
      </c>
      <c r="Q1853" s="22">
        <f t="shared" si="1365"/>
        <v>0</v>
      </c>
      <c r="R1853" s="22">
        <f t="shared" si="1334"/>
        <v>272898159.16720062</v>
      </c>
      <c r="S1853" s="16">
        <f t="shared" si="1371"/>
        <v>22703673.792890172</v>
      </c>
      <c r="T1853" s="15">
        <f t="shared" si="1335"/>
        <v>0</v>
      </c>
      <c r="U1853" s="23">
        <f t="shared" si="1352"/>
        <v>1212432.4238617714</v>
      </c>
      <c r="V1853" s="23">
        <f t="shared" si="1353"/>
        <v>100867.92212896993</v>
      </c>
      <c r="W1853" s="23">
        <f t="shared" si="1366"/>
        <v>0</v>
      </c>
      <c r="X1853" s="23">
        <f t="shared" si="1354"/>
        <v>32692317.341531876</v>
      </c>
      <c r="Y1853" s="23">
        <f t="shared" si="1336"/>
        <v>13825559.361691331</v>
      </c>
      <c r="Z1853" s="3">
        <f t="shared" si="1337"/>
        <v>0</v>
      </c>
      <c r="AA1853" s="23">
        <f t="shared" si="1338"/>
        <v>58852679.943962887</v>
      </c>
      <c r="AB1853" s="26">
        <f t="shared" si="1355"/>
        <v>70086276.274228647</v>
      </c>
      <c r="AC1853" s="23">
        <f t="shared" si="1356"/>
        <v>74889487.274228647</v>
      </c>
      <c r="AD1853" s="23">
        <f t="shared" si="1362"/>
        <v>4803211</v>
      </c>
      <c r="AE1853" s="24">
        <f t="shared" si="1370"/>
        <v>70086276.274228647</v>
      </c>
      <c r="AF1853" s="3">
        <f t="shared" si="1357"/>
        <v>1E-4</v>
      </c>
      <c r="AG1853" s="2">
        <f t="shared" si="1339"/>
        <v>0</v>
      </c>
      <c r="AH1853" s="2">
        <f t="shared" si="1340"/>
        <v>127.38996343292457</v>
      </c>
      <c r="AI1853" s="23">
        <f t="shared" si="1363"/>
        <v>9461963660.3166122</v>
      </c>
      <c r="AJ1853" s="23">
        <f t="shared" si="1341"/>
        <v>6219.922423797766</v>
      </c>
      <c r="AK1853" s="23">
        <f t="shared" si="1342"/>
        <v>59867.458188122117</v>
      </c>
      <c r="AL1853" s="23">
        <f t="shared" si="1367"/>
        <v>0</v>
      </c>
      <c r="AM1853" s="23">
        <f t="shared" si="1368"/>
        <v>0</v>
      </c>
      <c r="AN1853" s="16">
        <f t="shared" si="1358"/>
        <v>0</v>
      </c>
      <c r="AO1853" s="23">
        <f t="shared" si="1359"/>
        <v>0</v>
      </c>
      <c r="AP1853" s="22">
        <f t="shared" si="1360"/>
        <v>0</v>
      </c>
      <c r="AQ1853" s="30">
        <f t="shared" si="1343"/>
        <v>8393936197.541379</v>
      </c>
      <c r="AR1853" s="28">
        <f t="shared" si="1344"/>
        <v>4043748410.149642</v>
      </c>
      <c r="AS1853" s="25">
        <f t="shared" si="1345"/>
        <v>200337590.02425668</v>
      </c>
      <c r="AT1853" s="32">
        <f t="shared" si="1346"/>
        <v>0</v>
      </c>
      <c r="AU1853" s="23">
        <f t="shared" si="1347"/>
        <v>0</v>
      </c>
      <c r="AV1853" s="22">
        <f t="shared" si="1348"/>
        <v>1176349573.076262</v>
      </c>
      <c r="AW1853" s="31">
        <f t="shared" si="1361"/>
        <v>5716037406.2102509</v>
      </c>
    </row>
    <row r="1854" spans="1:53" x14ac:dyDescent="0.25">
      <c r="A1854" s="21">
        <f t="shared" si="1369"/>
        <v>608</v>
      </c>
      <c r="B1854" s="21" t="s">
        <v>9</v>
      </c>
      <c r="C1854" s="27">
        <f t="shared" si="1326"/>
        <v>0</v>
      </c>
      <c r="D1854" s="27">
        <f t="shared" si="1349"/>
        <v>0</v>
      </c>
      <c r="E1854" s="27" t="b">
        <f t="shared" si="1325"/>
        <v>1</v>
      </c>
      <c r="F1854" s="29">
        <f t="shared" si="1327"/>
        <v>0</v>
      </c>
      <c r="G1854" s="27">
        <f t="shared" si="1350"/>
        <v>0</v>
      </c>
      <c r="H1854" s="22">
        <f t="shared" si="1328"/>
        <v>22320720429.309593</v>
      </c>
      <c r="I1854" s="23">
        <f t="shared" si="1329"/>
        <v>132580106.5049091</v>
      </c>
      <c r="J1854" s="23">
        <f t="shared" si="1330"/>
        <v>1086</v>
      </c>
      <c r="K1854" s="19">
        <f t="shared" si="1351"/>
        <v>225.0831931027827</v>
      </c>
      <c r="L1854" s="16">
        <f t="shared" si="1331"/>
        <v>153.96200887740659</v>
      </c>
      <c r="M1854" s="23">
        <f>M1853-IF($B1854="B",(Percent_Rent_In_Elsies*2.49%/12 * H1853)/K1853,0)+IF($B1854="D",N1854,0)+IF(B1854="D",AK1853)+IF(B1854="C",F1853*90%)-(Y1854-Y1853)-IF($B1854="A",Q1853/K1853) + IF($B1854="A",Q1853/K1853)</f>
        <v>-36537713.260760076</v>
      </c>
      <c r="N1854" s="23">
        <f t="shared" si="1332"/>
        <v>0</v>
      </c>
      <c r="O1854" s="22">
        <f t="shared" si="1333"/>
        <v>15862311.278384428</v>
      </c>
      <c r="P1854" s="22">
        <f t="shared" si="1364"/>
        <v>0</v>
      </c>
      <c r="Q1854" s="22">
        <f t="shared" si="1365"/>
        <v>0</v>
      </c>
      <c r="R1854" s="22">
        <f t="shared" si="1334"/>
        <v>272898159.16720062</v>
      </c>
      <c r="S1854" s="16">
        <f t="shared" si="1371"/>
        <v>0</v>
      </c>
      <c r="T1854" s="15">
        <f t="shared" si="1335"/>
        <v>6841362.514505744</v>
      </c>
      <c r="U1854" s="23">
        <f t="shared" si="1352"/>
        <v>1212432.4238617714</v>
      </c>
      <c r="V1854" s="23">
        <f t="shared" si="1353"/>
        <v>0</v>
      </c>
      <c r="W1854" s="23">
        <f t="shared" si="1366"/>
        <v>100867.92212896993</v>
      </c>
      <c r="X1854" s="23">
        <f t="shared" si="1354"/>
        <v>32692317.341531876</v>
      </c>
      <c r="Y1854" s="23">
        <f t="shared" si="1336"/>
        <v>13825559.361691331</v>
      </c>
      <c r="Z1854" s="3">
        <f t="shared" si="1337"/>
        <v>0</v>
      </c>
      <c r="AA1854" s="23">
        <f t="shared" si="1338"/>
        <v>58792812.485774763</v>
      </c>
      <c r="AB1854" s="26">
        <f t="shared" si="1355"/>
        <v>70086276.274228632</v>
      </c>
      <c r="AC1854" s="23">
        <f t="shared" si="1356"/>
        <v>74889487.274228647</v>
      </c>
      <c r="AD1854" s="23">
        <f t="shared" si="1362"/>
        <v>4803211</v>
      </c>
      <c r="AE1854" s="24">
        <f t="shared" si="1370"/>
        <v>70086276.274228647</v>
      </c>
      <c r="AF1854" s="3">
        <f t="shared" si="1357"/>
        <v>0</v>
      </c>
      <c r="AG1854" s="2">
        <f t="shared" si="1339"/>
        <v>0</v>
      </c>
      <c r="AH1854" s="2">
        <f t="shared" si="1340"/>
        <v>127.38996343292457</v>
      </c>
      <c r="AI1854" s="23">
        <f t="shared" si="1363"/>
        <v>9452338546.9938049</v>
      </c>
      <c r="AJ1854" s="23">
        <f t="shared" si="1341"/>
        <v>6219.922423797766</v>
      </c>
      <c r="AK1854" s="23">
        <f t="shared" si="1342"/>
        <v>0</v>
      </c>
      <c r="AL1854" s="23">
        <f t="shared" si="1367"/>
        <v>0</v>
      </c>
      <c r="AM1854" s="23">
        <f t="shared" si="1368"/>
        <v>0</v>
      </c>
      <c r="AN1854" s="16">
        <f t="shared" si="1358"/>
        <v>0</v>
      </c>
      <c r="AO1854" s="23">
        <f t="shared" si="1359"/>
        <v>0</v>
      </c>
      <c r="AP1854" s="22">
        <f t="shared" si="1360"/>
        <v>0</v>
      </c>
      <c r="AQ1854" s="30">
        <f t="shared" si="1343"/>
        <v>8393936197.541379</v>
      </c>
      <c r="AR1854" s="28">
        <f t="shared" si="1344"/>
        <v>4043748410.149642</v>
      </c>
      <c r="AS1854" s="25">
        <f t="shared" si="1345"/>
        <v>200337590.02425668</v>
      </c>
      <c r="AT1854" s="32">
        <f t="shared" si="1346"/>
        <v>0</v>
      </c>
      <c r="AU1854" s="23">
        <f t="shared" si="1347"/>
        <v>0</v>
      </c>
      <c r="AV1854" s="22">
        <f t="shared" si="1348"/>
        <v>1176349573.076262</v>
      </c>
      <c r="AW1854" s="31">
        <f t="shared" si="1361"/>
        <v>5716037406.2102509</v>
      </c>
      <c r="AX1854" s="21"/>
      <c r="AY1854" s="21"/>
      <c r="AZ1854" s="21"/>
      <c r="BA1854" s="21"/>
    </row>
    <row r="1855" spans="1:53" x14ac:dyDescent="0.25">
      <c r="A1855" s="21">
        <f t="shared" si="1369"/>
        <v>608</v>
      </c>
      <c r="B1855" s="21" t="s">
        <v>28</v>
      </c>
      <c r="C1855" s="27">
        <f t="shared" si="1326"/>
        <v>0</v>
      </c>
      <c r="D1855" s="27">
        <f t="shared" si="1349"/>
        <v>0</v>
      </c>
      <c r="E1855" s="27" t="b">
        <f t="shared" si="1325"/>
        <v>1</v>
      </c>
      <c r="F1855" s="29">
        <f t="shared" si="1327"/>
        <v>0</v>
      </c>
      <c r="G1855" s="27">
        <f t="shared" si="1350"/>
        <v>0</v>
      </c>
      <c r="H1855" s="22">
        <f t="shared" si="1328"/>
        <v>22320720429.309593</v>
      </c>
      <c r="I1855" s="23">
        <f t="shared" si="1329"/>
        <v>132580106.5049091</v>
      </c>
      <c r="J1855" s="23">
        <f t="shared" si="1330"/>
        <v>1086</v>
      </c>
      <c r="K1855" s="19">
        <f t="shared" si="1351"/>
        <v>225.0831931027827</v>
      </c>
      <c r="L1855" s="16">
        <f t="shared" si="1331"/>
        <v>153.96200887740659</v>
      </c>
      <c r="M1855" s="23">
        <f>M1854-IF($B1855="B",(Percent_Rent_In_Elsies*2.49%/12 * H1854)/K1854,0)+IF($B1855="D",N1855,0)+IF(B1855="D",AK1854)+IF(B1855="C",F1854*90%)-(Y1855-Y1854)-IF($B1855="A",Q1854/K1854) + IF($B1855="A",Q1854/K1854)</f>
        <v>-36537713.260760076</v>
      </c>
      <c r="N1855" s="23">
        <f t="shared" si="1332"/>
        <v>0</v>
      </c>
      <c r="O1855" s="22">
        <f t="shared" si="1333"/>
        <v>0</v>
      </c>
      <c r="P1855" s="22">
        <f t="shared" si="1364"/>
        <v>15862311.278384428</v>
      </c>
      <c r="Q1855" s="22">
        <f t="shared" si="1365"/>
        <v>0</v>
      </c>
      <c r="R1855" s="22">
        <f t="shared" si="1334"/>
        <v>272898159.16720062</v>
      </c>
      <c r="S1855" s="16">
        <f t="shared" si="1371"/>
        <v>0</v>
      </c>
      <c r="T1855" s="15">
        <f t="shared" si="1335"/>
        <v>0</v>
      </c>
      <c r="U1855" s="23">
        <f t="shared" si="1352"/>
        <v>1212432.4238617714</v>
      </c>
      <c r="V1855" s="23">
        <f t="shared" si="1353"/>
        <v>0</v>
      </c>
      <c r="W1855" s="23">
        <f t="shared" si="1366"/>
        <v>0</v>
      </c>
      <c r="X1855" s="23">
        <f t="shared" si="1354"/>
        <v>32692317.341531876</v>
      </c>
      <c r="Y1855" s="23">
        <f t="shared" si="1336"/>
        <v>13825559.361691331</v>
      </c>
      <c r="Z1855" s="3">
        <f t="shared" si="1337"/>
        <v>5043.3961064484974</v>
      </c>
      <c r="AA1855" s="23">
        <f t="shared" si="1338"/>
        <v>58868463.427371487</v>
      </c>
      <c r="AB1855" s="26">
        <f t="shared" si="1355"/>
        <v>70086276.274228662</v>
      </c>
      <c r="AC1855" s="23">
        <f t="shared" si="1356"/>
        <v>74889487.274228647</v>
      </c>
      <c r="AD1855" s="23">
        <f t="shared" si="1362"/>
        <v>4803211</v>
      </c>
      <c r="AE1855" s="24">
        <f t="shared" si="1370"/>
        <v>70086276.274228647</v>
      </c>
      <c r="AF1855" s="3">
        <f t="shared" si="1357"/>
        <v>0</v>
      </c>
      <c r="AG1855" s="2">
        <f t="shared" si="1339"/>
        <v>605207532.77381968</v>
      </c>
      <c r="AH1855" s="2">
        <f t="shared" si="1340"/>
        <v>127.38996343292457</v>
      </c>
      <c r="AI1855" s="23">
        <f t="shared" si="1363"/>
        <v>9464501229.4908218</v>
      </c>
      <c r="AJ1855" s="23">
        <f t="shared" si="1341"/>
        <v>6219.922423797766</v>
      </c>
      <c r="AK1855" s="23">
        <f t="shared" si="1342"/>
        <v>0</v>
      </c>
      <c r="AL1855" s="23">
        <f t="shared" si="1367"/>
        <v>0</v>
      </c>
      <c r="AM1855" s="23">
        <f t="shared" si="1368"/>
        <v>0</v>
      </c>
      <c r="AN1855" s="16">
        <f t="shared" si="1358"/>
        <v>0</v>
      </c>
      <c r="AO1855" s="23">
        <f t="shared" si="1359"/>
        <v>0</v>
      </c>
      <c r="AP1855" s="22">
        <f t="shared" si="1360"/>
        <v>0</v>
      </c>
      <c r="AQ1855" s="30">
        <f t="shared" si="1343"/>
        <v>8393936197.541379</v>
      </c>
      <c r="AR1855" s="28">
        <f t="shared" si="1344"/>
        <v>4043748410.149642</v>
      </c>
      <c r="AS1855" s="25">
        <f t="shared" si="1345"/>
        <v>200337590.02425668</v>
      </c>
      <c r="AT1855" s="32">
        <f t="shared" si="1346"/>
        <v>10086.792212896995</v>
      </c>
      <c r="AU1855" s="23">
        <f t="shared" si="1347"/>
        <v>10086.792212896995</v>
      </c>
      <c r="AV1855" s="22">
        <f t="shared" si="1348"/>
        <v>1183190935.5907679</v>
      </c>
      <c r="AW1855" s="31">
        <f t="shared" si="1361"/>
        <v>5716037406.2102518</v>
      </c>
      <c r="AX1855" s="21"/>
      <c r="AY1855" s="21"/>
      <c r="AZ1855" s="21"/>
      <c r="BA1855" s="21"/>
    </row>
    <row r="1856" spans="1:53" x14ac:dyDescent="0.25">
      <c r="A1856">
        <f t="shared" si="1369"/>
        <v>609</v>
      </c>
      <c r="B1856" t="s">
        <v>6</v>
      </c>
      <c r="C1856" s="27">
        <f t="shared" si="1326"/>
        <v>0</v>
      </c>
      <c r="D1856" s="27">
        <f t="shared" si="1349"/>
        <v>0</v>
      </c>
      <c r="E1856" s="27" t="b">
        <f t="shared" si="1325"/>
        <v>1</v>
      </c>
      <c r="F1856" s="29">
        <f t="shared" si="1327"/>
        <v>0</v>
      </c>
      <c r="G1856" s="27">
        <f t="shared" si="1350"/>
        <v>0</v>
      </c>
      <c r="H1856" s="22">
        <f t="shared" si="1328"/>
        <v>22357921630.025108</v>
      </c>
      <c r="I1856" s="23">
        <f t="shared" si="1329"/>
        <v>132580106.5049091</v>
      </c>
      <c r="J1856" s="23">
        <f t="shared" si="1330"/>
        <v>1086</v>
      </c>
      <c r="K1856" s="19">
        <f t="shared" si="1351"/>
        <v>225.0831931027827</v>
      </c>
      <c r="L1856" s="16">
        <f t="shared" si="1331"/>
        <v>154.21861222553559</v>
      </c>
      <c r="M1856" s="23">
        <f>M1855-IF($B1856="B",(Percent_Rent_In_Elsies*2.49%/12 * H1855)/K1855,0)+IF($B1856="D",N1856,0)+IF(B1856="D",AK1855)+IF(B1856="C",F1855*90%)-(Y1856-Y1855)-IF($B1856="A",Q1855/K1855) + IF($B1856="A",Q1855/K1855)</f>
        <v>-36537713.260760076</v>
      </c>
      <c r="N1856" s="23">
        <f t="shared" si="1332"/>
        <v>0</v>
      </c>
      <c r="O1856" s="22">
        <f t="shared" si="1333"/>
        <v>0</v>
      </c>
      <c r="P1856" s="22">
        <f t="shared" si="1364"/>
        <v>0</v>
      </c>
      <c r="Q1856" s="22">
        <f t="shared" si="1365"/>
        <v>0</v>
      </c>
      <c r="R1856" s="22">
        <f t="shared" si="1334"/>
        <v>272898159.16720062</v>
      </c>
      <c r="S1856" s="16">
        <f t="shared" si="1371"/>
        <v>0</v>
      </c>
      <c r="T1856" s="15">
        <f t="shared" si="1335"/>
        <v>0</v>
      </c>
      <c r="U1856" s="23">
        <f t="shared" si="1352"/>
        <v>1212432.4238617714</v>
      </c>
      <c r="V1856" s="23">
        <f t="shared" si="1353"/>
        <v>0</v>
      </c>
      <c r="W1856" s="23">
        <f t="shared" si="1366"/>
        <v>0</v>
      </c>
      <c r="X1856" s="23">
        <f t="shared" si="1354"/>
        <v>32717534.322064117</v>
      </c>
      <c r="Y1856" s="23">
        <f t="shared" si="1336"/>
        <v>13825559.361691331</v>
      </c>
      <c r="Z1856" s="3">
        <f t="shared" si="1337"/>
        <v>0</v>
      </c>
      <c r="AA1856" s="23">
        <f t="shared" si="1338"/>
        <v>58868463.427371487</v>
      </c>
      <c r="AB1856" s="26">
        <f t="shared" si="1355"/>
        <v>70086276.274228632</v>
      </c>
      <c r="AC1856" s="23">
        <f t="shared" si="1356"/>
        <v>74889487.274228647</v>
      </c>
      <c r="AD1856" s="23">
        <f t="shared" si="1362"/>
        <v>4803211</v>
      </c>
      <c r="AE1856" s="24">
        <f t="shared" si="1370"/>
        <v>70086276.274228647</v>
      </c>
      <c r="AF1856" s="3">
        <f t="shared" si="1357"/>
        <v>0</v>
      </c>
      <c r="AG1856" s="2">
        <f t="shared" si="1339"/>
        <v>0</v>
      </c>
      <c r="AH1856" s="2">
        <f t="shared" si="1340"/>
        <v>127.60228003864613</v>
      </c>
      <c r="AI1856" s="23">
        <f t="shared" si="1363"/>
        <v>9464501229.4908218</v>
      </c>
      <c r="AJ1856" s="23">
        <f t="shared" si="1341"/>
        <v>6219.922423797766</v>
      </c>
      <c r="AK1856" s="23">
        <f t="shared" si="1342"/>
        <v>0</v>
      </c>
      <c r="AL1856" s="23">
        <f t="shared" si="1367"/>
        <v>0</v>
      </c>
      <c r="AM1856" s="23">
        <f t="shared" si="1368"/>
        <v>0</v>
      </c>
      <c r="AN1856" s="16">
        <f t="shared" si="1358"/>
        <v>0</v>
      </c>
      <c r="AO1856" s="23">
        <f t="shared" si="1359"/>
        <v>0</v>
      </c>
      <c r="AP1856" s="22">
        <f t="shared" si="1360"/>
        <v>0</v>
      </c>
      <c r="AQ1856" s="30">
        <f t="shared" si="1343"/>
        <v>8393936197.541379</v>
      </c>
      <c r="AR1856" s="28">
        <f t="shared" si="1344"/>
        <v>4043748410.149642</v>
      </c>
      <c r="AS1856" s="25">
        <f t="shared" si="1345"/>
        <v>200337590.02425668</v>
      </c>
      <c r="AT1856" s="32">
        <f t="shared" si="1346"/>
        <v>0</v>
      </c>
      <c r="AU1856" s="23">
        <f t="shared" si="1347"/>
        <v>0</v>
      </c>
      <c r="AV1856" s="22">
        <f t="shared" si="1348"/>
        <v>1183190935.5907679</v>
      </c>
      <c r="AW1856" s="31">
        <f t="shared" si="1361"/>
        <v>5700175094.9318676</v>
      </c>
    </row>
    <row r="1857" spans="1:53" x14ac:dyDescent="0.25">
      <c r="A1857">
        <f t="shared" si="1369"/>
        <v>609</v>
      </c>
      <c r="B1857" t="s">
        <v>7</v>
      </c>
      <c r="C1857" s="27">
        <f t="shared" si="1326"/>
        <v>0</v>
      </c>
      <c r="D1857" s="27">
        <f t="shared" si="1349"/>
        <v>0</v>
      </c>
      <c r="E1857" s="27" t="b">
        <f t="shared" si="1325"/>
        <v>1</v>
      </c>
      <c r="F1857" s="29">
        <f t="shared" si="1327"/>
        <v>0</v>
      </c>
      <c r="G1857" s="27">
        <f t="shared" si="1350"/>
        <v>0</v>
      </c>
      <c r="H1857" s="22">
        <f t="shared" si="1328"/>
        <v>22357921630.025108</v>
      </c>
      <c r="I1857" s="23">
        <f t="shared" si="1329"/>
        <v>132580106.5049091</v>
      </c>
      <c r="J1857" s="23">
        <f t="shared" si="1330"/>
        <v>1086</v>
      </c>
      <c r="K1857" s="19">
        <f t="shared" si="1351"/>
        <v>225.0831931027827</v>
      </c>
      <c r="L1857" s="16">
        <f t="shared" si="1331"/>
        <v>154.21861222553559</v>
      </c>
      <c r="M1857" s="23">
        <f>M1856-IF($B1857="B",(Percent_Rent_In_Elsies*2.49%/12 * H1856)/K1856,0)+IF($B1857="D",N1857,0)+IF(B1857="D",AK1856)+IF(B1857="C",F1856*90%)-(Y1857-Y1856)-IF($B1857="A",Q1856/K1856) + IF($B1857="A",Q1856/K1856)</f>
        <v>-36640770.016670585</v>
      </c>
      <c r="N1857" s="23">
        <f t="shared" si="1332"/>
        <v>0</v>
      </c>
      <c r="O1857" s="22">
        <f t="shared" si="1333"/>
        <v>0</v>
      </c>
      <c r="P1857" s="22">
        <f t="shared" si="1364"/>
        <v>0</v>
      </c>
      <c r="Q1857" s="22">
        <f t="shared" si="1365"/>
        <v>0</v>
      </c>
      <c r="R1857" s="22">
        <f t="shared" si="1334"/>
        <v>250156645.90326723</v>
      </c>
      <c r="S1857" s="16">
        <f t="shared" si="1371"/>
        <v>22741513.263933387</v>
      </c>
      <c r="T1857" s="15">
        <f t="shared" si="1335"/>
        <v>0</v>
      </c>
      <c r="U1857" s="23">
        <f t="shared" si="1352"/>
        <v>1111396.3885399571</v>
      </c>
      <c r="V1857" s="23">
        <f t="shared" si="1353"/>
        <v>101036.03532181428</v>
      </c>
      <c r="W1857" s="23">
        <f t="shared" si="1366"/>
        <v>0</v>
      </c>
      <c r="X1857" s="23">
        <f t="shared" si="1354"/>
        <v>32717534.322064117</v>
      </c>
      <c r="Y1857" s="23">
        <f t="shared" si="1336"/>
        <v>13825559.361691331</v>
      </c>
      <c r="Z1857" s="3">
        <f t="shared" si="1337"/>
        <v>0</v>
      </c>
      <c r="AA1857" s="23">
        <f t="shared" si="1338"/>
        <v>58868463.427371487</v>
      </c>
      <c r="AB1857" s="26">
        <f t="shared" si="1355"/>
        <v>70086276.274228618</v>
      </c>
      <c r="AC1857" s="23">
        <f t="shared" si="1356"/>
        <v>74889487.274228647</v>
      </c>
      <c r="AD1857" s="23">
        <f t="shared" si="1362"/>
        <v>4803211</v>
      </c>
      <c r="AE1857" s="24">
        <f t="shared" si="1370"/>
        <v>70086276.274228647</v>
      </c>
      <c r="AF1857" s="3">
        <f t="shared" si="1357"/>
        <v>0</v>
      </c>
      <c r="AG1857" s="2">
        <f t="shared" si="1339"/>
        <v>0</v>
      </c>
      <c r="AH1857" s="2">
        <f t="shared" si="1340"/>
        <v>127.60228003864613</v>
      </c>
      <c r="AI1857" s="23">
        <f t="shared" si="1363"/>
        <v>9464501229.4908218</v>
      </c>
      <c r="AJ1857" s="23">
        <f t="shared" si="1341"/>
        <v>6219.922423797766</v>
      </c>
      <c r="AK1857" s="23">
        <f t="shared" si="1342"/>
        <v>0</v>
      </c>
      <c r="AL1857" s="23">
        <f t="shared" si="1367"/>
        <v>2537569.1742095947</v>
      </c>
      <c r="AM1857" s="23">
        <f t="shared" si="1368"/>
        <v>2367522511.2906356</v>
      </c>
      <c r="AN1857" s="16">
        <f t="shared" si="1358"/>
        <v>0</v>
      </c>
      <c r="AO1857" s="23">
        <f t="shared" si="1359"/>
        <v>103056.75591050726</v>
      </c>
      <c r="AP1857" s="22">
        <f t="shared" si="1360"/>
        <v>23196343.691151053</v>
      </c>
      <c r="AQ1857" s="30">
        <f t="shared" si="1343"/>
        <v>8440131716.002306</v>
      </c>
      <c r="AR1857" s="28">
        <f t="shared" si="1344"/>
        <v>4066747584.9194183</v>
      </c>
      <c r="AS1857" s="25">
        <f t="shared" si="1345"/>
        <v>200337590.02425668</v>
      </c>
      <c r="AT1857" s="32">
        <f t="shared" si="1346"/>
        <v>0</v>
      </c>
      <c r="AU1857" s="23">
        <f t="shared" si="1347"/>
        <v>0</v>
      </c>
      <c r="AV1857" s="22">
        <f t="shared" si="1348"/>
        <v>1183190935.5907679</v>
      </c>
      <c r="AW1857" s="31">
        <f t="shared" si="1361"/>
        <v>5746370613.3927946</v>
      </c>
    </row>
    <row r="1858" spans="1:53" s="21" customFormat="1" x14ac:dyDescent="0.25">
      <c r="A1858">
        <f t="shared" si="1369"/>
        <v>609</v>
      </c>
      <c r="B1858" t="s">
        <v>8</v>
      </c>
      <c r="C1858" s="27">
        <f t="shared" si="1326"/>
        <v>0</v>
      </c>
      <c r="D1858" s="27">
        <f t="shared" si="1349"/>
        <v>0</v>
      </c>
      <c r="E1858" s="27" t="b">
        <f t="shared" si="1325"/>
        <v>1</v>
      </c>
      <c r="F1858" s="29">
        <f t="shared" si="1327"/>
        <v>0</v>
      </c>
      <c r="G1858" s="27">
        <f t="shared" si="1350"/>
        <v>0</v>
      </c>
      <c r="H1858" s="22">
        <f t="shared" si="1328"/>
        <v>22357921630.025108</v>
      </c>
      <c r="I1858" s="23">
        <f t="shared" si="1329"/>
        <v>132580106.5049091</v>
      </c>
      <c r="J1858" s="23">
        <f t="shared" si="1330"/>
        <v>1086</v>
      </c>
      <c r="K1858" s="19">
        <f t="shared" si="1351"/>
        <v>225.0831931027827</v>
      </c>
      <c r="L1858" s="16">
        <f t="shared" si="1331"/>
        <v>154.21861222553559</v>
      </c>
      <c r="M1858" s="23">
        <f>M1857-IF($B1858="B",(Percent_Rent_In_Elsies*2.49%/12 * H1857)/K1857,0)+IF($B1858="D",N1858,0)+IF(B1858="D",AK1857)+IF(B1858="C",F1857*90%)-(Y1858-Y1857)-IF($B1858="A",Q1857/K1857) + IF($B1858="A",Q1857/K1857)</f>
        <v>-36640770.016670585</v>
      </c>
      <c r="N1858" s="23">
        <f t="shared" si="1332"/>
        <v>0</v>
      </c>
      <c r="O1858" s="22">
        <f t="shared" si="1333"/>
        <v>0</v>
      </c>
      <c r="P1858" s="22">
        <f t="shared" si="1364"/>
        <v>0</v>
      </c>
      <c r="Q1858" s="22">
        <f t="shared" si="1365"/>
        <v>0</v>
      </c>
      <c r="R1858" s="22">
        <f t="shared" si="1334"/>
        <v>273352989.59441829</v>
      </c>
      <c r="S1858" s="16">
        <f t="shared" si="1371"/>
        <v>22741513.263933387</v>
      </c>
      <c r="T1858" s="15">
        <f t="shared" si="1335"/>
        <v>0</v>
      </c>
      <c r="U1858" s="23">
        <f t="shared" si="1352"/>
        <v>1214453.1444504643</v>
      </c>
      <c r="V1858" s="23">
        <f t="shared" si="1353"/>
        <v>101036.03532181428</v>
      </c>
      <c r="W1858" s="23">
        <f t="shared" si="1366"/>
        <v>0</v>
      </c>
      <c r="X1858" s="23">
        <f t="shared" si="1354"/>
        <v>32717534.322064117</v>
      </c>
      <c r="Y1858" s="23">
        <f t="shared" si="1336"/>
        <v>13825559.361691331</v>
      </c>
      <c r="Z1858" s="3">
        <f t="shared" si="1337"/>
        <v>0</v>
      </c>
      <c r="AA1858" s="23">
        <f t="shared" si="1338"/>
        <v>58868463.427371487</v>
      </c>
      <c r="AB1858" s="26">
        <f t="shared" si="1355"/>
        <v>70086276.274228632</v>
      </c>
      <c r="AC1858" s="23">
        <f t="shared" si="1356"/>
        <v>74889487.274228647</v>
      </c>
      <c r="AD1858" s="23">
        <f t="shared" si="1362"/>
        <v>4803211</v>
      </c>
      <c r="AE1858" s="24">
        <f t="shared" si="1370"/>
        <v>70086276.274228647</v>
      </c>
      <c r="AF1858" s="3">
        <f t="shared" si="1357"/>
        <v>1E-4</v>
      </c>
      <c r="AG1858" s="2">
        <f t="shared" si="1339"/>
        <v>0</v>
      </c>
      <c r="AH1858" s="2">
        <f t="shared" si="1340"/>
        <v>127.60228003864613</v>
      </c>
      <c r="AI1858" s="23">
        <f t="shared" si="1363"/>
        <v>9464501229.4908218</v>
      </c>
      <c r="AJ1858" s="23">
        <f t="shared" si="1341"/>
        <v>6219.922423797766</v>
      </c>
      <c r="AK1858" s="23">
        <f t="shared" si="1342"/>
        <v>59864.853111930621</v>
      </c>
      <c r="AL1858" s="23">
        <f t="shared" si="1367"/>
        <v>0</v>
      </c>
      <c r="AM1858" s="23">
        <f t="shared" si="1368"/>
        <v>0</v>
      </c>
      <c r="AN1858" s="16">
        <f t="shared" si="1358"/>
        <v>0</v>
      </c>
      <c r="AO1858" s="23">
        <f t="shared" si="1359"/>
        <v>0</v>
      </c>
      <c r="AP1858" s="22">
        <f t="shared" si="1360"/>
        <v>0</v>
      </c>
      <c r="AQ1858" s="30">
        <f t="shared" si="1343"/>
        <v>8440131716.002306</v>
      </c>
      <c r="AR1858" s="28">
        <f t="shared" si="1344"/>
        <v>4066747584.9194183</v>
      </c>
      <c r="AS1858" s="25">
        <f t="shared" si="1345"/>
        <v>200337590.02425668</v>
      </c>
      <c r="AT1858" s="32">
        <f t="shared" si="1346"/>
        <v>0</v>
      </c>
      <c r="AU1858" s="23">
        <f t="shared" si="1347"/>
        <v>0</v>
      </c>
      <c r="AV1858" s="22">
        <f t="shared" si="1348"/>
        <v>1183190935.5907679</v>
      </c>
      <c r="AW1858" s="31">
        <f t="shared" si="1361"/>
        <v>5746370613.3927946</v>
      </c>
      <c r="AX1858"/>
      <c r="AY1858"/>
      <c r="AZ1858"/>
      <c r="BA1858"/>
    </row>
    <row r="1859" spans="1:53" s="21" customFormat="1" x14ac:dyDescent="0.25">
      <c r="A1859">
        <f t="shared" si="1369"/>
        <v>609</v>
      </c>
      <c r="B1859" t="s">
        <v>9</v>
      </c>
      <c r="C1859" s="27">
        <f t="shared" si="1326"/>
        <v>0</v>
      </c>
      <c r="D1859" s="27">
        <f t="shared" si="1349"/>
        <v>0</v>
      </c>
      <c r="E1859" s="27" t="b">
        <f t="shared" si="1325"/>
        <v>1</v>
      </c>
      <c r="F1859" s="29">
        <f t="shared" si="1327"/>
        <v>0</v>
      </c>
      <c r="G1859" s="27">
        <f t="shared" si="1350"/>
        <v>0</v>
      </c>
      <c r="H1859" s="22">
        <f t="shared" si="1328"/>
        <v>22357921630.025108</v>
      </c>
      <c r="I1859" s="23">
        <f t="shared" si="1329"/>
        <v>132580106.5049091</v>
      </c>
      <c r="J1859" s="23">
        <f t="shared" si="1330"/>
        <v>1086</v>
      </c>
      <c r="K1859" s="19">
        <f t="shared" si="1351"/>
        <v>225.0831931027827</v>
      </c>
      <c r="L1859" s="16">
        <f t="shared" si="1331"/>
        <v>154.21861222553559</v>
      </c>
      <c r="M1859" s="23">
        <f>M1858-IF($B1859="B",(Percent_Rent_In_Elsies*2.49%/12 * H1858)/K1858,0)+IF($B1859="D",N1859,0)+IF(B1859="D",AK1858)+IF(B1859="C",F1858*90%)-(Y1859-Y1858)-IF($B1859="A",Q1858/K1858) + IF($B1859="A",Q1858/K1858)</f>
        <v>-36580905.163558654</v>
      </c>
      <c r="N1859" s="23">
        <f t="shared" si="1332"/>
        <v>0</v>
      </c>
      <c r="O1859" s="22">
        <f t="shared" si="1333"/>
        <v>15888748.474156827</v>
      </c>
      <c r="P1859" s="22">
        <f t="shared" si="1364"/>
        <v>0</v>
      </c>
      <c r="Q1859" s="22">
        <f t="shared" si="1365"/>
        <v>0</v>
      </c>
      <c r="R1859" s="22">
        <f t="shared" si="1334"/>
        <v>273352989.59441829</v>
      </c>
      <c r="S1859" s="16">
        <f t="shared" si="1371"/>
        <v>0</v>
      </c>
      <c r="T1859" s="15">
        <f t="shared" si="1335"/>
        <v>6852764.7897765599</v>
      </c>
      <c r="U1859" s="23">
        <f t="shared" si="1352"/>
        <v>1214453.1444504643</v>
      </c>
      <c r="V1859" s="23">
        <f t="shared" si="1353"/>
        <v>0</v>
      </c>
      <c r="W1859" s="23">
        <f t="shared" si="1366"/>
        <v>101036.03532181428</v>
      </c>
      <c r="X1859" s="23">
        <f t="shared" si="1354"/>
        <v>32717534.322064117</v>
      </c>
      <c r="Y1859" s="23">
        <f t="shared" si="1336"/>
        <v>13825559.361691331</v>
      </c>
      <c r="Z1859" s="3">
        <f t="shared" si="1337"/>
        <v>0</v>
      </c>
      <c r="AA1859" s="23">
        <f t="shared" si="1338"/>
        <v>58808598.574259557</v>
      </c>
      <c r="AB1859" s="26">
        <f t="shared" si="1355"/>
        <v>70086276.274228632</v>
      </c>
      <c r="AC1859" s="23">
        <f t="shared" si="1356"/>
        <v>74889487.274228647</v>
      </c>
      <c r="AD1859" s="23">
        <f t="shared" si="1362"/>
        <v>4803211</v>
      </c>
      <c r="AE1859" s="24">
        <f t="shared" si="1370"/>
        <v>70086276.274228647</v>
      </c>
      <c r="AF1859" s="3">
        <f t="shared" si="1357"/>
        <v>0</v>
      </c>
      <c r="AG1859" s="2">
        <f t="shared" si="1339"/>
        <v>0</v>
      </c>
      <c r="AH1859" s="2">
        <f t="shared" si="1340"/>
        <v>127.60228003864613</v>
      </c>
      <c r="AI1859" s="23">
        <f t="shared" si="1363"/>
        <v>9454876534.9957771</v>
      </c>
      <c r="AJ1859" s="23">
        <f t="shared" si="1341"/>
        <v>6219.922423797766</v>
      </c>
      <c r="AK1859" s="23">
        <f t="shared" si="1342"/>
        <v>0</v>
      </c>
      <c r="AL1859" s="23">
        <f t="shared" si="1367"/>
        <v>0</v>
      </c>
      <c r="AM1859" s="23">
        <f t="shared" si="1368"/>
        <v>0</v>
      </c>
      <c r="AN1859" s="16">
        <f t="shared" si="1358"/>
        <v>0</v>
      </c>
      <c r="AO1859" s="23">
        <f t="shared" si="1359"/>
        <v>0</v>
      </c>
      <c r="AP1859" s="22">
        <f t="shared" si="1360"/>
        <v>0</v>
      </c>
      <c r="AQ1859" s="30">
        <f t="shared" si="1343"/>
        <v>8440131716.002306</v>
      </c>
      <c r="AR1859" s="28">
        <f t="shared" si="1344"/>
        <v>4066747584.9194183</v>
      </c>
      <c r="AS1859" s="25">
        <f t="shared" si="1345"/>
        <v>200337590.02425668</v>
      </c>
      <c r="AT1859" s="32">
        <f t="shared" si="1346"/>
        <v>0</v>
      </c>
      <c r="AU1859" s="23">
        <f t="shared" si="1347"/>
        <v>0</v>
      </c>
      <c r="AV1859" s="22">
        <f t="shared" si="1348"/>
        <v>1183190935.5907679</v>
      </c>
      <c r="AW1859" s="31">
        <f t="shared" si="1361"/>
        <v>5746370613.3927946</v>
      </c>
      <c r="AX1859"/>
      <c r="AY1859"/>
      <c r="AZ1859"/>
      <c r="BA1859"/>
    </row>
    <row r="1860" spans="1:53" x14ac:dyDescent="0.25">
      <c r="A1860" s="21">
        <f t="shared" si="1369"/>
        <v>609</v>
      </c>
      <c r="B1860" s="21" t="s">
        <v>28</v>
      </c>
      <c r="C1860" s="27">
        <f t="shared" si="1326"/>
        <v>0</v>
      </c>
      <c r="D1860" s="27">
        <f t="shared" si="1349"/>
        <v>0</v>
      </c>
      <c r="E1860" s="27" t="b">
        <f t="shared" si="1325"/>
        <v>1</v>
      </c>
      <c r="F1860" s="29">
        <f t="shared" si="1327"/>
        <v>0</v>
      </c>
      <c r="G1860" s="27">
        <f t="shared" si="1350"/>
        <v>0</v>
      </c>
      <c r="H1860" s="22">
        <f t="shared" si="1328"/>
        <v>22357921630.025108</v>
      </c>
      <c r="I1860" s="23">
        <f t="shared" si="1329"/>
        <v>132580106.5049091</v>
      </c>
      <c r="J1860" s="23">
        <f t="shared" si="1330"/>
        <v>1086</v>
      </c>
      <c r="K1860" s="19">
        <f t="shared" si="1351"/>
        <v>225.0831931027827</v>
      </c>
      <c r="L1860" s="16">
        <f t="shared" si="1331"/>
        <v>154.21861222553559</v>
      </c>
      <c r="M1860" s="23">
        <f>M1859-IF($B1860="B",(Percent_Rent_In_Elsies*2.49%/12 * H1859)/K1859,0)+IF($B1860="D",N1860,0)+IF(B1860="D",AK1859)+IF(B1860="C",F1859*90%)-(Y1860-Y1859)-IF($B1860="A",Q1859/K1859) + IF($B1860="A",Q1859/K1859)</f>
        <v>-36580905.163558654</v>
      </c>
      <c r="N1860" s="23">
        <f t="shared" si="1332"/>
        <v>0</v>
      </c>
      <c r="O1860" s="22">
        <f t="shared" si="1333"/>
        <v>0</v>
      </c>
      <c r="P1860" s="22">
        <f t="shared" si="1364"/>
        <v>15888748.474156827</v>
      </c>
      <c r="Q1860" s="22">
        <f t="shared" si="1365"/>
        <v>0</v>
      </c>
      <c r="R1860" s="22">
        <f t="shared" si="1334"/>
        <v>273352989.59441829</v>
      </c>
      <c r="S1860" s="16">
        <f t="shared" si="1371"/>
        <v>0</v>
      </c>
      <c r="T1860" s="15">
        <f t="shared" si="1335"/>
        <v>0</v>
      </c>
      <c r="U1860" s="23">
        <f t="shared" si="1352"/>
        <v>1214453.1444504643</v>
      </c>
      <c r="V1860" s="23">
        <f t="shared" si="1353"/>
        <v>0</v>
      </c>
      <c r="W1860" s="23">
        <f t="shared" si="1366"/>
        <v>0</v>
      </c>
      <c r="X1860" s="23">
        <f t="shared" si="1354"/>
        <v>32717534.322064117</v>
      </c>
      <c r="Y1860" s="23">
        <f t="shared" si="1336"/>
        <v>13825559.361691331</v>
      </c>
      <c r="Z1860" s="3">
        <f t="shared" si="1337"/>
        <v>5051.8017660907153</v>
      </c>
      <c r="AA1860" s="23">
        <f t="shared" si="1338"/>
        <v>58884375.600750916</v>
      </c>
      <c r="AB1860" s="26">
        <f t="shared" si="1355"/>
        <v>70086276.274228632</v>
      </c>
      <c r="AC1860" s="23">
        <f t="shared" si="1356"/>
        <v>74889487.274228647</v>
      </c>
      <c r="AD1860" s="23">
        <f t="shared" si="1362"/>
        <v>4803211</v>
      </c>
      <c r="AE1860" s="24">
        <f t="shared" si="1370"/>
        <v>70086276.274228647</v>
      </c>
      <c r="AF1860" s="3">
        <f t="shared" si="1357"/>
        <v>0</v>
      </c>
      <c r="AG1860" s="2">
        <f t="shared" si="1339"/>
        <v>606216211.93088579</v>
      </c>
      <c r="AH1860" s="2">
        <f t="shared" si="1340"/>
        <v>127.60228003864613</v>
      </c>
      <c r="AI1860" s="23">
        <f t="shared" si="1363"/>
        <v>9467059488.6289978</v>
      </c>
      <c r="AJ1860" s="23">
        <f t="shared" si="1341"/>
        <v>6219.922423797766</v>
      </c>
      <c r="AK1860" s="23">
        <f t="shared" si="1342"/>
        <v>0</v>
      </c>
      <c r="AL1860" s="23">
        <f t="shared" si="1367"/>
        <v>0</v>
      </c>
      <c r="AM1860" s="23">
        <f t="shared" si="1368"/>
        <v>0</v>
      </c>
      <c r="AN1860" s="16">
        <f t="shared" si="1358"/>
        <v>0</v>
      </c>
      <c r="AO1860" s="23">
        <f t="shared" si="1359"/>
        <v>0</v>
      </c>
      <c r="AP1860" s="22">
        <f t="shared" si="1360"/>
        <v>0</v>
      </c>
      <c r="AQ1860" s="30">
        <f t="shared" si="1343"/>
        <v>8440131716.002306</v>
      </c>
      <c r="AR1860" s="28">
        <f t="shared" si="1344"/>
        <v>4066747584.9194183</v>
      </c>
      <c r="AS1860" s="25">
        <f t="shared" si="1345"/>
        <v>200337590.02425668</v>
      </c>
      <c r="AT1860" s="32">
        <f t="shared" si="1346"/>
        <v>10103.603532181431</v>
      </c>
      <c r="AU1860" s="23">
        <f t="shared" si="1347"/>
        <v>10103.603532181431</v>
      </c>
      <c r="AV1860" s="22">
        <f t="shared" si="1348"/>
        <v>1190043700.3805444</v>
      </c>
      <c r="AW1860" s="31">
        <f t="shared" si="1361"/>
        <v>5746370613.3927946</v>
      </c>
    </row>
    <row r="1861" spans="1:53" x14ac:dyDescent="0.25">
      <c r="A1861">
        <f t="shared" si="1369"/>
        <v>610</v>
      </c>
      <c r="B1861" t="s">
        <v>6</v>
      </c>
      <c r="C1861" s="27">
        <f t="shared" si="1326"/>
        <v>0</v>
      </c>
      <c r="D1861" s="27">
        <f t="shared" si="1349"/>
        <v>0</v>
      </c>
      <c r="E1861" s="27" t="b">
        <f t="shared" si="1325"/>
        <v>1</v>
      </c>
      <c r="F1861" s="29">
        <f t="shared" si="1327"/>
        <v>0</v>
      </c>
      <c r="G1861" s="27">
        <f t="shared" si="1350"/>
        <v>0</v>
      </c>
      <c r="H1861" s="22">
        <f t="shared" si="1328"/>
        <v>22395184832.741817</v>
      </c>
      <c r="I1861" s="23">
        <f t="shared" si="1329"/>
        <v>132580106.5049091</v>
      </c>
      <c r="J1861" s="23">
        <f t="shared" si="1330"/>
        <v>1086</v>
      </c>
      <c r="K1861" s="19">
        <f t="shared" si="1351"/>
        <v>225.0831931027827</v>
      </c>
      <c r="L1861" s="16">
        <f t="shared" si="1331"/>
        <v>154.4756432459115</v>
      </c>
      <c r="M1861" s="23">
        <f>M1860-IF($B1861="B",(Percent_Rent_In_Elsies*2.49%/12 * H1860)/K1860,0)+IF($B1861="D",N1861,0)+IF(B1861="D",AK1860)+IF(B1861="C",F1860*90%)-(Y1861-Y1860)-IF($B1861="A",Q1860/K1860) + IF($B1861="A",Q1860/K1860)</f>
        <v>-36580905.163558654</v>
      </c>
      <c r="N1861" s="23">
        <f t="shared" si="1332"/>
        <v>0</v>
      </c>
      <c r="O1861" s="22">
        <f t="shared" si="1333"/>
        <v>0</v>
      </c>
      <c r="P1861" s="22">
        <f t="shared" si="1364"/>
        <v>0</v>
      </c>
      <c r="Q1861" s="22">
        <f t="shared" si="1365"/>
        <v>0</v>
      </c>
      <c r="R1861" s="22">
        <f t="shared" si="1334"/>
        <v>273352989.59441829</v>
      </c>
      <c r="S1861" s="16">
        <f t="shared" si="1371"/>
        <v>0</v>
      </c>
      <c r="T1861" s="15">
        <f t="shared" si="1335"/>
        <v>0</v>
      </c>
      <c r="U1861" s="23">
        <f t="shared" si="1352"/>
        <v>1214453.1444504643</v>
      </c>
      <c r="V1861" s="23">
        <f t="shared" si="1353"/>
        <v>0</v>
      </c>
      <c r="W1861" s="23">
        <f t="shared" si="1366"/>
        <v>0</v>
      </c>
      <c r="X1861" s="23">
        <f t="shared" si="1354"/>
        <v>32742793.330894567</v>
      </c>
      <c r="Y1861" s="23">
        <f t="shared" si="1336"/>
        <v>13825559.361691331</v>
      </c>
      <c r="Z1861" s="3">
        <f t="shared" si="1337"/>
        <v>0</v>
      </c>
      <c r="AA1861" s="23">
        <f t="shared" si="1338"/>
        <v>58884375.600750916</v>
      </c>
      <c r="AB1861" s="26">
        <f t="shared" si="1355"/>
        <v>70086276.274228632</v>
      </c>
      <c r="AC1861" s="23">
        <f t="shared" si="1356"/>
        <v>74889487.274228647</v>
      </c>
      <c r="AD1861" s="23">
        <f t="shared" si="1362"/>
        <v>4803211</v>
      </c>
      <c r="AE1861" s="24">
        <f t="shared" si="1370"/>
        <v>70086276.274228647</v>
      </c>
      <c r="AF1861" s="3">
        <f t="shared" si="1357"/>
        <v>0</v>
      </c>
      <c r="AG1861" s="2">
        <f t="shared" si="1339"/>
        <v>0</v>
      </c>
      <c r="AH1861" s="2">
        <f t="shared" si="1340"/>
        <v>127.81495050537721</v>
      </c>
      <c r="AI1861" s="23">
        <f t="shared" si="1363"/>
        <v>9467059488.6289978</v>
      </c>
      <c r="AJ1861" s="23">
        <f t="shared" si="1341"/>
        <v>6219.922423797766</v>
      </c>
      <c r="AK1861" s="23">
        <f t="shared" si="1342"/>
        <v>0</v>
      </c>
      <c r="AL1861" s="23">
        <f t="shared" si="1367"/>
        <v>0</v>
      </c>
      <c r="AM1861" s="23">
        <f t="shared" si="1368"/>
        <v>0</v>
      </c>
      <c r="AN1861" s="16">
        <f t="shared" si="1358"/>
        <v>0</v>
      </c>
      <c r="AO1861" s="23">
        <f t="shared" si="1359"/>
        <v>0</v>
      </c>
      <c r="AP1861" s="22">
        <f t="shared" si="1360"/>
        <v>0</v>
      </c>
      <c r="AQ1861" s="30">
        <f t="shared" si="1343"/>
        <v>8440131716.002306</v>
      </c>
      <c r="AR1861" s="28">
        <f t="shared" si="1344"/>
        <v>4066747584.9194183</v>
      </c>
      <c r="AS1861" s="25">
        <f t="shared" si="1345"/>
        <v>200337590.02425668</v>
      </c>
      <c r="AT1861" s="32">
        <f t="shared" si="1346"/>
        <v>0</v>
      </c>
      <c r="AU1861" s="23">
        <f t="shared" si="1347"/>
        <v>0</v>
      </c>
      <c r="AV1861" s="22">
        <f t="shared" si="1348"/>
        <v>1190043700.3805444</v>
      </c>
      <c r="AW1861" s="31">
        <f t="shared" si="1361"/>
        <v>5730481864.9186382</v>
      </c>
    </row>
    <row r="1862" spans="1:53" x14ac:dyDescent="0.25">
      <c r="A1862">
        <f t="shared" si="1369"/>
        <v>610</v>
      </c>
      <c r="B1862" t="s">
        <v>7</v>
      </c>
      <c r="C1862" s="27">
        <f t="shared" si="1326"/>
        <v>0</v>
      </c>
      <c r="D1862" s="27">
        <f t="shared" si="1349"/>
        <v>0</v>
      </c>
      <c r="E1862" s="27" t="b">
        <f t="shared" si="1325"/>
        <v>1</v>
      </c>
      <c r="F1862" s="29">
        <f t="shared" si="1327"/>
        <v>0</v>
      </c>
      <c r="G1862" s="27">
        <f t="shared" si="1350"/>
        <v>0</v>
      </c>
      <c r="H1862" s="22">
        <f t="shared" si="1328"/>
        <v>22395184832.741817</v>
      </c>
      <c r="I1862" s="23">
        <f t="shared" si="1329"/>
        <v>132580106.5049091</v>
      </c>
      <c r="J1862" s="23">
        <f t="shared" si="1330"/>
        <v>1086</v>
      </c>
      <c r="K1862" s="19">
        <f t="shared" si="1351"/>
        <v>225.0831931027827</v>
      </c>
      <c r="L1862" s="16">
        <f t="shared" si="1331"/>
        <v>154.4756432459115</v>
      </c>
      <c r="M1862" s="23">
        <f>M1861-IF($B1862="B",(Percent_Rent_In_Elsies*2.49%/12 * H1861)/K1861,0)+IF($B1862="D",N1862,0)+IF(B1862="D",AK1861)+IF(B1862="C",F1861*90%)-(Y1862-Y1861)-IF($B1862="A",Q1861/K1861) + IF($B1862="A",Q1861/K1861)</f>
        <v>-36684133.680729009</v>
      </c>
      <c r="N1862" s="23">
        <f t="shared" si="1332"/>
        <v>0</v>
      </c>
      <c r="O1862" s="22">
        <f t="shared" si="1333"/>
        <v>0</v>
      </c>
      <c r="P1862" s="22">
        <f t="shared" si="1364"/>
        <v>0</v>
      </c>
      <c r="Q1862" s="22">
        <f t="shared" si="1365"/>
        <v>0</v>
      </c>
      <c r="R1862" s="22">
        <f t="shared" si="1334"/>
        <v>250573573.79488343</v>
      </c>
      <c r="S1862" s="16">
        <f t="shared" si="1371"/>
        <v>22779415.799534857</v>
      </c>
      <c r="T1862" s="15">
        <f t="shared" si="1335"/>
        <v>0</v>
      </c>
      <c r="U1862" s="23">
        <f t="shared" si="1352"/>
        <v>1113248.7157462589</v>
      </c>
      <c r="V1862" s="23">
        <f t="shared" si="1353"/>
        <v>101204.42870420536</v>
      </c>
      <c r="W1862" s="23">
        <f t="shared" si="1366"/>
        <v>0</v>
      </c>
      <c r="X1862" s="23">
        <f t="shared" si="1354"/>
        <v>32742793.330894567</v>
      </c>
      <c r="Y1862" s="23">
        <f t="shared" si="1336"/>
        <v>13825559.361691331</v>
      </c>
      <c r="Z1862" s="3">
        <f t="shared" si="1337"/>
        <v>0</v>
      </c>
      <c r="AA1862" s="23">
        <f t="shared" si="1338"/>
        <v>58884375.600750916</v>
      </c>
      <c r="AB1862" s="26">
        <f t="shared" si="1355"/>
        <v>70086276.274228618</v>
      </c>
      <c r="AC1862" s="23">
        <f t="shared" si="1356"/>
        <v>74889487.274228647</v>
      </c>
      <c r="AD1862" s="23">
        <f t="shared" si="1362"/>
        <v>4803211</v>
      </c>
      <c r="AE1862" s="24">
        <f t="shared" si="1370"/>
        <v>70086276.274228647</v>
      </c>
      <c r="AF1862" s="3">
        <f t="shared" si="1357"/>
        <v>0</v>
      </c>
      <c r="AG1862" s="2">
        <f t="shared" si="1339"/>
        <v>0</v>
      </c>
      <c r="AH1862" s="2">
        <f t="shared" si="1340"/>
        <v>127.81495050537721</v>
      </c>
      <c r="AI1862" s="23">
        <f t="shared" si="1363"/>
        <v>9467059488.6289978</v>
      </c>
      <c r="AJ1862" s="23">
        <f t="shared" si="1341"/>
        <v>6219.922423797766</v>
      </c>
      <c r="AK1862" s="23">
        <f t="shared" si="1342"/>
        <v>0</v>
      </c>
      <c r="AL1862" s="23">
        <f t="shared" si="1367"/>
        <v>2558259.1381759644</v>
      </c>
      <c r="AM1862" s="23">
        <f t="shared" si="1368"/>
        <v>2386826006.9139342</v>
      </c>
      <c r="AN1862" s="16">
        <f t="shared" si="1358"/>
        <v>0</v>
      </c>
      <c r="AO1862" s="23">
        <f t="shared" si="1359"/>
        <v>103228.51717035813</v>
      </c>
      <c r="AP1862" s="22">
        <f t="shared" si="1360"/>
        <v>23235004.263969641</v>
      </c>
      <c r="AQ1862" s="30">
        <f t="shared" si="1343"/>
        <v>8486404226.9940014</v>
      </c>
      <c r="AR1862" s="28">
        <f t="shared" si="1344"/>
        <v>4089785091.6471443</v>
      </c>
      <c r="AS1862" s="25">
        <f t="shared" si="1345"/>
        <v>200337590.02425668</v>
      </c>
      <c r="AT1862" s="32">
        <f t="shared" si="1346"/>
        <v>0</v>
      </c>
      <c r="AU1862" s="23">
        <f t="shared" si="1347"/>
        <v>0</v>
      </c>
      <c r="AV1862" s="22">
        <f t="shared" si="1348"/>
        <v>1190043700.3805444</v>
      </c>
      <c r="AW1862" s="31">
        <f t="shared" si="1361"/>
        <v>5776754375.9103336</v>
      </c>
    </row>
    <row r="1863" spans="1:53" x14ac:dyDescent="0.25">
      <c r="A1863">
        <f t="shared" si="1369"/>
        <v>610</v>
      </c>
      <c r="B1863" t="s">
        <v>8</v>
      </c>
      <c r="C1863" s="27">
        <f t="shared" si="1326"/>
        <v>0</v>
      </c>
      <c r="D1863" s="27">
        <f t="shared" si="1349"/>
        <v>0</v>
      </c>
      <c r="E1863" s="27" t="b">
        <f t="shared" si="1325"/>
        <v>1</v>
      </c>
      <c r="F1863" s="29">
        <f t="shared" si="1327"/>
        <v>0</v>
      </c>
      <c r="G1863" s="27">
        <f t="shared" si="1350"/>
        <v>0</v>
      </c>
      <c r="H1863" s="22">
        <f t="shared" si="1328"/>
        <v>22395184832.741817</v>
      </c>
      <c r="I1863" s="23">
        <f t="shared" si="1329"/>
        <v>132580106.5049091</v>
      </c>
      <c r="J1863" s="23">
        <f t="shared" si="1330"/>
        <v>1086</v>
      </c>
      <c r="K1863" s="19">
        <f t="shared" si="1351"/>
        <v>225.0831931027827</v>
      </c>
      <c r="L1863" s="16">
        <f t="shared" si="1331"/>
        <v>154.4756432459115</v>
      </c>
      <c r="M1863" s="23">
        <f>M1862-IF($B1863="B",(Percent_Rent_In_Elsies*2.49%/12 * H1862)/K1862,0)+IF($B1863="D",N1863,0)+IF(B1863="D",AK1862)+IF(B1863="C",F1862*90%)-(Y1863-Y1862)-IF($B1863="A",Q1862/K1862) + IF($B1863="A",Q1862/K1862)</f>
        <v>-36684133.680729009</v>
      </c>
      <c r="N1863" s="23">
        <f t="shared" si="1332"/>
        <v>0</v>
      </c>
      <c r="O1863" s="22">
        <f t="shared" si="1333"/>
        <v>0</v>
      </c>
      <c r="P1863" s="22">
        <f t="shared" si="1364"/>
        <v>0</v>
      </c>
      <c r="Q1863" s="22">
        <f t="shared" si="1365"/>
        <v>0</v>
      </c>
      <c r="R1863" s="22">
        <f t="shared" si="1334"/>
        <v>273808578.05885309</v>
      </c>
      <c r="S1863" s="16">
        <f t="shared" si="1371"/>
        <v>22779415.799534857</v>
      </c>
      <c r="T1863" s="15">
        <f t="shared" si="1335"/>
        <v>0</v>
      </c>
      <c r="U1863" s="23">
        <f t="shared" si="1352"/>
        <v>1216477.2329166171</v>
      </c>
      <c r="V1863" s="23">
        <f t="shared" si="1353"/>
        <v>101204.42870420536</v>
      </c>
      <c r="W1863" s="23">
        <f t="shared" si="1366"/>
        <v>0</v>
      </c>
      <c r="X1863" s="23">
        <f t="shared" si="1354"/>
        <v>32742793.330894567</v>
      </c>
      <c r="Y1863" s="23">
        <f t="shared" si="1336"/>
        <v>13825559.361691331</v>
      </c>
      <c r="Z1863" s="3">
        <f t="shared" si="1337"/>
        <v>0</v>
      </c>
      <c r="AA1863" s="23">
        <f t="shared" si="1338"/>
        <v>58884375.600750916</v>
      </c>
      <c r="AB1863" s="26">
        <f t="shared" si="1355"/>
        <v>70086276.274228632</v>
      </c>
      <c r="AC1863" s="23">
        <f t="shared" si="1356"/>
        <v>74889487.274228647</v>
      </c>
      <c r="AD1863" s="23">
        <f t="shared" si="1362"/>
        <v>4803211</v>
      </c>
      <c r="AE1863" s="24">
        <f t="shared" si="1370"/>
        <v>70086276.274228647</v>
      </c>
      <c r="AF1863" s="3">
        <f t="shared" si="1357"/>
        <v>1E-4</v>
      </c>
      <c r="AG1863" s="2">
        <f t="shared" si="1339"/>
        <v>0</v>
      </c>
      <c r="AH1863" s="2">
        <f t="shared" si="1340"/>
        <v>127.81495050537721</v>
      </c>
      <c r="AI1863" s="23">
        <f t="shared" si="1363"/>
        <v>9467059488.6289978</v>
      </c>
      <c r="AJ1863" s="23">
        <f t="shared" si="1341"/>
        <v>6219.922423797766</v>
      </c>
      <c r="AK1863" s="23">
        <f t="shared" si="1342"/>
        <v>59862.371056737</v>
      </c>
      <c r="AL1863" s="23">
        <f t="shared" si="1367"/>
        <v>0</v>
      </c>
      <c r="AM1863" s="23">
        <f t="shared" si="1368"/>
        <v>0</v>
      </c>
      <c r="AN1863" s="16">
        <f t="shared" si="1358"/>
        <v>0</v>
      </c>
      <c r="AO1863" s="23">
        <f t="shared" si="1359"/>
        <v>0</v>
      </c>
      <c r="AP1863" s="22">
        <f t="shared" si="1360"/>
        <v>0</v>
      </c>
      <c r="AQ1863" s="30">
        <f t="shared" si="1343"/>
        <v>8486404226.9940014</v>
      </c>
      <c r="AR1863" s="28">
        <f t="shared" si="1344"/>
        <v>4089785091.6471443</v>
      </c>
      <c r="AS1863" s="25">
        <f t="shared" si="1345"/>
        <v>200337590.02425668</v>
      </c>
      <c r="AT1863" s="32">
        <f t="shared" si="1346"/>
        <v>0</v>
      </c>
      <c r="AU1863" s="23">
        <f t="shared" si="1347"/>
        <v>0</v>
      </c>
      <c r="AV1863" s="22">
        <f t="shared" si="1348"/>
        <v>1190043700.3805444</v>
      </c>
      <c r="AW1863" s="31">
        <f t="shared" si="1361"/>
        <v>5776754375.9103336</v>
      </c>
    </row>
    <row r="1864" spans="1:53" x14ac:dyDescent="0.25">
      <c r="A1864" s="21">
        <f t="shared" si="1369"/>
        <v>610</v>
      </c>
      <c r="B1864" s="21" t="s">
        <v>9</v>
      </c>
      <c r="C1864" s="27">
        <f t="shared" si="1326"/>
        <v>0</v>
      </c>
      <c r="D1864" s="27">
        <f t="shared" si="1349"/>
        <v>0</v>
      </c>
      <c r="E1864" s="27" t="b">
        <f t="shared" si="1325"/>
        <v>1</v>
      </c>
      <c r="F1864" s="29">
        <f t="shared" si="1327"/>
        <v>0</v>
      </c>
      <c r="G1864" s="27">
        <f t="shared" si="1350"/>
        <v>0</v>
      </c>
      <c r="H1864" s="22">
        <f t="shared" si="1328"/>
        <v>22395184832.741817</v>
      </c>
      <c r="I1864" s="23">
        <f t="shared" si="1329"/>
        <v>132580106.5049091</v>
      </c>
      <c r="J1864" s="23">
        <f t="shared" si="1330"/>
        <v>1086</v>
      </c>
      <c r="K1864" s="19">
        <f t="shared" si="1351"/>
        <v>225.0831931027827</v>
      </c>
      <c r="L1864" s="16">
        <f t="shared" si="1331"/>
        <v>154.4756432459115</v>
      </c>
      <c r="M1864" s="23">
        <f>M1863-IF($B1864="B",(Percent_Rent_In_Elsies*2.49%/12 * H1863)/K1863,0)+IF($B1864="D",N1864,0)+IF(B1864="D",AK1863)+IF(B1864="C",F1863*90%)-(Y1864-Y1863)-IF($B1864="A",Q1863/K1863) + IF($B1864="A",Q1863/K1863)</f>
        <v>-36624271.309672274</v>
      </c>
      <c r="N1864" s="23">
        <f t="shared" si="1332"/>
        <v>0</v>
      </c>
      <c r="O1864" s="22">
        <f t="shared" si="1333"/>
        <v>15915229.731063139</v>
      </c>
      <c r="P1864" s="22">
        <f t="shared" si="1364"/>
        <v>0</v>
      </c>
      <c r="Q1864" s="22">
        <f t="shared" si="1365"/>
        <v>0</v>
      </c>
      <c r="R1864" s="22">
        <f t="shared" si="1334"/>
        <v>273808578.05885309</v>
      </c>
      <c r="S1864" s="16">
        <f t="shared" si="1371"/>
        <v>0</v>
      </c>
      <c r="T1864" s="15">
        <f t="shared" si="1335"/>
        <v>6864186.0684717186</v>
      </c>
      <c r="U1864" s="23">
        <f t="shared" si="1352"/>
        <v>1216477.2329166171</v>
      </c>
      <c r="V1864" s="23">
        <f t="shared" si="1353"/>
        <v>0</v>
      </c>
      <c r="W1864" s="23">
        <f t="shared" si="1366"/>
        <v>101204.42870420536</v>
      </c>
      <c r="X1864" s="23">
        <f t="shared" si="1354"/>
        <v>32742793.330894567</v>
      </c>
      <c r="Y1864" s="23">
        <f t="shared" si="1336"/>
        <v>13825559.361691331</v>
      </c>
      <c r="Z1864" s="3">
        <f t="shared" si="1337"/>
        <v>0</v>
      </c>
      <c r="AA1864" s="23">
        <f t="shared" si="1338"/>
        <v>58824513.22969418</v>
      </c>
      <c r="AB1864" s="26">
        <f t="shared" si="1355"/>
        <v>70086276.274228632</v>
      </c>
      <c r="AC1864" s="23">
        <f t="shared" si="1356"/>
        <v>74889487.274228647</v>
      </c>
      <c r="AD1864" s="23">
        <f t="shared" si="1362"/>
        <v>4803211</v>
      </c>
      <c r="AE1864" s="24">
        <f t="shared" si="1370"/>
        <v>70086276.274228647</v>
      </c>
      <c r="AF1864" s="3">
        <f t="shared" si="1357"/>
        <v>0</v>
      </c>
      <c r="AG1864" s="2">
        <f t="shared" si="1339"/>
        <v>0</v>
      </c>
      <c r="AH1864" s="2">
        <f t="shared" si="1340"/>
        <v>127.81495050537721</v>
      </c>
      <c r="AI1864" s="23">
        <f t="shared" si="1363"/>
        <v>9457435193.1831741</v>
      </c>
      <c r="AJ1864" s="23">
        <f t="shared" si="1341"/>
        <v>6219.922423797766</v>
      </c>
      <c r="AK1864" s="23">
        <f t="shared" si="1342"/>
        <v>0</v>
      </c>
      <c r="AL1864" s="23">
        <f t="shared" si="1367"/>
        <v>0</v>
      </c>
      <c r="AM1864" s="23">
        <f t="shared" si="1368"/>
        <v>0</v>
      </c>
      <c r="AN1864" s="16">
        <f t="shared" si="1358"/>
        <v>0</v>
      </c>
      <c r="AO1864" s="23">
        <f t="shared" si="1359"/>
        <v>0</v>
      </c>
      <c r="AP1864" s="22">
        <f t="shared" si="1360"/>
        <v>0</v>
      </c>
      <c r="AQ1864" s="30">
        <f t="shared" si="1343"/>
        <v>8486404226.9940014</v>
      </c>
      <c r="AR1864" s="28">
        <f t="shared" si="1344"/>
        <v>4089785091.6471443</v>
      </c>
      <c r="AS1864" s="25">
        <f t="shared" si="1345"/>
        <v>200337590.02425668</v>
      </c>
      <c r="AT1864" s="32">
        <f t="shared" si="1346"/>
        <v>0</v>
      </c>
      <c r="AU1864" s="23">
        <f t="shared" si="1347"/>
        <v>0</v>
      </c>
      <c r="AV1864" s="22">
        <f t="shared" si="1348"/>
        <v>1190043700.3805444</v>
      </c>
      <c r="AW1864" s="31">
        <f t="shared" si="1361"/>
        <v>5776754375.9103336</v>
      </c>
      <c r="AX1864" s="21"/>
      <c r="AY1864" s="21"/>
      <c r="AZ1864" s="21"/>
      <c r="BA1864" s="21"/>
    </row>
    <row r="1865" spans="1:53" x14ac:dyDescent="0.25">
      <c r="A1865" s="21">
        <f t="shared" si="1369"/>
        <v>610</v>
      </c>
      <c r="B1865" s="21" t="s">
        <v>28</v>
      </c>
      <c r="C1865" s="27">
        <f t="shared" si="1326"/>
        <v>0</v>
      </c>
      <c r="D1865" s="27">
        <f t="shared" si="1349"/>
        <v>0</v>
      </c>
      <c r="E1865" s="27" t="b">
        <f t="shared" si="1325"/>
        <v>1</v>
      </c>
      <c r="F1865" s="29">
        <f t="shared" si="1327"/>
        <v>0</v>
      </c>
      <c r="G1865" s="27">
        <f t="shared" si="1350"/>
        <v>0</v>
      </c>
      <c r="H1865" s="22">
        <f t="shared" si="1328"/>
        <v>22395184832.741817</v>
      </c>
      <c r="I1865" s="23">
        <f t="shared" si="1329"/>
        <v>132580106.5049091</v>
      </c>
      <c r="J1865" s="23">
        <f t="shared" si="1330"/>
        <v>1086</v>
      </c>
      <c r="K1865" s="19">
        <f t="shared" si="1351"/>
        <v>225.0831931027827</v>
      </c>
      <c r="L1865" s="16">
        <f t="shared" si="1331"/>
        <v>154.4756432459115</v>
      </c>
      <c r="M1865" s="23">
        <f>M1864-IF($B1865="B",(Percent_Rent_In_Elsies*2.49%/12 * H1864)/K1864,0)+IF($B1865="D",N1865,0)+IF(B1865="D",AK1864)+IF(B1865="C",F1864*90%)-(Y1865-Y1864)-IF($B1865="A",Q1864/K1864) + IF($B1865="A",Q1864/K1864)</f>
        <v>-36624271.309672274</v>
      </c>
      <c r="N1865" s="23">
        <f t="shared" si="1332"/>
        <v>0</v>
      </c>
      <c r="O1865" s="22">
        <f t="shared" si="1333"/>
        <v>0</v>
      </c>
      <c r="P1865" s="22">
        <f t="shared" si="1364"/>
        <v>15915229.731063139</v>
      </c>
      <c r="Q1865" s="22">
        <f t="shared" si="1365"/>
        <v>0</v>
      </c>
      <c r="R1865" s="22">
        <f t="shared" si="1334"/>
        <v>273808578.05885309</v>
      </c>
      <c r="S1865" s="16">
        <f t="shared" si="1371"/>
        <v>0</v>
      </c>
      <c r="T1865" s="15">
        <f t="shared" si="1335"/>
        <v>0</v>
      </c>
      <c r="U1865" s="23">
        <f t="shared" si="1352"/>
        <v>1216477.2329166171</v>
      </c>
      <c r="V1865" s="23">
        <f t="shared" si="1353"/>
        <v>0</v>
      </c>
      <c r="W1865" s="23">
        <f t="shared" si="1366"/>
        <v>0</v>
      </c>
      <c r="X1865" s="23">
        <f t="shared" si="1354"/>
        <v>32742793.330894567</v>
      </c>
      <c r="Y1865" s="23">
        <f t="shared" si="1336"/>
        <v>13825559.361691331</v>
      </c>
      <c r="Z1865" s="3">
        <f t="shared" si="1337"/>
        <v>5060.2214352102692</v>
      </c>
      <c r="AA1865" s="23">
        <f t="shared" si="1338"/>
        <v>58900416.551222332</v>
      </c>
      <c r="AB1865" s="26">
        <f t="shared" si="1355"/>
        <v>70086276.274228632</v>
      </c>
      <c r="AC1865" s="23">
        <f t="shared" si="1356"/>
        <v>74889487.274228647</v>
      </c>
      <c r="AD1865" s="23">
        <f t="shared" si="1362"/>
        <v>4803211</v>
      </c>
      <c r="AE1865" s="24">
        <f t="shared" si="1370"/>
        <v>70086276.274228647</v>
      </c>
      <c r="AF1865" s="3">
        <f t="shared" si="1357"/>
        <v>0</v>
      </c>
      <c r="AG1865" s="2">
        <f t="shared" si="1339"/>
        <v>607226572.22523224</v>
      </c>
      <c r="AH1865" s="2">
        <f t="shared" si="1340"/>
        <v>127.81495050537721</v>
      </c>
      <c r="AI1865" s="23">
        <f t="shared" si="1363"/>
        <v>9469638451.7379341</v>
      </c>
      <c r="AJ1865" s="23">
        <f t="shared" si="1341"/>
        <v>6219.922423797766</v>
      </c>
      <c r="AK1865" s="23">
        <f t="shared" si="1342"/>
        <v>0</v>
      </c>
      <c r="AL1865" s="23">
        <f t="shared" si="1367"/>
        <v>0</v>
      </c>
      <c r="AM1865" s="23">
        <f t="shared" si="1368"/>
        <v>0</v>
      </c>
      <c r="AN1865" s="16">
        <f t="shared" si="1358"/>
        <v>0</v>
      </c>
      <c r="AO1865" s="23">
        <f t="shared" si="1359"/>
        <v>0</v>
      </c>
      <c r="AP1865" s="22">
        <f t="shared" si="1360"/>
        <v>0</v>
      </c>
      <c r="AQ1865" s="30">
        <f t="shared" si="1343"/>
        <v>8486404226.9940014</v>
      </c>
      <c r="AR1865" s="28">
        <f t="shared" si="1344"/>
        <v>4089785091.6471443</v>
      </c>
      <c r="AS1865" s="25">
        <f t="shared" si="1345"/>
        <v>200337590.02425668</v>
      </c>
      <c r="AT1865" s="32">
        <f t="shared" si="1346"/>
        <v>10120.442870420538</v>
      </c>
      <c r="AU1865" s="23">
        <f t="shared" si="1347"/>
        <v>10120.442870420538</v>
      </c>
      <c r="AV1865" s="22">
        <f t="shared" si="1348"/>
        <v>1196907886.4490161</v>
      </c>
      <c r="AW1865" s="31">
        <f t="shared" si="1361"/>
        <v>5776754375.9103327</v>
      </c>
      <c r="AX1865" s="21"/>
      <c r="AY1865" s="21"/>
      <c r="AZ1865" s="21"/>
      <c r="BA1865" s="21"/>
    </row>
    <row r="1866" spans="1:53" x14ac:dyDescent="0.25">
      <c r="A1866">
        <f t="shared" si="1369"/>
        <v>611</v>
      </c>
      <c r="B1866" t="s">
        <v>6</v>
      </c>
      <c r="C1866" s="27">
        <f t="shared" si="1326"/>
        <v>0</v>
      </c>
      <c r="D1866" s="27">
        <f t="shared" si="1349"/>
        <v>0</v>
      </c>
      <c r="E1866" s="27" t="b">
        <f t="shared" ref="E1866:E1929" si="1372">IF(OR(I1866&gt;Max_Parcels, AI1866&gt;8000000000),TRUE,FALSE)</f>
        <v>1</v>
      </c>
      <c r="F1866" s="29">
        <f t="shared" si="1327"/>
        <v>0</v>
      </c>
      <c r="G1866" s="27">
        <f t="shared" si="1350"/>
        <v>0</v>
      </c>
      <c r="H1866" s="22">
        <f t="shared" si="1328"/>
        <v>22432510140.796387</v>
      </c>
      <c r="I1866" s="23">
        <f t="shared" si="1329"/>
        <v>132580106.5049091</v>
      </c>
      <c r="J1866" s="23">
        <f t="shared" si="1330"/>
        <v>1086</v>
      </c>
      <c r="K1866" s="19">
        <f t="shared" si="1351"/>
        <v>225.0831931027827</v>
      </c>
      <c r="L1866" s="16">
        <f t="shared" si="1331"/>
        <v>154.73310265132136</v>
      </c>
      <c r="M1866" s="23">
        <f>M1865-IF($B1866="B",(Percent_Rent_In_Elsies*2.49%/12 * H1865)/K1865,0)+IF($B1866="D",N1866,0)+IF(B1866="D",AK1865)+IF(B1866="C",F1865*90%)-(Y1866-Y1865)-IF($B1866="A",Q1865/K1865) + IF($B1866="A",Q1865/K1865)</f>
        <v>-36624271.309672274</v>
      </c>
      <c r="N1866" s="23">
        <f t="shared" si="1332"/>
        <v>0</v>
      </c>
      <c r="O1866" s="22">
        <f t="shared" si="1333"/>
        <v>0</v>
      </c>
      <c r="P1866" s="22">
        <f t="shared" si="1364"/>
        <v>0</v>
      </c>
      <c r="Q1866" s="22">
        <f t="shared" si="1365"/>
        <v>0</v>
      </c>
      <c r="R1866" s="22">
        <f t="shared" si="1334"/>
        <v>273808578.05885309</v>
      </c>
      <c r="S1866" s="16">
        <f t="shared" si="1371"/>
        <v>0</v>
      </c>
      <c r="T1866" s="15">
        <f t="shared" si="1335"/>
        <v>0</v>
      </c>
      <c r="U1866" s="23">
        <f t="shared" si="1352"/>
        <v>1216477.2329166171</v>
      </c>
      <c r="V1866" s="23">
        <f t="shared" si="1353"/>
        <v>0</v>
      </c>
      <c r="W1866" s="23">
        <f t="shared" si="1366"/>
        <v>0</v>
      </c>
      <c r="X1866" s="23">
        <f t="shared" si="1354"/>
        <v>32768094.438070618</v>
      </c>
      <c r="Y1866" s="23">
        <f t="shared" si="1336"/>
        <v>13825559.361691331</v>
      </c>
      <c r="Z1866" s="3">
        <f t="shared" si="1337"/>
        <v>0</v>
      </c>
      <c r="AA1866" s="23">
        <f t="shared" si="1338"/>
        <v>58900416.551222332</v>
      </c>
      <c r="AB1866" s="26">
        <f t="shared" si="1355"/>
        <v>70086276.274228632</v>
      </c>
      <c r="AC1866" s="23">
        <f t="shared" si="1356"/>
        <v>74889487.274228647</v>
      </c>
      <c r="AD1866" s="23">
        <f t="shared" si="1362"/>
        <v>4803211</v>
      </c>
      <c r="AE1866" s="24">
        <f t="shared" si="1370"/>
        <v>70086276.274228647</v>
      </c>
      <c r="AF1866" s="3">
        <f t="shared" si="1357"/>
        <v>0</v>
      </c>
      <c r="AG1866" s="2">
        <f t="shared" si="1339"/>
        <v>0</v>
      </c>
      <c r="AH1866" s="2">
        <f t="shared" si="1340"/>
        <v>128.02797542288619</v>
      </c>
      <c r="AI1866" s="23">
        <f t="shared" si="1363"/>
        <v>9469638451.7379341</v>
      </c>
      <c r="AJ1866" s="23">
        <f t="shared" si="1341"/>
        <v>6219.922423797766</v>
      </c>
      <c r="AK1866" s="23">
        <f t="shared" si="1342"/>
        <v>0</v>
      </c>
      <c r="AL1866" s="23">
        <f t="shared" si="1367"/>
        <v>0</v>
      </c>
      <c r="AM1866" s="23">
        <f t="shared" si="1368"/>
        <v>0</v>
      </c>
      <c r="AN1866" s="16">
        <f t="shared" si="1358"/>
        <v>0</v>
      </c>
      <c r="AO1866" s="23">
        <f t="shared" si="1359"/>
        <v>0</v>
      </c>
      <c r="AP1866" s="22">
        <f t="shared" si="1360"/>
        <v>0</v>
      </c>
      <c r="AQ1866" s="30">
        <f t="shared" si="1343"/>
        <v>8486404226.9940014</v>
      </c>
      <c r="AR1866" s="28">
        <f t="shared" si="1344"/>
        <v>4089785091.6471443</v>
      </c>
      <c r="AS1866" s="25">
        <f t="shared" si="1345"/>
        <v>200337590.02425668</v>
      </c>
      <c r="AT1866" s="32">
        <f t="shared" si="1346"/>
        <v>0</v>
      </c>
      <c r="AU1866" s="23">
        <f t="shared" si="1347"/>
        <v>0</v>
      </c>
      <c r="AV1866" s="22">
        <f t="shared" si="1348"/>
        <v>1196907886.4490161</v>
      </c>
      <c r="AW1866" s="31">
        <f t="shared" si="1361"/>
        <v>5760839146.1792698</v>
      </c>
    </row>
    <row r="1867" spans="1:53" x14ac:dyDescent="0.25">
      <c r="A1867">
        <f t="shared" si="1369"/>
        <v>611</v>
      </c>
      <c r="B1867" t="s">
        <v>7</v>
      </c>
      <c r="C1867" s="27">
        <f t="shared" ref="C1867:C1930" si="1373">IF(E1866 = TRUE, 0, IF(AND($B1867="A",P1866&gt;0),P1866,0)+IFERROR(IF($B1867="A",Percent_Elsies*95%*AN1863),0))</f>
        <v>0</v>
      </c>
      <c r="D1867" s="27">
        <f t="shared" si="1349"/>
        <v>0</v>
      </c>
      <c r="E1867" s="27" t="b">
        <f t="shared" si="1372"/>
        <v>1</v>
      </c>
      <c r="F1867" s="29">
        <f t="shared" ref="F1867:F1930" si="1374">D1867/K1867</f>
        <v>0</v>
      </c>
      <c r="G1867" s="27">
        <f t="shared" si="1350"/>
        <v>0</v>
      </c>
      <c r="H1867" s="22">
        <f t="shared" ref="H1867:H1930" si="1375">(H1866*K1867/K1866+G1867+D1867)*IF(B1867="A",(1+Inflation_Rate/12),1)</f>
        <v>22432510140.796387</v>
      </c>
      <c r="I1867" s="23">
        <f t="shared" ref="I1867:I1930" si="1376">I1866+(G1867+D1867)/L1867</f>
        <v>132580106.5049091</v>
      </c>
      <c r="J1867" s="23">
        <f t="shared" ref="J1867:J1930" si="1377">J1866+IF(AND($B1867="A",M1867&lt;0,AR1866&gt;0,E1866=FALSE),MIN(_xlfn.FLOOR.MATH(1 + (-M1867*2)/(Buy_On_Revalue)),30),0)</f>
        <v>1086</v>
      </c>
      <c r="K1867" s="19">
        <f t="shared" si="1351"/>
        <v>225.0831931027827</v>
      </c>
      <c r="L1867" s="16">
        <f t="shared" ref="L1867:L1930" si="1378">(L1866/K1866)*K1867*IF(B1867="A",(1+Inflation_Rate/12),1)</f>
        <v>154.73310265132136</v>
      </c>
      <c r="M1867" s="23">
        <f>M1866-IF($B1867="B",(Percent_Rent_In_Elsies*2.49%/12 * H1866)/K1866,0)+IF($B1867="D",N1867,0)+IF(B1867="D",AK1866)+IF(B1867="C",F1866*90%)-(Y1867-Y1866)-IF($B1867="A",Q1866/K1866) + IF($B1867="A",Q1866/K1866)</f>
        <v>-36727671.874371246</v>
      </c>
      <c r="N1867" s="23">
        <f t="shared" ref="N1867:N1930" si="1379">IF(B1867="D", IF(V1866&gt;(Percent_Elsies*(S1866+V1866)),V1866-(Percent_Elsies)*(S1866+V1866),0),0)</f>
        <v>0</v>
      </c>
      <c r="O1867" s="22">
        <f t="shared" ref="O1867:O1930" si="1380">IF(B1867="D",IF(S1866&gt;Percent_Dollars*(S1866+V1866),S1866-(Percent_Dollars*(S1866+V1866)),0),0)</f>
        <v>0</v>
      </c>
      <c r="P1867" s="22">
        <f t="shared" si="1364"/>
        <v>0</v>
      </c>
      <c r="Q1867" s="22">
        <f t="shared" si="1365"/>
        <v>0</v>
      </c>
      <c r="R1867" s="22">
        <f t="shared" ref="R1867:R1930" si="1381">R1866+IF($B1867="B",5%*AN1867,0)-IF(B1867="B",R1866/12,0)+IF($B1867="C", AP1866,0)</f>
        <v>250991196.55394867</v>
      </c>
      <c r="S1867" s="16">
        <f t="shared" si="1371"/>
        <v>22817381.504904423</v>
      </c>
      <c r="T1867" s="15">
        <f t="shared" ref="T1867:T1930" si="1382">IF($B1867="E",0,T1866+IF(B1867="B", Percent_Dollars*95%*AN1867,0)  + IF($B1867="D",N1867*MM_Bottom*K1867)+IF($B1867="D",S1866-O1867))</f>
        <v>0</v>
      </c>
      <c r="U1867" s="23">
        <f t="shared" si="1352"/>
        <v>1115104.1301735656</v>
      </c>
      <c r="V1867" s="23">
        <f t="shared" si="1353"/>
        <v>101373.10274305142</v>
      </c>
      <c r="W1867" s="23">
        <f t="shared" si="1366"/>
        <v>0</v>
      </c>
      <c r="X1867" s="23">
        <f t="shared" si="1354"/>
        <v>32768094.438070618</v>
      </c>
      <c r="Y1867" s="23">
        <f t="shared" ref="Y1867:Y1930" si="1383">50%*$H$10*(AS1866/$AS$10)*((4/3)/12+2.49%/4)</f>
        <v>13825559.361691331</v>
      </c>
      <c r="Z1867" s="3">
        <f t="shared" ref="Z1867:Z1930" si="1384">IF($B1867="E",W1866*3.5%/Percent_Elsies,0)</f>
        <v>0</v>
      </c>
      <c r="AA1867" s="23">
        <f t="shared" ref="AA1867:AA1930" si="1385">AA1866+IF($B1867="E",W1866*52.5%/Percent_Elsies,0)-IF($B1867="D",AK1866)</f>
        <v>58900416.551222332</v>
      </c>
      <c r="AB1867" s="26">
        <f t="shared" si="1355"/>
        <v>70086276.274228632</v>
      </c>
      <c r="AC1867" s="23">
        <f t="shared" si="1356"/>
        <v>74889487.274228647</v>
      </c>
      <c r="AD1867" s="23">
        <f t="shared" si="1362"/>
        <v>4803211</v>
      </c>
      <c r="AE1867" s="24">
        <f t="shared" si="1370"/>
        <v>70086276.274228647</v>
      </c>
      <c r="AF1867" s="3">
        <f t="shared" si="1357"/>
        <v>0</v>
      </c>
      <c r="AG1867" s="2">
        <f t="shared" ref="AG1867:AG1930" si="1386">IF($B1867="E",(Z1867/AF1865)*12,0)</f>
        <v>0</v>
      </c>
      <c r="AH1867" s="2">
        <f t="shared" ref="AH1867:AH1930" si="1387">40%*H1867/AE1867</f>
        <v>128.02797542288619</v>
      </c>
      <c r="AI1867" s="23">
        <f t="shared" si="1363"/>
        <v>9469638451.7379341</v>
      </c>
      <c r="AJ1867" s="23">
        <f t="shared" ref="AJ1867:AJ1930" si="1388">AJ1866*K1866/K1867</f>
        <v>6219.922423797766</v>
      </c>
      <c r="AK1867" s="23">
        <f t="shared" ref="AK1867:AK1930" si="1389">IF($B1867="C",((37/25)*1000/K1867)*AI1867/1000000 - AM1866/1000000,0)</f>
        <v>0</v>
      </c>
      <c r="AL1867" s="23">
        <f t="shared" si="1367"/>
        <v>2578963.1089363098</v>
      </c>
      <c r="AM1867" s="23">
        <f t="shared" si="1368"/>
        <v>2406142570.7130227</v>
      </c>
      <c r="AN1867" s="16">
        <f t="shared" si="1358"/>
        <v>0</v>
      </c>
      <c r="AO1867" s="23">
        <f t="shared" si="1359"/>
        <v>103400.56469897537</v>
      </c>
      <c r="AP1867" s="22">
        <f t="shared" si="1360"/>
        <v>23273729.271076251</v>
      </c>
      <c r="AQ1867" s="30">
        <f t="shared" ref="AQ1867:AQ1930" si="1390">(AQ1866+IF($B1867="B",AN1867*(5%+95%*Percent_Dollars))+IFERROR(IF($B1867="A",AN1863*95%*Percent_Elsies),0)+IF($B1867="B",D1867)+AP1867+IF($B1867="B",(Percent_Rent_In_Elsies*2.49%*H1866/12)*MM_Top,0)-IF($B1867="C",F1866*MM_Bottom*K1867*65%)) + IF($B1867="A",Q1866*(MM_Top - MM_Bottom)) - IF($B1867="A",Q1866)</f>
        <v>8532753858.8373499</v>
      </c>
      <c r="AR1867" s="28">
        <f t="shared" ref="AR1867:AR1930" si="1391">(AR1866+IF($B1867="B",((Percent_Rent_In_Elsies)*2.49%*H1866/12)*MM_Top,0)-IF($B1867="D",N1867*MM_Bottom*K1867)-IF($B1867="C",F1866*MM_Bottom*K1867*65%)) + IF($B1867="A",Q1866*(MM_Top - MM_Bottom))</f>
        <v>4112860994.2194166</v>
      </c>
      <c r="AS1867" s="25">
        <f t="shared" ref="AS1867:AS1930" si="1392">AS1866+G1867+D1867</f>
        <v>200337590.02425668</v>
      </c>
      <c r="AT1867" s="32">
        <f t="shared" ref="AT1867:AT1930" si="1393">IF($B1867="E",W1866*7%/Percent_Elsies,0)</f>
        <v>0</v>
      </c>
      <c r="AU1867" s="23">
        <f t="shared" ref="AU1867:AU1930" si="1394">IF($B1867="E",W1866*7%/Percent_Elsies,0)</f>
        <v>0</v>
      </c>
      <c r="AV1867" s="22">
        <f t="shared" ref="AV1867:AV1930" si="1395">AV1866+IF($B1867="E",T1866*30%/Percent_Dollars)</f>
        <v>1196907886.4490161</v>
      </c>
      <c r="AW1867" s="31">
        <f t="shared" si="1361"/>
        <v>5807188778.0226192</v>
      </c>
    </row>
    <row r="1868" spans="1:53" s="21" customFormat="1" x14ac:dyDescent="0.25">
      <c r="A1868">
        <f t="shared" si="1369"/>
        <v>611</v>
      </c>
      <c r="B1868" t="s">
        <v>8</v>
      </c>
      <c r="C1868" s="27">
        <f t="shared" si="1373"/>
        <v>0</v>
      </c>
      <c r="D1868" s="27">
        <f t="shared" ref="D1868:D1931" si="1396">IF(AND($B1868="B",M1868&lt;0,AR1867&gt;0,E1867=FALSE),MIN(AR1867,Buy_On_Revalue*K1868*(J1867-J1866)),0)</f>
        <v>0</v>
      </c>
      <c r="E1868" s="27" t="b">
        <f t="shared" si="1372"/>
        <v>1</v>
      </c>
      <c r="F1868" s="29">
        <f t="shared" si="1374"/>
        <v>0</v>
      </c>
      <c r="G1868" s="27">
        <f t="shared" ref="G1868:G1931" si="1397">C1868</f>
        <v>0</v>
      </c>
      <c r="H1868" s="22">
        <f t="shared" si="1375"/>
        <v>22432510140.796387</v>
      </c>
      <c r="I1868" s="23">
        <f t="shared" si="1376"/>
        <v>132580106.5049091</v>
      </c>
      <c r="J1868" s="23">
        <f t="shared" si="1377"/>
        <v>1086</v>
      </c>
      <c r="K1868" s="19">
        <f t="shared" ref="K1868:K1931" si="1398">IF(J1868-J1867 &gt; 0,K1867*(1+0.005)^(J1868-J1867),K1867)</f>
        <v>225.0831931027827</v>
      </c>
      <c r="L1868" s="16">
        <f t="shared" si="1378"/>
        <v>154.73310265132136</v>
      </c>
      <c r="M1868" s="23">
        <f>M1867-IF($B1868="B",(Percent_Rent_In_Elsies*2.49%/12 * H1867)/K1867,0)+IF($B1868="D",N1868,0)+IF(B1868="D",AK1867)+IF(B1868="C",F1867*90%)-(Y1868-Y1867)-IF($B1868="A",Q1867/K1867) + IF($B1868="A",Q1867/K1867)</f>
        <v>-36727671.874371246</v>
      </c>
      <c r="N1868" s="23">
        <f t="shared" si="1379"/>
        <v>0</v>
      </c>
      <c r="O1868" s="22">
        <f t="shared" si="1380"/>
        <v>0</v>
      </c>
      <c r="P1868" s="22">
        <f t="shared" si="1364"/>
        <v>0</v>
      </c>
      <c r="Q1868" s="22">
        <f t="shared" si="1365"/>
        <v>0</v>
      </c>
      <c r="R1868" s="22">
        <f t="shared" si="1381"/>
        <v>274264925.8250249</v>
      </c>
      <c r="S1868" s="16">
        <f t="shared" si="1371"/>
        <v>22817381.504904423</v>
      </c>
      <c r="T1868" s="15">
        <f t="shared" si="1382"/>
        <v>0</v>
      </c>
      <c r="U1868" s="23">
        <f t="shared" ref="U1868:U1931" si="1399">U1867-IF($B1868="B",U1867/12)+IF($B1868="C",AO1867)+IF(B1868="C",F1867*10%)</f>
        <v>1218504.6948725409</v>
      </c>
      <c r="V1868" s="23">
        <f t="shared" ref="V1868:V1931" si="1400">IF($B1868="D", 0, V1867+IF($B1868="B",U1867/12,0))</f>
        <v>101373.10274305142</v>
      </c>
      <c r="W1868" s="23">
        <f t="shared" si="1366"/>
        <v>0</v>
      </c>
      <c r="X1868" s="23">
        <f t="shared" ref="X1868:X1931" si="1401">X1867+IFERROR(IF($B1868="A",Z1867,0),0)  + AT1867 + AU1867 - IF($B1868="A",Q1867/K1867)</f>
        <v>32768094.438070618</v>
      </c>
      <c r="Y1868" s="23">
        <f t="shared" si="1383"/>
        <v>13825559.361691331</v>
      </c>
      <c r="Z1868" s="3">
        <f t="shared" si="1384"/>
        <v>0</v>
      </c>
      <c r="AA1868" s="23">
        <f t="shared" si="1385"/>
        <v>58900416.551222332</v>
      </c>
      <c r="AB1868" s="26">
        <f t="shared" ref="AB1868:AB1931" si="1402">M1868+SUM(U1868:AA1868)+AO1868+AT1868+AU1868</f>
        <v>70086276.274228632</v>
      </c>
      <c r="AC1868" s="23">
        <f t="shared" ref="AC1868:AC1931" si="1403">AC1867+G1868+IF($B1868="C",F1867)</f>
        <v>74889487.274228647</v>
      </c>
      <c r="AD1868" s="23">
        <f t="shared" si="1362"/>
        <v>4803211</v>
      </c>
      <c r="AE1868" s="24">
        <f t="shared" si="1370"/>
        <v>70086276.274228647</v>
      </c>
      <c r="AF1868" s="3">
        <f t="shared" ref="AF1868:AF1931" si="1404">IF($B1868="C",MAX(AE1868-AA1868-Y1868-U1868-V1868-W1868-AO1868-AT1868-AU1868,0.0001),0)</f>
        <v>1E-4</v>
      </c>
      <c r="AG1868" s="2">
        <f t="shared" si="1386"/>
        <v>0</v>
      </c>
      <c r="AH1868" s="2">
        <f t="shared" si="1387"/>
        <v>128.02797542288619</v>
      </c>
      <c r="AI1868" s="23">
        <f t="shared" si="1363"/>
        <v>9469638451.7379341</v>
      </c>
      <c r="AJ1868" s="23">
        <f t="shared" si="1388"/>
        <v>6219.922423797766</v>
      </c>
      <c r="AK1868" s="23">
        <f t="shared" si="1389"/>
        <v>59860.012069150551</v>
      </c>
      <c r="AL1868" s="23">
        <f t="shared" si="1367"/>
        <v>0</v>
      </c>
      <c r="AM1868" s="23">
        <f t="shared" si="1368"/>
        <v>0</v>
      </c>
      <c r="AN1868" s="16">
        <f t="shared" ref="AN1868:AN1931" si="1405">IF($B1868="B",(G1862)/2,0)</f>
        <v>0</v>
      </c>
      <c r="AO1868" s="23">
        <f t="shared" ref="AO1868:AO1931" si="1406">IF($B1868="B",(Percent_Rent_In_Elsies*2.49%/12*H1867)/K1867,0)</f>
        <v>0</v>
      </c>
      <c r="AP1868" s="22">
        <f t="shared" ref="AP1868:AP1931" si="1407">IF($B1868="B",(1-Percent_Rent_In_Elsies)*2.49%*H1867/12,0)</f>
        <v>0</v>
      </c>
      <c r="AQ1868" s="30">
        <f t="shared" si="1390"/>
        <v>8532753858.8373499</v>
      </c>
      <c r="AR1868" s="28">
        <f t="shared" si="1391"/>
        <v>4112860994.2194166</v>
      </c>
      <c r="AS1868" s="25">
        <f t="shared" si="1392"/>
        <v>200337590.02425668</v>
      </c>
      <c r="AT1868" s="32">
        <f t="shared" si="1393"/>
        <v>0</v>
      </c>
      <c r="AU1868" s="23">
        <f t="shared" si="1394"/>
        <v>0</v>
      </c>
      <c r="AV1868" s="22">
        <f t="shared" si="1395"/>
        <v>1196907886.4490161</v>
      </c>
      <c r="AW1868" s="31">
        <f t="shared" ref="AW1868:AW1931" si="1408">SUM(AR1868:AS1868)+AV1868 +SUM(O1868:T1868)+AP1868</f>
        <v>5807188778.0226192</v>
      </c>
      <c r="AX1868"/>
      <c r="AY1868"/>
      <c r="AZ1868"/>
      <c r="BA1868"/>
    </row>
    <row r="1869" spans="1:53" s="21" customFormat="1" x14ac:dyDescent="0.25">
      <c r="A1869" s="21">
        <f t="shared" si="1369"/>
        <v>611</v>
      </c>
      <c r="B1869" s="21" t="s">
        <v>9</v>
      </c>
      <c r="C1869" s="27">
        <f t="shared" si="1373"/>
        <v>0</v>
      </c>
      <c r="D1869" s="27">
        <f t="shared" si="1396"/>
        <v>0</v>
      </c>
      <c r="E1869" s="27" t="b">
        <f t="shared" si="1372"/>
        <v>1</v>
      </c>
      <c r="F1869" s="29">
        <f t="shared" si="1374"/>
        <v>0</v>
      </c>
      <c r="G1869" s="27">
        <f t="shared" si="1397"/>
        <v>0</v>
      </c>
      <c r="H1869" s="22">
        <f t="shared" si="1375"/>
        <v>22432510140.796387</v>
      </c>
      <c r="I1869" s="23">
        <f t="shared" si="1376"/>
        <v>132580106.5049091</v>
      </c>
      <c r="J1869" s="23">
        <f t="shared" si="1377"/>
        <v>1086</v>
      </c>
      <c r="K1869" s="19">
        <f t="shared" si="1398"/>
        <v>225.0831931027827</v>
      </c>
      <c r="L1869" s="16">
        <f t="shared" si="1378"/>
        <v>154.73310265132136</v>
      </c>
      <c r="M1869" s="23">
        <f>M1868-IF($B1869="B",(Percent_Rent_In_Elsies*2.49%/12 * H1868)/K1868,0)+IF($B1869="D",N1869,0)+IF(B1869="D",AK1868)+IF(B1869="C",F1868*90%)-(Y1869-Y1868)-IF($B1869="A",Q1868/K1868) + IF($B1869="A",Q1868/K1868)</f>
        <v>-36667811.862302095</v>
      </c>
      <c r="N1869" s="23">
        <f t="shared" si="1379"/>
        <v>0</v>
      </c>
      <c r="O1869" s="22">
        <f t="shared" si="1380"/>
        <v>15941755.122610182</v>
      </c>
      <c r="P1869" s="22">
        <f t="shared" si="1364"/>
        <v>0</v>
      </c>
      <c r="Q1869" s="22">
        <f t="shared" si="1365"/>
        <v>0</v>
      </c>
      <c r="R1869" s="22">
        <f t="shared" si="1381"/>
        <v>274264925.8250249</v>
      </c>
      <c r="S1869" s="16">
        <f t="shared" si="1371"/>
        <v>0</v>
      </c>
      <c r="T1869" s="15">
        <f t="shared" si="1382"/>
        <v>6875626.3822942413</v>
      </c>
      <c r="U1869" s="23">
        <f t="shared" si="1399"/>
        <v>1218504.6948725409</v>
      </c>
      <c r="V1869" s="23">
        <f t="shared" si="1400"/>
        <v>0</v>
      </c>
      <c r="W1869" s="23">
        <f t="shared" si="1366"/>
        <v>101373.10274305142</v>
      </c>
      <c r="X1869" s="23">
        <f t="shared" si="1401"/>
        <v>32768094.438070618</v>
      </c>
      <c r="Y1869" s="23">
        <f t="shared" si="1383"/>
        <v>13825559.361691331</v>
      </c>
      <c r="Z1869" s="3">
        <f t="shared" si="1384"/>
        <v>0</v>
      </c>
      <c r="AA1869" s="23">
        <f t="shared" si="1385"/>
        <v>58840556.539153181</v>
      </c>
      <c r="AB1869" s="26">
        <f t="shared" si="1402"/>
        <v>70086276.274228632</v>
      </c>
      <c r="AC1869" s="23">
        <f t="shared" si="1403"/>
        <v>74889487.274228647</v>
      </c>
      <c r="AD1869" s="23">
        <f t="shared" ref="AD1869:AD1932" si="1409">AD1868</f>
        <v>4803211</v>
      </c>
      <c r="AE1869" s="24">
        <f t="shared" si="1370"/>
        <v>70086276.274228647</v>
      </c>
      <c r="AF1869" s="3">
        <f t="shared" si="1404"/>
        <v>0</v>
      </c>
      <c r="AG1869" s="2">
        <f t="shared" si="1386"/>
        <v>0</v>
      </c>
      <c r="AH1869" s="2">
        <f t="shared" si="1387"/>
        <v>128.02797542288619</v>
      </c>
      <c r="AI1869" s="23">
        <f t="shared" ref="AI1869:AI1932" si="1410">AA1869/(AJ1869/1000000)</f>
        <v>9460014535.555294</v>
      </c>
      <c r="AJ1869" s="23">
        <f t="shared" si="1388"/>
        <v>6219.922423797766</v>
      </c>
      <c r="AK1869" s="23">
        <f t="shared" si="1389"/>
        <v>0</v>
      </c>
      <c r="AL1869" s="23">
        <f t="shared" si="1367"/>
        <v>0</v>
      </c>
      <c r="AM1869" s="23">
        <f t="shared" si="1368"/>
        <v>0</v>
      </c>
      <c r="AN1869" s="16">
        <f t="shared" si="1405"/>
        <v>0</v>
      </c>
      <c r="AO1869" s="23">
        <f t="shared" si="1406"/>
        <v>0</v>
      </c>
      <c r="AP1869" s="22">
        <f t="shared" si="1407"/>
        <v>0</v>
      </c>
      <c r="AQ1869" s="30">
        <f t="shared" si="1390"/>
        <v>8532753858.8373499</v>
      </c>
      <c r="AR1869" s="28">
        <f t="shared" si="1391"/>
        <v>4112860994.2194166</v>
      </c>
      <c r="AS1869" s="25">
        <f t="shared" si="1392"/>
        <v>200337590.02425668</v>
      </c>
      <c r="AT1869" s="32">
        <f t="shared" si="1393"/>
        <v>0</v>
      </c>
      <c r="AU1869" s="23">
        <f t="shared" si="1394"/>
        <v>0</v>
      </c>
      <c r="AV1869" s="22">
        <f t="shared" si="1395"/>
        <v>1196907886.4490161</v>
      </c>
      <c r="AW1869" s="31">
        <f t="shared" si="1408"/>
        <v>5807188778.0226192</v>
      </c>
    </row>
    <row r="1870" spans="1:53" x14ac:dyDescent="0.25">
      <c r="A1870" s="21">
        <f t="shared" si="1369"/>
        <v>611</v>
      </c>
      <c r="B1870" s="21" t="s">
        <v>28</v>
      </c>
      <c r="C1870" s="27">
        <f t="shared" si="1373"/>
        <v>0</v>
      </c>
      <c r="D1870" s="27">
        <f t="shared" si="1396"/>
        <v>0</v>
      </c>
      <c r="E1870" s="27" t="b">
        <f t="shared" si="1372"/>
        <v>1</v>
      </c>
      <c r="F1870" s="29">
        <f t="shared" si="1374"/>
        <v>0</v>
      </c>
      <c r="G1870" s="27">
        <f t="shared" si="1397"/>
        <v>0</v>
      </c>
      <c r="H1870" s="22">
        <f t="shared" si="1375"/>
        <v>22432510140.796387</v>
      </c>
      <c r="I1870" s="23">
        <f t="shared" si="1376"/>
        <v>132580106.5049091</v>
      </c>
      <c r="J1870" s="23">
        <f t="shared" si="1377"/>
        <v>1086</v>
      </c>
      <c r="K1870" s="19">
        <f t="shared" si="1398"/>
        <v>225.0831931027827</v>
      </c>
      <c r="L1870" s="16">
        <f t="shared" si="1378"/>
        <v>154.73310265132136</v>
      </c>
      <c r="M1870" s="23">
        <f>M1869-IF($B1870="B",(Percent_Rent_In_Elsies*2.49%/12 * H1869)/K1869,0)+IF($B1870="D",N1870,0)+IF(B1870="D",AK1869)+IF(B1870="C",F1869*90%)-(Y1870-Y1869)-IF($B1870="A",Q1869/K1869) + IF($B1870="A",Q1869/K1869)</f>
        <v>-36667811.862302095</v>
      </c>
      <c r="N1870" s="23">
        <f t="shared" si="1379"/>
        <v>0</v>
      </c>
      <c r="O1870" s="22">
        <f t="shared" si="1380"/>
        <v>0</v>
      </c>
      <c r="P1870" s="22">
        <f t="shared" si="1364"/>
        <v>15941755.122610182</v>
      </c>
      <c r="Q1870" s="22">
        <f t="shared" si="1365"/>
        <v>0</v>
      </c>
      <c r="R1870" s="22">
        <f t="shared" si="1381"/>
        <v>274264925.8250249</v>
      </c>
      <c r="S1870" s="16">
        <f t="shared" si="1371"/>
        <v>0</v>
      </c>
      <c r="T1870" s="15">
        <f t="shared" si="1382"/>
        <v>0</v>
      </c>
      <c r="U1870" s="23">
        <f t="shared" si="1399"/>
        <v>1218504.6948725409</v>
      </c>
      <c r="V1870" s="23">
        <f t="shared" si="1400"/>
        <v>0</v>
      </c>
      <c r="W1870" s="23">
        <f t="shared" si="1366"/>
        <v>0</v>
      </c>
      <c r="X1870" s="23">
        <f t="shared" si="1401"/>
        <v>32768094.438070618</v>
      </c>
      <c r="Y1870" s="23">
        <f t="shared" si="1383"/>
        <v>13825559.361691331</v>
      </c>
      <c r="Z1870" s="3">
        <f t="shared" si="1384"/>
        <v>5068.655137152572</v>
      </c>
      <c r="AA1870" s="23">
        <f t="shared" si="1385"/>
        <v>58916586.366210468</v>
      </c>
      <c r="AB1870" s="26">
        <f t="shared" si="1402"/>
        <v>70086276.274228632</v>
      </c>
      <c r="AC1870" s="23">
        <f t="shared" si="1403"/>
        <v>74889487.274228647</v>
      </c>
      <c r="AD1870" s="23">
        <f t="shared" si="1409"/>
        <v>4803211</v>
      </c>
      <c r="AE1870" s="24">
        <f t="shared" si="1370"/>
        <v>70086276.274228647</v>
      </c>
      <c r="AF1870" s="3">
        <f t="shared" si="1404"/>
        <v>0</v>
      </c>
      <c r="AG1870" s="2">
        <f t="shared" si="1386"/>
        <v>608238616.4583087</v>
      </c>
      <c r="AH1870" s="2">
        <f t="shared" si="1387"/>
        <v>128.02797542288619</v>
      </c>
      <c r="AI1870" s="23">
        <f t="shared" si="1410"/>
        <v>9472238132.8732262</v>
      </c>
      <c r="AJ1870" s="23">
        <f t="shared" si="1388"/>
        <v>6219.922423797766</v>
      </c>
      <c r="AK1870" s="23">
        <f t="shared" si="1389"/>
        <v>0</v>
      </c>
      <c r="AL1870" s="23">
        <f t="shared" si="1367"/>
        <v>0</v>
      </c>
      <c r="AM1870" s="23">
        <f t="shared" si="1368"/>
        <v>0</v>
      </c>
      <c r="AN1870" s="16">
        <f t="shared" si="1405"/>
        <v>0</v>
      </c>
      <c r="AO1870" s="23">
        <f t="shared" si="1406"/>
        <v>0</v>
      </c>
      <c r="AP1870" s="22">
        <f t="shared" si="1407"/>
        <v>0</v>
      </c>
      <c r="AQ1870" s="30">
        <f t="shared" si="1390"/>
        <v>8532753858.8373499</v>
      </c>
      <c r="AR1870" s="28">
        <f t="shared" si="1391"/>
        <v>4112860994.2194166</v>
      </c>
      <c r="AS1870" s="25">
        <f t="shared" si="1392"/>
        <v>200337590.02425668</v>
      </c>
      <c r="AT1870" s="32">
        <f t="shared" si="1393"/>
        <v>10137.310274305144</v>
      </c>
      <c r="AU1870" s="23">
        <f t="shared" si="1394"/>
        <v>10137.310274305144</v>
      </c>
      <c r="AV1870" s="22">
        <f t="shared" si="1395"/>
        <v>1203783512.8313103</v>
      </c>
      <c r="AW1870" s="31">
        <f t="shared" si="1408"/>
        <v>5807188778.0226183</v>
      </c>
      <c r="AX1870" s="21"/>
      <c r="AY1870" s="21"/>
      <c r="AZ1870" s="21"/>
      <c r="BA1870" s="21"/>
    </row>
    <row r="1871" spans="1:53" x14ac:dyDescent="0.25">
      <c r="A1871">
        <f t="shared" si="1369"/>
        <v>612</v>
      </c>
      <c r="B1871" t="s">
        <v>6</v>
      </c>
      <c r="C1871" s="27">
        <f t="shared" si="1373"/>
        <v>0</v>
      </c>
      <c r="D1871" s="27">
        <f t="shared" si="1396"/>
        <v>0</v>
      </c>
      <c r="E1871" s="27" t="b">
        <f t="shared" si="1372"/>
        <v>1</v>
      </c>
      <c r="F1871" s="29">
        <f t="shared" si="1374"/>
        <v>0</v>
      </c>
      <c r="G1871" s="27">
        <f t="shared" si="1397"/>
        <v>0</v>
      </c>
      <c r="H1871" s="22">
        <f t="shared" si="1375"/>
        <v>22469897657.697716</v>
      </c>
      <c r="I1871" s="23">
        <f t="shared" si="1376"/>
        <v>132580106.5049091</v>
      </c>
      <c r="J1871" s="23">
        <f t="shared" si="1377"/>
        <v>1086</v>
      </c>
      <c r="K1871" s="19">
        <f t="shared" si="1398"/>
        <v>225.0831931027827</v>
      </c>
      <c r="L1871" s="16">
        <f t="shared" si="1378"/>
        <v>154.99099115574023</v>
      </c>
      <c r="M1871" s="23">
        <f>M1870-IF($B1871="B",(Percent_Rent_In_Elsies*2.49%/12 * H1870)/K1870,0)+IF($B1871="D",N1871,0)+IF(B1871="D",AK1870)+IF(B1871="C",F1870*90%)-(Y1871-Y1870)-IF($B1871="A",Q1870/K1870) + IF($B1871="A",Q1870/K1870)</f>
        <v>-36667811.862302095</v>
      </c>
      <c r="N1871" s="23">
        <f t="shared" si="1379"/>
        <v>0</v>
      </c>
      <c r="O1871" s="22">
        <f t="shared" si="1380"/>
        <v>0</v>
      </c>
      <c r="P1871" s="22">
        <f t="shared" ref="P1871:P1934" si="1411">IF(AG1871 &gt; Retail_Freeze_Above, O1870,0)</f>
        <v>0</v>
      </c>
      <c r="Q1871" s="22">
        <f t="shared" ref="Q1871:Q1934" si="1412">IF(AG1871&lt;=Retail_Freeze_Above,O1870,0)</f>
        <v>0</v>
      </c>
      <c r="R1871" s="22">
        <f t="shared" si="1381"/>
        <v>274264925.8250249</v>
      </c>
      <c r="S1871" s="16">
        <f t="shared" si="1371"/>
        <v>0</v>
      </c>
      <c r="T1871" s="15">
        <f t="shared" si="1382"/>
        <v>0</v>
      </c>
      <c r="U1871" s="23">
        <f t="shared" si="1399"/>
        <v>1218504.6948725409</v>
      </c>
      <c r="V1871" s="23">
        <f t="shared" si="1400"/>
        <v>0</v>
      </c>
      <c r="W1871" s="23">
        <f t="shared" ref="W1871:W1934" si="1413">IF($B1871="E",0,W1870+IF(B1871="D",V1870,0)+IF($B1871="A",G1871))-IF($B1871="D",N1871)+IF($B1871="A",Q1870/K1870)</f>
        <v>0</v>
      </c>
      <c r="X1871" s="23">
        <f t="shared" si="1401"/>
        <v>32793437.713756382</v>
      </c>
      <c r="Y1871" s="23">
        <f t="shared" si="1383"/>
        <v>13825559.361691331</v>
      </c>
      <c r="Z1871" s="3">
        <f t="shared" si="1384"/>
        <v>0</v>
      </c>
      <c r="AA1871" s="23">
        <f t="shared" si="1385"/>
        <v>58916586.366210468</v>
      </c>
      <c r="AB1871" s="26">
        <f t="shared" si="1402"/>
        <v>70086276.274228632</v>
      </c>
      <c r="AC1871" s="23">
        <f t="shared" si="1403"/>
        <v>74889487.274228647</v>
      </c>
      <c r="AD1871" s="23">
        <f t="shared" si="1409"/>
        <v>4803211</v>
      </c>
      <c r="AE1871" s="24">
        <f t="shared" si="1370"/>
        <v>70086276.274228647</v>
      </c>
      <c r="AF1871" s="3">
        <f t="shared" si="1404"/>
        <v>0</v>
      </c>
      <c r="AG1871" s="2">
        <f t="shared" si="1386"/>
        <v>0</v>
      </c>
      <c r="AH1871" s="2">
        <f t="shared" si="1387"/>
        <v>128.24135538192431</v>
      </c>
      <c r="AI1871" s="23">
        <f t="shared" si="1410"/>
        <v>9472238132.8732262</v>
      </c>
      <c r="AJ1871" s="23">
        <f t="shared" si="1388"/>
        <v>6219.922423797766</v>
      </c>
      <c r="AK1871" s="23">
        <f t="shared" si="1389"/>
        <v>0</v>
      </c>
      <c r="AL1871" s="23">
        <f t="shared" si="1367"/>
        <v>0</v>
      </c>
      <c r="AM1871" s="23">
        <f t="shared" si="1368"/>
        <v>0</v>
      </c>
      <c r="AN1871" s="16">
        <f t="shared" si="1405"/>
        <v>0</v>
      </c>
      <c r="AO1871" s="23">
        <f t="shared" si="1406"/>
        <v>0</v>
      </c>
      <c r="AP1871" s="22">
        <f t="shared" si="1407"/>
        <v>0</v>
      </c>
      <c r="AQ1871" s="30">
        <f t="shared" si="1390"/>
        <v>8532753858.8373499</v>
      </c>
      <c r="AR1871" s="28">
        <f t="shared" si="1391"/>
        <v>4112860994.2194166</v>
      </c>
      <c r="AS1871" s="25">
        <f t="shared" si="1392"/>
        <v>200337590.02425668</v>
      </c>
      <c r="AT1871" s="32">
        <f t="shared" si="1393"/>
        <v>0</v>
      </c>
      <c r="AU1871" s="23">
        <f t="shared" si="1394"/>
        <v>0</v>
      </c>
      <c r="AV1871" s="22">
        <f t="shared" si="1395"/>
        <v>1203783512.8313103</v>
      </c>
      <c r="AW1871" s="31">
        <f t="shared" si="1408"/>
        <v>5791247022.9000082</v>
      </c>
    </row>
    <row r="1872" spans="1:53" x14ac:dyDescent="0.25">
      <c r="A1872">
        <f t="shared" si="1369"/>
        <v>612</v>
      </c>
      <c r="B1872" t="s">
        <v>7</v>
      </c>
      <c r="C1872" s="27">
        <f t="shared" si="1373"/>
        <v>0</v>
      </c>
      <c r="D1872" s="27">
        <f t="shared" si="1396"/>
        <v>0</v>
      </c>
      <c r="E1872" s="27" t="b">
        <f t="shared" si="1372"/>
        <v>1</v>
      </c>
      <c r="F1872" s="29">
        <f t="shared" si="1374"/>
        <v>0</v>
      </c>
      <c r="G1872" s="27">
        <f t="shared" si="1397"/>
        <v>0</v>
      </c>
      <c r="H1872" s="22">
        <f t="shared" si="1375"/>
        <v>22469897657.697716</v>
      </c>
      <c r="I1872" s="23">
        <f t="shared" si="1376"/>
        <v>132580106.5049091</v>
      </c>
      <c r="J1872" s="23">
        <f t="shared" si="1377"/>
        <v>1086</v>
      </c>
      <c r="K1872" s="19">
        <f t="shared" si="1398"/>
        <v>225.0831931027827</v>
      </c>
      <c r="L1872" s="16">
        <f t="shared" si="1378"/>
        <v>154.99099115574023</v>
      </c>
      <c r="M1872" s="23">
        <f>M1871-IF($B1872="B",(Percent_Rent_In_Elsies*2.49%/12 * H1871)/K1871,0)+IF($B1872="D",N1872,0)+IF(B1872="D",AK1871)+IF(B1872="C",F1871*90%)-(Y1872-Y1871)-IF($B1872="A",Q1871/K1871) + IF($B1872="A",Q1871/K1871)</f>
        <v>-36771384.761275567</v>
      </c>
      <c r="N1872" s="23">
        <f t="shared" si="1379"/>
        <v>0</v>
      </c>
      <c r="O1872" s="22">
        <f t="shared" si="1380"/>
        <v>0</v>
      </c>
      <c r="P1872" s="22">
        <f t="shared" si="1411"/>
        <v>0</v>
      </c>
      <c r="Q1872" s="22">
        <f t="shared" si="1412"/>
        <v>0</v>
      </c>
      <c r="R1872" s="22">
        <f t="shared" si="1381"/>
        <v>251409515.33960617</v>
      </c>
      <c r="S1872" s="16">
        <f t="shared" si="1371"/>
        <v>22855410.485418741</v>
      </c>
      <c r="T1872" s="15">
        <f t="shared" si="1382"/>
        <v>0</v>
      </c>
      <c r="U1872" s="23">
        <f t="shared" si="1399"/>
        <v>1116962.6369664958</v>
      </c>
      <c r="V1872" s="23">
        <f t="shared" si="1400"/>
        <v>101542.05790604507</v>
      </c>
      <c r="W1872" s="23">
        <f t="shared" si="1413"/>
        <v>0</v>
      </c>
      <c r="X1872" s="23">
        <f t="shared" si="1401"/>
        <v>32793437.713756382</v>
      </c>
      <c r="Y1872" s="23">
        <f t="shared" si="1383"/>
        <v>13825559.361691331</v>
      </c>
      <c r="Z1872" s="3">
        <f t="shared" si="1384"/>
        <v>0</v>
      </c>
      <c r="AA1872" s="23">
        <f t="shared" si="1385"/>
        <v>58916586.366210468</v>
      </c>
      <c r="AB1872" s="26">
        <f t="shared" si="1402"/>
        <v>70086276.274228647</v>
      </c>
      <c r="AC1872" s="23">
        <f t="shared" si="1403"/>
        <v>74889487.274228647</v>
      </c>
      <c r="AD1872" s="23">
        <f t="shared" si="1409"/>
        <v>4803211</v>
      </c>
      <c r="AE1872" s="24">
        <f t="shared" si="1370"/>
        <v>70086276.274228647</v>
      </c>
      <c r="AF1872" s="3">
        <f t="shared" si="1404"/>
        <v>0</v>
      </c>
      <c r="AG1872" s="2">
        <f t="shared" si="1386"/>
        <v>0</v>
      </c>
      <c r="AH1872" s="2">
        <f t="shared" si="1387"/>
        <v>128.24135538192431</v>
      </c>
      <c r="AI1872" s="23">
        <f t="shared" si="1410"/>
        <v>9472238132.8732262</v>
      </c>
      <c r="AJ1872" s="23">
        <f t="shared" si="1388"/>
        <v>6219.922423797766</v>
      </c>
      <c r="AK1872" s="23">
        <f t="shared" si="1389"/>
        <v>0</v>
      </c>
      <c r="AL1872" s="23">
        <f t="shared" ref="AL1872:AL1935" si="1414">IF($B1872="B",AI1872-AI1867,0)</f>
        <v>2599681.1352920532</v>
      </c>
      <c r="AM1872" s="23">
        <f t="shared" si="1368"/>
        <v>2425472248.2190614</v>
      </c>
      <c r="AN1872" s="16">
        <f t="shared" si="1405"/>
        <v>0</v>
      </c>
      <c r="AO1872" s="23">
        <f t="shared" si="1406"/>
        <v>103572.89897347367</v>
      </c>
      <c r="AP1872" s="22">
        <f t="shared" si="1407"/>
        <v>23312518.819861382</v>
      </c>
      <c r="AQ1872" s="30">
        <f t="shared" si="1390"/>
        <v>8579180740.0671043</v>
      </c>
      <c r="AR1872" s="28">
        <f t="shared" si="1391"/>
        <v>4135975356.6293092</v>
      </c>
      <c r="AS1872" s="25">
        <f t="shared" si="1392"/>
        <v>200337590.02425668</v>
      </c>
      <c r="AT1872" s="32">
        <f t="shared" si="1393"/>
        <v>0</v>
      </c>
      <c r="AU1872" s="23">
        <f t="shared" si="1394"/>
        <v>0</v>
      </c>
      <c r="AV1872" s="22">
        <f t="shared" si="1395"/>
        <v>1203783512.8313103</v>
      </c>
      <c r="AW1872" s="31">
        <f t="shared" si="1408"/>
        <v>5837673904.1297617</v>
      </c>
    </row>
    <row r="1873" spans="1:53" s="21" customFormat="1" x14ac:dyDescent="0.25">
      <c r="A1873">
        <f t="shared" si="1369"/>
        <v>612</v>
      </c>
      <c r="B1873" t="s">
        <v>8</v>
      </c>
      <c r="C1873" s="27">
        <f t="shared" si="1373"/>
        <v>0</v>
      </c>
      <c r="D1873" s="27">
        <f t="shared" si="1396"/>
        <v>0</v>
      </c>
      <c r="E1873" s="27" t="b">
        <f t="shared" si="1372"/>
        <v>1</v>
      </c>
      <c r="F1873" s="29">
        <f t="shared" si="1374"/>
        <v>0</v>
      </c>
      <c r="G1873" s="27">
        <f t="shared" si="1397"/>
        <v>0</v>
      </c>
      <c r="H1873" s="22">
        <f t="shared" si="1375"/>
        <v>22469897657.697716</v>
      </c>
      <c r="I1873" s="23">
        <f t="shared" si="1376"/>
        <v>132580106.5049091</v>
      </c>
      <c r="J1873" s="23">
        <f t="shared" si="1377"/>
        <v>1086</v>
      </c>
      <c r="K1873" s="19">
        <f t="shared" si="1398"/>
        <v>225.0831931027827</v>
      </c>
      <c r="L1873" s="16">
        <f t="shared" si="1378"/>
        <v>154.99099115574023</v>
      </c>
      <c r="M1873" s="23">
        <f>M1872-IF($B1873="B",(Percent_Rent_In_Elsies*2.49%/12 * H1872)/K1872,0)+IF($B1873="D",N1873,0)+IF(B1873="D",AK1872)+IF(B1873="C",F1872*90%)-(Y1873-Y1872)-IF($B1873="A",Q1872/K1872) + IF($B1873="A",Q1872/K1872)</f>
        <v>-36771384.761275567</v>
      </c>
      <c r="N1873" s="23">
        <f t="shared" si="1379"/>
        <v>0</v>
      </c>
      <c r="O1873" s="22">
        <f t="shared" si="1380"/>
        <v>0</v>
      </c>
      <c r="P1873" s="22">
        <f t="shared" si="1411"/>
        <v>0</v>
      </c>
      <c r="Q1873" s="22">
        <f t="shared" si="1412"/>
        <v>0</v>
      </c>
      <c r="R1873" s="22">
        <f t="shared" si="1381"/>
        <v>274722034.15946758</v>
      </c>
      <c r="S1873" s="16">
        <f t="shared" si="1371"/>
        <v>22855410.485418741</v>
      </c>
      <c r="T1873" s="15">
        <f t="shared" si="1382"/>
        <v>0</v>
      </c>
      <c r="U1873" s="23">
        <f t="shared" si="1399"/>
        <v>1220535.5359399694</v>
      </c>
      <c r="V1873" s="23">
        <f t="shared" si="1400"/>
        <v>101542.05790604507</v>
      </c>
      <c r="W1873" s="23">
        <f t="shared" si="1413"/>
        <v>0</v>
      </c>
      <c r="X1873" s="23">
        <f t="shared" si="1401"/>
        <v>32793437.713756382</v>
      </c>
      <c r="Y1873" s="23">
        <f t="shared" si="1383"/>
        <v>13825559.361691331</v>
      </c>
      <c r="Z1873" s="3">
        <f t="shared" si="1384"/>
        <v>0</v>
      </c>
      <c r="AA1873" s="23">
        <f t="shared" si="1385"/>
        <v>58916586.366210468</v>
      </c>
      <c r="AB1873" s="26">
        <f t="shared" si="1402"/>
        <v>70086276.274228632</v>
      </c>
      <c r="AC1873" s="23">
        <f t="shared" si="1403"/>
        <v>74889487.274228647</v>
      </c>
      <c r="AD1873" s="23">
        <f t="shared" si="1409"/>
        <v>4803211</v>
      </c>
      <c r="AE1873" s="24">
        <f t="shared" si="1370"/>
        <v>70086276.274228647</v>
      </c>
      <c r="AF1873" s="3">
        <f t="shared" si="1404"/>
        <v>1E-4</v>
      </c>
      <c r="AG1873" s="2">
        <f t="shared" si="1386"/>
        <v>0</v>
      </c>
      <c r="AH1873" s="2">
        <f t="shared" si="1387"/>
        <v>128.24135538192431</v>
      </c>
      <c r="AI1873" s="23">
        <f t="shared" si="1410"/>
        <v>9472238132.8732262</v>
      </c>
      <c r="AJ1873" s="23">
        <f t="shared" si="1388"/>
        <v>6219.922423797766</v>
      </c>
      <c r="AK1873" s="23">
        <f t="shared" si="1389"/>
        <v>59857.776196060542</v>
      </c>
      <c r="AL1873" s="23">
        <f t="shared" si="1414"/>
        <v>0</v>
      </c>
      <c r="AM1873" s="23">
        <f t="shared" ref="AM1873:AM1936" si="1415">IF($B1873="B",50%*AL1873*30%*AJ1873,0)</f>
        <v>0</v>
      </c>
      <c r="AN1873" s="16">
        <f t="shared" si="1405"/>
        <v>0</v>
      </c>
      <c r="AO1873" s="23">
        <f t="shared" si="1406"/>
        <v>0</v>
      </c>
      <c r="AP1873" s="22">
        <f t="shared" si="1407"/>
        <v>0</v>
      </c>
      <c r="AQ1873" s="30">
        <f t="shared" si="1390"/>
        <v>8579180740.0671043</v>
      </c>
      <c r="AR1873" s="28">
        <f t="shared" si="1391"/>
        <v>4135975356.6293092</v>
      </c>
      <c r="AS1873" s="25">
        <f t="shared" si="1392"/>
        <v>200337590.02425668</v>
      </c>
      <c r="AT1873" s="32">
        <f t="shared" si="1393"/>
        <v>0</v>
      </c>
      <c r="AU1873" s="23">
        <f t="shared" si="1394"/>
        <v>0</v>
      </c>
      <c r="AV1873" s="22">
        <f t="shared" si="1395"/>
        <v>1203783512.8313103</v>
      </c>
      <c r="AW1873" s="31">
        <f t="shared" si="1408"/>
        <v>5837673904.1297617</v>
      </c>
      <c r="AX1873"/>
      <c r="AY1873"/>
      <c r="AZ1873"/>
      <c r="BA1873"/>
    </row>
    <row r="1874" spans="1:53" s="21" customFormat="1" x14ac:dyDescent="0.25">
      <c r="A1874">
        <f t="shared" si="1369"/>
        <v>612</v>
      </c>
      <c r="B1874" t="s">
        <v>9</v>
      </c>
      <c r="C1874" s="27">
        <f t="shared" si="1373"/>
        <v>0</v>
      </c>
      <c r="D1874" s="27">
        <f t="shared" si="1396"/>
        <v>0</v>
      </c>
      <c r="E1874" s="27" t="b">
        <f t="shared" si="1372"/>
        <v>1</v>
      </c>
      <c r="F1874" s="29">
        <f t="shared" si="1374"/>
        <v>0</v>
      </c>
      <c r="G1874" s="27">
        <f t="shared" si="1397"/>
        <v>0</v>
      </c>
      <c r="H1874" s="22">
        <f t="shared" si="1375"/>
        <v>22469897657.697716</v>
      </c>
      <c r="I1874" s="23">
        <f t="shared" si="1376"/>
        <v>132580106.5049091</v>
      </c>
      <c r="J1874" s="23">
        <f t="shared" si="1377"/>
        <v>1086</v>
      </c>
      <c r="K1874" s="19">
        <f t="shared" si="1398"/>
        <v>225.0831931027827</v>
      </c>
      <c r="L1874" s="16">
        <f t="shared" si="1378"/>
        <v>154.99099115574023</v>
      </c>
      <c r="M1874" s="23">
        <f>M1873-IF($B1874="B",(Percent_Rent_In_Elsies*2.49%/12 * H1873)/K1873,0)+IF($B1874="D",N1874,0)+IF(B1874="D",AK1873)+IF(B1874="C",F1873*90%)-(Y1874-Y1873)-IF($B1874="A",Q1873/K1873) + IF($B1874="A",Q1873/K1873)</f>
        <v>-36711526.985079505</v>
      </c>
      <c r="N1874" s="23">
        <f t="shared" si="1379"/>
        <v>0</v>
      </c>
      <c r="O1874" s="22">
        <f t="shared" si="1380"/>
        <v>15968324.722421303</v>
      </c>
      <c r="P1874" s="22">
        <f t="shared" si="1411"/>
        <v>0</v>
      </c>
      <c r="Q1874" s="22">
        <f t="shared" si="1412"/>
        <v>0</v>
      </c>
      <c r="R1874" s="22">
        <f t="shared" si="1381"/>
        <v>274722034.15946758</v>
      </c>
      <c r="S1874" s="16">
        <f t="shared" si="1371"/>
        <v>0</v>
      </c>
      <c r="T1874" s="15">
        <f t="shared" si="1382"/>
        <v>6887085.7629974373</v>
      </c>
      <c r="U1874" s="23">
        <f t="shared" si="1399"/>
        <v>1220535.5359399694</v>
      </c>
      <c r="V1874" s="23">
        <f t="shared" si="1400"/>
        <v>0</v>
      </c>
      <c r="W1874" s="23">
        <f t="shared" si="1413"/>
        <v>101542.05790604507</v>
      </c>
      <c r="X1874" s="23">
        <f t="shared" si="1401"/>
        <v>32793437.713756382</v>
      </c>
      <c r="Y1874" s="23">
        <f t="shared" si="1383"/>
        <v>13825559.361691331</v>
      </c>
      <c r="Z1874" s="3">
        <f t="shared" si="1384"/>
        <v>0</v>
      </c>
      <c r="AA1874" s="23">
        <f t="shared" si="1385"/>
        <v>58856728.590014406</v>
      </c>
      <c r="AB1874" s="26">
        <f t="shared" si="1402"/>
        <v>70086276.274228632</v>
      </c>
      <c r="AC1874" s="23">
        <f t="shared" si="1403"/>
        <v>74889487.274228647</v>
      </c>
      <c r="AD1874" s="23">
        <f t="shared" si="1409"/>
        <v>4803211</v>
      </c>
      <c r="AE1874" s="24">
        <f t="shared" si="1370"/>
        <v>70086276.274228647</v>
      </c>
      <c r="AF1874" s="3">
        <f t="shared" si="1404"/>
        <v>0</v>
      </c>
      <c r="AG1874" s="2">
        <f t="shared" si="1386"/>
        <v>0</v>
      </c>
      <c r="AH1874" s="2">
        <f t="shared" si="1387"/>
        <v>128.24135538192431</v>
      </c>
      <c r="AI1874" s="23">
        <f t="shared" si="1410"/>
        <v>9462614576.1601982</v>
      </c>
      <c r="AJ1874" s="23">
        <f t="shared" si="1388"/>
        <v>6219.922423797766</v>
      </c>
      <c r="AK1874" s="23">
        <f t="shared" si="1389"/>
        <v>0</v>
      </c>
      <c r="AL1874" s="23">
        <f t="shared" si="1414"/>
        <v>0</v>
      </c>
      <c r="AM1874" s="23">
        <f t="shared" si="1415"/>
        <v>0</v>
      </c>
      <c r="AN1874" s="16">
        <f t="shared" si="1405"/>
        <v>0</v>
      </c>
      <c r="AO1874" s="23">
        <f t="shared" si="1406"/>
        <v>0</v>
      </c>
      <c r="AP1874" s="22">
        <f t="shared" si="1407"/>
        <v>0</v>
      </c>
      <c r="AQ1874" s="30">
        <f t="shared" si="1390"/>
        <v>8579180740.0671043</v>
      </c>
      <c r="AR1874" s="28">
        <f t="shared" si="1391"/>
        <v>4135975356.6293092</v>
      </c>
      <c r="AS1874" s="25">
        <f t="shared" si="1392"/>
        <v>200337590.02425668</v>
      </c>
      <c r="AT1874" s="32">
        <f t="shared" si="1393"/>
        <v>0</v>
      </c>
      <c r="AU1874" s="23">
        <f t="shared" si="1394"/>
        <v>0</v>
      </c>
      <c r="AV1874" s="22">
        <f t="shared" si="1395"/>
        <v>1203783512.8313103</v>
      </c>
      <c r="AW1874" s="31">
        <f t="shared" si="1408"/>
        <v>5837673904.1297617</v>
      </c>
      <c r="AX1874"/>
      <c r="AY1874"/>
      <c r="AZ1874"/>
      <c r="BA1874"/>
    </row>
    <row r="1875" spans="1:53" x14ac:dyDescent="0.25">
      <c r="A1875" s="21">
        <f t="shared" si="1369"/>
        <v>612</v>
      </c>
      <c r="B1875" s="21" t="s">
        <v>28</v>
      </c>
      <c r="C1875" s="27">
        <f t="shared" si="1373"/>
        <v>0</v>
      </c>
      <c r="D1875" s="27">
        <f t="shared" si="1396"/>
        <v>0</v>
      </c>
      <c r="E1875" s="27" t="b">
        <f t="shared" si="1372"/>
        <v>1</v>
      </c>
      <c r="F1875" s="29">
        <f t="shared" si="1374"/>
        <v>0</v>
      </c>
      <c r="G1875" s="27">
        <f t="shared" si="1397"/>
        <v>0</v>
      </c>
      <c r="H1875" s="22">
        <f t="shared" si="1375"/>
        <v>22469897657.697716</v>
      </c>
      <c r="I1875" s="23">
        <f t="shared" si="1376"/>
        <v>132580106.5049091</v>
      </c>
      <c r="J1875" s="23">
        <f t="shared" si="1377"/>
        <v>1086</v>
      </c>
      <c r="K1875" s="19">
        <f t="shared" si="1398"/>
        <v>225.0831931027827</v>
      </c>
      <c r="L1875" s="16">
        <f t="shared" si="1378"/>
        <v>154.99099115574023</v>
      </c>
      <c r="M1875" s="23">
        <f>M1874-IF($B1875="B",(Percent_Rent_In_Elsies*2.49%/12 * H1874)/K1874,0)+IF($B1875="D",N1875,0)+IF(B1875="D",AK1874)+IF(B1875="C",F1874*90%)-(Y1875-Y1874)-IF($B1875="A",Q1874/K1874) + IF($B1875="A",Q1874/K1874)</f>
        <v>-36711526.985079505</v>
      </c>
      <c r="N1875" s="23">
        <f t="shared" si="1379"/>
        <v>0</v>
      </c>
      <c r="O1875" s="22">
        <f t="shared" si="1380"/>
        <v>0</v>
      </c>
      <c r="P1875" s="22">
        <f t="shared" si="1411"/>
        <v>15968324.722421303</v>
      </c>
      <c r="Q1875" s="22">
        <f t="shared" si="1412"/>
        <v>0</v>
      </c>
      <c r="R1875" s="22">
        <f t="shared" si="1381"/>
        <v>274722034.15946758</v>
      </c>
      <c r="S1875" s="16">
        <f t="shared" si="1371"/>
        <v>0</v>
      </c>
      <c r="T1875" s="15">
        <f t="shared" si="1382"/>
        <v>0</v>
      </c>
      <c r="U1875" s="23">
        <f t="shared" si="1399"/>
        <v>1220535.5359399694</v>
      </c>
      <c r="V1875" s="23">
        <f t="shared" si="1400"/>
        <v>0</v>
      </c>
      <c r="W1875" s="23">
        <f t="shared" si="1413"/>
        <v>0</v>
      </c>
      <c r="X1875" s="23">
        <f t="shared" si="1401"/>
        <v>32793437.713756382</v>
      </c>
      <c r="Y1875" s="23">
        <f t="shared" si="1383"/>
        <v>13825559.361691331</v>
      </c>
      <c r="Z1875" s="3">
        <f t="shared" si="1384"/>
        <v>5077.1028953022542</v>
      </c>
      <c r="AA1875" s="23">
        <f t="shared" si="1385"/>
        <v>58932885.133443937</v>
      </c>
      <c r="AB1875" s="26">
        <f t="shared" si="1402"/>
        <v>70086276.274228632</v>
      </c>
      <c r="AC1875" s="23">
        <f t="shared" si="1403"/>
        <v>74889487.274228647</v>
      </c>
      <c r="AD1875" s="23">
        <f t="shared" si="1409"/>
        <v>4803211</v>
      </c>
      <c r="AE1875" s="24">
        <f t="shared" si="1370"/>
        <v>70086276.274228647</v>
      </c>
      <c r="AF1875" s="3">
        <f t="shared" si="1404"/>
        <v>0</v>
      </c>
      <c r="AG1875" s="2">
        <f t="shared" si="1386"/>
        <v>609252347.43627048</v>
      </c>
      <c r="AH1875" s="2">
        <f t="shared" si="1387"/>
        <v>128.24135538192431</v>
      </c>
      <c r="AI1875" s="23">
        <f t="shared" si="1410"/>
        <v>9474858546.1393318</v>
      </c>
      <c r="AJ1875" s="23">
        <f t="shared" si="1388"/>
        <v>6219.922423797766</v>
      </c>
      <c r="AK1875" s="23">
        <f t="shared" si="1389"/>
        <v>0</v>
      </c>
      <c r="AL1875" s="23">
        <f t="shared" si="1414"/>
        <v>0</v>
      </c>
      <c r="AM1875" s="23">
        <f t="shared" si="1415"/>
        <v>0</v>
      </c>
      <c r="AN1875" s="16">
        <f t="shared" si="1405"/>
        <v>0</v>
      </c>
      <c r="AO1875" s="23">
        <f t="shared" si="1406"/>
        <v>0</v>
      </c>
      <c r="AP1875" s="22">
        <f t="shared" si="1407"/>
        <v>0</v>
      </c>
      <c r="AQ1875" s="30">
        <f t="shared" si="1390"/>
        <v>8579180740.0671043</v>
      </c>
      <c r="AR1875" s="28">
        <f t="shared" si="1391"/>
        <v>4135975356.6293092</v>
      </c>
      <c r="AS1875" s="25">
        <f t="shared" si="1392"/>
        <v>200337590.02425668</v>
      </c>
      <c r="AT1875" s="32">
        <f t="shared" si="1393"/>
        <v>10154.205790604508</v>
      </c>
      <c r="AU1875" s="23">
        <f t="shared" si="1394"/>
        <v>10154.205790604508</v>
      </c>
      <c r="AV1875" s="22">
        <f t="shared" si="1395"/>
        <v>1210670598.5943077</v>
      </c>
      <c r="AW1875" s="31">
        <f t="shared" si="1408"/>
        <v>5837673904.1297626</v>
      </c>
    </row>
    <row r="1876" spans="1:53" x14ac:dyDescent="0.25">
      <c r="A1876">
        <f t="shared" si="1369"/>
        <v>613</v>
      </c>
      <c r="B1876" t="s">
        <v>6</v>
      </c>
      <c r="C1876" s="27">
        <f t="shared" si="1373"/>
        <v>0</v>
      </c>
      <c r="D1876" s="27">
        <f t="shared" si="1396"/>
        <v>0</v>
      </c>
      <c r="E1876" s="27" t="b">
        <f t="shared" si="1372"/>
        <v>1</v>
      </c>
      <c r="F1876" s="29">
        <f t="shared" si="1374"/>
        <v>0</v>
      </c>
      <c r="G1876" s="27">
        <f t="shared" si="1397"/>
        <v>0</v>
      </c>
      <c r="H1876" s="22">
        <f t="shared" si="1375"/>
        <v>22507347487.127213</v>
      </c>
      <c r="I1876" s="23">
        <f t="shared" si="1376"/>
        <v>132580106.5049091</v>
      </c>
      <c r="J1876" s="23">
        <f t="shared" si="1377"/>
        <v>1086</v>
      </c>
      <c r="K1876" s="19">
        <f t="shared" si="1398"/>
        <v>225.0831931027827</v>
      </c>
      <c r="L1876" s="16">
        <f t="shared" si="1378"/>
        <v>155.24930947433313</v>
      </c>
      <c r="M1876" s="23">
        <f>M1875-IF($B1876="B",(Percent_Rent_In_Elsies*2.49%/12 * H1875)/K1875,0)+IF($B1876="D",N1876,0)+IF(B1876="D",AK1875)+IF(B1876="C",F1875*90%)-(Y1876-Y1875)-IF($B1876="A",Q1875/K1875) + IF($B1876="A",Q1875/K1875)</f>
        <v>-36711526.985079505</v>
      </c>
      <c r="N1876" s="23">
        <f t="shared" si="1379"/>
        <v>0</v>
      </c>
      <c r="O1876" s="22">
        <f t="shared" si="1380"/>
        <v>0</v>
      </c>
      <c r="P1876" s="22">
        <f t="shared" si="1411"/>
        <v>0</v>
      </c>
      <c r="Q1876" s="22">
        <f t="shared" si="1412"/>
        <v>0</v>
      </c>
      <c r="R1876" s="22">
        <f t="shared" si="1381"/>
        <v>274722034.15946758</v>
      </c>
      <c r="S1876" s="16">
        <f t="shared" si="1371"/>
        <v>0</v>
      </c>
      <c r="T1876" s="15">
        <f t="shared" si="1382"/>
        <v>0</v>
      </c>
      <c r="U1876" s="23">
        <f t="shared" si="1399"/>
        <v>1220535.5359399694</v>
      </c>
      <c r="V1876" s="23">
        <f t="shared" si="1400"/>
        <v>0</v>
      </c>
      <c r="W1876" s="23">
        <f t="shared" si="1413"/>
        <v>0</v>
      </c>
      <c r="X1876" s="23">
        <f t="shared" si="1401"/>
        <v>32818823.228232894</v>
      </c>
      <c r="Y1876" s="23">
        <f t="shared" si="1383"/>
        <v>13825559.361691331</v>
      </c>
      <c r="Z1876" s="3">
        <f t="shared" si="1384"/>
        <v>0</v>
      </c>
      <c r="AA1876" s="23">
        <f t="shared" si="1385"/>
        <v>58932885.133443937</v>
      </c>
      <c r="AB1876" s="26">
        <f t="shared" si="1402"/>
        <v>70086276.274228632</v>
      </c>
      <c r="AC1876" s="23">
        <f t="shared" si="1403"/>
        <v>74889487.274228647</v>
      </c>
      <c r="AD1876" s="23">
        <f t="shared" si="1409"/>
        <v>4803211</v>
      </c>
      <c r="AE1876" s="24">
        <f t="shared" si="1370"/>
        <v>70086276.274228647</v>
      </c>
      <c r="AF1876" s="3">
        <f t="shared" si="1404"/>
        <v>0</v>
      </c>
      <c r="AG1876" s="2">
        <f t="shared" si="1386"/>
        <v>0</v>
      </c>
      <c r="AH1876" s="2">
        <f t="shared" si="1387"/>
        <v>128.45509097422752</v>
      </c>
      <c r="AI1876" s="23">
        <f t="shared" si="1410"/>
        <v>9474858546.1393318</v>
      </c>
      <c r="AJ1876" s="23">
        <f t="shared" si="1388"/>
        <v>6219.922423797766</v>
      </c>
      <c r="AK1876" s="23">
        <f t="shared" si="1389"/>
        <v>0</v>
      </c>
      <c r="AL1876" s="23">
        <f t="shared" si="1414"/>
        <v>0</v>
      </c>
      <c r="AM1876" s="23">
        <f t="shared" si="1415"/>
        <v>0</v>
      </c>
      <c r="AN1876" s="16">
        <f t="shared" si="1405"/>
        <v>0</v>
      </c>
      <c r="AO1876" s="23">
        <f t="shared" si="1406"/>
        <v>0</v>
      </c>
      <c r="AP1876" s="22">
        <f t="shared" si="1407"/>
        <v>0</v>
      </c>
      <c r="AQ1876" s="30">
        <f t="shared" si="1390"/>
        <v>8579180740.0671043</v>
      </c>
      <c r="AR1876" s="28">
        <f t="shared" si="1391"/>
        <v>4135975356.6293092</v>
      </c>
      <c r="AS1876" s="25">
        <f t="shared" si="1392"/>
        <v>200337590.02425668</v>
      </c>
      <c r="AT1876" s="32">
        <f t="shared" si="1393"/>
        <v>0</v>
      </c>
      <c r="AU1876" s="23">
        <f t="shared" si="1394"/>
        <v>0</v>
      </c>
      <c r="AV1876" s="22">
        <f t="shared" si="1395"/>
        <v>1210670598.5943077</v>
      </c>
      <c r="AW1876" s="31">
        <f t="shared" si="1408"/>
        <v>5821705579.407341</v>
      </c>
    </row>
    <row r="1877" spans="1:53" x14ac:dyDescent="0.25">
      <c r="A1877">
        <f t="shared" si="1369"/>
        <v>613</v>
      </c>
      <c r="B1877" t="s">
        <v>7</v>
      </c>
      <c r="C1877" s="27">
        <f t="shared" si="1373"/>
        <v>0</v>
      </c>
      <c r="D1877" s="27">
        <f t="shared" si="1396"/>
        <v>0</v>
      </c>
      <c r="E1877" s="27" t="b">
        <f t="shared" si="1372"/>
        <v>1</v>
      </c>
      <c r="F1877" s="29">
        <f t="shared" si="1374"/>
        <v>0</v>
      </c>
      <c r="G1877" s="27">
        <f t="shared" si="1397"/>
        <v>0</v>
      </c>
      <c r="H1877" s="22">
        <f t="shared" si="1375"/>
        <v>22507347487.127213</v>
      </c>
      <c r="I1877" s="23">
        <f t="shared" si="1376"/>
        <v>132580106.5049091</v>
      </c>
      <c r="J1877" s="23">
        <f t="shared" si="1377"/>
        <v>1086</v>
      </c>
      <c r="K1877" s="19">
        <f t="shared" si="1398"/>
        <v>225.0831931027827</v>
      </c>
      <c r="L1877" s="16">
        <f t="shared" si="1378"/>
        <v>155.24930947433313</v>
      </c>
      <c r="M1877" s="23">
        <f>M1876-IF($B1877="B",(Percent_Rent_In_Elsies*2.49%/12 * H1876)/K1876,0)+IF($B1877="D",N1877,0)+IF(B1877="D",AK1876)+IF(B1877="C",F1876*90%)-(Y1877-Y1876)-IF($B1877="A",Q1876/K1876) + IF($B1877="A",Q1876/K1876)</f>
        <v>-36815272.505551264</v>
      </c>
      <c r="N1877" s="23">
        <f t="shared" si="1379"/>
        <v>0</v>
      </c>
      <c r="O1877" s="22">
        <f t="shared" si="1380"/>
        <v>0</v>
      </c>
      <c r="P1877" s="22">
        <f t="shared" si="1411"/>
        <v>0</v>
      </c>
      <c r="Q1877" s="22">
        <f t="shared" si="1412"/>
        <v>0</v>
      </c>
      <c r="R1877" s="22">
        <f t="shared" si="1381"/>
        <v>251828531.31284529</v>
      </c>
      <c r="S1877" s="16">
        <f t="shared" si="1371"/>
        <v>22893502.846622299</v>
      </c>
      <c r="T1877" s="15">
        <f t="shared" si="1382"/>
        <v>0</v>
      </c>
      <c r="U1877" s="23">
        <f t="shared" si="1399"/>
        <v>1118824.2412783052</v>
      </c>
      <c r="V1877" s="23">
        <f t="shared" si="1400"/>
        <v>101711.29466166411</v>
      </c>
      <c r="W1877" s="23">
        <f t="shared" si="1413"/>
        <v>0</v>
      </c>
      <c r="X1877" s="23">
        <f t="shared" si="1401"/>
        <v>32818823.228232894</v>
      </c>
      <c r="Y1877" s="23">
        <f t="shared" si="1383"/>
        <v>13825559.361691331</v>
      </c>
      <c r="Z1877" s="3">
        <f t="shared" si="1384"/>
        <v>0</v>
      </c>
      <c r="AA1877" s="23">
        <f t="shared" si="1385"/>
        <v>58932885.133443937</v>
      </c>
      <c r="AB1877" s="26">
        <f t="shared" si="1402"/>
        <v>70086276.274228632</v>
      </c>
      <c r="AC1877" s="23">
        <f t="shared" si="1403"/>
        <v>74889487.274228647</v>
      </c>
      <c r="AD1877" s="23">
        <f t="shared" si="1409"/>
        <v>4803211</v>
      </c>
      <c r="AE1877" s="24">
        <f t="shared" si="1370"/>
        <v>70086276.274228647</v>
      </c>
      <c r="AF1877" s="3">
        <f t="shared" si="1404"/>
        <v>0</v>
      </c>
      <c r="AG1877" s="2">
        <f t="shared" si="1386"/>
        <v>0</v>
      </c>
      <c r="AH1877" s="2">
        <f t="shared" si="1387"/>
        <v>128.45509097422752</v>
      </c>
      <c r="AI1877" s="23">
        <f t="shared" si="1410"/>
        <v>9474858546.1393318</v>
      </c>
      <c r="AJ1877" s="23">
        <f t="shared" si="1388"/>
        <v>6219.922423797766</v>
      </c>
      <c r="AK1877" s="23">
        <f t="shared" si="1389"/>
        <v>0</v>
      </c>
      <c r="AL1877" s="23">
        <f t="shared" si="1414"/>
        <v>2620413.2661056519</v>
      </c>
      <c r="AM1877" s="23">
        <f t="shared" si="1415"/>
        <v>2444815085.020153</v>
      </c>
      <c r="AN1877" s="16">
        <f t="shared" si="1405"/>
        <v>0</v>
      </c>
      <c r="AO1877" s="23">
        <f t="shared" si="1406"/>
        <v>103745.52047176281</v>
      </c>
      <c r="AP1877" s="22">
        <f t="shared" si="1407"/>
        <v>23351373.017894488</v>
      </c>
      <c r="AQ1877" s="30">
        <f t="shared" si="1390"/>
        <v>8625684999.4322414</v>
      </c>
      <c r="AR1877" s="28">
        <f t="shared" si="1391"/>
        <v>4159128242.9765515</v>
      </c>
      <c r="AS1877" s="25">
        <f t="shared" si="1392"/>
        <v>200337590.02425668</v>
      </c>
      <c r="AT1877" s="32">
        <f t="shared" si="1393"/>
        <v>0</v>
      </c>
      <c r="AU1877" s="23">
        <f t="shared" si="1394"/>
        <v>0</v>
      </c>
      <c r="AV1877" s="22">
        <f t="shared" si="1395"/>
        <v>1210670598.5943077</v>
      </c>
      <c r="AW1877" s="31">
        <f t="shared" si="1408"/>
        <v>5868209838.7724781</v>
      </c>
    </row>
    <row r="1878" spans="1:53" x14ac:dyDescent="0.25">
      <c r="A1878">
        <f t="shared" si="1369"/>
        <v>613</v>
      </c>
      <c r="B1878" t="s">
        <v>8</v>
      </c>
      <c r="C1878" s="27">
        <f t="shared" si="1373"/>
        <v>0</v>
      </c>
      <c r="D1878" s="27">
        <f t="shared" si="1396"/>
        <v>0</v>
      </c>
      <c r="E1878" s="27" t="b">
        <f t="shared" si="1372"/>
        <v>1</v>
      </c>
      <c r="F1878" s="29">
        <f t="shared" si="1374"/>
        <v>0</v>
      </c>
      <c r="G1878" s="27">
        <f t="shared" si="1397"/>
        <v>0</v>
      </c>
      <c r="H1878" s="22">
        <f t="shared" si="1375"/>
        <v>22507347487.127213</v>
      </c>
      <c r="I1878" s="23">
        <f t="shared" si="1376"/>
        <v>132580106.5049091</v>
      </c>
      <c r="J1878" s="23">
        <f t="shared" si="1377"/>
        <v>1086</v>
      </c>
      <c r="K1878" s="19">
        <f t="shared" si="1398"/>
        <v>225.0831931027827</v>
      </c>
      <c r="L1878" s="16">
        <f t="shared" si="1378"/>
        <v>155.24930947433313</v>
      </c>
      <c r="M1878" s="23">
        <f>M1877-IF($B1878="B",(Percent_Rent_In_Elsies*2.49%/12 * H1877)/K1877,0)+IF($B1878="D",N1878,0)+IF(B1878="D",AK1877)+IF(B1878="C",F1877*90%)-(Y1878-Y1877)-IF($B1878="A",Q1877/K1877) + IF($B1878="A",Q1877/K1877)</f>
        <v>-36815272.505551264</v>
      </c>
      <c r="N1878" s="23">
        <f t="shared" si="1379"/>
        <v>0</v>
      </c>
      <c r="O1878" s="22">
        <f t="shared" si="1380"/>
        <v>0</v>
      </c>
      <c r="P1878" s="22">
        <f t="shared" si="1411"/>
        <v>0</v>
      </c>
      <c r="Q1878" s="22">
        <f t="shared" si="1412"/>
        <v>0</v>
      </c>
      <c r="R1878" s="22">
        <f t="shared" si="1381"/>
        <v>275179904.3307398</v>
      </c>
      <c r="S1878" s="16">
        <f t="shared" si="1371"/>
        <v>22893502.846622299</v>
      </c>
      <c r="T1878" s="15">
        <f t="shared" si="1382"/>
        <v>0</v>
      </c>
      <c r="U1878" s="23">
        <f t="shared" si="1399"/>
        <v>1222569.761750068</v>
      </c>
      <c r="V1878" s="23">
        <f t="shared" si="1400"/>
        <v>101711.29466166411</v>
      </c>
      <c r="W1878" s="23">
        <f t="shared" si="1413"/>
        <v>0</v>
      </c>
      <c r="X1878" s="23">
        <f t="shared" si="1401"/>
        <v>32818823.228232894</v>
      </c>
      <c r="Y1878" s="23">
        <f t="shared" si="1383"/>
        <v>13825559.361691331</v>
      </c>
      <c r="Z1878" s="3">
        <f t="shared" si="1384"/>
        <v>0</v>
      </c>
      <c r="AA1878" s="23">
        <f t="shared" si="1385"/>
        <v>58932885.133443937</v>
      </c>
      <c r="AB1878" s="26">
        <f t="shared" si="1402"/>
        <v>70086276.274228632</v>
      </c>
      <c r="AC1878" s="23">
        <f t="shared" si="1403"/>
        <v>74889487.274228647</v>
      </c>
      <c r="AD1878" s="23">
        <f t="shared" si="1409"/>
        <v>4803211</v>
      </c>
      <c r="AE1878" s="24">
        <f t="shared" si="1370"/>
        <v>70086276.274228647</v>
      </c>
      <c r="AF1878" s="3">
        <f t="shared" si="1404"/>
        <v>1E-4</v>
      </c>
      <c r="AG1878" s="2">
        <f t="shared" si="1386"/>
        <v>0</v>
      </c>
      <c r="AH1878" s="2">
        <f t="shared" si="1387"/>
        <v>128.45509097422752</v>
      </c>
      <c r="AI1878" s="23">
        <f t="shared" si="1410"/>
        <v>9474858546.1393318</v>
      </c>
      <c r="AJ1878" s="23">
        <f t="shared" si="1388"/>
        <v>6219.922423797766</v>
      </c>
      <c r="AK1878" s="23">
        <f t="shared" si="1389"/>
        <v>59855.663484620534</v>
      </c>
      <c r="AL1878" s="23">
        <f t="shared" si="1414"/>
        <v>0</v>
      </c>
      <c r="AM1878" s="23">
        <f t="shared" si="1415"/>
        <v>0</v>
      </c>
      <c r="AN1878" s="16">
        <f t="shared" si="1405"/>
        <v>0</v>
      </c>
      <c r="AO1878" s="23">
        <f t="shared" si="1406"/>
        <v>0</v>
      </c>
      <c r="AP1878" s="22">
        <f t="shared" si="1407"/>
        <v>0</v>
      </c>
      <c r="AQ1878" s="30">
        <f t="shared" si="1390"/>
        <v>8625684999.4322414</v>
      </c>
      <c r="AR1878" s="28">
        <f t="shared" si="1391"/>
        <v>4159128242.9765515</v>
      </c>
      <c r="AS1878" s="25">
        <f t="shared" si="1392"/>
        <v>200337590.02425668</v>
      </c>
      <c r="AT1878" s="32">
        <f t="shared" si="1393"/>
        <v>0</v>
      </c>
      <c r="AU1878" s="23">
        <f t="shared" si="1394"/>
        <v>0</v>
      </c>
      <c r="AV1878" s="22">
        <f t="shared" si="1395"/>
        <v>1210670598.5943077</v>
      </c>
      <c r="AW1878" s="31">
        <f t="shared" si="1408"/>
        <v>5868209838.7724781</v>
      </c>
    </row>
    <row r="1879" spans="1:53" x14ac:dyDescent="0.25">
      <c r="A1879" s="21">
        <f t="shared" si="1369"/>
        <v>613</v>
      </c>
      <c r="B1879" s="21" t="s">
        <v>9</v>
      </c>
      <c r="C1879" s="27">
        <f t="shared" si="1373"/>
        <v>0</v>
      </c>
      <c r="D1879" s="27">
        <f t="shared" si="1396"/>
        <v>0</v>
      </c>
      <c r="E1879" s="27" t="b">
        <f t="shared" si="1372"/>
        <v>1</v>
      </c>
      <c r="F1879" s="29">
        <f t="shared" si="1374"/>
        <v>0</v>
      </c>
      <c r="G1879" s="27">
        <f t="shared" si="1397"/>
        <v>0</v>
      </c>
      <c r="H1879" s="22">
        <f t="shared" si="1375"/>
        <v>22507347487.127213</v>
      </c>
      <c r="I1879" s="23">
        <f t="shared" si="1376"/>
        <v>132580106.5049091</v>
      </c>
      <c r="J1879" s="23">
        <f t="shared" si="1377"/>
        <v>1086</v>
      </c>
      <c r="K1879" s="19">
        <f t="shared" si="1398"/>
        <v>225.0831931027827</v>
      </c>
      <c r="L1879" s="16">
        <f t="shared" si="1378"/>
        <v>155.24930947433313</v>
      </c>
      <c r="M1879" s="23">
        <f>M1878-IF($B1879="B",(Percent_Rent_In_Elsies*2.49%/12 * H1878)/K1878,0)+IF($B1879="D",N1879,0)+IF(B1879="D",AK1878)+IF(B1879="C",F1878*90%)-(Y1879-Y1878)-IF($B1879="A",Q1878/K1878) + IF($B1879="A",Q1878/K1878)</f>
        <v>-36755416.842066646</v>
      </c>
      <c r="N1879" s="23">
        <f t="shared" si="1379"/>
        <v>0</v>
      </c>
      <c r="O1879" s="22">
        <f t="shared" si="1380"/>
        <v>15994938.604237109</v>
      </c>
      <c r="P1879" s="22">
        <f t="shared" si="1411"/>
        <v>0</v>
      </c>
      <c r="Q1879" s="22">
        <f t="shared" si="1412"/>
        <v>0</v>
      </c>
      <c r="R1879" s="22">
        <f t="shared" si="1381"/>
        <v>275179904.3307398</v>
      </c>
      <c r="S1879" s="16">
        <f t="shared" si="1371"/>
        <v>0</v>
      </c>
      <c r="T1879" s="15">
        <f t="shared" si="1382"/>
        <v>6898564.24238519</v>
      </c>
      <c r="U1879" s="23">
        <f t="shared" si="1399"/>
        <v>1222569.761750068</v>
      </c>
      <c r="V1879" s="23">
        <f t="shared" si="1400"/>
        <v>0</v>
      </c>
      <c r="W1879" s="23">
        <f t="shared" si="1413"/>
        <v>101711.29466166411</v>
      </c>
      <c r="X1879" s="23">
        <f t="shared" si="1401"/>
        <v>32818823.228232894</v>
      </c>
      <c r="Y1879" s="23">
        <f t="shared" si="1383"/>
        <v>13825559.361691331</v>
      </c>
      <c r="Z1879" s="3">
        <f t="shared" si="1384"/>
        <v>0</v>
      </c>
      <c r="AA1879" s="23">
        <f t="shared" si="1385"/>
        <v>58873029.469959319</v>
      </c>
      <c r="AB1879" s="26">
        <f t="shared" si="1402"/>
        <v>70086276.274228632</v>
      </c>
      <c r="AC1879" s="23">
        <f t="shared" si="1403"/>
        <v>74889487.274228647</v>
      </c>
      <c r="AD1879" s="23">
        <f t="shared" si="1409"/>
        <v>4803211</v>
      </c>
      <c r="AE1879" s="24">
        <f t="shared" si="1370"/>
        <v>70086276.274228647</v>
      </c>
      <c r="AF1879" s="3">
        <f t="shared" si="1404"/>
        <v>0</v>
      </c>
      <c r="AG1879" s="2">
        <f t="shared" si="1386"/>
        <v>0</v>
      </c>
      <c r="AH1879" s="2">
        <f t="shared" si="1387"/>
        <v>128.45509097422752</v>
      </c>
      <c r="AI1879" s="23">
        <f t="shared" si="1410"/>
        <v>9465235329.094759</v>
      </c>
      <c r="AJ1879" s="23">
        <f t="shared" si="1388"/>
        <v>6219.922423797766</v>
      </c>
      <c r="AK1879" s="23">
        <f t="shared" si="1389"/>
        <v>0</v>
      </c>
      <c r="AL1879" s="23">
        <f t="shared" si="1414"/>
        <v>0</v>
      </c>
      <c r="AM1879" s="23">
        <f t="shared" si="1415"/>
        <v>0</v>
      </c>
      <c r="AN1879" s="16">
        <f t="shared" si="1405"/>
        <v>0</v>
      </c>
      <c r="AO1879" s="23">
        <f t="shared" si="1406"/>
        <v>0</v>
      </c>
      <c r="AP1879" s="22">
        <f t="shared" si="1407"/>
        <v>0</v>
      </c>
      <c r="AQ1879" s="30">
        <f t="shared" si="1390"/>
        <v>8625684999.4322414</v>
      </c>
      <c r="AR1879" s="28">
        <f t="shared" si="1391"/>
        <v>4159128242.9765515</v>
      </c>
      <c r="AS1879" s="25">
        <f t="shared" si="1392"/>
        <v>200337590.02425668</v>
      </c>
      <c r="AT1879" s="32">
        <f t="shared" si="1393"/>
        <v>0</v>
      </c>
      <c r="AU1879" s="23">
        <f t="shared" si="1394"/>
        <v>0</v>
      </c>
      <c r="AV1879" s="22">
        <f t="shared" si="1395"/>
        <v>1210670598.5943077</v>
      </c>
      <c r="AW1879" s="31">
        <f t="shared" si="1408"/>
        <v>5868209838.7724781</v>
      </c>
      <c r="AX1879" s="21"/>
      <c r="AY1879" s="21"/>
      <c r="AZ1879" s="21"/>
      <c r="BA1879" s="21"/>
    </row>
    <row r="1880" spans="1:53" x14ac:dyDescent="0.25">
      <c r="A1880" s="21">
        <f t="shared" si="1369"/>
        <v>613</v>
      </c>
      <c r="B1880" s="21" t="s">
        <v>28</v>
      </c>
      <c r="C1880" s="27">
        <f t="shared" si="1373"/>
        <v>0</v>
      </c>
      <c r="D1880" s="27">
        <f t="shared" si="1396"/>
        <v>0</v>
      </c>
      <c r="E1880" s="27" t="b">
        <f t="shared" si="1372"/>
        <v>1</v>
      </c>
      <c r="F1880" s="29">
        <f t="shared" si="1374"/>
        <v>0</v>
      </c>
      <c r="G1880" s="27">
        <f t="shared" si="1397"/>
        <v>0</v>
      </c>
      <c r="H1880" s="22">
        <f t="shared" si="1375"/>
        <v>22507347487.127213</v>
      </c>
      <c r="I1880" s="23">
        <f t="shared" si="1376"/>
        <v>132580106.5049091</v>
      </c>
      <c r="J1880" s="23">
        <f t="shared" si="1377"/>
        <v>1086</v>
      </c>
      <c r="K1880" s="19">
        <f t="shared" si="1398"/>
        <v>225.0831931027827</v>
      </c>
      <c r="L1880" s="16">
        <f t="shared" si="1378"/>
        <v>155.24930947433313</v>
      </c>
      <c r="M1880" s="23">
        <f>M1879-IF($B1880="B",(Percent_Rent_In_Elsies*2.49%/12 * H1879)/K1879,0)+IF($B1880="D",N1880,0)+IF(B1880="D",AK1879)+IF(B1880="C",F1879*90%)-(Y1880-Y1879)-IF($B1880="A",Q1879/K1879) + IF($B1880="A",Q1879/K1879)</f>
        <v>-36755416.842066646</v>
      </c>
      <c r="N1880" s="23">
        <f t="shared" si="1379"/>
        <v>0</v>
      </c>
      <c r="O1880" s="22">
        <f t="shared" si="1380"/>
        <v>0</v>
      </c>
      <c r="P1880" s="22">
        <f t="shared" si="1411"/>
        <v>15994938.604237109</v>
      </c>
      <c r="Q1880" s="22">
        <f t="shared" si="1412"/>
        <v>0</v>
      </c>
      <c r="R1880" s="22">
        <f t="shared" si="1381"/>
        <v>275179904.3307398</v>
      </c>
      <c r="S1880" s="16">
        <f t="shared" si="1371"/>
        <v>0</v>
      </c>
      <c r="T1880" s="15">
        <f t="shared" si="1382"/>
        <v>0</v>
      </c>
      <c r="U1880" s="23">
        <f t="shared" si="1399"/>
        <v>1222569.761750068</v>
      </c>
      <c r="V1880" s="23">
        <f t="shared" si="1400"/>
        <v>0</v>
      </c>
      <c r="W1880" s="23">
        <f t="shared" si="1413"/>
        <v>0</v>
      </c>
      <c r="X1880" s="23">
        <f t="shared" si="1401"/>
        <v>32818823.228232894</v>
      </c>
      <c r="Y1880" s="23">
        <f t="shared" si="1383"/>
        <v>13825559.361691331</v>
      </c>
      <c r="Z1880" s="3">
        <f t="shared" si="1384"/>
        <v>5085.5647330832062</v>
      </c>
      <c r="AA1880" s="23">
        <f t="shared" si="1385"/>
        <v>58949312.940955564</v>
      </c>
      <c r="AB1880" s="26">
        <f t="shared" si="1402"/>
        <v>70086276.274228618</v>
      </c>
      <c r="AC1880" s="23">
        <f t="shared" si="1403"/>
        <v>74889487.274228647</v>
      </c>
      <c r="AD1880" s="23">
        <f t="shared" si="1409"/>
        <v>4803211</v>
      </c>
      <c r="AE1880" s="24">
        <f t="shared" si="1370"/>
        <v>70086276.274228647</v>
      </c>
      <c r="AF1880" s="3">
        <f t="shared" si="1404"/>
        <v>0</v>
      </c>
      <c r="AG1880" s="2">
        <f t="shared" si="1386"/>
        <v>610267767.96998465</v>
      </c>
      <c r="AH1880" s="2">
        <f t="shared" si="1387"/>
        <v>128.45509097422752</v>
      </c>
      <c r="AI1880" s="23">
        <f t="shared" si="1410"/>
        <v>9477499705.6896152</v>
      </c>
      <c r="AJ1880" s="23">
        <f t="shared" si="1388"/>
        <v>6219.922423797766</v>
      </c>
      <c r="AK1880" s="23">
        <f t="shared" si="1389"/>
        <v>0</v>
      </c>
      <c r="AL1880" s="23">
        <f t="shared" si="1414"/>
        <v>0</v>
      </c>
      <c r="AM1880" s="23">
        <f t="shared" si="1415"/>
        <v>0</v>
      </c>
      <c r="AN1880" s="16">
        <f t="shared" si="1405"/>
        <v>0</v>
      </c>
      <c r="AO1880" s="23">
        <f t="shared" si="1406"/>
        <v>0</v>
      </c>
      <c r="AP1880" s="22">
        <f t="shared" si="1407"/>
        <v>0</v>
      </c>
      <c r="AQ1880" s="30">
        <f t="shared" si="1390"/>
        <v>8625684999.4322414</v>
      </c>
      <c r="AR1880" s="28">
        <f t="shared" si="1391"/>
        <v>4159128242.9765515</v>
      </c>
      <c r="AS1880" s="25">
        <f t="shared" si="1392"/>
        <v>200337590.02425668</v>
      </c>
      <c r="AT1880" s="32">
        <f t="shared" si="1393"/>
        <v>10171.129466166412</v>
      </c>
      <c r="AU1880" s="23">
        <f t="shared" si="1394"/>
        <v>10171.129466166412</v>
      </c>
      <c r="AV1880" s="22">
        <f t="shared" si="1395"/>
        <v>1217569162.8366928</v>
      </c>
      <c r="AW1880" s="31">
        <f t="shared" si="1408"/>
        <v>5868209838.7724771</v>
      </c>
      <c r="AX1880" s="21"/>
      <c r="AY1880" s="21"/>
      <c r="AZ1880" s="21"/>
      <c r="BA1880" s="21"/>
    </row>
    <row r="1881" spans="1:53" x14ac:dyDescent="0.25">
      <c r="A1881">
        <f t="shared" si="1369"/>
        <v>614</v>
      </c>
      <c r="B1881" t="s">
        <v>6</v>
      </c>
      <c r="C1881" s="27">
        <f t="shared" si="1373"/>
        <v>0</v>
      </c>
      <c r="D1881" s="27">
        <f t="shared" si="1396"/>
        <v>0</v>
      </c>
      <c r="E1881" s="27" t="b">
        <f t="shared" si="1372"/>
        <v>1</v>
      </c>
      <c r="F1881" s="29">
        <f t="shared" si="1374"/>
        <v>0</v>
      </c>
      <c r="G1881" s="27">
        <f t="shared" si="1397"/>
        <v>0</v>
      </c>
      <c r="H1881" s="22">
        <f t="shared" si="1375"/>
        <v>22544859732.939091</v>
      </c>
      <c r="I1881" s="23">
        <f t="shared" si="1376"/>
        <v>132580106.5049091</v>
      </c>
      <c r="J1881" s="23">
        <f t="shared" si="1377"/>
        <v>1086</v>
      </c>
      <c r="K1881" s="19">
        <f t="shared" si="1398"/>
        <v>225.0831931027827</v>
      </c>
      <c r="L1881" s="16">
        <f t="shared" si="1378"/>
        <v>155.50805832345702</v>
      </c>
      <c r="M1881" s="23">
        <f>M1880-IF($B1881="B",(Percent_Rent_In_Elsies*2.49%/12 * H1880)/K1880,0)+IF($B1881="D",N1881,0)+IF(B1881="D",AK1880)+IF(B1881="C",F1880*90%)-(Y1881-Y1880)-IF($B1881="A",Q1880/K1880) + IF($B1881="A",Q1880/K1880)</f>
        <v>-36755416.842066646</v>
      </c>
      <c r="N1881" s="23">
        <f t="shared" si="1379"/>
        <v>0</v>
      </c>
      <c r="O1881" s="22">
        <f t="shared" si="1380"/>
        <v>0</v>
      </c>
      <c r="P1881" s="22">
        <f t="shared" si="1411"/>
        <v>0</v>
      </c>
      <c r="Q1881" s="22">
        <f t="shared" si="1412"/>
        <v>0</v>
      </c>
      <c r="R1881" s="22">
        <f t="shared" si="1381"/>
        <v>275179904.3307398</v>
      </c>
      <c r="S1881" s="16">
        <f t="shared" si="1371"/>
        <v>0</v>
      </c>
      <c r="T1881" s="15">
        <f t="shared" si="1382"/>
        <v>0</v>
      </c>
      <c r="U1881" s="23">
        <f t="shared" si="1399"/>
        <v>1222569.761750068</v>
      </c>
      <c r="V1881" s="23">
        <f t="shared" si="1400"/>
        <v>0</v>
      </c>
      <c r="W1881" s="23">
        <f t="shared" si="1413"/>
        <v>0</v>
      </c>
      <c r="X1881" s="23">
        <f t="shared" si="1401"/>
        <v>32844251.051898308</v>
      </c>
      <c r="Y1881" s="23">
        <f t="shared" si="1383"/>
        <v>13825559.361691331</v>
      </c>
      <c r="Z1881" s="3">
        <f t="shared" si="1384"/>
        <v>0</v>
      </c>
      <c r="AA1881" s="23">
        <f t="shared" si="1385"/>
        <v>58949312.940955564</v>
      </c>
      <c r="AB1881" s="26">
        <f t="shared" si="1402"/>
        <v>70086276.274228632</v>
      </c>
      <c r="AC1881" s="23">
        <f t="shared" si="1403"/>
        <v>74889487.274228647</v>
      </c>
      <c r="AD1881" s="23">
        <f t="shared" si="1409"/>
        <v>4803211</v>
      </c>
      <c r="AE1881" s="24">
        <f t="shared" si="1370"/>
        <v>70086276.274228647</v>
      </c>
      <c r="AF1881" s="3">
        <f t="shared" si="1404"/>
        <v>0</v>
      </c>
      <c r="AG1881" s="2">
        <f t="shared" si="1386"/>
        <v>0</v>
      </c>
      <c r="AH1881" s="2">
        <f t="shared" si="1387"/>
        <v>128.66918279251789</v>
      </c>
      <c r="AI1881" s="23">
        <f t="shared" si="1410"/>
        <v>9477499705.6896152</v>
      </c>
      <c r="AJ1881" s="23">
        <f t="shared" si="1388"/>
        <v>6219.922423797766</v>
      </c>
      <c r="AK1881" s="23">
        <f t="shared" si="1389"/>
        <v>0</v>
      </c>
      <c r="AL1881" s="23">
        <f t="shared" si="1414"/>
        <v>0</v>
      </c>
      <c r="AM1881" s="23">
        <f t="shared" si="1415"/>
        <v>0</v>
      </c>
      <c r="AN1881" s="16">
        <f t="shared" si="1405"/>
        <v>0</v>
      </c>
      <c r="AO1881" s="23">
        <f t="shared" si="1406"/>
        <v>0</v>
      </c>
      <c r="AP1881" s="22">
        <f t="shared" si="1407"/>
        <v>0</v>
      </c>
      <c r="AQ1881" s="30">
        <f t="shared" si="1390"/>
        <v>8625684999.4322414</v>
      </c>
      <c r="AR1881" s="28">
        <f t="shared" si="1391"/>
        <v>4159128242.9765515</v>
      </c>
      <c r="AS1881" s="25">
        <f t="shared" si="1392"/>
        <v>200337590.02425668</v>
      </c>
      <c r="AT1881" s="32">
        <f t="shared" si="1393"/>
        <v>0</v>
      </c>
      <c r="AU1881" s="23">
        <f t="shared" si="1394"/>
        <v>0</v>
      </c>
      <c r="AV1881" s="22">
        <f t="shared" si="1395"/>
        <v>1217569162.8366928</v>
      </c>
      <c r="AW1881" s="31">
        <f t="shared" si="1408"/>
        <v>5852214900.1682405</v>
      </c>
    </row>
    <row r="1882" spans="1:53" x14ac:dyDescent="0.25">
      <c r="A1882">
        <f t="shared" ref="A1882:A1945" si="1416">A1877+1</f>
        <v>614</v>
      </c>
      <c r="B1882" t="s">
        <v>7</v>
      </c>
      <c r="C1882" s="27">
        <f t="shared" si="1373"/>
        <v>0</v>
      </c>
      <c r="D1882" s="27">
        <f t="shared" si="1396"/>
        <v>0</v>
      </c>
      <c r="E1882" s="27" t="b">
        <f t="shared" si="1372"/>
        <v>1</v>
      </c>
      <c r="F1882" s="29">
        <f t="shared" si="1374"/>
        <v>0</v>
      </c>
      <c r="G1882" s="27">
        <f t="shared" si="1397"/>
        <v>0</v>
      </c>
      <c r="H1882" s="22">
        <f t="shared" si="1375"/>
        <v>22544859732.939091</v>
      </c>
      <c r="I1882" s="23">
        <f t="shared" si="1376"/>
        <v>132580106.5049091</v>
      </c>
      <c r="J1882" s="23">
        <f t="shared" si="1377"/>
        <v>1086</v>
      </c>
      <c r="K1882" s="19">
        <f t="shared" si="1398"/>
        <v>225.0831931027827</v>
      </c>
      <c r="L1882" s="16">
        <f t="shared" si="1378"/>
        <v>155.50805832345702</v>
      </c>
      <c r="M1882" s="23">
        <f>M1881-IF($B1882="B",(Percent_Rent_In_Elsies*2.49%/12 * H1881)/K1881,0)+IF($B1882="D",N1882,0)+IF(B1882="D",AK1881)+IF(B1882="C",F1881*90%)-(Y1882-Y1881)-IF($B1882="A",Q1881/K1881) + IF($B1882="A",Q1881/K1881)</f>
        <v>-36859335.271739192</v>
      </c>
      <c r="N1882" s="23">
        <f t="shared" si="1379"/>
        <v>0</v>
      </c>
      <c r="O1882" s="22">
        <f t="shared" si="1380"/>
        <v>0</v>
      </c>
      <c r="P1882" s="22">
        <f t="shared" si="1411"/>
        <v>0</v>
      </c>
      <c r="Q1882" s="22">
        <f t="shared" si="1412"/>
        <v>0</v>
      </c>
      <c r="R1882" s="22">
        <f t="shared" si="1381"/>
        <v>252248245.63651147</v>
      </c>
      <c r="S1882" s="16">
        <f t="shared" si="1371"/>
        <v>22931658.694228318</v>
      </c>
      <c r="T1882" s="15">
        <f t="shared" si="1382"/>
        <v>0</v>
      </c>
      <c r="U1882" s="23">
        <f t="shared" si="1399"/>
        <v>1120688.9482708958</v>
      </c>
      <c r="V1882" s="23">
        <f t="shared" si="1400"/>
        <v>101880.81347917234</v>
      </c>
      <c r="W1882" s="23">
        <f t="shared" si="1413"/>
        <v>0</v>
      </c>
      <c r="X1882" s="23">
        <f t="shared" si="1401"/>
        <v>32844251.051898308</v>
      </c>
      <c r="Y1882" s="23">
        <f t="shared" si="1383"/>
        <v>13825559.361691331</v>
      </c>
      <c r="Z1882" s="3">
        <f t="shared" si="1384"/>
        <v>0</v>
      </c>
      <c r="AA1882" s="23">
        <f t="shared" si="1385"/>
        <v>58949312.940955564</v>
      </c>
      <c r="AB1882" s="26">
        <f t="shared" si="1402"/>
        <v>70086276.274228647</v>
      </c>
      <c r="AC1882" s="23">
        <f t="shared" si="1403"/>
        <v>74889487.274228647</v>
      </c>
      <c r="AD1882" s="23">
        <f t="shared" si="1409"/>
        <v>4803211</v>
      </c>
      <c r="AE1882" s="24">
        <f t="shared" si="1370"/>
        <v>70086276.274228647</v>
      </c>
      <c r="AF1882" s="3">
        <f t="shared" si="1404"/>
        <v>0</v>
      </c>
      <c r="AG1882" s="2">
        <f t="shared" si="1386"/>
        <v>0</v>
      </c>
      <c r="AH1882" s="2">
        <f t="shared" si="1387"/>
        <v>128.66918279251789</v>
      </c>
      <c r="AI1882" s="23">
        <f t="shared" si="1410"/>
        <v>9477499705.6896152</v>
      </c>
      <c r="AJ1882" s="23">
        <f t="shared" si="1388"/>
        <v>6219.922423797766</v>
      </c>
      <c r="AK1882" s="23">
        <f t="shared" si="1389"/>
        <v>0</v>
      </c>
      <c r="AL1882" s="23">
        <f t="shared" si="1414"/>
        <v>2641159.550283432</v>
      </c>
      <c r="AM1882" s="23">
        <f t="shared" si="1415"/>
        <v>2464171126.7453313</v>
      </c>
      <c r="AN1882" s="16">
        <f t="shared" si="1405"/>
        <v>0</v>
      </c>
      <c r="AO1882" s="23">
        <f t="shared" si="1406"/>
        <v>103918.42967254907</v>
      </c>
      <c r="AP1882" s="22">
        <f t="shared" si="1407"/>
        <v>23390291.972924307</v>
      </c>
      <c r="AQ1882" s="30">
        <f t="shared" si="1390"/>
        <v>8672266765.8963203</v>
      </c>
      <c r="AR1882" s="28">
        <f t="shared" si="1391"/>
        <v>4182319717.4677062</v>
      </c>
      <c r="AS1882" s="25">
        <f t="shared" si="1392"/>
        <v>200337590.02425668</v>
      </c>
      <c r="AT1882" s="32">
        <f t="shared" si="1393"/>
        <v>0</v>
      </c>
      <c r="AU1882" s="23">
        <f t="shared" si="1394"/>
        <v>0</v>
      </c>
      <c r="AV1882" s="22">
        <f t="shared" si="1395"/>
        <v>1217569162.8366928</v>
      </c>
      <c r="AW1882" s="31">
        <f t="shared" si="1408"/>
        <v>5898796666.6323195</v>
      </c>
    </row>
    <row r="1883" spans="1:53" s="21" customFormat="1" x14ac:dyDescent="0.25">
      <c r="A1883">
        <f t="shared" si="1416"/>
        <v>614</v>
      </c>
      <c r="B1883" t="s">
        <v>8</v>
      </c>
      <c r="C1883" s="27">
        <f t="shared" si="1373"/>
        <v>0</v>
      </c>
      <c r="D1883" s="27">
        <f t="shared" si="1396"/>
        <v>0</v>
      </c>
      <c r="E1883" s="27" t="b">
        <f t="shared" si="1372"/>
        <v>1</v>
      </c>
      <c r="F1883" s="29">
        <f t="shared" si="1374"/>
        <v>0</v>
      </c>
      <c r="G1883" s="27">
        <f t="shared" si="1397"/>
        <v>0</v>
      </c>
      <c r="H1883" s="22">
        <f t="shared" si="1375"/>
        <v>22544859732.939091</v>
      </c>
      <c r="I1883" s="23">
        <f t="shared" si="1376"/>
        <v>132580106.5049091</v>
      </c>
      <c r="J1883" s="23">
        <f t="shared" si="1377"/>
        <v>1086</v>
      </c>
      <c r="K1883" s="19">
        <f t="shared" si="1398"/>
        <v>225.0831931027827</v>
      </c>
      <c r="L1883" s="16">
        <f t="shared" si="1378"/>
        <v>155.50805832345702</v>
      </c>
      <c r="M1883" s="23">
        <f>M1882-IF($B1883="B",(Percent_Rent_In_Elsies*2.49%/12 * H1882)/K1882,0)+IF($B1883="D",N1883,0)+IF(B1883="D",AK1882)+IF(B1883="C",F1882*90%)-(Y1883-Y1882)-IF($B1883="A",Q1882/K1882) + IF($B1883="A",Q1882/K1882)</f>
        <v>-36859335.271739192</v>
      </c>
      <c r="N1883" s="23">
        <f t="shared" si="1379"/>
        <v>0</v>
      </c>
      <c r="O1883" s="22">
        <f t="shared" si="1380"/>
        <v>0</v>
      </c>
      <c r="P1883" s="22">
        <f t="shared" si="1411"/>
        <v>0</v>
      </c>
      <c r="Q1883" s="22">
        <f t="shared" si="1412"/>
        <v>0</v>
      </c>
      <c r="R1883" s="22">
        <f t="shared" si="1381"/>
        <v>275638537.6094358</v>
      </c>
      <c r="S1883" s="16">
        <f t="shared" si="1371"/>
        <v>22931658.694228318</v>
      </c>
      <c r="T1883" s="15">
        <f t="shared" si="1382"/>
        <v>0</v>
      </c>
      <c r="U1883" s="23">
        <f t="shared" si="1399"/>
        <v>1224607.3779434448</v>
      </c>
      <c r="V1883" s="23">
        <f t="shared" si="1400"/>
        <v>101880.81347917234</v>
      </c>
      <c r="W1883" s="23">
        <f t="shared" si="1413"/>
        <v>0</v>
      </c>
      <c r="X1883" s="23">
        <f t="shared" si="1401"/>
        <v>32844251.051898308</v>
      </c>
      <c r="Y1883" s="23">
        <f t="shared" si="1383"/>
        <v>13825559.361691331</v>
      </c>
      <c r="Z1883" s="3">
        <f t="shared" si="1384"/>
        <v>0</v>
      </c>
      <c r="AA1883" s="23">
        <f t="shared" si="1385"/>
        <v>58949312.940955564</v>
      </c>
      <c r="AB1883" s="26">
        <f t="shared" si="1402"/>
        <v>70086276.274228632</v>
      </c>
      <c r="AC1883" s="23">
        <f t="shared" si="1403"/>
        <v>74889487.274228647</v>
      </c>
      <c r="AD1883" s="23">
        <f t="shared" si="1409"/>
        <v>4803211</v>
      </c>
      <c r="AE1883" s="24">
        <f t="shared" si="1370"/>
        <v>70086276.274228647</v>
      </c>
      <c r="AF1883" s="3">
        <f t="shared" si="1404"/>
        <v>1E-4</v>
      </c>
      <c r="AG1883" s="2">
        <f t="shared" si="1386"/>
        <v>0</v>
      </c>
      <c r="AH1883" s="2">
        <f t="shared" si="1387"/>
        <v>128.66918279251789</v>
      </c>
      <c r="AI1883" s="23">
        <f t="shared" si="1410"/>
        <v>9477499705.6896152</v>
      </c>
      <c r="AJ1883" s="23">
        <f t="shared" si="1388"/>
        <v>6219.922423797766</v>
      </c>
      <c r="AK1883" s="23">
        <f t="shared" si="1389"/>
        <v>59853.673982264809</v>
      </c>
      <c r="AL1883" s="23">
        <f t="shared" si="1414"/>
        <v>0</v>
      </c>
      <c r="AM1883" s="23">
        <f t="shared" si="1415"/>
        <v>0</v>
      </c>
      <c r="AN1883" s="16">
        <f t="shared" si="1405"/>
        <v>0</v>
      </c>
      <c r="AO1883" s="23">
        <f t="shared" si="1406"/>
        <v>0</v>
      </c>
      <c r="AP1883" s="22">
        <f t="shared" si="1407"/>
        <v>0</v>
      </c>
      <c r="AQ1883" s="30">
        <f t="shared" si="1390"/>
        <v>8672266765.8963203</v>
      </c>
      <c r="AR1883" s="28">
        <f t="shared" si="1391"/>
        <v>4182319717.4677062</v>
      </c>
      <c r="AS1883" s="25">
        <f t="shared" si="1392"/>
        <v>200337590.02425668</v>
      </c>
      <c r="AT1883" s="32">
        <f t="shared" si="1393"/>
        <v>0</v>
      </c>
      <c r="AU1883" s="23">
        <f t="shared" si="1394"/>
        <v>0</v>
      </c>
      <c r="AV1883" s="22">
        <f t="shared" si="1395"/>
        <v>1217569162.8366928</v>
      </c>
      <c r="AW1883" s="31">
        <f t="shared" si="1408"/>
        <v>5898796666.6323195</v>
      </c>
      <c r="AX1883"/>
      <c r="AY1883"/>
      <c r="AZ1883"/>
      <c r="BA1883"/>
    </row>
    <row r="1884" spans="1:53" s="21" customFormat="1" x14ac:dyDescent="0.25">
      <c r="A1884">
        <f t="shared" si="1416"/>
        <v>614</v>
      </c>
      <c r="B1884" t="s">
        <v>9</v>
      </c>
      <c r="C1884" s="27">
        <f t="shared" si="1373"/>
        <v>0</v>
      </c>
      <c r="D1884" s="27">
        <f t="shared" si="1396"/>
        <v>0</v>
      </c>
      <c r="E1884" s="27" t="b">
        <f t="shared" si="1372"/>
        <v>1</v>
      </c>
      <c r="F1884" s="29">
        <f t="shared" si="1374"/>
        <v>0</v>
      </c>
      <c r="G1884" s="27">
        <f t="shared" si="1397"/>
        <v>0</v>
      </c>
      <c r="H1884" s="22">
        <f t="shared" si="1375"/>
        <v>22544859732.939091</v>
      </c>
      <c r="I1884" s="23">
        <f t="shared" si="1376"/>
        <v>132580106.5049091</v>
      </c>
      <c r="J1884" s="23">
        <f t="shared" si="1377"/>
        <v>1086</v>
      </c>
      <c r="K1884" s="19">
        <f t="shared" si="1398"/>
        <v>225.0831931027827</v>
      </c>
      <c r="L1884" s="16">
        <f t="shared" si="1378"/>
        <v>155.50805832345702</v>
      </c>
      <c r="M1884" s="23">
        <f>M1883-IF($B1884="B",(Percent_Rent_In_Elsies*2.49%/12 * H1883)/K1883,0)+IF($B1884="D",N1884,0)+IF(B1884="D",AK1883)+IF(B1884="C",F1883*90%)-(Y1884-Y1883)-IF($B1884="A",Q1883/K1883) + IF($B1884="A",Q1883/K1883)</f>
        <v>-36799481.59775693</v>
      </c>
      <c r="N1884" s="23">
        <f t="shared" si="1379"/>
        <v>0</v>
      </c>
      <c r="O1884" s="22">
        <f t="shared" si="1380"/>
        <v>16021596.841916069</v>
      </c>
      <c r="P1884" s="22">
        <f t="shared" si="1411"/>
        <v>0</v>
      </c>
      <c r="Q1884" s="22">
        <f t="shared" si="1412"/>
        <v>0</v>
      </c>
      <c r="R1884" s="22">
        <f t="shared" si="1381"/>
        <v>275638537.6094358</v>
      </c>
      <c r="S1884" s="16">
        <f t="shared" si="1371"/>
        <v>0</v>
      </c>
      <c r="T1884" s="15">
        <f t="shared" si="1382"/>
        <v>6910061.8523122482</v>
      </c>
      <c r="U1884" s="23">
        <f t="shared" si="1399"/>
        <v>1224607.3779434448</v>
      </c>
      <c r="V1884" s="23">
        <f t="shared" si="1400"/>
        <v>0</v>
      </c>
      <c r="W1884" s="23">
        <f t="shared" si="1413"/>
        <v>101880.81347917234</v>
      </c>
      <c r="X1884" s="23">
        <f t="shared" si="1401"/>
        <v>32844251.051898308</v>
      </c>
      <c r="Y1884" s="23">
        <f t="shared" si="1383"/>
        <v>13825559.361691331</v>
      </c>
      <c r="Z1884" s="3">
        <f t="shared" si="1384"/>
        <v>0</v>
      </c>
      <c r="AA1884" s="23">
        <f t="shared" si="1385"/>
        <v>58889459.266973302</v>
      </c>
      <c r="AB1884" s="26">
        <f t="shared" si="1402"/>
        <v>70086276.274228632</v>
      </c>
      <c r="AC1884" s="23">
        <f t="shared" si="1403"/>
        <v>74889487.274228647</v>
      </c>
      <c r="AD1884" s="23">
        <f t="shared" si="1409"/>
        <v>4803211</v>
      </c>
      <c r="AE1884" s="24">
        <f t="shared" si="1370"/>
        <v>70086276.274228647</v>
      </c>
      <c r="AF1884" s="3">
        <f t="shared" si="1404"/>
        <v>0</v>
      </c>
      <c r="AG1884" s="2">
        <f t="shared" si="1386"/>
        <v>0</v>
      </c>
      <c r="AH1884" s="2">
        <f t="shared" si="1387"/>
        <v>128.66918279251789</v>
      </c>
      <c r="AI1884" s="23">
        <f t="shared" si="1410"/>
        <v>9467876808.504715</v>
      </c>
      <c r="AJ1884" s="23">
        <f t="shared" si="1388"/>
        <v>6219.922423797766</v>
      </c>
      <c r="AK1884" s="23">
        <f t="shared" si="1389"/>
        <v>0</v>
      </c>
      <c r="AL1884" s="23">
        <f t="shared" si="1414"/>
        <v>0</v>
      </c>
      <c r="AM1884" s="23">
        <f t="shared" si="1415"/>
        <v>0</v>
      </c>
      <c r="AN1884" s="16">
        <f t="shared" si="1405"/>
        <v>0</v>
      </c>
      <c r="AO1884" s="23">
        <f t="shared" si="1406"/>
        <v>0</v>
      </c>
      <c r="AP1884" s="22">
        <f t="shared" si="1407"/>
        <v>0</v>
      </c>
      <c r="AQ1884" s="30">
        <f t="shared" si="1390"/>
        <v>8672266765.8963203</v>
      </c>
      <c r="AR1884" s="28">
        <f t="shared" si="1391"/>
        <v>4182319717.4677062</v>
      </c>
      <c r="AS1884" s="25">
        <f t="shared" si="1392"/>
        <v>200337590.02425668</v>
      </c>
      <c r="AT1884" s="32">
        <f t="shared" si="1393"/>
        <v>0</v>
      </c>
      <c r="AU1884" s="23">
        <f t="shared" si="1394"/>
        <v>0</v>
      </c>
      <c r="AV1884" s="22">
        <f t="shared" si="1395"/>
        <v>1217569162.8366928</v>
      </c>
      <c r="AW1884" s="31">
        <f t="shared" si="1408"/>
        <v>5898796666.6323195</v>
      </c>
      <c r="AX1884"/>
      <c r="AY1884"/>
      <c r="AZ1884"/>
      <c r="BA1884"/>
    </row>
    <row r="1885" spans="1:53" x14ac:dyDescent="0.25">
      <c r="A1885" s="21">
        <f t="shared" si="1416"/>
        <v>614</v>
      </c>
      <c r="B1885" s="21" t="s">
        <v>28</v>
      </c>
      <c r="C1885" s="27">
        <f t="shared" si="1373"/>
        <v>0</v>
      </c>
      <c r="D1885" s="27">
        <f t="shared" si="1396"/>
        <v>0</v>
      </c>
      <c r="E1885" s="27" t="b">
        <f t="shared" si="1372"/>
        <v>1</v>
      </c>
      <c r="F1885" s="29">
        <f t="shared" si="1374"/>
        <v>0</v>
      </c>
      <c r="G1885" s="27">
        <f t="shared" si="1397"/>
        <v>0</v>
      </c>
      <c r="H1885" s="22">
        <f t="shared" si="1375"/>
        <v>22544859732.939091</v>
      </c>
      <c r="I1885" s="23">
        <f t="shared" si="1376"/>
        <v>132580106.5049091</v>
      </c>
      <c r="J1885" s="23">
        <f t="shared" si="1377"/>
        <v>1086</v>
      </c>
      <c r="K1885" s="19">
        <f t="shared" si="1398"/>
        <v>225.0831931027827</v>
      </c>
      <c r="L1885" s="16">
        <f t="shared" si="1378"/>
        <v>155.50805832345702</v>
      </c>
      <c r="M1885" s="23">
        <f>M1884-IF($B1885="B",(Percent_Rent_In_Elsies*2.49%/12 * H1884)/K1884,0)+IF($B1885="D",N1885,0)+IF(B1885="D",AK1884)+IF(B1885="C",F1884*90%)-(Y1885-Y1884)-IF($B1885="A",Q1884/K1884) + IF($B1885="A",Q1884/K1884)</f>
        <v>-36799481.59775693</v>
      </c>
      <c r="N1885" s="23">
        <f t="shared" si="1379"/>
        <v>0</v>
      </c>
      <c r="O1885" s="22">
        <f t="shared" si="1380"/>
        <v>0</v>
      </c>
      <c r="P1885" s="22">
        <f t="shared" si="1411"/>
        <v>16021596.841916069</v>
      </c>
      <c r="Q1885" s="22">
        <f t="shared" si="1412"/>
        <v>0</v>
      </c>
      <c r="R1885" s="22">
        <f t="shared" si="1381"/>
        <v>275638537.6094358</v>
      </c>
      <c r="S1885" s="16">
        <f t="shared" si="1371"/>
        <v>0</v>
      </c>
      <c r="T1885" s="15">
        <f t="shared" si="1382"/>
        <v>0</v>
      </c>
      <c r="U1885" s="23">
        <f t="shared" si="1399"/>
        <v>1224607.3779434448</v>
      </c>
      <c r="V1885" s="23">
        <f t="shared" si="1400"/>
        <v>0</v>
      </c>
      <c r="W1885" s="23">
        <f t="shared" si="1413"/>
        <v>0</v>
      </c>
      <c r="X1885" s="23">
        <f t="shared" si="1401"/>
        <v>32844251.051898308</v>
      </c>
      <c r="Y1885" s="23">
        <f t="shared" si="1383"/>
        <v>13825559.361691331</v>
      </c>
      <c r="Z1885" s="3">
        <f t="shared" si="1384"/>
        <v>5094.0406739586178</v>
      </c>
      <c r="AA1885" s="23">
        <f t="shared" si="1385"/>
        <v>58965869.877082683</v>
      </c>
      <c r="AB1885" s="26">
        <f t="shared" si="1402"/>
        <v>70086276.274228632</v>
      </c>
      <c r="AC1885" s="23">
        <f t="shared" si="1403"/>
        <v>74889487.274228647</v>
      </c>
      <c r="AD1885" s="23">
        <f t="shared" si="1409"/>
        <v>4803211</v>
      </c>
      <c r="AE1885" s="24">
        <f t="shared" si="1370"/>
        <v>70086276.274228647</v>
      </c>
      <c r="AF1885" s="3">
        <f t="shared" si="1404"/>
        <v>0</v>
      </c>
      <c r="AG1885" s="2">
        <f t="shared" si="1386"/>
        <v>611284880.87503409</v>
      </c>
      <c r="AH1885" s="2">
        <f t="shared" si="1387"/>
        <v>128.66918279251789</v>
      </c>
      <c r="AI1885" s="23">
        <f t="shared" si="1410"/>
        <v>9480161625.7263947</v>
      </c>
      <c r="AJ1885" s="23">
        <f t="shared" si="1388"/>
        <v>6219.922423797766</v>
      </c>
      <c r="AK1885" s="23">
        <f t="shared" si="1389"/>
        <v>0</v>
      </c>
      <c r="AL1885" s="23">
        <f t="shared" si="1414"/>
        <v>0</v>
      </c>
      <c r="AM1885" s="23">
        <f t="shared" si="1415"/>
        <v>0</v>
      </c>
      <c r="AN1885" s="16">
        <f t="shared" si="1405"/>
        <v>0</v>
      </c>
      <c r="AO1885" s="23">
        <f t="shared" si="1406"/>
        <v>0</v>
      </c>
      <c r="AP1885" s="22">
        <f t="shared" si="1407"/>
        <v>0</v>
      </c>
      <c r="AQ1885" s="30">
        <f t="shared" si="1390"/>
        <v>8672266765.8963203</v>
      </c>
      <c r="AR1885" s="28">
        <f t="shared" si="1391"/>
        <v>4182319717.4677062</v>
      </c>
      <c r="AS1885" s="25">
        <f t="shared" si="1392"/>
        <v>200337590.02425668</v>
      </c>
      <c r="AT1885" s="32">
        <f t="shared" si="1393"/>
        <v>10188.081347917236</v>
      </c>
      <c r="AU1885" s="23">
        <f t="shared" si="1394"/>
        <v>10188.081347917236</v>
      </c>
      <c r="AV1885" s="22">
        <f t="shared" si="1395"/>
        <v>1224479224.6890051</v>
      </c>
      <c r="AW1885" s="31">
        <f t="shared" si="1408"/>
        <v>5898796666.6323195</v>
      </c>
    </row>
    <row r="1886" spans="1:53" x14ac:dyDescent="0.25">
      <c r="A1886">
        <f t="shared" si="1416"/>
        <v>615</v>
      </c>
      <c r="B1886" t="s">
        <v>6</v>
      </c>
      <c r="C1886" s="27">
        <f t="shared" si="1373"/>
        <v>0</v>
      </c>
      <c r="D1886" s="27">
        <f t="shared" si="1396"/>
        <v>0</v>
      </c>
      <c r="E1886" s="27" t="b">
        <f t="shared" si="1372"/>
        <v>1</v>
      </c>
      <c r="F1886" s="29">
        <f t="shared" si="1374"/>
        <v>0</v>
      </c>
      <c r="G1886" s="27">
        <f t="shared" si="1397"/>
        <v>0</v>
      </c>
      <c r="H1886" s="22">
        <f t="shared" si="1375"/>
        <v>22582434499.160656</v>
      </c>
      <c r="I1886" s="23">
        <f t="shared" si="1376"/>
        <v>132580106.5049091</v>
      </c>
      <c r="J1886" s="23">
        <f t="shared" si="1377"/>
        <v>1086</v>
      </c>
      <c r="K1886" s="19">
        <f t="shared" si="1398"/>
        <v>225.0831931027827</v>
      </c>
      <c r="L1886" s="16">
        <f t="shared" si="1378"/>
        <v>155.76723842066278</v>
      </c>
      <c r="M1886" s="23">
        <f>M1885-IF($B1886="B",(Percent_Rent_In_Elsies*2.49%/12 * H1885)/K1885,0)+IF($B1886="D",N1886,0)+IF(B1886="D",AK1885)+IF(B1886="C",F1885*90%)-(Y1886-Y1885)-IF($B1886="A",Q1885/K1885) + IF($B1886="A",Q1885/K1885)</f>
        <v>-36799481.59775693</v>
      </c>
      <c r="N1886" s="23">
        <f t="shared" si="1379"/>
        <v>0</v>
      </c>
      <c r="O1886" s="22">
        <f t="shared" si="1380"/>
        <v>0</v>
      </c>
      <c r="P1886" s="22">
        <f t="shared" si="1411"/>
        <v>0</v>
      </c>
      <c r="Q1886" s="22">
        <f t="shared" si="1412"/>
        <v>0</v>
      </c>
      <c r="R1886" s="22">
        <f t="shared" si="1381"/>
        <v>275638537.6094358</v>
      </c>
      <c r="S1886" s="16">
        <f t="shared" si="1371"/>
        <v>0</v>
      </c>
      <c r="T1886" s="15">
        <f t="shared" si="1382"/>
        <v>0</v>
      </c>
      <c r="U1886" s="23">
        <f t="shared" si="1399"/>
        <v>1224607.3779434448</v>
      </c>
      <c r="V1886" s="23">
        <f t="shared" si="1400"/>
        <v>0</v>
      </c>
      <c r="W1886" s="23">
        <f t="shared" si="1413"/>
        <v>0</v>
      </c>
      <c r="X1886" s="23">
        <f t="shared" si="1401"/>
        <v>32869721.255268101</v>
      </c>
      <c r="Y1886" s="23">
        <f t="shared" si="1383"/>
        <v>13825559.361691331</v>
      </c>
      <c r="Z1886" s="3">
        <f t="shared" si="1384"/>
        <v>0</v>
      </c>
      <c r="AA1886" s="23">
        <f t="shared" si="1385"/>
        <v>58965869.877082683</v>
      </c>
      <c r="AB1886" s="26">
        <f t="shared" si="1402"/>
        <v>70086276.274228632</v>
      </c>
      <c r="AC1886" s="23">
        <f t="shared" si="1403"/>
        <v>74889487.274228647</v>
      </c>
      <c r="AD1886" s="23">
        <f t="shared" si="1409"/>
        <v>4803211</v>
      </c>
      <c r="AE1886" s="24">
        <f t="shared" si="1370"/>
        <v>70086276.274228647</v>
      </c>
      <c r="AF1886" s="3">
        <f t="shared" si="1404"/>
        <v>0</v>
      </c>
      <c r="AG1886" s="2">
        <f t="shared" si="1386"/>
        <v>0</v>
      </c>
      <c r="AH1886" s="2">
        <f t="shared" si="1387"/>
        <v>128.88363143050543</v>
      </c>
      <c r="AI1886" s="23">
        <f t="shared" si="1410"/>
        <v>9480161625.7263947</v>
      </c>
      <c r="AJ1886" s="23">
        <f t="shared" si="1388"/>
        <v>6219.922423797766</v>
      </c>
      <c r="AK1886" s="23">
        <f t="shared" si="1389"/>
        <v>0</v>
      </c>
      <c r="AL1886" s="23">
        <f t="shared" si="1414"/>
        <v>0</v>
      </c>
      <c r="AM1886" s="23">
        <f t="shared" si="1415"/>
        <v>0</v>
      </c>
      <c r="AN1886" s="16">
        <f t="shared" si="1405"/>
        <v>0</v>
      </c>
      <c r="AO1886" s="23">
        <f t="shared" si="1406"/>
        <v>0</v>
      </c>
      <c r="AP1886" s="22">
        <f t="shared" si="1407"/>
        <v>0</v>
      </c>
      <c r="AQ1886" s="30">
        <f t="shared" si="1390"/>
        <v>8672266765.8963203</v>
      </c>
      <c r="AR1886" s="28">
        <f t="shared" si="1391"/>
        <v>4182319717.4677062</v>
      </c>
      <c r="AS1886" s="25">
        <f t="shared" si="1392"/>
        <v>200337590.02425668</v>
      </c>
      <c r="AT1886" s="32">
        <f t="shared" si="1393"/>
        <v>0</v>
      </c>
      <c r="AU1886" s="23">
        <f t="shared" si="1394"/>
        <v>0</v>
      </c>
      <c r="AV1886" s="22">
        <f t="shared" si="1395"/>
        <v>1224479224.6890051</v>
      </c>
      <c r="AW1886" s="31">
        <f t="shared" si="1408"/>
        <v>5882775069.7904034</v>
      </c>
    </row>
    <row r="1887" spans="1:53" x14ac:dyDescent="0.25">
      <c r="A1887">
        <f t="shared" si="1416"/>
        <v>615</v>
      </c>
      <c r="B1887" t="s">
        <v>7</v>
      </c>
      <c r="C1887" s="27">
        <f t="shared" si="1373"/>
        <v>0</v>
      </c>
      <c r="D1887" s="27">
        <f t="shared" si="1396"/>
        <v>0</v>
      </c>
      <c r="E1887" s="27" t="b">
        <f t="shared" si="1372"/>
        <v>1</v>
      </c>
      <c r="F1887" s="29">
        <f t="shared" si="1374"/>
        <v>0</v>
      </c>
      <c r="G1887" s="27">
        <f t="shared" si="1397"/>
        <v>0</v>
      </c>
      <c r="H1887" s="22">
        <f t="shared" si="1375"/>
        <v>22582434499.160656</v>
      </c>
      <c r="I1887" s="23">
        <f t="shared" si="1376"/>
        <v>132580106.5049091</v>
      </c>
      <c r="J1887" s="23">
        <f t="shared" si="1377"/>
        <v>1086</v>
      </c>
      <c r="K1887" s="19">
        <f t="shared" si="1398"/>
        <v>225.0831931027827</v>
      </c>
      <c r="L1887" s="16">
        <f t="shared" si="1378"/>
        <v>155.76723842066278</v>
      </c>
      <c r="M1887" s="23">
        <f>M1886-IF($B1887="B",(Percent_Rent_In_Elsies*2.49%/12 * H1886)/K1886,0)+IF($B1887="D",N1887,0)+IF(B1887="D",AK1886)+IF(B1887="C",F1886*90%)-(Y1887-Y1886)-IF($B1887="A",Q1886/K1886) + IF($B1887="A",Q1886/K1886)</f>
        <v>-36903573.224812269</v>
      </c>
      <c r="N1887" s="23">
        <f t="shared" si="1379"/>
        <v>0</v>
      </c>
      <c r="O1887" s="22">
        <f t="shared" si="1380"/>
        <v>0</v>
      </c>
      <c r="P1887" s="22">
        <f t="shared" si="1411"/>
        <v>0</v>
      </c>
      <c r="Q1887" s="22">
        <f t="shared" si="1412"/>
        <v>0</v>
      </c>
      <c r="R1887" s="22">
        <f t="shared" si="1381"/>
        <v>252668659.47531614</v>
      </c>
      <c r="S1887" s="16">
        <f t="shared" si="1371"/>
        <v>22969878.134119648</v>
      </c>
      <c r="T1887" s="15">
        <f t="shared" si="1382"/>
        <v>0</v>
      </c>
      <c r="U1887" s="23">
        <f t="shared" si="1399"/>
        <v>1122556.7631148244</v>
      </c>
      <c r="V1887" s="23">
        <f t="shared" si="1400"/>
        <v>102050.6148286204</v>
      </c>
      <c r="W1887" s="23">
        <f t="shared" si="1413"/>
        <v>0</v>
      </c>
      <c r="X1887" s="23">
        <f t="shared" si="1401"/>
        <v>32869721.255268101</v>
      </c>
      <c r="Y1887" s="23">
        <f t="shared" si="1383"/>
        <v>13825559.361691331</v>
      </c>
      <c r="Z1887" s="3">
        <f t="shared" si="1384"/>
        <v>0</v>
      </c>
      <c r="AA1887" s="23">
        <f t="shared" si="1385"/>
        <v>58965869.877082683</v>
      </c>
      <c r="AB1887" s="26">
        <f t="shared" si="1402"/>
        <v>70086276.274228618</v>
      </c>
      <c r="AC1887" s="23">
        <f t="shared" si="1403"/>
        <v>74889487.274228647</v>
      </c>
      <c r="AD1887" s="23">
        <f t="shared" si="1409"/>
        <v>4803211</v>
      </c>
      <c r="AE1887" s="24">
        <f t="shared" si="1370"/>
        <v>70086276.274228647</v>
      </c>
      <c r="AF1887" s="3">
        <f t="shared" si="1404"/>
        <v>0</v>
      </c>
      <c r="AG1887" s="2">
        <f t="shared" si="1386"/>
        <v>0</v>
      </c>
      <c r="AH1887" s="2">
        <f t="shared" si="1387"/>
        <v>128.88363143050543</v>
      </c>
      <c r="AI1887" s="23">
        <f t="shared" si="1410"/>
        <v>9480161625.7263947</v>
      </c>
      <c r="AJ1887" s="23">
        <f t="shared" si="1388"/>
        <v>6219.922423797766</v>
      </c>
      <c r="AK1887" s="23">
        <f t="shared" si="1389"/>
        <v>0</v>
      </c>
      <c r="AL1887" s="23">
        <f t="shared" si="1414"/>
        <v>2661920.0367794037</v>
      </c>
      <c r="AM1887" s="23">
        <f t="shared" si="1415"/>
        <v>2483540419.0681176</v>
      </c>
      <c r="AN1887" s="16">
        <f t="shared" si="1405"/>
        <v>0</v>
      </c>
      <c r="AO1887" s="23">
        <f t="shared" si="1406"/>
        <v>104091.62705533665</v>
      </c>
      <c r="AP1887" s="22">
        <f t="shared" si="1407"/>
        <v>23429275.792879183</v>
      </c>
      <c r="AQ1887" s="30">
        <f t="shared" si="1390"/>
        <v>8718926168.6378384</v>
      </c>
      <c r="AR1887" s="28">
        <f t="shared" si="1391"/>
        <v>4205549844.4163461</v>
      </c>
      <c r="AS1887" s="25">
        <f t="shared" si="1392"/>
        <v>200337590.02425668</v>
      </c>
      <c r="AT1887" s="32">
        <f t="shared" si="1393"/>
        <v>0</v>
      </c>
      <c r="AU1887" s="23">
        <f t="shared" si="1394"/>
        <v>0</v>
      </c>
      <c r="AV1887" s="22">
        <f t="shared" si="1395"/>
        <v>1224479224.6890051</v>
      </c>
      <c r="AW1887" s="31">
        <f t="shared" si="1408"/>
        <v>5929434472.5319223</v>
      </c>
    </row>
    <row r="1888" spans="1:53" x14ac:dyDescent="0.25">
      <c r="A1888">
        <f t="shared" si="1416"/>
        <v>615</v>
      </c>
      <c r="B1888" t="s">
        <v>8</v>
      </c>
      <c r="C1888" s="27">
        <f t="shared" si="1373"/>
        <v>0</v>
      </c>
      <c r="D1888" s="27">
        <f t="shared" si="1396"/>
        <v>0</v>
      </c>
      <c r="E1888" s="27" t="b">
        <f t="shared" si="1372"/>
        <v>1</v>
      </c>
      <c r="F1888" s="29">
        <f t="shared" si="1374"/>
        <v>0</v>
      </c>
      <c r="G1888" s="27">
        <f t="shared" si="1397"/>
        <v>0</v>
      </c>
      <c r="H1888" s="22">
        <f t="shared" si="1375"/>
        <v>22582434499.160656</v>
      </c>
      <c r="I1888" s="23">
        <f t="shared" si="1376"/>
        <v>132580106.5049091</v>
      </c>
      <c r="J1888" s="23">
        <f t="shared" si="1377"/>
        <v>1086</v>
      </c>
      <c r="K1888" s="19">
        <f t="shared" si="1398"/>
        <v>225.0831931027827</v>
      </c>
      <c r="L1888" s="16">
        <f t="shared" si="1378"/>
        <v>155.76723842066278</v>
      </c>
      <c r="M1888" s="23">
        <f>M1887-IF($B1888="B",(Percent_Rent_In_Elsies*2.49%/12 * H1887)/K1887,0)+IF($B1888="D",N1888,0)+IF(B1888="D",AK1887)+IF(B1888="C",F1887*90%)-(Y1888-Y1887)-IF($B1888="A",Q1887/K1887) + IF($B1888="A",Q1887/K1887)</f>
        <v>-36903573.224812269</v>
      </c>
      <c r="N1888" s="23">
        <f t="shared" si="1379"/>
        <v>0</v>
      </c>
      <c r="O1888" s="22">
        <f t="shared" si="1380"/>
        <v>0</v>
      </c>
      <c r="P1888" s="22">
        <f t="shared" si="1411"/>
        <v>0</v>
      </c>
      <c r="Q1888" s="22">
        <f t="shared" si="1412"/>
        <v>0</v>
      </c>
      <c r="R1888" s="22">
        <f t="shared" si="1381"/>
        <v>276097935.26819533</v>
      </c>
      <c r="S1888" s="16">
        <f t="shared" si="1371"/>
        <v>22969878.134119648</v>
      </c>
      <c r="T1888" s="15">
        <f t="shared" si="1382"/>
        <v>0</v>
      </c>
      <c r="U1888" s="23">
        <f t="shared" si="1399"/>
        <v>1226648.3901701611</v>
      </c>
      <c r="V1888" s="23">
        <f t="shared" si="1400"/>
        <v>102050.6148286204</v>
      </c>
      <c r="W1888" s="23">
        <f t="shared" si="1413"/>
        <v>0</v>
      </c>
      <c r="X1888" s="23">
        <f t="shared" si="1401"/>
        <v>32869721.255268101</v>
      </c>
      <c r="Y1888" s="23">
        <f t="shared" si="1383"/>
        <v>13825559.361691331</v>
      </c>
      <c r="Z1888" s="3">
        <f t="shared" si="1384"/>
        <v>0</v>
      </c>
      <c r="AA1888" s="23">
        <f t="shared" si="1385"/>
        <v>58965869.877082683</v>
      </c>
      <c r="AB1888" s="26">
        <f t="shared" si="1402"/>
        <v>70086276.274228632</v>
      </c>
      <c r="AC1888" s="23">
        <f t="shared" si="1403"/>
        <v>74889487.274228647</v>
      </c>
      <c r="AD1888" s="23">
        <f t="shared" si="1409"/>
        <v>4803211</v>
      </c>
      <c r="AE1888" s="24">
        <f t="shared" si="1370"/>
        <v>70086276.274228647</v>
      </c>
      <c r="AF1888" s="3">
        <f t="shared" si="1404"/>
        <v>1E-4</v>
      </c>
      <c r="AG1888" s="2">
        <f t="shared" si="1386"/>
        <v>0</v>
      </c>
      <c r="AH1888" s="2">
        <f t="shared" si="1387"/>
        <v>128.88363143050543</v>
      </c>
      <c r="AI1888" s="23">
        <f t="shared" si="1410"/>
        <v>9480161625.7263947</v>
      </c>
      <c r="AJ1888" s="23">
        <f t="shared" si="1388"/>
        <v>6219.922423797766</v>
      </c>
      <c r="AK1888" s="23">
        <f t="shared" si="1389"/>
        <v>59851.807736704977</v>
      </c>
      <c r="AL1888" s="23">
        <f t="shared" si="1414"/>
        <v>0</v>
      </c>
      <c r="AM1888" s="23">
        <f t="shared" si="1415"/>
        <v>0</v>
      </c>
      <c r="AN1888" s="16">
        <f t="shared" si="1405"/>
        <v>0</v>
      </c>
      <c r="AO1888" s="23">
        <f t="shared" si="1406"/>
        <v>0</v>
      </c>
      <c r="AP1888" s="22">
        <f t="shared" si="1407"/>
        <v>0</v>
      </c>
      <c r="AQ1888" s="30">
        <f t="shared" si="1390"/>
        <v>8718926168.6378384</v>
      </c>
      <c r="AR1888" s="28">
        <f t="shared" si="1391"/>
        <v>4205549844.4163461</v>
      </c>
      <c r="AS1888" s="25">
        <f t="shared" si="1392"/>
        <v>200337590.02425668</v>
      </c>
      <c r="AT1888" s="32">
        <f t="shared" si="1393"/>
        <v>0</v>
      </c>
      <c r="AU1888" s="23">
        <f t="shared" si="1394"/>
        <v>0</v>
      </c>
      <c r="AV1888" s="22">
        <f t="shared" si="1395"/>
        <v>1224479224.6890051</v>
      </c>
      <c r="AW1888" s="31">
        <f t="shared" si="1408"/>
        <v>5929434472.5319223</v>
      </c>
    </row>
    <row r="1889" spans="1:53" x14ac:dyDescent="0.25">
      <c r="A1889" s="21">
        <f t="shared" si="1416"/>
        <v>615</v>
      </c>
      <c r="B1889" s="21" t="s">
        <v>9</v>
      </c>
      <c r="C1889" s="27">
        <f t="shared" si="1373"/>
        <v>0</v>
      </c>
      <c r="D1889" s="27">
        <f t="shared" si="1396"/>
        <v>0</v>
      </c>
      <c r="E1889" s="27" t="b">
        <f t="shared" si="1372"/>
        <v>1</v>
      </c>
      <c r="F1889" s="29">
        <f t="shared" si="1374"/>
        <v>0</v>
      </c>
      <c r="G1889" s="27">
        <f t="shared" si="1397"/>
        <v>0</v>
      </c>
      <c r="H1889" s="22">
        <f t="shared" si="1375"/>
        <v>22582434499.160656</v>
      </c>
      <c r="I1889" s="23">
        <f t="shared" si="1376"/>
        <v>132580106.5049091</v>
      </c>
      <c r="J1889" s="23">
        <f t="shared" si="1377"/>
        <v>1086</v>
      </c>
      <c r="K1889" s="19">
        <f t="shared" si="1398"/>
        <v>225.0831931027827</v>
      </c>
      <c r="L1889" s="16">
        <f t="shared" si="1378"/>
        <v>155.76723842066278</v>
      </c>
      <c r="M1889" s="23">
        <f>M1888-IF($B1889="B",(Percent_Rent_In_Elsies*2.49%/12 * H1888)/K1888,0)+IF($B1889="D",N1889,0)+IF(B1889="D",AK1888)+IF(B1889="C",F1888*90%)-(Y1889-Y1888)-IF($B1889="A",Q1888/K1888) + IF($B1889="A",Q1888/K1888)</f>
        <v>-36843721.417075567</v>
      </c>
      <c r="N1889" s="23">
        <f t="shared" si="1379"/>
        <v>0</v>
      </c>
      <c r="O1889" s="22">
        <f t="shared" si="1380"/>
        <v>16048299.509435169</v>
      </c>
      <c r="P1889" s="22">
        <f t="shared" si="1411"/>
        <v>0</v>
      </c>
      <c r="Q1889" s="22">
        <f t="shared" si="1412"/>
        <v>0</v>
      </c>
      <c r="R1889" s="22">
        <f t="shared" si="1381"/>
        <v>276097935.26819533</v>
      </c>
      <c r="S1889" s="16">
        <f t="shared" si="1371"/>
        <v>0</v>
      </c>
      <c r="T1889" s="15">
        <f t="shared" si="1382"/>
        <v>6921578.6246844791</v>
      </c>
      <c r="U1889" s="23">
        <f t="shared" si="1399"/>
        <v>1226648.3901701611</v>
      </c>
      <c r="V1889" s="23">
        <f t="shared" si="1400"/>
        <v>0</v>
      </c>
      <c r="W1889" s="23">
        <f t="shared" si="1413"/>
        <v>102050.6148286204</v>
      </c>
      <c r="X1889" s="23">
        <f t="shared" si="1401"/>
        <v>32869721.255268101</v>
      </c>
      <c r="Y1889" s="23">
        <f t="shared" si="1383"/>
        <v>13825559.361691331</v>
      </c>
      <c r="Z1889" s="3">
        <f t="shared" si="1384"/>
        <v>0</v>
      </c>
      <c r="AA1889" s="23">
        <f t="shared" si="1385"/>
        <v>58906018.069345981</v>
      </c>
      <c r="AB1889" s="26">
        <f t="shared" si="1402"/>
        <v>70086276.274228632</v>
      </c>
      <c r="AC1889" s="23">
        <f t="shared" si="1403"/>
        <v>74889487.274228647</v>
      </c>
      <c r="AD1889" s="23">
        <f t="shared" si="1409"/>
        <v>4803211</v>
      </c>
      <c r="AE1889" s="24">
        <f t="shared" si="1370"/>
        <v>70086276.274228647</v>
      </c>
      <c r="AF1889" s="3">
        <f t="shared" si="1404"/>
        <v>0</v>
      </c>
      <c r="AG1889" s="2">
        <f t="shared" si="1386"/>
        <v>0</v>
      </c>
      <c r="AH1889" s="2">
        <f t="shared" si="1387"/>
        <v>128.88363143050543</v>
      </c>
      <c r="AI1889" s="23">
        <f t="shared" si="1410"/>
        <v>9470539028.5847149</v>
      </c>
      <c r="AJ1889" s="23">
        <f t="shared" si="1388"/>
        <v>6219.922423797766</v>
      </c>
      <c r="AK1889" s="23">
        <f t="shared" si="1389"/>
        <v>0</v>
      </c>
      <c r="AL1889" s="23">
        <f t="shared" si="1414"/>
        <v>0</v>
      </c>
      <c r="AM1889" s="23">
        <f t="shared" si="1415"/>
        <v>0</v>
      </c>
      <c r="AN1889" s="16">
        <f t="shared" si="1405"/>
        <v>0</v>
      </c>
      <c r="AO1889" s="23">
        <f t="shared" si="1406"/>
        <v>0</v>
      </c>
      <c r="AP1889" s="22">
        <f t="shared" si="1407"/>
        <v>0</v>
      </c>
      <c r="AQ1889" s="30">
        <f t="shared" si="1390"/>
        <v>8718926168.6378384</v>
      </c>
      <c r="AR1889" s="28">
        <f t="shared" si="1391"/>
        <v>4205549844.4163461</v>
      </c>
      <c r="AS1889" s="25">
        <f t="shared" si="1392"/>
        <v>200337590.02425668</v>
      </c>
      <c r="AT1889" s="32">
        <f t="shared" si="1393"/>
        <v>0</v>
      </c>
      <c r="AU1889" s="23">
        <f t="shared" si="1394"/>
        <v>0</v>
      </c>
      <c r="AV1889" s="22">
        <f t="shared" si="1395"/>
        <v>1224479224.6890051</v>
      </c>
      <c r="AW1889" s="31">
        <f t="shared" si="1408"/>
        <v>5929434472.5319223</v>
      </c>
      <c r="AX1889" s="21"/>
      <c r="AY1889" s="21"/>
      <c r="AZ1889" s="21"/>
      <c r="BA1889" s="21"/>
    </row>
    <row r="1890" spans="1:53" x14ac:dyDescent="0.25">
      <c r="A1890" s="21">
        <f t="shared" si="1416"/>
        <v>615</v>
      </c>
      <c r="B1890" s="21" t="s">
        <v>28</v>
      </c>
      <c r="C1890" s="27">
        <f t="shared" si="1373"/>
        <v>0</v>
      </c>
      <c r="D1890" s="27">
        <f t="shared" si="1396"/>
        <v>0</v>
      </c>
      <c r="E1890" s="27" t="b">
        <f t="shared" si="1372"/>
        <v>1</v>
      </c>
      <c r="F1890" s="29">
        <f t="shared" si="1374"/>
        <v>0</v>
      </c>
      <c r="G1890" s="27">
        <f t="shared" si="1397"/>
        <v>0</v>
      </c>
      <c r="H1890" s="22">
        <f t="shared" si="1375"/>
        <v>22582434499.160656</v>
      </c>
      <c r="I1890" s="23">
        <f t="shared" si="1376"/>
        <v>132580106.5049091</v>
      </c>
      <c r="J1890" s="23">
        <f t="shared" si="1377"/>
        <v>1086</v>
      </c>
      <c r="K1890" s="19">
        <f t="shared" si="1398"/>
        <v>225.0831931027827</v>
      </c>
      <c r="L1890" s="16">
        <f t="shared" si="1378"/>
        <v>155.76723842066278</v>
      </c>
      <c r="M1890" s="23">
        <f>M1889-IF($B1890="B",(Percent_Rent_In_Elsies*2.49%/12 * H1889)/K1889,0)+IF($B1890="D",N1890,0)+IF(B1890="D",AK1889)+IF(B1890="C",F1889*90%)-(Y1890-Y1889)-IF($B1890="A",Q1889/K1889) + IF($B1890="A",Q1889/K1889)</f>
        <v>-36843721.417075567</v>
      </c>
      <c r="N1890" s="23">
        <f t="shared" si="1379"/>
        <v>0</v>
      </c>
      <c r="O1890" s="22">
        <f t="shared" si="1380"/>
        <v>0</v>
      </c>
      <c r="P1890" s="22">
        <f t="shared" si="1411"/>
        <v>16048299.509435169</v>
      </c>
      <c r="Q1890" s="22">
        <f t="shared" si="1412"/>
        <v>0</v>
      </c>
      <c r="R1890" s="22">
        <f t="shared" si="1381"/>
        <v>276097935.26819533</v>
      </c>
      <c r="S1890" s="16">
        <f t="shared" si="1371"/>
        <v>0</v>
      </c>
      <c r="T1890" s="15">
        <f t="shared" si="1382"/>
        <v>0</v>
      </c>
      <c r="U1890" s="23">
        <f t="shared" si="1399"/>
        <v>1226648.3901701611</v>
      </c>
      <c r="V1890" s="23">
        <f t="shared" si="1400"/>
        <v>0</v>
      </c>
      <c r="W1890" s="23">
        <f t="shared" si="1413"/>
        <v>0</v>
      </c>
      <c r="X1890" s="23">
        <f t="shared" si="1401"/>
        <v>32869721.255268101</v>
      </c>
      <c r="Y1890" s="23">
        <f t="shared" si="1383"/>
        <v>13825559.361691331</v>
      </c>
      <c r="Z1890" s="3">
        <f t="shared" si="1384"/>
        <v>5102.5307414310209</v>
      </c>
      <c r="AA1890" s="23">
        <f t="shared" si="1385"/>
        <v>58982556.030467443</v>
      </c>
      <c r="AB1890" s="26">
        <f t="shared" si="1402"/>
        <v>70086276.274228632</v>
      </c>
      <c r="AC1890" s="23">
        <f t="shared" si="1403"/>
        <v>74889487.274228647</v>
      </c>
      <c r="AD1890" s="23">
        <f t="shared" si="1409"/>
        <v>4803211</v>
      </c>
      <c r="AE1890" s="24">
        <f t="shared" si="1370"/>
        <v>70086276.274228647</v>
      </c>
      <c r="AF1890" s="3">
        <f t="shared" si="1404"/>
        <v>0</v>
      </c>
      <c r="AG1890" s="2">
        <f t="shared" si="1386"/>
        <v>612303688.97172248</v>
      </c>
      <c r="AH1890" s="2">
        <f t="shared" si="1387"/>
        <v>128.88363143050543</v>
      </c>
      <c r="AI1890" s="23">
        <f t="shared" si="1410"/>
        <v>9482844320.5009975</v>
      </c>
      <c r="AJ1890" s="23">
        <f t="shared" si="1388"/>
        <v>6219.922423797766</v>
      </c>
      <c r="AK1890" s="23">
        <f t="shared" si="1389"/>
        <v>0</v>
      </c>
      <c r="AL1890" s="23">
        <f t="shared" si="1414"/>
        <v>0</v>
      </c>
      <c r="AM1890" s="23">
        <f t="shared" si="1415"/>
        <v>0</v>
      </c>
      <c r="AN1890" s="16">
        <f t="shared" si="1405"/>
        <v>0</v>
      </c>
      <c r="AO1890" s="23">
        <f t="shared" si="1406"/>
        <v>0</v>
      </c>
      <c r="AP1890" s="22">
        <f t="shared" si="1407"/>
        <v>0</v>
      </c>
      <c r="AQ1890" s="30">
        <f t="shared" si="1390"/>
        <v>8718926168.6378384</v>
      </c>
      <c r="AR1890" s="28">
        <f t="shared" si="1391"/>
        <v>4205549844.4163461</v>
      </c>
      <c r="AS1890" s="25">
        <f t="shared" si="1392"/>
        <v>200337590.02425668</v>
      </c>
      <c r="AT1890" s="32">
        <f t="shared" si="1393"/>
        <v>10205.061482862042</v>
      </c>
      <c r="AU1890" s="23">
        <f t="shared" si="1394"/>
        <v>10205.061482862042</v>
      </c>
      <c r="AV1890" s="22">
        <f t="shared" si="1395"/>
        <v>1231400803.3136897</v>
      </c>
      <c r="AW1890" s="31">
        <f t="shared" si="1408"/>
        <v>5929434472.5319223</v>
      </c>
      <c r="AX1890" s="21"/>
      <c r="AY1890" s="21"/>
      <c r="AZ1890" s="21"/>
      <c r="BA1890" s="21"/>
    </row>
    <row r="1891" spans="1:53" x14ac:dyDescent="0.25">
      <c r="A1891">
        <f t="shared" si="1416"/>
        <v>616</v>
      </c>
      <c r="B1891" t="s">
        <v>6</v>
      </c>
      <c r="C1891" s="27">
        <f t="shared" si="1373"/>
        <v>0</v>
      </c>
      <c r="D1891" s="27">
        <f t="shared" si="1396"/>
        <v>0</v>
      </c>
      <c r="E1891" s="27" t="b">
        <f t="shared" si="1372"/>
        <v>1</v>
      </c>
      <c r="F1891" s="29">
        <f t="shared" si="1374"/>
        <v>0</v>
      </c>
      <c r="G1891" s="27">
        <f t="shared" si="1397"/>
        <v>0</v>
      </c>
      <c r="H1891" s="22">
        <f t="shared" si="1375"/>
        <v>22620071889.992592</v>
      </c>
      <c r="I1891" s="23">
        <f t="shared" si="1376"/>
        <v>132580106.5049091</v>
      </c>
      <c r="J1891" s="23">
        <f t="shared" si="1377"/>
        <v>1086</v>
      </c>
      <c r="K1891" s="19">
        <f t="shared" si="1398"/>
        <v>225.0831931027827</v>
      </c>
      <c r="L1891" s="16">
        <f t="shared" si="1378"/>
        <v>156.02685048469723</v>
      </c>
      <c r="M1891" s="23">
        <f>M1890-IF($B1891="B",(Percent_Rent_In_Elsies*2.49%/12 * H1890)/K1890,0)+IF($B1891="D",N1891,0)+IF(B1891="D",AK1890)+IF(B1891="C",F1890*90%)-(Y1891-Y1890)-IF($B1891="A",Q1890/K1890) + IF($B1891="A",Q1890/K1890)</f>
        <v>-36843721.417075567</v>
      </c>
      <c r="N1891" s="23">
        <f t="shared" si="1379"/>
        <v>0</v>
      </c>
      <c r="O1891" s="22">
        <f t="shared" si="1380"/>
        <v>0</v>
      </c>
      <c r="P1891" s="22">
        <f t="shared" si="1411"/>
        <v>0</v>
      </c>
      <c r="Q1891" s="22">
        <f t="shared" si="1412"/>
        <v>0</v>
      </c>
      <c r="R1891" s="22">
        <f t="shared" si="1381"/>
        <v>276097935.26819533</v>
      </c>
      <c r="S1891" s="16">
        <f t="shared" si="1371"/>
        <v>0</v>
      </c>
      <c r="T1891" s="15">
        <f t="shared" si="1382"/>
        <v>0</v>
      </c>
      <c r="U1891" s="23">
        <f t="shared" si="1399"/>
        <v>1226648.3901701611</v>
      </c>
      <c r="V1891" s="23">
        <f t="shared" si="1400"/>
        <v>0</v>
      </c>
      <c r="W1891" s="23">
        <f t="shared" si="1413"/>
        <v>0</v>
      </c>
      <c r="X1891" s="23">
        <f t="shared" si="1401"/>
        <v>32895233.908975255</v>
      </c>
      <c r="Y1891" s="23">
        <f t="shared" si="1383"/>
        <v>13825559.361691331</v>
      </c>
      <c r="Z1891" s="3">
        <f t="shared" si="1384"/>
        <v>0</v>
      </c>
      <c r="AA1891" s="23">
        <f t="shared" si="1385"/>
        <v>58982556.030467443</v>
      </c>
      <c r="AB1891" s="26">
        <f t="shared" si="1402"/>
        <v>70086276.274228632</v>
      </c>
      <c r="AC1891" s="23">
        <f t="shared" si="1403"/>
        <v>74889487.274228647</v>
      </c>
      <c r="AD1891" s="23">
        <f t="shared" si="1409"/>
        <v>4803211</v>
      </c>
      <c r="AE1891" s="24">
        <f t="shared" si="1370"/>
        <v>70086276.274228647</v>
      </c>
      <c r="AF1891" s="3">
        <f t="shared" si="1404"/>
        <v>0</v>
      </c>
      <c r="AG1891" s="2">
        <f t="shared" si="1386"/>
        <v>0</v>
      </c>
      <c r="AH1891" s="2">
        <f t="shared" si="1387"/>
        <v>129.09843748288964</v>
      </c>
      <c r="AI1891" s="23">
        <f t="shared" si="1410"/>
        <v>9482844320.5009975</v>
      </c>
      <c r="AJ1891" s="23">
        <f t="shared" si="1388"/>
        <v>6219.922423797766</v>
      </c>
      <c r="AK1891" s="23">
        <f t="shared" si="1389"/>
        <v>0</v>
      </c>
      <c r="AL1891" s="23">
        <f t="shared" si="1414"/>
        <v>0</v>
      </c>
      <c r="AM1891" s="23">
        <f t="shared" si="1415"/>
        <v>0</v>
      </c>
      <c r="AN1891" s="16">
        <f t="shared" si="1405"/>
        <v>0</v>
      </c>
      <c r="AO1891" s="23">
        <f t="shared" si="1406"/>
        <v>0</v>
      </c>
      <c r="AP1891" s="22">
        <f t="shared" si="1407"/>
        <v>0</v>
      </c>
      <c r="AQ1891" s="30">
        <f t="shared" si="1390"/>
        <v>8718926168.6378384</v>
      </c>
      <c r="AR1891" s="28">
        <f t="shared" si="1391"/>
        <v>4205549844.4163461</v>
      </c>
      <c r="AS1891" s="25">
        <f t="shared" si="1392"/>
        <v>200337590.02425668</v>
      </c>
      <c r="AT1891" s="32">
        <f t="shared" si="1393"/>
        <v>0</v>
      </c>
      <c r="AU1891" s="23">
        <f t="shared" si="1394"/>
        <v>0</v>
      </c>
      <c r="AV1891" s="22">
        <f t="shared" si="1395"/>
        <v>1231400803.3136897</v>
      </c>
      <c r="AW1891" s="31">
        <f t="shared" si="1408"/>
        <v>5913386173.0224867</v>
      </c>
    </row>
    <row r="1892" spans="1:53" x14ac:dyDescent="0.25">
      <c r="A1892">
        <f t="shared" si="1416"/>
        <v>616</v>
      </c>
      <c r="B1892" t="s">
        <v>7</v>
      </c>
      <c r="C1892" s="27">
        <f t="shared" si="1373"/>
        <v>0</v>
      </c>
      <c r="D1892" s="27">
        <f t="shared" si="1396"/>
        <v>0</v>
      </c>
      <c r="E1892" s="27" t="b">
        <f t="shared" si="1372"/>
        <v>1</v>
      </c>
      <c r="F1892" s="29">
        <f t="shared" si="1374"/>
        <v>0</v>
      </c>
      <c r="G1892" s="27">
        <f t="shared" si="1397"/>
        <v>0</v>
      </c>
      <c r="H1892" s="22">
        <f t="shared" si="1375"/>
        <v>22620071889.992592</v>
      </c>
      <c r="I1892" s="23">
        <f t="shared" si="1376"/>
        <v>132580106.5049091</v>
      </c>
      <c r="J1892" s="23">
        <f t="shared" si="1377"/>
        <v>1086</v>
      </c>
      <c r="K1892" s="19">
        <f t="shared" si="1398"/>
        <v>225.0831931027827</v>
      </c>
      <c r="L1892" s="16">
        <f t="shared" si="1378"/>
        <v>156.02685048469723</v>
      </c>
      <c r="M1892" s="23">
        <f>M1891-IF($B1892="B",(Percent_Rent_In_Elsies*2.49%/12 * H1891)/K1891,0)+IF($B1892="D",N1892,0)+IF(B1892="D",AK1891)+IF(B1892="C",F1891*90%)-(Y1892-Y1891)-IF($B1892="A",Q1891/K1891) + IF($B1892="A",Q1891/K1891)</f>
        <v>-36947986.530175999</v>
      </c>
      <c r="N1892" s="23">
        <f t="shared" si="1379"/>
        <v>0</v>
      </c>
      <c r="O1892" s="22">
        <f t="shared" si="1380"/>
        <v>0</v>
      </c>
      <c r="P1892" s="22">
        <f t="shared" si="1411"/>
        <v>0</v>
      </c>
      <c r="Q1892" s="22">
        <f t="shared" si="1412"/>
        <v>0</v>
      </c>
      <c r="R1892" s="22">
        <f t="shared" si="1381"/>
        <v>253089773.99584574</v>
      </c>
      <c r="S1892" s="16">
        <f t="shared" si="1371"/>
        <v>23008161.272349611</v>
      </c>
      <c r="T1892" s="15">
        <f t="shared" si="1382"/>
        <v>0</v>
      </c>
      <c r="U1892" s="23">
        <f t="shared" si="1399"/>
        <v>1124427.6909893143</v>
      </c>
      <c r="V1892" s="23">
        <f t="shared" si="1400"/>
        <v>102220.69918084676</v>
      </c>
      <c r="W1892" s="23">
        <f t="shared" si="1413"/>
        <v>0</v>
      </c>
      <c r="X1892" s="23">
        <f t="shared" si="1401"/>
        <v>32895233.908975255</v>
      </c>
      <c r="Y1892" s="23">
        <f t="shared" si="1383"/>
        <v>13825559.361691331</v>
      </c>
      <c r="Z1892" s="3">
        <f t="shared" si="1384"/>
        <v>0</v>
      </c>
      <c r="AA1892" s="23">
        <f t="shared" si="1385"/>
        <v>58982556.030467443</v>
      </c>
      <c r="AB1892" s="26">
        <f t="shared" si="1402"/>
        <v>70086276.274228618</v>
      </c>
      <c r="AC1892" s="23">
        <f t="shared" si="1403"/>
        <v>74889487.274228647</v>
      </c>
      <c r="AD1892" s="23">
        <f t="shared" si="1409"/>
        <v>4803211</v>
      </c>
      <c r="AE1892" s="24">
        <f t="shared" si="1370"/>
        <v>70086276.274228647</v>
      </c>
      <c r="AF1892" s="3">
        <f t="shared" si="1404"/>
        <v>0</v>
      </c>
      <c r="AG1892" s="2">
        <f t="shared" si="1386"/>
        <v>0</v>
      </c>
      <c r="AH1892" s="2">
        <f t="shared" si="1387"/>
        <v>129.09843748288964</v>
      </c>
      <c r="AI1892" s="23">
        <f t="shared" si="1410"/>
        <v>9482844320.5009975</v>
      </c>
      <c r="AJ1892" s="23">
        <f t="shared" si="1388"/>
        <v>6219.922423797766</v>
      </c>
      <c r="AK1892" s="23">
        <f t="shared" si="1389"/>
        <v>0</v>
      </c>
      <c r="AL1892" s="23">
        <f t="shared" si="1414"/>
        <v>2682694.77460289</v>
      </c>
      <c r="AM1892" s="23">
        <f t="shared" si="1415"/>
        <v>2502923007.7136412</v>
      </c>
      <c r="AN1892" s="16">
        <f t="shared" si="1405"/>
        <v>0</v>
      </c>
      <c r="AO1892" s="23">
        <f t="shared" si="1406"/>
        <v>104265.11310042889</v>
      </c>
      <c r="AP1892" s="22">
        <f t="shared" si="1407"/>
        <v>23468324.585867316</v>
      </c>
      <c r="AQ1892" s="30">
        <f t="shared" si="1390"/>
        <v>8765663337.0505924</v>
      </c>
      <c r="AR1892" s="28">
        <f t="shared" si="1391"/>
        <v>4228818688.2432337</v>
      </c>
      <c r="AS1892" s="25">
        <f t="shared" si="1392"/>
        <v>200337590.02425668</v>
      </c>
      <c r="AT1892" s="32">
        <f t="shared" si="1393"/>
        <v>0</v>
      </c>
      <c r="AU1892" s="23">
        <f t="shared" si="1394"/>
        <v>0</v>
      </c>
      <c r="AV1892" s="22">
        <f t="shared" si="1395"/>
        <v>1231400803.3136897</v>
      </c>
      <c r="AW1892" s="31">
        <f t="shared" si="1408"/>
        <v>5960123341.4352427</v>
      </c>
    </row>
    <row r="1893" spans="1:53" s="21" customFormat="1" x14ac:dyDescent="0.25">
      <c r="A1893">
        <f t="shared" si="1416"/>
        <v>616</v>
      </c>
      <c r="B1893" t="s">
        <v>8</v>
      </c>
      <c r="C1893" s="27">
        <f t="shared" si="1373"/>
        <v>0</v>
      </c>
      <c r="D1893" s="27">
        <f t="shared" si="1396"/>
        <v>0</v>
      </c>
      <c r="E1893" s="27" t="b">
        <f t="shared" si="1372"/>
        <v>1</v>
      </c>
      <c r="F1893" s="29">
        <f t="shared" si="1374"/>
        <v>0</v>
      </c>
      <c r="G1893" s="27">
        <f t="shared" si="1397"/>
        <v>0</v>
      </c>
      <c r="H1893" s="22">
        <f t="shared" si="1375"/>
        <v>22620071889.992592</v>
      </c>
      <c r="I1893" s="23">
        <f t="shared" si="1376"/>
        <v>132580106.5049091</v>
      </c>
      <c r="J1893" s="23">
        <f t="shared" si="1377"/>
        <v>1086</v>
      </c>
      <c r="K1893" s="19">
        <f t="shared" si="1398"/>
        <v>225.0831931027827</v>
      </c>
      <c r="L1893" s="16">
        <f t="shared" si="1378"/>
        <v>156.02685048469723</v>
      </c>
      <c r="M1893" s="23">
        <f>M1892-IF($B1893="B",(Percent_Rent_In_Elsies*2.49%/12 * H1892)/K1892,0)+IF($B1893="D",N1893,0)+IF(B1893="D",AK1892)+IF(B1893="C",F1892*90%)-(Y1893-Y1892)-IF($B1893="A",Q1892/K1892) + IF($B1893="A",Q1892/K1892)</f>
        <v>-36947986.530175999</v>
      </c>
      <c r="N1893" s="23">
        <f t="shared" si="1379"/>
        <v>0</v>
      </c>
      <c r="O1893" s="22">
        <f t="shared" si="1380"/>
        <v>0</v>
      </c>
      <c r="P1893" s="22">
        <f t="shared" si="1411"/>
        <v>0</v>
      </c>
      <c r="Q1893" s="22">
        <f t="shared" si="1412"/>
        <v>0</v>
      </c>
      <c r="R1893" s="22">
        <f t="shared" si="1381"/>
        <v>276558098.58171308</v>
      </c>
      <c r="S1893" s="16">
        <f t="shared" si="1371"/>
        <v>23008161.272349611</v>
      </c>
      <c r="T1893" s="15">
        <f t="shared" si="1382"/>
        <v>0</v>
      </c>
      <c r="U1893" s="23">
        <f t="shared" si="1399"/>
        <v>1228692.8040897432</v>
      </c>
      <c r="V1893" s="23">
        <f t="shared" si="1400"/>
        <v>102220.69918084676</v>
      </c>
      <c r="W1893" s="23">
        <f t="shared" si="1413"/>
        <v>0</v>
      </c>
      <c r="X1893" s="23">
        <f t="shared" si="1401"/>
        <v>32895233.908975255</v>
      </c>
      <c r="Y1893" s="23">
        <f t="shared" si="1383"/>
        <v>13825559.361691331</v>
      </c>
      <c r="Z1893" s="3">
        <f t="shared" si="1384"/>
        <v>0</v>
      </c>
      <c r="AA1893" s="23">
        <f t="shared" si="1385"/>
        <v>58982556.030467443</v>
      </c>
      <c r="AB1893" s="26">
        <f t="shared" si="1402"/>
        <v>70086276.274228618</v>
      </c>
      <c r="AC1893" s="23">
        <f t="shared" si="1403"/>
        <v>74889487.274228647</v>
      </c>
      <c r="AD1893" s="23">
        <f t="shared" si="1409"/>
        <v>4803211</v>
      </c>
      <c r="AE1893" s="24">
        <f t="shared" si="1370"/>
        <v>70086276.274228647</v>
      </c>
      <c r="AF1893" s="3">
        <f t="shared" si="1404"/>
        <v>1E-4</v>
      </c>
      <c r="AG1893" s="2">
        <f t="shared" si="1386"/>
        <v>0</v>
      </c>
      <c r="AH1893" s="2">
        <f t="shared" si="1387"/>
        <v>129.09843748288964</v>
      </c>
      <c r="AI1893" s="23">
        <f t="shared" si="1410"/>
        <v>9482844320.5009975</v>
      </c>
      <c r="AJ1893" s="23">
        <f t="shared" si="1388"/>
        <v>6219.922423797766</v>
      </c>
      <c r="AK1893" s="23">
        <f t="shared" si="1389"/>
        <v>59850.064795923339</v>
      </c>
      <c r="AL1893" s="23">
        <f t="shared" si="1414"/>
        <v>0</v>
      </c>
      <c r="AM1893" s="23">
        <f t="shared" si="1415"/>
        <v>0</v>
      </c>
      <c r="AN1893" s="16">
        <f t="shared" si="1405"/>
        <v>0</v>
      </c>
      <c r="AO1893" s="23">
        <f t="shared" si="1406"/>
        <v>0</v>
      </c>
      <c r="AP1893" s="22">
        <f t="shared" si="1407"/>
        <v>0</v>
      </c>
      <c r="AQ1893" s="30">
        <f t="shared" si="1390"/>
        <v>8765663337.0505924</v>
      </c>
      <c r="AR1893" s="28">
        <f t="shared" si="1391"/>
        <v>4228818688.2432337</v>
      </c>
      <c r="AS1893" s="25">
        <f t="shared" si="1392"/>
        <v>200337590.02425668</v>
      </c>
      <c r="AT1893" s="32">
        <f t="shared" si="1393"/>
        <v>0</v>
      </c>
      <c r="AU1893" s="23">
        <f t="shared" si="1394"/>
        <v>0</v>
      </c>
      <c r="AV1893" s="22">
        <f t="shared" si="1395"/>
        <v>1231400803.3136897</v>
      </c>
      <c r="AW1893" s="31">
        <f t="shared" si="1408"/>
        <v>5960123341.4352436</v>
      </c>
      <c r="AX1893"/>
      <c r="AY1893"/>
      <c r="AZ1893"/>
      <c r="BA1893"/>
    </row>
    <row r="1894" spans="1:53" s="21" customFormat="1" x14ac:dyDescent="0.25">
      <c r="A1894">
        <f t="shared" si="1416"/>
        <v>616</v>
      </c>
      <c r="B1894" t="s">
        <v>9</v>
      </c>
      <c r="C1894" s="27">
        <f t="shared" si="1373"/>
        <v>0</v>
      </c>
      <c r="D1894" s="27">
        <f t="shared" si="1396"/>
        <v>0</v>
      </c>
      <c r="E1894" s="27" t="b">
        <f t="shared" si="1372"/>
        <v>1</v>
      </c>
      <c r="F1894" s="29">
        <f t="shared" si="1374"/>
        <v>0</v>
      </c>
      <c r="G1894" s="27">
        <f t="shared" si="1397"/>
        <v>0</v>
      </c>
      <c r="H1894" s="22">
        <f t="shared" si="1375"/>
        <v>22620071889.992592</v>
      </c>
      <c r="I1894" s="23">
        <f t="shared" si="1376"/>
        <v>132580106.5049091</v>
      </c>
      <c r="J1894" s="23">
        <f t="shared" si="1377"/>
        <v>1086</v>
      </c>
      <c r="K1894" s="19">
        <f t="shared" si="1398"/>
        <v>225.0831931027827</v>
      </c>
      <c r="L1894" s="16">
        <f t="shared" si="1378"/>
        <v>156.02685048469723</v>
      </c>
      <c r="M1894" s="23">
        <f>M1893-IF($B1894="B",(Percent_Rent_In_Elsies*2.49%/12 * H1893)/K1893,0)+IF($B1894="D",N1894,0)+IF(B1894="D",AK1893)+IF(B1894="C",F1893*90%)-(Y1894-Y1893)-IF($B1894="A",Q1893/K1893) + IF($B1894="A",Q1893/K1893)</f>
        <v>-36888136.465380073</v>
      </c>
      <c r="N1894" s="23">
        <f t="shared" si="1379"/>
        <v>0</v>
      </c>
      <c r="O1894" s="22">
        <f t="shared" si="1380"/>
        <v>16075046.680890474</v>
      </c>
      <c r="P1894" s="22">
        <f t="shared" si="1411"/>
        <v>0</v>
      </c>
      <c r="Q1894" s="22">
        <f t="shared" si="1412"/>
        <v>0</v>
      </c>
      <c r="R1894" s="22">
        <f t="shared" si="1381"/>
        <v>276558098.58171308</v>
      </c>
      <c r="S1894" s="16">
        <f t="shared" si="1371"/>
        <v>0</v>
      </c>
      <c r="T1894" s="15">
        <f t="shared" si="1382"/>
        <v>6933114.5914591365</v>
      </c>
      <c r="U1894" s="23">
        <f t="shared" si="1399"/>
        <v>1228692.8040897432</v>
      </c>
      <c r="V1894" s="23">
        <f t="shared" si="1400"/>
        <v>0</v>
      </c>
      <c r="W1894" s="23">
        <f t="shared" si="1413"/>
        <v>102220.69918084676</v>
      </c>
      <c r="X1894" s="23">
        <f t="shared" si="1401"/>
        <v>32895233.908975255</v>
      </c>
      <c r="Y1894" s="23">
        <f t="shared" si="1383"/>
        <v>13825559.361691331</v>
      </c>
      <c r="Z1894" s="3">
        <f t="shared" si="1384"/>
        <v>0</v>
      </c>
      <c r="AA1894" s="23">
        <f t="shared" si="1385"/>
        <v>58922705.965671517</v>
      </c>
      <c r="AB1894" s="26">
        <f t="shared" si="1402"/>
        <v>70086276.274228632</v>
      </c>
      <c r="AC1894" s="23">
        <f t="shared" si="1403"/>
        <v>74889487.274228647</v>
      </c>
      <c r="AD1894" s="23">
        <f t="shared" si="1409"/>
        <v>4803211</v>
      </c>
      <c r="AE1894" s="24">
        <f t="shared" si="1370"/>
        <v>70086276.274228647</v>
      </c>
      <c r="AF1894" s="3">
        <f t="shared" si="1404"/>
        <v>0</v>
      </c>
      <c r="AG1894" s="2">
        <f t="shared" si="1386"/>
        <v>0</v>
      </c>
      <c r="AH1894" s="2">
        <f t="shared" si="1387"/>
        <v>129.09843748288964</v>
      </c>
      <c r="AI1894" s="23">
        <f t="shared" si="1410"/>
        <v>9473222003.578371</v>
      </c>
      <c r="AJ1894" s="23">
        <f t="shared" si="1388"/>
        <v>6219.922423797766</v>
      </c>
      <c r="AK1894" s="23">
        <f t="shared" si="1389"/>
        <v>0</v>
      </c>
      <c r="AL1894" s="23">
        <f t="shared" si="1414"/>
        <v>0</v>
      </c>
      <c r="AM1894" s="23">
        <f t="shared" si="1415"/>
        <v>0</v>
      </c>
      <c r="AN1894" s="16">
        <f t="shared" si="1405"/>
        <v>0</v>
      </c>
      <c r="AO1894" s="23">
        <f t="shared" si="1406"/>
        <v>0</v>
      </c>
      <c r="AP1894" s="22">
        <f t="shared" si="1407"/>
        <v>0</v>
      </c>
      <c r="AQ1894" s="30">
        <f t="shared" si="1390"/>
        <v>8765663337.0505924</v>
      </c>
      <c r="AR1894" s="28">
        <f t="shared" si="1391"/>
        <v>4228818688.2432337</v>
      </c>
      <c r="AS1894" s="25">
        <f t="shared" si="1392"/>
        <v>200337590.02425668</v>
      </c>
      <c r="AT1894" s="32">
        <f t="shared" si="1393"/>
        <v>0</v>
      </c>
      <c r="AU1894" s="23">
        <f t="shared" si="1394"/>
        <v>0</v>
      </c>
      <c r="AV1894" s="22">
        <f t="shared" si="1395"/>
        <v>1231400803.3136897</v>
      </c>
      <c r="AW1894" s="31">
        <f t="shared" si="1408"/>
        <v>5960123341.4352436</v>
      </c>
      <c r="AX1894"/>
      <c r="AY1894"/>
      <c r="AZ1894"/>
      <c r="BA1894"/>
    </row>
    <row r="1895" spans="1:53" x14ac:dyDescent="0.25">
      <c r="A1895" s="21">
        <f t="shared" si="1416"/>
        <v>616</v>
      </c>
      <c r="B1895" s="21" t="s">
        <v>28</v>
      </c>
      <c r="C1895" s="27">
        <f t="shared" si="1373"/>
        <v>0</v>
      </c>
      <c r="D1895" s="27">
        <f t="shared" si="1396"/>
        <v>0</v>
      </c>
      <c r="E1895" s="27" t="b">
        <f t="shared" si="1372"/>
        <v>1</v>
      </c>
      <c r="F1895" s="29">
        <f t="shared" si="1374"/>
        <v>0</v>
      </c>
      <c r="G1895" s="27">
        <f t="shared" si="1397"/>
        <v>0</v>
      </c>
      <c r="H1895" s="22">
        <f t="shared" si="1375"/>
        <v>22620071889.992592</v>
      </c>
      <c r="I1895" s="23">
        <f t="shared" si="1376"/>
        <v>132580106.5049091</v>
      </c>
      <c r="J1895" s="23">
        <f t="shared" si="1377"/>
        <v>1086</v>
      </c>
      <c r="K1895" s="19">
        <f t="shared" si="1398"/>
        <v>225.0831931027827</v>
      </c>
      <c r="L1895" s="16">
        <f t="shared" si="1378"/>
        <v>156.02685048469723</v>
      </c>
      <c r="M1895" s="23">
        <f>M1894-IF($B1895="B",(Percent_Rent_In_Elsies*2.49%/12 * H1894)/K1894,0)+IF($B1895="D",N1895,0)+IF(B1895="D",AK1894)+IF(B1895="C",F1894*90%)-(Y1895-Y1894)-IF($B1895="A",Q1894/K1894) + IF($B1895="A",Q1894/K1894)</f>
        <v>-36888136.465380073</v>
      </c>
      <c r="N1895" s="23">
        <f t="shared" si="1379"/>
        <v>0</v>
      </c>
      <c r="O1895" s="22">
        <f t="shared" si="1380"/>
        <v>0</v>
      </c>
      <c r="P1895" s="22">
        <f t="shared" si="1411"/>
        <v>16075046.680890474</v>
      </c>
      <c r="Q1895" s="22">
        <f t="shared" si="1412"/>
        <v>0</v>
      </c>
      <c r="R1895" s="22">
        <f t="shared" si="1381"/>
        <v>276558098.58171308</v>
      </c>
      <c r="S1895" s="16">
        <f t="shared" si="1371"/>
        <v>0</v>
      </c>
      <c r="T1895" s="15">
        <f t="shared" si="1382"/>
        <v>0</v>
      </c>
      <c r="U1895" s="23">
        <f t="shared" si="1399"/>
        <v>1228692.8040897432</v>
      </c>
      <c r="V1895" s="23">
        <f t="shared" si="1400"/>
        <v>0</v>
      </c>
      <c r="W1895" s="23">
        <f t="shared" si="1413"/>
        <v>0</v>
      </c>
      <c r="X1895" s="23">
        <f t="shared" si="1401"/>
        <v>32895233.908975255</v>
      </c>
      <c r="Y1895" s="23">
        <f t="shared" si="1383"/>
        <v>13825559.361691331</v>
      </c>
      <c r="Z1895" s="3">
        <f t="shared" si="1384"/>
        <v>5111.0349590423384</v>
      </c>
      <c r="AA1895" s="23">
        <f t="shared" si="1385"/>
        <v>58999371.490057155</v>
      </c>
      <c r="AB1895" s="26">
        <f t="shared" si="1402"/>
        <v>70086276.274228618</v>
      </c>
      <c r="AC1895" s="23">
        <f t="shared" si="1403"/>
        <v>74889487.274228647</v>
      </c>
      <c r="AD1895" s="23">
        <f t="shared" si="1409"/>
        <v>4803211</v>
      </c>
      <c r="AE1895" s="24">
        <f t="shared" si="1370"/>
        <v>70086276.274228647</v>
      </c>
      <c r="AF1895" s="3">
        <f t="shared" si="1404"/>
        <v>0</v>
      </c>
      <c r="AG1895" s="2">
        <f t="shared" si="1386"/>
        <v>613324195.08508062</v>
      </c>
      <c r="AH1895" s="2">
        <f t="shared" si="1387"/>
        <v>129.09843748288964</v>
      </c>
      <c r="AI1895" s="23">
        <f t="shared" si="1410"/>
        <v>9485547804.3138142</v>
      </c>
      <c r="AJ1895" s="23">
        <f t="shared" si="1388"/>
        <v>6219.922423797766</v>
      </c>
      <c r="AK1895" s="23">
        <f t="shared" si="1389"/>
        <v>0</v>
      </c>
      <c r="AL1895" s="23">
        <f t="shared" si="1414"/>
        <v>0</v>
      </c>
      <c r="AM1895" s="23">
        <f t="shared" si="1415"/>
        <v>0</v>
      </c>
      <c r="AN1895" s="16">
        <f t="shared" si="1405"/>
        <v>0</v>
      </c>
      <c r="AO1895" s="23">
        <f t="shared" si="1406"/>
        <v>0</v>
      </c>
      <c r="AP1895" s="22">
        <f t="shared" si="1407"/>
        <v>0</v>
      </c>
      <c r="AQ1895" s="30">
        <f t="shared" si="1390"/>
        <v>8765663337.0505924</v>
      </c>
      <c r="AR1895" s="28">
        <f t="shared" si="1391"/>
        <v>4228818688.2432337</v>
      </c>
      <c r="AS1895" s="25">
        <f t="shared" si="1392"/>
        <v>200337590.02425668</v>
      </c>
      <c r="AT1895" s="32">
        <f t="shared" si="1393"/>
        <v>10222.069918084677</v>
      </c>
      <c r="AU1895" s="23">
        <f t="shared" si="1394"/>
        <v>10222.069918084677</v>
      </c>
      <c r="AV1895" s="22">
        <f t="shared" si="1395"/>
        <v>1238333917.9051487</v>
      </c>
      <c r="AW1895" s="31">
        <f t="shared" si="1408"/>
        <v>5960123341.4352427</v>
      </c>
    </row>
    <row r="1896" spans="1:53" x14ac:dyDescent="0.25">
      <c r="A1896">
        <f t="shared" si="1416"/>
        <v>617</v>
      </c>
      <c r="B1896" t="s">
        <v>6</v>
      </c>
      <c r="C1896" s="27">
        <f t="shared" si="1373"/>
        <v>0</v>
      </c>
      <c r="D1896" s="27">
        <f t="shared" si="1396"/>
        <v>0</v>
      </c>
      <c r="E1896" s="27" t="b">
        <f t="shared" si="1372"/>
        <v>1</v>
      </c>
      <c r="F1896" s="29">
        <f t="shared" si="1374"/>
        <v>0</v>
      </c>
      <c r="G1896" s="27">
        <f t="shared" si="1397"/>
        <v>0</v>
      </c>
      <c r="H1896" s="22">
        <f t="shared" si="1375"/>
        <v>22657772009.809246</v>
      </c>
      <c r="I1896" s="23">
        <f t="shared" si="1376"/>
        <v>132580106.5049091</v>
      </c>
      <c r="J1896" s="23">
        <f t="shared" si="1377"/>
        <v>1086</v>
      </c>
      <c r="K1896" s="19">
        <f t="shared" si="1398"/>
        <v>225.0831931027827</v>
      </c>
      <c r="L1896" s="16">
        <f t="shared" si="1378"/>
        <v>156.28689523550506</v>
      </c>
      <c r="M1896" s="23">
        <f>M1895-IF($B1896="B",(Percent_Rent_In_Elsies*2.49%/12 * H1895)/K1895,0)+IF($B1896="D",N1896,0)+IF(B1896="D",AK1895)+IF(B1896="C",F1895*90%)-(Y1896-Y1895)-IF($B1896="A",Q1895/K1895) + IF($B1896="A",Q1895/K1895)</f>
        <v>-36888136.465380073</v>
      </c>
      <c r="N1896" s="23">
        <f t="shared" si="1379"/>
        <v>0</v>
      </c>
      <c r="O1896" s="22">
        <f t="shared" si="1380"/>
        <v>0</v>
      </c>
      <c r="P1896" s="22">
        <f t="shared" si="1411"/>
        <v>0</v>
      </c>
      <c r="Q1896" s="22">
        <f t="shared" si="1412"/>
        <v>0</v>
      </c>
      <c r="R1896" s="22">
        <f t="shared" si="1381"/>
        <v>276558098.58171308</v>
      </c>
      <c r="S1896" s="16">
        <f t="shared" si="1371"/>
        <v>0</v>
      </c>
      <c r="T1896" s="15">
        <f t="shared" si="1382"/>
        <v>0</v>
      </c>
      <c r="U1896" s="23">
        <f t="shared" si="1399"/>
        <v>1228692.8040897432</v>
      </c>
      <c r="V1896" s="23">
        <f t="shared" si="1400"/>
        <v>0</v>
      </c>
      <c r="W1896" s="23">
        <f t="shared" si="1413"/>
        <v>0</v>
      </c>
      <c r="X1896" s="23">
        <f t="shared" si="1401"/>
        <v>32920789.083770465</v>
      </c>
      <c r="Y1896" s="23">
        <f t="shared" si="1383"/>
        <v>13825559.361691331</v>
      </c>
      <c r="Z1896" s="3">
        <f t="shared" si="1384"/>
        <v>0</v>
      </c>
      <c r="AA1896" s="23">
        <f t="shared" si="1385"/>
        <v>58999371.490057155</v>
      </c>
      <c r="AB1896" s="26">
        <f t="shared" si="1402"/>
        <v>70086276.274228632</v>
      </c>
      <c r="AC1896" s="23">
        <f t="shared" si="1403"/>
        <v>74889487.274228647</v>
      </c>
      <c r="AD1896" s="23">
        <f t="shared" si="1409"/>
        <v>4803211</v>
      </c>
      <c r="AE1896" s="24">
        <f t="shared" si="1370"/>
        <v>70086276.274228647</v>
      </c>
      <c r="AF1896" s="3">
        <f t="shared" si="1404"/>
        <v>0</v>
      </c>
      <c r="AG1896" s="2">
        <f t="shared" si="1386"/>
        <v>0</v>
      </c>
      <c r="AH1896" s="2">
        <f t="shared" si="1387"/>
        <v>129.31360154536111</v>
      </c>
      <c r="AI1896" s="23">
        <f t="shared" si="1410"/>
        <v>9485547804.3138142</v>
      </c>
      <c r="AJ1896" s="23">
        <f t="shared" si="1388"/>
        <v>6219.922423797766</v>
      </c>
      <c r="AK1896" s="23">
        <f t="shared" si="1389"/>
        <v>0</v>
      </c>
      <c r="AL1896" s="23">
        <f t="shared" si="1414"/>
        <v>0</v>
      </c>
      <c r="AM1896" s="23">
        <f t="shared" si="1415"/>
        <v>0</v>
      </c>
      <c r="AN1896" s="16">
        <f t="shared" si="1405"/>
        <v>0</v>
      </c>
      <c r="AO1896" s="23">
        <f t="shared" si="1406"/>
        <v>0</v>
      </c>
      <c r="AP1896" s="22">
        <f t="shared" si="1407"/>
        <v>0</v>
      </c>
      <c r="AQ1896" s="30">
        <f t="shared" si="1390"/>
        <v>8765663337.0505924</v>
      </c>
      <c r="AR1896" s="28">
        <f t="shared" si="1391"/>
        <v>4228818688.2432337</v>
      </c>
      <c r="AS1896" s="25">
        <f t="shared" si="1392"/>
        <v>200337590.02425668</v>
      </c>
      <c r="AT1896" s="32">
        <f t="shared" si="1393"/>
        <v>0</v>
      </c>
      <c r="AU1896" s="23">
        <f t="shared" si="1394"/>
        <v>0</v>
      </c>
      <c r="AV1896" s="22">
        <f t="shared" si="1395"/>
        <v>1238333917.9051487</v>
      </c>
      <c r="AW1896" s="31">
        <f t="shared" si="1408"/>
        <v>5944048294.7543516</v>
      </c>
    </row>
    <row r="1897" spans="1:53" x14ac:dyDescent="0.25">
      <c r="A1897">
        <f t="shared" si="1416"/>
        <v>617</v>
      </c>
      <c r="B1897" t="s">
        <v>7</v>
      </c>
      <c r="C1897" s="27">
        <f t="shared" si="1373"/>
        <v>0</v>
      </c>
      <c r="D1897" s="27">
        <f t="shared" si="1396"/>
        <v>0</v>
      </c>
      <c r="E1897" s="27" t="b">
        <f t="shared" si="1372"/>
        <v>1</v>
      </c>
      <c r="F1897" s="29">
        <f t="shared" si="1374"/>
        <v>0</v>
      </c>
      <c r="G1897" s="27">
        <f t="shared" si="1397"/>
        <v>0</v>
      </c>
      <c r="H1897" s="22">
        <f t="shared" si="1375"/>
        <v>22657772009.809246</v>
      </c>
      <c r="I1897" s="23">
        <f t="shared" si="1376"/>
        <v>132580106.5049091</v>
      </c>
      <c r="J1897" s="23">
        <f t="shared" si="1377"/>
        <v>1086</v>
      </c>
      <c r="K1897" s="19">
        <f t="shared" si="1398"/>
        <v>225.0831931027827</v>
      </c>
      <c r="L1897" s="16">
        <f t="shared" si="1378"/>
        <v>156.28689523550506</v>
      </c>
      <c r="M1897" s="23">
        <f>M1896-IF($B1897="B",(Percent_Rent_In_Elsies*2.49%/12 * H1896)/K1896,0)+IF($B1897="D",N1897,0)+IF(B1897="D",AK1896)+IF(B1897="C",F1896*90%)-(Y1897-Y1896)-IF($B1897="A",Q1896/K1896) + IF($B1897="A",Q1896/K1896)</f>
        <v>-36992575.353669003</v>
      </c>
      <c r="N1897" s="23">
        <f t="shared" si="1379"/>
        <v>0</v>
      </c>
      <c r="O1897" s="22">
        <f t="shared" si="1380"/>
        <v>0</v>
      </c>
      <c r="P1897" s="22">
        <f t="shared" si="1411"/>
        <v>0</v>
      </c>
      <c r="Q1897" s="22">
        <f t="shared" si="1412"/>
        <v>0</v>
      </c>
      <c r="R1897" s="22">
        <f t="shared" si="1381"/>
        <v>253511590.36657032</v>
      </c>
      <c r="S1897" s="16">
        <f t="shared" si="1371"/>
        <v>23046508.215142757</v>
      </c>
      <c r="T1897" s="15">
        <f t="shared" si="1382"/>
        <v>0</v>
      </c>
      <c r="U1897" s="23">
        <f t="shared" si="1399"/>
        <v>1126301.7370822646</v>
      </c>
      <c r="V1897" s="23">
        <f t="shared" si="1400"/>
        <v>102391.0670074786</v>
      </c>
      <c r="W1897" s="23">
        <f t="shared" si="1413"/>
        <v>0</v>
      </c>
      <c r="X1897" s="23">
        <f t="shared" si="1401"/>
        <v>32920789.083770465</v>
      </c>
      <c r="Y1897" s="23">
        <f t="shared" si="1383"/>
        <v>13825559.361691331</v>
      </c>
      <c r="Z1897" s="3">
        <f t="shared" si="1384"/>
        <v>0</v>
      </c>
      <c r="AA1897" s="23">
        <f t="shared" si="1385"/>
        <v>58999371.490057155</v>
      </c>
      <c r="AB1897" s="26">
        <f t="shared" si="1402"/>
        <v>70086276.274228632</v>
      </c>
      <c r="AC1897" s="23">
        <f t="shared" si="1403"/>
        <v>74889487.274228647</v>
      </c>
      <c r="AD1897" s="23">
        <f t="shared" si="1409"/>
        <v>4803211</v>
      </c>
      <c r="AE1897" s="24">
        <f t="shared" si="1370"/>
        <v>70086276.274228647</v>
      </c>
      <c r="AF1897" s="3">
        <f t="shared" si="1404"/>
        <v>0</v>
      </c>
      <c r="AG1897" s="2">
        <f t="shared" si="1386"/>
        <v>0</v>
      </c>
      <c r="AH1897" s="2">
        <f t="shared" si="1387"/>
        <v>129.31360154536111</v>
      </c>
      <c r="AI1897" s="23">
        <f t="shared" si="1410"/>
        <v>9485547804.3138142</v>
      </c>
      <c r="AJ1897" s="23">
        <f t="shared" si="1388"/>
        <v>6219.922423797766</v>
      </c>
      <c r="AK1897" s="23">
        <f t="shared" si="1389"/>
        <v>0</v>
      </c>
      <c r="AL1897" s="23">
        <f t="shared" si="1414"/>
        <v>2703483.8128166199</v>
      </c>
      <c r="AM1897" s="23">
        <f t="shared" si="1415"/>
        <v>2522318938.4568567</v>
      </c>
      <c r="AN1897" s="16">
        <f t="shared" si="1405"/>
        <v>0</v>
      </c>
      <c r="AO1897" s="23">
        <f t="shared" si="1406"/>
        <v>104438.88828892961</v>
      </c>
      <c r="AP1897" s="22">
        <f t="shared" si="1407"/>
        <v>23507438.460177094</v>
      </c>
      <c r="AQ1897" s="30">
        <f t="shared" si="1390"/>
        <v>8812478400.7440338</v>
      </c>
      <c r="AR1897" s="28">
        <f t="shared" si="1391"/>
        <v>4252126313.4764991</v>
      </c>
      <c r="AS1897" s="25">
        <f t="shared" si="1392"/>
        <v>200337590.02425668</v>
      </c>
      <c r="AT1897" s="32">
        <f t="shared" si="1393"/>
        <v>0</v>
      </c>
      <c r="AU1897" s="23">
        <f t="shared" si="1394"/>
        <v>0</v>
      </c>
      <c r="AV1897" s="22">
        <f t="shared" si="1395"/>
        <v>1238333917.9051487</v>
      </c>
      <c r="AW1897" s="31">
        <f t="shared" si="1408"/>
        <v>5990863358.447794</v>
      </c>
    </row>
    <row r="1898" spans="1:53" x14ac:dyDescent="0.25">
      <c r="A1898">
        <f t="shared" si="1416"/>
        <v>617</v>
      </c>
      <c r="B1898" t="s">
        <v>8</v>
      </c>
      <c r="C1898" s="27">
        <f t="shared" si="1373"/>
        <v>0</v>
      </c>
      <c r="D1898" s="27">
        <f t="shared" si="1396"/>
        <v>0</v>
      </c>
      <c r="E1898" s="27" t="b">
        <f t="shared" si="1372"/>
        <v>1</v>
      </c>
      <c r="F1898" s="29">
        <f t="shared" si="1374"/>
        <v>0</v>
      </c>
      <c r="G1898" s="27">
        <f t="shared" si="1397"/>
        <v>0</v>
      </c>
      <c r="H1898" s="22">
        <f t="shared" si="1375"/>
        <v>22657772009.809246</v>
      </c>
      <c r="I1898" s="23">
        <f t="shared" si="1376"/>
        <v>132580106.5049091</v>
      </c>
      <c r="J1898" s="23">
        <f t="shared" si="1377"/>
        <v>1086</v>
      </c>
      <c r="K1898" s="19">
        <f t="shared" si="1398"/>
        <v>225.0831931027827</v>
      </c>
      <c r="L1898" s="16">
        <f t="shared" si="1378"/>
        <v>156.28689523550506</v>
      </c>
      <c r="M1898" s="23">
        <f>M1897-IF($B1898="B",(Percent_Rent_In_Elsies*2.49%/12 * H1897)/K1897,0)+IF($B1898="D",N1898,0)+IF(B1898="D",AK1897)+IF(B1898="C",F1897*90%)-(Y1898-Y1897)-IF($B1898="A",Q1897/K1897) + IF($B1898="A",Q1897/K1897)</f>
        <v>-36992575.353669003</v>
      </c>
      <c r="N1898" s="23">
        <f t="shared" si="1379"/>
        <v>0</v>
      </c>
      <c r="O1898" s="22">
        <f t="shared" si="1380"/>
        <v>0</v>
      </c>
      <c r="P1898" s="22">
        <f t="shared" si="1411"/>
        <v>0</v>
      </c>
      <c r="Q1898" s="22">
        <f t="shared" si="1412"/>
        <v>0</v>
      </c>
      <c r="R1898" s="22">
        <f t="shared" si="1381"/>
        <v>277019028.82674742</v>
      </c>
      <c r="S1898" s="16">
        <f t="shared" si="1371"/>
        <v>23046508.215142757</v>
      </c>
      <c r="T1898" s="15">
        <f t="shared" si="1382"/>
        <v>0</v>
      </c>
      <c r="U1898" s="23">
        <f t="shared" si="1399"/>
        <v>1230740.6253711942</v>
      </c>
      <c r="V1898" s="23">
        <f t="shared" si="1400"/>
        <v>102391.0670074786</v>
      </c>
      <c r="W1898" s="23">
        <f t="shared" si="1413"/>
        <v>0</v>
      </c>
      <c r="X1898" s="23">
        <f t="shared" si="1401"/>
        <v>32920789.083770465</v>
      </c>
      <c r="Y1898" s="23">
        <f t="shared" si="1383"/>
        <v>13825559.361691331</v>
      </c>
      <c r="Z1898" s="3">
        <f t="shared" si="1384"/>
        <v>0</v>
      </c>
      <c r="AA1898" s="23">
        <f t="shared" si="1385"/>
        <v>58999371.490057155</v>
      </c>
      <c r="AB1898" s="26">
        <f t="shared" si="1402"/>
        <v>70086276.274228618</v>
      </c>
      <c r="AC1898" s="23">
        <f t="shared" si="1403"/>
        <v>74889487.274228647</v>
      </c>
      <c r="AD1898" s="23">
        <f t="shared" si="1409"/>
        <v>4803211</v>
      </c>
      <c r="AE1898" s="24">
        <f t="shared" si="1370"/>
        <v>70086276.274228647</v>
      </c>
      <c r="AF1898" s="3">
        <f t="shared" si="1404"/>
        <v>1E-4</v>
      </c>
      <c r="AG1898" s="2">
        <f t="shared" si="1386"/>
        <v>0</v>
      </c>
      <c r="AH1898" s="2">
        <f t="shared" si="1387"/>
        <v>129.31360154536111</v>
      </c>
      <c r="AI1898" s="23">
        <f t="shared" si="1410"/>
        <v>9485547804.3138142</v>
      </c>
      <c r="AJ1898" s="23">
        <f t="shared" si="1388"/>
        <v>6219.922423797766</v>
      </c>
      <c r="AK1898" s="23">
        <f t="shared" si="1389"/>
        <v>59848.44520817497</v>
      </c>
      <c r="AL1898" s="23">
        <f t="shared" si="1414"/>
        <v>0</v>
      </c>
      <c r="AM1898" s="23">
        <f t="shared" si="1415"/>
        <v>0</v>
      </c>
      <c r="AN1898" s="16">
        <f t="shared" si="1405"/>
        <v>0</v>
      </c>
      <c r="AO1898" s="23">
        <f t="shared" si="1406"/>
        <v>0</v>
      </c>
      <c r="AP1898" s="22">
        <f t="shared" si="1407"/>
        <v>0</v>
      </c>
      <c r="AQ1898" s="30">
        <f t="shared" si="1390"/>
        <v>8812478400.7440338</v>
      </c>
      <c r="AR1898" s="28">
        <f t="shared" si="1391"/>
        <v>4252126313.4764991</v>
      </c>
      <c r="AS1898" s="25">
        <f t="shared" si="1392"/>
        <v>200337590.02425668</v>
      </c>
      <c r="AT1898" s="32">
        <f t="shared" si="1393"/>
        <v>0</v>
      </c>
      <c r="AU1898" s="23">
        <f t="shared" si="1394"/>
        <v>0</v>
      </c>
      <c r="AV1898" s="22">
        <f t="shared" si="1395"/>
        <v>1238333917.9051487</v>
      </c>
      <c r="AW1898" s="31">
        <f t="shared" si="1408"/>
        <v>5990863358.447794</v>
      </c>
    </row>
    <row r="1899" spans="1:53" x14ac:dyDescent="0.25">
      <c r="A1899" s="21">
        <f t="shared" si="1416"/>
        <v>617</v>
      </c>
      <c r="B1899" s="21" t="s">
        <v>9</v>
      </c>
      <c r="C1899" s="27">
        <f t="shared" si="1373"/>
        <v>0</v>
      </c>
      <c r="D1899" s="27">
        <f t="shared" si="1396"/>
        <v>0</v>
      </c>
      <c r="E1899" s="27" t="b">
        <f t="shared" si="1372"/>
        <v>1</v>
      </c>
      <c r="F1899" s="29">
        <f t="shared" si="1374"/>
        <v>0</v>
      </c>
      <c r="G1899" s="27">
        <f t="shared" si="1397"/>
        <v>0</v>
      </c>
      <c r="H1899" s="22">
        <f t="shared" si="1375"/>
        <v>22657772009.809246</v>
      </c>
      <c r="I1899" s="23">
        <f t="shared" si="1376"/>
        <v>132580106.5049091</v>
      </c>
      <c r="J1899" s="23">
        <f t="shared" si="1377"/>
        <v>1086</v>
      </c>
      <c r="K1899" s="19">
        <f t="shared" si="1398"/>
        <v>225.0831931027827</v>
      </c>
      <c r="L1899" s="16">
        <f t="shared" si="1378"/>
        <v>156.28689523550506</v>
      </c>
      <c r="M1899" s="23">
        <f>M1898-IF($B1899="B",(Percent_Rent_In_Elsies*2.49%/12 * H1898)/K1898,0)+IF($B1899="D",N1899,0)+IF(B1899="D",AK1898)+IF(B1899="C",F1898*90%)-(Y1899-Y1898)-IF($B1899="A",Q1898/K1898) + IF($B1899="A",Q1898/K1898)</f>
        <v>-36932726.908460826</v>
      </c>
      <c r="N1899" s="23">
        <f t="shared" si="1379"/>
        <v>0</v>
      </c>
      <c r="O1899" s="22">
        <f t="shared" si="1380"/>
        <v>16101838.430497687</v>
      </c>
      <c r="P1899" s="22">
        <f t="shared" si="1411"/>
        <v>0</v>
      </c>
      <c r="Q1899" s="22">
        <f t="shared" si="1412"/>
        <v>0</v>
      </c>
      <c r="R1899" s="22">
        <f t="shared" si="1381"/>
        <v>277019028.82674742</v>
      </c>
      <c r="S1899" s="16">
        <f t="shared" si="1371"/>
        <v>0</v>
      </c>
      <c r="T1899" s="15">
        <f t="shared" si="1382"/>
        <v>6944669.7846450694</v>
      </c>
      <c r="U1899" s="23">
        <f t="shared" si="1399"/>
        <v>1230740.6253711942</v>
      </c>
      <c r="V1899" s="23">
        <f t="shared" si="1400"/>
        <v>0</v>
      </c>
      <c r="W1899" s="23">
        <f t="shared" si="1413"/>
        <v>102391.0670074786</v>
      </c>
      <c r="X1899" s="23">
        <f t="shared" si="1401"/>
        <v>32920789.083770465</v>
      </c>
      <c r="Y1899" s="23">
        <f t="shared" si="1383"/>
        <v>13825559.361691331</v>
      </c>
      <c r="Z1899" s="3">
        <f t="shared" si="1384"/>
        <v>0</v>
      </c>
      <c r="AA1899" s="23">
        <f t="shared" si="1385"/>
        <v>58939523.044848979</v>
      </c>
      <c r="AB1899" s="26">
        <f t="shared" si="1402"/>
        <v>70086276.274228632</v>
      </c>
      <c r="AC1899" s="23">
        <f t="shared" si="1403"/>
        <v>74889487.274228647</v>
      </c>
      <c r="AD1899" s="23">
        <f t="shared" si="1409"/>
        <v>4803211</v>
      </c>
      <c r="AE1899" s="24">
        <f t="shared" si="1370"/>
        <v>70086276.274228647</v>
      </c>
      <c r="AF1899" s="3">
        <f t="shared" si="1404"/>
        <v>0</v>
      </c>
      <c r="AG1899" s="2">
        <f t="shared" si="1386"/>
        <v>0</v>
      </c>
      <c r="AH1899" s="2">
        <f t="shared" si="1387"/>
        <v>129.31360154536111</v>
      </c>
      <c r="AI1899" s="23">
        <f t="shared" si="1410"/>
        <v>9475925747.7783184</v>
      </c>
      <c r="AJ1899" s="23">
        <f t="shared" si="1388"/>
        <v>6219.922423797766</v>
      </c>
      <c r="AK1899" s="23">
        <f t="shared" si="1389"/>
        <v>0</v>
      </c>
      <c r="AL1899" s="23">
        <f t="shared" si="1414"/>
        <v>0</v>
      </c>
      <c r="AM1899" s="23">
        <f t="shared" si="1415"/>
        <v>0</v>
      </c>
      <c r="AN1899" s="16">
        <f t="shared" si="1405"/>
        <v>0</v>
      </c>
      <c r="AO1899" s="23">
        <f t="shared" si="1406"/>
        <v>0</v>
      </c>
      <c r="AP1899" s="22">
        <f t="shared" si="1407"/>
        <v>0</v>
      </c>
      <c r="AQ1899" s="30">
        <f t="shared" si="1390"/>
        <v>8812478400.7440338</v>
      </c>
      <c r="AR1899" s="28">
        <f t="shared" si="1391"/>
        <v>4252126313.4764991</v>
      </c>
      <c r="AS1899" s="25">
        <f t="shared" si="1392"/>
        <v>200337590.02425668</v>
      </c>
      <c r="AT1899" s="32">
        <f t="shared" si="1393"/>
        <v>0</v>
      </c>
      <c r="AU1899" s="23">
        <f t="shared" si="1394"/>
        <v>0</v>
      </c>
      <c r="AV1899" s="22">
        <f t="shared" si="1395"/>
        <v>1238333917.9051487</v>
      </c>
      <c r="AW1899" s="31">
        <f t="shared" si="1408"/>
        <v>5990863358.447794</v>
      </c>
      <c r="AX1899" s="21"/>
      <c r="AY1899" s="21"/>
      <c r="AZ1899" s="21"/>
      <c r="BA1899" s="21"/>
    </row>
    <row r="1900" spans="1:53" x14ac:dyDescent="0.25">
      <c r="A1900" s="21">
        <f t="shared" si="1416"/>
        <v>617</v>
      </c>
      <c r="B1900" s="21" t="s">
        <v>28</v>
      </c>
      <c r="C1900" s="27">
        <f t="shared" si="1373"/>
        <v>0</v>
      </c>
      <c r="D1900" s="27">
        <f t="shared" si="1396"/>
        <v>0</v>
      </c>
      <c r="E1900" s="27" t="b">
        <f t="shared" si="1372"/>
        <v>1</v>
      </c>
      <c r="F1900" s="29">
        <f t="shared" si="1374"/>
        <v>0</v>
      </c>
      <c r="G1900" s="27">
        <f t="shared" si="1397"/>
        <v>0</v>
      </c>
      <c r="H1900" s="22">
        <f t="shared" si="1375"/>
        <v>22657772009.809246</v>
      </c>
      <c r="I1900" s="23">
        <f t="shared" si="1376"/>
        <v>132580106.5049091</v>
      </c>
      <c r="J1900" s="23">
        <f t="shared" si="1377"/>
        <v>1086</v>
      </c>
      <c r="K1900" s="19">
        <f t="shared" si="1398"/>
        <v>225.0831931027827</v>
      </c>
      <c r="L1900" s="16">
        <f t="shared" si="1378"/>
        <v>156.28689523550506</v>
      </c>
      <c r="M1900" s="23">
        <f>M1899-IF($B1900="B",(Percent_Rent_In_Elsies*2.49%/12 * H1899)/K1899,0)+IF($B1900="D",N1900,0)+IF(B1900="D",AK1899)+IF(B1900="C",F1899*90%)-(Y1900-Y1899)-IF($B1900="A",Q1899/K1899) + IF($B1900="A",Q1899/K1899)</f>
        <v>-36932726.908460826</v>
      </c>
      <c r="N1900" s="23">
        <f t="shared" si="1379"/>
        <v>0</v>
      </c>
      <c r="O1900" s="22">
        <f t="shared" si="1380"/>
        <v>0</v>
      </c>
      <c r="P1900" s="22">
        <f t="shared" si="1411"/>
        <v>16101838.430497687</v>
      </c>
      <c r="Q1900" s="22">
        <f t="shared" si="1412"/>
        <v>0</v>
      </c>
      <c r="R1900" s="22">
        <f t="shared" si="1381"/>
        <v>277019028.82674742</v>
      </c>
      <c r="S1900" s="16">
        <f t="shared" si="1371"/>
        <v>0</v>
      </c>
      <c r="T1900" s="15">
        <f t="shared" si="1382"/>
        <v>0</v>
      </c>
      <c r="U1900" s="23">
        <f t="shared" si="1399"/>
        <v>1230740.6253711942</v>
      </c>
      <c r="V1900" s="23">
        <f t="shared" si="1400"/>
        <v>0</v>
      </c>
      <c r="W1900" s="23">
        <f t="shared" si="1413"/>
        <v>0</v>
      </c>
      <c r="X1900" s="23">
        <f t="shared" si="1401"/>
        <v>32920789.083770465</v>
      </c>
      <c r="Y1900" s="23">
        <f t="shared" si="1383"/>
        <v>13825559.361691331</v>
      </c>
      <c r="Z1900" s="3">
        <f t="shared" si="1384"/>
        <v>5119.5533503739307</v>
      </c>
      <c r="AA1900" s="23">
        <f t="shared" si="1385"/>
        <v>59016316.34510459</v>
      </c>
      <c r="AB1900" s="26">
        <f t="shared" si="1402"/>
        <v>70086276.274228632</v>
      </c>
      <c r="AC1900" s="23">
        <f t="shared" si="1403"/>
        <v>74889487.274228647</v>
      </c>
      <c r="AD1900" s="23">
        <f t="shared" si="1409"/>
        <v>4803211</v>
      </c>
      <c r="AE1900" s="24">
        <f t="shared" si="1370"/>
        <v>70086276.274228647</v>
      </c>
      <c r="AF1900" s="3">
        <f t="shared" si="1404"/>
        <v>0</v>
      </c>
      <c r="AG1900" s="2">
        <f t="shared" si="1386"/>
        <v>614346402.04487169</v>
      </c>
      <c r="AH1900" s="2">
        <f t="shared" si="1387"/>
        <v>129.31360154536111</v>
      </c>
      <c r="AI1900" s="23">
        <f t="shared" si="1410"/>
        <v>9488272091.5143433</v>
      </c>
      <c r="AJ1900" s="23">
        <f t="shared" si="1388"/>
        <v>6219.922423797766</v>
      </c>
      <c r="AK1900" s="23">
        <f t="shared" si="1389"/>
        <v>0</v>
      </c>
      <c r="AL1900" s="23">
        <f t="shared" si="1414"/>
        <v>0</v>
      </c>
      <c r="AM1900" s="23">
        <f t="shared" si="1415"/>
        <v>0</v>
      </c>
      <c r="AN1900" s="16">
        <f t="shared" si="1405"/>
        <v>0</v>
      </c>
      <c r="AO1900" s="23">
        <f t="shared" si="1406"/>
        <v>0</v>
      </c>
      <c r="AP1900" s="22">
        <f t="shared" si="1407"/>
        <v>0</v>
      </c>
      <c r="AQ1900" s="30">
        <f t="shared" si="1390"/>
        <v>8812478400.7440338</v>
      </c>
      <c r="AR1900" s="28">
        <f t="shared" si="1391"/>
        <v>4252126313.4764991</v>
      </c>
      <c r="AS1900" s="25">
        <f t="shared" si="1392"/>
        <v>200337590.02425668</v>
      </c>
      <c r="AT1900" s="32">
        <f t="shared" si="1393"/>
        <v>10239.106700747861</v>
      </c>
      <c r="AU1900" s="23">
        <f t="shared" si="1394"/>
        <v>10239.106700747861</v>
      </c>
      <c r="AV1900" s="22">
        <f t="shared" si="1395"/>
        <v>1245278587.6897938</v>
      </c>
      <c r="AW1900" s="31">
        <f t="shared" si="1408"/>
        <v>5990863358.447794</v>
      </c>
      <c r="AX1900" s="21"/>
      <c r="AY1900" s="21"/>
      <c r="AZ1900" s="21"/>
      <c r="BA1900" s="21"/>
    </row>
    <row r="1901" spans="1:53" x14ac:dyDescent="0.25">
      <c r="A1901">
        <f t="shared" si="1416"/>
        <v>618</v>
      </c>
      <c r="B1901" t="s">
        <v>6</v>
      </c>
      <c r="C1901" s="27">
        <f t="shared" si="1373"/>
        <v>0</v>
      </c>
      <c r="D1901" s="27">
        <f t="shared" si="1396"/>
        <v>0</v>
      </c>
      <c r="E1901" s="27" t="b">
        <f t="shared" si="1372"/>
        <v>1</v>
      </c>
      <c r="F1901" s="29">
        <f t="shared" si="1374"/>
        <v>0</v>
      </c>
      <c r="G1901" s="27">
        <f t="shared" si="1397"/>
        <v>0</v>
      </c>
      <c r="H1901" s="22">
        <f t="shared" si="1375"/>
        <v>22695534963.158928</v>
      </c>
      <c r="I1901" s="23">
        <f t="shared" si="1376"/>
        <v>132580106.5049091</v>
      </c>
      <c r="J1901" s="23">
        <f t="shared" si="1377"/>
        <v>1086</v>
      </c>
      <c r="K1901" s="19">
        <f t="shared" si="1398"/>
        <v>225.0831931027827</v>
      </c>
      <c r="L1901" s="16">
        <f t="shared" si="1378"/>
        <v>156.5473733942309</v>
      </c>
      <c r="M1901" s="23">
        <f>M1900-IF($B1901="B",(Percent_Rent_In_Elsies*2.49%/12 * H1900)/K1900,0)+IF($B1901="D",N1901,0)+IF(B1901="D",AK1900)+IF(B1901="C",F1900*90%)-(Y1901-Y1900)-IF($B1901="A",Q1900/K1900) + IF($B1901="A",Q1900/K1900)</f>
        <v>-36932726.908460826</v>
      </c>
      <c r="N1901" s="23">
        <f t="shared" si="1379"/>
        <v>0</v>
      </c>
      <c r="O1901" s="22">
        <f t="shared" si="1380"/>
        <v>0</v>
      </c>
      <c r="P1901" s="22">
        <f t="shared" si="1411"/>
        <v>0</v>
      </c>
      <c r="Q1901" s="22">
        <f t="shared" si="1412"/>
        <v>0</v>
      </c>
      <c r="R1901" s="22">
        <f t="shared" si="1381"/>
        <v>277019028.82674742</v>
      </c>
      <c r="S1901" s="16">
        <f t="shared" si="1371"/>
        <v>0</v>
      </c>
      <c r="T1901" s="15">
        <f t="shared" si="1382"/>
        <v>0</v>
      </c>
      <c r="U1901" s="23">
        <f t="shared" si="1399"/>
        <v>1230740.6253711942</v>
      </c>
      <c r="V1901" s="23">
        <f t="shared" si="1400"/>
        <v>0</v>
      </c>
      <c r="W1901" s="23">
        <f t="shared" si="1413"/>
        <v>0</v>
      </c>
      <c r="X1901" s="23">
        <f t="shared" si="1401"/>
        <v>32946386.850522336</v>
      </c>
      <c r="Y1901" s="23">
        <f t="shared" si="1383"/>
        <v>13825559.361691331</v>
      </c>
      <c r="Z1901" s="3">
        <f t="shared" si="1384"/>
        <v>0</v>
      </c>
      <c r="AA1901" s="23">
        <f t="shared" si="1385"/>
        <v>59016316.34510459</v>
      </c>
      <c r="AB1901" s="26">
        <f t="shared" si="1402"/>
        <v>70086276.274228632</v>
      </c>
      <c r="AC1901" s="23">
        <f t="shared" si="1403"/>
        <v>74889487.274228647</v>
      </c>
      <c r="AD1901" s="23">
        <f t="shared" si="1409"/>
        <v>4803211</v>
      </c>
      <c r="AE1901" s="24">
        <f t="shared" si="1370"/>
        <v>70086276.274228647</v>
      </c>
      <c r="AF1901" s="3">
        <f t="shared" si="1404"/>
        <v>0</v>
      </c>
      <c r="AG1901" s="2">
        <f t="shared" si="1386"/>
        <v>0</v>
      </c>
      <c r="AH1901" s="2">
        <f t="shared" si="1387"/>
        <v>129.52912421460337</v>
      </c>
      <c r="AI1901" s="23">
        <f t="shared" si="1410"/>
        <v>9488272091.5143433</v>
      </c>
      <c r="AJ1901" s="23">
        <f t="shared" si="1388"/>
        <v>6219.922423797766</v>
      </c>
      <c r="AK1901" s="23">
        <f t="shared" si="1389"/>
        <v>0</v>
      </c>
      <c r="AL1901" s="23">
        <f t="shared" si="1414"/>
        <v>0</v>
      </c>
      <c r="AM1901" s="23">
        <f t="shared" si="1415"/>
        <v>0</v>
      </c>
      <c r="AN1901" s="16">
        <f t="shared" si="1405"/>
        <v>0</v>
      </c>
      <c r="AO1901" s="23">
        <f t="shared" si="1406"/>
        <v>0</v>
      </c>
      <c r="AP1901" s="22">
        <f t="shared" si="1407"/>
        <v>0</v>
      </c>
      <c r="AQ1901" s="30">
        <f t="shared" si="1390"/>
        <v>8812478400.7440338</v>
      </c>
      <c r="AR1901" s="28">
        <f t="shared" si="1391"/>
        <v>4252126313.4764991</v>
      </c>
      <c r="AS1901" s="25">
        <f t="shared" si="1392"/>
        <v>200337590.02425668</v>
      </c>
      <c r="AT1901" s="32">
        <f t="shared" si="1393"/>
        <v>0</v>
      </c>
      <c r="AU1901" s="23">
        <f t="shared" si="1394"/>
        <v>0</v>
      </c>
      <c r="AV1901" s="22">
        <f t="shared" si="1395"/>
        <v>1245278587.6897938</v>
      </c>
      <c r="AW1901" s="31">
        <f t="shared" si="1408"/>
        <v>5974761520.0172958</v>
      </c>
    </row>
    <row r="1902" spans="1:53" x14ac:dyDescent="0.25">
      <c r="A1902">
        <f t="shared" si="1416"/>
        <v>618</v>
      </c>
      <c r="B1902" t="s">
        <v>7</v>
      </c>
      <c r="C1902" s="27">
        <f t="shared" si="1373"/>
        <v>0</v>
      </c>
      <c r="D1902" s="27">
        <f t="shared" si="1396"/>
        <v>0</v>
      </c>
      <c r="E1902" s="27" t="b">
        <f t="shared" si="1372"/>
        <v>1</v>
      </c>
      <c r="F1902" s="29">
        <f t="shared" si="1374"/>
        <v>0</v>
      </c>
      <c r="G1902" s="27">
        <f t="shared" si="1397"/>
        <v>0</v>
      </c>
      <c r="H1902" s="22">
        <f t="shared" si="1375"/>
        <v>22695534963.158928</v>
      </c>
      <c r="I1902" s="23">
        <f t="shared" si="1376"/>
        <v>132580106.5049091</v>
      </c>
      <c r="J1902" s="23">
        <f t="shared" si="1377"/>
        <v>1086</v>
      </c>
      <c r="K1902" s="19">
        <f t="shared" si="1398"/>
        <v>225.0831931027827</v>
      </c>
      <c r="L1902" s="16">
        <f t="shared" si="1378"/>
        <v>156.5473733942309</v>
      </c>
      <c r="M1902" s="23">
        <f>M1901-IF($B1902="B",(Percent_Rent_In_Elsies*2.49%/12 * H1901)/K1901,0)+IF($B1902="D",N1902,0)+IF(B1902="D",AK1901)+IF(B1902="C",F1901*90%)-(Y1902-Y1901)-IF($B1902="A",Q1901/K1901) + IF($B1902="A",Q1901/K1901)</f>
        <v>-37037339.861563571</v>
      </c>
      <c r="N1902" s="23">
        <f t="shared" si="1379"/>
        <v>0</v>
      </c>
      <c r="O1902" s="22">
        <f t="shared" si="1380"/>
        <v>0</v>
      </c>
      <c r="P1902" s="22">
        <f t="shared" si="1411"/>
        <v>0</v>
      </c>
      <c r="Q1902" s="22">
        <f t="shared" si="1412"/>
        <v>0</v>
      </c>
      <c r="R1902" s="22">
        <f t="shared" si="1381"/>
        <v>253934109.75785181</v>
      </c>
      <c r="S1902" s="16">
        <f t="shared" si="1371"/>
        <v>23084919.068895619</v>
      </c>
      <c r="T1902" s="15">
        <f t="shared" si="1382"/>
        <v>0</v>
      </c>
      <c r="U1902" s="23">
        <f t="shared" si="1399"/>
        <v>1128178.9065902613</v>
      </c>
      <c r="V1902" s="23">
        <f t="shared" si="1400"/>
        <v>102561.71878093285</v>
      </c>
      <c r="W1902" s="23">
        <f t="shared" si="1413"/>
        <v>0</v>
      </c>
      <c r="X1902" s="23">
        <f t="shared" si="1401"/>
        <v>32946386.850522336</v>
      </c>
      <c r="Y1902" s="23">
        <f t="shared" si="1383"/>
        <v>13825559.361691331</v>
      </c>
      <c r="Z1902" s="3">
        <f t="shared" si="1384"/>
        <v>0</v>
      </c>
      <c r="AA1902" s="23">
        <f t="shared" si="1385"/>
        <v>59016316.34510459</v>
      </c>
      <c r="AB1902" s="26">
        <f t="shared" si="1402"/>
        <v>70086276.274228632</v>
      </c>
      <c r="AC1902" s="23">
        <f t="shared" si="1403"/>
        <v>74889487.274228647</v>
      </c>
      <c r="AD1902" s="23">
        <f t="shared" si="1409"/>
        <v>4803211</v>
      </c>
      <c r="AE1902" s="24">
        <f t="shared" si="1370"/>
        <v>70086276.274228647</v>
      </c>
      <c r="AF1902" s="3">
        <f t="shared" si="1404"/>
        <v>0</v>
      </c>
      <c r="AG1902" s="2">
        <f t="shared" si="1386"/>
        <v>0</v>
      </c>
      <c r="AH1902" s="2">
        <f t="shared" si="1387"/>
        <v>129.52912421460337</v>
      </c>
      <c r="AI1902" s="23">
        <f t="shared" si="1410"/>
        <v>9488272091.5143433</v>
      </c>
      <c r="AJ1902" s="23">
        <f t="shared" si="1388"/>
        <v>6219.922423797766</v>
      </c>
      <c r="AK1902" s="23">
        <f t="shared" si="1389"/>
        <v>0</v>
      </c>
      <c r="AL1902" s="23">
        <f t="shared" si="1414"/>
        <v>2724287.2005290985</v>
      </c>
      <c r="AM1902" s="23">
        <f t="shared" si="1415"/>
        <v>2541728257.115427</v>
      </c>
      <c r="AN1902" s="16">
        <f t="shared" si="1405"/>
        <v>0</v>
      </c>
      <c r="AO1902" s="23">
        <f t="shared" si="1406"/>
        <v>104612.95310274449</v>
      </c>
      <c r="AP1902" s="22">
        <f t="shared" si="1407"/>
        <v>23546617.524277389</v>
      </c>
      <c r="AQ1902" s="30">
        <f t="shared" si="1390"/>
        <v>8859371489.5436325</v>
      </c>
      <c r="AR1902" s="28">
        <f t="shared" si="1391"/>
        <v>4275472784.7518201</v>
      </c>
      <c r="AS1902" s="25">
        <f t="shared" si="1392"/>
        <v>200337590.02425668</v>
      </c>
      <c r="AT1902" s="32">
        <f t="shared" si="1393"/>
        <v>0</v>
      </c>
      <c r="AU1902" s="23">
        <f t="shared" si="1394"/>
        <v>0</v>
      </c>
      <c r="AV1902" s="22">
        <f t="shared" si="1395"/>
        <v>1245278587.6897938</v>
      </c>
      <c r="AW1902" s="31">
        <f t="shared" si="1408"/>
        <v>6021654608.8168955</v>
      </c>
    </row>
    <row r="1903" spans="1:53" s="21" customFormat="1" x14ac:dyDescent="0.25">
      <c r="A1903">
        <f t="shared" si="1416"/>
        <v>618</v>
      </c>
      <c r="B1903" t="s">
        <v>8</v>
      </c>
      <c r="C1903" s="27">
        <f t="shared" si="1373"/>
        <v>0</v>
      </c>
      <c r="D1903" s="27">
        <f t="shared" si="1396"/>
        <v>0</v>
      </c>
      <c r="E1903" s="27" t="b">
        <f t="shared" si="1372"/>
        <v>1</v>
      </c>
      <c r="F1903" s="29">
        <f t="shared" si="1374"/>
        <v>0</v>
      </c>
      <c r="G1903" s="27">
        <f t="shared" si="1397"/>
        <v>0</v>
      </c>
      <c r="H1903" s="22">
        <f t="shared" si="1375"/>
        <v>22695534963.158928</v>
      </c>
      <c r="I1903" s="23">
        <f t="shared" si="1376"/>
        <v>132580106.5049091</v>
      </c>
      <c r="J1903" s="23">
        <f t="shared" si="1377"/>
        <v>1086</v>
      </c>
      <c r="K1903" s="19">
        <f t="shared" si="1398"/>
        <v>225.0831931027827</v>
      </c>
      <c r="L1903" s="16">
        <f t="shared" si="1378"/>
        <v>156.5473733942309</v>
      </c>
      <c r="M1903" s="23">
        <f>M1902-IF($B1903="B",(Percent_Rent_In_Elsies*2.49%/12 * H1902)/K1902,0)+IF($B1903="D",N1903,0)+IF(B1903="D",AK1902)+IF(B1903="C",F1902*90%)-(Y1903-Y1902)-IF($B1903="A",Q1902/K1902) + IF($B1903="A",Q1902/K1902)</f>
        <v>-37037339.861563571</v>
      </c>
      <c r="N1903" s="23">
        <f t="shared" si="1379"/>
        <v>0</v>
      </c>
      <c r="O1903" s="22">
        <f t="shared" si="1380"/>
        <v>0</v>
      </c>
      <c r="P1903" s="22">
        <f t="shared" si="1411"/>
        <v>0</v>
      </c>
      <c r="Q1903" s="22">
        <f t="shared" si="1412"/>
        <v>0</v>
      </c>
      <c r="R1903" s="22">
        <f t="shared" si="1381"/>
        <v>277480727.28212917</v>
      </c>
      <c r="S1903" s="16">
        <f t="shared" si="1371"/>
        <v>23084919.068895619</v>
      </c>
      <c r="T1903" s="15">
        <f t="shared" si="1382"/>
        <v>0</v>
      </c>
      <c r="U1903" s="23">
        <f t="shared" si="1399"/>
        <v>1232791.8596930057</v>
      </c>
      <c r="V1903" s="23">
        <f t="shared" si="1400"/>
        <v>102561.71878093285</v>
      </c>
      <c r="W1903" s="23">
        <f t="shared" si="1413"/>
        <v>0</v>
      </c>
      <c r="X1903" s="23">
        <f t="shared" si="1401"/>
        <v>32946386.850522336</v>
      </c>
      <c r="Y1903" s="23">
        <f t="shared" si="1383"/>
        <v>13825559.361691331</v>
      </c>
      <c r="Z1903" s="3">
        <f t="shared" si="1384"/>
        <v>0</v>
      </c>
      <c r="AA1903" s="23">
        <f t="shared" si="1385"/>
        <v>59016316.34510459</v>
      </c>
      <c r="AB1903" s="26">
        <f t="shared" si="1402"/>
        <v>70086276.274228632</v>
      </c>
      <c r="AC1903" s="23">
        <f t="shared" si="1403"/>
        <v>74889487.274228647</v>
      </c>
      <c r="AD1903" s="23">
        <f t="shared" si="1409"/>
        <v>4803211</v>
      </c>
      <c r="AE1903" s="24">
        <f t="shared" si="1370"/>
        <v>70086276.274228647</v>
      </c>
      <c r="AF1903" s="3">
        <f t="shared" si="1404"/>
        <v>1E-4</v>
      </c>
      <c r="AG1903" s="2">
        <f t="shared" si="1386"/>
        <v>0</v>
      </c>
      <c r="AH1903" s="2">
        <f t="shared" si="1387"/>
        <v>129.52912421460337</v>
      </c>
      <c r="AI1903" s="23">
        <f t="shared" si="1410"/>
        <v>9488272091.5143433</v>
      </c>
      <c r="AJ1903" s="23">
        <f t="shared" si="1388"/>
        <v>6219.922423797766</v>
      </c>
      <c r="AK1903" s="23">
        <f t="shared" si="1389"/>
        <v>59846.949021995104</v>
      </c>
      <c r="AL1903" s="23">
        <f t="shared" si="1414"/>
        <v>0</v>
      </c>
      <c r="AM1903" s="23">
        <f t="shared" si="1415"/>
        <v>0</v>
      </c>
      <c r="AN1903" s="16">
        <f t="shared" si="1405"/>
        <v>0</v>
      </c>
      <c r="AO1903" s="23">
        <f t="shared" si="1406"/>
        <v>0</v>
      </c>
      <c r="AP1903" s="22">
        <f t="shared" si="1407"/>
        <v>0</v>
      </c>
      <c r="AQ1903" s="30">
        <f t="shared" si="1390"/>
        <v>8859371489.5436325</v>
      </c>
      <c r="AR1903" s="28">
        <f t="shared" si="1391"/>
        <v>4275472784.7518201</v>
      </c>
      <c r="AS1903" s="25">
        <f t="shared" si="1392"/>
        <v>200337590.02425668</v>
      </c>
      <c r="AT1903" s="32">
        <f t="shared" si="1393"/>
        <v>0</v>
      </c>
      <c r="AU1903" s="23">
        <f t="shared" si="1394"/>
        <v>0</v>
      </c>
      <c r="AV1903" s="22">
        <f t="shared" si="1395"/>
        <v>1245278587.6897938</v>
      </c>
      <c r="AW1903" s="31">
        <f t="shared" si="1408"/>
        <v>6021654608.8168945</v>
      </c>
      <c r="AX1903"/>
      <c r="AY1903"/>
      <c r="AZ1903"/>
      <c r="BA1903"/>
    </row>
    <row r="1904" spans="1:53" s="21" customFormat="1" x14ac:dyDescent="0.25">
      <c r="A1904" s="21">
        <f t="shared" si="1416"/>
        <v>618</v>
      </c>
      <c r="B1904" s="21" t="s">
        <v>9</v>
      </c>
      <c r="C1904" s="27">
        <f t="shared" si="1373"/>
        <v>0</v>
      </c>
      <c r="D1904" s="27">
        <f t="shared" si="1396"/>
        <v>0</v>
      </c>
      <c r="E1904" s="27" t="b">
        <f t="shared" si="1372"/>
        <v>1</v>
      </c>
      <c r="F1904" s="29">
        <f t="shared" si="1374"/>
        <v>0</v>
      </c>
      <c r="G1904" s="27">
        <f t="shared" si="1397"/>
        <v>0</v>
      </c>
      <c r="H1904" s="22">
        <f t="shared" si="1375"/>
        <v>22695534963.158928</v>
      </c>
      <c r="I1904" s="23">
        <f t="shared" si="1376"/>
        <v>132580106.5049091</v>
      </c>
      <c r="J1904" s="23">
        <f t="shared" si="1377"/>
        <v>1086</v>
      </c>
      <c r="K1904" s="19">
        <f t="shared" si="1398"/>
        <v>225.0831931027827</v>
      </c>
      <c r="L1904" s="16">
        <f t="shared" si="1378"/>
        <v>156.5473733942309</v>
      </c>
      <c r="M1904" s="23">
        <f>M1903-IF($B1904="B",(Percent_Rent_In_Elsies*2.49%/12 * H1903)/K1903,0)+IF($B1904="D",N1904,0)+IF(B1904="D",AK1903)+IF(B1904="C",F1903*90%)-(Y1904-Y1903)-IF($B1904="A",Q1903/K1903) + IF($B1904="A",Q1903/K1903)</f>
        <v>-36977492.912541576</v>
      </c>
      <c r="N1904" s="23">
        <f t="shared" si="1379"/>
        <v>0</v>
      </c>
      <c r="O1904" s="22">
        <f t="shared" si="1380"/>
        <v>16128674.832592655</v>
      </c>
      <c r="P1904" s="22">
        <f t="shared" si="1411"/>
        <v>0</v>
      </c>
      <c r="Q1904" s="22">
        <f t="shared" si="1412"/>
        <v>0</v>
      </c>
      <c r="R1904" s="22">
        <f t="shared" si="1381"/>
        <v>277480727.28212917</v>
      </c>
      <c r="S1904" s="16">
        <f t="shared" si="1371"/>
        <v>0</v>
      </c>
      <c r="T1904" s="15">
        <f t="shared" si="1382"/>
        <v>6956244.2363029644</v>
      </c>
      <c r="U1904" s="23">
        <f t="shared" si="1399"/>
        <v>1232791.8596930057</v>
      </c>
      <c r="V1904" s="23">
        <f t="shared" si="1400"/>
        <v>0</v>
      </c>
      <c r="W1904" s="23">
        <f t="shared" si="1413"/>
        <v>102561.71878093285</v>
      </c>
      <c r="X1904" s="23">
        <f t="shared" si="1401"/>
        <v>32946386.850522336</v>
      </c>
      <c r="Y1904" s="23">
        <f t="shared" si="1383"/>
        <v>13825559.361691331</v>
      </c>
      <c r="Z1904" s="3">
        <f t="shared" si="1384"/>
        <v>0</v>
      </c>
      <c r="AA1904" s="23">
        <f t="shared" si="1385"/>
        <v>58956469.396082595</v>
      </c>
      <c r="AB1904" s="26">
        <f t="shared" si="1402"/>
        <v>70086276.274228632</v>
      </c>
      <c r="AC1904" s="23">
        <f t="shared" si="1403"/>
        <v>74889487.274228647</v>
      </c>
      <c r="AD1904" s="23">
        <f t="shared" si="1409"/>
        <v>4803211</v>
      </c>
      <c r="AE1904" s="24">
        <f t="shared" si="1370"/>
        <v>70086276.274228647</v>
      </c>
      <c r="AF1904" s="3">
        <f t="shared" si="1404"/>
        <v>0</v>
      </c>
      <c r="AG1904" s="2">
        <f t="shared" si="1386"/>
        <v>0</v>
      </c>
      <c r="AH1904" s="2">
        <f t="shared" si="1387"/>
        <v>129.52912421460337</v>
      </c>
      <c r="AI1904" s="23">
        <f t="shared" si="1410"/>
        <v>9478650275.5262489</v>
      </c>
      <c r="AJ1904" s="23">
        <f t="shared" si="1388"/>
        <v>6219.922423797766</v>
      </c>
      <c r="AK1904" s="23">
        <f t="shared" si="1389"/>
        <v>0</v>
      </c>
      <c r="AL1904" s="23">
        <f t="shared" si="1414"/>
        <v>0</v>
      </c>
      <c r="AM1904" s="23">
        <f t="shared" si="1415"/>
        <v>0</v>
      </c>
      <c r="AN1904" s="16">
        <f t="shared" si="1405"/>
        <v>0</v>
      </c>
      <c r="AO1904" s="23">
        <f t="shared" si="1406"/>
        <v>0</v>
      </c>
      <c r="AP1904" s="22">
        <f t="shared" si="1407"/>
        <v>0</v>
      </c>
      <c r="AQ1904" s="30">
        <f t="shared" si="1390"/>
        <v>8859371489.5436325</v>
      </c>
      <c r="AR1904" s="28">
        <f t="shared" si="1391"/>
        <v>4275472784.7518201</v>
      </c>
      <c r="AS1904" s="25">
        <f t="shared" si="1392"/>
        <v>200337590.02425668</v>
      </c>
      <c r="AT1904" s="32">
        <f t="shared" si="1393"/>
        <v>0</v>
      </c>
      <c r="AU1904" s="23">
        <f t="shared" si="1394"/>
        <v>0</v>
      </c>
      <c r="AV1904" s="22">
        <f t="shared" si="1395"/>
        <v>1245278587.6897938</v>
      </c>
      <c r="AW1904" s="31">
        <f t="shared" si="1408"/>
        <v>6021654608.8168945</v>
      </c>
    </row>
    <row r="1905" spans="1:53" x14ac:dyDescent="0.25">
      <c r="A1905" s="21">
        <f t="shared" si="1416"/>
        <v>618</v>
      </c>
      <c r="B1905" s="21" t="s">
        <v>28</v>
      </c>
      <c r="C1905" s="27">
        <f t="shared" si="1373"/>
        <v>0</v>
      </c>
      <c r="D1905" s="27">
        <f t="shared" si="1396"/>
        <v>0</v>
      </c>
      <c r="E1905" s="27" t="b">
        <f t="shared" si="1372"/>
        <v>1</v>
      </c>
      <c r="F1905" s="29">
        <f t="shared" si="1374"/>
        <v>0</v>
      </c>
      <c r="G1905" s="27">
        <f t="shared" si="1397"/>
        <v>0</v>
      </c>
      <c r="H1905" s="22">
        <f t="shared" si="1375"/>
        <v>22695534963.158928</v>
      </c>
      <c r="I1905" s="23">
        <f t="shared" si="1376"/>
        <v>132580106.5049091</v>
      </c>
      <c r="J1905" s="23">
        <f t="shared" si="1377"/>
        <v>1086</v>
      </c>
      <c r="K1905" s="19">
        <f t="shared" si="1398"/>
        <v>225.0831931027827</v>
      </c>
      <c r="L1905" s="16">
        <f t="shared" si="1378"/>
        <v>156.5473733942309</v>
      </c>
      <c r="M1905" s="23">
        <f>M1904-IF($B1905="B",(Percent_Rent_In_Elsies*2.49%/12 * H1904)/K1904,0)+IF($B1905="D",N1905,0)+IF(B1905="D",AK1904)+IF(B1905="C",F1904*90%)-(Y1905-Y1904)-IF($B1905="A",Q1904/K1904) + IF($B1905="A",Q1904/K1904)</f>
        <v>-36977492.912541576</v>
      </c>
      <c r="N1905" s="23">
        <f t="shared" si="1379"/>
        <v>0</v>
      </c>
      <c r="O1905" s="22">
        <f t="shared" si="1380"/>
        <v>0</v>
      </c>
      <c r="P1905" s="22">
        <f t="shared" si="1411"/>
        <v>16128674.832592655</v>
      </c>
      <c r="Q1905" s="22">
        <f t="shared" si="1412"/>
        <v>0</v>
      </c>
      <c r="R1905" s="22">
        <f t="shared" si="1381"/>
        <v>277480727.28212917</v>
      </c>
      <c r="S1905" s="16">
        <f t="shared" si="1371"/>
        <v>0</v>
      </c>
      <c r="T1905" s="15">
        <f t="shared" si="1382"/>
        <v>0</v>
      </c>
      <c r="U1905" s="23">
        <f t="shared" si="1399"/>
        <v>1232791.8596930057</v>
      </c>
      <c r="V1905" s="23">
        <f t="shared" si="1400"/>
        <v>0</v>
      </c>
      <c r="W1905" s="23">
        <f t="shared" si="1413"/>
        <v>0</v>
      </c>
      <c r="X1905" s="23">
        <f t="shared" si="1401"/>
        <v>32946386.850522336</v>
      </c>
      <c r="Y1905" s="23">
        <f t="shared" si="1383"/>
        <v>13825559.361691331</v>
      </c>
      <c r="Z1905" s="3">
        <f t="shared" si="1384"/>
        <v>5128.085939046643</v>
      </c>
      <c r="AA1905" s="23">
        <f t="shared" si="1385"/>
        <v>59033390.685168296</v>
      </c>
      <c r="AB1905" s="26">
        <f t="shared" si="1402"/>
        <v>70086276.274228662</v>
      </c>
      <c r="AC1905" s="23">
        <f t="shared" si="1403"/>
        <v>74889487.274228647</v>
      </c>
      <c r="AD1905" s="23">
        <f t="shared" si="1409"/>
        <v>4803211</v>
      </c>
      <c r="AE1905" s="24">
        <f t="shared" si="1370"/>
        <v>70086276.274228647</v>
      </c>
      <c r="AF1905" s="3">
        <f t="shared" si="1404"/>
        <v>0</v>
      </c>
      <c r="AG1905" s="2">
        <f t="shared" si="1386"/>
        <v>615370312.68559718</v>
      </c>
      <c r="AH1905" s="2">
        <f t="shared" si="1387"/>
        <v>129.52912421460337</v>
      </c>
      <c r="AI1905" s="23">
        <f t="shared" si="1410"/>
        <v>9491017196.5012436</v>
      </c>
      <c r="AJ1905" s="23">
        <f t="shared" si="1388"/>
        <v>6219.922423797766</v>
      </c>
      <c r="AK1905" s="23">
        <f t="shared" si="1389"/>
        <v>0</v>
      </c>
      <c r="AL1905" s="23">
        <f t="shared" si="1414"/>
        <v>0</v>
      </c>
      <c r="AM1905" s="23">
        <f t="shared" si="1415"/>
        <v>0</v>
      </c>
      <c r="AN1905" s="16">
        <f t="shared" si="1405"/>
        <v>0</v>
      </c>
      <c r="AO1905" s="23">
        <f t="shared" si="1406"/>
        <v>0</v>
      </c>
      <c r="AP1905" s="22">
        <f t="shared" si="1407"/>
        <v>0</v>
      </c>
      <c r="AQ1905" s="30">
        <f t="shared" si="1390"/>
        <v>8859371489.5436325</v>
      </c>
      <c r="AR1905" s="28">
        <f t="shared" si="1391"/>
        <v>4275472784.7518201</v>
      </c>
      <c r="AS1905" s="25">
        <f t="shared" si="1392"/>
        <v>200337590.02425668</v>
      </c>
      <c r="AT1905" s="32">
        <f t="shared" si="1393"/>
        <v>10256.171878093286</v>
      </c>
      <c r="AU1905" s="23">
        <f t="shared" si="1394"/>
        <v>10256.171878093286</v>
      </c>
      <c r="AV1905" s="22">
        <f t="shared" si="1395"/>
        <v>1252234831.9260967</v>
      </c>
      <c r="AW1905" s="31">
        <f t="shared" si="1408"/>
        <v>6021654608.8168955</v>
      </c>
      <c r="AX1905" s="21"/>
      <c r="AY1905" s="21"/>
      <c r="AZ1905" s="21"/>
      <c r="BA1905" s="21"/>
    </row>
    <row r="1906" spans="1:53" x14ac:dyDescent="0.25">
      <c r="A1906">
        <f t="shared" si="1416"/>
        <v>619</v>
      </c>
      <c r="B1906" t="s">
        <v>6</v>
      </c>
      <c r="C1906" s="27">
        <f t="shared" si="1373"/>
        <v>0</v>
      </c>
      <c r="D1906" s="27">
        <f t="shared" si="1396"/>
        <v>0</v>
      </c>
      <c r="E1906" s="27" t="b">
        <f t="shared" si="1372"/>
        <v>1</v>
      </c>
      <c r="F1906" s="29">
        <f t="shared" si="1374"/>
        <v>0</v>
      </c>
      <c r="G1906" s="27">
        <f t="shared" si="1397"/>
        <v>0</v>
      </c>
      <c r="H1906" s="22">
        <f t="shared" si="1375"/>
        <v>22733360854.764194</v>
      </c>
      <c r="I1906" s="23">
        <f t="shared" si="1376"/>
        <v>132580106.5049091</v>
      </c>
      <c r="J1906" s="23">
        <f t="shared" si="1377"/>
        <v>1086</v>
      </c>
      <c r="K1906" s="19">
        <f t="shared" si="1398"/>
        <v>225.0831931027827</v>
      </c>
      <c r="L1906" s="16">
        <f t="shared" si="1378"/>
        <v>156.8082856832213</v>
      </c>
      <c r="M1906" s="23">
        <f>M1905-IF($B1906="B",(Percent_Rent_In_Elsies*2.49%/12 * H1905)/K1905,0)+IF($B1906="D",N1906,0)+IF(B1906="D",AK1905)+IF(B1906="C",F1905*90%)-(Y1906-Y1905)-IF($B1906="A",Q1905/K1905) + IF($B1906="A",Q1905/K1905)</f>
        <v>-36977492.912541576</v>
      </c>
      <c r="N1906" s="23">
        <f t="shared" si="1379"/>
        <v>0</v>
      </c>
      <c r="O1906" s="22">
        <f t="shared" si="1380"/>
        <v>0</v>
      </c>
      <c r="P1906" s="22">
        <f t="shared" si="1411"/>
        <v>0</v>
      </c>
      <c r="Q1906" s="22">
        <f t="shared" si="1412"/>
        <v>0</v>
      </c>
      <c r="R1906" s="22">
        <f t="shared" si="1381"/>
        <v>277480727.28212917</v>
      </c>
      <c r="S1906" s="16">
        <f t="shared" si="1371"/>
        <v>0</v>
      </c>
      <c r="T1906" s="15">
        <f t="shared" si="1382"/>
        <v>0</v>
      </c>
      <c r="U1906" s="23">
        <f t="shared" si="1399"/>
        <v>1232791.8596930057</v>
      </c>
      <c r="V1906" s="23">
        <f t="shared" si="1400"/>
        <v>0</v>
      </c>
      <c r="W1906" s="23">
        <f t="shared" si="1413"/>
        <v>0</v>
      </c>
      <c r="X1906" s="23">
        <f t="shared" si="1401"/>
        <v>32972027.280217566</v>
      </c>
      <c r="Y1906" s="23">
        <f t="shared" si="1383"/>
        <v>13825559.361691331</v>
      </c>
      <c r="Z1906" s="3">
        <f t="shared" si="1384"/>
        <v>0</v>
      </c>
      <c r="AA1906" s="23">
        <f t="shared" si="1385"/>
        <v>59033390.685168296</v>
      </c>
      <c r="AB1906" s="26">
        <f t="shared" si="1402"/>
        <v>70086276.274228632</v>
      </c>
      <c r="AC1906" s="23">
        <f t="shared" si="1403"/>
        <v>74889487.274228647</v>
      </c>
      <c r="AD1906" s="23">
        <f t="shared" si="1409"/>
        <v>4803211</v>
      </c>
      <c r="AE1906" s="24">
        <f t="shared" si="1370"/>
        <v>70086276.274228647</v>
      </c>
      <c r="AF1906" s="3">
        <f t="shared" si="1404"/>
        <v>0</v>
      </c>
      <c r="AG1906" s="2">
        <f t="shared" si="1386"/>
        <v>0</v>
      </c>
      <c r="AH1906" s="2">
        <f t="shared" si="1387"/>
        <v>129.74500608829439</v>
      </c>
      <c r="AI1906" s="23">
        <f t="shared" si="1410"/>
        <v>9491017196.5012436</v>
      </c>
      <c r="AJ1906" s="23">
        <f t="shared" si="1388"/>
        <v>6219.922423797766</v>
      </c>
      <c r="AK1906" s="23">
        <f t="shared" si="1389"/>
        <v>0</v>
      </c>
      <c r="AL1906" s="23">
        <f t="shared" si="1414"/>
        <v>0</v>
      </c>
      <c r="AM1906" s="23">
        <f t="shared" si="1415"/>
        <v>0</v>
      </c>
      <c r="AN1906" s="16">
        <f t="shared" si="1405"/>
        <v>0</v>
      </c>
      <c r="AO1906" s="23">
        <f t="shared" si="1406"/>
        <v>0</v>
      </c>
      <c r="AP1906" s="22">
        <f t="shared" si="1407"/>
        <v>0</v>
      </c>
      <c r="AQ1906" s="30">
        <f t="shared" si="1390"/>
        <v>8859371489.5436325</v>
      </c>
      <c r="AR1906" s="28">
        <f t="shared" si="1391"/>
        <v>4275472784.7518201</v>
      </c>
      <c r="AS1906" s="25">
        <f t="shared" si="1392"/>
        <v>200337590.02425668</v>
      </c>
      <c r="AT1906" s="32">
        <f t="shared" si="1393"/>
        <v>0</v>
      </c>
      <c r="AU1906" s="23">
        <f t="shared" si="1394"/>
        <v>0</v>
      </c>
      <c r="AV1906" s="22">
        <f t="shared" si="1395"/>
        <v>1252234831.9260967</v>
      </c>
      <c r="AW1906" s="31">
        <f t="shared" si="1408"/>
        <v>6005525933.9843025</v>
      </c>
    </row>
    <row r="1907" spans="1:53" x14ac:dyDescent="0.25">
      <c r="A1907">
        <f t="shared" si="1416"/>
        <v>619</v>
      </c>
      <c r="B1907" t="s">
        <v>7</v>
      </c>
      <c r="C1907" s="27">
        <f t="shared" si="1373"/>
        <v>0</v>
      </c>
      <c r="D1907" s="27">
        <f t="shared" si="1396"/>
        <v>0</v>
      </c>
      <c r="E1907" s="27" t="b">
        <f t="shared" si="1372"/>
        <v>1</v>
      </c>
      <c r="F1907" s="29">
        <f t="shared" si="1374"/>
        <v>0</v>
      </c>
      <c r="G1907" s="27">
        <f t="shared" si="1397"/>
        <v>0</v>
      </c>
      <c r="H1907" s="22">
        <f t="shared" si="1375"/>
        <v>22733360854.764198</v>
      </c>
      <c r="I1907" s="23">
        <f t="shared" si="1376"/>
        <v>132580106.5049091</v>
      </c>
      <c r="J1907" s="23">
        <f t="shared" si="1377"/>
        <v>1086</v>
      </c>
      <c r="K1907" s="19">
        <f t="shared" si="1398"/>
        <v>225.0831931027827</v>
      </c>
      <c r="L1907" s="16">
        <f t="shared" si="1378"/>
        <v>156.8082856832213</v>
      </c>
      <c r="M1907" s="23">
        <f>M1906-IF($B1907="B",(Percent_Rent_In_Elsies*2.49%/12 * H1906)/K1906,0)+IF($B1907="D",N1907,0)+IF(B1907="D",AK1906)+IF(B1907="C",F1906*90%)-(Y1907-Y1906)-IF($B1907="A",Q1906/K1906) + IF($B1907="A",Q1906/K1906)</f>
        <v>-37082280.220566161</v>
      </c>
      <c r="N1907" s="23">
        <f t="shared" si="1379"/>
        <v>0</v>
      </c>
      <c r="O1907" s="22">
        <f t="shared" si="1380"/>
        <v>0</v>
      </c>
      <c r="P1907" s="22">
        <f t="shared" si="1411"/>
        <v>0</v>
      </c>
      <c r="Q1907" s="22">
        <f t="shared" si="1412"/>
        <v>0</v>
      </c>
      <c r="R1907" s="22">
        <f t="shared" si="1381"/>
        <v>254357333.34195173</v>
      </c>
      <c r="S1907" s="16">
        <f t="shared" si="1371"/>
        <v>23123393.940177429</v>
      </c>
      <c r="T1907" s="15">
        <f t="shared" si="1382"/>
        <v>0</v>
      </c>
      <c r="U1907" s="23">
        <f t="shared" si="1399"/>
        <v>1130059.2047185886</v>
      </c>
      <c r="V1907" s="23">
        <f t="shared" si="1400"/>
        <v>102732.65497441714</v>
      </c>
      <c r="W1907" s="23">
        <f t="shared" si="1413"/>
        <v>0</v>
      </c>
      <c r="X1907" s="23">
        <f t="shared" si="1401"/>
        <v>32972027.280217566</v>
      </c>
      <c r="Y1907" s="23">
        <f t="shared" si="1383"/>
        <v>13825559.361691331</v>
      </c>
      <c r="Z1907" s="3">
        <f t="shared" si="1384"/>
        <v>0</v>
      </c>
      <c r="AA1907" s="23">
        <f t="shared" si="1385"/>
        <v>59033390.685168296</v>
      </c>
      <c r="AB1907" s="26">
        <f t="shared" si="1402"/>
        <v>70086276.274228632</v>
      </c>
      <c r="AC1907" s="23">
        <f t="shared" si="1403"/>
        <v>74889487.274228647</v>
      </c>
      <c r="AD1907" s="23">
        <f t="shared" si="1409"/>
        <v>4803211</v>
      </c>
      <c r="AE1907" s="24">
        <f t="shared" ref="AE1907:AE1970" si="1417">AC1907-AD1907</f>
        <v>70086276.274228647</v>
      </c>
      <c r="AF1907" s="3">
        <f t="shared" si="1404"/>
        <v>0</v>
      </c>
      <c r="AG1907" s="2">
        <f t="shared" si="1386"/>
        <v>0</v>
      </c>
      <c r="AH1907" s="2">
        <f t="shared" si="1387"/>
        <v>129.74500608829442</v>
      </c>
      <c r="AI1907" s="23">
        <f t="shared" si="1410"/>
        <v>9491017196.5012436</v>
      </c>
      <c r="AJ1907" s="23">
        <f t="shared" si="1388"/>
        <v>6219.922423797766</v>
      </c>
      <c r="AK1907" s="23">
        <f t="shared" si="1389"/>
        <v>0</v>
      </c>
      <c r="AL1907" s="23">
        <f t="shared" si="1414"/>
        <v>2745104.9869003296</v>
      </c>
      <c r="AM1907" s="23">
        <f t="shared" si="1415"/>
        <v>2561151009.5550647</v>
      </c>
      <c r="AN1907" s="16">
        <f t="shared" si="1405"/>
        <v>0</v>
      </c>
      <c r="AO1907" s="23">
        <f t="shared" si="1406"/>
        <v>104787.30802458239</v>
      </c>
      <c r="AP1907" s="22">
        <f t="shared" si="1407"/>
        <v>23585861.886817854</v>
      </c>
      <c r="AQ1907" s="30">
        <f t="shared" si="1390"/>
        <v>8906342733.49123</v>
      </c>
      <c r="AR1907" s="28">
        <f t="shared" si="1391"/>
        <v>4298858166.8126001</v>
      </c>
      <c r="AS1907" s="25">
        <f t="shared" si="1392"/>
        <v>200337590.02425668</v>
      </c>
      <c r="AT1907" s="32">
        <f t="shared" si="1393"/>
        <v>0</v>
      </c>
      <c r="AU1907" s="23">
        <f t="shared" si="1394"/>
        <v>0</v>
      </c>
      <c r="AV1907" s="22">
        <f t="shared" si="1395"/>
        <v>1252234831.9260967</v>
      </c>
      <c r="AW1907" s="31">
        <f t="shared" si="1408"/>
        <v>6052497177.931901</v>
      </c>
    </row>
    <row r="1908" spans="1:53" s="21" customFormat="1" x14ac:dyDescent="0.25">
      <c r="A1908">
        <f t="shared" si="1416"/>
        <v>619</v>
      </c>
      <c r="B1908" t="s">
        <v>8</v>
      </c>
      <c r="C1908" s="27">
        <f t="shared" si="1373"/>
        <v>0</v>
      </c>
      <c r="D1908" s="27">
        <f t="shared" si="1396"/>
        <v>0</v>
      </c>
      <c r="E1908" s="27" t="b">
        <f t="shared" si="1372"/>
        <v>1</v>
      </c>
      <c r="F1908" s="29">
        <f t="shared" si="1374"/>
        <v>0</v>
      </c>
      <c r="G1908" s="27">
        <f t="shared" si="1397"/>
        <v>0</v>
      </c>
      <c r="H1908" s="22">
        <f t="shared" si="1375"/>
        <v>22733360854.764198</v>
      </c>
      <c r="I1908" s="23">
        <f t="shared" si="1376"/>
        <v>132580106.5049091</v>
      </c>
      <c r="J1908" s="23">
        <f t="shared" si="1377"/>
        <v>1086</v>
      </c>
      <c r="K1908" s="19">
        <f t="shared" si="1398"/>
        <v>225.0831931027827</v>
      </c>
      <c r="L1908" s="16">
        <f t="shared" si="1378"/>
        <v>156.8082856832213</v>
      </c>
      <c r="M1908" s="23">
        <f>M1907-IF($B1908="B",(Percent_Rent_In_Elsies*2.49%/12 * H1907)/K1907,0)+IF($B1908="D",N1908,0)+IF(B1908="D",AK1907)+IF(B1908="C",F1907*90%)-(Y1908-Y1907)-IF($B1908="A",Q1907/K1907) + IF($B1908="A",Q1907/K1907)</f>
        <v>-37082280.220566161</v>
      </c>
      <c r="N1908" s="23">
        <f t="shared" si="1379"/>
        <v>0</v>
      </c>
      <c r="O1908" s="22">
        <f t="shared" si="1380"/>
        <v>0</v>
      </c>
      <c r="P1908" s="22">
        <f t="shared" si="1411"/>
        <v>0</v>
      </c>
      <c r="Q1908" s="22">
        <f t="shared" si="1412"/>
        <v>0</v>
      </c>
      <c r="R1908" s="22">
        <f t="shared" si="1381"/>
        <v>277943195.2287696</v>
      </c>
      <c r="S1908" s="16">
        <f t="shared" si="1371"/>
        <v>23123393.940177429</v>
      </c>
      <c r="T1908" s="15">
        <f t="shared" si="1382"/>
        <v>0</v>
      </c>
      <c r="U1908" s="23">
        <f t="shared" si="1399"/>
        <v>1234846.5127431711</v>
      </c>
      <c r="V1908" s="23">
        <f t="shared" si="1400"/>
        <v>102732.65497441714</v>
      </c>
      <c r="W1908" s="23">
        <f t="shared" si="1413"/>
        <v>0</v>
      </c>
      <c r="X1908" s="23">
        <f t="shared" si="1401"/>
        <v>32972027.280217566</v>
      </c>
      <c r="Y1908" s="23">
        <f t="shared" si="1383"/>
        <v>13825559.361691331</v>
      </c>
      <c r="Z1908" s="3">
        <f t="shared" si="1384"/>
        <v>0</v>
      </c>
      <c r="AA1908" s="23">
        <f t="shared" si="1385"/>
        <v>59033390.685168296</v>
      </c>
      <c r="AB1908" s="26">
        <f t="shared" si="1402"/>
        <v>70086276.274228632</v>
      </c>
      <c r="AC1908" s="23">
        <f t="shared" si="1403"/>
        <v>74889487.274228647</v>
      </c>
      <c r="AD1908" s="23">
        <f t="shared" si="1409"/>
        <v>4803211</v>
      </c>
      <c r="AE1908" s="24">
        <f t="shared" si="1417"/>
        <v>70086276.274228647</v>
      </c>
      <c r="AF1908" s="3">
        <f t="shared" si="1404"/>
        <v>1E-4</v>
      </c>
      <c r="AG1908" s="2">
        <f t="shared" si="1386"/>
        <v>0</v>
      </c>
      <c r="AH1908" s="2">
        <f t="shared" si="1387"/>
        <v>129.74500608829442</v>
      </c>
      <c r="AI1908" s="23">
        <f t="shared" si="1410"/>
        <v>9491017196.5012436</v>
      </c>
      <c r="AJ1908" s="23">
        <f t="shared" si="1388"/>
        <v>6219.922423797766</v>
      </c>
      <c r="AK1908" s="23">
        <f t="shared" si="1389"/>
        <v>59845.576286194242</v>
      </c>
      <c r="AL1908" s="23">
        <f t="shared" si="1414"/>
        <v>0</v>
      </c>
      <c r="AM1908" s="23">
        <f t="shared" si="1415"/>
        <v>0</v>
      </c>
      <c r="AN1908" s="16">
        <f t="shared" si="1405"/>
        <v>0</v>
      </c>
      <c r="AO1908" s="23">
        <f t="shared" si="1406"/>
        <v>0</v>
      </c>
      <c r="AP1908" s="22">
        <f t="shared" si="1407"/>
        <v>0</v>
      </c>
      <c r="AQ1908" s="30">
        <f t="shared" si="1390"/>
        <v>8906342733.49123</v>
      </c>
      <c r="AR1908" s="28">
        <f t="shared" si="1391"/>
        <v>4298858166.8126001</v>
      </c>
      <c r="AS1908" s="25">
        <f t="shared" si="1392"/>
        <v>200337590.02425668</v>
      </c>
      <c r="AT1908" s="32">
        <f t="shared" si="1393"/>
        <v>0</v>
      </c>
      <c r="AU1908" s="23">
        <f t="shared" si="1394"/>
        <v>0</v>
      </c>
      <c r="AV1908" s="22">
        <f t="shared" si="1395"/>
        <v>1252234831.9260967</v>
      </c>
      <c r="AW1908" s="31">
        <f t="shared" si="1408"/>
        <v>6052497177.931901</v>
      </c>
      <c r="AX1908"/>
      <c r="AY1908"/>
      <c r="AZ1908"/>
      <c r="BA1908"/>
    </row>
    <row r="1909" spans="1:53" s="21" customFormat="1" x14ac:dyDescent="0.25">
      <c r="A1909">
        <f t="shared" si="1416"/>
        <v>619</v>
      </c>
      <c r="B1909" t="s">
        <v>9</v>
      </c>
      <c r="C1909" s="27">
        <f t="shared" si="1373"/>
        <v>0</v>
      </c>
      <c r="D1909" s="27">
        <f t="shared" si="1396"/>
        <v>0</v>
      </c>
      <c r="E1909" s="27" t="b">
        <f t="shared" si="1372"/>
        <v>1</v>
      </c>
      <c r="F1909" s="29">
        <f t="shared" si="1374"/>
        <v>0</v>
      </c>
      <c r="G1909" s="27">
        <f t="shared" si="1397"/>
        <v>0</v>
      </c>
      <c r="H1909" s="22">
        <f t="shared" si="1375"/>
        <v>22733360854.764198</v>
      </c>
      <c r="I1909" s="23">
        <f t="shared" si="1376"/>
        <v>132580106.5049091</v>
      </c>
      <c r="J1909" s="23">
        <f t="shared" si="1377"/>
        <v>1086</v>
      </c>
      <c r="K1909" s="19">
        <f t="shared" si="1398"/>
        <v>225.0831931027827</v>
      </c>
      <c r="L1909" s="16">
        <f t="shared" si="1378"/>
        <v>156.8082856832213</v>
      </c>
      <c r="M1909" s="23">
        <f>M1908-IF($B1909="B",(Percent_Rent_In_Elsies*2.49%/12 * H1908)/K1908,0)+IF($B1909="D",N1909,0)+IF(B1909="D",AK1908)+IF(B1909="C",F1908*90%)-(Y1909-Y1908)-IF($B1909="A",Q1908/K1908) + IF($B1909="A",Q1908/K1908)</f>
        <v>-37022434.644279964</v>
      </c>
      <c r="N1909" s="23">
        <f t="shared" si="1379"/>
        <v>0</v>
      </c>
      <c r="O1909" s="22">
        <f t="shared" si="1380"/>
        <v>16155555.961631875</v>
      </c>
      <c r="P1909" s="22">
        <f t="shared" si="1411"/>
        <v>0</v>
      </c>
      <c r="Q1909" s="22">
        <f t="shared" si="1412"/>
        <v>0</v>
      </c>
      <c r="R1909" s="22">
        <f t="shared" si="1381"/>
        <v>277943195.2287696</v>
      </c>
      <c r="S1909" s="16">
        <f t="shared" si="1371"/>
        <v>0</v>
      </c>
      <c r="T1909" s="15">
        <f t="shared" si="1382"/>
        <v>6967837.978545554</v>
      </c>
      <c r="U1909" s="23">
        <f t="shared" si="1399"/>
        <v>1234846.5127431711</v>
      </c>
      <c r="V1909" s="23">
        <f t="shared" si="1400"/>
        <v>0</v>
      </c>
      <c r="W1909" s="23">
        <f t="shared" si="1413"/>
        <v>102732.65497441714</v>
      </c>
      <c r="X1909" s="23">
        <f t="shared" si="1401"/>
        <v>32972027.280217566</v>
      </c>
      <c r="Y1909" s="23">
        <f t="shared" si="1383"/>
        <v>13825559.361691331</v>
      </c>
      <c r="Z1909" s="3">
        <f t="shared" si="1384"/>
        <v>0</v>
      </c>
      <c r="AA1909" s="23">
        <f t="shared" si="1385"/>
        <v>58973545.108882099</v>
      </c>
      <c r="AB1909" s="26">
        <f t="shared" si="1402"/>
        <v>70086276.274228632</v>
      </c>
      <c r="AC1909" s="23">
        <f t="shared" si="1403"/>
        <v>74889487.274228647</v>
      </c>
      <c r="AD1909" s="23">
        <f t="shared" si="1409"/>
        <v>4803211</v>
      </c>
      <c r="AE1909" s="24">
        <f t="shared" si="1417"/>
        <v>70086276.274228647</v>
      </c>
      <c r="AF1909" s="3">
        <f t="shared" si="1404"/>
        <v>0</v>
      </c>
      <c r="AG1909" s="2">
        <f t="shared" si="1386"/>
        <v>0</v>
      </c>
      <c r="AH1909" s="2">
        <f t="shared" si="1387"/>
        <v>129.74500608829442</v>
      </c>
      <c r="AI1909" s="23">
        <f t="shared" si="1410"/>
        <v>9481395601.2129765</v>
      </c>
      <c r="AJ1909" s="23">
        <f t="shared" si="1388"/>
        <v>6219.922423797766</v>
      </c>
      <c r="AK1909" s="23">
        <f t="shared" si="1389"/>
        <v>0</v>
      </c>
      <c r="AL1909" s="23">
        <f t="shared" si="1414"/>
        <v>0</v>
      </c>
      <c r="AM1909" s="23">
        <f t="shared" si="1415"/>
        <v>0</v>
      </c>
      <c r="AN1909" s="16">
        <f t="shared" si="1405"/>
        <v>0</v>
      </c>
      <c r="AO1909" s="23">
        <f t="shared" si="1406"/>
        <v>0</v>
      </c>
      <c r="AP1909" s="22">
        <f t="shared" si="1407"/>
        <v>0</v>
      </c>
      <c r="AQ1909" s="30">
        <f t="shared" si="1390"/>
        <v>8906342733.49123</v>
      </c>
      <c r="AR1909" s="28">
        <f t="shared" si="1391"/>
        <v>4298858166.8126001</v>
      </c>
      <c r="AS1909" s="25">
        <f t="shared" si="1392"/>
        <v>200337590.02425668</v>
      </c>
      <c r="AT1909" s="32">
        <f t="shared" si="1393"/>
        <v>0</v>
      </c>
      <c r="AU1909" s="23">
        <f t="shared" si="1394"/>
        <v>0</v>
      </c>
      <c r="AV1909" s="22">
        <f t="shared" si="1395"/>
        <v>1252234831.9260967</v>
      </c>
      <c r="AW1909" s="31">
        <f t="shared" si="1408"/>
        <v>6052497177.931901</v>
      </c>
      <c r="AX1909"/>
      <c r="AY1909"/>
      <c r="AZ1909"/>
      <c r="BA1909"/>
    </row>
    <row r="1910" spans="1:53" x14ac:dyDescent="0.25">
      <c r="A1910" s="21">
        <f t="shared" si="1416"/>
        <v>619</v>
      </c>
      <c r="B1910" s="21" t="s">
        <v>28</v>
      </c>
      <c r="C1910" s="27">
        <f t="shared" si="1373"/>
        <v>0</v>
      </c>
      <c r="D1910" s="27">
        <f t="shared" si="1396"/>
        <v>0</v>
      </c>
      <c r="E1910" s="27" t="b">
        <f t="shared" si="1372"/>
        <v>1</v>
      </c>
      <c r="F1910" s="29">
        <f t="shared" si="1374"/>
        <v>0</v>
      </c>
      <c r="G1910" s="27">
        <f t="shared" si="1397"/>
        <v>0</v>
      </c>
      <c r="H1910" s="22">
        <f t="shared" si="1375"/>
        <v>22733360854.764198</v>
      </c>
      <c r="I1910" s="23">
        <f t="shared" si="1376"/>
        <v>132580106.5049091</v>
      </c>
      <c r="J1910" s="23">
        <f t="shared" si="1377"/>
        <v>1086</v>
      </c>
      <c r="K1910" s="19">
        <f t="shared" si="1398"/>
        <v>225.0831931027827</v>
      </c>
      <c r="L1910" s="16">
        <f t="shared" si="1378"/>
        <v>156.8082856832213</v>
      </c>
      <c r="M1910" s="23">
        <f>M1909-IF($B1910="B",(Percent_Rent_In_Elsies*2.49%/12 * H1909)/K1909,0)+IF($B1910="D",N1910,0)+IF(B1910="D",AK1909)+IF(B1910="C",F1909*90%)-(Y1910-Y1909)-IF($B1910="A",Q1909/K1909) + IF($B1910="A",Q1909/K1909)</f>
        <v>-37022434.644279964</v>
      </c>
      <c r="N1910" s="23">
        <f t="shared" si="1379"/>
        <v>0</v>
      </c>
      <c r="O1910" s="22">
        <f t="shared" si="1380"/>
        <v>0</v>
      </c>
      <c r="P1910" s="22">
        <f t="shared" si="1411"/>
        <v>16155555.961631875</v>
      </c>
      <c r="Q1910" s="22">
        <f t="shared" si="1412"/>
        <v>0</v>
      </c>
      <c r="R1910" s="22">
        <f t="shared" si="1381"/>
        <v>277943195.2287696</v>
      </c>
      <c r="S1910" s="16">
        <f t="shared" si="1371"/>
        <v>0</v>
      </c>
      <c r="T1910" s="15">
        <f t="shared" si="1382"/>
        <v>0</v>
      </c>
      <c r="U1910" s="23">
        <f t="shared" si="1399"/>
        <v>1234846.5127431711</v>
      </c>
      <c r="V1910" s="23">
        <f t="shared" si="1400"/>
        <v>0</v>
      </c>
      <c r="W1910" s="23">
        <f t="shared" si="1413"/>
        <v>0</v>
      </c>
      <c r="X1910" s="23">
        <f t="shared" si="1401"/>
        <v>32972027.280217566</v>
      </c>
      <c r="Y1910" s="23">
        <f t="shared" si="1383"/>
        <v>13825559.361691331</v>
      </c>
      <c r="Z1910" s="3">
        <f t="shared" si="1384"/>
        <v>5136.6327487208582</v>
      </c>
      <c r="AA1910" s="23">
        <f t="shared" si="1385"/>
        <v>59050594.600112915</v>
      </c>
      <c r="AB1910" s="26">
        <f t="shared" si="1402"/>
        <v>70086276.274228632</v>
      </c>
      <c r="AC1910" s="23">
        <f t="shared" si="1403"/>
        <v>74889487.274228647</v>
      </c>
      <c r="AD1910" s="23">
        <f t="shared" si="1409"/>
        <v>4803211</v>
      </c>
      <c r="AE1910" s="24">
        <f t="shared" si="1417"/>
        <v>70086276.274228647</v>
      </c>
      <c r="AF1910" s="3">
        <f t="shared" si="1404"/>
        <v>0</v>
      </c>
      <c r="AG1910" s="2">
        <f t="shared" si="1386"/>
        <v>616395929.84650302</v>
      </c>
      <c r="AH1910" s="2">
        <f t="shared" si="1387"/>
        <v>129.74500608829442</v>
      </c>
      <c r="AI1910" s="23">
        <f t="shared" si="1410"/>
        <v>9493783133.7223892</v>
      </c>
      <c r="AJ1910" s="23">
        <f t="shared" si="1388"/>
        <v>6219.922423797766</v>
      </c>
      <c r="AK1910" s="23">
        <f t="shared" si="1389"/>
        <v>0</v>
      </c>
      <c r="AL1910" s="23">
        <f t="shared" si="1414"/>
        <v>0</v>
      </c>
      <c r="AM1910" s="23">
        <f t="shared" si="1415"/>
        <v>0</v>
      </c>
      <c r="AN1910" s="16">
        <f t="shared" si="1405"/>
        <v>0</v>
      </c>
      <c r="AO1910" s="23">
        <f t="shared" si="1406"/>
        <v>0</v>
      </c>
      <c r="AP1910" s="22">
        <f t="shared" si="1407"/>
        <v>0</v>
      </c>
      <c r="AQ1910" s="30">
        <f t="shared" si="1390"/>
        <v>8906342733.49123</v>
      </c>
      <c r="AR1910" s="28">
        <f t="shared" si="1391"/>
        <v>4298858166.8126001</v>
      </c>
      <c r="AS1910" s="25">
        <f t="shared" si="1392"/>
        <v>200337590.02425668</v>
      </c>
      <c r="AT1910" s="32">
        <f t="shared" si="1393"/>
        <v>10273.265497441716</v>
      </c>
      <c r="AU1910" s="23">
        <f t="shared" si="1394"/>
        <v>10273.265497441716</v>
      </c>
      <c r="AV1910" s="22">
        <f t="shared" si="1395"/>
        <v>1259202669.9046423</v>
      </c>
      <c r="AW1910" s="31">
        <f t="shared" si="1408"/>
        <v>6052497177.9319</v>
      </c>
    </row>
    <row r="1911" spans="1:53" x14ac:dyDescent="0.25">
      <c r="A1911">
        <f t="shared" si="1416"/>
        <v>620</v>
      </c>
      <c r="B1911" t="s">
        <v>6</v>
      </c>
      <c r="C1911" s="27">
        <f t="shared" si="1373"/>
        <v>0</v>
      </c>
      <c r="D1911" s="27">
        <f t="shared" si="1396"/>
        <v>0</v>
      </c>
      <c r="E1911" s="27" t="b">
        <f t="shared" si="1372"/>
        <v>1</v>
      </c>
      <c r="F1911" s="29">
        <f t="shared" si="1374"/>
        <v>0</v>
      </c>
      <c r="G1911" s="27">
        <f t="shared" si="1397"/>
        <v>0</v>
      </c>
      <c r="H1911" s="22">
        <f t="shared" si="1375"/>
        <v>22771249789.522141</v>
      </c>
      <c r="I1911" s="23">
        <f t="shared" si="1376"/>
        <v>132580106.5049091</v>
      </c>
      <c r="J1911" s="23">
        <f t="shared" si="1377"/>
        <v>1086</v>
      </c>
      <c r="K1911" s="19">
        <f t="shared" si="1398"/>
        <v>225.0831931027827</v>
      </c>
      <c r="L1911" s="16">
        <f t="shared" si="1378"/>
        <v>157.06963282602666</v>
      </c>
      <c r="M1911" s="23">
        <f>M1910-IF($B1911="B",(Percent_Rent_In_Elsies*2.49%/12 * H1910)/K1910,0)+IF($B1911="D",N1911,0)+IF(B1911="D",AK1910)+IF(B1911="C",F1910*90%)-(Y1911-Y1910)-IF($B1911="A",Q1910/K1910) + IF($B1911="A",Q1910/K1910)</f>
        <v>-37022434.644279964</v>
      </c>
      <c r="N1911" s="23">
        <f t="shared" si="1379"/>
        <v>0</v>
      </c>
      <c r="O1911" s="22">
        <f t="shared" si="1380"/>
        <v>0</v>
      </c>
      <c r="P1911" s="22">
        <f t="shared" si="1411"/>
        <v>0</v>
      </c>
      <c r="Q1911" s="22">
        <f t="shared" si="1412"/>
        <v>0</v>
      </c>
      <c r="R1911" s="22">
        <f t="shared" si="1381"/>
        <v>277943195.2287696</v>
      </c>
      <c r="S1911" s="16">
        <f t="shared" si="1371"/>
        <v>0</v>
      </c>
      <c r="T1911" s="15">
        <f t="shared" si="1382"/>
        <v>0</v>
      </c>
      <c r="U1911" s="23">
        <f t="shared" si="1399"/>
        <v>1234846.5127431711</v>
      </c>
      <c r="V1911" s="23">
        <f t="shared" si="1400"/>
        <v>0</v>
      </c>
      <c r="W1911" s="23">
        <f t="shared" si="1413"/>
        <v>0</v>
      </c>
      <c r="X1911" s="23">
        <f t="shared" si="1401"/>
        <v>32997710.44396117</v>
      </c>
      <c r="Y1911" s="23">
        <f t="shared" si="1383"/>
        <v>13825559.361691331</v>
      </c>
      <c r="Z1911" s="3">
        <f t="shared" si="1384"/>
        <v>0</v>
      </c>
      <c r="AA1911" s="23">
        <f t="shared" si="1385"/>
        <v>59050594.600112915</v>
      </c>
      <c r="AB1911" s="26">
        <f t="shared" si="1402"/>
        <v>70086276.274228632</v>
      </c>
      <c r="AC1911" s="23">
        <f t="shared" si="1403"/>
        <v>74889487.274228647</v>
      </c>
      <c r="AD1911" s="23">
        <f t="shared" si="1409"/>
        <v>4803211</v>
      </c>
      <c r="AE1911" s="24">
        <f t="shared" si="1417"/>
        <v>70086276.274228647</v>
      </c>
      <c r="AF1911" s="3">
        <f t="shared" si="1404"/>
        <v>0</v>
      </c>
      <c r="AG1911" s="2">
        <f t="shared" si="1386"/>
        <v>0</v>
      </c>
      <c r="AH1911" s="2">
        <f t="shared" si="1387"/>
        <v>129.96124776510825</v>
      </c>
      <c r="AI1911" s="23">
        <f t="shared" si="1410"/>
        <v>9493783133.7223892</v>
      </c>
      <c r="AJ1911" s="23">
        <f t="shared" si="1388"/>
        <v>6219.922423797766</v>
      </c>
      <c r="AK1911" s="23">
        <f t="shared" si="1389"/>
        <v>0</v>
      </c>
      <c r="AL1911" s="23">
        <f t="shared" si="1414"/>
        <v>0</v>
      </c>
      <c r="AM1911" s="23">
        <f t="shared" si="1415"/>
        <v>0</v>
      </c>
      <c r="AN1911" s="16">
        <f t="shared" si="1405"/>
        <v>0</v>
      </c>
      <c r="AO1911" s="23">
        <f t="shared" si="1406"/>
        <v>0</v>
      </c>
      <c r="AP1911" s="22">
        <f t="shared" si="1407"/>
        <v>0</v>
      </c>
      <c r="AQ1911" s="30">
        <f t="shared" si="1390"/>
        <v>8906342733.49123</v>
      </c>
      <c r="AR1911" s="28">
        <f t="shared" si="1391"/>
        <v>4298858166.8126001</v>
      </c>
      <c r="AS1911" s="25">
        <f t="shared" si="1392"/>
        <v>200337590.02425668</v>
      </c>
      <c r="AT1911" s="32">
        <f t="shared" si="1393"/>
        <v>0</v>
      </c>
      <c r="AU1911" s="23">
        <f t="shared" si="1394"/>
        <v>0</v>
      </c>
      <c r="AV1911" s="22">
        <f t="shared" si="1395"/>
        <v>1259202669.9046423</v>
      </c>
      <c r="AW1911" s="31">
        <f t="shared" si="1408"/>
        <v>6036341621.9702682</v>
      </c>
    </row>
    <row r="1912" spans="1:53" x14ac:dyDescent="0.25">
      <c r="A1912">
        <f t="shared" si="1416"/>
        <v>620</v>
      </c>
      <c r="B1912" t="s">
        <v>7</v>
      </c>
      <c r="C1912" s="27">
        <f t="shared" si="1373"/>
        <v>0</v>
      </c>
      <c r="D1912" s="27">
        <f t="shared" si="1396"/>
        <v>0</v>
      </c>
      <c r="E1912" s="27" t="b">
        <f t="shared" si="1372"/>
        <v>1</v>
      </c>
      <c r="F1912" s="29">
        <f t="shared" si="1374"/>
        <v>0</v>
      </c>
      <c r="G1912" s="27">
        <f t="shared" si="1397"/>
        <v>0</v>
      </c>
      <c r="H1912" s="22">
        <f t="shared" si="1375"/>
        <v>22771249789.522141</v>
      </c>
      <c r="I1912" s="23">
        <f t="shared" si="1376"/>
        <v>132580106.5049091</v>
      </c>
      <c r="J1912" s="23">
        <f t="shared" si="1377"/>
        <v>1086</v>
      </c>
      <c r="K1912" s="19">
        <f t="shared" si="1398"/>
        <v>225.0831931027827</v>
      </c>
      <c r="L1912" s="16">
        <f t="shared" si="1378"/>
        <v>157.06963282602666</v>
      </c>
      <c r="M1912" s="23">
        <f>M1911-IF($B1912="B",(Percent_Rent_In_Elsies*2.49%/12 * H1911)/K1911,0)+IF($B1912="D",N1912,0)+IF(B1912="D",AK1911)+IF(B1912="C",F1911*90%)-(Y1912-Y1911)-IF($B1912="A",Q1911/K1911) + IF($B1912="A",Q1911/K1911)</f>
        <v>-37127396.59781792</v>
      </c>
      <c r="N1912" s="23">
        <f t="shared" si="1379"/>
        <v>0</v>
      </c>
      <c r="O1912" s="22">
        <f t="shared" si="1380"/>
        <v>0</v>
      </c>
      <c r="P1912" s="22">
        <f t="shared" si="1411"/>
        <v>0</v>
      </c>
      <c r="Q1912" s="22">
        <f t="shared" si="1412"/>
        <v>0</v>
      </c>
      <c r="R1912" s="22">
        <f t="shared" si="1381"/>
        <v>254781262.29303879</v>
      </c>
      <c r="S1912" s="16">
        <f t="shared" si="1371"/>
        <v>23161932.9357308</v>
      </c>
      <c r="T1912" s="15">
        <f t="shared" si="1382"/>
        <v>0</v>
      </c>
      <c r="U1912" s="23">
        <f t="shared" si="1399"/>
        <v>1131942.6366812401</v>
      </c>
      <c r="V1912" s="23">
        <f t="shared" si="1400"/>
        <v>102903.87606193092</v>
      </c>
      <c r="W1912" s="23">
        <f t="shared" si="1413"/>
        <v>0</v>
      </c>
      <c r="X1912" s="23">
        <f t="shared" si="1401"/>
        <v>32997710.44396117</v>
      </c>
      <c r="Y1912" s="23">
        <f t="shared" si="1383"/>
        <v>13825559.361691331</v>
      </c>
      <c r="Z1912" s="3">
        <f t="shared" si="1384"/>
        <v>0</v>
      </c>
      <c r="AA1912" s="23">
        <f t="shared" si="1385"/>
        <v>59050594.600112915</v>
      </c>
      <c r="AB1912" s="26">
        <f t="shared" si="1402"/>
        <v>70086276.274228618</v>
      </c>
      <c r="AC1912" s="23">
        <f t="shared" si="1403"/>
        <v>74889487.274228647</v>
      </c>
      <c r="AD1912" s="23">
        <f t="shared" si="1409"/>
        <v>4803211</v>
      </c>
      <c r="AE1912" s="24">
        <f t="shared" si="1417"/>
        <v>70086276.274228647</v>
      </c>
      <c r="AF1912" s="3">
        <f t="shared" si="1404"/>
        <v>0</v>
      </c>
      <c r="AG1912" s="2">
        <f t="shared" si="1386"/>
        <v>0</v>
      </c>
      <c r="AH1912" s="2">
        <f t="shared" si="1387"/>
        <v>129.96124776510825</v>
      </c>
      <c r="AI1912" s="23">
        <f t="shared" si="1410"/>
        <v>9493783133.7223892</v>
      </c>
      <c r="AJ1912" s="23">
        <f t="shared" si="1388"/>
        <v>6219.922423797766</v>
      </c>
      <c r="AK1912" s="23">
        <f t="shared" si="1389"/>
        <v>0</v>
      </c>
      <c r="AL1912" s="23">
        <f t="shared" si="1414"/>
        <v>2765937.2211456299</v>
      </c>
      <c r="AM1912" s="23">
        <f t="shared" si="1415"/>
        <v>2580587241.6930876</v>
      </c>
      <c r="AN1912" s="16">
        <f t="shared" si="1405"/>
        <v>0</v>
      </c>
      <c r="AO1912" s="23">
        <f t="shared" si="1406"/>
        <v>104961.95353795672</v>
      </c>
      <c r="AP1912" s="22">
        <f t="shared" si="1407"/>
        <v>23625171.656629223</v>
      </c>
      <c r="AQ1912" s="30">
        <f t="shared" si="1390"/>
        <v>8953392262.8454075</v>
      </c>
      <c r="AR1912" s="28">
        <f t="shared" si="1391"/>
        <v>4322282524.510148</v>
      </c>
      <c r="AS1912" s="25">
        <f t="shared" si="1392"/>
        <v>200337590.02425668</v>
      </c>
      <c r="AT1912" s="32">
        <f t="shared" si="1393"/>
        <v>0</v>
      </c>
      <c r="AU1912" s="23">
        <f t="shared" si="1394"/>
        <v>0</v>
      </c>
      <c r="AV1912" s="22">
        <f t="shared" si="1395"/>
        <v>1259202669.9046423</v>
      </c>
      <c r="AW1912" s="31">
        <f t="shared" si="1408"/>
        <v>6083391151.3244457</v>
      </c>
    </row>
    <row r="1913" spans="1:53" x14ac:dyDescent="0.25">
      <c r="A1913">
        <f t="shared" si="1416"/>
        <v>620</v>
      </c>
      <c r="B1913" t="s">
        <v>8</v>
      </c>
      <c r="C1913" s="27">
        <f t="shared" si="1373"/>
        <v>0</v>
      </c>
      <c r="D1913" s="27">
        <f t="shared" si="1396"/>
        <v>0</v>
      </c>
      <c r="E1913" s="27" t="b">
        <f t="shared" si="1372"/>
        <v>1</v>
      </c>
      <c r="F1913" s="29">
        <f t="shared" si="1374"/>
        <v>0</v>
      </c>
      <c r="G1913" s="27">
        <f t="shared" si="1397"/>
        <v>0</v>
      </c>
      <c r="H1913" s="22">
        <f t="shared" si="1375"/>
        <v>22771249789.522141</v>
      </c>
      <c r="I1913" s="23">
        <f t="shared" si="1376"/>
        <v>132580106.5049091</v>
      </c>
      <c r="J1913" s="23">
        <f t="shared" si="1377"/>
        <v>1086</v>
      </c>
      <c r="K1913" s="19">
        <f t="shared" si="1398"/>
        <v>225.0831931027827</v>
      </c>
      <c r="L1913" s="16">
        <f t="shared" si="1378"/>
        <v>157.06963282602666</v>
      </c>
      <c r="M1913" s="23">
        <f>M1912-IF($B1913="B",(Percent_Rent_In_Elsies*2.49%/12 * H1912)/K1912,0)+IF($B1913="D",N1913,0)+IF(B1913="D",AK1912)+IF(B1913="C",F1912*90%)-(Y1913-Y1912)-IF($B1913="A",Q1912/K1912) + IF($B1913="A",Q1912/K1912)</f>
        <v>-37127396.59781792</v>
      </c>
      <c r="N1913" s="23">
        <f t="shared" si="1379"/>
        <v>0</v>
      </c>
      <c r="O1913" s="22">
        <f t="shared" si="1380"/>
        <v>0</v>
      </c>
      <c r="P1913" s="22">
        <f t="shared" si="1411"/>
        <v>0</v>
      </c>
      <c r="Q1913" s="22">
        <f t="shared" si="1412"/>
        <v>0</v>
      </c>
      <c r="R1913" s="22">
        <f t="shared" si="1381"/>
        <v>278406433.94966799</v>
      </c>
      <c r="S1913" s="16">
        <f t="shared" si="1371"/>
        <v>23161932.9357308</v>
      </c>
      <c r="T1913" s="15">
        <f t="shared" si="1382"/>
        <v>0</v>
      </c>
      <c r="U1913" s="23">
        <f t="shared" si="1399"/>
        <v>1236904.5902191969</v>
      </c>
      <c r="V1913" s="23">
        <f t="shared" si="1400"/>
        <v>102903.87606193092</v>
      </c>
      <c r="W1913" s="23">
        <f t="shared" si="1413"/>
        <v>0</v>
      </c>
      <c r="X1913" s="23">
        <f t="shared" si="1401"/>
        <v>32997710.44396117</v>
      </c>
      <c r="Y1913" s="23">
        <f t="shared" si="1383"/>
        <v>13825559.361691331</v>
      </c>
      <c r="Z1913" s="3">
        <f t="shared" si="1384"/>
        <v>0</v>
      </c>
      <c r="AA1913" s="23">
        <f t="shared" si="1385"/>
        <v>59050594.600112915</v>
      </c>
      <c r="AB1913" s="26">
        <f t="shared" si="1402"/>
        <v>70086276.274228632</v>
      </c>
      <c r="AC1913" s="23">
        <f t="shared" si="1403"/>
        <v>74889487.274228647</v>
      </c>
      <c r="AD1913" s="23">
        <f t="shared" si="1409"/>
        <v>4803211</v>
      </c>
      <c r="AE1913" s="24">
        <f t="shared" si="1417"/>
        <v>70086276.274228647</v>
      </c>
      <c r="AF1913" s="3">
        <f t="shared" si="1404"/>
        <v>1E-4</v>
      </c>
      <c r="AG1913" s="2">
        <f t="shared" si="1386"/>
        <v>0</v>
      </c>
      <c r="AH1913" s="2">
        <f t="shared" si="1387"/>
        <v>129.96124776510825</v>
      </c>
      <c r="AI1913" s="23">
        <f t="shared" si="1410"/>
        <v>9493783133.7223892</v>
      </c>
      <c r="AJ1913" s="23">
        <f t="shared" si="1388"/>
        <v>6219.922423797766</v>
      </c>
      <c r="AK1913" s="23">
        <f t="shared" si="1389"/>
        <v>59844.327049854815</v>
      </c>
      <c r="AL1913" s="23">
        <f t="shared" si="1414"/>
        <v>0</v>
      </c>
      <c r="AM1913" s="23">
        <f t="shared" si="1415"/>
        <v>0</v>
      </c>
      <c r="AN1913" s="16">
        <f t="shared" si="1405"/>
        <v>0</v>
      </c>
      <c r="AO1913" s="23">
        <f t="shared" si="1406"/>
        <v>0</v>
      </c>
      <c r="AP1913" s="22">
        <f t="shared" si="1407"/>
        <v>0</v>
      </c>
      <c r="AQ1913" s="30">
        <f t="shared" si="1390"/>
        <v>8953392262.8454075</v>
      </c>
      <c r="AR1913" s="28">
        <f t="shared" si="1391"/>
        <v>4322282524.510148</v>
      </c>
      <c r="AS1913" s="25">
        <f t="shared" si="1392"/>
        <v>200337590.02425668</v>
      </c>
      <c r="AT1913" s="32">
        <f t="shared" si="1393"/>
        <v>0</v>
      </c>
      <c r="AU1913" s="23">
        <f t="shared" si="1394"/>
        <v>0</v>
      </c>
      <c r="AV1913" s="22">
        <f t="shared" si="1395"/>
        <v>1259202669.9046423</v>
      </c>
      <c r="AW1913" s="31">
        <f t="shared" si="1408"/>
        <v>6083391151.3244457</v>
      </c>
    </row>
    <row r="1914" spans="1:53" x14ac:dyDescent="0.25">
      <c r="A1914">
        <f t="shared" si="1416"/>
        <v>620</v>
      </c>
      <c r="B1914" t="s">
        <v>9</v>
      </c>
      <c r="C1914" s="27">
        <f t="shared" si="1373"/>
        <v>0</v>
      </c>
      <c r="D1914" s="27">
        <f t="shared" si="1396"/>
        <v>0</v>
      </c>
      <c r="E1914" s="27" t="b">
        <f t="shared" si="1372"/>
        <v>1</v>
      </c>
      <c r="F1914" s="29">
        <f t="shared" si="1374"/>
        <v>0</v>
      </c>
      <c r="G1914" s="27">
        <f t="shared" si="1397"/>
        <v>0</v>
      </c>
      <c r="H1914" s="22">
        <f t="shared" si="1375"/>
        <v>22771249789.522141</v>
      </c>
      <c r="I1914" s="23">
        <f t="shared" si="1376"/>
        <v>132580106.5049091</v>
      </c>
      <c r="J1914" s="23">
        <f t="shared" si="1377"/>
        <v>1086</v>
      </c>
      <c r="K1914" s="19">
        <f t="shared" si="1398"/>
        <v>225.0831931027827</v>
      </c>
      <c r="L1914" s="16">
        <f t="shared" si="1378"/>
        <v>157.06963282602666</v>
      </c>
      <c r="M1914" s="23">
        <f>M1913-IF($B1914="B",(Percent_Rent_In_Elsies*2.49%/12 * H1913)/K1913,0)+IF($B1914="D",N1914,0)+IF(B1914="D",AK1913)+IF(B1914="C",F1913*90%)-(Y1914-Y1913)-IF($B1914="A",Q1913/K1913) + IF($B1914="A",Q1913/K1913)</f>
        <v>-37067552.270768069</v>
      </c>
      <c r="N1914" s="23">
        <f t="shared" si="1379"/>
        <v>0</v>
      </c>
      <c r="O1914" s="22">
        <f t="shared" si="1380"/>
        <v>16182481.892192982</v>
      </c>
      <c r="P1914" s="22">
        <f t="shared" si="1411"/>
        <v>0</v>
      </c>
      <c r="Q1914" s="22">
        <f t="shared" si="1412"/>
        <v>0</v>
      </c>
      <c r="R1914" s="22">
        <f t="shared" si="1381"/>
        <v>278406433.94966799</v>
      </c>
      <c r="S1914" s="16">
        <f t="shared" si="1371"/>
        <v>0</v>
      </c>
      <c r="T1914" s="15">
        <f t="shared" si="1382"/>
        <v>6979451.0435378179</v>
      </c>
      <c r="U1914" s="23">
        <f t="shared" si="1399"/>
        <v>1236904.5902191969</v>
      </c>
      <c r="V1914" s="23">
        <f t="shared" si="1400"/>
        <v>0</v>
      </c>
      <c r="W1914" s="23">
        <f t="shared" si="1413"/>
        <v>102903.87606193092</v>
      </c>
      <c r="X1914" s="23">
        <f t="shared" si="1401"/>
        <v>32997710.44396117</v>
      </c>
      <c r="Y1914" s="23">
        <f t="shared" si="1383"/>
        <v>13825559.361691331</v>
      </c>
      <c r="Z1914" s="3">
        <f t="shared" si="1384"/>
        <v>0</v>
      </c>
      <c r="AA1914" s="23">
        <f t="shared" si="1385"/>
        <v>58990750.273063064</v>
      </c>
      <c r="AB1914" s="26">
        <f t="shared" si="1402"/>
        <v>70086276.274228632</v>
      </c>
      <c r="AC1914" s="23">
        <f t="shared" si="1403"/>
        <v>74889487.274228647</v>
      </c>
      <c r="AD1914" s="23">
        <f t="shared" si="1409"/>
        <v>4803211</v>
      </c>
      <c r="AE1914" s="24">
        <f t="shared" si="1417"/>
        <v>70086276.274228647</v>
      </c>
      <c r="AF1914" s="3">
        <f t="shared" si="1404"/>
        <v>0</v>
      </c>
      <c r="AG1914" s="2">
        <f t="shared" si="1386"/>
        <v>0</v>
      </c>
      <c r="AH1914" s="2">
        <f t="shared" si="1387"/>
        <v>129.96124776510825</v>
      </c>
      <c r="AI1914" s="23">
        <f t="shared" si="1410"/>
        <v>9484161739.2784843</v>
      </c>
      <c r="AJ1914" s="23">
        <f t="shared" si="1388"/>
        <v>6219.922423797766</v>
      </c>
      <c r="AK1914" s="23">
        <f t="shared" si="1389"/>
        <v>0</v>
      </c>
      <c r="AL1914" s="23">
        <f t="shared" si="1414"/>
        <v>0</v>
      </c>
      <c r="AM1914" s="23">
        <f t="shared" si="1415"/>
        <v>0</v>
      </c>
      <c r="AN1914" s="16">
        <f t="shared" si="1405"/>
        <v>0</v>
      </c>
      <c r="AO1914" s="23">
        <f t="shared" si="1406"/>
        <v>0</v>
      </c>
      <c r="AP1914" s="22">
        <f t="shared" si="1407"/>
        <v>0</v>
      </c>
      <c r="AQ1914" s="30">
        <f t="shared" si="1390"/>
        <v>8953392262.8454075</v>
      </c>
      <c r="AR1914" s="28">
        <f t="shared" si="1391"/>
        <v>4322282524.510148</v>
      </c>
      <c r="AS1914" s="25">
        <f t="shared" si="1392"/>
        <v>200337590.02425668</v>
      </c>
      <c r="AT1914" s="32">
        <f t="shared" si="1393"/>
        <v>0</v>
      </c>
      <c r="AU1914" s="23">
        <f t="shared" si="1394"/>
        <v>0</v>
      </c>
      <c r="AV1914" s="22">
        <f t="shared" si="1395"/>
        <v>1259202669.9046423</v>
      </c>
      <c r="AW1914" s="31">
        <f t="shared" si="1408"/>
        <v>6083391151.3244457</v>
      </c>
    </row>
    <row r="1915" spans="1:53" x14ac:dyDescent="0.25">
      <c r="A1915" s="21">
        <f t="shared" si="1416"/>
        <v>620</v>
      </c>
      <c r="B1915" s="21" t="s">
        <v>28</v>
      </c>
      <c r="C1915" s="27">
        <f t="shared" si="1373"/>
        <v>0</v>
      </c>
      <c r="D1915" s="27">
        <f t="shared" si="1396"/>
        <v>0</v>
      </c>
      <c r="E1915" s="27" t="b">
        <f t="shared" si="1372"/>
        <v>1</v>
      </c>
      <c r="F1915" s="29">
        <f t="shared" si="1374"/>
        <v>0</v>
      </c>
      <c r="G1915" s="27">
        <f t="shared" si="1397"/>
        <v>0</v>
      </c>
      <c r="H1915" s="22">
        <f t="shared" si="1375"/>
        <v>22771249789.522141</v>
      </c>
      <c r="I1915" s="23">
        <f t="shared" si="1376"/>
        <v>132580106.5049091</v>
      </c>
      <c r="J1915" s="23">
        <f t="shared" si="1377"/>
        <v>1086</v>
      </c>
      <c r="K1915" s="19">
        <f t="shared" si="1398"/>
        <v>225.0831931027827</v>
      </c>
      <c r="L1915" s="16">
        <f t="shared" si="1378"/>
        <v>157.06963282602666</v>
      </c>
      <c r="M1915" s="23">
        <f>M1914-IF($B1915="B",(Percent_Rent_In_Elsies*2.49%/12 * H1914)/K1914,0)+IF($B1915="D",N1915,0)+IF(B1915="D",AK1914)+IF(B1915="C",F1914*90%)-(Y1915-Y1914)-IF($B1915="A",Q1914/K1914) + IF($B1915="A",Q1914/K1914)</f>
        <v>-37067552.270768069</v>
      </c>
      <c r="N1915" s="23">
        <f t="shared" si="1379"/>
        <v>0</v>
      </c>
      <c r="O1915" s="22">
        <f t="shared" si="1380"/>
        <v>0</v>
      </c>
      <c r="P1915" s="22">
        <f t="shared" si="1411"/>
        <v>16182481.892192982</v>
      </c>
      <c r="Q1915" s="22">
        <f t="shared" si="1412"/>
        <v>0</v>
      </c>
      <c r="R1915" s="22">
        <f t="shared" si="1381"/>
        <v>278406433.94966799</v>
      </c>
      <c r="S1915" s="16">
        <f t="shared" ref="S1915:S1978" si="1418">IF($B1915="D",0,S1914+IF($B1915="B",R1914/12,0))</f>
        <v>0</v>
      </c>
      <c r="T1915" s="15">
        <f t="shared" si="1382"/>
        <v>0</v>
      </c>
      <c r="U1915" s="23">
        <f t="shared" si="1399"/>
        <v>1236904.5902191969</v>
      </c>
      <c r="V1915" s="23">
        <f t="shared" si="1400"/>
        <v>0</v>
      </c>
      <c r="W1915" s="23">
        <f t="shared" si="1413"/>
        <v>0</v>
      </c>
      <c r="X1915" s="23">
        <f t="shared" si="1401"/>
        <v>32997710.44396117</v>
      </c>
      <c r="Y1915" s="23">
        <f t="shared" si="1383"/>
        <v>13825559.361691331</v>
      </c>
      <c r="Z1915" s="3">
        <f t="shared" si="1384"/>
        <v>5145.1938030965466</v>
      </c>
      <c r="AA1915" s="23">
        <f t="shared" si="1385"/>
        <v>59067928.180109508</v>
      </c>
      <c r="AB1915" s="26">
        <f t="shared" si="1402"/>
        <v>70086276.274228603</v>
      </c>
      <c r="AC1915" s="23">
        <f t="shared" si="1403"/>
        <v>74889487.274228647</v>
      </c>
      <c r="AD1915" s="23">
        <f t="shared" si="1409"/>
        <v>4803211</v>
      </c>
      <c r="AE1915" s="24">
        <f t="shared" si="1417"/>
        <v>70086276.274228647</v>
      </c>
      <c r="AF1915" s="3">
        <f t="shared" si="1404"/>
        <v>0</v>
      </c>
      <c r="AG1915" s="2">
        <f t="shared" si="1386"/>
        <v>617423256.37158561</v>
      </c>
      <c r="AH1915" s="2">
        <f t="shared" si="1387"/>
        <v>129.96124776510825</v>
      </c>
      <c r="AI1915" s="23">
        <f t="shared" si="1410"/>
        <v>9496569917.6749153</v>
      </c>
      <c r="AJ1915" s="23">
        <f t="shared" si="1388"/>
        <v>6219.922423797766</v>
      </c>
      <c r="AK1915" s="23">
        <f t="shared" si="1389"/>
        <v>0</v>
      </c>
      <c r="AL1915" s="23">
        <f t="shared" si="1414"/>
        <v>0</v>
      </c>
      <c r="AM1915" s="23">
        <f t="shared" si="1415"/>
        <v>0</v>
      </c>
      <c r="AN1915" s="16">
        <f t="shared" si="1405"/>
        <v>0</v>
      </c>
      <c r="AO1915" s="23">
        <f t="shared" si="1406"/>
        <v>0</v>
      </c>
      <c r="AP1915" s="22">
        <f t="shared" si="1407"/>
        <v>0</v>
      </c>
      <c r="AQ1915" s="30">
        <f t="shared" si="1390"/>
        <v>8953392262.8454075</v>
      </c>
      <c r="AR1915" s="28">
        <f t="shared" si="1391"/>
        <v>4322282524.510148</v>
      </c>
      <c r="AS1915" s="25">
        <f t="shared" si="1392"/>
        <v>200337590.02425668</v>
      </c>
      <c r="AT1915" s="32">
        <f t="shared" si="1393"/>
        <v>10290.387606193093</v>
      </c>
      <c r="AU1915" s="23">
        <f t="shared" si="1394"/>
        <v>10290.387606193093</v>
      </c>
      <c r="AV1915" s="22">
        <f t="shared" si="1395"/>
        <v>1266182120.9481802</v>
      </c>
      <c r="AW1915" s="31">
        <f t="shared" si="1408"/>
        <v>6083391151.3244457</v>
      </c>
    </row>
    <row r="1916" spans="1:53" x14ac:dyDescent="0.25">
      <c r="A1916">
        <f t="shared" si="1416"/>
        <v>621</v>
      </c>
      <c r="B1916" t="s">
        <v>6</v>
      </c>
      <c r="C1916" s="27">
        <f t="shared" si="1373"/>
        <v>0</v>
      </c>
      <c r="D1916" s="27">
        <f t="shared" si="1396"/>
        <v>0</v>
      </c>
      <c r="E1916" s="27" t="b">
        <f t="shared" si="1372"/>
        <v>1</v>
      </c>
      <c r="F1916" s="29">
        <f t="shared" si="1374"/>
        <v>0</v>
      </c>
      <c r="G1916" s="27">
        <f t="shared" si="1397"/>
        <v>0</v>
      </c>
      <c r="H1916" s="22">
        <f t="shared" si="1375"/>
        <v>22809201872.504677</v>
      </c>
      <c r="I1916" s="23">
        <f t="shared" si="1376"/>
        <v>132580106.5049091</v>
      </c>
      <c r="J1916" s="23">
        <f t="shared" si="1377"/>
        <v>1086</v>
      </c>
      <c r="K1916" s="19">
        <f t="shared" si="1398"/>
        <v>225.0831931027827</v>
      </c>
      <c r="L1916" s="16">
        <f t="shared" si="1378"/>
        <v>157.33141554740337</v>
      </c>
      <c r="M1916" s="23">
        <f>M1915-IF($B1916="B",(Percent_Rent_In_Elsies*2.49%/12 * H1915)/K1915,0)+IF($B1916="D",N1916,0)+IF(B1916="D",AK1915)+IF(B1916="C",F1915*90%)-(Y1916-Y1915)-IF($B1916="A",Q1915/K1915) + IF($B1916="A",Q1915/K1915)</f>
        <v>-37067552.270768069</v>
      </c>
      <c r="N1916" s="23">
        <f t="shared" si="1379"/>
        <v>0</v>
      </c>
      <c r="O1916" s="22">
        <f t="shared" si="1380"/>
        <v>0</v>
      </c>
      <c r="P1916" s="22">
        <f t="shared" si="1411"/>
        <v>0</v>
      </c>
      <c r="Q1916" s="22">
        <f t="shared" si="1412"/>
        <v>0</v>
      </c>
      <c r="R1916" s="22">
        <f t="shared" si="1381"/>
        <v>278406433.94966799</v>
      </c>
      <c r="S1916" s="16">
        <f t="shared" si="1418"/>
        <v>0</v>
      </c>
      <c r="T1916" s="15">
        <f t="shared" si="1382"/>
        <v>0</v>
      </c>
      <c r="U1916" s="23">
        <f t="shared" si="1399"/>
        <v>1236904.5902191969</v>
      </c>
      <c r="V1916" s="23">
        <f t="shared" si="1400"/>
        <v>0</v>
      </c>
      <c r="W1916" s="23">
        <f t="shared" si="1413"/>
        <v>0</v>
      </c>
      <c r="X1916" s="23">
        <f t="shared" si="1401"/>
        <v>33023436.412976652</v>
      </c>
      <c r="Y1916" s="23">
        <f t="shared" si="1383"/>
        <v>13825559.361691331</v>
      </c>
      <c r="Z1916" s="3">
        <f t="shared" si="1384"/>
        <v>0</v>
      </c>
      <c r="AA1916" s="23">
        <f t="shared" si="1385"/>
        <v>59067928.180109508</v>
      </c>
      <c r="AB1916" s="26">
        <f t="shared" si="1402"/>
        <v>70086276.274228632</v>
      </c>
      <c r="AC1916" s="23">
        <f t="shared" si="1403"/>
        <v>74889487.274228647</v>
      </c>
      <c r="AD1916" s="23">
        <f t="shared" si="1409"/>
        <v>4803211</v>
      </c>
      <c r="AE1916" s="24">
        <f t="shared" si="1417"/>
        <v>70086276.274228647</v>
      </c>
      <c r="AF1916" s="3">
        <f t="shared" si="1404"/>
        <v>0</v>
      </c>
      <c r="AG1916" s="2">
        <f t="shared" si="1386"/>
        <v>0</v>
      </c>
      <c r="AH1916" s="2">
        <f t="shared" si="1387"/>
        <v>130.17784984471675</v>
      </c>
      <c r="AI1916" s="23">
        <f t="shared" si="1410"/>
        <v>9496569917.6749153</v>
      </c>
      <c r="AJ1916" s="23">
        <f t="shared" si="1388"/>
        <v>6219.922423797766</v>
      </c>
      <c r="AK1916" s="23">
        <f t="shared" si="1389"/>
        <v>0</v>
      </c>
      <c r="AL1916" s="23">
        <f t="shared" si="1414"/>
        <v>0</v>
      </c>
      <c r="AM1916" s="23">
        <f t="shared" si="1415"/>
        <v>0</v>
      </c>
      <c r="AN1916" s="16">
        <f t="shared" si="1405"/>
        <v>0</v>
      </c>
      <c r="AO1916" s="23">
        <f t="shared" si="1406"/>
        <v>0</v>
      </c>
      <c r="AP1916" s="22">
        <f t="shared" si="1407"/>
        <v>0</v>
      </c>
      <c r="AQ1916" s="30">
        <f t="shared" si="1390"/>
        <v>8953392262.8454075</v>
      </c>
      <c r="AR1916" s="28">
        <f t="shared" si="1391"/>
        <v>4322282524.510148</v>
      </c>
      <c r="AS1916" s="25">
        <f t="shared" si="1392"/>
        <v>200337590.02425668</v>
      </c>
      <c r="AT1916" s="32">
        <f t="shared" si="1393"/>
        <v>0</v>
      </c>
      <c r="AU1916" s="23">
        <f t="shared" si="1394"/>
        <v>0</v>
      </c>
      <c r="AV1916" s="22">
        <f t="shared" si="1395"/>
        <v>1266182120.9481802</v>
      </c>
      <c r="AW1916" s="31">
        <f t="shared" si="1408"/>
        <v>6067208669.4322529</v>
      </c>
    </row>
    <row r="1917" spans="1:53" x14ac:dyDescent="0.25">
      <c r="A1917">
        <f t="shared" si="1416"/>
        <v>621</v>
      </c>
      <c r="B1917" t="s">
        <v>7</v>
      </c>
      <c r="C1917" s="27">
        <f t="shared" si="1373"/>
        <v>0</v>
      </c>
      <c r="D1917" s="27">
        <f t="shared" si="1396"/>
        <v>0</v>
      </c>
      <c r="E1917" s="27" t="b">
        <f t="shared" si="1372"/>
        <v>1</v>
      </c>
      <c r="F1917" s="29">
        <f t="shared" si="1374"/>
        <v>0</v>
      </c>
      <c r="G1917" s="27">
        <f t="shared" si="1397"/>
        <v>0</v>
      </c>
      <c r="H1917" s="22">
        <f t="shared" si="1375"/>
        <v>22809201872.504677</v>
      </c>
      <c r="I1917" s="23">
        <f t="shared" si="1376"/>
        <v>132580106.5049091</v>
      </c>
      <c r="J1917" s="23">
        <f t="shared" si="1377"/>
        <v>1086</v>
      </c>
      <c r="K1917" s="19">
        <f t="shared" si="1398"/>
        <v>225.0831931027827</v>
      </c>
      <c r="L1917" s="16">
        <f t="shared" si="1378"/>
        <v>157.33141554740337</v>
      </c>
      <c r="M1917" s="23">
        <f>M1916-IF($B1917="B",(Percent_Rent_In_Elsies*2.49%/12 * H1916)/K1916,0)+IF($B1917="D",N1917,0)+IF(B1917="D",AK1916)+IF(B1917="C",F1916*90%)-(Y1917-Y1916)-IF($B1917="A",Q1916/K1916) + IF($B1917="A",Q1916/K1916)</f>
        <v>-37172689.160895258</v>
      </c>
      <c r="N1917" s="23">
        <f t="shared" si="1379"/>
        <v>0</v>
      </c>
      <c r="O1917" s="22">
        <f t="shared" si="1380"/>
        <v>0</v>
      </c>
      <c r="P1917" s="22">
        <f t="shared" si="1411"/>
        <v>0</v>
      </c>
      <c r="Q1917" s="22">
        <f t="shared" si="1412"/>
        <v>0</v>
      </c>
      <c r="R1917" s="22">
        <f t="shared" si="1381"/>
        <v>255205897.78719565</v>
      </c>
      <c r="S1917" s="16">
        <f t="shared" si="1418"/>
        <v>23200536.162472334</v>
      </c>
      <c r="T1917" s="15">
        <f t="shared" si="1382"/>
        <v>0</v>
      </c>
      <c r="U1917" s="23">
        <f t="shared" si="1399"/>
        <v>1133829.2077009305</v>
      </c>
      <c r="V1917" s="23">
        <f t="shared" si="1400"/>
        <v>103075.3825182664</v>
      </c>
      <c r="W1917" s="23">
        <f t="shared" si="1413"/>
        <v>0</v>
      </c>
      <c r="X1917" s="23">
        <f t="shared" si="1401"/>
        <v>33023436.412976652</v>
      </c>
      <c r="Y1917" s="23">
        <f t="shared" si="1383"/>
        <v>13825559.361691331</v>
      </c>
      <c r="Z1917" s="3">
        <f t="shared" si="1384"/>
        <v>0</v>
      </c>
      <c r="AA1917" s="23">
        <f t="shared" si="1385"/>
        <v>59067928.180109508</v>
      </c>
      <c r="AB1917" s="26">
        <f t="shared" si="1402"/>
        <v>70086276.274228618</v>
      </c>
      <c r="AC1917" s="23">
        <f t="shared" si="1403"/>
        <v>74889487.274228647</v>
      </c>
      <c r="AD1917" s="23">
        <f t="shared" si="1409"/>
        <v>4803211</v>
      </c>
      <c r="AE1917" s="24">
        <f t="shared" si="1417"/>
        <v>70086276.274228647</v>
      </c>
      <c r="AF1917" s="3">
        <f t="shared" si="1404"/>
        <v>0</v>
      </c>
      <c r="AG1917" s="2">
        <f t="shared" si="1386"/>
        <v>0</v>
      </c>
      <c r="AH1917" s="2">
        <f t="shared" si="1387"/>
        <v>130.17784984471675</v>
      </c>
      <c r="AI1917" s="23">
        <f t="shared" si="1410"/>
        <v>9496569917.6749153</v>
      </c>
      <c r="AJ1917" s="23">
        <f t="shared" si="1388"/>
        <v>6219.922423797766</v>
      </c>
      <c r="AK1917" s="23">
        <f t="shared" si="1389"/>
        <v>0</v>
      </c>
      <c r="AL1917" s="23">
        <f t="shared" si="1414"/>
        <v>2786783.9525260925</v>
      </c>
      <c r="AM1917" s="23">
        <f t="shared" si="1415"/>
        <v>2600036999.4895215</v>
      </c>
      <c r="AN1917" s="16">
        <f t="shared" si="1405"/>
        <v>0</v>
      </c>
      <c r="AO1917" s="23">
        <f t="shared" si="1406"/>
        <v>105136.89012718665</v>
      </c>
      <c r="AP1917" s="22">
        <f t="shared" si="1407"/>
        <v>23664546.942723602</v>
      </c>
      <c r="AQ1917" s="30">
        <f t="shared" si="1390"/>
        <v>9000520208.0818424</v>
      </c>
      <c r="AR1917" s="28">
        <f t="shared" si="1391"/>
        <v>4345745922.8038588</v>
      </c>
      <c r="AS1917" s="25">
        <f t="shared" si="1392"/>
        <v>200337590.02425668</v>
      </c>
      <c r="AT1917" s="32">
        <f t="shared" si="1393"/>
        <v>0</v>
      </c>
      <c r="AU1917" s="23">
        <f t="shared" si="1394"/>
        <v>0</v>
      </c>
      <c r="AV1917" s="22">
        <f t="shared" si="1395"/>
        <v>1266182120.9481802</v>
      </c>
      <c r="AW1917" s="31">
        <f t="shared" si="1408"/>
        <v>6114336614.6686869</v>
      </c>
    </row>
    <row r="1918" spans="1:53" x14ac:dyDescent="0.25">
      <c r="A1918">
        <f t="shared" si="1416"/>
        <v>621</v>
      </c>
      <c r="B1918" t="s">
        <v>8</v>
      </c>
      <c r="C1918" s="27">
        <f t="shared" si="1373"/>
        <v>0</v>
      </c>
      <c r="D1918" s="27">
        <f t="shared" si="1396"/>
        <v>0</v>
      </c>
      <c r="E1918" s="27" t="b">
        <f t="shared" si="1372"/>
        <v>1</v>
      </c>
      <c r="F1918" s="29">
        <f t="shared" si="1374"/>
        <v>0</v>
      </c>
      <c r="G1918" s="27">
        <f t="shared" si="1397"/>
        <v>0</v>
      </c>
      <c r="H1918" s="22">
        <f t="shared" si="1375"/>
        <v>22809201872.504677</v>
      </c>
      <c r="I1918" s="23">
        <f t="shared" si="1376"/>
        <v>132580106.5049091</v>
      </c>
      <c r="J1918" s="23">
        <f t="shared" si="1377"/>
        <v>1086</v>
      </c>
      <c r="K1918" s="19">
        <f t="shared" si="1398"/>
        <v>225.0831931027827</v>
      </c>
      <c r="L1918" s="16">
        <f t="shared" si="1378"/>
        <v>157.33141554740337</v>
      </c>
      <c r="M1918" s="23">
        <f>M1917-IF($B1918="B",(Percent_Rent_In_Elsies*2.49%/12 * H1917)/K1917,0)+IF($B1918="D",N1918,0)+IF(B1918="D",AK1917)+IF(B1918="C",F1917*90%)-(Y1918-Y1917)-IF($B1918="A",Q1917/K1917) + IF($B1918="A",Q1917/K1917)</f>
        <v>-37172689.160895258</v>
      </c>
      <c r="N1918" s="23">
        <f t="shared" si="1379"/>
        <v>0</v>
      </c>
      <c r="O1918" s="22">
        <f t="shared" si="1380"/>
        <v>0</v>
      </c>
      <c r="P1918" s="22">
        <f t="shared" si="1411"/>
        <v>0</v>
      </c>
      <c r="Q1918" s="22">
        <f t="shared" si="1412"/>
        <v>0</v>
      </c>
      <c r="R1918" s="22">
        <f t="shared" si="1381"/>
        <v>278870444.72991925</v>
      </c>
      <c r="S1918" s="16">
        <f t="shared" si="1418"/>
        <v>23200536.162472334</v>
      </c>
      <c r="T1918" s="15">
        <f t="shared" si="1382"/>
        <v>0</v>
      </c>
      <c r="U1918" s="23">
        <f t="shared" si="1399"/>
        <v>1238966.0978281172</v>
      </c>
      <c r="V1918" s="23">
        <f t="shared" si="1400"/>
        <v>103075.3825182664</v>
      </c>
      <c r="W1918" s="23">
        <f t="shared" si="1413"/>
        <v>0</v>
      </c>
      <c r="X1918" s="23">
        <f t="shared" si="1401"/>
        <v>33023436.412976652</v>
      </c>
      <c r="Y1918" s="23">
        <f t="shared" si="1383"/>
        <v>13825559.361691331</v>
      </c>
      <c r="Z1918" s="3">
        <f t="shared" si="1384"/>
        <v>0</v>
      </c>
      <c r="AA1918" s="23">
        <f t="shared" si="1385"/>
        <v>59067928.180109508</v>
      </c>
      <c r="AB1918" s="26">
        <f t="shared" si="1402"/>
        <v>70086276.274228618</v>
      </c>
      <c r="AC1918" s="23">
        <f t="shared" si="1403"/>
        <v>74889487.274228647</v>
      </c>
      <c r="AD1918" s="23">
        <f t="shared" si="1409"/>
        <v>4803211</v>
      </c>
      <c r="AE1918" s="24">
        <f t="shared" si="1417"/>
        <v>70086276.274228647</v>
      </c>
      <c r="AF1918" s="3">
        <f t="shared" si="1404"/>
        <v>1E-4</v>
      </c>
      <c r="AG1918" s="2">
        <f t="shared" si="1386"/>
        <v>0</v>
      </c>
      <c r="AH1918" s="2">
        <f t="shared" si="1387"/>
        <v>130.17784984471675</v>
      </c>
      <c r="AI1918" s="23">
        <f t="shared" si="1410"/>
        <v>9496569917.6749153</v>
      </c>
      <c r="AJ1918" s="23">
        <f t="shared" si="1388"/>
        <v>6219.922423797766</v>
      </c>
      <c r="AK1918" s="23">
        <f t="shared" si="1389"/>
        <v>59843.2013623405</v>
      </c>
      <c r="AL1918" s="23">
        <f t="shared" si="1414"/>
        <v>0</v>
      </c>
      <c r="AM1918" s="23">
        <f t="shared" si="1415"/>
        <v>0</v>
      </c>
      <c r="AN1918" s="16">
        <f t="shared" si="1405"/>
        <v>0</v>
      </c>
      <c r="AO1918" s="23">
        <f t="shared" si="1406"/>
        <v>0</v>
      </c>
      <c r="AP1918" s="22">
        <f t="shared" si="1407"/>
        <v>0</v>
      </c>
      <c r="AQ1918" s="30">
        <f t="shared" si="1390"/>
        <v>9000520208.0818424</v>
      </c>
      <c r="AR1918" s="28">
        <f t="shared" si="1391"/>
        <v>4345745922.8038588</v>
      </c>
      <c r="AS1918" s="25">
        <f t="shared" si="1392"/>
        <v>200337590.02425668</v>
      </c>
      <c r="AT1918" s="32">
        <f t="shared" si="1393"/>
        <v>0</v>
      </c>
      <c r="AU1918" s="23">
        <f t="shared" si="1394"/>
        <v>0</v>
      </c>
      <c r="AV1918" s="22">
        <f t="shared" si="1395"/>
        <v>1266182120.9481802</v>
      </c>
      <c r="AW1918" s="31">
        <f t="shared" si="1408"/>
        <v>6114336614.6686869</v>
      </c>
    </row>
    <row r="1919" spans="1:53" x14ac:dyDescent="0.25">
      <c r="A1919" s="21">
        <f t="shared" si="1416"/>
        <v>621</v>
      </c>
      <c r="B1919" s="21" t="s">
        <v>9</v>
      </c>
      <c r="C1919" s="27">
        <f t="shared" si="1373"/>
        <v>0</v>
      </c>
      <c r="D1919" s="27">
        <f t="shared" si="1396"/>
        <v>0</v>
      </c>
      <c r="E1919" s="27" t="b">
        <f t="shared" si="1372"/>
        <v>1</v>
      </c>
      <c r="F1919" s="29">
        <f t="shared" si="1374"/>
        <v>0</v>
      </c>
      <c r="G1919" s="27">
        <f t="shared" si="1397"/>
        <v>0</v>
      </c>
      <c r="H1919" s="22">
        <f t="shared" si="1375"/>
        <v>22809201872.504677</v>
      </c>
      <c r="I1919" s="23">
        <f t="shared" si="1376"/>
        <v>132580106.5049091</v>
      </c>
      <c r="J1919" s="23">
        <f t="shared" si="1377"/>
        <v>1086</v>
      </c>
      <c r="K1919" s="19">
        <f t="shared" si="1398"/>
        <v>225.0831931027827</v>
      </c>
      <c r="L1919" s="16">
        <f t="shared" si="1378"/>
        <v>157.33141554740337</v>
      </c>
      <c r="M1919" s="23">
        <f>M1918-IF($B1919="B",(Percent_Rent_In_Elsies*2.49%/12 * H1918)/K1918,0)+IF($B1919="D",N1919,0)+IF(B1919="D",AK1918)+IF(B1919="C",F1918*90%)-(Y1919-Y1918)-IF($B1919="A",Q1918/K1918) + IF($B1919="A",Q1918/K1918)</f>
        <v>-37112845.959532917</v>
      </c>
      <c r="N1919" s="23">
        <f t="shared" si="1379"/>
        <v>0</v>
      </c>
      <c r="O1919" s="22">
        <f t="shared" si="1380"/>
        <v>16209452.698975153</v>
      </c>
      <c r="P1919" s="22">
        <f t="shared" si="1411"/>
        <v>0</v>
      </c>
      <c r="Q1919" s="22">
        <f t="shared" si="1412"/>
        <v>0</v>
      </c>
      <c r="R1919" s="22">
        <f t="shared" si="1381"/>
        <v>278870444.72991925</v>
      </c>
      <c r="S1919" s="16">
        <f t="shared" si="1418"/>
        <v>0</v>
      </c>
      <c r="T1919" s="15">
        <f t="shared" si="1382"/>
        <v>6991083.4634971805</v>
      </c>
      <c r="U1919" s="23">
        <f t="shared" si="1399"/>
        <v>1238966.0978281172</v>
      </c>
      <c r="V1919" s="23">
        <f t="shared" si="1400"/>
        <v>0</v>
      </c>
      <c r="W1919" s="23">
        <f t="shared" si="1413"/>
        <v>103075.3825182664</v>
      </c>
      <c r="X1919" s="23">
        <f t="shared" si="1401"/>
        <v>33023436.412976652</v>
      </c>
      <c r="Y1919" s="23">
        <f t="shared" si="1383"/>
        <v>13825559.361691331</v>
      </c>
      <c r="Z1919" s="3">
        <f t="shared" si="1384"/>
        <v>0</v>
      </c>
      <c r="AA1919" s="23">
        <f t="shared" si="1385"/>
        <v>59008084.978747167</v>
      </c>
      <c r="AB1919" s="26">
        <f t="shared" si="1402"/>
        <v>70086276.274228618</v>
      </c>
      <c r="AC1919" s="23">
        <f t="shared" si="1403"/>
        <v>74889487.274228647</v>
      </c>
      <c r="AD1919" s="23">
        <f t="shared" si="1409"/>
        <v>4803211</v>
      </c>
      <c r="AE1919" s="24">
        <f t="shared" si="1417"/>
        <v>70086276.274228647</v>
      </c>
      <c r="AF1919" s="3">
        <f t="shared" si="1404"/>
        <v>0</v>
      </c>
      <c r="AG1919" s="2">
        <f t="shared" si="1386"/>
        <v>0</v>
      </c>
      <c r="AH1919" s="2">
        <f t="shared" si="1387"/>
        <v>130.17784984471675</v>
      </c>
      <c r="AI1919" s="23">
        <f t="shared" si="1410"/>
        <v>9486948704.2119656</v>
      </c>
      <c r="AJ1919" s="23">
        <f t="shared" si="1388"/>
        <v>6219.922423797766</v>
      </c>
      <c r="AK1919" s="23">
        <f t="shared" si="1389"/>
        <v>0</v>
      </c>
      <c r="AL1919" s="23">
        <f t="shared" si="1414"/>
        <v>0</v>
      </c>
      <c r="AM1919" s="23">
        <f t="shared" si="1415"/>
        <v>0</v>
      </c>
      <c r="AN1919" s="16">
        <f t="shared" si="1405"/>
        <v>0</v>
      </c>
      <c r="AO1919" s="23">
        <f t="shared" si="1406"/>
        <v>0</v>
      </c>
      <c r="AP1919" s="22">
        <f t="shared" si="1407"/>
        <v>0</v>
      </c>
      <c r="AQ1919" s="30">
        <f t="shared" si="1390"/>
        <v>9000520208.0818424</v>
      </c>
      <c r="AR1919" s="28">
        <f t="shared" si="1391"/>
        <v>4345745922.8038588</v>
      </c>
      <c r="AS1919" s="25">
        <f t="shared" si="1392"/>
        <v>200337590.02425668</v>
      </c>
      <c r="AT1919" s="32">
        <f t="shared" si="1393"/>
        <v>0</v>
      </c>
      <c r="AU1919" s="23">
        <f t="shared" si="1394"/>
        <v>0</v>
      </c>
      <c r="AV1919" s="22">
        <f t="shared" si="1395"/>
        <v>1266182120.9481802</v>
      </c>
      <c r="AW1919" s="31">
        <f t="shared" si="1408"/>
        <v>6114336614.6686869</v>
      </c>
      <c r="AX1919" s="21"/>
      <c r="AY1919" s="21"/>
      <c r="AZ1919" s="21"/>
      <c r="BA1919" s="21"/>
    </row>
    <row r="1920" spans="1:53" x14ac:dyDescent="0.25">
      <c r="A1920" s="21">
        <f t="shared" si="1416"/>
        <v>621</v>
      </c>
      <c r="B1920" s="21" t="s">
        <v>28</v>
      </c>
      <c r="C1920" s="27">
        <f t="shared" si="1373"/>
        <v>0</v>
      </c>
      <c r="D1920" s="27">
        <f t="shared" si="1396"/>
        <v>0</v>
      </c>
      <c r="E1920" s="27" t="b">
        <f t="shared" si="1372"/>
        <v>1</v>
      </c>
      <c r="F1920" s="29">
        <f t="shared" si="1374"/>
        <v>0</v>
      </c>
      <c r="G1920" s="27">
        <f t="shared" si="1397"/>
        <v>0</v>
      </c>
      <c r="H1920" s="22">
        <f t="shared" si="1375"/>
        <v>22809201872.504677</v>
      </c>
      <c r="I1920" s="23">
        <f t="shared" si="1376"/>
        <v>132580106.5049091</v>
      </c>
      <c r="J1920" s="23">
        <f t="shared" si="1377"/>
        <v>1086</v>
      </c>
      <c r="K1920" s="19">
        <f t="shared" si="1398"/>
        <v>225.0831931027827</v>
      </c>
      <c r="L1920" s="16">
        <f t="shared" si="1378"/>
        <v>157.33141554740337</v>
      </c>
      <c r="M1920" s="23">
        <f>M1919-IF($B1920="B",(Percent_Rent_In_Elsies*2.49%/12 * H1919)/K1919,0)+IF($B1920="D",N1920,0)+IF(B1920="D",AK1919)+IF(B1920="C",F1919*90%)-(Y1920-Y1919)-IF($B1920="A",Q1919/K1919) + IF($B1920="A",Q1919/K1919)</f>
        <v>-37112845.959532917</v>
      </c>
      <c r="N1920" s="23">
        <f t="shared" si="1379"/>
        <v>0</v>
      </c>
      <c r="O1920" s="22">
        <f t="shared" si="1380"/>
        <v>0</v>
      </c>
      <c r="P1920" s="22">
        <f t="shared" si="1411"/>
        <v>16209452.698975153</v>
      </c>
      <c r="Q1920" s="22">
        <f t="shared" si="1412"/>
        <v>0</v>
      </c>
      <c r="R1920" s="22">
        <f t="shared" si="1381"/>
        <v>278870444.72991925</v>
      </c>
      <c r="S1920" s="16">
        <f t="shared" si="1418"/>
        <v>0</v>
      </c>
      <c r="T1920" s="15">
        <f t="shared" si="1382"/>
        <v>0</v>
      </c>
      <c r="U1920" s="23">
        <f t="shared" si="1399"/>
        <v>1238966.0978281172</v>
      </c>
      <c r="V1920" s="23">
        <f t="shared" si="1400"/>
        <v>0</v>
      </c>
      <c r="W1920" s="23">
        <f t="shared" si="1413"/>
        <v>0</v>
      </c>
      <c r="X1920" s="23">
        <f t="shared" si="1401"/>
        <v>33023436.412976652</v>
      </c>
      <c r="Y1920" s="23">
        <f t="shared" si="1383"/>
        <v>13825559.361691331</v>
      </c>
      <c r="Z1920" s="3">
        <f t="shared" si="1384"/>
        <v>5153.7691259133207</v>
      </c>
      <c r="AA1920" s="23">
        <f t="shared" si="1385"/>
        <v>59085391.515635863</v>
      </c>
      <c r="AB1920" s="26">
        <f t="shared" si="1402"/>
        <v>70086276.274228632</v>
      </c>
      <c r="AC1920" s="23">
        <f t="shared" si="1403"/>
        <v>74889487.274228647</v>
      </c>
      <c r="AD1920" s="23">
        <f t="shared" si="1409"/>
        <v>4803211</v>
      </c>
      <c r="AE1920" s="24">
        <f t="shared" si="1417"/>
        <v>70086276.274228647</v>
      </c>
      <c r="AF1920" s="3">
        <f t="shared" si="1404"/>
        <v>0</v>
      </c>
      <c r="AG1920" s="2">
        <f t="shared" si="1386"/>
        <v>618452295.1095984</v>
      </c>
      <c r="AH1920" s="2">
        <f t="shared" si="1387"/>
        <v>130.17784984471675</v>
      </c>
      <c r="AI1920" s="23">
        <f t="shared" si="1410"/>
        <v>9499377562.9052696</v>
      </c>
      <c r="AJ1920" s="23">
        <f t="shared" si="1388"/>
        <v>6219.922423797766</v>
      </c>
      <c r="AK1920" s="23">
        <f t="shared" si="1389"/>
        <v>0</v>
      </c>
      <c r="AL1920" s="23">
        <f t="shared" si="1414"/>
        <v>0</v>
      </c>
      <c r="AM1920" s="23">
        <f t="shared" si="1415"/>
        <v>0</v>
      </c>
      <c r="AN1920" s="16">
        <f t="shared" si="1405"/>
        <v>0</v>
      </c>
      <c r="AO1920" s="23">
        <f t="shared" si="1406"/>
        <v>0</v>
      </c>
      <c r="AP1920" s="22">
        <f t="shared" si="1407"/>
        <v>0</v>
      </c>
      <c r="AQ1920" s="30">
        <f t="shared" si="1390"/>
        <v>9000520208.0818424</v>
      </c>
      <c r="AR1920" s="28">
        <f t="shared" si="1391"/>
        <v>4345745922.8038588</v>
      </c>
      <c r="AS1920" s="25">
        <f t="shared" si="1392"/>
        <v>200337590.02425668</v>
      </c>
      <c r="AT1920" s="32">
        <f t="shared" si="1393"/>
        <v>10307.538251826641</v>
      </c>
      <c r="AU1920" s="23">
        <f t="shared" si="1394"/>
        <v>10307.538251826641</v>
      </c>
      <c r="AV1920" s="22">
        <f t="shared" si="1395"/>
        <v>1273173204.4116774</v>
      </c>
      <c r="AW1920" s="31">
        <f t="shared" si="1408"/>
        <v>6114336614.6686869</v>
      </c>
      <c r="AX1920" s="21"/>
      <c r="AY1920" s="21"/>
      <c r="AZ1920" s="21"/>
      <c r="BA1920" s="21"/>
    </row>
    <row r="1921" spans="1:53" x14ac:dyDescent="0.25">
      <c r="A1921">
        <f t="shared" si="1416"/>
        <v>622</v>
      </c>
      <c r="B1921" t="s">
        <v>6</v>
      </c>
      <c r="C1921" s="27">
        <f t="shared" si="1373"/>
        <v>0</v>
      </c>
      <c r="D1921" s="27">
        <f t="shared" si="1396"/>
        <v>0</v>
      </c>
      <c r="E1921" s="27" t="b">
        <f t="shared" si="1372"/>
        <v>1</v>
      </c>
      <c r="F1921" s="29">
        <f t="shared" si="1374"/>
        <v>0</v>
      </c>
      <c r="G1921" s="27">
        <f t="shared" si="1397"/>
        <v>0</v>
      </c>
      <c r="H1921" s="22">
        <f t="shared" si="1375"/>
        <v>22847217208.958851</v>
      </c>
      <c r="I1921" s="23">
        <f t="shared" si="1376"/>
        <v>132580106.5049091</v>
      </c>
      <c r="J1921" s="23">
        <f t="shared" si="1377"/>
        <v>1086</v>
      </c>
      <c r="K1921" s="19">
        <f t="shared" si="1398"/>
        <v>225.0831931027827</v>
      </c>
      <c r="L1921" s="16">
        <f t="shared" si="1378"/>
        <v>157.59363457331571</v>
      </c>
      <c r="M1921" s="23">
        <f>M1920-IF($B1921="B",(Percent_Rent_In_Elsies*2.49%/12 * H1920)/K1920,0)+IF($B1921="D",N1921,0)+IF(B1921="D",AK1920)+IF(B1921="C",F1920*90%)-(Y1921-Y1920)-IF($B1921="A",Q1920/K1920) + IF($B1921="A",Q1920/K1920)</f>
        <v>-37112845.959532917</v>
      </c>
      <c r="N1921" s="23">
        <f t="shared" si="1379"/>
        <v>0</v>
      </c>
      <c r="O1921" s="22">
        <f t="shared" si="1380"/>
        <v>0</v>
      </c>
      <c r="P1921" s="22">
        <f t="shared" si="1411"/>
        <v>0</v>
      </c>
      <c r="Q1921" s="22">
        <f t="shared" si="1412"/>
        <v>0</v>
      </c>
      <c r="R1921" s="22">
        <f t="shared" si="1381"/>
        <v>278870444.72991925</v>
      </c>
      <c r="S1921" s="16">
        <f t="shared" si="1418"/>
        <v>0</v>
      </c>
      <c r="T1921" s="15">
        <f t="shared" si="1382"/>
        <v>0</v>
      </c>
      <c r="U1921" s="23">
        <f t="shared" si="1399"/>
        <v>1238966.0978281172</v>
      </c>
      <c r="V1921" s="23">
        <f t="shared" si="1400"/>
        <v>0</v>
      </c>
      <c r="W1921" s="23">
        <f t="shared" si="1413"/>
        <v>0</v>
      </c>
      <c r="X1921" s="23">
        <f t="shared" si="1401"/>
        <v>33049205.258606222</v>
      </c>
      <c r="Y1921" s="23">
        <f t="shared" si="1383"/>
        <v>13825559.361691331</v>
      </c>
      <c r="Z1921" s="3">
        <f t="shared" si="1384"/>
        <v>0</v>
      </c>
      <c r="AA1921" s="23">
        <f t="shared" si="1385"/>
        <v>59085391.515635863</v>
      </c>
      <c r="AB1921" s="26">
        <f t="shared" si="1402"/>
        <v>70086276.274228618</v>
      </c>
      <c r="AC1921" s="23">
        <f t="shared" si="1403"/>
        <v>74889487.274228647</v>
      </c>
      <c r="AD1921" s="23">
        <f t="shared" si="1409"/>
        <v>4803211</v>
      </c>
      <c r="AE1921" s="24">
        <f t="shared" si="1417"/>
        <v>70086276.274228647</v>
      </c>
      <c r="AF1921" s="3">
        <f t="shared" si="1404"/>
        <v>0</v>
      </c>
      <c r="AG1921" s="2">
        <f t="shared" si="1386"/>
        <v>0</v>
      </c>
      <c r="AH1921" s="2">
        <f t="shared" si="1387"/>
        <v>130.39481292779126</v>
      </c>
      <c r="AI1921" s="23">
        <f t="shared" si="1410"/>
        <v>9499377562.9052696</v>
      </c>
      <c r="AJ1921" s="23">
        <f t="shared" si="1388"/>
        <v>6219.922423797766</v>
      </c>
      <c r="AK1921" s="23">
        <f t="shared" si="1389"/>
        <v>0</v>
      </c>
      <c r="AL1921" s="23">
        <f t="shared" si="1414"/>
        <v>0</v>
      </c>
      <c r="AM1921" s="23">
        <f t="shared" si="1415"/>
        <v>0</v>
      </c>
      <c r="AN1921" s="16">
        <f t="shared" si="1405"/>
        <v>0</v>
      </c>
      <c r="AO1921" s="23">
        <f t="shared" si="1406"/>
        <v>0</v>
      </c>
      <c r="AP1921" s="22">
        <f t="shared" si="1407"/>
        <v>0</v>
      </c>
      <c r="AQ1921" s="30">
        <f t="shared" si="1390"/>
        <v>9000520208.0818424</v>
      </c>
      <c r="AR1921" s="28">
        <f t="shared" si="1391"/>
        <v>4345745922.8038588</v>
      </c>
      <c r="AS1921" s="25">
        <f t="shared" si="1392"/>
        <v>200337590.02425668</v>
      </c>
      <c r="AT1921" s="32">
        <f t="shared" si="1393"/>
        <v>0</v>
      </c>
      <c r="AU1921" s="23">
        <f t="shared" si="1394"/>
        <v>0</v>
      </c>
      <c r="AV1921" s="22">
        <f t="shared" si="1395"/>
        <v>1273173204.4116774</v>
      </c>
      <c r="AW1921" s="31">
        <f t="shared" si="1408"/>
        <v>6098127161.9697123</v>
      </c>
    </row>
    <row r="1922" spans="1:53" x14ac:dyDescent="0.25">
      <c r="A1922">
        <f t="shared" si="1416"/>
        <v>622</v>
      </c>
      <c r="B1922" t="s">
        <v>7</v>
      </c>
      <c r="C1922" s="27">
        <f t="shared" si="1373"/>
        <v>0</v>
      </c>
      <c r="D1922" s="27">
        <f t="shared" si="1396"/>
        <v>0</v>
      </c>
      <c r="E1922" s="27" t="b">
        <f t="shared" si="1372"/>
        <v>1</v>
      </c>
      <c r="F1922" s="29">
        <f t="shared" si="1374"/>
        <v>0</v>
      </c>
      <c r="G1922" s="27">
        <f t="shared" si="1397"/>
        <v>0</v>
      </c>
      <c r="H1922" s="22">
        <f t="shared" si="1375"/>
        <v>22847217208.958851</v>
      </c>
      <c r="I1922" s="23">
        <f t="shared" si="1376"/>
        <v>132580106.5049091</v>
      </c>
      <c r="J1922" s="23">
        <f t="shared" si="1377"/>
        <v>1086</v>
      </c>
      <c r="K1922" s="19">
        <f t="shared" si="1398"/>
        <v>225.0831931027827</v>
      </c>
      <c r="L1922" s="16">
        <f t="shared" si="1378"/>
        <v>157.59363457331571</v>
      </c>
      <c r="M1922" s="23">
        <f>M1921-IF($B1922="B",(Percent_Rent_In_Elsies*2.49%/12 * H1921)/K1921,0)+IF($B1922="D",N1922,0)+IF(B1922="D",AK1921)+IF(B1922="C",F1921*90%)-(Y1922-Y1921)-IF($B1922="A",Q1921/K1921) + IF($B1922="A",Q1921/K1921)</f>
        <v>-37218158.077810317</v>
      </c>
      <c r="N1922" s="23">
        <f t="shared" si="1379"/>
        <v>0</v>
      </c>
      <c r="O1922" s="22">
        <f t="shared" si="1380"/>
        <v>0</v>
      </c>
      <c r="P1922" s="22">
        <f t="shared" si="1411"/>
        <v>0</v>
      </c>
      <c r="Q1922" s="22">
        <f t="shared" si="1412"/>
        <v>0</v>
      </c>
      <c r="R1922" s="22">
        <f t="shared" si="1381"/>
        <v>255631241.00242597</v>
      </c>
      <c r="S1922" s="16">
        <f t="shared" si="1418"/>
        <v>23239203.727493271</v>
      </c>
      <c r="T1922" s="15">
        <f t="shared" si="1382"/>
        <v>0</v>
      </c>
      <c r="U1922" s="23">
        <f t="shared" si="1399"/>
        <v>1135718.9230091074</v>
      </c>
      <c r="V1922" s="23">
        <f t="shared" si="1400"/>
        <v>103247.17481900977</v>
      </c>
      <c r="W1922" s="23">
        <f t="shared" si="1413"/>
        <v>0</v>
      </c>
      <c r="X1922" s="23">
        <f t="shared" si="1401"/>
        <v>33049205.258606222</v>
      </c>
      <c r="Y1922" s="23">
        <f t="shared" si="1383"/>
        <v>13825559.361691331</v>
      </c>
      <c r="Z1922" s="3">
        <f t="shared" si="1384"/>
        <v>0</v>
      </c>
      <c r="AA1922" s="23">
        <f t="shared" si="1385"/>
        <v>59085391.515635863</v>
      </c>
      <c r="AB1922" s="26">
        <f t="shared" si="1402"/>
        <v>70086276.274228618</v>
      </c>
      <c r="AC1922" s="23">
        <f t="shared" si="1403"/>
        <v>74889487.274228647</v>
      </c>
      <c r="AD1922" s="23">
        <f t="shared" si="1409"/>
        <v>4803211</v>
      </c>
      <c r="AE1922" s="24">
        <f t="shared" si="1417"/>
        <v>70086276.274228647</v>
      </c>
      <c r="AF1922" s="3">
        <f t="shared" si="1404"/>
        <v>0</v>
      </c>
      <c r="AG1922" s="2">
        <f t="shared" si="1386"/>
        <v>0</v>
      </c>
      <c r="AH1922" s="2">
        <f t="shared" si="1387"/>
        <v>130.39481292779126</v>
      </c>
      <c r="AI1922" s="23">
        <f t="shared" si="1410"/>
        <v>9499377562.9052696</v>
      </c>
      <c r="AJ1922" s="23">
        <f t="shared" si="1388"/>
        <v>6219.922423797766</v>
      </c>
      <c r="AK1922" s="23">
        <f t="shared" si="1389"/>
        <v>0</v>
      </c>
      <c r="AL1922" s="23">
        <f t="shared" si="1414"/>
        <v>2807645.2303543091</v>
      </c>
      <c r="AM1922" s="23">
        <f t="shared" si="1415"/>
        <v>2619500328.9524417</v>
      </c>
      <c r="AN1922" s="16">
        <f t="shared" si="1405"/>
        <v>0</v>
      </c>
      <c r="AO1922" s="23">
        <f t="shared" si="1406"/>
        <v>105312.11827739862</v>
      </c>
      <c r="AP1922" s="22">
        <f t="shared" si="1407"/>
        <v>23703987.85429481</v>
      </c>
      <c r="AQ1922" s="30">
        <f t="shared" si="1390"/>
        <v>9047726699.893671</v>
      </c>
      <c r="AR1922" s="28">
        <f t="shared" si="1391"/>
        <v>4369248426.7613916</v>
      </c>
      <c r="AS1922" s="25">
        <f t="shared" si="1392"/>
        <v>200337590.02425668</v>
      </c>
      <c r="AT1922" s="32">
        <f t="shared" si="1393"/>
        <v>0</v>
      </c>
      <c r="AU1922" s="23">
        <f t="shared" si="1394"/>
        <v>0</v>
      </c>
      <c r="AV1922" s="22">
        <f t="shared" si="1395"/>
        <v>1273173204.4116774</v>
      </c>
      <c r="AW1922" s="31">
        <f t="shared" si="1408"/>
        <v>6145333653.7815399</v>
      </c>
    </row>
    <row r="1923" spans="1:53" s="21" customFormat="1" x14ac:dyDescent="0.25">
      <c r="A1923">
        <f t="shared" si="1416"/>
        <v>622</v>
      </c>
      <c r="B1923" t="s">
        <v>8</v>
      </c>
      <c r="C1923" s="27">
        <f t="shared" si="1373"/>
        <v>0</v>
      </c>
      <c r="D1923" s="27">
        <f t="shared" si="1396"/>
        <v>0</v>
      </c>
      <c r="E1923" s="27" t="b">
        <f t="shared" si="1372"/>
        <v>1</v>
      </c>
      <c r="F1923" s="29">
        <f t="shared" si="1374"/>
        <v>0</v>
      </c>
      <c r="G1923" s="27">
        <f t="shared" si="1397"/>
        <v>0</v>
      </c>
      <c r="H1923" s="22">
        <f t="shared" si="1375"/>
        <v>22847217208.958851</v>
      </c>
      <c r="I1923" s="23">
        <f t="shared" si="1376"/>
        <v>132580106.5049091</v>
      </c>
      <c r="J1923" s="23">
        <f t="shared" si="1377"/>
        <v>1086</v>
      </c>
      <c r="K1923" s="19">
        <f t="shared" si="1398"/>
        <v>225.0831931027827</v>
      </c>
      <c r="L1923" s="16">
        <f t="shared" si="1378"/>
        <v>157.59363457331571</v>
      </c>
      <c r="M1923" s="23">
        <f>M1922-IF($B1923="B",(Percent_Rent_In_Elsies*2.49%/12 * H1922)/K1922,0)+IF($B1923="D",N1923,0)+IF(B1923="D",AK1922)+IF(B1923="C",F1922*90%)-(Y1923-Y1922)-IF($B1923="A",Q1922/K1922) + IF($B1923="A",Q1922/K1922)</f>
        <v>-37218158.077810317</v>
      </c>
      <c r="N1923" s="23">
        <f t="shared" si="1379"/>
        <v>0</v>
      </c>
      <c r="O1923" s="22">
        <f t="shared" si="1380"/>
        <v>0</v>
      </c>
      <c r="P1923" s="22">
        <f t="shared" si="1411"/>
        <v>0</v>
      </c>
      <c r="Q1923" s="22">
        <f t="shared" si="1412"/>
        <v>0</v>
      </c>
      <c r="R1923" s="22">
        <f t="shared" si="1381"/>
        <v>279335228.85672081</v>
      </c>
      <c r="S1923" s="16">
        <f t="shared" si="1418"/>
        <v>23239203.727493271</v>
      </c>
      <c r="T1923" s="15">
        <f t="shared" si="1382"/>
        <v>0</v>
      </c>
      <c r="U1923" s="23">
        <f t="shared" si="1399"/>
        <v>1241031.041286506</v>
      </c>
      <c r="V1923" s="23">
        <f t="shared" si="1400"/>
        <v>103247.17481900977</v>
      </c>
      <c r="W1923" s="23">
        <f t="shared" si="1413"/>
        <v>0</v>
      </c>
      <c r="X1923" s="23">
        <f t="shared" si="1401"/>
        <v>33049205.258606222</v>
      </c>
      <c r="Y1923" s="23">
        <f t="shared" si="1383"/>
        <v>13825559.361691331</v>
      </c>
      <c r="Z1923" s="3">
        <f t="shared" si="1384"/>
        <v>0</v>
      </c>
      <c r="AA1923" s="23">
        <f t="shared" si="1385"/>
        <v>59085391.515635863</v>
      </c>
      <c r="AB1923" s="26">
        <f t="shared" si="1402"/>
        <v>70086276.274228618</v>
      </c>
      <c r="AC1923" s="23">
        <f t="shared" si="1403"/>
        <v>74889487.274228647</v>
      </c>
      <c r="AD1923" s="23">
        <f t="shared" si="1409"/>
        <v>4803211</v>
      </c>
      <c r="AE1923" s="24">
        <f t="shared" si="1417"/>
        <v>70086276.274228647</v>
      </c>
      <c r="AF1923" s="3">
        <f t="shared" si="1404"/>
        <v>1E-4</v>
      </c>
      <c r="AG1923" s="2">
        <f t="shared" si="1386"/>
        <v>0</v>
      </c>
      <c r="AH1923" s="2">
        <f t="shared" si="1387"/>
        <v>130.39481292779126</v>
      </c>
      <c r="AI1923" s="23">
        <f t="shared" si="1410"/>
        <v>9499377562.9052696</v>
      </c>
      <c r="AJ1923" s="23">
        <f t="shared" si="1388"/>
        <v>6219.922423797766</v>
      </c>
      <c r="AK1923" s="23">
        <f t="shared" si="1389"/>
        <v>59842.199273291153</v>
      </c>
      <c r="AL1923" s="23">
        <f t="shared" si="1414"/>
        <v>0</v>
      </c>
      <c r="AM1923" s="23">
        <f t="shared" si="1415"/>
        <v>0</v>
      </c>
      <c r="AN1923" s="16">
        <f t="shared" si="1405"/>
        <v>0</v>
      </c>
      <c r="AO1923" s="23">
        <f t="shared" si="1406"/>
        <v>0</v>
      </c>
      <c r="AP1923" s="22">
        <f t="shared" si="1407"/>
        <v>0</v>
      </c>
      <c r="AQ1923" s="30">
        <f t="shared" si="1390"/>
        <v>9047726699.893671</v>
      </c>
      <c r="AR1923" s="28">
        <f t="shared" si="1391"/>
        <v>4369248426.7613916</v>
      </c>
      <c r="AS1923" s="25">
        <f t="shared" si="1392"/>
        <v>200337590.02425668</v>
      </c>
      <c r="AT1923" s="32">
        <f t="shared" si="1393"/>
        <v>0</v>
      </c>
      <c r="AU1923" s="23">
        <f t="shared" si="1394"/>
        <v>0</v>
      </c>
      <c r="AV1923" s="22">
        <f t="shared" si="1395"/>
        <v>1273173204.4116774</v>
      </c>
      <c r="AW1923" s="31">
        <f t="shared" si="1408"/>
        <v>6145333653.7815399</v>
      </c>
      <c r="AX1923"/>
      <c r="AY1923"/>
      <c r="AZ1923"/>
      <c r="BA1923"/>
    </row>
    <row r="1924" spans="1:53" s="21" customFormat="1" x14ac:dyDescent="0.25">
      <c r="A1924">
        <f t="shared" si="1416"/>
        <v>622</v>
      </c>
      <c r="B1924" t="s">
        <v>9</v>
      </c>
      <c r="C1924" s="27">
        <f t="shared" si="1373"/>
        <v>0</v>
      </c>
      <c r="D1924" s="27">
        <f t="shared" si="1396"/>
        <v>0</v>
      </c>
      <c r="E1924" s="27" t="b">
        <f t="shared" si="1372"/>
        <v>1</v>
      </c>
      <c r="F1924" s="29">
        <f t="shared" si="1374"/>
        <v>0</v>
      </c>
      <c r="G1924" s="27">
        <f t="shared" si="1397"/>
        <v>0</v>
      </c>
      <c r="H1924" s="22">
        <f t="shared" si="1375"/>
        <v>22847217208.958851</v>
      </c>
      <c r="I1924" s="23">
        <f t="shared" si="1376"/>
        <v>132580106.5049091</v>
      </c>
      <c r="J1924" s="23">
        <f t="shared" si="1377"/>
        <v>1086</v>
      </c>
      <c r="K1924" s="19">
        <f t="shared" si="1398"/>
        <v>225.0831931027827</v>
      </c>
      <c r="L1924" s="16">
        <f t="shared" si="1378"/>
        <v>157.59363457331571</v>
      </c>
      <c r="M1924" s="23">
        <f>M1923-IF($B1924="B",(Percent_Rent_In_Elsies*2.49%/12 * H1923)/K1923,0)+IF($B1924="D",N1924,0)+IF(B1924="D",AK1923)+IF(B1924="C",F1923*90%)-(Y1924-Y1923)-IF($B1924="A",Q1923/K1923) + IF($B1924="A",Q1923/K1923)</f>
        <v>-37158315.878537029</v>
      </c>
      <c r="N1924" s="23">
        <f t="shared" si="1379"/>
        <v>0</v>
      </c>
      <c r="O1924" s="22">
        <f t="shared" si="1380"/>
        <v>16236468.456799585</v>
      </c>
      <c r="P1924" s="22">
        <f t="shared" si="1411"/>
        <v>0</v>
      </c>
      <c r="Q1924" s="22">
        <f t="shared" si="1412"/>
        <v>0</v>
      </c>
      <c r="R1924" s="22">
        <f t="shared" si="1381"/>
        <v>279335228.85672081</v>
      </c>
      <c r="S1924" s="16">
        <f t="shared" si="1418"/>
        <v>0</v>
      </c>
      <c r="T1924" s="15">
        <f t="shared" si="1382"/>
        <v>7002735.2706936859</v>
      </c>
      <c r="U1924" s="23">
        <f t="shared" si="1399"/>
        <v>1241031.041286506</v>
      </c>
      <c r="V1924" s="23">
        <f t="shared" si="1400"/>
        <v>0</v>
      </c>
      <c r="W1924" s="23">
        <f t="shared" si="1413"/>
        <v>103247.17481900977</v>
      </c>
      <c r="X1924" s="23">
        <f t="shared" si="1401"/>
        <v>33049205.258606222</v>
      </c>
      <c r="Y1924" s="23">
        <f t="shared" si="1383"/>
        <v>13825559.361691331</v>
      </c>
      <c r="Z1924" s="3">
        <f t="shared" si="1384"/>
        <v>0</v>
      </c>
      <c r="AA1924" s="23">
        <f t="shared" si="1385"/>
        <v>59025549.316362575</v>
      </c>
      <c r="AB1924" s="26">
        <f t="shared" si="1402"/>
        <v>70086276.274228618</v>
      </c>
      <c r="AC1924" s="23">
        <f t="shared" si="1403"/>
        <v>74889487.274228647</v>
      </c>
      <c r="AD1924" s="23">
        <f t="shared" si="1409"/>
        <v>4803211</v>
      </c>
      <c r="AE1924" s="24">
        <f t="shared" si="1417"/>
        <v>70086276.274228647</v>
      </c>
      <c r="AF1924" s="3">
        <f t="shared" si="1404"/>
        <v>0</v>
      </c>
      <c r="AG1924" s="2">
        <f t="shared" si="1386"/>
        <v>0</v>
      </c>
      <c r="AH1924" s="2">
        <f t="shared" si="1387"/>
        <v>130.39481292779126</v>
      </c>
      <c r="AI1924" s="23">
        <f t="shared" si="1410"/>
        <v>9489756510.5518951</v>
      </c>
      <c r="AJ1924" s="23">
        <f t="shared" si="1388"/>
        <v>6219.922423797766</v>
      </c>
      <c r="AK1924" s="23">
        <f t="shared" si="1389"/>
        <v>0</v>
      </c>
      <c r="AL1924" s="23">
        <f t="shared" si="1414"/>
        <v>0</v>
      </c>
      <c r="AM1924" s="23">
        <f t="shared" si="1415"/>
        <v>0</v>
      </c>
      <c r="AN1924" s="16">
        <f t="shared" si="1405"/>
        <v>0</v>
      </c>
      <c r="AO1924" s="23">
        <f t="shared" si="1406"/>
        <v>0</v>
      </c>
      <c r="AP1924" s="22">
        <f t="shared" si="1407"/>
        <v>0</v>
      </c>
      <c r="AQ1924" s="30">
        <f t="shared" si="1390"/>
        <v>9047726699.893671</v>
      </c>
      <c r="AR1924" s="28">
        <f t="shared" si="1391"/>
        <v>4369248426.7613916</v>
      </c>
      <c r="AS1924" s="25">
        <f t="shared" si="1392"/>
        <v>200337590.02425668</v>
      </c>
      <c r="AT1924" s="32">
        <f t="shared" si="1393"/>
        <v>0</v>
      </c>
      <c r="AU1924" s="23">
        <f t="shared" si="1394"/>
        <v>0</v>
      </c>
      <c r="AV1924" s="22">
        <f t="shared" si="1395"/>
        <v>1273173204.4116774</v>
      </c>
      <c r="AW1924" s="31">
        <f t="shared" si="1408"/>
        <v>6145333653.7815399</v>
      </c>
      <c r="AX1924"/>
      <c r="AY1924"/>
      <c r="AZ1924"/>
      <c r="BA1924"/>
    </row>
    <row r="1925" spans="1:53" x14ac:dyDescent="0.25">
      <c r="A1925" s="21">
        <f t="shared" si="1416"/>
        <v>622</v>
      </c>
      <c r="B1925" s="21" t="s">
        <v>28</v>
      </c>
      <c r="C1925" s="27">
        <f t="shared" si="1373"/>
        <v>0</v>
      </c>
      <c r="D1925" s="27">
        <f t="shared" si="1396"/>
        <v>0</v>
      </c>
      <c r="E1925" s="27" t="b">
        <f t="shared" si="1372"/>
        <v>1</v>
      </c>
      <c r="F1925" s="29">
        <f t="shared" si="1374"/>
        <v>0</v>
      </c>
      <c r="G1925" s="27">
        <f t="shared" si="1397"/>
        <v>0</v>
      </c>
      <c r="H1925" s="22">
        <f t="shared" si="1375"/>
        <v>22847217208.958851</v>
      </c>
      <c r="I1925" s="23">
        <f t="shared" si="1376"/>
        <v>132580106.5049091</v>
      </c>
      <c r="J1925" s="23">
        <f t="shared" si="1377"/>
        <v>1086</v>
      </c>
      <c r="K1925" s="19">
        <f t="shared" si="1398"/>
        <v>225.0831931027827</v>
      </c>
      <c r="L1925" s="16">
        <f t="shared" si="1378"/>
        <v>157.59363457331571</v>
      </c>
      <c r="M1925" s="23">
        <f>M1924-IF($B1925="B",(Percent_Rent_In_Elsies*2.49%/12 * H1924)/K1924,0)+IF($B1925="D",N1925,0)+IF(B1925="D",AK1924)+IF(B1925="C",F1924*90%)-(Y1925-Y1924)-IF($B1925="A",Q1924/K1924) + IF($B1925="A",Q1924/K1924)</f>
        <v>-37158315.878537029</v>
      </c>
      <c r="N1925" s="23">
        <f t="shared" si="1379"/>
        <v>0</v>
      </c>
      <c r="O1925" s="22">
        <f t="shared" si="1380"/>
        <v>0</v>
      </c>
      <c r="P1925" s="22">
        <f t="shared" si="1411"/>
        <v>16236468.456799585</v>
      </c>
      <c r="Q1925" s="22">
        <f t="shared" si="1412"/>
        <v>0</v>
      </c>
      <c r="R1925" s="22">
        <f t="shared" si="1381"/>
        <v>279335228.85672081</v>
      </c>
      <c r="S1925" s="16">
        <f t="shared" si="1418"/>
        <v>0</v>
      </c>
      <c r="T1925" s="15">
        <f t="shared" si="1382"/>
        <v>0</v>
      </c>
      <c r="U1925" s="23">
        <f t="shared" si="1399"/>
        <v>1241031.041286506</v>
      </c>
      <c r="V1925" s="23">
        <f t="shared" si="1400"/>
        <v>0</v>
      </c>
      <c r="W1925" s="23">
        <f t="shared" si="1413"/>
        <v>0</v>
      </c>
      <c r="X1925" s="23">
        <f t="shared" si="1401"/>
        <v>33049205.258606222</v>
      </c>
      <c r="Y1925" s="23">
        <f t="shared" si="1383"/>
        <v>13825559.361691331</v>
      </c>
      <c r="Z1925" s="3">
        <f t="shared" si="1384"/>
        <v>5162.3587409504898</v>
      </c>
      <c r="AA1925" s="23">
        <f t="shared" si="1385"/>
        <v>59102984.697476834</v>
      </c>
      <c r="AB1925" s="26">
        <f t="shared" si="1402"/>
        <v>70086276.274228603</v>
      </c>
      <c r="AC1925" s="23">
        <f t="shared" si="1403"/>
        <v>74889487.274228647</v>
      </c>
      <c r="AD1925" s="23">
        <f t="shared" si="1409"/>
        <v>4803211</v>
      </c>
      <c r="AE1925" s="24">
        <f t="shared" si="1417"/>
        <v>70086276.274228647</v>
      </c>
      <c r="AF1925" s="3">
        <f t="shared" si="1404"/>
        <v>0</v>
      </c>
      <c r="AG1925" s="2">
        <f t="shared" si="1386"/>
        <v>619483048.9140588</v>
      </c>
      <c r="AH1925" s="2">
        <f t="shared" si="1387"/>
        <v>130.39481292779126</v>
      </c>
      <c r="AI1925" s="23">
        <f t="shared" si="1410"/>
        <v>9502206084.0092716</v>
      </c>
      <c r="AJ1925" s="23">
        <f t="shared" si="1388"/>
        <v>6219.922423797766</v>
      </c>
      <c r="AK1925" s="23">
        <f t="shared" si="1389"/>
        <v>0</v>
      </c>
      <c r="AL1925" s="23">
        <f t="shared" si="1414"/>
        <v>0</v>
      </c>
      <c r="AM1925" s="23">
        <f t="shared" si="1415"/>
        <v>0</v>
      </c>
      <c r="AN1925" s="16">
        <f t="shared" si="1405"/>
        <v>0</v>
      </c>
      <c r="AO1925" s="23">
        <f t="shared" si="1406"/>
        <v>0</v>
      </c>
      <c r="AP1925" s="22">
        <f t="shared" si="1407"/>
        <v>0</v>
      </c>
      <c r="AQ1925" s="30">
        <f t="shared" si="1390"/>
        <v>9047726699.893671</v>
      </c>
      <c r="AR1925" s="28">
        <f t="shared" si="1391"/>
        <v>4369248426.7613916</v>
      </c>
      <c r="AS1925" s="25">
        <f t="shared" si="1392"/>
        <v>200337590.02425668</v>
      </c>
      <c r="AT1925" s="32">
        <f t="shared" si="1393"/>
        <v>10324.71748190098</v>
      </c>
      <c r="AU1925" s="23">
        <f t="shared" si="1394"/>
        <v>10324.71748190098</v>
      </c>
      <c r="AV1925" s="22">
        <f t="shared" si="1395"/>
        <v>1280175939.6823711</v>
      </c>
      <c r="AW1925" s="31">
        <f t="shared" si="1408"/>
        <v>6145333653.7815399</v>
      </c>
    </row>
    <row r="1926" spans="1:53" x14ac:dyDescent="0.25">
      <c r="A1926">
        <f t="shared" si="1416"/>
        <v>623</v>
      </c>
      <c r="B1926" t="s">
        <v>6</v>
      </c>
      <c r="C1926" s="27">
        <f t="shared" si="1373"/>
        <v>0</v>
      </c>
      <c r="D1926" s="27">
        <f t="shared" si="1396"/>
        <v>0</v>
      </c>
      <c r="E1926" s="27" t="b">
        <f t="shared" si="1372"/>
        <v>1</v>
      </c>
      <c r="F1926" s="29">
        <f t="shared" si="1374"/>
        <v>0</v>
      </c>
      <c r="G1926" s="27">
        <f t="shared" si="1397"/>
        <v>0</v>
      </c>
      <c r="H1926" s="22">
        <f t="shared" si="1375"/>
        <v>22885295904.307117</v>
      </c>
      <c r="I1926" s="23">
        <f t="shared" si="1376"/>
        <v>132580106.5049091</v>
      </c>
      <c r="J1926" s="23">
        <f t="shared" si="1377"/>
        <v>1086</v>
      </c>
      <c r="K1926" s="19">
        <f t="shared" si="1398"/>
        <v>225.0831931027827</v>
      </c>
      <c r="L1926" s="16">
        <f t="shared" si="1378"/>
        <v>157.85629063093791</v>
      </c>
      <c r="M1926" s="23">
        <f>M1925-IF($B1926="B",(Percent_Rent_In_Elsies*2.49%/12 * H1925)/K1925,0)+IF($B1926="D",N1926,0)+IF(B1926="D",AK1925)+IF(B1926="C",F1925*90%)-(Y1926-Y1925)-IF($B1926="A",Q1925/K1925) + IF($B1926="A",Q1925/K1925)</f>
        <v>-37158315.878537029</v>
      </c>
      <c r="N1926" s="23">
        <f t="shared" si="1379"/>
        <v>0</v>
      </c>
      <c r="O1926" s="22">
        <f t="shared" si="1380"/>
        <v>0</v>
      </c>
      <c r="P1926" s="22">
        <f t="shared" si="1411"/>
        <v>0</v>
      </c>
      <c r="Q1926" s="22">
        <f t="shared" si="1412"/>
        <v>0</v>
      </c>
      <c r="R1926" s="22">
        <f t="shared" si="1381"/>
        <v>279335228.85672081</v>
      </c>
      <c r="S1926" s="16">
        <f t="shared" si="1418"/>
        <v>0</v>
      </c>
      <c r="T1926" s="15">
        <f t="shared" si="1382"/>
        <v>0</v>
      </c>
      <c r="U1926" s="23">
        <f t="shared" si="1399"/>
        <v>1241031.041286506</v>
      </c>
      <c r="V1926" s="23">
        <f t="shared" si="1400"/>
        <v>0</v>
      </c>
      <c r="W1926" s="23">
        <f t="shared" si="1413"/>
        <v>0</v>
      </c>
      <c r="X1926" s="23">
        <f t="shared" si="1401"/>
        <v>33075017.052310973</v>
      </c>
      <c r="Y1926" s="23">
        <f t="shared" si="1383"/>
        <v>13825559.361691331</v>
      </c>
      <c r="Z1926" s="3">
        <f t="shared" si="1384"/>
        <v>0</v>
      </c>
      <c r="AA1926" s="23">
        <f t="shared" si="1385"/>
        <v>59102984.697476834</v>
      </c>
      <c r="AB1926" s="26">
        <f t="shared" si="1402"/>
        <v>70086276.274228618</v>
      </c>
      <c r="AC1926" s="23">
        <f t="shared" si="1403"/>
        <v>74889487.274228647</v>
      </c>
      <c r="AD1926" s="23">
        <f t="shared" si="1409"/>
        <v>4803211</v>
      </c>
      <c r="AE1926" s="24">
        <f t="shared" si="1417"/>
        <v>70086276.274228647</v>
      </c>
      <c r="AF1926" s="3">
        <f t="shared" si="1404"/>
        <v>0</v>
      </c>
      <c r="AG1926" s="2">
        <f t="shared" si="1386"/>
        <v>0</v>
      </c>
      <c r="AH1926" s="2">
        <f t="shared" si="1387"/>
        <v>130.61213761600428</v>
      </c>
      <c r="AI1926" s="23">
        <f t="shared" si="1410"/>
        <v>9502206084.0092716</v>
      </c>
      <c r="AJ1926" s="23">
        <f t="shared" si="1388"/>
        <v>6219.922423797766</v>
      </c>
      <c r="AK1926" s="23">
        <f t="shared" si="1389"/>
        <v>0</v>
      </c>
      <c r="AL1926" s="23">
        <f t="shared" si="1414"/>
        <v>0</v>
      </c>
      <c r="AM1926" s="23">
        <f t="shared" si="1415"/>
        <v>0</v>
      </c>
      <c r="AN1926" s="16">
        <f t="shared" si="1405"/>
        <v>0</v>
      </c>
      <c r="AO1926" s="23">
        <f t="shared" si="1406"/>
        <v>0</v>
      </c>
      <c r="AP1926" s="22">
        <f t="shared" si="1407"/>
        <v>0</v>
      </c>
      <c r="AQ1926" s="30">
        <f t="shared" si="1390"/>
        <v>9047726699.893671</v>
      </c>
      <c r="AR1926" s="28">
        <f t="shared" si="1391"/>
        <v>4369248426.7613916</v>
      </c>
      <c r="AS1926" s="25">
        <f t="shared" si="1392"/>
        <v>200337590.02425668</v>
      </c>
      <c r="AT1926" s="32">
        <f t="shared" si="1393"/>
        <v>0</v>
      </c>
      <c r="AU1926" s="23">
        <f t="shared" si="1394"/>
        <v>0</v>
      </c>
      <c r="AV1926" s="22">
        <f t="shared" si="1395"/>
        <v>1280175939.6823711</v>
      </c>
      <c r="AW1926" s="31">
        <f t="shared" si="1408"/>
        <v>6129097185.3247404</v>
      </c>
    </row>
    <row r="1927" spans="1:53" x14ac:dyDescent="0.25">
      <c r="A1927">
        <f t="shared" si="1416"/>
        <v>623</v>
      </c>
      <c r="B1927" t="s">
        <v>7</v>
      </c>
      <c r="C1927" s="27">
        <f t="shared" si="1373"/>
        <v>0</v>
      </c>
      <c r="D1927" s="27">
        <f t="shared" si="1396"/>
        <v>0</v>
      </c>
      <c r="E1927" s="27" t="b">
        <f t="shared" si="1372"/>
        <v>1</v>
      </c>
      <c r="F1927" s="29">
        <f t="shared" si="1374"/>
        <v>0</v>
      </c>
      <c r="G1927" s="27">
        <f t="shared" si="1397"/>
        <v>0</v>
      </c>
      <c r="H1927" s="22">
        <f t="shared" si="1375"/>
        <v>22885295904.307121</v>
      </c>
      <c r="I1927" s="23">
        <f t="shared" si="1376"/>
        <v>132580106.5049091</v>
      </c>
      <c r="J1927" s="23">
        <f t="shared" si="1377"/>
        <v>1086</v>
      </c>
      <c r="K1927" s="19">
        <f t="shared" si="1398"/>
        <v>225.0831931027827</v>
      </c>
      <c r="L1927" s="16">
        <f t="shared" si="1378"/>
        <v>157.85629063093791</v>
      </c>
      <c r="M1927" s="23">
        <f>M1926-IF($B1927="B",(Percent_Rent_In_Elsies*2.49%/12 * H1926)/K1926,0)+IF($B1927="D",N1927,0)+IF(B1927="D",AK1926)+IF(B1927="C",F1926*90%)-(Y1927-Y1926)-IF($B1927="A",Q1926/K1926) + IF($B1927="A",Q1926/K1926)</f>
        <v>-37263803.517011553</v>
      </c>
      <c r="N1927" s="23">
        <f t="shared" si="1379"/>
        <v>0</v>
      </c>
      <c r="O1927" s="22">
        <f t="shared" si="1380"/>
        <v>0</v>
      </c>
      <c r="P1927" s="22">
        <f t="shared" si="1411"/>
        <v>0</v>
      </c>
      <c r="Q1927" s="22">
        <f t="shared" si="1412"/>
        <v>0</v>
      </c>
      <c r="R1927" s="22">
        <f t="shared" si="1381"/>
        <v>256057293.11866075</v>
      </c>
      <c r="S1927" s="16">
        <f t="shared" si="1418"/>
        <v>23277935.738060068</v>
      </c>
      <c r="T1927" s="15">
        <f t="shared" si="1382"/>
        <v>0</v>
      </c>
      <c r="U1927" s="23">
        <f t="shared" si="1399"/>
        <v>1137611.7878459638</v>
      </c>
      <c r="V1927" s="23">
        <f t="shared" si="1400"/>
        <v>103419.25344054216</v>
      </c>
      <c r="W1927" s="23">
        <f t="shared" si="1413"/>
        <v>0</v>
      </c>
      <c r="X1927" s="23">
        <f t="shared" si="1401"/>
        <v>33075017.052310973</v>
      </c>
      <c r="Y1927" s="23">
        <f t="shared" si="1383"/>
        <v>13825559.361691331</v>
      </c>
      <c r="Z1927" s="3">
        <f t="shared" si="1384"/>
        <v>0</v>
      </c>
      <c r="AA1927" s="23">
        <f t="shared" si="1385"/>
        <v>59102984.697476834</v>
      </c>
      <c r="AB1927" s="26">
        <f t="shared" si="1402"/>
        <v>70086276.274228618</v>
      </c>
      <c r="AC1927" s="23">
        <f t="shared" si="1403"/>
        <v>74889487.274228647</v>
      </c>
      <c r="AD1927" s="23">
        <f t="shared" si="1409"/>
        <v>4803211</v>
      </c>
      <c r="AE1927" s="24">
        <f t="shared" si="1417"/>
        <v>70086276.274228647</v>
      </c>
      <c r="AF1927" s="3">
        <f t="shared" si="1404"/>
        <v>0</v>
      </c>
      <c r="AG1927" s="2">
        <f t="shared" si="1386"/>
        <v>0</v>
      </c>
      <c r="AH1927" s="2">
        <f t="shared" si="1387"/>
        <v>130.6121376160043</v>
      </c>
      <c r="AI1927" s="23">
        <f t="shared" si="1410"/>
        <v>9502206084.0092716</v>
      </c>
      <c r="AJ1927" s="23">
        <f t="shared" si="1388"/>
        <v>6219.922423797766</v>
      </c>
      <c r="AK1927" s="23">
        <f t="shared" si="1389"/>
        <v>0</v>
      </c>
      <c r="AL1927" s="23">
        <f t="shared" si="1414"/>
        <v>2828521.1040019989</v>
      </c>
      <c r="AM1927" s="23">
        <f t="shared" si="1415"/>
        <v>2638977276.1450868</v>
      </c>
      <c r="AN1927" s="16">
        <f t="shared" si="1405"/>
        <v>0</v>
      </c>
      <c r="AO1927" s="23">
        <f t="shared" si="1406"/>
        <v>105487.63847452764</v>
      </c>
      <c r="AP1927" s="22">
        <f t="shared" si="1407"/>
        <v>23743494.500718638</v>
      </c>
      <c r="AQ1927" s="30">
        <f t="shared" si="1390"/>
        <v>9095011869.1918526</v>
      </c>
      <c r="AR1927" s="28">
        <f t="shared" si="1391"/>
        <v>4392790101.5588541</v>
      </c>
      <c r="AS1927" s="25">
        <f t="shared" si="1392"/>
        <v>200337590.02425668</v>
      </c>
      <c r="AT1927" s="32">
        <f t="shared" si="1393"/>
        <v>0</v>
      </c>
      <c r="AU1927" s="23">
        <f t="shared" si="1394"/>
        <v>0</v>
      </c>
      <c r="AV1927" s="22">
        <f t="shared" si="1395"/>
        <v>1280175939.6823711</v>
      </c>
      <c r="AW1927" s="31">
        <f t="shared" si="1408"/>
        <v>6176382354.6229219</v>
      </c>
    </row>
    <row r="1928" spans="1:53" x14ac:dyDescent="0.25">
      <c r="A1928">
        <f t="shared" si="1416"/>
        <v>623</v>
      </c>
      <c r="B1928" t="s">
        <v>8</v>
      </c>
      <c r="C1928" s="27">
        <f t="shared" si="1373"/>
        <v>0</v>
      </c>
      <c r="D1928" s="27">
        <f t="shared" si="1396"/>
        <v>0</v>
      </c>
      <c r="E1928" s="27" t="b">
        <f t="shared" si="1372"/>
        <v>1</v>
      </c>
      <c r="F1928" s="29">
        <f t="shared" si="1374"/>
        <v>0</v>
      </c>
      <c r="G1928" s="27">
        <f t="shared" si="1397"/>
        <v>0</v>
      </c>
      <c r="H1928" s="22">
        <f t="shared" si="1375"/>
        <v>22885295904.307121</v>
      </c>
      <c r="I1928" s="23">
        <f t="shared" si="1376"/>
        <v>132580106.5049091</v>
      </c>
      <c r="J1928" s="23">
        <f t="shared" si="1377"/>
        <v>1086</v>
      </c>
      <c r="K1928" s="19">
        <f t="shared" si="1398"/>
        <v>225.0831931027827</v>
      </c>
      <c r="L1928" s="16">
        <f t="shared" si="1378"/>
        <v>157.85629063093791</v>
      </c>
      <c r="M1928" s="23">
        <f>M1927-IF($B1928="B",(Percent_Rent_In_Elsies*2.49%/12 * H1927)/K1927,0)+IF($B1928="D",N1928,0)+IF(B1928="D",AK1927)+IF(B1928="C",F1927*90%)-(Y1928-Y1927)-IF($B1928="A",Q1927/K1927) + IF($B1928="A",Q1927/K1927)</f>
        <v>-37263803.517011553</v>
      </c>
      <c r="N1928" s="23">
        <f t="shared" si="1379"/>
        <v>0</v>
      </c>
      <c r="O1928" s="22">
        <f t="shared" si="1380"/>
        <v>0</v>
      </c>
      <c r="P1928" s="22">
        <f t="shared" si="1411"/>
        <v>0</v>
      </c>
      <c r="Q1928" s="22">
        <f t="shared" si="1412"/>
        <v>0</v>
      </c>
      <c r="R1928" s="22">
        <f t="shared" si="1381"/>
        <v>279800787.6193794</v>
      </c>
      <c r="S1928" s="16">
        <f t="shared" si="1418"/>
        <v>23277935.738060068</v>
      </c>
      <c r="T1928" s="15">
        <f t="shared" si="1382"/>
        <v>0</v>
      </c>
      <c r="U1928" s="23">
        <f t="shared" si="1399"/>
        <v>1243099.4263204916</v>
      </c>
      <c r="V1928" s="23">
        <f t="shared" si="1400"/>
        <v>103419.25344054216</v>
      </c>
      <c r="W1928" s="23">
        <f t="shared" si="1413"/>
        <v>0</v>
      </c>
      <c r="X1928" s="23">
        <f t="shared" si="1401"/>
        <v>33075017.052310973</v>
      </c>
      <c r="Y1928" s="23">
        <f t="shared" si="1383"/>
        <v>13825559.361691331</v>
      </c>
      <c r="Z1928" s="3">
        <f t="shared" si="1384"/>
        <v>0</v>
      </c>
      <c r="AA1928" s="23">
        <f t="shared" si="1385"/>
        <v>59102984.697476834</v>
      </c>
      <c r="AB1928" s="26">
        <f t="shared" si="1402"/>
        <v>70086276.274228632</v>
      </c>
      <c r="AC1928" s="23">
        <f t="shared" si="1403"/>
        <v>74889487.274228647</v>
      </c>
      <c r="AD1928" s="23">
        <f t="shared" si="1409"/>
        <v>4803211</v>
      </c>
      <c r="AE1928" s="24">
        <f t="shared" si="1417"/>
        <v>70086276.274228647</v>
      </c>
      <c r="AF1928" s="3">
        <f t="shared" si="1404"/>
        <v>1E-4</v>
      </c>
      <c r="AG1928" s="2">
        <f t="shared" si="1386"/>
        <v>0</v>
      </c>
      <c r="AH1928" s="2">
        <f t="shared" si="1387"/>
        <v>130.6121376160043</v>
      </c>
      <c r="AI1928" s="23">
        <f t="shared" si="1410"/>
        <v>9502206084.0092716</v>
      </c>
      <c r="AJ1928" s="23">
        <f t="shared" si="1388"/>
        <v>6219.922423797766</v>
      </c>
      <c r="AK1928" s="23">
        <f t="shared" si="1389"/>
        <v>59841.320832616097</v>
      </c>
      <c r="AL1928" s="23">
        <f t="shared" si="1414"/>
        <v>0</v>
      </c>
      <c r="AM1928" s="23">
        <f t="shared" si="1415"/>
        <v>0</v>
      </c>
      <c r="AN1928" s="16">
        <f t="shared" si="1405"/>
        <v>0</v>
      </c>
      <c r="AO1928" s="23">
        <f t="shared" si="1406"/>
        <v>0</v>
      </c>
      <c r="AP1928" s="22">
        <f t="shared" si="1407"/>
        <v>0</v>
      </c>
      <c r="AQ1928" s="30">
        <f t="shared" si="1390"/>
        <v>9095011869.1918526</v>
      </c>
      <c r="AR1928" s="28">
        <f t="shared" si="1391"/>
        <v>4392790101.5588541</v>
      </c>
      <c r="AS1928" s="25">
        <f t="shared" si="1392"/>
        <v>200337590.02425668</v>
      </c>
      <c r="AT1928" s="32">
        <f t="shared" si="1393"/>
        <v>0</v>
      </c>
      <c r="AU1928" s="23">
        <f t="shared" si="1394"/>
        <v>0</v>
      </c>
      <c r="AV1928" s="22">
        <f t="shared" si="1395"/>
        <v>1280175939.6823711</v>
      </c>
      <c r="AW1928" s="31">
        <f t="shared" si="1408"/>
        <v>6176382354.622921</v>
      </c>
    </row>
    <row r="1929" spans="1:53" x14ac:dyDescent="0.25">
      <c r="A1929" s="21">
        <f t="shared" si="1416"/>
        <v>623</v>
      </c>
      <c r="B1929" s="21" t="s">
        <v>9</v>
      </c>
      <c r="C1929" s="27">
        <f t="shared" si="1373"/>
        <v>0</v>
      </c>
      <c r="D1929" s="27">
        <f t="shared" si="1396"/>
        <v>0</v>
      </c>
      <c r="E1929" s="27" t="b">
        <f t="shared" si="1372"/>
        <v>1</v>
      </c>
      <c r="F1929" s="29">
        <f t="shared" si="1374"/>
        <v>0</v>
      </c>
      <c r="G1929" s="27">
        <f t="shared" si="1397"/>
        <v>0</v>
      </c>
      <c r="H1929" s="22">
        <f t="shared" si="1375"/>
        <v>22885295904.307121</v>
      </c>
      <c r="I1929" s="23">
        <f t="shared" si="1376"/>
        <v>132580106.5049091</v>
      </c>
      <c r="J1929" s="23">
        <f t="shared" si="1377"/>
        <v>1086</v>
      </c>
      <c r="K1929" s="19">
        <f t="shared" si="1398"/>
        <v>225.0831931027827</v>
      </c>
      <c r="L1929" s="16">
        <f t="shared" si="1378"/>
        <v>157.85629063093791</v>
      </c>
      <c r="M1929" s="23">
        <f>M1928-IF($B1929="B",(Percent_Rent_In_Elsies*2.49%/12 * H1928)/K1928,0)+IF($B1929="D",N1929,0)+IF(B1929="D",AK1928)+IF(B1929="C",F1928*90%)-(Y1929-Y1928)-IF($B1929="A",Q1928/K1928) + IF($B1929="A",Q1928/K1928)</f>
        <v>-37203962.196178935</v>
      </c>
      <c r="N1929" s="23">
        <f t="shared" si="1379"/>
        <v>0</v>
      </c>
      <c r="O1929" s="22">
        <f t="shared" si="1380"/>
        <v>16263529.240609884</v>
      </c>
      <c r="P1929" s="22">
        <f t="shared" si="1411"/>
        <v>0</v>
      </c>
      <c r="Q1929" s="22">
        <f t="shared" si="1412"/>
        <v>0</v>
      </c>
      <c r="R1929" s="22">
        <f t="shared" si="1381"/>
        <v>279800787.6193794</v>
      </c>
      <c r="S1929" s="16">
        <f t="shared" si="1418"/>
        <v>0</v>
      </c>
      <c r="T1929" s="15">
        <f t="shared" si="1382"/>
        <v>7014406.4974501841</v>
      </c>
      <c r="U1929" s="23">
        <f t="shared" si="1399"/>
        <v>1243099.4263204916</v>
      </c>
      <c r="V1929" s="23">
        <f t="shared" si="1400"/>
        <v>0</v>
      </c>
      <c r="W1929" s="23">
        <f t="shared" si="1413"/>
        <v>103419.25344054216</v>
      </c>
      <c r="X1929" s="23">
        <f t="shared" si="1401"/>
        <v>33075017.052310973</v>
      </c>
      <c r="Y1929" s="23">
        <f t="shared" si="1383"/>
        <v>13825559.361691331</v>
      </c>
      <c r="Z1929" s="3">
        <f t="shared" si="1384"/>
        <v>0</v>
      </c>
      <c r="AA1929" s="23">
        <f t="shared" si="1385"/>
        <v>59043143.376644216</v>
      </c>
      <c r="AB1929" s="26">
        <f t="shared" si="1402"/>
        <v>70086276.274228632</v>
      </c>
      <c r="AC1929" s="23">
        <f t="shared" si="1403"/>
        <v>74889487.274228647</v>
      </c>
      <c r="AD1929" s="23">
        <f t="shared" si="1409"/>
        <v>4803211</v>
      </c>
      <c r="AE1929" s="24">
        <f t="shared" si="1417"/>
        <v>70086276.274228647</v>
      </c>
      <c r="AF1929" s="3">
        <f t="shared" si="1404"/>
        <v>0</v>
      </c>
      <c r="AG1929" s="2">
        <f t="shared" si="1386"/>
        <v>0</v>
      </c>
      <c r="AH1929" s="2">
        <f t="shared" si="1387"/>
        <v>130.6121376160043</v>
      </c>
      <c r="AI1929" s="23">
        <f t="shared" si="1410"/>
        <v>9492585172.8860626</v>
      </c>
      <c r="AJ1929" s="23">
        <f t="shared" si="1388"/>
        <v>6219.922423797766</v>
      </c>
      <c r="AK1929" s="23">
        <f t="shared" si="1389"/>
        <v>0</v>
      </c>
      <c r="AL1929" s="23">
        <f t="shared" si="1414"/>
        <v>0</v>
      </c>
      <c r="AM1929" s="23">
        <f t="shared" si="1415"/>
        <v>0</v>
      </c>
      <c r="AN1929" s="16">
        <f t="shared" si="1405"/>
        <v>0</v>
      </c>
      <c r="AO1929" s="23">
        <f t="shared" si="1406"/>
        <v>0</v>
      </c>
      <c r="AP1929" s="22">
        <f t="shared" si="1407"/>
        <v>0</v>
      </c>
      <c r="AQ1929" s="30">
        <f t="shared" si="1390"/>
        <v>9095011869.1918526</v>
      </c>
      <c r="AR1929" s="28">
        <f t="shared" si="1391"/>
        <v>4392790101.5588541</v>
      </c>
      <c r="AS1929" s="25">
        <f t="shared" si="1392"/>
        <v>200337590.02425668</v>
      </c>
      <c r="AT1929" s="32">
        <f t="shared" si="1393"/>
        <v>0</v>
      </c>
      <c r="AU1929" s="23">
        <f t="shared" si="1394"/>
        <v>0</v>
      </c>
      <c r="AV1929" s="22">
        <f t="shared" si="1395"/>
        <v>1280175939.6823711</v>
      </c>
      <c r="AW1929" s="31">
        <f t="shared" si="1408"/>
        <v>6176382354.622921</v>
      </c>
      <c r="AX1929" s="21"/>
      <c r="AY1929" s="21"/>
      <c r="AZ1929" s="21"/>
      <c r="BA1929" s="21"/>
    </row>
    <row r="1930" spans="1:53" x14ac:dyDescent="0.25">
      <c r="A1930" s="21">
        <f t="shared" si="1416"/>
        <v>623</v>
      </c>
      <c r="B1930" s="21" t="s">
        <v>28</v>
      </c>
      <c r="C1930" s="27">
        <f t="shared" si="1373"/>
        <v>0</v>
      </c>
      <c r="D1930" s="27">
        <f t="shared" si="1396"/>
        <v>0</v>
      </c>
      <c r="E1930" s="27" t="b">
        <f t="shared" ref="E1930:E1993" si="1419">IF(OR(I1930&gt;Max_Parcels, AI1930&gt;8000000000),TRUE,FALSE)</f>
        <v>1</v>
      </c>
      <c r="F1930" s="29">
        <f t="shared" si="1374"/>
        <v>0</v>
      </c>
      <c r="G1930" s="27">
        <f t="shared" si="1397"/>
        <v>0</v>
      </c>
      <c r="H1930" s="22">
        <f t="shared" si="1375"/>
        <v>22885295904.307121</v>
      </c>
      <c r="I1930" s="23">
        <f t="shared" si="1376"/>
        <v>132580106.5049091</v>
      </c>
      <c r="J1930" s="23">
        <f t="shared" si="1377"/>
        <v>1086</v>
      </c>
      <c r="K1930" s="19">
        <f t="shared" si="1398"/>
        <v>225.0831931027827</v>
      </c>
      <c r="L1930" s="16">
        <f t="shared" si="1378"/>
        <v>157.85629063093791</v>
      </c>
      <c r="M1930" s="23">
        <f>M1929-IF($B1930="B",(Percent_Rent_In_Elsies*2.49%/12 * H1929)/K1929,0)+IF($B1930="D",N1930,0)+IF(B1930="D",AK1929)+IF(B1930="C",F1929*90%)-(Y1930-Y1929)-IF($B1930="A",Q1929/K1929) + IF($B1930="A",Q1929/K1929)</f>
        <v>-37203962.196178935</v>
      </c>
      <c r="N1930" s="23">
        <f t="shared" si="1379"/>
        <v>0</v>
      </c>
      <c r="O1930" s="22">
        <f t="shared" si="1380"/>
        <v>0</v>
      </c>
      <c r="P1930" s="22">
        <f t="shared" si="1411"/>
        <v>16263529.240609884</v>
      </c>
      <c r="Q1930" s="22">
        <f t="shared" si="1412"/>
        <v>0</v>
      </c>
      <c r="R1930" s="22">
        <f t="shared" si="1381"/>
        <v>279800787.6193794</v>
      </c>
      <c r="S1930" s="16">
        <f t="shared" si="1418"/>
        <v>0</v>
      </c>
      <c r="T1930" s="15">
        <f t="shared" si="1382"/>
        <v>0</v>
      </c>
      <c r="U1930" s="23">
        <f t="shared" si="1399"/>
        <v>1243099.4263204916</v>
      </c>
      <c r="V1930" s="23">
        <f t="shared" si="1400"/>
        <v>0</v>
      </c>
      <c r="W1930" s="23">
        <f t="shared" si="1413"/>
        <v>0</v>
      </c>
      <c r="X1930" s="23">
        <f t="shared" si="1401"/>
        <v>33075017.052310973</v>
      </c>
      <c r="Y1930" s="23">
        <f t="shared" si="1383"/>
        <v>13825559.361691331</v>
      </c>
      <c r="Z1930" s="3">
        <f t="shared" si="1384"/>
        <v>5170.962672027109</v>
      </c>
      <c r="AA1930" s="23">
        <f t="shared" si="1385"/>
        <v>59120707.816724621</v>
      </c>
      <c r="AB1930" s="26">
        <f t="shared" si="1402"/>
        <v>70086276.274228603</v>
      </c>
      <c r="AC1930" s="23">
        <f t="shared" si="1403"/>
        <v>74889487.274228647</v>
      </c>
      <c r="AD1930" s="23">
        <f t="shared" si="1409"/>
        <v>4803211</v>
      </c>
      <c r="AE1930" s="24">
        <f t="shared" si="1417"/>
        <v>70086276.274228647</v>
      </c>
      <c r="AF1930" s="3">
        <f t="shared" si="1404"/>
        <v>0</v>
      </c>
      <c r="AG1930" s="2">
        <f t="shared" si="1386"/>
        <v>620515520.64325309</v>
      </c>
      <c r="AH1930" s="2">
        <f t="shared" si="1387"/>
        <v>130.6121376160043</v>
      </c>
      <c r="AI1930" s="23">
        <f t="shared" si="1410"/>
        <v>9505055495.6321526</v>
      </c>
      <c r="AJ1930" s="23">
        <f t="shared" si="1388"/>
        <v>6219.922423797766</v>
      </c>
      <c r="AK1930" s="23">
        <f t="shared" si="1389"/>
        <v>0</v>
      </c>
      <c r="AL1930" s="23">
        <f t="shared" si="1414"/>
        <v>0</v>
      </c>
      <c r="AM1930" s="23">
        <f t="shared" si="1415"/>
        <v>0</v>
      </c>
      <c r="AN1930" s="16">
        <f t="shared" si="1405"/>
        <v>0</v>
      </c>
      <c r="AO1930" s="23">
        <f t="shared" si="1406"/>
        <v>0</v>
      </c>
      <c r="AP1930" s="22">
        <f t="shared" si="1407"/>
        <v>0</v>
      </c>
      <c r="AQ1930" s="30">
        <f t="shared" si="1390"/>
        <v>9095011869.1918526</v>
      </c>
      <c r="AR1930" s="28">
        <f t="shared" si="1391"/>
        <v>4392790101.5588541</v>
      </c>
      <c r="AS1930" s="25">
        <f t="shared" si="1392"/>
        <v>200337590.02425668</v>
      </c>
      <c r="AT1930" s="32">
        <f t="shared" si="1393"/>
        <v>10341.925344054218</v>
      </c>
      <c r="AU1930" s="23">
        <f t="shared" si="1394"/>
        <v>10341.925344054218</v>
      </c>
      <c r="AV1930" s="22">
        <f t="shared" si="1395"/>
        <v>1287190346.1798213</v>
      </c>
      <c r="AW1930" s="31">
        <f t="shared" si="1408"/>
        <v>6176382354.622921</v>
      </c>
      <c r="AX1930" s="21"/>
      <c r="AY1930" s="21"/>
      <c r="AZ1930" s="21"/>
      <c r="BA1930" s="21"/>
    </row>
    <row r="1931" spans="1:53" x14ac:dyDescent="0.25">
      <c r="A1931">
        <f t="shared" si="1416"/>
        <v>624</v>
      </c>
      <c r="B1931" t="s">
        <v>6</v>
      </c>
      <c r="C1931" s="27">
        <f t="shared" ref="C1931:C1994" si="1420">IF(E1930 = TRUE, 0, IF(AND($B1931="A",P1930&gt;0),P1930,0)+IFERROR(IF($B1931="A",Percent_Elsies*95%*AN1927),0))</f>
        <v>0</v>
      </c>
      <c r="D1931" s="27">
        <f t="shared" si="1396"/>
        <v>0</v>
      </c>
      <c r="E1931" s="27" t="b">
        <f t="shared" si="1419"/>
        <v>1</v>
      </c>
      <c r="F1931" s="29">
        <f t="shared" ref="F1931:F1994" si="1421">D1931/K1931</f>
        <v>0</v>
      </c>
      <c r="G1931" s="27">
        <f t="shared" si="1397"/>
        <v>0</v>
      </c>
      <c r="H1931" s="22">
        <f t="shared" ref="H1931:H1994" si="1422">(H1930*K1931/K1930+G1931+D1931)*IF(B1931="A",(1+Inflation_Rate/12),1)</f>
        <v>22923438064.147633</v>
      </c>
      <c r="I1931" s="23">
        <f t="shared" ref="I1931:I1994" si="1423">I1930+(G1931+D1931)/L1931</f>
        <v>132580106.5049091</v>
      </c>
      <c r="J1931" s="23">
        <f t="shared" ref="J1931:J1994" si="1424">J1930+IF(AND($B1931="A",M1931&lt;0,AR1930&gt;0,E1930=FALSE),MIN(_xlfn.FLOOR.MATH(1 + (-M1931*2)/(Buy_On_Revalue)),30),0)</f>
        <v>1086</v>
      </c>
      <c r="K1931" s="19">
        <f t="shared" si="1398"/>
        <v>225.0831931027827</v>
      </c>
      <c r="L1931" s="16">
        <f t="shared" ref="L1931:L1994" si="1425">(L1930/K1930)*K1931*IF(B1931="A",(1+Inflation_Rate/12),1)</f>
        <v>158.11938444865615</v>
      </c>
      <c r="M1931" s="23">
        <f>M1930-IF($B1931="B",(Percent_Rent_In_Elsies*2.49%/12 * H1930)/K1930,0)+IF($B1931="D",N1931,0)+IF(B1931="D",AK1930)+IF(B1931="C",F1930*90%)-(Y1931-Y1930)-IF($B1931="A",Q1930/K1930) + IF($B1931="A",Q1930/K1930)</f>
        <v>-37203962.196178935</v>
      </c>
      <c r="N1931" s="23">
        <f t="shared" ref="N1931:N1994" si="1426">IF(B1931="D", IF(V1930&gt;(Percent_Elsies*(S1930+V1930)),V1930-(Percent_Elsies)*(S1930+V1930),0),0)</f>
        <v>0</v>
      </c>
      <c r="O1931" s="22">
        <f t="shared" ref="O1931:O1994" si="1427">IF(B1931="D",IF(S1930&gt;Percent_Dollars*(S1930+V1930),S1930-(Percent_Dollars*(S1930+V1930)),0),0)</f>
        <v>0</v>
      </c>
      <c r="P1931" s="22">
        <f t="shared" si="1411"/>
        <v>0</v>
      </c>
      <c r="Q1931" s="22">
        <f t="shared" si="1412"/>
        <v>0</v>
      </c>
      <c r="R1931" s="22">
        <f t="shared" ref="R1931:R1994" si="1428">R1930+IF($B1931="B",5%*AN1931,0)-IF(B1931="B",R1930/12,0)+IF($B1931="C", AP1930,0)</f>
        <v>279800787.6193794</v>
      </c>
      <c r="S1931" s="16">
        <f t="shared" si="1418"/>
        <v>0</v>
      </c>
      <c r="T1931" s="15">
        <f t="shared" ref="T1931:T1994" si="1429">IF($B1931="E",0,T1930+IF(B1931="B", Percent_Dollars*95%*AN1931,0)  + IF($B1931="D",N1931*MM_Bottom*K1931)+IF($B1931="D",S1930-O1931))</f>
        <v>0</v>
      </c>
      <c r="U1931" s="23">
        <f t="shared" si="1399"/>
        <v>1243099.4263204916</v>
      </c>
      <c r="V1931" s="23">
        <f t="shared" si="1400"/>
        <v>0</v>
      </c>
      <c r="W1931" s="23">
        <f t="shared" si="1413"/>
        <v>0</v>
      </c>
      <c r="X1931" s="23">
        <f t="shared" si="1401"/>
        <v>33100871.865671109</v>
      </c>
      <c r="Y1931" s="23">
        <f t="shared" ref="Y1931:Y1994" si="1430">50%*$H$10*(AS1930/$AS$10)*((4/3)/12+2.49%/4)</f>
        <v>13825559.361691331</v>
      </c>
      <c r="Z1931" s="3">
        <f t="shared" ref="Z1931:Z1994" si="1431">IF($B1931="E",W1930*3.5%/Percent_Elsies,0)</f>
        <v>0</v>
      </c>
      <c r="AA1931" s="23">
        <f t="shared" ref="AA1931:AA1994" si="1432">AA1930+IF($B1931="E",W1930*52.5%/Percent_Elsies,0)-IF($B1931="D",AK1930)</f>
        <v>59120707.816724621</v>
      </c>
      <c r="AB1931" s="26">
        <f t="shared" si="1402"/>
        <v>70086276.274228603</v>
      </c>
      <c r="AC1931" s="23">
        <f t="shared" si="1403"/>
        <v>74889487.274228647</v>
      </c>
      <c r="AD1931" s="23">
        <f t="shared" si="1409"/>
        <v>4803211</v>
      </c>
      <c r="AE1931" s="24">
        <f t="shared" si="1417"/>
        <v>70086276.274228647</v>
      </c>
      <c r="AF1931" s="3">
        <f t="shared" si="1404"/>
        <v>0</v>
      </c>
      <c r="AG1931" s="2">
        <f t="shared" ref="AG1931:AG1994" si="1433">IF($B1931="E",(Z1931/AF1929)*12,0)</f>
        <v>0</v>
      </c>
      <c r="AH1931" s="2">
        <f t="shared" ref="AH1931:AH1994" si="1434">40%*H1931/AE1931</f>
        <v>130.82982451203097</v>
      </c>
      <c r="AI1931" s="23">
        <f t="shared" si="1410"/>
        <v>9505055495.6321526</v>
      </c>
      <c r="AJ1931" s="23">
        <f t="shared" ref="AJ1931:AJ1994" si="1435">AJ1930*K1930/K1931</f>
        <v>6219.922423797766</v>
      </c>
      <c r="AK1931" s="23">
        <f t="shared" ref="AK1931:AK1994" si="1436">IF($B1931="C",((37/25)*1000/K1931)*AI1931/1000000 - AM1930/1000000,0)</f>
        <v>0</v>
      </c>
      <c r="AL1931" s="23">
        <f t="shared" si="1414"/>
        <v>0</v>
      </c>
      <c r="AM1931" s="23">
        <f t="shared" si="1415"/>
        <v>0</v>
      </c>
      <c r="AN1931" s="16">
        <f t="shared" si="1405"/>
        <v>0</v>
      </c>
      <c r="AO1931" s="23">
        <f t="shared" si="1406"/>
        <v>0</v>
      </c>
      <c r="AP1931" s="22">
        <f t="shared" si="1407"/>
        <v>0</v>
      </c>
      <c r="AQ1931" s="30">
        <f t="shared" ref="AQ1931:AQ1994" si="1437">(AQ1930+IF($B1931="B",AN1931*(5%+95%*Percent_Dollars))+IFERROR(IF($B1931="A",AN1927*95%*Percent_Elsies),0)+IF($B1931="B",D1931)+AP1931+IF($B1931="B",(Percent_Rent_In_Elsies*2.49%*H1930/12)*MM_Top,0)-IF($B1931="C",F1930*MM_Bottom*K1931*65%)) + IF($B1931="A",Q1930*(MM_Top - MM_Bottom)) - IF($B1931="A",Q1930)</f>
        <v>9095011869.1918526</v>
      </c>
      <c r="AR1931" s="28">
        <f t="shared" ref="AR1931:AR1994" si="1438">(AR1930+IF($B1931="B",((Percent_Rent_In_Elsies)*2.49%*H1930/12)*MM_Top,0)-IF($B1931="D",N1931*MM_Bottom*K1931)-IF($B1931="C",F1930*MM_Bottom*K1931*65%)) + IF($B1931="A",Q1930*(MM_Top - MM_Bottom))</f>
        <v>4392790101.5588541</v>
      </c>
      <c r="AS1931" s="25">
        <f t="shared" ref="AS1931:AS1994" si="1439">AS1930+G1931+D1931</f>
        <v>200337590.02425668</v>
      </c>
      <c r="AT1931" s="32">
        <f t="shared" ref="AT1931:AT1994" si="1440">IF($B1931="E",W1930*7%/Percent_Elsies,0)</f>
        <v>0</v>
      </c>
      <c r="AU1931" s="23">
        <f t="shared" ref="AU1931:AU1994" si="1441">IF($B1931="E",W1930*7%/Percent_Elsies,0)</f>
        <v>0</v>
      </c>
      <c r="AV1931" s="22">
        <f t="shared" ref="AV1931:AV1994" si="1442">AV1930+IF($B1931="E",T1930*30%/Percent_Dollars)</f>
        <v>1287190346.1798213</v>
      </c>
      <c r="AW1931" s="31">
        <f t="shared" si="1408"/>
        <v>6160118825.3823109</v>
      </c>
    </row>
    <row r="1932" spans="1:53" x14ac:dyDescent="0.25">
      <c r="A1932">
        <f t="shared" si="1416"/>
        <v>624</v>
      </c>
      <c r="B1932" t="s">
        <v>7</v>
      </c>
      <c r="C1932" s="27">
        <f t="shared" si="1420"/>
        <v>0</v>
      </c>
      <c r="D1932" s="27">
        <f t="shared" ref="D1932:D1995" si="1443">IF(AND($B1932="B",M1932&lt;0,AR1931&gt;0,E1931=FALSE),MIN(AR1931,Buy_On_Revalue*K1932*(J1931-J1930)),0)</f>
        <v>0</v>
      </c>
      <c r="E1932" s="27" t="b">
        <f t="shared" si="1419"/>
        <v>1</v>
      </c>
      <c r="F1932" s="29">
        <f t="shared" si="1421"/>
        <v>0</v>
      </c>
      <c r="G1932" s="27">
        <f t="shared" ref="G1932:G1995" si="1444">C1932</f>
        <v>0</v>
      </c>
      <c r="H1932" s="22">
        <f t="shared" si="1422"/>
        <v>22923438064.147633</v>
      </c>
      <c r="I1932" s="23">
        <f t="shared" si="1423"/>
        <v>132580106.5049091</v>
      </c>
      <c r="J1932" s="23">
        <f t="shared" si="1424"/>
        <v>1086</v>
      </c>
      <c r="K1932" s="19">
        <f t="shared" ref="K1932:K1995" si="1445">IF(J1932-J1931 &gt; 0,K1931*(1+0.005)^(J1932-J1931),K1931)</f>
        <v>225.0831931027827</v>
      </c>
      <c r="L1932" s="16">
        <f t="shared" si="1425"/>
        <v>158.11938444865615</v>
      </c>
      <c r="M1932" s="23">
        <f>M1931-IF($B1932="B",(Percent_Rent_In_Elsies*2.49%/12 * H1931)/K1931,0)+IF($B1932="D",N1932,0)+IF(B1932="D",AK1931)+IF(B1932="C",F1931*90%)-(Y1932-Y1931)-IF($B1932="A",Q1931/K1931) + IF($B1932="A",Q1931/K1931)</f>
        <v>-37309625.647384256</v>
      </c>
      <c r="N1932" s="23">
        <f t="shared" si="1426"/>
        <v>0</v>
      </c>
      <c r="O1932" s="22">
        <f t="shared" si="1427"/>
        <v>0</v>
      </c>
      <c r="P1932" s="22">
        <f t="shared" si="1411"/>
        <v>0</v>
      </c>
      <c r="Q1932" s="22">
        <f t="shared" si="1412"/>
        <v>0</v>
      </c>
      <c r="R1932" s="22">
        <f t="shared" si="1428"/>
        <v>256484055.31776446</v>
      </c>
      <c r="S1932" s="16">
        <f t="shared" si="1418"/>
        <v>23316732.301614951</v>
      </c>
      <c r="T1932" s="15">
        <f t="shared" si="1429"/>
        <v>0</v>
      </c>
      <c r="U1932" s="23">
        <f t="shared" ref="U1932:U1995" si="1446">U1931-IF($B1932="B",U1931/12)+IF($B1932="C",AO1931)+IF(B1932="C",F1931*10%)</f>
        <v>1139507.8074604506</v>
      </c>
      <c r="V1932" s="23">
        <f t="shared" ref="V1932:V1995" si="1447">IF($B1932="D", 0, V1931+IF($B1932="B",U1931/12,0))</f>
        <v>103591.61886004097</v>
      </c>
      <c r="W1932" s="23">
        <f t="shared" si="1413"/>
        <v>0</v>
      </c>
      <c r="X1932" s="23">
        <f t="shared" ref="X1932:X1995" si="1448">X1931+IFERROR(IF($B1932="A",Z1931,0),0)  + AT1931 + AU1931 - IF($B1932="A",Q1931/K1931)</f>
        <v>33100871.865671109</v>
      </c>
      <c r="Y1932" s="23">
        <f t="shared" si="1430"/>
        <v>13825559.361691331</v>
      </c>
      <c r="Z1932" s="3">
        <f t="shared" si="1431"/>
        <v>0</v>
      </c>
      <c r="AA1932" s="23">
        <f t="shared" si="1432"/>
        <v>59120707.816724621</v>
      </c>
      <c r="AB1932" s="26">
        <f t="shared" ref="AB1932:AB1995" si="1449">M1932+SUM(U1932:AA1932)+AO1932+AT1932+AU1932</f>
        <v>70086276.274228603</v>
      </c>
      <c r="AC1932" s="23">
        <f t="shared" ref="AC1932:AC1995" si="1450">AC1931+G1932+IF($B1932="C",F1931)</f>
        <v>74889487.274228647</v>
      </c>
      <c r="AD1932" s="23">
        <f t="shared" si="1409"/>
        <v>4803211</v>
      </c>
      <c r="AE1932" s="24">
        <f t="shared" si="1417"/>
        <v>70086276.274228647</v>
      </c>
      <c r="AF1932" s="3">
        <f t="shared" ref="AF1932:AF1995" si="1451">IF($B1932="C",MAX(AE1932-AA1932-Y1932-U1932-V1932-W1932-AO1932-AT1932-AU1932,0.0001),0)</f>
        <v>0</v>
      </c>
      <c r="AG1932" s="2">
        <f t="shared" si="1433"/>
        <v>0</v>
      </c>
      <c r="AH1932" s="2">
        <f t="shared" si="1434"/>
        <v>130.82982451203097</v>
      </c>
      <c r="AI1932" s="23">
        <f t="shared" si="1410"/>
        <v>9505055495.6321526</v>
      </c>
      <c r="AJ1932" s="23">
        <f t="shared" si="1435"/>
        <v>6219.922423797766</v>
      </c>
      <c r="AK1932" s="23">
        <f t="shared" si="1436"/>
        <v>0</v>
      </c>
      <c r="AL1932" s="23">
        <f t="shared" si="1414"/>
        <v>2849411.6228809357</v>
      </c>
      <c r="AM1932" s="23">
        <f t="shared" si="1415"/>
        <v>2658467887.168067</v>
      </c>
      <c r="AN1932" s="16">
        <f t="shared" ref="AN1932:AN1995" si="1452">IF($B1932="B",(G1926)/2,0)</f>
        <v>0</v>
      </c>
      <c r="AO1932" s="23">
        <f t="shared" ref="AO1932:AO1995" si="1453">IF($B1932="B",(Percent_Rent_In_Elsies*2.49%/12*H1931)/K1931,0)</f>
        <v>105663.45120531853</v>
      </c>
      <c r="AP1932" s="22">
        <f t="shared" ref="AP1932:AP1995" si="1454">IF($B1932="B",(1-Percent_Rent_In_Elsies)*2.49%*H1931/12,0)</f>
        <v>23783066.991553172</v>
      </c>
      <c r="AQ1932" s="30">
        <f t="shared" si="1437"/>
        <v>9142375847.1055298</v>
      </c>
      <c r="AR1932" s="28">
        <f t="shared" si="1438"/>
        <v>4416371012.480979</v>
      </c>
      <c r="AS1932" s="25">
        <f t="shared" si="1439"/>
        <v>200337590.02425668</v>
      </c>
      <c r="AT1932" s="32">
        <f t="shared" si="1440"/>
        <v>0</v>
      </c>
      <c r="AU1932" s="23">
        <f t="shared" si="1441"/>
        <v>0</v>
      </c>
      <c r="AV1932" s="22">
        <f t="shared" si="1442"/>
        <v>1287190346.1798213</v>
      </c>
      <c r="AW1932" s="31">
        <f t="shared" ref="AW1932:AW1995" si="1455">SUM(AR1932:AS1932)+AV1932 +SUM(O1932:T1932)+AP1932</f>
        <v>6207482803.295989</v>
      </c>
    </row>
    <row r="1933" spans="1:53" s="21" customFormat="1" x14ac:dyDescent="0.25">
      <c r="A1933">
        <f t="shared" si="1416"/>
        <v>624</v>
      </c>
      <c r="B1933" t="s">
        <v>8</v>
      </c>
      <c r="C1933" s="27">
        <f t="shared" si="1420"/>
        <v>0</v>
      </c>
      <c r="D1933" s="27">
        <f t="shared" si="1443"/>
        <v>0</v>
      </c>
      <c r="E1933" s="27" t="b">
        <f t="shared" si="1419"/>
        <v>1</v>
      </c>
      <c r="F1933" s="29">
        <f t="shared" si="1421"/>
        <v>0</v>
      </c>
      <c r="G1933" s="27">
        <f t="shared" si="1444"/>
        <v>0</v>
      </c>
      <c r="H1933" s="22">
        <f t="shared" si="1422"/>
        <v>22923438064.147633</v>
      </c>
      <c r="I1933" s="23">
        <f t="shared" si="1423"/>
        <v>132580106.5049091</v>
      </c>
      <c r="J1933" s="23">
        <f t="shared" si="1424"/>
        <v>1086</v>
      </c>
      <c r="K1933" s="19">
        <f t="shared" si="1445"/>
        <v>225.0831931027827</v>
      </c>
      <c r="L1933" s="16">
        <f t="shared" si="1425"/>
        <v>158.11938444865615</v>
      </c>
      <c r="M1933" s="23">
        <f>M1932-IF($B1933="B",(Percent_Rent_In_Elsies*2.49%/12 * H1932)/K1932,0)+IF($B1933="D",N1933,0)+IF(B1933="D",AK1932)+IF(B1933="C",F1932*90%)-(Y1933-Y1932)-IF($B1933="A",Q1932/K1932) + IF($B1933="A",Q1932/K1932)</f>
        <v>-37309625.647384256</v>
      </c>
      <c r="N1933" s="23">
        <f t="shared" si="1426"/>
        <v>0</v>
      </c>
      <c r="O1933" s="22">
        <f t="shared" si="1427"/>
        <v>0</v>
      </c>
      <c r="P1933" s="22">
        <f t="shared" si="1411"/>
        <v>0</v>
      </c>
      <c r="Q1933" s="22">
        <f t="shared" si="1412"/>
        <v>0</v>
      </c>
      <c r="R1933" s="22">
        <f t="shared" si="1428"/>
        <v>280267122.30931765</v>
      </c>
      <c r="S1933" s="16">
        <f t="shared" si="1418"/>
        <v>23316732.301614951</v>
      </c>
      <c r="T1933" s="15">
        <f t="shared" si="1429"/>
        <v>0</v>
      </c>
      <c r="U1933" s="23">
        <f t="shared" si="1446"/>
        <v>1245171.2586657691</v>
      </c>
      <c r="V1933" s="23">
        <f t="shared" si="1447"/>
        <v>103591.61886004097</v>
      </c>
      <c r="W1933" s="23">
        <f t="shared" si="1413"/>
        <v>0</v>
      </c>
      <c r="X1933" s="23">
        <f t="shared" si="1448"/>
        <v>33100871.865671109</v>
      </c>
      <c r="Y1933" s="23">
        <f t="shared" si="1430"/>
        <v>13825559.361691331</v>
      </c>
      <c r="Z1933" s="3">
        <f t="shared" si="1431"/>
        <v>0</v>
      </c>
      <c r="AA1933" s="23">
        <f t="shared" si="1432"/>
        <v>59120707.816724621</v>
      </c>
      <c r="AB1933" s="26">
        <f t="shared" si="1449"/>
        <v>70086276.274228618</v>
      </c>
      <c r="AC1933" s="23">
        <f t="shared" si="1450"/>
        <v>74889487.274228647</v>
      </c>
      <c r="AD1933" s="23">
        <f t="shared" ref="AD1933:AD1996" si="1456">AD1932</f>
        <v>4803211</v>
      </c>
      <c r="AE1933" s="24">
        <f t="shared" si="1417"/>
        <v>70086276.274228647</v>
      </c>
      <c r="AF1933" s="3">
        <f t="shared" si="1451"/>
        <v>1E-4</v>
      </c>
      <c r="AG1933" s="2">
        <f t="shared" si="1433"/>
        <v>0</v>
      </c>
      <c r="AH1933" s="2">
        <f t="shared" si="1434"/>
        <v>130.82982451203097</v>
      </c>
      <c r="AI1933" s="23">
        <f t="shared" ref="AI1933:AI1996" si="1457">AA1933/(AJ1933/1000000)</f>
        <v>9505055495.6321526</v>
      </c>
      <c r="AJ1933" s="23">
        <f t="shared" si="1435"/>
        <v>6219.922423797766</v>
      </c>
      <c r="AK1933" s="23">
        <f t="shared" si="1436"/>
        <v>59840.566090512206</v>
      </c>
      <c r="AL1933" s="23">
        <f t="shared" si="1414"/>
        <v>0</v>
      </c>
      <c r="AM1933" s="23">
        <f t="shared" si="1415"/>
        <v>0</v>
      </c>
      <c r="AN1933" s="16">
        <f t="shared" si="1452"/>
        <v>0</v>
      </c>
      <c r="AO1933" s="23">
        <f t="shared" si="1453"/>
        <v>0</v>
      </c>
      <c r="AP1933" s="22">
        <f t="shared" si="1454"/>
        <v>0</v>
      </c>
      <c r="AQ1933" s="30">
        <f t="shared" si="1437"/>
        <v>9142375847.1055298</v>
      </c>
      <c r="AR1933" s="28">
        <f t="shared" si="1438"/>
        <v>4416371012.480979</v>
      </c>
      <c r="AS1933" s="25">
        <f t="shared" si="1439"/>
        <v>200337590.02425668</v>
      </c>
      <c r="AT1933" s="32">
        <f t="shared" si="1440"/>
        <v>0</v>
      </c>
      <c r="AU1933" s="23">
        <f t="shared" si="1441"/>
        <v>0</v>
      </c>
      <c r="AV1933" s="22">
        <f t="shared" si="1442"/>
        <v>1287190346.1798213</v>
      </c>
      <c r="AW1933" s="31">
        <f t="shared" si="1455"/>
        <v>6207482803.295989</v>
      </c>
      <c r="AX1933"/>
      <c r="AY1933"/>
      <c r="AZ1933"/>
      <c r="BA1933"/>
    </row>
    <row r="1934" spans="1:53" s="21" customFormat="1" x14ac:dyDescent="0.25">
      <c r="A1934" s="21">
        <f t="shared" si="1416"/>
        <v>624</v>
      </c>
      <c r="B1934" s="21" t="s">
        <v>9</v>
      </c>
      <c r="C1934" s="27">
        <f t="shared" si="1420"/>
        <v>0</v>
      </c>
      <c r="D1934" s="27">
        <f t="shared" si="1443"/>
        <v>0</v>
      </c>
      <c r="E1934" s="27" t="b">
        <f t="shared" si="1419"/>
        <v>1</v>
      </c>
      <c r="F1934" s="29">
        <f t="shared" si="1421"/>
        <v>0</v>
      </c>
      <c r="G1934" s="27">
        <f t="shared" si="1444"/>
        <v>0</v>
      </c>
      <c r="H1934" s="22">
        <f t="shared" si="1422"/>
        <v>22923438064.147633</v>
      </c>
      <c r="I1934" s="23">
        <f t="shared" si="1423"/>
        <v>132580106.5049091</v>
      </c>
      <c r="J1934" s="23">
        <f t="shared" si="1424"/>
        <v>1086</v>
      </c>
      <c r="K1934" s="19">
        <f t="shared" si="1445"/>
        <v>225.0831931027827</v>
      </c>
      <c r="L1934" s="16">
        <f t="shared" si="1425"/>
        <v>158.11938444865615</v>
      </c>
      <c r="M1934" s="23">
        <f>M1933-IF($B1934="B",(Percent_Rent_In_Elsies*2.49%/12 * H1933)/K1933,0)+IF($B1934="D",N1934,0)+IF(B1934="D",AK1933)+IF(B1934="C",F1933*90%)-(Y1934-Y1933)-IF($B1934="A",Q1933/K1933) + IF($B1934="A",Q1933/K1933)</f>
        <v>-37249785.081293747</v>
      </c>
      <c r="N1934" s="23">
        <f t="shared" si="1426"/>
        <v>0</v>
      </c>
      <c r="O1934" s="22">
        <f t="shared" si="1427"/>
        <v>16290635.125472454</v>
      </c>
      <c r="P1934" s="22">
        <f t="shared" si="1411"/>
        <v>0</v>
      </c>
      <c r="Q1934" s="22">
        <f t="shared" si="1412"/>
        <v>0</v>
      </c>
      <c r="R1934" s="22">
        <f t="shared" si="1428"/>
        <v>280267122.30931765</v>
      </c>
      <c r="S1934" s="16">
        <f t="shared" si="1418"/>
        <v>0</v>
      </c>
      <c r="T1934" s="15">
        <f t="shared" si="1429"/>
        <v>7026097.176142497</v>
      </c>
      <c r="U1934" s="23">
        <f t="shared" si="1446"/>
        <v>1245171.2586657691</v>
      </c>
      <c r="V1934" s="23">
        <f t="shared" si="1447"/>
        <v>0</v>
      </c>
      <c r="W1934" s="23">
        <f t="shared" si="1413"/>
        <v>103591.61886004097</v>
      </c>
      <c r="X1934" s="23">
        <f t="shared" si="1448"/>
        <v>33100871.865671109</v>
      </c>
      <c r="Y1934" s="23">
        <f t="shared" si="1430"/>
        <v>13825559.361691331</v>
      </c>
      <c r="Z1934" s="3">
        <f t="shared" si="1431"/>
        <v>0</v>
      </c>
      <c r="AA1934" s="23">
        <f t="shared" si="1432"/>
        <v>59060867.250634111</v>
      </c>
      <c r="AB1934" s="26">
        <f t="shared" si="1449"/>
        <v>70086276.274228618</v>
      </c>
      <c r="AC1934" s="23">
        <f t="shared" si="1450"/>
        <v>74889487.274228647</v>
      </c>
      <c r="AD1934" s="23">
        <f t="shared" si="1456"/>
        <v>4803211</v>
      </c>
      <c r="AE1934" s="24">
        <f t="shared" si="1417"/>
        <v>70086276.274228647</v>
      </c>
      <c r="AF1934" s="3">
        <f t="shared" si="1451"/>
        <v>0</v>
      </c>
      <c r="AG1934" s="2">
        <f t="shared" si="1433"/>
        <v>0</v>
      </c>
      <c r="AH1934" s="2">
        <f t="shared" si="1434"/>
        <v>130.82982451203097</v>
      </c>
      <c r="AI1934" s="23">
        <f t="shared" si="1457"/>
        <v>9495434705.8516312</v>
      </c>
      <c r="AJ1934" s="23">
        <f t="shared" si="1435"/>
        <v>6219.922423797766</v>
      </c>
      <c r="AK1934" s="23">
        <f t="shared" si="1436"/>
        <v>0</v>
      </c>
      <c r="AL1934" s="23">
        <f t="shared" si="1414"/>
        <v>0</v>
      </c>
      <c r="AM1934" s="23">
        <f t="shared" si="1415"/>
        <v>0</v>
      </c>
      <c r="AN1934" s="16">
        <f t="shared" si="1452"/>
        <v>0</v>
      </c>
      <c r="AO1934" s="23">
        <f t="shared" si="1453"/>
        <v>0</v>
      </c>
      <c r="AP1934" s="22">
        <f t="shared" si="1454"/>
        <v>0</v>
      </c>
      <c r="AQ1934" s="30">
        <f t="shared" si="1437"/>
        <v>9142375847.1055298</v>
      </c>
      <c r="AR1934" s="28">
        <f t="shared" si="1438"/>
        <v>4416371012.480979</v>
      </c>
      <c r="AS1934" s="25">
        <f t="shared" si="1439"/>
        <v>200337590.02425668</v>
      </c>
      <c r="AT1934" s="32">
        <f t="shared" si="1440"/>
        <v>0</v>
      </c>
      <c r="AU1934" s="23">
        <f t="shared" si="1441"/>
        <v>0</v>
      </c>
      <c r="AV1934" s="22">
        <f t="shared" si="1442"/>
        <v>1287190346.1798213</v>
      </c>
      <c r="AW1934" s="31">
        <f t="shared" si="1455"/>
        <v>6207482803.295989</v>
      </c>
    </row>
    <row r="1935" spans="1:53" x14ac:dyDescent="0.25">
      <c r="A1935" s="21">
        <f t="shared" si="1416"/>
        <v>624</v>
      </c>
      <c r="B1935" s="21" t="s">
        <v>28</v>
      </c>
      <c r="C1935" s="27">
        <f t="shared" si="1420"/>
        <v>0</v>
      </c>
      <c r="D1935" s="27">
        <f t="shared" si="1443"/>
        <v>0</v>
      </c>
      <c r="E1935" s="27" t="b">
        <f t="shared" si="1419"/>
        <v>1</v>
      </c>
      <c r="F1935" s="29">
        <f t="shared" si="1421"/>
        <v>0</v>
      </c>
      <c r="G1935" s="27">
        <f t="shared" si="1444"/>
        <v>0</v>
      </c>
      <c r="H1935" s="22">
        <f t="shared" si="1422"/>
        <v>22923438064.147633</v>
      </c>
      <c r="I1935" s="23">
        <f t="shared" si="1423"/>
        <v>132580106.5049091</v>
      </c>
      <c r="J1935" s="23">
        <f t="shared" si="1424"/>
        <v>1086</v>
      </c>
      <c r="K1935" s="19">
        <f t="shared" si="1445"/>
        <v>225.0831931027827</v>
      </c>
      <c r="L1935" s="16">
        <f t="shared" si="1425"/>
        <v>158.11938444865615</v>
      </c>
      <c r="M1935" s="23">
        <f>M1934-IF($B1935="B",(Percent_Rent_In_Elsies*2.49%/12 * H1934)/K1934,0)+IF($B1935="D",N1935,0)+IF(B1935="D",AK1934)+IF(B1935="C",F1934*90%)-(Y1935-Y1934)-IF($B1935="A",Q1934/K1934) + IF($B1935="A",Q1934/K1934)</f>
        <v>-37249785.081293747</v>
      </c>
      <c r="N1935" s="23">
        <f t="shared" si="1426"/>
        <v>0</v>
      </c>
      <c r="O1935" s="22">
        <f t="shared" si="1427"/>
        <v>0</v>
      </c>
      <c r="P1935" s="22">
        <f t="shared" ref="P1935:P1998" si="1458">IF(AG1935 &gt; Retail_Freeze_Above, O1934,0)</f>
        <v>16290635.125472454</v>
      </c>
      <c r="Q1935" s="22">
        <f t="shared" ref="Q1935:Q1998" si="1459">IF(AG1935&lt;=Retail_Freeze_Above,O1934,0)</f>
        <v>0</v>
      </c>
      <c r="R1935" s="22">
        <f t="shared" si="1428"/>
        <v>280267122.30931765</v>
      </c>
      <c r="S1935" s="16">
        <f t="shared" si="1418"/>
        <v>0</v>
      </c>
      <c r="T1935" s="15">
        <f t="shared" si="1429"/>
        <v>0</v>
      </c>
      <c r="U1935" s="23">
        <f t="shared" si="1446"/>
        <v>1245171.2586657691</v>
      </c>
      <c r="V1935" s="23">
        <f t="shared" si="1447"/>
        <v>0</v>
      </c>
      <c r="W1935" s="23">
        <f t="shared" ref="W1935:W1998" si="1460">IF($B1935="E",0,W1934+IF(B1935="D",V1934,0)+IF($B1935="A",G1935))-IF($B1935="D",N1935)+IF($B1935="A",Q1934/K1934)</f>
        <v>0</v>
      </c>
      <c r="X1935" s="23">
        <f t="shared" si="1448"/>
        <v>33100871.865671109</v>
      </c>
      <c r="Y1935" s="23">
        <f t="shared" si="1430"/>
        <v>13825559.361691331</v>
      </c>
      <c r="Z1935" s="3">
        <f t="shared" si="1431"/>
        <v>5179.580943002049</v>
      </c>
      <c r="AA1935" s="23">
        <f t="shared" si="1432"/>
        <v>59138560.964779139</v>
      </c>
      <c r="AB1935" s="26">
        <f t="shared" si="1449"/>
        <v>70086276.274228618</v>
      </c>
      <c r="AC1935" s="23">
        <f t="shared" si="1450"/>
        <v>74889487.274228647</v>
      </c>
      <c r="AD1935" s="23">
        <f t="shared" si="1456"/>
        <v>4803211</v>
      </c>
      <c r="AE1935" s="24">
        <f t="shared" si="1417"/>
        <v>70086276.274228647</v>
      </c>
      <c r="AF1935" s="3">
        <f t="shared" si="1451"/>
        <v>0</v>
      </c>
      <c r="AG1935" s="2">
        <f t="shared" si="1433"/>
        <v>621549713.1602459</v>
      </c>
      <c r="AH1935" s="2">
        <f t="shared" si="1434"/>
        <v>130.82982451203097</v>
      </c>
      <c r="AI1935" s="23">
        <f t="shared" si="1457"/>
        <v>9507925812.4686165</v>
      </c>
      <c r="AJ1935" s="23">
        <f t="shared" si="1435"/>
        <v>6219.922423797766</v>
      </c>
      <c r="AK1935" s="23">
        <f t="shared" si="1436"/>
        <v>0</v>
      </c>
      <c r="AL1935" s="23">
        <f t="shared" si="1414"/>
        <v>0</v>
      </c>
      <c r="AM1935" s="23">
        <f t="shared" si="1415"/>
        <v>0</v>
      </c>
      <c r="AN1935" s="16">
        <f t="shared" si="1452"/>
        <v>0</v>
      </c>
      <c r="AO1935" s="23">
        <f t="shared" si="1453"/>
        <v>0</v>
      </c>
      <c r="AP1935" s="22">
        <f t="shared" si="1454"/>
        <v>0</v>
      </c>
      <c r="AQ1935" s="30">
        <f t="shared" si="1437"/>
        <v>9142375847.1055298</v>
      </c>
      <c r="AR1935" s="28">
        <f t="shared" si="1438"/>
        <v>4416371012.480979</v>
      </c>
      <c r="AS1935" s="25">
        <f t="shared" si="1439"/>
        <v>200337590.02425668</v>
      </c>
      <c r="AT1935" s="32">
        <f t="shared" si="1440"/>
        <v>10359.161886004098</v>
      </c>
      <c r="AU1935" s="23">
        <f t="shared" si="1441"/>
        <v>10359.161886004098</v>
      </c>
      <c r="AV1935" s="22">
        <f t="shared" si="1442"/>
        <v>1294216443.3559637</v>
      </c>
      <c r="AW1935" s="31">
        <f t="shared" si="1455"/>
        <v>6207482803.295989</v>
      </c>
      <c r="AX1935" s="21"/>
      <c r="AY1935" s="21"/>
      <c r="AZ1935" s="21"/>
      <c r="BA1935" s="21"/>
    </row>
    <row r="1936" spans="1:53" x14ac:dyDescent="0.25">
      <c r="A1936">
        <f t="shared" si="1416"/>
        <v>625</v>
      </c>
      <c r="B1936" t="s">
        <v>6</v>
      </c>
      <c r="C1936" s="27">
        <f t="shared" si="1420"/>
        <v>0</v>
      </c>
      <c r="D1936" s="27">
        <f t="shared" si="1443"/>
        <v>0</v>
      </c>
      <c r="E1936" s="27" t="b">
        <f t="shared" si="1419"/>
        <v>1</v>
      </c>
      <c r="F1936" s="29">
        <f t="shared" si="1421"/>
        <v>0</v>
      </c>
      <c r="G1936" s="27">
        <f t="shared" si="1444"/>
        <v>0</v>
      </c>
      <c r="H1936" s="22">
        <f t="shared" si="1422"/>
        <v>22961643794.254547</v>
      </c>
      <c r="I1936" s="23">
        <f t="shared" si="1423"/>
        <v>132580106.5049091</v>
      </c>
      <c r="J1936" s="23">
        <f t="shared" si="1424"/>
        <v>1086</v>
      </c>
      <c r="K1936" s="19">
        <f t="shared" si="1445"/>
        <v>225.0831931027827</v>
      </c>
      <c r="L1936" s="16">
        <f t="shared" si="1425"/>
        <v>158.38291675607059</v>
      </c>
      <c r="M1936" s="23">
        <f>M1935-IF($B1936="B",(Percent_Rent_In_Elsies*2.49%/12 * H1935)/K1935,0)+IF($B1936="D",N1936,0)+IF(B1936="D",AK1935)+IF(B1936="C",F1935*90%)-(Y1936-Y1935)-IF($B1936="A",Q1935/K1935) + IF($B1936="A",Q1935/K1935)</f>
        <v>-37249785.081293747</v>
      </c>
      <c r="N1936" s="23">
        <f t="shared" si="1426"/>
        <v>0</v>
      </c>
      <c r="O1936" s="22">
        <f t="shared" si="1427"/>
        <v>0</v>
      </c>
      <c r="P1936" s="22">
        <f t="shared" si="1458"/>
        <v>0</v>
      </c>
      <c r="Q1936" s="22">
        <f t="shared" si="1459"/>
        <v>0</v>
      </c>
      <c r="R1936" s="22">
        <f t="shared" si="1428"/>
        <v>280267122.30931765</v>
      </c>
      <c r="S1936" s="16">
        <f t="shared" si="1418"/>
        <v>0</v>
      </c>
      <c r="T1936" s="15">
        <f t="shared" si="1429"/>
        <v>0</v>
      </c>
      <c r="U1936" s="23">
        <f t="shared" si="1446"/>
        <v>1245171.2586657691</v>
      </c>
      <c r="V1936" s="23">
        <f t="shared" si="1447"/>
        <v>0</v>
      </c>
      <c r="W1936" s="23">
        <f t="shared" si="1460"/>
        <v>0</v>
      </c>
      <c r="X1936" s="23">
        <f t="shared" si="1448"/>
        <v>33126769.770386118</v>
      </c>
      <c r="Y1936" s="23">
        <f t="shared" si="1430"/>
        <v>13825559.361691331</v>
      </c>
      <c r="Z1936" s="3">
        <f t="shared" si="1431"/>
        <v>0</v>
      </c>
      <c r="AA1936" s="23">
        <f t="shared" si="1432"/>
        <v>59138560.964779139</v>
      </c>
      <c r="AB1936" s="26">
        <f t="shared" si="1449"/>
        <v>70086276.274228618</v>
      </c>
      <c r="AC1936" s="23">
        <f t="shared" si="1450"/>
        <v>74889487.274228647</v>
      </c>
      <c r="AD1936" s="23">
        <f t="shared" si="1456"/>
        <v>4803211</v>
      </c>
      <c r="AE1936" s="24">
        <f t="shared" si="1417"/>
        <v>70086276.274228647</v>
      </c>
      <c r="AF1936" s="3">
        <f t="shared" si="1451"/>
        <v>0</v>
      </c>
      <c r="AG1936" s="2">
        <f t="shared" si="1433"/>
        <v>0</v>
      </c>
      <c r="AH1936" s="2">
        <f t="shared" si="1434"/>
        <v>131.04787421955101</v>
      </c>
      <c r="AI1936" s="23">
        <f t="shared" si="1457"/>
        <v>9507925812.4686165</v>
      </c>
      <c r="AJ1936" s="23">
        <f t="shared" si="1435"/>
        <v>6219.922423797766</v>
      </c>
      <c r="AK1936" s="23">
        <f t="shared" si="1436"/>
        <v>0</v>
      </c>
      <c r="AL1936" s="23">
        <f t="shared" ref="AL1936:AL1999" si="1461">IF($B1936="B",AI1936-AI1931,0)</f>
        <v>0</v>
      </c>
      <c r="AM1936" s="23">
        <f t="shared" si="1415"/>
        <v>0</v>
      </c>
      <c r="AN1936" s="16">
        <f t="shared" si="1452"/>
        <v>0</v>
      </c>
      <c r="AO1936" s="23">
        <f t="shared" si="1453"/>
        <v>0</v>
      </c>
      <c r="AP1936" s="22">
        <f t="shared" si="1454"/>
        <v>0</v>
      </c>
      <c r="AQ1936" s="30">
        <f t="shared" si="1437"/>
        <v>9142375847.1055298</v>
      </c>
      <c r="AR1936" s="28">
        <f t="shared" si="1438"/>
        <v>4416371012.480979</v>
      </c>
      <c r="AS1936" s="25">
        <f t="shared" si="1439"/>
        <v>200337590.02425668</v>
      </c>
      <c r="AT1936" s="32">
        <f t="shared" si="1440"/>
        <v>0</v>
      </c>
      <c r="AU1936" s="23">
        <f t="shared" si="1441"/>
        <v>0</v>
      </c>
      <c r="AV1936" s="22">
        <f t="shared" si="1442"/>
        <v>1294216443.3559637</v>
      </c>
      <c r="AW1936" s="31">
        <f t="shared" si="1455"/>
        <v>6191192168.170517</v>
      </c>
    </row>
    <row r="1937" spans="1:53" x14ac:dyDescent="0.25">
      <c r="A1937">
        <f t="shared" si="1416"/>
        <v>625</v>
      </c>
      <c r="B1937" t="s">
        <v>7</v>
      </c>
      <c r="C1937" s="27">
        <f t="shared" si="1420"/>
        <v>0</v>
      </c>
      <c r="D1937" s="27">
        <f t="shared" si="1443"/>
        <v>0</v>
      </c>
      <c r="E1937" s="27" t="b">
        <f t="shared" si="1419"/>
        <v>1</v>
      </c>
      <c r="F1937" s="29">
        <f t="shared" si="1421"/>
        <v>0</v>
      </c>
      <c r="G1937" s="27">
        <f t="shared" si="1444"/>
        <v>0</v>
      </c>
      <c r="H1937" s="22">
        <f t="shared" si="1422"/>
        <v>22961643794.254543</v>
      </c>
      <c r="I1937" s="23">
        <f t="shared" si="1423"/>
        <v>132580106.5049091</v>
      </c>
      <c r="J1937" s="23">
        <f t="shared" si="1424"/>
        <v>1086</v>
      </c>
      <c r="K1937" s="19">
        <f t="shared" si="1445"/>
        <v>225.0831931027827</v>
      </c>
      <c r="L1937" s="16">
        <f t="shared" si="1425"/>
        <v>158.38291675607059</v>
      </c>
      <c r="M1937" s="23">
        <f>M1936-IF($B1937="B",(Percent_Rent_In_Elsies*2.49%/12 * H1936)/K1936,0)+IF($B1937="D",N1937,0)+IF(B1937="D",AK1936)+IF(B1937="C",F1936*90%)-(Y1937-Y1936)-IF($B1937="A",Q1936/K1936) + IF($B1937="A",Q1936/K1936)</f>
        <v>-37355624.638251074</v>
      </c>
      <c r="N1937" s="23">
        <f t="shared" si="1426"/>
        <v>0</v>
      </c>
      <c r="O1937" s="22">
        <f t="shared" si="1427"/>
        <v>0</v>
      </c>
      <c r="P1937" s="22">
        <f t="shared" si="1458"/>
        <v>0</v>
      </c>
      <c r="Q1937" s="22">
        <f t="shared" si="1459"/>
        <v>0</v>
      </c>
      <c r="R1937" s="22">
        <f t="shared" si="1428"/>
        <v>256911528.78354117</v>
      </c>
      <c r="S1937" s="16">
        <f t="shared" si="1418"/>
        <v>23355593.525776472</v>
      </c>
      <c r="T1937" s="15">
        <f t="shared" si="1429"/>
        <v>0</v>
      </c>
      <c r="U1937" s="23">
        <f t="shared" si="1446"/>
        <v>1141406.9871102883</v>
      </c>
      <c r="V1937" s="23">
        <f t="shared" si="1447"/>
        <v>103764.27155548077</v>
      </c>
      <c r="W1937" s="23">
        <f t="shared" si="1460"/>
        <v>0</v>
      </c>
      <c r="X1937" s="23">
        <f t="shared" si="1448"/>
        <v>33126769.770386118</v>
      </c>
      <c r="Y1937" s="23">
        <f t="shared" si="1430"/>
        <v>13825559.361691331</v>
      </c>
      <c r="Z1937" s="3">
        <f t="shared" si="1431"/>
        <v>0</v>
      </c>
      <c r="AA1937" s="23">
        <f t="shared" si="1432"/>
        <v>59138560.964779139</v>
      </c>
      <c r="AB1937" s="26">
        <f t="shared" si="1449"/>
        <v>70086276.274228632</v>
      </c>
      <c r="AC1937" s="23">
        <f t="shared" si="1450"/>
        <v>74889487.274228647</v>
      </c>
      <c r="AD1937" s="23">
        <f t="shared" si="1456"/>
        <v>4803211</v>
      </c>
      <c r="AE1937" s="24">
        <f t="shared" si="1417"/>
        <v>70086276.274228647</v>
      </c>
      <c r="AF1937" s="3">
        <f t="shared" si="1451"/>
        <v>0</v>
      </c>
      <c r="AG1937" s="2">
        <f t="shared" si="1433"/>
        <v>0</v>
      </c>
      <c r="AH1937" s="2">
        <f t="shared" si="1434"/>
        <v>131.04787421955101</v>
      </c>
      <c r="AI1937" s="23">
        <f t="shared" si="1457"/>
        <v>9507925812.4686165</v>
      </c>
      <c r="AJ1937" s="23">
        <f t="shared" si="1435"/>
        <v>6219.922423797766</v>
      </c>
      <c r="AK1937" s="23">
        <f t="shared" si="1436"/>
        <v>0</v>
      </c>
      <c r="AL1937" s="23">
        <f t="shared" si="1461"/>
        <v>2870316.8364639282</v>
      </c>
      <c r="AM1937" s="23">
        <f t="shared" ref="AM1937:AM2000" si="1462">IF($B1937="B",50%*AL1937*30%*AJ1937,0)</f>
        <v>2677972208.1789379</v>
      </c>
      <c r="AN1937" s="16">
        <f t="shared" si="1452"/>
        <v>0</v>
      </c>
      <c r="AO1937" s="23">
        <f t="shared" si="1453"/>
        <v>105839.5569573274</v>
      </c>
      <c r="AP1937" s="22">
        <f t="shared" si="1454"/>
        <v>23822705.436539095</v>
      </c>
      <c r="AQ1937" s="30">
        <f t="shared" si="1437"/>
        <v>9189818764.9823971</v>
      </c>
      <c r="AR1937" s="28">
        <f t="shared" si="1438"/>
        <v>4439991224.9213076</v>
      </c>
      <c r="AS1937" s="25">
        <f t="shared" si="1439"/>
        <v>200337590.02425668</v>
      </c>
      <c r="AT1937" s="32">
        <f t="shared" si="1440"/>
        <v>0</v>
      </c>
      <c r="AU1937" s="23">
        <f t="shared" si="1441"/>
        <v>0</v>
      </c>
      <c r="AV1937" s="22">
        <f t="shared" si="1442"/>
        <v>1294216443.3559637</v>
      </c>
      <c r="AW1937" s="31">
        <f t="shared" si="1455"/>
        <v>6238635086.0473843</v>
      </c>
    </row>
    <row r="1938" spans="1:53" s="21" customFormat="1" x14ac:dyDescent="0.25">
      <c r="A1938">
        <f t="shared" si="1416"/>
        <v>625</v>
      </c>
      <c r="B1938" t="s">
        <v>8</v>
      </c>
      <c r="C1938" s="27">
        <f t="shared" si="1420"/>
        <v>0</v>
      </c>
      <c r="D1938" s="27">
        <f t="shared" si="1443"/>
        <v>0</v>
      </c>
      <c r="E1938" s="27" t="b">
        <f t="shared" si="1419"/>
        <v>1</v>
      </c>
      <c r="F1938" s="29">
        <f t="shared" si="1421"/>
        <v>0</v>
      </c>
      <c r="G1938" s="27">
        <f t="shared" si="1444"/>
        <v>0</v>
      </c>
      <c r="H1938" s="22">
        <f t="shared" si="1422"/>
        <v>22961643794.254543</v>
      </c>
      <c r="I1938" s="23">
        <f t="shared" si="1423"/>
        <v>132580106.5049091</v>
      </c>
      <c r="J1938" s="23">
        <f t="shared" si="1424"/>
        <v>1086</v>
      </c>
      <c r="K1938" s="19">
        <f t="shared" si="1445"/>
        <v>225.0831931027827</v>
      </c>
      <c r="L1938" s="16">
        <f t="shared" si="1425"/>
        <v>158.38291675607059</v>
      </c>
      <c r="M1938" s="23">
        <f>M1937-IF($B1938="B",(Percent_Rent_In_Elsies*2.49%/12 * H1937)/K1937,0)+IF($B1938="D",N1938,0)+IF(B1938="D",AK1937)+IF(B1938="C",F1937*90%)-(Y1938-Y1937)-IF($B1938="A",Q1937/K1937) + IF($B1938="A",Q1937/K1937)</f>
        <v>-37355624.638251074</v>
      </c>
      <c r="N1938" s="23">
        <f t="shared" si="1426"/>
        <v>0</v>
      </c>
      <c r="O1938" s="22">
        <f t="shared" si="1427"/>
        <v>0</v>
      </c>
      <c r="P1938" s="22">
        <f t="shared" si="1458"/>
        <v>0</v>
      </c>
      <c r="Q1938" s="22">
        <f t="shared" si="1459"/>
        <v>0</v>
      </c>
      <c r="R1938" s="22">
        <f t="shared" si="1428"/>
        <v>280734234.22008026</v>
      </c>
      <c r="S1938" s="16">
        <f t="shared" si="1418"/>
        <v>23355593.525776472</v>
      </c>
      <c r="T1938" s="15">
        <f t="shared" si="1429"/>
        <v>0</v>
      </c>
      <c r="U1938" s="23">
        <f t="shared" si="1446"/>
        <v>1247246.5440676156</v>
      </c>
      <c r="V1938" s="23">
        <f t="shared" si="1447"/>
        <v>103764.27155548077</v>
      </c>
      <c r="W1938" s="23">
        <f t="shared" si="1460"/>
        <v>0</v>
      </c>
      <c r="X1938" s="23">
        <f t="shared" si="1448"/>
        <v>33126769.770386118</v>
      </c>
      <c r="Y1938" s="23">
        <f t="shared" si="1430"/>
        <v>13825559.361691331</v>
      </c>
      <c r="Z1938" s="3">
        <f t="shared" si="1431"/>
        <v>0</v>
      </c>
      <c r="AA1938" s="23">
        <f t="shared" si="1432"/>
        <v>59138560.964779139</v>
      </c>
      <c r="AB1938" s="26">
        <f t="shared" si="1449"/>
        <v>70086276.274228603</v>
      </c>
      <c r="AC1938" s="23">
        <f t="shared" si="1450"/>
        <v>74889487.274228647</v>
      </c>
      <c r="AD1938" s="23">
        <f t="shared" si="1456"/>
        <v>4803211</v>
      </c>
      <c r="AE1938" s="24">
        <f t="shared" si="1417"/>
        <v>70086276.274228647</v>
      </c>
      <c r="AF1938" s="3">
        <f t="shared" si="1451"/>
        <v>1E-4</v>
      </c>
      <c r="AG1938" s="2">
        <f t="shared" si="1433"/>
        <v>0</v>
      </c>
      <c r="AH1938" s="2">
        <f t="shared" si="1434"/>
        <v>131.04787421955101</v>
      </c>
      <c r="AI1938" s="23">
        <f t="shared" si="1457"/>
        <v>9507925812.4686165</v>
      </c>
      <c r="AJ1938" s="23">
        <f t="shared" si="1435"/>
        <v>6219.922423797766</v>
      </c>
      <c r="AK1938" s="23">
        <f t="shared" si="1436"/>
        <v>59839.935097444701</v>
      </c>
      <c r="AL1938" s="23">
        <f t="shared" si="1461"/>
        <v>0</v>
      </c>
      <c r="AM1938" s="23">
        <f t="shared" si="1462"/>
        <v>0</v>
      </c>
      <c r="AN1938" s="16">
        <f t="shared" si="1452"/>
        <v>0</v>
      </c>
      <c r="AO1938" s="23">
        <f t="shared" si="1453"/>
        <v>0</v>
      </c>
      <c r="AP1938" s="22">
        <f t="shared" si="1454"/>
        <v>0</v>
      </c>
      <c r="AQ1938" s="30">
        <f t="shared" si="1437"/>
        <v>9189818764.9823971</v>
      </c>
      <c r="AR1938" s="28">
        <f t="shared" si="1438"/>
        <v>4439991224.9213076</v>
      </c>
      <c r="AS1938" s="25">
        <f t="shared" si="1439"/>
        <v>200337590.02425668</v>
      </c>
      <c r="AT1938" s="32">
        <f t="shared" si="1440"/>
        <v>0</v>
      </c>
      <c r="AU1938" s="23">
        <f t="shared" si="1441"/>
        <v>0</v>
      </c>
      <c r="AV1938" s="22">
        <f t="shared" si="1442"/>
        <v>1294216443.3559637</v>
      </c>
      <c r="AW1938" s="31">
        <f t="shared" si="1455"/>
        <v>6238635086.0473843</v>
      </c>
      <c r="AX1938"/>
      <c r="AY1938"/>
      <c r="AZ1938"/>
      <c r="BA1938"/>
    </row>
    <row r="1939" spans="1:53" s="21" customFormat="1" x14ac:dyDescent="0.25">
      <c r="A1939">
        <f t="shared" si="1416"/>
        <v>625</v>
      </c>
      <c r="B1939" t="s">
        <v>9</v>
      </c>
      <c r="C1939" s="27">
        <f t="shared" si="1420"/>
        <v>0</v>
      </c>
      <c r="D1939" s="27">
        <f t="shared" si="1443"/>
        <v>0</v>
      </c>
      <c r="E1939" s="27" t="b">
        <f t="shared" si="1419"/>
        <v>1</v>
      </c>
      <c r="F1939" s="29">
        <f t="shared" si="1421"/>
        <v>0</v>
      </c>
      <c r="G1939" s="27">
        <f t="shared" si="1444"/>
        <v>0</v>
      </c>
      <c r="H1939" s="22">
        <f t="shared" si="1422"/>
        <v>22961643794.254543</v>
      </c>
      <c r="I1939" s="23">
        <f t="shared" si="1423"/>
        <v>132580106.5049091</v>
      </c>
      <c r="J1939" s="23">
        <f t="shared" si="1424"/>
        <v>1086</v>
      </c>
      <c r="K1939" s="19">
        <f t="shared" si="1445"/>
        <v>225.0831931027827</v>
      </c>
      <c r="L1939" s="16">
        <f t="shared" si="1425"/>
        <v>158.38291675607059</v>
      </c>
      <c r="M1939" s="23">
        <f>M1938-IF($B1939="B",(Percent_Rent_In_Elsies*2.49%/12 * H1938)/K1938,0)+IF($B1939="D",N1939,0)+IF(B1939="D",AK1938)+IF(B1939="C",F1938*90%)-(Y1939-Y1938)-IF($B1939="A",Q1938/K1938) + IF($B1939="A",Q1938/K1938)</f>
        <v>-37295784.703153633</v>
      </c>
      <c r="N1939" s="23">
        <f t="shared" si="1426"/>
        <v>0</v>
      </c>
      <c r="O1939" s="22">
        <f t="shared" si="1427"/>
        <v>16317786.186576888</v>
      </c>
      <c r="P1939" s="22">
        <f t="shared" si="1458"/>
        <v>0</v>
      </c>
      <c r="Q1939" s="22">
        <f t="shared" si="1459"/>
        <v>0</v>
      </c>
      <c r="R1939" s="22">
        <f t="shared" si="1428"/>
        <v>280734234.22008026</v>
      </c>
      <c r="S1939" s="16">
        <f t="shared" si="1418"/>
        <v>0</v>
      </c>
      <c r="T1939" s="15">
        <f t="shared" si="1429"/>
        <v>7037807.339199584</v>
      </c>
      <c r="U1939" s="23">
        <f t="shared" si="1446"/>
        <v>1247246.5440676156</v>
      </c>
      <c r="V1939" s="23">
        <f t="shared" si="1447"/>
        <v>0</v>
      </c>
      <c r="W1939" s="23">
        <f t="shared" si="1460"/>
        <v>103764.27155548077</v>
      </c>
      <c r="X1939" s="23">
        <f t="shared" si="1448"/>
        <v>33126769.770386118</v>
      </c>
      <c r="Y1939" s="23">
        <f t="shared" si="1430"/>
        <v>13825559.361691331</v>
      </c>
      <c r="Z1939" s="3">
        <f t="shared" si="1431"/>
        <v>0</v>
      </c>
      <c r="AA1939" s="23">
        <f t="shared" si="1432"/>
        <v>59078721.029681697</v>
      </c>
      <c r="AB1939" s="26">
        <f t="shared" si="1449"/>
        <v>70086276.274228603</v>
      </c>
      <c r="AC1939" s="23">
        <f t="shared" si="1450"/>
        <v>74889487.274228647</v>
      </c>
      <c r="AD1939" s="23">
        <f t="shared" si="1456"/>
        <v>4803211</v>
      </c>
      <c r="AE1939" s="24">
        <f t="shared" si="1417"/>
        <v>70086276.274228647</v>
      </c>
      <c r="AF1939" s="3">
        <f t="shared" si="1451"/>
        <v>0</v>
      </c>
      <c r="AG1939" s="2">
        <f t="shared" si="1433"/>
        <v>0</v>
      </c>
      <c r="AH1939" s="2">
        <f t="shared" si="1434"/>
        <v>131.04787421955101</v>
      </c>
      <c r="AI1939" s="23">
        <f t="shared" si="1457"/>
        <v>9498305124.135191</v>
      </c>
      <c r="AJ1939" s="23">
        <f t="shared" si="1435"/>
        <v>6219.922423797766</v>
      </c>
      <c r="AK1939" s="23">
        <f t="shared" si="1436"/>
        <v>0</v>
      </c>
      <c r="AL1939" s="23">
        <f t="shared" si="1461"/>
        <v>0</v>
      </c>
      <c r="AM1939" s="23">
        <f t="shared" si="1462"/>
        <v>0</v>
      </c>
      <c r="AN1939" s="16">
        <f t="shared" si="1452"/>
        <v>0</v>
      </c>
      <c r="AO1939" s="23">
        <f t="shared" si="1453"/>
        <v>0</v>
      </c>
      <c r="AP1939" s="22">
        <f t="shared" si="1454"/>
        <v>0</v>
      </c>
      <c r="AQ1939" s="30">
        <f t="shared" si="1437"/>
        <v>9189818764.9823971</v>
      </c>
      <c r="AR1939" s="28">
        <f t="shared" si="1438"/>
        <v>4439991224.9213076</v>
      </c>
      <c r="AS1939" s="25">
        <f t="shared" si="1439"/>
        <v>200337590.02425668</v>
      </c>
      <c r="AT1939" s="32">
        <f t="shared" si="1440"/>
        <v>0</v>
      </c>
      <c r="AU1939" s="23">
        <f t="shared" si="1441"/>
        <v>0</v>
      </c>
      <c r="AV1939" s="22">
        <f t="shared" si="1442"/>
        <v>1294216443.3559637</v>
      </c>
      <c r="AW1939" s="31">
        <f t="shared" si="1455"/>
        <v>6238635086.0473843</v>
      </c>
      <c r="AX1939"/>
      <c r="AY1939"/>
      <c r="AZ1939"/>
      <c r="BA1939"/>
    </row>
    <row r="1940" spans="1:53" x14ac:dyDescent="0.25">
      <c r="A1940" s="21">
        <f t="shared" si="1416"/>
        <v>625</v>
      </c>
      <c r="B1940" s="21" t="s">
        <v>28</v>
      </c>
      <c r="C1940" s="27">
        <f t="shared" si="1420"/>
        <v>0</v>
      </c>
      <c r="D1940" s="27">
        <f t="shared" si="1443"/>
        <v>0</v>
      </c>
      <c r="E1940" s="27" t="b">
        <f t="shared" si="1419"/>
        <v>1</v>
      </c>
      <c r="F1940" s="29">
        <f t="shared" si="1421"/>
        <v>0</v>
      </c>
      <c r="G1940" s="27">
        <f t="shared" si="1444"/>
        <v>0</v>
      </c>
      <c r="H1940" s="22">
        <f t="shared" si="1422"/>
        <v>22961643794.254543</v>
      </c>
      <c r="I1940" s="23">
        <f t="shared" si="1423"/>
        <v>132580106.5049091</v>
      </c>
      <c r="J1940" s="23">
        <f t="shared" si="1424"/>
        <v>1086</v>
      </c>
      <c r="K1940" s="19">
        <f t="shared" si="1445"/>
        <v>225.0831931027827</v>
      </c>
      <c r="L1940" s="16">
        <f t="shared" si="1425"/>
        <v>158.38291675607059</v>
      </c>
      <c r="M1940" s="23">
        <f>M1939-IF($B1940="B",(Percent_Rent_In_Elsies*2.49%/12 * H1939)/K1939,0)+IF($B1940="D",N1940,0)+IF(B1940="D",AK1939)+IF(B1940="C",F1939*90%)-(Y1940-Y1939)-IF($B1940="A",Q1939/K1939) + IF($B1940="A",Q1939/K1939)</f>
        <v>-37295784.703153633</v>
      </c>
      <c r="N1940" s="23">
        <f t="shared" si="1426"/>
        <v>0</v>
      </c>
      <c r="O1940" s="22">
        <f t="shared" si="1427"/>
        <v>0</v>
      </c>
      <c r="P1940" s="22">
        <f t="shared" si="1458"/>
        <v>16317786.186576888</v>
      </c>
      <c r="Q1940" s="22">
        <f t="shared" si="1459"/>
        <v>0</v>
      </c>
      <c r="R1940" s="22">
        <f t="shared" si="1428"/>
        <v>280734234.22008026</v>
      </c>
      <c r="S1940" s="16">
        <f t="shared" si="1418"/>
        <v>0</v>
      </c>
      <c r="T1940" s="15">
        <f t="shared" si="1429"/>
        <v>0</v>
      </c>
      <c r="U1940" s="23">
        <f t="shared" si="1446"/>
        <v>1247246.5440676156</v>
      </c>
      <c r="V1940" s="23">
        <f t="shared" si="1447"/>
        <v>0</v>
      </c>
      <c r="W1940" s="23">
        <f t="shared" si="1460"/>
        <v>0</v>
      </c>
      <c r="X1940" s="23">
        <f t="shared" si="1448"/>
        <v>33126769.770386118</v>
      </c>
      <c r="Y1940" s="23">
        <f t="shared" si="1430"/>
        <v>13825559.361691331</v>
      </c>
      <c r="Z1940" s="3">
        <f t="shared" si="1431"/>
        <v>5188.2135777740386</v>
      </c>
      <c r="AA1940" s="23">
        <f t="shared" si="1432"/>
        <v>59156544.23334831</v>
      </c>
      <c r="AB1940" s="26">
        <f t="shared" si="1449"/>
        <v>70086276.274228632</v>
      </c>
      <c r="AC1940" s="23">
        <f t="shared" si="1450"/>
        <v>74889487.274228647</v>
      </c>
      <c r="AD1940" s="23">
        <f t="shared" si="1456"/>
        <v>4803211</v>
      </c>
      <c r="AE1940" s="24">
        <f t="shared" si="1417"/>
        <v>70086276.274228647</v>
      </c>
      <c r="AF1940" s="3">
        <f t="shared" si="1451"/>
        <v>0</v>
      </c>
      <c r="AG1940" s="2">
        <f t="shared" si="1433"/>
        <v>622585629.33288455</v>
      </c>
      <c r="AH1940" s="2">
        <f t="shared" si="1434"/>
        <v>131.04787421955101</v>
      </c>
      <c r="AI1940" s="23">
        <f t="shared" si="1457"/>
        <v>9510817049.2628822</v>
      </c>
      <c r="AJ1940" s="23">
        <f t="shared" si="1435"/>
        <v>6219.922423797766</v>
      </c>
      <c r="AK1940" s="23">
        <f t="shared" si="1436"/>
        <v>0</v>
      </c>
      <c r="AL1940" s="23">
        <f t="shared" si="1461"/>
        <v>0</v>
      </c>
      <c r="AM1940" s="23">
        <f t="shared" si="1462"/>
        <v>0</v>
      </c>
      <c r="AN1940" s="16">
        <f t="shared" si="1452"/>
        <v>0</v>
      </c>
      <c r="AO1940" s="23">
        <f t="shared" si="1453"/>
        <v>0</v>
      </c>
      <c r="AP1940" s="22">
        <f t="shared" si="1454"/>
        <v>0</v>
      </c>
      <c r="AQ1940" s="30">
        <f t="shared" si="1437"/>
        <v>9189818764.9823971</v>
      </c>
      <c r="AR1940" s="28">
        <f t="shared" si="1438"/>
        <v>4439991224.9213076</v>
      </c>
      <c r="AS1940" s="25">
        <f t="shared" si="1439"/>
        <v>200337590.02425668</v>
      </c>
      <c r="AT1940" s="32">
        <f t="shared" si="1440"/>
        <v>10376.427155548077</v>
      </c>
      <c r="AU1940" s="23">
        <f t="shared" si="1441"/>
        <v>10376.427155548077</v>
      </c>
      <c r="AV1940" s="22">
        <f t="shared" si="1442"/>
        <v>1301254250.6951632</v>
      </c>
      <c r="AW1940" s="31">
        <f t="shared" si="1455"/>
        <v>6238635086.0473852</v>
      </c>
    </row>
    <row r="1941" spans="1:53" x14ac:dyDescent="0.25">
      <c r="A1941">
        <f t="shared" si="1416"/>
        <v>626</v>
      </c>
      <c r="B1941" t="s">
        <v>6</v>
      </c>
      <c r="C1941" s="27">
        <f t="shared" si="1420"/>
        <v>0</v>
      </c>
      <c r="D1941" s="27">
        <f t="shared" si="1443"/>
        <v>0</v>
      </c>
      <c r="E1941" s="27" t="b">
        <f t="shared" si="1419"/>
        <v>1</v>
      </c>
      <c r="F1941" s="29">
        <f t="shared" si="1421"/>
        <v>0</v>
      </c>
      <c r="G1941" s="27">
        <f t="shared" si="1444"/>
        <v>0</v>
      </c>
      <c r="H1941" s="22">
        <f t="shared" si="1422"/>
        <v>22999913200.5783</v>
      </c>
      <c r="I1941" s="23">
        <f t="shared" si="1423"/>
        <v>132580106.5049091</v>
      </c>
      <c r="J1941" s="23">
        <f t="shared" si="1424"/>
        <v>1086</v>
      </c>
      <c r="K1941" s="19">
        <f t="shared" si="1445"/>
        <v>225.0831931027827</v>
      </c>
      <c r="L1941" s="16">
        <f t="shared" si="1425"/>
        <v>158.64688828399738</v>
      </c>
      <c r="M1941" s="23">
        <f>M1940-IF($B1941="B",(Percent_Rent_In_Elsies*2.49%/12 * H1940)/K1940,0)+IF($B1941="D",N1941,0)+IF(B1941="D",AK1940)+IF(B1941="C",F1940*90%)-(Y1941-Y1940)-IF($B1941="A",Q1940/K1940) + IF($B1941="A",Q1940/K1940)</f>
        <v>-37295784.703153633</v>
      </c>
      <c r="N1941" s="23">
        <f t="shared" si="1426"/>
        <v>0</v>
      </c>
      <c r="O1941" s="22">
        <f t="shared" si="1427"/>
        <v>0</v>
      </c>
      <c r="P1941" s="22">
        <f t="shared" si="1458"/>
        <v>0</v>
      </c>
      <c r="Q1941" s="22">
        <f t="shared" si="1459"/>
        <v>0</v>
      </c>
      <c r="R1941" s="22">
        <f t="shared" si="1428"/>
        <v>280734234.22008026</v>
      </c>
      <c r="S1941" s="16">
        <f t="shared" si="1418"/>
        <v>0</v>
      </c>
      <c r="T1941" s="15">
        <f t="shared" si="1429"/>
        <v>0</v>
      </c>
      <c r="U1941" s="23">
        <f t="shared" si="1446"/>
        <v>1247246.5440676156</v>
      </c>
      <c r="V1941" s="23">
        <f t="shared" si="1447"/>
        <v>0</v>
      </c>
      <c r="W1941" s="23">
        <f t="shared" si="1460"/>
        <v>0</v>
      </c>
      <c r="X1941" s="23">
        <f t="shared" si="1448"/>
        <v>33152710.838274986</v>
      </c>
      <c r="Y1941" s="23">
        <f t="shared" si="1430"/>
        <v>13825559.361691331</v>
      </c>
      <c r="Z1941" s="3">
        <f t="shared" si="1431"/>
        <v>0</v>
      </c>
      <c r="AA1941" s="23">
        <f t="shared" si="1432"/>
        <v>59156544.23334831</v>
      </c>
      <c r="AB1941" s="26">
        <f t="shared" si="1449"/>
        <v>70086276.274228603</v>
      </c>
      <c r="AC1941" s="23">
        <f t="shared" si="1450"/>
        <v>74889487.274228647</v>
      </c>
      <c r="AD1941" s="23">
        <f t="shared" si="1456"/>
        <v>4803211</v>
      </c>
      <c r="AE1941" s="24">
        <f t="shared" si="1417"/>
        <v>70086276.274228647</v>
      </c>
      <c r="AF1941" s="3">
        <f t="shared" si="1451"/>
        <v>0</v>
      </c>
      <c r="AG1941" s="2">
        <f t="shared" si="1433"/>
        <v>0</v>
      </c>
      <c r="AH1941" s="2">
        <f t="shared" si="1434"/>
        <v>131.26628734325027</v>
      </c>
      <c r="AI1941" s="23">
        <f t="shared" si="1457"/>
        <v>9510817049.2628822</v>
      </c>
      <c r="AJ1941" s="23">
        <f t="shared" si="1435"/>
        <v>6219.922423797766</v>
      </c>
      <c r="AK1941" s="23">
        <f t="shared" si="1436"/>
        <v>0</v>
      </c>
      <c r="AL1941" s="23">
        <f t="shared" si="1461"/>
        <v>0</v>
      </c>
      <c r="AM1941" s="23">
        <f t="shared" si="1462"/>
        <v>0</v>
      </c>
      <c r="AN1941" s="16">
        <f t="shared" si="1452"/>
        <v>0</v>
      </c>
      <c r="AO1941" s="23">
        <f t="shared" si="1453"/>
        <v>0</v>
      </c>
      <c r="AP1941" s="22">
        <f t="shared" si="1454"/>
        <v>0</v>
      </c>
      <c r="AQ1941" s="30">
        <f t="shared" si="1437"/>
        <v>9189818764.9823971</v>
      </c>
      <c r="AR1941" s="28">
        <f t="shared" si="1438"/>
        <v>4439991224.9213076</v>
      </c>
      <c r="AS1941" s="25">
        <f t="shared" si="1439"/>
        <v>200337590.02425668</v>
      </c>
      <c r="AT1941" s="32">
        <f t="shared" si="1440"/>
        <v>0</v>
      </c>
      <c r="AU1941" s="23">
        <f t="shared" si="1441"/>
        <v>0</v>
      </c>
      <c r="AV1941" s="22">
        <f t="shared" si="1442"/>
        <v>1301254250.6951632</v>
      </c>
      <c r="AW1941" s="31">
        <f t="shared" si="1455"/>
        <v>6222317299.8608084</v>
      </c>
    </row>
    <row r="1942" spans="1:53" x14ac:dyDescent="0.25">
      <c r="A1942">
        <f t="shared" si="1416"/>
        <v>626</v>
      </c>
      <c r="B1942" t="s">
        <v>7</v>
      </c>
      <c r="C1942" s="27">
        <f t="shared" si="1420"/>
        <v>0</v>
      </c>
      <c r="D1942" s="27">
        <f t="shared" si="1443"/>
        <v>0</v>
      </c>
      <c r="E1942" s="27" t="b">
        <f t="shared" si="1419"/>
        <v>1</v>
      </c>
      <c r="F1942" s="29">
        <f t="shared" si="1421"/>
        <v>0</v>
      </c>
      <c r="G1942" s="27">
        <f t="shared" si="1444"/>
        <v>0</v>
      </c>
      <c r="H1942" s="22">
        <f t="shared" si="1422"/>
        <v>22999913200.5783</v>
      </c>
      <c r="I1942" s="23">
        <f t="shared" si="1423"/>
        <v>132580106.5049091</v>
      </c>
      <c r="J1942" s="23">
        <f t="shared" si="1424"/>
        <v>1086</v>
      </c>
      <c r="K1942" s="19">
        <f t="shared" si="1445"/>
        <v>225.0831931027827</v>
      </c>
      <c r="L1942" s="16">
        <f t="shared" si="1425"/>
        <v>158.64688828399738</v>
      </c>
      <c r="M1942" s="23">
        <f>M1941-IF($B1942="B",(Percent_Rent_In_Elsies*2.49%/12 * H1941)/K1941,0)+IF($B1942="D",N1942,0)+IF(B1942="D",AK1941)+IF(B1942="C",F1941*90%)-(Y1942-Y1941)-IF($B1942="A",Q1941/K1941) + IF($B1942="A",Q1941/K1941)</f>
        <v>-37401800.659372553</v>
      </c>
      <c r="N1942" s="23">
        <f t="shared" si="1426"/>
        <v>0</v>
      </c>
      <c r="O1942" s="22">
        <f t="shared" si="1427"/>
        <v>0</v>
      </c>
      <c r="P1942" s="22">
        <f t="shared" si="1458"/>
        <v>0</v>
      </c>
      <c r="Q1942" s="22">
        <f t="shared" si="1459"/>
        <v>0</v>
      </c>
      <c r="R1942" s="22">
        <f t="shared" si="1428"/>
        <v>257339714.70174024</v>
      </c>
      <c r="S1942" s="16">
        <f t="shared" si="1418"/>
        <v>23394519.518340021</v>
      </c>
      <c r="T1942" s="15">
        <f t="shared" si="1429"/>
        <v>0</v>
      </c>
      <c r="U1942" s="23">
        <f t="shared" si="1446"/>
        <v>1143309.3320619811</v>
      </c>
      <c r="V1942" s="23">
        <f t="shared" si="1447"/>
        <v>103937.21200563463</v>
      </c>
      <c r="W1942" s="23">
        <f t="shared" si="1460"/>
        <v>0</v>
      </c>
      <c r="X1942" s="23">
        <f t="shared" si="1448"/>
        <v>33152710.838274986</v>
      </c>
      <c r="Y1942" s="23">
        <f t="shared" si="1430"/>
        <v>13825559.361691331</v>
      </c>
      <c r="Z1942" s="3">
        <f t="shared" si="1431"/>
        <v>0</v>
      </c>
      <c r="AA1942" s="23">
        <f t="shared" si="1432"/>
        <v>59156544.23334831</v>
      </c>
      <c r="AB1942" s="26">
        <f t="shared" si="1449"/>
        <v>70086276.274228618</v>
      </c>
      <c r="AC1942" s="23">
        <f t="shared" si="1450"/>
        <v>74889487.274228647</v>
      </c>
      <c r="AD1942" s="23">
        <f t="shared" si="1456"/>
        <v>4803211</v>
      </c>
      <c r="AE1942" s="24">
        <f t="shared" si="1417"/>
        <v>70086276.274228647</v>
      </c>
      <c r="AF1942" s="3">
        <f t="shared" si="1451"/>
        <v>0</v>
      </c>
      <c r="AG1942" s="2">
        <f t="shared" si="1433"/>
        <v>0</v>
      </c>
      <c r="AH1942" s="2">
        <f t="shared" si="1434"/>
        <v>131.26628734325027</v>
      </c>
      <c r="AI1942" s="23">
        <f t="shared" si="1457"/>
        <v>9510817049.2628822</v>
      </c>
      <c r="AJ1942" s="23">
        <f t="shared" si="1435"/>
        <v>6219.922423797766</v>
      </c>
      <c r="AK1942" s="23">
        <f t="shared" si="1436"/>
        <v>0</v>
      </c>
      <c r="AL1942" s="23">
        <f t="shared" si="1461"/>
        <v>2891236.7942657471</v>
      </c>
      <c r="AM1942" s="23">
        <f t="shared" si="1462"/>
        <v>2697490285.374403</v>
      </c>
      <c r="AN1942" s="16">
        <f t="shared" si="1452"/>
        <v>0</v>
      </c>
      <c r="AO1942" s="23">
        <f t="shared" si="1453"/>
        <v>106015.95621892293</v>
      </c>
      <c r="AP1942" s="22">
        <f t="shared" si="1454"/>
        <v>23862409.945599988</v>
      </c>
      <c r="AQ1942" s="30">
        <f t="shared" si="1437"/>
        <v>9237340754.3890591</v>
      </c>
      <c r="AR1942" s="28">
        <f t="shared" si="1438"/>
        <v>4463650804.38237</v>
      </c>
      <c r="AS1942" s="25">
        <f t="shared" si="1439"/>
        <v>200337590.02425668</v>
      </c>
      <c r="AT1942" s="32">
        <f t="shared" si="1440"/>
        <v>0</v>
      </c>
      <c r="AU1942" s="23">
        <f t="shared" si="1441"/>
        <v>0</v>
      </c>
      <c r="AV1942" s="22">
        <f t="shared" si="1442"/>
        <v>1301254250.6951632</v>
      </c>
      <c r="AW1942" s="31">
        <f t="shared" si="1455"/>
        <v>6269839289.2674694</v>
      </c>
    </row>
    <row r="1943" spans="1:53" x14ac:dyDescent="0.25">
      <c r="A1943">
        <f t="shared" si="1416"/>
        <v>626</v>
      </c>
      <c r="B1943" t="s">
        <v>8</v>
      </c>
      <c r="C1943" s="27">
        <f t="shared" si="1420"/>
        <v>0</v>
      </c>
      <c r="D1943" s="27">
        <f t="shared" si="1443"/>
        <v>0</v>
      </c>
      <c r="E1943" s="27" t="b">
        <f t="shared" si="1419"/>
        <v>1</v>
      </c>
      <c r="F1943" s="29">
        <f t="shared" si="1421"/>
        <v>0</v>
      </c>
      <c r="G1943" s="27">
        <f t="shared" si="1444"/>
        <v>0</v>
      </c>
      <c r="H1943" s="22">
        <f t="shared" si="1422"/>
        <v>22999913200.5783</v>
      </c>
      <c r="I1943" s="23">
        <f t="shared" si="1423"/>
        <v>132580106.5049091</v>
      </c>
      <c r="J1943" s="23">
        <f t="shared" si="1424"/>
        <v>1086</v>
      </c>
      <c r="K1943" s="19">
        <f t="shared" si="1445"/>
        <v>225.0831931027827</v>
      </c>
      <c r="L1943" s="16">
        <f t="shared" si="1425"/>
        <v>158.64688828399738</v>
      </c>
      <c r="M1943" s="23">
        <f>M1942-IF($B1943="B",(Percent_Rent_In_Elsies*2.49%/12 * H1942)/K1942,0)+IF($B1943="D",N1943,0)+IF(B1943="D",AK1942)+IF(B1943="C",F1942*90%)-(Y1943-Y1942)-IF($B1943="A",Q1942/K1942) + IF($B1943="A",Q1942/K1942)</f>
        <v>-37401800.659372553</v>
      </c>
      <c r="N1943" s="23">
        <f t="shared" si="1426"/>
        <v>0</v>
      </c>
      <c r="O1943" s="22">
        <f t="shared" si="1427"/>
        <v>0</v>
      </c>
      <c r="P1943" s="22">
        <f t="shared" si="1458"/>
        <v>0</v>
      </c>
      <c r="Q1943" s="22">
        <f t="shared" si="1459"/>
        <v>0</v>
      </c>
      <c r="R1943" s="22">
        <f t="shared" si="1428"/>
        <v>281202124.64734024</v>
      </c>
      <c r="S1943" s="16">
        <f t="shared" si="1418"/>
        <v>23394519.518340021</v>
      </c>
      <c r="T1943" s="15">
        <f t="shared" si="1429"/>
        <v>0</v>
      </c>
      <c r="U1943" s="23">
        <f t="shared" si="1446"/>
        <v>1249325.2882809041</v>
      </c>
      <c r="V1943" s="23">
        <f t="shared" si="1447"/>
        <v>103937.21200563463</v>
      </c>
      <c r="W1943" s="23">
        <f t="shared" si="1460"/>
        <v>0</v>
      </c>
      <c r="X1943" s="23">
        <f t="shared" si="1448"/>
        <v>33152710.838274986</v>
      </c>
      <c r="Y1943" s="23">
        <f t="shared" si="1430"/>
        <v>13825559.361691331</v>
      </c>
      <c r="Z1943" s="3">
        <f t="shared" si="1431"/>
        <v>0</v>
      </c>
      <c r="AA1943" s="23">
        <f t="shared" si="1432"/>
        <v>59156544.23334831</v>
      </c>
      <c r="AB1943" s="26">
        <f t="shared" si="1449"/>
        <v>70086276.274228618</v>
      </c>
      <c r="AC1943" s="23">
        <f t="shared" si="1450"/>
        <v>74889487.274228647</v>
      </c>
      <c r="AD1943" s="23">
        <f t="shared" si="1456"/>
        <v>4803211</v>
      </c>
      <c r="AE1943" s="24">
        <f t="shared" si="1417"/>
        <v>70086276.274228647</v>
      </c>
      <c r="AF1943" s="3">
        <f t="shared" si="1451"/>
        <v>1E-4</v>
      </c>
      <c r="AG1943" s="2">
        <f t="shared" si="1433"/>
        <v>0</v>
      </c>
      <c r="AH1943" s="2">
        <f t="shared" si="1434"/>
        <v>131.26628734325027</v>
      </c>
      <c r="AI1943" s="23">
        <f t="shared" si="1457"/>
        <v>9510817049.2628822</v>
      </c>
      <c r="AJ1943" s="23">
        <f t="shared" si="1435"/>
        <v>6219.922423797766</v>
      </c>
      <c r="AK1943" s="23">
        <f t="shared" si="1436"/>
        <v>59839.427904165197</v>
      </c>
      <c r="AL1943" s="23">
        <f t="shared" si="1461"/>
        <v>0</v>
      </c>
      <c r="AM1943" s="23">
        <f t="shared" si="1462"/>
        <v>0</v>
      </c>
      <c r="AN1943" s="16">
        <f t="shared" si="1452"/>
        <v>0</v>
      </c>
      <c r="AO1943" s="23">
        <f t="shared" si="1453"/>
        <v>0</v>
      </c>
      <c r="AP1943" s="22">
        <f t="shared" si="1454"/>
        <v>0</v>
      </c>
      <c r="AQ1943" s="30">
        <f t="shared" si="1437"/>
        <v>9237340754.3890591</v>
      </c>
      <c r="AR1943" s="28">
        <f t="shared" si="1438"/>
        <v>4463650804.38237</v>
      </c>
      <c r="AS1943" s="25">
        <f t="shared" si="1439"/>
        <v>200337590.02425668</v>
      </c>
      <c r="AT1943" s="32">
        <f t="shared" si="1440"/>
        <v>0</v>
      </c>
      <c r="AU1943" s="23">
        <f t="shared" si="1441"/>
        <v>0</v>
      </c>
      <c r="AV1943" s="22">
        <f t="shared" si="1442"/>
        <v>1301254250.6951632</v>
      </c>
      <c r="AW1943" s="31">
        <f t="shared" si="1455"/>
        <v>6269839289.2674694</v>
      </c>
    </row>
    <row r="1944" spans="1:53" x14ac:dyDescent="0.25">
      <c r="A1944" s="21">
        <f t="shared" si="1416"/>
        <v>626</v>
      </c>
      <c r="B1944" s="21" t="s">
        <v>9</v>
      </c>
      <c r="C1944" s="27">
        <f t="shared" si="1420"/>
        <v>0</v>
      </c>
      <c r="D1944" s="27">
        <f t="shared" si="1443"/>
        <v>0</v>
      </c>
      <c r="E1944" s="27" t="b">
        <f t="shared" si="1419"/>
        <v>1</v>
      </c>
      <c r="F1944" s="29">
        <f t="shared" si="1421"/>
        <v>0</v>
      </c>
      <c r="G1944" s="27">
        <f t="shared" si="1444"/>
        <v>0</v>
      </c>
      <c r="H1944" s="22">
        <f t="shared" si="1422"/>
        <v>22999913200.5783</v>
      </c>
      <c r="I1944" s="23">
        <f t="shared" si="1423"/>
        <v>132580106.5049091</v>
      </c>
      <c r="J1944" s="23">
        <f t="shared" si="1424"/>
        <v>1086</v>
      </c>
      <c r="K1944" s="19">
        <f t="shared" si="1445"/>
        <v>225.0831931027827</v>
      </c>
      <c r="L1944" s="16">
        <f t="shared" si="1425"/>
        <v>158.64688828399738</v>
      </c>
      <c r="M1944" s="23">
        <f>M1943-IF($B1944="B",(Percent_Rent_In_Elsies*2.49%/12 * H1943)/K1943,0)+IF($B1944="D",N1944,0)+IF(B1944="D",AK1943)+IF(B1944="C",F1943*90%)-(Y1944-Y1943)-IF($B1944="A",Q1943/K1943) + IF($B1944="A",Q1943/K1943)</f>
        <v>-37341961.231468387</v>
      </c>
      <c r="N1944" s="23">
        <f t="shared" si="1426"/>
        <v>0</v>
      </c>
      <c r="O1944" s="22">
        <f t="shared" si="1427"/>
        <v>16344982.499236325</v>
      </c>
      <c r="P1944" s="22">
        <f t="shared" si="1458"/>
        <v>0</v>
      </c>
      <c r="Q1944" s="22">
        <f t="shared" si="1459"/>
        <v>0</v>
      </c>
      <c r="R1944" s="22">
        <f t="shared" si="1428"/>
        <v>281202124.64734024</v>
      </c>
      <c r="S1944" s="16">
        <f t="shared" si="1418"/>
        <v>0</v>
      </c>
      <c r="T1944" s="15">
        <f t="shared" si="1429"/>
        <v>7049537.0191036966</v>
      </c>
      <c r="U1944" s="23">
        <f t="shared" si="1446"/>
        <v>1249325.2882809041</v>
      </c>
      <c r="V1944" s="23">
        <f t="shared" si="1447"/>
        <v>0</v>
      </c>
      <c r="W1944" s="23">
        <f t="shared" si="1460"/>
        <v>103937.21200563463</v>
      </c>
      <c r="X1944" s="23">
        <f t="shared" si="1448"/>
        <v>33152710.838274986</v>
      </c>
      <c r="Y1944" s="23">
        <f t="shared" si="1430"/>
        <v>13825559.361691331</v>
      </c>
      <c r="Z1944" s="3">
        <f t="shared" si="1431"/>
        <v>0</v>
      </c>
      <c r="AA1944" s="23">
        <f t="shared" si="1432"/>
        <v>59096704.805444144</v>
      </c>
      <c r="AB1944" s="26">
        <f t="shared" si="1449"/>
        <v>70086276.274228632</v>
      </c>
      <c r="AC1944" s="23">
        <f t="shared" si="1450"/>
        <v>74889487.274228647</v>
      </c>
      <c r="AD1944" s="23">
        <f t="shared" si="1456"/>
        <v>4803211</v>
      </c>
      <c r="AE1944" s="24">
        <f t="shared" si="1417"/>
        <v>70086276.274228647</v>
      </c>
      <c r="AF1944" s="3">
        <f t="shared" si="1451"/>
        <v>0</v>
      </c>
      <c r="AG1944" s="2">
        <f t="shared" si="1433"/>
        <v>0</v>
      </c>
      <c r="AH1944" s="2">
        <f t="shared" si="1434"/>
        <v>131.26628734325027</v>
      </c>
      <c r="AI1944" s="23">
        <f t="shared" si="1457"/>
        <v>9501196442.4728012</v>
      </c>
      <c r="AJ1944" s="23">
        <f t="shared" si="1435"/>
        <v>6219.922423797766</v>
      </c>
      <c r="AK1944" s="23">
        <f t="shared" si="1436"/>
        <v>0</v>
      </c>
      <c r="AL1944" s="23">
        <f t="shared" si="1461"/>
        <v>0</v>
      </c>
      <c r="AM1944" s="23">
        <f t="shared" si="1462"/>
        <v>0</v>
      </c>
      <c r="AN1944" s="16">
        <f t="shared" si="1452"/>
        <v>0</v>
      </c>
      <c r="AO1944" s="23">
        <f t="shared" si="1453"/>
        <v>0</v>
      </c>
      <c r="AP1944" s="22">
        <f t="shared" si="1454"/>
        <v>0</v>
      </c>
      <c r="AQ1944" s="30">
        <f t="shared" si="1437"/>
        <v>9237340754.3890591</v>
      </c>
      <c r="AR1944" s="28">
        <f t="shared" si="1438"/>
        <v>4463650804.38237</v>
      </c>
      <c r="AS1944" s="25">
        <f t="shared" si="1439"/>
        <v>200337590.02425668</v>
      </c>
      <c r="AT1944" s="32">
        <f t="shared" si="1440"/>
        <v>0</v>
      </c>
      <c r="AU1944" s="23">
        <f t="shared" si="1441"/>
        <v>0</v>
      </c>
      <c r="AV1944" s="22">
        <f t="shared" si="1442"/>
        <v>1301254250.6951632</v>
      </c>
      <c r="AW1944" s="31">
        <f t="shared" si="1455"/>
        <v>6269839289.2674694</v>
      </c>
      <c r="AX1944" s="21"/>
      <c r="AY1944" s="21"/>
      <c r="AZ1944" s="21"/>
      <c r="BA1944" s="21"/>
    </row>
    <row r="1945" spans="1:53" x14ac:dyDescent="0.25">
      <c r="A1945" s="21">
        <f t="shared" si="1416"/>
        <v>626</v>
      </c>
      <c r="B1945" s="21" t="s">
        <v>28</v>
      </c>
      <c r="C1945" s="27">
        <f t="shared" si="1420"/>
        <v>0</v>
      </c>
      <c r="D1945" s="27">
        <f t="shared" si="1443"/>
        <v>0</v>
      </c>
      <c r="E1945" s="27" t="b">
        <f t="shared" si="1419"/>
        <v>1</v>
      </c>
      <c r="F1945" s="29">
        <f t="shared" si="1421"/>
        <v>0</v>
      </c>
      <c r="G1945" s="27">
        <f t="shared" si="1444"/>
        <v>0</v>
      </c>
      <c r="H1945" s="22">
        <f t="shared" si="1422"/>
        <v>22999913200.5783</v>
      </c>
      <c r="I1945" s="23">
        <f t="shared" si="1423"/>
        <v>132580106.5049091</v>
      </c>
      <c r="J1945" s="23">
        <f t="shared" si="1424"/>
        <v>1086</v>
      </c>
      <c r="K1945" s="19">
        <f t="shared" si="1445"/>
        <v>225.0831931027827</v>
      </c>
      <c r="L1945" s="16">
        <f t="shared" si="1425"/>
        <v>158.64688828399738</v>
      </c>
      <c r="M1945" s="23">
        <f>M1944-IF($B1945="B",(Percent_Rent_In_Elsies*2.49%/12 * H1944)/K1944,0)+IF($B1945="D",N1945,0)+IF(B1945="D",AK1944)+IF(B1945="C",F1944*90%)-(Y1945-Y1944)-IF($B1945="A",Q1944/K1944) + IF($B1945="A",Q1944/K1944)</f>
        <v>-37341961.231468387</v>
      </c>
      <c r="N1945" s="23">
        <f t="shared" si="1426"/>
        <v>0</v>
      </c>
      <c r="O1945" s="22">
        <f t="shared" si="1427"/>
        <v>0</v>
      </c>
      <c r="P1945" s="22">
        <f t="shared" si="1458"/>
        <v>16344982.499236325</v>
      </c>
      <c r="Q1945" s="22">
        <f t="shared" si="1459"/>
        <v>0</v>
      </c>
      <c r="R1945" s="22">
        <f t="shared" si="1428"/>
        <v>281202124.64734024</v>
      </c>
      <c r="S1945" s="16">
        <f t="shared" si="1418"/>
        <v>0</v>
      </c>
      <c r="T1945" s="15">
        <f t="shared" si="1429"/>
        <v>0</v>
      </c>
      <c r="U1945" s="23">
        <f t="shared" si="1446"/>
        <v>1249325.2882809041</v>
      </c>
      <c r="V1945" s="23">
        <f t="shared" si="1447"/>
        <v>0</v>
      </c>
      <c r="W1945" s="23">
        <f t="shared" si="1460"/>
        <v>0</v>
      </c>
      <c r="X1945" s="23">
        <f t="shared" si="1448"/>
        <v>33152710.838274986</v>
      </c>
      <c r="Y1945" s="23">
        <f t="shared" si="1430"/>
        <v>13825559.361691331</v>
      </c>
      <c r="Z1945" s="3">
        <f t="shared" si="1431"/>
        <v>5196.8606002817323</v>
      </c>
      <c r="AA1945" s="23">
        <f t="shared" si="1432"/>
        <v>59174657.71444837</v>
      </c>
      <c r="AB1945" s="26">
        <f t="shared" si="1449"/>
        <v>70086276.274228632</v>
      </c>
      <c r="AC1945" s="23">
        <f t="shared" si="1450"/>
        <v>74889487.274228647</v>
      </c>
      <c r="AD1945" s="23">
        <f t="shared" si="1456"/>
        <v>4803211</v>
      </c>
      <c r="AE1945" s="24">
        <f t="shared" si="1417"/>
        <v>70086276.274228647</v>
      </c>
      <c r="AF1945" s="3">
        <f t="shared" si="1451"/>
        <v>0</v>
      </c>
      <c r="AG1945" s="2">
        <f t="shared" si="1433"/>
        <v>623623272.03380775</v>
      </c>
      <c r="AH1945" s="2">
        <f t="shared" si="1434"/>
        <v>131.26628734325027</v>
      </c>
      <c r="AI1945" s="23">
        <f t="shared" si="1457"/>
        <v>9513729220.8087463</v>
      </c>
      <c r="AJ1945" s="23">
        <f t="shared" si="1435"/>
        <v>6219.922423797766</v>
      </c>
      <c r="AK1945" s="23">
        <f t="shared" si="1436"/>
        <v>0</v>
      </c>
      <c r="AL1945" s="23">
        <f t="shared" si="1461"/>
        <v>0</v>
      </c>
      <c r="AM1945" s="23">
        <f t="shared" si="1462"/>
        <v>0</v>
      </c>
      <c r="AN1945" s="16">
        <f t="shared" si="1452"/>
        <v>0</v>
      </c>
      <c r="AO1945" s="23">
        <f t="shared" si="1453"/>
        <v>0</v>
      </c>
      <c r="AP1945" s="22">
        <f t="shared" si="1454"/>
        <v>0</v>
      </c>
      <c r="AQ1945" s="30">
        <f t="shared" si="1437"/>
        <v>9237340754.3890591</v>
      </c>
      <c r="AR1945" s="28">
        <f t="shared" si="1438"/>
        <v>4463650804.38237</v>
      </c>
      <c r="AS1945" s="25">
        <f t="shared" si="1439"/>
        <v>200337590.02425668</v>
      </c>
      <c r="AT1945" s="32">
        <f t="shared" si="1440"/>
        <v>10393.721200563465</v>
      </c>
      <c r="AU1945" s="23">
        <f t="shared" si="1441"/>
        <v>10393.721200563465</v>
      </c>
      <c r="AV1945" s="22">
        <f t="shared" si="1442"/>
        <v>1308303787.714267</v>
      </c>
      <c r="AW1945" s="31">
        <f t="shared" si="1455"/>
        <v>6269839289.2674704</v>
      </c>
      <c r="AX1945" s="21"/>
      <c r="AY1945" s="21"/>
      <c r="AZ1945" s="21"/>
      <c r="BA1945" s="21"/>
    </row>
    <row r="1946" spans="1:53" x14ac:dyDescent="0.25">
      <c r="A1946">
        <f t="shared" ref="A1946:A2009" si="1463">A1941+1</f>
        <v>627</v>
      </c>
      <c r="B1946" t="s">
        <v>6</v>
      </c>
      <c r="C1946" s="27">
        <f t="shared" si="1420"/>
        <v>0</v>
      </c>
      <c r="D1946" s="27">
        <f t="shared" si="1443"/>
        <v>0</v>
      </c>
      <c r="E1946" s="27" t="b">
        <f t="shared" si="1419"/>
        <v>1</v>
      </c>
      <c r="F1946" s="29">
        <f t="shared" si="1421"/>
        <v>0</v>
      </c>
      <c r="G1946" s="27">
        <f t="shared" si="1444"/>
        <v>0</v>
      </c>
      <c r="H1946" s="22">
        <f t="shared" si="1422"/>
        <v>23038246389.245934</v>
      </c>
      <c r="I1946" s="23">
        <f t="shared" si="1423"/>
        <v>132580106.5049091</v>
      </c>
      <c r="J1946" s="23">
        <f t="shared" si="1424"/>
        <v>1086</v>
      </c>
      <c r="K1946" s="19">
        <f t="shared" si="1445"/>
        <v>225.0831931027827</v>
      </c>
      <c r="L1946" s="16">
        <f t="shared" si="1425"/>
        <v>158.91129976447073</v>
      </c>
      <c r="M1946" s="23">
        <f>M1945-IF($B1946="B",(Percent_Rent_In_Elsies*2.49%/12 * H1945)/K1945,0)+IF($B1946="D",N1946,0)+IF(B1946="D",AK1945)+IF(B1946="C",F1945*90%)-(Y1946-Y1945)-IF($B1946="A",Q1945/K1945) + IF($B1946="A",Q1945/K1945)</f>
        <v>-37341961.231468387</v>
      </c>
      <c r="N1946" s="23">
        <f t="shared" si="1426"/>
        <v>0</v>
      </c>
      <c r="O1946" s="22">
        <f t="shared" si="1427"/>
        <v>0</v>
      </c>
      <c r="P1946" s="22">
        <f t="shared" si="1458"/>
        <v>0</v>
      </c>
      <c r="Q1946" s="22">
        <f t="shared" si="1459"/>
        <v>0</v>
      </c>
      <c r="R1946" s="22">
        <f t="shared" si="1428"/>
        <v>281202124.64734024</v>
      </c>
      <c r="S1946" s="16">
        <f t="shared" si="1418"/>
        <v>0</v>
      </c>
      <c r="T1946" s="15">
        <f t="shared" si="1429"/>
        <v>0</v>
      </c>
      <c r="U1946" s="23">
        <f t="shared" si="1446"/>
        <v>1249325.2882809041</v>
      </c>
      <c r="V1946" s="23">
        <f t="shared" si="1447"/>
        <v>0</v>
      </c>
      <c r="W1946" s="23">
        <f t="shared" si="1460"/>
        <v>0</v>
      </c>
      <c r="X1946" s="23">
        <f t="shared" si="1448"/>
        <v>33178695.141276393</v>
      </c>
      <c r="Y1946" s="23">
        <f t="shared" si="1430"/>
        <v>13825559.361691331</v>
      </c>
      <c r="Z1946" s="3">
        <f t="shared" si="1431"/>
        <v>0</v>
      </c>
      <c r="AA1946" s="23">
        <f t="shared" si="1432"/>
        <v>59174657.71444837</v>
      </c>
      <c r="AB1946" s="26">
        <f t="shared" si="1449"/>
        <v>70086276.274228603</v>
      </c>
      <c r="AC1946" s="23">
        <f t="shared" si="1450"/>
        <v>74889487.274228647</v>
      </c>
      <c r="AD1946" s="23">
        <f t="shared" si="1456"/>
        <v>4803211</v>
      </c>
      <c r="AE1946" s="24">
        <f t="shared" si="1417"/>
        <v>70086276.274228647</v>
      </c>
      <c r="AF1946" s="3">
        <f t="shared" si="1451"/>
        <v>0</v>
      </c>
      <c r="AG1946" s="2">
        <f t="shared" si="1433"/>
        <v>0</v>
      </c>
      <c r="AH1946" s="2">
        <f t="shared" si="1434"/>
        <v>131.48506448882236</v>
      </c>
      <c r="AI1946" s="23">
        <f t="shared" si="1457"/>
        <v>9513729220.8087463</v>
      </c>
      <c r="AJ1946" s="23">
        <f t="shared" si="1435"/>
        <v>6219.922423797766</v>
      </c>
      <c r="AK1946" s="23">
        <f t="shared" si="1436"/>
        <v>0</v>
      </c>
      <c r="AL1946" s="23">
        <f t="shared" si="1461"/>
        <v>0</v>
      </c>
      <c r="AM1946" s="23">
        <f t="shared" si="1462"/>
        <v>0</v>
      </c>
      <c r="AN1946" s="16">
        <f t="shared" si="1452"/>
        <v>0</v>
      </c>
      <c r="AO1946" s="23">
        <f t="shared" si="1453"/>
        <v>0</v>
      </c>
      <c r="AP1946" s="22">
        <f t="shared" si="1454"/>
        <v>0</v>
      </c>
      <c r="AQ1946" s="30">
        <f t="shared" si="1437"/>
        <v>9237340754.3890591</v>
      </c>
      <c r="AR1946" s="28">
        <f t="shared" si="1438"/>
        <v>4463650804.38237</v>
      </c>
      <c r="AS1946" s="25">
        <f t="shared" si="1439"/>
        <v>200337590.02425668</v>
      </c>
      <c r="AT1946" s="32">
        <f t="shared" si="1440"/>
        <v>0</v>
      </c>
      <c r="AU1946" s="23">
        <f t="shared" si="1441"/>
        <v>0</v>
      </c>
      <c r="AV1946" s="22">
        <f t="shared" si="1442"/>
        <v>1308303787.714267</v>
      </c>
      <c r="AW1946" s="31">
        <f t="shared" si="1455"/>
        <v>6253494306.7682333</v>
      </c>
    </row>
    <row r="1947" spans="1:53" x14ac:dyDescent="0.25">
      <c r="A1947">
        <f t="shared" si="1463"/>
        <v>627</v>
      </c>
      <c r="B1947" t="s">
        <v>7</v>
      </c>
      <c r="C1947" s="27">
        <f t="shared" si="1420"/>
        <v>0</v>
      </c>
      <c r="D1947" s="27">
        <f t="shared" si="1443"/>
        <v>0</v>
      </c>
      <c r="E1947" s="27" t="b">
        <f t="shared" si="1419"/>
        <v>1</v>
      </c>
      <c r="F1947" s="29">
        <f t="shared" si="1421"/>
        <v>0</v>
      </c>
      <c r="G1947" s="27">
        <f t="shared" si="1444"/>
        <v>0</v>
      </c>
      <c r="H1947" s="22">
        <f t="shared" si="1422"/>
        <v>23038246389.245934</v>
      </c>
      <c r="I1947" s="23">
        <f t="shared" si="1423"/>
        <v>132580106.5049091</v>
      </c>
      <c r="J1947" s="23">
        <f t="shared" si="1424"/>
        <v>1086</v>
      </c>
      <c r="K1947" s="19">
        <f t="shared" si="1445"/>
        <v>225.0831931027827</v>
      </c>
      <c r="L1947" s="16">
        <f t="shared" si="1425"/>
        <v>158.91129976447073</v>
      </c>
      <c r="M1947" s="23">
        <f>M1946-IF($B1947="B",(Percent_Rent_In_Elsies*2.49%/12 * H1946)/K1946,0)+IF($B1947="D",N1947,0)+IF(B1947="D",AK1946)+IF(B1947="C",F1946*90%)-(Y1947-Y1946)-IF($B1947="A",Q1946/K1946) + IF($B1947="A",Q1946/K1946)</f>
        <v>-37448153.880947672</v>
      </c>
      <c r="N1947" s="23">
        <f t="shared" si="1426"/>
        <v>0</v>
      </c>
      <c r="O1947" s="22">
        <f t="shared" si="1427"/>
        <v>0</v>
      </c>
      <c r="P1947" s="22">
        <f t="shared" si="1458"/>
        <v>0</v>
      </c>
      <c r="Q1947" s="22">
        <f t="shared" si="1459"/>
        <v>0</v>
      </c>
      <c r="R1947" s="22">
        <f t="shared" si="1428"/>
        <v>257768614.26006189</v>
      </c>
      <c r="S1947" s="16">
        <f t="shared" si="1418"/>
        <v>23433510.387278352</v>
      </c>
      <c r="T1947" s="15">
        <f t="shared" si="1429"/>
        <v>0</v>
      </c>
      <c r="U1947" s="23">
        <f t="shared" si="1446"/>
        <v>1145214.8475908288</v>
      </c>
      <c r="V1947" s="23">
        <f t="shared" si="1447"/>
        <v>104110.44069007534</v>
      </c>
      <c r="W1947" s="23">
        <f t="shared" si="1460"/>
        <v>0</v>
      </c>
      <c r="X1947" s="23">
        <f t="shared" si="1448"/>
        <v>33178695.141276393</v>
      </c>
      <c r="Y1947" s="23">
        <f t="shared" si="1430"/>
        <v>13825559.361691331</v>
      </c>
      <c r="Z1947" s="3">
        <f t="shared" si="1431"/>
        <v>0</v>
      </c>
      <c r="AA1947" s="23">
        <f t="shared" si="1432"/>
        <v>59174657.71444837</v>
      </c>
      <c r="AB1947" s="26">
        <f t="shared" si="1449"/>
        <v>70086276.274228618</v>
      </c>
      <c r="AC1947" s="23">
        <f t="shared" si="1450"/>
        <v>74889487.274228647</v>
      </c>
      <c r="AD1947" s="23">
        <f t="shared" si="1456"/>
        <v>4803211</v>
      </c>
      <c r="AE1947" s="24">
        <f t="shared" si="1417"/>
        <v>70086276.274228647</v>
      </c>
      <c r="AF1947" s="3">
        <f t="shared" si="1451"/>
        <v>0</v>
      </c>
      <c r="AG1947" s="2">
        <f t="shared" si="1433"/>
        <v>0</v>
      </c>
      <c r="AH1947" s="2">
        <f t="shared" si="1434"/>
        <v>131.48506448882236</v>
      </c>
      <c r="AI1947" s="23">
        <f t="shared" si="1457"/>
        <v>9513729220.8087463</v>
      </c>
      <c r="AJ1947" s="23">
        <f t="shared" si="1435"/>
        <v>6219.922423797766</v>
      </c>
      <c r="AK1947" s="23">
        <f t="shared" si="1436"/>
        <v>0</v>
      </c>
      <c r="AL1947" s="23">
        <f t="shared" si="1461"/>
        <v>2912171.5458641052</v>
      </c>
      <c r="AM1947" s="23">
        <f t="shared" si="1462"/>
        <v>2717022165.0098925</v>
      </c>
      <c r="AN1947" s="16">
        <f t="shared" si="1452"/>
        <v>0</v>
      </c>
      <c r="AO1947" s="23">
        <f t="shared" si="1453"/>
        <v>106192.64947928781</v>
      </c>
      <c r="AP1947" s="22">
        <f t="shared" si="1454"/>
        <v>23902180.628842656</v>
      </c>
      <c r="AQ1947" s="30">
        <f t="shared" si="1437"/>
        <v>9284941947.1114006</v>
      </c>
      <c r="AR1947" s="28">
        <f t="shared" si="1438"/>
        <v>4487349816.4758673</v>
      </c>
      <c r="AS1947" s="25">
        <f t="shared" si="1439"/>
        <v>200337590.02425668</v>
      </c>
      <c r="AT1947" s="32">
        <f t="shared" si="1440"/>
        <v>0</v>
      </c>
      <c r="AU1947" s="23">
        <f t="shared" si="1441"/>
        <v>0</v>
      </c>
      <c r="AV1947" s="22">
        <f t="shared" si="1442"/>
        <v>1308303787.714267</v>
      </c>
      <c r="AW1947" s="31">
        <f t="shared" si="1455"/>
        <v>6301095499.4905729</v>
      </c>
    </row>
    <row r="1948" spans="1:53" s="21" customFormat="1" x14ac:dyDescent="0.25">
      <c r="A1948">
        <f t="shared" si="1463"/>
        <v>627</v>
      </c>
      <c r="B1948" t="s">
        <v>8</v>
      </c>
      <c r="C1948" s="27">
        <f t="shared" si="1420"/>
        <v>0</v>
      </c>
      <c r="D1948" s="27">
        <f t="shared" si="1443"/>
        <v>0</v>
      </c>
      <c r="E1948" s="27" t="b">
        <f t="shared" si="1419"/>
        <v>1</v>
      </c>
      <c r="F1948" s="29">
        <f t="shared" si="1421"/>
        <v>0</v>
      </c>
      <c r="G1948" s="27">
        <f t="shared" si="1444"/>
        <v>0</v>
      </c>
      <c r="H1948" s="22">
        <f t="shared" si="1422"/>
        <v>23038246389.245934</v>
      </c>
      <c r="I1948" s="23">
        <f t="shared" si="1423"/>
        <v>132580106.5049091</v>
      </c>
      <c r="J1948" s="23">
        <f t="shared" si="1424"/>
        <v>1086</v>
      </c>
      <c r="K1948" s="19">
        <f t="shared" si="1445"/>
        <v>225.0831931027827</v>
      </c>
      <c r="L1948" s="16">
        <f t="shared" si="1425"/>
        <v>158.91129976447073</v>
      </c>
      <c r="M1948" s="23">
        <f>M1947-IF($B1948="B",(Percent_Rent_In_Elsies*2.49%/12 * H1947)/K1947,0)+IF($B1948="D",N1948,0)+IF(B1948="D",AK1947)+IF(B1948="C",F1947*90%)-(Y1948-Y1947)-IF($B1948="A",Q1947/K1947) + IF($B1948="A",Q1947/K1947)</f>
        <v>-37448153.880947672</v>
      </c>
      <c r="N1948" s="23">
        <f t="shared" si="1426"/>
        <v>0</v>
      </c>
      <c r="O1948" s="22">
        <f t="shared" si="1427"/>
        <v>0</v>
      </c>
      <c r="P1948" s="22">
        <f t="shared" si="1458"/>
        <v>0</v>
      </c>
      <c r="Q1948" s="22">
        <f t="shared" si="1459"/>
        <v>0</v>
      </c>
      <c r="R1948" s="22">
        <f t="shared" si="1428"/>
        <v>281670794.88890457</v>
      </c>
      <c r="S1948" s="16">
        <f t="shared" si="1418"/>
        <v>23433510.387278352</v>
      </c>
      <c r="T1948" s="15">
        <f t="shared" si="1429"/>
        <v>0</v>
      </c>
      <c r="U1948" s="23">
        <f t="shared" si="1446"/>
        <v>1251407.4970701167</v>
      </c>
      <c r="V1948" s="23">
        <f t="shared" si="1447"/>
        <v>104110.44069007534</v>
      </c>
      <c r="W1948" s="23">
        <f t="shared" si="1460"/>
        <v>0</v>
      </c>
      <c r="X1948" s="23">
        <f t="shared" si="1448"/>
        <v>33178695.141276393</v>
      </c>
      <c r="Y1948" s="23">
        <f t="shared" si="1430"/>
        <v>13825559.361691331</v>
      </c>
      <c r="Z1948" s="3">
        <f t="shared" si="1431"/>
        <v>0</v>
      </c>
      <c r="AA1948" s="23">
        <f t="shared" si="1432"/>
        <v>59174657.71444837</v>
      </c>
      <c r="AB1948" s="26">
        <f t="shared" si="1449"/>
        <v>70086276.274228603</v>
      </c>
      <c r="AC1948" s="23">
        <f t="shared" si="1450"/>
        <v>74889487.274228647</v>
      </c>
      <c r="AD1948" s="23">
        <f t="shared" si="1456"/>
        <v>4803211</v>
      </c>
      <c r="AE1948" s="24">
        <f t="shared" si="1417"/>
        <v>70086276.274228647</v>
      </c>
      <c r="AF1948" s="3">
        <f t="shared" si="1451"/>
        <v>1E-4</v>
      </c>
      <c r="AG1948" s="2">
        <f t="shared" si="1433"/>
        <v>0</v>
      </c>
      <c r="AH1948" s="2">
        <f t="shared" si="1434"/>
        <v>131.48506448882236</v>
      </c>
      <c r="AI1948" s="23">
        <f t="shared" si="1457"/>
        <v>9513729220.8087463</v>
      </c>
      <c r="AJ1948" s="23">
        <f t="shared" si="1435"/>
        <v>6219.922423797766</v>
      </c>
      <c r="AK1948" s="23">
        <f t="shared" si="1436"/>
        <v>59839.044561692637</v>
      </c>
      <c r="AL1948" s="23">
        <f t="shared" si="1461"/>
        <v>0</v>
      </c>
      <c r="AM1948" s="23">
        <f t="shared" si="1462"/>
        <v>0</v>
      </c>
      <c r="AN1948" s="16">
        <f t="shared" si="1452"/>
        <v>0</v>
      </c>
      <c r="AO1948" s="23">
        <f t="shared" si="1453"/>
        <v>0</v>
      </c>
      <c r="AP1948" s="22">
        <f t="shared" si="1454"/>
        <v>0</v>
      </c>
      <c r="AQ1948" s="30">
        <f t="shared" si="1437"/>
        <v>9284941947.1114006</v>
      </c>
      <c r="AR1948" s="28">
        <f t="shared" si="1438"/>
        <v>4487349816.4758673</v>
      </c>
      <c r="AS1948" s="25">
        <f t="shared" si="1439"/>
        <v>200337590.02425668</v>
      </c>
      <c r="AT1948" s="32">
        <f t="shared" si="1440"/>
        <v>0</v>
      </c>
      <c r="AU1948" s="23">
        <f t="shared" si="1441"/>
        <v>0</v>
      </c>
      <c r="AV1948" s="22">
        <f t="shared" si="1442"/>
        <v>1308303787.714267</v>
      </c>
      <c r="AW1948" s="31">
        <f t="shared" si="1455"/>
        <v>6301095499.4905739</v>
      </c>
      <c r="AX1948"/>
      <c r="AY1948"/>
      <c r="AZ1948"/>
      <c r="BA1948"/>
    </row>
    <row r="1949" spans="1:53" s="21" customFormat="1" x14ac:dyDescent="0.25">
      <c r="A1949">
        <f t="shared" si="1463"/>
        <v>627</v>
      </c>
      <c r="B1949" t="s">
        <v>9</v>
      </c>
      <c r="C1949" s="27">
        <f t="shared" si="1420"/>
        <v>0</v>
      </c>
      <c r="D1949" s="27">
        <f t="shared" si="1443"/>
        <v>0</v>
      </c>
      <c r="E1949" s="27" t="b">
        <f t="shared" si="1419"/>
        <v>1</v>
      </c>
      <c r="F1949" s="29">
        <f t="shared" si="1421"/>
        <v>0</v>
      </c>
      <c r="G1949" s="27">
        <f t="shared" si="1444"/>
        <v>0</v>
      </c>
      <c r="H1949" s="22">
        <f t="shared" si="1422"/>
        <v>23038246389.245934</v>
      </c>
      <c r="I1949" s="23">
        <f t="shared" si="1423"/>
        <v>132580106.5049091</v>
      </c>
      <c r="J1949" s="23">
        <f t="shared" si="1424"/>
        <v>1086</v>
      </c>
      <c r="K1949" s="19">
        <f t="shared" si="1445"/>
        <v>225.0831931027827</v>
      </c>
      <c r="L1949" s="16">
        <f t="shared" si="1425"/>
        <v>158.91129976447073</v>
      </c>
      <c r="M1949" s="23">
        <f>M1948-IF($B1949="B",(Percent_Rent_In_Elsies*2.49%/12 * H1948)/K1948,0)+IF($B1949="D",N1949,0)+IF(B1949="D",AK1948)+IF(B1949="C",F1948*90%)-(Y1949-Y1948)-IF($B1949="A",Q1948/K1948) + IF($B1949="A",Q1948/K1948)</f>
        <v>-37388314.83638598</v>
      </c>
      <c r="N1949" s="23">
        <f t="shared" si="1426"/>
        <v>0</v>
      </c>
      <c r="O1949" s="22">
        <f t="shared" si="1427"/>
        <v>16372224.138887824</v>
      </c>
      <c r="P1949" s="22">
        <f t="shared" si="1458"/>
        <v>0</v>
      </c>
      <c r="Q1949" s="22">
        <f t="shared" si="1459"/>
        <v>0</v>
      </c>
      <c r="R1949" s="22">
        <f t="shared" si="1428"/>
        <v>281670794.88890457</v>
      </c>
      <c r="S1949" s="16">
        <f t="shared" si="1418"/>
        <v>0</v>
      </c>
      <c r="T1949" s="15">
        <f t="shared" si="1429"/>
        <v>7061286.2483905274</v>
      </c>
      <c r="U1949" s="23">
        <f t="shared" si="1446"/>
        <v>1251407.4970701167</v>
      </c>
      <c r="V1949" s="23">
        <f t="shared" si="1447"/>
        <v>0</v>
      </c>
      <c r="W1949" s="23">
        <f t="shared" si="1460"/>
        <v>104110.44069007534</v>
      </c>
      <c r="X1949" s="23">
        <f t="shared" si="1448"/>
        <v>33178695.141276393</v>
      </c>
      <c r="Y1949" s="23">
        <f t="shared" si="1430"/>
        <v>13825559.361691331</v>
      </c>
      <c r="Z1949" s="3">
        <f t="shared" si="1431"/>
        <v>0</v>
      </c>
      <c r="AA1949" s="23">
        <f t="shared" si="1432"/>
        <v>59114818.669886678</v>
      </c>
      <c r="AB1949" s="26">
        <f t="shared" si="1449"/>
        <v>70086276.274228618</v>
      </c>
      <c r="AC1949" s="23">
        <f t="shared" si="1450"/>
        <v>74889487.274228647</v>
      </c>
      <c r="AD1949" s="23">
        <f t="shared" si="1456"/>
        <v>4803211</v>
      </c>
      <c r="AE1949" s="24">
        <f t="shared" si="1417"/>
        <v>70086276.274228647</v>
      </c>
      <c r="AF1949" s="3">
        <f t="shared" si="1451"/>
        <v>0</v>
      </c>
      <c r="AG1949" s="2">
        <f t="shared" si="1433"/>
        <v>0</v>
      </c>
      <c r="AH1949" s="2">
        <f t="shared" si="1434"/>
        <v>131.48506448882236</v>
      </c>
      <c r="AI1949" s="23">
        <f t="shared" si="1457"/>
        <v>9504108675.6500568</v>
      </c>
      <c r="AJ1949" s="23">
        <f t="shared" si="1435"/>
        <v>6219.922423797766</v>
      </c>
      <c r="AK1949" s="23">
        <f t="shared" si="1436"/>
        <v>0</v>
      </c>
      <c r="AL1949" s="23">
        <f t="shared" si="1461"/>
        <v>0</v>
      </c>
      <c r="AM1949" s="23">
        <f t="shared" si="1462"/>
        <v>0</v>
      </c>
      <c r="AN1949" s="16">
        <f t="shared" si="1452"/>
        <v>0</v>
      </c>
      <c r="AO1949" s="23">
        <f t="shared" si="1453"/>
        <v>0</v>
      </c>
      <c r="AP1949" s="22">
        <f t="shared" si="1454"/>
        <v>0</v>
      </c>
      <c r="AQ1949" s="30">
        <f t="shared" si="1437"/>
        <v>9284941947.1114006</v>
      </c>
      <c r="AR1949" s="28">
        <f t="shared" si="1438"/>
        <v>4487349816.4758673</v>
      </c>
      <c r="AS1949" s="25">
        <f t="shared" si="1439"/>
        <v>200337590.02425668</v>
      </c>
      <c r="AT1949" s="32">
        <f t="shared" si="1440"/>
        <v>0</v>
      </c>
      <c r="AU1949" s="23">
        <f t="shared" si="1441"/>
        <v>0</v>
      </c>
      <c r="AV1949" s="22">
        <f t="shared" si="1442"/>
        <v>1308303787.714267</v>
      </c>
      <c r="AW1949" s="31">
        <f t="shared" si="1455"/>
        <v>6301095499.4905739</v>
      </c>
      <c r="AX1949"/>
      <c r="AY1949"/>
      <c r="AZ1949"/>
      <c r="BA1949"/>
    </row>
    <row r="1950" spans="1:53" x14ac:dyDescent="0.25">
      <c r="A1950" s="21">
        <f t="shared" si="1463"/>
        <v>627</v>
      </c>
      <c r="B1950" s="21" t="s">
        <v>28</v>
      </c>
      <c r="C1950" s="27">
        <f t="shared" si="1420"/>
        <v>0</v>
      </c>
      <c r="D1950" s="27">
        <f t="shared" si="1443"/>
        <v>0</v>
      </c>
      <c r="E1950" s="27" t="b">
        <f t="shared" si="1419"/>
        <v>1</v>
      </c>
      <c r="F1950" s="29">
        <f t="shared" si="1421"/>
        <v>0</v>
      </c>
      <c r="G1950" s="27">
        <f t="shared" si="1444"/>
        <v>0</v>
      </c>
      <c r="H1950" s="22">
        <f t="shared" si="1422"/>
        <v>23038246389.245934</v>
      </c>
      <c r="I1950" s="23">
        <f t="shared" si="1423"/>
        <v>132580106.5049091</v>
      </c>
      <c r="J1950" s="23">
        <f t="shared" si="1424"/>
        <v>1086</v>
      </c>
      <c r="K1950" s="19">
        <f t="shared" si="1445"/>
        <v>225.0831931027827</v>
      </c>
      <c r="L1950" s="16">
        <f t="shared" si="1425"/>
        <v>158.91129976447073</v>
      </c>
      <c r="M1950" s="23">
        <f>M1949-IF($B1950="B",(Percent_Rent_In_Elsies*2.49%/12 * H1949)/K1949,0)+IF($B1950="D",N1950,0)+IF(B1950="D",AK1949)+IF(B1950="C",F1949*90%)-(Y1950-Y1949)-IF($B1950="A",Q1949/K1949) + IF($B1950="A",Q1949/K1949)</f>
        <v>-37388314.83638598</v>
      </c>
      <c r="N1950" s="23">
        <f t="shared" si="1426"/>
        <v>0</v>
      </c>
      <c r="O1950" s="22">
        <f t="shared" si="1427"/>
        <v>0</v>
      </c>
      <c r="P1950" s="22">
        <f t="shared" si="1458"/>
        <v>16372224.138887824</v>
      </c>
      <c r="Q1950" s="22">
        <f t="shared" si="1459"/>
        <v>0</v>
      </c>
      <c r="R1950" s="22">
        <f t="shared" si="1428"/>
        <v>281670794.88890457</v>
      </c>
      <c r="S1950" s="16">
        <f t="shared" si="1418"/>
        <v>0</v>
      </c>
      <c r="T1950" s="15">
        <f t="shared" si="1429"/>
        <v>0</v>
      </c>
      <c r="U1950" s="23">
        <f t="shared" si="1446"/>
        <v>1251407.4970701167</v>
      </c>
      <c r="V1950" s="23">
        <f t="shared" si="1447"/>
        <v>0</v>
      </c>
      <c r="W1950" s="23">
        <f t="shared" si="1460"/>
        <v>0</v>
      </c>
      <c r="X1950" s="23">
        <f t="shared" si="1448"/>
        <v>33178695.141276393</v>
      </c>
      <c r="Y1950" s="23">
        <f t="shared" si="1430"/>
        <v>13825559.361691331</v>
      </c>
      <c r="Z1950" s="3">
        <f t="shared" si="1431"/>
        <v>5205.5220345037678</v>
      </c>
      <c r="AA1950" s="23">
        <f t="shared" si="1432"/>
        <v>59192901.500404231</v>
      </c>
      <c r="AB1950" s="26">
        <f t="shared" si="1449"/>
        <v>70086276.274228618</v>
      </c>
      <c r="AC1950" s="23">
        <f t="shared" si="1450"/>
        <v>74889487.274228647</v>
      </c>
      <c r="AD1950" s="23">
        <f t="shared" si="1456"/>
        <v>4803211</v>
      </c>
      <c r="AE1950" s="24">
        <f t="shared" si="1417"/>
        <v>70086276.274228647</v>
      </c>
      <c r="AF1950" s="3">
        <f t="shared" si="1451"/>
        <v>0</v>
      </c>
      <c r="AG1950" s="2">
        <f t="shared" si="1433"/>
        <v>624662644.14045215</v>
      </c>
      <c r="AH1950" s="2">
        <f t="shared" si="1434"/>
        <v>131.48506448882236</v>
      </c>
      <c r="AI1950" s="23">
        <f t="shared" si="1457"/>
        <v>9516662341.949625</v>
      </c>
      <c r="AJ1950" s="23">
        <f t="shared" si="1435"/>
        <v>6219.922423797766</v>
      </c>
      <c r="AK1950" s="23">
        <f t="shared" si="1436"/>
        <v>0</v>
      </c>
      <c r="AL1950" s="23">
        <f t="shared" si="1461"/>
        <v>0</v>
      </c>
      <c r="AM1950" s="23">
        <f t="shared" si="1462"/>
        <v>0</v>
      </c>
      <c r="AN1950" s="16">
        <f t="shared" si="1452"/>
        <v>0</v>
      </c>
      <c r="AO1950" s="23">
        <f t="shared" si="1453"/>
        <v>0</v>
      </c>
      <c r="AP1950" s="22">
        <f t="shared" si="1454"/>
        <v>0</v>
      </c>
      <c r="AQ1950" s="30">
        <f t="shared" si="1437"/>
        <v>9284941947.1114006</v>
      </c>
      <c r="AR1950" s="28">
        <f t="shared" si="1438"/>
        <v>4487349816.4758673</v>
      </c>
      <c r="AS1950" s="25">
        <f t="shared" si="1439"/>
        <v>200337590.02425668</v>
      </c>
      <c r="AT1950" s="32">
        <f t="shared" si="1440"/>
        <v>10411.044069007536</v>
      </c>
      <c r="AU1950" s="23">
        <f t="shared" si="1441"/>
        <v>10411.044069007536</v>
      </c>
      <c r="AV1950" s="22">
        <f t="shared" si="1442"/>
        <v>1315365073.9626575</v>
      </c>
      <c r="AW1950" s="31">
        <f t="shared" si="1455"/>
        <v>6301095499.4905739</v>
      </c>
    </row>
    <row r="1951" spans="1:53" x14ac:dyDescent="0.25">
      <c r="A1951">
        <f t="shared" si="1463"/>
        <v>628</v>
      </c>
      <c r="B1951" t="s">
        <v>6</v>
      </c>
      <c r="C1951" s="27">
        <f t="shared" si="1420"/>
        <v>0</v>
      </c>
      <c r="D1951" s="27">
        <f t="shared" si="1443"/>
        <v>0</v>
      </c>
      <c r="E1951" s="27" t="b">
        <f t="shared" si="1419"/>
        <v>1</v>
      </c>
      <c r="F1951" s="29">
        <f t="shared" si="1421"/>
        <v>0</v>
      </c>
      <c r="G1951" s="27">
        <f t="shared" si="1444"/>
        <v>0</v>
      </c>
      <c r="H1951" s="22">
        <f t="shared" si="1422"/>
        <v>23076643466.561344</v>
      </c>
      <c r="I1951" s="23">
        <f t="shared" si="1423"/>
        <v>132580106.5049091</v>
      </c>
      <c r="J1951" s="23">
        <f t="shared" si="1424"/>
        <v>1086</v>
      </c>
      <c r="K1951" s="19">
        <f t="shared" si="1445"/>
        <v>225.0831931027827</v>
      </c>
      <c r="L1951" s="16">
        <f t="shared" si="1425"/>
        <v>159.17615193074485</v>
      </c>
      <c r="M1951" s="23">
        <f>M1950-IF($B1951="B",(Percent_Rent_In_Elsies*2.49%/12 * H1950)/K1950,0)+IF($B1951="D",N1951,0)+IF(B1951="D",AK1950)+IF(B1951="C",F1950*90%)-(Y1951-Y1950)-IF($B1951="A",Q1950/K1950) + IF($B1951="A",Q1950/K1950)</f>
        <v>-37388314.83638598</v>
      </c>
      <c r="N1951" s="23">
        <f t="shared" si="1426"/>
        <v>0</v>
      </c>
      <c r="O1951" s="22">
        <f t="shared" si="1427"/>
        <v>0</v>
      </c>
      <c r="P1951" s="22">
        <f t="shared" si="1458"/>
        <v>0</v>
      </c>
      <c r="Q1951" s="22">
        <f t="shared" si="1459"/>
        <v>0</v>
      </c>
      <c r="R1951" s="22">
        <f t="shared" si="1428"/>
        <v>281670794.88890457</v>
      </c>
      <c r="S1951" s="16">
        <f t="shared" si="1418"/>
        <v>0</v>
      </c>
      <c r="T1951" s="15">
        <f t="shared" si="1429"/>
        <v>0</v>
      </c>
      <c r="U1951" s="23">
        <f t="shared" si="1446"/>
        <v>1251407.4970701167</v>
      </c>
      <c r="V1951" s="23">
        <f t="shared" si="1447"/>
        <v>0</v>
      </c>
      <c r="W1951" s="23">
        <f t="shared" si="1460"/>
        <v>0</v>
      </c>
      <c r="X1951" s="23">
        <f t="shared" si="1448"/>
        <v>33204722.751448911</v>
      </c>
      <c r="Y1951" s="23">
        <f t="shared" si="1430"/>
        <v>13825559.361691331</v>
      </c>
      <c r="Z1951" s="3">
        <f t="shared" si="1431"/>
        <v>0</v>
      </c>
      <c r="AA1951" s="23">
        <f t="shared" si="1432"/>
        <v>59192901.500404231</v>
      </c>
      <c r="AB1951" s="26">
        <f t="shared" si="1449"/>
        <v>70086276.274228618</v>
      </c>
      <c r="AC1951" s="23">
        <f t="shared" si="1450"/>
        <v>74889487.274228647</v>
      </c>
      <c r="AD1951" s="23">
        <f t="shared" si="1456"/>
        <v>4803211</v>
      </c>
      <c r="AE1951" s="24">
        <f t="shared" si="1417"/>
        <v>70086276.274228647</v>
      </c>
      <c r="AF1951" s="3">
        <f t="shared" si="1451"/>
        <v>0</v>
      </c>
      <c r="AG1951" s="2">
        <f t="shared" si="1433"/>
        <v>0</v>
      </c>
      <c r="AH1951" s="2">
        <f t="shared" si="1434"/>
        <v>131.70420626297039</v>
      </c>
      <c r="AI1951" s="23">
        <f t="shared" si="1457"/>
        <v>9516662341.949625</v>
      </c>
      <c r="AJ1951" s="23">
        <f t="shared" si="1435"/>
        <v>6219.922423797766</v>
      </c>
      <c r="AK1951" s="23">
        <f t="shared" si="1436"/>
        <v>0</v>
      </c>
      <c r="AL1951" s="23">
        <f t="shared" si="1461"/>
        <v>0</v>
      </c>
      <c r="AM1951" s="23">
        <f t="shared" si="1462"/>
        <v>0</v>
      </c>
      <c r="AN1951" s="16">
        <f t="shared" si="1452"/>
        <v>0</v>
      </c>
      <c r="AO1951" s="23">
        <f t="shared" si="1453"/>
        <v>0</v>
      </c>
      <c r="AP1951" s="22">
        <f t="shared" si="1454"/>
        <v>0</v>
      </c>
      <c r="AQ1951" s="30">
        <f t="shared" si="1437"/>
        <v>9284941947.1114006</v>
      </c>
      <c r="AR1951" s="28">
        <f t="shared" si="1438"/>
        <v>4487349816.4758673</v>
      </c>
      <c r="AS1951" s="25">
        <f t="shared" si="1439"/>
        <v>200337590.02425668</v>
      </c>
      <c r="AT1951" s="32">
        <f t="shared" si="1440"/>
        <v>0</v>
      </c>
      <c r="AU1951" s="23">
        <f t="shared" si="1441"/>
        <v>0</v>
      </c>
      <c r="AV1951" s="22">
        <f t="shared" si="1442"/>
        <v>1315365073.9626575</v>
      </c>
      <c r="AW1951" s="31">
        <f t="shared" si="1455"/>
        <v>6284723275.3516865</v>
      </c>
    </row>
    <row r="1952" spans="1:53" x14ac:dyDescent="0.25">
      <c r="A1952">
        <f t="shared" si="1463"/>
        <v>628</v>
      </c>
      <c r="B1952" t="s">
        <v>7</v>
      </c>
      <c r="C1952" s="27">
        <f t="shared" si="1420"/>
        <v>0</v>
      </c>
      <c r="D1952" s="27">
        <f t="shared" si="1443"/>
        <v>0</v>
      </c>
      <c r="E1952" s="27" t="b">
        <f t="shared" si="1419"/>
        <v>1</v>
      </c>
      <c r="F1952" s="29">
        <f t="shared" si="1421"/>
        <v>0</v>
      </c>
      <c r="G1952" s="27">
        <f t="shared" si="1444"/>
        <v>0</v>
      </c>
      <c r="H1952" s="22">
        <f t="shared" si="1422"/>
        <v>23076643466.561344</v>
      </c>
      <c r="I1952" s="23">
        <f t="shared" si="1423"/>
        <v>132580106.5049091</v>
      </c>
      <c r="J1952" s="23">
        <f t="shared" si="1424"/>
        <v>1086</v>
      </c>
      <c r="K1952" s="19">
        <f t="shared" si="1445"/>
        <v>225.0831931027827</v>
      </c>
      <c r="L1952" s="16">
        <f t="shared" si="1425"/>
        <v>159.17615193074485</v>
      </c>
      <c r="M1952" s="23">
        <f>M1951-IF($B1952="B",(Percent_Rent_In_Elsies*2.49%/12 * H1951)/K1951,0)+IF($B1952="D",N1952,0)+IF(B1952="D",AK1951)+IF(B1952="C",F1951*90%)-(Y1952-Y1951)-IF($B1952="A",Q1951/K1951) + IF($B1952="A",Q1951/K1951)</f>
        <v>-37494684.473614402</v>
      </c>
      <c r="N1952" s="23">
        <f t="shared" si="1426"/>
        <v>0</v>
      </c>
      <c r="O1952" s="22">
        <f t="shared" si="1427"/>
        <v>0</v>
      </c>
      <c r="P1952" s="22">
        <f t="shared" si="1458"/>
        <v>0</v>
      </c>
      <c r="Q1952" s="22">
        <f t="shared" si="1459"/>
        <v>0</v>
      </c>
      <c r="R1952" s="22">
        <f t="shared" si="1428"/>
        <v>258198228.64816251</v>
      </c>
      <c r="S1952" s="16">
        <f t="shared" si="1418"/>
        <v>23472566.240742046</v>
      </c>
      <c r="T1952" s="15">
        <f t="shared" si="1429"/>
        <v>0</v>
      </c>
      <c r="U1952" s="23">
        <f t="shared" si="1446"/>
        <v>1147123.5389809404</v>
      </c>
      <c r="V1952" s="23">
        <f t="shared" si="1447"/>
        <v>104283.95808917639</v>
      </c>
      <c r="W1952" s="23">
        <f t="shared" si="1460"/>
        <v>0</v>
      </c>
      <c r="X1952" s="23">
        <f t="shared" si="1448"/>
        <v>33204722.751448911</v>
      </c>
      <c r="Y1952" s="23">
        <f t="shared" si="1430"/>
        <v>13825559.361691331</v>
      </c>
      <c r="Z1952" s="3">
        <f t="shared" si="1431"/>
        <v>0</v>
      </c>
      <c r="AA1952" s="23">
        <f t="shared" si="1432"/>
        <v>59192901.500404231</v>
      </c>
      <c r="AB1952" s="26">
        <f t="shared" si="1449"/>
        <v>70086276.274228618</v>
      </c>
      <c r="AC1952" s="23">
        <f t="shared" si="1450"/>
        <v>74889487.274228647</v>
      </c>
      <c r="AD1952" s="23">
        <f t="shared" si="1456"/>
        <v>4803211</v>
      </c>
      <c r="AE1952" s="24">
        <f t="shared" si="1417"/>
        <v>70086276.274228647</v>
      </c>
      <c r="AF1952" s="3">
        <f t="shared" si="1451"/>
        <v>0</v>
      </c>
      <c r="AG1952" s="2">
        <f t="shared" si="1433"/>
        <v>0</v>
      </c>
      <c r="AH1952" s="2">
        <f t="shared" si="1434"/>
        <v>131.70420626297039</v>
      </c>
      <c r="AI1952" s="23">
        <f t="shared" si="1457"/>
        <v>9516662341.949625</v>
      </c>
      <c r="AJ1952" s="23">
        <f t="shared" si="1435"/>
        <v>6219.922423797766</v>
      </c>
      <c r="AK1952" s="23">
        <f t="shared" si="1436"/>
        <v>0</v>
      </c>
      <c r="AL1952" s="23">
        <f t="shared" si="1461"/>
        <v>2933121.1408786774</v>
      </c>
      <c r="AM1952" s="23">
        <f t="shared" si="1462"/>
        <v>2736567893.3799858</v>
      </c>
      <c r="AN1952" s="16">
        <f t="shared" si="1452"/>
        <v>0</v>
      </c>
      <c r="AO1952" s="23">
        <f t="shared" si="1453"/>
        <v>106369.63722841996</v>
      </c>
      <c r="AP1952" s="22">
        <f t="shared" si="1454"/>
        <v>23942017.596557397</v>
      </c>
      <c r="AQ1952" s="30">
        <f t="shared" si="1437"/>
        <v>9332622475.1549454</v>
      </c>
      <c r="AR1952" s="28">
        <f t="shared" si="1438"/>
        <v>4511088326.9228535</v>
      </c>
      <c r="AS1952" s="25">
        <f t="shared" si="1439"/>
        <v>200337590.02425668</v>
      </c>
      <c r="AT1952" s="32">
        <f t="shared" si="1440"/>
        <v>0</v>
      </c>
      <c r="AU1952" s="23">
        <f t="shared" si="1441"/>
        <v>0</v>
      </c>
      <c r="AV1952" s="22">
        <f t="shared" si="1442"/>
        <v>1315365073.9626575</v>
      </c>
      <c r="AW1952" s="31">
        <f t="shared" si="1455"/>
        <v>6332403803.3952293</v>
      </c>
    </row>
    <row r="1953" spans="1:53" x14ac:dyDescent="0.25">
      <c r="A1953">
        <f t="shared" si="1463"/>
        <v>628</v>
      </c>
      <c r="B1953" t="s">
        <v>8</v>
      </c>
      <c r="C1953" s="27">
        <f t="shared" si="1420"/>
        <v>0</v>
      </c>
      <c r="D1953" s="27">
        <f t="shared" si="1443"/>
        <v>0</v>
      </c>
      <c r="E1953" s="27" t="b">
        <f t="shared" si="1419"/>
        <v>1</v>
      </c>
      <c r="F1953" s="29">
        <f t="shared" si="1421"/>
        <v>0</v>
      </c>
      <c r="G1953" s="27">
        <f t="shared" si="1444"/>
        <v>0</v>
      </c>
      <c r="H1953" s="22">
        <f t="shared" si="1422"/>
        <v>23076643466.561344</v>
      </c>
      <c r="I1953" s="23">
        <f t="shared" si="1423"/>
        <v>132580106.5049091</v>
      </c>
      <c r="J1953" s="23">
        <f t="shared" si="1424"/>
        <v>1086</v>
      </c>
      <c r="K1953" s="19">
        <f t="shared" si="1445"/>
        <v>225.0831931027827</v>
      </c>
      <c r="L1953" s="16">
        <f t="shared" si="1425"/>
        <v>159.17615193074485</v>
      </c>
      <c r="M1953" s="23">
        <f>M1952-IF($B1953="B",(Percent_Rent_In_Elsies*2.49%/12 * H1952)/K1952,0)+IF($B1953="D",N1953,0)+IF(B1953="D",AK1952)+IF(B1953="C",F1952*90%)-(Y1953-Y1952)-IF($B1953="A",Q1952/K1952) + IF($B1953="A",Q1952/K1952)</f>
        <v>-37494684.473614402</v>
      </c>
      <c r="N1953" s="23">
        <f t="shared" si="1426"/>
        <v>0</v>
      </c>
      <c r="O1953" s="22">
        <f t="shared" si="1427"/>
        <v>0</v>
      </c>
      <c r="P1953" s="22">
        <f t="shared" si="1458"/>
        <v>0</v>
      </c>
      <c r="Q1953" s="22">
        <f t="shared" si="1459"/>
        <v>0</v>
      </c>
      <c r="R1953" s="22">
        <f t="shared" si="1428"/>
        <v>282140246.24471992</v>
      </c>
      <c r="S1953" s="16">
        <f t="shared" si="1418"/>
        <v>23472566.240742046</v>
      </c>
      <c r="T1953" s="15">
        <f t="shared" si="1429"/>
        <v>0</v>
      </c>
      <c r="U1953" s="23">
        <f t="shared" si="1446"/>
        <v>1253493.1762093604</v>
      </c>
      <c r="V1953" s="23">
        <f t="shared" si="1447"/>
        <v>104283.95808917639</v>
      </c>
      <c r="W1953" s="23">
        <f t="shared" si="1460"/>
        <v>0</v>
      </c>
      <c r="X1953" s="23">
        <f t="shared" si="1448"/>
        <v>33204722.751448911</v>
      </c>
      <c r="Y1953" s="23">
        <f t="shared" si="1430"/>
        <v>13825559.361691331</v>
      </c>
      <c r="Z1953" s="3">
        <f t="shared" si="1431"/>
        <v>0</v>
      </c>
      <c r="AA1953" s="23">
        <f t="shared" si="1432"/>
        <v>59192901.500404231</v>
      </c>
      <c r="AB1953" s="26">
        <f t="shared" si="1449"/>
        <v>70086276.274228603</v>
      </c>
      <c r="AC1953" s="23">
        <f t="shared" si="1450"/>
        <v>74889487.274228647</v>
      </c>
      <c r="AD1953" s="23">
        <f t="shared" si="1456"/>
        <v>4803211</v>
      </c>
      <c r="AE1953" s="24">
        <f t="shared" si="1417"/>
        <v>70086276.274228647</v>
      </c>
      <c r="AF1953" s="3">
        <f t="shared" si="1451"/>
        <v>1E-4</v>
      </c>
      <c r="AG1953" s="2">
        <f t="shared" si="1433"/>
        <v>0</v>
      </c>
      <c r="AH1953" s="2">
        <f t="shared" si="1434"/>
        <v>131.70420626297039</v>
      </c>
      <c r="AI1953" s="23">
        <f t="shared" si="1457"/>
        <v>9516662341.949625</v>
      </c>
      <c r="AJ1953" s="23">
        <f t="shared" si="1435"/>
        <v>6219.922423797766</v>
      </c>
      <c r="AK1953" s="23">
        <f t="shared" si="1436"/>
        <v>59838.785121333036</v>
      </c>
      <c r="AL1953" s="23">
        <f t="shared" si="1461"/>
        <v>0</v>
      </c>
      <c r="AM1953" s="23">
        <f t="shared" si="1462"/>
        <v>0</v>
      </c>
      <c r="AN1953" s="16">
        <f t="shared" si="1452"/>
        <v>0</v>
      </c>
      <c r="AO1953" s="23">
        <f t="shared" si="1453"/>
        <v>0</v>
      </c>
      <c r="AP1953" s="22">
        <f t="shared" si="1454"/>
        <v>0</v>
      </c>
      <c r="AQ1953" s="30">
        <f t="shared" si="1437"/>
        <v>9332622475.1549454</v>
      </c>
      <c r="AR1953" s="28">
        <f t="shared" si="1438"/>
        <v>4511088326.9228535</v>
      </c>
      <c r="AS1953" s="25">
        <f t="shared" si="1439"/>
        <v>200337590.02425668</v>
      </c>
      <c r="AT1953" s="32">
        <f t="shared" si="1440"/>
        <v>0</v>
      </c>
      <c r="AU1953" s="23">
        <f t="shared" si="1441"/>
        <v>0</v>
      </c>
      <c r="AV1953" s="22">
        <f t="shared" si="1442"/>
        <v>1315365073.9626575</v>
      </c>
      <c r="AW1953" s="31">
        <f t="shared" si="1455"/>
        <v>6332403803.3952293</v>
      </c>
    </row>
    <row r="1954" spans="1:53" x14ac:dyDescent="0.25">
      <c r="A1954" s="21">
        <f t="shared" si="1463"/>
        <v>628</v>
      </c>
      <c r="B1954" s="21" t="s">
        <v>9</v>
      </c>
      <c r="C1954" s="27">
        <f t="shared" si="1420"/>
        <v>0</v>
      </c>
      <c r="D1954" s="27">
        <f t="shared" si="1443"/>
        <v>0</v>
      </c>
      <c r="E1954" s="27" t="b">
        <f t="shared" si="1419"/>
        <v>1</v>
      </c>
      <c r="F1954" s="29">
        <f t="shared" si="1421"/>
        <v>0</v>
      </c>
      <c r="G1954" s="27">
        <f t="shared" si="1444"/>
        <v>0</v>
      </c>
      <c r="H1954" s="22">
        <f t="shared" si="1422"/>
        <v>23076643466.561344</v>
      </c>
      <c r="I1954" s="23">
        <f t="shared" si="1423"/>
        <v>132580106.5049091</v>
      </c>
      <c r="J1954" s="23">
        <f t="shared" si="1424"/>
        <v>1086</v>
      </c>
      <c r="K1954" s="19">
        <f t="shared" si="1445"/>
        <v>225.0831931027827</v>
      </c>
      <c r="L1954" s="16">
        <f t="shared" si="1425"/>
        <v>159.17615193074485</v>
      </c>
      <c r="M1954" s="23">
        <f>M1953-IF($B1954="B",(Percent_Rent_In_Elsies*2.49%/12 * H1953)/K1953,0)+IF($B1954="D",N1954,0)+IF(B1954="D",AK1953)+IF(B1954="C",F1953*90%)-(Y1954-Y1953)-IF($B1954="A",Q1953/K1953) + IF($B1954="A",Q1953/K1953)</f>
        <v>-37434845.688493066</v>
      </c>
      <c r="N1954" s="23">
        <f t="shared" si="1426"/>
        <v>0</v>
      </c>
      <c r="O1954" s="22">
        <f t="shared" si="1427"/>
        <v>16399511.18109268</v>
      </c>
      <c r="P1954" s="22">
        <f t="shared" si="1458"/>
        <v>0</v>
      </c>
      <c r="Q1954" s="22">
        <f t="shared" si="1459"/>
        <v>0</v>
      </c>
      <c r="R1954" s="22">
        <f t="shared" si="1428"/>
        <v>282140246.24471992</v>
      </c>
      <c r="S1954" s="16">
        <f t="shared" si="1418"/>
        <v>0</v>
      </c>
      <c r="T1954" s="15">
        <f t="shared" si="1429"/>
        <v>7073055.0596493669</v>
      </c>
      <c r="U1954" s="23">
        <f t="shared" si="1446"/>
        <v>1253493.1762093604</v>
      </c>
      <c r="V1954" s="23">
        <f t="shared" si="1447"/>
        <v>0</v>
      </c>
      <c r="W1954" s="23">
        <f t="shared" si="1460"/>
        <v>104283.95808917639</v>
      </c>
      <c r="X1954" s="23">
        <f t="shared" si="1448"/>
        <v>33204722.751448911</v>
      </c>
      <c r="Y1954" s="23">
        <f t="shared" si="1430"/>
        <v>13825559.361691331</v>
      </c>
      <c r="Z1954" s="3">
        <f t="shared" si="1431"/>
        <v>0</v>
      </c>
      <c r="AA1954" s="23">
        <f t="shared" si="1432"/>
        <v>59133062.715282895</v>
      </c>
      <c r="AB1954" s="26">
        <f t="shared" si="1449"/>
        <v>70086276.274228603</v>
      </c>
      <c r="AC1954" s="23">
        <f t="shared" si="1450"/>
        <v>74889487.274228647</v>
      </c>
      <c r="AD1954" s="23">
        <f t="shared" si="1456"/>
        <v>4803211</v>
      </c>
      <c r="AE1954" s="24">
        <f t="shared" si="1417"/>
        <v>70086276.274228647</v>
      </c>
      <c r="AF1954" s="3">
        <f t="shared" si="1451"/>
        <v>0</v>
      </c>
      <c r="AG1954" s="2">
        <f t="shared" si="1433"/>
        <v>0</v>
      </c>
      <c r="AH1954" s="2">
        <f t="shared" si="1434"/>
        <v>131.70420626297039</v>
      </c>
      <c r="AI1954" s="23">
        <f t="shared" si="1457"/>
        <v>9507041838.5021229</v>
      </c>
      <c r="AJ1954" s="23">
        <f t="shared" si="1435"/>
        <v>6219.922423797766</v>
      </c>
      <c r="AK1954" s="23">
        <f t="shared" si="1436"/>
        <v>0</v>
      </c>
      <c r="AL1954" s="23">
        <f t="shared" si="1461"/>
        <v>0</v>
      </c>
      <c r="AM1954" s="23">
        <f t="shared" si="1462"/>
        <v>0</v>
      </c>
      <c r="AN1954" s="16">
        <f t="shared" si="1452"/>
        <v>0</v>
      </c>
      <c r="AO1954" s="23">
        <f t="shared" si="1453"/>
        <v>0</v>
      </c>
      <c r="AP1954" s="22">
        <f t="shared" si="1454"/>
        <v>0</v>
      </c>
      <c r="AQ1954" s="30">
        <f t="shared" si="1437"/>
        <v>9332622475.1549454</v>
      </c>
      <c r="AR1954" s="28">
        <f t="shared" si="1438"/>
        <v>4511088326.9228535</v>
      </c>
      <c r="AS1954" s="25">
        <f t="shared" si="1439"/>
        <v>200337590.02425668</v>
      </c>
      <c r="AT1954" s="32">
        <f t="shared" si="1440"/>
        <v>0</v>
      </c>
      <c r="AU1954" s="23">
        <f t="shared" si="1441"/>
        <v>0</v>
      </c>
      <c r="AV1954" s="22">
        <f t="shared" si="1442"/>
        <v>1315365073.9626575</v>
      </c>
      <c r="AW1954" s="31">
        <f t="shared" si="1455"/>
        <v>6332403803.3952293</v>
      </c>
      <c r="AX1954" s="21"/>
      <c r="AY1954" s="21"/>
      <c r="AZ1954" s="21"/>
      <c r="BA1954" s="21"/>
    </row>
    <row r="1955" spans="1:53" x14ac:dyDescent="0.25">
      <c r="A1955" s="21">
        <f t="shared" si="1463"/>
        <v>628</v>
      </c>
      <c r="B1955" s="21" t="s">
        <v>28</v>
      </c>
      <c r="C1955" s="27">
        <f t="shared" si="1420"/>
        <v>0</v>
      </c>
      <c r="D1955" s="27">
        <f t="shared" si="1443"/>
        <v>0</v>
      </c>
      <c r="E1955" s="27" t="b">
        <f t="shared" si="1419"/>
        <v>1</v>
      </c>
      <c r="F1955" s="29">
        <f t="shared" si="1421"/>
        <v>0</v>
      </c>
      <c r="G1955" s="27">
        <f t="shared" si="1444"/>
        <v>0</v>
      </c>
      <c r="H1955" s="22">
        <f t="shared" si="1422"/>
        <v>23076643466.561344</v>
      </c>
      <c r="I1955" s="23">
        <f t="shared" si="1423"/>
        <v>132580106.5049091</v>
      </c>
      <c r="J1955" s="23">
        <f t="shared" si="1424"/>
        <v>1086</v>
      </c>
      <c r="K1955" s="19">
        <f t="shared" si="1445"/>
        <v>225.0831931027827</v>
      </c>
      <c r="L1955" s="16">
        <f t="shared" si="1425"/>
        <v>159.17615193074485</v>
      </c>
      <c r="M1955" s="23">
        <f>M1954-IF($B1955="B",(Percent_Rent_In_Elsies*2.49%/12 * H1954)/K1954,0)+IF($B1955="D",N1955,0)+IF(B1955="D",AK1954)+IF(B1955="C",F1954*90%)-(Y1955-Y1954)-IF($B1955="A",Q1954/K1954) + IF($B1955="A",Q1954/K1954)</f>
        <v>-37434845.688493066</v>
      </c>
      <c r="N1955" s="23">
        <f t="shared" si="1426"/>
        <v>0</v>
      </c>
      <c r="O1955" s="22">
        <f t="shared" si="1427"/>
        <v>0</v>
      </c>
      <c r="P1955" s="22">
        <f t="shared" si="1458"/>
        <v>16399511.18109268</v>
      </c>
      <c r="Q1955" s="22">
        <f t="shared" si="1459"/>
        <v>0</v>
      </c>
      <c r="R1955" s="22">
        <f t="shared" si="1428"/>
        <v>282140246.24471992</v>
      </c>
      <c r="S1955" s="16">
        <f t="shared" si="1418"/>
        <v>0</v>
      </c>
      <c r="T1955" s="15">
        <f t="shared" si="1429"/>
        <v>0</v>
      </c>
      <c r="U1955" s="23">
        <f t="shared" si="1446"/>
        <v>1253493.1762093604</v>
      </c>
      <c r="V1955" s="23">
        <f t="shared" si="1447"/>
        <v>0</v>
      </c>
      <c r="W1955" s="23">
        <f t="shared" si="1460"/>
        <v>0</v>
      </c>
      <c r="X1955" s="23">
        <f t="shared" si="1448"/>
        <v>33204722.751448911</v>
      </c>
      <c r="Y1955" s="23">
        <f t="shared" si="1430"/>
        <v>13825559.361691331</v>
      </c>
      <c r="Z1955" s="3">
        <f t="shared" si="1431"/>
        <v>5214.1979044588197</v>
      </c>
      <c r="AA1955" s="23">
        <f t="shared" si="1432"/>
        <v>59211275.683849774</v>
      </c>
      <c r="AB1955" s="26">
        <f t="shared" si="1449"/>
        <v>70086276.274228603</v>
      </c>
      <c r="AC1955" s="23">
        <f t="shared" si="1450"/>
        <v>74889487.274228647</v>
      </c>
      <c r="AD1955" s="23">
        <f t="shared" si="1456"/>
        <v>4803211</v>
      </c>
      <c r="AE1955" s="24">
        <f t="shared" si="1417"/>
        <v>70086276.274228647</v>
      </c>
      <c r="AF1955" s="3">
        <f t="shared" si="1451"/>
        <v>0</v>
      </c>
      <c r="AG1955" s="2">
        <f t="shared" si="1433"/>
        <v>625703748.53505826</v>
      </c>
      <c r="AH1955" s="2">
        <f t="shared" si="1434"/>
        <v>131.70420626297039</v>
      </c>
      <c r="AI1955" s="23">
        <f t="shared" si="1457"/>
        <v>9519616427.5786095</v>
      </c>
      <c r="AJ1955" s="23">
        <f t="shared" si="1435"/>
        <v>6219.922423797766</v>
      </c>
      <c r="AK1955" s="23">
        <f t="shared" si="1436"/>
        <v>0</v>
      </c>
      <c r="AL1955" s="23">
        <f t="shared" si="1461"/>
        <v>0</v>
      </c>
      <c r="AM1955" s="23">
        <f t="shared" si="1462"/>
        <v>0</v>
      </c>
      <c r="AN1955" s="16">
        <f t="shared" si="1452"/>
        <v>0</v>
      </c>
      <c r="AO1955" s="23">
        <f t="shared" si="1453"/>
        <v>0</v>
      </c>
      <c r="AP1955" s="22">
        <f t="shared" si="1454"/>
        <v>0</v>
      </c>
      <c r="AQ1955" s="30">
        <f t="shared" si="1437"/>
        <v>9332622475.1549454</v>
      </c>
      <c r="AR1955" s="28">
        <f t="shared" si="1438"/>
        <v>4511088326.9228535</v>
      </c>
      <c r="AS1955" s="25">
        <f t="shared" si="1439"/>
        <v>200337590.02425668</v>
      </c>
      <c r="AT1955" s="32">
        <f t="shared" si="1440"/>
        <v>10428.395808917639</v>
      </c>
      <c r="AU1955" s="23">
        <f t="shared" si="1441"/>
        <v>10428.395808917639</v>
      </c>
      <c r="AV1955" s="22">
        <f t="shared" si="1442"/>
        <v>1322438129.0223069</v>
      </c>
      <c r="AW1955" s="31">
        <f t="shared" si="1455"/>
        <v>6332403803.3952303</v>
      </c>
      <c r="AX1955" s="21"/>
      <c r="AY1955" s="21"/>
      <c r="AZ1955" s="21"/>
      <c r="BA1955" s="21"/>
    </row>
    <row r="1956" spans="1:53" x14ac:dyDescent="0.25">
      <c r="A1956">
        <f t="shared" si="1463"/>
        <v>629</v>
      </c>
      <c r="B1956" t="s">
        <v>6</v>
      </c>
      <c r="C1956" s="27">
        <f t="shared" si="1420"/>
        <v>0</v>
      </c>
      <c r="D1956" s="27">
        <f t="shared" si="1443"/>
        <v>0</v>
      </c>
      <c r="E1956" s="27" t="b">
        <f t="shared" si="1419"/>
        <v>1</v>
      </c>
      <c r="F1956" s="29">
        <f t="shared" si="1421"/>
        <v>0</v>
      </c>
      <c r="G1956" s="27">
        <f t="shared" si="1444"/>
        <v>0</v>
      </c>
      <c r="H1956" s="22">
        <f t="shared" si="1422"/>
        <v>23115104539.005615</v>
      </c>
      <c r="I1956" s="23">
        <f t="shared" si="1423"/>
        <v>132580106.5049091</v>
      </c>
      <c r="J1956" s="23">
        <f t="shared" si="1424"/>
        <v>1086</v>
      </c>
      <c r="K1956" s="19">
        <f t="shared" si="1445"/>
        <v>225.0831931027827</v>
      </c>
      <c r="L1956" s="16">
        <f t="shared" si="1425"/>
        <v>159.4414455172961</v>
      </c>
      <c r="M1956" s="23">
        <f>M1955-IF($B1956="B",(Percent_Rent_In_Elsies*2.49%/12 * H1955)/K1955,0)+IF($B1956="D",N1956,0)+IF(B1956="D",AK1955)+IF(B1956="C",F1955*90%)-(Y1956-Y1955)-IF($B1956="A",Q1955/K1955) + IF($B1956="A",Q1955/K1955)</f>
        <v>-37434845.688493066</v>
      </c>
      <c r="N1956" s="23">
        <f t="shared" si="1426"/>
        <v>0</v>
      </c>
      <c r="O1956" s="22">
        <f t="shared" si="1427"/>
        <v>0</v>
      </c>
      <c r="P1956" s="22">
        <f t="shared" si="1458"/>
        <v>0</v>
      </c>
      <c r="Q1956" s="22">
        <f t="shared" si="1459"/>
        <v>0</v>
      </c>
      <c r="R1956" s="22">
        <f t="shared" si="1428"/>
        <v>282140246.24471992</v>
      </c>
      <c r="S1956" s="16">
        <f t="shared" si="1418"/>
        <v>0</v>
      </c>
      <c r="T1956" s="15">
        <f t="shared" si="1429"/>
        <v>0</v>
      </c>
      <c r="U1956" s="23">
        <f t="shared" si="1446"/>
        <v>1253493.1762093604</v>
      </c>
      <c r="V1956" s="23">
        <f t="shared" si="1447"/>
        <v>0</v>
      </c>
      <c r="W1956" s="23">
        <f t="shared" si="1460"/>
        <v>0</v>
      </c>
      <c r="X1956" s="23">
        <f t="shared" si="1448"/>
        <v>33230793.740971204</v>
      </c>
      <c r="Y1956" s="23">
        <f t="shared" si="1430"/>
        <v>13825559.361691331</v>
      </c>
      <c r="Z1956" s="3">
        <f t="shared" si="1431"/>
        <v>0</v>
      </c>
      <c r="AA1956" s="23">
        <f t="shared" si="1432"/>
        <v>59211275.683849774</v>
      </c>
      <c r="AB1956" s="26">
        <f t="shared" si="1449"/>
        <v>70086276.274228603</v>
      </c>
      <c r="AC1956" s="23">
        <f t="shared" si="1450"/>
        <v>74889487.274228647</v>
      </c>
      <c r="AD1956" s="23">
        <f t="shared" si="1456"/>
        <v>4803211</v>
      </c>
      <c r="AE1956" s="24">
        <f t="shared" si="1417"/>
        <v>70086276.274228647</v>
      </c>
      <c r="AF1956" s="3">
        <f t="shared" si="1451"/>
        <v>0</v>
      </c>
      <c r="AG1956" s="2">
        <f t="shared" si="1433"/>
        <v>0</v>
      </c>
      <c r="AH1956" s="2">
        <f t="shared" si="1434"/>
        <v>131.92371327340871</v>
      </c>
      <c r="AI1956" s="23">
        <f t="shared" si="1457"/>
        <v>9519616427.5786095</v>
      </c>
      <c r="AJ1956" s="23">
        <f t="shared" si="1435"/>
        <v>6219.922423797766</v>
      </c>
      <c r="AK1956" s="23">
        <f t="shared" si="1436"/>
        <v>0</v>
      </c>
      <c r="AL1956" s="23">
        <f t="shared" si="1461"/>
        <v>0</v>
      </c>
      <c r="AM1956" s="23">
        <f t="shared" si="1462"/>
        <v>0</v>
      </c>
      <c r="AN1956" s="16">
        <f t="shared" si="1452"/>
        <v>0</v>
      </c>
      <c r="AO1956" s="23">
        <f t="shared" si="1453"/>
        <v>0</v>
      </c>
      <c r="AP1956" s="22">
        <f t="shared" si="1454"/>
        <v>0</v>
      </c>
      <c r="AQ1956" s="30">
        <f t="shared" si="1437"/>
        <v>9332622475.1549454</v>
      </c>
      <c r="AR1956" s="28">
        <f t="shared" si="1438"/>
        <v>4511088326.9228535</v>
      </c>
      <c r="AS1956" s="25">
        <f t="shared" si="1439"/>
        <v>200337590.02425668</v>
      </c>
      <c r="AT1956" s="32">
        <f t="shared" si="1440"/>
        <v>0</v>
      </c>
      <c r="AU1956" s="23">
        <f t="shared" si="1441"/>
        <v>0</v>
      </c>
      <c r="AV1956" s="22">
        <f t="shared" si="1442"/>
        <v>1322438129.0223069</v>
      </c>
      <c r="AW1956" s="31">
        <f t="shared" si="1455"/>
        <v>6316004292.2141371</v>
      </c>
    </row>
    <row r="1957" spans="1:53" x14ac:dyDescent="0.25">
      <c r="A1957">
        <f t="shared" si="1463"/>
        <v>629</v>
      </c>
      <c r="B1957" t="s">
        <v>7</v>
      </c>
      <c r="C1957" s="27">
        <f t="shared" si="1420"/>
        <v>0</v>
      </c>
      <c r="D1957" s="27">
        <f t="shared" si="1443"/>
        <v>0</v>
      </c>
      <c r="E1957" s="27" t="b">
        <f t="shared" si="1419"/>
        <v>1</v>
      </c>
      <c r="F1957" s="29">
        <f t="shared" si="1421"/>
        <v>0</v>
      </c>
      <c r="G1957" s="27">
        <f t="shared" si="1444"/>
        <v>0</v>
      </c>
      <c r="H1957" s="22">
        <f t="shared" si="1422"/>
        <v>23115104539.005615</v>
      </c>
      <c r="I1957" s="23">
        <f t="shared" si="1423"/>
        <v>132580106.5049091</v>
      </c>
      <c r="J1957" s="23">
        <f t="shared" si="1424"/>
        <v>1086</v>
      </c>
      <c r="K1957" s="19">
        <f t="shared" si="1445"/>
        <v>225.0831931027827</v>
      </c>
      <c r="L1957" s="16">
        <f t="shared" si="1425"/>
        <v>159.4414455172961</v>
      </c>
      <c r="M1957" s="23">
        <f>M1956-IF($B1957="B",(Percent_Rent_In_Elsies*2.49%/12 * H1956)/K1956,0)+IF($B1957="D",N1957,0)+IF(B1957="D",AK1956)+IF(B1957="C",F1956*90%)-(Y1957-Y1956)-IF($B1957="A",Q1956/K1956) + IF($B1957="A",Q1956/K1956)</f>
        <v>-37541392.608450197</v>
      </c>
      <c r="N1957" s="23">
        <f t="shared" si="1426"/>
        <v>0</v>
      </c>
      <c r="O1957" s="22">
        <f t="shared" si="1427"/>
        <v>0</v>
      </c>
      <c r="P1957" s="22">
        <f t="shared" si="1458"/>
        <v>0</v>
      </c>
      <c r="Q1957" s="22">
        <f t="shared" si="1459"/>
        <v>0</v>
      </c>
      <c r="R1957" s="22">
        <f t="shared" si="1428"/>
        <v>258628559.05765992</v>
      </c>
      <c r="S1957" s="16">
        <f t="shared" si="1418"/>
        <v>23511687.187059995</v>
      </c>
      <c r="T1957" s="15">
        <f t="shared" si="1429"/>
        <v>0</v>
      </c>
      <c r="U1957" s="23">
        <f t="shared" si="1446"/>
        <v>1149035.4115252469</v>
      </c>
      <c r="V1957" s="23">
        <f t="shared" si="1447"/>
        <v>104457.76468411337</v>
      </c>
      <c r="W1957" s="23">
        <f t="shared" si="1460"/>
        <v>0</v>
      </c>
      <c r="X1957" s="23">
        <f t="shared" si="1448"/>
        <v>33230793.740971204</v>
      </c>
      <c r="Y1957" s="23">
        <f t="shared" si="1430"/>
        <v>13825559.361691331</v>
      </c>
      <c r="Z1957" s="3">
        <f t="shared" si="1431"/>
        <v>0</v>
      </c>
      <c r="AA1957" s="23">
        <f t="shared" si="1432"/>
        <v>59211275.683849774</v>
      </c>
      <c r="AB1957" s="26">
        <f t="shared" si="1449"/>
        <v>70086276.274228603</v>
      </c>
      <c r="AC1957" s="23">
        <f t="shared" si="1450"/>
        <v>74889487.274228647</v>
      </c>
      <c r="AD1957" s="23">
        <f t="shared" si="1456"/>
        <v>4803211</v>
      </c>
      <c r="AE1957" s="24">
        <f t="shared" si="1417"/>
        <v>70086276.274228647</v>
      </c>
      <c r="AF1957" s="3">
        <f t="shared" si="1451"/>
        <v>0</v>
      </c>
      <c r="AG1957" s="2">
        <f t="shared" si="1433"/>
        <v>0</v>
      </c>
      <c r="AH1957" s="2">
        <f t="shared" si="1434"/>
        <v>131.92371327340871</v>
      </c>
      <c r="AI1957" s="23">
        <f t="shared" si="1457"/>
        <v>9519616427.5786095</v>
      </c>
      <c r="AJ1957" s="23">
        <f t="shared" si="1435"/>
        <v>6219.922423797766</v>
      </c>
      <c r="AK1957" s="23">
        <f t="shared" si="1436"/>
        <v>0</v>
      </c>
      <c r="AL1957" s="23">
        <f t="shared" si="1461"/>
        <v>2954085.6289844513</v>
      </c>
      <c r="AM1957" s="23">
        <f t="shared" si="1462"/>
        <v>2756127516.8308673</v>
      </c>
      <c r="AN1957" s="16">
        <f t="shared" si="1452"/>
        <v>0</v>
      </c>
      <c r="AO1957" s="23">
        <f t="shared" si="1453"/>
        <v>106546.91995713401</v>
      </c>
      <c r="AP1957" s="22">
        <f t="shared" si="1454"/>
        <v>23981920.959218327</v>
      </c>
      <c r="AQ1957" s="30">
        <f t="shared" si="1437"/>
        <v>9380382470.7452297</v>
      </c>
      <c r="AR1957" s="28">
        <f t="shared" si="1438"/>
        <v>4534866401.5539188</v>
      </c>
      <c r="AS1957" s="25">
        <f t="shared" si="1439"/>
        <v>200337590.02425668</v>
      </c>
      <c r="AT1957" s="32">
        <f t="shared" si="1440"/>
        <v>0</v>
      </c>
      <c r="AU1957" s="23">
        <f t="shared" si="1441"/>
        <v>0</v>
      </c>
      <c r="AV1957" s="22">
        <f t="shared" si="1442"/>
        <v>1322438129.0223069</v>
      </c>
      <c r="AW1957" s="31">
        <f t="shared" si="1455"/>
        <v>6363764287.8044205</v>
      </c>
    </row>
    <row r="1958" spans="1:53" s="21" customFormat="1" x14ac:dyDescent="0.25">
      <c r="A1958">
        <f t="shared" si="1463"/>
        <v>629</v>
      </c>
      <c r="B1958" t="s">
        <v>8</v>
      </c>
      <c r="C1958" s="27">
        <f t="shared" si="1420"/>
        <v>0</v>
      </c>
      <c r="D1958" s="27">
        <f t="shared" si="1443"/>
        <v>0</v>
      </c>
      <c r="E1958" s="27" t="b">
        <f t="shared" si="1419"/>
        <v>1</v>
      </c>
      <c r="F1958" s="29">
        <f t="shared" si="1421"/>
        <v>0</v>
      </c>
      <c r="G1958" s="27">
        <f t="shared" si="1444"/>
        <v>0</v>
      </c>
      <c r="H1958" s="22">
        <f t="shared" si="1422"/>
        <v>23115104539.005615</v>
      </c>
      <c r="I1958" s="23">
        <f t="shared" si="1423"/>
        <v>132580106.5049091</v>
      </c>
      <c r="J1958" s="23">
        <f t="shared" si="1424"/>
        <v>1086</v>
      </c>
      <c r="K1958" s="19">
        <f t="shared" si="1445"/>
        <v>225.0831931027827</v>
      </c>
      <c r="L1958" s="16">
        <f t="shared" si="1425"/>
        <v>159.4414455172961</v>
      </c>
      <c r="M1958" s="23">
        <f>M1957-IF($B1958="B",(Percent_Rent_In_Elsies*2.49%/12 * H1957)/K1957,0)+IF($B1958="D",N1958,0)+IF(B1958="D",AK1957)+IF(B1958="C",F1957*90%)-(Y1958-Y1957)-IF($B1958="A",Q1957/K1957) + IF($B1958="A",Q1957/K1957)</f>
        <v>-37541392.608450197</v>
      </c>
      <c r="N1958" s="23">
        <f t="shared" si="1426"/>
        <v>0</v>
      </c>
      <c r="O1958" s="22">
        <f t="shared" si="1427"/>
        <v>0</v>
      </c>
      <c r="P1958" s="22">
        <f t="shared" si="1458"/>
        <v>0</v>
      </c>
      <c r="Q1958" s="22">
        <f t="shared" si="1459"/>
        <v>0</v>
      </c>
      <c r="R1958" s="22">
        <f t="shared" si="1428"/>
        <v>282610480.01687825</v>
      </c>
      <c r="S1958" s="16">
        <f t="shared" si="1418"/>
        <v>23511687.187059995</v>
      </c>
      <c r="T1958" s="15">
        <f t="shared" si="1429"/>
        <v>0</v>
      </c>
      <c r="U1958" s="23">
        <f t="shared" si="1446"/>
        <v>1255582.3314823809</v>
      </c>
      <c r="V1958" s="23">
        <f t="shared" si="1447"/>
        <v>104457.76468411337</v>
      </c>
      <c r="W1958" s="23">
        <f t="shared" si="1460"/>
        <v>0</v>
      </c>
      <c r="X1958" s="23">
        <f t="shared" si="1448"/>
        <v>33230793.740971204</v>
      </c>
      <c r="Y1958" s="23">
        <f t="shared" si="1430"/>
        <v>13825559.361691331</v>
      </c>
      <c r="Z1958" s="3">
        <f t="shared" si="1431"/>
        <v>0</v>
      </c>
      <c r="AA1958" s="23">
        <f t="shared" si="1432"/>
        <v>59211275.683849774</v>
      </c>
      <c r="AB1958" s="26">
        <f t="shared" si="1449"/>
        <v>70086276.274228603</v>
      </c>
      <c r="AC1958" s="23">
        <f t="shared" si="1450"/>
        <v>74889487.274228647</v>
      </c>
      <c r="AD1958" s="23">
        <f t="shared" si="1456"/>
        <v>4803211</v>
      </c>
      <c r="AE1958" s="24">
        <f t="shared" si="1417"/>
        <v>70086276.274228647</v>
      </c>
      <c r="AF1958" s="3">
        <f t="shared" si="1451"/>
        <v>1E-4</v>
      </c>
      <c r="AG1958" s="2">
        <f t="shared" si="1433"/>
        <v>0</v>
      </c>
      <c r="AH1958" s="2">
        <f t="shared" si="1434"/>
        <v>131.92371327340871</v>
      </c>
      <c r="AI1958" s="23">
        <f t="shared" si="1457"/>
        <v>9519616427.5786095</v>
      </c>
      <c r="AJ1958" s="23">
        <f t="shared" si="1435"/>
        <v>6219.922423797766</v>
      </c>
      <c r="AK1958" s="23">
        <f t="shared" si="1436"/>
        <v>59838.649634667432</v>
      </c>
      <c r="AL1958" s="23">
        <f t="shared" si="1461"/>
        <v>0</v>
      </c>
      <c r="AM1958" s="23">
        <f t="shared" si="1462"/>
        <v>0</v>
      </c>
      <c r="AN1958" s="16">
        <f t="shared" si="1452"/>
        <v>0</v>
      </c>
      <c r="AO1958" s="23">
        <f t="shared" si="1453"/>
        <v>0</v>
      </c>
      <c r="AP1958" s="22">
        <f t="shared" si="1454"/>
        <v>0</v>
      </c>
      <c r="AQ1958" s="30">
        <f t="shared" si="1437"/>
        <v>9380382470.7452297</v>
      </c>
      <c r="AR1958" s="28">
        <f t="shared" si="1438"/>
        <v>4534866401.5539188</v>
      </c>
      <c r="AS1958" s="25">
        <f t="shared" si="1439"/>
        <v>200337590.02425668</v>
      </c>
      <c r="AT1958" s="32">
        <f t="shared" si="1440"/>
        <v>0</v>
      </c>
      <c r="AU1958" s="23">
        <f t="shared" si="1441"/>
        <v>0</v>
      </c>
      <c r="AV1958" s="22">
        <f t="shared" si="1442"/>
        <v>1322438129.0223069</v>
      </c>
      <c r="AW1958" s="31">
        <f t="shared" si="1455"/>
        <v>6363764287.8044214</v>
      </c>
      <c r="AX1958"/>
      <c r="AY1958"/>
      <c r="AZ1958"/>
      <c r="BA1958"/>
    </row>
    <row r="1959" spans="1:53" s="21" customFormat="1" x14ac:dyDescent="0.25">
      <c r="A1959">
        <f t="shared" si="1463"/>
        <v>629</v>
      </c>
      <c r="B1959" t="s">
        <v>9</v>
      </c>
      <c r="C1959" s="27">
        <f t="shared" si="1420"/>
        <v>0</v>
      </c>
      <c r="D1959" s="27">
        <f t="shared" si="1443"/>
        <v>0</v>
      </c>
      <c r="E1959" s="27" t="b">
        <f t="shared" si="1419"/>
        <v>1</v>
      </c>
      <c r="F1959" s="29">
        <f t="shared" si="1421"/>
        <v>0</v>
      </c>
      <c r="G1959" s="27">
        <f t="shared" si="1444"/>
        <v>0</v>
      </c>
      <c r="H1959" s="22">
        <f t="shared" si="1422"/>
        <v>23115104539.005615</v>
      </c>
      <c r="I1959" s="23">
        <f t="shared" si="1423"/>
        <v>132580106.5049091</v>
      </c>
      <c r="J1959" s="23">
        <f t="shared" si="1424"/>
        <v>1086</v>
      </c>
      <c r="K1959" s="19">
        <f t="shared" si="1445"/>
        <v>225.0831931027827</v>
      </c>
      <c r="L1959" s="16">
        <f t="shared" si="1425"/>
        <v>159.4414455172961</v>
      </c>
      <c r="M1959" s="23">
        <f>M1958-IF($B1959="B",(Percent_Rent_In_Elsies*2.49%/12 * H1958)/K1958,0)+IF($B1959="D",N1959,0)+IF(B1959="D",AK1958)+IF(B1959="C",F1958*90%)-(Y1959-Y1958)-IF($B1959="A",Q1958/K1958) + IF($B1959="A",Q1958/K1958)</f>
        <v>-37481553.95881553</v>
      </c>
      <c r="N1959" s="23">
        <f t="shared" si="1426"/>
        <v>0</v>
      </c>
      <c r="O1959" s="22">
        <f t="shared" si="1427"/>
        <v>16426843.701536763</v>
      </c>
      <c r="P1959" s="22">
        <f t="shared" si="1458"/>
        <v>0</v>
      </c>
      <c r="Q1959" s="22">
        <f t="shared" si="1459"/>
        <v>0</v>
      </c>
      <c r="R1959" s="22">
        <f t="shared" si="1428"/>
        <v>282610480.01687825</v>
      </c>
      <c r="S1959" s="16">
        <f t="shared" si="1418"/>
        <v>0</v>
      </c>
      <c r="T1959" s="15">
        <f t="shared" si="1429"/>
        <v>7084843.4855232313</v>
      </c>
      <c r="U1959" s="23">
        <f t="shared" si="1446"/>
        <v>1255582.3314823809</v>
      </c>
      <c r="V1959" s="23">
        <f t="shared" si="1447"/>
        <v>0</v>
      </c>
      <c r="W1959" s="23">
        <f t="shared" si="1460"/>
        <v>104457.76468411337</v>
      </c>
      <c r="X1959" s="23">
        <f t="shared" si="1448"/>
        <v>33230793.740971204</v>
      </c>
      <c r="Y1959" s="23">
        <f t="shared" si="1430"/>
        <v>13825559.361691331</v>
      </c>
      <c r="Z1959" s="3">
        <f t="shared" si="1431"/>
        <v>0</v>
      </c>
      <c r="AA1959" s="23">
        <f t="shared" si="1432"/>
        <v>59151437.034215108</v>
      </c>
      <c r="AB1959" s="26">
        <f t="shared" si="1449"/>
        <v>70086276.274228618</v>
      </c>
      <c r="AC1959" s="23">
        <f t="shared" si="1450"/>
        <v>74889487.274228647</v>
      </c>
      <c r="AD1959" s="23">
        <f t="shared" si="1456"/>
        <v>4803211</v>
      </c>
      <c r="AE1959" s="24">
        <f t="shared" si="1417"/>
        <v>70086276.274228647</v>
      </c>
      <c r="AF1959" s="3">
        <f t="shared" si="1451"/>
        <v>0</v>
      </c>
      <c r="AG1959" s="2">
        <f t="shared" si="1433"/>
        <v>0</v>
      </c>
      <c r="AH1959" s="2">
        <f t="shared" si="1434"/>
        <v>131.92371327340871</v>
      </c>
      <c r="AI1959" s="23">
        <f t="shared" si="1457"/>
        <v>9509995945.9138031</v>
      </c>
      <c r="AJ1959" s="23">
        <f t="shared" si="1435"/>
        <v>6219.922423797766</v>
      </c>
      <c r="AK1959" s="23">
        <f t="shared" si="1436"/>
        <v>0</v>
      </c>
      <c r="AL1959" s="23">
        <f t="shared" si="1461"/>
        <v>0</v>
      </c>
      <c r="AM1959" s="23">
        <f t="shared" si="1462"/>
        <v>0</v>
      </c>
      <c r="AN1959" s="16">
        <f t="shared" si="1452"/>
        <v>0</v>
      </c>
      <c r="AO1959" s="23">
        <f t="shared" si="1453"/>
        <v>0</v>
      </c>
      <c r="AP1959" s="22">
        <f t="shared" si="1454"/>
        <v>0</v>
      </c>
      <c r="AQ1959" s="30">
        <f t="shared" si="1437"/>
        <v>9380382470.7452297</v>
      </c>
      <c r="AR1959" s="28">
        <f t="shared" si="1438"/>
        <v>4534866401.5539188</v>
      </c>
      <c r="AS1959" s="25">
        <f t="shared" si="1439"/>
        <v>200337590.02425668</v>
      </c>
      <c r="AT1959" s="32">
        <f t="shared" si="1440"/>
        <v>0</v>
      </c>
      <c r="AU1959" s="23">
        <f t="shared" si="1441"/>
        <v>0</v>
      </c>
      <c r="AV1959" s="22">
        <f t="shared" si="1442"/>
        <v>1322438129.0223069</v>
      </c>
      <c r="AW1959" s="31">
        <f t="shared" si="1455"/>
        <v>6363764287.8044214</v>
      </c>
      <c r="AX1959"/>
      <c r="AY1959"/>
      <c r="AZ1959"/>
      <c r="BA1959"/>
    </row>
    <row r="1960" spans="1:53" x14ac:dyDescent="0.25">
      <c r="A1960" s="21">
        <f t="shared" si="1463"/>
        <v>629</v>
      </c>
      <c r="B1960" s="21" t="s">
        <v>28</v>
      </c>
      <c r="C1960" s="27">
        <f t="shared" si="1420"/>
        <v>0</v>
      </c>
      <c r="D1960" s="27">
        <f t="shared" si="1443"/>
        <v>0</v>
      </c>
      <c r="E1960" s="27" t="b">
        <f t="shared" si="1419"/>
        <v>1</v>
      </c>
      <c r="F1960" s="29">
        <f t="shared" si="1421"/>
        <v>0</v>
      </c>
      <c r="G1960" s="27">
        <f t="shared" si="1444"/>
        <v>0</v>
      </c>
      <c r="H1960" s="22">
        <f t="shared" si="1422"/>
        <v>23115104539.005615</v>
      </c>
      <c r="I1960" s="23">
        <f t="shared" si="1423"/>
        <v>132580106.5049091</v>
      </c>
      <c r="J1960" s="23">
        <f t="shared" si="1424"/>
        <v>1086</v>
      </c>
      <c r="K1960" s="19">
        <f t="shared" si="1445"/>
        <v>225.0831931027827</v>
      </c>
      <c r="L1960" s="16">
        <f t="shared" si="1425"/>
        <v>159.4414455172961</v>
      </c>
      <c r="M1960" s="23">
        <f>M1959-IF($B1960="B",(Percent_Rent_In_Elsies*2.49%/12 * H1959)/K1959,0)+IF($B1960="D",N1960,0)+IF(B1960="D",AK1959)+IF(B1960="C",F1959*90%)-(Y1960-Y1959)-IF($B1960="A",Q1959/K1959) + IF($B1960="A",Q1959/K1959)</f>
        <v>-37481553.95881553</v>
      </c>
      <c r="N1960" s="23">
        <f t="shared" si="1426"/>
        <v>0</v>
      </c>
      <c r="O1960" s="22">
        <f t="shared" si="1427"/>
        <v>0</v>
      </c>
      <c r="P1960" s="22">
        <f t="shared" si="1458"/>
        <v>16426843.701536763</v>
      </c>
      <c r="Q1960" s="22">
        <f t="shared" si="1459"/>
        <v>0</v>
      </c>
      <c r="R1960" s="22">
        <f t="shared" si="1428"/>
        <v>282610480.01687825</v>
      </c>
      <c r="S1960" s="16">
        <f t="shared" si="1418"/>
        <v>0</v>
      </c>
      <c r="T1960" s="15">
        <f t="shared" si="1429"/>
        <v>0</v>
      </c>
      <c r="U1960" s="23">
        <f t="shared" si="1446"/>
        <v>1255582.3314823809</v>
      </c>
      <c r="V1960" s="23">
        <f t="shared" si="1447"/>
        <v>0</v>
      </c>
      <c r="W1960" s="23">
        <f t="shared" si="1460"/>
        <v>0</v>
      </c>
      <c r="X1960" s="23">
        <f t="shared" si="1448"/>
        <v>33230793.740971204</v>
      </c>
      <c r="Y1960" s="23">
        <f t="shared" si="1430"/>
        <v>13825559.361691331</v>
      </c>
      <c r="Z1960" s="3">
        <f t="shared" si="1431"/>
        <v>5222.8882342056695</v>
      </c>
      <c r="AA1960" s="23">
        <f t="shared" si="1432"/>
        <v>59229780.357728191</v>
      </c>
      <c r="AB1960" s="26">
        <f t="shared" si="1449"/>
        <v>70086276.274228618</v>
      </c>
      <c r="AC1960" s="23">
        <f t="shared" si="1450"/>
        <v>74889487.274228647</v>
      </c>
      <c r="AD1960" s="23">
        <f t="shared" si="1456"/>
        <v>4803211</v>
      </c>
      <c r="AE1960" s="24">
        <f t="shared" si="1417"/>
        <v>70086276.274228647</v>
      </c>
      <c r="AF1960" s="3">
        <f t="shared" si="1451"/>
        <v>0</v>
      </c>
      <c r="AG1960" s="2">
        <f t="shared" si="1433"/>
        <v>626746588.1046803</v>
      </c>
      <c r="AH1960" s="2">
        <f t="shared" si="1434"/>
        <v>131.92371327340871</v>
      </c>
      <c r="AI1960" s="23">
        <f t="shared" si="1457"/>
        <v>9522591492.6385231</v>
      </c>
      <c r="AJ1960" s="23">
        <f t="shared" si="1435"/>
        <v>6219.922423797766</v>
      </c>
      <c r="AK1960" s="23">
        <f t="shared" si="1436"/>
        <v>0</v>
      </c>
      <c r="AL1960" s="23">
        <f t="shared" si="1461"/>
        <v>0</v>
      </c>
      <c r="AM1960" s="23">
        <f t="shared" si="1462"/>
        <v>0</v>
      </c>
      <c r="AN1960" s="16">
        <f t="shared" si="1452"/>
        <v>0</v>
      </c>
      <c r="AO1960" s="23">
        <f t="shared" si="1453"/>
        <v>0</v>
      </c>
      <c r="AP1960" s="22">
        <f t="shared" si="1454"/>
        <v>0</v>
      </c>
      <c r="AQ1960" s="30">
        <f t="shared" si="1437"/>
        <v>9380382470.7452297</v>
      </c>
      <c r="AR1960" s="28">
        <f t="shared" si="1438"/>
        <v>4534866401.5539188</v>
      </c>
      <c r="AS1960" s="25">
        <f t="shared" si="1439"/>
        <v>200337590.02425668</v>
      </c>
      <c r="AT1960" s="32">
        <f t="shared" si="1440"/>
        <v>10445.776468411339</v>
      </c>
      <c r="AU1960" s="23">
        <f t="shared" si="1441"/>
        <v>10445.776468411339</v>
      </c>
      <c r="AV1960" s="22">
        <f t="shared" si="1442"/>
        <v>1329522972.5078301</v>
      </c>
      <c r="AW1960" s="31">
        <f t="shared" si="1455"/>
        <v>6363764287.8044214</v>
      </c>
    </row>
    <row r="1961" spans="1:53" x14ac:dyDescent="0.25">
      <c r="A1961">
        <f t="shared" si="1463"/>
        <v>630</v>
      </c>
      <c r="B1961" t="s">
        <v>6</v>
      </c>
      <c r="C1961" s="27">
        <f t="shared" si="1420"/>
        <v>0</v>
      </c>
      <c r="D1961" s="27">
        <f t="shared" si="1443"/>
        <v>0</v>
      </c>
      <c r="E1961" s="27" t="b">
        <f t="shared" si="1419"/>
        <v>1</v>
      </c>
      <c r="F1961" s="29">
        <f t="shared" si="1421"/>
        <v>0</v>
      </c>
      <c r="G1961" s="27">
        <f t="shared" si="1444"/>
        <v>0</v>
      </c>
      <c r="H1961" s="22">
        <f t="shared" si="1422"/>
        <v>23153629713.237293</v>
      </c>
      <c r="I1961" s="23">
        <f t="shared" si="1423"/>
        <v>132580106.5049091</v>
      </c>
      <c r="J1961" s="23">
        <f t="shared" si="1424"/>
        <v>1086</v>
      </c>
      <c r="K1961" s="19">
        <f t="shared" si="1445"/>
        <v>225.0831931027827</v>
      </c>
      <c r="L1961" s="16">
        <f t="shared" si="1425"/>
        <v>159.70718125982495</v>
      </c>
      <c r="M1961" s="23">
        <f>M1960-IF($B1961="B",(Percent_Rent_In_Elsies*2.49%/12 * H1960)/K1960,0)+IF($B1961="D",N1961,0)+IF(B1961="D",AK1960)+IF(B1961="C",F1960*90%)-(Y1961-Y1960)-IF($B1961="A",Q1960/K1960) + IF($B1961="A",Q1960/K1960)</f>
        <v>-37481553.95881553</v>
      </c>
      <c r="N1961" s="23">
        <f t="shared" si="1426"/>
        <v>0</v>
      </c>
      <c r="O1961" s="22">
        <f t="shared" si="1427"/>
        <v>0</v>
      </c>
      <c r="P1961" s="22">
        <f t="shared" si="1458"/>
        <v>0</v>
      </c>
      <c r="Q1961" s="22">
        <f t="shared" si="1459"/>
        <v>0</v>
      </c>
      <c r="R1961" s="22">
        <f t="shared" si="1428"/>
        <v>282610480.01687825</v>
      </c>
      <c r="S1961" s="16">
        <f t="shared" si="1418"/>
        <v>0</v>
      </c>
      <c r="T1961" s="15">
        <f t="shared" si="1429"/>
        <v>0</v>
      </c>
      <c r="U1961" s="23">
        <f t="shared" si="1446"/>
        <v>1255582.3314823809</v>
      </c>
      <c r="V1961" s="23">
        <f t="shared" si="1447"/>
        <v>0</v>
      </c>
      <c r="W1961" s="23">
        <f t="shared" si="1460"/>
        <v>0</v>
      </c>
      <c r="X1961" s="23">
        <f t="shared" si="1448"/>
        <v>33256908.182142232</v>
      </c>
      <c r="Y1961" s="23">
        <f t="shared" si="1430"/>
        <v>13825559.361691331</v>
      </c>
      <c r="Z1961" s="3">
        <f t="shared" si="1431"/>
        <v>0</v>
      </c>
      <c r="AA1961" s="23">
        <f t="shared" si="1432"/>
        <v>59229780.357728191</v>
      </c>
      <c r="AB1961" s="26">
        <f t="shared" si="1449"/>
        <v>70086276.274228618</v>
      </c>
      <c r="AC1961" s="23">
        <f t="shared" si="1450"/>
        <v>74889487.274228647</v>
      </c>
      <c r="AD1961" s="23">
        <f t="shared" si="1456"/>
        <v>4803211</v>
      </c>
      <c r="AE1961" s="24">
        <f t="shared" si="1417"/>
        <v>70086276.274228647</v>
      </c>
      <c r="AF1961" s="3">
        <f t="shared" si="1451"/>
        <v>0</v>
      </c>
      <c r="AG1961" s="2">
        <f t="shared" si="1433"/>
        <v>0</v>
      </c>
      <c r="AH1961" s="2">
        <f t="shared" si="1434"/>
        <v>132.1435861288644</v>
      </c>
      <c r="AI1961" s="23">
        <f t="shared" si="1457"/>
        <v>9522591492.6385231</v>
      </c>
      <c r="AJ1961" s="23">
        <f t="shared" si="1435"/>
        <v>6219.922423797766</v>
      </c>
      <c r="AK1961" s="23">
        <f t="shared" si="1436"/>
        <v>0</v>
      </c>
      <c r="AL1961" s="23">
        <f t="shared" si="1461"/>
        <v>0</v>
      </c>
      <c r="AM1961" s="23">
        <f t="shared" si="1462"/>
        <v>0</v>
      </c>
      <c r="AN1961" s="16">
        <f t="shared" si="1452"/>
        <v>0</v>
      </c>
      <c r="AO1961" s="23">
        <f t="shared" si="1453"/>
        <v>0</v>
      </c>
      <c r="AP1961" s="22">
        <f t="shared" si="1454"/>
        <v>0</v>
      </c>
      <c r="AQ1961" s="30">
        <f t="shared" si="1437"/>
        <v>9380382470.7452297</v>
      </c>
      <c r="AR1961" s="28">
        <f t="shared" si="1438"/>
        <v>4534866401.5539188</v>
      </c>
      <c r="AS1961" s="25">
        <f t="shared" si="1439"/>
        <v>200337590.02425668</v>
      </c>
      <c r="AT1961" s="32">
        <f t="shared" si="1440"/>
        <v>0</v>
      </c>
      <c r="AU1961" s="23">
        <f t="shared" si="1441"/>
        <v>0</v>
      </c>
      <c r="AV1961" s="22">
        <f t="shared" si="1442"/>
        <v>1329522972.5078301</v>
      </c>
      <c r="AW1961" s="31">
        <f t="shared" si="1455"/>
        <v>6347337444.1028843</v>
      </c>
    </row>
    <row r="1962" spans="1:53" x14ac:dyDescent="0.25">
      <c r="A1962">
        <f t="shared" si="1463"/>
        <v>630</v>
      </c>
      <c r="B1962" t="s">
        <v>7</v>
      </c>
      <c r="C1962" s="27">
        <f t="shared" si="1420"/>
        <v>0</v>
      </c>
      <c r="D1962" s="27">
        <f t="shared" si="1443"/>
        <v>0</v>
      </c>
      <c r="E1962" s="27" t="b">
        <f t="shared" si="1419"/>
        <v>1</v>
      </c>
      <c r="F1962" s="29">
        <f t="shared" si="1421"/>
        <v>0</v>
      </c>
      <c r="G1962" s="27">
        <f t="shared" si="1444"/>
        <v>0</v>
      </c>
      <c r="H1962" s="22">
        <f t="shared" si="1422"/>
        <v>23153629713.237293</v>
      </c>
      <c r="I1962" s="23">
        <f t="shared" si="1423"/>
        <v>132580106.5049091</v>
      </c>
      <c r="J1962" s="23">
        <f t="shared" si="1424"/>
        <v>1086</v>
      </c>
      <c r="K1962" s="19">
        <f t="shared" si="1445"/>
        <v>225.0831931027827</v>
      </c>
      <c r="L1962" s="16">
        <f t="shared" si="1425"/>
        <v>159.70718125982495</v>
      </c>
      <c r="M1962" s="23">
        <f>M1961-IF($B1962="B",(Percent_Rent_In_Elsies*2.49%/12 * H1961)/K1961,0)+IF($B1962="D",N1962,0)+IF(B1962="D",AK1961)+IF(B1962="C",F1961*90%)-(Y1962-Y1961)-IF($B1962="A",Q1961/K1961) + IF($B1962="A",Q1961/K1961)</f>
        <v>-37588278.456972592</v>
      </c>
      <c r="N1962" s="23">
        <f t="shared" si="1426"/>
        <v>0</v>
      </c>
      <c r="O1962" s="22">
        <f t="shared" si="1427"/>
        <v>0</v>
      </c>
      <c r="P1962" s="22">
        <f t="shared" si="1458"/>
        <v>0</v>
      </c>
      <c r="Q1962" s="22">
        <f t="shared" si="1459"/>
        <v>0</v>
      </c>
      <c r="R1962" s="22">
        <f t="shared" si="1428"/>
        <v>259059606.68213838</v>
      </c>
      <c r="S1962" s="16">
        <f t="shared" si="1418"/>
        <v>23550873.334739853</v>
      </c>
      <c r="T1962" s="15">
        <f t="shared" si="1429"/>
        <v>0</v>
      </c>
      <c r="U1962" s="23">
        <f t="shared" si="1446"/>
        <v>1150950.4705255157</v>
      </c>
      <c r="V1962" s="23">
        <f t="shared" si="1447"/>
        <v>104631.86095686507</v>
      </c>
      <c r="W1962" s="23">
        <f t="shared" si="1460"/>
        <v>0</v>
      </c>
      <c r="X1962" s="23">
        <f t="shared" si="1448"/>
        <v>33256908.182142232</v>
      </c>
      <c r="Y1962" s="23">
        <f t="shared" si="1430"/>
        <v>13825559.361691331</v>
      </c>
      <c r="Z1962" s="3">
        <f t="shared" si="1431"/>
        <v>0</v>
      </c>
      <c r="AA1962" s="23">
        <f t="shared" si="1432"/>
        <v>59229780.357728191</v>
      </c>
      <c r="AB1962" s="26">
        <f t="shared" si="1449"/>
        <v>70086276.274228618</v>
      </c>
      <c r="AC1962" s="23">
        <f t="shared" si="1450"/>
        <v>74889487.274228647</v>
      </c>
      <c r="AD1962" s="23">
        <f t="shared" si="1456"/>
        <v>4803211</v>
      </c>
      <c r="AE1962" s="24">
        <f t="shared" si="1417"/>
        <v>70086276.274228647</v>
      </c>
      <c r="AF1962" s="3">
        <f t="shared" si="1451"/>
        <v>0</v>
      </c>
      <c r="AG1962" s="2">
        <f t="shared" si="1433"/>
        <v>0</v>
      </c>
      <c r="AH1962" s="2">
        <f t="shared" si="1434"/>
        <v>132.1435861288644</v>
      </c>
      <c r="AI1962" s="23">
        <f t="shared" si="1457"/>
        <v>9522591492.6385231</v>
      </c>
      <c r="AJ1962" s="23">
        <f t="shared" si="1435"/>
        <v>6219.922423797766</v>
      </c>
      <c r="AK1962" s="23">
        <f t="shared" si="1436"/>
        <v>0</v>
      </c>
      <c r="AL1962" s="23">
        <f t="shared" si="1461"/>
        <v>2975065.0599136353</v>
      </c>
      <c r="AM1962" s="23">
        <f t="shared" si="1462"/>
        <v>2775701081.7621093</v>
      </c>
      <c r="AN1962" s="16">
        <f t="shared" si="1452"/>
        <v>0</v>
      </c>
      <c r="AO1962" s="23">
        <f t="shared" si="1453"/>
        <v>106724.49815706257</v>
      </c>
      <c r="AP1962" s="22">
        <f t="shared" si="1454"/>
        <v>24021890.827483695</v>
      </c>
      <c r="AQ1962" s="30">
        <f t="shared" si="1437"/>
        <v>9428222066.3281631</v>
      </c>
      <c r="AR1962" s="28">
        <f t="shared" si="1438"/>
        <v>4558684106.3093691</v>
      </c>
      <c r="AS1962" s="25">
        <f t="shared" si="1439"/>
        <v>200337590.02425668</v>
      </c>
      <c r="AT1962" s="32">
        <f t="shared" si="1440"/>
        <v>0</v>
      </c>
      <c r="AU1962" s="23">
        <f t="shared" si="1441"/>
        <v>0</v>
      </c>
      <c r="AV1962" s="22">
        <f t="shared" si="1442"/>
        <v>1329522972.5078301</v>
      </c>
      <c r="AW1962" s="31">
        <f t="shared" si="1455"/>
        <v>6395177039.6858177</v>
      </c>
    </row>
    <row r="1963" spans="1:53" x14ac:dyDescent="0.25">
      <c r="A1963">
        <f t="shared" si="1463"/>
        <v>630</v>
      </c>
      <c r="B1963" t="s">
        <v>8</v>
      </c>
      <c r="C1963" s="27">
        <f t="shared" si="1420"/>
        <v>0</v>
      </c>
      <c r="D1963" s="27">
        <f t="shared" si="1443"/>
        <v>0</v>
      </c>
      <c r="E1963" s="27" t="b">
        <f t="shared" si="1419"/>
        <v>1</v>
      </c>
      <c r="F1963" s="29">
        <f t="shared" si="1421"/>
        <v>0</v>
      </c>
      <c r="G1963" s="27">
        <f t="shared" si="1444"/>
        <v>0</v>
      </c>
      <c r="H1963" s="22">
        <f t="shared" si="1422"/>
        <v>23153629713.237293</v>
      </c>
      <c r="I1963" s="23">
        <f t="shared" si="1423"/>
        <v>132580106.5049091</v>
      </c>
      <c r="J1963" s="23">
        <f t="shared" si="1424"/>
        <v>1086</v>
      </c>
      <c r="K1963" s="19">
        <f t="shared" si="1445"/>
        <v>225.0831931027827</v>
      </c>
      <c r="L1963" s="16">
        <f t="shared" si="1425"/>
        <v>159.70718125982495</v>
      </c>
      <c r="M1963" s="23">
        <f>M1962-IF($B1963="B",(Percent_Rent_In_Elsies*2.49%/12 * H1962)/K1962,0)+IF($B1963="D",N1963,0)+IF(B1963="D",AK1962)+IF(B1963="C",F1962*90%)-(Y1963-Y1962)-IF($B1963="A",Q1962/K1962) + IF($B1963="A",Q1962/K1962)</f>
        <v>-37588278.456972592</v>
      </c>
      <c r="N1963" s="23">
        <f t="shared" si="1426"/>
        <v>0</v>
      </c>
      <c r="O1963" s="22">
        <f t="shared" si="1427"/>
        <v>0</v>
      </c>
      <c r="P1963" s="22">
        <f t="shared" si="1458"/>
        <v>0</v>
      </c>
      <c r="Q1963" s="22">
        <f t="shared" si="1459"/>
        <v>0</v>
      </c>
      <c r="R1963" s="22">
        <f t="shared" si="1428"/>
        <v>283081497.5096221</v>
      </c>
      <c r="S1963" s="16">
        <f t="shared" si="1418"/>
        <v>23550873.334739853</v>
      </c>
      <c r="T1963" s="15">
        <f t="shared" si="1429"/>
        <v>0</v>
      </c>
      <c r="U1963" s="23">
        <f t="shared" si="1446"/>
        <v>1257674.9686825783</v>
      </c>
      <c r="V1963" s="23">
        <f t="shared" si="1447"/>
        <v>104631.86095686507</v>
      </c>
      <c r="W1963" s="23">
        <f t="shared" si="1460"/>
        <v>0</v>
      </c>
      <c r="X1963" s="23">
        <f t="shared" si="1448"/>
        <v>33256908.182142232</v>
      </c>
      <c r="Y1963" s="23">
        <f t="shared" si="1430"/>
        <v>13825559.361691331</v>
      </c>
      <c r="Z1963" s="3">
        <f t="shared" si="1431"/>
        <v>0</v>
      </c>
      <c r="AA1963" s="23">
        <f t="shared" si="1432"/>
        <v>59229780.357728191</v>
      </c>
      <c r="AB1963" s="26">
        <f t="shared" si="1449"/>
        <v>70086276.274228603</v>
      </c>
      <c r="AC1963" s="23">
        <f t="shared" si="1450"/>
        <v>74889487.274228647</v>
      </c>
      <c r="AD1963" s="23">
        <f t="shared" si="1456"/>
        <v>4803211</v>
      </c>
      <c r="AE1963" s="24">
        <f t="shared" si="1417"/>
        <v>70086276.274228647</v>
      </c>
      <c r="AF1963" s="3">
        <f t="shared" si="1451"/>
        <v>1E-4</v>
      </c>
      <c r="AG1963" s="2">
        <f t="shared" si="1433"/>
        <v>0</v>
      </c>
      <c r="AH1963" s="2">
        <f t="shared" si="1434"/>
        <v>132.1435861288644</v>
      </c>
      <c r="AI1963" s="23">
        <f t="shared" si="1457"/>
        <v>9522591492.6385231</v>
      </c>
      <c r="AJ1963" s="23">
        <f t="shared" si="1435"/>
        <v>6219.922423797766</v>
      </c>
      <c r="AK1963" s="23">
        <f t="shared" si="1436"/>
        <v>59838.638153550513</v>
      </c>
      <c r="AL1963" s="23">
        <f t="shared" si="1461"/>
        <v>0</v>
      </c>
      <c r="AM1963" s="23">
        <f t="shared" si="1462"/>
        <v>0</v>
      </c>
      <c r="AN1963" s="16">
        <f t="shared" si="1452"/>
        <v>0</v>
      </c>
      <c r="AO1963" s="23">
        <f t="shared" si="1453"/>
        <v>0</v>
      </c>
      <c r="AP1963" s="22">
        <f t="shared" si="1454"/>
        <v>0</v>
      </c>
      <c r="AQ1963" s="30">
        <f t="shared" si="1437"/>
        <v>9428222066.3281631</v>
      </c>
      <c r="AR1963" s="28">
        <f t="shared" si="1438"/>
        <v>4558684106.3093691</v>
      </c>
      <c r="AS1963" s="25">
        <f t="shared" si="1439"/>
        <v>200337590.02425668</v>
      </c>
      <c r="AT1963" s="32">
        <f t="shared" si="1440"/>
        <v>0</v>
      </c>
      <c r="AU1963" s="23">
        <f t="shared" si="1441"/>
        <v>0</v>
      </c>
      <c r="AV1963" s="22">
        <f t="shared" si="1442"/>
        <v>1329522972.5078301</v>
      </c>
      <c r="AW1963" s="31">
        <f t="shared" si="1455"/>
        <v>6395177039.6858177</v>
      </c>
    </row>
    <row r="1964" spans="1:53" x14ac:dyDescent="0.25">
      <c r="A1964" s="21">
        <f t="shared" si="1463"/>
        <v>630</v>
      </c>
      <c r="B1964" s="21" t="s">
        <v>9</v>
      </c>
      <c r="C1964" s="27">
        <f t="shared" si="1420"/>
        <v>0</v>
      </c>
      <c r="D1964" s="27">
        <f t="shared" si="1443"/>
        <v>0</v>
      </c>
      <c r="E1964" s="27" t="b">
        <f t="shared" si="1419"/>
        <v>1</v>
      </c>
      <c r="F1964" s="29">
        <f t="shared" si="1421"/>
        <v>0</v>
      </c>
      <c r="G1964" s="27">
        <f t="shared" si="1444"/>
        <v>0</v>
      </c>
      <c r="H1964" s="22">
        <f t="shared" si="1422"/>
        <v>23153629713.237293</v>
      </c>
      <c r="I1964" s="23">
        <f t="shared" si="1423"/>
        <v>132580106.5049091</v>
      </c>
      <c r="J1964" s="23">
        <f t="shared" si="1424"/>
        <v>1086</v>
      </c>
      <c r="K1964" s="19">
        <f t="shared" si="1445"/>
        <v>225.0831931027827</v>
      </c>
      <c r="L1964" s="16">
        <f t="shared" si="1425"/>
        <v>159.70718125982495</v>
      </c>
      <c r="M1964" s="23">
        <f>M1963-IF($B1964="B",(Percent_Rent_In_Elsies*2.49%/12 * H1963)/K1963,0)+IF($B1964="D",N1964,0)+IF(B1964="D",AK1963)+IF(B1964="C",F1963*90%)-(Y1964-Y1963)-IF($B1964="A",Q1963/K1963) + IF($B1964="A",Q1963/K1963)</f>
        <v>-37528439.818819039</v>
      </c>
      <c r="N1964" s="23">
        <f t="shared" si="1426"/>
        <v>0</v>
      </c>
      <c r="O1964" s="22">
        <f t="shared" si="1427"/>
        <v>16454221.776030838</v>
      </c>
      <c r="P1964" s="22">
        <f t="shared" si="1458"/>
        <v>0</v>
      </c>
      <c r="Q1964" s="22">
        <f t="shared" si="1459"/>
        <v>0</v>
      </c>
      <c r="R1964" s="22">
        <f t="shared" si="1428"/>
        <v>283081497.5096221</v>
      </c>
      <c r="S1964" s="16">
        <f t="shared" si="1418"/>
        <v>0</v>
      </c>
      <c r="T1964" s="15">
        <f t="shared" si="1429"/>
        <v>7096651.5587090142</v>
      </c>
      <c r="U1964" s="23">
        <f t="shared" si="1446"/>
        <v>1257674.9686825783</v>
      </c>
      <c r="V1964" s="23">
        <f t="shared" si="1447"/>
        <v>0</v>
      </c>
      <c r="W1964" s="23">
        <f t="shared" si="1460"/>
        <v>104631.86095686507</v>
      </c>
      <c r="X1964" s="23">
        <f t="shared" si="1448"/>
        <v>33256908.182142232</v>
      </c>
      <c r="Y1964" s="23">
        <f t="shared" si="1430"/>
        <v>13825559.361691331</v>
      </c>
      <c r="Z1964" s="3">
        <f t="shared" si="1431"/>
        <v>0</v>
      </c>
      <c r="AA1964" s="23">
        <f t="shared" si="1432"/>
        <v>59169941.719574638</v>
      </c>
      <c r="AB1964" s="26">
        <f t="shared" si="1449"/>
        <v>70086276.274228603</v>
      </c>
      <c r="AC1964" s="23">
        <f t="shared" si="1450"/>
        <v>74889487.274228647</v>
      </c>
      <c r="AD1964" s="23">
        <f t="shared" si="1456"/>
        <v>4803211</v>
      </c>
      <c r="AE1964" s="24">
        <f t="shared" si="1417"/>
        <v>70086276.274228647</v>
      </c>
      <c r="AF1964" s="3">
        <f t="shared" si="1451"/>
        <v>0</v>
      </c>
      <c r="AG1964" s="2">
        <f t="shared" si="1433"/>
        <v>0</v>
      </c>
      <c r="AH1964" s="2">
        <f t="shared" si="1434"/>
        <v>132.1435861288644</v>
      </c>
      <c r="AI1964" s="23">
        <f t="shared" si="1457"/>
        <v>9512971012.8195782</v>
      </c>
      <c r="AJ1964" s="23">
        <f t="shared" si="1435"/>
        <v>6219.922423797766</v>
      </c>
      <c r="AK1964" s="23">
        <f t="shared" si="1436"/>
        <v>0</v>
      </c>
      <c r="AL1964" s="23">
        <f t="shared" si="1461"/>
        <v>0</v>
      </c>
      <c r="AM1964" s="23">
        <f t="shared" si="1462"/>
        <v>0</v>
      </c>
      <c r="AN1964" s="16">
        <f t="shared" si="1452"/>
        <v>0</v>
      </c>
      <c r="AO1964" s="23">
        <f t="shared" si="1453"/>
        <v>0</v>
      </c>
      <c r="AP1964" s="22">
        <f t="shared" si="1454"/>
        <v>0</v>
      </c>
      <c r="AQ1964" s="30">
        <f t="shared" si="1437"/>
        <v>9428222066.3281631</v>
      </c>
      <c r="AR1964" s="28">
        <f t="shared" si="1438"/>
        <v>4558684106.3093691</v>
      </c>
      <c r="AS1964" s="25">
        <f t="shared" si="1439"/>
        <v>200337590.02425668</v>
      </c>
      <c r="AT1964" s="32">
        <f t="shared" si="1440"/>
        <v>0</v>
      </c>
      <c r="AU1964" s="23">
        <f t="shared" si="1441"/>
        <v>0</v>
      </c>
      <c r="AV1964" s="22">
        <f t="shared" si="1442"/>
        <v>1329522972.5078301</v>
      </c>
      <c r="AW1964" s="31">
        <f t="shared" si="1455"/>
        <v>6395177039.6858177</v>
      </c>
      <c r="AX1964" s="21"/>
      <c r="AY1964" s="21"/>
      <c r="AZ1964" s="21"/>
      <c r="BA1964" s="21"/>
    </row>
    <row r="1965" spans="1:53" x14ac:dyDescent="0.25">
      <c r="A1965" s="21">
        <f t="shared" si="1463"/>
        <v>630</v>
      </c>
      <c r="B1965" s="21" t="s">
        <v>28</v>
      </c>
      <c r="C1965" s="27">
        <f t="shared" si="1420"/>
        <v>0</v>
      </c>
      <c r="D1965" s="27">
        <f t="shared" si="1443"/>
        <v>0</v>
      </c>
      <c r="E1965" s="27" t="b">
        <f t="shared" si="1419"/>
        <v>1</v>
      </c>
      <c r="F1965" s="29">
        <f t="shared" si="1421"/>
        <v>0</v>
      </c>
      <c r="G1965" s="27">
        <f t="shared" si="1444"/>
        <v>0</v>
      </c>
      <c r="H1965" s="22">
        <f t="shared" si="1422"/>
        <v>23153629713.237293</v>
      </c>
      <c r="I1965" s="23">
        <f t="shared" si="1423"/>
        <v>132580106.5049091</v>
      </c>
      <c r="J1965" s="23">
        <f t="shared" si="1424"/>
        <v>1086</v>
      </c>
      <c r="K1965" s="19">
        <f t="shared" si="1445"/>
        <v>225.0831931027827</v>
      </c>
      <c r="L1965" s="16">
        <f t="shared" si="1425"/>
        <v>159.70718125982495</v>
      </c>
      <c r="M1965" s="23">
        <f>M1964-IF($B1965="B",(Percent_Rent_In_Elsies*2.49%/12 * H1964)/K1964,0)+IF($B1965="D",N1965,0)+IF(B1965="D",AK1964)+IF(B1965="C",F1964*90%)-(Y1965-Y1964)-IF($B1965="A",Q1964/K1964) + IF($B1965="A",Q1964/K1964)</f>
        <v>-37528439.818819039</v>
      </c>
      <c r="N1965" s="23">
        <f t="shared" si="1426"/>
        <v>0</v>
      </c>
      <c r="O1965" s="22">
        <f t="shared" si="1427"/>
        <v>0</v>
      </c>
      <c r="P1965" s="22">
        <f t="shared" si="1458"/>
        <v>16454221.776030838</v>
      </c>
      <c r="Q1965" s="22">
        <f t="shared" si="1459"/>
        <v>0</v>
      </c>
      <c r="R1965" s="22">
        <f t="shared" si="1428"/>
        <v>283081497.5096221</v>
      </c>
      <c r="S1965" s="16">
        <f t="shared" si="1418"/>
        <v>0</v>
      </c>
      <c r="T1965" s="15">
        <f t="shared" si="1429"/>
        <v>0</v>
      </c>
      <c r="U1965" s="23">
        <f t="shared" si="1446"/>
        <v>1257674.9686825783</v>
      </c>
      <c r="V1965" s="23">
        <f t="shared" si="1447"/>
        <v>0</v>
      </c>
      <c r="W1965" s="23">
        <f t="shared" si="1460"/>
        <v>0</v>
      </c>
      <c r="X1965" s="23">
        <f t="shared" si="1448"/>
        <v>33256908.182142232</v>
      </c>
      <c r="Y1965" s="23">
        <f t="shared" si="1430"/>
        <v>13825559.361691331</v>
      </c>
      <c r="Z1965" s="3">
        <f t="shared" si="1431"/>
        <v>5231.5930478432547</v>
      </c>
      <c r="AA1965" s="23">
        <f t="shared" si="1432"/>
        <v>59248415.615292288</v>
      </c>
      <c r="AB1965" s="26">
        <f t="shared" si="1449"/>
        <v>70086276.274228603</v>
      </c>
      <c r="AC1965" s="23">
        <f t="shared" si="1450"/>
        <v>74889487.274228647</v>
      </c>
      <c r="AD1965" s="23">
        <f t="shared" si="1456"/>
        <v>4803211</v>
      </c>
      <c r="AE1965" s="24">
        <f t="shared" si="1417"/>
        <v>70086276.274228647</v>
      </c>
      <c r="AF1965" s="3">
        <f t="shared" si="1451"/>
        <v>0</v>
      </c>
      <c r="AG1965" s="2">
        <f t="shared" si="1433"/>
        <v>627791165.74119055</v>
      </c>
      <c r="AH1965" s="2">
        <f t="shared" si="1434"/>
        <v>132.1435861288644</v>
      </c>
      <c r="AI1965" s="23">
        <f t="shared" si="1457"/>
        <v>9525587552.1219654</v>
      </c>
      <c r="AJ1965" s="23">
        <f t="shared" si="1435"/>
        <v>6219.922423797766</v>
      </c>
      <c r="AK1965" s="23">
        <f t="shared" si="1436"/>
        <v>0</v>
      </c>
      <c r="AL1965" s="23">
        <f t="shared" si="1461"/>
        <v>0</v>
      </c>
      <c r="AM1965" s="23">
        <f t="shared" si="1462"/>
        <v>0</v>
      </c>
      <c r="AN1965" s="16">
        <f t="shared" si="1452"/>
        <v>0</v>
      </c>
      <c r="AO1965" s="23">
        <f t="shared" si="1453"/>
        <v>0</v>
      </c>
      <c r="AP1965" s="22">
        <f t="shared" si="1454"/>
        <v>0</v>
      </c>
      <c r="AQ1965" s="30">
        <f t="shared" si="1437"/>
        <v>9428222066.3281631</v>
      </c>
      <c r="AR1965" s="28">
        <f t="shared" si="1438"/>
        <v>4558684106.3093691</v>
      </c>
      <c r="AS1965" s="25">
        <f t="shared" si="1439"/>
        <v>200337590.02425668</v>
      </c>
      <c r="AT1965" s="32">
        <f t="shared" si="1440"/>
        <v>10463.186095686509</v>
      </c>
      <c r="AU1965" s="23">
        <f t="shared" si="1441"/>
        <v>10463.186095686509</v>
      </c>
      <c r="AV1965" s="22">
        <f t="shared" si="1442"/>
        <v>1336619624.066539</v>
      </c>
      <c r="AW1965" s="31">
        <f t="shared" si="1455"/>
        <v>6395177039.6858177</v>
      </c>
      <c r="AX1965" s="21"/>
      <c r="AY1965" s="21"/>
      <c r="AZ1965" s="21"/>
      <c r="BA1965" s="21"/>
    </row>
    <row r="1966" spans="1:53" x14ac:dyDescent="0.25">
      <c r="A1966">
        <f t="shared" si="1463"/>
        <v>631</v>
      </c>
      <c r="B1966" t="s">
        <v>6</v>
      </c>
      <c r="C1966" s="27">
        <f t="shared" si="1420"/>
        <v>0</v>
      </c>
      <c r="D1966" s="27">
        <f t="shared" si="1443"/>
        <v>0</v>
      </c>
      <c r="E1966" s="27" t="b">
        <f t="shared" si="1419"/>
        <v>1</v>
      </c>
      <c r="F1966" s="29">
        <f t="shared" si="1421"/>
        <v>0</v>
      </c>
      <c r="G1966" s="27">
        <f t="shared" si="1444"/>
        <v>0</v>
      </c>
      <c r="H1966" s="22">
        <f t="shared" si="1422"/>
        <v>23192219096.09269</v>
      </c>
      <c r="I1966" s="23">
        <f t="shared" si="1423"/>
        <v>132580106.5049091</v>
      </c>
      <c r="J1966" s="23">
        <f t="shared" si="1424"/>
        <v>1086</v>
      </c>
      <c r="K1966" s="19">
        <f t="shared" si="1445"/>
        <v>225.0831931027827</v>
      </c>
      <c r="L1966" s="16">
        <f t="shared" si="1425"/>
        <v>159.973359895258</v>
      </c>
      <c r="M1966" s="23">
        <f>M1965-IF($B1966="B",(Percent_Rent_In_Elsies*2.49%/12 * H1965)/K1965,0)+IF($B1966="D",N1966,0)+IF(B1966="D",AK1965)+IF(B1966="C",F1965*90%)-(Y1966-Y1965)-IF($B1966="A",Q1965/K1965) + IF($B1966="A",Q1965/K1965)</f>
        <v>-37528439.818819039</v>
      </c>
      <c r="N1966" s="23">
        <f t="shared" si="1426"/>
        <v>0</v>
      </c>
      <c r="O1966" s="22">
        <f t="shared" si="1427"/>
        <v>0</v>
      </c>
      <c r="P1966" s="22">
        <f t="shared" si="1458"/>
        <v>0</v>
      </c>
      <c r="Q1966" s="22">
        <f t="shared" si="1459"/>
        <v>0</v>
      </c>
      <c r="R1966" s="22">
        <f t="shared" si="1428"/>
        <v>283081497.5096221</v>
      </c>
      <c r="S1966" s="16">
        <f t="shared" si="1418"/>
        <v>0</v>
      </c>
      <c r="T1966" s="15">
        <f t="shared" si="1429"/>
        <v>0</v>
      </c>
      <c r="U1966" s="23">
        <f t="shared" si="1446"/>
        <v>1257674.9686825783</v>
      </c>
      <c r="V1966" s="23">
        <f t="shared" si="1447"/>
        <v>0</v>
      </c>
      <c r="W1966" s="23">
        <f t="shared" si="1460"/>
        <v>0</v>
      </c>
      <c r="X1966" s="23">
        <f t="shared" si="1448"/>
        <v>33283066.147381444</v>
      </c>
      <c r="Y1966" s="23">
        <f t="shared" si="1430"/>
        <v>13825559.361691331</v>
      </c>
      <c r="Z1966" s="3">
        <f t="shared" si="1431"/>
        <v>0</v>
      </c>
      <c r="AA1966" s="23">
        <f t="shared" si="1432"/>
        <v>59248415.615292288</v>
      </c>
      <c r="AB1966" s="26">
        <f t="shared" si="1449"/>
        <v>70086276.274228603</v>
      </c>
      <c r="AC1966" s="23">
        <f t="shared" si="1450"/>
        <v>74889487.274228647</v>
      </c>
      <c r="AD1966" s="23">
        <f t="shared" si="1456"/>
        <v>4803211</v>
      </c>
      <c r="AE1966" s="24">
        <f t="shared" si="1417"/>
        <v>70086276.274228647</v>
      </c>
      <c r="AF1966" s="3">
        <f t="shared" si="1451"/>
        <v>0</v>
      </c>
      <c r="AG1966" s="2">
        <f t="shared" si="1433"/>
        <v>0</v>
      </c>
      <c r="AH1966" s="2">
        <f t="shared" si="1434"/>
        <v>132.36382543907916</v>
      </c>
      <c r="AI1966" s="23">
        <f t="shared" si="1457"/>
        <v>9525587552.1219654</v>
      </c>
      <c r="AJ1966" s="23">
        <f t="shared" si="1435"/>
        <v>6219.922423797766</v>
      </c>
      <c r="AK1966" s="23">
        <f t="shared" si="1436"/>
        <v>0</v>
      </c>
      <c r="AL1966" s="23">
        <f t="shared" si="1461"/>
        <v>0</v>
      </c>
      <c r="AM1966" s="23">
        <f t="shared" si="1462"/>
        <v>0</v>
      </c>
      <c r="AN1966" s="16">
        <f t="shared" si="1452"/>
        <v>0</v>
      </c>
      <c r="AO1966" s="23">
        <f t="shared" si="1453"/>
        <v>0</v>
      </c>
      <c r="AP1966" s="22">
        <f t="shared" si="1454"/>
        <v>0</v>
      </c>
      <c r="AQ1966" s="30">
        <f t="shared" si="1437"/>
        <v>9428222066.3281631</v>
      </c>
      <c r="AR1966" s="28">
        <f t="shared" si="1438"/>
        <v>4558684106.3093691</v>
      </c>
      <c r="AS1966" s="25">
        <f t="shared" si="1439"/>
        <v>200337590.02425668</v>
      </c>
      <c r="AT1966" s="32">
        <f t="shared" si="1440"/>
        <v>0</v>
      </c>
      <c r="AU1966" s="23">
        <f t="shared" si="1441"/>
        <v>0</v>
      </c>
      <c r="AV1966" s="22">
        <f t="shared" si="1442"/>
        <v>1336619624.066539</v>
      </c>
      <c r="AW1966" s="31">
        <f t="shared" si="1455"/>
        <v>6378722817.9097862</v>
      </c>
    </row>
    <row r="1967" spans="1:53" x14ac:dyDescent="0.25">
      <c r="A1967">
        <f t="shared" si="1463"/>
        <v>631</v>
      </c>
      <c r="B1967" t="s">
        <v>7</v>
      </c>
      <c r="C1967" s="27">
        <f t="shared" si="1420"/>
        <v>0</v>
      </c>
      <c r="D1967" s="27">
        <f t="shared" si="1443"/>
        <v>0</v>
      </c>
      <c r="E1967" s="27" t="b">
        <f t="shared" si="1419"/>
        <v>1</v>
      </c>
      <c r="F1967" s="29">
        <f t="shared" si="1421"/>
        <v>0</v>
      </c>
      <c r="G1967" s="27">
        <f t="shared" si="1444"/>
        <v>0</v>
      </c>
      <c r="H1967" s="22">
        <f t="shared" si="1422"/>
        <v>23192219096.09269</v>
      </c>
      <c r="I1967" s="23">
        <f t="shared" si="1423"/>
        <v>132580106.5049091</v>
      </c>
      <c r="J1967" s="23">
        <f t="shared" si="1424"/>
        <v>1086</v>
      </c>
      <c r="K1967" s="19">
        <f t="shared" si="1445"/>
        <v>225.0831931027827</v>
      </c>
      <c r="L1967" s="16">
        <f t="shared" si="1425"/>
        <v>159.973359895258</v>
      </c>
      <c r="M1967" s="23">
        <f>M1966-IF($B1967="B",(Percent_Rent_In_Elsies*2.49%/12 * H1966)/K1966,0)+IF($B1967="D",N1967,0)+IF(B1967="D",AK1966)+IF(B1967="C",F1966*90%)-(Y1967-Y1966)-IF($B1967="A",Q1966/K1966) + IF($B1967="A",Q1966/K1966)</f>
        <v>-37635342.191139698</v>
      </c>
      <c r="N1967" s="23">
        <f t="shared" si="1426"/>
        <v>0</v>
      </c>
      <c r="O1967" s="22">
        <f t="shared" si="1427"/>
        <v>0</v>
      </c>
      <c r="P1967" s="22">
        <f t="shared" si="1458"/>
        <v>0</v>
      </c>
      <c r="Q1967" s="22">
        <f t="shared" si="1459"/>
        <v>0</v>
      </c>
      <c r="R1967" s="22">
        <f t="shared" si="1428"/>
        <v>259491372.71715358</v>
      </c>
      <c r="S1967" s="16">
        <f t="shared" si="1418"/>
        <v>23590124.792468507</v>
      </c>
      <c r="T1967" s="15">
        <f t="shared" si="1429"/>
        <v>0</v>
      </c>
      <c r="U1967" s="23">
        <f t="shared" si="1446"/>
        <v>1152868.7212923635</v>
      </c>
      <c r="V1967" s="23">
        <f t="shared" si="1447"/>
        <v>104806.24739021486</v>
      </c>
      <c r="W1967" s="23">
        <f t="shared" si="1460"/>
        <v>0</v>
      </c>
      <c r="X1967" s="23">
        <f t="shared" si="1448"/>
        <v>33283066.147381444</v>
      </c>
      <c r="Y1967" s="23">
        <f t="shared" si="1430"/>
        <v>13825559.361691331</v>
      </c>
      <c r="Z1967" s="3">
        <f t="shared" si="1431"/>
        <v>0</v>
      </c>
      <c r="AA1967" s="23">
        <f t="shared" si="1432"/>
        <v>59248415.615292288</v>
      </c>
      <c r="AB1967" s="26">
        <f t="shared" si="1449"/>
        <v>70086276.274228603</v>
      </c>
      <c r="AC1967" s="23">
        <f t="shared" si="1450"/>
        <v>74889487.274228647</v>
      </c>
      <c r="AD1967" s="23">
        <f t="shared" si="1456"/>
        <v>4803211</v>
      </c>
      <c r="AE1967" s="24">
        <f t="shared" si="1417"/>
        <v>70086276.274228647</v>
      </c>
      <c r="AF1967" s="3">
        <f t="shared" si="1451"/>
        <v>0</v>
      </c>
      <c r="AG1967" s="2">
        <f t="shared" si="1433"/>
        <v>0</v>
      </c>
      <c r="AH1967" s="2">
        <f t="shared" si="1434"/>
        <v>132.36382543907916</v>
      </c>
      <c r="AI1967" s="23">
        <f t="shared" si="1457"/>
        <v>9525587552.1219654</v>
      </c>
      <c r="AJ1967" s="23">
        <f t="shared" si="1435"/>
        <v>6219.922423797766</v>
      </c>
      <c r="AK1967" s="23">
        <f t="shared" si="1436"/>
        <v>0</v>
      </c>
      <c r="AL1967" s="23">
        <f t="shared" si="1461"/>
        <v>2996059.4834423065</v>
      </c>
      <c r="AM1967" s="23">
        <f t="shared" si="1462"/>
        <v>2795288634.614213</v>
      </c>
      <c r="AN1967" s="16">
        <f t="shared" si="1452"/>
        <v>0</v>
      </c>
      <c r="AO1967" s="23">
        <f t="shared" si="1453"/>
        <v>106902.37232065768</v>
      </c>
      <c r="AP1967" s="22">
        <f t="shared" si="1454"/>
        <v>24061927.312196165</v>
      </c>
      <c r="AQ1967" s="30">
        <f t="shared" si="1437"/>
        <v>9476141394.5704021</v>
      </c>
      <c r="AR1967" s="28">
        <f t="shared" si="1438"/>
        <v>4582541507.2394114</v>
      </c>
      <c r="AS1967" s="25">
        <f t="shared" si="1439"/>
        <v>200337590.02425668</v>
      </c>
      <c r="AT1967" s="32">
        <f t="shared" si="1440"/>
        <v>0</v>
      </c>
      <c r="AU1967" s="23">
        <f t="shared" si="1441"/>
        <v>0</v>
      </c>
      <c r="AV1967" s="22">
        <f t="shared" si="1442"/>
        <v>1336619624.066539</v>
      </c>
      <c r="AW1967" s="31">
        <f t="shared" si="1455"/>
        <v>6426642146.1520243</v>
      </c>
    </row>
    <row r="1968" spans="1:53" s="21" customFormat="1" x14ac:dyDescent="0.25">
      <c r="A1968">
        <f t="shared" si="1463"/>
        <v>631</v>
      </c>
      <c r="B1968" t="s">
        <v>8</v>
      </c>
      <c r="C1968" s="27">
        <f t="shared" si="1420"/>
        <v>0</v>
      </c>
      <c r="D1968" s="27">
        <f t="shared" si="1443"/>
        <v>0</v>
      </c>
      <c r="E1968" s="27" t="b">
        <f t="shared" si="1419"/>
        <v>1</v>
      </c>
      <c r="F1968" s="29">
        <f t="shared" si="1421"/>
        <v>0</v>
      </c>
      <c r="G1968" s="27">
        <f t="shared" si="1444"/>
        <v>0</v>
      </c>
      <c r="H1968" s="22">
        <f t="shared" si="1422"/>
        <v>23192219096.09269</v>
      </c>
      <c r="I1968" s="23">
        <f t="shared" si="1423"/>
        <v>132580106.5049091</v>
      </c>
      <c r="J1968" s="23">
        <f t="shared" si="1424"/>
        <v>1086</v>
      </c>
      <c r="K1968" s="19">
        <f t="shared" si="1445"/>
        <v>225.0831931027827</v>
      </c>
      <c r="L1968" s="16">
        <f t="shared" si="1425"/>
        <v>159.973359895258</v>
      </c>
      <c r="M1968" s="23">
        <f>M1967-IF($B1968="B",(Percent_Rent_In_Elsies*2.49%/12 * H1967)/K1967,0)+IF($B1968="D",N1968,0)+IF(B1968="D",AK1967)+IF(B1968="C",F1967*90%)-(Y1968-Y1967)-IF($B1968="A",Q1967/K1967) + IF($B1968="A",Q1967/K1967)</f>
        <v>-37635342.191139698</v>
      </c>
      <c r="N1968" s="23">
        <f t="shared" si="1426"/>
        <v>0</v>
      </c>
      <c r="O1968" s="22">
        <f t="shared" si="1427"/>
        <v>0</v>
      </c>
      <c r="P1968" s="22">
        <f t="shared" si="1458"/>
        <v>0</v>
      </c>
      <c r="Q1968" s="22">
        <f t="shared" si="1459"/>
        <v>0</v>
      </c>
      <c r="R1968" s="22">
        <f t="shared" si="1428"/>
        <v>283553300.02934974</v>
      </c>
      <c r="S1968" s="16">
        <f t="shared" si="1418"/>
        <v>23590124.792468507</v>
      </c>
      <c r="T1968" s="15">
        <f t="shared" si="1429"/>
        <v>0</v>
      </c>
      <c r="U1968" s="23">
        <f t="shared" si="1446"/>
        <v>1259771.0936130211</v>
      </c>
      <c r="V1968" s="23">
        <f t="shared" si="1447"/>
        <v>104806.24739021486</v>
      </c>
      <c r="W1968" s="23">
        <f t="shared" si="1460"/>
        <v>0</v>
      </c>
      <c r="X1968" s="23">
        <f t="shared" si="1448"/>
        <v>33283066.147381444</v>
      </c>
      <c r="Y1968" s="23">
        <f t="shared" si="1430"/>
        <v>13825559.361691331</v>
      </c>
      <c r="Z1968" s="3">
        <f t="shared" si="1431"/>
        <v>0</v>
      </c>
      <c r="AA1968" s="23">
        <f t="shared" si="1432"/>
        <v>59248415.615292288</v>
      </c>
      <c r="AB1968" s="26">
        <f t="shared" si="1449"/>
        <v>70086276.274228603</v>
      </c>
      <c r="AC1968" s="23">
        <f t="shared" si="1450"/>
        <v>74889487.274228647</v>
      </c>
      <c r="AD1968" s="23">
        <f t="shared" si="1456"/>
        <v>4803211</v>
      </c>
      <c r="AE1968" s="24">
        <f t="shared" si="1417"/>
        <v>70086276.274228647</v>
      </c>
      <c r="AF1968" s="3">
        <f t="shared" si="1451"/>
        <v>1E-4</v>
      </c>
      <c r="AG1968" s="2">
        <f t="shared" si="1433"/>
        <v>0</v>
      </c>
      <c r="AH1968" s="2">
        <f t="shared" si="1434"/>
        <v>132.36382543907916</v>
      </c>
      <c r="AI1968" s="23">
        <f t="shared" si="1457"/>
        <v>9525587552.1219654</v>
      </c>
      <c r="AJ1968" s="23">
        <f t="shared" si="1435"/>
        <v>6219.922423797766</v>
      </c>
      <c r="AK1968" s="23">
        <f t="shared" si="1436"/>
        <v>59838.750730123313</v>
      </c>
      <c r="AL1968" s="23">
        <f t="shared" si="1461"/>
        <v>0</v>
      </c>
      <c r="AM1968" s="23">
        <f t="shared" si="1462"/>
        <v>0</v>
      </c>
      <c r="AN1968" s="16">
        <f t="shared" si="1452"/>
        <v>0</v>
      </c>
      <c r="AO1968" s="23">
        <f t="shared" si="1453"/>
        <v>0</v>
      </c>
      <c r="AP1968" s="22">
        <f t="shared" si="1454"/>
        <v>0</v>
      </c>
      <c r="AQ1968" s="30">
        <f t="shared" si="1437"/>
        <v>9476141394.5704021</v>
      </c>
      <c r="AR1968" s="28">
        <f t="shared" si="1438"/>
        <v>4582541507.2394114</v>
      </c>
      <c r="AS1968" s="25">
        <f t="shared" si="1439"/>
        <v>200337590.02425668</v>
      </c>
      <c r="AT1968" s="32">
        <f t="shared" si="1440"/>
        <v>0</v>
      </c>
      <c r="AU1968" s="23">
        <f t="shared" si="1441"/>
        <v>0</v>
      </c>
      <c r="AV1968" s="22">
        <f t="shared" si="1442"/>
        <v>1336619624.066539</v>
      </c>
      <c r="AW1968" s="31">
        <f t="shared" si="1455"/>
        <v>6426642146.1520252</v>
      </c>
      <c r="AX1968"/>
      <c r="AY1968"/>
      <c r="AZ1968"/>
      <c r="BA1968"/>
    </row>
    <row r="1969" spans="1:53" s="21" customFormat="1" x14ac:dyDescent="0.25">
      <c r="A1969" s="21">
        <f t="shared" si="1463"/>
        <v>631</v>
      </c>
      <c r="B1969" s="21" t="s">
        <v>9</v>
      </c>
      <c r="C1969" s="27">
        <f t="shared" si="1420"/>
        <v>0</v>
      </c>
      <c r="D1969" s="27">
        <f t="shared" si="1443"/>
        <v>0</v>
      </c>
      <c r="E1969" s="27" t="b">
        <f t="shared" si="1419"/>
        <v>1</v>
      </c>
      <c r="F1969" s="29">
        <f t="shared" si="1421"/>
        <v>0</v>
      </c>
      <c r="G1969" s="27">
        <f t="shared" si="1444"/>
        <v>0</v>
      </c>
      <c r="H1969" s="22">
        <f t="shared" si="1422"/>
        <v>23192219096.09269</v>
      </c>
      <c r="I1969" s="23">
        <f t="shared" si="1423"/>
        <v>132580106.5049091</v>
      </c>
      <c r="J1969" s="23">
        <f t="shared" si="1424"/>
        <v>1086</v>
      </c>
      <c r="K1969" s="19">
        <f t="shared" si="1445"/>
        <v>225.0831931027827</v>
      </c>
      <c r="L1969" s="16">
        <f t="shared" si="1425"/>
        <v>159.973359895258</v>
      </c>
      <c r="M1969" s="23">
        <f>M1968-IF($B1969="B",(Percent_Rent_In_Elsies*2.49%/12 * H1968)/K1968,0)+IF($B1969="D",N1969,0)+IF(B1969="D",AK1968)+IF(B1969="C",F1968*90%)-(Y1969-Y1968)-IF($B1969="A",Q1968/K1968) + IF($B1969="A",Q1968/K1968)</f>
        <v>-37575503.440409578</v>
      </c>
      <c r="N1969" s="23">
        <f t="shared" si="1426"/>
        <v>0</v>
      </c>
      <c r="O1969" s="22">
        <f t="shared" si="1427"/>
        <v>16481645.48051089</v>
      </c>
      <c r="P1969" s="22">
        <f t="shared" si="1458"/>
        <v>0</v>
      </c>
      <c r="Q1969" s="22">
        <f t="shared" si="1459"/>
        <v>0</v>
      </c>
      <c r="R1969" s="22">
        <f t="shared" si="1428"/>
        <v>283553300.02934974</v>
      </c>
      <c r="S1969" s="16">
        <f t="shared" si="1418"/>
        <v>0</v>
      </c>
      <c r="T1969" s="15">
        <f t="shared" si="1429"/>
        <v>7108479.3119576164</v>
      </c>
      <c r="U1969" s="23">
        <f t="shared" si="1446"/>
        <v>1259771.0936130211</v>
      </c>
      <c r="V1969" s="23">
        <f t="shared" si="1447"/>
        <v>0</v>
      </c>
      <c r="W1969" s="23">
        <f t="shared" si="1460"/>
        <v>104806.24739021486</v>
      </c>
      <c r="X1969" s="23">
        <f t="shared" si="1448"/>
        <v>33283066.147381444</v>
      </c>
      <c r="Y1969" s="23">
        <f t="shared" si="1430"/>
        <v>13825559.361691331</v>
      </c>
      <c r="Z1969" s="3">
        <f t="shared" si="1431"/>
        <v>0</v>
      </c>
      <c r="AA1969" s="23">
        <f t="shared" si="1432"/>
        <v>59188576.864562169</v>
      </c>
      <c r="AB1969" s="26">
        <f t="shared" si="1449"/>
        <v>70086276.274228603</v>
      </c>
      <c r="AC1969" s="23">
        <f t="shared" si="1450"/>
        <v>74889487.274228647</v>
      </c>
      <c r="AD1969" s="23">
        <f t="shared" si="1456"/>
        <v>4803211</v>
      </c>
      <c r="AE1969" s="24">
        <f t="shared" si="1417"/>
        <v>70086276.274228647</v>
      </c>
      <c r="AF1969" s="3">
        <f t="shared" si="1451"/>
        <v>0</v>
      </c>
      <c r="AG1969" s="2">
        <f t="shared" si="1433"/>
        <v>0</v>
      </c>
      <c r="AH1969" s="2">
        <f t="shared" si="1434"/>
        <v>132.36382543907916</v>
      </c>
      <c r="AI1969" s="23">
        <f t="shared" si="1457"/>
        <v>9515967054.2036686</v>
      </c>
      <c r="AJ1969" s="23">
        <f t="shared" si="1435"/>
        <v>6219.922423797766</v>
      </c>
      <c r="AK1969" s="23">
        <f t="shared" si="1436"/>
        <v>0</v>
      </c>
      <c r="AL1969" s="23">
        <f t="shared" si="1461"/>
        <v>0</v>
      </c>
      <c r="AM1969" s="23">
        <f t="shared" si="1462"/>
        <v>0</v>
      </c>
      <c r="AN1969" s="16">
        <f t="shared" si="1452"/>
        <v>0</v>
      </c>
      <c r="AO1969" s="23">
        <f t="shared" si="1453"/>
        <v>0</v>
      </c>
      <c r="AP1969" s="22">
        <f t="shared" si="1454"/>
        <v>0</v>
      </c>
      <c r="AQ1969" s="30">
        <f t="shared" si="1437"/>
        <v>9476141394.5704021</v>
      </c>
      <c r="AR1969" s="28">
        <f t="shared" si="1438"/>
        <v>4582541507.2394114</v>
      </c>
      <c r="AS1969" s="25">
        <f t="shared" si="1439"/>
        <v>200337590.02425668</v>
      </c>
      <c r="AT1969" s="32">
        <f t="shared" si="1440"/>
        <v>0</v>
      </c>
      <c r="AU1969" s="23">
        <f t="shared" si="1441"/>
        <v>0</v>
      </c>
      <c r="AV1969" s="22">
        <f t="shared" si="1442"/>
        <v>1336619624.066539</v>
      </c>
      <c r="AW1969" s="31">
        <f t="shared" si="1455"/>
        <v>6426642146.1520252</v>
      </c>
    </row>
    <row r="1970" spans="1:53" x14ac:dyDescent="0.25">
      <c r="A1970" s="21">
        <f t="shared" si="1463"/>
        <v>631</v>
      </c>
      <c r="B1970" s="21" t="s">
        <v>28</v>
      </c>
      <c r="C1970" s="27">
        <f t="shared" si="1420"/>
        <v>0</v>
      </c>
      <c r="D1970" s="27">
        <f t="shared" si="1443"/>
        <v>0</v>
      </c>
      <c r="E1970" s="27" t="b">
        <f t="shared" si="1419"/>
        <v>1</v>
      </c>
      <c r="F1970" s="29">
        <f t="shared" si="1421"/>
        <v>0</v>
      </c>
      <c r="G1970" s="27">
        <f t="shared" si="1444"/>
        <v>0</v>
      </c>
      <c r="H1970" s="22">
        <f t="shared" si="1422"/>
        <v>23192219096.09269</v>
      </c>
      <c r="I1970" s="23">
        <f t="shared" si="1423"/>
        <v>132580106.5049091</v>
      </c>
      <c r="J1970" s="23">
        <f t="shared" si="1424"/>
        <v>1086</v>
      </c>
      <c r="K1970" s="19">
        <f t="shared" si="1445"/>
        <v>225.0831931027827</v>
      </c>
      <c r="L1970" s="16">
        <f t="shared" si="1425"/>
        <v>159.973359895258</v>
      </c>
      <c r="M1970" s="23">
        <f>M1969-IF($B1970="B",(Percent_Rent_In_Elsies*2.49%/12 * H1969)/K1969,0)+IF($B1970="D",N1970,0)+IF(B1970="D",AK1969)+IF(B1970="C",F1969*90%)-(Y1970-Y1969)-IF($B1970="A",Q1969/K1969) + IF($B1970="A",Q1969/K1969)</f>
        <v>-37575503.440409578</v>
      </c>
      <c r="N1970" s="23">
        <f t="shared" si="1426"/>
        <v>0</v>
      </c>
      <c r="O1970" s="22">
        <f t="shared" si="1427"/>
        <v>0</v>
      </c>
      <c r="P1970" s="22">
        <f t="shared" si="1458"/>
        <v>16481645.48051089</v>
      </c>
      <c r="Q1970" s="22">
        <f t="shared" si="1459"/>
        <v>0</v>
      </c>
      <c r="R1970" s="22">
        <f t="shared" si="1428"/>
        <v>283553300.02934974</v>
      </c>
      <c r="S1970" s="16">
        <f t="shared" si="1418"/>
        <v>0</v>
      </c>
      <c r="T1970" s="15">
        <f t="shared" si="1429"/>
        <v>0</v>
      </c>
      <c r="U1970" s="23">
        <f t="shared" si="1446"/>
        <v>1259771.0936130211</v>
      </c>
      <c r="V1970" s="23">
        <f t="shared" si="1447"/>
        <v>0</v>
      </c>
      <c r="W1970" s="23">
        <f t="shared" si="1460"/>
        <v>0</v>
      </c>
      <c r="X1970" s="23">
        <f t="shared" si="1448"/>
        <v>33283066.147381444</v>
      </c>
      <c r="Y1970" s="23">
        <f t="shared" si="1430"/>
        <v>13825559.361691331</v>
      </c>
      <c r="Z1970" s="3">
        <f t="shared" si="1431"/>
        <v>5240.3123695107433</v>
      </c>
      <c r="AA1970" s="23">
        <f t="shared" si="1432"/>
        <v>59267181.550104827</v>
      </c>
      <c r="AB1970" s="26">
        <f t="shared" si="1449"/>
        <v>70086276.274228603</v>
      </c>
      <c r="AC1970" s="23">
        <f t="shared" si="1450"/>
        <v>74889487.274228647</v>
      </c>
      <c r="AD1970" s="23">
        <f t="shared" si="1456"/>
        <v>4803211</v>
      </c>
      <c r="AE1970" s="24">
        <f t="shared" si="1417"/>
        <v>70086276.274228647</v>
      </c>
      <c r="AF1970" s="3">
        <f t="shared" si="1451"/>
        <v>0</v>
      </c>
      <c r="AG1970" s="2">
        <f t="shared" si="1433"/>
        <v>628837484.34128916</v>
      </c>
      <c r="AH1970" s="2">
        <f t="shared" si="1434"/>
        <v>132.36382543907916</v>
      </c>
      <c r="AI1970" s="23">
        <f t="shared" si="1457"/>
        <v>9528604621.0713692</v>
      </c>
      <c r="AJ1970" s="23">
        <f t="shared" si="1435"/>
        <v>6219.922423797766</v>
      </c>
      <c r="AK1970" s="23">
        <f t="shared" si="1436"/>
        <v>0</v>
      </c>
      <c r="AL1970" s="23">
        <f t="shared" si="1461"/>
        <v>0</v>
      </c>
      <c r="AM1970" s="23">
        <f t="shared" si="1462"/>
        <v>0</v>
      </c>
      <c r="AN1970" s="16">
        <f t="shared" si="1452"/>
        <v>0</v>
      </c>
      <c r="AO1970" s="23">
        <f t="shared" si="1453"/>
        <v>0</v>
      </c>
      <c r="AP1970" s="22">
        <f t="shared" si="1454"/>
        <v>0</v>
      </c>
      <c r="AQ1970" s="30">
        <f t="shared" si="1437"/>
        <v>9476141394.5704021</v>
      </c>
      <c r="AR1970" s="28">
        <f t="shared" si="1438"/>
        <v>4582541507.2394114</v>
      </c>
      <c r="AS1970" s="25">
        <f t="shared" si="1439"/>
        <v>200337590.02425668</v>
      </c>
      <c r="AT1970" s="32">
        <f t="shared" si="1440"/>
        <v>10480.624739021487</v>
      </c>
      <c r="AU1970" s="23">
        <f t="shared" si="1441"/>
        <v>10480.624739021487</v>
      </c>
      <c r="AV1970" s="22">
        <f t="shared" si="1442"/>
        <v>1343728103.3784966</v>
      </c>
      <c r="AW1970" s="31">
        <f t="shared" si="1455"/>
        <v>6426642146.1520252</v>
      </c>
      <c r="AX1970" s="21"/>
      <c r="AY1970" s="21"/>
      <c r="AZ1970" s="21"/>
      <c r="BA1970" s="21"/>
    </row>
    <row r="1971" spans="1:53" x14ac:dyDescent="0.25">
      <c r="A1971">
        <f t="shared" si="1463"/>
        <v>632</v>
      </c>
      <c r="B1971" t="s">
        <v>6</v>
      </c>
      <c r="C1971" s="27">
        <f t="shared" si="1420"/>
        <v>0</v>
      </c>
      <c r="D1971" s="27">
        <f t="shared" si="1443"/>
        <v>0</v>
      </c>
      <c r="E1971" s="27" t="b">
        <f t="shared" si="1419"/>
        <v>1</v>
      </c>
      <c r="F1971" s="29">
        <f t="shared" si="1421"/>
        <v>0</v>
      </c>
      <c r="G1971" s="27">
        <f t="shared" si="1444"/>
        <v>0</v>
      </c>
      <c r="H1971" s="22">
        <f t="shared" si="1422"/>
        <v>23230872794.586178</v>
      </c>
      <c r="I1971" s="23">
        <f t="shared" si="1423"/>
        <v>132580106.5049091</v>
      </c>
      <c r="J1971" s="23">
        <f t="shared" si="1424"/>
        <v>1086</v>
      </c>
      <c r="K1971" s="19">
        <f t="shared" si="1445"/>
        <v>225.0831931027827</v>
      </c>
      <c r="L1971" s="16">
        <f t="shared" si="1425"/>
        <v>160.23998216175011</v>
      </c>
      <c r="M1971" s="23">
        <f>M1970-IF($B1971="B",(Percent_Rent_In_Elsies*2.49%/12 * H1970)/K1970,0)+IF($B1971="D",N1971,0)+IF(B1971="D",AK1970)+IF(B1971="C",F1970*90%)-(Y1971-Y1970)-IF($B1971="A",Q1970/K1970) + IF($B1971="A",Q1970/K1970)</f>
        <v>-37575503.440409578</v>
      </c>
      <c r="N1971" s="23">
        <f t="shared" si="1426"/>
        <v>0</v>
      </c>
      <c r="O1971" s="22">
        <f t="shared" si="1427"/>
        <v>0</v>
      </c>
      <c r="P1971" s="22">
        <f t="shared" si="1458"/>
        <v>0</v>
      </c>
      <c r="Q1971" s="22">
        <f t="shared" si="1459"/>
        <v>0</v>
      </c>
      <c r="R1971" s="22">
        <f t="shared" si="1428"/>
        <v>283553300.02934974</v>
      </c>
      <c r="S1971" s="16">
        <f t="shared" si="1418"/>
        <v>0</v>
      </c>
      <c r="T1971" s="15">
        <f t="shared" si="1429"/>
        <v>0</v>
      </c>
      <c r="U1971" s="23">
        <f t="shared" si="1446"/>
        <v>1259771.0936130211</v>
      </c>
      <c r="V1971" s="23">
        <f t="shared" si="1447"/>
        <v>0</v>
      </c>
      <c r="W1971" s="23">
        <f t="shared" si="1460"/>
        <v>0</v>
      </c>
      <c r="X1971" s="23">
        <f t="shared" si="1448"/>
        <v>33309267.709228996</v>
      </c>
      <c r="Y1971" s="23">
        <f t="shared" si="1430"/>
        <v>13825559.361691331</v>
      </c>
      <c r="Z1971" s="3">
        <f t="shared" si="1431"/>
        <v>0</v>
      </c>
      <c r="AA1971" s="23">
        <f t="shared" si="1432"/>
        <v>59267181.550104827</v>
      </c>
      <c r="AB1971" s="26">
        <f t="shared" si="1449"/>
        <v>70086276.274228603</v>
      </c>
      <c r="AC1971" s="23">
        <f t="shared" si="1450"/>
        <v>74889487.274228647</v>
      </c>
      <c r="AD1971" s="23">
        <f t="shared" si="1456"/>
        <v>4803211</v>
      </c>
      <c r="AE1971" s="24">
        <f t="shared" ref="AE1971:AE2034" si="1464">AC1971-AD1971</f>
        <v>70086276.274228647</v>
      </c>
      <c r="AF1971" s="3">
        <f t="shared" si="1451"/>
        <v>0</v>
      </c>
      <c r="AG1971" s="2">
        <f t="shared" si="1433"/>
        <v>0</v>
      </c>
      <c r="AH1971" s="2">
        <f t="shared" si="1434"/>
        <v>132.58443181481096</v>
      </c>
      <c r="AI1971" s="23">
        <f t="shared" si="1457"/>
        <v>9528604621.0713692</v>
      </c>
      <c r="AJ1971" s="23">
        <f t="shared" si="1435"/>
        <v>6219.922423797766</v>
      </c>
      <c r="AK1971" s="23">
        <f t="shared" si="1436"/>
        <v>0</v>
      </c>
      <c r="AL1971" s="23">
        <f t="shared" si="1461"/>
        <v>0</v>
      </c>
      <c r="AM1971" s="23">
        <f t="shared" si="1462"/>
        <v>0</v>
      </c>
      <c r="AN1971" s="16">
        <f t="shared" si="1452"/>
        <v>0</v>
      </c>
      <c r="AO1971" s="23">
        <f t="shared" si="1453"/>
        <v>0</v>
      </c>
      <c r="AP1971" s="22">
        <f t="shared" si="1454"/>
        <v>0</v>
      </c>
      <c r="AQ1971" s="30">
        <f t="shared" si="1437"/>
        <v>9476141394.5704021</v>
      </c>
      <c r="AR1971" s="28">
        <f t="shared" si="1438"/>
        <v>4582541507.2394114</v>
      </c>
      <c r="AS1971" s="25">
        <f t="shared" si="1439"/>
        <v>200337590.02425668</v>
      </c>
      <c r="AT1971" s="32">
        <f t="shared" si="1440"/>
        <v>0</v>
      </c>
      <c r="AU1971" s="23">
        <f t="shared" si="1441"/>
        <v>0</v>
      </c>
      <c r="AV1971" s="22">
        <f t="shared" si="1442"/>
        <v>1343728103.3784966</v>
      </c>
      <c r="AW1971" s="31">
        <f t="shared" si="1455"/>
        <v>6410160500.6715136</v>
      </c>
    </row>
    <row r="1972" spans="1:53" x14ac:dyDescent="0.25">
      <c r="A1972">
        <f t="shared" si="1463"/>
        <v>632</v>
      </c>
      <c r="B1972" t="s">
        <v>7</v>
      </c>
      <c r="C1972" s="27">
        <f t="shared" si="1420"/>
        <v>0</v>
      </c>
      <c r="D1972" s="27">
        <f t="shared" si="1443"/>
        <v>0</v>
      </c>
      <c r="E1972" s="27" t="b">
        <f t="shared" si="1419"/>
        <v>1</v>
      </c>
      <c r="F1972" s="29">
        <f t="shared" si="1421"/>
        <v>0</v>
      </c>
      <c r="G1972" s="27">
        <f t="shared" si="1444"/>
        <v>0</v>
      </c>
      <c r="H1972" s="22">
        <f t="shared" si="1422"/>
        <v>23230872794.586178</v>
      </c>
      <c r="I1972" s="23">
        <f t="shared" si="1423"/>
        <v>132580106.5049091</v>
      </c>
      <c r="J1972" s="23">
        <f t="shared" si="1424"/>
        <v>1086</v>
      </c>
      <c r="K1972" s="19">
        <f t="shared" si="1445"/>
        <v>225.0831931027827</v>
      </c>
      <c r="L1972" s="16">
        <f t="shared" si="1425"/>
        <v>160.23998216175011</v>
      </c>
      <c r="M1972" s="23">
        <f>M1971-IF($B1972="B",(Percent_Rent_In_Elsies*2.49%/12 * H1971)/K1971,0)+IF($B1972="D",N1972,0)+IF(B1972="D",AK1971)+IF(B1972="C",F1971*90%)-(Y1972-Y1971)-IF($B1972="A",Q1971/K1971) + IF($B1972="A",Q1971/K1971)</f>
        <v>-37682583.983350769</v>
      </c>
      <c r="N1972" s="23">
        <f t="shared" si="1426"/>
        <v>0</v>
      </c>
      <c r="O1972" s="22">
        <f t="shared" si="1427"/>
        <v>0</v>
      </c>
      <c r="P1972" s="22">
        <f t="shared" si="1458"/>
        <v>0</v>
      </c>
      <c r="Q1972" s="22">
        <f t="shared" si="1459"/>
        <v>0</v>
      </c>
      <c r="R1972" s="22">
        <f t="shared" si="1428"/>
        <v>259923858.36023727</v>
      </c>
      <c r="S1972" s="16">
        <f t="shared" si="1418"/>
        <v>23629441.669112477</v>
      </c>
      <c r="T1972" s="15">
        <f t="shared" si="1429"/>
        <v>0</v>
      </c>
      <c r="U1972" s="23">
        <f t="shared" si="1446"/>
        <v>1154790.1691452693</v>
      </c>
      <c r="V1972" s="23">
        <f t="shared" si="1447"/>
        <v>104980.92446775176</v>
      </c>
      <c r="W1972" s="23">
        <f t="shared" si="1460"/>
        <v>0</v>
      </c>
      <c r="X1972" s="23">
        <f t="shared" si="1448"/>
        <v>33309267.709228996</v>
      </c>
      <c r="Y1972" s="23">
        <f t="shared" si="1430"/>
        <v>13825559.361691331</v>
      </c>
      <c r="Z1972" s="3">
        <f t="shared" si="1431"/>
        <v>0</v>
      </c>
      <c r="AA1972" s="23">
        <f t="shared" si="1432"/>
        <v>59267181.550104827</v>
      </c>
      <c r="AB1972" s="26">
        <f t="shared" si="1449"/>
        <v>70086276.274228603</v>
      </c>
      <c r="AC1972" s="23">
        <f t="shared" si="1450"/>
        <v>74889487.274228647</v>
      </c>
      <c r="AD1972" s="23">
        <f t="shared" si="1456"/>
        <v>4803211</v>
      </c>
      <c r="AE1972" s="24">
        <f t="shared" si="1464"/>
        <v>70086276.274228647</v>
      </c>
      <c r="AF1972" s="3">
        <f t="shared" si="1451"/>
        <v>0</v>
      </c>
      <c r="AG1972" s="2">
        <f t="shared" si="1433"/>
        <v>0</v>
      </c>
      <c r="AH1972" s="2">
        <f t="shared" si="1434"/>
        <v>132.58443181481096</v>
      </c>
      <c r="AI1972" s="23">
        <f t="shared" si="1457"/>
        <v>9528604621.0713692</v>
      </c>
      <c r="AJ1972" s="23">
        <f t="shared" si="1435"/>
        <v>6219.922423797766</v>
      </c>
      <c r="AK1972" s="23">
        <f t="shared" si="1436"/>
        <v>0</v>
      </c>
      <c r="AL1972" s="23">
        <f t="shared" si="1461"/>
        <v>3017068.9494037628</v>
      </c>
      <c r="AM1972" s="23">
        <f t="shared" si="1462"/>
        <v>2814890221.8810649</v>
      </c>
      <c r="AN1972" s="16">
        <f t="shared" si="1452"/>
        <v>0</v>
      </c>
      <c r="AO1972" s="23">
        <f t="shared" si="1453"/>
        <v>107080.54294119212</v>
      </c>
      <c r="AP1972" s="22">
        <f t="shared" si="1454"/>
        <v>24102030.524383161</v>
      </c>
      <c r="AQ1972" s="30">
        <f t="shared" si="1437"/>
        <v>9524140588.3597107</v>
      </c>
      <c r="AR1972" s="28">
        <f t="shared" si="1438"/>
        <v>4606438670.5043373</v>
      </c>
      <c r="AS1972" s="25">
        <f t="shared" si="1439"/>
        <v>200337590.02425668</v>
      </c>
      <c r="AT1972" s="32">
        <f t="shared" si="1440"/>
        <v>0</v>
      </c>
      <c r="AU1972" s="23">
        <f t="shared" si="1441"/>
        <v>0</v>
      </c>
      <c r="AV1972" s="22">
        <f t="shared" si="1442"/>
        <v>1343728103.3784966</v>
      </c>
      <c r="AW1972" s="31">
        <f t="shared" si="1455"/>
        <v>6458159694.460824</v>
      </c>
    </row>
    <row r="1973" spans="1:53" s="21" customFormat="1" x14ac:dyDescent="0.25">
      <c r="A1973">
        <f t="shared" si="1463"/>
        <v>632</v>
      </c>
      <c r="B1973" t="s">
        <v>8</v>
      </c>
      <c r="C1973" s="27">
        <f t="shared" si="1420"/>
        <v>0</v>
      </c>
      <c r="D1973" s="27">
        <f t="shared" si="1443"/>
        <v>0</v>
      </c>
      <c r="E1973" s="27" t="b">
        <f t="shared" si="1419"/>
        <v>1</v>
      </c>
      <c r="F1973" s="29">
        <f t="shared" si="1421"/>
        <v>0</v>
      </c>
      <c r="G1973" s="27">
        <f t="shared" si="1444"/>
        <v>0</v>
      </c>
      <c r="H1973" s="22">
        <f t="shared" si="1422"/>
        <v>23230872794.586178</v>
      </c>
      <c r="I1973" s="23">
        <f t="shared" si="1423"/>
        <v>132580106.5049091</v>
      </c>
      <c r="J1973" s="23">
        <f t="shared" si="1424"/>
        <v>1086</v>
      </c>
      <c r="K1973" s="19">
        <f t="shared" si="1445"/>
        <v>225.0831931027827</v>
      </c>
      <c r="L1973" s="16">
        <f t="shared" si="1425"/>
        <v>160.23998216175011</v>
      </c>
      <c r="M1973" s="23">
        <f>M1972-IF($B1973="B",(Percent_Rent_In_Elsies*2.49%/12 * H1972)/K1972,0)+IF($B1973="D",N1973,0)+IF(B1973="D",AK1972)+IF(B1973="C",F1972*90%)-(Y1973-Y1972)-IF($B1973="A",Q1972/K1972) + IF($B1973="A",Q1972/K1972)</f>
        <v>-37682583.983350769</v>
      </c>
      <c r="N1973" s="23">
        <f t="shared" si="1426"/>
        <v>0</v>
      </c>
      <c r="O1973" s="22">
        <f t="shared" si="1427"/>
        <v>0</v>
      </c>
      <c r="P1973" s="22">
        <f t="shared" si="1458"/>
        <v>0</v>
      </c>
      <c r="Q1973" s="22">
        <f t="shared" si="1459"/>
        <v>0</v>
      </c>
      <c r="R1973" s="22">
        <f t="shared" si="1428"/>
        <v>284025888.88462043</v>
      </c>
      <c r="S1973" s="16">
        <f t="shared" si="1418"/>
        <v>23629441.669112477</v>
      </c>
      <c r="T1973" s="15">
        <f t="shared" si="1429"/>
        <v>0</v>
      </c>
      <c r="U1973" s="23">
        <f t="shared" si="1446"/>
        <v>1261870.7120864615</v>
      </c>
      <c r="V1973" s="23">
        <f t="shared" si="1447"/>
        <v>104980.92446775176</v>
      </c>
      <c r="W1973" s="23">
        <f t="shared" si="1460"/>
        <v>0</v>
      </c>
      <c r="X1973" s="23">
        <f t="shared" si="1448"/>
        <v>33309267.709228996</v>
      </c>
      <c r="Y1973" s="23">
        <f t="shared" si="1430"/>
        <v>13825559.361691331</v>
      </c>
      <c r="Z1973" s="3">
        <f t="shared" si="1431"/>
        <v>0</v>
      </c>
      <c r="AA1973" s="23">
        <f t="shared" si="1432"/>
        <v>59267181.550104827</v>
      </c>
      <c r="AB1973" s="26">
        <f t="shared" si="1449"/>
        <v>70086276.274228603</v>
      </c>
      <c r="AC1973" s="23">
        <f t="shared" si="1450"/>
        <v>74889487.274228647</v>
      </c>
      <c r="AD1973" s="23">
        <f t="shared" si="1456"/>
        <v>4803211</v>
      </c>
      <c r="AE1973" s="24">
        <f t="shared" si="1464"/>
        <v>70086276.274228647</v>
      </c>
      <c r="AF1973" s="3">
        <f t="shared" si="1451"/>
        <v>1E-4</v>
      </c>
      <c r="AG1973" s="2">
        <f t="shared" si="1433"/>
        <v>0</v>
      </c>
      <c r="AH1973" s="2">
        <f t="shared" si="1434"/>
        <v>132.58443181481096</v>
      </c>
      <c r="AI1973" s="23">
        <f t="shared" si="1457"/>
        <v>9528604621.0713692</v>
      </c>
      <c r="AJ1973" s="23">
        <f t="shared" si="1435"/>
        <v>6219.922423797766</v>
      </c>
      <c r="AK1973" s="23">
        <f t="shared" si="1436"/>
        <v>59838.987416801152</v>
      </c>
      <c r="AL1973" s="23">
        <f t="shared" si="1461"/>
        <v>0</v>
      </c>
      <c r="AM1973" s="23">
        <f t="shared" si="1462"/>
        <v>0</v>
      </c>
      <c r="AN1973" s="16">
        <f t="shared" si="1452"/>
        <v>0</v>
      </c>
      <c r="AO1973" s="23">
        <f t="shared" si="1453"/>
        <v>0</v>
      </c>
      <c r="AP1973" s="22">
        <f t="shared" si="1454"/>
        <v>0</v>
      </c>
      <c r="AQ1973" s="30">
        <f t="shared" si="1437"/>
        <v>9524140588.3597107</v>
      </c>
      <c r="AR1973" s="28">
        <f t="shared" si="1438"/>
        <v>4606438670.5043373</v>
      </c>
      <c r="AS1973" s="25">
        <f t="shared" si="1439"/>
        <v>200337590.02425668</v>
      </c>
      <c r="AT1973" s="32">
        <f t="shared" si="1440"/>
        <v>0</v>
      </c>
      <c r="AU1973" s="23">
        <f t="shared" si="1441"/>
        <v>0</v>
      </c>
      <c r="AV1973" s="22">
        <f t="shared" si="1442"/>
        <v>1343728103.3784966</v>
      </c>
      <c r="AW1973" s="31">
        <f t="shared" si="1455"/>
        <v>6458159694.460824</v>
      </c>
      <c r="AX1973"/>
      <c r="AY1973"/>
      <c r="AZ1973"/>
      <c r="BA1973"/>
    </row>
    <row r="1974" spans="1:53" s="21" customFormat="1" x14ac:dyDescent="0.25">
      <c r="A1974">
        <f t="shared" si="1463"/>
        <v>632</v>
      </c>
      <c r="B1974" t="s">
        <v>9</v>
      </c>
      <c r="C1974" s="27">
        <f t="shared" si="1420"/>
        <v>0</v>
      </c>
      <c r="D1974" s="27">
        <f t="shared" si="1443"/>
        <v>0</v>
      </c>
      <c r="E1974" s="27" t="b">
        <f t="shared" si="1419"/>
        <v>1</v>
      </c>
      <c r="F1974" s="29">
        <f t="shared" si="1421"/>
        <v>0</v>
      </c>
      <c r="G1974" s="27">
        <f t="shared" si="1444"/>
        <v>0</v>
      </c>
      <c r="H1974" s="22">
        <f t="shared" si="1422"/>
        <v>23230872794.586178</v>
      </c>
      <c r="I1974" s="23">
        <f t="shared" si="1423"/>
        <v>132580106.5049091</v>
      </c>
      <c r="J1974" s="23">
        <f t="shared" si="1424"/>
        <v>1086</v>
      </c>
      <c r="K1974" s="19">
        <f t="shared" si="1445"/>
        <v>225.0831931027827</v>
      </c>
      <c r="L1974" s="16">
        <f t="shared" si="1425"/>
        <v>160.23998216175011</v>
      </c>
      <c r="M1974" s="23">
        <f>M1973-IF($B1974="B",(Percent_Rent_In_Elsies*2.49%/12 * H1973)/K1973,0)+IF($B1974="D",N1974,0)+IF(B1974="D",AK1973)+IF(B1974="C",F1973*90%)-(Y1974-Y1973)-IF($B1974="A",Q1973/K1973) + IF($B1974="A",Q1973/K1973)</f>
        <v>-37622744.995933965</v>
      </c>
      <c r="N1974" s="23">
        <f t="shared" si="1426"/>
        <v>0</v>
      </c>
      <c r="O1974" s="22">
        <f t="shared" si="1427"/>
        <v>16509114.891038409</v>
      </c>
      <c r="P1974" s="22">
        <f t="shared" si="1458"/>
        <v>0</v>
      </c>
      <c r="Q1974" s="22">
        <f t="shared" si="1459"/>
        <v>0</v>
      </c>
      <c r="R1974" s="22">
        <f t="shared" si="1428"/>
        <v>284025888.88462043</v>
      </c>
      <c r="S1974" s="16">
        <f t="shared" si="1418"/>
        <v>0</v>
      </c>
      <c r="T1974" s="15">
        <f t="shared" si="1429"/>
        <v>7120326.7780740689</v>
      </c>
      <c r="U1974" s="23">
        <f t="shared" si="1446"/>
        <v>1261870.7120864615</v>
      </c>
      <c r="V1974" s="23">
        <f t="shared" si="1447"/>
        <v>0</v>
      </c>
      <c r="W1974" s="23">
        <f t="shared" si="1460"/>
        <v>104980.92446775176</v>
      </c>
      <c r="X1974" s="23">
        <f t="shared" si="1448"/>
        <v>33309267.709228996</v>
      </c>
      <c r="Y1974" s="23">
        <f t="shared" si="1430"/>
        <v>13825559.361691331</v>
      </c>
      <c r="Z1974" s="3">
        <f t="shared" si="1431"/>
        <v>0</v>
      </c>
      <c r="AA1974" s="23">
        <f t="shared" si="1432"/>
        <v>59207342.562688023</v>
      </c>
      <c r="AB1974" s="26">
        <f t="shared" si="1449"/>
        <v>70086276.274228603</v>
      </c>
      <c r="AC1974" s="23">
        <f t="shared" si="1450"/>
        <v>74889487.274228647</v>
      </c>
      <c r="AD1974" s="23">
        <f t="shared" si="1456"/>
        <v>4803211</v>
      </c>
      <c r="AE1974" s="24">
        <f t="shared" si="1464"/>
        <v>70086276.274228647</v>
      </c>
      <c r="AF1974" s="3">
        <f t="shared" si="1451"/>
        <v>0</v>
      </c>
      <c r="AG1974" s="2">
        <f t="shared" si="1433"/>
        <v>0</v>
      </c>
      <c r="AH1974" s="2">
        <f t="shared" si="1434"/>
        <v>132.58443181481096</v>
      </c>
      <c r="AI1974" s="23">
        <f t="shared" si="1457"/>
        <v>9518984085.1000748</v>
      </c>
      <c r="AJ1974" s="23">
        <f t="shared" si="1435"/>
        <v>6219.922423797766</v>
      </c>
      <c r="AK1974" s="23">
        <f t="shared" si="1436"/>
        <v>0</v>
      </c>
      <c r="AL1974" s="23">
        <f t="shared" si="1461"/>
        <v>0</v>
      </c>
      <c r="AM1974" s="23">
        <f t="shared" si="1462"/>
        <v>0</v>
      </c>
      <c r="AN1974" s="16">
        <f t="shared" si="1452"/>
        <v>0</v>
      </c>
      <c r="AO1974" s="23">
        <f t="shared" si="1453"/>
        <v>0</v>
      </c>
      <c r="AP1974" s="22">
        <f t="shared" si="1454"/>
        <v>0</v>
      </c>
      <c r="AQ1974" s="30">
        <f t="shared" si="1437"/>
        <v>9524140588.3597107</v>
      </c>
      <c r="AR1974" s="28">
        <f t="shared" si="1438"/>
        <v>4606438670.5043373</v>
      </c>
      <c r="AS1974" s="25">
        <f t="shared" si="1439"/>
        <v>200337590.02425668</v>
      </c>
      <c r="AT1974" s="32">
        <f t="shared" si="1440"/>
        <v>0</v>
      </c>
      <c r="AU1974" s="23">
        <f t="shared" si="1441"/>
        <v>0</v>
      </c>
      <c r="AV1974" s="22">
        <f t="shared" si="1442"/>
        <v>1343728103.3784966</v>
      </c>
      <c r="AW1974" s="31">
        <f t="shared" si="1455"/>
        <v>6458159694.460824</v>
      </c>
      <c r="AX1974"/>
      <c r="AY1974"/>
      <c r="AZ1974"/>
      <c r="BA1974"/>
    </row>
    <row r="1975" spans="1:53" x14ac:dyDescent="0.25">
      <c r="A1975" s="21">
        <f t="shared" si="1463"/>
        <v>632</v>
      </c>
      <c r="B1975" s="21" t="s">
        <v>28</v>
      </c>
      <c r="C1975" s="27">
        <f t="shared" si="1420"/>
        <v>0</v>
      </c>
      <c r="D1975" s="27">
        <f t="shared" si="1443"/>
        <v>0</v>
      </c>
      <c r="E1975" s="27" t="b">
        <f t="shared" si="1419"/>
        <v>1</v>
      </c>
      <c r="F1975" s="29">
        <f t="shared" si="1421"/>
        <v>0</v>
      </c>
      <c r="G1975" s="27">
        <f t="shared" si="1444"/>
        <v>0</v>
      </c>
      <c r="H1975" s="22">
        <f t="shared" si="1422"/>
        <v>23230872794.586178</v>
      </c>
      <c r="I1975" s="23">
        <f t="shared" si="1423"/>
        <v>132580106.5049091</v>
      </c>
      <c r="J1975" s="23">
        <f t="shared" si="1424"/>
        <v>1086</v>
      </c>
      <c r="K1975" s="19">
        <f t="shared" si="1445"/>
        <v>225.0831931027827</v>
      </c>
      <c r="L1975" s="16">
        <f t="shared" si="1425"/>
        <v>160.23998216175011</v>
      </c>
      <c r="M1975" s="23">
        <f>M1974-IF($B1975="B",(Percent_Rent_In_Elsies*2.49%/12 * H1974)/K1974,0)+IF($B1975="D",N1975,0)+IF(B1975="D",AK1974)+IF(B1975="C",F1974*90%)-(Y1975-Y1974)-IF($B1975="A",Q1974/K1974) + IF($B1975="A",Q1974/K1974)</f>
        <v>-37622744.995933965</v>
      </c>
      <c r="N1975" s="23">
        <f t="shared" si="1426"/>
        <v>0</v>
      </c>
      <c r="O1975" s="22">
        <f t="shared" si="1427"/>
        <v>0</v>
      </c>
      <c r="P1975" s="22">
        <f t="shared" si="1458"/>
        <v>16509114.891038409</v>
      </c>
      <c r="Q1975" s="22">
        <f t="shared" si="1459"/>
        <v>0</v>
      </c>
      <c r="R1975" s="22">
        <f t="shared" si="1428"/>
        <v>284025888.88462043</v>
      </c>
      <c r="S1975" s="16">
        <f t="shared" si="1418"/>
        <v>0</v>
      </c>
      <c r="T1975" s="15">
        <f t="shared" si="1429"/>
        <v>0</v>
      </c>
      <c r="U1975" s="23">
        <f t="shared" si="1446"/>
        <v>1261870.7120864615</v>
      </c>
      <c r="V1975" s="23">
        <f t="shared" si="1447"/>
        <v>0</v>
      </c>
      <c r="W1975" s="23">
        <f t="shared" si="1460"/>
        <v>0</v>
      </c>
      <c r="X1975" s="23">
        <f t="shared" si="1448"/>
        <v>33309267.709228996</v>
      </c>
      <c r="Y1975" s="23">
        <f t="shared" si="1430"/>
        <v>13825559.361691331</v>
      </c>
      <c r="Z1975" s="3">
        <f t="shared" si="1431"/>
        <v>5249.0462233875887</v>
      </c>
      <c r="AA1975" s="23">
        <f t="shared" si="1432"/>
        <v>59286078.256038837</v>
      </c>
      <c r="AB1975" s="26">
        <f t="shared" si="1449"/>
        <v>70086276.274228603</v>
      </c>
      <c r="AC1975" s="23">
        <f t="shared" si="1450"/>
        <v>74889487.274228647</v>
      </c>
      <c r="AD1975" s="23">
        <f t="shared" si="1456"/>
        <v>4803211</v>
      </c>
      <c r="AE1975" s="24">
        <f t="shared" si="1464"/>
        <v>70086276.274228647</v>
      </c>
      <c r="AF1975" s="3">
        <f t="shared" si="1451"/>
        <v>0</v>
      </c>
      <c r="AG1975" s="2">
        <f t="shared" si="1433"/>
        <v>629885546.80651069</v>
      </c>
      <c r="AH1975" s="2">
        <f t="shared" si="1434"/>
        <v>132.58443181481096</v>
      </c>
      <c r="AI1975" s="23">
        <f t="shared" si="1457"/>
        <v>9531642714.5790482</v>
      </c>
      <c r="AJ1975" s="23">
        <f t="shared" si="1435"/>
        <v>6219.922423797766</v>
      </c>
      <c r="AK1975" s="23">
        <f t="shared" si="1436"/>
        <v>0</v>
      </c>
      <c r="AL1975" s="23">
        <f t="shared" si="1461"/>
        <v>0</v>
      </c>
      <c r="AM1975" s="23">
        <f t="shared" si="1462"/>
        <v>0</v>
      </c>
      <c r="AN1975" s="16">
        <f t="shared" si="1452"/>
        <v>0</v>
      </c>
      <c r="AO1975" s="23">
        <f t="shared" si="1453"/>
        <v>0</v>
      </c>
      <c r="AP1975" s="22">
        <f t="shared" si="1454"/>
        <v>0</v>
      </c>
      <c r="AQ1975" s="30">
        <f t="shared" si="1437"/>
        <v>9524140588.3597107</v>
      </c>
      <c r="AR1975" s="28">
        <f t="shared" si="1438"/>
        <v>4606438670.5043373</v>
      </c>
      <c r="AS1975" s="25">
        <f t="shared" si="1439"/>
        <v>200337590.02425668</v>
      </c>
      <c r="AT1975" s="32">
        <f t="shared" si="1440"/>
        <v>10498.092446775177</v>
      </c>
      <c r="AU1975" s="23">
        <f t="shared" si="1441"/>
        <v>10498.092446775177</v>
      </c>
      <c r="AV1975" s="22">
        <f t="shared" si="1442"/>
        <v>1350848430.1565707</v>
      </c>
      <c r="AW1975" s="31">
        <f t="shared" si="1455"/>
        <v>6458159694.4608231</v>
      </c>
    </row>
    <row r="1976" spans="1:53" x14ac:dyDescent="0.25">
      <c r="A1976">
        <f t="shared" si="1463"/>
        <v>633</v>
      </c>
      <c r="B1976" t="s">
        <v>6</v>
      </c>
      <c r="C1976" s="27">
        <f t="shared" si="1420"/>
        <v>0</v>
      </c>
      <c r="D1976" s="27">
        <f t="shared" si="1443"/>
        <v>0</v>
      </c>
      <c r="E1976" s="27" t="b">
        <f t="shared" si="1419"/>
        <v>1</v>
      </c>
      <c r="F1976" s="29">
        <f t="shared" si="1421"/>
        <v>0</v>
      </c>
      <c r="G1976" s="27">
        <f t="shared" si="1444"/>
        <v>0</v>
      </c>
      <c r="H1976" s="22">
        <f t="shared" si="1422"/>
        <v>23269590915.910488</v>
      </c>
      <c r="I1976" s="23">
        <f t="shared" si="1423"/>
        <v>132580106.5049091</v>
      </c>
      <c r="J1976" s="23">
        <f t="shared" si="1424"/>
        <v>1086</v>
      </c>
      <c r="K1976" s="19">
        <f t="shared" si="1445"/>
        <v>225.0831931027827</v>
      </c>
      <c r="L1976" s="16">
        <f t="shared" si="1425"/>
        <v>160.50704879868636</v>
      </c>
      <c r="M1976" s="23">
        <f>M1975-IF($B1976="B",(Percent_Rent_In_Elsies*2.49%/12 * H1975)/K1975,0)+IF($B1976="D",N1976,0)+IF(B1976="D",AK1975)+IF(B1976="C",F1975*90%)-(Y1976-Y1975)-IF($B1976="A",Q1975/K1975) + IF($B1976="A",Q1975/K1975)</f>
        <v>-37622744.995933965</v>
      </c>
      <c r="N1976" s="23">
        <f t="shared" si="1426"/>
        <v>0</v>
      </c>
      <c r="O1976" s="22">
        <f t="shared" si="1427"/>
        <v>0</v>
      </c>
      <c r="P1976" s="22">
        <f t="shared" si="1458"/>
        <v>0</v>
      </c>
      <c r="Q1976" s="22">
        <f t="shared" si="1459"/>
        <v>0</v>
      </c>
      <c r="R1976" s="22">
        <f t="shared" si="1428"/>
        <v>284025888.88462043</v>
      </c>
      <c r="S1976" s="16">
        <f t="shared" si="1418"/>
        <v>0</v>
      </c>
      <c r="T1976" s="15">
        <f t="shared" si="1429"/>
        <v>0</v>
      </c>
      <c r="U1976" s="23">
        <f t="shared" si="1446"/>
        <v>1261870.7120864615</v>
      </c>
      <c r="V1976" s="23">
        <f t="shared" si="1447"/>
        <v>0</v>
      </c>
      <c r="W1976" s="23">
        <f t="shared" si="1460"/>
        <v>0</v>
      </c>
      <c r="X1976" s="23">
        <f t="shared" si="1448"/>
        <v>33335512.940345932</v>
      </c>
      <c r="Y1976" s="23">
        <f t="shared" si="1430"/>
        <v>13825559.361691331</v>
      </c>
      <c r="Z1976" s="3">
        <f t="shared" si="1431"/>
        <v>0</v>
      </c>
      <c r="AA1976" s="23">
        <f t="shared" si="1432"/>
        <v>59286078.256038837</v>
      </c>
      <c r="AB1976" s="26">
        <f t="shared" si="1449"/>
        <v>70086276.274228603</v>
      </c>
      <c r="AC1976" s="23">
        <f t="shared" si="1450"/>
        <v>74889487.274228647</v>
      </c>
      <c r="AD1976" s="23">
        <f t="shared" si="1456"/>
        <v>4803211</v>
      </c>
      <c r="AE1976" s="24">
        <f t="shared" si="1464"/>
        <v>70086276.274228647</v>
      </c>
      <c r="AF1976" s="3">
        <f t="shared" si="1451"/>
        <v>0</v>
      </c>
      <c r="AG1976" s="2">
        <f t="shared" si="1433"/>
        <v>0</v>
      </c>
      <c r="AH1976" s="2">
        <f t="shared" si="1434"/>
        <v>132.80540586783565</v>
      </c>
      <c r="AI1976" s="23">
        <f t="shared" si="1457"/>
        <v>9531642714.5790482</v>
      </c>
      <c r="AJ1976" s="23">
        <f t="shared" si="1435"/>
        <v>6219.922423797766</v>
      </c>
      <c r="AK1976" s="23">
        <f t="shared" si="1436"/>
        <v>0</v>
      </c>
      <c r="AL1976" s="23">
        <f t="shared" si="1461"/>
        <v>0</v>
      </c>
      <c r="AM1976" s="23">
        <f t="shared" si="1462"/>
        <v>0</v>
      </c>
      <c r="AN1976" s="16">
        <f t="shared" si="1452"/>
        <v>0</v>
      </c>
      <c r="AO1976" s="23">
        <f t="shared" si="1453"/>
        <v>0</v>
      </c>
      <c r="AP1976" s="22">
        <f t="shared" si="1454"/>
        <v>0</v>
      </c>
      <c r="AQ1976" s="30">
        <f t="shared" si="1437"/>
        <v>9524140588.3597107</v>
      </c>
      <c r="AR1976" s="28">
        <f t="shared" si="1438"/>
        <v>4606438670.5043373</v>
      </c>
      <c r="AS1976" s="25">
        <f t="shared" si="1439"/>
        <v>200337590.02425668</v>
      </c>
      <c r="AT1976" s="32">
        <f t="shared" si="1440"/>
        <v>0</v>
      </c>
      <c r="AU1976" s="23">
        <f t="shared" si="1441"/>
        <v>0</v>
      </c>
      <c r="AV1976" s="22">
        <f t="shared" si="1442"/>
        <v>1350848430.1565707</v>
      </c>
      <c r="AW1976" s="31">
        <f t="shared" si="1455"/>
        <v>6441650579.5697851</v>
      </c>
    </row>
    <row r="1977" spans="1:53" x14ac:dyDescent="0.25">
      <c r="A1977">
        <f t="shared" si="1463"/>
        <v>633</v>
      </c>
      <c r="B1977" t="s">
        <v>7</v>
      </c>
      <c r="C1977" s="27">
        <f t="shared" si="1420"/>
        <v>0</v>
      </c>
      <c r="D1977" s="27">
        <f t="shared" si="1443"/>
        <v>0</v>
      </c>
      <c r="E1977" s="27" t="b">
        <f t="shared" si="1419"/>
        <v>1</v>
      </c>
      <c r="F1977" s="29">
        <f t="shared" si="1421"/>
        <v>0</v>
      </c>
      <c r="G1977" s="27">
        <f t="shared" si="1444"/>
        <v>0</v>
      </c>
      <c r="H1977" s="22">
        <f t="shared" si="1422"/>
        <v>23269590915.910488</v>
      </c>
      <c r="I1977" s="23">
        <f t="shared" si="1423"/>
        <v>132580106.5049091</v>
      </c>
      <c r="J1977" s="23">
        <f t="shared" si="1424"/>
        <v>1086</v>
      </c>
      <c r="K1977" s="19">
        <f t="shared" si="1445"/>
        <v>225.0831931027827</v>
      </c>
      <c r="L1977" s="16">
        <f t="shared" si="1425"/>
        <v>160.50704879868636</v>
      </c>
      <c r="M1977" s="23">
        <f>M1976-IF($B1977="B",(Percent_Rent_In_Elsies*2.49%/12 * H1976)/K1976,0)+IF($B1977="D",N1977,0)+IF(B1977="D",AK1976)+IF(B1977="C",F1976*90%)-(Y1977-Y1976)-IF($B1977="A",Q1976/K1976) + IF($B1977="A",Q1976/K1976)</f>
        <v>-37730004.006446727</v>
      </c>
      <c r="N1977" s="23">
        <f t="shared" si="1426"/>
        <v>0</v>
      </c>
      <c r="O1977" s="22">
        <f t="shared" si="1427"/>
        <v>0</v>
      </c>
      <c r="P1977" s="22">
        <f t="shared" si="1458"/>
        <v>0</v>
      </c>
      <c r="Q1977" s="22">
        <f t="shared" si="1459"/>
        <v>0</v>
      </c>
      <c r="R1977" s="22">
        <f t="shared" si="1428"/>
        <v>260357064.81090206</v>
      </c>
      <c r="S1977" s="16">
        <f t="shared" si="1418"/>
        <v>23668824.073718369</v>
      </c>
      <c r="T1977" s="15">
        <f t="shared" si="1429"/>
        <v>0</v>
      </c>
      <c r="U1977" s="23">
        <f t="shared" si="1446"/>
        <v>1156714.8194125898</v>
      </c>
      <c r="V1977" s="23">
        <f t="shared" si="1447"/>
        <v>105155.89267387179</v>
      </c>
      <c r="W1977" s="23">
        <f t="shared" si="1460"/>
        <v>0</v>
      </c>
      <c r="X1977" s="23">
        <f t="shared" si="1448"/>
        <v>33335512.940345932</v>
      </c>
      <c r="Y1977" s="23">
        <f t="shared" si="1430"/>
        <v>13825559.361691331</v>
      </c>
      <c r="Z1977" s="3">
        <f t="shared" si="1431"/>
        <v>0</v>
      </c>
      <c r="AA1977" s="23">
        <f t="shared" si="1432"/>
        <v>59286078.256038837</v>
      </c>
      <c r="AB1977" s="26">
        <f t="shared" si="1449"/>
        <v>70086276.274228588</v>
      </c>
      <c r="AC1977" s="23">
        <f t="shared" si="1450"/>
        <v>74889487.274228647</v>
      </c>
      <c r="AD1977" s="23">
        <f t="shared" si="1456"/>
        <v>4803211</v>
      </c>
      <c r="AE1977" s="24">
        <f t="shared" si="1464"/>
        <v>70086276.274228647</v>
      </c>
      <c r="AF1977" s="3">
        <f t="shared" si="1451"/>
        <v>0</v>
      </c>
      <c r="AG1977" s="2">
        <f t="shared" si="1433"/>
        <v>0</v>
      </c>
      <c r="AH1977" s="2">
        <f t="shared" si="1434"/>
        <v>132.80540586783565</v>
      </c>
      <c r="AI1977" s="23">
        <f t="shared" si="1457"/>
        <v>9531642714.5790482</v>
      </c>
      <c r="AJ1977" s="23">
        <f t="shared" si="1435"/>
        <v>6219.922423797766</v>
      </c>
      <c r="AK1977" s="23">
        <f t="shared" si="1436"/>
        <v>0</v>
      </c>
      <c r="AL1977" s="23">
        <f t="shared" si="1461"/>
        <v>3038093.5076789856</v>
      </c>
      <c r="AM1977" s="23">
        <f t="shared" si="1462"/>
        <v>2834505890.1010399</v>
      </c>
      <c r="AN1977" s="16">
        <f t="shared" si="1452"/>
        <v>0</v>
      </c>
      <c r="AO1977" s="23">
        <f t="shared" si="1453"/>
        <v>107259.01051276075</v>
      </c>
      <c r="AP1977" s="22">
        <f t="shared" si="1454"/>
        <v>24142200.575257134</v>
      </c>
      <c r="AQ1977" s="30">
        <f t="shared" si="1437"/>
        <v>9572219780.8053341</v>
      </c>
      <c r="AR1977" s="28">
        <f t="shared" si="1438"/>
        <v>4630375662.3747044</v>
      </c>
      <c r="AS1977" s="25">
        <f t="shared" si="1439"/>
        <v>200337590.02425668</v>
      </c>
      <c r="AT1977" s="32">
        <f t="shared" si="1440"/>
        <v>0</v>
      </c>
      <c r="AU1977" s="23">
        <f t="shared" si="1441"/>
        <v>0</v>
      </c>
      <c r="AV1977" s="22">
        <f t="shared" si="1442"/>
        <v>1350848430.1565707</v>
      </c>
      <c r="AW1977" s="31">
        <f t="shared" si="1455"/>
        <v>6489729772.0154095</v>
      </c>
    </row>
    <row r="1978" spans="1:53" x14ac:dyDescent="0.25">
      <c r="A1978">
        <f t="shared" si="1463"/>
        <v>633</v>
      </c>
      <c r="B1978" t="s">
        <v>8</v>
      </c>
      <c r="C1978" s="27">
        <f t="shared" si="1420"/>
        <v>0</v>
      </c>
      <c r="D1978" s="27">
        <f t="shared" si="1443"/>
        <v>0</v>
      </c>
      <c r="E1978" s="27" t="b">
        <f t="shared" si="1419"/>
        <v>1</v>
      </c>
      <c r="F1978" s="29">
        <f t="shared" si="1421"/>
        <v>0</v>
      </c>
      <c r="G1978" s="27">
        <f t="shared" si="1444"/>
        <v>0</v>
      </c>
      <c r="H1978" s="22">
        <f t="shared" si="1422"/>
        <v>23269590915.910488</v>
      </c>
      <c r="I1978" s="23">
        <f t="shared" si="1423"/>
        <v>132580106.5049091</v>
      </c>
      <c r="J1978" s="23">
        <f t="shared" si="1424"/>
        <v>1086</v>
      </c>
      <c r="K1978" s="19">
        <f t="shared" si="1445"/>
        <v>225.0831931027827</v>
      </c>
      <c r="L1978" s="16">
        <f t="shared" si="1425"/>
        <v>160.50704879868636</v>
      </c>
      <c r="M1978" s="23">
        <f>M1977-IF($B1978="B",(Percent_Rent_In_Elsies*2.49%/12 * H1977)/K1977,0)+IF($B1978="D",N1978,0)+IF(B1978="D",AK1977)+IF(B1978="C",F1977*90%)-(Y1978-Y1977)-IF($B1978="A",Q1977/K1977) + IF($B1978="A",Q1977/K1977)</f>
        <v>-37730004.006446727</v>
      </c>
      <c r="N1978" s="23">
        <f t="shared" si="1426"/>
        <v>0</v>
      </c>
      <c r="O1978" s="22">
        <f t="shared" si="1427"/>
        <v>0</v>
      </c>
      <c r="P1978" s="22">
        <f t="shared" si="1458"/>
        <v>0</v>
      </c>
      <c r="Q1978" s="22">
        <f t="shared" si="1459"/>
        <v>0</v>
      </c>
      <c r="R1978" s="22">
        <f t="shared" si="1428"/>
        <v>284499265.38615918</v>
      </c>
      <c r="S1978" s="16">
        <f t="shared" si="1418"/>
        <v>23668824.073718369</v>
      </c>
      <c r="T1978" s="15">
        <f t="shared" si="1429"/>
        <v>0</v>
      </c>
      <c r="U1978" s="23">
        <f t="shared" si="1446"/>
        <v>1263973.8299253506</v>
      </c>
      <c r="V1978" s="23">
        <f t="shared" si="1447"/>
        <v>105155.89267387179</v>
      </c>
      <c r="W1978" s="23">
        <f t="shared" si="1460"/>
        <v>0</v>
      </c>
      <c r="X1978" s="23">
        <f t="shared" si="1448"/>
        <v>33335512.940345932</v>
      </c>
      <c r="Y1978" s="23">
        <f t="shared" si="1430"/>
        <v>13825559.361691331</v>
      </c>
      <c r="Z1978" s="3">
        <f t="shared" si="1431"/>
        <v>0</v>
      </c>
      <c r="AA1978" s="23">
        <f t="shared" si="1432"/>
        <v>59286078.256038837</v>
      </c>
      <c r="AB1978" s="26">
        <f t="shared" si="1449"/>
        <v>70086276.274228603</v>
      </c>
      <c r="AC1978" s="23">
        <f t="shared" si="1450"/>
        <v>74889487.274228647</v>
      </c>
      <c r="AD1978" s="23">
        <f t="shared" si="1456"/>
        <v>4803211</v>
      </c>
      <c r="AE1978" s="24">
        <f t="shared" si="1464"/>
        <v>70086276.274228647</v>
      </c>
      <c r="AF1978" s="3">
        <f t="shared" si="1451"/>
        <v>1E-4</v>
      </c>
      <c r="AG1978" s="2">
        <f t="shared" si="1433"/>
        <v>0</v>
      </c>
      <c r="AH1978" s="2">
        <f t="shared" si="1434"/>
        <v>132.80540586783565</v>
      </c>
      <c r="AI1978" s="23">
        <f t="shared" si="1457"/>
        <v>9531642714.5790482</v>
      </c>
      <c r="AJ1978" s="23">
        <f t="shared" si="1435"/>
        <v>6219.922423797766</v>
      </c>
      <c r="AK1978" s="23">
        <f t="shared" si="1436"/>
        <v>59839.348266282832</v>
      </c>
      <c r="AL1978" s="23">
        <f t="shared" si="1461"/>
        <v>0</v>
      </c>
      <c r="AM1978" s="23">
        <f t="shared" si="1462"/>
        <v>0</v>
      </c>
      <c r="AN1978" s="16">
        <f t="shared" si="1452"/>
        <v>0</v>
      </c>
      <c r="AO1978" s="23">
        <f t="shared" si="1453"/>
        <v>0</v>
      </c>
      <c r="AP1978" s="22">
        <f t="shared" si="1454"/>
        <v>0</v>
      </c>
      <c r="AQ1978" s="30">
        <f t="shared" si="1437"/>
        <v>9572219780.8053341</v>
      </c>
      <c r="AR1978" s="28">
        <f t="shared" si="1438"/>
        <v>4630375662.3747044</v>
      </c>
      <c r="AS1978" s="25">
        <f t="shared" si="1439"/>
        <v>200337590.02425668</v>
      </c>
      <c r="AT1978" s="32">
        <f t="shared" si="1440"/>
        <v>0</v>
      </c>
      <c r="AU1978" s="23">
        <f t="shared" si="1441"/>
        <v>0</v>
      </c>
      <c r="AV1978" s="22">
        <f t="shared" si="1442"/>
        <v>1350848430.1565707</v>
      </c>
      <c r="AW1978" s="31">
        <f t="shared" si="1455"/>
        <v>6489729772.0154095</v>
      </c>
    </row>
    <row r="1979" spans="1:53" x14ac:dyDescent="0.25">
      <c r="A1979" s="21">
        <f t="shared" si="1463"/>
        <v>633</v>
      </c>
      <c r="B1979" s="21" t="s">
        <v>9</v>
      </c>
      <c r="C1979" s="27">
        <f t="shared" si="1420"/>
        <v>0</v>
      </c>
      <c r="D1979" s="27">
        <f t="shared" si="1443"/>
        <v>0</v>
      </c>
      <c r="E1979" s="27" t="b">
        <f t="shared" si="1419"/>
        <v>1</v>
      </c>
      <c r="F1979" s="29">
        <f t="shared" si="1421"/>
        <v>0</v>
      </c>
      <c r="G1979" s="27">
        <f t="shared" si="1444"/>
        <v>0</v>
      </c>
      <c r="H1979" s="22">
        <f t="shared" si="1422"/>
        <v>23269590915.910488</v>
      </c>
      <c r="I1979" s="23">
        <f t="shared" si="1423"/>
        <v>132580106.5049091</v>
      </c>
      <c r="J1979" s="23">
        <f t="shared" si="1424"/>
        <v>1086</v>
      </c>
      <c r="K1979" s="19">
        <f t="shared" si="1445"/>
        <v>225.0831931027827</v>
      </c>
      <c r="L1979" s="16">
        <f t="shared" si="1425"/>
        <v>160.50704879868636</v>
      </c>
      <c r="M1979" s="23">
        <f>M1978-IF($B1979="B",(Percent_Rent_In_Elsies*2.49%/12 * H1978)/K1978,0)+IF($B1979="D",N1979,0)+IF(B1979="D",AK1978)+IF(B1979="C",F1978*90%)-(Y1979-Y1978)-IF($B1979="A",Q1978/K1978) + IF($B1979="A",Q1978/K1978)</f>
        <v>-37670164.658180445</v>
      </c>
      <c r="N1979" s="23">
        <f t="shared" si="1426"/>
        <v>0</v>
      </c>
      <c r="O1979" s="22">
        <f t="shared" si="1427"/>
        <v>16536630.083800696</v>
      </c>
      <c r="P1979" s="22">
        <f t="shared" si="1458"/>
        <v>0</v>
      </c>
      <c r="Q1979" s="22">
        <f t="shared" si="1459"/>
        <v>0</v>
      </c>
      <c r="R1979" s="22">
        <f t="shared" si="1428"/>
        <v>284499265.38615918</v>
      </c>
      <c r="S1979" s="16">
        <f t="shared" ref="S1979:S2042" si="1465">IF($B1979="D",0,S1978+IF($B1979="B",R1978/12,0))</f>
        <v>0</v>
      </c>
      <c r="T1979" s="15">
        <f t="shared" si="1429"/>
        <v>7132193.9899176732</v>
      </c>
      <c r="U1979" s="23">
        <f t="shared" si="1446"/>
        <v>1263973.8299253506</v>
      </c>
      <c r="V1979" s="23">
        <f t="shared" si="1447"/>
        <v>0</v>
      </c>
      <c r="W1979" s="23">
        <f t="shared" si="1460"/>
        <v>105155.89267387179</v>
      </c>
      <c r="X1979" s="23">
        <f t="shared" si="1448"/>
        <v>33335512.940345932</v>
      </c>
      <c r="Y1979" s="23">
        <f t="shared" si="1430"/>
        <v>13825559.361691331</v>
      </c>
      <c r="Z1979" s="3">
        <f t="shared" si="1431"/>
        <v>0</v>
      </c>
      <c r="AA1979" s="23">
        <f t="shared" si="1432"/>
        <v>59226238.907772556</v>
      </c>
      <c r="AB1979" s="26">
        <f t="shared" si="1449"/>
        <v>70086276.274228603</v>
      </c>
      <c r="AC1979" s="23">
        <f t="shared" si="1450"/>
        <v>74889487.274228647</v>
      </c>
      <c r="AD1979" s="23">
        <f t="shared" si="1456"/>
        <v>4803211</v>
      </c>
      <c r="AE1979" s="24">
        <f t="shared" si="1464"/>
        <v>70086276.274228647</v>
      </c>
      <c r="AF1979" s="3">
        <f t="shared" si="1451"/>
        <v>0</v>
      </c>
      <c r="AG1979" s="2">
        <f t="shared" si="1433"/>
        <v>0</v>
      </c>
      <c r="AH1979" s="2">
        <f t="shared" si="1434"/>
        <v>132.80540586783565</v>
      </c>
      <c r="AI1979" s="23">
        <f t="shared" si="1457"/>
        <v>9522022120.5926456</v>
      </c>
      <c r="AJ1979" s="23">
        <f t="shared" si="1435"/>
        <v>6219.922423797766</v>
      </c>
      <c r="AK1979" s="23">
        <f t="shared" si="1436"/>
        <v>0</v>
      </c>
      <c r="AL1979" s="23">
        <f t="shared" si="1461"/>
        <v>0</v>
      </c>
      <c r="AM1979" s="23">
        <f t="shared" si="1462"/>
        <v>0</v>
      </c>
      <c r="AN1979" s="16">
        <f t="shared" si="1452"/>
        <v>0</v>
      </c>
      <c r="AO1979" s="23">
        <f t="shared" si="1453"/>
        <v>0</v>
      </c>
      <c r="AP1979" s="22">
        <f t="shared" si="1454"/>
        <v>0</v>
      </c>
      <c r="AQ1979" s="30">
        <f t="shared" si="1437"/>
        <v>9572219780.8053341</v>
      </c>
      <c r="AR1979" s="28">
        <f t="shared" si="1438"/>
        <v>4630375662.3747044</v>
      </c>
      <c r="AS1979" s="25">
        <f t="shared" si="1439"/>
        <v>200337590.02425668</v>
      </c>
      <c r="AT1979" s="32">
        <f t="shared" si="1440"/>
        <v>0</v>
      </c>
      <c r="AU1979" s="23">
        <f t="shared" si="1441"/>
        <v>0</v>
      </c>
      <c r="AV1979" s="22">
        <f t="shared" si="1442"/>
        <v>1350848430.1565707</v>
      </c>
      <c r="AW1979" s="31">
        <f t="shared" si="1455"/>
        <v>6489729772.0154095</v>
      </c>
      <c r="AX1979" s="21"/>
      <c r="AY1979" s="21"/>
      <c r="AZ1979" s="21"/>
      <c r="BA1979" s="21"/>
    </row>
    <row r="1980" spans="1:53" x14ac:dyDescent="0.25">
      <c r="A1980" s="21">
        <f t="shared" si="1463"/>
        <v>633</v>
      </c>
      <c r="B1980" s="21" t="s">
        <v>28</v>
      </c>
      <c r="C1980" s="27">
        <f t="shared" si="1420"/>
        <v>0</v>
      </c>
      <c r="D1980" s="27">
        <f t="shared" si="1443"/>
        <v>0</v>
      </c>
      <c r="E1980" s="27" t="b">
        <f t="shared" si="1419"/>
        <v>1</v>
      </c>
      <c r="F1980" s="29">
        <f t="shared" si="1421"/>
        <v>0</v>
      </c>
      <c r="G1980" s="27">
        <f t="shared" si="1444"/>
        <v>0</v>
      </c>
      <c r="H1980" s="22">
        <f t="shared" si="1422"/>
        <v>23269590915.910488</v>
      </c>
      <c r="I1980" s="23">
        <f t="shared" si="1423"/>
        <v>132580106.5049091</v>
      </c>
      <c r="J1980" s="23">
        <f t="shared" si="1424"/>
        <v>1086</v>
      </c>
      <c r="K1980" s="19">
        <f t="shared" si="1445"/>
        <v>225.0831931027827</v>
      </c>
      <c r="L1980" s="16">
        <f t="shared" si="1425"/>
        <v>160.50704879868636</v>
      </c>
      <c r="M1980" s="23">
        <f>M1979-IF($B1980="B",(Percent_Rent_In_Elsies*2.49%/12 * H1979)/K1979,0)+IF($B1980="D",N1980,0)+IF(B1980="D",AK1979)+IF(B1980="C",F1979*90%)-(Y1980-Y1979)-IF($B1980="A",Q1979/K1979) + IF($B1980="A",Q1979/K1979)</f>
        <v>-37670164.658180445</v>
      </c>
      <c r="N1980" s="23">
        <f t="shared" si="1426"/>
        <v>0</v>
      </c>
      <c r="O1980" s="22">
        <f t="shared" si="1427"/>
        <v>0</v>
      </c>
      <c r="P1980" s="22">
        <f t="shared" si="1458"/>
        <v>16536630.083800696</v>
      </c>
      <c r="Q1980" s="22">
        <f t="shared" si="1459"/>
        <v>0</v>
      </c>
      <c r="R1980" s="22">
        <f t="shared" si="1428"/>
        <v>284499265.38615918</v>
      </c>
      <c r="S1980" s="16">
        <f t="shared" si="1465"/>
        <v>0</v>
      </c>
      <c r="T1980" s="15">
        <f t="shared" si="1429"/>
        <v>0</v>
      </c>
      <c r="U1980" s="23">
        <f t="shared" si="1446"/>
        <v>1263973.8299253506</v>
      </c>
      <c r="V1980" s="23">
        <f t="shared" si="1447"/>
        <v>0</v>
      </c>
      <c r="W1980" s="23">
        <f t="shared" si="1460"/>
        <v>0</v>
      </c>
      <c r="X1980" s="23">
        <f t="shared" si="1448"/>
        <v>33335512.940345932</v>
      </c>
      <c r="Y1980" s="23">
        <f t="shared" si="1430"/>
        <v>13825559.361691331</v>
      </c>
      <c r="Z1980" s="3">
        <f t="shared" si="1431"/>
        <v>5257.7946336935902</v>
      </c>
      <c r="AA1980" s="23">
        <f t="shared" si="1432"/>
        <v>59305105.827277958</v>
      </c>
      <c r="AB1980" s="26">
        <f t="shared" si="1449"/>
        <v>70086276.274228603</v>
      </c>
      <c r="AC1980" s="23">
        <f t="shared" si="1450"/>
        <v>74889487.274228647</v>
      </c>
      <c r="AD1980" s="23">
        <f t="shared" si="1456"/>
        <v>4803211</v>
      </c>
      <c r="AE1980" s="24">
        <f t="shared" si="1464"/>
        <v>70086276.274228647</v>
      </c>
      <c r="AF1980" s="3">
        <f t="shared" si="1451"/>
        <v>0</v>
      </c>
      <c r="AG1980" s="2">
        <f t="shared" si="1433"/>
        <v>630935356.04323077</v>
      </c>
      <c r="AH1980" s="2">
        <f t="shared" si="1434"/>
        <v>132.80540586783565</v>
      </c>
      <c r="AI1980" s="23">
        <f t="shared" si="1457"/>
        <v>9534701847.7872581</v>
      </c>
      <c r="AJ1980" s="23">
        <f t="shared" si="1435"/>
        <v>6219.922423797766</v>
      </c>
      <c r="AK1980" s="23">
        <f t="shared" si="1436"/>
        <v>0</v>
      </c>
      <c r="AL1980" s="23">
        <f t="shared" si="1461"/>
        <v>0</v>
      </c>
      <c r="AM1980" s="23">
        <f t="shared" si="1462"/>
        <v>0</v>
      </c>
      <c r="AN1980" s="16">
        <f t="shared" si="1452"/>
        <v>0</v>
      </c>
      <c r="AO1980" s="23">
        <f t="shared" si="1453"/>
        <v>0</v>
      </c>
      <c r="AP1980" s="22">
        <f t="shared" si="1454"/>
        <v>0</v>
      </c>
      <c r="AQ1980" s="30">
        <f t="shared" si="1437"/>
        <v>9572219780.8053341</v>
      </c>
      <c r="AR1980" s="28">
        <f t="shared" si="1438"/>
        <v>4630375662.3747044</v>
      </c>
      <c r="AS1980" s="25">
        <f t="shared" si="1439"/>
        <v>200337590.02425668</v>
      </c>
      <c r="AT1980" s="32">
        <f t="shared" si="1440"/>
        <v>10515.58926738718</v>
      </c>
      <c r="AU1980" s="23">
        <f t="shared" si="1441"/>
        <v>10515.58926738718</v>
      </c>
      <c r="AV1980" s="22">
        <f t="shared" si="1442"/>
        <v>1357980624.1464884</v>
      </c>
      <c r="AW1980" s="31">
        <f t="shared" si="1455"/>
        <v>6489729772.0154095</v>
      </c>
      <c r="AX1980" s="21"/>
      <c r="AY1980" s="21"/>
      <c r="AZ1980" s="21"/>
      <c r="BA1980" s="21"/>
    </row>
    <row r="1981" spans="1:53" x14ac:dyDescent="0.25">
      <c r="A1981">
        <f t="shared" si="1463"/>
        <v>634</v>
      </c>
      <c r="B1981" t="s">
        <v>6</v>
      </c>
      <c r="C1981" s="27">
        <f t="shared" si="1420"/>
        <v>0</v>
      </c>
      <c r="D1981" s="27">
        <f t="shared" si="1443"/>
        <v>0</v>
      </c>
      <c r="E1981" s="27" t="b">
        <f t="shared" si="1419"/>
        <v>1</v>
      </c>
      <c r="F1981" s="29">
        <f t="shared" si="1421"/>
        <v>0</v>
      </c>
      <c r="G1981" s="27">
        <f t="shared" si="1444"/>
        <v>0</v>
      </c>
      <c r="H1981" s="22">
        <f t="shared" si="1422"/>
        <v>23308373567.437008</v>
      </c>
      <c r="I1981" s="23">
        <f t="shared" si="1423"/>
        <v>132580106.5049091</v>
      </c>
      <c r="J1981" s="23">
        <f t="shared" si="1424"/>
        <v>1086</v>
      </c>
      <c r="K1981" s="19">
        <f t="shared" si="1445"/>
        <v>225.0831931027827</v>
      </c>
      <c r="L1981" s="16">
        <f t="shared" si="1425"/>
        <v>160.77456054668417</v>
      </c>
      <c r="M1981" s="23">
        <f>M1980-IF($B1981="B",(Percent_Rent_In_Elsies*2.49%/12 * H1980)/K1980,0)+IF($B1981="D",N1981,0)+IF(B1981="D",AK1980)+IF(B1981="C",F1980*90%)-(Y1981-Y1980)-IF($B1981="A",Q1980/K1980) + IF($B1981="A",Q1980/K1980)</f>
        <v>-37670164.658180445</v>
      </c>
      <c r="N1981" s="23">
        <f t="shared" si="1426"/>
        <v>0</v>
      </c>
      <c r="O1981" s="22">
        <f t="shared" si="1427"/>
        <v>0</v>
      </c>
      <c r="P1981" s="22">
        <f t="shared" si="1458"/>
        <v>0</v>
      </c>
      <c r="Q1981" s="22">
        <f t="shared" si="1459"/>
        <v>0</v>
      </c>
      <c r="R1981" s="22">
        <f t="shared" si="1428"/>
        <v>284499265.38615918</v>
      </c>
      <c r="S1981" s="16">
        <f t="shared" si="1465"/>
        <v>0</v>
      </c>
      <c r="T1981" s="15">
        <f t="shared" si="1429"/>
        <v>0</v>
      </c>
      <c r="U1981" s="23">
        <f t="shared" si="1446"/>
        <v>1263973.8299253506</v>
      </c>
      <c r="V1981" s="23">
        <f t="shared" si="1447"/>
        <v>0</v>
      </c>
      <c r="W1981" s="23">
        <f t="shared" si="1460"/>
        <v>0</v>
      </c>
      <c r="X1981" s="23">
        <f t="shared" si="1448"/>
        <v>33361801.913514402</v>
      </c>
      <c r="Y1981" s="23">
        <f t="shared" si="1430"/>
        <v>13825559.361691331</v>
      </c>
      <c r="Z1981" s="3">
        <f t="shared" si="1431"/>
        <v>0</v>
      </c>
      <c r="AA1981" s="23">
        <f t="shared" si="1432"/>
        <v>59305105.827277958</v>
      </c>
      <c r="AB1981" s="26">
        <f t="shared" si="1449"/>
        <v>70086276.274228603</v>
      </c>
      <c r="AC1981" s="23">
        <f t="shared" si="1450"/>
        <v>74889487.274228647</v>
      </c>
      <c r="AD1981" s="23">
        <f t="shared" si="1456"/>
        <v>4803211</v>
      </c>
      <c r="AE1981" s="24">
        <f t="shared" si="1464"/>
        <v>70086276.274228647</v>
      </c>
      <c r="AF1981" s="3">
        <f t="shared" si="1451"/>
        <v>0</v>
      </c>
      <c r="AG1981" s="2">
        <f t="shared" si="1433"/>
        <v>0</v>
      </c>
      <c r="AH1981" s="2">
        <f t="shared" si="1434"/>
        <v>133.02674821094874</v>
      </c>
      <c r="AI1981" s="23">
        <f t="shared" si="1457"/>
        <v>9534701847.7872581</v>
      </c>
      <c r="AJ1981" s="23">
        <f t="shared" si="1435"/>
        <v>6219.922423797766</v>
      </c>
      <c r="AK1981" s="23">
        <f t="shared" si="1436"/>
        <v>0</v>
      </c>
      <c r="AL1981" s="23">
        <f t="shared" si="1461"/>
        <v>0</v>
      </c>
      <c r="AM1981" s="23">
        <f t="shared" si="1462"/>
        <v>0</v>
      </c>
      <c r="AN1981" s="16">
        <f t="shared" si="1452"/>
        <v>0</v>
      </c>
      <c r="AO1981" s="23">
        <f t="shared" si="1453"/>
        <v>0</v>
      </c>
      <c r="AP1981" s="22">
        <f t="shared" si="1454"/>
        <v>0</v>
      </c>
      <c r="AQ1981" s="30">
        <f t="shared" si="1437"/>
        <v>9572219780.8053341</v>
      </c>
      <c r="AR1981" s="28">
        <f t="shared" si="1438"/>
        <v>4630375662.3747044</v>
      </c>
      <c r="AS1981" s="25">
        <f t="shared" si="1439"/>
        <v>200337590.02425668</v>
      </c>
      <c r="AT1981" s="32">
        <f t="shared" si="1440"/>
        <v>0</v>
      </c>
      <c r="AU1981" s="23">
        <f t="shared" si="1441"/>
        <v>0</v>
      </c>
      <c r="AV1981" s="22">
        <f t="shared" si="1442"/>
        <v>1357980624.1464884</v>
      </c>
      <c r="AW1981" s="31">
        <f t="shared" si="1455"/>
        <v>6473193141.9316082</v>
      </c>
    </row>
    <row r="1982" spans="1:53" x14ac:dyDescent="0.25">
      <c r="A1982">
        <f t="shared" si="1463"/>
        <v>634</v>
      </c>
      <c r="B1982" t="s">
        <v>7</v>
      </c>
      <c r="C1982" s="27">
        <f t="shared" si="1420"/>
        <v>0</v>
      </c>
      <c r="D1982" s="27">
        <f t="shared" si="1443"/>
        <v>0</v>
      </c>
      <c r="E1982" s="27" t="b">
        <f t="shared" si="1419"/>
        <v>1</v>
      </c>
      <c r="F1982" s="29">
        <f t="shared" si="1421"/>
        <v>0</v>
      </c>
      <c r="G1982" s="27">
        <f t="shared" si="1444"/>
        <v>0</v>
      </c>
      <c r="H1982" s="22">
        <f t="shared" si="1422"/>
        <v>23308373567.437004</v>
      </c>
      <c r="I1982" s="23">
        <f t="shared" si="1423"/>
        <v>132580106.5049091</v>
      </c>
      <c r="J1982" s="23">
        <f t="shared" si="1424"/>
        <v>1086</v>
      </c>
      <c r="K1982" s="19">
        <f t="shared" si="1445"/>
        <v>225.0831931027827</v>
      </c>
      <c r="L1982" s="16">
        <f t="shared" si="1425"/>
        <v>160.77456054668417</v>
      </c>
      <c r="M1982" s="23">
        <f>M1981-IF($B1982="B",(Percent_Rent_In_Elsies*2.49%/12 * H1981)/K1981,0)+IF($B1982="D",N1982,0)+IF(B1982="D",AK1981)+IF(B1982="C",F1981*90%)-(Y1982-Y1981)-IF($B1982="A",Q1981/K1981) + IF($B1982="A",Q1981/K1981)</f>
        <v>-37777602.433710724</v>
      </c>
      <c r="N1982" s="23">
        <f t="shared" si="1426"/>
        <v>0</v>
      </c>
      <c r="O1982" s="22">
        <f t="shared" si="1427"/>
        <v>0</v>
      </c>
      <c r="P1982" s="22">
        <f t="shared" si="1458"/>
        <v>0</v>
      </c>
      <c r="Q1982" s="22">
        <f t="shared" si="1459"/>
        <v>0</v>
      </c>
      <c r="R1982" s="22">
        <f t="shared" si="1428"/>
        <v>260790993.27064592</v>
      </c>
      <c r="S1982" s="16">
        <f t="shared" si="1465"/>
        <v>23708272.115513265</v>
      </c>
      <c r="T1982" s="15">
        <f t="shared" si="1429"/>
        <v>0</v>
      </c>
      <c r="U1982" s="23">
        <f t="shared" si="1446"/>
        <v>1158642.6774315713</v>
      </c>
      <c r="V1982" s="23">
        <f t="shared" si="1447"/>
        <v>105331.15249377921</v>
      </c>
      <c r="W1982" s="23">
        <f t="shared" si="1460"/>
        <v>0</v>
      </c>
      <c r="X1982" s="23">
        <f t="shared" si="1448"/>
        <v>33361801.913514402</v>
      </c>
      <c r="Y1982" s="23">
        <f t="shared" si="1430"/>
        <v>13825559.361691331</v>
      </c>
      <c r="Z1982" s="3">
        <f t="shared" si="1431"/>
        <v>0</v>
      </c>
      <c r="AA1982" s="23">
        <f t="shared" si="1432"/>
        <v>59305105.827277958</v>
      </c>
      <c r="AB1982" s="26">
        <f t="shared" si="1449"/>
        <v>70086276.274228603</v>
      </c>
      <c r="AC1982" s="23">
        <f t="shared" si="1450"/>
        <v>74889487.274228647</v>
      </c>
      <c r="AD1982" s="23">
        <f t="shared" si="1456"/>
        <v>4803211</v>
      </c>
      <c r="AE1982" s="24">
        <f t="shared" si="1464"/>
        <v>70086276.274228647</v>
      </c>
      <c r="AF1982" s="3">
        <f t="shared" si="1451"/>
        <v>0</v>
      </c>
      <c r="AG1982" s="2">
        <f t="shared" si="1433"/>
        <v>0</v>
      </c>
      <c r="AH1982" s="2">
        <f t="shared" si="1434"/>
        <v>133.02674821094871</v>
      </c>
      <c r="AI1982" s="23">
        <f t="shared" si="1457"/>
        <v>9534701847.7872581</v>
      </c>
      <c r="AJ1982" s="23">
        <f t="shared" si="1435"/>
        <v>6219.922423797766</v>
      </c>
      <c r="AK1982" s="23">
        <f t="shared" si="1436"/>
        <v>0</v>
      </c>
      <c r="AL1982" s="23">
        <f t="shared" si="1461"/>
        <v>3059133.2082099915</v>
      </c>
      <c r="AM1982" s="23">
        <f t="shared" si="1462"/>
        <v>2854135685.8694587</v>
      </c>
      <c r="AN1982" s="16">
        <f t="shared" si="1452"/>
        <v>0</v>
      </c>
      <c r="AO1982" s="23">
        <f t="shared" si="1453"/>
        <v>107437.77553028204</v>
      </c>
      <c r="AP1982" s="22">
        <f t="shared" si="1454"/>
        <v>24182437.576215897</v>
      </c>
      <c r="AQ1982" s="30">
        <f t="shared" si="1437"/>
        <v>9620379105.2383671</v>
      </c>
      <c r="AR1982" s="28">
        <f t="shared" si="1438"/>
        <v>4654352549.2315226</v>
      </c>
      <c r="AS1982" s="25">
        <f t="shared" si="1439"/>
        <v>200337590.02425668</v>
      </c>
      <c r="AT1982" s="32">
        <f t="shared" si="1440"/>
        <v>0</v>
      </c>
      <c r="AU1982" s="23">
        <f t="shared" si="1441"/>
        <v>0</v>
      </c>
      <c r="AV1982" s="22">
        <f t="shared" si="1442"/>
        <v>1357980624.1464884</v>
      </c>
      <c r="AW1982" s="31">
        <f t="shared" si="1455"/>
        <v>6521352466.3646421</v>
      </c>
    </row>
    <row r="1983" spans="1:53" s="21" customFormat="1" x14ac:dyDescent="0.25">
      <c r="A1983">
        <f t="shared" si="1463"/>
        <v>634</v>
      </c>
      <c r="B1983" t="s">
        <v>8</v>
      </c>
      <c r="C1983" s="27">
        <f t="shared" si="1420"/>
        <v>0</v>
      </c>
      <c r="D1983" s="27">
        <f t="shared" si="1443"/>
        <v>0</v>
      </c>
      <c r="E1983" s="27" t="b">
        <f t="shared" si="1419"/>
        <v>1</v>
      </c>
      <c r="F1983" s="29">
        <f t="shared" si="1421"/>
        <v>0</v>
      </c>
      <c r="G1983" s="27">
        <f t="shared" si="1444"/>
        <v>0</v>
      </c>
      <c r="H1983" s="22">
        <f t="shared" si="1422"/>
        <v>23308373567.437004</v>
      </c>
      <c r="I1983" s="23">
        <f t="shared" si="1423"/>
        <v>132580106.5049091</v>
      </c>
      <c r="J1983" s="23">
        <f t="shared" si="1424"/>
        <v>1086</v>
      </c>
      <c r="K1983" s="19">
        <f t="shared" si="1445"/>
        <v>225.0831931027827</v>
      </c>
      <c r="L1983" s="16">
        <f t="shared" si="1425"/>
        <v>160.77456054668417</v>
      </c>
      <c r="M1983" s="23">
        <f>M1982-IF($B1983="B",(Percent_Rent_In_Elsies*2.49%/12 * H1982)/K1982,0)+IF($B1983="D",N1983,0)+IF(B1983="D",AK1982)+IF(B1983="C",F1982*90%)-(Y1983-Y1982)-IF($B1983="A",Q1982/K1982) + IF($B1983="A",Q1982/K1982)</f>
        <v>-37777602.433710724</v>
      </c>
      <c r="N1983" s="23">
        <f t="shared" si="1426"/>
        <v>0</v>
      </c>
      <c r="O1983" s="22">
        <f t="shared" si="1427"/>
        <v>0</v>
      </c>
      <c r="P1983" s="22">
        <f t="shared" si="1458"/>
        <v>0</v>
      </c>
      <c r="Q1983" s="22">
        <f t="shared" si="1459"/>
        <v>0</v>
      </c>
      <c r="R1983" s="22">
        <f t="shared" si="1428"/>
        <v>284973430.84686184</v>
      </c>
      <c r="S1983" s="16">
        <f t="shared" si="1465"/>
        <v>23708272.115513265</v>
      </c>
      <c r="T1983" s="15">
        <f t="shared" si="1429"/>
        <v>0</v>
      </c>
      <c r="U1983" s="23">
        <f t="shared" si="1446"/>
        <v>1266080.4529618532</v>
      </c>
      <c r="V1983" s="23">
        <f t="shared" si="1447"/>
        <v>105331.15249377921</v>
      </c>
      <c r="W1983" s="23">
        <f t="shared" si="1460"/>
        <v>0</v>
      </c>
      <c r="X1983" s="23">
        <f t="shared" si="1448"/>
        <v>33361801.913514402</v>
      </c>
      <c r="Y1983" s="23">
        <f t="shared" si="1430"/>
        <v>13825559.361691331</v>
      </c>
      <c r="Z1983" s="3">
        <f t="shared" si="1431"/>
        <v>0</v>
      </c>
      <c r="AA1983" s="23">
        <f t="shared" si="1432"/>
        <v>59305105.827277958</v>
      </c>
      <c r="AB1983" s="26">
        <f t="shared" si="1449"/>
        <v>70086276.274228603</v>
      </c>
      <c r="AC1983" s="23">
        <f t="shared" si="1450"/>
        <v>74889487.274228647</v>
      </c>
      <c r="AD1983" s="23">
        <f t="shared" si="1456"/>
        <v>4803211</v>
      </c>
      <c r="AE1983" s="24">
        <f t="shared" si="1464"/>
        <v>70086276.274228647</v>
      </c>
      <c r="AF1983" s="3">
        <f t="shared" si="1451"/>
        <v>1E-4</v>
      </c>
      <c r="AG1983" s="2">
        <f t="shared" si="1433"/>
        <v>0</v>
      </c>
      <c r="AH1983" s="2">
        <f t="shared" si="1434"/>
        <v>133.02674821094871</v>
      </c>
      <c r="AI1983" s="23">
        <f t="shared" si="1457"/>
        <v>9534701847.7872581</v>
      </c>
      <c r="AJ1983" s="23">
        <f t="shared" si="1435"/>
        <v>6219.922423797766</v>
      </c>
      <c r="AK1983" s="23">
        <f t="shared" si="1436"/>
        <v>59839.833331538641</v>
      </c>
      <c r="AL1983" s="23">
        <f t="shared" si="1461"/>
        <v>0</v>
      </c>
      <c r="AM1983" s="23">
        <f t="shared" si="1462"/>
        <v>0</v>
      </c>
      <c r="AN1983" s="16">
        <f t="shared" si="1452"/>
        <v>0</v>
      </c>
      <c r="AO1983" s="23">
        <f t="shared" si="1453"/>
        <v>0</v>
      </c>
      <c r="AP1983" s="22">
        <f t="shared" si="1454"/>
        <v>0</v>
      </c>
      <c r="AQ1983" s="30">
        <f t="shared" si="1437"/>
        <v>9620379105.2383671</v>
      </c>
      <c r="AR1983" s="28">
        <f t="shared" si="1438"/>
        <v>4654352549.2315226</v>
      </c>
      <c r="AS1983" s="25">
        <f t="shared" si="1439"/>
        <v>200337590.02425668</v>
      </c>
      <c r="AT1983" s="32">
        <f t="shared" si="1440"/>
        <v>0</v>
      </c>
      <c r="AU1983" s="23">
        <f t="shared" si="1441"/>
        <v>0</v>
      </c>
      <c r="AV1983" s="22">
        <f t="shared" si="1442"/>
        <v>1357980624.1464884</v>
      </c>
      <c r="AW1983" s="31">
        <f t="shared" si="1455"/>
        <v>6521352466.3646421</v>
      </c>
      <c r="AX1983"/>
      <c r="AY1983"/>
      <c r="AZ1983"/>
      <c r="BA1983"/>
    </row>
    <row r="1984" spans="1:53" s="21" customFormat="1" x14ac:dyDescent="0.25">
      <c r="A1984">
        <f t="shared" si="1463"/>
        <v>634</v>
      </c>
      <c r="B1984" t="s">
        <v>9</v>
      </c>
      <c r="C1984" s="27">
        <f t="shared" si="1420"/>
        <v>0</v>
      </c>
      <c r="D1984" s="27">
        <f t="shared" si="1443"/>
        <v>0</v>
      </c>
      <c r="E1984" s="27" t="b">
        <f t="shared" si="1419"/>
        <v>1</v>
      </c>
      <c r="F1984" s="29">
        <f t="shared" si="1421"/>
        <v>0</v>
      </c>
      <c r="G1984" s="27">
        <f t="shared" si="1444"/>
        <v>0</v>
      </c>
      <c r="H1984" s="22">
        <f t="shared" si="1422"/>
        <v>23308373567.437004</v>
      </c>
      <c r="I1984" s="23">
        <f t="shared" si="1423"/>
        <v>132580106.5049091</v>
      </c>
      <c r="J1984" s="23">
        <f t="shared" si="1424"/>
        <v>1086</v>
      </c>
      <c r="K1984" s="19">
        <f t="shared" si="1445"/>
        <v>225.0831931027827</v>
      </c>
      <c r="L1984" s="16">
        <f t="shared" si="1425"/>
        <v>160.77456054668417</v>
      </c>
      <c r="M1984" s="23">
        <f>M1983-IF($B1984="B",(Percent_Rent_In_Elsies*2.49%/12 * H1983)/K1983,0)+IF($B1984="D",N1984,0)+IF(B1984="D",AK1983)+IF(B1984="C",F1983*90%)-(Y1984-Y1983)-IF($B1984="A",Q1983/K1983) + IF($B1984="A",Q1983/K1983)</f>
        <v>-37717762.600379184</v>
      </c>
      <c r="N1984" s="23">
        <f t="shared" si="1426"/>
        <v>0</v>
      </c>
      <c r="O1984" s="22">
        <f t="shared" si="1427"/>
        <v>16564191.135111153</v>
      </c>
      <c r="P1984" s="22">
        <f t="shared" si="1458"/>
        <v>0</v>
      </c>
      <c r="Q1984" s="22">
        <f t="shared" si="1459"/>
        <v>0</v>
      </c>
      <c r="R1984" s="22">
        <f t="shared" si="1428"/>
        <v>284973430.84686184</v>
      </c>
      <c r="S1984" s="16">
        <f t="shared" si="1465"/>
        <v>0</v>
      </c>
      <c r="T1984" s="15">
        <f t="shared" si="1429"/>
        <v>7144080.980402112</v>
      </c>
      <c r="U1984" s="23">
        <f t="shared" si="1446"/>
        <v>1266080.4529618532</v>
      </c>
      <c r="V1984" s="23">
        <f t="shared" si="1447"/>
        <v>0</v>
      </c>
      <c r="W1984" s="23">
        <f t="shared" si="1460"/>
        <v>105331.15249377921</v>
      </c>
      <c r="X1984" s="23">
        <f t="shared" si="1448"/>
        <v>33361801.913514402</v>
      </c>
      <c r="Y1984" s="23">
        <f t="shared" si="1430"/>
        <v>13825559.361691331</v>
      </c>
      <c r="Z1984" s="3">
        <f t="shared" si="1431"/>
        <v>0</v>
      </c>
      <c r="AA1984" s="23">
        <f t="shared" si="1432"/>
        <v>59245265.993946418</v>
      </c>
      <c r="AB1984" s="26">
        <f t="shared" si="1449"/>
        <v>70086276.274228603</v>
      </c>
      <c r="AC1984" s="23">
        <f t="shared" si="1450"/>
        <v>74889487.274228647</v>
      </c>
      <c r="AD1984" s="23">
        <f t="shared" si="1456"/>
        <v>4803211</v>
      </c>
      <c r="AE1984" s="24">
        <f t="shared" si="1464"/>
        <v>70086276.274228647</v>
      </c>
      <c r="AF1984" s="3">
        <f t="shared" si="1451"/>
        <v>0</v>
      </c>
      <c r="AG1984" s="2">
        <f t="shared" si="1433"/>
        <v>0</v>
      </c>
      <c r="AH1984" s="2">
        <f t="shared" si="1434"/>
        <v>133.02674821094871</v>
      </c>
      <c r="AI1984" s="23">
        <f t="shared" si="1457"/>
        <v>9525081175.8151131</v>
      </c>
      <c r="AJ1984" s="23">
        <f t="shared" si="1435"/>
        <v>6219.922423797766</v>
      </c>
      <c r="AK1984" s="23">
        <f t="shared" si="1436"/>
        <v>0</v>
      </c>
      <c r="AL1984" s="23">
        <f t="shared" si="1461"/>
        <v>0</v>
      </c>
      <c r="AM1984" s="23">
        <f t="shared" si="1462"/>
        <v>0</v>
      </c>
      <c r="AN1984" s="16">
        <f t="shared" si="1452"/>
        <v>0</v>
      </c>
      <c r="AO1984" s="23">
        <f t="shared" si="1453"/>
        <v>0</v>
      </c>
      <c r="AP1984" s="22">
        <f t="shared" si="1454"/>
        <v>0</v>
      </c>
      <c r="AQ1984" s="30">
        <f t="shared" si="1437"/>
        <v>9620379105.2383671</v>
      </c>
      <c r="AR1984" s="28">
        <f t="shared" si="1438"/>
        <v>4654352549.2315226</v>
      </c>
      <c r="AS1984" s="25">
        <f t="shared" si="1439"/>
        <v>200337590.02425668</v>
      </c>
      <c r="AT1984" s="32">
        <f t="shared" si="1440"/>
        <v>0</v>
      </c>
      <c r="AU1984" s="23">
        <f t="shared" si="1441"/>
        <v>0</v>
      </c>
      <c r="AV1984" s="22">
        <f t="shared" si="1442"/>
        <v>1357980624.1464884</v>
      </c>
      <c r="AW1984" s="31">
        <f t="shared" si="1455"/>
        <v>6521352466.3646421</v>
      </c>
      <c r="AX1984"/>
      <c r="AY1984"/>
      <c r="AZ1984"/>
      <c r="BA1984"/>
    </row>
    <row r="1985" spans="1:53" x14ac:dyDescent="0.25">
      <c r="A1985" s="21">
        <f t="shared" si="1463"/>
        <v>634</v>
      </c>
      <c r="B1985" s="21" t="s">
        <v>28</v>
      </c>
      <c r="C1985" s="27">
        <f t="shared" si="1420"/>
        <v>0</v>
      </c>
      <c r="D1985" s="27">
        <f t="shared" si="1443"/>
        <v>0</v>
      </c>
      <c r="E1985" s="27" t="b">
        <f t="shared" si="1419"/>
        <v>1</v>
      </c>
      <c r="F1985" s="29">
        <f t="shared" si="1421"/>
        <v>0</v>
      </c>
      <c r="G1985" s="27">
        <f t="shared" si="1444"/>
        <v>0</v>
      </c>
      <c r="H1985" s="22">
        <f t="shared" si="1422"/>
        <v>23308373567.437004</v>
      </c>
      <c r="I1985" s="23">
        <f t="shared" si="1423"/>
        <v>132580106.5049091</v>
      </c>
      <c r="J1985" s="23">
        <f t="shared" si="1424"/>
        <v>1086</v>
      </c>
      <c r="K1985" s="19">
        <f t="shared" si="1445"/>
        <v>225.0831931027827</v>
      </c>
      <c r="L1985" s="16">
        <f t="shared" si="1425"/>
        <v>160.77456054668417</v>
      </c>
      <c r="M1985" s="23">
        <f>M1984-IF($B1985="B",(Percent_Rent_In_Elsies*2.49%/12 * H1984)/K1984,0)+IF($B1985="D",N1985,0)+IF(B1985="D",AK1984)+IF(B1985="C",F1984*90%)-(Y1985-Y1984)-IF($B1985="A",Q1984/K1984) + IF($B1985="A",Q1984/K1984)</f>
        <v>-37717762.600379184</v>
      </c>
      <c r="N1985" s="23">
        <f t="shared" si="1426"/>
        <v>0</v>
      </c>
      <c r="O1985" s="22">
        <f t="shared" si="1427"/>
        <v>0</v>
      </c>
      <c r="P1985" s="22">
        <f t="shared" si="1458"/>
        <v>16564191.135111153</v>
      </c>
      <c r="Q1985" s="22">
        <f t="shared" si="1459"/>
        <v>0</v>
      </c>
      <c r="R1985" s="22">
        <f t="shared" si="1428"/>
        <v>284973430.84686184</v>
      </c>
      <c r="S1985" s="16">
        <f t="shared" si="1465"/>
        <v>0</v>
      </c>
      <c r="T1985" s="15">
        <f t="shared" si="1429"/>
        <v>0</v>
      </c>
      <c r="U1985" s="23">
        <f t="shared" si="1446"/>
        <v>1266080.4529618532</v>
      </c>
      <c r="V1985" s="23">
        <f t="shared" si="1447"/>
        <v>0</v>
      </c>
      <c r="W1985" s="23">
        <f t="shared" si="1460"/>
        <v>0</v>
      </c>
      <c r="X1985" s="23">
        <f t="shared" si="1448"/>
        <v>33361801.913514402</v>
      </c>
      <c r="Y1985" s="23">
        <f t="shared" si="1430"/>
        <v>13825559.361691331</v>
      </c>
      <c r="Z1985" s="3">
        <f t="shared" si="1431"/>
        <v>5266.5576246889614</v>
      </c>
      <c r="AA1985" s="23">
        <f t="shared" si="1432"/>
        <v>59324264.358316749</v>
      </c>
      <c r="AB1985" s="26">
        <f t="shared" si="1449"/>
        <v>70086276.274228603</v>
      </c>
      <c r="AC1985" s="23">
        <f t="shared" si="1450"/>
        <v>74889487.274228647</v>
      </c>
      <c r="AD1985" s="23">
        <f t="shared" si="1456"/>
        <v>4803211</v>
      </c>
      <c r="AE1985" s="24">
        <f t="shared" si="1464"/>
        <v>70086276.274228647</v>
      </c>
      <c r="AF1985" s="3">
        <f t="shared" si="1451"/>
        <v>0</v>
      </c>
      <c r="AG1985" s="2">
        <f t="shared" si="1433"/>
        <v>631986914.96267533</v>
      </c>
      <c r="AH1985" s="2">
        <f t="shared" si="1434"/>
        <v>133.02674821094871</v>
      </c>
      <c r="AI1985" s="23">
        <f t="shared" si="1457"/>
        <v>9537782035.888237</v>
      </c>
      <c r="AJ1985" s="23">
        <f t="shared" si="1435"/>
        <v>6219.922423797766</v>
      </c>
      <c r="AK1985" s="23">
        <f t="shared" si="1436"/>
        <v>0</v>
      </c>
      <c r="AL1985" s="23">
        <f t="shared" si="1461"/>
        <v>0</v>
      </c>
      <c r="AM1985" s="23">
        <f t="shared" si="1462"/>
        <v>0</v>
      </c>
      <c r="AN1985" s="16">
        <f t="shared" si="1452"/>
        <v>0</v>
      </c>
      <c r="AO1985" s="23">
        <f t="shared" si="1453"/>
        <v>0</v>
      </c>
      <c r="AP1985" s="22">
        <f t="shared" si="1454"/>
        <v>0</v>
      </c>
      <c r="AQ1985" s="30">
        <f t="shared" si="1437"/>
        <v>9620379105.2383671</v>
      </c>
      <c r="AR1985" s="28">
        <f t="shared" si="1438"/>
        <v>4654352549.2315226</v>
      </c>
      <c r="AS1985" s="25">
        <f t="shared" si="1439"/>
        <v>200337590.02425668</v>
      </c>
      <c r="AT1985" s="32">
        <f t="shared" si="1440"/>
        <v>10533.115249377923</v>
      </c>
      <c r="AU1985" s="23">
        <f t="shared" si="1441"/>
        <v>10533.115249377923</v>
      </c>
      <c r="AV1985" s="22">
        <f t="shared" si="1442"/>
        <v>1365124705.1268907</v>
      </c>
      <c r="AW1985" s="31">
        <f t="shared" si="1455"/>
        <v>6521352466.3646421</v>
      </c>
    </row>
    <row r="1986" spans="1:53" x14ac:dyDescent="0.25">
      <c r="A1986">
        <f t="shared" si="1463"/>
        <v>635</v>
      </c>
      <c r="B1986" t="s">
        <v>6</v>
      </c>
      <c r="C1986" s="27">
        <f t="shared" si="1420"/>
        <v>0</v>
      </c>
      <c r="D1986" s="27">
        <f t="shared" si="1443"/>
        <v>0</v>
      </c>
      <c r="E1986" s="27" t="b">
        <f t="shared" si="1419"/>
        <v>1</v>
      </c>
      <c r="F1986" s="29">
        <f t="shared" si="1421"/>
        <v>0</v>
      </c>
      <c r="G1986" s="27">
        <f t="shared" si="1444"/>
        <v>0</v>
      </c>
      <c r="H1986" s="22">
        <f t="shared" si="1422"/>
        <v>23347220856.716068</v>
      </c>
      <c r="I1986" s="23">
        <f t="shared" si="1423"/>
        <v>132580106.5049091</v>
      </c>
      <c r="J1986" s="23">
        <f t="shared" si="1424"/>
        <v>1086</v>
      </c>
      <c r="K1986" s="19">
        <f t="shared" si="1445"/>
        <v>225.0831931027827</v>
      </c>
      <c r="L1986" s="16">
        <f t="shared" si="1425"/>
        <v>161.04251814759533</v>
      </c>
      <c r="M1986" s="23">
        <f>M1985-IF($B1986="B",(Percent_Rent_In_Elsies*2.49%/12 * H1985)/K1985,0)+IF($B1986="D",N1986,0)+IF(B1986="D",AK1985)+IF(B1986="C",F1985*90%)-(Y1986-Y1985)-IF($B1986="A",Q1985/K1985) + IF($B1986="A",Q1985/K1985)</f>
        <v>-37717762.600379184</v>
      </c>
      <c r="N1986" s="23">
        <f t="shared" si="1426"/>
        <v>0</v>
      </c>
      <c r="O1986" s="22">
        <f t="shared" si="1427"/>
        <v>0</v>
      </c>
      <c r="P1986" s="22">
        <f t="shared" si="1458"/>
        <v>0</v>
      </c>
      <c r="Q1986" s="22">
        <f t="shared" si="1459"/>
        <v>0</v>
      </c>
      <c r="R1986" s="22">
        <f t="shared" si="1428"/>
        <v>284973430.84686184</v>
      </c>
      <c r="S1986" s="16">
        <f t="shared" si="1465"/>
        <v>0</v>
      </c>
      <c r="T1986" s="15">
        <f t="shared" si="1429"/>
        <v>0</v>
      </c>
      <c r="U1986" s="23">
        <f t="shared" si="1446"/>
        <v>1266080.4529618532</v>
      </c>
      <c r="V1986" s="23">
        <f t="shared" si="1447"/>
        <v>0</v>
      </c>
      <c r="W1986" s="23">
        <f t="shared" si="1460"/>
        <v>0</v>
      </c>
      <c r="X1986" s="23">
        <f t="shared" si="1448"/>
        <v>33388134.701637845</v>
      </c>
      <c r="Y1986" s="23">
        <f t="shared" si="1430"/>
        <v>13825559.361691331</v>
      </c>
      <c r="Z1986" s="3">
        <f t="shared" si="1431"/>
        <v>0</v>
      </c>
      <c r="AA1986" s="23">
        <f t="shared" si="1432"/>
        <v>59324264.358316749</v>
      </c>
      <c r="AB1986" s="26">
        <f t="shared" si="1449"/>
        <v>70086276.274228588</v>
      </c>
      <c r="AC1986" s="23">
        <f t="shared" si="1450"/>
        <v>74889487.274228647</v>
      </c>
      <c r="AD1986" s="23">
        <f t="shared" si="1456"/>
        <v>4803211</v>
      </c>
      <c r="AE1986" s="24">
        <f t="shared" si="1464"/>
        <v>70086276.274228647</v>
      </c>
      <c r="AF1986" s="3">
        <f t="shared" si="1451"/>
        <v>0</v>
      </c>
      <c r="AG1986" s="2">
        <f t="shared" si="1433"/>
        <v>0</v>
      </c>
      <c r="AH1986" s="2">
        <f t="shared" si="1434"/>
        <v>133.24845945796696</v>
      </c>
      <c r="AI1986" s="23">
        <f t="shared" si="1457"/>
        <v>9537782035.888237</v>
      </c>
      <c r="AJ1986" s="23">
        <f t="shared" si="1435"/>
        <v>6219.922423797766</v>
      </c>
      <c r="AK1986" s="23">
        <f t="shared" si="1436"/>
        <v>0</v>
      </c>
      <c r="AL1986" s="23">
        <f t="shared" si="1461"/>
        <v>0</v>
      </c>
      <c r="AM1986" s="23">
        <f t="shared" si="1462"/>
        <v>0</v>
      </c>
      <c r="AN1986" s="16">
        <f t="shared" si="1452"/>
        <v>0</v>
      </c>
      <c r="AO1986" s="23">
        <f t="shared" si="1453"/>
        <v>0</v>
      </c>
      <c r="AP1986" s="22">
        <f t="shared" si="1454"/>
        <v>0</v>
      </c>
      <c r="AQ1986" s="30">
        <f t="shared" si="1437"/>
        <v>9620379105.2383671</v>
      </c>
      <c r="AR1986" s="28">
        <f t="shared" si="1438"/>
        <v>4654352549.2315226</v>
      </c>
      <c r="AS1986" s="25">
        <f t="shared" si="1439"/>
        <v>200337590.02425668</v>
      </c>
      <c r="AT1986" s="32">
        <f t="shared" si="1440"/>
        <v>0</v>
      </c>
      <c r="AU1986" s="23">
        <f t="shared" si="1441"/>
        <v>0</v>
      </c>
      <c r="AV1986" s="22">
        <f t="shared" si="1442"/>
        <v>1365124705.1268907</v>
      </c>
      <c r="AW1986" s="31">
        <f t="shared" si="1455"/>
        <v>6504788275.2295313</v>
      </c>
    </row>
    <row r="1987" spans="1:53" x14ac:dyDescent="0.25">
      <c r="A1987">
        <f t="shared" si="1463"/>
        <v>635</v>
      </c>
      <c r="B1987" t="s">
        <v>7</v>
      </c>
      <c r="C1987" s="27">
        <f t="shared" si="1420"/>
        <v>0</v>
      </c>
      <c r="D1987" s="27">
        <f t="shared" si="1443"/>
        <v>0</v>
      </c>
      <c r="E1987" s="27" t="b">
        <f t="shared" si="1419"/>
        <v>1</v>
      </c>
      <c r="F1987" s="29">
        <f t="shared" si="1421"/>
        <v>0</v>
      </c>
      <c r="G1987" s="27">
        <f t="shared" si="1444"/>
        <v>0</v>
      </c>
      <c r="H1987" s="22">
        <f t="shared" si="1422"/>
        <v>23347220856.716064</v>
      </c>
      <c r="I1987" s="23">
        <f t="shared" si="1423"/>
        <v>132580106.5049091</v>
      </c>
      <c r="J1987" s="23">
        <f t="shared" si="1424"/>
        <v>1086</v>
      </c>
      <c r="K1987" s="19">
        <f t="shared" si="1445"/>
        <v>225.0831931027827</v>
      </c>
      <c r="L1987" s="16">
        <f t="shared" si="1425"/>
        <v>161.04251814759533</v>
      </c>
      <c r="M1987" s="23">
        <f>M1986-IF($B1987="B",(Percent_Rent_In_Elsies*2.49%/12 * H1986)/K1986,0)+IF($B1987="D",N1987,0)+IF(B1987="D",AK1986)+IF(B1987="C",F1986*90%)-(Y1987-Y1986)-IF($B1987="A",Q1986/K1986) + IF($B1987="A",Q1986/K1986)</f>
        <v>-37825379.438868687</v>
      </c>
      <c r="N1987" s="23">
        <f t="shared" si="1426"/>
        <v>0</v>
      </c>
      <c r="O1987" s="22">
        <f t="shared" si="1427"/>
        <v>0</v>
      </c>
      <c r="P1987" s="22">
        <f t="shared" si="1458"/>
        <v>0</v>
      </c>
      <c r="Q1987" s="22">
        <f t="shared" si="1459"/>
        <v>0</v>
      </c>
      <c r="R1987" s="22">
        <f t="shared" si="1428"/>
        <v>261225644.94295669</v>
      </c>
      <c r="S1987" s="16">
        <f t="shared" si="1465"/>
        <v>23747785.903905153</v>
      </c>
      <c r="T1987" s="15">
        <f t="shared" si="1429"/>
        <v>0</v>
      </c>
      <c r="U1987" s="23">
        <f t="shared" si="1446"/>
        <v>1160573.7485483654</v>
      </c>
      <c r="V1987" s="23">
        <f t="shared" si="1447"/>
        <v>105506.70441348777</v>
      </c>
      <c r="W1987" s="23">
        <f t="shared" si="1460"/>
        <v>0</v>
      </c>
      <c r="X1987" s="23">
        <f t="shared" si="1448"/>
        <v>33388134.701637845</v>
      </c>
      <c r="Y1987" s="23">
        <f t="shared" si="1430"/>
        <v>13825559.361691331</v>
      </c>
      <c r="Z1987" s="3">
        <f t="shared" si="1431"/>
        <v>0</v>
      </c>
      <c r="AA1987" s="23">
        <f t="shared" si="1432"/>
        <v>59324264.358316749</v>
      </c>
      <c r="AB1987" s="26">
        <f t="shared" si="1449"/>
        <v>70086276.274228588</v>
      </c>
      <c r="AC1987" s="23">
        <f t="shared" si="1450"/>
        <v>74889487.274228647</v>
      </c>
      <c r="AD1987" s="23">
        <f t="shared" si="1456"/>
        <v>4803211</v>
      </c>
      <c r="AE1987" s="24">
        <f t="shared" si="1464"/>
        <v>70086276.274228647</v>
      </c>
      <c r="AF1987" s="3">
        <f t="shared" si="1451"/>
        <v>0</v>
      </c>
      <c r="AG1987" s="2">
        <f t="shared" si="1433"/>
        <v>0</v>
      </c>
      <c r="AH1987" s="2">
        <f t="shared" si="1434"/>
        <v>133.24845945796693</v>
      </c>
      <c r="AI1987" s="23">
        <f t="shared" si="1457"/>
        <v>9537782035.888237</v>
      </c>
      <c r="AJ1987" s="23">
        <f t="shared" si="1435"/>
        <v>6219.922423797766</v>
      </c>
      <c r="AK1987" s="23">
        <f t="shared" si="1436"/>
        <v>0</v>
      </c>
      <c r="AL1987" s="23">
        <f t="shared" si="1461"/>
        <v>3080188.1009788513</v>
      </c>
      <c r="AM1987" s="23">
        <f t="shared" si="1462"/>
        <v>2873779655.8190122</v>
      </c>
      <c r="AN1987" s="16">
        <f t="shared" si="1452"/>
        <v>0</v>
      </c>
      <c r="AO1987" s="23">
        <f t="shared" si="1453"/>
        <v>107616.83848949918</v>
      </c>
      <c r="AP1987" s="22">
        <f t="shared" si="1454"/>
        <v>24222741.638842922</v>
      </c>
      <c r="AQ1987" s="30">
        <f t="shared" si="1437"/>
        <v>9668618695.2121239</v>
      </c>
      <c r="AR1987" s="28">
        <f t="shared" si="1438"/>
        <v>4678369397.5664349</v>
      </c>
      <c r="AS1987" s="25">
        <f t="shared" si="1439"/>
        <v>200337590.02425668</v>
      </c>
      <c r="AT1987" s="32">
        <f t="shared" si="1440"/>
        <v>0</v>
      </c>
      <c r="AU1987" s="23">
        <f t="shared" si="1441"/>
        <v>0</v>
      </c>
      <c r="AV1987" s="22">
        <f t="shared" si="1442"/>
        <v>1365124705.1268907</v>
      </c>
      <c r="AW1987" s="31">
        <f t="shared" si="1455"/>
        <v>6553027865.2032871</v>
      </c>
    </row>
    <row r="1988" spans="1:53" x14ac:dyDescent="0.25">
      <c r="A1988">
        <f t="shared" si="1463"/>
        <v>635</v>
      </c>
      <c r="B1988" t="s">
        <v>8</v>
      </c>
      <c r="C1988" s="27">
        <f t="shared" si="1420"/>
        <v>0</v>
      </c>
      <c r="D1988" s="27">
        <f t="shared" si="1443"/>
        <v>0</v>
      </c>
      <c r="E1988" s="27" t="b">
        <f t="shared" si="1419"/>
        <v>1</v>
      </c>
      <c r="F1988" s="29">
        <f t="shared" si="1421"/>
        <v>0</v>
      </c>
      <c r="G1988" s="27">
        <f t="shared" si="1444"/>
        <v>0</v>
      </c>
      <c r="H1988" s="22">
        <f t="shared" si="1422"/>
        <v>23347220856.716064</v>
      </c>
      <c r="I1988" s="23">
        <f t="shared" si="1423"/>
        <v>132580106.5049091</v>
      </c>
      <c r="J1988" s="23">
        <f t="shared" si="1424"/>
        <v>1086</v>
      </c>
      <c r="K1988" s="19">
        <f t="shared" si="1445"/>
        <v>225.0831931027827</v>
      </c>
      <c r="L1988" s="16">
        <f t="shared" si="1425"/>
        <v>161.04251814759533</v>
      </c>
      <c r="M1988" s="23">
        <f>M1987-IF($B1988="B",(Percent_Rent_In_Elsies*2.49%/12 * H1987)/K1987,0)+IF($B1988="D",N1988,0)+IF(B1988="D",AK1987)+IF(B1988="C",F1987*90%)-(Y1988-Y1987)-IF($B1988="A",Q1987/K1987) + IF($B1988="A",Q1987/K1987)</f>
        <v>-37825379.438868687</v>
      </c>
      <c r="N1988" s="23">
        <f t="shared" si="1426"/>
        <v>0</v>
      </c>
      <c r="O1988" s="22">
        <f t="shared" si="1427"/>
        <v>0</v>
      </c>
      <c r="P1988" s="22">
        <f t="shared" si="1458"/>
        <v>0</v>
      </c>
      <c r="Q1988" s="22">
        <f t="shared" si="1459"/>
        <v>0</v>
      </c>
      <c r="R1988" s="22">
        <f t="shared" si="1428"/>
        <v>285448386.58179963</v>
      </c>
      <c r="S1988" s="16">
        <f t="shared" si="1465"/>
        <v>23747785.903905153</v>
      </c>
      <c r="T1988" s="15">
        <f t="shared" si="1429"/>
        <v>0</v>
      </c>
      <c r="U1988" s="23">
        <f t="shared" si="1446"/>
        <v>1268190.5870378646</v>
      </c>
      <c r="V1988" s="23">
        <f t="shared" si="1447"/>
        <v>105506.70441348777</v>
      </c>
      <c r="W1988" s="23">
        <f t="shared" si="1460"/>
        <v>0</v>
      </c>
      <c r="X1988" s="23">
        <f t="shared" si="1448"/>
        <v>33388134.701637845</v>
      </c>
      <c r="Y1988" s="23">
        <f t="shared" si="1430"/>
        <v>13825559.361691331</v>
      </c>
      <c r="Z1988" s="3">
        <f t="shared" si="1431"/>
        <v>0</v>
      </c>
      <c r="AA1988" s="23">
        <f t="shared" si="1432"/>
        <v>59324264.358316749</v>
      </c>
      <c r="AB1988" s="26">
        <f t="shared" si="1449"/>
        <v>70086276.274228588</v>
      </c>
      <c r="AC1988" s="23">
        <f t="shared" si="1450"/>
        <v>74889487.274228647</v>
      </c>
      <c r="AD1988" s="23">
        <f t="shared" si="1456"/>
        <v>4803211</v>
      </c>
      <c r="AE1988" s="24">
        <f t="shared" si="1464"/>
        <v>70086276.274228647</v>
      </c>
      <c r="AF1988" s="3">
        <f t="shared" si="1451"/>
        <v>1E-4</v>
      </c>
      <c r="AG1988" s="2">
        <f t="shared" si="1433"/>
        <v>0</v>
      </c>
      <c r="AH1988" s="2">
        <f t="shared" si="1434"/>
        <v>133.24845945796693</v>
      </c>
      <c r="AI1988" s="23">
        <f t="shared" si="1457"/>
        <v>9537782035.888237</v>
      </c>
      <c r="AJ1988" s="23">
        <f t="shared" si="1435"/>
        <v>6219.922423797766</v>
      </c>
      <c r="AK1988" s="23">
        <f t="shared" si="1436"/>
        <v>59840.442665830102</v>
      </c>
      <c r="AL1988" s="23">
        <f t="shared" si="1461"/>
        <v>0</v>
      </c>
      <c r="AM1988" s="23">
        <f t="shared" si="1462"/>
        <v>0</v>
      </c>
      <c r="AN1988" s="16">
        <f t="shared" si="1452"/>
        <v>0</v>
      </c>
      <c r="AO1988" s="23">
        <f t="shared" si="1453"/>
        <v>0</v>
      </c>
      <c r="AP1988" s="22">
        <f t="shared" si="1454"/>
        <v>0</v>
      </c>
      <c r="AQ1988" s="30">
        <f t="shared" si="1437"/>
        <v>9668618695.2121239</v>
      </c>
      <c r="AR1988" s="28">
        <f t="shared" si="1438"/>
        <v>4678369397.5664349</v>
      </c>
      <c r="AS1988" s="25">
        <f t="shared" si="1439"/>
        <v>200337590.02425668</v>
      </c>
      <c r="AT1988" s="32">
        <f t="shared" si="1440"/>
        <v>0</v>
      </c>
      <c r="AU1988" s="23">
        <f t="shared" si="1441"/>
        <v>0</v>
      </c>
      <c r="AV1988" s="22">
        <f t="shared" si="1442"/>
        <v>1365124705.1268907</v>
      </c>
      <c r="AW1988" s="31">
        <f t="shared" si="1455"/>
        <v>6553027865.2032871</v>
      </c>
    </row>
    <row r="1989" spans="1:53" x14ac:dyDescent="0.25">
      <c r="A1989" s="21">
        <f t="shared" si="1463"/>
        <v>635</v>
      </c>
      <c r="B1989" s="21" t="s">
        <v>9</v>
      </c>
      <c r="C1989" s="27">
        <f t="shared" si="1420"/>
        <v>0</v>
      </c>
      <c r="D1989" s="27">
        <f t="shared" si="1443"/>
        <v>0</v>
      </c>
      <c r="E1989" s="27" t="b">
        <f t="shared" si="1419"/>
        <v>1</v>
      </c>
      <c r="F1989" s="29">
        <f t="shared" si="1421"/>
        <v>0</v>
      </c>
      <c r="G1989" s="27">
        <f t="shared" si="1444"/>
        <v>0</v>
      </c>
      <c r="H1989" s="22">
        <f t="shared" si="1422"/>
        <v>23347220856.716064</v>
      </c>
      <c r="I1989" s="23">
        <f t="shared" si="1423"/>
        <v>132580106.5049091</v>
      </c>
      <c r="J1989" s="23">
        <f t="shared" si="1424"/>
        <v>1086</v>
      </c>
      <c r="K1989" s="19">
        <f t="shared" si="1445"/>
        <v>225.0831931027827</v>
      </c>
      <c r="L1989" s="16">
        <f t="shared" si="1425"/>
        <v>161.04251814759533</v>
      </c>
      <c r="M1989" s="23">
        <f>M1988-IF($B1989="B",(Percent_Rent_In_Elsies*2.49%/12 * H1988)/K1988,0)+IF($B1989="D",N1989,0)+IF(B1989="D",AK1988)+IF(B1989="C",F1988*90%)-(Y1989-Y1988)-IF($B1989="A",Q1988/K1988) + IF($B1989="A",Q1988/K1988)</f>
        <v>-37765538.996202856</v>
      </c>
      <c r="N1989" s="23">
        <f t="shared" si="1426"/>
        <v>0</v>
      </c>
      <c r="O1989" s="22">
        <f t="shared" si="1427"/>
        <v>16591798.121409561</v>
      </c>
      <c r="P1989" s="22">
        <f t="shared" si="1458"/>
        <v>0</v>
      </c>
      <c r="Q1989" s="22">
        <f t="shared" si="1459"/>
        <v>0</v>
      </c>
      <c r="R1989" s="22">
        <f t="shared" si="1428"/>
        <v>285448386.58179963</v>
      </c>
      <c r="S1989" s="16">
        <f t="shared" si="1465"/>
        <v>0</v>
      </c>
      <c r="T1989" s="15">
        <f t="shared" si="1429"/>
        <v>7155987.7824955918</v>
      </c>
      <c r="U1989" s="23">
        <f t="shared" si="1446"/>
        <v>1268190.5870378646</v>
      </c>
      <c r="V1989" s="23">
        <f t="shared" si="1447"/>
        <v>0</v>
      </c>
      <c r="W1989" s="23">
        <f t="shared" si="1460"/>
        <v>105506.70441348777</v>
      </c>
      <c r="X1989" s="23">
        <f t="shared" si="1448"/>
        <v>33388134.701637845</v>
      </c>
      <c r="Y1989" s="23">
        <f t="shared" si="1430"/>
        <v>13825559.361691331</v>
      </c>
      <c r="Z1989" s="3">
        <f t="shared" si="1431"/>
        <v>0</v>
      </c>
      <c r="AA1989" s="23">
        <f t="shared" si="1432"/>
        <v>59264423.915650919</v>
      </c>
      <c r="AB1989" s="26">
        <f t="shared" si="1449"/>
        <v>70086276.274228603</v>
      </c>
      <c r="AC1989" s="23">
        <f t="shared" si="1450"/>
        <v>74889487.274228647</v>
      </c>
      <c r="AD1989" s="23">
        <f t="shared" si="1456"/>
        <v>4803211</v>
      </c>
      <c r="AE1989" s="24">
        <f t="shared" si="1464"/>
        <v>70086276.274228647</v>
      </c>
      <c r="AF1989" s="3">
        <f t="shared" si="1451"/>
        <v>0</v>
      </c>
      <c r="AG1989" s="2">
        <f t="shared" si="1433"/>
        <v>0</v>
      </c>
      <c r="AH1989" s="2">
        <f t="shared" si="1434"/>
        <v>133.24845945796693</v>
      </c>
      <c r="AI1989" s="23">
        <f t="shared" si="1457"/>
        <v>9528161265.9511585</v>
      </c>
      <c r="AJ1989" s="23">
        <f t="shared" si="1435"/>
        <v>6219.922423797766</v>
      </c>
      <c r="AK1989" s="23">
        <f t="shared" si="1436"/>
        <v>0</v>
      </c>
      <c r="AL1989" s="23">
        <f t="shared" si="1461"/>
        <v>0</v>
      </c>
      <c r="AM1989" s="23">
        <f t="shared" si="1462"/>
        <v>0</v>
      </c>
      <c r="AN1989" s="16">
        <f t="shared" si="1452"/>
        <v>0</v>
      </c>
      <c r="AO1989" s="23">
        <f t="shared" si="1453"/>
        <v>0</v>
      </c>
      <c r="AP1989" s="22">
        <f t="shared" si="1454"/>
        <v>0</v>
      </c>
      <c r="AQ1989" s="30">
        <f t="shared" si="1437"/>
        <v>9668618695.2121239</v>
      </c>
      <c r="AR1989" s="28">
        <f t="shared" si="1438"/>
        <v>4678369397.5664349</v>
      </c>
      <c r="AS1989" s="25">
        <f t="shared" si="1439"/>
        <v>200337590.02425668</v>
      </c>
      <c r="AT1989" s="32">
        <f t="shared" si="1440"/>
        <v>0</v>
      </c>
      <c r="AU1989" s="23">
        <f t="shared" si="1441"/>
        <v>0</v>
      </c>
      <c r="AV1989" s="22">
        <f t="shared" si="1442"/>
        <v>1365124705.1268907</v>
      </c>
      <c r="AW1989" s="31">
        <f t="shared" si="1455"/>
        <v>6553027865.2032871</v>
      </c>
      <c r="AX1989" s="21"/>
      <c r="AY1989" s="21"/>
      <c r="AZ1989" s="21"/>
      <c r="BA1989" s="21"/>
    </row>
    <row r="1990" spans="1:53" x14ac:dyDescent="0.25">
      <c r="A1990" s="21">
        <f t="shared" si="1463"/>
        <v>635</v>
      </c>
      <c r="B1990" s="21" t="s">
        <v>28</v>
      </c>
      <c r="C1990" s="27">
        <f t="shared" si="1420"/>
        <v>0</v>
      </c>
      <c r="D1990" s="27">
        <f t="shared" si="1443"/>
        <v>0</v>
      </c>
      <c r="E1990" s="27" t="b">
        <f t="shared" si="1419"/>
        <v>1</v>
      </c>
      <c r="F1990" s="29">
        <f t="shared" si="1421"/>
        <v>0</v>
      </c>
      <c r="G1990" s="27">
        <f t="shared" si="1444"/>
        <v>0</v>
      </c>
      <c r="H1990" s="22">
        <f t="shared" si="1422"/>
        <v>23347220856.716064</v>
      </c>
      <c r="I1990" s="23">
        <f t="shared" si="1423"/>
        <v>132580106.5049091</v>
      </c>
      <c r="J1990" s="23">
        <f t="shared" si="1424"/>
        <v>1086</v>
      </c>
      <c r="K1990" s="19">
        <f t="shared" si="1445"/>
        <v>225.0831931027827</v>
      </c>
      <c r="L1990" s="16">
        <f t="shared" si="1425"/>
        <v>161.04251814759533</v>
      </c>
      <c r="M1990" s="23">
        <f>M1989-IF($B1990="B",(Percent_Rent_In_Elsies*2.49%/12 * H1989)/K1989,0)+IF($B1990="D",N1990,0)+IF(B1990="D",AK1989)+IF(B1990="C",F1989*90%)-(Y1990-Y1989)-IF($B1990="A",Q1989/K1989) + IF($B1990="A",Q1989/K1989)</f>
        <v>-37765538.996202856</v>
      </c>
      <c r="N1990" s="23">
        <f t="shared" si="1426"/>
        <v>0</v>
      </c>
      <c r="O1990" s="22">
        <f t="shared" si="1427"/>
        <v>0</v>
      </c>
      <c r="P1990" s="22">
        <f t="shared" si="1458"/>
        <v>16591798.121409561</v>
      </c>
      <c r="Q1990" s="22">
        <f t="shared" si="1459"/>
        <v>0</v>
      </c>
      <c r="R1990" s="22">
        <f t="shared" si="1428"/>
        <v>285448386.58179963</v>
      </c>
      <c r="S1990" s="16">
        <f t="shared" si="1465"/>
        <v>0</v>
      </c>
      <c r="T1990" s="15">
        <f t="shared" si="1429"/>
        <v>0</v>
      </c>
      <c r="U1990" s="23">
        <f t="shared" si="1446"/>
        <v>1268190.5870378646</v>
      </c>
      <c r="V1990" s="23">
        <f t="shared" si="1447"/>
        <v>0</v>
      </c>
      <c r="W1990" s="23">
        <f t="shared" si="1460"/>
        <v>0</v>
      </c>
      <c r="X1990" s="23">
        <f t="shared" si="1448"/>
        <v>33388134.701637845</v>
      </c>
      <c r="Y1990" s="23">
        <f t="shared" si="1430"/>
        <v>13825559.361691331</v>
      </c>
      <c r="Z1990" s="3">
        <f t="shared" si="1431"/>
        <v>5275.3352206743893</v>
      </c>
      <c r="AA1990" s="23">
        <f t="shared" si="1432"/>
        <v>59343553.943961032</v>
      </c>
      <c r="AB1990" s="26">
        <f t="shared" si="1449"/>
        <v>70086276.274228573</v>
      </c>
      <c r="AC1990" s="23">
        <f t="shared" si="1450"/>
        <v>74889487.274228647</v>
      </c>
      <c r="AD1990" s="23">
        <f t="shared" si="1456"/>
        <v>4803211</v>
      </c>
      <c r="AE1990" s="24">
        <f t="shared" si="1464"/>
        <v>70086276.274228647</v>
      </c>
      <c r="AF1990" s="3">
        <f t="shared" si="1451"/>
        <v>0</v>
      </c>
      <c r="AG1990" s="2">
        <f t="shared" si="1433"/>
        <v>633040226.48092663</v>
      </c>
      <c r="AH1990" s="2">
        <f t="shared" si="1434"/>
        <v>133.24845945796693</v>
      </c>
      <c r="AI1990" s="23">
        <f t="shared" si="1457"/>
        <v>9540883294.1242676</v>
      </c>
      <c r="AJ1990" s="23">
        <f t="shared" si="1435"/>
        <v>6219.922423797766</v>
      </c>
      <c r="AK1990" s="23">
        <f t="shared" si="1436"/>
        <v>0</v>
      </c>
      <c r="AL1990" s="23">
        <f t="shared" si="1461"/>
        <v>0</v>
      </c>
      <c r="AM1990" s="23">
        <f t="shared" si="1462"/>
        <v>0</v>
      </c>
      <c r="AN1990" s="16">
        <f t="shared" si="1452"/>
        <v>0</v>
      </c>
      <c r="AO1990" s="23">
        <f t="shared" si="1453"/>
        <v>0</v>
      </c>
      <c r="AP1990" s="22">
        <f t="shared" si="1454"/>
        <v>0</v>
      </c>
      <c r="AQ1990" s="30">
        <f t="shared" si="1437"/>
        <v>9668618695.2121239</v>
      </c>
      <c r="AR1990" s="28">
        <f t="shared" si="1438"/>
        <v>4678369397.5664349</v>
      </c>
      <c r="AS1990" s="25">
        <f t="shared" si="1439"/>
        <v>200337590.02425668</v>
      </c>
      <c r="AT1990" s="32">
        <f t="shared" si="1440"/>
        <v>10550.670441348779</v>
      </c>
      <c r="AU1990" s="23">
        <f t="shared" si="1441"/>
        <v>10550.670441348779</v>
      </c>
      <c r="AV1990" s="22">
        <f t="shared" si="1442"/>
        <v>1372280692.9093862</v>
      </c>
      <c r="AW1990" s="31">
        <f t="shared" si="1455"/>
        <v>6553027865.2032871</v>
      </c>
      <c r="AX1990" s="21"/>
      <c r="AY1990" s="21"/>
      <c r="AZ1990" s="21"/>
      <c r="BA1990" s="21"/>
    </row>
    <row r="1991" spans="1:53" x14ac:dyDescent="0.25">
      <c r="A1991">
        <f t="shared" si="1463"/>
        <v>636</v>
      </c>
      <c r="B1991" t="s">
        <v>6</v>
      </c>
      <c r="C1991" s="27">
        <f t="shared" si="1420"/>
        <v>0</v>
      </c>
      <c r="D1991" s="27">
        <f t="shared" si="1443"/>
        <v>0</v>
      </c>
      <c r="E1991" s="27" t="b">
        <f t="shared" si="1419"/>
        <v>1</v>
      </c>
      <c r="F1991" s="29">
        <f t="shared" si="1421"/>
        <v>0</v>
      </c>
      <c r="G1991" s="27">
        <f t="shared" si="1444"/>
        <v>0</v>
      </c>
      <c r="H1991" s="22">
        <f t="shared" si="1422"/>
        <v>23386132891.477261</v>
      </c>
      <c r="I1991" s="23">
        <f t="shared" si="1423"/>
        <v>132580106.5049091</v>
      </c>
      <c r="J1991" s="23">
        <f t="shared" si="1424"/>
        <v>1086</v>
      </c>
      <c r="K1991" s="19">
        <f t="shared" si="1445"/>
        <v>225.0831931027827</v>
      </c>
      <c r="L1991" s="16">
        <f t="shared" si="1425"/>
        <v>161.31092234450799</v>
      </c>
      <c r="M1991" s="23">
        <f>M1990-IF($B1991="B",(Percent_Rent_In_Elsies*2.49%/12 * H1990)/K1990,0)+IF($B1991="D",N1991,0)+IF(B1991="D",AK1990)+IF(B1991="C",F1990*90%)-(Y1991-Y1990)-IF($B1991="A",Q1990/K1990) + IF($B1991="A",Q1990/K1990)</f>
        <v>-37765538.996202856</v>
      </c>
      <c r="N1991" s="23">
        <f t="shared" si="1426"/>
        <v>0</v>
      </c>
      <c r="O1991" s="22">
        <f t="shared" si="1427"/>
        <v>0</v>
      </c>
      <c r="P1991" s="22">
        <f t="shared" si="1458"/>
        <v>0</v>
      </c>
      <c r="Q1991" s="22">
        <f t="shared" si="1459"/>
        <v>0</v>
      </c>
      <c r="R1991" s="22">
        <f t="shared" si="1428"/>
        <v>285448386.58179963</v>
      </c>
      <c r="S1991" s="16">
        <f t="shared" si="1465"/>
        <v>0</v>
      </c>
      <c r="T1991" s="15">
        <f t="shared" si="1429"/>
        <v>0</v>
      </c>
      <c r="U1991" s="23">
        <f t="shared" si="1446"/>
        <v>1268190.5870378646</v>
      </c>
      <c r="V1991" s="23">
        <f t="shared" si="1447"/>
        <v>0</v>
      </c>
      <c r="W1991" s="23">
        <f t="shared" si="1460"/>
        <v>0</v>
      </c>
      <c r="X1991" s="23">
        <f t="shared" si="1448"/>
        <v>33414511.377741218</v>
      </c>
      <c r="Y1991" s="23">
        <f t="shared" si="1430"/>
        <v>13825559.361691331</v>
      </c>
      <c r="Z1991" s="3">
        <f t="shared" si="1431"/>
        <v>0</v>
      </c>
      <c r="AA1991" s="23">
        <f t="shared" si="1432"/>
        <v>59343553.943961032</v>
      </c>
      <c r="AB1991" s="26">
        <f t="shared" si="1449"/>
        <v>70086276.274228588</v>
      </c>
      <c r="AC1991" s="23">
        <f t="shared" si="1450"/>
        <v>74889487.274228647</v>
      </c>
      <c r="AD1991" s="23">
        <f t="shared" si="1456"/>
        <v>4803211</v>
      </c>
      <c r="AE1991" s="24">
        <f t="shared" si="1464"/>
        <v>70086276.274228647</v>
      </c>
      <c r="AF1991" s="3">
        <f t="shared" si="1451"/>
        <v>0</v>
      </c>
      <c r="AG1991" s="2">
        <f t="shared" si="1433"/>
        <v>0</v>
      </c>
      <c r="AH1991" s="2">
        <f t="shared" si="1434"/>
        <v>133.47054022373024</v>
      </c>
      <c r="AI1991" s="23">
        <f t="shared" si="1457"/>
        <v>9540883294.1242676</v>
      </c>
      <c r="AJ1991" s="23">
        <f t="shared" si="1435"/>
        <v>6219.922423797766</v>
      </c>
      <c r="AK1991" s="23">
        <f t="shared" si="1436"/>
        <v>0</v>
      </c>
      <c r="AL1991" s="23">
        <f t="shared" si="1461"/>
        <v>0</v>
      </c>
      <c r="AM1991" s="23">
        <f t="shared" si="1462"/>
        <v>0</v>
      </c>
      <c r="AN1991" s="16">
        <f t="shared" si="1452"/>
        <v>0</v>
      </c>
      <c r="AO1991" s="23">
        <f t="shared" si="1453"/>
        <v>0</v>
      </c>
      <c r="AP1991" s="22">
        <f t="shared" si="1454"/>
        <v>0</v>
      </c>
      <c r="AQ1991" s="30">
        <f t="shared" si="1437"/>
        <v>9668618695.2121239</v>
      </c>
      <c r="AR1991" s="28">
        <f t="shared" si="1438"/>
        <v>4678369397.5664349</v>
      </c>
      <c r="AS1991" s="25">
        <f t="shared" si="1439"/>
        <v>200337590.02425668</v>
      </c>
      <c r="AT1991" s="32">
        <f t="shared" si="1440"/>
        <v>0</v>
      </c>
      <c r="AU1991" s="23">
        <f t="shared" si="1441"/>
        <v>0</v>
      </c>
      <c r="AV1991" s="22">
        <f t="shared" si="1442"/>
        <v>1372280692.9093862</v>
      </c>
      <c r="AW1991" s="31">
        <f t="shared" si="1455"/>
        <v>6536436067.0818777</v>
      </c>
    </row>
    <row r="1992" spans="1:53" x14ac:dyDescent="0.25">
      <c r="A1992">
        <f t="shared" si="1463"/>
        <v>636</v>
      </c>
      <c r="B1992" t="s">
        <v>7</v>
      </c>
      <c r="C1992" s="27">
        <f t="shared" si="1420"/>
        <v>0</v>
      </c>
      <c r="D1992" s="27">
        <f t="shared" si="1443"/>
        <v>0</v>
      </c>
      <c r="E1992" s="27" t="b">
        <f t="shared" si="1419"/>
        <v>1</v>
      </c>
      <c r="F1992" s="29">
        <f t="shared" si="1421"/>
        <v>0</v>
      </c>
      <c r="G1992" s="27">
        <f t="shared" si="1444"/>
        <v>0</v>
      </c>
      <c r="H1992" s="22">
        <f t="shared" si="1422"/>
        <v>23386132891.477261</v>
      </c>
      <c r="I1992" s="23">
        <f t="shared" si="1423"/>
        <v>132580106.5049091</v>
      </c>
      <c r="J1992" s="23">
        <f t="shared" si="1424"/>
        <v>1086</v>
      </c>
      <c r="K1992" s="19">
        <f t="shared" si="1445"/>
        <v>225.0831931027827</v>
      </c>
      <c r="L1992" s="16">
        <f t="shared" si="1425"/>
        <v>161.31092234450799</v>
      </c>
      <c r="M1992" s="23">
        <f>M1991-IF($B1992="B",(Percent_Rent_In_Elsies*2.49%/12 * H1991)/K1991,0)+IF($B1992="D",N1992,0)+IF(B1992="D",AK1991)+IF(B1992="C",F1991*90%)-(Y1992-Y1991)-IF($B1992="A",Q1991/K1991) + IF($B1992="A",Q1991/K1991)</f>
        <v>-37873335.196089841</v>
      </c>
      <c r="N1992" s="23">
        <f t="shared" si="1426"/>
        <v>0</v>
      </c>
      <c r="O1992" s="22">
        <f t="shared" si="1427"/>
        <v>0</v>
      </c>
      <c r="P1992" s="22">
        <f t="shared" si="1458"/>
        <v>0</v>
      </c>
      <c r="Q1992" s="22">
        <f t="shared" si="1459"/>
        <v>0</v>
      </c>
      <c r="R1992" s="22">
        <f t="shared" si="1428"/>
        <v>261661021.03331631</v>
      </c>
      <c r="S1992" s="16">
        <f t="shared" si="1465"/>
        <v>23787365.548483301</v>
      </c>
      <c r="T1992" s="15">
        <f t="shared" si="1429"/>
        <v>0</v>
      </c>
      <c r="U1992" s="23">
        <f t="shared" si="1446"/>
        <v>1162508.0381180425</v>
      </c>
      <c r="V1992" s="23">
        <f t="shared" si="1447"/>
        <v>105682.54891982205</v>
      </c>
      <c r="W1992" s="23">
        <f t="shared" si="1460"/>
        <v>0</v>
      </c>
      <c r="X1992" s="23">
        <f t="shared" si="1448"/>
        <v>33414511.377741218</v>
      </c>
      <c r="Y1992" s="23">
        <f t="shared" si="1430"/>
        <v>13825559.361691331</v>
      </c>
      <c r="Z1992" s="3">
        <f t="shared" si="1431"/>
        <v>0</v>
      </c>
      <c r="AA1992" s="23">
        <f t="shared" si="1432"/>
        <v>59343553.943961032</v>
      </c>
      <c r="AB1992" s="26">
        <f t="shared" si="1449"/>
        <v>70086276.274228573</v>
      </c>
      <c r="AC1992" s="23">
        <f t="shared" si="1450"/>
        <v>74889487.274228647</v>
      </c>
      <c r="AD1992" s="23">
        <f t="shared" si="1456"/>
        <v>4803211</v>
      </c>
      <c r="AE1992" s="24">
        <f t="shared" si="1464"/>
        <v>70086276.274228647</v>
      </c>
      <c r="AF1992" s="3">
        <f t="shared" si="1451"/>
        <v>0</v>
      </c>
      <c r="AG1992" s="2">
        <f t="shared" si="1433"/>
        <v>0</v>
      </c>
      <c r="AH1992" s="2">
        <f t="shared" si="1434"/>
        <v>133.47054022373024</v>
      </c>
      <c r="AI1992" s="23">
        <f t="shared" si="1457"/>
        <v>9540883294.1242676</v>
      </c>
      <c r="AJ1992" s="23">
        <f t="shared" si="1435"/>
        <v>6219.922423797766</v>
      </c>
      <c r="AK1992" s="23">
        <f t="shared" si="1436"/>
        <v>0</v>
      </c>
      <c r="AL1992" s="23">
        <f t="shared" si="1461"/>
        <v>3101258.2360305786</v>
      </c>
      <c r="AM1992" s="23">
        <f t="shared" si="1462"/>
        <v>2893437846.6411152</v>
      </c>
      <c r="AN1992" s="16">
        <f t="shared" si="1452"/>
        <v>0</v>
      </c>
      <c r="AO1992" s="23">
        <f t="shared" si="1453"/>
        <v>107796.19988698167</v>
      </c>
      <c r="AP1992" s="22">
        <f t="shared" si="1454"/>
        <v>24263112.874907658</v>
      </c>
      <c r="AQ1992" s="30">
        <f t="shared" si="1437"/>
        <v>9716938684.5025024</v>
      </c>
      <c r="AR1992" s="28">
        <f t="shared" si="1438"/>
        <v>4702426273.9819059</v>
      </c>
      <c r="AS1992" s="25">
        <f t="shared" si="1439"/>
        <v>200337590.02425668</v>
      </c>
      <c r="AT1992" s="32">
        <f t="shared" si="1440"/>
        <v>0</v>
      </c>
      <c r="AU1992" s="23">
        <f t="shared" si="1441"/>
        <v>0</v>
      </c>
      <c r="AV1992" s="22">
        <f t="shared" si="1442"/>
        <v>1372280692.9093862</v>
      </c>
      <c r="AW1992" s="31">
        <f t="shared" si="1455"/>
        <v>6584756056.3722553</v>
      </c>
    </row>
    <row r="1993" spans="1:53" s="21" customFormat="1" x14ac:dyDescent="0.25">
      <c r="A1993">
        <f t="shared" si="1463"/>
        <v>636</v>
      </c>
      <c r="B1993" t="s">
        <v>8</v>
      </c>
      <c r="C1993" s="27">
        <f t="shared" si="1420"/>
        <v>0</v>
      </c>
      <c r="D1993" s="27">
        <f t="shared" si="1443"/>
        <v>0</v>
      </c>
      <c r="E1993" s="27" t="b">
        <f t="shared" si="1419"/>
        <v>1</v>
      </c>
      <c r="F1993" s="29">
        <f t="shared" si="1421"/>
        <v>0</v>
      </c>
      <c r="G1993" s="27">
        <f t="shared" si="1444"/>
        <v>0</v>
      </c>
      <c r="H1993" s="22">
        <f t="shared" si="1422"/>
        <v>23386132891.477261</v>
      </c>
      <c r="I1993" s="23">
        <f t="shared" si="1423"/>
        <v>132580106.5049091</v>
      </c>
      <c r="J1993" s="23">
        <f t="shared" si="1424"/>
        <v>1086</v>
      </c>
      <c r="K1993" s="19">
        <f t="shared" si="1445"/>
        <v>225.0831931027827</v>
      </c>
      <c r="L1993" s="16">
        <f t="shared" si="1425"/>
        <v>161.31092234450799</v>
      </c>
      <c r="M1993" s="23">
        <f>M1992-IF($B1993="B",(Percent_Rent_In_Elsies*2.49%/12 * H1992)/K1992,0)+IF($B1993="D",N1993,0)+IF(B1993="D",AK1992)+IF(B1993="C",F1992*90%)-(Y1993-Y1992)-IF($B1993="A",Q1992/K1992) + IF($B1993="A",Q1992/K1992)</f>
        <v>-37873335.196089841</v>
      </c>
      <c r="N1993" s="23">
        <f t="shared" si="1426"/>
        <v>0</v>
      </c>
      <c r="O1993" s="22">
        <f t="shared" si="1427"/>
        <v>0</v>
      </c>
      <c r="P1993" s="22">
        <f t="shared" si="1458"/>
        <v>0</v>
      </c>
      <c r="Q1993" s="22">
        <f t="shared" si="1459"/>
        <v>0</v>
      </c>
      <c r="R1993" s="22">
        <f t="shared" si="1428"/>
        <v>285924133.90822399</v>
      </c>
      <c r="S1993" s="16">
        <f t="shared" si="1465"/>
        <v>23787365.548483301</v>
      </c>
      <c r="T1993" s="15">
        <f t="shared" si="1429"/>
        <v>0</v>
      </c>
      <c r="U1993" s="23">
        <f t="shared" si="1446"/>
        <v>1270304.2380050241</v>
      </c>
      <c r="V1993" s="23">
        <f t="shared" si="1447"/>
        <v>105682.54891982205</v>
      </c>
      <c r="W1993" s="23">
        <f t="shared" si="1460"/>
        <v>0</v>
      </c>
      <c r="X1993" s="23">
        <f t="shared" si="1448"/>
        <v>33414511.377741218</v>
      </c>
      <c r="Y1993" s="23">
        <f t="shared" si="1430"/>
        <v>13825559.361691331</v>
      </c>
      <c r="Z1993" s="3">
        <f t="shared" si="1431"/>
        <v>0</v>
      </c>
      <c r="AA1993" s="23">
        <f t="shared" si="1432"/>
        <v>59343553.943961032</v>
      </c>
      <c r="AB1993" s="26">
        <f t="shared" si="1449"/>
        <v>70086276.274228603</v>
      </c>
      <c r="AC1993" s="23">
        <f t="shared" si="1450"/>
        <v>74889487.274228647</v>
      </c>
      <c r="AD1993" s="23">
        <f t="shared" si="1456"/>
        <v>4803211</v>
      </c>
      <c r="AE1993" s="24">
        <f t="shared" si="1464"/>
        <v>70086276.274228647</v>
      </c>
      <c r="AF1993" s="3">
        <f t="shared" si="1451"/>
        <v>1E-4</v>
      </c>
      <c r="AG1993" s="2">
        <f t="shared" si="1433"/>
        <v>0</v>
      </c>
      <c r="AH1993" s="2">
        <f t="shared" si="1434"/>
        <v>133.47054022373024</v>
      </c>
      <c r="AI1993" s="23">
        <f t="shared" si="1457"/>
        <v>9540883294.1242676</v>
      </c>
      <c r="AJ1993" s="23">
        <f t="shared" si="1435"/>
        <v>6219.922423797766</v>
      </c>
      <c r="AK1993" s="23">
        <f t="shared" si="1436"/>
        <v>59841.176322689083</v>
      </c>
      <c r="AL1993" s="23">
        <f t="shared" si="1461"/>
        <v>0</v>
      </c>
      <c r="AM1993" s="23">
        <f t="shared" si="1462"/>
        <v>0</v>
      </c>
      <c r="AN1993" s="16">
        <f t="shared" si="1452"/>
        <v>0</v>
      </c>
      <c r="AO1993" s="23">
        <f t="shared" si="1453"/>
        <v>0</v>
      </c>
      <c r="AP1993" s="22">
        <f t="shared" si="1454"/>
        <v>0</v>
      </c>
      <c r="AQ1993" s="30">
        <f t="shared" si="1437"/>
        <v>9716938684.5025024</v>
      </c>
      <c r="AR1993" s="28">
        <f t="shared" si="1438"/>
        <v>4702426273.9819059</v>
      </c>
      <c r="AS1993" s="25">
        <f t="shared" si="1439"/>
        <v>200337590.02425668</v>
      </c>
      <c r="AT1993" s="32">
        <f t="shared" si="1440"/>
        <v>0</v>
      </c>
      <c r="AU1993" s="23">
        <f t="shared" si="1441"/>
        <v>0</v>
      </c>
      <c r="AV1993" s="22">
        <f t="shared" si="1442"/>
        <v>1372280692.9093862</v>
      </c>
      <c r="AW1993" s="31">
        <f t="shared" si="1455"/>
        <v>6584756056.3722553</v>
      </c>
      <c r="AX1993"/>
      <c r="AY1993"/>
      <c r="AZ1993"/>
      <c r="BA1993"/>
    </row>
    <row r="1994" spans="1:53" s="21" customFormat="1" x14ac:dyDescent="0.25">
      <c r="A1994">
        <f t="shared" si="1463"/>
        <v>636</v>
      </c>
      <c r="B1994" t="s">
        <v>9</v>
      </c>
      <c r="C1994" s="27">
        <f t="shared" si="1420"/>
        <v>0</v>
      </c>
      <c r="D1994" s="27">
        <f t="shared" si="1443"/>
        <v>0</v>
      </c>
      <c r="E1994" s="27" t="b">
        <f t="shared" ref="E1994:E2057" si="1466">IF(OR(I1994&gt;Max_Parcels, AI1994&gt;8000000000),TRUE,FALSE)</f>
        <v>1</v>
      </c>
      <c r="F1994" s="29">
        <f t="shared" si="1421"/>
        <v>0</v>
      </c>
      <c r="G1994" s="27">
        <f t="shared" si="1444"/>
        <v>0</v>
      </c>
      <c r="H1994" s="22">
        <f t="shared" si="1422"/>
        <v>23386132891.477261</v>
      </c>
      <c r="I1994" s="23">
        <f t="shared" si="1423"/>
        <v>132580106.5049091</v>
      </c>
      <c r="J1994" s="23">
        <f t="shared" si="1424"/>
        <v>1086</v>
      </c>
      <c r="K1994" s="19">
        <f t="shared" si="1445"/>
        <v>225.0831931027827</v>
      </c>
      <c r="L1994" s="16">
        <f t="shared" si="1425"/>
        <v>161.31092234450799</v>
      </c>
      <c r="M1994" s="23">
        <f>M1993-IF($B1994="B",(Percent_Rent_In_Elsies*2.49%/12 * H1993)/K1993,0)+IF($B1994="D",N1994,0)+IF(B1994="D",AK1993)+IF(B1994="C",F1993*90%)-(Y1994-Y1993)-IF($B1994="A",Q1993/K1993) + IF($B1994="A",Q1993/K1993)</f>
        <v>-37813494.01976715</v>
      </c>
      <c r="N1994" s="23">
        <f t="shared" si="1426"/>
        <v>0</v>
      </c>
      <c r="O1994" s="22">
        <f t="shared" si="1427"/>
        <v>16619451.119262364</v>
      </c>
      <c r="P1994" s="22">
        <f t="shared" si="1458"/>
        <v>0</v>
      </c>
      <c r="Q1994" s="22">
        <f t="shared" si="1459"/>
        <v>0</v>
      </c>
      <c r="R1994" s="22">
        <f t="shared" si="1428"/>
        <v>285924133.90822399</v>
      </c>
      <c r="S1994" s="16">
        <f t="shared" si="1465"/>
        <v>0</v>
      </c>
      <c r="T1994" s="15">
        <f t="shared" si="1429"/>
        <v>7167914.4292209372</v>
      </c>
      <c r="U1994" s="23">
        <f t="shared" si="1446"/>
        <v>1270304.2380050241</v>
      </c>
      <c r="V1994" s="23">
        <f t="shared" si="1447"/>
        <v>0</v>
      </c>
      <c r="W1994" s="23">
        <f t="shared" si="1460"/>
        <v>105682.54891982205</v>
      </c>
      <c r="X1994" s="23">
        <f t="shared" si="1448"/>
        <v>33414511.377741218</v>
      </c>
      <c r="Y1994" s="23">
        <f t="shared" si="1430"/>
        <v>13825559.361691331</v>
      </c>
      <c r="Z1994" s="3">
        <f t="shared" si="1431"/>
        <v>0</v>
      </c>
      <c r="AA1994" s="23">
        <f t="shared" si="1432"/>
        <v>59283712.767638341</v>
      </c>
      <c r="AB1994" s="26">
        <f t="shared" si="1449"/>
        <v>70086276.274228588</v>
      </c>
      <c r="AC1994" s="23">
        <f t="shared" si="1450"/>
        <v>74889487.274228647</v>
      </c>
      <c r="AD1994" s="23">
        <f t="shared" si="1456"/>
        <v>4803211</v>
      </c>
      <c r="AE1994" s="24">
        <f t="shared" si="1464"/>
        <v>70086276.274228647</v>
      </c>
      <c r="AF1994" s="3">
        <f t="shared" si="1451"/>
        <v>0</v>
      </c>
      <c r="AG1994" s="2">
        <f t="shared" si="1433"/>
        <v>0</v>
      </c>
      <c r="AH1994" s="2">
        <f t="shared" si="1434"/>
        <v>133.47054022373024</v>
      </c>
      <c r="AI1994" s="23">
        <f t="shared" si="1457"/>
        <v>9531262406.2344551</v>
      </c>
      <c r="AJ1994" s="23">
        <f t="shared" si="1435"/>
        <v>6219.922423797766</v>
      </c>
      <c r="AK1994" s="23">
        <f t="shared" si="1436"/>
        <v>0</v>
      </c>
      <c r="AL1994" s="23">
        <f t="shared" si="1461"/>
        <v>0</v>
      </c>
      <c r="AM1994" s="23">
        <f t="shared" si="1462"/>
        <v>0</v>
      </c>
      <c r="AN1994" s="16">
        <f t="shared" si="1452"/>
        <v>0</v>
      </c>
      <c r="AO1994" s="23">
        <f t="shared" si="1453"/>
        <v>0</v>
      </c>
      <c r="AP1994" s="22">
        <f t="shared" si="1454"/>
        <v>0</v>
      </c>
      <c r="AQ1994" s="30">
        <f t="shared" si="1437"/>
        <v>9716938684.5025024</v>
      </c>
      <c r="AR1994" s="28">
        <f t="shared" si="1438"/>
        <v>4702426273.9819059</v>
      </c>
      <c r="AS1994" s="25">
        <f t="shared" si="1439"/>
        <v>200337590.02425668</v>
      </c>
      <c r="AT1994" s="32">
        <f t="shared" si="1440"/>
        <v>0</v>
      </c>
      <c r="AU1994" s="23">
        <f t="shared" si="1441"/>
        <v>0</v>
      </c>
      <c r="AV1994" s="22">
        <f t="shared" si="1442"/>
        <v>1372280692.9093862</v>
      </c>
      <c r="AW1994" s="31">
        <f t="shared" si="1455"/>
        <v>6584756056.3722553</v>
      </c>
      <c r="AX1994"/>
      <c r="AY1994"/>
      <c r="AZ1994"/>
      <c r="BA1994"/>
    </row>
    <row r="1995" spans="1:53" x14ac:dyDescent="0.25">
      <c r="A1995" s="21">
        <f t="shared" si="1463"/>
        <v>636</v>
      </c>
      <c r="B1995" s="21" t="s">
        <v>28</v>
      </c>
      <c r="C1995" s="27">
        <f t="shared" ref="C1995:C2058" si="1467">IF(E1994 = TRUE, 0, IF(AND($B1995="A",P1994&gt;0),P1994,0)+IFERROR(IF($B1995="A",Percent_Elsies*95%*AN1991),0))</f>
        <v>0</v>
      </c>
      <c r="D1995" s="27">
        <f t="shared" si="1443"/>
        <v>0</v>
      </c>
      <c r="E1995" s="27" t="b">
        <f t="shared" si="1466"/>
        <v>1</v>
      </c>
      <c r="F1995" s="29">
        <f t="shared" ref="F1995:F2058" si="1468">D1995/K1995</f>
        <v>0</v>
      </c>
      <c r="G1995" s="27">
        <f t="shared" si="1444"/>
        <v>0</v>
      </c>
      <c r="H1995" s="22">
        <f t="shared" ref="H1995:H2058" si="1469">(H1994*K1995/K1994+G1995+D1995)*IF(B1995="A",(1+Inflation_Rate/12),1)</f>
        <v>23386132891.477261</v>
      </c>
      <c r="I1995" s="23">
        <f t="shared" ref="I1995:I2058" si="1470">I1994+(G1995+D1995)/L1995</f>
        <v>132580106.5049091</v>
      </c>
      <c r="J1995" s="23">
        <f t="shared" ref="J1995:J2058" si="1471">J1994+IF(AND($B1995="A",M1995&lt;0,AR1994&gt;0,E1994=FALSE),MIN(_xlfn.FLOOR.MATH(1 + (-M1995*2)/(Buy_On_Revalue)),30),0)</f>
        <v>1086</v>
      </c>
      <c r="K1995" s="19">
        <f t="shared" si="1445"/>
        <v>225.0831931027827</v>
      </c>
      <c r="L1995" s="16">
        <f t="shared" ref="L1995:L2058" si="1472">(L1994/K1994)*K1995*IF(B1995="A",(1+Inflation_Rate/12),1)</f>
        <v>161.31092234450799</v>
      </c>
      <c r="M1995" s="23">
        <f>M1994-IF($B1995="B",(Percent_Rent_In_Elsies*2.49%/12 * H1994)/K1994,0)+IF($B1995="D",N1995,0)+IF(B1995="D",AK1994)+IF(B1995="C",F1994*90%)-(Y1995-Y1994)-IF($B1995="A",Q1994/K1994) + IF($B1995="A",Q1994/K1994)</f>
        <v>-37813494.01976715</v>
      </c>
      <c r="N1995" s="23">
        <f t="shared" ref="N1995:N2058" si="1473">IF(B1995="D", IF(V1994&gt;(Percent_Elsies*(S1994+V1994)),V1994-(Percent_Elsies)*(S1994+V1994),0),0)</f>
        <v>0</v>
      </c>
      <c r="O1995" s="22">
        <f t="shared" ref="O1995:O2058" si="1474">IF(B1995="D",IF(S1994&gt;Percent_Dollars*(S1994+V1994),S1994-(Percent_Dollars*(S1994+V1994)),0),0)</f>
        <v>0</v>
      </c>
      <c r="P1995" s="22">
        <f t="shared" si="1458"/>
        <v>16619451.119262364</v>
      </c>
      <c r="Q1995" s="22">
        <f t="shared" si="1459"/>
        <v>0</v>
      </c>
      <c r="R1995" s="22">
        <f t="shared" ref="R1995:R2058" si="1475">R1994+IF($B1995="B",5%*AN1995,0)-IF(B1995="B",R1994/12,0)+IF($B1995="C", AP1994,0)</f>
        <v>285924133.90822399</v>
      </c>
      <c r="S1995" s="16">
        <f t="shared" si="1465"/>
        <v>0</v>
      </c>
      <c r="T1995" s="15">
        <f t="shared" ref="T1995:T2058" si="1476">IF($B1995="E",0,T1994+IF(B1995="B", Percent_Dollars*95%*AN1995,0)  + IF($B1995="D",N1995*MM_Bottom*K1995)+IF($B1995="D",S1994-O1995))</f>
        <v>0</v>
      </c>
      <c r="U1995" s="23">
        <f t="shared" si="1446"/>
        <v>1270304.2380050241</v>
      </c>
      <c r="V1995" s="23">
        <f t="shared" si="1447"/>
        <v>0</v>
      </c>
      <c r="W1995" s="23">
        <f t="shared" si="1460"/>
        <v>0</v>
      </c>
      <c r="X1995" s="23">
        <f t="shared" si="1448"/>
        <v>33414511.377741218</v>
      </c>
      <c r="Y1995" s="23">
        <f t="shared" ref="Y1995:Y2058" si="1477">50%*$H$10*(AS1994/$AS$10)*((4/3)/12+2.49%/4)</f>
        <v>13825559.361691331</v>
      </c>
      <c r="Z1995" s="3">
        <f t="shared" ref="Z1995:Z2058" si="1478">IF($B1995="E",W1994*3.5%/Percent_Elsies,0)</f>
        <v>5284.1274459911028</v>
      </c>
      <c r="AA1995" s="23">
        <f t="shared" ref="AA1995:AA2058" si="1479">AA1994+IF($B1995="E",W1994*52.5%/Percent_Elsies,0)-IF($B1995="D",AK1994)</f>
        <v>59362974.679328211</v>
      </c>
      <c r="AB1995" s="26">
        <f t="shared" si="1449"/>
        <v>70086276.274228588</v>
      </c>
      <c r="AC1995" s="23">
        <f t="shared" si="1450"/>
        <v>74889487.274228647</v>
      </c>
      <c r="AD1995" s="23">
        <f t="shared" si="1456"/>
        <v>4803211</v>
      </c>
      <c r="AE1995" s="24">
        <f t="shared" si="1464"/>
        <v>70086276.274228647</v>
      </c>
      <c r="AF1995" s="3">
        <f t="shared" si="1451"/>
        <v>0</v>
      </c>
      <c r="AG1995" s="2">
        <f t="shared" ref="AG1995:AG2058" si="1480">IF($B1995="E",(Z1995/AF1993)*12,0)</f>
        <v>634095293.51893234</v>
      </c>
      <c r="AH1995" s="2">
        <f t="shared" ref="AH1995:AH2058" si="1481">40%*H1995/AE1995</f>
        <v>133.47054022373024</v>
      </c>
      <c r="AI1995" s="23">
        <f t="shared" si="1457"/>
        <v>9544005637.7877312</v>
      </c>
      <c r="AJ1995" s="23">
        <f t="shared" ref="AJ1995:AJ2058" si="1482">AJ1994*K1994/K1995</f>
        <v>6219.922423797766</v>
      </c>
      <c r="AK1995" s="23">
        <f t="shared" ref="AK1995:AK2058" si="1483">IF($B1995="C",((37/25)*1000/K1995)*AI1995/1000000 - AM1994/1000000,0)</f>
        <v>0</v>
      </c>
      <c r="AL1995" s="23">
        <f t="shared" si="1461"/>
        <v>0</v>
      </c>
      <c r="AM1995" s="23">
        <f t="shared" si="1462"/>
        <v>0</v>
      </c>
      <c r="AN1995" s="16">
        <f t="shared" si="1452"/>
        <v>0</v>
      </c>
      <c r="AO1995" s="23">
        <f t="shared" si="1453"/>
        <v>0</v>
      </c>
      <c r="AP1995" s="22">
        <f t="shared" si="1454"/>
        <v>0</v>
      </c>
      <c r="AQ1995" s="30">
        <f t="shared" ref="AQ1995:AQ2058" si="1484">(AQ1994+IF($B1995="B",AN1995*(5%+95%*Percent_Dollars))+IFERROR(IF($B1995="A",AN1991*95%*Percent_Elsies),0)+IF($B1995="B",D1995)+AP1995+IF($B1995="B",(Percent_Rent_In_Elsies*2.49%*H1994/12)*MM_Top,0)-IF($B1995="C",F1994*MM_Bottom*K1995*65%)) + IF($B1995="A",Q1994*(MM_Top - MM_Bottom)) - IF($B1995="A",Q1994)</f>
        <v>9716938684.5025024</v>
      </c>
      <c r="AR1995" s="28">
        <f t="shared" ref="AR1995:AR2058" si="1485">(AR1994+IF($B1995="B",((Percent_Rent_In_Elsies)*2.49%*H1994/12)*MM_Top,0)-IF($B1995="D",N1995*MM_Bottom*K1995)-IF($B1995="C",F1994*MM_Bottom*K1995*65%)) + IF($B1995="A",Q1994*(MM_Top - MM_Bottom))</f>
        <v>4702426273.9819059</v>
      </c>
      <c r="AS1995" s="25">
        <f t="shared" ref="AS1995:AS2058" si="1486">AS1994+G1995+D1995</f>
        <v>200337590.02425668</v>
      </c>
      <c r="AT1995" s="32">
        <f t="shared" ref="AT1995:AT2058" si="1487">IF($B1995="E",W1994*7%/Percent_Elsies,0)</f>
        <v>10568.254891982206</v>
      </c>
      <c r="AU1995" s="23">
        <f t="shared" ref="AU1995:AU2058" si="1488">IF($B1995="E",W1994*7%/Percent_Elsies,0)</f>
        <v>10568.254891982206</v>
      </c>
      <c r="AV1995" s="22">
        <f t="shared" ref="AV1995:AV2058" si="1489">AV1994+IF($B1995="E",T1994*30%/Percent_Dollars)</f>
        <v>1379448607.3386071</v>
      </c>
      <c r="AW1995" s="31">
        <f t="shared" si="1455"/>
        <v>6584756056.3722553</v>
      </c>
    </row>
    <row r="1996" spans="1:53" x14ac:dyDescent="0.25">
      <c r="A1996">
        <f t="shared" si="1463"/>
        <v>637</v>
      </c>
      <c r="B1996" t="s">
        <v>6</v>
      </c>
      <c r="C1996" s="27">
        <f t="shared" si="1467"/>
        <v>0</v>
      </c>
      <c r="D1996" s="27">
        <f t="shared" ref="D1996:D2059" si="1490">IF(AND($B1996="B",M1996&lt;0,AR1995&gt;0,E1995=FALSE),MIN(AR1995,Buy_On_Revalue*K1996*(J1995-J1994)),0)</f>
        <v>0</v>
      </c>
      <c r="E1996" s="27" t="b">
        <f t="shared" si="1466"/>
        <v>1</v>
      </c>
      <c r="F1996" s="29">
        <f t="shared" si="1468"/>
        <v>0</v>
      </c>
      <c r="G1996" s="27">
        <f t="shared" ref="G1996:G2059" si="1491">C1996</f>
        <v>0</v>
      </c>
      <c r="H1996" s="22">
        <f t="shared" si="1469"/>
        <v>23425109779.629723</v>
      </c>
      <c r="I1996" s="23">
        <f t="shared" si="1470"/>
        <v>132580106.5049091</v>
      </c>
      <c r="J1996" s="23">
        <f t="shared" si="1471"/>
        <v>1086</v>
      </c>
      <c r="K1996" s="19">
        <f t="shared" ref="K1996:K2059" si="1492">IF(J1996-J1995 &gt; 0,K1995*(1+0.005)^(J1996-J1995),K1995)</f>
        <v>225.0831931027827</v>
      </c>
      <c r="L1996" s="16">
        <f t="shared" si="1472"/>
        <v>161.57977388174885</v>
      </c>
      <c r="M1996" s="23">
        <f>M1995-IF($B1996="B",(Percent_Rent_In_Elsies*2.49%/12 * H1995)/K1995,0)+IF($B1996="D",N1996,0)+IF(B1996="D",AK1995)+IF(B1996="C",F1995*90%)-(Y1996-Y1995)-IF($B1996="A",Q1995/K1995) + IF($B1996="A",Q1995/K1995)</f>
        <v>-37813494.01976715</v>
      </c>
      <c r="N1996" s="23">
        <f t="shared" si="1473"/>
        <v>0</v>
      </c>
      <c r="O1996" s="22">
        <f t="shared" si="1474"/>
        <v>0</v>
      </c>
      <c r="P1996" s="22">
        <f t="shared" si="1458"/>
        <v>0</v>
      </c>
      <c r="Q1996" s="22">
        <f t="shared" si="1459"/>
        <v>0</v>
      </c>
      <c r="R1996" s="22">
        <f t="shared" si="1475"/>
        <v>285924133.90822399</v>
      </c>
      <c r="S1996" s="16">
        <f t="shared" si="1465"/>
        <v>0</v>
      </c>
      <c r="T1996" s="15">
        <f t="shared" si="1476"/>
        <v>0</v>
      </c>
      <c r="U1996" s="23">
        <f t="shared" ref="U1996:U2059" si="1493">U1995-IF($B1996="B",U1995/12)+IF($B1996="C",AO1995)+IF(B1996="C",F1995*10%)</f>
        <v>1270304.2380050241</v>
      </c>
      <c r="V1996" s="23">
        <f t="shared" ref="V1996:V2059" si="1494">IF($B1996="D", 0, V1995+IF($B1996="B",U1995/12,0))</f>
        <v>0</v>
      </c>
      <c r="W1996" s="23">
        <f t="shared" si="1460"/>
        <v>0</v>
      </c>
      <c r="X1996" s="23">
        <f t="shared" ref="X1996:X2059" si="1495">X1995+IFERROR(IF($B1996="A",Z1995,0),0)  + AT1995 + AU1995 - IF($B1996="A",Q1995/K1995)</f>
        <v>33440932.014971171</v>
      </c>
      <c r="Y1996" s="23">
        <f t="shared" si="1477"/>
        <v>13825559.361691331</v>
      </c>
      <c r="Z1996" s="3">
        <f t="shared" si="1478"/>
        <v>0</v>
      </c>
      <c r="AA1996" s="23">
        <f t="shared" si="1479"/>
        <v>59362974.679328211</v>
      </c>
      <c r="AB1996" s="26">
        <f t="shared" ref="AB1996:AB2059" si="1496">M1996+SUM(U1996:AA1996)+AO1996+AT1996+AU1996</f>
        <v>70086276.274228588</v>
      </c>
      <c r="AC1996" s="23">
        <f t="shared" ref="AC1996:AC2059" si="1497">AC1995+G1996+IF($B1996="C",F1995)</f>
        <v>74889487.274228647</v>
      </c>
      <c r="AD1996" s="23">
        <f t="shared" si="1456"/>
        <v>4803211</v>
      </c>
      <c r="AE1996" s="24">
        <f t="shared" si="1464"/>
        <v>70086276.274228647</v>
      </c>
      <c r="AF1996" s="3">
        <f t="shared" ref="AF1996:AF2059" si="1498">IF($B1996="C",MAX(AE1996-AA1996-Y1996-U1996-V1996-W1996-AO1996-AT1996-AU1996,0.0001),0)</f>
        <v>0</v>
      </c>
      <c r="AG1996" s="2">
        <f t="shared" si="1480"/>
        <v>0</v>
      </c>
      <c r="AH1996" s="2">
        <f t="shared" si="1481"/>
        <v>133.69299112410312</v>
      </c>
      <c r="AI1996" s="23">
        <f t="shared" si="1457"/>
        <v>9544005637.7877312</v>
      </c>
      <c r="AJ1996" s="23">
        <f t="shared" si="1482"/>
        <v>6219.922423797766</v>
      </c>
      <c r="AK1996" s="23">
        <f t="shared" si="1483"/>
        <v>0</v>
      </c>
      <c r="AL1996" s="23">
        <f t="shared" si="1461"/>
        <v>0</v>
      </c>
      <c r="AM1996" s="23">
        <f t="shared" si="1462"/>
        <v>0</v>
      </c>
      <c r="AN1996" s="16">
        <f t="shared" ref="AN1996:AN2059" si="1499">IF($B1996="B",(G1990)/2,0)</f>
        <v>0</v>
      </c>
      <c r="AO1996" s="23">
        <f t="shared" ref="AO1996:AO2059" si="1500">IF($B1996="B",(Percent_Rent_In_Elsies*2.49%/12*H1995)/K1995,0)</f>
        <v>0</v>
      </c>
      <c r="AP1996" s="22">
        <f t="shared" ref="AP1996:AP2059" si="1501">IF($B1996="B",(1-Percent_Rent_In_Elsies)*2.49%*H1995/12,0)</f>
        <v>0</v>
      </c>
      <c r="AQ1996" s="30">
        <f t="shared" si="1484"/>
        <v>9716938684.5025024</v>
      </c>
      <c r="AR1996" s="28">
        <f t="shared" si="1485"/>
        <v>4702426273.9819059</v>
      </c>
      <c r="AS1996" s="25">
        <f t="shared" si="1486"/>
        <v>200337590.02425668</v>
      </c>
      <c r="AT1996" s="32">
        <f t="shared" si="1487"/>
        <v>0</v>
      </c>
      <c r="AU1996" s="23">
        <f t="shared" si="1488"/>
        <v>0</v>
      </c>
      <c r="AV1996" s="22">
        <f t="shared" si="1489"/>
        <v>1379448607.3386071</v>
      </c>
      <c r="AW1996" s="31">
        <f t="shared" ref="AW1996:AW2059" si="1502">SUM(AR1996:AS1996)+AV1996 +SUM(O1996:T1996)+AP1996</f>
        <v>6568136605.2529936</v>
      </c>
    </row>
    <row r="1997" spans="1:53" x14ac:dyDescent="0.25">
      <c r="A1997">
        <f t="shared" si="1463"/>
        <v>637</v>
      </c>
      <c r="B1997" t="s">
        <v>7</v>
      </c>
      <c r="C1997" s="27">
        <f t="shared" si="1467"/>
        <v>0</v>
      </c>
      <c r="D1997" s="27">
        <f t="shared" si="1490"/>
        <v>0</v>
      </c>
      <c r="E1997" s="27" t="b">
        <f t="shared" si="1466"/>
        <v>1</v>
      </c>
      <c r="F1997" s="29">
        <f t="shared" si="1468"/>
        <v>0</v>
      </c>
      <c r="G1997" s="27">
        <f t="shared" si="1491"/>
        <v>0</v>
      </c>
      <c r="H1997" s="22">
        <f t="shared" si="1469"/>
        <v>23425109779.629723</v>
      </c>
      <c r="I1997" s="23">
        <f t="shared" si="1470"/>
        <v>132580106.5049091</v>
      </c>
      <c r="J1997" s="23">
        <f t="shared" si="1471"/>
        <v>1086</v>
      </c>
      <c r="K1997" s="19">
        <f t="shared" si="1492"/>
        <v>225.0831931027827</v>
      </c>
      <c r="L1997" s="16">
        <f t="shared" si="1472"/>
        <v>161.57977388174885</v>
      </c>
      <c r="M1997" s="23">
        <f>M1996-IF($B1997="B",(Percent_Rent_In_Elsies*2.49%/12 * H1996)/K1996,0)+IF($B1997="D",N1997,0)+IF(B1997="D",AK1996)+IF(B1997="C",F1996*90%)-(Y1997-Y1996)-IF($B1997="A",Q1996/K1996) + IF($B1997="A",Q1996/K1996)</f>
        <v>-37921469.879987277</v>
      </c>
      <c r="N1997" s="23">
        <f t="shared" si="1473"/>
        <v>0</v>
      </c>
      <c r="O1997" s="22">
        <f t="shared" si="1474"/>
        <v>0</v>
      </c>
      <c r="P1997" s="22">
        <f t="shared" si="1458"/>
        <v>0</v>
      </c>
      <c r="Q1997" s="22">
        <f t="shared" si="1459"/>
        <v>0</v>
      </c>
      <c r="R1997" s="22">
        <f t="shared" si="1475"/>
        <v>262097122.74920532</v>
      </c>
      <c r="S1997" s="16">
        <f t="shared" si="1465"/>
        <v>23827011.159018666</v>
      </c>
      <c r="T1997" s="15">
        <f t="shared" si="1476"/>
        <v>0</v>
      </c>
      <c r="U1997" s="23">
        <f t="shared" si="1493"/>
        <v>1164445.5515046054</v>
      </c>
      <c r="V1997" s="23">
        <f t="shared" si="1494"/>
        <v>105858.68650041868</v>
      </c>
      <c r="W1997" s="23">
        <f t="shared" si="1460"/>
        <v>0</v>
      </c>
      <c r="X1997" s="23">
        <f t="shared" si="1495"/>
        <v>33440932.014971171</v>
      </c>
      <c r="Y1997" s="23">
        <f t="shared" si="1477"/>
        <v>13825559.361691331</v>
      </c>
      <c r="Z1997" s="3">
        <f t="shared" si="1478"/>
        <v>0</v>
      </c>
      <c r="AA1997" s="23">
        <f t="shared" si="1479"/>
        <v>59362974.679328211</v>
      </c>
      <c r="AB1997" s="26">
        <f t="shared" si="1496"/>
        <v>70086276.274228588</v>
      </c>
      <c r="AC1997" s="23">
        <f t="shared" si="1497"/>
        <v>74889487.274228647</v>
      </c>
      <c r="AD1997" s="23">
        <f t="shared" ref="AD1997:AD2060" si="1503">AD1996</f>
        <v>4803211</v>
      </c>
      <c r="AE1997" s="24">
        <f t="shared" si="1464"/>
        <v>70086276.274228647</v>
      </c>
      <c r="AF1997" s="3">
        <f t="shared" si="1498"/>
        <v>0</v>
      </c>
      <c r="AG1997" s="2">
        <f t="shared" si="1480"/>
        <v>0</v>
      </c>
      <c r="AH1997" s="2">
        <f t="shared" si="1481"/>
        <v>133.69299112410312</v>
      </c>
      <c r="AI1997" s="23">
        <f t="shared" ref="AI1997:AI2060" si="1504">AA1997/(AJ1997/1000000)</f>
        <v>9544005637.7877312</v>
      </c>
      <c r="AJ1997" s="23">
        <f t="shared" si="1482"/>
        <v>6219.922423797766</v>
      </c>
      <c r="AK1997" s="23">
        <f t="shared" si="1483"/>
        <v>0</v>
      </c>
      <c r="AL1997" s="23">
        <f t="shared" si="1461"/>
        <v>3122343.6634635925</v>
      </c>
      <c r="AM1997" s="23">
        <f t="shared" si="1462"/>
        <v>2913110305.0770097</v>
      </c>
      <c r="AN1997" s="16">
        <f t="shared" si="1499"/>
        <v>0</v>
      </c>
      <c r="AO1997" s="23">
        <f t="shared" si="1500"/>
        <v>107975.86022012663</v>
      </c>
      <c r="AP1997" s="22">
        <f t="shared" si="1501"/>
        <v>24303551.39636584</v>
      </c>
      <c r="AQ1997" s="30">
        <f t="shared" si="1484"/>
        <v>9765339207.108366</v>
      </c>
      <c r="AR1997" s="28">
        <f t="shared" si="1485"/>
        <v>4726523245.1914024</v>
      </c>
      <c r="AS1997" s="25">
        <f t="shared" si="1486"/>
        <v>200337590.02425668</v>
      </c>
      <c r="AT1997" s="32">
        <f t="shared" si="1487"/>
        <v>0</v>
      </c>
      <c r="AU1997" s="23">
        <f t="shared" si="1488"/>
        <v>0</v>
      </c>
      <c r="AV1997" s="22">
        <f t="shared" si="1489"/>
        <v>1379448607.3386071</v>
      </c>
      <c r="AW1997" s="31">
        <f t="shared" si="1502"/>
        <v>6616537127.8588562</v>
      </c>
    </row>
    <row r="1998" spans="1:53" x14ac:dyDescent="0.25">
      <c r="A1998">
        <f t="shared" si="1463"/>
        <v>637</v>
      </c>
      <c r="B1998" t="s">
        <v>8</v>
      </c>
      <c r="C1998" s="27">
        <f t="shared" si="1467"/>
        <v>0</v>
      </c>
      <c r="D1998" s="27">
        <f t="shared" si="1490"/>
        <v>0</v>
      </c>
      <c r="E1998" s="27" t="b">
        <f t="shared" si="1466"/>
        <v>1</v>
      </c>
      <c r="F1998" s="29">
        <f t="shared" si="1468"/>
        <v>0</v>
      </c>
      <c r="G1998" s="27">
        <f t="shared" si="1491"/>
        <v>0</v>
      </c>
      <c r="H1998" s="22">
        <f t="shared" si="1469"/>
        <v>23425109779.629723</v>
      </c>
      <c r="I1998" s="23">
        <f t="shared" si="1470"/>
        <v>132580106.5049091</v>
      </c>
      <c r="J1998" s="23">
        <f t="shared" si="1471"/>
        <v>1086</v>
      </c>
      <c r="K1998" s="19">
        <f t="shared" si="1492"/>
        <v>225.0831931027827</v>
      </c>
      <c r="L1998" s="16">
        <f t="shared" si="1472"/>
        <v>161.57977388174885</v>
      </c>
      <c r="M1998" s="23">
        <f>M1997-IF($B1998="B",(Percent_Rent_In_Elsies*2.49%/12 * H1997)/K1997,0)+IF($B1998="D",N1998,0)+IF(B1998="D",AK1997)+IF(B1998="C",F1997*90%)-(Y1998-Y1997)-IF($B1998="A",Q1997/K1997) + IF($B1998="A",Q1997/K1997)</f>
        <v>-37921469.879987277</v>
      </c>
      <c r="N1998" s="23">
        <f t="shared" si="1473"/>
        <v>0</v>
      </c>
      <c r="O1998" s="22">
        <f t="shared" si="1474"/>
        <v>0</v>
      </c>
      <c r="P1998" s="22">
        <f t="shared" si="1458"/>
        <v>0</v>
      </c>
      <c r="Q1998" s="22">
        <f t="shared" si="1459"/>
        <v>0</v>
      </c>
      <c r="R1998" s="22">
        <f t="shared" si="1475"/>
        <v>286400674.14557117</v>
      </c>
      <c r="S1998" s="16">
        <f t="shared" si="1465"/>
        <v>23827011.159018666</v>
      </c>
      <c r="T1998" s="15">
        <f t="shared" si="1476"/>
        <v>0</v>
      </c>
      <c r="U1998" s="23">
        <f t="shared" si="1493"/>
        <v>1272421.411724732</v>
      </c>
      <c r="V1998" s="23">
        <f t="shared" si="1494"/>
        <v>105858.68650041868</v>
      </c>
      <c r="W1998" s="23">
        <f t="shared" si="1460"/>
        <v>0</v>
      </c>
      <c r="X1998" s="23">
        <f t="shared" si="1495"/>
        <v>33440932.014971171</v>
      </c>
      <c r="Y1998" s="23">
        <f t="shared" si="1477"/>
        <v>13825559.361691331</v>
      </c>
      <c r="Z1998" s="3">
        <f t="shared" si="1478"/>
        <v>0</v>
      </c>
      <c r="AA1998" s="23">
        <f t="shared" si="1479"/>
        <v>59362974.679328211</v>
      </c>
      <c r="AB1998" s="26">
        <f t="shared" si="1496"/>
        <v>70086276.274228603</v>
      </c>
      <c r="AC1998" s="23">
        <f t="shared" si="1497"/>
        <v>74889487.274228647</v>
      </c>
      <c r="AD1998" s="23">
        <f t="shared" si="1503"/>
        <v>4803211</v>
      </c>
      <c r="AE1998" s="24">
        <f t="shared" si="1464"/>
        <v>70086276.274228647</v>
      </c>
      <c r="AF1998" s="3">
        <f t="shared" si="1498"/>
        <v>1E-4</v>
      </c>
      <c r="AG1998" s="2">
        <f t="shared" si="1480"/>
        <v>0</v>
      </c>
      <c r="AH1998" s="2">
        <f t="shared" si="1481"/>
        <v>133.69299112410312</v>
      </c>
      <c r="AI1998" s="23">
        <f t="shared" si="1504"/>
        <v>9544005637.7877312</v>
      </c>
      <c r="AJ1998" s="23">
        <f t="shared" si="1482"/>
        <v>6219.922423797766</v>
      </c>
      <c r="AK1998" s="23">
        <f t="shared" si="1483"/>
        <v>59842.034355927062</v>
      </c>
      <c r="AL1998" s="23">
        <f t="shared" si="1461"/>
        <v>0</v>
      </c>
      <c r="AM1998" s="23">
        <f t="shared" si="1462"/>
        <v>0</v>
      </c>
      <c r="AN1998" s="16">
        <f t="shared" si="1499"/>
        <v>0</v>
      </c>
      <c r="AO1998" s="23">
        <f t="shared" si="1500"/>
        <v>0</v>
      </c>
      <c r="AP1998" s="22">
        <f t="shared" si="1501"/>
        <v>0</v>
      </c>
      <c r="AQ1998" s="30">
        <f t="shared" si="1484"/>
        <v>9765339207.108366</v>
      </c>
      <c r="AR1998" s="28">
        <f t="shared" si="1485"/>
        <v>4726523245.1914024</v>
      </c>
      <c r="AS1998" s="25">
        <f t="shared" si="1486"/>
        <v>200337590.02425668</v>
      </c>
      <c r="AT1998" s="32">
        <f t="shared" si="1487"/>
        <v>0</v>
      </c>
      <c r="AU1998" s="23">
        <f t="shared" si="1488"/>
        <v>0</v>
      </c>
      <c r="AV1998" s="22">
        <f t="shared" si="1489"/>
        <v>1379448607.3386071</v>
      </c>
      <c r="AW1998" s="31">
        <f t="shared" si="1502"/>
        <v>6616537127.8588562</v>
      </c>
    </row>
    <row r="1999" spans="1:53" x14ac:dyDescent="0.25">
      <c r="A1999" s="21">
        <f t="shared" si="1463"/>
        <v>637</v>
      </c>
      <c r="B1999" s="21" t="s">
        <v>9</v>
      </c>
      <c r="C1999" s="27">
        <f t="shared" si="1467"/>
        <v>0</v>
      </c>
      <c r="D1999" s="27">
        <f t="shared" si="1490"/>
        <v>0</v>
      </c>
      <c r="E1999" s="27" t="b">
        <f t="shared" si="1466"/>
        <v>1</v>
      </c>
      <c r="F1999" s="29">
        <f t="shared" si="1468"/>
        <v>0</v>
      </c>
      <c r="G1999" s="27">
        <f t="shared" si="1491"/>
        <v>0</v>
      </c>
      <c r="H1999" s="22">
        <f t="shared" si="1469"/>
        <v>23425109779.629723</v>
      </c>
      <c r="I1999" s="23">
        <f t="shared" si="1470"/>
        <v>132580106.5049091</v>
      </c>
      <c r="J1999" s="23">
        <f t="shared" si="1471"/>
        <v>1086</v>
      </c>
      <c r="K1999" s="19">
        <f t="shared" si="1492"/>
        <v>225.0831931027827</v>
      </c>
      <c r="L1999" s="16">
        <f t="shared" si="1472"/>
        <v>161.57977388174885</v>
      </c>
      <c r="M1999" s="23">
        <f>M1998-IF($B1999="B",(Percent_Rent_In_Elsies*2.49%/12 * H1998)/K1998,0)+IF($B1999="D",N1999,0)+IF(B1999="D",AK1998)+IF(B1999="C",F1998*90%)-(Y1999-Y1998)-IF($B1999="A",Q1998/K1998) + IF($B1999="A",Q1998/K1998)</f>
        <v>-37861627.845631354</v>
      </c>
      <c r="N1999" s="23">
        <f t="shared" si="1473"/>
        <v>0</v>
      </c>
      <c r="O1999" s="22">
        <f t="shared" si="1474"/>
        <v>16647150.20536294</v>
      </c>
      <c r="P1999" s="22">
        <f t="shared" ref="P1999:P2062" si="1505">IF(AG1999 &gt; Retail_Freeze_Above, O1998,0)</f>
        <v>0</v>
      </c>
      <c r="Q1999" s="22">
        <f t="shared" ref="Q1999:Q2062" si="1506">IF(AG1999&lt;=Retail_Freeze_Above,O1998,0)</f>
        <v>0</v>
      </c>
      <c r="R1999" s="22">
        <f t="shared" si="1475"/>
        <v>286400674.14557117</v>
      </c>
      <c r="S1999" s="16">
        <f t="shared" si="1465"/>
        <v>0</v>
      </c>
      <c r="T1999" s="15">
        <f t="shared" si="1476"/>
        <v>7179860.9536557253</v>
      </c>
      <c r="U1999" s="23">
        <f t="shared" si="1493"/>
        <v>1272421.411724732</v>
      </c>
      <c r="V1999" s="23">
        <f t="shared" si="1494"/>
        <v>0</v>
      </c>
      <c r="W1999" s="23">
        <f t="shared" ref="W1999:W2062" si="1507">IF($B1999="E",0,W1998+IF(B1999="D",V1998,0)+IF($B1999="A",G1999))-IF($B1999="D",N1999)+IF($B1999="A",Q1998/K1998)</f>
        <v>105858.68650041868</v>
      </c>
      <c r="X1999" s="23">
        <f t="shared" si="1495"/>
        <v>33440932.014971171</v>
      </c>
      <c r="Y1999" s="23">
        <f t="shared" si="1477"/>
        <v>13825559.361691331</v>
      </c>
      <c r="Z1999" s="3">
        <f t="shared" si="1478"/>
        <v>0</v>
      </c>
      <c r="AA1999" s="23">
        <f t="shared" si="1479"/>
        <v>59303132.644972287</v>
      </c>
      <c r="AB1999" s="26">
        <f t="shared" si="1496"/>
        <v>70086276.274228573</v>
      </c>
      <c r="AC1999" s="23">
        <f t="shared" si="1497"/>
        <v>74889487.274228647</v>
      </c>
      <c r="AD1999" s="23">
        <f t="shared" si="1503"/>
        <v>4803211</v>
      </c>
      <c r="AE1999" s="24">
        <f t="shared" si="1464"/>
        <v>70086276.274228647</v>
      </c>
      <c r="AF1999" s="3">
        <f t="shared" si="1498"/>
        <v>0</v>
      </c>
      <c r="AG1999" s="2">
        <f t="shared" si="1480"/>
        <v>0</v>
      </c>
      <c r="AH1999" s="2">
        <f t="shared" si="1481"/>
        <v>133.69299112410312</v>
      </c>
      <c r="AI1999" s="23">
        <f t="shared" si="1504"/>
        <v>9534384611.9487324</v>
      </c>
      <c r="AJ1999" s="23">
        <f t="shared" si="1482"/>
        <v>6219.922423797766</v>
      </c>
      <c r="AK1999" s="23">
        <f t="shared" si="1483"/>
        <v>0</v>
      </c>
      <c r="AL1999" s="23">
        <f t="shared" si="1461"/>
        <v>0</v>
      </c>
      <c r="AM1999" s="23">
        <f t="shared" si="1462"/>
        <v>0</v>
      </c>
      <c r="AN1999" s="16">
        <f t="shared" si="1499"/>
        <v>0</v>
      </c>
      <c r="AO1999" s="23">
        <f t="shared" si="1500"/>
        <v>0</v>
      </c>
      <c r="AP1999" s="22">
        <f t="shared" si="1501"/>
        <v>0</v>
      </c>
      <c r="AQ1999" s="30">
        <f t="shared" si="1484"/>
        <v>9765339207.108366</v>
      </c>
      <c r="AR1999" s="28">
        <f t="shared" si="1485"/>
        <v>4726523245.1914024</v>
      </c>
      <c r="AS1999" s="25">
        <f t="shared" si="1486"/>
        <v>200337590.02425668</v>
      </c>
      <c r="AT1999" s="32">
        <f t="shared" si="1487"/>
        <v>0</v>
      </c>
      <c r="AU1999" s="23">
        <f t="shared" si="1488"/>
        <v>0</v>
      </c>
      <c r="AV1999" s="22">
        <f t="shared" si="1489"/>
        <v>1379448607.3386071</v>
      </c>
      <c r="AW1999" s="31">
        <f t="shared" si="1502"/>
        <v>6616537127.8588562</v>
      </c>
      <c r="AX1999" s="21"/>
      <c r="AY1999" s="21"/>
      <c r="AZ1999" s="21"/>
      <c r="BA1999" s="21"/>
    </row>
    <row r="2000" spans="1:53" x14ac:dyDescent="0.25">
      <c r="A2000" s="21">
        <f t="shared" si="1463"/>
        <v>637</v>
      </c>
      <c r="B2000" s="21" t="s">
        <v>28</v>
      </c>
      <c r="C2000" s="27">
        <f t="shared" si="1467"/>
        <v>0</v>
      </c>
      <c r="D2000" s="27">
        <f t="shared" si="1490"/>
        <v>0</v>
      </c>
      <c r="E2000" s="27" t="b">
        <f t="shared" si="1466"/>
        <v>1</v>
      </c>
      <c r="F2000" s="29">
        <f t="shared" si="1468"/>
        <v>0</v>
      </c>
      <c r="G2000" s="27">
        <f t="shared" si="1491"/>
        <v>0</v>
      </c>
      <c r="H2000" s="22">
        <f t="shared" si="1469"/>
        <v>23425109779.629723</v>
      </c>
      <c r="I2000" s="23">
        <f t="shared" si="1470"/>
        <v>132580106.5049091</v>
      </c>
      <c r="J2000" s="23">
        <f t="shared" si="1471"/>
        <v>1086</v>
      </c>
      <c r="K2000" s="19">
        <f t="shared" si="1492"/>
        <v>225.0831931027827</v>
      </c>
      <c r="L2000" s="16">
        <f t="shared" si="1472"/>
        <v>161.57977388174885</v>
      </c>
      <c r="M2000" s="23">
        <f>M1999-IF($B2000="B",(Percent_Rent_In_Elsies*2.49%/12 * H1999)/K1999,0)+IF($B2000="D",N2000,0)+IF(B2000="D",AK1999)+IF(B2000="C",F1999*90%)-(Y2000-Y1999)-IF($B2000="A",Q1999/K1999) + IF($B2000="A",Q1999/K1999)</f>
        <v>-37861627.845631354</v>
      </c>
      <c r="N2000" s="23">
        <f t="shared" si="1473"/>
        <v>0</v>
      </c>
      <c r="O2000" s="22">
        <f t="shared" si="1474"/>
        <v>0</v>
      </c>
      <c r="P2000" s="22">
        <f t="shared" si="1505"/>
        <v>16647150.20536294</v>
      </c>
      <c r="Q2000" s="22">
        <f t="shared" si="1506"/>
        <v>0</v>
      </c>
      <c r="R2000" s="22">
        <f t="shared" si="1475"/>
        <v>286400674.14557117</v>
      </c>
      <c r="S2000" s="16">
        <f t="shared" si="1465"/>
        <v>0</v>
      </c>
      <c r="T2000" s="15">
        <f t="shared" si="1476"/>
        <v>0</v>
      </c>
      <c r="U2000" s="23">
        <f t="shared" si="1493"/>
        <v>1272421.411724732</v>
      </c>
      <c r="V2000" s="23">
        <f t="shared" si="1494"/>
        <v>0</v>
      </c>
      <c r="W2000" s="23">
        <f t="shared" si="1507"/>
        <v>0</v>
      </c>
      <c r="X2000" s="23">
        <f t="shared" si="1495"/>
        <v>33440932.014971171</v>
      </c>
      <c r="Y2000" s="23">
        <f t="shared" si="1477"/>
        <v>13825559.361691331</v>
      </c>
      <c r="Z2000" s="3">
        <f t="shared" si="1478"/>
        <v>5292.9343250209349</v>
      </c>
      <c r="AA2000" s="23">
        <f t="shared" si="1479"/>
        <v>59382526.659847602</v>
      </c>
      <c r="AB2000" s="26">
        <f t="shared" si="1496"/>
        <v>70086276.274228603</v>
      </c>
      <c r="AC2000" s="23">
        <f t="shared" si="1497"/>
        <v>74889487.274228647</v>
      </c>
      <c r="AD2000" s="23">
        <f t="shared" si="1503"/>
        <v>4803211</v>
      </c>
      <c r="AE2000" s="24">
        <f t="shared" si="1464"/>
        <v>70086276.274228647</v>
      </c>
      <c r="AF2000" s="3">
        <f t="shared" si="1498"/>
        <v>0</v>
      </c>
      <c r="AG2000" s="2">
        <f t="shared" si="1480"/>
        <v>635152119.00251222</v>
      </c>
      <c r="AH2000" s="2">
        <f t="shared" si="1481"/>
        <v>133.69299112410312</v>
      </c>
      <c r="AI2000" s="23">
        <f t="shared" si="1504"/>
        <v>9547149082.2211514</v>
      </c>
      <c r="AJ2000" s="23">
        <f t="shared" si="1482"/>
        <v>6219.922423797766</v>
      </c>
      <c r="AK2000" s="23">
        <f t="shared" si="1483"/>
        <v>0</v>
      </c>
      <c r="AL2000" s="23">
        <f t="shared" ref="AL2000:AL2063" si="1508">IF($B2000="B",AI2000-AI1995,0)</f>
        <v>0</v>
      </c>
      <c r="AM2000" s="23">
        <f t="shared" si="1462"/>
        <v>0</v>
      </c>
      <c r="AN2000" s="16">
        <f t="shared" si="1499"/>
        <v>0</v>
      </c>
      <c r="AO2000" s="23">
        <f t="shared" si="1500"/>
        <v>0</v>
      </c>
      <c r="AP2000" s="22">
        <f t="shared" si="1501"/>
        <v>0</v>
      </c>
      <c r="AQ2000" s="30">
        <f t="shared" si="1484"/>
        <v>9765339207.108366</v>
      </c>
      <c r="AR2000" s="28">
        <f t="shared" si="1485"/>
        <v>4726523245.1914024</v>
      </c>
      <c r="AS2000" s="25">
        <f t="shared" si="1486"/>
        <v>200337590.02425668</v>
      </c>
      <c r="AT2000" s="32">
        <f t="shared" si="1487"/>
        <v>10585.86865004187</v>
      </c>
      <c r="AU2000" s="23">
        <f t="shared" si="1488"/>
        <v>10585.86865004187</v>
      </c>
      <c r="AV2000" s="22">
        <f t="shared" si="1489"/>
        <v>1386628468.2922628</v>
      </c>
      <c r="AW2000" s="31">
        <f t="shared" si="1502"/>
        <v>6616537127.8588562</v>
      </c>
      <c r="AX2000" s="21"/>
      <c r="AY2000" s="21"/>
      <c r="AZ2000" s="21"/>
      <c r="BA2000" s="21"/>
    </row>
    <row r="2001" spans="1:53" x14ac:dyDescent="0.25">
      <c r="A2001">
        <f t="shared" si="1463"/>
        <v>638</v>
      </c>
      <c r="B2001" t="s">
        <v>6</v>
      </c>
      <c r="C2001" s="27">
        <f t="shared" si="1467"/>
        <v>0</v>
      </c>
      <c r="D2001" s="27">
        <f t="shared" si="1490"/>
        <v>0</v>
      </c>
      <c r="E2001" s="27" t="b">
        <f t="shared" si="1466"/>
        <v>1</v>
      </c>
      <c r="F2001" s="29">
        <f t="shared" si="1468"/>
        <v>0</v>
      </c>
      <c r="G2001" s="27">
        <f t="shared" si="1491"/>
        <v>0</v>
      </c>
      <c r="H2001" s="22">
        <f t="shared" si="1469"/>
        <v>23464151629.26244</v>
      </c>
      <c r="I2001" s="23">
        <f t="shared" si="1470"/>
        <v>132580106.5049091</v>
      </c>
      <c r="J2001" s="23">
        <f t="shared" si="1471"/>
        <v>1086</v>
      </c>
      <c r="K2001" s="19">
        <f t="shared" si="1492"/>
        <v>225.0831931027827</v>
      </c>
      <c r="L2001" s="16">
        <f t="shared" si="1472"/>
        <v>161.8490735048851</v>
      </c>
      <c r="M2001" s="23">
        <f>M2000-IF($B2001="B",(Percent_Rent_In_Elsies*2.49%/12 * H2000)/K2000,0)+IF($B2001="D",N2001,0)+IF(B2001="D",AK2000)+IF(B2001="C",F2000*90%)-(Y2001-Y2000)-IF($B2001="A",Q2000/K2000) + IF($B2001="A",Q2000/K2000)</f>
        <v>-37861627.845631354</v>
      </c>
      <c r="N2001" s="23">
        <f t="shared" si="1473"/>
        <v>0</v>
      </c>
      <c r="O2001" s="22">
        <f t="shared" si="1474"/>
        <v>0</v>
      </c>
      <c r="P2001" s="22">
        <f t="shared" si="1505"/>
        <v>0</v>
      </c>
      <c r="Q2001" s="22">
        <f t="shared" si="1506"/>
        <v>0</v>
      </c>
      <c r="R2001" s="22">
        <f t="shared" si="1475"/>
        <v>286400674.14557117</v>
      </c>
      <c r="S2001" s="16">
        <f t="shared" si="1465"/>
        <v>0</v>
      </c>
      <c r="T2001" s="15">
        <f t="shared" si="1476"/>
        <v>0</v>
      </c>
      <c r="U2001" s="23">
        <f t="shared" si="1493"/>
        <v>1272421.411724732</v>
      </c>
      <c r="V2001" s="23">
        <f t="shared" si="1494"/>
        <v>0</v>
      </c>
      <c r="W2001" s="23">
        <f t="shared" si="1507"/>
        <v>0</v>
      </c>
      <c r="X2001" s="23">
        <f t="shared" si="1495"/>
        <v>33467396.686596274</v>
      </c>
      <c r="Y2001" s="23">
        <f t="shared" si="1477"/>
        <v>13825559.361691331</v>
      </c>
      <c r="Z2001" s="3">
        <f t="shared" si="1478"/>
        <v>0</v>
      </c>
      <c r="AA2001" s="23">
        <f t="shared" si="1479"/>
        <v>59382526.659847602</v>
      </c>
      <c r="AB2001" s="26">
        <f t="shared" si="1496"/>
        <v>70086276.274228573</v>
      </c>
      <c r="AC2001" s="23">
        <f t="shared" si="1497"/>
        <v>74889487.274228647</v>
      </c>
      <c r="AD2001" s="23">
        <f t="shared" si="1503"/>
        <v>4803211</v>
      </c>
      <c r="AE2001" s="24">
        <f t="shared" si="1464"/>
        <v>70086276.274228647</v>
      </c>
      <c r="AF2001" s="3">
        <f t="shared" si="1498"/>
        <v>0</v>
      </c>
      <c r="AG2001" s="2">
        <f t="shared" si="1480"/>
        <v>0</v>
      </c>
      <c r="AH2001" s="2">
        <f t="shared" si="1481"/>
        <v>133.91581277597663</v>
      </c>
      <c r="AI2001" s="23">
        <f t="shared" si="1504"/>
        <v>9547149082.2211514</v>
      </c>
      <c r="AJ2001" s="23">
        <f t="shared" si="1482"/>
        <v>6219.922423797766</v>
      </c>
      <c r="AK2001" s="23">
        <f t="shared" si="1483"/>
        <v>0</v>
      </c>
      <c r="AL2001" s="23">
        <f t="shared" si="1508"/>
        <v>0</v>
      </c>
      <c r="AM2001" s="23">
        <f t="shared" ref="AM2001:AM2064" si="1509">IF($B2001="B",50%*AL2001*30%*AJ2001,0)</f>
        <v>0</v>
      </c>
      <c r="AN2001" s="16">
        <f t="shared" si="1499"/>
        <v>0</v>
      </c>
      <c r="AO2001" s="23">
        <f t="shared" si="1500"/>
        <v>0</v>
      </c>
      <c r="AP2001" s="22">
        <f t="shared" si="1501"/>
        <v>0</v>
      </c>
      <c r="AQ2001" s="30">
        <f t="shared" si="1484"/>
        <v>9765339207.108366</v>
      </c>
      <c r="AR2001" s="28">
        <f t="shared" si="1485"/>
        <v>4726523245.1914024</v>
      </c>
      <c r="AS2001" s="25">
        <f t="shared" si="1486"/>
        <v>200337590.02425668</v>
      </c>
      <c r="AT2001" s="32">
        <f t="shared" si="1487"/>
        <v>0</v>
      </c>
      <c r="AU2001" s="23">
        <f t="shared" si="1488"/>
        <v>0</v>
      </c>
      <c r="AV2001" s="22">
        <f t="shared" si="1489"/>
        <v>1386628468.2922628</v>
      </c>
      <c r="AW2001" s="31">
        <f t="shared" si="1502"/>
        <v>6599889977.6534929</v>
      </c>
    </row>
    <row r="2002" spans="1:53" x14ac:dyDescent="0.25">
      <c r="A2002">
        <f t="shared" si="1463"/>
        <v>638</v>
      </c>
      <c r="B2002" t="s">
        <v>7</v>
      </c>
      <c r="C2002" s="27">
        <f t="shared" si="1467"/>
        <v>0</v>
      </c>
      <c r="D2002" s="27">
        <f t="shared" si="1490"/>
        <v>0</v>
      </c>
      <c r="E2002" s="27" t="b">
        <f t="shared" si="1466"/>
        <v>1</v>
      </c>
      <c r="F2002" s="29">
        <f t="shared" si="1468"/>
        <v>0</v>
      </c>
      <c r="G2002" s="27">
        <f t="shared" si="1491"/>
        <v>0</v>
      </c>
      <c r="H2002" s="22">
        <f t="shared" si="1469"/>
        <v>23464151629.26244</v>
      </c>
      <c r="I2002" s="23">
        <f t="shared" si="1470"/>
        <v>132580106.5049091</v>
      </c>
      <c r="J2002" s="23">
        <f t="shared" si="1471"/>
        <v>1086</v>
      </c>
      <c r="K2002" s="19">
        <f t="shared" si="1492"/>
        <v>225.0831931027827</v>
      </c>
      <c r="L2002" s="16">
        <f t="shared" si="1472"/>
        <v>161.8490735048851</v>
      </c>
      <c r="M2002" s="23">
        <f>M2001-IF($B2002="B",(Percent_Rent_In_Elsies*2.49%/12 * H2001)/K2001,0)+IF($B2002="D",N2002,0)+IF(B2002="D",AK2001)+IF(B2002="C",F2001*90%)-(Y2002-Y2001)-IF($B2002="A",Q2001/K2001) + IF($B2002="A",Q2001/K2001)</f>
        <v>-37969783.665618517</v>
      </c>
      <c r="N2002" s="23">
        <f t="shared" si="1473"/>
        <v>0</v>
      </c>
      <c r="O2002" s="22">
        <f t="shared" si="1474"/>
        <v>0</v>
      </c>
      <c r="P2002" s="22">
        <f t="shared" si="1505"/>
        <v>0</v>
      </c>
      <c r="Q2002" s="22">
        <f t="shared" si="1506"/>
        <v>0</v>
      </c>
      <c r="R2002" s="22">
        <f t="shared" si="1475"/>
        <v>262533951.30010691</v>
      </c>
      <c r="S2002" s="16">
        <f t="shared" si="1465"/>
        <v>23866722.845464263</v>
      </c>
      <c r="T2002" s="15">
        <f t="shared" si="1476"/>
        <v>0</v>
      </c>
      <c r="U2002" s="23">
        <f t="shared" si="1493"/>
        <v>1166386.2940810043</v>
      </c>
      <c r="V2002" s="23">
        <f t="shared" si="1494"/>
        <v>106035.11764372767</v>
      </c>
      <c r="W2002" s="23">
        <f t="shared" si="1507"/>
        <v>0</v>
      </c>
      <c r="X2002" s="23">
        <f t="shared" si="1495"/>
        <v>33467396.686596274</v>
      </c>
      <c r="Y2002" s="23">
        <f t="shared" si="1477"/>
        <v>13825559.361691331</v>
      </c>
      <c r="Z2002" s="3">
        <f t="shared" si="1478"/>
        <v>0</v>
      </c>
      <c r="AA2002" s="23">
        <f t="shared" si="1479"/>
        <v>59382526.659847602</v>
      </c>
      <c r="AB2002" s="26">
        <f t="shared" si="1496"/>
        <v>70086276.274228588</v>
      </c>
      <c r="AC2002" s="23">
        <f t="shared" si="1497"/>
        <v>74889487.274228647</v>
      </c>
      <c r="AD2002" s="23">
        <f t="shared" si="1503"/>
        <v>4803211</v>
      </c>
      <c r="AE2002" s="24">
        <f t="shared" si="1464"/>
        <v>70086276.274228647</v>
      </c>
      <c r="AF2002" s="3">
        <f t="shared" si="1498"/>
        <v>0</v>
      </c>
      <c r="AG2002" s="2">
        <f t="shared" si="1480"/>
        <v>0</v>
      </c>
      <c r="AH2002" s="2">
        <f t="shared" si="1481"/>
        <v>133.91581277597663</v>
      </c>
      <c r="AI2002" s="23">
        <f t="shared" si="1504"/>
        <v>9547149082.2211514</v>
      </c>
      <c r="AJ2002" s="23">
        <f t="shared" si="1482"/>
        <v>6219.922423797766</v>
      </c>
      <c r="AK2002" s="23">
        <f t="shared" si="1483"/>
        <v>0</v>
      </c>
      <c r="AL2002" s="23">
        <f t="shared" si="1508"/>
        <v>3143444.4334201813</v>
      </c>
      <c r="AM2002" s="23">
        <f t="shared" si="1509"/>
        <v>2932797077.9088669</v>
      </c>
      <c r="AN2002" s="16">
        <f t="shared" si="1499"/>
        <v>0</v>
      </c>
      <c r="AO2002" s="23">
        <f t="shared" si="1500"/>
        <v>108155.8199871602</v>
      </c>
      <c r="AP2002" s="22">
        <f t="shared" si="1501"/>
        <v>24344057.315359782</v>
      </c>
      <c r="AQ2002" s="30">
        <f t="shared" si="1484"/>
        <v>9813820397.2519035</v>
      </c>
      <c r="AR2002" s="28">
        <f t="shared" si="1485"/>
        <v>4750660378.0195818</v>
      </c>
      <c r="AS2002" s="25">
        <f t="shared" si="1486"/>
        <v>200337590.02425668</v>
      </c>
      <c r="AT2002" s="32">
        <f t="shared" si="1487"/>
        <v>0</v>
      </c>
      <c r="AU2002" s="23">
        <f t="shared" si="1488"/>
        <v>0</v>
      </c>
      <c r="AV2002" s="22">
        <f t="shared" si="1489"/>
        <v>1386628468.2922628</v>
      </c>
      <c r="AW2002" s="31">
        <f t="shared" si="1502"/>
        <v>6648371167.7970324</v>
      </c>
    </row>
    <row r="2003" spans="1:53" s="21" customFormat="1" x14ac:dyDescent="0.25">
      <c r="A2003">
        <f t="shared" si="1463"/>
        <v>638</v>
      </c>
      <c r="B2003" t="s">
        <v>8</v>
      </c>
      <c r="C2003" s="27">
        <f t="shared" si="1467"/>
        <v>0</v>
      </c>
      <c r="D2003" s="27">
        <f t="shared" si="1490"/>
        <v>0</v>
      </c>
      <c r="E2003" s="27" t="b">
        <f t="shared" si="1466"/>
        <v>1</v>
      </c>
      <c r="F2003" s="29">
        <f t="shared" si="1468"/>
        <v>0</v>
      </c>
      <c r="G2003" s="27">
        <f t="shared" si="1491"/>
        <v>0</v>
      </c>
      <c r="H2003" s="22">
        <f t="shared" si="1469"/>
        <v>23464151629.26244</v>
      </c>
      <c r="I2003" s="23">
        <f t="shared" si="1470"/>
        <v>132580106.5049091</v>
      </c>
      <c r="J2003" s="23">
        <f t="shared" si="1471"/>
        <v>1086</v>
      </c>
      <c r="K2003" s="19">
        <f t="shared" si="1492"/>
        <v>225.0831931027827</v>
      </c>
      <c r="L2003" s="16">
        <f t="shared" si="1472"/>
        <v>161.8490735048851</v>
      </c>
      <c r="M2003" s="23">
        <f>M2002-IF($B2003="B",(Percent_Rent_In_Elsies*2.49%/12 * H2002)/K2002,0)+IF($B2003="D",N2003,0)+IF(B2003="D",AK2002)+IF(B2003="C",F2002*90%)-(Y2003-Y2002)-IF($B2003="A",Q2002/K2002) + IF($B2003="A",Q2002/K2002)</f>
        <v>-37969783.665618517</v>
      </c>
      <c r="N2003" s="23">
        <f t="shared" si="1473"/>
        <v>0</v>
      </c>
      <c r="O2003" s="22">
        <f t="shared" si="1474"/>
        <v>0</v>
      </c>
      <c r="P2003" s="22">
        <f t="shared" si="1505"/>
        <v>0</v>
      </c>
      <c r="Q2003" s="22">
        <f t="shared" si="1506"/>
        <v>0</v>
      </c>
      <c r="R2003" s="22">
        <f t="shared" si="1475"/>
        <v>286878008.61546671</v>
      </c>
      <c r="S2003" s="16">
        <f t="shared" si="1465"/>
        <v>23866722.845464263</v>
      </c>
      <c r="T2003" s="15">
        <f t="shared" si="1476"/>
        <v>0</v>
      </c>
      <c r="U2003" s="23">
        <f t="shared" si="1493"/>
        <v>1274542.1140681645</v>
      </c>
      <c r="V2003" s="23">
        <f t="shared" si="1494"/>
        <v>106035.11764372767</v>
      </c>
      <c r="W2003" s="23">
        <f t="shared" si="1507"/>
        <v>0</v>
      </c>
      <c r="X2003" s="23">
        <f t="shared" si="1495"/>
        <v>33467396.686596274</v>
      </c>
      <c r="Y2003" s="23">
        <f t="shared" si="1477"/>
        <v>13825559.361691331</v>
      </c>
      <c r="Z2003" s="3">
        <f t="shared" si="1478"/>
        <v>0</v>
      </c>
      <c r="AA2003" s="23">
        <f t="shared" si="1479"/>
        <v>59382526.659847602</v>
      </c>
      <c r="AB2003" s="26">
        <f t="shared" si="1496"/>
        <v>70086276.274228603</v>
      </c>
      <c r="AC2003" s="23">
        <f t="shared" si="1497"/>
        <v>74889487.274228647</v>
      </c>
      <c r="AD2003" s="23">
        <f t="shared" si="1503"/>
        <v>4803211</v>
      </c>
      <c r="AE2003" s="24">
        <f t="shared" si="1464"/>
        <v>70086276.274228647</v>
      </c>
      <c r="AF2003" s="3">
        <f t="shared" si="1498"/>
        <v>1E-4</v>
      </c>
      <c r="AG2003" s="2">
        <f t="shared" si="1480"/>
        <v>0</v>
      </c>
      <c r="AH2003" s="2">
        <f t="shared" si="1481"/>
        <v>133.91581277597663</v>
      </c>
      <c r="AI2003" s="23">
        <f t="shared" si="1504"/>
        <v>9547149082.2211514</v>
      </c>
      <c r="AJ2003" s="23">
        <f t="shared" si="1482"/>
        <v>6219.922423797766</v>
      </c>
      <c r="AK2003" s="23">
        <f t="shared" si="1483"/>
        <v>59843.016819644283</v>
      </c>
      <c r="AL2003" s="23">
        <f t="shared" si="1508"/>
        <v>0</v>
      </c>
      <c r="AM2003" s="23">
        <f t="shared" si="1509"/>
        <v>0</v>
      </c>
      <c r="AN2003" s="16">
        <f t="shared" si="1499"/>
        <v>0</v>
      </c>
      <c r="AO2003" s="23">
        <f t="shared" si="1500"/>
        <v>0</v>
      </c>
      <c r="AP2003" s="22">
        <f t="shared" si="1501"/>
        <v>0</v>
      </c>
      <c r="AQ2003" s="30">
        <f t="shared" si="1484"/>
        <v>9813820397.2519035</v>
      </c>
      <c r="AR2003" s="28">
        <f t="shared" si="1485"/>
        <v>4750660378.0195818</v>
      </c>
      <c r="AS2003" s="25">
        <f t="shared" si="1486"/>
        <v>200337590.02425668</v>
      </c>
      <c r="AT2003" s="32">
        <f t="shared" si="1487"/>
        <v>0</v>
      </c>
      <c r="AU2003" s="23">
        <f t="shared" si="1488"/>
        <v>0</v>
      </c>
      <c r="AV2003" s="22">
        <f t="shared" si="1489"/>
        <v>1386628468.2922628</v>
      </c>
      <c r="AW2003" s="31">
        <f t="shared" si="1502"/>
        <v>6648371167.7970324</v>
      </c>
      <c r="AX2003"/>
      <c r="AY2003"/>
      <c r="AZ2003"/>
      <c r="BA2003"/>
    </row>
    <row r="2004" spans="1:53" s="21" customFormat="1" x14ac:dyDescent="0.25">
      <c r="A2004" s="21">
        <f t="shared" si="1463"/>
        <v>638</v>
      </c>
      <c r="B2004" s="21" t="s">
        <v>9</v>
      </c>
      <c r="C2004" s="27">
        <f t="shared" si="1467"/>
        <v>0</v>
      </c>
      <c r="D2004" s="27">
        <f t="shared" si="1490"/>
        <v>0</v>
      </c>
      <c r="E2004" s="27" t="b">
        <f t="shared" si="1466"/>
        <v>1</v>
      </c>
      <c r="F2004" s="29">
        <f t="shared" si="1468"/>
        <v>0</v>
      </c>
      <c r="G2004" s="27">
        <f t="shared" si="1491"/>
        <v>0</v>
      </c>
      <c r="H2004" s="22">
        <f t="shared" si="1469"/>
        <v>23464151629.26244</v>
      </c>
      <c r="I2004" s="23">
        <f t="shared" si="1470"/>
        <v>132580106.5049091</v>
      </c>
      <c r="J2004" s="23">
        <f t="shared" si="1471"/>
        <v>1086</v>
      </c>
      <c r="K2004" s="19">
        <f t="shared" si="1492"/>
        <v>225.0831931027827</v>
      </c>
      <c r="L2004" s="16">
        <f t="shared" si="1472"/>
        <v>161.8490735048851</v>
      </c>
      <c r="M2004" s="23">
        <f>M2003-IF($B2004="B",(Percent_Rent_In_Elsies*2.49%/12 * H2003)/K2003,0)+IF($B2004="D",N2004,0)+IF(B2004="D",AK2003)+IF(B2004="C",F2003*90%)-(Y2004-Y2003)-IF($B2004="A",Q2003/K2003) + IF($B2004="A",Q2003/K2003)</f>
        <v>-37909940.648798876</v>
      </c>
      <c r="N2004" s="23">
        <f t="shared" si="1473"/>
        <v>0</v>
      </c>
      <c r="O2004" s="22">
        <f t="shared" si="1474"/>
        <v>16674895.456531866</v>
      </c>
      <c r="P2004" s="22">
        <f t="shared" si="1505"/>
        <v>0</v>
      </c>
      <c r="Q2004" s="22">
        <f t="shared" si="1506"/>
        <v>0</v>
      </c>
      <c r="R2004" s="22">
        <f t="shared" si="1475"/>
        <v>286878008.61546671</v>
      </c>
      <c r="S2004" s="16">
        <f t="shared" si="1465"/>
        <v>0</v>
      </c>
      <c r="T2004" s="15">
        <f t="shared" si="1476"/>
        <v>7191827.3889323976</v>
      </c>
      <c r="U2004" s="23">
        <f t="shared" si="1493"/>
        <v>1274542.1140681645</v>
      </c>
      <c r="V2004" s="23">
        <f t="shared" si="1494"/>
        <v>0</v>
      </c>
      <c r="W2004" s="23">
        <f t="shared" si="1507"/>
        <v>106035.11764372767</v>
      </c>
      <c r="X2004" s="23">
        <f t="shared" si="1495"/>
        <v>33467396.686596274</v>
      </c>
      <c r="Y2004" s="23">
        <f t="shared" si="1477"/>
        <v>13825559.361691331</v>
      </c>
      <c r="Z2004" s="3">
        <f t="shared" si="1478"/>
        <v>0</v>
      </c>
      <c r="AA2004" s="23">
        <f t="shared" si="1479"/>
        <v>59322683.643027961</v>
      </c>
      <c r="AB2004" s="26">
        <f t="shared" si="1496"/>
        <v>70086276.274228573</v>
      </c>
      <c r="AC2004" s="23">
        <f t="shared" si="1497"/>
        <v>74889487.274228647</v>
      </c>
      <c r="AD2004" s="23">
        <f t="shared" si="1503"/>
        <v>4803211</v>
      </c>
      <c r="AE2004" s="24">
        <f t="shared" si="1464"/>
        <v>70086276.274228647</v>
      </c>
      <c r="AF2004" s="3">
        <f t="shared" si="1498"/>
        <v>0</v>
      </c>
      <c r="AG2004" s="2">
        <f t="shared" si="1480"/>
        <v>0</v>
      </c>
      <c r="AH2004" s="2">
        <f t="shared" si="1481"/>
        <v>133.91581277597663</v>
      </c>
      <c r="AI2004" s="23">
        <f t="shared" si="1504"/>
        <v>9537527898.4278164</v>
      </c>
      <c r="AJ2004" s="23">
        <f t="shared" si="1482"/>
        <v>6219.922423797766</v>
      </c>
      <c r="AK2004" s="23">
        <f t="shared" si="1483"/>
        <v>0</v>
      </c>
      <c r="AL2004" s="23">
        <f t="shared" si="1508"/>
        <v>0</v>
      </c>
      <c r="AM2004" s="23">
        <f t="shared" si="1509"/>
        <v>0</v>
      </c>
      <c r="AN2004" s="16">
        <f t="shared" si="1499"/>
        <v>0</v>
      </c>
      <c r="AO2004" s="23">
        <f t="shared" si="1500"/>
        <v>0</v>
      </c>
      <c r="AP2004" s="22">
        <f t="shared" si="1501"/>
        <v>0</v>
      </c>
      <c r="AQ2004" s="30">
        <f t="shared" si="1484"/>
        <v>9813820397.2519035</v>
      </c>
      <c r="AR2004" s="28">
        <f t="shared" si="1485"/>
        <v>4750660378.0195818</v>
      </c>
      <c r="AS2004" s="25">
        <f t="shared" si="1486"/>
        <v>200337590.02425668</v>
      </c>
      <c r="AT2004" s="32">
        <f t="shared" si="1487"/>
        <v>0</v>
      </c>
      <c r="AU2004" s="23">
        <f t="shared" si="1488"/>
        <v>0</v>
      </c>
      <c r="AV2004" s="22">
        <f t="shared" si="1489"/>
        <v>1386628468.2922628</v>
      </c>
      <c r="AW2004" s="31">
        <f t="shared" si="1502"/>
        <v>6648371167.7970324</v>
      </c>
    </row>
    <row r="2005" spans="1:53" x14ac:dyDescent="0.25">
      <c r="A2005" s="21">
        <f t="shared" si="1463"/>
        <v>638</v>
      </c>
      <c r="B2005" s="21" t="s">
        <v>28</v>
      </c>
      <c r="C2005" s="27">
        <f t="shared" si="1467"/>
        <v>0</v>
      </c>
      <c r="D2005" s="27">
        <f t="shared" si="1490"/>
        <v>0</v>
      </c>
      <c r="E2005" s="27" t="b">
        <f t="shared" si="1466"/>
        <v>1</v>
      </c>
      <c r="F2005" s="29">
        <f t="shared" si="1468"/>
        <v>0</v>
      </c>
      <c r="G2005" s="27">
        <f t="shared" si="1491"/>
        <v>0</v>
      </c>
      <c r="H2005" s="22">
        <f t="shared" si="1469"/>
        <v>23464151629.26244</v>
      </c>
      <c r="I2005" s="23">
        <f t="shared" si="1470"/>
        <v>132580106.5049091</v>
      </c>
      <c r="J2005" s="23">
        <f t="shared" si="1471"/>
        <v>1086</v>
      </c>
      <c r="K2005" s="19">
        <f t="shared" si="1492"/>
        <v>225.0831931027827</v>
      </c>
      <c r="L2005" s="16">
        <f t="shared" si="1472"/>
        <v>161.8490735048851</v>
      </c>
      <c r="M2005" s="23">
        <f>M2004-IF($B2005="B",(Percent_Rent_In_Elsies*2.49%/12 * H2004)/K2004,0)+IF($B2005="D",N2005,0)+IF(B2005="D",AK2004)+IF(B2005="C",F2004*90%)-(Y2005-Y2004)-IF($B2005="A",Q2004/K2004) + IF($B2005="A",Q2004/K2004)</f>
        <v>-37909940.648798876</v>
      </c>
      <c r="N2005" s="23">
        <f t="shared" si="1473"/>
        <v>0</v>
      </c>
      <c r="O2005" s="22">
        <f t="shared" si="1474"/>
        <v>0</v>
      </c>
      <c r="P2005" s="22">
        <f t="shared" si="1505"/>
        <v>16674895.456531866</v>
      </c>
      <c r="Q2005" s="22">
        <f t="shared" si="1506"/>
        <v>0</v>
      </c>
      <c r="R2005" s="22">
        <f t="shared" si="1475"/>
        <v>286878008.61546671</v>
      </c>
      <c r="S2005" s="16">
        <f t="shared" si="1465"/>
        <v>0</v>
      </c>
      <c r="T2005" s="15">
        <f t="shared" si="1476"/>
        <v>0</v>
      </c>
      <c r="U2005" s="23">
        <f t="shared" si="1493"/>
        <v>1274542.1140681645</v>
      </c>
      <c r="V2005" s="23">
        <f t="shared" si="1494"/>
        <v>0</v>
      </c>
      <c r="W2005" s="23">
        <f t="shared" si="1507"/>
        <v>0</v>
      </c>
      <c r="X2005" s="23">
        <f t="shared" si="1495"/>
        <v>33467396.686596274</v>
      </c>
      <c r="Y2005" s="23">
        <f t="shared" si="1477"/>
        <v>13825559.361691331</v>
      </c>
      <c r="Z2005" s="3">
        <f t="shared" si="1478"/>
        <v>5301.755882186385</v>
      </c>
      <c r="AA2005" s="23">
        <f t="shared" si="1479"/>
        <v>59402209.981260754</v>
      </c>
      <c r="AB2005" s="26">
        <f t="shared" si="1496"/>
        <v>70086276.274228603</v>
      </c>
      <c r="AC2005" s="23">
        <f t="shared" si="1497"/>
        <v>74889487.274228647</v>
      </c>
      <c r="AD2005" s="23">
        <f t="shared" si="1503"/>
        <v>4803211</v>
      </c>
      <c r="AE2005" s="24">
        <f t="shared" si="1464"/>
        <v>70086276.274228647</v>
      </c>
      <c r="AF2005" s="3">
        <f t="shared" si="1498"/>
        <v>0</v>
      </c>
      <c r="AG2005" s="2">
        <f t="shared" si="1480"/>
        <v>636210705.8623662</v>
      </c>
      <c r="AH2005" s="2">
        <f t="shared" si="1481"/>
        <v>133.91581277597663</v>
      </c>
      <c r="AI2005" s="23">
        <f t="shared" si="1504"/>
        <v>9550313642.8172512</v>
      </c>
      <c r="AJ2005" s="23">
        <f t="shared" si="1482"/>
        <v>6219.922423797766</v>
      </c>
      <c r="AK2005" s="23">
        <f t="shared" si="1483"/>
        <v>0</v>
      </c>
      <c r="AL2005" s="23">
        <f t="shared" si="1508"/>
        <v>0</v>
      </c>
      <c r="AM2005" s="23">
        <f t="shared" si="1509"/>
        <v>0</v>
      </c>
      <c r="AN2005" s="16">
        <f t="shared" si="1499"/>
        <v>0</v>
      </c>
      <c r="AO2005" s="23">
        <f t="shared" si="1500"/>
        <v>0</v>
      </c>
      <c r="AP2005" s="22">
        <f t="shared" si="1501"/>
        <v>0</v>
      </c>
      <c r="AQ2005" s="30">
        <f t="shared" si="1484"/>
        <v>9813820397.2519035</v>
      </c>
      <c r="AR2005" s="28">
        <f t="shared" si="1485"/>
        <v>4750660378.0195818</v>
      </c>
      <c r="AS2005" s="25">
        <f t="shared" si="1486"/>
        <v>200337590.02425668</v>
      </c>
      <c r="AT2005" s="32">
        <f t="shared" si="1487"/>
        <v>10603.51176437277</v>
      </c>
      <c r="AU2005" s="23">
        <f t="shared" si="1488"/>
        <v>10603.51176437277</v>
      </c>
      <c r="AV2005" s="22">
        <f t="shared" si="1489"/>
        <v>1393820295.6811953</v>
      </c>
      <c r="AW2005" s="31">
        <f t="shared" si="1502"/>
        <v>6648371167.7970324</v>
      </c>
      <c r="AX2005" s="21"/>
      <c r="AY2005" s="21"/>
      <c r="AZ2005" s="21"/>
      <c r="BA2005" s="21"/>
    </row>
    <row r="2006" spans="1:53" x14ac:dyDescent="0.25">
      <c r="A2006">
        <f t="shared" si="1463"/>
        <v>639</v>
      </c>
      <c r="B2006" t="s">
        <v>6</v>
      </c>
      <c r="C2006" s="27">
        <f t="shared" si="1467"/>
        <v>0</v>
      </c>
      <c r="D2006" s="27">
        <f t="shared" si="1490"/>
        <v>0</v>
      </c>
      <c r="E2006" s="27" t="b">
        <f t="shared" si="1466"/>
        <v>1</v>
      </c>
      <c r="F2006" s="29">
        <f t="shared" si="1468"/>
        <v>0</v>
      </c>
      <c r="G2006" s="27">
        <f t="shared" si="1491"/>
        <v>0</v>
      </c>
      <c r="H2006" s="22">
        <f t="shared" si="1469"/>
        <v>23503258548.644547</v>
      </c>
      <c r="I2006" s="23">
        <f t="shared" si="1470"/>
        <v>132580106.5049091</v>
      </c>
      <c r="J2006" s="23">
        <f t="shared" si="1471"/>
        <v>1086</v>
      </c>
      <c r="K2006" s="19">
        <f t="shared" si="1492"/>
        <v>225.0831931027827</v>
      </c>
      <c r="L2006" s="16">
        <f t="shared" si="1472"/>
        <v>162.11882196072659</v>
      </c>
      <c r="M2006" s="23">
        <f>M2005-IF($B2006="B",(Percent_Rent_In_Elsies*2.49%/12 * H2005)/K2005,0)+IF($B2006="D",N2006,0)+IF(B2006="D",AK2005)+IF(B2006="C",F2005*90%)-(Y2006-Y2005)-IF($B2006="A",Q2005/K2005) + IF($B2006="A",Q2005/K2005)</f>
        <v>-37909940.648798876</v>
      </c>
      <c r="N2006" s="23">
        <f t="shared" si="1473"/>
        <v>0</v>
      </c>
      <c r="O2006" s="22">
        <f t="shared" si="1474"/>
        <v>0</v>
      </c>
      <c r="P2006" s="22">
        <f t="shared" si="1505"/>
        <v>0</v>
      </c>
      <c r="Q2006" s="22">
        <f t="shared" si="1506"/>
        <v>0</v>
      </c>
      <c r="R2006" s="22">
        <f t="shared" si="1475"/>
        <v>286878008.61546671</v>
      </c>
      <c r="S2006" s="16">
        <f t="shared" si="1465"/>
        <v>0</v>
      </c>
      <c r="T2006" s="15">
        <f t="shared" si="1476"/>
        <v>0</v>
      </c>
      <c r="U2006" s="23">
        <f t="shared" si="1493"/>
        <v>1274542.1140681645</v>
      </c>
      <c r="V2006" s="23">
        <f t="shared" si="1494"/>
        <v>0</v>
      </c>
      <c r="W2006" s="23">
        <f t="shared" si="1507"/>
        <v>0</v>
      </c>
      <c r="X2006" s="23">
        <f t="shared" si="1495"/>
        <v>33493905.466007207</v>
      </c>
      <c r="Y2006" s="23">
        <f t="shared" si="1477"/>
        <v>13825559.361691331</v>
      </c>
      <c r="Z2006" s="3">
        <f t="shared" si="1478"/>
        <v>0</v>
      </c>
      <c r="AA2006" s="23">
        <f t="shared" si="1479"/>
        <v>59402209.981260754</v>
      </c>
      <c r="AB2006" s="26">
        <f t="shared" si="1496"/>
        <v>70086276.274228573</v>
      </c>
      <c r="AC2006" s="23">
        <f t="shared" si="1497"/>
        <v>74889487.274228647</v>
      </c>
      <c r="AD2006" s="23">
        <f t="shared" si="1503"/>
        <v>4803211</v>
      </c>
      <c r="AE2006" s="24">
        <f t="shared" si="1464"/>
        <v>70086276.274228647</v>
      </c>
      <c r="AF2006" s="3">
        <f t="shared" si="1498"/>
        <v>0</v>
      </c>
      <c r="AG2006" s="2">
        <f t="shared" si="1480"/>
        <v>0</v>
      </c>
      <c r="AH2006" s="2">
        <f t="shared" si="1481"/>
        <v>134.13900579726993</v>
      </c>
      <c r="AI2006" s="23">
        <f t="shared" si="1504"/>
        <v>9550313642.8172512</v>
      </c>
      <c r="AJ2006" s="23">
        <f t="shared" si="1482"/>
        <v>6219.922423797766</v>
      </c>
      <c r="AK2006" s="23">
        <f t="shared" si="1483"/>
        <v>0</v>
      </c>
      <c r="AL2006" s="23">
        <f t="shared" si="1508"/>
        <v>0</v>
      </c>
      <c r="AM2006" s="23">
        <f t="shared" si="1509"/>
        <v>0</v>
      </c>
      <c r="AN2006" s="16">
        <f t="shared" si="1499"/>
        <v>0</v>
      </c>
      <c r="AO2006" s="23">
        <f t="shared" si="1500"/>
        <v>0</v>
      </c>
      <c r="AP2006" s="22">
        <f t="shared" si="1501"/>
        <v>0</v>
      </c>
      <c r="AQ2006" s="30">
        <f t="shared" si="1484"/>
        <v>9813820397.2519035</v>
      </c>
      <c r="AR2006" s="28">
        <f t="shared" si="1485"/>
        <v>4750660378.0195818</v>
      </c>
      <c r="AS2006" s="25">
        <f t="shared" si="1486"/>
        <v>200337590.02425668</v>
      </c>
      <c r="AT2006" s="32">
        <f t="shared" si="1487"/>
        <v>0</v>
      </c>
      <c r="AU2006" s="23">
        <f t="shared" si="1488"/>
        <v>0</v>
      </c>
      <c r="AV2006" s="22">
        <f t="shared" si="1489"/>
        <v>1393820295.6811953</v>
      </c>
      <c r="AW2006" s="31">
        <f t="shared" si="1502"/>
        <v>6631696272.3405008</v>
      </c>
    </row>
    <row r="2007" spans="1:53" x14ac:dyDescent="0.25">
      <c r="A2007">
        <f t="shared" si="1463"/>
        <v>639</v>
      </c>
      <c r="B2007" t="s">
        <v>7</v>
      </c>
      <c r="C2007" s="27">
        <f t="shared" si="1467"/>
        <v>0</v>
      </c>
      <c r="D2007" s="27">
        <f t="shared" si="1490"/>
        <v>0</v>
      </c>
      <c r="E2007" s="27" t="b">
        <f t="shared" si="1466"/>
        <v>1</v>
      </c>
      <c r="F2007" s="29">
        <f t="shared" si="1468"/>
        <v>0</v>
      </c>
      <c r="G2007" s="27">
        <f t="shared" si="1491"/>
        <v>0</v>
      </c>
      <c r="H2007" s="22">
        <f t="shared" si="1469"/>
        <v>23503258548.644547</v>
      </c>
      <c r="I2007" s="23">
        <f t="shared" si="1470"/>
        <v>132580106.5049091</v>
      </c>
      <c r="J2007" s="23">
        <f t="shared" si="1471"/>
        <v>1086</v>
      </c>
      <c r="K2007" s="19">
        <f t="shared" si="1492"/>
        <v>225.0831931027827</v>
      </c>
      <c r="L2007" s="16">
        <f t="shared" si="1472"/>
        <v>162.11882196072659</v>
      </c>
      <c r="M2007" s="23">
        <f>M2006-IF($B2007="B",(Percent_Rent_In_Elsies*2.49%/12 * H2006)/K2006,0)+IF($B2007="D",N2007,0)+IF(B2007="D",AK2006)+IF(B2007="C",F2006*90%)-(Y2007-Y2006)-IF($B2007="A",Q2006/K2006) + IF($B2007="A",Q2006/K2006)</f>
        <v>-38018276.728486016</v>
      </c>
      <c r="N2007" s="23">
        <f t="shared" si="1473"/>
        <v>0</v>
      </c>
      <c r="O2007" s="22">
        <f t="shared" si="1474"/>
        <v>0</v>
      </c>
      <c r="P2007" s="22">
        <f t="shared" si="1505"/>
        <v>0</v>
      </c>
      <c r="Q2007" s="22">
        <f t="shared" si="1506"/>
        <v>0</v>
      </c>
      <c r="R2007" s="22">
        <f t="shared" si="1475"/>
        <v>262971507.89751115</v>
      </c>
      <c r="S2007" s="16">
        <f t="shared" si="1465"/>
        <v>23906500.717955559</v>
      </c>
      <c r="T2007" s="15">
        <f t="shared" si="1476"/>
        <v>0</v>
      </c>
      <c r="U2007" s="23">
        <f t="shared" si="1493"/>
        <v>1168330.2712291507</v>
      </c>
      <c r="V2007" s="23">
        <f t="shared" si="1494"/>
        <v>106211.84283901371</v>
      </c>
      <c r="W2007" s="23">
        <f t="shared" si="1507"/>
        <v>0</v>
      </c>
      <c r="X2007" s="23">
        <f t="shared" si="1495"/>
        <v>33493905.466007207</v>
      </c>
      <c r="Y2007" s="23">
        <f t="shared" si="1477"/>
        <v>13825559.361691331</v>
      </c>
      <c r="Z2007" s="3">
        <f t="shared" si="1478"/>
        <v>0</v>
      </c>
      <c r="AA2007" s="23">
        <f t="shared" si="1479"/>
        <v>59402209.981260754</v>
      </c>
      <c r="AB2007" s="26">
        <f t="shared" si="1496"/>
        <v>70086276.274228573</v>
      </c>
      <c r="AC2007" s="23">
        <f t="shared" si="1497"/>
        <v>74889487.274228647</v>
      </c>
      <c r="AD2007" s="23">
        <f t="shared" si="1503"/>
        <v>4803211</v>
      </c>
      <c r="AE2007" s="24">
        <f t="shared" si="1464"/>
        <v>70086276.274228647</v>
      </c>
      <c r="AF2007" s="3">
        <f t="shared" si="1498"/>
        <v>0</v>
      </c>
      <c r="AG2007" s="2">
        <f t="shared" si="1480"/>
        <v>0</v>
      </c>
      <c r="AH2007" s="2">
        <f t="shared" si="1481"/>
        <v>134.13900579726993</v>
      </c>
      <c r="AI2007" s="23">
        <f t="shared" si="1504"/>
        <v>9550313642.8172512</v>
      </c>
      <c r="AJ2007" s="23">
        <f t="shared" si="1482"/>
        <v>6219.922423797766</v>
      </c>
      <c r="AK2007" s="23">
        <f t="shared" si="1483"/>
        <v>0</v>
      </c>
      <c r="AL2007" s="23">
        <f t="shared" si="1508"/>
        <v>3164560.5960998535</v>
      </c>
      <c r="AM2007" s="23">
        <f t="shared" si="1509"/>
        <v>2952498211.9722452</v>
      </c>
      <c r="AN2007" s="16">
        <f t="shared" si="1499"/>
        <v>0</v>
      </c>
      <c r="AO2007" s="23">
        <f t="shared" si="1500"/>
        <v>108336.0796871388</v>
      </c>
      <c r="AP2007" s="22">
        <f t="shared" si="1501"/>
        <v>24384630.744218718</v>
      </c>
      <c r="AQ2007" s="30">
        <f t="shared" si="1484"/>
        <v>9862382389.379015</v>
      </c>
      <c r="AR2007" s="28">
        <f t="shared" si="1485"/>
        <v>4774837739.4024744</v>
      </c>
      <c r="AS2007" s="25">
        <f t="shared" si="1486"/>
        <v>200337590.02425668</v>
      </c>
      <c r="AT2007" s="32">
        <f t="shared" si="1487"/>
        <v>0</v>
      </c>
      <c r="AU2007" s="23">
        <f t="shared" si="1488"/>
        <v>0</v>
      </c>
      <c r="AV2007" s="22">
        <f t="shared" si="1489"/>
        <v>1393820295.6811953</v>
      </c>
      <c r="AW2007" s="31">
        <f t="shared" si="1502"/>
        <v>6680258264.4676123</v>
      </c>
    </row>
    <row r="2008" spans="1:53" s="21" customFormat="1" x14ac:dyDescent="0.25">
      <c r="A2008">
        <f t="shared" si="1463"/>
        <v>639</v>
      </c>
      <c r="B2008" t="s">
        <v>8</v>
      </c>
      <c r="C2008" s="27">
        <f t="shared" si="1467"/>
        <v>0</v>
      </c>
      <c r="D2008" s="27">
        <f t="shared" si="1490"/>
        <v>0</v>
      </c>
      <c r="E2008" s="27" t="b">
        <f t="shared" si="1466"/>
        <v>1</v>
      </c>
      <c r="F2008" s="29">
        <f t="shared" si="1468"/>
        <v>0</v>
      </c>
      <c r="G2008" s="27">
        <f t="shared" si="1491"/>
        <v>0</v>
      </c>
      <c r="H2008" s="22">
        <f t="shared" si="1469"/>
        <v>23503258548.644547</v>
      </c>
      <c r="I2008" s="23">
        <f t="shared" si="1470"/>
        <v>132580106.5049091</v>
      </c>
      <c r="J2008" s="23">
        <f t="shared" si="1471"/>
        <v>1086</v>
      </c>
      <c r="K2008" s="19">
        <f t="shared" si="1492"/>
        <v>225.0831931027827</v>
      </c>
      <c r="L2008" s="16">
        <f t="shared" si="1472"/>
        <v>162.11882196072659</v>
      </c>
      <c r="M2008" s="23">
        <f>M2007-IF($B2008="B",(Percent_Rent_In_Elsies*2.49%/12 * H2007)/K2007,0)+IF($B2008="D",N2008,0)+IF(B2008="D",AK2007)+IF(B2008="C",F2007*90%)-(Y2008-Y2007)-IF($B2008="A",Q2007/K2007) + IF($B2008="A",Q2007/K2007)</f>
        <v>-38018276.728486016</v>
      </c>
      <c r="N2008" s="23">
        <f t="shared" si="1473"/>
        <v>0</v>
      </c>
      <c r="O2008" s="22">
        <f t="shared" si="1474"/>
        <v>0</v>
      </c>
      <c r="P2008" s="22">
        <f t="shared" si="1505"/>
        <v>0</v>
      </c>
      <c r="Q2008" s="22">
        <f t="shared" si="1506"/>
        <v>0</v>
      </c>
      <c r="R2008" s="22">
        <f t="shared" si="1475"/>
        <v>287356138.64172989</v>
      </c>
      <c r="S2008" s="16">
        <f t="shared" si="1465"/>
        <v>23906500.717955559</v>
      </c>
      <c r="T2008" s="15">
        <f t="shared" si="1476"/>
        <v>0</v>
      </c>
      <c r="U2008" s="23">
        <f t="shared" si="1493"/>
        <v>1276666.3509162895</v>
      </c>
      <c r="V2008" s="23">
        <f t="shared" si="1494"/>
        <v>106211.84283901371</v>
      </c>
      <c r="W2008" s="23">
        <f t="shared" si="1507"/>
        <v>0</v>
      </c>
      <c r="X2008" s="23">
        <f t="shared" si="1495"/>
        <v>33493905.466007207</v>
      </c>
      <c r="Y2008" s="23">
        <f t="shared" si="1477"/>
        <v>13825559.361691331</v>
      </c>
      <c r="Z2008" s="3">
        <f t="shared" si="1478"/>
        <v>0</v>
      </c>
      <c r="AA2008" s="23">
        <f t="shared" si="1479"/>
        <v>59402209.981260754</v>
      </c>
      <c r="AB2008" s="26">
        <f t="shared" si="1496"/>
        <v>70086276.274228588</v>
      </c>
      <c r="AC2008" s="23">
        <f t="shared" si="1497"/>
        <v>74889487.274228647</v>
      </c>
      <c r="AD2008" s="23">
        <f t="shared" si="1503"/>
        <v>4803211</v>
      </c>
      <c r="AE2008" s="24">
        <f t="shared" si="1464"/>
        <v>70086276.274228647</v>
      </c>
      <c r="AF2008" s="3">
        <f t="shared" si="1498"/>
        <v>1E-4</v>
      </c>
      <c r="AG2008" s="2">
        <f t="shared" si="1480"/>
        <v>0</v>
      </c>
      <c r="AH2008" s="2">
        <f t="shared" si="1481"/>
        <v>134.13900579726993</v>
      </c>
      <c r="AI2008" s="23">
        <f t="shared" si="1504"/>
        <v>9550313642.8172512</v>
      </c>
      <c r="AJ2008" s="23">
        <f t="shared" si="1482"/>
        <v>6219.922423797766</v>
      </c>
      <c r="AK2008" s="23">
        <f t="shared" si="1483"/>
        <v>59844.123768217658</v>
      </c>
      <c r="AL2008" s="23">
        <f t="shared" si="1508"/>
        <v>0</v>
      </c>
      <c r="AM2008" s="23">
        <f t="shared" si="1509"/>
        <v>0</v>
      </c>
      <c r="AN2008" s="16">
        <f t="shared" si="1499"/>
        <v>0</v>
      </c>
      <c r="AO2008" s="23">
        <f t="shared" si="1500"/>
        <v>0</v>
      </c>
      <c r="AP2008" s="22">
        <f t="shared" si="1501"/>
        <v>0</v>
      </c>
      <c r="AQ2008" s="30">
        <f t="shared" si="1484"/>
        <v>9862382389.379015</v>
      </c>
      <c r="AR2008" s="28">
        <f t="shared" si="1485"/>
        <v>4774837739.4024744</v>
      </c>
      <c r="AS2008" s="25">
        <f t="shared" si="1486"/>
        <v>200337590.02425668</v>
      </c>
      <c r="AT2008" s="32">
        <f t="shared" si="1487"/>
        <v>0</v>
      </c>
      <c r="AU2008" s="23">
        <f t="shared" si="1488"/>
        <v>0</v>
      </c>
      <c r="AV2008" s="22">
        <f t="shared" si="1489"/>
        <v>1393820295.6811953</v>
      </c>
      <c r="AW2008" s="31">
        <f t="shared" si="1502"/>
        <v>6680258264.4676113</v>
      </c>
      <c r="AX2008"/>
      <c r="AY2008"/>
      <c r="AZ2008"/>
      <c r="BA2008"/>
    </row>
    <row r="2009" spans="1:53" s="21" customFormat="1" x14ac:dyDescent="0.25">
      <c r="A2009">
        <f t="shared" si="1463"/>
        <v>639</v>
      </c>
      <c r="B2009" t="s">
        <v>9</v>
      </c>
      <c r="C2009" s="27">
        <f t="shared" si="1467"/>
        <v>0</v>
      </c>
      <c r="D2009" s="27">
        <f t="shared" si="1490"/>
        <v>0</v>
      </c>
      <c r="E2009" s="27" t="b">
        <f t="shared" si="1466"/>
        <v>1</v>
      </c>
      <c r="F2009" s="29">
        <f t="shared" si="1468"/>
        <v>0</v>
      </c>
      <c r="G2009" s="27">
        <f t="shared" si="1491"/>
        <v>0</v>
      </c>
      <c r="H2009" s="22">
        <f t="shared" si="1469"/>
        <v>23503258548.644547</v>
      </c>
      <c r="I2009" s="23">
        <f t="shared" si="1470"/>
        <v>132580106.5049091</v>
      </c>
      <c r="J2009" s="23">
        <f t="shared" si="1471"/>
        <v>1086</v>
      </c>
      <c r="K2009" s="19">
        <f t="shared" si="1492"/>
        <v>225.0831931027827</v>
      </c>
      <c r="L2009" s="16">
        <f t="shared" si="1472"/>
        <v>162.11882196072659</v>
      </c>
      <c r="M2009" s="23">
        <f>M2008-IF($B2009="B",(Percent_Rent_In_Elsies*2.49%/12 * H2008)/K2008,0)+IF($B2009="D",N2009,0)+IF(B2009="D",AK2008)+IF(B2009="C",F2008*90%)-(Y2009-Y2008)-IF($B2009="A",Q2008/K2008) + IF($B2009="A",Q2008/K2008)</f>
        <v>-37958432.604717799</v>
      </c>
      <c r="N2009" s="23">
        <f t="shared" si="1473"/>
        <v>0</v>
      </c>
      <c r="O2009" s="22">
        <f t="shared" si="1474"/>
        <v>16702686.949717186</v>
      </c>
      <c r="P2009" s="22">
        <f t="shared" si="1505"/>
        <v>0</v>
      </c>
      <c r="Q2009" s="22">
        <f t="shared" si="1506"/>
        <v>0</v>
      </c>
      <c r="R2009" s="22">
        <f t="shared" si="1475"/>
        <v>287356138.64172989</v>
      </c>
      <c r="S2009" s="16">
        <f t="shared" si="1465"/>
        <v>0</v>
      </c>
      <c r="T2009" s="15">
        <f t="shared" si="1476"/>
        <v>7203813.7682383731</v>
      </c>
      <c r="U2009" s="23">
        <f t="shared" si="1493"/>
        <v>1276666.3509162895</v>
      </c>
      <c r="V2009" s="23">
        <f t="shared" si="1494"/>
        <v>0</v>
      </c>
      <c r="W2009" s="23">
        <f t="shared" si="1507"/>
        <v>106211.84283901371</v>
      </c>
      <c r="X2009" s="23">
        <f t="shared" si="1495"/>
        <v>33493905.466007207</v>
      </c>
      <c r="Y2009" s="23">
        <f t="shared" si="1477"/>
        <v>13825559.361691331</v>
      </c>
      <c r="Z2009" s="3">
        <f t="shared" si="1478"/>
        <v>0</v>
      </c>
      <c r="AA2009" s="23">
        <f t="shared" si="1479"/>
        <v>59342365.857492536</v>
      </c>
      <c r="AB2009" s="26">
        <f t="shared" si="1496"/>
        <v>70086276.274228573</v>
      </c>
      <c r="AC2009" s="23">
        <f t="shared" si="1497"/>
        <v>74889487.274228647</v>
      </c>
      <c r="AD2009" s="23">
        <f t="shared" si="1503"/>
        <v>4803211</v>
      </c>
      <c r="AE2009" s="24">
        <f t="shared" si="1464"/>
        <v>70086276.274228647</v>
      </c>
      <c r="AF2009" s="3">
        <f t="shared" si="1498"/>
        <v>0</v>
      </c>
      <c r="AG2009" s="2">
        <f t="shared" si="1480"/>
        <v>0</v>
      </c>
      <c r="AH2009" s="2">
        <f t="shared" si="1481"/>
        <v>134.13900579726993</v>
      </c>
      <c r="AI2009" s="23">
        <f t="shared" si="1504"/>
        <v>9540692281.0556889</v>
      </c>
      <c r="AJ2009" s="23">
        <f t="shared" si="1482"/>
        <v>6219.922423797766</v>
      </c>
      <c r="AK2009" s="23">
        <f t="shared" si="1483"/>
        <v>0</v>
      </c>
      <c r="AL2009" s="23">
        <f t="shared" si="1508"/>
        <v>0</v>
      </c>
      <c r="AM2009" s="23">
        <f t="shared" si="1509"/>
        <v>0</v>
      </c>
      <c r="AN2009" s="16">
        <f t="shared" si="1499"/>
        <v>0</v>
      </c>
      <c r="AO2009" s="23">
        <f t="shared" si="1500"/>
        <v>0</v>
      </c>
      <c r="AP2009" s="22">
        <f t="shared" si="1501"/>
        <v>0</v>
      </c>
      <c r="AQ2009" s="30">
        <f t="shared" si="1484"/>
        <v>9862382389.379015</v>
      </c>
      <c r="AR2009" s="28">
        <f t="shared" si="1485"/>
        <v>4774837739.4024744</v>
      </c>
      <c r="AS2009" s="25">
        <f t="shared" si="1486"/>
        <v>200337590.02425668</v>
      </c>
      <c r="AT2009" s="32">
        <f t="shared" si="1487"/>
        <v>0</v>
      </c>
      <c r="AU2009" s="23">
        <f t="shared" si="1488"/>
        <v>0</v>
      </c>
      <c r="AV2009" s="22">
        <f t="shared" si="1489"/>
        <v>1393820295.6811953</v>
      </c>
      <c r="AW2009" s="31">
        <f t="shared" si="1502"/>
        <v>6680258264.4676113</v>
      </c>
      <c r="AX2009"/>
      <c r="AY2009"/>
      <c r="AZ2009"/>
      <c r="BA2009"/>
    </row>
    <row r="2010" spans="1:53" x14ac:dyDescent="0.25">
      <c r="A2010" s="21">
        <f t="shared" ref="A2010:A2073" si="1510">A2005+1</f>
        <v>639</v>
      </c>
      <c r="B2010" s="21" t="s">
        <v>28</v>
      </c>
      <c r="C2010" s="27">
        <f t="shared" si="1467"/>
        <v>0</v>
      </c>
      <c r="D2010" s="27">
        <f t="shared" si="1490"/>
        <v>0</v>
      </c>
      <c r="E2010" s="27" t="b">
        <f t="shared" si="1466"/>
        <v>1</v>
      </c>
      <c r="F2010" s="29">
        <f t="shared" si="1468"/>
        <v>0</v>
      </c>
      <c r="G2010" s="27">
        <f t="shared" si="1491"/>
        <v>0</v>
      </c>
      <c r="H2010" s="22">
        <f t="shared" si="1469"/>
        <v>23503258548.644547</v>
      </c>
      <c r="I2010" s="23">
        <f t="shared" si="1470"/>
        <v>132580106.5049091</v>
      </c>
      <c r="J2010" s="23">
        <f t="shared" si="1471"/>
        <v>1086</v>
      </c>
      <c r="K2010" s="19">
        <f t="shared" si="1492"/>
        <v>225.0831931027827</v>
      </c>
      <c r="L2010" s="16">
        <f t="shared" si="1472"/>
        <v>162.11882196072659</v>
      </c>
      <c r="M2010" s="23">
        <f>M2009-IF($B2010="B",(Percent_Rent_In_Elsies*2.49%/12 * H2009)/K2009,0)+IF($B2010="D",N2010,0)+IF(B2010="D",AK2009)+IF(B2010="C",F2009*90%)-(Y2010-Y2009)-IF($B2010="A",Q2009/K2009) + IF($B2010="A",Q2009/K2009)</f>
        <v>-37958432.604717799</v>
      </c>
      <c r="N2010" s="23">
        <f t="shared" si="1473"/>
        <v>0</v>
      </c>
      <c r="O2010" s="22">
        <f t="shared" si="1474"/>
        <v>0</v>
      </c>
      <c r="P2010" s="22">
        <f t="shared" si="1505"/>
        <v>16702686.949717186</v>
      </c>
      <c r="Q2010" s="22">
        <f t="shared" si="1506"/>
        <v>0</v>
      </c>
      <c r="R2010" s="22">
        <f t="shared" si="1475"/>
        <v>287356138.64172989</v>
      </c>
      <c r="S2010" s="16">
        <f t="shared" si="1465"/>
        <v>0</v>
      </c>
      <c r="T2010" s="15">
        <f t="shared" si="1476"/>
        <v>0</v>
      </c>
      <c r="U2010" s="23">
        <f t="shared" si="1493"/>
        <v>1276666.3509162895</v>
      </c>
      <c r="V2010" s="23">
        <f t="shared" si="1494"/>
        <v>0</v>
      </c>
      <c r="W2010" s="23">
        <f t="shared" si="1507"/>
        <v>0</v>
      </c>
      <c r="X2010" s="23">
        <f t="shared" si="1495"/>
        <v>33493905.466007207</v>
      </c>
      <c r="Y2010" s="23">
        <f t="shared" si="1477"/>
        <v>13825559.361691331</v>
      </c>
      <c r="Z2010" s="3">
        <f t="shared" si="1478"/>
        <v>5310.5921419506867</v>
      </c>
      <c r="AA2010" s="23">
        <f t="shared" si="1479"/>
        <v>59422024.739621796</v>
      </c>
      <c r="AB2010" s="26">
        <f t="shared" si="1496"/>
        <v>70086276.274228573</v>
      </c>
      <c r="AC2010" s="23">
        <f t="shared" si="1497"/>
        <v>74889487.274228647</v>
      </c>
      <c r="AD2010" s="23">
        <f t="shared" si="1503"/>
        <v>4803211</v>
      </c>
      <c r="AE2010" s="24">
        <f t="shared" si="1464"/>
        <v>70086276.274228647</v>
      </c>
      <c r="AF2010" s="3">
        <f t="shared" si="1498"/>
        <v>0</v>
      </c>
      <c r="AG2010" s="2">
        <f t="shared" si="1480"/>
        <v>637271057.03408241</v>
      </c>
      <c r="AH2010" s="2">
        <f t="shared" si="1481"/>
        <v>134.13900579726993</v>
      </c>
      <c r="AI2010" s="23">
        <f t="shared" si="1504"/>
        <v>9553499335.0190105</v>
      </c>
      <c r="AJ2010" s="23">
        <f t="shared" si="1482"/>
        <v>6219.922423797766</v>
      </c>
      <c r="AK2010" s="23">
        <f t="shared" si="1483"/>
        <v>0</v>
      </c>
      <c r="AL2010" s="23">
        <f t="shared" si="1508"/>
        <v>0</v>
      </c>
      <c r="AM2010" s="23">
        <f t="shared" si="1509"/>
        <v>0</v>
      </c>
      <c r="AN2010" s="16">
        <f t="shared" si="1499"/>
        <v>0</v>
      </c>
      <c r="AO2010" s="23">
        <f t="shared" si="1500"/>
        <v>0</v>
      </c>
      <c r="AP2010" s="22">
        <f t="shared" si="1501"/>
        <v>0</v>
      </c>
      <c r="AQ2010" s="30">
        <f t="shared" si="1484"/>
        <v>9862382389.379015</v>
      </c>
      <c r="AR2010" s="28">
        <f t="shared" si="1485"/>
        <v>4774837739.4024744</v>
      </c>
      <c r="AS2010" s="25">
        <f t="shared" si="1486"/>
        <v>200337590.02425668</v>
      </c>
      <c r="AT2010" s="32">
        <f t="shared" si="1487"/>
        <v>10621.184283901373</v>
      </c>
      <c r="AU2010" s="23">
        <f t="shared" si="1488"/>
        <v>10621.184283901373</v>
      </c>
      <c r="AV2010" s="22">
        <f t="shared" si="1489"/>
        <v>1401024109.4494336</v>
      </c>
      <c r="AW2010" s="31">
        <f t="shared" si="1502"/>
        <v>6680258264.4676113</v>
      </c>
    </row>
    <row r="2011" spans="1:53" x14ac:dyDescent="0.25">
      <c r="A2011">
        <f t="shared" si="1510"/>
        <v>640</v>
      </c>
      <c r="B2011" t="s">
        <v>6</v>
      </c>
      <c r="C2011" s="27">
        <f t="shared" si="1467"/>
        <v>0</v>
      </c>
      <c r="D2011" s="27">
        <f t="shared" si="1490"/>
        <v>0</v>
      </c>
      <c r="E2011" s="27" t="b">
        <f t="shared" si="1466"/>
        <v>1</v>
      </c>
      <c r="F2011" s="29">
        <f t="shared" si="1468"/>
        <v>0</v>
      </c>
      <c r="G2011" s="27">
        <f t="shared" si="1491"/>
        <v>0</v>
      </c>
      <c r="H2011" s="22">
        <f t="shared" si="1469"/>
        <v>23542430646.22562</v>
      </c>
      <c r="I2011" s="23">
        <f t="shared" si="1470"/>
        <v>132580106.5049091</v>
      </c>
      <c r="J2011" s="23">
        <f t="shared" si="1471"/>
        <v>1086</v>
      </c>
      <c r="K2011" s="19">
        <f t="shared" si="1492"/>
        <v>225.0831931027827</v>
      </c>
      <c r="L2011" s="16">
        <f t="shared" si="1472"/>
        <v>162.38901999732781</v>
      </c>
      <c r="M2011" s="23">
        <f>M2010-IF($B2011="B",(Percent_Rent_In_Elsies*2.49%/12 * H2010)/K2010,0)+IF($B2011="D",N2011,0)+IF(B2011="D",AK2010)+IF(B2011="C",F2010*90%)-(Y2011-Y2010)-IF($B2011="A",Q2010/K2010) + IF($B2011="A",Q2010/K2010)</f>
        <v>-37958432.604717799</v>
      </c>
      <c r="N2011" s="23">
        <f t="shared" si="1473"/>
        <v>0</v>
      </c>
      <c r="O2011" s="22">
        <f t="shared" si="1474"/>
        <v>0</v>
      </c>
      <c r="P2011" s="22">
        <f t="shared" si="1505"/>
        <v>0</v>
      </c>
      <c r="Q2011" s="22">
        <f t="shared" si="1506"/>
        <v>0</v>
      </c>
      <c r="R2011" s="22">
        <f t="shared" si="1475"/>
        <v>287356138.64172989</v>
      </c>
      <c r="S2011" s="16">
        <f t="shared" si="1465"/>
        <v>0</v>
      </c>
      <c r="T2011" s="15">
        <f t="shared" si="1476"/>
        <v>0</v>
      </c>
      <c r="U2011" s="23">
        <f t="shared" si="1493"/>
        <v>1276666.3509162895</v>
      </c>
      <c r="V2011" s="23">
        <f t="shared" si="1494"/>
        <v>0</v>
      </c>
      <c r="W2011" s="23">
        <f t="shared" si="1507"/>
        <v>0</v>
      </c>
      <c r="X2011" s="23">
        <f t="shared" si="1495"/>
        <v>33520458.426716961</v>
      </c>
      <c r="Y2011" s="23">
        <f t="shared" si="1477"/>
        <v>13825559.361691331</v>
      </c>
      <c r="Z2011" s="3">
        <f t="shared" si="1478"/>
        <v>0</v>
      </c>
      <c r="AA2011" s="23">
        <f t="shared" si="1479"/>
        <v>59422024.739621796</v>
      </c>
      <c r="AB2011" s="26">
        <f t="shared" si="1496"/>
        <v>70086276.274228573</v>
      </c>
      <c r="AC2011" s="23">
        <f t="shared" si="1497"/>
        <v>74889487.274228647</v>
      </c>
      <c r="AD2011" s="23">
        <f t="shared" si="1503"/>
        <v>4803211</v>
      </c>
      <c r="AE2011" s="24">
        <f t="shared" si="1464"/>
        <v>70086276.274228647</v>
      </c>
      <c r="AF2011" s="3">
        <f t="shared" si="1498"/>
        <v>0</v>
      </c>
      <c r="AG2011" s="2">
        <f t="shared" si="1480"/>
        <v>0</v>
      </c>
      <c r="AH2011" s="2">
        <f t="shared" si="1481"/>
        <v>134.36257080693204</v>
      </c>
      <c r="AI2011" s="23">
        <f t="shared" si="1504"/>
        <v>9553499335.0190105</v>
      </c>
      <c r="AJ2011" s="23">
        <f t="shared" si="1482"/>
        <v>6219.922423797766</v>
      </c>
      <c r="AK2011" s="23">
        <f t="shared" si="1483"/>
        <v>0</v>
      </c>
      <c r="AL2011" s="23">
        <f t="shared" si="1508"/>
        <v>0</v>
      </c>
      <c r="AM2011" s="23">
        <f t="shared" si="1509"/>
        <v>0</v>
      </c>
      <c r="AN2011" s="16">
        <f t="shared" si="1499"/>
        <v>0</v>
      </c>
      <c r="AO2011" s="23">
        <f t="shared" si="1500"/>
        <v>0</v>
      </c>
      <c r="AP2011" s="22">
        <f t="shared" si="1501"/>
        <v>0</v>
      </c>
      <c r="AQ2011" s="30">
        <f t="shared" si="1484"/>
        <v>9862382389.379015</v>
      </c>
      <c r="AR2011" s="28">
        <f t="shared" si="1485"/>
        <v>4774837739.4024744</v>
      </c>
      <c r="AS2011" s="25">
        <f t="shared" si="1486"/>
        <v>200337590.02425668</v>
      </c>
      <c r="AT2011" s="32">
        <f t="shared" si="1487"/>
        <v>0</v>
      </c>
      <c r="AU2011" s="23">
        <f t="shared" si="1488"/>
        <v>0</v>
      </c>
      <c r="AV2011" s="22">
        <f t="shared" si="1489"/>
        <v>1401024109.4494336</v>
      </c>
      <c r="AW2011" s="31">
        <f t="shared" si="1502"/>
        <v>6663555577.5178947</v>
      </c>
    </row>
    <row r="2012" spans="1:53" x14ac:dyDescent="0.25">
      <c r="A2012">
        <f t="shared" si="1510"/>
        <v>640</v>
      </c>
      <c r="B2012" t="s">
        <v>7</v>
      </c>
      <c r="C2012" s="27">
        <f t="shared" si="1467"/>
        <v>0</v>
      </c>
      <c r="D2012" s="27">
        <f t="shared" si="1490"/>
        <v>0</v>
      </c>
      <c r="E2012" s="27" t="b">
        <f t="shared" si="1466"/>
        <v>1</v>
      </c>
      <c r="F2012" s="29">
        <f t="shared" si="1468"/>
        <v>0</v>
      </c>
      <c r="G2012" s="27">
        <f t="shared" si="1491"/>
        <v>0</v>
      </c>
      <c r="H2012" s="22">
        <f t="shared" si="1469"/>
        <v>23542430646.22562</v>
      </c>
      <c r="I2012" s="23">
        <f t="shared" si="1470"/>
        <v>132580106.5049091</v>
      </c>
      <c r="J2012" s="23">
        <f t="shared" si="1471"/>
        <v>1086</v>
      </c>
      <c r="K2012" s="19">
        <f t="shared" si="1492"/>
        <v>225.0831931027827</v>
      </c>
      <c r="L2012" s="16">
        <f t="shared" si="1472"/>
        <v>162.38901999732781</v>
      </c>
      <c r="M2012" s="23">
        <f>M2011-IF($B2012="B",(Percent_Rent_In_Elsies*2.49%/12 * H2011)/K2011,0)+IF($B2012="D",N2012,0)+IF(B2012="D",AK2011)+IF(B2012="C",F2011*90%)-(Y2012-Y2011)-IF($B2012="A",Q2011/K2011) + IF($B2012="A",Q2011/K2011)</f>
        <v>-38066949.244537748</v>
      </c>
      <c r="N2012" s="23">
        <f t="shared" si="1473"/>
        <v>0</v>
      </c>
      <c r="O2012" s="22">
        <f t="shared" si="1474"/>
        <v>0</v>
      </c>
      <c r="P2012" s="22">
        <f t="shared" si="1505"/>
        <v>0</v>
      </c>
      <c r="Q2012" s="22">
        <f t="shared" si="1506"/>
        <v>0</v>
      </c>
      <c r="R2012" s="22">
        <f t="shared" si="1475"/>
        <v>263409793.75491905</v>
      </c>
      <c r="S2012" s="16">
        <f t="shared" si="1465"/>
        <v>23946344.886810824</v>
      </c>
      <c r="T2012" s="15">
        <f t="shared" si="1476"/>
        <v>0</v>
      </c>
      <c r="U2012" s="23">
        <f t="shared" si="1493"/>
        <v>1170277.4883399319</v>
      </c>
      <c r="V2012" s="23">
        <f t="shared" si="1494"/>
        <v>106388.86257635745</v>
      </c>
      <c r="W2012" s="23">
        <f t="shared" si="1507"/>
        <v>0</v>
      </c>
      <c r="X2012" s="23">
        <f t="shared" si="1495"/>
        <v>33520458.426716961</v>
      </c>
      <c r="Y2012" s="23">
        <f t="shared" si="1477"/>
        <v>13825559.361691331</v>
      </c>
      <c r="Z2012" s="3">
        <f t="shared" si="1478"/>
        <v>0</v>
      </c>
      <c r="AA2012" s="23">
        <f t="shared" si="1479"/>
        <v>59422024.739621796</v>
      </c>
      <c r="AB2012" s="26">
        <f t="shared" si="1496"/>
        <v>70086276.274228573</v>
      </c>
      <c r="AC2012" s="23">
        <f t="shared" si="1497"/>
        <v>74889487.274228647</v>
      </c>
      <c r="AD2012" s="23">
        <f t="shared" si="1503"/>
        <v>4803211</v>
      </c>
      <c r="AE2012" s="24">
        <f t="shared" si="1464"/>
        <v>70086276.274228647</v>
      </c>
      <c r="AF2012" s="3">
        <f t="shared" si="1498"/>
        <v>0</v>
      </c>
      <c r="AG2012" s="2">
        <f t="shared" si="1480"/>
        <v>0</v>
      </c>
      <c r="AH2012" s="2">
        <f t="shared" si="1481"/>
        <v>134.36257080693204</v>
      </c>
      <c r="AI2012" s="23">
        <f t="shared" si="1504"/>
        <v>9553499335.0190105</v>
      </c>
      <c r="AJ2012" s="23">
        <f t="shared" si="1482"/>
        <v>6219.922423797766</v>
      </c>
      <c r="AK2012" s="23">
        <f t="shared" si="1483"/>
        <v>0</v>
      </c>
      <c r="AL2012" s="23">
        <f t="shared" si="1508"/>
        <v>3185692.2017593384</v>
      </c>
      <c r="AM2012" s="23">
        <f t="shared" si="1509"/>
        <v>2972213754.1560879</v>
      </c>
      <c r="AN2012" s="16">
        <f t="shared" si="1499"/>
        <v>0</v>
      </c>
      <c r="AO2012" s="23">
        <f t="shared" si="1500"/>
        <v>108516.63981995069</v>
      </c>
      <c r="AP2012" s="22">
        <f t="shared" si="1501"/>
        <v>24425271.79545908</v>
      </c>
      <c r="AQ2012" s="30">
        <f t="shared" si="1484"/>
        <v>9911025318.1596718</v>
      </c>
      <c r="AR2012" s="28">
        <f t="shared" si="1485"/>
        <v>4799055396.3876724</v>
      </c>
      <c r="AS2012" s="25">
        <f t="shared" si="1486"/>
        <v>200337590.02425668</v>
      </c>
      <c r="AT2012" s="32">
        <f t="shared" si="1487"/>
        <v>0</v>
      </c>
      <c r="AU2012" s="23">
        <f t="shared" si="1488"/>
        <v>0</v>
      </c>
      <c r="AV2012" s="22">
        <f t="shared" si="1489"/>
        <v>1401024109.4494336</v>
      </c>
      <c r="AW2012" s="31">
        <f t="shared" si="1502"/>
        <v>6712198506.2985516</v>
      </c>
    </row>
    <row r="2013" spans="1:53" x14ac:dyDescent="0.25">
      <c r="A2013">
        <f t="shared" si="1510"/>
        <v>640</v>
      </c>
      <c r="B2013" t="s">
        <v>8</v>
      </c>
      <c r="C2013" s="27">
        <f t="shared" si="1467"/>
        <v>0</v>
      </c>
      <c r="D2013" s="27">
        <f t="shared" si="1490"/>
        <v>0</v>
      </c>
      <c r="E2013" s="27" t="b">
        <f t="shared" si="1466"/>
        <v>1</v>
      </c>
      <c r="F2013" s="29">
        <f t="shared" si="1468"/>
        <v>0</v>
      </c>
      <c r="G2013" s="27">
        <f t="shared" si="1491"/>
        <v>0</v>
      </c>
      <c r="H2013" s="22">
        <f t="shared" si="1469"/>
        <v>23542430646.22562</v>
      </c>
      <c r="I2013" s="23">
        <f t="shared" si="1470"/>
        <v>132580106.5049091</v>
      </c>
      <c r="J2013" s="23">
        <f t="shared" si="1471"/>
        <v>1086</v>
      </c>
      <c r="K2013" s="19">
        <f t="shared" si="1492"/>
        <v>225.0831931027827</v>
      </c>
      <c r="L2013" s="16">
        <f t="shared" si="1472"/>
        <v>162.38901999732781</v>
      </c>
      <c r="M2013" s="23">
        <f>M2012-IF($B2013="B",(Percent_Rent_In_Elsies*2.49%/12 * H2012)/K2012,0)+IF($B2013="D",N2013,0)+IF(B2013="D",AK2012)+IF(B2013="C",F2012*90%)-(Y2013-Y2012)-IF($B2013="A",Q2012/K2012) + IF($B2013="A",Q2012/K2012)</f>
        <v>-38066949.244537748</v>
      </c>
      <c r="N2013" s="23">
        <f t="shared" si="1473"/>
        <v>0</v>
      </c>
      <c r="O2013" s="22">
        <f t="shared" si="1474"/>
        <v>0</v>
      </c>
      <c r="P2013" s="22">
        <f t="shared" si="1505"/>
        <v>0</v>
      </c>
      <c r="Q2013" s="22">
        <f t="shared" si="1506"/>
        <v>0</v>
      </c>
      <c r="R2013" s="22">
        <f t="shared" si="1475"/>
        <v>287835065.55037814</v>
      </c>
      <c r="S2013" s="16">
        <f t="shared" si="1465"/>
        <v>23946344.886810824</v>
      </c>
      <c r="T2013" s="15">
        <f t="shared" si="1476"/>
        <v>0</v>
      </c>
      <c r="U2013" s="23">
        <f t="shared" si="1493"/>
        <v>1278794.1281598827</v>
      </c>
      <c r="V2013" s="23">
        <f t="shared" si="1494"/>
        <v>106388.86257635745</v>
      </c>
      <c r="W2013" s="23">
        <f t="shared" si="1507"/>
        <v>0</v>
      </c>
      <c r="X2013" s="23">
        <f t="shared" si="1495"/>
        <v>33520458.426716961</v>
      </c>
      <c r="Y2013" s="23">
        <f t="shared" si="1477"/>
        <v>13825559.361691331</v>
      </c>
      <c r="Z2013" s="3">
        <f t="shared" si="1478"/>
        <v>0</v>
      </c>
      <c r="AA2013" s="23">
        <f t="shared" si="1479"/>
        <v>59422024.739621796</v>
      </c>
      <c r="AB2013" s="26">
        <f t="shared" si="1496"/>
        <v>70086276.274228573</v>
      </c>
      <c r="AC2013" s="23">
        <f t="shared" si="1497"/>
        <v>74889487.274228647</v>
      </c>
      <c r="AD2013" s="23">
        <f t="shared" si="1503"/>
        <v>4803211</v>
      </c>
      <c r="AE2013" s="24">
        <f t="shared" si="1464"/>
        <v>70086276.274228647</v>
      </c>
      <c r="AF2013" s="3">
        <f t="shared" si="1498"/>
        <v>1E-4</v>
      </c>
      <c r="AG2013" s="2">
        <f t="shared" si="1480"/>
        <v>0</v>
      </c>
      <c r="AH2013" s="2">
        <f t="shared" si="1481"/>
        <v>134.36257080693204</v>
      </c>
      <c r="AI2013" s="23">
        <f t="shared" si="1504"/>
        <v>9553499335.0190105</v>
      </c>
      <c r="AJ2013" s="23">
        <f t="shared" si="1482"/>
        <v>6219.922423797766</v>
      </c>
      <c r="AK2013" s="23">
        <f t="shared" si="1483"/>
        <v>59845.355256301205</v>
      </c>
      <c r="AL2013" s="23">
        <f t="shared" si="1508"/>
        <v>0</v>
      </c>
      <c r="AM2013" s="23">
        <f t="shared" si="1509"/>
        <v>0</v>
      </c>
      <c r="AN2013" s="16">
        <f t="shared" si="1499"/>
        <v>0</v>
      </c>
      <c r="AO2013" s="23">
        <f t="shared" si="1500"/>
        <v>0</v>
      </c>
      <c r="AP2013" s="22">
        <f t="shared" si="1501"/>
        <v>0</v>
      </c>
      <c r="AQ2013" s="30">
        <f t="shared" si="1484"/>
        <v>9911025318.1596718</v>
      </c>
      <c r="AR2013" s="28">
        <f t="shared" si="1485"/>
        <v>4799055396.3876724</v>
      </c>
      <c r="AS2013" s="25">
        <f t="shared" si="1486"/>
        <v>200337590.02425668</v>
      </c>
      <c r="AT2013" s="32">
        <f t="shared" si="1487"/>
        <v>0</v>
      </c>
      <c r="AU2013" s="23">
        <f t="shared" si="1488"/>
        <v>0</v>
      </c>
      <c r="AV2013" s="22">
        <f t="shared" si="1489"/>
        <v>1401024109.4494336</v>
      </c>
      <c r="AW2013" s="31">
        <f t="shared" si="1502"/>
        <v>6712198506.2985516</v>
      </c>
    </row>
    <row r="2014" spans="1:53" x14ac:dyDescent="0.25">
      <c r="A2014" s="21">
        <f t="shared" si="1510"/>
        <v>640</v>
      </c>
      <c r="B2014" s="21" t="s">
        <v>9</v>
      </c>
      <c r="C2014" s="27">
        <f t="shared" si="1467"/>
        <v>0</v>
      </c>
      <c r="D2014" s="27">
        <f t="shared" si="1490"/>
        <v>0</v>
      </c>
      <c r="E2014" s="27" t="b">
        <f t="shared" si="1466"/>
        <v>1</v>
      </c>
      <c r="F2014" s="29">
        <f t="shared" si="1468"/>
        <v>0</v>
      </c>
      <c r="G2014" s="27">
        <f t="shared" si="1491"/>
        <v>0</v>
      </c>
      <c r="H2014" s="22">
        <f t="shared" si="1469"/>
        <v>23542430646.22562</v>
      </c>
      <c r="I2014" s="23">
        <f t="shared" si="1470"/>
        <v>132580106.5049091</v>
      </c>
      <c r="J2014" s="23">
        <f t="shared" si="1471"/>
        <v>1086</v>
      </c>
      <c r="K2014" s="19">
        <f t="shared" si="1492"/>
        <v>225.0831931027827</v>
      </c>
      <c r="L2014" s="16">
        <f t="shared" si="1472"/>
        <v>162.38901999732781</v>
      </c>
      <c r="M2014" s="23">
        <f>M2013-IF($B2014="B",(Percent_Rent_In_Elsies*2.49%/12 * H2013)/K2013,0)+IF($B2014="D",N2014,0)+IF(B2014="D",AK2013)+IF(B2014="C",F2013*90%)-(Y2014-Y2013)-IF($B2014="A",Q2013/K2013) + IF($B2014="A",Q2013/K2013)</f>
        <v>-38007103.889281444</v>
      </c>
      <c r="N2014" s="23">
        <f t="shared" si="1473"/>
        <v>0</v>
      </c>
      <c r="O2014" s="22">
        <f t="shared" si="1474"/>
        <v>16730524.761994671</v>
      </c>
      <c r="P2014" s="22">
        <f t="shared" si="1505"/>
        <v>0</v>
      </c>
      <c r="Q2014" s="22">
        <f t="shared" si="1506"/>
        <v>0</v>
      </c>
      <c r="R2014" s="22">
        <f t="shared" si="1475"/>
        <v>287835065.55037814</v>
      </c>
      <c r="S2014" s="16">
        <f t="shared" si="1465"/>
        <v>0</v>
      </c>
      <c r="T2014" s="15">
        <f t="shared" si="1476"/>
        <v>7215820.1248161532</v>
      </c>
      <c r="U2014" s="23">
        <f t="shared" si="1493"/>
        <v>1278794.1281598827</v>
      </c>
      <c r="V2014" s="23">
        <f t="shared" si="1494"/>
        <v>0</v>
      </c>
      <c r="W2014" s="23">
        <f t="shared" si="1507"/>
        <v>106388.86257635745</v>
      </c>
      <c r="X2014" s="23">
        <f t="shared" si="1495"/>
        <v>33520458.426716961</v>
      </c>
      <c r="Y2014" s="23">
        <f t="shared" si="1477"/>
        <v>13825559.361691331</v>
      </c>
      <c r="Z2014" s="3">
        <f t="shared" si="1478"/>
        <v>0</v>
      </c>
      <c r="AA2014" s="23">
        <f t="shared" si="1479"/>
        <v>59362179.384365492</v>
      </c>
      <c r="AB2014" s="26">
        <f t="shared" si="1496"/>
        <v>70086276.274228573</v>
      </c>
      <c r="AC2014" s="23">
        <f t="shared" si="1497"/>
        <v>74889487.274228647</v>
      </c>
      <c r="AD2014" s="23">
        <f t="shared" si="1503"/>
        <v>4803211</v>
      </c>
      <c r="AE2014" s="24">
        <f t="shared" si="1464"/>
        <v>70086276.274228647</v>
      </c>
      <c r="AF2014" s="3">
        <f t="shared" si="1498"/>
        <v>0</v>
      </c>
      <c r="AG2014" s="2">
        <f t="shared" si="1480"/>
        <v>0</v>
      </c>
      <c r="AH2014" s="2">
        <f t="shared" si="1481"/>
        <v>134.36257080693204</v>
      </c>
      <c r="AI2014" s="23">
        <f t="shared" si="1504"/>
        <v>9543877775.2665405</v>
      </c>
      <c r="AJ2014" s="23">
        <f t="shared" si="1482"/>
        <v>6219.922423797766</v>
      </c>
      <c r="AK2014" s="23">
        <f t="shared" si="1483"/>
        <v>0</v>
      </c>
      <c r="AL2014" s="23">
        <f t="shared" si="1508"/>
        <v>0</v>
      </c>
      <c r="AM2014" s="23">
        <f t="shared" si="1509"/>
        <v>0</v>
      </c>
      <c r="AN2014" s="16">
        <f t="shared" si="1499"/>
        <v>0</v>
      </c>
      <c r="AO2014" s="23">
        <f t="shared" si="1500"/>
        <v>0</v>
      </c>
      <c r="AP2014" s="22">
        <f t="shared" si="1501"/>
        <v>0</v>
      </c>
      <c r="AQ2014" s="30">
        <f t="shared" si="1484"/>
        <v>9911025318.1596718</v>
      </c>
      <c r="AR2014" s="28">
        <f t="shared" si="1485"/>
        <v>4799055396.3876724</v>
      </c>
      <c r="AS2014" s="25">
        <f t="shared" si="1486"/>
        <v>200337590.02425668</v>
      </c>
      <c r="AT2014" s="32">
        <f t="shared" si="1487"/>
        <v>0</v>
      </c>
      <c r="AU2014" s="23">
        <f t="shared" si="1488"/>
        <v>0</v>
      </c>
      <c r="AV2014" s="22">
        <f t="shared" si="1489"/>
        <v>1401024109.4494336</v>
      </c>
      <c r="AW2014" s="31">
        <f t="shared" si="1502"/>
        <v>6712198506.2985516</v>
      </c>
      <c r="AX2014" s="21"/>
      <c r="AY2014" s="21"/>
      <c r="AZ2014" s="21"/>
      <c r="BA2014" s="21"/>
    </row>
    <row r="2015" spans="1:53" x14ac:dyDescent="0.25">
      <c r="A2015" s="21">
        <f t="shared" si="1510"/>
        <v>640</v>
      </c>
      <c r="B2015" s="21" t="s">
        <v>28</v>
      </c>
      <c r="C2015" s="27">
        <f t="shared" si="1467"/>
        <v>0</v>
      </c>
      <c r="D2015" s="27">
        <f t="shared" si="1490"/>
        <v>0</v>
      </c>
      <c r="E2015" s="27" t="b">
        <f t="shared" si="1466"/>
        <v>1</v>
      </c>
      <c r="F2015" s="29">
        <f t="shared" si="1468"/>
        <v>0</v>
      </c>
      <c r="G2015" s="27">
        <f t="shared" si="1491"/>
        <v>0</v>
      </c>
      <c r="H2015" s="22">
        <f t="shared" si="1469"/>
        <v>23542430646.22562</v>
      </c>
      <c r="I2015" s="23">
        <f t="shared" si="1470"/>
        <v>132580106.5049091</v>
      </c>
      <c r="J2015" s="23">
        <f t="shared" si="1471"/>
        <v>1086</v>
      </c>
      <c r="K2015" s="19">
        <f t="shared" si="1492"/>
        <v>225.0831931027827</v>
      </c>
      <c r="L2015" s="16">
        <f t="shared" si="1472"/>
        <v>162.38901999732781</v>
      </c>
      <c r="M2015" s="23">
        <f>M2014-IF($B2015="B",(Percent_Rent_In_Elsies*2.49%/12 * H2014)/K2014,0)+IF($B2015="D",N2015,0)+IF(B2015="D",AK2014)+IF(B2015="C",F2014*90%)-(Y2015-Y2014)-IF($B2015="A",Q2014/K2014) + IF($B2015="A",Q2014/K2014)</f>
        <v>-38007103.889281444</v>
      </c>
      <c r="N2015" s="23">
        <f t="shared" si="1473"/>
        <v>0</v>
      </c>
      <c r="O2015" s="22">
        <f t="shared" si="1474"/>
        <v>0</v>
      </c>
      <c r="P2015" s="22">
        <f t="shared" si="1505"/>
        <v>16730524.761994671</v>
      </c>
      <c r="Q2015" s="22">
        <f t="shared" si="1506"/>
        <v>0</v>
      </c>
      <c r="R2015" s="22">
        <f t="shared" si="1475"/>
        <v>287835065.55037814</v>
      </c>
      <c r="S2015" s="16">
        <f t="shared" si="1465"/>
        <v>0</v>
      </c>
      <c r="T2015" s="15">
        <f t="shared" si="1476"/>
        <v>0</v>
      </c>
      <c r="U2015" s="23">
        <f t="shared" si="1493"/>
        <v>1278794.1281598827</v>
      </c>
      <c r="V2015" s="23">
        <f t="shared" si="1494"/>
        <v>0</v>
      </c>
      <c r="W2015" s="23">
        <f t="shared" si="1507"/>
        <v>0</v>
      </c>
      <c r="X2015" s="23">
        <f t="shared" si="1495"/>
        <v>33520458.426716961</v>
      </c>
      <c r="Y2015" s="23">
        <f t="shared" si="1477"/>
        <v>13825559.361691331</v>
      </c>
      <c r="Z2015" s="3">
        <f t="shared" si="1478"/>
        <v>5319.443128817873</v>
      </c>
      <c r="AA2015" s="23">
        <f t="shared" si="1479"/>
        <v>59441971.031297758</v>
      </c>
      <c r="AB2015" s="26">
        <f t="shared" si="1496"/>
        <v>70086276.274228573</v>
      </c>
      <c r="AC2015" s="23">
        <f t="shared" si="1497"/>
        <v>74889487.274228647</v>
      </c>
      <c r="AD2015" s="23">
        <f t="shared" si="1503"/>
        <v>4803211</v>
      </c>
      <c r="AE2015" s="24">
        <f t="shared" si="1464"/>
        <v>70086276.274228647</v>
      </c>
      <c r="AF2015" s="3">
        <f t="shared" si="1498"/>
        <v>0</v>
      </c>
      <c r="AG2015" s="2">
        <f t="shared" si="1480"/>
        <v>638333175.45814466</v>
      </c>
      <c r="AH2015" s="2">
        <f t="shared" si="1481"/>
        <v>134.36257080693204</v>
      </c>
      <c r="AI2015" s="23">
        <f t="shared" si="1504"/>
        <v>9556706174.3197155</v>
      </c>
      <c r="AJ2015" s="23">
        <f t="shared" si="1482"/>
        <v>6219.922423797766</v>
      </c>
      <c r="AK2015" s="23">
        <f t="shared" si="1483"/>
        <v>0</v>
      </c>
      <c r="AL2015" s="23">
        <f t="shared" si="1508"/>
        <v>0</v>
      </c>
      <c r="AM2015" s="23">
        <f t="shared" si="1509"/>
        <v>0</v>
      </c>
      <c r="AN2015" s="16">
        <f t="shared" si="1499"/>
        <v>0</v>
      </c>
      <c r="AO2015" s="23">
        <f t="shared" si="1500"/>
        <v>0</v>
      </c>
      <c r="AP2015" s="22">
        <f t="shared" si="1501"/>
        <v>0</v>
      </c>
      <c r="AQ2015" s="30">
        <f t="shared" si="1484"/>
        <v>9911025318.1596718</v>
      </c>
      <c r="AR2015" s="28">
        <f t="shared" si="1485"/>
        <v>4799055396.3876724</v>
      </c>
      <c r="AS2015" s="25">
        <f t="shared" si="1486"/>
        <v>200337590.02425668</v>
      </c>
      <c r="AT2015" s="32">
        <f t="shared" si="1487"/>
        <v>10638.886257635746</v>
      </c>
      <c r="AU2015" s="23">
        <f t="shared" si="1488"/>
        <v>10638.886257635746</v>
      </c>
      <c r="AV2015" s="22">
        <f t="shared" si="1489"/>
        <v>1408239929.5742497</v>
      </c>
      <c r="AW2015" s="31">
        <f t="shared" si="1502"/>
        <v>6712198506.2985525</v>
      </c>
      <c r="AX2015" s="21"/>
      <c r="AY2015" s="21"/>
      <c r="AZ2015" s="21"/>
      <c r="BA2015" s="21"/>
    </row>
    <row r="2016" spans="1:53" x14ac:dyDescent="0.25">
      <c r="A2016">
        <f t="shared" si="1510"/>
        <v>641</v>
      </c>
      <c r="B2016" t="s">
        <v>6</v>
      </c>
      <c r="C2016" s="27">
        <f t="shared" si="1467"/>
        <v>0</v>
      </c>
      <c r="D2016" s="27">
        <f t="shared" si="1490"/>
        <v>0</v>
      </c>
      <c r="E2016" s="27" t="b">
        <f t="shared" si="1466"/>
        <v>1</v>
      </c>
      <c r="F2016" s="29">
        <f t="shared" si="1468"/>
        <v>0</v>
      </c>
      <c r="G2016" s="27">
        <f t="shared" si="1491"/>
        <v>0</v>
      </c>
      <c r="H2016" s="22">
        <f t="shared" si="1469"/>
        <v>23581668030.635998</v>
      </c>
      <c r="I2016" s="23">
        <f t="shared" si="1470"/>
        <v>132580106.5049091</v>
      </c>
      <c r="J2016" s="23">
        <f t="shared" si="1471"/>
        <v>1086</v>
      </c>
      <c r="K2016" s="19">
        <f t="shared" si="1492"/>
        <v>225.0831931027827</v>
      </c>
      <c r="L2016" s="16">
        <f t="shared" si="1472"/>
        <v>162.65966836399002</v>
      </c>
      <c r="M2016" s="23">
        <f>M2015-IF($B2016="B",(Percent_Rent_In_Elsies*2.49%/12 * H2015)/K2015,0)+IF($B2016="D",N2016,0)+IF(B2016="D",AK2015)+IF(B2016="C",F2015*90%)-(Y2016-Y2015)-IF($B2016="A",Q2015/K2015) + IF($B2016="A",Q2015/K2015)</f>
        <v>-38007103.889281444</v>
      </c>
      <c r="N2016" s="23">
        <f t="shared" si="1473"/>
        <v>0</v>
      </c>
      <c r="O2016" s="22">
        <f t="shared" si="1474"/>
        <v>0</v>
      </c>
      <c r="P2016" s="22">
        <f t="shared" si="1505"/>
        <v>0</v>
      </c>
      <c r="Q2016" s="22">
        <f t="shared" si="1506"/>
        <v>0</v>
      </c>
      <c r="R2016" s="22">
        <f t="shared" si="1475"/>
        <v>287835065.55037814</v>
      </c>
      <c r="S2016" s="16">
        <f t="shared" si="1465"/>
        <v>0</v>
      </c>
      <c r="T2016" s="15">
        <f t="shared" si="1476"/>
        <v>0</v>
      </c>
      <c r="U2016" s="23">
        <f t="shared" si="1493"/>
        <v>1278794.1281598827</v>
      </c>
      <c r="V2016" s="23">
        <f t="shared" si="1494"/>
        <v>0</v>
      </c>
      <c r="W2016" s="23">
        <f t="shared" si="1507"/>
        <v>0</v>
      </c>
      <c r="X2016" s="23">
        <f t="shared" si="1495"/>
        <v>33547055.642361052</v>
      </c>
      <c r="Y2016" s="23">
        <f t="shared" si="1477"/>
        <v>13825559.361691331</v>
      </c>
      <c r="Z2016" s="3">
        <f t="shared" si="1478"/>
        <v>0</v>
      </c>
      <c r="AA2016" s="23">
        <f t="shared" si="1479"/>
        <v>59441971.031297758</v>
      </c>
      <c r="AB2016" s="26">
        <f t="shared" si="1496"/>
        <v>70086276.274228573</v>
      </c>
      <c r="AC2016" s="23">
        <f t="shared" si="1497"/>
        <v>74889487.274228647</v>
      </c>
      <c r="AD2016" s="23">
        <f t="shared" si="1503"/>
        <v>4803211</v>
      </c>
      <c r="AE2016" s="24">
        <f t="shared" si="1464"/>
        <v>70086276.274228647</v>
      </c>
      <c r="AF2016" s="3">
        <f t="shared" si="1498"/>
        <v>0</v>
      </c>
      <c r="AG2016" s="2">
        <f t="shared" si="1480"/>
        <v>0</v>
      </c>
      <c r="AH2016" s="2">
        <f t="shared" si="1481"/>
        <v>134.58650842494362</v>
      </c>
      <c r="AI2016" s="23">
        <f t="shared" si="1504"/>
        <v>9556706174.3197155</v>
      </c>
      <c r="AJ2016" s="23">
        <f t="shared" si="1482"/>
        <v>6219.922423797766</v>
      </c>
      <c r="AK2016" s="23">
        <f t="shared" si="1483"/>
        <v>0</v>
      </c>
      <c r="AL2016" s="23">
        <f t="shared" si="1508"/>
        <v>0</v>
      </c>
      <c r="AM2016" s="23">
        <f t="shared" si="1509"/>
        <v>0</v>
      </c>
      <c r="AN2016" s="16">
        <f t="shared" si="1499"/>
        <v>0</v>
      </c>
      <c r="AO2016" s="23">
        <f t="shared" si="1500"/>
        <v>0</v>
      </c>
      <c r="AP2016" s="22">
        <f t="shared" si="1501"/>
        <v>0</v>
      </c>
      <c r="AQ2016" s="30">
        <f t="shared" si="1484"/>
        <v>9911025318.1596718</v>
      </c>
      <c r="AR2016" s="28">
        <f t="shared" si="1485"/>
        <v>4799055396.3876724</v>
      </c>
      <c r="AS2016" s="25">
        <f t="shared" si="1486"/>
        <v>200337590.02425668</v>
      </c>
      <c r="AT2016" s="32">
        <f t="shared" si="1487"/>
        <v>0</v>
      </c>
      <c r="AU2016" s="23">
        <f t="shared" si="1488"/>
        <v>0</v>
      </c>
      <c r="AV2016" s="22">
        <f t="shared" si="1489"/>
        <v>1408239929.5742497</v>
      </c>
      <c r="AW2016" s="31">
        <f t="shared" si="1502"/>
        <v>6695467981.5365572</v>
      </c>
    </row>
    <row r="2017" spans="1:53" x14ac:dyDescent="0.25">
      <c r="A2017">
        <f t="shared" si="1510"/>
        <v>641</v>
      </c>
      <c r="B2017" t="s">
        <v>7</v>
      </c>
      <c r="C2017" s="27">
        <f t="shared" si="1467"/>
        <v>0</v>
      </c>
      <c r="D2017" s="27">
        <f t="shared" si="1490"/>
        <v>0</v>
      </c>
      <c r="E2017" s="27" t="b">
        <f t="shared" si="1466"/>
        <v>1</v>
      </c>
      <c r="F2017" s="29">
        <f t="shared" si="1468"/>
        <v>0</v>
      </c>
      <c r="G2017" s="27">
        <f t="shared" si="1491"/>
        <v>0</v>
      </c>
      <c r="H2017" s="22">
        <f t="shared" si="1469"/>
        <v>23581668030.635998</v>
      </c>
      <c r="I2017" s="23">
        <f t="shared" si="1470"/>
        <v>132580106.5049091</v>
      </c>
      <c r="J2017" s="23">
        <f t="shared" si="1471"/>
        <v>1086</v>
      </c>
      <c r="K2017" s="19">
        <f t="shared" si="1492"/>
        <v>225.0831931027827</v>
      </c>
      <c r="L2017" s="16">
        <f t="shared" si="1472"/>
        <v>162.65966836399002</v>
      </c>
      <c r="M2017" s="23">
        <f>M2016-IF($B2017="B",(Percent_Rent_In_Elsies*2.49%/12 * H2016)/K2016,0)+IF($B2017="D",N2017,0)+IF(B2017="D",AK2016)+IF(B2017="C",F2016*90%)-(Y2017-Y2016)-IF($B2017="A",Q2016/K2016) + IF($B2017="A",Q2016/K2016)</f>
        <v>-38115801.390167758</v>
      </c>
      <c r="N2017" s="23">
        <f t="shared" si="1473"/>
        <v>0</v>
      </c>
      <c r="O2017" s="22">
        <f t="shared" si="1474"/>
        <v>0</v>
      </c>
      <c r="P2017" s="22">
        <f t="shared" si="1505"/>
        <v>0</v>
      </c>
      <c r="Q2017" s="22">
        <f t="shared" si="1506"/>
        <v>0</v>
      </c>
      <c r="R2017" s="22">
        <f t="shared" si="1475"/>
        <v>263848810.08784664</v>
      </c>
      <c r="S2017" s="16">
        <f t="shared" si="1465"/>
        <v>23986255.462531511</v>
      </c>
      <c r="T2017" s="15">
        <f t="shared" si="1476"/>
        <v>0</v>
      </c>
      <c r="U2017" s="23">
        <f t="shared" si="1493"/>
        <v>1172227.9508132259</v>
      </c>
      <c r="V2017" s="23">
        <f t="shared" si="1494"/>
        <v>106566.1773466569</v>
      </c>
      <c r="W2017" s="23">
        <f t="shared" si="1507"/>
        <v>0</v>
      </c>
      <c r="X2017" s="23">
        <f t="shared" si="1495"/>
        <v>33547055.642361052</v>
      </c>
      <c r="Y2017" s="23">
        <f t="shared" si="1477"/>
        <v>13825559.361691331</v>
      </c>
      <c r="Z2017" s="3">
        <f t="shared" si="1478"/>
        <v>0</v>
      </c>
      <c r="AA2017" s="23">
        <f t="shared" si="1479"/>
        <v>59441971.031297758</v>
      </c>
      <c r="AB2017" s="26">
        <f t="shared" si="1496"/>
        <v>70086276.274228588</v>
      </c>
      <c r="AC2017" s="23">
        <f t="shared" si="1497"/>
        <v>74889487.274228647</v>
      </c>
      <c r="AD2017" s="23">
        <f t="shared" si="1503"/>
        <v>4803211</v>
      </c>
      <c r="AE2017" s="24">
        <f t="shared" si="1464"/>
        <v>70086276.274228647</v>
      </c>
      <c r="AF2017" s="3">
        <f t="shared" si="1498"/>
        <v>0</v>
      </c>
      <c r="AG2017" s="2">
        <f t="shared" si="1480"/>
        <v>0</v>
      </c>
      <c r="AH2017" s="2">
        <f t="shared" si="1481"/>
        <v>134.58650842494362</v>
      </c>
      <c r="AI2017" s="23">
        <f t="shared" si="1504"/>
        <v>9556706174.3197155</v>
      </c>
      <c r="AJ2017" s="23">
        <f t="shared" si="1482"/>
        <v>6219.922423797766</v>
      </c>
      <c r="AK2017" s="23">
        <f t="shared" si="1483"/>
        <v>0</v>
      </c>
      <c r="AL2017" s="23">
        <f t="shared" si="1508"/>
        <v>3206839.3007049561</v>
      </c>
      <c r="AM2017" s="23">
        <f t="shared" si="1509"/>
        <v>2991943751.3956051</v>
      </c>
      <c r="AN2017" s="16">
        <f t="shared" si="1499"/>
        <v>0</v>
      </c>
      <c r="AO2017" s="23">
        <f t="shared" si="1500"/>
        <v>108697.50088631728</v>
      </c>
      <c r="AP2017" s="22">
        <f t="shared" si="1501"/>
        <v>24465980.581784848</v>
      </c>
      <c r="AQ2017" s="30">
        <f t="shared" si="1484"/>
        <v>9959749318.4882965</v>
      </c>
      <c r="AR2017" s="28">
        <f t="shared" si="1485"/>
        <v>4823313416.1345119</v>
      </c>
      <c r="AS2017" s="25">
        <f t="shared" si="1486"/>
        <v>200337590.02425668</v>
      </c>
      <c r="AT2017" s="32">
        <f t="shared" si="1487"/>
        <v>0</v>
      </c>
      <c r="AU2017" s="23">
        <f t="shared" si="1488"/>
        <v>0</v>
      </c>
      <c r="AV2017" s="22">
        <f t="shared" si="1489"/>
        <v>1408239929.5742497</v>
      </c>
      <c r="AW2017" s="31">
        <f t="shared" si="1502"/>
        <v>6744191981.8651819</v>
      </c>
    </row>
    <row r="2018" spans="1:53" s="21" customFormat="1" x14ac:dyDescent="0.25">
      <c r="A2018">
        <f t="shared" si="1510"/>
        <v>641</v>
      </c>
      <c r="B2018" t="s">
        <v>8</v>
      </c>
      <c r="C2018" s="27">
        <f t="shared" si="1467"/>
        <v>0</v>
      </c>
      <c r="D2018" s="27">
        <f t="shared" si="1490"/>
        <v>0</v>
      </c>
      <c r="E2018" s="27" t="b">
        <f t="shared" si="1466"/>
        <v>1</v>
      </c>
      <c r="F2018" s="29">
        <f t="shared" si="1468"/>
        <v>0</v>
      </c>
      <c r="G2018" s="27">
        <f t="shared" si="1491"/>
        <v>0</v>
      </c>
      <c r="H2018" s="22">
        <f t="shared" si="1469"/>
        <v>23581668030.635998</v>
      </c>
      <c r="I2018" s="23">
        <f t="shared" si="1470"/>
        <v>132580106.5049091</v>
      </c>
      <c r="J2018" s="23">
        <f t="shared" si="1471"/>
        <v>1086</v>
      </c>
      <c r="K2018" s="19">
        <f t="shared" si="1492"/>
        <v>225.0831931027827</v>
      </c>
      <c r="L2018" s="16">
        <f t="shared" si="1472"/>
        <v>162.65966836399002</v>
      </c>
      <c r="M2018" s="23">
        <f>M2017-IF($B2018="B",(Percent_Rent_In_Elsies*2.49%/12 * H2017)/K2017,0)+IF($B2018="D",N2018,0)+IF(B2018="D",AK2017)+IF(B2018="C",F2017*90%)-(Y2018-Y2017)-IF($B2018="A",Q2017/K2017) + IF($B2018="A",Q2017/K2017)</f>
        <v>-38115801.390167758</v>
      </c>
      <c r="N2018" s="23">
        <f t="shared" si="1473"/>
        <v>0</v>
      </c>
      <c r="O2018" s="22">
        <f t="shared" si="1474"/>
        <v>0</v>
      </c>
      <c r="P2018" s="22">
        <f t="shared" si="1505"/>
        <v>0</v>
      </c>
      <c r="Q2018" s="22">
        <f t="shared" si="1506"/>
        <v>0</v>
      </c>
      <c r="R2018" s="22">
        <f t="shared" si="1475"/>
        <v>288314790.66963148</v>
      </c>
      <c r="S2018" s="16">
        <f t="shared" si="1465"/>
        <v>23986255.462531511</v>
      </c>
      <c r="T2018" s="15">
        <f t="shared" si="1476"/>
        <v>0</v>
      </c>
      <c r="U2018" s="23">
        <f t="shared" si="1493"/>
        <v>1280925.4516995433</v>
      </c>
      <c r="V2018" s="23">
        <f t="shared" si="1494"/>
        <v>106566.1773466569</v>
      </c>
      <c r="W2018" s="23">
        <f t="shared" si="1507"/>
        <v>0</v>
      </c>
      <c r="X2018" s="23">
        <f t="shared" si="1495"/>
        <v>33547055.642361052</v>
      </c>
      <c r="Y2018" s="23">
        <f t="shared" si="1477"/>
        <v>13825559.361691331</v>
      </c>
      <c r="Z2018" s="3">
        <f t="shared" si="1478"/>
        <v>0</v>
      </c>
      <c r="AA2018" s="23">
        <f t="shared" si="1479"/>
        <v>59441971.031297758</v>
      </c>
      <c r="AB2018" s="26">
        <f t="shared" si="1496"/>
        <v>70086276.274228588</v>
      </c>
      <c r="AC2018" s="23">
        <f t="shared" si="1497"/>
        <v>74889487.274228647</v>
      </c>
      <c r="AD2018" s="23">
        <f t="shared" si="1503"/>
        <v>4803211</v>
      </c>
      <c r="AE2018" s="24">
        <f t="shared" si="1464"/>
        <v>70086276.274228647</v>
      </c>
      <c r="AF2018" s="3">
        <f t="shared" si="1498"/>
        <v>1E-4</v>
      </c>
      <c r="AG2018" s="2">
        <f t="shared" si="1480"/>
        <v>0</v>
      </c>
      <c r="AH2018" s="2">
        <f t="shared" si="1481"/>
        <v>134.58650842494362</v>
      </c>
      <c r="AI2018" s="23">
        <f t="shared" si="1504"/>
        <v>9556706174.3197155</v>
      </c>
      <c r="AJ2018" s="23">
        <f t="shared" si="1482"/>
        <v>6219.922423797766</v>
      </c>
      <c r="AK2018" s="23">
        <f t="shared" si="1483"/>
        <v>59846.711338833418</v>
      </c>
      <c r="AL2018" s="23">
        <f t="shared" si="1508"/>
        <v>0</v>
      </c>
      <c r="AM2018" s="23">
        <f t="shared" si="1509"/>
        <v>0</v>
      </c>
      <c r="AN2018" s="16">
        <f t="shared" si="1499"/>
        <v>0</v>
      </c>
      <c r="AO2018" s="23">
        <f t="shared" si="1500"/>
        <v>0</v>
      </c>
      <c r="AP2018" s="22">
        <f t="shared" si="1501"/>
        <v>0</v>
      </c>
      <c r="AQ2018" s="30">
        <f t="shared" si="1484"/>
        <v>9959749318.4882965</v>
      </c>
      <c r="AR2018" s="28">
        <f t="shared" si="1485"/>
        <v>4823313416.1345119</v>
      </c>
      <c r="AS2018" s="25">
        <f t="shared" si="1486"/>
        <v>200337590.02425668</v>
      </c>
      <c r="AT2018" s="32">
        <f t="shared" si="1487"/>
        <v>0</v>
      </c>
      <c r="AU2018" s="23">
        <f t="shared" si="1488"/>
        <v>0</v>
      </c>
      <c r="AV2018" s="22">
        <f t="shared" si="1489"/>
        <v>1408239929.5742497</v>
      </c>
      <c r="AW2018" s="31">
        <f t="shared" si="1502"/>
        <v>6744191981.8651819</v>
      </c>
      <c r="AX2018"/>
      <c r="AY2018"/>
      <c r="AZ2018"/>
      <c r="BA2018"/>
    </row>
    <row r="2019" spans="1:53" s="21" customFormat="1" x14ac:dyDescent="0.25">
      <c r="A2019" s="21">
        <f t="shared" si="1510"/>
        <v>641</v>
      </c>
      <c r="B2019" s="21" t="s">
        <v>9</v>
      </c>
      <c r="C2019" s="27">
        <f t="shared" si="1467"/>
        <v>0</v>
      </c>
      <c r="D2019" s="27">
        <f t="shared" si="1490"/>
        <v>0</v>
      </c>
      <c r="E2019" s="27" t="b">
        <f t="shared" si="1466"/>
        <v>1</v>
      </c>
      <c r="F2019" s="29">
        <f t="shared" si="1468"/>
        <v>0</v>
      </c>
      <c r="G2019" s="27">
        <f t="shared" si="1491"/>
        <v>0</v>
      </c>
      <c r="H2019" s="22">
        <f t="shared" si="1469"/>
        <v>23581668030.635998</v>
      </c>
      <c r="I2019" s="23">
        <f t="shared" si="1470"/>
        <v>132580106.5049091</v>
      </c>
      <c r="J2019" s="23">
        <f t="shared" si="1471"/>
        <v>1086</v>
      </c>
      <c r="K2019" s="19">
        <f t="shared" si="1492"/>
        <v>225.0831931027827</v>
      </c>
      <c r="L2019" s="16">
        <f t="shared" si="1472"/>
        <v>162.65966836399002</v>
      </c>
      <c r="M2019" s="23">
        <f>M2018-IF($B2019="B",(Percent_Rent_In_Elsies*2.49%/12 * H2018)/K2018,0)+IF($B2019="D",N2019,0)+IF(B2019="D",AK2018)+IF(B2019="C",F2018*90%)-(Y2019-Y2018)-IF($B2019="A",Q2018/K2018) + IF($B2019="A",Q2018/K2018)</f>
        <v>-38055954.678828925</v>
      </c>
      <c r="N2019" s="23">
        <f t="shared" si="1473"/>
        <v>0</v>
      </c>
      <c r="O2019" s="22">
        <f t="shared" si="1474"/>
        <v>16758408.970568061</v>
      </c>
      <c r="P2019" s="22">
        <f t="shared" si="1505"/>
        <v>0</v>
      </c>
      <c r="Q2019" s="22">
        <f t="shared" si="1506"/>
        <v>0</v>
      </c>
      <c r="R2019" s="22">
        <f t="shared" si="1475"/>
        <v>288314790.66963148</v>
      </c>
      <c r="S2019" s="16">
        <f t="shared" si="1465"/>
        <v>0</v>
      </c>
      <c r="T2019" s="15">
        <f t="shared" si="1476"/>
        <v>7227846.4919634499</v>
      </c>
      <c r="U2019" s="23">
        <f t="shared" si="1493"/>
        <v>1280925.4516995433</v>
      </c>
      <c r="V2019" s="23">
        <f t="shared" si="1494"/>
        <v>0</v>
      </c>
      <c r="W2019" s="23">
        <f t="shared" si="1507"/>
        <v>106566.1773466569</v>
      </c>
      <c r="X2019" s="23">
        <f t="shared" si="1495"/>
        <v>33547055.642361052</v>
      </c>
      <c r="Y2019" s="23">
        <f t="shared" si="1477"/>
        <v>13825559.361691331</v>
      </c>
      <c r="Z2019" s="3">
        <f t="shared" si="1478"/>
        <v>0</v>
      </c>
      <c r="AA2019" s="23">
        <f t="shared" si="1479"/>
        <v>59382124.319958925</v>
      </c>
      <c r="AB2019" s="26">
        <f t="shared" si="1496"/>
        <v>70086276.274228588</v>
      </c>
      <c r="AC2019" s="23">
        <f t="shared" si="1497"/>
        <v>74889487.274228647</v>
      </c>
      <c r="AD2019" s="23">
        <f t="shared" si="1503"/>
        <v>4803211</v>
      </c>
      <c r="AE2019" s="24">
        <f t="shared" si="1464"/>
        <v>70086276.274228647</v>
      </c>
      <c r="AF2019" s="3">
        <f t="shared" si="1498"/>
        <v>0</v>
      </c>
      <c r="AG2019" s="2">
        <f t="shared" si="1480"/>
        <v>0</v>
      </c>
      <c r="AH2019" s="2">
        <f t="shared" si="1481"/>
        <v>134.58650842494362</v>
      </c>
      <c r="AI2019" s="23">
        <f t="shared" si="1504"/>
        <v>9547084396.5448265</v>
      </c>
      <c r="AJ2019" s="23">
        <f t="shared" si="1482"/>
        <v>6219.922423797766</v>
      </c>
      <c r="AK2019" s="23">
        <f t="shared" si="1483"/>
        <v>0</v>
      </c>
      <c r="AL2019" s="23">
        <f t="shared" si="1508"/>
        <v>0</v>
      </c>
      <c r="AM2019" s="23">
        <f t="shared" si="1509"/>
        <v>0</v>
      </c>
      <c r="AN2019" s="16">
        <f t="shared" si="1499"/>
        <v>0</v>
      </c>
      <c r="AO2019" s="23">
        <f t="shared" si="1500"/>
        <v>0</v>
      </c>
      <c r="AP2019" s="22">
        <f t="shared" si="1501"/>
        <v>0</v>
      </c>
      <c r="AQ2019" s="30">
        <f t="shared" si="1484"/>
        <v>9959749318.4882965</v>
      </c>
      <c r="AR2019" s="28">
        <f t="shared" si="1485"/>
        <v>4823313416.1345119</v>
      </c>
      <c r="AS2019" s="25">
        <f t="shared" si="1486"/>
        <v>200337590.02425668</v>
      </c>
      <c r="AT2019" s="32">
        <f t="shared" si="1487"/>
        <v>0</v>
      </c>
      <c r="AU2019" s="23">
        <f t="shared" si="1488"/>
        <v>0</v>
      </c>
      <c r="AV2019" s="22">
        <f t="shared" si="1489"/>
        <v>1408239929.5742497</v>
      </c>
      <c r="AW2019" s="31">
        <f t="shared" si="1502"/>
        <v>6744191981.8651819</v>
      </c>
    </row>
    <row r="2020" spans="1:53" x14ac:dyDescent="0.25">
      <c r="A2020" s="21">
        <f t="shared" si="1510"/>
        <v>641</v>
      </c>
      <c r="B2020" s="21" t="s">
        <v>28</v>
      </c>
      <c r="C2020" s="27">
        <f t="shared" si="1467"/>
        <v>0</v>
      </c>
      <c r="D2020" s="27">
        <f t="shared" si="1490"/>
        <v>0</v>
      </c>
      <c r="E2020" s="27" t="b">
        <f t="shared" si="1466"/>
        <v>1</v>
      </c>
      <c r="F2020" s="29">
        <f t="shared" si="1468"/>
        <v>0</v>
      </c>
      <c r="G2020" s="27">
        <f t="shared" si="1491"/>
        <v>0</v>
      </c>
      <c r="H2020" s="22">
        <f t="shared" si="1469"/>
        <v>23581668030.635998</v>
      </c>
      <c r="I2020" s="23">
        <f t="shared" si="1470"/>
        <v>132580106.5049091</v>
      </c>
      <c r="J2020" s="23">
        <f t="shared" si="1471"/>
        <v>1086</v>
      </c>
      <c r="K2020" s="19">
        <f t="shared" si="1492"/>
        <v>225.0831931027827</v>
      </c>
      <c r="L2020" s="16">
        <f t="shared" si="1472"/>
        <v>162.65966836399002</v>
      </c>
      <c r="M2020" s="23">
        <f>M2019-IF($B2020="B",(Percent_Rent_In_Elsies*2.49%/12 * H2019)/K2019,0)+IF($B2020="D",N2020,0)+IF(B2020="D",AK2019)+IF(B2020="C",F2019*90%)-(Y2020-Y2019)-IF($B2020="A",Q2019/K2019) + IF($B2020="A",Q2019/K2019)</f>
        <v>-38055954.678828925</v>
      </c>
      <c r="N2020" s="23">
        <f t="shared" si="1473"/>
        <v>0</v>
      </c>
      <c r="O2020" s="22">
        <f t="shared" si="1474"/>
        <v>0</v>
      </c>
      <c r="P2020" s="22">
        <f t="shared" si="1505"/>
        <v>16758408.970568061</v>
      </c>
      <c r="Q2020" s="22">
        <f t="shared" si="1506"/>
        <v>0</v>
      </c>
      <c r="R2020" s="22">
        <f t="shared" si="1475"/>
        <v>288314790.66963148</v>
      </c>
      <c r="S2020" s="16">
        <f t="shared" si="1465"/>
        <v>0</v>
      </c>
      <c r="T2020" s="15">
        <f t="shared" si="1476"/>
        <v>0</v>
      </c>
      <c r="U2020" s="23">
        <f t="shared" si="1493"/>
        <v>1280925.4516995433</v>
      </c>
      <c r="V2020" s="23">
        <f t="shared" si="1494"/>
        <v>0</v>
      </c>
      <c r="W2020" s="23">
        <f t="shared" si="1507"/>
        <v>0</v>
      </c>
      <c r="X2020" s="23">
        <f t="shared" si="1495"/>
        <v>33547055.642361052</v>
      </c>
      <c r="Y2020" s="23">
        <f t="shared" si="1477"/>
        <v>13825559.361691331</v>
      </c>
      <c r="Z2020" s="3">
        <f t="shared" si="1478"/>
        <v>5328.3088673328457</v>
      </c>
      <c r="AA2020" s="23">
        <f t="shared" si="1479"/>
        <v>59462048.952968918</v>
      </c>
      <c r="AB2020" s="26">
        <f t="shared" si="1496"/>
        <v>70086276.274228603</v>
      </c>
      <c r="AC2020" s="23">
        <f t="shared" si="1497"/>
        <v>74889487.274228647</v>
      </c>
      <c r="AD2020" s="23">
        <f t="shared" si="1503"/>
        <v>4803211</v>
      </c>
      <c r="AE2020" s="24">
        <f t="shared" si="1464"/>
        <v>70086276.274228647</v>
      </c>
      <c r="AF2020" s="3">
        <f t="shared" si="1498"/>
        <v>0</v>
      </c>
      <c r="AG2020" s="2">
        <f t="shared" si="1480"/>
        <v>639397064.07994139</v>
      </c>
      <c r="AH2020" s="2">
        <f t="shared" si="1481"/>
        <v>134.58650842494362</v>
      </c>
      <c r="AI2020" s="23">
        <f t="shared" si="1504"/>
        <v>9559934176.26301</v>
      </c>
      <c r="AJ2020" s="23">
        <f t="shared" si="1482"/>
        <v>6219.922423797766</v>
      </c>
      <c r="AK2020" s="23">
        <f t="shared" si="1483"/>
        <v>0</v>
      </c>
      <c r="AL2020" s="23">
        <f t="shared" si="1508"/>
        <v>0</v>
      </c>
      <c r="AM2020" s="23">
        <f t="shared" si="1509"/>
        <v>0</v>
      </c>
      <c r="AN2020" s="16">
        <f t="shared" si="1499"/>
        <v>0</v>
      </c>
      <c r="AO2020" s="23">
        <f t="shared" si="1500"/>
        <v>0</v>
      </c>
      <c r="AP2020" s="22">
        <f t="shared" si="1501"/>
        <v>0</v>
      </c>
      <c r="AQ2020" s="30">
        <f t="shared" si="1484"/>
        <v>9959749318.4882965</v>
      </c>
      <c r="AR2020" s="28">
        <f t="shared" si="1485"/>
        <v>4823313416.1345119</v>
      </c>
      <c r="AS2020" s="25">
        <f t="shared" si="1486"/>
        <v>200337590.02425668</v>
      </c>
      <c r="AT2020" s="32">
        <f t="shared" si="1487"/>
        <v>10656.617734665691</v>
      </c>
      <c r="AU2020" s="23">
        <f t="shared" si="1488"/>
        <v>10656.617734665691</v>
      </c>
      <c r="AV2020" s="22">
        <f t="shared" si="1489"/>
        <v>1415467776.0662131</v>
      </c>
      <c r="AW2020" s="31">
        <f t="shared" si="1502"/>
        <v>6744191981.865181</v>
      </c>
      <c r="AX2020" s="21"/>
      <c r="AY2020" s="21"/>
      <c r="AZ2020" s="21"/>
      <c r="BA2020" s="21"/>
    </row>
    <row r="2021" spans="1:53" x14ac:dyDescent="0.25">
      <c r="A2021">
        <f t="shared" si="1510"/>
        <v>642</v>
      </c>
      <c r="B2021" t="s">
        <v>6</v>
      </c>
      <c r="C2021" s="27">
        <f t="shared" si="1467"/>
        <v>0</v>
      </c>
      <c r="D2021" s="27">
        <f t="shared" si="1490"/>
        <v>0</v>
      </c>
      <c r="E2021" s="27" t="b">
        <f t="shared" si="1466"/>
        <v>1</v>
      </c>
      <c r="F2021" s="29">
        <f t="shared" si="1468"/>
        <v>0</v>
      </c>
      <c r="G2021" s="27">
        <f t="shared" si="1491"/>
        <v>0</v>
      </c>
      <c r="H2021" s="22">
        <f t="shared" si="1469"/>
        <v>23620970810.687057</v>
      </c>
      <c r="I2021" s="23">
        <f t="shared" si="1470"/>
        <v>132580106.5049091</v>
      </c>
      <c r="J2021" s="23">
        <f t="shared" si="1471"/>
        <v>1086</v>
      </c>
      <c r="K2021" s="19">
        <f t="shared" si="1492"/>
        <v>225.0831931027827</v>
      </c>
      <c r="L2021" s="16">
        <f t="shared" si="1472"/>
        <v>162.93076781126334</v>
      </c>
      <c r="M2021" s="23">
        <f>M2020-IF($B2021="B",(Percent_Rent_In_Elsies*2.49%/12 * H2020)/K2020,0)+IF($B2021="D",N2021,0)+IF(B2021="D",AK2020)+IF(B2021="C",F2020*90%)-(Y2021-Y2020)-IF($B2021="A",Q2020/K2020) + IF($B2021="A",Q2020/K2020)</f>
        <v>-38055954.678828925</v>
      </c>
      <c r="N2021" s="23">
        <f t="shared" si="1473"/>
        <v>0</v>
      </c>
      <c r="O2021" s="22">
        <f t="shared" si="1474"/>
        <v>0</v>
      </c>
      <c r="P2021" s="22">
        <f t="shared" si="1505"/>
        <v>0</v>
      </c>
      <c r="Q2021" s="22">
        <f t="shared" si="1506"/>
        <v>0</v>
      </c>
      <c r="R2021" s="22">
        <f t="shared" si="1475"/>
        <v>288314790.66963148</v>
      </c>
      <c r="S2021" s="16">
        <f t="shared" si="1465"/>
        <v>0</v>
      </c>
      <c r="T2021" s="15">
        <f t="shared" si="1476"/>
        <v>0</v>
      </c>
      <c r="U2021" s="23">
        <f t="shared" si="1493"/>
        <v>1280925.4516995433</v>
      </c>
      <c r="V2021" s="23">
        <f t="shared" si="1494"/>
        <v>0</v>
      </c>
      <c r="W2021" s="23">
        <f t="shared" si="1507"/>
        <v>0</v>
      </c>
      <c r="X2021" s="23">
        <f t="shared" si="1495"/>
        <v>33573697.186697714</v>
      </c>
      <c r="Y2021" s="23">
        <f t="shared" si="1477"/>
        <v>13825559.361691331</v>
      </c>
      <c r="Z2021" s="3">
        <f t="shared" si="1478"/>
        <v>0</v>
      </c>
      <c r="AA2021" s="23">
        <f t="shared" si="1479"/>
        <v>59462048.952968918</v>
      </c>
      <c r="AB2021" s="26">
        <f t="shared" si="1496"/>
        <v>70086276.274228573</v>
      </c>
      <c r="AC2021" s="23">
        <f t="shared" si="1497"/>
        <v>74889487.274228647</v>
      </c>
      <c r="AD2021" s="23">
        <f t="shared" si="1503"/>
        <v>4803211</v>
      </c>
      <c r="AE2021" s="24">
        <f t="shared" si="1464"/>
        <v>70086276.274228647</v>
      </c>
      <c r="AF2021" s="3">
        <f t="shared" si="1498"/>
        <v>0</v>
      </c>
      <c r="AG2021" s="2">
        <f t="shared" si="1480"/>
        <v>0</v>
      </c>
      <c r="AH2021" s="2">
        <f t="shared" si="1481"/>
        <v>134.81081927231853</v>
      </c>
      <c r="AI2021" s="23">
        <f t="shared" si="1504"/>
        <v>9559934176.26301</v>
      </c>
      <c r="AJ2021" s="23">
        <f t="shared" si="1482"/>
        <v>6219.922423797766</v>
      </c>
      <c r="AK2021" s="23">
        <f t="shared" si="1483"/>
        <v>0</v>
      </c>
      <c r="AL2021" s="23">
        <f t="shared" si="1508"/>
        <v>0</v>
      </c>
      <c r="AM2021" s="23">
        <f t="shared" si="1509"/>
        <v>0</v>
      </c>
      <c r="AN2021" s="16">
        <f t="shared" si="1499"/>
        <v>0</v>
      </c>
      <c r="AO2021" s="23">
        <f t="shared" si="1500"/>
        <v>0</v>
      </c>
      <c r="AP2021" s="22">
        <f t="shared" si="1501"/>
        <v>0</v>
      </c>
      <c r="AQ2021" s="30">
        <f t="shared" si="1484"/>
        <v>9959749318.4882965</v>
      </c>
      <c r="AR2021" s="28">
        <f t="shared" si="1485"/>
        <v>4823313416.1345119</v>
      </c>
      <c r="AS2021" s="25">
        <f t="shared" si="1486"/>
        <v>200337590.02425668</v>
      </c>
      <c r="AT2021" s="32">
        <f t="shared" si="1487"/>
        <v>0</v>
      </c>
      <c r="AU2021" s="23">
        <f t="shared" si="1488"/>
        <v>0</v>
      </c>
      <c r="AV2021" s="22">
        <f t="shared" si="1489"/>
        <v>1415467776.0662131</v>
      </c>
      <c r="AW2021" s="31">
        <f t="shared" si="1502"/>
        <v>6727433572.8946133</v>
      </c>
    </row>
    <row r="2022" spans="1:53" x14ac:dyDescent="0.25">
      <c r="A2022">
        <f t="shared" si="1510"/>
        <v>642</v>
      </c>
      <c r="B2022" t="s">
        <v>7</v>
      </c>
      <c r="C2022" s="27">
        <f t="shared" si="1467"/>
        <v>0</v>
      </c>
      <c r="D2022" s="27">
        <f t="shared" si="1490"/>
        <v>0</v>
      </c>
      <c r="E2022" s="27" t="b">
        <f t="shared" si="1466"/>
        <v>1</v>
      </c>
      <c r="F2022" s="29">
        <f t="shared" si="1468"/>
        <v>0</v>
      </c>
      <c r="G2022" s="27">
        <f t="shared" si="1491"/>
        <v>0</v>
      </c>
      <c r="H2022" s="22">
        <f t="shared" si="1469"/>
        <v>23620970810.687057</v>
      </c>
      <c r="I2022" s="23">
        <f t="shared" si="1470"/>
        <v>132580106.5049091</v>
      </c>
      <c r="J2022" s="23">
        <f t="shared" si="1471"/>
        <v>1086</v>
      </c>
      <c r="K2022" s="19">
        <f t="shared" si="1492"/>
        <v>225.0831931027827</v>
      </c>
      <c r="L2022" s="16">
        <f t="shared" si="1472"/>
        <v>162.93076781126334</v>
      </c>
      <c r="M2022" s="23">
        <f>M2021-IF($B2022="B",(Percent_Rent_In_Elsies*2.49%/12 * H2021)/K2021,0)+IF($B2022="D",N2022,0)+IF(B2022="D",AK2021)+IF(B2022="C",F2021*90%)-(Y2022-Y2021)-IF($B2022="A",Q2021/K2021) + IF($B2022="A",Q2021/K2021)</f>
        <v>-38164833.342216723</v>
      </c>
      <c r="N2022" s="23">
        <f t="shared" si="1473"/>
        <v>0</v>
      </c>
      <c r="O2022" s="22">
        <f t="shared" si="1474"/>
        <v>0</v>
      </c>
      <c r="P2022" s="22">
        <f t="shared" si="1505"/>
        <v>0</v>
      </c>
      <c r="Q2022" s="22">
        <f t="shared" si="1506"/>
        <v>0</v>
      </c>
      <c r="R2022" s="22">
        <f t="shared" si="1475"/>
        <v>264288558.11382887</v>
      </c>
      <c r="S2022" s="16">
        <f t="shared" si="1465"/>
        <v>24026232.555802625</v>
      </c>
      <c r="T2022" s="15">
        <f t="shared" si="1476"/>
        <v>0</v>
      </c>
      <c r="U2022" s="23">
        <f t="shared" si="1493"/>
        <v>1174181.6640579146</v>
      </c>
      <c r="V2022" s="23">
        <f t="shared" si="1494"/>
        <v>106743.7876416286</v>
      </c>
      <c r="W2022" s="23">
        <f t="shared" si="1507"/>
        <v>0</v>
      </c>
      <c r="X2022" s="23">
        <f t="shared" si="1495"/>
        <v>33573697.186697714</v>
      </c>
      <c r="Y2022" s="23">
        <f t="shared" si="1477"/>
        <v>13825559.361691331</v>
      </c>
      <c r="Z2022" s="3">
        <f t="shared" si="1478"/>
        <v>0</v>
      </c>
      <c r="AA2022" s="23">
        <f t="shared" si="1479"/>
        <v>59462048.952968918</v>
      </c>
      <c r="AB2022" s="26">
        <f t="shared" si="1496"/>
        <v>70086276.274228558</v>
      </c>
      <c r="AC2022" s="23">
        <f t="shared" si="1497"/>
        <v>74889487.274228647</v>
      </c>
      <c r="AD2022" s="23">
        <f t="shared" si="1503"/>
        <v>4803211</v>
      </c>
      <c r="AE2022" s="24">
        <f t="shared" si="1464"/>
        <v>70086276.274228647</v>
      </c>
      <c r="AF2022" s="3">
        <f t="shared" si="1498"/>
        <v>0</v>
      </c>
      <c r="AG2022" s="2">
        <f t="shared" si="1480"/>
        <v>0</v>
      </c>
      <c r="AH2022" s="2">
        <f t="shared" si="1481"/>
        <v>134.81081927231853</v>
      </c>
      <c r="AI2022" s="23">
        <f t="shared" si="1504"/>
        <v>9559934176.26301</v>
      </c>
      <c r="AJ2022" s="23">
        <f t="shared" si="1482"/>
        <v>6219.922423797766</v>
      </c>
      <c r="AK2022" s="23">
        <f t="shared" si="1483"/>
        <v>0</v>
      </c>
      <c r="AL2022" s="23">
        <f t="shared" si="1508"/>
        <v>3228001.9432945251</v>
      </c>
      <c r="AM2022" s="23">
        <f t="shared" si="1509"/>
        <v>3011688250.674057</v>
      </c>
      <c r="AN2022" s="16">
        <f t="shared" si="1499"/>
        <v>0</v>
      </c>
      <c r="AO2022" s="23">
        <f t="shared" si="1500"/>
        <v>108878.66338779448</v>
      </c>
      <c r="AP2022" s="22">
        <f t="shared" si="1501"/>
        <v>24506757.216087822</v>
      </c>
      <c r="AQ2022" s="30">
        <f t="shared" si="1484"/>
        <v>10008554525.484135</v>
      </c>
      <c r="AR2022" s="28">
        <f t="shared" si="1485"/>
        <v>4847611865.9142628</v>
      </c>
      <c r="AS2022" s="25">
        <f t="shared" si="1486"/>
        <v>200337590.02425668</v>
      </c>
      <c r="AT2022" s="32">
        <f t="shared" si="1487"/>
        <v>0</v>
      </c>
      <c r="AU2022" s="23">
        <f t="shared" si="1488"/>
        <v>0</v>
      </c>
      <c r="AV2022" s="22">
        <f t="shared" si="1489"/>
        <v>1415467776.0662131</v>
      </c>
      <c r="AW2022" s="31">
        <f t="shared" si="1502"/>
        <v>6776238779.8904524</v>
      </c>
    </row>
    <row r="2023" spans="1:53" s="21" customFormat="1" x14ac:dyDescent="0.25">
      <c r="A2023">
        <f t="shared" si="1510"/>
        <v>642</v>
      </c>
      <c r="B2023" t="s">
        <v>8</v>
      </c>
      <c r="C2023" s="27">
        <f t="shared" si="1467"/>
        <v>0</v>
      </c>
      <c r="D2023" s="27">
        <f t="shared" si="1490"/>
        <v>0</v>
      </c>
      <c r="E2023" s="27" t="b">
        <f t="shared" si="1466"/>
        <v>1</v>
      </c>
      <c r="F2023" s="29">
        <f t="shared" si="1468"/>
        <v>0</v>
      </c>
      <c r="G2023" s="27">
        <f t="shared" si="1491"/>
        <v>0</v>
      </c>
      <c r="H2023" s="22">
        <f t="shared" si="1469"/>
        <v>23620970810.687057</v>
      </c>
      <c r="I2023" s="23">
        <f t="shared" si="1470"/>
        <v>132580106.5049091</v>
      </c>
      <c r="J2023" s="23">
        <f t="shared" si="1471"/>
        <v>1086</v>
      </c>
      <c r="K2023" s="19">
        <f t="shared" si="1492"/>
        <v>225.0831931027827</v>
      </c>
      <c r="L2023" s="16">
        <f t="shared" si="1472"/>
        <v>162.93076781126334</v>
      </c>
      <c r="M2023" s="23">
        <f>M2022-IF($B2023="B",(Percent_Rent_In_Elsies*2.49%/12 * H2022)/K2022,0)+IF($B2023="D",N2023,0)+IF(B2023="D",AK2022)+IF(B2023="C",F2022*90%)-(Y2023-Y2022)-IF($B2023="A",Q2022/K2022) + IF($B2023="A",Q2022/K2022)</f>
        <v>-38164833.342216723</v>
      </c>
      <c r="N2023" s="23">
        <f t="shared" si="1473"/>
        <v>0</v>
      </c>
      <c r="O2023" s="22">
        <f t="shared" si="1474"/>
        <v>0</v>
      </c>
      <c r="P2023" s="22">
        <f t="shared" si="1505"/>
        <v>0</v>
      </c>
      <c r="Q2023" s="22">
        <f t="shared" si="1506"/>
        <v>0</v>
      </c>
      <c r="R2023" s="22">
        <f t="shared" si="1475"/>
        <v>288795315.32991672</v>
      </c>
      <c r="S2023" s="16">
        <f t="shared" si="1465"/>
        <v>24026232.555802625</v>
      </c>
      <c r="T2023" s="15">
        <f t="shared" si="1476"/>
        <v>0</v>
      </c>
      <c r="U2023" s="23">
        <f t="shared" si="1493"/>
        <v>1283060.3274457091</v>
      </c>
      <c r="V2023" s="23">
        <f t="shared" si="1494"/>
        <v>106743.7876416286</v>
      </c>
      <c r="W2023" s="23">
        <f t="shared" si="1507"/>
        <v>0</v>
      </c>
      <c r="X2023" s="23">
        <f t="shared" si="1495"/>
        <v>33573697.186697714</v>
      </c>
      <c r="Y2023" s="23">
        <f t="shared" si="1477"/>
        <v>13825559.361691331</v>
      </c>
      <c r="Z2023" s="3">
        <f t="shared" si="1478"/>
        <v>0</v>
      </c>
      <c r="AA2023" s="23">
        <f t="shared" si="1479"/>
        <v>59462048.952968918</v>
      </c>
      <c r="AB2023" s="26">
        <f t="shared" si="1496"/>
        <v>70086276.274228573</v>
      </c>
      <c r="AC2023" s="23">
        <f t="shared" si="1497"/>
        <v>74889487.274228647</v>
      </c>
      <c r="AD2023" s="23">
        <f t="shared" si="1503"/>
        <v>4803211</v>
      </c>
      <c r="AE2023" s="24">
        <f t="shared" si="1464"/>
        <v>70086276.274228647</v>
      </c>
      <c r="AF2023" s="3">
        <f t="shared" si="1498"/>
        <v>1E-4</v>
      </c>
      <c r="AG2023" s="2">
        <f t="shared" si="1480"/>
        <v>0</v>
      </c>
      <c r="AH2023" s="2">
        <f t="shared" si="1481"/>
        <v>134.81081927231853</v>
      </c>
      <c r="AI2023" s="23">
        <f t="shared" si="1504"/>
        <v>9559934176.26301</v>
      </c>
      <c r="AJ2023" s="23">
        <f t="shared" si="1482"/>
        <v>6219.922423797766</v>
      </c>
      <c r="AK2023" s="23">
        <f t="shared" si="1483"/>
        <v>59848.192071035912</v>
      </c>
      <c r="AL2023" s="23">
        <f t="shared" si="1508"/>
        <v>0</v>
      </c>
      <c r="AM2023" s="23">
        <f t="shared" si="1509"/>
        <v>0</v>
      </c>
      <c r="AN2023" s="16">
        <f t="shared" si="1499"/>
        <v>0</v>
      </c>
      <c r="AO2023" s="23">
        <f t="shared" si="1500"/>
        <v>0</v>
      </c>
      <c r="AP2023" s="22">
        <f t="shared" si="1501"/>
        <v>0</v>
      </c>
      <c r="AQ2023" s="30">
        <f t="shared" si="1484"/>
        <v>10008554525.484135</v>
      </c>
      <c r="AR2023" s="28">
        <f t="shared" si="1485"/>
        <v>4847611865.9142628</v>
      </c>
      <c r="AS2023" s="25">
        <f t="shared" si="1486"/>
        <v>200337590.02425668</v>
      </c>
      <c r="AT2023" s="32">
        <f t="shared" si="1487"/>
        <v>0</v>
      </c>
      <c r="AU2023" s="23">
        <f t="shared" si="1488"/>
        <v>0</v>
      </c>
      <c r="AV2023" s="22">
        <f t="shared" si="1489"/>
        <v>1415467776.0662131</v>
      </c>
      <c r="AW2023" s="31">
        <f t="shared" si="1502"/>
        <v>6776238779.8904514</v>
      </c>
      <c r="AX2023"/>
      <c r="AY2023"/>
      <c r="AZ2023"/>
      <c r="BA2023"/>
    </row>
    <row r="2024" spans="1:53" s="21" customFormat="1" x14ac:dyDescent="0.25">
      <c r="A2024">
        <f t="shared" si="1510"/>
        <v>642</v>
      </c>
      <c r="B2024" t="s">
        <v>9</v>
      </c>
      <c r="C2024" s="27">
        <f t="shared" si="1467"/>
        <v>0</v>
      </c>
      <c r="D2024" s="27">
        <f t="shared" si="1490"/>
        <v>0</v>
      </c>
      <c r="E2024" s="27" t="b">
        <f t="shared" si="1466"/>
        <v>1</v>
      </c>
      <c r="F2024" s="29">
        <f t="shared" si="1468"/>
        <v>0</v>
      </c>
      <c r="G2024" s="27">
        <f t="shared" si="1491"/>
        <v>0</v>
      </c>
      <c r="H2024" s="22">
        <f t="shared" si="1469"/>
        <v>23620970810.687057</v>
      </c>
      <c r="I2024" s="23">
        <f t="shared" si="1470"/>
        <v>132580106.5049091</v>
      </c>
      <c r="J2024" s="23">
        <f t="shared" si="1471"/>
        <v>1086</v>
      </c>
      <c r="K2024" s="19">
        <f t="shared" si="1492"/>
        <v>225.0831931027827</v>
      </c>
      <c r="L2024" s="16">
        <f t="shared" si="1472"/>
        <v>162.93076781126334</v>
      </c>
      <c r="M2024" s="23">
        <f>M2023-IF($B2024="B",(Percent_Rent_In_Elsies*2.49%/12 * H2023)/K2023,0)+IF($B2024="D",N2024,0)+IF(B2024="D",AK2023)+IF(B2024="C",F2023*90%)-(Y2024-Y2023)-IF($B2024="A",Q2023/K2023) + IF($B2024="A",Q2023/K2023)</f>
        <v>-38104985.150145687</v>
      </c>
      <c r="N2024" s="23">
        <f t="shared" si="1473"/>
        <v>0</v>
      </c>
      <c r="O2024" s="22">
        <f t="shared" si="1474"/>
        <v>16786339.65276935</v>
      </c>
      <c r="P2024" s="22">
        <f t="shared" si="1505"/>
        <v>0</v>
      </c>
      <c r="Q2024" s="22">
        <f t="shared" si="1506"/>
        <v>0</v>
      </c>
      <c r="R2024" s="22">
        <f t="shared" si="1475"/>
        <v>288795315.32991672</v>
      </c>
      <c r="S2024" s="16">
        <f t="shared" si="1465"/>
        <v>0</v>
      </c>
      <c r="T2024" s="15">
        <f t="shared" si="1476"/>
        <v>7239892.9030332752</v>
      </c>
      <c r="U2024" s="23">
        <f t="shared" si="1493"/>
        <v>1283060.3274457091</v>
      </c>
      <c r="V2024" s="23">
        <f t="shared" si="1494"/>
        <v>0</v>
      </c>
      <c r="W2024" s="23">
        <f t="shared" si="1507"/>
        <v>106743.7876416286</v>
      </c>
      <c r="X2024" s="23">
        <f t="shared" si="1495"/>
        <v>33573697.186697714</v>
      </c>
      <c r="Y2024" s="23">
        <f t="shared" si="1477"/>
        <v>13825559.361691331</v>
      </c>
      <c r="Z2024" s="3">
        <f t="shared" si="1478"/>
        <v>0</v>
      </c>
      <c r="AA2024" s="23">
        <f t="shared" si="1479"/>
        <v>59402200.760897882</v>
      </c>
      <c r="AB2024" s="26">
        <f t="shared" si="1496"/>
        <v>70086276.274228573</v>
      </c>
      <c r="AC2024" s="23">
        <f t="shared" si="1497"/>
        <v>74889487.274228647</v>
      </c>
      <c r="AD2024" s="23">
        <f t="shared" si="1503"/>
        <v>4803211</v>
      </c>
      <c r="AE2024" s="24">
        <f t="shared" si="1464"/>
        <v>70086276.274228647</v>
      </c>
      <c r="AF2024" s="3">
        <f t="shared" si="1498"/>
        <v>0</v>
      </c>
      <c r="AG2024" s="2">
        <f t="shared" si="1480"/>
        <v>0</v>
      </c>
      <c r="AH2024" s="2">
        <f t="shared" si="1481"/>
        <v>134.81081927231853</v>
      </c>
      <c r="AI2024" s="23">
        <f t="shared" si="1504"/>
        <v>9550312160.425312</v>
      </c>
      <c r="AJ2024" s="23">
        <f t="shared" si="1482"/>
        <v>6219.922423797766</v>
      </c>
      <c r="AK2024" s="23">
        <f t="shared" si="1483"/>
        <v>0</v>
      </c>
      <c r="AL2024" s="23">
        <f t="shared" si="1508"/>
        <v>0</v>
      </c>
      <c r="AM2024" s="23">
        <f t="shared" si="1509"/>
        <v>0</v>
      </c>
      <c r="AN2024" s="16">
        <f t="shared" si="1499"/>
        <v>0</v>
      </c>
      <c r="AO2024" s="23">
        <f t="shared" si="1500"/>
        <v>0</v>
      </c>
      <c r="AP2024" s="22">
        <f t="shared" si="1501"/>
        <v>0</v>
      </c>
      <c r="AQ2024" s="30">
        <f t="shared" si="1484"/>
        <v>10008554525.484135</v>
      </c>
      <c r="AR2024" s="28">
        <f t="shared" si="1485"/>
        <v>4847611865.9142628</v>
      </c>
      <c r="AS2024" s="25">
        <f t="shared" si="1486"/>
        <v>200337590.02425668</v>
      </c>
      <c r="AT2024" s="32">
        <f t="shared" si="1487"/>
        <v>0</v>
      </c>
      <c r="AU2024" s="23">
        <f t="shared" si="1488"/>
        <v>0</v>
      </c>
      <c r="AV2024" s="22">
        <f t="shared" si="1489"/>
        <v>1415467776.0662131</v>
      </c>
      <c r="AW2024" s="31">
        <f t="shared" si="1502"/>
        <v>6776238779.8904514</v>
      </c>
      <c r="AX2024"/>
      <c r="AY2024"/>
      <c r="AZ2024"/>
      <c r="BA2024"/>
    </row>
    <row r="2025" spans="1:53" x14ac:dyDescent="0.25">
      <c r="A2025" s="21">
        <f t="shared" si="1510"/>
        <v>642</v>
      </c>
      <c r="B2025" s="21" t="s">
        <v>28</v>
      </c>
      <c r="C2025" s="27">
        <f t="shared" si="1467"/>
        <v>0</v>
      </c>
      <c r="D2025" s="27">
        <f t="shared" si="1490"/>
        <v>0</v>
      </c>
      <c r="E2025" s="27" t="b">
        <f t="shared" si="1466"/>
        <v>1</v>
      </c>
      <c r="F2025" s="29">
        <f t="shared" si="1468"/>
        <v>0</v>
      </c>
      <c r="G2025" s="27">
        <f t="shared" si="1491"/>
        <v>0</v>
      </c>
      <c r="H2025" s="22">
        <f t="shared" si="1469"/>
        <v>23620970810.687057</v>
      </c>
      <c r="I2025" s="23">
        <f t="shared" si="1470"/>
        <v>132580106.5049091</v>
      </c>
      <c r="J2025" s="23">
        <f t="shared" si="1471"/>
        <v>1086</v>
      </c>
      <c r="K2025" s="19">
        <f t="shared" si="1492"/>
        <v>225.0831931027827</v>
      </c>
      <c r="L2025" s="16">
        <f t="shared" si="1472"/>
        <v>162.93076781126334</v>
      </c>
      <c r="M2025" s="23">
        <f>M2024-IF($B2025="B",(Percent_Rent_In_Elsies*2.49%/12 * H2024)/K2024,0)+IF($B2025="D",N2025,0)+IF(B2025="D",AK2024)+IF(B2025="C",F2024*90%)-(Y2025-Y2024)-IF($B2025="A",Q2024/K2024) + IF($B2025="A",Q2024/K2024)</f>
        <v>-38104985.150145687</v>
      </c>
      <c r="N2025" s="23">
        <f t="shared" si="1473"/>
        <v>0</v>
      </c>
      <c r="O2025" s="22">
        <f t="shared" si="1474"/>
        <v>0</v>
      </c>
      <c r="P2025" s="22">
        <f t="shared" si="1505"/>
        <v>16786339.65276935</v>
      </c>
      <c r="Q2025" s="22">
        <f t="shared" si="1506"/>
        <v>0</v>
      </c>
      <c r="R2025" s="22">
        <f t="shared" si="1475"/>
        <v>288795315.32991672</v>
      </c>
      <c r="S2025" s="16">
        <f t="shared" si="1465"/>
        <v>0</v>
      </c>
      <c r="T2025" s="15">
        <f t="shared" si="1476"/>
        <v>0</v>
      </c>
      <c r="U2025" s="23">
        <f t="shared" si="1493"/>
        <v>1283060.3274457091</v>
      </c>
      <c r="V2025" s="23">
        <f t="shared" si="1494"/>
        <v>0</v>
      </c>
      <c r="W2025" s="23">
        <f t="shared" si="1507"/>
        <v>0</v>
      </c>
      <c r="X2025" s="23">
        <f t="shared" si="1495"/>
        <v>33573697.186697714</v>
      </c>
      <c r="Y2025" s="23">
        <f t="shared" si="1477"/>
        <v>13825559.361691331</v>
      </c>
      <c r="Z2025" s="3">
        <f t="shared" si="1478"/>
        <v>5337.1893820814312</v>
      </c>
      <c r="AA2025" s="23">
        <f t="shared" si="1479"/>
        <v>59482258.601629101</v>
      </c>
      <c r="AB2025" s="26">
        <f t="shared" si="1496"/>
        <v>70086276.274228603</v>
      </c>
      <c r="AC2025" s="23">
        <f t="shared" si="1497"/>
        <v>74889487.274228647</v>
      </c>
      <c r="AD2025" s="23">
        <f t="shared" si="1503"/>
        <v>4803211</v>
      </c>
      <c r="AE2025" s="24">
        <f t="shared" si="1464"/>
        <v>70086276.274228647</v>
      </c>
      <c r="AF2025" s="3">
        <f t="shared" si="1498"/>
        <v>0</v>
      </c>
      <c r="AG2025" s="2">
        <f t="shared" si="1480"/>
        <v>640462725.84977174</v>
      </c>
      <c r="AH2025" s="2">
        <f t="shared" si="1481"/>
        <v>134.81081927231853</v>
      </c>
      <c r="AI2025" s="23">
        <f t="shared" si="1504"/>
        <v>9563183356.4429512</v>
      </c>
      <c r="AJ2025" s="23">
        <f t="shared" si="1482"/>
        <v>6219.922423797766</v>
      </c>
      <c r="AK2025" s="23">
        <f t="shared" si="1483"/>
        <v>0</v>
      </c>
      <c r="AL2025" s="23">
        <f t="shared" si="1508"/>
        <v>0</v>
      </c>
      <c r="AM2025" s="23">
        <f t="shared" si="1509"/>
        <v>0</v>
      </c>
      <c r="AN2025" s="16">
        <f t="shared" si="1499"/>
        <v>0</v>
      </c>
      <c r="AO2025" s="23">
        <f t="shared" si="1500"/>
        <v>0</v>
      </c>
      <c r="AP2025" s="22">
        <f t="shared" si="1501"/>
        <v>0</v>
      </c>
      <c r="AQ2025" s="30">
        <f t="shared" si="1484"/>
        <v>10008554525.484135</v>
      </c>
      <c r="AR2025" s="28">
        <f t="shared" si="1485"/>
        <v>4847611865.9142628</v>
      </c>
      <c r="AS2025" s="25">
        <f t="shared" si="1486"/>
        <v>200337590.02425668</v>
      </c>
      <c r="AT2025" s="32">
        <f t="shared" si="1487"/>
        <v>10674.378764162862</v>
      </c>
      <c r="AU2025" s="23">
        <f t="shared" si="1488"/>
        <v>10674.378764162862</v>
      </c>
      <c r="AV2025" s="22">
        <f t="shared" si="1489"/>
        <v>1422707668.9692464</v>
      </c>
      <c r="AW2025" s="31">
        <f t="shared" si="1502"/>
        <v>6776238779.8904524</v>
      </c>
    </row>
    <row r="2026" spans="1:53" x14ac:dyDescent="0.25">
      <c r="A2026">
        <f t="shared" si="1510"/>
        <v>643</v>
      </c>
      <c r="B2026" t="s">
        <v>6</v>
      </c>
      <c r="C2026" s="27">
        <f t="shared" si="1467"/>
        <v>0</v>
      </c>
      <c r="D2026" s="27">
        <f t="shared" si="1490"/>
        <v>0</v>
      </c>
      <c r="E2026" s="27" t="b">
        <f t="shared" si="1466"/>
        <v>1</v>
      </c>
      <c r="F2026" s="29">
        <f t="shared" si="1468"/>
        <v>0</v>
      </c>
      <c r="G2026" s="27">
        <f t="shared" si="1491"/>
        <v>0</v>
      </c>
      <c r="H2026" s="22">
        <f t="shared" si="1469"/>
        <v>23660339095.371536</v>
      </c>
      <c r="I2026" s="23">
        <f t="shared" si="1470"/>
        <v>132580106.5049091</v>
      </c>
      <c r="J2026" s="23">
        <f t="shared" si="1471"/>
        <v>1086</v>
      </c>
      <c r="K2026" s="19">
        <f t="shared" si="1492"/>
        <v>225.0831931027827</v>
      </c>
      <c r="L2026" s="16">
        <f t="shared" si="1472"/>
        <v>163.20231909094878</v>
      </c>
      <c r="M2026" s="23">
        <f>M2025-IF($B2026="B",(Percent_Rent_In_Elsies*2.49%/12 * H2025)/K2025,0)+IF($B2026="D",N2026,0)+IF(B2026="D",AK2025)+IF(B2026="C",F2025*90%)-(Y2026-Y2025)-IF($B2026="A",Q2025/K2025) + IF($B2026="A",Q2025/K2025)</f>
        <v>-38104985.150145687</v>
      </c>
      <c r="N2026" s="23">
        <f t="shared" si="1473"/>
        <v>0</v>
      </c>
      <c r="O2026" s="22">
        <f t="shared" si="1474"/>
        <v>0</v>
      </c>
      <c r="P2026" s="22">
        <f t="shared" si="1505"/>
        <v>0</v>
      </c>
      <c r="Q2026" s="22">
        <f t="shared" si="1506"/>
        <v>0</v>
      </c>
      <c r="R2026" s="22">
        <f t="shared" si="1475"/>
        <v>288795315.32991672</v>
      </c>
      <c r="S2026" s="16">
        <f t="shared" si="1465"/>
        <v>0</v>
      </c>
      <c r="T2026" s="15">
        <f t="shared" si="1476"/>
        <v>0</v>
      </c>
      <c r="U2026" s="23">
        <f t="shared" si="1493"/>
        <v>1283060.3274457091</v>
      </c>
      <c r="V2026" s="23">
        <f t="shared" si="1494"/>
        <v>0</v>
      </c>
      <c r="W2026" s="23">
        <f t="shared" si="1507"/>
        <v>0</v>
      </c>
      <c r="X2026" s="23">
        <f t="shared" si="1495"/>
        <v>33600383.133608118</v>
      </c>
      <c r="Y2026" s="23">
        <f t="shared" si="1477"/>
        <v>13825559.361691331</v>
      </c>
      <c r="Z2026" s="3">
        <f t="shared" si="1478"/>
        <v>0</v>
      </c>
      <c r="AA2026" s="23">
        <f t="shared" si="1479"/>
        <v>59482258.601629101</v>
      </c>
      <c r="AB2026" s="26">
        <f t="shared" si="1496"/>
        <v>70086276.274228573</v>
      </c>
      <c r="AC2026" s="23">
        <f t="shared" si="1497"/>
        <v>74889487.274228647</v>
      </c>
      <c r="AD2026" s="23">
        <f t="shared" si="1503"/>
        <v>4803211</v>
      </c>
      <c r="AE2026" s="24">
        <f t="shared" si="1464"/>
        <v>70086276.274228647</v>
      </c>
      <c r="AF2026" s="3">
        <f t="shared" si="1498"/>
        <v>0</v>
      </c>
      <c r="AG2026" s="2">
        <f t="shared" si="1480"/>
        <v>0</v>
      </c>
      <c r="AH2026" s="2">
        <f t="shared" si="1481"/>
        <v>135.03550397110573</v>
      </c>
      <c r="AI2026" s="23">
        <f t="shared" si="1504"/>
        <v>9563183356.4429512</v>
      </c>
      <c r="AJ2026" s="23">
        <f t="shared" si="1482"/>
        <v>6219.922423797766</v>
      </c>
      <c r="AK2026" s="23">
        <f t="shared" si="1483"/>
        <v>0</v>
      </c>
      <c r="AL2026" s="23">
        <f t="shared" si="1508"/>
        <v>0</v>
      </c>
      <c r="AM2026" s="23">
        <f t="shared" si="1509"/>
        <v>0</v>
      </c>
      <c r="AN2026" s="16">
        <f t="shared" si="1499"/>
        <v>0</v>
      </c>
      <c r="AO2026" s="23">
        <f t="shared" si="1500"/>
        <v>0</v>
      </c>
      <c r="AP2026" s="22">
        <f t="shared" si="1501"/>
        <v>0</v>
      </c>
      <c r="AQ2026" s="30">
        <f t="shared" si="1484"/>
        <v>10008554525.484135</v>
      </c>
      <c r="AR2026" s="28">
        <f t="shared" si="1485"/>
        <v>4847611865.9142628</v>
      </c>
      <c r="AS2026" s="25">
        <f t="shared" si="1486"/>
        <v>200337590.02425668</v>
      </c>
      <c r="AT2026" s="32">
        <f t="shared" si="1487"/>
        <v>0</v>
      </c>
      <c r="AU2026" s="23">
        <f t="shared" si="1488"/>
        <v>0</v>
      </c>
      <c r="AV2026" s="22">
        <f t="shared" si="1489"/>
        <v>1422707668.9692464</v>
      </c>
      <c r="AW2026" s="31">
        <f t="shared" si="1502"/>
        <v>6759452440.2376833</v>
      </c>
    </row>
    <row r="2027" spans="1:53" x14ac:dyDescent="0.25">
      <c r="A2027">
        <f t="shared" si="1510"/>
        <v>643</v>
      </c>
      <c r="B2027" t="s">
        <v>7</v>
      </c>
      <c r="C2027" s="27">
        <f t="shared" si="1467"/>
        <v>0</v>
      </c>
      <c r="D2027" s="27">
        <f t="shared" si="1490"/>
        <v>0</v>
      </c>
      <c r="E2027" s="27" t="b">
        <f t="shared" si="1466"/>
        <v>1</v>
      </c>
      <c r="F2027" s="29">
        <f t="shared" si="1468"/>
        <v>0</v>
      </c>
      <c r="G2027" s="27">
        <f t="shared" si="1491"/>
        <v>0</v>
      </c>
      <c r="H2027" s="22">
        <f t="shared" si="1469"/>
        <v>23660339095.371536</v>
      </c>
      <c r="I2027" s="23">
        <f t="shared" si="1470"/>
        <v>132580106.5049091</v>
      </c>
      <c r="J2027" s="23">
        <f t="shared" si="1471"/>
        <v>1086</v>
      </c>
      <c r="K2027" s="19">
        <f t="shared" si="1492"/>
        <v>225.0831931027827</v>
      </c>
      <c r="L2027" s="16">
        <f t="shared" si="1472"/>
        <v>163.20231909094878</v>
      </c>
      <c r="M2027" s="23">
        <f>M2026-IF($B2027="B",(Percent_Rent_In_Elsies*2.49%/12 * H2026)/K2026,0)+IF($B2027="D",N2027,0)+IF(B2027="D",AK2026)+IF(B2027="C",F2026*90%)-(Y2027-Y2026)-IF($B2027="A",Q2026/K2026) + IF($B2027="A",Q2026/K2026)</f>
        <v>-38214045.27797246</v>
      </c>
      <c r="N2027" s="23">
        <f t="shared" si="1473"/>
        <v>0</v>
      </c>
      <c r="O2027" s="22">
        <f t="shared" si="1474"/>
        <v>0</v>
      </c>
      <c r="P2027" s="22">
        <f t="shared" si="1505"/>
        <v>0</v>
      </c>
      <c r="Q2027" s="22">
        <f t="shared" si="1506"/>
        <v>0</v>
      </c>
      <c r="R2027" s="22">
        <f t="shared" si="1475"/>
        <v>264729039.05242366</v>
      </c>
      <c r="S2027" s="16">
        <f t="shared" si="1465"/>
        <v>24066276.27749306</v>
      </c>
      <c r="T2027" s="15">
        <f t="shared" si="1476"/>
        <v>0</v>
      </c>
      <c r="U2027" s="23">
        <f t="shared" si="1493"/>
        <v>1176138.6334919001</v>
      </c>
      <c r="V2027" s="23">
        <f t="shared" si="1494"/>
        <v>106921.6939538091</v>
      </c>
      <c r="W2027" s="23">
        <f t="shared" si="1507"/>
        <v>0</v>
      </c>
      <c r="X2027" s="23">
        <f t="shared" si="1495"/>
        <v>33600383.133608118</v>
      </c>
      <c r="Y2027" s="23">
        <f t="shared" si="1477"/>
        <v>13825559.361691331</v>
      </c>
      <c r="Z2027" s="3">
        <f t="shared" si="1478"/>
        <v>0</v>
      </c>
      <c r="AA2027" s="23">
        <f t="shared" si="1479"/>
        <v>59482258.601629101</v>
      </c>
      <c r="AB2027" s="26">
        <f t="shared" si="1496"/>
        <v>70086276.274228573</v>
      </c>
      <c r="AC2027" s="23">
        <f t="shared" si="1497"/>
        <v>74889487.274228647</v>
      </c>
      <c r="AD2027" s="23">
        <f t="shared" si="1503"/>
        <v>4803211</v>
      </c>
      <c r="AE2027" s="24">
        <f t="shared" si="1464"/>
        <v>70086276.274228647</v>
      </c>
      <c r="AF2027" s="3">
        <f t="shared" si="1498"/>
        <v>0</v>
      </c>
      <c r="AG2027" s="2">
        <f t="shared" si="1480"/>
        <v>0</v>
      </c>
      <c r="AH2027" s="2">
        <f t="shared" si="1481"/>
        <v>135.03550397110573</v>
      </c>
      <c r="AI2027" s="23">
        <f t="shared" si="1504"/>
        <v>9563183356.4429512</v>
      </c>
      <c r="AJ2027" s="23">
        <f t="shared" si="1482"/>
        <v>6219.922423797766</v>
      </c>
      <c r="AK2027" s="23">
        <f t="shared" si="1483"/>
        <v>0</v>
      </c>
      <c r="AL2027" s="23">
        <f t="shared" si="1508"/>
        <v>3249180.1799411774</v>
      </c>
      <c r="AM2027" s="23">
        <f t="shared" si="1509"/>
        <v>3031447299.0263085</v>
      </c>
      <c r="AN2027" s="16">
        <f t="shared" si="1499"/>
        <v>0</v>
      </c>
      <c r="AO2027" s="23">
        <f t="shared" si="1500"/>
        <v>109060.12782677414</v>
      </c>
      <c r="AP2027" s="22">
        <f t="shared" si="1501"/>
        <v>24547601.811447974</v>
      </c>
      <c r="AQ2027" s="30">
        <f t="shared" si="1484"/>
        <v>10057441074.491632</v>
      </c>
      <c r="AR2027" s="28">
        <f t="shared" si="1485"/>
        <v>4871950813.1103134</v>
      </c>
      <c r="AS2027" s="25">
        <f t="shared" si="1486"/>
        <v>200337590.02425668</v>
      </c>
      <c r="AT2027" s="32">
        <f t="shared" si="1487"/>
        <v>0</v>
      </c>
      <c r="AU2027" s="23">
        <f t="shared" si="1488"/>
        <v>0</v>
      </c>
      <c r="AV2027" s="22">
        <f t="shared" si="1489"/>
        <v>1422707668.9692464</v>
      </c>
      <c r="AW2027" s="31">
        <f t="shared" si="1502"/>
        <v>6808338989.245182</v>
      </c>
    </row>
    <row r="2028" spans="1:53" x14ac:dyDescent="0.25">
      <c r="A2028">
        <f t="shared" si="1510"/>
        <v>643</v>
      </c>
      <c r="B2028" t="s">
        <v>8</v>
      </c>
      <c r="C2028" s="27">
        <f t="shared" si="1467"/>
        <v>0</v>
      </c>
      <c r="D2028" s="27">
        <f t="shared" si="1490"/>
        <v>0</v>
      </c>
      <c r="E2028" s="27" t="b">
        <f t="shared" si="1466"/>
        <v>1</v>
      </c>
      <c r="F2028" s="29">
        <f t="shared" si="1468"/>
        <v>0</v>
      </c>
      <c r="G2028" s="27">
        <f t="shared" si="1491"/>
        <v>0</v>
      </c>
      <c r="H2028" s="22">
        <f t="shared" si="1469"/>
        <v>23660339095.371536</v>
      </c>
      <c r="I2028" s="23">
        <f t="shared" si="1470"/>
        <v>132580106.5049091</v>
      </c>
      <c r="J2028" s="23">
        <f t="shared" si="1471"/>
        <v>1086</v>
      </c>
      <c r="K2028" s="19">
        <f t="shared" si="1492"/>
        <v>225.0831931027827</v>
      </c>
      <c r="L2028" s="16">
        <f t="shared" si="1472"/>
        <v>163.20231909094878</v>
      </c>
      <c r="M2028" s="23">
        <f>M2027-IF($B2028="B",(Percent_Rent_In_Elsies*2.49%/12 * H2027)/K2027,0)+IF($B2028="D",N2028,0)+IF(B2028="D",AK2027)+IF(B2028="C",F2027*90%)-(Y2028-Y2027)-IF($B2028="A",Q2027/K2027) + IF($B2028="A",Q2027/K2027)</f>
        <v>-38214045.27797246</v>
      </c>
      <c r="N2028" s="23">
        <f t="shared" si="1473"/>
        <v>0</v>
      </c>
      <c r="O2028" s="22">
        <f t="shared" si="1474"/>
        <v>0</v>
      </c>
      <c r="P2028" s="22">
        <f t="shared" si="1505"/>
        <v>0</v>
      </c>
      <c r="Q2028" s="22">
        <f t="shared" si="1506"/>
        <v>0</v>
      </c>
      <c r="R2028" s="22">
        <f t="shared" si="1475"/>
        <v>289276640.86387163</v>
      </c>
      <c r="S2028" s="16">
        <f t="shared" si="1465"/>
        <v>24066276.27749306</v>
      </c>
      <c r="T2028" s="15">
        <f t="shared" si="1476"/>
        <v>0</v>
      </c>
      <c r="U2028" s="23">
        <f t="shared" si="1493"/>
        <v>1285198.7613186743</v>
      </c>
      <c r="V2028" s="23">
        <f t="shared" si="1494"/>
        <v>106921.6939538091</v>
      </c>
      <c r="W2028" s="23">
        <f t="shared" si="1507"/>
        <v>0</v>
      </c>
      <c r="X2028" s="23">
        <f t="shared" si="1495"/>
        <v>33600383.133608118</v>
      </c>
      <c r="Y2028" s="23">
        <f t="shared" si="1477"/>
        <v>13825559.361691331</v>
      </c>
      <c r="Z2028" s="3">
        <f t="shared" si="1478"/>
        <v>0</v>
      </c>
      <c r="AA2028" s="23">
        <f t="shared" si="1479"/>
        <v>59482258.601629101</v>
      </c>
      <c r="AB2028" s="26">
        <f t="shared" si="1496"/>
        <v>70086276.274228573</v>
      </c>
      <c r="AC2028" s="23">
        <f t="shared" si="1497"/>
        <v>74889487.274228647</v>
      </c>
      <c r="AD2028" s="23">
        <f t="shared" si="1503"/>
        <v>4803211</v>
      </c>
      <c r="AE2028" s="24">
        <f t="shared" si="1464"/>
        <v>70086276.274228647</v>
      </c>
      <c r="AF2028" s="3">
        <f t="shared" si="1498"/>
        <v>1E-4</v>
      </c>
      <c r="AG2028" s="2">
        <f t="shared" si="1480"/>
        <v>0</v>
      </c>
      <c r="AH2028" s="2">
        <f t="shared" si="1481"/>
        <v>135.03550397110573</v>
      </c>
      <c r="AI2028" s="23">
        <f t="shared" si="1504"/>
        <v>9563183356.4429512</v>
      </c>
      <c r="AJ2028" s="23">
        <f t="shared" si="1482"/>
        <v>6219.922423797766</v>
      </c>
      <c r="AK2028" s="23">
        <f t="shared" si="1483"/>
        <v>59849.797508410127</v>
      </c>
      <c r="AL2028" s="23">
        <f t="shared" si="1508"/>
        <v>0</v>
      </c>
      <c r="AM2028" s="23">
        <f t="shared" si="1509"/>
        <v>0</v>
      </c>
      <c r="AN2028" s="16">
        <f t="shared" si="1499"/>
        <v>0</v>
      </c>
      <c r="AO2028" s="23">
        <f t="shared" si="1500"/>
        <v>0</v>
      </c>
      <c r="AP2028" s="22">
        <f t="shared" si="1501"/>
        <v>0</v>
      </c>
      <c r="AQ2028" s="30">
        <f t="shared" si="1484"/>
        <v>10057441074.491632</v>
      </c>
      <c r="AR2028" s="28">
        <f t="shared" si="1485"/>
        <v>4871950813.1103134</v>
      </c>
      <c r="AS2028" s="25">
        <f t="shared" si="1486"/>
        <v>200337590.02425668</v>
      </c>
      <c r="AT2028" s="32">
        <f t="shared" si="1487"/>
        <v>0</v>
      </c>
      <c r="AU2028" s="23">
        <f t="shared" si="1488"/>
        <v>0</v>
      </c>
      <c r="AV2028" s="22">
        <f t="shared" si="1489"/>
        <v>1422707668.9692464</v>
      </c>
      <c r="AW2028" s="31">
        <f t="shared" si="1502"/>
        <v>6808338989.245182</v>
      </c>
    </row>
    <row r="2029" spans="1:53" x14ac:dyDescent="0.25">
      <c r="A2029" s="21">
        <f t="shared" si="1510"/>
        <v>643</v>
      </c>
      <c r="B2029" s="21" t="s">
        <v>9</v>
      </c>
      <c r="C2029" s="27">
        <f t="shared" si="1467"/>
        <v>0</v>
      </c>
      <c r="D2029" s="27">
        <f t="shared" si="1490"/>
        <v>0</v>
      </c>
      <c r="E2029" s="27" t="b">
        <f t="shared" si="1466"/>
        <v>1</v>
      </c>
      <c r="F2029" s="29">
        <f t="shared" si="1468"/>
        <v>0</v>
      </c>
      <c r="G2029" s="27">
        <f t="shared" si="1491"/>
        <v>0</v>
      </c>
      <c r="H2029" s="22">
        <f t="shared" si="1469"/>
        <v>23660339095.371536</v>
      </c>
      <c r="I2029" s="23">
        <f t="shared" si="1470"/>
        <v>132580106.5049091</v>
      </c>
      <c r="J2029" s="23">
        <f t="shared" si="1471"/>
        <v>1086</v>
      </c>
      <c r="K2029" s="19">
        <f t="shared" si="1492"/>
        <v>225.0831931027827</v>
      </c>
      <c r="L2029" s="16">
        <f t="shared" si="1472"/>
        <v>163.20231909094878</v>
      </c>
      <c r="M2029" s="23">
        <f>M2028-IF($B2029="B",(Percent_Rent_In_Elsies*2.49%/12 * H2028)/K2028,0)+IF($B2029="D",N2029,0)+IF(B2029="D",AK2028)+IF(B2029="C",F2028*90%)-(Y2029-Y2028)-IF($B2029="A",Q2028/K2028) + IF($B2029="A",Q2028/K2028)</f>
        <v>-38154195.480464049</v>
      </c>
      <c r="N2029" s="23">
        <f t="shared" si="1473"/>
        <v>0</v>
      </c>
      <c r="O2029" s="22">
        <f t="shared" si="1474"/>
        <v>16814316.886059001</v>
      </c>
      <c r="P2029" s="22">
        <f t="shared" si="1505"/>
        <v>0</v>
      </c>
      <c r="Q2029" s="22">
        <f t="shared" si="1506"/>
        <v>0</v>
      </c>
      <c r="R2029" s="22">
        <f t="shared" si="1475"/>
        <v>289276640.86387163</v>
      </c>
      <c r="S2029" s="16">
        <f t="shared" si="1465"/>
        <v>0</v>
      </c>
      <c r="T2029" s="15">
        <f t="shared" si="1476"/>
        <v>7251959.3914340585</v>
      </c>
      <c r="U2029" s="23">
        <f t="shared" si="1493"/>
        <v>1285198.7613186743</v>
      </c>
      <c r="V2029" s="23">
        <f t="shared" si="1494"/>
        <v>0</v>
      </c>
      <c r="W2029" s="23">
        <f t="shared" si="1507"/>
        <v>106921.6939538091</v>
      </c>
      <c r="X2029" s="23">
        <f t="shared" si="1495"/>
        <v>33600383.133608118</v>
      </c>
      <c r="Y2029" s="23">
        <f t="shared" si="1477"/>
        <v>13825559.361691331</v>
      </c>
      <c r="Z2029" s="3">
        <f t="shared" si="1478"/>
        <v>0</v>
      </c>
      <c r="AA2029" s="23">
        <f t="shared" si="1479"/>
        <v>59422408.80412069</v>
      </c>
      <c r="AB2029" s="26">
        <f t="shared" si="1496"/>
        <v>70086276.274228573</v>
      </c>
      <c r="AC2029" s="23">
        <f t="shared" si="1497"/>
        <v>74889487.274228647</v>
      </c>
      <c r="AD2029" s="23">
        <f t="shared" si="1503"/>
        <v>4803211</v>
      </c>
      <c r="AE2029" s="24">
        <f t="shared" si="1464"/>
        <v>70086276.274228647</v>
      </c>
      <c r="AF2029" s="3">
        <f t="shared" si="1498"/>
        <v>0</v>
      </c>
      <c r="AG2029" s="2">
        <f t="shared" si="1480"/>
        <v>0</v>
      </c>
      <c r="AH2029" s="2">
        <f t="shared" si="1481"/>
        <v>135.03550397110573</v>
      </c>
      <c r="AI2029" s="23">
        <f t="shared" si="1504"/>
        <v>9553561082.4931316</v>
      </c>
      <c r="AJ2029" s="23">
        <f t="shared" si="1482"/>
        <v>6219.922423797766</v>
      </c>
      <c r="AK2029" s="23">
        <f t="shared" si="1483"/>
        <v>0</v>
      </c>
      <c r="AL2029" s="23">
        <f t="shared" si="1508"/>
        <v>0</v>
      </c>
      <c r="AM2029" s="23">
        <f t="shared" si="1509"/>
        <v>0</v>
      </c>
      <c r="AN2029" s="16">
        <f t="shared" si="1499"/>
        <v>0</v>
      </c>
      <c r="AO2029" s="23">
        <f t="shared" si="1500"/>
        <v>0</v>
      </c>
      <c r="AP2029" s="22">
        <f t="shared" si="1501"/>
        <v>0</v>
      </c>
      <c r="AQ2029" s="30">
        <f t="shared" si="1484"/>
        <v>10057441074.491632</v>
      </c>
      <c r="AR2029" s="28">
        <f t="shared" si="1485"/>
        <v>4871950813.1103134</v>
      </c>
      <c r="AS2029" s="25">
        <f t="shared" si="1486"/>
        <v>200337590.02425668</v>
      </c>
      <c r="AT2029" s="32">
        <f t="shared" si="1487"/>
        <v>0</v>
      </c>
      <c r="AU2029" s="23">
        <f t="shared" si="1488"/>
        <v>0</v>
      </c>
      <c r="AV2029" s="22">
        <f t="shared" si="1489"/>
        <v>1422707668.9692464</v>
      </c>
      <c r="AW2029" s="31">
        <f t="shared" si="1502"/>
        <v>6808338989.245182</v>
      </c>
      <c r="AX2029" s="21"/>
      <c r="AY2029" s="21"/>
      <c r="AZ2029" s="21"/>
      <c r="BA2029" s="21"/>
    </row>
    <row r="2030" spans="1:53" x14ac:dyDescent="0.25">
      <c r="A2030" s="21">
        <f t="shared" si="1510"/>
        <v>643</v>
      </c>
      <c r="B2030" s="21" t="s">
        <v>28</v>
      </c>
      <c r="C2030" s="27">
        <f t="shared" si="1467"/>
        <v>0</v>
      </c>
      <c r="D2030" s="27">
        <f t="shared" si="1490"/>
        <v>0</v>
      </c>
      <c r="E2030" s="27" t="b">
        <f t="shared" si="1466"/>
        <v>1</v>
      </c>
      <c r="F2030" s="29">
        <f t="shared" si="1468"/>
        <v>0</v>
      </c>
      <c r="G2030" s="27">
        <f t="shared" si="1491"/>
        <v>0</v>
      </c>
      <c r="H2030" s="22">
        <f t="shared" si="1469"/>
        <v>23660339095.371536</v>
      </c>
      <c r="I2030" s="23">
        <f t="shared" si="1470"/>
        <v>132580106.5049091</v>
      </c>
      <c r="J2030" s="23">
        <f t="shared" si="1471"/>
        <v>1086</v>
      </c>
      <c r="K2030" s="19">
        <f t="shared" si="1492"/>
        <v>225.0831931027827</v>
      </c>
      <c r="L2030" s="16">
        <f t="shared" si="1472"/>
        <v>163.20231909094878</v>
      </c>
      <c r="M2030" s="23">
        <f>M2029-IF($B2030="B",(Percent_Rent_In_Elsies*2.49%/12 * H2029)/K2029,0)+IF($B2030="D",N2030,0)+IF(B2030="D",AK2029)+IF(B2030="C",F2029*90%)-(Y2030-Y2029)-IF($B2030="A",Q2029/K2029) + IF($B2030="A",Q2029/K2029)</f>
        <v>-38154195.480464049</v>
      </c>
      <c r="N2030" s="23">
        <f t="shared" si="1473"/>
        <v>0</v>
      </c>
      <c r="O2030" s="22">
        <f t="shared" si="1474"/>
        <v>0</v>
      </c>
      <c r="P2030" s="22">
        <f t="shared" si="1505"/>
        <v>16814316.886059001</v>
      </c>
      <c r="Q2030" s="22">
        <f t="shared" si="1506"/>
        <v>0</v>
      </c>
      <c r="R2030" s="22">
        <f t="shared" si="1475"/>
        <v>289276640.86387163</v>
      </c>
      <c r="S2030" s="16">
        <f t="shared" si="1465"/>
        <v>0</v>
      </c>
      <c r="T2030" s="15">
        <f t="shared" si="1476"/>
        <v>0</v>
      </c>
      <c r="U2030" s="23">
        <f t="shared" si="1493"/>
        <v>1285198.7613186743</v>
      </c>
      <c r="V2030" s="23">
        <f t="shared" si="1494"/>
        <v>0</v>
      </c>
      <c r="W2030" s="23">
        <f t="shared" si="1507"/>
        <v>0</v>
      </c>
      <c r="X2030" s="23">
        <f t="shared" si="1495"/>
        <v>33600383.133608118</v>
      </c>
      <c r="Y2030" s="23">
        <f t="shared" si="1477"/>
        <v>13825559.361691331</v>
      </c>
      <c r="Z2030" s="3">
        <f t="shared" si="1478"/>
        <v>5346.0846976904559</v>
      </c>
      <c r="AA2030" s="23">
        <f t="shared" si="1479"/>
        <v>59502600.074586049</v>
      </c>
      <c r="AB2030" s="26">
        <f t="shared" si="1496"/>
        <v>70086276.274228603</v>
      </c>
      <c r="AC2030" s="23">
        <f t="shared" si="1497"/>
        <v>74889487.274228647</v>
      </c>
      <c r="AD2030" s="23">
        <f t="shared" si="1503"/>
        <v>4803211</v>
      </c>
      <c r="AE2030" s="24">
        <f t="shared" si="1464"/>
        <v>70086276.274228647</v>
      </c>
      <c r="AF2030" s="3">
        <f t="shared" si="1498"/>
        <v>0</v>
      </c>
      <c r="AG2030" s="2">
        <f t="shared" si="1480"/>
        <v>641530163.72285461</v>
      </c>
      <c r="AH2030" s="2">
        <f t="shared" si="1481"/>
        <v>135.03550397110573</v>
      </c>
      <c r="AI2030" s="23">
        <f t="shared" si="1504"/>
        <v>9566453730.5040684</v>
      </c>
      <c r="AJ2030" s="23">
        <f t="shared" si="1482"/>
        <v>6219.922423797766</v>
      </c>
      <c r="AK2030" s="23">
        <f t="shared" si="1483"/>
        <v>0</v>
      </c>
      <c r="AL2030" s="23">
        <f t="shared" si="1508"/>
        <v>0</v>
      </c>
      <c r="AM2030" s="23">
        <f t="shared" si="1509"/>
        <v>0</v>
      </c>
      <c r="AN2030" s="16">
        <f t="shared" si="1499"/>
        <v>0</v>
      </c>
      <c r="AO2030" s="23">
        <f t="shared" si="1500"/>
        <v>0</v>
      </c>
      <c r="AP2030" s="22">
        <f t="shared" si="1501"/>
        <v>0</v>
      </c>
      <c r="AQ2030" s="30">
        <f t="shared" si="1484"/>
        <v>10057441074.491632</v>
      </c>
      <c r="AR2030" s="28">
        <f t="shared" si="1485"/>
        <v>4871950813.1103134</v>
      </c>
      <c r="AS2030" s="25">
        <f t="shared" si="1486"/>
        <v>200337590.02425668</v>
      </c>
      <c r="AT2030" s="32">
        <f t="shared" si="1487"/>
        <v>10692.169395380912</v>
      </c>
      <c r="AU2030" s="23">
        <f t="shared" si="1488"/>
        <v>10692.169395380912</v>
      </c>
      <c r="AV2030" s="22">
        <f t="shared" si="1489"/>
        <v>1429959628.3606803</v>
      </c>
      <c r="AW2030" s="31">
        <f t="shared" si="1502"/>
        <v>6808338989.2451811</v>
      </c>
      <c r="AX2030" s="21"/>
      <c r="AY2030" s="21"/>
      <c r="AZ2030" s="21"/>
      <c r="BA2030" s="21"/>
    </row>
    <row r="2031" spans="1:53" x14ac:dyDescent="0.25">
      <c r="A2031">
        <f t="shared" si="1510"/>
        <v>644</v>
      </c>
      <c r="B2031" t="s">
        <v>6</v>
      </c>
      <c r="C2031" s="27">
        <f t="shared" si="1467"/>
        <v>0</v>
      </c>
      <c r="D2031" s="27">
        <f t="shared" si="1490"/>
        <v>0</v>
      </c>
      <c r="E2031" s="27" t="b">
        <f t="shared" si="1466"/>
        <v>1</v>
      </c>
      <c r="F2031" s="29">
        <f t="shared" si="1468"/>
        <v>0</v>
      </c>
      <c r="G2031" s="27">
        <f t="shared" si="1491"/>
        <v>0</v>
      </c>
      <c r="H2031" s="22">
        <f t="shared" si="1469"/>
        <v>23699772993.863823</v>
      </c>
      <c r="I2031" s="23">
        <f t="shared" si="1470"/>
        <v>132580106.5049091</v>
      </c>
      <c r="J2031" s="23">
        <f t="shared" si="1471"/>
        <v>1086</v>
      </c>
      <c r="K2031" s="19">
        <f t="shared" si="1492"/>
        <v>225.0831931027827</v>
      </c>
      <c r="L2031" s="16">
        <f t="shared" si="1472"/>
        <v>163.47432295610037</v>
      </c>
      <c r="M2031" s="23">
        <f>M2030-IF($B2031="B",(Percent_Rent_In_Elsies*2.49%/12 * H2030)/K2030,0)+IF($B2031="D",N2031,0)+IF(B2031="D",AK2030)+IF(B2031="C",F2030*90%)-(Y2031-Y2030)-IF($B2031="A",Q2030/K2030) + IF($B2031="A",Q2030/K2030)</f>
        <v>-38154195.480464049</v>
      </c>
      <c r="N2031" s="23">
        <f t="shared" si="1473"/>
        <v>0</v>
      </c>
      <c r="O2031" s="22">
        <f t="shared" si="1474"/>
        <v>0</v>
      </c>
      <c r="P2031" s="22">
        <f t="shared" si="1505"/>
        <v>0</v>
      </c>
      <c r="Q2031" s="22">
        <f t="shared" si="1506"/>
        <v>0</v>
      </c>
      <c r="R2031" s="22">
        <f t="shared" si="1475"/>
        <v>289276640.86387163</v>
      </c>
      <c r="S2031" s="16">
        <f t="shared" si="1465"/>
        <v>0</v>
      </c>
      <c r="T2031" s="15">
        <f t="shared" si="1476"/>
        <v>0</v>
      </c>
      <c r="U2031" s="23">
        <f t="shared" si="1493"/>
        <v>1285198.7613186743</v>
      </c>
      <c r="V2031" s="23">
        <f t="shared" si="1494"/>
        <v>0</v>
      </c>
      <c r="W2031" s="23">
        <f t="shared" si="1507"/>
        <v>0</v>
      </c>
      <c r="X2031" s="23">
        <f t="shared" si="1495"/>
        <v>33627113.557096571</v>
      </c>
      <c r="Y2031" s="23">
        <f t="shared" si="1477"/>
        <v>13825559.361691331</v>
      </c>
      <c r="Z2031" s="3">
        <f t="shared" si="1478"/>
        <v>0</v>
      </c>
      <c r="AA2031" s="23">
        <f t="shared" si="1479"/>
        <v>59502600.074586049</v>
      </c>
      <c r="AB2031" s="26">
        <f t="shared" si="1496"/>
        <v>70086276.274228573</v>
      </c>
      <c r="AC2031" s="23">
        <f t="shared" si="1497"/>
        <v>74889487.274228647</v>
      </c>
      <c r="AD2031" s="23">
        <f t="shared" si="1503"/>
        <v>4803211</v>
      </c>
      <c r="AE2031" s="24">
        <f t="shared" si="1464"/>
        <v>70086276.274228647</v>
      </c>
      <c r="AF2031" s="3">
        <f t="shared" si="1498"/>
        <v>0</v>
      </c>
      <c r="AG2031" s="2">
        <f t="shared" si="1480"/>
        <v>0</v>
      </c>
      <c r="AH2031" s="2">
        <f t="shared" si="1481"/>
        <v>135.26056314439091</v>
      </c>
      <c r="AI2031" s="23">
        <f t="shared" si="1504"/>
        <v>9566453730.5040684</v>
      </c>
      <c r="AJ2031" s="23">
        <f t="shared" si="1482"/>
        <v>6219.922423797766</v>
      </c>
      <c r="AK2031" s="23">
        <f t="shared" si="1483"/>
        <v>0</v>
      </c>
      <c r="AL2031" s="23">
        <f t="shared" si="1508"/>
        <v>0</v>
      </c>
      <c r="AM2031" s="23">
        <f t="shared" si="1509"/>
        <v>0</v>
      </c>
      <c r="AN2031" s="16">
        <f t="shared" si="1499"/>
        <v>0</v>
      </c>
      <c r="AO2031" s="23">
        <f t="shared" si="1500"/>
        <v>0</v>
      </c>
      <c r="AP2031" s="22">
        <f t="shared" si="1501"/>
        <v>0</v>
      </c>
      <c r="AQ2031" s="30">
        <f t="shared" si="1484"/>
        <v>10057441074.491632</v>
      </c>
      <c r="AR2031" s="28">
        <f t="shared" si="1485"/>
        <v>4871950813.1103134</v>
      </c>
      <c r="AS2031" s="25">
        <f t="shared" si="1486"/>
        <v>200337590.02425668</v>
      </c>
      <c r="AT2031" s="32">
        <f t="shared" si="1487"/>
        <v>0</v>
      </c>
      <c r="AU2031" s="23">
        <f t="shared" si="1488"/>
        <v>0</v>
      </c>
      <c r="AV2031" s="22">
        <f t="shared" si="1489"/>
        <v>1429959628.3606803</v>
      </c>
      <c r="AW2031" s="31">
        <f t="shared" si="1502"/>
        <v>6791524672.3591223</v>
      </c>
    </row>
    <row r="2032" spans="1:53" x14ac:dyDescent="0.25">
      <c r="A2032">
        <f t="shared" si="1510"/>
        <v>644</v>
      </c>
      <c r="B2032" t="s">
        <v>7</v>
      </c>
      <c r="C2032" s="27">
        <f t="shared" si="1467"/>
        <v>0</v>
      </c>
      <c r="D2032" s="27">
        <f t="shared" si="1490"/>
        <v>0</v>
      </c>
      <c r="E2032" s="27" t="b">
        <f t="shared" si="1466"/>
        <v>1</v>
      </c>
      <c r="F2032" s="29">
        <f t="shared" si="1468"/>
        <v>0</v>
      </c>
      <c r="G2032" s="27">
        <f t="shared" si="1491"/>
        <v>0</v>
      </c>
      <c r="H2032" s="22">
        <f t="shared" si="1469"/>
        <v>23699772993.863827</v>
      </c>
      <c r="I2032" s="23">
        <f t="shared" si="1470"/>
        <v>132580106.5049091</v>
      </c>
      <c r="J2032" s="23">
        <f t="shared" si="1471"/>
        <v>1086</v>
      </c>
      <c r="K2032" s="19">
        <f t="shared" si="1492"/>
        <v>225.0831931027827</v>
      </c>
      <c r="L2032" s="16">
        <f t="shared" si="1472"/>
        <v>163.47432295610037</v>
      </c>
      <c r="M2032" s="23">
        <f>M2031-IF($B2032="B",(Percent_Rent_In_Elsies*2.49%/12 * H2031)/K2031,0)+IF($B2032="D",N2032,0)+IF(B2032="D",AK2031)+IF(B2032="C",F2031*90%)-(Y2032-Y2031)-IF($B2032="A",Q2031/K2031) + IF($B2032="A",Q2031/K2031)</f>
        <v>-38263437.375170536</v>
      </c>
      <c r="N2032" s="23">
        <f t="shared" si="1473"/>
        <v>0</v>
      </c>
      <c r="O2032" s="22">
        <f t="shared" si="1474"/>
        <v>0</v>
      </c>
      <c r="P2032" s="22">
        <f t="shared" si="1505"/>
        <v>0</v>
      </c>
      <c r="Q2032" s="22">
        <f t="shared" si="1506"/>
        <v>0</v>
      </c>
      <c r="R2032" s="22">
        <f t="shared" si="1475"/>
        <v>265170254.12521565</v>
      </c>
      <c r="S2032" s="16">
        <f t="shared" si="1465"/>
        <v>24106386.73865597</v>
      </c>
      <c r="T2032" s="15">
        <f t="shared" si="1476"/>
        <v>0</v>
      </c>
      <c r="U2032" s="23">
        <f t="shared" si="1493"/>
        <v>1178098.864542118</v>
      </c>
      <c r="V2032" s="23">
        <f t="shared" si="1494"/>
        <v>107099.8967765562</v>
      </c>
      <c r="W2032" s="23">
        <f t="shared" si="1507"/>
        <v>0</v>
      </c>
      <c r="X2032" s="23">
        <f t="shared" si="1495"/>
        <v>33627113.557096571</v>
      </c>
      <c r="Y2032" s="23">
        <f t="shared" si="1477"/>
        <v>13825559.361691331</v>
      </c>
      <c r="Z2032" s="3">
        <f t="shared" si="1478"/>
        <v>0</v>
      </c>
      <c r="AA2032" s="23">
        <f t="shared" si="1479"/>
        <v>59502600.074586049</v>
      </c>
      <c r="AB2032" s="26">
        <f t="shared" si="1496"/>
        <v>70086276.274228573</v>
      </c>
      <c r="AC2032" s="23">
        <f t="shared" si="1497"/>
        <v>74889487.274228647</v>
      </c>
      <c r="AD2032" s="23">
        <f t="shared" si="1503"/>
        <v>4803211</v>
      </c>
      <c r="AE2032" s="24">
        <f t="shared" si="1464"/>
        <v>70086276.274228647</v>
      </c>
      <c r="AF2032" s="3">
        <f t="shared" si="1498"/>
        <v>0</v>
      </c>
      <c r="AG2032" s="2">
        <f t="shared" si="1480"/>
        <v>0</v>
      </c>
      <c r="AH2032" s="2">
        <f t="shared" si="1481"/>
        <v>135.26056314439091</v>
      </c>
      <c r="AI2032" s="23">
        <f t="shared" si="1504"/>
        <v>9566453730.5040684</v>
      </c>
      <c r="AJ2032" s="23">
        <f t="shared" si="1482"/>
        <v>6219.922423797766</v>
      </c>
      <c r="AK2032" s="23">
        <f t="shared" si="1483"/>
        <v>0</v>
      </c>
      <c r="AL2032" s="23">
        <f t="shared" si="1508"/>
        <v>3270374.0611171722</v>
      </c>
      <c r="AM2032" s="23">
        <f t="shared" si="1509"/>
        <v>3051220943.5423899</v>
      </c>
      <c r="AN2032" s="16">
        <f t="shared" si="1499"/>
        <v>0</v>
      </c>
      <c r="AO2032" s="23">
        <f t="shared" si="1500"/>
        <v>109241.89470648544</v>
      </c>
      <c r="AP2032" s="22">
        <f t="shared" si="1501"/>
        <v>24588514.481133718</v>
      </c>
      <c r="AQ2032" s="30">
        <f t="shared" si="1484"/>
        <v>10106409101.080811</v>
      </c>
      <c r="AR2032" s="28">
        <f t="shared" si="1485"/>
        <v>4896330325.2183571</v>
      </c>
      <c r="AS2032" s="25">
        <f t="shared" si="1486"/>
        <v>200337590.02425668</v>
      </c>
      <c r="AT2032" s="32">
        <f t="shared" si="1487"/>
        <v>0</v>
      </c>
      <c r="AU2032" s="23">
        <f t="shared" si="1488"/>
        <v>0</v>
      </c>
      <c r="AV2032" s="22">
        <f t="shared" si="1489"/>
        <v>1429959628.3606803</v>
      </c>
      <c r="AW2032" s="31">
        <f t="shared" si="1502"/>
        <v>6840492698.9482994</v>
      </c>
    </row>
    <row r="2033" spans="1:53" s="21" customFormat="1" x14ac:dyDescent="0.25">
      <c r="A2033">
        <f t="shared" si="1510"/>
        <v>644</v>
      </c>
      <c r="B2033" t="s">
        <v>8</v>
      </c>
      <c r="C2033" s="27">
        <f t="shared" si="1467"/>
        <v>0</v>
      </c>
      <c r="D2033" s="27">
        <f t="shared" si="1490"/>
        <v>0</v>
      </c>
      <c r="E2033" s="27" t="b">
        <f t="shared" si="1466"/>
        <v>1</v>
      </c>
      <c r="F2033" s="29">
        <f t="shared" si="1468"/>
        <v>0</v>
      </c>
      <c r="G2033" s="27">
        <f t="shared" si="1491"/>
        <v>0</v>
      </c>
      <c r="H2033" s="22">
        <f t="shared" si="1469"/>
        <v>23699772993.863827</v>
      </c>
      <c r="I2033" s="23">
        <f t="shared" si="1470"/>
        <v>132580106.5049091</v>
      </c>
      <c r="J2033" s="23">
        <f t="shared" si="1471"/>
        <v>1086</v>
      </c>
      <c r="K2033" s="19">
        <f t="shared" si="1492"/>
        <v>225.0831931027827</v>
      </c>
      <c r="L2033" s="16">
        <f t="shared" si="1472"/>
        <v>163.47432295610037</v>
      </c>
      <c r="M2033" s="23">
        <f>M2032-IF($B2033="B",(Percent_Rent_In_Elsies*2.49%/12 * H2032)/K2032,0)+IF($B2033="D",N2033,0)+IF(B2033="D",AK2032)+IF(B2033="C",F2032*90%)-(Y2033-Y2032)-IF($B2033="A",Q2032/K2032) + IF($B2033="A",Q2032/K2032)</f>
        <v>-38263437.375170536</v>
      </c>
      <c r="N2033" s="23">
        <f t="shared" si="1473"/>
        <v>0</v>
      </c>
      <c r="O2033" s="22">
        <f t="shared" si="1474"/>
        <v>0</v>
      </c>
      <c r="P2033" s="22">
        <f t="shared" si="1505"/>
        <v>0</v>
      </c>
      <c r="Q2033" s="22">
        <f t="shared" si="1506"/>
        <v>0</v>
      </c>
      <c r="R2033" s="22">
        <f t="shared" si="1475"/>
        <v>289758768.60634935</v>
      </c>
      <c r="S2033" s="16">
        <f t="shared" si="1465"/>
        <v>24106386.73865597</v>
      </c>
      <c r="T2033" s="15">
        <f t="shared" si="1476"/>
        <v>0</v>
      </c>
      <c r="U2033" s="23">
        <f t="shared" si="1493"/>
        <v>1287340.7592486036</v>
      </c>
      <c r="V2033" s="23">
        <f t="shared" si="1494"/>
        <v>107099.8967765562</v>
      </c>
      <c r="W2033" s="23">
        <f t="shared" si="1507"/>
        <v>0</v>
      </c>
      <c r="X2033" s="23">
        <f t="shared" si="1495"/>
        <v>33627113.557096571</v>
      </c>
      <c r="Y2033" s="23">
        <f t="shared" si="1477"/>
        <v>13825559.361691331</v>
      </c>
      <c r="Z2033" s="3">
        <f t="shared" si="1478"/>
        <v>0</v>
      </c>
      <c r="AA2033" s="23">
        <f t="shared" si="1479"/>
        <v>59502600.074586049</v>
      </c>
      <c r="AB2033" s="26">
        <f t="shared" si="1496"/>
        <v>70086276.274228573</v>
      </c>
      <c r="AC2033" s="23">
        <f t="shared" si="1497"/>
        <v>74889487.274228647</v>
      </c>
      <c r="AD2033" s="23">
        <f t="shared" si="1503"/>
        <v>4803211</v>
      </c>
      <c r="AE2033" s="24">
        <f t="shared" si="1464"/>
        <v>70086276.274228647</v>
      </c>
      <c r="AF2033" s="3">
        <f t="shared" si="1498"/>
        <v>1E-4</v>
      </c>
      <c r="AG2033" s="2">
        <f t="shared" si="1480"/>
        <v>0</v>
      </c>
      <c r="AH2033" s="2">
        <f t="shared" si="1481"/>
        <v>135.26056314439091</v>
      </c>
      <c r="AI2033" s="23">
        <f t="shared" si="1504"/>
        <v>9566453730.5040684</v>
      </c>
      <c r="AJ2033" s="23">
        <f t="shared" si="1482"/>
        <v>6219.922423797766</v>
      </c>
      <c r="AK2033" s="23">
        <f t="shared" si="1483"/>
        <v>59851.527706734254</v>
      </c>
      <c r="AL2033" s="23">
        <f t="shared" si="1508"/>
        <v>0</v>
      </c>
      <c r="AM2033" s="23">
        <f t="shared" si="1509"/>
        <v>0</v>
      </c>
      <c r="AN2033" s="16">
        <f t="shared" si="1499"/>
        <v>0</v>
      </c>
      <c r="AO2033" s="23">
        <f t="shared" si="1500"/>
        <v>0</v>
      </c>
      <c r="AP2033" s="22">
        <f t="shared" si="1501"/>
        <v>0</v>
      </c>
      <c r="AQ2033" s="30">
        <f t="shared" si="1484"/>
        <v>10106409101.080811</v>
      </c>
      <c r="AR2033" s="28">
        <f t="shared" si="1485"/>
        <v>4896330325.2183571</v>
      </c>
      <c r="AS2033" s="25">
        <f t="shared" si="1486"/>
        <v>200337590.02425668</v>
      </c>
      <c r="AT2033" s="32">
        <f t="shared" si="1487"/>
        <v>0</v>
      </c>
      <c r="AU2033" s="23">
        <f t="shared" si="1488"/>
        <v>0</v>
      </c>
      <c r="AV2033" s="22">
        <f t="shared" si="1489"/>
        <v>1429959628.3606803</v>
      </c>
      <c r="AW2033" s="31">
        <f t="shared" si="1502"/>
        <v>6840492698.9482994</v>
      </c>
      <c r="AX2033"/>
      <c r="AY2033"/>
      <c r="AZ2033"/>
      <c r="BA2033"/>
    </row>
    <row r="2034" spans="1:53" s="21" customFormat="1" x14ac:dyDescent="0.25">
      <c r="A2034">
        <f t="shared" si="1510"/>
        <v>644</v>
      </c>
      <c r="B2034" t="s">
        <v>9</v>
      </c>
      <c r="C2034" s="27">
        <f t="shared" si="1467"/>
        <v>0</v>
      </c>
      <c r="D2034" s="27">
        <f t="shared" si="1490"/>
        <v>0</v>
      </c>
      <c r="E2034" s="27" t="b">
        <f t="shared" si="1466"/>
        <v>1</v>
      </c>
      <c r="F2034" s="29">
        <f t="shared" si="1468"/>
        <v>0</v>
      </c>
      <c r="G2034" s="27">
        <f t="shared" si="1491"/>
        <v>0</v>
      </c>
      <c r="H2034" s="22">
        <f t="shared" si="1469"/>
        <v>23699772993.863827</v>
      </c>
      <c r="I2034" s="23">
        <f t="shared" si="1470"/>
        <v>132580106.5049091</v>
      </c>
      <c r="J2034" s="23">
        <f t="shared" si="1471"/>
        <v>1086</v>
      </c>
      <c r="K2034" s="19">
        <f t="shared" si="1492"/>
        <v>225.0831931027827</v>
      </c>
      <c r="L2034" s="16">
        <f t="shared" si="1472"/>
        <v>163.47432295610037</v>
      </c>
      <c r="M2034" s="23">
        <f>M2033-IF($B2034="B",(Percent_Rent_In_Elsies*2.49%/12 * H2033)/K2033,0)+IF($B2034="D",N2034,0)+IF(B2034="D",AK2033)+IF(B2034="C",F2033*90%)-(Y2034-Y2033)-IF($B2034="A",Q2033/K2033) + IF($B2034="A",Q2033/K2033)</f>
        <v>-38203585.847463802</v>
      </c>
      <c r="N2034" s="23">
        <f t="shared" si="1473"/>
        <v>0</v>
      </c>
      <c r="O2034" s="22">
        <f t="shared" si="1474"/>
        <v>16842340.748026211</v>
      </c>
      <c r="P2034" s="22">
        <f t="shared" si="1505"/>
        <v>0</v>
      </c>
      <c r="Q2034" s="22">
        <f t="shared" si="1506"/>
        <v>0</v>
      </c>
      <c r="R2034" s="22">
        <f t="shared" si="1475"/>
        <v>289758768.60634935</v>
      </c>
      <c r="S2034" s="16">
        <f t="shared" si="1465"/>
        <v>0</v>
      </c>
      <c r="T2034" s="15">
        <f t="shared" si="1476"/>
        <v>7264045.9906297587</v>
      </c>
      <c r="U2034" s="23">
        <f t="shared" si="1493"/>
        <v>1287340.7592486036</v>
      </c>
      <c r="V2034" s="23">
        <f t="shared" si="1494"/>
        <v>0</v>
      </c>
      <c r="W2034" s="23">
        <f t="shared" si="1507"/>
        <v>107099.8967765562</v>
      </c>
      <c r="X2034" s="23">
        <f t="shared" si="1495"/>
        <v>33627113.557096571</v>
      </c>
      <c r="Y2034" s="23">
        <f t="shared" si="1477"/>
        <v>13825559.361691331</v>
      </c>
      <c r="Z2034" s="3">
        <f t="shared" si="1478"/>
        <v>0</v>
      </c>
      <c r="AA2034" s="23">
        <f t="shared" si="1479"/>
        <v>59442748.546879314</v>
      </c>
      <c r="AB2034" s="26">
        <f t="shared" si="1496"/>
        <v>70086276.274228573</v>
      </c>
      <c r="AC2034" s="23">
        <f t="shared" si="1497"/>
        <v>74889487.274228647</v>
      </c>
      <c r="AD2034" s="23">
        <f t="shared" si="1503"/>
        <v>4803211</v>
      </c>
      <c r="AE2034" s="24">
        <f t="shared" si="1464"/>
        <v>70086276.274228647</v>
      </c>
      <c r="AF2034" s="3">
        <f t="shared" si="1498"/>
        <v>0</v>
      </c>
      <c r="AG2034" s="2">
        <f t="shared" si="1480"/>
        <v>0</v>
      </c>
      <c r="AH2034" s="2">
        <f t="shared" si="1481"/>
        <v>135.26056314439091</v>
      </c>
      <c r="AI2034" s="23">
        <f t="shared" si="1504"/>
        <v>9556831178.3838463</v>
      </c>
      <c r="AJ2034" s="23">
        <f t="shared" si="1482"/>
        <v>6219.922423797766</v>
      </c>
      <c r="AK2034" s="23">
        <f t="shared" si="1483"/>
        <v>0</v>
      </c>
      <c r="AL2034" s="23">
        <f t="shared" si="1508"/>
        <v>0</v>
      </c>
      <c r="AM2034" s="23">
        <f t="shared" si="1509"/>
        <v>0</v>
      </c>
      <c r="AN2034" s="16">
        <f t="shared" si="1499"/>
        <v>0</v>
      </c>
      <c r="AO2034" s="23">
        <f t="shared" si="1500"/>
        <v>0</v>
      </c>
      <c r="AP2034" s="22">
        <f t="shared" si="1501"/>
        <v>0</v>
      </c>
      <c r="AQ2034" s="30">
        <f t="shared" si="1484"/>
        <v>10106409101.080811</v>
      </c>
      <c r="AR2034" s="28">
        <f t="shared" si="1485"/>
        <v>4896330325.2183571</v>
      </c>
      <c r="AS2034" s="25">
        <f t="shared" si="1486"/>
        <v>200337590.02425668</v>
      </c>
      <c r="AT2034" s="32">
        <f t="shared" si="1487"/>
        <v>0</v>
      </c>
      <c r="AU2034" s="23">
        <f t="shared" si="1488"/>
        <v>0</v>
      </c>
      <c r="AV2034" s="22">
        <f t="shared" si="1489"/>
        <v>1429959628.3606803</v>
      </c>
      <c r="AW2034" s="31">
        <f t="shared" si="1502"/>
        <v>6840492698.9482994</v>
      </c>
      <c r="AX2034"/>
      <c r="AY2034"/>
      <c r="AZ2034"/>
      <c r="BA2034"/>
    </row>
    <row r="2035" spans="1:53" x14ac:dyDescent="0.25">
      <c r="A2035" s="21">
        <f t="shared" si="1510"/>
        <v>644</v>
      </c>
      <c r="B2035" s="21" t="s">
        <v>28</v>
      </c>
      <c r="C2035" s="27">
        <f t="shared" si="1467"/>
        <v>0</v>
      </c>
      <c r="D2035" s="27">
        <f t="shared" si="1490"/>
        <v>0</v>
      </c>
      <c r="E2035" s="27" t="b">
        <f t="shared" si="1466"/>
        <v>1</v>
      </c>
      <c r="F2035" s="29">
        <f t="shared" si="1468"/>
        <v>0</v>
      </c>
      <c r="G2035" s="27">
        <f t="shared" si="1491"/>
        <v>0</v>
      </c>
      <c r="H2035" s="22">
        <f t="shared" si="1469"/>
        <v>23699772993.863827</v>
      </c>
      <c r="I2035" s="23">
        <f t="shared" si="1470"/>
        <v>132580106.5049091</v>
      </c>
      <c r="J2035" s="23">
        <f t="shared" si="1471"/>
        <v>1086</v>
      </c>
      <c r="K2035" s="19">
        <f t="shared" si="1492"/>
        <v>225.0831931027827</v>
      </c>
      <c r="L2035" s="16">
        <f t="shared" si="1472"/>
        <v>163.47432295610037</v>
      </c>
      <c r="M2035" s="23">
        <f>M2034-IF($B2035="B",(Percent_Rent_In_Elsies*2.49%/12 * H2034)/K2034,0)+IF($B2035="D",N2035,0)+IF(B2035="D",AK2034)+IF(B2035="C",F2034*90%)-(Y2035-Y2034)-IF($B2035="A",Q2034/K2034) + IF($B2035="A",Q2034/K2034)</f>
        <v>-38203585.847463802</v>
      </c>
      <c r="N2035" s="23">
        <f t="shared" si="1473"/>
        <v>0</v>
      </c>
      <c r="O2035" s="22">
        <f t="shared" si="1474"/>
        <v>0</v>
      </c>
      <c r="P2035" s="22">
        <f t="shared" si="1505"/>
        <v>16842340.748026211</v>
      </c>
      <c r="Q2035" s="22">
        <f t="shared" si="1506"/>
        <v>0</v>
      </c>
      <c r="R2035" s="22">
        <f t="shared" si="1475"/>
        <v>289758768.60634935</v>
      </c>
      <c r="S2035" s="16">
        <f t="shared" si="1465"/>
        <v>0</v>
      </c>
      <c r="T2035" s="15">
        <f t="shared" si="1476"/>
        <v>0</v>
      </c>
      <c r="U2035" s="23">
        <f t="shared" si="1493"/>
        <v>1287340.7592486036</v>
      </c>
      <c r="V2035" s="23">
        <f t="shared" si="1494"/>
        <v>0</v>
      </c>
      <c r="W2035" s="23">
        <f t="shared" si="1507"/>
        <v>0</v>
      </c>
      <c r="X2035" s="23">
        <f t="shared" si="1495"/>
        <v>33627113.557096571</v>
      </c>
      <c r="Y2035" s="23">
        <f t="shared" si="1477"/>
        <v>13825559.361691331</v>
      </c>
      <c r="Z2035" s="3">
        <f t="shared" si="1478"/>
        <v>5354.9948388278108</v>
      </c>
      <c r="AA2035" s="23">
        <f t="shared" si="1479"/>
        <v>59523073.469461732</v>
      </c>
      <c r="AB2035" s="26">
        <f t="shared" si="1496"/>
        <v>70086276.274228573</v>
      </c>
      <c r="AC2035" s="23">
        <f t="shared" si="1497"/>
        <v>74889487.274228647</v>
      </c>
      <c r="AD2035" s="23">
        <f t="shared" si="1503"/>
        <v>4803211</v>
      </c>
      <c r="AE2035" s="24">
        <f t="shared" ref="AE2035:AE2098" si="1511">AC2035-AD2035</f>
        <v>70086276.274228647</v>
      </c>
      <c r="AF2035" s="3">
        <f t="shared" si="1498"/>
        <v>0</v>
      </c>
      <c r="AG2035" s="2">
        <f t="shared" si="1480"/>
        <v>642599380.65933728</v>
      </c>
      <c r="AH2035" s="2">
        <f t="shared" si="1481"/>
        <v>135.26056314439091</v>
      </c>
      <c r="AI2035" s="23">
        <f t="shared" si="1504"/>
        <v>9569745314.141407</v>
      </c>
      <c r="AJ2035" s="23">
        <f t="shared" si="1482"/>
        <v>6219.922423797766</v>
      </c>
      <c r="AK2035" s="23">
        <f t="shared" si="1483"/>
        <v>0</v>
      </c>
      <c r="AL2035" s="23">
        <f t="shared" si="1508"/>
        <v>0</v>
      </c>
      <c r="AM2035" s="23">
        <f t="shared" si="1509"/>
        <v>0</v>
      </c>
      <c r="AN2035" s="16">
        <f t="shared" si="1499"/>
        <v>0</v>
      </c>
      <c r="AO2035" s="23">
        <f t="shared" si="1500"/>
        <v>0</v>
      </c>
      <c r="AP2035" s="22">
        <f t="shared" si="1501"/>
        <v>0</v>
      </c>
      <c r="AQ2035" s="30">
        <f t="shared" si="1484"/>
        <v>10106409101.080811</v>
      </c>
      <c r="AR2035" s="28">
        <f t="shared" si="1485"/>
        <v>4896330325.2183571</v>
      </c>
      <c r="AS2035" s="25">
        <f t="shared" si="1486"/>
        <v>200337590.02425668</v>
      </c>
      <c r="AT2035" s="32">
        <f t="shared" si="1487"/>
        <v>10709.989677655622</v>
      </c>
      <c r="AU2035" s="23">
        <f t="shared" si="1488"/>
        <v>10709.989677655622</v>
      </c>
      <c r="AV2035" s="22">
        <f t="shared" si="1489"/>
        <v>1437223674.35131</v>
      </c>
      <c r="AW2035" s="31">
        <f t="shared" si="1502"/>
        <v>6840492698.9482994</v>
      </c>
    </row>
    <row r="2036" spans="1:53" x14ac:dyDescent="0.25">
      <c r="A2036">
        <f t="shared" si="1510"/>
        <v>645</v>
      </c>
      <c r="B2036" t="s">
        <v>6</v>
      </c>
      <c r="C2036" s="27">
        <f t="shared" si="1467"/>
        <v>0</v>
      </c>
      <c r="D2036" s="27">
        <f t="shared" si="1490"/>
        <v>0</v>
      </c>
      <c r="E2036" s="27" t="b">
        <f t="shared" si="1466"/>
        <v>1</v>
      </c>
      <c r="F2036" s="29">
        <f t="shared" si="1468"/>
        <v>0</v>
      </c>
      <c r="G2036" s="27">
        <f t="shared" si="1491"/>
        <v>0</v>
      </c>
      <c r="H2036" s="22">
        <f t="shared" si="1469"/>
        <v>23739272615.520267</v>
      </c>
      <c r="I2036" s="23">
        <f t="shared" si="1470"/>
        <v>132580106.5049091</v>
      </c>
      <c r="J2036" s="23">
        <f t="shared" si="1471"/>
        <v>1086</v>
      </c>
      <c r="K2036" s="19">
        <f t="shared" si="1492"/>
        <v>225.0831931027827</v>
      </c>
      <c r="L2036" s="16">
        <f t="shared" si="1472"/>
        <v>163.7467801610272</v>
      </c>
      <c r="M2036" s="23">
        <f>M2035-IF($B2036="B",(Percent_Rent_In_Elsies*2.49%/12 * H2035)/K2035,0)+IF($B2036="D",N2036,0)+IF(B2036="D",AK2035)+IF(B2036="C",F2035*90%)-(Y2036-Y2035)-IF($B2036="A",Q2035/K2035) + IF($B2036="A",Q2035/K2035)</f>
        <v>-38203585.847463802</v>
      </c>
      <c r="N2036" s="23">
        <f t="shared" si="1473"/>
        <v>0</v>
      </c>
      <c r="O2036" s="22">
        <f t="shared" si="1474"/>
        <v>0</v>
      </c>
      <c r="P2036" s="22">
        <f t="shared" si="1505"/>
        <v>0</v>
      </c>
      <c r="Q2036" s="22">
        <f t="shared" si="1506"/>
        <v>0</v>
      </c>
      <c r="R2036" s="22">
        <f t="shared" si="1475"/>
        <v>289758768.60634935</v>
      </c>
      <c r="S2036" s="16">
        <f t="shared" si="1465"/>
        <v>0</v>
      </c>
      <c r="T2036" s="15">
        <f t="shared" si="1476"/>
        <v>0</v>
      </c>
      <c r="U2036" s="23">
        <f t="shared" si="1493"/>
        <v>1287340.7592486036</v>
      </c>
      <c r="V2036" s="23">
        <f t="shared" si="1494"/>
        <v>0</v>
      </c>
      <c r="W2036" s="23">
        <f t="shared" si="1507"/>
        <v>0</v>
      </c>
      <c r="X2036" s="23">
        <f t="shared" si="1495"/>
        <v>33653888.531290703</v>
      </c>
      <c r="Y2036" s="23">
        <f t="shared" si="1477"/>
        <v>13825559.361691331</v>
      </c>
      <c r="Z2036" s="3">
        <f t="shared" si="1478"/>
        <v>0</v>
      </c>
      <c r="AA2036" s="23">
        <f t="shared" si="1479"/>
        <v>59523073.469461732</v>
      </c>
      <c r="AB2036" s="26">
        <f t="shared" si="1496"/>
        <v>70086276.274228573</v>
      </c>
      <c r="AC2036" s="23">
        <f t="shared" si="1497"/>
        <v>74889487.274228647</v>
      </c>
      <c r="AD2036" s="23">
        <f t="shared" si="1503"/>
        <v>4803211</v>
      </c>
      <c r="AE2036" s="24">
        <f t="shared" si="1511"/>
        <v>70086276.274228647</v>
      </c>
      <c r="AF2036" s="3">
        <f t="shared" si="1498"/>
        <v>0</v>
      </c>
      <c r="AG2036" s="2">
        <f t="shared" si="1480"/>
        <v>0</v>
      </c>
      <c r="AH2036" s="2">
        <f t="shared" si="1481"/>
        <v>135.48599741629823</v>
      </c>
      <c r="AI2036" s="23">
        <f t="shared" si="1504"/>
        <v>9569745314.141407</v>
      </c>
      <c r="AJ2036" s="23">
        <f t="shared" si="1482"/>
        <v>6219.922423797766</v>
      </c>
      <c r="AK2036" s="23">
        <f t="shared" si="1483"/>
        <v>0</v>
      </c>
      <c r="AL2036" s="23">
        <f t="shared" si="1508"/>
        <v>0</v>
      </c>
      <c r="AM2036" s="23">
        <f t="shared" si="1509"/>
        <v>0</v>
      </c>
      <c r="AN2036" s="16">
        <f t="shared" si="1499"/>
        <v>0</v>
      </c>
      <c r="AO2036" s="23">
        <f t="shared" si="1500"/>
        <v>0</v>
      </c>
      <c r="AP2036" s="22">
        <f t="shared" si="1501"/>
        <v>0</v>
      </c>
      <c r="AQ2036" s="30">
        <f t="shared" si="1484"/>
        <v>10106409101.080811</v>
      </c>
      <c r="AR2036" s="28">
        <f t="shared" si="1485"/>
        <v>4896330325.2183571</v>
      </c>
      <c r="AS2036" s="25">
        <f t="shared" si="1486"/>
        <v>200337590.02425668</v>
      </c>
      <c r="AT2036" s="32">
        <f t="shared" si="1487"/>
        <v>0</v>
      </c>
      <c r="AU2036" s="23">
        <f t="shared" si="1488"/>
        <v>0</v>
      </c>
      <c r="AV2036" s="22">
        <f t="shared" si="1489"/>
        <v>1437223674.35131</v>
      </c>
      <c r="AW2036" s="31">
        <f t="shared" si="1502"/>
        <v>6823650358.2002726</v>
      </c>
    </row>
    <row r="2037" spans="1:53" x14ac:dyDescent="0.25">
      <c r="A2037">
        <f t="shared" si="1510"/>
        <v>645</v>
      </c>
      <c r="B2037" t="s">
        <v>7</v>
      </c>
      <c r="C2037" s="27">
        <f t="shared" si="1467"/>
        <v>0</v>
      </c>
      <c r="D2037" s="27">
        <f t="shared" si="1490"/>
        <v>0</v>
      </c>
      <c r="E2037" s="27" t="b">
        <f t="shared" si="1466"/>
        <v>1</v>
      </c>
      <c r="F2037" s="29">
        <f t="shared" si="1468"/>
        <v>0</v>
      </c>
      <c r="G2037" s="27">
        <f t="shared" si="1491"/>
        <v>0</v>
      </c>
      <c r="H2037" s="22">
        <f t="shared" si="1469"/>
        <v>23739272615.520267</v>
      </c>
      <c r="I2037" s="23">
        <f t="shared" si="1470"/>
        <v>132580106.5049091</v>
      </c>
      <c r="J2037" s="23">
        <f t="shared" si="1471"/>
        <v>1086</v>
      </c>
      <c r="K2037" s="19">
        <f t="shared" si="1492"/>
        <v>225.0831931027827</v>
      </c>
      <c r="L2037" s="16">
        <f t="shared" si="1472"/>
        <v>163.7467801610272</v>
      </c>
      <c r="M2037" s="23">
        <f>M2036-IF($B2037="B",(Percent_Rent_In_Elsies*2.49%/12 * H2036)/K2036,0)+IF($B2037="D",N2037,0)+IF(B2037="D",AK2036)+IF(B2037="C",F2036*90%)-(Y2037-Y2036)-IF($B2037="A",Q2036/K2036) + IF($B2037="A",Q2036/K2036)</f>
        <v>-38313009.811994798</v>
      </c>
      <c r="N2037" s="23">
        <f t="shared" si="1473"/>
        <v>0</v>
      </c>
      <c r="O2037" s="22">
        <f t="shared" si="1474"/>
        <v>0</v>
      </c>
      <c r="P2037" s="22">
        <f t="shared" si="1505"/>
        <v>0</v>
      </c>
      <c r="Q2037" s="22">
        <f t="shared" si="1506"/>
        <v>0</v>
      </c>
      <c r="R2037" s="22">
        <f t="shared" si="1475"/>
        <v>265612204.55582023</v>
      </c>
      <c r="S2037" s="16">
        <f t="shared" si="1465"/>
        <v>24146564.050529111</v>
      </c>
      <c r="T2037" s="15">
        <f t="shared" si="1476"/>
        <v>0</v>
      </c>
      <c r="U2037" s="23">
        <f t="shared" si="1493"/>
        <v>1180062.3626445532</v>
      </c>
      <c r="V2037" s="23">
        <f t="shared" si="1494"/>
        <v>107278.3966040503</v>
      </c>
      <c r="W2037" s="23">
        <f t="shared" si="1507"/>
        <v>0</v>
      </c>
      <c r="X2037" s="23">
        <f t="shared" si="1495"/>
        <v>33653888.531290703</v>
      </c>
      <c r="Y2037" s="23">
        <f t="shared" si="1477"/>
        <v>13825559.361691331</v>
      </c>
      <c r="Z2037" s="3">
        <f t="shared" si="1478"/>
        <v>0</v>
      </c>
      <c r="AA2037" s="23">
        <f t="shared" si="1479"/>
        <v>59523073.469461732</v>
      </c>
      <c r="AB2037" s="26">
        <f t="shared" si="1496"/>
        <v>70086276.274228558</v>
      </c>
      <c r="AC2037" s="23">
        <f t="shared" si="1497"/>
        <v>74889487.274228647</v>
      </c>
      <c r="AD2037" s="23">
        <f t="shared" si="1503"/>
        <v>4803211</v>
      </c>
      <c r="AE2037" s="24">
        <f t="shared" si="1511"/>
        <v>70086276.274228647</v>
      </c>
      <c r="AF2037" s="3">
        <f t="shared" si="1498"/>
        <v>0</v>
      </c>
      <c r="AG2037" s="2">
        <f t="shared" si="1480"/>
        <v>0</v>
      </c>
      <c r="AH2037" s="2">
        <f t="shared" si="1481"/>
        <v>135.48599741629823</v>
      </c>
      <c r="AI2037" s="23">
        <f t="shared" si="1504"/>
        <v>9569745314.141407</v>
      </c>
      <c r="AJ2037" s="23">
        <f t="shared" si="1482"/>
        <v>6219.922423797766</v>
      </c>
      <c r="AK2037" s="23">
        <f t="shared" si="1483"/>
        <v>0</v>
      </c>
      <c r="AL2037" s="23">
        <f t="shared" si="1508"/>
        <v>3291583.6373386383</v>
      </c>
      <c r="AM2037" s="23">
        <f t="shared" si="1509"/>
        <v>3071009231.3532615</v>
      </c>
      <c r="AN2037" s="16">
        <f t="shared" si="1499"/>
        <v>0</v>
      </c>
      <c r="AO2037" s="23">
        <f t="shared" si="1500"/>
        <v>109423.96453099627</v>
      </c>
      <c r="AP2037" s="22">
        <f t="shared" si="1501"/>
        <v>24629495.338602278</v>
      </c>
      <c r="AQ2037" s="30">
        <f t="shared" si="1484"/>
        <v>10155458741.047636</v>
      </c>
      <c r="AR2037" s="28">
        <f t="shared" si="1485"/>
        <v>4920750469.8465815</v>
      </c>
      <c r="AS2037" s="25">
        <f t="shared" si="1486"/>
        <v>200337590.02425668</v>
      </c>
      <c r="AT2037" s="32">
        <f t="shared" si="1487"/>
        <v>0</v>
      </c>
      <c r="AU2037" s="23">
        <f t="shared" si="1488"/>
        <v>0</v>
      </c>
      <c r="AV2037" s="22">
        <f t="shared" si="1489"/>
        <v>1437223674.35131</v>
      </c>
      <c r="AW2037" s="31">
        <f t="shared" si="1502"/>
        <v>6872699998.167099</v>
      </c>
    </row>
    <row r="2038" spans="1:53" x14ac:dyDescent="0.25">
      <c r="A2038">
        <f t="shared" si="1510"/>
        <v>645</v>
      </c>
      <c r="B2038" t="s">
        <v>8</v>
      </c>
      <c r="C2038" s="27">
        <f t="shared" si="1467"/>
        <v>0</v>
      </c>
      <c r="D2038" s="27">
        <f t="shared" si="1490"/>
        <v>0</v>
      </c>
      <c r="E2038" s="27" t="b">
        <f t="shared" si="1466"/>
        <v>1</v>
      </c>
      <c r="F2038" s="29">
        <f t="shared" si="1468"/>
        <v>0</v>
      </c>
      <c r="G2038" s="27">
        <f t="shared" si="1491"/>
        <v>0</v>
      </c>
      <c r="H2038" s="22">
        <f t="shared" si="1469"/>
        <v>23739272615.520267</v>
      </c>
      <c r="I2038" s="23">
        <f t="shared" si="1470"/>
        <v>132580106.5049091</v>
      </c>
      <c r="J2038" s="23">
        <f t="shared" si="1471"/>
        <v>1086</v>
      </c>
      <c r="K2038" s="19">
        <f t="shared" si="1492"/>
        <v>225.0831931027827</v>
      </c>
      <c r="L2038" s="16">
        <f t="shared" si="1472"/>
        <v>163.7467801610272</v>
      </c>
      <c r="M2038" s="23">
        <f>M2037-IF($B2038="B",(Percent_Rent_In_Elsies*2.49%/12 * H2037)/K2037,0)+IF($B2038="D",N2038,0)+IF(B2038="D",AK2037)+IF(B2038="C",F2037*90%)-(Y2038-Y2037)-IF($B2038="A",Q2037/K2037) + IF($B2038="A",Q2037/K2037)</f>
        <v>-38313009.811994798</v>
      </c>
      <c r="N2038" s="23">
        <f t="shared" si="1473"/>
        <v>0</v>
      </c>
      <c r="O2038" s="22">
        <f t="shared" si="1474"/>
        <v>0</v>
      </c>
      <c r="P2038" s="22">
        <f t="shared" si="1505"/>
        <v>0</v>
      </c>
      <c r="Q2038" s="22">
        <f t="shared" si="1506"/>
        <v>0</v>
      </c>
      <c r="R2038" s="22">
        <f t="shared" si="1475"/>
        <v>290241699.89442253</v>
      </c>
      <c r="S2038" s="16">
        <f t="shared" si="1465"/>
        <v>24146564.050529111</v>
      </c>
      <c r="T2038" s="15">
        <f t="shared" si="1476"/>
        <v>0</v>
      </c>
      <c r="U2038" s="23">
        <f t="shared" si="1493"/>
        <v>1289486.3271755495</v>
      </c>
      <c r="V2038" s="23">
        <f t="shared" si="1494"/>
        <v>107278.3966040503</v>
      </c>
      <c r="W2038" s="23">
        <f t="shared" si="1507"/>
        <v>0</v>
      </c>
      <c r="X2038" s="23">
        <f t="shared" si="1495"/>
        <v>33653888.531290703</v>
      </c>
      <c r="Y2038" s="23">
        <f t="shared" si="1477"/>
        <v>13825559.361691331</v>
      </c>
      <c r="Z2038" s="3">
        <f t="shared" si="1478"/>
        <v>0</v>
      </c>
      <c r="AA2038" s="23">
        <f t="shared" si="1479"/>
        <v>59523073.469461732</v>
      </c>
      <c r="AB2038" s="26">
        <f t="shared" si="1496"/>
        <v>70086276.274228573</v>
      </c>
      <c r="AC2038" s="23">
        <f t="shared" si="1497"/>
        <v>74889487.274228647</v>
      </c>
      <c r="AD2038" s="23">
        <f t="shared" si="1503"/>
        <v>4803211</v>
      </c>
      <c r="AE2038" s="24">
        <f t="shared" si="1511"/>
        <v>70086276.274228647</v>
      </c>
      <c r="AF2038" s="3">
        <f t="shared" si="1498"/>
        <v>1E-4</v>
      </c>
      <c r="AG2038" s="2">
        <f t="shared" si="1480"/>
        <v>0</v>
      </c>
      <c r="AH2038" s="2">
        <f t="shared" si="1481"/>
        <v>135.48599741629823</v>
      </c>
      <c r="AI2038" s="23">
        <f t="shared" si="1504"/>
        <v>9569745314.141407</v>
      </c>
      <c r="AJ2038" s="23">
        <f t="shared" si="1482"/>
        <v>6219.922423797766</v>
      </c>
      <c r="AK2038" s="23">
        <f t="shared" si="1483"/>
        <v>59853.382722077688</v>
      </c>
      <c r="AL2038" s="23">
        <f t="shared" si="1508"/>
        <v>0</v>
      </c>
      <c r="AM2038" s="23">
        <f t="shared" si="1509"/>
        <v>0</v>
      </c>
      <c r="AN2038" s="16">
        <f t="shared" si="1499"/>
        <v>0</v>
      </c>
      <c r="AO2038" s="23">
        <f t="shared" si="1500"/>
        <v>0</v>
      </c>
      <c r="AP2038" s="22">
        <f t="shared" si="1501"/>
        <v>0</v>
      </c>
      <c r="AQ2038" s="30">
        <f t="shared" si="1484"/>
        <v>10155458741.047636</v>
      </c>
      <c r="AR2038" s="28">
        <f t="shared" si="1485"/>
        <v>4920750469.8465815</v>
      </c>
      <c r="AS2038" s="25">
        <f t="shared" si="1486"/>
        <v>200337590.02425668</v>
      </c>
      <c r="AT2038" s="32">
        <f t="shared" si="1487"/>
        <v>0</v>
      </c>
      <c r="AU2038" s="23">
        <f t="shared" si="1488"/>
        <v>0</v>
      </c>
      <c r="AV2038" s="22">
        <f t="shared" si="1489"/>
        <v>1437223674.35131</v>
      </c>
      <c r="AW2038" s="31">
        <f t="shared" si="1502"/>
        <v>6872699998.1671</v>
      </c>
    </row>
    <row r="2039" spans="1:53" x14ac:dyDescent="0.25">
      <c r="A2039" s="21">
        <f t="shared" si="1510"/>
        <v>645</v>
      </c>
      <c r="B2039" s="21" t="s">
        <v>9</v>
      </c>
      <c r="C2039" s="27">
        <f t="shared" si="1467"/>
        <v>0</v>
      </c>
      <c r="D2039" s="27">
        <f t="shared" si="1490"/>
        <v>0</v>
      </c>
      <c r="E2039" s="27" t="b">
        <f t="shared" si="1466"/>
        <v>1</v>
      </c>
      <c r="F2039" s="29">
        <f t="shared" si="1468"/>
        <v>0</v>
      </c>
      <c r="G2039" s="27">
        <f t="shared" si="1491"/>
        <v>0</v>
      </c>
      <c r="H2039" s="22">
        <f t="shared" si="1469"/>
        <v>23739272615.520267</v>
      </c>
      <c r="I2039" s="23">
        <f t="shared" si="1470"/>
        <v>132580106.5049091</v>
      </c>
      <c r="J2039" s="23">
        <f t="shared" si="1471"/>
        <v>1086</v>
      </c>
      <c r="K2039" s="19">
        <f t="shared" si="1492"/>
        <v>225.0831931027827</v>
      </c>
      <c r="L2039" s="16">
        <f t="shared" si="1472"/>
        <v>163.7467801610272</v>
      </c>
      <c r="M2039" s="23">
        <f>M2038-IF($B2039="B",(Percent_Rent_In_Elsies*2.49%/12 * H2038)/K2038,0)+IF($B2039="D",N2039,0)+IF(B2039="D",AK2038)+IF(B2039="C",F2038*90%)-(Y2039-Y2038)-IF($B2039="A",Q2038/K2038) + IF($B2039="A",Q2038/K2038)</f>
        <v>-38253156.429272719</v>
      </c>
      <c r="N2039" s="23">
        <f t="shared" si="1473"/>
        <v>0</v>
      </c>
      <c r="O2039" s="22">
        <f t="shared" si="1474"/>
        <v>16870411.316389162</v>
      </c>
      <c r="P2039" s="22">
        <f t="shared" si="1505"/>
        <v>0</v>
      </c>
      <c r="Q2039" s="22">
        <f t="shared" si="1506"/>
        <v>0</v>
      </c>
      <c r="R2039" s="22">
        <f t="shared" si="1475"/>
        <v>290241699.89442253</v>
      </c>
      <c r="S2039" s="16">
        <f t="shared" si="1465"/>
        <v>0</v>
      </c>
      <c r="T2039" s="15">
        <f t="shared" si="1476"/>
        <v>7276152.7341399491</v>
      </c>
      <c r="U2039" s="23">
        <f t="shared" si="1493"/>
        <v>1289486.3271755495</v>
      </c>
      <c r="V2039" s="23">
        <f t="shared" si="1494"/>
        <v>0</v>
      </c>
      <c r="W2039" s="23">
        <f t="shared" si="1507"/>
        <v>107278.3966040503</v>
      </c>
      <c r="X2039" s="23">
        <f t="shared" si="1495"/>
        <v>33653888.531290703</v>
      </c>
      <c r="Y2039" s="23">
        <f t="shared" si="1477"/>
        <v>13825559.361691331</v>
      </c>
      <c r="Z2039" s="3">
        <f t="shared" si="1478"/>
        <v>0</v>
      </c>
      <c r="AA2039" s="23">
        <f t="shared" si="1479"/>
        <v>59463220.086739652</v>
      </c>
      <c r="AB2039" s="26">
        <f t="shared" si="1496"/>
        <v>70086276.274228573</v>
      </c>
      <c r="AC2039" s="23">
        <f t="shared" si="1497"/>
        <v>74889487.274228647</v>
      </c>
      <c r="AD2039" s="23">
        <f t="shared" si="1503"/>
        <v>4803211</v>
      </c>
      <c r="AE2039" s="24">
        <f t="shared" si="1511"/>
        <v>70086276.274228647</v>
      </c>
      <c r="AF2039" s="3">
        <f t="shared" si="1498"/>
        <v>0</v>
      </c>
      <c r="AG2039" s="2">
        <f t="shared" si="1480"/>
        <v>0</v>
      </c>
      <c r="AH2039" s="2">
        <f t="shared" si="1481"/>
        <v>135.48599741629823</v>
      </c>
      <c r="AI2039" s="23">
        <f t="shared" si="1504"/>
        <v>9560122463.7834854</v>
      </c>
      <c r="AJ2039" s="23">
        <f t="shared" si="1482"/>
        <v>6219.922423797766</v>
      </c>
      <c r="AK2039" s="23">
        <f t="shared" si="1483"/>
        <v>0</v>
      </c>
      <c r="AL2039" s="23">
        <f t="shared" si="1508"/>
        <v>0</v>
      </c>
      <c r="AM2039" s="23">
        <f t="shared" si="1509"/>
        <v>0</v>
      </c>
      <c r="AN2039" s="16">
        <f t="shared" si="1499"/>
        <v>0</v>
      </c>
      <c r="AO2039" s="23">
        <f t="shared" si="1500"/>
        <v>0</v>
      </c>
      <c r="AP2039" s="22">
        <f t="shared" si="1501"/>
        <v>0</v>
      </c>
      <c r="AQ2039" s="30">
        <f t="shared" si="1484"/>
        <v>10155458741.047636</v>
      </c>
      <c r="AR2039" s="28">
        <f t="shared" si="1485"/>
        <v>4920750469.8465815</v>
      </c>
      <c r="AS2039" s="25">
        <f t="shared" si="1486"/>
        <v>200337590.02425668</v>
      </c>
      <c r="AT2039" s="32">
        <f t="shared" si="1487"/>
        <v>0</v>
      </c>
      <c r="AU2039" s="23">
        <f t="shared" si="1488"/>
        <v>0</v>
      </c>
      <c r="AV2039" s="22">
        <f t="shared" si="1489"/>
        <v>1437223674.35131</v>
      </c>
      <c r="AW2039" s="31">
        <f t="shared" si="1502"/>
        <v>6872699998.1671</v>
      </c>
      <c r="AX2039" s="21"/>
      <c r="AY2039" s="21"/>
      <c r="AZ2039" s="21"/>
      <c r="BA2039" s="21"/>
    </row>
    <row r="2040" spans="1:53" x14ac:dyDescent="0.25">
      <c r="A2040" s="21">
        <f t="shared" si="1510"/>
        <v>645</v>
      </c>
      <c r="B2040" s="21" t="s">
        <v>28</v>
      </c>
      <c r="C2040" s="27">
        <f t="shared" si="1467"/>
        <v>0</v>
      </c>
      <c r="D2040" s="27">
        <f t="shared" si="1490"/>
        <v>0</v>
      </c>
      <c r="E2040" s="27" t="b">
        <f t="shared" si="1466"/>
        <v>1</v>
      </c>
      <c r="F2040" s="29">
        <f t="shared" si="1468"/>
        <v>0</v>
      </c>
      <c r="G2040" s="27">
        <f t="shared" si="1491"/>
        <v>0</v>
      </c>
      <c r="H2040" s="22">
        <f t="shared" si="1469"/>
        <v>23739272615.520267</v>
      </c>
      <c r="I2040" s="23">
        <f t="shared" si="1470"/>
        <v>132580106.5049091</v>
      </c>
      <c r="J2040" s="23">
        <f t="shared" si="1471"/>
        <v>1086</v>
      </c>
      <c r="K2040" s="19">
        <f t="shared" si="1492"/>
        <v>225.0831931027827</v>
      </c>
      <c r="L2040" s="16">
        <f t="shared" si="1472"/>
        <v>163.7467801610272</v>
      </c>
      <c r="M2040" s="23">
        <f>M2039-IF($B2040="B",(Percent_Rent_In_Elsies*2.49%/12 * H2039)/K2039,0)+IF($B2040="D",N2040,0)+IF(B2040="D",AK2039)+IF(B2040="C",F2039*90%)-(Y2040-Y2039)-IF($B2040="A",Q2039/K2039) + IF($B2040="A",Q2039/K2039)</f>
        <v>-38253156.429272719</v>
      </c>
      <c r="N2040" s="23">
        <f t="shared" si="1473"/>
        <v>0</v>
      </c>
      <c r="O2040" s="22">
        <f t="shared" si="1474"/>
        <v>0</v>
      </c>
      <c r="P2040" s="22">
        <f t="shared" si="1505"/>
        <v>16870411.316389162</v>
      </c>
      <c r="Q2040" s="22">
        <f t="shared" si="1506"/>
        <v>0</v>
      </c>
      <c r="R2040" s="22">
        <f t="shared" si="1475"/>
        <v>290241699.89442253</v>
      </c>
      <c r="S2040" s="16">
        <f t="shared" si="1465"/>
        <v>0</v>
      </c>
      <c r="T2040" s="15">
        <f t="shared" si="1476"/>
        <v>0</v>
      </c>
      <c r="U2040" s="23">
        <f t="shared" si="1493"/>
        <v>1289486.3271755495</v>
      </c>
      <c r="V2040" s="23">
        <f t="shared" si="1494"/>
        <v>0</v>
      </c>
      <c r="W2040" s="23">
        <f t="shared" si="1507"/>
        <v>0</v>
      </c>
      <c r="X2040" s="23">
        <f t="shared" si="1495"/>
        <v>33653888.531290703</v>
      </c>
      <c r="Y2040" s="23">
        <f t="shared" si="1477"/>
        <v>13825559.361691331</v>
      </c>
      <c r="Z2040" s="3">
        <f t="shared" si="1478"/>
        <v>5363.9198302025161</v>
      </c>
      <c r="AA2040" s="23">
        <f t="shared" si="1479"/>
        <v>59543678.88419269</v>
      </c>
      <c r="AB2040" s="26">
        <f t="shared" si="1496"/>
        <v>70086276.274228573</v>
      </c>
      <c r="AC2040" s="23">
        <f t="shared" si="1497"/>
        <v>74889487.274228647</v>
      </c>
      <c r="AD2040" s="23">
        <f t="shared" si="1503"/>
        <v>4803211</v>
      </c>
      <c r="AE2040" s="24">
        <f t="shared" si="1511"/>
        <v>70086276.274228647</v>
      </c>
      <c r="AF2040" s="3">
        <f t="shared" si="1498"/>
        <v>0</v>
      </c>
      <c r="AG2040" s="2">
        <f t="shared" si="1480"/>
        <v>643670379.62430191</v>
      </c>
      <c r="AH2040" s="2">
        <f t="shared" si="1481"/>
        <v>135.48599741629823</v>
      </c>
      <c r="AI2040" s="23">
        <f t="shared" si="1504"/>
        <v>9573058123.1005859</v>
      </c>
      <c r="AJ2040" s="23">
        <f t="shared" si="1482"/>
        <v>6219.922423797766</v>
      </c>
      <c r="AK2040" s="23">
        <f t="shared" si="1483"/>
        <v>0</v>
      </c>
      <c r="AL2040" s="23">
        <f t="shared" si="1508"/>
        <v>0</v>
      </c>
      <c r="AM2040" s="23">
        <f t="shared" si="1509"/>
        <v>0</v>
      </c>
      <c r="AN2040" s="16">
        <f t="shared" si="1499"/>
        <v>0</v>
      </c>
      <c r="AO2040" s="23">
        <f t="shared" si="1500"/>
        <v>0</v>
      </c>
      <c r="AP2040" s="22">
        <f t="shared" si="1501"/>
        <v>0</v>
      </c>
      <c r="AQ2040" s="30">
        <f t="shared" si="1484"/>
        <v>10155458741.047636</v>
      </c>
      <c r="AR2040" s="28">
        <f t="shared" si="1485"/>
        <v>4920750469.8465815</v>
      </c>
      <c r="AS2040" s="25">
        <f t="shared" si="1486"/>
        <v>200337590.02425668</v>
      </c>
      <c r="AT2040" s="32">
        <f t="shared" si="1487"/>
        <v>10727.839660405032</v>
      </c>
      <c r="AU2040" s="23">
        <f t="shared" si="1488"/>
        <v>10727.839660405032</v>
      </c>
      <c r="AV2040" s="22">
        <f t="shared" si="1489"/>
        <v>1444499827.0854499</v>
      </c>
      <c r="AW2040" s="31">
        <f t="shared" si="1502"/>
        <v>6872699998.1671</v>
      </c>
      <c r="AX2040" s="21"/>
      <c r="AY2040" s="21"/>
      <c r="AZ2040" s="21"/>
      <c r="BA2040" s="21"/>
    </row>
    <row r="2041" spans="1:53" x14ac:dyDescent="0.25">
      <c r="A2041">
        <f t="shared" si="1510"/>
        <v>646</v>
      </c>
      <c r="B2041" t="s">
        <v>6</v>
      </c>
      <c r="C2041" s="27">
        <f t="shared" si="1467"/>
        <v>0</v>
      </c>
      <c r="D2041" s="27">
        <f t="shared" si="1490"/>
        <v>0</v>
      </c>
      <c r="E2041" s="27" t="b">
        <f t="shared" si="1466"/>
        <v>1</v>
      </c>
      <c r="F2041" s="29">
        <f t="shared" si="1468"/>
        <v>0</v>
      </c>
      <c r="G2041" s="27">
        <f t="shared" si="1491"/>
        <v>0</v>
      </c>
      <c r="H2041" s="22">
        <f t="shared" si="1469"/>
        <v>23778838069.879467</v>
      </c>
      <c r="I2041" s="23">
        <f t="shared" si="1470"/>
        <v>132580106.5049091</v>
      </c>
      <c r="J2041" s="23">
        <f t="shared" si="1471"/>
        <v>1086</v>
      </c>
      <c r="K2041" s="19">
        <f t="shared" si="1492"/>
        <v>225.0831931027827</v>
      </c>
      <c r="L2041" s="16">
        <f t="shared" si="1472"/>
        <v>164.01969146129559</v>
      </c>
      <c r="M2041" s="23">
        <f>M2040-IF($B2041="B",(Percent_Rent_In_Elsies*2.49%/12 * H2040)/K2040,0)+IF($B2041="D",N2041,0)+IF(B2041="D",AK2040)+IF(B2041="C",F2040*90%)-(Y2041-Y2040)-IF($B2041="A",Q2040/K2040) + IF($B2041="A",Q2040/K2040)</f>
        <v>-38253156.429272719</v>
      </c>
      <c r="N2041" s="23">
        <f t="shared" si="1473"/>
        <v>0</v>
      </c>
      <c r="O2041" s="22">
        <f t="shared" si="1474"/>
        <v>0</v>
      </c>
      <c r="P2041" s="22">
        <f t="shared" si="1505"/>
        <v>0</v>
      </c>
      <c r="Q2041" s="22">
        <f t="shared" si="1506"/>
        <v>0</v>
      </c>
      <c r="R2041" s="22">
        <f t="shared" si="1475"/>
        <v>290241699.89442253</v>
      </c>
      <c r="S2041" s="16">
        <f t="shared" si="1465"/>
        <v>0</v>
      </c>
      <c r="T2041" s="15">
        <f t="shared" si="1476"/>
        <v>0</v>
      </c>
      <c r="U2041" s="23">
        <f t="shared" si="1493"/>
        <v>1289486.3271755495</v>
      </c>
      <c r="V2041" s="23">
        <f t="shared" si="1494"/>
        <v>0</v>
      </c>
      <c r="W2041" s="23">
        <f t="shared" si="1507"/>
        <v>0</v>
      </c>
      <c r="X2041" s="23">
        <f t="shared" si="1495"/>
        <v>33680708.130441718</v>
      </c>
      <c r="Y2041" s="23">
        <f t="shared" si="1477"/>
        <v>13825559.361691331</v>
      </c>
      <c r="Z2041" s="3">
        <f t="shared" si="1478"/>
        <v>0</v>
      </c>
      <c r="AA2041" s="23">
        <f t="shared" si="1479"/>
        <v>59543678.88419269</v>
      </c>
      <c r="AB2041" s="26">
        <f t="shared" si="1496"/>
        <v>70086276.274228573</v>
      </c>
      <c r="AC2041" s="23">
        <f t="shared" si="1497"/>
        <v>74889487.274228647</v>
      </c>
      <c r="AD2041" s="23">
        <f t="shared" si="1503"/>
        <v>4803211</v>
      </c>
      <c r="AE2041" s="24">
        <f t="shared" si="1511"/>
        <v>70086276.274228647</v>
      </c>
      <c r="AF2041" s="3">
        <f t="shared" si="1498"/>
        <v>0</v>
      </c>
      <c r="AG2041" s="2">
        <f t="shared" si="1480"/>
        <v>0</v>
      </c>
      <c r="AH2041" s="2">
        <f t="shared" si="1481"/>
        <v>135.71180741199208</v>
      </c>
      <c r="AI2041" s="23">
        <f t="shared" si="1504"/>
        <v>9573058123.1005859</v>
      </c>
      <c r="AJ2041" s="23">
        <f t="shared" si="1482"/>
        <v>6219.922423797766</v>
      </c>
      <c r="AK2041" s="23">
        <f t="shared" si="1483"/>
        <v>0</v>
      </c>
      <c r="AL2041" s="23">
        <f t="shared" si="1508"/>
        <v>0</v>
      </c>
      <c r="AM2041" s="23">
        <f t="shared" si="1509"/>
        <v>0</v>
      </c>
      <c r="AN2041" s="16">
        <f t="shared" si="1499"/>
        <v>0</v>
      </c>
      <c r="AO2041" s="23">
        <f t="shared" si="1500"/>
        <v>0</v>
      </c>
      <c r="AP2041" s="22">
        <f t="shared" si="1501"/>
        <v>0</v>
      </c>
      <c r="AQ2041" s="30">
        <f t="shared" si="1484"/>
        <v>10155458741.047636</v>
      </c>
      <c r="AR2041" s="28">
        <f t="shared" si="1485"/>
        <v>4920750469.8465815</v>
      </c>
      <c r="AS2041" s="25">
        <f t="shared" si="1486"/>
        <v>200337590.02425668</v>
      </c>
      <c r="AT2041" s="32">
        <f t="shared" si="1487"/>
        <v>0</v>
      </c>
      <c r="AU2041" s="23">
        <f t="shared" si="1488"/>
        <v>0</v>
      </c>
      <c r="AV2041" s="22">
        <f t="shared" si="1489"/>
        <v>1444499827.0854499</v>
      </c>
      <c r="AW2041" s="31">
        <f t="shared" si="1502"/>
        <v>6855829586.8507109</v>
      </c>
    </row>
    <row r="2042" spans="1:53" x14ac:dyDescent="0.25">
      <c r="A2042">
        <f t="shared" si="1510"/>
        <v>646</v>
      </c>
      <c r="B2042" t="s">
        <v>7</v>
      </c>
      <c r="C2042" s="27">
        <f t="shared" si="1467"/>
        <v>0</v>
      </c>
      <c r="D2042" s="27">
        <f t="shared" si="1490"/>
        <v>0</v>
      </c>
      <c r="E2042" s="27" t="b">
        <f t="shared" si="1466"/>
        <v>1</v>
      </c>
      <c r="F2042" s="29">
        <f t="shared" si="1468"/>
        <v>0</v>
      </c>
      <c r="G2042" s="27">
        <f t="shared" si="1491"/>
        <v>0</v>
      </c>
      <c r="H2042" s="22">
        <f t="shared" si="1469"/>
        <v>23778838069.879467</v>
      </c>
      <c r="I2042" s="23">
        <f t="shared" si="1470"/>
        <v>132580106.5049091</v>
      </c>
      <c r="J2042" s="23">
        <f t="shared" si="1471"/>
        <v>1086</v>
      </c>
      <c r="K2042" s="19">
        <f t="shared" si="1492"/>
        <v>225.0831931027827</v>
      </c>
      <c r="L2042" s="16">
        <f t="shared" si="1472"/>
        <v>164.01969146129559</v>
      </c>
      <c r="M2042" s="23">
        <f>M2041-IF($B2042="B",(Percent_Rent_In_Elsies*2.49%/12 * H2041)/K2041,0)+IF($B2042="D",N2042,0)+IF(B2042="D",AK2041)+IF(B2042="C",F2041*90%)-(Y2042-Y2041)-IF($B2042="A",Q2041/K2041) + IF($B2042="A",Q2041/K2041)</f>
        <v>-38362762.76707793</v>
      </c>
      <c r="N2042" s="23">
        <f t="shared" si="1473"/>
        <v>0</v>
      </c>
      <c r="O2042" s="22">
        <f t="shared" si="1474"/>
        <v>0</v>
      </c>
      <c r="P2042" s="22">
        <f t="shared" si="1505"/>
        <v>0</v>
      </c>
      <c r="Q2042" s="22">
        <f t="shared" si="1506"/>
        <v>0</v>
      </c>
      <c r="R2042" s="22">
        <f t="shared" si="1475"/>
        <v>266054891.56988731</v>
      </c>
      <c r="S2042" s="16">
        <f t="shared" si="1465"/>
        <v>24186808.32453521</v>
      </c>
      <c r="T2042" s="15">
        <f t="shared" si="1476"/>
        <v>0</v>
      </c>
      <c r="U2042" s="23">
        <f t="shared" si="1493"/>
        <v>1182029.1332442537</v>
      </c>
      <c r="V2042" s="23">
        <f t="shared" si="1494"/>
        <v>107457.19393129578</v>
      </c>
      <c r="W2042" s="23">
        <f t="shared" si="1507"/>
        <v>0</v>
      </c>
      <c r="X2042" s="23">
        <f t="shared" si="1495"/>
        <v>33680708.130441718</v>
      </c>
      <c r="Y2042" s="23">
        <f t="shared" si="1477"/>
        <v>13825559.361691331</v>
      </c>
      <c r="Z2042" s="3">
        <f t="shared" si="1478"/>
        <v>0</v>
      </c>
      <c r="AA2042" s="23">
        <f t="shared" si="1479"/>
        <v>59543678.88419269</v>
      </c>
      <c r="AB2042" s="26">
        <f t="shared" si="1496"/>
        <v>70086276.274228573</v>
      </c>
      <c r="AC2042" s="23">
        <f t="shared" si="1497"/>
        <v>74889487.274228647</v>
      </c>
      <c r="AD2042" s="23">
        <f t="shared" si="1503"/>
        <v>4803211</v>
      </c>
      <c r="AE2042" s="24">
        <f t="shared" si="1511"/>
        <v>70086276.274228647</v>
      </c>
      <c r="AF2042" s="3">
        <f t="shared" si="1498"/>
        <v>0</v>
      </c>
      <c r="AG2042" s="2">
        <f t="shared" si="1480"/>
        <v>0</v>
      </c>
      <c r="AH2042" s="2">
        <f t="shared" si="1481"/>
        <v>135.71180741199208</v>
      </c>
      <c r="AI2042" s="23">
        <f t="shared" si="1504"/>
        <v>9573058123.1005859</v>
      </c>
      <c r="AJ2042" s="23">
        <f t="shared" si="1482"/>
        <v>6219.922423797766</v>
      </c>
      <c r="AK2042" s="23">
        <f t="shared" si="1483"/>
        <v>0</v>
      </c>
      <c r="AL2042" s="23">
        <f t="shared" si="1508"/>
        <v>3312808.9591789246</v>
      </c>
      <c r="AM2042" s="23">
        <f t="shared" si="1509"/>
        <v>3090812209.6432695</v>
      </c>
      <c r="AN2042" s="16">
        <f t="shared" si="1499"/>
        <v>0</v>
      </c>
      <c r="AO2042" s="23">
        <f t="shared" si="1500"/>
        <v>109606.33780521459</v>
      </c>
      <c r="AP2042" s="22">
        <f t="shared" si="1501"/>
        <v>24670544.497499947</v>
      </c>
      <c r="AQ2042" s="30">
        <f t="shared" si="1484"/>
        <v>10204590130.414406</v>
      </c>
      <c r="AR2042" s="28">
        <f t="shared" si="1485"/>
        <v>4945211314.7158527</v>
      </c>
      <c r="AS2042" s="25">
        <f t="shared" si="1486"/>
        <v>200337590.02425668</v>
      </c>
      <c r="AT2042" s="32">
        <f t="shared" si="1487"/>
        <v>0</v>
      </c>
      <c r="AU2042" s="23">
        <f t="shared" si="1488"/>
        <v>0</v>
      </c>
      <c r="AV2042" s="22">
        <f t="shared" si="1489"/>
        <v>1444499827.0854499</v>
      </c>
      <c r="AW2042" s="31">
        <f t="shared" si="1502"/>
        <v>6904960976.2174826</v>
      </c>
    </row>
    <row r="2043" spans="1:53" s="21" customFormat="1" x14ac:dyDescent="0.25">
      <c r="A2043">
        <f t="shared" si="1510"/>
        <v>646</v>
      </c>
      <c r="B2043" t="s">
        <v>8</v>
      </c>
      <c r="C2043" s="27">
        <f t="shared" si="1467"/>
        <v>0</v>
      </c>
      <c r="D2043" s="27">
        <f t="shared" si="1490"/>
        <v>0</v>
      </c>
      <c r="E2043" s="27" t="b">
        <f t="shared" si="1466"/>
        <v>1</v>
      </c>
      <c r="F2043" s="29">
        <f t="shared" si="1468"/>
        <v>0</v>
      </c>
      <c r="G2043" s="27">
        <f t="shared" si="1491"/>
        <v>0</v>
      </c>
      <c r="H2043" s="22">
        <f t="shared" si="1469"/>
        <v>23778838069.879467</v>
      </c>
      <c r="I2043" s="23">
        <f t="shared" si="1470"/>
        <v>132580106.5049091</v>
      </c>
      <c r="J2043" s="23">
        <f t="shared" si="1471"/>
        <v>1086</v>
      </c>
      <c r="K2043" s="19">
        <f t="shared" si="1492"/>
        <v>225.0831931027827</v>
      </c>
      <c r="L2043" s="16">
        <f t="shared" si="1472"/>
        <v>164.01969146129559</v>
      </c>
      <c r="M2043" s="23">
        <f>M2042-IF($B2043="B",(Percent_Rent_In_Elsies*2.49%/12 * H2042)/K2042,0)+IF($B2043="D",N2043,0)+IF(B2043="D",AK2042)+IF(B2043="C",F2042*90%)-(Y2043-Y2042)-IF($B2043="A",Q2042/K2042) + IF($B2043="A",Q2042/K2042)</f>
        <v>-38362762.76707793</v>
      </c>
      <c r="N2043" s="23">
        <f t="shared" si="1473"/>
        <v>0</v>
      </c>
      <c r="O2043" s="22">
        <f t="shared" si="1474"/>
        <v>0</v>
      </c>
      <c r="P2043" s="22">
        <f t="shared" si="1505"/>
        <v>0</v>
      </c>
      <c r="Q2043" s="22">
        <f t="shared" si="1506"/>
        <v>0</v>
      </c>
      <c r="R2043" s="22">
        <f t="shared" si="1475"/>
        <v>290725436.06738728</v>
      </c>
      <c r="S2043" s="16">
        <f t="shared" ref="S2043:S2106" si="1512">IF($B2043="D",0,S2042+IF($B2043="B",R2042/12,0))</f>
        <v>24186808.32453521</v>
      </c>
      <c r="T2043" s="15">
        <f t="shared" si="1476"/>
        <v>0</v>
      </c>
      <c r="U2043" s="23">
        <f t="shared" si="1493"/>
        <v>1291635.4710494683</v>
      </c>
      <c r="V2043" s="23">
        <f t="shared" si="1494"/>
        <v>107457.19393129578</v>
      </c>
      <c r="W2043" s="23">
        <f t="shared" si="1507"/>
        <v>0</v>
      </c>
      <c r="X2043" s="23">
        <f t="shared" si="1495"/>
        <v>33680708.130441718</v>
      </c>
      <c r="Y2043" s="23">
        <f t="shared" si="1477"/>
        <v>13825559.361691331</v>
      </c>
      <c r="Z2043" s="3">
        <f t="shared" si="1478"/>
        <v>0</v>
      </c>
      <c r="AA2043" s="23">
        <f t="shared" si="1479"/>
        <v>59543678.88419269</v>
      </c>
      <c r="AB2043" s="26">
        <f t="shared" si="1496"/>
        <v>70086276.274228573</v>
      </c>
      <c r="AC2043" s="23">
        <f t="shared" si="1497"/>
        <v>74889487.274228647</v>
      </c>
      <c r="AD2043" s="23">
        <f t="shared" si="1503"/>
        <v>4803211</v>
      </c>
      <c r="AE2043" s="24">
        <f t="shared" si="1511"/>
        <v>70086276.274228647</v>
      </c>
      <c r="AF2043" s="3">
        <f t="shared" si="1498"/>
        <v>1E-4</v>
      </c>
      <c r="AG2043" s="2">
        <f t="shared" si="1480"/>
        <v>0</v>
      </c>
      <c r="AH2043" s="2">
        <f t="shared" si="1481"/>
        <v>135.71180741199208</v>
      </c>
      <c r="AI2043" s="23">
        <f t="shared" si="1504"/>
        <v>9573058123.1005859</v>
      </c>
      <c r="AJ2043" s="23">
        <f t="shared" si="1482"/>
        <v>6219.922423797766</v>
      </c>
      <c r="AK2043" s="23">
        <f t="shared" si="1483"/>
        <v>59855.362610788965</v>
      </c>
      <c r="AL2043" s="23">
        <f t="shared" si="1508"/>
        <v>0</v>
      </c>
      <c r="AM2043" s="23">
        <f t="shared" si="1509"/>
        <v>0</v>
      </c>
      <c r="AN2043" s="16">
        <f t="shared" si="1499"/>
        <v>0</v>
      </c>
      <c r="AO2043" s="23">
        <f t="shared" si="1500"/>
        <v>0</v>
      </c>
      <c r="AP2043" s="22">
        <f t="shared" si="1501"/>
        <v>0</v>
      </c>
      <c r="AQ2043" s="30">
        <f t="shared" si="1484"/>
        <v>10204590130.414406</v>
      </c>
      <c r="AR2043" s="28">
        <f t="shared" si="1485"/>
        <v>4945211314.7158527</v>
      </c>
      <c r="AS2043" s="25">
        <f t="shared" si="1486"/>
        <v>200337590.02425668</v>
      </c>
      <c r="AT2043" s="32">
        <f t="shared" si="1487"/>
        <v>0</v>
      </c>
      <c r="AU2043" s="23">
        <f t="shared" si="1488"/>
        <v>0</v>
      </c>
      <c r="AV2043" s="22">
        <f t="shared" si="1489"/>
        <v>1444499827.0854499</v>
      </c>
      <c r="AW2043" s="31">
        <f t="shared" si="1502"/>
        <v>6904960976.2174816</v>
      </c>
      <c r="AX2043"/>
      <c r="AY2043"/>
      <c r="AZ2043"/>
      <c r="BA2043"/>
    </row>
    <row r="2044" spans="1:53" s="21" customFormat="1" x14ac:dyDescent="0.25">
      <c r="A2044" s="21">
        <f t="shared" si="1510"/>
        <v>646</v>
      </c>
      <c r="B2044" s="21" t="s">
        <v>9</v>
      </c>
      <c r="C2044" s="27">
        <f t="shared" si="1467"/>
        <v>0</v>
      </c>
      <c r="D2044" s="27">
        <f t="shared" si="1490"/>
        <v>0</v>
      </c>
      <c r="E2044" s="27" t="b">
        <f t="shared" si="1466"/>
        <v>1</v>
      </c>
      <c r="F2044" s="29">
        <f t="shared" si="1468"/>
        <v>0</v>
      </c>
      <c r="G2044" s="27">
        <f t="shared" si="1491"/>
        <v>0</v>
      </c>
      <c r="H2044" s="22">
        <f t="shared" si="1469"/>
        <v>23778838069.879467</v>
      </c>
      <c r="I2044" s="23">
        <f t="shared" si="1470"/>
        <v>132580106.5049091</v>
      </c>
      <c r="J2044" s="23">
        <f t="shared" si="1471"/>
        <v>1086</v>
      </c>
      <c r="K2044" s="19">
        <f t="shared" si="1492"/>
        <v>225.0831931027827</v>
      </c>
      <c r="L2044" s="16">
        <f t="shared" si="1472"/>
        <v>164.01969146129559</v>
      </c>
      <c r="M2044" s="23">
        <f>M2043-IF($B2044="B",(Percent_Rent_In_Elsies*2.49%/12 * H2043)/K2043,0)+IF($B2044="D",N2044,0)+IF(B2044="D",AK2043)+IF(B2044="C",F2043*90%)-(Y2044-Y2043)-IF($B2044="A",Q2043/K2043) + IF($B2044="A",Q2043/K2043)</f>
        <v>-38302907.404467143</v>
      </c>
      <c r="N2044" s="23">
        <f t="shared" si="1473"/>
        <v>0</v>
      </c>
      <c r="O2044" s="22">
        <f t="shared" si="1474"/>
        <v>16898528.668995257</v>
      </c>
      <c r="P2044" s="22">
        <f t="shared" si="1505"/>
        <v>0</v>
      </c>
      <c r="Q2044" s="22">
        <f t="shared" si="1506"/>
        <v>0</v>
      </c>
      <c r="R2044" s="22">
        <f t="shared" si="1475"/>
        <v>290725436.06738728</v>
      </c>
      <c r="S2044" s="16">
        <f t="shared" si="1512"/>
        <v>0</v>
      </c>
      <c r="T2044" s="15">
        <f t="shared" si="1476"/>
        <v>7288279.6555399522</v>
      </c>
      <c r="U2044" s="23">
        <f t="shared" si="1493"/>
        <v>1291635.4710494683</v>
      </c>
      <c r="V2044" s="23">
        <f t="shared" si="1494"/>
        <v>0</v>
      </c>
      <c r="W2044" s="23">
        <f t="shared" si="1507"/>
        <v>107457.19393129578</v>
      </c>
      <c r="X2044" s="23">
        <f t="shared" si="1495"/>
        <v>33680708.130441718</v>
      </c>
      <c r="Y2044" s="23">
        <f t="shared" si="1477"/>
        <v>13825559.361691331</v>
      </c>
      <c r="Z2044" s="3">
        <f t="shared" si="1478"/>
        <v>0</v>
      </c>
      <c r="AA2044" s="23">
        <f t="shared" si="1479"/>
        <v>59483823.521581903</v>
      </c>
      <c r="AB2044" s="26">
        <f t="shared" si="1496"/>
        <v>70086276.274228573</v>
      </c>
      <c r="AC2044" s="23">
        <f t="shared" si="1497"/>
        <v>74889487.274228647</v>
      </c>
      <c r="AD2044" s="23">
        <f t="shared" si="1503"/>
        <v>4803211</v>
      </c>
      <c r="AE2044" s="24">
        <f t="shared" si="1511"/>
        <v>70086276.274228647</v>
      </c>
      <c r="AF2044" s="3">
        <f t="shared" si="1498"/>
        <v>0</v>
      </c>
      <c r="AG2044" s="2">
        <f t="shared" si="1480"/>
        <v>0</v>
      </c>
      <c r="AH2044" s="2">
        <f t="shared" si="1481"/>
        <v>135.71180741199208</v>
      </c>
      <c r="AI2044" s="23">
        <f t="shared" si="1504"/>
        <v>9563434954.4286137</v>
      </c>
      <c r="AJ2044" s="23">
        <f t="shared" si="1482"/>
        <v>6219.922423797766</v>
      </c>
      <c r="AK2044" s="23">
        <f t="shared" si="1483"/>
        <v>0</v>
      </c>
      <c r="AL2044" s="23">
        <f t="shared" si="1508"/>
        <v>0</v>
      </c>
      <c r="AM2044" s="23">
        <f t="shared" si="1509"/>
        <v>0</v>
      </c>
      <c r="AN2044" s="16">
        <f t="shared" si="1499"/>
        <v>0</v>
      </c>
      <c r="AO2044" s="23">
        <f t="shared" si="1500"/>
        <v>0</v>
      </c>
      <c r="AP2044" s="22">
        <f t="shared" si="1501"/>
        <v>0</v>
      </c>
      <c r="AQ2044" s="30">
        <f t="shared" si="1484"/>
        <v>10204590130.414406</v>
      </c>
      <c r="AR2044" s="28">
        <f t="shared" si="1485"/>
        <v>4945211314.7158527</v>
      </c>
      <c r="AS2044" s="25">
        <f t="shared" si="1486"/>
        <v>200337590.02425668</v>
      </c>
      <c r="AT2044" s="32">
        <f t="shared" si="1487"/>
        <v>0</v>
      </c>
      <c r="AU2044" s="23">
        <f t="shared" si="1488"/>
        <v>0</v>
      </c>
      <c r="AV2044" s="22">
        <f t="shared" si="1489"/>
        <v>1444499827.0854499</v>
      </c>
      <c r="AW2044" s="31">
        <f t="shared" si="1502"/>
        <v>6904960976.2174816</v>
      </c>
    </row>
    <row r="2045" spans="1:53" x14ac:dyDescent="0.25">
      <c r="A2045" s="21">
        <f t="shared" si="1510"/>
        <v>646</v>
      </c>
      <c r="B2045" s="21" t="s">
        <v>28</v>
      </c>
      <c r="C2045" s="27">
        <f t="shared" si="1467"/>
        <v>0</v>
      </c>
      <c r="D2045" s="27">
        <f t="shared" si="1490"/>
        <v>0</v>
      </c>
      <c r="E2045" s="27" t="b">
        <f t="shared" si="1466"/>
        <v>1</v>
      </c>
      <c r="F2045" s="29">
        <f t="shared" si="1468"/>
        <v>0</v>
      </c>
      <c r="G2045" s="27">
        <f t="shared" si="1491"/>
        <v>0</v>
      </c>
      <c r="H2045" s="22">
        <f t="shared" si="1469"/>
        <v>23778838069.879467</v>
      </c>
      <c r="I2045" s="23">
        <f t="shared" si="1470"/>
        <v>132580106.5049091</v>
      </c>
      <c r="J2045" s="23">
        <f t="shared" si="1471"/>
        <v>1086</v>
      </c>
      <c r="K2045" s="19">
        <f t="shared" si="1492"/>
        <v>225.0831931027827</v>
      </c>
      <c r="L2045" s="16">
        <f t="shared" si="1472"/>
        <v>164.01969146129559</v>
      </c>
      <c r="M2045" s="23">
        <f>M2044-IF($B2045="B",(Percent_Rent_In_Elsies*2.49%/12 * H2044)/K2044,0)+IF($B2045="D",N2045,0)+IF(B2045="D",AK2044)+IF(B2045="C",F2044*90%)-(Y2045-Y2044)-IF($B2045="A",Q2044/K2044) + IF($B2045="A",Q2044/K2044)</f>
        <v>-38302907.404467143</v>
      </c>
      <c r="N2045" s="23">
        <f t="shared" si="1473"/>
        <v>0</v>
      </c>
      <c r="O2045" s="22">
        <f t="shared" si="1474"/>
        <v>0</v>
      </c>
      <c r="P2045" s="22">
        <f t="shared" si="1505"/>
        <v>16898528.668995257</v>
      </c>
      <c r="Q2045" s="22">
        <f t="shared" si="1506"/>
        <v>0</v>
      </c>
      <c r="R2045" s="22">
        <f t="shared" si="1475"/>
        <v>290725436.06738728</v>
      </c>
      <c r="S2045" s="16">
        <f t="shared" si="1512"/>
        <v>0</v>
      </c>
      <c r="T2045" s="15">
        <f t="shared" si="1476"/>
        <v>0</v>
      </c>
      <c r="U2045" s="23">
        <f t="shared" si="1493"/>
        <v>1291635.4710494683</v>
      </c>
      <c r="V2045" s="23">
        <f t="shared" si="1494"/>
        <v>0</v>
      </c>
      <c r="W2045" s="23">
        <f t="shared" si="1507"/>
        <v>0</v>
      </c>
      <c r="X2045" s="23">
        <f t="shared" si="1495"/>
        <v>33680708.130441718</v>
      </c>
      <c r="Y2045" s="23">
        <f t="shared" si="1477"/>
        <v>13825559.361691331</v>
      </c>
      <c r="Z2045" s="3">
        <f t="shared" si="1478"/>
        <v>5372.8596965647903</v>
      </c>
      <c r="AA2045" s="23">
        <f t="shared" si="1479"/>
        <v>59564416.417030372</v>
      </c>
      <c r="AB2045" s="26">
        <f t="shared" si="1496"/>
        <v>70086276.274228573</v>
      </c>
      <c r="AC2045" s="23">
        <f t="shared" si="1497"/>
        <v>74889487.274228647</v>
      </c>
      <c r="AD2045" s="23">
        <f t="shared" si="1503"/>
        <v>4803211</v>
      </c>
      <c r="AE2045" s="24">
        <f t="shared" si="1511"/>
        <v>70086276.274228647</v>
      </c>
      <c r="AF2045" s="3">
        <f t="shared" si="1498"/>
        <v>0</v>
      </c>
      <c r="AG2045" s="2">
        <f t="shared" si="1480"/>
        <v>644743163.58777475</v>
      </c>
      <c r="AH2045" s="2">
        <f t="shared" si="1481"/>
        <v>135.71180741199208</v>
      </c>
      <c r="AI2045" s="23">
        <f t="shared" si="1504"/>
        <v>9576392173.1778564</v>
      </c>
      <c r="AJ2045" s="23">
        <f t="shared" si="1482"/>
        <v>6219.922423797766</v>
      </c>
      <c r="AK2045" s="23">
        <f t="shared" si="1483"/>
        <v>0</v>
      </c>
      <c r="AL2045" s="23">
        <f t="shared" si="1508"/>
        <v>0</v>
      </c>
      <c r="AM2045" s="23">
        <f t="shared" si="1509"/>
        <v>0</v>
      </c>
      <c r="AN2045" s="16">
        <f t="shared" si="1499"/>
        <v>0</v>
      </c>
      <c r="AO2045" s="23">
        <f t="shared" si="1500"/>
        <v>0</v>
      </c>
      <c r="AP2045" s="22">
        <f t="shared" si="1501"/>
        <v>0</v>
      </c>
      <c r="AQ2045" s="30">
        <f t="shared" si="1484"/>
        <v>10204590130.414406</v>
      </c>
      <c r="AR2045" s="28">
        <f t="shared" si="1485"/>
        <v>4945211314.7158527</v>
      </c>
      <c r="AS2045" s="25">
        <f t="shared" si="1486"/>
        <v>200337590.02425668</v>
      </c>
      <c r="AT2045" s="32">
        <f t="shared" si="1487"/>
        <v>10745.719393129581</v>
      </c>
      <c r="AU2045" s="23">
        <f t="shared" si="1488"/>
        <v>10745.719393129581</v>
      </c>
      <c r="AV2045" s="22">
        <f t="shared" si="1489"/>
        <v>1451788106.7409899</v>
      </c>
      <c r="AW2045" s="31">
        <f t="shared" si="1502"/>
        <v>6904960976.2174816</v>
      </c>
      <c r="AX2045" s="21"/>
      <c r="AY2045" s="21"/>
      <c r="AZ2045" s="21"/>
      <c r="BA2045" s="21"/>
    </row>
    <row r="2046" spans="1:53" x14ac:dyDescent="0.25">
      <c r="A2046">
        <f t="shared" si="1510"/>
        <v>647</v>
      </c>
      <c r="B2046" t="s">
        <v>6</v>
      </c>
      <c r="C2046" s="27">
        <f t="shared" si="1467"/>
        <v>0</v>
      </c>
      <c r="D2046" s="27">
        <f t="shared" si="1490"/>
        <v>0</v>
      </c>
      <c r="E2046" s="27" t="b">
        <f t="shared" si="1466"/>
        <v>1</v>
      </c>
      <c r="F2046" s="29">
        <f t="shared" si="1468"/>
        <v>0</v>
      </c>
      <c r="G2046" s="27">
        <f t="shared" si="1491"/>
        <v>0</v>
      </c>
      <c r="H2046" s="22">
        <f t="shared" si="1469"/>
        <v>23818469466.662601</v>
      </c>
      <c r="I2046" s="23">
        <f t="shared" si="1470"/>
        <v>132580106.5049091</v>
      </c>
      <c r="J2046" s="23">
        <f t="shared" si="1471"/>
        <v>1086</v>
      </c>
      <c r="K2046" s="19">
        <f t="shared" si="1492"/>
        <v>225.0831931027827</v>
      </c>
      <c r="L2046" s="16">
        <f t="shared" si="1472"/>
        <v>164.29305761373109</v>
      </c>
      <c r="M2046" s="23">
        <f>M2045-IF($B2046="B",(Percent_Rent_In_Elsies*2.49%/12 * H2045)/K2045,0)+IF($B2046="D",N2046,0)+IF(B2046="D",AK2045)+IF(B2046="C",F2045*90%)-(Y2046-Y2045)-IF($B2046="A",Q2045/K2045) + IF($B2046="A",Q2045/K2045)</f>
        <v>-38302907.404467143</v>
      </c>
      <c r="N2046" s="23">
        <f t="shared" si="1473"/>
        <v>0</v>
      </c>
      <c r="O2046" s="22">
        <f t="shared" si="1474"/>
        <v>0</v>
      </c>
      <c r="P2046" s="22">
        <f t="shared" si="1505"/>
        <v>0</v>
      </c>
      <c r="Q2046" s="22">
        <f t="shared" si="1506"/>
        <v>0</v>
      </c>
      <c r="R2046" s="22">
        <f t="shared" si="1475"/>
        <v>290725436.06738728</v>
      </c>
      <c r="S2046" s="16">
        <f t="shared" si="1512"/>
        <v>0</v>
      </c>
      <c r="T2046" s="15">
        <f t="shared" si="1476"/>
        <v>0</v>
      </c>
      <c r="U2046" s="23">
        <f t="shared" si="1493"/>
        <v>1291635.4710494683</v>
      </c>
      <c r="V2046" s="23">
        <f t="shared" si="1494"/>
        <v>0</v>
      </c>
      <c r="W2046" s="23">
        <f t="shared" si="1507"/>
        <v>0</v>
      </c>
      <c r="X2046" s="23">
        <f t="shared" si="1495"/>
        <v>33707572.428924538</v>
      </c>
      <c r="Y2046" s="23">
        <f t="shared" si="1477"/>
        <v>13825559.361691331</v>
      </c>
      <c r="Z2046" s="3">
        <f t="shared" si="1478"/>
        <v>0</v>
      </c>
      <c r="AA2046" s="23">
        <f t="shared" si="1479"/>
        <v>59564416.417030372</v>
      </c>
      <c r="AB2046" s="26">
        <f t="shared" si="1496"/>
        <v>70086276.274228573</v>
      </c>
      <c r="AC2046" s="23">
        <f t="shared" si="1497"/>
        <v>74889487.274228647</v>
      </c>
      <c r="AD2046" s="23">
        <f t="shared" si="1503"/>
        <v>4803211</v>
      </c>
      <c r="AE2046" s="24">
        <f t="shared" si="1511"/>
        <v>70086276.274228647</v>
      </c>
      <c r="AF2046" s="3">
        <f t="shared" si="1498"/>
        <v>0</v>
      </c>
      <c r="AG2046" s="2">
        <f t="shared" si="1480"/>
        <v>0</v>
      </c>
      <c r="AH2046" s="2">
        <f t="shared" si="1481"/>
        <v>135.93799375767873</v>
      </c>
      <c r="AI2046" s="23">
        <f t="shared" si="1504"/>
        <v>9576392173.1778564</v>
      </c>
      <c r="AJ2046" s="23">
        <f t="shared" si="1482"/>
        <v>6219.922423797766</v>
      </c>
      <c r="AK2046" s="23">
        <f t="shared" si="1483"/>
        <v>0</v>
      </c>
      <c r="AL2046" s="23">
        <f t="shared" si="1508"/>
        <v>0</v>
      </c>
      <c r="AM2046" s="23">
        <f t="shared" si="1509"/>
        <v>0</v>
      </c>
      <c r="AN2046" s="16">
        <f t="shared" si="1499"/>
        <v>0</v>
      </c>
      <c r="AO2046" s="23">
        <f t="shared" si="1500"/>
        <v>0</v>
      </c>
      <c r="AP2046" s="22">
        <f t="shared" si="1501"/>
        <v>0</v>
      </c>
      <c r="AQ2046" s="30">
        <f t="shared" si="1484"/>
        <v>10204590130.414406</v>
      </c>
      <c r="AR2046" s="28">
        <f t="shared" si="1485"/>
        <v>4945211314.7158527</v>
      </c>
      <c r="AS2046" s="25">
        <f t="shared" si="1486"/>
        <v>200337590.02425668</v>
      </c>
      <c r="AT2046" s="32">
        <f t="shared" si="1487"/>
        <v>0</v>
      </c>
      <c r="AU2046" s="23">
        <f t="shared" si="1488"/>
        <v>0</v>
      </c>
      <c r="AV2046" s="22">
        <f t="shared" si="1489"/>
        <v>1451788106.7409899</v>
      </c>
      <c r="AW2046" s="31">
        <f t="shared" si="1502"/>
        <v>6888062447.5484867</v>
      </c>
    </row>
    <row r="2047" spans="1:53" x14ac:dyDescent="0.25">
      <c r="A2047">
        <f t="shared" si="1510"/>
        <v>647</v>
      </c>
      <c r="B2047" t="s">
        <v>7</v>
      </c>
      <c r="C2047" s="27">
        <f t="shared" si="1467"/>
        <v>0</v>
      </c>
      <c r="D2047" s="27">
        <f t="shared" si="1490"/>
        <v>0</v>
      </c>
      <c r="E2047" s="27" t="b">
        <f t="shared" si="1466"/>
        <v>1</v>
      </c>
      <c r="F2047" s="29">
        <f t="shared" si="1468"/>
        <v>0</v>
      </c>
      <c r="G2047" s="27">
        <f t="shared" si="1491"/>
        <v>0</v>
      </c>
      <c r="H2047" s="22">
        <f t="shared" si="1469"/>
        <v>23818469466.662601</v>
      </c>
      <c r="I2047" s="23">
        <f t="shared" si="1470"/>
        <v>132580106.5049091</v>
      </c>
      <c r="J2047" s="23">
        <f t="shared" si="1471"/>
        <v>1086</v>
      </c>
      <c r="K2047" s="19">
        <f t="shared" si="1492"/>
        <v>225.0831931027827</v>
      </c>
      <c r="L2047" s="16">
        <f t="shared" si="1472"/>
        <v>164.29305761373109</v>
      </c>
      <c r="M2047" s="23">
        <f>M2046-IF($B2047="B",(Percent_Rent_In_Elsies*2.49%/12 * H2046)/K2046,0)+IF($B2047="D",N2047,0)+IF(B2047="D",AK2046)+IF(B2047="C",F2046*90%)-(Y2047-Y2046)-IF($B2047="A",Q2046/K2046) + IF($B2047="A",Q2046/K2046)</f>
        <v>-38412696.419502035</v>
      </c>
      <c r="N2047" s="23">
        <f t="shared" si="1473"/>
        <v>0</v>
      </c>
      <c r="O2047" s="22">
        <f t="shared" si="1474"/>
        <v>0</v>
      </c>
      <c r="P2047" s="22">
        <f t="shared" si="1505"/>
        <v>0</v>
      </c>
      <c r="Q2047" s="22">
        <f t="shared" si="1506"/>
        <v>0</v>
      </c>
      <c r="R2047" s="22">
        <f t="shared" si="1475"/>
        <v>266498316.395105</v>
      </c>
      <c r="S2047" s="16">
        <f t="shared" si="1512"/>
        <v>24227119.672282275</v>
      </c>
      <c r="T2047" s="15">
        <f t="shared" si="1476"/>
        <v>0</v>
      </c>
      <c r="U2047" s="23">
        <f t="shared" si="1493"/>
        <v>1183999.1817953459</v>
      </c>
      <c r="V2047" s="23">
        <f t="shared" si="1494"/>
        <v>107636.28925412236</v>
      </c>
      <c r="W2047" s="23">
        <f t="shared" si="1507"/>
        <v>0</v>
      </c>
      <c r="X2047" s="23">
        <f t="shared" si="1495"/>
        <v>33707572.428924538</v>
      </c>
      <c r="Y2047" s="23">
        <f t="shared" si="1477"/>
        <v>13825559.361691331</v>
      </c>
      <c r="Z2047" s="3">
        <f t="shared" si="1478"/>
        <v>0</v>
      </c>
      <c r="AA2047" s="23">
        <f t="shared" si="1479"/>
        <v>59564416.417030372</v>
      </c>
      <c r="AB2047" s="26">
        <f t="shared" si="1496"/>
        <v>70086276.274228558</v>
      </c>
      <c r="AC2047" s="23">
        <f t="shared" si="1497"/>
        <v>74889487.274228647</v>
      </c>
      <c r="AD2047" s="23">
        <f t="shared" si="1503"/>
        <v>4803211</v>
      </c>
      <c r="AE2047" s="24">
        <f t="shared" si="1511"/>
        <v>70086276.274228647</v>
      </c>
      <c r="AF2047" s="3">
        <f t="shared" si="1498"/>
        <v>0</v>
      </c>
      <c r="AG2047" s="2">
        <f t="shared" si="1480"/>
        <v>0</v>
      </c>
      <c r="AH2047" s="2">
        <f t="shared" si="1481"/>
        <v>135.93799375767873</v>
      </c>
      <c r="AI2047" s="23">
        <f t="shared" si="1504"/>
        <v>9576392173.1778564</v>
      </c>
      <c r="AJ2047" s="23">
        <f t="shared" si="1482"/>
        <v>6219.922423797766</v>
      </c>
      <c r="AK2047" s="23">
        <f t="shared" si="1483"/>
        <v>0</v>
      </c>
      <c r="AL2047" s="23">
        <f t="shared" si="1508"/>
        <v>3334050.0772705078</v>
      </c>
      <c r="AM2047" s="23">
        <f t="shared" si="1509"/>
        <v>3110629925.6519256</v>
      </c>
      <c r="AN2047" s="16">
        <f t="shared" si="1499"/>
        <v>0</v>
      </c>
      <c r="AO2047" s="23">
        <f t="shared" si="1500"/>
        <v>109789.01503488995</v>
      </c>
      <c r="AP2047" s="22">
        <f t="shared" si="1501"/>
        <v>24711662.071662452</v>
      </c>
      <c r="AQ2047" s="30">
        <f t="shared" si="1484"/>
        <v>10253803405.430122</v>
      </c>
      <c r="AR2047" s="28">
        <f t="shared" si="1485"/>
        <v>4969712927.6599064</v>
      </c>
      <c r="AS2047" s="25">
        <f t="shared" si="1486"/>
        <v>200337590.02425668</v>
      </c>
      <c r="AT2047" s="32">
        <f t="shared" si="1487"/>
        <v>0</v>
      </c>
      <c r="AU2047" s="23">
        <f t="shared" si="1488"/>
        <v>0</v>
      </c>
      <c r="AV2047" s="22">
        <f t="shared" si="1489"/>
        <v>1451788106.7409899</v>
      </c>
      <c r="AW2047" s="31">
        <f t="shared" si="1502"/>
        <v>6937275722.5642033</v>
      </c>
    </row>
    <row r="2048" spans="1:53" s="21" customFormat="1" x14ac:dyDescent="0.25">
      <c r="A2048">
        <f t="shared" si="1510"/>
        <v>647</v>
      </c>
      <c r="B2048" t="s">
        <v>8</v>
      </c>
      <c r="C2048" s="27">
        <f t="shared" si="1467"/>
        <v>0</v>
      </c>
      <c r="D2048" s="27">
        <f t="shared" si="1490"/>
        <v>0</v>
      </c>
      <c r="E2048" s="27" t="b">
        <f t="shared" si="1466"/>
        <v>1</v>
      </c>
      <c r="F2048" s="29">
        <f t="shared" si="1468"/>
        <v>0</v>
      </c>
      <c r="G2048" s="27">
        <f t="shared" si="1491"/>
        <v>0</v>
      </c>
      <c r="H2048" s="22">
        <f t="shared" si="1469"/>
        <v>23818469466.662601</v>
      </c>
      <c r="I2048" s="23">
        <f t="shared" si="1470"/>
        <v>132580106.5049091</v>
      </c>
      <c r="J2048" s="23">
        <f t="shared" si="1471"/>
        <v>1086</v>
      </c>
      <c r="K2048" s="19">
        <f t="shared" si="1492"/>
        <v>225.0831931027827</v>
      </c>
      <c r="L2048" s="16">
        <f t="shared" si="1472"/>
        <v>164.29305761373109</v>
      </c>
      <c r="M2048" s="23">
        <f>M2047-IF($B2048="B",(Percent_Rent_In_Elsies*2.49%/12 * H2047)/K2047,0)+IF($B2048="D",N2048,0)+IF(B2048="D",AK2047)+IF(B2048="C",F2047*90%)-(Y2048-Y2047)-IF($B2048="A",Q2047/K2047) + IF($B2048="A",Q2047/K2047)</f>
        <v>-38412696.419502035</v>
      </c>
      <c r="N2048" s="23">
        <f t="shared" si="1473"/>
        <v>0</v>
      </c>
      <c r="O2048" s="22">
        <f t="shared" si="1474"/>
        <v>0</v>
      </c>
      <c r="P2048" s="22">
        <f t="shared" si="1505"/>
        <v>0</v>
      </c>
      <c r="Q2048" s="22">
        <f t="shared" si="1506"/>
        <v>0</v>
      </c>
      <c r="R2048" s="22">
        <f t="shared" si="1475"/>
        <v>291209978.46676743</v>
      </c>
      <c r="S2048" s="16">
        <f t="shared" si="1512"/>
        <v>24227119.672282275</v>
      </c>
      <c r="T2048" s="15">
        <f t="shared" si="1476"/>
        <v>0</v>
      </c>
      <c r="U2048" s="23">
        <f t="shared" si="1493"/>
        <v>1293788.1968302359</v>
      </c>
      <c r="V2048" s="23">
        <f t="shared" si="1494"/>
        <v>107636.28925412236</v>
      </c>
      <c r="W2048" s="23">
        <f t="shared" si="1507"/>
        <v>0</v>
      </c>
      <c r="X2048" s="23">
        <f t="shared" si="1495"/>
        <v>33707572.428924538</v>
      </c>
      <c r="Y2048" s="23">
        <f t="shared" si="1477"/>
        <v>13825559.361691331</v>
      </c>
      <c r="Z2048" s="3">
        <f t="shared" si="1478"/>
        <v>0</v>
      </c>
      <c r="AA2048" s="23">
        <f t="shared" si="1479"/>
        <v>59564416.417030372</v>
      </c>
      <c r="AB2048" s="26">
        <f t="shared" si="1496"/>
        <v>70086276.274228558</v>
      </c>
      <c r="AC2048" s="23">
        <f t="shared" si="1497"/>
        <v>74889487.274228647</v>
      </c>
      <c r="AD2048" s="23">
        <f t="shared" si="1503"/>
        <v>4803211</v>
      </c>
      <c r="AE2048" s="24">
        <f t="shared" si="1511"/>
        <v>70086276.274228647</v>
      </c>
      <c r="AF2048" s="3">
        <f t="shared" si="1498"/>
        <v>1E-4</v>
      </c>
      <c r="AG2048" s="2">
        <f t="shared" si="1480"/>
        <v>0</v>
      </c>
      <c r="AH2048" s="2">
        <f t="shared" si="1481"/>
        <v>135.93799375767873</v>
      </c>
      <c r="AI2048" s="23">
        <f t="shared" si="1504"/>
        <v>9576392173.1778564</v>
      </c>
      <c r="AJ2048" s="23">
        <f t="shared" si="1482"/>
        <v>6219.922423797766</v>
      </c>
      <c r="AK2048" s="23">
        <f t="shared" si="1483"/>
        <v>59857.467429494427</v>
      </c>
      <c r="AL2048" s="23">
        <f t="shared" si="1508"/>
        <v>0</v>
      </c>
      <c r="AM2048" s="23">
        <f t="shared" si="1509"/>
        <v>0</v>
      </c>
      <c r="AN2048" s="16">
        <f t="shared" si="1499"/>
        <v>0</v>
      </c>
      <c r="AO2048" s="23">
        <f t="shared" si="1500"/>
        <v>0</v>
      </c>
      <c r="AP2048" s="22">
        <f t="shared" si="1501"/>
        <v>0</v>
      </c>
      <c r="AQ2048" s="30">
        <f t="shared" si="1484"/>
        <v>10253803405.430122</v>
      </c>
      <c r="AR2048" s="28">
        <f t="shared" si="1485"/>
        <v>4969712927.6599064</v>
      </c>
      <c r="AS2048" s="25">
        <f t="shared" si="1486"/>
        <v>200337590.02425668</v>
      </c>
      <c r="AT2048" s="32">
        <f t="shared" si="1487"/>
        <v>0</v>
      </c>
      <c r="AU2048" s="23">
        <f t="shared" si="1488"/>
        <v>0</v>
      </c>
      <c r="AV2048" s="22">
        <f t="shared" si="1489"/>
        <v>1451788106.7409899</v>
      </c>
      <c r="AW2048" s="31">
        <f t="shared" si="1502"/>
        <v>6937275722.5642023</v>
      </c>
      <c r="AX2048"/>
      <c r="AY2048"/>
      <c r="AZ2048"/>
      <c r="BA2048"/>
    </row>
    <row r="2049" spans="1:53" s="21" customFormat="1" x14ac:dyDescent="0.25">
      <c r="A2049">
        <f t="shared" si="1510"/>
        <v>647</v>
      </c>
      <c r="B2049" t="s">
        <v>9</v>
      </c>
      <c r="C2049" s="27">
        <f t="shared" si="1467"/>
        <v>0</v>
      </c>
      <c r="D2049" s="27">
        <f t="shared" si="1490"/>
        <v>0</v>
      </c>
      <c r="E2049" s="27" t="b">
        <f t="shared" si="1466"/>
        <v>1</v>
      </c>
      <c r="F2049" s="29">
        <f t="shared" si="1468"/>
        <v>0</v>
      </c>
      <c r="G2049" s="27">
        <f t="shared" si="1491"/>
        <v>0</v>
      </c>
      <c r="H2049" s="22">
        <f t="shared" si="1469"/>
        <v>23818469466.662601</v>
      </c>
      <c r="I2049" s="23">
        <f t="shared" si="1470"/>
        <v>132580106.5049091</v>
      </c>
      <c r="J2049" s="23">
        <f t="shared" si="1471"/>
        <v>1086</v>
      </c>
      <c r="K2049" s="19">
        <f t="shared" si="1492"/>
        <v>225.0831931027827</v>
      </c>
      <c r="L2049" s="16">
        <f t="shared" si="1472"/>
        <v>164.29305761373109</v>
      </c>
      <c r="M2049" s="23">
        <f>M2048-IF($B2049="B",(Percent_Rent_In_Elsies*2.49%/12 * H2048)/K2048,0)+IF($B2049="D",N2049,0)+IF(B2049="D",AK2048)+IF(B2049="C",F2048*90%)-(Y2049-Y2048)-IF($B2049="A",Q2048/K2048) + IF($B2049="A",Q2048/K2048)</f>
        <v>-38352838.952072538</v>
      </c>
      <c r="N2049" s="23">
        <f t="shared" si="1473"/>
        <v>0</v>
      </c>
      <c r="O2049" s="22">
        <f t="shared" si="1474"/>
        <v>16926692.883821357</v>
      </c>
      <c r="P2049" s="22">
        <f t="shared" si="1505"/>
        <v>0</v>
      </c>
      <c r="Q2049" s="22">
        <f t="shared" si="1506"/>
        <v>0</v>
      </c>
      <c r="R2049" s="22">
        <f t="shared" si="1475"/>
        <v>291209978.46676743</v>
      </c>
      <c r="S2049" s="16">
        <f t="shared" si="1512"/>
        <v>0</v>
      </c>
      <c r="T2049" s="15">
        <f t="shared" si="1476"/>
        <v>7300426.7884609178</v>
      </c>
      <c r="U2049" s="23">
        <f t="shared" si="1493"/>
        <v>1293788.1968302359</v>
      </c>
      <c r="V2049" s="23">
        <f t="shared" si="1494"/>
        <v>0</v>
      </c>
      <c r="W2049" s="23">
        <f t="shared" si="1507"/>
        <v>107636.28925412236</v>
      </c>
      <c r="X2049" s="23">
        <f t="shared" si="1495"/>
        <v>33707572.428924538</v>
      </c>
      <c r="Y2049" s="23">
        <f t="shared" si="1477"/>
        <v>13825559.361691331</v>
      </c>
      <c r="Z2049" s="3">
        <f t="shared" si="1478"/>
        <v>0</v>
      </c>
      <c r="AA2049" s="23">
        <f t="shared" si="1479"/>
        <v>59504558.949600875</v>
      </c>
      <c r="AB2049" s="26">
        <f t="shared" si="1496"/>
        <v>70086276.274228573</v>
      </c>
      <c r="AC2049" s="23">
        <f t="shared" si="1497"/>
        <v>74889487.274228647</v>
      </c>
      <c r="AD2049" s="23">
        <f t="shared" si="1503"/>
        <v>4803211</v>
      </c>
      <c r="AE2049" s="24">
        <f t="shared" si="1511"/>
        <v>70086276.274228647</v>
      </c>
      <c r="AF2049" s="3">
        <f t="shared" si="1498"/>
        <v>0</v>
      </c>
      <c r="AG2049" s="2">
        <f t="shared" si="1480"/>
        <v>0</v>
      </c>
      <c r="AH2049" s="2">
        <f t="shared" si="1481"/>
        <v>135.93799375767873</v>
      </c>
      <c r="AI2049" s="23">
        <f t="shared" si="1504"/>
        <v>9566768666.1063728</v>
      </c>
      <c r="AJ2049" s="23">
        <f t="shared" si="1482"/>
        <v>6219.922423797766</v>
      </c>
      <c r="AK2049" s="23">
        <f t="shared" si="1483"/>
        <v>0</v>
      </c>
      <c r="AL2049" s="23">
        <f t="shared" si="1508"/>
        <v>0</v>
      </c>
      <c r="AM2049" s="23">
        <f t="shared" si="1509"/>
        <v>0</v>
      </c>
      <c r="AN2049" s="16">
        <f t="shared" si="1499"/>
        <v>0</v>
      </c>
      <c r="AO2049" s="23">
        <f t="shared" si="1500"/>
        <v>0</v>
      </c>
      <c r="AP2049" s="22">
        <f t="shared" si="1501"/>
        <v>0</v>
      </c>
      <c r="AQ2049" s="30">
        <f t="shared" si="1484"/>
        <v>10253803405.430122</v>
      </c>
      <c r="AR2049" s="28">
        <f t="shared" si="1485"/>
        <v>4969712927.6599064</v>
      </c>
      <c r="AS2049" s="25">
        <f t="shared" si="1486"/>
        <v>200337590.02425668</v>
      </c>
      <c r="AT2049" s="32">
        <f t="shared" si="1487"/>
        <v>0</v>
      </c>
      <c r="AU2049" s="23">
        <f t="shared" si="1488"/>
        <v>0</v>
      </c>
      <c r="AV2049" s="22">
        <f t="shared" si="1489"/>
        <v>1451788106.7409899</v>
      </c>
      <c r="AW2049" s="31">
        <f t="shared" si="1502"/>
        <v>6937275722.5642023</v>
      </c>
      <c r="AX2049"/>
      <c r="AY2049"/>
      <c r="AZ2049"/>
      <c r="BA2049"/>
    </row>
    <row r="2050" spans="1:53" x14ac:dyDescent="0.25">
      <c r="A2050" s="21">
        <f t="shared" si="1510"/>
        <v>647</v>
      </c>
      <c r="B2050" s="21" t="s">
        <v>28</v>
      </c>
      <c r="C2050" s="27">
        <f t="shared" si="1467"/>
        <v>0</v>
      </c>
      <c r="D2050" s="27">
        <f t="shared" si="1490"/>
        <v>0</v>
      </c>
      <c r="E2050" s="27" t="b">
        <f t="shared" si="1466"/>
        <v>1</v>
      </c>
      <c r="F2050" s="29">
        <f t="shared" si="1468"/>
        <v>0</v>
      </c>
      <c r="G2050" s="27">
        <f t="shared" si="1491"/>
        <v>0</v>
      </c>
      <c r="H2050" s="22">
        <f t="shared" si="1469"/>
        <v>23818469466.662601</v>
      </c>
      <c r="I2050" s="23">
        <f t="shared" si="1470"/>
        <v>132580106.5049091</v>
      </c>
      <c r="J2050" s="23">
        <f t="shared" si="1471"/>
        <v>1086</v>
      </c>
      <c r="K2050" s="19">
        <f t="shared" si="1492"/>
        <v>225.0831931027827</v>
      </c>
      <c r="L2050" s="16">
        <f t="shared" si="1472"/>
        <v>164.29305761373109</v>
      </c>
      <c r="M2050" s="23">
        <f>M2049-IF($B2050="B",(Percent_Rent_In_Elsies*2.49%/12 * H2049)/K2049,0)+IF($B2050="D",N2050,0)+IF(B2050="D",AK2049)+IF(B2050="C",F2049*90%)-(Y2050-Y2049)-IF($B2050="A",Q2049/K2049) + IF($B2050="A",Q2049/K2049)</f>
        <v>-38352838.952072538</v>
      </c>
      <c r="N2050" s="23">
        <f t="shared" si="1473"/>
        <v>0</v>
      </c>
      <c r="O2050" s="22">
        <f t="shared" si="1474"/>
        <v>0</v>
      </c>
      <c r="P2050" s="22">
        <f t="shared" si="1505"/>
        <v>16926692.883821357</v>
      </c>
      <c r="Q2050" s="22">
        <f t="shared" si="1506"/>
        <v>0</v>
      </c>
      <c r="R2050" s="22">
        <f t="shared" si="1475"/>
        <v>291209978.46676743</v>
      </c>
      <c r="S2050" s="16">
        <f t="shared" si="1512"/>
        <v>0</v>
      </c>
      <c r="T2050" s="15">
        <f t="shared" si="1476"/>
        <v>0</v>
      </c>
      <c r="U2050" s="23">
        <f t="shared" si="1493"/>
        <v>1293788.1968302359</v>
      </c>
      <c r="V2050" s="23">
        <f t="shared" si="1494"/>
        <v>0</v>
      </c>
      <c r="W2050" s="23">
        <f t="shared" si="1507"/>
        <v>0</v>
      </c>
      <c r="X2050" s="23">
        <f t="shared" si="1495"/>
        <v>33707572.428924538</v>
      </c>
      <c r="Y2050" s="23">
        <f t="shared" si="1477"/>
        <v>13825559.361691331</v>
      </c>
      <c r="Z2050" s="3">
        <f t="shared" si="1478"/>
        <v>5381.8144627061183</v>
      </c>
      <c r="AA2050" s="23">
        <f t="shared" si="1479"/>
        <v>59585286.166541465</v>
      </c>
      <c r="AB2050" s="26">
        <f t="shared" si="1496"/>
        <v>70086276.274228573</v>
      </c>
      <c r="AC2050" s="23">
        <f t="shared" si="1497"/>
        <v>74889487.274228647</v>
      </c>
      <c r="AD2050" s="23">
        <f t="shared" si="1503"/>
        <v>4803211</v>
      </c>
      <c r="AE2050" s="24">
        <f t="shared" si="1511"/>
        <v>70086276.274228647</v>
      </c>
      <c r="AF2050" s="3">
        <f t="shared" si="1498"/>
        <v>0</v>
      </c>
      <c r="AG2050" s="2">
        <f t="shared" si="1480"/>
        <v>645817735.52473414</v>
      </c>
      <c r="AH2050" s="2">
        <f t="shared" si="1481"/>
        <v>135.93799375767873</v>
      </c>
      <c r="AI2050" s="23">
        <f t="shared" si="1504"/>
        <v>9579747480.2201519</v>
      </c>
      <c r="AJ2050" s="23">
        <f t="shared" si="1482"/>
        <v>6219.922423797766</v>
      </c>
      <c r="AK2050" s="23">
        <f t="shared" si="1483"/>
        <v>0</v>
      </c>
      <c r="AL2050" s="23">
        <f t="shared" si="1508"/>
        <v>0</v>
      </c>
      <c r="AM2050" s="23">
        <f t="shared" si="1509"/>
        <v>0</v>
      </c>
      <c r="AN2050" s="16">
        <f t="shared" si="1499"/>
        <v>0</v>
      </c>
      <c r="AO2050" s="23">
        <f t="shared" si="1500"/>
        <v>0</v>
      </c>
      <c r="AP2050" s="22">
        <f t="shared" si="1501"/>
        <v>0</v>
      </c>
      <c r="AQ2050" s="30">
        <f t="shared" si="1484"/>
        <v>10253803405.430122</v>
      </c>
      <c r="AR2050" s="28">
        <f t="shared" si="1485"/>
        <v>4969712927.6599064</v>
      </c>
      <c r="AS2050" s="25">
        <f t="shared" si="1486"/>
        <v>200337590.02425668</v>
      </c>
      <c r="AT2050" s="32">
        <f t="shared" si="1487"/>
        <v>10763.628925412237</v>
      </c>
      <c r="AU2050" s="23">
        <f t="shared" si="1488"/>
        <v>10763.628925412237</v>
      </c>
      <c r="AV2050" s="22">
        <f t="shared" si="1489"/>
        <v>1459088533.5294509</v>
      </c>
      <c r="AW2050" s="31">
        <f t="shared" si="1502"/>
        <v>6937275722.5642023</v>
      </c>
    </row>
    <row r="2051" spans="1:53" x14ac:dyDescent="0.25">
      <c r="A2051">
        <f t="shared" si="1510"/>
        <v>648</v>
      </c>
      <c r="B2051" t="s">
        <v>6</v>
      </c>
      <c r="C2051" s="27">
        <f t="shared" si="1467"/>
        <v>0</v>
      </c>
      <c r="D2051" s="27">
        <f t="shared" si="1490"/>
        <v>0</v>
      </c>
      <c r="E2051" s="27" t="b">
        <f t="shared" si="1466"/>
        <v>1</v>
      </c>
      <c r="F2051" s="29">
        <f t="shared" si="1468"/>
        <v>0</v>
      </c>
      <c r="G2051" s="27">
        <f t="shared" si="1491"/>
        <v>0</v>
      </c>
      <c r="H2051" s="22">
        <f t="shared" si="1469"/>
        <v>23858166915.773708</v>
      </c>
      <c r="I2051" s="23">
        <f t="shared" si="1470"/>
        <v>132580106.5049091</v>
      </c>
      <c r="J2051" s="23">
        <f t="shared" si="1471"/>
        <v>1086</v>
      </c>
      <c r="K2051" s="19">
        <f t="shared" si="1492"/>
        <v>225.0831931027827</v>
      </c>
      <c r="L2051" s="16">
        <f t="shared" si="1472"/>
        <v>164.56687937642064</v>
      </c>
      <c r="M2051" s="23">
        <f>M2050-IF($B2051="B",(Percent_Rent_In_Elsies*2.49%/12 * H2050)/K2050,0)+IF($B2051="D",N2051,0)+IF(B2051="D",AK2050)+IF(B2051="C",F2050*90%)-(Y2051-Y2050)-IF($B2051="A",Q2050/K2050) + IF($B2051="A",Q2050/K2050)</f>
        <v>-38352838.952072538</v>
      </c>
      <c r="N2051" s="23">
        <f t="shared" si="1473"/>
        <v>0</v>
      </c>
      <c r="O2051" s="22">
        <f t="shared" si="1474"/>
        <v>0</v>
      </c>
      <c r="P2051" s="22">
        <f t="shared" si="1505"/>
        <v>0</v>
      </c>
      <c r="Q2051" s="22">
        <f t="shared" si="1506"/>
        <v>0</v>
      </c>
      <c r="R2051" s="22">
        <f t="shared" si="1475"/>
        <v>291209978.46676743</v>
      </c>
      <c r="S2051" s="16">
        <f t="shared" si="1512"/>
        <v>0</v>
      </c>
      <c r="T2051" s="15">
        <f t="shared" si="1476"/>
        <v>0</v>
      </c>
      <c r="U2051" s="23">
        <f t="shared" si="1493"/>
        <v>1293788.1968302359</v>
      </c>
      <c r="V2051" s="23">
        <f t="shared" si="1494"/>
        <v>0</v>
      </c>
      <c r="W2051" s="23">
        <f t="shared" si="1507"/>
        <v>0</v>
      </c>
      <c r="X2051" s="23">
        <f t="shared" si="1495"/>
        <v>33734481.50123807</v>
      </c>
      <c r="Y2051" s="23">
        <f t="shared" si="1477"/>
        <v>13825559.361691331</v>
      </c>
      <c r="Z2051" s="3">
        <f t="shared" si="1478"/>
        <v>0</v>
      </c>
      <c r="AA2051" s="23">
        <f t="shared" si="1479"/>
        <v>59585286.166541465</v>
      </c>
      <c r="AB2051" s="26">
        <f t="shared" si="1496"/>
        <v>70086276.274228573</v>
      </c>
      <c r="AC2051" s="23">
        <f t="shared" si="1497"/>
        <v>74889487.274228647</v>
      </c>
      <c r="AD2051" s="23">
        <f t="shared" si="1503"/>
        <v>4803211</v>
      </c>
      <c r="AE2051" s="24">
        <f t="shared" si="1511"/>
        <v>70086276.274228647</v>
      </c>
      <c r="AF2051" s="3">
        <f t="shared" si="1498"/>
        <v>0</v>
      </c>
      <c r="AG2051" s="2">
        <f t="shared" si="1480"/>
        <v>0</v>
      </c>
      <c r="AH2051" s="2">
        <f t="shared" si="1481"/>
        <v>136.16455708060823</v>
      </c>
      <c r="AI2051" s="23">
        <f t="shared" si="1504"/>
        <v>9579747480.2201519</v>
      </c>
      <c r="AJ2051" s="23">
        <f t="shared" si="1482"/>
        <v>6219.922423797766</v>
      </c>
      <c r="AK2051" s="23">
        <f t="shared" si="1483"/>
        <v>0</v>
      </c>
      <c r="AL2051" s="23">
        <f t="shared" si="1508"/>
        <v>0</v>
      </c>
      <c r="AM2051" s="23">
        <f t="shared" si="1509"/>
        <v>0</v>
      </c>
      <c r="AN2051" s="16">
        <f t="shared" si="1499"/>
        <v>0</v>
      </c>
      <c r="AO2051" s="23">
        <f t="shared" si="1500"/>
        <v>0</v>
      </c>
      <c r="AP2051" s="22">
        <f t="shared" si="1501"/>
        <v>0</v>
      </c>
      <c r="AQ2051" s="30">
        <f t="shared" si="1484"/>
        <v>10253803405.430122</v>
      </c>
      <c r="AR2051" s="28">
        <f t="shared" si="1485"/>
        <v>4969712927.6599064</v>
      </c>
      <c r="AS2051" s="25">
        <f t="shared" si="1486"/>
        <v>200337590.02425668</v>
      </c>
      <c r="AT2051" s="32">
        <f t="shared" si="1487"/>
        <v>0</v>
      </c>
      <c r="AU2051" s="23">
        <f t="shared" si="1488"/>
        <v>0</v>
      </c>
      <c r="AV2051" s="22">
        <f t="shared" si="1489"/>
        <v>1459088533.5294509</v>
      </c>
      <c r="AW2051" s="31">
        <f t="shared" si="1502"/>
        <v>6920349029.6803808</v>
      </c>
    </row>
    <row r="2052" spans="1:53" x14ac:dyDescent="0.25">
      <c r="A2052">
        <f t="shared" si="1510"/>
        <v>648</v>
      </c>
      <c r="B2052" t="s">
        <v>7</v>
      </c>
      <c r="C2052" s="27">
        <f t="shared" si="1467"/>
        <v>0</v>
      </c>
      <c r="D2052" s="27">
        <f t="shared" si="1490"/>
        <v>0</v>
      </c>
      <c r="E2052" s="27" t="b">
        <f t="shared" si="1466"/>
        <v>1</v>
      </c>
      <c r="F2052" s="29">
        <f t="shared" si="1468"/>
        <v>0</v>
      </c>
      <c r="G2052" s="27">
        <f t="shared" si="1491"/>
        <v>0</v>
      </c>
      <c r="H2052" s="22">
        <f t="shared" si="1469"/>
        <v>23858166915.773712</v>
      </c>
      <c r="I2052" s="23">
        <f t="shared" si="1470"/>
        <v>132580106.5049091</v>
      </c>
      <c r="J2052" s="23">
        <f t="shared" si="1471"/>
        <v>1086</v>
      </c>
      <c r="K2052" s="19">
        <f t="shared" si="1492"/>
        <v>225.0831931027827</v>
      </c>
      <c r="L2052" s="16">
        <f t="shared" si="1472"/>
        <v>164.56687937642064</v>
      </c>
      <c r="M2052" s="23">
        <f>M2051-IF($B2052="B",(Percent_Rent_In_Elsies*2.49%/12 * H2051)/K2051,0)+IF($B2052="D",N2052,0)+IF(B2052="D",AK2051)+IF(B2052="C",F2051*90%)-(Y2052-Y2051)-IF($B2052="A",Q2051/K2051) + IF($B2052="A",Q2051/K2051)</f>
        <v>-38462810.948799156</v>
      </c>
      <c r="N2052" s="23">
        <f t="shared" si="1473"/>
        <v>0</v>
      </c>
      <c r="O2052" s="22">
        <f t="shared" si="1474"/>
        <v>0</v>
      </c>
      <c r="P2052" s="22">
        <f t="shared" si="1505"/>
        <v>0</v>
      </c>
      <c r="Q2052" s="22">
        <f t="shared" si="1506"/>
        <v>0</v>
      </c>
      <c r="R2052" s="22">
        <f t="shared" si="1475"/>
        <v>266942480.26120347</v>
      </c>
      <c r="S2052" s="16">
        <f t="shared" si="1512"/>
        <v>24267498.205563951</v>
      </c>
      <c r="T2052" s="15">
        <f t="shared" si="1476"/>
        <v>0</v>
      </c>
      <c r="U2052" s="23">
        <f t="shared" si="1493"/>
        <v>1185972.5137610496</v>
      </c>
      <c r="V2052" s="23">
        <f t="shared" si="1494"/>
        <v>107815.68306918633</v>
      </c>
      <c r="W2052" s="23">
        <f t="shared" si="1507"/>
        <v>0</v>
      </c>
      <c r="X2052" s="23">
        <f t="shared" si="1495"/>
        <v>33734481.50123807</v>
      </c>
      <c r="Y2052" s="23">
        <f t="shared" si="1477"/>
        <v>13825559.361691331</v>
      </c>
      <c r="Z2052" s="3">
        <f t="shared" si="1478"/>
        <v>0</v>
      </c>
      <c r="AA2052" s="23">
        <f t="shared" si="1479"/>
        <v>59585286.166541465</v>
      </c>
      <c r="AB2052" s="26">
        <f t="shared" si="1496"/>
        <v>70086276.274228558</v>
      </c>
      <c r="AC2052" s="23">
        <f t="shared" si="1497"/>
        <v>74889487.274228647</v>
      </c>
      <c r="AD2052" s="23">
        <f t="shared" si="1503"/>
        <v>4803211</v>
      </c>
      <c r="AE2052" s="24">
        <f t="shared" si="1511"/>
        <v>70086276.274228647</v>
      </c>
      <c r="AF2052" s="3">
        <f t="shared" si="1498"/>
        <v>0</v>
      </c>
      <c r="AG2052" s="2">
        <f t="shared" si="1480"/>
        <v>0</v>
      </c>
      <c r="AH2052" s="2">
        <f t="shared" si="1481"/>
        <v>136.16455708060823</v>
      </c>
      <c r="AI2052" s="23">
        <f t="shared" si="1504"/>
        <v>9579747480.2201519</v>
      </c>
      <c r="AJ2052" s="23">
        <f t="shared" si="1482"/>
        <v>6219.922423797766</v>
      </c>
      <c r="AK2052" s="23">
        <f t="shared" si="1483"/>
        <v>0</v>
      </c>
      <c r="AL2052" s="23">
        <f t="shared" si="1508"/>
        <v>3355307.0422954559</v>
      </c>
      <c r="AM2052" s="23">
        <f t="shared" si="1509"/>
        <v>3130462426.66501</v>
      </c>
      <c r="AN2052" s="16">
        <f t="shared" si="1499"/>
        <v>0</v>
      </c>
      <c r="AO2052" s="23">
        <f t="shared" si="1500"/>
        <v>109971.99672661479</v>
      </c>
      <c r="AP2052" s="22">
        <f t="shared" si="1501"/>
        <v>24752848.175115224</v>
      </c>
      <c r="AQ2052" s="30">
        <f t="shared" si="1484"/>
        <v>10303098702.570866</v>
      </c>
      <c r="AR2052" s="28">
        <f t="shared" si="1485"/>
        <v>4994255376.6255331</v>
      </c>
      <c r="AS2052" s="25">
        <f t="shared" si="1486"/>
        <v>200337590.02425668</v>
      </c>
      <c r="AT2052" s="32">
        <f t="shared" si="1487"/>
        <v>0</v>
      </c>
      <c r="AU2052" s="23">
        <f t="shared" si="1488"/>
        <v>0</v>
      </c>
      <c r="AV2052" s="22">
        <f t="shared" si="1489"/>
        <v>1459088533.5294509</v>
      </c>
      <c r="AW2052" s="31">
        <f t="shared" si="1502"/>
        <v>6969644326.8211241</v>
      </c>
    </row>
    <row r="2053" spans="1:53" x14ac:dyDescent="0.25">
      <c r="A2053">
        <f t="shared" si="1510"/>
        <v>648</v>
      </c>
      <c r="B2053" t="s">
        <v>8</v>
      </c>
      <c r="C2053" s="27">
        <f t="shared" si="1467"/>
        <v>0</v>
      </c>
      <c r="D2053" s="27">
        <f t="shared" si="1490"/>
        <v>0</v>
      </c>
      <c r="E2053" s="27" t="b">
        <f t="shared" si="1466"/>
        <v>1</v>
      </c>
      <c r="F2053" s="29">
        <f t="shared" si="1468"/>
        <v>0</v>
      </c>
      <c r="G2053" s="27">
        <f t="shared" si="1491"/>
        <v>0</v>
      </c>
      <c r="H2053" s="22">
        <f t="shared" si="1469"/>
        <v>23858166915.773712</v>
      </c>
      <c r="I2053" s="23">
        <f t="shared" si="1470"/>
        <v>132580106.5049091</v>
      </c>
      <c r="J2053" s="23">
        <f t="shared" si="1471"/>
        <v>1086</v>
      </c>
      <c r="K2053" s="19">
        <f t="shared" si="1492"/>
        <v>225.0831931027827</v>
      </c>
      <c r="L2053" s="16">
        <f t="shared" si="1472"/>
        <v>164.56687937642064</v>
      </c>
      <c r="M2053" s="23">
        <f>M2052-IF($B2053="B",(Percent_Rent_In_Elsies*2.49%/12 * H2052)/K2052,0)+IF($B2053="D",N2053,0)+IF(B2053="D",AK2052)+IF(B2053="C",F2052*90%)-(Y2053-Y2052)-IF($B2053="A",Q2052/K2052) + IF($B2053="A",Q2052/K2052)</f>
        <v>-38462810.948799156</v>
      </c>
      <c r="N2053" s="23">
        <f t="shared" si="1473"/>
        <v>0</v>
      </c>
      <c r="O2053" s="22">
        <f t="shared" si="1474"/>
        <v>0</v>
      </c>
      <c r="P2053" s="22">
        <f t="shared" si="1505"/>
        <v>0</v>
      </c>
      <c r="Q2053" s="22">
        <f t="shared" si="1506"/>
        <v>0</v>
      </c>
      <c r="R2053" s="22">
        <f t="shared" si="1475"/>
        <v>291695328.4363187</v>
      </c>
      <c r="S2053" s="16">
        <f t="shared" si="1512"/>
        <v>24267498.205563951</v>
      </c>
      <c r="T2053" s="15">
        <f t="shared" si="1476"/>
        <v>0</v>
      </c>
      <c r="U2053" s="23">
        <f t="shared" si="1493"/>
        <v>1295944.5104876645</v>
      </c>
      <c r="V2053" s="23">
        <f t="shared" si="1494"/>
        <v>107815.68306918633</v>
      </c>
      <c r="W2053" s="23">
        <f t="shared" si="1507"/>
        <v>0</v>
      </c>
      <c r="X2053" s="23">
        <f t="shared" si="1495"/>
        <v>33734481.50123807</v>
      </c>
      <c r="Y2053" s="23">
        <f t="shared" si="1477"/>
        <v>13825559.361691331</v>
      </c>
      <c r="Z2053" s="3">
        <f t="shared" si="1478"/>
        <v>0</v>
      </c>
      <c r="AA2053" s="23">
        <f t="shared" si="1479"/>
        <v>59585286.166541465</v>
      </c>
      <c r="AB2053" s="26">
        <f t="shared" si="1496"/>
        <v>70086276.274228573</v>
      </c>
      <c r="AC2053" s="23">
        <f t="shared" si="1497"/>
        <v>74889487.274228647</v>
      </c>
      <c r="AD2053" s="23">
        <f t="shared" si="1503"/>
        <v>4803211</v>
      </c>
      <c r="AE2053" s="24">
        <f t="shared" si="1511"/>
        <v>70086276.274228647</v>
      </c>
      <c r="AF2053" s="3">
        <f t="shared" si="1498"/>
        <v>1E-4</v>
      </c>
      <c r="AG2053" s="2">
        <f t="shared" si="1480"/>
        <v>0</v>
      </c>
      <c r="AH2053" s="2">
        <f t="shared" si="1481"/>
        <v>136.16455708060823</v>
      </c>
      <c r="AI2053" s="23">
        <f t="shared" si="1504"/>
        <v>9579747480.2201519</v>
      </c>
      <c r="AJ2053" s="23">
        <f t="shared" si="1482"/>
        <v>6219.922423797766</v>
      </c>
      <c r="AK2053" s="23">
        <f t="shared" si="1483"/>
        <v>59859.697235107364</v>
      </c>
      <c r="AL2053" s="23">
        <f t="shared" si="1508"/>
        <v>0</v>
      </c>
      <c r="AM2053" s="23">
        <f t="shared" si="1509"/>
        <v>0</v>
      </c>
      <c r="AN2053" s="16">
        <f t="shared" si="1499"/>
        <v>0</v>
      </c>
      <c r="AO2053" s="23">
        <f t="shared" si="1500"/>
        <v>0</v>
      </c>
      <c r="AP2053" s="22">
        <f t="shared" si="1501"/>
        <v>0</v>
      </c>
      <c r="AQ2053" s="30">
        <f t="shared" si="1484"/>
        <v>10303098702.570866</v>
      </c>
      <c r="AR2053" s="28">
        <f t="shared" si="1485"/>
        <v>4994255376.6255331</v>
      </c>
      <c r="AS2053" s="25">
        <f t="shared" si="1486"/>
        <v>200337590.02425668</v>
      </c>
      <c r="AT2053" s="32">
        <f t="shared" si="1487"/>
        <v>0</v>
      </c>
      <c r="AU2053" s="23">
        <f t="shared" si="1488"/>
        <v>0</v>
      </c>
      <c r="AV2053" s="22">
        <f t="shared" si="1489"/>
        <v>1459088533.5294509</v>
      </c>
      <c r="AW2053" s="31">
        <f t="shared" si="1502"/>
        <v>6969644326.8211241</v>
      </c>
    </row>
    <row r="2054" spans="1:53" x14ac:dyDescent="0.25">
      <c r="A2054" s="21">
        <f t="shared" si="1510"/>
        <v>648</v>
      </c>
      <c r="B2054" s="21" t="s">
        <v>9</v>
      </c>
      <c r="C2054" s="27">
        <f t="shared" si="1467"/>
        <v>0</v>
      </c>
      <c r="D2054" s="27">
        <f t="shared" si="1490"/>
        <v>0</v>
      </c>
      <c r="E2054" s="27" t="b">
        <f t="shared" si="1466"/>
        <v>1</v>
      </c>
      <c r="F2054" s="29">
        <f t="shared" si="1468"/>
        <v>0</v>
      </c>
      <c r="G2054" s="27">
        <f t="shared" si="1491"/>
        <v>0</v>
      </c>
      <c r="H2054" s="22">
        <f t="shared" si="1469"/>
        <v>23858166915.773712</v>
      </c>
      <c r="I2054" s="23">
        <f t="shared" si="1470"/>
        <v>132580106.5049091</v>
      </c>
      <c r="J2054" s="23">
        <f t="shared" si="1471"/>
        <v>1086</v>
      </c>
      <c r="K2054" s="19">
        <f t="shared" si="1492"/>
        <v>225.0831931027827</v>
      </c>
      <c r="L2054" s="16">
        <f t="shared" si="1472"/>
        <v>164.56687937642064</v>
      </c>
      <c r="M2054" s="23">
        <f>M2053-IF($B2054="B",(Percent_Rent_In_Elsies*2.49%/12 * H2053)/K2053,0)+IF($B2054="D",N2054,0)+IF(B2054="D",AK2053)+IF(B2054="C",F2053*90%)-(Y2054-Y2053)-IF($B2054="A",Q2053/K2053) + IF($B2054="A",Q2053/K2053)</f>
        <v>-38402951.251564048</v>
      </c>
      <c r="N2054" s="23">
        <f t="shared" si="1473"/>
        <v>0</v>
      </c>
      <c r="O2054" s="22">
        <f t="shared" si="1474"/>
        <v>16954904.038974009</v>
      </c>
      <c r="P2054" s="22">
        <f t="shared" si="1505"/>
        <v>0</v>
      </c>
      <c r="Q2054" s="22">
        <f t="shared" si="1506"/>
        <v>0</v>
      </c>
      <c r="R2054" s="22">
        <f t="shared" si="1475"/>
        <v>291695328.4363187</v>
      </c>
      <c r="S2054" s="16">
        <f t="shared" si="1512"/>
        <v>0</v>
      </c>
      <c r="T2054" s="15">
        <f t="shared" si="1476"/>
        <v>7312594.1665899418</v>
      </c>
      <c r="U2054" s="23">
        <f t="shared" si="1493"/>
        <v>1295944.5104876645</v>
      </c>
      <c r="V2054" s="23">
        <f t="shared" si="1494"/>
        <v>0</v>
      </c>
      <c r="W2054" s="23">
        <f t="shared" si="1507"/>
        <v>107815.68306918633</v>
      </c>
      <c r="X2054" s="23">
        <f t="shared" si="1495"/>
        <v>33734481.50123807</v>
      </c>
      <c r="Y2054" s="23">
        <f t="shared" si="1477"/>
        <v>13825559.361691331</v>
      </c>
      <c r="Z2054" s="3">
        <f t="shared" si="1478"/>
        <v>0</v>
      </c>
      <c r="AA2054" s="23">
        <f t="shared" si="1479"/>
        <v>59525426.469306357</v>
      </c>
      <c r="AB2054" s="26">
        <f t="shared" si="1496"/>
        <v>70086276.274228573</v>
      </c>
      <c r="AC2054" s="23">
        <f t="shared" si="1497"/>
        <v>74889487.274228647</v>
      </c>
      <c r="AD2054" s="23">
        <f t="shared" si="1503"/>
        <v>4803211</v>
      </c>
      <c r="AE2054" s="24">
        <f t="shared" si="1511"/>
        <v>70086276.274228647</v>
      </c>
      <c r="AF2054" s="3">
        <f t="shared" si="1498"/>
        <v>0</v>
      </c>
      <c r="AG2054" s="2">
        <f t="shared" si="1480"/>
        <v>0</v>
      </c>
      <c r="AH2054" s="2">
        <f t="shared" si="1481"/>
        <v>136.16455708060823</v>
      </c>
      <c r="AI2054" s="23">
        <f t="shared" si="1504"/>
        <v>9570123614.6545486</v>
      </c>
      <c r="AJ2054" s="23">
        <f t="shared" si="1482"/>
        <v>6219.922423797766</v>
      </c>
      <c r="AK2054" s="23">
        <f t="shared" si="1483"/>
        <v>0</v>
      </c>
      <c r="AL2054" s="23">
        <f t="shared" si="1508"/>
        <v>0</v>
      </c>
      <c r="AM2054" s="23">
        <f t="shared" si="1509"/>
        <v>0</v>
      </c>
      <c r="AN2054" s="16">
        <f t="shared" si="1499"/>
        <v>0</v>
      </c>
      <c r="AO2054" s="23">
        <f t="shared" si="1500"/>
        <v>0</v>
      </c>
      <c r="AP2054" s="22">
        <f t="shared" si="1501"/>
        <v>0</v>
      </c>
      <c r="AQ2054" s="30">
        <f t="shared" si="1484"/>
        <v>10303098702.570866</v>
      </c>
      <c r="AR2054" s="28">
        <f t="shared" si="1485"/>
        <v>4994255376.6255331</v>
      </c>
      <c r="AS2054" s="25">
        <f t="shared" si="1486"/>
        <v>200337590.02425668</v>
      </c>
      <c r="AT2054" s="32">
        <f t="shared" si="1487"/>
        <v>0</v>
      </c>
      <c r="AU2054" s="23">
        <f t="shared" si="1488"/>
        <v>0</v>
      </c>
      <c r="AV2054" s="22">
        <f t="shared" si="1489"/>
        <v>1459088533.5294509</v>
      </c>
      <c r="AW2054" s="31">
        <f t="shared" si="1502"/>
        <v>6969644326.8211241</v>
      </c>
      <c r="AX2054" s="21"/>
      <c r="AY2054" s="21"/>
      <c r="AZ2054" s="21"/>
      <c r="BA2054" s="21"/>
    </row>
    <row r="2055" spans="1:53" x14ac:dyDescent="0.25">
      <c r="A2055" s="21">
        <f t="shared" si="1510"/>
        <v>648</v>
      </c>
      <c r="B2055" s="21" t="s">
        <v>28</v>
      </c>
      <c r="C2055" s="27">
        <f t="shared" si="1467"/>
        <v>0</v>
      </c>
      <c r="D2055" s="27">
        <f t="shared" si="1490"/>
        <v>0</v>
      </c>
      <c r="E2055" s="27" t="b">
        <f t="shared" si="1466"/>
        <v>1</v>
      </c>
      <c r="F2055" s="29">
        <f t="shared" si="1468"/>
        <v>0</v>
      </c>
      <c r="G2055" s="27">
        <f t="shared" si="1491"/>
        <v>0</v>
      </c>
      <c r="H2055" s="22">
        <f t="shared" si="1469"/>
        <v>23858166915.773712</v>
      </c>
      <c r="I2055" s="23">
        <f t="shared" si="1470"/>
        <v>132580106.5049091</v>
      </c>
      <c r="J2055" s="23">
        <f t="shared" si="1471"/>
        <v>1086</v>
      </c>
      <c r="K2055" s="19">
        <f t="shared" si="1492"/>
        <v>225.0831931027827</v>
      </c>
      <c r="L2055" s="16">
        <f t="shared" si="1472"/>
        <v>164.56687937642064</v>
      </c>
      <c r="M2055" s="23">
        <f>M2054-IF($B2055="B",(Percent_Rent_In_Elsies*2.49%/12 * H2054)/K2054,0)+IF($B2055="D",N2055,0)+IF(B2055="D",AK2054)+IF(B2055="C",F2054*90%)-(Y2055-Y2054)-IF($B2055="A",Q2054/K2054) + IF($B2055="A",Q2054/K2054)</f>
        <v>-38402951.251564048</v>
      </c>
      <c r="N2055" s="23">
        <f t="shared" si="1473"/>
        <v>0</v>
      </c>
      <c r="O2055" s="22">
        <f t="shared" si="1474"/>
        <v>0</v>
      </c>
      <c r="P2055" s="22">
        <f t="shared" si="1505"/>
        <v>16954904.038974009</v>
      </c>
      <c r="Q2055" s="22">
        <f t="shared" si="1506"/>
        <v>0</v>
      </c>
      <c r="R2055" s="22">
        <f t="shared" si="1475"/>
        <v>291695328.4363187</v>
      </c>
      <c r="S2055" s="16">
        <f t="shared" si="1512"/>
        <v>0</v>
      </c>
      <c r="T2055" s="15">
        <f t="shared" si="1476"/>
        <v>0</v>
      </c>
      <c r="U2055" s="23">
        <f t="shared" si="1493"/>
        <v>1295944.5104876645</v>
      </c>
      <c r="V2055" s="23">
        <f t="shared" si="1494"/>
        <v>0</v>
      </c>
      <c r="W2055" s="23">
        <f t="shared" si="1507"/>
        <v>0</v>
      </c>
      <c r="X2055" s="23">
        <f t="shared" si="1495"/>
        <v>33734481.50123807</v>
      </c>
      <c r="Y2055" s="23">
        <f t="shared" si="1477"/>
        <v>13825559.361691331</v>
      </c>
      <c r="Z2055" s="3">
        <f t="shared" si="1478"/>
        <v>5390.7841534593172</v>
      </c>
      <c r="AA2055" s="23">
        <f t="shared" si="1479"/>
        <v>59606288.231608249</v>
      </c>
      <c r="AB2055" s="26">
        <f t="shared" si="1496"/>
        <v>70086276.274228573</v>
      </c>
      <c r="AC2055" s="23">
        <f t="shared" si="1497"/>
        <v>74889487.274228647</v>
      </c>
      <c r="AD2055" s="23">
        <f t="shared" si="1503"/>
        <v>4803211</v>
      </c>
      <c r="AE2055" s="24">
        <f t="shared" si="1511"/>
        <v>70086276.274228647</v>
      </c>
      <c r="AF2055" s="3">
        <f t="shared" si="1498"/>
        <v>0</v>
      </c>
      <c r="AG2055" s="2">
        <f t="shared" si="1480"/>
        <v>646894098.4151181</v>
      </c>
      <c r="AH2055" s="2">
        <f t="shared" si="1481"/>
        <v>136.16455708060823</v>
      </c>
      <c r="AI2055" s="23">
        <f t="shared" si="1504"/>
        <v>9583124060.1251392</v>
      </c>
      <c r="AJ2055" s="23">
        <f t="shared" si="1482"/>
        <v>6219.922423797766</v>
      </c>
      <c r="AK2055" s="23">
        <f t="shared" si="1483"/>
        <v>0</v>
      </c>
      <c r="AL2055" s="23">
        <f t="shared" si="1508"/>
        <v>0</v>
      </c>
      <c r="AM2055" s="23">
        <f t="shared" si="1509"/>
        <v>0</v>
      </c>
      <c r="AN2055" s="16">
        <f t="shared" si="1499"/>
        <v>0</v>
      </c>
      <c r="AO2055" s="23">
        <f t="shared" si="1500"/>
        <v>0</v>
      </c>
      <c r="AP2055" s="22">
        <f t="shared" si="1501"/>
        <v>0</v>
      </c>
      <c r="AQ2055" s="30">
        <f t="shared" si="1484"/>
        <v>10303098702.570866</v>
      </c>
      <c r="AR2055" s="28">
        <f t="shared" si="1485"/>
        <v>4994255376.6255331</v>
      </c>
      <c r="AS2055" s="25">
        <f t="shared" si="1486"/>
        <v>200337590.02425668</v>
      </c>
      <c r="AT2055" s="32">
        <f t="shared" si="1487"/>
        <v>10781.568306918634</v>
      </c>
      <c r="AU2055" s="23">
        <f t="shared" si="1488"/>
        <v>10781.568306918634</v>
      </c>
      <c r="AV2055" s="22">
        <f t="shared" si="1489"/>
        <v>1466401127.6960409</v>
      </c>
      <c r="AW2055" s="31">
        <f t="shared" si="1502"/>
        <v>6969644326.8211231</v>
      </c>
      <c r="AX2055" s="21"/>
      <c r="AY2055" s="21"/>
      <c r="AZ2055" s="21"/>
      <c r="BA2055" s="21"/>
    </row>
    <row r="2056" spans="1:53" x14ac:dyDescent="0.25">
      <c r="A2056">
        <f t="shared" si="1510"/>
        <v>649</v>
      </c>
      <c r="B2056" t="s">
        <v>6</v>
      </c>
      <c r="C2056" s="27">
        <f t="shared" si="1467"/>
        <v>0</v>
      </c>
      <c r="D2056" s="27">
        <f t="shared" si="1490"/>
        <v>0</v>
      </c>
      <c r="E2056" s="27" t="b">
        <f t="shared" si="1466"/>
        <v>1</v>
      </c>
      <c r="F2056" s="29">
        <f t="shared" si="1468"/>
        <v>0</v>
      </c>
      <c r="G2056" s="27">
        <f t="shared" si="1491"/>
        <v>0</v>
      </c>
      <c r="H2056" s="22">
        <f t="shared" si="1469"/>
        <v>23897930527.300003</v>
      </c>
      <c r="I2056" s="23">
        <f t="shared" si="1470"/>
        <v>132580106.5049091</v>
      </c>
      <c r="J2056" s="23">
        <f t="shared" si="1471"/>
        <v>1086</v>
      </c>
      <c r="K2056" s="19">
        <f t="shared" si="1492"/>
        <v>225.0831931027827</v>
      </c>
      <c r="L2056" s="16">
        <f t="shared" si="1472"/>
        <v>164.84115750871467</v>
      </c>
      <c r="M2056" s="23">
        <f>M2055-IF($B2056="B",(Percent_Rent_In_Elsies*2.49%/12 * H2055)/K2055,0)+IF($B2056="D",N2056,0)+IF(B2056="D",AK2055)+IF(B2056="C",F2055*90%)-(Y2056-Y2055)-IF($B2056="A",Q2055/K2055) + IF($B2056="A",Q2055/K2055)</f>
        <v>-38402951.251564048</v>
      </c>
      <c r="N2056" s="23">
        <f t="shared" si="1473"/>
        <v>0</v>
      </c>
      <c r="O2056" s="22">
        <f t="shared" si="1474"/>
        <v>0</v>
      </c>
      <c r="P2056" s="22">
        <f t="shared" si="1505"/>
        <v>0</v>
      </c>
      <c r="Q2056" s="22">
        <f t="shared" si="1506"/>
        <v>0</v>
      </c>
      <c r="R2056" s="22">
        <f t="shared" si="1475"/>
        <v>291695328.4363187</v>
      </c>
      <c r="S2056" s="16">
        <f t="shared" si="1512"/>
        <v>0</v>
      </c>
      <c r="T2056" s="15">
        <f t="shared" si="1476"/>
        <v>0</v>
      </c>
      <c r="U2056" s="23">
        <f t="shared" si="1493"/>
        <v>1295944.5104876645</v>
      </c>
      <c r="V2056" s="23">
        <f t="shared" si="1494"/>
        <v>0</v>
      </c>
      <c r="W2056" s="23">
        <f t="shared" si="1507"/>
        <v>0</v>
      </c>
      <c r="X2056" s="23">
        <f t="shared" si="1495"/>
        <v>33761435.422005363</v>
      </c>
      <c r="Y2056" s="23">
        <f t="shared" si="1477"/>
        <v>13825559.361691331</v>
      </c>
      <c r="Z2056" s="3">
        <f t="shared" si="1478"/>
        <v>0</v>
      </c>
      <c r="AA2056" s="23">
        <f t="shared" si="1479"/>
        <v>59606288.231608249</v>
      </c>
      <c r="AB2056" s="26">
        <f t="shared" si="1496"/>
        <v>70086276.274228573</v>
      </c>
      <c r="AC2056" s="23">
        <f t="shared" si="1497"/>
        <v>74889487.274228647</v>
      </c>
      <c r="AD2056" s="23">
        <f t="shared" si="1503"/>
        <v>4803211</v>
      </c>
      <c r="AE2056" s="24">
        <f t="shared" si="1511"/>
        <v>70086276.274228647</v>
      </c>
      <c r="AF2056" s="3">
        <f t="shared" si="1498"/>
        <v>0</v>
      </c>
      <c r="AG2056" s="2">
        <f t="shared" si="1480"/>
        <v>0</v>
      </c>
      <c r="AH2056" s="2">
        <f t="shared" si="1481"/>
        <v>136.39149800907592</v>
      </c>
      <c r="AI2056" s="23">
        <f t="shared" si="1504"/>
        <v>9583124060.1251392</v>
      </c>
      <c r="AJ2056" s="23">
        <f t="shared" si="1482"/>
        <v>6219.922423797766</v>
      </c>
      <c r="AK2056" s="23">
        <f t="shared" si="1483"/>
        <v>0</v>
      </c>
      <c r="AL2056" s="23">
        <f t="shared" si="1508"/>
        <v>0</v>
      </c>
      <c r="AM2056" s="23">
        <f t="shared" si="1509"/>
        <v>0</v>
      </c>
      <c r="AN2056" s="16">
        <f t="shared" si="1499"/>
        <v>0</v>
      </c>
      <c r="AO2056" s="23">
        <f t="shared" si="1500"/>
        <v>0</v>
      </c>
      <c r="AP2056" s="22">
        <f t="shared" si="1501"/>
        <v>0</v>
      </c>
      <c r="AQ2056" s="30">
        <f t="shared" si="1484"/>
        <v>10303098702.570866</v>
      </c>
      <c r="AR2056" s="28">
        <f t="shared" si="1485"/>
        <v>4994255376.6255331</v>
      </c>
      <c r="AS2056" s="25">
        <f t="shared" si="1486"/>
        <v>200337590.02425668</v>
      </c>
      <c r="AT2056" s="32">
        <f t="shared" si="1487"/>
        <v>0</v>
      </c>
      <c r="AU2056" s="23">
        <f t="shared" si="1488"/>
        <v>0</v>
      </c>
      <c r="AV2056" s="22">
        <f t="shared" si="1489"/>
        <v>1466401127.6960409</v>
      </c>
      <c r="AW2056" s="31">
        <f t="shared" si="1502"/>
        <v>6952689422.7821493</v>
      </c>
    </row>
    <row r="2057" spans="1:53" x14ac:dyDescent="0.25">
      <c r="A2057">
        <f t="shared" si="1510"/>
        <v>649</v>
      </c>
      <c r="B2057" t="s">
        <v>7</v>
      </c>
      <c r="C2057" s="27">
        <f t="shared" si="1467"/>
        <v>0</v>
      </c>
      <c r="D2057" s="27">
        <f t="shared" si="1490"/>
        <v>0</v>
      </c>
      <c r="E2057" s="27" t="b">
        <f t="shared" si="1466"/>
        <v>1</v>
      </c>
      <c r="F2057" s="29">
        <f t="shared" si="1468"/>
        <v>0</v>
      </c>
      <c r="G2057" s="27">
        <f t="shared" si="1491"/>
        <v>0</v>
      </c>
      <c r="H2057" s="22">
        <f t="shared" si="1469"/>
        <v>23897930527.300003</v>
      </c>
      <c r="I2057" s="23">
        <f t="shared" si="1470"/>
        <v>132580106.5049091</v>
      </c>
      <c r="J2057" s="23">
        <f t="shared" si="1471"/>
        <v>1086</v>
      </c>
      <c r="K2057" s="19">
        <f t="shared" si="1492"/>
        <v>225.0831931027827</v>
      </c>
      <c r="L2057" s="16">
        <f t="shared" si="1472"/>
        <v>164.84115750871467</v>
      </c>
      <c r="M2057" s="23">
        <f>M2056-IF($B2057="B",(Percent_Rent_In_Elsies*2.49%/12 * H2056)/K2056,0)+IF($B2057="D",N2057,0)+IF(B2057="D",AK2056)+IF(B2057="C",F2056*90%)-(Y2057-Y2056)-IF($B2057="A",Q2056/K2056) + IF($B2057="A",Q2056/K2056)</f>
        <v>-38513106.534951873</v>
      </c>
      <c r="N2057" s="23">
        <f t="shared" si="1473"/>
        <v>0</v>
      </c>
      <c r="O2057" s="22">
        <f t="shared" si="1474"/>
        <v>0</v>
      </c>
      <c r="P2057" s="22">
        <f t="shared" si="1505"/>
        <v>0</v>
      </c>
      <c r="Q2057" s="22">
        <f t="shared" si="1506"/>
        <v>0</v>
      </c>
      <c r="R2057" s="22">
        <f t="shared" si="1475"/>
        <v>267387384.39995879</v>
      </c>
      <c r="S2057" s="16">
        <f t="shared" si="1512"/>
        <v>24307944.036359891</v>
      </c>
      <c r="T2057" s="15">
        <f t="shared" si="1476"/>
        <v>0</v>
      </c>
      <c r="U2057" s="23">
        <f t="shared" si="1493"/>
        <v>1187949.1346136925</v>
      </c>
      <c r="V2057" s="23">
        <f t="shared" si="1494"/>
        <v>107995.37587397204</v>
      </c>
      <c r="W2057" s="23">
        <f t="shared" si="1507"/>
        <v>0</v>
      </c>
      <c r="X2057" s="23">
        <f t="shared" si="1495"/>
        <v>33761435.422005363</v>
      </c>
      <c r="Y2057" s="23">
        <f t="shared" si="1477"/>
        <v>13825559.361691331</v>
      </c>
      <c r="Z2057" s="3">
        <f t="shared" si="1478"/>
        <v>0</v>
      </c>
      <c r="AA2057" s="23">
        <f t="shared" si="1479"/>
        <v>59606288.231608249</v>
      </c>
      <c r="AB2057" s="26">
        <f t="shared" si="1496"/>
        <v>70086276.274228558</v>
      </c>
      <c r="AC2057" s="23">
        <f t="shared" si="1497"/>
        <v>74889487.274228647</v>
      </c>
      <c r="AD2057" s="23">
        <f t="shared" si="1503"/>
        <v>4803211</v>
      </c>
      <c r="AE2057" s="24">
        <f t="shared" si="1511"/>
        <v>70086276.274228647</v>
      </c>
      <c r="AF2057" s="3">
        <f t="shared" si="1498"/>
        <v>0</v>
      </c>
      <c r="AG2057" s="2">
        <f t="shared" si="1480"/>
        <v>0</v>
      </c>
      <c r="AH2057" s="2">
        <f t="shared" si="1481"/>
        <v>136.39149800907592</v>
      </c>
      <c r="AI2057" s="23">
        <f t="shared" si="1504"/>
        <v>9583124060.1251392</v>
      </c>
      <c r="AJ2057" s="23">
        <f t="shared" si="1482"/>
        <v>6219.922423797766</v>
      </c>
      <c r="AK2057" s="23">
        <f t="shared" si="1483"/>
        <v>0</v>
      </c>
      <c r="AL2057" s="23">
        <f t="shared" si="1508"/>
        <v>3376579.9049873352</v>
      </c>
      <c r="AM2057" s="23">
        <f t="shared" si="1509"/>
        <v>3150309760.0163484</v>
      </c>
      <c r="AN2057" s="16">
        <f t="shared" si="1499"/>
        <v>0</v>
      </c>
      <c r="AO2057" s="23">
        <f t="shared" si="1500"/>
        <v>110155.28338782582</v>
      </c>
      <c r="AP2057" s="22">
        <f t="shared" si="1501"/>
        <v>24794102.922073755</v>
      </c>
      <c r="AQ2057" s="30">
        <f t="shared" si="1484"/>
        <v>10352476158.540174</v>
      </c>
      <c r="AR2057" s="28">
        <f t="shared" si="1485"/>
        <v>5018838729.6727695</v>
      </c>
      <c r="AS2057" s="25">
        <f t="shared" si="1486"/>
        <v>200337590.02425668</v>
      </c>
      <c r="AT2057" s="32">
        <f t="shared" si="1487"/>
        <v>0</v>
      </c>
      <c r="AU2057" s="23">
        <f t="shared" si="1488"/>
        <v>0</v>
      </c>
      <c r="AV2057" s="22">
        <f t="shared" si="1489"/>
        <v>1466401127.6960409</v>
      </c>
      <c r="AW2057" s="31">
        <f t="shared" si="1502"/>
        <v>7002066878.7514591</v>
      </c>
    </row>
    <row r="2058" spans="1:53" s="21" customFormat="1" x14ac:dyDescent="0.25">
      <c r="A2058">
        <f t="shared" si="1510"/>
        <v>649</v>
      </c>
      <c r="B2058" t="s">
        <v>8</v>
      </c>
      <c r="C2058" s="27">
        <f t="shared" si="1467"/>
        <v>0</v>
      </c>
      <c r="D2058" s="27">
        <f t="shared" si="1490"/>
        <v>0</v>
      </c>
      <c r="E2058" s="27" t="b">
        <f t="shared" ref="E2058:E2121" si="1513">IF(OR(I2058&gt;Max_Parcels, AI2058&gt;8000000000),TRUE,FALSE)</f>
        <v>1</v>
      </c>
      <c r="F2058" s="29">
        <f t="shared" si="1468"/>
        <v>0</v>
      </c>
      <c r="G2058" s="27">
        <f t="shared" si="1491"/>
        <v>0</v>
      </c>
      <c r="H2058" s="22">
        <f t="shared" si="1469"/>
        <v>23897930527.300003</v>
      </c>
      <c r="I2058" s="23">
        <f t="shared" si="1470"/>
        <v>132580106.5049091</v>
      </c>
      <c r="J2058" s="23">
        <f t="shared" si="1471"/>
        <v>1086</v>
      </c>
      <c r="K2058" s="19">
        <f t="shared" si="1492"/>
        <v>225.0831931027827</v>
      </c>
      <c r="L2058" s="16">
        <f t="shared" si="1472"/>
        <v>164.84115750871467</v>
      </c>
      <c r="M2058" s="23">
        <f>M2057-IF($B2058="B",(Percent_Rent_In_Elsies*2.49%/12 * H2057)/K2057,0)+IF($B2058="D",N2058,0)+IF(B2058="D",AK2057)+IF(B2058="C",F2057*90%)-(Y2058-Y2057)-IF($B2058="A",Q2057/K2057) + IF($B2058="A",Q2057/K2057)</f>
        <v>-38513106.534951873</v>
      </c>
      <c r="N2058" s="23">
        <f t="shared" si="1473"/>
        <v>0</v>
      </c>
      <c r="O2058" s="22">
        <f t="shared" si="1474"/>
        <v>0</v>
      </c>
      <c r="P2058" s="22">
        <f t="shared" si="1505"/>
        <v>0</v>
      </c>
      <c r="Q2058" s="22">
        <f t="shared" si="1506"/>
        <v>0</v>
      </c>
      <c r="R2058" s="22">
        <f t="shared" si="1475"/>
        <v>292181487.32203257</v>
      </c>
      <c r="S2058" s="16">
        <f t="shared" si="1512"/>
        <v>24307944.036359891</v>
      </c>
      <c r="T2058" s="15">
        <f t="shared" si="1476"/>
        <v>0</v>
      </c>
      <c r="U2058" s="23">
        <f t="shared" si="1493"/>
        <v>1298104.4180015184</v>
      </c>
      <c r="V2058" s="23">
        <f t="shared" si="1494"/>
        <v>107995.37587397204</v>
      </c>
      <c r="W2058" s="23">
        <f t="shared" si="1507"/>
        <v>0</v>
      </c>
      <c r="X2058" s="23">
        <f t="shared" si="1495"/>
        <v>33761435.422005363</v>
      </c>
      <c r="Y2058" s="23">
        <f t="shared" si="1477"/>
        <v>13825559.361691331</v>
      </c>
      <c r="Z2058" s="3">
        <f t="shared" si="1478"/>
        <v>0</v>
      </c>
      <c r="AA2058" s="23">
        <f t="shared" si="1479"/>
        <v>59606288.231608249</v>
      </c>
      <c r="AB2058" s="26">
        <f t="shared" si="1496"/>
        <v>70086276.274228573</v>
      </c>
      <c r="AC2058" s="23">
        <f t="shared" si="1497"/>
        <v>74889487.274228647</v>
      </c>
      <c r="AD2058" s="23">
        <f t="shared" si="1503"/>
        <v>4803211</v>
      </c>
      <c r="AE2058" s="24">
        <f t="shared" si="1511"/>
        <v>70086276.274228647</v>
      </c>
      <c r="AF2058" s="3">
        <f t="shared" si="1498"/>
        <v>1E-4</v>
      </c>
      <c r="AG2058" s="2">
        <f t="shared" si="1480"/>
        <v>0</v>
      </c>
      <c r="AH2058" s="2">
        <f t="shared" si="1481"/>
        <v>136.39149800907592</v>
      </c>
      <c r="AI2058" s="23">
        <f t="shared" si="1504"/>
        <v>9583124060.1251392</v>
      </c>
      <c r="AJ2058" s="23">
        <f t="shared" si="1482"/>
        <v>6219.922423797766</v>
      </c>
      <c r="AK2058" s="23">
        <f t="shared" si="1483"/>
        <v>59862.052084826624</v>
      </c>
      <c r="AL2058" s="23">
        <f t="shared" si="1508"/>
        <v>0</v>
      </c>
      <c r="AM2058" s="23">
        <f t="shared" si="1509"/>
        <v>0</v>
      </c>
      <c r="AN2058" s="16">
        <f t="shared" si="1499"/>
        <v>0</v>
      </c>
      <c r="AO2058" s="23">
        <f t="shared" si="1500"/>
        <v>0</v>
      </c>
      <c r="AP2058" s="22">
        <f t="shared" si="1501"/>
        <v>0</v>
      </c>
      <c r="AQ2058" s="30">
        <f t="shared" si="1484"/>
        <v>10352476158.540174</v>
      </c>
      <c r="AR2058" s="28">
        <f t="shared" si="1485"/>
        <v>5018838729.6727695</v>
      </c>
      <c r="AS2058" s="25">
        <f t="shared" si="1486"/>
        <v>200337590.02425668</v>
      </c>
      <c r="AT2058" s="32">
        <f t="shared" si="1487"/>
        <v>0</v>
      </c>
      <c r="AU2058" s="23">
        <f t="shared" si="1488"/>
        <v>0</v>
      </c>
      <c r="AV2058" s="22">
        <f t="shared" si="1489"/>
        <v>1466401127.6960409</v>
      </c>
      <c r="AW2058" s="31">
        <f t="shared" si="1502"/>
        <v>7002066878.7514601</v>
      </c>
      <c r="AX2058"/>
      <c r="AY2058"/>
      <c r="AZ2058"/>
      <c r="BA2058"/>
    </row>
    <row r="2059" spans="1:53" s="21" customFormat="1" x14ac:dyDescent="0.25">
      <c r="A2059">
        <f t="shared" si="1510"/>
        <v>649</v>
      </c>
      <c r="B2059" t="s">
        <v>9</v>
      </c>
      <c r="C2059" s="27">
        <f t="shared" ref="C2059:C2122" si="1514">IF(E2058 = TRUE, 0, IF(AND($B2059="A",P2058&gt;0),P2058,0)+IFERROR(IF($B2059="A",Percent_Elsies*95%*AN2055),0))</f>
        <v>0</v>
      </c>
      <c r="D2059" s="27">
        <f t="shared" si="1490"/>
        <v>0</v>
      </c>
      <c r="E2059" s="27" t="b">
        <f t="shared" si="1513"/>
        <v>1</v>
      </c>
      <c r="F2059" s="29">
        <f t="shared" ref="F2059:F2122" si="1515">D2059/K2059</f>
        <v>0</v>
      </c>
      <c r="G2059" s="27">
        <f t="shared" si="1491"/>
        <v>0</v>
      </c>
      <c r="H2059" s="22">
        <f t="shared" ref="H2059:H2122" si="1516">(H2058*K2059/K2058+G2059+D2059)*IF(B2059="A",(1+Inflation_Rate/12),1)</f>
        <v>23897930527.300003</v>
      </c>
      <c r="I2059" s="23">
        <f t="shared" ref="I2059:I2122" si="1517">I2058+(G2059+D2059)/L2059</f>
        <v>132580106.5049091</v>
      </c>
      <c r="J2059" s="23">
        <f t="shared" ref="J2059:J2122" si="1518">J2058+IF(AND($B2059="A",M2059&lt;0,AR2058&gt;0,E2058=FALSE),MIN(_xlfn.FLOOR.MATH(1 + (-M2059*2)/(Buy_On_Revalue)),30),0)</f>
        <v>1086</v>
      </c>
      <c r="K2059" s="19">
        <f t="shared" si="1492"/>
        <v>225.0831931027827</v>
      </c>
      <c r="L2059" s="16">
        <f t="shared" ref="L2059:L2122" si="1519">(L2058/K2058)*K2059*IF(B2059="A",(1+Inflation_Rate/12),1)</f>
        <v>164.84115750871467</v>
      </c>
      <c r="M2059" s="23">
        <f>M2058-IF($B2059="B",(Percent_Rent_In_Elsies*2.49%/12 * H2058)/K2058,0)+IF($B2059="D",N2059,0)+IF(B2059="D",AK2058)+IF(B2059="C",F2058*90%)-(Y2059-Y2058)-IF($B2059="A",Q2058/K2058) + IF($B2059="A",Q2058/K2058)</f>
        <v>-38453244.482867047</v>
      </c>
      <c r="N2059" s="23">
        <f t="shared" ref="N2059:N2122" si="1520">IF(B2059="D", IF(V2058&gt;(Percent_Elsies*(S2058+V2058)),V2058-(Percent_Elsies)*(S2058+V2058),0),0)</f>
        <v>0</v>
      </c>
      <c r="O2059" s="22">
        <f t="shared" ref="O2059:O2122" si="1521">IF(B2059="D",IF(S2058&gt;Percent_Dollars*(S2058+V2058),S2058-(Percent_Dollars*(S2058+V2058)),0),0)</f>
        <v>16983162.212689731</v>
      </c>
      <c r="P2059" s="22">
        <f t="shared" si="1505"/>
        <v>0</v>
      </c>
      <c r="Q2059" s="22">
        <f t="shared" si="1506"/>
        <v>0</v>
      </c>
      <c r="R2059" s="22">
        <f t="shared" ref="R2059:R2122" si="1522">R2058+IF($B2059="B",5%*AN2059,0)-IF(B2059="B",R2058/12,0)+IF($B2059="C", AP2058,0)</f>
        <v>292181487.32203257</v>
      </c>
      <c r="S2059" s="16">
        <f t="shared" si="1512"/>
        <v>0</v>
      </c>
      <c r="T2059" s="15">
        <f t="shared" ref="T2059:T2122" si="1523">IF($B2059="E",0,T2058+IF(B2059="B", Percent_Dollars*95%*AN2059,0)  + IF($B2059="D",N2059*MM_Bottom*K2059)+IF($B2059="D",S2058-O2059))</f>
        <v>7324781.82367016</v>
      </c>
      <c r="U2059" s="23">
        <f t="shared" si="1493"/>
        <v>1298104.4180015184</v>
      </c>
      <c r="V2059" s="23">
        <f t="shared" si="1494"/>
        <v>0</v>
      </c>
      <c r="W2059" s="23">
        <f t="shared" si="1507"/>
        <v>107995.37587397204</v>
      </c>
      <c r="X2059" s="23">
        <f t="shared" si="1495"/>
        <v>33761435.422005363</v>
      </c>
      <c r="Y2059" s="23">
        <f t="shared" ref="Y2059:Y2122" si="1524">50%*$H$10*(AS2058/$AS$10)*((4/3)/12+2.49%/4)</f>
        <v>13825559.361691331</v>
      </c>
      <c r="Z2059" s="3">
        <f t="shared" ref="Z2059:Z2122" si="1525">IF($B2059="E",W2058*3.5%/Percent_Elsies,0)</f>
        <v>0</v>
      </c>
      <c r="AA2059" s="23">
        <f t="shared" ref="AA2059:AA2122" si="1526">AA2058+IF($B2059="E",W2058*52.5%/Percent_Elsies,0)-IF($B2059="D",AK2058)</f>
        <v>59546426.179523423</v>
      </c>
      <c r="AB2059" s="26">
        <f t="shared" si="1496"/>
        <v>70086276.274228558</v>
      </c>
      <c r="AC2059" s="23">
        <f t="shared" si="1497"/>
        <v>74889487.274228647</v>
      </c>
      <c r="AD2059" s="23">
        <f t="shared" si="1503"/>
        <v>4803211</v>
      </c>
      <c r="AE2059" s="24">
        <f t="shared" si="1511"/>
        <v>70086276.274228647</v>
      </c>
      <c r="AF2059" s="3">
        <f t="shared" si="1498"/>
        <v>0</v>
      </c>
      <c r="AG2059" s="2">
        <f t="shared" ref="AG2059:AG2122" si="1527">IF($B2059="E",(Z2059/AF2057)*12,0)</f>
        <v>0</v>
      </c>
      <c r="AH2059" s="2">
        <f t="shared" ref="AH2059:AH2122" si="1528">40%*H2059/AE2059</f>
        <v>136.39149800907592</v>
      </c>
      <c r="AI2059" s="23">
        <f t="shared" si="1504"/>
        <v>9573499815.9616127</v>
      </c>
      <c r="AJ2059" s="23">
        <f t="shared" ref="AJ2059:AJ2122" si="1529">AJ2058*K2058/K2059</f>
        <v>6219.922423797766</v>
      </c>
      <c r="AK2059" s="23">
        <f t="shared" ref="AK2059:AK2122" si="1530">IF($B2059="C",((37/25)*1000/K2059)*AI2059/1000000 - AM2058/1000000,0)</f>
        <v>0</v>
      </c>
      <c r="AL2059" s="23">
        <f t="shared" si="1508"/>
        <v>0</v>
      </c>
      <c r="AM2059" s="23">
        <f t="shared" si="1509"/>
        <v>0</v>
      </c>
      <c r="AN2059" s="16">
        <f t="shared" si="1499"/>
        <v>0</v>
      </c>
      <c r="AO2059" s="23">
        <f t="shared" si="1500"/>
        <v>0</v>
      </c>
      <c r="AP2059" s="22">
        <f t="shared" si="1501"/>
        <v>0</v>
      </c>
      <c r="AQ2059" s="30">
        <f t="shared" ref="AQ2059:AQ2122" si="1531">(AQ2058+IF($B2059="B",AN2059*(5%+95%*Percent_Dollars))+IFERROR(IF($B2059="A",AN2055*95%*Percent_Elsies),0)+IF($B2059="B",D2059)+AP2059+IF($B2059="B",(Percent_Rent_In_Elsies*2.49%*H2058/12)*MM_Top,0)-IF($B2059="C",F2058*MM_Bottom*K2059*65%)) + IF($B2059="A",Q2058*(MM_Top - MM_Bottom)) - IF($B2059="A",Q2058)</f>
        <v>10352476158.540174</v>
      </c>
      <c r="AR2059" s="28">
        <f t="shared" ref="AR2059:AR2122" si="1532">(AR2058+IF($B2059="B",((Percent_Rent_In_Elsies)*2.49%*H2058/12)*MM_Top,0)-IF($B2059="D",N2059*MM_Bottom*K2059)-IF($B2059="C",F2058*MM_Bottom*K2059*65%)) + IF($B2059="A",Q2058*(MM_Top - MM_Bottom))</f>
        <v>5018838729.6727695</v>
      </c>
      <c r="AS2059" s="25">
        <f t="shared" ref="AS2059:AS2122" si="1533">AS2058+G2059+D2059</f>
        <v>200337590.02425668</v>
      </c>
      <c r="AT2059" s="32">
        <f t="shared" ref="AT2059:AT2122" si="1534">IF($B2059="E",W2058*7%/Percent_Elsies,0)</f>
        <v>0</v>
      </c>
      <c r="AU2059" s="23">
        <f t="shared" ref="AU2059:AU2122" si="1535">IF($B2059="E",W2058*7%/Percent_Elsies,0)</f>
        <v>0</v>
      </c>
      <c r="AV2059" s="22">
        <f t="shared" ref="AV2059:AV2122" si="1536">AV2058+IF($B2059="E",T2058*30%/Percent_Dollars)</f>
        <v>1466401127.6960409</v>
      </c>
      <c r="AW2059" s="31">
        <f t="shared" si="1502"/>
        <v>7002066878.7514601</v>
      </c>
      <c r="AX2059"/>
      <c r="AY2059"/>
      <c r="AZ2059"/>
      <c r="BA2059"/>
    </row>
    <row r="2060" spans="1:53" x14ac:dyDescent="0.25">
      <c r="A2060" s="21">
        <f t="shared" si="1510"/>
        <v>649</v>
      </c>
      <c r="B2060" s="21" t="s">
        <v>28</v>
      </c>
      <c r="C2060" s="27">
        <f t="shared" si="1514"/>
        <v>0</v>
      </c>
      <c r="D2060" s="27">
        <f t="shared" ref="D2060:D2123" si="1537">IF(AND($B2060="B",M2060&lt;0,AR2059&gt;0,E2059=FALSE),MIN(AR2059,Buy_On_Revalue*K2060*(J2059-J2058)),0)</f>
        <v>0</v>
      </c>
      <c r="E2060" s="27" t="b">
        <f t="shared" si="1513"/>
        <v>1</v>
      </c>
      <c r="F2060" s="29">
        <f t="shared" si="1515"/>
        <v>0</v>
      </c>
      <c r="G2060" s="27">
        <f t="shared" ref="G2060:G2123" si="1538">C2060</f>
        <v>0</v>
      </c>
      <c r="H2060" s="22">
        <f t="shared" si="1516"/>
        <v>23897930527.300003</v>
      </c>
      <c r="I2060" s="23">
        <f t="shared" si="1517"/>
        <v>132580106.5049091</v>
      </c>
      <c r="J2060" s="23">
        <f t="shared" si="1518"/>
        <v>1086</v>
      </c>
      <c r="K2060" s="19">
        <f t="shared" ref="K2060:K2123" si="1539">IF(J2060-J2059 &gt; 0,K2059*(1+0.005)^(J2060-J2059),K2059)</f>
        <v>225.0831931027827</v>
      </c>
      <c r="L2060" s="16">
        <f t="shared" si="1519"/>
        <v>164.84115750871467</v>
      </c>
      <c r="M2060" s="23">
        <f>M2059-IF($B2060="B",(Percent_Rent_In_Elsies*2.49%/12 * H2059)/K2059,0)+IF($B2060="D",N2060,0)+IF(B2060="D",AK2059)+IF(B2060="C",F2059*90%)-(Y2060-Y2059)-IF($B2060="A",Q2059/K2059) + IF($B2060="A",Q2059/K2059)</f>
        <v>-38453244.482867047</v>
      </c>
      <c r="N2060" s="23">
        <f t="shared" si="1520"/>
        <v>0</v>
      </c>
      <c r="O2060" s="22">
        <f t="shared" si="1521"/>
        <v>0</v>
      </c>
      <c r="P2060" s="22">
        <f t="shared" si="1505"/>
        <v>16983162.212689731</v>
      </c>
      <c r="Q2060" s="22">
        <f t="shared" si="1506"/>
        <v>0</v>
      </c>
      <c r="R2060" s="22">
        <f t="shared" si="1522"/>
        <v>292181487.32203257</v>
      </c>
      <c r="S2060" s="16">
        <f t="shared" si="1512"/>
        <v>0</v>
      </c>
      <c r="T2060" s="15">
        <f t="shared" si="1523"/>
        <v>0</v>
      </c>
      <c r="U2060" s="23">
        <f t="shared" ref="U2060:U2123" si="1540">U2059-IF($B2060="B",U2059/12)+IF($B2060="C",AO2059)+IF(B2060="C",F2059*10%)</f>
        <v>1298104.4180015184</v>
      </c>
      <c r="V2060" s="23">
        <f t="shared" ref="V2060:V2123" si="1541">IF($B2060="D", 0, V2059+IF($B2060="B",U2059/12,0))</f>
        <v>0</v>
      </c>
      <c r="W2060" s="23">
        <f t="shared" si="1507"/>
        <v>0</v>
      </c>
      <c r="X2060" s="23">
        <f t="shared" ref="X2060:X2123" si="1542">X2059+IFERROR(IF($B2060="A",Z2059,0),0)  + AT2059 + AU2059 - IF($B2060="A",Q2059/K2059)</f>
        <v>33761435.422005363</v>
      </c>
      <c r="Y2060" s="23">
        <f t="shared" si="1524"/>
        <v>13825559.361691331</v>
      </c>
      <c r="Z2060" s="3">
        <f t="shared" si="1525"/>
        <v>5399.7687936986022</v>
      </c>
      <c r="AA2060" s="23">
        <f t="shared" si="1526"/>
        <v>59627422.711428903</v>
      </c>
      <c r="AB2060" s="26">
        <f t="shared" ref="AB2060:AB2123" si="1543">M2060+SUM(U2060:AA2060)+AO2060+AT2060+AU2060</f>
        <v>70086276.274228588</v>
      </c>
      <c r="AC2060" s="23">
        <f t="shared" ref="AC2060:AC2123" si="1544">AC2059+G2060+IF($B2060="C",F2059)</f>
        <v>74889487.274228647</v>
      </c>
      <c r="AD2060" s="23">
        <f t="shared" si="1503"/>
        <v>4803211</v>
      </c>
      <c r="AE2060" s="24">
        <f t="shared" si="1511"/>
        <v>70086276.274228647</v>
      </c>
      <c r="AF2060" s="3">
        <f t="shared" ref="AF2060:AF2123" si="1545">IF($B2060="C",MAX(AE2060-AA2060-Y2060-U2060-V2060-W2060-AO2060-AT2060-AU2060,0.0001),0)</f>
        <v>0</v>
      </c>
      <c r="AG2060" s="2">
        <f t="shared" si="1527"/>
        <v>647972255.24383223</v>
      </c>
      <c r="AH2060" s="2">
        <f t="shared" si="1528"/>
        <v>136.39149800907592</v>
      </c>
      <c r="AI2060" s="23">
        <f t="shared" si="1504"/>
        <v>9586521928.8412819</v>
      </c>
      <c r="AJ2060" s="23">
        <f t="shared" si="1529"/>
        <v>6219.922423797766</v>
      </c>
      <c r="AK2060" s="23">
        <f t="shared" si="1530"/>
        <v>0</v>
      </c>
      <c r="AL2060" s="23">
        <f t="shared" si="1508"/>
        <v>0</v>
      </c>
      <c r="AM2060" s="23">
        <f t="shared" si="1509"/>
        <v>0</v>
      </c>
      <c r="AN2060" s="16">
        <f t="shared" ref="AN2060:AN2123" si="1546">IF($B2060="B",(G2054)/2,0)</f>
        <v>0</v>
      </c>
      <c r="AO2060" s="23">
        <f t="shared" ref="AO2060:AO2123" si="1547">IF($B2060="B",(Percent_Rent_In_Elsies*2.49%/12*H2059)/K2059,0)</f>
        <v>0</v>
      </c>
      <c r="AP2060" s="22">
        <f t="shared" ref="AP2060:AP2123" si="1548">IF($B2060="B",(1-Percent_Rent_In_Elsies)*2.49%*H2059/12,0)</f>
        <v>0</v>
      </c>
      <c r="AQ2060" s="30">
        <f t="shared" si="1531"/>
        <v>10352476158.540174</v>
      </c>
      <c r="AR2060" s="28">
        <f t="shared" si="1532"/>
        <v>5018838729.6727695</v>
      </c>
      <c r="AS2060" s="25">
        <f t="shared" si="1533"/>
        <v>200337590.02425668</v>
      </c>
      <c r="AT2060" s="32">
        <f t="shared" si="1534"/>
        <v>10799.537587397204</v>
      </c>
      <c r="AU2060" s="23">
        <f t="shared" si="1535"/>
        <v>10799.537587397204</v>
      </c>
      <c r="AV2060" s="22">
        <f t="shared" si="1536"/>
        <v>1473725909.519711</v>
      </c>
      <c r="AW2060" s="31">
        <f t="shared" ref="AW2060:AW2123" si="1549">SUM(AR2060:AS2060)+AV2060 +SUM(O2060:T2060)+AP2060</f>
        <v>7002066878.7514601</v>
      </c>
    </row>
    <row r="2061" spans="1:53" x14ac:dyDescent="0.25">
      <c r="A2061">
        <f t="shared" si="1510"/>
        <v>650</v>
      </c>
      <c r="B2061" t="s">
        <v>6</v>
      </c>
      <c r="C2061" s="27">
        <f t="shared" si="1514"/>
        <v>0</v>
      </c>
      <c r="D2061" s="27">
        <f t="shared" si="1537"/>
        <v>0</v>
      </c>
      <c r="E2061" s="27" t="b">
        <f t="shared" si="1513"/>
        <v>1</v>
      </c>
      <c r="F2061" s="29">
        <f t="shared" si="1515"/>
        <v>0</v>
      </c>
      <c r="G2061" s="27">
        <f t="shared" si="1538"/>
        <v>0</v>
      </c>
      <c r="H2061" s="22">
        <f t="shared" si="1516"/>
        <v>23937760411.512169</v>
      </c>
      <c r="I2061" s="23">
        <f t="shared" si="1517"/>
        <v>132580106.5049091</v>
      </c>
      <c r="J2061" s="23">
        <f t="shared" si="1518"/>
        <v>1086</v>
      </c>
      <c r="K2061" s="19">
        <f t="shared" si="1539"/>
        <v>225.0831931027827</v>
      </c>
      <c r="L2061" s="16">
        <f t="shared" si="1519"/>
        <v>165.1158927712292</v>
      </c>
      <c r="M2061" s="23">
        <f>M2060-IF($B2061="B",(Percent_Rent_In_Elsies*2.49%/12 * H2060)/K2060,0)+IF($B2061="D",N2061,0)+IF(B2061="D",AK2060)+IF(B2061="C",F2060*90%)-(Y2061-Y2060)-IF($B2061="A",Q2060/K2060) + IF($B2061="A",Q2060/K2060)</f>
        <v>-38453244.482867047</v>
      </c>
      <c r="N2061" s="23">
        <f t="shared" si="1520"/>
        <v>0</v>
      </c>
      <c r="O2061" s="22">
        <f t="shared" si="1521"/>
        <v>0</v>
      </c>
      <c r="P2061" s="22">
        <f t="shared" si="1505"/>
        <v>0</v>
      </c>
      <c r="Q2061" s="22">
        <f t="shared" si="1506"/>
        <v>0</v>
      </c>
      <c r="R2061" s="22">
        <f t="shared" si="1522"/>
        <v>292181487.32203257</v>
      </c>
      <c r="S2061" s="16">
        <f t="shared" si="1512"/>
        <v>0</v>
      </c>
      <c r="T2061" s="15">
        <f t="shared" si="1523"/>
        <v>0</v>
      </c>
      <c r="U2061" s="23">
        <f t="shared" si="1540"/>
        <v>1298104.4180015184</v>
      </c>
      <c r="V2061" s="23">
        <f t="shared" si="1541"/>
        <v>0</v>
      </c>
      <c r="W2061" s="23">
        <f t="shared" si="1507"/>
        <v>0</v>
      </c>
      <c r="X2061" s="23">
        <f t="shared" si="1542"/>
        <v>33788434.265973859</v>
      </c>
      <c r="Y2061" s="23">
        <f t="shared" si="1524"/>
        <v>13825559.361691331</v>
      </c>
      <c r="Z2061" s="3">
        <f t="shared" si="1525"/>
        <v>0</v>
      </c>
      <c r="AA2061" s="23">
        <f t="shared" si="1526"/>
        <v>59627422.711428903</v>
      </c>
      <c r="AB2061" s="26">
        <f t="shared" si="1543"/>
        <v>70086276.274228558</v>
      </c>
      <c r="AC2061" s="23">
        <f t="shared" si="1544"/>
        <v>74889487.274228647</v>
      </c>
      <c r="AD2061" s="23">
        <f t="shared" ref="AD2061:AD2124" si="1550">AD2060</f>
        <v>4803211</v>
      </c>
      <c r="AE2061" s="24">
        <f t="shared" si="1511"/>
        <v>70086276.274228647</v>
      </c>
      <c r="AF2061" s="3">
        <f t="shared" si="1545"/>
        <v>0</v>
      </c>
      <c r="AG2061" s="2">
        <f t="shared" si="1527"/>
        <v>0</v>
      </c>
      <c r="AH2061" s="2">
        <f t="shared" si="1528"/>
        <v>136.61881717242437</v>
      </c>
      <c r="AI2061" s="23">
        <f t="shared" ref="AI2061:AI2124" si="1551">AA2061/(AJ2061/1000000)</f>
        <v>9586521928.8412819</v>
      </c>
      <c r="AJ2061" s="23">
        <f t="shared" si="1529"/>
        <v>6219.922423797766</v>
      </c>
      <c r="AK2061" s="23">
        <f t="shared" si="1530"/>
        <v>0</v>
      </c>
      <c r="AL2061" s="23">
        <f t="shared" si="1508"/>
        <v>0</v>
      </c>
      <c r="AM2061" s="23">
        <f t="shared" si="1509"/>
        <v>0</v>
      </c>
      <c r="AN2061" s="16">
        <f t="shared" si="1546"/>
        <v>0</v>
      </c>
      <c r="AO2061" s="23">
        <f t="shared" si="1547"/>
        <v>0</v>
      </c>
      <c r="AP2061" s="22">
        <f t="shared" si="1548"/>
        <v>0</v>
      </c>
      <c r="AQ2061" s="30">
        <f t="shared" si="1531"/>
        <v>10352476158.540174</v>
      </c>
      <c r="AR2061" s="28">
        <f t="shared" si="1532"/>
        <v>5018838729.6727695</v>
      </c>
      <c r="AS2061" s="25">
        <f t="shared" si="1533"/>
        <v>200337590.02425668</v>
      </c>
      <c r="AT2061" s="32">
        <f t="shared" si="1534"/>
        <v>0</v>
      </c>
      <c r="AU2061" s="23">
        <f t="shared" si="1535"/>
        <v>0</v>
      </c>
      <c r="AV2061" s="22">
        <f t="shared" si="1536"/>
        <v>1473725909.519711</v>
      </c>
      <c r="AW2061" s="31">
        <f t="shared" si="1549"/>
        <v>6985083716.5387707</v>
      </c>
    </row>
    <row r="2062" spans="1:53" x14ac:dyDescent="0.25">
      <c r="A2062">
        <f t="shared" si="1510"/>
        <v>650</v>
      </c>
      <c r="B2062" t="s">
        <v>7</v>
      </c>
      <c r="C2062" s="27">
        <f t="shared" si="1514"/>
        <v>0</v>
      </c>
      <c r="D2062" s="27">
        <f t="shared" si="1537"/>
        <v>0</v>
      </c>
      <c r="E2062" s="27" t="b">
        <f t="shared" si="1513"/>
        <v>1</v>
      </c>
      <c r="F2062" s="29">
        <f t="shared" si="1515"/>
        <v>0</v>
      </c>
      <c r="G2062" s="27">
        <f t="shared" si="1538"/>
        <v>0</v>
      </c>
      <c r="H2062" s="22">
        <f t="shared" si="1516"/>
        <v>23937760411.512169</v>
      </c>
      <c r="I2062" s="23">
        <f t="shared" si="1517"/>
        <v>132580106.5049091</v>
      </c>
      <c r="J2062" s="23">
        <f t="shared" si="1518"/>
        <v>1086</v>
      </c>
      <c r="K2062" s="19">
        <f t="shared" si="1539"/>
        <v>225.0831931027827</v>
      </c>
      <c r="L2062" s="16">
        <f t="shared" si="1519"/>
        <v>165.1158927712292</v>
      </c>
      <c r="M2062" s="23">
        <f>M2061-IF($B2062="B",(Percent_Rent_In_Elsies*2.49%/12 * H2061)/K2061,0)+IF($B2062="D",N2062,0)+IF(B2062="D",AK2061)+IF(B2062="C",F2061*90%)-(Y2062-Y2061)-IF($B2062="A",Q2061/K2061) + IF($B2062="A",Q2061/K2061)</f>
        <v>-38563583.358393855</v>
      </c>
      <c r="N2062" s="23">
        <f t="shared" si="1520"/>
        <v>0</v>
      </c>
      <c r="O2062" s="22">
        <f t="shared" si="1521"/>
        <v>0</v>
      </c>
      <c r="P2062" s="22">
        <f t="shared" si="1505"/>
        <v>0</v>
      </c>
      <c r="Q2062" s="22">
        <f t="shared" si="1506"/>
        <v>0</v>
      </c>
      <c r="R2062" s="22">
        <f t="shared" si="1522"/>
        <v>267833030.04519653</v>
      </c>
      <c r="S2062" s="16">
        <f t="shared" si="1512"/>
        <v>24348457.276836049</v>
      </c>
      <c r="T2062" s="15">
        <f t="shared" si="1523"/>
        <v>0</v>
      </c>
      <c r="U2062" s="23">
        <f t="shared" si="1540"/>
        <v>1189929.0498347252</v>
      </c>
      <c r="V2062" s="23">
        <f t="shared" si="1541"/>
        <v>108175.3681667932</v>
      </c>
      <c r="W2062" s="23">
        <f t="shared" si="1507"/>
        <v>0</v>
      </c>
      <c r="X2062" s="23">
        <f t="shared" si="1542"/>
        <v>33788434.265973859</v>
      </c>
      <c r="Y2062" s="23">
        <f t="shared" si="1524"/>
        <v>13825559.361691331</v>
      </c>
      <c r="Z2062" s="3">
        <f t="shared" si="1525"/>
        <v>0</v>
      </c>
      <c r="AA2062" s="23">
        <f t="shared" si="1526"/>
        <v>59627422.711428903</v>
      </c>
      <c r="AB2062" s="26">
        <f t="shared" si="1543"/>
        <v>70086276.274228558</v>
      </c>
      <c r="AC2062" s="23">
        <f t="shared" si="1544"/>
        <v>74889487.274228647</v>
      </c>
      <c r="AD2062" s="23">
        <f t="shared" si="1550"/>
        <v>4803211</v>
      </c>
      <c r="AE2062" s="24">
        <f t="shared" si="1511"/>
        <v>70086276.274228647</v>
      </c>
      <c r="AF2062" s="3">
        <f t="shared" si="1545"/>
        <v>0</v>
      </c>
      <c r="AG2062" s="2">
        <f t="shared" si="1527"/>
        <v>0</v>
      </c>
      <c r="AH2062" s="2">
        <f t="shared" si="1528"/>
        <v>136.61881717242437</v>
      </c>
      <c r="AI2062" s="23">
        <f t="shared" si="1551"/>
        <v>9586521928.8412819</v>
      </c>
      <c r="AJ2062" s="23">
        <f t="shared" si="1529"/>
        <v>6219.922423797766</v>
      </c>
      <c r="AK2062" s="23">
        <f t="shared" si="1530"/>
        <v>0</v>
      </c>
      <c r="AL2062" s="23">
        <f t="shared" si="1508"/>
        <v>3397868.7161426544</v>
      </c>
      <c r="AM2062" s="23">
        <f t="shared" si="1509"/>
        <v>3170171973.0984931</v>
      </c>
      <c r="AN2062" s="16">
        <f t="shared" si="1546"/>
        <v>0</v>
      </c>
      <c r="AO2062" s="23">
        <f t="shared" si="1547"/>
        <v>110338.87552680554</v>
      </c>
      <c r="AP2062" s="22">
        <f t="shared" si="1548"/>
        <v>24835426.42694388</v>
      </c>
      <c r="AQ2062" s="30">
        <f t="shared" si="1531"/>
        <v>10401935910.269434</v>
      </c>
      <c r="AR2062" s="28">
        <f t="shared" si="1532"/>
        <v>5043463054.9750843</v>
      </c>
      <c r="AS2062" s="25">
        <f t="shared" si="1533"/>
        <v>200337590.02425668</v>
      </c>
      <c r="AT2062" s="32">
        <f t="shared" si="1534"/>
        <v>0</v>
      </c>
      <c r="AU2062" s="23">
        <f t="shared" si="1535"/>
        <v>0</v>
      </c>
      <c r="AV2062" s="22">
        <f t="shared" si="1536"/>
        <v>1473725909.519711</v>
      </c>
      <c r="AW2062" s="31">
        <f t="shared" si="1549"/>
        <v>7034543468.2680292</v>
      </c>
    </row>
    <row r="2063" spans="1:53" x14ac:dyDescent="0.25">
      <c r="A2063">
        <f t="shared" si="1510"/>
        <v>650</v>
      </c>
      <c r="B2063" t="s">
        <v>8</v>
      </c>
      <c r="C2063" s="27">
        <f t="shared" si="1514"/>
        <v>0</v>
      </c>
      <c r="D2063" s="27">
        <f t="shared" si="1537"/>
        <v>0</v>
      </c>
      <c r="E2063" s="27" t="b">
        <f t="shared" si="1513"/>
        <v>1</v>
      </c>
      <c r="F2063" s="29">
        <f t="shared" si="1515"/>
        <v>0</v>
      </c>
      <c r="G2063" s="27">
        <f t="shared" si="1538"/>
        <v>0</v>
      </c>
      <c r="H2063" s="22">
        <f t="shared" si="1516"/>
        <v>23937760411.512169</v>
      </c>
      <c r="I2063" s="23">
        <f t="shared" si="1517"/>
        <v>132580106.5049091</v>
      </c>
      <c r="J2063" s="23">
        <f t="shared" si="1518"/>
        <v>1086</v>
      </c>
      <c r="K2063" s="19">
        <f t="shared" si="1539"/>
        <v>225.0831931027827</v>
      </c>
      <c r="L2063" s="16">
        <f t="shared" si="1519"/>
        <v>165.1158927712292</v>
      </c>
      <c r="M2063" s="23">
        <f>M2062-IF($B2063="B",(Percent_Rent_In_Elsies*2.49%/12 * H2062)/K2062,0)+IF($B2063="D",N2063,0)+IF(B2063="D",AK2062)+IF(B2063="C",F2062*90%)-(Y2063-Y2062)-IF($B2063="A",Q2062/K2062) + IF($B2063="A",Q2062/K2062)</f>
        <v>-38563583.358393855</v>
      </c>
      <c r="N2063" s="23">
        <f t="shared" si="1520"/>
        <v>0</v>
      </c>
      <c r="O2063" s="22">
        <f t="shared" si="1521"/>
        <v>0</v>
      </c>
      <c r="P2063" s="22">
        <f t="shared" ref="P2063:P2126" si="1552">IF(AG2063 &gt; Retail_Freeze_Above, O2062,0)</f>
        <v>0</v>
      </c>
      <c r="Q2063" s="22">
        <f t="shared" ref="Q2063:Q2126" si="1553">IF(AG2063&lt;=Retail_Freeze_Above,O2062,0)</f>
        <v>0</v>
      </c>
      <c r="R2063" s="22">
        <f t="shared" si="1522"/>
        <v>292668456.47214043</v>
      </c>
      <c r="S2063" s="16">
        <f t="shared" si="1512"/>
        <v>24348457.276836049</v>
      </c>
      <c r="T2063" s="15">
        <f t="shared" si="1523"/>
        <v>0</v>
      </c>
      <c r="U2063" s="23">
        <f t="shared" si="1540"/>
        <v>1300267.9253615309</v>
      </c>
      <c r="V2063" s="23">
        <f t="shared" si="1541"/>
        <v>108175.3681667932</v>
      </c>
      <c r="W2063" s="23">
        <f t="shared" ref="W2063:W2126" si="1554">IF($B2063="E",0,W2062+IF(B2063="D",V2062,0)+IF($B2063="A",G2063))-IF($B2063="D",N2063)+IF($B2063="A",Q2062/K2062)</f>
        <v>0</v>
      </c>
      <c r="X2063" s="23">
        <f t="shared" si="1542"/>
        <v>33788434.265973859</v>
      </c>
      <c r="Y2063" s="23">
        <f t="shared" si="1524"/>
        <v>13825559.361691331</v>
      </c>
      <c r="Z2063" s="3">
        <f t="shared" si="1525"/>
        <v>0</v>
      </c>
      <c r="AA2063" s="23">
        <f t="shared" si="1526"/>
        <v>59627422.711428903</v>
      </c>
      <c r="AB2063" s="26">
        <f t="shared" si="1543"/>
        <v>70086276.274228573</v>
      </c>
      <c r="AC2063" s="23">
        <f t="shared" si="1544"/>
        <v>74889487.274228647</v>
      </c>
      <c r="AD2063" s="23">
        <f t="shared" si="1550"/>
        <v>4803211</v>
      </c>
      <c r="AE2063" s="24">
        <f t="shared" si="1511"/>
        <v>70086276.274228647</v>
      </c>
      <c r="AF2063" s="3">
        <f t="shared" si="1545"/>
        <v>1E-4</v>
      </c>
      <c r="AG2063" s="2">
        <f t="shared" si="1527"/>
        <v>0</v>
      </c>
      <c r="AH2063" s="2">
        <f t="shared" si="1528"/>
        <v>136.61881717242437</v>
      </c>
      <c r="AI2063" s="23">
        <f t="shared" si="1551"/>
        <v>9586521928.8412819</v>
      </c>
      <c r="AJ2063" s="23">
        <f t="shared" si="1529"/>
        <v>6219.922423797766</v>
      </c>
      <c r="AK2063" s="23">
        <f t="shared" si="1530"/>
        <v>59864.532036126315</v>
      </c>
      <c r="AL2063" s="23">
        <f t="shared" si="1508"/>
        <v>0</v>
      </c>
      <c r="AM2063" s="23">
        <f t="shared" si="1509"/>
        <v>0</v>
      </c>
      <c r="AN2063" s="16">
        <f t="shared" si="1546"/>
        <v>0</v>
      </c>
      <c r="AO2063" s="23">
        <f t="shared" si="1547"/>
        <v>0</v>
      </c>
      <c r="AP2063" s="22">
        <f t="shared" si="1548"/>
        <v>0</v>
      </c>
      <c r="AQ2063" s="30">
        <f t="shared" si="1531"/>
        <v>10401935910.269434</v>
      </c>
      <c r="AR2063" s="28">
        <f t="shared" si="1532"/>
        <v>5043463054.9750843</v>
      </c>
      <c r="AS2063" s="25">
        <f t="shared" si="1533"/>
        <v>200337590.02425668</v>
      </c>
      <c r="AT2063" s="32">
        <f t="shared" si="1534"/>
        <v>0</v>
      </c>
      <c r="AU2063" s="23">
        <f t="shared" si="1535"/>
        <v>0</v>
      </c>
      <c r="AV2063" s="22">
        <f t="shared" si="1536"/>
        <v>1473725909.519711</v>
      </c>
      <c r="AW2063" s="31">
        <f t="shared" si="1549"/>
        <v>7034543468.2680292</v>
      </c>
    </row>
    <row r="2064" spans="1:53" x14ac:dyDescent="0.25">
      <c r="A2064" s="21">
        <f t="shared" si="1510"/>
        <v>650</v>
      </c>
      <c r="B2064" s="21" t="s">
        <v>9</v>
      </c>
      <c r="C2064" s="27">
        <f t="shared" si="1514"/>
        <v>0</v>
      </c>
      <c r="D2064" s="27">
        <f t="shared" si="1537"/>
        <v>0</v>
      </c>
      <c r="E2064" s="27" t="b">
        <f t="shared" si="1513"/>
        <v>1</v>
      </c>
      <c r="F2064" s="29">
        <f t="shared" si="1515"/>
        <v>0</v>
      </c>
      <c r="G2064" s="27">
        <f t="shared" si="1538"/>
        <v>0</v>
      </c>
      <c r="H2064" s="22">
        <f t="shared" si="1516"/>
        <v>23937760411.512169</v>
      </c>
      <c r="I2064" s="23">
        <f t="shared" si="1517"/>
        <v>132580106.5049091</v>
      </c>
      <c r="J2064" s="23">
        <f t="shared" si="1518"/>
        <v>1086</v>
      </c>
      <c r="K2064" s="19">
        <f t="shared" si="1539"/>
        <v>225.0831931027827</v>
      </c>
      <c r="L2064" s="16">
        <f t="shared" si="1519"/>
        <v>165.1158927712292</v>
      </c>
      <c r="M2064" s="23">
        <f>M2063-IF($B2064="B",(Percent_Rent_In_Elsies*2.49%/12 * H2063)/K2063,0)+IF($B2064="D",N2064,0)+IF(B2064="D",AK2063)+IF(B2064="C",F2063*90%)-(Y2064-Y2063)-IF($B2064="A",Q2063/K2063) + IF($B2064="A",Q2063/K2063)</f>
        <v>-38503718.82635773</v>
      </c>
      <c r="N2064" s="23">
        <f t="shared" si="1520"/>
        <v>0</v>
      </c>
      <c r="O2064" s="22">
        <f t="shared" si="1521"/>
        <v>17011467.483335197</v>
      </c>
      <c r="P2064" s="22">
        <f t="shared" si="1552"/>
        <v>0</v>
      </c>
      <c r="Q2064" s="22">
        <f t="shared" si="1553"/>
        <v>0</v>
      </c>
      <c r="R2064" s="22">
        <f t="shared" si="1522"/>
        <v>292668456.47214043</v>
      </c>
      <c r="S2064" s="16">
        <f t="shared" si="1512"/>
        <v>0</v>
      </c>
      <c r="T2064" s="15">
        <f t="shared" si="1523"/>
        <v>7336989.7935008518</v>
      </c>
      <c r="U2064" s="23">
        <f t="shared" si="1540"/>
        <v>1300267.9253615309</v>
      </c>
      <c r="V2064" s="23">
        <f t="shared" si="1541"/>
        <v>0</v>
      </c>
      <c r="W2064" s="23">
        <f t="shared" si="1554"/>
        <v>108175.3681667932</v>
      </c>
      <c r="X2064" s="23">
        <f t="shared" si="1542"/>
        <v>33788434.265973859</v>
      </c>
      <c r="Y2064" s="23">
        <f t="shared" si="1524"/>
        <v>13825559.361691331</v>
      </c>
      <c r="Z2064" s="3">
        <f t="shared" si="1525"/>
        <v>0</v>
      </c>
      <c r="AA2064" s="23">
        <f t="shared" si="1526"/>
        <v>59567558.179392777</v>
      </c>
      <c r="AB2064" s="26">
        <f t="shared" si="1543"/>
        <v>70086276.274228573</v>
      </c>
      <c r="AC2064" s="23">
        <f t="shared" si="1544"/>
        <v>74889487.274228647</v>
      </c>
      <c r="AD2064" s="23">
        <f t="shared" si="1550"/>
        <v>4803211</v>
      </c>
      <c r="AE2064" s="24">
        <f t="shared" si="1511"/>
        <v>70086276.274228647</v>
      </c>
      <c r="AF2064" s="3">
        <f t="shared" si="1545"/>
        <v>0</v>
      </c>
      <c r="AG2064" s="2">
        <f t="shared" si="1527"/>
        <v>0</v>
      </c>
      <c r="AH2064" s="2">
        <f t="shared" si="1528"/>
        <v>136.61881717242437</v>
      </c>
      <c r="AI2064" s="23">
        <f t="shared" si="1551"/>
        <v>9576897285.9667854</v>
      </c>
      <c r="AJ2064" s="23">
        <f t="shared" si="1529"/>
        <v>6219.922423797766</v>
      </c>
      <c r="AK2064" s="23">
        <f t="shared" si="1530"/>
        <v>0</v>
      </c>
      <c r="AL2064" s="23">
        <f t="shared" ref="AL2064:AL2127" si="1555">IF($B2064="B",AI2064-AI2059,0)</f>
        <v>0</v>
      </c>
      <c r="AM2064" s="23">
        <f t="shared" si="1509"/>
        <v>0</v>
      </c>
      <c r="AN2064" s="16">
        <f t="shared" si="1546"/>
        <v>0</v>
      </c>
      <c r="AO2064" s="23">
        <f t="shared" si="1547"/>
        <v>0</v>
      </c>
      <c r="AP2064" s="22">
        <f t="shared" si="1548"/>
        <v>0</v>
      </c>
      <c r="AQ2064" s="30">
        <f t="shared" si="1531"/>
        <v>10401935910.269434</v>
      </c>
      <c r="AR2064" s="28">
        <f t="shared" si="1532"/>
        <v>5043463054.9750843</v>
      </c>
      <c r="AS2064" s="25">
        <f t="shared" si="1533"/>
        <v>200337590.02425668</v>
      </c>
      <c r="AT2064" s="32">
        <f t="shared" si="1534"/>
        <v>0</v>
      </c>
      <c r="AU2064" s="23">
        <f t="shared" si="1535"/>
        <v>0</v>
      </c>
      <c r="AV2064" s="22">
        <f t="shared" si="1536"/>
        <v>1473725909.519711</v>
      </c>
      <c r="AW2064" s="31">
        <f t="shared" si="1549"/>
        <v>7034543468.2680292</v>
      </c>
      <c r="AX2064" s="21"/>
      <c r="AY2064" s="21"/>
      <c r="AZ2064" s="21"/>
      <c r="BA2064" s="21"/>
    </row>
    <row r="2065" spans="1:53" x14ac:dyDescent="0.25">
      <c r="A2065" s="21">
        <f t="shared" si="1510"/>
        <v>650</v>
      </c>
      <c r="B2065" s="21" t="s">
        <v>28</v>
      </c>
      <c r="C2065" s="27">
        <f t="shared" si="1514"/>
        <v>0</v>
      </c>
      <c r="D2065" s="27">
        <f t="shared" si="1537"/>
        <v>0</v>
      </c>
      <c r="E2065" s="27" t="b">
        <f t="shared" si="1513"/>
        <v>1</v>
      </c>
      <c r="F2065" s="29">
        <f t="shared" si="1515"/>
        <v>0</v>
      </c>
      <c r="G2065" s="27">
        <f t="shared" si="1538"/>
        <v>0</v>
      </c>
      <c r="H2065" s="22">
        <f t="shared" si="1516"/>
        <v>23937760411.512169</v>
      </c>
      <c r="I2065" s="23">
        <f t="shared" si="1517"/>
        <v>132580106.5049091</v>
      </c>
      <c r="J2065" s="23">
        <f t="shared" si="1518"/>
        <v>1086</v>
      </c>
      <c r="K2065" s="19">
        <f t="shared" si="1539"/>
        <v>225.0831931027827</v>
      </c>
      <c r="L2065" s="16">
        <f t="shared" si="1519"/>
        <v>165.1158927712292</v>
      </c>
      <c r="M2065" s="23">
        <f>M2064-IF($B2065="B",(Percent_Rent_In_Elsies*2.49%/12 * H2064)/K2064,0)+IF($B2065="D",N2065,0)+IF(B2065="D",AK2064)+IF(B2065="C",F2064*90%)-(Y2065-Y2064)-IF($B2065="A",Q2064/K2064) + IF($B2065="A",Q2064/K2064)</f>
        <v>-38503718.82635773</v>
      </c>
      <c r="N2065" s="23">
        <f t="shared" si="1520"/>
        <v>0</v>
      </c>
      <c r="O2065" s="22">
        <f t="shared" si="1521"/>
        <v>0</v>
      </c>
      <c r="P2065" s="22">
        <f t="shared" si="1552"/>
        <v>17011467.483335197</v>
      </c>
      <c r="Q2065" s="22">
        <f t="shared" si="1553"/>
        <v>0</v>
      </c>
      <c r="R2065" s="22">
        <f t="shared" si="1522"/>
        <v>292668456.47214043</v>
      </c>
      <c r="S2065" s="16">
        <f t="shared" si="1512"/>
        <v>0</v>
      </c>
      <c r="T2065" s="15">
        <f t="shared" si="1523"/>
        <v>0</v>
      </c>
      <c r="U2065" s="23">
        <f t="shared" si="1540"/>
        <v>1300267.9253615309</v>
      </c>
      <c r="V2065" s="23">
        <f t="shared" si="1541"/>
        <v>0</v>
      </c>
      <c r="W2065" s="23">
        <f t="shared" si="1554"/>
        <v>0</v>
      </c>
      <c r="X2065" s="23">
        <f t="shared" si="1542"/>
        <v>33788434.265973859</v>
      </c>
      <c r="Y2065" s="23">
        <f t="shared" si="1524"/>
        <v>13825559.361691331</v>
      </c>
      <c r="Z2065" s="3">
        <f t="shared" si="1525"/>
        <v>5408.7684083396607</v>
      </c>
      <c r="AA2065" s="23">
        <f t="shared" si="1526"/>
        <v>59648689.705517873</v>
      </c>
      <c r="AB2065" s="26">
        <f t="shared" si="1543"/>
        <v>70086276.274228573</v>
      </c>
      <c r="AC2065" s="23">
        <f t="shared" si="1544"/>
        <v>74889487.274228647</v>
      </c>
      <c r="AD2065" s="23">
        <f t="shared" si="1550"/>
        <v>4803211</v>
      </c>
      <c r="AE2065" s="24">
        <f t="shared" si="1511"/>
        <v>70086276.274228647</v>
      </c>
      <c r="AF2065" s="3">
        <f t="shared" si="1545"/>
        <v>0</v>
      </c>
      <c r="AG2065" s="2">
        <f t="shared" si="1527"/>
        <v>649052209.00075924</v>
      </c>
      <c r="AH2065" s="2">
        <f t="shared" si="1528"/>
        <v>136.61881717242437</v>
      </c>
      <c r="AI2065" s="23">
        <f t="shared" si="1551"/>
        <v>9589941102.3678837</v>
      </c>
      <c r="AJ2065" s="23">
        <f t="shared" si="1529"/>
        <v>6219.922423797766</v>
      </c>
      <c r="AK2065" s="23">
        <f t="shared" si="1530"/>
        <v>0</v>
      </c>
      <c r="AL2065" s="23">
        <f t="shared" si="1555"/>
        <v>0</v>
      </c>
      <c r="AM2065" s="23">
        <f t="shared" ref="AM2065:AM2128" si="1556">IF($B2065="B",50%*AL2065*30%*AJ2065,0)</f>
        <v>0</v>
      </c>
      <c r="AN2065" s="16">
        <f t="shared" si="1546"/>
        <v>0</v>
      </c>
      <c r="AO2065" s="23">
        <f t="shared" si="1547"/>
        <v>0</v>
      </c>
      <c r="AP2065" s="22">
        <f t="shared" si="1548"/>
        <v>0</v>
      </c>
      <c r="AQ2065" s="30">
        <f t="shared" si="1531"/>
        <v>10401935910.269434</v>
      </c>
      <c r="AR2065" s="28">
        <f t="shared" si="1532"/>
        <v>5043463054.9750843</v>
      </c>
      <c r="AS2065" s="25">
        <f t="shared" si="1533"/>
        <v>200337590.02425668</v>
      </c>
      <c r="AT2065" s="32">
        <f t="shared" si="1534"/>
        <v>10817.536816679321</v>
      </c>
      <c r="AU2065" s="23">
        <f t="shared" si="1535"/>
        <v>10817.536816679321</v>
      </c>
      <c r="AV2065" s="22">
        <f t="shared" si="1536"/>
        <v>1481062899.3132119</v>
      </c>
      <c r="AW2065" s="31">
        <f t="shared" si="1549"/>
        <v>7034543468.2680292</v>
      </c>
      <c r="AX2065" s="21"/>
      <c r="AY2065" s="21"/>
      <c r="AZ2065" s="21"/>
      <c r="BA2065" s="21"/>
    </row>
    <row r="2066" spans="1:53" x14ac:dyDescent="0.25">
      <c r="A2066">
        <f t="shared" si="1510"/>
        <v>651</v>
      </c>
      <c r="B2066" t="s">
        <v>6</v>
      </c>
      <c r="C2066" s="27">
        <f t="shared" si="1514"/>
        <v>0</v>
      </c>
      <c r="D2066" s="27">
        <f t="shared" si="1537"/>
        <v>0</v>
      </c>
      <c r="E2066" s="27" t="b">
        <f t="shared" si="1513"/>
        <v>1</v>
      </c>
      <c r="F2066" s="29">
        <f t="shared" si="1515"/>
        <v>0</v>
      </c>
      <c r="G2066" s="27">
        <f t="shared" si="1538"/>
        <v>0</v>
      </c>
      <c r="H2066" s="22">
        <f t="shared" si="1516"/>
        <v>23977656678.864689</v>
      </c>
      <c r="I2066" s="23">
        <f t="shared" si="1517"/>
        <v>132580106.5049091</v>
      </c>
      <c r="J2066" s="23">
        <f t="shared" si="1518"/>
        <v>1086</v>
      </c>
      <c r="K2066" s="19">
        <f t="shared" si="1539"/>
        <v>225.0831931027827</v>
      </c>
      <c r="L2066" s="16">
        <f t="shared" si="1519"/>
        <v>165.39108592584793</v>
      </c>
      <c r="M2066" s="23">
        <f>M2065-IF($B2066="B",(Percent_Rent_In_Elsies*2.49%/12 * H2065)/K2065,0)+IF($B2066="D",N2066,0)+IF(B2066="D",AK2065)+IF(B2066="C",F2065*90%)-(Y2066-Y2065)-IF($B2066="A",Q2065/K2065) + IF($B2066="A",Q2065/K2065)</f>
        <v>-38503718.82635773</v>
      </c>
      <c r="N2066" s="23">
        <f t="shared" si="1520"/>
        <v>0</v>
      </c>
      <c r="O2066" s="22">
        <f t="shared" si="1521"/>
        <v>0</v>
      </c>
      <c r="P2066" s="22">
        <f t="shared" si="1552"/>
        <v>0</v>
      </c>
      <c r="Q2066" s="22">
        <f t="shared" si="1553"/>
        <v>0</v>
      </c>
      <c r="R2066" s="22">
        <f t="shared" si="1522"/>
        <v>292668456.47214043</v>
      </c>
      <c r="S2066" s="16">
        <f t="shared" si="1512"/>
        <v>0</v>
      </c>
      <c r="T2066" s="15">
        <f t="shared" si="1523"/>
        <v>0</v>
      </c>
      <c r="U2066" s="23">
        <f t="shared" si="1540"/>
        <v>1300267.9253615309</v>
      </c>
      <c r="V2066" s="23">
        <f t="shared" si="1541"/>
        <v>0</v>
      </c>
      <c r="W2066" s="23">
        <f t="shared" si="1554"/>
        <v>0</v>
      </c>
      <c r="X2066" s="23">
        <f t="shared" si="1542"/>
        <v>33815478.10801556</v>
      </c>
      <c r="Y2066" s="23">
        <f t="shared" si="1524"/>
        <v>13825559.361691331</v>
      </c>
      <c r="Z2066" s="3">
        <f t="shared" si="1525"/>
        <v>0</v>
      </c>
      <c r="AA2066" s="23">
        <f t="shared" si="1526"/>
        <v>59648689.705517873</v>
      </c>
      <c r="AB2066" s="26">
        <f t="shared" si="1543"/>
        <v>70086276.274228573</v>
      </c>
      <c r="AC2066" s="23">
        <f t="shared" si="1544"/>
        <v>74889487.274228647</v>
      </c>
      <c r="AD2066" s="23">
        <f t="shared" si="1550"/>
        <v>4803211</v>
      </c>
      <c r="AE2066" s="24">
        <f t="shared" si="1511"/>
        <v>70086276.274228647</v>
      </c>
      <c r="AF2066" s="3">
        <f t="shared" si="1545"/>
        <v>0</v>
      </c>
      <c r="AG2066" s="2">
        <f t="shared" si="1527"/>
        <v>0</v>
      </c>
      <c r="AH2066" s="2">
        <f t="shared" si="1528"/>
        <v>136.84651520104507</v>
      </c>
      <c r="AI2066" s="23">
        <f t="shared" si="1551"/>
        <v>9589941102.3678837</v>
      </c>
      <c r="AJ2066" s="23">
        <f t="shared" si="1529"/>
        <v>6219.922423797766</v>
      </c>
      <c r="AK2066" s="23">
        <f t="shared" si="1530"/>
        <v>0</v>
      </c>
      <c r="AL2066" s="23">
        <f t="shared" si="1555"/>
        <v>0</v>
      </c>
      <c r="AM2066" s="23">
        <f t="shared" si="1556"/>
        <v>0</v>
      </c>
      <c r="AN2066" s="16">
        <f t="shared" si="1546"/>
        <v>0</v>
      </c>
      <c r="AO2066" s="23">
        <f t="shared" si="1547"/>
        <v>0</v>
      </c>
      <c r="AP2066" s="22">
        <f t="shared" si="1548"/>
        <v>0</v>
      </c>
      <c r="AQ2066" s="30">
        <f t="shared" si="1531"/>
        <v>10401935910.269434</v>
      </c>
      <c r="AR2066" s="28">
        <f t="shared" si="1532"/>
        <v>5043463054.9750843</v>
      </c>
      <c r="AS2066" s="25">
        <f t="shared" si="1533"/>
        <v>200337590.02425668</v>
      </c>
      <c r="AT2066" s="32">
        <f t="shared" si="1534"/>
        <v>0</v>
      </c>
      <c r="AU2066" s="23">
        <f t="shared" si="1535"/>
        <v>0</v>
      </c>
      <c r="AV2066" s="22">
        <f t="shared" si="1536"/>
        <v>1481062899.3132119</v>
      </c>
      <c r="AW2066" s="31">
        <f t="shared" si="1549"/>
        <v>7017532000.7846937</v>
      </c>
    </row>
    <row r="2067" spans="1:53" x14ac:dyDescent="0.25">
      <c r="A2067">
        <f t="shared" si="1510"/>
        <v>651</v>
      </c>
      <c r="B2067" t="s">
        <v>7</v>
      </c>
      <c r="C2067" s="27">
        <f t="shared" si="1514"/>
        <v>0</v>
      </c>
      <c r="D2067" s="27">
        <f t="shared" si="1537"/>
        <v>0</v>
      </c>
      <c r="E2067" s="27" t="b">
        <f t="shared" si="1513"/>
        <v>1</v>
      </c>
      <c r="F2067" s="29">
        <f t="shared" si="1515"/>
        <v>0</v>
      </c>
      <c r="G2067" s="27">
        <f t="shared" si="1538"/>
        <v>0</v>
      </c>
      <c r="H2067" s="22">
        <f t="shared" si="1516"/>
        <v>23977656678.864689</v>
      </c>
      <c r="I2067" s="23">
        <f t="shared" si="1517"/>
        <v>132580106.5049091</v>
      </c>
      <c r="J2067" s="23">
        <f t="shared" si="1518"/>
        <v>1086</v>
      </c>
      <c r="K2067" s="19">
        <f t="shared" si="1539"/>
        <v>225.0831931027827</v>
      </c>
      <c r="L2067" s="16">
        <f t="shared" si="1519"/>
        <v>165.39108592584793</v>
      </c>
      <c r="M2067" s="23">
        <f>M2066-IF($B2067="B",(Percent_Rent_In_Elsies*2.49%/12 * H2066)/K2066,0)+IF($B2067="D",N2067,0)+IF(B2067="D",AK2066)+IF(B2067="C",F2066*90%)-(Y2067-Y2066)-IF($B2067="A",Q2066/K2066) + IF($B2067="A",Q2066/K2066)</f>
        <v>-38614241.60001041</v>
      </c>
      <c r="N2067" s="23">
        <f t="shared" si="1520"/>
        <v>0</v>
      </c>
      <c r="O2067" s="22">
        <f t="shared" si="1521"/>
        <v>0</v>
      </c>
      <c r="P2067" s="22">
        <f t="shared" si="1552"/>
        <v>0</v>
      </c>
      <c r="Q2067" s="22">
        <f t="shared" si="1553"/>
        <v>0</v>
      </c>
      <c r="R2067" s="22">
        <f t="shared" si="1522"/>
        <v>268279418.43279541</v>
      </c>
      <c r="S2067" s="16">
        <f t="shared" si="1512"/>
        <v>24389038.039345037</v>
      </c>
      <c r="T2067" s="15">
        <f t="shared" si="1523"/>
        <v>0</v>
      </c>
      <c r="U2067" s="23">
        <f t="shared" si="1540"/>
        <v>1191912.2649147366</v>
      </c>
      <c r="V2067" s="23">
        <f t="shared" si="1541"/>
        <v>108355.66044679424</v>
      </c>
      <c r="W2067" s="23">
        <f t="shared" si="1554"/>
        <v>0</v>
      </c>
      <c r="X2067" s="23">
        <f t="shared" si="1542"/>
        <v>33815478.10801556</v>
      </c>
      <c r="Y2067" s="23">
        <f t="shared" si="1524"/>
        <v>13825559.361691331</v>
      </c>
      <c r="Z2067" s="3">
        <f t="shared" si="1525"/>
        <v>0</v>
      </c>
      <c r="AA2067" s="23">
        <f t="shared" si="1526"/>
        <v>59648689.705517873</v>
      </c>
      <c r="AB2067" s="26">
        <f t="shared" si="1543"/>
        <v>70086276.274228573</v>
      </c>
      <c r="AC2067" s="23">
        <f t="shared" si="1544"/>
        <v>74889487.274228647</v>
      </c>
      <c r="AD2067" s="23">
        <f t="shared" si="1550"/>
        <v>4803211</v>
      </c>
      <c r="AE2067" s="24">
        <f t="shared" si="1511"/>
        <v>70086276.274228647</v>
      </c>
      <c r="AF2067" s="3">
        <f t="shared" si="1545"/>
        <v>0</v>
      </c>
      <c r="AG2067" s="2">
        <f t="shared" si="1527"/>
        <v>0</v>
      </c>
      <c r="AH2067" s="2">
        <f t="shared" si="1528"/>
        <v>136.84651520104507</v>
      </c>
      <c r="AI2067" s="23">
        <f t="shared" si="1551"/>
        <v>9589941102.3678837</v>
      </c>
      <c r="AJ2067" s="23">
        <f t="shared" si="1529"/>
        <v>6219.922423797766</v>
      </c>
      <c r="AK2067" s="23">
        <f t="shared" si="1530"/>
        <v>0</v>
      </c>
      <c r="AL2067" s="23">
        <f t="shared" si="1555"/>
        <v>3419173.5266017914</v>
      </c>
      <c r="AM2067" s="23">
        <f t="shared" si="1556"/>
        <v>3190049113.3449254</v>
      </c>
      <c r="AN2067" s="16">
        <f t="shared" si="1546"/>
        <v>0</v>
      </c>
      <c r="AO2067" s="23">
        <f t="shared" si="1547"/>
        <v>110522.77365268355</v>
      </c>
      <c r="AP2067" s="22">
        <f t="shared" si="1548"/>
        <v>24876818.80432212</v>
      </c>
      <c r="AQ2067" s="30">
        <f t="shared" si="1531"/>
        <v>10451478094.918242</v>
      </c>
      <c r="AR2067" s="28">
        <f t="shared" si="1532"/>
        <v>5068128420.8195696</v>
      </c>
      <c r="AS2067" s="25">
        <f t="shared" si="1533"/>
        <v>200337590.02425668</v>
      </c>
      <c r="AT2067" s="32">
        <f t="shared" si="1534"/>
        <v>0</v>
      </c>
      <c r="AU2067" s="23">
        <f t="shared" si="1535"/>
        <v>0</v>
      </c>
      <c r="AV2067" s="22">
        <f t="shared" si="1536"/>
        <v>1481062899.3132119</v>
      </c>
      <c r="AW2067" s="31">
        <f t="shared" si="1549"/>
        <v>7067074185.4335003</v>
      </c>
    </row>
    <row r="2068" spans="1:53" s="21" customFormat="1" x14ac:dyDescent="0.25">
      <c r="A2068">
        <f t="shared" si="1510"/>
        <v>651</v>
      </c>
      <c r="B2068" t="s">
        <v>8</v>
      </c>
      <c r="C2068" s="27">
        <f t="shared" si="1514"/>
        <v>0</v>
      </c>
      <c r="D2068" s="27">
        <f t="shared" si="1537"/>
        <v>0</v>
      </c>
      <c r="E2068" s="27" t="b">
        <f t="shared" si="1513"/>
        <v>1</v>
      </c>
      <c r="F2068" s="29">
        <f t="shared" si="1515"/>
        <v>0</v>
      </c>
      <c r="G2068" s="27">
        <f t="shared" si="1538"/>
        <v>0</v>
      </c>
      <c r="H2068" s="22">
        <f t="shared" si="1516"/>
        <v>23977656678.864689</v>
      </c>
      <c r="I2068" s="23">
        <f t="shared" si="1517"/>
        <v>132580106.5049091</v>
      </c>
      <c r="J2068" s="23">
        <f t="shared" si="1518"/>
        <v>1086</v>
      </c>
      <c r="K2068" s="19">
        <f t="shared" si="1539"/>
        <v>225.0831931027827</v>
      </c>
      <c r="L2068" s="16">
        <f t="shared" si="1519"/>
        <v>165.39108592584793</v>
      </c>
      <c r="M2068" s="23">
        <f>M2067-IF($B2068="B",(Percent_Rent_In_Elsies*2.49%/12 * H2067)/K2067,0)+IF($B2068="D",N2068,0)+IF(B2068="D",AK2067)+IF(B2068="C",F2067*90%)-(Y2068-Y2067)-IF($B2068="A",Q2067/K2067) + IF($B2068="A",Q2067/K2067)</f>
        <v>-38614241.60001041</v>
      </c>
      <c r="N2068" s="23">
        <f t="shared" si="1520"/>
        <v>0</v>
      </c>
      <c r="O2068" s="22">
        <f t="shared" si="1521"/>
        <v>0</v>
      </c>
      <c r="P2068" s="22">
        <f t="shared" si="1552"/>
        <v>0</v>
      </c>
      <c r="Q2068" s="22">
        <f t="shared" si="1553"/>
        <v>0</v>
      </c>
      <c r="R2068" s="22">
        <f t="shared" si="1522"/>
        <v>293156237.23711753</v>
      </c>
      <c r="S2068" s="16">
        <f t="shared" si="1512"/>
        <v>24389038.039345037</v>
      </c>
      <c r="T2068" s="15">
        <f t="shared" si="1523"/>
        <v>0</v>
      </c>
      <c r="U2068" s="23">
        <f t="shared" si="1540"/>
        <v>1302435.0385674201</v>
      </c>
      <c r="V2068" s="23">
        <f t="shared" si="1541"/>
        <v>108355.66044679424</v>
      </c>
      <c r="W2068" s="23">
        <f t="shared" si="1554"/>
        <v>0</v>
      </c>
      <c r="X2068" s="23">
        <f t="shared" si="1542"/>
        <v>33815478.10801556</v>
      </c>
      <c r="Y2068" s="23">
        <f t="shared" si="1524"/>
        <v>13825559.361691331</v>
      </c>
      <c r="Z2068" s="3">
        <f t="shared" si="1525"/>
        <v>0</v>
      </c>
      <c r="AA2068" s="23">
        <f t="shared" si="1526"/>
        <v>59648689.705517873</v>
      </c>
      <c r="AB2068" s="26">
        <f t="shared" si="1543"/>
        <v>70086276.274228573</v>
      </c>
      <c r="AC2068" s="23">
        <f t="shared" si="1544"/>
        <v>74889487.274228647</v>
      </c>
      <c r="AD2068" s="23">
        <f t="shared" si="1550"/>
        <v>4803211</v>
      </c>
      <c r="AE2068" s="24">
        <f t="shared" si="1511"/>
        <v>70086276.274228647</v>
      </c>
      <c r="AF2068" s="3">
        <f t="shared" si="1545"/>
        <v>1E-4</v>
      </c>
      <c r="AG2068" s="2">
        <f t="shared" si="1527"/>
        <v>0</v>
      </c>
      <c r="AH2068" s="2">
        <f t="shared" si="1528"/>
        <v>136.84651520104507</v>
      </c>
      <c r="AI2068" s="23">
        <f t="shared" si="1551"/>
        <v>9589941102.3678837</v>
      </c>
      <c r="AJ2068" s="23">
        <f t="shared" si="1529"/>
        <v>6219.922423797766</v>
      </c>
      <c r="AK2068" s="23">
        <f t="shared" si="1530"/>
        <v>59867.13714677393</v>
      </c>
      <c r="AL2068" s="23">
        <f t="shared" si="1555"/>
        <v>0</v>
      </c>
      <c r="AM2068" s="23">
        <f t="shared" si="1556"/>
        <v>0</v>
      </c>
      <c r="AN2068" s="16">
        <f t="shared" si="1546"/>
        <v>0</v>
      </c>
      <c r="AO2068" s="23">
        <f t="shared" si="1547"/>
        <v>0</v>
      </c>
      <c r="AP2068" s="22">
        <f t="shared" si="1548"/>
        <v>0</v>
      </c>
      <c r="AQ2068" s="30">
        <f t="shared" si="1531"/>
        <v>10451478094.918242</v>
      </c>
      <c r="AR2068" s="28">
        <f t="shared" si="1532"/>
        <v>5068128420.8195696</v>
      </c>
      <c r="AS2068" s="25">
        <f t="shared" si="1533"/>
        <v>200337590.02425668</v>
      </c>
      <c r="AT2068" s="32">
        <f t="shared" si="1534"/>
        <v>0</v>
      </c>
      <c r="AU2068" s="23">
        <f t="shared" si="1535"/>
        <v>0</v>
      </c>
      <c r="AV2068" s="22">
        <f t="shared" si="1536"/>
        <v>1481062899.3132119</v>
      </c>
      <c r="AW2068" s="31">
        <f t="shared" si="1549"/>
        <v>7067074185.4335003</v>
      </c>
      <c r="AX2068"/>
      <c r="AY2068"/>
      <c r="AZ2068"/>
      <c r="BA2068"/>
    </row>
    <row r="2069" spans="1:53" s="21" customFormat="1" x14ac:dyDescent="0.25">
      <c r="A2069">
        <f t="shared" si="1510"/>
        <v>651</v>
      </c>
      <c r="B2069" t="s">
        <v>9</v>
      </c>
      <c r="C2069" s="27">
        <f t="shared" si="1514"/>
        <v>0</v>
      </c>
      <c r="D2069" s="27">
        <f t="shared" si="1537"/>
        <v>0</v>
      </c>
      <c r="E2069" s="27" t="b">
        <f t="shared" si="1513"/>
        <v>1</v>
      </c>
      <c r="F2069" s="29">
        <f t="shared" si="1515"/>
        <v>0</v>
      </c>
      <c r="G2069" s="27">
        <f t="shared" si="1538"/>
        <v>0</v>
      </c>
      <c r="H2069" s="22">
        <f t="shared" si="1516"/>
        <v>23977656678.864689</v>
      </c>
      <c r="I2069" s="23">
        <f t="shared" si="1517"/>
        <v>132580106.5049091</v>
      </c>
      <c r="J2069" s="23">
        <f t="shared" si="1518"/>
        <v>1086</v>
      </c>
      <c r="K2069" s="19">
        <f t="shared" si="1539"/>
        <v>225.0831931027827</v>
      </c>
      <c r="L2069" s="16">
        <f t="shared" si="1519"/>
        <v>165.39108592584793</v>
      </c>
      <c r="M2069" s="23">
        <f>M2068-IF($B2069="B",(Percent_Rent_In_Elsies*2.49%/12 * H2068)/K2068,0)+IF($B2069="D",N2069,0)+IF(B2069="D",AK2068)+IF(B2069="C",F2068*90%)-(Y2069-Y2068)-IF($B2069="A",Q2068/K2068) + IF($B2069="A",Q2068/K2068)</f>
        <v>-38554374.462863639</v>
      </c>
      <c r="N2069" s="23">
        <f t="shared" si="1520"/>
        <v>0</v>
      </c>
      <c r="O2069" s="22">
        <f t="shared" si="1521"/>
        <v>17039819.929407489</v>
      </c>
      <c r="P2069" s="22">
        <f t="shared" si="1552"/>
        <v>0</v>
      </c>
      <c r="Q2069" s="22">
        <f t="shared" si="1553"/>
        <v>0</v>
      </c>
      <c r="R2069" s="22">
        <f t="shared" si="1522"/>
        <v>293156237.23711753</v>
      </c>
      <c r="S2069" s="16">
        <f t="shared" si="1512"/>
        <v>0</v>
      </c>
      <c r="T2069" s="15">
        <f t="shared" si="1523"/>
        <v>7349218.1099375486</v>
      </c>
      <c r="U2069" s="23">
        <f t="shared" si="1540"/>
        <v>1302435.0385674201</v>
      </c>
      <c r="V2069" s="23">
        <f t="shared" si="1541"/>
        <v>0</v>
      </c>
      <c r="W2069" s="23">
        <f t="shared" si="1554"/>
        <v>108355.66044679424</v>
      </c>
      <c r="X2069" s="23">
        <f t="shared" si="1542"/>
        <v>33815478.10801556</v>
      </c>
      <c r="Y2069" s="23">
        <f t="shared" si="1524"/>
        <v>13825559.361691331</v>
      </c>
      <c r="Z2069" s="3">
        <f t="shared" si="1525"/>
        <v>0</v>
      </c>
      <c r="AA2069" s="23">
        <f t="shared" si="1526"/>
        <v>59588822.568371102</v>
      </c>
      <c r="AB2069" s="26">
        <f t="shared" si="1543"/>
        <v>70086276.274228573</v>
      </c>
      <c r="AC2069" s="23">
        <f t="shared" si="1544"/>
        <v>74889487.274228647</v>
      </c>
      <c r="AD2069" s="23">
        <f t="shared" si="1550"/>
        <v>4803211</v>
      </c>
      <c r="AE2069" s="24">
        <f t="shared" si="1511"/>
        <v>70086276.274228647</v>
      </c>
      <c r="AF2069" s="3">
        <f t="shared" si="1545"/>
        <v>0</v>
      </c>
      <c r="AG2069" s="2">
        <f t="shared" si="1527"/>
        <v>0</v>
      </c>
      <c r="AH2069" s="2">
        <f t="shared" si="1528"/>
        <v>136.84651520104507</v>
      </c>
      <c r="AI2069" s="23">
        <f t="shared" si="1551"/>
        <v>9580316040.6600857</v>
      </c>
      <c r="AJ2069" s="23">
        <f t="shared" si="1529"/>
        <v>6219.922423797766</v>
      </c>
      <c r="AK2069" s="23">
        <f t="shared" si="1530"/>
        <v>0</v>
      </c>
      <c r="AL2069" s="23">
        <f t="shared" si="1555"/>
        <v>0</v>
      </c>
      <c r="AM2069" s="23">
        <f t="shared" si="1556"/>
        <v>0</v>
      </c>
      <c r="AN2069" s="16">
        <f t="shared" si="1546"/>
        <v>0</v>
      </c>
      <c r="AO2069" s="23">
        <f t="shared" si="1547"/>
        <v>0</v>
      </c>
      <c r="AP2069" s="22">
        <f t="shared" si="1548"/>
        <v>0</v>
      </c>
      <c r="AQ2069" s="30">
        <f t="shared" si="1531"/>
        <v>10451478094.918242</v>
      </c>
      <c r="AR2069" s="28">
        <f t="shared" si="1532"/>
        <v>5068128420.8195696</v>
      </c>
      <c r="AS2069" s="25">
        <f t="shared" si="1533"/>
        <v>200337590.02425668</v>
      </c>
      <c r="AT2069" s="32">
        <f t="shared" si="1534"/>
        <v>0</v>
      </c>
      <c r="AU2069" s="23">
        <f t="shared" si="1535"/>
        <v>0</v>
      </c>
      <c r="AV2069" s="22">
        <f t="shared" si="1536"/>
        <v>1481062899.3132119</v>
      </c>
      <c r="AW2069" s="31">
        <f t="shared" si="1549"/>
        <v>7067074185.4335003</v>
      </c>
      <c r="AX2069"/>
      <c r="AY2069"/>
      <c r="AZ2069"/>
      <c r="BA2069"/>
    </row>
    <row r="2070" spans="1:53" x14ac:dyDescent="0.25">
      <c r="A2070" s="21">
        <f t="shared" si="1510"/>
        <v>651</v>
      </c>
      <c r="B2070" s="21" t="s">
        <v>28</v>
      </c>
      <c r="C2070" s="27">
        <f t="shared" si="1514"/>
        <v>0</v>
      </c>
      <c r="D2070" s="27">
        <f t="shared" si="1537"/>
        <v>0</v>
      </c>
      <c r="E2070" s="27" t="b">
        <f t="shared" si="1513"/>
        <v>1</v>
      </c>
      <c r="F2070" s="29">
        <f t="shared" si="1515"/>
        <v>0</v>
      </c>
      <c r="G2070" s="27">
        <f t="shared" si="1538"/>
        <v>0</v>
      </c>
      <c r="H2070" s="22">
        <f t="shared" si="1516"/>
        <v>23977656678.864689</v>
      </c>
      <c r="I2070" s="23">
        <f t="shared" si="1517"/>
        <v>132580106.5049091</v>
      </c>
      <c r="J2070" s="23">
        <f t="shared" si="1518"/>
        <v>1086</v>
      </c>
      <c r="K2070" s="19">
        <f t="shared" si="1539"/>
        <v>225.0831931027827</v>
      </c>
      <c r="L2070" s="16">
        <f t="shared" si="1519"/>
        <v>165.39108592584793</v>
      </c>
      <c r="M2070" s="23">
        <f>M2069-IF($B2070="B",(Percent_Rent_In_Elsies*2.49%/12 * H2069)/K2069,0)+IF($B2070="D",N2070,0)+IF(B2070="D",AK2069)+IF(B2070="C",F2069*90%)-(Y2070-Y2069)-IF($B2070="A",Q2069/K2069) + IF($B2070="A",Q2069/K2069)</f>
        <v>-38554374.462863639</v>
      </c>
      <c r="N2070" s="23">
        <f t="shared" si="1520"/>
        <v>0</v>
      </c>
      <c r="O2070" s="22">
        <f t="shared" si="1521"/>
        <v>0</v>
      </c>
      <c r="P2070" s="22">
        <f t="shared" si="1552"/>
        <v>17039819.929407489</v>
      </c>
      <c r="Q2070" s="22">
        <f t="shared" si="1553"/>
        <v>0</v>
      </c>
      <c r="R2070" s="22">
        <f t="shared" si="1522"/>
        <v>293156237.23711753</v>
      </c>
      <c r="S2070" s="16">
        <f t="shared" si="1512"/>
        <v>0</v>
      </c>
      <c r="T2070" s="15">
        <f t="shared" si="1523"/>
        <v>0</v>
      </c>
      <c r="U2070" s="23">
        <f t="shared" si="1540"/>
        <v>1302435.0385674201</v>
      </c>
      <c r="V2070" s="23">
        <f t="shared" si="1541"/>
        <v>0</v>
      </c>
      <c r="W2070" s="23">
        <f t="shared" si="1554"/>
        <v>0</v>
      </c>
      <c r="X2070" s="23">
        <f t="shared" si="1542"/>
        <v>33815478.10801556</v>
      </c>
      <c r="Y2070" s="23">
        <f t="shared" si="1524"/>
        <v>13825559.361691331</v>
      </c>
      <c r="Z2070" s="3">
        <f t="shared" si="1525"/>
        <v>5417.7830223397132</v>
      </c>
      <c r="AA2070" s="23">
        <f t="shared" si="1526"/>
        <v>59670089.313706197</v>
      </c>
      <c r="AB2070" s="26">
        <f t="shared" si="1543"/>
        <v>70086276.274228558</v>
      </c>
      <c r="AC2070" s="23">
        <f t="shared" si="1544"/>
        <v>74889487.274228647</v>
      </c>
      <c r="AD2070" s="23">
        <f t="shared" si="1550"/>
        <v>4803211</v>
      </c>
      <c r="AE2070" s="24">
        <f t="shared" si="1511"/>
        <v>70086276.274228647</v>
      </c>
      <c r="AF2070" s="3">
        <f t="shared" si="1545"/>
        <v>0</v>
      </c>
      <c r="AG2070" s="2">
        <f t="shared" si="1527"/>
        <v>650133962.68076551</v>
      </c>
      <c r="AH2070" s="2">
        <f t="shared" si="1528"/>
        <v>136.84651520104507</v>
      </c>
      <c r="AI2070" s="23">
        <f t="shared" si="1551"/>
        <v>9593381596.7551537</v>
      </c>
      <c r="AJ2070" s="23">
        <f t="shared" si="1529"/>
        <v>6219.922423797766</v>
      </c>
      <c r="AK2070" s="23">
        <f t="shared" si="1530"/>
        <v>0</v>
      </c>
      <c r="AL2070" s="23">
        <f t="shared" si="1555"/>
        <v>0</v>
      </c>
      <c r="AM2070" s="23">
        <f t="shared" si="1556"/>
        <v>0</v>
      </c>
      <c r="AN2070" s="16">
        <f t="shared" si="1546"/>
        <v>0</v>
      </c>
      <c r="AO2070" s="23">
        <f t="shared" si="1547"/>
        <v>0</v>
      </c>
      <c r="AP2070" s="22">
        <f t="shared" si="1548"/>
        <v>0</v>
      </c>
      <c r="AQ2070" s="30">
        <f t="shared" si="1531"/>
        <v>10451478094.918242</v>
      </c>
      <c r="AR2070" s="28">
        <f t="shared" si="1532"/>
        <v>5068128420.8195696</v>
      </c>
      <c r="AS2070" s="25">
        <f t="shared" si="1533"/>
        <v>200337590.02425668</v>
      </c>
      <c r="AT2070" s="32">
        <f t="shared" si="1534"/>
        <v>10835.566044679426</v>
      </c>
      <c r="AU2070" s="23">
        <f t="shared" si="1535"/>
        <v>10835.566044679426</v>
      </c>
      <c r="AV2070" s="22">
        <f t="shared" si="1536"/>
        <v>1488412117.4231493</v>
      </c>
      <c r="AW2070" s="31">
        <f t="shared" si="1549"/>
        <v>7067074185.4335003</v>
      </c>
    </row>
    <row r="2071" spans="1:53" x14ac:dyDescent="0.25">
      <c r="A2071">
        <f t="shared" si="1510"/>
        <v>652</v>
      </c>
      <c r="B2071" t="s">
        <v>6</v>
      </c>
      <c r="C2071" s="27">
        <f t="shared" si="1514"/>
        <v>0</v>
      </c>
      <c r="D2071" s="27">
        <f t="shared" si="1537"/>
        <v>0</v>
      </c>
      <c r="E2071" s="27" t="b">
        <f t="shared" si="1513"/>
        <v>1</v>
      </c>
      <c r="F2071" s="29">
        <f t="shared" si="1515"/>
        <v>0</v>
      </c>
      <c r="G2071" s="27">
        <f t="shared" si="1538"/>
        <v>0</v>
      </c>
      <c r="H2071" s="22">
        <f t="shared" si="1516"/>
        <v>24017619439.996132</v>
      </c>
      <c r="I2071" s="23">
        <f t="shared" si="1517"/>
        <v>132580106.5049091</v>
      </c>
      <c r="J2071" s="23">
        <f t="shared" si="1518"/>
        <v>1086</v>
      </c>
      <c r="K2071" s="19">
        <f t="shared" si="1539"/>
        <v>225.0831931027827</v>
      </c>
      <c r="L2071" s="16">
        <f t="shared" si="1519"/>
        <v>165.66673773572435</v>
      </c>
      <c r="M2071" s="23">
        <f>M2070-IF($B2071="B",(Percent_Rent_In_Elsies*2.49%/12 * H2070)/K2070,0)+IF($B2071="D",N2071,0)+IF(B2071="D",AK2070)+IF(B2071="C",F2070*90%)-(Y2071-Y2070)-IF($B2071="A",Q2070/K2070) + IF($B2071="A",Q2070/K2070)</f>
        <v>-38554374.462863639</v>
      </c>
      <c r="N2071" s="23">
        <f t="shared" si="1520"/>
        <v>0</v>
      </c>
      <c r="O2071" s="22">
        <f t="shared" si="1521"/>
        <v>0</v>
      </c>
      <c r="P2071" s="22">
        <f t="shared" si="1552"/>
        <v>0</v>
      </c>
      <c r="Q2071" s="22">
        <f t="shared" si="1553"/>
        <v>0</v>
      </c>
      <c r="R2071" s="22">
        <f t="shared" si="1522"/>
        <v>293156237.23711753</v>
      </c>
      <c r="S2071" s="16">
        <f t="shared" si="1512"/>
        <v>0</v>
      </c>
      <c r="T2071" s="15">
        <f t="shared" si="1523"/>
        <v>0</v>
      </c>
      <c r="U2071" s="23">
        <f t="shared" si="1540"/>
        <v>1302435.0385674201</v>
      </c>
      <c r="V2071" s="23">
        <f t="shared" si="1541"/>
        <v>0</v>
      </c>
      <c r="W2071" s="23">
        <f t="shared" si="1554"/>
        <v>0</v>
      </c>
      <c r="X2071" s="23">
        <f t="shared" si="1542"/>
        <v>33842567.023127258</v>
      </c>
      <c r="Y2071" s="23">
        <f t="shared" si="1524"/>
        <v>13825559.361691331</v>
      </c>
      <c r="Z2071" s="3">
        <f t="shared" si="1525"/>
        <v>0</v>
      </c>
      <c r="AA2071" s="23">
        <f t="shared" si="1526"/>
        <v>59670089.313706197</v>
      </c>
      <c r="AB2071" s="26">
        <f t="shared" si="1543"/>
        <v>70086276.274228573</v>
      </c>
      <c r="AC2071" s="23">
        <f t="shared" si="1544"/>
        <v>74889487.274228647</v>
      </c>
      <c r="AD2071" s="23">
        <f t="shared" si="1550"/>
        <v>4803211</v>
      </c>
      <c r="AE2071" s="24">
        <f t="shared" si="1511"/>
        <v>70086276.274228647</v>
      </c>
      <c r="AF2071" s="3">
        <f t="shared" si="1545"/>
        <v>0</v>
      </c>
      <c r="AG2071" s="2">
        <f t="shared" si="1527"/>
        <v>0</v>
      </c>
      <c r="AH2071" s="2">
        <f t="shared" si="1528"/>
        <v>137.07459272638016</v>
      </c>
      <c r="AI2071" s="23">
        <f t="shared" si="1551"/>
        <v>9593381596.7551537</v>
      </c>
      <c r="AJ2071" s="23">
        <f t="shared" si="1529"/>
        <v>6219.922423797766</v>
      </c>
      <c r="AK2071" s="23">
        <f t="shared" si="1530"/>
        <v>0</v>
      </c>
      <c r="AL2071" s="23">
        <f t="shared" si="1555"/>
        <v>0</v>
      </c>
      <c r="AM2071" s="23">
        <f t="shared" si="1556"/>
        <v>0</v>
      </c>
      <c r="AN2071" s="16">
        <f t="shared" si="1546"/>
        <v>0</v>
      </c>
      <c r="AO2071" s="23">
        <f t="shared" si="1547"/>
        <v>0</v>
      </c>
      <c r="AP2071" s="22">
        <f t="shared" si="1548"/>
        <v>0</v>
      </c>
      <c r="AQ2071" s="30">
        <f t="shared" si="1531"/>
        <v>10451478094.918242</v>
      </c>
      <c r="AR2071" s="28">
        <f t="shared" si="1532"/>
        <v>5068128420.8195696</v>
      </c>
      <c r="AS2071" s="25">
        <f t="shared" si="1533"/>
        <v>200337590.02425668</v>
      </c>
      <c r="AT2071" s="32">
        <f t="shared" si="1534"/>
        <v>0</v>
      </c>
      <c r="AU2071" s="23">
        <f t="shared" si="1535"/>
        <v>0</v>
      </c>
      <c r="AV2071" s="22">
        <f t="shared" si="1536"/>
        <v>1488412117.4231493</v>
      </c>
      <c r="AW2071" s="31">
        <f t="shared" si="1549"/>
        <v>7050034365.5040932</v>
      </c>
    </row>
    <row r="2072" spans="1:53" x14ac:dyDescent="0.25">
      <c r="A2072">
        <f t="shared" si="1510"/>
        <v>652</v>
      </c>
      <c r="B2072" t="s">
        <v>7</v>
      </c>
      <c r="C2072" s="27">
        <f t="shared" si="1514"/>
        <v>0</v>
      </c>
      <c r="D2072" s="27">
        <f t="shared" si="1537"/>
        <v>0</v>
      </c>
      <c r="E2072" s="27" t="b">
        <f t="shared" si="1513"/>
        <v>1</v>
      </c>
      <c r="F2072" s="29">
        <f t="shared" si="1515"/>
        <v>0</v>
      </c>
      <c r="G2072" s="27">
        <f t="shared" si="1538"/>
        <v>0</v>
      </c>
      <c r="H2072" s="22">
        <f t="shared" si="1516"/>
        <v>24017619439.996132</v>
      </c>
      <c r="I2072" s="23">
        <f t="shared" si="1517"/>
        <v>132580106.5049091</v>
      </c>
      <c r="J2072" s="23">
        <f t="shared" si="1518"/>
        <v>1086</v>
      </c>
      <c r="K2072" s="19">
        <f t="shared" si="1539"/>
        <v>225.0831931027827</v>
      </c>
      <c r="L2072" s="16">
        <f t="shared" si="1519"/>
        <v>165.66673773572435</v>
      </c>
      <c r="M2072" s="23">
        <f>M2071-IF($B2072="B",(Percent_Rent_In_Elsies*2.49%/12 * H2071)/K2071,0)+IF($B2072="D",N2072,0)+IF(B2072="D",AK2071)+IF(B2072="C",F2071*90%)-(Y2072-Y2071)-IF($B2072="A",Q2071/K2071) + IF($B2072="A",Q2071/K2071)</f>
        <v>-38665081.44113908</v>
      </c>
      <c r="N2072" s="23">
        <f t="shared" si="1520"/>
        <v>0</v>
      </c>
      <c r="O2072" s="22">
        <f t="shared" si="1521"/>
        <v>0</v>
      </c>
      <c r="P2072" s="22">
        <f t="shared" si="1552"/>
        <v>0</v>
      </c>
      <c r="Q2072" s="22">
        <f t="shared" si="1553"/>
        <v>0</v>
      </c>
      <c r="R2072" s="22">
        <f t="shared" si="1522"/>
        <v>268726550.80069107</v>
      </c>
      <c r="S2072" s="16">
        <f t="shared" si="1512"/>
        <v>24429686.436426461</v>
      </c>
      <c r="T2072" s="15">
        <f t="shared" si="1523"/>
        <v>0</v>
      </c>
      <c r="U2072" s="23">
        <f t="shared" si="1540"/>
        <v>1193898.7853534685</v>
      </c>
      <c r="V2072" s="23">
        <f t="shared" si="1541"/>
        <v>108536.25321395167</v>
      </c>
      <c r="W2072" s="23">
        <f t="shared" si="1554"/>
        <v>0</v>
      </c>
      <c r="X2072" s="23">
        <f t="shared" si="1542"/>
        <v>33842567.023127258</v>
      </c>
      <c r="Y2072" s="23">
        <f t="shared" si="1524"/>
        <v>13825559.361691331</v>
      </c>
      <c r="Z2072" s="3">
        <f t="shared" si="1525"/>
        <v>0</v>
      </c>
      <c r="AA2072" s="23">
        <f t="shared" si="1526"/>
        <v>59670089.313706197</v>
      </c>
      <c r="AB2072" s="26">
        <f t="shared" si="1543"/>
        <v>70086276.274228558</v>
      </c>
      <c r="AC2072" s="23">
        <f t="shared" si="1544"/>
        <v>74889487.274228647</v>
      </c>
      <c r="AD2072" s="23">
        <f t="shared" si="1550"/>
        <v>4803211</v>
      </c>
      <c r="AE2072" s="24">
        <f t="shared" si="1511"/>
        <v>70086276.274228647</v>
      </c>
      <c r="AF2072" s="3">
        <f t="shared" si="1545"/>
        <v>0</v>
      </c>
      <c r="AG2072" s="2">
        <f t="shared" si="1527"/>
        <v>0</v>
      </c>
      <c r="AH2072" s="2">
        <f t="shared" si="1528"/>
        <v>137.07459272638016</v>
      </c>
      <c r="AI2072" s="23">
        <f t="shared" si="1551"/>
        <v>9593381596.7551537</v>
      </c>
      <c r="AJ2072" s="23">
        <f t="shared" si="1529"/>
        <v>6219.922423797766</v>
      </c>
      <c r="AK2072" s="23">
        <f t="shared" si="1530"/>
        <v>0</v>
      </c>
      <c r="AL2072" s="23">
        <f t="shared" si="1555"/>
        <v>3440494.3872699738</v>
      </c>
      <c r="AM2072" s="23">
        <f t="shared" si="1556"/>
        <v>3209941228.2496295</v>
      </c>
      <c r="AN2072" s="16">
        <f t="shared" si="1546"/>
        <v>0</v>
      </c>
      <c r="AO2072" s="23">
        <f t="shared" si="1547"/>
        <v>110706.97827543803</v>
      </c>
      <c r="AP2072" s="22">
        <f t="shared" si="1548"/>
        <v>24918280.168995988</v>
      </c>
      <c r="AQ2072" s="30">
        <f t="shared" si="1531"/>
        <v>10501102849.874798</v>
      </c>
      <c r="AR2072" s="28">
        <f t="shared" si="1532"/>
        <v>5092834895.6071291</v>
      </c>
      <c r="AS2072" s="25">
        <f t="shared" si="1533"/>
        <v>200337590.02425668</v>
      </c>
      <c r="AT2072" s="32">
        <f t="shared" si="1534"/>
        <v>0</v>
      </c>
      <c r="AU2072" s="23">
        <f t="shared" si="1535"/>
        <v>0</v>
      </c>
      <c r="AV2072" s="22">
        <f t="shared" si="1536"/>
        <v>1488412117.4231493</v>
      </c>
      <c r="AW2072" s="31">
        <f t="shared" si="1549"/>
        <v>7099659120.4606485</v>
      </c>
    </row>
    <row r="2073" spans="1:53" x14ac:dyDescent="0.25">
      <c r="A2073">
        <f t="shared" si="1510"/>
        <v>652</v>
      </c>
      <c r="B2073" t="s">
        <v>8</v>
      </c>
      <c r="C2073" s="27">
        <f t="shared" si="1514"/>
        <v>0</v>
      </c>
      <c r="D2073" s="27">
        <f t="shared" si="1537"/>
        <v>0</v>
      </c>
      <c r="E2073" s="27" t="b">
        <f t="shared" si="1513"/>
        <v>1</v>
      </c>
      <c r="F2073" s="29">
        <f t="shared" si="1515"/>
        <v>0</v>
      </c>
      <c r="G2073" s="27">
        <f t="shared" si="1538"/>
        <v>0</v>
      </c>
      <c r="H2073" s="22">
        <f t="shared" si="1516"/>
        <v>24017619439.996132</v>
      </c>
      <c r="I2073" s="23">
        <f t="shared" si="1517"/>
        <v>132580106.5049091</v>
      </c>
      <c r="J2073" s="23">
        <f t="shared" si="1518"/>
        <v>1086</v>
      </c>
      <c r="K2073" s="19">
        <f t="shared" si="1539"/>
        <v>225.0831931027827</v>
      </c>
      <c r="L2073" s="16">
        <f t="shared" si="1519"/>
        <v>165.66673773572435</v>
      </c>
      <c r="M2073" s="23">
        <f>M2072-IF($B2073="B",(Percent_Rent_In_Elsies*2.49%/12 * H2072)/K2072,0)+IF($B2073="D",N2073,0)+IF(B2073="D",AK2072)+IF(B2073="C",F2072*90%)-(Y2073-Y2072)-IF($B2073="A",Q2072/K2072) + IF($B2073="A",Q2072/K2072)</f>
        <v>-38665081.44113908</v>
      </c>
      <c r="N2073" s="23">
        <f t="shared" si="1520"/>
        <v>0</v>
      </c>
      <c r="O2073" s="22">
        <f t="shared" si="1521"/>
        <v>0</v>
      </c>
      <c r="P2073" s="22">
        <f t="shared" si="1552"/>
        <v>0</v>
      </c>
      <c r="Q2073" s="22">
        <f t="shared" si="1553"/>
        <v>0</v>
      </c>
      <c r="R2073" s="22">
        <f t="shared" si="1522"/>
        <v>293644830.96968704</v>
      </c>
      <c r="S2073" s="16">
        <f t="shared" si="1512"/>
        <v>24429686.436426461</v>
      </c>
      <c r="T2073" s="15">
        <f t="shared" si="1523"/>
        <v>0</v>
      </c>
      <c r="U2073" s="23">
        <f t="shared" si="1540"/>
        <v>1304605.7636289066</v>
      </c>
      <c r="V2073" s="23">
        <f t="shared" si="1541"/>
        <v>108536.25321395167</v>
      </c>
      <c r="W2073" s="23">
        <f t="shared" si="1554"/>
        <v>0</v>
      </c>
      <c r="X2073" s="23">
        <f t="shared" si="1542"/>
        <v>33842567.023127258</v>
      </c>
      <c r="Y2073" s="23">
        <f t="shared" si="1524"/>
        <v>13825559.361691331</v>
      </c>
      <c r="Z2073" s="3">
        <f t="shared" si="1525"/>
        <v>0</v>
      </c>
      <c r="AA2073" s="23">
        <f t="shared" si="1526"/>
        <v>59670089.313706197</v>
      </c>
      <c r="AB2073" s="26">
        <f t="shared" si="1543"/>
        <v>70086276.274228573</v>
      </c>
      <c r="AC2073" s="23">
        <f t="shared" si="1544"/>
        <v>74889487.274228647</v>
      </c>
      <c r="AD2073" s="23">
        <f t="shared" si="1550"/>
        <v>4803211</v>
      </c>
      <c r="AE2073" s="24">
        <f t="shared" si="1511"/>
        <v>70086276.274228647</v>
      </c>
      <c r="AF2073" s="3">
        <f t="shared" si="1545"/>
        <v>1E-4</v>
      </c>
      <c r="AG2073" s="2">
        <f t="shared" si="1527"/>
        <v>0</v>
      </c>
      <c r="AH2073" s="2">
        <f t="shared" si="1528"/>
        <v>137.07459272638016</v>
      </c>
      <c r="AI2073" s="23">
        <f t="shared" si="1551"/>
        <v>9593381596.7551537</v>
      </c>
      <c r="AJ2073" s="23">
        <f t="shared" si="1529"/>
        <v>6219.922423797766</v>
      </c>
      <c r="AK2073" s="23">
        <f t="shared" si="1530"/>
        <v>59869.867474811181</v>
      </c>
      <c r="AL2073" s="23">
        <f t="shared" si="1555"/>
        <v>0</v>
      </c>
      <c r="AM2073" s="23">
        <f t="shared" si="1556"/>
        <v>0</v>
      </c>
      <c r="AN2073" s="16">
        <f t="shared" si="1546"/>
        <v>0</v>
      </c>
      <c r="AO2073" s="23">
        <f t="shared" si="1547"/>
        <v>0</v>
      </c>
      <c r="AP2073" s="22">
        <f t="shared" si="1548"/>
        <v>0</v>
      </c>
      <c r="AQ2073" s="30">
        <f t="shared" si="1531"/>
        <v>10501102849.874798</v>
      </c>
      <c r="AR2073" s="28">
        <f t="shared" si="1532"/>
        <v>5092834895.6071291</v>
      </c>
      <c r="AS2073" s="25">
        <f t="shared" si="1533"/>
        <v>200337590.02425668</v>
      </c>
      <c r="AT2073" s="32">
        <f t="shared" si="1534"/>
        <v>0</v>
      </c>
      <c r="AU2073" s="23">
        <f t="shared" si="1535"/>
        <v>0</v>
      </c>
      <c r="AV2073" s="22">
        <f t="shared" si="1536"/>
        <v>1488412117.4231493</v>
      </c>
      <c r="AW2073" s="31">
        <f t="shared" si="1549"/>
        <v>7099659120.4606485</v>
      </c>
    </row>
    <row r="2074" spans="1:53" x14ac:dyDescent="0.25">
      <c r="A2074" s="21">
        <f t="shared" ref="A2074:A2137" si="1557">A2069+1</f>
        <v>652</v>
      </c>
      <c r="B2074" s="21" t="s">
        <v>9</v>
      </c>
      <c r="C2074" s="27">
        <f t="shared" si="1514"/>
        <v>0</v>
      </c>
      <c r="D2074" s="27">
        <f t="shared" si="1537"/>
        <v>0</v>
      </c>
      <c r="E2074" s="27" t="b">
        <f t="shared" si="1513"/>
        <v>1</v>
      </c>
      <c r="F2074" s="29">
        <f t="shared" si="1515"/>
        <v>0</v>
      </c>
      <c r="G2074" s="27">
        <f t="shared" si="1538"/>
        <v>0</v>
      </c>
      <c r="H2074" s="22">
        <f t="shared" si="1516"/>
        <v>24017619439.996132</v>
      </c>
      <c r="I2074" s="23">
        <f t="shared" si="1517"/>
        <v>132580106.5049091</v>
      </c>
      <c r="J2074" s="23">
        <f t="shared" si="1518"/>
        <v>1086</v>
      </c>
      <c r="K2074" s="19">
        <f t="shared" si="1539"/>
        <v>225.0831931027827</v>
      </c>
      <c r="L2074" s="16">
        <f t="shared" si="1519"/>
        <v>165.66673773572435</v>
      </c>
      <c r="M2074" s="23">
        <f>M2073-IF($B2074="B",(Percent_Rent_In_Elsies*2.49%/12 * H2073)/K2073,0)+IF($B2074="D",N2074,0)+IF(B2074="D",AK2073)+IF(B2074="C",F2073*90%)-(Y2074-Y2073)-IF($B2074="A",Q2073/K2073) + IF($B2074="A",Q2073/K2073)</f>
        <v>-38605211.57366427</v>
      </c>
      <c r="N2074" s="23">
        <f t="shared" si="1520"/>
        <v>0</v>
      </c>
      <c r="O2074" s="22">
        <f t="shared" si="1521"/>
        <v>17068219.629534338</v>
      </c>
      <c r="P2074" s="22">
        <f t="shared" si="1552"/>
        <v>0</v>
      </c>
      <c r="Q2074" s="22">
        <f t="shared" si="1553"/>
        <v>0</v>
      </c>
      <c r="R2074" s="22">
        <f t="shared" si="1522"/>
        <v>293644830.96968704</v>
      </c>
      <c r="S2074" s="16">
        <f t="shared" si="1512"/>
        <v>0</v>
      </c>
      <c r="T2074" s="15">
        <f t="shared" si="1523"/>
        <v>7361466.8068921231</v>
      </c>
      <c r="U2074" s="23">
        <f t="shared" si="1540"/>
        <v>1304605.7636289066</v>
      </c>
      <c r="V2074" s="23">
        <f t="shared" si="1541"/>
        <v>0</v>
      </c>
      <c r="W2074" s="23">
        <f t="shared" si="1554"/>
        <v>108536.25321395167</v>
      </c>
      <c r="X2074" s="23">
        <f t="shared" si="1542"/>
        <v>33842567.023127258</v>
      </c>
      <c r="Y2074" s="23">
        <f t="shared" si="1524"/>
        <v>13825559.361691331</v>
      </c>
      <c r="Z2074" s="3">
        <f t="shared" si="1525"/>
        <v>0</v>
      </c>
      <c r="AA2074" s="23">
        <f t="shared" si="1526"/>
        <v>59610219.446231388</v>
      </c>
      <c r="AB2074" s="26">
        <f t="shared" si="1543"/>
        <v>70086276.274228573</v>
      </c>
      <c r="AC2074" s="23">
        <f t="shared" si="1544"/>
        <v>74889487.274228647</v>
      </c>
      <c r="AD2074" s="23">
        <f t="shared" si="1550"/>
        <v>4803211</v>
      </c>
      <c r="AE2074" s="24">
        <f t="shared" si="1511"/>
        <v>70086276.274228647</v>
      </c>
      <c r="AF2074" s="3">
        <f t="shared" si="1545"/>
        <v>0</v>
      </c>
      <c r="AG2074" s="2">
        <f t="shared" si="1527"/>
        <v>0</v>
      </c>
      <c r="AH2074" s="2">
        <f t="shared" si="1528"/>
        <v>137.07459272638016</v>
      </c>
      <c r="AI2074" s="23">
        <f t="shared" si="1551"/>
        <v>9583756096.0823879</v>
      </c>
      <c r="AJ2074" s="23">
        <f t="shared" si="1529"/>
        <v>6219.922423797766</v>
      </c>
      <c r="AK2074" s="23">
        <f t="shared" si="1530"/>
        <v>0</v>
      </c>
      <c r="AL2074" s="23">
        <f t="shared" si="1555"/>
        <v>0</v>
      </c>
      <c r="AM2074" s="23">
        <f t="shared" si="1556"/>
        <v>0</v>
      </c>
      <c r="AN2074" s="16">
        <f t="shared" si="1546"/>
        <v>0</v>
      </c>
      <c r="AO2074" s="23">
        <f t="shared" si="1547"/>
        <v>0</v>
      </c>
      <c r="AP2074" s="22">
        <f t="shared" si="1548"/>
        <v>0</v>
      </c>
      <c r="AQ2074" s="30">
        <f t="shared" si="1531"/>
        <v>10501102849.874798</v>
      </c>
      <c r="AR2074" s="28">
        <f t="shared" si="1532"/>
        <v>5092834895.6071291</v>
      </c>
      <c r="AS2074" s="25">
        <f t="shared" si="1533"/>
        <v>200337590.02425668</v>
      </c>
      <c r="AT2074" s="32">
        <f t="shared" si="1534"/>
        <v>0</v>
      </c>
      <c r="AU2074" s="23">
        <f t="shared" si="1535"/>
        <v>0</v>
      </c>
      <c r="AV2074" s="22">
        <f t="shared" si="1536"/>
        <v>1488412117.4231493</v>
      </c>
      <c r="AW2074" s="31">
        <f t="shared" si="1549"/>
        <v>7099659120.4606485</v>
      </c>
      <c r="AX2074" s="21"/>
      <c r="AY2074" s="21"/>
      <c r="AZ2074" s="21"/>
      <c r="BA2074" s="21"/>
    </row>
    <row r="2075" spans="1:53" x14ac:dyDescent="0.25">
      <c r="A2075" s="21">
        <f t="shared" si="1557"/>
        <v>652</v>
      </c>
      <c r="B2075" s="21" t="s">
        <v>28</v>
      </c>
      <c r="C2075" s="27">
        <f t="shared" si="1514"/>
        <v>0</v>
      </c>
      <c r="D2075" s="27">
        <f t="shared" si="1537"/>
        <v>0</v>
      </c>
      <c r="E2075" s="27" t="b">
        <f t="shared" si="1513"/>
        <v>1</v>
      </c>
      <c r="F2075" s="29">
        <f t="shared" si="1515"/>
        <v>0</v>
      </c>
      <c r="G2075" s="27">
        <f t="shared" si="1538"/>
        <v>0</v>
      </c>
      <c r="H2075" s="22">
        <f t="shared" si="1516"/>
        <v>24017619439.996132</v>
      </c>
      <c r="I2075" s="23">
        <f t="shared" si="1517"/>
        <v>132580106.5049091</v>
      </c>
      <c r="J2075" s="23">
        <f t="shared" si="1518"/>
        <v>1086</v>
      </c>
      <c r="K2075" s="19">
        <f t="shared" si="1539"/>
        <v>225.0831931027827</v>
      </c>
      <c r="L2075" s="16">
        <f t="shared" si="1519"/>
        <v>165.66673773572435</v>
      </c>
      <c r="M2075" s="23">
        <f>M2074-IF($B2075="B",(Percent_Rent_In_Elsies*2.49%/12 * H2074)/K2074,0)+IF($B2075="D",N2075,0)+IF(B2075="D",AK2074)+IF(B2075="C",F2074*90%)-(Y2075-Y2074)-IF($B2075="A",Q2074/K2074) + IF($B2075="A",Q2074/K2074)</f>
        <v>-38605211.57366427</v>
      </c>
      <c r="N2075" s="23">
        <f t="shared" si="1520"/>
        <v>0</v>
      </c>
      <c r="O2075" s="22">
        <f t="shared" si="1521"/>
        <v>0</v>
      </c>
      <c r="P2075" s="22">
        <f t="shared" si="1552"/>
        <v>17068219.629534338</v>
      </c>
      <c r="Q2075" s="22">
        <f t="shared" si="1553"/>
        <v>0</v>
      </c>
      <c r="R2075" s="22">
        <f t="shared" si="1522"/>
        <v>293644830.96968704</v>
      </c>
      <c r="S2075" s="16">
        <f t="shared" si="1512"/>
        <v>0</v>
      </c>
      <c r="T2075" s="15">
        <f t="shared" si="1523"/>
        <v>0</v>
      </c>
      <c r="U2075" s="23">
        <f t="shared" si="1540"/>
        <v>1304605.7636289066</v>
      </c>
      <c r="V2075" s="23">
        <f t="shared" si="1541"/>
        <v>0</v>
      </c>
      <c r="W2075" s="23">
        <f t="shared" si="1554"/>
        <v>0</v>
      </c>
      <c r="X2075" s="23">
        <f t="shared" si="1542"/>
        <v>33842567.023127258</v>
      </c>
      <c r="Y2075" s="23">
        <f t="shared" si="1524"/>
        <v>13825559.361691331</v>
      </c>
      <c r="Z2075" s="3">
        <f t="shared" si="1525"/>
        <v>5426.8126606975848</v>
      </c>
      <c r="AA2075" s="23">
        <f t="shared" si="1526"/>
        <v>59691621.636141852</v>
      </c>
      <c r="AB2075" s="26">
        <f t="shared" si="1543"/>
        <v>70086276.274228543</v>
      </c>
      <c r="AC2075" s="23">
        <f t="shared" si="1544"/>
        <v>74889487.274228647</v>
      </c>
      <c r="AD2075" s="23">
        <f t="shared" si="1550"/>
        <v>4803211</v>
      </c>
      <c r="AE2075" s="24">
        <f t="shared" si="1511"/>
        <v>70086276.274228647</v>
      </c>
      <c r="AF2075" s="3">
        <f t="shared" si="1545"/>
        <v>0</v>
      </c>
      <c r="AG2075" s="2">
        <f t="shared" si="1527"/>
        <v>651217519.28371012</v>
      </c>
      <c r="AH2075" s="2">
        <f t="shared" si="1528"/>
        <v>137.07459272638016</v>
      </c>
      <c r="AI2075" s="23">
        <f t="shared" si="1551"/>
        <v>9596843428.10425</v>
      </c>
      <c r="AJ2075" s="23">
        <f t="shared" si="1529"/>
        <v>6219.922423797766</v>
      </c>
      <c r="AK2075" s="23">
        <f t="shared" si="1530"/>
        <v>0</v>
      </c>
      <c r="AL2075" s="23">
        <f t="shared" si="1555"/>
        <v>0</v>
      </c>
      <c r="AM2075" s="23">
        <f t="shared" si="1556"/>
        <v>0</v>
      </c>
      <c r="AN2075" s="16">
        <f t="shared" si="1546"/>
        <v>0</v>
      </c>
      <c r="AO2075" s="23">
        <f t="shared" si="1547"/>
        <v>0</v>
      </c>
      <c r="AP2075" s="22">
        <f t="shared" si="1548"/>
        <v>0</v>
      </c>
      <c r="AQ2075" s="30">
        <f t="shared" si="1531"/>
        <v>10501102849.874798</v>
      </c>
      <c r="AR2075" s="28">
        <f t="shared" si="1532"/>
        <v>5092834895.6071291</v>
      </c>
      <c r="AS2075" s="25">
        <f t="shared" si="1533"/>
        <v>200337590.02425668</v>
      </c>
      <c r="AT2075" s="32">
        <f t="shared" si="1534"/>
        <v>10853.62532139517</v>
      </c>
      <c r="AU2075" s="23">
        <f t="shared" si="1535"/>
        <v>10853.62532139517</v>
      </c>
      <c r="AV2075" s="22">
        <f t="shared" si="1536"/>
        <v>1495773584.2300415</v>
      </c>
      <c r="AW2075" s="31">
        <f t="shared" si="1549"/>
        <v>7099659120.4606485</v>
      </c>
      <c r="AX2075" s="21"/>
      <c r="AY2075" s="21"/>
      <c r="AZ2075" s="21"/>
      <c r="BA2075" s="21"/>
    </row>
    <row r="2076" spans="1:53" x14ac:dyDescent="0.25">
      <c r="A2076">
        <f t="shared" si="1557"/>
        <v>653</v>
      </c>
      <c r="B2076" t="s">
        <v>6</v>
      </c>
      <c r="C2076" s="27">
        <f t="shared" si="1514"/>
        <v>0</v>
      </c>
      <c r="D2076" s="27">
        <f t="shared" si="1537"/>
        <v>0</v>
      </c>
      <c r="E2076" s="27" t="b">
        <f t="shared" si="1513"/>
        <v>1</v>
      </c>
      <c r="F2076" s="29">
        <f t="shared" si="1515"/>
        <v>0</v>
      </c>
      <c r="G2076" s="27">
        <f t="shared" si="1538"/>
        <v>0</v>
      </c>
      <c r="H2076" s="22">
        <f t="shared" si="1516"/>
        <v>24057648805.729458</v>
      </c>
      <c r="I2076" s="23">
        <f t="shared" si="1517"/>
        <v>132580106.5049091</v>
      </c>
      <c r="J2076" s="23">
        <f t="shared" si="1518"/>
        <v>1086</v>
      </c>
      <c r="K2076" s="19">
        <f t="shared" si="1539"/>
        <v>225.0831931027827</v>
      </c>
      <c r="L2076" s="16">
        <f t="shared" si="1519"/>
        <v>165.9428489652839</v>
      </c>
      <c r="M2076" s="23">
        <f>M2075-IF($B2076="B",(Percent_Rent_In_Elsies*2.49%/12 * H2075)/K2075,0)+IF($B2076="D",N2076,0)+IF(B2076="D",AK2075)+IF(B2076="C",F2075*90%)-(Y2076-Y2075)-IF($B2076="A",Q2075/K2075) + IF($B2076="A",Q2075/K2075)</f>
        <v>-38605211.57366427</v>
      </c>
      <c r="N2076" s="23">
        <f t="shared" si="1520"/>
        <v>0</v>
      </c>
      <c r="O2076" s="22">
        <f t="shared" si="1521"/>
        <v>0</v>
      </c>
      <c r="P2076" s="22">
        <f t="shared" si="1552"/>
        <v>0</v>
      </c>
      <c r="Q2076" s="22">
        <f t="shared" si="1553"/>
        <v>0</v>
      </c>
      <c r="R2076" s="22">
        <f t="shared" si="1522"/>
        <v>293644830.96968704</v>
      </c>
      <c r="S2076" s="16">
        <f t="shared" si="1512"/>
        <v>0</v>
      </c>
      <c r="T2076" s="15">
        <f t="shared" si="1523"/>
        <v>0</v>
      </c>
      <c r="U2076" s="23">
        <f t="shared" si="1540"/>
        <v>1304605.7636289066</v>
      </c>
      <c r="V2076" s="23">
        <f t="shared" si="1541"/>
        <v>0</v>
      </c>
      <c r="W2076" s="23">
        <f t="shared" si="1554"/>
        <v>0</v>
      </c>
      <c r="X2076" s="23">
        <f t="shared" si="1542"/>
        <v>33869701.086430743</v>
      </c>
      <c r="Y2076" s="23">
        <f t="shared" si="1524"/>
        <v>13825559.361691331</v>
      </c>
      <c r="Z2076" s="3">
        <f t="shared" si="1525"/>
        <v>0</v>
      </c>
      <c r="AA2076" s="23">
        <f t="shared" si="1526"/>
        <v>59691621.636141852</v>
      </c>
      <c r="AB2076" s="26">
        <f t="shared" si="1543"/>
        <v>70086276.274228573</v>
      </c>
      <c r="AC2076" s="23">
        <f t="shared" si="1544"/>
        <v>74889487.274228647</v>
      </c>
      <c r="AD2076" s="23">
        <f t="shared" si="1550"/>
        <v>4803211</v>
      </c>
      <c r="AE2076" s="24">
        <f t="shared" si="1511"/>
        <v>70086276.274228647</v>
      </c>
      <c r="AF2076" s="3">
        <f t="shared" si="1545"/>
        <v>0</v>
      </c>
      <c r="AG2076" s="2">
        <f t="shared" si="1527"/>
        <v>0</v>
      </c>
      <c r="AH2076" s="2">
        <f t="shared" si="1528"/>
        <v>137.30305038092413</v>
      </c>
      <c r="AI2076" s="23">
        <f t="shared" si="1551"/>
        <v>9596843428.10425</v>
      </c>
      <c r="AJ2076" s="23">
        <f t="shared" si="1529"/>
        <v>6219.922423797766</v>
      </c>
      <c r="AK2076" s="23">
        <f t="shared" si="1530"/>
        <v>0</v>
      </c>
      <c r="AL2076" s="23">
        <f t="shared" si="1555"/>
        <v>0</v>
      </c>
      <c r="AM2076" s="23">
        <f t="shared" si="1556"/>
        <v>0</v>
      </c>
      <c r="AN2076" s="16">
        <f t="shared" si="1546"/>
        <v>0</v>
      </c>
      <c r="AO2076" s="23">
        <f t="shared" si="1547"/>
        <v>0</v>
      </c>
      <c r="AP2076" s="22">
        <f t="shared" si="1548"/>
        <v>0</v>
      </c>
      <c r="AQ2076" s="30">
        <f t="shared" si="1531"/>
        <v>10501102849.874798</v>
      </c>
      <c r="AR2076" s="28">
        <f t="shared" si="1532"/>
        <v>5092834895.6071291</v>
      </c>
      <c r="AS2076" s="25">
        <f t="shared" si="1533"/>
        <v>200337590.02425668</v>
      </c>
      <c r="AT2076" s="32">
        <f t="shared" si="1534"/>
        <v>0</v>
      </c>
      <c r="AU2076" s="23">
        <f t="shared" si="1535"/>
        <v>0</v>
      </c>
      <c r="AV2076" s="22">
        <f t="shared" si="1536"/>
        <v>1495773584.2300415</v>
      </c>
      <c r="AW2076" s="31">
        <f t="shared" si="1549"/>
        <v>7082590900.8311148</v>
      </c>
    </row>
    <row r="2077" spans="1:53" x14ac:dyDescent="0.25">
      <c r="A2077">
        <f t="shared" si="1557"/>
        <v>653</v>
      </c>
      <c r="B2077" t="s">
        <v>7</v>
      </c>
      <c r="C2077" s="27">
        <f t="shared" si="1514"/>
        <v>0</v>
      </c>
      <c r="D2077" s="27">
        <f t="shared" si="1537"/>
        <v>0</v>
      </c>
      <c r="E2077" s="27" t="b">
        <f t="shared" si="1513"/>
        <v>1</v>
      </c>
      <c r="F2077" s="29">
        <f t="shared" si="1515"/>
        <v>0</v>
      </c>
      <c r="G2077" s="27">
        <f t="shared" si="1538"/>
        <v>0</v>
      </c>
      <c r="H2077" s="22">
        <f t="shared" si="1516"/>
        <v>24057648805.729458</v>
      </c>
      <c r="I2077" s="23">
        <f t="shared" si="1517"/>
        <v>132580106.5049091</v>
      </c>
      <c r="J2077" s="23">
        <f t="shared" si="1518"/>
        <v>1086</v>
      </c>
      <c r="K2077" s="19">
        <f t="shared" si="1539"/>
        <v>225.0831931027827</v>
      </c>
      <c r="L2077" s="16">
        <f t="shared" si="1519"/>
        <v>165.9428489652839</v>
      </c>
      <c r="M2077" s="23">
        <f>M2076-IF($B2077="B",(Percent_Rent_In_Elsies*2.49%/12 * H2076)/K2076,0)+IF($B2077="D",N2077,0)+IF(B2077="D",AK2076)+IF(B2077="C",F2076*90%)-(Y2077-Y2076)-IF($B2077="A",Q2076/K2076) + IF($B2077="A",Q2076/K2076)</f>
        <v>-38716103.063570164</v>
      </c>
      <c r="N2077" s="23">
        <f t="shared" si="1520"/>
        <v>0</v>
      </c>
      <c r="O2077" s="22">
        <f t="shared" si="1521"/>
        <v>0</v>
      </c>
      <c r="P2077" s="22">
        <f t="shared" si="1552"/>
        <v>0</v>
      </c>
      <c r="Q2077" s="22">
        <f t="shared" si="1553"/>
        <v>0</v>
      </c>
      <c r="R2077" s="22">
        <f t="shared" si="1522"/>
        <v>269174428.38887978</v>
      </c>
      <c r="S2077" s="16">
        <f t="shared" si="1512"/>
        <v>24470402.580807254</v>
      </c>
      <c r="T2077" s="15">
        <f t="shared" si="1523"/>
        <v>0</v>
      </c>
      <c r="U2077" s="23">
        <f t="shared" si="1540"/>
        <v>1195888.616659831</v>
      </c>
      <c r="V2077" s="23">
        <f t="shared" si="1541"/>
        <v>108717.14696907555</v>
      </c>
      <c r="W2077" s="23">
        <f t="shared" si="1554"/>
        <v>0</v>
      </c>
      <c r="X2077" s="23">
        <f t="shared" si="1542"/>
        <v>33869701.086430743</v>
      </c>
      <c r="Y2077" s="23">
        <f t="shared" si="1524"/>
        <v>13825559.361691331</v>
      </c>
      <c r="Z2077" s="3">
        <f t="shared" si="1525"/>
        <v>0</v>
      </c>
      <c r="AA2077" s="23">
        <f t="shared" si="1526"/>
        <v>59691621.636141852</v>
      </c>
      <c r="AB2077" s="26">
        <f t="shared" si="1543"/>
        <v>70086276.274228573</v>
      </c>
      <c r="AC2077" s="23">
        <f t="shared" si="1544"/>
        <v>74889487.274228647</v>
      </c>
      <c r="AD2077" s="23">
        <f t="shared" si="1550"/>
        <v>4803211</v>
      </c>
      <c r="AE2077" s="24">
        <f t="shared" si="1511"/>
        <v>70086276.274228647</v>
      </c>
      <c r="AF2077" s="3">
        <f t="shared" si="1545"/>
        <v>0</v>
      </c>
      <c r="AG2077" s="2">
        <f t="shared" si="1527"/>
        <v>0</v>
      </c>
      <c r="AH2077" s="2">
        <f t="shared" si="1528"/>
        <v>137.30305038092413</v>
      </c>
      <c r="AI2077" s="23">
        <f t="shared" si="1551"/>
        <v>9596843428.10425</v>
      </c>
      <c r="AJ2077" s="23">
        <f t="shared" si="1529"/>
        <v>6219.922423797766</v>
      </c>
      <c r="AK2077" s="23">
        <f t="shared" si="1530"/>
        <v>0</v>
      </c>
      <c r="AL2077" s="23">
        <f t="shared" si="1555"/>
        <v>3461831.3490962982</v>
      </c>
      <c r="AM2077" s="23">
        <f t="shared" si="1556"/>
        <v>3229848365.3475208</v>
      </c>
      <c r="AN2077" s="16">
        <f t="shared" si="1546"/>
        <v>0</v>
      </c>
      <c r="AO2077" s="23">
        <f t="shared" si="1547"/>
        <v>110891.48990589709</v>
      </c>
      <c r="AP2077" s="22">
        <f t="shared" si="1548"/>
        <v>24959810.635944318</v>
      </c>
      <c r="AQ2077" s="30">
        <f t="shared" si="1531"/>
        <v>10550810312.756281</v>
      </c>
      <c r="AR2077" s="28">
        <f t="shared" si="1532"/>
        <v>5117582547.8526678</v>
      </c>
      <c r="AS2077" s="25">
        <f t="shared" si="1533"/>
        <v>200337590.02425668</v>
      </c>
      <c r="AT2077" s="32">
        <f t="shared" si="1534"/>
        <v>0</v>
      </c>
      <c r="AU2077" s="23">
        <f t="shared" si="1535"/>
        <v>0</v>
      </c>
      <c r="AV2077" s="22">
        <f t="shared" si="1536"/>
        <v>1495773584.2300415</v>
      </c>
      <c r="AW2077" s="31">
        <f t="shared" si="1549"/>
        <v>7132298363.7125978</v>
      </c>
    </row>
    <row r="2078" spans="1:53" s="21" customFormat="1" x14ac:dyDescent="0.25">
      <c r="A2078">
        <f t="shared" si="1557"/>
        <v>653</v>
      </c>
      <c r="B2078" t="s">
        <v>8</v>
      </c>
      <c r="C2078" s="27">
        <f t="shared" si="1514"/>
        <v>0</v>
      </c>
      <c r="D2078" s="27">
        <f t="shared" si="1537"/>
        <v>0</v>
      </c>
      <c r="E2078" s="27" t="b">
        <f t="shared" si="1513"/>
        <v>1</v>
      </c>
      <c r="F2078" s="29">
        <f t="shared" si="1515"/>
        <v>0</v>
      </c>
      <c r="G2078" s="27">
        <f t="shared" si="1538"/>
        <v>0</v>
      </c>
      <c r="H2078" s="22">
        <f t="shared" si="1516"/>
        <v>24057648805.729458</v>
      </c>
      <c r="I2078" s="23">
        <f t="shared" si="1517"/>
        <v>132580106.5049091</v>
      </c>
      <c r="J2078" s="23">
        <f t="shared" si="1518"/>
        <v>1086</v>
      </c>
      <c r="K2078" s="19">
        <f t="shared" si="1539"/>
        <v>225.0831931027827</v>
      </c>
      <c r="L2078" s="16">
        <f t="shared" si="1519"/>
        <v>165.9428489652839</v>
      </c>
      <c r="M2078" s="23">
        <f>M2077-IF($B2078="B",(Percent_Rent_In_Elsies*2.49%/12 * H2077)/K2077,0)+IF($B2078="D",N2078,0)+IF(B2078="D",AK2077)+IF(B2078="C",F2077*90%)-(Y2078-Y2077)-IF($B2078="A",Q2077/K2077) + IF($B2078="A",Q2077/K2077)</f>
        <v>-38716103.063570164</v>
      </c>
      <c r="N2078" s="23">
        <f t="shared" si="1520"/>
        <v>0</v>
      </c>
      <c r="O2078" s="22">
        <f t="shared" si="1521"/>
        <v>0</v>
      </c>
      <c r="P2078" s="22">
        <f t="shared" si="1552"/>
        <v>0</v>
      </c>
      <c r="Q2078" s="22">
        <f t="shared" si="1553"/>
        <v>0</v>
      </c>
      <c r="R2078" s="22">
        <f t="shared" si="1522"/>
        <v>294134239.02482408</v>
      </c>
      <c r="S2078" s="16">
        <f t="shared" si="1512"/>
        <v>24470402.580807254</v>
      </c>
      <c r="T2078" s="15">
        <f t="shared" si="1523"/>
        <v>0</v>
      </c>
      <c r="U2078" s="23">
        <f t="shared" si="1540"/>
        <v>1306780.1065657281</v>
      </c>
      <c r="V2078" s="23">
        <f t="shared" si="1541"/>
        <v>108717.14696907555</v>
      </c>
      <c r="W2078" s="23">
        <f t="shared" si="1554"/>
        <v>0</v>
      </c>
      <c r="X2078" s="23">
        <f t="shared" si="1542"/>
        <v>33869701.086430743</v>
      </c>
      <c r="Y2078" s="23">
        <f t="shared" si="1524"/>
        <v>13825559.361691331</v>
      </c>
      <c r="Z2078" s="3">
        <f t="shared" si="1525"/>
        <v>0</v>
      </c>
      <c r="AA2078" s="23">
        <f t="shared" si="1526"/>
        <v>59691621.636141852</v>
      </c>
      <c r="AB2078" s="26">
        <f t="shared" si="1543"/>
        <v>70086276.274228573</v>
      </c>
      <c r="AC2078" s="23">
        <f t="shared" si="1544"/>
        <v>74889487.274228647</v>
      </c>
      <c r="AD2078" s="23">
        <f t="shared" si="1550"/>
        <v>4803211</v>
      </c>
      <c r="AE2078" s="24">
        <f t="shared" si="1511"/>
        <v>70086276.274228647</v>
      </c>
      <c r="AF2078" s="3">
        <f t="shared" si="1545"/>
        <v>1E-4</v>
      </c>
      <c r="AG2078" s="2">
        <f t="shared" si="1527"/>
        <v>0</v>
      </c>
      <c r="AH2078" s="2">
        <f t="shared" si="1528"/>
        <v>137.30305038092413</v>
      </c>
      <c r="AI2078" s="23">
        <f t="shared" si="1551"/>
        <v>9596843428.10425</v>
      </c>
      <c r="AJ2078" s="23">
        <f t="shared" si="1529"/>
        <v>6219.922423797766</v>
      </c>
      <c r="AK2078" s="23">
        <f t="shared" si="1530"/>
        <v>59872.723078573828</v>
      </c>
      <c r="AL2078" s="23">
        <f t="shared" si="1555"/>
        <v>0</v>
      </c>
      <c r="AM2078" s="23">
        <f t="shared" si="1556"/>
        <v>0</v>
      </c>
      <c r="AN2078" s="16">
        <f t="shared" si="1546"/>
        <v>0</v>
      </c>
      <c r="AO2078" s="23">
        <f t="shared" si="1547"/>
        <v>0</v>
      </c>
      <c r="AP2078" s="22">
        <f t="shared" si="1548"/>
        <v>0</v>
      </c>
      <c r="AQ2078" s="30">
        <f t="shared" si="1531"/>
        <v>10550810312.756281</v>
      </c>
      <c r="AR2078" s="28">
        <f t="shared" si="1532"/>
        <v>5117582547.8526678</v>
      </c>
      <c r="AS2078" s="25">
        <f t="shared" si="1533"/>
        <v>200337590.02425668</v>
      </c>
      <c r="AT2078" s="32">
        <f t="shared" si="1534"/>
        <v>0</v>
      </c>
      <c r="AU2078" s="23">
        <f t="shared" si="1535"/>
        <v>0</v>
      </c>
      <c r="AV2078" s="22">
        <f t="shared" si="1536"/>
        <v>1495773584.2300415</v>
      </c>
      <c r="AW2078" s="31">
        <f t="shared" si="1549"/>
        <v>7132298363.7125969</v>
      </c>
      <c r="AX2078"/>
      <c r="AY2078"/>
      <c r="AZ2078"/>
      <c r="BA2078"/>
    </row>
    <row r="2079" spans="1:53" s="21" customFormat="1" x14ac:dyDescent="0.25">
      <c r="A2079">
        <f t="shared" si="1557"/>
        <v>653</v>
      </c>
      <c r="B2079" t="s">
        <v>9</v>
      </c>
      <c r="C2079" s="27">
        <f t="shared" si="1514"/>
        <v>0</v>
      </c>
      <c r="D2079" s="27">
        <f t="shared" si="1537"/>
        <v>0</v>
      </c>
      <c r="E2079" s="27" t="b">
        <f t="shared" si="1513"/>
        <v>1</v>
      </c>
      <c r="F2079" s="29">
        <f t="shared" si="1515"/>
        <v>0</v>
      </c>
      <c r="G2079" s="27">
        <f t="shared" si="1538"/>
        <v>0</v>
      </c>
      <c r="H2079" s="22">
        <f t="shared" si="1516"/>
        <v>24057648805.729458</v>
      </c>
      <c r="I2079" s="23">
        <f t="shared" si="1517"/>
        <v>132580106.5049091</v>
      </c>
      <c r="J2079" s="23">
        <f t="shared" si="1518"/>
        <v>1086</v>
      </c>
      <c r="K2079" s="19">
        <f t="shared" si="1539"/>
        <v>225.0831931027827</v>
      </c>
      <c r="L2079" s="16">
        <f t="shared" si="1519"/>
        <v>165.9428489652839</v>
      </c>
      <c r="M2079" s="23">
        <f>M2078-IF($B2079="B",(Percent_Rent_In_Elsies*2.49%/12 * H2078)/K2078,0)+IF($B2079="D",N2079,0)+IF(B2079="D",AK2078)+IF(B2079="C",F2078*90%)-(Y2079-Y2078)-IF($B2079="A",Q2078/K2078) + IF($B2079="A",Q2078/K2078)</f>
        <v>-38656230.340491593</v>
      </c>
      <c r="N2079" s="23">
        <f t="shared" si="1520"/>
        <v>0</v>
      </c>
      <c r="O2079" s="22">
        <f t="shared" si="1521"/>
        <v>17096666.662474357</v>
      </c>
      <c r="P2079" s="22">
        <f t="shared" si="1552"/>
        <v>0</v>
      </c>
      <c r="Q2079" s="22">
        <f t="shared" si="1553"/>
        <v>0</v>
      </c>
      <c r="R2079" s="22">
        <f t="shared" si="1522"/>
        <v>294134239.02482408</v>
      </c>
      <c r="S2079" s="16">
        <f t="shared" si="1512"/>
        <v>0</v>
      </c>
      <c r="T2079" s="15">
        <f t="shared" si="1523"/>
        <v>7373735.9183328971</v>
      </c>
      <c r="U2079" s="23">
        <f t="shared" si="1540"/>
        <v>1306780.1065657281</v>
      </c>
      <c r="V2079" s="23">
        <f t="shared" si="1541"/>
        <v>0</v>
      </c>
      <c r="W2079" s="23">
        <f t="shared" si="1554"/>
        <v>108717.14696907555</v>
      </c>
      <c r="X2079" s="23">
        <f t="shared" si="1542"/>
        <v>33869701.086430743</v>
      </c>
      <c r="Y2079" s="23">
        <f t="shared" si="1524"/>
        <v>13825559.361691331</v>
      </c>
      <c r="Z2079" s="3">
        <f t="shared" si="1525"/>
        <v>0</v>
      </c>
      <c r="AA2079" s="23">
        <f t="shared" si="1526"/>
        <v>59631748.91306328</v>
      </c>
      <c r="AB2079" s="26">
        <f t="shared" si="1543"/>
        <v>70086276.274228573</v>
      </c>
      <c r="AC2079" s="23">
        <f t="shared" si="1544"/>
        <v>74889487.274228647</v>
      </c>
      <c r="AD2079" s="23">
        <f t="shared" si="1550"/>
        <v>4803211</v>
      </c>
      <c r="AE2079" s="24">
        <f t="shared" si="1511"/>
        <v>70086276.274228647</v>
      </c>
      <c r="AF2079" s="3">
        <f t="shared" si="1545"/>
        <v>0</v>
      </c>
      <c r="AG2079" s="2">
        <f t="shared" si="1527"/>
        <v>0</v>
      </c>
      <c r="AH2079" s="2">
        <f t="shared" si="1528"/>
        <v>137.30305038092413</v>
      </c>
      <c r="AI2079" s="23">
        <f t="shared" si="1551"/>
        <v>9587217468.3254757</v>
      </c>
      <c r="AJ2079" s="23">
        <f t="shared" si="1529"/>
        <v>6219.922423797766</v>
      </c>
      <c r="AK2079" s="23">
        <f t="shared" si="1530"/>
        <v>0</v>
      </c>
      <c r="AL2079" s="23">
        <f t="shared" si="1555"/>
        <v>0</v>
      </c>
      <c r="AM2079" s="23">
        <f t="shared" si="1556"/>
        <v>0</v>
      </c>
      <c r="AN2079" s="16">
        <f t="shared" si="1546"/>
        <v>0</v>
      </c>
      <c r="AO2079" s="23">
        <f t="shared" si="1547"/>
        <v>0</v>
      </c>
      <c r="AP2079" s="22">
        <f t="shared" si="1548"/>
        <v>0</v>
      </c>
      <c r="AQ2079" s="30">
        <f t="shared" si="1531"/>
        <v>10550810312.756281</v>
      </c>
      <c r="AR2079" s="28">
        <f t="shared" si="1532"/>
        <v>5117582547.8526678</v>
      </c>
      <c r="AS2079" s="25">
        <f t="shared" si="1533"/>
        <v>200337590.02425668</v>
      </c>
      <c r="AT2079" s="32">
        <f t="shared" si="1534"/>
        <v>0</v>
      </c>
      <c r="AU2079" s="23">
        <f t="shared" si="1535"/>
        <v>0</v>
      </c>
      <c r="AV2079" s="22">
        <f t="shared" si="1536"/>
        <v>1495773584.2300415</v>
      </c>
      <c r="AW2079" s="31">
        <f t="shared" si="1549"/>
        <v>7132298363.7125969</v>
      </c>
      <c r="AX2079"/>
      <c r="AY2079"/>
      <c r="AZ2079"/>
      <c r="BA2079"/>
    </row>
    <row r="2080" spans="1:53" x14ac:dyDescent="0.25">
      <c r="A2080" s="21">
        <f t="shared" si="1557"/>
        <v>653</v>
      </c>
      <c r="B2080" s="21" t="s">
        <v>28</v>
      </c>
      <c r="C2080" s="27">
        <f t="shared" si="1514"/>
        <v>0</v>
      </c>
      <c r="D2080" s="27">
        <f t="shared" si="1537"/>
        <v>0</v>
      </c>
      <c r="E2080" s="27" t="b">
        <f t="shared" si="1513"/>
        <v>1</v>
      </c>
      <c r="F2080" s="29">
        <f t="shared" si="1515"/>
        <v>0</v>
      </c>
      <c r="G2080" s="27">
        <f t="shared" si="1538"/>
        <v>0</v>
      </c>
      <c r="H2080" s="22">
        <f t="shared" si="1516"/>
        <v>24057648805.729458</v>
      </c>
      <c r="I2080" s="23">
        <f t="shared" si="1517"/>
        <v>132580106.5049091</v>
      </c>
      <c r="J2080" s="23">
        <f t="shared" si="1518"/>
        <v>1086</v>
      </c>
      <c r="K2080" s="19">
        <f t="shared" si="1539"/>
        <v>225.0831931027827</v>
      </c>
      <c r="L2080" s="16">
        <f t="shared" si="1519"/>
        <v>165.9428489652839</v>
      </c>
      <c r="M2080" s="23">
        <f>M2079-IF($B2080="B",(Percent_Rent_In_Elsies*2.49%/12 * H2079)/K2079,0)+IF($B2080="D",N2080,0)+IF(B2080="D",AK2079)+IF(B2080="C",F2079*90%)-(Y2080-Y2079)-IF($B2080="A",Q2079/K2079) + IF($B2080="A",Q2079/K2079)</f>
        <v>-38656230.340491593</v>
      </c>
      <c r="N2080" s="23">
        <f t="shared" si="1520"/>
        <v>0</v>
      </c>
      <c r="O2080" s="22">
        <f t="shared" si="1521"/>
        <v>0</v>
      </c>
      <c r="P2080" s="22">
        <f t="shared" si="1552"/>
        <v>17096666.662474357</v>
      </c>
      <c r="Q2080" s="22">
        <f t="shared" si="1553"/>
        <v>0</v>
      </c>
      <c r="R2080" s="22">
        <f t="shared" si="1522"/>
        <v>294134239.02482408</v>
      </c>
      <c r="S2080" s="16">
        <f t="shared" si="1512"/>
        <v>0</v>
      </c>
      <c r="T2080" s="15">
        <f t="shared" si="1523"/>
        <v>0</v>
      </c>
      <c r="U2080" s="23">
        <f t="shared" si="1540"/>
        <v>1306780.1065657281</v>
      </c>
      <c r="V2080" s="23">
        <f t="shared" si="1541"/>
        <v>0</v>
      </c>
      <c r="W2080" s="23">
        <f t="shared" si="1554"/>
        <v>0</v>
      </c>
      <c r="X2080" s="23">
        <f t="shared" si="1542"/>
        <v>33869701.086430743</v>
      </c>
      <c r="Y2080" s="23">
        <f t="shared" si="1524"/>
        <v>13825559.361691331</v>
      </c>
      <c r="Z2080" s="3">
        <f t="shared" si="1525"/>
        <v>5435.8573484537783</v>
      </c>
      <c r="AA2080" s="23">
        <f t="shared" si="1526"/>
        <v>59713286.77329009</v>
      </c>
      <c r="AB2080" s="26">
        <f t="shared" si="1543"/>
        <v>70086276.274228588</v>
      </c>
      <c r="AC2080" s="23">
        <f t="shared" si="1544"/>
        <v>74889487.274228647</v>
      </c>
      <c r="AD2080" s="23">
        <f t="shared" si="1550"/>
        <v>4803211</v>
      </c>
      <c r="AE2080" s="24">
        <f t="shared" si="1511"/>
        <v>70086276.274228647</v>
      </c>
      <c r="AF2080" s="3">
        <f t="shared" si="1545"/>
        <v>0</v>
      </c>
      <c r="AG2080" s="2">
        <f t="shared" si="1527"/>
        <v>652302881.81445336</v>
      </c>
      <c r="AH2080" s="2">
        <f t="shared" si="1528"/>
        <v>137.30305038092413</v>
      </c>
      <c r="AI2080" s="23">
        <f t="shared" si="1551"/>
        <v>9600326612.5673466</v>
      </c>
      <c r="AJ2080" s="23">
        <f t="shared" si="1529"/>
        <v>6219.922423797766</v>
      </c>
      <c r="AK2080" s="23">
        <f t="shared" si="1530"/>
        <v>0</v>
      </c>
      <c r="AL2080" s="23">
        <f t="shared" si="1555"/>
        <v>0</v>
      </c>
      <c r="AM2080" s="23">
        <f t="shared" si="1556"/>
        <v>0</v>
      </c>
      <c r="AN2080" s="16">
        <f t="shared" si="1546"/>
        <v>0</v>
      </c>
      <c r="AO2080" s="23">
        <f t="shared" si="1547"/>
        <v>0</v>
      </c>
      <c r="AP2080" s="22">
        <f t="shared" si="1548"/>
        <v>0</v>
      </c>
      <c r="AQ2080" s="30">
        <f t="shared" si="1531"/>
        <v>10550810312.756281</v>
      </c>
      <c r="AR2080" s="28">
        <f t="shared" si="1532"/>
        <v>5117582547.8526678</v>
      </c>
      <c r="AS2080" s="25">
        <f t="shared" si="1533"/>
        <v>200337590.02425668</v>
      </c>
      <c r="AT2080" s="32">
        <f t="shared" si="1534"/>
        <v>10871.714696907557</v>
      </c>
      <c r="AU2080" s="23">
        <f t="shared" si="1535"/>
        <v>10871.714696907557</v>
      </c>
      <c r="AV2080" s="22">
        <f t="shared" si="1536"/>
        <v>1503147320.1483743</v>
      </c>
      <c r="AW2080" s="31">
        <f t="shared" si="1549"/>
        <v>7132298363.7125978</v>
      </c>
    </row>
    <row r="2081" spans="1:53" x14ac:dyDescent="0.25">
      <c r="A2081">
        <f t="shared" si="1557"/>
        <v>654</v>
      </c>
      <c r="B2081" t="s">
        <v>6</v>
      </c>
      <c r="C2081" s="27">
        <f t="shared" si="1514"/>
        <v>0</v>
      </c>
      <c r="D2081" s="27">
        <f t="shared" si="1537"/>
        <v>0</v>
      </c>
      <c r="E2081" s="27" t="b">
        <f t="shared" si="1513"/>
        <v>1</v>
      </c>
      <c r="F2081" s="29">
        <f t="shared" si="1515"/>
        <v>0</v>
      </c>
      <c r="G2081" s="27">
        <f t="shared" si="1538"/>
        <v>0</v>
      </c>
      <c r="H2081" s="22">
        <f t="shared" si="1516"/>
        <v>24097744887.072342</v>
      </c>
      <c r="I2081" s="23">
        <f t="shared" si="1517"/>
        <v>132580106.5049091</v>
      </c>
      <c r="J2081" s="23">
        <f t="shared" si="1518"/>
        <v>1086</v>
      </c>
      <c r="K2081" s="19">
        <f t="shared" si="1539"/>
        <v>225.0831931027827</v>
      </c>
      <c r="L2081" s="16">
        <f t="shared" si="1519"/>
        <v>166.21942038022604</v>
      </c>
      <c r="M2081" s="23">
        <f>M2080-IF($B2081="B",(Percent_Rent_In_Elsies*2.49%/12 * H2080)/K2080,0)+IF($B2081="D",N2081,0)+IF(B2081="D",AK2080)+IF(B2081="C",F2080*90%)-(Y2081-Y2080)-IF($B2081="A",Q2080/K2080) + IF($B2081="A",Q2080/K2080)</f>
        <v>-38656230.340491593</v>
      </c>
      <c r="N2081" s="23">
        <f t="shared" si="1520"/>
        <v>0</v>
      </c>
      <c r="O2081" s="22">
        <f t="shared" si="1521"/>
        <v>0</v>
      </c>
      <c r="P2081" s="22">
        <f t="shared" si="1552"/>
        <v>0</v>
      </c>
      <c r="Q2081" s="22">
        <f t="shared" si="1553"/>
        <v>0</v>
      </c>
      <c r="R2081" s="22">
        <f t="shared" si="1522"/>
        <v>294134239.02482408</v>
      </c>
      <c r="S2081" s="16">
        <f t="shared" si="1512"/>
        <v>0</v>
      </c>
      <c r="T2081" s="15">
        <f t="shared" si="1523"/>
        <v>0</v>
      </c>
      <c r="U2081" s="23">
        <f t="shared" si="1540"/>
        <v>1306780.1065657281</v>
      </c>
      <c r="V2081" s="23">
        <f t="shared" si="1541"/>
        <v>0</v>
      </c>
      <c r="W2081" s="23">
        <f t="shared" si="1554"/>
        <v>0</v>
      </c>
      <c r="X2081" s="23">
        <f t="shared" si="1542"/>
        <v>33896880.373173013</v>
      </c>
      <c r="Y2081" s="23">
        <f t="shared" si="1524"/>
        <v>13825559.361691331</v>
      </c>
      <c r="Z2081" s="3">
        <f t="shared" si="1525"/>
        <v>0</v>
      </c>
      <c r="AA2081" s="23">
        <f t="shared" si="1526"/>
        <v>59713286.77329009</v>
      </c>
      <c r="AB2081" s="26">
        <f t="shared" si="1543"/>
        <v>70086276.274228573</v>
      </c>
      <c r="AC2081" s="23">
        <f t="shared" si="1544"/>
        <v>74889487.274228647</v>
      </c>
      <c r="AD2081" s="23">
        <f t="shared" si="1550"/>
        <v>4803211</v>
      </c>
      <c r="AE2081" s="24">
        <f t="shared" si="1511"/>
        <v>70086276.274228647</v>
      </c>
      <c r="AF2081" s="3">
        <f t="shared" si="1545"/>
        <v>0</v>
      </c>
      <c r="AG2081" s="2">
        <f t="shared" si="1527"/>
        <v>0</v>
      </c>
      <c r="AH2081" s="2">
        <f t="shared" si="1528"/>
        <v>137.53188879822568</v>
      </c>
      <c r="AI2081" s="23">
        <f t="shared" si="1551"/>
        <v>9600326612.5673466</v>
      </c>
      <c r="AJ2081" s="23">
        <f t="shared" si="1529"/>
        <v>6219.922423797766</v>
      </c>
      <c r="AK2081" s="23">
        <f t="shared" si="1530"/>
        <v>0</v>
      </c>
      <c r="AL2081" s="23">
        <f t="shared" si="1555"/>
        <v>0</v>
      </c>
      <c r="AM2081" s="23">
        <f t="shared" si="1556"/>
        <v>0</v>
      </c>
      <c r="AN2081" s="16">
        <f t="shared" si="1546"/>
        <v>0</v>
      </c>
      <c r="AO2081" s="23">
        <f t="shared" si="1547"/>
        <v>0</v>
      </c>
      <c r="AP2081" s="22">
        <f t="shared" si="1548"/>
        <v>0</v>
      </c>
      <c r="AQ2081" s="30">
        <f t="shared" si="1531"/>
        <v>10550810312.756281</v>
      </c>
      <c r="AR2081" s="28">
        <f t="shared" si="1532"/>
        <v>5117582547.8526678</v>
      </c>
      <c r="AS2081" s="25">
        <f t="shared" si="1533"/>
        <v>200337590.02425668</v>
      </c>
      <c r="AT2081" s="32">
        <f t="shared" si="1534"/>
        <v>0</v>
      </c>
      <c r="AU2081" s="23">
        <f t="shared" si="1535"/>
        <v>0</v>
      </c>
      <c r="AV2081" s="22">
        <f t="shared" si="1536"/>
        <v>1503147320.1483743</v>
      </c>
      <c r="AW2081" s="31">
        <f t="shared" si="1549"/>
        <v>7115201697.0501232</v>
      </c>
    </row>
    <row r="2082" spans="1:53" x14ac:dyDescent="0.25">
      <c r="A2082">
        <f t="shared" si="1557"/>
        <v>654</v>
      </c>
      <c r="B2082" t="s">
        <v>7</v>
      </c>
      <c r="C2082" s="27">
        <f t="shared" si="1514"/>
        <v>0</v>
      </c>
      <c r="D2082" s="27">
        <f t="shared" si="1537"/>
        <v>0</v>
      </c>
      <c r="E2082" s="27" t="b">
        <f t="shared" si="1513"/>
        <v>1</v>
      </c>
      <c r="F2082" s="29">
        <f t="shared" si="1515"/>
        <v>0</v>
      </c>
      <c r="G2082" s="27">
        <f t="shared" si="1538"/>
        <v>0</v>
      </c>
      <c r="H2082" s="22">
        <f t="shared" si="1516"/>
        <v>24097744887.072342</v>
      </c>
      <c r="I2082" s="23">
        <f t="shared" si="1517"/>
        <v>132580106.5049091</v>
      </c>
      <c r="J2082" s="23">
        <f t="shared" si="1518"/>
        <v>1086</v>
      </c>
      <c r="K2082" s="19">
        <f t="shared" si="1539"/>
        <v>225.0831931027827</v>
      </c>
      <c r="L2082" s="16">
        <f t="shared" si="1519"/>
        <v>166.21942038022604</v>
      </c>
      <c r="M2082" s="23">
        <f>M2081-IF($B2082="B",(Percent_Rent_In_Elsies*2.49%/12 * H2081)/K2081,0)+IF($B2082="D",N2082,0)+IF(B2082="D",AK2081)+IF(B2082="C",F2081*90%)-(Y2082-Y2081)-IF($B2082="A",Q2081/K2081) + IF($B2082="A",Q2081/K2081)</f>
        <v>-38767306.649547331</v>
      </c>
      <c r="N2082" s="23">
        <f t="shared" si="1520"/>
        <v>0</v>
      </c>
      <c r="O2082" s="22">
        <f t="shared" si="1521"/>
        <v>0</v>
      </c>
      <c r="P2082" s="22">
        <f t="shared" si="1552"/>
        <v>0</v>
      </c>
      <c r="Q2082" s="22">
        <f t="shared" si="1553"/>
        <v>0</v>
      </c>
      <c r="R2082" s="22">
        <f t="shared" si="1522"/>
        <v>269623052.43942207</v>
      </c>
      <c r="S2082" s="16">
        <f t="shared" si="1512"/>
        <v>24511186.585402008</v>
      </c>
      <c r="T2082" s="15">
        <f t="shared" si="1523"/>
        <v>0</v>
      </c>
      <c r="U2082" s="23">
        <f t="shared" si="1540"/>
        <v>1197881.7643519174</v>
      </c>
      <c r="V2082" s="23">
        <f t="shared" si="1541"/>
        <v>108898.34221381067</v>
      </c>
      <c r="W2082" s="23">
        <f t="shared" si="1554"/>
        <v>0</v>
      </c>
      <c r="X2082" s="23">
        <f t="shared" si="1542"/>
        <v>33896880.373173013</v>
      </c>
      <c r="Y2082" s="23">
        <f t="shared" si="1524"/>
        <v>13825559.361691331</v>
      </c>
      <c r="Z2082" s="3">
        <f t="shared" si="1525"/>
        <v>0</v>
      </c>
      <c r="AA2082" s="23">
        <f t="shared" si="1526"/>
        <v>59713286.77329009</v>
      </c>
      <c r="AB2082" s="26">
        <f t="shared" si="1543"/>
        <v>70086276.274228573</v>
      </c>
      <c r="AC2082" s="23">
        <f t="shared" si="1544"/>
        <v>74889487.274228647</v>
      </c>
      <c r="AD2082" s="23">
        <f t="shared" si="1550"/>
        <v>4803211</v>
      </c>
      <c r="AE2082" s="24">
        <f t="shared" si="1511"/>
        <v>70086276.274228647</v>
      </c>
      <c r="AF2082" s="3">
        <f t="shared" si="1545"/>
        <v>0</v>
      </c>
      <c r="AG2082" s="2">
        <f t="shared" si="1527"/>
        <v>0</v>
      </c>
      <c r="AH2082" s="2">
        <f t="shared" si="1528"/>
        <v>137.53188879822568</v>
      </c>
      <c r="AI2082" s="23">
        <f t="shared" si="1551"/>
        <v>9600326612.5673466</v>
      </c>
      <c r="AJ2082" s="23">
        <f t="shared" si="1529"/>
        <v>6219.922423797766</v>
      </c>
      <c r="AK2082" s="23">
        <f t="shared" si="1530"/>
        <v>0</v>
      </c>
      <c r="AL2082" s="23">
        <f t="shared" si="1555"/>
        <v>3483184.4630966187</v>
      </c>
      <c r="AM2082" s="23">
        <f t="shared" si="1556"/>
        <v>3249770572.235796</v>
      </c>
      <c r="AN2082" s="16">
        <f t="shared" si="1546"/>
        <v>0</v>
      </c>
      <c r="AO2082" s="23">
        <f t="shared" si="1547"/>
        <v>111076.30905574026</v>
      </c>
      <c r="AP2082" s="22">
        <f t="shared" si="1548"/>
        <v>25001410.32033756</v>
      </c>
      <c r="AQ2082" s="30">
        <f t="shared" si="1531"/>
        <v>10600600621.409233</v>
      </c>
      <c r="AR2082" s="28">
        <f t="shared" si="1532"/>
        <v>5142371446.1852827</v>
      </c>
      <c r="AS2082" s="25">
        <f t="shared" si="1533"/>
        <v>200337590.02425668</v>
      </c>
      <c r="AT2082" s="32">
        <f t="shared" si="1534"/>
        <v>0</v>
      </c>
      <c r="AU2082" s="23">
        <f t="shared" si="1535"/>
        <v>0</v>
      </c>
      <c r="AV2082" s="22">
        <f t="shared" si="1536"/>
        <v>1503147320.1483743</v>
      </c>
      <c r="AW2082" s="31">
        <f t="shared" si="1549"/>
        <v>7164992005.7030754</v>
      </c>
    </row>
    <row r="2083" spans="1:53" x14ac:dyDescent="0.25">
      <c r="A2083">
        <f t="shared" si="1557"/>
        <v>654</v>
      </c>
      <c r="B2083" t="s">
        <v>8</v>
      </c>
      <c r="C2083" s="27">
        <f t="shared" si="1514"/>
        <v>0</v>
      </c>
      <c r="D2083" s="27">
        <f t="shared" si="1537"/>
        <v>0</v>
      </c>
      <c r="E2083" s="27" t="b">
        <f t="shared" si="1513"/>
        <v>1</v>
      </c>
      <c r="F2083" s="29">
        <f t="shared" si="1515"/>
        <v>0</v>
      </c>
      <c r="G2083" s="27">
        <f t="shared" si="1538"/>
        <v>0</v>
      </c>
      <c r="H2083" s="22">
        <f t="shared" si="1516"/>
        <v>24097744887.072342</v>
      </c>
      <c r="I2083" s="23">
        <f t="shared" si="1517"/>
        <v>132580106.5049091</v>
      </c>
      <c r="J2083" s="23">
        <f t="shared" si="1518"/>
        <v>1086</v>
      </c>
      <c r="K2083" s="19">
        <f t="shared" si="1539"/>
        <v>225.0831931027827</v>
      </c>
      <c r="L2083" s="16">
        <f t="shared" si="1519"/>
        <v>166.21942038022604</v>
      </c>
      <c r="M2083" s="23">
        <f>M2082-IF($B2083="B",(Percent_Rent_In_Elsies*2.49%/12 * H2082)/K2082,0)+IF($B2083="D",N2083,0)+IF(B2083="D",AK2082)+IF(B2083="C",F2082*90%)-(Y2083-Y2082)-IF($B2083="A",Q2082/K2082) + IF($B2083="A",Q2082/K2082)</f>
        <v>-38767306.649547331</v>
      </c>
      <c r="N2083" s="23">
        <f t="shared" si="1520"/>
        <v>0</v>
      </c>
      <c r="O2083" s="22">
        <f t="shared" si="1521"/>
        <v>0</v>
      </c>
      <c r="P2083" s="22">
        <f t="shared" si="1552"/>
        <v>0</v>
      </c>
      <c r="Q2083" s="22">
        <f t="shared" si="1553"/>
        <v>0</v>
      </c>
      <c r="R2083" s="22">
        <f t="shared" si="1522"/>
        <v>294624462.7597596</v>
      </c>
      <c r="S2083" s="16">
        <f t="shared" si="1512"/>
        <v>24511186.585402008</v>
      </c>
      <c r="T2083" s="15">
        <f t="shared" si="1523"/>
        <v>0</v>
      </c>
      <c r="U2083" s="23">
        <f t="shared" si="1540"/>
        <v>1308958.0734076577</v>
      </c>
      <c r="V2083" s="23">
        <f t="shared" si="1541"/>
        <v>108898.34221381067</v>
      </c>
      <c r="W2083" s="23">
        <f t="shared" si="1554"/>
        <v>0</v>
      </c>
      <c r="X2083" s="23">
        <f t="shared" si="1542"/>
        <v>33896880.373173013</v>
      </c>
      <c r="Y2083" s="23">
        <f t="shared" si="1524"/>
        <v>13825559.361691331</v>
      </c>
      <c r="Z2083" s="3">
        <f t="shared" si="1525"/>
        <v>0</v>
      </c>
      <c r="AA2083" s="23">
        <f t="shared" si="1526"/>
        <v>59713286.77329009</v>
      </c>
      <c r="AB2083" s="26">
        <f t="shared" si="1543"/>
        <v>70086276.274228573</v>
      </c>
      <c r="AC2083" s="23">
        <f t="shared" si="1544"/>
        <v>74889487.274228647</v>
      </c>
      <c r="AD2083" s="23">
        <f t="shared" si="1550"/>
        <v>4803211</v>
      </c>
      <c r="AE2083" s="24">
        <f t="shared" si="1511"/>
        <v>70086276.274228647</v>
      </c>
      <c r="AF2083" s="3">
        <f t="shared" si="1545"/>
        <v>1E-4</v>
      </c>
      <c r="AG2083" s="2">
        <f t="shared" si="1527"/>
        <v>0</v>
      </c>
      <c r="AH2083" s="2">
        <f t="shared" si="1528"/>
        <v>137.53188879822568</v>
      </c>
      <c r="AI2083" s="23">
        <f t="shared" si="1551"/>
        <v>9600326612.5673466</v>
      </c>
      <c r="AJ2083" s="23">
        <f t="shared" si="1529"/>
        <v>6219.922423797766</v>
      </c>
      <c r="AK2083" s="23">
        <f t="shared" si="1530"/>
        <v>59875.704016670839</v>
      </c>
      <c r="AL2083" s="23">
        <f t="shared" si="1555"/>
        <v>0</v>
      </c>
      <c r="AM2083" s="23">
        <f t="shared" si="1556"/>
        <v>0</v>
      </c>
      <c r="AN2083" s="16">
        <f t="shared" si="1546"/>
        <v>0</v>
      </c>
      <c r="AO2083" s="23">
        <f t="shared" si="1547"/>
        <v>0</v>
      </c>
      <c r="AP2083" s="22">
        <f t="shared" si="1548"/>
        <v>0</v>
      </c>
      <c r="AQ2083" s="30">
        <f t="shared" si="1531"/>
        <v>10600600621.409233</v>
      </c>
      <c r="AR2083" s="28">
        <f t="shared" si="1532"/>
        <v>5142371446.1852827</v>
      </c>
      <c r="AS2083" s="25">
        <f t="shared" si="1533"/>
        <v>200337590.02425668</v>
      </c>
      <c r="AT2083" s="32">
        <f t="shared" si="1534"/>
        <v>0</v>
      </c>
      <c r="AU2083" s="23">
        <f t="shared" si="1535"/>
        <v>0</v>
      </c>
      <c r="AV2083" s="22">
        <f t="shared" si="1536"/>
        <v>1503147320.1483743</v>
      </c>
      <c r="AW2083" s="31">
        <f t="shared" si="1549"/>
        <v>7164992005.7030754</v>
      </c>
    </row>
    <row r="2084" spans="1:53" x14ac:dyDescent="0.25">
      <c r="A2084" s="21">
        <f t="shared" si="1557"/>
        <v>654</v>
      </c>
      <c r="B2084" s="21" t="s">
        <v>9</v>
      </c>
      <c r="C2084" s="27">
        <f t="shared" si="1514"/>
        <v>0</v>
      </c>
      <c r="D2084" s="27">
        <f t="shared" si="1537"/>
        <v>0</v>
      </c>
      <c r="E2084" s="27" t="b">
        <f t="shared" si="1513"/>
        <v>1</v>
      </c>
      <c r="F2084" s="29">
        <f t="shared" si="1515"/>
        <v>0</v>
      </c>
      <c r="G2084" s="27">
        <f t="shared" si="1538"/>
        <v>0</v>
      </c>
      <c r="H2084" s="22">
        <f t="shared" si="1516"/>
        <v>24097744887.072342</v>
      </c>
      <c r="I2084" s="23">
        <f t="shared" si="1517"/>
        <v>132580106.5049091</v>
      </c>
      <c r="J2084" s="23">
        <f t="shared" si="1518"/>
        <v>1086</v>
      </c>
      <c r="K2084" s="19">
        <f t="shared" si="1539"/>
        <v>225.0831931027827</v>
      </c>
      <c r="L2084" s="16">
        <f t="shared" si="1519"/>
        <v>166.21942038022604</v>
      </c>
      <c r="M2084" s="23">
        <f>M2083-IF($B2084="B",(Percent_Rent_In_Elsies*2.49%/12 * H2083)/K2083,0)+IF($B2084="D",N2084,0)+IF(B2084="D",AK2083)+IF(B2084="C",F2083*90%)-(Y2084-Y2083)-IF($B2084="A",Q2083/K2083) + IF($B2084="A",Q2083/K2083)</f>
        <v>-38707430.94553066</v>
      </c>
      <c r="N2084" s="23">
        <f t="shared" si="1520"/>
        <v>0</v>
      </c>
      <c r="O2084" s="22">
        <f t="shared" si="1521"/>
        <v>17125161.107117262</v>
      </c>
      <c r="P2084" s="22">
        <f t="shared" si="1552"/>
        <v>0</v>
      </c>
      <c r="Q2084" s="22">
        <f t="shared" si="1553"/>
        <v>0</v>
      </c>
      <c r="R2084" s="22">
        <f t="shared" si="1522"/>
        <v>294624462.7597596</v>
      </c>
      <c r="S2084" s="16">
        <f t="shared" si="1512"/>
        <v>0</v>
      </c>
      <c r="T2084" s="15">
        <f t="shared" si="1523"/>
        <v>7386025.4782847464</v>
      </c>
      <c r="U2084" s="23">
        <f t="shared" si="1540"/>
        <v>1308958.0734076577</v>
      </c>
      <c r="V2084" s="23">
        <f t="shared" si="1541"/>
        <v>0</v>
      </c>
      <c r="W2084" s="23">
        <f t="shared" si="1554"/>
        <v>108898.34221381067</v>
      </c>
      <c r="X2084" s="23">
        <f t="shared" si="1542"/>
        <v>33896880.373173013</v>
      </c>
      <c r="Y2084" s="23">
        <f t="shared" si="1524"/>
        <v>13825559.361691331</v>
      </c>
      <c r="Z2084" s="3">
        <f t="shared" si="1525"/>
        <v>0</v>
      </c>
      <c r="AA2084" s="23">
        <f t="shared" si="1526"/>
        <v>59653411.06927342</v>
      </c>
      <c r="AB2084" s="26">
        <f t="shared" si="1543"/>
        <v>70086276.274228573</v>
      </c>
      <c r="AC2084" s="23">
        <f t="shared" si="1544"/>
        <v>74889487.274228647</v>
      </c>
      <c r="AD2084" s="23">
        <f t="shared" si="1550"/>
        <v>4803211</v>
      </c>
      <c r="AE2084" s="24">
        <f t="shared" si="1511"/>
        <v>70086276.274228647</v>
      </c>
      <c r="AF2084" s="3">
        <f t="shared" si="1545"/>
        <v>0</v>
      </c>
      <c r="AG2084" s="2">
        <f t="shared" si="1527"/>
        <v>0</v>
      </c>
      <c r="AH2084" s="2">
        <f t="shared" si="1528"/>
        <v>137.53188879822568</v>
      </c>
      <c r="AI2084" s="23">
        <f t="shared" si="1551"/>
        <v>9590700173.5320969</v>
      </c>
      <c r="AJ2084" s="23">
        <f t="shared" si="1529"/>
        <v>6219.922423797766</v>
      </c>
      <c r="AK2084" s="23">
        <f t="shared" si="1530"/>
        <v>0</v>
      </c>
      <c r="AL2084" s="23">
        <f t="shared" si="1555"/>
        <v>0</v>
      </c>
      <c r="AM2084" s="23">
        <f t="shared" si="1556"/>
        <v>0</v>
      </c>
      <c r="AN2084" s="16">
        <f t="shared" si="1546"/>
        <v>0</v>
      </c>
      <c r="AO2084" s="23">
        <f t="shared" si="1547"/>
        <v>0</v>
      </c>
      <c r="AP2084" s="22">
        <f t="shared" si="1548"/>
        <v>0</v>
      </c>
      <c r="AQ2084" s="30">
        <f t="shared" si="1531"/>
        <v>10600600621.409233</v>
      </c>
      <c r="AR2084" s="28">
        <f t="shared" si="1532"/>
        <v>5142371446.1852827</v>
      </c>
      <c r="AS2084" s="25">
        <f t="shared" si="1533"/>
        <v>200337590.02425668</v>
      </c>
      <c r="AT2084" s="32">
        <f t="shared" si="1534"/>
        <v>0</v>
      </c>
      <c r="AU2084" s="23">
        <f t="shared" si="1535"/>
        <v>0</v>
      </c>
      <c r="AV2084" s="22">
        <f t="shared" si="1536"/>
        <v>1503147320.1483743</v>
      </c>
      <c r="AW2084" s="31">
        <f t="shared" si="1549"/>
        <v>7164992005.7030754</v>
      </c>
      <c r="AX2084" s="21"/>
      <c r="AY2084" s="21"/>
      <c r="AZ2084" s="21"/>
      <c r="BA2084" s="21"/>
    </row>
    <row r="2085" spans="1:53" x14ac:dyDescent="0.25">
      <c r="A2085" s="21">
        <f t="shared" si="1557"/>
        <v>654</v>
      </c>
      <c r="B2085" s="21" t="s">
        <v>28</v>
      </c>
      <c r="C2085" s="27">
        <f t="shared" si="1514"/>
        <v>0</v>
      </c>
      <c r="D2085" s="27">
        <f t="shared" si="1537"/>
        <v>0</v>
      </c>
      <c r="E2085" s="27" t="b">
        <f t="shared" si="1513"/>
        <v>1</v>
      </c>
      <c r="F2085" s="29">
        <f t="shared" si="1515"/>
        <v>0</v>
      </c>
      <c r="G2085" s="27">
        <f t="shared" si="1538"/>
        <v>0</v>
      </c>
      <c r="H2085" s="22">
        <f t="shared" si="1516"/>
        <v>24097744887.072342</v>
      </c>
      <c r="I2085" s="23">
        <f t="shared" si="1517"/>
        <v>132580106.5049091</v>
      </c>
      <c r="J2085" s="23">
        <f t="shared" si="1518"/>
        <v>1086</v>
      </c>
      <c r="K2085" s="19">
        <f t="shared" si="1539"/>
        <v>225.0831931027827</v>
      </c>
      <c r="L2085" s="16">
        <f t="shared" si="1519"/>
        <v>166.21942038022604</v>
      </c>
      <c r="M2085" s="23">
        <f>M2084-IF($B2085="B",(Percent_Rent_In_Elsies*2.49%/12 * H2084)/K2084,0)+IF($B2085="D",N2085,0)+IF(B2085="D",AK2084)+IF(B2085="C",F2084*90%)-(Y2085-Y2084)-IF($B2085="A",Q2084/K2084) + IF($B2085="A",Q2084/K2084)</f>
        <v>-38707430.94553066</v>
      </c>
      <c r="N2085" s="23">
        <f t="shared" si="1520"/>
        <v>0</v>
      </c>
      <c r="O2085" s="22">
        <f t="shared" si="1521"/>
        <v>0</v>
      </c>
      <c r="P2085" s="22">
        <f t="shared" si="1552"/>
        <v>17125161.107117262</v>
      </c>
      <c r="Q2085" s="22">
        <f t="shared" si="1553"/>
        <v>0</v>
      </c>
      <c r="R2085" s="22">
        <f t="shared" si="1522"/>
        <v>294624462.7597596</v>
      </c>
      <c r="S2085" s="16">
        <f t="shared" si="1512"/>
        <v>0</v>
      </c>
      <c r="T2085" s="15">
        <f t="shared" si="1523"/>
        <v>0</v>
      </c>
      <c r="U2085" s="23">
        <f t="shared" si="1540"/>
        <v>1308958.0734076577</v>
      </c>
      <c r="V2085" s="23">
        <f t="shared" si="1541"/>
        <v>0</v>
      </c>
      <c r="W2085" s="23">
        <f t="shared" si="1554"/>
        <v>0</v>
      </c>
      <c r="X2085" s="23">
        <f t="shared" si="1542"/>
        <v>33896880.373173013</v>
      </c>
      <c r="Y2085" s="23">
        <f t="shared" si="1524"/>
        <v>13825559.361691331</v>
      </c>
      <c r="Z2085" s="3">
        <f t="shared" si="1525"/>
        <v>5444.9171106905342</v>
      </c>
      <c r="AA2085" s="23">
        <f t="shared" si="1526"/>
        <v>59735084.825933777</v>
      </c>
      <c r="AB2085" s="26">
        <f t="shared" si="1543"/>
        <v>70086276.274228573</v>
      </c>
      <c r="AC2085" s="23">
        <f t="shared" si="1544"/>
        <v>74889487.274228647</v>
      </c>
      <c r="AD2085" s="23">
        <f t="shared" si="1550"/>
        <v>4803211</v>
      </c>
      <c r="AE2085" s="24">
        <f t="shared" si="1511"/>
        <v>70086276.274228647</v>
      </c>
      <c r="AF2085" s="3">
        <f t="shared" si="1545"/>
        <v>0</v>
      </c>
      <c r="AG2085" s="2">
        <f t="shared" si="1527"/>
        <v>653390053.28286409</v>
      </c>
      <c r="AH2085" s="2">
        <f t="shared" si="1528"/>
        <v>137.53188879822568</v>
      </c>
      <c r="AI2085" s="23">
        <f t="shared" si="1551"/>
        <v>9603831166.3476772</v>
      </c>
      <c r="AJ2085" s="23">
        <f t="shared" si="1529"/>
        <v>6219.922423797766</v>
      </c>
      <c r="AK2085" s="23">
        <f t="shared" si="1530"/>
        <v>0</v>
      </c>
      <c r="AL2085" s="23">
        <f t="shared" si="1555"/>
        <v>0</v>
      </c>
      <c r="AM2085" s="23">
        <f t="shared" si="1556"/>
        <v>0</v>
      </c>
      <c r="AN2085" s="16">
        <f t="shared" si="1546"/>
        <v>0</v>
      </c>
      <c r="AO2085" s="23">
        <f t="shared" si="1547"/>
        <v>0</v>
      </c>
      <c r="AP2085" s="22">
        <f t="shared" si="1548"/>
        <v>0</v>
      </c>
      <c r="AQ2085" s="30">
        <f t="shared" si="1531"/>
        <v>10600600621.409233</v>
      </c>
      <c r="AR2085" s="28">
        <f t="shared" si="1532"/>
        <v>5142371446.1852827</v>
      </c>
      <c r="AS2085" s="25">
        <f t="shared" si="1533"/>
        <v>200337590.02425668</v>
      </c>
      <c r="AT2085" s="32">
        <f t="shared" si="1534"/>
        <v>10889.834221381068</v>
      </c>
      <c r="AU2085" s="23">
        <f t="shared" si="1535"/>
        <v>10889.834221381068</v>
      </c>
      <c r="AV2085" s="22">
        <f t="shared" si="1536"/>
        <v>1510533345.6266592</v>
      </c>
      <c r="AW2085" s="31">
        <f t="shared" si="1549"/>
        <v>7164992005.7030754</v>
      </c>
      <c r="AX2085" s="21"/>
      <c r="AY2085" s="21"/>
      <c r="AZ2085" s="21"/>
      <c r="BA2085" s="21"/>
    </row>
    <row r="2086" spans="1:53" x14ac:dyDescent="0.25">
      <c r="A2086">
        <f t="shared" si="1557"/>
        <v>655</v>
      </c>
      <c r="B2086" t="s">
        <v>6</v>
      </c>
      <c r="C2086" s="27">
        <f t="shared" si="1514"/>
        <v>0</v>
      </c>
      <c r="D2086" s="27">
        <f t="shared" si="1537"/>
        <v>0</v>
      </c>
      <c r="E2086" s="27" t="b">
        <f t="shared" si="1513"/>
        <v>1</v>
      </c>
      <c r="F2086" s="29">
        <f t="shared" si="1515"/>
        <v>0</v>
      </c>
      <c r="G2086" s="27">
        <f t="shared" si="1538"/>
        <v>0</v>
      </c>
      <c r="H2086" s="22">
        <f t="shared" si="1516"/>
        <v>24137907795.217464</v>
      </c>
      <c r="I2086" s="23">
        <f t="shared" si="1517"/>
        <v>132580106.5049091</v>
      </c>
      <c r="J2086" s="23">
        <f t="shared" si="1518"/>
        <v>1086</v>
      </c>
      <c r="K2086" s="19">
        <f t="shared" si="1539"/>
        <v>225.0831931027827</v>
      </c>
      <c r="L2086" s="16">
        <f t="shared" si="1519"/>
        <v>166.49645274752643</v>
      </c>
      <c r="M2086" s="23">
        <f>M2085-IF($B2086="B",(Percent_Rent_In_Elsies*2.49%/12 * H2085)/K2085,0)+IF($B2086="D",N2086,0)+IF(B2086="D",AK2085)+IF(B2086="C",F2085*90%)-(Y2086-Y2085)-IF($B2086="A",Q2085/K2085) + IF($B2086="A",Q2085/K2085)</f>
        <v>-38707430.94553066</v>
      </c>
      <c r="N2086" s="23">
        <f t="shared" si="1520"/>
        <v>0</v>
      </c>
      <c r="O2086" s="22">
        <f t="shared" si="1521"/>
        <v>0</v>
      </c>
      <c r="P2086" s="22">
        <f t="shared" si="1552"/>
        <v>0</v>
      </c>
      <c r="Q2086" s="22">
        <f t="shared" si="1553"/>
        <v>0</v>
      </c>
      <c r="R2086" s="22">
        <f t="shared" si="1522"/>
        <v>294624462.7597596</v>
      </c>
      <c r="S2086" s="16">
        <f t="shared" si="1512"/>
        <v>0</v>
      </c>
      <c r="T2086" s="15">
        <f t="shared" si="1523"/>
        <v>0</v>
      </c>
      <c r="U2086" s="23">
        <f t="shared" si="1540"/>
        <v>1308958.0734076577</v>
      </c>
      <c r="V2086" s="23">
        <f t="shared" si="1541"/>
        <v>0</v>
      </c>
      <c r="W2086" s="23">
        <f t="shared" si="1554"/>
        <v>0</v>
      </c>
      <c r="X2086" s="23">
        <f t="shared" si="1542"/>
        <v>33924104.958726458</v>
      </c>
      <c r="Y2086" s="23">
        <f t="shared" si="1524"/>
        <v>13825559.361691331</v>
      </c>
      <c r="Z2086" s="3">
        <f t="shared" si="1525"/>
        <v>0</v>
      </c>
      <c r="AA2086" s="23">
        <f t="shared" si="1526"/>
        <v>59735084.825933777</v>
      </c>
      <c r="AB2086" s="26">
        <f t="shared" si="1543"/>
        <v>70086276.274228573</v>
      </c>
      <c r="AC2086" s="23">
        <f t="shared" si="1544"/>
        <v>74889487.274228647</v>
      </c>
      <c r="AD2086" s="23">
        <f t="shared" si="1550"/>
        <v>4803211</v>
      </c>
      <c r="AE2086" s="24">
        <f t="shared" si="1511"/>
        <v>70086276.274228647</v>
      </c>
      <c r="AF2086" s="3">
        <f t="shared" si="1545"/>
        <v>0</v>
      </c>
      <c r="AG2086" s="2">
        <f t="shared" si="1527"/>
        <v>0</v>
      </c>
      <c r="AH2086" s="2">
        <f t="shared" si="1528"/>
        <v>137.76110861288942</v>
      </c>
      <c r="AI2086" s="23">
        <f t="shared" si="1551"/>
        <v>9603831166.3476772</v>
      </c>
      <c r="AJ2086" s="23">
        <f t="shared" si="1529"/>
        <v>6219.922423797766</v>
      </c>
      <c r="AK2086" s="23">
        <f t="shared" si="1530"/>
        <v>0</v>
      </c>
      <c r="AL2086" s="23">
        <f t="shared" si="1555"/>
        <v>0</v>
      </c>
      <c r="AM2086" s="23">
        <f t="shared" si="1556"/>
        <v>0</v>
      </c>
      <c r="AN2086" s="16">
        <f t="shared" si="1546"/>
        <v>0</v>
      </c>
      <c r="AO2086" s="23">
        <f t="shared" si="1547"/>
        <v>0</v>
      </c>
      <c r="AP2086" s="22">
        <f t="shared" si="1548"/>
        <v>0</v>
      </c>
      <c r="AQ2086" s="30">
        <f t="shared" si="1531"/>
        <v>10600600621.409233</v>
      </c>
      <c r="AR2086" s="28">
        <f t="shared" si="1532"/>
        <v>5142371446.1852827</v>
      </c>
      <c r="AS2086" s="25">
        <f t="shared" si="1533"/>
        <v>200337590.02425668</v>
      </c>
      <c r="AT2086" s="32">
        <f t="shared" si="1534"/>
        <v>0</v>
      </c>
      <c r="AU2086" s="23">
        <f t="shared" si="1535"/>
        <v>0</v>
      </c>
      <c r="AV2086" s="22">
        <f t="shared" si="1536"/>
        <v>1510533345.6266592</v>
      </c>
      <c r="AW2086" s="31">
        <f t="shared" si="1549"/>
        <v>7147866844.5959587</v>
      </c>
    </row>
    <row r="2087" spans="1:53" x14ac:dyDescent="0.25">
      <c r="A2087">
        <f t="shared" si="1557"/>
        <v>655</v>
      </c>
      <c r="B2087" t="s">
        <v>7</v>
      </c>
      <c r="C2087" s="27">
        <f t="shared" si="1514"/>
        <v>0</v>
      </c>
      <c r="D2087" s="27">
        <f t="shared" si="1537"/>
        <v>0</v>
      </c>
      <c r="E2087" s="27" t="b">
        <f t="shared" si="1513"/>
        <v>1</v>
      </c>
      <c r="F2087" s="29">
        <f t="shared" si="1515"/>
        <v>0</v>
      </c>
      <c r="G2087" s="27">
        <f t="shared" si="1538"/>
        <v>0</v>
      </c>
      <c r="H2087" s="22">
        <f t="shared" si="1516"/>
        <v>24137907795.217464</v>
      </c>
      <c r="I2087" s="23">
        <f t="shared" si="1517"/>
        <v>132580106.5049091</v>
      </c>
      <c r="J2087" s="23">
        <f t="shared" si="1518"/>
        <v>1086</v>
      </c>
      <c r="K2087" s="19">
        <f t="shared" si="1539"/>
        <v>225.0831931027827</v>
      </c>
      <c r="L2087" s="16">
        <f t="shared" si="1519"/>
        <v>166.49645274752643</v>
      </c>
      <c r="M2087" s="23">
        <f>M2086-IF($B2087="B",(Percent_Rent_In_Elsies*2.49%/12 * H2086)/K2086,0)+IF($B2087="D",N2087,0)+IF(B2087="D",AK2086)+IF(B2087="C",F2086*90%)-(Y2087-Y2086)-IF($B2087="A",Q2086/K2086) + IF($B2087="A",Q2086/K2086)</f>
        <v>-38818692.38176816</v>
      </c>
      <c r="N2087" s="23">
        <f t="shared" si="1520"/>
        <v>0</v>
      </c>
      <c r="O2087" s="22">
        <f t="shared" si="1521"/>
        <v>0</v>
      </c>
      <c r="P2087" s="22">
        <f t="shared" si="1552"/>
        <v>0</v>
      </c>
      <c r="Q2087" s="22">
        <f t="shared" si="1553"/>
        <v>0</v>
      </c>
      <c r="R2087" s="22">
        <f t="shared" si="1522"/>
        <v>270072424.1964463</v>
      </c>
      <c r="S2087" s="16">
        <f t="shared" si="1512"/>
        <v>24552038.563313302</v>
      </c>
      <c r="T2087" s="15">
        <f t="shared" si="1523"/>
        <v>0</v>
      </c>
      <c r="U2087" s="23">
        <f t="shared" si="1540"/>
        <v>1199878.2339570196</v>
      </c>
      <c r="V2087" s="23">
        <f t="shared" si="1541"/>
        <v>109079.83945063814</v>
      </c>
      <c r="W2087" s="23">
        <f t="shared" si="1554"/>
        <v>0</v>
      </c>
      <c r="X2087" s="23">
        <f t="shared" si="1542"/>
        <v>33924104.958726458</v>
      </c>
      <c r="Y2087" s="23">
        <f t="shared" si="1524"/>
        <v>13825559.361691331</v>
      </c>
      <c r="Z2087" s="3">
        <f t="shared" si="1525"/>
        <v>0</v>
      </c>
      <c r="AA2087" s="23">
        <f t="shared" si="1526"/>
        <v>59735084.825933777</v>
      </c>
      <c r="AB2087" s="26">
        <f t="shared" si="1543"/>
        <v>70086276.274228558</v>
      </c>
      <c r="AC2087" s="23">
        <f t="shared" si="1544"/>
        <v>74889487.274228647</v>
      </c>
      <c r="AD2087" s="23">
        <f t="shared" si="1550"/>
        <v>4803211</v>
      </c>
      <c r="AE2087" s="24">
        <f t="shared" si="1511"/>
        <v>70086276.274228647</v>
      </c>
      <c r="AF2087" s="3">
        <f t="shared" si="1545"/>
        <v>0</v>
      </c>
      <c r="AG2087" s="2">
        <f t="shared" si="1527"/>
        <v>0</v>
      </c>
      <c r="AH2087" s="2">
        <f t="shared" si="1528"/>
        <v>137.76110861288942</v>
      </c>
      <c r="AI2087" s="23">
        <f t="shared" si="1551"/>
        <v>9603831166.3476772</v>
      </c>
      <c r="AJ2087" s="23">
        <f t="shared" si="1529"/>
        <v>6219.922423797766</v>
      </c>
      <c r="AK2087" s="23">
        <f t="shared" si="1530"/>
        <v>0</v>
      </c>
      <c r="AL2087" s="23">
        <f t="shared" si="1555"/>
        <v>3504553.780330658</v>
      </c>
      <c r="AM2087" s="23">
        <f t="shared" si="1556"/>
        <v>3269707896.5525832</v>
      </c>
      <c r="AN2087" s="16">
        <f t="shared" si="1546"/>
        <v>0</v>
      </c>
      <c r="AO2087" s="23">
        <f t="shared" si="1547"/>
        <v>111261.43623749983</v>
      </c>
      <c r="AP2087" s="22">
        <f t="shared" si="1548"/>
        <v>25043079.337538123</v>
      </c>
      <c r="AQ2087" s="30">
        <f t="shared" si="1531"/>
        <v>10650473913.909941</v>
      </c>
      <c r="AR2087" s="28">
        <f t="shared" si="1532"/>
        <v>5167201659.3484516</v>
      </c>
      <c r="AS2087" s="25">
        <f t="shared" si="1533"/>
        <v>200337590.02425668</v>
      </c>
      <c r="AT2087" s="32">
        <f t="shared" si="1534"/>
        <v>0</v>
      </c>
      <c r="AU2087" s="23">
        <f t="shared" si="1535"/>
        <v>0</v>
      </c>
      <c r="AV2087" s="22">
        <f t="shared" si="1536"/>
        <v>1510533345.6266592</v>
      </c>
      <c r="AW2087" s="31">
        <f t="shared" si="1549"/>
        <v>7197740137.0966654</v>
      </c>
    </row>
    <row r="2088" spans="1:53" s="21" customFormat="1" x14ac:dyDescent="0.25">
      <c r="A2088">
        <f t="shared" si="1557"/>
        <v>655</v>
      </c>
      <c r="B2088" t="s">
        <v>8</v>
      </c>
      <c r="C2088" s="27">
        <f t="shared" si="1514"/>
        <v>0</v>
      </c>
      <c r="D2088" s="27">
        <f t="shared" si="1537"/>
        <v>0</v>
      </c>
      <c r="E2088" s="27" t="b">
        <f t="shared" si="1513"/>
        <v>1</v>
      </c>
      <c r="F2088" s="29">
        <f t="shared" si="1515"/>
        <v>0</v>
      </c>
      <c r="G2088" s="27">
        <f t="shared" si="1538"/>
        <v>0</v>
      </c>
      <c r="H2088" s="22">
        <f t="shared" si="1516"/>
        <v>24137907795.217464</v>
      </c>
      <c r="I2088" s="23">
        <f t="shared" si="1517"/>
        <v>132580106.5049091</v>
      </c>
      <c r="J2088" s="23">
        <f t="shared" si="1518"/>
        <v>1086</v>
      </c>
      <c r="K2088" s="19">
        <f t="shared" si="1539"/>
        <v>225.0831931027827</v>
      </c>
      <c r="L2088" s="16">
        <f t="shared" si="1519"/>
        <v>166.49645274752643</v>
      </c>
      <c r="M2088" s="23">
        <f>M2087-IF($B2088="B",(Percent_Rent_In_Elsies*2.49%/12 * H2087)/K2087,0)+IF($B2088="D",N2088,0)+IF(B2088="D",AK2087)+IF(B2088="C",F2087*90%)-(Y2088-Y2087)-IF($B2088="A",Q2087/K2087) + IF($B2088="A",Q2087/K2087)</f>
        <v>-38818692.38176816</v>
      </c>
      <c r="N2088" s="23">
        <f t="shared" si="1520"/>
        <v>0</v>
      </c>
      <c r="O2088" s="22">
        <f t="shared" si="1521"/>
        <v>0</v>
      </c>
      <c r="P2088" s="22">
        <f t="shared" si="1552"/>
        <v>0</v>
      </c>
      <c r="Q2088" s="22">
        <f t="shared" si="1553"/>
        <v>0</v>
      </c>
      <c r="R2088" s="22">
        <f t="shared" si="1522"/>
        <v>295115503.53398442</v>
      </c>
      <c r="S2088" s="16">
        <f t="shared" si="1512"/>
        <v>24552038.563313302</v>
      </c>
      <c r="T2088" s="15">
        <f t="shared" si="1523"/>
        <v>0</v>
      </c>
      <c r="U2088" s="23">
        <f t="shared" si="1540"/>
        <v>1311139.6701945195</v>
      </c>
      <c r="V2088" s="23">
        <f t="shared" si="1541"/>
        <v>109079.83945063814</v>
      </c>
      <c r="W2088" s="23">
        <f t="shared" si="1554"/>
        <v>0</v>
      </c>
      <c r="X2088" s="23">
        <f t="shared" si="1542"/>
        <v>33924104.958726458</v>
      </c>
      <c r="Y2088" s="23">
        <f t="shared" si="1524"/>
        <v>13825559.361691331</v>
      </c>
      <c r="Z2088" s="3">
        <f t="shared" si="1525"/>
        <v>0</v>
      </c>
      <c r="AA2088" s="23">
        <f t="shared" si="1526"/>
        <v>59735084.825933777</v>
      </c>
      <c r="AB2088" s="26">
        <f t="shared" si="1543"/>
        <v>70086276.274228573</v>
      </c>
      <c r="AC2088" s="23">
        <f t="shared" si="1544"/>
        <v>74889487.274228647</v>
      </c>
      <c r="AD2088" s="23">
        <f t="shared" si="1550"/>
        <v>4803211</v>
      </c>
      <c r="AE2088" s="24">
        <f t="shared" si="1511"/>
        <v>70086276.274228647</v>
      </c>
      <c r="AF2088" s="3">
        <f t="shared" si="1545"/>
        <v>1E-4</v>
      </c>
      <c r="AG2088" s="2">
        <f t="shared" si="1527"/>
        <v>0</v>
      </c>
      <c r="AH2088" s="2">
        <f t="shared" si="1528"/>
        <v>137.76110861288942</v>
      </c>
      <c r="AI2088" s="23">
        <f t="shared" si="1551"/>
        <v>9603831166.3476772</v>
      </c>
      <c r="AJ2088" s="23">
        <f t="shared" si="1529"/>
        <v>6219.922423797766</v>
      </c>
      <c r="AK2088" s="23">
        <f t="shared" si="1530"/>
        <v>59878.810348005936</v>
      </c>
      <c r="AL2088" s="23">
        <f t="shared" si="1555"/>
        <v>0</v>
      </c>
      <c r="AM2088" s="23">
        <f t="shared" si="1556"/>
        <v>0</v>
      </c>
      <c r="AN2088" s="16">
        <f t="shared" si="1546"/>
        <v>0</v>
      </c>
      <c r="AO2088" s="23">
        <f t="shared" si="1547"/>
        <v>0</v>
      </c>
      <c r="AP2088" s="22">
        <f t="shared" si="1548"/>
        <v>0</v>
      </c>
      <c r="AQ2088" s="30">
        <f t="shared" si="1531"/>
        <v>10650473913.909941</v>
      </c>
      <c r="AR2088" s="28">
        <f t="shared" si="1532"/>
        <v>5167201659.3484516</v>
      </c>
      <c r="AS2088" s="25">
        <f t="shared" si="1533"/>
        <v>200337590.02425668</v>
      </c>
      <c r="AT2088" s="32">
        <f t="shared" si="1534"/>
        <v>0</v>
      </c>
      <c r="AU2088" s="23">
        <f t="shared" si="1535"/>
        <v>0</v>
      </c>
      <c r="AV2088" s="22">
        <f t="shared" si="1536"/>
        <v>1510533345.6266592</v>
      </c>
      <c r="AW2088" s="31">
        <f t="shared" si="1549"/>
        <v>7197740137.0966654</v>
      </c>
      <c r="AX2088"/>
      <c r="AY2088"/>
      <c r="AZ2088"/>
      <c r="BA2088"/>
    </row>
    <row r="2089" spans="1:53" s="21" customFormat="1" x14ac:dyDescent="0.25">
      <c r="A2089" s="21">
        <f t="shared" si="1557"/>
        <v>655</v>
      </c>
      <c r="B2089" s="21" t="s">
        <v>9</v>
      </c>
      <c r="C2089" s="27">
        <f t="shared" si="1514"/>
        <v>0</v>
      </c>
      <c r="D2089" s="27">
        <f t="shared" si="1537"/>
        <v>0</v>
      </c>
      <c r="E2089" s="27" t="b">
        <f t="shared" si="1513"/>
        <v>1</v>
      </c>
      <c r="F2089" s="29">
        <f t="shared" si="1515"/>
        <v>0</v>
      </c>
      <c r="G2089" s="27">
        <f t="shared" si="1538"/>
        <v>0</v>
      </c>
      <c r="H2089" s="22">
        <f t="shared" si="1516"/>
        <v>24137907795.217464</v>
      </c>
      <c r="I2089" s="23">
        <f t="shared" si="1517"/>
        <v>132580106.5049091</v>
      </c>
      <c r="J2089" s="23">
        <f t="shared" si="1518"/>
        <v>1086</v>
      </c>
      <c r="K2089" s="19">
        <f t="shared" si="1539"/>
        <v>225.0831931027827</v>
      </c>
      <c r="L2089" s="16">
        <f t="shared" si="1519"/>
        <v>166.49645274752643</v>
      </c>
      <c r="M2089" s="23">
        <f>M2088-IF($B2089="B",(Percent_Rent_In_Elsies*2.49%/12 * H2088)/K2088,0)+IF($B2089="D",N2089,0)+IF(B2089="D",AK2088)+IF(B2089="C",F2088*90%)-(Y2089-Y2088)-IF($B2089="A",Q2088/K2088) + IF($B2089="A",Q2088/K2088)</f>
        <v>-38758813.571420155</v>
      </c>
      <c r="N2089" s="23">
        <f t="shared" si="1520"/>
        <v>0</v>
      </c>
      <c r="O2089" s="22">
        <f t="shared" si="1521"/>
        <v>17153703.04248412</v>
      </c>
      <c r="P2089" s="22">
        <f t="shared" si="1552"/>
        <v>0</v>
      </c>
      <c r="Q2089" s="22">
        <f t="shared" si="1553"/>
        <v>0</v>
      </c>
      <c r="R2089" s="22">
        <f t="shared" si="1522"/>
        <v>295115503.53398442</v>
      </c>
      <c r="S2089" s="16">
        <f t="shared" si="1512"/>
        <v>0</v>
      </c>
      <c r="T2089" s="15">
        <f t="shared" si="1523"/>
        <v>7398335.5208291821</v>
      </c>
      <c r="U2089" s="23">
        <f t="shared" si="1540"/>
        <v>1311139.6701945195</v>
      </c>
      <c r="V2089" s="23">
        <f t="shared" si="1541"/>
        <v>0</v>
      </c>
      <c r="W2089" s="23">
        <f t="shared" si="1554"/>
        <v>109079.83945063814</v>
      </c>
      <c r="X2089" s="23">
        <f t="shared" si="1542"/>
        <v>33924104.958726458</v>
      </c>
      <c r="Y2089" s="23">
        <f t="shared" si="1524"/>
        <v>13825559.361691331</v>
      </c>
      <c r="Z2089" s="3">
        <f t="shared" si="1525"/>
        <v>0</v>
      </c>
      <c r="AA2089" s="23">
        <f t="shared" si="1526"/>
        <v>59675206.015585773</v>
      </c>
      <c r="AB2089" s="26">
        <f t="shared" si="1543"/>
        <v>70086276.274228573</v>
      </c>
      <c r="AC2089" s="23">
        <f t="shared" si="1544"/>
        <v>74889487.274228647</v>
      </c>
      <c r="AD2089" s="23">
        <f t="shared" si="1550"/>
        <v>4803211</v>
      </c>
      <c r="AE2089" s="24">
        <f t="shared" si="1511"/>
        <v>70086276.274228647</v>
      </c>
      <c r="AF2089" s="3">
        <f t="shared" si="1545"/>
        <v>0</v>
      </c>
      <c r="AG2089" s="2">
        <f t="shared" si="1527"/>
        <v>0</v>
      </c>
      <c r="AH2089" s="2">
        <f t="shared" si="1528"/>
        <v>137.76110861288942</v>
      </c>
      <c r="AI2089" s="23">
        <f t="shared" si="1551"/>
        <v>9594204227.8960171</v>
      </c>
      <c r="AJ2089" s="23">
        <f t="shared" si="1529"/>
        <v>6219.922423797766</v>
      </c>
      <c r="AK2089" s="23">
        <f t="shared" si="1530"/>
        <v>0</v>
      </c>
      <c r="AL2089" s="23">
        <f t="shared" si="1555"/>
        <v>0</v>
      </c>
      <c r="AM2089" s="23">
        <f t="shared" si="1556"/>
        <v>0</v>
      </c>
      <c r="AN2089" s="16">
        <f t="shared" si="1546"/>
        <v>0</v>
      </c>
      <c r="AO2089" s="23">
        <f t="shared" si="1547"/>
        <v>0</v>
      </c>
      <c r="AP2089" s="22">
        <f t="shared" si="1548"/>
        <v>0</v>
      </c>
      <c r="AQ2089" s="30">
        <f t="shared" si="1531"/>
        <v>10650473913.909941</v>
      </c>
      <c r="AR2089" s="28">
        <f t="shared" si="1532"/>
        <v>5167201659.3484516</v>
      </c>
      <c r="AS2089" s="25">
        <f t="shared" si="1533"/>
        <v>200337590.02425668</v>
      </c>
      <c r="AT2089" s="32">
        <f t="shared" si="1534"/>
        <v>0</v>
      </c>
      <c r="AU2089" s="23">
        <f t="shared" si="1535"/>
        <v>0</v>
      </c>
      <c r="AV2089" s="22">
        <f t="shared" si="1536"/>
        <v>1510533345.6266592</v>
      </c>
      <c r="AW2089" s="31">
        <f t="shared" si="1549"/>
        <v>7197740137.0966654</v>
      </c>
    </row>
    <row r="2090" spans="1:53" x14ac:dyDescent="0.25">
      <c r="A2090" s="21">
        <f t="shared" si="1557"/>
        <v>655</v>
      </c>
      <c r="B2090" s="21" t="s">
        <v>28</v>
      </c>
      <c r="C2090" s="27">
        <f t="shared" si="1514"/>
        <v>0</v>
      </c>
      <c r="D2090" s="27">
        <f t="shared" si="1537"/>
        <v>0</v>
      </c>
      <c r="E2090" s="27" t="b">
        <f t="shared" si="1513"/>
        <v>1</v>
      </c>
      <c r="F2090" s="29">
        <f t="shared" si="1515"/>
        <v>0</v>
      </c>
      <c r="G2090" s="27">
        <f t="shared" si="1538"/>
        <v>0</v>
      </c>
      <c r="H2090" s="22">
        <f t="shared" si="1516"/>
        <v>24137907795.217464</v>
      </c>
      <c r="I2090" s="23">
        <f t="shared" si="1517"/>
        <v>132580106.5049091</v>
      </c>
      <c r="J2090" s="23">
        <f t="shared" si="1518"/>
        <v>1086</v>
      </c>
      <c r="K2090" s="19">
        <f t="shared" si="1539"/>
        <v>225.0831931027827</v>
      </c>
      <c r="L2090" s="16">
        <f t="shared" si="1519"/>
        <v>166.49645274752643</v>
      </c>
      <c r="M2090" s="23">
        <f>M2089-IF($B2090="B",(Percent_Rent_In_Elsies*2.49%/12 * H2089)/K2089,0)+IF($B2090="D",N2090,0)+IF(B2090="D",AK2089)+IF(B2090="C",F2089*90%)-(Y2090-Y2089)-IF($B2090="A",Q2089/K2089) + IF($B2090="A",Q2089/K2089)</f>
        <v>-38758813.571420155</v>
      </c>
      <c r="N2090" s="23">
        <f t="shared" si="1520"/>
        <v>0</v>
      </c>
      <c r="O2090" s="22">
        <f t="shared" si="1521"/>
        <v>0</v>
      </c>
      <c r="P2090" s="22">
        <f t="shared" si="1552"/>
        <v>17153703.04248412</v>
      </c>
      <c r="Q2090" s="22">
        <f t="shared" si="1553"/>
        <v>0</v>
      </c>
      <c r="R2090" s="22">
        <f t="shared" si="1522"/>
        <v>295115503.53398442</v>
      </c>
      <c r="S2090" s="16">
        <f t="shared" si="1512"/>
        <v>0</v>
      </c>
      <c r="T2090" s="15">
        <f t="shared" si="1523"/>
        <v>0</v>
      </c>
      <c r="U2090" s="23">
        <f t="shared" si="1540"/>
        <v>1311139.6701945195</v>
      </c>
      <c r="V2090" s="23">
        <f t="shared" si="1541"/>
        <v>0</v>
      </c>
      <c r="W2090" s="23">
        <f t="shared" si="1554"/>
        <v>0</v>
      </c>
      <c r="X2090" s="23">
        <f t="shared" si="1542"/>
        <v>33924104.958726458</v>
      </c>
      <c r="Y2090" s="23">
        <f t="shared" si="1524"/>
        <v>13825559.361691331</v>
      </c>
      <c r="Z2090" s="3">
        <f t="shared" si="1525"/>
        <v>5453.9919725319078</v>
      </c>
      <c r="AA2090" s="23">
        <f t="shared" si="1526"/>
        <v>59757015.895173751</v>
      </c>
      <c r="AB2090" s="26">
        <f t="shared" si="1543"/>
        <v>70086276.274228543</v>
      </c>
      <c r="AC2090" s="23">
        <f t="shared" si="1544"/>
        <v>74889487.274228647</v>
      </c>
      <c r="AD2090" s="23">
        <f t="shared" si="1550"/>
        <v>4803211</v>
      </c>
      <c r="AE2090" s="24">
        <f t="shared" si="1511"/>
        <v>70086276.274228647</v>
      </c>
      <c r="AF2090" s="3">
        <f t="shared" si="1545"/>
        <v>0</v>
      </c>
      <c r="AG2090" s="2">
        <f t="shared" si="1527"/>
        <v>654479036.70382881</v>
      </c>
      <c r="AH2090" s="2">
        <f t="shared" si="1528"/>
        <v>137.76110861288942</v>
      </c>
      <c r="AI2090" s="23">
        <f t="shared" si="1551"/>
        <v>9607357105.6996002</v>
      </c>
      <c r="AJ2090" s="23">
        <f t="shared" si="1529"/>
        <v>6219.922423797766</v>
      </c>
      <c r="AK2090" s="23">
        <f t="shared" si="1530"/>
        <v>0</v>
      </c>
      <c r="AL2090" s="23">
        <f t="shared" si="1555"/>
        <v>0</v>
      </c>
      <c r="AM2090" s="23">
        <f t="shared" si="1556"/>
        <v>0</v>
      </c>
      <c r="AN2090" s="16">
        <f t="shared" si="1546"/>
        <v>0</v>
      </c>
      <c r="AO2090" s="23">
        <f t="shared" si="1547"/>
        <v>0</v>
      </c>
      <c r="AP2090" s="22">
        <f t="shared" si="1548"/>
        <v>0</v>
      </c>
      <c r="AQ2090" s="30">
        <f t="shared" si="1531"/>
        <v>10650473913.909941</v>
      </c>
      <c r="AR2090" s="28">
        <f t="shared" si="1532"/>
        <v>5167201659.3484516</v>
      </c>
      <c r="AS2090" s="25">
        <f t="shared" si="1533"/>
        <v>200337590.02425668</v>
      </c>
      <c r="AT2090" s="32">
        <f t="shared" si="1534"/>
        <v>10907.983945063816</v>
      </c>
      <c r="AU2090" s="23">
        <f t="shared" si="1535"/>
        <v>10907.983945063816</v>
      </c>
      <c r="AV2090" s="22">
        <f t="shared" si="1536"/>
        <v>1517931681.1474884</v>
      </c>
      <c r="AW2090" s="31">
        <f t="shared" si="1549"/>
        <v>7197740137.0966654</v>
      </c>
      <c r="AX2090" s="21"/>
      <c r="AY2090" s="21"/>
      <c r="AZ2090" s="21"/>
      <c r="BA2090" s="21"/>
    </row>
    <row r="2091" spans="1:53" x14ac:dyDescent="0.25">
      <c r="A2091">
        <f t="shared" si="1557"/>
        <v>656</v>
      </c>
      <c r="B2091" t="s">
        <v>6</v>
      </c>
      <c r="C2091" s="27">
        <f t="shared" si="1514"/>
        <v>0</v>
      </c>
      <c r="D2091" s="27">
        <f t="shared" si="1537"/>
        <v>0</v>
      </c>
      <c r="E2091" s="27" t="b">
        <f t="shared" si="1513"/>
        <v>1</v>
      </c>
      <c r="F2091" s="29">
        <f t="shared" si="1515"/>
        <v>0</v>
      </c>
      <c r="G2091" s="27">
        <f t="shared" si="1538"/>
        <v>0</v>
      </c>
      <c r="H2091" s="22">
        <f t="shared" si="1516"/>
        <v>24178137641.542828</v>
      </c>
      <c r="I2091" s="23">
        <f t="shared" si="1517"/>
        <v>132580106.5049091</v>
      </c>
      <c r="J2091" s="23">
        <f t="shared" si="1518"/>
        <v>1086</v>
      </c>
      <c r="K2091" s="19">
        <f t="shared" si="1539"/>
        <v>225.0831931027827</v>
      </c>
      <c r="L2091" s="16">
        <f t="shared" si="1519"/>
        <v>166.77394683543898</v>
      </c>
      <c r="M2091" s="23">
        <f>M2090-IF($B2091="B",(Percent_Rent_In_Elsies*2.49%/12 * H2090)/K2090,0)+IF($B2091="D",N2091,0)+IF(B2091="D",AK2090)+IF(B2091="C",F2090*90%)-(Y2091-Y2090)-IF($B2091="A",Q2090/K2090) + IF($B2091="A",Q2090/K2090)</f>
        <v>-38758813.571420155</v>
      </c>
      <c r="N2091" s="23">
        <f t="shared" si="1520"/>
        <v>0</v>
      </c>
      <c r="O2091" s="22">
        <f t="shared" si="1521"/>
        <v>0</v>
      </c>
      <c r="P2091" s="22">
        <f t="shared" si="1552"/>
        <v>0</v>
      </c>
      <c r="Q2091" s="22">
        <f t="shared" si="1553"/>
        <v>0</v>
      </c>
      <c r="R2091" s="22">
        <f t="shared" si="1522"/>
        <v>295115503.53398442</v>
      </c>
      <c r="S2091" s="16">
        <f t="shared" si="1512"/>
        <v>0</v>
      </c>
      <c r="T2091" s="15">
        <f t="shared" si="1523"/>
        <v>0</v>
      </c>
      <c r="U2091" s="23">
        <f t="shared" si="1540"/>
        <v>1311139.6701945195</v>
      </c>
      <c r="V2091" s="23">
        <f t="shared" si="1541"/>
        <v>0</v>
      </c>
      <c r="W2091" s="23">
        <f t="shared" si="1554"/>
        <v>0</v>
      </c>
      <c r="X2091" s="23">
        <f t="shared" si="1542"/>
        <v>33951374.918589115</v>
      </c>
      <c r="Y2091" s="23">
        <f t="shared" si="1524"/>
        <v>13825559.361691331</v>
      </c>
      <c r="Z2091" s="3">
        <f t="shared" si="1525"/>
        <v>0</v>
      </c>
      <c r="AA2091" s="23">
        <f t="shared" si="1526"/>
        <v>59757015.895173751</v>
      </c>
      <c r="AB2091" s="26">
        <f t="shared" si="1543"/>
        <v>70086276.274228573</v>
      </c>
      <c r="AC2091" s="23">
        <f t="shared" si="1544"/>
        <v>74889487.274228647</v>
      </c>
      <c r="AD2091" s="23">
        <f t="shared" si="1550"/>
        <v>4803211</v>
      </c>
      <c r="AE2091" s="24">
        <f t="shared" si="1511"/>
        <v>70086276.274228647</v>
      </c>
      <c r="AF2091" s="3">
        <f t="shared" si="1545"/>
        <v>0</v>
      </c>
      <c r="AG2091" s="2">
        <f t="shared" si="1527"/>
        <v>0</v>
      </c>
      <c r="AH2091" s="2">
        <f t="shared" si="1528"/>
        <v>137.99071046057756</v>
      </c>
      <c r="AI2091" s="23">
        <f t="shared" si="1551"/>
        <v>9607357105.6996002</v>
      </c>
      <c r="AJ2091" s="23">
        <f t="shared" si="1529"/>
        <v>6219.922423797766</v>
      </c>
      <c r="AK2091" s="23">
        <f t="shared" si="1530"/>
        <v>0</v>
      </c>
      <c r="AL2091" s="23">
        <f t="shared" si="1555"/>
        <v>0</v>
      </c>
      <c r="AM2091" s="23">
        <f t="shared" si="1556"/>
        <v>0</v>
      </c>
      <c r="AN2091" s="16">
        <f t="shared" si="1546"/>
        <v>0</v>
      </c>
      <c r="AO2091" s="23">
        <f t="shared" si="1547"/>
        <v>0</v>
      </c>
      <c r="AP2091" s="22">
        <f t="shared" si="1548"/>
        <v>0</v>
      </c>
      <c r="AQ2091" s="30">
        <f t="shared" si="1531"/>
        <v>10650473913.909941</v>
      </c>
      <c r="AR2091" s="28">
        <f t="shared" si="1532"/>
        <v>5167201659.3484516</v>
      </c>
      <c r="AS2091" s="25">
        <f t="shared" si="1533"/>
        <v>200337590.02425668</v>
      </c>
      <c r="AT2091" s="32">
        <f t="shared" si="1534"/>
        <v>0</v>
      </c>
      <c r="AU2091" s="23">
        <f t="shared" si="1535"/>
        <v>0</v>
      </c>
      <c r="AV2091" s="22">
        <f t="shared" si="1536"/>
        <v>1517931681.1474884</v>
      </c>
      <c r="AW2091" s="31">
        <f t="shared" si="1549"/>
        <v>7180586434.0541811</v>
      </c>
    </row>
    <row r="2092" spans="1:53" x14ac:dyDescent="0.25">
      <c r="A2092">
        <f t="shared" si="1557"/>
        <v>656</v>
      </c>
      <c r="B2092" t="s">
        <v>7</v>
      </c>
      <c r="C2092" s="27">
        <f t="shared" si="1514"/>
        <v>0</v>
      </c>
      <c r="D2092" s="27">
        <f t="shared" si="1537"/>
        <v>0</v>
      </c>
      <c r="E2092" s="27" t="b">
        <f t="shared" si="1513"/>
        <v>1</v>
      </c>
      <c r="F2092" s="29">
        <f t="shared" si="1515"/>
        <v>0</v>
      </c>
      <c r="G2092" s="27">
        <f t="shared" si="1538"/>
        <v>0</v>
      </c>
      <c r="H2092" s="22">
        <f t="shared" si="1516"/>
        <v>24178137641.542828</v>
      </c>
      <c r="I2092" s="23">
        <f t="shared" si="1517"/>
        <v>132580106.5049091</v>
      </c>
      <c r="J2092" s="23">
        <f t="shared" si="1518"/>
        <v>1086</v>
      </c>
      <c r="K2092" s="19">
        <f t="shared" si="1539"/>
        <v>225.0831931027827</v>
      </c>
      <c r="L2092" s="16">
        <f t="shared" si="1519"/>
        <v>166.77394683543898</v>
      </c>
      <c r="M2092" s="23">
        <f>M2091-IF($B2092="B",(Percent_Rent_In_Elsies*2.49%/12 * H2091)/K2091,0)+IF($B2092="D",N2092,0)+IF(B2092="D",AK2091)+IF(B2092="C",F2091*90%)-(Y2092-Y2091)-IF($B2092="A",Q2091/K2091) + IF($B2092="A",Q2091/K2091)</f>
        <v>-38870260.443384714</v>
      </c>
      <c r="N2092" s="23">
        <f t="shared" si="1520"/>
        <v>0</v>
      </c>
      <c r="O2092" s="22">
        <f t="shared" si="1521"/>
        <v>0</v>
      </c>
      <c r="P2092" s="22">
        <f t="shared" si="1552"/>
        <v>0</v>
      </c>
      <c r="Q2092" s="22">
        <f t="shared" si="1553"/>
        <v>0</v>
      </c>
      <c r="R2092" s="22">
        <f t="shared" si="1522"/>
        <v>270522544.90615237</v>
      </c>
      <c r="S2092" s="16">
        <f t="shared" si="1512"/>
        <v>24592958.627832036</v>
      </c>
      <c r="T2092" s="15">
        <f t="shared" si="1523"/>
        <v>0</v>
      </c>
      <c r="U2092" s="23">
        <f t="shared" si="1540"/>
        <v>1201878.0310116429</v>
      </c>
      <c r="V2092" s="23">
        <f t="shared" si="1541"/>
        <v>109261.63918287662</v>
      </c>
      <c r="W2092" s="23">
        <f t="shared" si="1554"/>
        <v>0</v>
      </c>
      <c r="X2092" s="23">
        <f t="shared" si="1542"/>
        <v>33951374.918589115</v>
      </c>
      <c r="Y2092" s="23">
        <f t="shared" si="1524"/>
        <v>13825559.361691331</v>
      </c>
      <c r="Z2092" s="3">
        <f t="shared" si="1525"/>
        <v>0</v>
      </c>
      <c r="AA2092" s="23">
        <f t="shared" si="1526"/>
        <v>59757015.895173751</v>
      </c>
      <c r="AB2092" s="26">
        <f t="shared" si="1543"/>
        <v>70086276.274228558</v>
      </c>
      <c r="AC2092" s="23">
        <f t="shared" si="1544"/>
        <v>74889487.274228647</v>
      </c>
      <c r="AD2092" s="23">
        <f t="shared" si="1550"/>
        <v>4803211</v>
      </c>
      <c r="AE2092" s="24">
        <f t="shared" si="1511"/>
        <v>70086276.274228647</v>
      </c>
      <c r="AF2092" s="3">
        <f t="shared" si="1545"/>
        <v>0</v>
      </c>
      <c r="AG2092" s="2">
        <f t="shared" si="1527"/>
        <v>0</v>
      </c>
      <c r="AH2092" s="2">
        <f t="shared" si="1528"/>
        <v>137.99071046057756</v>
      </c>
      <c r="AI2092" s="23">
        <f t="shared" si="1551"/>
        <v>9607357105.6996002</v>
      </c>
      <c r="AJ2092" s="23">
        <f t="shared" si="1529"/>
        <v>6219.922423797766</v>
      </c>
      <c r="AK2092" s="23">
        <f t="shared" si="1530"/>
        <v>0</v>
      </c>
      <c r="AL2092" s="23">
        <f t="shared" si="1555"/>
        <v>3525939.3519229889</v>
      </c>
      <c r="AM2092" s="23">
        <f t="shared" si="1556"/>
        <v>3289660385.9965138</v>
      </c>
      <c r="AN2092" s="16">
        <f t="shared" si="1546"/>
        <v>0</v>
      </c>
      <c r="AO2092" s="23">
        <f t="shared" si="1547"/>
        <v>111446.87196456234</v>
      </c>
      <c r="AP2092" s="22">
        <f t="shared" si="1548"/>
        <v>25084817.803100687</v>
      </c>
      <c r="AQ2092" s="30">
        <f t="shared" si="1531"/>
        <v>10700430328.564816</v>
      </c>
      <c r="AR2092" s="28">
        <f t="shared" si="1532"/>
        <v>5192073256.2002258</v>
      </c>
      <c r="AS2092" s="25">
        <f t="shared" si="1533"/>
        <v>200337590.02425668</v>
      </c>
      <c r="AT2092" s="32">
        <f t="shared" si="1534"/>
        <v>0</v>
      </c>
      <c r="AU2092" s="23">
        <f t="shared" si="1535"/>
        <v>0</v>
      </c>
      <c r="AV2092" s="22">
        <f t="shared" si="1536"/>
        <v>1517931681.1474884</v>
      </c>
      <c r="AW2092" s="31">
        <f t="shared" si="1549"/>
        <v>7230542848.7090559</v>
      </c>
    </row>
    <row r="2093" spans="1:53" s="21" customFormat="1" x14ac:dyDescent="0.25">
      <c r="A2093">
        <f t="shared" si="1557"/>
        <v>656</v>
      </c>
      <c r="B2093" t="s">
        <v>8</v>
      </c>
      <c r="C2093" s="27">
        <f t="shared" si="1514"/>
        <v>0</v>
      </c>
      <c r="D2093" s="27">
        <f t="shared" si="1537"/>
        <v>0</v>
      </c>
      <c r="E2093" s="27" t="b">
        <f t="shared" si="1513"/>
        <v>1</v>
      </c>
      <c r="F2093" s="29">
        <f t="shared" si="1515"/>
        <v>0</v>
      </c>
      <c r="G2093" s="27">
        <f t="shared" si="1538"/>
        <v>0</v>
      </c>
      <c r="H2093" s="22">
        <f t="shared" si="1516"/>
        <v>24178137641.542828</v>
      </c>
      <c r="I2093" s="23">
        <f t="shared" si="1517"/>
        <v>132580106.5049091</v>
      </c>
      <c r="J2093" s="23">
        <f t="shared" si="1518"/>
        <v>1086</v>
      </c>
      <c r="K2093" s="19">
        <f t="shared" si="1539"/>
        <v>225.0831931027827</v>
      </c>
      <c r="L2093" s="16">
        <f t="shared" si="1519"/>
        <v>166.77394683543898</v>
      </c>
      <c r="M2093" s="23">
        <f>M2092-IF($B2093="B",(Percent_Rent_In_Elsies*2.49%/12 * H2092)/K2092,0)+IF($B2093="D",N2093,0)+IF(B2093="D",AK2092)+IF(B2093="C",F2092*90%)-(Y2093-Y2092)-IF($B2093="A",Q2092/K2092) + IF($B2093="A",Q2092/K2092)</f>
        <v>-38870260.443384714</v>
      </c>
      <c r="N2093" s="23">
        <f t="shared" si="1520"/>
        <v>0</v>
      </c>
      <c r="O2093" s="22">
        <f t="shared" si="1521"/>
        <v>0</v>
      </c>
      <c r="P2093" s="22">
        <f t="shared" si="1552"/>
        <v>0</v>
      </c>
      <c r="Q2093" s="22">
        <f t="shared" si="1553"/>
        <v>0</v>
      </c>
      <c r="R2093" s="22">
        <f t="shared" si="1522"/>
        <v>295607362.70925307</v>
      </c>
      <c r="S2093" s="16">
        <f t="shared" si="1512"/>
        <v>24592958.627832036</v>
      </c>
      <c r="T2093" s="15">
        <f t="shared" si="1523"/>
        <v>0</v>
      </c>
      <c r="U2093" s="23">
        <f t="shared" si="1540"/>
        <v>1313324.9029762051</v>
      </c>
      <c r="V2093" s="23">
        <f t="shared" si="1541"/>
        <v>109261.63918287662</v>
      </c>
      <c r="W2093" s="23">
        <f t="shared" si="1554"/>
        <v>0</v>
      </c>
      <c r="X2093" s="23">
        <f t="shared" si="1542"/>
        <v>33951374.918589115</v>
      </c>
      <c r="Y2093" s="23">
        <f t="shared" si="1524"/>
        <v>13825559.361691331</v>
      </c>
      <c r="Z2093" s="3">
        <f t="shared" si="1525"/>
        <v>0</v>
      </c>
      <c r="AA2093" s="23">
        <f t="shared" si="1526"/>
        <v>59757015.895173751</v>
      </c>
      <c r="AB2093" s="26">
        <f t="shared" si="1543"/>
        <v>70086276.274228573</v>
      </c>
      <c r="AC2093" s="23">
        <f t="shared" si="1544"/>
        <v>74889487.274228647</v>
      </c>
      <c r="AD2093" s="23">
        <f t="shared" si="1550"/>
        <v>4803211</v>
      </c>
      <c r="AE2093" s="24">
        <f t="shared" si="1511"/>
        <v>70086276.274228647</v>
      </c>
      <c r="AF2093" s="3">
        <f t="shared" si="1545"/>
        <v>1E-4</v>
      </c>
      <c r="AG2093" s="2">
        <f t="shared" si="1527"/>
        <v>0</v>
      </c>
      <c r="AH2093" s="2">
        <f t="shared" si="1528"/>
        <v>137.99071046057756</v>
      </c>
      <c r="AI2093" s="23">
        <f t="shared" si="1551"/>
        <v>9607357105.6996002</v>
      </c>
      <c r="AJ2093" s="23">
        <f t="shared" si="1529"/>
        <v>6219.922423797766</v>
      </c>
      <c r="AK2093" s="23">
        <f t="shared" si="1530"/>
        <v>59882.042131758564</v>
      </c>
      <c r="AL2093" s="23">
        <f t="shared" si="1555"/>
        <v>0</v>
      </c>
      <c r="AM2093" s="23">
        <f t="shared" si="1556"/>
        <v>0</v>
      </c>
      <c r="AN2093" s="16">
        <f t="shared" si="1546"/>
        <v>0</v>
      </c>
      <c r="AO2093" s="23">
        <f t="shared" si="1547"/>
        <v>0</v>
      </c>
      <c r="AP2093" s="22">
        <f t="shared" si="1548"/>
        <v>0</v>
      </c>
      <c r="AQ2093" s="30">
        <f t="shared" si="1531"/>
        <v>10700430328.564816</v>
      </c>
      <c r="AR2093" s="28">
        <f t="shared" si="1532"/>
        <v>5192073256.2002258</v>
      </c>
      <c r="AS2093" s="25">
        <f t="shared" si="1533"/>
        <v>200337590.02425668</v>
      </c>
      <c r="AT2093" s="32">
        <f t="shared" si="1534"/>
        <v>0</v>
      </c>
      <c r="AU2093" s="23">
        <f t="shared" si="1535"/>
        <v>0</v>
      </c>
      <c r="AV2093" s="22">
        <f t="shared" si="1536"/>
        <v>1517931681.1474884</v>
      </c>
      <c r="AW2093" s="31">
        <f t="shared" si="1549"/>
        <v>7230542848.7090559</v>
      </c>
      <c r="AX2093"/>
      <c r="AY2093"/>
      <c r="AZ2093"/>
      <c r="BA2093"/>
    </row>
    <row r="2094" spans="1:53" s="21" customFormat="1" x14ac:dyDescent="0.25">
      <c r="A2094">
        <f t="shared" si="1557"/>
        <v>656</v>
      </c>
      <c r="B2094" t="s">
        <v>9</v>
      </c>
      <c r="C2094" s="27">
        <f t="shared" si="1514"/>
        <v>0</v>
      </c>
      <c r="D2094" s="27">
        <f t="shared" si="1537"/>
        <v>0</v>
      </c>
      <c r="E2094" s="27" t="b">
        <f t="shared" si="1513"/>
        <v>1</v>
      </c>
      <c r="F2094" s="29">
        <f t="shared" si="1515"/>
        <v>0</v>
      </c>
      <c r="G2094" s="27">
        <f t="shared" si="1538"/>
        <v>0</v>
      </c>
      <c r="H2094" s="22">
        <f t="shared" si="1516"/>
        <v>24178137641.542828</v>
      </c>
      <c r="I2094" s="23">
        <f t="shared" si="1517"/>
        <v>132580106.5049091</v>
      </c>
      <c r="J2094" s="23">
        <f t="shared" si="1518"/>
        <v>1086</v>
      </c>
      <c r="K2094" s="19">
        <f t="shared" si="1539"/>
        <v>225.0831931027827</v>
      </c>
      <c r="L2094" s="16">
        <f t="shared" si="1519"/>
        <v>166.77394683543898</v>
      </c>
      <c r="M2094" s="23">
        <f>M2093-IF($B2094="B",(Percent_Rent_In_Elsies*2.49%/12 * H2093)/K2093,0)+IF($B2094="D",N2094,0)+IF(B2094="D",AK2093)+IF(B2094="C",F2093*90%)-(Y2094-Y2093)-IF($B2094="A",Q2093/K2093) + IF($B2094="A",Q2093/K2093)</f>
        <v>-38810378.401252955</v>
      </c>
      <c r="N2094" s="23">
        <f t="shared" si="1520"/>
        <v>0</v>
      </c>
      <c r="O2094" s="22">
        <f t="shared" si="1521"/>
        <v>17182292.547727562</v>
      </c>
      <c r="P2094" s="22">
        <f t="shared" si="1552"/>
        <v>0</v>
      </c>
      <c r="Q2094" s="22">
        <f t="shared" si="1553"/>
        <v>0</v>
      </c>
      <c r="R2094" s="22">
        <f t="shared" si="1522"/>
        <v>295607362.70925307</v>
      </c>
      <c r="S2094" s="16">
        <f t="shared" si="1512"/>
        <v>0</v>
      </c>
      <c r="T2094" s="15">
        <f t="shared" si="1523"/>
        <v>7410666.080104474</v>
      </c>
      <c r="U2094" s="23">
        <f t="shared" si="1540"/>
        <v>1313324.9029762051</v>
      </c>
      <c r="V2094" s="23">
        <f t="shared" si="1541"/>
        <v>0</v>
      </c>
      <c r="W2094" s="23">
        <f t="shared" si="1554"/>
        <v>109261.63918287662</v>
      </c>
      <c r="X2094" s="23">
        <f t="shared" si="1542"/>
        <v>33951374.918589115</v>
      </c>
      <c r="Y2094" s="23">
        <f t="shared" si="1524"/>
        <v>13825559.361691331</v>
      </c>
      <c r="Z2094" s="3">
        <f t="shared" si="1525"/>
        <v>0</v>
      </c>
      <c r="AA2094" s="23">
        <f t="shared" si="1526"/>
        <v>59697133.853041992</v>
      </c>
      <c r="AB2094" s="26">
        <f t="shared" si="1543"/>
        <v>70086276.274228573</v>
      </c>
      <c r="AC2094" s="23">
        <f t="shared" si="1544"/>
        <v>74889487.274228647</v>
      </c>
      <c r="AD2094" s="23">
        <f t="shared" si="1550"/>
        <v>4803211</v>
      </c>
      <c r="AE2094" s="24">
        <f t="shared" si="1511"/>
        <v>70086276.274228647</v>
      </c>
      <c r="AF2094" s="3">
        <f t="shared" si="1545"/>
        <v>0</v>
      </c>
      <c r="AG2094" s="2">
        <f t="shared" si="1527"/>
        <v>0</v>
      </c>
      <c r="AH2094" s="2">
        <f t="shared" si="1528"/>
        <v>137.99071046057756</v>
      </c>
      <c r="AI2094" s="23">
        <f t="shared" si="1551"/>
        <v>9597729647.6620789</v>
      </c>
      <c r="AJ2094" s="23">
        <f t="shared" si="1529"/>
        <v>6219.922423797766</v>
      </c>
      <c r="AK2094" s="23">
        <f t="shared" si="1530"/>
        <v>0</v>
      </c>
      <c r="AL2094" s="23">
        <f t="shared" si="1555"/>
        <v>0</v>
      </c>
      <c r="AM2094" s="23">
        <f t="shared" si="1556"/>
        <v>0</v>
      </c>
      <c r="AN2094" s="16">
        <f t="shared" si="1546"/>
        <v>0</v>
      </c>
      <c r="AO2094" s="23">
        <f t="shared" si="1547"/>
        <v>0</v>
      </c>
      <c r="AP2094" s="22">
        <f t="shared" si="1548"/>
        <v>0</v>
      </c>
      <c r="AQ2094" s="30">
        <f t="shared" si="1531"/>
        <v>10700430328.564816</v>
      </c>
      <c r="AR2094" s="28">
        <f t="shared" si="1532"/>
        <v>5192073256.2002258</v>
      </c>
      <c r="AS2094" s="25">
        <f t="shared" si="1533"/>
        <v>200337590.02425668</v>
      </c>
      <c r="AT2094" s="32">
        <f t="shared" si="1534"/>
        <v>0</v>
      </c>
      <c r="AU2094" s="23">
        <f t="shared" si="1535"/>
        <v>0</v>
      </c>
      <c r="AV2094" s="22">
        <f t="shared" si="1536"/>
        <v>1517931681.1474884</v>
      </c>
      <c r="AW2094" s="31">
        <f t="shared" si="1549"/>
        <v>7230542848.7090559</v>
      </c>
      <c r="AX2094"/>
      <c r="AY2094"/>
      <c r="AZ2094"/>
      <c r="BA2094"/>
    </row>
    <row r="2095" spans="1:53" x14ac:dyDescent="0.25">
      <c r="A2095" s="21">
        <f t="shared" si="1557"/>
        <v>656</v>
      </c>
      <c r="B2095" s="21" t="s">
        <v>28</v>
      </c>
      <c r="C2095" s="27">
        <f t="shared" si="1514"/>
        <v>0</v>
      </c>
      <c r="D2095" s="27">
        <f t="shared" si="1537"/>
        <v>0</v>
      </c>
      <c r="E2095" s="27" t="b">
        <f t="shared" si="1513"/>
        <v>1</v>
      </c>
      <c r="F2095" s="29">
        <f t="shared" si="1515"/>
        <v>0</v>
      </c>
      <c r="G2095" s="27">
        <f t="shared" si="1538"/>
        <v>0</v>
      </c>
      <c r="H2095" s="22">
        <f t="shared" si="1516"/>
        <v>24178137641.542828</v>
      </c>
      <c r="I2095" s="23">
        <f t="shared" si="1517"/>
        <v>132580106.5049091</v>
      </c>
      <c r="J2095" s="23">
        <f t="shared" si="1518"/>
        <v>1086</v>
      </c>
      <c r="K2095" s="19">
        <f t="shared" si="1539"/>
        <v>225.0831931027827</v>
      </c>
      <c r="L2095" s="16">
        <f t="shared" si="1519"/>
        <v>166.77394683543898</v>
      </c>
      <c r="M2095" s="23">
        <f>M2094-IF($B2095="B",(Percent_Rent_In_Elsies*2.49%/12 * H2094)/K2094,0)+IF($B2095="D",N2095,0)+IF(B2095="D",AK2094)+IF(B2095="C",F2094*90%)-(Y2095-Y2094)-IF($B2095="A",Q2094/K2094) + IF($B2095="A",Q2094/K2094)</f>
        <v>-38810378.401252955</v>
      </c>
      <c r="N2095" s="23">
        <f t="shared" si="1520"/>
        <v>0</v>
      </c>
      <c r="O2095" s="22">
        <f t="shared" si="1521"/>
        <v>0</v>
      </c>
      <c r="P2095" s="22">
        <f t="shared" si="1552"/>
        <v>17182292.547727562</v>
      </c>
      <c r="Q2095" s="22">
        <f t="shared" si="1553"/>
        <v>0</v>
      </c>
      <c r="R2095" s="22">
        <f t="shared" si="1522"/>
        <v>295607362.70925307</v>
      </c>
      <c r="S2095" s="16">
        <f t="shared" si="1512"/>
        <v>0</v>
      </c>
      <c r="T2095" s="15">
        <f t="shared" si="1523"/>
        <v>0</v>
      </c>
      <c r="U2095" s="23">
        <f t="shared" si="1540"/>
        <v>1313324.9029762051</v>
      </c>
      <c r="V2095" s="23">
        <f t="shared" si="1541"/>
        <v>0</v>
      </c>
      <c r="W2095" s="23">
        <f t="shared" si="1554"/>
        <v>0</v>
      </c>
      <c r="X2095" s="23">
        <f t="shared" si="1542"/>
        <v>33951374.918589115</v>
      </c>
      <c r="Y2095" s="23">
        <f t="shared" si="1524"/>
        <v>13825559.361691331</v>
      </c>
      <c r="Z2095" s="3">
        <f t="shared" si="1525"/>
        <v>5463.0819591438321</v>
      </c>
      <c r="AA2095" s="23">
        <f t="shared" si="1526"/>
        <v>59779080.082429148</v>
      </c>
      <c r="AB2095" s="26">
        <f t="shared" si="1543"/>
        <v>70086276.274228573</v>
      </c>
      <c r="AC2095" s="23">
        <f t="shared" si="1544"/>
        <v>74889487.274228647</v>
      </c>
      <c r="AD2095" s="23">
        <f t="shared" si="1550"/>
        <v>4803211</v>
      </c>
      <c r="AE2095" s="24">
        <f t="shared" si="1511"/>
        <v>70086276.274228647</v>
      </c>
      <c r="AF2095" s="3">
        <f t="shared" si="1545"/>
        <v>0</v>
      </c>
      <c r="AG2095" s="2">
        <f t="shared" si="1527"/>
        <v>655569835.09725976</v>
      </c>
      <c r="AH2095" s="2">
        <f t="shared" si="1528"/>
        <v>137.99071046057756</v>
      </c>
      <c r="AI2095" s="23">
        <f t="shared" si="1551"/>
        <v>9610904446.9286461</v>
      </c>
      <c r="AJ2095" s="23">
        <f t="shared" si="1529"/>
        <v>6219.922423797766</v>
      </c>
      <c r="AK2095" s="23">
        <f t="shared" si="1530"/>
        <v>0</v>
      </c>
      <c r="AL2095" s="23">
        <f t="shared" si="1555"/>
        <v>0</v>
      </c>
      <c r="AM2095" s="23">
        <f t="shared" si="1556"/>
        <v>0</v>
      </c>
      <c r="AN2095" s="16">
        <f t="shared" si="1546"/>
        <v>0</v>
      </c>
      <c r="AO2095" s="23">
        <f t="shared" si="1547"/>
        <v>0</v>
      </c>
      <c r="AP2095" s="22">
        <f t="shared" si="1548"/>
        <v>0</v>
      </c>
      <c r="AQ2095" s="30">
        <f t="shared" si="1531"/>
        <v>10700430328.564816</v>
      </c>
      <c r="AR2095" s="28">
        <f t="shared" si="1532"/>
        <v>5192073256.2002258</v>
      </c>
      <c r="AS2095" s="25">
        <f t="shared" si="1533"/>
        <v>200337590.02425668</v>
      </c>
      <c r="AT2095" s="32">
        <f t="shared" si="1534"/>
        <v>10926.163918287664</v>
      </c>
      <c r="AU2095" s="23">
        <f t="shared" si="1535"/>
        <v>10926.163918287664</v>
      </c>
      <c r="AV2095" s="22">
        <f t="shared" si="1536"/>
        <v>1525342347.2275929</v>
      </c>
      <c r="AW2095" s="31">
        <f t="shared" si="1549"/>
        <v>7230542848.7090569</v>
      </c>
    </row>
    <row r="2096" spans="1:53" x14ac:dyDescent="0.25">
      <c r="A2096">
        <f t="shared" si="1557"/>
        <v>657</v>
      </c>
      <c r="B2096" t="s">
        <v>6</v>
      </c>
      <c r="C2096" s="27">
        <f t="shared" si="1514"/>
        <v>0</v>
      </c>
      <c r="D2096" s="27">
        <f t="shared" si="1537"/>
        <v>0</v>
      </c>
      <c r="E2096" s="27" t="b">
        <f t="shared" si="1513"/>
        <v>1</v>
      </c>
      <c r="F2096" s="29">
        <f t="shared" si="1515"/>
        <v>0</v>
      </c>
      <c r="G2096" s="27">
        <f t="shared" si="1538"/>
        <v>0</v>
      </c>
      <c r="H2096" s="22">
        <f t="shared" si="1516"/>
        <v>24218434537.612068</v>
      </c>
      <c r="I2096" s="23">
        <f t="shared" si="1517"/>
        <v>132580106.5049091</v>
      </c>
      <c r="J2096" s="23">
        <f t="shared" si="1518"/>
        <v>1086</v>
      </c>
      <c r="K2096" s="19">
        <f t="shared" si="1539"/>
        <v>225.0831931027827</v>
      </c>
      <c r="L2096" s="16">
        <f t="shared" si="1519"/>
        <v>167.05190341349805</v>
      </c>
      <c r="M2096" s="23">
        <f>M2095-IF($B2096="B",(Percent_Rent_In_Elsies*2.49%/12 * H2095)/K2095,0)+IF($B2096="D",N2096,0)+IF(B2096="D",AK2095)+IF(B2096="C",F2095*90%)-(Y2096-Y2095)-IF($B2096="A",Q2095/K2095) + IF($B2096="A",Q2095/K2095)</f>
        <v>-38810378.401252955</v>
      </c>
      <c r="N2096" s="23">
        <f t="shared" si="1520"/>
        <v>0</v>
      </c>
      <c r="O2096" s="22">
        <f t="shared" si="1521"/>
        <v>0</v>
      </c>
      <c r="P2096" s="22">
        <f t="shared" si="1552"/>
        <v>0</v>
      </c>
      <c r="Q2096" s="22">
        <f t="shared" si="1553"/>
        <v>0</v>
      </c>
      <c r="R2096" s="22">
        <f t="shared" si="1522"/>
        <v>295607362.70925307</v>
      </c>
      <c r="S2096" s="16">
        <f t="shared" si="1512"/>
        <v>0</v>
      </c>
      <c r="T2096" s="15">
        <f t="shared" si="1523"/>
        <v>0</v>
      </c>
      <c r="U2096" s="23">
        <f t="shared" si="1540"/>
        <v>1313324.9029762051</v>
      </c>
      <c r="V2096" s="23">
        <f t="shared" si="1541"/>
        <v>0</v>
      </c>
      <c r="W2096" s="23">
        <f t="shared" si="1554"/>
        <v>0</v>
      </c>
      <c r="X2096" s="23">
        <f t="shared" si="1542"/>
        <v>33978690.328384832</v>
      </c>
      <c r="Y2096" s="23">
        <f t="shared" si="1524"/>
        <v>13825559.361691331</v>
      </c>
      <c r="Z2096" s="3">
        <f t="shared" si="1525"/>
        <v>0</v>
      </c>
      <c r="AA2096" s="23">
        <f t="shared" si="1526"/>
        <v>59779080.082429148</v>
      </c>
      <c r="AB2096" s="26">
        <f t="shared" si="1543"/>
        <v>70086276.274228573</v>
      </c>
      <c r="AC2096" s="23">
        <f t="shared" si="1544"/>
        <v>74889487.274228647</v>
      </c>
      <c r="AD2096" s="23">
        <f t="shared" si="1550"/>
        <v>4803211</v>
      </c>
      <c r="AE2096" s="24">
        <f t="shared" si="1511"/>
        <v>70086276.274228647</v>
      </c>
      <c r="AF2096" s="3">
        <f t="shared" si="1545"/>
        <v>0</v>
      </c>
      <c r="AG2096" s="2">
        <f t="shared" si="1527"/>
        <v>0</v>
      </c>
      <c r="AH2096" s="2">
        <f t="shared" si="1528"/>
        <v>138.22069497801186</v>
      </c>
      <c r="AI2096" s="23">
        <f t="shared" si="1551"/>
        <v>9610904446.9286461</v>
      </c>
      <c r="AJ2096" s="23">
        <f t="shared" si="1529"/>
        <v>6219.922423797766</v>
      </c>
      <c r="AK2096" s="23">
        <f t="shared" si="1530"/>
        <v>0</v>
      </c>
      <c r="AL2096" s="23">
        <f t="shared" si="1555"/>
        <v>0</v>
      </c>
      <c r="AM2096" s="23">
        <f t="shared" si="1556"/>
        <v>0</v>
      </c>
      <c r="AN2096" s="16">
        <f t="shared" si="1546"/>
        <v>0</v>
      </c>
      <c r="AO2096" s="23">
        <f t="shared" si="1547"/>
        <v>0</v>
      </c>
      <c r="AP2096" s="22">
        <f t="shared" si="1548"/>
        <v>0</v>
      </c>
      <c r="AQ2096" s="30">
        <f t="shared" si="1531"/>
        <v>10700430328.564816</v>
      </c>
      <c r="AR2096" s="28">
        <f t="shared" si="1532"/>
        <v>5192073256.2002258</v>
      </c>
      <c r="AS2096" s="25">
        <f t="shared" si="1533"/>
        <v>200337590.02425668</v>
      </c>
      <c r="AT2096" s="32">
        <f t="shared" si="1534"/>
        <v>0</v>
      </c>
      <c r="AU2096" s="23">
        <f t="shared" si="1535"/>
        <v>0</v>
      </c>
      <c r="AV2096" s="22">
        <f t="shared" si="1536"/>
        <v>1525342347.2275929</v>
      </c>
      <c r="AW2096" s="31">
        <f t="shared" si="1549"/>
        <v>7213360556.1613293</v>
      </c>
    </row>
    <row r="2097" spans="1:53" x14ac:dyDescent="0.25">
      <c r="A2097">
        <f t="shared" si="1557"/>
        <v>657</v>
      </c>
      <c r="B2097" t="s">
        <v>7</v>
      </c>
      <c r="C2097" s="27">
        <f t="shared" si="1514"/>
        <v>0</v>
      </c>
      <c r="D2097" s="27">
        <f t="shared" si="1537"/>
        <v>0</v>
      </c>
      <c r="E2097" s="27" t="b">
        <f t="shared" si="1513"/>
        <v>1</v>
      </c>
      <c r="F2097" s="29">
        <f t="shared" si="1515"/>
        <v>0</v>
      </c>
      <c r="G2097" s="27">
        <f t="shared" si="1538"/>
        <v>0</v>
      </c>
      <c r="H2097" s="22">
        <f t="shared" si="1516"/>
        <v>24218434537.612072</v>
      </c>
      <c r="I2097" s="23">
        <f t="shared" si="1517"/>
        <v>132580106.5049091</v>
      </c>
      <c r="J2097" s="23">
        <f t="shared" si="1518"/>
        <v>1086</v>
      </c>
      <c r="K2097" s="19">
        <f t="shared" si="1539"/>
        <v>225.0831931027827</v>
      </c>
      <c r="L2097" s="16">
        <f t="shared" si="1519"/>
        <v>167.05190341349805</v>
      </c>
      <c r="M2097" s="23">
        <f>M2096-IF($B2097="B",(Percent_Rent_In_Elsies*2.49%/12 * H2096)/K2096,0)+IF($B2097="D",N2097,0)+IF(B2097="D",AK2096)+IF(B2097="C",F2096*90%)-(Y2097-Y2096)-IF($B2097="A",Q2096/K2096) + IF($B2097="A",Q2096/K2096)</f>
        <v>-38922011.018004127</v>
      </c>
      <c r="N2097" s="23">
        <f t="shared" si="1520"/>
        <v>0</v>
      </c>
      <c r="O2097" s="22">
        <f t="shared" si="1521"/>
        <v>0</v>
      </c>
      <c r="P2097" s="22">
        <f t="shared" si="1552"/>
        <v>0</v>
      </c>
      <c r="Q2097" s="22">
        <f t="shared" si="1553"/>
        <v>0</v>
      </c>
      <c r="R2097" s="22">
        <f t="shared" si="1522"/>
        <v>270973415.81681532</v>
      </c>
      <c r="S2097" s="16">
        <f t="shared" si="1512"/>
        <v>24633946.892437756</v>
      </c>
      <c r="T2097" s="15">
        <f t="shared" si="1523"/>
        <v>0</v>
      </c>
      <c r="U2097" s="23">
        <f t="shared" si="1540"/>
        <v>1203881.1610615214</v>
      </c>
      <c r="V2097" s="23">
        <f t="shared" si="1541"/>
        <v>109443.74191468376</v>
      </c>
      <c r="W2097" s="23">
        <f t="shared" si="1554"/>
        <v>0</v>
      </c>
      <c r="X2097" s="23">
        <f t="shared" si="1542"/>
        <v>33978690.328384832</v>
      </c>
      <c r="Y2097" s="23">
        <f t="shared" si="1524"/>
        <v>13825559.361691331</v>
      </c>
      <c r="Z2097" s="3">
        <f t="shared" si="1525"/>
        <v>0</v>
      </c>
      <c r="AA2097" s="23">
        <f t="shared" si="1526"/>
        <v>59779080.082429148</v>
      </c>
      <c r="AB2097" s="26">
        <f t="shared" si="1543"/>
        <v>70086276.274228573</v>
      </c>
      <c r="AC2097" s="23">
        <f t="shared" si="1544"/>
        <v>74889487.274228647</v>
      </c>
      <c r="AD2097" s="23">
        <f t="shared" si="1550"/>
        <v>4803211</v>
      </c>
      <c r="AE2097" s="24">
        <f t="shared" si="1511"/>
        <v>70086276.274228647</v>
      </c>
      <c r="AF2097" s="3">
        <f t="shared" si="1545"/>
        <v>0</v>
      </c>
      <c r="AG2097" s="2">
        <f t="shared" si="1527"/>
        <v>0</v>
      </c>
      <c r="AH2097" s="2">
        <f t="shared" si="1528"/>
        <v>138.22069497801186</v>
      </c>
      <c r="AI2097" s="23">
        <f t="shared" si="1551"/>
        <v>9610904446.9286461</v>
      </c>
      <c r="AJ2097" s="23">
        <f t="shared" si="1529"/>
        <v>6219.922423797766</v>
      </c>
      <c r="AK2097" s="23">
        <f t="shared" si="1530"/>
        <v>0</v>
      </c>
      <c r="AL2097" s="23">
        <f t="shared" si="1555"/>
        <v>3547341.2290458679</v>
      </c>
      <c r="AM2097" s="23">
        <f t="shared" si="1556"/>
        <v>3309628088.310708</v>
      </c>
      <c r="AN2097" s="16">
        <f t="shared" si="1546"/>
        <v>0</v>
      </c>
      <c r="AO2097" s="23">
        <f t="shared" si="1547"/>
        <v>111632.61675116995</v>
      </c>
      <c r="AP2097" s="22">
        <f t="shared" si="1548"/>
        <v>25126625.832772523</v>
      </c>
      <c r="AQ2097" s="30">
        <f t="shared" si="1531"/>
        <v>10750470003.910782</v>
      </c>
      <c r="AR2097" s="28">
        <f t="shared" si="1532"/>
        <v>5216986305.7134199</v>
      </c>
      <c r="AS2097" s="25">
        <f t="shared" si="1533"/>
        <v>200337590.02425668</v>
      </c>
      <c r="AT2097" s="32">
        <f t="shared" si="1534"/>
        <v>0</v>
      </c>
      <c r="AU2097" s="23">
        <f t="shared" si="1535"/>
        <v>0</v>
      </c>
      <c r="AV2097" s="22">
        <f t="shared" si="1536"/>
        <v>1525342347.2275929</v>
      </c>
      <c r="AW2097" s="31">
        <f t="shared" si="1549"/>
        <v>7263400231.5072947</v>
      </c>
    </row>
    <row r="2098" spans="1:53" x14ac:dyDescent="0.25">
      <c r="A2098">
        <f t="shared" si="1557"/>
        <v>657</v>
      </c>
      <c r="B2098" t="s">
        <v>8</v>
      </c>
      <c r="C2098" s="27">
        <f t="shared" si="1514"/>
        <v>0</v>
      </c>
      <c r="D2098" s="27">
        <f t="shared" si="1537"/>
        <v>0</v>
      </c>
      <c r="E2098" s="27" t="b">
        <f t="shared" si="1513"/>
        <v>1</v>
      </c>
      <c r="F2098" s="29">
        <f t="shared" si="1515"/>
        <v>0</v>
      </c>
      <c r="G2098" s="27">
        <f t="shared" si="1538"/>
        <v>0</v>
      </c>
      <c r="H2098" s="22">
        <f t="shared" si="1516"/>
        <v>24218434537.612072</v>
      </c>
      <c r="I2098" s="23">
        <f t="shared" si="1517"/>
        <v>132580106.5049091</v>
      </c>
      <c r="J2098" s="23">
        <f t="shared" si="1518"/>
        <v>1086</v>
      </c>
      <c r="K2098" s="19">
        <f t="shared" si="1539"/>
        <v>225.0831931027827</v>
      </c>
      <c r="L2098" s="16">
        <f t="shared" si="1519"/>
        <v>167.05190341349805</v>
      </c>
      <c r="M2098" s="23">
        <f>M2097-IF($B2098="B",(Percent_Rent_In_Elsies*2.49%/12 * H2097)/K2097,0)+IF($B2098="D",N2098,0)+IF(B2098="D",AK2097)+IF(B2098="C",F2097*90%)-(Y2098-Y2097)-IF($B2098="A",Q2097/K2097) + IF($B2098="A",Q2097/K2097)</f>
        <v>-38922011.018004127</v>
      </c>
      <c r="N2098" s="23">
        <f t="shared" si="1520"/>
        <v>0</v>
      </c>
      <c r="O2098" s="22">
        <f t="shared" si="1521"/>
        <v>0</v>
      </c>
      <c r="P2098" s="22">
        <f t="shared" si="1552"/>
        <v>0</v>
      </c>
      <c r="Q2098" s="22">
        <f t="shared" si="1553"/>
        <v>0</v>
      </c>
      <c r="R2098" s="22">
        <f t="shared" si="1522"/>
        <v>296100041.64958787</v>
      </c>
      <c r="S2098" s="16">
        <f t="shared" si="1512"/>
        <v>24633946.892437756</v>
      </c>
      <c r="T2098" s="15">
        <f t="shared" si="1523"/>
        <v>0</v>
      </c>
      <c r="U2098" s="23">
        <f t="shared" si="1540"/>
        <v>1315513.7778126914</v>
      </c>
      <c r="V2098" s="23">
        <f t="shared" si="1541"/>
        <v>109443.74191468376</v>
      </c>
      <c r="W2098" s="23">
        <f t="shared" si="1554"/>
        <v>0</v>
      </c>
      <c r="X2098" s="23">
        <f t="shared" si="1542"/>
        <v>33978690.328384832</v>
      </c>
      <c r="Y2098" s="23">
        <f t="shared" si="1524"/>
        <v>13825559.361691331</v>
      </c>
      <c r="Z2098" s="3">
        <f t="shared" si="1525"/>
        <v>0</v>
      </c>
      <c r="AA2098" s="23">
        <f t="shared" si="1526"/>
        <v>59779080.082429148</v>
      </c>
      <c r="AB2098" s="26">
        <f t="shared" si="1543"/>
        <v>70086276.274228573</v>
      </c>
      <c r="AC2098" s="23">
        <f t="shared" si="1544"/>
        <v>74889487.274228647</v>
      </c>
      <c r="AD2098" s="23">
        <f t="shared" si="1550"/>
        <v>4803211</v>
      </c>
      <c r="AE2098" s="24">
        <f t="shared" si="1511"/>
        <v>70086276.274228647</v>
      </c>
      <c r="AF2098" s="3">
        <f t="shared" si="1545"/>
        <v>1E-4</v>
      </c>
      <c r="AG2098" s="2">
        <f t="shared" si="1527"/>
        <v>0</v>
      </c>
      <c r="AH2098" s="2">
        <f t="shared" si="1528"/>
        <v>138.22069497801186</v>
      </c>
      <c r="AI2098" s="23">
        <f t="shared" si="1551"/>
        <v>9610904446.9286461</v>
      </c>
      <c r="AJ2098" s="23">
        <f t="shared" si="1529"/>
        <v>6219.922423797766</v>
      </c>
      <c r="AK2098" s="23">
        <f t="shared" si="1530"/>
        <v>59885.399427400072</v>
      </c>
      <c r="AL2098" s="23">
        <f t="shared" si="1555"/>
        <v>0</v>
      </c>
      <c r="AM2098" s="23">
        <f t="shared" si="1556"/>
        <v>0</v>
      </c>
      <c r="AN2098" s="16">
        <f t="shared" si="1546"/>
        <v>0</v>
      </c>
      <c r="AO2098" s="23">
        <f t="shared" si="1547"/>
        <v>0</v>
      </c>
      <c r="AP2098" s="22">
        <f t="shared" si="1548"/>
        <v>0</v>
      </c>
      <c r="AQ2098" s="30">
        <f t="shared" si="1531"/>
        <v>10750470003.910782</v>
      </c>
      <c r="AR2098" s="28">
        <f t="shared" si="1532"/>
        <v>5216986305.7134199</v>
      </c>
      <c r="AS2098" s="25">
        <f t="shared" si="1533"/>
        <v>200337590.02425668</v>
      </c>
      <c r="AT2098" s="32">
        <f t="shared" si="1534"/>
        <v>0</v>
      </c>
      <c r="AU2098" s="23">
        <f t="shared" si="1535"/>
        <v>0</v>
      </c>
      <c r="AV2098" s="22">
        <f t="shared" si="1536"/>
        <v>1525342347.2275929</v>
      </c>
      <c r="AW2098" s="31">
        <f t="shared" si="1549"/>
        <v>7263400231.5072947</v>
      </c>
    </row>
    <row r="2099" spans="1:53" x14ac:dyDescent="0.25">
      <c r="A2099" s="21">
        <f t="shared" si="1557"/>
        <v>657</v>
      </c>
      <c r="B2099" s="21" t="s">
        <v>9</v>
      </c>
      <c r="C2099" s="27">
        <f t="shared" si="1514"/>
        <v>0</v>
      </c>
      <c r="D2099" s="27">
        <f t="shared" si="1537"/>
        <v>0</v>
      </c>
      <c r="E2099" s="27" t="b">
        <f t="shared" si="1513"/>
        <v>1</v>
      </c>
      <c r="F2099" s="29">
        <f t="shared" si="1515"/>
        <v>0</v>
      </c>
      <c r="G2099" s="27">
        <f t="shared" si="1538"/>
        <v>0</v>
      </c>
      <c r="H2099" s="22">
        <f t="shared" si="1516"/>
        <v>24218434537.612072</v>
      </c>
      <c r="I2099" s="23">
        <f t="shared" si="1517"/>
        <v>132580106.5049091</v>
      </c>
      <c r="J2099" s="23">
        <f t="shared" si="1518"/>
        <v>1086</v>
      </c>
      <c r="K2099" s="19">
        <f t="shared" si="1539"/>
        <v>225.0831931027827</v>
      </c>
      <c r="L2099" s="16">
        <f t="shared" si="1519"/>
        <v>167.05190341349805</v>
      </c>
      <c r="M2099" s="23">
        <f>M2098-IF($B2099="B",(Percent_Rent_In_Elsies*2.49%/12 * H2098)/K2098,0)+IF($B2099="D",N2099,0)+IF(B2099="D",AK2098)+IF(B2099="C",F2098*90%)-(Y2099-Y2098)-IF($B2099="A",Q2098/K2098) + IF($B2099="A",Q2098/K2098)</f>
        <v>-38862125.618576728</v>
      </c>
      <c r="N2099" s="23">
        <f t="shared" si="1520"/>
        <v>0</v>
      </c>
      <c r="O2099" s="22">
        <f t="shared" si="1521"/>
        <v>17210929.702132024</v>
      </c>
      <c r="P2099" s="22">
        <f t="shared" si="1552"/>
        <v>0</v>
      </c>
      <c r="Q2099" s="22">
        <f t="shared" si="1553"/>
        <v>0</v>
      </c>
      <c r="R2099" s="22">
        <f t="shared" si="1522"/>
        <v>296100041.64958787</v>
      </c>
      <c r="S2099" s="16">
        <f t="shared" si="1512"/>
        <v>0</v>
      </c>
      <c r="T2099" s="15">
        <f t="shared" si="1523"/>
        <v>7423017.1903057322</v>
      </c>
      <c r="U2099" s="23">
        <f t="shared" si="1540"/>
        <v>1315513.7778126914</v>
      </c>
      <c r="V2099" s="23">
        <f t="shared" si="1541"/>
        <v>0</v>
      </c>
      <c r="W2099" s="23">
        <f t="shared" si="1554"/>
        <v>109443.74191468376</v>
      </c>
      <c r="X2099" s="23">
        <f t="shared" si="1542"/>
        <v>33978690.328384832</v>
      </c>
      <c r="Y2099" s="23">
        <f t="shared" si="1524"/>
        <v>13825559.361691331</v>
      </c>
      <c r="Z2099" s="3">
        <f t="shared" si="1525"/>
        <v>0</v>
      </c>
      <c r="AA2099" s="23">
        <f t="shared" si="1526"/>
        <v>59719194.683001749</v>
      </c>
      <c r="AB2099" s="26">
        <f t="shared" si="1543"/>
        <v>70086276.274228543</v>
      </c>
      <c r="AC2099" s="23">
        <f t="shared" si="1544"/>
        <v>74889487.274228647</v>
      </c>
      <c r="AD2099" s="23">
        <f t="shared" si="1550"/>
        <v>4803211</v>
      </c>
      <c r="AE2099" s="24">
        <f t="shared" ref="AE2099:AE2162" si="1558">AC2099-AD2099</f>
        <v>70086276.274228647</v>
      </c>
      <c r="AF2099" s="3">
        <f t="shared" si="1545"/>
        <v>0</v>
      </c>
      <c r="AG2099" s="2">
        <f t="shared" si="1527"/>
        <v>0</v>
      </c>
      <c r="AH2099" s="2">
        <f t="shared" si="1528"/>
        <v>138.22069497801186</v>
      </c>
      <c r="AI2099" s="23">
        <f t="shared" si="1551"/>
        <v>9601276449.1262493</v>
      </c>
      <c r="AJ2099" s="23">
        <f t="shared" si="1529"/>
        <v>6219.922423797766</v>
      </c>
      <c r="AK2099" s="23">
        <f t="shared" si="1530"/>
        <v>0</v>
      </c>
      <c r="AL2099" s="23">
        <f t="shared" si="1555"/>
        <v>0</v>
      </c>
      <c r="AM2099" s="23">
        <f t="shared" si="1556"/>
        <v>0</v>
      </c>
      <c r="AN2099" s="16">
        <f t="shared" si="1546"/>
        <v>0</v>
      </c>
      <c r="AO2099" s="23">
        <f t="shared" si="1547"/>
        <v>0</v>
      </c>
      <c r="AP2099" s="22">
        <f t="shared" si="1548"/>
        <v>0</v>
      </c>
      <c r="AQ2099" s="30">
        <f t="shared" si="1531"/>
        <v>10750470003.910782</v>
      </c>
      <c r="AR2099" s="28">
        <f t="shared" si="1532"/>
        <v>5216986305.7134199</v>
      </c>
      <c r="AS2099" s="25">
        <f t="shared" si="1533"/>
        <v>200337590.02425668</v>
      </c>
      <c r="AT2099" s="32">
        <f t="shared" si="1534"/>
        <v>0</v>
      </c>
      <c r="AU2099" s="23">
        <f t="shared" si="1535"/>
        <v>0</v>
      </c>
      <c r="AV2099" s="22">
        <f t="shared" si="1536"/>
        <v>1525342347.2275929</v>
      </c>
      <c r="AW2099" s="31">
        <f t="shared" si="1549"/>
        <v>7263400231.5072947</v>
      </c>
      <c r="AX2099" s="21"/>
      <c r="AY2099" s="21"/>
      <c r="AZ2099" s="21"/>
      <c r="BA2099" s="21"/>
    </row>
    <row r="2100" spans="1:53" x14ac:dyDescent="0.25">
      <c r="A2100" s="21">
        <f t="shared" si="1557"/>
        <v>657</v>
      </c>
      <c r="B2100" s="21" t="s">
        <v>28</v>
      </c>
      <c r="C2100" s="27">
        <f t="shared" si="1514"/>
        <v>0</v>
      </c>
      <c r="D2100" s="27">
        <f t="shared" si="1537"/>
        <v>0</v>
      </c>
      <c r="E2100" s="27" t="b">
        <f t="shared" si="1513"/>
        <v>1</v>
      </c>
      <c r="F2100" s="29">
        <f t="shared" si="1515"/>
        <v>0</v>
      </c>
      <c r="G2100" s="27">
        <f t="shared" si="1538"/>
        <v>0</v>
      </c>
      <c r="H2100" s="22">
        <f t="shared" si="1516"/>
        <v>24218434537.612072</v>
      </c>
      <c r="I2100" s="23">
        <f t="shared" si="1517"/>
        <v>132580106.5049091</v>
      </c>
      <c r="J2100" s="23">
        <f t="shared" si="1518"/>
        <v>1086</v>
      </c>
      <c r="K2100" s="19">
        <f t="shared" si="1539"/>
        <v>225.0831931027827</v>
      </c>
      <c r="L2100" s="16">
        <f t="shared" si="1519"/>
        <v>167.05190341349805</v>
      </c>
      <c r="M2100" s="23">
        <f>M2099-IF($B2100="B",(Percent_Rent_In_Elsies*2.49%/12 * H2099)/K2099,0)+IF($B2100="D",N2100,0)+IF(B2100="D",AK2099)+IF(B2100="C",F2099*90%)-(Y2100-Y2099)-IF($B2100="A",Q2099/K2099) + IF($B2100="A",Q2099/K2099)</f>
        <v>-38862125.618576728</v>
      </c>
      <c r="N2100" s="23">
        <f t="shared" si="1520"/>
        <v>0</v>
      </c>
      <c r="O2100" s="22">
        <f t="shared" si="1521"/>
        <v>0</v>
      </c>
      <c r="P2100" s="22">
        <f t="shared" si="1552"/>
        <v>17210929.702132024</v>
      </c>
      <c r="Q2100" s="22">
        <f t="shared" si="1553"/>
        <v>0</v>
      </c>
      <c r="R2100" s="22">
        <f t="shared" si="1522"/>
        <v>296100041.64958787</v>
      </c>
      <c r="S2100" s="16">
        <f t="shared" si="1512"/>
        <v>0</v>
      </c>
      <c r="T2100" s="15">
        <f t="shared" si="1523"/>
        <v>0</v>
      </c>
      <c r="U2100" s="23">
        <f t="shared" si="1540"/>
        <v>1315513.7778126914</v>
      </c>
      <c r="V2100" s="23">
        <f t="shared" si="1541"/>
        <v>0</v>
      </c>
      <c r="W2100" s="23">
        <f t="shared" si="1554"/>
        <v>0</v>
      </c>
      <c r="X2100" s="23">
        <f t="shared" si="1542"/>
        <v>33978690.328384832</v>
      </c>
      <c r="Y2100" s="23">
        <f t="shared" si="1524"/>
        <v>13825559.361691331</v>
      </c>
      <c r="Z2100" s="3">
        <f t="shared" si="1525"/>
        <v>5472.1870957341889</v>
      </c>
      <c r="AA2100" s="23">
        <f t="shared" si="1526"/>
        <v>59801277.489437759</v>
      </c>
      <c r="AB2100" s="26">
        <f t="shared" si="1543"/>
        <v>70086276.274228543</v>
      </c>
      <c r="AC2100" s="23">
        <f t="shared" si="1544"/>
        <v>74889487.274228647</v>
      </c>
      <c r="AD2100" s="23">
        <f t="shared" si="1550"/>
        <v>4803211</v>
      </c>
      <c r="AE2100" s="24">
        <f t="shared" si="1558"/>
        <v>70086276.274228647</v>
      </c>
      <c r="AF2100" s="3">
        <f t="shared" si="1545"/>
        <v>0</v>
      </c>
      <c r="AG2100" s="2">
        <f t="shared" si="1527"/>
        <v>656662451.48810267</v>
      </c>
      <c r="AH2100" s="2">
        <f t="shared" si="1528"/>
        <v>138.22069497801186</v>
      </c>
      <c r="AI2100" s="23">
        <f t="shared" si="1551"/>
        <v>9614473206.3915749</v>
      </c>
      <c r="AJ2100" s="23">
        <f t="shared" si="1529"/>
        <v>6219.922423797766</v>
      </c>
      <c r="AK2100" s="23">
        <f t="shared" si="1530"/>
        <v>0</v>
      </c>
      <c r="AL2100" s="23">
        <f t="shared" si="1555"/>
        <v>0</v>
      </c>
      <c r="AM2100" s="23">
        <f t="shared" si="1556"/>
        <v>0</v>
      </c>
      <c r="AN2100" s="16">
        <f t="shared" si="1546"/>
        <v>0</v>
      </c>
      <c r="AO2100" s="23">
        <f t="shared" si="1547"/>
        <v>0</v>
      </c>
      <c r="AP2100" s="22">
        <f t="shared" si="1548"/>
        <v>0</v>
      </c>
      <c r="AQ2100" s="30">
        <f t="shared" si="1531"/>
        <v>10750470003.910782</v>
      </c>
      <c r="AR2100" s="28">
        <f t="shared" si="1532"/>
        <v>5216986305.7134199</v>
      </c>
      <c r="AS2100" s="25">
        <f t="shared" si="1533"/>
        <v>200337590.02425668</v>
      </c>
      <c r="AT2100" s="32">
        <f t="shared" si="1534"/>
        <v>10944.374191468378</v>
      </c>
      <c r="AU2100" s="23">
        <f t="shared" si="1535"/>
        <v>10944.374191468378</v>
      </c>
      <c r="AV2100" s="22">
        <f t="shared" si="1536"/>
        <v>1532765364.4178987</v>
      </c>
      <c r="AW2100" s="31">
        <f t="shared" si="1549"/>
        <v>7263400231.5072947</v>
      </c>
      <c r="AX2100" s="21"/>
      <c r="AY2100" s="21"/>
      <c r="AZ2100" s="21"/>
      <c r="BA2100" s="21"/>
    </row>
    <row r="2101" spans="1:53" x14ac:dyDescent="0.25">
      <c r="A2101">
        <f t="shared" si="1557"/>
        <v>658</v>
      </c>
      <c r="B2101" t="s">
        <v>6</v>
      </c>
      <c r="C2101" s="27">
        <f t="shared" si="1514"/>
        <v>0</v>
      </c>
      <c r="D2101" s="27">
        <f t="shared" si="1537"/>
        <v>0</v>
      </c>
      <c r="E2101" s="27" t="b">
        <f t="shared" si="1513"/>
        <v>1</v>
      </c>
      <c r="F2101" s="29">
        <f t="shared" si="1515"/>
        <v>0</v>
      </c>
      <c r="G2101" s="27">
        <f t="shared" si="1538"/>
        <v>0</v>
      </c>
      <c r="H2101" s="22">
        <f t="shared" si="1516"/>
        <v>24258798595.174759</v>
      </c>
      <c r="I2101" s="23">
        <f t="shared" si="1517"/>
        <v>132580106.5049091</v>
      </c>
      <c r="J2101" s="23">
        <f t="shared" si="1518"/>
        <v>1086</v>
      </c>
      <c r="K2101" s="19">
        <f t="shared" si="1539"/>
        <v>225.0831931027827</v>
      </c>
      <c r="L2101" s="16">
        <f t="shared" si="1519"/>
        <v>167.33032325252054</v>
      </c>
      <c r="M2101" s="23">
        <f>M2100-IF($B2101="B",(Percent_Rent_In_Elsies*2.49%/12 * H2100)/K2100,0)+IF($B2101="D",N2101,0)+IF(B2101="D",AK2100)+IF(B2101="C",F2100*90%)-(Y2101-Y2100)-IF($B2101="A",Q2100/K2100) + IF($B2101="A",Q2100/K2100)</f>
        <v>-38862125.618576728</v>
      </c>
      <c r="N2101" s="23">
        <f t="shared" si="1520"/>
        <v>0</v>
      </c>
      <c r="O2101" s="22">
        <f t="shared" si="1521"/>
        <v>0</v>
      </c>
      <c r="P2101" s="22">
        <f t="shared" si="1552"/>
        <v>0</v>
      </c>
      <c r="Q2101" s="22">
        <f t="shared" si="1553"/>
        <v>0</v>
      </c>
      <c r="R2101" s="22">
        <f t="shared" si="1522"/>
        <v>296100041.64958787</v>
      </c>
      <c r="S2101" s="16">
        <f t="shared" si="1512"/>
        <v>0</v>
      </c>
      <c r="T2101" s="15">
        <f t="shared" si="1523"/>
        <v>0</v>
      </c>
      <c r="U2101" s="23">
        <f t="shared" si="1540"/>
        <v>1315513.7778126914</v>
      </c>
      <c r="V2101" s="23">
        <f t="shared" si="1541"/>
        <v>0</v>
      </c>
      <c r="W2101" s="23">
        <f t="shared" si="1554"/>
        <v>0</v>
      </c>
      <c r="X2101" s="23">
        <f t="shared" si="1542"/>
        <v>34006051.263863504</v>
      </c>
      <c r="Y2101" s="23">
        <f t="shared" si="1524"/>
        <v>13825559.361691331</v>
      </c>
      <c r="Z2101" s="3">
        <f t="shared" si="1525"/>
        <v>0</v>
      </c>
      <c r="AA2101" s="23">
        <f t="shared" si="1526"/>
        <v>59801277.489437759</v>
      </c>
      <c r="AB2101" s="26">
        <f t="shared" si="1543"/>
        <v>70086276.274228543</v>
      </c>
      <c r="AC2101" s="23">
        <f t="shared" si="1544"/>
        <v>74889487.274228647</v>
      </c>
      <c r="AD2101" s="23">
        <f t="shared" si="1550"/>
        <v>4803211</v>
      </c>
      <c r="AE2101" s="24">
        <f t="shared" si="1558"/>
        <v>70086276.274228647</v>
      </c>
      <c r="AF2101" s="3">
        <f t="shared" si="1545"/>
        <v>0</v>
      </c>
      <c r="AG2101" s="2">
        <f t="shared" si="1527"/>
        <v>0</v>
      </c>
      <c r="AH2101" s="2">
        <f t="shared" si="1528"/>
        <v>138.45106280297526</v>
      </c>
      <c r="AI2101" s="23">
        <f t="shared" si="1551"/>
        <v>9614473206.3915749</v>
      </c>
      <c r="AJ2101" s="23">
        <f t="shared" si="1529"/>
        <v>6219.922423797766</v>
      </c>
      <c r="AK2101" s="23">
        <f t="shared" si="1530"/>
        <v>0</v>
      </c>
      <c r="AL2101" s="23">
        <f t="shared" si="1555"/>
        <v>0</v>
      </c>
      <c r="AM2101" s="23">
        <f t="shared" si="1556"/>
        <v>0</v>
      </c>
      <c r="AN2101" s="16">
        <f t="shared" si="1546"/>
        <v>0</v>
      </c>
      <c r="AO2101" s="23">
        <f t="shared" si="1547"/>
        <v>0</v>
      </c>
      <c r="AP2101" s="22">
        <f t="shared" si="1548"/>
        <v>0</v>
      </c>
      <c r="AQ2101" s="30">
        <f t="shared" si="1531"/>
        <v>10750470003.910782</v>
      </c>
      <c r="AR2101" s="28">
        <f t="shared" si="1532"/>
        <v>5216986305.7134199</v>
      </c>
      <c r="AS2101" s="25">
        <f t="shared" si="1533"/>
        <v>200337590.02425668</v>
      </c>
      <c r="AT2101" s="32">
        <f t="shared" si="1534"/>
        <v>0</v>
      </c>
      <c r="AU2101" s="23">
        <f t="shared" si="1535"/>
        <v>0</v>
      </c>
      <c r="AV2101" s="22">
        <f t="shared" si="1536"/>
        <v>1532765364.4178987</v>
      </c>
      <c r="AW2101" s="31">
        <f t="shared" si="1549"/>
        <v>7246189301.8051624</v>
      </c>
    </row>
    <row r="2102" spans="1:53" x14ac:dyDescent="0.25">
      <c r="A2102">
        <f t="shared" si="1557"/>
        <v>658</v>
      </c>
      <c r="B2102" t="s">
        <v>7</v>
      </c>
      <c r="C2102" s="27">
        <f t="shared" si="1514"/>
        <v>0</v>
      </c>
      <c r="D2102" s="27">
        <f t="shared" si="1537"/>
        <v>0</v>
      </c>
      <c r="E2102" s="27" t="b">
        <f t="shared" si="1513"/>
        <v>1</v>
      </c>
      <c r="F2102" s="29">
        <f t="shared" si="1515"/>
        <v>0</v>
      </c>
      <c r="G2102" s="27">
        <f t="shared" si="1538"/>
        <v>0</v>
      </c>
      <c r="H2102" s="22">
        <f t="shared" si="1516"/>
        <v>24258798595.174759</v>
      </c>
      <c r="I2102" s="23">
        <f t="shared" si="1517"/>
        <v>132580106.5049091</v>
      </c>
      <c r="J2102" s="23">
        <f t="shared" si="1518"/>
        <v>1086</v>
      </c>
      <c r="K2102" s="19">
        <f t="shared" si="1539"/>
        <v>225.0831931027827</v>
      </c>
      <c r="L2102" s="16">
        <f t="shared" si="1519"/>
        <v>167.33032325252054</v>
      </c>
      <c r="M2102" s="23">
        <f>M2101-IF($B2102="B",(Percent_Rent_In_Elsies*2.49%/12 * H2101)/K2101,0)+IF($B2102="D",N2102,0)+IF(B2102="D",AK2101)+IF(B2102="C",F2101*90%)-(Y2102-Y2101)-IF($B2102="A",Q2101/K2101) + IF($B2102="A",Q2101/K2101)</f>
        <v>-38973944.289689153</v>
      </c>
      <c r="N2102" s="23">
        <f t="shared" si="1520"/>
        <v>0</v>
      </c>
      <c r="O2102" s="22">
        <f t="shared" si="1521"/>
        <v>0</v>
      </c>
      <c r="P2102" s="22">
        <f t="shared" si="1552"/>
        <v>0</v>
      </c>
      <c r="Q2102" s="22">
        <f t="shared" si="1553"/>
        <v>0</v>
      </c>
      <c r="R2102" s="22">
        <f t="shared" si="1522"/>
        <v>271425038.1787889</v>
      </c>
      <c r="S2102" s="16">
        <f t="shared" si="1512"/>
        <v>24675003.470798988</v>
      </c>
      <c r="T2102" s="15">
        <f t="shared" si="1523"/>
        <v>0</v>
      </c>
      <c r="U2102" s="23">
        <f t="shared" si="1540"/>
        <v>1205887.6296616339</v>
      </c>
      <c r="V2102" s="23">
        <f t="shared" si="1541"/>
        <v>109626.14815105761</v>
      </c>
      <c r="W2102" s="23">
        <f t="shared" si="1554"/>
        <v>0</v>
      </c>
      <c r="X2102" s="23">
        <f t="shared" si="1542"/>
        <v>34006051.263863504</v>
      </c>
      <c r="Y2102" s="23">
        <f t="shared" si="1524"/>
        <v>13825559.361691331</v>
      </c>
      <c r="Z2102" s="3">
        <f t="shared" si="1525"/>
        <v>0</v>
      </c>
      <c r="AA2102" s="23">
        <f t="shared" si="1526"/>
        <v>59801277.489437759</v>
      </c>
      <c r="AB2102" s="26">
        <f t="shared" si="1543"/>
        <v>70086276.274228543</v>
      </c>
      <c r="AC2102" s="23">
        <f t="shared" si="1544"/>
        <v>74889487.274228647</v>
      </c>
      <c r="AD2102" s="23">
        <f t="shared" si="1550"/>
        <v>4803211</v>
      </c>
      <c r="AE2102" s="24">
        <f t="shared" si="1558"/>
        <v>70086276.274228647</v>
      </c>
      <c r="AF2102" s="3">
        <f t="shared" si="1545"/>
        <v>0</v>
      </c>
      <c r="AG2102" s="2">
        <f t="shared" si="1527"/>
        <v>0</v>
      </c>
      <c r="AH2102" s="2">
        <f t="shared" si="1528"/>
        <v>138.45106280297526</v>
      </c>
      <c r="AI2102" s="23">
        <f t="shared" si="1551"/>
        <v>9614473206.3915749</v>
      </c>
      <c r="AJ2102" s="23">
        <f t="shared" si="1529"/>
        <v>6219.922423797766</v>
      </c>
      <c r="AK2102" s="23">
        <f t="shared" si="1530"/>
        <v>0</v>
      </c>
      <c r="AL2102" s="23">
        <f t="shared" si="1555"/>
        <v>3568759.462928772</v>
      </c>
      <c r="AM2102" s="23">
        <f t="shared" si="1556"/>
        <v>3329611051.2916713</v>
      </c>
      <c r="AN2102" s="16">
        <f t="shared" si="1546"/>
        <v>0</v>
      </c>
      <c r="AO2102" s="23">
        <f t="shared" si="1547"/>
        <v>111818.67111242191</v>
      </c>
      <c r="AP2102" s="22">
        <f t="shared" si="1548"/>
        <v>25168503.542493816</v>
      </c>
      <c r="AQ2102" s="30">
        <f t="shared" si="1531"/>
        <v>10800593078.715658</v>
      </c>
      <c r="AR2102" s="28">
        <f t="shared" si="1532"/>
        <v>5241940876.9758024</v>
      </c>
      <c r="AS2102" s="25">
        <f t="shared" si="1533"/>
        <v>200337590.02425668</v>
      </c>
      <c r="AT2102" s="32">
        <f t="shared" si="1534"/>
        <v>0</v>
      </c>
      <c r="AU2102" s="23">
        <f t="shared" si="1535"/>
        <v>0</v>
      </c>
      <c r="AV2102" s="22">
        <f t="shared" si="1536"/>
        <v>1532765364.4178987</v>
      </c>
      <c r="AW2102" s="31">
        <f t="shared" si="1549"/>
        <v>7296312376.6100388</v>
      </c>
    </row>
    <row r="2103" spans="1:53" s="21" customFormat="1" x14ac:dyDescent="0.25">
      <c r="A2103">
        <f t="shared" si="1557"/>
        <v>658</v>
      </c>
      <c r="B2103" t="s">
        <v>8</v>
      </c>
      <c r="C2103" s="27">
        <f t="shared" si="1514"/>
        <v>0</v>
      </c>
      <c r="D2103" s="27">
        <f t="shared" si="1537"/>
        <v>0</v>
      </c>
      <c r="E2103" s="27" t="b">
        <f t="shared" si="1513"/>
        <v>1</v>
      </c>
      <c r="F2103" s="29">
        <f t="shared" si="1515"/>
        <v>0</v>
      </c>
      <c r="G2103" s="27">
        <f t="shared" si="1538"/>
        <v>0</v>
      </c>
      <c r="H2103" s="22">
        <f t="shared" si="1516"/>
        <v>24258798595.174759</v>
      </c>
      <c r="I2103" s="23">
        <f t="shared" si="1517"/>
        <v>132580106.5049091</v>
      </c>
      <c r="J2103" s="23">
        <f t="shared" si="1518"/>
        <v>1086</v>
      </c>
      <c r="K2103" s="19">
        <f t="shared" si="1539"/>
        <v>225.0831931027827</v>
      </c>
      <c r="L2103" s="16">
        <f t="shared" si="1519"/>
        <v>167.33032325252054</v>
      </c>
      <c r="M2103" s="23">
        <f>M2102-IF($B2103="B",(Percent_Rent_In_Elsies*2.49%/12 * H2102)/K2102,0)+IF($B2103="D",N2103,0)+IF(B2103="D",AK2102)+IF(B2103="C",F2102*90%)-(Y2103-Y2102)-IF($B2103="A",Q2102/K2102) + IF($B2103="A",Q2102/K2102)</f>
        <v>-38973944.289689153</v>
      </c>
      <c r="N2103" s="23">
        <f t="shared" si="1520"/>
        <v>0</v>
      </c>
      <c r="O2103" s="22">
        <f t="shared" si="1521"/>
        <v>0</v>
      </c>
      <c r="P2103" s="22">
        <f t="shared" si="1552"/>
        <v>0</v>
      </c>
      <c r="Q2103" s="22">
        <f t="shared" si="1553"/>
        <v>0</v>
      </c>
      <c r="R2103" s="22">
        <f t="shared" si="1522"/>
        <v>296593541.72128272</v>
      </c>
      <c r="S2103" s="16">
        <f t="shared" si="1512"/>
        <v>24675003.470798988</v>
      </c>
      <c r="T2103" s="15">
        <f t="shared" si="1523"/>
        <v>0</v>
      </c>
      <c r="U2103" s="23">
        <f t="shared" si="1540"/>
        <v>1317706.3007740558</v>
      </c>
      <c r="V2103" s="23">
        <f t="shared" si="1541"/>
        <v>109626.14815105761</v>
      </c>
      <c r="W2103" s="23">
        <f t="shared" si="1554"/>
        <v>0</v>
      </c>
      <c r="X2103" s="23">
        <f t="shared" si="1542"/>
        <v>34006051.263863504</v>
      </c>
      <c r="Y2103" s="23">
        <f t="shared" si="1524"/>
        <v>13825559.361691331</v>
      </c>
      <c r="Z2103" s="3">
        <f t="shared" si="1525"/>
        <v>0</v>
      </c>
      <c r="AA2103" s="23">
        <f t="shared" si="1526"/>
        <v>59801277.489437759</v>
      </c>
      <c r="AB2103" s="26">
        <f t="shared" si="1543"/>
        <v>70086276.274228558</v>
      </c>
      <c r="AC2103" s="23">
        <f t="shared" si="1544"/>
        <v>74889487.274228647</v>
      </c>
      <c r="AD2103" s="23">
        <f t="shared" si="1550"/>
        <v>4803211</v>
      </c>
      <c r="AE2103" s="24">
        <f t="shared" si="1558"/>
        <v>70086276.274228647</v>
      </c>
      <c r="AF2103" s="3">
        <f t="shared" si="1545"/>
        <v>1E-4</v>
      </c>
      <c r="AG2103" s="2">
        <f t="shared" si="1527"/>
        <v>0</v>
      </c>
      <c r="AH2103" s="2">
        <f t="shared" si="1528"/>
        <v>138.45106280297526</v>
      </c>
      <c r="AI2103" s="23">
        <f t="shared" si="1551"/>
        <v>9614473206.3915749</v>
      </c>
      <c r="AJ2103" s="23">
        <f t="shared" si="1529"/>
        <v>6219.922423797766</v>
      </c>
      <c r="AK2103" s="23">
        <f t="shared" si="1530"/>
        <v>59888.882294685354</v>
      </c>
      <c r="AL2103" s="23">
        <f t="shared" si="1555"/>
        <v>0</v>
      </c>
      <c r="AM2103" s="23">
        <f t="shared" si="1556"/>
        <v>0</v>
      </c>
      <c r="AN2103" s="16">
        <f t="shared" si="1546"/>
        <v>0</v>
      </c>
      <c r="AO2103" s="23">
        <f t="shared" si="1547"/>
        <v>0</v>
      </c>
      <c r="AP2103" s="22">
        <f t="shared" si="1548"/>
        <v>0</v>
      </c>
      <c r="AQ2103" s="30">
        <f t="shared" si="1531"/>
        <v>10800593078.715658</v>
      </c>
      <c r="AR2103" s="28">
        <f t="shared" si="1532"/>
        <v>5241940876.9758024</v>
      </c>
      <c r="AS2103" s="25">
        <f t="shared" si="1533"/>
        <v>200337590.02425668</v>
      </c>
      <c r="AT2103" s="32">
        <f t="shared" si="1534"/>
        <v>0</v>
      </c>
      <c r="AU2103" s="23">
        <f t="shared" si="1535"/>
        <v>0</v>
      </c>
      <c r="AV2103" s="22">
        <f t="shared" si="1536"/>
        <v>1532765364.4178987</v>
      </c>
      <c r="AW2103" s="31">
        <f t="shared" si="1549"/>
        <v>7296312376.6100388</v>
      </c>
      <c r="AX2103"/>
      <c r="AY2103"/>
      <c r="AZ2103"/>
      <c r="BA2103"/>
    </row>
    <row r="2104" spans="1:53" s="21" customFormat="1" x14ac:dyDescent="0.25">
      <c r="A2104">
        <f t="shared" si="1557"/>
        <v>658</v>
      </c>
      <c r="B2104" t="s">
        <v>9</v>
      </c>
      <c r="C2104" s="27">
        <f t="shared" si="1514"/>
        <v>0</v>
      </c>
      <c r="D2104" s="27">
        <f t="shared" si="1537"/>
        <v>0</v>
      </c>
      <c r="E2104" s="27" t="b">
        <f t="shared" si="1513"/>
        <v>1</v>
      </c>
      <c r="F2104" s="29">
        <f t="shared" si="1515"/>
        <v>0</v>
      </c>
      <c r="G2104" s="27">
        <f t="shared" si="1538"/>
        <v>0</v>
      </c>
      <c r="H2104" s="22">
        <f t="shared" si="1516"/>
        <v>24258798595.174759</v>
      </c>
      <c r="I2104" s="23">
        <f t="shared" si="1517"/>
        <v>132580106.5049091</v>
      </c>
      <c r="J2104" s="23">
        <f t="shared" si="1518"/>
        <v>1086</v>
      </c>
      <c r="K2104" s="19">
        <f t="shared" si="1539"/>
        <v>225.0831931027827</v>
      </c>
      <c r="L2104" s="16">
        <f t="shared" si="1519"/>
        <v>167.33032325252054</v>
      </c>
      <c r="M2104" s="23">
        <f>M2103-IF($B2104="B",(Percent_Rent_In_Elsies*2.49%/12 * H2103)/K2103,0)+IF($B2104="D",N2104,0)+IF(B2104="D",AK2103)+IF(B2104="C",F2103*90%)-(Y2104-Y2103)-IF($B2104="A",Q2103/K2103) + IF($B2104="A",Q2103/K2103)</f>
        <v>-38914055.407394469</v>
      </c>
      <c r="N2104" s="23">
        <f t="shared" si="1520"/>
        <v>0</v>
      </c>
      <c r="O2104" s="22">
        <f t="shared" si="1521"/>
        <v>17239614.585113972</v>
      </c>
      <c r="P2104" s="22">
        <f t="shared" si="1552"/>
        <v>0</v>
      </c>
      <c r="Q2104" s="22">
        <f t="shared" si="1553"/>
        <v>0</v>
      </c>
      <c r="R2104" s="22">
        <f t="shared" si="1522"/>
        <v>296593541.72128272</v>
      </c>
      <c r="S2104" s="16">
        <f t="shared" si="1512"/>
        <v>0</v>
      </c>
      <c r="T2104" s="15">
        <f t="shared" si="1523"/>
        <v>7435388.8856850155</v>
      </c>
      <c r="U2104" s="23">
        <f t="shared" si="1540"/>
        <v>1317706.3007740558</v>
      </c>
      <c r="V2104" s="23">
        <f t="shared" si="1541"/>
        <v>0</v>
      </c>
      <c r="W2104" s="23">
        <f t="shared" si="1554"/>
        <v>109626.14815105761</v>
      </c>
      <c r="X2104" s="23">
        <f t="shared" si="1542"/>
        <v>34006051.263863504</v>
      </c>
      <c r="Y2104" s="23">
        <f t="shared" si="1524"/>
        <v>13825559.361691331</v>
      </c>
      <c r="Z2104" s="3">
        <f t="shared" si="1525"/>
        <v>0</v>
      </c>
      <c r="AA2104" s="23">
        <f t="shared" si="1526"/>
        <v>59741388.607143074</v>
      </c>
      <c r="AB2104" s="26">
        <f t="shared" si="1543"/>
        <v>70086276.274228558</v>
      </c>
      <c r="AC2104" s="23">
        <f t="shared" si="1544"/>
        <v>74889487.274228647</v>
      </c>
      <c r="AD2104" s="23">
        <f t="shared" si="1550"/>
        <v>4803211</v>
      </c>
      <c r="AE2104" s="24">
        <f t="shared" si="1558"/>
        <v>70086276.274228647</v>
      </c>
      <c r="AF2104" s="3">
        <f t="shared" si="1545"/>
        <v>0</v>
      </c>
      <c r="AG2104" s="2">
        <f t="shared" si="1527"/>
        <v>0</v>
      </c>
      <c r="AH2104" s="2">
        <f t="shared" si="1528"/>
        <v>138.45106280297526</v>
      </c>
      <c r="AI2104" s="23">
        <f t="shared" si="1551"/>
        <v>9604844648.635685</v>
      </c>
      <c r="AJ2104" s="23">
        <f t="shared" si="1529"/>
        <v>6219.922423797766</v>
      </c>
      <c r="AK2104" s="23">
        <f t="shared" si="1530"/>
        <v>0</v>
      </c>
      <c r="AL2104" s="23">
        <f t="shared" si="1555"/>
        <v>0</v>
      </c>
      <c r="AM2104" s="23">
        <f t="shared" si="1556"/>
        <v>0</v>
      </c>
      <c r="AN2104" s="16">
        <f t="shared" si="1546"/>
        <v>0</v>
      </c>
      <c r="AO2104" s="23">
        <f t="shared" si="1547"/>
        <v>0</v>
      </c>
      <c r="AP2104" s="22">
        <f t="shared" si="1548"/>
        <v>0</v>
      </c>
      <c r="AQ2104" s="30">
        <f t="shared" si="1531"/>
        <v>10800593078.715658</v>
      </c>
      <c r="AR2104" s="28">
        <f t="shared" si="1532"/>
        <v>5241940876.9758024</v>
      </c>
      <c r="AS2104" s="25">
        <f t="shared" si="1533"/>
        <v>200337590.02425668</v>
      </c>
      <c r="AT2104" s="32">
        <f t="shared" si="1534"/>
        <v>0</v>
      </c>
      <c r="AU2104" s="23">
        <f t="shared" si="1535"/>
        <v>0</v>
      </c>
      <c r="AV2104" s="22">
        <f t="shared" si="1536"/>
        <v>1532765364.4178987</v>
      </c>
      <c r="AW2104" s="31">
        <f t="shared" si="1549"/>
        <v>7296312376.6100388</v>
      </c>
      <c r="AX2104"/>
      <c r="AY2104"/>
      <c r="AZ2104"/>
      <c r="BA2104"/>
    </row>
    <row r="2105" spans="1:53" x14ac:dyDescent="0.25">
      <c r="A2105" s="21">
        <f t="shared" si="1557"/>
        <v>658</v>
      </c>
      <c r="B2105" s="21" t="s">
        <v>28</v>
      </c>
      <c r="C2105" s="27">
        <f t="shared" si="1514"/>
        <v>0</v>
      </c>
      <c r="D2105" s="27">
        <f t="shared" si="1537"/>
        <v>0</v>
      </c>
      <c r="E2105" s="27" t="b">
        <f t="shared" si="1513"/>
        <v>1</v>
      </c>
      <c r="F2105" s="29">
        <f t="shared" si="1515"/>
        <v>0</v>
      </c>
      <c r="G2105" s="27">
        <f t="shared" si="1538"/>
        <v>0</v>
      </c>
      <c r="H2105" s="22">
        <f t="shared" si="1516"/>
        <v>24258798595.174759</v>
      </c>
      <c r="I2105" s="23">
        <f t="shared" si="1517"/>
        <v>132580106.5049091</v>
      </c>
      <c r="J2105" s="23">
        <f t="shared" si="1518"/>
        <v>1086</v>
      </c>
      <c r="K2105" s="19">
        <f t="shared" si="1539"/>
        <v>225.0831931027827</v>
      </c>
      <c r="L2105" s="16">
        <f t="shared" si="1519"/>
        <v>167.33032325252054</v>
      </c>
      <c r="M2105" s="23">
        <f>M2104-IF($B2105="B",(Percent_Rent_In_Elsies*2.49%/12 * H2104)/K2104,0)+IF($B2105="D",N2105,0)+IF(B2105="D",AK2104)+IF(B2105="C",F2104*90%)-(Y2105-Y2104)-IF($B2105="A",Q2104/K2104) + IF($B2105="A",Q2104/K2104)</f>
        <v>-38914055.407394469</v>
      </c>
      <c r="N2105" s="23">
        <f t="shared" si="1520"/>
        <v>0</v>
      </c>
      <c r="O2105" s="22">
        <f t="shared" si="1521"/>
        <v>0</v>
      </c>
      <c r="P2105" s="22">
        <f t="shared" si="1552"/>
        <v>17239614.585113972</v>
      </c>
      <c r="Q2105" s="22">
        <f t="shared" si="1553"/>
        <v>0</v>
      </c>
      <c r="R2105" s="22">
        <f t="shared" si="1522"/>
        <v>296593541.72128272</v>
      </c>
      <c r="S2105" s="16">
        <f t="shared" si="1512"/>
        <v>0</v>
      </c>
      <c r="T2105" s="15">
        <f t="shared" si="1523"/>
        <v>0</v>
      </c>
      <c r="U2105" s="23">
        <f t="shared" si="1540"/>
        <v>1317706.3007740558</v>
      </c>
      <c r="V2105" s="23">
        <f t="shared" si="1541"/>
        <v>0</v>
      </c>
      <c r="W2105" s="23">
        <f t="shared" si="1554"/>
        <v>0</v>
      </c>
      <c r="X2105" s="23">
        <f t="shared" si="1542"/>
        <v>34006051.263863504</v>
      </c>
      <c r="Y2105" s="23">
        <f t="shared" si="1524"/>
        <v>13825559.361691331</v>
      </c>
      <c r="Z2105" s="3">
        <f t="shared" si="1525"/>
        <v>5481.3074075528812</v>
      </c>
      <c r="AA2105" s="23">
        <f t="shared" si="1526"/>
        <v>59823608.218256369</v>
      </c>
      <c r="AB2105" s="26">
        <f t="shared" si="1543"/>
        <v>70086276.274228543</v>
      </c>
      <c r="AC2105" s="23">
        <f t="shared" si="1544"/>
        <v>74889487.274228647</v>
      </c>
      <c r="AD2105" s="23">
        <f t="shared" si="1550"/>
        <v>4803211</v>
      </c>
      <c r="AE2105" s="24">
        <f t="shared" si="1558"/>
        <v>70086276.274228647</v>
      </c>
      <c r="AF2105" s="3">
        <f t="shared" si="1545"/>
        <v>0</v>
      </c>
      <c r="AG2105" s="2">
        <f t="shared" si="1527"/>
        <v>657756888.90634573</v>
      </c>
      <c r="AH2105" s="2">
        <f t="shared" si="1528"/>
        <v>138.45106280297526</v>
      </c>
      <c r="AI2105" s="23">
        <f t="shared" si="1551"/>
        <v>9618063400.4964352</v>
      </c>
      <c r="AJ2105" s="23">
        <f t="shared" si="1529"/>
        <v>6219.922423797766</v>
      </c>
      <c r="AK2105" s="23">
        <f t="shared" si="1530"/>
        <v>0</v>
      </c>
      <c r="AL2105" s="23">
        <f t="shared" si="1555"/>
        <v>0</v>
      </c>
      <c r="AM2105" s="23">
        <f t="shared" si="1556"/>
        <v>0</v>
      </c>
      <c r="AN2105" s="16">
        <f t="shared" si="1546"/>
        <v>0</v>
      </c>
      <c r="AO2105" s="23">
        <f t="shared" si="1547"/>
        <v>0</v>
      </c>
      <c r="AP2105" s="22">
        <f t="shared" si="1548"/>
        <v>0</v>
      </c>
      <c r="AQ2105" s="30">
        <f t="shared" si="1531"/>
        <v>10800593078.715658</v>
      </c>
      <c r="AR2105" s="28">
        <f t="shared" si="1532"/>
        <v>5241940876.9758024</v>
      </c>
      <c r="AS2105" s="25">
        <f t="shared" si="1533"/>
        <v>200337590.02425668</v>
      </c>
      <c r="AT2105" s="32">
        <f t="shared" si="1534"/>
        <v>10962.614815105762</v>
      </c>
      <c r="AU2105" s="23">
        <f t="shared" si="1535"/>
        <v>10962.614815105762</v>
      </c>
      <c r="AV2105" s="22">
        <f t="shared" si="1536"/>
        <v>1540200753.3035836</v>
      </c>
      <c r="AW2105" s="31">
        <f t="shared" si="1549"/>
        <v>7296312376.6100388</v>
      </c>
    </row>
    <row r="2106" spans="1:53" x14ac:dyDescent="0.25">
      <c r="A2106">
        <f t="shared" si="1557"/>
        <v>659</v>
      </c>
      <c r="B2106" t="s">
        <v>6</v>
      </c>
      <c r="C2106" s="27">
        <f t="shared" si="1514"/>
        <v>0</v>
      </c>
      <c r="D2106" s="27">
        <f t="shared" si="1537"/>
        <v>0</v>
      </c>
      <c r="E2106" s="27" t="b">
        <f t="shared" si="1513"/>
        <v>1</v>
      </c>
      <c r="F2106" s="29">
        <f t="shared" si="1515"/>
        <v>0</v>
      </c>
      <c r="G2106" s="27">
        <f t="shared" si="1538"/>
        <v>0</v>
      </c>
      <c r="H2106" s="22">
        <f t="shared" si="1516"/>
        <v>24299229926.166718</v>
      </c>
      <c r="I2106" s="23">
        <f t="shared" si="1517"/>
        <v>132580106.5049091</v>
      </c>
      <c r="J2106" s="23">
        <f t="shared" si="1518"/>
        <v>1086</v>
      </c>
      <c r="K2106" s="19">
        <f t="shared" si="1539"/>
        <v>225.0831931027827</v>
      </c>
      <c r="L2106" s="16">
        <f t="shared" si="1519"/>
        <v>167.60920712460808</v>
      </c>
      <c r="M2106" s="23">
        <f>M2105-IF($B2106="B",(Percent_Rent_In_Elsies*2.49%/12 * H2105)/K2105,0)+IF($B2106="D",N2106,0)+IF(B2106="D",AK2105)+IF(B2106="C",F2105*90%)-(Y2106-Y2105)-IF($B2106="A",Q2105/K2105) + IF($B2106="A",Q2105/K2105)</f>
        <v>-38914055.407394469</v>
      </c>
      <c r="N2106" s="23">
        <f t="shared" si="1520"/>
        <v>0</v>
      </c>
      <c r="O2106" s="22">
        <f t="shared" si="1521"/>
        <v>0</v>
      </c>
      <c r="P2106" s="22">
        <f t="shared" si="1552"/>
        <v>0</v>
      </c>
      <c r="Q2106" s="22">
        <f t="shared" si="1553"/>
        <v>0</v>
      </c>
      <c r="R2106" s="22">
        <f t="shared" si="1522"/>
        <v>296593541.72128272</v>
      </c>
      <c r="S2106" s="16">
        <f t="shared" si="1512"/>
        <v>0</v>
      </c>
      <c r="T2106" s="15">
        <f t="shared" si="1523"/>
        <v>0</v>
      </c>
      <c r="U2106" s="23">
        <f t="shared" si="1540"/>
        <v>1317706.3007740558</v>
      </c>
      <c r="V2106" s="23">
        <f t="shared" si="1541"/>
        <v>0</v>
      </c>
      <c r="W2106" s="23">
        <f t="shared" si="1554"/>
        <v>0</v>
      </c>
      <c r="X2106" s="23">
        <f t="shared" si="1542"/>
        <v>34033457.800901271</v>
      </c>
      <c r="Y2106" s="23">
        <f t="shared" si="1524"/>
        <v>13825559.361691331</v>
      </c>
      <c r="Z2106" s="3">
        <f t="shared" si="1525"/>
        <v>0</v>
      </c>
      <c r="AA2106" s="23">
        <f t="shared" si="1526"/>
        <v>59823608.218256369</v>
      </c>
      <c r="AB2106" s="26">
        <f t="shared" si="1543"/>
        <v>70086276.274228558</v>
      </c>
      <c r="AC2106" s="23">
        <f t="shared" si="1544"/>
        <v>74889487.274228647</v>
      </c>
      <c r="AD2106" s="23">
        <f t="shared" si="1550"/>
        <v>4803211</v>
      </c>
      <c r="AE2106" s="24">
        <f t="shared" si="1558"/>
        <v>70086276.274228647</v>
      </c>
      <c r="AF2106" s="3">
        <f t="shared" si="1545"/>
        <v>0</v>
      </c>
      <c r="AG2106" s="2">
        <f t="shared" si="1527"/>
        <v>0</v>
      </c>
      <c r="AH2106" s="2">
        <f t="shared" si="1528"/>
        <v>138.68181457431353</v>
      </c>
      <c r="AI2106" s="23">
        <f t="shared" si="1551"/>
        <v>9618063400.4964352</v>
      </c>
      <c r="AJ2106" s="23">
        <f t="shared" si="1529"/>
        <v>6219.922423797766</v>
      </c>
      <c r="AK2106" s="23">
        <f t="shared" si="1530"/>
        <v>0</v>
      </c>
      <c r="AL2106" s="23">
        <f t="shared" si="1555"/>
        <v>0</v>
      </c>
      <c r="AM2106" s="23">
        <f t="shared" si="1556"/>
        <v>0</v>
      </c>
      <c r="AN2106" s="16">
        <f t="shared" si="1546"/>
        <v>0</v>
      </c>
      <c r="AO2106" s="23">
        <f t="shared" si="1547"/>
        <v>0</v>
      </c>
      <c r="AP2106" s="22">
        <f t="shared" si="1548"/>
        <v>0</v>
      </c>
      <c r="AQ2106" s="30">
        <f t="shared" si="1531"/>
        <v>10800593078.715658</v>
      </c>
      <c r="AR2106" s="28">
        <f t="shared" si="1532"/>
        <v>5241940876.9758024</v>
      </c>
      <c r="AS2106" s="25">
        <f t="shared" si="1533"/>
        <v>200337590.02425668</v>
      </c>
      <c r="AT2106" s="32">
        <f t="shared" si="1534"/>
        <v>0</v>
      </c>
      <c r="AU2106" s="23">
        <f t="shared" si="1535"/>
        <v>0</v>
      </c>
      <c r="AV2106" s="22">
        <f t="shared" si="1536"/>
        <v>1540200753.3035836</v>
      </c>
      <c r="AW2106" s="31">
        <f t="shared" si="1549"/>
        <v>7279072762.0249252</v>
      </c>
    </row>
    <row r="2107" spans="1:53" x14ac:dyDescent="0.25">
      <c r="A2107">
        <f t="shared" si="1557"/>
        <v>659</v>
      </c>
      <c r="B2107" t="s">
        <v>7</v>
      </c>
      <c r="C2107" s="27">
        <f t="shared" si="1514"/>
        <v>0</v>
      </c>
      <c r="D2107" s="27">
        <f t="shared" si="1537"/>
        <v>0</v>
      </c>
      <c r="E2107" s="27" t="b">
        <f t="shared" si="1513"/>
        <v>1</v>
      </c>
      <c r="F2107" s="29">
        <f t="shared" si="1515"/>
        <v>0</v>
      </c>
      <c r="G2107" s="27">
        <f t="shared" si="1538"/>
        <v>0</v>
      </c>
      <c r="H2107" s="22">
        <f t="shared" si="1516"/>
        <v>24299229926.166718</v>
      </c>
      <c r="I2107" s="23">
        <f t="shared" si="1517"/>
        <v>132580106.5049091</v>
      </c>
      <c r="J2107" s="23">
        <f t="shared" si="1518"/>
        <v>1086</v>
      </c>
      <c r="K2107" s="19">
        <f t="shared" si="1539"/>
        <v>225.0831931027827</v>
      </c>
      <c r="L2107" s="16">
        <f t="shared" si="1519"/>
        <v>167.60920712460808</v>
      </c>
      <c r="M2107" s="23">
        <f>M2106-IF($B2107="B",(Percent_Rent_In_Elsies*2.49%/12 * H2106)/K2106,0)+IF($B2107="D",N2107,0)+IF(B2107="D",AK2106)+IF(B2107="C",F2106*90%)-(Y2107-Y2106)-IF($B2107="A",Q2106/K2106) + IF($B2107="A",Q2106/K2106)</f>
        <v>-39026060.442958742</v>
      </c>
      <c r="N2107" s="23">
        <f t="shared" si="1520"/>
        <v>0</v>
      </c>
      <c r="O2107" s="22">
        <f t="shared" si="1521"/>
        <v>0</v>
      </c>
      <c r="P2107" s="22">
        <f t="shared" si="1552"/>
        <v>0</v>
      </c>
      <c r="Q2107" s="22">
        <f t="shared" si="1553"/>
        <v>0</v>
      </c>
      <c r="R2107" s="22">
        <f t="shared" si="1522"/>
        <v>271877413.24450916</v>
      </c>
      <c r="S2107" s="16">
        <f t="shared" ref="S2107:S2170" si="1559">IF($B2107="D",0,S2106+IF($B2107="B",R2106/12,0))</f>
        <v>24716128.47677356</v>
      </c>
      <c r="T2107" s="15">
        <f t="shared" si="1523"/>
        <v>0</v>
      </c>
      <c r="U2107" s="23">
        <f t="shared" si="1540"/>
        <v>1207897.4423762178</v>
      </c>
      <c r="V2107" s="23">
        <f t="shared" si="1541"/>
        <v>109808.85839783798</v>
      </c>
      <c r="W2107" s="23">
        <f t="shared" si="1554"/>
        <v>0</v>
      </c>
      <c r="X2107" s="23">
        <f t="shared" si="1542"/>
        <v>34033457.800901271</v>
      </c>
      <c r="Y2107" s="23">
        <f t="shared" si="1524"/>
        <v>13825559.361691331</v>
      </c>
      <c r="Z2107" s="3">
        <f t="shared" si="1525"/>
        <v>0</v>
      </c>
      <c r="AA2107" s="23">
        <f t="shared" si="1526"/>
        <v>59823608.218256369</v>
      </c>
      <c r="AB2107" s="26">
        <f t="shared" si="1543"/>
        <v>70086276.274228558</v>
      </c>
      <c r="AC2107" s="23">
        <f t="shared" si="1544"/>
        <v>74889487.274228647</v>
      </c>
      <c r="AD2107" s="23">
        <f t="shared" si="1550"/>
        <v>4803211</v>
      </c>
      <c r="AE2107" s="24">
        <f t="shared" si="1558"/>
        <v>70086276.274228647</v>
      </c>
      <c r="AF2107" s="3">
        <f t="shared" si="1545"/>
        <v>0</v>
      </c>
      <c r="AG2107" s="2">
        <f t="shared" si="1527"/>
        <v>0</v>
      </c>
      <c r="AH2107" s="2">
        <f t="shared" si="1528"/>
        <v>138.68181457431353</v>
      </c>
      <c r="AI2107" s="23">
        <f t="shared" si="1551"/>
        <v>9618063400.4964352</v>
      </c>
      <c r="AJ2107" s="23">
        <f t="shared" si="1529"/>
        <v>6219.922423797766</v>
      </c>
      <c r="AK2107" s="23">
        <f t="shared" si="1530"/>
        <v>0</v>
      </c>
      <c r="AL2107" s="23">
        <f t="shared" si="1555"/>
        <v>3590194.1048603058</v>
      </c>
      <c r="AM2107" s="23">
        <f t="shared" si="1556"/>
        <v>3349609322.7910743</v>
      </c>
      <c r="AN2107" s="16">
        <f t="shared" si="1546"/>
        <v>0</v>
      </c>
      <c r="AO2107" s="23">
        <f t="shared" si="1547"/>
        <v>112005.03556427595</v>
      </c>
      <c r="AP2107" s="22">
        <f t="shared" si="1548"/>
        <v>25210451.048397973</v>
      </c>
      <c r="AQ2107" s="30">
        <f t="shared" si="1531"/>
        <v>10850799691.978542</v>
      </c>
      <c r="AR2107" s="28">
        <f t="shared" si="1532"/>
        <v>5266937039.1902885</v>
      </c>
      <c r="AS2107" s="25">
        <f t="shared" si="1533"/>
        <v>200337590.02425668</v>
      </c>
      <c r="AT2107" s="32">
        <f t="shared" si="1534"/>
        <v>0</v>
      </c>
      <c r="AU2107" s="23">
        <f t="shared" si="1535"/>
        <v>0</v>
      </c>
      <c r="AV2107" s="22">
        <f t="shared" si="1536"/>
        <v>1540200753.3035836</v>
      </c>
      <c r="AW2107" s="31">
        <f t="shared" si="1549"/>
        <v>7329279375.2878103</v>
      </c>
    </row>
    <row r="2108" spans="1:53" x14ac:dyDescent="0.25">
      <c r="A2108">
        <f t="shared" si="1557"/>
        <v>659</v>
      </c>
      <c r="B2108" t="s">
        <v>8</v>
      </c>
      <c r="C2108" s="27">
        <f t="shared" si="1514"/>
        <v>0</v>
      </c>
      <c r="D2108" s="27">
        <f t="shared" si="1537"/>
        <v>0</v>
      </c>
      <c r="E2108" s="27" t="b">
        <f t="shared" si="1513"/>
        <v>1</v>
      </c>
      <c r="F2108" s="29">
        <f t="shared" si="1515"/>
        <v>0</v>
      </c>
      <c r="G2108" s="27">
        <f t="shared" si="1538"/>
        <v>0</v>
      </c>
      <c r="H2108" s="22">
        <f t="shared" si="1516"/>
        <v>24299229926.166718</v>
      </c>
      <c r="I2108" s="23">
        <f t="shared" si="1517"/>
        <v>132580106.5049091</v>
      </c>
      <c r="J2108" s="23">
        <f t="shared" si="1518"/>
        <v>1086</v>
      </c>
      <c r="K2108" s="19">
        <f t="shared" si="1539"/>
        <v>225.0831931027827</v>
      </c>
      <c r="L2108" s="16">
        <f t="shared" si="1519"/>
        <v>167.60920712460808</v>
      </c>
      <c r="M2108" s="23">
        <f>M2107-IF($B2108="B",(Percent_Rent_In_Elsies*2.49%/12 * H2107)/K2107,0)+IF($B2108="D",N2108,0)+IF(B2108="D",AK2107)+IF(B2108="C",F2107*90%)-(Y2108-Y2107)-IF($B2108="A",Q2107/K2107) + IF($B2108="A",Q2107/K2107)</f>
        <v>-39026060.442958742</v>
      </c>
      <c r="N2108" s="23">
        <f t="shared" si="1520"/>
        <v>0</v>
      </c>
      <c r="O2108" s="22">
        <f t="shared" si="1521"/>
        <v>0</v>
      </c>
      <c r="P2108" s="22">
        <f t="shared" si="1552"/>
        <v>0</v>
      </c>
      <c r="Q2108" s="22">
        <f t="shared" si="1553"/>
        <v>0</v>
      </c>
      <c r="R2108" s="22">
        <f t="shared" si="1522"/>
        <v>297087864.29290712</v>
      </c>
      <c r="S2108" s="16">
        <f t="shared" si="1559"/>
        <v>24716128.47677356</v>
      </c>
      <c r="T2108" s="15">
        <f t="shared" si="1523"/>
        <v>0</v>
      </c>
      <c r="U2108" s="23">
        <f t="shared" si="1540"/>
        <v>1319902.4779404937</v>
      </c>
      <c r="V2108" s="23">
        <f t="shared" si="1541"/>
        <v>109808.85839783798</v>
      </c>
      <c r="W2108" s="23">
        <f t="shared" si="1554"/>
        <v>0</v>
      </c>
      <c r="X2108" s="23">
        <f t="shared" si="1542"/>
        <v>34033457.800901271</v>
      </c>
      <c r="Y2108" s="23">
        <f t="shared" si="1524"/>
        <v>13825559.361691331</v>
      </c>
      <c r="Z2108" s="3">
        <f t="shared" si="1525"/>
        <v>0</v>
      </c>
      <c r="AA2108" s="23">
        <f t="shared" si="1526"/>
        <v>59823608.218256369</v>
      </c>
      <c r="AB2108" s="26">
        <f t="shared" si="1543"/>
        <v>70086276.274228573</v>
      </c>
      <c r="AC2108" s="23">
        <f t="shared" si="1544"/>
        <v>74889487.274228647</v>
      </c>
      <c r="AD2108" s="23">
        <f t="shared" si="1550"/>
        <v>4803211</v>
      </c>
      <c r="AE2108" s="24">
        <f t="shared" si="1558"/>
        <v>70086276.274228647</v>
      </c>
      <c r="AF2108" s="3">
        <f t="shared" si="1545"/>
        <v>1E-4</v>
      </c>
      <c r="AG2108" s="2">
        <f t="shared" si="1527"/>
        <v>0</v>
      </c>
      <c r="AH2108" s="2">
        <f t="shared" si="1528"/>
        <v>138.68181457431353</v>
      </c>
      <c r="AI2108" s="23">
        <f t="shared" si="1551"/>
        <v>9618063400.4964352</v>
      </c>
      <c r="AJ2108" s="23">
        <f t="shared" si="1529"/>
        <v>6219.922423797766</v>
      </c>
      <c r="AK2108" s="23">
        <f t="shared" si="1530"/>
        <v>59892.490793651341</v>
      </c>
      <c r="AL2108" s="23">
        <f t="shared" si="1555"/>
        <v>0</v>
      </c>
      <c r="AM2108" s="23">
        <f t="shared" si="1556"/>
        <v>0</v>
      </c>
      <c r="AN2108" s="16">
        <f t="shared" si="1546"/>
        <v>0</v>
      </c>
      <c r="AO2108" s="23">
        <f t="shared" si="1547"/>
        <v>0</v>
      </c>
      <c r="AP2108" s="22">
        <f t="shared" si="1548"/>
        <v>0</v>
      </c>
      <c r="AQ2108" s="30">
        <f t="shared" si="1531"/>
        <v>10850799691.978542</v>
      </c>
      <c r="AR2108" s="28">
        <f t="shared" si="1532"/>
        <v>5266937039.1902885</v>
      </c>
      <c r="AS2108" s="25">
        <f t="shared" si="1533"/>
        <v>200337590.02425668</v>
      </c>
      <c r="AT2108" s="32">
        <f t="shared" si="1534"/>
        <v>0</v>
      </c>
      <c r="AU2108" s="23">
        <f t="shared" si="1535"/>
        <v>0</v>
      </c>
      <c r="AV2108" s="22">
        <f t="shared" si="1536"/>
        <v>1540200753.3035836</v>
      </c>
      <c r="AW2108" s="31">
        <f t="shared" si="1549"/>
        <v>7329279375.2878103</v>
      </c>
    </row>
    <row r="2109" spans="1:53" x14ac:dyDescent="0.25">
      <c r="A2109" s="21">
        <f t="shared" si="1557"/>
        <v>659</v>
      </c>
      <c r="B2109" s="21" t="s">
        <v>9</v>
      </c>
      <c r="C2109" s="27">
        <f t="shared" si="1514"/>
        <v>0</v>
      </c>
      <c r="D2109" s="27">
        <f t="shared" si="1537"/>
        <v>0</v>
      </c>
      <c r="E2109" s="27" t="b">
        <f t="shared" si="1513"/>
        <v>1</v>
      </c>
      <c r="F2109" s="29">
        <f t="shared" si="1515"/>
        <v>0</v>
      </c>
      <c r="G2109" s="27">
        <f t="shared" si="1538"/>
        <v>0</v>
      </c>
      <c r="H2109" s="22">
        <f t="shared" si="1516"/>
        <v>24299229926.166718</v>
      </c>
      <c r="I2109" s="23">
        <f t="shared" si="1517"/>
        <v>132580106.5049091</v>
      </c>
      <c r="J2109" s="23">
        <f t="shared" si="1518"/>
        <v>1086</v>
      </c>
      <c r="K2109" s="19">
        <f t="shared" si="1539"/>
        <v>225.0831931027827</v>
      </c>
      <c r="L2109" s="16">
        <f t="shared" si="1519"/>
        <v>167.60920712460808</v>
      </c>
      <c r="M2109" s="23">
        <f>M2108-IF($B2109="B",(Percent_Rent_In_Elsies*2.49%/12 * H2108)/K2108,0)+IF($B2109="D",N2109,0)+IF(B2109="D",AK2108)+IF(B2109="C",F2108*90%)-(Y2109-Y2108)-IF($B2109="A",Q2108/K2108) + IF($B2109="A",Q2108/K2108)</f>
        <v>-38966167.95216509</v>
      </c>
      <c r="N2109" s="23">
        <f t="shared" si="1520"/>
        <v>0</v>
      </c>
      <c r="O2109" s="22">
        <f t="shared" si="1521"/>
        <v>17268347.27622214</v>
      </c>
      <c r="P2109" s="22">
        <f t="shared" si="1552"/>
        <v>0</v>
      </c>
      <c r="Q2109" s="22">
        <f t="shared" si="1553"/>
        <v>0</v>
      </c>
      <c r="R2109" s="22">
        <f t="shared" si="1522"/>
        <v>297087864.29290712</v>
      </c>
      <c r="S2109" s="16">
        <f t="shared" si="1559"/>
        <v>0</v>
      </c>
      <c r="T2109" s="15">
        <f t="shared" si="1523"/>
        <v>7447781.2005514205</v>
      </c>
      <c r="U2109" s="23">
        <f t="shared" si="1540"/>
        <v>1319902.4779404937</v>
      </c>
      <c r="V2109" s="23">
        <f t="shared" si="1541"/>
        <v>0</v>
      </c>
      <c r="W2109" s="23">
        <f t="shared" si="1554"/>
        <v>109808.85839783798</v>
      </c>
      <c r="X2109" s="23">
        <f t="shared" si="1542"/>
        <v>34033457.800901271</v>
      </c>
      <c r="Y2109" s="23">
        <f t="shared" si="1524"/>
        <v>13825559.361691331</v>
      </c>
      <c r="Z2109" s="3">
        <f t="shared" si="1525"/>
        <v>0</v>
      </c>
      <c r="AA2109" s="23">
        <f t="shared" si="1526"/>
        <v>59763715.727462716</v>
      </c>
      <c r="AB2109" s="26">
        <f t="shared" si="1543"/>
        <v>70086276.274228573</v>
      </c>
      <c r="AC2109" s="23">
        <f t="shared" si="1544"/>
        <v>74889487.274228647</v>
      </c>
      <c r="AD2109" s="23">
        <f t="shared" si="1550"/>
        <v>4803211</v>
      </c>
      <c r="AE2109" s="24">
        <f t="shared" si="1558"/>
        <v>70086276.274228647</v>
      </c>
      <c r="AF2109" s="3">
        <f t="shared" si="1545"/>
        <v>0</v>
      </c>
      <c r="AG2109" s="2">
        <f t="shared" si="1527"/>
        <v>0</v>
      </c>
      <c r="AH2109" s="2">
        <f t="shared" si="1528"/>
        <v>138.68181457431353</v>
      </c>
      <c r="AI2109" s="23">
        <f t="shared" si="1551"/>
        <v>9608434262.5887814</v>
      </c>
      <c r="AJ2109" s="23">
        <f t="shared" si="1529"/>
        <v>6219.922423797766</v>
      </c>
      <c r="AK2109" s="23">
        <f t="shared" si="1530"/>
        <v>0</v>
      </c>
      <c r="AL2109" s="23">
        <f t="shared" si="1555"/>
        <v>0</v>
      </c>
      <c r="AM2109" s="23">
        <f t="shared" si="1556"/>
        <v>0</v>
      </c>
      <c r="AN2109" s="16">
        <f t="shared" si="1546"/>
        <v>0</v>
      </c>
      <c r="AO2109" s="23">
        <f t="shared" si="1547"/>
        <v>0</v>
      </c>
      <c r="AP2109" s="22">
        <f t="shared" si="1548"/>
        <v>0</v>
      </c>
      <c r="AQ2109" s="30">
        <f t="shared" si="1531"/>
        <v>10850799691.978542</v>
      </c>
      <c r="AR2109" s="28">
        <f t="shared" si="1532"/>
        <v>5266937039.1902885</v>
      </c>
      <c r="AS2109" s="25">
        <f t="shared" si="1533"/>
        <v>200337590.02425668</v>
      </c>
      <c r="AT2109" s="32">
        <f t="shared" si="1534"/>
        <v>0</v>
      </c>
      <c r="AU2109" s="23">
        <f t="shared" si="1535"/>
        <v>0</v>
      </c>
      <c r="AV2109" s="22">
        <f t="shared" si="1536"/>
        <v>1540200753.3035836</v>
      </c>
      <c r="AW2109" s="31">
        <f t="shared" si="1549"/>
        <v>7329279375.2878103</v>
      </c>
      <c r="AX2109" s="21"/>
      <c r="AY2109" s="21"/>
      <c r="AZ2109" s="21"/>
      <c r="BA2109" s="21"/>
    </row>
    <row r="2110" spans="1:53" x14ac:dyDescent="0.25">
      <c r="A2110" s="21">
        <f t="shared" si="1557"/>
        <v>659</v>
      </c>
      <c r="B2110" s="21" t="s">
        <v>28</v>
      </c>
      <c r="C2110" s="27">
        <f t="shared" si="1514"/>
        <v>0</v>
      </c>
      <c r="D2110" s="27">
        <f t="shared" si="1537"/>
        <v>0</v>
      </c>
      <c r="E2110" s="27" t="b">
        <f t="shared" si="1513"/>
        <v>1</v>
      </c>
      <c r="F2110" s="29">
        <f t="shared" si="1515"/>
        <v>0</v>
      </c>
      <c r="G2110" s="27">
        <f t="shared" si="1538"/>
        <v>0</v>
      </c>
      <c r="H2110" s="22">
        <f t="shared" si="1516"/>
        <v>24299229926.166718</v>
      </c>
      <c r="I2110" s="23">
        <f t="shared" si="1517"/>
        <v>132580106.5049091</v>
      </c>
      <c r="J2110" s="23">
        <f t="shared" si="1518"/>
        <v>1086</v>
      </c>
      <c r="K2110" s="19">
        <f t="shared" si="1539"/>
        <v>225.0831931027827</v>
      </c>
      <c r="L2110" s="16">
        <f t="shared" si="1519"/>
        <v>167.60920712460808</v>
      </c>
      <c r="M2110" s="23">
        <f>M2109-IF($B2110="B",(Percent_Rent_In_Elsies*2.49%/12 * H2109)/K2109,0)+IF($B2110="D",N2110,0)+IF(B2110="D",AK2109)+IF(B2110="C",F2109*90%)-(Y2110-Y2109)-IF($B2110="A",Q2109/K2109) + IF($B2110="A",Q2109/K2109)</f>
        <v>-38966167.95216509</v>
      </c>
      <c r="N2110" s="23">
        <f t="shared" si="1520"/>
        <v>0</v>
      </c>
      <c r="O2110" s="22">
        <f t="shared" si="1521"/>
        <v>0</v>
      </c>
      <c r="P2110" s="22">
        <f t="shared" si="1552"/>
        <v>17268347.27622214</v>
      </c>
      <c r="Q2110" s="22">
        <f t="shared" si="1553"/>
        <v>0</v>
      </c>
      <c r="R2110" s="22">
        <f t="shared" si="1522"/>
        <v>297087864.29290712</v>
      </c>
      <c r="S2110" s="16">
        <f t="shared" si="1559"/>
        <v>0</v>
      </c>
      <c r="T2110" s="15">
        <f t="shared" si="1523"/>
        <v>0</v>
      </c>
      <c r="U2110" s="23">
        <f t="shared" si="1540"/>
        <v>1319902.4779404937</v>
      </c>
      <c r="V2110" s="23">
        <f t="shared" si="1541"/>
        <v>0</v>
      </c>
      <c r="W2110" s="23">
        <f t="shared" si="1554"/>
        <v>0</v>
      </c>
      <c r="X2110" s="23">
        <f t="shared" si="1542"/>
        <v>34033457.800901271</v>
      </c>
      <c r="Y2110" s="23">
        <f t="shared" si="1524"/>
        <v>13825559.361691331</v>
      </c>
      <c r="Z2110" s="3">
        <f t="shared" si="1525"/>
        <v>5490.4429198918997</v>
      </c>
      <c r="AA2110" s="23">
        <f t="shared" si="1526"/>
        <v>59846072.371261097</v>
      </c>
      <c r="AB2110" s="26">
        <f t="shared" si="1543"/>
        <v>70086276.274228573</v>
      </c>
      <c r="AC2110" s="23">
        <f t="shared" si="1544"/>
        <v>74889487.274228647</v>
      </c>
      <c r="AD2110" s="23">
        <f t="shared" si="1550"/>
        <v>4803211</v>
      </c>
      <c r="AE2110" s="24">
        <f t="shared" si="1558"/>
        <v>70086276.274228647</v>
      </c>
      <c r="AF2110" s="3">
        <f t="shared" si="1545"/>
        <v>0</v>
      </c>
      <c r="AG2110" s="2">
        <f t="shared" si="1527"/>
        <v>658853150.38702786</v>
      </c>
      <c r="AH2110" s="2">
        <f t="shared" si="1528"/>
        <v>138.68181457431353</v>
      </c>
      <c r="AI2110" s="23">
        <f t="shared" si="1551"/>
        <v>9621675045.7026157</v>
      </c>
      <c r="AJ2110" s="23">
        <f t="shared" si="1529"/>
        <v>6219.922423797766</v>
      </c>
      <c r="AK2110" s="23">
        <f t="shared" si="1530"/>
        <v>0</v>
      </c>
      <c r="AL2110" s="23">
        <f t="shared" si="1555"/>
        <v>0</v>
      </c>
      <c r="AM2110" s="23">
        <f t="shared" si="1556"/>
        <v>0</v>
      </c>
      <c r="AN2110" s="16">
        <f t="shared" si="1546"/>
        <v>0</v>
      </c>
      <c r="AO2110" s="23">
        <f t="shared" si="1547"/>
        <v>0</v>
      </c>
      <c r="AP2110" s="22">
        <f t="shared" si="1548"/>
        <v>0</v>
      </c>
      <c r="AQ2110" s="30">
        <f t="shared" si="1531"/>
        <v>10850799691.978542</v>
      </c>
      <c r="AR2110" s="28">
        <f t="shared" si="1532"/>
        <v>5266937039.1902885</v>
      </c>
      <c r="AS2110" s="25">
        <f t="shared" si="1533"/>
        <v>200337590.02425668</v>
      </c>
      <c r="AT2110" s="32">
        <f t="shared" si="1534"/>
        <v>10980.885839783799</v>
      </c>
      <c r="AU2110" s="23">
        <f t="shared" si="1535"/>
        <v>10980.885839783799</v>
      </c>
      <c r="AV2110" s="22">
        <f t="shared" si="1536"/>
        <v>1547648534.5041351</v>
      </c>
      <c r="AW2110" s="31">
        <f t="shared" si="1549"/>
        <v>7329279375.2878094</v>
      </c>
      <c r="AX2110" s="21"/>
      <c r="AY2110" s="21"/>
      <c r="AZ2110" s="21"/>
      <c r="BA2110" s="21"/>
    </row>
    <row r="2111" spans="1:53" x14ac:dyDescent="0.25">
      <c r="A2111">
        <f t="shared" si="1557"/>
        <v>660</v>
      </c>
      <c r="B2111" t="s">
        <v>6</v>
      </c>
      <c r="C2111" s="27">
        <f t="shared" si="1514"/>
        <v>0</v>
      </c>
      <c r="D2111" s="27">
        <f t="shared" si="1537"/>
        <v>0</v>
      </c>
      <c r="E2111" s="27" t="b">
        <f t="shared" si="1513"/>
        <v>1</v>
      </c>
      <c r="F2111" s="29">
        <f t="shared" si="1515"/>
        <v>0</v>
      </c>
      <c r="G2111" s="27">
        <f t="shared" si="1538"/>
        <v>0</v>
      </c>
      <c r="H2111" s="22">
        <f t="shared" si="1516"/>
        <v>24339728642.710331</v>
      </c>
      <c r="I2111" s="23">
        <f t="shared" si="1517"/>
        <v>132580106.5049091</v>
      </c>
      <c r="J2111" s="23">
        <f t="shared" si="1518"/>
        <v>1086</v>
      </c>
      <c r="K2111" s="19">
        <f t="shared" si="1539"/>
        <v>225.0831931027827</v>
      </c>
      <c r="L2111" s="16">
        <f t="shared" si="1519"/>
        <v>167.8885558031491</v>
      </c>
      <c r="M2111" s="23">
        <f>M2110-IF($B2111="B",(Percent_Rent_In_Elsies*2.49%/12 * H2110)/K2110,0)+IF($B2111="D",N2111,0)+IF(B2111="D",AK2110)+IF(B2111="C",F2110*90%)-(Y2111-Y2110)-IF($B2111="A",Q2110/K2110) + IF($B2111="A",Q2110/K2110)</f>
        <v>-38966167.95216509</v>
      </c>
      <c r="N2111" s="23">
        <f t="shared" si="1520"/>
        <v>0</v>
      </c>
      <c r="O2111" s="22">
        <f t="shared" si="1521"/>
        <v>0</v>
      </c>
      <c r="P2111" s="22">
        <f t="shared" si="1552"/>
        <v>0</v>
      </c>
      <c r="Q2111" s="22">
        <f t="shared" si="1553"/>
        <v>0</v>
      </c>
      <c r="R2111" s="22">
        <f t="shared" si="1522"/>
        <v>297087864.29290712</v>
      </c>
      <c r="S2111" s="16">
        <f t="shared" si="1559"/>
        <v>0</v>
      </c>
      <c r="T2111" s="15">
        <f t="shared" si="1523"/>
        <v>0</v>
      </c>
      <c r="U2111" s="23">
        <f t="shared" si="1540"/>
        <v>1319902.4779404937</v>
      </c>
      <c r="V2111" s="23">
        <f t="shared" si="1541"/>
        <v>0</v>
      </c>
      <c r="W2111" s="23">
        <f t="shared" si="1554"/>
        <v>0</v>
      </c>
      <c r="X2111" s="23">
        <f t="shared" si="1542"/>
        <v>34060910.015500732</v>
      </c>
      <c r="Y2111" s="23">
        <f t="shared" si="1524"/>
        <v>13825559.361691331</v>
      </c>
      <c r="Z2111" s="3">
        <f t="shared" si="1525"/>
        <v>0</v>
      </c>
      <c r="AA2111" s="23">
        <f t="shared" si="1526"/>
        <v>59846072.371261097</v>
      </c>
      <c r="AB2111" s="26">
        <f t="shared" si="1543"/>
        <v>70086276.274228573</v>
      </c>
      <c r="AC2111" s="23">
        <f t="shared" si="1544"/>
        <v>74889487.274228647</v>
      </c>
      <c r="AD2111" s="23">
        <f t="shared" si="1550"/>
        <v>4803211</v>
      </c>
      <c r="AE2111" s="24">
        <f t="shared" si="1558"/>
        <v>70086276.274228647</v>
      </c>
      <c r="AF2111" s="3">
        <f t="shared" si="1545"/>
        <v>0</v>
      </c>
      <c r="AG2111" s="2">
        <f t="shared" si="1527"/>
        <v>0</v>
      </c>
      <c r="AH2111" s="2">
        <f t="shared" si="1528"/>
        <v>138.91295093193742</v>
      </c>
      <c r="AI2111" s="23">
        <f t="shared" si="1551"/>
        <v>9621675045.7026157</v>
      </c>
      <c r="AJ2111" s="23">
        <f t="shared" si="1529"/>
        <v>6219.922423797766</v>
      </c>
      <c r="AK2111" s="23">
        <f t="shared" si="1530"/>
        <v>0</v>
      </c>
      <c r="AL2111" s="23">
        <f t="shared" si="1555"/>
        <v>0</v>
      </c>
      <c r="AM2111" s="23">
        <f t="shared" si="1556"/>
        <v>0</v>
      </c>
      <c r="AN2111" s="16">
        <f t="shared" si="1546"/>
        <v>0</v>
      </c>
      <c r="AO2111" s="23">
        <f t="shared" si="1547"/>
        <v>0</v>
      </c>
      <c r="AP2111" s="22">
        <f t="shared" si="1548"/>
        <v>0</v>
      </c>
      <c r="AQ2111" s="30">
        <f t="shared" si="1531"/>
        <v>10850799691.978542</v>
      </c>
      <c r="AR2111" s="28">
        <f t="shared" si="1532"/>
        <v>5266937039.1902885</v>
      </c>
      <c r="AS2111" s="25">
        <f t="shared" si="1533"/>
        <v>200337590.02425668</v>
      </c>
      <c r="AT2111" s="32">
        <f t="shared" si="1534"/>
        <v>0</v>
      </c>
      <c r="AU2111" s="23">
        <f t="shared" si="1535"/>
        <v>0</v>
      </c>
      <c r="AV2111" s="22">
        <f t="shared" si="1536"/>
        <v>1547648534.5041351</v>
      </c>
      <c r="AW2111" s="31">
        <f t="shared" si="1549"/>
        <v>7312011028.0115871</v>
      </c>
    </row>
    <row r="2112" spans="1:53" x14ac:dyDescent="0.25">
      <c r="A2112">
        <f t="shared" si="1557"/>
        <v>660</v>
      </c>
      <c r="B2112" t="s">
        <v>7</v>
      </c>
      <c r="C2112" s="27">
        <f t="shared" si="1514"/>
        <v>0</v>
      </c>
      <c r="D2112" s="27">
        <f t="shared" si="1537"/>
        <v>0</v>
      </c>
      <c r="E2112" s="27" t="b">
        <f t="shared" si="1513"/>
        <v>1</v>
      </c>
      <c r="F2112" s="29">
        <f t="shared" si="1515"/>
        <v>0</v>
      </c>
      <c r="G2112" s="27">
        <f t="shared" si="1538"/>
        <v>0</v>
      </c>
      <c r="H2112" s="22">
        <f t="shared" si="1516"/>
        <v>24339728642.710335</v>
      </c>
      <c r="I2112" s="23">
        <f t="shared" si="1517"/>
        <v>132580106.5049091</v>
      </c>
      <c r="J2112" s="23">
        <f t="shared" si="1518"/>
        <v>1086</v>
      </c>
      <c r="K2112" s="19">
        <f t="shared" si="1539"/>
        <v>225.0831931027827</v>
      </c>
      <c r="L2112" s="16">
        <f t="shared" si="1519"/>
        <v>167.8885558031491</v>
      </c>
      <c r="M2112" s="23">
        <f>M2111-IF($B2112="B",(Percent_Rent_In_Elsies*2.49%/12 * H2111)/K2111,0)+IF($B2112="D",N2112,0)+IF(B2112="D",AK2111)+IF(B2112="C",F2111*90%)-(Y2112-Y2111)-IF($B2112="A",Q2111/K2111) + IF($B2112="A",Q2111/K2111)</f>
        <v>-39078359.662788637</v>
      </c>
      <c r="N2112" s="23">
        <f t="shared" si="1520"/>
        <v>0</v>
      </c>
      <c r="O2112" s="22">
        <f t="shared" si="1521"/>
        <v>0</v>
      </c>
      <c r="P2112" s="22">
        <f t="shared" si="1552"/>
        <v>0</v>
      </c>
      <c r="Q2112" s="22">
        <f t="shared" si="1553"/>
        <v>0</v>
      </c>
      <c r="R2112" s="22">
        <f t="shared" si="1522"/>
        <v>272330542.26849818</v>
      </c>
      <c r="S2112" s="16">
        <f t="shared" si="1559"/>
        <v>24757322.024408925</v>
      </c>
      <c r="T2112" s="15">
        <f t="shared" si="1523"/>
        <v>0</v>
      </c>
      <c r="U2112" s="23">
        <f t="shared" si="1540"/>
        <v>1209910.604778786</v>
      </c>
      <c r="V2112" s="23">
        <f t="shared" si="1541"/>
        <v>109991.87316170782</v>
      </c>
      <c r="W2112" s="23">
        <f t="shared" si="1554"/>
        <v>0</v>
      </c>
      <c r="X2112" s="23">
        <f t="shared" si="1542"/>
        <v>34060910.015500732</v>
      </c>
      <c r="Y2112" s="23">
        <f t="shared" si="1524"/>
        <v>13825559.361691331</v>
      </c>
      <c r="Z2112" s="3">
        <f t="shared" si="1525"/>
        <v>0</v>
      </c>
      <c r="AA2112" s="23">
        <f t="shared" si="1526"/>
        <v>59846072.371261097</v>
      </c>
      <c r="AB2112" s="26">
        <f t="shared" si="1543"/>
        <v>70086276.274228558</v>
      </c>
      <c r="AC2112" s="23">
        <f t="shared" si="1544"/>
        <v>74889487.274228647</v>
      </c>
      <c r="AD2112" s="23">
        <f t="shared" si="1550"/>
        <v>4803211</v>
      </c>
      <c r="AE2112" s="24">
        <f t="shared" si="1558"/>
        <v>70086276.274228647</v>
      </c>
      <c r="AF2112" s="3">
        <f t="shared" si="1545"/>
        <v>0</v>
      </c>
      <c r="AG2112" s="2">
        <f t="shared" si="1527"/>
        <v>0</v>
      </c>
      <c r="AH2112" s="2">
        <f t="shared" si="1528"/>
        <v>138.91295093193744</v>
      </c>
      <c r="AI2112" s="23">
        <f t="shared" si="1551"/>
        <v>9621675045.7026157</v>
      </c>
      <c r="AJ2112" s="23">
        <f t="shared" si="1529"/>
        <v>6219.922423797766</v>
      </c>
      <c r="AK2112" s="23">
        <f t="shared" si="1530"/>
        <v>0</v>
      </c>
      <c r="AL2112" s="23">
        <f t="shared" si="1555"/>
        <v>3611645.2061805725</v>
      </c>
      <c r="AM2112" s="23">
        <f t="shared" si="1556"/>
        <v>3369622950.7086372</v>
      </c>
      <c r="AN2112" s="16">
        <f t="shared" si="1546"/>
        <v>0</v>
      </c>
      <c r="AO2112" s="23">
        <f t="shared" si="1547"/>
        <v>112191.71062354976</v>
      </c>
      <c r="AP2112" s="22">
        <f t="shared" si="1548"/>
        <v>25252468.46681197</v>
      </c>
      <c r="AQ2112" s="30">
        <f t="shared" si="1531"/>
        <v>10901089982.930199</v>
      </c>
      <c r="AR2112" s="28">
        <f t="shared" si="1532"/>
        <v>5291974861.6751328</v>
      </c>
      <c r="AS2112" s="25">
        <f t="shared" si="1533"/>
        <v>200337590.02425668</v>
      </c>
      <c r="AT2112" s="32">
        <f t="shared" si="1534"/>
        <v>0</v>
      </c>
      <c r="AU2112" s="23">
        <f t="shared" si="1535"/>
        <v>0</v>
      </c>
      <c r="AV2112" s="22">
        <f t="shared" si="1536"/>
        <v>1547648534.5041351</v>
      </c>
      <c r="AW2112" s="31">
        <f t="shared" si="1549"/>
        <v>7362301318.9632435</v>
      </c>
    </row>
    <row r="2113" spans="1:53" s="21" customFormat="1" x14ac:dyDescent="0.25">
      <c r="A2113">
        <f t="shared" si="1557"/>
        <v>660</v>
      </c>
      <c r="B2113" t="s">
        <v>8</v>
      </c>
      <c r="C2113" s="27">
        <f t="shared" si="1514"/>
        <v>0</v>
      </c>
      <c r="D2113" s="27">
        <f t="shared" si="1537"/>
        <v>0</v>
      </c>
      <c r="E2113" s="27" t="b">
        <f t="shared" si="1513"/>
        <v>1</v>
      </c>
      <c r="F2113" s="29">
        <f t="shared" si="1515"/>
        <v>0</v>
      </c>
      <c r="G2113" s="27">
        <f t="shared" si="1538"/>
        <v>0</v>
      </c>
      <c r="H2113" s="22">
        <f t="shared" si="1516"/>
        <v>24339728642.710335</v>
      </c>
      <c r="I2113" s="23">
        <f t="shared" si="1517"/>
        <v>132580106.5049091</v>
      </c>
      <c r="J2113" s="23">
        <f t="shared" si="1518"/>
        <v>1086</v>
      </c>
      <c r="K2113" s="19">
        <f t="shared" si="1539"/>
        <v>225.0831931027827</v>
      </c>
      <c r="L2113" s="16">
        <f t="shared" si="1519"/>
        <v>167.8885558031491</v>
      </c>
      <c r="M2113" s="23">
        <f>M2112-IF($B2113="B",(Percent_Rent_In_Elsies*2.49%/12 * H2112)/K2112,0)+IF($B2113="D",N2113,0)+IF(B2113="D",AK2112)+IF(B2113="C",F2112*90%)-(Y2113-Y2112)-IF($B2113="A",Q2112/K2112) + IF($B2113="A",Q2112/K2112)</f>
        <v>-39078359.662788637</v>
      </c>
      <c r="N2113" s="23">
        <f t="shared" si="1520"/>
        <v>0</v>
      </c>
      <c r="O2113" s="22">
        <f t="shared" si="1521"/>
        <v>0</v>
      </c>
      <c r="P2113" s="22">
        <f t="shared" si="1552"/>
        <v>0</v>
      </c>
      <c r="Q2113" s="22">
        <f t="shared" si="1553"/>
        <v>0</v>
      </c>
      <c r="R2113" s="22">
        <f t="shared" si="1522"/>
        <v>297583010.73531014</v>
      </c>
      <c r="S2113" s="16">
        <f t="shared" si="1559"/>
        <v>24757322.024408925</v>
      </c>
      <c r="T2113" s="15">
        <f t="shared" si="1523"/>
        <v>0</v>
      </c>
      <c r="U2113" s="23">
        <f t="shared" si="1540"/>
        <v>1322102.3154023357</v>
      </c>
      <c r="V2113" s="23">
        <f t="shared" si="1541"/>
        <v>109991.87316170782</v>
      </c>
      <c r="W2113" s="23">
        <f t="shared" si="1554"/>
        <v>0</v>
      </c>
      <c r="X2113" s="23">
        <f t="shared" si="1542"/>
        <v>34060910.015500732</v>
      </c>
      <c r="Y2113" s="23">
        <f t="shared" si="1524"/>
        <v>13825559.361691331</v>
      </c>
      <c r="Z2113" s="3">
        <f t="shared" si="1525"/>
        <v>0</v>
      </c>
      <c r="AA2113" s="23">
        <f t="shared" si="1526"/>
        <v>59846072.371261097</v>
      </c>
      <c r="AB2113" s="26">
        <f t="shared" si="1543"/>
        <v>70086276.274228573</v>
      </c>
      <c r="AC2113" s="23">
        <f t="shared" si="1544"/>
        <v>74889487.274228647</v>
      </c>
      <c r="AD2113" s="23">
        <f t="shared" si="1550"/>
        <v>4803211</v>
      </c>
      <c r="AE2113" s="24">
        <f t="shared" si="1558"/>
        <v>70086276.274228647</v>
      </c>
      <c r="AF2113" s="3">
        <f t="shared" si="1545"/>
        <v>1E-4</v>
      </c>
      <c r="AG2113" s="2">
        <f t="shared" si="1527"/>
        <v>0</v>
      </c>
      <c r="AH2113" s="2">
        <f t="shared" si="1528"/>
        <v>138.91295093193744</v>
      </c>
      <c r="AI2113" s="23">
        <f t="shared" si="1551"/>
        <v>9621675045.7026157</v>
      </c>
      <c r="AJ2113" s="23">
        <f t="shared" si="1529"/>
        <v>6219.922423797766</v>
      </c>
      <c r="AK2113" s="23">
        <f t="shared" si="1530"/>
        <v>59896.224984624481</v>
      </c>
      <c r="AL2113" s="23">
        <f t="shared" si="1555"/>
        <v>0</v>
      </c>
      <c r="AM2113" s="23">
        <f t="shared" si="1556"/>
        <v>0</v>
      </c>
      <c r="AN2113" s="16">
        <f t="shared" si="1546"/>
        <v>0</v>
      </c>
      <c r="AO2113" s="23">
        <f t="shared" si="1547"/>
        <v>0</v>
      </c>
      <c r="AP2113" s="22">
        <f t="shared" si="1548"/>
        <v>0</v>
      </c>
      <c r="AQ2113" s="30">
        <f t="shared" si="1531"/>
        <v>10901089982.930199</v>
      </c>
      <c r="AR2113" s="28">
        <f t="shared" si="1532"/>
        <v>5291974861.6751328</v>
      </c>
      <c r="AS2113" s="25">
        <f t="shared" si="1533"/>
        <v>200337590.02425668</v>
      </c>
      <c r="AT2113" s="32">
        <f t="shared" si="1534"/>
        <v>0</v>
      </c>
      <c r="AU2113" s="23">
        <f t="shared" si="1535"/>
        <v>0</v>
      </c>
      <c r="AV2113" s="22">
        <f t="shared" si="1536"/>
        <v>1547648534.5041351</v>
      </c>
      <c r="AW2113" s="31">
        <f t="shared" si="1549"/>
        <v>7362301318.9632435</v>
      </c>
      <c r="AX2113"/>
      <c r="AY2113"/>
      <c r="AZ2113"/>
      <c r="BA2113"/>
    </row>
    <row r="2114" spans="1:53" s="21" customFormat="1" x14ac:dyDescent="0.25">
      <c r="A2114">
        <f t="shared" si="1557"/>
        <v>660</v>
      </c>
      <c r="B2114" t="s">
        <v>9</v>
      </c>
      <c r="C2114" s="27">
        <f t="shared" si="1514"/>
        <v>0</v>
      </c>
      <c r="D2114" s="27">
        <f t="shared" si="1537"/>
        <v>0</v>
      </c>
      <c r="E2114" s="27" t="b">
        <f t="shared" si="1513"/>
        <v>1</v>
      </c>
      <c r="F2114" s="29">
        <f t="shared" si="1515"/>
        <v>0</v>
      </c>
      <c r="G2114" s="27">
        <f t="shared" si="1538"/>
        <v>0</v>
      </c>
      <c r="H2114" s="22">
        <f t="shared" si="1516"/>
        <v>24339728642.710335</v>
      </c>
      <c r="I2114" s="23">
        <f t="shared" si="1517"/>
        <v>132580106.5049091</v>
      </c>
      <c r="J2114" s="23">
        <f t="shared" si="1518"/>
        <v>1086</v>
      </c>
      <c r="K2114" s="19">
        <f t="shared" si="1539"/>
        <v>225.0831931027827</v>
      </c>
      <c r="L2114" s="16">
        <f t="shared" si="1519"/>
        <v>167.8885558031491</v>
      </c>
      <c r="M2114" s="23">
        <f>M2113-IF($B2114="B",(Percent_Rent_In_Elsies*2.49%/12 * H2113)/K2113,0)+IF($B2114="D",N2114,0)+IF(B2114="D",AK2113)+IF(B2114="C",F2113*90%)-(Y2114-Y2113)-IF($B2114="A",Q2113/K2113) + IF($B2114="A",Q2113/K2113)</f>
        <v>-39018463.437804013</v>
      </c>
      <c r="N2114" s="23">
        <f t="shared" si="1520"/>
        <v>0</v>
      </c>
      <c r="O2114" s="22">
        <f t="shared" si="1521"/>
        <v>17297127.855137736</v>
      </c>
      <c r="P2114" s="22">
        <f t="shared" si="1552"/>
        <v>0</v>
      </c>
      <c r="Q2114" s="22">
        <f t="shared" si="1553"/>
        <v>0</v>
      </c>
      <c r="R2114" s="22">
        <f t="shared" si="1522"/>
        <v>297583010.73531014</v>
      </c>
      <c r="S2114" s="16">
        <f t="shared" si="1559"/>
        <v>0</v>
      </c>
      <c r="T2114" s="15">
        <f t="shared" si="1523"/>
        <v>7460194.1692711897</v>
      </c>
      <c r="U2114" s="23">
        <f t="shared" si="1540"/>
        <v>1322102.3154023357</v>
      </c>
      <c r="V2114" s="23">
        <f t="shared" si="1541"/>
        <v>0</v>
      </c>
      <c r="W2114" s="23">
        <f t="shared" si="1554"/>
        <v>109991.87316170782</v>
      </c>
      <c r="X2114" s="23">
        <f t="shared" si="1542"/>
        <v>34060910.015500732</v>
      </c>
      <c r="Y2114" s="23">
        <f t="shared" si="1524"/>
        <v>13825559.361691331</v>
      </c>
      <c r="Z2114" s="3">
        <f t="shared" si="1525"/>
        <v>0</v>
      </c>
      <c r="AA2114" s="23">
        <f t="shared" si="1526"/>
        <v>59786176.146276474</v>
      </c>
      <c r="AB2114" s="26">
        <f t="shared" si="1543"/>
        <v>70086276.274228573</v>
      </c>
      <c r="AC2114" s="23">
        <f t="shared" si="1544"/>
        <v>74889487.274228647</v>
      </c>
      <c r="AD2114" s="23">
        <f t="shared" si="1550"/>
        <v>4803211</v>
      </c>
      <c r="AE2114" s="24">
        <f t="shared" si="1558"/>
        <v>70086276.274228647</v>
      </c>
      <c r="AF2114" s="3">
        <f t="shared" si="1545"/>
        <v>0</v>
      </c>
      <c r="AG2114" s="2">
        <f t="shared" si="1527"/>
        <v>0</v>
      </c>
      <c r="AH2114" s="2">
        <f t="shared" si="1528"/>
        <v>138.91295093193744</v>
      </c>
      <c r="AI2114" s="23">
        <f t="shared" si="1551"/>
        <v>9612045307.4352283</v>
      </c>
      <c r="AJ2114" s="23">
        <f t="shared" si="1529"/>
        <v>6219.922423797766</v>
      </c>
      <c r="AK2114" s="23">
        <f t="shared" si="1530"/>
        <v>0</v>
      </c>
      <c r="AL2114" s="23">
        <f t="shared" si="1555"/>
        <v>0</v>
      </c>
      <c r="AM2114" s="23">
        <f t="shared" si="1556"/>
        <v>0</v>
      </c>
      <c r="AN2114" s="16">
        <f t="shared" si="1546"/>
        <v>0</v>
      </c>
      <c r="AO2114" s="23">
        <f t="shared" si="1547"/>
        <v>0</v>
      </c>
      <c r="AP2114" s="22">
        <f t="shared" si="1548"/>
        <v>0</v>
      </c>
      <c r="AQ2114" s="30">
        <f t="shared" si="1531"/>
        <v>10901089982.930199</v>
      </c>
      <c r="AR2114" s="28">
        <f t="shared" si="1532"/>
        <v>5291974861.6751328</v>
      </c>
      <c r="AS2114" s="25">
        <f t="shared" si="1533"/>
        <v>200337590.02425668</v>
      </c>
      <c r="AT2114" s="32">
        <f t="shared" si="1534"/>
        <v>0</v>
      </c>
      <c r="AU2114" s="23">
        <f t="shared" si="1535"/>
        <v>0</v>
      </c>
      <c r="AV2114" s="22">
        <f t="shared" si="1536"/>
        <v>1547648534.5041351</v>
      </c>
      <c r="AW2114" s="31">
        <f t="shared" si="1549"/>
        <v>7362301318.9632435</v>
      </c>
      <c r="AX2114"/>
      <c r="AY2114"/>
      <c r="AZ2114"/>
      <c r="BA2114"/>
    </row>
    <row r="2115" spans="1:53" x14ac:dyDescent="0.25">
      <c r="A2115" s="21">
        <f t="shared" si="1557"/>
        <v>660</v>
      </c>
      <c r="B2115" s="21" t="s">
        <v>28</v>
      </c>
      <c r="C2115" s="27">
        <f t="shared" si="1514"/>
        <v>0</v>
      </c>
      <c r="D2115" s="27">
        <f t="shared" si="1537"/>
        <v>0</v>
      </c>
      <c r="E2115" s="27" t="b">
        <f t="shared" si="1513"/>
        <v>1</v>
      </c>
      <c r="F2115" s="29">
        <f t="shared" si="1515"/>
        <v>0</v>
      </c>
      <c r="G2115" s="27">
        <f t="shared" si="1538"/>
        <v>0</v>
      </c>
      <c r="H2115" s="22">
        <f t="shared" si="1516"/>
        <v>24339728642.710335</v>
      </c>
      <c r="I2115" s="23">
        <f t="shared" si="1517"/>
        <v>132580106.5049091</v>
      </c>
      <c r="J2115" s="23">
        <f t="shared" si="1518"/>
        <v>1086</v>
      </c>
      <c r="K2115" s="19">
        <f t="shared" si="1539"/>
        <v>225.0831931027827</v>
      </c>
      <c r="L2115" s="16">
        <f t="shared" si="1519"/>
        <v>167.8885558031491</v>
      </c>
      <c r="M2115" s="23">
        <f>M2114-IF($B2115="B",(Percent_Rent_In_Elsies*2.49%/12 * H2114)/K2114,0)+IF($B2115="D",N2115,0)+IF(B2115="D",AK2114)+IF(B2115="C",F2114*90%)-(Y2115-Y2114)-IF($B2115="A",Q2114/K2114) + IF($B2115="A",Q2114/K2114)</f>
        <v>-39018463.437804013</v>
      </c>
      <c r="N2115" s="23">
        <f t="shared" si="1520"/>
        <v>0</v>
      </c>
      <c r="O2115" s="22">
        <f t="shared" si="1521"/>
        <v>0</v>
      </c>
      <c r="P2115" s="22">
        <f t="shared" si="1552"/>
        <v>17297127.855137736</v>
      </c>
      <c r="Q2115" s="22">
        <f t="shared" si="1553"/>
        <v>0</v>
      </c>
      <c r="R2115" s="22">
        <f t="shared" si="1522"/>
        <v>297583010.73531014</v>
      </c>
      <c r="S2115" s="16">
        <f t="shared" si="1559"/>
        <v>0</v>
      </c>
      <c r="T2115" s="15">
        <f t="shared" si="1523"/>
        <v>0</v>
      </c>
      <c r="U2115" s="23">
        <f t="shared" si="1540"/>
        <v>1322102.3154023357</v>
      </c>
      <c r="V2115" s="23">
        <f t="shared" si="1541"/>
        <v>0</v>
      </c>
      <c r="W2115" s="23">
        <f t="shared" si="1554"/>
        <v>0</v>
      </c>
      <c r="X2115" s="23">
        <f t="shared" si="1542"/>
        <v>34060910.015500732</v>
      </c>
      <c r="Y2115" s="23">
        <f t="shared" si="1524"/>
        <v>13825559.361691331</v>
      </c>
      <c r="Z2115" s="3">
        <f t="shared" si="1525"/>
        <v>5499.5936580853913</v>
      </c>
      <c r="AA2115" s="23">
        <f t="shared" si="1526"/>
        <v>59868670.051147752</v>
      </c>
      <c r="AB2115" s="26">
        <f t="shared" si="1543"/>
        <v>70086276.274228543</v>
      </c>
      <c r="AC2115" s="23">
        <f t="shared" si="1544"/>
        <v>74889487.274228647</v>
      </c>
      <c r="AD2115" s="23">
        <f t="shared" si="1550"/>
        <v>4803211</v>
      </c>
      <c r="AE2115" s="24">
        <f t="shared" si="1558"/>
        <v>70086276.274228647</v>
      </c>
      <c r="AF2115" s="3">
        <f t="shared" si="1545"/>
        <v>0</v>
      </c>
      <c r="AG2115" s="2">
        <f t="shared" si="1527"/>
        <v>659951238.97024691</v>
      </c>
      <c r="AH2115" s="2">
        <f t="shared" si="1528"/>
        <v>138.91295093193744</v>
      </c>
      <c r="AI2115" s="23">
        <f t="shared" si="1551"/>
        <v>9625308158.5209045</v>
      </c>
      <c r="AJ2115" s="23">
        <f t="shared" si="1529"/>
        <v>6219.922423797766</v>
      </c>
      <c r="AK2115" s="23">
        <f t="shared" si="1530"/>
        <v>0</v>
      </c>
      <c r="AL2115" s="23">
        <f t="shared" si="1555"/>
        <v>0</v>
      </c>
      <c r="AM2115" s="23">
        <f t="shared" si="1556"/>
        <v>0</v>
      </c>
      <c r="AN2115" s="16">
        <f t="shared" si="1546"/>
        <v>0</v>
      </c>
      <c r="AO2115" s="23">
        <f t="shared" si="1547"/>
        <v>0</v>
      </c>
      <c r="AP2115" s="22">
        <f t="shared" si="1548"/>
        <v>0</v>
      </c>
      <c r="AQ2115" s="30">
        <f t="shared" si="1531"/>
        <v>10901089982.930199</v>
      </c>
      <c r="AR2115" s="28">
        <f t="shared" si="1532"/>
        <v>5291974861.6751328</v>
      </c>
      <c r="AS2115" s="25">
        <f t="shared" si="1533"/>
        <v>200337590.02425668</v>
      </c>
      <c r="AT2115" s="32">
        <f t="shared" si="1534"/>
        <v>10999.187316170783</v>
      </c>
      <c r="AU2115" s="23">
        <f t="shared" si="1535"/>
        <v>10999.187316170783</v>
      </c>
      <c r="AV2115" s="22">
        <f t="shared" si="1536"/>
        <v>1555108728.6734064</v>
      </c>
      <c r="AW2115" s="31">
        <f t="shared" si="1549"/>
        <v>7362301318.9632435</v>
      </c>
    </row>
    <row r="2116" spans="1:53" x14ac:dyDescent="0.25">
      <c r="A2116">
        <f t="shared" si="1557"/>
        <v>661</v>
      </c>
      <c r="B2116" t="s">
        <v>6</v>
      </c>
      <c r="C2116" s="27">
        <f t="shared" si="1514"/>
        <v>0</v>
      </c>
      <c r="D2116" s="27">
        <f t="shared" si="1537"/>
        <v>0</v>
      </c>
      <c r="E2116" s="27" t="b">
        <f t="shared" si="1513"/>
        <v>1</v>
      </c>
      <c r="F2116" s="29">
        <f t="shared" si="1515"/>
        <v>0</v>
      </c>
      <c r="G2116" s="27">
        <f t="shared" si="1538"/>
        <v>0</v>
      </c>
      <c r="H2116" s="22">
        <f t="shared" si="1516"/>
        <v>24380294857.114853</v>
      </c>
      <c r="I2116" s="23">
        <f t="shared" si="1517"/>
        <v>132580106.5049091</v>
      </c>
      <c r="J2116" s="23">
        <f t="shared" si="1518"/>
        <v>1086</v>
      </c>
      <c r="K2116" s="19">
        <f t="shared" si="1539"/>
        <v>225.0831931027827</v>
      </c>
      <c r="L2116" s="16">
        <f t="shared" si="1519"/>
        <v>168.16837006282103</v>
      </c>
      <c r="M2116" s="23">
        <f>M2115-IF($B2116="B",(Percent_Rent_In_Elsies*2.49%/12 * H2115)/K2115,0)+IF($B2116="D",N2116,0)+IF(B2116="D",AK2115)+IF(B2116="C",F2115*90%)-(Y2116-Y2115)-IF($B2116="A",Q2115/K2115) + IF($B2116="A",Q2115/K2115)</f>
        <v>-39018463.437804013</v>
      </c>
      <c r="N2116" s="23">
        <f t="shared" si="1520"/>
        <v>0</v>
      </c>
      <c r="O2116" s="22">
        <f t="shared" si="1521"/>
        <v>0</v>
      </c>
      <c r="P2116" s="22">
        <f t="shared" si="1552"/>
        <v>0</v>
      </c>
      <c r="Q2116" s="22">
        <f t="shared" si="1553"/>
        <v>0</v>
      </c>
      <c r="R2116" s="22">
        <f t="shared" si="1522"/>
        <v>297583010.73531014</v>
      </c>
      <c r="S2116" s="16">
        <f t="shared" si="1559"/>
        <v>0</v>
      </c>
      <c r="T2116" s="15">
        <f t="shared" si="1523"/>
        <v>0</v>
      </c>
      <c r="U2116" s="23">
        <f t="shared" si="1540"/>
        <v>1322102.3154023357</v>
      </c>
      <c r="V2116" s="23">
        <f t="shared" si="1541"/>
        <v>0</v>
      </c>
      <c r="W2116" s="23">
        <f t="shared" si="1554"/>
        <v>0</v>
      </c>
      <c r="X2116" s="23">
        <f t="shared" si="1542"/>
        <v>34088407.983791158</v>
      </c>
      <c r="Y2116" s="23">
        <f t="shared" si="1524"/>
        <v>13825559.361691331</v>
      </c>
      <c r="Z2116" s="3">
        <f t="shared" si="1525"/>
        <v>0</v>
      </c>
      <c r="AA2116" s="23">
        <f t="shared" si="1526"/>
        <v>59868670.051147752</v>
      </c>
      <c r="AB2116" s="26">
        <f t="shared" si="1543"/>
        <v>70086276.274228573</v>
      </c>
      <c r="AC2116" s="23">
        <f t="shared" si="1544"/>
        <v>74889487.274228647</v>
      </c>
      <c r="AD2116" s="23">
        <f t="shared" si="1550"/>
        <v>4803211</v>
      </c>
      <c r="AE2116" s="24">
        <f t="shared" si="1558"/>
        <v>70086276.274228647</v>
      </c>
      <c r="AF2116" s="3">
        <f t="shared" si="1545"/>
        <v>0</v>
      </c>
      <c r="AG2116" s="2">
        <f t="shared" si="1527"/>
        <v>0</v>
      </c>
      <c r="AH2116" s="2">
        <f t="shared" si="1528"/>
        <v>139.14447251682398</v>
      </c>
      <c r="AI2116" s="23">
        <f t="shared" si="1551"/>
        <v>9625308158.5209045</v>
      </c>
      <c r="AJ2116" s="23">
        <f t="shared" si="1529"/>
        <v>6219.922423797766</v>
      </c>
      <c r="AK2116" s="23">
        <f t="shared" si="1530"/>
        <v>0</v>
      </c>
      <c r="AL2116" s="23">
        <f t="shared" si="1555"/>
        <v>0</v>
      </c>
      <c r="AM2116" s="23">
        <f t="shared" si="1556"/>
        <v>0</v>
      </c>
      <c r="AN2116" s="16">
        <f t="shared" si="1546"/>
        <v>0</v>
      </c>
      <c r="AO2116" s="23">
        <f t="shared" si="1547"/>
        <v>0</v>
      </c>
      <c r="AP2116" s="22">
        <f t="shared" si="1548"/>
        <v>0</v>
      </c>
      <c r="AQ2116" s="30">
        <f t="shared" si="1531"/>
        <v>10901089982.930199</v>
      </c>
      <c r="AR2116" s="28">
        <f t="shared" si="1532"/>
        <v>5291974861.6751328</v>
      </c>
      <c r="AS2116" s="25">
        <f t="shared" si="1533"/>
        <v>200337590.02425668</v>
      </c>
      <c r="AT2116" s="32">
        <f t="shared" si="1534"/>
        <v>0</v>
      </c>
      <c r="AU2116" s="23">
        <f t="shared" si="1535"/>
        <v>0</v>
      </c>
      <c r="AV2116" s="22">
        <f t="shared" si="1536"/>
        <v>1555108728.6734064</v>
      </c>
      <c r="AW2116" s="31">
        <f t="shared" si="1549"/>
        <v>7345004191.1081066</v>
      </c>
    </row>
    <row r="2117" spans="1:53" x14ac:dyDescent="0.25">
      <c r="A2117">
        <f t="shared" si="1557"/>
        <v>661</v>
      </c>
      <c r="B2117" t="s">
        <v>7</v>
      </c>
      <c r="C2117" s="27">
        <f t="shared" si="1514"/>
        <v>0</v>
      </c>
      <c r="D2117" s="27">
        <f t="shared" si="1537"/>
        <v>0</v>
      </c>
      <c r="E2117" s="27" t="b">
        <f t="shared" si="1513"/>
        <v>1</v>
      </c>
      <c r="F2117" s="29">
        <f t="shared" si="1515"/>
        <v>0</v>
      </c>
      <c r="G2117" s="27">
        <f t="shared" si="1538"/>
        <v>0</v>
      </c>
      <c r="H2117" s="22">
        <f t="shared" si="1516"/>
        <v>24380294857.114853</v>
      </c>
      <c r="I2117" s="23">
        <f t="shared" si="1517"/>
        <v>132580106.5049091</v>
      </c>
      <c r="J2117" s="23">
        <f t="shared" si="1518"/>
        <v>1086</v>
      </c>
      <c r="K2117" s="19">
        <f t="shared" si="1539"/>
        <v>225.0831931027827</v>
      </c>
      <c r="L2117" s="16">
        <f t="shared" si="1519"/>
        <v>168.16837006282103</v>
      </c>
      <c r="M2117" s="23">
        <f>M2116-IF($B2117="B",(Percent_Rent_In_Elsies*2.49%/12 * H2116)/K2116,0)+IF($B2117="D",N2117,0)+IF(B2117="D",AK2116)+IF(B2117="C",F2116*90%)-(Y2117-Y2116)-IF($B2117="A",Q2116/K2116) + IF($B2117="A",Q2116/K2116)</f>
        <v>-39130842.134611934</v>
      </c>
      <c r="N2117" s="23">
        <f t="shared" si="1520"/>
        <v>0</v>
      </c>
      <c r="O2117" s="22">
        <f t="shared" si="1521"/>
        <v>0</v>
      </c>
      <c r="P2117" s="22">
        <f t="shared" si="1552"/>
        <v>0</v>
      </c>
      <c r="Q2117" s="22">
        <f t="shared" si="1553"/>
        <v>0</v>
      </c>
      <c r="R2117" s="22">
        <f t="shared" si="1522"/>
        <v>272784426.50736761</v>
      </c>
      <c r="S2117" s="16">
        <f t="shared" si="1559"/>
        <v>24798584.227942511</v>
      </c>
      <c r="T2117" s="15">
        <f t="shared" si="1523"/>
        <v>0</v>
      </c>
      <c r="U2117" s="23">
        <f t="shared" si="1540"/>
        <v>1211927.122452141</v>
      </c>
      <c r="V2117" s="23">
        <f t="shared" si="1541"/>
        <v>110175.19295019464</v>
      </c>
      <c r="W2117" s="23">
        <f t="shared" si="1554"/>
        <v>0</v>
      </c>
      <c r="X2117" s="23">
        <f t="shared" si="1542"/>
        <v>34088407.983791158</v>
      </c>
      <c r="Y2117" s="23">
        <f t="shared" si="1524"/>
        <v>13825559.361691331</v>
      </c>
      <c r="Z2117" s="3">
        <f t="shared" si="1525"/>
        <v>0</v>
      </c>
      <c r="AA2117" s="23">
        <f t="shared" si="1526"/>
        <v>59868670.051147752</v>
      </c>
      <c r="AB2117" s="26">
        <f t="shared" si="1543"/>
        <v>70086276.274228573</v>
      </c>
      <c r="AC2117" s="23">
        <f t="shared" si="1544"/>
        <v>74889487.274228647</v>
      </c>
      <c r="AD2117" s="23">
        <f t="shared" si="1550"/>
        <v>4803211</v>
      </c>
      <c r="AE2117" s="24">
        <f t="shared" si="1558"/>
        <v>70086276.274228647</v>
      </c>
      <c r="AF2117" s="3">
        <f t="shared" si="1545"/>
        <v>0</v>
      </c>
      <c r="AG2117" s="2">
        <f t="shared" si="1527"/>
        <v>0</v>
      </c>
      <c r="AH2117" s="2">
        <f t="shared" si="1528"/>
        <v>139.14447251682398</v>
      </c>
      <c r="AI2117" s="23">
        <f t="shared" si="1551"/>
        <v>9625308158.5209045</v>
      </c>
      <c r="AJ2117" s="23">
        <f t="shared" si="1529"/>
        <v>6219.922423797766</v>
      </c>
      <c r="AK2117" s="23">
        <f t="shared" si="1530"/>
        <v>0</v>
      </c>
      <c r="AL2117" s="23">
        <f t="shared" si="1555"/>
        <v>3633112.8182888031</v>
      </c>
      <c r="AM2117" s="23">
        <f t="shared" si="1556"/>
        <v>3389651982.9992437</v>
      </c>
      <c r="AN2117" s="16">
        <f t="shared" si="1546"/>
        <v>0</v>
      </c>
      <c r="AO2117" s="23">
        <f t="shared" si="1547"/>
        <v>112378.69680792236</v>
      </c>
      <c r="AP2117" s="22">
        <f t="shared" si="1548"/>
        <v>25294555.914256662</v>
      </c>
      <c r="AQ2117" s="30">
        <f t="shared" si="1531"/>
        <v>10951464091.033442</v>
      </c>
      <c r="AR2117" s="28">
        <f t="shared" si="1532"/>
        <v>5317054413.8641186</v>
      </c>
      <c r="AS2117" s="25">
        <f t="shared" si="1533"/>
        <v>200337590.02425668</v>
      </c>
      <c r="AT2117" s="32">
        <f t="shared" si="1534"/>
        <v>0</v>
      </c>
      <c r="AU2117" s="23">
        <f t="shared" si="1535"/>
        <v>0</v>
      </c>
      <c r="AV2117" s="22">
        <f t="shared" si="1536"/>
        <v>1555108728.6734064</v>
      </c>
      <c r="AW2117" s="31">
        <f t="shared" si="1549"/>
        <v>7395378299.2113495</v>
      </c>
    </row>
    <row r="2118" spans="1:53" x14ac:dyDescent="0.25">
      <c r="A2118">
        <f t="shared" si="1557"/>
        <v>661</v>
      </c>
      <c r="B2118" t="s">
        <v>8</v>
      </c>
      <c r="C2118" s="27">
        <f t="shared" si="1514"/>
        <v>0</v>
      </c>
      <c r="D2118" s="27">
        <f t="shared" si="1537"/>
        <v>0</v>
      </c>
      <c r="E2118" s="27" t="b">
        <f t="shared" si="1513"/>
        <v>1</v>
      </c>
      <c r="F2118" s="29">
        <f t="shared" si="1515"/>
        <v>0</v>
      </c>
      <c r="G2118" s="27">
        <f t="shared" si="1538"/>
        <v>0</v>
      </c>
      <c r="H2118" s="22">
        <f t="shared" si="1516"/>
        <v>24380294857.114853</v>
      </c>
      <c r="I2118" s="23">
        <f t="shared" si="1517"/>
        <v>132580106.5049091</v>
      </c>
      <c r="J2118" s="23">
        <f t="shared" si="1518"/>
        <v>1086</v>
      </c>
      <c r="K2118" s="19">
        <f t="shared" si="1539"/>
        <v>225.0831931027827</v>
      </c>
      <c r="L2118" s="16">
        <f t="shared" si="1519"/>
        <v>168.16837006282103</v>
      </c>
      <c r="M2118" s="23">
        <f>M2117-IF($B2118="B",(Percent_Rent_In_Elsies*2.49%/12 * H2117)/K2117,0)+IF($B2118="D",N2118,0)+IF(B2118="D",AK2117)+IF(B2118="C",F2117*90%)-(Y2118-Y2117)-IF($B2118="A",Q2117/K2117) + IF($B2118="A",Q2117/K2117)</f>
        <v>-39130842.134611934</v>
      </c>
      <c r="N2118" s="23">
        <f t="shared" si="1520"/>
        <v>0</v>
      </c>
      <c r="O2118" s="22">
        <f t="shared" si="1521"/>
        <v>0</v>
      </c>
      <c r="P2118" s="22">
        <f t="shared" si="1552"/>
        <v>0</v>
      </c>
      <c r="Q2118" s="22">
        <f t="shared" si="1553"/>
        <v>0</v>
      </c>
      <c r="R2118" s="22">
        <f t="shared" si="1522"/>
        <v>298078982.4216243</v>
      </c>
      <c r="S2118" s="16">
        <f t="shared" si="1559"/>
        <v>24798584.227942511</v>
      </c>
      <c r="T2118" s="15">
        <f t="shared" si="1523"/>
        <v>0</v>
      </c>
      <c r="U2118" s="23">
        <f t="shared" si="1540"/>
        <v>1324305.8192600633</v>
      </c>
      <c r="V2118" s="23">
        <f t="shared" si="1541"/>
        <v>110175.19295019464</v>
      </c>
      <c r="W2118" s="23">
        <f t="shared" si="1554"/>
        <v>0</v>
      </c>
      <c r="X2118" s="23">
        <f t="shared" si="1542"/>
        <v>34088407.983791158</v>
      </c>
      <c r="Y2118" s="23">
        <f t="shared" si="1524"/>
        <v>13825559.361691331</v>
      </c>
      <c r="Z2118" s="3">
        <f t="shared" si="1525"/>
        <v>0</v>
      </c>
      <c r="AA2118" s="23">
        <f t="shared" si="1526"/>
        <v>59868670.051147752</v>
      </c>
      <c r="AB2118" s="26">
        <f t="shared" si="1543"/>
        <v>70086276.274228573</v>
      </c>
      <c r="AC2118" s="23">
        <f t="shared" si="1544"/>
        <v>74889487.274228647</v>
      </c>
      <c r="AD2118" s="23">
        <f t="shared" si="1550"/>
        <v>4803211</v>
      </c>
      <c r="AE2118" s="24">
        <f t="shared" si="1558"/>
        <v>70086276.274228647</v>
      </c>
      <c r="AF2118" s="3">
        <f t="shared" si="1545"/>
        <v>1E-4</v>
      </c>
      <c r="AG2118" s="2">
        <f t="shared" si="1527"/>
        <v>0</v>
      </c>
      <c r="AH2118" s="2">
        <f t="shared" si="1528"/>
        <v>139.14447251682398</v>
      </c>
      <c r="AI2118" s="23">
        <f t="shared" si="1551"/>
        <v>9625308158.5209045</v>
      </c>
      <c r="AJ2118" s="23">
        <f t="shared" si="1529"/>
        <v>6219.922423797766</v>
      </c>
      <c r="AK2118" s="23">
        <f t="shared" si="1530"/>
        <v>59900.084928214063</v>
      </c>
      <c r="AL2118" s="23">
        <f t="shared" si="1555"/>
        <v>0</v>
      </c>
      <c r="AM2118" s="23">
        <f t="shared" si="1556"/>
        <v>0</v>
      </c>
      <c r="AN2118" s="16">
        <f t="shared" si="1546"/>
        <v>0</v>
      </c>
      <c r="AO2118" s="23">
        <f t="shared" si="1547"/>
        <v>0</v>
      </c>
      <c r="AP2118" s="22">
        <f t="shared" si="1548"/>
        <v>0</v>
      </c>
      <c r="AQ2118" s="30">
        <f t="shared" si="1531"/>
        <v>10951464091.033442</v>
      </c>
      <c r="AR2118" s="28">
        <f t="shared" si="1532"/>
        <v>5317054413.8641186</v>
      </c>
      <c r="AS2118" s="25">
        <f t="shared" si="1533"/>
        <v>200337590.02425668</v>
      </c>
      <c r="AT2118" s="32">
        <f t="shared" si="1534"/>
        <v>0</v>
      </c>
      <c r="AU2118" s="23">
        <f t="shared" si="1535"/>
        <v>0</v>
      </c>
      <c r="AV2118" s="22">
        <f t="shared" si="1536"/>
        <v>1555108728.6734064</v>
      </c>
      <c r="AW2118" s="31">
        <f t="shared" si="1549"/>
        <v>7395378299.2113485</v>
      </c>
    </row>
    <row r="2119" spans="1:53" x14ac:dyDescent="0.25">
      <c r="A2119" s="21">
        <f t="shared" si="1557"/>
        <v>661</v>
      </c>
      <c r="B2119" s="21" t="s">
        <v>9</v>
      </c>
      <c r="C2119" s="27">
        <f t="shared" si="1514"/>
        <v>0</v>
      </c>
      <c r="D2119" s="27">
        <f t="shared" si="1537"/>
        <v>0</v>
      </c>
      <c r="E2119" s="27" t="b">
        <f t="shared" si="1513"/>
        <v>1</v>
      </c>
      <c r="F2119" s="29">
        <f t="shared" si="1515"/>
        <v>0</v>
      </c>
      <c r="G2119" s="27">
        <f t="shared" si="1538"/>
        <v>0</v>
      </c>
      <c r="H2119" s="22">
        <f t="shared" si="1516"/>
        <v>24380294857.114853</v>
      </c>
      <c r="I2119" s="23">
        <f t="shared" si="1517"/>
        <v>132580106.5049091</v>
      </c>
      <c r="J2119" s="23">
        <f t="shared" si="1518"/>
        <v>1086</v>
      </c>
      <c r="K2119" s="19">
        <f t="shared" si="1539"/>
        <v>225.0831931027827</v>
      </c>
      <c r="L2119" s="16">
        <f t="shared" si="1519"/>
        <v>168.16837006282103</v>
      </c>
      <c r="M2119" s="23">
        <f>M2118-IF($B2119="B",(Percent_Rent_In_Elsies*2.49%/12 * H2118)/K2118,0)+IF($B2119="D",N2119,0)+IF(B2119="D",AK2118)+IF(B2119="C",F2118*90%)-(Y2119-Y2118)-IF($B2119="A",Q2118/K2118) + IF($B2119="A",Q2118/K2118)</f>
        <v>-39070942.04968372</v>
      </c>
      <c r="N2119" s="23">
        <f t="shared" si="1520"/>
        <v>0</v>
      </c>
      <c r="O2119" s="22">
        <f t="shared" si="1521"/>
        <v>17325956.401674699</v>
      </c>
      <c r="P2119" s="22">
        <f t="shared" si="1552"/>
        <v>0</v>
      </c>
      <c r="Q2119" s="22">
        <f t="shared" si="1553"/>
        <v>0</v>
      </c>
      <c r="R2119" s="22">
        <f t="shared" si="1522"/>
        <v>298078982.4216243</v>
      </c>
      <c r="S2119" s="16">
        <f t="shared" si="1559"/>
        <v>0</v>
      </c>
      <c r="T2119" s="15">
        <f t="shared" si="1523"/>
        <v>7472627.8262678124</v>
      </c>
      <c r="U2119" s="23">
        <f t="shared" si="1540"/>
        <v>1324305.8192600633</v>
      </c>
      <c r="V2119" s="23">
        <f t="shared" si="1541"/>
        <v>0</v>
      </c>
      <c r="W2119" s="23">
        <f t="shared" si="1554"/>
        <v>110175.19295019464</v>
      </c>
      <c r="X2119" s="23">
        <f t="shared" si="1542"/>
        <v>34088407.983791158</v>
      </c>
      <c r="Y2119" s="23">
        <f t="shared" si="1524"/>
        <v>13825559.361691331</v>
      </c>
      <c r="Z2119" s="3">
        <f t="shared" si="1525"/>
        <v>0</v>
      </c>
      <c r="AA2119" s="23">
        <f t="shared" si="1526"/>
        <v>59808769.966219537</v>
      </c>
      <c r="AB2119" s="26">
        <f t="shared" si="1543"/>
        <v>70086276.274228573</v>
      </c>
      <c r="AC2119" s="23">
        <f t="shared" si="1544"/>
        <v>74889487.274228647</v>
      </c>
      <c r="AD2119" s="23">
        <f t="shared" si="1550"/>
        <v>4803211</v>
      </c>
      <c r="AE2119" s="24">
        <f t="shared" si="1558"/>
        <v>70086276.274228647</v>
      </c>
      <c r="AF2119" s="3">
        <f t="shared" si="1545"/>
        <v>0</v>
      </c>
      <c r="AG2119" s="2">
        <f t="shared" si="1527"/>
        <v>0</v>
      </c>
      <c r="AH2119" s="2">
        <f t="shared" si="1528"/>
        <v>139.14447251682398</v>
      </c>
      <c r="AI2119" s="23">
        <f t="shared" si="1551"/>
        <v>9615677799.6760674</v>
      </c>
      <c r="AJ2119" s="23">
        <f t="shared" si="1529"/>
        <v>6219.922423797766</v>
      </c>
      <c r="AK2119" s="23">
        <f t="shared" si="1530"/>
        <v>0</v>
      </c>
      <c r="AL2119" s="23">
        <f t="shared" si="1555"/>
        <v>0</v>
      </c>
      <c r="AM2119" s="23">
        <f t="shared" si="1556"/>
        <v>0</v>
      </c>
      <c r="AN2119" s="16">
        <f t="shared" si="1546"/>
        <v>0</v>
      </c>
      <c r="AO2119" s="23">
        <f t="shared" si="1547"/>
        <v>0</v>
      </c>
      <c r="AP2119" s="22">
        <f t="shared" si="1548"/>
        <v>0</v>
      </c>
      <c r="AQ2119" s="30">
        <f t="shared" si="1531"/>
        <v>10951464091.033442</v>
      </c>
      <c r="AR2119" s="28">
        <f t="shared" si="1532"/>
        <v>5317054413.8641186</v>
      </c>
      <c r="AS2119" s="25">
        <f t="shared" si="1533"/>
        <v>200337590.02425668</v>
      </c>
      <c r="AT2119" s="32">
        <f t="shared" si="1534"/>
        <v>0</v>
      </c>
      <c r="AU2119" s="23">
        <f t="shared" si="1535"/>
        <v>0</v>
      </c>
      <c r="AV2119" s="22">
        <f t="shared" si="1536"/>
        <v>1555108728.6734064</v>
      </c>
      <c r="AW2119" s="31">
        <f t="shared" si="1549"/>
        <v>7395378299.2113485</v>
      </c>
      <c r="AX2119" s="21"/>
      <c r="AY2119" s="21"/>
      <c r="AZ2119" s="21"/>
      <c r="BA2119" s="21"/>
    </row>
    <row r="2120" spans="1:53" x14ac:dyDescent="0.25">
      <c r="A2120" s="21">
        <f t="shared" si="1557"/>
        <v>661</v>
      </c>
      <c r="B2120" s="21" t="s">
        <v>28</v>
      </c>
      <c r="C2120" s="27">
        <f t="shared" si="1514"/>
        <v>0</v>
      </c>
      <c r="D2120" s="27">
        <f t="shared" si="1537"/>
        <v>0</v>
      </c>
      <c r="E2120" s="27" t="b">
        <f t="shared" si="1513"/>
        <v>1</v>
      </c>
      <c r="F2120" s="29">
        <f t="shared" si="1515"/>
        <v>0</v>
      </c>
      <c r="G2120" s="27">
        <f t="shared" si="1538"/>
        <v>0</v>
      </c>
      <c r="H2120" s="22">
        <f t="shared" si="1516"/>
        <v>24380294857.114853</v>
      </c>
      <c r="I2120" s="23">
        <f t="shared" si="1517"/>
        <v>132580106.5049091</v>
      </c>
      <c r="J2120" s="23">
        <f t="shared" si="1518"/>
        <v>1086</v>
      </c>
      <c r="K2120" s="19">
        <f t="shared" si="1539"/>
        <v>225.0831931027827</v>
      </c>
      <c r="L2120" s="16">
        <f t="shared" si="1519"/>
        <v>168.16837006282103</v>
      </c>
      <c r="M2120" s="23">
        <f>M2119-IF($B2120="B",(Percent_Rent_In_Elsies*2.49%/12 * H2119)/K2119,0)+IF($B2120="D",N2120,0)+IF(B2120="D",AK2119)+IF(B2120="C",F2119*90%)-(Y2120-Y2119)-IF($B2120="A",Q2119/K2119) + IF($B2120="A",Q2119/K2119)</f>
        <v>-39070942.04968372</v>
      </c>
      <c r="N2120" s="23">
        <f t="shared" si="1520"/>
        <v>0</v>
      </c>
      <c r="O2120" s="22">
        <f t="shared" si="1521"/>
        <v>0</v>
      </c>
      <c r="P2120" s="22">
        <f t="shared" si="1552"/>
        <v>17325956.401674699</v>
      </c>
      <c r="Q2120" s="22">
        <f t="shared" si="1553"/>
        <v>0</v>
      </c>
      <c r="R2120" s="22">
        <f t="shared" si="1522"/>
        <v>298078982.4216243</v>
      </c>
      <c r="S2120" s="16">
        <f t="shared" si="1559"/>
        <v>0</v>
      </c>
      <c r="T2120" s="15">
        <f t="shared" si="1523"/>
        <v>0</v>
      </c>
      <c r="U2120" s="23">
        <f t="shared" si="1540"/>
        <v>1324305.8192600633</v>
      </c>
      <c r="V2120" s="23">
        <f t="shared" si="1541"/>
        <v>0</v>
      </c>
      <c r="W2120" s="23">
        <f t="shared" si="1554"/>
        <v>0</v>
      </c>
      <c r="X2120" s="23">
        <f t="shared" si="1542"/>
        <v>34088407.983791158</v>
      </c>
      <c r="Y2120" s="23">
        <f t="shared" si="1524"/>
        <v>13825559.361691331</v>
      </c>
      <c r="Z2120" s="3">
        <f t="shared" si="1525"/>
        <v>5508.7596475097325</v>
      </c>
      <c r="AA2120" s="23">
        <f t="shared" si="1526"/>
        <v>59891401.360932186</v>
      </c>
      <c r="AB2120" s="26">
        <f t="shared" si="1543"/>
        <v>70086276.274228573</v>
      </c>
      <c r="AC2120" s="23">
        <f t="shared" si="1544"/>
        <v>74889487.274228647</v>
      </c>
      <c r="AD2120" s="23">
        <f t="shared" si="1550"/>
        <v>4803211</v>
      </c>
      <c r="AE2120" s="24">
        <f t="shared" si="1558"/>
        <v>70086276.274228647</v>
      </c>
      <c r="AF2120" s="3">
        <f t="shared" si="1545"/>
        <v>0</v>
      </c>
      <c r="AG2120" s="2">
        <f t="shared" si="1527"/>
        <v>661051157.70116782</v>
      </c>
      <c r="AH2120" s="2">
        <f t="shared" si="1528"/>
        <v>139.14447251682398</v>
      </c>
      <c r="AI2120" s="23">
        <f t="shared" si="1551"/>
        <v>9628962755.5135384</v>
      </c>
      <c r="AJ2120" s="23">
        <f t="shared" si="1529"/>
        <v>6219.922423797766</v>
      </c>
      <c r="AK2120" s="23">
        <f t="shared" si="1530"/>
        <v>0</v>
      </c>
      <c r="AL2120" s="23">
        <f t="shared" si="1555"/>
        <v>0</v>
      </c>
      <c r="AM2120" s="23">
        <f t="shared" si="1556"/>
        <v>0</v>
      </c>
      <c r="AN2120" s="16">
        <f t="shared" si="1546"/>
        <v>0</v>
      </c>
      <c r="AO2120" s="23">
        <f t="shared" si="1547"/>
        <v>0</v>
      </c>
      <c r="AP2120" s="22">
        <f t="shared" si="1548"/>
        <v>0</v>
      </c>
      <c r="AQ2120" s="30">
        <f t="shared" si="1531"/>
        <v>10951464091.033442</v>
      </c>
      <c r="AR2120" s="28">
        <f t="shared" si="1532"/>
        <v>5317054413.8641186</v>
      </c>
      <c r="AS2120" s="25">
        <f t="shared" si="1533"/>
        <v>200337590.02425668</v>
      </c>
      <c r="AT2120" s="32">
        <f t="shared" si="1534"/>
        <v>11017.519295019465</v>
      </c>
      <c r="AU2120" s="23">
        <f t="shared" si="1535"/>
        <v>11017.519295019465</v>
      </c>
      <c r="AV2120" s="22">
        <f t="shared" si="1536"/>
        <v>1562581356.4996741</v>
      </c>
      <c r="AW2120" s="31">
        <f t="shared" si="1549"/>
        <v>7395378299.2113485</v>
      </c>
      <c r="AX2120" s="21"/>
      <c r="AY2120" s="21"/>
      <c r="AZ2120" s="21"/>
      <c r="BA2120" s="21"/>
    </row>
    <row r="2121" spans="1:53" x14ac:dyDescent="0.25">
      <c r="A2121">
        <f t="shared" si="1557"/>
        <v>662</v>
      </c>
      <c r="B2121" t="s">
        <v>6</v>
      </c>
      <c r="C2121" s="27">
        <f t="shared" si="1514"/>
        <v>0</v>
      </c>
      <c r="D2121" s="27">
        <f t="shared" si="1537"/>
        <v>0</v>
      </c>
      <c r="E2121" s="27" t="b">
        <f t="shared" si="1513"/>
        <v>1</v>
      </c>
      <c r="F2121" s="29">
        <f t="shared" si="1515"/>
        <v>0</v>
      </c>
      <c r="G2121" s="27">
        <f t="shared" si="1538"/>
        <v>0</v>
      </c>
      <c r="H2121" s="22">
        <f t="shared" si="1516"/>
        <v>24420928681.876713</v>
      </c>
      <c r="I2121" s="23">
        <f t="shared" si="1517"/>
        <v>132580106.5049091</v>
      </c>
      <c r="J2121" s="23">
        <f t="shared" si="1518"/>
        <v>1086</v>
      </c>
      <c r="K2121" s="19">
        <f t="shared" si="1539"/>
        <v>225.0831931027827</v>
      </c>
      <c r="L2121" s="16">
        <f t="shared" si="1519"/>
        <v>168.44865067959239</v>
      </c>
      <c r="M2121" s="23">
        <f>M2120-IF($B2121="B",(Percent_Rent_In_Elsies*2.49%/12 * H2120)/K2120,0)+IF($B2121="D",N2121,0)+IF(B2121="D",AK2120)+IF(B2121="C",F2120*90%)-(Y2121-Y2120)-IF($B2121="A",Q2120/K2120) + IF($B2121="A",Q2120/K2120)</f>
        <v>-39070942.04968372</v>
      </c>
      <c r="N2121" s="23">
        <f t="shared" si="1520"/>
        <v>0</v>
      </c>
      <c r="O2121" s="22">
        <f t="shared" si="1521"/>
        <v>0</v>
      </c>
      <c r="P2121" s="22">
        <f t="shared" si="1552"/>
        <v>0</v>
      </c>
      <c r="Q2121" s="22">
        <f t="shared" si="1553"/>
        <v>0</v>
      </c>
      <c r="R2121" s="22">
        <f t="shared" si="1522"/>
        <v>298078982.4216243</v>
      </c>
      <c r="S2121" s="16">
        <f t="shared" si="1559"/>
        <v>0</v>
      </c>
      <c r="T2121" s="15">
        <f t="shared" si="1523"/>
        <v>0</v>
      </c>
      <c r="U2121" s="23">
        <f t="shared" si="1540"/>
        <v>1324305.8192600633</v>
      </c>
      <c r="V2121" s="23">
        <f t="shared" si="1541"/>
        <v>0</v>
      </c>
      <c r="W2121" s="23">
        <f t="shared" si="1554"/>
        <v>0</v>
      </c>
      <c r="X2121" s="23">
        <f t="shared" si="1542"/>
        <v>34115951.782028712</v>
      </c>
      <c r="Y2121" s="23">
        <f t="shared" si="1524"/>
        <v>13825559.361691331</v>
      </c>
      <c r="Z2121" s="3">
        <f t="shared" si="1525"/>
        <v>0</v>
      </c>
      <c r="AA2121" s="23">
        <f t="shared" si="1526"/>
        <v>59891401.360932186</v>
      </c>
      <c r="AB2121" s="26">
        <f t="shared" si="1543"/>
        <v>70086276.274228573</v>
      </c>
      <c r="AC2121" s="23">
        <f t="shared" si="1544"/>
        <v>74889487.274228647</v>
      </c>
      <c r="AD2121" s="23">
        <f t="shared" si="1550"/>
        <v>4803211</v>
      </c>
      <c r="AE2121" s="24">
        <f t="shared" si="1558"/>
        <v>70086276.274228647</v>
      </c>
      <c r="AF2121" s="3">
        <f t="shared" si="1545"/>
        <v>0</v>
      </c>
      <c r="AG2121" s="2">
        <f t="shared" si="1527"/>
        <v>0</v>
      </c>
      <c r="AH2121" s="2">
        <f t="shared" si="1528"/>
        <v>139.37637997101871</v>
      </c>
      <c r="AI2121" s="23">
        <f t="shared" si="1551"/>
        <v>9628962755.5135384</v>
      </c>
      <c r="AJ2121" s="23">
        <f t="shared" si="1529"/>
        <v>6219.922423797766</v>
      </c>
      <c r="AK2121" s="23">
        <f t="shared" si="1530"/>
        <v>0</v>
      </c>
      <c r="AL2121" s="23">
        <f t="shared" si="1555"/>
        <v>0</v>
      </c>
      <c r="AM2121" s="23">
        <f t="shared" si="1556"/>
        <v>0</v>
      </c>
      <c r="AN2121" s="16">
        <f t="shared" si="1546"/>
        <v>0</v>
      </c>
      <c r="AO2121" s="23">
        <f t="shared" si="1547"/>
        <v>0</v>
      </c>
      <c r="AP2121" s="22">
        <f t="shared" si="1548"/>
        <v>0</v>
      </c>
      <c r="AQ2121" s="30">
        <f t="shared" si="1531"/>
        <v>10951464091.033442</v>
      </c>
      <c r="AR2121" s="28">
        <f t="shared" si="1532"/>
        <v>5317054413.8641186</v>
      </c>
      <c r="AS2121" s="25">
        <f t="shared" si="1533"/>
        <v>200337590.02425668</v>
      </c>
      <c r="AT2121" s="32">
        <f t="shared" si="1534"/>
        <v>0</v>
      </c>
      <c r="AU2121" s="23">
        <f t="shared" si="1535"/>
        <v>0</v>
      </c>
      <c r="AV2121" s="22">
        <f t="shared" si="1536"/>
        <v>1562581356.4996741</v>
      </c>
      <c r="AW2121" s="31">
        <f t="shared" si="1549"/>
        <v>7378052342.8096733</v>
      </c>
    </row>
    <row r="2122" spans="1:53" x14ac:dyDescent="0.25">
      <c r="A2122">
        <f t="shared" si="1557"/>
        <v>662</v>
      </c>
      <c r="B2122" t="s">
        <v>7</v>
      </c>
      <c r="C2122" s="27">
        <f t="shared" si="1514"/>
        <v>0</v>
      </c>
      <c r="D2122" s="27">
        <f t="shared" si="1537"/>
        <v>0</v>
      </c>
      <c r="E2122" s="27" t="b">
        <f t="shared" ref="E2122:E2185" si="1560">IF(OR(I2122&gt;Max_Parcels, AI2122&gt;8000000000),TRUE,FALSE)</f>
        <v>1</v>
      </c>
      <c r="F2122" s="29">
        <f t="shared" si="1515"/>
        <v>0</v>
      </c>
      <c r="G2122" s="27">
        <f t="shared" si="1538"/>
        <v>0</v>
      </c>
      <c r="H2122" s="22">
        <f t="shared" si="1516"/>
        <v>24420928681.876713</v>
      </c>
      <c r="I2122" s="23">
        <f t="shared" si="1517"/>
        <v>132580106.5049091</v>
      </c>
      <c r="J2122" s="23">
        <f t="shared" si="1518"/>
        <v>1086</v>
      </c>
      <c r="K2122" s="19">
        <f t="shared" si="1539"/>
        <v>225.0831931027827</v>
      </c>
      <c r="L2122" s="16">
        <f t="shared" si="1519"/>
        <v>168.44865067959239</v>
      </c>
      <c r="M2122" s="23">
        <f>M2121-IF($B2122="B",(Percent_Rent_In_Elsies*2.49%/12 * H2121)/K2121,0)+IF($B2122="D",N2122,0)+IF(B2122="D",AK2121)+IF(B2122="C",F2121*90%)-(Y2122-Y2121)-IF($B2122="A",Q2121/K2121) + IF($B2122="A",Q2121/K2121)</f>
        <v>-39183508.044319652</v>
      </c>
      <c r="N2122" s="23">
        <f t="shared" si="1520"/>
        <v>0</v>
      </c>
      <c r="O2122" s="22">
        <f t="shared" si="1521"/>
        <v>0</v>
      </c>
      <c r="P2122" s="22">
        <f t="shared" si="1552"/>
        <v>0</v>
      </c>
      <c r="Q2122" s="22">
        <f t="shared" si="1553"/>
        <v>0</v>
      </c>
      <c r="R2122" s="22">
        <f t="shared" si="1522"/>
        <v>273239067.21982229</v>
      </c>
      <c r="S2122" s="16">
        <f t="shared" si="1559"/>
        <v>24839915.201802026</v>
      </c>
      <c r="T2122" s="15">
        <f t="shared" si="1523"/>
        <v>0</v>
      </c>
      <c r="U2122" s="23">
        <f t="shared" si="1540"/>
        <v>1213947.0009883915</v>
      </c>
      <c r="V2122" s="23">
        <f t="shared" si="1541"/>
        <v>110358.81827167195</v>
      </c>
      <c r="W2122" s="23">
        <f t="shared" si="1554"/>
        <v>0</v>
      </c>
      <c r="X2122" s="23">
        <f t="shared" si="1542"/>
        <v>34115951.782028712</v>
      </c>
      <c r="Y2122" s="23">
        <f t="shared" si="1524"/>
        <v>13825559.361691331</v>
      </c>
      <c r="Z2122" s="3">
        <f t="shared" si="1525"/>
        <v>0</v>
      </c>
      <c r="AA2122" s="23">
        <f t="shared" si="1526"/>
        <v>59891401.360932186</v>
      </c>
      <c r="AB2122" s="26">
        <f t="shared" si="1543"/>
        <v>70086276.274228573</v>
      </c>
      <c r="AC2122" s="23">
        <f t="shared" si="1544"/>
        <v>74889487.274228647</v>
      </c>
      <c r="AD2122" s="23">
        <f t="shared" si="1550"/>
        <v>4803211</v>
      </c>
      <c r="AE2122" s="24">
        <f t="shared" si="1558"/>
        <v>70086276.274228647</v>
      </c>
      <c r="AF2122" s="3">
        <f t="shared" si="1545"/>
        <v>0</v>
      </c>
      <c r="AG2122" s="2">
        <f t="shared" si="1527"/>
        <v>0</v>
      </c>
      <c r="AH2122" s="2">
        <f t="shared" si="1528"/>
        <v>139.37637997101871</v>
      </c>
      <c r="AI2122" s="23">
        <f t="shared" si="1551"/>
        <v>9628962755.5135384</v>
      </c>
      <c r="AJ2122" s="23">
        <f t="shared" si="1529"/>
        <v>6219.922423797766</v>
      </c>
      <c r="AK2122" s="23">
        <f t="shared" si="1530"/>
        <v>0</v>
      </c>
      <c r="AL2122" s="23">
        <f t="shared" si="1555"/>
        <v>3654596.9926338196</v>
      </c>
      <c r="AM2122" s="23">
        <f t="shared" si="1556"/>
        <v>3409696467.6640458</v>
      </c>
      <c r="AN2122" s="16">
        <f t="shared" si="1546"/>
        <v>0</v>
      </c>
      <c r="AO2122" s="23">
        <f t="shared" si="1547"/>
        <v>112565.99463593558</v>
      </c>
      <c r="AP2122" s="22">
        <f t="shared" si="1548"/>
        <v>25336713.507447094</v>
      </c>
      <c r="AQ2122" s="30">
        <f t="shared" si="1531"/>
        <v>11001922155.983522</v>
      </c>
      <c r="AR2122" s="28">
        <f t="shared" si="1532"/>
        <v>5342175765.3067522</v>
      </c>
      <c r="AS2122" s="25">
        <f t="shared" si="1533"/>
        <v>200337590.02425668</v>
      </c>
      <c r="AT2122" s="32">
        <f t="shared" si="1534"/>
        <v>0</v>
      </c>
      <c r="AU2122" s="23">
        <f t="shared" si="1535"/>
        <v>0</v>
      </c>
      <c r="AV2122" s="22">
        <f t="shared" si="1536"/>
        <v>1562581356.4996741</v>
      </c>
      <c r="AW2122" s="31">
        <f t="shared" si="1549"/>
        <v>7428510407.7597542</v>
      </c>
    </row>
    <row r="2123" spans="1:53" s="21" customFormat="1" x14ac:dyDescent="0.25">
      <c r="A2123">
        <f t="shared" si="1557"/>
        <v>662</v>
      </c>
      <c r="B2123" t="s">
        <v>8</v>
      </c>
      <c r="C2123" s="27">
        <f t="shared" ref="C2123:C2186" si="1561">IF(E2122 = TRUE, 0, IF(AND($B2123="A",P2122&gt;0),P2122,0)+IFERROR(IF($B2123="A",Percent_Elsies*95%*AN2119),0))</f>
        <v>0</v>
      </c>
      <c r="D2123" s="27">
        <f t="shared" si="1537"/>
        <v>0</v>
      </c>
      <c r="E2123" s="27" t="b">
        <f t="shared" si="1560"/>
        <v>1</v>
      </c>
      <c r="F2123" s="29">
        <f t="shared" ref="F2123:F2186" si="1562">D2123/K2123</f>
        <v>0</v>
      </c>
      <c r="G2123" s="27">
        <f t="shared" si="1538"/>
        <v>0</v>
      </c>
      <c r="H2123" s="22">
        <f t="shared" ref="H2123:H2186" si="1563">(H2122*K2123/K2122+G2123+D2123)*IF(B2123="A",(1+Inflation_Rate/12),1)</f>
        <v>24420928681.876713</v>
      </c>
      <c r="I2123" s="23">
        <f t="shared" ref="I2123:I2186" si="1564">I2122+(G2123+D2123)/L2123</f>
        <v>132580106.5049091</v>
      </c>
      <c r="J2123" s="23">
        <f t="shared" ref="J2123:J2186" si="1565">J2122+IF(AND($B2123="A",M2123&lt;0,AR2122&gt;0,E2122=FALSE),MIN(_xlfn.FLOOR.MATH(1 + (-M2123*2)/(Buy_On_Revalue)),30),0)</f>
        <v>1086</v>
      </c>
      <c r="K2123" s="19">
        <f t="shared" si="1539"/>
        <v>225.0831931027827</v>
      </c>
      <c r="L2123" s="16">
        <f t="shared" ref="L2123:L2186" si="1566">(L2122/K2122)*K2123*IF(B2123="A",(1+Inflation_Rate/12),1)</f>
        <v>168.44865067959239</v>
      </c>
      <c r="M2123" s="23">
        <f>M2122-IF($B2123="B",(Percent_Rent_In_Elsies*2.49%/12 * H2122)/K2122,0)+IF($B2123="D",N2123,0)+IF(B2123="D",AK2122)+IF(B2123="C",F2122*90%)-(Y2123-Y2122)-IF($B2123="A",Q2122/K2122) + IF($B2123="A",Q2122/K2122)</f>
        <v>-39183508.044319652</v>
      </c>
      <c r="N2123" s="23">
        <f t="shared" ref="N2123:N2186" si="1567">IF(B2123="D", IF(V2122&gt;(Percent_Elsies*(S2122+V2122)),V2122-(Percent_Elsies)*(S2122+V2122),0),0)</f>
        <v>0</v>
      </c>
      <c r="O2123" s="22">
        <f t="shared" ref="O2123:O2186" si="1568">IF(B2123="D",IF(S2122&gt;Percent_Dollars*(S2122+V2122),S2122-(Percent_Dollars*(S2122+V2122)),0),0)</f>
        <v>0</v>
      </c>
      <c r="P2123" s="22">
        <f t="shared" si="1552"/>
        <v>0</v>
      </c>
      <c r="Q2123" s="22">
        <f t="shared" si="1553"/>
        <v>0</v>
      </c>
      <c r="R2123" s="22">
        <f t="shared" ref="R2123:R2186" si="1569">R2122+IF($B2123="B",5%*AN2123,0)-IF(B2123="B",R2122/12,0)+IF($B2123="C", AP2122,0)</f>
        <v>298575780.72726941</v>
      </c>
      <c r="S2123" s="16">
        <f t="shared" si="1559"/>
        <v>24839915.201802026</v>
      </c>
      <c r="T2123" s="15">
        <f t="shared" ref="T2123:T2186" si="1570">IF($B2123="E",0,T2122+IF(B2123="B", Percent_Dollars*95%*AN2123,0)  + IF($B2123="D",N2123*MM_Bottom*K2123)+IF($B2123="D",S2122-O2123))</f>
        <v>0</v>
      </c>
      <c r="U2123" s="23">
        <f t="shared" si="1540"/>
        <v>1326512.9956243271</v>
      </c>
      <c r="V2123" s="23">
        <f t="shared" si="1541"/>
        <v>110358.81827167195</v>
      </c>
      <c r="W2123" s="23">
        <f t="shared" si="1554"/>
        <v>0</v>
      </c>
      <c r="X2123" s="23">
        <f t="shared" si="1542"/>
        <v>34115951.782028712</v>
      </c>
      <c r="Y2123" s="23">
        <f t="shared" ref="Y2123:Y2186" si="1571">50%*$H$10*(AS2122/$AS$10)*((4/3)/12+2.49%/4)</f>
        <v>13825559.361691331</v>
      </c>
      <c r="Z2123" s="3">
        <f t="shared" ref="Z2123:Z2186" si="1572">IF($B2123="E",W2122*3.5%/Percent_Elsies,0)</f>
        <v>0</v>
      </c>
      <c r="AA2123" s="23">
        <f t="shared" ref="AA2123:AA2186" si="1573">AA2122+IF($B2123="E",W2122*52.5%/Percent_Elsies,0)-IF($B2123="D",AK2122)</f>
        <v>59891401.360932186</v>
      </c>
      <c r="AB2123" s="26">
        <f t="shared" si="1543"/>
        <v>70086276.274228573</v>
      </c>
      <c r="AC2123" s="23">
        <f t="shared" si="1544"/>
        <v>74889487.274228647</v>
      </c>
      <c r="AD2123" s="23">
        <f t="shared" si="1550"/>
        <v>4803211</v>
      </c>
      <c r="AE2123" s="24">
        <f t="shared" si="1558"/>
        <v>70086276.274228647</v>
      </c>
      <c r="AF2123" s="3">
        <f t="shared" si="1545"/>
        <v>1E-4</v>
      </c>
      <c r="AG2123" s="2">
        <f t="shared" ref="AG2123:AG2186" si="1574">IF($B2123="E",(Z2123/AF2121)*12,0)</f>
        <v>0</v>
      </c>
      <c r="AH2123" s="2">
        <f t="shared" ref="AH2123:AH2186" si="1575">40%*H2123/AE2123</f>
        <v>139.37637997101871</v>
      </c>
      <c r="AI2123" s="23">
        <f t="shared" si="1551"/>
        <v>9628962755.5135384</v>
      </c>
      <c r="AJ2123" s="23">
        <f t="shared" ref="AJ2123:AJ2186" si="1576">AJ2122*K2122/K2123</f>
        <v>6219.922423797766</v>
      </c>
      <c r="AK2123" s="23">
        <f t="shared" ref="AK2123:AK2186" si="1577">IF($B2123="C",((37/25)*1000/K2123)*AI2123/1000000 - AM2122/1000000,0)</f>
        <v>59904.070685321371</v>
      </c>
      <c r="AL2123" s="23">
        <f t="shared" si="1555"/>
        <v>0</v>
      </c>
      <c r="AM2123" s="23">
        <f t="shared" si="1556"/>
        <v>0</v>
      </c>
      <c r="AN2123" s="16">
        <f t="shared" si="1546"/>
        <v>0</v>
      </c>
      <c r="AO2123" s="23">
        <f t="shared" si="1547"/>
        <v>0</v>
      </c>
      <c r="AP2123" s="22">
        <f t="shared" si="1548"/>
        <v>0</v>
      </c>
      <c r="AQ2123" s="30">
        <f t="shared" ref="AQ2123:AQ2186" si="1578">(AQ2122+IF($B2123="B",AN2123*(5%+95%*Percent_Dollars))+IFERROR(IF($B2123="A",AN2119*95%*Percent_Elsies),0)+IF($B2123="B",D2123)+AP2123+IF($B2123="B",(Percent_Rent_In_Elsies*2.49%*H2122/12)*MM_Top,0)-IF($B2123="C",F2122*MM_Bottom*K2123*65%)) + IF($B2123="A",Q2122*(MM_Top - MM_Bottom)) - IF($B2123="A",Q2122)</f>
        <v>11001922155.983522</v>
      </c>
      <c r="AR2123" s="28">
        <f t="shared" ref="AR2123:AR2186" si="1579">(AR2122+IF($B2123="B",((Percent_Rent_In_Elsies)*2.49%*H2122/12)*MM_Top,0)-IF($B2123="D",N2123*MM_Bottom*K2123)-IF($B2123="C",F2122*MM_Bottom*K2123*65%)) + IF($B2123="A",Q2122*(MM_Top - MM_Bottom))</f>
        <v>5342175765.3067522</v>
      </c>
      <c r="AS2123" s="25">
        <f t="shared" ref="AS2123:AS2186" si="1580">AS2122+G2123+D2123</f>
        <v>200337590.02425668</v>
      </c>
      <c r="AT2123" s="32">
        <f t="shared" ref="AT2123:AT2186" si="1581">IF($B2123="E",W2122*7%/Percent_Elsies,0)</f>
        <v>0</v>
      </c>
      <c r="AU2123" s="23">
        <f t="shared" ref="AU2123:AU2186" si="1582">IF($B2123="E",W2122*7%/Percent_Elsies,0)</f>
        <v>0</v>
      </c>
      <c r="AV2123" s="22">
        <f t="shared" ref="AV2123:AV2186" si="1583">AV2122+IF($B2123="E",T2122*30%/Percent_Dollars)</f>
        <v>1562581356.4996741</v>
      </c>
      <c r="AW2123" s="31">
        <f t="shared" si="1549"/>
        <v>7428510407.7597542</v>
      </c>
      <c r="AX2123"/>
      <c r="AY2123"/>
      <c r="AZ2123"/>
      <c r="BA2123"/>
    </row>
    <row r="2124" spans="1:53" s="21" customFormat="1" x14ac:dyDescent="0.25">
      <c r="A2124" s="21">
        <f t="shared" si="1557"/>
        <v>662</v>
      </c>
      <c r="B2124" s="21" t="s">
        <v>9</v>
      </c>
      <c r="C2124" s="27">
        <f t="shared" si="1561"/>
        <v>0</v>
      </c>
      <c r="D2124" s="27">
        <f t="shared" ref="D2124:D2187" si="1584">IF(AND($B2124="B",M2124&lt;0,AR2123&gt;0,E2123=FALSE),MIN(AR2123,Buy_On_Revalue*K2124*(J2123-J2122)),0)</f>
        <v>0</v>
      </c>
      <c r="E2124" s="27" t="b">
        <f t="shared" si="1560"/>
        <v>1</v>
      </c>
      <c r="F2124" s="29">
        <f t="shared" si="1562"/>
        <v>0</v>
      </c>
      <c r="G2124" s="27">
        <f t="shared" ref="G2124:G2187" si="1585">C2124</f>
        <v>0</v>
      </c>
      <c r="H2124" s="22">
        <f t="shared" si="1563"/>
        <v>24420928681.876713</v>
      </c>
      <c r="I2124" s="23">
        <f t="shared" si="1564"/>
        <v>132580106.5049091</v>
      </c>
      <c r="J2124" s="23">
        <f t="shared" si="1565"/>
        <v>1086</v>
      </c>
      <c r="K2124" s="19">
        <f t="shared" ref="K2124:K2187" si="1586">IF(J2124-J2123 &gt; 0,K2123*(1+0.005)^(J2124-J2123),K2123)</f>
        <v>225.0831931027827</v>
      </c>
      <c r="L2124" s="16">
        <f t="shared" si="1566"/>
        <v>168.44865067959239</v>
      </c>
      <c r="M2124" s="23">
        <f>M2123-IF($B2124="B",(Percent_Rent_In_Elsies*2.49%/12 * H2123)/K2123,0)+IF($B2124="D",N2124,0)+IF(B2124="D",AK2123)+IF(B2124="C",F2123*90%)-(Y2124-Y2123)-IF($B2124="A",Q2123/K2123) + IF($B2124="A",Q2123/K2123)</f>
        <v>-39123603.973634332</v>
      </c>
      <c r="N2124" s="23">
        <f t="shared" si="1567"/>
        <v>0</v>
      </c>
      <c r="O2124" s="22">
        <f t="shared" si="1568"/>
        <v>17354832.995779917</v>
      </c>
      <c r="P2124" s="22">
        <f t="shared" si="1552"/>
        <v>0</v>
      </c>
      <c r="Q2124" s="22">
        <f t="shared" si="1553"/>
        <v>0</v>
      </c>
      <c r="R2124" s="22">
        <f t="shared" si="1569"/>
        <v>298575780.72726941</v>
      </c>
      <c r="S2124" s="16">
        <f t="shared" si="1559"/>
        <v>0</v>
      </c>
      <c r="T2124" s="15">
        <f t="shared" si="1570"/>
        <v>7485082.2060221098</v>
      </c>
      <c r="U2124" s="23">
        <f t="shared" ref="U2124:U2187" si="1587">U2123-IF($B2124="B",U2123/12)+IF($B2124="C",AO2123)+IF(B2124="C",F2123*10%)</f>
        <v>1326512.9956243271</v>
      </c>
      <c r="V2124" s="23">
        <f t="shared" ref="V2124:V2187" si="1588">IF($B2124="D", 0, V2123+IF($B2124="B",U2123/12,0))</f>
        <v>0</v>
      </c>
      <c r="W2124" s="23">
        <f t="shared" si="1554"/>
        <v>110358.81827167195</v>
      </c>
      <c r="X2124" s="23">
        <f t="shared" ref="X2124:X2187" si="1589">X2123+IFERROR(IF($B2124="A",Z2123,0),0)  + AT2123 + AU2123 - IF($B2124="A",Q2123/K2123)</f>
        <v>34115951.782028712</v>
      </c>
      <c r="Y2124" s="23">
        <f t="shared" si="1571"/>
        <v>13825559.361691331</v>
      </c>
      <c r="Z2124" s="3">
        <f t="shared" si="1572"/>
        <v>0</v>
      </c>
      <c r="AA2124" s="23">
        <f t="shared" si="1573"/>
        <v>59831497.290246867</v>
      </c>
      <c r="AB2124" s="26">
        <f t="shared" ref="AB2124:AB2187" si="1590">M2124+SUM(U2124:AA2124)+AO2124+AT2124+AU2124</f>
        <v>70086276.274228573</v>
      </c>
      <c r="AC2124" s="23">
        <f t="shared" ref="AC2124:AC2187" si="1591">AC2123+G2124+IF($B2124="C",F2123)</f>
        <v>74889487.274228647</v>
      </c>
      <c r="AD2124" s="23">
        <f t="shared" si="1550"/>
        <v>4803211</v>
      </c>
      <c r="AE2124" s="24">
        <f t="shared" si="1558"/>
        <v>70086276.274228647</v>
      </c>
      <c r="AF2124" s="3">
        <f t="shared" ref="AF2124:AF2187" si="1592">IF($B2124="C",MAX(AE2124-AA2124-Y2124-U2124-V2124-W2124-AO2124-AT2124-AU2124,0.0001),0)</f>
        <v>0</v>
      </c>
      <c r="AG2124" s="2">
        <f t="shared" si="1574"/>
        <v>0</v>
      </c>
      <c r="AH2124" s="2">
        <f t="shared" si="1575"/>
        <v>139.37637997101871</v>
      </c>
      <c r="AI2124" s="23">
        <f t="shared" si="1551"/>
        <v>9619331755.8637486</v>
      </c>
      <c r="AJ2124" s="23">
        <f t="shared" si="1576"/>
        <v>6219.922423797766</v>
      </c>
      <c r="AK2124" s="23">
        <f t="shared" si="1577"/>
        <v>0</v>
      </c>
      <c r="AL2124" s="23">
        <f t="shared" si="1555"/>
        <v>0</v>
      </c>
      <c r="AM2124" s="23">
        <f t="shared" si="1556"/>
        <v>0</v>
      </c>
      <c r="AN2124" s="16">
        <f t="shared" ref="AN2124:AN2187" si="1593">IF($B2124="B",(G2118)/2,0)</f>
        <v>0</v>
      </c>
      <c r="AO2124" s="23">
        <f t="shared" ref="AO2124:AO2187" si="1594">IF($B2124="B",(Percent_Rent_In_Elsies*2.49%/12*H2123)/K2123,0)</f>
        <v>0</v>
      </c>
      <c r="AP2124" s="22">
        <f t="shared" ref="AP2124:AP2187" si="1595">IF($B2124="B",(1-Percent_Rent_In_Elsies)*2.49%*H2123/12,0)</f>
        <v>0</v>
      </c>
      <c r="AQ2124" s="30">
        <f t="shared" si="1578"/>
        <v>11001922155.983522</v>
      </c>
      <c r="AR2124" s="28">
        <f t="shared" si="1579"/>
        <v>5342175765.3067522</v>
      </c>
      <c r="AS2124" s="25">
        <f t="shared" si="1580"/>
        <v>200337590.02425668</v>
      </c>
      <c r="AT2124" s="32">
        <f t="shared" si="1581"/>
        <v>0</v>
      </c>
      <c r="AU2124" s="23">
        <f t="shared" si="1582"/>
        <v>0</v>
      </c>
      <c r="AV2124" s="22">
        <f t="shared" si="1583"/>
        <v>1562581356.4996741</v>
      </c>
      <c r="AW2124" s="31">
        <f t="shared" ref="AW2124:AW2187" si="1596">SUM(AR2124:AS2124)+AV2124 +SUM(O2124:T2124)+AP2124</f>
        <v>7428510407.7597542</v>
      </c>
    </row>
    <row r="2125" spans="1:53" x14ac:dyDescent="0.25">
      <c r="A2125" s="21">
        <f t="shared" si="1557"/>
        <v>662</v>
      </c>
      <c r="B2125" s="21" t="s">
        <v>28</v>
      </c>
      <c r="C2125" s="27">
        <f t="shared" si="1561"/>
        <v>0</v>
      </c>
      <c r="D2125" s="27">
        <f t="shared" si="1584"/>
        <v>0</v>
      </c>
      <c r="E2125" s="27" t="b">
        <f t="shared" si="1560"/>
        <v>1</v>
      </c>
      <c r="F2125" s="29">
        <f t="shared" si="1562"/>
        <v>0</v>
      </c>
      <c r="G2125" s="27">
        <f t="shared" si="1585"/>
        <v>0</v>
      </c>
      <c r="H2125" s="22">
        <f t="shared" si="1563"/>
        <v>24420928681.876713</v>
      </c>
      <c r="I2125" s="23">
        <f t="shared" si="1564"/>
        <v>132580106.5049091</v>
      </c>
      <c r="J2125" s="23">
        <f t="shared" si="1565"/>
        <v>1086</v>
      </c>
      <c r="K2125" s="19">
        <f t="shared" si="1586"/>
        <v>225.0831931027827</v>
      </c>
      <c r="L2125" s="16">
        <f t="shared" si="1566"/>
        <v>168.44865067959239</v>
      </c>
      <c r="M2125" s="23">
        <f>M2124-IF($B2125="B",(Percent_Rent_In_Elsies*2.49%/12 * H2124)/K2124,0)+IF($B2125="D",N2125,0)+IF(B2125="D",AK2124)+IF(B2125="C",F2124*90%)-(Y2125-Y2124)-IF($B2125="A",Q2124/K2124) + IF($B2125="A",Q2124/K2124)</f>
        <v>-39123603.973634332</v>
      </c>
      <c r="N2125" s="23">
        <f t="shared" si="1567"/>
        <v>0</v>
      </c>
      <c r="O2125" s="22">
        <f t="shared" si="1568"/>
        <v>0</v>
      </c>
      <c r="P2125" s="22">
        <f t="shared" si="1552"/>
        <v>17354832.995779917</v>
      </c>
      <c r="Q2125" s="22">
        <f t="shared" si="1553"/>
        <v>0</v>
      </c>
      <c r="R2125" s="22">
        <f t="shared" si="1569"/>
        <v>298575780.72726941</v>
      </c>
      <c r="S2125" s="16">
        <f t="shared" si="1559"/>
        <v>0</v>
      </c>
      <c r="T2125" s="15">
        <f t="shared" si="1570"/>
        <v>0</v>
      </c>
      <c r="U2125" s="23">
        <f t="shared" si="1587"/>
        <v>1326512.9956243271</v>
      </c>
      <c r="V2125" s="23">
        <f t="shared" si="1588"/>
        <v>0</v>
      </c>
      <c r="W2125" s="23">
        <f t="shared" si="1554"/>
        <v>0</v>
      </c>
      <c r="X2125" s="23">
        <f t="shared" si="1589"/>
        <v>34115951.782028712</v>
      </c>
      <c r="Y2125" s="23">
        <f t="shared" si="1571"/>
        <v>13825559.361691331</v>
      </c>
      <c r="Z2125" s="3">
        <f t="shared" si="1572"/>
        <v>5517.9409135835976</v>
      </c>
      <c r="AA2125" s="23">
        <f t="shared" si="1573"/>
        <v>59914266.403950624</v>
      </c>
      <c r="AB2125" s="26">
        <f t="shared" si="1590"/>
        <v>70086276.274228573</v>
      </c>
      <c r="AC2125" s="23">
        <f t="shared" si="1591"/>
        <v>74889487.274228647</v>
      </c>
      <c r="AD2125" s="23">
        <f t="shared" ref="AD2125:AD2188" si="1597">AD2124</f>
        <v>4803211</v>
      </c>
      <c r="AE2125" s="24">
        <f t="shared" si="1558"/>
        <v>70086276.274228647</v>
      </c>
      <c r="AF2125" s="3">
        <f t="shared" si="1592"/>
        <v>0</v>
      </c>
      <c r="AG2125" s="2">
        <f t="shared" si="1574"/>
        <v>662152909.6300317</v>
      </c>
      <c r="AH2125" s="2">
        <f t="shared" si="1575"/>
        <v>139.37637997101871</v>
      </c>
      <c r="AI2125" s="23">
        <f t="shared" ref="AI2125:AI2188" si="1598">AA2125/(AJ2125/1000000)</f>
        <v>9632638853.2942696</v>
      </c>
      <c r="AJ2125" s="23">
        <f t="shared" si="1576"/>
        <v>6219.922423797766</v>
      </c>
      <c r="AK2125" s="23">
        <f t="shared" si="1577"/>
        <v>0</v>
      </c>
      <c r="AL2125" s="23">
        <f t="shared" si="1555"/>
        <v>0</v>
      </c>
      <c r="AM2125" s="23">
        <f t="shared" si="1556"/>
        <v>0</v>
      </c>
      <c r="AN2125" s="16">
        <f t="shared" si="1593"/>
        <v>0</v>
      </c>
      <c r="AO2125" s="23">
        <f t="shared" si="1594"/>
        <v>0</v>
      </c>
      <c r="AP2125" s="22">
        <f t="shared" si="1595"/>
        <v>0</v>
      </c>
      <c r="AQ2125" s="30">
        <f t="shared" si="1578"/>
        <v>11001922155.983522</v>
      </c>
      <c r="AR2125" s="28">
        <f t="shared" si="1579"/>
        <v>5342175765.3067522</v>
      </c>
      <c r="AS2125" s="25">
        <f t="shared" si="1580"/>
        <v>200337590.02425668</v>
      </c>
      <c r="AT2125" s="32">
        <f t="shared" si="1581"/>
        <v>11035.881827167195</v>
      </c>
      <c r="AU2125" s="23">
        <f t="shared" si="1582"/>
        <v>11035.881827167195</v>
      </c>
      <c r="AV2125" s="22">
        <f t="shared" si="1583"/>
        <v>1570066438.7056961</v>
      </c>
      <c r="AW2125" s="31">
        <f t="shared" si="1596"/>
        <v>7428510407.7597542</v>
      </c>
      <c r="AX2125" s="21"/>
      <c r="AY2125" s="21"/>
      <c r="AZ2125" s="21"/>
      <c r="BA2125" s="21"/>
    </row>
    <row r="2126" spans="1:53" x14ac:dyDescent="0.25">
      <c r="A2126">
        <f t="shared" si="1557"/>
        <v>663</v>
      </c>
      <c r="B2126" t="s">
        <v>6</v>
      </c>
      <c r="C2126" s="27">
        <f t="shared" si="1561"/>
        <v>0</v>
      </c>
      <c r="D2126" s="27">
        <f t="shared" si="1584"/>
        <v>0</v>
      </c>
      <c r="E2126" s="27" t="b">
        <f t="shared" si="1560"/>
        <v>1</v>
      </c>
      <c r="F2126" s="29">
        <f t="shared" si="1562"/>
        <v>0</v>
      </c>
      <c r="G2126" s="27">
        <f t="shared" si="1585"/>
        <v>0</v>
      </c>
      <c r="H2126" s="22">
        <f t="shared" si="1563"/>
        <v>24461630229.67984</v>
      </c>
      <c r="I2126" s="23">
        <f t="shared" si="1564"/>
        <v>132580106.5049091</v>
      </c>
      <c r="J2126" s="23">
        <f t="shared" si="1565"/>
        <v>1086</v>
      </c>
      <c r="K2126" s="19">
        <f t="shared" si="1586"/>
        <v>225.0831931027827</v>
      </c>
      <c r="L2126" s="16">
        <f t="shared" si="1566"/>
        <v>168.72939843072504</v>
      </c>
      <c r="M2126" s="23">
        <f>M2125-IF($B2126="B",(Percent_Rent_In_Elsies*2.49%/12 * H2125)/K2125,0)+IF($B2126="D",N2126,0)+IF(B2126="D",AK2125)+IF(B2126="C",F2125*90%)-(Y2126-Y2125)-IF($B2126="A",Q2125/K2125) + IF($B2126="A",Q2125/K2125)</f>
        <v>-39123603.973634332</v>
      </c>
      <c r="N2126" s="23">
        <f t="shared" si="1567"/>
        <v>0</v>
      </c>
      <c r="O2126" s="22">
        <f t="shared" si="1568"/>
        <v>0</v>
      </c>
      <c r="P2126" s="22">
        <f t="shared" si="1552"/>
        <v>0</v>
      </c>
      <c r="Q2126" s="22">
        <f t="shared" si="1553"/>
        <v>0</v>
      </c>
      <c r="R2126" s="22">
        <f t="shared" si="1569"/>
        <v>298575780.72726941</v>
      </c>
      <c r="S2126" s="16">
        <f t="shared" si="1559"/>
        <v>0</v>
      </c>
      <c r="T2126" s="15">
        <f t="shared" si="1570"/>
        <v>0</v>
      </c>
      <c r="U2126" s="23">
        <f t="shared" si="1587"/>
        <v>1326512.9956243271</v>
      </c>
      <c r="V2126" s="23">
        <f t="shared" si="1588"/>
        <v>0</v>
      </c>
      <c r="W2126" s="23">
        <f t="shared" si="1554"/>
        <v>0</v>
      </c>
      <c r="X2126" s="23">
        <f t="shared" si="1589"/>
        <v>34143541.486596629</v>
      </c>
      <c r="Y2126" s="23">
        <f t="shared" si="1571"/>
        <v>13825559.361691331</v>
      </c>
      <c r="Z2126" s="3">
        <f t="shared" si="1572"/>
        <v>0</v>
      </c>
      <c r="AA2126" s="23">
        <f t="shared" si="1573"/>
        <v>59914266.403950624</v>
      </c>
      <c r="AB2126" s="26">
        <f t="shared" si="1590"/>
        <v>70086276.274228573</v>
      </c>
      <c r="AC2126" s="23">
        <f t="shared" si="1591"/>
        <v>74889487.274228647</v>
      </c>
      <c r="AD2126" s="23">
        <f t="shared" si="1597"/>
        <v>4803211</v>
      </c>
      <c r="AE2126" s="24">
        <f t="shared" si="1558"/>
        <v>70086276.274228647</v>
      </c>
      <c r="AF2126" s="3">
        <f t="shared" si="1592"/>
        <v>0</v>
      </c>
      <c r="AG2126" s="2">
        <f t="shared" si="1574"/>
        <v>0</v>
      </c>
      <c r="AH2126" s="2">
        <f t="shared" si="1575"/>
        <v>139.60867393763706</v>
      </c>
      <c r="AI2126" s="23">
        <f t="shared" si="1598"/>
        <v>9632638853.2942696</v>
      </c>
      <c r="AJ2126" s="23">
        <f t="shared" si="1576"/>
        <v>6219.922423797766</v>
      </c>
      <c r="AK2126" s="23">
        <f t="shared" si="1577"/>
        <v>0</v>
      </c>
      <c r="AL2126" s="23">
        <f t="shared" si="1555"/>
        <v>0</v>
      </c>
      <c r="AM2126" s="23">
        <f t="shared" si="1556"/>
        <v>0</v>
      </c>
      <c r="AN2126" s="16">
        <f t="shared" si="1593"/>
        <v>0</v>
      </c>
      <c r="AO2126" s="23">
        <f t="shared" si="1594"/>
        <v>0</v>
      </c>
      <c r="AP2126" s="22">
        <f t="shared" si="1595"/>
        <v>0</v>
      </c>
      <c r="AQ2126" s="30">
        <f t="shared" si="1578"/>
        <v>11001922155.983522</v>
      </c>
      <c r="AR2126" s="28">
        <f t="shared" si="1579"/>
        <v>5342175765.3067522</v>
      </c>
      <c r="AS2126" s="25">
        <f t="shared" si="1580"/>
        <v>200337590.02425668</v>
      </c>
      <c r="AT2126" s="32">
        <f t="shared" si="1581"/>
        <v>0</v>
      </c>
      <c r="AU2126" s="23">
        <f t="shared" si="1582"/>
        <v>0</v>
      </c>
      <c r="AV2126" s="22">
        <f t="shared" si="1583"/>
        <v>1570066438.7056961</v>
      </c>
      <c r="AW2126" s="31">
        <f t="shared" si="1596"/>
        <v>7411155574.7639742</v>
      </c>
    </row>
    <row r="2127" spans="1:53" x14ac:dyDescent="0.25">
      <c r="A2127">
        <f t="shared" si="1557"/>
        <v>663</v>
      </c>
      <c r="B2127" t="s">
        <v>7</v>
      </c>
      <c r="C2127" s="27">
        <f t="shared" si="1561"/>
        <v>0</v>
      </c>
      <c r="D2127" s="27">
        <f t="shared" si="1584"/>
        <v>0</v>
      </c>
      <c r="E2127" s="27" t="b">
        <f t="shared" si="1560"/>
        <v>1</v>
      </c>
      <c r="F2127" s="29">
        <f t="shared" si="1562"/>
        <v>0</v>
      </c>
      <c r="G2127" s="27">
        <f t="shared" si="1585"/>
        <v>0</v>
      </c>
      <c r="H2127" s="22">
        <f t="shared" si="1563"/>
        <v>24461630229.67984</v>
      </c>
      <c r="I2127" s="23">
        <f t="shared" si="1564"/>
        <v>132580106.5049091</v>
      </c>
      <c r="J2127" s="23">
        <f t="shared" si="1565"/>
        <v>1086</v>
      </c>
      <c r="K2127" s="19">
        <f t="shared" si="1586"/>
        <v>225.0831931027827</v>
      </c>
      <c r="L2127" s="16">
        <f t="shared" si="1566"/>
        <v>168.72939843072504</v>
      </c>
      <c r="M2127" s="23">
        <f>M2126-IF($B2127="B",(Percent_Rent_In_Elsies*2.49%/12 * H2126)/K2126,0)+IF($B2127="D",N2127,0)+IF(B2127="D",AK2126)+IF(B2127="C",F2126*90%)-(Y2127-Y2126)-IF($B2127="A",Q2126/K2126) + IF($B2127="A",Q2126/K2126)</f>
        <v>-39236357.578261331</v>
      </c>
      <c r="N2127" s="23">
        <f t="shared" si="1567"/>
        <v>0</v>
      </c>
      <c r="O2127" s="22">
        <f t="shared" si="1568"/>
        <v>0</v>
      </c>
      <c r="P2127" s="22">
        <f t="shared" ref="P2127:P2190" si="1599">IF(AG2127 &gt; Retail_Freeze_Above, O2126,0)</f>
        <v>0</v>
      </c>
      <c r="Q2127" s="22">
        <f t="shared" ref="Q2127:Q2190" si="1600">IF(AG2127&lt;=Retail_Freeze_Above,O2126,0)</f>
        <v>0</v>
      </c>
      <c r="R2127" s="22">
        <f t="shared" si="1569"/>
        <v>273694465.66666365</v>
      </c>
      <c r="S2127" s="16">
        <f t="shared" si="1559"/>
        <v>24881315.060605783</v>
      </c>
      <c r="T2127" s="15">
        <f t="shared" si="1570"/>
        <v>0</v>
      </c>
      <c r="U2127" s="23">
        <f t="shared" si="1587"/>
        <v>1215970.2459889664</v>
      </c>
      <c r="V2127" s="23">
        <f t="shared" si="1588"/>
        <v>110542.7496353606</v>
      </c>
      <c r="W2127" s="23">
        <f t="shared" ref="W2127:W2190" si="1601">IF($B2127="E",0,W2126+IF(B2127="D",V2126,0)+IF($B2127="A",G2127))-IF($B2127="D",N2127)+IF($B2127="A",Q2126/K2126)</f>
        <v>0</v>
      </c>
      <c r="X2127" s="23">
        <f t="shared" si="1589"/>
        <v>34143541.486596629</v>
      </c>
      <c r="Y2127" s="23">
        <f t="shared" si="1571"/>
        <v>13825559.361691331</v>
      </c>
      <c r="Z2127" s="3">
        <f t="shared" si="1572"/>
        <v>0</v>
      </c>
      <c r="AA2127" s="23">
        <f t="shared" si="1573"/>
        <v>59914266.403950624</v>
      </c>
      <c r="AB2127" s="26">
        <f t="shared" si="1590"/>
        <v>70086276.274228573</v>
      </c>
      <c r="AC2127" s="23">
        <f t="shared" si="1591"/>
        <v>74889487.274228647</v>
      </c>
      <c r="AD2127" s="23">
        <f t="shared" si="1597"/>
        <v>4803211</v>
      </c>
      <c r="AE2127" s="24">
        <f t="shared" si="1558"/>
        <v>70086276.274228647</v>
      </c>
      <c r="AF2127" s="3">
        <f t="shared" si="1592"/>
        <v>0</v>
      </c>
      <c r="AG2127" s="2">
        <f t="shared" si="1574"/>
        <v>0</v>
      </c>
      <c r="AH2127" s="2">
        <f t="shared" si="1575"/>
        <v>139.60867393763706</v>
      </c>
      <c r="AI2127" s="23">
        <f t="shared" si="1598"/>
        <v>9632638853.2942696</v>
      </c>
      <c r="AJ2127" s="23">
        <f t="shared" si="1576"/>
        <v>6219.922423797766</v>
      </c>
      <c r="AK2127" s="23">
        <f t="shared" si="1577"/>
        <v>0</v>
      </c>
      <c r="AL2127" s="23">
        <f t="shared" si="1555"/>
        <v>3676097.7807312012</v>
      </c>
      <c r="AM2127" s="23">
        <f t="shared" si="1556"/>
        <v>3429756452.76648</v>
      </c>
      <c r="AN2127" s="16">
        <f t="shared" si="1593"/>
        <v>0</v>
      </c>
      <c r="AO2127" s="23">
        <f t="shared" si="1594"/>
        <v>112753.60462699548</v>
      </c>
      <c r="AP2127" s="22">
        <f t="shared" si="1595"/>
        <v>25378941.363292839</v>
      </c>
      <c r="AQ2127" s="30">
        <f t="shared" si="1578"/>
        <v>11052464317.708521</v>
      </c>
      <c r="AR2127" s="28">
        <f t="shared" si="1579"/>
        <v>5367338985.668457</v>
      </c>
      <c r="AS2127" s="25">
        <f t="shared" si="1580"/>
        <v>200337590.02425668</v>
      </c>
      <c r="AT2127" s="32">
        <f t="shared" si="1581"/>
        <v>0</v>
      </c>
      <c r="AU2127" s="23">
        <f t="shared" si="1582"/>
        <v>0</v>
      </c>
      <c r="AV2127" s="22">
        <f t="shared" si="1583"/>
        <v>1570066438.7056961</v>
      </c>
      <c r="AW2127" s="31">
        <f t="shared" si="1596"/>
        <v>7461697736.4889717</v>
      </c>
    </row>
    <row r="2128" spans="1:53" s="21" customFormat="1" x14ac:dyDescent="0.25">
      <c r="A2128">
        <f t="shared" si="1557"/>
        <v>663</v>
      </c>
      <c r="B2128" t="s">
        <v>8</v>
      </c>
      <c r="C2128" s="27">
        <f t="shared" si="1561"/>
        <v>0</v>
      </c>
      <c r="D2128" s="27">
        <f t="shared" si="1584"/>
        <v>0</v>
      </c>
      <c r="E2128" s="27" t="b">
        <f t="shared" si="1560"/>
        <v>1</v>
      </c>
      <c r="F2128" s="29">
        <f t="shared" si="1562"/>
        <v>0</v>
      </c>
      <c r="G2128" s="27">
        <f t="shared" si="1585"/>
        <v>0</v>
      </c>
      <c r="H2128" s="22">
        <f t="shared" si="1563"/>
        <v>24461630229.67984</v>
      </c>
      <c r="I2128" s="23">
        <f t="shared" si="1564"/>
        <v>132580106.5049091</v>
      </c>
      <c r="J2128" s="23">
        <f t="shared" si="1565"/>
        <v>1086</v>
      </c>
      <c r="K2128" s="19">
        <f t="shared" si="1586"/>
        <v>225.0831931027827</v>
      </c>
      <c r="L2128" s="16">
        <f t="shared" si="1566"/>
        <v>168.72939843072504</v>
      </c>
      <c r="M2128" s="23">
        <f>M2127-IF($B2128="B",(Percent_Rent_In_Elsies*2.49%/12 * H2127)/K2127,0)+IF($B2128="D",N2128,0)+IF(B2128="D",AK2127)+IF(B2128="C",F2127*90%)-(Y2128-Y2127)-IF($B2128="A",Q2127/K2127) + IF($B2128="A",Q2127/K2127)</f>
        <v>-39236357.578261331</v>
      </c>
      <c r="N2128" s="23">
        <f t="shared" si="1567"/>
        <v>0</v>
      </c>
      <c r="O2128" s="22">
        <f t="shared" si="1568"/>
        <v>0</v>
      </c>
      <c r="P2128" s="22">
        <f t="shared" si="1599"/>
        <v>0</v>
      </c>
      <c r="Q2128" s="22">
        <f t="shared" si="1600"/>
        <v>0</v>
      </c>
      <c r="R2128" s="22">
        <f t="shared" si="1569"/>
        <v>299073407.02995646</v>
      </c>
      <c r="S2128" s="16">
        <f t="shared" si="1559"/>
        <v>24881315.060605783</v>
      </c>
      <c r="T2128" s="15">
        <f t="shared" si="1570"/>
        <v>0</v>
      </c>
      <c r="U2128" s="23">
        <f t="shared" si="1587"/>
        <v>1328723.8506159619</v>
      </c>
      <c r="V2128" s="23">
        <f t="shared" si="1588"/>
        <v>110542.7496353606</v>
      </c>
      <c r="W2128" s="23">
        <f t="shared" si="1601"/>
        <v>0</v>
      </c>
      <c r="X2128" s="23">
        <f t="shared" si="1589"/>
        <v>34143541.486596629</v>
      </c>
      <c r="Y2128" s="23">
        <f t="shared" si="1571"/>
        <v>13825559.361691331</v>
      </c>
      <c r="Z2128" s="3">
        <f t="shared" si="1572"/>
        <v>0</v>
      </c>
      <c r="AA2128" s="23">
        <f t="shared" si="1573"/>
        <v>59914266.403950624</v>
      </c>
      <c r="AB2128" s="26">
        <f t="shared" si="1590"/>
        <v>70086276.274228588</v>
      </c>
      <c r="AC2128" s="23">
        <f t="shared" si="1591"/>
        <v>74889487.274228647</v>
      </c>
      <c r="AD2128" s="23">
        <f t="shared" si="1597"/>
        <v>4803211</v>
      </c>
      <c r="AE2128" s="24">
        <f t="shared" si="1558"/>
        <v>70086276.274228647</v>
      </c>
      <c r="AF2128" s="3">
        <f t="shared" si="1592"/>
        <v>1E-4</v>
      </c>
      <c r="AG2128" s="2">
        <f t="shared" si="1574"/>
        <v>0</v>
      </c>
      <c r="AH2128" s="2">
        <f t="shared" si="1575"/>
        <v>139.60867393763706</v>
      </c>
      <c r="AI2128" s="23">
        <f t="shared" si="1598"/>
        <v>9632638853.2942696</v>
      </c>
      <c r="AJ2128" s="23">
        <f t="shared" si="1576"/>
        <v>6219.922423797766</v>
      </c>
      <c r="AK2128" s="23">
        <f t="shared" si="1577"/>
        <v>59908.182317124156</v>
      </c>
      <c r="AL2128" s="23">
        <f t="shared" ref="AL2128:AL2191" si="1602">IF($B2128="B",AI2128-AI2123,0)</f>
        <v>0</v>
      </c>
      <c r="AM2128" s="23">
        <f t="shared" si="1556"/>
        <v>0</v>
      </c>
      <c r="AN2128" s="16">
        <f t="shared" si="1593"/>
        <v>0</v>
      </c>
      <c r="AO2128" s="23">
        <f t="shared" si="1594"/>
        <v>0</v>
      </c>
      <c r="AP2128" s="22">
        <f t="shared" si="1595"/>
        <v>0</v>
      </c>
      <c r="AQ2128" s="30">
        <f t="shared" si="1578"/>
        <v>11052464317.708521</v>
      </c>
      <c r="AR2128" s="28">
        <f t="shared" si="1579"/>
        <v>5367338985.668457</v>
      </c>
      <c r="AS2128" s="25">
        <f t="shared" si="1580"/>
        <v>200337590.02425668</v>
      </c>
      <c r="AT2128" s="32">
        <f t="shared" si="1581"/>
        <v>0</v>
      </c>
      <c r="AU2128" s="23">
        <f t="shared" si="1582"/>
        <v>0</v>
      </c>
      <c r="AV2128" s="22">
        <f t="shared" si="1583"/>
        <v>1570066438.7056961</v>
      </c>
      <c r="AW2128" s="31">
        <f t="shared" si="1596"/>
        <v>7461697736.4889717</v>
      </c>
      <c r="AX2128"/>
      <c r="AY2128"/>
      <c r="AZ2128"/>
      <c r="BA2128"/>
    </row>
    <row r="2129" spans="1:53" s="21" customFormat="1" x14ac:dyDescent="0.25">
      <c r="A2129">
        <f t="shared" si="1557"/>
        <v>663</v>
      </c>
      <c r="B2129" t="s">
        <v>9</v>
      </c>
      <c r="C2129" s="27">
        <f t="shared" si="1561"/>
        <v>0</v>
      </c>
      <c r="D2129" s="27">
        <f t="shared" si="1584"/>
        <v>0</v>
      </c>
      <c r="E2129" s="27" t="b">
        <f t="shared" si="1560"/>
        <v>1</v>
      </c>
      <c r="F2129" s="29">
        <f t="shared" si="1562"/>
        <v>0</v>
      </c>
      <c r="G2129" s="27">
        <f t="shared" si="1585"/>
        <v>0</v>
      </c>
      <c r="H2129" s="22">
        <f t="shared" si="1563"/>
        <v>24461630229.67984</v>
      </c>
      <c r="I2129" s="23">
        <f t="shared" si="1564"/>
        <v>132580106.5049091</v>
      </c>
      <c r="J2129" s="23">
        <f t="shared" si="1565"/>
        <v>1086</v>
      </c>
      <c r="K2129" s="19">
        <f t="shared" si="1586"/>
        <v>225.0831931027827</v>
      </c>
      <c r="L2129" s="16">
        <f t="shared" si="1566"/>
        <v>168.72939843072504</v>
      </c>
      <c r="M2129" s="23">
        <f>M2128-IF($B2129="B",(Percent_Rent_In_Elsies*2.49%/12 * H2128)/K2128,0)+IF($B2129="D",N2129,0)+IF(B2129="D",AK2128)+IF(B2129="C",F2128*90%)-(Y2129-Y2128)-IF($B2129="A",Q2128/K2128) + IF($B2129="A",Q2128/K2128)</f>
        <v>-39176449.395944208</v>
      </c>
      <c r="N2129" s="23">
        <f t="shared" si="1567"/>
        <v>0</v>
      </c>
      <c r="O2129" s="22">
        <f t="shared" si="1568"/>
        <v>17383757.717533439</v>
      </c>
      <c r="P2129" s="22">
        <f t="shared" si="1599"/>
        <v>0</v>
      </c>
      <c r="Q2129" s="22">
        <f t="shared" si="1600"/>
        <v>0</v>
      </c>
      <c r="R2129" s="22">
        <f t="shared" si="1569"/>
        <v>299073407.02995646</v>
      </c>
      <c r="S2129" s="16">
        <f t="shared" si="1559"/>
        <v>0</v>
      </c>
      <c r="T2129" s="15">
        <f t="shared" si="1570"/>
        <v>7497557.3430723436</v>
      </c>
      <c r="U2129" s="23">
        <f t="shared" si="1587"/>
        <v>1328723.8506159619</v>
      </c>
      <c r="V2129" s="23">
        <f t="shared" si="1588"/>
        <v>0</v>
      </c>
      <c r="W2129" s="23">
        <f t="shared" si="1601"/>
        <v>110542.7496353606</v>
      </c>
      <c r="X2129" s="23">
        <f t="shared" si="1589"/>
        <v>34143541.486596629</v>
      </c>
      <c r="Y2129" s="23">
        <f t="shared" si="1571"/>
        <v>13825559.361691331</v>
      </c>
      <c r="Z2129" s="3">
        <f t="shared" si="1572"/>
        <v>0</v>
      </c>
      <c r="AA2129" s="23">
        <f t="shared" si="1573"/>
        <v>59854358.221633501</v>
      </c>
      <c r="AB2129" s="26">
        <f t="shared" si="1590"/>
        <v>70086276.274228573</v>
      </c>
      <c r="AC2129" s="23">
        <f t="shared" si="1591"/>
        <v>74889487.274228647</v>
      </c>
      <c r="AD2129" s="23">
        <f t="shared" si="1597"/>
        <v>4803211</v>
      </c>
      <c r="AE2129" s="24">
        <f t="shared" si="1558"/>
        <v>70086276.274228647</v>
      </c>
      <c r="AF2129" s="3">
        <f t="shared" si="1592"/>
        <v>0</v>
      </c>
      <c r="AG2129" s="2">
        <f t="shared" si="1574"/>
        <v>0</v>
      </c>
      <c r="AH2129" s="2">
        <f t="shared" si="1575"/>
        <v>139.60867393763706</v>
      </c>
      <c r="AI2129" s="23">
        <f t="shared" si="1598"/>
        <v>9623007192.6021824</v>
      </c>
      <c r="AJ2129" s="23">
        <f t="shared" si="1576"/>
        <v>6219.922423797766</v>
      </c>
      <c r="AK2129" s="23">
        <f t="shared" si="1577"/>
        <v>0</v>
      </c>
      <c r="AL2129" s="23">
        <f t="shared" si="1602"/>
        <v>0</v>
      </c>
      <c r="AM2129" s="23">
        <f t="shared" ref="AM2129:AM2192" si="1603">IF($B2129="B",50%*AL2129*30%*AJ2129,0)</f>
        <v>0</v>
      </c>
      <c r="AN2129" s="16">
        <f t="shared" si="1593"/>
        <v>0</v>
      </c>
      <c r="AO2129" s="23">
        <f t="shared" si="1594"/>
        <v>0</v>
      </c>
      <c r="AP2129" s="22">
        <f t="shared" si="1595"/>
        <v>0</v>
      </c>
      <c r="AQ2129" s="30">
        <f t="shared" si="1578"/>
        <v>11052464317.708521</v>
      </c>
      <c r="AR2129" s="28">
        <f t="shared" si="1579"/>
        <v>5367338985.668457</v>
      </c>
      <c r="AS2129" s="25">
        <f t="shared" si="1580"/>
        <v>200337590.02425668</v>
      </c>
      <c r="AT2129" s="32">
        <f t="shared" si="1581"/>
        <v>0</v>
      </c>
      <c r="AU2129" s="23">
        <f t="shared" si="1582"/>
        <v>0</v>
      </c>
      <c r="AV2129" s="22">
        <f t="shared" si="1583"/>
        <v>1570066438.7056961</v>
      </c>
      <c r="AW2129" s="31">
        <f t="shared" si="1596"/>
        <v>7461697736.4889717</v>
      </c>
      <c r="AX2129"/>
      <c r="AY2129"/>
      <c r="AZ2129"/>
      <c r="BA2129"/>
    </row>
    <row r="2130" spans="1:53" x14ac:dyDescent="0.25">
      <c r="A2130" s="21">
        <f t="shared" si="1557"/>
        <v>663</v>
      </c>
      <c r="B2130" s="21" t="s">
        <v>28</v>
      </c>
      <c r="C2130" s="27">
        <f t="shared" si="1561"/>
        <v>0</v>
      </c>
      <c r="D2130" s="27">
        <f t="shared" si="1584"/>
        <v>0</v>
      </c>
      <c r="E2130" s="27" t="b">
        <f t="shared" si="1560"/>
        <v>1</v>
      </c>
      <c r="F2130" s="29">
        <f t="shared" si="1562"/>
        <v>0</v>
      </c>
      <c r="G2130" s="27">
        <f t="shared" si="1585"/>
        <v>0</v>
      </c>
      <c r="H2130" s="22">
        <f t="shared" si="1563"/>
        <v>24461630229.67984</v>
      </c>
      <c r="I2130" s="23">
        <f t="shared" si="1564"/>
        <v>132580106.5049091</v>
      </c>
      <c r="J2130" s="23">
        <f t="shared" si="1565"/>
        <v>1086</v>
      </c>
      <c r="K2130" s="19">
        <f t="shared" si="1586"/>
        <v>225.0831931027827</v>
      </c>
      <c r="L2130" s="16">
        <f t="shared" si="1566"/>
        <v>168.72939843072504</v>
      </c>
      <c r="M2130" s="23">
        <f>M2129-IF($B2130="B",(Percent_Rent_In_Elsies*2.49%/12 * H2129)/K2129,0)+IF($B2130="D",N2130,0)+IF(B2130="D",AK2129)+IF(B2130="C",F2129*90%)-(Y2130-Y2129)-IF($B2130="A",Q2129/K2129) + IF($B2130="A",Q2129/K2129)</f>
        <v>-39176449.395944208</v>
      </c>
      <c r="N2130" s="23">
        <f t="shared" si="1567"/>
        <v>0</v>
      </c>
      <c r="O2130" s="22">
        <f t="shared" si="1568"/>
        <v>0</v>
      </c>
      <c r="P2130" s="22">
        <f t="shared" si="1599"/>
        <v>17383757.717533439</v>
      </c>
      <c r="Q2130" s="22">
        <f t="shared" si="1600"/>
        <v>0</v>
      </c>
      <c r="R2130" s="22">
        <f t="shared" si="1569"/>
        <v>299073407.02995646</v>
      </c>
      <c r="S2130" s="16">
        <f t="shared" si="1559"/>
        <v>0</v>
      </c>
      <c r="T2130" s="15">
        <f t="shared" si="1570"/>
        <v>0</v>
      </c>
      <c r="U2130" s="23">
        <f t="shared" si="1587"/>
        <v>1328723.8506159619</v>
      </c>
      <c r="V2130" s="23">
        <f t="shared" si="1588"/>
        <v>0</v>
      </c>
      <c r="W2130" s="23">
        <f t="shared" si="1601"/>
        <v>0</v>
      </c>
      <c r="X2130" s="23">
        <f t="shared" si="1589"/>
        <v>34143541.486596629</v>
      </c>
      <c r="Y2130" s="23">
        <f t="shared" si="1571"/>
        <v>13825559.361691331</v>
      </c>
      <c r="Z2130" s="3">
        <f t="shared" si="1572"/>
        <v>5527.1374817680307</v>
      </c>
      <c r="AA2130" s="23">
        <f t="shared" si="1573"/>
        <v>59937265.28386002</v>
      </c>
      <c r="AB2130" s="26">
        <f t="shared" si="1590"/>
        <v>70086276.274228603</v>
      </c>
      <c r="AC2130" s="23">
        <f t="shared" si="1591"/>
        <v>74889487.274228647</v>
      </c>
      <c r="AD2130" s="23">
        <f t="shared" si="1597"/>
        <v>4803211</v>
      </c>
      <c r="AE2130" s="24">
        <f t="shared" si="1558"/>
        <v>70086276.274228647</v>
      </c>
      <c r="AF2130" s="3">
        <f t="shared" si="1592"/>
        <v>0</v>
      </c>
      <c r="AG2130" s="2">
        <f t="shared" si="1574"/>
        <v>663256497.81216371</v>
      </c>
      <c r="AH2130" s="2">
        <f t="shared" si="1575"/>
        <v>139.60867393763706</v>
      </c>
      <c r="AI2130" s="23">
        <f t="shared" si="1598"/>
        <v>9636336468.5284081</v>
      </c>
      <c r="AJ2130" s="23">
        <f t="shared" si="1576"/>
        <v>6219.922423797766</v>
      </c>
      <c r="AK2130" s="23">
        <f t="shared" si="1577"/>
        <v>0</v>
      </c>
      <c r="AL2130" s="23">
        <f t="shared" si="1602"/>
        <v>0</v>
      </c>
      <c r="AM2130" s="23">
        <f t="shared" si="1603"/>
        <v>0</v>
      </c>
      <c r="AN2130" s="16">
        <f t="shared" si="1593"/>
        <v>0</v>
      </c>
      <c r="AO2130" s="23">
        <f t="shared" si="1594"/>
        <v>0</v>
      </c>
      <c r="AP2130" s="22">
        <f t="shared" si="1595"/>
        <v>0</v>
      </c>
      <c r="AQ2130" s="30">
        <f t="shared" si="1578"/>
        <v>11052464317.708521</v>
      </c>
      <c r="AR2130" s="28">
        <f t="shared" si="1579"/>
        <v>5367338985.668457</v>
      </c>
      <c r="AS2130" s="25">
        <f t="shared" si="1580"/>
        <v>200337590.02425668</v>
      </c>
      <c r="AT2130" s="32">
        <f t="shared" si="1581"/>
        <v>11054.274963536061</v>
      </c>
      <c r="AU2130" s="23">
        <f t="shared" si="1582"/>
        <v>11054.274963536061</v>
      </c>
      <c r="AV2130" s="22">
        <f t="shared" si="1583"/>
        <v>1577563996.0487685</v>
      </c>
      <c r="AW2130" s="31">
        <f t="shared" si="1596"/>
        <v>7461697736.4889717</v>
      </c>
    </row>
    <row r="2131" spans="1:53" x14ac:dyDescent="0.25">
      <c r="A2131">
        <f t="shared" si="1557"/>
        <v>664</v>
      </c>
      <c r="B2131" t="s">
        <v>6</v>
      </c>
      <c r="C2131" s="27">
        <f t="shared" si="1561"/>
        <v>0</v>
      </c>
      <c r="D2131" s="27">
        <f t="shared" si="1584"/>
        <v>0</v>
      </c>
      <c r="E2131" s="27" t="b">
        <f t="shared" si="1560"/>
        <v>1</v>
      </c>
      <c r="F2131" s="29">
        <f t="shared" si="1562"/>
        <v>0</v>
      </c>
      <c r="G2131" s="27">
        <f t="shared" si="1585"/>
        <v>0</v>
      </c>
      <c r="H2131" s="22">
        <f t="shared" si="1563"/>
        <v>24502399613.395973</v>
      </c>
      <c r="I2131" s="23">
        <f t="shared" si="1564"/>
        <v>132580106.5049091</v>
      </c>
      <c r="J2131" s="23">
        <f t="shared" si="1565"/>
        <v>1086</v>
      </c>
      <c r="K2131" s="19">
        <f t="shared" si="1586"/>
        <v>225.0831931027827</v>
      </c>
      <c r="L2131" s="16">
        <f t="shared" si="1566"/>
        <v>169.01061409477626</v>
      </c>
      <c r="M2131" s="23">
        <f>M2130-IF($B2131="B",(Percent_Rent_In_Elsies*2.49%/12 * H2130)/K2130,0)+IF($B2131="D",N2131,0)+IF(B2131="D",AK2130)+IF(B2131="C",F2130*90%)-(Y2131-Y2130)-IF($B2131="A",Q2130/K2130) + IF($B2131="A",Q2130/K2130)</f>
        <v>-39176449.395944208</v>
      </c>
      <c r="N2131" s="23">
        <f t="shared" si="1567"/>
        <v>0</v>
      </c>
      <c r="O2131" s="22">
        <f t="shared" si="1568"/>
        <v>0</v>
      </c>
      <c r="P2131" s="22">
        <f t="shared" si="1599"/>
        <v>0</v>
      </c>
      <c r="Q2131" s="22">
        <f t="shared" si="1600"/>
        <v>0</v>
      </c>
      <c r="R2131" s="22">
        <f t="shared" si="1569"/>
        <v>299073407.02995646</v>
      </c>
      <c r="S2131" s="16">
        <f t="shared" si="1559"/>
        <v>0</v>
      </c>
      <c r="T2131" s="15">
        <f t="shared" si="1570"/>
        <v>0</v>
      </c>
      <c r="U2131" s="23">
        <f t="shared" si="1587"/>
        <v>1328723.8506159619</v>
      </c>
      <c r="V2131" s="23">
        <f t="shared" si="1588"/>
        <v>0</v>
      </c>
      <c r="W2131" s="23">
        <f t="shared" si="1601"/>
        <v>0</v>
      </c>
      <c r="X2131" s="23">
        <f t="shared" si="1589"/>
        <v>34171177.174005471</v>
      </c>
      <c r="Y2131" s="23">
        <f t="shared" si="1571"/>
        <v>13825559.361691331</v>
      </c>
      <c r="Z2131" s="3">
        <f t="shared" si="1572"/>
        <v>0</v>
      </c>
      <c r="AA2131" s="23">
        <f t="shared" si="1573"/>
        <v>59937265.28386002</v>
      </c>
      <c r="AB2131" s="26">
        <f t="shared" si="1590"/>
        <v>70086276.274228573</v>
      </c>
      <c r="AC2131" s="23">
        <f t="shared" si="1591"/>
        <v>74889487.274228647</v>
      </c>
      <c r="AD2131" s="23">
        <f t="shared" si="1597"/>
        <v>4803211</v>
      </c>
      <c r="AE2131" s="24">
        <f t="shared" si="1558"/>
        <v>70086276.274228647</v>
      </c>
      <c r="AF2131" s="3">
        <f t="shared" si="1592"/>
        <v>0</v>
      </c>
      <c r="AG2131" s="2">
        <f t="shared" si="1574"/>
        <v>0</v>
      </c>
      <c r="AH2131" s="2">
        <f t="shared" si="1575"/>
        <v>139.84135506086645</v>
      </c>
      <c r="AI2131" s="23">
        <f t="shared" si="1598"/>
        <v>9636336468.5284081</v>
      </c>
      <c r="AJ2131" s="23">
        <f t="shared" si="1576"/>
        <v>6219.922423797766</v>
      </c>
      <c r="AK2131" s="23">
        <f t="shared" si="1577"/>
        <v>0</v>
      </c>
      <c r="AL2131" s="23">
        <f t="shared" si="1602"/>
        <v>0</v>
      </c>
      <c r="AM2131" s="23">
        <f t="shared" si="1603"/>
        <v>0</v>
      </c>
      <c r="AN2131" s="16">
        <f t="shared" si="1593"/>
        <v>0</v>
      </c>
      <c r="AO2131" s="23">
        <f t="shared" si="1594"/>
        <v>0</v>
      </c>
      <c r="AP2131" s="22">
        <f t="shared" si="1595"/>
        <v>0</v>
      </c>
      <c r="AQ2131" s="30">
        <f t="shared" si="1578"/>
        <v>11052464317.708521</v>
      </c>
      <c r="AR2131" s="28">
        <f t="shared" si="1579"/>
        <v>5367338985.668457</v>
      </c>
      <c r="AS2131" s="25">
        <f t="shared" si="1580"/>
        <v>200337590.02425668</v>
      </c>
      <c r="AT2131" s="32">
        <f t="shared" si="1581"/>
        <v>0</v>
      </c>
      <c r="AU2131" s="23">
        <f t="shared" si="1582"/>
        <v>0</v>
      </c>
      <c r="AV2131" s="22">
        <f t="shared" si="1583"/>
        <v>1577563996.0487685</v>
      </c>
      <c r="AW2131" s="31">
        <f t="shared" si="1596"/>
        <v>7444313978.7714386</v>
      </c>
    </row>
    <row r="2132" spans="1:53" x14ac:dyDescent="0.25">
      <c r="A2132">
        <f t="shared" si="1557"/>
        <v>664</v>
      </c>
      <c r="B2132" t="s">
        <v>7</v>
      </c>
      <c r="C2132" s="27">
        <f t="shared" si="1561"/>
        <v>0</v>
      </c>
      <c r="D2132" s="27">
        <f t="shared" si="1584"/>
        <v>0</v>
      </c>
      <c r="E2132" s="27" t="b">
        <f t="shared" si="1560"/>
        <v>1</v>
      </c>
      <c r="F2132" s="29">
        <f t="shared" si="1562"/>
        <v>0</v>
      </c>
      <c r="G2132" s="27">
        <f t="shared" si="1585"/>
        <v>0</v>
      </c>
      <c r="H2132" s="22">
        <f t="shared" si="1563"/>
        <v>24502399613.395973</v>
      </c>
      <c r="I2132" s="23">
        <f t="shared" si="1564"/>
        <v>132580106.5049091</v>
      </c>
      <c r="J2132" s="23">
        <f t="shared" si="1565"/>
        <v>1086</v>
      </c>
      <c r="K2132" s="19">
        <f t="shared" si="1586"/>
        <v>225.0831931027827</v>
      </c>
      <c r="L2132" s="16">
        <f t="shared" si="1566"/>
        <v>169.01061409477626</v>
      </c>
      <c r="M2132" s="23">
        <f>M2131-IF($B2132="B",(Percent_Rent_In_Elsies*2.49%/12 * H2131)/K2131,0)+IF($B2132="D",N2132,0)+IF(B2132="D",AK2131)+IF(B2132="C",F2131*90%)-(Y2132-Y2131)-IF($B2132="A",Q2131/K2131) + IF($B2132="A",Q2131/K2131)</f>
        <v>-39289390.923245579</v>
      </c>
      <c r="N2132" s="23">
        <f t="shared" si="1567"/>
        <v>0</v>
      </c>
      <c r="O2132" s="22">
        <f t="shared" si="1568"/>
        <v>0</v>
      </c>
      <c r="P2132" s="22">
        <f t="shared" si="1599"/>
        <v>0</v>
      </c>
      <c r="Q2132" s="22">
        <f t="shared" si="1600"/>
        <v>0</v>
      </c>
      <c r="R2132" s="22">
        <f t="shared" si="1569"/>
        <v>274150623.11079341</v>
      </c>
      <c r="S2132" s="16">
        <f t="shared" si="1559"/>
        <v>24922783.919163037</v>
      </c>
      <c r="T2132" s="15">
        <f t="shared" si="1570"/>
        <v>0</v>
      </c>
      <c r="U2132" s="23">
        <f t="shared" si="1587"/>
        <v>1217996.8630646318</v>
      </c>
      <c r="V2132" s="23">
        <f t="shared" si="1588"/>
        <v>110726.98755133017</v>
      </c>
      <c r="W2132" s="23">
        <f t="shared" si="1601"/>
        <v>0</v>
      </c>
      <c r="X2132" s="23">
        <f t="shared" si="1589"/>
        <v>34171177.174005471</v>
      </c>
      <c r="Y2132" s="23">
        <f t="shared" si="1571"/>
        <v>13825559.361691331</v>
      </c>
      <c r="Z2132" s="3">
        <f t="shared" si="1572"/>
        <v>0</v>
      </c>
      <c r="AA2132" s="23">
        <f t="shared" si="1573"/>
        <v>59937265.28386002</v>
      </c>
      <c r="AB2132" s="26">
        <f t="shared" si="1590"/>
        <v>70086276.274228573</v>
      </c>
      <c r="AC2132" s="23">
        <f t="shared" si="1591"/>
        <v>74889487.274228647</v>
      </c>
      <c r="AD2132" s="23">
        <f t="shared" si="1597"/>
        <v>4803211</v>
      </c>
      <c r="AE2132" s="24">
        <f t="shared" si="1558"/>
        <v>70086276.274228647</v>
      </c>
      <c r="AF2132" s="3">
        <f t="shared" si="1592"/>
        <v>0</v>
      </c>
      <c r="AG2132" s="2">
        <f t="shared" si="1574"/>
        <v>0</v>
      </c>
      <c r="AH2132" s="2">
        <f t="shared" si="1575"/>
        <v>139.84135506086645</v>
      </c>
      <c r="AI2132" s="23">
        <f t="shared" si="1598"/>
        <v>9636336468.5284081</v>
      </c>
      <c r="AJ2132" s="23">
        <f t="shared" si="1576"/>
        <v>6219.922423797766</v>
      </c>
      <c r="AK2132" s="23">
        <f t="shared" si="1577"/>
        <v>0</v>
      </c>
      <c r="AL2132" s="23">
        <f t="shared" si="1602"/>
        <v>3697615.2341384888</v>
      </c>
      <c r="AM2132" s="23">
        <f t="shared" si="1603"/>
        <v>3449831986.4091315</v>
      </c>
      <c r="AN2132" s="16">
        <f t="shared" si="1593"/>
        <v>0</v>
      </c>
      <c r="AO2132" s="23">
        <f t="shared" si="1594"/>
        <v>112941.52730137379</v>
      </c>
      <c r="AP2132" s="22">
        <f t="shared" si="1595"/>
        <v>25421239.598898325</v>
      </c>
      <c r="AQ2132" s="30">
        <f t="shared" si="1578"/>
        <v>11103090716.369726</v>
      </c>
      <c r="AR2132" s="28">
        <f t="shared" si="1579"/>
        <v>5392544144.7307644</v>
      </c>
      <c r="AS2132" s="25">
        <f t="shared" si="1580"/>
        <v>200337590.02425668</v>
      </c>
      <c r="AT2132" s="32">
        <f t="shared" si="1581"/>
        <v>0</v>
      </c>
      <c r="AU2132" s="23">
        <f t="shared" si="1582"/>
        <v>0</v>
      </c>
      <c r="AV2132" s="22">
        <f t="shared" si="1583"/>
        <v>1577563996.0487685</v>
      </c>
      <c r="AW2132" s="31">
        <f t="shared" si="1596"/>
        <v>7494940377.4326439</v>
      </c>
    </row>
    <row r="2133" spans="1:53" x14ac:dyDescent="0.25">
      <c r="A2133">
        <f t="shared" si="1557"/>
        <v>664</v>
      </c>
      <c r="B2133" t="s">
        <v>8</v>
      </c>
      <c r="C2133" s="27">
        <f t="shared" si="1561"/>
        <v>0</v>
      </c>
      <c r="D2133" s="27">
        <f t="shared" si="1584"/>
        <v>0</v>
      </c>
      <c r="E2133" s="27" t="b">
        <f t="shared" si="1560"/>
        <v>1</v>
      </c>
      <c r="F2133" s="29">
        <f t="shared" si="1562"/>
        <v>0</v>
      </c>
      <c r="G2133" s="27">
        <f t="shared" si="1585"/>
        <v>0</v>
      </c>
      <c r="H2133" s="22">
        <f t="shared" si="1563"/>
        <v>24502399613.395973</v>
      </c>
      <c r="I2133" s="23">
        <f t="shared" si="1564"/>
        <v>132580106.5049091</v>
      </c>
      <c r="J2133" s="23">
        <f t="shared" si="1565"/>
        <v>1086</v>
      </c>
      <c r="K2133" s="19">
        <f t="shared" si="1586"/>
        <v>225.0831931027827</v>
      </c>
      <c r="L2133" s="16">
        <f t="shared" si="1566"/>
        <v>169.01061409477626</v>
      </c>
      <c r="M2133" s="23">
        <f>M2132-IF($B2133="B",(Percent_Rent_In_Elsies*2.49%/12 * H2132)/K2132,0)+IF($B2133="D",N2133,0)+IF(B2133="D",AK2132)+IF(B2133="C",F2132*90%)-(Y2133-Y2132)-IF($B2133="A",Q2132/K2132) + IF($B2133="A",Q2132/K2132)</f>
        <v>-39289390.923245579</v>
      </c>
      <c r="N2133" s="23">
        <f t="shared" si="1567"/>
        <v>0</v>
      </c>
      <c r="O2133" s="22">
        <f t="shared" si="1568"/>
        <v>0</v>
      </c>
      <c r="P2133" s="22">
        <f t="shared" si="1599"/>
        <v>0</v>
      </c>
      <c r="Q2133" s="22">
        <f t="shared" si="1600"/>
        <v>0</v>
      </c>
      <c r="R2133" s="22">
        <f t="shared" si="1569"/>
        <v>299571862.70969176</v>
      </c>
      <c r="S2133" s="16">
        <f t="shared" si="1559"/>
        <v>24922783.919163037</v>
      </c>
      <c r="T2133" s="15">
        <f t="shared" si="1570"/>
        <v>0</v>
      </c>
      <c r="U2133" s="23">
        <f t="shared" si="1587"/>
        <v>1330938.3903660057</v>
      </c>
      <c r="V2133" s="23">
        <f t="shared" si="1588"/>
        <v>110726.98755133017</v>
      </c>
      <c r="W2133" s="23">
        <f t="shared" si="1601"/>
        <v>0</v>
      </c>
      <c r="X2133" s="23">
        <f t="shared" si="1589"/>
        <v>34171177.174005471</v>
      </c>
      <c r="Y2133" s="23">
        <f t="shared" si="1571"/>
        <v>13825559.361691331</v>
      </c>
      <c r="Z2133" s="3">
        <f t="shared" si="1572"/>
        <v>0</v>
      </c>
      <c r="AA2133" s="23">
        <f t="shared" si="1573"/>
        <v>59937265.28386002</v>
      </c>
      <c r="AB2133" s="26">
        <f t="shared" si="1590"/>
        <v>70086276.274228573</v>
      </c>
      <c r="AC2133" s="23">
        <f t="shared" si="1591"/>
        <v>74889487.274228647</v>
      </c>
      <c r="AD2133" s="23">
        <f t="shared" si="1597"/>
        <v>4803211</v>
      </c>
      <c r="AE2133" s="24">
        <f t="shared" si="1558"/>
        <v>70086276.274228647</v>
      </c>
      <c r="AF2133" s="3">
        <f t="shared" si="1592"/>
        <v>1E-4</v>
      </c>
      <c r="AG2133" s="2">
        <f t="shared" si="1574"/>
        <v>0</v>
      </c>
      <c r="AH2133" s="2">
        <f t="shared" si="1575"/>
        <v>139.84135506086645</v>
      </c>
      <c r="AI2133" s="23">
        <f t="shared" si="1598"/>
        <v>9636336468.5284081</v>
      </c>
      <c r="AJ2133" s="23">
        <f t="shared" si="1576"/>
        <v>6219.922423797766</v>
      </c>
      <c r="AK2133" s="23">
        <f t="shared" si="1577"/>
        <v>59912.419885100004</v>
      </c>
      <c r="AL2133" s="23">
        <f t="shared" si="1602"/>
        <v>0</v>
      </c>
      <c r="AM2133" s="23">
        <f t="shared" si="1603"/>
        <v>0</v>
      </c>
      <c r="AN2133" s="16">
        <f t="shared" si="1593"/>
        <v>0</v>
      </c>
      <c r="AO2133" s="23">
        <f t="shared" si="1594"/>
        <v>0</v>
      </c>
      <c r="AP2133" s="22">
        <f t="shared" si="1595"/>
        <v>0</v>
      </c>
      <c r="AQ2133" s="30">
        <f t="shared" si="1578"/>
        <v>11103090716.369726</v>
      </c>
      <c r="AR2133" s="28">
        <f t="shared" si="1579"/>
        <v>5392544144.7307644</v>
      </c>
      <c r="AS2133" s="25">
        <f t="shared" si="1580"/>
        <v>200337590.02425668</v>
      </c>
      <c r="AT2133" s="32">
        <f t="shared" si="1581"/>
        <v>0</v>
      </c>
      <c r="AU2133" s="23">
        <f t="shared" si="1582"/>
        <v>0</v>
      </c>
      <c r="AV2133" s="22">
        <f t="shared" si="1583"/>
        <v>1577563996.0487685</v>
      </c>
      <c r="AW2133" s="31">
        <f t="shared" si="1596"/>
        <v>7494940377.4326439</v>
      </c>
    </row>
    <row r="2134" spans="1:53" x14ac:dyDescent="0.25">
      <c r="A2134" s="21">
        <f t="shared" si="1557"/>
        <v>664</v>
      </c>
      <c r="B2134" s="21" t="s">
        <v>9</v>
      </c>
      <c r="C2134" s="27">
        <f t="shared" si="1561"/>
        <v>0</v>
      </c>
      <c r="D2134" s="27">
        <f t="shared" si="1584"/>
        <v>0</v>
      </c>
      <c r="E2134" s="27" t="b">
        <f t="shared" si="1560"/>
        <v>1</v>
      </c>
      <c r="F2134" s="29">
        <f t="shared" si="1562"/>
        <v>0</v>
      </c>
      <c r="G2134" s="27">
        <f t="shared" si="1585"/>
        <v>0</v>
      </c>
      <c r="H2134" s="22">
        <f t="shared" si="1563"/>
        <v>24502399613.395973</v>
      </c>
      <c r="I2134" s="23">
        <f t="shared" si="1564"/>
        <v>132580106.5049091</v>
      </c>
      <c r="J2134" s="23">
        <f t="shared" si="1565"/>
        <v>1086</v>
      </c>
      <c r="K2134" s="19">
        <f t="shared" si="1586"/>
        <v>225.0831931027827</v>
      </c>
      <c r="L2134" s="16">
        <f t="shared" si="1566"/>
        <v>169.01061409477626</v>
      </c>
      <c r="M2134" s="23">
        <f>M2133-IF($B2134="B",(Percent_Rent_In_Elsies*2.49%/12 * H2133)/K2133,0)+IF($B2134="D",N2134,0)+IF(B2134="D",AK2133)+IF(B2134="C",F2133*90%)-(Y2134-Y2133)-IF($B2134="A",Q2133/K2133) + IF($B2134="A",Q2133/K2133)</f>
        <v>-39229478.50336048</v>
      </c>
      <c r="N2134" s="23">
        <f t="shared" si="1567"/>
        <v>0</v>
      </c>
      <c r="O2134" s="22">
        <f t="shared" si="1568"/>
        <v>17412730.647148728</v>
      </c>
      <c r="P2134" s="22">
        <f t="shared" si="1599"/>
        <v>0</v>
      </c>
      <c r="Q2134" s="22">
        <f t="shared" si="1600"/>
        <v>0</v>
      </c>
      <c r="R2134" s="22">
        <f t="shared" si="1569"/>
        <v>299571862.70969176</v>
      </c>
      <c r="S2134" s="16">
        <f t="shared" si="1559"/>
        <v>0</v>
      </c>
      <c r="T2134" s="15">
        <f t="shared" si="1570"/>
        <v>7510053.2720143087</v>
      </c>
      <c r="U2134" s="23">
        <f t="shared" si="1587"/>
        <v>1330938.3903660057</v>
      </c>
      <c r="V2134" s="23">
        <f t="shared" si="1588"/>
        <v>0</v>
      </c>
      <c r="W2134" s="23">
        <f t="shared" si="1601"/>
        <v>110726.98755133017</v>
      </c>
      <c r="X2134" s="23">
        <f t="shared" si="1589"/>
        <v>34171177.174005471</v>
      </c>
      <c r="Y2134" s="23">
        <f t="shared" si="1571"/>
        <v>13825559.361691331</v>
      </c>
      <c r="Z2134" s="3">
        <f t="shared" si="1572"/>
        <v>0</v>
      </c>
      <c r="AA2134" s="23">
        <f t="shared" si="1573"/>
        <v>59877352.863974921</v>
      </c>
      <c r="AB2134" s="26">
        <f t="shared" si="1590"/>
        <v>70086276.274228573</v>
      </c>
      <c r="AC2134" s="23">
        <f t="shared" si="1591"/>
        <v>74889487.274228647</v>
      </c>
      <c r="AD2134" s="23">
        <f t="shared" si="1597"/>
        <v>4803211</v>
      </c>
      <c r="AE2134" s="24">
        <f t="shared" si="1558"/>
        <v>70086276.274228647</v>
      </c>
      <c r="AF2134" s="3">
        <f t="shared" si="1592"/>
        <v>0</v>
      </c>
      <c r="AG2134" s="2">
        <f t="shared" si="1574"/>
        <v>0</v>
      </c>
      <c r="AH2134" s="2">
        <f t="shared" si="1575"/>
        <v>139.84135506086645</v>
      </c>
      <c r="AI2134" s="23">
        <f t="shared" si="1598"/>
        <v>9626704126.5467987</v>
      </c>
      <c r="AJ2134" s="23">
        <f t="shared" si="1576"/>
        <v>6219.922423797766</v>
      </c>
      <c r="AK2134" s="23">
        <f t="shared" si="1577"/>
        <v>0</v>
      </c>
      <c r="AL2134" s="23">
        <f t="shared" si="1602"/>
        <v>0</v>
      </c>
      <c r="AM2134" s="23">
        <f t="shared" si="1603"/>
        <v>0</v>
      </c>
      <c r="AN2134" s="16">
        <f t="shared" si="1593"/>
        <v>0</v>
      </c>
      <c r="AO2134" s="23">
        <f t="shared" si="1594"/>
        <v>0</v>
      </c>
      <c r="AP2134" s="22">
        <f t="shared" si="1595"/>
        <v>0</v>
      </c>
      <c r="AQ2134" s="30">
        <f t="shared" si="1578"/>
        <v>11103090716.369726</v>
      </c>
      <c r="AR2134" s="28">
        <f t="shared" si="1579"/>
        <v>5392544144.7307644</v>
      </c>
      <c r="AS2134" s="25">
        <f t="shared" si="1580"/>
        <v>200337590.02425668</v>
      </c>
      <c r="AT2134" s="32">
        <f t="shared" si="1581"/>
        <v>0</v>
      </c>
      <c r="AU2134" s="23">
        <f t="shared" si="1582"/>
        <v>0</v>
      </c>
      <c r="AV2134" s="22">
        <f t="shared" si="1583"/>
        <v>1577563996.0487685</v>
      </c>
      <c r="AW2134" s="31">
        <f t="shared" si="1596"/>
        <v>7494940377.4326439</v>
      </c>
      <c r="AX2134" s="21"/>
      <c r="AY2134" s="21"/>
      <c r="AZ2134" s="21"/>
      <c r="BA2134" s="21"/>
    </row>
    <row r="2135" spans="1:53" x14ac:dyDescent="0.25">
      <c r="A2135" s="21">
        <f t="shared" si="1557"/>
        <v>664</v>
      </c>
      <c r="B2135" s="21" t="s">
        <v>28</v>
      </c>
      <c r="C2135" s="27">
        <f t="shared" si="1561"/>
        <v>0</v>
      </c>
      <c r="D2135" s="27">
        <f t="shared" si="1584"/>
        <v>0</v>
      </c>
      <c r="E2135" s="27" t="b">
        <f t="shared" si="1560"/>
        <v>1</v>
      </c>
      <c r="F2135" s="29">
        <f t="shared" si="1562"/>
        <v>0</v>
      </c>
      <c r="G2135" s="27">
        <f t="shared" si="1585"/>
        <v>0</v>
      </c>
      <c r="H2135" s="22">
        <f t="shared" si="1563"/>
        <v>24502399613.395973</v>
      </c>
      <c r="I2135" s="23">
        <f t="shared" si="1564"/>
        <v>132580106.5049091</v>
      </c>
      <c r="J2135" s="23">
        <f t="shared" si="1565"/>
        <v>1086</v>
      </c>
      <c r="K2135" s="19">
        <f t="shared" si="1586"/>
        <v>225.0831931027827</v>
      </c>
      <c r="L2135" s="16">
        <f t="shared" si="1566"/>
        <v>169.01061409477626</v>
      </c>
      <c r="M2135" s="23">
        <f>M2134-IF($B2135="B",(Percent_Rent_In_Elsies*2.49%/12 * H2134)/K2134,0)+IF($B2135="D",N2135,0)+IF(B2135="D",AK2134)+IF(B2135="C",F2134*90%)-(Y2135-Y2134)-IF($B2135="A",Q2134/K2134) + IF($B2135="A",Q2134/K2134)</f>
        <v>-39229478.50336048</v>
      </c>
      <c r="N2135" s="23">
        <f t="shared" si="1567"/>
        <v>0</v>
      </c>
      <c r="O2135" s="22">
        <f t="shared" si="1568"/>
        <v>0</v>
      </c>
      <c r="P2135" s="22">
        <f t="shared" si="1599"/>
        <v>17412730.647148728</v>
      </c>
      <c r="Q2135" s="22">
        <f t="shared" si="1600"/>
        <v>0</v>
      </c>
      <c r="R2135" s="22">
        <f t="shared" si="1569"/>
        <v>299571862.70969176</v>
      </c>
      <c r="S2135" s="16">
        <f t="shared" si="1559"/>
        <v>0</v>
      </c>
      <c r="T2135" s="15">
        <f t="shared" si="1570"/>
        <v>0</v>
      </c>
      <c r="U2135" s="23">
        <f t="shared" si="1587"/>
        <v>1330938.3903660057</v>
      </c>
      <c r="V2135" s="23">
        <f t="shared" si="1588"/>
        <v>0</v>
      </c>
      <c r="W2135" s="23">
        <f t="shared" si="1601"/>
        <v>0</v>
      </c>
      <c r="X2135" s="23">
        <f t="shared" si="1589"/>
        <v>34171177.174005471</v>
      </c>
      <c r="Y2135" s="23">
        <f t="shared" si="1571"/>
        <v>13825559.361691331</v>
      </c>
      <c r="Z2135" s="3">
        <f t="shared" si="1572"/>
        <v>5536.3493775665092</v>
      </c>
      <c r="AA2135" s="23">
        <f t="shared" si="1573"/>
        <v>59960398.10463842</v>
      </c>
      <c r="AB2135" s="26">
        <f t="shared" si="1590"/>
        <v>70086276.274228573</v>
      </c>
      <c r="AC2135" s="23">
        <f t="shared" si="1591"/>
        <v>74889487.274228647</v>
      </c>
      <c r="AD2135" s="23">
        <f t="shared" si="1597"/>
        <v>4803211</v>
      </c>
      <c r="AE2135" s="24">
        <f t="shared" si="1558"/>
        <v>70086276.274228647</v>
      </c>
      <c r="AF2135" s="3">
        <f t="shared" si="1592"/>
        <v>0</v>
      </c>
      <c r="AG2135" s="2">
        <f t="shared" si="1574"/>
        <v>664361925.30798101</v>
      </c>
      <c r="AH2135" s="2">
        <f t="shared" si="1575"/>
        <v>139.84135506086645</v>
      </c>
      <c r="AI2135" s="23">
        <f t="shared" si="1598"/>
        <v>9640055617.9328918</v>
      </c>
      <c r="AJ2135" s="23">
        <f t="shared" si="1576"/>
        <v>6219.922423797766</v>
      </c>
      <c r="AK2135" s="23">
        <f t="shared" si="1577"/>
        <v>0</v>
      </c>
      <c r="AL2135" s="23">
        <f t="shared" si="1602"/>
        <v>0</v>
      </c>
      <c r="AM2135" s="23">
        <f t="shared" si="1603"/>
        <v>0</v>
      </c>
      <c r="AN2135" s="16">
        <f t="shared" si="1593"/>
        <v>0</v>
      </c>
      <c r="AO2135" s="23">
        <f t="shared" si="1594"/>
        <v>0</v>
      </c>
      <c r="AP2135" s="22">
        <f t="shared" si="1595"/>
        <v>0</v>
      </c>
      <c r="AQ2135" s="30">
        <f t="shared" si="1578"/>
        <v>11103090716.369726</v>
      </c>
      <c r="AR2135" s="28">
        <f t="shared" si="1579"/>
        <v>5392544144.7307644</v>
      </c>
      <c r="AS2135" s="25">
        <f t="shared" si="1580"/>
        <v>200337590.02425668</v>
      </c>
      <c r="AT2135" s="32">
        <f t="shared" si="1581"/>
        <v>11072.698755133018</v>
      </c>
      <c r="AU2135" s="23">
        <f t="shared" si="1582"/>
        <v>11072.698755133018</v>
      </c>
      <c r="AV2135" s="22">
        <f t="shared" si="1583"/>
        <v>1585074049.3207829</v>
      </c>
      <c r="AW2135" s="31">
        <f t="shared" si="1596"/>
        <v>7494940377.4326439</v>
      </c>
      <c r="AX2135" s="21"/>
      <c r="AY2135" s="21"/>
      <c r="AZ2135" s="21"/>
      <c r="BA2135" s="21"/>
    </row>
    <row r="2136" spans="1:53" x14ac:dyDescent="0.25">
      <c r="A2136">
        <f t="shared" si="1557"/>
        <v>665</v>
      </c>
      <c r="B2136" t="s">
        <v>6</v>
      </c>
      <c r="C2136" s="27">
        <f t="shared" si="1561"/>
        <v>0</v>
      </c>
      <c r="D2136" s="27">
        <f t="shared" si="1584"/>
        <v>0</v>
      </c>
      <c r="E2136" s="27" t="b">
        <f t="shared" si="1560"/>
        <v>1</v>
      </c>
      <c r="F2136" s="29">
        <f t="shared" si="1562"/>
        <v>0</v>
      </c>
      <c r="G2136" s="27">
        <f t="shared" si="1585"/>
        <v>0</v>
      </c>
      <c r="H2136" s="22">
        <f t="shared" si="1563"/>
        <v>24543236946.084969</v>
      </c>
      <c r="I2136" s="23">
        <f t="shared" si="1564"/>
        <v>132580106.5049091</v>
      </c>
      <c r="J2136" s="23">
        <f t="shared" si="1565"/>
        <v>1086</v>
      </c>
      <c r="K2136" s="19">
        <f t="shared" si="1586"/>
        <v>225.0831931027827</v>
      </c>
      <c r="L2136" s="16">
        <f t="shared" si="1566"/>
        <v>169.29229845160089</v>
      </c>
      <c r="M2136" s="23">
        <f>M2135-IF($B2136="B",(Percent_Rent_In_Elsies*2.49%/12 * H2135)/K2135,0)+IF($B2136="D",N2136,0)+IF(B2136="D",AK2135)+IF(B2136="C",F2135*90%)-(Y2136-Y2135)-IF($B2136="A",Q2135/K2135) + IF($B2136="A",Q2135/K2135)</f>
        <v>-39229478.50336048</v>
      </c>
      <c r="N2136" s="23">
        <f t="shared" si="1567"/>
        <v>0</v>
      </c>
      <c r="O2136" s="22">
        <f t="shared" si="1568"/>
        <v>0</v>
      </c>
      <c r="P2136" s="22">
        <f t="shared" si="1599"/>
        <v>0</v>
      </c>
      <c r="Q2136" s="22">
        <f t="shared" si="1600"/>
        <v>0</v>
      </c>
      <c r="R2136" s="22">
        <f t="shared" si="1569"/>
        <v>299571862.70969176</v>
      </c>
      <c r="S2136" s="16">
        <f t="shared" si="1559"/>
        <v>0</v>
      </c>
      <c r="T2136" s="15">
        <f t="shared" si="1570"/>
        <v>0</v>
      </c>
      <c r="U2136" s="23">
        <f t="shared" si="1587"/>
        <v>1330938.3903660057</v>
      </c>
      <c r="V2136" s="23">
        <f t="shared" si="1588"/>
        <v>0</v>
      </c>
      <c r="W2136" s="23">
        <f t="shared" si="1601"/>
        <v>0</v>
      </c>
      <c r="X2136" s="23">
        <f t="shared" si="1589"/>
        <v>34198858.920893297</v>
      </c>
      <c r="Y2136" s="23">
        <f t="shared" si="1571"/>
        <v>13825559.361691331</v>
      </c>
      <c r="Z2136" s="3">
        <f t="shared" si="1572"/>
        <v>0</v>
      </c>
      <c r="AA2136" s="23">
        <f t="shared" si="1573"/>
        <v>59960398.10463842</v>
      </c>
      <c r="AB2136" s="26">
        <f t="shared" si="1590"/>
        <v>70086276.274228573</v>
      </c>
      <c r="AC2136" s="23">
        <f t="shared" si="1591"/>
        <v>74889487.274228647</v>
      </c>
      <c r="AD2136" s="23">
        <f t="shared" si="1597"/>
        <v>4803211</v>
      </c>
      <c r="AE2136" s="24">
        <f t="shared" si="1558"/>
        <v>70086276.274228647</v>
      </c>
      <c r="AF2136" s="3">
        <f t="shared" si="1592"/>
        <v>0</v>
      </c>
      <c r="AG2136" s="2">
        <f t="shared" si="1574"/>
        <v>0</v>
      </c>
      <c r="AH2136" s="2">
        <f t="shared" si="1575"/>
        <v>140.07442398596794</v>
      </c>
      <c r="AI2136" s="23">
        <f t="shared" si="1598"/>
        <v>9640055617.9328918</v>
      </c>
      <c r="AJ2136" s="23">
        <f t="shared" si="1576"/>
        <v>6219.922423797766</v>
      </c>
      <c r="AK2136" s="23">
        <f t="shared" si="1577"/>
        <v>0</v>
      </c>
      <c r="AL2136" s="23">
        <f t="shared" si="1602"/>
        <v>0</v>
      </c>
      <c r="AM2136" s="23">
        <f t="shared" si="1603"/>
        <v>0</v>
      </c>
      <c r="AN2136" s="16">
        <f t="shared" si="1593"/>
        <v>0</v>
      </c>
      <c r="AO2136" s="23">
        <f t="shared" si="1594"/>
        <v>0</v>
      </c>
      <c r="AP2136" s="22">
        <f t="shared" si="1595"/>
        <v>0</v>
      </c>
      <c r="AQ2136" s="30">
        <f t="shared" si="1578"/>
        <v>11103090716.369726</v>
      </c>
      <c r="AR2136" s="28">
        <f t="shared" si="1579"/>
        <v>5392544144.7307644</v>
      </c>
      <c r="AS2136" s="25">
        <f t="shared" si="1580"/>
        <v>200337590.02425668</v>
      </c>
      <c r="AT2136" s="32">
        <f t="shared" si="1581"/>
        <v>0</v>
      </c>
      <c r="AU2136" s="23">
        <f t="shared" si="1582"/>
        <v>0</v>
      </c>
      <c r="AV2136" s="22">
        <f t="shared" si="1583"/>
        <v>1585074049.3207829</v>
      </c>
      <c r="AW2136" s="31">
        <f t="shared" si="1596"/>
        <v>7477527646.7854958</v>
      </c>
    </row>
    <row r="2137" spans="1:53" x14ac:dyDescent="0.25">
      <c r="A2137">
        <f t="shared" si="1557"/>
        <v>665</v>
      </c>
      <c r="B2137" t="s">
        <v>7</v>
      </c>
      <c r="C2137" s="27">
        <f t="shared" si="1561"/>
        <v>0</v>
      </c>
      <c r="D2137" s="27">
        <f t="shared" si="1584"/>
        <v>0</v>
      </c>
      <c r="E2137" s="27" t="b">
        <f t="shared" si="1560"/>
        <v>1</v>
      </c>
      <c r="F2137" s="29">
        <f t="shared" si="1562"/>
        <v>0</v>
      </c>
      <c r="G2137" s="27">
        <f t="shared" si="1585"/>
        <v>0</v>
      </c>
      <c r="H2137" s="22">
        <f t="shared" si="1563"/>
        <v>24543236946.084969</v>
      </c>
      <c r="I2137" s="23">
        <f t="shared" si="1564"/>
        <v>132580106.5049091</v>
      </c>
      <c r="J2137" s="23">
        <f t="shared" si="1565"/>
        <v>1086</v>
      </c>
      <c r="K2137" s="19">
        <f t="shared" si="1586"/>
        <v>225.0831931027827</v>
      </c>
      <c r="L2137" s="16">
        <f t="shared" si="1566"/>
        <v>169.29229845160089</v>
      </c>
      <c r="M2137" s="23">
        <f>M2136-IF($B2137="B",(Percent_Rent_In_Elsies*2.49%/12 * H2136)/K2136,0)+IF($B2137="D",N2137,0)+IF(B2137="D",AK2136)+IF(B2137="C",F2136*90%)-(Y2137-Y2136)-IF($B2137="A",Q2136/K2136) + IF($B2137="A",Q2136/K2136)</f>
        <v>-39342608.266540691</v>
      </c>
      <c r="N2137" s="23">
        <f t="shared" si="1567"/>
        <v>0</v>
      </c>
      <c r="O2137" s="22">
        <f t="shared" si="1568"/>
        <v>0</v>
      </c>
      <c r="P2137" s="22">
        <f t="shared" si="1599"/>
        <v>0</v>
      </c>
      <c r="Q2137" s="22">
        <f t="shared" si="1600"/>
        <v>0</v>
      </c>
      <c r="R2137" s="22">
        <f t="shared" si="1569"/>
        <v>274607540.81721747</v>
      </c>
      <c r="S2137" s="16">
        <f t="shared" si="1559"/>
        <v>24964321.892474312</v>
      </c>
      <c r="T2137" s="15">
        <f t="shared" si="1570"/>
        <v>0</v>
      </c>
      <c r="U2137" s="23">
        <f t="shared" si="1587"/>
        <v>1220026.8578355052</v>
      </c>
      <c r="V2137" s="23">
        <f t="shared" si="1588"/>
        <v>110911.53253050048</v>
      </c>
      <c r="W2137" s="23">
        <f t="shared" si="1601"/>
        <v>0</v>
      </c>
      <c r="X2137" s="23">
        <f t="shared" si="1589"/>
        <v>34198858.920893297</v>
      </c>
      <c r="Y2137" s="23">
        <f t="shared" si="1571"/>
        <v>13825559.361691331</v>
      </c>
      <c r="Z2137" s="3">
        <f t="shared" si="1572"/>
        <v>0</v>
      </c>
      <c r="AA2137" s="23">
        <f t="shared" si="1573"/>
        <v>59960398.10463842</v>
      </c>
      <c r="AB2137" s="26">
        <f t="shared" si="1590"/>
        <v>70086276.274228573</v>
      </c>
      <c r="AC2137" s="23">
        <f t="shared" si="1591"/>
        <v>74889487.274228647</v>
      </c>
      <c r="AD2137" s="23">
        <f t="shared" si="1597"/>
        <v>4803211</v>
      </c>
      <c r="AE2137" s="24">
        <f t="shared" si="1558"/>
        <v>70086276.274228647</v>
      </c>
      <c r="AF2137" s="3">
        <f t="shared" si="1592"/>
        <v>0</v>
      </c>
      <c r="AG2137" s="2">
        <f t="shared" si="1574"/>
        <v>0</v>
      </c>
      <c r="AH2137" s="2">
        <f t="shared" si="1575"/>
        <v>140.07442398596794</v>
      </c>
      <c r="AI2137" s="23">
        <f t="shared" si="1598"/>
        <v>9640055617.9328918</v>
      </c>
      <c r="AJ2137" s="23">
        <f t="shared" si="1576"/>
        <v>6219.922423797766</v>
      </c>
      <c r="AK2137" s="23">
        <f t="shared" si="1577"/>
        <v>0</v>
      </c>
      <c r="AL2137" s="23">
        <f t="shared" si="1602"/>
        <v>3719149.4044837952</v>
      </c>
      <c r="AM2137" s="23">
        <f t="shared" si="1603"/>
        <v>3469923116.7604299</v>
      </c>
      <c r="AN2137" s="16">
        <f t="shared" si="1593"/>
        <v>0</v>
      </c>
      <c r="AO2137" s="23">
        <f t="shared" si="1594"/>
        <v>113129.76318020943</v>
      </c>
      <c r="AP2137" s="22">
        <f t="shared" si="1595"/>
        <v>25463608.331563156</v>
      </c>
      <c r="AQ2137" s="30">
        <f t="shared" si="1578"/>
        <v>11153801492.362036</v>
      </c>
      <c r="AR2137" s="28">
        <f t="shared" si="1579"/>
        <v>5417791312.3915091</v>
      </c>
      <c r="AS2137" s="25">
        <f t="shared" si="1580"/>
        <v>200337590.02425668</v>
      </c>
      <c r="AT2137" s="32">
        <f t="shared" si="1581"/>
        <v>0</v>
      </c>
      <c r="AU2137" s="23">
        <f t="shared" si="1582"/>
        <v>0</v>
      </c>
      <c r="AV2137" s="22">
        <f t="shared" si="1583"/>
        <v>1585074049.3207829</v>
      </c>
      <c r="AW2137" s="31">
        <f t="shared" si="1596"/>
        <v>7528238422.7778034</v>
      </c>
    </row>
    <row r="2138" spans="1:53" s="21" customFormat="1" x14ac:dyDescent="0.25">
      <c r="A2138">
        <f t="shared" ref="A2138:A2201" si="1604">A2133+1</f>
        <v>665</v>
      </c>
      <c r="B2138" t="s">
        <v>8</v>
      </c>
      <c r="C2138" s="27">
        <f t="shared" si="1561"/>
        <v>0</v>
      </c>
      <c r="D2138" s="27">
        <f t="shared" si="1584"/>
        <v>0</v>
      </c>
      <c r="E2138" s="27" t="b">
        <f t="shared" si="1560"/>
        <v>1</v>
      </c>
      <c r="F2138" s="29">
        <f t="shared" si="1562"/>
        <v>0</v>
      </c>
      <c r="G2138" s="27">
        <f t="shared" si="1585"/>
        <v>0</v>
      </c>
      <c r="H2138" s="22">
        <f t="shared" si="1563"/>
        <v>24543236946.084969</v>
      </c>
      <c r="I2138" s="23">
        <f t="shared" si="1564"/>
        <v>132580106.5049091</v>
      </c>
      <c r="J2138" s="23">
        <f t="shared" si="1565"/>
        <v>1086</v>
      </c>
      <c r="K2138" s="19">
        <f t="shared" si="1586"/>
        <v>225.0831931027827</v>
      </c>
      <c r="L2138" s="16">
        <f t="shared" si="1566"/>
        <v>169.29229845160089</v>
      </c>
      <c r="M2138" s="23">
        <f>M2137-IF($B2138="B",(Percent_Rent_In_Elsies*2.49%/12 * H2137)/K2137,0)+IF($B2138="D",N2138,0)+IF(B2138="D",AK2137)+IF(B2138="C",F2137*90%)-(Y2138-Y2137)-IF($B2138="A",Q2137/K2137) + IF($B2138="A",Q2137/K2137)</f>
        <v>-39342608.266540691</v>
      </c>
      <c r="N2138" s="23">
        <f t="shared" si="1567"/>
        <v>0</v>
      </c>
      <c r="O2138" s="22">
        <f t="shared" si="1568"/>
        <v>0</v>
      </c>
      <c r="P2138" s="22">
        <f t="shared" si="1599"/>
        <v>0</v>
      </c>
      <c r="Q2138" s="22">
        <f t="shared" si="1600"/>
        <v>0</v>
      </c>
      <c r="R2138" s="22">
        <f t="shared" si="1569"/>
        <v>300071149.14878064</v>
      </c>
      <c r="S2138" s="16">
        <f t="shared" si="1559"/>
        <v>24964321.892474312</v>
      </c>
      <c r="T2138" s="15">
        <f t="shared" si="1570"/>
        <v>0</v>
      </c>
      <c r="U2138" s="23">
        <f t="shared" si="1587"/>
        <v>1333156.6210157145</v>
      </c>
      <c r="V2138" s="23">
        <f t="shared" si="1588"/>
        <v>110911.53253050048</v>
      </c>
      <c r="W2138" s="23">
        <f t="shared" si="1601"/>
        <v>0</v>
      </c>
      <c r="X2138" s="23">
        <f t="shared" si="1589"/>
        <v>34198858.920893297</v>
      </c>
      <c r="Y2138" s="23">
        <f t="shared" si="1571"/>
        <v>13825559.361691331</v>
      </c>
      <c r="Z2138" s="3">
        <f t="shared" si="1572"/>
        <v>0</v>
      </c>
      <c r="AA2138" s="23">
        <f t="shared" si="1573"/>
        <v>59960398.10463842</v>
      </c>
      <c r="AB2138" s="26">
        <f t="shared" si="1590"/>
        <v>70086276.274228573</v>
      </c>
      <c r="AC2138" s="23">
        <f t="shared" si="1591"/>
        <v>74889487.274228647</v>
      </c>
      <c r="AD2138" s="23">
        <f t="shared" si="1597"/>
        <v>4803211</v>
      </c>
      <c r="AE2138" s="24">
        <f t="shared" si="1558"/>
        <v>70086276.274228647</v>
      </c>
      <c r="AF2138" s="3">
        <f t="shared" si="1592"/>
        <v>1E-4</v>
      </c>
      <c r="AG2138" s="2">
        <f t="shared" si="1574"/>
        <v>0</v>
      </c>
      <c r="AH2138" s="2">
        <f t="shared" si="1575"/>
        <v>140.07442398596794</v>
      </c>
      <c r="AI2138" s="23">
        <f t="shared" si="1598"/>
        <v>9640055617.9328918</v>
      </c>
      <c r="AJ2138" s="23">
        <f t="shared" si="1576"/>
        <v>6219.922423797766</v>
      </c>
      <c r="AK2138" s="23">
        <f t="shared" si="1577"/>
        <v>59916.783451000156</v>
      </c>
      <c r="AL2138" s="23">
        <f t="shared" si="1602"/>
        <v>0</v>
      </c>
      <c r="AM2138" s="23">
        <f t="shared" si="1603"/>
        <v>0</v>
      </c>
      <c r="AN2138" s="16">
        <f t="shared" si="1593"/>
        <v>0</v>
      </c>
      <c r="AO2138" s="23">
        <f t="shared" si="1594"/>
        <v>0</v>
      </c>
      <c r="AP2138" s="22">
        <f t="shared" si="1595"/>
        <v>0</v>
      </c>
      <c r="AQ2138" s="30">
        <f t="shared" si="1578"/>
        <v>11153801492.362036</v>
      </c>
      <c r="AR2138" s="28">
        <f t="shared" si="1579"/>
        <v>5417791312.3915091</v>
      </c>
      <c r="AS2138" s="25">
        <f t="shared" si="1580"/>
        <v>200337590.02425668</v>
      </c>
      <c r="AT2138" s="32">
        <f t="shared" si="1581"/>
        <v>0</v>
      </c>
      <c r="AU2138" s="23">
        <f t="shared" si="1582"/>
        <v>0</v>
      </c>
      <c r="AV2138" s="22">
        <f t="shared" si="1583"/>
        <v>1585074049.3207829</v>
      </c>
      <c r="AW2138" s="31">
        <f t="shared" si="1596"/>
        <v>7528238422.7778034</v>
      </c>
      <c r="AX2138"/>
      <c r="AY2138"/>
      <c r="AZ2138"/>
      <c r="BA2138"/>
    </row>
    <row r="2139" spans="1:53" s="21" customFormat="1" x14ac:dyDescent="0.25">
      <c r="A2139">
        <f t="shared" si="1604"/>
        <v>665</v>
      </c>
      <c r="B2139" t="s">
        <v>9</v>
      </c>
      <c r="C2139" s="27">
        <f t="shared" si="1561"/>
        <v>0</v>
      </c>
      <c r="D2139" s="27">
        <f t="shared" si="1584"/>
        <v>0</v>
      </c>
      <c r="E2139" s="27" t="b">
        <f t="shared" si="1560"/>
        <v>1</v>
      </c>
      <c r="F2139" s="29">
        <f t="shared" si="1562"/>
        <v>0</v>
      </c>
      <c r="G2139" s="27">
        <f t="shared" si="1585"/>
        <v>0</v>
      </c>
      <c r="H2139" s="22">
        <f t="shared" si="1563"/>
        <v>24543236946.084969</v>
      </c>
      <c r="I2139" s="23">
        <f t="shared" si="1564"/>
        <v>132580106.5049091</v>
      </c>
      <c r="J2139" s="23">
        <f t="shared" si="1565"/>
        <v>1086</v>
      </c>
      <c r="K2139" s="19">
        <f t="shared" si="1586"/>
        <v>225.0831931027827</v>
      </c>
      <c r="L2139" s="16">
        <f t="shared" si="1566"/>
        <v>169.29229845160089</v>
      </c>
      <c r="M2139" s="23">
        <f>M2138-IF($B2139="B",(Percent_Rent_In_Elsies*2.49%/12 * H2138)/K2138,0)+IF($B2139="D",N2139,0)+IF(B2139="D",AK2138)+IF(B2139="C",F2138*90%)-(Y2139-Y2138)-IF($B2139="A",Q2138/K2138) + IF($B2139="A",Q2138/K2138)</f>
        <v>-39282691.483089693</v>
      </c>
      <c r="N2139" s="23">
        <f t="shared" si="1567"/>
        <v>0</v>
      </c>
      <c r="O2139" s="22">
        <f t="shared" si="1568"/>
        <v>17441751.864972867</v>
      </c>
      <c r="P2139" s="22">
        <f t="shared" si="1599"/>
        <v>0</v>
      </c>
      <c r="Q2139" s="22">
        <f t="shared" si="1600"/>
        <v>0</v>
      </c>
      <c r="R2139" s="22">
        <f t="shared" si="1569"/>
        <v>300071149.14878064</v>
      </c>
      <c r="S2139" s="16">
        <f t="shared" si="1559"/>
        <v>0</v>
      </c>
      <c r="T2139" s="15">
        <f t="shared" si="1570"/>
        <v>7522570.0275014453</v>
      </c>
      <c r="U2139" s="23">
        <f t="shared" si="1587"/>
        <v>1333156.6210157145</v>
      </c>
      <c r="V2139" s="23">
        <f t="shared" si="1588"/>
        <v>0</v>
      </c>
      <c r="W2139" s="23">
        <f t="shared" si="1601"/>
        <v>110911.53253050048</v>
      </c>
      <c r="X2139" s="23">
        <f t="shared" si="1589"/>
        <v>34198858.920893297</v>
      </c>
      <c r="Y2139" s="23">
        <f t="shared" si="1571"/>
        <v>13825559.361691331</v>
      </c>
      <c r="Z2139" s="3">
        <f t="shared" si="1572"/>
        <v>0</v>
      </c>
      <c r="AA2139" s="23">
        <f t="shared" si="1573"/>
        <v>59900481.321187422</v>
      </c>
      <c r="AB2139" s="26">
        <f t="shared" si="1590"/>
        <v>70086276.274228573</v>
      </c>
      <c r="AC2139" s="23">
        <f t="shared" si="1591"/>
        <v>74889487.274228647</v>
      </c>
      <c r="AD2139" s="23">
        <f t="shared" si="1597"/>
        <v>4803211</v>
      </c>
      <c r="AE2139" s="24">
        <f t="shared" si="1558"/>
        <v>70086276.274228647</v>
      </c>
      <c r="AF2139" s="3">
        <f t="shared" si="1592"/>
        <v>0</v>
      </c>
      <c r="AG2139" s="2">
        <f t="shared" si="1574"/>
        <v>0</v>
      </c>
      <c r="AH2139" s="2">
        <f t="shared" si="1575"/>
        <v>140.07442398596794</v>
      </c>
      <c r="AI2139" s="23">
        <f t="shared" si="1598"/>
        <v>9630422574.4046059</v>
      </c>
      <c r="AJ2139" s="23">
        <f t="shared" si="1576"/>
        <v>6219.922423797766</v>
      </c>
      <c r="AK2139" s="23">
        <f t="shared" si="1577"/>
        <v>0</v>
      </c>
      <c r="AL2139" s="23">
        <f t="shared" si="1602"/>
        <v>0</v>
      </c>
      <c r="AM2139" s="23">
        <f t="shared" si="1603"/>
        <v>0</v>
      </c>
      <c r="AN2139" s="16">
        <f t="shared" si="1593"/>
        <v>0</v>
      </c>
      <c r="AO2139" s="23">
        <f t="shared" si="1594"/>
        <v>0</v>
      </c>
      <c r="AP2139" s="22">
        <f t="shared" si="1595"/>
        <v>0</v>
      </c>
      <c r="AQ2139" s="30">
        <f t="shared" si="1578"/>
        <v>11153801492.362036</v>
      </c>
      <c r="AR2139" s="28">
        <f t="shared" si="1579"/>
        <v>5417791312.3915091</v>
      </c>
      <c r="AS2139" s="25">
        <f t="shared" si="1580"/>
        <v>200337590.02425668</v>
      </c>
      <c r="AT2139" s="32">
        <f t="shared" si="1581"/>
        <v>0</v>
      </c>
      <c r="AU2139" s="23">
        <f t="shared" si="1582"/>
        <v>0</v>
      </c>
      <c r="AV2139" s="22">
        <f t="shared" si="1583"/>
        <v>1585074049.3207829</v>
      </c>
      <c r="AW2139" s="31">
        <f t="shared" si="1596"/>
        <v>7528238422.7778034</v>
      </c>
      <c r="AX2139"/>
      <c r="AY2139"/>
      <c r="AZ2139"/>
      <c r="BA2139"/>
    </row>
    <row r="2140" spans="1:53" x14ac:dyDescent="0.25">
      <c r="A2140" s="21">
        <f t="shared" si="1604"/>
        <v>665</v>
      </c>
      <c r="B2140" s="21" t="s">
        <v>28</v>
      </c>
      <c r="C2140" s="27">
        <f t="shared" si="1561"/>
        <v>0</v>
      </c>
      <c r="D2140" s="27">
        <f t="shared" si="1584"/>
        <v>0</v>
      </c>
      <c r="E2140" s="27" t="b">
        <f t="shared" si="1560"/>
        <v>1</v>
      </c>
      <c r="F2140" s="29">
        <f t="shared" si="1562"/>
        <v>0</v>
      </c>
      <c r="G2140" s="27">
        <f t="shared" si="1585"/>
        <v>0</v>
      </c>
      <c r="H2140" s="22">
        <f t="shared" si="1563"/>
        <v>24543236946.084969</v>
      </c>
      <c r="I2140" s="23">
        <f t="shared" si="1564"/>
        <v>132580106.5049091</v>
      </c>
      <c r="J2140" s="23">
        <f t="shared" si="1565"/>
        <v>1086</v>
      </c>
      <c r="K2140" s="19">
        <f t="shared" si="1586"/>
        <v>225.0831931027827</v>
      </c>
      <c r="L2140" s="16">
        <f t="shared" si="1566"/>
        <v>169.29229845160089</v>
      </c>
      <c r="M2140" s="23">
        <f>M2139-IF($B2140="B",(Percent_Rent_In_Elsies*2.49%/12 * H2139)/K2139,0)+IF($B2140="D",N2140,0)+IF(B2140="D",AK2139)+IF(B2140="C",F2139*90%)-(Y2140-Y2139)-IF($B2140="A",Q2139/K2139) + IF($B2140="A",Q2139/K2139)</f>
        <v>-39282691.483089693</v>
      </c>
      <c r="N2140" s="23">
        <f t="shared" si="1567"/>
        <v>0</v>
      </c>
      <c r="O2140" s="22">
        <f t="shared" si="1568"/>
        <v>0</v>
      </c>
      <c r="P2140" s="22">
        <f t="shared" si="1599"/>
        <v>17441751.864972867</v>
      </c>
      <c r="Q2140" s="22">
        <f t="shared" si="1600"/>
        <v>0</v>
      </c>
      <c r="R2140" s="22">
        <f t="shared" si="1569"/>
        <v>300071149.14878064</v>
      </c>
      <c r="S2140" s="16">
        <f t="shared" si="1559"/>
        <v>0</v>
      </c>
      <c r="T2140" s="15">
        <f t="shared" si="1570"/>
        <v>0</v>
      </c>
      <c r="U2140" s="23">
        <f t="shared" si="1587"/>
        <v>1333156.6210157145</v>
      </c>
      <c r="V2140" s="23">
        <f t="shared" si="1588"/>
        <v>0</v>
      </c>
      <c r="W2140" s="23">
        <f t="shared" si="1601"/>
        <v>0</v>
      </c>
      <c r="X2140" s="23">
        <f t="shared" si="1589"/>
        <v>34198858.920893297</v>
      </c>
      <c r="Y2140" s="23">
        <f t="shared" si="1571"/>
        <v>13825559.361691331</v>
      </c>
      <c r="Z2140" s="3">
        <f t="shared" si="1572"/>
        <v>5545.5766265250249</v>
      </c>
      <c r="AA2140" s="23">
        <f t="shared" si="1573"/>
        <v>59983664.970585294</v>
      </c>
      <c r="AB2140" s="26">
        <f t="shared" si="1590"/>
        <v>70086276.274228573</v>
      </c>
      <c r="AC2140" s="23">
        <f t="shared" si="1591"/>
        <v>74889487.274228647</v>
      </c>
      <c r="AD2140" s="23">
        <f t="shared" si="1597"/>
        <v>4803211</v>
      </c>
      <c r="AE2140" s="24">
        <f t="shared" si="1558"/>
        <v>70086276.274228647</v>
      </c>
      <c r="AF2140" s="3">
        <f t="shared" si="1592"/>
        <v>0</v>
      </c>
      <c r="AG2140" s="2">
        <f t="shared" si="1574"/>
        <v>665469195.18300295</v>
      </c>
      <c r="AH2140" s="2">
        <f t="shared" si="1575"/>
        <v>140.07442398596794</v>
      </c>
      <c r="AI2140" s="23">
        <f t="shared" si="1598"/>
        <v>9643796318.2763309</v>
      </c>
      <c r="AJ2140" s="23">
        <f t="shared" si="1576"/>
        <v>6219.922423797766</v>
      </c>
      <c r="AK2140" s="23">
        <f t="shared" si="1577"/>
        <v>0</v>
      </c>
      <c r="AL2140" s="23">
        <f t="shared" si="1602"/>
        <v>0</v>
      </c>
      <c r="AM2140" s="23">
        <f t="shared" si="1603"/>
        <v>0</v>
      </c>
      <c r="AN2140" s="16">
        <f t="shared" si="1593"/>
        <v>0</v>
      </c>
      <c r="AO2140" s="23">
        <f t="shared" si="1594"/>
        <v>0</v>
      </c>
      <c r="AP2140" s="22">
        <f t="shared" si="1595"/>
        <v>0</v>
      </c>
      <c r="AQ2140" s="30">
        <f t="shared" si="1578"/>
        <v>11153801492.362036</v>
      </c>
      <c r="AR2140" s="28">
        <f t="shared" si="1579"/>
        <v>5417791312.3915091</v>
      </c>
      <c r="AS2140" s="25">
        <f t="shared" si="1580"/>
        <v>200337590.02425668</v>
      </c>
      <c r="AT2140" s="32">
        <f t="shared" si="1581"/>
        <v>11091.15325305005</v>
      </c>
      <c r="AU2140" s="23">
        <f t="shared" si="1582"/>
        <v>11091.15325305005</v>
      </c>
      <c r="AV2140" s="22">
        <f t="shared" si="1583"/>
        <v>1592596619.3482842</v>
      </c>
      <c r="AW2140" s="31">
        <f t="shared" si="1596"/>
        <v>7528238422.7778034</v>
      </c>
    </row>
    <row r="2141" spans="1:53" x14ac:dyDescent="0.25">
      <c r="A2141">
        <f t="shared" si="1604"/>
        <v>666</v>
      </c>
      <c r="B2141" t="s">
        <v>6</v>
      </c>
      <c r="C2141" s="27">
        <f t="shared" si="1561"/>
        <v>0</v>
      </c>
      <c r="D2141" s="27">
        <f t="shared" si="1584"/>
        <v>0</v>
      </c>
      <c r="E2141" s="27" t="b">
        <f t="shared" si="1560"/>
        <v>1</v>
      </c>
      <c r="F2141" s="29">
        <f t="shared" si="1562"/>
        <v>0</v>
      </c>
      <c r="G2141" s="27">
        <f t="shared" si="1585"/>
        <v>0</v>
      </c>
      <c r="H2141" s="22">
        <f t="shared" si="1563"/>
        <v>24584142340.99511</v>
      </c>
      <c r="I2141" s="23">
        <f t="shared" si="1564"/>
        <v>132580106.5049091</v>
      </c>
      <c r="J2141" s="23">
        <f t="shared" si="1565"/>
        <v>1086</v>
      </c>
      <c r="K2141" s="19">
        <f t="shared" si="1586"/>
        <v>225.0831931027827</v>
      </c>
      <c r="L2141" s="16">
        <f t="shared" si="1566"/>
        <v>169.57445228235355</v>
      </c>
      <c r="M2141" s="23">
        <f>M2140-IF($B2141="B",(Percent_Rent_In_Elsies*2.49%/12 * H2140)/K2140,0)+IF($B2141="D",N2141,0)+IF(B2141="D",AK2140)+IF(B2141="C",F2140*90%)-(Y2141-Y2140)-IF($B2141="A",Q2140/K2140) + IF($B2141="A",Q2140/K2140)</f>
        <v>-39282691.483089693</v>
      </c>
      <c r="N2141" s="23">
        <f t="shared" si="1567"/>
        <v>0</v>
      </c>
      <c r="O2141" s="22">
        <f t="shared" si="1568"/>
        <v>0</v>
      </c>
      <c r="P2141" s="22">
        <f t="shared" si="1599"/>
        <v>0</v>
      </c>
      <c r="Q2141" s="22">
        <f t="shared" si="1600"/>
        <v>0</v>
      </c>
      <c r="R2141" s="22">
        <f t="shared" si="1569"/>
        <v>300071149.14878064</v>
      </c>
      <c r="S2141" s="16">
        <f t="shared" si="1559"/>
        <v>0</v>
      </c>
      <c r="T2141" s="15">
        <f t="shared" si="1570"/>
        <v>0</v>
      </c>
      <c r="U2141" s="23">
        <f t="shared" si="1587"/>
        <v>1333156.6210157145</v>
      </c>
      <c r="V2141" s="23">
        <f t="shared" si="1588"/>
        <v>0</v>
      </c>
      <c r="W2141" s="23">
        <f t="shared" si="1601"/>
        <v>0</v>
      </c>
      <c r="X2141" s="23">
        <f t="shared" si="1589"/>
        <v>34226586.804025918</v>
      </c>
      <c r="Y2141" s="23">
        <f t="shared" si="1571"/>
        <v>13825559.361691331</v>
      </c>
      <c r="Z2141" s="3">
        <f t="shared" si="1572"/>
        <v>0</v>
      </c>
      <c r="AA2141" s="23">
        <f t="shared" si="1573"/>
        <v>59983664.970585294</v>
      </c>
      <c r="AB2141" s="26">
        <f t="shared" si="1590"/>
        <v>70086276.274228573</v>
      </c>
      <c r="AC2141" s="23">
        <f t="shared" si="1591"/>
        <v>74889487.274228647</v>
      </c>
      <c r="AD2141" s="23">
        <f t="shared" si="1597"/>
        <v>4803211</v>
      </c>
      <c r="AE2141" s="24">
        <f t="shared" si="1558"/>
        <v>70086276.274228647</v>
      </c>
      <c r="AF2141" s="3">
        <f t="shared" si="1592"/>
        <v>0</v>
      </c>
      <c r="AG2141" s="2">
        <f t="shared" si="1574"/>
        <v>0</v>
      </c>
      <c r="AH2141" s="2">
        <f t="shared" si="1575"/>
        <v>140.30788135927787</v>
      </c>
      <c r="AI2141" s="23">
        <f t="shared" si="1598"/>
        <v>9643796318.2763309</v>
      </c>
      <c r="AJ2141" s="23">
        <f t="shared" si="1576"/>
        <v>6219.922423797766</v>
      </c>
      <c r="AK2141" s="23">
        <f t="shared" si="1577"/>
        <v>0</v>
      </c>
      <c r="AL2141" s="23">
        <f t="shared" si="1602"/>
        <v>0</v>
      </c>
      <c r="AM2141" s="23">
        <f t="shared" si="1603"/>
        <v>0</v>
      </c>
      <c r="AN2141" s="16">
        <f t="shared" si="1593"/>
        <v>0</v>
      </c>
      <c r="AO2141" s="23">
        <f t="shared" si="1594"/>
        <v>0</v>
      </c>
      <c r="AP2141" s="22">
        <f t="shared" si="1595"/>
        <v>0</v>
      </c>
      <c r="AQ2141" s="30">
        <f t="shared" si="1578"/>
        <v>11153801492.362036</v>
      </c>
      <c r="AR2141" s="28">
        <f t="shared" si="1579"/>
        <v>5417791312.3915091</v>
      </c>
      <c r="AS2141" s="25">
        <f t="shared" si="1580"/>
        <v>200337590.02425668</v>
      </c>
      <c r="AT2141" s="32">
        <f t="shared" si="1581"/>
        <v>0</v>
      </c>
      <c r="AU2141" s="23">
        <f t="shared" si="1582"/>
        <v>0</v>
      </c>
      <c r="AV2141" s="22">
        <f t="shared" si="1583"/>
        <v>1592596619.3482842</v>
      </c>
      <c r="AW2141" s="31">
        <f t="shared" si="1596"/>
        <v>7510796670.9128304</v>
      </c>
    </row>
    <row r="2142" spans="1:53" x14ac:dyDescent="0.25">
      <c r="A2142">
        <f t="shared" si="1604"/>
        <v>666</v>
      </c>
      <c r="B2142" t="s">
        <v>7</v>
      </c>
      <c r="C2142" s="27">
        <f t="shared" si="1561"/>
        <v>0</v>
      </c>
      <c r="D2142" s="27">
        <f t="shared" si="1584"/>
        <v>0</v>
      </c>
      <c r="E2142" s="27" t="b">
        <f t="shared" si="1560"/>
        <v>1</v>
      </c>
      <c r="F2142" s="29">
        <f t="shared" si="1562"/>
        <v>0</v>
      </c>
      <c r="G2142" s="27">
        <f t="shared" si="1585"/>
        <v>0</v>
      </c>
      <c r="H2142" s="22">
        <f t="shared" si="1563"/>
        <v>24584142340.99511</v>
      </c>
      <c r="I2142" s="23">
        <f t="shared" si="1564"/>
        <v>132580106.5049091</v>
      </c>
      <c r="J2142" s="23">
        <f t="shared" si="1565"/>
        <v>1086</v>
      </c>
      <c r="K2142" s="19">
        <f t="shared" si="1586"/>
        <v>225.0831931027827</v>
      </c>
      <c r="L2142" s="16">
        <f t="shared" si="1566"/>
        <v>169.57445228235355</v>
      </c>
      <c r="M2142" s="23">
        <f>M2141-IF($B2142="B",(Percent_Rent_In_Elsies*2.49%/12 * H2141)/K2141,0)+IF($B2142="D",N2142,0)+IF(B2142="D",AK2141)+IF(B2142="C",F2141*90%)-(Y2142-Y2141)-IF($B2142="A",Q2141/K2141) + IF($B2142="A",Q2141/K2141)</f>
        <v>-39396009.795875199</v>
      </c>
      <c r="N2142" s="23">
        <f t="shared" si="1567"/>
        <v>0</v>
      </c>
      <c r="O2142" s="22">
        <f t="shared" si="1568"/>
        <v>0</v>
      </c>
      <c r="P2142" s="22">
        <f t="shared" si="1599"/>
        <v>0</v>
      </c>
      <c r="Q2142" s="22">
        <f t="shared" si="1600"/>
        <v>0</v>
      </c>
      <c r="R2142" s="22">
        <f t="shared" si="1569"/>
        <v>275065220.05304891</v>
      </c>
      <c r="S2142" s="16">
        <f t="shared" si="1559"/>
        <v>25005929.09573172</v>
      </c>
      <c r="T2142" s="15">
        <f t="shared" si="1570"/>
        <v>0</v>
      </c>
      <c r="U2142" s="23">
        <f t="shared" si="1587"/>
        <v>1222060.2359310717</v>
      </c>
      <c r="V2142" s="23">
        <f t="shared" si="1588"/>
        <v>111096.38508464287</v>
      </c>
      <c r="W2142" s="23">
        <f t="shared" si="1601"/>
        <v>0</v>
      </c>
      <c r="X2142" s="23">
        <f t="shared" si="1589"/>
        <v>34226586.804025918</v>
      </c>
      <c r="Y2142" s="23">
        <f t="shared" si="1571"/>
        <v>13825559.361691331</v>
      </c>
      <c r="Z2142" s="3">
        <f t="shared" si="1572"/>
        <v>0</v>
      </c>
      <c r="AA2142" s="23">
        <f t="shared" si="1573"/>
        <v>59983664.970585294</v>
      </c>
      <c r="AB2142" s="26">
        <f t="shared" si="1590"/>
        <v>70086276.274228573</v>
      </c>
      <c r="AC2142" s="23">
        <f t="shared" si="1591"/>
        <v>74889487.274228647</v>
      </c>
      <c r="AD2142" s="23">
        <f t="shared" si="1597"/>
        <v>4803211</v>
      </c>
      <c r="AE2142" s="24">
        <f t="shared" si="1558"/>
        <v>70086276.274228647</v>
      </c>
      <c r="AF2142" s="3">
        <f t="shared" si="1592"/>
        <v>0</v>
      </c>
      <c r="AG2142" s="2">
        <f t="shared" si="1574"/>
        <v>0</v>
      </c>
      <c r="AH2142" s="2">
        <f t="shared" si="1575"/>
        <v>140.30788135927787</v>
      </c>
      <c r="AI2142" s="23">
        <f t="shared" si="1598"/>
        <v>9643796318.2763309</v>
      </c>
      <c r="AJ2142" s="23">
        <f t="shared" si="1576"/>
        <v>6219.922423797766</v>
      </c>
      <c r="AK2142" s="23">
        <f t="shared" si="1577"/>
        <v>0</v>
      </c>
      <c r="AL2142" s="23">
        <f t="shared" si="1602"/>
        <v>3740700.3434391022</v>
      </c>
      <c r="AM2142" s="23">
        <f t="shared" si="1603"/>
        <v>3490029892.0297308</v>
      </c>
      <c r="AN2142" s="16">
        <f t="shared" si="1593"/>
        <v>0</v>
      </c>
      <c r="AO2142" s="23">
        <f t="shared" si="1594"/>
        <v>113318.31278550977</v>
      </c>
      <c r="AP2142" s="22">
        <f t="shared" si="1595"/>
        <v>25506047.67878243</v>
      </c>
      <c r="AQ2142" s="30">
        <f t="shared" si="1578"/>
        <v>11204596786.314329</v>
      </c>
      <c r="AR2142" s="28">
        <f t="shared" si="1579"/>
        <v>5443080558.6650219</v>
      </c>
      <c r="AS2142" s="25">
        <f t="shared" si="1580"/>
        <v>200337590.02425668</v>
      </c>
      <c r="AT2142" s="32">
        <f t="shared" si="1581"/>
        <v>0</v>
      </c>
      <c r="AU2142" s="23">
        <f t="shared" si="1582"/>
        <v>0</v>
      </c>
      <c r="AV2142" s="22">
        <f t="shared" si="1583"/>
        <v>1592596619.3482842</v>
      </c>
      <c r="AW2142" s="31">
        <f t="shared" si="1596"/>
        <v>7561591964.8651266</v>
      </c>
    </row>
    <row r="2143" spans="1:53" x14ac:dyDescent="0.25">
      <c r="A2143">
        <f t="shared" si="1604"/>
        <v>666</v>
      </c>
      <c r="B2143" t="s">
        <v>8</v>
      </c>
      <c r="C2143" s="27">
        <f t="shared" si="1561"/>
        <v>0</v>
      </c>
      <c r="D2143" s="27">
        <f t="shared" si="1584"/>
        <v>0</v>
      </c>
      <c r="E2143" s="27" t="b">
        <f t="shared" si="1560"/>
        <v>1</v>
      </c>
      <c r="F2143" s="29">
        <f t="shared" si="1562"/>
        <v>0</v>
      </c>
      <c r="G2143" s="27">
        <f t="shared" si="1585"/>
        <v>0</v>
      </c>
      <c r="H2143" s="22">
        <f t="shared" si="1563"/>
        <v>24584142340.99511</v>
      </c>
      <c r="I2143" s="23">
        <f t="shared" si="1564"/>
        <v>132580106.5049091</v>
      </c>
      <c r="J2143" s="23">
        <f t="shared" si="1565"/>
        <v>1086</v>
      </c>
      <c r="K2143" s="19">
        <f t="shared" si="1586"/>
        <v>225.0831931027827</v>
      </c>
      <c r="L2143" s="16">
        <f t="shared" si="1566"/>
        <v>169.57445228235355</v>
      </c>
      <c r="M2143" s="23">
        <f>M2142-IF($B2143="B",(Percent_Rent_In_Elsies*2.49%/12 * H2142)/K2142,0)+IF($B2143="D",N2143,0)+IF(B2143="D",AK2142)+IF(B2143="C",F2142*90%)-(Y2143-Y2142)-IF($B2143="A",Q2142/K2142) + IF($B2143="A",Q2142/K2142)</f>
        <v>-39396009.795875199</v>
      </c>
      <c r="N2143" s="23">
        <f t="shared" si="1567"/>
        <v>0</v>
      </c>
      <c r="O2143" s="22">
        <f t="shared" si="1568"/>
        <v>0</v>
      </c>
      <c r="P2143" s="22">
        <f t="shared" si="1599"/>
        <v>0</v>
      </c>
      <c r="Q2143" s="22">
        <f t="shared" si="1600"/>
        <v>0</v>
      </c>
      <c r="R2143" s="22">
        <f t="shared" si="1569"/>
        <v>300571267.73183131</v>
      </c>
      <c r="S2143" s="16">
        <f t="shared" si="1559"/>
        <v>25005929.09573172</v>
      </c>
      <c r="T2143" s="15">
        <f t="shared" si="1570"/>
        <v>0</v>
      </c>
      <c r="U2143" s="23">
        <f t="shared" si="1587"/>
        <v>1335378.5487165814</v>
      </c>
      <c r="V2143" s="23">
        <f t="shared" si="1588"/>
        <v>111096.38508464287</v>
      </c>
      <c r="W2143" s="23">
        <f t="shared" si="1601"/>
        <v>0</v>
      </c>
      <c r="X2143" s="23">
        <f t="shared" si="1589"/>
        <v>34226586.804025918</v>
      </c>
      <c r="Y2143" s="23">
        <f t="shared" si="1571"/>
        <v>13825559.361691331</v>
      </c>
      <c r="Z2143" s="3">
        <f t="shared" si="1572"/>
        <v>0</v>
      </c>
      <c r="AA2143" s="23">
        <f t="shared" si="1573"/>
        <v>59983664.970585294</v>
      </c>
      <c r="AB2143" s="26">
        <f t="shared" si="1590"/>
        <v>70086276.274228573</v>
      </c>
      <c r="AC2143" s="23">
        <f t="shared" si="1591"/>
        <v>74889487.274228647</v>
      </c>
      <c r="AD2143" s="23">
        <f t="shared" si="1597"/>
        <v>4803211</v>
      </c>
      <c r="AE2143" s="24">
        <f t="shared" si="1558"/>
        <v>70086276.274228647</v>
      </c>
      <c r="AF2143" s="3">
        <f t="shared" si="1592"/>
        <v>1E-4</v>
      </c>
      <c r="AG2143" s="2">
        <f t="shared" si="1574"/>
        <v>0</v>
      </c>
      <c r="AH2143" s="2">
        <f t="shared" si="1575"/>
        <v>140.30788135927787</v>
      </c>
      <c r="AI2143" s="23">
        <f t="shared" si="1598"/>
        <v>9643796318.2763309</v>
      </c>
      <c r="AJ2143" s="23">
        <f t="shared" si="1576"/>
        <v>6219.922423797766</v>
      </c>
      <c r="AK2143" s="23">
        <f t="shared" si="1577"/>
        <v>59921.273076874684</v>
      </c>
      <c r="AL2143" s="23">
        <f t="shared" si="1602"/>
        <v>0</v>
      </c>
      <c r="AM2143" s="23">
        <f t="shared" si="1603"/>
        <v>0</v>
      </c>
      <c r="AN2143" s="16">
        <f t="shared" si="1593"/>
        <v>0</v>
      </c>
      <c r="AO2143" s="23">
        <f t="shared" si="1594"/>
        <v>0</v>
      </c>
      <c r="AP2143" s="22">
        <f t="shared" si="1595"/>
        <v>0</v>
      </c>
      <c r="AQ2143" s="30">
        <f t="shared" si="1578"/>
        <v>11204596786.314329</v>
      </c>
      <c r="AR2143" s="28">
        <f t="shared" si="1579"/>
        <v>5443080558.6650219</v>
      </c>
      <c r="AS2143" s="25">
        <f t="shared" si="1580"/>
        <v>200337590.02425668</v>
      </c>
      <c r="AT2143" s="32">
        <f t="shared" si="1581"/>
        <v>0</v>
      </c>
      <c r="AU2143" s="23">
        <f t="shared" si="1582"/>
        <v>0</v>
      </c>
      <c r="AV2143" s="22">
        <f t="shared" si="1583"/>
        <v>1592596619.3482842</v>
      </c>
      <c r="AW2143" s="31">
        <f t="shared" si="1596"/>
        <v>7561591964.8651266</v>
      </c>
    </row>
    <row r="2144" spans="1:53" x14ac:dyDescent="0.25">
      <c r="A2144" s="21">
        <f t="shared" si="1604"/>
        <v>666</v>
      </c>
      <c r="B2144" s="21" t="s">
        <v>9</v>
      </c>
      <c r="C2144" s="27">
        <f t="shared" si="1561"/>
        <v>0</v>
      </c>
      <c r="D2144" s="27">
        <f t="shared" si="1584"/>
        <v>0</v>
      </c>
      <c r="E2144" s="27" t="b">
        <f t="shared" si="1560"/>
        <v>1</v>
      </c>
      <c r="F2144" s="29">
        <f t="shared" si="1562"/>
        <v>0</v>
      </c>
      <c r="G2144" s="27">
        <f t="shared" si="1585"/>
        <v>0</v>
      </c>
      <c r="H2144" s="22">
        <f t="shared" si="1563"/>
        <v>24584142340.99511</v>
      </c>
      <c r="I2144" s="23">
        <f t="shared" si="1564"/>
        <v>132580106.5049091</v>
      </c>
      <c r="J2144" s="23">
        <f t="shared" si="1565"/>
        <v>1086</v>
      </c>
      <c r="K2144" s="19">
        <f t="shared" si="1586"/>
        <v>225.0831931027827</v>
      </c>
      <c r="L2144" s="16">
        <f t="shared" si="1566"/>
        <v>169.57445228235355</v>
      </c>
      <c r="M2144" s="23">
        <f>M2143-IF($B2144="B",(Percent_Rent_In_Elsies*2.49%/12 * H2143)/K2143,0)+IF($B2144="D",N2144,0)+IF(B2144="D",AK2143)+IF(B2144="C",F2143*90%)-(Y2144-Y2143)-IF($B2144="A",Q2143/K2143) + IF($B2144="A",Q2143/K2143)</f>
        <v>-39336088.522798322</v>
      </c>
      <c r="N2144" s="23">
        <f t="shared" si="1567"/>
        <v>0</v>
      </c>
      <c r="O2144" s="22">
        <f t="shared" si="1568"/>
        <v>17470821.451486811</v>
      </c>
      <c r="P2144" s="22">
        <f t="shared" si="1599"/>
        <v>0</v>
      </c>
      <c r="Q2144" s="22">
        <f t="shared" si="1600"/>
        <v>0</v>
      </c>
      <c r="R2144" s="22">
        <f t="shared" si="1569"/>
        <v>300571267.73183131</v>
      </c>
      <c r="S2144" s="16">
        <f t="shared" si="1559"/>
        <v>0</v>
      </c>
      <c r="T2144" s="15">
        <f t="shared" si="1570"/>
        <v>7535107.6442449093</v>
      </c>
      <c r="U2144" s="23">
        <f t="shared" si="1587"/>
        <v>1335378.5487165814</v>
      </c>
      <c r="V2144" s="23">
        <f t="shared" si="1588"/>
        <v>0</v>
      </c>
      <c r="W2144" s="23">
        <f t="shared" si="1601"/>
        <v>111096.38508464287</v>
      </c>
      <c r="X2144" s="23">
        <f t="shared" si="1589"/>
        <v>34226586.804025918</v>
      </c>
      <c r="Y2144" s="23">
        <f t="shared" si="1571"/>
        <v>13825559.361691331</v>
      </c>
      <c r="Z2144" s="3">
        <f t="shared" si="1572"/>
        <v>0</v>
      </c>
      <c r="AA2144" s="23">
        <f t="shared" si="1573"/>
        <v>59923743.697508417</v>
      </c>
      <c r="AB2144" s="26">
        <f t="shared" si="1590"/>
        <v>70086276.274228573</v>
      </c>
      <c r="AC2144" s="23">
        <f t="shared" si="1591"/>
        <v>74889487.274228647</v>
      </c>
      <c r="AD2144" s="23">
        <f t="shared" si="1597"/>
        <v>4803211</v>
      </c>
      <c r="AE2144" s="24">
        <f t="shared" si="1558"/>
        <v>70086276.274228647</v>
      </c>
      <c r="AF2144" s="3">
        <f t="shared" si="1592"/>
        <v>0</v>
      </c>
      <c r="AG2144" s="2">
        <f t="shared" si="1574"/>
        <v>0</v>
      </c>
      <c r="AH2144" s="2">
        <f t="shared" si="1575"/>
        <v>140.30788135927787</v>
      </c>
      <c r="AI2144" s="23">
        <f t="shared" si="1598"/>
        <v>9634162552.9342403</v>
      </c>
      <c r="AJ2144" s="23">
        <f t="shared" si="1576"/>
        <v>6219.922423797766</v>
      </c>
      <c r="AK2144" s="23">
        <f t="shared" si="1577"/>
        <v>0</v>
      </c>
      <c r="AL2144" s="23">
        <f t="shared" si="1602"/>
        <v>0</v>
      </c>
      <c r="AM2144" s="23">
        <f t="shared" si="1603"/>
        <v>0</v>
      </c>
      <c r="AN2144" s="16">
        <f t="shared" si="1593"/>
        <v>0</v>
      </c>
      <c r="AO2144" s="23">
        <f t="shared" si="1594"/>
        <v>0</v>
      </c>
      <c r="AP2144" s="22">
        <f t="shared" si="1595"/>
        <v>0</v>
      </c>
      <c r="AQ2144" s="30">
        <f t="shared" si="1578"/>
        <v>11204596786.314329</v>
      </c>
      <c r="AR2144" s="28">
        <f t="shared" si="1579"/>
        <v>5443080558.6650219</v>
      </c>
      <c r="AS2144" s="25">
        <f t="shared" si="1580"/>
        <v>200337590.02425668</v>
      </c>
      <c r="AT2144" s="32">
        <f t="shared" si="1581"/>
        <v>0</v>
      </c>
      <c r="AU2144" s="23">
        <f t="shared" si="1582"/>
        <v>0</v>
      </c>
      <c r="AV2144" s="22">
        <f t="shared" si="1583"/>
        <v>1592596619.3482842</v>
      </c>
      <c r="AW2144" s="31">
        <f t="shared" si="1596"/>
        <v>7561591964.8651266</v>
      </c>
      <c r="AX2144" s="21"/>
      <c r="AY2144" s="21"/>
      <c r="AZ2144" s="21"/>
      <c r="BA2144" s="21"/>
    </row>
    <row r="2145" spans="1:53" x14ac:dyDescent="0.25">
      <c r="A2145" s="21">
        <f t="shared" si="1604"/>
        <v>666</v>
      </c>
      <c r="B2145" s="21" t="s">
        <v>28</v>
      </c>
      <c r="C2145" s="27">
        <f t="shared" si="1561"/>
        <v>0</v>
      </c>
      <c r="D2145" s="27">
        <f t="shared" si="1584"/>
        <v>0</v>
      </c>
      <c r="E2145" s="27" t="b">
        <f t="shared" si="1560"/>
        <v>1</v>
      </c>
      <c r="F2145" s="29">
        <f t="shared" si="1562"/>
        <v>0</v>
      </c>
      <c r="G2145" s="27">
        <f t="shared" si="1585"/>
        <v>0</v>
      </c>
      <c r="H2145" s="22">
        <f t="shared" si="1563"/>
        <v>24584142340.99511</v>
      </c>
      <c r="I2145" s="23">
        <f t="shared" si="1564"/>
        <v>132580106.5049091</v>
      </c>
      <c r="J2145" s="23">
        <f t="shared" si="1565"/>
        <v>1086</v>
      </c>
      <c r="K2145" s="19">
        <f t="shared" si="1586"/>
        <v>225.0831931027827</v>
      </c>
      <c r="L2145" s="16">
        <f t="shared" si="1566"/>
        <v>169.57445228235355</v>
      </c>
      <c r="M2145" s="23">
        <f>M2144-IF($B2145="B",(Percent_Rent_In_Elsies*2.49%/12 * H2144)/K2144,0)+IF($B2145="D",N2145,0)+IF(B2145="D",AK2144)+IF(B2145="C",F2144*90%)-(Y2145-Y2144)-IF($B2145="A",Q2144/K2144) + IF($B2145="A",Q2144/K2144)</f>
        <v>-39336088.522798322</v>
      </c>
      <c r="N2145" s="23">
        <f t="shared" si="1567"/>
        <v>0</v>
      </c>
      <c r="O2145" s="22">
        <f t="shared" si="1568"/>
        <v>0</v>
      </c>
      <c r="P2145" s="22">
        <f t="shared" si="1599"/>
        <v>17470821.451486811</v>
      </c>
      <c r="Q2145" s="22">
        <f t="shared" si="1600"/>
        <v>0</v>
      </c>
      <c r="R2145" s="22">
        <f t="shared" si="1569"/>
        <v>300571267.73183131</v>
      </c>
      <c r="S2145" s="16">
        <f t="shared" si="1559"/>
        <v>0</v>
      </c>
      <c r="T2145" s="15">
        <f t="shared" si="1570"/>
        <v>0</v>
      </c>
      <c r="U2145" s="23">
        <f t="shared" si="1587"/>
        <v>1335378.5487165814</v>
      </c>
      <c r="V2145" s="23">
        <f t="shared" si="1588"/>
        <v>0</v>
      </c>
      <c r="W2145" s="23">
        <f t="shared" si="1601"/>
        <v>0</v>
      </c>
      <c r="X2145" s="23">
        <f t="shared" si="1589"/>
        <v>34226586.804025918</v>
      </c>
      <c r="Y2145" s="23">
        <f t="shared" si="1571"/>
        <v>13825559.361691331</v>
      </c>
      <c r="Z2145" s="3">
        <f t="shared" si="1572"/>
        <v>5554.819254232144</v>
      </c>
      <c r="AA2145" s="23">
        <f t="shared" si="1573"/>
        <v>60007065.986321896</v>
      </c>
      <c r="AB2145" s="26">
        <f t="shared" si="1590"/>
        <v>70086276.274228573</v>
      </c>
      <c r="AC2145" s="23">
        <f t="shared" si="1591"/>
        <v>74889487.274228647</v>
      </c>
      <c r="AD2145" s="23">
        <f t="shared" si="1597"/>
        <v>4803211</v>
      </c>
      <c r="AE2145" s="24">
        <f t="shared" si="1558"/>
        <v>70086276.274228647</v>
      </c>
      <c r="AF2145" s="3">
        <f t="shared" si="1592"/>
        <v>0</v>
      </c>
      <c r="AG2145" s="2">
        <f t="shared" si="1574"/>
        <v>666578310.5078572</v>
      </c>
      <c r="AH2145" s="2">
        <f t="shared" si="1575"/>
        <v>140.30788135927787</v>
      </c>
      <c r="AI2145" s="23">
        <f t="shared" si="1598"/>
        <v>9647558586.379076</v>
      </c>
      <c r="AJ2145" s="23">
        <f t="shared" si="1576"/>
        <v>6219.922423797766</v>
      </c>
      <c r="AK2145" s="23">
        <f t="shared" si="1577"/>
        <v>0</v>
      </c>
      <c r="AL2145" s="23">
        <f t="shared" si="1602"/>
        <v>0</v>
      </c>
      <c r="AM2145" s="23">
        <f t="shared" si="1603"/>
        <v>0</v>
      </c>
      <c r="AN2145" s="16">
        <f t="shared" si="1593"/>
        <v>0</v>
      </c>
      <c r="AO2145" s="23">
        <f t="shared" si="1594"/>
        <v>0</v>
      </c>
      <c r="AP2145" s="22">
        <f t="shared" si="1595"/>
        <v>0</v>
      </c>
      <c r="AQ2145" s="30">
        <f t="shared" si="1578"/>
        <v>11204596786.314329</v>
      </c>
      <c r="AR2145" s="28">
        <f t="shared" si="1579"/>
        <v>5443080558.6650219</v>
      </c>
      <c r="AS2145" s="25">
        <f t="shared" si="1580"/>
        <v>200337590.02425668</v>
      </c>
      <c r="AT2145" s="32">
        <f t="shared" si="1581"/>
        <v>11109.638508464288</v>
      </c>
      <c r="AU2145" s="23">
        <f t="shared" si="1582"/>
        <v>11109.638508464288</v>
      </c>
      <c r="AV2145" s="22">
        <f t="shared" si="1583"/>
        <v>1600131726.9925292</v>
      </c>
      <c r="AW2145" s="31">
        <f t="shared" si="1596"/>
        <v>7561591964.8651257</v>
      </c>
      <c r="AX2145" s="21"/>
      <c r="AY2145" s="21"/>
      <c r="AZ2145" s="21"/>
      <c r="BA2145" s="21"/>
    </row>
    <row r="2146" spans="1:53" x14ac:dyDescent="0.25">
      <c r="A2146">
        <f t="shared" si="1604"/>
        <v>667</v>
      </c>
      <c r="B2146" t="s">
        <v>6</v>
      </c>
      <c r="C2146" s="27">
        <f t="shared" si="1561"/>
        <v>0</v>
      </c>
      <c r="D2146" s="27">
        <f t="shared" si="1584"/>
        <v>0</v>
      </c>
      <c r="E2146" s="27" t="b">
        <f t="shared" si="1560"/>
        <v>1</v>
      </c>
      <c r="F2146" s="29">
        <f t="shared" si="1562"/>
        <v>0</v>
      </c>
      <c r="G2146" s="27">
        <f t="shared" si="1585"/>
        <v>0</v>
      </c>
      <c r="H2146" s="22">
        <f t="shared" si="1563"/>
        <v>24625115911.563435</v>
      </c>
      <c r="I2146" s="23">
        <f t="shared" si="1564"/>
        <v>132580106.5049091</v>
      </c>
      <c r="J2146" s="23">
        <f t="shared" si="1565"/>
        <v>1086</v>
      </c>
      <c r="K2146" s="19">
        <f t="shared" si="1586"/>
        <v>225.0831931027827</v>
      </c>
      <c r="L2146" s="16">
        <f t="shared" si="1566"/>
        <v>169.85707636949081</v>
      </c>
      <c r="M2146" s="23">
        <f>M2145-IF($B2146="B",(Percent_Rent_In_Elsies*2.49%/12 * H2145)/K2145,0)+IF($B2146="D",N2146,0)+IF(B2146="D",AK2145)+IF(B2146="C",F2145*90%)-(Y2146-Y2145)-IF($B2146="A",Q2145/K2145) + IF($B2146="A",Q2145/K2145)</f>
        <v>-39336088.522798322</v>
      </c>
      <c r="N2146" s="23">
        <f t="shared" si="1567"/>
        <v>0</v>
      </c>
      <c r="O2146" s="22">
        <f t="shared" si="1568"/>
        <v>0</v>
      </c>
      <c r="P2146" s="22">
        <f t="shared" si="1599"/>
        <v>0</v>
      </c>
      <c r="Q2146" s="22">
        <f t="shared" si="1600"/>
        <v>0</v>
      </c>
      <c r="R2146" s="22">
        <f t="shared" si="1569"/>
        <v>300571267.73183131</v>
      </c>
      <c r="S2146" s="16">
        <f t="shared" si="1559"/>
        <v>0</v>
      </c>
      <c r="T2146" s="15">
        <f t="shared" si="1570"/>
        <v>0</v>
      </c>
      <c r="U2146" s="23">
        <f t="shared" si="1587"/>
        <v>1335378.5487165814</v>
      </c>
      <c r="V2146" s="23">
        <f t="shared" si="1588"/>
        <v>0</v>
      </c>
      <c r="W2146" s="23">
        <f t="shared" si="1601"/>
        <v>0</v>
      </c>
      <c r="X2146" s="23">
        <f t="shared" si="1589"/>
        <v>34254360.900297076</v>
      </c>
      <c r="Y2146" s="23">
        <f t="shared" si="1571"/>
        <v>13825559.361691331</v>
      </c>
      <c r="Z2146" s="3">
        <f t="shared" si="1572"/>
        <v>0</v>
      </c>
      <c r="AA2146" s="23">
        <f t="shared" si="1573"/>
        <v>60007065.986321896</v>
      </c>
      <c r="AB2146" s="26">
        <f t="shared" si="1590"/>
        <v>70086276.274228573</v>
      </c>
      <c r="AC2146" s="23">
        <f t="shared" si="1591"/>
        <v>74889487.274228647</v>
      </c>
      <c r="AD2146" s="23">
        <f t="shared" si="1597"/>
        <v>4803211</v>
      </c>
      <c r="AE2146" s="24">
        <f t="shared" si="1558"/>
        <v>70086276.274228647</v>
      </c>
      <c r="AF2146" s="3">
        <f t="shared" si="1592"/>
        <v>0</v>
      </c>
      <c r="AG2146" s="2">
        <f t="shared" si="1574"/>
        <v>0</v>
      </c>
      <c r="AH2146" s="2">
        <f t="shared" si="1575"/>
        <v>140.54172782820999</v>
      </c>
      <c r="AI2146" s="23">
        <f t="shared" si="1598"/>
        <v>9647558586.379076</v>
      </c>
      <c r="AJ2146" s="23">
        <f t="shared" si="1576"/>
        <v>6219.922423797766</v>
      </c>
      <c r="AK2146" s="23">
        <f t="shared" si="1577"/>
        <v>0</v>
      </c>
      <c r="AL2146" s="23">
        <f t="shared" si="1602"/>
        <v>0</v>
      </c>
      <c r="AM2146" s="23">
        <f t="shared" si="1603"/>
        <v>0</v>
      </c>
      <c r="AN2146" s="16">
        <f t="shared" si="1593"/>
        <v>0</v>
      </c>
      <c r="AO2146" s="23">
        <f t="shared" si="1594"/>
        <v>0</v>
      </c>
      <c r="AP2146" s="22">
        <f t="shared" si="1595"/>
        <v>0</v>
      </c>
      <c r="AQ2146" s="30">
        <f t="shared" si="1578"/>
        <v>11204596786.314329</v>
      </c>
      <c r="AR2146" s="28">
        <f t="shared" si="1579"/>
        <v>5443080558.6650219</v>
      </c>
      <c r="AS2146" s="25">
        <f t="shared" si="1580"/>
        <v>200337590.02425668</v>
      </c>
      <c r="AT2146" s="32">
        <f t="shared" si="1581"/>
        <v>0</v>
      </c>
      <c r="AU2146" s="23">
        <f t="shared" si="1582"/>
        <v>0</v>
      </c>
      <c r="AV2146" s="22">
        <f t="shared" si="1583"/>
        <v>1600131726.9925292</v>
      </c>
      <c r="AW2146" s="31">
        <f t="shared" si="1596"/>
        <v>7544121143.4136391</v>
      </c>
    </row>
    <row r="2147" spans="1:53" x14ac:dyDescent="0.25">
      <c r="A2147">
        <f t="shared" si="1604"/>
        <v>667</v>
      </c>
      <c r="B2147" t="s">
        <v>7</v>
      </c>
      <c r="C2147" s="27">
        <f t="shared" si="1561"/>
        <v>0</v>
      </c>
      <c r="D2147" s="27">
        <f t="shared" si="1584"/>
        <v>0</v>
      </c>
      <c r="E2147" s="27" t="b">
        <f t="shared" si="1560"/>
        <v>1</v>
      </c>
      <c r="F2147" s="29">
        <f t="shared" si="1562"/>
        <v>0</v>
      </c>
      <c r="G2147" s="27">
        <f t="shared" si="1585"/>
        <v>0</v>
      </c>
      <c r="H2147" s="22">
        <f t="shared" si="1563"/>
        <v>24625115911.563438</v>
      </c>
      <c r="I2147" s="23">
        <f t="shared" si="1564"/>
        <v>132580106.5049091</v>
      </c>
      <c r="J2147" s="23">
        <f t="shared" si="1565"/>
        <v>1086</v>
      </c>
      <c r="K2147" s="19">
        <f t="shared" si="1586"/>
        <v>225.0831931027827</v>
      </c>
      <c r="L2147" s="16">
        <f t="shared" si="1566"/>
        <v>169.85707636949081</v>
      </c>
      <c r="M2147" s="23">
        <f>M2146-IF($B2147="B",(Percent_Rent_In_Elsies*2.49%/12 * H2146)/K2146,0)+IF($B2147="D",N2147,0)+IF(B2147="D",AK2146)+IF(B2147="C",F2146*90%)-(Y2147-Y2146)-IF($B2147="A",Q2146/K2146) + IF($B2147="A",Q2146/K2146)</f>
        <v>-39449595.699438475</v>
      </c>
      <c r="N2147" s="23">
        <f t="shared" si="1567"/>
        <v>0</v>
      </c>
      <c r="O2147" s="22">
        <f t="shared" si="1568"/>
        <v>0</v>
      </c>
      <c r="P2147" s="22">
        <f t="shared" si="1599"/>
        <v>0</v>
      </c>
      <c r="Q2147" s="22">
        <f t="shared" si="1600"/>
        <v>0</v>
      </c>
      <c r="R2147" s="22">
        <f t="shared" si="1569"/>
        <v>275523662.08751202</v>
      </c>
      <c r="S2147" s="16">
        <f t="shared" si="1559"/>
        <v>25047605.644319277</v>
      </c>
      <c r="T2147" s="15">
        <f t="shared" si="1570"/>
        <v>0</v>
      </c>
      <c r="U2147" s="23">
        <f t="shared" si="1587"/>
        <v>1224097.0029901997</v>
      </c>
      <c r="V2147" s="23">
        <f t="shared" si="1588"/>
        <v>111281.54572638178</v>
      </c>
      <c r="W2147" s="23">
        <f t="shared" si="1601"/>
        <v>0</v>
      </c>
      <c r="X2147" s="23">
        <f t="shared" si="1589"/>
        <v>34254360.900297076</v>
      </c>
      <c r="Y2147" s="23">
        <f t="shared" si="1571"/>
        <v>13825559.361691331</v>
      </c>
      <c r="Z2147" s="3">
        <f t="shared" si="1572"/>
        <v>0</v>
      </c>
      <c r="AA2147" s="23">
        <f t="shared" si="1573"/>
        <v>60007065.986321896</v>
      </c>
      <c r="AB2147" s="26">
        <f t="shared" si="1590"/>
        <v>70086276.274228573</v>
      </c>
      <c r="AC2147" s="23">
        <f t="shared" si="1591"/>
        <v>74889487.274228647</v>
      </c>
      <c r="AD2147" s="23">
        <f t="shared" si="1597"/>
        <v>4803211</v>
      </c>
      <c r="AE2147" s="24">
        <f t="shared" si="1558"/>
        <v>70086276.274228647</v>
      </c>
      <c r="AF2147" s="3">
        <f t="shared" si="1592"/>
        <v>0</v>
      </c>
      <c r="AG2147" s="2">
        <f t="shared" si="1574"/>
        <v>0</v>
      </c>
      <c r="AH2147" s="2">
        <f t="shared" si="1575"/>
        <v>140.54172782821001</v>
      </c>
      <c r="AI2147" s="23">
        <f t="shared" si="1598"/>
        <v>9647558586.379076</v>
      </c>
      <c r="AJ2147" s="23">
        <f t="shared" si="1576"/>
        <v>6219.922423797766</v>
      </c>
      <c r="AK2147" s="23">
        <f t="shared" si="1577"/>
        <v>0</v>
      </c>
      <c r="AL2147" s="23">
        <f t="shared" si="1602"/>
        <v>3762268.1027450562</v>
      </c>
      <c r="AM2147" s="23">
        <f t="shared" si="1603"/>
        <v>3510152360.4904575</v>
      </c>
      <c r="AN2147" s="16">
        <f t="shared" si="1593"/>
        <v>0</v>
      </c>
      <c r="AO2147" s="23">
        <f t="shared" si="1594"/>
        <v>113507.17664015229</v>
      </c>
      <c r="AP2147" s="22">
        <f t="shared" si="1595"/>
        <v>25548557.758247066</v>
      </c>
      <c r="AQ2147" s="30">
        <f t="shared" si="1578"/>
        <v>11255476739.089878</v>
      </c>
      <c r="AR2147" s="28">
        <f t="shared" si="1579"/>
        <v>5468411953.6823235</v>
      </c>
      <c r="AS2147" s="25">
        <f t="shared" si="1580"/>
        <v>200337590.02425668</v>
      </c>
      <c r="AT2147" s="32">
        <f t="shared" si="1581"/>
        <v>0</v>
      </c>
      <c r="AU2147" s="23">
        <f t="shared" si="1582"/>
        <v>0</v>
      </c>
      <c r="AV2147" s="22">
        <f t="shared" si="1583"/>
        <v>1600131726.9925292</v>
      </c>
      <c r="AW2147" s="31">
        <f t="shared" si="1596"/>
        <v>7595001096.189188</v>
      </c>
    </row>
    <row r="2148" spans="1:53" s="21" customFormat="1" x14ac:dyDescent="0.25">
      <c r="A2148">
        <f t="shared" si="1604"/>
        <v>667</v>
      </c>
      <c r="B2148" t="s">
        <v>8</v>
      </c>
      <c r="C2148" s="27">
        <f t="shared" si="1561"/>
        <v>0</v>
      </c>
      <c r="D2148" s="27">
        <f t="shared" si="1584"/>
        <v>0</v>
      </c>
      <c r="E2148" s="27" t="b">
        <f t="shared" si="1560"/>
        <v>1</v>
      </c>
      <c r="F2148" s="29">
        <f t="shared" si="1562"/>
        <v>0</v>
      </c>
      <c r="G2148" s="27">
        <f t="shared" si="1585"/>
        <v>0</v>
      </c>
      <c r="H2148" s="22">
        <f t="shared" si="1563"/>
        <v>24625115911.563438</v>
      </c>
      <c r="I2148" s="23">
        <f t="shared" si="1564"/>
        <v>132580106.5049091</v>
      </c>
      <c r="J2148" s="23">
        <f t="shared" si="1565"/>
        <v>1086</v>
      </c>
      <c r="K2148" s="19">
        <f t="shared" si="1586"/>
        <v>225.0831931027827</v>
      </c>
      <c r="L2148" s="16">
        <f t="shared" si="1566"/>
        <v>169.85707636949081</v>
      </c>
      <c r="M2148" s="23">
        <f>M2147-IF($B2148="B",(Percent_Rent_In_Elsies*2.49%/12 * H2147)/K2147,0)+IF($B2148="D",N2148,0)+IF(B2148="D",AK2147)+IF(B2148="C",F2147*90%)-(Y2148-Y2147)-IF($B2148="A",Q2147/K2147) + IF($B2148="A",Q2147/K2147)</f>
        <v>-39449595.699438475</v>
      </c>
      <c r="N2148" s="23">
        <f t="shared" si="1567"/>
        <v>0</v>
      </c>
      <c r="O2148" s="22">
        <f t="shared" si="1568"/>
        <v>0</v>
      </c>
      <c r="P2148" s="22">
        <f t="shared" si="1599"/>
        <v>0</v>
      </c>
      <c r="Q2148" s="22">
        <f t="shared" si="1600"/>
        <v>0</v>
      </c>
      <c r="R2148" s="22">
        <f t="shared" si="1569"/>
        <v>301072219.84575909</v>
      </c>
      <c r="S2148" s="16">
        <f t="shared" si="1559"/>
        <v>25047605.644319277</v>
      </c>
      <c r="T2148" s="15">
        <f t="shared" si="1570"/>
        <v>0</v>
      </c>
      <c r="U2148" s="23">
        <f t="shared" si="1587"/>
        <v>1337604.179630352</v>
      </c>
      <c r="V2148" s="23">
        <f t="shared" si="1588"/>
        <v>111281.54572638178</v>
      </c>
      <c r="W2148" s="23">
        <f t="shared" si="1601"/>
        <v>0</v>
      </c>
      <c r="X2148" s="23">
        <f t="shared" si="1589"/>
        <v>34254360.900297076</v>
      </c>
      <c r="Y2148" s="23">
        <f t="shared" si="1571"/>
        <v>13825559.361691331</v>
      </c>
      <c r="Z2148" s="3">
        <f t="shared" si="1572"/>
        <v>0</v>
      </c>
      <c r="AA2148" s="23">
        <f t="shared" si="1573"/>
        <v>60007065.986321896</v>
      </c>
      <c r="AB2148" s="26">
        <f t="shared" si="1590"/>
        <v>70086276.274228573</v>
      </c>
      <c r="AC2148" s="23">
        <f t="shared" si="1591"/>
        <v>74889487.274228647</v>
      </c>
      <c r="AD2148" s="23">
        <f t="shared" si="1597"/>
        <v>4803211</v>
      </c>
      <c r="AE2148" s="24">
        <f t="shared" si="1558"/>
        <v>70086276.274228647</v>
      </c>
      <c r="AF2148" s="3">
        <f t="shared" si="1592"/>
        <v>1E-4</v>
      </c>
      <c r="AG2148" s="2">
        <f t="shared" si="1574"/>
        <v>0</v>
      </c>
      <c r="AH2148" s="2">
        <f t="shared" si="1575"/>
        <v>140.54172782821001</v>
      </c>
      <c r="AI2148" s="23">
        <f t="shared" si="1598"/>
        <v>9647558586.379076</v>
      </c>
      <c r="AJ2148" s="23">
        <f t="shared" si="1576"/>
        <v>6219.922423797766</v>
      </c>
      <c r="AK2148" s="23">
        <f t="shared" si="1577"/>
        <v>59925.888825049798</v>
      </c>
      <c r="AL2148" s="23">
        <f t="shared" si="1602"/>
        <v>0</v>
      </c>
      <c r="AM2148" s="23">
        <f t="shared" si="1603"/>
        <v>0</v>
      </c>
      <c r="AN2148" s="16">
        <f t="shared" si="1593"/>
        <v>0</v>
      </c>
      <c r="AO2148" s="23">
        <f t="shared" si="1594"/>
        <v>0</v>
      </c>
      <c r="AP2148" s="22">
        <f t="shared" si="1595"/>
        <v>0</v>
      </c>
      <c r="AQ2148" s="30">
        <f t="shared" si="1578"/>
        <v>11255476739.089878</v>
      </c>
      <c r="AR2148" s="28">
        <f t="shared" si="1579"/>
        <v>5468411953.6823235</v>
      </c>
      <c r="AS2148" s="25">
        <f t="shared" si="1580"/>
        <v>200337590.02425668</v>
      </c>
      <c r="AT2148" s="32">
        <f t="shared" si="1581"/>
        <v>0</v>
      </c>
      <c r="AU2148" s="23">
        <f t="shared" si="1582"/>
        <v>0</v>
      </c>
      <c r="AV2148" s="22">
        <f t="shared" si="1583"/>
        <v>1600131726.9925292</v>
      </c>
      <c r="AW2148" s="31">
        <f t="shared" si="1596"/>
        <v>7595001096.189187</v>
      </c>
      <c r="AX2148"/>
      <c r="AY2148"/>
      <c r="AZ2148"/>
      <c r="BA2148"/>
    </row>
    <row r="2149" spans="1:53" s="21" customFormat="1" x14ac:dyDescent="0.25">
      <c r="A2149">
        <f t="shared" si="1604"/>
        <v>667</v>
      </c>
      <c r="B2149" t="s">
        <v>9</v>
      </c>
      <c r="C2149" s="27">
        <f t="shared" si="1561"/>
        <v>0</v>
      </c>
      <c r="D2149" s="27">
        <f t="shared" si="1584"/>
        <v>0</v>
      </c>
      <c r="E2149" s="27" t="b">
        <f t="shared" si="1560"/>
        <v>1</v>
      </c>
      <c r="F2149" s="29">
        <f t="shared" si="1562"/>
        <v>0</v>
      </c>
      <c r="G2149" s="27">
        <f t="shared" si="1585"/>
        <v>0</v>
      </c>
      <c r="H2149" s="22">
        <f t="shared" si="1563"/>
        <v>24625115911.563438</v>
      </c>
      <c r="I2149" s="23">
        <f t="shared" si="1564"/>
        <v>132580106.5049091</v>
      </c>
      <c r="J2149" s="23">
        <f t="shared" si="1565"/>
        <v>1086</v>
      </c>
      <c r="K2149" s="19">
        <f t="shared" si="1586"/>
        <v>225.0831931027827</v>
      </c>
      <c r="L2149" s="16">
        <f t="shared" si="1566"/>
        <v>169.85707636949081</v>
      </c>
      <c r="M2149" s="23">
        <f>M2148-IF($B2149="B",(Percent_Rent_In_Elsies*2.49%/12 * H2148)/K2148,0)+IF($B2149="D",N2149,0)+IF(B2149="D",AK2148)+IF(B2149="C",F2148*90%)-(Y2149-Y2148)-IF($B2149="A",Q2148/K2148) + IF($B2149="A",Q2148/K2148)</f>
        <v>-39389669.810613424</v>
      </c>
      <c r="N2149" s="23">
        <f t="shared" si="1567"/>
        <v>0</v>
      </c>
      <c r="O2149" s="22">
        <f t="shared" si="1568"/>
        <v>17499939.487305582</v>
      </c>
      <c r="P2149" s="22">
        <f t="shared" si="1599"/>
        <v>0</v>
      </c>
      <c r="Q2149" s="22">
        <f t="shared" si="1600"/>
        <v>0</v>
      </c>
      <c r="R2149" s="22">
        <f t="shared" si="1569"/>
        <v>301072219.84575909</v>
      </c>
      <c r="S2149" s="16">
        <f t="shared" si="1559"/>
        <v>0</v>
      </c>
      <c r="T2149" s="15">
        <f t="shared" si="1570"/>
        <v>7547666.1570136957</v>
      </c>
      <c r="U2149" s="23">
        <f t="shared" si="1587"/>
        <v>1337604.179630352</v>
      </c>
      <c r="V2149" s="23">
        <f t="shared" si="1588"/>
        <v>0</v>
      </c>
      <c r="W2149" s="23">
        <f t="shared" si="1601"/>
        <v>111281.54572638178</v>
      </c>
      <c r="X2149" s="23">
        <f t="shared" si="1589"/>
        <v>34254360.900297076</v>
      </c>
      <c r="Y2149" s="23">
        <f t="shared" si="1571"/>
        <v>13825559.361691331</v>
      </c>
      <c r="Z2149" s="3">
        <f t="shared" si="1572"/>
        <v>0</v>
      </c>
      <c r="AA2149" s="23">
        <f t="shared" si="1573"/>
        <v>59947140.097496845</v>
      </c>
      <c r="AB2149" s="26">
        <f t="shared" si="1590"/>
        <v>70086276.274228573</v>
      </c>
      <c r="AC2149" s="23">
        <f t="shared" si="1591"/>
        <v>74889487.274228647</v>
      </c>
      <c r="AD2149" s="23">
        <f t="shared" si="1597"/>
        <v>4803211</v>
      </c>
      <c r="AE2149" s="24">
        <f t="shared" si="1558"/>
        <v>70086276.274228647</v>
      </c>
      <c r="AF2149" s="3">
        <f t="shared" si="1592"/>
        <v>0</v>
      </c>
      <c r="AG2149" s="2">
        <f t="shared" si="1574"/>
        <v>0</v>
      </c>
      <c r="AH2149" s="2">
        <f t="shared" si="1575"/>
        <v>140.54172782821001</v>
      </c>
      <c r="AI2149" s="23">
        <f t="shared" si="1598"/>
        <v>9637924078.9460297</v>
      </c>
      <c r="AJ2149" s="23">
        <f t="shared" si="1576"/>
        <v>6219.922423797766</v>
      </c>
      <c r="AK2149" s="23">
        <f t="shared" si="1577"/>
        <v>0</v>
      </c>
      <c r="AL2149" s="23">
        <f t="shared" si="1602"/>
        <v>0</v>
      </c>
      <c r="AM2149" s="23">
        <f t="shared" si="1603"/>
        <v>0</v>
      </c>
      <c r="AN2149" s="16">
        <f t="shared" si="1593"/>
        <v>0</v>
      </c>
      <c r="AO2149" s="23">
        <f t="shared" si="1594"/>
        <v>0</v>
      </c>
      <c r="AP2149" s="22">
        <f t="shared" si="1595"/>
        <v>0</v>
      </c>
      <c r="AQ2149" s="30">
        <f t="shared" si="1578"/>
        <v>11255476739.089878</v>
      </c>
      <c r="AR2149" s="28">
        <f t="shared" si="1579"/>
        <v>5468411953.6823235</v>
      </c>
      <c r="AS2149" s="25">
        <f t="shared" si="1580"/>
        <v>200337590.02425668</v>
      </c>
      <c r="AT2149" s="32">
        <f t="shared" si="1581"/>
        <v>0</v>
      </c>
      <c r="AU2149" s="23">
        <f t="shared" si="1582"/>
        <v>0</v>
      </c>
      <c r="AV2149" s="22">
        <f t="shared" si="1583"/>
        <v>1600131726.9925292</v>
      </c>
      <c r="AW2149" s="31">
        <f t="shared" si="1596"/>
        <v>7595001096.189187</v>
      </c>
      <c r="AX2149"/>
      <c r="AY2149"/>
      <c r="AZ2149"/>
      <c r="BA2149"/>
    </row>
    <row r="2150" spans="1:53" x14ac:dyDescent="0.25">
      <c r="A2150" s="21">
        <f t="shared" si="1604"/>
        <v>667</v>
      </c>
      <c r="B2150" s="21" t="s">
        <v>28</v>
      </c>
      <c r="C2150" s="27">
        <f t="shared" si="1561"/>
        <v>0</v>
      </c>
      <c r="D2150" s="27">
        <f t="shared" si="1584"/>
        <v>0</v>
      </c>
      <c r="E2150" s="27" t="b">
        <f t="shared" si="1560"/>
        <v>1</v>
      </c>
      <c r="F2150" s="29">
        <f t="shared" si="1562"/>
        <v>0</v>
      </c>
      <c r="G2150" s="27">
        <f t="shared" si="1585"/>
        <v>0</v>
      </c>
      <c r="H2150" s="22">
        <f t="shared" si="1563"/>
        <v>24625115911.563438</v>
      </c>
      <c r="I2150" s="23">
        <f t="shared" si="1564"/>
        <v>132580106.5049091</v>
      </c>
      <c r="J2150" s="23">
        <f t="shared" si="1565"/>
        <v>1086</v>
      </c>
      <c r="K2150" s="19">
        <f t="shared" si="1586"/>
        <v>225.0831931027827</v>
      </c>
      <c r="L2150" s="16">
        <f t="shared" si="1566"/>
        <v>169.85707636949081</v>
      </c>
      <c r="M2150" s="23">
        <f>M2149-IF($B2150="B",(Percent_Rent_In_Elsies*2.49%/12 * H2149)/K2149,0)+IF($B2150="D",N2150,0)+IF(B2150="D",AK2149)+IF(B2150="C",F2149*90%)-(Y2150-Y2149)-IF($B2150="A",Q2149/K2149) + IF($B2150="A",Q2149/K2149)</f>
        <v>-39389669.810613424</v>
      </c>
      <c r="N2150" s="23">
        <f t="shared" si="1567"/>
        <v>0</v>
      </c>
      <c r="O2150" s="22">
        <f t="shared" si="1568"/>
        <v>0</v>
      </c>
      <c r="P2150" s="22">
        <f t="shared" si="1599"/>
        <v>17499939.487305582</v>
      </c>
      <c r="Q2150" s="22">
        <f t="shared" si="1600"/>
        <v>0</v>
      </c>
      <c r="R2150" s="22">
        <f t="shared" si="1569"/>
        <v>301072219.84575909</v>
      </c>
      <c r="S2150" s="16">
        <f t="shared" si="1559"/>
        <v>0</v>
      </c>
      <c r="T2150" s="15">
        <f t="shared" si="1570"/>
        <v>0</v>
      </c>
      <c r="U2150" s="23">
        <f t="shared" si="1587"/>
        <v>1337604.179630352</v>
      </c>
      <c r="V2150" s="23">
        <f t="shared" si="1588"/>
        <v>0</v>
      </c>
      <c r="W2150" s="23">
        <f t="shared" si="1601"/>
        <v>0</v>
      </c>
      <c r="X2150" s="23">
        <f t="shared" si="1589"/>
        <v>34254360.900297076</v>
      </c>
      <c r="Y2150" s="23">
        <f t="shared" si="1571"/>
        <v>13825559.361691331</v>
      </c>
      <c r="Z2150" s="3">
        <f t="shared" si="1572"/>
        <v>5564.0772863190896</v>
      </c>
      <c r="AA2150" s="23">
        <f t="shared" si="1573"/>
        <v>60030601.256791629</v>
      </c>
      <c r="AB2150" s="26">
        <f t="shared" si="1590"/>
        <v>70086276.274228558</v>
      </c>
      <c r="AC2150" s="23">
        <f t="shared" si="1591"/>
        <v>74889487.274228647</v>
      </c>
      <c r="AD2150" s="23">
        <f t="shared" si="1597"/>
        <v>4803211</v>
      </c>
      <c r="AE2150" s="24">
        <f t="shared" si="1558"/>
        <v>70086276.274228647</v>
      </c>
      <c r="AF2150" s="3">
        <f t="shared" si="1592"/>
        <v>0</v>
      </c>
      <c r="AG2150" s="2">
        <f t="shared" si="1574"/>
        <v>667689274.35829079</v>
      </c>
      <c r="AH2150" s="2">
        <f t="shared" si="1575"/>
        <v>140.54172782821001</v>
      </c>
      <c r="AI2150" s="23">
        <f t="shared" si="1598"/>
        <v>9651342439.113266</v>
      </c>
      <c r="AJ2150" s="23">
        <f t="shared" si="1576"/>
        <v>6219.922423797766</v>
      </c>
      <c r="AK2150" s="23">
        <f t="shared" si="1577"/>
        <v>0</v>
      </c>
      <c r="AL2150" s="23">
        <f t="shared" si="1602"/>
        <v>0</v>
      </c>
      <c r="AM2150" s="23">
        <f t="shared" si="1603"/>
        <v>0</v>
      </c>
      <c r="AN2150" s="16">
        <f t="shared" si="1593"/>
        <v>0</v>
      </c>
      <c r="AO2150" s="23">
        <f t="shared" si="1594"/>
        <v>0</v>
      </c>
      <c r="AP2150" s="22">
        <f t="shared" si="1595"/>
        <v>0</v>
      </c>
      <c r="AQ2150" s="30">
        <f t="shared" si="1578"/>
        <v>11255476739.089878</v>
      </c>
      <c r="AR2150" s="28">
        <f t="shared" si="1579"/>
        <v>5468411953.6823235</v>
      </c>
      <c r="AS2150" s="25">
        <f t="shared" si="1580"/>
        <v>200337590.02425668</v>
      </c>
      <c r="AT2150" s="32">
        <f t="shared" si="1581"/>
        <v>11128.154572638179</v>
      </c>
      <c r="AU2150" s="23">
        <f t="shared" si="1582"/>
        <v>11128.154572638179</v>
      </c>
      <c r="AV2150" s="22">
        <f t="shared" si="1583"/>
        <v>1607679393.1495428</v>
      </c>
      <c r="AW2150" s="31">
        <f t="shared" si="1596"/>
        <v>7595001096.189188</v>
      </c>
    </row>
    <row r="2151" spans="1:53" x14ac:dyDescent="0.25">
      <c r="A2151">
        <f t="shared" si="1604"/>
        <v>668</v>
      </c>
      <c r="B2151" t="s">
        <v>6</v>
      </c>
      <c r="C2151" s="27">
        <f t="shared" si="1561"/>
        <v>0</v>
      </c>
      <c r="D2151" s="27">
        <f t="shared" si="1584"/>
        <v>0</v>
      </c>
      <c r="E2151" s="27" t="b">
        <f t="shared" si="1560"/>
        <v>1</v>
      </c>
      <c r="F2151" s="29">
        <f t="shared" si="1562"/>
        <v>0</v>
      </c>
      <c r="G2151" s="27">
        <f t="shared" si="1585"/>
        <v>0</v>
      </c>
      <c r="H2151" s="22">
        <f t="shared" si="1563"/>
        <v>24666157771.416046</v>
      </c>
      <c r="I2151" s="23">
        <f t="shared" si="1564"/>
        <v>132580106.5049091</v>
      </c>
      <c r="J2151" s="23">
        <f t="shared" si="1565"/>
        <v>1086</v>
      </c>
      <c r="K2151" s="19">
        <f t="shared" si="1586"/>
        <v>225.0831931027827</v>
      </c>
      <c r="L2151" s="16">
        <f t="shared" si="1566"/>
        <v>170.14017149677329</v>
      </c>
      <c r="M2151" s="23">
        <f>M2150-IF($B2151="B",(Percent_Rent_In_Elsies*2.49%/12 * H2150)/K2150,0)+IF($B2151="D",N2151,0)+IF(B2151="D",AK2150)+IF(B2151="C",F2150*90%)-(Y2151-Y2150)-IF($B2151="A",Q2150/K2150) + IF($B2151="A",Q2150/K2150)</f>
        <v>-39389669.810613424</v>
      </c>
      <c r="N2151" s="23">
        <f t="shared" si="1567"/>
        <v>0</v>
      </c>
      <c r="O2151" s="22">
        <f t="shared" si="1568"/>
        <v>0</v>
      </c>
      <c r="P2151" s="22">
        <f t="shared" si="1599"/>
        <v>0</v>
      </c>
      <c r="Q2151" s="22">
        <f t="shared" si="1600"/>
        <v>0</v>
      </c>
      <c r="R2151" s="22">
        <f t="shared" si="1569"/>
        <v>301072219.84575909</v>
      </c>
      <c r="S2151" s="16">
        <f t="shared" si="1559"/>
        <v>0</v>
      </c>
      <c r="T2151" s="15">
        <f t="shared" si="1570"/>
        <v>0</v>
      </c>
      <c r="U2151" s="23">
        <f t="shared" si="1587"/>
        <v>1337604.179630352</v>
      </c>
      <c r="V2151" s="23">
        <f t="shared" si="1588"/>
        <v>0</v>
      </c>
      <c r="W2151" s="23">
        <f t="shared" si="1601"/>
        <v>0</v>
      </c>
      <c r="X2151" s="23">
        <f t="shared" si="1589"/>
        <v>34282181.286728665</v>
      </c>
      <c r="Y2151" s="23">
        <f t="shared" si="1571"/>
        <v>13825559.361691331</v>
      </c>
      <c r="Z2151" s="3">
        <f t="shared" si="1572"/>
        <v>0</v>
      </c>
      <c r="AA2151" s="23">
        <f t="shared" si="1573"/>
        <v>60030601.256791629</v>
      </c>
      <c r="AB2151" s="26">
        <f t="shared" si="1590"/>
        <v>70086276.274228558</v>
      </c>
      <c r="AC2151" s="23">
        <f t="shared" si="1591"/>
        <v>74889487.274228647</v>
      </c>
      <c r="AD2151" s="23">
        <f t="shared" si="1597"/>
        <v>4803211</v>
      </c>
      <c r="AE2151" s="24">
        <f t="shared" si="1558"/>
        <v>70086276.274228647</v>
      </c>
      <c r="AF2151" s="3">
        <f t="shared" si="1592"/>
        <v>0</v>
      </c>
      <c r="AG2151" s="2">
        <f t="shared" si="1574"/>
        <v>0</v>
      </c>
      <c r="AH2151" s="2">
        <f t="shared" si="1575"/>
        <v>140.77596404125705</v>
      </c>
      <c r="AI2151" s="23">
        <f t="shared" si="1598"/>
        <v>9651342439.113266</v>
      </c>
      <c r="AJ2151" s="23">
        <f t="shared" si="1576"/>
        <v>6219.922423797766</v>
      </c>
      <c r="AK2151" s="23">
        <f t="shared" si="1577"/>
        <v>0</v>
      </c>
      <c r="AL2151" s="23">
        <f t="shared" si="1602"/>
        <v>0</v>
      </c>
      <c r="AM2151" s="23">
        <f t="shared" si="1603"/>
        <v>0</v>
      </c>
      <c r="AN2151" s="16">
        <f t="shared" si="1593"/>
        <v>0</v>
      </c>
      <c r="AO2151" s="23">
        <f t="shared" si="1594"/>
        <v>0</v>
      </c>
      <c r="AP2151" s="22">
        <f t="shared" si="1595"/>
        <v>0</v>
      </c>
      <c r="AQ2151" s="30">
        <f t="shared" si="1578"/>
        <v>11255476739.089878</v>
      </c>
      <c r="AR2151" s="28">
        <f t="shared" si="1579"/>
        <v>5468411953.6823235</v>
      </c>
      <c r="AS2151" s="25">
        <f t="shared" si="1580"/>
        <v>200337590.02425668</v>
      </c>
      <c r="AT2151" s="32">
        <f t="shared" si="1581"/>
        <v>0</v>
      </c>
      <c r="AU2151" s="23">
        <f t="shared" si="1582"/>
        <v>0</v>
      </c>
      <c r="AV2151" s="22">
        <f t="shared" si="1583"/>
        <v>1607679393.1495428</v>
      </c>
      <c r="AW2151" s="31">
        <f t="shared" si="1596"/>
        <v>7577501156.7018824</v>
      </c>
    </row>
    <row r="2152" spans="1:53" x14ac:dyDescent="0.25">
      <c r="A2152">
        <f t="shared" si="1604"/>
        <v>668</v>
      </c>
      <c r="B2152" t="s">
        <v>7</v>
      </c>
      <c r="C2152" s="27">
        <f t="shared" si="1561"/>
        <v>0</v>
      </c>
      <c r="D2152" s="27">
        <f t="shared" si="1584"/>
        <v>0</v>
      </c>
      <c r="E2152" s="27" t="b">
        <f t="shared" si="1560"/>
        <v>1</v>
      </c>
      <c r="F2152" s="29">
        <f t="shared" si="1562"/>
        <v>0</v>
      </c>
      <c r="G2152" s="27">
        <f t="shared" si="1585"/>
        <v>0</v>
      </c>
      <c r="H2152" s="22">
        <f t="shared" si="1563"/>
        <v>24666157771.416046</v>
      </c>
      <c r="I2152" s="23">
        <f t="shared" si="1564"/>
        <v>132580106.5049091</v>
      </c>
      <c r="J2152" s="23">
        <f t="shared" si="1565"/>
        <v>1086</v>
      </c>
      <c r="K2152" s="19">
        <f t="shared" si="1586"/>
        <v>225.0831931027827</v>
      </c>
      <c r="L2152" s="16">
        <f t="shared" si="1566"/>
        <v>170.14017149677329</v>
      </c>
      <c r="M2152" s="23">
        <f>M2151-IF($B2152="B",(Percent_Rent_In_Elsies*2.49%/12 * H2151)/K2151,0)+IF($B2152="D",N2152,0)+IF(B2152="D",AK2151)+IF(B2152="C",F2151*90%)-(Y2152-Y2151)-IF($B2152="A",Q2151/K2151) + IF($B2152="A",Q2151/K2151)</f>
        <v>-39503366.165881306</v>
      </c>
      <c r="N2152" s="23">
        <f t="shared" si="1567"/>
        <v>0</v>
      </c>
      <c r="O2152" s="22">
        <f t="shared" si="1568"/>
        <v>0</v>
      </c>
      <c r="P2152" s="22">
        <f t="shared" si="1599"/>
        <v>0</v>
      </c>
      <c r="Q2152" s="22">
        <f t="shared" si="1600"/>
        <v>0</v>
      </c>
      <c r="R2152" s="22">
        <f t="shared" si="1569"/>
        <v>275982868.19194585</v>
      </c>
      <c r="S2152" s="16">
        <f t="shared" si="1559"/>
        <v>25089351.653813258</v>
      </c>
      <c r="T2152" s="15">
        <f t="shared" si="1570"/>
        <v>0</v>
      </c>
      <c r="U2152" s="23">
        <f t="shared" si="1587"/>
        <v>1226137.164661156</v>
      </c>
      <c r="V2152" s="23">
        <f t="shared" si="1588"/>
        <v>111467.014969196</v>
      </c>
      <c r="W2152" s="23">
        <f t="shared" si="1601"/>
        <v>0</v>
      </c>
      <c r="X2152" s="23">
        <f t="shared" si="1589"/>
        <v>34282181.286728665</v>
      </c>
      <c r="Y2152" s="23">
        <f t="shared" si="1571"/>
        <v>13825559.361691331</v>
      </c>
      <c r="Z2152" s="3">
        <f t="shared" si="1572"/>
        <v>0</v>
      </c>
      <c r="AA2152" s="23">
        <f t="shared" si="1573"/>
        <v>60030601.256791629</v>
      </c>
      <c r="AB2152" s="26">
        <f t="shared" si="1590"/>
        <v>70086276.274228558</v>
      </c>
      <c r="AC2152" s="23">
        <f t="shared" si="1591"/>
        <v>74889487.274228647</v>
      </c>
      <c r="AD2152" s="23">
        <f t="shared" si="1597"/>
        <v>4803211</v>
      </c>
      <c r="AE2152" s="24">
        <f t="shared" si="1558"/>
        <v>70086276.274228647</v>
      </c>
      <c r="AF2152" s="3">
        <f t="shared" si="1592"/>
        <v>0</v>
      </c>
      <c r="AG2152" s="2">
        <f t="shared" si="1574"/>
        <v>0</v>
      </c>
      <c r="AH2152" s="2">
        <f t="shared" si="1575"/>
        <v>140.77596404125705</v>
      </c>
      <c r="AI2152" s="23">
        <f t="shared" si="1598"/>
        <v>9651342439.113266</v>
      </c>
      <c r="AJ2152" s="23">
        <f t="shared" si="1576"/>
        <v>6219.922423797766</v>
      </c>
      <c r="AK2152" s="23">
        <f t="shared" si="1577"/>
        <v>0</v>
      </c>
      <c r="AL2152" s="23">
        <f t="shared" si="1602"/>
        <v>3783852.7341899872</v>
      </c>
      <c r="AM2152" s="23">
        <f t="shared" si="1603"/>
        <v>3530290570.4605184</v>
      </c>
      <c r="AN2152" s="16">
        <f t="shared" si="1593"/>
        <v>0</v>
      </c>
      <c r="AO2152" s="23">
        <f t="shared" si="1594"/>
        <v>113696.35526788591</v>
      </c>
      <c r="AP2152" s="22">
        <f t="shared" si="1595"/>
        <v>25591138.687844153</v>
      </c>
      <c r="AQ2152" s="30">
        <f t="shared" si="1578"/>
        <v>11306441491.786718</v>
      </c>
      <c r="AR2152" s="28">
        <f t="shared" si="1579"/>
        <v>5493785567.6913214</v>
      </c>
      <c r="AS2152" s="25">
        <f t="shared" si="1580"/>
        <v>200337590.02425668</v>
      </c>
      <c r="AT2152" s="32">
        <f t="shared" si="1581"/>
        <v>0</v>
      </c>
      <c r="AU2152" s="23">
        <f t="shared" si="1582"/>
        <v>0</v>
      </c>
      <c r="AV2152" s="22">
        <f t="shared" si="1583"/>
        <v>1607679393.1495428</v>
      </c>
      <c r="AW2152" s="31">
        <f t="shared" si="1596"/>
        <v>7628465909.3987246</v>
      </c>
    </row>
    <row r="2153" spans="1:53" x14ac:dyDescent="0.25">
      <c r="A2153">
        <f t="shared" si="1604"/>
        <v>668</v>
      </c>
      <c r="B2153" t="s">
        <v>8</v>
      </c>
      <c r="C2153" s="27">
        <f t="shared" si="1561"/>
        <v>0</v>
      </c>
      <c r="D2153" s="27">
        <f t="shared" si="1584"/>
        <v>0</v>
      </c>
      <c r="E2153" s="27" t="b">
        <f t="shared" si="1560"/>
        <v>1</v>
      </c>
      <c r="F2153" s="29">
        <f t="shared" si="1562"/>
        <v>0</v>
      </c>
      <c r="G2153" s="27">
        <f t="shared" si="1585"/>
        <v>0</v>
      </c>
      <c r="H2153" s="22">
        <f t="shared" si="1563"/>
        <v>24666157771.416046</v>
      </c>
      <c r="I2153" s="23">
        <f t="shared" si="1564"/>
        <v>132580106.5049091</v>
      </c>
      <c r="J2153" s="23">
        <f t="shared" si="1565"/>
        <v>1086</v>
      </c>
      <c r="K2153" s="19">
        <f t="shared" si="1586"/>
        <v>225.0831931027827</v>
      </c>
      <c r="L2153" s="16">
        <f t="shared" si="1566"/>
        <v>170.14017149677329</v>
      </c>
      <c r="M2153" s="23">
        <f>M2152-IF($B2153="B",(Percent_Rent_In_Elsies*2.49%/12 * H2152)/K2152,0)+IF($B2153="D",N2153,0)+IF(B2153="D",AK2152)+IF(B2153="C",F2152*90%)-(Y2153-Y2152)-IF($B2153="A",Q2152/K2152) + IF($B2153="A",Q2152/K2152)</f>
        <v>-39503366.165881306</v>
      </c>
      <c r="N2153" s="23">
        <f t="shared" si="1567"/>
        <v>0</v>
      </c>
      <c r="O2153" s="22">
        <f t="shared" si="1568"/>
        <v>0</v>
      </c>
      <c r="P2153" s="22">
        <f t="shared" si="1599"/>
        <v>0</v>
      </c>
      <c r="Q2153" s="22">
        <f t="shared" si="1600"/>
        <v>0</v>
      </c>
      <c r="R2153" s="22">
        <f t="shared" si="1569"/>
        <v>301574006.87979001</v>
      </c>
      <c r="S2153" s="16">
        <f t="shared" si="1559"/>
        <v>25089351.653813258</v>
      </c>
      <c r="T2153" s="15">
        <f t="shared" si="1570"/>
        <v>0</v>
      </c>
      <c r="U2153" s="23">
        <f t="shared" si="1587"/>
        <v>1339833.5199290419</v>
      </c>
      <c r="V2153" s="23">
        <f t="shared" si="1588"/>
        <v>111467.014969196</v>
      </c>
      <c r="W2153" s="23">
        <f t="shared" si="1601"/>
        <v>0</v>
      </c>
      <c r="X2153" s="23">
        <f t="shared" si="1589"/>
        <v>34282181.286728665</v>
      </c>
      <c r="Y2153" s="23">
        <f t="shared" si="1571"/>
        <v>13825559.361691331</v>
      </c>
      <c r="Z2153" s="3">
        <f t="shared" si="1572"/>
        <v>0</v>
      </c>
      <c r="AA2153" s="23">
        <f t="shared" si="1573"/>
        <v>60030601.256791629</v>
      </c>
      <c r="AB2153" s="26">
        <f t="shared" si="1590"/>
        <v>70086276.274228558</v>
      </c>
      <c r="AC2153" s="23">
        <f t="shared" si="1591"/>
        <v>74889487.274228647</v>
      </c>
      <c r="AD2153" s="23">
        <f t="shared" si="1597"/>
        <v>4803211</v>
      </c>
      <c r="AE2153" s="24">
        <f t="shared" si="1558"/>
        <v>70086276.274228647</v>
      </c>
      <c r="AF2153" s="3">
        <f t="shared" si="1592"/>
        <v>1E-4</v>
      </c>
      <c r="AG2153" s="2">
        <f t="shared" si="1574"/>
        <v>0</v>
      </c>
      <c r="AH2153" s="2">
        <f t="shared" si="1575"/>
        <v>140.77596404125705</v>
      </c>
      <c r="AI2153" s="23">
        <f t="shared" si="1598"/>
        <v>9651342439.113266</v>
      </c>
      <c r="AJ2153" s="23">
        <f t="shared" si="1576"/>
        <v>6219.922423797766</v>
      </c>
      <c r="AK2153" s="23">
        <f t="shared" si="1577"/>
        <v>59930.630758147745</v>
      </c>
      <c r="AL2153" s="23">
        <f t="shared" si="1602"/>
        <v>0</v>
      </c>
      <c r="AM2153" s="23">
        <f t="shared" si="1603"/>
        <v>0</v>
      </c>
      <c r="AN2153" s="16">
        <f t="shared" si="1593"/>
        <v>0</v>
      </c>
      <c r="AO2153" s="23">
        <f t="shared" si="1594"/>
        <v>0</v>
      </c>
      <c r="AP2153" s="22">
        <f t="shared" si="1595"/>
        <v>0</v>
      </c>
      <c r="AQ2153" s="30">
        <f t="shared" si="1578"/>
        <v>11306441491.786718</v>
      </c>
      <c r="AR2153" s="28">
        <f t="shared" si="1579"/>
        <v>5493785567.6913214</v>
      </c>
      <c r="AS2153" s="25">
        <f t="shared" si="1580"/>
        <v>200337590.02425668</v>
      </c>
      <c r="AT2153" s="32">
        <f t="shared" si="1581"/>
        <v>0</v>
      </c>
      <c r="AU2153" s="23">
        <f t="shared" si="1582"/>
        <v>0</v>
      </c>
      <c r="AV2153" s="22">
        <f t="shared" si="1583"/>
        <v>1607679393.1495428</v>
      </c>
      <c r="AW2153" s="31">
        <f t="shared" si="1596"/>
        <v>7628465909.3987246</v>
      </c>
    </row>
    <row r="2154" spans="1:53" x14ac:dyDescent="0.25">
      <c r="A2154" s="21">
        <f t="shared" si="1604"/>
        <v>668</v>
      </c>
      <c r="B2154" s="21" t="s">
        <v>9</v>
      </c>
      <c r="C2154" s="27">
        <f t="shared" si="1561"/>
        <v>0</v>
      </c>
      <c r="D2154" s="27">
        <f t="shared" si="1584"/>
        <v>0</v>
      </c>
      <c r="E2154" s="27" t="b">
        <f t="shared" si="1560"/>
        <v>1</v>
      </c>
      <c r="F2154" s="29">
        <f t="shared" si="1562"/>
        <v>0</v>
      </c>
      <c r="G2154" s="27">
        <f t="shared" si="1585"/>
        <v>0</v>
      </c>
      <c r="H2154" s="22">
        <f t="shared" si="1563"/>
        <v>24666157771.416046</v>
      </c>
      <c r="I2154" s="23">
        <f t="shared" si="1564"/>
        <v>132580106.5049091</v>
      </c>
      <c r="J2154" s="23">
        <f t="shared" si="1565"/>
        <v>1086</v>
      </c>
      <c r="K2154" s="19">
        <f t="shared" si="1586"/>
        <v>225.0831931027827</v>
      </c>
      <c r="L2154" s="16">
        <f t="shared" si="1566"/>
        <v>170.14017149677329</v>
      </c>
      <c r="M2154" s="23">
        <f>M2153-IF($B2154="B",(Percent_Rent_In_Elsies*2.49%/12 * H2153)/K2153,0)+IF($B2154="D",N2154,0)+IF(B2154="D",AK2153)+IF(B2154="C",F2153*90%)-(Y2154-Y2153)-IF($B2154="A",Q2153/K2153) + IF($B2154="A",Q2153/K2153)</f>
        <v>-39443435.535123155</v>
      </c>
      <c r="N2154" s="23">
        <f t="shared" si="1567"/>
        <v>0</v>
      </c>
      <c r="O2154" s="22">
        <f t="shared" si="1568"/>
        <v>17529106.053178523</v>
      </c>
      <c r="P2154" s="22">
        <f t="shared" si="1599"/>
        <v>0</v>
      </c>
      <c r="Q2154" s="22">
        <f t="shared" si="1600"/>
        <v>0</v>
      </c>
      <c r="R2154" s="22">
        <f t="shared" si="1569"/>
        <v>301574006.87979001</v>
      </c>
      <c r="S2154" s="16">
        <f t="shared" si="1559"/>
        <v>0</v>
      </c>
      <c r="T2154" s="15">
        <f t="shared" si="1570"/>
        <v>7560245.6006347351</v>
      </c>
      <c r="U2154" s="23">
        <f t="shared" si="1587"/>
        <v>1339833.5199290419</v>
      </c>
      <c r="V2154" s="23">
        <f t="shared" si="1588"/>
        <v>0</v>
      </c>
      <c r="W2154" s="23">
        <f t="shared" si="1601"/>
        <v>111467.014969196</v>
      </c>
      <c r="X2154" s="23">
        <f t="shared" si="1589"/>
        <v>34282181.286728665</v>
      </c>
      <c r="Y2154" s="23">
        <f t="shared" si="1571"/>
        <v>13825559.361691331</v>
      </c>
      <c r="Z2154" s="3">
        <f t="shared" si="1572"/>
        <v>0</v>
      </c>
      <c r="AA2154" s="23">
        <f t="shared" si="1573"/>
        <v>59970670.626033477</v>
      </c>
      <c r="AB2154" s="26">
        <f t="shared" si="1590"/>
        <v>70086276.274228558</v>
      </c>
      <c r="AC2154" s="23">
        <f t="shared" si="1591"/>
        <v>74889487.274228647</v>
      </c>
      <c r="AD2154" s="23">
        <f t="shared" si="1597"/>
        <v>4803211</v>
      </c>
      <c r="AE2154" s="24">
        <f t="shared" si="1558"/>
        <v>70086276.274228647</v>
      </c>
      <c r="AF2154" s="3">
        <f t="shared" si="1592"/>
        <v>0</v>
      </c>
      <c r="AG2154" s="2">
        <f t="shared" si="1574"/>
        <v>0</v>
      </c>
      <c r="AH2154" s="2">
        <f t="shared" si="1575"/>
        <v>140.77596404125705</v>
      </c>
      <c r="AI2154" s="23">
        <f t="shared" si="1598"/>
        <v>9641707169.3020458</v>
      </c>
      <c r="AJ2154" s="23">
        <f t="shared" si="1576"/>
        <v>6219.922423797766</v>
      </c>
      <c r="AK2154" s="23">
        <f t="shared" si="1577"/>
        <v>0</v>
      </c>
      <c r="AL2154" s="23">
        <f t="shared" si="1602"/>
        <v>0</v>
      </c>
      <c r="AM2154" s="23">
        <f t="shared" si="1603"/>
        <v>0</v>
      </c>
      <c r="AN2154" s="16">
        <f t="shared" si="1593"/>
        <v>0</v>
      </c>
      <c r="AO2154" s="23">
        <f t="shared" si="1594"/>
        <v>0</v>
      </c>
      <c r="AP2154" s="22">
        <f t="shared" si="1595"/>
        <v>0</v>
      </c>
      <c r="AQ2154" s="30">
        <f t="shared" si="1578"/>
        <v>11306441491.786718</v>
      </c>
      <c r="AR2154" s="28">
        <f t="shared" si="1579"/>
        <v>5493785567.6913214</v>
      </c>
      <c r="AS2154" s="25">
        <f t="shared" si="1580"/>
        <v>200337590.02425668</v>
      </c>
      <c r="AT2154" s="32">
        <f t="shared" si="1581"/>
        <v>0</v>
      </c>
      <c r="AU2154" s="23">
        <f t="shared" si="1582"/>
        <v>0</v>
      </c>
      <c r="AV2154" s="22">
        <f t="shared" si="1583"/>
        <v>1607679393.1495428</v>
      </c>
      <c r="AW2154" s="31">
        <f t="shared" si="1596"/>
        <v>7628465909.3987246</v>
      </c>
      <c r="AX2154" s="21"/>
      <c r="AY2154" s="21"/>
      <c r="AZ2154" s="21"/>
      <c r="BA2154" s="21"/>
    </row>
    <row r="2155" spans="1:53" x14ac:dyDescent="0.25">
      <c r="A2155" s="21">
        <f t="shared" si="1604"/>
        <v>668</v>
      </c>
      <c r="B2155" s="21" t="s">
        <v>28</v>
      </c>
      <c r="C2155" s="27">
        <f t="shared" si="1561"/>
        <v>0</v>
      </c>
      <c r="D2155" s="27">
        <f t="shared" si="1584"/>
        <v>0</v>
      </c>
      <c r="E2155" s="27" t="b">
        <f t="shared" si="1560"/>
        <v>1</v>
      </c>
      <c r="F2155" s="29">
        <f t="shared" si="1562"/>
        <v>0</v>
      </c>
      <c r="G2155" s="27">
        <f t="shared" si="1585"/>
        <v>0</v>
      </c>
      <c r="H2155" s="22">
        <f t="shared" si="1563"/>
        <v>24666157771.416046</v>
      </c>
      <c r="I2155" s="23">
        <f t="shared" si="1564"/>
        <v>132580106.5049091</v>
      </c>
      <c r="J2155" s="23">
        <f t="shared" si="1565"/>
        <v>1086</v>
      </c>
      <c r="K2155" s="19">
        <f t="shared" si="1586"/>
        <v>225.0831931027827</v>
      </c>
      <c r="L2155" s="16">
        <f t="shared" si="1566"/>
        <v>170.14017149677329</v>
      </c>
      <c r="M2155" s="23">
        <f>M2154-IF($B2155="B",(Percent_Rent_In_Elsies*2.49%/12 * H2154)/K2154,0)+IF($B2155="D",N2155,0)+IF(B2155="D",AK2154)+IF(B2155="C",F2154*90%)-(Y2155-Y2154)-IF($B2155="A",Q2154/K2154) + IF($B2155="A",Q2154/K2154)</f>
        <v>-39443435.535123155</v>
      </c>
      <c r="N2155" s="23">
        <f t="shared" si="1567"/>
        <v>0</v>
      </c>
      <c r="O2155" s="22">
        <f t="shared" si="1568"/>
        <v>0</v>
      </c>
      <c r="P2155" s="22">
        <f t="shared" si="1599"/>
        <v>17529106.053178523</v>
      </c>
      <c r="Q2155" s="22">
        <f t="shared" si="1600"/>
        <v>0</v>
      </c>
      <c r="R2155" s="22">
        <f t="shared" si="1569"/>
        <v>301574006.87979001</v>
      </c>
      <c r="S2155" s="16">
        <f t="shared" si="1559"/>
        <v>0</v>
      </c>
      <c r="T2155" s="15">
        <f t="shared" si="1570"/>
        <v>0</v>
      </c>
      <c r="U2155" s="23">
        <f t="shared" si="1587"/>
        <v>1339833.5199290419</v>
      </c>
      <c r="V2155" s="23">
        <f t="shared" si="1588"/>
        <v>0</v>
      </c>
      <c r="W2155" s="23">
        <f t="shared" si="1601"/>
        <v>0</v>
      </c>
      <c r="X2155" s="23">
        <f t="shared" si="1589"/>
        <v>34282181.286728665</v>
      </c>
      <c r="Y2155" s="23">
        <f t="shared" si="1571"/>
        <v>13825559.361691331</v>
      </c>
      <c r="Z2155" s="3">
        <f t="shared" si="1572"/>
        <v>5573.3507484598003</v>
      </c>
      <c r="AA2155" s="23">
        <f t="shared" si="1573"/>
        <v>60054270.887260377</v>
      </c>
      <c r="AB2155" s="26">
        <f t="shared" si="1590"/>
        <v>70086276.274228558</v>
      </c>
      <c r="AC2155" s="23">
        <f t="shared" si="1591"/>
        <v>74889487.274228647</v>
      </c>
      <c r="AD2155" s="23">
        <f t="shared" si="1597"/>
        <v>4803211</v>
      </c>
      <c r="AE2155" s="24">
        <f t="shared" si="1558"/>
        <v>70086276.274228647</v>
      </c>
      <c r="AF2155" s="3">
        <f t="shared" si="1592"/>
        <v>0</v>
      </c>
      <c r="AG2155" s="2">
        <f t="shared" si="1574"/>
        <v>668802089.81517601</v>
      </c>
      <c r="AH2155" s="2">
        <f t="shared" si="1575"/>
        <v>140.77596404125705</v>
      </c>
      <c r="AI2155" s="23">
        <f t="shared" si="1598"/>
        <v>9655147893.4028873</v>
      </c>
      <c r="AJ2155" s="23">
        <f t="shared" si="1576"/>
        <v>6219.922423797766</v>
      </c>
      <c r="AK2155" s="23">
        <f t="shared" si="1577"/>
        <v>0</v>
      </c>
      <c r="AL2155" s="23">
        <f t="shared" si="1602"/>
        <v>0</v>
      </c>
      <c r="AM2155" s="23">
        <f t="shared" si="1603"/>
        <v>0</v>
      </c>
      <c r="AN2155" s="16">
        <f t="shared" si="1593"/>
        <v>0</v>
      </c>
      <c r="AO2155" s="23">
        <f t="shared" si="1594"/>
        <v>0</v>
      </c>
      <c r="AP2155" s="22">
        <f t="shared" si="1595"/>
        <v>0</v>
      </c>
      <c r="AQ2155" s="30">
        <f t="shared" si="1578"/>
        <v>11306441491.786718</v>
      </c>
      <c r="AR2155" s="28">
        <f t="shared" si="1579"/>
        <v>5493785567.6913214</v>
      </c>
      <c r="AS2155" s="25">
        <f t="shared" si="1580"/>
        <v>200337590.02425668</v>
      </c>
      <c r="AT2155" s="32">
        <f t="shared" si="1581"/>
        <v>11146.701496919601</v>
      </c>
      <c r="AU2155" s="23">
        <f t="shared" si="1582"/>
        <v>11146.701496919601</v>
      </c>
      <c r="AV2155" s="22">
        <f t="shared" si="1583"/>
        <v>1615239638.7501776</v>
      </c>
      <c r="AW2155" s="31">
        <f t="shared" si="1596"/>
        <v>7628465909.3987236</v>
      </c>
      <c r="AX2155" s="21"/>
      <c r="AY2155" s="21"/>
      <c r="AZ2155" s="21"/>
      <c r="BA2155" s="21"/>
    </row>
    <row r="2156" spans="1:53" x14ac:dyDescent="0.25">
      <c r="A2156">
        <f t="shared" si="1604"/>
        <v>669</v>
      </c>
      <c r="B2156" t="s">
        <v>6</v>
      </c>
      <c r="C2156" s="27">
        <f t="shared" si="1561"/>
        <v>0</v>
      </c>
      <c r="D2156" s="27">
        <f t="shared" si="1584"/>
        <v>0</v>
      </c>
      <c r="E2156" s="27" t="b">
        <f t="shared" si="1560"/>
        <v>1</v>
      </c>
      <c r="F2156" s="29">
        <f t="shared" si="1562"/>
        <v>0</v>
      </c>
      <c r="G2156" s="27">
        <f t="shared" si="1585"/>
        <v>0</v>
      </c>
      <c r="H2156" s="22">
        <f t="shared" si="1563"/>
        <v>24707268034.368408</v>
      </c>
      <c r="I2156" s="23">
        <f t="shared" si="1564"/>
        <v>132580106.5049091</v>
      </c>
      <c r="J2156" s="23">
        <f t="shared" si="1565"/>
        <v>1086</v>
      </c>
      <c r="K2156" s="19">
        <f t="shared" si="1586"/>
        <v>225.0831931027827</v>
      </c>
      <c r="L2156" s="16">
        <f t="shared" si="1566"/>
        <v>170.42373844926792</v>
      </c>
      <c r="M2156" s="23">
        <f>M2155-IF($B2156="B",(Percent_Rent_In_Elsies*2.49%/12 * H2155)/K2155,0)+IF($B2156="D",N2156,0)+IF(B2156="D",AK2155)+IF(B2156="C",F2155*90%)-(Y2156-Y2155)-IF($B2156="A",Q2155/K2155) + IF($B2156="A",Q2155/K2155)</f>
        <v>-39443435.535123155</v>
      </c>
      <c r="N2156" s="23">
        <f t="shared" si="1567"/>
        <v>0</v>
      </c>
      <c r="O2156" s="22">
        <f t="shared" si="1568"/>
        <v>0</v>
      </c>
      <c r="P2156" s="22">
        <f t="shared" si="1599"/>
        <v>0</v>
      </c>
      <c r="Q2156" s="22">
        <f t="shared" si="1600"/>
        <v>0</v>
      </c>
      <c r="R2156" s="22">
        <f t="shared" si="1569"/>
        <v>301574006.87979001</v>
      </c>
      <c r="S2156" s="16">
        <f t="shared" si="1559"/>
        <v>0</v>
      </c>
      <c r="T2156" s="15">
        <f t="shared" si="1570"/>
        <v>0</v>
      </c>
      <c r="U2156" s="23">
        <f t="shared" si="1587"/>
        <v>1339833.5199290419</v>
      </c>
      <c r="V2156" s="23">
        <f t="shared" si="1588"/>
        <v>0</v>
      </c>
      <c r="W2156" s="23">
        <f t="shared" si="1601"/>
        <v>0</v>
      </c>
      <c r="X2156" s="23">
        <f t="shared" si="1589"/>
        <v>34310048.040470965</v>
      </c>
      <c r="Y2156" s="23">
        <f t="shared" si="1571"/>
        <v>13825559.361691331</v>
      </c>
      <c r="Z2156" s="3">
        <f t="shared" si="1572"/>
        <v>0</v>
      </c>
      <c r="AA2156" s="23">
        <f t="shared" si="1573"/>
        <v>60054270.887260377</v>
      </c>
      <c r="AB2156" s="26">
        <f t="shared" si="1590"/>
        <v>70086276.274228558</v>
      </c>
      <c r="AC2156" s="23">
        <f t="shared" si="1591"/>
        <v>74889487.274228647</v>
      </c>
      <c r="AD2156" s="23">
        <f t="shared" si="1597"/>
        <v>4803211</v>
      </c>
      <c r="AE2156" s="24">
        <f t="shared" si="1558"/>
        <v>70086276.274228647</v>
      </c>
      <c r="AF2156" s="3">
        <f t="shared" si="1592"/>
        <v>0</v>
      </c>
      <c r="AG2156" s="2">
        <f t="shared" si="1574"/>
        <v>0</v>
      </c>
      <c r="AH2156" s="2">
        <f t="shared" si="1575"/>
        <v>141.0105906479925</v>
      </c>
      <c r="AI2156" s="23">
        <f t="shared" si="1598"/>
        <v>9655147893.4028873</v>
      </c>
      <c r="AJ2156" s="23">
        <f t="shared" si="1576"/>
        <v>6219.922423797766</v>
      </c>
      <c r="AK2156" s="23">
        <f t="shared" si="1577"/>
        <v>0</v>
      </c>
      <c r="AL2156" s="23">
        <f t="shared" si="1602"/>
        <v>0</v>
      </c>
      <c r="AM2156" s="23">
        <f t="shared" si="1603"/>
        <v>0</v>
      </c>
      <c r="AN2156" s="16">
        <f t="shared" si="1593"/>
        <v>0</v>
      </c>
      <c r="AO2156" s="23">
        <f t="shared" si="1594"/>
        <v>0</v>
      </c>
      <c r="AP2156" s="22">
        <f t="shared" si="1595"/>
        <v>0</v>
      </c>
      <c r="AQ2156" s="30">
        <f t="shared" si="1578"/>
        <v>11306441491.786718</v>
      </c>
      <c r="AR2156" s="28">
        <f t="shared" si="1579"/>
        <v>5493785567.6913214</v>
      </c>
      <c r="AS2156" s="25">
        <f t="shared" si="1580"/>
        <v>200337590.02425668</v>
      </c>
      <c r="AT2156" s="32">
        <f t="shared" si="1581"/>
        <v>0</v>
      </c>
      <c r="AU2156" s="23">
        <f t="shared" si="1582"/>
        <v>0</v>
      </c>
      <c r="AV2156" s="22">
        <f t="shared" si="1583"/>
        <v>1615239638.7501776</v>
      </c>
      <c r="AW2156" s="31">
        <f t="shared" si="1596"/>
        <v>7610936803.3455458</v>
      </c>
    </row>
    <row r="2157" spans="1:53" x14ac:dyDescent="0.25">
      <c r="A2157">
        <f t="shared" si="1604"/>
        <v>669</v>
      </c>
      <c r="B2157" t="s">
        <v>7</v>
      </c>
      <c r="C2157" s="27">
        <f t="shared" si="1561"/>
        <v>0</v>
      </c>
      <c r="D2157" s="27">
        <f t="shared" si="1584"/>
        <v>0</v>
      </c>
      <c r="E2157" s="27" t="b">
        <f t="shared" si="1560"/>
        <v>1</v>
      </c>
      <c r="F2157" s="29">
        <f t="shared" si="1562"/>
        <v>0</v>
      </c>
      <c r="G2157" s="27">
        <f t="shared" si="1585"/>
        <v>0</v>
      </c>
      <c r="H2157" s="22">
        <f t="shared" si="1563"/>
        <v>24707268034.368408</v>
      </c>
      <c r="I2157" s="23">
        <f t="shared" si="1564"/>
        <v>132580106.5049091</v>
      </c>
      <c r="J2157" s="23">
        <f t="shared" si="1565"/>
        <v>1086</v>
      </c>
      <c r="K2157" s="19">
        <f t="shared" si="1586"/>
        <v>225.0831931027827</v>
      </c>
      <c r="L2157" s="16">
        <f t="shared" si="1566"/>
        <v>170.42373844926792</v>
      </c>
      <c r="M2157" s="23">
        <f>M2156-IF($B2157="B",(Percent_Rent_In_Elsies*2.49%/12 * H2156)/K2156,0)+IF($B2157="D",N2157,0)+IF(B2157="D",AK2156)+IF(B2157="C",F2156*90%)-(Y2157-Y2156)-IF($B2157="A",Q2156/K2156) + IF($B2157="A",Q2156/K2156)</f>
        <v>-39557321.384316489</v>
      </c>
      <c r="N2157" s="23">
        <f t="shared" si="1567"/>
        <v>0</v>
      </c>
      <c r="O2157" s="22">
        <f t="shared" si="1568"/>
        <v>0</v>
      </c>
      <c r="P2157" s="22">
        <f t="shared" si="1599"/>
        <v>0</v>
      </c>
      <c r="Q2157" s="22">
        <f t="shared" si="1600"/>
        <v>0</v>
      </c>
      <c r="R2157" s="22">
        <f t="shared" si="1569"/>
        <v>276442839.63980752</v>
      </c>
      <c r="S2157" s="16">
        <f t="shared" si="1559"/>
        <v>25131167.239982501</v>
      </c>
      <c r="T2157" s="15">
        <f t="shared" si="1570"/>
        <v>0</v>
      </c>
      <c r="U2157" s="23">
        <f t="shared" si="1587"/>
        <v>1228180.7266016216</v>
      </c>
      <c r="V2157" s="23">
        <f t="shared" si="1588"/>
        <v>111652.79332742015</v>
      </c>
      <c r="W2157" s="23">
        <f t="shared" si="1601"/>
        <v>0</v>
      </c>
      <c r="X2157" s="23">
        <f t="shared" si="1589"/>
        <v>34310048.040470965</v>
      </c>
      <c r="Y2157" s="23">
        <f t="shared" si="1571"/>
        <v>13825559.361691331</v>
      </c>
      <c r="Z2157" s="3">
        <f t="shared" si="1572"/>
        <v>0</v>
      </c>
      <c r="AA2157" s="23">
        <f t="shared" si="1573"/>
        <v>60054270.887260377</v>
      </c>
      <c r="AB2157" s="26">
        <f t="shared" si="1590"/>
        <v>70086276.274228558</v>
      </c>
      <c r="AC2157" s="23">
        <f t="shared" si="1591"/>
        <v>74889487.274228647</v>
      </c>
      <c r="AD2157" s="23">
        <f t="shared" si="1597"/>
        <v>4803211</v>
      </c>
      <c r="AE2157" s="24">
        <f t="shared" si="1558"/>
        <v>70086276.274228647</v>
      </c>
      <c r="AF2157" s="3">
        <f t="shared" si="1592"/>
        <v>0</v>
      </c>
      <c r="AG2157" s="2">
        <f t="shared" si="1574"/>
        <v>0</v>
      </c>
      <c r="AH2157" s="2">
        <f t="shared" si="1575"/>
        <v>141.0105906479925</v>
      </c>
      <c r="AI2157" s="23">
        <f t="shared" si="1598"/>
        <v>9655147893.4028873</v>
      </c>
      <c r="AJ2157" s="23">
        <f t="shared" si="1576"/>
        <v>6219.922423797766</v>
      </c>
      <c r="AK2157" s="23">
        <f t="shared" si="1577"/>
        <v>0</v>
      </c>
      <c r="AL2157" s="23">
        <f t="shared" si="1602"/>
        <v>3805454.2896213531</v>
      </c>
      <c r="AM2157" s="23">
        <f t="shared" si="1603"/>
        <v>3550444570.3129878</v>
      </c>
      <c r="AN2157" s="16">
        <f t="shared" si="1593"/>
        <v>0</v>
      </c>
      <c r="AO2157" s="23">
        <f t="shared" si="1594"/>
        <v>113885.8491933324</v>
      </c>
      <c r="AP2157" s="22">
        <f t="shared" si="1595"/>
        <v>25633790.585657224</v>
      </c>
      <c r="AQ2157" s="30">
        <f t="shared" si="1578"/>
        <v>11357491185.738054</v>
      </c>
      <c r="AR2157" s="28">
        <f t="shared" si="1579"/>
        <v>5519201471.0570002</v>
      </c>
      <c r="AS2157" s="25">
        <f t="shared" si="1580"/>
        <v>200337590.02425668</v>
      </c>
      <c r="AT2157" s="32">
        <f t="shared" si="1581"/>
        <v>0</v>
      </c>
      <c r="AU2157" s="23">
        <f t="shared" si="1582"/>
        <v>0</v>
      </c>
      <c r="AV2157" s="22">
        <f t="shared" si="1583"/>
        <v>1615239638.7501776</v>
      </c>
      <c r="AW2157" s="31">
        <f t="shared" si="1596"/>
        <v>7661986497.2968817</v>
      </c>
    </row>
    <row r="2158" spans="1:53" s="21" customFormat="1" x14ac:dyDescent="0.25">
      <c r="A2158">
        <f t="shared" si="1604"/>
        <v>669</v>
      </c>
      <c r="B2158" t="s">
        <v>8</v>
      </c>
      <c r="C2158" s="27">
        <f t="shared" si="1561"/>
        <v>0</v>
      </c>
      <c r="D2158" s="27">
        <f t="shared" si="1584"/>
        <v>0</v>
      </c>
      <c r="E2158" s="27" t="b">
        <f t="shared" si="1560"/>
        <v>1</v>
      </c>
      <c r="F2158" s="29">
        <f t="shared" si="1562"/>
        <v>0</v>
      </c>
      <c r="G2158" s="27">
        <f t="shared" si="1585"/>
        <v>0</v>
      </c>
      <c r="H2158" s="22">
        <f t="shared" si="1563"/>
        <v>24707268034.368408</v>
      </c>
      <c r="I2158" s="23">
        <f t="shared" si="1564"/>
        <v>132580106.5049091</v>
      </c>
      <c r="J2158" s="23">
        <f t="shared" si="1565"/>
        <v>1086</v>
      </c>
      <c r="K2158" s="19">
        <f t="shared" si="1586"/>
        <v>225.0831931027827</v>
      </c>
      <c r="L2158" s="16">
        <f t="shared" si="1566"/>
        <v>170.42373844926792</v>
      </c>
      <c r="M2158" s="23">
        <f>M2157-IF($B2158="B",(Percent_Rent_In_Elsies*2.49%/12 * H2157)/K2157,0)+IF($B2158="D",N2158,0)+IF(B2158="D",AK2157)+IF(B2158="C",F2157*90%)-(Y2158-Y2157)-IF($B2158="A",Q2157/K2157) + IF($B2158="A",Q2157/K2157)</f>
        <v>-39557321.384316489</v>
      </c>
      <c r="N2158" s="23">
        <f t="shared" si="1567"/>
        <v>0</v>
      </c>
      <c r="O2158" s="22">
        <f t="shared" si="1568"/>
        <v>0</v>
      </c>
      <c r="P2158" s="22">
        <f t="shared" si="1599"/>
        <v>0</v>
      </c>
      <c r="Q2158" s="22">
        <f t="shared" si="1600"/>
        <v>0</v>
      </c>
      <c r="R2158" s="22">
        <f t="shared" si="1569"/>
        <v>302076630.22546476</v>
      </c>
      <c r="S2158" s="16">
        <f t="shared" si="1559"/>
        <v>25131167.239982501</v>
      </c>
      <c r="T2158" s="15">
        <f t="shared" si="1570"/>
        <v>0</v>
      </c>
      <c r="U2158" s="23">
        <f t="shared" si="1587"/>
        <v>1342066.5757949541</v>
      </c>
      <c r="V2158" s="23">
        <f t="shared" si="1588"/>
        <v>111652.79332742015</v>
      </c>
      <c r="W2158" s="23">
        <f t="shared" si="1601"/>
        <v>0</v>
      </c>
      <c r="X2158" s="23">
        <f t="shared" si="1589"/>
        <v>34310048.040470965</v>
      </c>
      <c r="Y2158" s="23">
        <f t="shared" si="1571"/>
        <v>13825559.361691331</v>
      </c>
      <c r="Z2158" s="3">
        <f t="shared" si="1572"/>
        <v>0</v>
      </c>
      <c r="AA2158" s="23">
        <f t="shared" si="1573"/>
        <v>60054270.887260377</v>
      </c>
      <c r="AB2158" s="26">
        <f t="shared" si="1590"/>
        <v>70086276.274228558</v>
      </c>
      <c r="AC2158" s="23">
        <f t="shared" si="1591"/>
        <v>74889487.274228647</v>
      </c>
      <c r="AD2158" s="23">
        <f t="shared" si="1597"/>
        <v>4803211</v>
      </c>
      <c r="AE2158" s="24">
        <f t="shared" si="1558"/>
        <v>70086276.274228647</v>
      </c>
      <c r="AF2158" s="3">
        <f t="shared" si="1592"/>
        <v>1E-4</v>
      </c>
      <c r="AG2158" s="2">
        <f t="shared" si="1574"/>
        <v>0</v>
      </c>
      <c r="AH2158" s="2">
        <f t="shared" si="1575"/>
        <v>141.0105906479925</v>
      </c>
      <c r="AI2158" s="23">
        <f t="shared" si="1598"/>
        <v>9655147893.4028873</v>
      </c>
      <c r="AJ2158" s="23">
        <f t="shared" si="1576"/>
        <v>6219.922423797766</v>
      </c>
      <c r="AK2158" s="23">
        <f t="shared" si="1577"/>
        <v>59935.498939076519</v>
      </c>
      <c r="AL2158" s="23">
        <f t="shared" si="1602"/>
        <v>0</v>
      </c>
      <c r="AM2158" s="23">
        <f t="shared" si="1603"/>
        <v>0</v>
      </c>
      <c r="AN2158" s="16">
        <f t="shared" si="1593"/>
        <v>0</v>
      </c>
      <c r="AO2158" s="23">
        <f t="shared" si="1594"/>
        <v>0</v>
      </c>
      <c r="AP2158" s="22">
        <f t="shared" si="1595"/>
        <v>0</v>
      </c>
      <c r="AQ2158" s="30">
        <f t="shared" si="1578"/>
        <v>11357491185.738054</v>
      </c>
      <c r="AR2158" s="28">
        <f t="shared" si="1579"/>
        <v>5519201471.0570002</v>
      </c>
      <c r="AS2158" s="25">
        <f t="shared" si="1580"/>
        <v>200337590.02425668</v>
      </c>
      <c r="AT2158" s="32">
        <f t="shared" si="1581"/>
        <v>0</v>
      </c>
      <c r="AU2158" s="23">
        <f t="shared" si="1582"/>
        <v>0</v>
      </c>
      <c r="AV2158" s="22">
        <f t="shared" si="1583"/>
        <v>1615239638.7501776</v>
      </c>
      <c r="AW2158" s="31">
        <f t="shared" si="1596"/>
        <v>7661986497.2968817</v>
      </c>
      <c r="AX2158"/>
      <c r="AY2158"/>
      <c r="AZ2158"/>
      <c r="BA2158"/>
    </row>
    <row r="2159" spans="1:53" s="21" customFormat="1" x14ac:dyDescent="0.25">
      <c r="A2159" s="21">
        <f t="shared" si="1604"/>
        <v>669</v>
      </c>
      <c r="B2159" s="21" t="s">
        <v>9</v>
      </c>
      <c r="C2159" s="27">
        <f t="shared" si="1561"/>
        <v>0</v>
      </c>
      <c r="D2159" s="27">
        <f t="shared" si="1584"/>
        <v>0</v>
      </c>
      <c r="E2159" s="27" t="b">
        <f t="shared" si="1560"/>
        <v>1</v>
      </c>
      <c r="F2159" s="29">
        <f t="shared" si="1562"/>
        <v>0</v>
      </c>
      <c r="G2159" s="27">
        <f t="shared" si="1585"/>
        <v>0</v>
      </c>
      <c r="H2159" s="22">
        <f t="shared" si="1563"/>
        <v>24707268034.368408</v>
      </c>
      <c r="I2159" s="23">
        <f t="shared" si="1564"/>
        <v>132580106.5049091</v>
      </c>
      <c r="J2159" s="23">
        <f t="shared" si="1565"/>
        <v>1086</v>
      </c>
      <c r="K2159" s="19">
        <f t="shared" si="1586"/>
        <v>225.0831931027827</v>
      </c>
      <c r="L2159" s="16">
        <f t="shared" si="1566"/>
        <v>170.42373844926792</v>
      </c>
      <c r="M2159" s="23">
        <f>M2158-IF($B2159="B",(Percent_Rent_In_Elsies*2.49%/12 * H2158)/K2158,0)+IF($B2159="D",N2159,0)+IF(B2159="D",AK2158)+IF(B2159="C",F2158*90%)-(Y2159-Y2158)-IF($B2159="A",Q2158/K2158) + IF($B2159="A",Q2158/K2158)</f>
        <v>-39497385.885377415</v>
      </c>
      <c r="N2159" s="23">
        <f t="shared" si="1567"/>
        <v>0</v>
      </c>
      <c r="O2159" s="22">
        <f t="shared" si="1568"/>
        <v>17558321.229989525</v>
      </c>
      <c r="P2159" s="22">
        <f t="shared" si="1599"/>
        <v>0</v>
      </c>
      <c r="Q2159" s="22">
        <f t="shared" si="1600"/>
        <v>0</v>
      </c>
      <c r="R2159" s="22">
        <f t="shared" si="1569"/>
        <v>302076630.22546476</v>
      </c>
      <c r="S2159" s="16">
        <f t="shared" si="1559"/>
        <v>0</v>
      </c>
      <c r="T2159" s="15">
        <f t="shared" si="1570"/>
        <v>7572846.0099929757</v>
      </c>
      <c r="U2159" s="23">
        <f t="shared" si="1587"/>
        <v>1342066.5757949541</v>
      </c>
      <c r="V2159" s="23">
        <f t="shared" si="1588"/>
        <v>0</v>
      </c>
      <c r="W2159" s="23">
        <f t="shared" si="1601"/>
        <v>111652.79332742015</v>
      </c>
      <c r="X2159" s="23">
        <f t="shared" si="1589"/>
        <v>34310048.040470965</v>
      </c>
      <c r="Y2159" s="23">
        <f t="shared" si="1571"/>
        <v>13825559.361691331</v>
      </c>
      <c r="Z2159" s="3">
        <f t="shared" si="1572"/>
        <v>0</v>
      </c>
      <c r="AA2159" s="23">
        <f t="shared" si="1573"/>
        <v>59994335.388321303</v>
      </c>
      <c r="AB2159" s="26">
        <f t="shared" si="1590"/>
        <v>70086276.274228573</v>
      </c>
      <c r="AC2159" s="23">
        <f t="shared" si="1591"/>
        <v>74889487.274228647</v>
      </c>
      <c r="AD2159" s="23">
        <f t="shared" si="1597"/>
        <v>4803211</v>
      </c>
      <c r="AE2159" s="24">
        <f t="shared" si="1558"/>
        <v>70086276.274228647</v>
      </c>
      <c r="AF2159" s="3">
        <f t="shared" si="1592"/>
        <v>0</v>
      </c>
      <c r="AG2159" s="2">
        <f t="shared" si="1574"/>
        <v>0</v>
      </c>
      <c r="AH2159" s="2">
        <f t="shared" si="1575"/>
        <v>141.0105906479925</v>
      </c>
      <c r="AI2159" s="23">
        <f t="shared" si="1598"/>
        <v>9645511840.9161606</v>
      </c>
      <c r="AJ2159" s="23">
        <f t="shared" si="1576"/>
        <v>6219.922423797766</v>
      </c>
      <c r="AK2159" s="23">
        <f t="shared" si="1577"/>
        <v>0</v>
      </c>
      <c r="AL2159" s="23">
        <f t="shared" si="1602"/>
        <v>0</v>
      </c>
      <c r="AM2159" s="23">
        <f t="shared" si="1603"/>
        <v>0</v>
      </c>
      <c r="AN2159" s="16">
        <f t="shared" si="1593"/>
        <v>0</v>
      </c>
      <c r="AO2159" s="23">
        <f t="shared" si="1594"/>
        <v>0</v>
      </c>
      <c r="AP2159" s="22">
        <f t="shared" si="1595"/>
        <v>0</v>
      </c>
      <c r="AQ2159" s="30">
        <f t="shared" si="1578"/>
        <v>11357491185.738054</v>
      </c>
      <c r="AR2159" s="28">
        <f t="shared" si="1579"/>
        <v>5519201471.0570002</v>
      </c>
      <c r="AS2159" s="25">
        <f t="shared" si="1580"/>
        <v>200337590.02425668</v>
      </c>
      <c r="AT2159" s="32">
        <f t="shared" si="1581"/>
        <v>0</v>
      </c>
      <c r="AU2159" s="23">
        <f t="shared" si="1582"/>
        <v>0</v>
      </c>
      <c r="AV2159" s="22">
        <f t="shared" si="1583"/>
        <v>1615239638.7501776</v>
      </c>
      <c r="AW2159" s="31">
        <f t="shared" si="1596"/>
        <v>7661986497.2968817</v>
      </c>
    </row>
    <row r="2160" spans="1:53" x14ac:dyDescent="0.25">
      <c r="A2160" s="21">
        <f t="shared" si="1604"/>
        <v>669</v>
      </c>
      <c r="B2160" s="21" t="s">
        <v>28</v>
      </c>
      <c r="C2160" s="27">
        <f t="shared" si="1561"/>
        <v>0</v>
      </c>
      <c r="D2160" s="27">
        <f t="shared" si="1584"/>
        <v>0</v>
      </c>
      <c r="E2160" s="27" t="b">
        <f t="shared" si="1560"/>
        <v>1</v>
      </c>
      <c r="F2160" s="29">
        <f t="shared" si="1562"/>
        <v>0</v>
      </c>
      <c r="G2160" s="27">
        <f t="shared" si="1585"/>
        <v>0</v>
      </c>
      <c r="H2160" s="22">
        <f t="shared" si="1563"/>
        <v>24707268034.368408</v>
      </c>
      <c r="I2160" s="23">
        <f t="shared" si="1564"/>
        <v>132580106.5049091</v>
      </c>
      <c r="J2160" s="23">
        <f t="shared" si="1565"/>
        <v>1086</v>
      </c>
      <c r="K2160" s="19">
        <f t="shared" si="1586"/>
        <v>225.0831931027827</v>
      </c>
      <c r="L2160" s="16">
        <f t="shared" si="1566"/>
        <v>170.42373844926792</v>
      </c>
      <c r="M2160" s="23">
        <f>M2159-IF($B2160="B",(Percent_Rent_In_Elsies*2.49%/12 * H2159)/K2159,0)+IF($B2160="D",N2160,0)+IF(B2160="D",AK2159)+IF(B2160="C",F2159*90%)-(Y2160-Y2159)-IF($B2160="A",Q2159/K2159) + IF($B2160="A",Q2159/K2159)</f>
        <v>-39497385.885377415</v>
      </c>
      <c r="N2160" s="23">
        <f t="shared" si="1567"/>
        <v>0</v>
      </c>
      <c r="O2160" s="22">
        <f t="shared" si="1568"/>
        <v>0</v>
      </c>
      <c r="P2160" s="22">
        <f t="shared" si="1599"/>
        <v>17558321.229989525</v>
      </c>
      <c r="Q2160" s="22">
        <f t="shared" si="1600"/>
        <v>0</v>
      </c>
      <c r="R2160" s="22">
        <f t="shared" si="1569"/>
        <v>302076630.22546476</v>
      </c>
      <c r="S2160" s="16">
        <f t="shared" si="1559"/>
        <v>0</v>
      </c>
      <c r="T2160" s="15">
        <f t="shared" si="1570"/>
        <v>0</v>
      </c>
      <c r="U2160" s="23">
        <f t="shared" si="1587"/>
        <v>1342066.5757949541</v>
      </c>
      <c r="V2160" s="23">
        <f t="shared" si="1588"/>
        <v>0</v>
      </c>
      <c r="W2160" s="23">
        <f t="shared" si="1601"/>
        <v>0</v>
      </c>
      <c r="X2160" s="23">
        <f t="shared" si="1589"/>
        <v>34310048.040470965</v>
      </c>
      <c r="Y2160" s="23">
        <f t="shared" si="1571"/>
        <v>13825559.361691331</v>
      </c>
      <c r="Z2160" s="3">
        <f t="shared" si="1572"/>
        <v>5582.6396663710084</v>
      </c>
      <c r="AA2160" s="23">
        <f t="shared" si="1573"/>
        <v>60078074.983316869</v>
      </c>
      <c r="AB2160" s="26">
        <f t="shared" si="1590"/>
        <v>70086276.274228573</v>
      </c>
      <c r="AC2160" s="23">
        <f t="shared" si="1591"/>
        <v>74889487.274228647</v>
      </c>
      <c r="AD2160" s="23">
        <f t="shared" si="1597"/>
        <v>4803211</v>
      </c>
      <c r="AE2160" s="24">
        <f t="shared" si="1558"/>
        <v>70086276.274228647</v>
      </c>
      <c r="AF2160" s="3">
        <f t="shared" si="1592"/>
        <v>0</v>
      </c>
      <c r="AG2160" s="2">
        <f t="shared" si="1574"/>
        <v>669916759.96452093</v>
      </c>
      <c r="AH2160" s="2">
        <f t="shared" si="1575"/>
        <v>141.0105906479925</v>
      </c>
      <c r="AI2160" s="23">
        <f t="shared" si="1598"/>
        <v>9658974966.2238293</v>
      </c>
      <c r="AJ2160" s="23">
        <f t="shared" si="1576"/>
        <v>6219.922423797766</v>
      </c>
      <c r="AK2160" s="23">
        <f t="shared" si="1577"/>
        <v>0</v>
      </c>
      <c r="AL2160" s="23">
        <f t="shared" si="1602"/>
        <v>0</v>
      </c>
      <c r="AM2160" s="23">
        <f t="shared" si="1603"/>
        <v>0</v>
      </c>
      <c r="AN2160" s="16">
        <f t="shared" si="1593"/>
        <v>0</v>
      </c>
      <c r="AO2160" s="23">
        <f t="shared" si="1594"/>
        <v>0</v>
      </c>
      <c r="AP2160" s="22">
        <f t="shared" si="1595"/>
        <v>0</v>
      </c>
      <c r="AQ2160" s="30">
        <f t="shared" si="1578"/>
        <v>11357491185.738054</v>
      </c>
      <c r="AR2160" s="28">
        <f t="shared" si="1579"/>
        <v>5519201471.0570002</v>
      </c>
      <c r="AS2160" s="25">
        <f t="shared" si="1580"/>
        <v>200337590.02425668</v>
      </c>
      <c r="AT2160" s="32">
        <f t="shared" si="1581"/>
        <v>11165.279332742017</v>
      </c>
      <c r="AU2160" s="23">
        <f t="shared" si="1582"/>
        <v>11165.279332742017</v>
      </c>
      <c r="AV2160" s="22">
        <f t="shared" si="1583"/>
        <v>1622812484.7601707</v>
      </c>
      <c r="AW2160" s="31">
        <f t="shared" si="1596"/>
        <v>7661986497.2968817</v>
      </c>
      <c r="AX2160" s="21"/>
      <c r="AY2160" s="21"/>
      <c r="AZ2160" s="21"/>
      <c r="BA2160" s="21"/>
    </row>
    <row r="2161" spans="1:53" x14ac:dyDescent="0.25">
      <c r="A2161">
        <f t="shared" si="1604"/>
        <v>670</v>
      </c>
      <c r="B2161" t="s">
        <v>6</v>
      </c>
      <c r="C2161" s="27">
        <f t="shared" si="1561"/>
        <v>0</v>
      </c>
      <c r="D2161" s="27">
        <f t="shared" si="1584"/>
        <v>0</v>
      </c>
      <c r="E2161" s="27" t="b">
        <f t="shared" si="1560"/>
        <v>1</v>
      </c>
      <c r="F2161" s="29">
        <f t="shared" si="1562"/>
        <v>0</v>
      </c>
      <c r="G2161" s="27">
        <f t="shared" si="1585"/>
        <v>0</v>
      </c>
      <c r="H2161" s="22">
        <f t="shared" si="1563"/>
        <v>24748446814.42569</v>
      </c>
      <c r="I2161" s="23">
        <f t="shared" si="1564"/>
        <v>132580106.5049091</v>
      </c>
      <c r="J2161" s="23">
        <f t="shared" si="1565"/>
        <v>1086</v>
      </c>
      <c r="K2161" s="19">
        <f t="shared" si="1586"/>
        <v>225.0831931027827</v>
      </c>
      <c r="L2161" s="16">
        <f t="shared" si="1566"/>
        <v>170.70777801335004</v>
      </c>
      <c r="M2161" s="23">
        <f>M2160-IF($B2161="B",(Percent_Rent_In_Elsies*2.49%/12 * H2160)/K2160,0)+IF($B2161="D",N2161,0)+IF(B2161="D",AK2160)+IF(B2161="C",F2160*90%)-(Y2161-Y2160)-IF($B2161="A",Q2160/K2160) + IF($B2161="A",Q2160/K2160)</f>
        <v>-39497385.885377415</v>
      </c>
      <c r="N2161" s="23">
        <f t="shared" si="1567"/>
        <v>0</v>
      </c>
      <c r="O2161" s="22">
        <f t="shared" si="1568"/>
        <v>0</v>
      </c>
      <c r="P2161" s="22">
        <f t="shared" si="1599"/>
        <v>0</v>
      </c>
      <c r="Q2161" s="22">
        <f t="shared" si="1600"/>
        <v>0</v>
      </c>
      <c r="R2161" s="22">
        <f t="shared" si="1569"/>
        <v>302076630.22546476</v>
      </c>
      <c r="S2161" s="16">
        <f t="shared" si="1559"/>
        <v>0</v>
      </c>
      <c r="T2161" s="15">
        <f t="shared" si="1570"/>
        <v>0</v>
      </c>
      <c r="U2161" s="23">
        <f t="shared" si="1587"/>
        <v>1342066.5757949541</v>
      </c>
      <c r="V2161" s="23">
        <f t="shared" si="1588"/>
        <v>0</v>
      </c>
      <c r="W2161" s="23">
        <f t="shared" si="1601"/>
        <v>0</v>
      </c>
      <c r="X2161" s="23">
        <f t="shared" si="1589"/>
        <v>34337961.23880282</v>
      </c>
      <c r="Y2161" s="23">
        <f t="shared" si="1571"/>
        <v>13825559.361691331</v>
      </c>
      <c r="Z2161" s="3">
        <f t="shared" si="1572"/>
        <v>0</v>
      </c>
      <c r="AA2161" s="23">
        <f t="shared" si="1573"/>
        <v>60078074.983316869</v>
      </c>
      <c r="AB2161" s="26">
        <f t="shared" si="1590"/>
        <v>70086276.274228573</v>
      </c>
      <c r="AC2161" s="23">
        <f t="shared" si="1591"/>
        <v>74889487.274228647</v>
      </c>
      <c r="AD2161" s="23">
        <f t="shared" si="1597"/>
        <v>4803211</v>
      </c>
      <c r="AE2161" s="24">
        <f t="shared" si="1558"/>
        <v>70086276.274228647</v>
      </c>
      <c r="AF2161" s="3">
        <f t="shared" si="1592"/>
        <v>0</v>
      </c>
      <c r="AG2161" s="2">
        <f t="shared" si="1574"/>
        <v>0</v>
      </c>
      <c r="AH2161" s="2">
        <f t="shared" si="1575"/>
        <v>141.2456082990725</v>
      </c>
      <c r="AI2161" s="23">
        <f t="shared" si="1598"/>
        <v>9658974966.2238293</v>
      </c>
      <c r="AJ2161" s="23">
        <f t="shared" si="1576"/>
        <v>6219.922423797766</v>
      </c>
      <c r="AK2161" s="23">
        <f t="shared" si="1577"/>
        <v>0</v>
      </c>
      <c r="AL2161" s="23">
        <f t="shared" si="1602"/>
        <v>0</v>
      </c>
      <c r="AM2161" s="23">
        <f t="shared" si="1603"/>
        <v>0</v>
      </c>
      <c r="AN2161" s="16">
        <f t="shared" si="1593"/>
        <v>0</v>
      </c>
      <c r="AO2161" s="23">
        <f t="shared" si="1594"/>
        <v>0</v>
      </c>
      <c r="AP2161" s="22">
        <f t="shared" si="1595"/>
        <v>0</v>
      </c>
      <c r="AQ2161" s="30">
        <f t="shared" si="1578"/>
        <v>11357491185.738054</v>
      </c>
      <c r="AR2161" s="28">
        <f t="shared" si="1579"/>
        <v>5519201471.0570002</v>
      </c>
      <c r="AS2161" s="25">
        <f t="shared" si="1580"/>
        <v>200337590.02425668</v>
      </c>
      <c r="AT2161" s="32">
        <f t="shared" si="1581"/>
        <v>0</v>
      </c>
      <c r="AU2161" s="23">
        <f t="shared" si="1582"/>
        <v>0</v>
      </c>
      <c r="AV2161" s="22">
        <f t="shared" si="1583"/>
        <v>1622812484.7601707</v>
      </c>
      <c r="AW2161" s="31">
        <f t="shared" si="1596"/>
        <v>7644428176.0668926</v>
      </c>
    </row>
    <row r="2162" spans="1:53" x14ac:dyDescent="0.25">
      <c r="A2162">
        <f t="shared" si="1604"/>
        <v>670</v>
      </c>
      <c r="B2162" t="s">
        <v>7</v>
      </c>
      <c r="C2162" s="27">
        <f t="shared" si="1561"/>
        <v>0</v>
      </c>
      <c r="D2162" s="27">
        <f t="shared" si="1584"/>
        <v>0</v>
      </c>
      <c r="E2162" s="27" t="b">
        <f t="shared" si="1560"/>
        <v>1</v>
      </c>
      <c r="F2162" s="29">
        <f t="shared" si="1562"/>
        <v>0</v>
      </c>
      <c r="G2162" s="27">
        <f t="shared" si="1585"/>
        <v>0</v>
      </c>
      <c r="H2162" s="22">
        <f t="shared" si="1563"/>
        <v>24748446814.42569</v>
      </c>
      <c r="I2162" s="23">
        <f t="shared" si="1564"/>
        <v>132580106.5049091</v>
      </c>
      <c r="J2162" s="23">
        <f t="shared" si="1565"/>
        <v>1086</v>
      </c>
      <c r="K2162" s="19">
        <f t="shared" si="1586"/>
        <v>225.0831931027827</v>
      </c>
      <c r="L2162" s="16">
        <f t="shared" si="1566"/>
        <v>170.70777801335004</v>
      </c>
      <c r="M2162" s="23">
        <f>M2161-IF($B2162="B",(Percent_Rent_In_Elsies*2.49%/12 * H2161)/K2161,0)+IF($B2162="D",N2162,0)+IF(B2162="D",AK2161)+IF(B2162="C",F2161*90%)-(Y2162-Y2161)-IF($B2162="A",Q2161/K2161) + IF($B2162="A",Q2161/K2161)</f>
        <v>-39611461.544319406</v>
      </c>
      <c r="N2162" s="23">
        <f t="shared" si="1567"/>
        <v>0</v>
      </c>
      <c r="O2162" s="22">
        <f t="shared" si="1568"/>
        <v>0</v>
      </c>
      <c r="P2162" s="22">
        <f t="shared" si="1599"/>
        <v>0</v>
      </c>
      <c r="Q2162" s="22">
        <f t="shared" si="1600"/>
        <v>0</v>
      </c>
      <c r="R2162" s="22">
        <f t="shared" si="1569"/>
        <v>276903577.70667601</v>
      </c>
      <c r="S2162" s="16">
        <f t="shared" si="1559"/>
        <v>25173052.518788729</v>
      </c>
      <c r="T2162" s="15">
        <f t="shared" si="1570"/>
        <v>0</v>
      </c>
      <c r="U2162" s="23">
        <f t="shared" si="1587"/>
        <v>1230227.6944787079</v>
      </c>
      <c r="V2162" s="23">
        <f t="shared" si="1588"/>
        <v>111838.88131624617</v>
      </c>
      <c r="W2162" s="23">
        <f t="shared" si="1601"/>
        <v>0</v>
      </c>
      <c r="X2162" s="23">
        <f t="shared" si="1589"/>
        <v>34337961.23880282</v>
      </c>
      <c r="Y2162" s="23">
        <f t="shared" si="1571"/>
        <v>13825559.361691331</v>
      </c>
      <c r="Z2162" s="3">
        <f t="shared" si="1572"/>
        <v>0</v>
      </c>
      <c r="AA2162" s="23">
        <f t="shared" si="1573"/>
        <v>60078074.983316869</v>
      </c>
      <c r="AB2162" s="26">
        <f t="shared" si="1590"/>
        <v>70086276.274228558</v>
      </c>
      <c r="AC2162" s="23">
        <f t="shared" si="1591"/>
        <v>74889487.274228647</v>
      </c>
      <c r="AD2162" s="23">
        <f t="shared" si="1597"/>
        <v>4803211</v>
      </c>
      <c r="AE2162" s="24">
        <f t="shared" si="1558"/>
        <v>70086276.274228647</v>
      </c>
      <c r="AF2162" s="3">
        <f t="shared" si="1592"/>
        <v>0</v>
      </c>
      <c r="AG2162" s="2">
        <f t="shared" si="1574"/>
        <v>0</v>
      </c>
      <c r="AH2162" s="2">
        <f t="shared" si="1575"/>
        <v>141.2456082990725</v>
      </c>
      <c r="AI2162" s="23">
        <f t="shared" si="1598"/>
        <v>9658974966.2238293</v>
      </c>
      <c r="AJ2162" s="23">
        <f t="shared" si="1576"/>
        <v>6219.922423797766</v>
      </c>
      <c r="AK2162" s="23">
        <f t="shared" si="1577"/>
        <v>0</v>
      </c>
      <c r="AL2162" s="23">
        <f t="shared" si="1602"/>
        <v>3827072.820941925</v>
      </c>
      <c r="AM2162" s="23">
        <f t="shared" si="1603"/>
        <v>3570614408.4725475</v>
      </c>
      <c r="AN2162" s="16">
        <f t="shared" si="1593"/>
        <v>0</v>
      </c>
      <c r="AO2162" s="23">
        <f t="shared" si="1594"/>
        <v>114075.65894198795</v>
      </c>
      <c r="AP2162" s="22">
        <f t="shared" si="1595"/>
        <v>25676513.569966655</v>
      </c>
      <c r="AQ2162" s="30">
        <f t="shared" si="1578"/>
        <v>11408625962.512644</v>
      </c>
      <c r="AR2162" s="28">
        <f t="shared" si="1579"/>
        <v>5544659734.2616224</v>
      </c>
      <c r="AS2162" s="25">
        <f t="shared" si="1580"/>
        <v>200337590.02425668</v>
      </c>
      <c r="AT2162" s="32">
        <f t="shared" si="1581"/>
        <v>0</v>
      </c>
      <c r="AU2162" s="23">
        <f t="shared" si="1582"/>
        <v>0</v>
      </c>
      <c r="AV2162" s="22">
        <f t="shared" si="1583"/>
        <v>1622812484.7601707</v>
      </c>
      <c r="AW2162" s="31">
        <f t="shared" si="1596"/>
        <v>7695562952.8414812</v>
      </c>
    </row>
    <row r="2163" spans="1:53" s="21" customFormat="1" x14ac:dyDescent="0.25">
      <c r="A2163">
        <f t="shared" si="1604"/>
        <v>670</v>
      </c>
      <c r="B2163" t="s">
        <v>8</v>
      </c>
      <c r="C2163" s="27">
        <f t="shared" si="1561"/>
        <v>0</v>
      </c>
      <c r="D2163" s="27">
        <f t="shared" si="1584"/>
        <v>0</v>
      </c>
      <c r="E2163" s="27" t="b">
        <f t="shared" si="1560"/>
        <v>1</v>
      </c>
      <c r="F2163" s="29">
        <f t="shared" si="1562"/>
        <v>0</v>
      </c>
      <c r="G2163" s="27">
        <f t="shared" si="1585"/>
        <v>0</v>
      </c>
      <c r="H2163" s="22">
        <f t="shared" si="1563"/>
        <v>24748446814.42569</v>
      </c>
      <c r="I2163" s="23">
        <f t="shared" si="1564"/>
        <v>132580106.5049091</v>
      </c>
      <c r="J2163" s="23">
        <f t="shared" si="1565"/>
        <v>1086</v>
      </c>
      <c r="K2163" s="19">
        <f t="shared" si="1586"/>
        <v>225.0831931027827</v>
      </c>
      <c r="L2163" s="16">
        <f t="shared" si="1566"/>
        <v>170.70777801335004</v>
      </c>
      <c r="M2163" s="23">
        <f>M2162-IF($B2163="B",(Percent_Rent_In_Elsies*2.49%/12 * H2162)/K2162,0)+IF($B2163="D",N2163,0)+IF(B2163="D",AK2162)+IF(B2163="C",F2162*90%)-(Y2163-Y2162)-IF($B2163="A",Q2162/K2162) + IF($B2163="A",Q2162/K2162)</f>
        <v>-39611461.544319406</v>
      </c>
      <c r="N2163" s="23">
        <f t="shared" si="1567"/>
        <v>0</v>
      </c>
      <c r="O2163" s="22">
        <f t="shared" si="1568"/>
        <v>0</v>
      </c>
      <c r="P2163" s="22">
        <f t="shared" si="1599"/>
        <v>0</v>
      </c>
      <c r="Q2163" s="22">
        <f t="shared" si="1600"/>
        <v>0</v>
      </c>
      <c r="R2163" s="22">
        <f t="shared" si="1569"/>
        <v>302580091.27664268</v>
      </c>
      <c r="S2163" s="16">
        <f t="shared" si="1559"/>
        <v>25173052.518788729</v>
      </c>
      <c r="T2163" s="15">
        <f t="shared" si="1570"/>
        <v>0</v>
      </c>
      <c r="U2163" s="23">
        <f t="shared" si="1587"/>
        <v>1344303.3534206958</v>
      </c>
      <c r="V2163" s="23">
        <f t="shared" si="1588"/>
        <v>111838.88131624617</v>
      </c>
      <c r="W2163" s="23">
        <f t="shared" si="1601"/>
        <v>0</v>
      </c>
      <c r="X2163" s="23">
        <f t="shared" si="1589"/>
        <v>34337961.23880282</v>
      </c>
      <c r="Y2163" s="23">
        <f t="shared" si="1571"/>
        <v>13825559.361691331</v>
      </c>
      <c r="Z2163" s="3">
        <f t="shared" si="1572"/>
        <v>0</v>
      </c>
      <c r="AA2163" s="23">
        <f t="shared" si="1573"/>
        <v>60078074.983316869</v>
      </c>
      <c r="AB2163" s="26">
        <f t="shared" si="1590"/>
        <v>70086276.274228558</v>
      </c>
      <c r="AC2163" s="23">
        <f t="shared" si="1591"/>
        <v>74889487.274228647</v>
      </c>
      <c r="AD2163" s="23">
        <f t="shared" si="1597"/>
        <v>4803211</v>
      </c>
      <c r="AE2163" s="24">
        <f t="shared" ref="AE2163:AE2226" si="1605">AC2163-AD2163</f>
        <v>70086276.274228647</v>
      </c>
      <c r="AF2163" s="3">
        <f t="shared" si="1592"/>
        <v>1E-4</v>
      </c>
      <c r="AG2163" s="2">
        <f t="shared" si="1574"/>
        <v>0</v>
      </c>
      <c r="AH2163" s="2">
        <f t="shared" si="1575"/>
        <v>141.2456082990725</v>
      </c>
      <c r="AI2163" s="23">
        <f t="shared" si="1598"/>
        <v>9658974966.2238293</v>
      </c>
      <c r="AJ2163" s="23">
        <f t="shared" si="1576"/>
        <v>6219.922423797766</v>
      </c>
      <c r="AK2163" s="23">
        <f t="shared" si="1577"/>
        <v>59940.493431033829</v>
      </c>
      <c r="AL2163" s="23">
        <f t="shared" si="1602"/>
        <v>0</v>
      </c>
      <c r="AM2163" s="23">
        <f t="shared" si="1603"/>
        <v>0</v>
      </c>
      <c r="AN2163" s="16">
        <f t="shared" si="1593"/>
        <v>0</v>
      </c>
      <c r="AO2163" s="23">
        <f t="shared" si="1594"/>
        <v>0</v>
      </c>
      <c r="AP2163" s="22">
        <f t="shared" si="1595"/>
        <v>0</v>
      </c>
      <c r="AQ2163" s="30">
        <f t="shared" si="1578"/>
        <v>11408625962.512644</v>
      </c>
      <c r="AR2163" s="28">
        <f t="shared" si="1579"/>
        <v>5544659734.2616224</v>
      </c>
      <c r="AS2163" s="25">
        <f t="shared" si="1580"/>
        <v>200337590.02425668</v>
      </c>
      <c r="AT2163" s="32">
        <f t="shared" si="1581"/>
        <v>0</v>
      </c>
      <c r="AU2163" s="23">
        <f t="shared" si="1582"/>
        <v>0</v>
      </c>
      <c r="AV2163" s="22">
        <f t="shared" si="1583"/>
        <v>1622812484.7601707</v>
      </c>
      <c r="AW2163" s="31">
        <f t="shared" si="1596"/>
        <v>7695562952.8414812</v>
      </c>
      <c r="AX2163"/>
      <c r="AY2163"/>
      <c r="AZ2163"/>
      <c r="BA2163"/>
    </row>
    <row r="2164" spans="1:53" s="21" customFormat="1" x14ac:dyDescent="0.25">
      <c r="A2164">
        <f t="shared" si="1604"/>
        <v>670</v>
      </c>
      <c r="B2164" t="s">
        <v>9</v>
      </c>
      <c r="C2164" s="27">
        <f t="shared" si="1561"/>
        <v>0</v>
      </c>
      <c r="D2164" s="27">
        <f t="shared" si="1584"/>
        <v>0</v>
      </c>
      <c r="E2164" s="27" t="b">
        <f t="shared" si="1560"/>
        <v>1</v>
      </c>
      <c r="F2164" s="29">
        <f t="shared" si="1562"/>
        <v>0</v>
      </c>
      <c r="G2164" s="27">
        <f t="shared" si="1585"/>
        <v>0</v>
      </c>
      <c r="H2164" s="22">
        <f t="shared" si="1563"/>
        <v>24748446814.42569</v>
      </c>
      <c r="I2164" s="23">
        <f t="shared" si="1564"/>
        <v>132580106.5049091</v>
      </c>
      <c r="J2164" s="23">
        <f t="shared" si="1565"/>
        <v>1086</v>
      </c>
      <c r="K2164" s="19">
        <f t="shared" si="1586"/>
        <v>225.0831931027827</v>
      </c>
      <c r="L2164" s="16">
        <f t="shared" si="1566"/>
        <v>170.70777801335004</v>
      </c>
      <c r="M2164" s="23">
        <f>M2163-IF($B2164="B",(Percent_Rent_In_Elsies*2.49%/12 * H2163)/K2163,0)+IF($B2164="D",N2164,0)+IF(B2164="D",AK2163)+IF(B2164="C",F2163*90%)-(Y2164-Y2163)-IF($B2164="A",Q2163/K2163) + IF($B2164="A",Q2163/K2163)</f>
        <v>-39551521.050888374</v>
      </c>
      <c r="N2164" s="23">
        <f t="shared" si="1567"/>
        <v>0</v>
      </c>
      <c r="O2164" s="22">
        <f t="shared" si="1568"/>
        <v>17587585.098757237</v>
      </c>
      <c r="P2164" s="22">
        <f t="shared" si="1599"/>
        <v>0</v>
      </c>
      <c r="Q2164" s="22">
        <f t="shared" si="1600"/>
        <v>0</v>
      </c>
      <c r="R2164" s="22">
        <f t="shared" si="1569"/>
        <v>302580091.27664268</v>
      </c>
      <c r="S2164" s="16">
        <f t="shared" si="1559"/>
        <v>0</v>
      </c>
      <c r="T2164" s="15">
        <f t="shared" si="1570"/>
        <v>7585467.4200314917</v>
      </c>
      <c r="U2164" s="23">
        <f t="shared" si="1587"/>
        <v>1344303.3534206958</v>
      </c>
      <c r="V2164" s="23">
        <f t="shared" si="1588"/>
        <v>0</v>
      </c>
      <c r="W2164" s="23">
        <f t="shared" si="1601"/>
        <v>111838.88131624617</v>
      </c>
      <c r="X2164" s="23">
        <f t="shared" si="1589"/>
        <v>34337961.23880282</v>
      </c>
      <c r="Y2164" s="23">
        <f t="shared" si="1571"/>
        <v>13825559.361691331</v>
      </c>
      <c r="Z2164" s="3">
        <f t="shared" si="1572"/>
        <v>0</v>
      </c>
      <c r="AA2164" s="23">
        <f t="shared" si="1573"/>
        <v>60018134.489885837</v>
      </c>
      <c r="AB2164" s="26">
        <f t="shared" si="1590"/>
        <v>70086276.274228558</v>
      </c>
      <c r="AC2164" s="23">
        <f t="shared" si="1591"/>
        <v>74889487.274228647</v>
      </c>
      <c r="AD2164" s="23">
        <f t="shared" si="1597"/>
        <v>4803211</v>
      </c>
      <c r="AE2164" s="24">
        <f t="shared" si="1605"/>
        <v>70086276.274228647</v>
      </c>
      <c r="AF2164" s="3">
        <f t="shared" si="1592"/>
        <v>0</v>
      </c>
      <c r="AG2164" s="2">
        <f t="shared" si="1574"/>
        <v>0</v>
      </c>
      <c r="AH2164" s="2">
        <f t="shared" si="1575"/>
        <v>141.2456082990725</v>
      </c>
      <c r="AI2164" s="23">
        <f t="shared" si="1598"/>
        <v>9649338110.7541065</v>
      </c>
      <c r="AJ2164" s="23">
        <f t="shared" si="1576"/>
        <v>6219.922423797766</v>
      </c>
      <c r="AK2164" s="23">
        <f t="shared" si="1577"/>
        <v>0</v>
      </c>
      <c r="AL2164" s="23">
        <f t="shared" si="1602"/>
        <v>0</v>
      </c>
      <c r="AM2164" s="23">
        <f t="shared" si="1603"/>
        <v>0</v>
      </c>
      <c r="AN2164" s="16">
        <f t="shared" si="1593"/>
        <v>0</v>
      </c>
      <c r="AO2164" s="23">
        <f t="shared" si="1594"/>
        <v>0</v>
      </c>
      <c r="AP2164" s="22">
        <f t="shared" si="1595"/>
        <v>0</v>
      </c>
      <c r="AQ2164" s="30">
        <f t="shared" si="1578"/>
        <v>11408625962.512644</v>
      </c>
      <c r="AR2164" s="28">
        <f t="shared" si="1579"/>
        <v>5544659734.2616224</v>
      </c>
      <c r="AS2164" s="25">
        <f t="shared" si="1580"/>
        <v>200337590.02425668</v>
      </c>
      <c r="AT2164" s="32">
        <f t="shared" si="1581"/>
        <v>0</v>
      </c>
      <c r="AU2164" s="23">
        <f t="shared" si="1582"/>
        <v>0</v>
      </c>
      <c r="AV2164" s="22">
        <f t="shared" si="1583"/>
        <v>1622812484.7601707</v>
      </c>
      <c r="AW2164" s="31">
        <f t="shared" si="1596"/>
        <v>7695562952.8414812</v>
      </c>
      <c r="AX2164"/>
      <c r="AY2164"/>
      <c r="AZ2164"/>
      <c r="BA2164"/>
    </row>
    <row r="2165" spans="1:53" x14ac:dyDescent="0.25">
      <c r="A2165" s="21">
        <f t="shared" si="1604"/>
        <v>670</v>
      </c>
      <c r="B2165" s="21" t="s">
        <v>28</v>
      </c>
      <c r="C2165" s="27">
        <f t="shared" si="1561"/>
        <v>0</v>
      </c>
      <c r="D2165" s="27">
        <f t="shared" si="1584"/>
        <v>0</v>
      </c>
      <c r="E2165" s="27" t="b">
        <f t="shared" si="1560"/>
        <v>1</v>
      </c>
      <c r="F2165" s="29">
        <f t="shared" si="1562"/>
        <v>0</v>
      </c>
      <c r="G2165" s="27">
        <f t="shared" si="1585"/>
        <v>0</v>
      </c>
      <c r="H2165" s="22">
        <f t="shared" si="1563"/>
        <v>24748446814.42569</v>
      </c>
      <c r="I2165" s="23">
        <f t="shared" si="1564"/>
        <v>132580106.5049091</v>
      </c>
      <c r="J2165" s="23">
        <f t="shared" si="1565"/>
        <v>1086</v>
      </c>
      <c r="K2165" s="19">
        <f t="shared" si="1586"/>
        <v>225.0831931027827</v>
      </c>
      <c r="L2165" s="16">
        <f t="shared" si="1566"/>
        <v>170.70777801335004</v>
      </c>
      <c r="M2165" s="23">
        <f>M2164-IF($B2165="B",(Percent_Rent_In_Elsies*2.49%/12 * H2164)/K2164,0)+IF($B2165="D",N2165,0)+IF(B2165="D",AK2164)+IF(B2165="C",F2164*90%)-(Y2165-Y2164)-IF($B2165="A",Q2164/K2164) + IF($B2165="A",Q2164/K2164)</f>
        <v>-39551521.050888374</v>
      </c>
      <c r="N2165" s="23">
        <f t="shared" si="1567"/>
        <v>0</v>
      </c>
      <c r="O2165" s="22">
        <f t="shared" si="1568"/>
        <v>0</v>
      </c>
      <c r="P2165" s="22">
        <f t="shared" si="1599"/>
        <v>17587585.098757237</v>
      </c>
      <c r="Q2165" s="22">
        <f t="shared" si="1600"/>
        <v>0</v>
      </c>
      <c r="R2165" s="22">
        <f t="shared" si="1569"/>
        <v>302580091.27664268</v>
      </c>
      <c r="S2165" s="16">
        <f t="shared" si="1559"/>
        <v>0</v>
      </c>
      <c r="T2165" s="15">
        <f t="shared" si="1570"/>
        <v>0</v>
      </c>
      <c r="U2165" s="23">
        <f t="shared" si="1587"/>
        <v>1344303.3534206958</v>
      </c>
      <c r="V2165" s="23">
        <f t="shared" si="1588"/>
        <v>0</v>
      </c>
      <c r="W2165" s="23">
        <f t="shared" si="1601"/>
        <v>0</v>
      </c>
      <c r="X2165" s="23">
        <f t="shared" si="1589"/>
        <v>34337961.23880282</v>
      </c>
      <c r="Y2165" s="23">
        <f t="shared" si="1571"/>
        <v>13825559.361691331</v>
      </c>
      <c r="Z2165" s="3">
        <f t="shared" si="1572"/>
        <v>5591.9440658123094</v>
      </c>
      <c r="AA2165" s="23">
        <f t="shared" si="1573"/>
        <v>60102013.65087302</v>
      </c>
      <c r="AB2165" s="26">
        <f t="shared" si="1590"/>
        <v>70086276.274228543</v>
      </c>
      <c r="AC2165" s="23">
        <f t="shared" si="1591"/>
        <v>74889487.274228647</v>
      </c>
      <c r="AD2165" s="23">
        <f t="shared" si="1597"/>
        <v>4803211</v>
      </c>
      <c r="AE2165" s="24">
        <f t="shared" si="1605"/>
        <v>70086276.274228647</v>
      </c>
      <c r="AF2165" s="3">
        <f t="shared" si="1592"/>
        <v>0</v>
      </c>
      <c r="AG2165" s="2">
        <f t="shared" si="1574"/>
        <v>671033287.89747715</v>
      </c>
      <c r="AH2165" s="2">
        <f t="shared" si="1575"/>
        <v>141.2456082990725</v>
      </c>
      <c r="AI2165" s="23">
        <f t="shared" si="1598"/>
        <v>9662823674.6039467</v>
      </c>
      <c r="AJ2165" s="23">
        <f t="shared" si="1576"/>
        <v>6219.922423797766</v>
      </c>
      <c r="AK2165" s="23">
        <f t="shared" si="1577"/>
        <v>0</v>
      </c>
      <c r="AL2165" s="23">
        <f t="shared" si="1602"/>
        <v>0</v>
      </c>
      <c r="AM2165" s="23">
        <f t="shared" si="1603"/>
        <v>0</v>
      </c>
      <c r="AN2165" s="16">
        <f t="shared" si="1593"/>
        <v>0</v>
      </c>
      <c r="AO2165" s="23">
        <f t="shared" si="1594"/>
        <v>0</v>
      </c>
      <c r="AP2165" s="22">
        <f t="shared" si="1595"/>
        <v>0</v>
      </c>
      <c r="AQ2165" s="30">
        <f t="shared" si="1578"/>
        <v>11408625962.512644</v>
      </c>
      <c r="AR2165" s="28">
        <f t="shared" si="1579"/>
        <v>5544659734.2616224</v>
      </c>
      <c r="AS2165" s="25">
        <f t="shared" si="1580"/>
        <v>200337590.02425668</v>
      </c>
      <c r="AT2165" s="32">
        <f t="shared" si="1581"/>
        <v>11183.888131624619</v>
      </c>
      <c r="AU2165" s="23">
        <f t="shared" si="1582"/>
        <v>11183.888131624619</v>
      </c>
      <c r="AV2165" s="22">
        <f t="shared" si="1583"/>
        <v>1630397952.1802022</v>
      </c>
      <c r="AW2165" s="31">
        <f t="shared" si="1596"/>
        <v>7695562952.8414812</v>
      </c>
    </row>
    <row r="2166" spans="1:53" x14ac:dyDescent="0.25">
      <c r="A2166">
        <f t="shared" si="1604"/>
        <v>671</v>
      </c>
      <c r="B2166" t="s">
        <v>6</v>
      </c>
      <c r="C2166" s="27">
        <f t="shared" si="1561"/>
        <v>0</v>
      </c>
      <c r="D2166" s="27">
        <f t="shared" si="1584"/>
        <v>0</v>
      </c>
      <c r="E2166" s="27" t="b">
        <f t="shared" si="1560"/>
        <v>1</v>
      </c>
      <c r="F2166" s="29">
        <f t="shared" si="1562"/>
        <v>0</v>
      </c>
      <c r="G2166" s="27">
        <f t="shared" si="1585"/>
        <v>0</v>
      </c>
      <c r="H2166" s="22">
        <f t="shared" si="1563"/>
        <v>24789694225.783066</v>
      </c>
      <c r="I2166" s="23">
        <f t="shared" si="1564"/>
        <v>132580106.5049091</v>
      </c>
      <c r="J2166" s="23">
        <f t="shared" si="1565"/>
        <v>1086</v>
      </c>
      <c r="K2166" s="19">
        <f t="shared" si="1586"/>
        <v>225.0831931027827</v>
      </c>
      <c r="L2166" s="16">
        <f t="shared" si="1566"/>
        <v>170.99229097670562</v>
      </c>
      <c r="M2166" s="23">
        <f>M2165-IF($B2166="B",(Percent_Rent_In_Elsies*2.49%/12 * H2165)/K2165,0)+IF($B2166="D",N2166,0)+IF(B2166="D",AK2165)+IF(B2166="C",F2165*90%)-(Y2166-Y2165)-IF($B2166="A",Q2165/K2165) + IF($B2166="A",Q2165/K2165)</f>
        <v>-39551521.050888374</v>
      </c>
      <c r="N2166" s="23">
        <f t="shared" si="1567"/>
        <v>0</v>
      </c>
      <c r="O2166" s="22">
        <f t="shared" si="1568"/>
        <v>0</v>
      </c>
      <c r="P2166" s="22">
        <f t="shared" si="1599"/>
        <v>0</v>
      </c>
      <c r="Q2166" s="22">
        <f t="shared" si="1600"/>
        <v>0</v>
      </c>
      <c r="R2166" s="22">
        <f t="shared" si="1569"/>
        <v>302580091.27664268</v>
      </c>
      <c r="S2166" s="16">
        <f t="shared" si="1559"/>
        <v>0</v>
      </c>
      <c r="T2166" s="15">
        <f t="shared" si="1570"/>
        <v>0</v>
      </c>
      <c r="U2166" s="23">
        <f t="shared" si="1587"/>
        <v>1344303.3534206958</v>
      </c>
      <c r="V2166" s="23">
        <f t="shared" si="1588"/>
        <v>0</v>
      </c>
      <c r="W2166" s="23">
        <f t="shared" si="1601"/>
        <v>0</v>
      </c>
      <c r="X2166" s="23">
        <f t="shared" si="1589"/>
        <v>34365920.959131882</v>
      </c>
      <c r="Y2166" s="23">
        <f t="shared" si="1571"/>
        <v>13825559.361691331</v>
      </c>
      <c r="Z2166" s="3">
        <f t="shared" si="1572"/>
        <v>0</v>
      </c>
      <c r="AA2166" s="23">
        <f t="shared" si="1573"/>
        <v>60102013.65087302</v>
      </c>
      <c r="AB2166" s="26">
        <f t="shared" si="1590"/>
        <v>70086276.274228558</v>
      </c>
      <c r="AC2166" s="23">
        <f t="shared" si="1591"/>
        <v>74889487.274228647</v>
      </c>
      <c r="AD2166" s="23">
        <f t="shared" si="1597"/>
        <v>4803211</v>
      </c>
      <c r="AE2166" s="24">
        <f t="shared" si="1605"/>
        <v>70086276.274228647</v>
      </c>
      <c r="AF2166" s="3">
        <f t="shared" si="1592"/>
        <v>0</v>
      </c>
      <c r="AG2166" s="2">
        <f t="shared" si="1574"/>
        <v>0</v>
      </c>
      <c r="AH2166" s="2">
        <f t="shared" si="1575"/>
        <v>141.4810176462376</v>
      </c>
      <c r="AI2166" s="23">
        <f t="shared" si="1598"/>
        <v>9662823674.6039467</v>
      </c>
      <c r="AJ2166" s="23">
        <f t="shared" si="1576"/>
        <v>6219.922423797766</v>
      </c>
      <c r="AK2166" s="23">
        <f t="shared" si="1577"/>
        <v>0</v>
      </c>
      <c r="AL2166" s="23">
        <f t="shared" si="1602"/>
        <v>0</v>
      </c>
      <c r="AM2166" s="23">
        <f t="shared" si="1603"/>
        <v>0</v>
      </c>
      <c r="AN2166" s="16">
        <f t="shared" si="1593"/>
        <v>0</v>
      </c>
      <c r="AO2166" s="23">
        <f t="shared" si="1594"/>
        <v>0</v>
      </c>
      <c r="AP2166" s="22">
        <f t="shared" si="1595"/>
        <v>0</v>
      </c>
      <c r="AQ2166" s="30">
        <f t="shared" si="1578"/>
        <v>11408625962.512644</v>
      </c>
      <c r="AR2166" s="28">
        <f t="shared" si="1579"/>
        <v>5544659734.2616224</v>
      </c>
      <c r="AS2166" s="25">
        <f t="shared" si="1580"/>
        <v>200337590.02425668</v>
      </c>
      <c r="AT2166" s="32">
        <f t="shared" si="1581"/>
        <v>0</v>
      </c>
      <c r="AU2166" s="23">
        <f t="shared" si="1582"/>
        <v>0</v>
      </c>
      <c r="AV2166" s="22">
        <f t="shared" si="1583"/>
        <v>1630397952.1802022</v>
      </c>
      <c r="AW2166" s="31">
        <f t="shared" si="1596"/>
        <v>7677975367.7427244</v>
      </c>
    </row>
    <row r="2167" spans="1:53" x14ac:dyDescent="0.25">
      <c r="A2167">
        <f t="shared" si="1604"/>
        <v>671</v>
      </c>
      <c r="B2167" t="s">
        <v>7</v>
      </c>
      <c r="C2167" s="27">
        <f t="shared" si="1561"/>
        <v>0</v>
      </c>
      <c r="D2167" s="27">
        <f t="shared" si="1584"/>
        <v>0</v>
      </c>
      <c r="E2167" s="27" t="b">
        <f t="shared" si="1560"/>
        <v>1</v>
      </c>
      <c r="F2167" s="29">
        <f t="shared" si="1562"/>
        <v>0</v>
      </c>
      <c r="G2167" s="27">
        <f t="shared" si="1585"/>
        <v>0</v>
      </c>
      <c r="H2167" s="22">
        <f t="shared" si="1563"/>
        <v>24789694225.783066</v>
      </c>
      <c r="I2167" s="23">
        <f t="shared" si="1564"/>
        <v>132580106.5049091</v>
      </c>
      <c r="J2167" s="23">
        <f t="shared" si="1565"/>
        <v>1086</v>
      </c>
      <c r="K2167" s="19">
        <f t="shared" si="1586"/>
        <v>225.0831931027827</v>
      </c>
      <c r="L2167" s="16">
        <f t="shared" si="1566"/>
        <v>170.99229097670562</v>
      </c>
      <c r="M2167" s="23">
        <f>M2166-IF($B2167="B",(Percent_Rent_In_Elsies*2.49%/12 * H2166)/K2166,0)+IF($B2167="D",N2167,0)+IF(B2167="D",AK2166)+IF(B2167="C",F2166*90%)-(Y2167-Y2166)-IF($B2167="A",Q2166/K2166) + IF($B2167="A",Q2166/K2166)</f>
        <v>-39665786.835928597</v>
      </c>
      <c r="N2167" s="23">
        <f t="shared" si="1567"/>
        <v>0</v>
      </c>
      <c r="O2167" s="22">
        <f t="shared" si="1568"/>
        <v>0</v>
      </c>
      <c r="P2167" s="22">
        <f t="shared" si="1599"/>
        <v>0</v>
      </c>
      <c r="Q2167" s="22">
        <f t="shared" si="1600"/>
        <v>0</v>
      </c>
      <c r="R2167" s="22">
        <f t="shared" si="1569"/>
        <v>277365083.67025578</v>
      </c>
      <c r="S2167" s="16">
        <f t="shared" si="1559"/>
        <v>25215007.606386889</v>
      </c>
      <c r="T2167" s="15">
        <f t="shared" si="1570"/>
        <v>0</v>
      </c>
      <c r="U2167" s="23">
        <f t="shared" si="1587"/>
        <v>1232278.0739689711</v>
      </c>
      <c r="V2167" s="23">
        <f t="shared" si="1588"/>
        <v>112025.27945172465</v>
      </c>
      <c r="W2167" s="23">
        <f t="shared" si="1601"/>
        <v>0</v>
      </c>
      <c r="X2167" s="23">
        <f t="shared" si="1589"/>
        <v>34365920.959131882</v>
      </c>
      <c r="Y2167" s="23">
        <f t="shared" si="1571"/>
        <v>13825559.361691331</v>
      </c>
      <c r="Z2167" s="3">
        <f t="shared" si="1572"/>
        <v>0</v>
      </c>
      <c r="AA2167" s="23">
        <f t="shared" si="1573"/>
        <v>60102013.65087302</v>
      </c>
      <c r="AB2167" s="26">
        <f t="shared" si="1590"/>
        <v>70086276.274228573</v>
      </c>
      <c r="AC2167" s="23">
        <f t="shared" si="1591"/>
        <v>74889487.274228647</v>
      </c>
      <c r="AD2167" s="23">
        <f t="shared" si="1597"/>
        <v>4803211</v>
      </c>
      <c r="AE2167" s="24">
        <f t="shared" si="1605"/>
        <v>70086276.274228647</v>
      </c>
      <c r="AF2167" s="3">
        <f t="shared" si="1592"/>
        <v>0</v>
      </c>
      <c r="AG2167" s="2">
        <f t="shared" si="1574"/>
        <v>0</v>
      </c>
      <c r="AH2167" s="2">
        <f t="shared" si="1575"/>
        <v>141.4810176462376</v>
      </c>
      <c r="AI2167" s="23">
        <f t="shared" si="1598"/>
        <v>9662823674.6039467</v>
      </c>
      <c r="AJ2167" s="23">
        <f t="shared" si="1576"/>
        <v>6219.922423797766</v>
      </c>
      <c r="AK2167" s="23">
        <f t="shared" si="1577"/>
        <v>0</v>
      </c>
      <c r="AL2167" s="23">
        <f t="shared" si="1602"/>
        <v>3848708.3801174164</v>
      </c>
      <c r="AM2167" s="23">
        <f t="shared" si="1603"/>
        <v>3590800133.4226041</v>
      </c>
      <c r="AN2167" s="16">
        <f t="shared" si="1593"/>
        <v>0</v>
      </c>
      <c r="AO2167" s="23">
        <f t="shared" si="1594"/>
        <v>114265.78504022458</v>
      </c>
      <c r="AP2167" s="22">
        <f t="shared" si="1595"/>
        <v>25719307.759249929</v>
      </c>
      <c r="AQ2167" s="30">
        <f t="shared" si="1578"/>
        <v>11459845963.915192</v>
      </c>
      <c r="AR2167" s="28">
        <f t="shared" si="1579"/>
        <v>5570160427.9049187</v>
      </c>
      <c r="AS2167" s="25">
        <f t="shared" si="1580"/>
        <v>200337590.02425668</v>
      </c>
      <c r="AT2167" s="32">
        <f t="shared" si="1581"/>
        <v>0</v>
      </c>
      <c r="AU2167" s="23">
        <f t="shared" si="1582"/>
        <v>0</v>
      </c>
      <c r="AV2167" s="22">
        <f t="shared" si="1583"/>
        <v>1630397952.1802022</v>
      </c>
      <c r="AW2167" s="31">
        <f t="shared" si="1596"/>
        <v>7729195369.1452703</v>
      </c>
    </row>
    <row r="2168" spans="1:53" x14ac:dyDescent="0.25">
      <c r="A2168">
        <f t="shared" si="1604"/>
        <v>671</v>
      </c>
      <c r="B2168" t="s">
        <v>8</v>
      </c>
      <c r="C2168" s="27">
        <f t="shared" si="1561"/>
        <v>0</v>
      </c>
      <c r="D2168" s="27">
        <f t="shared" si="1584"/>
        <v>0</v>
      </c>
      <c r="E2168" s="27" t="b">
        <f t="shared" si="1560"/>
        <v>1</v>
      </c>
      <c r="F2168" s="29">
        <f t="shared" si="1562"/>
        <v>0</v>
      </c>
      <c r="G2168" s="27">
        <f t="shared" si="1585"/>
        <v>0</v>
      </c>
      <c r="H2168" s="22">
        <f t="shared" si="1563"/>
        <v>24789694225.783066</v>
      </c>
      <c r="I2168" s="23">
        <f t="shared" si="1564"/>
        <v>132580106.5049091</v>
      </c>
      <c r="J2168" s="23">
        <f t="shared" si="1565"/>
        <v>1086</v>
      </c>
      <c r="K2168" s="19">
        <f t="shared" si="1586"/>
        <v>225.0831931027827</v>
      </c>
      <c r="L2168" s="16">
        <f t="shared" si="1566"/>
        <v>170.99229097670562</v>
      </c>
      <c r="M2168" s="23">
        <f>M2167-IF($B2168="B",(Percent_Rent_In_Elsies*2.49%/12 * H2167)/K2167,0)+IF($B2168="D",N2168,0)+IF(B2168="D",AK2167)+IF(B2168="C",F2167*90%)-(Y2168-Y2167)-IF($B2168="A",Q2167/K2167) + IF($B2168="A",Q2167/K2167)</f>
        <v>-39665786.835928597</v>
      </c>
      <c r="N2168" s="23">
        <f t="shared" si="1567"/>
        <v>0</v>
      </c>
      <c r="O2168" s="22">
        <f t="shared" si="1568"/>
        <v>0</v>
      </c>
      <c r="P2168" s="22">
        <f t="shared" si="1599"/>
        <v>0</v>
      </c>
      <c r="Q2168" s="22">
        <f t="shared" si="1600"/>
        <v>0</v>
      </c>
      <c r="R2168" s="22">
        <f t="shared" si="1569"/>
        <v>303084391.42950571</v>
      </c>
      <c r="S2168" s="16">
        <f t="shared" si="1559"/>
        <v>25215007.606386889</v>
      </c>
      <c r="T2168" s="15">
        <f t="shared" si="1570"/>
        <v>0</v>
      </c>
      <c r="U2168" s="23">
        <f t="shared" si="1587"/>
        <v>1346543.8590091958</v>
      </c>
      <c r="V2168" s="23">
        <f t="shared" si="1588"/>
        <v>112025.27945172465</v>
      </c>
      <c r="W2168" s="23">
        <f t="shared" si="1601"/>
        <v>0</v>
      </c>
      <c r="X2168" s="23">
        <f t="shared" si="1589"/>
        <v>34365920.959131882</v>
      </c>
      <c r="Y2168" s="23">
        <f t="shared" si="1571"/>
        <v>13825559.361691331</v>
      </c>
      <c r="Z2168" s="3">
        <f t="shared" si="1572"/>
        <v>0</v>
      </c>
      <c r="AA2168" s="23">
        <f t="shared" si="1573"/>
        <v>60102013.65087302</v>
      </c>
      <c r="AB2168" s="26">
        <f t="shared" si="1590"/>
        <v>70086276.274228573</v>
      </c>
      <c r="AC2168" s="23">
        <f t="shared" si="1591"/>
        <v>74889487.274228647</v>
      </c>
      <c r="AD2168" s="23">
        <f t="shared" si="1597"/>
        <v>4803211</v>
      </c>
      <c r="AE2168" s="24">
        <f t="shared" si="1605"/>
        <v>70086276.274228647</v>
      </c>
      <c r="AF2168" s="3">
        <f t="shared" si="1592"/>
        <v>1E-4</v>
      </c>
      <c r="AG2168" s="2">
        <f t="shared" si="1574"/>
        <v>0</v>
      </c>
      <c r="AH2168" s="2">
        <f t="shared" si="1575"/>
        <v>141.4810176462376</v>
      </c>
      <c r="AI2168" s="23">
        <f t="shared" si="1598"/>
        <v>9662823674.6039467</v>
      </c>
      <c r="AJ2168" s="23">
        <f t="shared" si="1576"/>
        <v>6219.922423797766</v>
      </c>
      <c r="AK2168" s="23">
        <f t="shared" si="1577"/>
        <v>59945.614297500259</v>
      </c>
      <c r="AL2168" s="23">
        <f t="shared" si="1602"/>
        <v>0</v>
      </c>
      <c r="AM2168" s="23">
        <f t="shared" si="1603"/>
        <v>0</v>
      </c>
      <c r="AN2168" s="16">
        <f t="shared" si="1593"/>
        <v>0</v>
      </c>
      <c r="AO2168" s="23">
        <f t="shared" si="1594"/>
        <v>0</v>
      </c>
      <c r="AP2168" s="22">
        <f t="shared" si="1595"/>
        <v>0</v>
      </c>
      <c r="AQ2168" s="30">
        <f t="shared" si="1578"/>
        <v>11459845963.915192</v>
      </c>
      <c r="AR2168" s="28">
        <f t="shared" si="1579"/>
        <v>5570160427.9049187</v>
      </c>
      <c r="AS2168" s="25">
        <f t="shared" si="1580"/>
        <v>200337590.02425668</v>
      </c>
      <c r="AT2168" s="32">
        <f t="shared" si="1581"/>
        <v>0</v>
      </c>
      <c r="AU2168" s="23">
        <f t="shared" si="1582"/>
        <v>0</v>
      </c>
      <c r="AV2168" s="22">
        <f t="shared" si="1583"/>
        <v>1630397952.1802022</v>
      </c>
      <c r="AW2168" s="31">
        <f t="shared" si="1596"/>
        <v>7729195369.1452703</v>
      </c>
    </row>
    <row r="2169" spans="1:53" x14ac:dyDescent="0.25">
      <c r="A2169">
        <f t="shared" si="1604"/>
        <v>671</v>
      </c>
      <c r="B2169" t="s">
        <v>9</v>
      </c>
      <c r="C2169" s="27">
        <f t="shared" si="1561"/>
        <v>0</v>
      </c>
      <c r="D2169" s="27">
        <f t="shared" si="1584"/>
        <v>0</v>
      </c>
      <c r="E2169" s="27" t="b">
        <f t="shared" si="1560"/>
        <v>1</v>
      </c>
      <c r="F2169" s="29">
        <f t="shared" si="1562"/>
        <v>0</v>
      </c>
      <c r="G2169" s="27">
        <f t="shared" si="1585"/>
        <v>0</v>
      </c>
      <c r="H2169" s="22">
        <f t="shared" si="1563"/>
        <v>24789694225.783066</v>
      </c>
      <c r="I2169" s="23">
        <f t="shared" si="1564"/>
        <v>132580106.5049091</v>
      </c>
      <c r="J2169" s="23">
        <f t="shared" si="1565"/>
        <v>1086</v>
      </c>
      <c r="K2169" s="19">
        <f t="shared" si="1586"/>
        <v>225.0831931027827</v>
      </c>
      <c r="L2169" s="16">
        <f t="shared" si="1566"/>
        <v>170.99229097670562</v>
      </c>
      <c r="M2169" s="23">
        <f>M2168-IF($B2169="B",(Percent_Rent_In_Elsies*2.49%/12 * H2168)/K2168,0)+IF($B2169="D",N2169,0)+IF(B2169="D",AK2168)+IF(B2169="C",F2168*90%)-(Y2169-Y2168)-IF($B2169="A",Q2168/K2168) + IF($B2169="A",Q2168/K2168)</f>
        <v>-39605841.221631095</v>
      </c>
      <c r="N2169" s="23">
        <f t="shared" si="1567"/>
        <v>0</v>
      </c>
      <c r="O2169" s="22">
        <f t="shared" si="1568"/>
        <v>17616897.740635306</v>
      </c>
      <c r="P2169" s="22">
        <f t="shared" si="1599"/>
        <v>0</v>
      </c>
      <c r="Q2169" s="22">
        <f t="shared" si="1600"/>
        <v>0</v>
      </c>
      <c r="R2169" s="22">
        <f t="shared" si="1569"/>
        <v>303084391.42950571</v>
      </c>
      <c r="S2169" s="16">
        <f t="shared" si="1559"/>
        <v>0</v>
      </c>
      <c r="T2169" s="15">
        <f t="shared" si="1570"/>
        <v>7598109.8657515831</v>
      </c>
      <c r="U2169" s="23">
        <f t="shared" si="1587"/>
        <v>1346543.8590091958</v>
      </c>
      <c r="V2169" s="23">
        <f t="shared" si="1588"/>
        <v>0</v>
      </c>
      <c r="W2169" s="23">
        <f t="shared" si="1601"/>
        <v>112025.27945172465</v>
      </c>
      <c r="X2169" s="23">
        <f t="shared" si="1589"/>
        <v>34365920.959131882</v>
      </c>
      <c r="Y2169" s="23">
        <f t="shared" si="1571"/>
        <v>13825559.361691331</v>
      </c>
      <c r="Z2169" s="3">
        <f t="shared" si="1572"/>
        <v>0</v>
      </c>
      <c r="AA2169" s="23">
        <f t="shared" si="1573"/>
        <v>60042068.036575519</v>
      </c>
      <c r="AB2169" s="26">
        <f t="shared" si="1590"/>
        <v>70086276.274228558</v>
      </c>
      <c r="AC2169" s="23">
        <f t="shared" si="1591"/>
        <v>74889487.274228647</v>
      </c>
      <c r="AD2169" s="23">
        <f t="shared" si="1597"/>
        <v>4803211</v>
      </c>
      <c r="AE2169" s="24">
        <f t="shared" si="1605"/>
        <v>70086276.274228647</v>
      </c>
      <c r="AF2169" s="3">
        <f t="shared" si="1592"/>
        <v>0</v>
      </c>
      <c r="AG2169" s="2">
        <f t="shared" si="1574"/>
        <v>0</v>
      </c>
      <c r="AH2169" s="2">
        <f t="shared" si="1575"/>
        <v>141.4810176462376</v>
      </c>
      <c r="AI2169" s="23">
        <f t="shared" si="1598"/>
        <v>9653185995.8335266</v>
      </c>
      <c r="AJ2169" s="23">
        <f t="shared" si="1576"/>
        <v>6219.922423797766</v>
      </c>
      <c r="AK2169" s="23">
        <f t="shared" si="1577"/>
        <v>0</v>
      </c>
      <c r="AL2169" s="23">
        <f t="shared" si="1602"/>
        <v>0</v>
      </c>
      <c r="AM2169" s="23">
        <f t="shared" si="1603"/>
        <v>0</v>
      </c>
      <c r="AN2169" s="16">
        <f t="shared" si="1593"/>
        <v>0</v>
      </c>
      <c r="AO2169" s="23">
        <f t="shared" si="1594"/>
        <v>0</v>
      </c>
      <c r="AP2169" s="22">
        <f t="shared" si="1595"/>
        <v>0</v>
      </c>
      <c r="AQ2169" s="30">
        <f t="shared" si="1578"/>
        <v>11459845963.915192</v>
      </c>
      <c r="AR2169" s="28">
        <f t="shared" si="1579"/>
        <v>5570160427.9049187</v>
      </c>
      <c r="AS2169" s="25">
        <f t="shared" si="1580"/>
        <v>200337590.02425668</v>
      </c>
      <c r="AT2169" s="32">
        <f t="shared" si="1581"/>
        <v>0</v>
      </c>
      <c r="AU2169" s="23">
        <f t="shared" si="1582"/>
        <v>0</v>
      </c>
      <c r="AV2169" s="22">
        <f t="shared" si="1583"/>
        <v>1630397952.1802022</v>
      </c>
      <c r="AW2169" s="31">
        <f t="shared" si="1596"/>
        <v>7729195369.1452703</v>
      </c>
    </row>
    <row r="2170" spans="1:53" x14ac:dyDescent="0.25">
      <c r="A2170" s="21">
        <f t="shared" si="1604"/>
        <v>671</v>
      </c>
      <c r="B2170" s="21" t="s">
        <v>28</v>
      </c>
      <c r="C2170" s="27">
        <f t="shared" si="1561"/>
        <v>0</v>
      </c>
      <c r="D2170" s="27">
        <f t="shared" si="1584"/>
        <v>0</v>
      </c>
      <c r="E2170" s="27" t="b">
        <f t="shared" si="1560"/>
        <v>1</v>
      </c>
      <c r="F2170" s="29">
        <f t="shared" si="1562"/>
        <v>0</v>
      </c>
      <c r="G2170" s="27">
        <f t="shared" si="1585"/>
        <v>0</v>
      </c>
      <c r="H2170" s="22">
        <f t="shared" si="1563"/>
        <v>24789694225.783066</v>
      </c>
      <c r="I2170" s="23">
        <f t="shared" si="1564"/>
        <v>132580106.5049091</v>
      </c>
      <c r="J2170" s="23">
        <f t="shared" si="1565"/>
        <v>1086</v>
      </c>
      <c r="K2170" s="19">
        <f t="shared" si="1586"/>
        <v>225.0831931027827</v>
      </c>
      <c r="L2170" s="16">
        <f t="shared" si="1566"/>
        <v>170.99229097670562</v>
      </c>
      <c r="M2170" s="23">
        <f>M2169-IF($B2170="B",(Percent_Rent_In_Elsies*2.49%/12 * H2169)/K2169,0)+IF($B2170="D",N2170,0)+IF(B2170="D",AK2169)+IF(B2170="C",F2169*90%)-(Y2170-Y2169)-IF($B2170="A",Q2169/K2169) + IF($B2170="A",Q2169/K2169)</f>
        <v>-39605841.221631095</v>
      </c>
      <c r="N2170" s="23">
        <f t="shared" si="1567"/>
        <v>0</v>
      </c>
      <c r="O2170" s="22">
        <f t="shared" si="1568"/>
        <v>0</v>
      </c>
      <c r="P2170" s="22">
        <f t="shared" si="1599"/>
        <v>17616897.740635306</v>
      </c>
      <c r="Q2170" s="22">
        <f t="shared" si="1600"/>
        <v>0</v>
      </c>
      <c r="R2170" s="22">
        <f t="shared" si="1569"/>
        <v>303084391.42950571</v>
      </c>
      <c r="S2170" s="16">
        <f t="shared" si="1559"/>
        <v>0</v>
      </c>
      <c r="T2170" s="15">
        <f t="shared" si="1570"/>
        <v>0</v>
      </c>
      <c r="U2170" s="23">
        <f t="shared" si="1587"/>
        <v>1346543.8590091958</v>
      </c>
      <c r="V2170" s="23">
        <f t="shared" si="1588"/>
        <v>0</v>
      </c>
      <c r="W2170" s="23">
        <f t="shared" si="1601"/>
        <v>0</v>
      </c>
      <c r="X2170" s="23">
        <f t="shared" si="1589"/>
        <v>34365920.959131882</v>
      </c>
      <c r="Y2170" s="23">
        <f t="shared" si="1571"/>
        <v>13825559.361691331</v>
      </c>
      <c r="Z2170" s="3">
        <f t="shared" si="1572"/>
        <v>5601.2639725862336</v>
      </c>
      <c r="AA2170" s="23">
        <f t="shared" si="1573"/>
        <v>60126086.996164314</v>
      </c>
      <c r="AB2170" s="26">
        <f t="shared" si="1590"/>
        <v>70086276.274228573</v>
      </c>
      <c r="AC2170" s="23">
        <f t="shared" si="1591"/>
        <v>74889487.274228647</v>
      </c>
      <c r="AD2170" s="23">
        <f t="shared" si="1597"/>
        <v>4803211</v>
      </c>
      <c r="AE2170" s="24">
        <f t="shared" si="1605"/>
        <v>70086276.274228647</v>
      </c>
      <c r="AF2170" s="3">
        <f t="shared" si="1592"/>
        <v>0</v>
      </c>
      <c r="AG2170" s="2">
        <f t="shared" si="1574"/>
        <v>672151676.71034801</v>
      </c>
      <c r="AH2170" s="2">
        <f t="shared" si="1575"/>
        <v>141.4810176462376</v>
      </c>
      <c r="AI2170" s="23">
        <f t="shared" si="1598"/>
        <v>9666694035.6231117</v>
      </c>
      <c r="AJ2170" s="23">
        <f t="shared" si="1576"/>
        <v>6219.922423797766</v>
      </c>
      <c r="AK2170" s="23">
        <f t="shared" si="1577"/>
        <v>0</v>
      </c>
      <c r="AL2170" s="23">
        <f t="shared" si="1602"/>
        <v>0</v>
      </c>
      <c r="AM2170" s="23">
        <f t="shared" si="1603"/>
        <v>0</v>
      </c>
      <c r="AN2170" s="16">
        <f t="shared" si="1593"/>
        <v>0</v>
      </c>
      <c r="AO2170" s="23">
        <f t="shared" si="1594"/>
        <v>0</v>
      </c>
      <c r="AP2170" s="22">
        <f t="shared" si="1595"/>
        <v>0</v>
      </c>
      <c r="AQ2170" s="30">
        <f t="shared" si="1578"/>
        <v>11459845963.915192</v>
      </c>
      <c r="AR2170" s="28">
        <f t="shared" si="1579"/>
        <v>5570160427.9049187</v>
      </c>
      <c r="AS2170" s="25">
        <f t="shared" si="1580"/>
        <v>200337590.02425668</v>
      </c>
      <c r="AT2170" s="32">
        <f t="shared" si="1581"/>
        <v>11202.527945172467</v>
      </c>
      <c r="AU2170" s="23">
        <f t="shared" si="1582"/>
        <v>11202.527945172467</v>
      </c>
      <c r="AV2170" s="22">
        <f t="shared" si="1583"/>
        <v>1637996062.0459538</v>
      </c>
      <c r="AW2170" s="31">
        <f t="shared" si="1596"/>
        <v>7729195369.1452703</v>
      </c>
    </row>
    <row r="2171" spans="1:53" x14ac:dyDescent="0.25">
      <c r="A2171">
        <f t="shared" si="1604"/>
        <v>672</v>
      </c>
      <c r="B2171" t="s">
        <v>6</v>
      </c>
      <c r="C2171" s="27">
        <f t="shared" si="1561"/>
        <v>0</v>
      </c>
      <c r="D2171" s="27">
        <f t="shared" si="1584"/>
        <v>0</v>
      </c>
      <c r="E2171" s="27" t="b">
        <f t="shared" si="1560"/>
        <v>1</v>
      </c>
      <c r="F2171" s="29">
        <f t="shared" si="1562"/>
        <v>0</v>
      </c>
      <c r="G2171" s="27">
        <f t="shared" si="1585"/>
        <v>0</v>
      </c>
      <c r="H2171" s="22">
        <f t="shared" si="1563"/>
        <v>24831010382.826038</v>
      </c>
      <c r="I2171" s="23">
        <f t="shared" si="1564"/>
        <v>132580106.5049091</v>
      </c>
      <c r="J2171" s="23">
        <f t="shared" si="1565"/>
        <v>1086</v>
      </c>
      <c r="K2171" s="19">
        <f t="shared" si="1586"/>
        <v>225.0831931027827</v>
      </c>
      <c r="L2171" s="16">
        <f t="shared" si="1566"/>
        <v>171.27727812833348</v>
      </c>
      <c r="M2171" s="23">
        <f>M2170-IF($B2171="B",(Percent_Rent_In_Elsies*2.49%/12 * H2170)/K2170,0)+IF($B2171="D",N2171,0)+IF(B2171="D",AK2170)+IF(B2171="C",F2170*90%)-(Y2171-Y2170)-IF($B2171="A",Q2170/K2170) + IF($B2171="A",Q2170/K2170)</f>
        <v>-39605841.221631095</v>
      </c>
      <c r="N2171" s="23">
        <f t="shared" si="1567"/>
        <v>0</v>
      </c>
      <c r="O2171" s="22">
        <f t="shared" si="1568"/>
        <v>0</v>
      </c>
      <c r="P2171" s="22">
        <f t="shared" si="1599"/>
        <v>0</v>
      </c>
      <c r="Q2171" s="22">
        <f t="shared" si="1600"/>
        <v>0</v>
      </c>
      <c r="R2171" s="22">
        <f t="shared" si="1569"/>
        <v>303084391.42950571</v>
      </c>
      <c r="S2171" s="16">
        <f t="shared" ref="S2171:S2234" si="1606">IF($B2171="D",0,S2170+IF($B2171="B",R2170/12,0))</f>
        <v>0</v>
      </c>
      <c r="T2171" s="15">
        <f t="shared" si="1570"/>
        <v>0</v>
      </c>
      <c r="U2171" s="23">
        <f t="shared" si="1587"/>
        <v>1346543.8590091958</v>
      </c>
      <c r="V2171" s="23">
        <f t="shared" si="1588"/>
        <v>0</v>
      </c>
      <c r="W2171" s="23">
        <f t="shared" si="1601"/>
        <v>0</v>
      </c>
      <c r="X2171" s="23">
        <f t="shared" si="1589"/>
        <v>34393927.278994821</v>
      </c>
      <c r="Y2171" s="23">
        <f t="shared" si="1571"/>
        <v>13825559.361691331</v>
      </c>
      <c r="Z2171" s="3">
        <f t="shared" si="1572"/>
        <v>0</v>
      </c>
      <c r="AA2171" s="23">
        <f t="shared" si="1573"/>
        <v>60126086.996164314</v>
      </c>
      <c r="AB2171" s="26">
        <f t="shared" si="1590"/>
        <v>70086276.274228573</v>
      </c>
      <c r="AC2171" s="23">
        <f t="shared" si="1591"/>
        <v>74889487.274228647</v>
      </c>
      <c r="AD2171" s="23">
        <f t="shared" si="1597"/>
        <v>4803211</v>
      </c>
      <c r="AE2171" s="24">
        <f t="shared" si="1605"/>
        <v>70086276.274228647</v>
      </c>
      <c r="AF2171" s="3">
        <f t="shared" si="1592"/>
        <v>0</v>
      </c>
      <c r="AG2171" s="2">
        <f t="shared" si="1574"/>
        <v>0</v>
      </c>
      <c r="AH2171" s="2">
        <f t="shared" si="1575"/>
        <v>141.71681934231466</v>
      </c>
      <c r="AI2171" s="23">
        <f t="shared" si="1598"/>
        <v>9666694035.6231117</v>
      </c>
      <c r="AJ2171" s="23">
        <f t="shared" si="1576"/>
        <v>6219.922423797766</v>
      </c>
      <c r="AK2171" s="23">
        <f t="shared" si="1577"/>
        <v>0</v>
      </c>
      <c r="AL2171" s="23">
        <f t="shared" si="1602"/>
        <v>0</v>
      </c>
      <c r="AM2171" s="23">
        <f t="shared" si="1603"/>
        <v>0</v>
      </c>
      <c r="AN2171" s="16">
        <f t="shared" si="1593"/>
        <v>0</v>
      </c>
      <c r="AO2171" s="23">
        <f t="shared" si="1594"/>
        <v>0</v>
      </c>
      <c r="AP2171" s="22">
        <f t="shared" si="1595"/>
        <v>0</v>
      </c>
      <c r="AQ2171" s="30">
        <f t="shared" si="1578"/>
        <v>11459845963.915192</v>
      </c>
      <c r="AR2171" s="28">
        <f t="shared" si="1579"/>
        <v>5570160427.9049187</v>
      </c>
      <c r="AS2171" s="25">
        <f t="shared" si="1580"/>
        <v>200337590.02425668</v>
      </c>
      <c r="AT2171" s="32">
        <f t="shared" si="1581"/>
        <v>0</v>
      </c>
      <c r="AU2171" s="23">
        <f t="shared" si="1582"/>
        <v>0</v>
      </c>
      <c r="AV2171" s="22">
        <f t="shared" si="1583"/>
        <v>1637996062.0459538</v>
      </c>
      <c r="AW2171" s="31">
        <f t="shared" si="1596"/>
        <v>7711578471.4046345</v>
      </c>
    </row>
    <row r="2172" spans="1:53" x14ac:dyDescent="0.25">
      <c r="A2172">
        <f t="shared" si="1604"/>
        <v>672</v>
      </c>
      <c r="B2172" t="s">
        <v>7</v>
      </c>
      <c r="C2172" s="27">
        <f t="shared" si="1561"/>
        <v>0</v>
      </c>
      <c r="D2172" s="27">
        <f t="shared" si="1584"/>
        <v>0</v>
      </c>
      <c r="E2172" s="27" t="b">
        <f t="shared" si="1560"/>
        <v>1</v>
      </c>
      <c r="F2172" s="29">
        <f t="shared" si="1562"/>
        <v>0</v>
      </c>
      <c r="G2172" s="27">
        <f t="shared" si="1585"/>
        <v>0</v>
      </c>
      <c r="H2172" s="22">
        <f t="shared" si="1563"/>
        <v>24831010382.826035</v>
      </c>
      <c r="I2172" s="23">
        <f t="shared" si="1564"/>
        <v>132580106.5049091</v>
      </c>
      <c r="J2172" s="23">
        <f t="shared" si="1565"/>
        <v>1086</v>
      </c>
      <c r="K2172" s="19">
        <f t="shared" si="1586"/>
        <v>225.0831931027827</v>
      </c>
      <c r="L2172" s="16">
        <f t="shared" si="1566"/>
        <v>171.27727812833348</v>
      </c>
      <c r="M2172" s="23">
        <f>M2171-IF($B2172="B",(Percent_Rent_In_Elsies*2.49%/12 * H2171)/K2171,0)+IF($B2172="D",N2172,0)+IF(B2172="D",AK2171)+IF(B2172="C",F2171*90%)-(Y2172-Y2171)-IF($B2172="A",Q2171/K2171) + IF($B2172="A",Q2171/K2171)</f>
        <v>-39720297.449646384</v>
      </c>
      <c r="N2172" s="23">
        <f t="shared" si="1567"/>
        <v>0</v>
      </c>
      <c r="O2172" s="22">
        <f t="shared" si="1568"/>
        <v>0</v>
      </c>
      <c r="P2172" s="22">
        <f t="shared" si="1599"/>
        <v>0</v>
      </c>
      <c r="Q2172" s="22">
        <f t="shared" si="1600"/>
        <v>0</v>
      </c>
      <c r="R2172" s="22">
        <f t="shared" si="1569"/>
        <v>277827358.81038022</v>
      </c>
      <c r="S2172" s="16">
        <f t="shared" si="1606"/>
        <v>25257032.619125474</v>
      </c>
      <c r="T2172" s="15">
        <f t="shared" si="1570"/>
        <v>0</v>
      </c>
      <c r="U2172" s="23">
        <f t="shared" si="1587"/>
        <v>1234331.8707584294</v>
      </c>
      <c r="V2172" s="23">
        <f t="shared" si="1588"/>
        <v>112211.98825076631</v>
      </c>
      <c r="W2172" s="23">
        <f t="shared" si="1601"/>
        <v>0</v>
      </c>
      <c r="X2172" s="23">
        <f t="shared" si="1589"/>
        <v>34393927.278994821</v>
      </c>
      <c r="Y2172" s="23">
        <f t="shared" si="1571"/>
        <v>13825559.361691331</v>
      </c>
      <c r="Z2172" s="3">
        <f t="shared" si="1572"/>
        <v>0</v>
      </c>
      <c r="AA2172" s="23">
        <f t="shared" si="1573"/>
        <v>60126086.996164314</v>
      </c>
      <c r="AB2172" s="26">
        <f t="shared" si="1590"/>
        <v>70086276.274228573</v>
      </c>
      <c r="AC2172" s="23">
        <f t="shared" si="1591"/>
        <v>74889487.274228647</v>
      </c>
      <c r="AD2172" s="23">
        <f t="shared" si="1597"/>
        <v>4803211</v>
      </c>
      <c r="AE2172" s="24">
        <f t="shared" si="1605"/>
        <v>70086276.274228647</v>
      </c>
      <c r="AF2172" s="3">
        <f t="shared" si="1592"/>
        <v>0</v>
      </c>
      <c r="AG2172" s="2">
        <f t="shared" si="1574"/>
        <v>0</v>
      </c>
      <c r="AH2172" s="2">
        <f t="shared" si="1575"/>
        <v>141.71681934231466</v>
      </c>
      <c r="AI2172" s="23">
        <f t="shared" si="1598"/>
        <v>9666694035.6231117</v>
      </c>
      <c r="AJ2172" s="23">
        <f t="shared" si="1576"/>
        <v>6219.922423797766</v>
      </c>
      <c r="AK2172" s="23">
        <f t="shared" si="1577"/>
        <v>0</v>
      </c>
      <c r="AL2172" s="23">
        <f t="shared" si="1602"/>
        <v>3870361.0191650391</v>
      </c>
      <c r="AM2172" s="23">
        <f t="shared" si="1603"/>
        <v>3611001793.6946096</v>
      </c>
      <c r="AN2172" s="16">
        <f t="shared" si="1593"/>
        <v>0</v>
      </c>
      <c r="AO2172" s="23">
        <f t="shared" si="1594"/>
        <v>114456.22801529164</v>
      </c>
      <c r="AP2172" s="22">
        <f t="shared" si="1595"/>
        <v>25762173.272182018</v>
      </c>
      <c r="AQ2172" s="30">
        <f t="shared" si="1578"/>
        <v>11511151331.986742</v>
      </c>
      <c r="AR2172" s="28">
        <f t="shared" si="1579"/>
        <v>5595703622.7042875</v>
      </c>
      <c r="AS2172" s="25">
        <f t="shared" si="1580"/>
        <v>200337590.02425668</v>
      </c>
      <c r="AT2172" s="32">
        <f t="shared" si="1581"/>
        <v>0</v>
      </c>
      <c r="AU2172" s="23">
        <f t="shared" si="1582"/>
        <v>0</v>
      </c>
      <c r="AV2172" s="22">
        <f t="shared" si="1583"/>
        <v>1637996062.0459538</v>
      </c>
      <c r="AW2172" s="31">
        <f t="shared" si="1596"/>
        <v>7762883839.4761858</v>
      </c>
    </row>
    <row r="2173" spans="1:53" x14ac:dyDescent="0.25">
      <c r="A2173">
        <f t="shared" si="1604"/>
        <v>672</v>
      </c>
      <c r="B2173" t="s">
        <v>8</v>
      </c>
      <c r="C2173" s="27">
        <f t="shared" si="1561"/>
        <v>0</v>
      </c>
      <c r="D2173" s="27">
        <f t="shared" si="1584"/>
        <v>0</v>
      </c>
      <c r="E2173" s="27" t="b">
        <f t="shared" si="1560"/>
        <v>1</v>
      </c>
      <c r="F2173" s="29">
        <f t="shared" si="1562"/>
        <v>0</v>
      </c>
      <c r="G2173" s="27">
        <f t="shared" si="1585"/>
        <v>0</v>
      </c>
      <c r="H2173" s="22">
        <f t="shared" si="1563"/>
        <v>24831010382.826035</v>
      </c>
      <c r="I2173" s="23">
        <f t="shared" si="1564"/>
        <v>132580106.5049091</v>
      </c>
      <c r="J2173" s="23">
        <f t="shared" si="1565"/>
        <v>1086</v>
      </c>
      <c r="K2173" s="19">
        <f t="shared" si="1586"/>
        <v>225.0831931027827</v>
      </c>
      <c r="L2173" s="16">
        <f t="shared" si="1566"/>
        <v>171.27727812833348</v>
      </c>
      <c r="M2173" s="23">
        <f>M2172-IF($B2173="B",(Percent_Rent_In_Elsies*2.49%/12 * H2172)/K2172,0)+IF($B2173="D",N2173,0)+IF(B2173="D",AK2172)+IF(B2173="C",F2172*90%)-(Y2173-Y2172)-IF($B2173="A",Q2172/K2172) + IF($B2173="A",Q2172/K2172)</f>
        <v>-39720297.449646384</v>
      </c>
      <c r="N2173" s="23">
        <f t="shared" si="1567"/>
        <v>0</v>
      </c>
      <c r="O2173" s="22">
        <f t="shared" si="1568"/>
        <v>0</v>
      </c>
      <c r="P2173" s="22">
        <f t="shared" si="1599"/>
        <v>0</v>
      </c>
      <c r="Q2173" s="22">
        <f t="shared" si="1600"/>
        <v>0</v>
      </c>
      <c r="R2173" s="22">
        <f t="shared" si="1569"/>
        <v>303589532.08256221</v>
      </c>
      <c r="S2173" s="16">
        <f t="shared" si="1606"/>
        <v>25257032.619125474</v>
      </c>
      <c r="T2173" s="15">
        <f t="shared" si="1570"/>
        <v>0</v>
      </c>
      <c r="U2173" s="23">
        <f t="shared" si="1587"/>
        <v>1348788.0987737211</v>
      </c>
      <c r="V2173" s="23">
        <f t="shared" si="1588"/>
        <v>112211.98825076631</v>
      </c>
      <c r="W2173" s="23">
        <f t="shared" si="1601"/>
        <v>0</v>
      </c>
      <c r="X2173" s="23">
        <f t="shared" si="1589"/>
        <v>34393927.278994821</v>
      </c>
      <c r="Y2173" s="23">
        <f t="shared" si="1571"/>
        <v>13825559.361691331</v>
      </c>
      <c r="Z2173" s="3">
        <f t="shared" si="1572"/>
        <v>0</v>
      </c>
      <c r="AA2173" s="23">
        <f t="shared" si="1573"/>
        <v>60126086.996164314</v>
      </c>
      <c r="AB2173" s="26">
        <f t="shared" si="1590"/>
        <v>70086276.274228573</v>
      </c>
      <c r="AC2173" s="23">
        <f t="shared" si="1591"/>
        <v>74889487.274228647</v>
      </c>
      <c r="AD2173" s="23">
        <f t="shared" si="1597"/>
        <v>4803211</v>
      </c>
      <c r="AE2173" s="24">
        <f t="shared" si="1605"/>
        <v>70086276.274228647</v>
      </c>
      <c r="AF2173" s="3">
        <f t="shared" si="1592"/>
        <v>1E-4</v>
      </c>
      <c r="AG2173" s="2">
        <f t="shared" si="1574"/>
        <v>0</v>
      </c>
      <c r="AH2173" s="2">
        <f t="shared" si="1575"/>
        <v>141.71681934231466</v>
      </c>
      <c r="AI2173" s="23">
        <f t="shared" si="1598"/>
        <v>9666694035.6231117</v>
      </c>
      <c r="AJ2173" s="23">
        <f t="shared" si="1576"/>
        <v>6219.922423797766</v>
      </c>
      <c r="AK2173" s="23">
        <f t="shared" si="1577"/>
        <v>59950.861602250487</v>
      </c>
      <c r="AL2173" s="23">
        <f t="shared" si="1602"/>
        <v>0</v>
      </c>
      <c r="AM2173" s="23">
        <f t="shared" si="1603"/>
        <v>0</v>
      </c>
      <c r="AN2173" s="16">
        <f t="shared" si="1593"/>
        <v>0</v>
      </c>
      <c r="AO2173" s="23">
        <f t="shared" si="1594"/>
        <v>0</v>
      </c>
      <c r="AP2173" s="22">
        <f t="shared" si="1595"/>
        <v>0</v>
      </c>
      <c r="AQ2173" s="30">
        <f t="shared" si="1578"/>
        <v>11511151331.986742</v>
      </c>
      <c r="AR2173" s="28">
        <f t="shared" si="1579"/>
        <v>5595703622.7042875</v>
      </c>
      <c r="AS2173" s="25">
        <f t="shared" si="1580"/>
        <v>200337590.02425668</v>
      </c>
      <c r="AT2173" s="32">
        <f t="shared" si="1581"/>
        <v>0</v>
      </c>
      <c r="AU2173" s="23">
        <f t="shared" si="1582"/>
        <v>0</v>
      </c>
      <c r="AV2173" s="22">
        <f t="shared" si="1583"/>
        <v>1637996062.0459538</v>
      </c>
      <c r="AW2173" s="31">
        <f t="shared" si="1596"/>
        <v>7762883839.4761858</v>
      </c>
    </row>
    <row r="2174" spans="1:53" x14ac:dyDescent="0.25">
      <c r="A2174" s="21">
        <f t="shared" si="1604"/>
        <v>672</v>
      </c>
      <c r="B2174" s="21" t="s">
        <v>9</v>
      </c>
      <c r="C2174" s="27">
        <f t="shared" si="1561"/>
        <v>0</v>
      </c>
      <c r="D2174" s="27">
        <f t="shared" si="1584"/>
        <v>0</v>
      </c>
      <c r="E2174" s="27" t="b">
        <f t="shared" si="1560"/>
        <v>1</v>
      </c>
      <c r="F2174" s="29">
        <f t="shared" si="1562"/>
        <v>0</v>
      </c>
      <c r="G2174" s="27">
        <f t="shared" si="1585"/>
        <v>0</v>
      </c>
      <c r="H2174" s="22">
        <f t="shared" si="1563"/>
        <v>24831010382.826035</v>
      </c>
      <c r="I2174" s="23">
        <f t="shared" si="1564"/>
        <v>132580106.5049091</v>
      </c>
      <c r="J2174" s="23">
        <f t="shared" si="1565"/>
        <v>1086</v>
      </c>
      <c r="K2174" s="19">
        <f t="shared" si="1586"/>
        <v>225.0831931027827</v>
      </c>
      <c r="L2174" s="16">
        <f t="shared" si="1566"/>
        <v>171.27727812833348</v>
      </c>
      <c r="M2174" s="23">
        <f>M2173-IF($B2174="B",(Percent_Rent_In_Elsies*2.49%/12 * H2173)/K2173,0)+IF($B2174="D",N2174,0)+IF(B2174="D",AK2173)+IF(B2174="C",F2173*90%)-(Y2174-Y2173)-IF($B2174="A",Q2173/K2173) + IF($B2174="A",Q2173/K2173)</f>
        <v>-39660346.588044137</v>
      </c>
      <c r="N2174" s="23">
        <f t="shared" si="1567"/>
        <v>0</v>
      </c>
      <c r="O2174" s="22">
        <f t="shared" si="1568"/>
        <v>17646259.236912601</v>
      </c>
      <c r="P2174" s="22">
        <f t="shared" si="1599"/>
        <v>0</v>
      </c>
      <c r="Q2174" s="22">
        <f t="shared" si="1600"/>
        <v>0</v>
      </c>
      <c r="R2174" s="22">
        <f t="shared" si="1569"/>
        <v>303589532.08256221</v>
      </c>
      <c r="S2174" s="16">
        <f t="shared" si="1606"/>
        <v>0</v>
      </c>
      <c r="T2174" s="15">
        <f t="shared" si="1570"/>
        <v>7610773.3822128735</v>
      </c>
      <c r="U2174" s="23">
        <f t="shared" si="1587"/>
        <v>1348788.0987737211</v>
      </c>
      <c r="V2174" s="23">
        <f t="shared" si="1588"/>
        <v>0</v>
      </c>
      <c r="W2174" s="23">
        <f t="shared" si="1601"/>
        <v>112211.98825076631</v>
      </c>
      <c r="X2174" s="23">
        <f t="shared" si="1589"/>
        <v>34393927.278994821</v>
      </c>
      <c r="Y2174" s="23">
        <f t="shared" si="1571"/>
        <v>13825559.361691331</v>
      </c>
      <c r="Z2174" s="3">
        <f t="shared" si="1572"/>
        <v>0</v>
      </c>
      <c r="AA2174" s="23">
        <f t="shared" si="1573"/>
        <v>60066136.13456206</v>
      </c>
      <c r="AB2174" s="26">
        <f t="shared" si="1590"/>
        <v>70086276.274228573</v>
      </c>
      <c r="AC2174" s="23">
        <f t="shared" si="1591"/>
        <v>74889487.274228647</v>
      </c>
      <c r="AD2174" s="23">
        <f t="shared" si="1597"/>
        <v>4803211</v>
      </c>
      <c r="AE2174" s="24">
        <f t="shared" si="1605"/>
        <v>70086276.274228647</v>
      </c>
      <c r="AF2174" s="3">
        <f t="shared" si="1592"/>
        <v>0</v>
      </c>
      <c r="AG2174" s="2">
        <f t="shared" si="1574"/>
        <v>0</v>
      </c>
      <c r="AH2174" s="2">
        <f t="shared" si="1575"/>
        <v>141.71681934231466</v>
      </c>
      <c r="AI2174" s="23">
        <f t="shared" si="1598"/>
        <v>9657055513.224041</v>
      </c>
      <c r="AJ2174" s="23">
        <f t="shared" si="1576"/>
        <v>6219.922423797766</v>
      </c>
      <c r="AK2174" s="23">
        <f t="shared" si="1577"/>
        <v>0</v>
      </c>
      <c r="AL2174" s="23">
        <f t="shared" si="1602"/>
        <v>0</v>
      </c>
      <c r="AM2174" s="23">
        <f t="shared" si="1603"/>
        <v>0</v>
      </c>
      <c r="AN2174" s="16">
        <f t="shared" si="1593"/>
        <v>0</v>
      </c>
      <c r="AO2174" s="23">
        <f t="shared" si="1594"/>
        <v>0</v>
      </c>
      <c r="AP2174" s="22">
        <f t="shared" si="1595"/>
        <v>0</v>
      </c>
      <c r="AQ2174" s="30">
        <f t="shared" si="1578"/>
        <v>11511151331.986742</v>
      </c>
      <c r="AR2174" s="28">
        <f t="shared" si="1579"/>
        <v>5595703622.7042875</v>
      </c>
      <c r="AS2174" s="25">
        <f t="shared" si="1580"/>
        <v>200337590.02425668</v>
      </c>
      <c r="AT2174" s="32">
        <f t="shared" si="1581"/>
        <v>0</v>
      </c>
      <c r="AU2174" s="23">
        <f t="shared" si="1582"/>
        <v>0</v>
      </c>
      <c r="AV2174" s="22">
        <f t="shared" si="1583"/>
        <v>1637996062.0459538</v>
      </c>
      <c r="AW2174" s="31">
        <f t="shared" si="1596"/>
        <v>7762883839.4761858</v>
      </c>
      <c r="AX2174" s="21"/>
      <c r="AY2174" s="21"/>
      <c r="AZ2174" s="21"/>
      <c r="BA2174" s="21"/>
    </row>
    <row r="2175" spans="1:53" x14ac:dyDescent="0.25">
      <c r="A2175" s="21">
        <f t="shared" si="1604"/>
        <v>672</v>
      </c>
      <c r="B2175" s="21" t="s">
        <v>28</v>
      </c>
      <c r="C2175" s="27">
        <f t="shared" si="1561"/>
        <v>0</v>
      </c>
      <c r="D2175" s="27">
        <f t="shared" si="1584"/>
        <v>0</v>
      </c>
      <c r="E2175" s="27" t="b">
        <f t="shared" si="1560"/>
        <v>1</v>
      </c>
      <c r="F2175" s="29">
        <f t="shared" si="1562"/>
        <v>0</v>
      </c>
      <c r="G2175" s="27">
        <f t="shared" si="1585"/>
        <v>0</v>
      </c>
      <c r="H2175" s="22">
        <f t="shared" si="1563"/>
        <v>24831010382.826035</v>
      </c>
      <c r="I2175" s="23">
        <f t="shared" si="1564"/>
        <v>132580106.5049091</v>
      </c>
      <c r="J2175" s="23">
        <f t="shared" si="1565"/>
        <v>1086</v>
      </c>
      <c r="K2175" s="19">
        <f t="shared" si="1586"/>
        <v>225.0831931027827</v>
      </c>
      <c r="L2175" s="16">
        <f t="shared" si="1566"/>
        <v>171.27727812833348</v>
      </c>
      <c r="M2175" s="23">
        <f>M2174-IF($B2175="B",(Percent_Rent_In_Elsies*2.49%/12 * H2174)/K2174,0)+IF($B2175="D",N2175,0)+IF(B2175="D",AK2174)+IF(B2175="C",F2174*90%)-(Y2175-Y2174)-IF($B2175="A",Q2174/K2174) + IF($B2175="A",Q2174/K2174)</f>
        <v>-39660346.588044137</v>
      </c>
      <c r="N2175" s="23">
        <f t="shared" si="1567"/>
        <v>0</v>
      </c>
      <c r="O2175" s="22">
        <f t="shared" si="1568"/>
        <v>0</v>
      </c>
      <c r="P2175" s="22">
        <f t="shared" si="1599"/>
        <v>17646259.236912601</v>
      </c>
      <c r="Q2175" s="22">
        <f t="shared" si="1600"/>
        <v>0</v>
      </c>
      <c r="R2175" s="22">
        <f t="shared" si="1569"/>
        <v>303589532.08256221</v>
      </c>
      <c r="S2175" s="16">
        <f t="shared" si="1606"/>
        <v>0</v>
      </c>
      <c r="T2175" s="15">
        <f t="shared" si="1570"/>
        <v>0</v>
      </c>
      <c r="U2175" s="23">
        <f t="shared" si="1587"/>
        <v>1348788.0987737211</v>
      </c>
      <c r="V2175" s="23">
        <f t="shared" si="1588"/>
        <v>0</v>
      </c>
      <c r="W2175" s="23">
        <f t="shared" si="1601"/>
        <v>0</v>
      </c>
      <c r="X2175" s="23">
        <f t="shared" si="1589"/>
        <v>34393927.278994821</v>
      </c>
      <c r="Y2175" s="23">
        <f t="shared" si="1571"/>
        <v>13825559.361691331</v>
      </c>
      <c r="Z2175" s="3">
        <f t="shared" si="1572"/>
        <v>5610.5994125383168</v>
      </c>
      <c r="AA2175" s="23">
        <f t="shared" si="1573"/>
        <v>60150295.125750132</v>
      </c>
      <c r="AB2175" s="26">
        <f t="shared" si="1590"/>
        <v>70086276.274228558</v>
      </c>
      <c r="AC2175" s="23">
        <f t="shared" si="1591"/>
        <v>74889487.274228647</v>
      </c>
      <c r="AD2175" s="23">
        <f t="shared" si="1597"/>
        <v>4803211</v>
      </c>
      <c r="AE2175" s="24">
        <f t="shared" si="1605"/>
        <v>70086276.274228647</v>
      </c>
      <c r="AF2175" s="3">
        <f t="shared" si="1592"/>
        <v>0</v>
      </c>
      <c r="AG2175" s="2">
        <f t="shared" si="1574"/>
        <v>673271929.50459802</v>
      </c>
      <c r="AH2175" s="2">
        <f t="shared" si="1575"/>
        <v>141.71681934231466</v>
      </c>
      <c r="AI2175" s="23">
        <f t="shared" si="1598"/>
        <v>9670586066.413271</v>
      </c>
      <c r="AJ2175" s="23">
        <f t="shared" si="1576"/>
        <v>6219.922423797766</v>
      </c>
      <c r="AK2175" s="23">
        <f t="shared" si="1577"/>
        <v>0</v>
      </c>
      <c r="AL2175" s="23">
        <f t="shared" si="1602"/>
        <v>0</v>
      </c>
      <c r="AM2175" s="23">
        <f t="shared" si="1603"/>
        <v>0</v>
      </c>
      <c r="AN2175" s="16">
        <f t="shared" si="1593"/>
        <v>0</v>
      </c>
      <c r="AO2175" s="23">
        <f t="shared" si="1594"/>
        <v>0</v>
      </c>
      <c r="AP2175" s="22">
        <f t="shared" si="1595"/>
        <v>0</v>
      </c>
      <c r="AQ2175" s="30">
        <f t="shared" si="1578"/>
        <v>11511151331.986742</v>
      </c>
      <c r="AR2175" s="28">
        <f t="shared" si="1579"/>
        <v>5595703622.7042875</v>
      </c>
      <c r="AS2175" s="25">
        <f t="shared" si="1580"/>
        <v>200337590.02425668</v>
      </c>
      <c r="AT2175" s="32">
        <f t="shared" si="1581"/>
        <v>11221.198825076634</v>
      </c>
      <c r="AU2175" s="23">
        <f t="shared" si="1582"/>
        <v>11221.198825076634</v>
      </c>
      <c r="AV2175" s="22">
        <f t="shared" si="1583"/>
        <v>1645606835.4281666</v>
      </c>
      <c r="AW2175" s="31">
        <f t="shared" si="1596"/>
        <v>7762883839.4761858</v>
      </c>
      <c r="AX2175" s="21"/>
      <c r="AY2175" s="21"/>
      <c r="AZ2175" s="21"/>
      <c r="BA2175" s="21"/>
    </row>
    <row r="2176" spans="1:53" x14ac:dyDescent="0.25">
      <c r="A2176">
        <f t="shared" si="1604"/>
        <v>673</v>
      </c>
      <c r="B2176" t="s">
        <v>6</v>
      </c>
      <c r="C2176" s="27">
        <f t="shared" si="1561"/>
        <v>0</v>
      </c>
      <c r="D2176" s="27">
        <f t="shared" si="1584"/>
        <v>0</v>
      </c>
      <c r="E2176" s="27" t="b">
        <f t="shared" si="1560"/>
        <v>1</v>
      </c>
      <c r="F2176" s="29">
        <f t="shared" si="1562"/>
        <v>0</v>
      </c>
      <c r="G2176" s="27">
        <f t="shared" si="1585"/>
        <v>0</v>
      </c>
      <c r="H2176" s="22">
        <f t="shared" si="1563"/>
        <v>24872395400.130745</v>
      </c>
      <c r="I2176" s="23">
        <f t="shared" si="1564"/>
        <v>132580106.5049091</v>
      </c>
      <c r="J2176" s="23">
        <f t="shared" si="1565"/>
        <v>1086</v>
      </c>
      <c r="K2176" s="19">
        <f t="shared" si="1586"/>
        <v>225.0831931027827</v>
      </c>
      <c r="L2176" s="16">
        <f t="shared" si="1566"/>
        <v>171.56274025854736</v>
      </c>
      <c r="M2176" s="23">
        <f>M2175-IF($B2176="B",(Percent_Rent_In_Elsies*2.49%/12 * H2175)/K2175,0)+IF($B2176="D",N2176,0)+IF(B2176="D",AK2175)+IF(B2176="C",F2175*90%)-(Y2176-Y2175)-IF($B2176="A",Q2175/K2175) + IF($B2176="A",Q2175/K2175)</f>
        <v>-39660346.588044137</v>
      </c>
      <c r="N2176" s="23">
        <f t="shared" si="1567"/>
        <v>0</v>
      </c>
      <c r="O2176" s="22">
        <f t="shared" si="1568"/>
        <v>0</v>
      </c>
      <c r="P2176" s="22">
        <f t="shared" si="1599"/>
        <v>0</v>
      </c>
      <c r="Q2176" s="22">
        <f t="shared" si="1600"/>
        <v>0</v>
      </c>
      <c r="R2176" s="22">
        <f t="shared" si="1569"/>
        <v>303589532.08256221</v>
      </c>
      <c r="S2176" s="16">
        <f t="shared" si="1606"/>
        <v>0</v>
      </c>
      <c r="T2176" s="15">
        <f t="shared" si="1570"/>
        <v>0</v>
      </c>
      <c r="U2176" s="23">
        <f t="shared" si="1587"/>
        <v>1348788.0987737211</v>
      </c>
      <c r="V2176" s="23">
        <f t="shared" si="1588"/>
        <v>0</v>
      </c>
      <c r="W2176" s="23">
        <f t="shared" si="1601"/>
        <v>0</v>
      </c>
      <c r="X2176" s="23">
        <f t="shared" si="1589"/>
        <v>34421980.276057512</v>
      </c>
      <c r="Y2176" s="23">
        <f t="shared" si="1571"/>
        <v>13825559.361691331</v>
      </c>
      <c r="Z2176" s="3">
        <f t="shared" si="1572"/>
        <v>0</v>
      </c>
      <c r="AA2176" s="23">
        <f t="shared" si="1573"/>
        <v>60150295.125750132</v>
      </c>
      <c r="AB2176" s="26">
        <f t="shared" si="1590"/>
        <v>70086276.274228558</v>
      </c>
      <c r="AC2176" s="23">
        <f t="shared" si="1591"/>
        <v>74889487.274228647</v>
      </c>
      <c r="AD2176" s="23">
        <f t="shared" si="1597"/>
        <v>4803211</v>
      </c>
      <c r="AE2176" s="24">
        <f t="shared" si="1605"/>
        <v>70086276.274228647</v>
      </c>
      <c r="AF2176" s="3">
        <f t="shared" si="1592"/>
        <v>0</v>
      </c>
      <c r="AG2176" s="2">
        <f t="shared" si="1574"/>
        <v>0</v>
      </c>
      <c r="AH2176" s="2">
        <f t="shared" si="1575"/>
        <v>141.95301404121849</v>
      </c>
      <c r="AI2176" s="23">
        <f t="shared" si="1598"/>
        <v>9670586066.413271</v>
      </c>
      <c r="AJ2176" s="23">
        <f t="shared" si="1576"/>
        <v>6219.922423797766</v>
      </c>
      <c r="AK2176" s="23">
        <f t="shared" si="1577"/>
        <v>0</v>
      </c>
      <c r="AL2176" s="23">
        <f t="shared" si="1602"/>
        <v>0</v>
      </c>
      <c r="AM2176" s="23">
        <f t="shared" si="1603"/>
        <v>0</v>
      </c>
      <c r="AN2176" s="16">
        <f t="shared" si="1593"/>
        <v>0</v>
      </c>
      <c r="AO2176" s="23">
        <f t="shared" si="1594"/>
        <v>0</v>
      </c>
      <c r="AP2176" s="22">
        <f t="shared" si="1595"/>
        <v>0</v>
      </c>
      <c r="AQ2176" s="30">
        <f t="shared" si="1578"/>
        <v>11511151331.986742</v>
      </c>
      <c r="AR2176" s="28">
        <f t="shared" si="1579"/>
        <v>5595703622.7042875</v>
      </c>
      <c r="AS2176" s="25">
        <f t="shared" si="1580"/>
        <v>200337590.02425668</v>
      </c>
      <c r="AT2176" s="32">
        <f t="shared" si="1581"/>
        <v>0</v>
      </c>
      <c r="AU2176" s="23">
        <f t="shared" si="1582"/>
        <v>0</v>
      </c>
      <c r="AV2176" s="22">
        <f t="shared" si="1583"/>
        <v>1645606835.4281666</v>
      </c>
      <c r="AW2176" s="31">
        <f t="shared" si="1596"/>
        <v>7745237580.2392731</v>
      </c>
    </row>
    <row r="2177" spans="1:53" x14ac:dyDescent="0.25">
      <c r="A2177">
        <f t="shared" si="1604"/>
        <v>673</v>
      </c>
      <c r="B2177" t="s">
        <v>7</v>
      </c>
      <c r="C2177" s="27">
        <f t="shared" si="1561"/>
        <v>0</v>
      </c>
      <c r="D2177" s="27">
        <f t="shared" si="1584"/>
        <v>0</v>
      </c>
      <c r="E2177" s="27" t="b">
        <f t="shared" si="1560"/>
        <v>1</v>
      </c>
      <c r="F2177" s="29">
        <f t="shared" si="1562"/>
        <v>0</v>
      </c>
      <c r="G2177" s="27">
        <f t="shared" si="1585"/>
        <v>0</v>
      </c>
      <c r="H2177" s="22">
        <f t="shared" si="1563"/>
        <v>24872395400.130745</v>
      </c>
      <c r="I2177" s="23">
        <f t="shared" si="1564"/>
        <v>132580106.5049091</v>
      </c>
      <c r="J2177" s="23">
        <f t="shared" si="1565"/>
        <v>1086</v>
      </c>
      <c r="K2177" s="19">
        <f t="shared" si="1586"/>
        <v>225.0831931027827</v>
      </c>
      <c r="L2177" s="16">
        <f t="shared" si="1566"/>
        <v>171.56274025854736</v>
      </c>
      <c r="M2177" s="23">
        <f>M2176-IF($B2177="B",(Percent_Rent_In_Elsies*2.49%/12 * H2176)/K2176,0)+IF($B2177="D",N2177,0)+IF(B2177="D",AK2176)+IF(B2177="C",F2176*90%)-(Y2177-Y2176)-IF($B2177="A",Q2176/K2176) + IF($B2177="A",Q2176/K2176)</f>
        <v>-39774993.576439455</v>
      </c>
      <c r="N2177" s="23">
        <f t="shared" si="1567"/>
        <v>0</v>
      </c>
      <c r="O2177" s="22">
        <f t="shared" si="1568"/>
        <v>0</v>
      </c>
      <c r="P2177" s="22">
        <f t="shared" si="1599"/>
        <v>0</v>
      </c>
      <c r="Q2177" s="22">
        <f t="shared" si="1600"/>
        <v>0</v>
      </c>
      <c r="R2177" s="22">
        <f t="shared" si="1569"/>
        <v>278290404.40901536</v>
      </c>
      <c r="S2177" s="16">
        <f t="shared" si="1606"/>
        <v>25299127.673546851</v>
      </c>
      <c r="T2177" s="15">
        <f t="shared" si="1570"/>
        <v>0</v>
      </c>
      <c r="U2177" s="23">
        <f t="shared" si="1587"/>
        <v>1236389.0905425777</v>
      </c>
      <c r="V2177" s="23">
        <f t="shared" si="1588"/>
        <v>112399.00823114342</v>
      </c>
      <c r="W2177" s="23">
        <f t="shared" si="1601"/>
        <v>0</v>
      </c>
      <c r="X2177" s="23">
        <f t="shared" si="1589"/>
        <v>34421980.276057512</v>
      </c>
      <c r="Y2177" s="23">
        <f t="shared" si="1571"/>
        <v>13825559.361691331</v>
      </c>
      <c r="Z2177" s="3">
        <f t="shared" si="1572"/>
        <v>0</v>
      </c>
      <c r="AA2177" s="23">
        <f t="shared" si="1573"/>
        <v>60150295.125750132</v>
      </c>
      <c r="AB2177" s="26">
        <f t="shared" si="1590"/>
        <v>70086276.274228558</v>
      </c>
      <c r="AC2177" s="23">
        <f t="shared" si="1591"/>
        <v>74889487.274228647</v>
      </c>
      <c r="AD2177" s="23">
        <f t="shared" si="1597"/>
        <v>4803211</v>
      </c>
      <c r="AE2177" s="24">
        <f t="shared" si="1605"/>
        <v>70086276.274228647</v>
      </c>
      <c r="AF2177" s="3">
        <f t="shared" si="1592"/>
        <v>0</v>
      </c>
      <c r="AG2177" s="2">
        <f t="shared" si="1574"/>
        <v>0</v>
      </c>
      <c r="AH2177" s="2">
        <f t="shared" si="1575"/>
        <v>141.95301404121849</v>
      </c>
      <c r="AI2177" s="23">
        <f t="shared" si="1598"/>
        <v>9670586066.413271</v>
      </c>
      <c r="AJ2177" s="23">
        <f t="shared" si="1576"/>
        <v>6219.922423797766</v>
      </c>
      <c r="AK2177" s="23">
        <f t="shared" si="1577"/>
        <v>0</v>
      </c>
      <c r="AL2177" s="23">
        <f t="shared" si="1602"/>
        <v>3892030.7901592255</v>
      </c>
      <c r="AM2177" s="23">
        <f t="shared" si="1603"/>
        <v>3631219437.873405</v>
      </c>
      <c r="AN2177" s="16">
        <f t="shared" si="1593"/>
        <v>0</v>
      </c>
      <c r="AO2177" s="23">
        <f t="shared" si="1594"/>
        <v>114646.98839531711</v>
      </c>
      <c r="AP2177" s="22">
        <f t="shared" si="1595"/>
        <v>25805110.227635652</v>
      </c>
      <c r="AQ2177" s="30">
        <f t="shared" si="1578"/>
        <v>11562542209.005079</v>
      </c>
      <c r="AR2177" s="28">
        <f t="shared" si="1579"/>
        <v>5621289389.4949884</v>
      </c>
      <c r="AS2177" s="25">
        <f t="shared" si="1580"/>
        <v>200337590.02425668</v>
      </c>
      <c r="AT2177" s="32">
        <f t="shared" si="1581"/>
        <v>0</v>
      </c>
      <c r="AU2177" s="23">
        <f t="shared" si="1582"/>
        <v>0</v>
      </c>
      <c r="AV2177" s="22">
        <f t="shared" si="1583"/>
        <v>1645606835.4281666</v>
      </c>
      <c r="AW2177" s="31">
        <f t="shared" si="1596"/>
        <v>7796628457.2576094</v>
      </c>
    </row>
    <row r="2178" spans="1:53" s="21" customFormat="1" x14ac:dyDescent="0.25">
      <c r="A2178">
        <f t="shared" si="1604"/>
        <v>673</v>
      </c>
      <c r="B2178" t="s">
        <v>8</v>
      </c>
      <c r="C2178" s="27">
        <f t="shared" si="1561"/>
        <v>0</v>
      </c>
      <c r="D2178" s="27">
        <f t="shared" si="1584"/>
        <v>0</v>
      </c>
      <c r="E2178" s="27" t="b">
        <f t="shared" si="1560"/>
        <v>1</v>
      </c>
      <c r="F2178" s="29">
        <f t="shared" si="1562"/>
        <v>0</v>
      </c>
      <c r="G2178" s="27">
        <f t="shared" si="1585"/>
        <v>0</v>
      </c>
      <c r="H2178" s="22">
        <f t="shared" si="1563"/>
        <v>24872395400.130745</v>
      </c>
      <c r="I2178" s="23">
        <f t="shared" si="1564"/>
        <v>132580106.5049091</v>
      </c>
      <c r="J2178" s="23">
        <f t="shared" si="1565"/>
        <v>1086</v>
      </c>
      <c r="K2178" s="19">
        <f t="shared" si="1586"/>
        <v>225.0831931027827</v>
      </c>
      <c r="L2178" s="16">
        <f t="shared" si="1566"/>
        <v>171.56274025854736</v>
      </c>
      <c r="M2178" s="23">
        <f>M2177-IF($B2178="B",(Percent_Rent_In_Elsies*2.49%/12 * H2177)/K2177,0)+IF($B2178="D",N2178,0)+IF(B2178="D",AK2177)+IF(B2178="C",F2177*90%)-(Y2178-Y2177)-IF($B2178="A",Q2177/K2177) + IF($B2178="A",Q2177/K2177)</f>
        <v>-39774993.576439455</v>
      </c>
      <c r="N2178" s="23">
        <f t="shared" si="1567"/>
        <v>0</v>
      </c>
      <c r="O2178" s="22">
        <f t="shared" si="1568"/>
        <v>0</v>
      </c>
      <c r="P2178" s="22">
        <f t="shared" si="1599"/>
        <v>0</v>
      </c>
      <c r="Q2178" s="22">
        <f t="shared" si="1600"/>
        <v>0</v>
      </c>
      <c r="R2178" s="22">
        <f t="shared" si="1569"/>
        <v>304095514.63665104</v>
      </c>
      <c r="S2178" s="16">
        <f t="shared" si="1606"/>
        <v>25299127.673546851</v>
      </c>
      <c r="T2178" s="15">
        <f t="shared" si="1570"/>
        <v>0</v>
      </c>
      <c r="U2178" s="23">
        <f t="shared" si="1587"/>
        <v>1351036.0789378947</v>
      </c>
      <c r="V2178" s="23">
        <f t="shared" si="1588"/>
        <v>112399.00823114342</v>
      </c>
      <c r="W2178" s="23">
        <f t="shared" si="1601"/>
        <v>0</v>
      </c>
      <c r="X2178" s="23">
        <f t="shared" si="1589"/>
        <v>34421980.276057512</v>
      </c>
      <c r="Y2178" s="23">
        <f t="shared" si="1571"/>
        <v>13825559.361691331</v>
      </c>
      <c r="Z2178" s="3">
        <f t="shared" si="1572"/>
        <v>0</v>
      </c>
      <c r="AA2178" s="23">
        <f t="shared" si="1573"/>
        <v>60150295.125750132</v>
      </c>
      <c r="AB2178" s="26">
        <f t="shared" si="1590"/>
        <v>70086276.274228558</v>
      </c>
      <c r="AC2178" s="23">
        <f t="shared" si="1591"/>
        <v>74889487.274228647</v>
      </c>
      <c r="AD2178" s="23">
        <f t="shared" si="1597"/>
        <v>4803211</v>
      </c>
      <c r="AE2178" s="24">
        <f t="shared" si="1605"/>
        <v>70086276.274228647</v>
      </c>
      <c r="AF2178" s="3">
        <f t="shared" si="1592"/>
        <v>1E-4</v>
      </c>
      <c r="AG2178" s="2">
        <f t="shared" si="1574"/>
        <v>0</v>
      </c>
      <c r="AH2178" s="2">
        <f t="shared" si="1575"/>
        <v>141.95301404121849</v>
      </c>
      <c r="AI2178" s="23">
        <f t="shared" si="1598"/>
        <v>9670586066.413271</v>
      </c>
      <c r="AJ2178" s="23">
        <f t="shared" si="1576"/>
        <v>6219.922423797766</v>
      </c>
      <c r="AK2178" s="23">
        <f t="shared" si="1577"/>
        <v>59956.235409348134</v>
      </c>
      <c r="AL2178" s="23">
        <f t="shared" si="1602"/>
        <v>0</v>
      </c>
      <c r="AM2178" s="23">
        <f t="shared" si="1603"/>
        <v>0</v>
      </c>
      <c r="AN2178" s="16">
        <f t="shared" si="1593"/>
        <v>0</v>
      </c>
      <c r="AO2178" s="23">
        <f t="shared" si="1594"/>
        <v>0</v>
      </c>
      <c r="AP2178" s="22">
        <f t="shared" si="1595"/>
        <v>0</v>
      </c>
      <c r="AQ2178" s="30">
        <f t="shared" si="1578"/>
        <v>11562542209.005079</v>
      </c>
      <c r="AR2178" s="28">
        <f t="shared" si="1579"/>
        <v>5621289389.4949884</v>
      </c>
      <c r="AS2178" s="25">
        <f t="shared" si="1580"/>
        <v>200337590.02425668</v>
      </c>
      <c r="AT2178" s="32">
        <f t="shared" si="1581"/>
        <v>0</v>
      </c>
      <c r="AU2178" s="23">
        <f t="shared" si="1582"/>
        <v>0</v>
      </c>
      <c r="AV2178" s="22">
        <f t="shared" si="1583"/>
        <v>1645606835.4281666</v>
      </c>
      <c r="AW2178" s="31">
        <f t="shared" si="1596"/>
        <v>7796628457.2576094</v>
      </c>
      <c r="AX2178"/>
      <c r="AY2178"/>
      <c r="AZ2178"/>
      <c r="BA2178"/>
    </row>
    <row r="2179" spans="1:53" s="21" customFormat="1" x14ac:dyDescent="0.25">
      <c r="A2179">
        <f t="shared" si="1604"/>
        <v>673</v>
      </c>
      <c r="B2179" t="s">
        <v>9</v>
      </c>
      <c r="C2179" s="27">
        <f t="shared" si="1561"/>
        <v>0</v>
      </c>
      <c r="D2179" s="27">
        <f t="shared" si="1584"/>
        <v>0</v>
      </c>
      <c r="E2179" s="27" t="b">
        <f t="shared" si="1560"/>
        <v>1</v>
      </c>
      <c r="F2179" s="29">
        <f t="shared" si="1562"/>
        <v>0</v>
      </c>
      <c r="G2179" s="27">
        <f t="shared" si="1585"/>
        <v>0</v>
      </c>
      <c r="H2179" s="22">
        <f t="shared" si="1563"/>
        <v>24872395400.130745</v>
      </c>
      <c r="I2179" s="23">
        <f t="shared" si="1564"/>
        <v>132580106.5049091</v>
      </c>
      <c r="J2179" s="23">
        <f t="shared" si="1565"/>
        <v>1086</v>
      </c>
      <c r="K2179" s="19">
        <f t="shared" si="1586"/>
        <v>225.0831931027827</v>
      </c>
      <c r="L2179" s="16">
        <f t="shared" si="1566"/>
        <v>171.56274025854736</v>
      </c>
      <c r="M2179" s="23">
        <f>M2178-IF($B2179="B",(Percent_Rent_In_Elsies*2.49%/12 * H2178)/K2178,0)+IF($B2179="D",N2179,0)+IF(B2179="D",AK2178)+IF(B2179="C",F2178*90%)-(Y2179-Y2178)-IF($B2179="A",Q2178/K2178) + IF($B2179="A",Q2178/K2178)</f>
        <v>-39715037.341030106</v>
      </c>
      <c r="N2179" s="23">
        <f t="shared" si="1567"/>
        <v>0</v>
      </c>
      <c r="O2179" s="22">
        <f t="shared" si="1568"/>
        <v>17675669.669013452</v>
      </c>
      <c r="P2179" s="22">
        <f t="shared" si="1599"/>
        <v>0</v>
      </c>
      <c r="Q2179" s="22">
        <f t="shared" si="1600"/>
        <v>0</v>
      </c>
      <c r="R2179" s="22">
        <f t="shared" si="1569"/>
        <v>304095514.63665104</v>
      </c>
      <c r="S2179" s="16">
        <f t="shared" si="1606"/>
        <v>0</v>
      </c>
      <c r="T2179" s="15">
        <f t="shared" si="1570"/>
        <v>7623458.0045333989</v>
      </c>
      <c r="U2179" s="23">
        <f t="shared" si="1587"/>
        <v>1351036.0789378947</v>
      </c>
      <c r="V2179" s="23">
        <f t="shared" si="1588"/>
        <v>0</v>
      </c>
      <c r="W2179" s="23">
        <f t="shared" si="1601"/>
        <v>112399.00823114342</v>
      </c>
      <c r="X2179" s="23">
        <f t="shared" si="1589"/>
        <v>34421980.276057512</v>
      </c>
      <c r="Y2179" s="23">
        <f t="shared" si="1571"/>
        <v>13825559.361691331</v>
      </c>
      <c r="Z2179" s="3">
        <f t="shared" si="1572"/>
        <v>0</v>
      </c>
      <c r="AA2179" s="23">
        <f t="shared" si="1573"/>
        <v>60090338.890340783</v>
      </c>
      <c r="AB2179" s="26">
        <f t="shared" si="1590"/>
        <v>70086276.274228558</v>
      </c>
      <c r="AC2179" s="23">
        <f t="shared" si="1591"/>
        <v>74889487.274228647</v>
      </c>
      <c r="AD2179" s="23">
        <f t="shared" si="1597"/>
        <v>4803211</v>
      </c>
      <c r="AE2179" s="24">
        <f t="shared" si="1605"/>
        <v>70086276.274228647</v>
      </c>
      <c r="AF2179" s="3">
        <f t="shared" si="1592"/>
        <v>0</v>
      </c>
      <c r="AG2179" s="2">
        <f t="shared" si="1574"/>
        <v>0</v>
      </c>
      <c r="AH2179" s="2">
        <f t="shared" si="1575"/>
        <v>141.95301404121849</v>
      </c>
      <c r="AI2179" s="23">
        <f t="shared" si="1598"/>
        <v>9660946680.0473003</v>
      </c>
      <c r="AJ2179" s="23">
        <f t="shared" si="1576"/>
        <v>6219.922423797766</v>
      </c>
      <c r="AK2179" s="23">
        <f t="shared" si="1577"/>
        <v>0</v>
      </c>
      <c r="AL2179" s="23">
        <f t="shared" si="1602"/>
        <v>0</v>
      </c>
      <c r="AM2179" s="23">
        <f t="shared" si="1603"/>
        <v>0</v>
      </c>
      <c r="AN2179" s="16">
        <f t="shared" si="1593"/>
        <v>0</v>
      </c>
      <c r="AO2179" s="23">
        <f t="shared" si="1594"/>
        <v>0</v>
      </c>
      <c r="AP2179" s="22">
        <f t="shared" si="1595"/>
        <v>0</v>
      </c>
      <c r="AQ2179" s="30">
        <f t="shared" si="1578"/>
        <v>11562542209.005079</v>
      </c>
      <c r="AR2179" s="28">
        <f t="shared" si="1579"/>
        <v>5621289389.4949884</v>
      </c>
      <c r="AS2179" s="25">
        <f t="shared" si="1580"/>
        <v>200337590.02425668</v>
      </c>
      <c r="AT2179" s="32">
        <f t="shared" si="1581"/>
        <v>0</v>
      </c>
      <c r="AU2179" s="23">
        <f t="shared" si="1582"/>
        <v>0</v>
      </c>
      <c r="AV2179" s="22">
        <f t="shared" si="1583"/>
        <v>1645606835.4281666</v>
      </c>
      <c r="AW2179" s="31">
        <f t="shared" si="1596"/>
        <v>7796628457.2576094</v>
      </c>
      <c r="AX2179"/>
      <c r="AY2179"/>
      <c r="AZ2179"/>
      <c r="BA2179"/>
    </row>
    <row r="2180" spans="1:53" x14ac:dyDescent="0.25">
      <c r="A2180" s="21">
        <f t="shared" si="1604"/>
        <v>673</v>
      </c>
      <c r="B2180" s="21" t="s">
        <v>28</v>
      </c>
      <c r="C2180" s="27">
        <f t="shared" si="1561"/>
        <v>0</v>
      </c>
      <c r="D2180" s="27">
        <f t="shared" si="1584"/>
        <v>0</v>
      </c>
      <c r="E2180" s="27" t="b">
        <f t="shared" si="1560"/>
        <v>1</v>
      </c>
      <c r="F2180" s="29">
        <f t="shared" si="1562"/>
        <v>0</v>
      </c>
      <c r="G2180" s="27">
        <f t="shared" si="1585"/>
        <v>0</v>
      </c>
      <c r="H2180" s="22">
        <f t="shared" si="1563"/>
        <v>24872395400.130745</v>
      </c>
      <c r="I2180" s="23">
        <f t="shared" si="1564"/>
        <v>132580106.5049091</v>
      </c>
      <c r="J2180" s="23">
        <f t="shared" si="1565"/>
        <v>1086</v>
      </c>
      <c r="K2180" s="19">
        <f t="shared" si="1586"/>
        <v>225.0831931027827</v>
      </c>
      <c r="L2180" s="16">
        <f t="shared" si="1566"/>
        <v>171.56274025854736</v>
      </c>
      <c r="M2180" s="23">
        <f>M2179-IF($B2180="B",(Percent_Rent_In_Elsies*2.49%/12 * H2179)/K2179,0)+IF($B2180="D",N2180,0)+IF(B2180="D",AK2179)+IF(B2180="C",F2179*90%)-(Y2180-Y2179)-IF($B2180="A",Q2179/K2179) + IF($B2180="A",Q2179/K2179)</f>
        <v>-39715037.341030106</v>
      </c>
      <c r="N2180" s="23">
        <f t="shared" si="1567"/>
        <v>0</v>
      </c>
      <c r="O2180" s="22">
        <f t="shared" si="1568"/>
        <v>0</v>
      </c>
      <c r="P2180" s="22">
        <f t="shared" si="1599"/>
        <v>17675669.669013452</v>
      </c>
      <c r="Q2180" s="22">
        <f t="shared" si="1600"/>
        <v>0</v>
      </c>
      <c r="R2180" s="22">
        <f t="shared" si="1569"/>
        <v>304095514.63665104</v>
      </c>
      <c r="S2180" s="16">
        <f t="shared" si="1606"/>
        <v>0</v>
      </c>
      <c r="T2180" s="15">
        <f t="shared" si="1570"/>
        <v>0</v>
      </c>
      <c r="U2180" s="23">
        <f t="shared" si="1587"/>
        <v>1351036.0789378947</v>
      </c>
      <c r="V2180" s="23">
        <f t="shared" si="1588"/>
        <v>0</v>
      </c>
      <c r="W2180" s="23">
        <f t="shared" si="1601"/>
        <v>0</v>
      </c>
      <c r="X2180" s="23">
        <f t="shared" si="1589"/>
        <v>34421980.276057512</v>
      </c>
      <c r="Y2180" s="23">
        <f t="shared" si="1571"/>
        <v>13825559.361691331</v>
      </c>
      <c r="Z2180" s="3">
        <f t="shared" si="1572"/>
        <v>5619.9504115571726</v>
      </c>
      <c r="AA2180" s="23">
        <f t="shared" si="1573"/>
        <v>60174638.14651414</v>
      </c>
      <c r="AB2180" s="26">
        <f t="shared" si="1590"/>
        <v>70086276.274228558</v>
      </c>
      <c r="AC2180" s="23">
        <f t="shared" si="1591"/>
        <v>74889487.274228647</v>
      </c>
      <c r="AD2180" s="23">
        <f t="shared" si="1597"/>
        <v>4803211</v>
      </c>
      <c r="AE2180" s="24">
        <f t="shared" si="1605"/>
        <v>70086276.274228647</v>
      </c>
      <c r="AF2180" s="3">
        <f t="shared" si="1592"/>
        <v>0</v>
      </c>
      <c r="AG2180" s="2">
        <f t="shared" si="1574"/>
        <v>674394049.38686061</v>
      </c>
      <c r="AH2180" s="2">
        <f t="shared" si="1575"/>
        <v>141.95301404121849</v>
      </c>
      <c r="AI2180" s="23">
        <f t="shared" si="1598"/>
        <v>9674499784.1585064</v>
      </c>
      <c r="AJ2180" s="23">
        <f t="shared" si="1576"/>
        <v>6219.922423797766</v>
      </c>
      <c r="AK2180" s="23">
        <f t="shared" si="1577"/>
        <v>0</v>
      </c>
      <c r="AL2180" s="23">
        <f t="shared" si="1602"/>
        <v>0</v>
      </c>
      <c r="AM2180" s="23">
        <f t="shared" si="1603"/>
        <v>0</v>
      </c>
      <c r="AN2180" s="16">
        <f t="shared" si="1593"/>
        <v>0</v>
      </c>
      <c r="AO2180" s="23">
        <f t="shared" si="1594"/>
        <v>0</v>
      </c>
      <c r="AP2180" s="22">
        <f t="shared" si="1595"/>
        <v>0</v>
      </c>
      <c r="AQ2180" s="30">
        <f t="shared" si="1578"/>
        <v>11562542209.005079</v>
      </c>
      <c r="AR2180" s="28">
        <f t="shared" si="1579"/>
        <v>5621289389.4949884</v>
      </c>
      <c r="AS2180" s="25">
        <f t="shared" si="1580"/>
        <v>200337590.02425668</v>
      </c>
      <c r="AT2180" s="32">
        <f t="shared" si="1581"/>
        <v>11239.900823114345</v>
      </c>
      <c r="AU2180" s="23">
        <f t="shared" si="1582"/>
        <v>11239.900823114345</v>
      </c>
      <c r="AV2180" s="22">
        <f t="shared" si="1583"/>
        <v>1653230293.4326999</v>
      </c>
      <c r="AW2180" s="31">
        <f t="shared" si="1596"/>
        <v>7796628457.2576094</v>
      </c>
    </row>
    <row r="2181" spans="1:53" x14ac:dyDescent="0.25">
      <c r="A2181">
        <f t="shared" si="1604"/>
        <v>674</v>
      </c>
      <c r="B2181" t="s">
        <v>6</v>
      </c>
      <c r="C2181" s="27">
        <f t="shared" si="1561"/>
        <v>0</v>
      </c>
      <c r="D2181" s="27">
        <f t="shared" si="1584"/>
        <v>0</v>
      </c>
      <c r="E2181" s="27" t="b">
        <f t="shared" si="1560"/>
        <v>1</v>
      </c>
      <c r="F2181" s="29">
        <f t="shared" si="1562"/>
        <v>0</v>
      </c>
      <c r="G2181" s="27">
        <f t="shared" si="1585"/>
        <v>0</v>
      </c>
      <c r="H2181" s="22">
        <f t="shared" si="1563"/>
        <v>24913849392.464298</v>
      </c>
      <c r="I2181" s="23">
        <f t="shared" si="1564"/>
        <v>132580106.5049091</v>
      </c>
      <c r="J2181" s="23">
        <f t="shared" si="1565"/>
        <v>1086</v>
      </c>
      <c r="K2181" s="19">
        <f t="shared" si="1586"/>
        <v>225.0831931027827</v>
      </c>
      <c r="L2181" s="16">
        <f t="shared" si="1566"/>
        <v>171.84867815897829</v>
      </c>
      <c r="M2181" s="23">
        <f>M2180-IF($B2181="B",(Percent_Rent_In_Elsies*2.49%/12 * H2180)/K2180,0)+IF($B2181="D",N2181,0)+IF(B2181="D",AK2180)+IF(B2181="C",F2180*90%)-(Y2181-Y2180)-IF($B2181="A",Q2180/K2180) + IF($B2181="A",Q2180/K2180)</f>
        <v>-39715037.341030106</v>
      </c>
      <c r="N2181" s="23">
        <f t="shared" si="1567"/>
        <v>0</v>
      </c>
      <c r="O2181" s="22">
        <f t="shared" si="1568"/>
        <v>0</v>
      </c>
      <c r="P2181" s="22">
        <f t="shared" si="1599"/>
        <v>0</v>
      </c>
      <c r="Q2181" s="22">
        <f t="shared" si="1600"/>
        <v>0</v>
      </c>
      <c r="R2181" s="22">
        <f t="shared" si="1569"/>
        <v>304095514.63665104</v>
      </c>
      <c r="S2181" s="16">
        <f t="shared" si="1606"/>
        <v>0</v>
      </c>
      <c r="T2181" s="15">
        <f t="shared" si="1570"/>
        <v>0</v>
      </c>
      <c r="U2181" s="23">
        <f t="shared" si="1587"/>
        <v>1351036.0789378947</v>
      </c>
      <c r="V2181" s="23">
        <f t="shared" si="1588"/>
        <v>0</v>
      </c>
      <c r="W2181" s="23">
        <f t="shared" si="1601"/>
        <v>0</v>
      </c>
      <c r="X2181" s="23">
        <f t="shared" si="1589"/>
        <v>34450080.028115302</v>
      </c>
      <c r="Y2181" s="23">
        <f t="shared" si="1571"/>
        <v>13825559.361691331</v>
      </c>
      <c r="Z2181" s="3">
        <f t="shared" si="1572"/>
        <v>0</v>
      </c>
      <c r="AA2181" s="23">
        <f t="shared" si="1573"/>
        <v>60174638.14651414</v>
      </c>
      <c r="AB2181" s="26">
        <f t="shared" si="1590"/>
        <v>70086276.274228558</v>
      </c>
      <c r="AC2181" s="23">
        <f t="shared" si="1591"/>
        <v>74889487.274228647</v>
      </c>
      <c r="AD2181" s="23">
        <f t="shared" si="1597"/>
        <v>4803211</v>
      </c>
      <c r="AE2181" s="24">
        <f t="shared" si="1605"/>
        <v>70086276.274228647</v>
      </c>
      <c r="AF2181" s="3">
        <f t="shared" si="1592"/>
        <v>0</v>
      </c>
      <c r="AG2181" s="2">
        <f t="shared" si="1574"/>
        <v>0</v>
      </c>
      <c r="AH2181" s="2">
        <f t="shared" si="1575"/>
        <v>142.18960239795388</v>
      </c>
      <c r="AI2181" s="23">
        <f t="shared" si="1598"/>
        <v>9674499784.1585064</v>
      </c>
      <c r="AJ2181" s="23">
        <f t="shared" si="1576"/>
        <v>6219.922423797766</v>
      </c>
      <c r="AK2181" s="23">
        <f t="shared" si="1577"/>
        <v>0</v>
      </c>
      <c r="AL2181" s="23">
        <f t="shared" si="1602"/>
        <v>0</v>
      </c>
      <c r="AM2181" s="23">
        <f t="shared" si="1603"/>
        <v>0</v>
      </c>
      <c r="AN2181" s="16">
        <f t="shared" si="1593"/>
        <v>0</v>
      </c>
      <c r="AO2181" s="23">
        <f t="shared" si="1594"/>
        <v>0</v>
      </c>
      <c r="AP2181" s="22">
        <f t="shared" si="1595"/>
        <v>0</v>
      </c>
      <c r="AQ2181" s="30">
        <f t="shared" si="1578"/>
        <v>11562542209.005079</v>
      </c>
      <c r="AR2181" s="28">
        <f t="shared" si="1579"/>
        <v>5621289389.4949884</v>
      </c>
      <c r="AS2181" s="25">
        <f t="shared" si="1580"/>
        <v>200337590.02425668</v>
      </c>
      <c r="AT2181" s="32">
        <f t="shared" si="1581"/>
        <v>0</v>
      </c>
      <c r="AU2181" s="23">
        <f t="shared" si="1582"/>
        <v>0</v>
      </c>
      <c r="AV2181" s="22">
        <f t="shared" si="1583"/>
        <v>1653230293.4326999</v>
      </c>
      <c r="AW2181" s="31">
        <f t="shared" si="1596"/>
        <v>7778952787.5885963</v>
      </c>
    </row>
    <row r="2182" spans="1:53" x14ac:dyDescent="0.25">
      <c r="A2182">
        <f t="shared" si="1604"/>
        <v>674</v>
      </c>
      <c r="B2182" t="s">
        <v>7</v>
      </c>
      <c r="C2182" s="27">
        <f t="shared" si="1561"/>
        <v>0</v>
      </c>
      <c r="D2182" s="27">
        <f t="shared" si="1584"/>
        <v>0</v>
      </c>
      <c r="E2182" s="27" t="b">
        <f t="shared" si="1560"/>
        <v>1</v>
      </c>
      <c r="F2182" s="29">
        <f t="shared" si="1562"/>
        <v>0</v>
      </c>
      <c r="G2182" s="27">
        <f t="shared" si="1585"/>
        <v>0</v>
      </c>
      <c r="H2182" s="22">
        <f t="shared" si="1563"/>
        <v>24913849392.464298</v>
      </c>
      <c r="I2182" s="23">
        <f t="shared" si="1564"/>
        <v>132580106.5049091</v>
      </c>
      <c r="J2182" s="23">
        <f t="shared" si="1565"/>
        <v>1086</v>
      </c>
      <c r="K2182" s="19">
        <f t="shared" si="1586"/>
        <v>225.0831931027827</v>
      </c>
      <c r="L2182" s="16">
        <f t="shared" si="1566"/>
        <v>171.84867815897829</v>
      </c>
      <c r="M2182" s="23">
        <f>M2181-IF($B2182="B",(Percent_Rent_In_Elsies*2.49%/12 * H2181)/K2181,0)+IF($B2182="D",N2182,0)+IF(B2182="D",AK2181)+IF(B2182="C",F2181*90%)-(Y2182-Y2181)-IF($B2182="A",Q2181/K2181) + IF($B2182="A",Q2181/K2181)</f>
        <v>-39829875.407739416</v>
      </c>
      <c r="N2182" s="23">
        <f t="shared" si="1567"/>
        <v>0</v>
      </c>
      <c r="O2182" s="22">
        <f t="shared" si="1568"/>
        <v>0</v>
      </c>
      <c r="P2182" s="22">
        <f t="shared" si="1599"/>
        <v>0</v>
      </c>
      <c r="Q2182" s="22">
        <f t="shared" si="1600"/>
        <v>0</v>
      </c>
      <c r="R2182" s="22">
        <f t="shared" si="1569"/>
        <v>278754221.75026345</v>
      </c>
      <c r="S2182" s="16">
        <f t="shared" si="1606"/>
        <v>25341292.886387587</v>
      </c>
      <c r="T2182" s="15">
        <f t="shared" si="1570"/>
        <v>0</v>
      </c>
      <c r="U2182" s="23">
        <f t="shared" si="1587"/>
        <v>1238449.7390264035</v>
      </c>
      <c r="V2182" s="23">
        <f t="shared" si="1588"/>
        <v>112586.33991149122</v>
      </c>
      <c r="W2182" s="23">
        <f t="shared" si="1601"/>
        <v>0</v>
      </c>
      <c r="X2182" s="23">
        <f t="shared" si="1589"/>
        <v>34450080.028115302</v>
      </c>
      <c r="Y2182" s="23">
        <f t="shared" si="1571"/>
        <v>13825559.361691331</v>
      </c>
      <c r="Z2182" s="3">
        <f t="shared" si="1572"/>
        <v>0</v>
      </c>
      <c r="AA2182" s="23">
        <f t="shared" si="1573"/>
        <v>60174638.14651414</v>
      </c>
      <c r="AB2182" s="26">
        <f t="shared" si="1590"/>
        <v>70086276.274228558</v>
      </c>
      <c r="AC2182" s="23">
        <f t="shared" si="1591"/>
        <v>74889487.274228647</v>
      </c>
      <c r="AD2182" s="23">
        <f t="shared" si="1597"/>
        <v>4803211</v>
      </c>
      <c r="AE2182" s="24">
        <f t="shared" si="1605"/>
        <v>70086276.274228647</v>
      </c>
      <c r="AF2182" s="3">
        <f t="shared" si="1592"/>
        <v>0</v>
      </c>
      <c r="AG2182" s="2">
        <f t="shared" si="1574"/>
        <v>0</v>
      </c>
      <c r="AH2182" s="2">
        <f t="shared" si="1575"/>
        <v>142.18960239795388</v>
      </c>
      <c r="AI2182" s="23">
        <f t="shared" si="1598"/>
        <v>9674499784.1585064</v>
      </c>
      <c r="AJ2182" s="23">
        <f t="shared" si="1576"/>
        <v>6219.922423797766</v>
      </c>
      <c r="AK2182" s="23">
        <f t="shared" si="1577"/>
        <v>0</v>
      </c>
      <c r="AL2182" s="23">
        <f t="shared" si="1602"/>
        <v>3913717.7452354431</v>
      </c>
      <c r="AM2182" s="23">
        <f t="shared" si="1603"/>
        <v>3651453114.6007743</v>
      </c>
      <c r="AN2182" s="16">
        <f t="shared" si="1593"/>
        <v>0</v>
      </c>
      <c r="AO2182" s="23">
        <f t="shared" si="1594"/>
        <v>114838.06670930931</v>
      </c>
      <c r="AP2182" s="22">
        <f t="shared" si="1595"/>
        <v>25848118.744681712</v>
      </c>
      <c r="AQ2182" s="30">
        <f t="shared" si="1578"/>
        <v>11614018737.485113</v>
      </c>
      <c r="AR2182" s="28">
        <f t="shared" si="1579"/>
        <v>5646917799.23034</v>
      </c>
      <c r="AS2182" s="25">
        <f t="shared" si="1580"/>
        <v>200337590.02425668</v>
      </c>
      <c r="AT2182" s="32">
        <f t="shared" si="1581"/>
        <v>0</v>
      </c>
      <c r="AU2182" s="23">
        <f t="shared" si="1582"/>
        <v>0</v>
      </c>
      <c r="AV2182" s="22">
        <f t="shared" si="1583"/>
        <v>1653230293.4326999</v>
      </c>
      <c r="AW2182" s="31">
        <f t="shared" si="1596"/>
        <v>7830429316.0686293</v>
      </c>
    </row>
    <row r="2183" spans="1:53" x14ac:dyDescent="0.25">
      <c r="A2183">
        <f t="shared" si="1604"/>
        <v>674</v>
      </c>
      <c r="B2183" t="s">
        <v>8</v>
      </c>
      <c r="C2183" s="27">
        <f t="shared" si="1561"/>
        <v>0</v>
      </c>
      <c r="D2183" s="27">
        <f t="shared" si="1584"/>
        <v>0</v>
      </c>
      <c r="E2183" s="27" t="b">
        <f t="shared" si="1560"/>
        <v>1</v>
      </c>
      <c r="F2183" s="29">
        <f t="shared" si="1562"/>
        <v>0</v>
      </c>
      <c r="G2183" s="27">
        <f t="shared" si="1585"/>
        <v>0</v>
      </c>
      <c r="H2183" s="22">
        <f t="shared" si="1563"/>
        <v>24913849392.464298</v>
      </c>
      <c r="I2183" s="23">
        <f t="shared" si="1564"/>
        <v>132580106.5049091</v>
      </c>
      <c r="J2183" s="23">
        <f t="shared" si="1565"/>
        <v>1086</v>
      </c>
      <c r="K2183" s="19">
        <f t="shared" si="1586"/>
        <v>225.0831931027827</v>
      </c>
      <c r="L2183" s="16">
        <f t="shared" si="1566"/>
        <v>171.84867815897829</v>
      </c>
      <c r="M2183" s="23">
        <f>M2182-IF($B2183="B",(Percent_Rent_In_Elsies*2.49%/12 * H2182)/K2182,0)+IF($B2183="D",N2183,0)+IF(B2183="D",AK2182)+IF(B2183="C",F2182*90%)-(Y2183-Y2182)-IF($B2183="A",Q2182/K2182) + IF($B2183="A",Q2182/K2182)</f>
        <v>-39829875.407739416</v>
      </c>
      <c r="N2183" s="23">
        <f t="shared" si="1567"/>
        <v>0</v>
      </c>
      <c r="O2183" s="22">
        <f t="shared" si="1568"/>
        <v>0</v>
      </c>
      <c r="P2183" s="22">
        <f t="shared" si="1599"/>
        <v>0</v>
      </c>
      <c r="Q2183" s="22">
        <f t="shared" si="1600"/>
        <v>0</v>
      </c>
      <c r="R2183" s="22">
        <f t="shared" si="1569"/>
        <v>304602340.49494517</v>
      </c>
      <c r="S2183" s="16">
        <f t="shared" si="1606"/>
        <v>25341292.886387587</v>
      </c>
      <c r="T2183" s="15">
        <f t="shared" si="1570"/>
        <v>0</v>
      </c>
      <c r="U2183" s="23">
        <f t="shared" si="1587"/>
        <v>1353287.8057357129</v>
      </c>
      <c r="V2183" s="23">
        <f t="shared" si="1588"/>
        <v>112586.33991149122</v>
      </c>
      <c r="W2183" s="23">
        <f t="shared" si="1601"/>
        <v>0</v>
      </c>
      <c r="X2183" s="23">
        <f t="shared" si="1589"/>
        <v>34450080.028115302</v>
      </c>
      <c r="Y2183" s="23">
        <f t="shared" si="1571"/>
        <v>13825559.361691331</v>
      </c>
      <c r="Z2183" s="3">
        <f t="shared" si="1572"/>
        <v>0</v>
      </c>
      <c r="AA2183" s="23">
        <f t="shared" si="1573"/>
        <v>60174638.14651414</v>
      </c>
      <c r="AB2183" s="26">
        <f t="shared" si="1590"/>
        <v>70086276.274228558</v>
      </c>
      <c r="AC2183" s="23">
        <f t="shared" si="1591"/>
        <v>74889487.274228647</v>
      </c>
      <c r="AD2183" s="23">
        <f t="shared" si="1597"/>
        <v>4803211</v>
      </c>
      <c r="AE2183" s="24">
        <f t="shared" si="1605"/>
        <v>70086276.274228647</v>
      </c>
      <c r="AF2183" s="3">
        <f t="shared" si="1592"/>
        <v>1E-4</v>
      </c>
      <c r="AG2183" s="2">
        <f t="shared" si="1574"/>
        <v>0</v>
      </c>
      <c r="AH2183" s="2">
        <f t="shared" si="1575"/>
        <v>142.18960239795388</v>
      </c>
      <c r="AI2183" s="23">
        <f t="shared" si="1598"/>
        <v>9674499784.1585064</v>
      </c>
      <c r="AJ2183" s="23">
        <f t="shared" si="1576"/>
        <v>6219.922423797766</v>
      </c>
      <c r="AK2183" s="23">
        <f t="shared" si="1577"/>
        <v>59961.735783142714</v>
      </c>
      <c r="AL2183" s="23">
        <f t="shared" si="1602"/>
        <v>0</v>
      </c>
      <c r="AM2183" s="23">
        <f t="shared" si="1603"/>
        <v>0</v>
      </c>
      <c r="AN2183" s="16">
        <f t="shared" si="1593"/>
        <v>0</v>
      </c>
      <c r="AO2183" s="23">
        <f t="shared" si="1594"/>
        <v>0</v>
      </c>
      <c r="AP2183" s="22">
        <f t="shared" si="1595"/>
        <v>0</v>
      </c>
      <c r="AQ2183" s="30">
        <f t="shared" si="1578"/>
        <v>11614018737.485113</v>
      </c>
      <c r="AR2183" s="28">
        <f t="shared" si="1579"/>
        <v>5646917799.23034</v>
      </c>
      <c r="AS2183" s="25">
        <f t="shared" si="1580"/>
        <v>200337590.02425668</v>
      </c>
      <c r="AT2183" s="32">
        <f t="shared" si="1581"/>
        <v>0</v>
      </c>
      <c r="AU2183" s="23">
        <f t="shared" si="1582"/>
        <v>0</v>
      </c>
      <c r="AV2183" s="22">
        <f t="shared" si="1583"/>
        <v>1653230293.4326999</v>
      </c>
      <c r="AW2183" s="31">
        <f t="shared" si="1596"/>
        <v>7830429316.0686293</v>
      </c>
    </row>
    <row r="2184" spans="1:53" x14ac:dyDescent="0.25">
      <c r="A2184" s="21">
        <f t="shared" si="1604"/>
        <v>674</v>
      </c>
      <c r="B2184" s="21" t="s">
        <v>9</v>
      </c>
      <c r="C2184" s="27">
        <f t="shared" si="1561"/>
        <v>0</v>
      </c>
      <c r="D2184" s="27">
        <f t="shared" si="1584"/>
        <v>0</v>
      </c>
      <c r="E2184" s="27" t="b">
        <f t="shared" si="1560"/>
        <v>1</v>
      </c>
      <c r="F2184" s="29">
        <f t="shared" si="1562"/>
        <v>0</v>
      </c>
      <c r="G2184" s="27">
        <f t="shared" si="1585"/>
        <v>0</v>
      </c>
      <c r="H2184" s="22">
        <f t="shared" si="1563"/>
        <v>24913849392.464298</v>
      </c>
      <c r="I2184" s="23">
        <f t="shared" si="1564"/>
        <v>132580106.5049091</v>
      </c>
      <c r="J2184" s="23">
        <f t="shared" si="1565"/>
        <v>1086</v>
      </c>
      <c r="K2184" s="19">
        <f t="shared" si="1586"/>
        <v>225.0831931027827</v>
      </c>
      <c r="L2184" s="16">
        <f t="shared" si="1566"/>
        <v>171.84867815897829</v>
      </c>
      <c r="M2184" s="23">
        <f>M2183-IF($B2184="B",(Percent_Rent_In_Elsies*2.49%/12 * H2183)/K2183,0)+IF($B2184="D",N2184,0)+IF(B2184="D",AK2183)+IF(B2184="C",F2183*90%)-(Y2184-Y2183)-IF($B2184="A",Q2183/K2183) + IF($B2184="A",Q2183/K2183)</f>
        <v>-39769913.671956271</v>
      </c>
      <c r="N2184" s="23">
        <f t="shared" si="1567"/>
        <v>0</v>
      </c>
      <c r="O2184" s="22">
        <f t="shared" si="1568"/>
        <v>17705129.118497863</v>
      </c>
      <c r="P2184" s="22">
        <f t="shared" si="1599"/>
        <v>0</v>
      </c>
      <c r="Q2184" s="22">
        <f t="shared" si="1600"/>
        <v>0</v>
      </c>
      <c r="R2184" s="22">
        <f t="shared" si="1569"/>
        <v>304602340.49494517</v>
      </c>
      <c r="S2184" s="16">
        <f t="shared" si="1606"/>
        <v>0</v>
      </c>
      <c r="T2184" s="15">
        <f t="shared" si="1570"/>
        <v>7636163.7678897232</v>
      </c>
      <c r="U2184" s="23">
        <f t="shared" si="1587"/>
        <v>1353287.8057357129</v>
      </c>
      <c r="V2184" s="23">
        <f t="shared" si="1588"/>
        <v>0</v>
      </c>
      <c r="W2184" s="23">
        <f t="shared" si="1601"/>
        <v>112586.33991149122</v>
      </c>
      <c r="X2184" s="23">
        <f t="shared" si="1589"/>
        <v>34450080.028115302</v>
      </c>
      <c r="Y2184" s="23">
        <f t="shared" si="1571"/>
        <v>13825559.361691331</v>
      </c>
      <c r="Z2184" s="3">
        <f t="shared" si="1572"/>
        <v>0</v>
      </c>
      <c r="AA2184" s="23">
        <f t="shared" si="1573"/>
        <v>60114676.410730995</v>
      </c>
      <c r="AB2184" s="26">
        <f t="shared" si="1590"/>
        <v>70086276.274228573</v>
      </c>
      <c r="AC2184" s="23">
        <f t="shared" si="1591"/>
        <v>74889487.274228647</v>
      </c>
      <c r="AD2184" s="23">
        <f t="shared" si="1597"/>
        <v>4803211</v>
      </c>
      <c r="AE2184" s="24">
        <f t="shared" si="1605"/>
        <v>70086276.274228647</v>
      </c>
      <c r="AF2184" s="3">
        <f t="shared" si="1592"/>
        <v>0</v>
      </c>
      <c r="AG2184" s="2">
        <f t="shared" si="1574"/>
        <v>0</v>
      </c>
      <c r="AH2184" s="2">
        <f t="shared" si="1575"/>
        <v>142.18960239795388</v>
      </c>
      <c r="AI2184" s="23">
        <f t="shared" si="1598"/>
        <v>9664859513.4770374</v>
      </c>
      <c r="AJ2184" s="23">
        <f t="shared" si="1576"/>
        <v>6219.922423797766</v>
      </c>
      <c r="AK2184" s="23">
        <f t="shared" si="1577"/>
        <v>0</v>
      </c>
      <c r="AL2184" s="23">
        <f t="shared" si="1602"/>
        <v>0</v>
      </c>
      <c r="AM2184" s="23">
        <f t="shared" si="1603"/>
        <v>0</v>
      </c>
      <c r="AN2184" s="16">
        <f t="shared" si="1593"/>
        <v>0</v>
      </c>
      <c r="AO2184" s="23">
        <f t="shared" si="1594"/>
        <v>0</v>
      </c>
      <c r="AP2184" s="22">
        <f t="shared" si="1595"/>
        <v>0</v>
      </c>
      <c r="AQ2184" s="30">
        <f t="shared" si="1578"/>
        <v>11614018737.485113</v>
      </c>
      <c r="AR2184" s="28">
        <f t="shared" si="1579"/>
        <v>5646917799.23034</v>
      </c>
      <c r="AS2184" s="25">
        <f t="shared" si="1580"/>
        <v>200337590.02425668</v>
      </c>
      <c r="AT2184" s="32">
        <f t="shared" si="1581"/>
        <v>0</v>
      </c>
      <c r="AU2184" s="23">
        <f t="shared" si="1582"/>
        <v>0</v>
      </c>
      <c r="AV2184" s="22">
        <f t="shared" si="1583"/>
        <v>1653230293.4326999</v>
      </c>
      <c r="AW2184" s="31">
        <f t="shared" si="1596"/>
        <v>7830429316.0686293</v>
      </c>
      <c r="AX2184" s="21"/>
      <c r="AY2184" s="21"/>
      <c r="AZ2184" s="21"/>
      <c r="BA2184" s="21"/>
    </row>
    <row r="2185" spans="1:53" x14ac:dyDescent="0.25">
      <c r="A2185" s="21">
        <f t="shared" si="1604"/>
        <v>674</v>
      </c>
      <c r="B2185" s="21" t="s">
        <v>28</v>
      </c>
      <c r="C2185" s="27">
        <f t="shared" si="1561"/>
        <v>0</v>
      </c>
      <c r="D2185" s="27">
        <f t="shared" si="1584"/>
        <v>0</v>
      </c>
      <c r="E2185" s="27" t="b">
        <f t="shared" si="1560"/>
        <v>1</v>
      </c>
      <c r="F2185" s="29">
        <f t="shared" si="1562"/>
        <v>0</v>
      </c>
      <c r="G2185" s="27">
        <f t="shared" si="1585"/>
        <v>0</v>
      </c>
      <c r="H2185" s="22">
        <f t="shared" si="1563"/>
        <v>24913849392.464298</v>
      </c>
      <c r="I2185" s="23">
        <f t="shared" si="1564"/>
        <v>132580106.5049091</v>
      </c>
      <c r="J2185" s="23">
        <f t="shared" si="1565"/>
        <v>1086</v>
      </c>
      <c r="K2185" s="19">
        <f t="shared" si="1586"/>
        <v>225.0831931027827</v>
      </c>
      <c r="L2185" s="16">
        <f t="shared" si="1566"/>
        <v>171.84867815897829</v>
      </c>
      <c r="M2185" s="23">
        <f>M2184-IF($B2185="B",(Percent_Rent_In_Elsies*2.49%/12 * H2184)/K2184,0)+IF($B2185="D",N2185,0)+IF(B2185="D",AK2184)+IF(B2185="C",F2184*90%)-(Y2185-Y2184)-IF($B2185="A",Q2184/K2184) + IF($B2185="A",Q2184/K2184)</f>
        <v>-39769913.671956271</v>
      </c>
      <c r="N2185" s="23">
        <f t="shared" si="1567"/>
        <v>0</v>
      </c>
      <c r="O2185" s="22">
        <f t="shared" si="1568"/>
        <v>0</v>
      </c>
      <c r="P2185" s="22">
        <f t="shared" si="1599"/>
        <v>17705129.118497863</v>
      </c>
      <c r="Q2185" s="22">
        <f t="shared" si="1600"/>
        <v>0</v>
      </c>
      <c r="R2185" s="22">
        <f t="shared" si="1569"/>
        <v>304602340.49494517</v>
      </c>
      <c r="S2185" s="16">
        <f t="shared" si="1606"/>
        <v>0</v>
      </c>
      <c r="T2185" s="15">
        <f t="shared" si="1570"/>
        <v>0</v>
      </c>
      <c r="U2185" s="23">
        <f t="shared" si="1587"/>
        <v>1353287.8057357129</v>
      </c>
      <c r="V2185" s="23">
        <f t="shared" si="1588"/>
        <v>0</v>
      </c>
      <c r="W2185" s="23">
        <f t="shared" si="1601"/>
        <v>0</v>
      </c>
      <c r="X2185" s="23">
        <f t="shared" si="1589"/>
        <v>34450080.028115302</v>
      </c>
      <c r="Y2185" s="23">
        <f t="shared" si="1571"/>
        <v>13825559.361691331</v>
      </c>
      <c r="Z2185" s="3">
        <f t="shared" si="1572"/>
        <v>5629.3169955745616</v>
      </c>
      <c r="AA2185" s="23">
        <f t="shared" si="1573"/>
        <v>60199116.165664613</v>
      </c>
      <c r="AB2185" s="26">
        <f t="shared" si="1590"/>
        <v>70086276.274228573</v>
      </c>
      <c r="AC2185" s="23">
        <f t="shared" si="1591"/>
        <v>74889487.274228647</v>
      </c>
      <c r="AD2185" s="23">
        <f t="shared" si="1597"/>
        <v>4803211</v>
      </c>
      <c r="AE2185" s="24">
        <f t="shared" si="1605"/>
        <v>70086276.274228647</v>
      </c>
      <c r="AF2185" s="3">
        <f t="shared" si="1592"/>
        <v>0</v>
      </c>
      <c r="AG2185" s="2">
        <f t="shared" si="1574"/>
        <v>675518039.46894741</v>
      </c>
      <c r="AH2185" s="2">
        <f t="shared" si="1575"/>
        <v>142.18960239795388</v>
      </c>
      <c r="AI2185" s="23">
        <f t="shared" si="1598"/>
        <v>9678435206.0950909</v>
      </c>
      <c r="AJ2185" s="23">
        <f t="shared" si="1576"/>
        <v>6219.922423797766</v>
      </c>
      <c r="AK2185" s="23">
        <f t="shared" si="1577"/>
        <v>0</v>
      </c>
      <c r="AL2185" s="23">
        <f t="shared" si="1602"/>
        <v>0</v>
      </c>
      <c r="AM2185" s="23">
        <f t="shared" si="1603"/>
        <v>0</v>
      </c>
      <c r="AN2185" s="16">
        <f t="shared" si="1593"/>
        <v>0</v>
      </c>
      <c r="AO2185" s="23">
        <f t="shared" si="1594"/>
        <v>0</v>
      </c>
      <c r="AP2185" s="22">
        <f t="shared" si="1595"/>
        <v>0</v>
      </c>
      <c r="AQ2185" s="30">
        <f t="shared" si="1578"/>
        <v>11614018737.485113</v>
      </c>
      <c r="AR2185" s="28">
        <f t="shared" si="1579"/>
        <v>5646917799.23034</v>
      </c>
      <c r="AS2185" s="25">
        <f t="shared" si="1580"/>
        <v>200337590.02425668</v>
      </c>
      <c r="AT2185" s="32">
        <f t="shared" si="1581"/>
        <v>11258.633991149123</v>
      </c>
      <c r="AU2185" s="23">
        <f t="shared" si="1582"/>
        <v>11258.633991149123</v>
      </c>
      <c r="AV2185" s="22">
        <f t="shared" si="1583"/>
        <v>1660866457.2005897</v>
      </c>
      <c r="AW2185" s="31">
        <f t="shared" si="1596"/>
        <v>7830429316.0686302</v>
      </c>
      <c r="AX2185" s="21"/>
      <c r="AY2185" s="21"/>
      <c r="AZ2185" s="21"/>
      <c r="BA2185" s="21"/>
    </row>
    <row r="2186" spans="1:53" x14ac:dyDescent="0.25">
      <c r="A2186">
        <f t="shared" si="1604"/>
        <v>675</v>
      </c>
      <c r="B2186" t="s">
        <v>6</v>
      </c>
      <c r="C2186" s="27">
        <f t="shared" si="1561"/>
        <v>0</v>
      </c>
      <c r="D2186" s="27">
        <f t="shared" si="1584"/>
        <v>0</v>
      </c>
      <c r="E2186" s="27" t="b">
        <f t="shared" ref="E2186:E2249" si="1607">IF(OR(I2186&gt;Max_Parcels, AI2186&gt;8000000000),TRUE,FALSE)</f>
        <v>1</v>
      </c>
      <c r="F2186" s="29">
        <f t="shared" si="1562"/>
        <v>0</v>
      </c>
      <c r="G2186" s="27">
        <f t="shared" si="1585"/>
        <v>0</v>
      </c>
      <c r="H2186" s="22">
        <f t="shared" si="1563"/>
        <v>24955372474.785072</v>
      </c>
      <c r="I2186" s="23">
        <f t="shared" si="1564"/>
        <v>132580106.5049091</v>
      </c>
      <c r="J2186" s="23">
        <f t="shared" si="1565"/>
        <v>1086</v>
      </c>
      <c r="K2186" s="19">
        <f t="shared" si="1586"/>
        <v>225.0831931027827</v>
      </c>
      <c r="L2186" s="16">
        <f t="shared" si="1566"/>
        <v>172.13509262257659</v>
      </c>
      <c r="M2186" s="23">
        <f>M2185-IF($B2186="B",(Percent_Rent_In_Elsies*2.49%/12 * H2185)/K2185,0)+IF($B2186="D",N2186,0)+IF(B2186="D",AK2185)+IF(B2186="C",F2185*90%)-(Y2186-Y2185)-IF($B2186="A",Q2185/K2185) + IF($B2186="A",Q2185/K2185)</f>
        <v>-39769913.671956271</v>
      </c>
      <c r="N2186" s="23">
        <f t="shared" si="1567"/>
        <v>0</v>
      </c>
      <c r="O2186" s="22">
        <f t="shared" si="1568"/>
        <v>0</v>
      </c>
      <c r="P2186" s="22">
        <f t="shared" si="1599"/>
        <v>0</v>
      </c>
      <c r="Q2186" s="22">
        <f t="shared" si="1600"/>
        <v>0</v>
      </c>
      <c r="R2186" s="22">
        <f t="shared" si="1569"/>
        <v>304602340.49494517</v>
      </c>
      <c r="S2186" s="16">
        <f t="shared" si="1606"/>
        <v>0</v>
      </c>
      <c r="T2186" s="15">
        <f t="shared" si="1570"/>
        <v>0</v>
      </c>
      <c r="U2186" s="23">
        <f t="shared" si="1587"/>
        <v>1353287.8057357129</v>
      </c>
      <c r="V2186" s="23">
        <f t="shared" si="1588"/>
        <v>0</v>
      </c>
      <c r="W2186" s="23">
        <f t="shared" si="1601"/>
        <v>0</v>
      </c>
      <c r="X2186" s="23">
        <f t="shared" si="1589"/>
        <v>34478226.613093182</v>
      </c>
      <c r="Y2186" s="23">
        <f t="shared" si="1571"/>
        <v>13825559.361691331</v>
      </c>
      <c r="Z2186" s="3">
        <f t="shared" si="1572"/>
        <v>0</v>
      </c>
      <c r="AA2186" s="23">
        <f t="shared" si="1573"/>
        <v>60199116.165664613</v>
      </c>
      <c r="AB2186" s="26">
        <f t="shared" si="1590"/>
        <v>70086276.274228573</v>
      </c>
      <c r="AC2186" s="23">
        <f t="shared" si="1591"/>
        <v>74889487.274228647</v>
      </c>
      <c r="AD2186" s="23">
        <f t="shared" si="1597"/>
        <v>4803211</v>
      </c>
      <c r="AE2186" s="24">
        <f t="shared" si="1605"/>
        <v>70086276.274228647</v>
      </c>
      <c r="AF2186" s="3">
        <f t="shared" si="1592"/>
        <v>0</v>
      </c>
      <c r="AG2186" s="2">
        <f t="shared" si="1574"/>
        <v>0</v>
      </c>
      <c r="AH2186" s="2">
        <f t="shared" si="1575"/>
        <v>142.42658506861716</v>
      </c>
      <c r="AI2186" s="23">
        <f t="shared" si="1598"/>
        <v>9678435206.0950909</v>
      </c>
      <c r="AJ2186" s="23">
        <f t="shared" si="1576"/>
        <v>6219.922423797766</v>
      </c>
      <c r="AK2186" s="23">
        <f t="shared" si="1577"/>
        <v>0</v>
      </c>
      <c r="AL2186" s="23">
        <f t="shared" si="1602"/>
        <v>0</v>
      </c>
      <c r="AM2186" s="23">
        <f t="shared" si="1603"/>
        <v>0</v>
      </c>
      <c r="AN2186" s="16">
        <f t="shared" si="1593"/>
        <v>0</v>
      </c>
      <c r="AO2186" s="23">
        <f t="shared" si="1594"/>
        <v>0</v>
      </c>
      <c r="AP2186" s="22">
        <f t="shared" si="1595"/>
        <v>0</v>
      </c>
      <c r="AQ2186" s="30">
        <f t="shared" si="1578"/>
        <v>11614018737.485113</v>
      </c>
      <c r="AR2186" s="28">
        <f t="shared" si="1579"/>
        <v>5646917799.23034</v>
      </c>
      <c r="AS2186" s="25">
        <f t="shared" si="1580"/>
        <v>200337590.02425668</v>
      </c>
      <c r="AT2186" s="32">
        <f t="shared" si="1581"/>
        <v>0</v>
      </c>
      <c r="AU2186" s="23">
        <f t="shared" si="1582"/>
        <v>0</v>
      </c>
      <c r="AV2186" s="22">
        <f t="shared" si="1583"/>
        <v>1660866457.2005897</v>
      </c>
      <c r="AW2186" s="31">
        <f t="shared" si="1596"/>
        <v>7812724186.9501324</v>
      </c>
    </row>
    <row r="2187" spans="1:53" x14ac:dyDescent="0.25">
      <c r="A2187">
        <f t="shared" si="1604"/>
        <v>675</v>
      </c>
      <c r="B2187" t="s">
        <v>7</v>
      </c>
      <c r="C2187" s="27">
        <f t="shared" ref="C2187:C2250" si="1608">IF(E2186 = TRUE, 0, IF(AND($B2187="A",P2186&gt;0),P2186,0)+IFERROR(IF($B2187="A",Percent_Elsies*95%*AN2183),0))</f>
        <v>0</v>
      </c>
      <c r="D2187" s="27">
        <f t="shared" si="1584"/>
        <v>0</v>
      </c>
      <c r="E2187" s="27" t="b">
        <f t="shared" si="1607"/>
        <v>1</v>
      </c>
      <c r="F2187" s="29">
        <f t="shared" ref="F2187:F2250" si="1609">D2187/K2187</f>
        <v>0</v>
      </c>
      <c r="G2187" s="27">
        <f t="shared" si="1585"/>
        <v>0</v>
      </c>
      <c r="H2187" s="22">
        <f t="shared" ref="H2187:H2250" si="1610">(H2186*K2187/K2186+G2187+D2187)*IF(B2187="A",(1+Inflation_Rate/12),1)</f>
        <v>24955372474.785072</v>
      </c>
      <c r="I2187" s="23">
        <f t="shared" ref="I2187:I2250" si="1611">I2186+(G2187+D2187)/L2187</f>
        <v>132580106.5049091</v>
      </c>
      <c r="J2187" s="23">
        <f t="shared" ref="J2187:J2250" si="1612">J2186+IF(AND($B2187="A",M2187&lt;0,AR2186&gt;0,E2186=FALSE),MIN(_xlfn.FLOOR.MATH(1 + (-M2187*2)/(Buy_On_Revalue)),30),0)</f>
        <v>1086</v>
      </c>
      <c r="K2187" s="19">
        <f t="shared" si="1586"/>
        <v>225.0831931027827</v>
      </c>
      <c r="L2187" s="16">
        <f t="shared" ref="L2187:L2250" si="1613">(L2186/K2186)*K2187*IF(B2187="A",(1+Inflation_Rate/12),1)</f>
        <v>172.13509262257659</v>
      </c>
      <c r="M2187" s="23">
        <f>M2186-IF($B2187="B",(Percent_Rent_In_Elsies*2.49%/12 * H2186)/K2186,0)+IF($B2187="D",N2187,0)+IF(B2187="D",AK2186)+IF(B2187="C",F2186*90%)-(Y2187-Y2186)-IF($B2187="A",Q2186/K2186) + IF($B2187="A",Q2186/K2186)</f>
        <v>-39884943.135443427</v>
      </c>
      <c r="N2187" s="23">
        <f t="shared" ref="N2187:N2250" si="1614">IF(B2187="D", IF(V2186&gt;(Percent_Elsies*(S2186+V2186)),V2186-(Percent_Elsies)*(S2186+V2186),0),0)</f>
        <v>0</v>
      </c>
      <c r="O2187" s="22">
        <f t="shared" ref="O2187:O2250" si="1615">IF(B2187="D",IF(S2186&gt;Percent_Dollars*(S2186+V2186),S2186-(Percent_Dollars*(S2186+V2186)),0),0)</f>
        <v>0</v>
      </c>
      <c r="P2187" s="22">
        <f t="shared" si="1599"/>
        <v>0</v>
      </c>
      <c r="Q2187" s="22">
        <f t="shared" si="1600"/>
        <v>0</v>
      </c>
      <c r="R2187" s="22">
        <f t="shared" ref="R2187:R2250" si="1616">R2186+IF($B2187="B",5%*AN2187,0)-IF(B2187="B",R2186/12,0)+IF($B2187="C", AP2186,0)</f>
        <v>279218812.12036639</v>
      </c>
      <c r="S2187" s="16">
        <f t="shared" si="1606"/>
        <v>25383528.374578763</v>
      </c>
      <c r="T2187" s="15">
        <f t="shared" ref="T2187:T2250" si="1617">IF($B2187="E",0,T2186+IF(B2187="B", Percent_Dollars*95%*AN2187,0)  + IF($B2187="D",N2187*MM_Bottom*K2187)+IF($B2187="D",S2186-O2187))</f>
        <v>0</v>
      </c>
      <c r="U2187" s="23">
        <f t="shared" si="1587"/>
        <v>1240513.8219244035</v>
      </c>
      <c r="V2187" s="23">
        <f t="shared" si="1588"/>
        <v>112773.9838113094</v>
      </c>
      <c r="W2187" s="23">
        <f t="shared" si="1601"/>
        <v>0</v>
      </c>
      <c r="X2187" s="23">
        <f t="shared" si="1589"/>
        <v>34478226.613093182</v>
      </c>
      <c r="Y2187" s="23">
        <f t="shared" ref="Y2187:Y2250" si="1618">50%*$H$10*(AS2186/$AS$10)*((4/3)/12+2.49%/4)</f>
        <v>13825559.361691331</v>
      </c>
      <c r="Z2187" s="3">
        <f t="shared" ref="Z2187:Z2250" si="1619">IF($B2187="E",W2186*3.5%/Percent_Elsies,0)</f>
        <v>0</v>
      </c>
      <c r="AA2187" s="23">
        <f t="shared" ref="AA2187:AA2250" si="1620">AA2186+IF($B2187="E",W2186*52.5%/Percent_Elsies,0)-IF($B2187="D",AK2186)</f>
        <v>60199116.165664613</v>
      </c>
      <c r="AB2187" s="26">
        <f t="shared" si="1590"/>
        <v>70086276.274228588</v>
      </c>
      <c r="AC2187" s="23">
        <f t="shared" si="1591"/>
        <v>74889487.274228647</v>
      </c>
      <c r="AD2187" s="23">
        <f t="shared" si="1597"/>
        <v>4803211</v>
      </c>
      <c r="AE2187" s="24">
        <f t="shared" si="1605"/>
        <v>70086276.274228647</v>
      </c>
      <c r="AF2187" s="3">
        <f t="shared" si="1592"/>
        <v>0</v>
      </c>
      <c r="AG2187" s="2">
        <f t="shared" ref="AG2187:AG2250" si="1621">IF($B2187="E",(Z2187/AF2185)*12,0)</f>
        <v>0</v>
      </c>
      <c r="AH2187" s="2">
        <f t="shared" ref="AH2187:AH2250" si="1622">40%*H2187/AE2187</f>
        <v>142.42658506861716</v>
      </c>
      <c r="AI2187" s="23">
        <f t="shared" si="1598"/>
        <v>9678435206.0950909</v>
      </c>
      <c r="AJ2187" s="23">
        <f t="shared" ref="AJ2187:AJ2250" si="1623">AJ2186*K2186/K2187</f>
        <v>6219.922423797766</v>
      </c>
      <c r="AK2187" s="23">
        <f t="shared" ref="AK2187:AK2250" si="1624">IF($B2187="C",((37/25)*1000/K2187)*AI2187/1000000 - AM2186/1000000,0)</f>
        <v>0</v>
      </c>
      <c r="AL2187" s="23">
        <f t="shared" si="1602"/>
        <v>3935421.9365844727</v>
      </c>
      <c r="AM2187" s="23">
        <f t="shared" si="1603"/>
        <v>3671702872.5701089</v>
      </c>
      <c r="AN2187" s="16">
        <f t="shared" si="1593"/>
        <v>0</v>
      </c>
      <c r="AO2187" s="23">
        <f t="shared" si="1594"/>
        <v>115029.46348715817</v>
      </c>
      <c r="AP2187" s="22">
        <f t="shared" si="1595"/>
        <v>25891198.942589518</v>
      </c>
      <c r="AQ2187" s="30">
        <f t="shared" ref="AQ2187:AQ2250" si="1625">(AQ2186+IF($B2187="B",AN2187*(5%+95%*Percent_Dollars))+IFERROR(IF($B2187="A",AN2183*95%*Percent_Elsies),0)+IF($B2187="B",D2187)+AP2187+IF($B2187="B",(Percent_Rent_In_Elsies*2.49%*H2186/12)*MM_Top,0)-IF($B2187="C",F2186*MM_Bottom*K2187*65%)) + IF($B2187="A",Q2186*(MM_Top - MM_Bottom)) - IF($B2187="A",Q2186)</f>
        <v>11665581060.179279</v>
      </c>
      <c r="AR2187" s="28">
        <f t="shared" ref="AR2187:AR2250" si="1626">(AR2186+IF($B2187="B",((Percent_Rent_In_Elsies)*2.49%*H2186/12)*MM_Top,0)-IF($B2187="D",N2187*MM_Bottom*K2187)-IF($B2187="C",F2186*MM_Bottom*K2187*65%)) + IF($B2187="A",Q2186*(MM_Top - MM_Bottom))</f>
        <v>5672588922.9819174</v>
      </c>
      <c r="AS2187" s="25">
        <f t="shared" ref="AS2187:AS2250" si="1627">AS2186+G2187+D2187</f>
        <v>200337590.02425668</v>
      </c>
      <c r="AT2187" s="32">
        <f t="shared" ref="AT2187:AT2250" si="1628">IF($B2187="E",W2186*7%/Percent_Elsies,0)</f>
        <v>0</v>
      </c>
      <c r="AU2187" s="23">
        <f t="shared" ref="AU2187:AU2250" si="1629">IF($B2187="E",W2186*7%/Percent_Elsies,0)</f>
        <v>0</v>
      </c>
      <c r="AV2187" s="22">
        <f t="shared" ref="AV2187:AV2250" si="1630">AV2186+IF($B2187="E",T2186*30%/Percent_Dollars)</f>
        <v>1660866457.2005897</v>
      </c>
      <c r="AW2187" s="31">
        <f t="shared" si="1596"/>
        <v>7864286509.6442995</v>
      </c>
    </row>
    <row r="2188" spans="1:53" s="21" customFormat="1" x14ac:dyDescent="0.25">
      <c r="A2188">
        <f t="shared" si="1604"/>
        <v>675</v>
      </c>
      <c r="B2188" t="s">
        <v>8</v>
      </c>
      <c r="C2188" s="27">
        <f t="shared" si="1608"/>
        <v>0</v>
      </c>
      <c r="D2188" s="27">
        <f t="shared" ref="D2188:D2251" si="1631">IF(AND($B2188="B",M2188&lt;0,AR2187&gt;0,E2187=FALSE),MIN(AR2187,Buy_On_Revalue*K2188*(J2187-J2186)),0)</f>
        <v>0</v>
      </c>
      <c r="E2188" s="27" t="b">
        <f t="shared" si="1607"/>
        <v>1</v>
      </c>
      <c r="F2188" s="29">
        <f t="shared" si="1609"/>
        <v>0</v>
      </c>
      <c r="G2188" s="27">
        <f t="shared" ref="G2188:G2251" si="1632">C2188</f>
        <v>0</v>
      </c>
      <c r="H2188" s="22">
        <f t="shared" si="1610"/>
        <v>24955372474.785072</v>
      </c>
      <c r="I2188" s="23">
        <f t="shared" si="1611"/>
        <v>132580106.5049091</v>
      </c>
      <c r="J2188" s="23">
        <f t="shared" si="1612"/>
        <v>1086</v>
      </c>
      <c r="K2188" s="19">
        <f t="shared" ref="K2188:K2251" si="1633">IF(J2188-J2187 &gt; 0,K2187*(1+0.005)^(J2188-J2187),K2187)</f>
        <v>225.0831931027827</v>
      </c>
      <c r="L2188" s="16">
        <f t="shared" si="1613"/>
        <v>172.13509262257659</v>
      </c>
      <c r="M2188" s="23">
        <f>M2187-IF($B2188="B",(Percent_Rent_In_Elsies*2.49%/12 * H2187)/K2187,0)+IF($B2188="D",N2188,0)+IF(B2188="D",AK2187)+IF(B2188="C",F2187*90%)-(Y2188-Y2187)-IF($B2188="A",Q2187/K2187) + IF($B2188="A",Q2187/K2187)</f>
        <v>-39884943.135443427</v>
      </c>
      <c r="N2188" s="23">
        <f t="shared" si="1614"/>
        <v>0</v>
      </c>
      <c r="O2188" s="22">
        <f t="shared" si="1615"/>
        <v>0</v>
      </c>
      <c r="P2188" s="22">
        <f t="shared" si="1599"/>
        <v>0</v>
      </c>
      <c r="Q2188" s="22">
        <f t="shared" si="1600"/>
        <v>0</v>
      </c>
      <c r="R2188" s="22">
        <f t="shared" si="1616"/>
        <v>305110011.06295592</v>
      </c>
      <c r="S2188" s="16">
        <f t="shared" si="1606"/>
        <v>25383528.374578763</v>
      </c>
      <c r="T2188" s="15">
        <f t="shared" si="1617"/>
        <v>0</v>
      </c>
      <c r="U2188" s="23">
        <f t="shared" ref="U2188:U2251" si="1634">U2187-IF($B2188="B",U2187/12)+IF($B2188="C",AO2187)+IF(B2188="C",F2187*10%)</f>
        <v>1355543.2854115616</v>
      </c>
      <c r="V2188" s="23">
        <f t="shared" ref="V2188:V2251" si="1635">IF($B2188="D", 0, V2187+IF($B2188="B",U2187/12,0))</f>
        <v>112773.9838113094</v>
      </c>
      <c r="W2188" s="23">
        <f t="shared" si="1601"/>
        <v>0</v>
      </c>
      <c r="X2188" s="23">
        <f t="shared" ref="X2188:X2251" si="1636">X2187+IFERROR(IF($B2188="A",Z2187,0),0)  + AT2187 + AU2187 - IF($B2188="A",Q2187/K2187)</f>
        <v>34478226.613093182</v>
      </c>
      <c r="Y2188" s="23">
        <f t="shared" si="1618"/>
        <v>13825559.361691331</v>
      </c>
      <c r="Z2188" s="3">
        <f t="shared" si="1619"/>
        <v>0</v>
      </c>
      <c r="AA2188" s="23">
        <f t="shared" si="1620"/>
        <v>60199116.165664613</v>
      </c>
      <c r="AB2188" s="26">
        <f t="shared" ref="AB2188:AB2251" si="1637">M2188+SUM(U2188:AA2188)+AO2188+AT2188+AU2188</f>
        <v>70086276.274228573</v>
      </c>
      <c r="AC2188" s="23">
        <f t="shared" ref="AC2188:AC2251" si="1638">AC2187+G2188+IF($B2188="C",F2187)</f>
        <v>74889487.274228647</v>
      </c>
      <c r="AD2188" s="23">
        <f t="shared" si="1597"/>
        <v>4803211</v>
      </c>
      <c r="AE2188" s="24">
        <f t="shared" si="1605"/>
        <v>70086276.274228647</v>
      </c>
      <c r="AF2188" s="3">
        <f t="shared" ref="AF2188:AF2251" si="1639">IF($B2188="C",MAX(AE2188-AA2188-Y2188-U2188-V2188-W2188-AO2188-AT2188-AU2188,0.0001),0)</f>
        <v>1E-4</v>
      </c>
      <c r="AG2188" s="2">
        <f t="shared" si="1621"/>
        <v>0</v>
      </c>
      <c r="AH2188" s="2">
        <f t="shared" si="1622"/>
        <v>142.42658506861716</v>
      </c>
      <c r="AI2188" s="23">
        <f t="shared" si="1598"/>
        <v>9678435206.0950909</v>
      </c>
      <c r="AJ2188" s="23">
        <f t="shared" si="1623"/>
        <v>6219.922423797766</v>
      </c>
      <c r="AK2188" s="23">
        <f t="shared" si="1624"/>
        <v>59967.362788275306</v>
      </c>
      <c r="AL2188" s="23">
        <f t="shared" si="1602"/>
        <v>0</v>
      </c>
      <c r="AM2188" s="23">
        <f t="shared" si="1603"/>
        <v>0</v>
      </c>
      <c r="AN2188" s="16">
        <f t="shared" ref="AN2188:AN2251" si="1640">IF($B2188="B",(G2182)/2,0)</f>
        <v>0</v>
      </c>
      <c r="AO2188" s="23">
        <f t="shared" ref="AO2188:AO2251" si="1641">IF($B2188="B",(Percent_Rent_In_Elsies*2.49%/12*H2187)/K2187,0)</f>
        <v>0</v>
      </c>
      <c r="AP2188" s="22">
        <f t="shared" ref="AP2188:AP2251" si="1642">IF($B2188="B",(1-Percent_Rent_In_Elsies)*2.49%*H2187/12,0)</f>
        <v>0</v>
      </c>
      <c r="AQ2188" s="30">
        <f t="shared" si="1625"/>
        <v>11665581060.179279</v>
      </c>
      <c r="AR2188" s="28">
        <f t="shared" si="1626"/>
        <v>5672588922.9819174</v>
      </c>
      <c r="AS2188" s="25">
        <f t="shared" si="1627"/>
        <v>200337590.02425668</v>
      </c>
      <c r="AT2188" s="32">
        <f t="shared" si="1628"/>
        <v>0</v>
      </c>
      <c r="AU2188" s="23">
        <f t="shared" si="1629"/>
        <v>0</v>
      </c>
      <c r="AV2188" s="22">
        <f t="shared" si="1630"/>
        <v>1660866457.2005897</v>
      </c>
      <c r="AW2188" s="31">
        <f t="shared" ref="AW2188:AW2251" si="1643">SUM(AR2188:AS2188)+AV2188 +SUM(O2188:T2188)+AP2188</f>
        <v>7864286509.6442986</v>
      </c>
      <c r="AX2188"/>
      <c r="AY2188"/>
      <c r="AZ2188"/>
      <c r="BA2188"/>
    </row>
    <row r="2189" spans="1:53" s="21" customFormat="1" x14ac:dyDescent="0.25">
      <c r="A2189" s="21">
        <f t="shared" si="1604"/>
        <v>675</v>
      </c>
      <c r="B2189" s="21" t="s">
        <v>9</v>
      </c>
      <c r="C2189" s="27">
        <f t="shared" si="1608"/>
        <v>0</v>
      </c>
      <c r="D2189" s="27">
        <f t="shared" si="1631"/>
        <v>0</v>
      </c>
      <c r="E2189" s="27" t="b">
        <f t="shared" si="1607"/>
        <v>1</v>
      </c>
      <c r="F2189" s="29">
        <f t="shared" si="1609"/>
        <v>0</v>
      </c>
      <c r="G2189" s="27">
        <f t="shared" si="1632"/>
        <v>0</v>
      </c>
      <c r="H2189" s="22">
        <f t="shared" si="1610"/>
        <v>24955372474.785072</v>
      </c>
      <c r="I2189" s="23">
        <f t="shared" si="1611"/>
        <v>132580106.5049091</v>
      </c>
      <c r="J2189" s="23">
        <f t="shared" si="1612"/>
        <v>1086</v>
      </c>
      <c r="K2189" s="19">
        <f t="shared" si="1633"/>
        <v>225.0831931027827</v>
      </c>
      <c r="L2189" s="16">
        <f t="shared" si="1613"/>
        <v>172.13509262257659</v>
      </c>
      <c r="M2189" s="23">
        <f>M2188-IF($B2189="B",(Percent_Rent_In_Elsies*2.49%/12 * H2188)/K2188,0)+IF($B2189="D",N2189,0)+IF(B2189="D",AK2188)+IF(B2189="C",F2188*90%)-(Y2189-Y2188)-IF($B2189="A",Q2188/K2188) + IF($B2189="A",Q2188/K2188)</f>
        <v>-39824975.772655152</v>
      </c>
      <c r="N2189" s="23">
        <f t="shared" si="1614"/>
        <v>0</v>
      </c>
      <c r="O2189" s="22">
        <f t="shared" si="1615"/>
        <v>17734637.667061742</v>
      </c>
      <c r="P2189" s="22">
        <f t="shared" si="1599"/>
        <v>0</v>
      </c>
      <c r="Q2189" s="22">
        <f t="shared" si="1600"/>
        <v>0</v>
      </c>
      <c r="R2189" s="22">
        <f t="shared" si="1616"/>
        <v>305110011.06295592</v>
      </c>
      <c r="S2189" s="16">
        <f t="shared" si="1606"/>
        <v>0</v>
      </c>
      <c r="T2189" s="15">
        <f t="shared" si="1617"/>
        <v>7648890.7075170204</v>
      </c>
      <c r="U2189" s="23">
        <f t="shared" si="1634"/>
        <v>1355543.2854115616</v>
      </c>
      <c r="V2189" s="23">
        <f t="shared" si="1635"/>
        <v>0</v>
      </c>
      <c r="W2189" s="23">
        <f t="shared" si="1601"/>
        <v>112773.9838113094</v>
      </c>
      <c r="X2189" s="23">
        <f t="shared" si="1636"/>
        <v>34478226.613093182</v>
      </c>
      <c r="Y2189" s="23">
        <f t="shared" si="1618"/>
        <v>13825559.361691331</v>
      </c>
      <c r="Z2189" s="3">
        <f t="shared" si="1619"/>
        <v>0</v>
      </c>
      <c r="AA2189" s="23">
        <f t="shared" si="1620"/>
        <v>60139148.802876338</v>
      </c>
      <c r="AB2189" s="26">
        <f t="shared" si="1637"/>
        <v>70086276.274228573</v>
      </c>
      <c r="AC2189" s="23">
        <f t="shared" si="1638"/>
        <v>74889487.274228647</v>
      </c>
      <c r="AD2189" s="23">
        <f t="shared" ref="AD2189:AD2252" si="1644">AD2188</f>
        <v>4803211</v>
      </c>
      <c r="AE2189" s="24">
        <f t="shared" si="1605"/>
        <v>70086276.274228647</v>
      </c>
      <c r="AF2189" s="3">
        <f t="shared" si="1639"/>
        <v>0</v>
      </c>
      <c r="AG2189" s="2">
        <f t="shared" si="1621"/>
        <v>0</v>
      </c>
      <c r="AH2189" s="2">
        <f t="shared" si="1622"/>
        <v>142.42658506861716</v>
      </c>
      <c r="AI2189" s="23">
        <f t="shared" ref="AI2189:AI2252" si="1645">AA2189/(AJ2189/1000000)</f>
        <v>9668794030.7391357</v>
      </c>
      <c r="AJ2189" s="23">
        <f t="shared" si="1623"/>
        <v>6219.922423797766</v>
      </c>
      <c r="AK2189" s="23">
        <f t="shared" si="1624"/>
        <v>0</v>
      </c>
      <c r="AL2189" s="23">
        <f t="shared" si="1602"/>
        <v>0</v>
      </c>
      <c r="AM2189" s="23">
        <f t="shared" si="1603"/>
        <v>0</v>
      </c>
      <c r="AN2189" s="16">
        <f t="shared" si="1640"/>
        <v>0</v>
      </c>
      <c r="AO2189" s="23">
        <f t="shared" si="1641"/>
        <v>0</v>
      </c>
      <c r="AP2189" s="22">
        <f t="shared" si="1642"/>
        <v>0</v>
      </c>
      <c r="AQ2189" s="30">
        <f t="shared" si="1625"/>
        <v>11665581060.179279</v>
      </c>
      <c r="AR2189" s="28">
        <f t="shared" si="1626"/>
        <v>5672588922.9819174</v>
      </c>
      <c r="AS2189" s="25">
        <f t="shared" si="1627"/>
        <v>200337590.02425668</v>
      </c>
      <c r="AT2189" s="32">
        <f t="shared" si="1628"/>
        <v>0</v>
      </c>
      <c r="AU2189" s="23">
        <f t="shared" si="1629"/>
        <v>0</v>
      </c>
      <c r="AV2189" s="22">
        <f t="shared" si="1630"/>
        <v>1660866457.2005897</v>
      </c>
      <c r="AW2189" s="31">
        <f t="shared" si="1643"/>
        <v>7864286509.6442986</v>
      </c>
    </row>
    <row r="2190" spans="1:53" x14ac:dyDescent="0.25">
      <c r="A2190" s="21">
        <f t="shared" si="1604"/>
        <v>675</v>
      </c>
      <c r="B2190" s="21" t="s">
        <v>28</v>
      </c>
      <c r="C2190" s="27">
        <f t="shared" si="1608"/>
        <v>0</v>
      </c>
      <c r="D2190" s="27">
        <f t="shared" si="1631"/>
        <v>0</v>
      </c>
      <c r="E2190" s="27" t="b">
        <f t="shared" si="1607"/>
        <v>1</v>
      </c>
      <c r="F2190" s="29">
        <f t="shared" si="1609"/>
        <v>0</v>
      </c>
      <c r="G2190" s="27">
        <f t="shared" si="1632"/>
        <v>0</v>
      </c>
      <c r="H2190" s="22">
        <f t="shared" si="1610"/>
        <v>24955372474.785072</v>
      </c>
      <c r="I2190" s="23">
        <f t="shared" si="1611"/>
        <v>132580106.5049091</v>
      </c>
      <c r="J2190" s="23">
        <f t="shared" si="1612"/>
        <v>1086</v>
      </c>
      <c r="K2190" s="19">
        <f t="shared" si="1633"/>
        <v>225.0831931027827</v>
      </c>
      <c r="L2190" s="16">
        <f t="shared" si="1613"/>
        <v>172.13509262257659</v>
      </c>
      <c r="M2190" s="23">
        <f>M2189-IF($B2190="B",(Percent_Rent_In_Elsies*2.49%/12 * H2189)/K2189,0)+IF($B2190="D",N2190,0)+IF(B2190="D",AK2189)+IF(B2190="C",F2189*90%)-(Y2190-Y2189)-IF($B2190="A",Q2189/K2189) + IF($B2190="A",Q2189/K2189)</f>
        <v>-39824975.772655152</v>
      </c>
      <c r="N2190" s="23">
        <f t="shared" si="1614"/>
        <v>0</v>
      </c>
      <c r="O2190" s="22">
        <f t="shared" si="1615"/>
        <v>0</v>
      </c>
      <c r="P2190" s="22">
        <f t="shared" si="1599"/>
        <v>17734637.667061742</v>
      </c>
      <c r="Q2190" s="22">
        <f t="shared" si="1600"/>
        <v>0</v>
      </c>
      <c r="R2190" s="22">
        <f t="shared" si="1616"/>
        <v>305110011.06295592</v>
      </c>
      <c r="S2190" s="16">
        <f t="shared" si="1606"/>
        <v>0</v>
      </c>
      <c r="T2190" s="15">
        <f t="shared" si="1617"/>
        <v>0</v>
      </c>
      <c r="U2190" s="23">
        <f t="shared" si="1634"/>
        <v>1355543.2854115616</v>
      </c>
      <c r="V2190" s="23">
        <f t="shared" si="1635"/>
        <v>0</v>
      </c>
      <c r="W2190" s="23">
        <f t="shared" si="1601"/>
        <v>0</v>
      </c>
      <c r="X2190" s="23">
        <f t="shared" si="1636"/>
        <v>34478226.613093182</v>
      </c>
      <c r="Y2190" s="23">
        <f t="shared" si="1618"/>
        <v>13825559.361691331</v>
      </c>
      <c r="Z2190" s="3">
        <f t="shared" si="1619"/>
        <v>5638.6991905654713</v>
      </c>
      <c r="AA2190" s="23">
        <f t="shared" si="1620"/>
        <v>60223729.29073482</v>
      </c>
      <c r="AB2190" s="26">
        <f t="shared" si="1637"/>
        <v>70086276.274228573</v>
      </c>
      <c r="AC2190" s="23">
        <f t="shared" si="1638"/>
        <v>74889487.274228647</v>
      </c>
      <c r="AD2190" s="23">
        <f t="shared" si="1644"/>
        <v>4803211</v>
      </c>
      <c r="AE2190" s="24">
        <f t="shared" si="1605"/>
        <v>70086276.274228647</v>
      </c>
      <c r="AF2190" s="3">
        <f t="shared" si="1639"/>
        <v>0</v>
      </c>
      <c r="AG2190" s="2">
        <f t="shared" si="1621"/>
        <v>676643902.8678565</v>
      </c>
      <c r="AH2190" s="2">
        <f t="shared" si="1622"/>
        <v>142.42658506861716</v>
      </c>
      <c r="AI2190" s="23">
        <f t="shared" si="1645"/>
        <v>9682392349.511549</v>
      </c>
      <c r="AJ2190" s="23">
        <f t="shared" si="1623"/>
        <v>6219.922423797766</v>
      </c>
      <c r="AK2190" s="23">
        <f t="shared" si="1624"/>
        <v>0</v>
      </c>
      <c r="AL2190" s="23">
        <f t="shared" si="1602"/>
        <v>0</v>
      </c>
      <c r="AM2190" s="23">
        <f t="shared" si="1603"/>
        <v>0</v>
      </c>
      <c r="AN2190" s="16">
        <f t="shared" si="1640"/>
        <v>0</v>
      </c>
      <c r="AO2190" s="23">
        <f t="shared" si="1641"/>
        <v>0</v>
      </c>
      <c r="AP2190" s="22">
        <f t="shared" si="1642"/>
        <v>0</v>
      </c>
      <c r="AQ2190" s="30">
        <f t="shared" si="1625"/>
        <v>11665581060.179279</v>
      </c>
      <c r="AR2190" s="28">
        <f t="shared" si="1626"/>
        <v>5672588922.9819174</v>
      </c>
      <c r="AS2190" s="25">
        <f t="shared" si="1627"/>
        <v>200337590.02425668</v>
      </c>
      <c r="AT2190" s="32">
        <f t="shared" si="1628"/>
        <v>11277.398381130943</v>
      </c>
      <c r="AU2190" s="23">
        <f t="shared" si="1629"/>
        <v>11277.398381130943</v>
      </c>
      <c r="AV2190" s="22">
        <f t="shared" si="1630"/>
        <v>1668515347.9081066</v>
      </c>
      <c r="AW2190" s="31">
        <f t="shared" si="1643"/>
        <v>7864286509.6442986</v>
      </c>
      <c r="AX2190" s="21"/>
      <c r="AY2190" s="21"/>
      <c r="AZ2190" s="21"/>
      <c r="BA2190" s="21"/>
    </row>
    <row r="2191" spans="1:53" x14ac:dyDescent="0.25">
      <c r="A2191">
        <f t="shared" si="1604"/>
        <v>676</v>
      </c>
      <c r="B2191" t="s">
        <v>6</v>
      </c>
      <c r="C2191" s="27">
        <f t="shared" si="1608"/>
        <v>0</v>
      </c>
      <c r="D2191" s="27">
        <f t="shared" si="1631"/>
        <v>0</v>
      </c>
      <c r="E2191" s="27" t="b">
        <f t="shared" si="1607"/>
        <v>1</v>
      </c>
      <c r="F2191" s="29">
        <f t="shared" si="1609"/>
        <v>0</v>
      </c>
      <c r="G2191" s="27">
        <f t="shared" si="1632"/>
        <v>0</v>
      </c>
      <c r="H2191" s="22">
        <f t="shared" si="1610"/>
        <v>24996964762.24305</v>
      </c>
      <c r="I2191" s="23">
        <f t="shared" si="1611"/>
        <v>132580106.5049091</v>
      </c>
      <c r="J2191" s="23">
        <f t="shared" si="1612"/>
        <v>1086</v>
      </c>
      <c r="K2191" s="19">
        <f t="shared" si="1633"/>
        <v>225.0831931027827</v>
      </c>
      <c r="L2191" s="16">
        <f t="shared" si="1613"/>
        <v>172.42198444361424</v>
      </c>
      <c r="M2191" s="23">
        <f>M2190-IF($B2191="B",(Percent_Rent_In_Elsies*2.49%/12 * H2190)/K2190,0)+IF($B2191="D",N2191,0)+IF(B2191="D",AK2190)+IF(B2191="C",F2190*90%)-(Y2191-Y2190)-IF($B2191="A",Q2190/K2190) + IF($B2191="A",Q2190/K2190)</f>
        <v>-39824975.772655152</v>
      </c>
      <c r="N2191" s="23">
        <f t="shared" si="1614"/>
        <v>0</v>
      </c>
      <c r="O2191" s="22">
        <f t="shared" si="1615"/>
        <v>0</v>
      </c>
      <c r="P2191" s="22">
        <f t="shared" ref="P2191:P2254" si="1646">IF(AG2191 &gt; Retail_Freeze_Above, O2190,0)</f>
        <v>0</v>
      </c>
      <c r="Q2191" s="22">
        <f t="shared" ref="Q2191:Q2254" si="1647">IF(AG2191&lt;=Retail_Freeze_Above,O2190,0)</f>
        <v>0</v>
      </c>
      <c r="R2191" s="22">
        <f t="shared" si="1616"/>
        <v>305110011.06295592</v>
      </c>
      <c r="S2191" s="16">
        <f t="shared" si="1606"/>
        <v>0</v>
      </c>
      <c r="T2191" s="15">
        <f t="shared" si="1617"/>
        <v>0</v>
      </c>
      <c r="U2191" s="23">
        <f t="shared" si="1634"/>
        <v>1355543.2854115616</v>
      </c>
      <c r="V2191" s="23">
        <f t="shared" si="1635"/>
        <v>0</v>
      </c>
      <c r="W2191" s="23">
        <f t="shared" ref="W2191:W2254" si="1648">IF($B2191="E",0,W2190+IF(B2191="D",V2190,0)+IF($B2191="A",G2191))-IF($B2191="D",N2191)+IF($B2191="A",Q2190/K2190)</f>
        <v>0</v>
      </c>
      <c r="X2191" s="23">
        <f t="shared" si="1636"/>
        <v>34506420.109046005</v>
      </c>
      <c r="Y2191" s="23">
        <f t="shared" si="1618"/>
        <v>13825559.361691331</v>
      </c>
      <c r="Z2191" s="3">
        <f t="shared" si="1619"/>
        <v>0</v>
      </c>
      <c r="AA2191" s="23">
        <f t="shared" si="1620"/>
        <v>60223729.29073482</v>
      </c>
      <c r="AB2191" s="26">
        <f t="shared" si="1637"/>
        <v>70086276.274228573</v>
      </c>
      <c r="AC2191" s="23">
        <f t="shared" si="1638"/>
        <v>74889487.274228647</v>
      </c>
      <c r="AD2191" s="23">
        <f t="shared" si="1644"/>
        <v>4803211</v>
      </c>
      <c r="AE2191" s="24">
        <f t="shared" si="1605"/>
        <v>70086276.274228647</v>
      </c>
      <c r="AF2191" s="3">
        <f t="shared" si="1639"/>
        <v>0</v>
      </c>
      <c r="AG2191" s="2">
        <f t="shared" si="1621"/>
        <v>0</v>
      </c>
      <c r="AH2191" s="2">
        <f t="shared" si="1622"/>
        <v>142.66396271039818</v>
      </c>
      <c r="AI2191" s="23">
        <f t="shared" si="1645"/>
        <v>9682392349.511549</v>
      </c>
      <c r="AJ2191" s="23">
        <f t="shared" si="1623"/>
        <v>6219.922423797766</v>
      </c>
      <c r="AK2191" s="23">
        <f t="shared" si="1624"/>
        <v>0</v>
      </c>
      <c r="AL2191" s="23">
        <f t="shared" si="1602"/>
        <v>0</v>
      </c>
      <c r="AM2191" s="23">
        <f t="shared" si="1603"/>
        <v>0</v>
      </c>
      <c r="AN2191" s="16">
        <f t="shared" si="1640"/>
        <v>0</v>
      </c>
      <c r="AO2191" s="23">
        <f t="shared" si="1641"/>
        <v>0</v>
      </c>
      <c r="AP2191" s="22">
        <f t="shared" si="1642"/>
        <v>0</v>
      </c>
      <c r="AQ2191" s="30">
        <f t="shared" si="1625"/>
        <v>11665581060.179279</v>
      </c>
      <c r="AR2191" s="28">
        <f t="shared" si="1626"/>
        <v>5672588922.9819174</v>
      </c>
      <c r="AS2191" s="25">
        <f t="shared" si="1627"/>
        <v>200337590.02425668</v>
      </c>
      <c r="AT2191" s="32">
        <f t="shared" si="1628"/>
        <v>0</v>
      </c>
      <c r="AU2191" s="23">
        <f t="shared" si="1629"/>
        <v>0</v>
      </c>
      <c r="AV2191" s="22">
        <f t="shared" si="1630"/>
        <v>1668515347.9081066</v>
      </c>
      <c r="AW2191" s="31">
        <f t="shared" si="1643"/>
        <v>7846551871.9772367</v>
      </c>
    </row>
    <row r="2192" spans="1:53" x14ac:dyDescent="0.25">
      <c r="A2192">
        <f t="shared" si="1604"/>
        <v>676</v>
      </c>
      <c r="B2192" t="s">
        <v>7</v>
      </c>
      <c r="C2192" s="27">
        <f t="shared" si="1608"/>
        <v>0</v>
      </c>
      <c r="D2192" s="27">
        <f t="shared" si="1631"/>
        <v>0</v>
      </c>
      <c r="E2192" s="27" t="b">
        <f t="shared" si="1607"/>
        <v>1</v>
      </c>
      <c r="F2192" s="29">
        <f t="shared" si="1609"/>
        <v>0</v>
      </c>
      <c r="G2192" s="27">
        <f t="shared" si="1632"/>
        <v>0</v>
      </c>
      <c r="H2192" s="22">
        <f t="shared" si="1610"/>
        <v>24996964762.24305</v>
      </c>
      <c r="I2192" s="23">
        <f t="shared" si="1611"/>
        <v>132580106.5049091</v>
      </c>
      <c r="J2192" s="23">
        <f t="shared" si="1612"/>
        <v>1086</v>
      </c>
      <c r="K2192" s="19">
        <f t="shared" si="1633"/>
        <v>225.0831931027827</v>
      </c>
      <c r="L2192" s="16">
        <f t="shared" si="1613"/>
        <v>172.42198444361424</v>
      </c>
      <c r="M2192" s="23">
        <f>M2191-IF($B2192="B",(Percent_Rent_In_Elsies*2.49%/12 * H2191)/K2191,0)+IF($B2192="D",N2192,0)+IF(B2192="D",AK2191)+IF(B2192="C",F2191*90%)-(Y2192-Y2191)-IF($B2192="A",Q2191/K2191) + IF($B2192="A",Q2191/K2191)</f>
        <v>-39940196.951914787</v>
      </c>
      <c r="N2192" s="23">
        <f t="shared" si="1614"/>
        <v>0</v>
      </c>
      <c r="O2192" s="22">
        <f t="shared" si="1615"/>
        <v>0</v>
      </c>
      <c r="P2192" s="22">
        <f t="shared" si="1646"/>
        <v>0</v>
      </c>
      <c r="Q2192" s="22">
        <f t="shared" si="1647"/>
        <v>0</v>
      </c>
      <c r="R2192" s="22">
        <f t="shared" si="1616"/>
        <v>279684176.80770957</v>
      </c>
      <c r="S2192" s="16">
        <f t="shared" si="1606"/>
        <v>25425834.255246326</v>
      </c>
      <c r="T2192" s="15">
        <f t="shared" si="1617"/>
        <v>0</v>
      </c>
      <c r="U2192" s="23">
        <f t="shared" si="1634"/>
        <v>1242581.344960598</v>
      </c>
      <c r="V2192" s="23">
        <f t="shared" si="1635"/>
        <v>112961.94045096346</v>
      </c>
      <c r="W2192" s="23">
        <f t="shared" si="1648"/>
        <v>0</v>
      </c>
      <c r="X2192" s="23">
        <f t="shared" si="1636"/>
        <v>34506420.109046005</v>
      </c>
      <c r="Y2192" s="23">
        <f t="shared" si="1618"/>
        <v>13825559.361691331</v>
      </c>
      <c r="Z2192" s="3">
        <f t="shared" si="1619"/>
        <v>0</v>
      </c>
      <c r="AA2192" s="23">
        <f t="shared" si="1620"/>
        <v>60223729.29073482</v>
      </c>
      <c r="AB2192" s="26">
        <f t="shared" si="1637"/>
        <v>70086276.274228573</v>
      </c>
      <c r="AC2192" s="23">
        <f t="shared" si="1638"/>
        <v>74889487.274228647</v>
      </c>
      <c r="AD2192" s="23">
        <f t="shared" si="1644"/>
        <v>4803211</v>
      </c>
      <c r="AE2192" s="24">
        <f t="shared" si="1605"/>
        <v>70086276.274228647</v>
      </c>
      <c r="AF2192" s="3">
        <f t="shared" si="1639"/>
        <v>0</v>
      </c>
      <c r="AG2192" s="2">
        <f t="shared" si="1621"/>
        <v>0</v>
      </c>
      <c r="AH2192" s="2">
        <f t="shared" si="1622"/>
        <v>142.66396271039818</v>
      </c>
      <c r="AI2192" s="23">
        <f t="shared" si="1645"/>
        <v>9682392349.511549</v>
      </c>
      <c r="AJ2192" s="23">
        <f t="shared" si="1623"/>
        <v>6219.922423797766</v>
      </c>
      <c r="AK2192" s="23">
        <f t="shared" si="1624"/>
        <v>0</v>
      </c>
      <c r="AL2192" s="23">
        <f t="shared" ref="AL2192:AL2255" si="1649">IF($B2192="B",AI2192-AI2187,0)</f>
        <v>3957143.4164581299</v>
      </c>
      <c r="AM2192" s="23">
        <f t="shared" si="1603"/>
        <v>3691968760.5317435</v>
      </c>
      <c r="AN2192" s="16">
        <f t="shared" si="1640"/>
        <v>0</v>
      </c>
      <c r="AO2192" s="23">
        <f t="shared" si="1641"/>
        <v>115221.17925963677</v>
      </c>
      <c r="AP2192" s="22">
        <f t="shared" si="1642"/>
        <v>25934350.940827165</v>
      </c>
      <c r="AQ2192" s="30">
        <f t="shared" si="1625"/>
        <v>11717229320.077936</v>
      </c>
      <c r="AR2192" s="28">
        <f t="shared" si="1626"/>
        <v>5698302831.9397478</v>
      </c>
      <c r="AS2192" s="25">
        <f t="shared" si="1627"/>
        <v>200337590.02425668</v>
      </c>
      <c r="AT2192" s="32">
        <f t="shared" si="1628"/>
        <v>0</v>
      </c>
      <c r="AU2192" s="23">
        <f t="shared" si="1629"/>
        <v>0</v>
      </c>
      <c r="AV2192" s="22">
        <f t="shared" si="1630"/>
        <v>1668515347.9081066</v>
      </c>
      <c r="AW2192" s="31">
        <f t="shared" si="1643"/>
        <v>7898200131.8758945</v>
      </c>
    </row>
    <row r="2193" spans="1:53" s="21" customFormat="1" x14ac:dyDescent="0.25">
      <c r="A2193">
        <f t="shared" si="1604"/>
        <v>676</v>
      </c>
      <c r="B2193" t="s">
        <v>8</v>
      </c>
      <c r="C2193" s="27">
        <f t="shared" si="1608"/>
        <v>0</v>
      </c>
      <c r="D2193" s="27">
        <f t="shared" si="1631"/>
        <v>0</v>
      </c>
      <c r="E2193" s="27" t="b">
        <f t="shared" si="1607"/>
        <v>1</v>
      </c>
      <c r="F2193" s="29">
        <f t="shared" si="1609"/>
        <v>0</v>
      </c>
      <c r="G2193" s="27">
        <f t="shared" si="1632"/>
        <v>0</v>
      </c>
      <c r="H2193" s="22">
        <f t="shared" si="1610"/>
        <v>24996964762.24305</v>
      </c>
      <c r="I2193" s="23">
        <f t="shared" si="1611"/>
        <v>132580106.5049091</v>
      </c>
      <c r="J2193" s="23">
        <f t="shared" si="1612"/>
        <v>1086</v>
      </c>
      <c r="K2193" s="19">
        <f t="shared" si="1633"/>
        <v>225.0831931027827</v>
      </c>
      <c r="L2193" s="16">
        <f t="shared" si="1613"/>
        <v>172.42198444361424</v>
      </c>
      <c r="M2193" s="23">
        <f>M2192-IF($B2193="B",(Percent_Rent_In_Elsies*2.49%/12 * H2192)/K2192,0)+IF($B2193="D",N2193,0)+IF(B2193="D",AK2192)+IF(B2193="C",F2192*90%)-(Y2193-Y2192)-IF($B2193="A",Q2192/K2192) + IF($B2193="A",Q2192/K2192)</f>
        <v>-39940196.951914787</v>
      </c>
      <c r="N2193" s="23">
        <f t="shared" si="1614"/>
        <v>0</v>
      </c>
      <c r="O2193" s="22">
        <f t="shared" si="1615"/>
        <v>0</v>
      </c>
      <c r="P2193" s="22">
        <f t="shared" si="1646"/>
        <v>0</v>
      </c>
      <c r="Q2193" s="22">
        <f t="shared" si="1647"/>
        <v>0</v>
      </c>
      <c r="R2193" s="22">
        <f t="shared" si="1616"/>
        <v>305618527.74853677</v>
      </c>
      <c r="S2193" s="16">
        <f t="shared" si="1606"/>
        <v>25425834.255246326</v>
      </c>
      <c r="T2193" s="15">
        <f t="shared" si="1617"/>
        <v>0</v>
      </c>
      <c r="U2193" s="23">
        <f t="shared" si="1634"/>
        <v>1357802.5242202347</v>
      </c>
      <c r="V2193" s="23">
        <f t="shared" si="1635"/>
        <v>112961.94045096346</v>
      </c>
      <c r="W2193" s="23">
        <f t="shared" si="1648"/>
        <v>0</v>
      </c>
      <c r="X2193" s="23">
        <f t="shared" si="1636"/>
        <v>34506420.109046005</v>
      </c>
      <c r="Y2193" s="23">
        <f t="shared" si="1618"/>
        <v>13825559.361691331</v>
      </c>
      <c r="Z2193" s="3">
        <f t="shared" si="1619"/>
        <v>0</v>
      </c>
      <c r="AA2193" s="23">
        <f t="shared" si="1620"/>
        <v>60223729.29073482</v>
      </c>
      <c r="AB2193" s="26">
        <f t="shared" si="1637"/>
        <v>70086276.274228573</v>
      </c>
      <c r="AC2193" s="23">
        <f t="shared" si="1638"/>
        <v>74889487.274228647</v>
      </c>
      <c r="AD2193" s="23">
        <f t="shared" si="1644"/>
        <v>4803211</v>
      </c>
      <c r="AE2193" s="24">
        <f t="shared" si="1605"/>
        <v>70086276.274228647</v>
      </c>
      <c r="AF2193" s="3">
        <f t="shared" si="1639"/>
        <v>1E-4</v>
      </c>
      <c r="AG2193" s="2">
        <f t="shared" si="1621"/>
        <v>0</v>
      </c>
      <c r="AH2193" s="2">
        <f t="shared" si="1622"/>
        <v>142.66396271039818</v>
      </c>
      <c r="AI2193" s="23">
        <f t="shared" si="1645"/>
        <v>9682392349.511549</v>
      </c>
      <c r="AJ2193" s="23">
        <f t="shared" si="1623"/>
        <v>6219.922423797766</v>
      </c>
      <c r="AK2193" s="23">
        <f t="shared" si="1624"/>
        <v>59973.116489673601</v>
      </c>
      <c r="AL2193" s="23">
        <f t="shared" si="1649"/>
        <v>0</v>
      </c>
      <c r="AM2193" s="23">
        <f t="shared" ref="AM2193:AM2256" si="1650">IF($B2193="B",50%*AL2193*30%*AJ2193,0)</f>
        <v>0</v>
      </c>
      <c r="AN2193" s="16">
        <f t="shared" si="1640"/>
        <v>0</v>
      </c>
      <c r="AO2193" s="23">
        <f t="shared" si="1641"/>
        <v>0</v>
      </c>
      <c r="AP2193" s="22">
        <f t="shared" si="1642"/>
        <v>0</v>
      </c>
      <c r="AQ2193" s="30">
        <f t="shared" si="1625"/>
        <v>11717229320.077936</v>
      </c>
      <c r="AR2193" s="28">
        <f t="shared" si="1626"/>
        <v>5698302831.9397478</v>
      </c>
      <c r="AS2193" s="25">
        <f t="shared" si="1627"/>
        <v>200337590.02425668</v>
      </c>
      <c r="AT2193" s="32">
        <f t="shared" si="1628"/>
        <v>0</v>
      </c>
      <c r="AU2193" s="23">
        <f t="shared" si="1629"/>
        <v>0</v>
      </c>
      <c r="AV2193" s="22">
        <f t="shared" si="1630"/>
        <v>1668515347.9081066</v>
      </c>
      <c r="AW2193" s="31">
        <f t="shared" si="1643"/>
        <v>7898200131.8758945</v>
      </c>
      <c r="AX2193"/>
      <c r="AY2193"/>
      <c r="AZ2193"/>
      <c r="BA2193"/>
    </row>
    <row r="2194" spans="1:53" s="21" customFormat="1" x14ac:dyDescent="0.25">
      <c r="A2194">
        <f t="shared" si="1604"/>
        <v>676</v>
      </c>
      <c r="B2194" t="s">
        <v>9</v>
      </c>
      <c r="C2194" s="27">
        <f t="shared" si="1608"/>
        <v>0</v>
      </c>
      <c r="D2194" s="27">
        <f t="shared" si="1631"/>
        <v>0</v>
      </c>
      <c r="E2194" s="27" t="b">
        <f t="shared" si="1607"/>
        <v>1</v>
      </c>
      <c r="F2194" s="29">
        <f t="shared" si="1609"/>
        <v>0</v>
      </c>
      <c r="G2194" s="27">
        <f t="shared" si="1632"/>
        <v>0</v>
      </c>
      <c r="H2194" s="22">
        <f t="shared" si="1610"/>
        <v>24996964762.24305</v>
      </c>
      <c r="I2194" s="23">
        <f t="shared" si="1611"/>
        <v>132580106.5049091</v>
      </c>
      <c r="J2194" s="23">
        <f t="shared" si="1612"/>
        <v>1086</v>
      </c>
      <c r="K2194" s="19">
        <f t="shared" si="1633"/>
        <v>225.0831931027827</v>
      </c>
      <c r="L2194" s="16">
        <f t="shared" si="1613"/>
        <v>172.42198444361424</v>
      </c>
      <c r="M2194" s="23">
        <f>M2193-IF($B2194="B",(Percent_Rent_In_Elsies*2.49%/12 * H2193)/K2193,0)+IF($B2194="D",N2194,0)+IF(B2194="D",AK2193)+IF(B2194="C",F2193*90%)-(Y2194-Y2193)-IF($B2194="A",Q2193/K2193) + IF($B2194="A",Q2193/K2193)</f>
        <v>-39880223.835425116</v>
      </c>
      <c r="N2194" s="23">
        <f t="shared" si="1614"/>
        <v>0</v>
      </c>
      <c r="O2194" s="22">
        <f t="shared" si="1615"/>
        <v>17764195.39653714</v>
      </c>
      <c r="P2194" s="22">
        <f t="shared" si="1646"/>
        <v>0</v>
      </c>
      <c r="Q2194" s="22">
        <f t="shared" si="1647"/>
        <v>0</v>
      </c>
      <c r="R2194" s="22">
        <f t="shared" si="1616"/>
        <v>305618527.74853677</v>
      </c>
      <c r="S2194" s="16">
        <f t="shared" si="1606"/>
        <v>0</v>
      </c>
      <c r="T2194" s="15">
        <f t="shared" si="1617"/>
        <v>7661638.8587091863</v>
      </c>
      <c r="U2194" s="23">
        <f t="shared" si="1634"/>
        <v>1357802.5242202347</v>
      </c>
      <c r="V2194" s="23">
        <f t="shared" si="1635"/>
        <v>0</v>
      </c>
      <c r="W2194" s="23">
        <f t="shared" si="1648"/>
        <v>112961.94045096346</v>
      </c>
      <c r="X2194" s="23">
        <f t="shared" si="1636"/>
        <v>34506420.109046005</v>
      </c>
      <c r="Y2194" s="23">
        <f t="shared" si="1618"/>
        <v>13825559.361691331</v>
      </c>
      <c r="Z2194" s="3">
        <f t="shared" si="1619"/>
        <v>0</v>
      </c>
      <c r="AA2194" s="23">
        <f t="shared" si="1620"/>
        <v>60163756.174245149</v>
      </c>
      <c r="AB2194" s="26">
        <f t="shared" si="1637"/>
        <v>70086276.274228573</v>
      </c>
      <c r="AC2194" s="23">
        <f t="shared" si="1638"/>
        <v>74889487.274228647</v>
      </c>
      <c r="AD2194" s="23">
        <f t="shared" si="1644"/>
        <v>4803211</v>
      </c>
      <c r="AE2194" s="24">
        <f t="shared" si="1605"/>
        <v>70086276.274228647</v>
      </c>
      <c r="AF2194" s="3">
        <f t="shared" si="1639"/>
        <v>0</v>
      </c>
      <c r="AG2194" s="2">
        <f t="shared" si="1621"/>
        <v>0</v>
      </c>
      <c r="AH2194" s="2">
        <f t="shared" si="1622"/>
        <v>142.66396271039818</v>
      </c>
      <c r="AI2194" s="23">
        <f t="shared" si="1645"/>
        <v>9672750249.1116772</v>
      </c>
      <c r="AJ2194" s="23">
        <f t="shared" si="1623"/>
        <v>6219.922423797766</v>
      </c>
      <c r="AK2194" s="23">
        <f t="shared" si="1624"/>
        <v>0</v>
      </c>
      <c r="AL2194" s="23">
        <f t="shared" si="1649"/>
        <v>0</v>
      </c>
      <c r="AM2194" s="23">
        <f t="shared" si="1650"/>
        <v>0</v>
      </c>
      <c r="AN2194" s="16">
        <f t="shared" si="1640"/>
        <v>0</v>
      </c>
      <c r="AO2194" s="23">
        <f t="shared" si="1641"/>
        <v>0</v>
      </c>
      <c r="AP2194" s="22">
        <f t="shared" si="1642"/>
        <v>0</v>
      </c>
      <c r="AQ2194" s="30">
        <f t="shared" si="1625"/>
        <v>11717229320.077936</v>
      </c>
      <c r="AR2194" s="28">
        <f t="shared" si="1626"/>
        <v>5698302831.9397478</v>
      </c>
      <c r="AS2194" s="25">
        <f t="shared" si="1627"/>
        <v>200337590.02425668</v>
      </c>
      <c r="AT2194" s="32">
        <f t="shared" si="1628"/>
        <v>0</v>
      </c>
      <c r="AU2194" s="23">
        <f t="shared" si="1629"/>
        <v>0</v>
      </c>
      <c r="AV2194" s="22">
        <f t="shared" si="1630"/>
        <v>1668515347.9081066</v>
      </c>
      <c r="AW2194" s="31">
        <f t="shared" si="1643"/>
        <v>7898200131.8758945</v>
      </c>
      <c r="AX2194"/>
      <c r="AY2194"/>
      <c r="AZ2194"/>
      <c r="BA2194"/>
    </row>
    <row r="2195" spans="1:53" x14ac:dyDescent="0.25">
      <c r="A2195" s="21">
        <f t="shared" si="1604"/>
        <v>676</v>
      </c>
      <c r="B2195" s="21" t="s">
        <v>28</v>
      </c>
      <c r="C2195" s="27">
        <f t="shared" si="1608"/>
        <v>0</v>
      </c>
      <c r="D2195" s="27">
        <f t="shared" si="1631"/>
        <v>0</v>
      </c>
      <c r="E2195" s="27" t="b">
        <f t="shared" si="1607"/>
        <v>1</v>
      </c>
      <c r="F2195" s="29">
        <f t="shared" si="1609"/>
        <v>0</v>
      </c>
      <c r="G2195" s="27">
        <f t="shared" si="1632"/>
        <v>0</v>
      </c>
      <c r="H2195" s="22">
        <f t="shared" si="1610"/>
        <v>24996964762.24305</v>
      </c>
      <c r="I2195" s="23">
        <f t="shared" si="1611"/>
        <v>132580106.5049091</v>
      </c>
      <c r="J2195" s="23">
        <f t="shared" si="1612"/>
        <v>1086</v>
      </c>
      <c r="K2195" s="19">
        <f t="shared" si="1633"/>
        <v>225.0831931027827</v>
      </c>
      <c r="L2195" s="16">
        <f t="shared" si="1613"/>
        <v>172.42198444361424</v>
      </c>
      <c r="M2195" s="23">
        <f>M2194-IF($B2195="B",(Percent_Rent_In_Elsies*2.49%/12 * H2194)/K2194,0)+IF($B2195="D",N2195,0)+IF(B2195="D",AK2194)+IF(B2195="C",F2194*90%)-(Y2195-Y2194)-IF($B2195="A",Q2194/K2194) + IF($B2195="A",Q2194/K2194)</f>
        <v>-39880223.835425116</v>
      </c>
      <c r="N2195" s="23">
        <f t="shared" si="1614"/>
        <v>0</v>
      </c>
      <c r="O2195" s="22">
        <f t="shared" si="1615"/>
        <v>0</v>
      </c>
      <c r="P2195" s="22">
        <f t="shared" si="1646"/>
        <v>17764195.39653714</v>
      </c>
      <c r="Q2195" s="22">
        <f t="shared" si="1647"/>
        <v>0</v>
      </c>
      <c r="R2195" s="22">
        <f t="shared" si="1616"/>
        <v>305618527.74853677</v>
      </c>
      <c r="S2195" s="16">
        <f t="shared" si="1606"/>
        <v>0</v>
      </c>
      <c r="T2195" s="15">
        <f t="shared" si="1617"/>
        <v>0</v>
      </c>
      <c r="U2195" s="23">
        <f t="shared" si="1634"/>
        <v>1357802.5242202347</v>
      </c>
      <c r="V2195" s="23">
        <f t="shared" si="1635"/>
        <v>0</v>
      </c>
      <c r="W2195" s="23">
        <f t="shared" si="1648"/>
        <v>0</v>
      </c>
      <c r="X2195" s="23">
        <f t="shared" si="1636"/>
        <v>34506420.109046005</v>
      </c>
      <c r="Y2195" s="23">
        <f t="shared" si="1618"/>
        <v>13825559.361691331</v>
      </c>
      <c r="Z2195" s="3">
        <f t="shared" si="1619"/>
        <v>5648.0970225481742</v>
      </c>
      <c r="AA2195" s="23">
        <f t="shared" si="1620"/>
        <v>60248477.629583374</v>
      </c>
      <c r="AB2195" s="26">
        <f t="shared" si="1637"/>
        <v>70086276.274228573</v>
      </c>
      <c r="AC2195" s="23">
        <f t="shared" si="1638"/>
        <v>74889487.274228647</v>
      </c>
      <c r="AD2195" s="23">
        <f t="shared" si="1644"/>
        <v>4803211</v>
      </c>
      <c r="AE2195" s="24">
        <f t="shared" si="1605"/>
        <v>70086276.274228647</v>
      </c>
      <c r="AF2195" s="3">
        <f t="shared" si="1639"/>
        <v>0</v>
      </c>
      <c r="AG2195" s="2">
        <f t="shared" si="1621"/>
        <v>677771642.70578086</v>
      </c>
      <c r="AH2195" s="2">
        <f t="shared" si="1622"/>
        <v>142.66396271039818</v>
      </c>
      <c r="AI2195" s="23">
        <f t="shared" si="1645"/>
        <v>9686371231.7487068</v>
      </c>
      <c r="AJ2195" s="23">
        <f t="shared" si="1623"/>
        <v>6219.922423797766</v>
      </c>
      <c r="AK2195" s="23">
        <f t="shared" si="1624"/>
        <v>0</v>
      </c>
      <c r="AL2195" s="23">
        <f t="shared" si="1649"/>
        <v>0</v>
      </c>
      <c r="AM2195" s="23">
        <f t="shared" si="1650"/>
        <v>0</v>
      </c>
      <c r="AN2195" s="16">
        <f t="shared" si="1640"/>
        <v>0</v>
      </c>
      <c r="AO2195" s="23">
        <f t="shared" si="1641"/>
        <v>0</v>
      </c>
      <c r="AP2195" s="22">
        <f t="shared" si="1642"/>
        <v>0</v>
      </c>
      <c r="AQ2195" s="30">
        <f t="shared" si="1625"/>
        <v>11717229320.077936</v>
      </c>
      <c r="AR2195" s="28">
        <f t="shared" si="1626"/>
        <v>5698302831.9397478</v>
      </c>
      <c r="AS2195" s="25">
        <f t="shared" si="1627"/>
        <v>200337590.02425668</v>
      </c>
      <c r="AT2195" s="32">
        <f t="shared" si="1628"/>
        <v>11296.194045096348</v>
      </c>
      <c r="AU2195" s="23">
        <f t="shared" si="1629"/>
        <v>11296.194045096348</v>
      </c>
      <c r="AV2195" s="22">
        <f t="shared" si="1630"/>
        <v>1676176986.7668157</v>
      </c>
      <c r="AW2195" s="31">
        <f t="shared" si="1643"/>
        <v>7898200131.8758936</v>
      </c>
    </row>
    <row r="2196" spans="1:53" x14ac:dyDescent="0.25">
      <c r="A2196">
        <f t="shared" si="1604"/>
        <v>677</v>
      </c>
      <c r="B2196" t="s">
        <v>6</v>
      </c>
      <c r="C2196" s="27">
        <f t="shared" si="1608"/>
        <v>0</v>
      </c>
      <c r="D2196" s="27">
        <f t="shared" si="1631"/>
        <v>0</v>
      </c>
      <c r="E2196" s="27" t="b">
        <f t="shared" si="1607"/>
        <v>1</v>
      </c>
      <c r="F2196" s="29">
        <f t="shared" si="1609"/>
        <v>0</v>
      </c>
      <c r="G2196" s="27">
        <f t="shared" si="1632"/>
        <v>0</v>
      </c>
      <c r="H2196" s="22">
        <f t="shared" si="1610"/>
        <v>25038626370.180122</v>
      </c>
      <c r="I2196" s="23">
        <f t="shared" si="1611"/>
        <v>132580106.5049091</v>
      </c>
      <c r="J2196" s="23">
        <f t="shared" si="1612"/>
        <v>1086</v>
      </c>
      <c r="K2196" s="19">
        <f t="shared" si="1633"/>
        <v>225.0831931027827</v>
      </c>
      <c r="L2196" s="16">
        <f t="shared" si="1613"/>
        <v>172.70935441768694</v>
      </c>
      <c r="M2196" s="23">
        <f>M2195-IF($B2196="B",(Percent_Rent_In_Elsies*2.49%/12 * H2195)/K2195,0)+IF($B2196="D",N2196,0)+IF(B2196="D",AK2195)+IF(B2196="C",F2195*90%)-(Y2196-Y2195)-IF($B2196="A",Q2195/K2195) + IF($B2196="A",Q2195/K2195)</f>
        <v>-39880223.835425116</v>
      </c>
      <c r="N2196" s="23">
        <f t="shared" si="1614"/>
        <v>0</v>
      </c>
      <c r="O2196" s="22">
        <f t="shared" si="1615"/>
        <v>0</v>
      </c>
      <c r="P2196" s="22">
        <f t="shared" si="1646"/>
        <v>0</v>
      </c>
      <c r="Q2196" s="22">
        <f t="shared" si="1647"/>
        <v>0</v>
      </c>
      <c r="R2196" s="22">
        <f t="shared" si="1616"/>
        <v>305618527.74853677</v>
      </c>
      <c r="S2196" s="16">
        <f t="shared" si="1606"/>
        <v>0</v>
      </c>
      <c r="T2196" s="15">
        <f t="shared" si="1617"/>
        <v>0</v>
      </c>
      <c r="U2196" s="23">
        <f t="shared" si="1634"/>
        <v>1357802.5242202347</v>
      </c>
      <c r="V2196" s="23">
        <f t="shared" si="1635"/>
        <v>0</v>
      </c>
      <c r="W2196" s="23">
        <f t="shared" si="1648"/>
        <v>0</v>
      </c>
      <c r="X2196" s="23">
        <f t="shared" si="1636"/>
        <v>34534660.594158746</v>
      </c>
      <c r="Y2196" s="23">
        <f t="shared" si="1618"/>
        <v>13825559.361691331</v>
      </c>
      <c r="Z2196" s="3">
        <f t="shared" si="1619"/>
        <v>0</v>
      </c>
      <c r="AA2196" s="23">
        <f t="shared" si="1620"/>
        <v>60248477.629583374</v>
      </c>
      <c r="AB2196" s="26">
        <f t="shared" si="1637"/>
        <v>70086276.274228573</v>
      </c>
      <c r="AC2196" s="23">
        <f t="shared" si="1638"/>
        <v>74889487.274228647</v>
      </c>
      <c r="AD2196" s="23">
        <f t="shared" si="1644"/>
        <v>4803211</v>
      </c>
      <c r="AE2196" s="24">
        <f t="shared" si="1605"/>
        <v>70086276.274228647</v>
      </c>
      <c r="AF2196" s="3">
        <f t="shared" si="1639"/>
        <v>0</v>
      </c>
      <c r="AG2196" s="2">
        <f t="shared" si="1621"/>
        <v>0</v>
      </c>
      <c r="AH2196" s="2">
        <f t="shared" si="1622"/>
        <v>142.90173598158219</v>
      </c>
      <c r="AI2196" s="23">
        <f t="shared" si="1645"/>
        <v>9686371231.7487068</v>
      </c>
      <c r="AJ2196" s="23">
        <f t="shared" si="1623"/>
        <v>6219.922423797766</v>
      </c>
      <c r="AK2196" s="23">
        <f t="shared" si="1624"/>
        <v>0</v>
      </c>
      <c r="AL2196" s="23">
        <f t="shared" si="1649"/>
        <v>0</v>
      </c>
      <c r="AM2196" s="23">
        <f t="shared" si="1650"/>
        <v>0</v>
      </c>
      <c r="AN2196" s="16">
        <f t="shared" si="1640"/>
        <v>0</v>
      </c>
      <c r="AO2196" s="23">
        <f t="shared" si="1641"/>
        <v>0</v>
      </c>
      <c r="AP2196" s="22">
        <f t="shared" si="1642"/>
        <v>0</v>
      </c>
      <c r="AQ2196" s="30">
        <f t="shared" si="1625"/>
        <v>11717229320.077936</v>
      </c>
      <c r="AR2196" s="28">
        <f t="shared" si="1626"/>
        <v>5698302831.9397478</v>
      </c>
      <c r="AS2196" s="25">
        <f t="shared" si="1627"/>
        <v>200337590.02425668</v>
      </c>
      <c r="AT2196" s="32">
        <f t="shared" si="1628"/>
        <v>0</v>
      </c>
      <c r="AU2196" s="23">
        <f t="shared" si="1629"/>
        <v>0</v>
      </c>
      <c r="AV2196" s="22">
        <f t="shared" si="1630"/>
        <v>1676176986.7668157</v>
      </c>
      <c r="AW2196" s="31">
        <f t="shared" si="1643"/>
        <v>7880435936.4793568</v>
      </c>
    </row>
    <row r="2197" spans="1:53" x14ac:dyDescent="0.25">
      <c r="A2197">
        <f t="shared" si="1604"/>
        <v>677</v>
      </c>
      <c r="B2197" t="s">
        <v>7</v>
      </c>
      <c r="C2197" s="27">
        <f t="shared" si="1608"/>
        <v>0</v>
      </c>
      <c r="D2197" s="27">
        <f t="shared" si="1631"/>
        <v>0</v>
      </c>
      <c r="E2197" s="27" t="b">
        <f t="shared" si="1607"/>
        <v>1</v>
      </c>
      <c r="F2197" s="29">
        <f t="shared" si="1609"/>
        <v>0</v>
      </c>
      <c r="G2197" s="27">
        <f t="shared" si="1632"/>
        <v>0</v>
      </c>
      <c r="H2197" s="22">
        <f t="shared" si="1610"/>
        <v>25038626370.180122</v>
      </c>
      <c r="I2197" s="23">
        <f t="shared" si="1611"/>
        <v>132580106.5049091</v>
      </c>
      <c r="J2197" s="23">
        <f t="shared" si="1612"/>
        <v>1086</v>
      </c>
      <c r="K2197" s="19">
        <f t="shared" si="1633"/>
        <v>225.0831931027827</v>
      </c>
      <c r="L2197" s="16">
        <f t="shared" si="1613"/>
        <v>172.70935441768694</v>
      </c>
      <c r="M2197" s="23">
        <f>M2196-IF($B2197="B",(Percent_Rent_In_Elsies*2.49%/12 * H2196)/K2196,0)+IF($B2197="D",N2197,0)+IF(B2197="D",AK2196)+IF(B2197="C",F2196*90%)-(Y2197-Y2196)-IF($B2197="A",Q2196/K2196) + IF($B2197="A",Q2196/K2196)</f>
        <v>-39995637.049983516</v>
      </c>
      <c r="N2197" s="23">
        <f t="shared" si="1614"/>
        <v>0</v>
      </c>
      <c r="O2197" s="22">
        <f t="shared" si="1615"/>
        <v>0</v>
      </c>
      <c r="P2197" s="22">
        <f t="shared" si="1646"/>
        <v>0</v>
      </c>
      <c r="Q2197" s="22">
        <f t="shared" si="1647"/>
        <v>0</v>
      </c>
      <c r="R2197" s="22">
        <f t="shared" si="1616"/>
        <v>280150317.10282534</v>
      </c>
      <c r="S2197" s="16">
        <f t="shared" si="1606"/>
        <v>25468210.645711396</v>
      </c>
      <c r="T2197" s="15">
        <f t="shared" si="1617"/>
        <v>0</v>
      </c>
      <c r="U2197" s="23">
        <f t="shared" si="1634"/>
        <v>1244652.3138685485</v>
      </c>
      <c r="V2197" s="23">
        <f t="shared" si="1635"/>
        <v>113150.21035168623</v>
      </c>
      <c r="W2197" s="23">
        <f t="shared" si="1648"/>
        <v>0</v>
      </c>
      <c r="X2197" s="23">
        <f t="shared" si="1636"/>
        <v>34534660.594158746</v>
      </c>
      <c r="Y2197" s="23">
        <f t="shared" si="1618"/>
        <v>13825559.361691331</v>
      </c>
      <c r="Z2197" s="3">
        <f t="shared" si="1619"/>
        <v>0</v>
      </c>
      <c r="AA2197" s="23">
        <f t="shared" si="1620"/>
        <v>60248477.629583374</v>
      </c>
      <c r="AB2197" s="26">
        <f t="shared" si="1637"/>
        <v>70086276.274228573</v>
      </c>
      <c r="AC2197" s="23">
        <f t="shared" si="1638"/>
        <v>74889487.274228647</v>
      </c>
      <c r="AD2197" s="23">
        <f t="shared" si="1644"/>
        <v>4803211</v>
      </c>
      <c r="AE2197" s="24">
        <f t="shared" si="1605"/>
        <v>70086276.274228647</v>
      </c>
      <c r="AF2197" s="3">
        <f t="shared" si="1639"/>
        <v>0</v>
      </c>
      <c r="AG2197" s="2">
        <f t="shared" si="1621"/>
        <v>0</v>
      </c>
      <c r="AH2197" s="2">
        <f t="shared" si="1622"/>
        <v>142.90173598158219</v>
      </c>
      <c r="AI2197" s="23">
        <f t="shared" si="1645"/>
        <v>9686371231.7487068</v>
      </c>
      <c r="AJ2197" s="23">
        <f t="shared" si="1623"/>
        <v>6219.922423797766</v>
      </c>
      <c r="AK2197" s="23">
        <f t="shared" si="1624"/>
        <v>0</v>
      </c>
      <c r="AL2197" s="23">
        <f t="shared" si="1649"/>
        <v>3978882.2371578217</v>
      </c>
      <c r="AM2197" s="23">
        <f t="shared" si="1650"/>
        <v>3712250827.2822833</v>
      </c>
      <c r="AN2197" s="16">
        <f t="shared" si="1640"/>
        <v>0</v>
      </c>
      <c r="AO2197" s="23">
        <f t="shared" si="1641"/>
        <v>115413.21455840283</v>
      </c>
      <c r="AP2197" s="22">
        <f t="shared" si="1642"/>
        <v>25977574.859061878</v>
      </c>
      <c r="AQ2197" s="30">
        <f t="shared" si="1625"/>
        <v>11768963660.409758</v>
      </c>
      <c r="AR2197" s="28">
        <f t="shared" si="1626"/>
        <v>5724059597.412508</v>
      </c>
      <c r="AS2197" s="25">
        <f t="shared" si="1627"/>
        <v>200337590.02425668</v>
      </c>
      <c r="AT2197" s="32">
        <f t="shared" si="1628"/>
        <v>0</v>
      </c>
      <c r="AU2197" s="23">
        <f t="shared" si="1629"/>
        <v>0</v>
      </c>
      <c r="AV2197" s="22">
        <f t="shared" si="1630"/>
        <v>1676176986.7668157</v>
      </c>
      <c r="AW2197" s="31">
        <f t="shared" si="1643"/>
        <v>7932170276.8111801</v>
      </c>
    </row>
    <row r="2198" spans="1:53" x14ac:dyDescent="0.25">
      <c r="A2198">
        <f t="shared" si="1604"/>
        <v>677</v>
      </c>
      <c r="B2198" t="s">
        <v>8</v>
      </c>
      <c r="C2198" s="27">
        <f t="shared" si="1608"/>
        <v>0</v>
      </c>
      <c r="D2198" s="27">
        <f t="shared" si="1631"/>
        <v>0</v>
      </c>
      <c r="E2198" s="27" t="b">
        <f t="shared" si="1607"/>
        <v>1</v>
      </c>
      <c r="F2198" s="29">
        <f t="shared" si="1609"/>
        <v>0</v>
      </c>
      <c r="G2198" s="27">
        <f t="shared" si="1632"/>
        <v>0</v>
      </c>
      <c r="H2198" s="22">
        <f t="shared" si="1610"/>
        <v>25038626370.180122</v>
      </c>
      <c r="I2198" s="23">
        <f t="shared" si="1611"/>
        <v>132580106.5049091</v>
      </c>
      <c r="J2198" s="23">
        <f t="shared" si="1612"/>
        <v>1086</v>
      </c>
      <c r="K2198" s="19">
        <f t="shared" si="1633"/>
        <v>225.0831931027827</v>
      </c>
      <c r="L2198" s="16">
        <f t="shared" si="1613"/>
        <v>172.70935441768694</v>
      </c>
      <c r="M2198" s="23">
        <f>M2197-IF($B2198="B",(Percent_Rent_In_Elsies*2.49%/12 * H2197)/K2197,0)+IF($B2198="D",N2198,0)+IF(B2198="D",AK2197)+IF(B2198="C",F2197*90%)-(Y2198-Y2197)-IF($B2198="A",Q2197/K2197) + IF($B2198="A",Q2197/K2197)</f>
        <v>-39995637.049983516</v>
      </c>
      <c r="N2198" s="23">
        <f t="shared" si="1614"/>
        <v>0</v>
      </c>
      <c r="O2198" s="22">
        <f t="shared" si="1615"/>
        <v>0</v>
      </c>
      <c r="P2198" s="22">
        <f t="shared" si="1646"/>
        <v>0</v>
      </c>
      <c r="Q2198" s="22">
        <f t="shared" si="1647"/>
        <v>0</v>
      </c>
      <c r="R2198" s="22">
        <f t="shared" si="1616"/>
        <v>306127891.96188724</v>
      </c>
      <c r="S2198" s="16">
        <f t="shared" si="1606"/>
        <v>25468210.645711396</v>
      </c>
      <c r="T2198" s="15">
        <f t="shared" si="1617"/>
        <v>0</v>
      </c>
      <c r="U2198" s="23">
        <f t="shared" si="1634"/>
        <v>1360065.5284269513</v>
      </c>
      <c r="V2198" s="23">
        <f t="shared" si="1635"/>
        <v>113150.21035168623</v>
      </c>
      <c r="W2198" s="23">
        <f t="shared" si="1648"/>
        <v>0</v>
      </c>
      <c r="X2198" s="23">
        <f t="shared" si="1636"/>
        <v>34534660.594158746</v>
      </c>
      <c r="Y2198" s="23">
        <f t="shared" si="1618"/>
        <v>13825559.361691331</v>
      </c>
      <c r="Z2198" s="3">
        <f t="shared" si="1619"/>
        <v>0</v>
      </c>
      <c r="AA2198" s="23">
        <f t="shared" si="1620"/>
        <v>60248477.629583374</v>
      </c>
      <c r="AB2198" s="26">
        <f t="shared" si="1637"/>
        <v>70086276.274228573</v>
      </c>
      <c r="AC2198" s="23">
        <f t="shared" si="1638"/>
        <v>74889487.274228647</v>
      </c>
      <c r="AD2198" s="23">
        <f t="shared" si="1644"/>
        <v>4803211</v>
      </c>
      <c r="AE2198" s="24">
        <f t="shared" si="1605"/>
        <v>70086276.274228647</v>
      </c>
      <c r="AF2198" s="3">
        <f t="shared" si="1639"/>
        <v>1E-4</v>
      </c>
      <c r="AG2198" s="2">
        <f t="shared" si="1621"/>
        <v>0</v>
      </c>
      <c r="AH2198" s="2">
        <f t="shared" si="1622"/>
        <v>142.90173598158219</v>
      </c>
      <c r="AI2198" s="23">
        <f t="shared" si="1645"/>
        <v>9686371231.7487068</v>
      </c>
      <c r="AJ2198" s="23">
        <f t="shared" si="1623"/>
        <v>6219.922423797766</v>
      </c>
      <c r="AK2198" s="23">
        <f t="shared" si="1624"/>
        <v>59978.996952562964</v>
      </c>
      <c r="AL2198" s="23">
        <f t="shared" si="1649"/>
        <v>0</v>
      </c>
      <c r="AM2198" s="23">
        <f t="shared" si="1650"/>
        <v>0</v>
      </c>
      <c r="AN2198" s="16">
        <f t="shared" si="1640"/>
        <v>0</v>
      </c>
      <c r="AO2198" s="23">
        <f t="shared" si="1641"/>
        <v>0</v>
      </c>
      <c r="AP2198" s="22">
        <f t="shared" si="1642"/>
        <v>0</v>
      </c>
      <c r="AQ2198" s="30">
        <f t="shared" si="1625"/>
        <v>11768963660.409758</v>
      </c>
      <c r="AR2198" s="28">
        <f t="shared" si="1626"/>
        <v>5724059597.412508</v>
      </c>
      <c r="AS2198" s="25">
        <f t="shared" si="1627"/>
        <v>200337590.02425668</v>
      </c>
      <c r="AT2198" s="32">
        <f t="shared" si="1628"/>
        <v>0</v>
      </c>
      <c r="AU2198" s="23">
        <f t="shared" si="1629"/>
        <v>0</v>
      </c>
      <c r="AV2198" s="22">
        <f t="shared" si="1630"/>
        <v>1676176986.7668157</v>
      </c>
      <c r="AW2198" s="31">
        <f t="shared" si="1643"/>
        <v>7932170276.8111792</v>
      </c>
    </row>
    <row r="2199" spans="1:53" x14ac:dyDescent="0.25">
      <c r="A2199" s="21">
        <f t="shared" si="1604"/>
        <v>677</v>
      </c>
      <c r="B2199" s="21" t="s">
        <v>9</v>
      </c>
      <c r="C2199" s="27">
        <f t="shared" si="1608"/>
        <v>0</v>
      </c>
      <c r="D2199" s="27">
        <f t="shared" si="1631"/>
        <v>0</v>
      </c>
      <c r="E2199" s="27" t="b">
        <f t="shared" si="1607"/>
        <v>1</v>
      </c>
      <c r="F2199" s="29">
        <f t="shared" si="1609"/>
        <v>0</v>
      </c>
      <c r="G2199" s="27">
        <f t="shared" si="1632"/>
        <v>0</v>
      </c>
      <c r="H2199" s="22">
        <f t="shared" si="1610"/>
        <v>25038626370.180122</v>
      </c>
      <c r="I2199" s="23">
        <f t="shared" si="1611"/>
        <v>132580106.5049091</v>
      </c>
      <c r="J2199" s="23">
        <f t="shared" si="1612"/>
        <v>1086</v>
      </c>
      <c r="K2199" s="19">
        <f t="shared" si="1633"/>
        <v>225.0831931027827</v>
      </c>
      <c r="L2199" s="16">
        <f t="shared" si="1613"/>
        <v>172.70935441768694</v>
      </c>
      <c r="M2199" s="23">
        <f>M2198-IF($B2199="B",(Percent_Rent_In_Elsies*2.49%/12 * H2198)/K2198,0)+IF($B2199="D",N2199,0)+IF(B2199="D",AK2198)+IF(B2199="C",F2198*90%)-(Y2199-Y2198)-IF($B2199="A",Q2198/K2198) + IF($B2199="A",Q2198/K2198)</f>
        <v>-39935658.053030953</v>
      </c>
      <c r="N2199" s="23">
        <f t="shared" si="1614"/>
        <v>0</v>
      </c>
      <c r="O2199" s="22">
        <f t="shared" si="1615"/>
        <v>17793802.388892472</v>
      </c>
      <c r="P2199" s="22">
        <f t="shared" si="1646"/>
        <v>0</v>
      </c>
      <c r="Q2199" s="22">
        <f t="shared" si="1647"/>
        <v>0</v>
      </c>
      <c r="R2199" s="22">
        <f t="shared" si="1616"/>
        <v>306127891.96188724</v>
      </c>
      <c r="S2199" s="16">
        <f t="shared" si="1606"/>
        <v>0</v>
      </c>
      <c r="T2199" s="15">
        <f t="shared" si="1617"/>
        <v>7674408.2568189241</v>
      </c>
      <c r="U2199" s="23">
        <f t="shared" si="1634"/>
        <v>1360065.5284269513</v>
      </c>
      <c r="V2199" s="23">
        <f t="shared" si="1635"/>
        <v>0</v>
      </c>
      <c r="W2199" s="23">
        <f t="shared" si="1648"/>
        <v>113150.21035168623</v>
      </c>
      <c r="X2199" s="23">
        <f t="shared" si="1636"/>
        <v>34534660.594158746</v>
      </c>
      <c r="Y2199" s="23">
        <f t="shared" si="1618"/>
        <v>13825559.361691331</v>
      </c>
      <c r="Z2199" s="3">
        <f t="shared" si="1619"/>
        <v>0</v>
      </c>
      <c r="AA2199" s="23">
        <f t="shared" si="1620"/>
        <v>60188498.63263081</v>
      </c>
      <c r="AB2199" s="26">
        <f t="shared" si="1637"/>
        <v>70086276.274228573</v>
      </c>
      <c r="AC2199" s="23">
        <f t="shared" si="1638"/>
        <v>74889487.274228647</v>
      </c>
      <c r="AD2199" s="23">
        <f t="shared" si="1644"/>
        <v>4803211</v>
      </c>
      <c r="AE2199" s="24">
        <f t="shared" si="1605"/>
        <v>70086276.274228647</v>
      </c>
      <c r="AF2199" s="3">
        <f t="shared" si="1639"/>
        <v>0</v>
      </c>
      <c r="AG2199" s="2">
        <f t="shared" si="1621"/>
        <v>0</v>
      </c>
      <c r="AH2199" s="2">
        <f t="shared" si="1622"/>
        <v>142.90173598158219</v>
      </c>
      <c r="AI2199" s="23">
        <f t="shared" si="1645"/>
        <v>9676728185.9250031</v>
      </c>
      <c r="AJ2199" s="23">
        <f t="shared" si="1623"/>
        <v>6219.922423797766</v>
      </c>
      <c r="AK2199" s="23">
        <f t="shared" si="1624"/>
        <v>0</v>
      </c>
      <c r="AL2199" s="23">
        <f t="shared" si="1649"/>
        <v>0</v>
      </c>
      <c r="AM2199" s="23">
        <f t="shared" si="1650"/>
        <v>0</v>
      </c>
      <c r="AN2199" s="16">
        <f t="shared" si="1640"/>
        <v>0</v>
      </c>
      <c r="AO2199" s="23">
        <f t="shared" si="1641"/>
        <v>0</v>
      </c>
      <c r="AP2199" s="22">
        <f t="shared" si="1642"/>
        <v>0</v>
      </c>
      <c r="AQ2199" s="30">
        <f t="shared" si="1625"/>
        <v>11768963660.409758</v>
      </c>
      <c r="AR2199" s="28">
        <f t="shared" si="1626"/>
        <v>5724059597.412508</v>
      </c>
      <c r="AS2199" s="25">
        <f t="shared" si="1627"/>
        <v>200337590.02425668</v>
      </c>
      <c r="AT2199" s="32">
        <f t="shared" si="1628"/>
        <v>0</v>
      </c>
      <c r="AU2199" s="23">
        <f t="shared" si="1629"/>
        <v>0</v>
      </c>
      <c r="AV2199" s="22">
        <f t="shared" si="1630"/>
        <v>1676176986.7668157</v>
      </c>
      <c r="AW2199" s="31">
        <f t="shared" si="1643"/>
        <v>7932170276.8111792</v>
      </c>
      <c r="AX2199" s="21"/>
      <c r="AY2199" s="21"/>
      <c r="AZ2199" s="21"/>
      <c r="BA2199" s="21"/>
    </row>
    <row r="2200" spans="1:53" x14ac:dyDescent="0.25">
      <c r="A2200" s="21">
        <f t="shared" si="1604"/>
        <v>677</v>
      </c>
      <c r="B2200" s="21" t="s">
        <v>28</v>
      </c>
      <c r="C2200" s="27">
        <f t="shared" si="1608"/>
        <v>0</v>
      </c>
      <c r="D2200" s="27">
        <f t="shared" si="1631"/>
        <v>0</v>
      </c>
      <c r="E2200" s="27" t="b">
        <f t="shared" si="1607"/>
        <v>1</v>
      </c>
      <c r="F2200" s="29">
        <f t="shared" si="1609"/>
        <v>0</v>
      </c>
      <c r="G2200" s="27">
        <f t="shared" si="1632"/>
        <v>0</v>
      </c>
      <c r="H2200" s="22">
        <f t="shared" si="1610"/>
        <v>25038626370.180122</v>
      </c>
      <c r="I2200" s="23">
        <f t="shared" si="1611"/>
        <v>132580106.5049091</v>
      </c>
      <c r="J2200" s="23">
        <f t="shared" si="1612"/>
        <v>1086</v>
      </c>
      <c r="K2200" s="19">
        <f t="shared" si="1633"/>
        <v>225.0831931027827</v>
      </c>
      <c r="L2200" s="16">
        <f t="shared" si="1613"/>
        <v>172.70935441768694</v>
      </c>
      <c r="M2200" s="23">
        <f>M2199-IF($B2200="B",(Percent_Rent_In_Elsies*2.49%/12 * H2199)/K2199,0)+IF($B2200="D",N2200,0)+IF(B2200="D",AK2199)+IF(B2200="C",F2199*90%)-(Y2200-Y2199)-IF($B2200="A",Q2199/K2199) + IF($B2200="A",Q2199/K2199)</f>
        <v>-39935658.053030953</v>
      </c>
      <c r="N2200" s="23">
        <f t="shared" si="1614"/>
        <v>0</v>
      </c>
      <c r="O2200" s="22">
        <f t="shared" si="1615"/>
        <v>0</v>
      </c>
      <c r="P2200" s="22">
        <f t="shared" si="1646"/>
        <v>17793802.388892472</v>
      </c>
      <c r="Q2200" s="22">
        <f t="shared" si="1647"/>
        <v>0</v>
      </c>
      <c r="R2200" s="22">
        <f t="shared" si="1616"/>
        <v>306127891.96188724</v>
      </c>
      <c r="S2200" s="16">
        <f t="shared" si="1606"/>
        <v>0</v>
      </c>
      <c r="T2200" s="15">
        <f t="shared" si="1617"/>
        <v>0</v>
      </c>
      <c r="U2200" s="23">
        <f t="shared" si="1634"/>
        <v>1360065.5284269513</v>
      </c>
      <c r="V2200" s="23">
        <f t="shared" si="1635"/>
        <v>0</v>
      </c>
      <c r="W2200" s="23">
        <f t="shared" si="1648"/>
        <v>0</v>
      </c>
      <c r="X2200" s="23">
        <f t="shared" si="1636"/>
        <v>34534660.594158746</v>
      </c>
      <c r="Y2200" s="23">
        <f t="shared" si="1618"/>
        <v>13825559.361691331</v>
      </c>
      <c r="Z2200" s="3">
        <f t="shared" si="1619"/>
        <v>5657.5105175843128</v>
      </c>
      <c r="AA2200" s="23">
        <f t="shared" si="1620"/>
        <v>60273361.290394574</v>
      </c>
      <c r="AB2200" s="26">
        <f t="shared" si="1637"/>
        <v>70086276.274228558</v>
      </c>
      <c r="AC2200" s="23">
        <f t="shared" si="1638"/>
        <v>74889487.274228647</v>
      </c>
      <c r="AD2200" s="23">
        <f t="shared" si="1644"/>
        <v>4803211</v>
      </c>
      <c r="AE2200" s="24">
        <f t="shared" si="1605"/>
        <v>70086276.274228647</v>
      </c>
      <c r="AF2200" s="3">
        <f t="shared" si="1639"/>
        <v>0</v>
      </c>
      <c r="AG2200" s="2">
        <f t="shared" si="1621"/>
        <v>678901262.11011755</v>
      </c>
      <c r="AH2200" s="2">
        <f t="shared" si="1622"/>
        <v>142.90173598158219</v>
      </c>
      <c r="AI2200" s="23">
        <f t="shared" si="1645"/>
        <v>9690371870.1997585</v>
      </c>
      <c r="AJ2200" s="23">
        <f t="shared" si="1623"/>
        <v>6219.922423797766</v>
      </c>
      <c r="AK2200" s="23">
        <f t="shared" si="1624"/>
        <v>0</v>
      </c>
      <c r="AL2200" s="23">
        <f t="shared" si="1649"/>
        <v>0</v>
      </c>
      <c r="AM2200" s="23">
        <f t="shared" si="1650"/>
        <v>0</v>
      </c>
      <c r="AN2200" s="16">
        <f t="shared" si="1640"/>
        <v>0</v>
      </c>
      <c r="AO2200" s="23">
        <f t="shared" si="1641"/>
        <v>0</v>
      </c>
      <c r="AP2200" s="22">
        <f t="shared" si="1642"/>
        <v>0</v>
      </c>
      <c r="AQ2200" s="30">
        <f t="shared" si="1625"/>
        <v>11768963660.409758</v>
      </c>
      <c r="AR2200" s="28">
        <f t="shared" si="1626"/>
        <v>5724059597.412508</v>
      </c>
      <c r="AS2200" s="25">
        <f t="shared" si="1627"/>
        <v>200337590.02425668</v>
      </c>
      <c r="AT2200" s="32">
        <f t="shared" si="1628"/>
        <v>11315.021035168626</v>
      </c>
      <c r="AU2200" s="23">
        <f t="shared" si="1629"/>
        <v>11315.021035168626</v>
      </c>
      <c r="AV2200" s="22">
        <f t="shared" si="1630"/>
        <v>1683851395.0236347</v>
      </c>
      <c r="AW2200" s="31">
        <f t="shared" si="1643"/>
        <v>7932170276.8111792</v>
      </c>
      <c r="AX2200" s="21"/>
      <c r="AY2200" s="21"/>
      <c r="AZ2200" s="21"/>
      <c r="BA2200" s="21"/>
    </row>
    <row r="2201" spans="1:53" x14ac:dyDescent="0.25">
      <c r="A2201">
        <f t="shared" si="1604"/>
        <v>678</v>
      </c>
      <c r="B2201" t="s">
        <v>6</v>
      </c>
      <c r="C2201" s="27">
        <f t="shared" si="1608"/>
        <v>0</v>
      </c>
      <c r="D2201" s="27">
        <f t="shared" si="1631"/>
        <v>0</v>
      </c>
      <c r="E2201" s="27" t="b">
        <f t="shared" si="1607"/>
        <v>1</v>
      </c>
      <c r="F2201" s="29">
        <f t="shared" si="1609"/>
        <v>0</v>
      </c>
      <c r="G2201" s="27">
        <f t="shared" si="1632"/>
        <v>0</v>
      </c>
      <c r="H2201" s="22">
        <f t="shared" si="1610"/>
        <v>25080357414.130424</v>
      </c>
      <c r="I2201" s="23">
        <f t="shared" si="1611"/>
        <v>132580106.5049091</v>
      </c>
      <c r="J2201" s="23">
        <f t="shared" si="1612"/>
        <v>1086</v>
      </c>
      <c r="K2201" s="19">
        <f t="shared" si="1633"/>
        <v>225.0831931027827</v>
      </c>
      <c r="L2201" s="16">
        <f t="shared" si="1613"/>
        <v>172.99720334171641</v>
      </c>
      <c r="M2201" s="23">
        <f>M2200-IF($B2201="B",(Percent_Rent_In_Elsies*2.49%/12 * H2200)/K2200,0)+IF($B2201="D",N2201,0)+IF(B2201="D",AK2200)+IF(B2201="C",F2200*90%)-(Y2201-Y2200)-IF($B2201="A",Q2200/K2200) + IF($B2201="A",Q2200/K2200)</f>
        <v>-39935658.053030953</v>
      </c>
      <c r="N2201" s="23">
        <f t="shared" si="1614"/>
        <v>0</v>
      </c>
      <c r="O2201" s="22">
        <f t="shared" si="1615"/>
        <v>0</v>
      </c>
      <c r="P2201" s="22">
        <f t="shared" si="1646"/>
        <v>0</v>
      </c>
      <c r="Q2201" s="22">
        <f t="shared" si="1647"/>
        <v>0</v>
      </c>
      <c r="R2201" s="22">
        <f t="shared" si="1616"/>
        <v>306127891.96188724</v>
      </c>
      <c r="S2201" s="16">
        <f t="shared" si="1606"/>
        <v>0</v>
      </c>
      <c r="T2201" s="15">
        <f t="shared" si="1617"/>
        <v>0</v>
      </c>
      <c r="U2201" s="23">
        <f t="shared" si="1634"/>
        <v>1360065.5284269513</v>
      </c>
      <c r="V2201" s="23">
        <f t="shared" si="1635"/>
        <v>0</v>
      </c>
      <c r="W2201" s="23">
        <f t="shared" si="1648"/>
        <v>0</v>
      </c>
      <c r="X2201" s="23">
        <f t="shared" si="1636"/>
        <v>34562948.146746673</v>
      </c>
      <c r="Y2201" s="23">
        <f t="shared" si="1618"/>
        <v>13825559.361691331</v>
      </c>
      <c r="Z2201" s="3">
        <f t="shared" si="1619"/>
        <v>0</v>
      </c>
      <c r="AA2201" s="23">
        <f t="shared" si="1620"/>
        <v>60273361.290394574</v>
      </c>
      <c r="AB2201" s="26">
        <f t="shared" si="1637"/>
        <v>70086276.274228588</v>
      </c>
      <c r="AC2201" s="23">
        <f t="shared" si="1638"/>
        <v>74889487.274228647</v>
      </c>
      <c r="AD2201" s="23">
        <f t="shared" si="1644"/>
        <v>4803211</v>
      </c>
      <c r="AE2201" s="24">
        <f t="shared" si="1605"/>
        <v>70086276.274228647</v>
      </c>
      <c r="AF2201" s="3">
        <f t="shared" si="1639"/>
        <v>0</v>
      </c>
      <c r="AG2201" s="2">
        <f t="shared" si="1621"/>
        <v>0</v>
      </c>
      <c r="AH2201" s="2">
        <f t="shared" si="1622"/>
        <v>143.13990554155149</v>
      </c>
      <c r="AI2201" s="23">
        <f t="shared" si="1645"/>
        <v>9690371870.1997585</v>
      </c>
      <c r="AJ2201" s="23">
        <f t="shared" si="1623"/>
        <v>6219.922423797766</v>
      </c>
      <c r="AK2201" s="23">
        <f t="shared" si="1624"/>
        <v>0</v>
      </c>
      <c r="AL2201" s="23">
        <f t="shared" si="1649"/>
        <v>0</v>
      </c>
      <c r="AM2201" s="23">
        <f t="shared" si="1650"/>
        <v>0</v>
      </c>
      <c r="AN2201" s="16">
        <f t="shared" si="1640"/>
        <v>0</v>
      </c>
      <c r="AO2201" s="23">
        <f t="shared" si="1641"/>
        <v>0</v>
      </c>
      <c r="AP2201" s="22">
        <f t="shared" si="1642"/>
        <v>0</v>
      </c>
      <c r="AQ2201" s="30">
        <f t="shared" si="1625"/>
        <v>11768963660.409758</v>
      </c>
      <c r="AR2201" s="28">
        <f t="shared" si="1626"/>
        <v>5724059597.412508</v>
      </c>
      <c r="AS2201" s="25">
        <f t="shared" si="1627"/>
        <v>200337590.02425668</v>
      </c>
      <c r="AT2201" s="32">
        <f t="shared" si="1628"/>
        <v>0</v>
      </c>
      <c r="AU2201" s="23">
        <f t="shared" si="1629"/>
        <v>0</v>
      </c>
      <c r="AV2201" s="22">
        <f t="shared" si="1630"/>
        <v>1683851395.0236347</v>
      </c>
      <c r="AW2201" s="31">
        <f t="shared" si="1643"/>
        <v>7914376474.422287</v>
      </c>
    </row>
    <row r="2202" spans="1:53" x14ac:dyDescent="0.25">
      <c r="A2202">
        <f t="shared" ref="A2202:A2265" si="1651">A2197+1</f>
        <v>678</v>
      </c>
      <c r="B2202" t="s">
        <v>7</v>
      </c>
      <c r="C2202" s="27">
        <f t="shared" si="1608"/>
        <v>0</v>
      </c>
      <c r="D2202" s="27">
        <f t="shared" si="1631"/>
        <v>0</v>
      </c>
      <c r="E2202" s="27" t="b">
        <f t="shared" si="1607"/>
        <v>1</v>
      </c>
      <c r="F2202" s="29">
        <f t="shared" si="1609"/>
        <v>0</v>
      </c>
      <c r="G2202" s="27">
        <f t="shared" si="1632"/>
        <v>0</v>
      </c>
      <c r="H2202" s="22">
        <f t="shared" si="1610"/>
        <v>25080357414.130424</v>
      </c>
      <c r="I2202" s="23">
        <f t="shared" si="1611"/>
        <v>132580106.5049091</v>
      </c>
      <c r="J2202" s="23">
        <f t="shared" si="1612"/>
        <v>1086</v>
      </c>
      <c r="K2202" s="19">
        <f t="shared" si="1633"/>
        <v>225.0831931027827</v>
      </c>
      <c r="L2202" s="16">
        <f t="shared" si="1613"/>
        <v>172.99720334171641</v>
      </c>
      <c r="M2202" s="23">
        <f>M2201-IF($B2202="B",(Percent_Rent_In_Elsies*2.49%/12 * H2201)/K2201,0)+IF($B2202="D",N2202,0)+IF(B2202="D",AK2201)+IF(B2202="C",F2201*90%)-(Y2202-Y2201)-IF($B2202="A",Q2201/K2201) + IF($B2202="A",Q2201/K2201)</f>
        <v>-40051263.622946955</v>
      </c>
      <c r="N2202" s="23">
        <f t="shared" si="1614"/>
        <v>0</v>
      </c>
      <c r="O2202" s="22">
        <f t="shared" si="1615"/>
        <v>0</v>
      </c>
      <c r="P2202" s="22">
        <f t="shared" si="1646"/>
        <v>0</v>
      </c>
      <c r="Q2202" s="22">
        <f t="shared" si="1647"/>
        <v>0</v>
      </c>
      <c r="R2202" s="22">
        <f t="shared" si="1616"/>
        <v>280617234.29839665</v>
      </c>
      <c r="S2202" s="16">
        <f t="shared" si="1606"/>
        <v>25510657.663490605</v>
      </c>
      <c r="T2202" s="15">
        <f t="shared" si="1617"/>
        <v>0</v>
      </c>
      <c r="U2202" s="23">
        <f t="shared" si="1634"/>
        <v>1246726.734391372</v>
      </c>
      <c r="V2202" s="23">
        <f t="shared" si="1635"/>
        <v>113338.79403557927</v>
      </c>
      <c r="W2202" s="23">
        <f t="shared" si="1648"/>
        <v>0</v>
      </c>
      <c r="X2202" s="23">
        <f t="shared" si="1636"/>
        <v>34562948.146746673</v>
      </c>
      <c r="Y2202" s="23">
        <f t="shared" si="1618"/>
        <v>13825559.361691331</v>
      </c>
      <c r="Z2202" s="3">
        <f t="shared" si="1619"/>
        <v>0</v>
      </c>
      <c r="AA2202" s="23">
        <f t="shared" si="1620"/>
        <v>60273361.290394574</v>
      </c>
      <c r="AB2202" s="26">
        <f t="shared" si="1637"/>
        <v>70086276.274228588</v>
      </c>
      <c r="AC2202" s="23">
        <f t="shared" si="1638"/>
        <v>74889487.274228647</v>
      </c>
      <c r="AD2202" s="23">
        <f t="shared" si="1644"/>
        <v>4803211</v>
      </c>
      <c r="AE2202" s="24">
        <f t="shared" si="1605"/>
        <v>70086276.274228647</v>
      </c>
      <c r="AF2202" s="3">
        <f t="shared" si="1639"/>
        <v>0</v>
      </c>
      <c r="AG2202" s="2">
        <f t="shared" si="1621"/>
        <v>0</v>
      </c>
      <c r="AH2202" s="2">
        <f t="shared" si="1622"/>
        <v>143.13990554155149</v>
      </c>
      <c r="AI2202" s="23">
        <f t="shared" si="1645"/>
        <v>9690371870.1997585</v>
      </c>
      <c r="AJ2202" s="23">
        <f t="shared" si="1623"/>
        <v>6219.922423797766</v>
      </c>
      <c r="AK2202" s="23">
        <f t="shared" si="1624"/>
        <v>0</v>
      </c>
      <c r="AL2202" s="23">
        <f t="shared" si="1649"/>
        <v>4000638.451051712</v>
      </c>
      <c r="AM2202" s="23">
        <f t="shared" si="1650"/>
        <v>3732549121.6806159</v>
      </c>
      <c r="AN2202" s="16">
        <f t="shared" si="1640"/>
        <v>0</v>
      </c>
      <c r="AO2202" s="23">
        <f t="shared" si="1641"/>
        <v>115605.56991600018</v>
      </c>
      <c r="AP2202" s="22">
        <f t="shared" si="1642"/>
        <v>26020870.81716032</v>
      </c>
      <c r="AQ2202" s="30">
        <f t="shared" si="1625"/>
        <v>11820784224.642132</v>
      </c>
      <c r="AR2202" s="28">
        <f t="shared" si="1626"/>
        <v>5749859290.8277225</v>
      </c>
      <c r="AS2202" s="25">
        <f t="shared" si="1627"/>
        <v>200337590.02425668</v>
      </c>
      <c r="AT2202" s="32">
        <f t="shared" si="1628"/>
        <v>0</v>
      </c>
      <c r="AU2202" s="23">
        <f t="shared" si="1629"/>
        <v>0</v>
      </c>
      <c r="AV2202" s="22">
        <f t="shared" si="1630"/>
        <v>1683851395.0236347</v>
      </c>
      <c r="AW2202" s="31">
        <f t="shared" si="1643"/>
        <v>7966197038.6546621</v>
      </c>
    </row>
    <row r="2203" spans="1:53" s="21" customFormat="1" x14ac:dyDescent="0.25">
      <c r="A2203">
        <f t="shared" si="1651"/>
        <v>678</v>
      </c>
      <c r="B2203" t="s">
        <v>8</v>
      </c>
      <c r="C2203" s="27">
        <f t="shared" si="1608"/>
        <v>0</v>
      </c>
      <c r="D2203" s="27">
        <f t="shared" si="1631"/>
        <v>0</v>
      </c>
      <c r="E2203" s="27" t="b">
        <f t="shared" si="1607"/>
        <v>1</v>
      </c>
      <c r="F2203" s="29">
        <f t="shared" si="1609"/>
        <v>0</v>
      </c>
      <c r="G2203" s="27">
        <f t="shared" si="1632"/>
        <v>0</v>
      </c>
      <c r="H2203" s="22">
        <f t="shared" si="1610"/>
        <v>25080357414.130424</v>
      </c>
      <c r="I2203" s="23">
        <f t="shared" si="1611"/>
        <v>132580106.5049091</v>
      </c>
      <c r="J2203" s="23">
        <f t="shared" si="1612"/>
        <v>1086</v>
      </c>
      <c r="K2203" s="19">
        <f t="shared" si="1633"/>
        <v>225.0831931027827</v>
      </c>
      <c r="L2203" s="16">
        <f t="shared" si="1613"/>
        <v>172.99720334171641</v>
      </c>
      <c r="M2203" s="23">
        <f>M2202-IF($B2203="B",(Percent_Rent_In_Elsies*2.49%/12 * H2202)/K2202,0)+IF($B2203="D",N2203,0)+IF(B2203="D",AK2202)+IF(B2203="C",F2202*90%)-(Y2203-Y2202)-IF($B2203="A",Q2202/K2202) + IF($B2203="A",Q2202/K2202)</f>
        <v>-40051263.622946955</v>
      </c>
      <c r="N2203" s="23">
        <f t="shared" si="1614"/>
        <v>0</v>
      </c>
      <c r="O2203" s="22">
        <f t="shared" si="1615"/>
        <v>0</v>
      </c>
      <c r="P2203" s="22">
        <f t="shared" si="1646"/>
        <v>0</v>
      </c>
      <c r="Q2203" s="22">
        <f t="shared" si="1647"/>
        <v>0</v>
      </c>
      <c r="R2203" s="22">
        <f t="shared" si="1616"/>
        <v>306638105.11555696</v>
      </c>
      <c r="S2203" s="16">
        <f t="shared" si="1606"/>
        <v>25510657.663490605</v>
      </c>
      <c r="T2203" s="15">
        <f t="shared" si="1617"/>
        <v>0</v>
      </c>
      <c r="U2203" s="23">
        <f t="shared" si="1634"/>
        <v>1362332.3043073721</v>
      </c>
      <c r="V2203" s="23">
        <f t="shared" si="1635"/>
        <v>113338.79403557927</v>
      </c>
      <c r="W2203" s="23">
        <f t="shared" si="1648"/>
        <v>0</v>
      </c>
      <c r="X2203" s="23">
        <f t="shared" si="1636"/>
        <v>34562948.146746673</v>
      </c>
      <c r="Y2203" s="23">
        <f t="shared" si="1618"/>
        <v>13825559.361691331</v>
      </c>
      <c r="Z2203" s="3">
        <f t="shared" si="1619"/>
        <v>0</v>
      </c>
      <c r="AA2203" s="23">
        <f t="shared" si="1620"/>
        <v>60273361.290394574</v>
      </c>
      <c r="AB2203" s="26">
        <f t="shared" si="1637"/>
        <v>70086276.274228573</v>
      </c>
      <c r="AC2203" s="23">
        <f t="shared" si="1638"/>
        <v>74889487.274228647</v>
      </c>
      <c r="AD2203" s="23">
        <f t="shared" si="1644"/>
        <v>4803211</v>
      </c>
      <c r="AE2203" s="24">
        <f t="shared" si="1605"/>
        <v>70086276.274228647</v>
      </c>
      <c r="AF2203" s="3">
        <f t="shared" si="1639"/>
        <v>1E-4</v>
      </c>
      <c r="AG2203" s="2">
        <f t="shared" si="1621"/>
        <v>0</v>
      </c>
      <c r="AH2203" s="2">
        <f t="shared" si="1622"/>
        <v>143.13990554155149</v>
      </c>
      <c r="AI2203" s="23">
        <f t="shared" si="1645"/>
        <v>9690371870.1997585</v>
      </c>
      <c r="AJ2203" s="23">
        <f t="shared" si="1623"/>
        <v>6219.922423797766</v>
      </c>
      <c r="AK2203" s="23">
        <f t="shared" si="1624"/>
        <v>59985.004242450756</v>
      </c>
      <c r="AL2203" s="23">
        <f t="shared" si="1649"/>
        <v>0</v>
      </c>
      <c r="AM2203" s="23">
        <f t="shared" si="1650"/>
        <v>0</v>
      </c>
      <c r="AN2203" s="16">
        <f t="shared" si="1640"/>
        <v>0</v>
      </c>
      <c r="AO2203" s="23">
        <f t="shared" si="1641"/>
        <v>0</v>
      </c>
      <c r="AP2203" s="22">
        <f t="shared" si="1642"/>
        <v>0</v>
      </c>
      <c r="AQ2203" s="30">
        <f t="shared" si="1625"/>
        <v>11820784224.642132</v>
      </c>
      <c r="AR2203" s="28">
        <f t="shared" si="1626"/>
        <v>5749859290.8277225</v>
      </c>
      <c r="AS2203" s="25">
        <f t="shared" si="1627"/>
        <v>200337590.02425668</v>
      </c>
      <c r="AT2203" s="32">
        <f t="shared" si="1628"/>
        <v>0</v>
      </c>
      <c r="AU2203" s="23">
        <f t="shared" si="1629"/>
        <v>0</v>
      </c>
      <c r="AV2203" s="22">
        <f t="shared" si="1630"/>
        <v>1683851395.0236347</v>
      </c>
      <c r="AW2203" s="31">
        <f t="shared" si="1643"/>
        <v>7966197038.6546621</v>
      </c>
      <c r="AX2203"/>
      <c r="AY2203"/>
      <c r="AZ2203"/>
      <c r="BA2203"/>
    </row>
    <row r="2204" spans="1:53" s="21" customFormat="1" x14ac:dyDescent="0.25">
      <c r="A2204">
        <f t="shared" si="1651"/>
        <v>678</v>
      </c>
      <c r="B2204" t="s">
        <v>9</v>
      </c>
      <c r="C2204" s="27">
        <f t="shared" si="1608"/>
        <v>0</v>
      </c>
      <c r="D2204" s="27">
        <f t="shared" si="1631"/>
        <v>0</v>
      </c>
      <c r="E2204" s="27" t="b">
        <f t="shared" si="1607"/>
        <v>1</v>
      </c>
      <c r="F2204" s="29">
        <f t="shared" si="1609"/>
        <v>0</v>
      </c>
      <c r="G2204" s="27">
        <f t="shared" si="1632"/>
        <v>0</v>
      </c>
      <c r="H2204" s="22">
        <f t="shared" si="1610"/>
        <v>25080357414.130424</v>
      </c>
      <c r="I2204" s="23">
        <f t="shared" si="1611"/>
        <v>132580106.5049091</v>
      </c>
      <c r="J2204" s="23">
        <f t="shared" si="1612"/>
        <v>1086</v>
      </c>
      <c r="K2204" s="19">
        <f t="shared" si="1633"/>
        <v>225.0831931027827</v>
      </c>
      <c r="L2204" s="16">
        <f t="shared" si="1613"/>
        <v>172.99720334171641</v>
      </c>
      <c r="M2204" s="23">
        <f>M2203-IF($B2204="B",(Percent_Rent_In_Elsies*2.49%/12 * H2203)/K2203,0)+IF($B2204="D",N2204,0)+IF(B2204="D",AK2203)+IF(B2204="C",F2203*90%)-(Y2204-Y2203)-IF($B2204="A",Q2203/K2203) + IF($B2204="A",Q2203/K2203)</f>
        <v>-39991278.618704505</v>
      </c>
      <c r="N2204" s="23">
        <f t="shared" si="1614"/>
        <v>0</v>
      </c>
      <c r="O2204" s="22">
        <f t="shared" si="1615"/>
        <v>17823458.726232748</v>
      </c>
      <c r="P2204" s="22">
        <f t="shared" si="1646"/>
        <v>0</v>
      </c>
      <c r="Q2204" s="22">
        <f t="shared" si="1647"/>
        <v>0</v>
      </c>
      <c r="R2204" s="22">
        <f t="shared" si="1616"/>
        <v>306638105.11555696</v>
      </c>
      <c r="S2204" s="16">
        <f t="shared" si="1606"/>
        <v>0</v>
      </c>
      <c r="T2204" s="15">
        <f t="shared" si="1617"/>
        <v>7687198.9372578561</v>
      </c>
      <c r="U2204" s="23">
        <f t="shared" si="1634"/>
        <v>1362332.3043073721</v>
      </c>
      <c r="V2204" s="23">
        <f t="shared" si="1635"/>
        <v>0</v>
      </c>
      <c r="W2204" s="23">
        <f t="shared" si="1648"/>
        <v>113338.79403557927</v>
      </c>
      <c r="X2204" s="23">
        <f t="shared" si="1636"/>
        <v>34562948.146746673</v>
      </c>
      <c r="Y2204" s="23">
        <f t="shared" si="1618"/>
        <v>13825559.361691331</v>
      </c>
      <c r="Z2204" s="3">
        <f t="shared" si="1619"/>
        <v>0</v>
      </c>
      <c r="AA2204" s="23">
        <f t="shared" si="1620"/>
        <v>60213376.286152124</v>
      </c>
      <c r="AB2204" s="26">
        <f t="shared" si="1637"/>
        <v>70086276.274228573</v>
      </c>
      <c r="AC2204" s="23">
        <f t="shared" si="1638"/>
        <v>74889487.274228647</v>
      </c>
      <c r="AD2204" s="23">
        <f t="shared" si="1644"/>
        <v>4803211</v>
      </c>
      <c r="AE2204" s="24">
        <f t="shared" si="1605"/>
        <v>70086276.274228647</v>
      </c>
      <c r="AF2204" s="3">
        <f t="shared" si="1639"/>
        <v>0</v>
      </c>
      <c r="AG2204" s="2">
        <f t="shared" si="1621"/>
        <v>0</v>
      </c>
      <c r="AH2204" s="2">
        <f t="shared" si="1622"/>
        <v>143.13990554155149</v>
      </c>
      <c r="AI2204" s="23">
        <f t="shared" si="1645"/>
        <v>9680727858.5617771</v>
      </c>
      <c r="AJ2204" s="23">
        <f t="shared" si="1623"/>
        <v>6219.922423797766</v>
      </c>
      <c r="AK2204" s="23">
        <f t="shared" si="1624"/>
        <v>0</v>
      </c>
      <c r="AL2204" s="23">
        <f t="shared" si="1649"/>
        <v>0</v>
      </c>
      <c r="AM2204" s="23">
        <f t="shared" si="1650"/>
        <v>0</v>
      </c>
      <c r="AN2204" s="16">
        <f t="shared" si="1640"/>
        <v>0</v>
      </c>
      <c r="AO2204" s="23">
        <f t="shared" si="1641"/>
        <v>0</v>
      </c>
      <c r="AP2204" s="22">
        <f t="shared" si="1642"/>
        <v>0</v>
      </c>
      <c r="AQ2204" s="30">
        <f t="shared" si="1625"/>
        <v>11820784224.642132</v>
      </c>
      <c r="AR2204" s="28">
        <f t="shared" si="1626"/>
        <v>5749859290.8277225</v>
      </c>
      <c r="AS2204" s="25">
        <f t="shared" si="1627"/>
        <v>200337590.02425668</v>
      </c>
      <c r="AT2204" s="32">
        <f t="shared" si="1628"/>
        <v>0</v>
      </c>
      <c r="AU2204" s="23">
        <f t="shared" si="1629"/>
        <v>0</v>
      </c>
      <c r="AV2204" s="22">
        <f t="shared" si="1630"/>
        <v>1683851395.0236347</v>
      </c>
      <c r="AW2204" s="31">
        <f t="shared" si="1643"/>
        <v>7966197038.6546621</v>
      </c>
      <c r="AX2204"/>
      <c r="AY2204"/>
      <c r="AZ2204"/>
      <c r="BA2204"/>
    </row>
    <row r="2205" spans="1:53" x14ac:dyDescent="0.25">
      <c r="A2205" s="21">
        <f t="shared" si="1651"/>
        <v>678</v>
      </c>
      <c r="B2205" s="21" t="s">
        <v>28</v>
      </c>
      <c r="C2205" s="27">
        <f t="shared" si="1608"/>
        <v>0</v>
      </c>
      <c r="D2205" s="27">
        <f t="shared" si="1631"/>
        <v>0</v>
      </c>
      <c r="E2205" s="27" t="b">
        <f t="shared" si="1607"/>
        <v>1</v>
      </c>
      <c r="F2205" s="29">
        <f t="shared" si="1609"/>
        <v>0</v>
      </c>
      <c r="G2205" s="27">
        <f t="shared" si="1632"/>
        <v>0</v>
      </c>
      <c r="H2205" s="22">
        <f t="shared" si="1610"/>
        <v>25080357414.130424</v>
      </c>
      <c r="I2205" s="23">
        <f t="shared" si="1611"/>
        <v>132580106.5049091</v>
      </c>
      <c r="J2205" s="23">
        <f t="shared" si="1612"/>
        <v>1086</v>
      </c>
      <c r="K2205" s="19">
        <f t="shared" si="1633"/>
        <v>225.0831931027827</v>
      </c>
      <c r="L2205" s="16">
        <f t="shared" si="1613"/>
        <v>172.99720334171641</v>
      </c>
      <c r="M2205" s="23">
        <f>M2204-IF($B2205="B",(Percent_Rent_In_Elsies*2.49%/12 * H2204)/K2204,0)+IF($B2205="D",N2205,0)+IF(B2205="D",AK2204)+IF(B2205="C",F2204*90%)-(Y2205-Y2204)-IF($B2205="A",Q2204/K2204) + IF($B2205="A",Q2204/K2204)</f>
        <v>-39991278.618704505</v>
      </c>
      <c r="N2205" s="23">
        <f t="shared" si="1614"/>
        <v>0</v>
      </c>
      <c r="O2205" s="22">
        <f t="shared" si="1615"/>
        <v>0</v>
      </c>
      <c r="P2205" s="22">
        <f t="shared" si="1646"/>
        <v>17823458.726232748</v>
      </c>
      <c r="Q2205" s="22">
        <f t="shared" si="1647"/>
        <v>0</v>
      </c>
      <c r="R2205" s="22">
        <f t="shared" si="1616"/>
        <v>306638105.11555696</v>
      </c>
      <c r="S2205" s="16">
        <f t="shared" si="1606"/>
        <v>0</v>
      </c>
      <c r="T2205" s="15">
        <f t="shared" si="1617"/>
        <v>0</v>
      </c>
      <c r="U2205" s="23">
        <f t="shared" si="1634"/>
        <v>1362332.3043073721</v>
      </c>
      <c r="V2205" s="23">
        <f t="shared" si="1635"/>
        <v>0</v>
      </c>
      <c r="W2205" s="23">
        <f t="shared" si="1648"/>
        <v>0</v>
      </c>
      <c r="X2205" s="23">
        <f t="shared" si="1636"/>
        <v>34562948.146746673</v>
      </c>
      <c r="Y2205" s="23">
        <f t="shared" si="1618"/>
        <v>13825559.361691331</v>
      </c>
      <c r="Z2205" s="3">
        <f t="shared" si="1619"/>
        <v>5666.9397017789643</v>
      </c>
      <c r="AA2205" s="23">
        <f t="shared" si="1620"/>
        <v>60298380.381678812</v>
      </c>
      <c r="AB2205" s="26">
        <f t="shared" si="1637"/>
        <v>70086276.274228603</v>
      </c>
      <c r="AC2205" s="23">
        <f t="shared" si="1638"/>
        <v>74889487.274228647</v>
      </c>
      <c r="AD2205" s="23">
        <f t="shared" si="1644"/>
        <v>4803211</v>
      </c>
      <c r="AE2205" s="24">
        <f t="shared" si="1605"/>
        <v>70086276.274228647</v>
      </c>
      <c r="AF2205" s="3">
        <f t="shared" si="1639"/>
        <v>0</v>
      </c>
      <c r="AG2205" s="2">
        <f t="shared" si="1621"/>
        <v>680032764.2134757</v>
      </c>
      <c r="AH2205" s="2">
        <f t="shared" si="1622"/>
        <v>143.13990554155149</v>
      </c>
      <c r="AI2205" s="23">
        <f t="shared" si="1645"/>
        <v>9694394282.3103199</v>
      </c>
      <c r="AJ2205" s="23">
        <f t="shared" si="1623"/>
        <v>6219.922423797766</v>
      </c>
      <c r="AK2205" s="23">
        <f t="shared" si="1624"/>
        <v>0</v>
      </c>
      <c r="AL2205" s="23">
        <f t="shared" si="1649"/>
        <v>0</v>
      </c>
      <c r="AM2205" s="23">
        <f t="shared" si="1650"/>
        <v>0</v>
      </c>
      <c r="AN2205" s="16">
        <f t="shared" si="1640"/>
        <v>0</v>
      </c>
      <c r="AO2205" s="23">
        <f t="shared" si="1641"/>
        <v>0</v>
      </c>
      <c r="AP2205" s="22">
        <f t="shared" si="1642"/>
        <v>0</v>
      </c>
      <c r="AQ2205" s="30">
        <f t="shared" si="1625"/>
        <v>11820784224.642132</v>
      </c>
      <c r="AR2205" s="28">
        <f t="shared" si="1626"/>
        <v>5749859290.8277225</v>
      </c>
      <c r="AS2205" s="25">
        <f t="shared" si="1627"/>
        <v>200337590.02425668</v>
      </c>
      <c r="AT2205" s="32">
        <f t="shared" si="1628"/>
        <v>11333.879403557929</v>
      </c>
      <c r="AU2205" s="23">
        <f t="shared" si="1629"/>
        <v>11333.879403557929</v>
      </c>
      <c r="AV2205" s="22">
        <f t="shared" si="1630"/>
        <v>1691538593.9608924</v>
      </c>
      <c r="AW2205" s="31">
        <f t="shared" si="1643"/>
        <v>7966197038.6546612</v>
      </c>
    </row>
    <row r="2206" spans="1:53" x14ac:dyDescent="0.25">
      <c r="A2206">
        <f t="shared" si="1651"/>
        <v>679</v>
      </c>
      <c r="B2206" t="s">
        <v>6</v>
      </c>
      <c r="C2206" s="27">
        <f t="shared" si="1608"/>
        <v>0</v>
      </c>
      <c r="D2206" s="27">
        <f t="shared" si="1631"/>
        <v>0</v>
      </c>
      <c r="E2206" s="27" t="b">
        <f t="shared" si="1607"/>
        <v>1</v>
      </c>
      <c r="F2206" s="29">
        <f t="shared" si="1609"/>
        <v>0</v>
      </c>
      <c r="G2206" s="27">
        <f t="shared" si="1632"/>
        <v>0</v>
      </c>
      <c r="H2206" s="22">
        <f t="shared" si="1610"/>
        <v>25122158009.820644</v>
      </c>
      <c r="I2206" s="23">
        <f t="shared" si="1611"/>
        <v>132580106.5049091</v>
      </c>
      <c r="J2206" s="23">
        <f t="shared" si="1612"/>
        <v>1086</v>
      </c>
      <c r="K2206" s="19">
        <f t="shared" si="1633"/>
        <v>225.0831931027827</v>
      </c>
      <c r="L2206" s="16">
        <f t="shared" si="1613"/>
        <v>173.2855320139526</v>
      </c>
      <c r="M2206" s="23">
        <f>M2205-IF($B2206="B",(Percent_Rent_In_Elsies*2.49%/12 * H2205)/K2205,0)+IF($B2206="D",N2206,0)+IF(B2206="D",AK2205)+IF(B2206="C",F2205*90%)-(Y2206-Y2205)-IF($B2206="A",Q2205/K2205) + IF($B2206="A",Q2205/K2205)</f>
        <v>-39991278.618704505</v>
      </c>
      <c r="N2206" s="23">
        <f t="shared" si="1614"/>
        <v>0</v>
      </c>
      <c r="O2206" s="22">
        <f t="shared" si="1615"/>
        <v>0</v>
      </c>
      <c r="P2206" s="22">
        <f t="shared" si="1646"/>
        <v>0</v>
      </c>
      <c r="Q2206" s="22">
        <f t="shared" si="1647"/>
        <v>0</v>
      </c>
      <c r="R2206" s="22">
        <f t="shared" si="1616"/>
        <v>306638105.11555696</v>
      </c>
      <c r="S2206" s="16">
        <f t="shared" si="1606"/>
        <v>0</v>
      </c>
      <c r="T2206" s="15">
        <f t="shared" si="1617"/>
        <v>0</v>
      </c>
      <c r="U2206" s="23">
        <f t="shared" si="1634"/>
        <v>1362332.3043073721</v>
      </c>
      <c r="V2206" s="23">
        <f t="shared" si="1635"/>
        <v>0</v>
      </c>
      <c r="W2206" s="23">
        <f t="shared" si="1648"/>
        <v>0</v>
      </c>
      <c r="X2206" s="23">
        <f t="shared" si="1636"/>
        <v>34591282.845255576</v>
      </c>
      <c r="Y2206" s="23">
        <f t="shared" si="1618"/>
        <v>13825559.361691331</v>
      </c>
      <c r="Z2206" s="3">
        <f t="shared" si="1619"/>
        <v>0</v>
      </c>
      <c r="AA2206" s="23">
        <f t="shared" si="1620"/>
        <v>60298380.381678812</v>
      </c>
      <c r="AB2206" s="26">
        <f t="shared" si="1637"/>
        <v>70086276.274228603</v>
      </c>
      <c r="AC2206" s="23">
        <f t="shared" si="1638"/>
        <v>74889487.274228647</v>
      </c>
      <c r="AD2206" s="23">
        <f t="shared" si="1644"/>
        <v>4803211</v>
      </c>
      <c r="AE2206" s="24">
        <f t="shared" si="1605"/>
        <v>70086276.274228647</v>
      </c>
      <c r="AF2206" s="3">
        <f t="shared" si="1639"/>
        <v>0</v>
      </c>
      <c r="AG2206" s="2">
        <f t="shared" si="1621"/>
        <v>0</v>
      </c>
      <c r="AH2206" s="2">
        <f t="shared" si="1622"/>
        <v>143.37847205078745</v>
      </c>
      <c r="AI2206" s="23">
        <f t="shared" si="1645"/>
        <v>9694394282.3103199</v>
      </c>
      <c r="AJ2206" s="23">
        <f t="shared" si="1623"/>
        <v>6219.922423797766</v>
      </c>
      <c r="AK2206" s="23">
        <f t="shared" si="1624"/>
        <v>0</v>
      </c>
      <c r="AL2206" s="23">
        <f t="shared" si="1649"/>
        <v>0</v>
      </c>
      <c r="AM2206" s="23">
        <f t="shared" si="1650"/>
        <v>0</v>
      </c>
      <c r="AN2206" s="16">
        <f t="shared" si="1640"/>
        <v>0</v>
      </c>
      <c r="AO2206" s="23">
        <f t="shared" si="1641"/>
        <v>0</v>
      </c>
      <c r="AP2206" s="22">
        <f t="shared" si="1642"/>
        <v>0</v>
      </c>
      <c r="AQ2206" s="30">
        <f t="shared" si="1625"/>
        <v>11820784224.642132</v>
      </c>
      <c r="AR2206" s="28">
        <f t="shared" si="1626"/>
        <v>5749859290.8277225</v>
      </c>
      <c r="AS2206" s="25">
        <f t="shared" si="1627"/>
        <v>200337590.02425668</v>
      </c>
      <c r="AT2206" s="32">
        <f t="shared" si="1628"/>
        <v>0</v>
      </c>
      <c r="AU2206" s="23">
        <f t="shared" si="1629"/>
        <v>0</v>
      </c>
      <c r="AV2206" s="22">
        <f t="shared" si="1630"/>
        <v>1691538593.9608924</v>
      </c>
      <c r="AW2206" s="31">
        <f t="shared" si="1643"/>
        <v>7948373579.9284286</v>
      </c>
    </row>
    <row r="2207" spans="1:53" x14ac:dyDescent="0.25">
      <c r="A2207">
        <f t="shared" si="1651"/>
        <v>679</v>
      </c>
      <c r="B2207" t="s">
        <v>7</v>
      </c>
      <c r="C2207" s="27">
        <f t="shared" si="1608"/>
        <v>0</v>
      </c>
      <c r="D2207" s="27">
        <f t="shared" si="1631"/>
        <v>0</v>
      </c>
      <c r="E2207" s="27" t="b">
        <f t="shared" si="1607"/>
        <v>1</v>
      </c>
      <c r="F2207" s="29">
        <f t="shared" si="1609"/>
        <v>0</v>
      </c>
      <c r="G2207" s="27">
        <f t="shared" si="1632"/>
        <v>0</v>
      </c>
      <c r="H2207" s="22">
        <f t="shared" si="1610"/>
        <v>25122158009.820644</v>
      </c>
      <c r="I2207" s="23">
        <f t="shared" si="1611"/>
        <v>132580106.5049091</v>
      </c>
      <c r="J2207" s="23">
        <f t="shared" si="1612"/>
        <v>1086</v>
      </c>
      <c r="K2207" s="19">
        <f t="shared" si="1633"/>
        <v>225.0831931027827</v>
      </c>
      <c r="L2207" s="16">
        <f t="shared" si="1613"/>
        <v>173.2855320139526</v>
      </c>
      <c r="M2207" s="23">
        <f>M2206-IF($B2207="B",(Percent_Rent_In_Elsies*2.49%/12 * H2206)/K2206,0)+IF($B2207="D",N2207,0)+IF(B2207="D",AK2206)+IF(B2207="C",F2206*90%)-(Y2207-Y2206)-IF($B2207="A",Q2206/K2206) + IF($B2207="A",Q2206/K2206)</f>
        <v>-40107076.864570364</v>
      </c>
      <c r="N2207" s="23">
        <f t="shared" si="1614"/>
        <v>0</v>
      </c>
      <c r="O2207" s="22">
        <f t="shared" si="1615"/>
        <v>0</v>
      </c>
      <c r="P2207" s="22">
        <f t="shared" si="1646"/>
        <v>0</v>
      </c>
      <c r="Q2207" s="22">
        <f t="shared" si="1647"/>
        <v>0</v>
      </c>
      <c r="R2207" s="22">
        <f t="shared" si="1616"/>
        <v>281084929.68926054</v>
      </c>
      <c r="S2207" s="16">
        <f t="shared" si="1606"/>
        <v>25553175.426296413</v>
      </c>
      <c r="T2207" s="15">
        <f t="shared" si="1617"/>
        <v>0</v>
      </c>
      <c r="U2207" s="23">
        <f t="shared" si="1634"/>
        <v>1248804.6122817576</v>
      </c>
      <c r="V2207" s="23">
        <f t="shared" si="1635"/>
        <v>113527.69202561433</v>
      </c>
      <c r="W2207" s="23">
        <f t="shared" si="1648"/>
        <v>0</v>
      </c>
      <c r="X2207" s="23">
        <f t="shared" si="1636"/>
        <v>34591282.845255576</v>
      </c>
      <c r="Y2207" s="23">
        <f t="shared" si="1618"/>
        <v>13825559.361691331</v>
      </c>
      <c r="Z2207" s="3">
        <f t="shared" si="1619"/>
        <v>0</v>
      </c>
      <c r="AA2207" s="23">
        <f t="shared" si="1620"/>
        <v>60298380.381678812</v>
      </c>
      <c r="AB2207" s="26">
        <f t="shared" si="1637"/>
        <v>70086276.274228603</v>
      </c>
      <c r="AC2207" s="23">
        <f t="shared" si="1638"/>
        <v>74889487.274228647</v>
      </c>
      <c r="AD2207" s="23">
        <f t="shared" si="1644"/>
        <v>4803211</v>
      </c>
      <c r="AE2207" s="24">
        <f t="shared" si="1605"/>
        <v>70086276.274228647</v>
      </c>
      <c r="AF2207" s="3">
        <f t="shared" si="1639"/>
        <v>0</v>
      </c>
      <c r="AG2207" s="2">
        <f t="shared" si="1621"/>
        <v>0</v>
      </c>
      <c r="AH2207" s="2">
        <f t="shared" si="1622"/>
        <v>143.37847205078745</v>
      </c>
      <c r="AI2207" s="23">
        <f t="shared" si="1645"/>
        <v>9694394282.3103199</v>
      </c>
      <c r="AJ2207" s="23">
        <f t="shared" si="1623"/>
        <v>6219.922423797766</v>
      </c>
      <c r="AK2207" s="23">
        <f t="shared" si="1624"/>
        <v>0</v>
      </c>
      <c r="AL2207" s="23">
        <f t="shared" si="1649"/>
        <v>4022412.1105613708</v>
      </c>
      <c r="AM2207" s="23">
        <f t="shared" si="1650"/>
        <v>3752863692.6354551</v>
      </c>
      <c r="AN2207" s="16">
        <f t="shared" si="1640"/>
        <v>0</v>
      </c>
      <c r="AO2207" s="23">
        <f t="shared" si="1641"/>
        <v>115798.2458658602</v>
      </c>
      <c r="AP2207" s="22">
        <f t="shared" si="1642"/>
        <v>26064238.935188919</v>
      </c>
      <c r="AQ2207" s="30">
        <f t="shared" si="1625"/>
        <v>11872691156.48156</v>
      </c>
      <c r="AR2207" s="28">
        <f t="shared" si="1626"/>
        <v>5775701983.7319622</v>
      </c>
      <c r="AS2207" s="25">
        <f t="shared" si="1627"/>
        <v>200337590.02425668</v>
      </c>
      <c r="AT2207" s="32">
        <f t="shared" si="1628"/>
        <v>0</v>
      </c>
      <c r="AU2207" s="23">
        <f t="shared" si="1629"/>
        <v>0</v>
      </c>
      <c r="AV2207" s="22">
        <f t="shared" si="1630"/>
        <v>1691538593.9608924</v>
      </c>
      <c r="AW2207" s="31">
        <f t="shared" si="1643"/>
        <v>8000280511.7678576</v>
      </c>
    </row>
    <row r="2208" spans="1:53" x14ac:dyDescent="0.25">
      <c r="A2208">
        <f t="shared" si="1651"/>
        <v>679</v>
      </c>
      <c r="B2208" t="s">
        <v>8</v>
      </c>
      <c r="C2208" s="27">
        <f t="shared" si="1608"/>
        <v>0</v>
      </c>
      <c r="D2208" s="27">
        <f t="shared" si="1631"/>
        <v>0</v>
      </c>
      <c r="E2208" s="27" t="b">
        <f t="shared" si="1607"/>
        <v>1</v>
      </c>
      <c r="F2208" s="29">
        <f t="shared" si="1609"/>
        <v>0</v>
      </c>
      <c r="G2208" s="27">
        <f t="shared" si="1632"/>
        <v>0</v>
      </c>
      <c r="H2208" s="22">
        <f t="shared" si="1610"/>
        <v>25122158009.820644</v>
      </c>
      <c r="I2208" s="23">
        <f t="shared" si="1611"/>
        <v>132580106.5049091</v>
      </c>
      <c r="J2208" s="23">
        <f t="shared" si="1612"/>
        <v>1086</v>
      </c>
      <c r="K2208" s="19">
        <f t="shared" si="1633"/>
        <v>225.0831931027827</v>
      </c>
      <c r="L2208" s="16">
        <f t="shared" si="1613"/>
        <v>173.2855320139526</v>
      </c>
      <c r="M2208" s="23">
        <f>M2207-IF($B2208="B",(Percent_Rent_In_Elsies*2.49%/12 * H2207)/K2207,0)+IF($B2208="D",N2208,0)+IF(B2208="D",AK2207)+IF(B2208="C",F2207*90%)-(Y2208-Y2207)-IF($B2208="A",Q2207/K2207) + IF($B2208="A",Q2207/K2207)</f>
        <v>-40107076.864570364</v>
      </c>
      <c r="N2208" s="23">
        <f t="shared" si="1614"/>
        <v>0</v>
      </c>
      <c r="O2208" s="22">
        <f t="shared" si="1615"/>
        <v>0</v>
      </c>
      <c r="P2208" s="22">
        <f t="shared" si="1646"/>
        <v>0</v>
      </c>
      <c r="Q2208" s="22">
        <f t="shared" si="1647"/>
        <v>0</v>
      </c>
      <c r="R2208" s="22">
        <f t="shared" si="1616"/>
        <v>307149168.62444949</v>
      </c>
      <c r="S2208" s="16">
        <f t="shared" si="1606"/>
        <v>25553175.426296413</v>
      </c>
      <c r="T2208" s="15">
        <f t="shared" si="1617"/>
        <v>0</v>
      </c>
      <c r="U2208" s="23">
        <f t="shared" si="1634"/>
        <v>1364602.8581476179</v>
      </c>
      <c r="V2208" s="23">
        <f t="shared" si="1635"/>
        <v>113527.69202561433</v>
      </c>
      <c r="W2208" s="23">
        <f t="shared" si="1648"/>
        <v>0</v>
      </c>
      <c r="X2208" s="23">
        <f t="shared" si="1636"/>
        <v>34591282.845255576</v>
      </c>
      <c r="Y2208" s="23">
        <f t="shared" si="1618"/>
        <v>13825559.361691331</v>
      </c>
      <c r="Z2208" s="3">
        <f t="shared" si="1619"/>
        <v>0</v>
      </c>
      <c r="AA2208" s="23">
        <f t="shared" si="1620"/>
        <v>60298380.381678812</v>
      </c>
      <c r="AB2208" s="26">
        <f t="shared" si="1637"/>
        <v>70086276.274228588</v>
      </c>
      <c r="AC2208" s="23">
        <f t="shared" si="1638"/>
        <v>74889487.274228647</v>
      </c>
      <c r="AD2208" s="23">
        <f t="shared" si="1644"/>
        <v>4803211</v>
      </c>
      <c r="AE2208" s="24">
        <f t="shared" si="1605"/>
        <v>70086276.274228647</v>
      </c>
      <c r="AF2208" s="3">
        <f t="shared" si="1639"/>
        <v>1E-4</v>
      </c>
      <c r="AG2208" s="2">
        <f t="shared" si="1621"/>
        <v>0</v>
      </c>
      <c r="AH2208" s="2">
        <f t="shared" si="1622"/>
        <v>143.37847205078745</v>
      </c>
      <c r="AI2208" s="23">
        <f t="shared" si="1645"/>
        <v>9694394282.3103199</v>
      </c>
      <c r="AJ2208" s="23">
        <f t="shared" si="1623"/>
        <v>6219.922423797766</v>
      </c>
      <c r="AK2208" s="23">
        <f t="shared" si="1624"/>
        <v>59991.138425139259</v>
      </c>
      <c r="AL2208" s="23">
        <f t="shared" si="1649"/>
        <v>0</v>
      </c>
      <c r="AM2208" s="23">
        <f t="shared" si="1650"/>
        <v>0</v>
      </c>
      <c r="AN2208" s="16">
        <f t="shared" si="1640"/>
        <v>0</v>
      </c>
      <c r="AO2208" s="23">
        <f t="shared" si="1641"/>
        <v>0</v>
      </c>
      <c r="AP2208" s="22">
        <f t="shared" si="1642"/>
        <v>0</v>
      </c>
      <c r="AQ2208" s="30">
        <f t="shared" si="1625"/>
        <v>11872691156.48156</v>
      </c>
      <c r="AR2208" s="28">
        <f t="shared" si="1626"/>
        <v>5775701983.7319622</v>
      </c>
      <c r="AS2208" s="25">
        <f t="shared" si="1627"/>
        <v>200337590.02425668</v>
      </c>
      <c r="AT2208" s="32">
        <f t="shared" si="1628"/>
        <v>0</v>
      </c>
      <c r="AU2208" s="23">
        <f t="shared" si="1629"/>
        <v>0</v>
      </c>
      <c r="AV2208" s="22">
        <f t="shared" si="1630"/>
        <v>1691538593.9608924</v>
      </c>
      <c r="AW2208" s="31">
        <f t="shared" si="1643"/>
        <v>8000280511.7678576</v>
      </c>
    </row>
    <row r="2209" spans="1:53" x14ac:dyDescent="0.25">
      <c r="A2209" s="21">
        <f t="shared" si="1651"/>
        <v>679</v>
      </c>
      <c r="B2209" s="21" t="s">
        <v>9</v>
      </c>
      <c r="C2209" s="27">
        <f t="shared" si="1608"/>
        <v>0</v>
      </c>
      <c r="D2209" s="27">
        <f t="shared" si="1631"/>
        <v>0</v>
      </c>
      <c r="E2209" s="27" t="b">
        <f t="shared" si="1607"/>
        <v>1</v>
      </c>
      <c r="F2209" s="29">
        <f t="shared" si="1609"/>
        <v>0</v>
      </c>
      <c r="G2209" s="27">
        <f t="shared" si="1632"/>
        <v>0</v>
      </c>
      <c r="H2209" s="22">
        <f t="shared" si="1610"/>
        <v>25122158009.820644</v>
      </c>
      <c r="I2209" s="23">
        <f t="shared" si="1611"/>
        <v>132580106.5049091</v>
      </c>
      <c r="J2209" s="23">
        <f t="shared" si="1612"/>
        <v>1086</v>
      </c>
      <c r="K2209" s="19">
        <f t="shared" si="1633"/>
        <v>225.0831931027827</v>
      </c>
      <c r="L2209" s="16">
        <f t="shared" si="1613"/>
        <v>173.2855320139526</v>
      </c>
      <c r="M2209" s="23">
        <f>M2208-IF($B2209="B",(Percent_Rent_In_Elsies*2.49%/12 * H2208)/K2208,0)+IF($B2209="D",N2209,0)+IF(B2209="D",AK2208)+IF(B2209="C",F2208*90%)-(Y2209-Y2208)-IF($B2209="A",Q2208/K2208) + IF($B2209="A",Q2208/K2208)</f>
        <v>-40047085.726145223</v>
      </c>
      <c r="N2209" s="23">
        <f t="shared" si="1614"/>
        <v>0</v>
      </c>
      <c r="O2209" s="22">
        <f t="shared" si="1615"/>
        <v>17853164.490799807</v>
      </c>
      <c r="P2209" s="22">
        <f t="shared" si="1646"/>
        <v>0</v>
      </c>
      <c r="Q2209" s="22">
        <f t="shared" si="1647"/>
        <v>0</v>
      </c>
      <c r="R2209" s="22">
        <f t="shared" si="1616"/>
        <v>307149168.62444949</v>
      </c>
      <c r="S2209" s="16">
        <f t="shared" si="1606"/>
        <v>0</v>
      </c>
      <c r="T2209" s="15">
        <f t="shared" si="1617"/>
        <v>7700010.9354966059</v>
      </c>
      <c r="U2209" s="23">
        <f t="shared" si="1634"/>
        <v>1364602.8581476179</v>
      </c>
      <c r="V2209" s="23">
        <f t="shared" si="1635"/>
        <v>0</v>
      </c>
      <c r="W2209" s="23">
        <f t="shared" si="1648"/>
        <v>113527.69202561433</v>
      </c>
      <c r="X2209" s="23">
        <f t="shared" si="1636"/>
        <v>34591282.845255576</v>
      </c>
      <c r="Y2209" s="23">
        <f t="shared" si="1618"/>
        <v>13825559.361691331</v>
      </c>
      <c r="Z2209" s="3">
        <f t="shared" si="1619"/>
        <v>0</v>
      </c>
      <c r="AA2209" s="23">
        <f t="shared" si="1620"/>
        <v>60238389.243253671</v>
      </c>
      <c r="AB2209" s="26">
        <f t="shared" si="1637"/>
        <v>70086276.274228588</v>
      </c>
      <c r="AC2209" s="23">
        <f t="shared" si="1638"/>
        <v>74889487.274228647</v>
      </c>
      <c r="AD2209" s="23">
        <f t="shared" si="1644"/>
        <v>4803211</v>
      </c>
      <c r="AE2209" s="24">
        <f t="shared" si="1605"/>
        <v>70086276.274228647</v>
      </c>
      <c r="AF2209" s="3">
        <f t="shared" si="1639"/>
        <v>0</v>
      </c>
      <c r="AG2209" s="2">
        <f t="shared" si="1621"/>
        <v>0</v>
      </c>
      <c r="AH2209" s="2">
        <f t="shared" si="1622"/>
        <v>143.37847205078745</v>
      </c>
      <c r="AI2209" s="23">
        <f t="shared" si="1645"/>
        <v>9684749284.4570332</v>
      </c>
      <c r="AJ2209" s="23">
        <f t="shared" si="1623"/>
        <v>6219.922423797766</v>
      </c>
      <c r="AK2209" s="23">
        <f t="shared" si="1624"/>
        <v>0</v>
      </c>
      <c r="AL2209" s="23">
        <f t="shared" si="1649"/>
        <v>0</v>
      </c>
      <c r="AM2209" s="23">
        <f t="shared" si="1650"/>
        <v>0</v>
      </c>
      <c r="AN2209" s="16">
        <f t="shared" si="1640"/>
        <v>0</v>
      </c>
      <c r="AO2209" s="23">
        <f t="shared" si="1641"/>
        <v>0</v>
      </c>
      <c r="AP2209" s="22">
        <f t="shared" si="1642"/>
        <v>0</v>
      </c>
      <c r="AQ2209" s="30">
        <f t="shared" si="1625"/>
        <v>11872691156.48156</v>
      </c>
      <c r="AR2209" s="28">
        <f t="shared" si="1626"/>
        <v>5775701983.7319622</v>
      </c>
      <c r="AS2209" s="25">
        <f t="shared" si="1627"/>
        <v>200337590.02425668</v>
      </c>
      <c r="AT2209" s="32">
        <f t="shared" si="1628"/>
        <v>0</v>
      </c>
      <c r="AU2209" s="23">
        <f t="shared" si="1629"/>
        <v>0</v>
      </c>
      <c r="AV2209" s="22">
        <f t="shared" si="1630"/>
        <v>1691538593.9608924</v>
      </c>
      <c r="AW2209" s="31">
        <f t="shared" si="1643"/>
        <v>8000280511.7678576</v>
      </c>
      <c r="AX2209" s="21"/>
      <c r="AY2209" s="21"/>
      <c r="AZ2209" s="21"/>
      <c r="BA2209" s="21"/>
    </row>
    <row r="2210" spans="1:53" x14ac:dyDescent="0.25">
      <c r="A2210" s="21">
        <f t="shared" si="1651"/>
        <v>679</v>
      </c>
      <c r="B2210" s="21" t="s">
        <v>28</v>
      </c>
      <c r="C2210" s="27">
        <f t="shared" si="1608"/>
        <v>0</v>
      </c>
      <c r="D2210" s="27">
        <f t="shared" si="1631"/>
        <v>0</v>
      </c>
      <c r="E2210" s="27" t="b">
        <f t="shared" si="1607"/>
        <v>1</v>
      </c>
      <c r="F2210" s="29">
        <f t="shared" si="1609"/>
        <v>0</v>
      </c>
      <c r="G2210" s="27">
        <f t="shared" si="1632"/>
        <v>0</v>
      </c>
      <c r="H2210" s="22">
        <f t="shared" si="1610"/>
        <v>25122158009.820644</v>
      </c>
      <c r="I2210" s="23">
        <f t="shared" si="1611"/>
        <v>132580106.5049091</v>
      </c>
      <c r="J2210" s="23">
        <f t="shared" si="1612"/>
        <v>1086</v>
      </c>
      <c r="K2210" s="19">
        <f t="shared" si="1633"/>
        <v>225.0831931027827</v>
      </c>
      <c r="L2210" s="16">
        <f t="shared" si="1613"/>
        <v>173.2855320139526</v>
      </c>
      <c r="M2210" s="23">
        <f>M2209-IF($B2210="B",(Percent_Rent_In_Elsies*2.49%/12 * H2209)/K2209,0)+IF($B2210="D",N2210,0)+IF(B2210="D",AK2209)+IF(B2210="C",F2209*90%)-(Y2210-Y2209)-IF($B2210="A",Q2209/K2209) + IF($B2210="A",Q2209/K2209)</f>
        <v>-40047085.726145223</v>
      </c>
      <c r="N2210" s="23">
        <f t="shared" si="1614"/>
        <v>0</v>
      </c>
      <c r="O2210" s="22">
        <f t="shared" si="1615"/>
        <v>0</v>
      </c>
      <c r="P2210" s="22">
        <f t="shared" si="1646"/>
        <v>17853164.490799807</v>
      </c>
      <c r="Q2210" s="22">
        <f t="shared" si="1647"/>
        <v>0</v>
      </c>
      <c r="R2210" s="22">
        <f t="shared" si="1616"/>
        <v>307149168.62444949</v>
      </c>
      <c r="S2210" s="16">
        <f t="shared" si="1606"/>
        <v>0</v>
      </c>
      <c r="T2210" s="15">
        <f t="shared" si="1617"/>
        <v>0</v>
      </c>
      <c r="U2210" s="23">
        <f t="shared" si="1634"/>
        <v>1364602.8581476179</v>
      </c>
      <c r="V2210" s="23">
        <f t="shared" si="1635"/>
        <v>0</v>
      </c>
      <c r="W2210" s="23">
        <f t="shared" si="1648"/>
        <v>0</v>
      </c>
      <c r="X2210" s="23">
        <f t="shared" si="1636"/>
        <v>34591282.845255576</v>
      </c>
      <c r="Y2210" s="23">
        <f t="shared" si="1618"/>
        <v>13825559.361691331</v>
      </c>
      <c r="Z2210" s="3">
        <f t="shared" si="1619"/>
        <v>5676.384601280718</v>
      </c>
      <c r="AA2210" s="23">
        <f t="shared" si="1620"/>
        <v>60323535.012272879</v>
      </c>
      <c r="AB2210" s="26">
        <f t="shared" si="1637"/>
        <v>70086276.274228588</v>
      </c>
      <c r="AC2210" s="23">
        <f t="shared" si="1638"/>
        <v>74889487.274228647</v>
      </c>
      <c r="AD2210" s="23">
        <f t="shared" si="1644"/>
        <v>4803211</v>
      </c>
      <c r="AE2210" s="24">
        <f t="shared" si="1605"/>
        <v>70086276.274228647</v>
      </c>
      <c r="AF2210" s="3">
        <f t="shared" si="1639"/>
        <v>0</v>
      </c>
      <c r="AG2210" s="2">
        <f t="shared" si="1621"/>
        <v>681166152.15368605</v>
      </c>
      <c r="AH2210" s="2">
        <f t="shared" si="1622"/>
        <v>143.37847205078745</v>
      </c>
      <c r="AI2210" s="23">
        <f t="shared" si="1645"/>
        <v>9698438485.5784874</v>
      </c>
      <c r="AJ2210" s="23">
        <f t="shared" si="1623"/>
        <v>6219.922423797766</v>
      </c>
      <c r="AK2210" s="23">
        <f t="shared" si="1624"/>
        <v>0</v>
      </c>
      <c r="AL2210" s="23">
        <f t="shared" si="1649"/>
        <v>0</v>
      </c>
      <c r="AM2210" s="23">
        <f t="shared" si="1650"/>
        <v>0</v>
      </c>
      <c r="AN2210" s="16">
        <f t="shared" si="1640"/>
        <v>0</v>
      </c>
      <c r="AO2210" s="23">
        <f t="shared" si="1641"/>
        <v>0</v>
      </c>
      <c r="AP2210" s="22">
        <f t="shared" si="1642"/>
        <v>0</v>
      </c>
      <c r="AQ2210" s="30">
        <f t="shared" si="1625"/>
        <v>11872691156.48156</v>
      </c>
      <c r="AR2210" s="28">
        <f t="shared" si="1626"/>
        <v>5775701983.7319622</v>
      </c>
      <c r="AS2210" s="25">
        <f t="shared" si="1627"/>
        <v>200337590.02425668</v>
      </c>
      <c r="AT2210" s="32">
        <f t="shared" si="1628"/>
        <v>11352.769202561436</v>
      </c>
      <c r="AU2210" s="23">
        <f t="shared" si="1629"/>
        <v>11352.769202561436</v>
      </c>
      <c r="AV2210" s="22">
        <f t="shared" si="1630"/>
        <v>1699238604.896389</v>
      </c>
      <c r="AW2210" s="31">
        <f t="shared" si="1643"/>
        <v>8000280511.7678576</v>
      </c>
      <c r="AX2210" s="21"/>
      <c r="AY2210" s="21"/>
      <c r="AZ2210" s="21"/>
      <c r="BA2210" s="21"/>
    </row>
    <row r="2211" spans="1:53" x14ac:dyDescent="0.25">
      <c r="A2211">
        <f t="shared" si="1651"/>
        <v>680</v>
      </c>
      <c r="B2211" t="s">
        <v>6</v>
      </c>
      <c r="C2211" s="27">
        <f t="shared" si="1608"/>
        <v>0</v>
      </c>
      <c r="D2211" s="27">
        <f t="shared" si="1631"/>
        <v>0</v>
      </c>
      <c r="E2211" s="27" t="b">
        <f t="shared" si="1607"/>
        <v>1</v>
      </c>
      <c r="F2211" s="29">
        <f t="shared" si="1609"/>
        <v>0</v>
      </c>
      <c r="G2211" s="27">
        <f t="shared" si="1632"/>
        <v>0</v>
      </c>
      <c r="H2211" s="22">
        <f t="shared" si="1610"/>
        <v>25164028273.170345</v>
      </c>
      <c r="I2211" s="23">
        <f t="shared" si="1611"/>
        <v>132580106.5049091</v>
      </c>
      <c r="J2211" s="23">
        <f t="shared" si="1612"/>
        <v>1086</v>
      </c>
      <c r="K2211" s="19">
        <f t="shared" si="1633"/>
        <v>225.0831931027827</v>
      </c>
      <c r="L2211" s="16">
        <f t="shared" si="1613"/>
        <v>173.57434123397587</v>
      </c>
      <c r="M2211" s="23">
        <f>M2210-IF($B2211="B",(Percent_Rent_In_Elsies*2.49%/12 * H2210)/K2210,0)+IF($B2211="D",N2211,0)+IF(B2211="D",AK2210)+IF(B2211="C",F2210*90%)-(Y2211-Y2210)-IF($B2211="A",Q2210/K2210) + IF($B2211="A",Q2210/K2210)</f>
        <v>-40047085.726145223</v>
      </c>
      <c r="N2211" s="23">
        <f t="shared" si="1614"/>
        <v>0</v>
      </c>
      <c r="O2211" s="22">
        <f t="shared" si="1615"/>
        <v>0</v>
      </c>
      <c r="P2211" s="22">
        <f t="shared" si="1646"/>
        <v>0</v>
      </c>
      <c r="Q2211" s="22">
        <f t="shared" si="1647"/>
        <v>0</v>
      </c>
      <c r="R2211" s="22">
        <f t="shared" si="1616"/>
        <v>307149168.62444949</v>
      </c>
      <c r="S2211" s="16">
        <f t="shared" si="1606"/>
        <v>0</v>
      </c>
      <c r="T2211" s="15">
        <f t="shared" si="1617"/>
        <v>0</v>
      </c>
      <c r="U2211" s="23">
        <f t="shared" si="1634"/>
        <v>1364602.8581476179</v>
      </c>
      <c r="V2211" s="23">
        <f t="shared" si="1635"/>
        <v>0</v>
      </c>
      <c r="W2211" s="23">
        <f t="shared" si="1648"/>
        <v>0</v>
      </c>
      <c r="X2211" s="23">
        <f t="shared" si="1636"/>
        <v>34619664.768261977</v>
      </c>
      <c r="Y2211" s="23">
        <f t="shared" si="1618"/>
        <v>13825559.361691331</v>
      </c>
      <c r="Z2211" s="3">
        <f t="shared" si="1619"/>
        <v>0</v>
      </c>
      <c r="AA2211" s="23">
        <f t="shared" si="1620"/>
        <v>60323535.012272879</v>
      </c>
      <c r="AB2211" s="26">
        <f t="shared" si="1637"/>
        <v>70086276.274228588</v>
      </c>
      <c r="AC2211" s="23">
        <f t="shared" si="1638"/>
        <v>74889487.274228647</v>
      </c>
      <c r="AD2211" s="23">
        <f t="shared" si="1644"/>
        <v>4803211</v>
      </c>
      <c r="AE2211" s="24">
        <f t="shared" si="1605"/>
        <v>70086276.274228647</v>
      </c>
      <c r="AF2211" s="3">
        <f t="shared" si="1639"/>
        <v>0</v>
      </c>
      <c r="AG2211" s="2">
        <f t="shared" si="1621"/>
        <v>0</v>
      </c>
      <c r="AH2211" s="2">
        <f t="shared" si="1622"/>
        <v>143.61743617087208</v>
      </c>
      <c r="AI2211" s="23">
        <f t="shared" si="1645"/>
        <v>9698438485.5784874</v>
      </c>
      <c r="AJ2211" s="23">
        <f t="shared" si="1623"/>
        <v>6219.922423797766</v>
      </c>
      <c r="AK2211" s="23">
        <f t="shared" si="1624"/>
        <v>0</v>
      </c>
      <c r="AL2211" s="23">
        <f t="shared" si="1649"/>
        <v>0</v>
      </c>
      <c r="AM2211" s="23">
        <f t="shared" si="1650"/>
        <v>0</v>
      </c>
      <c r="AN2211" s="16">
        <f t="shared" si="1640"/>
        <v>0</v>
      </c>
      <c r="AO2211" s="23">
        <f t="shared" si="1641"/>
        <v>0</v>
      </c>
      <c r="AP2211" s="22">
        <f t="shared" si="1642"/>
        <v>0</v>
      </c>
      <c r="AQ2211" s="30">
        <f t="shared" si="1625"/>
        <v>11872691156.48156</v>
      </c>
      <c r="AR2211" s="28">
        <f t="shared" si="1626"/>
        <v>5775701983.7319622</v>
      </c>
      <c r="AS2211" s="25">
        <f t="shared" si="1627"/>
        <v>200337590.02425668</v>
      </c>
      <c r="AT2211" s="32">
        <f t="shared" si="1628"/>
        <v>0</v>
      </c>
      <c r="AU2211" s="23">
        <f t="shared" si="1629"/>
        <v>0</v>
      </c>
      <c r="AV2211" s="22">
        <f t="shared" si="1630"/>
        <v>1699238604.896389</v>
      </c>
      <c r="AW2211" s="31">
        <f t="shared" si="1643"/>
        <v>7982427347.2770576</v>
      </c>
    </row>
    <row r="2212" spans="1:53" x14ac:dyDescent="0.25">
      <c r="A2212">
        <f t="shared" si="1651"/>
        <v>680</v>
      </c>
      <c r="B2212" t="s">
        <v>7</v>
      </c>
      <c r="C2212" s="27">
        <f t="shared" si="1608"/>
        <v>0</v>
      </c>
      <c r="D2212" s="27">
        <f t="shared" si="1631"/>
        <v>0</v>
      </c>
      <c r="E2212" s="27" t="b">
        <f t="shared" si="1607"/>
        <v>1</v>
      </c>
      <c r="F2212" s="29">
        <f t="shared" si="1609"/>
        <v>0</v>
      </c>
      <c r="G2212" s="27">
        <f t="shared" si="1632"/>
        <v>0</v>
      </c>
      <c r="H2212" s="22">
        <f t="shared" si="1610"/>
        <v>25164028273.170345</v>
      </c>
      <c r="I2212" s="23">
        <f t="shared" si="1611"/>
        <v>132580106.5049091</v>
      </c>
      <c r="J2212" s="23">
        <f t="shared" si="1612"/>
        <v>1086</v>
      </c>
      <c r="K2212" s="19">
        <f t="shared" si="1633"/>
        <v>225.0831931027827</v>
      </c>
      <c r="L2212" s="16">
        <f t="shared" si="1613"/>
        <v>173.57434123397587</v>
      </c>
      <c r="M2212" s="23">
        <f>M2211-IF($B2212="B",(Percent_Rent_In_Elsies*2.49%/12 * H2211)/K2211,0)+IF($B2212="D",N2212,0)+IF(B2212="D",AK2211)+IF(B2212="C",F2211*90%)-(Y2212-Y2211)-IF($B2212="A",Q2211/K2211) + IF($B2212="A",Q2211/K2211)</f>
        <v>-40163076.969087526</v>
      </c>
      <c r="N2212" s="23">
        <f t="shared" si="1614"/>
        <v>0</v>
      </c>
      <c r="O2212" s="22">
        <f t="shared" si="1615"/>
        <v>0</v>
      </c>
      <c r="P2212" s="22">
        <f t="shared" si="1646"/>
        <v>0</v>
      </c>
      <c r="Q2212" s="22">
        <f t="shared" si="1647"/>
        <v>0</v>
      </c>
      <c r="R2212" s="22">
        <f t="shared" si="1616"/>
        <v>281553404.57241201</v>
      </c>
      <c r="S2212" s="16">
        <f t="shared" si="1606"/>
        <v>25595764.052037459</v>
      </c>
      <c r="T2212" s="15">
        <f t="shared" si="1617"/>
        <v>0</v>
      </c>
      <c r="U2212" s="23">
        <f t="shared" si="1634"/>
        <v>1250885.953301983</v>
      </c>
      <c r="V2212" s="23">
        <f t="shared" si="1635"/>
        <v>113716.90484563482</v>
      </c>
      <c r="W2212" s="23">
        <f t="shared" si="1648"/>
        <v>0</v>
      </c>
      <c r="X2212" s="23">
        <f t="shared" si="1636"/>
        <v>34619664.768261977</v>
      </c>
      <c r="Y2212" s="23">
        <f t="shared" si="1618"/>
        <v>13825559.361691331</v>
      </c>
      <c r="Z2212" s="3">
        <f t="shared" si="1619"/>
        <v>0</v>
      </c>
      <c r="AA2212" s="23">
        <f t="shared" si="1620"/>
        <v>60323535.012272879</v>
      </c>
      <c r="AB2212" s="26">
        <f t="shared" si="1637"/>
        <v>70086276.274228588</v>
      </c>
      <c r="AC2212" s="23">
        <f t="shared" si="1638"/>
        <v>74889487.274228647</v>
      </c>
      <c r="AD2212" s="23">
        <f t="shared" si="1644"/>
        <v>4803211</v>
      </c>
      <c r="AE2212" s="24">
        <f t="shared" si="1605"/>
        <v>70086276.274228647</v>
      </c>
      <c r="AF2212" s="3">
        <f t="shared" si="1639"/>
        <v>0</v>
      </c>
      <c r="AG2212" s="2">
        <f t="shared" si="1621"/>
        <v>0</v>
      </c>
      <c r="AH2212" s="2">
        <f t="shared" si="1622"/>
        <v>143.61743617087208</v>
      </c>
      <c r="AI2212" s="23">
        <f t="shared" si="1645"/>
        <v>9698438485.5784874</v>
      </c>
      <c r="AJ2212" s="23">
        <f t="shared" si="1623"/>
        <v>6219.922423797766</v>
      </c>
      <c r="AK2212" s="23">
        <f t="shared" si="1624"/>
        <v>0</v>
      </c>
      <c r="AL2212" s="23">
        <f t="shared" si="1649"/>
        <v>4044203.2681674957</v>
      </c>
      <c r="AM2212" s="23">
        <f t="shared" si="1650"/>
        <v>3773194589.110682</v>
      </c>
      <c r="AN2212" s="16">
        <f t="shared" si="1640"/>
        <v>0</v>
      </c>
      <c r="AO2212" s="23">
        <f t="shared" si="1641"/>
        <v>115991.2429423033</v>
      </c>
      <c r="AP2212" s="22">
        <f t="shared" si="1642"/>
        <v>26107679.333414238</v>
      </c>
      <c r="AQ2212" s="30">
        <f t="shared" si="1625"/>
        <v>11924684599.874054</v>
      </c>
      <c r="AR2212" s="28">
        <f t="shared" si="1626"/>
        <v>5801587747.7910423</v>
      </c>
      <c r="AS2212" s="25">
        <f t="shared" si="1627"/>
        <v>200337590.02425668</v>
      </c>
      <c r="AT2212" s="32">
        <f t="shared" si="1628"/>
        <v>0</v>
      </c>
      <c r="AU2212" s="23">
        <f t="shared" si="1629"/>
        <v>0</v>
      </c>
      <c r="AV2212" s="22">
        <f t="shared" si="1630"/>
        <v>1699238604.896389</v>
      </c>
      <c r="AW2212" s="31">
        <f t="shared" si="1643"/>
        <v>8034420790.6695518</v>
      </c>
    </row>
    <row r="2213" spans="1:53" s="21" customFormat="1" x14ac:dyDescent="0.25">
      <c r="A2213">
        <f t="shared" si="1651"/>
        <v>680</v>
      </c>
      <c r="B2213" t="s">
        <v>8</v>
      </c>
      <c r="C2213" s="27">
        <f t="shared" si="1608"/>
        <v>0</v>
      </c>
      <c r="D2213" s="27">
        <f t="shared" si="1631"/>
        <v>0</v>
      </c>
      <c r="E2213" s="27" t="b">
        <f t="shared" si="1607"/>
        <v>1</v>
      </c>
      <c r="F2213" s="29">
        <f t="shared" si="1609"/>
        <v>0</v>
      </c>
      <c r="G2213" s="27">
        <f t="shared" si="1632"/>
        <v>0</v>
      </c>
      <c r="H2213" s="22">
        <f t="shared" si="1610"/>
        <v>25164028273.170345</v>
      </c>
      <c r="I2213" s="23">
        <f t="shared" si="1611"/>
        <v>132580106.5049091</v>
      </c>
      <c r="J2213" s="23">
        <f t="shared" si="1612"/>
        <v>1086</v>
      </c>
      <c r="K2213" s="19">
        <f t="shared" si="1633"/>
        <v>225.0831931027827</v>
      </c>
      <c r="L2213" s="16">
        <f t="shared" si="1613"/>
        <v>173.57434123397587</v>
      </c>
      <c r="M2213" s="23">
        <f>M2212-IF($B2213="B",(Percent_Rent_In_Elsies*2.49%/12 * H2212)/K2212,0)+IF($B2213="D",N2213,0)+IF(B2213="D",AK2212)+IF(B2213="C",F2212*90%)-(Y2213-Y2212)-IF($B2213="A",Q2212/K2212) + IF($B2213="A",Q2212/K2212)</f>
        <v>-40163076.969087526</v>
      </c>
      <c r="N2213" s="23">
        <f t="shared" si="1614"/>
        <v>0</v>
      </c>
      <c r="O2213" s="22">
        <f t="shared" si="1615"/>
        <v>0</v>
      </c>
      <c r="P2213" s="22">
        <f t="shared" si="1646"/>
        <v>0</v>
      </c>
      <c r="Q2213" s="22">
        <f t="shared" si="1647"/>
        <v>0</v>
      </c>
      <c r="R2213" s="22">
        <f t="shared" si="1616"/>
        <v>307661083.90582627</v>
      </c>
      <c r="S2213" s="16">
        <f t="shared" si="1606"/>
        <v>25595764.052037459</v>
      </c>
      <c r="T2213" s="15">
        <f t="shared" si="1617"/>
        <v>0</v>
      </c>
      <c r="U2213" s="23">
        <f t="shared" si="1634"/>
        <v>1366877.1962442864</v>
      </c>
      <c r="V2213" s="23">
        <f t="shared" si="1635"/>
        <v>113716.90484563482</v>
      </c>
      <c r="W2213" s="23">
        <f t="shared" si="1648"/>
        <v>0</v>
      </c>
      <c r="X2213" s="23">
        <f t="shared" si="1636"/>
        <v>34619664.768261977</v>
      </c>
      <c r="Y2213" s="23">
        <f t="shared" si="1618"/>
        <v>13825559.361691331</v>
      </c>
      <c r="Z2213" s="3">
        <f t="shared" si="1619"/>
        <v>0</v>
      </c>
      <c r="AA2213" s="23">
        <f t="shared" si="1620"/>
        <v>60323535.012272879</v>
      </c>
      <c r="AB2213" s="26">
        <f t="shared" si="1637"/>
        <v>70086276.274228588</v>
      </c>
      <c r="AC2213" s="23">
        <f t="shared" si="1638"/>
        <v>74889487.274228647</v>
      </c>
      <c r="AD2213" s="23">
        <f t="shared" si="1644"/>
        <v>4803211</v>
      </c>
      <c r="AE2213" s="24">
        <f t="shared" si="1605"/>
        <v>70086276.274228647</v>
      </c>
      <c r="AF2213" s="3">
        <f t="shared" si="1639"/>
        <v>1E-4</v>
      </c>
      <c r="AG2213" s="2">
        <f t="shared" si="1621"/>
        <v>0</v>
      </c>
      <c r="AH2213" s="2">
        <f t="shared" si="1622"/>
        <v>143.61743617087208</v>
      </c>
      <c r="AI2213" s="23">
        <f t="shared" si="1645"/>
        <v>9698438485.5784874</v>
      </c>
      <c r="AJ2213" s="23">
        <f t="shared" si="1623"/>
        <v>6219.922423797766</v>
      </c>
      <c r="AK2213" s="23">
        <f t="shared" si="1624"/>
        <v>59997.399566720618</v>
      </c>
      <c r="AL2213" s="23">
        <f t="shared" si="1649"/>
        <v>0</v>
      </c>
      <c r="AM2213" s="23">
        <f t="shared" si="1650"/>
        <v>0</v>
      </c>
      <c r="AN2213" s="16">
        <f t="shared" si="1640"/>
        <v>0</v>
      </c>
      <c r="AO2213" s="23">
        <f t="shared" si="1641"/>
        <v>0</v>
      </c>
      <c r="AP2213" s="22">
        <f t="shared" si="1642"/>
        <v>0</v>
      </c>
      <c r="AQ2213" s="30">
        <f t="shared" si="1625"/>
        <v>11924684599.874054</v>
      </c>
      <c r="AR2213" s="28">
        <f t="shared" si="1626"/>
        <v>5801587747.7910423</v>
      </c>
      <c r="AS2213" s="25">
        <f t="shared" si="1627"/>
        <v>200337590.02425668</v>
      </c>
      <c r="AT2213" s="32">
        <f t="shared" si="1628"/>
        <v>0</v>
      </c>
      <c r="AU2213" s="23">
        <f t="shared" si="1629"/>
        <v>0</v>
      </c>
      <c r="AV2213" s="22">
        <f t="shared" si="1630"/>
        <v>1699238604.896389</v>
      </c>
      <c r="AW2213" s="31">
        <f t="shared" si="1643"/>
        <v>8034420790.6695518</v>
      </c>
      <c r="AX2213"/>
      <c r="AY2213"/>
      <c r="AZ2213"/>
      <c r="BA2213"/>
    </row>
    <row r="2214" spans="1:53" s="21" customFormat="1" x14ac:dyDescent="0.25">
      <c r="A2214">
        <f t="shared" si="1651"/>
        <v>680</v>
      </c>
      <c r="B2214" t="s">
        <v>9</v>
      </c>
      <c r="C2214" s="27">
        <f t="shared" si="1608"/>
        <v>0</v>
      </c>
      <c r="D2214" s="27">
        <f t="shared" si="1631"/>
        <v>0</v>
      </c>
      <c r="E2214" s="27" t="b">
        <f t="shared" si="1607"/>
        <v>1</v>
      </c>
      <c r="F2214" s="29">
        <f t="shared" si="1609"/>
        <v>0</v>
      </c>
      <c r="G2214" s="27">
        <f t="shared" si="1632"/>
        <v>0</v>
      </c>
      <c r="H2214" s="22">
        <f t="shared" si="1610"/>
        <v>25164028273.170345</v>
      </c>
      <c r="I2214" s="23">
        <f t="shared" si="1611"/>
        <v>132580106.5049091</v>
      </c>
      <c r="J2214" s="23">
        <f t="shared" si="1612"/>
        <v>1086</v>
      </c>
      <c r="K2214" s="19">
        <f t="shared" si="1633"/>
        <v>225.0831931027827</v>
      </c>
      <c r="L2214" s="16">
        <f t="shared" si="1613"/>
        <v>173.57434123397587</v>
      </c>
      <c r="M2214" s="23">
        <f>M2213-IF($B2214="B",(Percent_Rent_In_Elsies*2.49%/12 * H2213)/K2213,0)+IF($B2214="D",N2214,0)+IF(B2214="D",AK2213)+IF(B2214="C",F2213*90%)-(Y2214-Y2213)-IF($B2214="A",Q2213/K2213) + IF($B2214="A",Q2213/K2213)</f>
        <v>-40103079.569520809</v>
      </c>
      <c r="N2214" s="23">
        <f t="shared" si="1614"/>
        <v>0</v>
      </c>
      <c r="O2214" s="22">
        <f t="shared" si="1615"/>
        <v>17882919.76497253</v>
      </c>
      <c r="P2214" s="22">
        <f t="shared" si="1646"/>
        <v>0</v>
      </c>
      <c r="Q2214" s="22">
        <f t="shared" si="1647"/>
        <v>0</v>
      </c>
      <c r="R2214" s="22">
        <f t="shared" si="1616"/>
        <v>307661083.90582627</v>
      </c>
      <c r="S2214" s="16">
        <f t="shared" si="1606"/>
        <v>0</v>
      </c>
      <c r="T2214" s="15">
        <f t="shared" si="1617"/>
        <v>7712844.2870649286</v>
      </c>
      <c r="U2214" s="23">
        <f t="shared" si="1634"/>
        <v>1366877.1962442864</v>
      </c>
      <c r="V2214" s="23">
        <f t="shared" si="1635"/>
        <v>0</v>
      </c>
      <c r="W2214" s="23">
        <f t="shared" si="1648"/>
        <v>113716.90484563482</v>
      </c>
      <c r="X2214" s="23">
        <f t="shared" si="1636"/>
        <v>34619664.768261977</v>
      </c>
      <c r="Y2214" s="23">
        <f t="shared" si="1618"/>
        <v>13825559.361691331</v>
      </c>
      <c r="Z2214" s="3">
        <f t="shared" si="1619"/>
        <v>0</v>
      </c>
      <c r="AA2214" s="23">
        <f t="shared" si="1620"/>
        <v>60263537.612706162</v>
      </c>
      <c r="AB2214" s="26">
        <f t="shared" si="1637"/>
        <v>70086276.274228603</v>
      </c>
      <c r="AC2214" s="23">
        <f t="shared" si="1638"/>
        <v>74889487.274228647</v>
      </c>
      <c r="AD2214" s="23">
        <f t="shared" si="1644"/>
        <v>4803211</v>
      </c>
      <c r="AE2214" s="24">
        <f t="shared" si="1605"/>
        <v>70086276.274228647</v>
      </c>
      <c r="AF2214" s="3">
        <f t="shared" si="1639"/>
        <v>0</v>
      </c>
      <c r="AG2214" s="2">
        <f t="shared" si="1621"/>
        <v>0</v>
      </c>
      <c r="AH2214" s="2">
        <f t="shared" si="1622"/>
        <v>143.61743617087208</v>
      </c>
      <c r="AI2214" s="23">
        <f t="shared" si="1645"/>
        <v>9688792481.0982437</v>
      </c>
      <c r="AJ2214" s="23">
        <f t="shared" si="1623"/>
        <v>6219.922423797766</v>
      </c>
      <c r="AK2214" s="23">
        <f t="shared" si="1624"/>
        <v>0</v>
      </c>
      <c r="AL2214" s="23">
        <f t="shared" si="1649"/>
        <v>0</v>
      </c>
      <c r="AM2214" s="23">
        <f t="shared" si="1650"/>
        <v>0</v>
      </c>
      <c r="AN2214" s="16">
        <f t="shared" si="1640"/>
        <v>0</v>
      </c>
      <c r="AO2214" s="23">
        <f t="shared" si="1641"/>
        <v>0</v>
      </c>
      <c r="AP2214" s="22">
        <f t="shared" si="1642"/>
        <v>0</v>
      </c>
      <c r="AQ2214" s="30">
        <f t="shared" si="1625"/>
        <v>11924684599.874054</v>
      </c>
      <c r="AR2214" s="28">
        <f t="shared" si="1626"/>
        <v>5801587747.7910423</v>
      </c>
      <c r="AS2214" s="25">
        <f t="shared" si="1627"/>
        <v>200337590.02425668</v>
      </c>
      <c r="AT2214" s="32">
        <f t="shared" si="1628"/>
        <v>0</v>
      </c>
      <c r="AU2214" s="23">
        <f t="shared" si="1629"/>
        <v>0</v>
      </c>
      <c r="AV2214" s="22">
        <f t="shared" si="1630"/>
        <v>1699238604.896389</v>
      </c>
      <c r="AW2214" s="31">
        <f t="shared" si="1643"/>
        <v>8034420790.6695518</v>
      </c>
      <c r="AX2214"/>
      <c r="AY2214"/>
      <c r="AZ2214"/>
      <c r="BA2214"/>
    </row>
    <row r="2215" spans="1:53" x14ac:dyDescent="0.25">
      <c r="A2215" s="21">
        <f t="shared" si="1651"/>
        <v>680</v>
      </c>
      <c r="B2215" s="21" t="s">
        <v>28</v>
      </c>
      <c r="C2215" s="27">
        <f t="shared" si="1608"/>
        <v>0</v>
      </c>
      <c r="D2215" s="27">
        <f t="shared" si="1631"/>
        <v>0</v>
      </c>
      <c r="E2215" s="27" t="b">
        <f t="shared" si="1607"/>
        <v>1</v>
      </c>
      <c r="F2215" s="29">
        <f t="shared" si="1609"/>
        <v>0</v>
      </c>
      <c r="G2215" s="27">
        <f t="shared" si="1632"/>
        <v>0</v>
      </c>
      <c r="H2215" s="22">
        <f t="shared" si="1610"/>
        <v>25164028273.170345</v>
      </c>
      <c r="I2215" s="23">
        <f t="shared" si="1611"/>
        <v>132580106.5049091</v>
      </c>
      <c r="J2215" s="23">
        <f t="shared" si="1612"/>
        <v>1086</v>
      </c>
      <c r="K2215" s="19">
        <f t="shared" si="1633"/>
        <v>225.0831931027827</v>
      </c>
      <c r="L2215" s="16">
        <f t="shared" si="1613"/>
        <v>173.57434123397587</v>
      </c>
      <c r="M2215" s="23">
        <f>M2214-IF($B2215="B",(Percent_Rent_In_Elsies*2.49%/12 * H2214)/K2214,0)+IF($B2215="D",N2215,0)+IF(B2215="D",AK2214)+IF(B2215="C",F2214*90%)-(Y2215-Y2214)-IF($B2215="A",Q2214/K2214) + IF($B2215="A",Q2214/K2214)</f>
        <v>-40103079.569520809</v>
      </c>
      <c r="N2215" s="23">
        <f t="shared" si="1614"/>
        <v>0</v>
      </c>
      <c r="O2215" s="22">
        <f t="shared" si="1615"/>
        <v>0</v>
      </c>
      <c r="P2215" s="22">
        <f t="shared" si="1646"/>
        <v>17882919.76497253</v>
      </c>
      <c r="Q2215" s="22">
        <f t="shared" si="1647"/>
        <v>0</v>
      </c>
      <c r="R2215" s="22">
        <f t="shared" si="1616"/>
        <v>307661083.90582627</v>
      </c>
      <c r="S2215" s="16">
        <f t="shared" si="1606"/>
        <v>0</v>
      </c>
      <c r="T2215" s="15">
        <f t="shared" si="1617"/>
        <v>0</v>
      </c>
      <c r="U2215" s="23">
        <f t="shared" si="1634"/>
        <v>1366877.1962442864</v>
      </c>
      <c r="V2215" s="23">
        <f t="shared" si="1635"/>
        <v>0</v>
      </c>
      <c r="W2215" s="23">
        <f t="shared" si="1648"/>
        <v>0</v>
      </c>
      <c r="X2215" s="23">
        <f t="shared" si="1636"/>
        <v>34619664.768261977</v>
      </c>
      <c r="Y2215" s="23">
        <f t="shared" si="1618"/>
        <v>13825559.361691331</v>
      </c>
      <c r="Z2215" s="3">
        <f t="shared" si="1619"/>
        <v>5685.8452422817418</v>
      </c>
      <c r="AA2215" s="23">
        <f t="shared" si="1620"/>
        <v>60348825.291340388</v>
      </c>
      <c r="AB2215" s="26">
        <f t="shared" si="1637"/>
        <v>70086276.274228603</v>
      </c>
      <c r="AC2215" s="23">
        <f t="shared" si="1638"/>
        <v>74889487.274228647</v>
      </c>
      <c r="AD2215" s="23">
        <f t="shared" si="1644"/>
        <v>4803211</v>
      </c>
      <c r="AE2215" s="24">
        <f t="shared" si="1605"/>
        <v>70086276.274228647</v>
      </c>
      <c r="AF2215" s="3">
        <f t="shared" si="1639"/>
        <v>0</v>
      </c>
      <c r="AG2215" s="2">
        <f t="shared" si="1621"/>
        <v>682301429.07380903</v>
      </c>
      <c r="AH2215" s="2">
        <f t="shared" si="1622"/>
        <v>143.61743617087208</v>
      </c>
      <c r="AI2215" s="23">
        <f t="shared" si="1645"/>
        <v>9702504497.5548973</v>
      </c>
      <c r="AJ2215" s="23">
        <f t="shared" si="1623"/>
        <v>6219.922423797766</v>
      </c>
      <c r="AK2215" s="23">
        <f t="shared" si="1624"/>
        <v>0</v>
      </c>
      <c r="AL2215" s="23">
        <f t="shared" si="1649"/>
        <v>0</v>
      </c>
      <c r="AM2215" s="23">
        <f t="shared" si="1650"/>
        <v>0</v>
      </c>
      <c r="AN2215" s="16">
        <f t="shared" si="1640"/>
        <v>0</v>
      </c>
      <c r="AO2215" s="23">
        <f t="shared" si="1641"/>
        <v>0</v>
      </c>
      <c r="AP2215" s="22">
        <f t="shared" si="1642"/>
        <v>0</v>
      </c>
      <c r="AQ2215" s="30">
        <f t="shared" si="1625"/>
        <v>11924684599.874054</v>
      </c>
      <c r="AR2215" s="28">
        <f t="shared" si="1626"/>
        <v>5801587747.7910423</v>
      </c>
      <c r="AS2215" s="25">
        <f t="shared" si="1627"/>
        <v>200337590.02425668</v>
      </c>
      <c r="AT2215" s="32">
        <f t="shared" si="1628"/>
        <v>11371.690484563484</v>
      </c>
      <c r="AU2215" s="23">
        <f t="shared" si="1629"/>
        <v>11371.690484563484</v>
      </c>
      <c r="AV2215" s="22">
        <f t="shared" si="1630"/>
        <v>1706951449.183454</v>
      </c>
      <c r="AW2215" s="31">
        <f t="shared" si="1643"/>
        <v>8034420790.6695518</v>
      </c>
    </row>
    <row r="2216" spans="1:53" x14ac:dyDescent="0.25">
      <c r="A2216">
        <f t="shared" si="1651"/>
        <v>681</v>
      </c>
      <c r="B2216" t="s">
        <v>6</v>
      </c>
      <c r="C2216" s="27">
        <f t="shared" si="1608"/>
        <v>0</v>
      </c>
      <c r="D2216" s="27">
        <f t="shared" si="1631"/>
        <v>0</v>
      </c>
      <c r="E2216" s="27" t="b">
        <f t="shared" si="1607"/>
        <v>1</v>
      </c>
      <c r="F2216" s="29">
        <f t="shared" si="1609"/>
        <v>0</v>
      </c>
      <c r="G2216" s="27">
        <f t="shared" si="1632"/>
        <v>0</v>
      </c>
      <c r="H2216" s="22">
        <f t="shared" si="1610"/>
        <v>25205968320.292297</v>
      </c>
      <c r="I2216" s="23">
        <f t="shared" si="1611"/>
        <v>132580106.5049091</v>
      </c>
      <c r="J2216" s="23">
        <f t="shared" si="1612"/>
        <v>1086</v>
      </c>
      <c r="K2216" s="19">
        <f t="shared" si="1633"/>
        <v>225.0831931027827</v>
      </c>
      <c r="L2216" s="16">
        <f t="shared" si="1613"/>
        <v>173.86363180269916</v>
      </c>
      <c r="M2216" s="23">
        <f>M2215-IF($B2216="B",(Percent_Rent_In_Elsies*2.49%/12 * H2215)/K2215,0)+IF($B2216="D",N2216,0)+IF(B2216="D",AK2215)+IF(B2216="C",F2215*90%)-(Y2216-Y2215)-IF($B2216="A",Q2215/K2215) + IF($B2216="A",Q2215/K2215)</f>
        <v>-40103079.569520809</v>
      </c>
      <c r="N2216" s="23">
        <f t="shared" si="1614"/>
        <v>0</v>
      </c>
      <c r="O2216" s="22">
        <f t="shared" si="1615"/>
        <v>0</v>
      </c>
      <c r="P2216" s="22">
        <f t="shared" si="1646"/>
        <v>0</v>
      </c>
      <c r="Q2216" s="22">
        <f t="shared" si="1647"/>
        <v>0</v>
      </c>
      <c r="R2216" s="22">
        <f t="shared" si="1616"/>
        <v>307661083.90582627</v>
      </c>
      <c r="S2216" s="16">
        <f t="shared" si="1606"/>
        <v>0</v>
      </c>
      <c r="T2216" s="15">
        <f t="shared" si="1617"/>
        <v>0</v>
      </c>
      <c r="U2216" s="23">
        <f t="shared" si="1634"/>
        <v>1366877.1962442864</v>
      </c>
      <c r="V2216" s="23">
        <f t="shared" si="1635"/>
        <v>0</v>
      </c>
      <c r="W2216" s="23">
        <f t="shared" si="1648"/>
        <v>0</v>
      </c>
      <c r="X2216" s="23">
        <f t="shared" si="1636"/>
        <v>34648093.994473383</v>
      </c>
      <c r="Y2216" s="23">
        <f t="shared" si="1618"/>
        <v>13825559.361691331</v>
      </c>
      <c r="Z2216" s="3">
        <f t="shared" si="1619"/>
        <v>0</v>
      </c>
      <c r="AA2216" s="23">
        <f t="shared" si="1620"/>
        <v>60348825.291340388</v>
      </c>
      <c r="AB2216" s="26">
        <f t="shared" si="1637"/>
        <v>70086276.274228573</v>
      </c>
      <c r="AC2216" s="23">
        <f t="shared" si="1638"/>
        <v>74889487.274228647</v>
      </c>
      <c r="AD2216" s="23">
        <f t="shared" si="1644"/>
        <v>4803211</v>
      </c>
      <c r="AE2216" s="24">
        <f t="shared" si="1605"/>
        <v>70086276.274228647</v>
      </c>
      <c r="AF2216" s="3">
        <f t="shared" si="1639"/>
        <v>0</v>
      </c>
      <c r="AG2216" s="2">
        <f t="shared" si="1621"/>
        <v>0</v>
      </c>
      <c r="AH2216" s="2">
        <f t="shared" si="1622"/>
        <v>143.85679856449019</v>
      </c>
      <c r="AI2216" s="23">
        <f t="shared" si="1645"/>
        <v>9702504497.5548973</v>
      </c>
      <c r="AJ2216" s="23">
        <f t="shared" si="1623"/>
        <v>6219.922423797766</v>
      </c>
      <c r="AK2216" s="23">
        <f t="shared" si="1624"/>
        <v>0</v>
      </c>
      <c r="AL2216" s="23">
        <f t="shared" si="1649"/>
        <v>0</v>
      </c>
      <c r="AM2216" s="23">
        <f t="shared" si="1650"/>
        <v>0</v>
      </c>
      <c r="AN2216" s="16">
        <f t="shared" si="1640"/>
        <v>0</v>
      </c>
      <c r="AO2216" s="23">
        <f t="shared" si="1641"/>
        <v>0</v>
      </c>
      <c r="AP2216" s="22">
        <f t="shared" si="1642"/>
        <v>0</v>
      </c>
      <c r="AQ2216" s="30">
        <f t="shared" si="1625"/>
        <v>11924684599.874054</v>
      </c>
      <c r="AR2216" s="28">
        <f t="shared" si="1626"/>
        <v>5801587747.7910423</v>
      </c>
      <c r="AS2216" s="25">
        <f t="shared" si="1627"/>
        <v>200337590.02425668</v>
      </c>
      <c r="AT2216" s="32">
        <f t="shared" si="1628"/>
        <v>0</v>
      </c>
      <c r="AU2216" s="23">
        <f t="shared" si="1629"/>
        <v>0</v>
      </c>
      <c r="AV2216" s="22">
        <f t="shared" si="1630"/>
        <v>1706951449.183454</v>
      </c>
      <c r="AW2216" s="31">
        <f t="shared" si="1643"/>
        <v>8016537870.9045792</v>
      </c>
    </row>
    <row r="2217" spans="1:53" x14ac:dyDescent="0.25">
      <c r="A2217">
        <f t="shared" si="1651"/>
        <v>681</v>
      </c>
      <c r="B2217" t="s">
        <v>7</v>
      </c>
      <c r="C2217" s="27">
        <f t="shared" si="1608"/>
        <v>0</v>
      </c>
      <c r="D2217" s="27">
        <f t="shared" si="1631"/>
        <v>0</v>
      </c>
      <c r="E2217" s="27" t="b">
        <f t="shared" si="1607"/>
        <v>1</v>
      </c>
      <c r="F2217" s="29">
        <f t="shared" si="1609"/>
        <v>0</v>
      </c>
      <c r="G2217" s="27">
        <f t="shared" si="1632"/>
        <v>0</v>
      </c>
      <c r="H2217" s="22">
        <f t="shared" si="1610"/>
        <v>25205968320.292297</v>
      </c>
      <c r="I2217" s="23">
        <f t="shared" si="1611"/>
        <v>132580106.5049091</v>
      </c>
      <c r="J2217" s="23">
        <f t="shared" si="1612"/>
        <v>1086</v>
      </c>
      <c r="K2217" s="19">
        <f t="shared" si="1633"/>
        <v>225.0831931027827</v>
      </c>
      <c r="L2217" s="16">
        <f t="shared" si="1613"/>
        <v>173.86363180269916</v>
      </c>
      <c r="M2217" s="23">
        <f>M2216-IF($B2217="B",(Percent_Rent_In_Elsies*2.49%/12 * H2216)/K2216,0)+IF($B2217="D",N2217,0)+IF(B2217="D",AK2216)+IF(B2217="C",F2216*90%)-(Y2217-Y2216)-IF($B2217="A",Q2216/K2216) + IF($B2217="A",Q2216/K2216)</f>
        <v>-40219264.131201349</v>
      </c>
      <c r="N2217" s="23">
        <f t="shared" si="1614"/>
        <v>0</v>
      </c>
      <c r="O2217" s="22">
        <f t="shared" si="1615"/>
        <v>0</v>
      </c>
      <c r="P2217" s="22">
        <f t="shared" si="1646"/>
        <v>0</v>
      </c>
      <c r="Q2217" s="22">
        <f t="shared" si="1647"/>
        <v>0</v>
      </c>
      <c r="R2217" s="22">
        <f t="shared" si="1616"/>
        <v>282022660.24700743</v>
      </c>
      <c r="S2217" s="16">
        <f t="shared" si="1606"/>
        <v>25638423.658818856</v>
      </c>
      <c r="T2217" s="15">
        <f t="shared" si="1617"/>
        <v>0</v>
      </c>
      <c r="U2217" s="23">
        <f t="shared" si="1634"/>
        <v>1252970.7632239291</v>
      </c>
      <c r="V2217" s="23">
        <f t="shared" si="1635"/>
        <v>113906.4330203572</v>
      </c>
      <c r="W2217" s="23">
        <f t="shared" si="1648"/>
        <v>0</v>
      </c>
      <c r="X2217" s="23">
        <f t="shared" si="1636"/>
        <v>34648093.994473383</v>
      </c>
      <c r="Y2217" s="23">
        <f t="shared" si="1618"/>
        <v>13825559.361691331</v>
      </c>
      <c r="Z2217" s="3">
        <f t="shared" si="1619"/>
        <v>0</v>
      </c>
      <c r="AA2217" s="23">
        <f t="shared" si="1620"/>
        <v>60348825.291340388</v>
      </c>
      <c r="AB2217" s="26">
        <f t="shared" si="1637"/>
        <v>70086276.274228588</v>
      </c>
      <c r="AC2217" s="23">
        <f t="shared" si="1638"/>
        <v>74889487.274228647</v>
      </c>
      <c r="AD2217" s="23">
        <f t="shared" si="1644"/>
        <v>4803211</v>
      </c>
      <c r="AE2217" s="24">
        <f t="shared" si="1605"/>
        <v>70086276.274228647</v>
      </c>
      <c r="AF2217" s="3">
        <f t="shared" si="1639"/>
        <v>0</v>
      </c>
      <c r="AG2217" s="2">
        <f t="shared" si="1621"/>
        <v>0</v>
      </c>
      <c r="AH2217" s="2">
        <f t="shared" si="1622"/>
        <v>143.85679856449019</v>
      </c>
      <c r="AI2217" s="23">
        <f t="shared" si="1645"/>
        <v>9702504497.5548973</v>
      </c>
      <c r="AJ2217" s="23">
        <f t="shared" si="1623"/>
        <v>6219.922423797766</v>
      </c>
      <c r="AK2217" s="23">
        <f t="shared" si="1624"/>
        <v>0</v>
      </c>
      <c r="AL2217" s="23">
        <f t="shared" si="1649"/>
        <v>4066011.9764099121</v>
      </c>
      <c r="AM2217" s="23">
        <f t="shared" si="1650"/>
        <v>3793541860.1253428</v>
      </c>
      <c r="AN2217" s="16">
        <f t="shared" si="1640"/>
        <v>0</v>
      </c>
      <c r="AO2217" s="23">
        <f t="shared" si="1641"/>
        <v>116184.56168054049</v>
      </c>
      <c r="AP2217" s="22">
        <f t="shared" si="1642"/>
        <v>26151192.132303264</v>
      </c>
      <c r="AQ2217" s="30">
        <f t="shared" si="1625"/>
        <v>11976764699.005535</v>
      </c>
      <c r="AR2217" s="28">
        <f t="shared" si="1626"/>
        <v>5827516654.7902212</v>
      </c>
      <c r="AS2217" s="25">
        <f t="shared" si="1627"/>
        <v>200337590.02425668</v>
      </c>
      <c r="AT2217" s="32">
        <f t="shared" si="1628"/>
        <v>0</v>
      </c>
      <c r="AU2217" s="23">
        <f t="shared" si="1629"/>
        <v>0</v>
      </c>
      <c r="AV2217" s="22">
        <f t="shared" si="1630"/>
        <v>1706951449.183454</v>
      </c>
      <c r="AW2217" s="31">
        <f t="shared" si="1643"/>
        <v>8068617970.0360622</v>
      </c>
    </row>
    <row r="2218" spans="1:53" x14ac:dyDescent="0.25">
      <c r="A2218">
        <f t="shared" si="1651"/>
        <v>681</v>
      </c>
      <c r="B2218" t="s">
        <v>8</v>
      </c>
      <c r="C2218" s="27">
        <f t="shared" si="1608"/>
        <v>0</v>
      </c>
      <c r="D2218" s="27">
        <f t="shared" si="1631"/>
        <v>0</v>
      </c>
      <c r="E2218" s="27" t="b">
        <f t="shared" si="1607"/>
        <v>1</v>
      </c>
      <c r="F2218" s="29">
        <f t="shared" si="1609"/>
        <v>0</v>
      </c>
      <c r="G2218" s="27">
        <f t="shared" si="1632"/>
        <v>0</v>
      </c>
      <c r="H2218" s="22">
        <f t="shared" si="1610"/>
        <v>25205968320.292297</v>
      </c>
      <c r="I2218" s="23">
        <f t="shared" si="1611"/>
        <v>132580106.5049091</v>
      </c>
      <c r="J2218" s="23">
        <f t="shared" si="1612"/>
        <v>1086</v>
      </c>
      <c r="K2218" s="19">
        <f t="shared" si="1633"/>
        <v>225.0831931027827</v>
      </c>
      <c r="L2218" s="16">
        <f t="shared" si="1613"/>
        <v>173.86363180269916</v>
      </c>
      <c r="M2218" s="23">
        <f>M2217-IF($B2218="B",(Percent_Rent_In_Elsies*2.49%/12 * H2217)/K2217,0)+IF($B2218="D",N2218,0)+IF(B2218="D",AK2217)+IF(B2218="C",F2217*90%)-(Y2218-Y2217)-IF($B2218="A",Q2217/K2217) + IF($B2218="A",Q2217/K2217)</f>
        <v>-40219264.131201349</v>
      </c>
      <c r="N2218" s="23">
        <f t="shared" si="1614"/>
        <v>0</v>
      </c>
      <c r="O2218" s="22">
        <f t="shared" si="1615"/>
        <v>0</v>
      </c>
      <c r="P2218" s="22">
        <f t="shared" si="1646"/>
        <v>0</v>
      </c>
      <c r="Q2218" s="22">
        <f t="shared" si="1647"/>
        <v>0</v>
      </c>
      <c r="R2218" s="22">
        <f t="shared" si="1616"/>
        <v>308173852.37931067</v>
      </c>
      <c r="S2218" s="16">
        <f t="shared" si="1606"/>
        <v>25638423.658818856</v>
      </c>
      <c r="T2218" s="15">
        <f t="shared" si="1617"/>
        <v>0</v>
      </c>
      <c r="U2218" s="23">
        <f t="shared" si="1634"/>
        <v>1369155.3249044695</v>
      </c>
      <c r="V2218" s="23">
        <f t="shared" si="1635"/>
        <v>113906.4330203572</v>
      </c>
      <c r="W2218" s="23">
        <f t="shared" si="1648"/>
        <v>0</v>
      </c>
      <c r="X2218" s="23">
        <f t="shared" si="1636"/>
        <v>34648093.994473383</v>
      </c>
      <c r="Y2218" s="23">
        <f t="shared" si="1618"/>
        <v>13825559.361691331</v>
      </c>
      <c r="Z2218" s="3">
        <f t="shared" si="1619"/>
        <v>0</v>
      </c>
      <c r="AA2218" s="23">
        <f t="shared" si="1620"/>
        <v>60348825.291340388</v>
      </c>
      <c r="AB2218" s="26">
        <f t="shared" si="1637"/>
        <v>70086276.274228573</v>
      </c>
      <c r="AC2218" s="23">
        <f t="shared" si="1638"/>
        <v>74889487.274228647</v>
      </c>
      <c r="AD2218" s="23">
        <f t="shared" si="1644"/>
        <v>4803211</v>
      </c>
      <c r="AE2218" s="24">
        <f t="shared" si="1605"/>
        <v>70086276.274228647</v>
      </c>
      <c r="AF2218" s="3">
        <f t="shared" si="1639"/>
        <v>1E-4</v>
      </c>
      <c r="AG2218" s="2">
        <f t="shared" si="1621"/>
        <v>0</v>
      </c>
      <c r="AH2218" s="2">
        <f t="shared" si="1622"/>
        <v>143.85679856449019</v>
      </c>
      <c r="AI2218" s="23">
        <f t="shared" si="1645"/>
        <v>9702504497.5548973</v>
      </c>
      <c r="AJ2218" s="23">
        <f t="shared" si="1623"/>
        <v>6219.922423797766</v>
      </c>
      <c r="AK2218" s="23">
        <f t="shared" si="1624"/>
        <v>60003.787733577316</v>
      </c>
      <c r="AL2218" s="23">
        <f t="shared" si="1649"/>
        <v>0</v>
      </c>
      <c r="AM2218" s="23">
        <f t="shared" si="1650"/>
        <v>0</v>
      </c>
      <c r="AN2218" s="16">
        <f t="shared" si="1640"/>
        <v>0</v>
      </c>
      <c r="AO2218" s="23">
        <f t="shared" si="1641"/>
        <v>0</v>
      </c>
      <c r="AP2218" s="22">
        <f t="shared" si="1642"/>
        <v>0</v>
      </c>
      <c r="AQ2218" s="30">
        <f t="shared" si="1625"/>
        <v>11976764699.005535</v>
      </c>
      <c r="AR2218" s="28">
        <f t="shared" si="1626"/>
        <v>5827516654.7902212</v>
      </c>
      <c r="AS2218" s="25">
        <f t="shared" si="1627"/>
        <v>200337590.02425668</v>
      </c>
      <c r="AT2218" s="32">
        <f t="shared" si="1628"/>
        <v>0</v>
      </c>
      <c r="AU2218" s="23">
        <f t="shared" si="1629"/>
        <v>0</v>
      </c>
      <c r="AV2218" s="22">
        <f t="shared" si="1630"/>
        <v>1706951449.183454</v>
      </c>
      <c r="AW2218" s="31">
        <f t="shared" si="1643"/>
        <v>8068617970.0360622</v>
      </c>
    </row>
    <row r="2219" spans="1:53" x14ac:dyDescent="0.25">
      <c r="A2219" s="21">
        <f t="shared" si="1651"/>
        <v>681</v>
      </c>
      <c r="B2219" s="21" t="s">
        <v>9</v>
      </c>
      <c r="C2219" s="27">
        <f t="shared" si="1608"/>
        <v>0</v>
      </c>
      <c r="D2219" s="27">
        <f t="shared" si="1631"/>
        <v>0</v>
      </c>
      <c r="E2219" s="27" t="b">
        <f t="shared" si="1607"/>
        <v>1</v>
      </c>
      <c r="F2219" s="29">
        <f t="shared" si="1609"/>
        <v>0</v>
      </c>
      <c r="G2219" s="27">
        <f t="shared" si="1632"/>
        <v>0</v>
      </c>
      <c r="H2219" s="22">
        <f t="shared" si="1610"/>
        <v>25205968320.292297</v>
      </c>
      <c r="I2219" s="23">
        <f t="shared" si="1611"/>
        <v>132580106.5049091</v>
      </c>
      <c r="J2219" s="23">
        <f t="shared" si="1612"/>
        <v>1086</v>
      </c>
      <c r="K2219" s="19">
        <f t="shared" si="1633"/>
        <v>225.0831931027827</v>
      </c>
      <c r="L2219" s="16">
        <f t="shared" si="1613"/>
        <v>173.86363180269916</v>
      </c>
      <c r="M2219" s="23">
        <f>M2218-IF($B2219="B",(Percent_Rent_In_Elsies*2.49%/12 * H2218)/K2218,0)+IF($B2219="D",N2219,0)+IF(B2219="D",AK2218)+IF(B2219="C",F2218*90%)-(Y2219-Y2218)-IF($B2219="A",Q2218/K2218) + IF($B2219="A",Q2218/K2218)</f>
        <v>-40159260.343467772</v>
      </c>
      <c r="N2219" s="23">
        <f t="shared" si="1614"/>
        <v>0</v>
      </c>
      <c r="O2219" s="22">
        <f t="shared" si="1615"/>
        <v>17912724.631267093</v>
      </c>
      <c r="P2219" s="22">
        <f t="shared" si="1646"/>
        <v>0</v>
      </c>
      <c r="Q2219" s="22">
        <f t="shared" si="1647"/>
        <v>0</v>
      </c>
      <c r="R2219" s="22">
        <f t="shared" si="1616"/>
        <v>308173852.37931067</v>
      </c>
      <c r="S2219" s="16">
        <f t="shared" si="1606"/>
        <v>0</v>
      </c>
      <c r="T2219" s="15">
        <f t="shared" si="1617"/>
        <v>7725699.0275517628</v>
      </c>
      <c r="U2219" s="23">
        <f t="shared" si="1634"/>
        <v>1369155.3249044695</v>
      </c>
      <c r="V2219" s="23">
        <f t="shared" si="1635"/>
        <v>0</v>
      </c>
      <c r="W2219" s="23">
        <f t="shared" si="1648"/>
        <v>113906.4330203572</v>
      </c>
      <c r="X2219" s="23">
        <f t="shared" si="1636"/>
        <v>34648093.994473383</v>
      </c>
      <c r="Y2219" s="23">
        <f t="shared" si="1618"/>
        <v>13825559.361691331</v>
      </c>
      <c r="Z2219" s="3">
        <f t="shared" si="1619"/>
        <v>0</v>
      </c>
      <c r="AA2219" s="23">
        <f t="shared" si="1620"/>
        <v>60288821.503606811</v>
      </c>
      <c r="AB2219" s="26">
        <f t="shared" si="1637"/>
        <v>70086276.274228573</v>
      </c>
      <c r="AC2219" s="23">
        <f t="shared" si="1638"/>
        <v>74889487.274228647</v>
      </c>
      <c r="AD2219" s="23">
        <f t="shared" si="1644"/>
        <v>4803211</v>
      </c>
      <c r="AE2219" s="24">
        <f t="shared" si="1605"/>
        <v>70086276.274228647</v>
      </c>
      <c r="AF2219" s="3">
        <f t="shared" si="1639"/>
        <v>0</v>
      </c>
      <c r="AG2219" s="2">
        <f t="shared" si="1621"/>
        <v>0</v>
      </c>
      <c r="AH2219" s="2">
        <f t="shared" si="1622"/>
        <v>143.85679856449019</v>
      </c>
      <c r="AI2219" s="23">
        <f t="shared" si="1645"/>
        <v>9692857466.0253735</v>
      </c>
      <c r="AJ2219" s="23">
        <f t="shared" si="1623"/>
        <v>6219.922423797766</v>
      </c>
      <c r="AK2219" s="23">
        <f t="shared" si="1624"/>
        <v>0</v>
      </c>
      <c r="AL2219" s="23">
        <f t="shared" si="1649"/>
        <v>0</v>
      </c>
      <c r="AM2219" s="23">
        <f t="shared" si="1650"/>
        <v>0</v>
      </c>
      <c r="AN2219" s="16">
        <f t="shared" si="1640"/>
        <v>0</v>
      </c>
      <c r="AO2219" s="23">
        <f t="shared" si="1641"/>
        <v>0</v>
      </c>
      <c r="AP2219" s="22">
        <f t="shared" si="1642"/>
        <v>0</v>
      </c>
      <c r="AQ2219" s="30">
        <f t="shared" si="1625"/>
        <v>11976764699.005535</v>
      </c>
      <c r="AR2219" s="28">
        <f t="shared" si="1626"/>
        <v>5827516654.7902212</v>
      </c>
      <c r="AS2219" s="25">
        <f t="shared" si="1627"/>
        <v>200337590.02425668</v>
      </c>
      <c r="AT2219" s="32">
        <f t="shared" si="1628"/>
        <v>0</v>
      </c>
      <c r="AU2219" s="23">
        <f t="shared" si="1629"/>
        <v>0</v>
      </c>
      <c r="AV2219" s="22">
        <f t="shared" si="1630"/>
        <v>1706951449.183454</v>
      </c>
      <c r="AW2219" s="31">
        <f t="shared" si="1643"/>
        <v>8068617970.0360622</v>
      </c>
      <c r="AX2219" s="21"/>
      <c r="AY2219" s="21"/>
      <c r="AZ2219" s="21"/>
      <c r="BA2219" s="21"/>
    </row>
    <row r="2220" spans="1:53" x14ac:dyDescent="0.25">
      <c r="A2220" s="21">
        <f t="shared" si="1651"/>
        <v>681</v>
      </c>
      <c r="B2220" s="21" t="s">
        <v>28</v>
      </c>
      <c r="C2220" s="27">
        <f t="shared" si="1608"/>
        <v>0</v>
      </c>
      <c r="D2220" s="27">
        <f t="shared" si="1631"/>
        <v>0</v>
      </c>
      <c r="E2220" s="27" t="b">
        <f t="shared" si="1607"/>
        <v>1</v>
      </c>
      <c r="F2220" s="29">
        <f t="shared" si="1609"/>
        <v>0</v>
      </c>
      <c r="G2220" s="27">
        <f t="shared" si="1632"/>
        <v>0</v>
      </c>
      <c r="H2220" s="22">
        <f t="shared" si="1610"/>
        <v>25205968320.292297</v>
      </c>
      <c r="I2220" s="23">
        <f t="shared" si="1611"/>
        <v>132580106.5049091</v>
      </c>
      <c r="J2220" s="23">
        <f t="shared" si="1612"/>
        <v>1086</v>
      </c>
      <c r="K2220" s="19">
        <f t="shared" si="1633"/>
        <v>225.0831931027827</v>
      </c>
      <c r="L2220" s="16">
        <f t="shared" si="1613"/>
        <v>173.86363180269916</v>
      </c>
      <c r="M2220" s="23">
        <f>M2219-IF($B2220="B",(Percent_Rent_In_Elsies*2.49%/12 * H2219)/K2219,0)+IF($B2220="D",N2220,0)+IF(B2220="D",AK2219)+IF(B2220="C",F2219*90%)-(Y2220-Y2219)-IF($B2220="A",Q2219/K2219) + IF($B2220="A",Q2219/K2219)</f>
        <v>-40159260.343467772</v>
      </c>
      <c r="N2220" s="23">
        <f t="shared" si="1614"/>
        <v>0</v>
      </c>
      <c r="O2220" s="22">
        <f t="shared" si="1615"/>
        <v>0</v>
      </c>
      <c r="P2220" s="22">
        <f t="shared" si="1646"/>
        <v>17912724.631267093</v>
      </c>
      <c r="Q2220" s="22">
        <f t="shared" si="1647"/>
        <v>0</v>
      </c>
      <c r="R2220" s="22">
        <f t="shared" si="1616"/>
        <v>308173852.37931067</v>
      </c>
      <c r="S2220" s="16">
        <f t="shared" si="1606"/>
        <v>0</v>
      </c>
      <c r="T2220" s="15">
        <f t="shared" si="1617"/>
        <v>0</v>
      </c>
      <c r="U2220" s="23">
        <f t="shared" si="1634"/>
        <v>1369155.3249044695</v>
      </c>
      <c r="V2220" s="23">
        <f t="shared" si="1635"/>
        <v>0</v>
      </c>
      <c r="W2220" s="23">
        <f t="shared" si="1648"/>
        <v>0</v>
      </c>
      <c r="X2220" s="23">
        <f t="shared" si="1636"/>
        <v>34648093.994473383</v>
      </c>
      <c r="Y2220" s="23">
        <f t="shared" si="1618"/>
        <v>13825559.361691331</v>
      </c>
      <c r="Z2220" s="3">
        <f t="shared" si="1619"/>
        <v>5695.3216510178609</v>
      </c>
      <c r="AA2220" s="23">
        <f t="shared" si="1620"/>
        <v>60374251.328372076</v>
      </c>
      <c r="AB2220" s="26">
        <f t="shared" si="1637"/>
        <v>70086276.274228588</v>
      </c>
      <c r="AC2220" s="23">
        <f t="shared" si="1638"/>
        <v>74889487.274228647</v>
      </c>
      <c r="AD2220" s="23">
        <f t="shared" si="1644"/>
        <v>4803211</v>
      </c>
      <c r="AE2220" s="24">
        <f t="shared" si="1605"/>
        <v>70086276.274228647</v>
      </c>
      <c r="AF2220" s="3">
        <f t="shared" si="1639"/>
        <v>0</v>
      </c>
      <c r="AG2220" s="2">
        <f t="shared" si="1621"/>
        <v>683438598.12214327</v>
      </c>
      <c r="AH2220" s="2">
        <f t="shared" si="1622"/>
        <v>143.85679856449019</v>
      </c>
      <c r="AI2220" s="23">
        <f t="shared" si="1645"/>
        <v>9706592335.8427849</v>
      </c>
      <c r="AJ2220" s="23">
        <f t="shared" si="1623"/>
        <v>6219.922423797766</v>
      </c>
      <c r="AK2220" s="23">
        <f t="shared" si="1624"/>
        <v>0</v>
      </c>
      <c r="AL2220" s="23">
        <f t="shared" si="1649"/>
        <v>0</v>
      </c>
      <c r="AM2220" s="23">
        <f t="shared" si="1650"/>
        <v>0</v>
      </c>
      <c r="AN2220" s="16">
        <f t="shared" si="1640"/>
        <v>0</v>
      </c>
      <c r="AO2220" s="23">
        <f t="shared" si="1641"/>
        <v>0</v>
      </c>
      <c r="AP2220" s="22">
        <f t="shared" si="1642"/>
        <v>0</v>
      </c>
      <c r="AQ2220" s="30">
        <f t="shared" si="1625"/>
        <v>11976764699.005535</v>
      </c>
      <c r="AR2220" s="28">
        <f t="shared" si="1626"/>
        <v>5827516654.7902212</v>
      </c>
      <c r="AS2220" s="25">
        <f t="shared" si="1627"/>
        <v>200337590.02425668</v>
      </c>
      <c r="AT2220" s="32">
        <f t="shared" si="1628"/>
        <v>11390.643302035722</v>
      </c>
      <c r="AU2220" s="23">
        <f t="shared" si="1629"/>
        <v>11390.643302035722</v>
      </c>
      <c r="AV2220" s="22">
        <f t="shared" si="1630"/>
        <v>1714677148.2110057</v>
      </c>
      <c r="AW2220" s="31">
        <f t="shared" si="1643"/>
        <v>8068617970.0360622</v>
      </c>
      <c r="AX2220" s="21"/>
      <c r="AY2220" s="21"/>
      <c r="AZ2220" s="21"/>
      <c r="BA2220" s="21"/>
    </row>
    <row r="2221" spans="1:53" x14ac:dyDescent="0.25">
      <c r="A2221">
        <f t="shared" si="1651"/>
        <v>682</v>
      </c>
      <c r="B2221" t="s">
        <v>6</v>
      </c>
      <c r="C2221" s="27">
        <f t="shared" si="1608"/>
        <v>0</v>
      </c>
      <c r="D2221" s="27">
        <f t="shared" si="1631"/>
        <v>0</v>
      </c>
      <c r="E2221" s="27" t="b">
        <f t="shared" si="1607"/>
        <v>1</v>
      </c>
      <c r="F2221" s="29">
        <f t="shared" si="1609"/>
        <v>0</v>
      </c>
      <c r="G2221" s="27">
        <f t="shared" si="1632"/>
        <v>0</v>
      </c>
      <c r="H2221" s="22">
        <f t="shared" si="1610"/>
        <v>25247978267.492786</v>
      </c>
      <c r="I2221" s="23">
        <f t="shared" si="1611"/>
        <v>132580106.5049091</v>
      </c>
      <c r="J2221" s="23">
        <f t="shared" si="1612"/>
        <v>1086</v>
      </c>
      <c r="K2221" s="19">
        <f t="shared" si="1633"/>
        <v>225.0831931027827</v>
      </c>
      <c r="L2221" s="16">
        <f t="shared" si="1613"/>
        <v>174.15340452237032</v>
      </c>
      <c r="M2221" s="23">
        <f>M2220-IF($B2221="B",(Percent_Rent_In_Elsies*2.49%/12 * H2220)/K2220,0)+IF($B2221="D",N2221,0)+IF(B2221="D",AK2220)+IF(B2221="C",F2220*90%)-(Y2221-Y2220)-IF($B2221="A",Q2220/K2220) + IF($B2221="A",Q2220/K2220)</f>
        <v>-40159260.343467772</v>
      </c>
      <c r="N2221" s="23">
        <f t="shared" si="1614"/>
        <v>0</v>
      </c>
      <c r="O2221" s="22">
        <f t="shared" si="1615"/>
        <v>0</v>
      </c>
      <c r="P2221" s="22">
        <f t="shared" si="1646"/>
        <v>0</v>
      </c>
      <c r="Q2221" s="22">
        <f t="shared" si="1647"/>
        <v>0</v>
      </c>
      <c r="R2221" s="22">
        <f t="shared" si="1616"/>
        <v>308173852.37931067</v>
      </c>
      <c r="S2221" s="16">
        <f t="shared" si="1606"/>
        <v>0</v>
      </c>
      <c r="T2221" s="15">
        <f t="shared" si="1617"/>
        <v>0</v>
      </c>
      <c r="U2221" s="23">
        <f t="shared" si="1634"/>
        <v>1369155.3249044695</v>
      </c>
      <c r="V2221" s="23">
        <f t="shared" si="1635"/>
        <v>0</v>
      </c>
      <c r="W2221" s="23">
        <f t="shared" si="1648"/>
        <v>0</v>
      </c>
      <c r="X2221" s="23">
        <f t="shared" si="1636"/>
        <v>34676570.602728479</v>
      </c>
      <c r="Y2221" s="23">
        <f t="shared" si="1618"/>
        <v>13825559.361691331</v>
      </c>
      <c r="Z2221" s="3">
        <f t="shared" si="1619"/>
        <v>0</v>
      </c>
      <c r="AA2221" s="23">
        <f t="shared" si="1620"/>
        <v>60374251.328372076</v>
      </c>
      <c r="AB2221" s="26">
        <f t="shared" si="1637"/>
        <v>70086276.274228588</v>
      </c>
      <c r="AC2221" s="23">
        <f t="shared" si="1638"/>
        <v>74889487.274228647</v>
      </c>
      <c r="AD2221" s="23">
        <f t="shared" si="1644"/>
        <v>4803211</v>
      </c>
      <c r="AE2221" s="24">
        <f t="shared" si="1605"/>
        <v>70086276.274228647</v>
      </c>
      <c r="AF2221" s="3">
        <f t="shared" si="1639"/>
        <v>0</v>
      </c>
      <c r="AG2221" s="2">
        <f t="shared" si="1621"/>
        <v>0</v>
      </c>
      <c r="AH2221" s="2">
        <f t="shared" si="1622"/>
        <v>144.09655989543103</v>
      </c>
      <c r="AI2221" s="23">
        <f t="shared" si="1645"/>
        <v>9706592335.8427849</v>
      </c>
      <c r="AJ2221" s="23">
        <f t="shared" si="1623"/>
        <v>6219.922423797766</v>
      </c>
      <c r="AK2221" s="23">
        <f t="shared" si="1624"/>
        <v>0</v>
      </c>
      <c r="AL2221" s="23">
        <f t="shared" si="1649"/>
        <v>0</v>
      </c>
      <c r="AM2221" s="23">
        <f t="shared" si="1650"/>
        <v>0</v>
      </c>
      <c r="AN2221" s="16">
        <f t="shared" si="1640"/>
        <v>0</v>
      </c>
      <c r="AO2221" s="23">
        <f t="shared" si="1641"/>
        <v>0</v>
      </c>
      <c r="AP2221" s="22">
        <f t="shared" si="1642"/>
        <v>0</v>
      </c>
      <c r="AQ2221" s="30">
        <f t="shared" si="1625"/>
        <v>11976764699.005535</v>
      </c>
      <c r="AR2221" s="28">
        <f t="shared" si="1626"/>
        <v>5827516654.7902212</v>
      </c>
      <c r="AS2221" s="25">
        <f t="shared" si="1627"/>
        <v>200337590.02425668</v>
      </c>
      <c r="AT2221" s="32">
        <f t="shared" si="1628"/>
        <v>0</v>
      </c>
      <c r="AU2221" s="23">
        <f t="shared" si="1629"/>
        <v>0</v>
      </c>
      <c r="AV2221" s="22">
        <f t="shared" si="1630"/>
        <v>1714677148.2110057</v>
      </c>
      <c r="AW2221" s="31">
        <f t="shared" si="1643"/>
        <v>8050705245.4047947</v>
      </c>
    </row>
    <row r="2222" spans="1:53" x14ac:dyDescent="0.25">
      <c r="A2222">
        <f t="shared" si="1651"/>
        <v>682</v>
      </c>
      <c r="B2222" t="s">
        <v>7</v>
      </c>
      <c r="C2222" s="27">
        <f t="shared" si="1608"/>
        <v>0</v>
      </c>
      <c r="D2222" s="27">
        <f t="shared" si="1631"/>
        <v>0</v>
      </c>
      <c r="E2222" s="27" t="b">
        <f t="shared" si="1607"/>
        <v>1</v>
      </c>
      <c r="F2222" s="29">
        <f t="shared" si="1609"/>
        <v>0</v>
      </c>
      <c r="G2222" s="27">
        <f t="shared" si="1632"/>
        <v>0</v>
      </c>
      <c r="H2222" s="22">
        <f t="shared" si="1610"/>
        <v>25247978267.492786</v>
      </c>
      <c r="I2222" s="23">
        <f t="shared" si="1611"/>
        <v>132580106.5049091</v>
      </c>
      <c r="J2222" s="23">
        <f t="shared" si="1612"/>
        <v>1086</v>
      </c>
      <c r="K2222" s="19">
        <f t="shared" si="1633"/>
        <v>225.0831931027827</v>
      </c>
      <c r="L2222" s="16">
        <f t="shared" si="1613"/>
        <v>174.15340452237032</v>
      </c>
      <c r="M2222" s="23">
        <f>M2221-IF($B2222="B",(Percent_Rent_In_Elsies*2.49%/12 * H2221)/K2221,0)+IF($B2222="D",N2222,0)+IF(B2222="D",AK2221)+IF(B2222="C",F2221*90%)-(Y2222-Y2221)-IF($B2222="A",Q2221/K2221) + IF($B2222="A",Q2221/K2221)</f>
        <v>-40275638.546084449</v>
      </c>
      <c r="N2222" s="23">
        <f t="shared" si="1614"/>
        <v>0</v>
      </c>
      <c r="O2222" s="22">
        <f t="shared" si="1615"/>
        <v>0</v>
      </c>
      <c r="P2222" s="22">
        <f t="shared" si="1646"/>
        <v>0</v>
      </c>
      <c r="Q2222" s="22">
        <f t="shared" si="1647"/>
        <v>0</v>
      </c>
      <c r="R2222" s="22">
        <f t="shared" si="1616"/>
        <v>282492698.01436812</v>
      </c>
      <c r="S2222" s="16">
        <f t="shared" si="1606"/>
        <v>25681154.364942554</v>
      </c>
      <c r="T2222" s="15">
        <f t="shared" si="1617"/>
        <v>0</v>
      </c>
      <c r="U2222" s="23">
        <f t="shared" si="1634"/>
        <v>1255059.0478290971</v>
      </c>
      <c r="V2222" s="23">
        <f t="shared" si="1635"/>
        <v>114096.27707537246</v>
      </c>
      <c r="W2222" s="23">
        <f t="shared" si="1648"/>
        <v>0</v>
      </c>
      <c r="X2222" s="23">
        <f t="shared" si="1636"/>
        <v>34676570.602728479</v>
      </c>
      <c r="Y2222" s="23">
        <f t="shared" si="1618"/>
        <v>13825559.361691331</v>
      </c>
      <c r="Z2222" s="3">
        <f t="shared" si="1619"/>
        <v>0</v>
      </c>
      <c r="AA2222" s="23">
        <f t="shared" si="1620"/>
        <v>60374251.328372076</v>
      </c>
      <c r="AB2222" s="26">
        <f t="shared" si="1637"/>
        <v>70086276.274228588</v>
      </c>
      <c r="AC2222" s="23">
        <f t="shared" si="1638"/>
        <v>74889487.274228647</v>
      </c>
      <c r="AD2222" s="23">
        <f t="shared" si="1644"/>
        <v>4803211</v>
      </c>
      <c r="AE2222" s="24">
        <f t="shared" si="1605"/>
        <v>70086276.274228647</v>
      </c>
      <c r="AF2222" s="3">
        <f t="shared" si="1639"/>
        <v>0</v>
      </c>
      <c r="AG2222" s="2">
        <f t="shared" si="1621"/>
        <v>0</v>
      </c>
      <c r="AH2222" s="2">
        <f t="shared" si="1622"/>
        <v>144.09655989543103</v>
      </c>
      <c r="AI2222" s="23">
        <f t="shared" si="1645"/>
        <v>9706592335.8427849</v>
      </c>
      <c r="AJ2222" s="23">
        <f t="shared" si="1623"/>
        <v>6219.922423797766</v>
      </c>
      <c r="AK2222" s="23">
        <f t="shared" si="1624"/>
        <v>0</v>
      </c>
      <c r="AL2222" s="23">
        <f t="shared" si="1649"/>
        <v>4087838.2878875732</v>
      </c>
      <c r="AM2222" s="23">
        <f t="shared" si="1650"/>
        <v>3813905554.7536478</v>
      </c>
      <c r="AN2222" s="16">
        <f t="shared" si="1640"/>
        <v>0</v>
      </c>
      <c r="AO2222" s="23">
        <f t="shared" si="1641"/>
        <v>116378.20261667472</v>
      </c>
      <c r="AP2222" s="22">
        <f t="shared" si="1642"/>
        <v>26194777.452523768</v>
      </c>
      <c r="AQ2222" s="30">
        <f t="shared" si="1625"/>
        <v>12028931598.302237</v>
      </c>
      <c r="AR2222" s="28">
        <f t="shared" si="1626"/>
        <v>5853488776.6343985</v>
      </c>
      <c r="AS2222" s="25">
        <f t="shared" si="1627"/>
        <v>200337590.02425668</v>
      </c>
      <c r="AT2222" s="32">
        <f t="shared" si="1628"/>
        <v>0</v>
      </c>
      <c r="AU2222" s="23">
        <f t="shared" si="1629"/>
        <v>0</v>
      </c>
      <c r="AV2222" s="22">
        <f t="shared" si="1630"/>
        <v>1714677148.2110057</v>
      </c>
      <c r="AW2222" s="31">
        <f t="shared" si="1643"/>
        <v>8102872144.7014961</v>
      </c>
    </row>
    <row r="2223" spans="1:53" s="21" customFormat="1" x14ac:dyDescent="0.25">
      <c r="A2223">
        <f t="shared" si="1651"/>
        <v>682</v>
      </c>
      <c r="B2223" t="s">
        <v>8</v>
      </c>
      <c r="C2223" s="27">
        <f t="shared" si="1608"/>
        <v>0</v>
      </c>
      <c r="D2223" s="27">
        <f t="shared" si="1631"/>
        <v>0</v>
      </c>
      <c r="E2223" s="27" t="b">
        <f t="shared" si="1607"/>
        <v>1</v>
      </c>
      <c r="F2223" s="29">
        <f t="shared" si="1609"/>
        <v>0</v>
      </c>
      <c r="G2223" s="27">
        <f t="shared" si="1632"/>
        <v>0</v>
      </c>
      <c r="H2223" s="22">
        <f t="shared" si="1610"/>
        <v>25247978267.492786</v>
      </c>
      <c r="I2223" s="23">
        <f t="shared" si="1611"/>
        <v>132580106.5049091</v>
      </c>
      <c r="J2223" s="23">
        <f t="shared" si="1612"/>
        <v>1086</v>
      </c>
      <c r="K2223" s="19">
        <f t="shared" si="1633"/>
        <v>225.0831931027827</v>
      </c>
      <c r="L2223" s="16">
        <f t="shared" si="1613"/>
        <v>174.15340452237032</v>
      </c>
      <c r="M2223" s="23">
        <f>M2222-IF($B2223="B",(Percent_Rent_In_Elsies*2.49%/12 * H2222)/K2222,0)+IF($B2223="D",N2223,0)+IF(B2223="D",AK2222)+IF(B2223="C",F2222*90%)-(Y2223-Y2222)-IF($B2223="A",Q2222/K2222) + IF($B2223="A",Q2222/K2222)</f>
        <v>-40275638.546084449</v>
      </c>
      <c r="N2223" s="23">
        <f t="shared" si="1614"/>
        <v>0</v>
      </c>
      <c r="O2223" s="22">
        <f t="shared" si="1615"/>
        <v>0</v>
      </c>
      <c r="P2223" s="22">
        <f t="shared" si="1646"/>
        <v>0</v>
      </c>
      <c r="Q2223" s="22">
        <f t="shared" si="1647"/>
        <v>0</v>
      </c>
      <c r="R2223" s="22">
        <f t="shared" si="1616"/>
        <v>308687475.46689188</v>
      </c>
      <c r="S2223" s="16">
        <f t="shared" si="1606"/>
        <v>25681154.364942554</v>
      </c>
      <c r="T2223" s="15">
        <f t="shared" si="1617"/>
        <v>0</v>
      </c>
      <c r="U2223" s="23">
        <f t="shared" si="1634"/>
        <v>1371437.250445772</v>
      </c>
      <c r="V2223" s="23">
        <f t="shared" si="1635"/>
        <v>114096.27707537246</v>
      </c>
      <c r="W2223" s="23">
        <f t="shared" si="1648"/>
        <v>0</v>
      </c>
      <c r="X2223" s="23">
        <f t="shared" si="1636"/>
        <v>34676570.602728479</v>
      </c>
      <c r="Y2223" s="23">
        <f t="shared" si="1618"/>
        <v>13825559.361691331</v>
      </c>
      <c r="Z2223" s="3">
        <f t="shared" si="1619"/>
        <v>0</v>
      </c>
      <c r="AA2223" s="23">
        <f t="shared" si="1620"/>
        <v>60374251.328372076</v>
      </c>
      <c r="AB2223" s="26">
        <f t="shared" si="1637"/>
        <v>70086276.274228588</v>
      </c>
      <c r="AC2223" s="23">
        <f t="shared" si="1638"/>
        <v>74889487.274228647</v>
      </c>
      <c r="AD2223" s="23">
        <f t="shared" si="1644"/>
        <v>4803211</v>
      </c>
      <c r="AE2223" s="24">
        <f t="shared" si="1605"/>
        <v>70086276.274228647</v>
      </c>
      <c r="AF2223" s="3">
        <f t="shared" si="1639"/>
        <v>1E-4</v>
      </c>
      <c r="AG2223" s="2">
        <f t="shared" si="1621"/>
        <v>0</v>
      </c>
      <c r="AH2223" s="2">
        <f t="shared" si="1622"/>
        <v>144.09655989543103</v>
      </c>
      <c r="AI2223" s="23">
        <f t="shared" si="1645"/>
        <v>9706592335.8427849</v>
      </c>
      <c r="AJ2223" s="23">
        <f t="shared" si="1623"/>
        <v>6219.922423797766</v>
      </c>
      <c r="AK2223" s="23">
        <f t="shared" si="1624"/>
        <v>60010.302992382516</v>
      </c>
      <c r="AL2223" s="23">
        <f t="shared" si="1649"/>
        <v>0</v>
      </c>
      <c r="AM2223" s="23">
        <f t="shared" si="1650"/>
        <v>0</v>
      </c>
      <c r="AN2223" s="16">
        <f t="shared" si="1640"/>
        <v>0</v>
      </c>
      <c r="AO2223" s="23">
        <f t="shared" si="1641"/>
        <v>0</v>
      </c>
      <c r="AP2223" s="22">
        <f t="shared" si="1642"/>
        <v>0</v>
      </c>
      <c r="AQ2223" s="30">
        <f t="shared" si="1625"/>
        <v>12028931598.302237</v>
      </c>
      <c r="AR2223" s="28">
        <f t="shared" si="1626"/>
        <v>5853488776.6343985</v>
      </c>
      <c r="AS2223" s="25">
        <f t="shared" si="1627"/>
        <v>200337590.02425668</v>
      </c>
      <c r="AT2223" s="32">
        <f t="shared" si="1628"/>
        <v>0</v>
      </c>
      <c r="AU2223" s="23">
        <f t="shared" si="1629"/>
        <v>0</v>
      </c>
      <c r="AV2223" s="22">
        <f t="shared" si="1630"/>
        <v>1714677148.2110057</v>
      </c>
      <c r="AW2223" s="31">
        <f t="shared" si="1643"/>
        <v>8102872144.7014961</v>
      </c>
      <c r="AX2223"/>
      <c r="AY2223"/>
      <c r="AZ2223"/>
      <c r="BA2223"/>
    </row>
    <row r="2224" spans="1:53" s="21" customFormat="1" x14ac:dyDescent="0.25">
      <c r="A2224" s="21">
        <f t="shared" si="1651"/>
        <v>682</v>
      </c>
      <c r="B2224" s="21" t="s">
        <v>9</v>
      </c>
      <c r="C2224" s="27">
        <f t="shared" si="1608"/>
        <v>0</v>
      </c>
      <c r="D2224" s="27">
        <f t="shared" si="1631"/>
        <v>0</v>
      </c>
      <c r="E2224" s="27" t="b">
        <f t="shared" si="1607"/>
        <v>1</v>
      </c>
      <c r="F2224" s="29">
        <f t="shared" si="1609"/>
        <v>0</v>
      </c>
      <c r="G2224" s="27">
        <f t="shared" si="1632"/>
        <v>0</v>
      </c>
      <c r="H2224" s="22">
        <f t="shared" si="1610"/>
        <v>25247978267.492786</v>
      </c>
      <c r="I2224" s="23">
        <f t="shared" si="1611"/>
        <v>132580106.5049091</v>
      </c>
      <c r="J2224" s="23">
        <f t="shared" si="1612"/>
        <v>1086</v>
      </c>
      <c r="K2224" s="19">
        <f t="shared" si="1633"/>
        <v>225.0831931027827</v>
      </c>
      <c r="L2224" s="16">
        <f t="shared" si="1613"/>
        <v>174.15340452237032</v>
      </c>
      <c r="M2224" s="23">
        <f>M2223-IF($B2224="B",(Percent_Rent_In_Elsies*2.49%/12 * H2223)/K2223,0)+IF($B2224="D",N2224,0)+IF(B2224="D",AK2223)+IF(B2224="C",F2223*90%)-(Y2224-Y2223)-IF($B2224="A",Q2223/K2223) + IF($B2224="A",Q2223/K2223)</f>
        <v>-40215628.243092068</v>
      </c>
      <c r="N2224" s="23">
        <f t="shared" si="1614"/>
        <v>0</v>
      </c>
      <c r="O2224" s="22">
        <f t="shared" si="1615"/>
        <v>17942579.172337174</v>
      </c>
      <c r="P2224" s="22">
        <f t="shared" si="1646"/>
        <v>0</v>
      </c>
      <c r="Q2224" s="22">
        <f t="shared" si="1647"/>
        <v>0</v>
      </c>
      <c r="R2224" s="22">
        <f t="shared" si="1616"/>
        <v>308687475.46689188</v>
      </c>
      <c r="S2224" s="16">
        <f t="shared" si="1606"/>
        <v>0</v>
      </c>
      <c r="T2224" s="15">
        <f t="shared" si="1617"/>
        <v>7738575.19260538</v>
      </c>
      <c r="U2224" s="23">
        <f t="shared" si="1634"/>
        <v>1371437.250445772</v>
      </c>
      <c r="V2224" s="23">
        <f t="shared" si="1635"/>
        <v>0</v>
      </c>
      <c r="W2224" s="23">
        <f t="shared" si="1648"/>
        <v>114096.27707537246</v>
      </c>
      <c r="X2224" s="23">
        <f t="shared" si="1636"/>
        <v>34676570.602728479</v>
      </c>
      <c r="Y2224" s="23">
        <f t="shared" si="1618"/>
        <v>13825559.361691331</v>
      </c>
      <c r="Z2224" s="3">
        <f t="shared" si="1619"/>
        <v>0</v>
      </c>
      <c r="AA2224" s="23">
        <f t="shared" si="1620"/>
        <v>60314241.025379695</v>
      </c>
      <c r="AB2224" s="26">
        <f t="shared" si="1637"/>
        <v>70086276.274228573</v>
      </c>
      <c r="AC2224" s="23">
        <f t="shared" si="1638"/>
        <v>74889487.274228647</v>
      </c>
      <c r="AD2224" s="23">
        <f t="shared" si="1644"/>
        <v>4803211</v>
      </c>
      <c r="AE2224" s="24">
        <f t="shared" si="1605"/>
        <v>70086276.274228647</v>
      </c>
      <c r="AF2224" s="3">
        <f t="shared" si="1639"/>
        <v>0</v>
      </c>
      <c r="AG2224" s="2">
        <f t="shared" si="1621"/>
        <v>0</v>
      </c>
      <c r="AH2224" s="2">
        <f t="shared" si="1622"/>
        <v>144.09655989543103</v>
      </c>
      <c r="AI2224" s="23">
        <f t="shared" si="1645"/>
        <v>9696944256.8309345</v>
      </c>
      <c r="AJ2224" s="23">
        <f t="shared" si="1623"/>
        <v>6219.922423797766</v>
      </c>
      <c r="AK2224" s="23">
        <f t="shared" si="1624"/>
        <v>0</v>
      </c>
      <c r="AL2224" s="23">
        <f t="shared" si="1649"/>
        <v>0</v>
      </c>
      <c r="AM2224" s="23">
        <f t="shared" si="1650"/>
        <v>0</v>
      </c>
      <c r="AN2224" s="16">
        <f t="shared" si="1640"/>
        <v>0</v>
      </c>
      <c r="AO2224" s="23">
        <f t="shared" si="1641"/>
        <v>0</v>
      </c>
      <c r="AP2224" s="22">
        <f t="shared" si="1642"/>
        <v>0</v>
      </c>
      <c r="AQ2224" s="30">
        <f t="shared" si="1625"/>
        <v>12028931598.302237</v>
      </c>
      <c r="AR2224" s="28">
        <f t="shared" si="1626"/>
        <v>5853488776.6343985</v>
      </c>
      <c r="AS2224" s="25">
        <f t="shared" si="1627"/>
        <v>200337590.02425668</v>
      </c>
      <c r="AT2224" s="32">
        <f t="shared" si="1628"/>
        <v>0</v>
      </c>
      <c r="AU2224" s="23">
        <f t="shared" si="1629"/>
        <v>0</v>
      </c>
      <c r="AV2224" s="22">
        <f t="shared" si="1630"/>
        <v>1714677148.2110057</v>
      </c>
      <c r="AW2224" s="31">
        <f t="shared" si="1643"/>
        <v>8102872144.7014961</v>
      </c>
    </row>
    <row r="2225" spans="1:53" x14ac:dyDescent="0.25">
      <c r="A2225" s="21">
        <f t="shared" si="1651"/>
        <v>682</v>
      </c>
      <c r="B2225" s="21" t="s">
        <v>28</v>
      </c>
      <c r="C2225" s="27">
        <f t="shared" si="1608"/>
        <v>0</v>
      </c>
      <c r="D2225" s="27">
        <f t="shared" si="1631"/>
        <v>0</v>
      </c>
      <c r="E2225" s="27" t="b">
        <f t="shared" si="1607"/>
        <v>1</v>
      </c>
      <c r="F2225" s="29">
        <f t="shared" si="1609"/>
        <v>0</v>
      </c>
      <c r="G2225" s="27">
        <f t="shared" si="1632"/>
        <v>0</v>
      </c>
      <c r="H2225" s="22">
        <f t="shared" si="1610"/>
        <v>25247978267.492786</v>
      </c>
      <c r="I2225" s="23">
        <f t="shared" si="1611"/>
        <v>132580106.5049091</v>
      </c>
      <c r="J2225" s="23">
        <f t="shared" si="1612"/>
        <v>1086</v>
      </c>
      <c r="K2225" s="19">
        <f t="shared" si="1633"/>
        <v>225.0831931027827</v>
      </c>
      <c r="L2225" s="16">
        <f t="shared" si="1613"/>
        <v>174.15340452237032</v>
      </c>
      <c r="M2225" s="23">
        <f>M2224-IF($B2225="B",(Percent_Rent_In_Elsies*2.49%/12 * H2224)/K2224,0)+IF($B2225="D",N2225,0)+IF(B2225="D",AK2224)+IF(B2225="C",F2224*90%)-(Y2225-Y2224)-IF($B2225="A",Q2224/K2224) + IF($B2225="A",Q2224/K2224)</f>
        <v>-40215628.243092068</v>
      </c>
      <c r="N2225" s="23">
        <f t="shared" si="1614"/>
        <v>0</v>
      </c>
      <c r="O2225" s="22">
        <f t="shared" si="1615"/>
        <v>0</v>
      </c>
      <c r="P2225" s="22">
        <f t="shared" si="1646"/>
        <v>17942579.172337174</v>
      </c>
      <c r="Q2225" s="22">
        <f t="shared" si="1647"/>
        <v>0</v>
      </c>
      <c r="R2225" s="22">
        <f t="shared" si="1616"/>
        <v>308687475.46689188</v>
      </c>
      <c r="S2225" s="16">
        <f t="shared" si="1606"/>
        <v>0</v>
      </c>
      <c r="T2225" s="15">
        <f t="shared" si="1617"/>
        <v>0</v>
      </c>
      <c r="U2225" s="23">
        <f t="shared" si="1634"/>
        <v>1371437.250445772</v>
      </c>
      <c r="V2225" s="23">
        <f t="shared" si="1635"/>
        <v>0</v>
      </c>
      <c r="W2225" s="23">
        <f t="shared" si="1648"/>
        <v>0</v>
      </c>
      <c r="X2225" s="23">
        <f t="shared" si="1636"/>
        <v>34676570.602728479</v>
      </c>
      <c r="Y2225" s="23">
        <f t="shared" si="1618"/>
        <v>13825559.361691331</v>
      </c>
      <c r="Z2225" s="3">
        <f t="shared" si="1619"/>
        <v>5704.8138537686236</v>
      </c>
      <c r="AA2225" s="23">
        <f t="shared" si="1620"/>
        <v>60399813.233186223</v>
      </c>
      <c r="AB2225" s="26">
        <f t="shared" si="1637"/>
        <v>70086276.274228603</v>
      </c>
      <c r="AC2225" s="23">
        <f t="shared" si="1638"/>
        <v>74889487.274228647</v>
      </c>
      <c r="AD2225" s="23">
        <f t="shared" si="1644"/>
        <v>4803211</v>
      </c>
      <c r="AE2225" s="24">
        <f t="shared" si="1605"/>
        <v>70086276.274228647</v>
      </c>
      <c r="AF2225" s="3">
        <f t="shared" si="1639"/>
        <v>0</v>
      </c>
      <c r="AG2225" s="2">
        <f t="shared" si="1621"/>
        <v>684577662.45223486</v>
      </c>
      <c r="AH2225" s="2">
        <f t="shared" si="1622"/>
        <v>144.09655989543103</v>
      </c>
      <c r="AI2225" s="23">
        <f t="shared" si="1645"/>
        <v>9710702018.0980396</v>
      </c>
      <c r="AJ2225" s="23">
        <f t="shared" si="1623"/>
        <v>6219.922423797766</v>
      </c>
      <c r="AK2225" s="23">
        <f t="shared" si="1624"/>
        <v>0</v>
      </c>
      <c r="AL2225" s="23">
        <f t="shared" si="1649"/>
        <v>0</v>
      </c>
      <c r="AM2225" s="23">
        <f t="shared" si="1650"/>
        <v>0</v>
      </c>
      <c r="AN2225" s="16">
        <f t="shared" si="1640"/>
        <v>0</v>
      </c>
      <c r="AO2225" s="23">
        <f t="shared" si="1641"/>
        <v>0</v>
      </c>
      <c r="AP2225" s="22">
        <f t="shared" si="1642"/>
        <v>0</v>
      </c>
      <c r="AQ2225" s="30">
        <f t="shared" si="1625"/>
        <v>12028931598.302237</v>
      </c>
      <c r="AR2225" s="28">
        <f t="shared" si="1626"/>
        <v>5853488776.6343985</v>
      </c>
      <c r="AS2225" s="25">
        <f t="shared" si="1627"/>
        <v>200337590.02425668</v>
      </c>
      <c r="AT2225" s="32">
        <f t="shared" si="1628"/>
        <v>11409.627707537247</v>
      </c>
      <c r="AU2225" s="23">
        <f t="shared" si="1629"/>
        <v>11409.627707537247</v>
      </c>
      <c r="AV2225" s="22">
        <f t="shared" si="1630"/>
        <v>1722415723.4036112</v>
      </c>
      <c r="AW2225" s="31">
        <f t="shared" si="1643"/>
        <v>8102872144.7014952</v>
      </c>
      <c r="AX2225" s="21"/>
      <c r="AY2225" s="21"/>
      <c r="AZ2225" s="21"/>
      <c r="BA2225" s="21"/>
    </row>
    <row r="2226" spans="1:53" x14ac:dyDescent="0.25">
      <c r="A2226">
        <f t="shared" si="1651"/>
        <v>683</v>
      </c>
      <c r="B2226" t="s">
        <v>6</v>
      </c>
      <c r="C2226" s="27">
        <f t="shared" si="1608"/>
        <v>0</v>
      </c>
      <c r="D2226" s="27">
        <f t="shared" si="1631"/>
        <v>0</v>
      </c>
      <c r="E2226" s="27" t="b">
        <f t="shared" si="1607"/>
        <v>1</v>
      </c>
      <c r="F2226" s="29">
        <f t="shared" si="1609"/>
        <v>0</v>
      </c>
      <c r="G2226" s="27">
        <f t="shared" si="1632"/>
        <v>0</v>
      </c>
      <c r="H2226" s="22">
        <f t="shared" si="1610"/>
        <v>25290058231.271942</v>
      </c>
      <c r="I2226" s="23">
        <f t="shared" si="1611"/>
        <v>132580106.5049091</v>
      </c>
      <c r="J2226" s="23">
        <f t="shared" si="1612"/>
        <v>1086</v>
      </c>
      <c r="K2226" s="19">
        <f t="shared" si="1633"/>
        <v>225.0831931027827</v>
      </c>
      <c r="L2226" s="16">
        <f t="shared" si="1613"/>
        <v>174.44366019657429</v>
      </c>
      <c r="M2226" s="23">
        <f>M2225-IF($B2226="B",(Percent_Rent_In_Elsies*2.49%/12 * H2225)/K2225,0)+IF($B2226="D",N2226,0)+IF(B2226="D",AK2225)+IF(B2226="C",F2225*90%)-(Y2226-Y2225)-IF($B2226="A",Q2225/K2225) + IF($B2226="A",Q2225/K2225)</f>
        <v>-40215628.243092068</v>
      </c>
      <c r="N2226" s="23">
        <f t="shared" si="1614"/>
        <v>0</v>
      </c>
      <c r="O2226" s="22">
        <f t="shared" si="1615"/>
        <v>0</v>
      </c>
      <c r="P2226" s="22">
        <f t="shared" si="1646"/>
        <v>0</v>
      </c>
      <c r="Q2226" s="22">
        <f t="shared" si="1647"/>
        <v>0</v>
      </c>
      <c r="R2226" s="22">
        <f t="shared" si="1616"/>
        <v>308687475.46689188</v>
      </c>
      <c r="S2226" s="16">
        <f t="shared" si="1606"/>
        <v>0</v>
      </c>
      <c r="T2226" s="15">
        <f t="shared" si="1617"/>
        <v>0</v>
      </c>
      <c r="U2226" s="23">
        <f t="shared" si="1634"/>
        <v>1371437.250445772</v>
      </c>
      <c r="V2226" s="23">
        <f t="shared" si="1635"/>
        <v>0</v>
      </c>
      <c r="W2226" s="23">
        <f t="shared" si="1648"/>
        <v>0</v>
      </c>
      <c r="X2226" s="23">
        <f t="shared" si="1636"/>
        <v>34705094.671997316</v>
      </c>
      <c r="Y2226" s="23">
        <f t="shared" si="1618"/>
        <v>13825559.361691331</v>
      </c>
      <c r="Z2226" s="3">
        <f t="shared" si="1619"/>
        <v>0</v>
      </c>
      <c r="AA2226" s="23">
        <f t="shared" si="1620"/>
        <v>60399813.233186223</v>
      </c>
      <c r="AB2226" s="26">
        <f t="shared" si="1637"/>
        <v>70086276.274228573</v>
      </c>
      <c r="AC2226" s="23">
        <f t="shared" si="1638"/>
        <v>74889487.274228647</v>
      </c>
      <c r="AD2226" s="23">
        <f t="shared" si="1644"/>
        <v>4803211</v>
      </c>
      <c r="AE2226" s="24">
        <f t="shared" si="1605"/>
        <v>70086276.274228647</v>
      </c>
      <c r="AF2226" s="3">
        <f t="shared" si="1639"/>
        <v>0</v>
      </c>
      <c r="AG2226" s="2">
        <f t="shared" si="1621"/>
        <v>0</v>
      </c>
      <c r="AH2226" s="2">
        <f t="shared" si="1622"/>
        <v>144.3367208285901</v>
      </c>
      <c r="AI2226" s="23">
        <f t="shared" si="1645"/>
        <v>9710702018.0980396</v>
      </c>
      <c r="AJ2226" s="23">
        <f t="shared" si="1623"/>
        <v>6219.922423797766</v>
      </c>
      <c r="AK2226" s="23">
        <f t="shared" si="1624"/>
        <v>0</v>
      </c>
      <c r="AL2226" s="23">
        <f t="shared" si="1649"/>
        <v>0</v>
      </c>
      <c r="AM2226" s="23">
        <f t="shared" si="1650"/>
        <v>0</v>
      </c>
      <c r="AN2226" s="16">
        <f t="shared" si="1640"/>
        <v>0</v>
      </c>
      <c r="AO2226" s="23">
        <f t="shared" si="1641"/>
        <v>0</v>
      </c>
      <c r="AP2226" s="22">
        <f t="shared" si="1642"/>
        <v>0</v>
      </c>
      <c r="AQ2226" s="30">
        <f t="shared" si="1625"/>
        <v>12028931598.302237</v>
      </c>
      <c r="AR2226" s="28">
        <f t="shared" si="1626"/>
        <v>5853488776.6343985</v>
      </c>
      <c r="AS2226" s="25">
        <f t="shared" si="1627"/>
        <v>200337590.02425668</v>
      </c>
      <c r="AT2226" s="32">
        <f t="shared" si="1628"/>
        <v>0</v>
      </c>
      <c r="AU2226" s="23">
        <f t="shared" si="1629"/>
        <v>0</v>
      </c>
      <c r="AV2226" s="22">
        <f t="shared" si="1630"/>
        <v>1722415723.4036112</v>
      </c>
      <c r="AW2226" s="31">
        <f t="shared" si="1643"/>
        <v>8084929565.5291586</v>
      </c>
    </row>
    <row r="2227" spans="1:53" x14ac:dyDescent="0.25">
      <c r="A2227">
        <f t="shared" si="1651"/>
        <v>683</v>
      </c>
      <c r="B2227" t="s">
        <v>7</v>
      </c>
      <c r="C2227" s="27">
        <f t="shared" si="1608"/>
        <v>0</v>
      </c>
      <c r="D2227" s="27">
        <f t="shared" si="1631"/>
        <v>0</v>
      </c>
      <c r="E2227" s="27" t="b">
        <f t="shared" si="1607"/>
        <v>1</v>
      </c>
      <c r="F2227" s="29">
        <f t="shared" si="1609"/>
        <v>0</v>
      </c>
      <c r="G2227" s="27">
        <f t="shared" si="1632"/>
        <v>0</v>
      </c>
      <c r="H2227" s="22">
        <f t="shared" si="1610"/>
        <v>25290058231.271942</v>
      </c>
      <c r="I2227" s="23">
        <f t="shared" si="1611"/>
        <v>132580106.5049091</v>
      </c>
      <c r="J2227" s="23">
        <f t="shared" si="1612"/>
        <v>1086</v>
      </c>
      <c r="K2227" s="19">
        <f t="shared" si="1633"/>
        <v>225.0831931027827</v>
      </c>
      <c r="L2227" s="16">
        <f t="shared" si="1613"/>
        <v>174.44366019657429</v>
      </c>
      <c r="M2227" s="23">
        <f>M2226-IF($B2227="B",(Percent_Rent_In_Elsies*2.49%/12 * H2226)/K2226,0)+IF($B2227="D",N2227,0)+IF(B2227="D",AK2226)+IF(B2227="C",F2226*90%)-(Y2227-Y2226)-IF($B2227="A",Q2226/K2226) + IF($B2227="A",Q2226/K2226)</f>
        <v>-40332200.409379773</v>
      </c>
      <c r="N2227" s="23">
        <f t="shared" si="1614"/>
        <v>0</v>
      </c>
      <c r="O2227" s="22">
        <f t="shared" si="1615"/>
        <v>0</v>
      </c>
      <c r="P2227" s="22">
        <f t="shared" si="1646"/>
        <v>0</v>
      </c>
      <c r="Q2227" s="22">
        <f t="shared" si="1647"/>
        <v>0</v>
      </c>
      <c r="R2227" s="22">
        <f t="shared" si="1616"/>
        <v>282963519.17798424</v>
      </c>
      <c r="S2227" s="16">
        <f t="shared" si="1606"/>
        <v>25723956.288907658</v>
      </c>
      <c r="T2227" s="15">
        <f t="shared" si="1617"/>
        <v>0</v>
      </c>
      <c r="U2227" s="23">
        <f t="shared" si="1634"/>
        <v>1257150.8129086243</v>
      </c>
      <c r="V2227" s="23">
        <f t="shared" si="1635"/>
        <v>114286.43753714766</v>
      </c>
      <c r="W2227" s="23">
        <f t="shared" si="1648"/>
        <v>0</v>
      </c>
      <c r="X2227" s="23">
        <f t="shared" si="1636"/>
        <v>34705094.671997316</v>
      </c>
      <c r="Y2227" s="23">
        <f t="shared" si="1618"/>
        <v>13825559.361691331</v>
      </c>
      <c r="Z2227" s="3">
        <f t="shared" si="1619"/>
        <v>0</v>
      </c>
      <c r="AA2227" s="23">
        <f t="shared" si="1620"/>
        <v>60399813.233186223</v>
      </c>
      <c r="AB2227" s="26">
        <f t="shared" si="1637"/>
        <v>70086276.274228588</v>
      </c>
      <c r="AC2227" s="23">
        <f t="shared" si="1638"/>
        <v>74889487.274228647</v>
      </c>
      <c r="AD2227" s="23">
        <f t="shared" si="1644"/>
        <v>4803211</v>
      </c>
      <c r="AE2227" s="24">
        <f t="shared" ref="AE2227:AE2290" si="1652">AC2227-AD2227</f>
        <v>70086276.274228647</v>
      </c>
      <c r="AF2227" s="3">
        <f t="shared" si="1639"/>
        <v>0</v>
      </c>
      <c r="AG2227" s="2">
        <f t="shared" si="1621"/>
        <v>0</v>
      </c>
      <c r="AH2227" s="2">
        <f t="shared" si="1622"/>
        <v>144.3367208285901</v>
      </c>
      <c r="AI2227" s="23">
        <f t="shared" si="1645"/>
        <v>9710702018.0980396</v>
      </c>
      <c r="AJ2227" s="23">
        <f t="shared" si="1623"/>
        <v>6219.922423797766</v>
      </c>
      <c r="AK2227" s="23">
        <f t="shared" si="1624"/>
        <v>0</v>
      </c>
      <c r="AL2227" s="23">
        <f t="shared" si="1649"/>
        <v>4109682.2552547455</v>
      </c>
      <c r="AM2227" s="23">
        <f t="shared" si="1650"/>
        <v>3834285722.1214151</v>
      </c>
      <c r="AN2227" s="16">
        <f t="shared" si="1640"/>
        <v>0</v>
      </c>
      <c r="AO2227" s="23">
        <f t="shared" si="1641"/>
        <v>116572.16628770252</v>
      </c>
      <c r="AP2227" s="22">
        <f t="shared" si="1642"/>
        <v>26238435.414944645</v>
      </c>
      <c r="AQ2227" s="30">
        <f t="shared" si="1625"/>
        <v>12081185442.431097</v>
      </c>
      <c r="AR2227" s="28">
        <f t="shared" si="1626"/>
        <v>5879504185.3483162</v>
      </c>
      <c r="AS2227" s="25">
        <f t="shared" si="1627"/>
        <v>200337590.02425668</v>
      </c>
      <c r="AT2227" s="32">
        <f t="shared" si="1628"/>
        <v>0</v>
      </c>
      <c r="AU2227" s="23">
        <f t="shared" si="1629"/>
        <v>0</v>
      </c>
      <c r="AV2227" s="22">
        <f t="shared" si="1630"/>
        <v>1722415723.4036112</v>
      </c>
      <c r="AW2227" s="31">
        <f t="shared" si="1643"/>
        <v>8137183409.658021</v>
      </c>
    </row>
    <row r="2228" spans="1:53" s="21" customFormat="1" x14ac:dyDescent="0.25">
      <c r="A2228">
        <f t="shared" si="1651"/>
        <v>683</v>
      </c>
      <c r="B2228" t="s">
        <v>8</v>
      </c>
      <c r="C2228" s="27">
        <f t="shared" si="1608"/>
        <v>0</v>
      </c>
      <c r="D2228" s="27">
        <f t="shared" si="1631"/>
        <v>0</v>
      </c>
      <c r="E2228" s="27" t="b">
        <f t="shared" si="1607"/>
        <v>1</v>
      </c>
      <c r="F2228" s="29">
        <f t="shared" si="1609"/>
        <v>0</v>
      </c>
      <c r="G2228" s="27">
        <f t="shared" si="1632"/>
        <v>0</v>
      </c>
      <c r="H2228" s="22">
        <f t="shared" si="1610"/>
        <v>25290058231.271942</v>
      </c>
      <c r="I2228" s="23">
        <f t="shared" si="1611"/>
        <v>132580106.5049091</v>
      </c>
      <c r="J2228" s="23">
        <f t="shared" si="1612"/>
        <v>1086</v>
      </c>
      <c r="K2228" s="19">
        <f t="shared" si="1633"/>
        <v>225.0831931027827</v>
      </c>
      <c r="L2228" s="16">
        <f t="shared" si="1613"/>
        <v>174.44366019657429</v>
      </c>
      <c r="M2228" s="23">
        <f>M2227-IF($B2228="B",(Percent_Rent_In_Elsies*2.49%/12 * H2227)/K2227,0)+IF($B2228="D",N2228,0)+IF(B2228="D",AK2227)+IF(B2228="C",F2227*90%)-(Y2228-Y2227)-IF($B2228="A",Q2227/K2227) + IF($B2228="A",Q2227/K2227)</f>
        <v>-40332200.409379773</v>
      </c>
      <c r="N2228" s="23">
        <f t="shared" si="1614"/>
        <v>0</v>
      </c>
      <c r="O2228" s="22">
        <f t="shared" si="1615"/>
        <v>0</v>
      </c>
      <c r="P2228" s="22">
        <f t="shared" si="1646"/>
        <v>0</v>
      </c>
      <c r="Q2228" s="22">
        <f t="shared" si="1647"/>
        <v>0</v>
      </c>
      <c r="R2228" s="22">
        <f t="shared" si="1616"/>
        <v>309201954.59292889</v>
      </c>
      <c r="S2228" s="16">
        <f t="shared" si="1606"/>
        <v>25723956.288907658</v>
      </c>
      <c r="T2228" s="15">
        <f t="shared" si="1617"/>
        <v>0</v>
      </c>
      <c r="U2228" s="23">
        <f t="shared" si="1634"/>
        <v>1373722.9791963268</v>
      </c>
      <c r="V2228" s="23">
        <f t="shared" si="1635"/>
        <v>114286.43753714766</v>
      </c>
      <c r="W2228" s="23">
        <f t="shared" si="1648"/>
        <v>0</v>
      </c>
      <c r="X2228" s="23">
        <f t="shared" si="1636"/>
        <v>34705094.671997316</v>
      </c>
      <c r="Y2228" s="23">
        <f t="shared" si="1618"/>
        <v>13825559.361691331</v>
      </c>
      <c r="Z2228" s="3">
        <f t="shared" si="1619"/>
        <v>0</v>
      </c>
      <c r="AA2228" s="23">
        <f t="shared" si="1620"/>
        <v>60399813.233186223</v>
      </c>
      <c r="AB2228" s="26">
        <f t="shared" si="1637"/>
        <v>70086276.274228573</v>
      </c>
      <c r="AC2228" s="23">
        <f t="shared" si="1638"/>
        <v>74889487.274228647</v>
      </c>
      <c r="AD2228" s="23">
        <f t="shared" si="1644"/>
        <v>4803211</v>
      </c>
      <c r="AE2228" s="24">
        <f t="shared" si="1652"/>
        <v>70086276.274228647</v>
      </c>
      <c r="AF2228" s="3">
        <f t="shared" si="1639"/>
        <v>1E-4</v>
      </c>
      <c r="AG2228" s="2">
        <f t="shared" si="1621"/>
        <v>0</v>
      </c>
      <c r="AH2228" s="2">
        <f t="shared" si="1622"/>
        <v>144.3367208285901</v>
      </c>
      <c r="AI2228" s="23">
        <f t="shared" si="1645"/>
        <v>9710702018.0980396</v>
      </c>
      <c r="AJ2228" s="23">
        <f t="shared" si="1623"/>
        <v>6219.922423797766</v>
      </c>
      <c r="AK2228" s="23">
        <f t="shared" si="1624"/>
        <v>60016.945410103981</v>
      </c>
      <c r="AL2228" s="23">
        <f t="shared" si="1649"/>
        <v>0</v>
      </c>
      <c r="AM2228" s="23">
        <f t="shared" si="1650"/>
        <v>0</v>
      </c>
      <c r="AN2228" s="16">
        <f t="shared" si="1640"/>
        <v>0</v>
      </c>
      <c r="AO2228" s="23">
        <f t="shared" si="1641"/>
        <v>0</v>
      </c>
      <c r="AP2228" s="22">
        <f t="shared" si="1642"/>
        <v>0</v>
      </c>
      <c r="AQ2228" s="30">
        <f t="shared" si="1625"/>
        <v>12081185442.431097</v>
      </c>
      <c r="AR2228" s="28">
        <f t="shared" si="1626"/>
        <v>5879504185.3483162</v>
      </c>
      <c r="AS2228" s="25">
        <f t="shared" si="1627"/>
        <v>200337590.02425668</v>
      </c>
      <c r="AT2228" s="32">
        <f t="shared" si="1628"/>
        <v>0</v>
      </c>
      <c r="AU2228" s="23">
        <f t="shared" si="1629"/>
        <v>0</v>
      </c>
      <c r="AV2228" s="22">
        <f t="shared" si="1630"/>
        <v>1722415723.4036112</v>
      </c>
      <c r="AW2228" s="31">
        <f t="shared" si="1643"/>
        <v>8137183409.658021</v>
      </c>
      <c r="AX2228"/>
      <c r="AY2228"/>
      <c r="AZ2228"/>
      <c r="BA2228"/>
    </row>
    <row r="2229" spans="1:53" s="21" customFormat="1" x14ac:dyDescent="0.25">
      <c r="A2229">
        <f t="shared" si="1651"/>
        <v>683</v>
      </c>
      <c r="B2229" t="s">
        <v>9</v>
      </c>
      <c r="C2229" s="27">
        <f t="shared" si="1608"/>
        <v>0</v>
      </c>
      <c r="D2229" s="27">
        <f t="shared" si="1631"/>
        <v>0</v>
      </c>
      <c r="E2229" s="27" t="b">
        <f t="shared" si="1607"/>
        <v>1</v>
      </c>
      <c r="F2229" s="29">
        <f t="shared" si="1609"/>
        <v>0</v>
      </c>
      <c r="G2229" s="27">
        <f t="shared" si="1632"/>
        <v>0</v>
      </c>
      <c r="H2229" s="22">
        <f t="shared" si="1610"/>
        <v>25290058231.271942</v>
      </c>
      <c r="I2229" s="23">
        <f t="shared" si="1611"/>
        <v>132580106.5049091</v>
      </c>
      <c r="J2229" s="23">
        <f t="shared" si="1612"/>
        <v>1086</v>
      </c>
      <c r="K2229" s="19">
        <f t="shared" si="1633"/>
        <v>225.0831931027827</v>
      </c>
      <c r="L2229" s="16">
        <f t="shared" si="1613"/>
        <v>174.44366019657429</v>
      </c>
      <c r="M2229" s="23">
        <f>M2228-IF($B2229="B",(Percent_Rent_In_Elsies*2.49%/12 * H2228)/K2228,0)+IF($B2229="D",N2229,0)+IF(B2229="D",AK2228)+IF(B2229="C",F2228*90%)-(Y2229-Y2228)-IF($B2229="A",Q2228/K2228) + IF($B2229="A",Q2228/K2228)</f>
        <v>-40272183.46396967</v>
      </c>
      <c r="N2229" s="23">
        <f t="shared" si="1614"/>
        <v>0</v>
      </c>
      <c r="O2229" s="22">
        <f t="shared" si="1615"/>
        <v>17972483.470974214</v>
      </c>
      <c r="P2229" s="22">
        <f t="shared" si="1646"/>
        <v>0</v>
      </c>
      <c r="Q2229" s="22">
        <f t="shared" si="1647"/>
        <v>0</v>
      </c>
      <c r="R2229" s="22">
        <f t="shared" si="1616"/>
        <v>309201954.59292889</v>
      </c>
      <c r="S2229" s="16">
        <f t="shared" si="1606"/>
        <v>0</v>
      </c>
      <c r="T2229" s="15">
        <f t="shared" si="1617"/>
        <v>7751472.8179334439</v>
      </c>
      <c r="U2229" s="23">
        <f t="shared" si="1634"/>
        <v>1373722.9791963268</v>
      </c>
      <c r="V2229" s="23">
        <f t="shared" si="1635"/>
        <v>0</v>
      </c>
      <c r="W2229" s="23">
        <f t="shared" si="1648"/>
        <v>114286.43753714766</v>
      </c>
      <c r="X2229" s="23">
        <f t="shared" si="1636"/>
        <v>34705094.671997316</v>
      </c>
      <c r="Y2229" s="23">
        <f t="shared" si="1618"/>
        <v>13825559.361691331</v>
      </c>
      <c r="Z2229" s="3">
        <f t="shared" si="1619"/>
        <v>0</v>
      </c>
      <c r="AA2229" s="23">
        <f t="shared" si="1620"/>
        <v>60339796.28777612</v>
      </c>
      <c r="AB2229" s="26">
        <f t="shared" si="1637"/>
        <v>70086276.274228573</v>
      </c>
      <c r="AC2229" s="23">
        <f t="shared" si="1638"/>
        <v>74889487.274228647</v>
      </c>
      <c r="AD2229" s="23">
        <f t="shared" si="1644"/>
        <v>4803211</v>
      </c>
      <c r="AE2229" s="24">
        <f t="shared" si="1652"/>
        <v>70086276.274228647</v>
      </c>
      <c r="AF2229" s="3">
        <f t="shared" si="1639"/>
        <v>0</v>
      </c>
      <c r="AG2229" s="2">
        <f t="shared" si="1621"/>
        <v>0</v>
      </c>
      <c r="AH2229" s="2">
        <f t="shared" si="1622"/>
        <v>144.3367208285901</v>
      </c>
      <c r="AI2229" s="23">
        <f t="shared" si="1645"/>
        <v>9701052871.1600533</v>
      </c>
      <c r="AJ2229" s="23">
        <f t="shared" si="1623"/>
        <v>6219.922423797766</v>
      </c>
      <c r="AK2229" s="23">
        <f t="shared" si="1624"/>
        <v>0</v>
      </c>
      <c r="AL2229" s="23">
        <f t="shared" si="1649"/>
        <v>0</v>
      </c>
      <c r="AM2229" s="23">
        <f t="shared" si="1650"/>
        <v>0</v>
      </c>
      <c r="AN2229" s="16">
        <f t="shared" si="1640"/>
        <v>0</v>
      </c>
      <c r="AO2229" s="23">
        <f t="shared" si="1641"/>
        <v>0</v>
      </c>
      <c r="AP2229" s="22">
        <f t="shared" si="1642"/>
        <v>0</v>
      </c>
      <c r="AQ2229" s="30">
        <f t="shared" si="1625"/>
        <v>12081185442.431097</v>
      </c>
      <c r="AR2229" s="28">
        <f t="shared" si="1626"/>
        <v>5879504185.3483162</v>
      </c>
      <c r="AS2229" s="25">
        <f t="shared" si="1627"/>
        <v>200337590.02425668</v>
      </c>
      <c r="AT2229" s="32">
        <f t="shared" si="1628"/>
        <v>0</v>
      </c>
      <c r="AU2229" s="23">
        <f t="shared" si="1629"/>
        <v>0</v>
      </c>
      <c r="AV2229" s="22">
        <f t="shared" si="1630"/>
        <v>1722415723.4036112</v>
      </c>
      <c r="AW2229" s="31">
        <f t="shared" si="1643"/>
        <v>8137183409.658021</v>
      </c>
      <c r="AX2229"/>
      <c r="AY2229"/>
      <c r="AZ2229"/>
      <c r="BA2229"/>
    </row>
    <row r="2230" spans="1:53" x14ac:dyDescent="0.25">
      <c r="A2230" s="21">
        <f t="shared" si="1651"/>
        <v>683</v>
      </c>
      <c r="B2230" s="21" t="s">
        <v>28</v>
      </c>
      <c r="C2230" s="27">
        <f t="shared" si="1608"/>
        <v>0</v>
      </c>
      <c r="D2230" s="27">
        <f t="shared" si="1631"/>
        <v>0</v>
      </c>
      <c r="E2230" s="27" t="b">
        <f t="shared" si="1607"/>
        <v>1</v>
      </c>
      <c r="F2230" s="29">
        <f t="shared" si="1609"/>
        <v>0</v>
      </c>
      <c r="G2230" s="27">
        <f t="shared" si="1632"/>
        <v>0</v>
      </c>
      <c r="H2230" s="22">
        <f t="shared" si="1610"/>
        <v>25290058231.271942</v>
      </c>
      <c r="I2230" s="23">
        <f t="shared" si="1611"/>
        <v>132580106.5049091</v>
      </c>
      <c r="J2230" s="23">
        <f t="shared" si="1612"/>
        <v>1086</v>
      </c>
      <c r="K2230" s="19">
        <f t="shared" si="1633"/>
        <v>225.0831931027827</v>
      </c>
      <c r="L2230" s="16">
        <f t="shared" si="1613"/>
        <v>174.44366019657429</v>
      </c>
      <c r="M2230" s="23">
        <f>M2229-IF($B2230="B",(Percent_Rent_In_Elsies*2.49%/12 * H2229)/K2229,0)+IF($B2230="D",N2230,0)+IF(B2230="D",AK2229)+IF(B2230="C",F2229*90%)-(Y2230-Y2229)-IF($B2230="A",Q2229/K2229) + IF($B2230="A",Q2229/K2229)</f>
        <v>-40272183.46396967</v>
      </c>
      <c r="N2230" s="23">
        <f t="shared" si="1614"/>
        <v>0</v>
      </c>
      <c r="O2230" s="22">
        <f t="shared" si="1615"/>
        <v>0</v>
      </c>
      <c r="P2230" s="22">
        <f t="shared" si="1646"/>
        <v>17972483.470974214</v>
      </c>
      <c r="Q2230" s="22">
        <f t="shared" si="1647"/>
        <v>0</v>
      </c>
      <c r="R2230" s="22">
        <f t="shared" si="1616"/>
        <v>309201954.59292889</v>
      </c>
      <c r="S2230" s="16">
        <f t="shared" si="1606"/>
        <v>0</v>
      </c>
      <c r="T2230" s="15">
        <f t="shared" si="1617"/>
        <v>0</v>
      </c>
      <c r="U2230" s="23">
        <f t="shared" si="1634"/>
        <v>1373722.9791963268</v>
      </c>
      <c r="V2230" s="23">
        <f t="shared" si="1635"/>
        <v>0</v>
      </c>
      <c r="W2230" s="23">
        <f t="shared" si="1648"/>
        <v>0</v>
      </c>
      <c r="X2230" s="23">
        <f t="shared" si="1636"/>
        <v>34705094.671997316</v>
      </c>
      <c r="Y2230" s="23">
        <f t="shared" si="1618"/>
        <v>13825559.361691331</v>
      </c>
      <c r="Z2230" s="3">
        <f t="shared" si="1619"/>
        <v>5714.3218768573843</v>
      </c>
      <c r="AA2230" s="23">
        <f t="shared" si="1620"/>
        <v>60425511.115928978</v>
      </c>
      <c r="AB2230" s="26">
        <f t="shared" si="1637"/>
        <v>70086276.274228543</v>
      </c>
      <c r="AC2230" s="23">
        <f t="shared" si="1638"/>
        <v>74889487.274228647</v>
      </c>
      <c r="AD2230" s="23">
        <f t="shared" si="1644"/>
        <v>4803211</v>
      </c>
      <c r="AE2230" s="24">
        <f t="shared" si="1652"/>
        <v>70086276.274228647</v>
      </c>
      <c r="AF2230" s="3">
        <f t="shared" si="1639"/>
        <v>0</v>
      </c>
      <c r="AG2230" s="2">
        <f t="shared" si="1621"/>
        <v>685718625.22288609</v>
      </c>
      <c r="AH2230" s="2">
        <f t="shared" si="1622"/>
        <v>144.3367208285901</v>
      </c>
      <c r="AI2230" s="23">
        <f t="shared" si="1645"/>
        <v>9714833562.0292683</v>
      </c>
      <c r="AJ2230" s="23">
        <f t="shared" si="1623"/>
        <v>6219.922423797766</v>
      </c>
      <c r="AK2230" s="23">
        <f t="shared" si="1624"/>
        <v>0</v>
      </c>
      <c r="AL2230" s="23">
        <f t="shared" si="1649"/>
        <v>0</v>
      </c>
      <c r="AM2230" s="23">
        <f t="shared" si="1650"/>
        <v>0</v>
      </c>
      <c r="AN2230" s="16">
        <f t="shared" si="1640"/>
        <v>0</v>
      </c>
      <c r="AO2230" s="23">
        <f t="shared" si="1641"/>
        <v>0</v>
      </c>
      <c r="AP2230" s="22">
        <f t="shared" si="1642"/>
        <v>0</v>
      </c>
      <c r="AQ2230" s="30">
        <f t="shared" si="1625"/>
        <v>12081185442.431097</v>
      </c>
      <c r="AR2230" s="28">
        <f t="shared" si="1626"/>
        <v>5879504185.3483162</v>
      </c>
      <c r="AS2230" s="25">
        <f t="shared" si="1627"/>
        <v>200337590.02425668</v>
      </c>
      <c r="AT2230" s="32">
        <f t="shared" si="1628"/>
        <v>11428.643753714769</v>
      </c>
      <c r="AU2230" s="23">
        <f t="shared" si="1629"/>
        <v>11428.643753714769</v>
      </c>
      <c r="AV2230" s="22">
        <f t="shared" si="1630"/>
        <v>1730167196.2215447</v>
      </c>
      <c r="AW2230" s="31">
        <f t="shared" si="1643"/>
        <v>8137183409.658021</v>
      </c>
    </row>
    <row r="2231" spans="1:53" x14ac:dyDescent="0.25">
      <c r="A2231">
        <f t="shared" si="1651"/>
        <v>684</v>
      </c>
      <c r="B2231" t="s">
        <v>6</v>
      </c>
      <c r="C2231" s="27">
        <f t="shared" si="1608"/>
        <v>0</v>
      </c>
      <c r="D2231" s="27">
        <f t="shared" si="1631"/>
        <v>0</v>
      </c>
      <c r="E2231" s="27" t="b">
        <f t="shared" si="1607"/>
        <v>1</v>
      </c>
      <c r="F2231" s="29">
        <f t="shared" si="1609"/>
        <v>0</v>
      </c>
      <c r="G2231" s="27">
        <f t="shared" si="1632"/>
        <v>0</v>
      </c>
      <c r="H2231" s="22">
        <f t="shared" si="1610"/>
        <v>25332208328.324062</v>
      </c>
      <c r="I2231" s="23">
        <f t="shared" si="1611"/>
        <v>132580106.5049091</v>
      </c>
      <c r="J2231" s="23">
        <f t="shared" si="1612"/>
        <v>1086</v>
      </c>
      <c r="K2231" s="19">
        <f t="shared" si="1633"/>
        <v>225.0831931027827</v>
      </c>
      <c r="L2231" s="16">
        <f t="shared" si="1613"/>
        <v>174.73439963023526</v>
      </c>
      <c r="M2231" s="23">
        <f>M2230-IF($B2231="B",(Percent_Rent_In_Elsies*2.49%/12 * H2230)/K2230,0)+IF($B2231="D",N2231,0)+IF(B2231="D",AK2230)+IF(B2231="C",F2230*90%)-(Y2231-Y2230)-IF($B2231="A",Q2230/K2230) + IF($B2231="A",Q2230/K2230)</f>
        <v>-40272183.46396967</v>
      </c>
      <c r="N2231" s="23">
        <f t="shared" si="1614"/>
        <v>0</v>
      </c>
      <c r="O2231" s="22">
        <f t="shared" si="1615"/>
        <v>0</v>
      </c>
      <c r="P2231" s="22">
        <f t="shared" si="1646"/>
        <v>0</v>
      </c>
      <c r="Q2231" s="22">
        <f t="shared" si="1647"/>
        <v>0</v>
      </c>
      <c r="R2231" s="22">
        <f t="shared" si="1616"/>
        <v>309201954.59292889</v>
      </c>
      <c r="S2231" s="16">
        <f t="shared" si="1606"/>
        <v>0</v>
      </c>
      <c r="T2231" s="15">
        <f t="shared" si="1617"/>
        <v>0</v>
      </c>
      <c r="U2231" s="23">
        <f t="shared" si="1634"/>
        <v>1373722.9791963268</v>
      </c>
      <c r="V2231" s="23">
        <f t="shared" si="1635"/>
        <v>0</v>
      </c>
      <c r="W2231" s="23">
        <f t="shared" si="1648"/>
        <v>0</v>
      </c>
      <c r="X2231" s="23">
        <f t="shared" si="1636"/>
        <v>34733666.2813816</v>
      </c>
      <c r="Y2231" s="23">
        <f t="shared" si="1618"/>
        <v>13825559.361691331</v>
      </c>
      <c r="Z2231" s="3">
        <f t="shared" si="1619"/>
        <v>0</v>
      </c>
      <c r="AA2231" s="23">
        <f t="shared" si="1620"/>
        <v>60425511.115928978</v>
      </c>
      <c r="AB2231" s="26">
        <f t="shared" si="1637"/>
        <v>70086276.274228573</v>
      </c>
      <c r="AC2231" s="23">
        <f t="shared" si="1638"/>
        <v>74889487.274228647</v>
      </c>
      <c r="AD2231" s="23">
        <f t="shared" si="1644"/>
        <v>4803211</v>
      </c>
      <c r="AE2231" s="24">
        <f t="shared" si="1652"/>
        <v>70086276.274228647</v>
      </c>
      <c r="AF2231" s="3">
        <f t="shared" si="1639"/>
        <v>0</v>
      </c>
      <c r="AG2231" s="2">
        <f t="shared" si="1621"/>
        <v>0</v>
      </c>
      <c r="AH2231" s="2">
        <f t="shared" si="1622"/>
        <v>144.57728202997109</v>
      </c>
      <c r="AI2231" s="23">
        <f t="shared" si="1645"/>
        <v>9714833562.0292683</v>
      </c>
      <c r="AJ2231" s="23">
        <f t="shared" si="1623"/>
        <v>6219.922423797766</v>
      </c>
      <c r="AK2231" s="23">
        <f t="shared" si="1624"/>
        <v>0</v>
      </c>
      <c r="AL2231" s="23">
        <f t="shared" si="1649"/>
        <v>0</v>
      </c>
      <c r="AM2231" s="23">
        <f t="shared" si="1650"/>
        <v>0</v>
      </c>
      <c r="AN2231" s="16">
        <f t="shared" si="1640"/>
        <v>0</v>
      </c>
      <c r="AO2231" s="23">
        <f t="shared" si="1641"/>
        <v>0</v>
      </c>
      <c r="AP2231" s="22">
        <f t="shared" si="1642"/>
        <v>0</v>
      </c>
      <c r="AQ2231" s="30">
        <f t="shared" si="1625"/>
        <v>12081185442.431097</v>
      </c>
      <c r="AR2231" s="28">
        <f t="shared" si="1626"/>
        <v>5879504185.3483162</v>
      </c>
      <c r="AS2231" s="25">
        <f t="shared" si="1627"/>
        <v>200337590.02425668</v>
      </c>
      <c r="AT2231" s="32">
        <f t="shared" si="1628"/>
        <v>0</v>
      </c>
      <c r="AU2231" s="23">
        <f t="shared" si="1629"/>
        <v>0</v>
      </c>
      <c r="AV2231" s="22">
        <f t="shared" si="1630"/>
        <v>1730167196.2215447</v>
      </c>
      <c r="AW2231" s="31">
        <f t="shared" si="1643"/>
        <v>8119210926.187047</v>
      </c>
    </row>
    <row r="2232" spans="1:53" x14ac:dyDescent="0.25">
      <c r="A2232">
        <f t="shared" si="1651"/>
        <v>684</v>
      </c>
      <c r="B2232" t="s">
        <v>7</v>
      </c>
      <c r="C2232" s="27">
        <f t="shared" si="1608"/>
        <v>0</v>
      </c>
      <c r="D2232" s="27">
        <f t="shared" si="1631"/>
        <v>0</v>
      </c>
      <c r="E2232" s="27" t="b">
        <f t="shared" si="1607"/>
        <v>1</v>
      </c>
      <c r="F2232" s="29">
        <f t="shared" si="1609"/>
        <v>0</v>
      </c>
      <c r="G2232" s="27">
        <f t="shared" si="1632"/>
        <v>0</v>
      </c>
      <c r="H2232" s="22">
        <f t="shared" si="1610"/>
        <v>25332208328.324062</v>
      </c>
      <c r="I2232" s="23">
        <f t="shared" si="1611"/>
        <v>132580106.5049091</v>
      </c>
      <c r="J2232" s="23">
        <f t="shared" si="1612"/>
        <v>1086</v>
      </c>
      <c r="K2232" s="19">
        <f t="shared" si="1633"/>
        <v>225.0831931027827</v>
      </c>
      <c r="L2232" s="16">
        <f t="shared" si="1613"/>
        <v>174.73439963023526</v>
      </c>
      <c r="M2232" s="23">
        <f>M2231-IF($B2232="B",(Percent_Rent_In_Elsies*2.49%/12 * H2231)/K2231,0)+IF($B2232="D",N2232,0)+IF(B2232="D",AK2231)+IF(B2232="C",F2231*90%)-(Y2232-Y2231)-IF($B2232="A",Q2231/K2231) + IF($B2232="A",Q2231/K2231)</f>
        <v>-40388949.917201184</v>
      </c>
      <c r="N2232" s="23">
        <f t="shared" si="1614"/>
        <v>0</v>
      </c>
      <c r="O2232" s="22">
        <f t="shared" si="1615"/>
        <v>0</v>
      </c>
      <c r="P2232" s="22">
        <f t="shared" si="1646"/>
        <v>0</v>
      </c>
      <c r="Q2232" s="22">
        <f t="shared" si="1647"/>
        <v>0</v>
      </c>
      <c r="R2232" s="22">
        <f t="shared" si="1616"/>
        <v>283435125.04351813</v>
      </c>
      <c r="S2232" s="16">
        <f t="shared" si="1606"/>
        <v>25766829.549410742</v>
      </c>
      <c r="T2232" s="15">
        <f t="shared" si="1617"/>
        <v>0</v>
      </c>
      <c r="U2232" s="23">
        <f t="shared" si="1634"/>
        <v>1259246.0642632996</v>
      </c>
      <c r="V2232" s="23">
        <f t="shared" si="1635"/>
        <v>114476.91493302723</v>
      </c>
      <c r="W2232" s="23">
        <f t="shared" si="1648"/>
        <v>0</v>
      </c>
      <c r="X2232" s="23">
        <f t="shared" si="1636"/>
        <v>34733666.2813816</v>
      </c>
      <c r="Y2232" s="23">
        <f t="shared" si="1618"/>
        <v>13825559.361691331</v>
      </c>
      <c r="Z2232" s="3">
        <f t="shared" si="1619"/>
        <v>0</v>
      </c>
      <c r="AA2232" s="23">
        <f t="shared" si="1620"/>
        <v>60425511.115928978</v>
      </c>
      <c r="AB2232" s="26">
        <f t="shared" si="1637"/>
        <v>70086276.274228573</v>
      </c>
      <c r="AC2232" s="23">
        <f t="shared" si="1638"/>
        <v>74889487.274228647</v>
      </c>
      <c r="AD2232" s="23">
        <f t="shared" si="1644"/>
        <v>4803211</v>
      </c>
      <c r="AE2232" s="24">
        <f t="shared" si="1652"/>
        <v>70086276.274228647</v>
      </c>
      <c r="AF2232" s="3">
        <f t="shared" si="1639"/>
        <v>0</v>
      </c>
      <c r="AG2232" s="2">
        <f t="shared" si="1621"/>
        <v>0</v>
      </c>
      <c r="AH2232" s="2">
        <f t="shared" si="1622"/>
        <v>144.57728202997109</v>
      </c>
      <c r="AI2232" s="23">
        <f t="shared" si="1645"/>
        <v>9714833562.0292683</v>
      </c>
      <c r="AJ2232" s="23">
        <f t="shared" si="1623"/>
        <v>6219.922423797766</v>
      </c>
      <c r="AK2232" s="23">
        <f t="shared" si="1624"/>
        <v>0</v>
      </c>
      <c r="AL2232" s="23">
        <f t="shared" si="1649"/>
        <v>4131543.9312286377</v>
      </c>
      <c r="AM2232" s="23">
        <f t="shared" si="1650"/>
        <v>3854682411.4131866</v>
      </c>
      <c r="AN2232" s="16">
        <f t="shared" si="1640"/>
        <v>0</v>
      </c>
      <c r="AO2232" s="23">
        <f t="shared" si="1641"/>
        <v>116766.45323151535</v>
      </c>
      <c r="AP2232" s="22">
        <f t="shared" si="1642"/>
        <v>26282166.140636217</v>
      </c>
      <c r="AQ2232" s="30">
        <f t="shared" si="1625"/>
        <v>12133526376.300175</v>
      </c>
      <c r="AR2232" s="28">
        <f t="shared" si="1626"/>
        <v>5905562953.0767574</v>
      </c>
      <c r="AS2232" s="25">
        <f t="shared" si="1627"/>
        <v>200337590.02425668</v>
      </c>
      <c r="AT2232" s="32">
        <f t="shared" si="1628"/>
        <v>0</v>
      </c>
      <c r="AU2232" s="23">
        <f t="shared" si="1629"/>
        <v>0</v>
      </c>
      <c r="AV2232" s="22">
        <f t="shared" si="1630"/>
        <v>1730167196.2215447</v>
      </c>
      <c r="AW2232" s="31">
        <f t="shared" si="1643"/>
        <v>8171551860.0561247</v>
      </c>
    </row>
    <row r="2233" spans="1:53" x14ac:dyDescent="0.25">
      <c r="A2233">
        <f t="shared" si="1651"/>
        <v>684</v>
      </c>
      <c r="B2233" t="s">
        <v>8</v>
      </c>
      <c r="C2233" s="27">
        <f t="shared" si="1608"/>
        <v>0</v>
      </c>
      <c r="D2233" s="27">
        <f t="shared" si="1631"/>
        <v>0</v>
      </c>
      <c r="E2233" s="27" t="b">
        <f t="shared" si="1607"/>
        <v>1</v>
      </c>
      <c r="F2233" s="29">
        <f t="shared" si="1609"/>
        <v>0</v>
      </c>
      <c r="G2233" s="27">
        <f t="shared" si="1632"/>
        <v>0</v>
      </c>
      <c r="H2233" s="22">
        <f t="shared" si="1610"/>
        <v>25332208328.324062</v>
      </c>
      <c r="I2233" s="23">
        <f t="shared" si="1611"/>
        <v>132580106.5049091</v>
      </c>
      <c r="J2233" s="23">
        <f t="shared" si="1612"/>
        <v>1086</v>
      </c>
      <c r="K2233" s="19">
        <f t="shared" si="1633"/>
        <v>225.0831931027827</v>
      </c>
      <c r="L2233" s="16">
        <f t="shared" si="1613"/>
        <v>174.73439963023526</v>
      </c>
      <c r="M2233" s="23">
        <f>M2232-IF($B2233="B",(Percent_Rent_In_Elsies*2.49%/12 * H2232)/K2232,0)+IF($B2233="D",N2233,0)+IF(B2233="D",AK2232)+IF(B2233="C",F2232*90%)-(Y2233-Y2232)-IF($B2233="A",Q2232/K2232) + IF($B2233="A",Q2232/K2232)</f>
        <v>-40388949.917201184</v>
      </c>
      <c r="N2233" s="23">
        <f t="shared" si="1614"/>
        <v>0</v>
      </c>
      <c r="O2233" s="22">
        <f t="shared" si="1615"/>
        <v>0</v>
      </c>
      <c r="P2233" s="22">
        <f t="shared" si="1646"/>
        <v>0</v>
      </c>
      <c r="Q2233" s="22">
        <f t="shared" si="1647"/>
        <v>0</v>
      </c>
      <c r="R2233" s="22">
        <f t="shared" si="1616"/>
        <v>309717291.18415433</v>
      </c>
      <c r="S2233" s="16">
        <f t="shared" si="1606"/>
        <v>25766829.549410742</v>
      </c>
      <c r="T2233" s="15">
        <f t="shared" si="1617"/>
        <v>0</v>
      </c>
      <c r="U2233" s="23">
        <f t="shared" si="1634"/>
        <v>1376012.5174948149</v>
      </c>
      <c r="V2233" s="23">
        <f t="shared" si="1635"/>
        <v>114476.91493302723</v>
      </c>
      <c r="W2233" s="23">
        <f t="shared" si="1648"/>
        <v>0</v>
      </c>
      <c r="X2233" s="23">
        <f t="shared" si="1636"/>
        <v>34733666.2813816</v>
      </c>
      <c r="Y2233" s="23">
        <f t="shared" si="1618"/>
        <v>13825559.361691331</v>
      </c>
      <c r="Z2233" s="3">
        <f t="shared" si="1619"/>
        <v>0</v>
      </c>
      <c r="AA2233" s="23">
        <f t="shared" si="1620"/>
        <v>60425511.115928978</v>
      </c>
      <c r="AB2233" s="26">
        <f t="shared" si="1637"/>
        <v>70086276.274228573</v>
      </c>
      <c r="AC2233" s="23">
        <f t="shared" si="1638"/>
        <v>74889487.274228647</v>
      </c>
      <c r="AD2233" s="23">
        <f t="shared" si="1644"/>
        <v>4803211</v>
      </c>
      <c r="AE2233" s="24">
        <f t="shared" si="1652"/>
        <v>70086276.274228647</v>
      </c>
      <c r="AF2233" s="3">
        <f t="shared" si="1639"/>
        <v>1E-4</v>
      </c>
      <c r="AG2233" s="2">
        <f t="shared" si="1621"/>
        <v>0</v>
      </c>
      <c r="AH2233" s="2">
        <f t="shared" si="1622"/>
        <v>144.57728202997109</v>
      </c>
      <c r="AI2233" s="23">
        <f t="shared" si="1645"/>
        <v>9714833562.0292683</v>
      </c>
      <c r="AJ2233" s="23">
        <f t="shared" si="1623"/>
        <v>6219.922423797766</v>
      </c>
      <c r="AK2233" s="23">
        <f t="shared" si="1624"/>
        <v>60023.715053997403</v>
      </c>
      <c r="AL2233" s="23">
        <f t="shared" si="1649"/>
        <v>0</v>
      </c>
      <c r="AM2233" s="23">
        <f t="shared" si="1650"/>
        <v>0</v>
      </c>
      <c r="AN2233" s="16">
        <f t="shared" si="1640"/>
        <v>0</v>
      </c>
      <c r="AO2233" s="23">
        <f t="shared" si="1641"/>
        <v>0</v>
      </c>
      <c r="AP2233" s="22">
        <f t="shared" si="1642"/>
        <v>0</v>
      </c>
      <c r="AQ2233" s="30">
        <f t="shared" si="1625"/>
        <v>12133526376.300175</v>
      </c>
      <c r="AR2233" s="28">
        <f t="shared" si="1626"/>
        <v>5905562953.0767574</v>
      </c>
      <c r="AS2233" s="25">
        <f t="shared" si="1627"/>
        <v>200337590.02425668</v>
      </c>
      <c r="AT2233" s="32">
        <f t="shared" si="1628"/>
        <v>0</v>
      </c>
      <c r="AU2233" s="23">
        <f t="shared" si="1629"/>
        <v>0</v>
      </c>
      <c r="AV2233" s="22">
        <f t="shared" si="1630"/>
        <v>1730167196.2215447</v>
      </c>
      <c r="AW2233" s="31">
        <f t="shared" si="1643"/>
        <v>8171551860.0561247</v>
      </c>
    </row>
    <row r="2234" spans="1:53" x14ac:dyDescent="0.25">
      <c r="A2234" s="21">
        <f t="shared" si="1651"/>
        <v>684</v>
      </c>
      <c r="B2234" s="21" t="s">
        <v>9</v>
      </c>
      <c r="C2234" s="27">
        <f t="shared" si="1608"/>
        <v>0</v>
      </c>
      <c r="D2234" s="27">
        <f t="shared" si="1631"/>
        <v>0</v>
      </c>
      <c r="E2234" s="27" t="b">
        <f t="shared" si="1607"/>
        <v>1</v>
      </c>
      <c r="F2234" s="29">
        <f t="shared" si="1609"/>
        <v>0</v>
      </c>
      <c r="G2234" s="27">
        <f t="shared" si="1632"/>
        <v>0</v>
      </c>
      <c r="H2234" s="22">
        <f t="shared" si="1610"/>
        <v>25332208328.324062</v>
      </c>
      <c r="I2234" s="23">
        <f t="shared" si="1611"/>
        <v>132580106.5049091</v>
      </c>
      <c r="J2234" s="23">
        <f t="shared" si="1612"/>
        <v>1086</v>
      </c>
      <c r="K2234" s="19">
        <f t="shared" si="1633"/>
        <v>225.0831931027827</v>
      </c>
      <c r="L2234" s="16">
        <f t="shared" si="1613"/>
        <v>174.73439963023526</v>
      </c>
      <c r="M2234" s="23">
        <f>M2233-IF($B2234="B",(Percent_Rent_In_Elsies*2.49%/12 * H2233)/K2233,0)+IF($B2234="D",N2234,0)+IF(B2234="D",AK2233)+IF(B2234="C",F2233*90%)-(Y2234-Y2233)-IF($B2234="A",Q2233/K2233) + IF($B2234="A",Q2233/K2233)</f>
        <v>-40328926.202147186</v>
      </c>
      <c r="N2234" s="23">
        <f t="shared" si="1614"/>
        <v>0</v>
      </c>
      <c r="O2234" s="22">
        <f t="shared" si="1615"/>
        <v>18002437.610107612</v>
      </c>
      <c r="P2234" s="22">
        <f t="shared" si="1646"/>
        <v>0</v>
      </c>
      <c r="Q2234" s="22">
        <f t="shared" si="1647"/>
        <v>0</v>
      </c>
      <c r="R2234" s="22">
        <f t="shared" si="1616"/>
        <v>309717291.18415433</v>
      </c>
      <c r="S2234" s="16">
        <f t="shared" si="1606"/>
        <v>0</v>
      </c>
      <c r="T2234" s="15">
        <f t="shared" si="1617"/>
        <v>7764391.9393031299</v>
      </c>
      <c r="U2234" s="23">
        <f t="shared" si="1634"/>
        <v>1376012.5174948149</v>
      </c>
      <c r="V2234" s="23">
        <f t="shared" si="1635"/>
        <v>0</v>
      </c>
      <c r="W2234" s="23">
        <f t="shared" si="1648"/>
        <v>114476.91493302723</v>
      </c>
      <c r="X2234" s="23">
        <f t="shared" si="1636"/>
        <v>34733666.2813816</v>
      </c>
      <c r="Y2234" s="23">
        <f t="shared" si="1618"/>
        <v>13825559.361691331</v>
      </c>
      <c r="Z2234" s="3">
        <f t="shared" si="1619"/>
        <v>0</v>
      </c>
      <c r="AA2234" s="23">
        <f t="shared" si="1620"/>
        <v>60365487.40087498</v>
      </c>
      <c r="AB2234" s="26">
        <f t="shared" si="1637"/>
        <v>70086276.274228573</v>
      </c>
      <c r="AC2234" s="23">
        <f t="shared" si="1638"/>
        <v>74889487.274228647</v>
      </c>
      <c r="AD2234" s="23">
        <f t="shared" si="1644"/>
        <v>4803211</v>
      </c>
      <c r="AE2234" s="24">
        <f t="shared" si="1652"/>
        <v>70086276.274228647</v>
      </c>
      <c r="AF2234" s="3">
        <f t="shared" si="1639"/>
        <v>0</v>
      </c>
      <c r="AG2234" s="2">
        <f t="shared" si="1621"/>
        <v>0</v>
      </c>
      <c r="AH2234" s="2">
        <f t="shared" si="1622"/>
        <v>144.57728202997109</v>
      </c>
      <c r="AI2234" s="23">
        <f t="shared" si="1645"/>
        <v>9705183326.7105217</v>
      </c>
      <c r="AJ2234" s="23">
        <f t="shared" si="1623"/>
        <v>6219.922423797766</v>
      </c>
      <c r="AK2234" s="23">
        <f t="shared" si="1624"/>
        <v>0</v>
      </c>
      <c r="AL2234" s="23">
        <f t="shared" si="1649"/>
        <v>0</v>
      </c>
      <c r="AM2234" s="23">
        <f t="shared" si="1650"/>
        <v>0</v>
      </c>
      <c r="AN2234" s="16">
        <f t="shared" si="1640"/>
        <v>0</v>
      </c>
      <c r="AO2234" s="23">
        <f t="shared" si="1641"/>
        <v>0</v>
      </c>
      <c r="AP2234" s="22">
        <f t="shared" si="1642"/>
        <v>0</v>
      </c>
      <c r="AQ2234" s="30">
        <f t="shared" si="1625"/>
        <v>12133526376.300175</v>
      </c>
      <c r="AR2234" s="28">
        <f t="shared" si="1626"/>
        <v>5905562953.0767574</v>
      </c>
      <c r="AS2234" s="25">
        <f t="shared" si="1627"/>
        <v>200337590.02425668</v>
      </c>
      <c r="AT2234" s="32">
        <f t="shared" si="1628"/>
        <v>0</v>
      </c>
      <c r="AU2234" s="23">
        <f t="shared" si="1629"/>
        <v>0</v>
      </c>
      <c r="AV2234" s="22">
        <f t="shared" si="1630"/>
        <v>1730167196.2215447</v>
      </c>
      <c r="AW2234" s="31">
        <f t="shared" si="1643"/>
        <v>8171551860.0561247</v>
      </c>
      <c r="AX2234" s="21"/>
      <c r="AY2234" s="21"/>
      <c r="AZ2234" s="21"/>
      <c r="BA2234" s="21"/>
    </row>
    <row r="2235" spans="1:53" x14ac:dyDescent="0.25">
      <c r="A2235" s="21">
        <f t="shared" si="1651"/>
        <v>684</v>
      </c>
      <c r="B2235" s="21" t="s">
        <v>28</v>
      </c>
      <c r="C2235" s="27">
        <f t="shared" si="1608"/>
        <v>0</v>
      </c>
      <c r="D2235" s="27">
        <f t="shared" si="1631"/>
        <v>0</v>
      </c>
      <c r="E2235" s="27" t="b">
        <f t="shared" si="1607"/>
        <v>1</v>
      </c>
      <c r="F2235" s="29">
        <f t="shared" si="1609"/>
        <v>0</v>
      </c>
      <c r="G2235" s="27">
        <f t="shared" si="1632"/>
        <v>0</v>
      </c>
      <c r="H2235" s="22">
        <f t="shared" si="1610"/>
        <v>25332208328.324062</v>
      </c>
      <c r="I2235" s="23">
        <f t="shared" si="1611"/>
        <v>132580106.5049091</v>
      </c>
      <c r="J2235" s="23">
        <f t="shared" si="1612"/>
        <v>1086</v>
      </c>
      <c r="K2235" s="19">
        <f t="shared" si="1633"/>
        <v>225.0831931027827</v>
      </c>
      <c r="L2235" s="16">
        <f t="shared" si="1613"/>
        <v>174.73439963023526</v>
      </c>
      <c r="M2235" s="23">
        <f>M2234-IF($B2235="B",(Percent_Rent_In_Elsies*2.49%/12 * H2234)/K2234,0)+IF($B2235="D",N2235,0)+IF(B2235="D",AK2234)+IF(B2235="C",F2234*90%)-(Y2235-Y2234)-IF($B2235="A",Q2234/K2234) + IF($B2235="A",Q2234/K2234)</f>
        <v>-40328926.202147186</v>
      </c>
      <c r="N2235" s="23">
        <f t="shared" si="1614"/>
        <v>0</v>
      </c>
      <c r="O2235" s="22">
        <f t="shared" si="1615"/>
        <v>0</v>
      </c>
      <c r="P2235" s="22">
        <f t="shared" si="1646"/>
        <v>18002437.610107612</v>
      </c>
      <c r="Q2235" s="22">
        <f t="shared" si="1647"/>
        <v>0</v>
      </c>
      <c r="R2235" s="22">
        <f t="shared" si="1616"/>
        <v>309717291.18415433</v>
      </c>
      <c r="S2235" s="16">
        <f t="shared" ref="S2235:S2298" si="1653">IF($B2235="D",0,S2234+IF($B2235="B",R2234/12,0))</f>
        <v>0</v>
      </c>
      <c r="T2235" s="15">
        <f t="shared" si="1617"/>
        <v>0</v>
      </c>
      <c r="U2235" s="23">
        <f t="shared" si="1634"/>
        <v>1376012.5174948149</v>
      </c>
      <c r="V2235" s="23">
        <f t="shared" si="1635"/>
        <v>0</v>
      </c>
      <c r="W2235" s="23">
        <f t="shared" si="1648"/>
        <v>0</v>
      </c>
      <c r="X2235" s="23">
        <f t="shared" si="1636"/>
        <v>34733666.2813816</v>
      </c>
      <c r="Y2235" s="23">
        <f t="shared" si="1618"/>
        <v>13825559.361691331</v>
      </c>
      <c r="Z2235" s="3">
        <f t="shared" si="1619"/>
        <v>5723.8457466513628</v>
      </c>
      <c r="AA2235" s="23">
        <f t="shared" si="1620"/>
        <v>60451345.087074749</v>
      </c>
      <c r="AB2235" s="26">
        <f t="shared" si="1637"/>
        <v>70086276.274228573</v>
      </c>
      <c r="AC2235" s="23">
        <f t="shared" si="1638"/>
        <v>74889487.274228647</v>
      </c>
      <c r="AD2235" s="23">
        <f t="shared" si="1644"/>
        <v>4803211</v>
      </c>
      <c r="AE2235" s="24">
        <f t="shared" si="1652"/>
        <v>70086276.274228647</v>
      </c>
      <c r="AF2235" s="3">
        <f t="shared" si="1639"/>
        <v>0</v>
      </c>
      <c r="AG2235" s="2">
        <f t="shared" si="1621"/>
        <v>686861489.59816349</v>
      </c>
      <c r="AH2235" s="2">
        <f t="shared" si="1622"/>
        <v>144.57728202997109</v>
      </c>
      <c r="AI2235" s="23">
        <f t="shared" si="1645"/>
        <v>9718986985.3978519</v>
      </c>
      <c r="AJ2235" s="23">
        <f t="shared" si="1623"/>
        <v>6219.922423797766</v>
      </c>
      <c r="AK2235" s="23">
        <f t="shared" si="1624"/>
        <v>0</v>
      </c>
      <c r="AL2235" s="23">
        <f t="shared" si="1649"/>
        <v>0</v>
      </c>
      <c r="AM2235" s="23">
        <f t="shared" si="1650"/>
        <v>0</v>
      </c>
      <c r="AN2235" s="16">
        <f t="shared" si="1640"/>
        <v>0</v>
      </c>
      <c r="AO2235" s="23">
        <f t="shared" si="1641"/>
        <v>0</v>
      </c>
      <c r="AP2235" s="22">
        <f t="shared" si="1642"/>
        <v>0</v>
      </c>
      <c r="AQ2235" s="30">
        <f t="shared" si="1625"/>
        <v>12133526376.300175</v>
      </c>
      <c r="AR2235" s="28">
        <f t="shared" si="1626"/>
        <v>5905562953.0767574</v>
      </c>
      <c r="AS2235" s="25">
        <f t="shared" si="1627"/>
        <v>200337590.02425668</v>
      </c>
      <c r="AT2235" s="32">
        <f t="shared" si="1628"/>
        <v>11447.691493302726</v>
      </c>
      <c r="AU2235" s="23">
        <f t="shared" si="1629"/>
        <v>11447.691493302726</v>
      </c>
      <c r="AV2235" s="22">
        <f t="shared" si="1630"/>
        <v>1737931588.1608479</v>
      </c>
      <c r="AW2235" s="31">
        <f t="shared" si="1643"/>
        <v>8171551860.0561237</v>
      </c>
      <c r="AX2235" s="21"/>
      <c r="AY2235" s="21"/>
      <c r="AZ2235" s="21"/>
      <c r="BA2235" s="21"/>
    </row>
    <row r="2236" spans="1:53" x14ac:dyDescent="0.25">
      <c r="A2236">
        <f t="shared" si="1651"/>
        <v>685</v>
      </c>
      <c r="B2236" t="s">
        <v>6</v>
      </c>
      <c r="C2236" s="27">
        <f t="shared" si="1608"/>
        <v>0</v>
      </c>
      <c r="D2236" s="27">
        <f t="shared" si="1631"/>
        <v>0</v>
      </c>
      <c r="E2236" s="27" t="b">
        <f t="shared" si="1607"/>
        <v>1</v>
      </c>
      <c r="F2236" s="29">
        <f t="shared" si="1609"/>
        <v>0</v>
      </c>
      <c r="G2236" s="27">
        <f t="shared" si="1632"/>
        <v>0</v>
      </c>
      <c r="H2236" s="22">
        <f t="shared" si="1610"/>
        <v>25374428675.537937</v>
      </c>
      <c r="I2236" s="23">
        <f t="shared" si="1611"/>
        <v>132580106.5049091</v>
      </c>
      <c r="J2236" s="23">
        <f t="shared" si="1612"/>
        <v>1086</v>
      </c>
      <c r="K2236" s="19">
        <f t="shared" si="1633"/>
        <v>225.0831931027827</v>
      </c>
      <c r="L2236" s="16">
        <f t="shared" si="1613"/>
        <v>175.02562362961899</v>
      </c>
      <c r="M2236" s="23">
        <f>M2235-IF($B2236="B",(Percent_Rent_In_Elsies*2.49%/12 * H2235)/K2235,0)+IF($B2236="D",N2236,0)+IF(B2236="D",AK2235)+IF(B2236="C",F2235*90%)-(Y2236-Y2235)-IF($B2236="A",Q2235/K2235) + IF($B2236="A",Q2235/K2235)</f>
        <v>-40328926.202147186</v>
      </c>
      <c r="N2236" s="23">
        <f t="shared" si="1614"/>
        <v>0</v>
      </c>
      <c r="O2236" s="22">
        <f t="shared" si="1615"/>
        <v>0</v>
      </c>
      <c r="P2236" s="22">
        <f t="shared" si="1646"/>
        <v>0</v>
      </c>
      <c r="Q2236" s="22">
        <f t="shared" si="1647"/>
        <v>0</v>
      </c>
      <c r="R2236" s="22">
        <f t="shared" si="1616"/>
        <v>309717291.18415433</v>
      </c>
      <c r="S2236" s="16">
        <f t="shared" si="1653"/>
        <v>0</v>
      </c>
      <c r="T2236" s="15">
        <f t="shared" si="1617"/>
        <v>0</v>
      </c>
      <c r="U2236" s="23">
        <f t="shared" si="1634"/>
        <v>1376012.5174948149</v>
      </c>
      <c r="V2236" s="23">
        <f t="shared" si="1635"/>
        <v>0</v>
      </c>
      <c r="W2236" s="23">
        <f t="shared" si="1648"/>
        <v>0</v>
      </c>
      <c r="X2236" s="23">
        <f t="shared" si="1636"/>
        <v>34762285.510114856</v>
      </c>
      <c r="Y2236" s="23">
        <f t="shared" si="1618"/>
        <v>13825559.361691331</v>
      </c>
      <c r="Z2236" s="3">
        <f t="shared" si="1619"/>
        <v>0</v>
      </c>
      <c r="AA2236" s="23">
        <f t="shared" si="1620"/>
        <v>60451345.087074749</v>
      </c>
      <c r="AB2236" s="26">
        <f t="shared" si="1637"/>
        <v>70086276.274228573</v>
      </c>
      <c r="AC2236" s="23">
        <f t="shared" si="1638"/>
        <v>74889487.274228647</v>
      </c>
      <c r="AD2236" s="23">
        <f t="shared" si="1644"/>
        <v>4803211</v>
      </c>
      <c r="AE2236" s="24">
        <f t="shared" si="1652"/>
        <v>70086276.274228647</v>
      </c>
      <c r="AF2236" s="3">
        <f t="shared" si="1639"/>
        <v>0</v>
      </c>
      <c r="AG2236" s="2">
        <f t="shared" si="1621"/>
        <v>0</v>
      </c>
      <c r="AH2236" s="2">
        <f t="shared" si="1622"/>
        <v>144.81824416668769</v>
      </c>
      <c r="AI2236" s="23">
        <f t="shared" si="1645"/>
        <v>9718986985.3978519</v>
      </c>
      <c r="AJ2236" s="23">
        <f t="shared" si="1623"/>
        <v>6219.922423797766</v>
      </c>
      <c r="AK2236" s="23">
        <f t="shared" si="1624"/>
        <v>0</v>
      </c>
      <c r="AL2236" s="23">
        <f t="shared" si="1649"/>
        <v>0</v>
      </c>
      <c r="AM2236" s="23">
        <f t="shared" si="1650"/>
        <v>0</v>
      </c>
      <c r="AN2236" s="16">
        <f t="shared" si="1640"/>
        <v>0</v>
      </c>
      <c r="AO2236" s="23">
        <f t="shared" si="1641"/>
        <v>0</v>
      </c>
      <c r="AP2236" s="22">
        <f t="shared" si="1642"/>
        <v>0</v>
      </c>
      <c r="AQ2236" s="30">
        <f t="shared" si="1625"/>
        <v>12133526376.300175</v>
      </c>
      <c r="AR2236" s="28">
        <f t="shared" si="1626"/>
        <v>5905562953.0767574</v>
      </c>
      <c r="AS2236" s="25">
        <f t="shared" si="1627"/>
        <v>200337590.02425668</v>
      </c>
      <c r="AT2236" s="32">
        <f t="shared" si="1628"/>
        <v>0</v>
      </c>
      <c r="AU2236" s="23">
        <f t="shared" si="1629"/>
        <v>0</v>
      </c>
      <c r="AV2236" s="22">
        <f t="shared" si="1630"/>
        <v>1737931588.1608479</v>
      </c>
      <c r="AW2236" s="31">
        <f t="shared" si="1643"/>
        <v>8153549422.4460163</v>
      </c>
    </row>
    <row r="2237" spans="1:53" x14ac:dyDescent="0.25">
      <c r="A2237">
        <f t="shared" si="1651"/>
        <v>685</v>
      </c>
      <c r="B2237" t="s">
        <v>7</v>
      </c>
      <c r="C2237" s="27">
        <f t="shared" si="1608"/>
        <v>0</v>
      </c>
      <c r="D2237" s="27">
        <f t="shared" si="1631"/>
        <v>0</v>
      </c>
      <c r="E2237" s="27" t="b">
        <f t="shared" si="1607"/>
        <v>1</v>
      </c>
      <c r="F2237" s="29">
        <f t="shared" si="1609"/>
        <v>0</v>
      </c>
      <c r="G2237" s="27">
        <f t="shared" si="1632"/>
        <v>0</v>
      </c>
      <c r="H2237" s="22">
        <f t="shared" si="1610"/>
        <v>25374428675.537937</v>
      </c>
      <c r="I2237" s="23">
        <f t="shared" si="1611"/>
        <v>132580106.5049091</v>
      </c>
      <c r="J2237" s="23">
        <f t="shared" si="1612"/>
        <v>1086</v>
      </c>
      <c r="K2237" s="19">
        <f t="shared" si="1633"/>
        <v>225.0831931027827</v>
      </c>
      <c r="L2237" s="16">
        <f t="shared" si="1613"/>
        <v>175.02562362961899</v>
      </c>
      <c r="M2237" s="23">
        <f>M2236-IF($B2237="B",(Percent_Rent_In_Elsies*2.49%/12 * H2236)/K2236,0)+IF($B2237="D",N2237,0)+IF(B2237="D",AK2236)+IF(B2237="C",F2236*90%)-(Y2237-Y2236)-IF($B2237="A",Q2236/K2236) + IF($B2237="A",Q2236/K2236)</f>
        <v>-40445887.266134091</v>
      </c>
      <c r="N2237" s="23">
        <f t="shared" si="1614"/>
        <v>0</v>
      </c>
      <c r="O2237" s="22">
        <f t="shared" si="1615"/>
        <v>0</v>
      </c>
      <c r="P2237" s="22">
        <f t="shared" si="1646"/>
        <v>0</v>
      </c>
      <c r="Q2237" s="22">
        <f t="shared" si="1647"/>
        <v>0</v>
      </c>
      <c r="R2237" s="22">
        <f t="shared" si="1616"/>
        <v>283907516.91880816</v>
      </c>
      <c r="S2237" s="16">
        <f t="shared" si="1653"/>
        <v>25809774.265346196</v>
      </c>
      <c r="T2237" s="15">
        <f t="shared" si="1617"/>
        <v>0</v>
      </c>
      <c r="U2237" s="23">
        <f t="shared" si="1634"/>
        <v>1261344.8077035802</v>
      </c>
      <c r="V2237" s="23">
        <f t="shared" si="1635"/>
        <v>114667.70979123458</v>
      </c>
      <c r="W2237" s="23">
        <f t="shared" si="1648"/>
        <v>0</v>
      </c>
      <c r="X2237" s="23">
        <f t="shared" si="1636"/>
        <v>34762285.510114856</v>
      </c>
      <c r="Y2237" s="23">
        <f t="shared" si="1618"/>
        <v>13825559.361691331</v>
      </c>
      <c r="Z2237" s="3">
        <f t="shared" si="1619"/>
        <v>0</v>
      </c>
      <c r="AA2237" s="23">
        <f t="shared" si="1620"/>
        <v>60451345.087074749</v>
      </c>
      <c r="AB2237" s="26">
        <f t="shared" si="1637"/>
        <v>70086276.274228573</v>
      </c>
      <c r="AC2237" s="23">
        <f t="shared" si="1638"/>
        <v>74889487.274228647</v>
      </c>
      <c r="AD2237" s="23">
        <f t="shared" si="1644"/>
        <v>4803211</v>
      </c>
      <c r="AE2237" s="24">
        <f t="shared" si="1652"/>
        <v>70086276.274228647</v>
      </c>
      <c r="AF2237" s="3">
        <f t="shared" si="1639"/>
        <v>0</v>
      </c>
      <c r="AG2237" s="2">
        <f t="shared" si="1621"/>
        <v>0</v>
      </c>
      <c r="AH2237" s="2">
        <f t="shared" si="1622"/>
        <v>144.81824416668769</v>
      </c>
      <c r="AI2237" s="23">
        <f t="shared" si="1645"/>
        <v>9718986985.3978519</v>
      </c>
      <c r="AJ2237" s="23">
        <f t="shared" si="1623"/>
        <v>6219.922423797766</v>
      </c>
      <c r="AK2237" s="23">
        <f t="shared" si="1624"/>
        <v>0</v>
      </c>
      <c r="AL2237" s="23">
        <f t="shared" si="1649"/>
        <v>4153423.3685836792</v>
      </c>
      <c r="AM2237" s="23">
        <f t="shared" si="1650"/>
        <v>3875095671.8668923</v>
      </c>
      <c r="AN2237" s="16">
        <f t="shared" si="1640"/>
        <v>0</v>
      </c>
      <c r="AO2237" s="23">
        <f t="shared" si="1641"/>
        <v>116961.06398690122</v>
      </c>
      <c r="AP2237" s="22">
        <f t="shared" si="1642"/>
        <v>26325969.750870612</v>
      </c>
      <c r="AQ2237" s="30">
        <f t="shared" si="1625"/>
        <v>12185954545.059032</v>
      </c>
      <c r="AR2237" s="28">
        <f t="shared" si="1626"/>
        <v>5931665152.0847454</v>
      </c>
      <c r="AS2237" s="25">
        <f t="shared" si="1627"/>
        <v>200337590.02425668</v>
      </c>
      <c r="AT2237" s="32">
        <f t="shared" si="1628"/>
        <v>0</v>
      </c>
      <c r="AU2237" s="23">
        <f t="shared" si="1629"/>
        <v>0</v>
      </c>
      <c r="AV2237" s="22">
        <f t="shared" si="1630"/>
        <v>1737931588.1608479</v>
      </c>
      <c r="AW2237" s="31">
        <f t="shared" si="1643"/>
        <v>8205977591.204875</v>
      </c>
    </row>
    <row r="2238" spans="1:53" s="21" customFormat="1" x14ac:dyDescent="0.25">
      <c r="A2238">
        <f t="shared" si="1651"/>
        <v>685</v>
      </c>
      <c r="B2238" t="s">
        <v>8</v>
      </c>
      <c r="C2238" s="27">
        <f t="shared" si="1608"/>
        <v>0</v>
      </c>
      <c r="D2238" s="27">
        <f t="shared" si="1631"/>
        <v>0</v>
      </c>
      <c r="E2238" s="27" t="b">
        <f t="shared" si="1607"/>
        <v>1</v>
      </c>
      <c r="F2238" s="29">
        <f t="shared" si="1609"/>
        <v>0</v>
      </c>
      <c r="G2238" s="27">
        <f t="shared" si="1632"/>
        <v>0</v>
      </c>
      <c r="H2238" s="22">
        <f t="shared" si="1610"/>
        <v>25374428675.537937</v>
      </c>
      <c r="I2238" s="23">
        <f t="shared" si="1611"/>
        <v>132580106.5049091</v>
      </c>
      <c r="J2238" s="23">
        <f t="shared" si="1612"/>
        <v>1086</v>
      </c>
      <c r="K2238" s="19">
        <f t="shared" si="1633"/>
        <v>225.0831931027827</v>
      </c>
      <c r="L2238" s="16">
        <f t="shared" si="1613"/>
        <v>175.02562362961899</v>
      </c>
      <c r="M2238" s="23">
        <f>M2237-IF($B2238="B",(Percent_Rent_In_Elsies*2.49%/12 * H2237)/K2237,0)+IF($B2238="D",N2238,0)+IF(B2238="D",AK2237)+IF(B2238="C",F2237*90%)-(Y2238-Y2237)-IF($B2238="A",Q2237/K2237) + IF($B2238="A",Q2237/K2237)</f>
        <v>-40445887.266134091</v>
      </c>
      <c r="N2238" s="23">
        <f t="shared" si="1614"/>
        <v>0</v>
      </c>
      <c r="O2238" s="22">
        <f t="shared" si="1615"/>
        <v>0</v>
      </c>
      <c r="P2238" s="22">
        <f t="shared" si="1646"/>
        <v>0</v>
      </c>
      <c r="Q2238" s="22">
        <f t="shared" si="1647"/>
        <v>0</v>
      </c>
      <c r="R2238" s="22">
        <f t="shared" si="1616"/>
        <v>310233486.66967875</v>
      </c>
      <c r="S2238" s="16">
        <f t="shared" si="1653"/>
        <v>25809774.265346196</v>
      </c>
      <c r="T2238" s="15">
        <f t="shared" si="1617"/>
        <v>0</v>
      </c>
      <c r="U2238" s="23">
        <f t="shared" si="1634"/>
        <v>1378305.8716904814</v>
      </c>
      <c r="V2238" s="23">
        <f t="shared" si="1635"/>
        <v>114667.70979123458</v>
      </c>
      <c r="W2238" s="23">
        <f t="shared" si="1648"/>
        <v>0</v>
      </c>
      <c r="X2238" s="23">
        <f t="shared" si="1636"/>
        <v>34762285.510114856</v>
      </c>
      <c r="Y2238" s="23">
        <f t="shared" si="1618"/>
        <v>13825559.361691331</v>
      </c>
      <c r="Z2238" s="3">
        <f t="shared" si="1619"/>
        <v>0</v>
      </c>
      <c r="AA2238" s="23">
        <f t="shared" si="1620"/>
        <v>60451345.087074749</v>
      </c>
      <c r="AB2238" s="26">
        <f t="shared" si="1637"/>
        <v>70086276.274228573</v>
      </c>
      <c r="AC2238" s="23">
        <f t="shared" si="1638"/>
        <v>74889487.274228647</v>
      </c>
      <c r="AD2238" s="23">
        <f t="shared" si="1644"/>
        <v>4803211</v>
      </c>
      <c r="AE2238" s="24">
        <f t="shared" si="1652"/>
        <v>70086276.274228647</v>
      </c>
      <c r="AF2238" s="3">
        <f t="shared" si="1639"/>
        <v>1E-4</v>
      </c>
      <c r="AG2238" s="2">
        <f t="shared" si="1621"/>
        <v>0</v>
      </c>
      <c r="AH2238" s="2">
        <f t="shared" si="1622"/>
        <v>144.81824416668769</v>
      </c>
      <c r="AI2238" s="23">
        <f t="shared" si="1645"/>
        <v>9718986985.3978519</v>
      </c>
      <c r="AJ2238" s="23">
        <f t="shared" si="1623"/>
        <v>6219.922423797766</v>
      </c>
      <c r="AK2238" s="23">
        <f t="shared" si="1624"/>
        <v>60030.611991612102</v>
      </c>
      <c r="AL2238" s="23">
        <f t="shared" si="1649"/>
        <v>0</v>
      </c>
      <c r="AM2238" s="23">
        <f t="shared" si="1650"/>
        <v>0</v>
      </c>
      <c r="AN2238" s="16">
        <f t="shared" si="1640"/>
        <v>0</v>
      </c>
      <c r="AO2238" s="23">
        <f t="shared" si="1641"/>
        <v>0</v>
      </c>
      <c r="AP2238" s="22">
        <f t="shared" si="1642"/>
        <v>0</v>
      </c>
      <c r="AQ2238" s="30">
        <f t="shared" si="1625"/>
        <v>12185954545.059032</v>
      </c>
      <c r="AR2238" s="28">
        <f t="shared" si="1626"/>
        <v>5931665152.0847454</v>
      </c>
      <c r="AS2238" s="25">
        <f t="shared" si="1627"/>
        <v>200337590.02425668</v>
      </c>
      <c r="AT2238" s="32">
        <f t="shared" si="1628"/>
        <v>0</v>
      </c>
      <c r="AU2238" s="23">
        <f t="shared" si="1629"/>
        <v>0</v>
      </c>
      <c r="AV2238" s="22">
        <f t="shared" si="1630"/>
        <v>1737931588.1608479</v>
      </c>
      <c r="AW2238" s="31">
        <f t="shared" si="1643"/>
        <v>8205977591.204875</v>
      </c>
      <c r="AX2238"/>
      <c r="AY2238"/>
      <c r="AZ2238"/>
      <c r="BA2238"/>
    </row>
    <row r="2239" spans="1:53" s="21" customFormat="1" x14ac:dyDescent="0.25">
      <c r="A2239">
        <f t="shared" si="1651"/>
        <v>685</v>
      </c>
      <c r="B2239" t="s">
        <v>9</v>
      </c>
      <c r="C2239" s="27">
        <f t="shared" si="1608"/>
        <v>0</v>
      </c>
      <c r="D2239" s="27">
        <f t="shared" si="1631"/>
        <v>0</v>
      </c>
      <c r="E2239" s="27" t="b">
        <f t="shared" si="1607"/>
        <v>1</v>
      </c>
      <c r="F2239" s="29">
        <f t="shared" si="1609"/>
        <v>0</v>
      </c>
      <c r="G2239" s="27">
        <f t="shared" si="1632"/>
        <v>0</v>
      </c>
      <c r="H2239" s="22">
        <f t="shared" si="1610"/>
        <v>25374428675.537937</v>
      </c>
      <c r="I2239" s="23">
        <f t="shared" si="1611"/>
        <v>132580106.5049091</v>
      </c>
      <c r="J2239" s="23">
        <f t="shared" si="1612"/>
        <v>1086</v>
      </c>
      <c r="K2239" s="19">
        <f t="shared" si="1633"/>
        <v>225.0831931027827</v>
      </c>
      <c r="L2239" s="16">
        <f t="shared" si="1613"/>
        <v>175.02562362961899</v>
      </c>
      <c r="M2239" s="23">
        <f>M2238-IF($B2239="B",(Percent_Rent_In_Elsies*2.49%/12 * H2238)/K2238,0)+IF($B2239="D",N2239,0)+IF(B2239="D",AK2238)+IF(B2239="C",F2238*90%)-(Y2239-Y2238)-IF($B2239="A",Q2238/K2238) + IF($B2239="A",Q2238/K2238)</f>
        <v>-40385856.654142477</v>
      </c>
      <c r="N2239" s="23">
        <f t="shared" si="1614"/>
        <v>0</v>
      </c>
      <c r="O2239" s="22">
        <f t="shared" si="1615"/>
        <v>18032441.672804967</v>
      </c>
      <c r="P2239" s="22">
        <f t="shared" si="1646"/>
        <v>0</v>
      </c>
      <c r="Q2239" s="22">
        <f t="shared" si="1647"/>
        <v>0</v>
      </c>
      <c r="R2239" s="22">
        <f t="shared" si="1616"/>
        <v>310233486.66967875</v>
      </c>
      <c r="S2239" s="16">
        <f t="shared" si="1653"/>
        <v>0</v>
      </c>
      <c r="T2239" s="15">
        <f t="shared" si="1617"/>
        <v>7777332.592541229</v>
      </c>
      <c r="U2239" s="23">
        <f t="shared" si="1634"/>
        <v>1378305.8716904814</v>
      </c>
      <c r="V2239" s="23">
        <f t="shared" si="1635"/>
        <v>0</v>
      </c>
      <c r="W2239" s="23">
        <f t="shared" si="1648"/>
        <v>114667.70979123458</v>
      </c>
      <c r="X2239" s="23">
        <f t="shared" si="1636"/>
        <v>34762285.510114856</v>
      </c>
      <c r="Y2239" s="23">
        <f t="shared" si="1618"/>
        <v>13825559.361691331</v>
      </c>
      <c r="Z2239" s="3">
        <f t="shared" si="1619"/>
        <v>0</v>
      </c>
      <c r="AA2239" s="23">
        <f t="shared" si="1620"/>
        <v>60391314.475083135</v>
      </c>
      <c r="AB2239" s="26">
        <f t="shared" si="1637"/>
        <v>70086276.274228573</v>
      </c>
      <c r="AC2239" s="23">
        <f t="shared" si="1638"/>
        <v>74889487.274228647</v>
      </c>
      <c r="AD2239" s="23">
        <f t="shared" si="1644"/>
        <v>4803211</v>
      </c>
      <c r="AE2239" s="24">
        <f t="shared" si="1652"/>
        <v>70086276.274228647</v>
      </c>
      <c r="AF2239" s="3">
        <f t="shared" si="1639"/>
        <v>0</v>
      </c>
      <c r="AG2239" s="2">
        <f t="shared" si="1621"/>
        <v>0</v>
      </c>
      <c r="AH2239" s="2">
        <f t="shared" si="1622"/>
        <v>144.81824416668769</v>
      </c>
      <c r="AI2239" s="23">
        <f t="shared" si="1645"/>
        <v>9709335641.2328606</v>
      </c>
      <c r="AJ2239" s="23">
        <f t="shared" si="1623"/>
        <v>6219.922423797766</v>
      </c>
      <c r="AK2239" s="23">
        <f t="shared" si="1624"/>
        <v>0</v>
      </c>
      <c r="AL2239" s="23">
        <f t="shared" si="1649"/>
        <v>0</v>
      </c>
      <c r="AM2239" s="23">
        <f t="shared" si="1650"/>
        <v>0</v>
      </c>
      <c r="AN2239" s="16">
        <f t="shared" si="1640"/>
        <v>0</v>
      </c>
      <c r="AO2239" s="23">
        <f t="shared" si="1641"/>
        <v>0</v>
      </c>
      <c r="AP2239" s="22">
        <f t="shared" si="1642"/>
        <v>0</v>
      </c>
      <c r="AQ2239" s="30">
        <f t="shared" si="1625"/>
        <v>12185954545.059032</v>
      </c>
      <c r="AR2239" s="28">
        <f t="shared" si="1626"/>
        <v>5931665152.0847454</v>
      </c>
      <c r="AS2239" s="25">
        <f t="shared" si="1627"/>
        <v>200337590.02425668</v>
      </c>
      <c r="AT2239" s="32">
        <f t="shared" si="1628"/>
        <v>0</v>
      </c>
      <c r="AU2239" s="23">
        <f t="shared" si="1629"/>
        <v>0</v>
      </c>
      <c r="AV2239" s="22">
        <f t="shared" si="1630"/>
        <v>1737931588.1608479</v>
      </c>
      <c r="AW2239" s="31">
        <f t="shared" si="1643"/>
        <v>8205977591.204875</v>
      </c>
      <c r="AX2239"/>
      <c r="AY2239"/>
      <c r="AZ2239"/>
      <c r="BA2239"/>
    </row>
    <row r="2240" spans="1:53" x14ac:dyDescent="0.25">
      <c r="A2240" s="21">
        <f t="shared" si="1651"/>
        <v>685</v>
      </c>
      <c r="B2240" s="21" t="s">
        <v>28</v>
      </c>
      <c r="C2240" s="27">
        <f t="shared" si="1608"/>
        <v>0</v>
      </c>
      <c r="D2240" s="27">
        <f t="shared" si="1631"/>
        <v>0</v>
      </c>
      <c r="E2240" s="27" t="b">
        <f t="shared" si="1607"/>
        <v>1</v>
      </c>
      <c r="F2240" s="29">
        <f t="shared" si="1609"/>
        <v>0</v>
      </c>
      <c r="G2240" s="27">
        <f t="shared" si="1632"/>
        <v>0</v>
      </c>
      <c r="H2240" s="22">
        <f t="shared" si="1610"/>
        <v>25374428675.537937</v>
      </c>
      <c r="I2240" s="23">
        <f t="shared" si="1611"/>
        <v>132580106.5049091</v>
      </c>
      <c r="J2240" s="23">
        <f t="shared" si="1612"/>
        <v>1086</v>
      </c>
      <c r="K2240" s="19">
        <f t="shared" si="1633"/>
        <v>225.0831931027827</v>
      </c>
      <c r="L2240" s="16">
        <f t="shared" si="1613"/>
        <v>175.02562362961899</v>
      </c>
      <c r="M2240" s="23">
        <f>M2239-IF($B2240="B",(Percent_Rent_In_Elsies*2.49%/12 * H2239)/K2239,0)+IF($B2240="D",N2240,0)+IF(B2240="D",AK2239)+IF(B2240="C",F2239*90%)-(Y2240-Y2239)-IF($B2240="A",Q2239/K2239) + IF($B2240="A",Q2239/K2239)</f>
        <v>-40385856.654142477</v>
      </c>
      <c r="N2240" s="23">
        <f t="shared" si="1614"/>
        <v>0</v>
      </c>
      <c r="O2240" s="22">
        <f t="shared" si="1615"/>
        <v>0</v>
      </c>
      <c r="P2240" s="22">
        <f t="shared" si="1646"/>
        <v>18032441.672804967</v>
      </c>
      <c r="Q2240" s="22">
        <f t="shared" si="1647"/>
        <v>0</v>
      </c>
      <c r="R2240" s="22">
        <f t="shared" si="1616"/>
        <v>310233486.66967875</v>
      </c>
      <c r="S2240" s="16">
        <f t="shared" si="1653"/>
        <v>0</v>
      </c>
      <c r="T2240" s="15">
        <f t="shared" si="1617"/>
        <v>0</v>
      </c>
      <c r="U2240" s="23">
        <f t="shared" si="1634"/>
        <v>1378305.8716904814</v>
      </c>
      <c r="V2240" s="23">
        <f t="shared" si="1635"/>
        <v>0</v>
      </c>
      <c r="W2240" s="23">
        <f t="shared" si="1648"/>
        <v>0</v>
      </c>
      <c r="X2240" s="23">
        <f t="shared" si="1636"/>
        <v>34762285.510114856</v>
      </c>
      <c r="Y2240" s="23">
        <f t="shared" si="1618"/>
        <v>13825559.361691331</v>
      </c>
      <c r="Z2240" s="3">
        <f t="shared" si="1619"/>
        <v>5733.3854895617296</v>
      </c>
      <c r="AA2240" s="23">
        <f t="shared" si="1620"/>
        <v>60477315.25742656</v>
      </c>
      <c r="AB2240" s="26">
        <f t="shared" si="1637"/>
        <v>70086276.274228573</v>
      </c>
      <c r="AC2240" s="23">
        <f t="shared" si="1638"/>
        <v>74889487.274228647</v>
      </c>
      <c r="AD2240" s="23">
        <f t="shared" si="1644"/>
        <v>4803211</v>
      </c>
      <c r="AE2240" s="24">
        <f t="shared" si="1652"/>
        <v>70086276.274228647</v>
      </c>
      <c r="AF2240" s="3">
        <f t="shared" si="1639"/>
        <v>0</v>
      </c>
      <c r="AG2240" s="2">
        <f t="shared" si="1621"/>
        <v>688006258.74740744</v>
      </c>
      <c r="AH2240" s="2">
        <f t="shared" si="1622"/>
        <v>144.81824416668769</v>
      </c>
      <c r="AI2240" s="23">
        <f t="shared" si="1645"/>
        <v>9723162306.0180016</v>
      </c>
      <c r="AJ2240" s="23">
        <f t="shared" si="1623"/>
        <v>6219.922423797766</v>
      </c>
      <c r="AK2240" s="23">
        <f t="shared" si="1624"/>
        <v>0</v>
      </c>
      <c r="AL2240" s="23">
        <f t="shared" si="1649"/>
        <v>0</v>
      </c>
      <c r="AM2240" s="23">
        <f t="shared" si="1650"/>
        <v>0</v>
      </c>
      <c r="AN2240" s="16">
        <f t="shared" si="1640"/>
        <v>0</v>
      </c>
      <c r="AO2240" s="23">
        <f t="shared" si="1641"/>
        <v>0</v>
      </c>
      <c r="AP2240" s="22">
        <f t="shared" si="1642"/>
        <v>0</v>
      </c>
      <c r="AQ2240" s="30">
        <f t="shared" si="1625"/>
        <v>12185954545.059032</v>
      </c>
      <c r="AR2240" s="28">
        <f t="shared" si="1626"/>
        <v>5931665152.0847454</v>
      </c>
      <c r="AS2240" s="25">
        <f t="shared" si="1627"/>
        <v>200337590.02425668</v>
      </c>
      <c r="AT2240" s="32">
        <f t="shared" si="1628"/>
        <v>11466.770979123459</v>
      </c>
      <c r="AU2240" s="23">
        <f t="shared" si="1629"/>
        <v>11466.770979123459</v>
      </c>
      <c r="AV2240" s="22">
        <f t="shared" si="1630"/>
        <v>1745708920.7533891</v>
      </c>
      <c r="AW2240" s="31">
        <f t="shared" si="1643"/>
        <v>8205977591.204875</v>
      </c>
    </row>
    <row r="2241" spans="1:53" x14ac:dyDescent="0.25">
      <c r="A2241">
        <f t="shared" si="1651"/>
        <v>686</v>
      </c>
      <c r="B2241" t="s">
        <v>6</v>
      </c>
      <c r="C2241" s="27">
        <f t="shared" si="1608"/>
        <v>0</v>
      </c>
      <c r="D2241" s="27">
        <f t="shared" si="1631"/>
        <v>0</v>
      </c>
      <c r="E2241" s="27" t="b">
        <f t="shared" si="1607"/>
        <v>1</v>
      </c>
      <c r="F2241" s="29">
        <f t="shared" si="1609"/>
        <v>0</v>
      </c>
      <c r="G2241" s="27">
        <f t="shared" si="1632"/>
        <v>0</v>
      </c>
      <c r="H2241" s="22">
        <f t="shared" si="1610"/>
        <v>25416719389.997169</v>
      </c>
      <c r="I2241" s="23">
        <f t="shared" si="1611"/>
        <v>132580106.5049091</v>
      </c>
      <c r="J2241" s="23">
        <f t="shared" si="1612"/>
        <v>1086</v>
      </c>
      <c r="K2241" s="19">
        <f t="shared" si="1633"/>
        <v>225.0831931027827</v>
      </c>
      <c r="L2241" s="16">
        <f t="shared" si="1613"/>
        <v>175.31733300233503</v>
      </c>
      <c r="M2241" s="23">
        <f>M2240-IF($B2241="B",(Percent_Rent_In_Elsies*2.49%/12 * H2240)/K2240,0)+IF($B2241="D",N2241,0)+IF(B2241="D",AK2240)+IF(B2241="C",F2240*90%)-(Y2241-Y2240)-IF($B2241="A",Q2240/K2240) + IF($B2241="A",Q2240/K2240)</f>
        <v>-40385856.654142477</v>
      </c>
      <c r="N2241" s="23">
        <f t="shared" si="1614"/>
        <v>0</v>
      </c>
      <c r="O2241" s="22">
        <f t="shared" si="1615"/>
        <v>0</v>
      </c>
      <c r="P2241" s="22">
        <f t="shared" si="1646"/>
        <v>0</v>
      </c>
      <c r="Q2241" s="22">
        <f t="shared" si="1647"/>
        <v>0</v>
      </c>
      <c r="R2241" s="22">
        <f t="shared" si="1616"/>
        <v>310233486.66967875</v>
      </c>
      <c r="S2241" s="16">
        <f t="shared" si="1653"/>
        <v>0</v>
      </c>
      <c r="T2241" s="15">
        <f t="shared" si="1617"/>
        <v>0</v>
      </c>
      <c r="U2241" s="23">
        <f t="shared" si="1634"/>
        <v>1378305.8716904814</v>
      </c>
      <c r="V2241" s="23">
        <f t="shared" si="1635"/>
        <v>0</v>
      </c>
      <c r="W2241" s="23">
        <f t="shared" si="1648"/>
        <v>0</v>
      </c>
      <c r="X2241" s="23">
        <f t="shared" si="1636"/>
        <v>34790952.437562659</v>
      </c>
      <c r="Y2241" s="23">
        <f t="shared" si="1618"/>
        <v>13825559.361691331</v>
      </c>
      <c r="Z2241" s="3">
        <f t="shared" si="1619"/>
        <v>0</v>
      </c>
      <c r="AA2241" s="23">
        <f t="shared" si="1620"/>
        <v>60477315.25742656</v>
      </c>
      <c r="AB2241" s="26">
        <f t="shared" si="1637"/>
        <v>70086276.274228573</v>
      </c>
      <c r="AC2241" s="23">
        <f t="shared" si="1638"/>
        <v>74889487.274228647</v>
      </c>
      <c r="AD2241" s="23">
        <f t="shared" si="1644"/>
        <v>4803211</v>
      </c>
      <c r="AE2241" s="24">
        <f t="shared" si="1652"/>
        <v>70086276.274228647</v>
      </c>
      <c r="AF2241" s="3">
        <f t="shared" si="1639"/>
        <v>0</v>
      </c>
      <c r="AG2241" s="2">
        <f t="shared" si="1621"/>
        <v>0</v>
      </c>
      <c r="AH2241" s="2">
        <f t="shared" si="1622"/>
        <v>145.05960790696554</v>
      </c>
      <c r="AI2241" s="23">
        <f t="shared" si="1645"/>
        <v>9723162306.0180016</v>
      </c>
      <c r="AJ2241" s="23">
        <f t="shared" si="1623"/>
        <v>6219.922423797766</v>
      </c>
      <c r="AK2241" s="23">
        <f t="shared" si="1624"/>
        <v>0</v>
      </c>
      <c r="AL2241" s="23">
        <f t="shared" si="1649"/>
        <v>0</v>
      </c>
      <c r="AM2241" s="23">
        <f t="shared" si="1650"/>
        <v>0</v>
      </c>
      <c r="AN2241" s="16">
        <f t="shared" si="1640"/>
        <v>0</v>
      </c>
      <c r="AO2241" s="23">
        <f t="shared" si="1641"/>
        <v>0</v>
      </c>
      <c r="AP2241" s="22">
        <f t="shared" si="1642"/>
        <v>0</v>
      </c>
      <c r="AQ2241" s="30">
        <f t="shared" si="1625"/>
        <v>12185954545.059032</v>
      </c>
      <c r="AR2241" s="28">
        <f t="shared" si="1626"/>
        <v>5931665152.0847454</v>
      </c>
      <c r="AS2241" s="25">
        <f t="shared" si="1627"/>
        <v>200337590.02425668</v>
      </c>
      <c r="AT2241" s="32">
        <f t="shared" si="1628"/>
        <v>0</v>
      </c>
      <c r="AU2241" s="23">
        <f t="shared" si="1629"/>
        <v>0</v>
      </c>
      <c r="AV2241" s="22">
        <f t="shared" si="1630"/>
        <v>1745708920.7533891</v>
      </c>
      <c r="AW2241" s="31">
        <f t="shared" si="1643"/>
        <v>8187945149.5320702</v>
      </c>
    </row>
    <row r="2242" spans="1:53" x14ac:dyDescent="0.25">
      <c r="A2242">
        <f t="shared" si="1651"/>
        <v>686</v>
      </c>
      <c r="B2242" t="s">
        <v>7</v>
      </c>
      <c r="C2242" s="27">
        <f t="shared" si="1608"/>
        <v>0</v>
      </c>
      <c r="D2242" s="27">
        <f t="shared" si="1631"/>
        <v>0</v>
      </c>
      <c r="E2242" s="27" t="b">
        <f t="shared" si="1607"/>
        <v>1</v>
      </c>
      <c r="F2242" s="29">
        <f t="shared" si="1609"/>
        <v>0</v>
      </c>
      <c r="G2242" s="27">
        <f t="shared" si="1632"/>
        <v>0</v>
      </c>
      <c r="H2242" s="22">
        <f t="shared" si="1610"/>
        <v>25416719389.997169</v>
      </c>
      <c r="I2242" s="23">
        <f t="shared" si="1611"/>
        <v>132580106.5049091</v>
      </c>
      <c r="J2242" s="23">
        <f t="shared" si="1612"/>
        <v>1086</v>
      </c>
      <c r="K2242" s="19">
        <f t="shared" si="1633"/>
        <v>225.0831931027827</v>
      </c>
      <c r="L2242" s="16">
        <f t="shared" si="1613"/>
        <v>175.31733300233503</v>
      </c>
      <c r="M2242" s="23">
        <f>M2241-IF($B2242="B",(Percent_Rent_In_Elsies*2.49%/12 * H2241)/K2241,0)+IF($B2242="D",N2242,0)+IF(B2242="D",AK2241)+IF(B2242="C",F2241*90%)-(Y2242-Y2241)-IF($B2242="A",Q2241/K2241) + IF($B2242="A",Q2241/K2241)</f>
        <v>-40503012.653236024</v>
      </c>
      <c r="N2242" s="23">
        <f t="shared" si="1614"/>
        <v>0</v>
      </c>
      <c r="O2242" s="22">
        <f t="shared" si="1615"/>
        <v>0</v>
      </c>
      <c r="P2242" s="22">
        <f t="shared" si="1646"/>
        <v>0</v>
      </c>
      <c r="Q2242" s="22">
        <f t="shared" si="1647"/>
        <v>0</v>
      </c>
      <c r="R2242" s="22">
        <f t="shared" si="1616"/>
        <v>284380696.11387217</v>
      </c>
      <c r="S2242" s="16">
        <f t="shared" si="1653"/>
        <v>25852790.555806562</v>
      </c>
      <c r="T2242" s="15">
        <f t="shared" si="1617"/>
        <v>0</v>
      </c>
      <c r="U2242" s="23">
        <f t="shared" si="1634"/>
        <v>1263447.0490496079</v>
      </c>
      <c r="V2242" s="23">
        <f t="shared" si="1635"/>
        <v>114858.82264087345</v>
      </c>
      <c r="W2242" s="23">
        <f t="shared" si="1648"/>
        <v>0</v>
      </c>
      <c r="X2242" s="23">
        <f t="shared" si="1636"/>
        <v>34790952.437562659</v>
      </c>
      <c r="Y2242" s="23">
        <f t="shared" si="1618"/>
        <v>13825559.361691331</v>
      </c>
      <c r="Z2242" s="3">
        <f t="shared" si="1619"/>
        <v>0</v>
      </c>
      <c r="AA2242" s="23">
        <f t="shared" si="1620"/>
        <v>60477315.25742656</v>
      </c>
      <c r="AB2242" s="26">
        <f t="shared" si="1637"/>
        <v>70086276.274228558</v>
      </c>
      <c r="AC2242" s="23">
        <f t="shared" si="1638"/>
        <v>74889487.274228647</v>
      </c>
      <c r="AD2242" s="23">
        <f t="shared" si="1644"/>
        <v>4803211</v>
      </c>
      <c r="AE2242" s="24">
        <f t="shared" si="1652"/>
        <v>70086276.274228647</v>
      </c>
      <c r="AF2242" s="3">
        <f t="shared" si="1639"/>
        <v>0</v>
      </c>
      <c r="AG2242" s="2">
        <f t="shared" si="1621"/>
        <v>0</v>
      </c>
      <c r="AH2242" s="2">
        <f t="shared" si="1622"/>
        <v>145.05960790696554</v>
      </c>
      <c r="AI2242" s="23">
        <f t="shared" si="1645"/>
        <v>9723162306.0180016</v>
      </c>
      <c r="AJ2242" s="23">
        <f t="shared" si="1623"/>
        <v>6219.922423797766</v>
      </c>
      <c r="AK2242" s="23">
        <f t="shared" si="1624"/>
        <v>0</v>
      </c>
      <c r="AL2242" s="23">
        <f t="shared" si="1649"/>
        <v>4175320.6201496124</v>
      </c>
      <c r="AM2242" s="23">
        <f t="shared" si="1650"/>
        <v>3895525552.7720652</v>
      </c>
      <c r="AN2242" s="16">
        <f t="shared" si="1640"/>
        <v>0</v>
      </c>
      <c r="AO2242" s="23">
        <f t="shared" si="1641"/>
        <v>117155.99909354607</v>
      </c>
      <c r="AP2242" s="22">
        <f t="shared" si="1642"/>
        <v>26369846.367122065</v>
      </c>
      <c r="AQ2242" s="30">
        <f t="shared" si="1625"/>
        <v>12238470094.099157</v>
      </c>
      <c r="AR2242" s="28">
        <f t="shared" si="1626"/>
        <v>5957810854.7577467</v>
      </c>
      <c r="AS2242" s="25">
        <f t="shared" si="1627"/>
        <v>200337590.02425668</v>
      </c>
      <c r="AT2242" s="32">
        <f t="shared" si="1628"/>
        <v>0</v>
      </c>
      <c r="AU2242" s="23">
        <f t="shared" si="1629"/>
        <v>0</v>
      </c>
      <c r="AV2242" s="22">
        <f t="shared" si="1630"/>
        <v>1745708920.7533891</v>
      </c>
      <c r="AW2242" s="31">
        <f t="shared" si="1643"/>
        <v>8240460698.5721931</v>
      </c>
    </row>
    <row r="2243" spans="1:53" x14ac:dyDescent="0.25">
      <c r="A2243">
        <f t="shared" si="1651"/>
        <v>686</v>
      </c>
      <c r="B2243" t="s">
        <v>8</v>
      </c>
      <c r="C2243" s="27">
        <f t="shared" si="1608"/>
        <v>0</v>
      </c>
      <c r="D2243" s="27">
        <f t="shared" si="1631"/>
        <v>0</v>
      </c>
      <c r="E2243" s="27" t="b">
        <f t="shared" si="1607"/>
        <v>1</v>
      </c>
      <c r="F2243" s="29">
        <f t="shared" si="1609"/>
        <v>0</v>
      </c>
      <c r="G2243" s="27">
        <f t="shared" si="1632"/>
        <v>0</v>
      </c>
      <c r="H2243" s="22">
        <f t="shared" si="1610"/>
        <v>25416719389.997169</v>
      </c>
      <c r="I2243" s="23">
        <f t="shared" si="1611"/>
        <v>132580106.5049091</v>
      </c>
      <c r="J2243" s="23">
        <f t="shared" si="1612"/>
        <v>1086</v>
      </c>
      <c r="K2243" s="19">
        <f t="shared" si="1633"/>
        <v>225.0831931027827</v>
      </c>
      <c r="L2243" s="16">
        <f t="shared" si="1613"/>
        <v>175.31733300233503</v>
      </c>
      <c r="M2243" s="23">
        <f>M2242-IF($B2243="B",(Percent_Rent_In_Elsies*2.49%/12 * H2242)/K2242,0)+IF($B2243="D",N2243,0)+IF(B2243="D",AK2242)+IF(B2243="C",F2242*90%)-(Y2243-Y2242)-IF($B2243="A",Q2242/K2242) + IF($B2243="A",Q2242/K2242)</f>
        <v>-40503012.653236024</v>
      </c>
      <c r="N2243" s="23">
        <f t="shared" si="1614"/>
        <v>0</v>
      </c>
      <c r="O2243" s="22">
        <f t="shared" si="1615"/>
        <v>0</v>
      </c>
      <c r="P2243" s="22">
        <f t="shared" si="1646"/>
        <v>0</v>
      </c>
      <c r="Q2243" s="22">
        <f t="shared" si="1647"/>
        <v>0</v>
      </c>
      <c r="R2243" s="22">
        <f t="shared" si="1616"/>
        <v>310750542.48099422</v>
      </c>
      <c r="S2243" s="16">
        <f t="shared" si="1653"/>
        <v>25852790.555806562</v>
      </c>
      <c r="T2243" s="15">
        <f t="shared" si="1617"/>
        <v>0</v>
      </c>
      <c r="U2243" s="23">
        <f t="shared" si="1634"/>
        <v>1380603.048143154</v>
      </c>
      <c r="V2243" s="23">
        <f t="shared" si="1635"/>
        <v>114858.82264087345</v>
      </c>
      <c r="W2243" s="23">
        <f t="shared" si="1648"/>
        <v>0</v>
      </c>
      <c r="X2243" s="23">
        <f t="shared" si="1636"/>
        <v>34790952.437562659</v>
      </c>
      <c r="Y2243" s="23">
        <f t="shared" si="1618"/>
        <v>13825559.361691331</v>
      </c>
      <c r="Z2243" s="3">
        <f t="shared" si="1619"/>
        <v>0</v>
      </c>
      <c r="AA2243" s="23">
        <f t="shared" si="1620"/>
        <v>60477315.25742656</v>
      </c>
      <c r="AB2243" s="26">
        <f t="shared" si="1637"/>
        <v>70086276.274228543</v>
      </c>
      <c r="AC2243" s="23">
        <f t="shared" si="1638"/>
        <v>74889487.274228647</v>
      </c>
      <c r="AD2243" s="23">
        <f t="shared" si="1644"/>
        <v>4803211</v>
      </c>
      <c r="AE2243" s="24">
        <f t="shared" si="1652"/>
        <v>70086276.274228647</v>
      </c>
      <c r="AF2243" s="3">
        <f t="shared" si="1639"/>
        <v>1E-4</v>
      </c>
      <c r="AG2243" s="2">
        <f t="shared" si="1621"/>
        <v>0</v>
      </c>
      <c r="AH2243" s="2">
        <f t="shared" si="1622"/>
        <v>145.05960790696554</v>
      </c>
      <c r="AI2243" s="23">
        <f t="shared" si="1645"/>
        <v>9723162306.0180016</v>
      </c>
      <c r="AJ2243" s="23">
        <f t="shared" si="1623"/>
        <v>6219.922423797766</v>
      </c>
      <c r="AK2243" s="23">
        <f t="shared" si="1624"/>
        <v>60037.636290793125</v>
      </c>
      <c r="AL2243" s="23">
        <f t="shared" si="1649"/>
        <v>0</v>
      </c>
      <c r="AM2243" s="23">
        <f t="shared" si="1650"/>
        <v>0</v>
      </c>
      <c r="AN2243" s="16">
        <f t="shared" si="1640"/>
        <v>0</v>
      </c>
      <c r="AO2243" s="23">
        <f t="shared" si="1641"/>
        <v>0</v>
      </c>
      <c r="AP2243" s="22">
        <f t="shared" si="1642"/>
        <v>0</v>
      </c>
      <c r="AQ2243" s="30">
        <f t="shared" si="1625"/>
        <v>12238470094.099157</v>
      </c>
      <c r="AR2243" s="28">
        <f t="shared" si="1626"/>
        <v>5957810854.7577467</v>
      </c>
      <c r="AS2243" s="25">
        <f t="shared" si="1627"/>
        <v>200337590.02425668</v>
      </c>
      <c r="AT2243" s="32">
        <f t="shared" si="1628"/>
        <v>0</v>
      </c>
      <c r="AU2243" s="23">
        <f t="shared" si="1629"/>
        <v>0</v>
      </c>
      <c r="AV2243" s="22">
        <f t="shared" si="1630"/>
        <v>1745708920.7533891</v>
      </c>
      <c r="AW2243" s="31">
        <f t="shared" si="1643"/>
        <v>8240460698.5721931</v>
      </c>
    </row>
    <row r="2244" spans="1:53" x14ac:dyDescent="0.25">
      <c r="A2244" s="21">
        <f t="shared" si="1651"/>
        <v>686</v>
      </c>
      <c r="B2244" s="21" t="s">
        <v>9</v>
      </c>
      <c r="C2244" s="27">
        <f t="shared" si="1608"/>
        <v>0</v>
      </c>
      <c r="D2244" s="27">
        <f t="shared" si="1631"/>
        <v>0</v>
      </c>
      <c r="E2244" s="27" t="b">
        <f t="shared" si="1607"/>
        <v>1</v>
      </c>
      <c r="F2244" s="29">
        <f t="shared" si="1609"/>
        <v>0</v>
      </c>
      <c r="G2244" s="27">
        <f t="shared" si="1632"/>
        <v>0</v>
      </c>
      <c r="H2244" s="22">
        <f t="shared" si="1610"/>
        <v>25416719389.997169</v>
      </c>
      <c r="I2244" s="23">
        <f t="shared" si="1611"/>
        <v>132580106.5049091</v>
      </c>
      <c r="J2244" s="23">
        <f t="shared" si="1612"/>
        <v>1086</v>
      </c>
      <c r="K2244" s="19">
        <f t="shared" si="1633"/>
        <v>225.0831931027827</v>
      </c>
      <c r="L2244" s="16">
        <f t="shared" si="1613"/>
        <v>175.31733300233503</v>
      </c>
      <c r="M2244" s="23">
        <f>M2243-IF($B2244="B",(Percent_Rent_In_Elsies*2.49%/12 * H2243)/K2243,0)+IF($B2244="D",N2244,0)+IF(B2244="D",AK2243)+IF(B2244="C",F2243*90%)-(Y2244-Y2243)-IF($B2244="A",Q2243/K2243) + IF($B2244="A",Q2243/K2243)</f>
        <v>-40442975.016945228</v>
      </c>
      <c r="N2244" s="23">
        <f t="shared" si="1614"/>
        <v>0</v>
      </c>
      <c r="O2244" s="22">
        <f t="shared" si="1615"/>
        <v>18062495.742272332</v>
      </c>
      <c r="P2244" s="22">
        <f t="shared" si="1646"/>
        <v>0</v>
      </c>
      <c r="Q2244" s="22">
        <f t="shared" si="1647"/>
        <v>0</v>
      </c>
      <c r="R2244" s="22">
        <f t="shared" si="1616"/>
        <v>310750542.48099422</v>
      </c>
      <c r="S2244" s="16">
        <f t="shared" si="1653"/>
        <v>0</v>
      </c>
      <c r="T2244" s="15">
        <f t="shared" si="1617"/>
        <v>7790294.81353423</v>
      </c>
      <c r="U2244" s="23">
        <f t="shared" si="1634"/>
        <v>1380603.048143154</v>
      </c>
      <c r="V2244" s="23">
        <f t="shared" si="1635"/>
        <v>0</v>
      </c>
      <c r="W2244" s="23">
        <f t="shared" si="1648"/>
        <v>114858.82264087345</v>
      </c>
      <c r="X2244" s="23">
        <f t="shared" si="1636"/>
        <v>34790952.437562659</v>
      </c>
      <c r="Y2244" s="23">
        <f t="shared" si="1618"/>
        <v>13825559.361691331</v>
      </c>
      <c r="Z2244" s="3">
        <f t="shared" si="1619"/>
        <v>0</v>
      </c>
      <c r="AA2244" s="23">
        <f t="shared" si="1620"/>
        <v>60417277.621135764</v>
      </c>
      <c r="AB2244" s="26">
        <f t="shared" si="1637"/>
        <v>70086276.274228558</v>
      </c>
      <c r="AC2244" s="23">
        <f t="shared" si="1638"/>
        <v>74889487.274228647</v>
      </c>
      <c r="AD2244" s="23">
        <f t="shared" si="1644"/>
        <v>4803211</v>
      </c>
      <c r="AE2244" s="24">
        <f t="shared" si="1652"/>
        <v>70086276.274228647</v>
      </c>
      <c r="AF2244" s="3">
        <f t="shared" si="1639"/>
        <v>0</v>
      </c>
      <c r="AG2244" s="2">
        <f t="shared" si="1621"/>
        <v>0</v>
      </c>
      <c r="AH2244" s="2">
        <f t="shared" si="1622"/>
        <v>145.05960790696554</v>
      </c>
      <c r="AI2244" s="23">
        <f t="shared" si="1645"/>
        <v>9713509832.5303745</v>
      </c>
      <c r="AJ2244" s="23">
        <f t="shared" si="1623"/>
        <v>6219.922423797766</v>
      </c>
      <c r="AK2244" s="23">
        <f t="shared" si="1624"/>
        <v>0</v>
      </c>
      <c r="AL2244" s="23">
        <f t="shared" si="1649"/>
        <v>0</v>
      </c>
      <c r="AM2244" s="23">
        <f t="shared" si="1650"/>
        <v>0</v>
      </c>
      <c r="AN2244" s="16">
        <f t="shared" si="1640"/>
        <v>0</v>
      </c>
      <c r="AO2244" s="23">
        <f t="shared" si="1641"/>
        <v>0</v>
      </c>
      <c r="AP2244" s="22">
        <f t="shared" si="1642"/>
        <v>0</v>
      </c>
      <c r="AQ2244" s="30">
        <f t="shared" si="1625"/>
        <v>12238470094.099157</v>
      </c>
      <c r="AR2244" s="28">
        <f t="shared" si="1626"/>
        <v>5957810854.7577467</v>
      </c>
      <c r="AS2244" s="25">
        <f t="shared" si="1627"/>
        <v>200337590.02425668</v>
      </c>
      <c r="AT2244" s="32">
        <f t="shared" si="1628"/>
        <v>0</v>
      </c>
      <c r="AU2244" s="23">
        <f t="shared" si="1629"/>
        <v>0</v>
      </c>
      <c r="AV2244" s="22">
        <f t="shared" si="1630"/>
        <v>1745708920.7533891</v>
      </c>
      <c r="AW2244" s="31">
        <f t="shared" si="1643"/>
        <v>8240460698.5721931</v>
      </c>
      <c r="AX2244" s="21"/>
      <c r="AY2244" s="21"/>
      <c r="AZ2244" s="21"/>
      <c r="BA2244" s="21"/>
    </row>
    <row r="2245" spans="1:53" x14ac:dyDescent="0.25">
      <c r="A2245" s="21">
        <f t="shared" si="1651"/>
        <v>686</v>
      </c>
      <c r="B2245" s="21" t="s">
        <v>28</v>
      </c>
      <c r="C2245" s="27">
        <f t="shared" si="1608"/>
        <v>0</v>
      </c>
      <c r="D2245" s="27">
        <f t="shared" si="1631"/>
        <v>0</v>
      </c>
      <c r="E2245" s="27" t="b">
        <f t="shared" si="1607"/>
        <v>1</v>
      </c>
      <c r="F2245" s="29">
        <f t="shared" si="1609"/>
        <v>0</v>
      </c>
      <c r="G2245" s="27">
        <f t="shared" si="1632"/>
        <v>0</v>
      </c>
      <c r="H2245" s="22">
        <f t="shared" si="1610"/>
        <v>25416719389.997169</v>
      </c>
      <c r="I2245" s="23">
        <f t="shared" si="1611"/>
        <v>132580106.5049091</v>
      </c>
      <c r="J2245" s="23">
        <f t="shared" si="1612"/>
        <v>1086</v>
      </c>
      <c r="K2245" s="19">
        <f t="shared" si="1633"/>
        <v>225.0831931027827</v>
      </c>
      <c r="L2245" s="16">
        <f t="shared" si="1613"/>
        <v>175.31733300233503</v>
      </c>
      <c r="M2245" s="23">
        <f>M2244-IF($B2245="B",(Percent_Rent_In_Elsies*2.49%/12 * H2244)/K2244,0)+IF($B2245="D",N2245,0)+IF(B2245="D",AK2244)+IF(B2245="C",F2244*90%)-(Y2245-Y2244)-IF($B2245="A",Q2244/K2244) + IF($B2245="A",Q2244/K2244)</f>
        <v>-40442975.016945228</v>
      </c>
      <c r="N2245" s="23">
        <f t="shared" si="1614"/>
        <v>0</v>
      </c>
      <c r="O2245" s="22">
        <f t="shared" si="1615"/>
        <v>0</v>
      </c>
      <c r="P2245" s="22">
        <f t="shared" si="1646"/>
        <v>18062495.742272332</v>
      </c>
      <c r="Q2245" s="22">
        <f t="shared" si="1647"/>
        <v>0</v>
      </c>
      <c r="R2245" s="22">
        <f t="shared" si="1616"/>
        <v>310750542.48099422</v>
      </c>
      <c r="S2245" s="16">
        <f t="shared" si="1653"/>
        <v>0</v>
      </c>
      <c r="T2245" s="15">
        <f t="shared" si="1617"/>
        <v>0</v>
      </c>
      <c r="U2245" s="23">
        <f t="shared" si="1634"/>
        <v>1380603.048143154</v>
      </c>
      <c r="V2245" s="23">
        <f t="shared" si="1635"/>
        <v>0</v>
      </c>
      <c r="W2245" s="23">
        <f t="shared" si="1648"/>
        <v>0</v>
      </c>
      <c r="X2245" s="23">
        <f t="shared" si="1636"/>
        <v>34790952.437562659</v>
      </c>
      <c r="Y2245" s="23">
        <f t="shared" si="1618"/>
        <v>13825559.361691331</v>
      </c>
      <c r="Z2245" s="3">
        <f t="shared" si="1619"/>
        <v>5742.941132043673</v>
      </c>
      <c r="AA2245" s="23">
        <f t="shared" si="1620"/>
        <v>60503421.738116421</v>
      </c>
      <c r="AB2245" s="26">
        <f t="shared" si="1637"/>
        <v>70086276.274228573</v>
      </c>
      <c r="AC2245" s="23">
        <f t="shared" si="1638"/>
        <v>74889487.274228647</v>
      </c>
      <c r="AD2245" s="23">
        <f t="shared" si="1644"/>
        <v>4803211</v>
      </c>
      <c r="AE2245" s="24">
        <f t="shared" si="1652"/>
        <v>70086276.274228647</v>
      </c>
      <c r="AF2245" s="3">
        <f t="shared" si="1639"/>
        <v>0</v>
      </c>
      <c r="AG2245" s="2">
        <f t="shared" si="1621"/>
        <v>689152935.84524071</v>
      </c>
      <c r="AH2245" s="2">
        <f t="shared" si="1622"/>
        <v>145.05960790696554</v>
      </c>
      <c r="AI2245" s="23">
        <f t="shared" si="1645"/>
        <v>9727359541.7568226</v>
      </c>
      <c r="AJ2245" s="23">
        <f t="shared" si="1623"/>
        <v>6219.922423797766</v>
      </c>
      <c r="AK2245" s="23">
        <f t="shared" si="1624"/>
        <v>0</v>
      </c>
      <c r="AL2245" s="23">
        <f t="shared" si="1649"/>
        <v>0</v>
      </c>
      <c r="AM2245" s="23">
        <f t="shared" si="1650"/>
        <v>0</v>
      </c>
      <c r="AN2245" s="16">
        <f t="shared" si="1640"/>
        <v>0</v>
      </c>
      <c r="AO2245" s="23">
        <f t="shared" si="1641"/>
        <v>0</v>
      </c>
      <c r="AP2245" s="22">
        <f t="shared" si="1642"/>
        <v>0</v>
      </c>
      <c r="AQ2245" s="30">
        <f t="shared" si="1625"/>
        <v>12238470094.099157</v>
      </c>
      <c r="AR2245" s="28">
        <f t="shared" si="1626"/>
        <v>5957810854.7577467</v>
      </c>
      <c r="AS2245" s="25">
        <f t="shared" si="1627"/>
        <v>200337590.02425668</v>
      </c>
      <c r="AT2245" s="32">
        <f t="shared" si="1628"/>
        <v>11485.882264087346</v>
      </c>
      <c r="AU2245" s="23">
        <f t="shared" si="1629"/>
        <v>11485.882264087346</v>
      </c>
      <c r="AV2245" s="22">
        <f t="shared" si="1630"/>
        <v>1753499215.5669234</v>
      </c>
      <c r="AW2245" s="31">
        <f t="shared" si="1643"/>
        <v>8240460698.5721931</v>
      </c>
      <c r="AX2245" s="21"/>
      <c r="AY2245" s="21"/>
      <c r="AZ2245" s="21"/>
      <c r="BA2245" s="21"/>
    </row>
    <row r="2246" spans="1:53" x14ac:dyDescent="0.25">
      <c r="A2246">
        <f t="shared" si="1651"/>
        <v>687</v>
      </c>
      <c r="B2246" t="s">
        <v>6</v>
      </c>
      <c r="C2246" s="27">
        <f t="shared" si="1608"/>
        <v>0</v>
      </c>
      <c r="D2246" s="27">
        <f t="shared" si="1631"/>
        <v>0</v>
      </c>
      <c r="E2246" s="27" t="b">
        <f t="shared" si="1607"/>
        <v>1</v>
      </c>
      <c r="F2246" s="29">
        <f t="shared" si="1609"/>
        <v>0</v>
      </c>
      <c r="G2246" s="27">
        <f t="shared" si="1632"/>
        <v>0</v>
      </c>
      <c r="H2246" s="22">
        <f t="shared" si="1610"/>
        <v>25459080588.980499</v>
      </c>
      <c r="I2246" s="23">
        <f t="shared" si="1611"/>
        <v>132580106.5049091</v>
      </c>
      <c r="J2246" s="23">
        <f t="shared" si="1612"/>
        <v>1086</v>
      </c>
      <c r="K2246" s="19">
        <f t="shared" si="1633"/>
        <v>225.0831931027827</v>
      </c>
      <c r="L2246" s="16">
        <f t="shared" si="1613"/>
        <v>175.60952855733893</v>
      </c>
      <c r="M2246" s="23">
        <f>M2245-IF($B2246="B",(Percent_Rent_In_Elsies*2.49%/12 * H2245)/K2245,0)+IF($B2246="D",N2246,0)+IF(B2246="D",AK2245)+IF(B2246="C",F2245*90%)-(Y2246-Y2245)-IF($B2246="A",Q2245/K2245) + IF($B2246="A",Q2245/K2245)</f>
        <v>-40442975.016945228</v>
      </c>
      <c r="N2246" s="23">
        <f t="shared" si="1614"/>
        <v>0</v>
      </c>
      <c r="O2246" s="22">
        <f t="shared" si="1615"/>
        <v>0</v>
      </c>
      <c r="P2246" s="22">
        <f t="shared" si="1646"/>
        <v>0</v>
      </c>
      <c r="Q2246" s="22">
        <f t="shared" si="1647"/>
        <v>0</v>
      </c>
      <c r="R2246" s="22">
        <f t="shared" si="1616"/>
        <v>310750542.48099422</v>
      </c>
      <c r="S2246" s="16">
        <f t="shared" si="1653"/>
        <v>0</v>
      </c>
      <c r="T2246" s="15">
        <f t="shared" si="1617"/>
        <v>0</v>
      </c>
      <c r="U2246" s="23">
        <f t="shared" si="1634"/>
        <v>1380603.048143154</v>
      </c>
      <c r="V2246" s="23">
        <f t="shared" si="1635"/>
        <v>0</v>
      </c>
      <c r="W2246" s="23">
        <f t="shared" si="1648"/>
        <v>0</v>
      </c>
      <c r="X2246" s="23">
        <f t="shared" si="1636"/>
        <v>34819667.143222876</v>
      </c>
      <c r="Y2246" s="23">
        <f t="shared" si="1618"/>
        <v>13825559.361691331</v>
      </c>
      <c r="Z2246" s="3">
        <f t="shared" si="1619"/>
        <v>0</v>
      </c>
      <c r="AA2246" s="23">
        <f t="shared" si="1620"/>
        <v>60503421.738116421</v>
      </c>
      <c r="AB2246" s="26">
        <f t="shared" si="1637"/>
        <v>70086276.274228558</v>
      </c>
      <c r="AC2246" s="23">
        <f t="shared" si="1638"/>
        <v>74889487.274228647</v>
      </c>
      <c r="AD2246" s="23">
        <f t="shared" si="1644"/>
        <v>4803211</v>
      </c>
      <c r="AE2246" s="24">
        <f t="shared" si="1652"/>
        <v>70086276.274228647</v>
      </c>
      <c r="AF2246" s="3">
        <f t="shared" si="1639"/>
        <v>0</v>
      </c>
      <c r="AG2246" s="2">
        <f t="shared" si="1621"/>
        <v>0</v>
      </c>
      <c r="AH2246" s="2">
        <f t="shared" si="1622"/>
        <v>145.30137392014379</v>
      </c>
      <c r="AI2246" s="23">
        <f t="shared" si="1645"/>
        <v>9727359541.7568226</v>
      </c>
      <c r="AJ2246" s="23">
        <f t="shared" si="1623"/>
        <v>6219.922423797766</v>
      </c>
      <c r="AK2246" s="23">
        <f t="shared" si="1624"/>
        <v>0</v>
      </c>
      <c r="AL2246" s="23">
        <f t="shared" si="1649"/>
        <v>0</v>
      </c>
      <c r="AM2246" s="23">
        <f t="shared" si="1650"/>
        <v>0</v>
      </c>
      <c r="AN2246" s="16">
        <f t="shared" si="1640"/>
        <v>0</v>
      </c>
      <c r="AO2246" s="23">
        <f t="shared" si="1641"/>
        <v>0</v>
      </c>
      <c r="AP2246" s="22">
        <f t="shared" si="1642"/>
        <v>0</v>
      </c>
      <c r="AQ2246" s="30">
        <f t="shared" si="1625"/>
        <v>12238470094.099157</v>
      </c>
      <c r="AR2246" s="28">
        <f t="shared" si="1626"/>
        <v>5957810854.7577467</v>
      </c>
      <c r="AS2246" s="25">
        <f t="shared" si="1627"/>
        <v>200337590.02425668</v>
      </c>
      <c r="AT2246" s="32">
        <f t="shared" si="1628"/>
        <v>0</v>
      </c>
      <c r="AU2246" s="23">
        <f t="shared" si="1629"/>
        <v>0</v>
      </c>
      <c r="AV2246" s="22">
        <f t="shared" si="1630"/>
        <v>1753499215.5669234</v>
      </c>
      <c r="AW2246" s="31">
        <f t="shared" si="1643"/>
        <v>8222398202.8299208</v>
      </c>
    </row>
    <row r="2247" spans="1:53" x14ac:dyDescent="0.25">
      <c r="A2247">
        <f t="shared" si="1651"/>
        <v>687</v>
      </c>
      <c r="B2247" t="s">
        <v>7</v>
      </c>
      <c r="C2247" s="27">
        <f t="shared" si="1608"/>
        <v>0</v>
      </c>
      <c r="D2247" s="27">
        <f t="shared" si="1631"/>
        <v>0</v>
      </c>
      <c r="E2247" s="27" t="b">
        <f t="shared" si="1607"/>
        <v>1</v>
      </c>
      <c r="F2247" s="29">
        <f t="shared" si="1609"/>
        <v>0</v>
      </c>
      <c r="G2247" s="27">
        <f t="shared" si="1632"/>
        <v>0</v>
      </c>
      <c r="H2247" s="22">
        <f t="shared" si="1610"/>
        <v>25459080588.980499</v>
      </c>
      <c r="I2247" s="23">
        <f t="shared" si="1611"/>
        <v>132580106.5049091</v>
      </c>
      <c r="J2247" s="23">
        <f t="shared" si="1612"/>
        <v>1086</v>
      </c>
      <c r="K2247" s="19">
        <f t="shared" si="1633"/>
        <v>225.0831931027827</v>
      </c>
      <c r="L2247" s="16">
        <f t="shared" si="1613"/>
        <v>175.60952855733893</v>
      </c>
      <c r="M2247" s="23">
        <f>M2246-IF($B2247="B",(Percent_Rent_In_Elsies*2.49%/12 * H2246)/K2246,0)+IF($B2247="D",N2247,0)+IF(B2247="D",AK2246)+IF(B2247="C",F2246*90%)-(Y2247-Y2246)-IF($B2247="A",Q2246/K2246) + IF($B2247="A",Q2246/K2246)</f>
        <v>-40560326.276037261</v>
      </c>
      <c r="N2247" s="23">
        <f t="shared" si="1614"/>
        <v>0</v>
      </c>
      <c r="O2247" s="22">
        <f t="shared" si="1615"/>
        <v>0</v>
      </c>
      <c r="P2247" s="22">
        <f t="shared" si="1646"/>
        <v>0</v>
      </c>
      <c r="Q2247" s="22">
        <f t="shared" si="1647"/>
        <v>0</v>
      </c>
      <c r="R2247" s="22">
        <f t="shared" si="1616"/>
        <v>284854663.94091135</v>
      </c>
      <c r="S2247" s="16">
        <f t="shared" si="1653"/>
        <v>25895878.540082853</v>
      </c>
      <c r="T2247" s="15">
        <f t="shared" si="1617"/>
        <v>0</v>
      </c>
      <c r="U2247" s="23">
        <f t="shared" si="1634"/>
        <v>1265552.7941312245</v>
      </c>
      <c r="V2247" s="23">
        <f t="shared" si="1635"/>
        <v>115050.2540119295</v>
      </c>
      <c r="W2247" s="23">
        <f t="shared" si="1648"/>
        <v>0</v>
      </c>
      <c r="X2247" s="23">
        <f t="shared" si="1636"/>
        <v>34819667.143222876</v>
      </c>
      <c r="Y2247" s="23">
        <f t="shared" si="1618"/>
        <v>13825559.361691331</v>
      </c>
      <c r="Z2247" s="3">
        <f t="shared" si="1619"/>
        <v>0</v>
      </c>
      <c r="AA2247" s="23">
        <f t="shared" si="1620"/>
        <v>60503421.738116421</v>
      </c>
      <c r="AB2247" s="26">
        <f t="shared" si="1637"/>
        <v>70086276.274228558</v>
      </c>
      <c r="AC2247" s="23">
        <f t="shared" si="1638"/>
        <v>74889487.274228647</v>
      </c>
      <c r="AD2247" s="23">
        <f t="shared" si="1644"/>
        <v>4803211</v>
      </c>
      <c r="AE2247" s="24">
        <f t="shared" si="1652"/>
        <v>70086276.274228647</v>
      </c>
      <c r="AF2247" s="3">
        <f t="shared" si="1639"/>
        <v>0</v>
      </c>
      <c r="AG2247" s="2">
        <f t="shared" si="1621"/>
        <v>0</v>
      </c>
      <c r="AH2247" s="2">
        <f t="shared" si="1622"/>
        <v>145.30137392014379</v>
      </c>
      <c r="AI2247" s="23">
        <f t="shared" si="1645"/>
        <v>9727359541.7568226</v>
      </c>
      <c r="AJ2247" s="23">
        <f t="shared" si="1623"/>
        <v>6219.922423797766</v>
      </c>
      <c r="AK2247" s="23">
        <f t="shared" si="1624"/>
        <v>0</v>
      </c>
      <c r="AL2247" s="23">
        <f t="shared" si="1649"/>
        <v>4197235.7388210297</v>
      </c>
      <c r="AM2247" s="23">
        <f t="shared" si="1650"/>
        <v>3915972103.4787459</v>
      </c>
      <c r="AN2247" s="16">
        <f t="shared" si="1640"/>
        <v>0</v>
      </c>
      <c r="AO2247" s="23">
        <f t="shared" si="1641"/>
        <v>117351.25909203531</v>
      </c>
      <c r="AP2247" s="22">
        <f t="shared" si="1642"/>
        <v>26413796.111067269</v>
      </c>
      <c r="AQ2247" s="30">
        <f t="shared" si="1625"/>
        <v>12291073169.054348</v>
      </c>
      <c r="AR2247" s="28">
        <f t="shared" si="1626"/>
        <v>5984000133.6018696</v>
      </c>
      <c r="AS2247" s="25">
        <f t="shared" si="1627"/>
        <v>200337590.02425668</v>
      </c>
      <c r="AT2247" s="32">
        <f t="shared" si="1628"/>
        <v>0</v>
      </c>
      <c r="AU2247" s="23">
        <f t="shared" si="1629"/>
        <v>0</v>
      </c>
      <c r="AV2247" s="22">
        <f t="shared" si="1630"/>
        <v>1753499215.5669234</v>
      </c>
      <c r="AW2247" s="31">
        <f t="shared" si="1643"/>
        <v>8275001277.7851105</v>
      </c>
    </row>
    <row r="2248" spans="1:53" s="21" customFormat="1" x14ac:dyDescent="0.25">
      <c r="A2248">
        <f t="shared" si="1651"/>
        <v>687</v>
      </c>
      <c r="B2248" t="s">
        <v>8</v>
      </c>
      <c r="C2248" s="27">
        <f t="shared" si="1608"/>
        <v>0</v>
      </c>
      <c r="D2248" s="27">
        <f t="shared" si="1631"/>
        <v>0</v>
      </c>
      <c r="E2248" s="27" t="b">
        <f t="shared" si="1607"/>
        <v>1</v>
      </c>
      <c r="F2248" s="29">
        <f t="shared" si="1609"/>
        <v>0</v>
      </c>
      <c r="G2248" s="27">
        <f t="shared" si="1632"/>
        <v>0</v>
      </c>
      <c r="H2248" s="22">
        <f t="shared" si="1610"/>
        <v>25459080588.980499</v>
      </c>
      <c r="I2248" s="23">
        <f t="shared" si="1611"/>
        <v>132580106.5049091</v>
      </c>
      <c r="J2248" s="23">
        <f t="shared" si="1612"/>
        <v>1086</v>
      </c>
      <c r="K2248" s="19">
        <f t="shared" si="1633"/>
        <v>225.0831931027827</v>
      </c>
      <c r="L2248" s="16">
        <f t="shared" si="1613"/>
        <v>175.60952855733893</v>
      </c>
      <c r="M2248" s="23">
        <f>M2247-IF($B2248="B",(Percent_Rent_In_Elsies*2.49%/12 * H2247)/K2247,0)+IF($B2248="D",N2248,0)+IF(B2248="D",AK2247)+IF(B2248="C",F2247*90%)-(Y2248-Y2247)-IF($B2248="A",Q2247/K2247) + IF($B2248="A",Q2247/K2247)</f>
        <v>-40560326.276037261</v>
      </c>
      <c r="N2248" s="23">
        <f t="shared" si="1614"/>
        <v>0</v>
      </c>
      <c r="O2248" s="22">
        <f t="shared" si="1615"/>
        <v>0</v>
      </c>
      <c r="P2248" s="22">
        <f t="shared" si="1646"/>
        <v>0</v>
      </c>
      <c r="Q2248" s="22">
        <f t="shared" si="1647"/>
        <v>0</v>
      </c>
      <c r="R2248" s="22">
        <f t="shared" si="1616"/>
        <v>311268460.05197865</v>
      </c>
      <c r="S2248" s="16">
        <f t="shared" si="1653"/>
        <v>25895878.540082853</v>
      </c>
      <c r="T2248" s="15">
        <f t="shared" si="1617"/>
        <v>0</v>
      </c>
      <c r="U2248" s="23">
        <f t="shared" si="1634"/>
        <v>1382904.0532232597</v>
      </c>
      <c r="V2248" s="23">
        <f t="shared" si="1635"/>
        <v>115050.2540119295</v>
      </c>
      <c r="W2248" s="23">
        <f t="shared" si="1648"/>
        <v>0</v>
      </c>
      <c r="X2248" s="23">
        <f t="shared" si="1636"/>
        <v>34819667.143222876</v>
      </c>
      <c r="Y2248" s="23">
        <f t="shared" si="1618"/>
        <v>13825559.361691331</v>
      </c>
      <c r="Z2248" s="3">
        <f t="shared" si="1619"/>
        <v>0</v>
      </c>
      <c r="AA2248" s="23">
        <f t="shared" si="1620"/>
        <v>60503421.738116421</v>
      </c>
      <c r="AB2248" s="26">
        <f t="shared" si="1637"/>
        <v>70086276.274228558</v>
      </c>
      <c r="AC2248" s="23">
        <f t="shared" si="1638"/>
        <v>74889487.274228647</v>
      </c>
      <c r="AD2248" s="23">
        <f t="shared" si="1644"/>
        <v>4803211</v>
      </c>
      <c r="AE2248" s="24">
        <f t="shared" si="1652"/>
        <v>70086276.274228647</v>
      </c>
      <c r="AF2248" s="3">
        <f t="shared" si="1639"/>
        <v>1E-4</v>
      </c>
      <c r="AG2248" s="2">
        <f t="shared" si="1621"/>
        <v>0</v>
      </c>
      <c r="AH2248" s="2">
        <f t="shared" si="1622"/>
        <v>145.30137392014379</v>
      </c>
      <c r="AI2248" s="23">
        <f t="shared" si="1645"/>
        <v>9727359541.7568226</v>
      </c>
      <c r="AJ2248" s="23">
        <f t="shared" si="1623"/>
        <v>6219.922423797766</v>
      </c>
      <c r="AK2248" s="23">
        <f t="shared" si="1624"/>
        <v>60044.788019672866</v>
      </c>
      <c r="AL2248" s="23">
        <f t="shared" si="1649"/>
        <v>0</v>
      </c>
      <c r="AM2248" s="23">
        <f t="shared" si="1650"/>
        <v>0</v>
      </c>
      <c r="AN2248" s="16">
        <f t="shared" si="1640"/>
        <v>0</v>
      </c>
      <c r="AO2248" s="23">
        <f t="shared" si="1641"/>
        <v>0</v>
      </c>
      <c r="AP2248" s="22">
        <f t="shared" si="1642"/>
        <v>0</v>
      </c>
      <c r="AQ2248" s="30">
        <f t="shared" si="1625"/>
        <v>12291073169.054348</v>
      </c>
      <c r="AR2248" s="28">
        <f t="shared" si="1626"/>
        <v>5984000133.6018696</v>
      </c>
      <c r="AS2248" s="25">
        <f t="shared" si="1627"/>
        <v>200337590.02425668</v>
      </c>
      <c r="AT2248" s="32">
        <f t="shared" si="1628"/>
        <v>0</v>
      </c>
      <c r="AU2248" s="23">
        <f t="shared" si="1629"/>
        <v>0</v>
      </c>
      <c r="AV2248" s="22">
        <f t="shared" si="1630"/>
        <v>1753499215.5669234</v>
      </c>
      <c r="AW2248" s="31">
        <f t="shared" si="1643"/>
        <v>8275001277.7851105</v>
      </c>
      <c r="AX2248"/>
      <c r="AY2248"/>
      <c r="AZ2248"/>
      <c r="BA2248"/>
    </row>
    <row r="2249" spans="1:53" s="21" customFormat="1" x14ac:dyDescent="0.25">
      <c r="A2249">
        <f t="shared" si="1651"/>
        <v>687</v>
      </c>
      <c r="B2249" t="s">
        <v>9</v>
      </c>
      <c r="C2249" s="27">
        <f t="shared" si="1608"/>
        <v>0</v>
      </c>
      <c r="D2249" s="27">
        <f t="shared" si="1631"/>
        <v>0</v>
      </c>
      <c r="E2249" s="27" t="b">
        <f t="shared" si="1607"/>
        <v>1</v>
      </c>
      <c r="F2249" s="29">
        <f t="shared" si="1609"/>
        <v>0</v>
      </c>
      <c r="G2249" s="27">
        <f t="shared" si="1632"/>
        <v>0</v>
      </c>
      <c r="H2249" s="22">
        <f t="shared" si="1610"/>
        <v>25459080588.980499</v>
      </c>
      <c r="I2249" s="23">
        <f t="shared" si="1611"/>
        <v>132580106.5049091</v>
      </c>
      <c r="J2249" s="23">
        <f t="shared" si="1612"/>
        <v>1086</v>
      </c>
      <c r="K2249" s="19">
        <f t="shared" si="1633"/>
        <v>225.0831931027827</v>
      </c>
      <c r="L2249" s="16">
        <f t="shared" si="1613"/>
        <v>175.60952855733893</v>
      </c>
      <c r="M2249" s="23">
        <f>M2248-IF($B2249="B",(Percent_Rent_In_Elsies*2.49%/12 * H2248)/K2248,0)+IF($B2249="D",N2249,0)+IF(B2249="D",AK2248)+IF(B2249="C",F2248*90%)-(Y2249-Y2248)-IF($B2249="A",Q2248/K2248) + IF($B2249="A",Q2248/K2248)</f>
        <v>-40500281.488017589</v>
      </c>
      <c r="N2249" s="23">
        <f t="shared" si="1614"/>
        <v>0</v>
      </c>
      <c r="O2249" s="22">
        <f t="shared" si="1615"/>
        <v>18092599.901854418</v>
      </c>
      <c r="P2249" s="22">
        <f t="shared" si="1646"/>
        <v>0</v>
      </c>
      <c r="Q2249" s="22">
        <f t="shared" si="1647"/>
        <v>0</v>
      </c>
      <c r="R2249" s="22">
        <f t="shared" si="1616"/>
        <v>311268460.05197865</v>
      </c>
      <c r="S2249" s="16">
        <f t="shared" si="1653"/>
        <v>0</v>
      </c>
      <c r="T2249" s="15">
        <f t="shared" si="1617"/>
        <v>7803278.6382284351</v>
      </c>
      <c r="U2249" s="23">
        <f t="shared" si="1634"/>
        <v>1382904.0532232597</v>
      </c>
      <c r="V2249" s="23">
        <f t="shared" si="1635"/>
        <v>0</v>
      </c>
      <c r="W2249" s="23">
        <f t="shared" si="1648"/>
        <v>115050.2540119295</v>
      </c>
      <c r="X2249" s="23">
        <f t="shared" si="1636"/>
        <v>34819667.143222876</v>
      </c>
      <c r="Y2249" s="23">
        <f t="shared" si="1618"/>
        <v>13825559.361691331</v>
      </c>
      <c r="Z2249" s="3">
        <f t="shared" si="1619"/>
        <v>0</v>
      </c>
      <c r="AA2249" s="23">
        <f t="shared" si="1620"/>
        <v>60443376.950096749</v>
      </c>
      <c r="AB2249" s="26">
        <f t="shared" si="1637"/>
        <v>70086276.274228558</v>
      </c>
      <c r="AC2249" s="23">
        <f t="shared" si="1638"/>
        <v>74889487.274228647</v>
      </c>
      <c r="AD2249" s="23">
        <f t="shared" si="1644"/>
        <v>4803211</v>
      </c>
      <c r="AE2249" s="24">
        <f t="shared" si="1652"/>
        <v>70086276.274228647</v>
      </c>
      <c r="AF2249" s="3">
        <f t="shared" si="1639"/>
        <v>0</v>
      </c>
      <c r="AG2249" s="2">
        <f t="shared" si="1621"/>
        <v>0</v>
      </c>
      <c r="AH2249" s="2">
        <f t="shared" si="1622"/>
        <v>145.30137392014379</v>
      </c>
      <c r="AI2249" s="23">
        <f t="shared" si="1645"/>
        <v>9717705918.4592171</v>
      </c>
      <c r="AJ2249" s="23">
        <f t="shared" si="1623"/>
        <v>6219.922423797766</v>
      </c>
      <c r="AK2249" s="23">
        <f t="shared" si="1624"/>
        <v>0</v>
      </c>
      <c r="AL2249" s="23">
        <f t="shared" si="1649"/>
        <v>0</v>
      </c>
      <c r="AM2249" s="23">
        <f t="shared" si="1650"/>
        <v>0</v>
      </c>
      <c r="AN2249" s="16">
        <f t="shared" si="1640"/>
        <v>0</v>
      </c>
      <c r="AO2249" s="23">
        <f t="shared" si="1641"/>
        <v>0</v>
      </c>
      <c r="AP2249" s="22">
        <f t="shared" si="1642"/>
        <v>0</v>
      </c>
      <c r="AQ2249" s="30">
        <f t="shared" si="1625"/>
        <v>12291073169.054348</v>
      </c>
      <c r="AR2249" s="28">
        <f t="shared" si="1626"/>
        <v>5984000133.6018696</v>
      </c>
      <c r="AS2249" s="25">
        <f t="shared" si="1627"/>
        <v>200337590.02425668</v>
      </c>
      <c r="AT2249" s="32">
        <f t="shared" si="1628"/>
        <v>0</v>
      </c>
      <c r="AU2249" s="23">
        <f t="shared" si="1629"/>
        <v>0</v>
      </c>
      <c r="AV2249" s="22">
        <f t="shared" si="1630"/>
        <v>1753499215.5669234</v>
      </c>
      <c r="AW2249" s="31">
        <f t="shared" si="1643"/>
        <v>8275001277.7851105</v>
      </c>
      <c r="AX2249"/>
      <c r="AY2249"/>
      <c r="AZ2249"/>
      <c r="BA2249"/>
    </row>
    <row r="2250" spans="1:53" x14ac:dyDescent="0.25">
      <c r="A2250" s="21">
        <f t="shared" si="1651"/>
        <v>687</v>
      </c>
      <c r="B2250" s="21" t="s">
        <v>28</v>
      </c>
      <c r="C2250" s="27">
        <f t="shared" si="1608"/>
        <v>0</v>
      </c>
      <c r="D2250" s="27">
        <f t="shared" si="1631"/>
        <v>0</v>
      </c>
      <c r="E2250" s="27" t="b">
        <f t="shared" ref="E2250:E2313" si="1654">IF(OR(I2250&gt;Max_Parcels, AI2250&gt;8000000000),TRUE,FALSE)</f>
        <v>1</v>
      </c>
      <c r="F2250" s="29">
        <f t="shared" si="1609"/>
        <v>0</v>
      </c>
      <c r="G2250" s="27">
        <f t="shared" si="1632"/>
        <v>0</v>
      </c>
      <c r="H2250" s="22">
        <f t="shared" si="1610"/>
        <v>25459080588.980499</v>
      </c>
      <c r="I2250" s="23">
        <f t="shared" si="1611"/>
        <v>132580106.5049091</v>
      </c>
      <c r="J2250" s="23">
        <f t="shared" si="1612"/>
        <v>1086</v>
      </c>
      <c r="K2250" s="19">
        <f t="shared" si="1633"/>
        <v>225.0831931027827</v>
      </c>
      <c r="L2250" s="16">
        <f t="shared" si="1613"/>
        <v>175.60952855733893</v>
      </c>
      <c r="M2250" s="23">
        <f>M2249-IF($B2250="B",(Percent_Rent_In_Elsies*2.49%/12 * H2249)/K2249,0)+IF($B2250="D",N2250,0)+IF(B2250="D",AK2249)+IF(B2250="C",F2249*90%)-(Y2250-Y2249)-IF($B2250="A",Q2249/K2249) + IF($B2250="A",Q2249/K2249)</f>
        <v>-40500281.488017589</v>
      </c>
      <c r="N2250" s="23">
        <f t="shared" si="1614"/>
        <v>0</v>
      </c>
      <c r="O2250" s="22">
        <f t="shared" si="1615"/>
        <v>0</v>
      </c>
      <c r="P2250" s="22">
        <f t="shared" si="1646"/>
        <v>18092599.901854418</v>
      </c>
      <c r="Q2250" s="22">
        <f t="shared" si="1647"/>
        <v>0</v>
      </c>
      <c r="R2250" s="22">
        <f t="shared" si="1616"/>
        <v>311268460.05197865</v>
      </c>
      <c r="S2250" s="16">
        <f t="shared" si="1653"/>
        <v>0</v>
      </c>
      <c r="T2250" s="15">
        <f t="shared" si="1617"/>
        <v>0</v>
      </c>
      <c r="U2250" s="23">
        <f t="shared" si="1634"/>
        <v>1382904.0532232597</v>
      </c>
      <c r="V2250" s="23">
        <f t="shared" si="1635"/>
        <v>0</v>
      </c>
      <c r="W2250" s="23">
        <f t="shared" si="1648"/>
        <v>0</v>
      </c>
      <c r="X2250" s="23">
        <f t="shared" si="1636"/>
        <v>34819667.143222876</v>
      </c>
      <c r="Y2250" s="23">
        <f t="shared" si="1618"/>
        <v>13825559.361691331</v>
      </c>
      <c r="Z2250" s="3">
        <f t="shared" si="1619"/>
        <v>5752.512700596476</v>
      </c>
      <c r="AA2250" s="23">
        <f t="shared" si="1620"/>
        <v>60529664.640605696</v>
      </c>
      <c r="AB2250" s="26">
        <f t="shared" si="1637"/>
        <v>70086276.274228543</v>
      </c>
      <c r="AC2250" s="23">
        <f t="shared" si="1638"/>
        <v>74889487.274228647</v>
      </c>
      <c r="AD2250" s="23">
        <f t="shared" si="1644"/>
        <v>4803211</v>
      </c>
      <c r="AE2250" s="24">
        <f t="shared" si="1652"/>
        <v>70086276.274228647</v>
      </c>
      <c r="AF2250" s="3">
        <f t="shared" si="1639"/>
        <v>0</v>
      </c>
      <c r="AG2250" s="2">
        <f t="shared" si="1621"/>
        <v>690301524.07157707</v>
      </c>
      <c r="AH2250" s="2">
        <f t="shared" si="1622"/>
        <v>145.30137392014379</v>
      </c>
      <c r="AI2250" s="23">
        <f t="shared" si="1645"/>
        <v>9731578710.5343723</v>
      </c>
      <c r="AJ2250" s="23">
        <f t="shared" si="1623"/>
        <v>6219.922423797766</v>
      </c>
      <c r="AK2250" s="23">
        <f t="shared" si="1624"/>
        <v>0</v>
      </c>
      <c r="AL2250" s="23">
        <f t="shared" si="1649"/>
        <v>0</v>
      </c>
      <c r="AM2250" s="23">
        <f t="shared" si="1650"/>
        <v>0</v>
      </c>
      <c r="AN2250" s="16">
        <f t="shared" si="1640"/>
        <v>0</v>
      </c>
      <c r="AO2250" s="23">
        <f t="shared" si="1641"/>
        <v>0</v>
      </c>
      <c r="AP2250" s="22">
        <f t="shared" si="1642"/>
        <v>0</v>
      </c>
      <c r="AQ2250" s="30">
        <f t="shared" si="1625"/>
        <v>12291073169.054348</v>
      </c>
      <c r="AR2250" s="28">
        <f t="shared" si="1626"/>
        <v>5984000133.6018696</v>
      </c>
      <c r="AS2250" s="25">
        <f t="shared" si="1627"/>
        <v>200337590.02425668</v>
      </c>
      <c r="AT2250" s="32">
        <f t="shared" si="1628"/>
        <v>11505.025401192952</v>
      </c>
      <c r="AU2250" s="23">
        <f t="shared" si="1629"/>
        <v>11505.025401192952</v>
      </c>
      <c r="AV2250" s="22">
        <f t="shared" si="1630"/>
        <v>1761302494.2051518</v>
      </c>
      <c r="AW2250" s="31">
        <f t="shared" si="1643"/>
        <v>8275001277.7851105</v>
      </c>
    </row>
    <row r="2251" spans="1:53" x14ac:dyDescent="0.25">
      <c r="A2251">
        <f t="shared" si="1651"/>
        <v>688</v>
      </c>
      <c r="B2251" t="s">
        <v>6</v>
      </c>
      <c r="C2251" s="27">
        <f t="shared" ref="C2251:C2314" si="1655">IF(E2250 = TRUE, 0, IF(AND($B2251="A",P2250&gt;0),P2250,0)+IFERROR(IF($B2251="A",Percent_Elsies*95%*AN2247),0))</f>
        <v>0</v>
      </c>
      <c r="D2251" s="27">
        <f t="shared" si="1631"/>
        <v>0</v>
      </c>
      <c r="E2251" s="27" t="b">
        <f t="shared" si="1654"/>
        <v>1</v>
      </c>
      <c r="F2251" s="29">
        <f t="shared" ref="F2251:F2314" si="1656">D2251/K2251</f>
        <v>0</v>
      </c>
      <c r="G2251" s="27">
        <f t="shared" si="1632"/>
        <v>0</v>
      </c>
      <c r="H2251" s="22">
        <f t="shared" ref="H2251:H2314" si="1657">(H2250*K2251/K2250+G2251+D2251)*IF(B2251="A",(1+Inflation_Rate/12),1)</f>
        <v>25501512389.962135</v>
      </c>
      <c r="I2251" s="23">
        <f t="shared" ref="I2251:I2314" si="1658">I2250+(G2251+D2251)/L2251</f>
        <v>132580106.5049091</v>
      </c>
      <c r="J2251" s="23">
        <f t="shared" ref="J2251:J2314" si="1659">J2250+IF(AND($B2251="A",M2251&lt;0,AR2250&gt;0,E2250=FALSE),MIN(_xlfn.FLOOR.MATH(1 + (-M2251*2)/(Buy_On_Revalue)),30),0)</f>
        <v>1086</v>
      </c>
      <c r="K2251" s="19">
        <f t="shared" si="1633"/>
        <v>225.0831931027827</v>
      </c>
      <c r="L2251" s="16">
        <f t="shared" ref="L2251:L2314" si="1660">(L2250/K2250)*K2251*IF(B2251="A",(1+Inflation_Rate/12),1)</f>
        <v>175.90221110493451</v>
      </c>
      <c r="M2251" s="23">
        <f>M2250-IF($B2251="B",(Percent_Rent_In_Elsies*2.49%/12 * H2250)/K2250,0)+IF($B2251="D",N2251,0)+IF(B2251="D",AK2250)+IF(B2251="C",F2250*90%)-(Y2251-Y2250)-IF($B2251="A",Q2250/K2250) + IF($B2251="A",Q2250/K2250)</f>
        <v>-40500281.488017589</v>
      </c>
      <c r="N2251" s="23">
        <f t="shared" ref="N2251:N2314" si="1661">IF(B2251="D", IF(V2250&gt;(Percent_Elsies*(S2250+V2250)),V2250-(Percent_Elsies)*(S2250+V2250),0),0)</f>
        <v>0</v>
      </c>
      <c r="O2251" s="22">
        <f t="shared" ref="O2251:O2314" si="1662">IF(B2251="D",IF(S2250&gt;Percent_Dollars*(S2250+V2250),S2250-(Percent_Dollars*(S2250+V2250)),0),0)</f>
        <v>0</v>
      </c>
      <c r="P2251" s="22">
        <f t="shared" si="1646"/>
        <v>0</v>
      </c>
      <c r="Q2251" s="22">
        <f t="shared" si="1647"/>
        <v>0</v>
      </c>
      <c r="R2251" s="22">
        <f t="shared" ref="R2251:R2314" si="1663">R2250+IF($B2251="B",5%*AN2251,0)-IF(B2251="B",R2250/12,0)+IF($B2251="C", AP2250,0)</f>
        <v>311268460.05197865</v>
      </c>
      <c r="S2251" s="16">
        <f t="shared" si="1653"/>
        <v>0</v>
      </c>
      <c r="T2251" s="15">
        <f t="shared" ref="T2251:T2314" si="1664">IF($B2251="E",0,T2250+IF(B2251="B", Percent_Dollars*95%*AN2251,0)  + IF($B2251="D",N2251*MM_Bottom*K2251)+IF($B2251="D",S2250-O2251))</f>
        <v>0</v>
      </c>
      <c r="U2251" s="23">
        <f t="shared" si="1634"/>
        <v>1382904.0532232597</v>
      </c>
      <c r="V2251" s="23">
        <f t="shared" si="1635"/>
        <v>0</v>
      </c>
      <c r="W2251" s="23">
        <f t="shared" si="1648"/>
        <v>0</v>
      </c>
      <c r="X2251" s="23">
        <f t="shared" si="1636"/>
        <v>34848429.706725851</v>
      </c>
      <c r="Y2251" s="23">
        <f t="shared" ref="Y2251:Y2314" si="1665">50%*$H$10*(AS2250/$AS$10)*((4/3)/12+2.49%/4)</f>
        <v>13825559.361691331</v>
      </c>
      <c r="Z2251" s="3">
        <f t="shared" ref="Z2251:Z2314" si="1666">IF($B2251="E",W2250*3.5%/Percent_Elsies,0)</f>
        <v>0</v>
      </c>
      <c r="AA2251" s="23">
        <f t="shared" ref="AA2251:AA2314" si="1667">AA2250+IF($B2251="E",W2250*52.5%/Percent_Elsies,0)-IF($B2251="D",AK2250)</f>
        <v>60529664.640605696</v>
      </c>
      <c r="AB2251" s="26">
        <f t="shared" si="1637"/>
        <v>70086276.274228543</v>
      </c>
      <c r="AC2251" s="23">
        <f t="shared" si="1638"/>
        <v>74889487.274228647</v>
      </c>
      <c r="AD2251" s="23">
        <f t="shared" si="1644"/>
        <v>4803211</v>
      </c>
      <c r="AE2251" s="24">
        <f t="shared" si="1652"/>
        <v>70086276.274228647</v>
      </c>
      <c r="AF2251" s="3">
        <f t="shared" si="1639"/>
        <v>0</v>
      </c>
      <c r="AG2251" s="2">
        <f t="shared" ref="AG2251:AG2314" si="1668">IF($B2251="E",(Z2251/AF2249)*12,0)</f>
        <v>0</v>
      </c>
      <c r="AH2251" s="2">
        <f t="shared" ref="AH2251:AH2314" si="1669">40%*H2251/AE2251</f>
        <v>145.54354287667738</v>
      </c>
      <c r="AI2251" s="23">
        <f t="shared" si="1645"/>
        <v>9731578710.5343723</v>
      </c>
      <c r="AJ2251" s="23">
        <f t="shared" ref="AJ2251:AJ2314" si="1670">AJ2250*K2250/K2251</f>
        <v>6219.922423797766</v>
      </c>
      <c r="AK2251" s="23">
        <f t="shared" ref="AK2251:AK2314" si="1671">IF($B2251="C",((37/25)*1000/K2251)*AI2251/1000000 - AM2250/1000000,0)</f>
        <v>0</v>
      </c>
      <c r="AL2251" s="23">
        <f t="shared" si="1649"/>
        <v>0</v>
      </c>
      <c r="AM2251" s="23">
        <f t="shared" si="1650"/>
        <v>0</v>
      </c>
      <c r="AN2251" s="16">
        <f t="shared" si="1640"/>
        <v>0</v>
      </c>
      <c r="AO2251" s="23">
        <f t="shared" si="1641"/>
        <v>0</v>
      </c>
      <c r="AP2251" s="22">
        <f t="shared" si="1642"/>
        <v>0</v>
      </c>
      <c r="AQ2251" s="30">
        <f t="shared" ref="AQ2251:AQ2314" si="1672">(AQ2250+IF($B2251="B",AN2251*(5%+95%*Percent_Dollars))+IFERROR(IF($B2251="A",AN2247*95%*Percent_Elsies),0)+IF($B2251="B",D2251)+AP2251+IF($B2251="B",(Percent_Rent_In_Elsies*2.49%*H2250/12)*MM_Top,0)-IF($B2251="C",F2250*MM_Bottom*K2251*65%)) + IF($B2251="A",Q2250*(MM_Top - MM_Bottom)) - IF($B2251="A",Q2250)</f>
        <v>12291073169.054348</v>
      </c>
      <c r="AR2251" s="28">
        <f t="shared" ref="AR2251:AR2314" si="1673">(AR2250+IF($B2251="B",((Percent_Rent_In_Elsies)*2.49%*H2250/12)*MM_Top,0)-IF($B2251="D",N2251*MM_Bottom*K2251)-IF($B2251="C",F2250*MM_Bottom*K2251*65%)) + IF($B2251="A",Q2250*(MM_Top - MM_Bottom))</f>
        <v>5984000133.6018696</v>
      </c>
      <c r="AS2251" s="25">
        <f t="shared" ref="AS2251:AS2314" si="1674">AS2250+G2251+D2251</f>
        <v>200337590.02425668</v>
      </c>
      <c r="AT2251" s="32">
        <f t="shared" ref="AT2251:AT2314" si="1675">IF($B2251="E",W2250*7%/Percent_Elsies,0)</f>
        <v>0</v>
      </c>
      <c r="AU2251" s="23">
        <f t="shared" ref="AU2251:AU2314" si="1676">IF($B2251="E",W2250*7%/Percent_Elsies,0)</f>
        <v>0</v>
      </c>
      <c r="AV2251" s="22">
        <f t="shared" ref="AV2251:AV2314" si="1677">AV2250+IF($B2251="E",T2250*30%/Percent_Dollars)</f>
        <v>1761302494.2051518</v>
      </c>
      <c r="AW2251" s="31">
        <f t="shared" si="1643"/>
        <v>8256908677.8832569</v>
      </c>
    </row>
    <row r="2252" spans="1:53" x14ac:dyDescent="0.25">
      <c r="A2252">
        <f t="shared" si="1651"/>
        <v>688</v>
      </c>
      <c r="B2252" t="s">
        <v>7</v>
      </c>
      <c r="C2252" s="27">
        <f t="shared" si="1655"/>
        <v>0</v>
      </c>
      <c r="D2252" s="27">
        <f t="shared" ref="D2252:D2315" si="1678">IF(AND($B2252="B",M2252&lt;0,AR2251&gt;0,E2251=FALSE),MIN(AR2251,Buy_On_Revalue*K2252*(J2251-J2250)),0)</f>
        <v>0</v>
      </c>
      <c r="E2252" s="27" t="b">
        <f t="shared" si="1654"/>
        <v>1</v>
      </c>
      <c r="F2252" s="29">
        <f t="shared" si="1656"/>
        <v>0</v>
      </c>
      <c r="G2252" s="27">
        <f t="shared" ref="G2252:G2315" si="1679">C2252</f>
        <v>0</v>
      </c>
      <c r="H2252" s="22">
        <f t="shared" si="1657"/>
        <v>25501512389.962135</v>
      </c>
      <c r="I2252" s="23">
        <f t="shared" si="1658"/>
        <v>132580106.5049091</v>
      </c>
      <c r="J2252" s="23">
        <f t="shared" si="1659"/>
        <v>1086</v>
      </c>
      <c r="K2252" s="19">
        <f t="shared" ref="K2252:K2315" si="1680">IF(J2252-J2251 &gt; 0,K2251*(1+0.005)^(J2252-J2251),K2251)</f>
        <v>225.0831931027827</v>
      </c>
      <c r="L2252" s="16">
        <f t="shared" si="1660"/>
        <v>175.90221110493451</v>
      </c>
      <c r="M2252" s="23">
        <f>M2251-IF($B2252="B",(Percent_Rent_In_Elsies*2.49%/12 * H2251)/K2251,0)+IF($B2252="D",N2252,0)+IF(B2252="D",AK2251)+IF(B2252="C",F2251*90%)-(Y2252-Y2251)-IF($B2252="A",Q2251/K2251) + IF($B2252="A",Q2251/K2251)</f>
        <v>-40617828.332541443</v>
      </c>
      <c r="N2252" s="23">
        <f t="shared" si="1661"/>
        <v>0</v>
      </c>
      <c r="O2252" s="22">
        <f t="shared" si="1662"/>
        <v>0</v>
      </c>
      <c r="P2252" s="22">
        <f t="shared" si="1646"/>
        <v>0</v>
      </c>
      <c r="Q2252" s="22">
        <f t="shared" si="1647"/>
        <v>0</v>
      </c>
      <c r="R2252" s="22">
        <f t="shared" si="1663"/>
        <v>285329421.71431375</v>
      </c>
      <c r="S2252" s="16">
        <f t="shared" si="1653"/>
        <v>25939038.337664887</v>
      </c>
      <c r="T2252" s="15">
        <f t="shared" si="1664"/>
        <v>0</v>
      </c>
      <c r="U2252" s="23">
        <f t="shared" ref="U2252:U2315" si="1681">U2251-IF($B2252="B",U2251/12)+IF($B2252="C",AO2251)+IF(B2252="C",F2251*10%)</f>
        <v>1267662.048787988</v>
      </c>
      <c r="V2252" s="23">
        <f t="shared" ref="V2252:V2315" si="1682">IF($B2252="D", 0, V2251+IF($B2252="B",U2251/12,0))</f>
        <v>115242.00443527165</v>
      </c>
      <c r="W2252" s="23">
        <f t="shared" si="1648"/>
        <v>0</v>
      </c>
      <c r="X2252" s="23">
        <f t="shared" ref="X2252:X2315" si="1683">X2251+IFERROR(IF($B2252="A",Z2251,0),0)  + AT2251 + AU2251 - IF($B2252="A",Q2251/K2251)</f>
        <v>34848429.706725851</v>
      </c>
      <c r="Y2252" s="23">
        <f t="shared" si="1665"/>
        <v>13825559.361691331</v>
      </c>
      <c r="Z2252" s="3">
        <f t="shared" si="1666"/>
        <v>0</v>
      </c>
      <c r="AA2252" s="23">
        <f t="shared" si="1667"/>
        <v>60529664.640605696</v>
      </c>
      <c r="AB2252" s="26">
        <f t="shared" ref="AB2252:AB2315" si="1684">M2252+SUM(U2252:AA2252)+AO2252+AT2252+AU2252</f>
        <v>70086276.274228558</v>
      </c>
      <c r="AC2252" s="23">
        <f t="shared" ref="AC2252:AC2315" si="1685">AC2251+G2252+IF($B2252="C",F2251)</f>
        <v>74889487.274228647</v>
      </c>
      <c r="AD2252" s="23">
        <f t="shared" si="1644"/>
        <v>4803211</v>
      </c>
      <c r="AE2252" s="24">
        <f t="shared" si="1652"/>
        <v>70086276.274228647</v>
      </c>
      <c r="AF2252" s="3">
        <f t="shared" ref="AF2252:AF2315" si="1686">IF($B2252="C",MAX(AE2252-AA2252-Y2252-U2252-V2252-W2252-AO2252-AT2252-AU2252,0.0001),0)</f>
        <v>0</v>
      </c>
      <c r="AG2252" s="2">
        <f t="shared" si="1668"/>
        <v>0</v>
      </c>
      <c r="AH2252" s="2">
        <f t="shared" si="1669"/>
        <v>145.54354287667738</v>
      </c>
      <c r="AI2252" s="23">
        <f t="shared" si="1645"/>
        <v>9731578710.5343723</v>
      </c>
      <c r="AJ2252" s="23">
        <f t="shared" si="1670"/>
        <v>6219.922423797766</v>
      </c>
      <c r="AK2252" s="23">
        <f t="shared" si="1671"/>
        <v>0</v>
      </c>
      <c r="AL2252" s="23">
        <f t="shared" si="1649"/>
        <v>4219168.7775497437</v>
      </c>
      <c r="AM2252" s="23">
        <f t="shared" si="1650"/>
        <v>3936435373.3903584</v>
      </c>
      <c r="AN2252" s="16">
        <f t="shared" ref="AN2252:AN2315" si="1687">IF($B2252="B",(G2246)/2,0)</f>
        <v>0</v>
      </c>
      <c r="AO2252" s="23">
        <f t="shared" ref="AO2252:AO2315" si="1688">IF($B2252="B",(Percent_Rent_In_Elsies*2.49%/12*H2251)/K2251,0)</f>
        <v>117546.84452385537</v>
      </c>
      <c r="AP2252" s="22">
        <f t="shared" ref="AP2252:AP2315" si="1689">IF($B2252="B",(1-Percent_Rent_In_Elsies)*2.49%*H2251/12,0)</f>
        <v>26457819.104585718</v>
      </c>
      <c r="AQ2252" s="30">
        <f t="shared" si="1672"/>
        <v>12343763915.80113</v>
      </c>
      <c r="AR2252" s="28">
        <f t="shared" si="1673"/>
        <v>6010233061.2440662</v>
      </c>
      <c r="AS2252" s="25">
        <f t="shared" si="1674"/>
        <v>200337590.02425668</v>
      </c>
      <c r="AT2252" s="32">
        <f t="shared" si="1675"/>
        <v>0</v>
      </c>
      <c r="AU2252" s="23">
        <f t="shared" si="1676"/>
        <v>0</v>
      </c>
      <c r="AV2252" s="22">
        <f t="shared" si="1677"/>
        <v>1761302494.2051518</v>
      </c>
      <c r="AW2252" s="31">
        <f t="shared" ref="AW2252:AW2315" si="1690">SUM(AR2252:AS2252)+AV2252 +SUM(O2252:T2252)+AP2252</f>
        <v>8309599424.6300392</v>
      </c>
    </row>
    <row r="2253" spans="1:53" x14ac:dyDescent="0.25">
      <c r="A2253">
        <f t="shared" si="1651"/>
        <v>688</v>
      </c>
      <c r="B2253" t="s">
        <v>8</v>
      </c>
      <c r="C2253" s="27">
        <f t="shared" si="1655"/>
        <v>0</v>
      </c>
      <c r="D2253" s="27">
        <f t="shared" si="1678"/>
        <v>0</v>
      </c>
      <c r="E2253" s="27" t="b">
        <f t="shared" si="1654"/>
        <v>1</v>
      </c>
      <c r="F2253" s="29">
        <f t="shared" si="1656"/>
        <v>0</v>
      </c>
      <c r="G2253" s="27">
        <f t="shared" si="1679"/>
        <v>0</v>
      </c>
      <c r="H2253" s="22">
        <f t="shared" si="1657"/>
        <v>25501512389.962135</v>
      </c>
      <c r="I2253" s="23">
        <f t="shared" si="1658"/>
        <v>132580106.5049091</v>
      </c>
      <c r="J2253" s="23">
        <f t="shared" si="1659"/>
        <v>1086</v>
      </c>
      <c r="K2253" s="19">
        <f t="shared" si="1680"/>
        <v>225.0831931027827</v>
      </c>
      <c r="L2253" s="16">
        <f t="shared" si="1660"/>
        <v>175.90221110493451</v>
      </c>
      <c r="M2253" s="23">
        <f>M2252-IF($B2253="B",(Percent_Rent_In_Elsies*2.49%/12 * H2252)/K2252,0)+IF($B2253="D",N2253,0)+IF(B2253="D",AK2252)+IF(B2253="C",F2252*90%)-(Y2253-Y2252)-IF($B2253="A",Q2252/K2252) + IF($B2253="A",Q2252/K2252)</f>
        <v>-40617828.332541443</v>
      </c>
      <c r="N2253" s="23">
        <f t="shared" si="1661"/>
        <v>0</v>
      </c>
      <c r="O2253" s="22">
        <f t="shared" si="1662"/>
        <v>0</v>
      </c>
      <c r="P2253" s="22">
        <f t="shared" si="1646"/>
        <v>0</v>
      </c>
      <c r="Q2253" s="22">
        <f t="shared" si="1647"/>
        <v>0</v>
      </c>
      <c r="R2253" s="22">
        <f t="shared" si="1663"/>
        <v>311787240.81889945</v>
      </c>
      <c r="S2253" s="16">
        <f t="shared" si="1653"/>
        <v>25939038.337664887</v>
      </c>
      <c r="T2253" s="15">
        <f t="shared" si="1664"/>
        <v>0</v>
      </c>
      <c r="U2253" s="23">
        <f t="shared" si="1681"/>
        <v>1385208.8933118433</v>
      </c>
      <c r="V2253" s="23">
        <f t="shared" si="1682"/>
        <v>115242.00443527165</v>
      </c>
      <c r="W2253" s="23">
        <f t="shared" si="1648"/>
        <v>0</v>
      </c>
      <c r="X2253" s="23">
        <f t="shared" si="1683"/>
        <v>34848429.706725851</v>
      </c>
      <c r="Y2253" s="23">
        <f t="shared" si="1665"/>
        <v>13825559.361691331</v>
      </c>
      <c r="Z2253" s="3">
        <f t="shared" si="1666"/>
        <v>0</v>
      </c>
      <c r="AA2253" s="23">
        <f t="shared" si="1667"/>
        <v>60529664.640605696</v>
      </c>
      <c r="AB2253" s="26">
        <f t="shared" si="1684"/>
        <v>70086276.274228543</v>
      </c>
      <c r="AC2253" s="23">
        <f t="shared" si="1685"/>
        <v>74889487.274228647</v>
      </c>
      <c r="AD2253" s="23">
        <f t="shared" ref="AD2253:AD2316" si="1691">AD2252</f>
        <v>4803211</v>
      </c>
      <c r="AE2253" s="24">
        <f t="shared" si="1652"/>
        <v>70086276.274228647</v>
      </c>
      <c r="AF2253" s="3">
        <f t="shared" si="1686"/>
        <v>1E-4</v>
      </c>
      <c r="AG2253" s="2">
        <f t="shared" si="1668"/>
        <v>0</v>
      </c>
      <c r="AH2253" s="2">
        <f t="shared" si="1669"/>
        <v>145.54354287667738</v>
      </c>
      <c r="AI2253" s="23">
        <f t="shared" ref="AI2253:AI2316" si="1692">AA2253/(AJ2253/1000000)</f>
        <v>9731578710.5343723</v>
      </c>
      <c r="AJ2253" s="23">
        <f t="shared" si="1670"/>
        <v>6219.922423797766</v>
      </c>
      <c r="AK2253" s="23">
        <f t="shared" si="1671"/>
        <v>60052.067246678482</v>
      </c>
      <c r="AL2253" s="23">
        <f t="shared" si="1649"/>
        <v>0</v>
      </c>
      <c r="AM2253" s="23">
        <f t="shared" si="1650"/>
        <v>0</v>
      </c>
      <c r="AN2253" s="16">
        <f t="shared" si="1687"/>
        <v>0</v>
      </c>
      <c r="AO2253" s="23">
        <f t="shared" si="1688"/>
        <v>0</v>
      </c>
      <c r="AP2253" s="22">
        <f t="shared" si="1689"/>
        <v>0</v>
      </c>
      <c r="AQ2253" s="30">
        <f t="shared" si="1672"/>
        <v>12343763915.80113</v>
      </c>
      <c r="AR2253" s="28">
        <f t="shared" si="1673"/>
        <v>6010233061.2440662</v>
      </c>
      <c r="AS2253" s="25">
        <f t="shared" si="1674"/>
        <v>200337590.02425668</v>
      </c>
      <c r="AT2253" s="32">
        <f t="shared" si="1675"/>
        <v>0</v>
      </c>
      <c r="AU2253" s="23">
        <f t="shared" si="1676"/>
        <v>0</v>
      </c>
      <c r="AV2253" s="22">
        <f t="shared" si="1677"/>
        <v>1761302494.2051518</v>
      </c>
      <c r="AW2253" s="31">
        <f t="shared" si="1690"/>
        <v>8309599424.6300392</v>
      </c>
    </row>
    <row r="2254" spans="1:53" x14ac:dyDescent="0.25">
      <c r="A2254" s="21">
        <f t="shared" si="1651"/>
        <v>688</v>
      </c>
      <c r="B2254" s="21" t="s">
        <v>9</v>
      </c>
      <c r="C2254" s="27">
        <f t="shared" si="1655"/>
        <v>0</v>
      </c>
      <c r="D2254" s="27">
        <f t="shared" si="1678"/>
        <v>0</v>
      </c>
      <c r="E2254" s="27" t="b">
        <f t="shared" si="1654"/>
        <v>1</v>
      </c>
      <c r="F2254" s="29">
        <f t="shared" si="1656"/>
        <v>0</v>
      </c>
      <c r="G2254" s="27">
        <f t="shared" si="1679"/>
        <v>0</v>
      </c>
      <c r="H2254" s="22">
        <f t="shared" si="1657"/>
        <v>25501512389.962135</v>
      </c>
      <c r="I2254" s="23">
        <f t="shared" si="1658"/>
        <v>132580106.5049091</v>
      </c>
      <c r="J2254" s="23">
        <f t="shared" si="1659"/>
        <v>1086</v>
      </c>
      <c r="K2254" s="19">
        <f t="shared" si="1680"/>
        <v>225.0831931027827</v>
      </c>
      <c r="L2254" s="16">
        <f t="shared" si="1660"/>
        <v>175.90221110493451</v>
      </c>
      <c r="M2254" s="23">
        <f>M2253-IF($B2254="B",(Percent_Rent_In_Elsies*2.49%/12 * H2253)/K2253,0)+IF($B2254="D",N2254,0)+IF(B2254="D",AK2253)+IF(B2254="C",F2253*90%)-(Y2254-Y2253)-IF($B2254="A",Q2253/K2253) + IF($B2254="A",Q2253/K2253)</f>
        <v>-40557776.265294768</v>
      </c>
      <c r="N2254" s="23">
        <f t="shared" si="1661"/>
        <v>0</v>
      </c>
      <c r="O2254" s="22">
        <f t="shared" si="1662"/>
        <v>18122754.235034838</v>
      </c>
      <c r="P2254" s="22">
        <f t="shared" si="1646"/>
        <v>0</v>
      </c>
      <c r="Q2254" s="22">
        <f t="shared" si="1647"/>
        <v>0</v>
      </c>
      <c r="R2254" s="22">
        <f t="shared" si="1663"/>
        <v>311787240.81889945</v>
      </c>
      <c r="S2254" s="16">
        <f t="shared" si="1653"/>
        <v>0</v>
      </c>
      <c r="T2254" s="15">
        <f t="shared" si="1664"/>
        <v>7816284.102630049</v>
      </c>
      <c r="U2254" s="23">
        <f t="shared" si="1681"/>
        <v>1385208.8933118433</v>
      </c>
      <c r="V2254" s="23">
        <f t="shared" si="1682"/>
        <v>0</v>
      </c>
      <c r="W2254" s="23">
        <f t="shared" si="1648"/>
        <v>115242.00443527165</v>
      </c>
      <c r="X2254" s="23">
        <f t="shared" si="1683"/>
        <v>34848429.706725851</v>
      </c>
      <c r="Y2254" s="23">
        <f t="shared" si="1665"/>
        <v>13825559.361691331</v>
      </c>
      <c r="Z2254" s="3">
        <f t="shared" si="1666"/>
        <v>0</v>
      </c>
      <c r="AA2254" s="23">
        <f t="shared" si="1667"/>
        <v>60469612.57335902</v>
      </c>
      <c r="AB2254" s="26">
        <f t="shared" si="1684"/>
        <v>70086276.274228543</v>
      </c>
      <c r="AC2254" s="23">
        <f t="shared" si="1685"/>
        <v>74889487.274228647</v>
      </c>
      <c r="AD2254" s="23">
        <f t="shared" si="1691"/>
        <v>4803211</v>
      </c>
      <c r="AE2254" s="24">
        <f t="shared" si="1652"/>
        <v>70086276.274228647</v>
      </c>
      <c r="AF2254" s="3">
        <f t="shared" si="1686"/>
        <v>0</v>
      </c>
      <c r="AG2254" s="2">
        <f t="shared" si="1668"/>
        <v>0</v>
      </c>
      <c r="AH2254" s="2">
        <f t="shared" si="1669"/>
        <v>145.54354287667738</v>
      </c>
      <c r="AI2254" s="23">
        <f t="shared" si="1692"/>
        <v>9721923916.9284401</v>
      </c>
      <c r="AJ2254" s="23">
        <f t="shared" si="1670"/>
        <v>6219.922423797766</v>
      </c>
      <c r="AK2254" s="23">
        <f t="shared" si="1671"/>
        <v>0</v>
      </c>
      <c r="AL2254" s="23">
        <f t="shared" si="1649"/>
        <v>0</v>
      </c>
      <c r="AM2254" s="23">
        <f t="shared" si="1650"/>
        <v>0</v>
      </c>
      <c r="AN2254" s="16">
        <f t="shared" si="1687"/>
        <v>0</v>
      </c>
      <c r="AO2254" s="23">
        <f t="shared" si="1688"/>
        <v>0</v>
      </c>
      <c r="AP2254" s="22">
        <f t="shared" si="1689"/>
        <v>0</v>
      </c>
      <c r="AQ2254" s="30">
        <f t="shared" si="1672"/>
        <v>12343763915.80113</v>
      </c>
      <c r="AR2254" s="28">
        <f t="shared" si="1673"/>
        <v>6010233061.2440662</v>
      </c>
      <c r="AS2254" s="25">
        <f t="shared" si="1674"/>
        <v>200337590.02425668</v>
      </c>
      <c r="AT2254" s="32">
        <f t="shared" si="1675"/>
        <v>0</v>
      </c>
      <c r="AU2254" s="23">
        <f t="shared" si="1676"/>
        <v>0</v>
      </c>
      <c r="AV2254" s="22">
        <f t="shared" si="1677"/>
        <v>1761302494.2051518</v>
      </c>
      <c r="AW2254" s="31">
        <f t="shared" si="1690"/>
        <v>8309599424.6300392</v>
      </c>
      <c r="AX2254" s="21"/>
      <c r="AY2254" s="21"/>
      <c r="AZ2254" s="21"/>
      <c r="BA2254" s="21"/>
    </row>
    <row r="2255" spans="1:53" x14ac:dyDescent="0.25">
      <c r="A2255" s="21">
        <f t="shared" si="1651"/>
        <v>688</v>
      </c>
      <c r="B2255" s="21" t="s">
        <v>28</v>
      </c>
      <c r="C2255" s="27">
        <f t="shared" si="1655"/>
        <v>0</v>
      </c>
      <c r="D2255" s="27">
        <f t="shared" si="1678"/>
        <v>0</v>
      </c>
      <c r="E2255" s="27" t="b">
        <f t="shared" si="1654"/>
        <v>1</v>
      </c>
      <c r="F2255" s="29">
        <f t="shared" si="1656"/>
        <v>0</v>
      </c>
      <c r="G2255" s="27">
        <f t="shared" si="1679"/>
        <v>0</v>
      </c>
      <c r="H2255" s="22">
        <f t="shared" si="1657"/>
        <v>25501512389.962135</v>
      </c>
      <c r="I2255" s="23">
        <f t="shared" si="1658"/>
        <v>132580106.5049091</v>
      </c>
      <c r="J2255" s="23">
        <f t="shared" si="1659"/>
        <v>1086</v>
      </c>
      <c r="K2255" s="19">
        <f t="shared" si="1680"/>
        <v>225.0831931027827</v>
      </c>
      <c r="L2255" s="16">
        <f t="shared" si="1660"/>
        <v>175.90221110493451</v>
      </c>
      <c r="M2255" s="23">
        <f>M2254-IF($B2255="B",(Percent_Rent_In_Elsies*2.49%/12 * H2254)/K2254,0)+IF($B2255="D",N2255,0)+IF(B2255="D",AK2254)+IF(B2255="C",F2254*90%)-(Y2255-Y2254)-IF($B2255="A",Q2254/K2254) + IF($B2255="A",Q2254/K2254)</f>
        <v>-40557776.265294768</v>
      </c>
      <c r="N2255" s="23">
        <f t="shared" si="1661"/>
        <v>0</v>
      </c>
      <c r="O2255" s="22">
        <f t="shared" si="1662"/>
        <v>0</v>
      </c>
      <c r="P2255" s="22">
        <f t="shared" ref="P2255:P2318" si="1693">IF(AG2255 &gt; Retail_Freeze_Above, O2254,0)</f>
        <v>18122754.235034838</v>
      </c>
      <c r="Q2255" s="22">
        <f t="shared" ref="Q2255:Q2318" si="1694">IF(AG2255&lt;=Retail_Freeze_Above,O2254,0)</f>
        <v>0</v>
      </c>
      <c r="R2255" s="22">
        <f t="shared" si="1663"/>
        <v>311787240.81889945</v>
      </c>
      <c r="S2255" s="16">
        <f t="shared" si="1653"/>
        <v>0</v>
      </c>
      <c r="T2255" s="15">
        <f t="shared" si="1664"/>
        <v>0</v>
      </c>
      <c r="U2255" s="23">
        <f t="shared" si="1681"/>
        <v>1385208.8933118433</v>
      </c>
      <c r="V2255" s="23">
        <f t="shared" si="1682"/>
        <v>0</v>
      </c>
      <c r="W2255" s="23">
        <f t="shared" ref="W2255:W2318" si="1695">IF($B2255="E",0,W2254+IF(B2255="D",V2254,0)+IF($B2255="A",G2255))-IF($B2255="D",N2255)+IF($B2255="A",Q2254/K2254)</f>
        <v>0</v>
      </c>
      <c r="X2255" s="23">
        <f t="shared" si="1683"/>
        <v>34848429.706725851</v>
      </c>
      <c r="Y2255" s="23">
        <f t="shared" si="1665"/>
        <v>13825559.361691331</v>
      </c>
      <c r="Z2255" s="3">
        <f t="shared" si="1666"/>
        <v>5762.1002217635832</v>
      </c>
      <c r="AA2255" s="23">
        <f t="shared" si="1667"/>
        <v>60556044.076685473</v>
      </c>
      <c r="AB2255" s="26">
        <f t="shared" si="1684"/>
        <v>70086276.274228543</v>
      </c>
      <c r="AC2255" s="23">
        <f t="shared" si="1685"/>
        <v>74889487.274228647</v>
      </c>
      <c r="AD2255" s="23">
        <f t="shared" si="1691"/>
        <v>4803211</v>
      </c>
      <c r="AE2255" s="24">
        <f t="shared" si="1652"/>
        <v>70086276.274228647</v>
      </c>
      <c r="AF2255" s="3">
        <f t="shared" si="1686"/>
        <v>0</v>
      </c>
      <c r="AG2255" s="2">
        <f t="shared" si="1668"/>
        <v>691452026.61162996</v>
      </c>
      <c r="AH2255" s="2">
        <f t="shared" si="1669"/>
        <v>145.54354287667738</v>
      </c>
      <c r="AI2255" s="23">
        <f t="shared" si="1692"/>
        <v>9735819830.3237209</v>
      </c>
      <c r="AJ2255" s="23">
        <f t="shared" si="1670"/>
        <v>6219.922423797766</v>
      </c>
      <c r="AK2255" s="23">
        <f t="shared" si="1671"/>
        <v>0</v>
      </c>
      <c r="AL2255" s="23">
        <f t="shared" si="1649"/>
        <v>0</v>
      </c>
      <c r="AM2255" s="23">
        <f t="shared" si="1650"/>
        <v>0</v>
      </c>
      <c r="AN2255" s="16">
        <f t="shared" si="1687"/>
        <v>0</v>
      </c>
      <c r="AO2255" s="23">
        <f t="shared" si="1688"/>
        <v>0</v>
      </c>
      <c r="AP2255" s="22">
        <f t="shared" si="1689"/>
        <v>0</v>
      </c>
      <c r="AQ2255" s="30">
        <f t="shared" si="1672"/>
        <v>12343763915.80113</v>
      </c>
      <c r="AR2255" s="28">
        <f t="shared" si="1673"/>
        <v>6010233061.2440662</v>
      </c>
      <c r="AS2255" s="25">
        <f t="shared" si="1674"/>
        <v>200337590.02425668</v>
      </c>
      <c r="AT2255" s="32">
        <f t="shared" si="1675"/>
        <v>11524.200443527166</v>
      </c>
      <c r="AU2255" s="23">
        <f t="shared" si="1676"/>
        <v>11524.200443527166</v>
      </c>
      <c r="AV2255" s="22">
        <f t="shared" si="1677"/>
        <v>1769118778.3077819</v>
      </c>
      <c r="AW2255" s="31">
        <f t="shared" si="1690"/>
        <v>8309599424.6300392</v>
      </c>
      <c r="AX2255" s="21"/>
      <c r="AY2255" s="21"/>
      <c r="AZ2255" s="21"/>
      <c r="BA2255" s="21"/>
    </row>
    <row r="2256" spans="1:53" x14ac:dyDescent="0.25">
      <c r="A2256">
        <f t="shared" si="1651"/>
        <v>689</v>
      </c>
      <c r="B2256" t="s">
        <v>6</v>
      </c>
      <c r="C2256" s="27">
        <f t="shared" si="1655"/>
        <v>0</v>
      </c>
      <c r="D2256" s="27">
        <f t="shared" si="1678"/>
        <v>0</v>
      </c>
      <c r="E2256" s="27" t="b">
        <f t="shared" si="1654"/>
        <v>1</v>
      </c>
      <c r="F2256" s="29">
        <f t="shared" si="1656"/>
        <v>0</v>
      </c>
      <c r="G2256" s="27">
        <f t="shared" si="1679"/>
        <v>0</v>
      </c>
      <c r="H2256" s="22">
        <f t="shared" si="1657"/>
        <v>25544014910.612072</v>
      </c>
      <c r="I2256" s="23">
        <f t="shared" si="1658"/>
        <v>132580106.5049091</v>
      </c>
      <c r="J2256" s="23">
        <f t="shared" si="1659"/>
        <v>1086</v>
      </c>
      <c r="K2256" s="19">
        <f t="shared" si="1680"/>
        <v>225.0831931027827</v>
      </c>
      <c r="L2256" s="16">
        <f t="shared" si="1660"/>
        <v>176.19538145677606</v>
      </c>
      <c r="M2256" s="23">
        <f>M2255-IF($B2256="B",(Percent_Rent_In_Elsies*2.49%/12 * H2255)/K2255,0)+IF($B2256="D",N2256,0)+IF(B2256="D",AK2255)+IF(B2256="C",F2255*90%)-(Y2256-Y2255)-IF($B2256="A",Q2255/K2255) + IF($B2256="A",Q2255/K2255)</f>
        <v>-40557776.265294768</v>
      </c>
      <c r="N2256" s="23">
        <f t="shared" si="1661"/>
        <v>0</v>
      </c>
      <c r="O2256" s="22">
        <f t="shared" si="1662"/>
        <v>0</v>
      </c>
      <c r="P2256" s="22">
        <f t="shared" si="1693"/>
        <v>0</v>
      </c>
      <c r="Q2256" s="22">
        <f t="shared" si="1694"/>
        <v>0</v>
      </c>
      <c r="R2256" s="22">
        <f t="shared" si="1663"/>
        <v>311787240.81889945</v>
      </c>
      <c r="S2256" s="16">
        <f t="shared" si="1653"/>
        <v>0</v>
      </c>
      <c r="T2256" s="15">
        <f t="shared" si="1664"/>
        <v>0</v>
      </c>
      <c r="U2256" s="23">
        <f t="shared" si="1681"/>
        <v>1385208.8933118433</v>
      </c>
      <c r="V2256" s="23">
        <f t="shared" si="1682"/>
        <v>0</v>
      </c>
      <c r="W2256" s="23">
        <f t="shared" si="1695"/>
        <v>0</v>
      </c>
      <c r="X2256" s="23">
        <f t="shared" si="1683"/>
        <v>34877240.207834668</v>
      </c>
      <c r="Y2256" s="23">
        <f t="shared" si="1665"/>
        <v>13825559.361691331</v>
      </c>
      <c r="Z2256" s="3">
        <f t="shared" si="1666"/>
        <v>0</v>
      </c>
      <c r="AA2256" s="23">
        <f t="shared" si="1667"/>
        <v>60556044.076685473</v>
      </c>
      <c r="AB2256" s="26">
        <f t="shared" si="1684"/>
        <v>70086276.274228543</v>
      </c>
      <c r="AC2256" s="23">
        <f t="shared" si="1685"/>
        <v>74889487.274228647</v>
      </c>
      <c r="AD2256" s="23">
        <f t="shared" si="1691"/>
        <v>4803211</v>
      </c>
      <c r="AE2256" s="24">
        <f t="shared" si="1652"/>
        <v>70086276.274228647</v>
      </c>
      <c r="AF2256" s="3">
        <f t="shared" si="1686"/>
        <v>0</v>
      </c>
      <c r="AG2256" s="2">
        <f t="shared" si="1668"/>
        <v>0</v>
      </c>
      <c r="AH2256" s="2">
        <f t="shared" si="1669"/>
        <v>145.78611544813853</v>
      </c>
      <c r="AI2256" s="23">
        <f t="shared" si="1692"/>
        <v>9735819830.3237209</v>
      </c>
      <c r="AJ2256" s="23">
        <f t="shared" si="1670"/>
        <v>6219.922423797766</v>
      </c>
      <c r="AK2256" s="23">
        <f t="shared" si="1671"/>
        <v>0</v>
      </c>
      <c r="AL2256" s="23">
        <f t="shared" ref="AL2256:AL2319" si="1696">IF($B2256="B",AI2256-AI2251,0)</f>
        <v>0</v>
      </c>
      <c r="AM2256" s="23">
        <f t="shared" si="1650"/>
        <v>0</v>
      </c>
      <c r="AN2256" s="16">
        <f t="shared" si="1687"/>
        <v>0</v>
      </c>
      <c r="AO2256" s="23">
        <f t="shared" si="1688"/>
        <v>0</v>
      </c>
      <c r="AP2256" s="22">
        <f t="shared" si="1689"/>
        <v>0</v>
      </c>
      <c r="AQ2256" s="30">
        <f t="shared" si="1672"/>
        <v>12343763915.80113</v>
      </c>
      <c r="AR2256" s="28">
        <f t="shared" si="1673"/>
        <v>6010233061.2440662</v>
      </c>
      <c r="AS2256" s="25">
        <f t="shared" si="1674"/>
        <v>200337590.02425668</v>
      </c>
      <c r="AT2256" s="32">
        <f t="shared" si="1675"/>
        <v>0</v>
      </c>
      <c r="AU2256" s="23">
        <f t="shared" si="1676"/>
        <v>0</v>
      </c>
      <c r="AV2256" s="22">
        <f t="shared" si="1677"/>
        <v>1769118778.3077819</v>
      </c>
      <c r="AW2256" s="31">
        <f t="shared" si="1690"/>
        <v>8291476670.3950043</v>
      </c>
    </row>
    <row r="2257" spans="1:53" x14ac:dyDescent="0.25">
      <c r="A2257">
        <f t="shared" si="1651"/>
        <v>689</v>
      </c>
      <c r="B2257" t="s">
        <v>7</v>
      </c>
      <c r="C2257" s="27">
        <f t="shared" si="1655"/>
        <v>0</v>
      </c>
      <c r="D2257" s="27">
        <f t="shared" si="1678"/>
        <v>0</v>
      </c>
      <c r="E2257" s="27" t="b">
        <f t="shared" si="1654"/>
        <v>1</v>
      </c>
      <c r="F2257" s="29">
        <f t="shared" si="1656"/>
        <v>0</v>
      </c>
      <c r="G2257" s="27">
        <f t="shared" si="1679"/>
        <v>0</v>
      </c>
      <c r="H2257" s="22">
        <f t="shared" si="1657"/>
        <v>25544014910.612072</v>
      </c>
      <c r="I2257" s="23">
        <f t="shared" si="1658"/>
        <v>132580106.5049091</v>
      </c>
      <c r="J2257" s="23">
        <f t="shared" si="1659"/>
        <v>1086</v>
      </c>
      <c r="K2257" s="19">
        <f t="shared" si="1680"/>
        <v>225.0831931027827</v>
      </c>
      <c r="L2257" s="16">
        <f t="shared" si="1660"/>
        <v>176.19538145677606</v>
      </c>
      <c r="M2257" s="23">
        <f>M2256-IF($B2257="B",(Percent_Rent_In_Elsies*2.49%/12 * H2256)/K2256,0)+IF($B2257="D",N2257,0)+IF(B2257="D",AK2256)+IF(B2257="C",F2256*90%)-(Y2257-Y2256)-IF($B2257="A",Q2256/K2256) + IF($B2257="A",Q2256/K2256)</f>
        <v>-40675519.02122616</v>
      </c>
      <c r="N2257" s="23">
        <f t="shared" si="1661"/>
        <v>0</v>
      </c>
      <c r="O2257" s="22">
        <f t="shared" si="1662"/>
        <v>0</v>
      </c>
      <c r="P2257" s="22">
        <f t="shared" si="1693"/>
        <v>0</v>
      </c>
      <c r="Q2257" s="22">
        <f t="shared" si="1694"/>
        <v>0</v>
      </c>
      <c r="R2257" s="22">
        <f t="shared" si="1663"/>
        <v>285804970.75065786</v>
      </c>
      <c r="S2257" s="16">
        <f t="shared" si="1653"/>
        <v>25982270.068241622</v>
      </c>
      <c r="T2257" s="15">
        <f t="shared" si="1664"/>
        <v>0</v>
      </c>
      <c r="U2257" s="23">
        <f t="shared" si="1681"/>
        <v>1269774.8188691896</v>
      </c>
      <c r="V2257" s="23">
        <f t="shared" si="1682"/>
        <v>115434.07444265361</v>
      </c>
      <c r="W2257" s="23">
        <f t="shared" si="1695"/>
        <v>0</v>
      </c>
      <c r="X2257" s="23">
        <f t="shared" si="1683"/>
        <v>34877240.207834668</v>
      </c>
      <c r="Y2257" s="23">
        <f t="shared" si="1665"/>
        <v>13825559.361691331</v>
      </c>
      <c r="Z2257" s="3">
        <f t="shared" si="1666"/>
        <v>0</v>
      </c>
      <c r="AA2257" s="23">
        <f t="shared" si="1667"/>
        <v>60556044.076685473</v>
      </c>
      <c r="AB2257" s="26">
        <f t="shared" si="1684"/>
        <v>70086276.274228558</v>
      </c>
      <c r="AC2257" s="23">
        <f t="shared" si="1685"/>
        <v>74889487.274228647</v>
      </c>
      <c r="AD2257" s="23">
        <f t="shared" si="1691"/>
        <v>4803211</v>
      </c>
      <c r="AE2257" s="24">
        <f t="shared" si="1652"/>
        <v>70086276.274228647</v>
      </c>
      <c r="AF2257" s="3">
        <f t="shared" si="1686"/>
        <v>0</v>
      </c>
      <c r="AG2257" s="2">
        <f t="shared" si="1668"/>
        <v>0</v>
      </c>
      <c r="AH2257" s="2">
        <f t="shared" si="1669"/>
        <v>145.78611544813853</v>
      </c>
      <c r="AI2257" s="23">
        <f t="shared" si="1692"/>
        <v>9735819830.3237209</v>
      </c>
      <c r="AJ2257" s="23">
        <f t="shared" si="1670"/>
        <v>6219.922423797766</v>
      </c>
      <c r="AK2257" s="23">
        <f t="shared" si="1671"/>
        <v>0</v>
      </c>
      <c r="AL2257" s="23">
        <f t="shared" si="1696"/>
        <v>4241119.7893486023</v>
      </c>
      <c r="AM2257" s="23">
        <f t="shared" ref="AM2257:AM2320" si="1697">IF($B2257="B",50%*AL2257*30%*AJ2257,0)</f>
        <v>3956915411.9672747</v>
      </c>
      <c r="AN2257" s="16">
        <f t="shared" si="1687"/>
        <v>0</v>
      </c>
      <c r="AO2257" s="23">
        <f t="shared" si="1688"/>
        <v>117742.75593139515</v>
      </c>
      <c r="AP2257" s="22">
        <f t="shared" si="1689"/>
        <v>26501915.469760027</v>
      </c>
      <c r="AQ2257" s="30">
        <f t="shared" si="1672"/>
        <v>12396542480.459158</v>
      </c>
      <c r="AR2257" s="28">
        <f t="shared" si="1673"/>
        <v>6036509710.432333</v>
      </c>
      <c r="AS2257" s="25">
        <f t="shared" si="1674"/>
        <v>200337590.02425668</v>
      </c>
      <c r="AT2257" s="32">
        <f t="shared" si="1675"/>
        <v>0</v>
      </c>
      <c r="AU2257" s="23">
        <f t="shared" si="1676"/>
        <v>0</v>
      </c>
      <c r="AV2257" s="22">
        <f t="shared" si="1677"/>
        <v>1769118778.3077819</v>
      </c>
      <c r="AW2257" s="31">
        <f t="shared" si="1690"/>
        <v>8344255235.053031</v>
      </c>
    </row>
    <row r="2258" spans="1:53" s="21" customFormat="1" x14ac:dyDescent="0.25">
      <c r="A2258">
        <f t="shared" si="1651"/>
        <v>689</v>
      </c>
      <c r="B2258" t="s">
        <v>8</v>
      </c>
      <c r="C2258" s="27">
        <f t="shared" si="1655"/>
        <v>0</v>
      </c>
      <c r="D2258" s="27">
        <f t="shared" si="1678"/>
        <v>0</v>
      </c>
      <c r="E2258" s="27" t="b">
        <f t="shared" si="1654"/>
        <v>1</v>
      </c>
      <c r="F2258" s="29">
        <f t="shared" si="1656"/>
        <v>0</v>
      </c>
      <c r="G2258" s="27">
        <f t="shared" si="1679"/>
        <v>0</v>
      </c>
      <c r="H2258" s="22">
        <f t="shared" si="1657"/>
        <v>25544014910.612072</v>
      </c>
      <c r="I2258" s="23">
        <f t="shared" si="1658"/>
        <v>132580106.5049091</v>
      </c>
      <c r="J2258" s="23">
        <f t="shared" si="1659"/>
        <v>1086</v>
      </c>
      <c r="K2258" s="19">
        <f t="shared" si="1680"/>
        <v>225.0831931027827</v>
      </c>
      <c r="L2258" s="16">
        <f t="shared" si="1660"/>
        <v>176.19538145677606</v>
      </c>
      <c r="M2258" s="23">
        <f>M2257-IF($B2258="B",(Percent_Rent_In_Elsies*2.49%/12 * H2257)/K2257,0)+IF($B2258="D",N2258,0)+IF(B2258="D",AK2257)+IF(B2258="C",F2257*90%)-(Y2258-Y2257)-IF($B2258="A",Q2257/K2257) + IF($B2258="A",Q2257/K2257)</f>
        <v>-40675519.02122616</v>
      </c>
      <c r="N2258" s="23">
        <f t="shared" si="1661"/>
        <v>0</v>
      </c>
      <c r="O2258" s="22">
        <f t="shared" si="1662"/>
        <v>0</v>
      </c>
      <c r="P2258" s="22">
        <f t="shared" si="1693"/>
        <v>0</v>
      </c>
      <c r="Q2258" s="22">
        <f t="shared" si="1694"/>
        <v>0</v>
      </c>
      <c r="R2258" s="22">
        <f t="shared" si="1663"/>
        <v>312306886.22041786</v>
      </c>
      <c r="S2258" s="16">
        <f t="shared" si="1653"/>
        <v>25982270.068241622</v>
      </c>
      <c r="T2258" s="15">
        <f t="shared" si="1664"/>
        <v>0</v>
      </c>
      <c r="U2258" s="23">
        <f t="shared" si="1681"/>
        <v>1387517.5748005847</v>
      </c>
      <c r="V2258" s="23">
        <f t="shared" si="1682"/>
        <v>115434.07444265361</v>
      </c>
      <c r="W2258" s="23">
        <f t="shared" si="1695"/>
        <v>0</v>
      </c>
      <c r="X2258" s="23">
        <f t="shared" si="1683"/>
        <v>34877240.207834668</v>
      </c>
      <c r="Y2258" s="23">
        <f t="shared" si="1665"/>
        <v>13825559.361691331</v>
      </c>
      <c r="Z2258" s="3">
        <f t="shared" si="1666"/>
        <v>0</v>
      </c>
      <c r="AA2258" s="23">
        <f t="shared" si="1667"/>
        <v>60556044.076685473</v>
      </c>
      <c r="AB2258" s="26">
        <f t="shared" si="1684"/>
        <v>70086276.274228543</v>
      </c>
      <c r="AC2258" s="23">
        <f t="shared" si="1685"/>
        <v>74889487.274228647</v>
      </c>
      <c r="AD2258" s="23">
        <f t="shared" si="1691"/>
        <v>4803211</v>
      </c>
      <c r="AE2258" s="24">
        <f t="shared" si="1652"/>
        <v>70086276.274228647</v>
      </c>
      <c r="AF2258" s="3">
        <f t="shared" si="1686"/>
        <v>1E-4</v>
      </c>
      <c r="AG2258" s="2">
        <f t="shared" si="1668"/>
        <v>0</v>
      </c>
      <c r="AH2258" s="2">
        <f t="shared" si="1669"/>
        <v>145.78611544813853</v>
      </c>
      <c r="AI2258" s="23">
        <f t="shared" si="1692"/>
        <v>9735819830.3237209</v>
      </c>
      <c r="AJ2258" s="23">
        <f t="shared" si="1670"/>
        <v>6219.922423797766</v>
      </c>
      <c r="AK2258" s="23">
        <f t="shared" si="1671"/>
        <v>60059.474040528767</v>
      </c>
      <c r="AL2258" s="23">
        <f t="shared" si="1696"/>
        <v>0</v>
      </c>
      <c r="AM2258" s="23">
        <f t="shared" si="1697"/>
        <v>0</v>
      </c>
      <c r="AN2258" s="16">
        <f t="shared" si="1687"/>
        <v>0</v>
      </c>
      <c r="AO2258" s="23">
        <f t="shared" si="1688"/>
        <v>0</v>
      </c>
      <c r="AP2258" s="22">
        <f t="shared" si="1689"/>
        <v>0</v>
      </c>
      <c r="AQ2258" s="30">
        <f t="shared" si="1672"/>
        <v>12396542480.459158</v>
      </c>
      <c r="AR2258" s="28">
        <f t="shared" si="1673"/>
        <v>6036509710.432333</v>
      </c>
      <c r="AS2258" s="25">
        <f t="shared" si="1674"/>
        <v>200337590.02425668</v>
      </c>
      <c r="AT2258" s="32">
        <f t="shared" si="1675"/>
        <v>0</v>
      </c>
      <c r="AU2258" s="23">
        <f t="shared" si="1676"/>
        <v>0</v>
      </c>
      <c r="AV2258" s="22">
        <f t="shared" si="1677"/>
        <v>1769118778.3077819</v>
      </c>
      <c r="AW2258" s="31">
        <f t="shared" si="1690"/>
        <v>8344255235.053031</v>
      </c>
      <c r="AX2258"/>
      <c r="AY2258"/>
      <c r="AZ2258"/>
      <c r="BA2258"/>
    </row>
    <row r="2259" spans="1:53" s="21" customFormat="1" x14ac:dyDescent="0.25">
      <c r="A2259" s="21">
        <f t="shared" si="1651"/>
        <v>689</v>
      </c>
      <c r="B2259" s="21" t="s">
        <v>9</v>
      </c>
      <c r="C2259" s="27">
        <f t="shared" si="1655"/>
        <v>0</v>
      </c>
      <c r="D2259" s="27">
        <f t="shared" si="1678"/>
        <v>0</v>
      </c>
      <c r="E2259" s="27" t="b">
        <f t="shared" si="1654"/>
        <v>1</v>
      </c>
      <c r="F2259" s="29">
        <f t="shared" si="1656"/>
        <v>0</v>
      </c>
      <c r="G2259" s="27">
        <f t="shared" si="1679"/>
        <v>0</v>
      </c>
      <c r="H2259" s="22">
        <f t="shared" si="1657"/>
        <v>25544014910.612072</v>
      </c>
      <c r="I2259" s="23">
        <f t="shared" si="1658"/>
        <v>132580106.5049091</v>
      </c>
      <c r="J2259" s="23">
        <f t="shared" si="1659"/>
        <v>1086</v>
      </c>
      <c r="K2259" s="19">
        <f t="shared" si="1680"/>
        <v>225.0831931027827</v>
      </c>
      <c r="L2259" s="16">
        <f t="shared" si="1660"/>
        <v>176.19538145677606</v>
      </c>
      <c r="M2259" s="23">
        <f>M2258-IF($B2259="B",(Percent_Rent_In_Elsies*2.49%/12 * H2258)/K2258,0)+IF($B2259="D",N2259,0)+IF(B2259="D",AK2258)+IF(B2259="C",F2258*90%)-(Y2259-Y2258)-IF($B2259="A",Q2258/K2258) + IF($B2259="A",Q2258/K2258)</f>
        <v>-40615459.54718563</v>
      </c>
      <c r="N2259" s="23">
        <f t="shared" si="1661"/>
        <v>0</v>
      </c>
      <c r="O2259" s="22">
        <f t="shared" si="1662"/>
        <v>18152958.825436339</v>
      </c>
      <c r="P2259" s="22">
        <f t="shared" si="1693"/>
        <v>0</v>
      </c>
      <c r="Q2259" s="22">
        <f t="shared" si="1694"/>
        <v>0</v>
      </c>
      <c r="R2259" s="22">
        <f t="shared" si="1663"/>
        <v>312306886.22041786</v>
      </c>
      <c r="S2259" s="16">
        <f t="shared" si="1653"/>
        <v>0</v>
      </c>
      <c r="T2259" s="15">
        <f t="shared" si="1664"/>
        <v>7829311.2428052835</v>
      </c>
      <c r="U2259" s="23">
        <f t="shared" si="1681"/>
        <v>1387517.5748005847</v>
      </c>
      <c r="V2259" s="23">
        <f t="shared" si="1682"/>
        <v>0</v>
      </c>
      <c r="W2259" s="23">
        <f t="shared" si="1695"/>
        <v>115434.07444265361</v>
      </c>
      <c r="X2259" s="23">
        <f t="shared" si="1683"/>
        <v>34877240.207834668</v>
      </c>
      <c r="Y2259" s="23">
        <f t="shared" si="1665"/>
        <v>13825559.361691331</v>
      </c>
      <c r="Z2259" s="3">
        <f t="shared" si="1666"/>
        <v>0</v>
      </c>
      <c r="AA2259" s="23">
        <f t="shared" si="1667"/>
        <v>60495984.602644943</v>
      </c>
      <c r="AB2259" s="26">
        <f t="shared" si="1684"/>
        <v>70086276.274228543</v>
      </c>
      <c r="AC2259" s="23">
        <f t="shared" si="1685"/>
        <v>74889487.274228647</v>
      </c>
      <c r="AD2259" s="23">
        <f t="shared" si="1691"/>
        <v>4803211</v>
      </c>
      <c r="AE2259" s="24">
        <f t="shared" si="1652"/>
        <v>70086276.274228647</v>
      </c>
      <c r="AF2259" s="3">
        <f t="shared" si="1686"/>
        <v>0</v>
      </c>
      <c r="AG2259" s="2">
        <f t="shared" si="1668"/>
        <v>0</v>
      </c>
      <c r="AH2259" s="2">
        <f t="shared" si="1669"/>
        <v>145.78611544813853</v>
      </c>
      <c r="AI2259" s="23">
        <f t="shared" si="1692"/>
        <v>9726163845.9000664</v>
      </c>
      <c r="AJ2259" s="23">
        <f t="shared" si="1670"/>
        <v>6219.922423797766</v>
      </c>
      <c r="AK2259" s="23">
        <f t="shared" si="1671"/>
        <v>0</v>
      </c>
      <c r="AL2259" s="23">
        <f t="shared" si="1696"/>
        <v>0</v>
      </c>
      <c r="AM2259" s="23">
        <f t="shared" si="1697"/>
        <v>0</v>
      </c>
      <c r="AN2259" s="16">
        <f t="shared" si="1687"/>
        <v>0</v>
      </c>
      <c r="AO2259" s="23">
        <f t="shared" si="1688"/>
        <v>0</v>
      </c>
      <c r="AP2259" s="22">
        <f t="shared" si="1689"/>
        <v>0</v>
      </c>
      <c r="AQ2259" s="30">
        <f t="shared" si="1672"/>
        <v>12396542480.459158</v>
      </c>
      <c r="AR2259" s="28">
        <f t="shared" si="1673"/>
        <v>6036509710.432333</v>
      </c>
      <c r="AS2259" s="25">
        <f t="shared" si="1674"/>
        <v>200337590.02425668</v>
      </c>
      <c r="AT2259" s="32">
        <f t="shared" si="1675"/>
        <v>0</v>
      </c>
      <c r="AU2259" s="23">
        <f t="shared" si="1676"/>
        <v>0</v>
      </c>
      <c r="AV2259" s="22">
        <f t="shared" si="1677"/>
        <v>1769118778.3077819</v>
      </c>
      <c r="AW2259" s="31">
        <f t="shared" si="1690"/>
        <v>8344255235.053031</v>
      </c>
    </row>
    <row r="2260" spans="1:53" x14ac:dyDescent="0.25">
      <c r="A2260" s="21">
        <f t="shared" si="1651"/>
        <v>689</v>
      </c>
      <c r="B2260" s="21" t="s">
        <v>28</v>
      </c>
      <c r="C2260" s="27">
        <f t="shared" si="1655"/>
        <v>0</v>
      </c>
      <c r="D2260" s="27">
        <f t="shared" si="1678"/>
        <v>0</v>
      </c>
      <c r="E2260" s="27" t="b">
        <f t="shared" si="1654"/>
        <v>1</v>
      </c>
      <c r="F2260" s="29">
        <f t="shared" si="1656"/>
        <v>0</v>
      </c>
      <c r="G2260" s="27">
        <f t="shared" si="1679"/>
        <v>0</v>
      </c>
      <c r="H2260" s="22">
        <f t="shared" si="1657"/>
        <v>25544014910.612072</v>
      </c>
      <c r="I2260" s="23">
        <f t="shared" si="1658"/>
        <v>132580106.5049091</v>
      </c>
      <c r="J2260" s="23">
        <f t="shared" si="1659"/>
        <v>1086</v>
      </c>
      <c r="K2260" s="19">
        <f t="shared" si="1680"/>
        <v>225.0831931027827</v>
      </c>
      <c r="L2260" s="16">
        <f t="shared" si="1660"/>
        <v>176.19538145677606</v>
      </c>
      <c r="M2260" s="23">
        <f>M2259-IF($B2260="B",(Percent_Rent_In_Elsies*2.49%/12 * H2259)/K2259,0)+IF($B2260="D",N2260,0)+IF(B2260="D",AK2259)+IF(B2260="C",F2259*90%)-(Y2260-Y2259)-IF($B2260="A",Q2259/K2259) + IF($B2260="A",Q2259/K2259)</f>
        <v>-40615459.54718563</v>
      </c>
      <c r="N2260" s="23">
        <f t="shared" si="1661"/>
        <v>0</v>
      </c>
      <c r="O2260" s="22">
        <f t="shared" si="1662"/>
        <v>0</v>
      </c>
      <c r="P2260" s="22">
        <f t="shared" si="1693"/>
        <v>18152958.825436339</v>
      </c>
      <c r="Q2260" s="22">
        <f t="shared" si="1694"/>
        <v>0</v>
      </c>
      <c r="R2260" s="22">
        <f t="shared" si="1663"/>
        <v>312306886.22041786</v>
      </c>
      <c r="S2260" s="16">
        <f t="shared" si="1653"/>
        <v>0</v>
      </c>
      <c r="T2260" s="15">
        <f t="shared" si="1664"/>
        <v>0</v>
      </c>
      <c r="U2260" s="23">
        <f t="shared" si="1681"/>
        <v>1387517.5748005847</v>
      </c>
      <c r="V2260" s="23">
        <f t="shared" si="1682"/>
        <v>0</v>
      </c>
      <c r="W2260" s="23">
        <f t="shared" si="1695"/>
        <v>0</v>
      </c>
      <c r="X2260" s="23">
        <f t="shared" si="1683"/>
        <v>34877240.207834668</v>
      </c>
      <c r="Y2260" s="23">
        <f t="shared" si="1665"/>
        <v>13825559.361691331</v>
      </c>
      <c r="Z2260" s="3">
        <f t="shared" si="1666"/>
        <v>5771.7037221326818</v>
      </c>
      <c r="AA2260" s="23">
        <f t="shared" si="1667"/>
        <v>60582560.158476934</v>
      </c>
      <c r="AB2260" s="26">
        <f t="shared" si="1684"/>
        <v>70086276.274228573</v>
      </c>
      <c r="AC2260" s="23">
        <f t="shared" si="1685"/>
        <v>74889487.274228647</v>
      </c>
      <c r="AD2260" s="23">
        <f t="shared" si="1691"/>
        <v>4803211</v>
      </c>
      <c r="AE2260" s="24">
        <f t="shared" si="1652"/>
        <v>70086276.274228647</v>
      </c>
      <c r="AF2260" s="3">
        <f t="shared" si="1686"/>
        <v>0</v>
      </c>
      <c r="AG2260" s="2">
        <f t="shared" si="1668"/>
        <v>692604446.6559217</v>
      </c>
      <c r="AH2260" s="2">
        <f t="shared" si="1669"/>
        <v>145.78611544813853</v>
      </c>
      <c r="AI2260" s="23">
        <f t="shared" si="1692"/>
        <v>9740082919.1510048</v>
      </c>
      <c r="AJ2260" s="23">
        <f t="shared" si="1670"/>
        <v>6219.922423797766</v>
      </c>
      <c r="AK2260" s="23">
        <f t="shared" si="1671"/>
        <v>0</v>
      </c>
      <c r="AL2260" s="23">
        <f t="shared" si="1696"/>
        <v>0</v>
      </c>
      <c r="AM2260" s="23">
        <f t="shared" si="1697"/>
        <v>0</v>
      </c>
      <c r="AN2260" s="16">
        <f t="shared" si="1687"/>
        <v>0</v>
      </c>
      <c r="AO2260" s="23">
        <f t="shared" si="1688"/>
        <v>0</v>
      </c>
      <c r="AP2260" s="22">
        <f t="shared" si="1689"/>
        <v>0</v>
      </c>
      <c r="AQ2260" s="30">
        <f t="shared" si="1672"/>
        <v>12396542480.459158</v>
      </c>
      <c r="AR2260" s="28">
        <f t="shared" si="1673"/>
        <v>6036509710.432333</v>
      </c>
      <c r="AS2260" s="25">
        <f t="shared" si="1674"/>
        <v>200337590.02425668</v>
      </c>
      <c r="AT2260" s="32">
        <f t="shared" si="1675"/>
        <v>11543.407444265364</v>
      </c>
      <c r="AU2260" s="23">
        <f t="shared" si="1676"/>
        <v>11543.407444265364</v>
      </c>
      <c r="AV2260" s="22">
        <f t="shared" si="1677"/>
        <v>1776948089.5505872</v>
      </c>
      <c r="AW2260" s="31">
        <f t="shared" si="1690"/>
        <v>8344255235.0530319</v>
      </c>
      <c r="AX2260" s="21"/>
      <c r="AY2260" s="21"/>
      <c r="AZ2260" s="21"/>
      <c r="BA2260" s="21"/>
    </row>
    <row r="2261" spans="1:53" x14ac:dyDescent="0.25">
      <c r="A2261">
        <f t="shared" si="1651"/>
        <v>690</v>
      </c>
      <c r="B2261" t="s">
        <v>6</v>
      </c>
      <c r="C2261" s="27">
        <f t="shared" si="1655"/>
        <v>0</v>
      </c>
      <c r="D2261" s="27">
        <f t="shared" si="1678"/>
        <v>0</v>
      </c>
      <c r="E2261" s="27" t="b">
        <f t="shared" si="1654"/>
        <v>1</v>
      </c>
      <c r="F2261" s="29">
        <f t="shared" si="1656"/>
        <v>0</v>
      </c>
      <c r="G2261" s="27">
        <f t="shared" si="1679"/>
        <v>0</v>
      </c>
      <c r="H2261" s="22">
        <f t="shared" si="1657"/>
        <v>25586588268.796425</v>
      </c>
      <c r="I2261" s="23">
        <f t="shared" si="1658"/>
        <v>132580106.5049091</v>
      </c>
      <c r="J2261" s="23">
        <f t="shared" si="1659"/>
        <v>1086</v>
      </c>
      <c r="K2261" s="19">
        <f t="shared" si="1680"/>
        <v>225.0831931027827</v>
      </c>
      <c r="L2261" s="16">
        <f t="shared" si="1660"/>
        <v>176.48904042587068</v>
      </c>
      <c r="M2261" s="23">
        <f>M2260-IF($B2261="B",(Percent_Rent_In_Elsies*2.49%/12 * H2260)/K2260,0)+IF($B2261="D",N2261,0)+IF(B2261="D",AK2260)+IF(B2261="C",F2260*90%)-(Y2261-Y2260)-IF($B2261="A",Q2260/K2260) + IF($B2261="A",Q2260/K2260)</f>
        <v>-40615459.54718563</v>
      </c>
      <c r="N2261" s="23">
        <f t="shared" si="1661"/>
        <v>0</v>
      </c>
      <c r="O2261" s="22">
        <f t="shared" si="1662"/>
        <v>0</v>
      </c>
      <c r="P2261" s="22">
        <f t="shared" si="1693"/>
        <v>0</v>
      </c>
      <c r="Q2261" s="22">
        <f t="shared" si="1694"/>
        <v>0</v>
      </c>
      <c r="R2261" s="22">
        <f t="shared" si="1663"/>
        <v>312306886.22041786</v>
      </c>
      <c r="S2261" s="16">
        <f t="shared" si="1653"/>
        <v>0</v>
      </c>
      <c r="T2261" s="15">
        <f t="shared" si="1664"/>
        <v>0</v>
      </c>
      <c r="U2261" s="23">
        <f t="shared" si="1681"/>
        <v>1387517.5748005847</v>
      </c>
      <c r="V2261" s="23">
        <f t="shared" si="1682"/>
        <v>0</v>
      </c>
      <c r="W2261" s="23">
        <f t="shared" si="1695"/>
        <v>0</v>
      </c>
      <c r="X2261" s="23">
        <f t="shared" si="1683"/>
        <v>34906098.72644534</v>
      </c>
      <c r="Y2261" s="23">
        <f t="shared" si="1665"/>
        <v>13825559.361691331</v>
      </c>
      <c r="Z2261" s="3">
        <f t="shared" si="1666"/>
        <v>0</v>
      </c>
      <c r="AA2261" s="23">
        <f t="shared" si="1667"/>
        <v>60582560.158476934</v>
      </c>
      <c r="AB2261" s="26">
        <f t="shared" si="1684"/>
        <v>70086276.274228573</v>
      </c>
      <c r="AC2261" s="23">
        <f t="shared" si="1685"/>
        <v>74889487.274228647</v>
      </c>
      <c r="AD2261" s="23">
        <f t="shared" si="1691"/>
        <v>4803211</v>
      </c>
      <c r="AE2261" s="24">
        <f t="shared" si="1652"/>
        <v>70086276.274228647</v>
      </c>
      <c r="AF2261" s="3">
        <f t="shared" si="1686"/>
        <v>0</v>
      </c>
      <c r="AG2261" s="2">
        <f t="shared" si="1668"/>
        <v>0</v>
      </c>
      <c r="AH2261" s="2">
        <f t="shared" si="1669"/>
        <v>146.02909230721875</v>
      </c>
      <c r="AI2261" s="23">
        <f t="shared" si="1692"/>
        <v>9740082919.1510048</v>
      </c>
      <c r="AJ2261" s="23">
        <f t="shared" si="1670"/>
        <v>6219.922423797766</v>
      </c>
      <c r="AK2261" s="23">
        <f t="shared" si="1671"/>
        <v>0</v>
      </c>
      <c r="AL2261" s="23">
        <f t="shared" si="1696"/>
        <v>0</v>
      </c>
      <c r="AM2261" s="23">
        <f t="shared" si="1697"/>
        <v>0</v>
      </c>
      <c r="AN2261" s="16">
        <f t="shared" si="1687"/>
        <v>0</v>
      </c>
      <c r="AO2261" s="23">
        <f t="shared" si="1688"/>
        <v>0</v>
      </c>
      <c r="AP2261" s="22">
        <f t="shared" si="1689"/>
        <v>0</v>
      </c>
      <c r="AQ2261" s="30">
        <f t="shared" si="1672"/>
        <v>12396542480.459158</v>
      </c>
      <c r="AR2261" s="28">
        <f t="shared" si="1673"/>
        <v>6036509710.432333</v>
      </c>
      <c r="AS2261" s="25">
        <f t="shared" si="1674"/>
        <v>200337590.02425668</v>
      </c>
      <c r="AT2261" s="32">
        <f t="shared" si="1675"/>
        <v>0</v>
      </c>
      <c r="AU2261" s="23">
        <f t="shared" si="1676"/>
        <v>0</v>
      </c>
      <c r="AV2261" s="22">
        <f t="shared" si="1677"/>
        <v>1776948089.5505872</v>
      </c>
      <c r="AW2261" s="31">
        <f t="shared" si="1690"/>
        <v>8326102276.2275953</v>
      </c>
    </row>
    <row r="2262" spans="1:53" x14ac:dyDescent="0.25">
      <c r="A2262">
        <f t="shared" si="1651"/>
        <v>690</v>
      </c>
      <c r="B2262" t="s">
        <v>7</v>
      </c>
      <c r="C2262" s="27">
        <f t="shared" si="1655"/>
        <v>0</v>
      </c>
      <c r="D2262" s="27">
        <f t="shared" si="1678"/>
        <v>0</v>
      </c>
      <c r="E2262" s="27" t="b">
        <f t="shared" si="1654"/>
        <v>1</v>
      </c>
      <c r="F2262" s="29">
        <f t="shared" si="1656"/>
        <v>0</v>
      </c>
      <c r="G2262" s="27">
        <f t="shared" si="1679"/>
        <v>0</v>
      </c>
      <c r="H2262" s="22">
        <f t="shared" si="1657"/>
        <v>25586588268.796425</v>
      </c>
      <c r="I2262" s="23">
        <f t="shared" si="1658"/>
        <v>132580106.5049091</v>
      </c>
      <c r="J2262" s="23">
        <f t="shared" si="1659"/>
        <v>1086</v>
      </c>
      <c r="K2262" s="19">
        <f t="shared" si="1680"/>
        <v>225.0831931027827</v>
      </c>
      <c r="L2262" s="16">
        <f t="shared" si="1660"/>
        <v>176.48904042587068</v>
      </c>
      <c r="M2262" s="23">
        <f>M2261-IF($B2262="B",(Percent_Rent_In_Elsies*2.49%/12 * H2261)/K2261,0)+IF($B2262="D",N2262,0)+IF(B2262="D",AK2261)+IF(B2262="C",F2261*90%)-(Y2262-Y2261)-IF($B2262="A",Q2261/K2261) + IF($B2262="A",Q2261/K2261)</f>
        <v>-40733398.54104358</v>
      </c>
      <c r="N2262" s="23">
        <f t="shared" si="1661"/>
        <v>0</v>
      </c>
      <c r="O2262" s="22">
        <f t="shared" si="1662"/>
        <v>0</v>
      </c>
      <c r="P2262" s="22">
        <f t="shared" si="1693"/>
        <v>0</v>
      </c>
      <c r="Q2262" s="22">
        <f t="shared" si="1694"/>
        <v>0</v>
      </c>
      <c r="R2262" s="22">
        <f t="shared" si="1663"/>
        <v>286281312.36871636</v>
      </c>
      <c r="S2262" s="16">
        <f t="shared" si="1653"/>
        <v>26025573.851701487</v>
      </c>
      <c r="T2262" s="15">
        <f t="shared" si="1664"/>
        <v>0</v>
      </c>
      <c r="U2262" s="23">
        <f t="shared" si="1681"/>
        <v>1271891.1102338694</v>
      </c>
      <c r="V2262" s="23">
        <f t="shared" si="1682"/>
        <v>115626.4645667154</v>
      </c>
      <c r="W2262" s="23">
        <f t="shared" si="1695"/>
        <v>0</v>
      </c>
      <c r="X2262" s="23">
        <f t="shared" si="1683"/>
        <v>34906098.72644534</v>
      </c>
      <c r="Y2262" s="23">
        <f t="shared" si="1665"/>
        <v>13825559.361691331</v>
      </c>
      <c r="Z2262" s="3">
        <f t="shared" si="1666"/>
        <v>0</v>
      </c>
      <c r="AA2262" s="23">
        <f t="shared" si="1667"/>
        <v>60582560.158476934</v>
      </c>
      <c r="AB2262" s="26">
        <f t="shared" si="1684"/>
        <v>70086276.274228573</v>
      </c>
      <c r="AC2262" s="23">
        <f t="shared" si="1685"/>
        <v>74889487.274228647</v>
      </c>
      <c r="AD2262" s="23">
        <f t="shared" si="1691"/>
        <v>4803211</v>
      </c>
      <c r="AE2262" s="24">
        <f t="shared" si="1652"/>
        <v>70086276.274228647</v>
      </c>
      <c r="AF2262" s="3">
        <f t="shared" si="1686"/>
        <v>0</v>
      </c>
      <c r="AG2262" s="2">
        <f t="shared" si="1668"/>
        <v>0</v>
      </c>
      <c r="AH2262" s="2">
        <f t="shared" si="1669"/>
        <v>146.02909230721875</v>
      </c>
      <c r="AI2262" s="23">
        <f t="shared" si="1692"/>
        <v>9740082919.1510048</v>
      </c>
      <c r="AJ2262" s="23">
        <f t="shared" si="1670"/>
        <v>6219.922423797766</v>
      </c>
      <c r="AK2262" s="23">
        <f t="shared" si="1671"/>
        <v>0</v>
      </c>
      <c r="AL2262" s="23">
        <f t="shared" si="1696"/>
        <v>4263088.8272838593</v>
      </c>
      <c r="AM2262" s="23">
        <f t="shared" si="1697"/>
        <v>3977412268.7196894</v>
      </c>
      <c r="AN2262" s="16">
        <f t="shared" si="1687"/>
        <v>0</v>
      </c>
      <c r="AO2262" s="23">
        <f t="shared" si="1688"/>
        <v>117938.99385794745</v>
      </c>
      <c r="AP2262" s="22">
        <f t="shared" si="1689"/>
        <v>26546085.32887629</v>
      </c>
      <c r="AQ2262" s="30">
        <f t="shared" si="1672"/>
        <v>12449409009.391615</v>
      </c>
      <c r="AR2262" s="28">
        <f t="shared" si="1673"/>
        <v>6062830154.0359135</v>
      </c>
      <c r="AS2262" s="25">
        <f t="shared" si="1674"/>
        <v>200337590.02425668</v>
      </c>
      <c r="AT2262" s="32">
        <f t="shared" si="1675"/>
        <v>0</v>
      </c>
      <c r="AU2262" s="23">
        <f t="shared" si="1676"/>
        <v>0</v>
      </c>
      <c r="AV2262" s="22">
        <f t="shared" si="1677"/>
        <v>1776948089.5505872</v>
      </c>
      <c r="AW2262" s="31">
        <f t="shared" si="1690"/>
        <v>8378968805.1600523</v>
      </c>
    </row>
    <row r="2263" spans="1:53" s="21" customFormat="1" x14ac:dyDescent="0.25">
      <c r="A2263">
        <f t="shared" si="1651"/>
        <v>690</v>
      </c>
      <c r="B2263" t="s">
        <v>8</v>
      </c>
      <c r="C2263" s="27">
        <f t="shared" si="1655"/>
        <v>0</v>
      </c>
      <c r="D2263" s="27">
        <f t="shared" si="1678"/>
        <v>0</v>
      </c>
      <c r="E2263" s="27" t="b">
        <f t="shared" si="1654"/>
        <v>1</v>
      </c>
      <c r="F2263" s="29">
        <f t="shared" si="1656"/>
        <v>0</v>
      </c>
      <c r="G2263" s="27">
        <f t="shared" si="1679"/>
        <v>0</v>
      </c>
      <c r="H2263" s="22">
        <f t="shared" si="1657"/>
        <v>25586588268.796425</v>
      </c>
      <c r="I2263" s="23">
        <f t="shared" si="1658"/>
        <v>132580106.5049091</v>
      </c>
      <c r="J2263" s="23">
        <f t="shared" si="1659"/>
        <v>1086</v>
      </c>
      <c r="K2263" s="19">
        <f t="shared" si="1680"/>
        <v>225.0831931027827</v>
      </c>
      <c r="L2263" s="16">
        <f t="shared" si="1660"/>
        <v>176.48904042587068</v>
      </c>
      <c r="M2263" s="23">
        <f>M2262-IF($B2263="B",(Percent_Rent_In_Elsies*2.49%/12 * H2262)/K2262,0)+IF($B2263="D",N2263,0)+IF(B2263="D",AK2262)+IF(B2263="C",F2262*90%)-(Y2263-Y2262)-IF($B2263="A",Q2262/K2262) + IF($B2263="A",Q2262/K2262)</f>
        <v>-40733398.54104358</v>
      </c>
      <c r="N2263" s="23">
        <f t="shared" si="1661"/>
        <v>0</v>
      </c>
      <c r="O2263" s="22">
        <f t="shared" si="1662"/>
        <v>0</v>
      </c>
      <c r="P2263" s="22">
        <f t="shared" si="1693"/>
        <v>0</v>
      </c>
      <c r="Q2263" s="22">
        <f t="shared" si="1694"/>
        <v>0</v>
      </c>
      <c r="R2263" s="22">
        <f t="shared" si="1663"/>
        <v>312827397.69759268</v>
      </c>
      <c r="S2263" s="16">
        <f t="shared" si="1653"/>
        <v>26025573.851701487</v>
      </c>
      <c r="T2263" s="15">
        <f t="shared" si="1664"/>
        <v>0</v>
      </c>
      <c r="U2263" s="23">
        <f t="shared" si="1681"/>
        <v>1389830.1040918168</v>
      </c>
      <c r="V2263" s="23">
        <f t="shared" si="1682"/>
        <v>115626.4645667154</v>
      </c>
      <c r="W2263" s="23">
        <f t="shared" si="1695"/>
        <v>0</v>
      </c>
      <c r="X2263" s="23">
        <f t="shared" si="1683"/>
        <v>34906098.72644534</v>
      </c>
      <c r="Y2263" s="23">
        <f t="shared" si="1665"/>
        <v>13825559.361691331</v>
      </c>
      <c r="Z2263" s="3">
        <f t="shared" si="1666"/>
        <v>0</v>
      </c>
      <c r="AA2263" s="23">
        <f t="shared" si="1667"/>
        <v>60582560.158476934</v>
      </c>
      <c r="AB2263" s="26">
        <f t="shared" si="1684"/>
        <v>70086276.274228558</v>
      </c>
      <c r="AC2263" s="23">
        <f t="shared" si="1685"/>
        <v>74889487.274228647</v>
      </c>
      <c r="AD2263" s="23">
        <f t="shared" si="1691"/>
        <v>4803211</v>
      </c>
      <c r="AE2263" s="24">
        <f t="shared" si="1652"/>
        <v>70086276.274228647</v>
      </c>
      <c r="AF2263" s="3">
        <f t="shared" si="1686"/>
        <v>1E-4</v>
      </c>
      <c r="AG2263" s="2">
        <f t="shared" si="1668"/>
        <v>0</v>
      </c>
      <c r="AH2263" s="2">
        <f t="shared" si="1669"/>
        <v>146.02909230721875</v>
      </c>
      <c r="AI2263" s="23">
        <f t="shared" si="1692"/>
        <v>9740082919.1510048</v>
      </c>
      <c r="AJ2263" s="23">
        <f t="shared" si="1670"/>
        <v>6219.922423797766</v>
      </c>
      <c r="AK2263" s="23">
        <f t="shared" si="1671"/>
        <v>60067.008470241613</v>
      </c>
      <c r="AL2263" s="23">
        <f t="shared" si="1696"/>
        <v>0</v>
      </c>
      <c r="AM2263" s="23">
        <f t="shared" si="1697"/>
        <v>0</v>
      </c>
      <c r="AN2263" s="16">
        <f t="shared" si="1687"/>
        <v>0</v>
      </c>
      <c r="AO2263" s="23">
        <f t="shared" si="1688"/>
        <v>0</v>
      </c>
      <c r="AP2263" s="22">
        <f t="shared" si="1689"/>
        <v>0</v>
      </c>
      <c r="AQ2263" s="30">
        <f t="shared" si="1672"/>
        <v>12449409009.391615</v>
      </c>
      <c r="AR2263" s="28">
        <f t="shared" si="1673"/>
        <v>6062830154.0359135</v>
      </c>
      <c r="AS2263" s="25">
        <f t="shared" si="1674"/>
        <v>200337590.02425668</v>
      </c>
      <c r="AT2263" s="32">
        <f t="shared" si="1675"/>
        <v>0</v>
      </c>
      <c r="AU2263" s="23">
        <f t="shared" si="1676"/>
        <v>0</v>
      </c>
      <c r="AV2263" s="22">
        <f t="shared" si="1677"/>
        <v>1776948089.5505872</v>
      </c>
      <c r="AW2263" s="31">
        <f t="shared" si="1690"/>
        <v>8378968805.1600523</v>
      </c>
      <c r="AX2263"/>
      <c r="AY2263"/>
      <c r="AZ2263"/>
      <c r="BA2263"/>
    </row>
    <row r="2264" spans="1:53" s="21" customFormat="1" x14ac:dyDescent="0.25">
      <c r="A2264">
        <f t="shared" si="1651"/>
        <v>690</v>
      </c>
      <c r="B2264" t="s">
        <v>9</v>
      </c>
      <c r="C2264" s="27">
        <f t="shared" si="1655"/>
        <v>0</v>
      </c>
      <c r="D2264" s="27">
        <f t="shared" si="1678"/>
        <v>0</v>
      </c>
      <c r="E2264" s="27" t="b">
        <f t="shared" si="1654"/>
        <v>1</v>
      </c>
      <c r="F2264" s="29">
        <f t="shared" si="1656"/>
        <v>0</v>
      </c>
      <c r="G2264" s="27">
        <f t="shared" si="1679"/>
        <v>0</v>
      </c>
      <c r="H2264" s="22">
        <f t="shared" si="1657"/>
        <v>25586588268.796425</v>
      </c>
      <c r="I2264" s="23">
        <f t="shared" si="1658"/>
        <v>132580106.5049091</v>
      </c>
      <c r="J2264" s="23">
        <f t="shared" si="1659"/>
        <v>1086</v>
      </c>
      <c r="K2264" s="19">
        <f t="shared" si="1680"/>
        <v>225.0831931027827</v>
      </c>
      <c r="L2264" s="16">
        <f t="shared" si="1660"/>
        <v>176.48904042587068</v>
      </c>
      <c r="M2264" s="23">
        <f>M2263-IF($B2264="B",(Percent_Rent_In_Elsies*2.49%/12 * H2263)/K2263,0)+IF($B2264="D",N2264,0)+IF(B2264="D",AK2263)+IF(B2264="C",F2263*90%)-(Y2264-Y2263)-IF($B2264="A",Q2263/K2263) + IF($B2264="A",Q2263/K2263)</f>
        <v>-40673331.532573335</v>
      </c>
      <c r="N2264" s="23">
        <f t="shared" si="1661"/>
        <v>0</v>
      </c>
      <c r="O2264" s="22">
        <f t="shared" si="1662"/>
        <v>18183213.756821029</v>
      </c>
      <c r="P2264" s="22">
        <f t="shared" si="1693"/>
        <v>0</v>
      </c>
      <c r="Q2264" s="22">
        <f t="shared" si="1694"/>
        <v>0</v>
      </c>
      <c r="R2264" s="22">
        <f t="shared" si="1663"/>
        <v>312827397.69759268</v>
      </c>
      <c r="S2264" s="16">
        <f t="shared" si="1653"/>
        <v>0</v>
      </c>
      <c r="T2264" s="15">
        <f t="shared" si="1664"/>
        <v>7842360.094880458</v>
      </c>
      <c r="U2264" s="23">
        <f t="shared" si="1681"/>
        <v>1389830.1040918168</v>
      </c>
      <c r="V2264" s="23">
        <f t="shared" si="1682"/>
        <v>0</v>
      </c>
      <c r="W2264" s="23">
        <f t="shared" si="1695"/>
        <v>115626.4645667154</v>
      </c>
      <c r="X2264" s="23">
        <f t="shared" si="1683"/>
        <v>34906098.72644534</v>
      </c>
      <c r="Y2264" s="23">
        <f t="shared" si="1665"/>
        <v>13825559.361691331</v>
      </c>
      <c r="Z2264" s="3">
        <f t="shared" si="1666"/>
        <v>0</v>
      </c>
      <c r="AA2264" s="23">
        <f t="shared" si="1667"/>
        <v>60522493.150006689</v>
      </c>
      <c r="AB2264" s="26">
        <f t="shared" si="1684"/>
        <v>70086276.274228543</v>
      </c>
      <c r="AC2264" s="23">
        <f t="shared" si="1685"/>
        <v>74889487.274228647</v>
      </c>
      <c r="AD2264" s="23">
        <f t="shared" si="1691"/>
        <v>4803211</v>
      </c>
      <c r="AE2264" s="24">
        <f t="shared" si="1652"/>
        <v>70086276.274228647</v>
      </c>
      <c r="AF2264" s="3">
        <f t="shared" si="1686"/>
        <v>0</v>
      </c>
      <c r="AG2264" s="2">
        <f t="shared" si="1668"/>
        <v>0</v>
      </c>
      <c r="AH2264" s="2">
        <f t="shared" si="1669"/>
        <v>146.02909230721875</v>
      </c>
      <c r="AI2264" s="23">
        <f t="shared" si="1692"/>
        <v>9730425723.3891373</v>
      </c>
      <c r="AJ2264" s="23">
        <f t="shared" si="1670"/>
        <v>6219.922423797766</v>
      </c>
      <c r="AK2264" s="23">
        <f t="shared" si="1671"/>
        <v>0</v>
      </c>
      <c r="AL2264" s="23">
        <f t="shared" si="1696"/>
        <v>0</v>
      </c>
      <c r="AM2264" s="23">
        <f t="shared" si="1697"/>
        <v>0</v>
      </c>
      <c r="AN2264" s="16">
        <f t="shared" si="1687"/>
        <v>0</v>
      </c>
      <c r="AO2264" s="23">
        <f t="shared" si="1688"/>
        <v>0</v>
      </c>
      <c r="AP2264" s="22">
        <f t="shared" si="1689"/>
        <v>0</v>
      </c>
      <c r="AQ2264" s="30">
        <f t="shared" si="1672"/>
        <v>12449409009.391615</v>
      </c>
      <c r="AR2264" s="28">
        <f t="shared" si="1673"/>
        <v>6062830154.0359135</v>
      </c>
      <c r="AS2264" s="25">
        <f t="shared" si="1674"/>
        <v>200337590.02425668</v>
      </c>
      <c r="AT2264" s="32">
        <f t="shared" si="1675"/>
        <v>0</v>
      </c>
      <c r="AU2264" s="23">
        <f t="shared" si="1676"/>
        <v>0</v>
      </c>
      <c r="AV2264" s="22">
        <f t="shared" si="1677"/>
        <v>1776948089.5505872</v>
      </c>
      <c r="AW2264" s="31">
        <f t="shared" si="1690"/>
        <v>8378968805.1600523</v>
      </c>
      <c r="AX2264"/>
      <c r="AY2264"/>
      <c r="AZ2264"/>
      <c r="BA2264"/>
    </row>
    <row r="2265" spans="1:53" x14ac:dyDescent="0.25">
      <c r="A2265" s="21">
        <f t="shared" si="1651"/>
        <v>690</v>
      </c>
      <c r="B2265" s="21" t="s">
        <v>28</v>
      </c>
      <c r="C2265" s="27">
        <f t="shared" si="1655"/>
        <v>0</v>
      </c>
      <c r="D2265" s="27">
        <f t="shared" si="1678"/>
        <v>0</v>
      </c>
      <c r="E2265" s="27" t="b">
        <f t="shared" si="1654"/>
        <v>1</v>
      </c>
      <c r="F2265" s="29">
        <f t="shared" si="1656"/>
        <v>0</v>
      </c>
      <c r="G2265" s="27">
        <f t="shared" si="1679"/>
        <v>0</v>
      </c>
      <c r="H2265" s="22">
        <f t="shared" si="1657"/>
        <v>25586588268.796425</v>
      </c>
      <c r="I2265" s="23">
        <f t="shared" si="1658"/>
        <v>132580106.5049091</v>
      </c>
      <c r="J2265" s="23">
        <f t="shared" si="1659"/>
        <v>1086</v>
      </c>
      <c r="K2265" s="19">
        <f t="shared" si="1680"/>
        <v>225.0831931027827</v>
      </c>
      <c r="L2265" s="16">
        <f t="shared" si="1660"/>
        <v>176.48904042587068</v>
      </c>
      <c r="M2265" s="23">
        <f>M2264-IF($B2265="B",(Percent_Rent_In_Elsies*2.49%/12 * H2264)/K2264,0)+IF($B2265="D",N2265,0)+IF(B2265="D",AK2264)+IF(B2265="C",F2264*90%)-(Y2265-Y2264)-IF($B2265="A",Q2264/K2264) + IF($B2265="A",Q2264/K2264)</f>
        <v>-40673331.532573335</v>
      </c>
      <c r="N2265" s="23">
        <f t="shared" si="1661"/>
        <v>0</v>
      </c>
      <c r="O2265" s="22">
        <f t="shared" si="1662"/>
        <v>0</v>
      </c>
      <c r="P2265" s="22">
        <f t="shared" si="1693"/>
        <v>18183213.756821029</v>
      </c>
      <c r="Q2265" s="22">
        <f t="shared" si="1694"/>
        <v>0</v>
      </c>
      <c r="R2265" s="22">
        <f t="shared" si="1663"/>
        <v>312827397.69759268</v>
      </c>
      <c r="S2265" s="16">
        <f t="shared" si="1653"/>
        <v>0</v>
      </c>
      <c r="T2265" s="15">
        <f t="shared" si="1664"/>
        <v>0</v>
      </c>
      <c r="U2265" s="23">
        <f t="shared" si="1681"/>
        <v>1389830.1040918168</v>
      </c>
      <c r="V2265" s="23">
        <f t="shared" si="1682"/>
        <v>0</v>
      </c>
      <c r="W2265" s="23">
        <f t="shared" si="1695"/>
        <v>0</v>
      </c>
      <c r="X2265" s="23">
        <f t="shared" si="1683"/>
        <v>34906098.72644534</v>
      </c>
      <c r="Y2265" s="23">
        <f t="shared" si="1665"/>
        <v>13825559.361691331</v>
      </c>
      <c r="Z2265" s="3">
        <f t="shared" si="1666"/>
        <v>5781.3232283357711</v>
      </c>
      <c r="AA2265" s="23">
        <f t="shared" si="1667"/>
        <v>60609212.998431727</v>
      </c>
      <c r="AB2265" s="26">
        <f t="shared" si="1684"/>
        <v>70086276.274228573</v>
      </c>
      <c r="AC2265" s="23">
        <f t="shared" si="1685"/>
        <v>74889487.274228647</v>
      </c>
      <c r="AD2265" s="23">
        <f t="shared" si="1691"/>
        <v>4803211</v>
      </c>
      <c r="AE2265" s="24">
        <f t="shared" si="1652"/>
        <v>70086276.274228647</v>
      </c>
      <c r="AF2265" s="3">
        <f t="shared" si="1686"/>
        <v>0</v>
      </c>
      <c r="AG2265" s="2">
        <f t="shared" si="1668"/>
        <v>693758787.40029252</v>
      </c>
      <c r="AH2265" s="2">
        <f t="shared" si="1669"/>
        <v>146.02909230721875</v>
      </c>
      <c r="AI2265" s="23">
        <f t="shared" si="1692"/>
        <v>9744367995.0954914</v>
      </c>
      <c r="AJ2265" s="23">
        <f t="shared" si="1670"/>
        <v>6219.922423797766</v>
      </c>
      <c r="AK2265" s="23">
        <f t="shared" si="1671"/>
        <v>0</v>
      </c>
      <c r="AL2265" s="23">
        <f t="shared" si="1696"/>
        <v>0</v>
      </c>
      <c r="AM2265" s="23">
        <f t="shared" si="1697"/>
        <v>0</v>
      </c>
      <c r="AN2265" s="16">
        <f t="shared" si="1687"/>
        <v>0</v>
      </c>
      <c r="AO2265" s="23">
        <f t="shared" si="1688"/>
        <v>0</v>
      </c>
      <c r="AP2265" s="22">
        <f t="shared" si="1689"/>
        <v>0</v>
      </c>
      <c r="AQ2265" s="30">
        <f t="shared" si="1672"/>
        <v>12449409009.391615</v>
      </c>
      <c r="AR2265" s="28">
        <f t="shared" si="1673"/>
        <v>6062830154.0359135</v>
      </c>
      <c r="AS2265" s="25">
        <f t="shared" si="1674"/>
        <v>200337590.02425668</v>
      </c>
      <c r="AT2265" s="32">
        <f t="shared" si="1675"/>
        <v>11562.646456671542</v>
      </c>
      <c r="AU2265" s="23">
        <f t="shared" si="1676"/>
        <v>11562.646456671542</v>
      </c>
      <c r="AV2265" s="22">
        <f t="shared" si="1677"/>
        <v>1784790449.6454675</v>
      </c>
      <c r="AW2265" s="31">
        <f t="shared" si="1690"/>
        <v>8378968805.1600513</v>
      </c>
    </row>
    <row r="2266" spans="1:53" x14ac:dyDescent="0.25">
      <c r="A2266">
        <f t="shared" ref="A2266:A2329" si="1698">A2261+1</f>
        <v>691</v>
      </c>
      <c r="B2266" t="s">
        <v>6</v>
      </c>
      <c r="C2266" s="27">
        <f t="shared" si="1655"/>
        <v>0</v>
      </c>
      <c r="D2266" s="27">
        <f t="shared" si="1678"/>
        <v>0</v>
      </c>
      <c r="E2266" s="27" t="b">
        <f t="shared" si="1654"/>
        <v>1</v>
      </c>
      <c r="F2266" s="29">
        <f t="shared" si="1656"/>
        <v>0</v>
      </c>
      <c r="G2266" s="27">
        <f t="shared" si="1679"/>
        <v>0</v>
      </c>
      <c r="H2266" s="22">
        <f t="shared" si="1657"/>
        <v>25629232582.577755</v>
      </c>
      <c r="I2266" s="23">
        <f t="shared" si="1658"/>
        <v>132580106.5049091</v>
      </c>
      <c r="J2266" s="23">
        <f t="shared" si="1659"/>
        <v>1086</v>
      </c>
      <c r="K2266" s="19">
        <f t="shared" si="1680"/>
        <v>225.0831931027827</v>
      </c>
      <c r="L2266" s="16">
        <f t="shared" si="1660"/>
        <v>176.78318882658047</v>
      </c>
      <c r="M2266" s="23">
        <f>M2265-IF($B2266="B",(Percent_Rent_In_Elsies*2.49%/12 * H2265)/K2265,0)+IF($B2266="D",N2266,0)+IF(B2266="D",AK2265)+IF(B2266="C",F2265*90%)-(Y2266-Y2265)-IF($B2266="A",Q2265/K2265) + IF($B2266="A",Q2265/K2265)</f>
        <v>-40673331.532573335</v>
      </c>
      <c r="N2266" s="23">
        <f t="shared" si="1661"/>
        <v>0</v>
      </c>
      <c r="O2266" s="22">
        <f t="shared" si="1662"/>
        <v>0</v>
      </c>
      <c r="P2266" s="22">
        <f t="shared" si="1693"/>
        <v>0</v>
      </c>
      <c r="Q2266" s="22">
        <f t="shared" si="1694"/>
        <v>0</v>
      </c>
      <c r="R2266" s="22">
        <f t="shared" si="1663"/>
        <v>312827397.69759268</v>
      </c>
      <c r="S2266" s="16">
        <f t="shared" si="1653"/>
        <v>0</v>
      </c>
      <c r="T2266" s="15">
        <f t="shared" si="1664"/>
        <v>0</v>
      </c>
      <c r="U2266" s="23">
        <f t="shared" si="1681"/>
        <v>1389830.1040918168</v>
      </c>
      <c r="V2266" s="23">
        <f t="shared" si="1682"/>
        <v>0</v>
      </c>
      <c r="W2266" s="23">
        <f t="shared" si="1695"/>
        <v>0</v>
      </c>
      <c r="X2266" s="23">
        <f t="shared" si="1683"/>
        <v>34935005.342587024</v>
      </c>
      <c r="Y2266" s="23">
        <f t="shared" si="1665"/>
        <v>13825559.361691331</v>
      </c>
      <c r="Z2266" s="3">
        <f t="shared" si="1666"/>
        <v>0</v>
      </c>
      <c r="AA2266" s="23">
        <f t="shared" si="1667"/>
        <v>60609212.998431727</v>
      </c>
      <c r="AB2266" s="26">
        <f t="shared" si="1684"/>
        <v>70086276.274228573</v>
      </c>
      <c r="AC2266" s="23">
        <f t="shared" si="1685"/>
        <v>74889487.274228647</v>
      </c>
      <c r="AD2266" s="23">
        <f t="shared" si="1691"/>
        <v>4803211</v>
      </c>
      <c r="AE2266" s="24">
        <f t="shared" si="1652"/>
        <v>70086276.274228647</v>
      </c>
      <c r="AF2266" s="3">
        <f t="shared" si="1686"/>
        <v>0</v>
      </c>
      <c r="AG2266" s="2">
        <f t="shared" si="1668"/>
        <v>0</v>
      </c>
      <c r="AH2266" s="2">
        <f t="shared" si="1669"/>
        <v>146.27247412773082</v>
      </c>
      <c r="AI2266" s="23">
        <f t="shared" si="1692"/>
        <v>9744367995.0954914</v>
      </c>
      <c r="AJ2266" s="23">
        <f t="shared" si="1670"/>
        <v>6219.922423797766</v>
      </c>
      <c r="AK2266" s="23">
        <f t="shared" si="1671"/>
        <v>0</v>
      </c>
      <c r="AL2266" s="23">
        <f t="shared" si="1696"/>
        <v>0</v>
      </c>
      <c r="AM2266" s="23">
        <f t="shared" si="1697"/>
        <v>0</v>
      </c>
      <c r="AN2266" s="16">
        <f t="shared" si="1687"/>
        <v>0</v>
      </c>
      <c r="AO2266" s="23">
        <f t="shared" si="1688"/>
        <v>0</v>
      </c>
      <c r="AP2266" s="22">
        <f t="shared" si="1689"/>
        <v>0</v>
      </c>
      <c r="AQ2266" s="30">
        <f t="shared" si="1672"/>
        <v>12449409009.391615</v>
      </c>
      <c r="AR2266" s="28">
        <f t="shared" si="1673"/>
        <v>6062830154.0359135</v>
      </c>
      <c r="AS2266" s="25">
        <f t="shared" si="1674"/>
        <v>200337590.02425668</v>
      </c>
      <c r="AT2266" s="32">
        <f t="shared" si="1675"/>
        <v>0</v>
      </c>
      <c r="AU2266" s="23">
        <f t="shared" si="1676"/>
        <v>0</v>
      </c>
      <c r="AV2266" s="22">
        <f t="shared" si="1677"/>
        <v>1784790449.6454675</v>
      </c>
      <c r="AW2266" s="31">
        <f t="shared" si="1690"/>
        <v>8360785591.4032307</v>
      </c>
    </row>
    <row r="2267" spans="1:53" x14ac:dyDescent="0.25">
      <c r="A2267">
        <f t="shared" si="1698"/>
        <v>691</v>
      </c>
      <c r="B2267" t="s">
        <v>7</v>
      </c>
      <c r="C2267" s="27">
        <f t="shared" si="1655"/>
        <v>0</v>
      </c>
      <c r="D2267" s="27">
        <f t="shared" si="1678"/>
        <v>0</v>
      </c>
      <c r="E2267" s="27" t="b">
        <f t="shared" si="1654"/>
        <v>1</v>
      </c>
      <c r="F2267" s="29">
        <f t="shared" si="1656"/>
        <v>0</v>
      </c>
      <c r="G2267" s="27">
        <f t="shared" si="1679"/>
        <v>0</v>
      </c>
      <c r="H2267" s="22">
        <f t="shared" si="1657"/>
        <v>25629232582.577759</v>
      </c>
      <c r="I2267" s="23">
        <f t="shared" si="1658"/>
        <v>132580106.5049091</v>
      </c>
      <c r="J2267" s="23">
        <f t="shared" si="1659"/>
        <v>1086</v>
      </c>
      <c r="K2267" s="19">
        <f t="shared" si="1680"/>
        <v>225.0831931027827</v>
      </c>
      <c r="L2267" s="16">
        <f t="shared" si="1660"/>
        <v>176.78318882658047</v>
      </c>
      <c r="M2267" s="23">
        <f>M2266-IF($B2267="B",(Percent_Rent_In_Elsies*2.49%/12 * H2266)/K2266,0)+IF($B2267="D",N2267,0)+IF(B2267="D",AK2266)+IF(B2267="C",F2266*90%)-(Y2267-Y2266)-IF($B2267="A",Q2266/K2266) + IF($B2267="A",Q2266/K2266)</f>
        <v>-40791467.091421045</v>
      </c>
      <c r="N2267" s="23">
        <f t="shared" si="1661"/>
        <v>0</v>
      </c>
      <c r="O2267" s="22">
        <f t="shared" si="1662"/>
        <v>0</v>
      </c>
      <c r="P2267" s="22">
        <f t="shared" si="1693"/>
        <v>0</v>
      </c>
      <c r="Q2267" s="22">
        <f t="shared" si="1694"/>
        <v>0</v>
      </c>
      <c r="R2267" s="22">
        <f t="shared" si="1663"/>
        <v>286758447.88945997</v>
      </c>
      <c r="S2267" s="16">
        <f t="shared" si="1653"/>
        <v>26068949.808132723</v>
      </c>
      <c r="T2267" s="15">
        <f t="shared" si="1664"/>
        <v>0</v>
      </c>
      <c r="U2267" s="23">
        <f t="shared" si="1681"/>
        <v>1274010.9287508321</v>
      </c>
      <c r="V2267" s="23">
        <f t="shared" si="1682"/>
        <v>115819.17534098473</v>
      </c>
      <c r="W2267" s="23">
        <f t="shared" si="1695"/>
        <v>0</v>
      </c>
      <c r="X2267" s="23">
        <f t="shared" si="1683"/>
        <v>34935005.342587024</v>
      </c>
      <c r="Y2267" s="23">
        <f t="shared" si="1665"/>
        <v>13825559.361691331</v>
      </c>
      <c r="Z2267" s="3">
        <f t="shared" si="1666"/>
        <v>0</v>
      </c>
      <c r="AA2267" s="23">
        <f t="shared" si="1667"/>
        <v>60609212.998431727</v>
      </c>
      <c r="AB2267" s="26">
        <f t="shared" si="1684"/>
        <v>70086276.274228558</v>
      </c>
      <c r="AC2267" s="23">
        <f t="shared" si="1685"/>
        <v>74889487.274228647</v>
      </c>
      <c r="AD2267" s="23">
        <f t="shared" si="1691"/>
        <v>4803211</v>
      </c>
      <c r="AE2267" s="24">
        <f t="shared" si="1652"/>
        <v>70086276.274228647</v>
      </c>
      <c r="AF2267" s="3">
        <f t="shared" si="1686"/>
        <v>0</v>
      </c>
      <c r="AG2267" s="2">
        <f t="shared" si="1668"/>
        <v>0</v>
      </c>
      <c r="AH2267" s="2">
        <f t="shared" si="1669"/>
        <v>146.27247412773082</v>
      </c>
      <c r="AI2267" s="23">
        <f t="shared" si="1692"/>
        <v>9744367995.0954914</v>
      </c>
      <c r="AJ2267" s="23">
        <f t="shared" si="1670"/>
        <v>6219.922423797766</v>
      </c>
      <c r="AK2267" s="23">
        <f t="shared" si="1671"/>
        <v>0</v>
      </c>
      <c r="AL2267" s="23">
        <f t="shared" si="1696"/>
        <v>4285075.944486618</v>
      </c>
      <c r="AM2267" s="23">
        <f t="shared" si="1697"/>
        <v>3997925993.2183061</v>
      </c>
      <c r="AN2267" s="16">
        <f t="shared" si="1687"/>
        <v>0</v>
      </c>
      <c r="AO2267" s="23">
        <f t="shared" si="1688"/>
        <v>118135.55884771071</v>
      </c>
      <c r="AP2267" s="22">
        <f t="shared" si="1689"/>
        <v>26590328.804424424</v>
      </c>
      <c r="AQ2267" s="30">
        <f t="shared" si="1672"/>
        <v>12502363649.205626</v>
      </c>
      <c r="AR2267" s="28">
        <f t="shared" si="1673"/>
        <v>6089194465.0455008</v>
      </c>
      <c r="AS2267" s="25">
        <f t="shared" si="1674"/>
        <v>200337590.02425668</v>
      </c>
      <c r="AT2267" s="32">
        <f t="shared" si="1675"/>
        <v>0</v>
      </c>
      <c r="AU2267" s="23">
        <f t="shared" si="1676"/>
        <v>0</v>
      </c>
      <c r="AV2267" s="22">
        <f t="shared" si="1677"/>
        <v>1784790449.6454675</v>
      </c>
      <c r="AW2267" s="31">
        <f t="shared" si="1690"/>
        <v>8413740231.2172422</v>
      </c>
    </row>
    <row r="2268" spans="1:53" x14ac:dyDescent="0.25">
      <c r="A2268">
        <f t="shared" si="1698"/>
        <v>691</v>
      </c>
      <c r="B2268" t="s">
        <v>8</v>
      </c>
      <c r="C2268" s="27">
        <f t="shared" si="1655"/>
        <v>0</v>
      </c>
      <c r="D2268" s="27">
        <f t="shared" si="1678"/>
        <v>0</v>
      </c>
      <c r="E2268" s="27" t="b">
        <f t="shared" si="1654"/>
        <v>1</v>
      </c>
      <c r="F2268" s="29">
        <f t="shared" si="1656"/>
        <v>0</v>
      </c>
      <c r="G2268" s="27">
        <f t="shared" si="1679"/>
        <v>0</v>
      </c>
      <c r="H2268" s="22">
        <f t="shared" si="1657"/>
        <v>25629232582.577759</v>
      </c>
      <c r="I2268" s="23">
        <f t="shared" si="1658"/>
        <v>132580106.5049091</v>
      </c>
      <c r="J2268" s="23">
        <f t="shared" si="1659"/>
        <v>1086</v>
      </c>
      <c r="K2268" s="19">
        <f t="shared" si="1680"/>
        <v>225.0831931027827</v>
      </c>
      <c r="L2268" s="16">
        <f t="shared" si="1660"/>
        <v>176.78318882658047</v>
      </c>
      <c r="M2268" s="23">
        <f>M2267-IF($B2268="B",(Percent_Rent_In_Elsies*2.49%/12 * H2267)/K2267,0)+IF($B2268="D",N2268,0)+IF(B2268="D",AK2267)+IF(B2268="C",F2267*90%)-(Y2268-Y2267)-IF($B2268="A",Q2267/K2267) + IF($B2268="A",Q2267/K2267)</f>
        <v>-40791467.091421045</v>
      </c>
      <c r="N2268" s="23">
        <f t="shared" si="1661"/>
        <v>0</v>
      </c>
      <c r="O2268" s="22">
        <f t="shared" si="1662"/>
        <v>0</v>
      </c>
      <c r="P2268" s="22">
        <f t="shared" si="1693"/>
        <v>0</v>
      </c>
      <c r="Q2268" s="22">
        <f t="shared" si="1694"/>
        <v>0</v>
      </c>
      <c r="R2268" s="22">
        <f t="shared" si="1663"/>
        <v>313348776.69388437</v>
      </c>
      <c r="S2268" s="16">
        <f t="shared" si="1653"/>
        <v>26068949.808132723</v>
      </c>
      <c r="T2268" s="15">
        <f t="shared" si="1664"/>
        <v>0</v>
      </c>
      <c r="U2268" s="23">
        <f t="shared" si="1681"/>
        <v>1392146.4875985428</v>
      </c>
      <c r="V2268" s="23">
        <f t="shared" si="1682"/>
        <v>115819.17534098473</v>
      </c>
      <c r="W2268" s="23">
        <f t="shared" si="1695"/>
        <v>0</v>
      </c>
      <c r="X2268" s="23">
        <f t="shared" si="1683"/>
        <v>34935005.342587024</v>
      </c>
      <c r="Y2268" s="23">
        <f t="shared" si="1665"/>
        <v>13825559.361691331</v>
      </c>
      <c r="Z2268" s="3">
        <f t="shared" si="1666"/>
        <v>0</v>
      </c>
      <c r="AA2268" s="23">
        <f t="shared" si="1667"/>
        <v>60609212.998431727</v>
      </c>
      <c r="AB2268" s="26">
        <f t="shared" si="1684"/>
        <v>70086276.274228573</v>
      </c>
      <c r="AC2268" s="23">
        <f t="shared" si="1685"/>
        <v>74889487.274228647</v>
      </c>
      <c r="AD2268" s="23">
        <f t="shared" si="1691"/>
        <v>4803211</v>
      </c>
      <c r="AE2268" s="24">
        <f t="shared" si="1652"/>
        <v>70086276.274228647</v>
      </c>
      <c r="AF2268" s="3">
        <f t="shared" si="1686"/>
        <v>1E-4</v>
      </c>
      <c r="AG2268" s="2">
        <f t="shared" si="1668"/>
        <v>0</v>
      </c>
      <c r="AH2268" s="2">
        <f t="shared" si="1669"/>
        <v>146.27247412773082</v>
      </c>
      <c r="AI2268" s="23">
        <f t="shared" si="1692"/>
        <v>9744367995.0954914</v>
      </c>
      <c r="AJ2268" s="23">
        <f t="shared" si="1670"/>
        <v>6219.922423797766</v>
      </c>
      <c r="AK2268" s="23">
        <f t="shared" si="1671"/>
        <v>60074.670605123771</v>
      </c>
      <c r="AL2268" s="23">
        <f t="shared" si="1696"/>
        <v>0</v>
      </c>
      <c r="AM2268" s="23">
        <f t="shared" si="1697"/>
        <v>0</v>
      </c>
      <c r="AN2268" s="16">
        <f t="shared" si="1687"/>
        <v>0</v>
      </c>
      <c r="AO2268" s="23">
        <f t="shared" si="1688"/>
        <v>0</v>
      </c>
      <c r="AP2268" s="22">
        <f t="shared" si="1689"/>
        <v>0</v>
      </c>
      <c r="AQ2268" s="30">
        <f t="shared" si="1672"/>
        <v>12502363649.205626</v>
      </c>
      <c r="AR2268" s="28">
        <f t="shared" si="1673"/>
        <v>6089194465.0455008</v>
      </c>
      <c r="AS2268" s="25">
        <f t="shared" si="1674"/>
        <v>200337590.02425668</v>
      </c>
      <c r="AT2268" s="32">
        <f t="shared" si="1675"/>
        <v>0</v>
      </c>
      <c r="AU2268" s="23">
        <f t="shared" si="1676"/>
        <v>0</v>
      </c>
      <c r="AV2268" s="22">
        <f t="shared" si="1677"/>
        <v>1784790449.6454675</v>
      </c>
      <c r="AW2268" s="31">
        <f t="shared" si="1690"/>
        <v>8413740231.2172422</v>
      </c>
    </row>
    <row r="2269" spans="1:53" x14ac:dyDescent="0.25">
      <c r="A2269" s="21">
        <f t="shared" si="1698"/>
        <v>691</v>
      </c>
      <c r="B2269" s="21" t="s">
        <v>9</v>
      </c>
      <c r="C2269" s="27">
        <f t="shared" si="1655"/>
        <v>0</v>
      </c>
      <c r="D2269" s="27">
        <f t="shared" si="1678"/>
        <v>0</v>
      </c>
      <c r="E2269" s="27" t="b">
        <f t="shared" si="1654"/>
        <v>1</v>
      </c>
      <c r="F2269" s="29">
        <f t="shared" si="1656"/>
        <v>0</v>
      </c>
      <c r="G2269" s="27">
        <f t="shared" si="1679"/>
        <v>0</v>
      </c>
      <c r="H2269" s="22">
        <f t="shared" si="1657"/>
        <v>25629232582.577759</v>
      </c>
      <c r="I2269" s="23">
        <f t="shared" si="1658"/>
        <v>132580106.5049091</v>
      </c>
      <c r="J2269" s="23">
        <f t="shared" si="1659"/>
        <v>1086</v>
      </c>
      <c r="K2269" s="19">
        <f t="shared" si="1680"/>
        <v>225.0831931027827</v>
      </c>
      <c r="L2269" s="16">
        <f t="shared" si="1660"/>
        <v>176.78318882658047</v>
      </c>
      <c r="M2269" s="23">
        <f>M2268-IF($B2269="B",(Percent_Rent_In_Elsies*2.49%/12 * H2268)/K2268,0)+IF($B2269="D",N2269,0)+IF(B2269="D",AK2268)+IF(B2269="C",F2268*90%)-(Y2269-Y2268)-IF($B2269="A",Q2268/K2268) + IF($B2269="A",Q2268/K2268)</f>
        <v>-40731392.420815922</v>
      </c>
      <c r="N2269" s="23">
        <f t="shared" si="1661"/>
        <v>0</v>
      </c>
      <c r="O2269" s="22">
        <f t="shared" si="1662"/>
        <v>18213519.113090612</v>
      </c>
      <c r="P2269" s="22">
        <f t="shared" si="1693"/>
        <v>0</v>
      </c>
      <c r="Q2269" s="22">
        <f t="shared" si="1694"/>
        <v>0</v>
      </c>
      <c r="R2269" s="22">
        <f t="shared" si="1663"/>
        <v>313348776.69388437</v>
      </c>
      <c r="S2269" s="16">
        <f t="shared" si="1653"/>
        <v>0</v>
      </c>
      <c r="T2269" s="15">
        <f t="shared" si="1664"/>
        <v>7855430.695042111</v>
      </c>
      <c r="U2269" s="23">
        <f t="shared" si="1681"/>
        <v>1392146.4875985428</v>
      </c>
      <c r="V2269" s="23">
        <f t="shared" si="1682"/>
        <v>0</v>
      </c>
      <c r="W2269" s="23">
        <f t="shared" si="1695"/>
        <v>115819.17534098473</v>
      </c>
      <c r="X2269" s="23">
        <f t="shared" si="1683"/>
        <v>34935005.342587024</v>
      </c>
      <c r="Y2269" s="23">
        <f t="shared" si="1665"/>
        <v>13825559.361691331</v>
      </c>
      <c r="Z2269" s="3">
        <f t="shared" si="1666"/>
        <v>0</v>
      </c>
      <c r="AA2269" s="23">
        <f t="shared" si="1667"/>
        <v>60549138.327826604</v>
      </c>
      <c r="AB2269" s="26">
        <f t="shared" si="1684"/>
        <v>70086276.274228573</v>
      </c>
      <c r="AC2269" s="23">
        <f t="shared" si="1685"/>
        <v>74889487.274228647</v>
      </c>
      <c r="AD2269" s="23">
        <f t="shared" si="1691"/>
        <v>4803211</v>
      </c>
      <c r="AE2269" s="24">
        <f t="shared" si="1652"/>
        <v>70086276.274228647</v>
      </c>
      <c r="AF2269" s="3">
        <f t="shared" si="1686"/>
        <v>0</v>
      </c>
      <c r="AG2269" s="2">
        <f t="shared" si="1668"/>
        <v>0</v>
      </c>
      <c r="AH2269" s="2">
        <f t="shared" si="1669"/>
        <v>146.27247412773082</v>
      </c>
      <c r="AI2269" s="23">
        <f t="shared" si="1692"/>
        <v>9734709567.4637775</v>
      </c>
      <c r="AJ2269" s="23">
        <f t="shared" si="1670"/>
        <v>6219.922423797766</v>
      </c>
      <c r="AK2269" s="23">
        <f t="shared" si="1671"/>
        <v>0</v>
      </c>
      <c r="AL2269" s="23">
        <f t="shared" si="1696"/>
        <v>0</v>
      </c>
      <c r="AM2269" s="23">
        <f t="shared" si="1697"/>
        <v>0</v>
      </c>
      <c r="AN2269" s="16">
        <f t="shared" si="1687"/>
        <v>0</v>
      </c>
      <c r="AO2269" s="23">
        <f t="shared" si="1688"/>
        <v>0</v>
      </c>
      <c r="AP2269" s="22">
        <f t="shared" si="1689"/>
        <v>0</v>
      </c>
      <c r="AQ2269" s="30">
        <f t="shared" si="1672"/>
        <v>12502363649.205626</v>
      </c>
      <c r="AR2269" s="28">
        <f t="shared" si="1673"/>
        <v>6089194465.0455008</v>
      </c>
      <c r="AS2269" s="25">
        <f t="shared" si="1674"/>
        <v>200337590.02425668</v>
      </c>
      <c r="AT2269" s="32">
        <f t="shared" si="1675"/>
        <v>0</v>
      </c>
      <c r="AU2269" s="23">
        <f t="shared" si="1676"/>
        <v>0</v>
      </c>
      <c r="AV2269" s="22">
        <f t="shared" si="1677"/>
        <v>1784790449.6454675</v>
      </c>
      <c r="AW2269" s="31">
        <f t="shared" si="1690"/>
        <v>8413740231.2172422</v>
      </c>
      <c r="AX2269" s="21"/>
      <c r="AY2269" s="21"/>
      <c r="AZ2269" s="21"/>
      <c r="BA2269" s="21"/>
    </row>
    <row r="2270" spans="1:53" x14ac:dyDescent="0.25">
      <c r="A2270" s="21">
        <f t="shared" si="1698"/>
        <v>691</v>
      </c>
      <c r="B2270" s="21" t="s">
        <v>28</v>
      </c>
      <c r="C2270" s="27">
        <f t="shared" si="1655"/>
        <v>0</v>
      </c>
      <c r="D2270" s="27">
        <f t="shared" si="1678"/>
        <v>0</v>
      </c>
      <c r="E2270" s="27" t="b">
        <f t="shared" si="1654"/>
        <v>1</v>
      </c>
      <c r="F2270" s="29">
        <f t="shared" si="1656"/>
        <v>0</v>
      </c>
      <c r="G2270" s="27">
        <f t="shared" si="1679"/>
        <v>0</v>
      </c>
      <c r="H2270" s="22">
        <f t="shared" si="1657"/>
        <v>25629232582.577759</v>
      </c>
      <c r="I2270" s="23">
        <f t="shared" si="1658"/>
        <v>132580106.5049091</v>
      </c>
      <c r="J2270" s="23">
        <f t="shared" si="1659"/>
        <v>1086</v>
      </c>
      <c r="K2270" s="19">
        <f t="shared" si="1680"/>
        <v>225.0831931027827</v>
      </c>
      <c r="L2270" s="16">
        <f t="shared" si="1660"/>
        <v>176.78318882658047</v>
      </c>
      <c r="M2270" s="23">
        <f>M2269-IF($B2270="B",(Percent_Rent_In_Elsies*2.49%/12 * H2269)/K2269,0)+IF($B2270="D",N2270,0)+IF(B2270="D",AK2269)+IF(B2270="C",F2269*90%)-(Y2270-Y2269)-IF($B2270="A",Q2269/K2269) + IF($B2270="A",Q2269/K2269)</f>
        <v>-40731392.420815922</v>
      </c>
      <c r="N2270" s="23">
        <f t="shared" si="1661"/>
        <v>0</v>
      </c>
      <c r="O2270" s="22">
        <f t="shared" si="1662"/>
        <v>0</v>
      </c>
      <c r="P2270" s="22">
        <f t="shared" si="1693"/>
        <v>18213519.113090612</v>
      </c>
      <c r="Q2270" s="22">
        <f t="shared" si="1694"/>
        <v>0</v>
      </c>
      <c r="R2270" s="22">
        <f t="shared" si="1663"/>
        <v>313348776.69388437</v>
      </c>
      <c r="S2270" s="16">
        <f t="shared" si="1653"/>
        <v>0</v>
      </c>
      <c r="T2270" s="15">
        <f t="shared" si="1664"/>
        <v>0</v>
      </c>
      <c r="U2270" s="23">
        <f t="shared" si="1681"/>
        <v>1392146.4875985428</v>
      </c>
      <c r="V2270" s="23">
        <f t="shared" si="1682"/>
        <v>0</v>
      </c>
      <c r="W2270" s="23">
        <f t="shared" si="1695"/>
        <v>0</v>
      </c>
      <c r="X2270" s="23">
        <f t="shared" si="1683"/>
        <v>34935005.342587024</v>
      </c>
      <c r="Y2270" s="23">
        <f t="shared" si="1665"/>
        <v>13825559.361691331</v>
      </c>
      <c r="Z2270" s="3">
        <f t="shared" si="1666"/>
        <v>5790.9587670492374</v>
      </c>
      <c r="AA2270" s="23">
        <f t="shared" si="1667"/>
        <v>60636002.709332339</v>
      </c>
      <c r="AB2270" s="26">
        <f t="shared" si="1684"/>
        <v>70086276.274228573</v>
      </c>
      <c r="AC2270" s="23">
        <f t="shared" si="1685"/>
        <v>74889487.274228647</v>
      </c>
      <c r="AD2270" s="23">
        <f t="shared" si="1691"/>
        <v>4803211</v>
      </c>
      <c r="AE2270" s="24">
        <f t="shared" si="1652"/>
        <v>70086276.274228647</v>
      </c>
      <c r="AF2270" s="3">
        <f t="shared" si="1686"/>
        <v>0</v>
      </c>
      <c r="AG2270" s="2">
        <f t="shared" si="1668"/>
        <v>694915052.04590845</v>
      </c>
      <c r="AH2270" s="2">
        <f t="shared" si="1669"/>
        <v>146.27247412773082</v>
      </c>
      <c r="AI2270" s="23">
        <f t="shared" si="1692"/>
        <v>9748675076.2896423</v>
      </c>
      <c r="AJ2270" s="23">
        <f t="shared" si="1670"/>
        <v>6219.922423797766</v>
      </c>
      <c r="AK2270" s="23">
        <f t="shared" si="1671"/>
        <v>0</v>
      </c>
      <c r="AL2270" s="23">
        <f t="shared" si="1696"/>
        <v>0</v>
      </c>
      <c r="AM2270" s="23">
        <f t="shared" si="1697"/>
        <v>0</v>
      </c>
      <c r="AN2270" s="16">
        <f t="shared" si="1687"/>
        <v>0</v>
      </c>
      <c r="AO2270" s="23">
        <f t="shared" si="1688"/>
        <v>0</v>
      </c>
      <c r="AP2270" s="22">
        <f t="shared" si="1689"/>
        <v>0</v>
      </c>
      <c r="AQ2270" s="30">
        <f t="shared" si="1672"/>
        <v>12502363649.205626</v>
      </c>
      <c r="AR2270" s="28">
        <f t="shared" si="1673"/>
        <v>6089194465.0455008</v>
      </c>
      <c r="AS2270" s="25">
        <f t="shared" si="1674"/>
        <v>200337590.02425668</v>
      </c>
      <c r="AT2270" s="32">
        <f t="shared" si="1675"/>
        <v>11581.917534098475</v>
      </c>
      <c r="AU2270" s="23">
        <f t="shared" si="1676"/>
        <v>11581.917534098475</v>
      </c>
      <c r="AV2270" s="22">
        <f t="shared" si="1677"/>
        <v>1792645880.3405097</v>
      </c>
      <c r="AW2270" s="31">
        <f t="shared" si="1690"/>
        <v>8413740231.2172422</v>
      </c>
      <c r="AX2270" s="21"/>
      <c r="AY2270" s="21"/>
      <c r="AZ2270" s="21"/>
      <c r="BA2270" s="21"/>
    </row>
    <row r="2271" spans="1:53" x14ac:dyDescent="0.25">
      <c r="A2271">
        <f t="shared" si="1698"/>
        <v>692</v>
      </c>
      <c r="B2271" t="s">
        <v>6</v>
      </c>
      <c r="C2271" s="27">
        <f t="shared" si="1655"/>
        <v>0</v>
      </c>
      <c r="D2271" s="27">
        <f t="shared" si="1678"/>
        <v>0</v>
      </c>
      <c r="E2271" s="27" t="b">
        <f t="shared" si="1654"/>
        <v>1</v>
      </c>
      <c r="F2271" s="29">
        <f t="shared" si="1656"/>
        <v>0</v>
      </c>
      <c r="G2271" s="27">
        <f t="shared" si="1679"/>
        <v>0</v>
      </c>
      <c r="H2271" s="22">
        <f t="shared" si="1657"/>
        <v>25671947970.215389</v>
      </c>
      <c r="I2271" s="23">
        <f t="shared" si="1658"/>
        <v>132580106.5049091</v>
      </c>
      <c r="J2271" s="23">
        <f t="shared" si="1659"/>
        <v>1086</v>
      </c>
      <c r="K2271" s="19">
        <f t="shared" si="1680"/>
        <v>225.0831931027827</v>
      </c>
      <c r="L2271" s="16">
        <f t="shared" si="1660"/>
        <v>177.07782747462477</v>
      </c>
      <c r="M2271" s="23">
        <f>M2270-IF($B2271="B",(Percent_Rent_In_Elsies*2.49%/12 * H2270)/K2270,0)+IF($B2271="D",N2271,0)+IF(B2271="D",AK2270)+IF(B2271="C",F2270*90%)-(Y2271-Y2270)-IF($B2271="A",Q2270/K2270) + IF($B2271="A",Q2270/K2270)</f>
        <v>-40731392.420815922</v>
      </c>
      <c r="N2271" s="23">
        <f t="shared" si="1661"/>
        <v>0</v>
      </c>
      <c r="O2271" s="22">
        <f t="shared" si="1662"/>
        <v>0</v>
      </c>
      <c r="P2271" s="22">
        <f t="shared" si="1693"/>
        <v>0</v>
      </c>
      <c r="Q2271" s="22">
        <f t="shared" si="1694"/>
        <v>0</v>
      </c>
      <c r="R2271" s="22">
        <f t="shared" si="1663"/>
        <v>313348776.69388437</v>
      </c>
      <c r="S2271" s="16">
        <f t="shared" si="1653"/>
        <v>0</v>
      </c>
      <c r="T2271" s="15">
        <f t="shared" si="1664"/>
        <v>0</v>
      </c>
      <c r="U2271" s="23">
        <f t="shared" si="1681"/>
        <v>1392146.4875985428</v>
      </c>
      <c r="V2271" s="23">
        <f t="shared" si="1682"/>
        <v>0</v>
      </c>
      <c r="W2271" s="23">
        <f t="shared" si="1695"/>
        <v>0</v>
      </c>
      <c r="X2271" s="23">
        <f t="shared" si="1683"/>
        <v>34963960.136422269</v>
      </c>
      <c r="Y2271" s="23">
        <f t="shared" si="1665"/>
        <v>13825559.361691331</v>
      </c>
      <c r="Z2271" s="3">
        <f t="shared" si="1666"/>
        <v>0</v>
      </c>
      <c r="AA2271" s="23">
        <f t="shared" si="1667"/>
        <v>60636002.709332339</v>
      </c>
      <c r="AB2271" s="26">
        <f t="shared" si="1684"/>
        <v>70086276.274228573</v>
      </c>
      <c r="AC2271" s="23">
        <f t="shared" si="1685"/>
        <v>74889487.274228647</v>
      </c>
      <c r="AD2271" s="23">
        <f t="shared" si="1691"/>
        <v>4803211</v>
      </c>
      <c r="AE2271" s="24">
        <f t="shared" si="1652"/>
        <v>70086276.274228647</v>
      </c>
      <c r="AF2271" s="3">
        <f t="shared" si="1686"/>
        <v>0</v>
      </c>
      <c r="AG2271" s="2">
        <f t="shared" si="1668"/>
        <v>0</v>
      </c>
      <c r="AH2271" s="2">
        <f t="shared" si="1669"/>
        <v>146.51626158461039</v>
      </c>
      <c r="AI2271" s="23">
        <f t="shared" si="1692"/>
        <v>9748675076.2896423</v>
      </c>
      <c r="AJ2271" s="23">
        <f t="shared" si="1670"/>
        <v>6219.922423797766</v>
      </c>
      <c r="AK2271" s="23">
        <f t="shared" si="1671"/>
        <v>0</v>
      </c>
      <c r="AL2271" s="23">
        <f t="shared" si="1696"/>
        <v>0</v>
      </c>
      <c r="AM2271" s="23">
        <f t="shared" si="1697"/>
        <v>0</v>
      </c>
      <c r="AN2271" s="16">
        <f t="shared" si="1687"/>
        <v>0</v>
      </c>
      <c r="AO2271" s="23">
        <f t="shared" si="1688"/>
        <v>0</v>
      </c>
      <c r="AP2271" s="22">
        <f t="shared" si="1689"/>
        <v>0</v>
      </c>
      <c r="AQ2271" s="30">
        <f t="shared" si="1672"/>
        <v>12502363649.205626</v>
      </c>
      <c r="AR2271" s="28">
        <f t="shared" si="1673"/>
        <v>6089194465.0455008</v>
      </c>
      <c r="AS2271" s="25">
        <f t="shared" si="1674"/>
        <v>200337590.02425668</v>
      </c>
      <c r="AT2271" s="32">
        <f t="shared" si="1675"/>
        <v>0</v>
      </c>
      <c r="AU2271" s="23">
        <f t="shared" si="1676"/>
        <v>0</v>
      </c>
      <c r="AV2271" s="22">
        <f t="shared" si="1677"/>
        <v>1792645880.3405097</v>
      </c>
      <c r="AW2271" s="31">
        <f t="shared" si="1690"/>
        <v>8395526712.1041508</v>
      </c>
    </row>
    <row r="2272" spans="1:53" x14ac:dyDescent="0.25">
      <c r="A2272">
        <f t="shared" si="1698"/>
        <v>692</v>
      </c>
      <c r="B2272" t="s">
        <v>7</v>
      </c>
      <c r="C2272" s="27">
        <f t="shared" si="1655"/>
        <v>0</v>
      </c>
      <c r="D2272" s="27">
        <f t="shared" si="1678"/>
        <v>0</v>
      </c>
      <c r="E2272" s="27" t="b">
        <f t="shared" si="1654"/>
        <v>1</v>
      </c>
      <c r="F2272" s="29">
        <f t="shared" si="1656"/>
        <v>0</v>
      </c>
      <c r="G2272" s="27">
        <f t="shared" si="1679"/>
        <v>0</v>
      </c>
      <c r="H2272" s="22">
        <f t="shared" si="1657"/>
        <v>25671947970.215389</v>
      </c>
      <c r="I2272" s="23">
        <f t="shared" si="1658"/>
        <v>132580106.5049091</v>
      </c>
      <c r="J2272" s="23">
        <f t="shared" si="1659"/>
        <v>1086</v>
      </c>
      <c r="K2272" s="19">
        <f t="shared" si="1680"/>
        <v>225.0831931027827</v>
      </c>
      <c r="L2272" s="16">
        <f t="shared" si="1660"/>
        <v>177.07782747462477</v>
      </c>
      <c r="M2272" s="23">
        <f>M2271-IF($B2272="B",(Percent_Rent_In_Elsies*2.49%/12 * H2271)/K2271,0)+IF($B2272="D",N2272,0)+IF(B2272="D",AK2271)+IF(B2272="C",F2271*90%)-(Y2272-Y2271)-IF($B2272="A",Q2271/K2271) + IF($B2272="A",Q2271/K2271)</f>
        <v>-40849724.87226171</v>
      </c>
      <c r="N2272" s="23">
        <f t="shared" si="1661"/>
        <v>0</v>
      </c>
      <c r="O2272" s="22">
        <f t="shared" si="1662"/>
        <v>0</v>
      </c>
      <c r="P2272" s="22">
        <f t="shared" si="1693"/>
        <v>0</v>
      </c>
      <c r="Q2272" s="22">
        <f t="shared" si="1694"/>
        <v>0</v>
      </c>
      <c r="R2272" s="22">
        <f t="shared" si="1663"/>
        <v>287236378.63606066</v>
      </c>
      <c r="S2272" s="16">
        <f t="shared" si="1653"/>
        <v>26112398.057823699</v>
      </c>
      <c r="T2272" s="15">
        <f t="shared" si="1664"/>
        <v>0</v>
      </c>
      <c r="U2272" s="23">
        <f t="shared" si="1681"/>
        <v>1276134.2802986642</v>
      </c>
      <c r="V2272" s="23">
        <f t="shared" si="1682"/>
        <v>116012.20729987857</v>
      </c>
      <c r="W2272" s="23">
        <f t="shared" si="1695"/>
        <v>0</v>
      </c>
      <c r="X2272" s="23">
        <f t="shared" si="1683"/>
        <v>34963960.136422269</v>
      </c>
      <c r="Y2272" s="23">
        <f t="shared" si="1665"/>
        <v>13825559.361691331</v>
      </c>
      <c r="Z2272" s="3">
        <f t="shared" si="1666"/>
        <v>0</v>
      </c>
      <c r="AA2272" s="23">
        <f t="shared" si="1667"/>
        <v>60636002.709332339</v>
      </c>
      <c r="AB2272" s="26">
        <f t="shared" si="1684"/>
        <v>70086276.274228573</v>
      </c>
      <c r="AC2272" s="23">
        <f t="shared" si="1685"/>
        <v>74889487.274228647</v>
      </c>
      <c r="AD2272" s="23">
        <f t="shared" si="1691"/>
        <v>4803211</v>
      </c>
      <c r="AE2272" s="24">
        <f t="shared" si="1652"/>
        <v>70086276.274228647</v>
      </c>
      <c r="AF2272" s="3">
        <f t="shared" si="1686"/>
        <v>0</v>
      </c>
      <c r="AG2272" s="2">
        <f t="shared" si="1668"/>
        <v>0</v>
      </c>
      <c r="AH2272" s="2">
        <f t="shared" si="1669"/>
        <v>146.51626158461039</v>
      </c>
      <c r="AI2272" s="23">
        <f t="shared" si="1692"/>
        <v>9748675076.2896423</v>
      </c>
      <c r="AJ2272" s="23">
        <f t="shared" si="1670"/>
        <v>6219.922423797766</v>
      </c>
      <c r="AK2272" s="23">
        <f t="shared" si="1671"/>
        <v>0</v>
      </c>
      <c r="AL2272" s="23">
        <f t="shared" si="1696"/>
        <v>4307081.1941509247</v>
      </c>
      <c r="AM2272" s="23">
        <f t="shared" si="1697"/>
        <v>4018456635.0925488</v>
      </c>
      <c r="AN2272" s="16">
        <f t="shared" si="1687"/>
        <v>0</v>
      </c>
      <c r="AO2272" s="23">
        <f t="shared" si="1688"/>
        <v>118332.45144579027</v>
      </c>
      <c r="AP2272" s="22">
        <f t="shared" si="1689"/>
        <v>26634646.019098472</v>
      </c>
      <c r="AQ2272" s="30">
        <f t="shared" si="1672"/>
        <v>12555406546.752661</v>
      </c>
      <c r="AR2272" s="28">
        <f t="shared" si="1673"/>
        <v>6115602716.5734367</v>
      </c>
      <c r="AS2272" s="25">
        <f t="shared" si="1674"/>
        <v>200337590.02425668</v>
      </c>
      <c r="AT2272" s="32">
        <f t="shared" si="1675"/>
        <v>0</v>
      </c>
      <c r="AU2272" s="23">
        <f t="shared" si="1676"/>
        <v>0</v>
      </c>
      <c r="AV2272" s="22">
        <f t="shared" si="1677"/>
        <v>1792645880.3405097</v>
      </c>
      <c r="AW2272" s="31">
        <f t="shared" si="1690"/>
        <v>8448569609.651186</v>
      </c>
    </row>
    <row r="2273" spans="1:53" s="21" customFormat="1" x14ac:dyDescent="0.25">
      <c r="A2273">
        <f t="shared" si="1698"/>
        <v>692</v>
      </c>
      <c r="B2273" t="s">
        <v>8</v>
      </c>
      <c r="C2273" s="27">
        <f t="shared" si="1655"/>
        <v>0</v>
      </c>
      <c r="D2273" s="27">
        <f t="shared" si="1678"/>
        <v>0</v>
      </c>
      <c r="E2273" s="27" t="b">
        <f t="shared" si="1654"/>
        <v>1</v>
      </c>
      <c r="F2273" s="29">
        <f t="shared" si="1656"/>
        <v>0</v>
      </c>
      <c r="G2273" s="27">
        <f t="shared" si="1679"/>
        <v>0</v>
      </c>
      <c r="H2273" s="22">
        <f t="shared" si="1657"/>
        <v>25671947970.215389</v>
      </c>
      <c r="I2273" s="23">
        <f t="shared" si="1658"/>
        <v>132580106.5049091</v>
      </c>
      <c r="J2273" s="23">
        <f t="shared" si="1659"/>
        <v>1086</v>
      </c>
      <c r="K2273" s="19">
        <f t="shared" si="1680"/>
        <v>225.0831931027827</v>
      </c>
      <c r="L2273" s="16">
        <f t="shared" si="1660"/>
        <v>177.07782747462477</v>
      </c>
      <c r="M2273" s="23">
        <f>M2272-IF($B2273="B",(Percent_Rent_In_Elsies*2.49%/12 * H2272)/K2272,0)+IF($B2273="D",N2273,0)+IF(B2273="D",AK2272)+IF(B2273="C",F2272*90%)-(Y2273-Y2272)-IF($B2273="A",Q2272/K2272) + IF($B2273="A",Q2272/K2272)</f>
        <v>-40849724.87226171</v>
      </c>
      <c r="N2273" s="23">
        <f t="shared" si="1661"/>
        <v>0</v>
      </c>
      <c r="O2273" s="22">
        <f t="shared" si="1662"/>
        <v>0</v>
      </c>
      <c r="P2273" s="22">
        <f t="shared" si="1693"/>
        <v>0</v>
      </c>
      <c r="Q2273" s="22">
        <f t="shared" si="1694"/>
        <v>0</v>
      </c>
      <c r="R2273" s="22">
        <f t="shared" si="1663"/>
        <v>313871024.65515912</v>
      </c>
      <c r="S2273" s="16">
        <f t="shared" si="1653"/>
        <v>26112398.057823699</v>
      </c>
      <c r="T2273" s="15">
        <f t="shared" si="1664"/>
        <v>0</v>
      </c>
      <c r="U2273" s="23">
        <f t="shared" si="1681"/>
        <v>1394466.7317444545</v>
      </c>
      <c r="V2273" s="23">
        <f t="shared" si="1682"/>
        <v>116012.20729987857</v>
      </c>
      <c r="W2273" s="23">
        <f t="shared" si="1695"/>
        <v>0</v>
      </c>
      <c r="X2273" s="23">
        <f t="shared" si="1683"/>
        <v>34963960.136422269</v>
      </c>
      <c r="Y2273" s="23">
        <f t="shared" si="1665"/>
        <v>13825559.361691331</v>
      </c>
      <c r="Z2273" s="3">
        <f t="shared" si="1666"/>
        <v>0</v>
      </c>
      <c r="AA2273" s="23">
        <f t="shared" si="1667"/>
        <v>60636002.709332339</v>
      </c>
      <c r="AB2273" s="26">
        <f t="shared" si="1684"/>
        <v>70086276.274228573</v>
      </c>
      <c r="AC2273" s="23">
        <f t="shared" si="1685"/>
        <v>74889487.274228647</v>
      </c>
      <c r="AD2273" s="23">
        <f t="shared" si="1691"/>
        <v>4803211</v>
      </c>
      <c r="AE2273" s="24">
        <f t="shared" si="1652"/>
        <v>70086276.274228647</v>
      </c>
      <c r="AF2273" s="3">
        <f t="shared" si="1686"/>
        <v>1E-4</v>
      </c>
      <c r="AG2273" s="2">
        <f t="shared" si="1668"/>
        <v>0</v>
      </c>
      <c r="AH2273" s="2">
        <f t="shared" si="1669"/>
        <v>146.51626158461039</v>
      </c>
      <c r="AI2273" s="23">
        <f t="shared" si="1692"/>
        <v>9748675076.2896423</v>
      </c>
      <c r="AJ2273" s="23">
        <f t="shared" si="1670"/>
        <v>6219.922423797766</v>
      </c>
      <c r="AK2273" s="23">
        <f t="shared" si="1671"/>
        <v>60082.460514773033</v>
      </c>
      <c r="AL2273" s="23">
        <f t="shared" si="1696"/>
        <v>0</v>
      </c>
      <c r="AM2273" s="23">
        <f t="shared" si="1697"/>
        <v>0</v>
      </c>
      <c r="AN2273" s="16">
        <f t="shared" si="1687"/>
        <v>0</v>
      </c>
      <c r="AO2273" s="23">
        <f t="shared" si="1688"/>
        <v>0</v>
      </c>
      <c r="AP2273" s="22">
        <f t="shared" si="1689"/>
        <v>0</v>
      </c>
      <c r="AQ2273" s="30">
        <f t="shared" si="1672"/>
        <v>12555406546.752661</v>
      </c>
      <c r="AR2273" s="28">
        <f t="shared" si="1673"/>
        <v>6115602716.5734367</v>
      </c>
      <c r="AS2273" s="25">
        <f t="shared" si="1674"/>
        <v>200337590.02425668</v>
      </c>
      <c r="AT2273" s="32">
        <f t="shared" si="1675"/>
        <v>0</v>
      </c>
      <c r="AU2273" s="23">
        <f t="shared" si="1676"/>
        <v>0</v>
      </c>
      <c r="AV2273" s="22">
        <f t="shared" si="1677"/>
        <v>1792645880.3405097</v>
      </c>
      <c r="AW2273" s="31">
        <f t="shared" si="1690"/>
        <v>8448569609.651186</v>
      </c>
      <c r="AX2273"/>
      <c r="AY2273"/>
      <c r="AZ2273"/>
      <c r="BA2273"/>
    </row>
    <row r="2274" spans="1:53" s="21" customFormat="1" x14ac:dyDescent="0.25">
      <c r="A2274" s="21">
        <f t="shared" si="1698"/>
        <v>692</v>
      </c>
      <c r="B2274" s="21" t="s">
        <v>9</v>
      </c>
      <c r="C2274" s="27">
        <f t="shared" si="1655"/>
        <v>0</v>
      </c>
      <c r="D2274" s="27">
        <f t="shared" si="1678"/>
        <v>0</v>
      </c>
      <c r="E2274" s="27" t="b">
        <f t="shared" si="1654"/>
        <v>1</v>
      </c>
      <c r="F2274" s="29">
        <f t="shared" si="1656"/>
        <v>0</v>
      </c>
      <c r="G2274" s="27">
        <f t="shared" si="1679"/>
        <v>0</v>
      </c>
      <c r="H2274" s="22">
        <f t="shared" si="1657"/>
        <v>25671947970.215389</v>
      </c>
      <c r="I2274" s="23">
        <f t="shared" si="1658"/>
        <v>132580106.5049091</v>
      </c>
      <c r="J2274" s="23">
        <f t="shared" si="1659"/>
        <v>1086</v>
      </c>
      <c r="K2274" s="19">
        <f t="shared" si="1680"/>
        <v>225.0831931027827</v>
      </c>
      <c r="L2274" s="16">
        <f t="shared" si="1660"/>
        <v>177.07782747462477</v>
      </c>
      <c r="M2274" s="23">
        <f>M2273-IF($B2274="B",(Percent_Rent_In_Elsies*2.49%/12 * H2273)/K2273,0)+IF($B2274="D",N2274,0)+IF(B2274="D",AK2273)+IF(B2274="C",F2273*90%)-(Y2274-Y2273)-IF($B2274="A",Q2273/K2273) + IF($B2274="A",Q2273/K2273)</f>
        <v>-40789642.411746934</v>
      </c>
      <c r="N2274" s="23">
        <f t="shared" si="1661"/>
        <v>0</v>
      </c>
      <c r="O2274" s="22">
        <f t="shared" si="1662"/>
        <v>18243874.978286628</v>
      </c>
      <c r="P2274" s="22">
        <f t="shared" si="1693"/>
        <v>0</v>
      </c>
      <c r="Q2274" s="22">
        <f t="shared" si="1694"/>
        <v>0</v>
      </c>
      <c r="R2274" s="22">
        <f t="shared" si="1663"/>
        <v>313871024.65515912</v>
      </c>
      <c r="S2274" s="16">
        <f t="shared" si="1653"/>
        <v>0</v>
      </c>
      <c r="T2274" s="15">
        <f t="shared" si="1664"/>
        <v>7868523.0795370713</v>
      </c>
      <c r="U2274" s="23">
        <f t="shared" si="1681"/>
        <v>1394466.7317444545</v>
      </c>
      <c r="V2274" s="23">
        <f t="shared" si="1682"/>
        <v>0</v>
      </c>
      <c r="W2274" s="23">
        <f t="shared" si="1695"/>
        <v>116012.20729987857</v>
      </c>
      <c r="X2274" s="23">
        <f t="shared" si="1683"/>
        <v>34963960.136422269</v>
      </c>
      <c r="Y2274" s="23">
        <f t="shared" si="1665"/>
        <v>13825559.361691331</v>
      </c>
      <c r="Z2274" s="3">
        <f t="shared" si="1666"/>
        <v>0</v>
      </c>
      <c r="AA2274" s="23">
        <f t="shared" si="1667"/>
        <v>60575920.248817563</v>
      </c>
      <c r="AB2274" s="26">
        <f t="shared" si="1684"/>
        <v>70086276.274228558</v>
      </c>
      <c r="AC2274" s="23">
        <f t="shared" si="1685"/>
        <v>74889487.274228647</v>
      </c>
      <c r="AD2274" s="23">
        <f t="shared" si="1691"/>
        <v>4803211</v>
      </c>
      <c r="AE2274" s="24">
        <f t="shared" si="1652"/>
        <v>70086276.274228647</v>
      </c>
      <c r="AF2274" s="3">
        <f t="shared" si="1686"/>
        <v>0</v>
      </c>
      <c r="AG2274" s="2">
        <f t="shared" si="1668"/>
        <v>0</v>
      </c>
      <c r="AH2274" s="2">
        <f t="shared" si="1669"/>
        <v>146.51626158461039</v>
      </c>
      <c r="AI2274" s="23">
        <f t="shared" si="1692"/>
        <v>9739015396.2452583</v>
      </c>
      <c r="AJ2274" s="23">
        <f t="shared" si="1670"/>
        <v>6219.922423797766</v>
      </c>
      <c r="AK2274" s="23">
        <f t="shared" si="1671"/>
        <v>0</v>
      </c>
      <c r="AL2274" s="23">
        <f t="shared" si="1696"/>
        <v>0</v>
      </c>
      <c r="AM2274" s="23">
        <f t="shared" si="1697"/>
        <v>0</v>
      </c>
      <c r="AN2274" s="16">
        <f t="shared" si="1687"/>
        <v>0</v>
      </c>
      <c r="AO2274" s="23">
        <f t="shared" si="1688"/>
        <v>0</v>
      </c>
      <c r="AP2274" s="22">
        <f t="shared" si="1689"/>
        <v>0</v>
      </c>
      <c r="AQ2274" s="30">
        <f t="shared" si="1672"/>
        <v>12555406546.752661</v>
      </c>
      <c r="AR2274" s="28">
        <f t="shared" si="1673"/>
        <v>6115602716.5734367</v>
      </c>
      <c r="AS2274" s="25">
        <f t="shared" si="1674"/>
        <v>200337590.02425668</v>
      </c>
      <c r="AT2274" s="32">
        <f t="shared" si="1675"/>
        <v>0</v>
      </c>
      <c r="AU2274" s="23">
        <f t="shared" si="1676"/>
        <v>0</v>
      </c>
      <c r="AV2274" s="22">
        <f t="shared" si="1677"/>
        <v>1792645880.3405097</v>
      </c>
      <c r="AW2274" s="31">
        <f t="shared" si="1690"/>
        <v>8448569609.651186</v>
      </c>
    </row>
    <row r="2275" spans="1:53" x14ac:dyDescent="0.25">
      <c r="A2275" s="21">
        <f t="shared" si="1698"/>
        <v>692</v>
      </c>
      <c r="B2275" s="21" t="s">
        <v>28</v>
      </c>
      <c r="C2275" s="27">
        <f t="shared" si="1655"/>
        <v>0</v>
      </c>
      <c r="D2275" s="27">
        <f t="shared" si="1678"/>
        <v>0</v>
      </c>
      <c r="E2275" s="27" t="b">
        <f t="shared" si="1654"/>
        <v>1</v>
      </c>
      <c r="F2275" s="29">
        <f t="shared" si="1656"/>
        <v>0</v>
      </c>
      <c r="G2275" s="27">
        <f t="shared" si="1679"/>
        <v>0</v>
      </c>
      <c r="H2275" s="22">
        <f t="shared" si="1657"/>
        <v>25671947970.215389</v>
      </c>
      <c r="I2275" s="23">
        <f t="shared" si="1658"/>
        <v>132580106.5049091</v>
      </c>
      <c r="J2275" s="23">
        <f t="shared" si="1659"/>
        <v>1086</v>
      </c>
      <c r="K2275" s="19">
        <f t="shared" si="1680"/>
        <v>225.0831931027827</v>
      </c>
      <c r="L2275" s="16">
        <f t="shared" si="1660"/>
        <v>177.07782747462477</v>
      </c>
      <c r="M2275" s="23">
        <f>M2274-IF($B2275="B",(Percent_Rent_In_Elsies*2.49%/12 * H2274)/K2274,0)+IF($B2275="D",N2275,0)+IF(B2275="D",AK2274)+IF(B2275="C",F2274*90%)-(Y2275-Y2274)-IF($B2275="A",Q2274/K2274) + IF($B2275="A",Q2274/K2274)</f>
        <v>-40789642.411746934</v>
      </c>
      <c r="N2275" s="23">
        <f t="shared" si="1661"/>
        <v>0</v>
      </c>
      <c r="O2275" s="22">
        <f t="shared" si="1662"/>
        <v>0</v>
      </c>
      <c r="P2275" s="22">
        <f t="shared" si="1693"/>
        <v>18243874.978286628</v>
      </c>
      <c r="Q2275" s="22">
        <f t="shared" si="1694"/>
        <v>0</v>
      </c>
      <c r="R2275" s="22">
        <f t="shared" si="1663"/>
        <v>313871024.65515912</v>
      </c>
      <c r="S2275" s="16">
        <f t="shared" si="1653"/>
        <v>0</v>
      </c>
      <c r="T2275" s="15">
        <f t="shared" si="1664"/>
        <v>0</v>
      </c>
      <c r="U2275" s="23">
        <f t="shared" si="1681"/>
        <v>1394466.7317444545</v>
      </c>
      <c r="V2275" s="23">
        <f t="shared" si="1682"/>
        <v>0</v>
      </c>
      <c r="W2275" s="23">
        <f t="shared" si="1695"/>
        <v>0</v>
      </c>
      <c r="X2275" s="23">
        <f t="shared" si="1683"/>
        <v>34963960.136422269</v>
      </c>
      <c r="Y2275" s="23">
        <f t="shared" si="1665"/>
        <v>13825559.361691331</v>
      </c>
      <c r="Z2275" s="3">
        <f t="shared" si="1666"/>
        <v>5800.6103649939296</v>
      </c>
      <c r="AA2275" s="23">
        <f t="shared" si="1667"/>
        <v>60662929.404292472</v>
      </c>
      <c r="AB2275" s="26">
        <f t="shared" si="1684"/>
        <v>70086276.274228573</v>
      </c>
      <c r="AC2275" s="23">
        <f t="shared" si="1685"/>
        <v>74889487.274228647</v>
      </c>
      <c r="AD2275" s="23">
        <f t="shared" si="1691"/>
        <v>4803211</v>
      </c>
      <c r="AE2275" s="24">
        <f t="shared" si="1652"/>
        <v>70086276.274228647</v>
      </c>
      <c r="AF2275" s="3">
        <f t="shared" si="1686"/>
        <v>0</v>
      </c>
      <c r="AG2275" s="2">
        <f t="shared" si="1668"/>
        <v>696073243.79927146</v>
      </c>
      <c r="AH2275" s="2">
        <f t="shared" si="1669"/>
        <v>146.51626158461039</v>
      </c>
      <c r="AI2275" s="23">
        <f t="shared" si="1692"/>
        <v>9753004180.9191647</v>
      </c>
      <c r="AJ2275" s="23">
        <f t="shared" si="1670"/>
        <v>6219.922423797766</v>
      </c>
      <c r="AK2275" s="23">
        <f t="shared" si="1671"/>
        <v>0</v>
      </c>
      <c r="AL2275" s="23">
        <f t="shared" si="1696"/>
        <v>0</v>
      </c>
      <c r="AM2275" s="23">
        <f t="shared" si="1697"/>
        <v>0</v>
      </c>
      <c r="AN2275" s="16">
        <f t="shared" si="1687"/>
        <v>0</v>
      </c>
      <c r="AO2275" s="23">
        <f t="shared" si="1688"/>
        <v>0</v>
      </c>
      <c r="AP2275" s="22">
        <f t="shared" si="1689"/>
        <v>0</v>
      </c>
      <c r="AQ2275" s="30">
        <f t="shared" si="1672"/>
        <v>12555406546.752661</v>
      </c>
      <c r="AR2275" s="28">
        <f t="shared" si="1673"/>
        <v>6115602716.5734367</v>
      </c>
      <c r="AS2275" s="25">
        <f t="shared" si="1674"/>
        <v>200337590.02425668</v>
      </c>
      <c r="AT2275" s="32">
        <f t="shared" si="1675"/>
        <v>11601.220729987859</v>
      </c>
      <c r="AU2275" s="23">
        <f t="shared" si="1676"/>
        <v>11601.220729987859</v>
      </c>
      <c r="AV2275" s="22">
        <f t="shared" si="1677"/>
        <v>1800514403.4200468</v>
      </c>
      <c r="AW2275" s="31">
        <f t="shared" si="1690"/>
        <v>8448569609.651186</v>
      </c>
      <c r="AX2275" s="21"/>
      <c r="AY2275" s="21"/>
      <c r="AZ2275" s="21"/>
      <c r="BA2275" s="21"/>
    </row>
    <row r="2276" spans="1:53" x14ac:dyDescent="0.25">
      <c r="A2276">
        <f t="shared" si="1698"/>
        <v>693</v>
      </c>
      <c r="B2276" t="s">
        <v>6</v>
      </c>
      <c r="C2276" s="27">
        <f t="shared" si="1655"/>
        <v>0</v>
      </c>
      <c r="D2276" s="27">
        <f t="shared" si="1678"/>
        <v>0</v>
      </c>
      <c r="E2276" s="27" t="b">
        <f t="shared" si="1654"/>
        <v>1</v>
      </c>
      <c r="F2276" s="29">
        <f t="shared" si="1656"/>
        <v>0</v>
      </c>
      <c r="G2276" s="27">
        <f t="shared" si="1679"/>
        <v>0</v>
      </c>
      <c r="H2276" s="22">
        <f t="shared" si="1657"/>
        <v>25714734550.165749</v>
      </c>
      <c r="I2276" s="23">
        <f t="shared" si="1658"/>
        <v>132580106.5049091</v>
      </c>
      <c r="J2276" s="23">
        <f t="shared" si="1659"/>
        <v>1086</v>
      </c>
      <c r="K2276" s="19">
        <f t="shared" si="1680"/>
        <v>225.0831931027827</v>
      </c>
      <c r="L2276" s="16">
        <f t="shared" si="1660"/>
        <v>177.37295718708248</v>
      </c>
      <c r="M2276" s="23">
        <f>M2275-IF($B2276="B",(Percent_Rent_In_Elsies*2.49%/12 * H2275)/K2275,0)+IF($B2276="D",N2276,0)+IF(B2276="D",AK2275)+IF(B2276="C",F2275*90%)-(Y2276-Y2275)-IF($B2276="A",Q2275/K2275) + IF($B2276="A",Q2275/K2275)</f>
        <v>-40789642.411746934</v>
      </c>
      <c r="N2276" s="23">
        <f t="shared" si="1661"/>
        <v>0</v>
      </c>
      <c r="O2276" s="22">
        <f t="shared" si="1662"/>
        <v>0</v>
      </c>
      <c r="P2276" s="22">
        <f t="shared" si="1693"/>
        <v>0</v>
      </c>
      <c r="Q2276" s="22">
        <f t="shared" si="1694"/>
        <v>0</v>
      </c>
      <c r="R2276" s="22">
        <f t="shared" si="1663"/>
        <v>313871024.65515912</v>
      </c>
      <c r="S2276" s="16">
        <f t="shared" si="1653"/>
        <v>0</v>
      </c>
      <c r="T2276" s="15">
        <f t="shared" si="1664"/>
        <v>0</v>
      </c>
      <c r="U2276" s="23">
        <f t="shared" si="1681"/>
        <v>1394466.7317444545</v>
      </c>
      <c r="V2276" s="23">
        <f t="shared" si="1682"/>
        <v>0</v>
      </c>
      <c r="W2276" s="23">
        <f t="shared" si="1695"/>
        <v>0</v>
      </c>
      <c r="X2276" s="23">
        <f t="shared" si="1683"/>
        <v>34992963.188247234</v>
      </c>
      <c r="Y2276" s="23">
        <f t="shared" si="1665"/>
        <v>13825559.361691331</v>
      </c>
      <c r="Z2276" s="3">
        <f t="shared" si="1666"/>
        <v>0</v>
      </c>
      <c r="AA2276" s="23">
        <f t="shared" si="1667"/>
        <v>60662929.404292472</v>
      </c>
      <c r="AB2276" s="26">
        <f t="shared" si="1684"/>
        <v>70086276.274228558</v>
      </c>
      <c r="AC2276" s="23">
        <f t="shared" si="1685"/>
        <v>74889487.274228647</v>
      </c>
      <c r="AD2276" s="23">
        <f t="shared" si="1691"/>
        <v>4803211</v>
      </c>
      <c r="AE2276" s="24">
        <f t="shared" si="1652"/>
        <v>70086276.274228647</v>
      </c>
      <c r="AF2276" s="3">
        <f t="shared" si="1686"/>
        <v>0</v>
      </c>
      <c r="AG2276" s="2">
        <f t="shared" si="1668"/>
        <v>0</v>
      </c>
      <c r="AH2276" s="2">
        <f t="shared" si="1669"/>
        <v>146.76045535391805</v>
      </c>
      <c r="AI2276" s="23">
        <f t="shared" si="1692"/>
        <v>9753004180.9191647</v>
      </c>
      <c r="AJ2276" s="23">
        <f t="shared" si="1670"/>
        <v>6219.922423797766</v>
      </c>
      <c r="AK2276" s="23">
        <f t="shared" si="1671"/>
        <v>0</v>
      </c>
      <c r="AL2276" s="23">
        <f t="shared" si="1696"/>
        <v>0</v>
      </c>
      <c r="AM2276" s="23">
        <f t="shared" si="1697"/>
        <v>0</v>
      </c>
      <c r="AN2276" s="16">
        <f t="shared" si="1687"/>
        <v>0</v>
      </c>
      <c r="AO2276" s="23">
        <f t="shared" si="1688"/>
        <v>0</v>
      </c>
      <c r="AP2276" s="22">
        <f t="shared" si="1689"/>
        <v>0</v>
      </c>
      <c r="AQ2276" s="30">
        <f t="shared" si="1672"/>
        <v>12555406546.752661</v>
      </c>
      <c r="AR2276" s="28">
        <f t="shared" si="1673"/>
        <v>6115602716.5734367</v>
      </c>
      <c r="AS2276" s="25">
        <f t="shared" si="1674"/>
        <v>200337590.02425668</v>
      </c>
      <c r="AT2276" s="32">
        <f t="shared" si="1675"/>
        <v>0</v>
      </c>
      <c r="AU2276" s="23">
        <f t="shared" si="1676"/>
        <v>0</v>
      </c>
      <c r="AV2276" s="22">
        <f t="shared" si="1677"/>
        <v>1800514403.4200468</v>
      </c>
      <c r="AW2276" s="31">
        <f t="shared" si="1690"/>
        <v>8430325734.6728992</v>
      </c>
    </row>
    <row r="2277" spans="1:53" x14ac:dyDescent="0.25">
      <c r="A2277">
        <f t="shared" si="1698"/>
        <v>693</v>
      </c>
      <c r="B2277" t="s">
        <v>7</v>
      </c>
      <c r="C2277" s="27">
        <f t="shared" si="1655"/>
        <v>0</v>
      </c>
      <c r="D2277" s="27">
        <f t="shared" si="1678"/>
        <v>0</v>
      </c>
      <c r="E2277" s="27" t="b">
        <f t="shared" si="1654"/>
        <v>1</v>
      </c>
      <c r="F2277" s="29">
        <f t="shared" si="1656"/>
        <v>0</v>
      </c>
      <c r="G2277" s="27">
        <f t="shared" si="1679"/>
        <v>0</v>
      </c>
      <c r="H2277" s="22">
        <f t="shared" si="1657"/>
        <v>25714734550.165749</v>
      </c>
      <c r="I2277" s="23">
        <f t="shared" si="1658"/>
        <v>132580106.5049091</v>
      </c>
      <c r="J2277" s="23">
        <f t="shared" si="1659"/>
        <v>1086</v>
      </c>
      <c r="K2277" s="19">
        <f t="shared" si="1680"/>
        <v>225.0831931027827</v>
      </c>
      <c r="L2277" s="16">
        <f t="shared" si="1660"/>
        <v>177.37295718708248</v>
      </c>
      <c r="M2277" s="23">
        <f>M2276-IF($B2277="B",(Percent_Rent_In_Elsies*2.49%/12 * H2276)/K2276,0)+IF($B2277="D",N2277,0)+IF(B2277="D",AK2276)+IF(B2277="C",F2276*90%)-(Y2277-Y2276)-IF($B2277="A",Q2276/K2276) + IF($B2277="A",Q2276/K2276)</f>
        <v>-40908172.083945133</v>
      </c>
      <c r="N2277" s="23">
        <f t="shared" si="1661"/>
        <v>0</v>
      </c>
      <c r="O2277" s="22">
        <f t="shared" si="1662"/>
        <v>0</v>
      </c>
      <c r="P2277" s="22">
        <f t="shared" si="1693"/>
        <v>0</v>
      </c>
      <c r="Q2277" s="22">
        <f t="shared" si="1694"/>
        <v>0</v>
      </c>
      <c r="R2277" s="22">
        <f t="shared" si="1663"/>
        <v>287715105.93389583</v>
      </c>
      <c r="S2277" s="16">
        <f t="shared" si="1653"/>
        <v>26155918.72126326</v>
      </c>
      <c r="T2277" s="15">
        <f t="shared" si="1664"/>
        <v>0</v>
      </c>
      <c r="U2277" s="23">
        <f t="shared" si="1681"/>
        <v>1278261.1707657499</v>
      </c>
      <c r="V2277" s="23">
        <f t="shared" si="1682"/>
        <v>116205.56097870454</v>
      </c>
      <c r="W2277" s="23">
        <f t="shared" si="1695"/>
        <v>0</v>
      </c>
      <c r="X2277" s="23">
        <f t="shared" si="1683"/>
        <v>34992963.188247234</v>
      </c>
      <c r="Y2277" s="23">
        <f t="shared" si="1665"/>
        <v>13825559.361691331</v>
      </c>
      <c r="Z2277" s="3">
        <f t="shared" si="1666"/>
        <v>0</v>
      </c>
      <c r="AA2277" s="23">
        <f t="shared" si="1667"/>
        <v>60662929.404292472</v>
      </c>
      <c r="AB2277" s="26">
        <f t="shared" si="1684"/>
        <v>70086276.274228573</v>
      </c>
      <c r="AC2277" s="23">
        <f t="shared" si="1685"/>
        <v>74889487.274228647</v>
      </c>
      <c r="AD2277" s="23">
        <f t="shared" si="1691"/>
        <v>4803211</v>
      </c>
      <c r="AE2277" s="24">
        <f t="shared" si="1652"/>
        <v>70086276.274228647</v>
      </c>
      <c r="AF2277" s="3">
        <f t="shared" si="1686"/>
        <v>0</v>
      </c>
      <c r="AG2277" s="2">
        <f t="shared" si="1668"/>
        <v>0</v>
      </c>
      <c r="AH2277" s="2">
        <f t="shared" si="1669"/>
        <v>146.76045535391805</v>
      </c>
      <c r="AI2277" s="23">
        <f t="shared" si="1692"/>
        <v>9753004180.9191647</v>
      </c>
      <c r="AJ2277" s="23">
        <f t="shared" si="1670"/>
        <v>6219.922423797766</v>
      </c>
      <c r="AK2277" s="23">
        <f t="shared" si="1671"/>
        <v>0</v>
      </c>
      <c r="AL2277" s="23">
        <f t="shared" si="1696"/>
        <v>4329104.6295223236</v>
      </c>
      <c r="AM2277" s="23">
        <f t="shared" si="1697"/>
        <v>4039004244.0198932</v>
      </c>
      <c r="AN2277" s="16">
        <f t="shared" si="1687"/>
        <v>0</v>
      </c>
      <c r="AO2277" s="23">
        <f t="shared" si="1688"/>
        <v>118529.67219819991</v>
      </c>
      <c r="AP2277" s="22">
        <f t="shared" si="1689"/>
        <v>26679037.095796969</v>
      </c>
      <c r="AQ2277" s="30">
        <f t="shared" si="1672"/>
        <v>12608537849.128941</v>
      </c>
      <c r="AR2277" s="28">
        <f t="shared" si="1673"/>
        <v>6142054981.853919</v>
      </c>
      <c r="AS2277" s="25">
        <f t="shared" si="1674"/>
        <v>200337590.02425668</v>
      </c>
      <c r="AT2277" s="32">
        <f t="shared" si="1675"/>
        <v>0</v>
      </c>
      <c r="AU2277" s="23">
        <f t="shared" si="1676"/>
        <v>0</v>
      </c>
      <c r="AV2277" s="22">
        <f t="shared" si="1677"/>
        <v>1800514403.4200468</v>
      </c>
      <c r="AW2277" s="31">
        <f t="shared" si="1690"/>
        <v>8483457037.0491781</v>
      </c>
    </row>
    <row r="2278" spans="1:53" s="21" customFormat="1" x14ac:dyDescent="0.25">
      <c r="A2278">
        <f t="shared" si="1698"/>
        <v>693</v>
      </c>
      <c r="B2278" t="s">
        <v>8</v>
      </c>
      <c r="C2278" s="27">
        <f t="shared" si="1655"/>
        <v>0</v>
      </c>
      <c r="D2278" s="27">
        <f t="shared" si="1678"/>
        <v>0</v>
      </c>
      <c r="E2278" s="27" t="b">
        <f t="shared" si="1654"/>
        <v>1</v>
      </c>
      <c r="F2278" s="29">
        <f t="shared" si="1656"/>
        <v>0</v>
      </c>
      <c r="G2278" s="27">
        <f t="shared" si="1679"/>
        <v>0</v>
      </c>
      <c r="H2278" s="22">
        <f t="shared" si="1657"/>
        <v>25714734550.165749</v>
      </c>
      <c r="I2278" s="23">
        <f t="shared" si="1658"/>
        <v>132580106.5049091</v>
      </c>
      <c r="J2278" s="23">
        <f t="shared" si="1659"/>
        <v>1086</v>
      </c>
      <c r="K2278" s="19">
        <f t="shared" si="1680"/>
        <v>225.0831931027827</v>
      </c>
      <c r="L2278" s="16">
        <f t="shared" si="1660"/>
        <v>177.37295718708248</v>
      </c>
      <c r="M2278" s="23">
        <f>M2277-IF($B2278="B",(Percent_Rent_In_Elsies*2.49%/12 * H2277)/K2277,0)+IF($B2278="D",N2278,0)+IF(B2278="D",AK2277)+IF(B2278="C",F2277*90%)-(Y2278-Y2277)-IF($B2278="A",Q2277/K2277) + IF($B2278="A",Q2277/K2277)</f>
        <v>-40908172.083945133</v>
      </c>
      <c r="N2278" s="23">
        <f t="shared" si="1661"/>
        <v>0</v>
      </c>
      <c r="O2278" s="22">
        <f t="shared" si="1662"/>
        <v>0</v>
      </c>
      <c r="P2278" s="22">
        <f t="shared" si="1693"/>
        <v>0</v>
      </c>
      <c r="Q2278" s="22">
        <f t="shared" si="1694"/>
        <v>0</v>
      </c>
      <c r="R2278" s="22">
        <f t="shared" si="1663"/>
        <v>314394143.02969277</v>
      </c>
      <c r="S2278" s="16">
        <f t="shared" si="1653"/>
        <v>26155918.72126326</v>
      </c>
      <c r="T2278" s="15">
        <f t="shared" si="1664"/>
        <v>0</v>
      </c>
      <c r="U2278" s="23">
        <f t="shared" si="1681"/>
        <v>1396790.8429639498</v>
      </c>
      <c r="V2278" s="23">
        <f t="shared" si="1682"/>
        <v>116205.56097870454</v>
      </c>
      <c r="W2278" s="23">
        <f t="shared" si="1695"/>
        <v>0</v>
      </c>
      <c r="X2278" s="23">
        <f t="shared" si="1683"/>
        <v>34992963.188247234</v>
      </c>
      <c r="Y2278" s="23">
        <f t="shared" si="1665"/>
        <v>13825559.361691331</v>
      </c>
      <c r="Z2278" s="3">
        <f t="shared" si="1666"/>
        <v>0</v>
      </c>
      <c r="AA2278" s="23">
        <f t="shared" si="1667"/>
        <v>60662929.404292472</v>
      </c>
      <c r="AB2278" s="26">
        <f t="shared" si="1684"/>
        <v>70086276.274228573</v>
      </c>
      <c r="AC2278" s="23">
        <f t="shared" si="1685"/>
        <v>74889487.274228647</v>
      </c>
      <c r="AD2278" s="23">
        <f t="shared" si="1691"/>
        <v>4803211</v>
      </c>
      <c r="AE2278" s="24">
        <f t="shared" si="1652"/>
        <v>70086276.274228647</v>
      </c>
      <c r="AF2278" s="3">
        <f t="shared" si="1686"/>
        <v>1E-4</v>
      </c>
      <c r="AG2278" s="2">
        <f t="shared" si="1668"/>
        <v>0</v>
      </c>
      <c r="AH2278" s="2">
        <f t="shared" si="1669"/>
        <v>146.76045535391805</v>
      </c>
      <c r="AI2278" s="23">
        <f t="shared" si="1692"/>
        <v>9753004180.9191647</v>
      </c>
      <c r="AJ2278" s="23">
        <f t="shared" si="1670"/>
        <v>6219.922423797766</v>
      </c>
      <c r="AK2278" s="23">
        <f t="shared" si="1671"/>
        <v>60090.378269089255</v>
      </c>
      <c r="AL2278" s="23">
        <f t="shared" si="1696"/>
        <v>0</v>
      </c>
      <c r="AM2278" s="23">
        <f t="shared" si="1697"/>
        <v>0</v>
      </c>
      <c r="AN2278" s="16">
        <f t="shared" si="1687"/>
        <v>0</v>
      </c>
      <c r="AO2278" s="23">
        <f t="shared" si="1688"/>
        <v>0</v>
      </c>
      <c r="AP2278" s="22">
        <f t="shared" si="1689"/>
        <v>0</v>
      </c>
      <c r="AQ2278" s="30">
        <f t="shared" si="1672"/>
        <v>12608537849.128941</v>
      </c>
      <c r="AR2278" s="28">
        <f t="shared" si="1673"/>
        <v>6142054981.853919</v>
      </c>
      <c r="AS2278" s="25">
        <f t="shared" si="1674"/>
        <v>200337590.02425668</v>
      </c>
      <c r="AT2278" s="32">
        <f t="shared" si="1675"/>
        <v>0</v>
      </c>
      <c r="AU2278" s="23">
        <f t="shared" si="1676"/>
        <v>0</v>
      </c>
      <c r="AV2278" s="22">
        <f t="shared" si="1677"/>
        <v>1800514403.4200468</v>
      </c>
      <c r="AW2278" s="31">
        <f t="shared" si="1690"/>
        <v>8483457037.0491791</v>
      </c>
      <c r="AX2278"/>
      <c r="AY2278"/>
      <c r="AZ2278"/>
      <c r="BA2278"/>
    </row>
    <row r="2279" spans="1:53" s="21" customFormat="1" x14ac:dyDescent="0.25">
      <c r="A2279">
        <f t="shared" si="1698"/>
        <v>693</v>
      </c>
      <c r="B2279" t="s">
        <v>9</v>
      </c>
      <c r="C2279" s="27">
        <f t="shared" si="1655"/>
        <v>0</v>
      </c>
      <c r="D2279" s="27">
        <f t="shared" si="1678"/>
        <v>0</v>
      </c>
      <c r="E2279" s="27" t="b">
        <f t="shared" si="1654"/>
        <v>1</v>
      </c>
      <c r="F2279" s="29">
        <f t="shared" si="1656"/>
        <v>0</v>
      </c>
      <c r="G2279" s="27">
        <f t="shared" si="1679"/>
        <v>0</v>
      </c>
      <c r="H2279" s="22">
        <f t="shared" si="1657"/>
        <v>25714734550.165749</v>
      </c>
      <c r="I2279" s="23">
        <f t="shared" si="1658"/>
        <v>132580106.5049091</v>
      </c>
      <c r="J2279" s="23">
        <f t="shared" si="1659"/>
        <v>1086</v>
      </c>
      <c r="K2279" s="19">
        <f t="shared" si="1680"/>
        <v>225.0831931027827</v>
      </c>
      <c r="L2279" s="16">
        <f t="shared" si="1660"/>
        <v>177.37295718708248</v>
      </c>
      <c r="M2279" s="23">
        <f>M2278-IF($B2279="B",(Percent_Rent_In_Elsies*2.49%/12 * H2278)/K2278,0)+IF($B2279="D",N2279,0)+IF(B2279="D",AK2278)+IF(B2279="C",F2278*90%)-(Y2279-Y2278)-IF($B2279="A",Q2278/K2278) + IF($B2279="A",Q2278/K2278)</f>
        <v>-40848081.705676042</v>
      </c>
      <c r="N2279" s="23">
        <f t="shared" si="1661"/>
        <v>0</v>
      </c>
      <c r="O2279" s="22">
        <f t="shared" si="1662"/>
        <v>18274281.436590672</v>
      </c>
      <c r="P2279" s="22">
        <f t="shared" si="1693"/>
        <v>0</v>
      </c>
      <c r="Q2279" s="22">
        <f t="shared" si="1694"/>
        <v>0</v>
      </c>
      <c r="R2279" s="22">
        <f t="shared" si="1663"/>
        <v>314394143.02969277</v>
      </c>
      <c r="S2279" s="16">
        <f t="shared" si="1653"/>
        <v>0</v>
      </c>
      <c r="T2279" s="15">
        <f t="shared" si="1664"/>
        <v>7881637.2846725881</v>
      </c>
      <c r="U2279" s="23">
        <f t="shared" si="1681"/>
        <v>1396790.8429639498</v>
      </c>
      <c r="V2279" s="23">
        <f t="shared" si="1682"/>
        <v>0</v>
      </c>
      <c r="W2279" s="23">
        <f t="shared" si="1695"/>
        <v>116205.56097870454</v>
      </c>
      <c r="X2279" s="23">
        <f t="shared" si="1683"/>
        <v>34992963.188247234</v>
      </c>
      <c r="Y2279" s="23">
        <f t="shared" si="1665"/>
        <v>13825559.361691331</v>
      </c>
      <c r="Z2279" s="3">
        <f t="shared" si="1666"/>
        <v>0</v>
      </c>
      <c r="AA2279" s="23">
        <f t="shared" si="1667"/>
        <v>60602839.02602338</v>
      </c>
      <c r="AB2279" s="26">
        <f t="shared" si="1684"/>
        <v>70086276.274228543</v>
      </c>
      <c r="AC2279" s="23">
        <f t="shared" si="1685"/>
        <v>74889487.274228647</v>
      </c>
      <c r="AD2279" s="23">
        <f t="shared" si="1691"/>
        <v>4803211</v>
      </c>
      <c r="AE2279" s="24">
        <f t="shared" si="1652"/>
        <v>70086276.274228647</v>
      </c>
      <c r="AF2279" s="3">
        <f t="shared" si="1686"/>
        <v>0</v>
      </c>
      <c r="AG2279" s="2">
        <f t="shared" si="1668"/>
        <v>0</v>
      </c>
      <c r="AH2279" s="2">
        <f t="shared" si="1669"/>
        <v>146.76045535391805</v>
      </c>
      <c r="AI2279" s="23">
        <f t="shared" si="1692"/>
        <v>9743343227.9080486</v>
      </c>
      <c r="AJ2279" s="23">
        <f t="shared" si="1670"/>
        <v>6219.922423797766</v>
      </c>
      <c r="AK2279" s="23">
        <f t="shared" si="1671"/>
        <v>0</v>
      </c>
      <c r="AL2279" s="23">
        <f t="shared" si="1696"/>
        <v>0</v>
      </c>
      <c r="AM2279" s="23">
        <f t="shared" si="1697"/>
        <v>0</v>
      </c>
      <c r="AN2279" s="16">
        <f t="shared" si="1687"/>
        <v>0</v>
      </c>
      <c r="AO2279" s="23">
        <f t="shared" si="1688"/>
        <v>0</v>
      </c>
      <c r="AP2279" s="22">
        <f t="shared" si="1689"/>
        <v>0</v>
      </c>
      <c r="AQ2279" s="30">
        <f t="shared" si="1672"/>
        <v>12608537849.128941</v>
      </c>
      <c r="AR2279" s="28">
        <f t="shared" si="1673"/>
        <v>6142054981.853919</v>
      </c>
      <c r="AS2279" s="25">
        <f t="shared" si="1674"/>
        <v>200337590.02425668</v>
      </c>
      <c r="AT2279" s="32">
        <f t="shared" si="1675"/>
        <v>0</v>
      </c>
      <c r="AU2279" s="23">
        <f t="shared" si="1676"/>
        <v>0</v>
      </c>
      <c r="AV2279" s="22">
        <f t="shared" si="1677"/>
        <v>1800514403.4200468</v>
      </c>
      <c r="AW2279" s="31">
        <f t="shared" si="1690"/>
        <v>8483457037.0491791</v>
      </c>
      <c r="AX2279"/>
      <c r="AY2279"/>
      <c r="AZ2279"/>
      <c r="BA2279"/>
    </row>
    <row r="2280" spans="1:53" x14ac:dyDescent="0.25">
      <c r="A2280" s="21">
        <f t="shared" si="1698"/>
        <v>693</v>
      </c>
      <c r="B2280" s="21" t="s">
        <v>28</v>
      </c>
      <c r="C2280" s="27">
        <f t="shared" si="1655"/>
        <v>0</v>
      </c>
      <c r="D2280" s="27">
        <f t="shared" si="1678"/>
        <v>0</v>
      </c>
      <c r="E2280" s="27" t="b">
        <f t="shared" si="1654"/>
        <v>1</v>
      </c>
      <c r="F2280" s="29">
        <f t="shared" si="1656"/>
        <v>0</v>
      </c>
      <c r="G2280" s="27">
        <f t="shared" si="1679"/>
        <v>0</v>
      </c>
      <c r="H2280" s="22">
        <f t="shared" si="1657"/>
        <v>25714734550.165749</v>
      </c>
      <c r="I2280" s="23">
        <f t="shared" si="1658"/>
        <v>132580106.5049091</v>
      </c>
      <c r="J2280" s="23">
        <f t="shared" si="1659"/>
        <v>1086</v>
      </c>
      <c r="K2280" s="19">
        <f t="shared" si="1680"/>
        <v>225.0831931027827</v>
      </c>
      <c r="L2280" s="16">
        <f t="shared" si="1660"/>
        <v>177.37295718708248</v>
      </c>
      <c r="M2280" s="23">
        <f>M2279-IF($B2280="B",(Percent_Rent_In_Elsies*2.49%/12 * H2279)/K2279,0)+IF($B2280="D",N2280,0)+IF(B2280="D",AK2279)+IF(B2280="C",F2279*90%)-(Y2280-Y2279)-IF($B2280="A",Q2279/K2279) + IF($B2280="A",Q2279/K2279)</f>
        <v>-40848081.705676042</v>
      </c>
      <c r="N2280" s="23">
        <f t="shared" si="1661"/>
        <v>0</v>
      </c>
      <c r="O2280" s="22">
        <f t="shared" si="1662"/>
        <v>0</v>
      </c>
      <c r="P2280" s="22">
        <f t="shared" si="1693"/>
        <v>18274281.436590672</v>
      </c>
      <c r="Q2280" s="22">
        <f t="shared" si="1694"/>
        <v>0</v>
      </c>
      <c r="R2280" s="22">
        <f t="shared" si="1663"/>
        <v>314394143.02969277</v>
      </c>
      <c r="S2280" s="16">
        <f t="shared" si="1653"/>
        <v>0</v>
      </c>
      <c r="T2280" s="15">
        <f t="shared" si="1664"/>
        <v>0</v>
      </c>
      <c r="U2280" s="23">
        <f t="shared" si="1681"/>
        <v>1396790.8429639498</v>
      </c>
      <c r="V2280" s="23">
        <f t="shared" si="1682"/>
        <v>0</v>
      </c>
      <c r="W2280" s="23">
        <f t="shared" si="1695"/>
        <v>0</v>
      </c>
      <c r="X2280" s="23">
        <f t="shared" si="1683"/>
        <v>34992963.188247234</v>
      </c>
      <c r="Y2280" s="23">
        <f t="shared" si="1665"/>
        <v>13825559.361691331</v>
      </c>
      <c r="Z2280" s="3">
        <f t="shared" si="1666"/>
        <v>5810.2780489352281</v>
      </c>
      <c r="AA2280" s="23">
        <f t="shared" si="1667"/>
        <v>60689993.196757406</v>
      </c>
      <c r="AB2280" s="26">
        <f t="shared" si="1684"/>
        <v>70086276.274228543</v>
      </c>
      <c r="AC2280" s="23">
        <f t="shared" si="1685"/>
        <v>74889487.274228647</v>
      </c>
      <c r="AD2280" s="23">
        <f t="shared" si="1691"/>
        <v>4803211</v>
      </c>
      <c r="AE2280" s="24">
        <f t="shared" si="1652"/>
        <v>70086276.274228647</v>
      </c>
      <c r="AF2280" s="3">
        <f t="shared" si="1686"/>
        <v>0</v>
      </c>
      <c r="AG2280" s="2">
        <f t="shared" si="1668"/>
        <v>697233365.87222731</v>
      </c>
      <c r="AH2280" s="2">
        <f t="shared" si="1669"/>
        <v>146.76045535391805</v>
      </c>
      <c r="AI2280" s="23">
        <f t="shared" si="1692"/>
        <v>9757355327.2230778</v>
      </c>
      <c r="AJ2280" s="23">
        <f t="shared" si="1670"/>
        <v>6219.922423797766</v>
      </c>
      <c r="AK2280" s="23">
        <f t="shared" si="1671"/>
        <v>0</v>
      </c>
      <c r="AL2280" s="23">
        <f t="shared" si="1696"/>
        <v>0</v>
      </c>
      <c r="AM2280" s="23">
        <f t="shared" si="1697"/>
        <v>0</v>
      </c>
      <c r="AN2280" s="16">
        <f t="shared" si="1687"/>
        <v>0</v>
      </c>
      <c r="AO2280" s="23">
        <f t="shared" si="1688"/>
        <v>0</v>
      </c>
      <c r="AP2280" s="22">
        <f t="shared" si="1689"/>
        <v>0</v>
      </c>
      <c r="AQ2280" s="30">
        <f t="shared" si="1672"/>
        <v>12608537849.128941</v>
      </c>
      <c r="AR2280" s="28">
        <f t="shared" si="1673"/>
        <v>6142054981.853919</v>
      </c>
      <c r="AS2280" s="25">
        <f t="shared" si="1674"/>
        <v>200337590.02425668</v>
      </c>
      <c r="AT2280" s="32">
        <f t="shared" si="1675"/>
        <v>11620.556097870456</v>
      </c>
      <c r="AU2280" s="23">
        <f t="shared" si="1676"/>
        <v>11620.556097870456</v>
      </c>
      <c r="AV2280" s="22">
        <f t="shared" si="1677"/>
        <v>1808396040.7047193</v>
      </c>
      <c r="AW2280" s="31">
        <f t="shared" si="1690"/>
        <v>8483457037.0491791</v>
      </c>
    </row>
    <row r="2281" spans="1:53" x14ac:dyDescent="0.25">
      <c r="A2281">
        <f t="shared" si="1698"/>
        <v>694</v>
      </c>
      <c r="B2281" t="s">
        <v>6</v>
      </c>
      <c r="C2281" s="27">
        <f t="shared" si="1655"/>
        <v>0</v>
      </c>
      <c r="D2281" s="27">
        <f t="shared" si="1678"/>
        <v>0</v>
      </c>
      <c r="E2281" s="27" t="b">
        <f t="shared" si="1654"/>
        <v>1</v>
      </c>
      <c r="F2281" s="29">
        <f t="shared" si="1656"/>
        <v>0</v>
      </c>
      <c r="G2281" s="27">
        <f t="shared" si="1679"/>
        <v>0</v>
      </c>
      <c r="H2281" s="22">
        <f t="shared" si="1657"/>
        <v>25757592441.082691</v>
      </c>
      <c r="I2281" s="23">
        <f t="shared" si="1658"/>
        <v>132580106.5049091</v>
      </c>
      <c r="J2281" s="23">
        <f t="shared" si="1659"/>
        <v>1086</v>
      </c>
      <c r="K2281" s="19">
        <f t="shared" si="1680"/>
        <v>225.0831931027827</v>
      </c>
      <c r="L2281" s="16">
        <f t="shared" si="1660"/>
        <v>177.66857878239429</v>
      </c>
      <c r="M2281" s="23">
        <f>M2280-IF($B2281="B",(Percent_Rent_In_Elsies*2.49%/12 * H2280)/K2280,0)+IF($B2281="D",N2281,0)+IF(B2281="D",AK2280)+IF(B2281="C",F2280*90%)-(Y2281-Y2280)-IF($B2281="A",Q2280/K2280) + IF($B2281="A",Q2280/K2280)</f>
        <v>-40848081.705676042</v>
      </c>
      <c r="N2281" s="23">
        <f t="shared" si="1661"/>
        <v>0</v>
      </c>
      <c r="O2281" s="22">
        <f t="shared" si="1662"/>
        <v>0</v>
      </c>
      <c r="P2281" s="22">
        <f t="shared" si="1693"/>
        <v>0</v>
      </c>
      <c r="Q2281" s="22">
        <f t="shared" si="1694"/>
        <v>0</v>
      </c>
      <c r="R2281" s="22">
        <f t="shared" si="1663"/>
        <v>314394143.02969277</v>
      </c>
      <c r="S2281" s="16">
        <f t="shared" si="1653"/>
        <v>0</v>
      </c>
      <c r="T2281" s="15">
        <f t="shared" si="1664"/>
        <v>0</v>
      </c>
      <c r="U2281" s="23">
        <f t="shared" si="1681"/>
        <v>1396790.8429639498</v>
      </c>
      <c r="V2281" s="23">
        <f t="shared" si="1682"/>
        <v>0</v>
      </c>
      <c r="W2281" s="23">
        <f t="shared" si="1695"/>
        <v>0</v>
      </c>
      <c r="X2281" s="23">
        <f t="shared" si="1683"/>
        <v>35022014.578491911</v>
      </c>
      <c r="Y2281" s="23">
        <f t="shared" si="1665"/>
        <v>13825559.361691331</v>
      </c>
      <c r="Z2281" s="3">
        <f t="shared" si="1666"/>
        <v>0</v>
      </c>
      <c r="AA2281" s="23">
        <f t="shared" si="1667"/>
        <v>60689993.196757406</v>
      </c>
      <c r="AB2281" s="26">
        <f t="shared" si="1684"/>
        <v>70086276.274228543</v>
      </c>
      <c r="AC2281" s="23">
        <f t="shared" si="1685"/>
        <v>74889487.274228647</v>
      </c>
      <c r="AD2281" s="23">
        <f t="shared" si="1691"/>
        <v>4803211</v>
      </c>
      <c r="AE2281" s="24">
        <f t="shared" si="1652"/>
        <v>70086276.274228647</v>
      </c>
      <c r="AF2281" s="3">
        <f t="shared" si="1686"/>
        <v>0</v>
      </c>
      <c r="AG2281" s="2">
        <f t="shared" si="1668"/>
        <v>0</v>
      </c>
      <c r="AH2281" s="2">
        <f t="shared" si="1669"/>
        <v>147.00505611284126</v>
      </c>
      <c r="AI2281" s="23">
        <f t="shared" si="1692"/>
        <v>9757355327.2230778</v>
      </c>
      <c r="AJ2281" s="23">
        <f t="shared" si="1670"/>
        <v>6219.922423797766</v>
      </c>
      <c r="AK2281" s="23">
        <f t="shared" si="1671"/>
        <v>0</v>
      </c>
      <c r="AL2281" s="23">
        <f t="shared" si="1696"/>
        <v>0</v>
      </c>
      <c r="AM2281" s="23">
        <f t="shared" si="1697"/>
        <v>0</v>
      </c>
      <c r="AN2281" s="16">
        <f t="shared" si="1687"/>
        <v>0</v>
      </c>
      <c r="AO2281" s="23">
        <f t="shared" si="1688"/>
        <v>0</v>
      </c>
      <c r="AP2281" s="22">
        <f t="shared" si="1689"/>
        <v>0</v>
      </c>
      <c r="AQ2281" s="30">
        <f t="shared" si="1672"/>
        <v>12608537849.128941</v>
      </c>
      <c r="AR2281" s="28">
        <f t="shared" si="1673"/>
        <v>6142054981.853919</v>
      </c>
      <c r="AS2281" s="25">
        <f t="shared" si="1674"/>
        <v>200337590.02425668</v>
      </c>
      <c r="AT2281" s="32">
        <f t="shared" si="1675"/>
        <v>0</v>
      </c>
      <c r="AU2281" s="23">
        <f t="shared" si="1676"/>
        <v>0</v>
      </c>
      <c r="AV2281" s="22">
        <f t="shared" si="1677"/>
        <v>1808396040.7047193</v>
      </c>
      <c r="AW2281" s="31">
        <f t="shared" si="1690"/>
        <v>8465182755.6125879</v>
      </c>
    </row>
    <row r="2282" spans="1:53" x14ac:dyDescent="0.25">
      <c r="A2282">
        <f t="shared" si="1698"/>
        <v>694</v>
      </c>
      <c r="B2282" t="s">
        <v>7</v>
      </c>
      <c r="C2282" s="27">
        <f t="shared" si="1655"/>
        <v>0</v>
      </c>
      <c r="D2282" s="27">
        <f t="shared" si="1678"/>
        <v>0</v>
      </c>
      <c r="E2282" s="27" t="b">
        <f t="shared" si="1654"/>
        <v>1</v>
      </c>
      <c r="F2282" s="29">
        <f t="shared" si="1656"/>
        <v>0</v>
      </c>
      <c r="G2282" s="27">
        <f t="shared" si="1679"/>
        <v>0</v>
      </c>
      <c r="H2282" s="22">
        <f t="shared" si="1657"/>
        <v>25757592441.082691</v>
      </c>
      <c r="I2282" s="23">
        <f t="shared" si="1658"/>
        <v>132580106.5049091</v>
      </c>
      <c r="J2282" s="23">
        <f t="shared" si="1659"/>
        <v>1086</v>
      </c>
      <c r="K2282" s="19">
        <f t="shared" si="1680"/>
        <v>225.0831931027827</v>
      </c>
      <c r="L2282" s="16">
        <f t="shared" si="1660"/>
        <v>177.66857878239429</v>
      </c>
      <c r="M2282" s="23">
        <f>M2281-IF($B2282="B",(Percent_Rent_In_Elsies*2.49%/12 * H2281)/K2281,0)+IF($B2282="D",N2282,0)+IF(B2282="D",AK2281)+IF(B2282="C",F2281*90%)-(Y2282-Y2281)-IF($B2282="A",Q2281/K2281) + IF($B2282="A",Q2281/K2281)</f>
        <v>-40966808.927327909</v>
      </c>
      <c r="N2282" s="23">
        <f t="shared" si="1661"/>
        <v>0</v>
      </c>
      <c r="O2282" s="22">
        <f t="shared" si="1662"/>
        <v>0</v>
      </c>
      <c r="P2282" s="22">
        <f t="shared" si="1693"/>
        <v>0</v>
      </c>
      <c r="Q2282" s="22">
        <f t="shared" si="1694"/>
        <v>0</v>
      </c>
      <c r="R2282" s="22">
        <f t="shared" si="1663"/>
        <v>288194631.11055171</v>
      </c>
      <c r="S2282" s="16">
        <f t="shared" si="1653"/>
        <v>26199511.919141065</v>
      </c>
      <c r="T2282" s="15">
        <f t="shared" si="1664"/>
        <v>0</v>
      </c>
      <c r="U2282" s="23">
        <f t="shared" si="1681"/>
        <v>1280391.6060502874</v>
      </c>
      <c r="V2282" s="23">
        <f t="shared" si="1682"/>
        <v>116399.23691366248</v>
      </c>
      <c r="W2282" s="23">
        <f t="shared" si="1695"/>
        <v>0</v>
      </c>
      <c r="X2282" s="23">
        <f t="shared" si="1683"/>
        <v>35022014.578491911</v>
      </c>
      <c r="Y2282" s="23">
        <f t="shared" si="1665"/>
        <v>13825559.361691331</v>
      </c>
      <c r="Z2282" s="3">
        <f t="shared" si="1666"/>
        <v>0</v>
      </c>
      <c r="AA2282" s="23">
        <f t="shared" si="1667"/>
        <v>60689993.196757406</v>
      </c>
      <c r="AB2282" s="26">
        <f t="shared" si="1684"/>
        <v>70086276.274228558</v>
      </c>
      <c r="AC2282" s="23">
        <f t="shared" si="1685"/>
        <v>74889487.274228647</v>
      </c>
      <c r="AD2282" s="23">
        <f t="shared" si="1691"/>
        <v>4803211</v>
      </c>
      <c r="AE2282" s="24">
        <f t="shared" si="1652"/>
        <v>70086276.274228647</v>
      </c>
      <c r="AF2282" s="3">
        <f t="shared" si="1686"/>
        <v>0</v>
      </c>
      <c r="AG2282" s="2">
        <f t="shared" si="1668"/>
        <v>0</v>
      </c>
      <c r="AH2282" s="2">
        <f t="shared" si="1669"/>
        <v>147.00505611284126</v>
      </c>
      <c r="AI2282" s="23">
        <f t="shared" si="1692"/>
        <v>9757355327.2230778</v>
      </c>
      <c r="AJ2282" s="23">
        <f t="shared" si="1670"/>
        <v>6219.922423797766</v>
      </c>
      <c r="AK2282" s="23">
        <f t="shared" si="1671"/>
        <v>0</v>
      </c>
      <c r="AL2282" s="23">
        <f t="shared" si="1696"/>
        <v>4351146.3039131165</v>
      </c>
      <c r="AM2282" s="23">
        <f t="shared" si="1697"/>
        <v>4059568869.7400937</v>
      </c>
      <c r="AN2282" s="16">
        <f t="shared" si="1687"/>
        <v>0</v>
      </c>
      <c r="AO2282" s="23">
        <f t="shared" si="1688"/>
        <v>118727.22165186357</v>
      </c>
      <c r="AP2282" s="22">
        <f t="shared" si="1689"/>
        <v>26723502.157623295</v>
      </c>
      <c r="AQ2282" s="30">
        <f t="shared" si="1672"/>
        <v>12661757703.675848</v>
      </c>
      <c r="AR2282" s="28">
        <f t="shared" si="1673"/>
        <v>6168551334.2432022</v>
      </c>
      <c r="AS2282" s="25">
        <f t="shared" si="1674"/>
        <v>200337590.02425668</v>
      </c>
      <c r="AT2282" s="32">
        <f t="shared" si="1675"/>
        <v>0</v>
      </c>
      <c r="AU2282" s="23">
        <f t="shared" si="1676"/>
        <v>0</v>
      </c>
      <c r="AV2282" s="22">
        <f t="shared" si="1677"/>
        <v>1808396040.7047193</v>
      </c>
      <c r="AW2282" s="31">
        <f t="shared" si="1690"/>
        <v>8518402610.1594944</v>
      </c>
    </row>
    <row r="2283" spans="1:53" x14ac:dyDescent="0.25">
      <c r="A2283">
        <f t="shared" si="1698"/>
        <v>694</v>
      </c>
      <c r="B2283" t="s">
        <v>8</v>
      </c>
      <c r="C2283" s="27">
        <f t="shared" si="1655"/>
        <v>0</v>
      </c>
      <c r="D2283" s="27">
        <f t="shared" si="1678"/>
        <v>0</v>
      </c>
      <c r="E2283" s="27" t="b">
        <f t="shared" si="1654"/>
        <v>1</v>
      </c>
      <c r="F2283" s="29">
        <f t="shared" si="1656"/>
        <v>0</v>
      </c>
      <c r="G2283" s="27">
        <f t="shared" si="1679"/>
        <v>0</v>
      </c>
      <c r="H2283" s="22">
        <f t="shared" si="1657"/>
        <v>25757592441.082691</v>
      </c>
      <c r="I2283" s="23">
        <f t="shared" si="1658"/>
        <v>132580106.5049091</v>
      </c>
      <c r="J2283" s="23">
        <f t="shared" si="1659"/>
        <v>1086</v>
      </c>
      <c r="K2283" s="19">
        <f t="shared" si="1680"/>
        <v>225.0831931027827</v>
      </c>
      <c r="L2283" s="16">
        <f t="shared" si="1660"/>
        <v>177.66857878239429</v>
      </c>
      <c r="M2283" s="23">
        <f>M2282-IF($B2283="B",(Percent_Rent_In_Elsies*2.49%/12 * H2282)/K2282,0)+IF($B2283="D",N2283,0)+IF(B2283="D",AK2282)+IF(B2283="C",F2282*90%)-(Y2283-Y2282)-IF($B2283="A",Q2282/K2282) + IF($B2283="A",Q2282/K2282)</f>
        <v>-40966808.927327909</v>
      </c>
      <c r="N2283" s="23">
        <f t="shared" si="1661"/>
        <v>0</v>
      </c>
      <c r="O2283" s="22">
        <f t="shared" si="1662"/>
        <v>0</v>
      </c>
      <c r="P2283" s="22">
        <f t="shared" si="1693"/>
        <v>0</v>
      </c>
      <c r="Q2283" s="22">
        <f t="shared" si="1694"/>
        <v>0</v>
      </c>
      <c r="R2283" s="22">
        <f t="shared" si="1663"/>
        <v>314918133.26817501</v>
      </c>
      <c r="S2283" s="16">
        <f t="shared" si="1653"/>
        <v>26199511.919141065</v>
      </c>
      <c r="T2283" s="15">
        <f t="shared" si="1664"/>
        <v>0</v>
      </c>
      <c r="U2283" s="23">
        <f t="shared" si="1681"/>
        <v>1399118.8277021509</v>
      </c>
      <c r="V2283" s="23">
        <f t="shared" si="1682"/>
        <v>116399.23691366248</v>
      </c>
      <c r="W2283" s="23">
        <f t="shared" si="1695"/>
        <v>0</v>
      </c>
      <c r="X2283" s="23">
        <f t="shared" si="1683"/>
        <v>35022014.578491911</v>
      </c>
      <c r="Y2283" s="23">
        <f t="shared" si="1665"/>
        <v>13825559.361691331</v>
      </c>
      <c r="Z2283" s="3">
        <f t="shared" si="1666"/>
        <v>0</v>
      </c>
      <c r="AA2283" s="23">
        <f t="shared" si="1667"/>
        <v>60689993.196757406</v>
      </c>
      <c r="AB2283" s="26">
        <f t="shared" si="1684"/>
        <v>70086276.274228573</v>
      </c>
      <c r="AC2283" s="23">
        <f t="shared" si="1685"/>
        <v>74889487.274228647</v>
      </c>
      <c r="AD2283" s="23">
        <f t="shared" si="1691"/>
        <v>4803211</v>
      </c>
      <c r="AE2283" s="24">
        <f t="shared" si="1652"/>
        <v>70086276.274228647</v>
      </c>
      <c r="AF2283" s="3">
        <f t="shared" si="1686"/>
        <v>1E-4</v>
      </c>
      <c r="AG2283" s="2">
        <f t="shared" si="1668"/>
        <v>0</v>
      </c>
      <c r="AH2283" s="2">
        <f t="shared" si="1669"/>
        <v>147.00505611284126</v>
      </c>
      <c r="AI2283" s="23">
        <f t="shared" si="1692"/>
        <v>9757355327.2230778</v>
      </c>
      <c r="AJ2283" s="23">
        <f t="shared" si="1670"/>
        <v>6219.922423797766</v>
      </c>
      <c r="AK2283" s="23">
        <f t="shared" si="1671"/>
        <v>60098.423938260567</v>
      </c>
      <c r="AL2283" s="23">
        <f t="shared" si="1696"/>
        <v>0</v>
      </c>
      <c r="AM2283" s="23">
        <f t="shared" si="1697"/>
        <v>0</v>
      </c>
      <c r="AN2283" s="16">
        <f t="shared" si="1687"/>
        <v>0</v>
      </c>
      <c r="AO2283" s="23">
        <f t="shared" si="1688"/>
        <v>0</v>
      </c>
      <c r="AP2283" s="22">
        <f t="shared" si="1689"/>
        <v>0</v>
      </c>
      <c r="AQ2283" s="30">
        <f t="shared" si="1672"/>
        <v>12661757703.675848</v>
      </c>
      <c r="AR2283" s="28">
        <f t="shared" si="1673"/>
        <v>6168551334.2432022</v>
      </c>
      <c r="AS2283" s="25">
        <f t="shared" si="1674"/>
        <v>200337590.02425668</v>
      </c>
      <c r="AT2283" s="32">
        <f t="shared" si="1675"/>
        <v>0</v>
      </c>
      <c r="AU2283" s="23">
        <f t="shared" si="1676"/>
        <v>0</v>
      </c>
      <c r="AV2283" s="22">
        <f t="shared" si="1677"/>
        <v>1808396040.7047193</v>
      </c>
      <c r="AW2283" s="31">
        <f t="shared" si="1690"/>
        <v>8518402610.1594944</v>
      </c>
    </row>
    <row r="2284" spans="1:53" x14ac:dyDescent="0.25">
      <c r="A2284" s="21">
        <f t="shared" si="1698"/>
        <v>694</v>
      </c>
      <c r="B2284" s="21" t="s">
        <v>9</v>
      </c>
      <c r="C2284" s="27">
        <f t="shared" si="1655"/>
        <v>0</v>
      </c>
      <c r="D2284" s="27">
        <f t="shared" si="1678"/>
        <v>0</v>
      </c>
      <c r="E2284" s="27" t="b">
        <f t="shared" si="1654"/>
        <v>1</v>
      </c>
      <c r="F2284" s="29">
        <f t="shared" si="1656"/>
        <v>0</v>
      </c>
      <c r="G2284" s="27">
        <f t="shared" si="1679"/>
        <v>0</v>
      </c>
      <c r="H2284" s="22">
        <f t="shared" si="1657"/>
        <v>25757592441.082691</v>
      </c>
      <c r="I2284" s="23">
        <f t="shared" si="1658"/>
        <v>132580106.5049091</v>
      </c>
      <c r="J2284" s="23">
        <f t="shared" si="1659"/>
        <v>1086</v>
      </c>
      <c r="K2284" s="19">
        <f t="shared" si="1680"/>
        <v>225.0831931027827</v>
      </c>
      <c r="L2284" s="16">
        <f t="shared" si="1660"/>
        <v>177.66857878239429</v>
      </c>
      <c r="M2284" s="23">
        <f>M2283-IF($B2284="B",(Percent_Rent_In_Elsies*2.49%/12 * H2283)/K2283,0)+IF($B2284="D",N2284,0)+IF(B2284="D",AK2283)+IF(B2284="C",F2283*90%)-(Y2284-Y2283)-IF($B2284="A",Q2283/K2283) + IF($B2284="A",Q2283/K2283)</f>
        <v>-40906710.503389649</v>
      </c>
      <c r="N2284" s="23">
        <f t="shared" si="1661"/>
        <v>0</v>
      </c>
      <c r="O2284" s="22">
        <f t="shared" si="1662"/>
        <v>18304738.572324648</v>
      </c>
      <c r="P2284" s="22">
        <f t="shared" si="1693"/>
        <v>0</v>
      </c>
      <c r="Q2284" s="22">
        <f t="shared" si="1694"/>
        <v>0</v>
      </c>
      <c r="R2284" s="22">
        <f t="shared" si="1663"/>
        <v>314918133.26817501</v>
      </c>
      <c r="S2284" s="16">
        <f t="shared" si="1653"/>
        <v>0</v>
      </c>
      <c r="T2284" s="15">
        <f t="shared" si="1664"/>
        <v>7894773.3468164168</v>
      </c>
      <c r="U2284" s="23">
        <f t="shared" si="1681"/>
        <v>1399118.8277021509</v>
      </c>
      <c r="V2284" s="23">
        <f t="shared" si="1682"/>
        <v>0</v>
      </c>
      <c r="W2284" s="23">
        <f t="shared" si="1695"/>
        <v>116399.23691366248</v>
      </c>
      <c r="X2284" s="23">
        <f t="shared" si="1683"/>
        <v>35022014.578491911</v>
      </c>
      <c r="Y2284" s="23">
        <f t="shared" si="1665"/>
        <v>13825559.361691331</v>
      </c>
      <c r="Z2284" s="3">
        <f t="shared" si="1666"/>
        <v>0</v>
      </c>
      <c r="AA2284" s="23">
        <f t="shared" si="1667"/>
        <v>60629894.772819147</v>
      </c>
      <c r="AB2284" s="26">
        <f t="shared" si="1684"/>
        <v>70086276.274228543</v>
      </c>
      <c r="AC2284" s="23">
        <f t="shared" si="1685"/>
        <v>74889487.274228647</v>
      </c>
      <c r="AD2284" s="23">
        <f t="shared" si="1691"/>
        <v>4803211</v>
      </c>
      <c r="AE2284" s="24">
        <f t="shared" si="1652"/>
        <v>70086276.274228647</v>
      </c>
      <c r="AF2284" s="3">
        <f t="shared" si="1686"/>
        <v>0</v>
      </c>
      <c r="AG2284" s="2">
        <f t="shared" si="1668"/>
        <v>0</v>
      </c>
      <c r="AH2284" s="2">
        <f t="shared" si="1669"/>
        <v>147.00505611284126</v>
      </c>
      <c r="AI2284" s="23">
        <f t="shared" si="1692"/>
        <v>9747693080.6798859</v>
      </c>
      <c r="AJ2284" s="23">
        <f t="shared" si="1670"/>
        <v>6219.922423797766</v>
      </c>
      <c r="AK2284" s="23">
        <f t="shared" si="1671"/>
        <v>0</v>
      </c>
      <c r="AL2284" s="23">
        <f t="shared" si="1696"/>
        <v>0</v>
      </c>
      <c r="AM2284" s="23">
        <f t="shared" si="1697"/>
        <v>0</v>
      </c>
      <c r="AN2284" s="16">
        <f t="shared" si="1687"/>
        <v>0</v>
      </c>
      <c r="AO2284" s="23">
        <f t="shared" si="1688"/>
        <v>0</v>
      </c>
      <c r="AP2284" s="22">
        <f t="shared" si="1689"/>
        <v>0</v>
      </c>
      <c r="AQ2284" s="30">
        <f t="shared" si="1672"/>
        <v>12661757703.675848</v>
      </c>
      <c r="AR2284" s="28">
        <f t="shared" si="1673"/>
        <v>6168551334.2432022</v>
      </c>
      <c r="AS2284" s="25">
        <f t="shared" si="1674"/>
        <v>200337590.02425668</v>
      </c>
      <c r="AT2284" s="32">
        <f t="shared" si="1675"/>
        <v>0</v>
      </c>
      <c r="AU2284" s="23">
        <f t="shared" si="1676"/>
        <v>0</v>
      </c>
      <c r="AV2284" s="22">
        <f t="shared" si="1677"/>
        <v>1808396040.7047193</v>
      </c>
      <c r="AW2284" s="31">
        <f t="shared" si="1690"/>
        <v>8518402610.1594944</v>
      </c>
      <c r="AX2284" s="21"/>
      <c r="AY2284" s="21"/>
      <c r="AZ2284" s="21"/>
      <c r="BA2284" s="21"/>
    </row>
    <row r="2285" spans="1:53" x14ac:dyDescent="0.25">
      <c r="A2285" s="21">
        <f t="shared" si="1698"/>
        <v>694</v>
      </c>
      <c r="B2285" s="21" t="s">
        <v>28</v>
      </c>
      <c r="C2285" s="27">
        <f t="shared" si="1655"/>
        <v>0</v>
      </c>
      <c r="D2285" s="27">
        <f t="shared" si="1678"/>
        <v>0</v>
      </c>
      <c r="E2285" s="27" t="b">
        <f t="shared" si="1654"/>
        <v>1</v>
      </c>
      <c r="F2285" s="29">
        <f t="shared" si="1656"/>
        <v>0</v>
      </c>
      <c r="G2285" s="27">
        <f t="shared" si="1679"/>
        <v>0</v>
      </c>
      <c r="H2285" s="22">
        <f t="shared" si="1657"/>
        <v>25757592441.082691</v>
      </c>
      <c r="I2285" s="23">
        <f t="shared" si="1658"/>
        <v>132580106.5049091</v>
      </c>
      <c r="J2285" s="23">
        <f t="shared" si="1659"/>
        <v>1086</v>
      </c>
      <c r="K2285" s="19">
        <f t="shared" si="1680"/>
        <v>225.0831931027827</v>
      </c>
      <c r="L2285" s="16">
        <f t="shared" si="1660"/>
        <v>177.66857878239429</v>
      </c>
      <c r="M2285" s="23">
        <f>M2284-IF($B2285="B",(Percent_Rent_In_Elsies*2.49%/12 * H2284)/K2284,0)+IF($B2285="D",N2285,0)+IF(B2285="D",AK2284)+IF(B2285="C",F2284*90%)-(Y2285-Y2284)-IF($B2285="A",Q2284/K2284) + IF($B2285="A",Q2284/K2284)</f>
        <v>-40906710.503389649</v>
      </c>
      <c r="N2285" s="23">
        <f t="shared" si="1661"/>
        <v>0</v>
      </c>
      <c r="O2285" s="22">
        <f t="shared" si="1662"/>
        <v>0</v>
      </c>
      <c r="P2285" s="22">
        <f t="shared" si="1693"/>
        <v>18304738.572324648</v>
      </c>
      <c r="Q2285" s="22">
        <f t="shared" si="1694"/>
        <v>0</v>
      </c>
      <c r="R2285" s="22">
        <f t="shared" si="1663"/>
        <v>314918133.26817501</v>
      </c>
      <c r="S2285" s="16">
        <f t="shared" si="1653"/>
        <v>0</v>
      </c>
      <c r="T2285" s="15">
        <f t="shared" si="1664"/>
        <v>0</v>
      </c>
      <c r="U2285" s="23">
        <f t="shared" si="1681"/>
        <v>1399118.8277021509</v>
      </c>
      <c r="V2285" s="23">
        <f t="shared" si="1682"/>
        <v>0</v>
      </c>
      <c r="W2285" s="23">
        <f t="shared" si="1695"/>
        <v>0</v>
      </c>
      <c r="X2285" s="23">
        <f t="shared" si="1683"/>
        <v>35022014.578491911</v>
      </c>
      <c r="Y2285" s="23">
        <f t="shared" si="1665"/>
        <v>13825559.361691331</v>
      </c>
      <c r="Z2285" s="3">
        <f t="shared" si="1666"/>
        <v>5819.9618456831249</v>
      </c>
      <c r="AA2285" s="23">
        <f t="shared" si="1667"/>
        <v>60717194.200504392</v>
      </c>
      <c r="AB2285" s="26">
        <f t="shared" si="1684"/>
        <v>70086276.274228543</v>
      </c>
      <c r="AC2285" s="23">
        <f t="shared" si="1685"/>
        <v>74889487.274228647</v>
      </c>
      <c r="AD2285" s="23">
        <f t="shared" si="1691"/>
        <v>4803211</v>
      </c>
      <c r="AE2285" s="24">
        <f t="shared" si="1652"/>
        <v>70086276.274228647</v>
      </c>
      <c r="AF2285" s="3">
        <f t="shared" si="1686"/>
        <v>0</v>
      </c>
      <c r="AG2285" s="2">
        <f t="shared" si="1668"/>
        <v>698395421.48197496</v>
      </c>
      <c r="AH2285" s="2">
        <f t="shared" si="1669"/>
        <v>147.00505611284126</v>
      </c>
      <c r="AI2285" s="23">
        <f t="shared" si="1692"/>
        <v>9761728533.4937725</v>
      </c>
      <c r="AJ2285" s="23">
        <f t="shared" si="1670"/>
        <v>6219.922423797766</v>
      </c>
      <c r="AK2285" s="23">
        <f t="shared" si="1671"/>
        <v>0</v>
      </c>
      <c r="AL2285" s="23">
        <f t="shared" si="1696"/>
        <v>0</v>
      </c>
      <c r="AM2285" s="23">
        <f t="shared" si="1697"/>
        <v>0</v>
      </c>
      <c r="AN2285" s="16">
        <f t="shared" si="1687"/>
        <v>0</v>
      </c>
      <c r="AO2285" s="23">
        <f t="shared" si="1688"/>
        <v>0</v>
      </c>
      <c r="AP2285" s="22">
        <f t="shared" si="1689"/>
        <v>0</v>
      </c>
      <c r="AQ2285" s="30">
        <f t="shared" si="1672"/>
        <v>12661757703.675848</v>
      </c>
      <c r="AR2285" s="28">
        <f t="shared" si="1673"/>
        <v>6168551334.2432022</v>
      </c>
      <c r="AS2285" s="25">
        <f t="shared" si="1674"/>
        <v>200337590.02425668</v>
      </c>
      <c r="AT2285" s="32">
        <f t="shared" si="1675"/>
        <v>11639.92369136625</v>
      </c>
      <c r="AU2285" s="23">
        <f t="shared" si="1676"/>
        <v>11639.92369136625</v>
      </c>
      <c r="AV2285" s="22">
        <f t="shared" si="1677"/>
        <v>1816290814.0515356</v>
      </c>
      <c r="AW2285" s="31">
        <f t="shared" si="1690"/>
        <v>8518402610.1594944</v>
      </c>
      <c r="AX2285" s="21"/>
      <c r="AY2285" s="21"/>
      <c r="AZ2285" s="21"/>
      <c r="BA2285" s="21"/>
    </row>
    <row r="2286" spans="1:53" x14ac:dyDescent="0.25">
      <c r="A2286">
        <f t="shared" si="1698"/>
        <v>695</v>
      </c>
      <c r="B2286" t="s">
        <v>6</v>
      </c>
      <c r="C2286" s="27">
        <f t="shared" si="1655"/>
        <v>0</v>
      </c>
      <c r="D2286" s="27">
        <f t="shared" si="1678"/>
        <v>0</v>
      </c>
      <c r="E2286" s="27" t="b">
        <f t="shared" si="1654"/>
        <v>1</v>
      </c>
      <c r="F2286" s="29">
        <f t="shared" si="1656"/>
        <v>0</v>
      </c>
      <c r="G2286" s="27">
        <f t="shared" si="1679"/>
        <v>0</v>
      </c>
      <c r="H2286" s="22">
        <f t="shared" si="1657"/>
        <v>25800521761.817829</v>
      </c>
      <c r="I2286" s="23">
        <f t="shared" si="1658"/>
        <v>132580106.5049091</v>
      </c>
      <c r="J2286" s="23">
        <f t="shared" si="1659"/>
        <v>1086</v>
      </c>
      <c r="K2286" s="19">
        <f t="shared" si="1680"/>
        <v>225.0831931027827</v>
      </c>
      <c r="L2286" s="16">
        <f t="shared" si="1660"/>
        <v>177.96469308036495</v>
      </c>
      <c r="M2286" s="23">
        <f>M2285-IF($B2286="B",(Percent_Rent_In_Elsies*2.49%/12 * H2285)/K2285,0)+IF($B2286="D",N2286,0)+IF(B2286="D",AK2285)+IF(B2286="C",F2285*90%)-(Y2286-Y2285)-IF($B2286="A",Q2285/K2285) + IF($B2286="A",Q2285/K2285)</f>
        <v>-40906710.503389649</v>
      </c>
      <c r="N2286" s="23">
        <f t="shared" si="1661"/>
        <v>0</v>
      </c>
      <c r="O2286" s="22">
        <f t="shared" si="1662"/>
        <v>0</v>
      </c>
      <c r="P2286" s="22">
        <f t="shared" si="1693"/>
        <v>0</v>
      </c>
      <c r="Q2286" s="22">
        <f t="shared" si="1694"/>
        <v>0</v>
      </c>
      <c r="R2286" s="22">
        <f t="shared" si="1663"/>
        <v>314918133.26817501</v>
      </c>
      <c r="S2286" s="16">
        <f t="shared" si="1653"/>
        <v>0</v>
      </c>
      <c r="T2286" s="15">
        <f t="shared" si="1664"/>
        <v>0</v>
      </c>
      <c r="U2286" s="23">
        <f t="shared" si="1681"/>
        <v>1399118.8277021509</v>
      </c>
      <c r="V2286" s="23">
        <f t="shared" si="1682"/>
        <v>0</v>
      </c>
      <c r="W2286" s="23">
        <f t="shared" si="1695"/>
        <v>0</v>
      </c>
      <c r="X2286" s="23">
        <f t="shared" si="1683"/>
        <v>35051114.387720332</v>
      </c>
      <c r="Y2286" s="23">
        <f t="shared" si="1665"/>
        <v>13825559.361691331</v>
      </c>
      <c r="Z2286" s="3">
        <f t="shared" si="1666"/>
        <v>0</v>
      </c>
      <c r="AA2286" s="23">
        <f t="shared" si="1667"/>
        <v>60717194.200504392</v>
      </c>
      <c r="AB2286" s="26">
        <f t="shared" si="1684"/>
        <v>70086276.274228543</v>
      </c>
      <c r="AC2286" s="23">
        <f t="shared" si="1685"/>
        <v>74889487.274228647</v>
      </c>
      <c r="AD2286" s="23">
        <f t="shared" si="1691"/>
        <v>4803211</v>
      </c>
      <c r="AE2286" s="24">
        <f t="shared" si="1652"/>
        <v>70086276.274228647</v>
      </c>
      <c r="AF2286" s="3">
        <f t="shared" si="1686"/>
        <v>0</v>
      </c>
      <c r="AG2286" s="2">
        <f t="shared" si="1668"/>
        <v>0</v>
      </c>
      <c r="AH2286" s="2">
        <f t="shared" si="1669"/>
        <v>147.25006453969601</v>
      </c>
      <c r="AI2286" s="23">
        <f t="shared" si="1692"/>
        <v>9761728533.4937725</v>
      </c>
      <c r="AJ2286" s="23">
        <f t="shared" si="1670"/>
        <v>6219.922423797766</v>
      </c>
      <c r="AK2286" s="23">
        <f t="shared" si="1671"/>
        <v>0</v>
      </c>
      <c r="AL2286" s="23">
        <f t="shared" si="1696"/>
        <v>0</v>
      </c>
      <c r="AM2286" s="23">
        <f t="shared" si="1697"/>
        <v>0</v>
      </c>
      <c r="AN2286" s="16">
        <f t="shared" si="1687"/>
        <v>0</v>
      </c>
      <c r="AO2286" s="23">
        <f t="shared" si="1688"/>
        <v>0</v>
      </c>
      <c r="AP2286" s="22">
        <f t="shared" si="1689"/>
        <v>0</v>
      </c>
      <c r="AQ2286" s="30">
        <f t="shared" si="1672"/>
        <v>12661757703.675848</v>
      </c>
      <c r="AR2286" s="28">
        <f t="shared" si="1673"/>
        <v>6168551334.2432022</v>
      </c>
      <c r="AS2286" s="25">
        <f t="shared" si="1674"/>
        <v>200337590.02425668</v>
      </c>
      <c r="AT2286" s="32">
        <f t="shared" si="1675"/>
        <v>0</v>
      </c>
      <c r="AU2286" s="23">
        <f t="shared" si="1676"/>
        <v>0</v>
      </c>
      <c r="AV2286" s="22">
        <f t="shared" si="1677"/>
        <v>1816290814.0515356</v>
      </c>
      <c r="AW2286" s="31">
        <f t="shared" si="1690"/>
        <v>8500097871.5871696</v>
      </c>
    </row>
    <row r="2287" spans="1:53" x14ac:dyDescent="0.25">
      <c r="A2287">
        <f t="shared" si="1698"/>
        <v>695</v>
      </c>
      <c r="B2287" t="s">
        <v>7</v>
      </c>
      <c r="C2287" s="27">
        <f t="shared" si="1655"/>
        <v>0</v>
      </c>
      <c r="D2287" s="27">
        <f t="shared" si="1678"/>
        <v>0</v>
      </c>
      <c r="E2287" s="27" t="b">
        <f t="shared" si="1654"/>
        <v>1</v>
      </c>
      <c r="F2287" s="29">
        <f t="shared" si="1656"/>
        <v>0</v>
      </c>
      <c r="G2287" s="27">
        <f t="shared" si="1679"/>
        <v>0</v>
      </c>
      <c r="H2287" s="22">
        <f t="shared" si="1657"/>
        <v>25800521761.817829</v>
      </c>
      <c r="I2287" s="23">
        <f t="shared" si="1658"/>
        <v>132580106.5049091</v>
      </c>
      <c r="J2287" s="23">
        <f t="shared" si="1659"/>
        <v>1086</v>
      </c>
      <c r="K2287" s="19">
        <f t="shared" si="1680"/>
        <v>225.0831931027827</v>
      </c>
      <c r="L2287" s="16">
        <f t="shared" si="1660"/>
        <v>177.96469308036495</v>
      </c>
      <c r="M2287" s="23">
        <f>M2286-IF($B2287="B",(Percent_Rent_In_Elsies*2.49%/12 * H2286)/K2286,0)+IF($B2287="D",N2287,0)+IF(B2287="D",AK2286)+IF(B2287="C",F2286*90%)-(Y2287-Y2286)-IF($B2287="A",Q2286/K2286) + IF($B2287="A",Q2286/K2286)</f>
        <v>-41025635.603744268</v>
      </c>
      <c r="N2287" s="23">
        <f t="shared" si="1661"/>
        <v>0</v>
      </c>
      <c r="O2287" s="22">
        <f t="shared" si="1662"/>
        <v>0</v>
      </c>
      <c r="P2287" s="22">
        <f t="shared" si="1693"/>
        <v>0</v>
      </c>
      <c r="Q2287" s="22">
        <f t="shared" si="1694"/>
        <v>0</v>
      </c>
      <c r="R2287" s="22">
        <f t="shared" si="1663"/>
        <v>288674955.49582708</v>
      </c>
      <c r="S2287" s="16">
        <f t="shared" si="1653"/>
        <v>26243177.772347916</v>
      </c>
      <c r="T2287" s="15">
        <f t="shared" si="1664"/>
        <v>0</v>
      </c>
      <c r="U2287" s="23">
        <f t="shared" si="1681"/>
        <v>1282525.5920603049</v>
      </c>
      <c r="V2287" s="23">
        <f t="shared" si="1682"/>
        <v>116593.23564184591</v>
      </c>
      <c r="W2287" s="23">
        <f t="shared" si="1695"/>
        <v>0</v>
      </c>
      <c r="X2287" s="23">
        <f t="shared" si="1683"/>
        <v>35051114.387720332</v>
      </c>
      <c r="Y2287" s="23">
        <f t="shared" si="1665"/>
        <v>13825559.361691331</v>
      </c>
      <c r="Z2287" s="3">
        <f t="shared" si="1666"/>
        <v>0</v>
      </c>
      <c r="AA2287" s="23">
        <f t="shared" si="1667"/>
        <v>60717194.200504392</v>
      </c>
      <c r="AB2287" s="26">
        <f t="shared" si="1684"/>
        <v>70086276.274228543</v>
      </c>
      <c r="AC2287" s="23">
        <f t="shared" si="1685"/>
        <v>74889487.274228647</v>
      </c>
      <c r="AD2287" s="23">
        <f t="shared" si="1691"/>
        <v>4803211</v>
      </c>
      <c r="AE2287" s="24">
        <f t="shared" si="1652"/>
        <v>70086276.274228647</v>
      </c>
      <c r="AF2287" s="3">
        <f t="shared" si="1686"/>
        <v>0</v>
      </c>
      <c r="AG2287" s="2">
        <f t="shared" si="1668"/>
        <v>0</v>
      </c>
      <c r="AH2287" s="2">
        <f t="shared" si="1669"/>
        <v>147.25006453969601</v>
      </c>
      <c r="AI2287" s="23">
        <f t="shared" si="1692"/>
        <v>9761728533.4937725</v>
      </c>
      <c r="AJ2287" s="23">
        <f t="shared" si="1670"/>
        <v>6219.922423797766</v>
      </c>
      <c r="AK2287" s="23">
        <f t="shared" si="1671"/>
        <v>0</v>
      </c>
      <c r="AL2287" s="23">
        <f t="shared" si="1696"/>
        <v>4373206.2706947327</v>
      </c>
      <c r="AM2287" s="23">
        <f t="shared" si="1697"/>
        <v>4080150562.0480757</v>
      </c>
      <c r="AN2287" s="16">
        <f t="shared" si="1687"/>
        <v>0</v>
      </c>
      <c r="AO2287" s="23">
        <f t="shared" si="1688"/>
        <v>118925.10035461668</v>
      </c>
      <c r="AP2287" s="22">
        <f t="shared" si="1689"/>
        <v>26768041.327886</v>
      </c>
      <c r="AQ2287" s="30">
        <f t="shared" si="1672"/>
        <v>12715066257.980333</v>
      </c>
      <c r="AR2287" s="28">
        <f t="shared" si="1673"/>
        <v>6195091847.2198009</v>
      </c>
      <c r="AS2287" s="25">
        <f t="shared" si="1674"/>
        <v>200337590.02425668</v>
      </c>
      <c r="AT2287" s="32">
        <f t="shared" si="1675"/>
        <v>0</v>
      </c>
      <c r="AU2287" s="23">
        <f t="shared" si="1676"/>
        <v>0</v>
      </c>
      <c r="AV2287" s="22">
        <f t="shared" si="1677"/>
        <v>1816290814.0515356</v>
      </c>
      <c r="AW2287" s="31">
        <f t="shared" si="1690"/>
        <v>8553406425.891654</v>
      </c>
    </row>
    <row r="2288" spans="1:53" s="21" customFormat="1" x14ac:dyDescent="0.25">
      <c r="A2288">
        <f t="shared" si="1698"/>
        <v>695</v>
      </c>
      <c r="B2288" t="s">
        <v>8</v>
      </c>
      <c r="C2288" s="27">
        <f t="shared" si="1655"/>
        <v>0</v>
      </c>
      <c r="D2288" s="27">
        <f t="shared" si="1678"/>
        <v>0</v>
      </c>
      <c r="E2288" s="27" t="b">
        <f t="shared" si="1654"/>
        <v>1</v>
      </c>
      <c r="F2288" s="29">
        <f t="shared" si="1656"/>
        <v>0</v>
      </c>
      <c r="G2288" s="27">
        <f t="shared" si="1679"/>
        <v>0</v>
      </c>
      <c r="H2288" s="22">
        <f t="shared" si="1657"/>
        <v>25800521761.817829</v>
      </c>
      <c r="I2288" s="23">
        <f t="shared" si="1658"/>
        <v>132580106.5049091</v>
      </c>
      <c r="J2288" s="23">
        <f t="shared" si="1659"/>
        <v>1086</v>
      </c>
      <c r="K2288" s="19">
        <f t="shared" si="1680"/>
        <v>225.0831931027827</v>
      </c>
      <c r="L2288" s="16">
        <f t="shared" si="1660"/>
        <v>177.96469308036495</v>
      </c>
      <c r="M2288" s="23">
        <f>M2287-IF($B2288="B",(Percent_Rent_In_Elsies*2.49%/12 * H2287)/K2287,0)+IF($B2288="D",N2288,0)+IF(B2288="D",AK2287)+IF(B2288="C",F2287*90%)-(Y2288-Y2287)-IF($B2288="A",Q2287/K2287) + IF($B2288="A",Q2287/K2287)</f>
        <v>-41025635.603744268</v>
      </c>
      <c r="N2288" s="23">
        <f t="shared" si="1661"/>
        <v>0</v>
      </c>
      <c r="O2288" s="22">
        <f t="shared" si="1662"/>
        <v>0</v>
      </c>
      <c r="P2288" s="22">
        <f t="shared" si="1693"/>
        <v>0</v>
      </c>
      <c r="Q2288" s="22">
        <f t="shared" si="1694"/>
        <v>0</v>
      </c>
      <c r="R2288" s="22">
        <f t="shared" si="1663"/>
        <v>315442996.82371306</v>
      </c>
      <c r="S2288" s="16">
        <f t="shared" si="1653"/>
        <v>26243177.772347916</v>
      </c>
      <c r="T2288" s="15">
        <f t="shared" si="1664"/>
        <v>0</v>
      </c>
      <c r="U2288" s="23">
        <f t="shared" si="1681"/>
        <v>1401450.6924149217</v>
      </c>
      <c r="V2288" s="23">
        <f t="shared" si="1682"/>
        <v>116593.23564184591</v>
      </c>
      <c r="W2288" s="23">
        <f t="shared" si="1695"/>
        <v>0</v>
      </c>
      <c r="X2288" s="23">
        <f t="shared" si="1683"/>
        <v>35051114.387720332</v>
      </c>
      <c r="Y2288" s="23">
        <f t="shared" si="1665"/>
        <v>13825559.361691331</v>
      </c>
      <c r="Z2288" s="3">
        <f t="shared" si="1666"/>
        <v>0</v>
      </c>
      <c r="AA2288" s="23">
        <f t="shared" si="1667"/>
        <v>60717194.200504392</v>
      </c>
      <c r="AB2288" s="26">
        <f t="shared" si="1684"/>
        <v>70086276.274228558</v>
      </c>
      <c r="AC2288" s="23">
        <f t="shared" si="1685"/>
        <v>74889487.274228647</v>
      </c>
      <c r="AD2288" s="23">
        <f t="shared" si="1691"/>
        <v>4803211</v>
      </c>
      <c r="AE2288" s="24">
        <f t="shared" si="1652"/>
        <v>70086276.274228647</v>
      </c>
      <c r="AF2288" s="3">
        <f t="shared" si="1686"/>
        <v>1E-4</v>
      </c>
      <c r="AG2288" s="2">
        <f t="shared" si="1668"/>
        <v>0</v>
      </c>
      <c r="AH2288" s="2">
        <f t="shared" si="1669"/>
        <v>147.25006453969601</v>
      </c>
      <c r="AI2288" s="23">
        <f t="shared" si="1692"/>
        <v>9761728533.4937725</v>
      </c>
      <c r="AJ2288" s="23">
        <f t="shared" si="1670"/>
        <v>6219.922423797766</v>
      </c>
      <c r="AK2288" s="23">
        <f t="shared" si="1671"/>
        <v>60106.597592770828</v>
      </c>
      <c r="AL2288" s="23">
        <f t="shared" si="1696"/>
        <v>0</v>
      </c>
      <c r="AM2288" s="23">
        <f t="shared" si="1697"/>
        <v>0</v>
      </c>
      <c r="AN2288" s="16">
        <f t="shared" si="1687"/>
        <v>0</v>
      </c>
      <c r="AO2288" s="23">
        <f t="shared" si="1688"/>
        <v>0</v>
      </c>
      <c r="AP2288" s="22">
        <f t="shared" si="1689"/>
        <v>0</v>
      </c>
      <c r="AQ2288" s="30">
        <f t="shared" si="1672"/>
        <v>12715066257.980333</v>
      </c>
      <c r="AR2288" s="28">
        <f t="shared" si="1673"/>
        <v>6195091847.2198009</v>
      </c>
      <c r="AS2288" s="25">
        <f t="shared" si="1674"/>
        <v>200337590.02425668</v>
      </c>
      <c r="AT2288" s="32">
        <f t="shared" si="1675"/>
        <v>0</v>
      </c>
      <c r="AU2288" s="23">
        <f t="shared" si="1676"/>
        <v>0</v>
      </c>
      <c r="AV2288" s="22">
        <f t="shared" si="1677"/>
        <v>1816290814.0515356</v>
      </c>
      <c r="AW2288" s="31">
        <f t="shared" si="1690"/>
        <v>8553406425.891654</v>
      </c>
      <c r="AX2288"/>
      <c r="AY2288"/>
      <c r="AZ2288"/>
      <c r="BA2288"/>
    </row>
    <row r="2289" spans="1:53" s="21" customFormat="1" x14ac:dyDescent="0.25">
      <c r="A2289">
        <f t="shared" si="1698"/>
        <v>695</v>
      </c>
      <c r="B2289" t="s">
        <v>9</v>
      </c>
      <c r="C2289" s="27">
        <f t="shared" si="1655"/>
        <v>0</v>
      </c>
      <c r="D2289" s="27">
        <f t="shared" si="1678"/>
        <v>0</v>
      </c>
      <c r="E2289" s="27" t="b">
        <f t="shared" si="1654"/>
        <v>1</v>
      </c>
      <c r="F2289" s="29">
        <f t="shared" si="1656"/>
        <v>0</v>
      </c>
      <c r="G2289" s="27">
        <f t="shared" si="1679"/>
        <v>0</v>
      </c>
      <c r="H2289" s="22">
        <f t="shared" si="1657"/>
        <v>25800521761.817829</v>
      </c>
      <c r="I2289" s="23">
        <f t="shared" si="1658"/>
        <v>132580106.5049091</v>
      </c>
      <c r="J2289" s="23">
        <f t="shared" si="1659"/>
        <v>1086</v>
      </c>
      <c r="K2289" s="19">
        <f t="shared" si="1680"/>
        <v>225.0831931027827</v>
      </c>
      <c r="L2289" s="16">
        <f t="shared" si="1660"/>
        <v>177.96469308036495</v>
      </c>
      <c r="M2289" s="23">
        <f>M2288-IF($B2289="B",(Percent_Rent_In_Elsies*2.49%/12 * H2288)/K2288,0)+IF($B2289="D",N2289,0)+IF(B2289="D",AK2288)+IF(B2289="C",F2288*90%)-(Y2289-Y2288)-IF($B2289="A",Q2288/K2288) + IF($B2289="A",Q2288/K2288)</f>
        <v>-40965529.006151497</v>
      </c>
      <c r="N2289" s="23">
        <f t="shared" si="1661"/>
        <v>0</v>
      </c>
      <c r="O2289" s="22">
        <f t="shared" si="1662"/>
        <v>18335246.469950989</v>
      </c>
      <c r="P2289" s="22">
        <f t="shared" si="1693"/>
        <v>0</v>
      </c>
      <c r="Q2289" s="22">
        <f t="shared" si="1694"/>
        <v>0</v>
      </c>
      <c r="R2289" s="22">
        <f t="shared" si="1663"/>
        <v>315442996.82371306</v>
      </c>
      <c r="S2289" s="16">
        <f t="shared" si="1653"/>
        <v>0</v>
      </c>
      <c r="T2289" s="15">
        <f t="shared" si="1664"/>
        <v>7907931.302396927</v>
      </c>
      <c r="U2289" s="23">
        <f t="shared" si="1681"/>
        <v>1401450.6924149217</v>
      </c>
      <c r="V2289" s="23">
        <f t="shared" si="1682"/>
        <v>0</v>
      </c>
      <c r="W2289" s="23">
        <f t="shared" si="1695"/>
        <v>116593.23564184591</v>
      </c>
      <c r="X2289" s="23">
        <f t="shared" si="1683"/>
        <v>35051114.387720332</v>
      </c>
      <c r="Y2289" s="23">
        <f t="shared" si="1665"/>
        <v>13825559.361691331</v>
      </c>
      <c r="Z2289" s="3">
        <f t="shared" si="1666"/>
        <v>0</v>
      </c>
      <c r="AA2289" s="23">
        <f t="shared" si="1667"/>
        <v>60657087.602911621</v>
      </c>
      <c r="AB2289" s="26">
        <f t="shared" si="1684"/>
        <v>70086276.274228558</v>
      </c>
      <c r="AC2289" s="23">
        <f t="shared" si="1685"/>
        <v>74889487.274228647</v>
      </c>
      <c r="AD2289" s="23">
        <f t="shared" si="1691"/>
        <v>4803211</v>
      </c>
      <c r="AE2289" s="24">
        <f t="shared" si="1652"/>
        <v>70086276.274228647</v>
      </c>
      <c r="AF2289" s="3">
        <f t="shared" si="1686"/>
        <v>0</v>
      </c>
      <c r="AG2289" s="2">
        <f t="shared" si="1668"/>
        <v>0</v>
      </c>
      <c r="AH2289" s="2">
        <f t="shared" si="1669"/>
        <v>147.25006453969601</v>
      </c>
      <c r="AI2289" s="23">
        <f t="shared" si="1692"/>
        <v>9752064972.8418255</v>
      </c>
      <c r="AJ2289" s="23">
        <f t="shared" si="1670"/>
        <v>6219.922423797766</v>
      </c>
      <c r="AK2289" s="23">
        <f t="shared" si="1671"/>
        <v>0</v>
      </c>
      <c r="AL2289" s="23">
        <f t="shared" si="1696"/>
        <v>0</v>
      </c>
      <c r="AM2289" s="23">
        <f t="shared" si="1697"/>
        <v>0</v>
      </c>
      <c r="AN2289" s="16">
        <f t="shared" si="1687"/>
        <v>0</v>
      </c>
      <c r="AO2289" s="23">
        <f t="shared" si="1688"/>
        <v>0</v>
      </c>
      <c r="AP2289" s="22">
        <f t="shared" si="1689"/>
        <v>0</v>
      </c>
      <c r="AQ2289" s="30">
        <f t="shared" si="1672"/>
        <v>12715066257.980333</v>
      </c>
      <c r="AR2289" s="28">
        <f t="shared" si="1673"/>
        <v>6195091847.2198009</v>
      </c>
      <c r="AS2289" s="25">
        <f t="shared" si="1674"/>
        <v>200337590.02425668</v>
      </c>
      <c r="AT2289" s="32">
        <f t="shared" si="1675"/>
        <v>0</v>
      </c>
      <c r="AU2289" s="23">
        <f t="shared" si="1676"/>
        <v>0</v>
      </c>
      <c r="AV2289" s="22">
        <f t="shared" si="1677"/>
        <v>1816290814.0515356</v>
      </c>
      <c r="AW2289" s="31">
        <f t="shared" si="1690"/>
        <v>8553406425.891654</v>
      </c>
      <c r="AX2289"/>
      <c r="AY2289"/>
      <c r="AZ2289"/>
      <c r="BA2289"/>
    </row>
    <row r="2290" spans="1:53" x14ac:dyDescent="0.25">
      <c r="A2290" s="21">
        <f t="shared" si="1698"/>
        <v>695</v>
      </c>
      <c r="B2290" s="21" t="s">
        <v>28</v>
      </c>
      <c r="C2290" s="27">
        <f t="shared" si="1655"/>
        <v>0</v>
      </c>
      <c r="D2290" s="27">
        <f t="shared" si="1678"/>
        <v>0</v>
      </c>
      <c r="E2290" s="27" t="b">
        <f t="shared" si="1654"/>
        <v>1</v>
      </c>
      <c r="F2290" s="29">
        <f t="shared" si="1656"/>
        <v>0</v>
      </c>
      <c r="G2290" s="27">
        <f t="shared" si="1679"/>
        <v>0</v>
      </c>
      <c r="H2290" s="22">
        <f t="shared" si="1657"/>
        <v>25800521761.817829</v>
      </c>
      <c r="I2290" s="23">
        <f t="shared" si="1658"/>
        <v>132580106.5049091</v>
      </c>
      <c r="J2290" s="23">
        <f t="shared" si="1659"/>
        <v>1086</v>
      </c>
      <c r="K2290" s="19">
        <f t="shared" si="1680"/>
        <v>225.0831931027827</v>
      </c>
      <c r="L2290" s="16">
        <f t="shared" si="1660"/>
        <v>177.96469308036495</v>
      </c>
      <c r="M2290" s="23">
        <f>M2289-IF($B2290="B",(Percent_Rent_In_Elsies*2.49%/12 * H2289)/K2289,0)+IF($B2290="D",N2290,0)+IF(B2290="D",AK2289)+IF(B2290="C",F2289*90%)-(Y2290-Y2289)-IF($B2290="A",Q2289/K2289) + IF($B2290="A",Q2289/K2289)</f>
        <v>-40965529.006151497</v>
      </c>
      <c r="N2290" s="23">
        <f t="shared" si="1661"/>
        <v>0</v>
      </c>
      <c r="O2290" s="22">
        <f t="shared" si="1662"/>
        <v>0</v>
      </c>
      <c r="P2290" s="22">
        <f t="shared" si="1693"/>
        <v>18335246.469950989</v>
      </c>
      <c r="Q2290" s="22">
        <f t="shared" si="1694"/>
        <v>0</v>
      </c>
      <c r="R2290" s="22">
        <f t="shared" si="1663"/>
        <v>315442996.82371306</v>
      </c>
      <c r="S2290" s="16">
        <f t="shared" si="1653"/>
        <v>0</v>
      </c>
      <c r="T2290" s="15">
        <f t="shared" si="1664"/>
        <v>0</v>
      </c>
      <c r="U2290" s="23">
        <f t="shared" si="1681"/>
        <v>1401450.6924149217</v>
      </c>
      <c r="V2290" s="23">
        <f t="shared" si="1682"/>
        <v>0</v>
      </c>
      <c r="W2290" s="23">
        <f t="shared" si="1695"/>
        <v>0</v>
      </c>
      <c r="X2290" s="23">
        <f t="shared" si="1683"/>
        <v>35051114.387720332</v>
      </c>
      <c r="Y2290" s="23">
        <f t="shared" si="1665"/>
        <v>13825559.361691331</v>
      </c>
      <c r="Z2290" s="3">
        <f t="shared" si="1666"/>
        <v>5829.6617820922966</v>
      </c>
      <c r="AA2290" s="23">
        <f t="shared" si="1667"/>
        <v>60744532.529643007</v>
      </c>
      <c r="AB2290" s="26">
        <f t="shared" si="1684"/>
        <v>70086276.274228573</v>
      </c>
      <c r="AC2290" s="23">
        <f t="shared" si="1685"/>
        <v>74889487.274228647</v>
      </c>
      <c r="AD2290" s="23">
        <f t="shared" si="1691"/>
        <v>4803211</v>
      </c>
      <c r="AE2290" s="24">
        <f t="shared" si="1652"/>
        <v>70086276.274228647</v>
      </c>
      <c r="AF2290" s="3">
        <f t="shared" si="1686"/>
        <v>0</v>
      </c>
      <c r="AG2290" s="2">
        <f t="shared" si="1668"/>
        <v>699559413.85107553</v>
      </c>
      <c r="AH2290" s="2">
        <f t="shared" si="1669"/>
        <v>147.25006453969601</v>
      </c>
      <c r="AI2290" s="23">
        <f t="shared" si="1692"/>
        <v>9766123818.0770664</v>
      </c>
      <c r="AJ2290" s="23">
        <f t="shared" si="1670"/>
        <v>6219.922423797766</v>
      </c>
      <c r="AK2290" s="23">
        <f t="shared" si="1671"/>
        <v>0</v>
      </c>
      <c r="AL2290" s="23">
        <f t="shared" si="1696"/>
        <v>0</v>
      </c>
      <c r="AM2290" s="23">
        <f t="shared" si="1697"/>
        <v>0</v>
      </c>
      <c r="AN2290" s="16">
        <f t="shared" si="1687"/>
        <v>0</v>
      </c>
      <c r="AO2290" s="23">
        <f t="shared" si="1688"/>
        <v>0</v>
      </c>
      <c r="AP2290" s="22">
        <f t="shared" si="1689"/>
        <v>0</v>
      </c>
      <c r="AQ2290" s="30">
        <f t="shared" si="1672"/>
        <v>12715066257.980333</v>
      </c>
      <c r="AR2290" s="28">
        <f t="shared" si="1673"/>
        <v>6195091847.2198009</v>
      </c>
      <c r="AS2290" s="25">
        <f t="shared" si="1674"/>
        <v>200337590.02425668</v>
      </c>
      <c r="AT2290" s="32">
        <f t="shared" si="1675"/>
        <v>11659.323564184593</v>
      </c>
      <c r="AU2290" s="23">
        <f t="shared" si="1676"/>
        <v>11659.323564184593</v>
      </c>
      <c r="AV2290" s="22">
        <f t="shared" si="1677"/>
        <v>1824198745.3539326</v>
      </c>
      <c r="AW2290" s="31">
        <f t="shared" si="1690"/>
        <v>8553406425.891654</v>
      </c>
    </row>
    <row r="2291" spans="1:53" x14ac:dyDescent="0.25">
      <c r="A2291">
        <f t="shared" si="1698"/>
        <v>696</v>
      </c>
      <c r="B2291" t="s">
        <v>6</v>
      </c>
      <c r="C2291" s="27">
        <f t="shared" si="1655"/>
        <v>0</v>
      </c>
      <c r="D2291" s="27">
        <f t="shared" si="1678"/>
        <v>0</v>
      </c>
      <c r="E2291" s="27" t="b">
        <f t="shared" si="1654"/>
        <v>1</v>
      </c>
      <c r="F2291" s="29">
        <f t="shared" si="1656"/>
        <v>0</v>
      </c>
      <c r="G2291" s="27">
        <f t="shared" si="1679"/>
        <v>0</v>
      </c>
      <c r="H2291" s="22">
        <f t="shared" si="1657"/>
        <v>25843522631.42086</v>
      </c>
      <c r="I2291" s="23">
        <f t="shared" si="1658"/>
        <v>132580106.5049091</v>
      </c>
      <c r="J2291" s="23">
        <f t="shared" si="1659"/>
        <v>1086</v>
      </c>
      <c r="K2291" s="19">
        <f t="shared" si="1680"/>
        <v>225.0831931027827</v>
      </c>
      <c r="L2291" s="16">
        <f t="shared" si="1660"/>
        <v>178.26130090216557</v>
      </c>
      <c r="M2291" s="23">
        <f>M2290-IF($B2291="B",(Percent_Rent_In_Elsies*2.49%/12 * H2290)/K2290,0)+IF($B2291="D",N2291,0)+IF(B2291="D",AK2290)+IF(B2291="C",F2290*90%)-(Y2291-Y2290)-IF($B2291="A",Q2290/K2290) + IF($B2291="A",Q2290/K2290)</f>
        <v>-40965529.006151497</v>
      </c>
      <c r="N2291" s="23">
        <f t="shared" si="1661"/>
        <v>0</v>
      </c>
      <c r="O2291" s="22">
        <f t="shared" si="1662"/>
        <v>0</v>
      </c>
      <c r="P2291" s="22">
        <f t="shared" si="1693"/>
        <v>0</v>
      </c>
      <c r="Q2291" s="22">
        <f t="shared" si="1694"/>
        <v>0</v>
      </c>
      <c r="R2291" s="22">
        <f t="shared" si="1663"/>
        <v>315442996.82371306</v>
      </c>
      <c r="S2291" s="16">
        <f t="shared" si="1653"/>
        <v>0</v>
      </c>
      <c r="T2291" s="15">
        <f t="shared" si="1664"/>
        <v>0</v>
      </c>
      <c r="U2291" s="23">
        <f t="shared" si="1681"/>
        <v>1401450.6924149217</v>
      </c>
      <c r="V2291" s="23">
        <f t="shared" si="1682"/>
        <v>0</v>
      </c>
      <c r="W2291" s="23">
        <f t="shared" si="1695"/>
        <v>0</v>
      </c>
      <c r="X2291" s="23">
        <f t="shared" si="1683"/>
        <v>35080262.696630798</v>
      </c>
      <c r="Y2291" s="23">
        <f t="shared" si="1665"/>
        <v>13825559.361691331</v>
      </c>
      <c r="Z2291" s="3">
        <f t="shared" si="1666"/>
        <v>0</v>
      </c>
      <c r="AA2291" s="23">
        <f t="shared" si="1667"/>
        <v>60744532.529643007</v>
      </c>
      <c r="AB2291" s="26">
        <f t="shared" si="1684"/>
        <v>70086276.274228573</v>
      </c>
      <c r="AC2291" s="23">
        <f t="shared" si="1685"/>
        <v>74889487.274228647</v>
      </c>
      <c r="AD2291" s="23">
        <f t="shared" si="1691"/>
        <v>4803211</v>
      </c>
      <c r="AE2291" s="24">
        <f t="shared" ref="AE2291:AE2354" si="1699">AC2291-AD2291</f>
        <v>70086276.274228647</v>
      </c>
      <c r="AF2291" s="3">
        <f t="shared" si="1686"/>
        <v>0</v>
      </c>
      <c r="AG2291" s="2">
        <f t="shared" si="1668"/>
        <v>0</v>
      </c>
      <c r="AH2291" s="2">
        <f t="shared" si="1669"/>
        <v>147.49548131392882</v>
      </c>
      <c r="AI2291" s="23">
        <f t="shared" si="1692"/>
        <v>9766123818.0770664</v>
      </c>
      <c r="AJ2291" s="23">
        <f t="shared" si="1670"/>
        <v>6219.922423797766</v>
      </c>
      <c r="AK2291" s="23">
        <f t="shared" si="1671"/>
        <v>0</v>
      </c>
      <c r="AL2291" s="23">
        <f t="shared" si="1696"/>
        <v>0</v>
      </c>
      <c r="AM2291" s="23">
        <f t="shared" si="1697"/>
        <v>0</v>
      </c>
      <c r="AN2291" s="16">
        <f t="shared" si="1687"/>
        <v>0</v>
      </c>
      <c r="AO2291" s="23">
        <f t="shared" si="1688"/>
        <v>0</v>
      </c>
      <c r="AP2291" s="22">
        <f t="shared" si="1689"/>
        <v>0</v>
      </c>
      <c r="AQ2291" s="30">
        <f t="shared" si="1672"/>
        <v>12715066257.980333</v>
      </c>
      <c r="AR2291" s="28">
        <f t="shared" si="1673"/>
        <v>6195091847.2198009</v>
      </c>
      <c r="AS2291" s="25">
        <f t="shared" si="1674"/>
        <v>200337590.02425668</v>
      </c>
      <c r="AT2291" s="32">
        <f t="shared" si="1675"/>
        <v>0</v>
      </c>
      <c r="AU2291" s="23">
        <f t="shared" si="1676"/>
        <v>0</v>
      </c>
      <c r="AV2291" s="22">
        <f t="shared" si="1677"/>
        <v>1824198745.3539326</v>
      </c>
      <c r="AW2291" s="31">
        <f t="shared" si="1690"/>
        <v>8535071179.4217033</v>
      </c>
    </row>
    <row r="2292" spans="1:53" x14ac:dyDescent="0.25">
      <c r="A2292">
        <f t="shared" si="1698"/>
        <v>696</v>
      </c>
      <c r="B2292" t="s">
        <v>7</v>
      </c>
      <c r="C2292" s="27">
        <f t="shared" si="1655"/>
        <v>0</v>
      </c>
      <c r="D2292" s="27">
        <f t="shared" si="1678"/>
        <v>0</v>
      </c>
      <c r="E2292" s="27" t="b">
        <f t="shared" si="1654"/>
        <v>1</v>
      </c>
      <c r="F2292" s="29">
        <f t="shared" si="1656"/>
        <v>0</v>
      </c>
      <c r="G2292" s="27">
        <f t="shared" si="1679"/>
        <v>0</v>
      </c>
      <c r="H2292" s="22">
        <f t="shared" si="1657"/>
        <v>25843522631.42086</v>
      </c>
      <c r="I2292" s="23">
        <f t="shared" si="1658"/>
        <v>132580106.5049091</v>
      </c>
      <c r="J2292" s="23">
        <f t="shared" si="1659"/>
        <v>1086</v>
      </c>
      <c r="K2292" s="19">
        <f t="shared" si="1680"/>
        <v>225.0831931027827</v>
      </c>
      <c r="L2292" s="16">
        <f t="shared" si="1660"/>
        <v>178.26130090216557</v>
      </c>
      <c r="M2292" s="23">
        <f>M2291-IF($B2292="B",(Percent_Rent_In_Elsies*2.49%/12 * H2291)/K2291,0)+IF($B2292="D",N2292,0)+IF(B2292="D",AK2291)+IF(B2292="C",F2291*90%)-(Y2292-Y2291)-IF($B2292="A",Q2291/K2291) + IF($B2292="A",Q2291/K2291)</f>
        <v>-41084652.315006703</v>
      </c>
      <c r="N2292" s="23">
        <f t="shared" si="1661"/>
        <v>0</v>
      </c>
      <c r="O2292" s="22">
        <f t="shared" si="1662"/>
        <v>0</v>
      </c>
      <c r="P2292" s="22">
        <f t="shared" si="1693"/>
        <v>0</v>
      </c>
      <c r="Q2292" s="22">
        <f t="shared" si="1694"/>
        <v>0</v>
      </c>
      <c r="R2292" s="22">
        <f t="shared" si="1663"/>
        <v>289156080.42173696</v>
      </c>
      <c r="S2292" s="16">
        <f t="shared" si="1653"/>
        <v>26286916.40197609</v>
      </c>
      <c r="T2292" s="15">
        <f t="shared" si="1664"/>
        <v>0</v>
      </c>
      <c r="U2292" s="23">
        <f t="shared" si="1681"/>
        <v>1284663.1347136782</v>
      </c>
      <c r="V2292" s="23">
        <f t="shared" si="1682"/>
        <v>116787.55770124348</v>
      </c>
      <c r="W2292" s="23">
        <f t="shared" si="1695"/>
        <v>0</v>
      </c>
      <c r="X2292" s="23">
        <f t="shared" si="1683"/>
        <v>35080262.696630798</v>
      </c>
      <c r="Y2292" s="23">
        <f t="shared" si="1665"/>
        <v>13825559.361691331</v>
      </c>
      <c r="Z2292" s="3">
        <f t="shared" si="1666"/>
        <v>0</v>
      </c>
      <c r="AA2292" s="23">
        <f t="shared" si="1667"/>
        <v>60744532.529643007</v>
      </c>
      <c r="AB2292" s="26">
        <f t="shared" si="1684"/>
        <v>70086276.274228573</v>
      </c>
      <c r="AC2292" s="23">
        <f t="shared" si="1685"/>
        <v>74889487.274228647</v>
      </c>
      <c r="AD2292" s="23">
        <f t="shared" si="1691"/>
        <v>4803211</v>
      </c>
      <c r="AE2292" s="24">
        <f t="shared" si="1699"/>
        <v>70086276.274228647</v>
      </c>
      <c r="AF2292" s="3">
        <f t="shared" si="1686"/>
        <v>0</v>
      </c>
      <c r="AG2292" s="2">
        <f t="shared" si="1668"/>
        <v>0</v>
      </c>
      <c r="AH2292" s="2">
        <f t="shared" si="1669"/>
        <v>147.49548131392882</v>
      </c>
      <c r="AI2292" s="23">
        <f t="shared" si="1692"/>
        <v>9766123818.0770664</v>
      </c>
      <c r="AJ2292" s="23">
        <f t="shared" si="1670"/>
        <v>6219.922423797766</v>
      </c>
      <c r="AK2292" s="23">
        <f t="shared" si="1671"/>
        <v>0</v>
      </c>
      <c r="AL2292" s="23">
        <f t="shared" si="1696"/>
        <v>4395284.5832939148</v>
      </c>
      <c r="AM2292" s="23">
        <f t="shared" si="1697"/>
        <v>4100749370.7903657</v>
      </c>
      <c r="AN2292" s="16">
        <f t="shared" si="1687"/>
        <v>0</v>
      </c>
      <c r="AO2292" s="23">
        <f t="shared" si="1688"/>
        <v>119123.30885520771</v>
      </c>
      <c r="AP2292" s="22">
        <f t="shared" si="1689"/>
        <v>26812654.730099145</v>
      </c>
      <c r="AQ2292" s="30">
        <f t="shared" si="1672"/>
        <v>12768463659.875326</v>
      </c>
      <c r="AR2292" s="28">
        <f t="shared" si="1673"/>
        <v>6221676594.3846941</v>
      </c>
      <c r="AS2292" s="25">
        <f t="shared" si="1674"/>
        <v>200337590.02425668</v>
      </c>
      <c r="AT2292" s="32">
        <f t="shared" si="1675"/>
        <v>0</v>
      </c>
      <c r="AU2292" s="23">
        <f t="shared" si="1676"/>
        <v>0</v>
      </c>
      <c r="AV2292" s="22">
        <f t="shared" si="1677"/>
        <v>1824198745.3539326</v>
      </c>
      <c r="AW2292" s="31">
        <f t="shared" si="1690"/>
        <v>8588468581.3166952</v>
      </c>
    </row>
    <row r="2293" spans="1:53" x14ac:dyDescent="0.25">
      <c r="A2293">
        <f t="shared" si="1698"/>
        <v>696</v>
      </c>
      <c r="B2293" t="s">
        <v>8</v>
      </c>
      <c r="C2293" s="27">
        <f t="shared" si="1655"/>
        <v>0</v>
      </c>
      <c r="D2293" s="27">
        <f t="shared" si="1678"/>
        <v>0</v>
      </c>
      <c r="E2293" s="27" t="b">
        <f t="shared" si="1654"/>
        <v>1</v>
      </c>
      <c r="F2293" s="29">
        <f t="shared" si="1656"/>
        <v>0</v>
      </c>
      <c r="G2293" s="27">
        <f t="shared" si="1679"/>
        <v>0</v>
      </c>
      <c r="H2293" s="22">
        <f t="shared" si="1657"/>
        <v>25843522631.42086</v>
      </c>
      <c r="I2293" s="23">
        <f t="shared" si="1658"/>
        <v>132580106.5049091</v>
      </c>
      <c r="J2293" s="23">
        <f t="shared" si="1659"/>
        <v>1086</v>
      </c>
      <c r="K2293" s="19">
        <f t="shared" si="1680"/>
        <v>225.0831931027827</v>
      </c>
      <c r="L2293" s="16">
        <f t="shared" si="1660"/>
        <v>178.26130090216557</v>
      </c>
      <c r="M2293" s="23">
        <f>M2292-IF($B2293="B",(Percent_Rent_In_Elsies*2.49%/12 * H2292)/K2292,0)+IF($B2293="D",N2293,0)+IF(B2293="D",AK2292)+IF(B2293="C",F2292*90%)-(Y2293-Y2292)-IF($B2293="A",Q2292/K2292) + IF($B2293="A",Q2292/K2292)</f>
        <v>-41084652.315006703</v>
      </c>
      <c r="N2293" s="23">
        <f t="shared" si="1661"/>
        <v>0</v>
      </c>
      <c r="O2293" s="22">
        <f t="shared" si="1662"/>
        <v>0</v>
      </c>
      <c r="P2293" s="22">
        <f t="shared" si="1693"/>
        <v>0</v>
      </c>
      <c r="Q2293" s="22">
        <f t="shared" si="1694"/>
        <v>0</v>
      </c>
      <c r="R2293" s="22">
        <f t="shared" si="1663"/>
        <v>315968735.1518361</v>
      </c>
      <c r="S2293" s="16">
        <f t="shared" si="1653"/>
        <v>26286916.40197609</v>
      </c>
      <c r="T2293" s="15">
        <f t="shared" si="1664"/>
        <v>0</v>
      </c>
      <c r="U2293" s="23">
        <f t="shared" si="1681"/>
        <v>1403786.4435688858</v>
      </c>
      <c r="V2293" s="23">
        <f t="shared" si="1682"/>
        <v>116787.55770124348</v>
      </c>
      <c r="W2293" s="23">
        <f t="shared" si="1695"/>
        <v>0</v>
      </c>
      <c r="X2293" s="23">
        <f t="shared" si="1683"/>
        <v>35080262.696630798</v>
      </c>
      <c r="Y2293" s="23">
        <f t="shared" si="1665"/>
        <v>13825559.361691331</v>
      </c>
      <c r="Z2293" s="3">
        <f t="shared" si="1666"/>
        <v>0</v>
      </c>
      <c r="AA2293" s="23">
        <f t="shared" si="1667"/>
        <v>60744532.529643007</v>
      </c>
      <c r="AB2293" s="26">
        <f t="shared" si="1684"/>
        <v>70086276.274228573</v>
      </c>
      <c r="AC2293" s="23">
        <f t="shared" si="1685"/>
        <v>74889487.274228647</v>
      </c>
      <c r="AD2293" s="23">
        <f t="shared" si="1691"/>
        <v>4803211</v>
      </c>
      <c r="AE2293" s="24">
        <f t="shared" si="1699"/>
        <v>70086276.274228647</v>
      </c>
      <c r="AF2293" s="3">
        <f t="shared" si="1686"/>
        <v>1E-4</v>
      </c>
      <c r="AG2293" s="2">
        <f t="shared" si="1668"/>
        <v>0</v>
      </c>
      <c r="AH2293" s="2">
        <f t="shared" si="1669"/>
        <v>147.49548131392882</v>
      </c>
      <c r="AI2293" s="23">
        <f t="shared" si="1692"/>
        <v>9766123818.0770664</v>
      </c>
      <c r="AJ2293" s="23">
        <f t="shared" si="1670"/>
        <v>6219.922423797766</v>
      </c>
      <c r="AK2293" s="23">
        <f t="shared" si="1671"/>
        <v>60114.899303403632</v>
      </c>
      <c r="AL2293" s="23">
        <f t="shared" si="1696"/>
        <v>0</v>
      </c>
      <c r="AM2293" s="23">
        <f t="shared" si="1697"/>
        <v>0</v>
      </c>
      <c r="AN2293" s="16">
        <f t="shared" si="1687"/>
        <v>0</v>
      </c>
      <c r="AO2293" s="23">
        <f t="shared" si="1688"/>
        <v>0</v>
      </c>
      <c r="AP2293" s="22">
        <f t="shared" si="1689"/>
        <v>0</v>
      </c>
      <c r="AQ2293" s="30">
        <f t="shared" si="1672"/>
        <v>12768463659.875326</v>
      </c>
      <c r="AR2293" s="28">
        <f t="shared" si="1673"/>
        <v>6221676594.3846941</v>
      </c>
      <c r="AS2293" s="25">
        <f t="shared" si="1674"/>
        <v>200337590.02425668</v>
      </c>
      <c r="AT2293" s="32">
        <f t="shared" si="1675"/>
        <v>0</v>
      </c>
      <c r="AU2293" s="23">
        <f t="shared" si="1676"/>
        <v>0</v>
      </c>
      <c r="AV2293" s="22">
        <f t="shared" si="1677"/>
        <v>1824198745.3539326</v>
      </c>
      <c r="AW2293" s="31">
        <f t="shared" si="1690"/>
        <v>8588468581.3166952</v>
      </c>
    </row>
    <row r="2294" spans="1:53" x14ac:dyDescent="0.25">
      <c r="A2294" s="21">
        <f t="shared" si="1698"/>
        <v>696</v>
      </c>
      <c r="B2294" s="21" t="s">
        <v>9</v>
      </c>
      <c r="C2294" s="27">
        <f t="shared" si="1655"/>
        <v>0</v>
      </c>
      <c r="D2294" s="27">
        <f t="shared" si="1678"/>
        <v>0</v>
      </c>
      <c r="E2294" s="27" t="b">
        <f t="shared" si="1654"/>
        <v>1</v>
      </c>
      <c r="F2294" s="29">
        <f t="shared" si="1656"/>
        <v>0</v>
      </c>
      <c r="G2294" s="27">
        <f t="shared" si="1679"/>
        <v>0</v>
      </c>
      <c r="H2294" s="22">
        <f t="shared" si="1657"/>
        <v>25843522631.42086</v>
      </c>
      <c r="I2294" s="23">
        <f t="shared" si="1658"/>
        <v>132580106.5049091</v>
      </c>
      <c r="J2294" s="23">
        <f t="shared" si="1659"/>
        <v>1086</v>
      </c>
      <c r="K2294" s="19">
        <f t="shared" si="1680"/>
        <v>225.0831931027827</v>
      </c>
      <c r="L2294" s="16">
        <f t="shared" si="1660"/>
        <v>178.26130090216557</v>
      </c>
      <c r="M2294" s="23">
        <f>M2293-IF($B2294="B",(Percent_Rent_In_Elsies*2.49%/12 * H2293)/K2293,0)+IF($B2294="D",N2294,0)+IF(B2294="D",AK2293)+IF(B2294="C",F2293*90%)-(Y2294-Y2293)-IF($B2294="A",Q2293/K2293) + IF($B2294="A",Q2293/K2293)</f>
        <v>-41024537.415703297</v>
      </c>
      <c r="N2294" s="23">
        <f t="shared" si="1661"/>
        <v>0</v>
      </c>
      <c r="O2294" s="22">
        <f t="shared" si="1662"/>
        <v>18365805.214072891</v>
      </c>
      <c r="P2294" s="22">
        <f t="shared" si="1693"/>
        <v>0</v>
      </c>
      <c r="Q2294" s="22">
        <f t="shared" si="1694"/>
        <v>0</v>
      </c>
      <c r="R2294" s="22">
        <f t="shared" si="1663"/>
        <v>315968735.1518361</v>
      </c>
      <c r="S2294" s="16">
        <f t="shared" si="1653"/>
        <v>0</v>
      </c>
      <c r="T2294" s="15">
        <f t="shared" si="1664"/>
        <v>7921111.1879031993</v>
      </c>
      <c r="U2294" s="23">
        <f t="shared" si="1681"/>
        <v>1403786.4435688858</v>
      </c>
      <c r="V2294" s="23">
        <f t="shared" si="1682"/>
        <v>0</v>
      </c>
      <c r="W2294" s="23">
        <f t="shared" si="1695"/>
        <v>116787.55770124348</v>
      </c>
      <c r="X2294" s="23">
        <f t="shared" si="1683"/>
        <v>35080262.696630798</v>
      </c>
      <c r="Y2294" s="23">
        <f t="shared" si="1665"/>
        <v>13825559.361691331</v>
      </c>
      <c r="Z2294" s="3">
        <f t="shared" si="1666"/>
        <v>0</v>
      </c>
      <c r="AA2294" s="23">
        <f t="shared" si="1667"/>
        <v>60684417.6303396</v>
      </c>
      <c r="AB2294" s="26">
        <f t="shared" si="1684"/>
        <v>70086276.274228573</v>
      </c>
      <c r="AC2294" s="23">
        <f t="shared" si="1685"/>
        <v>74889487.274228647</v>
      </c>
      <c r="AD2294" s="23">
        <f t="shared" si="1691"/>
        <v>4803211</v>
      </c>
      <c r="AE2294" s="24">
        <f t="shared" si="1699"/>
        <v>70086276.274228647</v>
      </c>
      <c r="AF2294" s="3">
        <f t="shared" si="1686"/>
        <v>0</v>
      </c>
      <c r="AG2294" s="2">
        <f t="shared" si="1668"/>
        <v>0</v>
      </c>
      <c r="AH2294" s="2">
        <f t="shared" si="1669"/>
        <v>147.49548131392882</v>
      </c>
      <c r="AI2294" s="23">
        <f t="shared" si="1692"/>
        <v>9756458922.7283077</v>
      </c>
      <c r="AJ2294" s="23">
        <f t="shared" si="1670"/>
        <v>6219.922423797766</v>
      </c>
      <c r="AK2294" s="23">
        <f t="shared" si="1671"/>
        <v>0</v>
      </c>
      <c r="AL2294" s="23">
        <f t="shared" si="1696"/>
        <v>0</v>
      </c>
      <c r="AM2294" s="23">
        <f t="shared" si="1697"/>
        <v>0</v>
      </c>
      <c r="AN2294" s="16">
        <f t="shared" si="1687"/>
        <v>0</v>
      </c>
      <c r="AO2294" s="23">
        <f t="shared" si="1688"/>
        <v>0</v>
      </c>
      <c r="AP2294" s="22">
        <f t="shared" si="1689"/>
        <v>0</v>
      </c>
      <c r="AQ2294" s="30">
        <f t="shared" si="1672"/>
        <v>12768463659.875326</v>
      </c>
      <c r="AR2294" s="28">
        <f t="shared" si="1673"/>
        <v>6221676594.3846941</v>
      </c>
      <c r="AS2294" s="25">
        <f t="shared" si="1674"/>
        <v>200337590.02425668</v>
      </c>
      <c r="AT2294" s="32">
        <f t="shared" si="1675"/>
        <v>0</v>
      </c>
      <c r="AU2294" s="23">
        <f t="shared" si="1676"/>
        <v>0</v>
      </c>
      <c r="AV2294" s="22">
        <f t="shared" si="1677"/>
        <v>1824198745.3539326</v>
      </c>
      <c r="AW2294" s="31">
        <f t="shared" si="1690"/>
        <v>8588468581.3166952</v>
      </c>
      <c r="AX2294" s="21"/>
      <c r="AY2294" s="21"/>
      <c r="AZ2294" s="21"/>
      <c r="BA2294" s="21"/>
    </row>
    <row r="2295" spans="1:53" x14ac:dyDescent="0.25">
      <c r="A2295" s="21">
        <f t="shared" si="1698"/>
        <v>696</v>
      </c>
      <c r="B2295" s="21" t="s">
        <v>28</v>
      </c>
      <c r="C2295" s="27">
        <f t="shared" si="1655"/>
        <v>0</v>
      </c>
      <c r="D2295" s="27">
        <f t="shared" si="1678"/>
        <v>0</v>
      </c>
      <c r="E2295" s="27" t="b">
        <f t="shared" si="1654"/>
        <v>1</v>
      </c>
      <c r="F2295" s="29">
        <f t="shared" si="1656"/>
        <v>0</v>
      </c>
      <c r="G2295" s="27">
        <f t="shared" si="1679"/>
        <v>0</v>
      </c>
      <c r="H2295" s="22">
        <f t="shared" si="1657"/>
        <v>25843522631.42086</v>
      </c>
      <c r="I2295" s="23">
        <f t="shared" si="1658"/>
        <v>132580106.5049091</v>
      </c>
      <c r="J2295" s="23">
        <f t="shared" si="1659"/>
        <v>1086</v>
      </c>
      <c r="K2295" s="19">
        <f t="shared" si="1680"/>
        <v>225.0831931027827</v>
      </c>
      <c r="L2295" s="16">
        <f t="shared" si="1660"/>
        <v>178.26130090216557</v>
      </c>
      <c r="M2295" s="23">
        <f>M2294-IF($B2295="B",(Percent_Rent_In_Elsies*2.49%/12 * H2294)/K2294,0)+IF($B2295="D",N2295,0)+IF(B2295="D",AK2294)+IF(B2295="C",F2294*90%)-(Y2295-Y2294)-IF($B2295="A",Q2294/K2294) + IF($B2295="A",Q2294/K2294)</f>
        <v>-41024537.415703297</v>
      </c>
      <c r="N2295" s="23">
        <f t="shared" si="1661"/>
        <v>0</v>
      </c>
      <c r="O2295" s="22">
        <f t="shared" si="1662"/>
        <v>0</v>
      </c>
      <c r="P2295" s="22">
        <f t="shared" si="1693"/>
        <v>18365805.214072891</v>
      </c>
      <c r="Q2295" s="22">
        <f t="shared" si="1694"/>
        <v>0</v>
      </c>
      <c r="R2295" s="22">
        <f t="shared" si="1663"/>
        <v>315968735.1518361</v>
      </c>
      <c r="S2295" s="16">
        <f t="shared" si="1653"/>
        <v>0</v>
      </c>
      <c r="T2295" s="15">
        <f t="shared" si="1664"/>
        <v>0</v>
      </c>
      <c r="U2295" s="23">
        <f t="shared" si="1681"/>
        <v>1403786.4435688858</v>
      </c>
      <c r="V2295" s="23">
        <f t="shared" si="1682"/>
        <v>0</v>
      </c>
      <c r="W2295" s="23">
        <f t="shared" si="1695"/>
        <v>0</v>
      </c>
      <c r="X2295" s="23">
        <f t="shared" si="1683"/>
        <v>35080262.696630798</v>
      </c>
      <c r="Y2295" s="23">
        <f t="shared" si="1665"/>
        <v>13825559.361691331</v>
      </c>
      <c r="Z2295" s="3">
        <f t="shared" si="1666"/>
        <v>5839.3778850621748</v>
      </c>
      <c r="AA2295" s="23">
        <f t="shared" si="1667"/>
        <v>60772008.29861553</v>
      </c>
      <c r="AB2295" s="26">
        <f t="shared" si="1684"/>
        <v>70086276.274228543</v>
      </c>
      <c r="AC2295" s="23">
        <f t="shared" si="1685"/>
        <v>74889487.274228647</v>
      </c>
      <c r="AD2295" s="23">
        <f t="shared" si="1691"/>
        <v>4803211</v>
      </c>
      <c r="AE2295" s="24">
        <f t="shared" si="1699"/>
        <v>70086276.274228647</v>
      </c>
      <c r="AF2295" s="3">
        <f t="shared" si="1686"/>
        <v>0</v>
      </c>
      <c r="AG2295" s="2">
        <f t="shared" si="1668"/>
        <v>700725346.20746088</v>
      </c>
      <c r="AH2295" s="2">
        <f t="shared" si="1669"/>
        <v>147.49548131392882</v>
      </c>
      <c r="AI2295" s="23">
        <f t="shared" si="1692"/>
        <v>9770541199.3722744</v>
      </c>
      <c r="AJ2295" s="23">
        <f t="shared" si="1670"/>
        <v>6219.922423797766</v>
      </c>
      <c r="AK2295" s="23">
        <f t="shared" si="1671"/>
        <v>0</v>
      </c>
      <c r="AL2295" s="23">
        <f t="shared" si="1696"/>
        <v>0</v>
      </c>
      <c r="AM2295" s="23">
        <f t="shared" si="1697"/>
        <v>0</v>
      </c>
      <c r="AN2295" s="16">
        <f t="shared" si="1687"/>
        <v>0</v>
      </c>
      <c r="AO2295" s="23">
        <f t="shared" si="1688"/>
        <v>0</v>
      </c>
      <c r="AP2295" s="22">
        <f t="shared" si="1689"/>
        <v>0</v>
      </c>
      <c r="AQ2295" s="30">
        <f t="shared" si="1672"/>
        <v>12768463659.875326</v>
      </c>
      <c r="AR2295" s="28">
        <f t="shared" si="1673"/>
        <v>6221676594.3846941</v>
      </c>
      <c r="AS2295" s="25">
        <f t="shared" si="1674"/>
        <v>200337590.02425668</v>
      </c>
      <c r="AT2295" s="32">
        <f t="shared" si="1675"/>
        <v>11678.75577012435</v>
      </c>
      <c r="AU2295" s="23">
        <f t="shared" si="1676"/>
        <v>11678.75577012435</v>
      </c>
      <c r="AV2295" s="22">
        <f t="shared" si="1677"/>
        <v>1832119856.5418358</v>
      </c>
      <c r="AW2295" s="31">
        <f t="shared" si="1690"/>
        <v>8588468581.3166952</v>
      </c>
      <c r="AX2295" s="21"/>
      <c r="AY2295" s="21"/>
      <c r="AZ2295" s="21"/>
      <c r="BA2295" s="21"/>
    </row>
    <row r="2296" spans="1:53" x14ac:dyDescent="0.25">
      <c r="A2296">
        <f t="shared" si="1698"/>
        <v>697</v>
      </c>
      <c r="B2296" t="s">
        <v>6</v>
      </c>
      <c r="C2296" s="27">
        <f t="shared" si="1655"/>
        <v>0</v>
      </c>
      <c r="D2296" s="27">
        <f t="shared" si="1678"/>
        <v>0</v>
      </c>
      <c r="E2296" s="27" t="b">
        <f t="shared" si="1654"/>
        <v>1</v>
      </c>
      <c r="F2296" s="29">
        <f t="shared" si="1656"/>
        <v>0</v>
      </c>
      <c r="G2296" s="27">
        <f t="shared" si="1679"/>
        <v>0</v>
      </c>
      <c r="H2296" s="22">
        <f t="shared" si="1657"/>
        <v>25886595169.139896</v>
      </c>
      <c r="I2296" s="23">
        <f t="shared" si="1658"/>
        <v>132580106.5049091</v>
      </c>
      <c r="J2296" s="23">
        <f t="shared" si="1659"/>
        <v>1086</v>
      </c>
      <c r="K2296" s="19">
        <f t="shared" si="1680"/>
        <v>225.0831931027827</v>
      </c>
      <c r="L2296" s="16">
        <f t="shared" si="1660"/>
        <v>178.55840307033586</v>
      </c>
      <c r="M2296" s="23">
        <f>M2295-IF($B2296="B",(Percent_Rent_In_Elsies*2.49%/12 * H2295)/K2295,0)+IF($B2296="D",N2296,0)+IF(B2296="D",AK2295)+IF(B2296="C",F2295*90%)-(Y2296-Y2295)-IF($B2296="A",Q2295/K2295) + IF($B2296="A",Q2295/K2295)</f>
        <v>-41024537.415703297</v>
      </c>
      <c r="N2296" s="23">
        <f t="shared" si="1661"/>
        <v>0</v>
      </c>
      <c r="O2296" s="22">
        <f t="shared" si="1662"/>
        <v>0</v>
      </c>
      <c r="P2296" s="22">
        <f t="shared" si="1693"/>
        <v>0</v>
      </c>
      <c r="Q2296" s="22">
        <f t="shared" si="1694"/>
        <v>0</v>
      </c>
      <c r="R2296" s="22">
        <f t="shared" si="1663"/>
        <v>315968735.1518361</v>
      </c>
      <c r="S2296" s="16">
        <f t="shared" si="1653"/>
        <v>0</v>
      </c>
      <c r="T2296" s="15">
        <f t="shared" si="1664"/>
        <v>0</v>
      </c>
      <c r="U2296" s="23">
        <f t="shared" si="1681"/>
        <v>1403786.4435688858</v>
      </c>
      <c r="V2296" s="23">
        <f t="shared" si="1682"/>
        <v>0</v>
      </c>
      <c r="W2296" s="23">
        <f t="shared" si="1695"/>
        <v>0</v>
      </c>
      <c r="X2296" s="23">
        <f t="shared" si="1683"/>
        <v>35109459.586056106</v>
      </c>
      <c r="Y2296" s="23">
        <f t="shared" si="1665"/>
        <v>13825559.361691331</v>
      </c>
      <c r="Z2296" s="3">
        <f t="shared" si="1666"/>
        <v>0</v>
      </c>
      <c r="AA2296" s="23">
        <f t="shared" si="1667"/>
        <v>60772008.29861553</v>
      </c>
      <c r="AB2296" s="26">
        <f t="shared" si="1684"/>
        <v>70086276.274228558</v>
      </c>
      <c r="AC2296" s="23">
        <f t="shared" si="1685"/>
        <v>74889487.274228647</v>
      </c>
      <c r="AD2296" s="23">
        <f t="shared" si="1691"/>
        <v>4803211</v>
      </c>
      <c r="AE2296" s="24">
        <f t="shared" si="1699"/>
        <v>70086276.274228647</v>
      </c>
      <c r="AF2296" s="3">
        <f t="shared" si="1686"/>
        <v>0</v>
      </c>
      <c r="AG2296" s="2">
        <f t="shared" si="1668"/>
        <v>0</v>
      </c>
      <c r="AH2296" s="2">
        <f t="shared" si="1669"/>
        <v>147.74130711611872</v>
      </c>
      <c r="AI2296" s="23">
        <f t="shared" si="1692"/>
        <v>9770541199.3722744</v>
      </c>
      <c r="AJ2296" s="23">
        <f t="shared" si="1670"/>
        <v>6219.922423797766</v>
      </c>
      <c r="AK2296" s="23">
        <f t="shared" si="1671"/>
        <v>0</v>
      </c>
      <c r="AL2296" s="23">
        <f t="shared" si="1696"/>
        <v>0</v>
      </c>
      <c r="AM2296" s="23">
        <f t="shared" si="1697"/>
        <v>0</v>
      </c>
      <c r="AN2296" s="16">
        <f t="shared" si="1687"/>
        <v>0</v>
      </c>
      <c r="AO2296" s="23">
        <f t="shared" si="1688"/>
        <v>0</v>
      </c>
      <c r="AP2296" s="22">
        <f t="shared" si="1689"/>
        <v>0</v>
      </c>
      <c r="AQ2296" s="30">
        <f t="shared" si="1672"/>
        <v>12768463659.875326</v>
      </c>
      <c r="AR2296" s="28">
        <f t="shared" si="1673"/>
        <v>6221676594.3846941</v>
      </c>
      <c r="AS2296" s="25">
        <f t="shared" si="1674"/>
        <v>200337590.02425668</v>
      </c>
      <c r="AT2296" s="32">
        <f t="shared" si="1675"/>
        <v>0</v>
      </c>
      <c r="AU2296" s="23">
        <f t="shared" si="1676"/>
        <v>0</v>
      </c>
      <c r="AV2296" s="22">
        <f t="shared" si="1677"/>
        <v>1832119856.5418358</v>
      </c>
      <c r="AW2296" s="31">
        <f t="shared" si="1690"/>
        <v>8570102776.102623</v>
      </c>
    </row>
    <row r="2297" spans="1:53" x14ac:dyDescent="0.25">
      <c r="A2297">
        <f t="shared" si="1698"/>
        <v>697</v>
      </c>
      <c r="B2297" t="s">
        <v>7</v>
      </c>
      <c r="C2297" s="27">
        <f t="shared" si="1655"/>
        <v>0</v>
      </c>
      <c r="D2297" s="27">
        <f t="shared" si="1678"/>
        <v>0</v>
      </c>
      <c r="E2297" s="27" t="b">
        <f t="shared" si="1654"/>
        <v>1</v>
      </c>
      <c r="F2297" s="29">
        <f t="shared" si="1656"/>
        <v>0</v>
      </c>
      <c r="G2297" s="27">
        <f t="shared" si="1679"/>
        <v>0</v>
      </c>
      <c r="H2297" s="22">
        <f t="shared" si="1657"/>
        <v>25886595169.139896</v>
      </c>
      <c r="I2297" s="23">
        <f t="shared" si="1658"/>
        <v>132580106.5049091</v>
      </c>
      <c r="J2297" s="23">
        <f t="shared" si="1659"/>
        <v>1086</v>
      </c>
      <c r="K2297" s="19">
        <f t="shared" si="1680"/>
        <v>225.0831931027827</v>
      </c>
      <c r="L2297" s="16">
        <f t="shared" si="1660"/>
        <v>178.55840307033586</v>
      </c>
      <c r="M2297" s="23">
        <f>M2296-IF($B2297="B",(Percent_Rent_In_Elsies*2.49%/12 * H2296)/K2296,0)+IF($B2297="D",N2297,0)+IF(B2297="D",AK2296)+IF(B2297="C",F2296*90%)-(Y2297-Y2296)-IF($B2297="A",Q2296/K2296) + IF($B2297="A",Q2296/K2296)</f>
        <v>-41143859.263406597</v>
      </c>
      <c r="N2297" s="23">
        <f t="shared" si="1661"/>
        <v>0</v>
      </c>
      <c r="O2297" s="22">
        <f t="shared" si="1662"/>
        <v>0</v>
      </c>
      <c r="P2297" s="22">
        <f t="shared" si="1693"/>
        <v>0</v>
      </c>
      <c r="Q2297" s="22">
        <f t="shared" si="1694"/>
        <v>0</v>
      </c>
      <c r="R2297" s="22">
        <f t="shared" si="1663"/>
        <v>289638007.22251642</v>
      </c>
      <c r="S2297" s="16">
        <f t="shared" si="1653"/>
        <v>26330727.929319676</v>
      </c>
      <c r="T2297" s="15">
        <f t="shared" si="1664"/>
        <v>0</v>
      </c>
      <c r="U2297" s="23">
        <f t="shared" si="1681"/>
        <v>1286804.2399381453</v>
      </c>
      <c r="V2297" s="23">
        <f t="shared" si="1682"/>
        <v>116982.20363074048</v>
      </c>
      <c r="W2297" s="23">
        <f t="shared" si="1695"/>
        <v>0</v>
      </c>
      <c r="X2297" s="23">
        <f t="shared" si="1683"/>
        <v>35109459.586056106</v>
      </c>
      <c r="Y2297" s="23">
        <f t="shared" si="1665"/>
        <v>13825559.361691331</v>
      </c>
      <c r="Z2297" s="3">
        <f t="shared" si="1666"/>
        <v>0</v>
      </c>
      <c r="AA2297" s="23">
        <f t="shared" si="1667"/>
        <v>60772008.29861553</v>
      </c>
      <c r="AB2297" s="26">
        <f t="shared" si="1684"/>
        <v>70086276.274228558</v>
      </c>
      <c r="AC2297" s="23">
        <f t="shared" si="1685"/>
        <v>74889487.274228647</v>
      </c>
      <c r="AD2297" s="23">
        <f t="shared" si="1691"/>
        <v>4803211</v>
      </c>
      <c r="AE2297" s="24">
        <f t="shared" si="1699"/>
        <v>70086276.274228647</v>
      </c>
      <c r="AF2297" s="3">
        <f t="shared" si="1686"/>
        <v>0</v>
      </c>
      <c r="AG2297" s="2">
        <f t="shared" si="1668"/>
        <v>0</v>
      </c>
      <c r="AH2297" s="2">
        <f t="shared" si="1669"/>
        <v>147.74130711611872</v>
      </c>
      <c r="AI2297" s="23">
        <f t="shared" si="1692"/>
        <v>9770541199.3722744</v>
      </c>
      <c r="AJ2297" s="23">
        <f t="shared" si="1670"/>
        <v>6219.922423797766</v>
      </c>
      <c r="AK2297" s="23">
        <f t="shared" si="1671"/>
        <v>0</v>
      </c>
      <c r="AL2297" s="23">
        <f t="shared" si="1696"/>
        <v>4417381.2952079773</v>
      </c>
      <c r="AM2297" s="23">
        <f t="shared" si="1697"/>
        <v>4121365345.8793373</v>
      </c>
      <c r="AN2297" s="16">
        <f t="shared" si="1687"/>
        <v>0</v>
      </c>
      <c r="AO2297" s="23">
        <f t="shared" si="1688"/>
        <v>119321.84770329973</v>
      </c>
      <c r="AP2297" s="22">
        <f t="shared" si="1689"/>
        <v>26857342.487982646</v>
      </c>
      <c r="AQ2297" s="30">
        <f t="shared" si="1672"/>
        <v>12821950057.440144</v>
      </c>
      <c r="AR2297" s="28">
        <f t="shared" si="1673"/>
        <v>6248305649.4615288</v>
      </c>
      <c r="AS2297" s="25">
        <f t="shared" si="1674"/>
        <v>200337590.02425668</v>
      </c>
      <c r="AT2297" s="32">
        <f t="shared" si="1675"/>
        <v>0</v>
      </c>
      <c r="AU2297" s="23">
        <f t="shared" si="1676"/>
        <v>0</v>
      </c>
      <c r="AV2297" s="22">
        <f t="shared" si="1677"/>
        <v>1832119856.5418358</v>
      </c>
      <c r="AW2297" s="31">
        <f t="shared" si="1690"/>
        <v>8623589173.6674385</v>
      </c>
    </row>
    <row r="2298" spans="1:53" s="21" customFormat="1" x14ac:dyDescent="0.25">
      <c r="A2298">
        <f t="shared" si="1698"/>
        <v>697</v>
      </c>
      <c r="B2298" t="s">
        <v>8</v>
      </c>
      <c r="C2298" s="27">
        <f t="shared" si="1655"/>
        <v>0</v>
      </c>
      <c r="D2298" s="27">
        <f t="shared" si="1678"/>
        <v>0</v>
      </c>
      <c r="E2298" s="27" t="b">
        <f t="shared" si="1654"/>
        <v>1</v>
      </c>
      <c r="F2298" s="29">
        <f t="shared" si="1656"/>
        <v>0</v>
      </c>
      <c r="G2298" s="27">
        <f t="shared" si="1679"/>
        <v>0</v>
      </c>
      <c r="H2298" s="22">
        <f t="shared" si="1657"/>
        <v>25886595169.139896</v>
      </c>
      <c r="I2298" s="23">
        <f t="shared" si="1658"/>
        <v>132580106.5049091</v>
      </c>
      <c r="J2298" s="23">
        <f t="shared" si="1659"/>
        <v>1086</v>
      </c>
      <c r="K2298" s="19">
        <f t="shared" si="1680"/>
        <v>225.0831931027827</v>
      </c>
      <c r="L2298" s="16">
        <f t="shared" si="1660"/>
        <v>178.55840307033586</v>
      </c>
      <c r="M2298" s="23">
        <f>M2297-IF($B2298="B",(Percent_Rent_In_Elsies*2.49%/12 * H2297)/K2297,0)+IF($B2298="D",N2298,0)+IF(B2298="D",AK2297)+IF(B2298="C",F2297*90%)-(Y2298-Y2297)-IF($B2298="A",Q2297/K2297) + IF($B2298="A",Q2297/K2297)</f>
        <v>-41143859.263406597</v>
      </c>
      <c r="N2298" s="23">
        <f t="shared" si="1661"/>
        <v>0</v>
      </c>
      <c r="O2298" s="22">
        <f t="shared" si="1662"/>
        <v>0</v>
      </c>
      <c r="P2298" s="22">
        <f t="shared" si="1693"/>
        <v>0</v>
      </c>
      <c r="Q2298" s="22">
        <f t="shared" si="1694"/>
        <v>0</v>
      </c>
      <c r="R2298" s="22">
        <f t="shared" si="1663"/>
        <v>316495349.71049905</v>
      </c>
      <c r="S2298" s="16">
        <f t="shared" si="1653"/>
        <v>26330727.929319676</v>
      </c>
      <c r="T2298" s="15">
        <f t="shared" si="1664"/>
        <v>0</v>
      </c>
      <c r="U2298" s="23">
        <f t="shared" si="1681"/>
        <v>1406126.087641445</v>
      </c>
      <c r="V2298" s="23">
        <f t="shared" si="1682"/>
        <v>116982.20363074048</v>
      </c>
      <c r="W2298" s="23">
        <f t="shared" si="1695"/>
        <v>0</v>
      </c>
      <c r="X2298" s="23">
        <f t="shared" si="1683"/>
        <v>35109459.586056106</v>
      </c>
      <c r="Y2298" s="23">
        <f t="shared" si="1665"/>
        <v>13825559.361691331</v>
      </c>
      <c r="Z2298" s="3">
        <f t="shared" si="1666"/>
        <v>0</v>
      </c>
      <c r="AA2298" s="23">
        <f t="shared" si="1667"/>
        <v>60772008.29861553</v>
      </c>
      <c r="AB2298" s="26">
        <f t="shared" si="1684"/>
        <v>70086276.274228543</v>
      </c>
      <c r="AC2298" s="23">
        <f t="shared" si="1685"/>
        <v>74889487.274228647</v>
      </c>
      <c r="AD2298" s="23">
        <f t="shared" si="1691"/>
        <v>4803211</v>
      </c>
      <c r="AE2298" s="24">
        <f t="shared" si="1699"/>
        <v>70086276.274228647</v>
      </c>
      <c r="AF2298" s="3">
        <f t="shared" si="1686"/>
        <v>1E-4</v>
      </c>
      <c r="AG2298" s="2">
        <f t="shared" si="1668"/>
        <v>0</v>
      </c>
      <c r="AH2298" s="2">
        <f t="shared" si="1669"/>
        <v>147.74130711611872</v>
      </c>
      <c r="AI2298" s="23">
        <f t="shared" si="1692"/>
        <v>9770541199.3722744</v>
      </c>
      <c r="AJ2298" s="23">
        <f t="shared" si="1670"/>
        <v>6219.922423797766</v>
      </c>
      <c r="AK2298" s="23">
        <f t="shared" si="1671"/>
        <v>60123.329141228474</v>
      </c>
      <c r="AL2298" s="23">
        <f t="shared" si="1696"/>
        <v>0</v>
      </c>
      <c r="AM2298" s="23">
        <f t="shared" si="1697"/>
        <v>0</v>
      </c>
      <c r="AN2298" s="16">
        <f t="shared" si="1687"/>
        <v>0</v>
      </c>
      <c r="AO2298" s="23">
        <f t="shared" si="1688"/>
        <v>0</v>
      </c>
      <c r="AP2298" s="22">
        <f t="shared" si="1689"/>
        <v>0</v>
      </c>
      <c r="AQ2298" s="30">
        <f t="shared" si="1672"/>
        <v>12821950057.440144</v>
      </c>
      <c r="AR2298" s="28">
        <f t="shared" si="1673"/>
        <v>6248305649.4615288</v>
      </c>
      <c r="AS2298" s="25">
        <f t="shared" si="1674"/>
        <v>200337590.02425668</v>
      </c>
      <c r="AT2298" s="32">
        <f t="shared" si="1675"/>
        <v>0</v>
      </c>
      <c r="AU2298" s="23">
        <f t="shared" si="1676"/>
        <v>0</v>
      </c>
      <c r="AV2298" s="22">
        <f t="shared" si="1677"/>
        <v>1832119856.5418358</v>
      </c>
      <c r="AW2298" s="31">
        <f t="shared" si="1690"/>
        <v>8623589173.6674404</v>
      </c>
      <c r="AX2298"/>
      <c r="AY2298"/>
      <c r="AZ2298"/>
      <c r="BA2298"/>
    </row>
    <row r="2299" spans="1:53" s="21" customFormat="1" x14ac:dyDescent="0.25">
      <c r="A2299" s="21">
        <f t="shared" si="1698"/>
        <v>697</v>
      </c>
      <c r="B2299" s="21" t="s">
        <v>9</v>
      </c>
      <c r="C2299" s="27">
        <f t="shared" si="1655"/>
        <v>0</v>
      </c>
      <c r="D2299" s="27">
        <f t="shared" si="1678"/>
        <v>0</v>
      </c>
      <c r="E2299" s="27" t="b">
        <f t="shared" si="1654"/>
        <v>1</v>
      </c>
      <c r="F2299" s="29">
        <f t="shared" si="1656"/>
        <v>0</v>
      </c>
      <c r="G2299" s="27">
        <f t="shared" si="1679"/>
        <v>0</v>
      </c>
      <c r="H2299" s="22">
        <f t="shared" si="1657"/>
        <v>25886595169.139896</v>
      </c>
      <c r="I2299" s="23">
        <f t="shared" si="1658"/>
        <v>132580106.5049091</v>
      </c>
      <c r="J2299" s="23">
        <f t="shared" si="1659"/>
        <v>1086</v>
      </c>
      <c r="K2299" s="19">
        <f t="shared" si="1680"/>
        <v>225.0831931027827</v>
      </c>
      <c r="L2299" s="16">
        <f t="shared" si="1660"/>
        <v>178.55840307033586</v>
      </c>
      <c r="M2299" s="23">
        <f>M2298-IF($B2299="B",(Percent_Rent_In_Elsies*2.49%/12 * H2298)/K2298,0)+IF($B2299="D",N2299,0)+IF(B2299="D",AK2298)+IF(B2299="C",F2298*90%)-(Y2299-Y2298)-IF($B2299="A",Q2298/K2298) + IF($B2299="A",Q2298/K2298)</f>
        <v>-41083735.934265368</v>
      </c>
      <c r="N2299" s="23">
        <f t="shared" si="1661"/>
        <v>0</v>
      </c>
      <c r="O2299" s="22">
        <f t="shared" si="1662"/>
        <v>18396414.88943455</v>
      </c>
      <c r="P2299" s="22">
        <f t="shared" si="1693"/>
        <v>0</v>
      </c>
      <c r="Q2299" s="22">
        <f t="shared" si="1694"/>
        <v>0</v>
      </c>
      <c r="R2299" s="22">
        <f t="shared" si="1663"/>
        <v>316495349.71049905</v>
      </c>
      <c r="S2299" s="16">
        <f t="shared" ref="S2299:S2362" si="1700">IF($B2299="D",0,S2298+IF($B2299="B",R2298/12,0))</f>
        <v>0</v>
      </c>
      <c r="T2299" s="15">
        <f t="shared" si="1664"/>
        <v>7934313.0398851261</v>
      </c>
      <c r="U2299" s="23">
        <f t="shared" si="1681"/>
        <v>1406126.087641445</v>
      </c>
      <c r="V2299" s="23">
        <f t="shared" si="1682"/>
        <v>0</v>
      </c>
      <c r="W2299" s="23">
        <f t="shared" si="1695"/>
        <v>116982.20363074048</v>
      </c>
      <c r="X2299" s="23">
        <f t="shared" si="1683"/>
        <v>35109459.586056106</v>
      </c>
      <c r="Y2299" s="23">
        <f t="shared" si="1665"/>
        <v>13825559.361691331</v>
      </c>
      <c r="Z2299" s="3">
        <f t="shared" si="1666"/>
        <v>0</v>
      </c>
      <c r="AA2299" s="23">
        <f t="shared" si="1667"/>
        <v>60711884.969474301</v>
      </c>
      <c r="AB2299" s="26">
        <f t="shared" si="1684"/>
        <v>70086276.274228543</v>
      </c>
      <c r="AC2299" s="23">
        <f t="shared" si="1685"/>
        <v>74889487.274228647</v>
      </c>
      <c r="AD2299" s="23">
        <f t="shared" si="1691"/>
        <v>4803211</v>
      </c>
      <c r="AE2299" s="24">
        <f t="shared" si="1699"/>
        <v>70086276.274228647</v>
      </c>
      <c r="AF2299" s="3">
        <f t="shared" si="1686"/>
        <v>0</v>
      </c>
      <c r="AG2299" s="2">
        <f t="shared" si="1668"/>
        <v>0</v>
      </c>
      <c r="AH2299" s="2">
        <f t="shared" si="1669"/>
        <v>147.74130711611872</v>
      </c>
      <c r="AI2299" s="23">
        <f t="shared" si="1692"/>
        <v>9760874948.7272186</v>
      </c>
      <c r="AJ2299" s="23">
        <f t="shared" si="1670"/>
        <v>6219.922423797766</v>
      </c>
      <c r="AK2299" s="23">
        <f t="shared" si="1671"/>
        <v>0</v>
      </c>
      <c r="AL2299" s="23">
        <f t="shared" si="1696"/>
        <v>0</v>
      </c>
      <c r="AM2299" s="23">
        <f t="shared" si="1697"/>
        <v>0</v>
      </c>
      <c r="AN2299" s="16">
        <f t="shared" si="1687"/>
        <v>0</v>
      </c>
      <c r="AO2299" s="23">
        <f t="shared" si="1688"/>
        <v>0</v>
      </c>
      <c r="AP2299" s="22">
        <f t="shared" si="1689"/>
        <v>0</v>
      </c>
      <c r="AQ2299" s="30">
        <f t="shared" si="1672"/>
        <v>12821950057.440144</v>
      </c>
      <c r="AR2299" s="28">
        <f t="shared" si="1673"/>
        <v>6248305649.4615288</v>
      </c>
      <c r="AS2299" s="25">
        <f t="shared" si="1674"/>
        <v>200337590.02425668</v>
      </c>
      <c r="AT2299" s="32">
        <f t="shared" si="1675"/>
        <v>0</v>
      </c>
      <c r="AU2299" s="23">
        <f t="shared" si="1676"/>
        <v>0</v>
      </c>
      <c r="AV2299" s="22">
        <f t="shared" si="1677"/>
        <v>1832119856.5418358</v>
      </c>
      <c r="AW2299" s="31">
        <f t="shared" si="1690"/>
        <v>8623589173.6674404</v>
      </c>
    </row>
    <row r="2300" spans="1:53" x14ac:dyDescent="0.25">
      <c r="A2300" s="21">
        <f t="shared" si="1698"/>
        <v>697</v>
      </c>
      <c r="B2300" s="21" t="s">
        <v>28</v>
      </c>
      <c r="C2300" s="27">
        <f t="shared" si="1655"/>
        <v>0</v>
      </c>
      <c r="D2300" s="27">
        <f t="shared" si="1678"/>
        <v>0</v>
      </c>
      <c r="E2300" s="27" t="b">
        <f t="shared" si="1654"/>
        <v>1</v>
      </c>
      <c r="F2300" s="29">
        <f t="shared" si="1656"/>
        <v>0</v>
      </c>
      <c r="G2300" s="27">
        <f t="shared" si="1679"/>
        <v>0</v>
      </c>
      <c r="H2300" s="22">
        <f t="shared" si="1657"/>
        <v>25886595169.139896</v>
      </c>
      <c r="I2300" s="23">
        <f t="shared" si="1658"/>
        <v>132580106.5049091</v>
      </c>
      <c r="J2300" s="23">
        <f t="shared" si="1659"/>
        <v>1086</v>
      </c>
      <c r="K2300" s="19">
        <f t="shared" si="1680"/>
        <v>225.0831931027827</v>
      </c>
      <c r="L2300" s="16">
        <f t="shared" si="1660"/>
        <v>178.55840307033586</v>
      </c>
      <c r="M2300" s="23">
        <f>M2299-IF($B2300="B",(Percent_Rent_In_Elsies*2.49%/12 * H2299)/K2299,0)+IF($B2300="D",N2300,0)+IF(B2300="D",AK2299)+IF(B2300="C",F2299*90%)-(Y2300-Y2299)-IF($B2300="A",Q2299/K2299) + IF($B2300="A",Q2299/K2299)</f>
        <v>-41083735.934265368</v>
      </c>
      <c r="N2300" s="23">
        <f t="shared" si="1661"/>
        <v>0</v>
      </c>
      <c r="O2300" s="22">
        <f t="shared" si="1662"/>
        <v>0</v>
      </c>
      <c r="P2300" s="22">
        <f t="shared" si="1693"/>
        <v>18396414.88943455</v>
      </c>
      <c r="Q2300" s="22">
        <f t="shared" si="1694"/>
        <v>0</v>
      </c>
      <c r="R2300" s="22">
        <f t="shared" si="1663"/>
        <v>316495349.71049905</v>
      </c>
      <c r="S2300" s="16">
        <f t="shared" si="1700"/>
        <v>0</v>
      </c>
      <c r="T2300" s="15">
        <f t="shared" si="1664"/>
        <v>0</v>
      </c>
      <c r="U2300" s="23">
        <f t="shared" si="1681"/>
        <v>1406126.087641445</v>
      </c>
      <c r="V2300" s="23">
        <f t="shared" si="1682"/>
        <v>0</v>
      </c>
      <c r="W2300" s="23">
        <f t="shared" si="1695"/>
        <v>0</v>
      </c>
      <c r="X2300" s="23">
        <f t="shared" si="1683"/>
        <v>35109459.586056106</v>
      </c>
      <c r="Y2300" s="23">
        <f t="shared" si="1665"/>
        <v>13825559.361691331</v>
      </c>
      <c r="Z2300" s="3">
        <f t="shared" si="1666"/>
        <v>5849.1101815370248</v>
      </c>
      <c r="AA2300" s="23">
        <f t="shared" si="1667"/>
        <v>60799621.62219736</v>
      </c>
      <c r="AB2300" s="26">
        <f t="shared" si="1684"/>
        <v>70086276.274228573</v>
      </c>
      <c r="AC2300" s="23">
        <f t="shared" si="1685"/>
        <v>74889487.274228647</v>
      </c>
      <c r="AD2300" s="23">
        <f t="shared" si="1691"/>
        <v>4803211</v>
      </c>
      <c r="AE2300" s="24">
        <f t="shared" si="1699"/>
        <v>70086276.274228647</v>
      </c>
      <c r="AF2300" s="3">
        <f t="shared" si="1686"/>
        <v>0</v>
      </c>
      <c r="AG2300" s="2">
        <f t="shared" si="1668"/>
        <v>701893221.7844429</v>
      </c>
      <c r="AH2300" s="2">
        <f t="shared" si="1669"/>
        <v>147.74130711611872</v>
      </c>
      <c r="AI2300" s="23">
        <f t="shared" si="1692"/>
        <v>9774980695.8322601</v>
      </c>
      <c r="AJ2300" s="23">
        <f t="shared" si="1670"/>
        <v>6219.922423797766</v>
      </c>
      <c r="AK2300" s="23">
        <f t="shared" si="1671"/>
        <v>0</v>
      </c>
      <c r="AL2300" s="23">
        <f t="shared" si="1696"/>
        <v>0</v>
      </c>
      <c r="AM2300" s="23">
        <f t="shared" si="1697"/>
        <v>0</v>
      </c>
      <c r="AN2300" s="16">
        <f t="shared" si="1687"/>
        <v>0</v>
      </c>
      <c r="AO2300" s="23">
        <f t="shared" si="1688"/>
        <v>0</v>
      </c>
      <c r="AP2300" s="22">
        <f t="shared" si="1689"/>
        <v>0</v>
      </c>
      <c r="AQ2300" s="30">
        <f t="shared" si="1672"/>
        <v>12821950057.440144</v>
      </c>
      <c r="AR2300" s="28">
        <f t="shared" si="1673"/>
        <v>6248305649.4615288</v>
      </c>
      <c r="AS2300" s="25">
        <f t="shared" si="1674"/>
        <v>200337590.02425668</v>
      </c>
      <c r="AT2300" s="32">
        <f t="shared" si="1675"/>
        <v>11698.22036307405</v>
      </c>
      <c r="AU2300" s="23">
        <f t="shared" si="1676"/>
        <v>11698.22036307405</v>
      </c>
      <c r="AV2300" s="22">
        <f t="shared" si="1677"/>
        <v>1840054169.5817208</v>
      </c>
      <c r="AW2300" s="31">
        <f t="shared" si="1690"/>
        <v>8623589173.6674404</v>
      </c>
      <c r="AX2300" s="21"/>
      <c r="AY2300" s="21"/>
      <c r="AZ2300" s="21"/>
      <c r="BA2300" s="21"/>
    </row>
    <row r="2301" spans="1:53" x14ac:dyDescent="0.25">
      <c r="A2301">
        <f t="shared" si="1698"/>
        <v>698</v>
      </c>
      <c r="B2301" t="s">
        <v>6</v>
      </c>
      <c r="C2301" s="27">
        <f t="shared" si="1655"/>
        <v>0</v>
      </c>
      <c r="D2301" s="27">
        <f t="shared" si="1678"/>
        <v>0</v>
      </c>
      <c r="E2301" s="27" t="b">
        <f t="shared" si="1654"/>
        <v>1</v>
      </c>
      <c r="F2301" s="29">
        <f t="shared" si="1656"/>
        <v>0</v>
      </c>
      <c r="G2301" s="27">
        <f t="shared" si="1679"/>
        <v>0</v>
      </c>
      <c r="H2301" s="22">
        <f t="shared" si="1657"/>
        <v>25929739494.421799</v>
      </c>
      <c r="I2301" s="23">
        <f t="shared" si="1658"/>
        <v>132580106.5049091</v>
      </c>
      <c r="J2301" s="23">
        <f t="shared" si="1659"/>
        <v>1086</v>
      </c>
      <c r="K2301" s="19">
        <f t="shared" si="1680"/>
        <v>225.0831931027827</v>
      </c>
      <c r="L2301" s="16">
        <f t="shared" si="1660"/>
        <v>178.85600040878643</v>
      </c>
      <c r="M2301" s="23">
        <f>M2300-IF($B2301="B",(Percent_Rent_In_Elsies*2.49%/12 * H2300)/K2300,0)+IF($B2301="D",N2301,0)+IF(B2301="D",AK2300)+IF(B2301="C",F2300*90%)-(Y2301-Y2300)-IF($B2301="A",Q2300/K2300) + IF($B2301="A",Q2300/K2300)</f>
        <v>-41083735.934265368</v>
      </c>
      <c r="N2301" s="23">
        <f t="shared" si="1661"/>
        <v>0</v>
      </c>
      <c r="O2301" s="22">
        <f t="shared" si="1662"/>
        <v>0</v>
      </c>
      <c r="P2301" s="22">
        <f t="shared" si="1693"/>
        <v>0</v>
      </c>
      <c r="Q2301" s="22">
        <f t="shared" si="1694"/>
        <v>0</v>
      </c>
      <c r="R2301" s="22">
        <f t="shared" si="1663"/>
        <v>316495349.71049905</v>
      </c>
      <c r="S2301" s="16">
        <f t="shared" si="1700"/>
        <v>0</v>
      </c>
      <c r="T2301" s="15">
        <f t="shared" si="1664"/>
        <v>0</v>
      </c>
      <c r="U2301" s="23">
        <f t="shared" si="1681"/>
        <v>1406126.087641445</v>
      </c>
      <c r="V2301" s="23">
        <f t="shared" si="1682"/>
        <v>0</v>
      </c>
      <c r="W2301" s="23">
        <f t="shared" si="1695"/>
        <v>0</v>
      </c>
      <c r="X2301" s="23">
        <f t="shared" si="1683"/>
        <v>35138705.136963792</v>
      </c>
      <c r="Y2301" s="23">
        <f t="shared" si="1665"/>
        <v>13825559.361691331</v>
      </c>
      <c r="Z2301" s="3">
        <f t="shared" si="1666"/>
        <v>0</v>
      </c>
      <c r="AA2301" s="23">
        <f t="shared" si="1667"/>
        <v>60799621.62219736</v>
      </c>
      <c r="AB2301" s="26">
        <f t="shared" si="1684"/>
        <v>70086276.274228573</v>
      </c>
      <c r="AC2301" s="23">
        <f t="shared" si="1685"/>
        <v>74889487.274228647</v>
      </c>
      <c r="AD2301" s="23">
        <f t="shared" si="1691"/>
        <v>4803211</v>
      </c>
      <c r="AE2301" s="24">
        <f t="shared" si="1699"/>
        <v>70086276.274228647</v>
      </c>
      <c r="AF2301" s="3">
        <f t="shared" si="1686"/>
        <v>0</v>
      </c>
      <c r="AG2301" s="2">
        <f t="shared" si="1668"/>
        <v>0</v>
      </c>
      <c r="AH2301" s="2">
        <f t="shared" si="1669"/>
        <v>147.98754262797894</v>
      </c>
      <c r="AI2301" s="23">
        <f t="shared" si="1692"/>
        <v>9774980695.8322601</v>
      </c>
      <c r="AJ2301" s="23">
        <f t="shared" si="1670"/>
        <v>6219.922423797766</v>
      </c>
      <c r="AK2301" s="23">
        <f t="shared" si="1671"/>
        <v>0</v>
      </c>
      <c r="AL2301" s="23">
        <f t="shared" si="1696"/>
        <v>0</v>
      </c>
      <c r="AM2301" s="23">
        <f t="shared" si="1697"/>
        <v>0</v>
      </c>
      <c r="AN2301" s="16">
        <f t="shared" si="1687"/>
        <v>0</v>
      </c>
      <c r="AO2301" s="23">
        <f t="shared" si="1688"/>
        <v>0</v>
      </c>
      <c r="AP2301" s="22">
        <f t="shared" si="1689"/>
        <v>0</v>
      </c>
      <c r="AQ2301" s="30">
        <f t="shared" si="1672"/>
        <v>12821950057.440144</v>
      </c>
      <c r="AR2301" s="28">
        <f t="shared" si="1673"/>
        <v>6248305649.4615288</v>
      </c>
      <c r="AS2301" s="25">
        <f t="shared" si="1674"/>
        <v>200337590.02425668</v>
      </c>
      <c r="AT2301" s="32">
        <f t="shared" si="1675"/>
        <v>0</v>
      </c>
      <c r="AU2301" s="23">
        <f t="shared" si="1676"/>
        <v>0</v>
      </c>
      <c r="AV2301" s="22">
        <f t="shared" si="1677"/>
        <v>1840054169.5817208</v>
      </c>
      <c r="AW2301" s="31">
        <f t="shared" si="1690"/>
        <v>8605192758.7780056</v>
      </c>
    </row>
    <row r="2302" spans="1:53" x14ac:dyDescent="0.25">
      <c r="A2302">
        <f t="shared" si="1698"/>
        <v>698</v>
      </c>
      <c r="B2302" t="s">
        <v>7</v>
      </c>
      <c r="C2302" s="27">
        <f t="shared" si="1655"/>
        <v>0</v>
      </c>
      <c r="D2302" s="27">
        <f t="shared" si="1678"/>
        <v>0</v>
      </c>
      <c r="E2302" s="27" t="b">
        <f t="shared" si="1654"/>
        <v>1</v>
      </c>
      <c r="F2302" s="29">
        <f t="shared" si="1656"/>
        <v>0</v>
      </c>
      <c r="G2302" s="27">
        <f t="shared" si="1679"/>
        <v>0</v>
      </c>
      <c r="H2302" s="22">
        <f t="shared" si="1657"/>
        <v>25929739494.421799</v>
      </c>
      <c r="I2302" s="23">
        <f t="shared" si="1658"/>
        <v>132580106.5049091</v>
      </c>
      <c r="J2302" s="23">
        <f t="shared" si="1659"/>
        <v>1086</v>
      </c>
      <c r="K2302" s="19">
        <f t="shared" si="1680"/>
        <v>225.0831931027827</v>
      </c>
      <c r="L2302" s="16">
        <f t="shared" si="1660"/>
        <v>178.85600040878643</v>
      </c>
      <c r="M2302" s="23">
        <f>M2301-IF($B2302="B",(Percent_Rent_In_Elsies*2.49%/12 * H2301)/K2301,0)+IF($B2302="D",N2302,0)+IF(B2302="D",AK2301)+IF(B2302="C",F2301*90%)-(Y2302-Y2301)-IF($B2302="A",Q2301/K2301) + IF($B2302="A",Q2301/K2301)</f>
        <v>-41203256.651714839</v>
      </c>
      <c r="N2302" s="23">
        <f t="shared" si="1661"/>
        <v>0</v>
      </c>
      <c r="O2302" s="22">
        <f t="shared" si="1662"/>
        <v>0</v>
      </c>
      <c r="P2302" s="22">
        <f t="shared" si="1693"/>
        <v>0</v>
      </c>
      <c r="Q2302" s="22">
        <f t="shared" si="1694"/>
        <v>0</v>
      </c>
      <c r="R2302" s="22">
        <f t="shared" si="1663"/>
        <v>290120737.23462415</v>
      </c>
      <c r="S2302" s="16">
        <f t="shared" si="1700"/>
        <v>26374612.475874919</v>
      </c>
      <c r="T2302" s="15">
        <f t="shared" si="1664"/>
        <v>0</v>
      </c>
      <c r="U2302" s="23">
        <f t="shared" si="1681"/>
        <v>1288948.9136713245</v>
      </c>
      <c r="V2302" s="23">
        <f t="shared" si="1682"/>
        <v>117177.17397012042</v>
      </c>
      <c r="W2302" s="23">
        <f t="shared" si="1695"/>
        <v>0</v>
      </c>
      <c r="X2302" s="23">
        <f t="shared" si="1683"/>
        <v>35138705.136963792</v>
      </c>
      <c r="Y2302" s="23">
        <f t="shared" si="1665"/>
        <v>13825559.361691331</v>
      </c>
      <c r="Z2302" s="3">
        <f t="shared" si="1666"/>
        <v>0</v>
      </c>
      <c r="AA2302" s="23">
        <f t="shared" si="1667"/>
        <v>60799621.62219736</v>
      </c>
      <c r="AB2302" s="26">
        <f t="shared" si="1684"/>
        <v>70086276.274228558</v>
      </c>
      <c r="AC2302" s="23">
        <f t="shared" si="1685"/>
        <v>74889487.274228647</v>
      </c>
      <c r="AD2302" s="23">
        <f t="shared" si="1691"/>
        <v>4803211</v>
      </c>
      <c r="AE2302" s="24">
        <f t="shared" si="1699"/>
        <v>70086276.274228647</v>
      </c>
      <c r="AF2302" s="3">
        <f t="shared" si="1686"/>
        <v>0</v>
      </c>
      <c r="AG2302" s="2">
        <f t="shared" si="1668"/>
        <v>0</v>
      </c>
      <c r="AH2302" s="2">
        <f t="shared" si="1669"/>
        <v>147.98754262797894</v>
      </c>
      <c r="AI2302" s="23">
        <f t="shared" si="1692"/>
        <v>9774980695.8322601</v>
      </c>
      <c r="AJ2302" s="23">
        <f t="shared" si="1670"/>
        <v>6219.922423797766</v>
      </c>
      <c r="AK2302" s="23">
        <f t="shared" si="1671"/>
        <v>0</v>
      </c>
      <c r="AL2302" s="23">
        <f t="shared" si="1696"/>
        <v>4439496.459985733</v>
      </c>
      <c r="AM2302" s="23">
        <f t="shared" si="1697"/>
        <v>4141998537.2754097</v>
      </c>
      <c r="AN2302" s="16">
        <f t="shared" si="1687"/>
        <v>0</v>
      </c>
      <c r="AO2302" s="23">
        <f t="shared" si="1688"/>
        <v>119520.71744947191</v>
      </c>
      <c r="AP2302" s="22">
        <f t="shared" si="1689"/>
        <v>26902104.725462619</v>
      </c>
      <c r="AQ2302" s="30">
        <f t="shared" si="1672"/>
        <v>12875525599.000902</v>
      </c>
      <c r="AR2302" s="28">
        <f t="shared" si="1673"/>
        <v>6274979086.2968254</v>
      </c>
      <c r="AS2302" s="25">
        <f t="shared" si="1674"/>
        <v>200337590.02425668</v>
      </c>
      <c r="AT2302" s="32">
        <f t="shared" si="1675"/>
        <v>0</v>
      </c>
      <c r="AU2302" s="23">
        <f t="shared" si="1676"/>
        <v>0</v>
      </c>
      <c r="AV2302" s="22">
        <f t="shared" si="1677"/>
        <v>1840054169.5817208</v>
      </c>
      <c r="AW2302" s="31">
        <f t="shared" si="1690"/>
        <v>8658768300.3387642</v>
      </c>
    </row>
    <row r="2303" spans="1:53" s="21" customFormat="1" x14ac:dyDescent="0.25">
      <c r="A2303">
        <f t="shared" si="1698"/>
        <v>698</v>
      </c>
      <c r="B2303" t="s">
        <v>8</v>
      </c>
      <c r="C2303" s="27">
        <f t="shared" si="1655"/>
        <v>0</v>
      </c>
      <c r="D2303" s="27">
        <f t="shared" si="1678"/>
        <v>0</v>
      </c>
      <c r="E2303" s="27" t="b">
        <f t="shared" si="1654"/>
        <v>1</v>
      </c>
      <c r="F2303" s="29">
        <f t="shared" si="1656"/>
        <v>0</v>
      </c>
      <c r="G2303" s="27">
        <f t="shared" si="1679"/>
        <v>0</v>
      </c>
      <c r="H2303" s="22">
        <f t="shared" si="1657"/>
        <v>25929739494.421799</v>
      </c>
      <c r="I2303" s="23">
        <f t="shared" si="1658"/>
        <v>132580106.5049091</v>
      </c>
      <c r="J2303" s="23">
        <f t="shared" si="1659"/>
        <v>1086</v>
      </c>
      <c r="K2303" s="19">
        <f t="shared" si="1680"/>
        <v>225.0831931027827</v>
      </c>
      <c r="L2303" s="16">
        <f t="shared" si="1660"/>
        <v>178.85600040878643</v>
      </c>
      <c r="M2303" s="23">
        <f>M2302-IF($B2303="B",(Percent_Rent_In_Elsies*2.49%/12 * H2302)/K2302,0)+IF($B2303="D",N2303,0)+IF(B2303="D",AK2302)+IF(B2303="C",F2302*90%)-(Y2303-Y2302)-IF($B2303="A",Q2302/K2302) + IF($B2303="A",Q2302/K2302)</f>
        <v>-41203256.651714839</v>
      </c>
      <c r="N2303" s="23">
        <f t="shared" si="1661"/>
        <v>0</v>
      </c>
      <c r="O2303" s="22">
        <f t="shared" si="1662"/>
        <v>0</v>
      </c>
      <c r="P2303" s="22">
        <f t="shared" si="1693"/>
        <v>0</v>
      </c>
      <c r="Q2303" s="22">
        <f t="shared" si="1694"/>
        <v>0</v>
      </c>
      <c r="R2303" s="22">
        <f t="shared" si="1663"/>
        <v>317022841.96008676</v>
      </c>
      <c r="S2303" s="16">
        <f t="shared" si="1700"/>
        <v>26374612.475874919</v>
      </c>
      <c r="T2303" s="15">
        <f t="shared" si="1664"/>
        <v>0</v>
      </c>
      <c r="U2303" s="23">
        <f t="shared" si="1681"/>
        <v>1408469.6311207963</v>
      </c>
      <c r="V2303" s="23">
        <f t="shared" si="1682"/>
        <v>117177.17397012042</v>
      </c>
      <c r="W2303" s="23">
        <f t="shared" si="1695"/>
        <v>0</v>
      </c>
      <c r="X2303" s="23">
        <f t="shared" si="1683"/>
        <v>35138705.136963792</v>
      </c>
      <c r="Y2303" s="23">
        <f t="shared" si="1665"/>
        <v>13825559.361691331</v>
      </c>
      <c r="Z2303" s="3">
        <f t="shared" si="1666"/>
        <v>0</v>
      </c>
      <c r="AA2303" s="23">
        <f t="shared" si="1667"/>
        <v>60799621.62219736</v>
      </c>
      <c r="AB2303" s="26">
        <f t="shared" si="1684"/>
        <v>70086276.274228573</v>
      </c>
      <c r="AC2303" s="23">
        <f t="shared" si="1685"/>
        <v>74889487.274228647</v>
      </c>
      <c r="AD2303" s="23">
        <f t="shared" si="1691"/>
        <v>4803211</v>
      </c>
      <c r="AE2303" s="24">
        <f t="shared" si="1699"/>
        <v>70086276.274228647</v>
      </c>
      <c r="AF2303" s="3">
        <f t="shared" si="1686"/>
        <v>1E-4</v>
      </c>
      <c r="AG2303" s="2">
        <f t="shared" si="1668"/>
        <v>0</v>
      </c>
      <c r="AH2303" s="2">
        <f t="shared" si="1669"/>
        <v>147.98754262797894</v>
      </c>
      <c r="AI2303" s="23">
        <f t="shared" si="1692"/>
        <v>9774980695.8322601</v>
      </c>
      <c r="AJ2303" s="23">
        <f t="shared" si="1670"/>
        <v>6219.922423797766</v>
      </c>
      <c r="AK2303" s="23">
        <f t="shared" si="1671"/>
        <v>60131.887177618919</v>
      </c>
      <c r="AL2303" s="23">
        <f t="shared" si="1696"/>
        <v>0</v>
      </c>
      <c r="AM2303" s="23">
        <f t="shared" si="1697"/>
        <v>0</v>
      </c>
      <c r="AN2303" s="16">
        <f t="shared" si="1687"/>
        <v>0</v>
      </c>
      <c r="AO2303" s="23">
        <f t="shared" si="1688"/>
        <v>0</v>
      </c>
      <c r="AP2303" s="22">
        <f t="shared" si="1689"/>
        <v>0</v>
      </c>
      <c r="AQ2303" s="30">
        <f t="shared" si="1672"/>
        <v>12875525599.000902</v>
      </c>
      <c r="AR2303" s="28">
        <f t="shared" si="1673"/>
        <v>6274979086.2968254</v>
      </c>
      <c r="AS2303" s="25">
        <f t="shared" si="1674"/>
        <v>200337590.02425668</v>
      </c>
      <c r="AT2303" s="32">
        <f t="shared" si="1675"/>
        <v>0</v>
      </c>
      <c r="AU2303" s="23">
        <f t="shared" si="1676"/>
        <v>0</v>
      </c>
      <c r="AV2303" s="22">
        <f t="shared" si="1677"/>
        <v>1840054169.5817208</v>
      </c>
      <c r="AW2303" s="31">
        <f t="shared" si="1690"/>
        <v>8658768300.3387642</v>
      </c>
      <c r="AX2303"/>
      <c r="AY2303"/>
      <c r="AZ2303"/>
      <c r="BA2303"/>
    </row>
    <row r="2304" spans="1:53" s="21" customFormat="1" x14ac:dyDescent="0.25">
      <c r="A2304">
        <f t="shared" si="1698"/>
        <v>698</v>
      </c>
      <c r="B2304" t="s">
        <v>9</v>
      </c>
      <c r="C2304" s="27">
        <f t="shared" si="1655"/>
        <v>0</v>
      </c>
      <c r="D2304" s="27">
        <f t="shared" si="1678"/>
        <v>0</v>
      </c>
      <c r="E2304" s="27" t="b">
        <f t="shared" si="1654"/>
        <v>1</v>
      </c>
      <c r="F2304" s="29">
        <f t="shared" si="1656"/>
        <v>0</v>
      </c>
      <c r="G2304" s="27">
        <f t="shared" si="1679"/>
        <v>0</v>
      </c>
      <c r="H2304" s="22">
        <f t="shared" si="1657"/>
        <v>25929739494.421799</v>
      </c>
      <c r="I2304" s="23">
        <f t="shared" si="1658"/>
        <v>132580106.5049091</v>
      </c>
      <c r="J2304" s="23">
        <f t="shared" si="1659"/>
        <v>1086</v>
      </c>
      <c r="K2304" s="19">
        <f t="shared" si="1680"/>
        <v>225.0831931027827</v>
      </c>
      <c r="L2304" s="16">
        <f t="shared" si="1660"/>
        <v>178.85600040878643</v>
      </c>
      <c r="M2304" s="23">
        <f>M2303-IF($B2304="B",(Percent_Rent_In_Elsies*2.49%/12 * H2303)/K2303,0)+IF($B2304="D",N2304,0)+IF(B2304="D",AK2303)+IF(B2304="C",F2303*90%)-(Y2304-Y2303)-IF($B2304="A",Q2303/K2303) + IF($B2304="A",Q2303/K2303)</f>
        <v>-41143124.764537223</v>
      </c>
      <c r="N2304" s="23">
        <f t="shared" si="1661"/>
        <v>0</v>
      </c>
      <c r="O2304" s="22">
        <f t="shared" si="1662"/>
        <v>18427075.580921408</v>
      </c>
      <c r="P2304" s="22">
        <f t="shared" si="1693"/>
        <v>0</v>
      </c>
      <c r="Q2304" s="22">
        <f t="shared" si="1694"/>
        <v>0</v>
      </c>
      <c r="R2304" s="22">
        <f t="shared" si="1663"/>
        <v>317022841.96008676</v>
      </c>
      <c r="S2304" s="16">
        <f t="shared" si="1700"/>
        <v>0</v>
      </c>
      <c r="T2304" s="15">
        <f t="shared" si="1664"/>
        <v>7947536.8949535117</v>
      </c>
      <c r="U2304" s="23">
        <f t="shared" si="1681"/>
        <v>1408469.6311207963</v>
      </c>
      <c r="V2304" s="23">
        <f t="shared" si="1682"/>
        <v>0</v>
      </c>
      <c r="W2304" s="23">
        <f t="shared" si="1695"/>
        <v>117177.17397012042</v>
      </c>
      <c r="X2304" s="23">
        <f t="shared" si="1683"/>
        <v>35138705.136963792</v>
      </c>
      <c r="Y2304" s="23">
        <f t="shared" si="1665"/>
        <v>13825559.361691331</v>
      </c>
      <c r="Z2304" s="3">
        <f t="shared" si="1666"/>
        <v>0</v>
      </c>
      <c r="AA2304" s="23">
        <f t="shared" si="1667"/>
        <v>60739489.735019743</v>
      </c>
      <c r="AB2304" s="26">
        <f t="shared" si="1684"/>
        <v>70086276.274228573</v>
      </c>
      <c r="AC2304" s="23">
        <f t="shared" si="1685"/>
        <v>74889487.274228647</v>
      </c>
      <c r="AD2304" s="23">
        <f t="shared" si="1691"/>
        <v>4803211</v>
      </c>
      <c r="AE2304" s="24">
        <f t="shared" si="1699"/>
        <v>70086276.274228647</v>
      </c>
      <c r="AF2304" s="3">
        <f t="shared" si="1686"/>
        <v>0</v>
      </c>
      <c r="AG2304" s="2">
        <f t="shared" si="1668"/>
        <v>0</v>
      </c>
      <c r="AH2304" s="2">
        <f t="shared" si="1669"/>
        <v>147.98754262797894</v>
      </c>
      <c r="AI2304" s="23">
        <f t="shared" si="1692"/>
        <v>9765313069.2799492</v>
      </c>
      <c r="AJ2304" s="23">
        <f t="shared" si="1670"/>
        <v>6219.922423797766</v>
      </c>
      <c r="AK2304" s="23">
        <f t="shared" si="1671"/>
        <v>0</v>
      </c>
      <c r="AL2304" s="23">
        <f t="shared" si="1696"/>
        <v>0</v>
      </c>
      <c r="AM2304" s="23">
        <f t="shared" si="1697"/>
        <v>0</v>
      </c>
      <c r="AN2304" s="16">
        <f t="shared" si="1687"/>
        <v>0</v>
      </c>
      <c r="AO2304" s="23">
        <f t="shared" si="1688"/>
        <v>0</v>
      </c>
      <c r="AP2304" s="22">
        <f t="shared" si="1689"/>
        <v>0</v>
      </c>
      <c r="AQ2304" s="30">
        <f t="shared" si="1672"/>
        <v>12875525599.000902</v>
      </c>
      <c r="AR2304" s="28">
        <f t="shared" si="1673"/>
        <v>6274979086.2968254</v>
      </c>
      <c r="AS2304" s="25">
        <f t="shared" si="1674"/>
        <v>200337590.02425668</v>
      </c>
      <c r="AT2304" s="32">
        <f t="shared" si="1675"/>
        <v>0</v>
      </c>
      <c r="AU2304" s="23">
        <f t="shared" si="1676"/>
        <v>0</v>
      </c>
      <c r="AV2304" s="22">
        <f t="shared" si="1677"/>
        <v>1840054169.5817208</v>
      </c>
      <c r="AW2304" s="31">
        <f t="shared" si="1690"/>
        <v>8658768300.3387642</v>
      </c>
      <c r="AX2304"/>
      <c r="AY2304"/>
      <c r="AZ2304"/>
      <c r="BA2304"/>
    </row>
    <row r="2305" spans="1:53" x14ac:dyDescent="0.25">
      <c r="A2305" s="21">
        <f t="shared" si="1698"/>
        <v>698</v>
      </c>
      <c r="B2305" s="21" t="s">
        <v>28</v>
      </c>
      <c r="C2305" s="27">
        <f t="shared" si="1655"/>
        <v>0</v>
      </c>
      <c r="D2305" s="27">
        <f t="shared" si="1678"/>
        <v>0</v>
      </c>
      <c r="E2305" s="27" t="b">
        <f t="shared" si="1654"/>
        <v>1</v>
      </c>
      <c r="F2305" s="29">
        <f t="shared" si="1656"/>
        <v>0</v>
      </c>
      <c r="G2305" s="27">
        <f t="shared" si="1679"/>
        <v>0</v>
      </c>
      <c r="H2305" s="22">
        <f t="shared" si="1657"/>
        <v>25929739494.421799</v>
      </c>
      <c r="I2305" s="23">
        <f t="shared" si="1658"/>
        <v>132580106.5049091</v>
      </c>
      <c r="J2305" s="23">
        <f t="shared" si="1659"/>
        <v>1086</v>
      </c>
      <c r="K2305" s="19">
        <f t="shared" si="1680"/>
        <v>225.0831931027827</v>
      </c>
      <c r="L2305" s="16">
        <f t="shared" si="1660"/>
        <v>178.85600040878643</v>
      </c>
      <c r="M2305" s="23">
        <f>M2304-IF($B2305="B",(Percent_Rent_In_Elsies*2.49%/12 * H2304)/K2304,0)+IF($B2305="D",N2305,0)+IF(B2305="D",AK2304)+IF(B2305="C",F2304*90%)-(Y2305-Y2304)-IF($B2305="A",Q2304/K2304) + IF($B2305="A",Q2304/K2304)</f>
        <v>-41143124.764537223</v>
      </c>
      <c r="N2305" s="23">
        <f t="shared" si="1661"/>
        <v>0</v>
      </c>
      <c r="O2305" s="22">
        <f t="shared" si="1662"/>
        <v>0</v>
      </c>
      <c r="P2305" s="22">
        <f t="shared" si="1693"/>
        <v>18427075.580921408</v>
      </c>
      <c r="Q2305" s="22">
        <f t="shared" si="1694"/>
        <v>0</v>
      </c>
      <c r="R2305" s="22">
        <f t="shared" si="1663"/>
        <v>317022841.96008676</v>
      </c>
      <c r="S2305" s="16">
        <f t="shared" si="1700"/>
        <v>0</v>
      </c>
      <c r="T2305" s="15">
        <f t="shared" si="1664"/>
        <v>0</v>
      </c>
      <c r="U2305" s="23">
        <f t="shared" si="1681"/>
        <v>1408469.6311207963</v>
      </c>
      <c r="V2305" s="23">
        <f t="shared" si="1682"/>
        <v>0</v>
      </c>
      <c r="W2305" s="23">
        <f t="shared" si="1695"/>
        <v>0</v>
      </c>
      <c r="X2305" s="23">
        <f t="shared" si="1683"/>
        <v>35138705.136963792</v>
      </c>
      <c r="Y2305" s="23">
        <f t="shared" si="1665"/>
        <v>13825559.361691331</v>
      </c>
      <c r="Z2305" s="3">
        <f t="shared" si="1666"/>
        <v>5858.8586985060219</v>
      </c>
      <c r="AA2305" s="23">
        <f t="shared" si="1667"/>
        <v>60827372.615497336</v>
      </c>
      <c r="AB2305" s="26">
        <f t="shared" si="1684"/>
        <v>70086276.274228573</v>
      </c>
      <c r="AC2305" s="23">
        <f t="shared" si="1685"/>
        <v>74889487.274228647</v>
      </c>
      <c r="AD2305" s="23">
        <f t="shared" si="1691"/>
        <v>4803211</v>
      </c>
      <c r="AE2305" s="24">
        <f t="shared" si="1699"/>
        <v>70086276.274228647</v>
      </c>
      <c r="AF2305" s="3">
        <f t="shared" si="1686"/>
        <v>0</v>
      </c>
      <c r="AG2305" s="2">
        <f t="shared" si="1668"/>
        <v>703063043.82072258</v>
      </c>
      <c r="AH2305" s="2">
        <f t="shared" si="1669"/>
        <v>147.98754262797894</v>
      </c>
      <c r="AI2305" s="23">
        <f t="shared" si="1692"/>
        <v>9779442325.9634972</v>
      </c>
      <c r="AJ2305" s="23">
        <f t="shared" si="1670"/>
        <v>6219.922423797766</v>
      </c>
      <c r="AK2305" s="23">
        <f t="shared" si="1671"/>
        <v>0</v>
      </c>
      <c r="AL2305" s="23">
        <f t="shared" si="1696"/>
        <v>0</v>
      </c>
      <c r="AM2305" s="23">
        <f t="shared" si="1697"/>
        <v>0</v>
      </c>
      <c r="AN2305" s="16">
        <f t="shared" si="1687"/>
        <v>0</v>
      </c>
      <c r="AO2305" s="23">
        <f t="shared" si="1688"/>
        <v>0</v>
      </c>
      <c r="AP2305" s="22">
        <f t="shared" si="1689"/>
        <v>0</v>
      </c>
      <c r="AQ2305" s="30">
        <f t="shared" si="1672"/>
        <v>12875525599.000902</v>
      </c>
      <c r="AR2305" s="28">
        <f t="shared" si="1673"/>
        <v>6274979086.2968254</v>
      </c>
      <c r="AS2305" s="25">
        <f t="shared" si="1674"/>
        <v>200337590.02425668</v>
      </c>
      <c r="AT2305" s="32">
        <f t="shared" si="1675"/>
        <v>11717.717397012044</v>
      </c>
      <c r="AU2305" s="23">
        <f t="shared" si="1676"/>
        <v>11717.717397012044</v>
      </c>
      <c r="AV2305" s="22">
        <f t="shared" si="1677"/>
        <v>1848001706.4766743</v>
      </c>
      <c r="AW2305" s="31">
        <f t="shared" si="1690"/>
        <v>8658768300.3387642</v>
      </c>
    </row>
    <row r="2306" spans="1:53" x14ac:dyDescent="0.25">
      <c r="A2306">
        <f t="shared" si="1698"/>
        <v>699</v>
      </c>
      <c r="B2306" t="s">
        <v>6</v>
      </c>
      <c r="C2306" s="27">
        <f t="shared" si="1655"/>
        <v>0</v>
      </c>
      <c r="D2306" s="27">
        <f t="shared" si="1678"/>
        <v>0</v>
      </c>
      <c r="E2306" s="27" t="b">
        <f t="shared" si="1654"/>
        <v>1</v>
      </c>
      <c r="F2306" s="29">
        <f t="shared" si="1656"/>
        <v>0</v>
      </c>
      <c r="G2306" s="27">
        <f t="shared" si="1679"/>
        <v>0</v>
      </c>
      <c r="H2306" s="22">
        <f t="shared" si="1657"/>
        <v>25972955726.912502</v>
      </c>
      <c r="I2306" s="23">
        <f t="shared" si="1658"/>
        <v>132580106.5049091</v>
      </c>
      <c r="J2306" s="23">
        <f t="shared" si="1659"/>
        <v>1086</v>
      </c>
      <c r="K2306" s="19">
        <f t="shared" si="1680"/>
        <v>225.0831931027827</v>
      </c>
      <c r="L2306" s="16">
        <f t="shared" si="1660"/>
        <v>179.15409374280108</v>
      </c>
      <c r="M2306" s="23">
        <f>M2305-IF($B2306="B",(Percent_Rent_In_Elsies*2.49%/12 * H2305)/K2305,0)+IF($B2306="D",N2306,0)+IF(B2306="D",AK2305)+IF(B2306="C",F2305*90%)-(Y2306-Y2305)-IF($B2306="A",Q2305/K2305) + IF($B2306="A",Q2305/K2305)</f>
        <v>-41143124.764537223</v>
      </c>
      <c r="N2306" s="23">
        <f t="shared" si="1661"/>
        <v>0</v>
      </c>
      <c r="O2306" s="22">
        <f t="shared" si="1662"/>
        <v>0</v>
      </c>
      <c r="P2306" s="22">
        <f t="shared" si="1693"/>
        <v>0</v>
      </c>
      <c r="Q2306" s="22">
        <f t="shared" si="1694"/>
        <v>0</v>
      </c>
      <c r="R2306" s="22">
        <f t="shared" si="1663"/>
        <v>317022841.96008676</v>
      </c>
      <c r="S2306" s="16">
        <f t="shared" si="1700"/>
        <v>0</v>
      </c>
      <c r="T2306" s="15">
        <f t="shared" si="1664"/>
        <v>0</v>
      </c>
      <c r="U2306" s="23">
        <f t="shared" si="1681"/>
        <v>1408469.6311207963</v>
      </c>
      <c r="V2306" s="23">
        <f t="shared" si="1682"/>
        <v>0</v>
      </c>
      <c r="W2306" s="23">
        <f t="shared" si="1695"/>
        <v>0</v>
      </c>
      <c r="X2306" s="23">
        <f t="shared" si="1683"/>
        <v>35167999.430456325</v>
      </c>
      <c r="Y2306" s="23">
        <f t="shared" si="1665"/>
        <v>13825559.361691331</v>
      </c>
      <c r="Z2306" s="3">
        <f t="shared" si="1666"/>
        <v>0</v>
      </c>
      <c r="AA2306" s="23">
        <f t="shared" si="1667"/>
        <v>60827372.615497336</v>
      </c>
      <c r="AB2306" s="26">
        <f t="shared" si="1684"/>
        <v>70086276.274228573</v>
      </c>
      <c r="AC2306" s="23">
        <f t="shared" si="1685"/>
        <v>74889487.274228647</v>
      </c>
      <c r="AD2306" s="23">
        <f t="shared" si="1691"/>
        <v>4803211</v>
      </c>
      <c r="AE2306" s="24">
        <f t="shared" si="1699"/>
        <v>70086276.274228647</v>
      </c>
      <c r="AF2306" s="3">
        <f t="shared" si="1686"/>
        <v>0</v>
      </c>
      <c r="AG2306" s="2">
        <f t="shared" si="1668"/>
        <v>0</v>
      </c>
      <c r="AH2306" s="2">
        <f t="shared" si="1669"/>
        <v>148.2341885323589</v>
      </c>
      <c r="AI2306" s="23">
        <f t="shared" si="1692"/>
        <v>9779442325.9634972</v>
      </c>
      <c r="AJ2306" s="23">
        <f t="shared" si="1670"/>
        <v>6219.922423797766</v>
      </c>
      <c r="AK2306" s="23">
        <f t="shared" si="1671"/>
        <v>0</v>
      </c>
      <c r="AL2306" s="23">
        <f t="shared" si="1696"/>
        <v>0</v>
      </c>
      <c r="AM2306" s="23">
        <f t="shared" si="1697"/>
        <v>0</v>
      </c>
      <c r="AN2306" s="16">
        <f t="shared" si="1687"/>
        <v>0</v>
      </c>
      <c r="AO2306" s="23">
        <f t="shared" si="1688"/>
        <v>0</v>
      </c>
      <c r="AP2306" s="22">
        <f t="shared" si="1689"/>
        <v>0</v>
      </c>
      <c r="AQ2306" s="30">
        <f t="shared" si="1672"/>
        <v>12875525599.000902</v>
      </c>
      <c r="AR2306" s="28">
        <f t="shared" si="1673"/>
        <v>6274979086.2968254</v>
      </c>
      <c r="AS2306" s="25">
        <f t="shared" si="1674"/>
        <v>200337590.02425668</v>
      </c>
      <c r="AT2306" s="32">
        <f t="shared" si="1675"/>
        <v>0</v>
      </c>
      <c r="AU2306" s="23">
        <f t="shared" si="1676"/>
        <v>0</v>
      </c>
      <c r="AV2306" s="22">
        <f t="shared" si="1677"/>
        <v>1848001706.4766743</v>
      </c>
      <c r="AW2306" s="31">
        <f t="shared" si="1690"/>
        <v>8640341224.757843</v>
      </c>
    </row>
    <row r="2307" spans="1:53" x14ac:dyDescent="0.25">
      <c r="A2307">
        <f t="shared" si="1698"/>
        <v>699</v>
      </c>
      <c r="B2307" t="s">
        <v>7</v>
      </c>
      <c r="C2307" s="27">
        <f t="shared" si="1655"/>
        <v>0</v>
      </c>
      <c r="D2307" s="27">
        <f t="shared" si="1678"/>
        <v>0</v>
      </c>
      <c r="E2307" s="27" t="b">
        <f t="shared" si="1654"/>
        <v>1</v>
      </c>
      <c r="F2307" s="29">
        <f t="shared" si="1656"/>
        <v>0</v>
      </c>
      <c r="G2307" s="27">
        <f t="shared" si="1679"/>
        <v>0</v>
      </c>
      <c r="H2307" s="22">
        <f t="shared" si="1657"/>
        <v>25972955726.912502</v>
      </c>
      <c r="I2307" s="23">
        <f t="shared" si="1658"/>
        <v>132580106.5049091</v>
      </c>
      <c r="J2307" s="23">
        <f t="shared" si="1659"/>
        <v>1086</v>
      </c>
      <c r="K2307" s="19">
        <f t="shared" si="1680"/>
        <v>225.0831931027827</v>
      </c>
      <c r="L2307" s="16">
        <f t="shared" si="1660"/>
        <v>179.15409374280108</v>
      </c>
      <c r="M2307" s="23">
        <f>M2306-IF($B2307="B",(Percent_Rent_In_Elsies*2.49%/12 * H2306)/K2306,0)+IF($B2307="D",N2307,0)+IF(B2307="D",AK2306)+IF(B2307="C",F2306*90%)-(Y2307-Y2306)-IF($B2307="A",Q2306/K2306) + IF($B2307="A",Q2306/K2306)</f>
        <v>-41262844.683182441</v>
      </c>
      <c r="N2307" s="23">
        <f t="shared" si="1661"/>
        <v>0</v>
      </c>
      <c r="O2307" s="22">
        <f t="shared" si="1662"/>
        <v>0</v>
      </c>
      <c r="P2307" s="22">
        <f t="shared" si="1693"/>
        <v>0</v>
      </c>
      <c r="Q2307" s="22">
        <f t="shared" si="1694"/>
        <v>0</v>
      </c>
      <c r="R2307" s="22">
        <f t="shared" si="1663"/>
        <v>290604271.79674619</v>
      </c>
      <c r="S2307" s="16">
        <f t="shared" si="1700"/>
        <v>26418570.163340565</v>
      </c>
      <c r="T2307" s="15">
        <f t="shared" si="1664"/>
        <v>0</v>
      </c>
      <c r="U2307" s="23">
        <f t="shared" si="1681"/>
        <v>1291097.16186073</v>
      </c>
      <c r="V2307" s="23">
        <f t="shared" si="1682"/>
        <v>117372.46926006635</v>
      </c>
      <c r="W2307" s="23">
        <f t="shared" si="1695"/>
        <v>0</v>
      </c>
      <c r="X2307" s="23">
        <f t="shared" si="1683"/>
        <v>35167999.430456325</v>
      </c>
      <c r="Y2307" s="23">
        <f t="shared" si="1665"/>
        <v>13825559.361691331</v>
      </c>
      <c r="Z2307" s="3">
        <f t="shared" si="1666"/>
        <v>0</v>
      </c>
      <c r="AA2307" s="23">
        <f t="shared" si="1667"/>
        <v>60827372.615497336</v>
      </c>
      <c r="AB2307" s="26">
        <f t="shared" si="1684"/>
        <v>70086276.274228558</v>
      </c>
      <c r="AC2307" s="23">
        <f t="shared" si="1685"/>
        <v>74889487.274228647</v>
      </c>
      <c r="AD2307" s="23">
        <f t="shared" si="1691"/>
        <v>4803211</v>
      </c>
      <c r="AE2307" s="24">
        <f t="shared" si="1699"/>
        <v>70086276.274228647</v>
      </c>
      <c r="AF2307" s="3">
        <f t="shared" si="1686"/>
        <v>0</v>
      </c>
      <c r="AG2307" s="2">
        <f t="shared" si="1668"/>
        <v>0</v>
      </c>
      <c r="AH2307" s="2">
        <f t="shared" si="1669"/>
        <v>148.2341885323589</v>
      </c>
      <c r="AI2307" s="23">
        <f t="shared" si="1692"/>
        <v>9779442325.9634972</v>
      </c>
      <c r="AJ2307" s="23">
        <f t="shared" si="1670"/>
        <v>6219.922423797766</v>
      </c>
      <c r="AK2307" s="23">
        <f t="shared" si="1671"/>
        <v>0</v>
      </c>
      <c r="AL2307" s="23">
        <f t="shared" si="1696"/>
        <v>4461630.13123703</v>
      </c>
      <c r="AM2307" s="23">
        <f t="shared" si="1697"/>
        <v>4162648994.9959455</v>
      </c>
      <c r="AN2307" s="16">
        <f t="shared" si="1687"/>
        <v>0</v>
      </c>
      <c r="AO2307" s="23">
        <f t="shared" si="1688"/>
        <v>119719.91864522104</v>
      </c>
      <c r="AP2307" s="22">
        <f t="shared" si="1689"/>
        <v>26946941.566671725</v>
      </c>
      <c r="AQ2307" s="30">
        <f t="shared" si="1672"/>
        <v>12929190433.130928</v>
      </c>
      <c r="AR2307" s="28">
        <f t="shared" si="1673"/>
        <v>6301696978.8601809</v>
      </c>
      <c r="AS2307" s="25">
        <f t="shared" si="1674"/>
        <v>200337590.02425668</v>
      </c>
      <c r="AT2307" s="32">
        <f t="shared" si="1675"/>
        <v>0</v>
      </c>
      <c r="AU2307" s="23">
        <f t="shared" si="1676"/>
        <v>0</v>
      </c>
      <c r="AV2307" s="22">
        <f t="shared" si="1677"/>
        <v>1848001706.4766743</v>
      </c>
      <c r="AW2307" s="31">
        <f t="shared" si="1690"/>
        <v>8694006058.8878689</v>
      </c>
    </row>
    <row r="2308" spans="1:53" x14ac:dyDescent="0.25">
      <c r="A2308">
        <f t="shared" si="1698"/>
        <v>699</v>
      </c>
      <c r="B2308" t="s">
        <v>8</v>
      </c>
      <c r="C2308" s="27">
        <f t="shared" si="1655"/>
        <v>0</v>
      </c>
      <c r="D2308" s="27">
        <f t="shared" si="1678"/>
        <v>0</v>
      </c>
      <c r="E2308" s="27" t="b">
        <f t="shared" si="1654"/>
        <v>1</v>
      </c>
      <c r="F2308" s="29">
        <f t="shared" si="1656"/>
        <v>0</v>
      </c>
      <c r="G2308" s="27">
        <f t="shared" si="1679"/>
        <v>0</v>
      </c>
      <c r="H2308" s="22">
        <f t="shared" si="1657"/>
        <v>25972955726.912502</v>
      </c>
      <c r="I2308" s="23">
        <f t="shared" si="1658"/>
        <v>132580106.5049091</v>
      </c>
      <c r="J2308" s="23">
        <f t="shared" si="1659"/>
        <v>1086</v>
      </c>
      <c r="K2308" s="19">
        <f t="shared" si="1680"/>
        <v>225.0831931027827</v>
      </c>
      <c r="L2308" s="16">
        <f t="shared" si="1660"/>
        <v>179.15409374280108</v>
      </c>
      <c r="M2308" s="23">
        <f>M2307-IF($B2308="B",(Percent_Rent_In_Elsies*2.49%/12 * H2307)/K2307,0)+IF($B2308="D",N2308,0)+IF(B2308="D",AK2307)+IF(B2308="C",F2307*90%)-(Y2308-Y2307)-IF($B2308="A",Q2307/K2307) + IF($B2308="A",Q2307/K2307)</f>
        <v>-41262844.683182441</v>
      </c>
      <c r="N2308" s="23">
        <f t="shared" si="1661"/>
        <v>0</v>
      </c>
      <c r="O2308" s="22">
        <f t="shared" si="1662"/>
        <v>0</v>
      </c>
      <c r="P2308" s="22">
        <f t="shared" si="1693"/>
        <v>0</v>
      </c>
      <c r="Q2308" s="22">
        <f t="shared" si="1694"/>
        <v>0</v>
      </c>
      <c r="R2308" s="22">
        <f t="shared" si="1663"/>
        <v>317551213.36341792</v>
      </c>
      <c r="S2308" s="16">
        <f t="shared" si="1700"/>
        <v>26418570.163340565</v>
      </c>
      <c r="T2308" s="15">
        <f t="shared" si="1664"/>
        <v>0</v>
      </c>
      <c r="U2308" s="23">
        <f t="shared" si="1681"/>
        <v>1410817.0805059511</v>
      </c>
      <c r="V2308" s="23">
        <f t="shared" si="1682"/>
        <v>117372.46926006635</v>
      </c>
      <c r="W2308" s="23">
        <f t="shared" si="1695"/>
        <v>0</v>
      </c>
      <c r="X2308" s="23">
        <f t="shared" si="1683"/>
        <v>35167999.430456325</v>
      </c>
      <c r="Y2308" s="23">
        <f t="shared" si="1665"/>
        <v>13825559.361691331</v>
      </c>
      <c r="Z2308" s="3">
        <f t="shared" si="1666"/>
        <v>0</v>
      </c>
      <c r="AA2308" s="23">
        <f t="shared" si="1667"/>
        <v>60827372.615497336</v>
      </c>
      <c r="AB2308" s="26">
        <f t="shared" si="1684"/>
        <v>70086276.274228573</v>
      </c>
      <c r="AC2308" s="23">
        <f t="shared" si="1685"/>
        <v>74889487.274228647</v>
      </c>
      <c r="AD2308" s="23">
        <f t="shared" si="1691"/>
        <v>4803211</v>
      </c>
      <c r="AE2308" s="24">
        <f t="shared" si="1699"/>
        <v>70086276.274228647</v>
      </c>
      <c r="AF2308" s="3">
        <f t="shared" si="1686"/>
        <v>1E-4</v>
      </c>
      <c r="AG2308" s="2">
        <f t="shared" si="1668"/>
        <v>0</v>
      </c>
      <c r="AH2308" s="2">
        <f t="shared" si="1669"/>
        <v>148.2341885323589</v>
      </c>
      <c r="AI2308" s="23">
        <f t="shared" si="1692"/>
        <v>9779442325.9634972</v>
      </c>
      <c r="AJ2308" s="23">
        <f t="shared" si="1670"/>
        <v>6219.922423797766</v>
      </c>
      <c r="AK2308" s="23">
        <f t="shared" si="1671"/>
        <v>60140.573484244072</v>
      </c>
      <c r="AL2308" s="23">
        <f t="shared" si="1696"/>
        <v>0</v>
      </c>
      <c r="AM2308" s="23">
        <f t="shared" si="1697"/>
        <v>0</v>
      </c>
      <c r="AN2308" s="16">
        <f t="shared" si="1687"/>
        <v>0</v>
      </c>
      <c r="AO2308" s="23">
        <f t="shared" si="1688"/>
        <v>0</v>
      </c>
      <c r="AP2308" s="22">
        <f t="shared" si="1689"/>
        <v>0</v>
      </c>
      <c r="AQ2308" s="30">
        <f t="shared" si="1672"/>
        <v>12929190433.130928</v>
      </c>
      <c r="AR2308" s="28">
        <f t="shared" si="1673"/>
        <v>6301696978.8601809</v>
      </c>
      <c r="AS2308" s="25">
        <f t="shared" si="1674"/>
        <v>200337590.02425668</v>
      </c>
      <c r="AT2308" s="32">
        <f t="shared" si="1675"/>
        <v>0</v>
      </c>
      <c r="AU2308" s="23">
        <f t="shared" si="1676"/>
        <v>0</v>
      </c>
      <c r="AV2308" s="22">
        <f t="shared" si="1677"/>
        <v>1848001706.4766743</v>
      </c>
      <c r="AW2308" s="31">
        <f t="shared" si="1690"/>
        <v>8694006058.8878708</v>
      </c>
    </row>
    <row r="2309" spans="1:53" x14ac:dyDescent="0.25">
      <c r="A2309" s="21">
        <f t="shared" si="1698"/>
        <v>699</v>
      </c>
      <c r="B2309" s="21" t="s">
        <v>9</v>
      </c>
      <c r="C2309" s="27">
        <f t="shared" si="1655"/>
        <v>0</v>
      </c>
      <c r="D2309" s="27">
        <f t="shared" si="1678"/>
        <v>0</v>
      </c>
      <c r="E2309" s="27" t="b">
        <f t="shared" si="1654"/>
        <v>1</v>
      </c>
      <c r="F2309" s="29">
        <f t="shared" si="1656"/>
        <v>0</v>
      </c>
      <c r="G2309" s="27">
        <f t="shared" si="1679"/>
        <v>0</v>
      </c>
      <c r="H2309" s="22">
        <f t="shared" si="1657"/>
        <v>25972955726.912502</v>
      </c>
      <c r="I2309" s="23">
        <f t="shared" si="1658"/>
        <v>132580106.5049091</v>
      </c>
      <c r="J2309" s="23">
        <f t="shared" si="1659"/>
        <v>1086</v>
      </c>
      <c r="K2309" s="19">
        <f t="shared" si="1680"/>
        <v>225.0831931027827</v>
      </c>
      <c r="L2309" s="16">
        <f t="shared" si="1660"/>
        <v>179.15409374280108</v>
      </c>
      <c r="M2309" s="23">
        <f>M2308-IF($B2309="B",(Percent_Rent_In_Elsies*2.49%/12 * H2308)/K2308,0)+IF($B2309="D",N2309,0)+IF(B2309="D",AK2308)+IF(B2309="C",F2308*90%)-(Y2309-Y2308)-IF($B2309="A",Q2308/K2308) + IF($B2309="A",Q2308/K2308)</f>
        <v>-41202704.109698199</v>
      </c>
      <c r="N2309" s="23">
        <f t="shared" si="1661"/>
        <v>0</v>
      </c>
      <c r="O2309" s="22">
        <f t="shared" si="1662"/>
        <v>18457787.373560376</v>
      </c>
      <c r="P2309" s="22">
        <f t="shared" si="1693"/>
        <v>0</v>
      </c>
      <c r="Q2309" s="22">
        <f t="shared" si="1694"/>
        <v>0</v>
      </c>
      <c r="R2309" s="22">
        <f t="shared" si="1663"/>
        <v>317551213.36341792</v>
      </c>
      <c r="S2309" s="16">
        <f t="shared" si="1700"/>
        <v>0</v>
      </c>
      <c r="T2309" s="15">
        <f t="shared" si="1664"/>
        <v>7960782.7897801884</v>
      </c>
      <c r="U2309" s="23">
        <f t="shared" si="1681"/>
        <v>1410817.0805059511</v>
      </c>
      <c r="V2309" s="23">
        <f t="shared" si="1682"/>
        <v>0</v>
      </c>
      <c r="W2309" s="23">
        <f t="shared" si="1695"/>
        <v>117372.46926006635</v>
      </c>
      <c r="X2309" s="23">
        <f t="shared" si="1683"/>
        <v>35167999.430456325</v>
      </c>
      <c r="Y2309" s="23">
        <f t="shared" si="1665"/>
        <v>13825559.361691331</v>
      </c>
      <c r="Z2309" s="3">
        <f t="shared" si="1666"/>
        <v>0</v>
      </c>
      <c r="AA2309" s="23">
        <f t="shared" si="1667"/>
        <v>60767232.042013094</v>
      </c>
      <c r="AB2309" s="26">
        <f t="shared" si="1684"/>
        <v>70086276.274228573</v>
      </c>
      <c r="AC2309" s="23">
        <f t="shared" si="1685"/>
        <v>74889487.274228647</v>
      </c>
      <c r="AD2309" s="23">
        <f t="shared" si="1691"/>
        <v>4803211</v>
      </c>
      <c r="AE2309" s="24">
        <f t="shared" si="1699"/>
        <v>70086276.274228647</v>
      </c>
      <c r="AF2309" s="3">
        <f t="shared" si="1686"/>
        <v>0</v>
      </c>
      <c r="AG2309" s="2">
        <f t="shared" si="1668"/>
        <v>0</v>
      </c>
      <c r="AH2309" s="2">
        <f t="shared" si="1669"/>
        <v>148.2341885323589</v>
      </c>
      <c r="AI2309" s="23">
        <f t="shared" si="1692"/>
        <v>9769773302.8814507</v>
      </c>
      <c r="AJ2309" s="23">
        <f t="shared" si="1670"/>
        <v>6219.922423797766</v>
      </c>
      <c r="AK2309" s="23">
        <f t="shared" si="1671"/>
        <v>0</v>
      </c>
      <c r="AL2309" s="23">
        <f t="shared" si="1696"/>
        <v>0</v>
      </c>
      <c r="AM2309" s="23">
        <f t="shared" si="1697"/>
        <v>0</v>
      </c>
      <c r="AN2309" s="16">
        <f t="shared" si="1687"/>
        <v>0</v>
      </c>
      <c r="AO2309" s="23">
        <f t="shared" si="1688"/>
        <v>0</v>
      </c>
      <c r="AP2309" s="22">
        <f t="shared" si="1689"/>
        <v>0</v>
      </c>
      <c r="AQ2309" s="30">
        <f t="shared" si="1672"/>
        <v>12929190433.130928</v>
      </c>
      <c r="AR2309" s="28">
        <f t="shared" si="1673"/>
        <v>6301696978.8601809</v>
      </c>
      <c r="AS2309" s="25">
        <f t="shared" si="1674"/>
        <v>200337590.02425668</v>
      </c>
      <c r="AT2309" s="32">
        <f t="shared" si="1675"/>
        <v>0</v>
      </c>
      <c r="AU2309" s="23">
        <f t="shared" si="1676"/>
        <v>0</v>
      </c>
      <c r="AV2309" s="22">
        <f t="shared" si="1677"/>
        <v>1848001706.4766743</v>
      </c>
      <c r="AW2309" s="31">
        <f t="shared" si="1690"/>
        <v>8694006058.8878708</v>
      </c>
      <c r="AX2309" s="21"/>
      <c r="AY2309" s="21"/>
      <c r="AZ2309" s="21"/>
      <c r="BA2309" s="21"/>
    </row>
    <row r="2310" spans="1:53" x14ac:dyDescent="0.25">
      <c r="A2310" s="21">
        <f t="shared" si="1698"/>
        <v>699</v>
      </c>
      <c r="B2310" s="21" t="s">
        <v>28</v>
      </c>
      <c r="C2310" s="27">
        <f t="shared" si="1655"/>
        <v>0</v>
      </c>
      <c r="D2310" s="27">
        <f t="shared" si="1678"/>
        <v>0</v>
      </c>
      <c r="E2310" s="27" t="b">
        <f t="shared" si="1654"/>
        <v>1</v>
      </c>
      <c r="F2310" s="29">
        <f t="shared" si="1656"/>
        <v>0</v>
      </c>
      <c r="G2310" s="27">
        <f t="shared" si="1679"/>
        <v>0</v>
      </c>
      <c r="H2310" s="22">
        <f t="shared" si="1657"/>
        <v>25972955726.912502</v>
      </c>
      <c r="I2310" s="23">
        <f t="shared" si="1658"/>
        <v>132580106.5049091</v>
      </c>
      <c r="J2310" s="23">
        <f t="shared" si="1659"/>
        <v>1086</v>
      </c>
      <c r="K2310" s="19">
        <f t="shared" si="1680"/>
        <v>225.0831931027827</v>
      </c>
      <c r="L2310" s="16">
        <f t="shared" si="1660"/>
        <v>179.15409374280108</v>
      </c>
      <c r="M2310" s="23">
        <f>M2309-IF($B2310="B",(Percent_Rent_In_Elsies*2.49%/12 * H2309)/K2309,0)+IF($B2310="D",N2310,0)+IF(B2310="D",AK2309)+IF(B2310="C",F2309*90%)-(Y2310-Y2309)-IF($B2310="A",Q2309/K2309) + IF($B2310="A",Q2309/K2309)</f>
        <v>-41202704.109698199</v>
      </c>
      <c r="N2310" s="23">
        <f t="shared" si="1661"/>
        <v>0</v>
      </c>
      <c r="O2310" s="22">
        <f t="shared" si="1662"/>
        <v>0</v>
      </c>
      <c r="P2310" s="22">
        <f t="shared" si="1693"/>
        <v>18457787.373560376</v>
      </c>
      <c r="Q2310" s="22">
        <f t="shared" si="1694"/>
        <v>0</v>
      </c>
      <c r="R2310" s="22">
        <f t="shared" si="1663"/>
        <v>317551213.36341792</v>
      </c>
      <c r="S2310" s="16">
        <f t="shared" si="1700"/>
        <v>0</v>
      </c>
      <c r="T2310" s="15">
        <f t="shared" si="1664"/>
        <v>0</v>
      </c>
      <c r="U2310" s="23">
        <f t="shared" si="1681"/>
        <v>1410817.0805059511</v>
      </c>
      <c r="V2310" s="23">
        <f t="shared" si="1682"/>
        <v>0</v>
      </c>
      <c r="W2310" s="23">
        <f t="shared" si="1695"/>
        <v>0</v>
      </c>
      <c r="X2310" s="23">
        <f t="shared" si="1683"/>
        <v>35167999.430456325</v>
      </c>
      <c r="Y2310" s="23">
        <f t="shared" si="1665"/>
        <v>13825559.361691331</v>
      </c>
      <c r="Z2310" s="3">
        <f t="shared" si="1666"/>
        <v>5868.6234630033186</v>
      </c>
      <c r="AA2310" s="23">
        <f t="shared" si="1667"/>
        <v>60855261.393958144</v>
      </c>
      <c r="AB2310" s="26">
        <f t="shared" si="1684"/>
        <v>70086276.274228573</v>
      </c>
      <c r="AC2310" s="23">
        <f t="shared" si="1685"/>
        <v>74889487.274228647</v>
      </c>
      <c r="AD2310" s="23">
        <f t="shared" si="1691"/>
        <v>4803211</v>
      </c>
      <c r="AE2310" s="24">
        <f t="shared" si="1699"/>
        <v>70086276.274228647</v>
      </c>
      <c r="AF2310" s="3">
        <f t="shared" si="1686"/>
        <v>0</v>
      </c>
      <c r="AG2310" s="2">
        <f t="shared" si="1668"/>
        <v>704234815.5603981</v>
      </c>
      <c r="AH2310" s="2">
        <f t="shared" si="1669"/>
        <v>148.2341885323589</v>
      </c>
      <c r="AI2310" s="23">
        <f t="shared" si="1692"/>
        <v>9783926108.3261356</v>
      </c>
      <c r="AJ2310" s="23">
        <f t="shared" si="1670"/>
        <v>6219.922423797766</v>
      </c>
      <c r="AK2310" s="23">
        <f t="shared" si="1671"/>
        <v>0</v>
      </c>
      <c r="AL2310" s="23">
        <f t="shared" si="1696"/>
        <v>0</v>
      </c>
      <c r="AM2310" s="23">
        <f t="shared" si="1697"/>
        <v>0</v>
      </c>
      <c r="AN2310" s="16">
        <f t="shared" si="1687"/>
        <v>0</v>
      </c>
      <c r="AO2310" s="23">
        <f t="shared" si="1688"/>
        <v>0</v>
      </c>
      <c r="AP2310" s="22">
        <f t="shared" si="1689"/>
        <v>0</v>
      </c>
      <c r="AQ2310" s="30">
        <f t="shared" si="1672"/>
        <v>12929190433.130928</v>
      </c>
      <c r="AR2310" s="28">
        <f t="shared" si="1673"/>
        <v>6301696978.8601809</v>
      </c>
      <c r="AS2310" s="25">
        <f t="shared" si="1674"/>
        <v>200337590.02425668</v>
      </c>
      <c r="AT2310" s="32">
        <f t="shared" si="1675"/>
        <v>11737.246926006637</v>
      </c>
      <c r="AU2310" s="23">
        <f t="shared" si="1676"/>
        <v>11737.246926006637</v>
      </c>
      <c r="AV2310" s="22">
        <f t="shared" si="1677"/>
        <v>1855962489.2664545</v>
      </c>
      <c r="AW2310" s="31">
        <f t="shared" si="1690"/>
        <v>8694006058.8878708</v>
      </c>
      <c r="AX2310" s="21"/>
      <c r="AY2310" s="21"/>
      <c r="AZ2310" s="21"/>
      <c r="BA2310" s="21"/>
    </row>
    <row r="2311" spans="1:53" x14ac:dyDescent="0.25">
      <c r="A2311">
        <f t="shared" si="1698"/>
        <v>700</v>
      </c>
      <c r="B2311" t="s">
        <v>6</v>
      </c>
      <c r="C2311" s="27">
        <f t="shared" si="1655"/>
        <v>0</v>
      </c>
      <c r="D2311" s="27">
        <f t="shared" si="1678"/>
        <v>0</v>
      </c>
      <c r="E2311" s="27" t="b">
        <f t="shared" si="1654"/>
        <v>1</v>
      </c>
      <c r="F2311" s="29">
        <f t="shared" si="1656"/>
        <v>0</v>
      </c>
      <c r="G2311" s="27">
        <f t="shared" si="1679"/>
        <v>0</v>
      </c>
      <c r="H2311" s="22">
        <f t="shared" si="1657"/>
        <v>26016243986.457359</v>
      </c>
      <c r="I2311" s="23">
        <f t="shared" si="1658"/>
        <v>132580106.5049091</v>
      </c>
      <c r="J2311" s="23">
        <f t="shared" si="1659"/>
        <v>1086</v>
      </c>
      <c r="K2311" s="19">
        <f t="shared" si="1680"/>
        <v>225.0831931027827</v>
      </c>
      <c r="L2311" s="16">
        <f t="shared" si="1660"/>
        <v>179.4526838990391</v>
      </c>
      <c r="M2311" s="23">
        <f>M2310-IF($B2311="B",(Percent_Rent_In_Elsies*2.49%/12 * H2310)/K2310,0)+IF($B2311="D",N2311,0)+IF(B2311="D",AK2310)+IF(B2311="C",F2310*90%)-(Y2311-Y2310)-IF($B2311="A",Q2310/K2310) + IF($B2311="A",Q2310/K2310)</f>
        <v>-41202704.109698199</v>
      </c>
      <c r="N2311" s="23">
        <f t="shared" si="1661"/>
        <v>0</v>
      </c>
      <c r="O2311" s="22">
        <f t="shared" si="1662"/>
        <v>0</v>
      </c>
      <c r="P2311" s="22">
        <f t="shared" si="1693"/>
        <v>0</v>
      </c>
      <c r="Q2311" s="22">
        <f t="shared" si="1694"/>
        <v>0</v>
      </c>
      <c r="R2311" s="22">
        <f t="shared" si="1663"/>
        <v>317551213.36341792</v>
      </c>
      <c r="S2311" s="16">
        <f t="shared" si="1700"/>
        <v>0</v>
      </c>
      <c r="T2311" s="15">
        <f t="shared" si="1664"/>
        <v>0</v>
      </c>
      <c r="U2311" s="23">
        <f t="shared" si="1681"/>
        <v>1410817.0805059511</v>
      </c>
      <c r="V2311" s="23">
        <f t="shared" si="1682"/>
        <v>0</v>
      </c>
      <c r="W2311" s="23">
        <f t="shared" si="1695"/>
        <v>0</v>
      </c>
      <c r="X2311" s="23">
        <f t="shared" si="1683"/>
        <v>35197342.54777135</v>
      </c>
      <c r="Y2311" s="23">
        <f t="shared" si="1665"/>
        <v>13825559.361691331</v>
      </c>
      <c r="Z2311" s="3">
        <f t="shared" si="1666"/>
        <v>0</v>
      </c>
      <c r="AA2311" s="23">
        <f t="shared" si="1667"/>
        <v>60855261.393958144</v>
      </c>
      <c r="AB2311" s="26">
        <f t="shared" si="1684"/>
        <v>70086276.274228573</v>
      </c>
      <c r="AC2311" s="23">
        <f t="shared" si="1685"/>
        <v>74889487.274228647</v>
      </c>
      <c r="AD2311" s="23">
        <f t="shared" si="1691"/>
        <v>4803211</v>
      </c>
      <c r="AE2311" s="24">
        <f t="shared" si="1699"/>
        <v>70086276.274228647</v>
      </c>
      <c r="AF2311" s="3">
        <f t="shared" si="1686"/>
        <v>0</v>
      </c>
      <c r="AG2311" s="2">
        <f t="shared" si="1668"/>
        <v>0</v>
      </c>
      <c r="AH2311" s="2">
        <f t="shared" si="1669"/>
        <v>148.48124551324619</v>
      </c>
      <c r="AI2311" s="23">
        <f t="shared" si="1692"/>
        <v>9783926108.3261356</v>
      </c>
      <c r="AJ2311" s="23">
        <f t="shared" si="1670"/>
        <v>6219.922423797766</v>
      </c>
      <c r="AK2311" s="23">
        <f t="shared" si="1671"/>
        <v>0</v>
      </c>
      <c r="AL2311" s="23">
        <f t="shared" si="1696"/>
        <v>0</v>
      </c>
      <c r="AM2311" s="23">
        <f t="shared" si="1697"/>
        <v>0</v>
      </c>
      <c r="AN2311" s="16">
        <f t="shared" si="1687"/>
        <v>0</v>
      </c>
      <c r="AO2311" s="23">
        <f t="shared" si="1688"/>
        <v>0</v>
      </c>
      <c r="AP2311" s="22">
        <f t="shared" si="1689"/>
        <v>0</v>
      </c>
      <c r="AQ2311" s="30">
        <f t="shared" si="1672"/>
        <v>12929190433.130928</v>
      </c>
      <c r="AR2311" s="28">
        <f t="shared" si="1673"/>
        <v>6301696978.8601809</v>
      </c>
      <c r="AS2311" s="25">
        <f t="shared" si="1674"/>
        <v>200337590.02425668</v>
      </c>
      <c r="AT2311" s="32">
        <f t="shared" si="1675"/>
        <v>0</v>
      </c>
      <c r="AU2311" s="23">
        <f t="shared" si="1676"/>
        <v>0</v>
      </c>
      <c r="AV2311" s="22">
        <f t="shared" si="1677"/>
        <v>1855962489.2664545</v>
      </c>
      <c r="AW2311" s="31">
        <f t="shared" si="1690"/>
        <v>8675548271.5143108</v>
      </c>
    </row>
    <row r="2312" spans="1:53" x14ac:dyDescent="0.25">
      <c r="A2312">
        <f t="shared" si="1698"/>
        <v>700</v>
      </c>
      <c r="B2312" t="s">
        <v>7</v>
      </c>
      <c r="C2312" s="27">
        <f t="shared" si="1655"/>
        <v>0</v>
      </c>
      <c r="D2312" s="27">
        <f t="shared" si="1678"/>
        <v>0</v>
      </c>
      <c r="E2312" s="27" t="b">
        <f t="shared" si="1654"/>
        <v>1</v>
      </c>
      <c r="F2312" s="29">
        <f t="shared" si="1656"/>
        <v>0</v>
      </c>
      <c r="G2312" s="27">
        <f t="shared" si="1679"/>
        <v>0</v>
      </c>
      <c r="H2312" s="22">
        <f t="shared" si="1657"/>
        <v>26016243986.457359</v>
      </c>
      <c r="I2312" s="23">
        <f t="shared" si="1658"/>
        <v>132580106.5049091</v>
      </c>
      <c r="J2312" s="23">
        <f t="shared" si="1659"/>
        <v>1086</v>
      </c>
      <c r="K2312" s="19">
        <f t="shared" si="1680"/>
        <v>225.0831931027827</v>
      </c>
      <c r="L2312" s="16">
        <f t="shared" si="1660"/>
        <v>179.4526838990391</v>
      </c>
      <c r="M2312" s="23">
        <f>M2311-IF($B2312="B",(Percent_Rent_In_Elsies*2.49%/12 * H2311)/K2311,0)+IF($B2312="D",N2312,0)+IF(B2312="D",AK2311)+IF(B2312="C",F2311*90%)-(Y2312-Y2311)-IF($B2312="A",Q2311/K2311) + IF($B2312="A",Q2311/K2311)</f>
        <v>-41322623.561541162</v>
      </c>
      <c r="N2312" s="23">
        <f t="shared" si="1661"/>
        <v>0</v>
      </c>
      <c r="O2312" s="22">
        <f t="shared" si="1662"/>
        <v>0</v>
      </c>
      <c r="P2312" s="22">
        <f t="shared" si="1693"/>
        <v>0</v>
      </c>
      <c r="Q2312" s="22">
        <f t="shared" si="1694"/>
        <v>0</v>
      </c>
      <c r="R2312" s="22">
        <f t="shared" si="1663"/>
        <v>291088612.24979979</v>
      </c>
      <c r="S2312" s="16">
        <f t="shared" si="1700"/>
        <v>26462601.113618162</v>
      </c>
      <c r="T2312" s="15">
        <f t="shared" si="1664"/>
        <v>0</v>
      </c>
      <c r="U2312" s="23">
        <f t="shared" si="1681"/>
        <v>1293248.9904637884</v>
      </c>
      <c r="V2312" s="23">
        <f t="shared" si="1682"/>
        <v>117568.09004216258</v>
      </c>
      <c r="W2312" s="23">
        <f t="shared" si="1695"/>
        <v>0</v>
      </c>
      <c r="X2312" s="23">
        <f t="shared" si="1683"/>
        <v>35197342.54777135</v>
      </c>
      <c r="Y2312" s="23">
        <f t="shared" si="1665"/>
        <v>13825559.361691331</v>
      </c>
      <c r="Z2312" s="3">
        <f t="shared" si="1666"/>
        <v>0</v>
      </c>
      <c r="AA2312" s="23">
        <f t="shared" si="1667"/>
        <v>60855261.393958144</v>
      </c>
      <c r="AB2312" s="26">
        <f t="shared" si="1684"/>
        <v>70086276.274228573</v>
      </c>
      <c r="AC2312" s="23">
        <f t="shared" si="1685"/>
        <v>74889487.274228647</v>
      </c>
      <c r="AD2312" s="23">
        <f t="shared" si="1691"/>
        <v>4803211</v>
      </c>
      <c r="AE2312" s="24">
        <f t="shared" si="1699"/>
        <v>70086276.274228647</v>
      </c>
      <c r="AF2312" s="3">
        <f t="shared" si="1686"/>
        <v>0</v>
      </c>
      <c r="AG2312" s="2">
        <f t="shared" si="1668"/>
        <v>0</v>
      </c>
      <c r="AH2312" s="2">
        <f t="shared" si="1669"/>
        <v>148.48124551324619</v>
      </c>
      <c r="AI2312" s="23">
        <f t="shared" si="1692"/>
        <v>9783926108.3261356</v>
      </c>
      <c r="AJ2312" s="23">
        <f t="shared" si="1670"/>
        <v>6219.922423797766</v>
      </c>
      <c r="AK2312" s="23">
        <f t="shared" si="1671"/>
        <v>0</v>
      </c>
      <c r="AL2312" s="23">
        <f t="shared" si="1696"/>
        <v>4483782.3626384735</v>
      </c>
      <c r="AM2312" s="23">
        <f t="shared" si="1697"/>
        <v>4183316769.1205955</v>
      </c>
      <c r="AN2312" s="16">
        <f t="shared" si="1687"/>
        <v>0</v>
      </c>
      <c r="AO2312" s="23">
        <f t="shared" si="1688"/>
        <v>119919.45184296308</v>
      </c>
      <c r="AP2312" s="22">
        <f t="shared" si="1689"/>
        <v>26991853.135949511</v>
      </c>
      <c r="AQ2312" s="30">
        <f t="shared" si="1672"/>
        <v>12982944708.651173</v>
      </c>
      <c r="AR2312" s="28">
        <f t="shared" si="1673"/>
        <v>6328459401.2444744</v>
      </c>
      <c r="AS2312" s="25">
        <f t="shared" si="1674"/>
        <v>200337590.02425668</v>
      </c>
      <c r="AT2312" s="32">
        <f t="shared" si="1675"/>
        <v>0</v>
      </c>
      <c r="AU2312" s="23">
        <f t="shared" si="1676"/>
        <v>0</v>
      </c>
      <c r="AV2312" s="22">
        <f t="shared" si="1677"/>
        <v>1855962489.2664545</v>
      </c>
      <c r="AW2312" s="31">
        <f t="shared" si="1690"/>
        <v>8729302547.0345535</v>
      </c>
    </row>
    <row r="2313" spans="1:53" s="21" customFormat="1" x14ac:dyDescent="0.25">
      <c r="A2313">
        <f t="shared" si="1698"/>
        <v>700</v>
      </c>
      <c r="B2313" t="s">
        <v>8</v>
      </c>
      <c r="C2313" s="27">
        <f t="shared" si="1655"/>
        <v>0</v>
      </c>
      <c r="D2313" s="27">
        <f t="shared" si="1678"/>
        <v>0</v>
      </c>
      <c r="E2313" s="27" t="b">
        <f t="shared" si="1654"/>
        <v>1</v>
      </c>
      <c r="F2313" s="29">
        <f t="shared" si="1656"/>
        <v>0</v>
      </c>
      <c r="G2313" s="27">
        <f t="shared" si="1679"/>
        <v>0</v>
      </c>
      <c r="H2313" s="22">
        <f t="shared" si="1657"/>
        <v>26016243986.457359</v>
      </c>
      <c r="I2313" s="23">
        <f t="shared" si="1658"/>
        <v>132580106.5049091</v>
      </c>
      <c r="J2313" s="23">
        <f t="shared" si="1659"/>
        <v>1086</v>
      </c>
      <c r="K2313" s="19">
        <f t="shared" si="1680"/>
        <v>225.0831931027827</v>
      </c>
      <c r="L2313" s="16">
        <f t="shared" si="1660"/>
        <v>179.4526838990391</v>
      </c>
      <c r="M2313" s="23">
        <f>M2312-IF($B2313="B",(Percent_Rent_In_Elsies*2.49%/12 * H2312)/K2312,0)+IF($B2313="D",N2313,0)+IF(B2313="D",AK2312)+IF(B2313="C",F2312*90%)-(Y2313-Y2312)-IF($B2313="A",Q2312/K2312) + IF($B2313="A",Q2312/K2312)</f>
        <v>-41322623.561541162</v>
      </c>
      <c r="N2313" s="23">
        <f t="shared" si="1661"/>
        <v>0</v>
      </c>
      <c r="O2313" s="22">
        <f t="shared" si="1662"/>
        <v>0</v>
      </c>
      <c r="P2313" s="22">
        <f t="shared" si="1693"/>
        <v>0</v>
      </c>
      <c r="Q2313" s="22">
        <f t="shared" si="1694"/>
        <v>0</v>
      </c>
      <c r="R2313" s="22">
        <f t="shared" si="1663"/>
        <v>318080465.38574928</v>
      </c>
      <c r="S2313" s="16">
        <f t="shared" si="1700"/>
        <v>26462601.113618162</v>
      </c>
      <c r="T2313" s="15">
        <f t="shared" si="1664"/>
        <v>0</v>
      </c>
      <c r="U2313" s="23">
        <f t="shared" si="1681"/>
        <v>1413168.4423067514</v>
      </c>
      <c r="V2313" s="23">
        <f t="shared" si="1682"/>
        <v>117568.09004216258</v>
      </c>
      <c r="W2313" s="23">
        <f t="shared" si="1695"/>
        <v>0</v>
      </c>
      <c r="X2313" s="23">
        <f t="shared" si="1683"/>
        <v>35197342.54777135</v>
      </c>
      <c r="Y2313" s="23">
        <f t="shared" si="1665"/>
        <v>13825559.361691331</v>
      </c>
      <c r="Z2313" s="3">
        <f t="shared" si="1666"/>
        <v>0</v>
      </c>
      <c r="AA2313" s="23">
        <f t="shared" si="1667"/>
        <v>60855261.393958144</v>
      </c>
      <c r="AB2313" s="26">
        <f t="shared" si="1684"/>
        <v>70086276.274228573</v>
      </c>
      <c r="AC2313" s="23">
        <f t="shared" si="1685"/>
        <v>74889487.274228647</v>
      </c>
      <c r="AD2313" s="23">
        <f t="shared" si="1691"/>
        <v>4803211</v>
      </c>
      <c r="AE2313" s="24">
        <f t="shared" si="1699"/>
        <v>70086276.274228647</v>
      </c>
      <c r="AF2313" s="3">
        <f t="shared" si="1686"/>
        <v>1E-4</v>
      </c>
      <c r="AG2313" s="2">
        <f t="shared" si="1668"/>
        <v>0</v>
      </c>
      <c r="AH2313" s="2">
        <f t="shared" si="1669"/>
        <v>148.48124551324619</v>
      </c>
      <c r="AI2313" s="23">
        <f t="shared" si="1692"/>
        <v>9783926108.3261356</v>
      </c>
      <c r="AJ2313" s="23">
        <f t="shared" si="1670"/>
        <v>6219.922423797766</v>
      </c>
      <c r="AK2313" s="23">
        <f t="shared" si="1671"/>
        <v>60149.388133063694</v>
      </c>
      <c r="AL2313" s="23">
        <f t="shared" si="1696"/>
        <v>0</v>
      </c>
      <c r="AM2313" s="23">
        <f t="shared" si="1697"/>
        <v>0</v>
      </c>
      <c r="AN2313" s="16">
        <f t="shared" si="1687"/>
        <v>0</v>
      </c>
      <c r="AO2313" s="23">
        <f t="shared" si="1688"/>
        <v>0</v>
      </c>
      <c r="AP2313" s="22">
        <f t="shared" si="1689"/>
        <v>0</v>
      </c>
      <c r="AQ2313" s="30">
        <f t="shared" si="1672"/>
        <v>12982944708.651173</v>
      </c>
      <c r="AR2313" s="28">
        <f t="shared" si="1673"/>
        <v>6328459401.2444744</v>
      </c>
      <c r="AS2313" s="25">
        <f t="shared" si="1674"/>
        <v>200337590.02425668</v>
      </c>
      <c r="AT2313" s="32">
        <f t="shared" si="1675"/>
        <v>0</v>
      </c>
      <c r="AU2313" s="23">
        <f t="shared" si="1676"/>
        <v>0</v>
      </c>
      <c r="AV2313" s="22">
        <f t="shared" si="1677"/>
        <v>1855962489.2664545</v>
      </c>
      <c r="AW2313" s="31">
        <f t="shared" si="1690"/>
        <v>8729302547.0345535</v>
      </c>
      <c r="AX2313"/>
      <c r="AY2313"/>
      <c r="AZ2313"/>
      <c r="BA2313"/>
    </row>
    <row r="2314" spans="1:53" s="21" customFormat="1" x14ac:dyDescent="0.25">
      <c r="A2314">
        <f t="shared" si="1698"/>
        <v>700</v>
      </c>
      <c r="B2314" t="s">
        <v>9</v>
      </c>
      <c r="C2314" s="27">
        <f t="shared" si="1655"/>
        <v>0</v>
      </c>
      <c r="D2314" s="27">
        <f t="shared" si="1678"/>
        <v>0</v>
      </c>
      <c r="E2314" s="27" t="b">
        <f t="shared" ref="E2314:E2377" si="1701">IF(OR(I2314&gt;Max_Parcels, AI2314&gt;8000000000),TRUE,FALSE)</f>
        <v>1</v>
      </c>
      <c r="F2314" s="29">
        <f t="shared" si="1656"/>
        <v>0</v>
      </c>
      <c r="G2314" s="27">
        <f t="shared" si="1679"/>
        <v>0</v>
      </c>
      <c r="H2314" s="22">
        <f t="shared" si="1657"/>
        <v>26016243986.457359</v>
      </c>
      <c r="I2314" s="23">
        <f t="shared" si="1658"/>
        <v>132580106.5049091</v>
      </c>
      <c r="J2314" s="23">
        <f t="shared" si="1659"/>
        <v>1086</v>
      </c>
      <c r="K2314" s="19">
        <f t="shared" si="1680"/>
        <v>225.0831931027827</v>
      </c>
      <c r="L2314" s="16">
        <f t="shared" si="1660"/>
        <v>179.4526838990391</v>
      </c>
      <c r="M2314" s="23">
        <f>M2313-IF($B2314="B",(Percent_Rent_In_Elsies*2.49%/12 * H2313)/K2313,0)+IF($B2314="D",N2314,0)+IF(B2314="D",AK2313)+IF(B2314="C",F2313*90%)-(Y2314-Y2313)-IF($B2314="A",Q2313/K2313) + IF($B2314="A",Q2313/K2313)</f>
        <v>-41262474.173408099</v>
      </c>
      <c r="N2314" s="23">
        <f t="shared" si="1661"/>
        <v>0</v>
      </c>
      <c r="O2314" s="22">
        <f t="shared" si="1662"/>
        <v>18488550.352520064</v>
      </c>
      <c r="P2314" s="22">
        <f t="shared" si="1693"/>
        <v>0</v>
      </c>
      <c r="Q2314" s="22">
        <f t="shared" si="1694"/>
        <v>0</v>
      </c>
      <c r="R2314" s="22">
        <f t="shared" si="1663"/>
        <v>318080465.38574928</v>
      </c>
      <c r="S2314" s="16">
        <f t="shared" si="1700"/>
        <v>0</v>
      </c>
      <c r="T2314" s="15">
        <f t="shared" si="1664"/>
        <v>7974050.761098098</v>
      </c>
      <c r="U2314" s="23">
        <f t="shared" si="1681"/>
        <v>1413168.4423067514</v>
      </c>
      <c r="V2314" s="23">
        <f t="shared" si="1682"/>
        <v>0</v>
      </c>
      <c r="W2314" s="23">
        <f t="shared" si="1695"/>
        <v>117568.09004216258</v>
      </c>
      <c r="X2314" s="23">
        <f t="shared" si="1683"/>
        <v>35197342.54777135</v>
      </c>
      <c r="Y2314" s="23">
        <f t="shared" si="1665"/>
        <v>13825559.361691331</v>
      </c>
      <c r="Z2314" s="3">
        <f t="shared" si="1666"/>
        <v>0</v>
      </c>
      <c r="AA2314" s="23">
        <f t="shared" si="1667"/>
        <v>60795112.00582508</v>
      </c>
      <c r="AB2314" s="26">
        <f t="shared" si="1684"/>
        <v>70086276.274228573</v>
      </c>
      <c r="AC2314" s="23">
        <f t="shared" si="1685"/>
        <v>74889487.274228647</v>
      </c>
      <c r="AD2314" s="23">
        <f t="shared" si="1691"/>
        <v>4803211</v>
      </c>
      <c r="AE2314" s="24">
        <f t="shared" si="1699"/>
        <v>70086276.274228647</v>
      </c>
      <c r="AF2314" s="3">
        <f t="shared" si="1686"/>
        <v>0</v>
      </c>
      <c r="AG2314" s="2">
        <f t="shared" si="1668"/>
        <v>0</v>
      </c>
      <c r="AH2314" s="2">
        <f t="shared" si="1669"/>
        <v>148.48124551324619</v>
      </c>
      <c r="AI2314" s="23">
        <f t="shared" si="1692"/>
        <v>9774255668.0803013</v>
      </c>
      <c r="AJ2314" s="23">
        <f t="shared" si="1670"/>
        <v>6219.922423797766</v>
      </c>
      <c r="AK2314" s="23">
        <f t="shared" si="1671"/>
        <v>0</v>
      </c>
      <c r="AL2314" s="23">
        <f t="shared" si="1696"/>
        <v>0</v>
      </c>
      <c r="AM2314" s="23">
        <f t="shared" si="1697"/>
        <v>0</v>
      </c>
      <c r="AN2314" s="16">
        <f t="shared" si="1687"/>
        <v>0</v>
      </c>
      <c r="AO2314" s="23">
        <f t="shared" si="1688"/>
        <v>0</v>
      </c>
      <c r="AP2314" s="22">
        <f t="shared" si="1689"/>
        <v>0</v>
      </c>
      <c r="AQ2314" s="30">
        <f t="shared" si="1672"/>
        <v>12982944708.651173</v>
      </c>
      <c r="AR2314" s="28">
        <f t="shared" si="1673"/>
        <v>6328459401.2444744</v>
      </c>
      <c r="AS2314" s="25">
        <f t="shared" si="1674"/>
        <v>200337590.02425668</v>
      </c>
      <c r="AT2314" s="32">
        <f t="shared" si="1675"/>
        <v>0</v>
      </c>
      <c r="AU2314" s="23">
        <f t="shared" si="1676"/>
        <v>0</v>
      </c>
      <c r="AV2314" s="22">
        <f t="shared" si="1677"/>
        <v>1855962489.2664545</v>
      </c>
      <c r="AW2314" s="31">
        <f t="shared" si="1690"/>
        <v>8729302547.0345535</v>
      </c>
      <c r="AX2314"/>
      <c r="AY2314"/>
      <c r="AZ2314"/>
      <c r="BA2314"/>
    </row>
    <row r="2315" spans="1:53" x14ac:dyDescent="0.25">
      <c r="A2315" s="21">
        <f t="shared" si="1698"/>
        <v>700</v>
      </c>
      <c r="B2315" s="21" t="s">
        <v>28</v>
      </c>
      <c r="C2315" s="27">
        <f t="shared" ref="C2315:C2378" si="1702">IF(E2314 = TRUE, 0, IF(AND($B2315="A",P2314&gt;0),P2314,0)+IFERROR(IF($B2315="A",Percent_Elsies*95%*AN2311),0))</f>
        <v>0</v>
      </c>
      <c r="D2315" s="27">
        <f t="shared" si="1678"/>
        <v>0</v>
      </c>
      <c r="E2315" s="27" t="b">
        <f t="shared" si="1701"/>
        <v>1</v>
      </c>
      <c r="F2315" s="29">
        <f t="shared" ref="F2315:F2378" si="1703">D2315/K2315</f>
        <v>0</v>
      </c>
      <c r="G2315" s="27">
        <f t="shared" si="1679"/>
        <v>0</v>
      </c>
      <c r="H2315" s="22">
        <f t="shared" ref="H2315:H2378" si="1704">(H2314*K2315/K2314+G2315+D2315)*IF(B2315="A",(1+Inflation_Rate/12),1)</f>
        <v>26016243986.457359</v>
      </c>
      <c r="I2315" s="23">
        <f t="shared" ref="I2315:I2378" si="1705">I2314+(G2315+D2315)/L2315</f>
        <v>132580106.5049091</v>
      </c>
      <c r="J2315" s="23">
        <f t="shared" ref="J2315:J2378" si="1706">J2314+IF(AND($B2315="A",M2315&lt;0,AR2314&gt;0,E2314=FALSE),MIN(_xlfn.FLOOR.MATH(1 + (-M2315*2)/(Buy_On_Revalue)),30),0)</f>
        <v>1086</v>
      </c>
      <c r="K2315" s="19">
        <f t="shared" si="1680"/>
        <v>225.0831931027827</v>
      </c>
      <c r="L2315" s="16">
        <f t="shared" ref="L2315:L2378" si="1707">(L2314/K2314)*K2315*IF(B2315="A",(1+Inflation_Rate/12),1)</f>
        <v>179.4526838990391</v>
      </c>
      <c r="M2315" s="23">
        <f>M2314-IF($B2315="B",(Percent_Rent_In_Elsies*2.49%/12 * H2314)/K2314,0)+IF($B2315="D",N2315,0)+IF(B2315="D",AK2314)+IF(B2315="C",F2314*90%)-(Y2315-Y2314)-IF($B2315="A",Q2314/K2314) + IF($B2315="A",Q2314/K2314)</f>
        <v>-41262474.173408099</v>
      </c>
      <c r="N2315" s="23">
        <f t="shared" ref="N2315:N2378" si="1708">IF(B2315="D", IF(V2314&gt;(Percent_Elsies*(S2314+V2314)),V2314-(Percent_Elsies)*(S2314+V2314),0),0)</f>
        <v>0</v>
      </c>
      <c r="O2315" s="22">
        <f t="shared" ref="O2315:O2378" si="1709">IF(B2315="D",IF(S2314&gt;Percent_Dollars*(S2314+V2314),S2314-(Percent_Dollars*(S2314+V2314)),0),0)</f>
        <v>0</v>
      </c>
      <c r="P2315" s="22">
        <f t="shared" si="1693"/>
        <v>18488550.352520064</v>
      </c>
      <c r="Q2315" s="22">
        <f t="shared" si="1694"/>
        <v>0</v>
      </c>
      <c r="R2315" s="22">
        <f t="shared" ref="R2315:R2378" si="1710">R2314+IF($B2315="B",5%*AN2315,0)-IF(B2315="B",R2314/12,0)+IF($B2315="C", AP2314,0)</f>
        <v>318080465.38574928</v>
      </c>
      <c r="S2315" s="16">
        <f t="shared" si="1700"/>
        <v>0</v>
      </c>
      <c r="T2315" s="15">
        <f t="shared" ref="T2315:T2378" si="1711">IF($B2315="E",0,T2314+IF(B2315="B", Percent_Dollars*95%*AN2315,0)  + IF($B2315="D",N2315*MM_Bottom*K2315)+IF($B2315="D",S2314-O2315))</f>
        <v>0</v>
      </c>
      <c r="U2315" s="23">
        <f t="shared" si="1681"/>
        <v>1413168.4423067514</v>
      </c>
      <c r="V2315" s="23">
        <f t="shared" si="1682"/>
        <v>0</v>
      </c>
      <c r="W2315" s="23">
        <f t="shared" si="1695"/>
        <v>0</v>
      </c>
      <c r="X2315" s="23">
        <f t="shared" si="1683"/>
        <v>35197342.54777135</v>
      </c>
      <c r="Y2315" s="23">
        <f t="shared" ref="Y2315:Y2378" si="1712">50%*$H$10*(AS2314/$AS$10)*((4/3)/12+2.49%/4)</f>
        <v>13825559.361691331</v>
      </c>
      <c r="Z2315" s="3">
        <f t="shared" ref="Z2315:Z2378" si="1713">IF($B2315="E",W2314*3.5%/Percent_Elsies,0)</f>
        <v>5878.4045021081311</v>
      </c>
      <c r="AA2315" s="23">
        <f t="shared" ref="AA2315:AA2378" si="1714">AA2314+IF($B2315="E",W2314*52.5%/Percent_Elsies,0)-IF($B2315="D",AK2314)</f>
        <v>60883288.073356703</v>
      </c>
      <c r="AB2315" s="26">
        <f t="shared" si="1684"/>
        <v>70086276.274228573</v>
      </c>
      <c r="AC2315" s="23">
        <f t="shared" si="1685"/>
        <v>74889487.274228647</v>
      </c>
      <c r="AD2315" s="23">
        <f t="shared" si="1691"/>
        <v>4803211</v>
      </c>
      <c r="AE2315" s="24">
        <f t="shared" si="1699"/>
        <v>70086276.274228647</v>
      </c>
      <c r="AF2315" s="3">
        <f t="shared" si="1686"/>
        <v>0</v>
      </c>
      <c r="AG2315" s="2">
        <f t="shared" ref="AG2315:AG2378" si="1715">IF($B2315="E",(Z2315/AF2313)*12,0)</f>
        <v>705408540.2529757</v>
      </c>
      <c r="AH2315" s="2">
        <f t="shared" ref="AH2315:AH2378" si="1716">40%*H2315/AE2315</f>
        <v>148.48124551324619</v>
      </c>
      <c r="AI2315" s="23">
        <f t="shared" si="1692"/>
        <v>9788432061.5340614</v>
      </c>
      <c r="AJ2315" s="23">
        <f t="shared" ref="AJ2315:AJ2378" si="1717">AJ2314*K2314/K2315</f>
        <v>6219.922423797766</v>
      </c>
      <c r="AK2315" s="23">
        <f t="shared" ref="AK2315:AK2378" si="1718">IF($B2315="C",((37/25)*1000/K2315)*AI2315/1000000 - AM2314/1000000,0)</f>
        <v>0</v>
      </c>
      <c r="AL2315" s="23">
        <f t="shared" si="1696"/>
        <v>0</v>
      </c>
      <c r="AM2315" s="23">
        <f t="shared" si="1697"/>
        <v>0</v>
      </c>
      <c r="AN2315" s="16">
        <f t="shared" si="1687"/>
        <v>0</v>
      </c>
      <c r="AO2315" s="23">
        <f t="shared" si="1688"/>
        <v>0</v>
      </c>
      <c r="AP2315" s="22">
        <f t="shared" si="1689"/>
        <v>0</v>
      </c>
      <c r="AQ2315" s="30">
        <f t="shared" ref="AQ2315:AQ2378" si="1719">(AQ2314+IF($B2315="B",AN2315*(5%+95%*Percent_Dollars))+IFERROR(IF($B2315="A",AN2311*95%*Percent_Elsies),0)+IF($B2315="B",D2315)+AP2315+IF($B2315="B",(Percent_Rent_In_Elsies*2.49%*H2314/12)*MM_Top,0)-IF($B2315="C",F2314*MM_Bottom*K2315*65%)) + IF($B2315="A",Q2314*(MM_Top - MM_Bottom)) - IF($B2315="A",Q2314)</f>
        <v>12982944708.651173</v>
      </c>
      <c r="AR2315" s="28">
        <f t="shared" ref="AR2315:AR2378" si="1720">(AR2314+IF($B2315="B",((Percent_Rent_In_Elsies)*2.49%*H2314/12)*MM_Top,0)-IF($B2315="D",N2315*MM_Bottom*K2315)-IF($B2315="C",F2314*MM_Bottom*K2315*65%)) + IF($B2315="A",Q2314*(MM_Top - MM_Bottom))</f>
        <v>6328459401.2444744</v>
      </c>
      <c r="AS2315" s="25">
        <f t="shared" ref="AS2315:AS2378" si="1721">AS2314+G2315+D2315</f>
        <v>200337590.02425668</v>
      </c>
      <c r="AT2315" s="32">
        <f t="shared" ref="AT2315:AT2378" si="1722">IF($B2315="E",W2314*7%/Percent_Elsies,0)</f>
        <v>11756.809004216262</v>
      </c>
      <c r="AU2315" s="23">
        <f t="shared" ref="AU2315:AU2378" si="1723">IF($B2315="E",W2314*7%/Percent_Elsies,0)</f>
        <v>11756.809004216262</v>
      </c>
      <c r="AV2315" s="22">
        <f t="shared" ref="AV2315:AV2378" si="1724">AV2314+IF($B2315="E",T2314*30%/Percent_Dollars)</f>
        <v>1863936540.0275526</v>
      </c>
      <c r="AW2315" s="31">
        <f t="shared" si="1690"/>
        <v>8729302547.0345535</v>
      </c>
    </row>
    <row r="2316" spans="1:53" x14ac:dyDescent="0.25">
      <c r="A2316">
        <f t="shared" si="1698"/>
        <v>701</v>
      </c>
      <c r="B2316" t="s">
        <v>6</v>
      </c>
      <c r="C2316" s="27">
        <f t="shared" si="1702"/>
        <v>0</v>
      </c>
      <c r="D2316" s="27">
        <f t="shared" ref="D2316:D2379" si="1725">IF(AND($B2316="B",M2316&lt;0,AR2315&gt;0,E2315=FALSE),MIN(AR2315,Buy_On_Revalue*K2316*(J2315-J2314)),0)</f>
        <v>0</v>
      </c>
      <c r="E2316" s="27" t="b">
        <f t="shared" si="1701"/>
        <v>1</v>
      </c>
      <c r="F2316" s="29">
        <f t="shared" si="1703"/>
        <v>0</v>
      </c>
      <c r="G2316" s="27">
        <f t="shared" ref="G2316:G2379" si="1726">C2316</f>
        <v>0</v>
      </c>
      <c r="H2316" s="22">
        <f t="shared" si="1704"/>
        <v>26059604393.101456</v>
      </c>
      <c r="I2316" s="23">
        <f t="shared" si="1705"/>
        <v>132580106.5049091</v>
      </c>
      <c r="J2316" s="23">
        <f t="shared" si="1706"/>
        <v>1086</v>
      </c>
      <c r="K2316" s="19">
        <f t="shared" ref="K2316:K2379" si="1727">IF(J2316-J2315 &gt; 0,K2315*(1+0.005)^(J2316-J2315),K2315)</f>
        <v>225.0831931027827</v>
      </c>
      <c r="L2316" s="16">
        <f t="shared" si="1707"/>
        <v>179.75177170553749</v>
      </c>
      <c r="M2316" s="23">
        <f>M2315-IF($B2316="B",(Percent_Rent_In_Elsies*2.49%/12 * H2315)/K2315,0)+IF($B2316="D",N2316,0)+IF(B2316="D",AK2315)+IF(B2316="C",F2315*90%)-(Y2316-Y2315)-IF($B2316="A",Q2315/K2315) + IF($B2316="A",Q2315/K2315)</f>
        <v>-41262474.173408099</v>
      </c>
      <c r="N2316" s="23">
        <f t="shared" si="1708"/>
        <v>0</v>
      </c>
      <c r="O2316" s="22">
        <f t="shared" si="1709"/>
        <v>0</v>
      </c>
      <c r="P2316" s="22">
        <f t="shared" si="1693"/>
        <v>0</v>
      </c>
      <c r="Q2316" s="22">
        <f t="shared" si="1694"/>
        <v>0</v>
      </c>
      <c r="R2316" s="22">
        <f t="shared" si="1710"/>
        <v>318080465.38574928</v>
      </c>
      <c r="S2316" s="16">
        <f t="shared" si="1700"/>
        <v>0</v>
      </c>
      <c r="T2316" s="15">
        <f t="shared" si="1711"/>
        <v>0</v>
      </c>
      <c r="U2316" s="23">
        <f t="shared" ref="U2316:U2379" si="1728">U2315-IF($B2316="B",U2315/12)+IF($B2316="C",AO2315)+IF(B2316="C",F2315*10%)</f>
        <v>1413168.4423067514</v>
      </c>
      <c r="V2316" s="23">
        <f t="shared" ref="V2316:V2379" si="1729">IF($B2316="D", 0, V2315+IF($B2316="B",U2315/12,0))</f>
        <v>0</v>
      </c>
      <c r="W2316" s="23">
        <f t="shared" si="1695"/>
        <v>0</v>
      </c>
      <c r="X2316" s="23">
        <f t="shared" ref="X2316:X2379" si="1730">X2315+IFERROR(IF($B2316="A",Z2315,0),0)  + AT2315 + AU2315 - IF($B2316="A",Q2315/K2315)</f>
        <v>35226734.570281893</v>
      </c>
      <c r="Y2316" s="23">
        <f t="shared" si="1712"/>
        <v>13825559.361691331</v>
      </c>
      <c r="Z2316" s="3">
        <f t="shared" si="1713"/>
        <v>0</v>
      </c>
      <c r="AA2316" s="23">
        <f t="shared" si="1714"/>
        <v>60883288.073356703</v>
      </c>
      <c r="AB2316" s="26">
        <f t="shared" ref="AB2316:AB2379" si="1731">M2316+SUM(U2316:AA2316)+AO2316+AT2316+AU2316</f>
        <v>70086276.274228573</v>
      </c>
      <c r="AC2316" s="23">
        <f t="shared" ref="AC2316:AC2379" si="1732">AC2315+G2316+IF($B2316="C",F2315)</f>
        <v>74889487.274228647</v>
      </c>
      <c r="AD2316" s="23">
        <f t="shared" si="1691"/>
        <v>4803211</v>
      </c>
      <c r="AE2316" s="24">
        <f t="shared" si="1699"/>
        <v>70086276.274228647</v>
      </c>
      <c r="AF2316" s="3">
        <f t="shared" ref="AF2316:AF2379" si="1733">IF($B2316="C",MAX(AE2316-AA2316-Y2316-U2316-V2316-W2316-AO2316-AT2316-AU2316,0.0001),0)</f>
        <v>0</v>
      </c>
      <c r="AG2316" s="2">
        <f t="shared" si="1715"/>
        <v>0</v>
      </c>
      <c r="AH2316" s="2">
        <f t="shared" si="1716"/>
        <v>148.72871425576827</v>
      </c>
      <c r="AI2316" s="23">
        <f t="shared" si="1692"/>
        <v>9788432061.5340614</v>
      </c>
      <c r="AJ2316" s="23">
        <f t="shared" si="1717"/>
        <v>6219.922423797766</v>
      </c>
      <c r="AK2316" s="23">
        <f t="shared" si="1718"/>
        <v>0</v>
      </c>
      <c r="AL2316" s="23">
        <f t="shared" si="1696"/>
        <v>0</v>
      </c>
      <c r="AM2316" s="23">
        <f t="shared" si="1697"/>
        <v>0</v>
      </c>
      <c r="AN2316" s="16">
        <f t="shared" ref="AN2316:AN2379" si="1734">IF($B2316="B",(G2310)/2,0)</f>
        <v>0</v>
      </c>
      <c r="AO2316" s="23">
        <f t="shared" ref="AO2316:AO2379" si="1735">IF($B2316="B",(Percent_Rent_In_Elsies*2.49%/12*H2315)/K2315,0)</f>
        <v>0</v>
      </c>
      <c r="AP2316" s="22">
        <f t="shared" ref="AP2316:AP2379" si="1736">IF($B2316="B",(1-Percent_Rent_In_Elsies)*2.49%*H2315/12,0)</f>
        <v>0</v>
      </c>
      <c r="AQ2316" s="30">
        <f t="shared" si="1719"/>
        <v>12982944708.651173</v>
      </c>
      <c r="AR2316" s="28">
        <f t="shared" si="1720"/>
        <v>6328459401.2444744</v>
      </c>
      <c r="AS2316" s="25">
        <f t="shared" si="1721"/>
        <v>200337590.02425668</v>
      </c>
      <c r="AT2316" s="32">
        <f t="shared" si="1722"/>
        <v>0</v>
      </c>
      <c r="AU2316" s="23">
        <f t="shared" si="1723"/>
        <v>0</v>
      </c>
      <c r="AV2316" s="22">
        <f t="shared" si="1724"/>
        <v>1863936540.0275526</v>
      </c>
      <c r="AW2316" s="31">
        <f t="shared" ref="AW2316:AW2379" si="1737">SUM(AR2316:AS2316)+AV2316 +SUM(O2316:T2316)+AP2316</f>
        <v>8710813996.6820335</v>
      </c>
    </row>
    <row r="2317" spans="1:53" x14ac:dyDescent="0.25">
      <c r="A2317">
        <f t="shared" si="1698"/>
        <v>701</v>
      </c>
      <c r="B2317" t="s">
        <v>7</v>
      </c>
      <c r="C2317" s="27">
        <f t="shared" si="1702"/>
        <v>0</v>
      </c>
      <c r="D2317" s="27">
        <f t="shared" si="1725"/>
        <v>0</v>
      </c>
      <c r="E2317" s="27" t="b">
        <f t="shared" si="1701"/>
        <v>1</v>
      </c>
      <c r="F2317" s="29">
        <f t="shared" si="1703"/>
        <v>0</v>
      </c>
      <c r="G2317" s="27">
        <f t="shared" si="1726"/>
        <v>0</v>
      </c>
      <c r="H2317" s="22">
        <f t="shared" si="1704"/>
        <v>26059604393.101456</v>
      </c>
      <c r="I2317" s="23">
        <f t="shared" si="1705"/>
        <v>132580106.5049091</v>
      </c>
      <c r="J2317" s="23">
        <f t="shared" si="1706"/>
        <v>1086</v>
      </c>
      <c r="K2317" s="19">
        <f t="shared" si="1727"/>
        <v>225.0831931027827</v>
      </c>
      <c r="L2317" s="16">
        <f t="shared" si="1707"/>
        <v>179.75177170553749</v>
      </c>
      <c r="M2317" s="23">
        <f>M2316-IF($B2317="B",(Percent_Rent_In_Elsies*2.49%/12 * H2316)/K2316,0)+IF($B2317="D",N2317,0)+IF(B2317="D",AK2316)+IF(B2317="C",F2316*90%)-(Y2317-Y2316)-IF($B2317="A",Q2316/K2316) + IF($B2317="A",Q2316/K2316)</f>
        <v>-41382593.491004132</v>
      </c>
      <c r="N2317" s="23">
        <f t="shared" si="1708"/>
        <v>0</v>
      </c>
      <c r="O2317" s="22">
        <f t="shared" si="1709"/>
        <v>0</v>
      </c>
      <c r="P2317" s="22">
        <f t="shared" si="1693"/>
        <v>0</v>
      </c>
      <c r="Q2317" s="22">
        <f t="shared" si="1694"/>
        <v>0</v>
      </c>
      <c r="R2317" s="22">
        <f t="shared" si="1710"/>
        <v>291573759.93693686</v>
      </c>
      <c r="S2317" s="16">
        <f t="shared" si="1700"/>
        <v>26506705.44881244</v>
      </c>
      <c r="T2317" s="15">
        <f t="shared" si="1711"/>
        <v>0</v>
      </c>
      <c r="U2317" s="23">
        <f t="shared" si="1728"/>
        <v>1295404.4054478554</v>
      </c>
      <c r="V2317" s="23">
        <f t="shared" si="1729"/>
        <v>117764.03685889595</v>
      </c>
      <c r="W2317" s="23">
        <f t="shared" si="1695"/>
        <v>0</v>
      </c>
      <c r="X2317" s="23">
        <f t="shared" si="1730"/>
        <v>35226734.570281893</v>
      </c>
      <c r="Y2317" s="23">
        <f t="shared" si="1712"/>
        <v>13825559.361691331</v>
      </c>
      <c r="Z2317" s="3">
        <f t="shared" si="1713"/>
        <v>0</v>
      </c>
      <c r="AA2317" s="23">
        <f t="shared" si="1714"/>
        <v>60883288.073356703</v>
      </c>
      <c r="AB2317" s="26">
        <f t="shared" si="1731"/>
        <v>70086276.274228588</v>
      </c>
      <c r="AC2317" s="23">
        <f t="shared" si="1732"/>
        <v>74889487.274228647</v>
      </c>
      <c r="AD2317" s="23">
        <f t="shared" ref="AD2317:AD2380" si="1738">AD2316</f>
        <v>4803211</v>
      </c>
      <c r="AE2317" s="24">
        <f t="shared" si="1699"/>
        <v>70086276.274228647</v>
      </c>
      <c r="AF2317" s="3">
        <f t="shared" si="1733"/>
        <v>0</v>
      </c>
      <c r="AG2317" s="2">
        <f t="shared" si="1715"/>
        <v>0</v>
      </c>
      <c r="AH2317" s="2">
        <f t="shared" si="1716"/>
        <v>148.72871425576827</v>
      </c>
      <c r="AI2317" s="23">
        <f t="shared" ref="AI2317:AI2380" si="1739">AA2317/(AJ2317/1000000)</f>
        <v>9788432061.5340614</v>
      </c>
      <c r="AJ2317" s="23">
        <f t="shared" si="1717"/>
        <v>6219.922423797766</v>
      </c>
      <c r="AK2317" s="23">
        <f t="shared" si="1718"/>
        <v>0</v>
      </c>
      <c r="AL2317" s="23">
        <f t="shared" si="1696"/>
        <v>4505953.2079257965</v>
      </c>
      <c r="AM2317" s="23">
        <f t="shared" si="1697"/>
        <v>4204001909.7841706</v>
      </c>
      <c r="AN2317" s="16">
        <f t="shared" si="1734"/>
        <v>0</v>
      </c>
      <c r="AO2317" s="23">
        <f t="shared" si="1735"/>
        <v>120119.3175960347</v>
      </c>
      <c r="AP2317" s="22">
        <f t="shared" si="1736"/>
        <v>27036839.557842761</v>
      </c>
      <c r="AQ2317" s="30">
        <f t="shared" si="1719"/>
        <v>13036788574.630615</v>
      </c>
      <c r="AR2317" s="28">
        <f t="shared" si="1720"/>
        <v>6355266427.6660757</v>
      </c>
      <c r="AS2317" s="25">
        <f t="shared" si="1721"/>
        <v>200337590.02425668</v>
      </c>
      <c r="AT2317" s="32">
        <f t="shared" si="1722"/>
        <v>0</v>
      </c>
      <c r="AU2317" s="23">
        <f t="shared" si="1723"/>
        <v>0</v>
      </c>
      <c r="AV2317" s="22">
        <f t="shared" si="1724"/>
        <v>1863936540.0275526</v>
      </c>
      <c r="AW2317" s="31">
        <f t="shared" si="1737"/>
        <v>8764657862.6614761</v>
      </c>
    </row>
    <row r="2318" spans="1:53" x14ac:dyDescent="0.25">
      <c r="A2318">
        <f t="shared" si="1698"/>
        <v>701</v>
      </c>
      <c r="B2318" t="s">
        <v>8</v>
      </c>
      <c r="C2318" s="27">
        <f t="shared" si="1702"/>
        <v>0</v>
      </c>
      <c r="D2318" s="27">
        <f t="shared" si="1725"/>
        <v>0</v>
      </c>
      <c r="E2318" s="27" t="b">
        <f t="shared" si="1701"/>
        <v>1</v>
      </c>
      <c r="F2318" s="29">
        <f t="shared" si="1703"/>
        <v>0</v>
      </c>
      <c r="G2318" s="27">
        <f t="shared" si="1726"/>
        <v>0</v>
      </c>
      <c r="H2318" s="22">
        <f t="shared" si="1704"/>
        <v>26059604393.101456</v>
      </c>
      <c r="I2318" s="23">
        <f t="shared" si="1705"/>
        <v>132580106.5049091</v>
      </c>
      <c r="J2318" s="23">
        <f t="shared" si="1706"/>
        <v>1086</v>
      </c>
      <c r="K2318" s="19">
        <f t="shared" si="1727"/>
        <v>225.0831931027827</v>
      </c>
      <c r="L2318" s="16">
        <f t="shared" si="1707"/>
        <v>179.75177170553749</v>
      </c>
      <c r="M2318" s="23">
        <f>M2317-IF($B2318="B",(Percent_Rent_In_Elsies*2.49%/12 * H2317)/K2317,0)+IF($B2318="D",N2318,0)+IF(B2318="D",AK2317)+IF(B2318="C",F2317*90%)-(Y2318-Y2317)-IF($B2318="A",Q2317/K2317) + IF($B2318="A",Q2317/K2317)</f>
        <v>-41382593.491004132</v>
      </c>
      <c r="N2318" s="23">
        <f t="shared" si="1708"/>
        <v>0</v>
      </c>
      <c r="O2318" s="22">
        <f t="shared" si="1709"/>
        <v>0</v>
      </c>
      <c r="P2318" s="22">
        <f t="shared" si="1693"/>
        <v>0</v>
      </c>
      <c r="Q2318" s="22">
        <f t="shared" si="1694"/>
        <v>0</v>
      </c>
      <c r="R2318" s="22">
        <f t="shared" si="1710"/>
        <v>318610599.49477959</v>
      </c>
      <c r="S2318" s="16">
        <f t="shared" si="1700"/>
        <v>26506705.44881244</v>
      </c>
      <c r="T2318" s="15">
        <f t="shared" si="1711"/>
        <v>0</v>
      </c>
      <c r="U2318" s="23">
        <f t="shared" si="1728"/>
        <v>1415523.72304389</v>
      </c>
      <c r="V2318" s="23">
        <f t="shared" si="1729"/>
        <v>117764.03685889595</v>
      </c>
      <c r="W2318" s="23">
        <f t="shared" si="1695"/>
        <v>0</v>
      </c>
      <c r="X2318" s="23">
        <f t="shared" si="1730"/>
        <v>35226734.570281893</v>
      </c>
      <c r="Y2318" s="23">
        <f t="shared" si="1712"/>
        <v>13825559.361691331</v>
      </c>
      <c r="Z2318" s="3">
        <f t="shared" si="1713"/>
        <v>0</v>
      </c>
      <c r="AA2318" s="23">
        <f t="shared" si="1714"/>
        <v>60883288.073356703</v>
      </c>
      <c r="AB2318" s="26">
        <f t="shared" si="1731"/>
        <v>70086276.274228573</v>
      </c>
      <c r="AC2318" s="23">
        <f t="shared" si="1732"/>
        <v>74889487.274228647</v>
      </c>
      <c r="AD2318" s="23">
        <f t="shared" si="1738"/>
        <v>4803211</v>
      </c>
      <c r="AE2318" s="24">
        <f t="shared" si="1699"/>
        <v>70086276.274228647</v>
      </c>
      <c r="AF2318" s="3">
        <f t="shared" si="1733"/>
        <v>1E-4</v>
      </c>
      <c r="AG2318" s="2">
        <f t="shared" si="1715"/>
        <v>0</v>
      </c>
      <c r="AH2318" s="2">
        <f t="shared" si="1716"/>
        <v>148.72871425576827</v>
      </c>
      <c r="AI2318" s="23">
        <f t="shared" si="1739"/>
        <v>9788432061.5340614</v>
      </c>
      <c r="AJ2318" s="23">
        <f t="shared" si="1717"/>
        <v>6219.922423797766</v>
      </c>
      <c r="AK2318" s="23">
        <f t="shared" si="1718"/>
        <v>60158.331196335741</v>
      </c>
      <c r="AL2318" s="23">
        <f t="shared" si="1696"/>
        <v>0</v>
      </c>
      <c r="AM2318" s="23">
        <f t="shared" si="1697"/>
        <v>0</v>
      </c>
      <c r="AN2318" s="16">
        <f t="shared" si="1734"/>
        <v>0</v>
      </c>
      <c r="AO2318" s="23">
        <f t="shared" si="1735"/>
        <v>0</v>
      </c>
      <c r="AP2318" s="22">
        <f t="shared" si="1736"/>
        <v>0</v>
      </c>
      <c r="AQ2318" s="30">
        <f t="shared" si="1719"/>
        <v>13036788574.630615</v>
      </c>
      <c r="AR2318" s="28">
        <f t="shared" si="1720"/>
        <v>6355266427.6660757</v>
      </c>
      <c r="AS2318" s="25">
        <f t="shared" si="1721"/>
        <v>200337590.02425668</v>
      </c>
      <c r="AT2318" s="32">
        <f t="shared" si="1722"/>
        <v>0</v>
      </c>
      <c r="AU2318" s="23">
        <f t="shared" si="1723"/>
        <v>0</v>
      </c>
      <c r="AV2318" s="22">
        <f t="shared" si="1724"/>
        <v>1863936540.0275526</v>
      </c>
      <c r="AW2318" s="31">
        <f t="shared" si="1737"/>
        <v>8764657862.6614761</v>
      </c>
    </row>
    <row r="2319" spans="1:53" x14ac:dyDescent="0.25">
      <c r="A2319" s="21">
        <f t="shared" si="1698"/>
        <v>701</v>
      </c>
      <c r="B2319" s="21" t="s">
        <v>9</v>
      </c>
      <c r="C2319" s="27">
        <f t="shared" si="1702"/>
        <v>0</v>
      </c>
      <c r="D2319" s="27">
        <f t="shared" si="1725"/>
        <v>0</v>
      </c>
      <c r="E2319" s="27" t="b">
        <f t="shared" si="1701"/>
        <v>1</v>
      </c>
      <c r="F2319" s="29">
        <f t="shared" si="1703"/>
        <v>0</v>
      </c>
      <c r="G2319" s="27">
        <f t="shared" si="1726"/>
        <v>0</v>
      </c>
      <c r="H2319" s="22">
        <f t="shared" si="1704"/>
        <v>26059604393.101456</v>
      </c>
      <c r="I2319" s="23">
        <f t="shared" si="1705"/>
        <v>132580106.5049091</v>
      </c>
      <c r="J2319" s="23">
        <f t="shared" si="1706"/>
        <v>1086</v>
      </c>
      <c r="K2319" s="19">
        <f t="shared" si="1727"/>
        <v>225.0831931027827</v>
      </c>
      <c r="L2319" s="16">
        <f t="shared" si="1707"/>
        <v>179.75177170553749</v>
      </c>
      <c r="M2319" s="23">
        <f>M2318-IF($B2319="B",(Percent_Rent_In_Elsies*2.49%/12 * H2318)/K2318,0)+IF($B2319="D",N2319,0)+IF(B2319="D",AK2318)+IF(B2319="C",F2318*90%)-(Y2319-Y2318)-IF($B2319="A",Q2318/K2318) + IF($B2319="A",Q2318/K2318)</f>
        <v>-41322435.159807794</v>
      </c>
      <c r="N2319" s="23">
        <f t="shared" si="1708"/>
        <v>0</v>
      </c>
      <c r="O2319" s="22">
        <f t="shared" si="1709"/>
        <v>18519364.60311104</v>
      </c>
      <c r="P2319" s="22">
        <f t="shared" ref="P2319:P2382" si="1740">IF(AG2319 &gt; Retail_Freeze_Above, O2318,0)</f>
        <v>0</v>
      </c>
      <c r="Q2319" s="22">
        <f t="shared" ref="Q2319:Q2382" si="1741">IF(AG2319&lt;=Retail_Freeze_Above,O2318,0)</f>
        <v>0</v>
      </c>
      <c r="R2319" s="22">
        <f t="shared" si="1710"/>
        <v>318610599.49477959</v>
      </c>
      <c r="S2319" s="16">
        <f t="shared" si="1700"/>
        <v>0</v>
      </c>
      <c r="T2319" s="15">
        <f t="shared" si="1711"/>
        <v>7987340.8457014002</v>
      </c>
      <c r="U2319" s="23">
        <f t="shared" si="1728"/>
        <v>1415523.72304389</v>
      </c>
      <c r="V2319" s="23">
        <f t="shared" si="1729"/>
        <v>0</v>
      </c>
      <c r="W2319" s="23">
        <f t="shared" ref="W2319:W2382" si="1742">IF($B2319="E",0,W2318+IF(B2319="D",V2318,0)+IF($B2319="A",G2319))-IF($B2319="D",N2319)+IF($B2319="A",Q2318/K2318)</f>
        <v>117764.03685889595</v>
      </c>
      <c r="X2319" s="23">
        <f t="shared" si="1730"/>
        <v>35226734.570281893</v>
      </c>
      <c r="Y2319" s="23">
        <f t="shared" si="1712"/>
        <v>13825559.361691331</v>
      </c>
      <c r="Z2319" s="3">
        <f t="shared" si="1713"/>
        <v>0</v>
      </c>
      <c r="AA2319" s="23">
        <f t="shared" si="1714"/>
        <v>60823129.742160365</v>
      </c>
      <c r="AB2319" s="26">
        <f t="shared" si="1731"/>
        <v>70086276.274228573</v>
      </c>
      <c r="AC2319" s="23">
        <f t="shared" si="1732"/>
        <v>74889487.274228647</v>
      </c>
      <c r="AD2319" s="23">
        <f t="shared" si="1738"/>
        <v>4803211</v>
      </c>
      <c r="AE2319" s="24">
        <f t="shared" si="1699"/>
        <v>70086276.274228647</v>
      </c>
      <c r="AF2319" s="3">
        <f t="shared" si="1733"/>
        <v>0</v>
      </c>
      <c r="AG2319" s="2">
        <f t="shared" si="1715"/>
        <v>0</v>
      </c>
      <c r="AH2319" s="2">
        <f t="shared" si="1716"/>
        <v>148.72871425576827</v>
      </c>
      <c r="AI2319" s="23">
        <f t="shared" si="1739"/>
        <v>9778760183.4787712</v>
      </c>
      <c r="AJ2319" s="23">
        <f t="shared" si="1717"/>
        <v>6219.922423797766</v>
      </c>
      <c r="AK2319" s="23">
        <f t="shared" si="1718"/>
        <v>0</v>
      </c>
      <c r="AL2319" s="23">
        <f t="shared" si="1696"/>
        <v>0</v>
      </c>
      <c r="AM2319" s="23">
        <f t="shared" si="1697"/>
        <v>0</v>
      </c>
      <c r="AN2319" s="16">
        <f t="shared" si="1734"/>
        <v>0</v>
      </c>
      <c r="AO2319" s="23">
        <f t="shared" si="1735"/>
        <v>0</v>
      </c>
      <c r="AP2319" s="22">
        <f t="shared" si="1736"/>
        <v>0</v>
      </c>
      <c r="AQ2319" s="30">
        <f t="shared" si="1719"/>
        <v>13036788574.630615</v>
      </c>
      <c r="AR2319" s="28">
        <f t="shared" si="1720"/>
        <v>6355266427.6660757</v>
      </c>
      <c r="AS2319" s="25">
        <f t="shared" si="1721"/>
        <v>200337590.02425668</v>
      </c>
      <c r="AT2319" s="32">
        <f t="shared" si="1722"/>
        <v>0</v>
      </c>
      <c r="AU2319" s="23">
        <f t="shared" si="1723"/>
        <v>0</v>
      </c>
      <c r="AV2319" s="22">
        <f t="shared" si="1724"/>
        <v>1863936540.0275526</v>
      </c>
      <c r="AW2319" s="31">
        <f t="shared" si="1737"/>
        <v>8764657862.6614761</v>
      </c>
      <c r="AX2319" s="21"/>
      <c r="AY2319" s="21"/>
      <c r="AZ2319" s="21"/>
      <c r="BA2319" s="21"/>
    </row>
    <row r="2320" spans="1:53" x14ac:dyDescent="0.25">
      <c r="A2320" s="21">
        <f t="shared" si="1698"/>
        <v>701</v>
      </c>
      <c r="B2320" s="21" t="s">
        <v>28</v>
      </c>
      <c r="C2320" s="27">
        <f t="shared" si="1702"/>
        <v>0</v>
      </c>
      <c r="D2320" s="27">
        <f t="shared" si="1725"/>
        <v>0</v>
      </c>
      <c r="E2320" s="27" t="b">
        <f t="shared" si="1701"/>
        <v>1</v>
      </c>
      <c r="F2320" s="29">
        <f t="shared" si="1703"/>
        <v>0</v>
      </c>
      <c r="G2320" s="27">
        <f t="shared" si="1726"/>
        <v>0</v>
      </c>
      <c r="H2320" s="22">
        <f t="shared" si="1704"/>
        <v>26059604393.101456</v>
      </c>
      <c r="I2320" s="23">
        <f t="shared" si="1705"/>
        <v>132580106.5049091</v>
      </c>
      <c r="J2320" s="23">
        <f t="shared" si="1706"/>
        <v>1086</v>
      </c>
      <c r="K2320" s="19">
        <f t="shared" si="1727"/>
        <v>225.0831931027827</v>
      </c>
      <c r="L2320" s="16">
        <f t="shared" si="1707"/>
        <v>179.75177170553749</v>
      </c>
      <c r="M2320" s="23">
        <f>M2319-IF($B2320="B",(Percent_Rent_In_Elsies*2.49%/12 * H2319)/K2319,0)+IF($B2320="D",N2320,0)+IF(B2320="D",AK2319)+IF(B2320="C",F2319*90%)-(Y2320-Y2319)-IF($B2320="A",Q2319/K2319) + IF($B2320="A",Q2319/K2319)</f>
        <v>-41322435.159807794</v>
      </c>
      <c r="N2320" s="23">
        <f t="shared" si="1708"/>
        <v>0</v>
      </c>
      <c r="O2320" s="22">
        <f t="shared" si="1709"/>
        <v>0</v>
      </c>
      <c r="P2320" s="22">
        <f t="shared" si="1740"/>
        <v>18519364.60311104</v>
      </c>
      <c r="Q2320" s="22">
        <f t="shared" si="1741"/>
        <v>0</v>
      </c>
      <c r="R2320" s="22">
        <f t="shared" si="1710"/>
        <v>318610599.49477959</v>
      </c>
      <c r="S2320" s="16">
        <f t="shared" si="1700"/>
        <v>0</v>
      </c>
      <c r="T2320" s="15">
        <f t="shared" si="1711"/>
        <v>0</v>
      </c>
      <c r="U2320" s="23">
        <f t="shared" si="1728"/>
        <v>1415523.72304389</v>
      </c>
      <c r="V2320" s="23">
        <f t="shared" si="1729"/>
        <v>0</v>
      </c>
      <c r="W2320" s="23">
        <f t="shared" si="1742"/>
        <v>0</v>
      </c>
      <c r="X2320" s="23">
        <f t="shared" si="1730"/>
        <v>35226734.570281893</v>
      </c>
      <c r="Y2320" s="23">
        <f t="shared" si="1712"/>
        <v>13825559.361691331</v>
      </c>
      <c r="Z2320" s="3">
        <f t="shared" si="1713"/>
        <v>5888.201842944799</v>
      </c>
      <c r="AA2320" s="23">
        <f t="shared" si="1714"/>
        <v>60911452.769804537</v>
      </c>
      <c r="AB2320" s="26">
        <f t="shared" si="1731"/>
        <v>70086276.274228573</v>
      </c>
      <c r="AC2320" s="23">
        <f t="shared" si="1732"/>
        <v>74889487.274228647</v>
      </c>
      <c r="AD2320" s="23">
        <f t="shared" si="1738"/>
        <v>4803211</v>
      </c>
      <c r="AE2320" s="24">
        <f t="shared" si="1699"/>
        <v>70086276.274228647</v>
      </c>
      <c r="AF2320" s="3">
        <f t="shared" si="1733"/>
        <v>0</v>
      </c>
      <c r="AG2320" s="2">
        <f t="shared" si="1715"/>
        <v>706584221.15337586</v>
      </c>
      <c r="AH2320" s="2">
        <f t="shared" si="1716"/>
        <v>148.72871425576827</v>
      </c>
      <c r="AI2320" s="23">
        <f t="shared" si="1739"/>
        <v>9792960204.2549534</v>
      </c>
      <c r="AJ2320" s="23">
        <f t="shared" si="1717"/>
        <v>6219.922423797766</v>
      </c>
      <c r="AK2320" s="23">
        <f t="shared" si="1718"/>
        <v>0</v>
      </c>
      <c r="AL2320" s="23">
        <f t="shared" ref="AL2320:AL2383" si="1743">IF($B2320="B",AI2320-AI2315,0)</f>
        <v>0</v>
      </c>
      <c r="AM2320" s="23">
        <f t="shared" si="1697"/>
        <v>0</v>
      </c>
      <c r="AN2320" s="16">
        <f t="shared" si="1734"/>
        <v>0</v>
      </c>
      <c r="AO2320" s="23">
        <f t="shared" si="1735"/>
        <v>0</v>
      </c>
      <c r="AP2320" s="22">
        <f t="shared" si="1736"/>
        <v>0</v>
      </c>
      <c r="AQ2320" s="30">
        <f t="shared" si="1719"/>
        <v>13036788574.630615</v>
      </c>
      <c r="AR2320" s="28">
        <f t="shared" si="1720"/>
        <v>6355266427.6660757</v>
      </c>
      <c r="AS2320" s="25">
        <f t="shared" si="1721"/>
        <v>200337590.02425668</v>
      </c>
      <c r="AT2320" s="32">
        <f t="shared" si="1722"/>
        <v>11776.403685889598</v>
      </c>
      <c r="AU2320" s="23">
        <f t="shared" si="1723"/>
        <v>11776.403685889598</v>
      </c>
      <c r="AV2320" s="22">
        <f t="shared" si="1724"/>
        <v>1871923880.8732541</v>
      </c>
      <c r="AW2320" s="31">
        <f t="shared" si="1737"/>
        <v>8764657862.6614761</v>
      </c>
      <c r="AX2320" s="21"/>
      <c r="AY2320" s="21"/>
      <c r="AZ2320" s="21"/>
      <c r="BA2320" s="21"/>
    </row>
    <row r="2321" spans="1:53" x14ac:dyDescent="0.25">
      <c r="A2321">
        <f t="shared" si="1698"/>
        <v>702</v>
      </c>
      <c r="B2321" t="s">
        <v>6</v>
      </c>
      <c r="C2321" s="27">
        <f t="shared" si="1702"/>
        <v>0</v>
      </c>
      <c r="D2321" s="27">
        <f t="shared" si="1725"/>
        <v>0</v>
      </c>
      <c r="E2321" s="27" t="b">
        <f t="shared" si="1701"/>
        <v>1</v>
      </c>
      <c r="F2321" s="29">
        <f t="shared" si="1703"/>
        <v>0</v>
      </c>
      <c r="G2321" s="27">
        <f t="shared" si="1726"/>
        <v>0</v>
      </c>
      <c r="H2321" s="22">
        <f t="shared" si="1704"/>
        <v>26103037067.089958</v>
      </c>
      <c r="I2321" s="23">
        <f t="shared" si="1705"/>
        <v>132580106.5049091</v>
      </c>
      <c r="J2321" s="23">
        <f t="shared" si="1706"/>
        <v>1086</v>
      </c>
      <c r="K2321" s="19">
        <f t="shared" si="1727"/>
        <v>225.0831931027827</v>
      </c>
      <c r="L2321" s="16">
        <f t="shared" si="1707"/>
        <v>180.05135799171339</v>
      </c>
      <c r="M2321" s="23">
        <f>M2320-IF($B2321="B",(Percent_Rent_In_Elsies*2.49%/12 * H2320)/K2320,0)+IF($B2321="D",N2321,0)+IF(B2321="D",AK2320)+IF(B2321="C",F2320*90%)-(Y2321-Y2320)-IF($B2321="A",Q2320/K2320) + IF($B2321="A",Q2320/K2320)</f>
        <v>-41322435.159807794</v>
      </c>
      <c r="N2321" s="23">
        <f t="shared" si="1708"/>
        <v>0</v>
      </c>
      <c r="O2321" s="22">
        <f t="shared" si="1709"/>
        <v>0</v>
      </c>
      <c r="P2321" s="22">
        <f t="shared" si="1740"/>
        <v>0</v>
      </c>
      <c r="Q2321" s="22">
        <f t="shared" si="1741"/>
        <v>0</v>
      </c>
      <c r="R2321" s="22">
        <f t="shared" si="1710"/>
        <v>318610599.49477959</v>
      </c>
      <c r="S2321" s="16">
        <f t="shared" si="1700"/>
        <v>0</v>
      </c>
      <c r="T2321" s="15">
        <f t="shared" si="1711"/>
        <v>0</v>
      </c>
      <c r="U2321" s="23">
        <f t="shared" si="1728"/>
        <v>1415523.72304389</v>
      </c>
      <c r="V2321" s="23">
        <f t="shared" si="1729"/>
        <v>0</v>
      </c>
      <c r="W2321" s="23">
        <f t="shared" si="1742"/>
        <v>0</v>
      </c>
      <c r="X2321" s="23">
        <f t="shared" si="1730"/>
        <v>35256175.579496615</v>
      </c>
      <c r="Y2321" s="23">
        <f t="shared" si="1712"/>
        <v>13825559.361691331</v>
      </c>
      <c r="Z2321" s="3">
        <f t="shared" si="1713"/>
        <v>0</v>
      </c>
      <c r="AA2321" s="23">
        <f t="shared" si="1714"/>
        <v>60911452.769804537</v>
      </c>
      <c r="AB2321" s="26">
        <f t="shared" si="1731"/>
        <v>70086276.274228573</v>
      </c>
      <c r="AC2321" s="23">
        <f t="shared" si="1732"/>
        <v>74889487.274228647</v>
      </c>
      <c r="AD2321" s="23">
        <f t="shared" si="1738"/>
        <v>4803211</v>
      </c>
      <c r="AE2321" s="24">
        <f t="shared" si="1699"/>
        <v>70086276.274228647</v>
      </c>
      <c r="AF2321" s="3">
        <f t="shared" si="1733"/>
        <v>0</v>
      </c>
      <c r="AG2321" s="2">
        <f t="shared" si="1715"/>
        <v>0</v>
      </c>
      <c r="AH2321" s="2">
        <f t="shared" si="1716"/>
        <v>148.97659544619452</v>
      </c>
      <c r="AI2321" s="23">
        <f t="shared" si="1739"/>
        <v>9792960204.2549534</v>
      </c>
      <c r="AJ2321" s="23">
        <f t="shared" si="1717"/>
        <v>6219.922423797766</v>
      </c>
      <c r="AK2321" s="23">
        <f t="shared" si="1718"/>
        <v>0</v>
      </c>
      <c r="AL2321" s="23">
        <f t="shared" si="1743"/>
        <v>0</v>
      </c>
      <c r="AM2321" s="23">
        <f t="shared" ref="AM2321:AM2384" si="1744">IF($B2321="B",50%*AL2321*30%*AJ2321,0)</f>
        <v>0</v>
      </c>
      <c r="AN2321" s="16">
        <f t="shared" si="1734"/>
        <v>0</v>
      </c>
      <c r="AO2321" s="23">
        <f t="shared" si="1735"/>
        <v>0</v>
      </c>
      <c r="AP2321" s="22">
        <f t="shared" si="1736"/>
        <v>0</v>
      </c>
      <c r="AQ2321" s="30">
        <f t="shared" si="1719"/>
        <v>13036788574.630615</v>
      </c>
      <c r="AR2321" s="28">
        <f t="shared" si="1720"/>
        <v>6355266427.6660757</v>
      </c>
      <c r="AS2321" s="25">
        <f t="shared" si="1721"/>
        <v>200337590.02425668</v>
      </c>
      <c r="AT2321" s="32">
        <f t="shared" si="1722"/>
        <v>0</v>
      </c>
      <c r="AU2321" s="23">
        <f t="shared" si="1723"/>
        <v>0</v>
      </c>
      <c r="AV2321" s="22">
        <f t="shared" si="1724"/>
        <v>1871923880.8732541</v>
      </c>
      <c r="AW2321" s="31">
        <f t="shared" si="1737"/>
        <v>8746138498.0583649</v>
      </c>
    </row>
    <row r="2322" spans="1:53" x14ac:dyDescent="0.25">
      <c r="A2322">
        <f t="shared" si="1698"/>
        <v>702</v>
      </c>
      <c r="B2322" t="s">
        <v>7</v>
      </c>
      <c r="C2322" s="27">
        <f t="shared" si="1702"/>
        <v>0</v>
      </c>
      <c r="D2322" s="27">
        <f t="shared" si="1725"/>
        <v>0</v>
      </c>
      <c r="E2322" s="27" t="b">
        <f t="shared" si="1701"/>
        <v>1</v>
      </c>
      <c r="F2322" s="29">
        <f t="shared" si="1703"/>
        <v>0</v>
      </c>
      <c r="G2322" s="27">
        <f t="shared" si="1726"/>
        <v>0</v>
      </c>
      <c r="H2322" s="22">
        <f t="shared" si="1704"/>
        <v>26103037067.089958</v>
      </c>
      <c r="I2322" s="23">
        <f t="shared" si="1705"/>
        <v>132580106.5049091</v>
      </c>
      <c r="J2322" s="23">
        <f t="shared" si="1706"/>
        <v>1086</v>
      </c>
      <c r="K2322" s="19">
        <f t="shared" si="1727"/>
        <v>225.0831931027827</v>
      </c>
      <c r="L2322" s="16">
        <f t="shared" si="1707"/>
        <v>180.05135799171339</v>
      </c>
      <c r="M2322" s="23">
        <f>M2321-IF($B2322="B",(Percent_Rent_In_Elsies*2.49%/12 * H2321)/K2321,0)+IF($B2322="D",N2322,0)+IF(B2322="D",AK2321)+IF(B2322="C",F2321*90%)-(Y2322-Y2321)-IF($B2322="A",Q2321/K2321) + IF($B2322="A",Q2321/K2321)</f>
        <v>-41442754.676266491</v>
      </c>
      <c r="N2322" s="23">
        <f t="shared" si="1708"/>
        <v>0</v>
      </c>
      <c r="O2322" s="22">
        <f t="shared" si="1709"/>
        <v>0</v>
      </c>
      <c r="P2322" s="22">
        <f t="shared" si="1740"/>
        <v>0</v>
      </c>
      <c r="Q2322" s="22">
        <f t="shared" si="1741"/>
        <v>0</v>
      </c>
      <c r="R2322" s="22">
        <f t="shared" si="1710"/>
        <v>292059716.20354795</v>
      </c>
      <c r="S2322" s="16">
        <f t="shared" si="1700"/>
        <v>26550883.291231632</v>
      </c>
      <c r="T2322" s="15">
        <f t="shared" si="1711"/>
        <v>0</v>
      </c>
      <c r="U2322" s="23">
        <f t="shared" si="1728"/>
        <v>1297563.4127902326</v>
      </c>
      <c r="V2322" s="23">
        <f t="shared" si="1729"/>
        <v>117960.3102536575</v>
      </c>
      <c r="W2322" s="23">
        <f t="shared" si="1742"/>
        <v>0</v>
      </c>
      <c r="X2322" s="23">
        <f t="shared" si="1730"/>
        <v>35256175.579496615</v>
      </c>
      <c r="Y2322" s="23">
        <f t="shared" si="1712"/>
        <v>13825559.361691331</v>
      </c>
      <c r="Z2322" s="3">
        <f t="shared" si="1713"/>
        <v>0</v>
      </c>
      <c r="AA2322" s="23">
        <f t="shared" si="1714"/>
        <v>60911452.769804537</v>
      </c>
      <c r="AB2322" s="26">
        <f t="shared" si="1731"/>
        <v>70086276.274228573</v>
      </c>
      <c r="AC2322" s="23">
        <f t="shared" si="1732"/>
        <v>74889487.274228647</v>
      </c>
      <c r="AD2322" s="23">
        <f t="shared" si="1738"/>
        <v>4803211</v>
      </c>
      <c r="AE2322" s="24">
        <f t="shared" si="1699"/>
        <v>70086276.274228647</v>
      </c>
      <c r="AF2322" s="3">
        <f t="shared" si="1733"/>
        <v>0</v>
      </c>
      <c r="AG2322" s="2">
        <f t="shared" si="1715"/>
        <v>0</v>
      </c>
      <c r="AH2322" s="2">
        <f t="shared" si="1716"/>
        <v>148.97659544619452</v>
      </c>
      <c r="AI2322" s="23">
        <f t="shared" si="1739"/>
        <v>9792960204.2549534</v>
      </c>
      <c r="AJ2322" s="23">
        <f t="shared" si="1717"/>
        <v>6219.922423797766</v>
      </c>
      <c r="AK2322" s="23">
        <f t="shared" si="1718"/>
        <v>0</v>
      </c>
      <c r="AL2322" s="23">
        <f t="shared" si="1743"/>
        <v>4528142.7208919525</v>
      </c>
      <c r="AM2322" s="23">
        <f t="shared" si="1744"/>
        <v>4224704467.1748724</v>
      </c>
      <c r="AN2322" s="16">
        <f t="shared" si="1734"/>
        <v>0</v>
      </c>
      <c r="AO2322" s="23">
        <f t="shared" si="1735"/>
        <v>120319.51645869475</v>
      </c>
      <c r="AP2322" s="22">
        <f t="shared" si="1736"/>
        <v>27081900.957105834</v>
      </c>
      <c r="AQ2322" s="30">
        <f t="shared" si="1719"/>
        <v>13090722180.386692</v>
      </c>
      <c r="AR2322" s="28">
        <f t="shared" si="1720"/>
        <v>6382118132.4650459</v>
      </c>
      <c r="AS2322" s="25">
        <f t="shared" si="1721"/>
        <v>200337590.02425668</v>
      </c>
      <c r="AT2322" s="32">
        <f t="shared" si="1722"/>
        <v>0</v>
      </c>
      <c r="AU2322" s="23">
        <f t="shared" si="1723"/>
        <v>0</v>
      </c>
      <c r="AV2322" s="22">
        <f t="shared" si="1724"/>
        <v>1871923880.8732541</v>
      </c>
      <c r="AW2322" s="31">
        <f t="shared" si="1737"/>
        <v>8800072103.8144417</v>
      </c>
    </row>
    <row r="2323" spans="1:53" s="21" customFormat="1" x14ac:dyDescent="0.25">
      <c r="A2323">
        <f t="shared" si="1698"/>
        <v>702</v>
      </c>
      <c r="B2323" t="s">
        <v>8</v>
      </c>
      <c r="C2323" s="27">
        <f t="shared" si="1702"/>
        <v>0</v>
      </c>
      <c r="D2323" s="27">
        <f t="shared" si="1725"/>
        <v>0</v>
      </c>
      <c r="E2323" s="27" t="b">
        <f t="shared" si="1701"/>
        <v>1</v>
      </c>
      <c r="F2323" s="29">
        <f t="shared" si="1703"/>
        <v>0</v>
      </c>
      <c r="G2323" s="27">
        <f t="shared" si="1726"/>
        <v>0</v>
      </c>
      <c r="H2323" s="22">
        <f t="shared" si="1704"/>
        <v>26103037067.089958</v>
      </c>
      <c r="I2323" s="23">
        <f t="shared" si="1705"/>
        <v>132580106.5049091</v>
      </c>
      <c r="J2323" s="23">
        <f t="shared" si="1706"/>
        <v>1086</v>
      </c>
      <c r="K2323" s="19">
        <f t="shared" si="1727"/>
        <v>225.0831931027827</v>
      </c>
      <c r="L2323" s="16">
        <f t="shared" si="1707"/>
        <v>180.05135799171339</v>
      </c>
      <c r="M2323" s="23">
        <f>M2322-IF($B2323="B",(Percent_Rent_In_Elsies*2.49%/12 * H2322)/K2322,0)+IF($B2323="D",N2323,0)+IF(B2323="D",AK2322)+IF(B2323="C",F2322*90%)-(Y2323-Y2322)-IF($B2323="A",Q2322/K2322) + IF($B2323="A",Q2322/K2322)</f>
        <v>-41442754.676266491</v>
      </c>
      <c r="N2323" s="23">
        <f t="shared" si="1708"/>
        <v>0</v>
      </c>
      <c r="O2323" s="22">
        <f t="shared" si="1709"/>
        <v>0</v>
      </c>
      <c r="P2323" s="22">
        <f t="shared" si="1740"/>
        <v>0</v>
      </c>
      <c r="Q2323" s="22">
        <f t="shared" si="1741"/>
        <v>0</v>
      </c>
      <c r="R2323" s="22">
        <f t="shared" si="1710"/>
        <v>319141617.16065377</v>
      </c>
      <c r="S2323" s="16">
        <f t="shared" si="1700"/>
        <v>26550883.291231632</v>
      </c>
      <c r="T2323" s="15">
        <f t="shared" si="1711"/>
        <v>0</v>
      </c>
      <c r="U2323" s="23">
        <f t="shared" si="1728"/>
        <v>1417882.9292489274</v>
      </c>
      <c r="V2323" s="23">
        <f t="shared" si="1729"/>
        <v>117960.3102536575</v>
      </c>
      <c r="W2323" s="23">
        <f t="shared" si="1742"/>
        <v>0</v>
      </c>
      <c r="X2323" s="23">
        <f t="shared" si="1730"/>
        <v>35256175.579496615</v>
      </c>
      <c r="Y2323" s="23">
        <f t="shared" si="1712"/>
        <v>13825559.361691331</v>
      </c>
      <c r="Z2323" s="3">
        <f t="shared" si="1713"/>
        <v>0</v>
      </c>
      <c r="AA2323" s="23">
        <f t="shared" si="1714"/>
        <v>60911452.769804537</v>
      </c>
      <c r="AB2323" s="26">
        <f t="shared" si="1731"/>
        <v>70086276.274228573</v>
      </c>
      <c r="AC2323" s="23">
        <f t="shared" si="1732"/>
        <v>74889487.274228647</v>
      </c>
      <c r="AD2323" s="23">
        <f t="shared" si="1738"/>
        <v>4803211</v>
      </c>
      <c r="AE2323" s="24">
        <f t="shared" si="1699"/>
        <v>70086276.274228647</v>
      </c>
      <c r="AF2323" s="3">
        <f t="shared" si="1733"/>
        <v>1E-4</v>
      </c>
      <c r="AG2323" s="2">
        <f t="shared" si="1715"/>
        <v>0</v>
      </c>
      <c r="AH2323" s="2">
        <f t="shared" si="1716"/>
        <v>148.97659544619452</v>
      </c>
      <c r="AI2323" s="23">
        <f t="shared" si="1739"/>
        <v>9792960204.2549534</v>
      </c>
      <c r="AJ2323" s="23">
        <f t="shared" si="1717"/>
        <v>6219.922423797766</v>
      </c>
      <c r="AK2323" s="23">
        <f t="shared" si="1718"/>
        <v>60167.402746618463</v>
      </c>
      <c r="AL2323" s="23">
        <f t="shared" si="1743"/>
        <v>0</v>
      </c>
      <c r="AM2323" s="23">
        <f t="shared" si="1744"/>
        <v>0</v>
      </c>
      <c r="AN2323" s="16">
        <f t="shared" si="1734"/>
        <v>0</v>
      </c>
      <c r="AO2323" s="23">
        <f t="shared" si="1735"/>
        <v>0</v>
      </c>
      <c r="AP2323" s="22">
        <f t="shared" si="1736"/>
        <v>0</v>
      </c>
      <c r="AQ2323" s="30">
        <f t="shared" si="1719"/>
        <v>13090722180.386692</v>
      </c>
      <c r="AR2323" s="28">
        <f t="shared" si="1720"/>
        <v>6382118132.4650459</v>
      </c>
      <c r="AS2323" s="25">
        <f t="shared" si="1721"/>
        <v>200337590.02425668</v>
      </c>
      <c r="AT2323" s="32">
        <f t="shared" si="1722"/>
        <v>0</v>
      </c>
      <c r="AU2323" s="23">
        <f t="shared" si="1723"/>
        <v>0</v>
      </c>
      <c r="AV2323" s="22">
        <f t="shared" si="1724"/>
        <v>1871923880.8732541</v>
      </c>
      <c r="AW2323" s="31">
        <f t="shared" si="1737"/>
        <v>8800072103.8144417</v>
      </c>
      <c r="AX2323"/>
      <c r="AY2323"/>
      <c r="AZ2323"/>
      <c r="BA2323"/>
    </row>
    <row r="2324" spans="1:53" s="21" customFormat="1" x14ac:dyDescent="0.25">
      <c r="A2324">
        <f t="shared" si="1698"/>
        <v>702</v>
      </c>
      <c r="B2324" t="s">
        <v>9</v>
      </c>
      <c r="C2324" s="27">
        <f t="shared" si="1702"/>
        <v>0</v>
      </c>
      <c r="D2324" s="27">
        <f t="shared" si="1725"/>
        <v>0</v>
      </c>
      <c r="E2324" s="27" t="b">
        <f t="shared" si="1701"/>
        <v>1</v>
      </c>
      <c r="F2324" s="29">
        <f t="shared" si="1703"/>
        <v>0</v>
      </c>
      <c r="G2324" s="27">
        <f t="shared" si="1726"/>
        <v>0</v>
      </c>
      <c r="H2324" s="22">
        <f t="shared" si="1704"/>
        <v>26103037067.089958</v>
      </c>
      <c r="I2324" s="23">
        <f t="shared" si="1705"/>
        <v>132580106.5049091</v>
      </c>
      <c r="J2324" s="23">
        <f t="shared" si="1706"/>
        <v>1086</v>
      </c>
      <c r="K2324" s="19">
        <f t="shared" si="1727"/>
        <v>225.0831931027827</v>
      </c>
      <c r="L2324" s="16">
        <f t="shared" si="1707"/>
        <v>180.05135799171339</v>
      </c>
      <c r="M2324" s="23">
        <f>M2323-IF($B2324="B",(Percent_Rent_In_Elsies*2.49%/12 * H2323)/K2323,0)+IF($B2324="D",N2324,0)+IF(B2324="D",AK2323)+IF(B2324="C",F2323*90%)-(Y2324-Y2323)-IF($B2324="A",Q2323/K2323) + IF($B2324="A",Q2323/K2323)</f>
        <v>-41382587.273519874</v>
      </c>
      <c r="N2324" s="23">
        <f t="shared" si="1708"/>
        <v>0</v>
      </c>
      <c r="O2324" s="22">
        <f t="shared" si="1709"/>
        <v>18550230.210786045</v>
      </c>
      <c r="P2324" s="22">
        <f t="shared" si="1740"/>
        <v>0</v>
      </c>
      <c r="Q2324" s="22">
        <f t="shared" si="1741"/>
        <v>0</v>
      </c>
      <c r="R2324" s="22">
        <f t="shared" si="1710"/>
        <v>319141617.16065377</v>
      </c>
      <c r="S2324" s="16">
        <f t="shared" si="1700"/>
        <v>0</v>
      </c>
      <c r="T2324" s="15">
        <f t="shared" si="1711"/>
        <v>8000653.0804455876</v>
      </c>
      <c r="U2324" s="23">
        <f t="shared" si="1728"/>
        <v>1417882.9292489274</v>
      </c>
      <c r="V2324" s="23">
        <f t="shared" si="1729"/>
        <v>0</v>
      </c>
      <c r="W2324" s="23">
        <f t="shared" si="1742"/>
        <v>117960.3102536575</v>
      </c>
      <c r="X2324" s="23">
        <f t="shared" si="1730"/>
        <v>35256175.579496615</v>
      </c>
      <c r="Y2324" s="23">
        <f t="shared" si="1712"/>
        <v>13825559.361691331</v>
      </c>
      <c r="Z2324" s="3">
        <f t="shared" si="1713"/>
        <v>0</v>
      </c>
      <c r="AA2324" s="23">
        <f t="shared" si="1714"/>
        <v>60851285.36705792</v>
      </c>
      <c r="AB2324" s="26">
        <f t="shared" si="1731"/>
        <v>70086276.274228573</v>
      </c>
      <c r="AC2324" s="23">
        <f t="shared" si="1732"/>
        <v>74889487.274228647</v>
      </c>
      <c r="AD2324" s="23">
        <f t="shared" si="1738"/>
        <v>4803211</v>
      </c>
      <c r="AE2324" s="24">
        <f t="shared" si="1699"/>
        <v>70086276.274228647</v>
      </c>
      <c r="AF2324" s="3">
        <f t="shared" si="1733"/>
        <v>0</v>
      </c>
      <c r="AG2324" s="2">
        <f t="shared" si="1715"/>
        <v>0</v>
      </c>
      <c r="AH2324" s="2">
        <f t="shared" si="1716"/>
        <v>148.97659544619452</v>
      </c>
      <c r="AI2324" s="23">
        <f t="shared" si="1739"/>
        <v>9783286867.7328758</v>
      </c>
      <c r="AJ2324" s="23">
        <f t="shared" si="1717"/>
        <v>6219.922423797766</v>
      </c>
      <c r="AK2324" s="23">
        <f t="shared" si="1718"/>
        <v>0</v>
      </c>
      <c r="AL2324" s="23">
        <f t="shared" si="1743"/>
        <v>0</v>
      </c>
      <c r="AM2324" s="23">
        <f t="shared" si="1744"/>
        <v>0</v>
      </c>
      <c r="AN2324" s="16">
        <f t="shared" si="1734"/>
        <v>0</v>
      </c>
      <c r="AO2324" s="23">
        <f t="shared" si="1735"/>
        <v>0</v>
      </c>
      <c r="AP2324" s="22">
        <f t="shared" si="1736"/>
        <v>0</v>
      </c>
      <c r="AQ2324" s="30">
        <f t="shared" si="1719"/>
        <v>13090722180.386692</v>
      </c>
      <c r="AR2324" s="28">
        <f t="shared" si="1720"/>
        <v>6382118132.4650459</v>
      </c>
      <c r="AS2324" s="25">
        <f t="shared" si="1721"/>
        <v>200337590.02425668</v>
      </c>
      <c r="AT2324" s="32">
        <f t="shared" si="1722"/>
        <v>0</v>
      </c>
      <c r="AU2324" s="23">
        <f t="shared" si="1723"/>
        <v>0</v>
      </c>
      <c r="AV2324" s="22">
        <f t="shared" si="1724"/>
        <v>1871923880.8732541</v>
      </c>
      <c r="AW2324" s="31">
        <f t="shared" si="1737"/>
        <v>8800072103.8144417</v>
      </c>
      <c r="AX2324"/>
      <c r="AY2324"/>
      <c r="AZ2324"/>
      <c r="BA2324"/>
    </row>
    <row r="2325" spans="1:53" x14ac:dyDescent="0.25">
      <c r="A2325" s="21">
        <f t="shared" si="1698"/>
        <v>702</v>
      </c>
      <c r="B2325" s="21" t="s">
        <v>28</v>
      </c>
      <c r="C2325" s="27">
        <f t="shared" si="1702"/>
        <v>0</v>
      </c>
      <c r="D2325" s="27">
        <f t="shared" si="1725"/>
        <v>0</v>
      </c>
      <c r="E2325" s="27" t="b">
        <f t="shared" si="1701"/>
        <v>1</v>
      </c>
      <c r="F2325" s="29">
        <f t="shared" si="1703"/>
        <v>0</v>
      </c>
      <c r="G2325" s="27">
        <f t="shared" si="1726"/>
        <v>0</v>
      </c>
      <c r="H2325" s="22">
        <f t="shared" si="1704"/>
        <v>26103037067.089958</v>
      </c>
      <c r="I2325" s="23">
        <f t="shared" si="1705"/>
        <v>132580106.5049091</v>
      </c>
      <c r="J2325" s="23">
        <f t="shared" si="1706"/>
        <v>1086</v>
      </c>
      <c r="K2325" s="19">
        <f t="shared" si="1727"/>
        <v>225.0831931027827</v>
      </c>
      <c r="L2325" s="16">
        <f t="shared" si="1707"/>
        <v>180.05135799171339</v>
      </c>
      <c r="M2325" s="23">
        <f>M2324-IF($B2325="B",(Percent_Rent_In_Elsies*2.49%/12 * H2324)/K2324,0)+IF($B2325="D",N2325,0)+IF(B2325="D",AK2324)+IF(B2325="C",F2324*90%)-(Y2325-Y2324)-IF($B2325="A",Q2324/K2324) + IF($B2325="A",Q2324/K2324)</f>
        <v>-41382587.273519874</v>
      </c>
      <c r="N2325" s="23">
        <f t="shared" si="1708"/>
        <v>0</v>
      </c>
      <c r="O2325" s="22">
        <f t="shared" si="1709"/>
        <v>0</v>
      </c>
      <c r="P2325" s="22">
        <f t="shared" si="1740"/>
        <v>18550230.210786045</v>
      </c>
      <c r="Q2325" s="22">
        <f t="shared" si="1741"/>
        <v>0</v>
      </c>
      <c r="R2325" s="22">
        <f t="shared" si="1710"/>
        <v>319141617.16065377</v>
      </c>
      <c r="S2325" s="16">
        <f t="shared" si="1700"/>
        <v>0</v>
      </c>
      <c r="T2325" s="15">
        <f t="shared" si="1711"/>
        <v>0</v>
      </c>
      <c r="U2325" s="23">
        <f t="shared" si="1728"/>
        <v>1417882.9292489274</v>
      </c>
      <c r="V2325" s="23">
        <f t="shared" si="1729"/>
        <v>0</v>
      </c>
      <c r="W2325" s="23">
        <f t="shared" si="1742"/>
        <v>0</v>
      </c>
      <c r="X2325" s="23">
        <f t="shared" si="1730"/>
        <v>35256175.579496615</v>
      </c>
      <c r="Y2325" s="23">
        <f t="shared" si="1712"/>
        <v>13825559.361691331</v>
      </c>
      <c r="Z2325" s="3">
        <f t="shared" si="1713"/>
        <v>5898.0155126828759</v>
      </c>
      <c r="AA2325" s="23">
        <f t="shared" si="1714"/>
        <v>60939755.599748164</v>
      </c>
      <c r="AB2325" s="26">
        <f t="shared" si="1731"/>
        <v>70086276.274228573</v>
      </c>
      <c r="AC2325" s="23">
        <f t="shared" si="1732"/>
        <v>74889487.274228647</v>
      </c>
      <c r="AD2325" s="23">
        <f t="shared" si="1738"/>
        <v>4803211</v>
      </c>
      <c r="AE2325" s="24">
        <f t="shared" si="1699"/>
        <v>70086276.274228647</v>
      </c>
      <c r="AF2325" s="3">
        <f t="shared" si="1733"/>
        <v>0</v>
      </c>
      <c r="AG2325" s="2">
        <f t="shared" si="1715"/>
        <v>707761861.521945</v>
      </c>
      <c r="AH2325" s="2">
        <f t="shared" si="1716"/>
        <v>148.97659544619452</v>
      </c>
      <c r="AI2325" s="23">
        <f t="shared" si="1739"/>
        <v>9797510555.2103519</v>
      </c>
      <c r="AJ2325" s="23">
        <f t="shared" si="1717"/>
        <v>6219.922423797766</v>
      </c>
      <c r="AK2325" s="23">
        <f t="shared" si="1718"/>
        <v>0</v>
      </c>
      <c r="AL2325" s="23">
        <f t="shared" si="1743"/>
        <v>0</v>
      </c>
      <c r="AM2325" s="23">
        <f t="shared" si="1744"/>
        <v>0</v>
      </c>
      <c r="AN2325" s="16">
        <f t="shared" si="1734"/>
        <v>0</v>
      </c>
      <c r="AO2325" s="23">
        <f t="shared" si="1735"/>
        <v>0</v>
      </c>
      <c r="AP2325" s="22">
        <f t="shared" si="1736"/>
        <v>0</v>
      </c>
      <c r="AQ2325" s="30">
        <f t="shared" si="1719"/>
        <v>13090722180.386692</v>
      </c>
      <c r="AR2325" s="28">
        <f t="shared" si="1720"/>
        <v>6382118132.4650459</v>
      </c>
      <c r="AS2325" s="25">
        <f t="shared" si="1721"/>
        <v>200337590.02425668</v>
      </c>
      <c r="AT2325" s="32">
        <f t="shared" si="1722"/>
        <v>11796.031025365752</v>
      </c>
      <c r="AU2325" s="23">
        <f t="shared" si="1723"/>
        <v>11796.031025365752</v>
      </c>
      <c r="AV2325" s="22">
        <f t="shared" si="1724"/>
        <v>1879924533.9536996</v>
      </c>
      <c r="AW2325" s="31">
        <f t="shared" si="1737"/>
        <v>8800072103.8144417</v>
      </c>
    </row>
    <row r="2326" spans="1:53" x14ac:dyDescent="0.25">
      <c r="A2326">
        <f t="shared" si="1698"/>
        <v>703</v>
      </c>
      <c r="B2326" t="s">
        <v>6</v>
      </c>
      <c r="C2326" s="27">
        <f t="shared" si="1702"/>
        <v>0</v>
      </c>
      <c r="D2326" s="27">
        <f t="shared" si="1725"/>
        <v>0</v>
      </c>
      <c r="E2326" s="27" t="b">
        <f t="shared" si="1701"/>
        <v>1</v>
      </c>
      <c r="F2326" s="29">
        <f t="shared" si="1703"/>
        <v>0</v>
      </c>
      <c r="G2326" s="27">
        <f t="shared" si="1726"/>
        <v>0</v>
      </c>
      <c r="H2326" s="22">
        <f t="shared" si="1704"/>
        <v>26146542128.868443</v>
      </c>
      <c r="I2326" s="23">
        <f t="shared" si="1705"/>
        <v>132580106.5049091</v>
      </c>
      <c r="J2326" s="23">
        <f t="shared" si="1706"/>
        <v>1086</v>
      </c>
      <c r="K2326" s="19">
        <f t="shared" si="1727"/>
        <v>225.0831931027827</v>
      </c>
      <c r="L2326" s="16">
        <f t="shared" si="1707"/>
        <v>180.35144358836624</v>
      </c>
      <c r="M2326" s="23">
        <f>M2325-IF($B2326="B",(Percent_Rent_In_Elsies*2.49%/12 * H2325)/K2325,0)+IF($B2326="D",N2326,0)+IF(B2326="D",AK2325)+IF(B2326="C",F2325*90%)-(Y2326-Y2325)-IF($B2326="A",Q2325/K2325) + IF($B2326="A",Q2325/K2325)</f>
        <v>-41382587.273519874</v>
      </c>
      <c r="N2326" s="23">
        <f t="shared" si="1708"/>
        <v>0</v>
      </c>
      <c r="O2326" s="22">
        <f t="shared" si="1709"/>
        <v>0</v>
      </c>
      <c r="P2326" s="22">
        <f t="shared" si="1740"/>
        <v>0</v>
      </c>
      <c r="Q2326" s="22">
        <f t="shared" si="1741"/>
        <v>0</v>
      </c>
      <c r="R2326" s="22">
        <f t="shared" si="1710"/>
        <v>319141617.16065377</v>
      </c>
      <c r="S2326" s="16">
        <f t="shared" si="1700"/>
        <v>0</v>
      </c>
      <c r="T2326" s="15">
        <f t="shared" si="1711"/>
        <v>0</v>
      </c>
      <c r="U2326" s="23">
        <f t="shared" si="1728"/>
        <v>1417882.9292489274</v>
      </c>
      <c r="V2326" s="23">
        <f t="shared" si="1729"/>
        <v>0</v>
      </c>
      <c r="W2326" s="23">
        <f t="shared" si="1742"/>
        <v>0</v>
      </c>
      <c r="X2326" s="23">
        <f t="shared" si="1730"/>
        <v>35285665.657060027</v>
      </c>
      <c r="Y2326" s="23">
        <f t="shared" si="1712"/>
        <v>13825559.361691331</v>
      </c>
      <c r="Z2326" s="3">
        <f t="shared" si="1713"/>
        <v>0</v>
      </c>
      <c r="AA2326" s="23">
        <f t="shared" si="1714"/>
        <v>60939755.599748164</v>
      </c>
      <c r="AB2326" s="26">
        <f t="shared" si="1731"/>
        <v>70086276.274228573</v>
      </c>
      <c r="AC2326" s="23">
        <f t="shared" si="1732"/>
        <v>74889487.274228647</v>
      </c>
      <c r="AD2326" s="23">
        <f t="shared" si="1738"/>
        <v>4803211</v>
      </c>
      <c r="AE2326" s="24">
        <f t="shared" si="1699"/>
        <v>70086276.274228647</v>
      </c>
      <c r="AF2326" s="3">
        <f t="shared" si="1733"/>
        <v>0</v>
      </c>
      <c r="AG2326" s="2">
        <f t="shared" si="1715"/>
        <v>0</v>
      </c>
      <c r="AH2326" s="2">
        <f t="shared" si="1716"/>
        <v>149.22488977193822</v>
      </c>
      <c r="AI2326" s="23">
        <f t="shared" si="1739"/>
        <v>9797510555.2103519</v>
      </c>
      <c r="AJ2326" s="23">
        <f t="shared" si="1717"/>
        <v>6219.922423797766</v>
      </c>
      <c r="AK2326" s="23">
        <f t="shared" si="1718"/>
        <v>0</v>
      </c>
      <c r="AL2326" s="23">
        <f t="shared" si="1743"/>
        <v>0</v>
      </c>
      <c r="AM2326" s="23">
        <f t="shared" si="1744"/>
        <v>0</v>
      </c>
      <c r="AN2326" s="16">
        <f t="shared" si="1734"/>
        <v>0</v>
      </c>
      <c r="AO2326" s="23">
        <f t="shared" si="1735"/>
        <v>0</v>
      </c>
      <c r="AP2326" s="22">
        <f t="shared" si="1736"/>
        <v>0</v>
      </c>
      <c r="AQ2326" s="30">
        <f t="shared" si="1719"/>
        <v>13090722180.386692</v>
      </c>
      <c r="AR2326" s="28">
        <f t="shared" si="1720"/>
        <v>6382118132.4650459</v>
      </c>
      <c r="AS2326" s="25">
        <f t="shared" si="1721"/>
        <v>200337590.02425668</v>
      </c>
      <c r="AT2326" s="32">
        <f t="shared" si="1722"/>
        <v>0</v>
      </c>
      <c r="AU2326" s="23">
        <f t="shared" si="1723"/>
        <v>0</v>
      </c>
      <c r="AV2326" s="22">
        <f t="shared" si="1724"/>
        <v>1879924533.9536996</v>
      </c>
      <c r="AW2326" s="31">
        <f t="shared" si="1737"/>
        <v>8781521873.6036568</v>
      </c>
    </row>
    <row r="2327" spans="1:53" x14ac:dyDescent="0.25">
      <c r="A2327">
        <f t="shared" si="1698"/>
        <v>703</v>
      </c>
      <c r="B2327" t="s">
        <v>7</v>
      </c>
      <c r="C2327" s="27">
        <f t="shared" si="1702"/>
        <v>0</v>
      </c>
      <c r="D2327" s="27">
        <f t="shared" si="1725"/>
        <v>0</v>
      </c>
      <c r="E2327" s="27" t="b">
        <f t="shared" si="1701"/>
        <v>1</v>
      </c>
      <c r="F2327" s="29">
        <f t="shared" si="1703"/>
        <v>0</v>
      </c>
      <c r="G2327" s="27">
        <f t="shared" si="1726"/>
        <v>0</v>
      </c>
      <c r="H2327" s="22">
        <f t="shared" si="1704"/>
        <v>26146542128.868443</v>
      </c>
      <c r="I2327" s="23">
        <f t="shared" si="1705"/>
        <v>132580106.5049091</v>
      </c>
      <c r="J2327" s="23">
        <f t="shared" si="1706"/>
        <v>1086</v>
      </c>
      <c r="K2327" s="19">
        <f t="shared" si="1727"/>
        <v>225.0831931027827</v>
      </c>
      <c r="L2327" s="16">
        <f t="shared" si="1707"/>
        <v>180.35144358836624</v>
      </c>
      <c r="M2327" s="23">
        <f>M2326-IF($B2327="B",(Percent_Rent_In_Elsies*2.49%/12 * H2326)/K2326,0)+IF($B2327="D",N2327,0)+IF(B2327="D",AK2326)+IF(B2327="C",F2326*90%)-(Y2327-Y2326)-IF($B2327="A",Q2326/K2326) + IF($B2327="A",Q2326/K2326)</f>
        <v>-41503107.322506003</v>
      </c>
      <c r="N2327" s="23">
        <f t="shared" si="1708"/>
        <v>0</v>
      </c>
      <c r="O2327" s="22">
        <f t="shared" si="1709"/>
        <v>0</v>
      </c>
      <c r="P2327" s="22">
        <f t="shared" si="1740"/>
        <v>0</v>
      </c>
      <c r="Q2327" s="22">
        <f t="shared" si="1741"/>
        <v>0</v>
      </c>
      <c r="R2327" s="22">
        <f t="shared" si="1710"/>
        <v>292546482.39726597</v>
      </c>
      <c r="S2327" s="16">
        <f t="shared" si="1700"/>
        <v>26595134.763387814</v>
      </c>
      <c r="T2327" s="15">
        <f t="shared" si="1711"/>
        <v>0</v>
      </c>
      <c r="U2327" s="23">
        <f t="shared" si="1728"/>
        <v>1299726.0184781835</v>
      </c>
      <c r="V2327" s="23">
        <f t="shared" si="1729"/>
        <v>118156.91077074395</v>
      </c>
      <c r="W2327" s="23">
        <f t="shared" si="1742"/>
        <v>0</v>
      </c>
      <c r="X2327" s="23">
        <f t="shared" si="1730"/>
        <v>35285665.657060027</v>
      </c>
      <c r="Y2327" s="23">
        <f t="shared" si="1712"/>
        <v>13825559.361691331</v>
      </c>
      <c r="Z2327" s="3">
        <f t="shared" si="1713"/>
        <v>0</v>
      </c>
      <c r="AA2327" s="23">
        <f t="shared" si="1714"/>
        <v>60939755.599748164</v>
      </c>
      <c r="AB2327" s="26">
        <f t="shared" si="1731"/>
        <v>70086276.274228558</v>
      </c>
      <c r="AC2327" s="23">
        <f t="shared" si="1732"/>
        <v>74889487.274228647</v>
      </c>
      <c r="AD2327" s="23">
        <f t="shared" si="1738"/>
        <v>4803211</v>
      </c>
      <c r="AE2327" s="24">
        <f t="shared" si="1699"/>
        <v>70086276.274228647</v>
      </c>
      <c r="AF2327" s="3">
        <f t="shared" si="1733"/>
        <v>0</v>
      </c>
      <c r="AG2327" s="2">
        <f t="shared" si="1715"/>
        <v>0</v>
      </c>
      <c r="AH2327" s="2">
        <f t="shared" si="1716"/>
        <v>149.22488977193822</v>
      </c>
      <c r="AI2327" s="23">
        <f t="shared" si="1739"/>
        <v>9797510555.2103519</v>
      </c>
      <c r="AJ2327" s="23">
        <f t="shared" si="1717"/>
        <v>6219.922423797766</v>
      </c>
      <c r="AK2327" s="23">
        <f t="shared" si="1718"/>
        <v>0</v>
      </c>
      <c r="AL2327" s="23">
        <f t="shared" si="1743"/>
        <v>4550350.9553985596</v>
      </c>
      <c r="AM2327" s="23">
        <f t="shared" si="1744"/>
        <v>4245424491.5449629</v>
      </c>
      <c r="AN2327" s="16">
        <f t="shared" si="1734"/>
        <v>0</v>
      </c>
      <c r="AO2327" s="23">
        <f t="shared" si="1735"/>
        <v>120520.04898612593</v>
      </c>
      <c r="AP2327" s="22">
        <f t="shared" si="1736"/>
        <v>27127037.458701011</v>
      </c>
      <c r="AQ2327" s="30">
        <f t="shared" si="1719"/>
        <v>13144745675.485695</v>
      </c>
      <c r="AR2327" s="28">
        <f t="shared" si="1720"/>
        <v>6409014590.1053476</v>
      </c>
      <c r="AS2327" s="25">
        <f t="shared" si="1721"/>
        <v>200337590.02425668</v>
      </c>
      <c r="AT2327" s="32">
        <f t="shared" si="1722"/>
        <v>0</v>
      </c>
      <c r="AU2327" s="23">
        <f t="shared" si="1723"/>
        <v>0</v>
      </c>
      <c r="AV2327" s="22">
        <f t="shared" si="1724"/>
        <v>1879924533.9536996</v>
      </c>
      <c r="AW2327" s="31">
        <f t="shared" si="1737"/>
        <v>8835545368.7026577</v>
      </c>
    </row>
    <row r="2328" spans="1:53" x14ac:dyDescent="0.25">
      <c r="A2328">
        <f t="shared" si="1698"/>
        <v>703</v>
      </c>
      <c r="B2328" t="s">
        <v>8</v>
      </c>
      <c r="C2328" s="27">
        <f t="shared" si="1702"/>
        <v>0</v>
      </c>
      <c r="D2328" s="27">
        <f t="shared" si="1725"/>
        <v>0</v>
      </c>
      <c r="E2328" s="27" t="b">
        <f t="shared" si="1701"/>
        <v>1</v>
      </c>
      <c r="F2328" s="29">
        <f t="shared" si="1703"/>
        <v>0</v>
      </c>
      <c r="G2328" s="27">
        <f t="shared" si="1726"/>
        <v>0</v>
      </c>
      <c r="H2328" s="22">
        <f t="shared" si="1704"/>
        <v>26146542128.868443</v>
      </c>
      <c r="I2328" s="23">
        <f t="shared" si="1705"/>
        <v>132580106.5049091</v>
      </c>
      <c r="J2328" s="23">
        <f t="shared" si="1706"/>
        <v>1086</v>
      </c>
      <c r="K2328" s="19">
        <f t="shared" si="1727"/>
        <v>225.0831931027827</v>
      </c>
      <c r="L2328" s="16">
        <f t="shared" si="1707"/>
        <v>180.35144358836624</v>
      </c>
      <c r="M2328" s="23">
        <f>M2327-IF($B2328="B",(Percent_Rent_In_Elsies*2.49%/12 * H2327)/K2327,0)+IF($B2328="D",N2328,0)+IF(B2328="D",AK2327)+IF(B2328="C",F2327*90%)-(Y2328-Y2327)-IF($B2328="A",Q2327/K2327) + IF($B2328="A",Q2327/K2327)</f>
        <v>-41503107.322506003</v>
      </c>
      <c r="N2328" s="23">
        <f t="shared" si="1708"/>
        <v>0</v>
      </c>
      <c r="O2328" s="22">
        <f t="shared" si="1709"/>
        <v>0</v>
      </c>
      <c r="P2328" s="22">
        <f t="shared" si="1740"/>
        <v>0</v>
      </c>
      <c r="Q2328" s="22">
        <f t="shared" si="1741"/>
        <v>0</v>
      </c>
      <c r="R2328" s="22">
        <f t="shared" si="1710"/>
        <v>319673519.85596699</v>
      </c>
      <c r="S2328" s="16">
        <f t="shared" si="1700"/>
        <v>26595134.763387814</v>
      </c>
      <c r="T2328" s="15">
        <f t="shared" si="1711"/>
        <v>0</v>
      </c>
      <c r="U2328" s="23">
        <f t="shared" si="1728"/>
        <v>1420246.0674643095</v>
      </c>
      <c r="V2328" s="23">
        <f t="shared" si="1729"/>
        <v>118156.91077074395</v>
      </c>
      <c r="W2328" s="23">
        <f t="shared" si="1742"/>
        <v>0</v>
      </c>
      <c r="X2328" s="23">
        <f t="shared" si="1730"/>
        <v>35285665.657060027</v>
      </c>
      <c r="Y2328" s="23">
        <f t="shared" si="1712"/>
        <v>13825559.361691331</v>
      </c>
      <c r="Z2328" s="3">
        <f t="shared" si="1713"/>
        <v>0</v>
      </c>
      <c r="AA2328" s="23">
        <f t="shared" si="1714"/>
        <v>60939755.599748164</v>
      </c>
      <c r="AB2328" s="26">
        <f t="shared" si="1731"/>
        <v>70086276.274228573</v>
      </c>
      <c r="AC2328" s="23">
        <f t="shared" si="1732"/>
        <v>74889487.274228647</v>
      </c>
      <c r="AD2328" s="23">
        <f t="shared" si="1738"/>
        <v>4803211</v>
      </c>
      <c r="AE2328" s="24">
        <f t="shared" si="1699"/>
        <v>70086276.274228647</v>
      </c>
      <c r="AF2328" s="3">
        <f t="shared" si="1733"/>
        <v>1E-4</v>
      </c>
      <c r="AG2328" s="2">
        <f t="shared" si="1715"/>
        <v>0</v>
      </c>
      <c r="AH2328" s="2">
        <f t="shared" si="1716"/>
        <v>149.22488977193822</v>
      </c>
      <c r="AI2328" s="23">
        <f t="shared" si="1739"/>
        <v>9797510555.2103519</v>
      </c>
      <c r="AJ2328" s="23">
        <f t="shared" si="1717"/>
        <v>6219.922423797766</v>
      </c>
      <c r="AK2328" s="23">
        <f t="shared" si="1718"/>
        <v>60176.602856760219</v>
      </c>
      <c r="AL2328" s="23">
        <f t="shared" si="1743"/>
        <v>0</v>
      </c>
      <c r="AM2328" s="23">
        <f t="shared" si="1744"/>
        <v>0</v>
      </c>
      <c r="AN2328" s="16">
        <f t="shared" si="1734"/>
        <v>0</v>
      </c>
      <c r="AO2328" s="23">
        <f t="shared" si="1735"/>
        <v>0</v>
      </c>
      <c r="AP2328" s="22">
        <f t="shared" si="1736"/>
        <v>0</v>
      </c>
      <c r="AQ2328" s="30">
        <f t="shared" si="1719"/>
        <v>13144745675.485695</v>
      </c>
      <c r="AR2328" s="28">
        <f t="shared" si="1720"/>
        <v>6409014590.1053476</v>
      </c>
      <c r="AS2328" s="25">
        <f t="shared" si="1721"/>
        <v>200337590.02425668</v>
      </c>
      <c r="AT2328" s="32">
        <f t="shared" si="1722"/>
        <v>0</v>
      </c>
      <c r="AU2328" s="23">
        <f t="shared" si="1723"/>
        <v>0</v>
      </c>
      <c r="AV2328" s="22">
        <f t="shared" si="1724"/>
        <v>1879924533.9536996</v>
      </c>
      <c r="AW2328" s="31">
        <f t="shared" si="1737"/>
        <v>8835545368.7026577</v>
      </c>
    </row>
    <row r="2329" spans="1:53" x14ac:dyDescent="0.25">
      <c r="A2329" s="21">
        <f t="shared" si="1698"/>
        <v>703</v>
      </c>
      <c r="B2329" s="21" t="s">
        <v>9</v>
      </c>
      <c r="C2329" s="27">
        <f t="shared" si="1702"/>
        <v>0</v>
      </c>
      <c r="D2329" s="27">
        <f t="shared" si="1725"/>
        <v>0</v>
      </c>
      <c r="E2329" s="27" t="b">
        <f t="shared" si="1701"/>
        <v>1</v>
      </c>
      <c r="F2329" s="29">
        <f t="shared" si="1703"/>
        <v>0</v>
      </c>
      <c r="G2329" s="27">
        <f t="shared" si="1726"/>
        <v>0</v>
      </c>
      <c r="H2329" s="22">
        <f t="shared" si="1704"/>
        <v>26146542128.868443</v>
      </c>
      <c r="I2329" s="23">
        <f t="shared" si="1705"/>
        <v>132580106.5049091</v>
      </c>
      <c r="J2329" s="23">
        <f t="shared" si="1706"/>
        <v>1086</v>
      </c>
      <c r="K2329" s="19">
        <f t="shared" si="1727"/>
        <v>225.0831931027827</v>
      </c>
      <c r="L2329" s="16">
        <f t="shared" si="1707"/>
        <v>180.35144358836624</v>
      </c>
      <c r="M2329" s="23">
        <f>M2328-IF($B2329="B",(Percent_Rent_In_Elsies*2.49%/12 * H2328)/K2328,0)+IF($B2329="D",N2329,0)+IF(B2329="D",AK2328)+IF(B2329="C",F2328*90%)-(Y2329-Y2328)-IF($B2329="A",Q2328/K2328) + IF($B2329="A",Q2328/K2328)</f>
        <v>-41442930.71964924</v>
      </c>
      <c r="N2329" s="23">
        <f t="shared" si="1708"/>
        <v>0</v>
      </c>
      <c r="O2329" s="22">
        <f t="shared" si="1709"/>
        <v>18581147.261140246</v>
      </c>
      <c r="P2329" s="22">
        <f t="shared" si="1740"/>
        <v>0</v>
      </c>
      <c r="Q2329" s="22">
        <f t="shared" si="1741"/>
        <v>0</v>
      </c>
      <c r="R2329" s="22">
        <f t="shared" si="1710"/>
        <v>319673519.85596699</v>
      </c>
      <c r="S2329" s="16">
        <f t="shared" si="1700"/>
        <v>0</v>
      </c>
      <c r="T2329" s="15">
        <f t="shared" si="1711"/>
        <v>8013987.5022475682</v>
      </c>
      <c r="U2329" s="23">
        <f t="shared" si="1728"/>
        <v>1420246.0674643095</v>
      </c>
      <c r="V2329" s="23">
        <f t="shared" si="1729"/>
        <v>0</v>
      </c>
      <c r="W2329" s="23">
        <f t="shared" si="1742"/>
        <v>118156.91077074395</v>
      </c>
      <c r="X2329" s="23">
        <f t="shared" si="1730"/>
        <v>35285665.657060027</v>
      </c>
      <c r="Y2329" s="23">
        <f t="shared" si="1712"/>
        <v>13825559.361691331</v>
      </c>
      <c r="Z2329" s="3">
        <f t="shared" si="1713"/>
        <v>0</v>
      </c>
      <c r="AA2329" s="23">
        <f t="shared" si="1714"/>
        <v>60879578.996891402</v>
      </c>
      <c r="AB2329" s="26">
        <f t="shared" si="1731"/>
        <v>70086276.274228573</v>
      </c>
      <c r="AC2329" s="23">
        <f t="shared" si="1732"/>
        <v>74889487.274228647</v>
      </c>
      <c r="AD2329" s="23">
        <f t="shared" si="1738"/>
        <v>4803211</v>
      </c>
      <c r="AE2329" s="24">
        <f t="shared" si="1699"/>
        <v>70086276.274228647</v>
      </c>
      <c r="AF2329" s="3">
        <f t="shared" si="1733"/>
        <v>0</v>
      </c>
      <c r="AG2329" s="2">
        <f t="shared" si="1715"/>
        <v>0</v>
      </c>
      <c r="AH2329" s="2">
        <f t="shared" si="1716"/>
        <v>149.22488977193822</v>
      </c>
      <c r="AI2329" s="23">
        <f t="shared" si="1739"/>
        <v>9787835739.5524387</v>
      </c>
      <c r="AJ2329" s="23">
        <f t="shared" si="1717"/>
        <v>6219.922423797766</v>
      </c>
      <c r="AK2329" s="23">
        <f t="shared" si="1718"/>
        <v>0</v>
      </c>
      <c r="AL2329" s="23">
        <f t="shared" si="1743"/>
        <v>0</v>
      </c>
      <c r="AM2329" s="23">
        <f t="shared" si="1744"/>
        <v>0</v>
      </c>
      <c r="AN2329" s="16">
        <f t="shared" si="1734"/>
        <v>0</v>
      </c>
      <c r="AO2329" s="23">
        <f t="shared" si="1735"/>
        <v>0</v>
      </c>
      <c r="AP2329" s="22">
        <f t="shared" si="1736"/>
        <v>0</v>
      </c>
      <c r="AQ2329" s="30">
        <f t="shared" si="1719"/>
        <v>13144745675.485695</v>
      </c>
      <c r="AR2329" s="28">
        <f t="shared" si="1720"/>
        <v>6409014590.1053476</v>
      </c>
      <c r="AS2329" s="25">
        <f t="shared" si="1721"/>
        <v>200337590.02425668</v>
      </c>
      <c r="AT2329" s="32">
        <f t="shared" si="1722"/>
        <v>0</v>
      </c>
      <c r="AU2329" s="23">
        <f t="shared" si="1723"/>
        <v>0</v>
      </c>
      <c r="AV2329" s="22">
        <f t="shared" si="1724"/>
        <v>1879924533.9536996</v>
      </c>
      <c r="AW2329" s="31">
        <f t="shared" si="1737"/>
        <v>8835545368.7026577</v>
      </c>
      <c r="AX2329" s="21"/>
      <c r="AY2329" s="21"/>
      <c r="AZ2329" s="21"/>
      <c r="BA2329" s="21"/>
    </row>
    <row r="2330" spans="1:53" x14ac:dyDescent="0.25">
      <c r="A2330" s="21">
        <f t="shared" ref="A2330:A2393" si="1745">A2325+1</f>
        <v>703</v>
      </c>
      <c r="B2330" s="21" t="s">
        <v>28</v>
      </c>
      <c r="C2330" s="27">
        <f t="shared" si="1702"/>
        <v>0</v>
      </c>
      <c r="D2330" s="27">
        <f t="shared" si="1725"/>
        <v>0</v>
      </c>
      <c r="E2330" s="27" t="b">
        <f t="shared" si="1701"/>
        <v>1</v>
      </c>
      <c r="F2330" s="29">
        <f t="shared" si="1703"/>
        <v>0</v>
      </c>
      <c r="G2330" s="27">
        <f t="shared" si="1726"/>
        <v>0</v>
      </c>
      <c r="H2330" s="22">
        <f t="shared" si="1704"/>
        <v>26146542128.868443</v>
      </c>
      <c r="I2330" s="23">
        <f t="shared" si="1705"/>
        <v>132580106.5049091</v>
      </c>
      <c r="J2330" s="23">
        <f t="shared" si="1706"/>
        <v>1086</v>
      </c>
      <c r="K2330" s="19">
        <f t="shared" si="1727"/>
        <v>225.0831931027827</v>
      </c>
      <c r="L2330" s="16">
        <f t="shared" si="1707"/>
        <v>180.35144358836624</v>
      </c>
      <c r="M2330" s="23">
        <f>M2329-IF($B2330="B",(Percent_Rent_In_Elsies*2.49%/12 * H2329)/K2329,0)+IF($B2330="D",N2330,0)+IF(B2330="D",AK2329)+IF(B2330="C",F2329*90%)-(Y2330-Y2329)-IF($B2330="A",Q2329/K2329) + IF($B2330="A",Q2329/K2329)</f>
        <v>-41442930.71964924</v>
      </c>
      <c r="N2330" s="23">
        <f t="shared" si="1708"/>
        <v>0</v>
      </c>
      <c r="O2330" s="22">
        <f t="shared" si="1709"/>
        <v>0</v>
      </c>
      <c r="P2330" s="22">
        <f t="shared" si="1740"/>
        <v>18581147.261140246</v>
      </c>
      <c r="Q2330" s="22">
        <f t="shared" si="1741"/>
        <v>0</v>
      </c>
      <c r="R2330" s="22">
        <f t="shared" si="1710"/>
        <v>319673519.85596699</v>
      </c>
      <c r="S2330" s="16">
        <f t="shared" si="1700"/>
        <v>0</v>
      </c>
      <c r="T2330" s="15">
        <f t="shared" si="1711"/>
        <v>0</v>
      </c>
      <c r="U2330" s="23">
        <f t="shared" si="1728"/>
        <v>1420246.0674643095</v>
      </c>
      <c r="V2330" s="23">
        <f t="shared" si="1729"/>
        <v>0</v>
      </c>
      <c r="W2330" s="23">
        <f t="shared" si="1742"/>
        <v>0</v>
      </c>
      <c r="X2330" s="23">
        <f t="shared" si="1730"/>
        <v>35285665.657060027</v>
      </c>
      <c r="Y2330" s="23">
        <f t="shared" si="1712"/>
        <v>13825559.361691331</v>
      </c>
      <c r="Z2330" s="3">
        <f t="shared" si="1713"/>
        <v>5907.845538537199</v>
      </c>
      <c r="AA2330" s="23">
        <f t="shared" si="1714"/>
        <v>60968196.67996946</v>
      </c>
      <c r="AB2330" s="26">
        <f t="shared" si="1731"/>
        <v>70086276.274228558</v>
      </c>
      <c r="AC2330" s="23">
        <f t="shared" si="1732"/>
        <v>74889487.274228647</v>
      </c>
      <c r="AD2330" s="23">
        <f t="shared" si="1738"/>
        <v>4803211</v>
      </c>
      <c r="AE2330" s="24">
        <f t="shared" si="1699"/>
        <v>70086276.274228647</v>
      </c>
      <c r="AF2330" s="3">
        <f t="shared" si="1733"/>
        <v>0</v>
      </c>
      <c r="AG2330" s="2">
        <f t="shared" si="1715"/>
        <v>708941464.62446392</v>
      </c>
      <c r="AH2330" s="2">
        <f t="shared" si="1716"/>
        <v>149.22488977193822</v>
      </c>
      <c r="AI2330" s="23">
        <f t="shared" si="1739"/>
        <v>9802083133.1757088</v>
      </c>
      <c r="AJ2330" s="23">
        <f t="shared" si="1717"/>
        <v>6219.922423797766</v>
      </c>
      <c r="AK2330" s="23">
        <f t="shared" si="1718"/>
        <v>0</v>
      </c>
      <c r="AL2330" s="23">
        <f t="shared" si="1743"/>
        <v>0</v>
      </c>
      <c r="AM2330" s="23">
        <f t="shared" si="1744"/>
        <v>0</v>
      </c>
      <c r="AN2330" s="16">
        <f t="shared" si="1734"/>
        <v>0</v>
      </c>
      <c r="AO2330" s="23">
        <f t="shared" si="1735"/>
        <v>0</v>
      </c>
      <c r="AP2330" s="22">
        <f t="shared" si="1736"/>
        <v>0</v>
      </c>
      <c r="AQ2330" s="30">
        <f t="shared" si="1719"/>
        <v>13144745675.485695</v>
      </c>
      <c r="AR2330" s="28">
        <f t="shared" si="1720"/>
        <v>6409014590.1053476</v>
      </c>
      <c r="AS2330" s="25">
        <f t="shared" si="1721"/>
        <v>200337590.02425668</v>
      </c>
      <c r="AT2330" s="32">
        <f t="shared" si="1722"/>
        <v>11815.691077074398</v>
      </c>
      <c r="AU2330" s="23">
        <f t="shared" si="1723"/>
        <v>11815.691077074398</v>
      </c>
      <c r="AV2330" s="22">
        <f t="shared" si="1724"/>
        <v>1887938521.4559472</v>
      </c>
      <c r="AW2330" s="31">
        <f t="shared" si="1737"/>
        <v>8835545368.7026577</v>
      </c>
      <c r="AX2330" s="21"/>
      <c r="AY2330" s="21"/>
      <c r="AZ2330" s="21"/>
      <c r="BA2330" s="21"/>
    </row>
    <row r="2331" spans="1:53" x14ac:dyDescent="0.25">
      <c r="A2331">
        <f t="shared" si="1745"/>
        <v>704</v>
      </c>
      <c r="B2331" t="s">
        <v>6</v>
      </c>
      <c r="C2331" s="27">
        <f t="shared" si="1702"/>
        <v>0</v>
      </c>
      <c r="D2331" s="27">
        <f t="shared" si="1725"/>
        <v>0</v>
      </c>
      <c r="E2331" s="27" t="b">
        <f t="shared" si="1701"/>
        <v>1</v>
      </c>
      <c r="F2331" s="29">
        <f t="shared" si="1703"/>
        <v>0</v>
      </c>
      <c r="G2331" s="27">
        <f t="shared" si="1726"/>
        <v>0</v>
      </c>
      <c r="H2331" s="22">
        <f t="shared" si="1704"/>
        <v>26190119699.083225</v>
      </c>
      <c r="I2331" s="23">
        <f t="shared" si="1705"/>
        <v>132580106.5049091</v>
      </c>
      <c r="J2331" s="23">
        <f t="shared" si="1706"/>
        <v>1086</v>
      </c>
      <c r="K2331" s="19">
        <f t="shared" si="1727"/>
        <v>225.0831931027827</v>
      </c>
      <c r="L2331" s="16">
        <f t="shared" si="1707"/>
        <v>180.6520293276802</v>
      </c>
      <c r="M2331" s="23">
        <f>M2330-IF($B2331="B",(Percent_Rent_In_Elsies*2.49%/12 * H2330)/K2330,0)+IF($B2331="D",N2331,0)+IF(B2331="D",AK2330)+IF(B2331="C",F2330*90%)-(Y2331-Y2330)-IF($B2331="A",Q2330/K2330) + IF($B2331="A",Q2330/K2330)</f>
        <v>-41442930.71964924</v>
      </c>
      <c r="N2331" s="23">
        <f t="shared" si="1708"/>
        <v>0</v>
      </c>
      <c r="O2331" s="22">
        <f t="shared" si="1709"/>
        <v>0</v>
      </c>
      <c r="P2331" s="22">
        <f t="shared" si="1740"/>
        <v>0</v>
      </c>
      <c r="Q2331" s="22">
        <f t="shared" si="1741"/>
        <v>0</v>
      </c>
      <c r="R2331" s="22">
        <f t="shared" si="1710"/>
        <v>319673519.85596699</v>
      </c>
      <c r="S2331" s="16">
        <f t="shared" si="1700"/>
        <v>0</v>
      </c>
      <c r="T2331" s="15">
        <f t="shared" si="1711"/>
        <v>0</v>
      </c>
      <c r="U2331" s="23">
        <f t="shared" si="1728"/>
        <v>1420246.0674643095</v>
      </c>
      <c r="V2331" s="23">
        <f t="shared" si="1729"/>
        <v>0</v>
      </c>
      <c r="W2331" s="23">
        <f t="shared" si="1742"/>
        <v>0</v>
      </c>
      <c r="X2331" s="23">
        <f t="shared" si="1730"/>
        <v>35315204.884752713</v>
      </c>
      <c r="Y2331" s="23">
        <f t="shared" si="1712"/>
        <v>13825559.361691331</v>
      </c>
      <c r="Z2331" s="3">
        <f t="shared" si="1713"/>
        <v>0</v>
      </c>
      <c r="AA2331" s="23">
        <f t="shared" si="1714"/>
        <v>60968196.67996946</v>
      </c>
      <c r="AB2331" s="26">
        <f t="shared" si="1731"/>
        <v>70086276.274228573</v>
      </c>
      <c r="AC2331" s="23">
        <f t="shared" si="1732"/>
        <v>74889487.274228647</v>
      </c>
      <c r="AD2331" s="23">
        <f t="shared" si="1738"/>
        <v>4803211</v>
      </c>
      <c r="AE2331" s="24">
        <f t="shared" si="1699"/>
        <v>70086276.274228647</v>
      </c>
      <c r="AF2331" s="3">
        <f t="shared" si="1733"/>
        <v>0</v>
      </c>
      <c r="AG2331" s="2">
        <f t="shared" si="1715"/>
        <v>0</v>
      </c>
      <c r="AH2331" s="2">
        <f t="shared" si="1716"/>
        <v>149.47359792155811</v>
      </c>
      <c r="AI2331" s="23">
        <f t="shared" si="1739"/>
        <v>9802083133.1757088</v>
      </c>
      <c r="AJ2331" s="23">
        <f t="shared" si="1717"/>
        <v>6219.922423797766</v>
      </c>
      <c r="AK2331" s="23">
        <f t="shared" si="1718"/>
        <v>0</v>
      </c>
      <c r="AL2331" s="23">
        <f t="shared" si="1743"/>
        <v>0</v>
      </c>
      <c r="AM2331" s="23">
        <f t="shared" si="1744"/>
        <v>0</v>
      </c>
      <c r="AN2331" s="16">
        <f t="shared" si="1734"/>
        <v>0</v>
      </c>
      <c r="AO2331" s="23">
        <f t="shared" si="1735"/>
        <v>0</v>
      </c>
      <c r="AP2331" s="22">
        <f t="shared" si="1736"/>
        <v>0</v>
      </c>
      <c r="AQ2331" s="30">
        <f t="shared" si="1719"/>
        <v>13144745675.485695</v>
      </c>
      <c r="AR2331" s="28">
        <f t="shared" si="1720"/>
        <v>6409014590.1053476</v>
      </c>
      <c r="AS2331" s="25">
        <f t="shared" si="1721"/>
        <v>200337590.02425668</v>
      </c>
      <c r="AT2331" s="32">
        <f t="shared" si="1722"/>
        <v>0</v>
      </c>
      <c r="AU2331" s="23">
        <f t="shared" si="1723"/>
        <v>0</v>
      </c>
      <c r="AV2331" s="22">
        <f t="shared" si="1724"/>
        <v>1887938521.4559472</v>
      </c>
      <c r="AW2331" s="31">
        <f t="shared" si="1737"/>
        <v>8816964221.4415188</v>
      </c>
    </row>
    <row r="2332" spans="1:53" x14ac:dyDescent="0.25">
      <c r="A2332">
        <f t="shared" si="1745"/>
        <v>704</v>
      </c>
      <c r="B2332" t="s">
        <v>7</v>
      </c>
      <c r="C2332" s="27">
        <f t="shared" si="1702"/>
        <v>0</v>
      </c>
      <c r="D2332" s="27">
        <f t="shared" si="1725"/>
        <v>0</v>
      </c>
      <c r="E2332" s="27" t="b">
        <f t="shared" si="1701"/>
        <v>1</v>
      </c>
      <c r="F2332" s="29">
        <f t="shared" si="1703"/>
        <v>0</v>
      </c>
      <c r="G2332" s="27">
        <f t="shared" si="1726"/>
        <v>0</v>
      </c>
      <c r="H2332" s="22">
        <f t="shared" si="1704"/>
        <v>26190119699.083225</v>
      </c>
      <c r="I2332" s="23">
        <f t="shared" si="1705"/>
        <v>132580106.5049091</v>
      </c>
      <c r="J2332" s="23">
        <f t="shared" si="1706"/>
        <v>1086</v>
      </c>
      <c r="K2332" s="19">
        <f t="shared" si="1727"/>
        <v>225.0831931027827</v>
      </c>
      <c r="L2332" s="16">
        <f t="shared" si="1707"/>
        <v>180.6520293276802</v>
      </c>
      <c r="M2332" s="23">
        <f>M2331-IF($B2332="B",(Percent_Rent_In_Elsies*2.49%/12 * H2331)/K2331,0)+IF($B2332="D",N2332,0)+IF(B2332="D",AK2331)+IF(B2332="C",F2331*90%)-(Y2332-Y2331)-IF($B2332="A",Q2331/K2331) + IF($B2332="A",Q2331/K2331)</f>
        <v>-41563651.635383673</v>
      </c>
      <c r="N2332" s="23">
        <f t="shared" si="1708"/>
        <v>0</v>
      </c>
      <c r="O2332" s="22">
        <f t="shared" si="1709"/>
        <v>0</v>
      </c>
      <c r="P2332" s="22">
        <f t="shared" si="1740"/>
        <v>0</v>
      </c>
      <c r="Q2332" s="22">
        <f t="shared" si="1741"/>
        <v>0</v>
      </c>
      <c r="R2332" s="22">
        <f t="shared" si="1710"/>
        <v>293034059.86796975</v>
      </c>
      <c r="S2332" s="16">
        <f t="shared" si="1700"/>
        <v>26639459.987997249</v>
      </c>
      <c r="T2332" s="15">
        <f t="shared" si="1711"/>
        <v>0</v>
      </c>
      <c r="U2332" s="23">
        <f t="shared" si="1728"/>
        <v>1301892.2285089504</v>
      </c>
      <c r="V2332" s="23">
        <f t="shared" si="1729"/>
        <v>118353.83895535913</v>
      </c>
      <c r="W2332" s="23">
        <f t="shared" si="1742"/>
        <v>0</v>
      </c>
      <c r="X2332" s="23">
        <f t="shared" si="1730"/>
        <v>35315204.884752713</v>
      </c>
      <c r="Y2332" s="23">
        <f t="shared" si="1712"/>
        <v>13825559.361691331</v>
      </c>
      <c r="Z2332" s="3">
        <f t="shared" si="1713"/>
        <v>0</v>
      </c>
      <c r="AA2332" s="23">
        <f t="shared" si="1714"/>
        <v>60968196.67996946</v>
      </c>
      <c r="AB2332" s="26">
        <f t="shared" si="1731"/>
        <v>70086276.274228573</v>
      </c>
      <c r="AC2332" s="23">
        <f t="shared" si="1732"/>
        <v>74889487.274228647</v>
      </c>
      <c r="AD2332" s="23">
        <f t="shared" si="1738"/>
        <v>4803211</v>
      </c>
      <c r="AE2332" s="24">
        <f t="shared" si="1699"/>
        <v>70086276.274228647</v>
      </c>
      <c r="AF2332" s="3">
        <f t="shared" si="1733"/>
        <v>0</v>
      </c>
      <c r="AG2332" s="2">
        <f t="shared" si="1715"/>
        <v>0</v>
      </c>
      <c r="AH2332" s="2">
        <f t="shared" si="1716"/>
        <v>149.47359792155811</v>
      </c>
      <c r="AI2332" s="23">
        <f t="shared" si="1739"/>
        <v>9802083133.1757088</v>
      </c>
      <c r="AJ2332" s="23">
        <f t="shared" si="1717"/>
        <v>6219.922423797766</v>
      </c>
      <c r="AK2332" s="23">
        <f t="shared" si="1718"/>
        <v>0</v>
      </c>
      <c r="AL2332" s="23">
        <f t="shared" si="1743"/>
        <v>4572577.9653568268</v>
      </c>
      <c r="AM2332" s="23">
        <f t="shared" si="1744"/>
        <v>4266162033.1929731</v>
      </c>
      <c r="AN2332" s="16">
        <f t="shared" si="1734"/>
        <v>0</v>
      </c>
      <c r="AO2332" s="23">
        <f t="shared" si="1735"/>
        <v>120720.91573443613</v>
      </c>
      <c r="AP2332" s="22">
        <f t="shared" si="1736"/>
        <v>27172249.187798847</v>
      </c>
      <c r="AQ2332" s="30">
        <f t="shared" si="1719"/>
        <v>13198859209.743196</v>
      </c>
      <c r="AR2332" s="28">
        <f t="shared" si="1720"/>
        <v>6435955875.1750498</v>
      </c>
      <c r="AS2332" s="25">
        <f t="shared" si="1721"/>
        <v>200337590.02425668</v>
      </c>
      <c r="AT2332" s="32">
        <f t="shared" si="1722"/>
        <v>0</v>
      </c>
      <c r="AU2332" s="23">
        <f t="shared" si="1723"/>
        <v>0</v>
      </c>
      <c r="AV2332" s="22">
        <f t="shared" si="1724"/>
        <v>1887938521.4559472</v>
      </c>
      <c r="AW2332" s="31">
        <f t="shared" si="1737"/>
        <v>8871077755.6990204</v>
      </c>
    </row>
    <row r="2333" spans="1:53" s="21" customFormat="1" x14ac:dyDescent="0.25">
      <c r="A2333">
        <f t="shared" si="1745"/>
        <v>704</v>
      </c>
      <c r="B2333" t="s">
        <v>8</v>
      </c>
      <c r="C2333" s="27">
        <f t="shared" si="1702"/>
        <v>0</v>
      </c>
      <c r="D2333" s="27">
        <f t="shared" si="1725"/>
        <v>0</v>
      </c>
      <c r="E2333" s="27" t="b">
        <f t="shared" si="1701"/>
        <v>1</v>
      </c>
      <c r="F2333" s="29">
        <f t="shared" si="1703"/>
        <v>0</v>
      </c>
      <c r="G2333" s="27">
        <f t="shared" si="1726"/>
        <v>0</v>
      </c>
      <c r="H2333" s="22">
        <f t="shared" si="1704"/>
        <v>26190119699.083225</v>
      </c>
      <c r="I2333" s="23">
        <f t="shared" si="1705"/>
        <v>132580106.5049091</v>
      </c>
      <c r="J2333" s="23">
        <f t="shared" si="1706"/>
        <v>1086</v>
      </c>
      <c r="K2333" s="19">
        <f t="shared" si="1727"/>
        <v>225.0831931027827</v>
      </c>
      <c r="L2333" s="16">
        <f t="shared" si="1707"/>
        <v>180.6520293276802</v>
      </c>
      <c r="M2333" s="23">
        <f>M2332-IF($B2333="B",(Percent_Rent_In_Elsies*2.49%/12 * H2332)/K2332,0)+IF($B2333="D",N2333,0)+IF(B2333="D",AK2332)+IF(B2333="C",F2332*90%)-(Y2333-Y2332)-IF($B2333="A",Q2332/K2332) + IF($B2333="A",Q2332/K2332)</f>
        <v>-41563651.635383673</v>
      </c>
      <c r="N2333" s="23">
        <f t="shared" si="1708"/>
        <v>0</v>
      </c>
      <c r="O2333" s="22">
        <f t="shared" si="1709"/>
        <v>0</v>
      </c>
      <c r="P2333" s="22">
        <f t="shared" si="1740"/>
        <v>0</v>
      </c>
      <c r="Q2333" s="22">
        <f t="shared" si="1741"/>
        <v>0</v>
      </c>
      <c r="R2333" s="22">
        <f t="shared" si="1710"/>
        <v>320206309.05576861</v>
      </c>
      <c r="S2333" s="16">
        <f t="shared" si="1700"/>
        <v>26639459.987997249</v>
      </c>
      <c r="T2333" s="15">
        <f t="shared" si="1711"/>
        <v>0</v>
      </c>
      <c r="U2333" s="23">
        <f t="shared" si="1728"/>
        <v>1422613.1442433866</v>
      </c>
      <c r="V2333" s="23">
        <f t="shared" si="1729"/>
        <v>118353.83895535913</v>
      </c>
      <c r="W2333" s="23">
        <f t="shared" si="1742"/>
        <v>0</v>
      </c>
      <c r="X2333" s="23">
        <f t="shared" si="1730"/>
        <v>35315204.884752713</v>
      </c>
      <c r="Y2333" s="23">
        <f t="shared" si="1712"/>
        <v>13825559.361691331</v>
      </c>
      <c r="Z2333" s="3">
        <f t="shared" si="1713"/>
        <v>0</v>
      </c>
      <c r="AA2333" s="23">
        <f t="shared" si="1714"/>
        <v>60968196.67996946</v>
      </c>
      <c r="AB2333" s="26">
        <f t="shared" si="1731"/>
        <v>70086276.274228573</v>
      </c>
      <c r="AC2333" s="23">
        <f t="shared" si="1732"/>
        <v>74889487.274228647</v>
      </c>
      <c r="AD2333" s="23">
        <f t="shared" si="1738"/>
        <v>4803211</v>
      </c>
      <c r="AE2333" s="24">
        <f t="shared" si="1699"/>
        <v>70086276.274228647</v>
      </c>
      <c r="AF2333" s="3">
        <f t="shared" si="1733"/>
        <v>1E-4</v>
      </c>
      <c r="AG2333" s="2">
        <f t="shared" si="1715"/>
        <v>0</v>
      </c>
      <c r="AH2333" s="2">
        <f t="shared" si="1716"/>
        <v>149.47359792155811</v>
      </c>
      <c r="AI2333" s="23">
        <f t="shared" si="1739"/>
        <v>9802083133.1757088</v>
      </c>
      <c r="AJ2333" s="23">
        <f t="shared" si="1717"/>
        <v>6219.922423797766</v>
      </c>
      <c r="AK2333" s="23">
        <f t="shared" si="1718"/>
        <v>60185.93159991756</v>
      </c>
      <c r="AL2333" s="23">
        <f t="shared" si="1743"/>
        <v>0</v>
      </c>
      <c r="AM2333" s="23">
        <f t="shared" si="1744"/>
        <v>0</v>
      </c>
      <c r="AN2333" s="16">
        <f t="shared" si="1734"/>
        <v>0</v>
      </c>
      <c r="AO2333" s="23">
        <f t="shared" si="1735"/>
        <v>0</v>
      </c>
      <c r="AP2333" s="22">
        <f t="shared" si="1736"/>
        <v>0</v>
      </c>
      <c r="AQ2333" s="30">
        <f t="shared" si="1719"/>
        <v>13198859209.743196</v>
      </c>
      <c r="AR2333" s="28">
        <f t="shared" si="1720"/>
        <v>6435955875.1750498</v>
      </c>
      <c r="AS2333" s="25">
        <f t="shared" si="1721"/>
        <v>200337590.02425668</v>
      </c>
      <c r="AT2333" s="32">
        <f t="shared" si="1722"/>
        <v>0</v>
      </c>
      <c r="AU2333" s="23">
        <f t="shared" si="1723"/>
        <v>0</v>
      </c>
      <c r="AV2333" s="22">
        <f t="shared" si="1724"/>
        <v>1887938521.4559472</v>
      </c>
      <c r="AW2333" s="31">
        <f t="shared" si="1737"/>
        <v>8871077755.6990185</v>
      </c>
      <c r="AX2333"/>
      <c r="AY2333"/>
      <c r="AZ2333"/>
      <c r="BA2333"/>
    </row>
    <row r="2334" spans="1:53" s="21" customFormat="1" x14ac:dyDescent="0.25">
      <c r="A2334">
        <f t="shared" si="1745"/>
        <v>704</v>
      </c>
      <c r="B2334" t="s">
        <v>9</v>
      </c>
      <c r="C2334" s="27">
        <f t="shared" si="1702"/>
        <v>0</v>
      </c>
      <c r="D2334" s="27">
        <f t="shared" si="1725"/>
        <v>0</v>
      </c>
      <c r="E2334" s="27" t="b">
        <f t="shared" si="1701"/>
        <v>1</v>
      </c>
      <c r="F2334" s="29">
        <f t="shared" si="1703"/>
        <v>0</v>
      </c>
      <c r="G2334" s="27">
        <f t="shared" si="1726"/>
        <v>0</v>
      </c>
      <c r="H2334" s="22">
        <f t="shared" si="1704"/>
        <v>26190119699.083225</v>
      </c>
      <c r="I2334" s="23">
        <f t="shared" si="1705"/>
        <v>132580106.5049091</v>
      </c>
      <c r="J2334" s="23">
        <f t="shared" si="1706"/>
        <v>1086</v>
      </c>
      <c r="K2334" s="19">
        <f t="shared" si="1727"/>
        <v>225.0831931027827</v>
      </c>
      <c r="L2334" s="16">
        <f t="shared" si="1707"/>
        <v>180.6520293276802</v>
      </c>
      <c r="M2334" s="23">
        <f>M2333-IF($B2334="B",(Percent_Rent_In_Elsies*2.49%/12 * H2333)/K2333,0)+IF($B2334="D",N2334,0)+IF(B2334="D",AK2333)+IF(B2334="C",F2333*90%)-(Y2334-Y2333)-IF($B2334="A",Q2333/K2333) + IF($B2334="A",Q2333/K2333)</f>
        <v>-41503465.703783758</v>
      </c>
      <c r="N2334" s="23">
        <f t="shared" si="1708"/>
        <v>0</v>
      </c>
      <c r="O2334" s="22">
        <f t="shared" si="1709"/>
        <v>18612115.839911468</v>
      </c>
      <c r="P2334" s="22">
        <f t="shared" si="1740"/>
        <v>0</v>
      </c>
      <c r="Q2334" s="22">
        <f t="shared" si="1741"/>
        <v>0</v>
      </c>
      <c r="R2334" s="22">
        <f t="shared" si="1710"/>
        <v>320206309.05576861</v>
      </c>
      <c r="S2334" s="16">
        <f t="shared" si="1700"/>
        <v>0</v>
      </c>
      <c r="T2334" s="15">
        <f t="shared" si="1711"/>
        <v>8027344.1480857804</v>
      </c>
      <c r="U2334" s="23">
        <f t="shared" si="1728"/>
        <v>1422613.1442433866</v>
      </c>
      <c r="V2334" s="23">
        <f t="shared" si="1729"/>
        <v>0</v>
      </c>
      <c r="W2334" s="23">
        <f t="shared" si="1742"/>
        <v>118353.83895535913</v>
      </c>
      <c r="X2334" s="23">
        <f t="shared" si="1730"/>
        <v>35315204.884752713</v>
      </c>
      <c r="Y2334" s="23">
        <f t="shared" si="1712"/>
        <v>13825559.361691331</v>
      </c>
      <c r="Z2334" s="3">
        <f t="shared" si="1713"/>
        <v>0</v>
      </c>
      <c r="AA2334" s="23">
        <f t="shared" si="1714"/>
        <v>60908010.748369545</v>
      </c>
      <c r="AB2334" s="26">
        <f t="shared" si="1731"/>
        <v>70086276.274228573</v>
      </c>
      <c r="AC2334" s="23">
        <f t="shared" si="1732"/>
        <v>74889487.274228647</v>
      </c>
      <c r="AD2334" s="23">
        <f t="shared" si="1738"/>
        <v>4803211</v>
      </c>
      <c r="AE2334" s="24">
        <f t="shared" si="1699"/>
        <v>70086276.274228647</v>
      </c>
      <c r="AF2334" s="3">
        <f t="shared" si="1733"/>
        <v>0</v>
      </c>
      <c r="AG2334" s="2">
        <f t="shared" si="1715"/>
        <v>0</v>
      </c>
      <c r="AH2334" s="2">
        <f t="shared" si="1716"/>
        <v>149.47359792155811</v>
      </c>
      <c r="AI2334" s="23">
        <f t="shared" si="1739"/>
        <v>9792406817.7011566</v>
      </c>
      <c r="AJ2334" s="23">
        <f t="shared" si="1717"/>
        <v>6219.922423797766</v>
      </c>
      <c r="AK2334" s="23">
        <f t="shared" si="1718"/>
        <v>0</v>
      </c>
      <c r="AL2334" s="23">
        <f t="shared" si="1743"/>
        <v>0</v>
      </c>
      <c r="AM2334" s="23">
        <f t="shared" si="1744"/>
        <v>0</v>
      </c>
      <c r="AN2334" s="16">
        <f t="shared" si="1734"/>
        <v>0</v>
      </c>
      <c r="AO2334" s="23">
        <f t="shared" si="1735"/>
        <v>0</v>
      </c>
      <c r="AP2334" s="22">
        <f t="shared" si="1736"/>
        <v>0</v>
      </c>
      <c r="AQ2334" s="30">
        <f t="shared" si="1719"/>
        <v>13198859209.743196</v>
      </c>
      <c r="AR2334" s="28">
        <f t="shared" si="1720"/>
        <v>6435955875.1750498</v>
      </c>
      <c r="AS2334" s="25">
        <f t="shared" si="1721"/>
        <v>200337590.02425668</v>
      </c>
      <c r="AT2334" s="32">
        <f t="shared" si="1722"/>
        <v>0</v>
      </c>
      <c r="AU2334" s="23">
        <f t="shared" si="1723"/>
        <v>0</v>
      </c>
      <c r="AV2334" s="22">
        <f t="shared" si="1724"/>
        <v>1887938521.4559472</v>
      </c>
      <c r="AW2334" s="31">
        <f t="shared" si="1737"/>
        <v>8871077755.6990185</v>
      </c>
      <c r="AX2334"/>
      <c r="AY2334"/>
      <c r="AZ2334"/>
      <c r="BA2334"/>
    </row>
    <row r="2335" spans="1:53" x14ac:dyDescent="0.25">
      <c r="A2335" s="21">
        <f t="shared" si="1745"/>
        <v>704</v>
      </c>
      <c r="B2335" s="21" t="s">
        <v>28</v>
      </c>
      <c r="C2335" s="27">
        <f t="shared" si="1702"/>
        <v>0</v>
      </c>
      <c r="D2335" s="27">
        <f t="shared" si="1725"/>
        <v>0</v>
      </c>
      <c r="E2335" s="27" t="b">
        <f t="shared" si="1701"/>
        <v>1</v>
      </c>
      <c r="F2335" s="29">
        <f t="shared" si="1703"/>
        <v>0</v>
      </c>
      <c r="G2335" s="27">
        <f t="shared" si="1726"/>
        <v>0</v>
      </c>
      <c r="H2335" s="22">
        <f t="shared" si="1704"/>
        <v>26190119699.083225</v>
      </c>
      <c r="I2335" s="23">
        <f t="shared" si="1705"/>
        <v>132580106.5049091</v>
      </c>
      <c r="J2335" s="23">
        <f t="shared" si="1706"/>
        <v>1086</v>
      </c>
      <c r="K2335" s="19">
        <f t="shared" si="1727"/>
        <v>225.0831931027827</v>
      </c>
      <c r="L2335" s="16">
        <f t="shared" si="1707"/>
        <v>180.6520293276802</v>
      </c>
      <c r="M2335" s="23">
        <f>M2334-IF($B2335="B",(Percent_Rent_In_Elsies*2.49%/12 * H2334)/K2334,0)+IF($B2335="D",N2335,0)+IF(B2335="D",AK2334)+IF(B2335="C",F2334*90%)-(Y2335-Y2334)-IF($B2335="A",Q2334/K2334) + IF($B2335="A",Q2334/K2334)</f>
        <v>-41503465.703783758</v>
      </c>
      <c r="N2335" s="23">
        <f t="shared" si="1708"/>
        <v>0</v>
      </c>
      <c r="O2335" s="22">
        <f t="shared" si="1709"/>
        <v>0</v>
      </c>
      <c r="P2335" s="22">
        <f t="shared" si="1740"/>
        <v>18612115.839911468</v>
      </c>
      <c r="Q2335" s="22">
        <f t="shared" si="1741"/>
        <v>0</v>
      </c>
      <c r="R2335" s="22">
        <f t="shared" si="1710"/>
        <v>320206309.05576861</v>
      </c>
      <c r="S2335" s="16">
        <f t="shared" si="1700"/>
        <v>0</v>
      </c>
      <c r="T2335" s="15">
        <f t="shared" si="1711"/>
        <v>0</v>
      </c>
      <c r="U2335" s="23">
        <f t="shared" si="1728"/>
        <v>1422613.1442433866</v>
      </c>
      <c r="V2335" s="23">
        <f t="shared" si="1729"/>
        <v>0</v>
      </c>
      <c r="W2335" s="23">
        <f t="shared" si="1742"/>
        <v>0</v>
      </c>
      <c r="X2335" s="23">
        <f t="shared" si="1730"/>
        <v>35315204.884752713</v>
      </c>
      <c r="Y2335" s="23">
        <f t="shared" si="1712"/>
        <v>13825559.361691331</v>
      </c>
      <c r="Z2335" s="3">
        <f t="shared" si="1713"/>
        <v>5917.6919477679576</v>
      </c>
      <c r="AA2335" s="23">
        <f t="shared" si="1714"/>
        <v>60996776.127586067</v>
      </c>
      <c r="AB2335" s="26">
        <f t="shared" si="1731"/>
        <v>70086276.274228573</v>
      </c>
      <c r="AC2335" s="23">
        <f t="shared" si="1732"/>
        <v>74889487.274228647</v>
      </c>
      <c r="AD2335" s="23">
        <f t="shared" si="1738"/>
        <v>4803211</v>
      </c>
      <c r="AE2335" s="24">
        <f t="shared" si="1699"/>
        <v>70086276.274228647</v>
      </c>
      <c r="AF2335" s="3">
        <f t="shared" si="1733"/>
        <v>0</v>
      </c>
      <c r="AG2335" s="2">
        <f t="shared" si="1715"/>
        <v>710123033.73215485</v>
      </c>
      <c r="AH2335" s="2">
        <f t="shared" si="1716"/>
        <v>149.47359792155811</v>
      </c>
      <c r="AI2335" s="23">
        <f t="shared" si="1739"/>
        <v>9806677956.9804668</v>
      </c>
      <c r="AJ2335" s="23">
        <f t="shared" si="1717"/>
        <v>6219.922423797766</v>
      </c>
      <c r="AK2335" s="23">
        <f t="shared" si="1718"/>
        <v>0</v>
      </c>
      <c r="AL2335" s="23">
        <f t="shared" si="1743"/>
        <v>0</v>
      </c>
      <c r="AM2335" s="23">
        <f t="shared" si="1744"/>
        <v>0</v>
      </c>
      <c r="AN2335" s="16">
        <f t="shared" si="1734"/>
        <v>0</v>
      </c>
      <c r="AO2335" s="23">
        <f t="shared" si="1735"/>
        <v>0</v>
      </c>
      <c r="AP2335" s="22">
        <f t="shared" si="1736"/>
        <v>0</v>
      </c>
      <c r="AQ2335" s="30">
        <f t="shared" si="1719"/>
        <v>13198859209.743196</v>
      </c>
      <c r="AR2335" s="28">
        <f t="shared" si="1720"/>
        <v>6435955875.1750498</v>
      </c>
      <c r="AS2335" s="25">
        <f t="shared" si="1721"/>
        <v>200337590.02425668</v>
      </c>
      <c r="AT2335" s="32">
        <f t="shared" si="1722"/>
        <v>11835.383895535915</v>
      </c>
      <c r="AU2335" s="23">
        <f t="shared" si="1723"/>
        <v>11835.383895535915</v>
      </c>
      <c r="AV2335" s="22">
        <f t="shared" si="1724"/>
        <v>1895965865.604033</v>
      </c>
      <c r="AW2335" s="31">
        <f t="shared" si="1737"/>
        <v>8871077755.6990185</v>
      </c>
    </row>
    <row r="2336" spans="1:53" x14ac:dyDescent="0.25">
      <c r="A2336">
        <f t="shared" si="1745"/>
        <v>705</v>
      </c>
      <c r="B2336" t="s">
        <v>6</v>
      </c>
      <c r="C2336" s="27">
        <f t="shared" si="1702"/>
        <v>0</v>
      </c>
      <c r="D2336" s="27">
        <f t="shared" si="1725"/>
        <v>0</v>
      </c>
      <c r="E2336" s="27" t="b">
        <f t="shared" si="1701"/>
        <v>1</v>
      </c>
      <c r="F2336" s="29">
        <f t="shared" si="1703"/>
        <v>0</v>
      </c>
      <c r="G2336" s="27">
        <f t="shared" si="1726"/>
        <v>0</v>
      </c>
      <c r="H2336" s="22">
        <f t="shared" si="1704"/>
        <v>26233769898.581699</v>
      </c>
      <c r="I2336" s="23">
        <f t="shared" si="1705"/>
        <v>132580106.5049091</v>
      </c>
      <c r="J2336" s="23">
        <f t="shared" si="1706"/>
        <v>1086</v>
      </c>
      <c r="K2336" s="19">
        <f t="shared" si="1727"/>
        <v>225.0831931027827</v>
      </c>
      <c r="L2336" s="16">
        <f t="shared" si="1707"/>
        <v>180.95311604322634</v>
      </c>
      <c r="M2336" s="23">
        <f>M2335-IF($B2336="B",(Percent_Rent_In_Elsies*2.49%/12 * H2335)/K2335,0)+IF($B2336="D",N2336,0)+IF(B2336="D",AK2335)+IF(B2336="C",F2335*90%)-(Y2336-Y2335)-IF($B2336="A",Q2335/K2335) + IF($B2336="A",Q2335/K2335)</f>
        <v>-41503465.703783758</v>
      </c>
      <c r="N2336" s="23">
        <f t="shared" si="1708"/>
        <v>0</v>
      </c>
      <c r="O2336" s="22">
        <f t="shared" si="1709"/>
        <v>0</v>
      </c>
      <c r="P2336" s="22">
        <f t="shared" si="1740"/>
        <v>0</v>
      </c>
      <c r="Q2336" s="22">
        <f t="shared" si="1741"/>
        <v>0</v>
      </c>
      <c r="R2336" s="22">
        <f t="shared" si="1710"/>
        <v>320206309.05576861</v>
      </c>
      <c r="S2336" s="16">
        <f t="shared" si="1700"/>
        <v>0</v>
      </c>
      <c r="T2336" s="15">
        <f t="shared" si="1711"/>
        <v>0</v>
      </c>
      <c r="U2336" s="23">
        <f t="shared" si="1728"/>
        <v>1422613.1442433866</v>
      </c>
      <c r="V2336" s="23">
        <f t="shared" si="1729"/>
        <v>0</v>
      </c>
      <c r="W2336" s="23">
        <f t="shared" si="1742"/>
        <v>0</v>
      </c>
      <c r="X2336" s="23">
        <f t="shared" si="1730"/>
        <v>35344793.344491556</v>
      </c>
      <c r="Y2336" s="23">
        <f t="shared" si="1712"/>
        <v>13825559.361691331</v>
      </c>
      <c r="Z2336" s="3">
        <f t="shared" si="1713"/>
        <v>0</v>
      </c>
      <c r="AA2336" s="23">
        <f t="shared" si="1714"/>
        <v>60996776.127586067</v>
      </c>
      <c r="AB2336" s="26">
        <f t="shared" si="1731"/>
        <v>70086276.274228603</v>
      </c>
      <c r="AC2336" s="23">
        <f t="shared" si="1732"/>
        <v>74889487.274228647</v>
      </c>
      <c r="AD2336" s="23">
        <f t="shared" si="1738"/>
        <v>4803211</v>
      </c>
      <c r="AE2336" s="24">
        <f t="shared" si="1699"/>
        <v>70086276.274228647</v>
      </c>
      <c r="AF2336" s="3">
        <f t="shared" si="1733"/>
        <v>0</v>
      </c>
      <c r="AG2336" s="2">
        <f t="shared" si="1715"/>
        <v>0</v>
      </c>
      <c r="AH2336" s="2">
        <f t="shared" si="1716"/>
        <v>149.72272058476071</v>
      </c>
      <c r="AI2336" s="23">
        <f t="shared" si="1739"/>
        <v>9806677956.9804668</v>
      </c>
      <c r="AJ2336" s="23">
        <f t="shared" si="1717"/>
        <v>6219.922423797766</v>
      </c>
      <c r="AK2336" s="23">
        <f t="shared" si="1718"/>
        <v>0</v>
      </c>
      <c r="AL2336" s="23">
        <f t="shared" si="1743"/>
        <v>0</v>
      </c>
      <c r="AM2336" s="23">
        <f t="shared" si="1744"/>
        <v>0</v>
      </c>
      <c r="AN2336" s="16">
        <f t="shared" si="1734"/>
        <v>0</v>
      </c>
      <c r="AO2336" s="23">
        <f t="shared" si="1735"/>
        <v>0</v>
      </c>
      <c r="AP2336" s="22">
        <f t="shared" si="1736"/>
        <v>0</v>
      </c>
      <c r="AQ2336" s="30">
        <f t="shared" si="1719"/>
        <v>13198859209.743196</v>
      </c>
      <c r="AR2336" s="28">
        <f t="shared" si="1720"/>
        <v>6435955875.1750498</v>
      </c>
      <c r="AS2336" s="25">
        <f t="shared" si="1721"/>
        <v>200337590.02425668</v>
      </c>
      <c r="AT2336" s="32">
        <f t="shared" si="1722"/>
        <v>0</v>
      </c>
      <c r="AU2336" s="23">
        <f t="shared" si="1723"/>
        <v>0</v>
      </c>
      <c r="AV2336" s="22">
        <f t="shared" si="1724"/>
        <v>1895965865.604033</v>
      </c>
      <c r="AW2336" s="31">
        <f t="shared" si="1737"/>
        <v>8852465639.859108</v>
      </c>
    </row>
    <row r="2337" spans="1:53" x14ac:dyDescent="0.25">
      <c r="A2337">
        <f t="shared" si="1745"/>
        <v>705</v>
      </c>
      <c r="B2337" t="s">
        <v>7</v>
      </c>
      <c r="C2337" s="27">
        <f t="shared" si="1702"/>
        <v>0</v>
      </c>
      <c r="D2337" s="27">
        <f t="shared" si="1725"/>
        <v>0</v>
      </c>
      <c r="E2337" s="27" t="b">
        <f t="shared" si="1701"/>
        <v>1</v>
      </c>
      <c r="F2337" s="29">
        <f t="shared" si="1703"/>
        <v>0</v>
      </c>
      <c r="G2337" s="27">
        <f t="shared" si="1726"/>
        <v>0</v>
      </c>
      <c r="H2337" s="22">
        <f t="shared" si="1704"/>
        <v>26233769898.581699</v>
      </c>
      <c r="I2337" s="23">
        <f t="shared" si="1705"/>
        <v>132580106.5049091</v>
      </c>
      <c r="J2337" s="23">
        <f t="shared" si="1706"/>
        <v>1086</v>
      </c>
      <c r="K2337" s="19">
        <f t="shared" si="1727"/>
        <v>225.0831931027827</v>
      </c>
      <c r="L2337" s="16">
        <f t="shared" si="1707"/>
        <v>180.95311604322634</v>
      </c>
      <c r="M2337" s="23">
        <f>M2336-IF($B2337="B",(Percent_Rent_In_Elsies*2.49%/12 * H2336)/K2336,0)+IF($B2337="D",N2337,0)+IF(B2337="D",AK2336)+IF(B2337="C",F2336*90%)-(Y2337-Y2336)-IF($B2337="A",Q2336/K2336) + IF($B2337="A",Q2336/K2336)</f>
        <v>-41624387.821044415</v>
      </c>
      <c r="N2337" s="23">
        <f t="shared" si="1708"/>
        <v>0</v>
      </c>
      <c r="O2337" s="22">
        <f t="shared" si="1709"/>
        <v>0</v>
      </c>
      <c r="P2337" s="22">
        <f t="shared" si="1740"/>
        <v>0</v>
      </c>
      <c r="Q2337" s="22">
        <f t="shared" si="1741"/>
        <v>0</v>
      </c>
      <c r="R2337" s="22">
        <f t="shared" si="1710"/>
        <v>293522449.96778786</v>
      </c>
      <c r="S2337" s="16">
        <f t="shared" si="1700"/>
        <v>26683859.087980717</v>
      </c>
      <c r="T2337" s="15">
        <f t="shared" si="1711"/>
        <v>0</v>
      </c>
      <c r="U2337" s="23">
        <f t="shared" si="1728"/>
        <v>1304062.0488897711</v>
      </c>
      <c r="V2337" s="23">
        <f t="shared" si="1729"/>
        <v>118551.09535361554</v>
      </c>
      <c r="W2337" s="23">
        <f t="shared" si="1742"/>
        <v>0</v>
      </c>
      <c r="X2337" s="23">
        <f t="shared" si="1730"/>
        <v>35344793.344491556</v>
      </c>
      <c r="Y2337" s="23">
        <f t="shared" si="1712"/>
        <v>13825559.361691331</v>
      </c>
      <c r="Z2337" s="3">
        <f t="shared" si="1713"/>
        <v>0</v>
      </c>
      <c r="AA2337" s="23">
        <f t="shared" si="1714"/>
        <v>60996776.127586067</v>
      </c>
      <c r="AB2337" s="26">
        <f t="shared" si="1731"/>
        <v>70086276.274228603</v>
      </c>
      <c r="AC2337" s="23">
        <f t="shared" si="1732"/>
        <v>74889487.274228647</v>
      </c>
      <c r="AD2337" s="23">
        <f t="shared" si="1738"/>
        <v>4803211</v>
      </c>
      <c r="AE2337" s="24">
        <f t="shared" si="1699"/>
        <v>70086276.274228647</v>
      </c>
      <c r="AF2337" s="3">
        <f t="shared" si="1733"/>
        <v>0</v>
      </c>
      <c r="AG2337" s="2">
        <f t="shared" si="1715"/>
        <v>0</v>
      </c>
      <c r="AH2337" s="2">
        <f t="shared" si="1716"/>
        <v>149.72272058476071</v>
      </c>
      <c r="AI2337" s="23">
        <f t="shared" si="1739"/>
        <v>9806677956.9804668</v>
      </c>
      <c r="AJ2337" s="23">
        <f t="shared" si="1717"/>
        <v>6219.922423797766</v>
      </c>
      <c r="AK2337" s="23">
        <f t="shared" si="1718"/>
        <v>0</v>
      </c>
      <c r="AL2337" s="23">
        <f t="shared" si="1743"/>
        <v>4594823.8047580719</v>
      </c>
      <c r="AM2337" s="23">
        <f t="shared" si="1744"/>
        <v>4286917142.4921746</v>
      </c>
      <c r="AN2337" s="16">
        <f t="shared" si="1734"/>
        <v>0</v>
      </c>
      <c r="AO2337" s="23">
        <f t="shared" si="1735"/>
        <v>120922.1172606602</v>
      </c>
      <c r="AP2337" s="22">
        <f t="shared" si="1736"/>
        <v>27217536.269778516</v>
      </c>
      <c r="AQ2337" s="30">
        <f t="shared" si="1719"/>
        <v>13253062933.224461</v>
      </c>
      <c r="AR2337" s="28">
        <f t="shared" si="1720"/>
        <v>6462942062.3865356</v>
      </c>
      <c r="AS2337" s="25">
        <f t="shared" si="1721"/>
        <v>200337590.02425668</v>
      </c>
      <c r="AT2337" s="32">
        <f t="shared" si="1722"/>
        <v>0</v>
      </c>
      <c r="AU2337" s="23">
        <f t="shared" si="1723"/>
        <v>0</v>
      </c>
      <c r="AV2337" s="22">
        <f t="shared" si="1724"/>
        <v>1895965865.604033</v>
      </c>
      <c r="AW2337" s="31">
        <f t="shared" si="1737"/>
        <v>8906669363.340374</v>
      </c>
    </row>
    <row r="2338" spans="1:53" x14ac:dyDescent="0.25">
      <c r="A2338">
        <f t="shared" si="1745"/>
        <v>705</v>
      </c>
      <c r="B2338" t="s">
        <v>8</v>
      </c>
      <c r="C2338" s="27">
        <f t="shared" si="1702"/>
        <v>0</v>
      </c>
      <c r="D2338" s="27">
        <f t="shared" si="1725"/>
        <v>0</v>
      </c>
      <c r="E2338" s="27" t="b">
        <f t="shared" si="1701"/>
        <v>1</v>
      </c>
      <c r="F2338" s="29">
        <f t="shared" si="1703"/>
        <v>0</v>
      </c>
      <c r="G2338" s="27">
        <f t="shared" si="1726"/>
        <v>0</v>
      </c>
      <c r="H2338" s="22">
        <f t="shared" si="1704"/>
        <v>26233769898.581699</v>
      </c>
      <c r="I2338" s="23">
        <f t="shared" si="1705"/>
        <v>132580106.5049091</v>
      </c>
      <c r="J2338" s="23">
        <f t="shared" si="1706"/>
        <v>1086</v>
      </c>
      <c r="K2338" s="19">
        <f t="shared" si="1727"/>
        <v>225.0831931027827</v>
      </c>
      <c r="L2338" s="16">
        <f t="shared" si="1707"/>
        <v>180.95311604322634</v>
      </c>
      <c r="M2338" s="23">
        <f>M2337-IF($B2338="B",(Percent_Rent_In_Elsies*2.49%/12 * H2337)/K2337,0)+IF($B2338="D",N2338,0)+IF(B2338="D",AK2337)+IF(B2338="C",F2337*90%)-(Y2338-Y2337)-IF($B2338="A",Q2337/K2337) + IF($B2338="A",Q2337/K2337)</f>
        <v>-41624387.821044415</v>
      </c>
      <c r="N2338" s="23">
        <f t="shared" si="1708"/>
        <v>0</v>
      </c>
      <c r="O2338" s="22">
        <f t="shared" si="1709"/>
        <v>0</v>
      </c>
      <c r="P2338" s="22">
        <f t="shared" si="1740"/>
        <v>0</v>
      </c>
      <c r="Q2338" s="22">
        <f t="shared" si="1741"/>
        <v>0</v>
      </c>
      <c r="R2338" s="22">
        <f t="shared" si="1710"/>
        <v>320739986.23756635</v>
      </c>
      <c r="S2338" s="16">
        <f t="shared" si="1700"/>
        <v>26683859.087980717</v>
      </c>
      <c r="T2338" s="15">
        <f t="shared" si="1711"/>
        <v>0</v>
      </c>
      <c r="U2338" s="23">
        <f t="shared" si="1728"/>
        <v>1424984.1661504314</v>
      </c>
      <c r="V2338" s="23">
        <f t="shared" si="1729"/>
        <v>118551.09535361554</v>
      </c>
      <c r="W2338" s="23">
        <f t="shared" si="1742"/>
        <v>0</v>
      </c>
      <c r="X2338" s="23">
        <f t="shared" si="1730"/>
        <v>35344793.344491556</v>
      </c>
      <c r="Y2338" s="23">
        <f t="shared" si="1712"/>
        <v>13825559.361691331</v>
      </c>
      <c r="Z2338" s="3">
        <f t="shared" si="1713"/>
        <v>0</v>
      </c>
      <c r="AA2338" s="23">
        <f t="shared" si="1714"/>
        <v>60996776.127586067</v>
      </c>
      <c r="AB2338" s="26">
        <f t="shared" si="1731"/>
        <v>70086276.274228588</v>
      </c>
      <c r="AC2338" s="23">
        <f t="shared" si="1732"/>
        <v>74889487.274228647</v>
      </c>
      <c r="AD2338" s="23">
        <f t="shared" si="1738"/>
        <v>4803211</v>
      </c>
      <c r="AE2338" s="24">
        <f t="shared" si="1699"/>
        <v>70086276.274228647</v>
      </c>
      <c r="AF2338" s="3">
        <f t="shared" si="1733"/>
        <v>1E-4</v>
      </c>
      <c r="AG2338" s="2">
        <f t="shared" si="1715"/>
        <v>0</v>
      </c>
      <c r="AH2338" s="2">
        <f t="shared" si="1716"/>
        <v>149.72272058476071</v>
      </c>
      <c r="AI2338" s="23">
        <f t="shared" si="1739"/>
        <v>9806677956.9804668</v>
      </c>
      <c r="AJ2338" s="23">
        <f t="shared" si="1717"/>
        <v>6219.922423797766</v>
      </c>
      <c r="AK2338" s="23">
        <f t="shared" si="1718"/>
        <v>60195.389049527352</v>
      </c>
      <c r="AL2338" s="23">
        <f t="shared" si="1743"/>
        <v>0</v>
      </c>
      <c r="AM2338" s="23">
        <f t="shared" si="1744"/>
        <v>0</v>
      </c>
      <c r="AN2338" s="16">
        <f t="shared" si="1734"/>
        <v>0</v>
      </c>
      <c r="AO2338" s="23">
        <f t="shared" si="1735"/>
        <v>0</v>
      </c>
      <c r="AP2338" s="22">
        <f t="shared" si="1736"/>
        <v>0</v>
      </c>
      <c r="AQ2338" s="30">
        <f t="shared" si="1719"/>
        <v>13253062933.224461</v>
      </c>
      <c r="AR2338" s="28">
        <f t="shared" si="1720"/>
        <v>6462942062.3865356</v>
      </c>
      <c r="AS2338" s="25">
        <f t="shared" si="1721"/>
        <v>200337590.02425668</v>
      </c>
      <c r="AT2338" s="32">
        <f t="shared" si="1722"/>
        <v>0</v>
      </c>
      <c r="AU2338" s="23">
        <f t="shared" si="1723"/>
        <v>0</v>
      </c>
      <c r="AV2338" s="22">
        <f t="shared" si="1724"/>
        <v>1895965865.604033</v>
      </c>
      <c r="AW2338" s="31">
        <f t="shared" si="1737"/>
        <v>8906669363.3403721</v>
      </c>
    </row>
    <row r="2339" spans="1:53" x14ac:dyDescent="0.25">
      <c r="A2339" s="21">
        <f t="shared" si="1745"/>
        <v>705</v>
      </c>
      <c r="B2339" s="21" t="s">
        <v>9</v>
      </c>
      <c r="C2339" s="27">
        <f t="shared" si="1702"/>
        <v>0</v>
      </c>
      <c r="D2339" s="27">
        <f t="shared" si="1725"/>
        <v>0</v>
      </c>
      <c r="E2339" s="27" t="b">
        <f t="shared" si="1701"/>
        <v>1</v>
      </c>
      <c r="F2339" s="29">
        <f t="shared" si="1703"/>
        <v>0</v>
      </c>
      <c r="G2339" s="27">
        <f t="shared" si="1726"/>
        <v>0</v>
      </c>
      <c r="H2339" s="22">
        <f t="shared" si="1704"/>
        <v>26233769898.581699</v>
      </c>
      <c r="I2339" s="23">
        <f t="shared" si="1705"/>
        <v>132580106.5049091</v>
      </c>
      <c r="J2339" s="23">
        <f t="shared" si="1706"/>
        <v>1086</v>
      </c>
      <c r="K2339" s="19">
        <f t="shared" si="1727"/>
        <v>225.0831931027827</v>
      </c>
      <c r="L2339" s="16">
        <f t="shared" si="1707"/>
        <v>180.95311604322634</v>
      </c>
      <c r="M2339" s="23">
        <f>M2338-IF($B2339="B",(Percent_Rent_In_Elsies*2.49%/12 * H2338)/K2338,0)+IF($B2339="D",N2339,0)+IF(B2339="D",AK2338)+IF(B2339="C",F2338*90%)-(Y2339-Y2338)-IF($B2339="A",Q2338/K2338) + IF($B2339="A",Q2338/K2338)</f>
        <v>-41564192.431994885</v>
      </c>
      <c r="N2339" s="23">
        <f t="shared" si="1708"/>
        <v>0</v>
      </c>
      <c r="O2339" s="22">
        <f t="shared" si="1709"/>
        <v>18643136.03298042</v>
      </c>
      <c r="P2339" s="22">
        <f t="shared" si="1740"/>
        <v>0</v>
      </c>
      <c r="Q2339" s="22">
        <f t="shared" si="1741"/>
        <v>0</v>
      </c>
      <c r="R2339" s="22">
        <f t="shared" si="1710"/>
        <v>320739986.23756635</v>
      </c>
      <c r="S2339" s="16">
        <f t="shared" si="1700"/>
        <v>0</v>
      </c>
      <c r="T2339" s="15">
        <f t="shared" si="1711"/>
        <v>8040723.0550002977</v>
      </c>
      <c r="U2339" s="23">
        <f t="shared" si="1728"/>
        <v>1424984.1661504314</v>
      </c>
      <c r="V2339" s="23">
        <f t="shared" si="1729"/>
        <v>0</v>
      </c>
      <c r="W2339" s="23">
        <f t="shared" si="1742"/>
        <v>118551.09535361554</v>
      </c>
      <c r="X2339" s="23">
        <f t="shared" si="1730"/>
        <v>35344793.344491556</v>
      </c>
      <c r="Y2339" s="23">
        <f t="shared" si="1712"/>
        <v>13825559.361691331</v>
      </c>
      <c r="Z2339" s="3">
        <f t="shared" si="1713"/>
        <v>0</v>
      </c>
      <c r="AA2339" s="23">
        <f t="shared" si="1714"/>
        <v>60936580.738536537</v>
      </c>
      <c r="AB2339" s="26">
        <f t="shared" si="1731"/>
        <v>70086276.274228588</v>
      </c>
      <c r="AC2339" s="23">
        <f t="shared" si="1732"/>
        <v>74889487.274228647</v>
      </c>
      <c r="AD2339" s="23">
        <f t="shared" si="1738"/>
        <v>4803211</v>
      </c>
      <c r="AE2339" s="24">
        <f t="shared" si="1699"/>
        <v>70086276.274228647</v>
      </c>
      <c r="AF2339" s="3">
        <f t="shared" si="1733"/>
        <v>0</v>
      </c>
      <c r="AG2339" s="2">
        <f t="shared" si="1715"/>
        <v>0</v>
      </c>
      <c r="AH2339" s="2">
        <f t="shared" si="1716"/>
        <v>149.72272058476071</v>
      </c>
      <c r="AI2339" s="23">
        <f t="shared" si="1739"/>
        <v>9797000120.9966564</v>
      </c>
      <c r="AJ2339" s="23">
        <f t="shared" si="1717"/>
        <v>6219.922423797766</v>
      </c>
      <c r="AK2339" s="23">
        <f t="shared" si="1718"/>
        <v>0</v>
      </c>
      <c r="AL2339" s="23">
        <f t="shared" si="1743"/>
        <v>0</v>
      </c>
      <c r="AM2339" s="23">
        <f t="shared" si="1744"/>
        <v>0</v>
      </c>
      <c r="AN2339" s="16">
        <f t="shared" si="1734"/>
        <v>0</v>
      </c>
      <c r="AO2339" s="23">
        <f t="shared" si="1735"/>
        <v>0</v>
      </c>
      <c r="AP2339" s="22">
        <f t="shared" si="1736"/>
        <v>0</v>
      </c>
      <c r="AQ2339" s="30">
        <f t="shared" si="1719"/>
        <v>13253062933.224461</v>
      </c>
      <c r="AR2339" s="28">
        <f t="shared" si="1720"/>
        <v>6462942062.3865356</v>
      </c>
      <c r="AS2339" s="25">
        <f t="shared" si="1721"/>
        <v>200337590.02425668</v>
      </c>
      <c r="AT2339" s="32">
        <f t="shared" si="1722"/>
        <v>0</v>
      </c>
      <c r="AU2339" s="23">
        <f t="shared" si="1723"/>
        <v>0</v>
      </c>
      <c r="AV2339" s="22">
        <f t="shared" si="1724"/>
        <v>1895965865.604033</v>
      </c>
      <c r="AW2339" s="31">
        <f t="shared" si="1737"/>
        <v>8906669363.3403721</v>
      </c>
      <c r="AX2339" s="21"/>
      <c r="AY2339" s="21"/>
      <c r="AZ2339" s="21"/>
      <c r="BA2339" s="21"/>
    </row>
    <row r="2340" spans="1:53" x14ac:dyDescent="0.25">
      <c r="A2340" s="21">
        <f t="shared" si="1745"/>
        <v>705</v>
      </c>
      <c r="B2340" s="21" t="s">
        <v>28</v>
      </c>
      <c r="C2340" s="27">
        <f t="shared" si="1702"/>
        <v>0</v>
      </c>
      <c r="D2340" s="27">
        <f t="shared" si="1725"/>
        <v>0</v>
      </c>
      <c r="E2340" s="27" t="b">
        <f t="shared" si="1701"/>
        <v>1</v>
      </c>
      <c r="F2340" s="29">
        <f t="shared" si="1703"/>
        <v>0</v>
      </c>
      <c r="G2340" s="27">
        <f t="shared" si="1726"/>
        <v>0</v>
      </c>
      <c r="H2340" s="22">
        <f t="shared" si="1704"/>
        <v>26233769898.581699</v>
      </c>
      <c r="I2340" s="23">
        <f t="shared" si="1705"/>
        <v>132580106.5049091</v>
      </c>
      <c r="J2340" s="23">
        <f t="shared" si="1706"/>
        <v>1086</v>
      </c>
      <c r="K2340" s="19">
        <f t="shared" si="1727"/>
        <v>225.0831931027827</v>
      </c>
      <c r="L2340" s="16">
        <f t="shared" si="1707"/>
        <v>180.95311604322634</v>
      </c>
      <c r="M2340" s="23">
        <f>M2339-IF($B2340="B",(Percent_Rent_In_Elsies*2.49%/12 * H2339)/K2339,0)+IF($B2340="D",N2340,0)+IF(B2340="D",AK2339)+IF(B2340="C",F2339*90%)-(Y2340-Y2339)-IF($B2340="A",Q2339/K2339) + IF($B2340="A",Q2339/K2339)</f>
        <v>-41564192.431994885</v>
      </c>
      <c r="N2340" s="23">
        <f t="shared" si="1708"/>
        <v>0</v>
      </c>
      <c r="O2340" s="22">
        <f t="shared" si="1709"/>
        <v>0</v>
      </c>
      <c r="P2340" s="22">
        <f t="shared" si="1740"/>
        <v>18643136.03298042</v>
      </c>
      <c r="Q2340" s="22">
        <f t="shared" si="1741"/>
        <v>0</v>
      </c>
      <c r="R2340" s="22">
        <f t="shared" si="1710"/>
        <v>320739986.23756635</v>
      </c>
      <c r="S2340" s="16">
        <f t="shared" si="1700"/>
        <v>0</v>
      </c>
      <c r="T2340" s="15">
        <f t="shared" si="1711"/>
        <v>0</v>
      </c>
      <c r="U2340" s="23">
        <f t="shared" si="1728"/>
        <v>1424984.1661504314</v>
      </c>
      <c r="V2340" s="23">
        <f t="shared" si="1729"/>
        <v>0</v>
      </c>
      <c r="W2340" s="23">
        <f t="shared" si="1742"/>
        <v>0</v>
      </c>
      <c r="X2340" s="23">
        <f t="shared" si="1730"/>
        <v>35344793.344491556</v>
      </c>
      <c r="Y2340" s="23">
        <f t="shared" si="1712"/>
        <v>13825559.361691331</v>
      </c>
      <c r="Z2340" s="3">
        <f t="shared" si="1713"/>
        <v>5927.5547676807782</v>
      </c>
      <c r="AA2340" s="23">
        <f t="shared" si="1714"/>
        <v>61025494.060051747</v>
      </c>
      <c r="AB2340" s="26">
        <f t="shared" si="1731"/>
        <v>70086276.274228603</v>
      </c>
      <c r="AC2340" s="23">
        <f t="shared" si="1732"/>
        <v>74889487.274228647</v>
      </c>
      <c r="AD2340" s="23">
        <f t="shared" si="1738"/>
        <v>4803211</v>
      </c>
      <c r="AE2340" s="24">
        <f t="shared" si="1699"/>
        <v>70086276.274228647</v>
      </c>
      <c r="AF2340" s="3">
        <f t="shared" si="1733"/>
        <v>0</v>
      </c>
      <c r="AG2340" s="2">
        <f t="shared" si="1715"/>
        <v>711306572.12169337</v>
      </c>
      <c r="AH2340" s="2">
        <f t="shared" si="1716"/>
        <v>149.72272058476071</v>
      </c>
      <c r="AI2340" s="23">
        <f t="shared" si="1739"/>
        <v>9811295045.5080986</v>
      </c>
      <c r="AJ2340" s="23">
        <f t="shared" si="1717"/>
        <v>6219.922423797766</v>
      </c>
      <c r="AK2340" s="23">
        <f t="shared" si="1718"/>
        <v>0</v>
      </c>
      <c r="AL2340" s="23">
        <f t="shared" si="1743"/>
        <v>0</v>
      </c>
      <c r="AM2340" s="23">
        <f t="shared" si="1744"/>
        <v>0</v>
      </c>
      <c r="AN2340" s="16">
        <f t="shared" si="1734"/>
        <v>0</v>
      </c>
      <c r="AO2340" s="23">
        <f t="shared" si="1735"/>
        <v>0</v>
      </c>
      <c r="AP2340" s="22">
        <f t="shared" si="1736"/>
        <v>0</v>
      </c>
      <c r="AQ2340" s="30">
        <f t="shared" si="1719"/>
        <v>13253062933.224461</v>
      </c>
      <c r="AR2340" s="28">
        <f t="shared" si="1720"/>
        <v>6462942062.3865356</v>
      </c>
      <c r="AS2340" s="25">
        <f t="shared" si="1721"/>
        <v>200337590.02425668</v>
      </c>
      <c r="AT2340" s="32">
        <f t="shared" si="1722"/>
        <v>11855.109535361556</v>
      </c>
      <c r="AU2340" s="23">
        <f t="shared" si="1723"/>
        <v>11855.109535361556</v>
      </c>
      <c r="AV2340" s="22">
        <f t="shared" si="1724"/>
        <v>1904006588.6590333</v>
      </c>
      <c r="AW2340" s="31">
        <f t="shared" si="1737"/>
        <v>8906669363.3403721</v>
      </c>
      <c r="AX2340" s="21"/>
      <c r="AY2340" s="21"/>
      <c r="AZ2340" s="21"/>
      <c r="BA2340" s="21"/>
    </row>
    <row r="2341" spans="1:53" x14ac:dyDescent="0.25">
      <c r="A2341">
        <f t="shared" si="1745"/>
        <v>706</v>
      </c>
      <c r="B2341" t="s">
        <v>6</v>
      </c>
      <c r="C2341" s="27">
        <f t="shared" si="1702"/>
        <v>0</v>
      </c>
      <c r="D2341" s="27">
        <f t="shared" si="1725"/>
        <v>0</v>
      </c>
      <c r="E2341" s="27" t="b">
        <f t="shared" si="1701"/>
        <v>1</v>
      </c>
      <c r="F2341" s="29">
        <f t="shared" si="1703"/>
        <v>0</v>
      </c>
      <c r="G2341" s="27">
        <f t="shared" si="1726"/>
        <v>0</v>
      </c>
      <c r="H2341" s="22">
        <f t="shared" si="1704"/>
        <v>26277492848.41267</v>
      </c>
      <c r="I2341" s="23">
        <f t="shared" si="1705"/>
        <v>132580106.5049091</v>
      </c>
      <c r="J2341" s="23">
        <f t="shared" si="1706"/>
        <v>1086</v>
      </c>
      <c r="K2341" s="19">
        <f t="shared" si="1727"/>
        <v>225.0831931027827</v>
      </c>
      <c r="L2341" s="16">
        <f t="shared" si="1707"/>
        <v>181.25470456996507</v>
      </c>
      <c r="M2341" s="23">
        <f>M2340-IF($B2341="B",(Percent_Rent_In_Elsies*2.49%/12 * H2340)/K2340,0)+IF($B2341="D",N2341,0)+IF(B2341="D",AK2340)+IF(B2341="C",F2340*90%)-(Y2341-Y2340)-IF($B2341="A",Q2340/K2340) + IF($B2341="A",Q2340/K2340)</f>
        <v>-41564192.431994885</v>
      </c>
      <c r="N2341" s="23">
        <f t="shared" si="1708"/>
        <v>0</v>
      </c>
      <c r="O2341" s="22">
        <f t="shared" si="1709"/>
        <v>0</v>
      </c>
      <c r="P2341" s="22">
        <f t="shared" si="1740"/>
        <v>0</v>
      </c>
      <c r="Q2341" s="22">
        <f t="shared" si="1741"/>
        <v>0</v>
      </c>
      <c r="R2341" s="22">
        <f t="shared" si="1710"/>
        <v>320739986.23756635</v>
      </c>
      <c r="S2341" s="16">
        <f t="shared" si="1700"/>
        <v>0</v>
      </c>
      <c r="T2341" s="15">
        <f t="shared" si="1711"/>
        <v>0</v>
      </c>
      <c r="U2341" s="23">
        <f t="shared" si="1728"/>
        <v>1424984.1661504314</v>
      </c>
      <c r="V2341" s="23">
        <f t="shared" si="1729"/>
        <v>0</v>
      </c>
      <c r="W2341" s="23">
        <f t="shared" si="1742"/>
        <v>0</v>
      </c>
      <c r="X2341" s="23">
        <f t="shared" si="1730"/>
        <v>35374431.118329957</v>
      </c>
      <c r="Y2341" s="23">
        <f t="shared" si="1712"/>
        <v>13825559.361691331</v>
      </c>
      <c r="Z2341" s="3">
        <f t="shared" si="1713"/>
        <v>0</v>
      </c>
      <c r="AA2341" s="23">
        <f t="shared" si="1714"/>
        <v>61025494.060051747</v>
      </c>
      <c r="AB2341" s="26">
        <f t="shared" si="1731"/>
        <v>70086276.274228573</v>
      </c>
      <c r="AC2341" s="23">
        <f t="shared" si="1732"/>
        <v>74889487.274228647</v>
      </c>
      <c r="AD2341" s="23">
        <f t="shared" si="1738"/>
        <v>4803211</v>
      </c>
      <c r="AE2341" s="24">
        <f t="shared" si="1699"/>
        <v>70086276.274228647</v>
      </c>
      <c r="AF2341" s="3">
        <f t="shared" si="1733"/>
        <v>0</v>
      </c>
      <c r="AG2341" s="2">
        <f t="shared" si="1715"/>
        <v>0</v>
      </c>
      <c r="AH2341" s="2">
        <f t="shared" si="1716"/>
        <v>149.972258452402</v>
      </c>
      <c r="AI2341" s="23">
        <f t="shared" si="1739"/>
        <v>9811295045.5080986</v>
      </c>
      <c r="AJ2341" s="23">
        <f t="shared" si="1717"/>
        <v>6219.922423797766</v>
      </c>
      <c r="AK2341" s="23">
        <f t="shared" si="1718"/>
        <v>0</v>
      </c>
      <c r="AL2341" s="23">
        <f t="shared" si="1743"/>
        <v>0</v>
      </c>
      <c r="AM2341" s="23">
        <f t="shared" si="1744"/>
        <v>0</v>
      </c>
      <c r="AN2341" s="16">
        <f t="shared" si="1734"/>
        <v>0</v>
      </c>
      <c r="AO2341" s="23">
        <f t="shared" si="1735"/>
        <v>0</v>
      </c>
      <c r="AP2341" s="22">
        <f t="shared" si="1736"/>
        <v>0</v>
      </c>
      <c r="AQ2341" s="30">
        <f t="shared" si="1719"/>
        <v>13253062933.224461</v>
      </c>
      <c r="AR2341" s="28">
        <f t="shared" si="1720"/>
        <v>6462942062.3865356</v>
      </c>
      <c r="AS2341" s="25">
        <f t="shared" si="1721"/>
        <v>200337590.02425668</v>
      </c>
      <c r="AT2341" s="32">
        <f t="shared" si="1722"/>
        <v>0</v>
      </c>
      <c r="AU2341" s="23">
        <f t="shared" si="1723"/>
        <v>0</v>
      </c>
      <c r="AV2341" s="22">
        <f t="shared" si="1724"/>
        <v>1904006588.6590333</v>
      </c>
      <c r="AW2341" s="31">
        <f t="shared" si="1737"/>
        <v>8888026227.3073921</v>
      </c>
    </row>
    <row r="2342" spans="1:53" x14ac:dyDescent="0.25">
      <c r="A2342">
        <f t="shared" si="1745"/>
        <v>706</v>
      </c>
      <c r="B2342" t="s">
        <v>7</v>
      </c>
      <c r="C2342" s="27">
        <f t="shared" si="1702"/>
        <v>0</v>
      </c>
      <c r="D2342" s="27">
        <f t="shared" si="1725"/>
        <v>0</v>
      </c>
      <c r="E2342" s="27" t="b">
        <f t="shared" si="1701"/>
        <v>1</v>
      </c>
      <c r="F2342" s="29">
        <f t="shared" si="1703"/>
        <v>0</v>
      </c>
      <c r="G2342" s="27">
        <f t="shared" si="1726"/>
        <v>0</v>
      </c>
      <c r="H2342" s="22">
        <f t="shared" si="1704"/>
        <v>26277492848.41267</v>
      </c>
      <c r="I2342" s="23">
        <f t="shared" si="1705"/>
        <v>132580106.5049091</v>
      </c>
      <c r="J2342" s="23">
        <f t="shared" si="1706"/>
        <v>1086</v>
      </c>
      <c r="K2342" s="19">
        <f t="shared" si="1727"/>
        <v>225.0831931027827</v>
      </c>
      <c r="L2342" s="16">
        <f t="shared" si="1707"/>
        <v>181.25470456996507</v>
      </c>
      <c r="M2342" s="23">
        <f>M2341-IF($B2342="B",(Percent_Rent_In_Elsies*2.49%/12 * H2341)/K2341,0)+IF($B2342="D",N2342,0)+IF(B2342="D",AK2341)+IF(B2342="C",F2341*90%)-(Y2342-Y2341)-IF($B2342="A",Q2341/K2341) + IF($B2342="A",Q2341/K2341)</f>
        <v>-41685316.086117648</v>
      </c>
      <c r="N2342" s="23">
        <f t="shared" si="1708"/>
        <v>0</v>
      </c>
      <c r="O2342" s="22">
        <f t="shared" si="1709"/>
        <v>0</v>
      </c>
      <c r="P2342" s="22">
        <f t="shared" si="1740"/>
        <v>0</v>
      </c>
      <c r="Q2342" s="22">
        <f t="shared" si="1741"/>
        <v>0</v>
      </c>
      <c r="R2342" s="22">
        <f t="shared" si="1710"/>
        <v>294011654.05110252</v>
      </c>
      <c r="S2342" s="16">
        <f t="shared" si="1700"/>
        <v>26728332.186463863</v>
      </c>
      <c r="T2342" s="15">
        <f t="shared" si="1711"/>
        <v>0</v>
      </c>
      <c r="U2342" s="23">
        <f t="shared" si="1728"/>
        <v>1306235.4856378955</v>
      </c>
      <c r="V2342" s="23">
        <f t="shared" si="1729"/>
        <v>118748.68051253595</v>
      </c>
      <c r="W2342" s="23">
        <f t="shared" si="1742"/>
        <v>0</v>
      </c>
      <c r="X2342" s="23">
        <f t="shared" si="1730"/>
        <v>35374431.118329957</v>
      </c>
      <c r="Y2342" s="23">
        <f t="shared" si="1712"/>
        <v>13825559.361691331</v>
      </c>
      <c r="Z2342" s="3">
        <f t="shared" si="1713"/>
        <v>0</v>
      </c>
      <c r="AA2342" s="23">
        <f t="shared" si="1714"/>
        <v>61025494.060051747</v>
      </c>
      <c r="AB2342" s="26">
        <f t="shared" si="1731"/>
        <v>70086276.274228558</v>
      </c>
      <c r="AC2342" s="23">
        <f t="shared" si="1732"/>
        <v>74889487.274228647</v>
      </c>
      <c r="AD2342" s="23">
        <f t="shared" si="1738"/>
        <v>4803211</v>
      </c>
      <c r="AE2342" s="24">
        <f t="shared" si="1699"/>
        <v>70086276.274228647</v>
      </c>
      <c r="AF2342" s="3">
        <f t="shared" si="1733"/>
        <v>0</v>
      </c>
      <c r="AG2342" s="2">
        <f t="shared" si="1715"/>
        <v>0</v>
      </c>
      <c r="AH2342" s="2">
        <f t="shared" si="1716"/>
        <v>149.972258452402</v>
      </c>
      <c r="AI2342" s="23">
        <f t="shared" si="1739"/>
        <v>9811295045.5080986</v>
      </c>
      <c r="AJ2342" s="23">
        <f t="shared" si="1717"/>
        <v>6219.922423797766</v>
      </c>
      <c r="AK2342" s="23">
        <f t="shared" si="1718"/>
        <v>0</v>
      </c>
      <c r="AL2342" s="23">
        <f t="shared" si="1743"/>
        <v>4617088.5276317596</v>
      </c>
      <c r="AM2342" s="23">
        <f t="shared" si="1744"/>
        <v>4307689869.851429</v>
      </c>
      <c r="AN2342" s="16">
        <f t="shared" si="1734"/>
        <v>0</v>
      </c>
      <c r="AO2342" s="23">
        <f t="shared" si="1735"/>
        <v>121123.65412276131</v>
      </c>
      <c r="AP2342" s="22">
        <f t="shared" si="1736"/>
        <v>27262898.83022815</v>
      </c>
      <c r="AQ2342" s="30">
        <f t="shared" si="1719"/>
        <v>13307356996.24486</v>
      </c>
      <c r="AR2342" s="28">
        <f t="shared" si="1720"/>
        <v>6489973226.5767069</v>
      </c>
      <c r="AS2342" s="25">
        <f t="shared" si="1721"/>
        <v>200337590.02425668</v>
      </c>
      <c r="AT2342" s="32">
        <f t="shared" si="1722"/>
        <v>0</v>
      </c>
      <c r="AU2342" s="23">
        <f t="shared" si="1723"/>
        <v>0</v>
      </c>
      <c r="AV2342" s="22">
        <f t="shared" si="1724"/>
        <v>1904006588.6590333</v>
      </c>
      <c r="AW2342" s="31">
        <f t="shared" si="1737"/>
        <v>8942320290.3277912</v>
      </c>
    </row>
    <row r="2343" spans="1:53" s="21" customFormat="1" x14ac:dyDescent="0.25">
      <c r="A2343">
        <f t="shared" si="1745"/>
        <v>706</v>
      </c>
      <c r="B2343" t="s">
        <v>8</v>
      </c>
      <c r="C2343" s="27">
        <f t="shared" si="1702"/>
        <v>0</v>
      </c>
      <c r="D2343" s="27">
        <f t="shared" si="1725"/>
        <v>0</v>
      </c>
      <c r="E2343" s="27" t="b">
        <f t="shared" si="1701"/>
        <v>1</v>
      </c>
      <c r="F2343" s="29">
        <f t="shared" si="1703"/>
        <v>0</v>
      </c>
      <c r="G2343" s="27">
        <f t="shared" si="1726"/>
        <v>0</v>
      </c>
      <c r="H2343" s="22">
        <f t="shared" si="1704"/>
        <v>26277492848.41267</v>
      </c>
      <c r="I2343" s="23">
        <f t="shared" si="1705"/>
        <v>132580106.5049091</v>
      </c>
      <c r="J2343" s="23">
        <f t="shared" si="1706"/>
        <v>1086</v>
      </c>
      <c r="K2343" s="19">
        <f t="shared" si="1727"/>
        <v>225.0831931027827</v>
      </c>
      <c r="L2343" s="16">
        <f t="shared" si="1707"/>
        <v>181.25470456996507</v>
      </c>
      <c r="M2343" s="23">
        <f>M2342-IF($B2343="B",(Percent_Rent_In_Elsies*2.49%/12 * H2342)/K2342,0)+IF($B2343="D",N2343,0)+IF(B2343="D",AK2342)+IF(B2343="C",F2342*90%)-(Y2343-Y2342)-IF($B2343="A",Q2342/K2342) + IF($B2343="A",Q2342/K2342)</f>
        <v>-41685316.086117648</v>
      </c>
      <c r="N2343" s="23">
        <f t="shared" si="1708"/>
        <v>0</v>
      </c>
      <c r="O2343" s="22">
        <f t="shared" si="1709"/>
        <v>0</v>
      </c>
      <c r="P2343" s="22">
        <f t="shared" si="1740"/>
        <v>0</v>
      </c>
      <c r="Q2343" s="22">
        <f t="shared" si="1741"/>
        <v>0</v>
      </c>
      <c r="R2343" s="22">
        <f t="shared" si="1710"/>
        <v>321274552.88133067</v>
      </c>
      <c r="S2343" s="16">
        <f t="shared" si="1700"/>
        <v>26728332.186463863</v>
      </c>
      <c r="T2343" s="15">
        <f t="shared" si="1711"/>
        <v>0</v>
      </c>
      <c r="U2343" s="23">
        <f t="shared" si="1728"/>
        <v>1427359.1397606567</v>
      </c>
      <c r="V2343" s="23">
        <f t="shared" si="1729"/>
        <v>118748.68051253595</v>
      </c>
      <c r="W2343" s="23">
        <f t="shared" si="1742"/>
        <v>0</v>
      </c>
      <c r="X2343" s="23">
        <f t="shared" si="1730"/>
        <v>35374431.118329957</v>
      </c>
      <c r="Y2343" s="23">
        <f t="shared" si="1712"/>
        <v>13825559.361691331</v>
      </c>
      <c r="Z2343" s="3">
        <f t="shared" si="1713"/>
        <v>0</v>
      </c>
      <c r="AA2343" s="23">
        <f t="shared" si="1714"/>
        <v>61025494.060051747</v>
      </c>
      <c r="AB2343" s="26">
        <f t="shared" si="1731"/>
        <v>70086276.274228573</v>
      </c>
      <c r="AC2343" s="23">
        <f t="shared" si="1732"/>
        <v>74889487.274228647</v>
      </c>
      <c r="AD2343" s="23">
        <f t="shared" si="1738"/>
        <v>4803211</v>
      </c>
      <c r="AE2343" s="24">
        <f t="shared" si="1699"/>
        <v>70086276.274228647</v>
      </c>
      <c r="AF2343" s="3">
        <f t="shared" si="1733"/>
        <v>1E-4</v>
      </c>
      <c r="AG2343" s="2">
        <f t="shared" si="1715"/>
        <v>0</v>
      </c>
      <c r="AH2343" s="2">
        <f t="shared" si="1716"/>
        <v>149.972258452402</v>
      </c>
      <c r="AI2343" s="23">
        <f t="shared" si="1739"/>
        <v>9811295045.5080986</v>
      </c>
      <c r="AJ2343" s="23">
        <f t="shared" si="1717"/>
        <v>6219.922423797766</v>
      </c>
      <c r="AK2343" s="23">
        <f t="shared" si="1718"/>
        <v>60204.975279346101</v>
      </c>
      <c r="AL2343" s="23">
        <f t="shared" si="1743"/>
        <v>0</v>
      </c>
      <c r="AM2343" s="23">
        <f t="shared" si="1744"/>
        <v>0</v>
      </c>
      <c r="AN2343" s="16">
        <f t="shared" si="1734"/>
        <v>0</v>
      </c>
      <c r="AO2343" s="23">
        <f t="shared" si="1735"/>
        <v>0</v>
      </c>
      <c r="AP2343" s="22">
        <f t="shared" si="1736"/>
        <v>0</v>
      </c>
      <c r="AQ2343" s="30">
        <f t="shared" si="1719"/>
        <v>13307356996.24486</v>
      </c>
      <c r="AR2343" s="28">
        <f t="shared" si="1720"/>
        <v>6489973226.5767069</v>
      </c>
      <c r="AS2343" s="25">
        <f t="shared" si="1721"/>
        <v>200337590.02425668</v>
      </c>
      <c r="AT2343" s="32">
        <f t="shared" si="1722"/>
        <v>0</v>
      </c>
      <c r="AU2343" s="23">
        <f t="shared" si="1723"/>
        <v>0</v>
      </c>
      <c r="AV2343" s="22">
        <f t="shared" si="1724"/>
        <v>1904006588.6590333</v>
      </c>
      <c r="AW2343" s="31">
        <f t="shared" si="1737"/>
        <v>8942320290.3277912</v>
      </c>
      <c r="AX2343"/>
      <c r="AY2343"/>
      <c r="AZ2343"/>
      <c r="BA2343"/>
    </row>
    <row r="2344" spans="1:53" s="21" customFormat="1" x14ac:dyDescent="0.25">
      <c r="A2344" s="21">
        <f t="shared" si="1745"/>
        <v>706</v>
      </c>
      <c r="B2344" s="21" t="s">
        <v>9</v>
      </c>
      <c r="C2344" s="27">
        <f t="shared" si="1702"/>
        <v>0</v>
      </c>
      <c r="D2344" s="27">
        <f t="shared" si="1725"/>
        <v>0</v>
      </c>
      <c r="E2344" s="27" t="b">
        <f t="shared" si="1701"/>
        <v>1</v>
      </c>
      <c r="F2344" s="29">
        <f t="shared" si="1703"/>
        <v>0</v>
      </c>
      <c r="G2344" s="27">
        <f t="shared" si="1726"/>
        <v>0</v>
      </c>
      <c r="H2344" s="22">
        <f t="shared" si="1704"/>
        <v>26277492848.41267</v>
      </c>
      <c r="I2344" s="23">
        <f t="shared" si="1705"/>
        <v>132580106.5049091</v>
      </c>
      <c r="J2344" s="23">
        <f t="shared" si="1706"/>
        <v>1086</v>
      </c>
      <c r="K2344" s="19">
        <f t="shared" si="1727"/>
        <v>225.0831931027827</v>
      </c>
      <c r="L2344" s="16">
        <f t="shared" si="1707"/>
        <v>181.25470456996507</v>
      </c>
      <c r="M2344" s="23">
        <f>M2343-IF($B2344="B",(Percent_Rent_In_Elsies*2.49%/12 * H2343)/K2343,0)+IF($B2344="D",N2344,0)+IF(B2344="D",AK2343)+IF(B2344="C",F2343*90%)-(Y2344-Y2343)-IF($B2344="A",Q2343/K2343) + IF($B2344="A",Q2343/K2343)</f>
        <v>-41625111.110838301</v>
      </c>
      <c r="N2344" s="23">
        <f t="shared" si="1708"/>
        <v>0</v>
      </c>
      <c r="O2344" s="22">
        <f t="shared" si="1709"/>
        <v>18674207.926370941</v>
      </c>
      <c r="P2344" s="22">
        <f t="shared" si="1740"/>
        <v>0</v>
      </c>
      <c r="Q2344" s="22">
        <f t="shared" si="1741"/>
        <v>0</v>
      </c>
      <c r="R2344" s="22">
        <f t="shared" si="1710"/>
        <v>321274552.88133067</v>
      </c>
      <c r="S2344" s="16">
        <f t="shared" si="1700"/>
        <v>0</v>
      </c>
      <c r="T2344" s="15">
        <f t="shared" si="1711"/>
        <v>8054124.2600929216</v>
      </c>
      <c r="U2344" s="23">
        <f t="shared" si="1728"/>
        <v>1427359.1397606567</v>
      </c>
      <c r="V2344" s="23">
        <f t="shared" si="1729"/>
        <v>0</v>
      </c>
      <c r="W2344" s="23">
        <f t="shared" si="1742"/>
        <v>118748.68051253595</v>
      </c>
      <c r="X2344" s="23">
        <f t="shared" si="1730"/>
        <v>35374431.118329957</v>
      </c>
      <c r="Y2344" s="23">
        <f t="shared" si="1712"/>
        <v>13825559.361691331</v>
      </c>
      <c r="Z2344" s="3">
        <f t="shared" si="1713"/>
        <v>0</v>
      </c>
      <c r="AA2344" s="23">
        <f t="shared" si="1714"/>
        <v>60965289.084772401</v>
      </c>
      <c r="AB2344" s="26">
        <f t="shared" si="1731"/>
        <v>70086276.274228573</v>
      </c>
      <c r="AC2344" s="23">
        <f t="shared" si="1732"/>
        <v>74889487.274228647</v>
      </c>
      <c r="AD2344" s="23">
        <f t="shared" si="1738"/>
        <v>4803211</v>
      </c>
      <c r="AE2344" s="24">
        <f t="shared" si="1699"/>
        <v>70086276.274228647</v>
      </c>
      <c r="AF2344" s="3">
        <f t="shared" si="1733"/>
        <v>0</v>
      </c>
      <c r="AG2344" s="2">
        <f t="shared" si="1715"/>
        <v>0</v>
      </c>
      <c r="AH2344" s="2">
        <f t="shared" si="1716"/>
        <v>149.972258452402</v>
      </c>
      <c r="AI2344" s="23">
        <f t="shared" si="1739"/>
        <v>9801615668.310564</v>
      </c>
      <c r="AJ2344" s="23">
        <f t="shared" si="1717"/>
        <v>6219.922423797766</v>
      </c>
      <c r="AK2344" s="23">
        <f t="shared" si="1718"/>
        <v>0</v>
      </c>
      <c r="AL2344" s="23">
        <f t="shared" si="1743"/>
        <v>0</v>
      </c>
      <c r="AM2344" s="23">
        <f t="shared" si="1744"/>
        <v>0</v>
      </c>
      <c r="AN2344" s="16">
        <f t="shared" si="1734"/>
        <v>0</v>
      </c>
      <c r="AO2344" s="23">
        <f t="shared" si="1735"/>
        <v>0</v>
      </c>
      <c r="AP2344" s="22">
        <f t="shared" si="1736"/>
        <v>0</v>
      </c>
      <c r="AQ2344" s="30">
        <f t="shared" si="1719"/>
        <v>13307356996.24486</v>
      </c>
      <c r="AR2344" s="28">
        <f t="shared" si="1720"/>
        <v>6489973226.5767069</v>
      </c>
      <c r="AS2344" s="25">
        <f t="shared" si="1721"/>
        <v>200337590.02425668</v>
      </c>
      <c r="AT2344" s="32">
        <f t="shared" si="1722"/>
        <v>0</v>
      </c>
      <c r="AU2344" s="23">
        <f t="shared" si="1723"/>
        <v>0</v>
      </c>
      <c r="AV2344" s="22">
        <f t="shared" si="1724"/>
        <v>1904006588.6590333</v>
      </c>
      <c r="AW2344" s="31">
        <f t="shared" si="1737"/>
        <v>8942320290.3277912</v>
      </c>
    </row>
    <row r="2345" spans="1:53" x14ac:dyDescent="0.25">
      <c r="A2345" s="21">
        <f t="shared" si="1745"/>
        <v>706</v>
      </c>
      <c r="B2345" s="21" t="s">
        <v>28</v>
      </c>
      <c r="C2345" s="27">
        <f t="shared" si="1702"/>
        <v>0</v>
      </c>
      <c r="D2345" s="27">
        <f t="shared" si="1725"/>
        <v>0</v>
      </c>
      <c r="E2345" s="27" t="b">
        <f t="shared" si="1701"/>
        <v>1</v>
      </c>
      <c r="F2345" s="29">
        <f t="shared" si="1703"/>
        <v>0</v>
      </c>
      <c r="G2345" s="27">
        <f t="shared" si="1726"/>
        <v>0</v>
      </c>
      <c r="H2345" s="22">
        <f t="shared" si="1704"/>
        <v>26277492848.41267</v>
      </c>
      <c r="I2345" s="23">
        <f t="shared" si="1705"/>
        <v>132580106.5049091</v>
      </c>
      <c r="J2345" s="23">
        <f t="shared" si="1706"/>
        <v>1086</v>
      </c>
      <c r="K2345" s="19">
        <f t="shared" si="1727"/>
        <v>225.0831931027827</v>
      </c>
      <c r="L2345" s="16">
        <f t="shared" si="1707"/>
        <v>181.25470456996507</v>
      </c>
      <c r="M2345" s="23">
        <f>M2344-IF($B2345="B",(Percent_Rent_In_Elsies*2.49%/12 * H2344)/K2344,0)+IF($B2345="D",N2345,0)+IF(B2345="D",AK2344)+IF(B2345="C",F2344*90%)-(Y2345-Y2344)-IF($B2345="A",Q2344/K2344) + IF($B2345="A",Q2344/K2344)</f>
        <v>-41625111.110838301</v>
      </c>
      <c r="N2345" s="23">
        <f t="shared" si="1708"/>
        <v>0</v>
      </c>
      <c r="O2345" s="22">
        <f t="shared" si="1709"/>
        <v>0</v>
      </c>
      <c r="P2345" s="22">
        <f t="shared" si="1740"/>
        <v>18674207.926370941</v>
      </c>
      <c r="Q2345" s="22">
        <f t="shared" si="1741"/>
        <v>0</v>
      </c>
      <c r="R2345" s="22">
        <f t="shared" si="1710"/>
        <v>321274552.88133067</v>
      </c>
      <c r="S2345" s="16">
        <f t="shared" si="1700"/>
        <v>0</v>
      </c>
      <c r="T2345" s="15">
        <f t="shared" si="1711"/>
        <v>0</v>
      </c>
      <c r="U2345" s="23">
        <f t="shared" si="1728"/>
        <v>1427359.1397606567</v>
      </c>
      <c r="V2345" s="23">
        <f t="shared" si="1729"/>
        <v>0</v>
      </c>
      <c r="W2345" s="23">
        <f t="shared" si="1742"/>
        <v>0</v>
      </c>
      <c r="X2345" s="23">
        <f t="shared" si="1730"/>
        <v>35374431.118329957</v>
      </c>
      <c r="Y2345" s="23">
        <f t="shared" si="1712"/>
        <v>13825559.361691331</v>
      </c>
      <c r="Z2345" s="3">
        <f t="shared" si="1713"/>
        <v>5937.4340256267988</v>
      </c>
      <c r="AA2345" s="23">
        <f t="shared" si="1714"/>
        <v>61054350.595156804</v>
      </c>
      <c r="AB2345" s="26">
        <f t="shared" si="1731"/>
        <v>70086276.274228603</v>
      </c>
      <c r="AC2345" s="23">
        <f t="shared" si="1732"/>
        <v>74889487.274228647</v>
      </c>
      <c r="AD2345" s="23">
        <f t="shared" si="1738"/>
        <v>4803211</v>
      </c>
      <c r="AE2345" s="24">
        <f t="shared" si="1699"/>
        <v>70086276.274228647</v>
      </c>
      <c r="AF2345" s="3">
        <f t="shared" si="1733"/>
        <v>0</v>
      </c>
      <c r="AG2345" s="2">
        <f t="shared" si="1715"/>
        <v>712492083.07521582</v>
      </c>
      <c r="AH2345" s="2">
        <f t="shared" si="1716"/>
        <v>149.972258452402</v>
      </c>
      <c r="AI2345" s="23">
        <f t="shared" si="1739"/>
        <v>9815934417.6961899</v>
      </c>
      <c r="AJ2345" s="23">
        <f t="shared" si="1717"/>
        <v>6219.922423797766</v>
      </c>
      <c r="AK2345" s="23">
        <f t="shared" si="1718"/>
        <v>0</v>
      </c>
      <c r="AL2345" s="23">
        <f t="shared" si="1743"/>
        <v>0</v>
      </c>
      <c r="AM2345" s="23">
        <f t="shared" si="1744"/>
        <v>0</v>
      </c>
      <c r="AN2345" s="16">
        <f t="shared" si="1734"/>
        <v>0</v>
      </c>
      <c r="AO2345" s="23">
        <f t="shared" si="1735"/>
        <v>0</v>
      </c>
      <c r="AP2345" s="22">
        <f t="shared" si="1736"/>
        <v>0</v>
      </c>
      <c r="AQ2345" s="30">
        <f t="shared" si="1719"/>
        <v>13307356996.24486</v>
      </c>
      <c r="AR2345" s="28">
        <f t="shared" si="1720"/>
        <v>6489973226.5767069</v>
      </c>
      <c r="AS2345" s="25">
        <f t="shared" si="1721"/>
        <v>200337590.02425668</v>
      </c>
      <c r="AT2345" s="32">
        <f t="shared" si="1722"/>
        <v>11874.868051253598</v>
      </c>
      <c r="AU2345" s="23">
        <f t="shared" si="1723"/>
        <v>11874.868051253598</v>
      </c>
      <c r="AV2345" s="22">
        <f t="shared" si="1724"/>
        <v>1912060712.9191263</v>
      </c>
      <c r="AW2345" s="31">
        <f t="shared" si="1737"/>
        <v>8942320290.3277912</v>
      </c>
      <c r="AX2345" s="21"/>
      <c r="AY2345" s="21"/>
      <c r="AZ2345" s="21"/>
      <c r="BA2345" s="21"/>
    </row>
    <row r="2346" spans="1:53" x14ac:dyDescent="0.25">
      <c r="A2346">
        <f t="shared" si="1745"/>
        <v>707</v>
      </c>
      <c r="B2346" t="s">
        <v>6</v>
      </c>
      <c r="C2346" s="27">
        <f t="shared" si="1702"/>
        <v>0</v>
      </c>
      <c r="D2346" s="27">
        <f t="shared" si="1725"/>
        <v>0</v>
      </c>
      <c r="E2346" s="27" t="b">
        <f t="shared" si="1701"/>
        <v>1</v>
      </c>
      <c r="F2346" s="29">
        <f t="shared" si="1703"/>
        <v>0</v>
      </c>
      <c r="G2346" s="27">
        <f t="shared" si="1726"/>
        <v>0</v>
      </c>
      <c r="H2346" s="22">
        <f t="shared" si="1704"/>
        <v>26321288669.826691</v>
      </c>
      <c r="I2346" s="23">
        <f t="shared" si="1705"/>
        <v>132580106.5049091</v>
      </c>
      <c r="J2346" s="23">
        <f t="shared" si="1706"/>
        <v>1086</v>
      </c>
      <c r="K2346" s="19">
        <f t="shared" si="1727"/>
        <v>225.0831931027827</v>
      </c>
      <c r="L2346" s="16">
        <f t="shared" si="1707"/>
        <v>181.55679574424835</v>
      </c>
      <c r="M2346" s="23">
        <f>M2345-IF($B2346="B",(Percent_Rent_In_Elsies*2.49%/12 * H2345)/K2345,0)+IF($B2346="D",N2346,0)+IF(B2346="D",AK2345)+IF(B2346="C",F2345*90%)-(Y2346-Y2345)-IF($B2346="A",Q2345/K2345) + IF($B2346="A",Q2345/K2345)</f>
        <v>-41625111.110838301</v>
      </c>
      <c r="N2346" s="23">
        <f t="shared" si="1708"/>
        <v>0</v>
      </c>
      <c r="O2346" s="22">
        <f t="shared" si="1709"/>
        <v>0</v>
      </c>
      <c r="P2346" s="22">
        <f t="shared" si="1740"/>
        <v>0</v>
      </c>
      <c r="Q2346" s="22">
        <f t="shared" si="1741"/>
        <v>0</v>
      </c>
      <c r="R2346" s="22">
        <f t="shared" si="1710"/>
        <v>321274552.88133067</v>
      </c>
      <c r="S2346" s="16">
        <f t="shared" si="1700"/>
        <v>0</v>
      </c>
      <c r="T2346" s="15">
        <f t="shared" si="1711"/>
        <v>0</v>
      </c>
      <c r="U2346" s="23">
        <f t="shared" si="1728"/>
        <v>1427359.1397606567</v>
      </c>
      <c r="V2346" s="23">
        <f t="shared" si="1729"/>
        <v>0</v>
      </c>
      <c r="W2346" s="23">
        <f t="shared" si="1742"/>
        <v>0</v>
      </c>
      <c r="X2346" s="23">
        <f t="shared" si="1730"/>
        <v>35404118.288458094</v>
      </c>
      <c r="Y2346" s="23">
        <f t="shared" si="1712"/>
        <v>13825559.361691331</v>
      </c>
      <c r="Z2346" s="3">
        <f t="shared" si="1713"/>
        <v>0</v>
      </c>
      <c r="AA2346" s="23">
        <f t="shared" si="1714"/>
        <v>61054350.595156804</v>
      </c>
      <c r="AB2346" s="26">
        <f t="shared" si="1731"/>
        <v>70086276.274228603</v>
      </c>
      <c r="AC2346" s="23">
        <f t="shared" si="1732"/>
        <v>74889487.274228647</v>
      </c>
      <c r="AD2346" s="23">
        <f t="shared" si="1738"/>
        <v>4803211</v>
      </c>
      <c r="AE2346" s="24">
        <f t="shared" si="1699"/>
        <v>70086276.274228647</v>
      </c>
      <c r="AF2346" s="3">
        <f t="shared" si="1733"/>
        <v>0</v>
      </c>
      <c r="AG2346" s="2">
        <f t="shared" si="1715"/>
        <v>0</v>
      </c>
      <c r="AH2346" s="2">
        <f t="shared" si="1716"/>
        <v>150.22221221648934</v>
      </c>
      <c r="AI2346" s="23">
        <f t="shared" si="1739"/>
        <v>9815934417.6961899</v>
      </c>
      <c r="AJ2346" s="23">
        <f t="shared" si="1717"/>
        <v>6219.922423797766</v>
      </c>
      <c r="AK2346" s="23">
        <f t="shared" si="1718"/>
        <v>0</v>
      </c>
      <c r="AL2346" s="23">
        <f t="shared" si="1743"/>
        <v>0</v>
      </c>
      <c r="AM2346" s="23">
        <f t="shared" si="1744"/>
        <v>0</v>
      </c>
      <c r="AN2346" s="16">
        <f t="shared" si="1734"/>
        <v>0</v>
      </c>
      <c r="AO2346" s="23">
        <f t="shared" si="1735"/>
        <v>0</v>
      </c>
      <c r="AP2346" s="22">
        <f t="shared" si="1736"/>
        <v>0</v>
      </c>
      <c r="AQ2346" s="30">
        <f t="shared" si="1719"/>
        <v>13307356996.24486</v>
      </c>
      <c r="AR2346" s="28">
        <f t="shared" si="1720"/>
        <v>6489973226.5767069</v>
      </c>
      <c r="AS2346" s="25">
        <f t="shared" si="1721"/>
        <v>200337590.02425668</v>
      </c>
      <c r="AT2346" s="32">
        <f t="shared" si="1722"/>
        <v>0</v>
      </c>
      <c r="AU2346" s="23">
        <f t="shared" si="1723"/>
        <v>0</v>
      </c>
      <c r="AV2346" s="22">
        <f t="shared" si="1724"/>
        <v>1912060712.9191263</v>
      </c>
      <c r="AW2346" s="31">
        <f t="shared" si="1737"/>
        <v>8923646082.4014206</v>
      </c>
    </row>
    <row r="2347" spans="1:53" x14ac:dyDescent="0.25">
      <c r="A2347">
        <f t="shared" si="1745"/>
        <v>707</v>
      </c>
      <c r="B2347" t="s">
        <v>7</v>
      </c>
      <c r="C2347" s="27">
        <f t="shared" si="1702"/>
        <v>0</v>
      </c>
      <c r="D2347" s="27">
        <f t="shared" si="1725"/>
        <v>0</v>
      </c>
      <c r="E2347" s="27" t="b">
        <f t="shared" si="1701"/>
        <v>1</v>
      </c>
      <c r="F2347" s="29">
        <f t="shared" si="1703"/>
        <v>0</v>
      </c>
      <c r="G2347" s="27">
        <f t="shared" si="1726"/>
        <v>0</v>
      </c>
      <c r="H2347" s="22">
        <f t="shared" si="1704"/>
        <v>26321288669.826691</v>
      </c>
      <c r="I2347" s="23">
        <f t="shared" si="1705"/>
        <v>132580106.5049091</v>
      </c>
      <c r="J2347" s="23">
        <f t="shared" si="1706"/>
        <v>1086</v>
      </c>
      <c r="K2347" s="19">
        <f t="shared" si="1727"/>
        <v>225.0831931027827</v>
      </c>
      <c r="L2347" s="16">
        <f t="shared" si="1707"/>
        <v>181.55679574424835</v>
      </c>
      <c r="M2347" s="23">
        <f>M2346-IF($B2347="B",(Percent_Rent_In_Elsies*2.49%/12 * H2346)/K2346,0)+IF($B2347="D",N2347,0)+IF(B2347="D",AK2346)+IF(B2347="C",F2346*90%)-(Y2347-Y2346)-IF($B2347="A",Q2346/K2346) + IF($B2347="A",Q2346/K2346)</f>
        <v>-41746436.637717932</v>
      </c>
      <c r="N2347" s="23">
        <f t="shared" si="1708"/>
        <v>0</v>
      </c>
      <c r="O2347" s="22">
        <f t="shared" si="1709"/>
        <v>0</v>
      </c>
      <c r="P2347" s="22">
        <f t="shared" si="1740"/>
        <v>0</v>
      </c>
      <c r="Q2347" s="22">
        <f t="shared" si="1741"/>
        <v>0</v>
      </c>
      <c r="R2347" s="22">
        <f t="shared" si="1710"/>
        <v>294501673.47455311</v>
      </c>
      <c r="S2347" s="16">
        <f t="shared" si="1700"/>
        <v>26772879.406777557</v>
      </c>
      <c r="T2347" s="15">
        <f t="shared" si="1711"/>
        <v>0</v>
      </c>
      <c r="U2347" s="23">
        <f t="shared" si="1728"/>
        <v>1308412.544780602</v>
      </c>
      <c r="V2347" s="23">
        <f t="shared" si="1729"/>
        <v>118946.59498005472</v>
      </c>
      <c r="W2347" s="23">
        <f t="shared" si="1742"/>
        <v>0</v>
      </c>
      <c r="X2347" s="23">
        <f t="shared" si="1730"/>
        <v>35404118.288458094</v>
      </c>
      <c r="Y2347" s="23">
        <f t="shared" si="1712"/>
        <v>13825559.361691331</v>
      </c>
      <c r="Z2347" s="3">
        <f t="shared" si="1713"/>
        <v>0</v>
      </c>
      <c r="AA2347" s="23">
        <f t="shared" si="1714"/>
        <v>61054350.595156804</v>
      </c>
      <c r="AB2347" s="26">
        <f t="shared" si="1731"/>
        <v>70086276.274228603</v>
      </c>
      <c r="AC2347" s="23">
        <f t="shared" si="1732"/>
        <v>74889487.274228647</v>
      </c>
      <c r="AD2347" s="23">
        <f t="shared" si="1738"/>
        <v>4803211</v>
      </c>
      <c r="AE2347" s="24">
        <f t="shared" si="1699"/>
        <v>70086276.274228647</v>
      </c>
      <c r="AF2347" s="3">
        <f t="shared" si="1733"/>
        <v>0</v>
      </c>
      <c r="AG2347" s="2">
        <f t="shared" si="1715"/>
        <v>0</v>
      </c>
      <c r="AH2347" s="2">
        <f t="shared" si="1716"/>
        <v>150.22221221648934</v>
      </c>
      <c r="AI2347" s="23">
        <f t="shared" si="1739"/>
        <v>9815934417.6961899</v>
      </c>
      <c r="AJ2347" s="23">
        <f t="shared" si="1717"/>
        <v>6219.922423797766</v>
      </c>
      <c r="AK2347" s="23">
        <f t="shared" si="1718"/>
        <v>0</v>
      </c>
      <c r="AL2347" s="23">
        <f t="shared" si="1743"/>
        <v>4639372.1880912781</v>
      </c>
      <c r="AM2347" s="23">
        <f t="shared" si="1744"/>
        <v>4328480265.7578974</v>
      </c>
      <c r="AN2347" s="16">
        <f t="shared" si="1734"/>
        <v>0</v>
      </c>
      <c r="AO2347" s="23">
        <f t="shared" si="1735"/>
        <v>121325.52687963257</v>
      </c>
      <c r="AP2347" s="22">
        <f t="shared" si="1736"/>
        <v>27308336.994945195</v>
      </c>
      <c r="AQ2347" s="30">
        <f t="shared" si="1719"/>
        <v>13361741549.370293</v>
      </c>
      <c r="AR2347" s="28">
        <f t="shared" si="1720"/>
        <v>6517049442.7071953</v>
      </c>
      <c r="AS2347" s="25">
        <f t="shared" si="1721"/>
        <v>200337590.02425668</v>
      </c>
      <c r="AT2347" s="32">
        <f t="shared" si="1722"/>
        <v>0</v>
      </c>
      <c r="AU2347" s="23">
        <f t="shared" si="1723"/>
        <v>0</v>
      </c>
      <c r="AV2347" s="22">
        <f t="shared" si="1724"/>
        <v>1912060712.9191263</v>
      </c>
      <c r="AW2347" s="31">
        <f t="shared" si="1737"/>
        <v>8978030635.5268536</v>
      </c>
    </row>
    <row r="2348" spans="1:53" s="21" customFormat="1" x14ac:dyDescent="0.25">
      <c r="A2348">
        <f t="shared" si="1745"/>
        <v>707</v>
      </c>
      <c r="B2348" t="s">
        <v>8</v>
      </c>
      <c r="C2348" s="27">
        <f t="shared" si="1702"/>
        <v>0</v>
      </c>
      <c r="D2348" s="27">
        <f t="shared" si="1725"/>
        <v>0</v>
      </c>
      <c r="E2348" s="27" t="b">
        <f t="shared" si="1701"/>
        <v>1</v>
      </c>
      <c r="F2348" s="29">
        <f t="shared" si="1703"/>
        <v>0</v>
      </c>
      <c r="G2348" s="27">
        <f t="shared" si="1726"/>
        <v>0</v>
      </c>
      <c r="H2348" s="22">
        <f t="shared" si="1704"/>
        <v>26321288669.826691</v>
      </c>
      <c r="I2348" s="23">
        <f t="shared" si="1705"/>
        <v>132580106.5049091</v>
      </c>
      <c r="J2348" s="23">
        <f t="shared" si="1706"/>
        <v>1086</v>
      </c>
      <c r="K2348" s="19">
        <f t="shared" si="1727"/>
        <v>225.0831931027827</v>
      </c>
      <c r="L2348" s="16">
        <f t="shared" si="1707"/>
        <v>181.55679574424835</v>
      </c>
      <c r="M2348" s="23">
        <f>M2347-IF($B2348="B",(Percent_Rent_In_Elsies*2.49%/12 * H2347)/K2347,0)+IF($B2348="D",N2348,0)+IF(B2348="D",AK2347)+IF(B2348="C",F2347*90%)-(Y2348-Y2347)-IF($B2348="A",Q2347/K2347) + IF($B2348="A",Q2347/K2347)</f>
        <v>-41746436.637717932</v>
      </c>
      <c r="N2348" s="23">
        <f t="shared" si="1708"/>
        <v>0</v>
      </c>
      <c r="O2348" s="22">
        <f t="shared" si="1709"/>
        <v>0</v>
      </c>
      <c r="P2348" s="22">
        <f t="shared" si="1740"/>
        <v>0</v>
      </c>
      <c r="Q2348" s="22">
        <f t="shared" si="1741"/>
        <v>0</v>
      </c>
      <c r="R2348" s="22">
        <f t="shared" si="1710"/>
        <v>321810010.46949828</v>
      </c>
      <c r="S2348" s="16">
        <f t="shared" si="1700"/>
        <v>26772879.406777557</v>
      </c>
      <c r="T2348" s="15">
        <f t="shared" si="1711"/>
        <v>0</v>
      </c>
      <c r="U2348" s="23">
        <f t="shared" si="1728"/>
        <v>1429738.0716602346</v>
      </c>
      <c r="V2348" s="23">
        <f t="shared" si="1729"/>
        <v>118946.59498005472</v>
      </c>
      <c r="W2348" s="23">
        <f t="shared" si="1742"/>
        <v>0</v>
      </c>
      <c r="X2348" s="23">
        <f t="shared" si="1730"/>
        <v>35404118.288458094</v>
      </c>
      <c r="Y2348" s="23">
        <f t="shared" si="1712"/>
        <v>13825559.361691331</v>
      </c>
      <c r="Z2348" s="3">
        <f t="shared" si="1713"/>
        <v>0</v>
      </c>
      <c r="AA2348" s="23">
        <f t="shared" si="1714"/>
        <v>61054350.595156804</v>
      </c>
      <c r="AB2348" s="26">
        <f t="shared" si="1731"/>
        <v>70086276.274228588</v>
      </c>
      <c r="AC2348" s="23">
        <f t="shared" si="1732"/>
        <v>74889487.274228647</v>
      </c>
      <c r="AD2348" s="23">
        <f t="shared" si="1738"/>
        <v>4803211</v>
      </c>
      <c r="AE2348" s="24">
        <f t="shared" si="1699"/>
        <v>70086276.274228647</v>
      </c>
      <c r="AF2348" s="3">
        <f t="shared" si="1733"/>
        <v>1E-4</v>
      </c>
      <c r="AG2348" s="2">
        <f t="shared" si="1715"/>
        <v>0</v>
      </c>
      <c r="AH2348" s="2">
        <f t="shared" si="1716"/>
        <v>150.22221221648934</v>
      </c>
      <c r="AI2348" s="23">
        <f t="shared" si="1739"/>
        <v>9815934417.6961899</v>
      </c>
      <c r="AJ2348" s="23">
        <f t="shared" si="1717"/>
        <v>6219.922423797766</v>
      </c>
      <c r="AK2348" s="23">
        <f t="shared" si="1718"/>
        <v>60214.690363407826</v>
      </c>
      <c r="AL2348" s="23">
        <f t="shared" si="1743"/>
        <v>0</v>
      </c>
      <c r="AM2348" s="23">
        <f t="shared" si="1744"/>
        <v>0</v>
      </c>
      <c r="AN2348" s="16">
        <f t="shared" si="1734"/>
        <v>0</v>
      </c>
      <c r="AO2348" s="23">
        <f t="shared" si="1735"/>
        <v>0</v>
      </c>
      <c r="AP2348" s="22">
        <f t="shared" si="1736"/>
        <v>0</v>
      </c>
      <c r="AQ2348" s="30">
        <f t="shared" si="1719"/>
        <v>13361741549.370293</v>
      </c>
      <c r="AR2348" s="28">
        <f t="shared" si="1720"/>
        <v>6517049442.7071953</v>
      </c>
      <c r="AS2348" s="25">
        <f t="shared" si="1721"/>
        <v>200337590.02425668</v>
      </c>
      <c r="AT2348" s="32">
        <f t="shared" si="1722"/>
        <v>0</v>
      </c>
      <c r="AU2348" s="23">
        <f t="shared" si="1723"/>
        <v>0</v>
      </c>
      <c r="AV2348" s="22">
        <f t="shared" si="1724"/>
        <v>1912060712.9191263</v>
      </c>
      <c r="AW2348" s="31">
        <f t="shared" si="1737"/>
        <v>8978030635.5268536</v>
      </c>
      <c r="AX2348"/>
      <c r="AY2348"/>
      <c r="AZ2348"/>
      <c r="BA2348"/>
    </row>
    <row r="2349" spans="1:53" s="21" customFormat="1" x14ac:dyDescent="0.25">
      <c r="A2349">
        <f t="shared" si="1745"/>
        <v>707</v>
      </c>
      <c r="B2349" t="s">
        <v>9</v>
      </c>
      <c r="C2349" s="27">
        <f t="shared" si="1702"/>
        <v>0</v>
      </c>
      <c r="D2349" s="27">
        <f t="shared" si="1725"/>
        <v>0</v>
      </c>
      <c r="E2349" s="27" t="b">
        <f t="shared" si="1701"/>
        <v>1</v>
      </c>
      <c r="F2349" s="29">
        <f t="shared" si="1703"/>
        <v>0</v>
      </c>
      <c r="G2349" s="27">
        <f t="shared" si="1726"/>
        <v>0</v>
      </c>
      <c r="H2349" s="22">
        <f t="shared" si="1704"/>
        <v>26321288669.826691</v>
      </c>
      <c r="I2349" s="23">
        <f t="shared" si="1705"/>
        <v>132580106.5049091</v>
      </c>
      <c r="J2349" s="23">
        <f t="shared" si="1706"/>
        <v>1086</v>
      </c>
      <c r="K2349" s="19">
        <f t="shared" si="1727"/>
        <v>225.0831931027827</v>
      </c>
      <c r="L2349" s="16">
        <f t="shared" si="1707"/>
        <v>181.55679574424835</v>
      </c>
      <c r="M2349" s="23">
        <f>M2348-IF($B2349="B",(Percent_Rent_In_Elsies*2.49%/12 * H2348)/K2348,0)+IF($B2349="D",N2349,0)+IF(B2349="D",AK2348)+IF(B2349="C",F2348*90%)-(Y2349-Y2348)-IF($B2349="A",Q2348/K2348) + IF($B2349="A",Q2348/K2348)</f>
        <v>-41686221.947354525</v>
      </c>
      <c r="N2349" s="23">
        <f t="shared" si="1708"/>
        <v>0</v>
      </c>
      <c r="O2349" s="22">
        <f t="shared" si="1709"/>
        <v>18705331.606250275</v>
      </c>
      <c r="P2349" s="22">
        <f t="shared" si="1740"/>
        <v>0</v>
      </c>
      <c r="Q2349" s="22">
        <f t="shared" si="1741"/>
        <v>0</v>
      </c>
      <c r="R2349" s="22">
        <f t="shared" si="1710"/>
        <v>321810010.46949828</v>
      </c>
      <c r="S2349" s="16">
        <f t="shared" si="1700"/>
        <v>0</v>
      </c>
      <c r="T2349" s="15">
        <f t="shared" si="1711"/>
        <v>8067547.8005272821</v>
      </c>
      <c r="U2349" s="23">
        <f t="shared" si="1728"/>
        <v>1429738.0716602346</v>
      </c>
      <c r="V2349" s="23">
        <f t="shared" si="1729"/>
        <v>0</v>
      </c>
      <c r="W2349" s="23">
        <f t="shared" si="1742"/>
        <v>118946.59498005472</v>
      </c>
      <c r="X2349" s="23">
        <f t="shared" si="1730"/>
        <v>35404118.288458094</v>
      </c>
      <c r="Y2349" s="23">
        <f t="shared" si="1712"/>
        <v>13825559.361691331</v>
      </c>
      <c r="Z2349" s="3">
        <f t="shared" si="1713"/>
        <v>0</v>
      </c>
      <c r="AA2349" s="23">
        <f t="shared" si="1714"/>
        <v>60994135.904793397</v>
      </c>
      <c r="AB2349" s="26">
        <f t="shared" si="1731"/>
        <v>70086276.274228588</v>
      </c>
      <c r="AC2349" s="23">
        <f t="shared" si="1732"/>
        <v>74889487.274228647</v>
      </c>
      <c r="AD2349" s="23">
        <f t="shared" si="1738"/>
        <v>4803211</v>
      </c>
      <c r="AE2349" s="24">
        <f t="shared" si="1699"/>
        <v>70086276.274228647</v>
      </c>
      <c r="AF2349" s="3">
        <f t="shared" si="1733"/>
        <v>0</v>
      </c>
      <c r="AG2349" s="2">
        <f t="shared" si="1715"/>
        <v>0</v>
      </c>
      <c r="AH2349" s="2">
        <f t="shared" si="1716"/>
        <v>150.22221221648934</v>
      </c>
      <c r="AI2349" s="23">
        <f t="shared" si="1739"/>
        <v>9806253478.5685539</v>
      </c>
      <c r="AJ2349" s="23">
        <f t="shared" si="1717"/>
        <v>6219.922423797766</v>
      </c>
      <c r="AK2349" s="23">
        <f t="shared" si="1718"/>
        <v>0</v>
      </c>
      <c r="AL2349" s="23">
        <f t="shared" si="1743"/>
        <v>0</v>
      </c>
      <c r="AM2349" s="23">
        <f t="shared" si="1744"/>
        <v>0</v>
      </c>
      <c r="AN2349" s="16">
        <f t="shared" si="1734"/>
        <v>0</v>
      </c>
      <c r="AO2349" s="23">
        <f t="shared" si="1735"/>
        <v>0</v>
      </c>
      <c r="AP2349" s="22">
        <f t="shared" si="1736"/>
        <v>0</v>
      </c>
      <c r="AQ2349" s="30">
        <f t="shared" si="1719"/>
        <v>13361741549.370293</v>
      </c>
      <c r="AR2349" s="28">
        <f t="shared" si="1720"/>
        <v>6517049442.7071953</v>
      </c>
      <c r="AS2349" s="25">
        <f t="shared" si="1721"/>
        <v>200337590.02425668</v>
      </c>
      <c r="AT2349" s="32">
        <f t="shared" si="1722"/>
        <v>0</v>
      </c>
      <c r="AU2349" s="23">
        <f t="shared" si="1723"/>
        <v>0</v>
      </c>
      <c r="AV2349" s="22">
        <f t="shared" si="1724"/>
        <v>1912060712.9191263</v>
      </c>
      <c r="AW2349" s="31">
        <f t="shared" si="1737"/>
        <v>8978030635.5268536</v>
      </c>
      <c r="AX2349"/>
      <c r="AY2349"/>
      <c r="AZ2349"/>
      <c r="BA2349"/>
    </row>
    <row r="2350" spans="1:53" x14ac:dyDescent="0.25">
      <c r="A2350" s="21">
        <f t="shared" si="1745"/>
        <v>707</v>
      </c>
      <c r="B2350" s="21" t="s">
        <v>28</v>
      </c>
      <c r="C2350" s="27">
        <f t="shared" si="1702"/>
        <v>0</v>
      </c>
      <c r="D2350" s="27">
        <f t="shared" si="1725"/>
        <v>0</v>
      </c>
      <c r="E2350" s="27" t="b">
        <f t="shared" si="1701"/>
        <v>1</v>
      </c>
      <c r="F2350" s="29">
        <f t="shared" si="1703"/>
        <v>0</v>
      </c>
      <c r="G2350" s="27">
        <f t="shared" si="1726"/>
        <v>0</v>
      </c>
      <c r="H2350" s="22">
        <f t="shared" si="1704"/>
        <v>26321288669.826691</v>
      </c>
      <c r="I2350" s="23">
        <f t="shared" si="1705"/>
        <v>132580106.5049091</v>
      </c>
      <c r="J2350" s="23">
        <f t="shared" si="1706"/>
        <v>1086</v>
      </c>
      <c r="K2350" s="19">
        <f t="shared" si="1727"/>
        <v>225.0831931027827</v>
      </c>
      <c r="L2350" s="16">
        <f t="shared" si="1707"/>
        <v>181.55679574424835</v>
      </c>
      <c r="M2350" s="23">
        <f>M2349-IF($B2350="B",(Percent_Rent_In_Elsies*2.49%/12 * H2349)/K2349,0)+IF($B2350="D",N2350,0)+IF(B2350="D",AK2349)+IF(B2350="C",F2349*90%)-(Y2350-Y2349)-IF($B2350="A",Q2349/K2349) + IF($B2350="A",Q2349/K2349)</f>
        <v>-41686221.947354525</v>
      </c>
      <c r="N2350" s="23">
        <f t="shared" si="1708"/>
        <v>0</v>
      </c>
      <c r="O2350" s="22">
        <f t="shared" si="1709"/>
        <v>0</v>
      </c>
      <c r="P2350" s="22">
        <f t="shared" si="1740"/>
        <v>18705331.606250275</v>
      </c>
      <c r="Q2350" s="22">
        <f t="shared" si="1741"/>
        <v>0</v>
      </c>
      <c r="R2350" s="22">
        <f t="shared" si="1710"/>
        <v>321810010.46949828</v>
      </c>
      <c r="S2350" s="16">
        <f t="shared" si="1700"/>
        <v>0</v>
      </c>
      <c r="T2350" s="15">
        <f t="shared" si="1711"/>
        <v>0</v>
      </c>
      <c r="U2350" s="23">
        <f t="shared" si="1728"/>
        <v>1429738.0716602346</v>
      </c>
      <c r="V2350" s="23">
        <f t="shared" si="1729"/>
        <v>0</v>
      </c>
      <c r="W2350" s="23">
        <f t="shared" si="1742"/>
        <v>0</v>
      </c>
      <c r="X2350" s="23">
        <f t="shared" si="1730"/>
        <v>35404118.288458094</v>
      </c>
      <c r="Y2350" s="23">
        <f t="shared" si="1712"/>
        <v>13825559.361691331</v>
      </c>
      <c r="Z2350" s="3">
        <f t="shared" si="1713"/>
        <v>5947.3297490027371</v>
      </c>
      <c r="AA2350" s="23">
        <f t="shared" si="1714"/>
        <v>61083345.851028435</v>
      </c>
      <c r="AB2350" s="26">
        <f t="shared" si="1731"/>
        <v>70086276.274228588</v>
      </c>
      <c r="AC2350" s="23">
        <f t="shared" si="1732"/>
        <v>74889487.274228647</v>
      </c>
      <c r="AD2350" s="23">
        <f t="shared" si="1738"/>
        <v>4803211</v>
      </c>
      <c r="AE2350" s="24">
        <f t="shared" si="1699"/>
        <v>70086276.274228647</v>
      </c>
      <c r="AF2350" s="3">
        <f t="shared" si="1733"/>
        <v>0</v>
      </c>
      <c r="AG2350" s="2">
        <f t="shared" si="1715"/>
        <v>713679569.88032842</v>
      </c>
      <c r="AH2350" s="2">
        <f t="shared" si="1716"/>
        <v>150.22221221648934</v>
      </c>
      <c r="AI2350" s="23">
        <f t="shared" si="1739"/>
        <v>9820596092.5364895</v>
      </c>
      <c r="AJ2350" s="23">
        <f t="shared" si="1717"/>
        <v>6219.922423797766</v>
      </c>
      <c r="AK2350" s="23">
        <f t="shared" si="1718"/>
        <v>0</v>
      </c>
      <c r="AL2350" s="23">
        <f t="shared" si="1743"/>
        <v>0</v>
      </c>
      <c r="AM2350" s="23">
        <f t="shared" si="1744"/>
        <v>0</v>
      </c>
      <c r="AN2350" s="16">
        <f t="shared" si="1734"/>
        <v>0</v>
      </c>
      <c r="AO2350" s="23">
        <f t="shared" si="1735"/>
        <v>0</v>
      </c>
      <c r="AP2350" s="22">
        <f t="shared" si="1736"/>
        <v>0</v>
      </c>
      <c r="AQ2350" s="30">
        <f t="shared" si="1719"/>
        <v>13361741549.370293</v>
      </c>
      <c r="AR2350" s="28">
        <f t="shared" si="1720"/>
        <v>6517049442.7071953</v>
      </c>
      <c r="AS2350" s="25">
        <f t="shared" si="1721"/>
        <v>200337590.02425668</v>
      </c>
      <c r="AT2350" s="32">
        <f t="shared" si="1722"/>
        <v>11894.659498005474</v>
      </c>
      <c r="AU2350" s="23">
        <f t="shared" si="1723"/>
        <v>11894.659498005474</v>
      </c>
      <c r="AV2350" s="22">
        <f t="shared" si="1724"/>
        <v>1920128260.7196536</v>
      </c>
      <c r="AW2350" s="31">
        <f t="shared" si="1737"/>
        <v>8978030635.5268536</v>
      </c>
    </row>
    <row r="2351" spans="1:53" x14ac:dyDescent="0.25">
      <c r="A2351">
        <f t="shared" si="1745"/>
        <v>708</v>
      </c>
      <c r="B2351" t="s">
        <v>6</v>
      </c>
      <c r="C2351" s="27">
        <f t="shared" si="1702"/>
        <v>0</v>
      </c>
      <c r="D2351" s="27">
        <f t="shared" si="1725"/>
        <v>0</v>
      </c>
      <c r="E2351" s="27" t="b">
        <f t="shared" si="1701"/>
        <v>1</v>
      </c>
      <c r="F2351" s="29">
        <f t="shared" si="1703"/>
        <v>0</v>
      </c>
      <c r="G2351" s="27">
        <f t="shared" si="1726"/>
        <v>0</v>
      </c>
      <c r="H2351" s="22">
        <f t="shared" si="1704"/>
        <v>26365157484.276402</v>
      </c>
      <c r="I2351" s="23">
        <f t="shared" si="1705"/>
        <v>132580106.5049091</v>
      </c>
      <c r="J2351" s="23">
        <f t="shared" si="1706"/>
        <v>1086</v>
      </c>
      <c r="K2351" s="19">
        <f t="shared" si="1727"/>
        <v>225.0831931027827</v>
      </c>
      <c r="L2351" s="16">
        <f t="shared" si="1707"/>
        <v>181.85939040382209</v>
      </c>
      <c r="M2351" s="23">
        <f>M2350-IF($B2351="B",(Percent_Rent_In_Elsies*2.49%/12 * H2350)/K2350,0)+IF($B2351="D",N2351,0)+IF(B2351="D",AK2350)+IF(B2351="C",F2350*90%)-(Y2351-Y2350)-IF($B2351="A",Q2350/K2350) + IF($B2351="A",Q2350/K2350)</f>
        <v>-41686221.947354525</v>
      </c>
      <c r="N2351" s="23">
        <f t="shared" si="1708"/>
        <v>0</v>
      </c>
      <c r="O2351" s="22">
        <f t="shared" si="1709"/>
        <v>0</v>
      </c>
      <c r="P2351" s="22">
        <f t="shared" si="1740"/>
        <v>0</v>
      </c>
      <c r="Q2351" s="22">
        <f t="shared" si="1741"/>
        <v>0</v>
      </c>
      <c r="R2351" s="22">
        <f t="shared" si="1710"/>
        <v>321810010.46949828</v>
      </c>
      <c r="S2351" s="16">
        <f t="shared" si="1700"/>
        <v>0</v>
      </c>
      <c r="T2351" s="15">
        <f t="shared" si="1711"/>
        <v>0</v>
      </c>
      <c r="U2351" s="23">
        <f t="shared" si="1728"/>
        <v>1429738.0716602346</v>
      </c>
      <c r="V2351" s="23">
        <f t="shared" si="1729"/>
        <v>0</v>
      </c>
      <c r="W2351" s="23">
        <f t="shared" si="1742"/>
        <v>0</v>
      </c>
      <c r="X2351" s="23">
        <f t="shared" si="1730"/>
        <v>35433854.937203109</v>
      </c>
      <c r="Y2351" s="23">
        <f t="shared" si="1712"/>
        <v>13825559.361691331</v>
      </c>
      <c r="Z2351" s="3">
        <f t="shared" si="1713"/>
        <v>0</v>
      </c>
      <c r="AA2351" s="23">
        <f t="shared" si="1714"/>
        <v>61083345.851028435</v>
      </c>
      <c r="AB2351" s="26">
        <f t="shared" si="1731"/>
        <v>70086276.274228588</v>
      </c>
      <c r="AC2351" s="23">
        <f t="shared" si="1732"/>
        <v>74889487.274228647</v>
      </c>
      <c r="AD2351" s="23">
        <f t="shared" si="1738"/>
        <v>4803211</v>
      </c>
      <c r="AE2351" s="24">
        <f t="shared" si="1699"/>
        <v>70086276.274228647</v>
      </c>
      <c r="AF2351" s="3">
        <f t="shared" si="1733"/>
        <v>0</v>
      </c>
      <c r="AG2351" s="2">
        <f t="shared" si="1715"/>
        <v>0</v>
      </c>
      <c r="AH2351" s="2">
        <f t="shared" si="1716"/>
        <v>150.47258257018348</v>
      </c>
      <c r="AI2351" s="23">
        <f t="shared" si="1739"/>
        <v>9820596092.5364895</v>
      </c>
      <c r="AJ2351" s="23">
        <f t="shared" si="1717"/>
        <v>6219.922423797766</v>
      </c>
      <c r="AK2351" s="23">
        <f t="shared" si="1718"/>
        <v>0</v>
      </c>
      <c r="AL2351" s="23">
        <f t="shared" si="1743"/>
        <v>0</v>
      </c>
      <c r="AM2351" s="23">
        <f t="shared" si="1744"/>
        <v>0</v>
      </c>
      <c r="AN2351" s="16">
        <f t="shared" si="1734"/>
        <v>0</v>
      </c>
      <c r="AO2351" s="23">
        <f t="shared" si="1735"/>
        <v>0</v>
      </c>
      <c r="AP2351" s="22">
        <f t="shared" si="1736"/>
        <v>0</v>
      </c>
      <c r="AQ2351" s="30">
        <f t="shared" si="1719"/>
        <v>13361741549.370293</v>
      </c>
      <c r="AR2351" s="28">
        <f t="shared" si="1720"/>
        <v>6517049442.7071953</v>
      </c>
      <c r="AS2351" s="25">
        <f t="shared" si="1721"/>
        <v>200337590.02425668</v>
      </c>
      <c r="AT2351" s="32">
        <f t="shared" si="1722"/>
        <v>0</v>
      </c>
      <c r="AU2351" s="23">
        <f t="shared" si="1723"/>
        <v>0</v>
      </c>
      <c r="AV2351" s="22">
        <f t="shared" si="1724"/>
        <v>1920128260.7196536</v>
      </c>
      <c r="AW2351" s="31">
        <f t="shared" si="1737"/>
        <v>8959325303.9206028</v>
      </c>
    </row>
    <row r="2352" spans="1:53" x14ac:dyDescent="0.25">
      <c r="A2352">
        <f t="shared" si="1745"/>
        <v>708</v>
      </c>
      <c r="B2352" t="s">
        <v>7</v>
      </c>
      <c r="C2352" s="27">
        <f t="shared" si="1702"/>
        <v>0</v>
      </c>
      <c r="D2352" s="27">
        <f t="shared" si="1725"/>
        <v>0</v>
      </c>
      <c r="E2352" s="27" t="b">
        <f t="shared" si="1701"/>
        <v>1</v>
      </c>
      <c r="F2352" s="29">
        <f t="shared" si="1703"/>
        <v>0</v>
      </c>
      <c r="G2352" s="27">
        <f t="shared" si="1726"/>
        <v>0</v>
      </c>
      <c r="H2352" s="22">
        <f t="shared" si="1704"/>
        <v>26365157484.276402</v>
      </c>
      <c r="I2352" s="23">
        <f t="shared" si="1705"/>
        <v>132580106.5049091</v>
      </c>
      <c r="J2352" s="23">
        <f t="shared" si="1706"/>
        <v>1086</v>
      </c>
      <c r="K2352" s="19">
        <f t="shared" si="1727"/>
        <v>225.0831931027827</v>
      </c>
      <c r="L2352" s="16">
        <f t="shared" si="1707"/>
        <v>181.85939040382209</v>
      </c>
      <c r="M2352" s="23">
        <f>M2351-IF($B2352="B",(Percent_Rent_In_Elsies*2.49%/12 * H2351)/K2351,0)+IF($B2352="D",N2352,0)+IF(B2352="D",AK2351)+IF(B2352="C",F2351*90%)-(Y2352-Y2351)-IF($B2352="A",Q2351/K2351) + IF($B2352="A",Q2351/K2351)</f>
        <v>-41807749.683445625</v>
      </c>
      <c r="N2352" s="23">
        <f t="shared" si="1708"/>
        <v>0</v>
      </c>
      <c r="O2352" s="22">
        <f t="shared" si="1709"/>
        <v>0</v>
      </c>
      <c r="P2352" s="22">
        <f t="shared" si="1740"/>
        <v>0</v>
      </c>
      <c r="Q2352" s="22">
        <f t="shared" si="1741"/>
        <v>0</v>
      </c>
      <c r="R2352" s="22">
        <f t="shared" si="1710"/>
        <v>294992509.59704006</v>
      </c>
      <c r="S2352" s="16">
        <f t="shared" si="1700"/>
        <v>26817500.87245819</v>
      </c>
      <c r="T2352" s="15">
        <f t="shared" si="1711"/>
        <v>0</v>
      </c>
      <c r="U2352" s="23">
        <f t="shared" si="1728"/>
        <v>1310593.2323552151</v>
      </c>
      <c r="V2352" s="23">
        <f t="shared" si="1729"/>
        <v>119144.83930501954</v>
      </c>
      <c r="W2352" s="23">
        <f t="shared" si="1742"/>
        <v>0</v>
      </c>
      <c r="X2352" s="23">
        <f t="shared" si="1730"/>
        <v>35433854.937203109</v>
      </c>
      <c r="Y2352" s="23">
        <f t="shared" si="1712"/>
        <v>13825559.361691331</v>
      </c>
      <c r="Z2352" s="3">
        <f t="shared" si="1713"/>
        <v>0</v>
      </c>
      <c r="AA2352" s="23">
        <f t="shared" si="1714"/>
        <v>61083345.851028435</v>
      </c>
      <c r="AB2352" s="26">
        <f t="shared" si="1731"/>
        <v>70086276.274228588</v>
      </c>
      <c r="AC2352" s="23">
        <f t="shared" si="1732"/>
        <v>74889487.274228647</v>
      </c>
      <c r="AD2352" s="23">
        <f t="shared" si="1738"/>
        <v>4803211</v>
      </c>
      <c r="AE2352" s="24">
        <f t="shared" si="1699"/>
        <v>70086276.274228647</v>
      </c>
      <c r="AF2352" s="3">
        <f t="shared" si="1733"/>
        <v>0</v>
      </c>
      <c r="AG2352" s="2">
        <f t="shared" si="1715"/>
        <v>0</v>
      </c>
      <c r="AH2352" s="2">
        <f t="shared" si="1716"/>
        <v>150.47258257018348</v>
      </c>
      <c r="AI2352" s="23">
        <f t="shared" si="1739"/>
        <v>9820596092.5364895</v>
      </c>
      <c r="AJ2352" s="23">
        <f t="shared" si="1717"/>
        <v>6219.922423797766</v>
      </c>
      <c r="AK2352" s="23">
        <f t="shared" si="1718"/>
        <v>0</v>
      </c>
      <c r="AL2352" s="23">
        <f t="shared" si="1743"/>
        <v>4661674.8402996063</v>
      </c>
      <c r="AM2352" s="23">
        <f t="shared" si="1744"/>
        <v>4349288380.7450085</v>
      </c>
      <c r="AN2352" s="16">
        <f t="shared" si="1734"/>
        <v>0</v>
      </c>
      <c r="AO2352" s="23">
        <f t="shared" si="1735"/>
        <v>121527.73609109863</v>
      </c>
      <c r="AP2352" s="22">
        <f t="shared" si="1736"/>
        <v>27353850.889936771</v>
      </c>
      <c r="AQ2352" s="30">
        <f t="shared" si="1719"/>
        <v>13416216743.417601</v>
      </c>
      <c r="AR2352" s="28">
        <f t="shared" si="1720"/>
        <v>6544170785.8645678</v>
      </c>
      <c r="AS2352" s="25">
        <f t="shared" si="1721"/>
        <v>200337590.02425668</v>
      </c>
      <c r="AT2352" s="32">
        <f t="shared" si="1722"/>
        <v>0</v>
      </c>
      <c r="AU2352" s="23">
        <f t="shared" si="1723"/>
        <v>0</v>
      </c>
      <c r="AV2352" s="22">
        <f t="shared" si="1724"/>
        <v>1920128260.7196536</v>
      </c>
      <c r="AW2352" s="31">
        <f t="shared" si="1737"/>
        <v>9013800497.9679127</v>
      </c>
    </row>
    <row r="2353" spans="1:53" x14ac:dyDescent="0.25">
      <c r="A2353">
        <f t="shared" si="1745"/>
        <v>708</v>
      </c>
      <c r="B2353" t="s">
        <v>8</v>
      </c>
      <c r="C2353" s="27">
        <f t="shared" si="1702"/>
        <v>0</v>
      </c>
      <c r="D2353" s="27">
        <f t="shared" si="1725"/>
        <v>0</v>
      </c>
      <c r="E2353" s="27" t="b">
        <f t="shared" si="1701"/>
        <v>1</v>
      </c>
      <c r="F2353" s="29">
        <f t="shared" si="1703"/>
        <v>0</v>
      </c>
      <c r="G2353" s="27">
        <f t="shared" si="1726"/>
        <v>0</v>
      </c>
      <c r="H2353" s="22">
        <f t="shared" si="1704"/>
        <v>26365157484.276402</v>
      </c>
      <c r="I2353" s="23">
        <f t="shared" si="1705"/>
        <v>132580106.5049091</v>
      </c>
      <c r="J2353" s="23">
        <f t="shared" si="1706"/>
        <v>1086</v>
      </c>
      <c r="K2353" s="19">
        <f t="shared" si="1727"/>
        <v>225.0831931027827</v>
      </c>
      <c r="L2353" s="16">
        <f t="shared" si="1707"/>
        <v>181.85939040382209</v>
      </c>
      <c r="M2353" s="23">
        <f>M2352-IF($B2353="B",(Percent_Rent_In_Elsies*2.49%/12 * H2352)/K2352,0)+IF($B2353="D",N2353,0)+IF(B2353="D",AK2352)+IF(B2353="C",F2352*90%)-(Y2353-Y2352)-IF($B2353="A",Q2352/K2352) + IF($B2353="A",Q2352/K2352)</f>
        <v>-41807749.683445625</v>
      </c>
      <c r="N2353" s="23">
        <f t="shared" si="1708"/>
        <v>0</v>
      </c>
      <c r="O2353" s="22">
        <f t="shared" si="1709"/>
        <v>0</v>
      </c>
      <c r="P2353" s="22">
        <f t="shared" si="1740"/>
        <v>0</v>
      </c>
      <c r="Q2353" s="22">
        <f t="shared" si="1741"/>
        <v>0</v>
      </c>
      <c r="R2353" s="22">
        <f t="shared" si="1710"/>
        <v>322346360.4869768</v>
      </c>
      <c r="S2353" s="16">
        <f t="shared" si="1700"/>
        <v>26817500.87245819</v>
      </c>
      <c r="T2353" s="15">
        <f t="shared" si="1711"/>
        <v>0</v>
      </c>
      <c r="U2353" s="23">
        <f t="shared" si="1728"/>
        <v>1432120.9684463139</v>
      </c>
      <c r="V2353" s="23">
        <f t="shared" si="1729"/>
        <v>119144.83930501954</v>
      </c>
      <c r="W2353" s="23">
        <f t="shared" si="1742"/>
        <v>0</v>
      </c>
      <c r="X2353" s="23">
        <f t="shared" si="1730"/>
        <v>35433854.937203109</v>
      </c>
      <c r="Y2353" s="23">
        <f t="shared" si="1712"/>
        <v>13825559.361691331</v>
      </c>
      <c r="Z2353" s="3">
        <f t="shared" si="1713"/>
        <v>0</v>
      </c>
      <c r="AA2353" s="23">
        <f t="shared" si="1714"/>
        <v>61083345.851028435</v>
      </c>
      <c r="AB2353" s="26">
        <f t="shared" si="1731"/>
        <v>70086276.274228573</v>
      </c>
      <c r="AC2353" s="23">
        <f t="shared" si="1732"/>
        <v>74889487.274228647</v>
      </c>
      <c r="AD2353" s="23">
        <f t="shared" si="1738"/>
        <v>4803211</v>
      </c>
      <c r="AE2353" s="24">
        <f t="shared" si="1699"/>
        <v>70086276.274228647</v>
      </c>
      <c r="AF2353" s="3">
        <f t="shared" si="1733"/>
        <v>1E-4</v>
      </c>
      <c r="AG2353" s="2">
        <f t="shared" si="1715"/>
        <v>0</v>
      </c>
      <c r="AH2353" s="2">
        <f t="shared" si="1716"/>
        <v>150.47258257018348</v>
      </c>
      <c r="AI2353" s="23">
        <f t="shared" si="1739"/>
        <v>9820596092.5364895</v>
      </c>
      <c r="AJ2353" s="23">
        <f t="shared" si="1717"/>
        <v>6219.922423797766</v>
      </c>
      <c r="AK2353" s="23">
        <f t="shared" si="1718"/>
        <v>60224.534376056443</v>
      </c>
      <c r="AL2353" s="23">
        <f t="shared" si="1743"/>
        <v>0</v>
      </c>
      <c r="AM2353" s="23">
        <f t="shared" si="1744"/>
        <v>0</v>
      </c>
      <c r="AN2353" s="16">
        <f t="shared" si="1734"/>
        <v>0</v>
      </c>
      <c r="AO2353" s="23">
        <f t="shared" si="1735"/>
        <v>0</v>
      </c>
      <c r="AP2353" s="22">
        <f t="shared" si="1736"/>
        <v>0</v>
      </c>
      <c r="AQ2353" s="30">
        <f t="shared" si="1719"/>
        <v>13416216743.417601</v>
      </c>
      <c r="AR2353" s="28">
        <f t="shared" si="1720"/>
        <v>6544170785.8645678</v>
      </c>
      <c r="AS2353" s="25">
        <f t="shared" si="1721"/>
        <v>200337590.02425668</v>
      </c>
      <c r="AT2353" s="32">
        <f t="shared" si="1722"/>
        <v>0</v>
      </c>
      <c r="AU2353" s="23">
        <f t="shared" si="1723"/>
        <v>0</v>
      </c>
      <c r="AV2353" s="22">
        <f t="shared" si="1724"/>
        <v>1920128260.7196536</v>
      </c>
      <c r="AW2353" s="31">
        <f t="shared" si="1737"/>
        <v>9013800497.9679127</v>
      </c>
    </row>
    <row r="2354" spans="1:53" x14ac:dyDescent="0.25">
      <c r="A2354" s="21">
        <f t="shared" si="1745"/>
        <v>708</v>
      </c>
      <c r="B2354" s="21" t="s">
        <v>9</v>
      </c>
      <c r="C2354" s="27">
        <f t="shared" si="1702"/>
        <v>0</v>
      </c>
      <c r="D2354" s="27">
        <f t="shared" si="1725"/>
        <v>0</v>
      </c>
      <c r="E2354" s="27" t="b">
        <f t="shared" si="1701"/>
        <v>1</v>
      </c>
      <c r="F2354" s="29">
        <f t="shared" si="1703"/>
        <v>0</v>
      </c>
      <c r="G2354" s="27">
        <f t="shared" si="1726"/>
        <v>0</v>
      </c>
      <c r="H2354" s="22">
        <f t="shared" si="1704"/>
        <v>26365157484.276402</v>
      </c>
      <c r="I2354" s="23">
        <f t="shared" si="1705"/>
        <v>132580106.5049091</v>
      </c>
      <c r="J2354" s="23">
        <f t="shared" si="1706"/>
        <v>1086</v>
      </c>
      <c r="K2354" s="19">
        <f t="shared" si="1727"/>
        <v>225.0831931027827</v>
      </c>
      <c r="L2354" s="16">
        <f t="shared" si="1707"/>
        <v>181.85939040382209</v>
      </c>
      <c r="M2354" s="23">
        <f>M2353-IF($B2354="B",(Percent_Rent_In_Elsies*2.49%/12 * H2353)/K2353,0)+IF($B2354="D",N2354,0)+IF(B2354="D",AK2353)+IF(B2354="C",F2353*90%)-(Y2354-Y2353)-IF($B2354="A",Q2353/K2353) + IF($B2354="A",Q2353/K2353)</f>
        <v>-41747525.14906957</v>
      </c>
      <c r="N2354" s="23">
        <f t="shared" si="1708"/>
        <v>0</v>
      </c>
      <c r="O2354" s="22">
        <f t="shared" si="1709"/>
        <v>18736507.158929229</v>
      </c>
      <c r="P2354" s="22">
        <f t="shared" si="1740"/>
        <v>0</v>
      </c>
      <c r="Q2354" s="22">
        <f t="shared" si="1741"/>
        <v>0</v>
      </c>
      <c r="R2354" s="22">
        <f t="shared" si="1710"/>
        <v>322346360.4869768</v>
      </c>
      <c r="S2354" s="16">
        <f t="shared" si="1700"/>
        <v>0</v>
      </c>
      <c r="T2354" s="15">
        <f t="shared" si="1711"/>
        <v>8080993.7135289609</v>
      </c>
      <c r="U2354" s="23">
        <f t="shared" si="1728"/>
        <v>1432120.9684463139</v>
      </c>
      <c r="V2354" s="23">
        <f t="shared" si="1729"/>
        <v>0</v>
      </c>
      <c r="W2354" s="23">
        <f t="shared" si="1742"/>
        <v>119144.83930501954</v>
      </c>
      <c r="X2354" s="23">
        <f t="shared" si="1730"/>
        <v>35433854.937203109</v>
      </c>
      <c r="Y2354" s="23">
        <f t="shared" si="1712"/>
        <v>13825559.361691331</v>
      </c>
      <c r="Z2354" s="3">
        <f t="shared" si="1713"/>
        <v>0</v>
      </c>
      <c r="AA2354" s="23">
        <f t="shared" si="1714"/>
        <v>61023121.31665238</v>
      </c>
      <c r="AB2354" s="26">
        <f t="shared" si="1731"/>
        <v>70086276.274228573</v>
      </c>
      <c r="AC2354" s="23">
        <f t="shared" si="1732"/>
        <v>74889487.274228647</v>
      </c>
      <c r="AD2354" s="23">
        <f t="shared" si="1738"/>
        <v>4803211</v>
      </c>
      <c r="AE2354" s="24">
        <f t="shared" si="1699"/>
        <v>70086276.274228647</v>
      </c>
      <c r="AF2354" s="3">
        <f t="shared" si="1733"/>
        <v>0</v>
      </c>
      <c r="AG2354" s="2">
        <f t="shared" si="1715"/>
        <v>0</v>
      </c>
      <c r="AH2354" s="2">
        <f t="shared" si="1716"/>
        <v>150.47258257018348</v>
      </c>
      <c r="AI2354" s="23">
        <f t="shared" si="1739"/>
        <v>9810913570.7504253</v>
      </c>
      <c r="AJ2354" s="23">
        <f t="shared" si="1717"/>
        <v>6219.922423797766</v>
      </c>
      <c r="AK2354" s="23">
        <f t="shared" si="1718"/>
        <v>0</v>
      </c>
      <c r="AL2354" s="23">
        <f t="shared" si="1743"/>
        <v>0</v>
      </c>
      <c r="AM2354" s="23">
        <f t="shared" si="1744"/>
        <v>0</v>
      </c>
      <c r="AN2354" s="16">
        <f t="shared" si="1734"/>
        <v>0</v>
      </c>
      <c r="AO2354" s="23">
        <f t="shared" si="1735"/>
        <v>0</v>
      </c>
      <c r="AP2354" s="22">
        <f t="shared" si="1736"/>
        <v>0</v>
      </c>
      <c r="AQ2354" s="30">
        <f t="shared" si="1719"/>
        <v>13416216743.417601</v>
      </c>
      <c r="AR2354" s="28">
        <f t="shared" si="1720"/>
        <v>6544170785.8645678</v>
      </c>
      <c r="AS2354" s="25">
        <f t="shared" si="1721"/>
        <v>200337590.02425668</v>
      </c>
      <c r="AT2354" s="32">
        <f t="shared" si="1722"/>
        <v>0</v>
      </c>
      <c r="AU2354" s="23">
        <f t="shared" si="1723"/>
        <v>0</v>
      </c>
      <c r="AV2354" s="22">
        <f t="shared" si="1724"/>
        <v>1920128260.7196536</v>
      </c>
      <c r="AW2354" s="31">
        <f t="shared" si="1737"/>
        <v>9013800497.9679127</v>
      </c>
      <c r="AX2354" s="21"/>
      <c r="AY2354" s="21"/>
      <c r="AZ2354" s="21"/>
      <c r="BA2354" s="21"/>
    </row>
    <row r="2355" spans="1:53" x14ac:dyDescent="0.25">
      <c r="A2355" s="21">
        <f t="shared" si="1745"/>
        <v>708</v>
      </c>
      <c r="B2355" s="21" t="s">
        <v>28</v>
      </c>
      <c r="C2355" s="27">
        <f t="shared" si="1702"/>
        <v>0</v>
      </c>
      <c r="D2355" s="27">
        <f t="shared" si="1725"/>
        <v>0</v>
      </c>
      <c r="E2355" s="27" t="b">
        <f t="shared" si="1701"/>
        <v>1</v>
      </c>
      <c r="F2355" s="29">
        <f t="shared" si="1703"/>
        <v>0</v>
      </c>
      <c r="G2355" s="27">
        <f t="shared" si="1726"/>
        <v>0</v>
      </c>
      <c r="H2355" s="22">
        <f t="shared" si="1704"/>
        <v>26365157484.276402</v>
      </c>
      <c r="I2355" s="23">
        <f t="shared" si="1705"/>
        <v>132580106.5049091</v>
      </c>
      <c r="J2355" s="23">
        <f t="shared" si="1706"/>
        <v>1086</v>
      </c>
      <c r="K2355" s="19">
        <f t="shared" si="1727"/>
        <v>225.0831931027827</v>
      </c>
      <c r="L2355" s="16">
        <f t="shared" si="1707"/>
        <v>181.85939040382209</v>
      </c>
      <c r="M2355" s="23">
        <f>M2354-IF($B2355="B",(Percent_Rent_In_Elsies*2.49%/12 * H2354)/K2354,0)+IF($B2355="D",N2355,0)+IF(B2355="D",AK2354)+IF(B2355="C",F2354*90%)-(Y2355-Y2354)-IF($B2355="A",Q2354/K2354) + IF($B2355="A",Q2354/K2354)</f>
        <v>-41747525.14906957</v>
      </c>
      <c r="N2355" s="23">
        <f t="shared" si="1708"/>
        <v>0</v>
      </c>
      <c r="O2355" s="22">
        <f t="shared" si="1709"/>
        <v>0</v>
      </c>
      <c r="P2355" s="22">
        <f t="shared" si="1740"/>
        <v>18736507.158929229</v>
      </c>
      <c r="Q2355" s="22">
        <f t="shared" si="1741"/>
        <v>0</v>
      </c>
      <c r="R2355" s="22">
        <f t="shared" si="1710"/>
        <v>322346360.4869768</v>
      </c>
      <c r="S2355" s="16">
        <f t="shared" si="1700"/>
        <v>0</v>
      </c>
      <c r="T2355" s="15">
        <f t="shared" si="1711"/>
        <v>0</v>
      </c>
      <c r="U2355" s="23">
        <f t="shared" si="1728"/>
        <v>1432120.9684463139</v>
      </c>
      <c r="V2355" s="23">
        <f t="shared" si="1729"/>
        <v>0</v>
      </c>
      <c r="W2355" s="23">
        <f t="shared" si="1742"/>
        <v>0</v>
      </c>
      <c r="X2355" s="23">
        <f t="shared" si="1730"/>
        <v>35433854.937203109</v>
      </c>
      <c r="Y2355" s="23">
        <f t="shared" si="1712"/>
        <v>13825559.361691331</v>
      </c>
      <c r="Z2355" s="3">
        <f t="shared" si="1713"/>
        <v>5957.241965250978</v>
      </c>
      <c r="AA2355" s="23">
        <f t="shared" si="1714"/>
        <v>61112479.946131147</v>
      </c>
      <c r="AB2355" s="26">
        <f t="shared" si="1731"/>
        <v>70086276.274228573</v>
      </c>
      <c r="AC2355" s="23">
        <f t="shared" si="1732"/>
        <v>74889487.274228647</v>
      </c>
      <c r="AD2355" s="23">
        <f t="shared" si="1738"/>
        <v>4803211</v>
      </c>
      <c r="AE2355" s="24">
        <f t="shared" ref="AE2355:AE2418" si="1746">AC2355-AD2355</f>
        <v>70086276.274228647</v>
      </c>
      <c r="AF2355" s="3">
        <f t="shared" si="1733"/>
        <v>0</v>
      </c>
      <c r="AG2355" s="2">
        <f t="shared" si="1715"/>
        <v>714869035.83011734</v>
      </c>
      <c r="AH2355" s="2">
        <f t="shared" si="1716"/>
        <v>150.47258257018348</v>
      </c>
      <c r="AI2355" s="23">
        <f t="shared" si="1739"/>
        <v>9825280089.0749741</v>
      </c>
      <c r="AJ2355" s="23">
        <f t="shared" si="1717"/>
        <v>6219.922423797766</v>
      </c>
      <c r="AK2355" s="23">
        <f t="shared" si="1718"/>
        <v>0</v>
      </c>
      <c r="AL2355" s="23">
        <f t="shared" si="1743"/>
        <v>0</v>
      </c>
      <c r="AM2355" s="23">
        <f t="shared" si="1744"/>
        <v>0</v>
      </c>
      <c r="AN2355" s="16">
        <f t="shared" si="1734"/>
        <v>0</v>
      </c>
      <c r="AO2355" s="23">
        <f t="shared" si="1735"/>
        <v>0</v>
      </c>
      <c r="AP2355" s="22">
        <f t="shared" si="1736"/>
        <v>0</v>
      </c>
      <c r="AQ2355" s="30">
        <f t="shared" si="1719"/>
        <v>13416216743.417601</v>
      </c>
      <c r="AR2355" s="28">
        <f t="shared" si="1720"/>
        <v>6544170785.8645678</v>
      </c>
      <c r="AS2355" s="25">
        <f t="shared" si="1721"/>
        <v>200337590.02425668</v>
      </c>
      <c r="AT2355" s="32">
        <f t="shared" si="1722"/>
        <v>11914.483930501956</v>
      </c>
      <c r="AU2355" s="23">
        <f t="shared" si="1723"/>
        <v>11914.483930501956</v>
      </c>
      <c r="AV2355" s="22">
        <f t="shared" si="1724"/>
        <v>1928209254.4331825</v>
      </c>
      <c r="AW2355" s="31">
        <f t="shared" si="1737"/>
        <v>9013800497.9679127</v>
      </c>
      <c r="AX2355" s="21"/>
      <c r="AY2355" s="21"/>
      <c r="AZ2355" s="21"/>
      <c r="BA2355" s="21"/>
    </row>
    <row r="2356" spans="1:53" x14ac:dyDescent="0.25">
      <c r="A2356">
        <f t="shared" si="1745"/>
        <v>709</v>
      </c>
      <c r="B2356" t="s">
        <v>6</v>
      </c>
      <c r="C2356" s="27">
        <f t="shared" si="1702"/>
        <v>0</v>
      </c>
      <c r="D2356" s="27">
        <f t="shared" si="1725"/>
        <v>0</v>
      </c>
      <c r="E2356" s="27" t="b">
        <f t="shared" si="1701"/>
        <v>1</v>
      </c>
      <c r="F2356" s="29">
        <f t="shared" si="1703"/>
        <v>0</v>
      </c>
      <c r="G2356" s="27">
        <f t="shared" si="1726"/>
        <v>0</v>
      </c>
      <c r="H2356" s="22">
        <f t="shared" si="1704"/>
        <v>26409099413.416862</v>
      </c>
      <c r="I2356" s="23">
        <f t="shared" si="1705"/>
        <v>132580106.5049091</v>
      </c>
      <c r="J2356" s="23">
        <f t="shared" si="1706"/>
        <v>1086</v>
      </c>
      <c r="K2356" s="19">
        <f t="shared" si="1727"/>
        <v>225.0831931027827</v>
      </c>
      <c r="L2356" s="16">
        <f t="shared" si="1707"/>
        <v>182.16248938782846</v>
      </c>
      <c r="M2356" s="23">
        <f>M2355-IF($B2356="B",(Percent_Rent_In_Elsies*2.49%/12 * H2355)/K2355,0)+IF($B2356="D",N2356,0)+IF(B2356="D",AK2355)+IF(B2356="C",F2355*90%)-(Y2356-Y2355)-IF($B2356="A",Q2355/K2355) + IF($B2356="A",Q2355/K2355)</f>
        <v>-41747525.14906957</v>
      </c>
      <c r="N2356" s="23">
        <f t="shared" si="1708"/>
        <v>0</v>
      </c>
      <c r="O2356" s="22">
        <f t="shared" si="1709"/>
        <v>0</v>
      </c>
      <c r="P2356" s="22">
        <f t="shared" si="1740"/>
        <v>0</v>
      </c>
      <c r="Q2356" s="22">
        <f t="shared" si="1741"/>
        <v>0</v>
      </c>
      <c r="R2356" s="22">
        <f t="shared" si="1710"/>
        <v>322346360.4869768</v>
      </c>
      <c r="S2356" s="16">
        <f t="shared" si="1700"/>
        <v>0</v>
      </c>
      <c r="T2356" s="15">
        <f t="shared" si="1711"/>
        <v>0</v>
      </c>
      <c r="U2356" s="23">
        <f t="shared" si="1728"/>
        <v>1432120.9684463139</v>
      </c>
      <c r="V2356" s="23">
        <f t="shared" si="1729"/>
        <v>0</v>
      </c>
      <c r="W2356" s="23">
        <f t="shared" si="1742"/>
        <v>0</v>
      </c>
      <c r="X2356" s="23">
        <f t="shared" si="1730"/>
        <v>35463641.147029355</v>
      </c>
      <c r="Y2356" s="23">
        <f t="shared" si="1712"/>
        <v>13825559.361691331</v>
      </c>
      <c r="Z2356" s="3">
        <f t="shared" si="1713"/>
        <v>0</v>
      </c>
      <c r="AA2356" s="23">
        <f t="shared" si="1714"/>
        <v>61112479.946131147</v>
      </c>
      <c r="AB2356" s="26">
        <f t="shared" si="1731"/>
        <v>70086276.274228573</v>
      </c>
      <c r="AC2356" s="23">
        <f t="shared" si="1732"/>
        <v>74889487.274228647</v>
      </c>
      <c r="AD2356" s="23">
        <f t="shared" si="1738"/>
        <v>4803211</v>
      </c>
      <c r="AE2356" s="24">
        <f t="shared" si="1746"/>
        <v>70086276.274228647</v>
      </c>
      <c r="AF2356" s="3">
        <f t="shared" si="1733"/>
        <v>0</v>
      </c>
      <c r="AG2356" s="2">
        <f t="shared" si="1715"/>
        <v>0</v>
      </c>
      <c r="AH2356" s="2">
        <f t="shared" si="1716"/>
        <v>150.72337020780043</v>
      </c>
      <c r="AI2356" s="23">
        <f t="shared" si="1739"/>
        <v>9825280089.0749741</v>
      </c>
      <c r="AJ2356" s="23">
        <f t="shared" si="1717"/>
        <v>6219.922423797766</v>
      </c>
      <c r="AK2356" s="23">
        <f t="shared" si="1718"/>
        <v>0</v>
      </c>
      <c r="AL2356" s="23">
        <f t="shared" si="1743"/>
        <v>0</v>
      </c>
      <c r="AM2356" s="23">
        <f t="shared" si="1744"/>
        <v>0</v>
      </c>
      <c r="AN2356" s="16">
        <f t="shared" si="1734"/>
        <v>0</v>
      </c>
      <c r="AO2356" s="23">
        <f t="shared" si="1735"/>
        <v>0</v>
      </c>
      <c r="AP2356" s="22">
        <f t="shared" si="1736"/>
        <v>0</v>
      </c>
      <c r="AQ2356" s="30">
        <f t="shared" si="1719"/>
        <v>13416216743.417601</v>
      </c>
      <c r="AR2356" s="28">
        <f t="shared" si="1720"/>
        <v>6544170785.8645678</v>
      </c>
      <c r="AS2356" s="25">
        <f t="shared" si="1721"/>
        <v>200337590.02425668</v>
      </c>
      <c r="AT2356" s="32">
        <f t="shared" si="1722"/>
        <v>0</v>
      </c>
      <c r="AU2356" s="23">
        <f t="shared" si="1723"/>
        <v>0</v>
      </c>
      <c r="AV2356" s="22">
        <f t="shared" si="1724"/>
        <v>1928209254.4331825</v>
      </c>
      <c r="AW2356" s="31">
        <f t="shared" si="1737"/>
        <v>8995063990.8089828</v>
      </c>
    </row>
    <row r="2357" spans="1:53" x14ac:dyDescent="0.25">
      <c r="A2357">
        <f t="shared" si="1745"/>
        <v>709</v>
      </c>
      <c r="B2357" t="s">
        <v>7</v>
      </c>
      <c r="C2357" s="27">
        <f t="shared" si="1702"/>
        <v>0</v>
      </c>
      <c r="D2357" s="27">
        <f t="shared" si="1725"/>
        <v>0</v>
      </c>
      <c r="E2357" s="27" t="b">
        <f t="shared" si="1701"/>
        <v>1</v>
      </c>
      <c r="F2357" s="29">
        <f t="shared" si="1703"/>
        <v>0</v>
      </c>
      <c r="G2357" s="27">
        <f t="shared" si="1726"/>
        <v>0</v>
      </c>
      <c r="H2357" s="22">
        <f t="shared" si="1704"/>
        <v>26409099413.416862</v>
      </c>
      <c r="I2357" s="23">
        <f t="shared" si="1705"/>
        <v>132580106.5049091</v>
      </c>
      <c r="J2357" s="23">
        <f t="shared" si="1706"/>
        <v>1086</v>
      </c>
      <c r="K2357" s="19">
        <f t="shared" si="1727"/>
        <v>225.0831931027827</v>
      </c>
      <c r="L2357" s="16">
        <f t="shared" si="1707"/>
        <v>182.16248938782846</v>
      </c>
      <c r="M2357" s="23">
        <f>M2356-IF($B2357="B",(Percent_Rent_In_Elsies*2.49%/12 * H2356)/K2356,0)+IF($B2357="D",N2357,0)+IF(B2357="D",AK2356)+IF(B2357="C",F2356*90%)-(Y2357-Y2356)-IF($B2357="A",Q2356/K2356) + IF($B2357="A",Q2356/K2356)</f>
        <v>-41869255.431387484</v>
      </c>
      <c r="N2357" s="23">
        <f t="shared" si="1708"/>
        <v>0</v>
      </c>
      <c r="O2357" s="22">
        <f t="shared" si="1709"/>
        <v>0</v>
      </c>
      <c r="P2357" s="22">
        <f t="shared" si="1740"/>
        <v>0</v>
      </c>
      <c r="Q2357" s="22">
        <f t="shared" si="1741"/>
        <v>0</v>
      </c>
      <c r="R2357" s="22">
        <f t="shared" si="1710"/>
        <v>295484163.77972871</v>
      </c>
      <c r="S2357" s="16">
        <f t="shared" si="1700"/>
        <v>26862196.707248066</v>
      </c>
      <c r="T2357" s="15">
        <f t="shared" si="1711"/>
        <v>0</v>
      </c>
      <c r="U2357" s="23">
        <f t="shared" si="1728"/>
        <v>1312777.5544091212</v>
      </c>
      <c r="V2357" s="23">
        <f t="shared" si="1729"/>
        <v>119343.41403719282</v>
      </c>
      <c r="W2357" s="23">
        <f t="shared" si="1742"/>
        <v>0</v>
      </c>
      <c r="X2357" s="23">
        <f t="shared" si="1730"/>
        <v>35463641.147029355</v>
      </c>
      <c r="Y2357" s="23">
        <f t="shared" si="1712"/>
        <v>13825559.361691331</v>
      </c>
      <c r="Z2357" s="3">
        <f t="shared" si="1713"/>
        <v>0</v>
      </c>
      <c r="AA2357" s="23">
        <f t="shared" si="1714"/>
        <v>61112479.946131147</v>
      </c>
      <c r="AB2357" s="26">
        <f t="shared" si="1731"/>
        <v>70086276.274228588</v>
      </c>
      <c r="AC2357" s="23">
        <f t="shared" si="1732"/>
        <v>74889487.274228647</v>
      </c>
      <c r="AD2357" s="23">
        <f t="shared" si="1738"/>
        <v>4803211</v>
      </c>
      <c r="AE2357" s="24">
        <f t="shared" si="1746"/>
        <v>70086276.274228647</v>
      </c>
      <c r="AF2357" s="3">
        <f t="shared" si="1733"/>
        <v>0</v>
      </c>
      <c r="AG2357" s="2">
        <f t="shared" si="1715"/>
        <v>0</v>
      </c>
      <c r="AH2357" s="2">
        <f t="shared" si="1716"/>
        <v>150.72337020780043</v>
      </c>
      <c r="AI2357" s="23">
        <f t="shared" si="1739"/>
        <v>9825280089.0749741</v>
      </c>
      <c r="AJ2357" s="23">
        <f t="shared" si="1717"/>
        <v>6219.922423797766</v>
      </c>
      <c r="AK2357" s="23">
        <f t="shared" si="1718"/>
        <v>0</v>
      </c>
      <c r="AL2357" s="23">
        <f t="shared" si="1743"/>
        <v>4683996.5384845734</v>
      </c>
      <c r="AM2357" s="23">
        <f t="shared" si="1744"/>
        <v>4370114265.4066963</v>
      </c>
      <c r="AN2357" s="16">
        <f t="shared" si="1734"/>
        <v>0</v>
      </c>
      <c r="AO2357" s="23">
        <f t="shared" si="1735"/>
        <v>121730.28231791712</v>
      </c>
      <c r="AP2357" s="22">
        <f t="shared" si="1736"/>
        <v>27399440.641419996</v>
      </c>
      <c r="AQ2357" s="30">
        <f t="shared" si="1719"/>
        <v>13470782729.454988</v>
      </c>
      <c r="AR2357" s="28">
        <f t="shared" si="1720"/>
        <v>6571337331.2605352</v>
      </c>
      <c r="AS2357" s="25">
        <f t="shared" si="1721"/>
        <v>200337590.02425668</v>
      </c>
      <c r="AT2357" s="32">
        <f t="shared" si="1722"/>
        <v>0</v>
      </c>
      <c r="AU2357" s="23">
        <f t="shared" si="1723"/>
        <v>0</v>
      </c>
      <c r="AV2357" s="22">
        <f t="shared" si="1724"/>
        <v>1928209254.4331825</v>
      </c>
      <c r="AW2357" s="31">
        <f t="shared" si="1737"/>
        <v>9049629976.8463707</v>
      </c>
    </row>
    <row r="2358" spans="1:53" s="21" customFormat="1" x14ac:dyDescent="0.25">
      <c r="A2358">
        <f t="shared" si="1745"/>
        <v>709</v>
      </c>
      <c r="B2358" t="s">
        <v>8</v>
      </c>
      <c r="C2358" s="27">
        <f t="shared" si="1702"/>
        <v>0</v>
      </c>
      <c r="D2358" s="27">
        <f t="shared" si="1725"/>
        <v>0</v>
      </c>
      <c r="E2358" s="27" t="b">
        <f t="shared" si="1701"/>
        <v>1</v>
      </c>
      <c r="F2358" s="29">
        <f t="shared" si="1703"/>
        <v>0</v>
      </c>
      <c r="G2358" s="27">
        <f t="shared" si="1726"/>
        <v>0</v>
      </c>
      <c r="H2358" s="22">
        <f t="shared" si="1704"/>
        <v>26409099413.416862</v>
      </c>
      <c r="I2358" s="23">
        <f t="shared" si="1705"/>
        <v>132580106.5049091</v>
      </c>
      <c r="J2358" s="23">
        <f t="shared" si="1706"/>
        <v>1086</v>
      </c>
      <c r="K2358" s="19">
        <f t="shared" si="1727"/>
        <v>225.0831931027827</v>
      </c>
      <c r="L2358" s="16">
        <f t="shared" si="1707"/>
        <v>182.16248938782846</v>
      </c>
      <c r="M2358" s="23">
        <f>M2357-IF($B2358="B",(Percent_Rent_In_Elsies*2.49%/12 * H2357)/K2357,0)+IF($B2358="D",N2358,0)+IF(B2358="D",AK2357)+IF(B2358="C",F2357*90%)-(Y2358-Y2357)-IF($B2358="A",Q2357/K2357) + IF($B2358="A",Q2357/K2357)</f>
        <v>-41869255.431387484</v>
      </c>
      <c r="N2358" s="23">
        <f t="shared" si="1708"/>
        <v>0</v>
      </c>
      <c r="O2358" s="22">
        <f t="shared" si="1709"/>
        <v>0</v>
      </c>
      <c r="P2358" s="22">
        <f t="shared" si="1740"/>
        <v>0</v>
      </c>
      <c r="Q2358" s="22">
        <f t="shared" si="1741"/>
        <v>0</v>
      </c>
      <c r="R2358" s="22">
        <f t="shared" si="1710"/>
        <v>322883604.42114872</v>
      </c>
      <c r="S2358" s="16">
        <f t="shared" si="1700"/>
        <v>26862196.707248066</v>
      </c>
      <c r="T2358" s="15">
        <f t="shared" si="1711"/>
        <v>0</v>
      </c>
      <c r="U2358" s="23">
        <f t="shared" si="1728"/>
        <v>1434507.8367270383</v>
      </c>
      <c r="V2358" s="23">
        <f t="shared" si="1729"/>
        <v>119343.41403719282</v>
      </c>
      <c r="W2358" s="23">
        <f t="shared" si="1742"/>
        <v>0</v>
      </c>
      <c r="X2358" s="23">
        <f t="shared" si="1730"/>
        <v>35463641.147029355</v>
      </c>
      <c r="Y2358" s="23">
        <f t="shared" si="1712"/>
        <v>13825559.361691331</v>
      </c>
      <c r="Z2358" s="3">
        <f t="shared" si="1713"/>
        <v>0</v>
      </c>
      <c r="AA2358" s="23">
        <f t="shared" si="1714"/>
        <v>61112479.946131147</v>
      </c>
      <c r="AB2358" s="26">
        <f t="shared" si="1731"/>
        <v>70086276.274228573</v>
      </c>
      <c r="AC2358" s="23">
        <f t="shared" si="1732"/>
        <v>74889487.274228647</v>
      </c>
      <c r="AD2358" s="23">
        <f t="shared" si="1738"/>
        <v>4803211</v>
      </c>
      <c r="AE2358" s="24">
        <f t="shared" si="1746"/>
        <v>70086276.274228647</v>
      </c>
      <c r="AF2358" s="3">
        <f t="shared" si="1733"/>
        <v>1E-4</v>
      </c>
      <c r="AG2358" s="2">
        <f t="shared" si="1715"/>
        <v>0</v>
      </c>
      <c r="AH2358" s="2">
        <f t="shared" si="1716"/>
        <v>150.72337020780043</v>
      </c>
      <c r="AI2358" s="23">
        <f t="shared" si="1739"/>
        <v>9825280089.0749741</v>
      </c>
      <c r="AJ2358" s="23">
        <f t="shared" si="1717"/>
        <v>6219.922423797766</v>
      </c>
      <c r="AK2358" s="23">
        <f t="shared" si="1718"/>
        <v>60234.507391931904</v>
      </c>
      <c r="AL2358" s="23">
        <f t="shared" si="1743"/>
        <v>0</v>
      </c>
      <c r="AM2358" s="23">
        <f t="shared" si="1744"/>
        <v>0</v>
      </c>
      <c r="AN2358" s="16">
        <f t="shared" si="1734"/>
        <v>0</v>
      </c>
      <c r="AO2358" s="23">
        <f t="shared" si="1735"/>
        <v>0</v>
      </c>
      <c r="AP2358" s="22">
        <f t="shared" si="1736"/>
        <v>0</v>
      </c>
      <c r="AQ2358" s="30">
        <f t="shared" si="1719"/>
        <v>13470782729.454988</v>
      </c>
      <c r="AR2358" s="28">
        <f t="shared" si="1720"/>
        <v>6571337331.2605352</v>
      </c>
      <c r="AS2358" s="25">
        <f t="shared" si="1721"/>
        <v>200337590.02425668</v>
      </c>
      <c r="AT2358" s="32">
        <f t="shared" si="1722"/>
        <v>0</v>
      </c>
      <c r="AU2358" s="23">
        <f t="shared" si="1723"/>
        <v>0</v>
      </c>
      <c r="AV2358" s="22">
        <f t="shared" si="1724"/>
        <v>1928209254.4331825</v>
      </c>
      <c r="AW2358" s="31">
        <f t="shared" si="1737"/>
        <v>9049629976.8463707</v>
      </c>
      <c r="AX2358"/>
      <c r="AY2358"/>
      <c r="AZ2358"/>
      <c r="BA2358"/>
    </row>
    <row r="2359" spans="1:53" s="21" customFormat="1" x14ac:dyDescent="0.25">
      <c r="A2359">
        <f t="shared" si="1745"/>
        <v>709</v>
      </c>
      <c r="B2359" t="s">
        <v>9</v>
      </c>
      <c r="C2359" s="27">
        <f t="shared" si="1702"/>
        <v>0</v>
      </c>
      <c r="D2359" s="27">
        <f t="shared" si="1725"/>
        <v>0</v>
      </c>
      <c r="E2359" s="27" t="b">
        <f t="shared" si="1701"/>
        <v>1</v>
      </c>
      <c r="F2359" s="29">
        <f t="shared" si="1703"/>
        <v>0</v>
      </c>
      <c r="G2359" s="27">
        <f t="shared" si="1726"/>
        <v>0</v>
      </c>
      <c r="H2359" s="22">
        <f t="shared" si="1704"/>
        <v>26409099413.416862</v>
      </c>
      <c r="I2359" s="23">
        <f t="shared" si="1705"/>
        <v>132580106.5049091</v>
      </c>
      <c r="J2359" s="23">
        <f t="shared" si="1706"/>
        <v>1086</v>
      </c>
      <c r="K2359" s="19">
        <f t="shared" si="1727"/>
        <v>225.0831931027827</v>
      </c>
      <c r="L2359" s="16">
        <f t="shared" si="1707"/>
        <v>182.16248938782846</v>
      </c>
      <c r="M2359" s="23">
        <f>M2358-IF($B2359="B",(Percent_Rent_In_Elsies*2.49%/12 * H2358)/K2358,0)+IF($B2359="D",N2359,0)+IF(B2359="D",AK2358)+IF(B2359="C",F2358*90%)-(Y2359-Y2358)-IF($B2359="A",Q2358/K2358) + IF($B2359="A",Q2358/K2358)</f>
        <v>-41809020.923995554</v>
      </c>
      <c r="N2359" s="23">
        <f t="shared" si="1708"/>
        <v>0</v>
      </c>
      <c r="O2359" s="22">
        <f t="shared" si="1709"/>
        <v>18767734.670862488</v>
      </c>
      <c r="P2359" s="22">
        <f t="shared" si="1740"/>
        <v>0</v>
      </c>
      <c r="Q2359" s="22">
        <f t="shared" si="1741"/>
        <v>0</v>
      </c>
      <c r="R2359" s="22">
        <f t="shared" si="1710"/>
        <v>322883604.42114872</v>
      </c>
      <c r="S2359" s="16">
        <f t="shared" si="1700"/>
        <v>0</v>
      </c>
      <c r="T2359" s="15">
        <f t="shared" si="1711"/>
        <v>8094462.0363855772</v>
      </c>
      <c r="U2359" s="23">
        <f t="shared" si="1728"/>
        <v>1434507.8367270383</v>
      </c>
      <c r="V2359" s="23">
        <f t="shared" si="1729"/>
        <v>0</v>
      </c>
      <c r="W2359" s="23">
        <f t="shared" si="1742"/>
        <v>119343.41403719282</v>
      </c>
      <c r="X2359" s="23">
        <f t="shared" si="1730"/>
        <v>35463641.147029355</v>
      </c>
      <c r="Y2359" s="23">
        <f t="shared" si="1712"/>
        <v>13825559.361691331</v>
      </c>
      <c r="Z2359" s="3">
        <f t="shared" si="1713"/>
        <v>0</v>
      </c>
      <c r="AA2359" s="23">
        <f t="shared" si="1714"/>
        <v>61052245.438739218</v>
      </c>
      <c r="AB2359" s="26">
        <f t="shared" si="1731"/>
        <v>70086276.274228573</v>
      </c>
      <c r="AC2359" s="23">
        <f t="shared" si="1732"/>
        <v>74889487.274228647</v>
      </c>
      <c r="AD2359" s="23">
        <f t="shared" si="1738"/>
        <v>4803211</v>
      </c>
      <c r="AE2359" s="24">
        <f t="shared" si="1746"/>
        <v>70086276.274228647</v>
      </c>
      <c r="AF2359" s="3">
        <f t="shared" si="1733"/>
        <v>0</v>
      </c>
      <c r="AG2359" s="2">
        <f t="shared" si="1715"/>
        <v>0</v>
      </c>
      <c r="AH2359" s="2">
        <f t="shared" si="1716"/>
        <v>150.72337020780043</v>
      </c>
      <c r="AI2359" s="23">
        <f t="shared" si="1739"/>
        <v>9815595963.8901539</v>
      </c>
      <c r="AJ2359" s="23">
        <f t="shared" si="1717"/>
        <v>6219.922423797766</v>
      </c>
      <c r="AK2359" s="23">
        <f t="shared" si="1718"/>
        <v>0</v>
      </c>
      <c r="AL2359" s="23">
        <f t="shared" si="1743"/>
        <v>0</v>
      </c>
      <c r="AM2359" s="23">
        <f t="shared" si="1744"/>
        <v>0</v>
      </c>
      <c r="AN2359" s="16">
        <f t="shared" si="1734"/>
        <v>0</v>
      </c>
      <c r="AO2359" s="23">
        <f t="shared" si="1735"/>
        <v>0</v>
      </c>
      <c r="AP2359" s="22">
        <f t="shared" si="1736"/>
        <v>0</v>
      </c>
      <c r="AQ2359" s="30">
        <f t="shared" si="1719"/>
        <v>13470782729.454988</v>
      </c>
      <c r="AR2359" s="28">
        <f t="shared" si="1720"/>
        <v>6571337331.2605352</v>
      </c>
      <c r="AS2359" s="25">
        <f t="shared" si="1721"/>
        <v>200337590.02425668</v>
      </c>
      <c r="AT2359" s="32">
        <f t="shared" si="1722"/>
        <v>0</v>
      </c>
      <c r="AU2359" s="23">
        <f t="shared" si="1723"/>
        <v>0</v>
      </c>
      <c r="AV2359" s="22">
        <f t="shared" si="1724"/>
        <v>1928209254.4331825</v>
      </c>
      <c r="AW2359" s="31">
        <f t="shared" si="1737"/>
        <v>9049629976.8463707</v>
      </c>
      <c r="AX2359"/>
      <c r="AY2359"/>
      <c r="AZ2359"/>
      <c r="BA2359"/>
    </row>
    <row r="2360" spans="1:53" x14ac:dyDescent="0.25">
      <c r="A2360" s="21">
        <f t="shared" si="1745"/>
        <v>709</v>
      </c>
      <c r="B2360" s="21" t="s">
        <v>28</v>
      </c>
      <c r="C2360" s="27">
        <f t="shared" si="1702"/>
        <v>0</v>
      </c>
      <c r="D2360" s="27">
        <f t="shared" si="1725"/>
        <v>0</v>
      </c>
      <c r="E2360" s="27" t="b">
        <f t="shared" si="1701"/>
        <v>1</v>
      </c>
      <c r="F2360" s="29">
        <f t="shared" si="1703"/>
        <v>0</v>
      </c>
      <c r="G2360" s="27">
        <f t="shared" si="1726"/>
        <v>0</v>
      </c>
      <c r="H2360" s="22">
        <f t="shared" si="1704"/>
        <v>26409099413.416862</v>
      </c>
      <c r="I2360" s="23">
        <f t="shared" si="1705"/>
        <v>132580106.5049091</v>
      </c>
      <c r="J2360" s="23">
        <f t="shared" si="1706"/>
        <v>1086</v>
      </c>
      <c r="K2360" s="19">
        <f t="shared" si="1727"/>
        <v>225.0831931027827</v>
      </c>
      <c r="L2360" s="16">
        <f t="shared" si="1707"/>
        <v>182.16248938782846</v>
      </c>
      <c r="M2360" s="23">
        <f>M2359-IF($B2360="B",(Percent_Rent_In_Elsies*2.49%/12 * H2359)/K2359,0)+IF($B2360="D",N2360,0)+IF(B2360="D",AK2359)+IF(B2360="C",F2359*90%)-(Y2360-Y2359)-IF($B2360="A",Q2359/K2359) + IF($B2360="A",Q2359/K2359)</f>
        <v>-41809020.923995554</v>
      </c>
      <c r="N2360" s="23">
        <f t="shared" si="1708"/>
        <v>0</v>
      </c>
      <c r="O2360" s="22">
        <f t="shared" si="1709"/>
        <v>0</v>
      </c>
      <c r="P2360" s="22">
        <f t="shared" si="1740"/>
        <v>18767734.670862488</v>
      </c>
      <c r="Q2360" s="22">
        <f t="shared" si="1741"/>
        <v>0</v>
      </c>
      <c r="R2360" s="22">
        <f t="shared" si="1710"/>
        <v>322883604.42114872</v>
      </c>
      <c r="S2360" s="16">
        <f t="shared" si="1700"/>
        <v>0</v>
      </c>
      <c r="T2360" s="15">
        <f t="shared" si="1711"/>
        <v>0</v>
      </c>
      <c r="U2360" s="23">
        <f t="shared" si="1728"/>
        <v>1434507.8367270383</v>
      </c>
      <c r="V2360" s="23">
        <f t="shared" si="1729"/>
        <v>0</v>
      </c>
      <c r="W2360" s="23">
        <f t="shared" si="1742"/>
        <v>0</v>
      </c>
      <c r="X2360" s="23">
        <f t="shared" si="1730"/>
        <v>35463641.147029355</v>
      </c>
      <c r="Y2360" s="23">
        <f t="shared" si="1712"/>
        <v>13825559.361691331</v>
      </c>
      <c r="Z2360" s="3">
        <f t="shared" si="1713"/>
        <v>5967.1707018596426</v>
      </c>
      <c r="AA2360" s="23">
        <f t="shared" si="1714"/>
        <v>61141752.999267109</v>
      </c>
      <c r="AB2360" s="26">
        <f t="shared" si="1731"/>
        <v>70086276.274228588</v>
      </c>
      <c r="AC2360" s="23">
        <f t="shared" si="1732"/>
        <v>74889487.274228647</v>
      </c>
      <c r="AD2360" s="23">
        <f t="shared" si="1738"/>
        <v>4803211</v>
      </c>
      <c r="AE2360" s="24">
        <f t="shared" si="1746"/>
        <v>70086276.274228647</v>
      </c>
      <c r="AF2360" s="3">
        <f t="shared" si="1733"/>
        <v>0</v>
      </c>
      <c r="AG2360" s="2">
        <f t="shared" si="1715"/>
        <v>716060484.22315717</v>
      </c>
      <c r="AH2360" s="2">
        <f t="shared" si="1716"/>
        <v>150.72337020780043</v>
      </c>
      <c r="AI2360" s="23">
        <f t="shared" si="1739"/>
        <v>9829986426.4119091</v>
      </c>
      <c r="AJ2360" s="23">
        <f t="shared" si="1717"/>
        <v>6219.922423797766</v>
      </c>
      <c r="AK2360" s="23">
        <f t="shared" si="1718"/>
        <v>0</v>
      </c>
      <c r="AL2360" s="23">
        <f t="shared" si="1743"/>
        <v>0</v>
      </c>
      <c r="AM2360" s="23">
        <f t="shared" si="1744"/>
        <v>0</v>
      </c>
      <c r="AN2360" s="16">
        <f t="shared" si="1734"/>
        <v>0</v>
      </c>
      <c r="AO2360" s="23">
        <f t="shared" si="1735"/>
        <v>0</v>
      </c>
      <c r="AP2360" s="22">
        <f t="shared" si="1736"/>
        <v>0</v>
      </c>
      <c r="AQ2360" s="30">
        <f t="shared" si="1719"/>
        <v>13470782729.454988</v>
      </c>
      <c r="AR2360" s="28">
        <f t="shared" si="1720"/>
        <v>6571337331.2605352</v>
      </c>
      <c r="AS2360" s="25">
        <f t="shared" si="1721"/>
        <v>200337590.02425668</v>
      </c>
      <c r="AT2360" s="32">
        <f t="shared" si="1722"/>
        <v>11934.341403719285</v>
      </c>
      <c r="AU2360" s="23">
        <f t="shared" si="1723"/>
        <v>11934.341403719285</v>
      </c>
      <c r="AV2360" s="22">
        <f t="shared" si="1724"/>
        <v>1936303716.469568</v>
      </c>
      <c r="AW2360" s="31">
        <f t="shared" si="1737"/>
        <v>9049629976.8463707</v>
      </c>
    </row>
    <row r="2361" spans="1:53" x14ac:dyDescent="0.25">
      <c r="A2361">
        <f t="shared" si="1745"/>
        <v>710</v>
      </c>
      <c r="B2361" t="s">
        <v>6</v>
      </c>
      <c r="C2361" s="27">
        <f t="shared" si="1702"/>
        <v>0</v>
      </c>
      <c r="D2361" s="27">
        <f t="shared" si="1725"/>
        <v>0</v>
      </c>
      <c r="E2361" s="27" t="b">
        <f t="shared" si="1701"/>
        <v>1</v>
      </c>
      <c r="F2361" s="29">
        <f t="shared" si="1703"/>
        <v>0</v>
      </c>
      <c r="G2361" s="27">
        <f t="shared" si="1726"/>
        <v>0</v>
      </c>
      <c r="H2361" s="22">
        <f t="shared" si="1704"/>
        <v>26453114579.105892</v>
      </c>
      <c r="I2361" s="23">
        <f t="shared" si="1705"/>
        <v>132580106.5049091</v>
      </c>
      <c r="J2361" s="23">
        <f t="shared" si="1706"/>
        <v>1086</v>
      </c>
      <c r="K2361" s="19">
        <f t="shared" si="1727"/>
        <v>225.0831931027827</v>
      </c>
      <c r="L2361" s="16">
        <f t="shared" si="1707"/>
        <v>182.46609353680819</v>
      </c>
      <c r="M2361" s="23">
        <f>M2360-IF($B2361="B",(Percent_Rent_In_Elsies*2.49%/12 * H2360)/K2360,0)+IF($B2361="D",N2361,0)+IF(B2361="D",AK2360)+IF(B2361="C",F2360*90%)-(Y2361-Y2360)-IF($B2361="A",Q2360/K2360) + IF($B2361="A",Q2360/K2360)</f>
        <v>-41809020.923995554</v>
      </c>
      <c r="N2361" s="23">
        <f t="shared" si="1708"/>
        <v>0</v>
      </c>
      <c r="O2361" s="22">
        <f t="shared" si="1709"/>
        <v>0</v>
      </c>
      <c r="P2361" s="22">
        <f t="shared" si="1740"/>
        <v>0</v>
      </c>
      <c r="Q2361" s="22">
        <f t="shared" si="1741"/>
        <v>0</v>
      </c>
      <c r="R2361" s="22">
        <f t="shared" si="1710"/>
        <v>322883604.42114872</v>
      </c>
      <c r="S2361" s="16">
        <f t="shared" si="1700"/>
        <v>0</v>
      </c>
      <c r="T2361" s="15">
        <f t="shared" si="1711"/>
        <v>0</v>
      </c>
      <c r="U2361" s="23">
        <f t="shared" si="1728"/>
        <v>1434507.8367270383</v>
      </c>
      <c r="V2361" s="23">
        <f t="shared" si="1729"/>
        <v>0</v>
      </c>
      <c r="W2361" s="23">
        <f t="shared" si="1742"/>
        <v>0</v>
      </c>
      <c r="X2361" s="23">
        <f t="shared" si="1730"/>
        <v>35493477.000538662</v>
      </c>
      <c r="Y2361" s="23">
        <f t="shared" si="1712"/>
        <v>13825559.361691331</v>
      </c>
      <c r="Z2361" s="3">
        <f t="shared" si="1713"/>
        <v>0</v>
      </c>
      <c r="AA2361" s="23">
        <f t="shared" si="1714"/>
        <v>61141752.999267109</v>
      </c>
      <c r="AB2361" s="26">
        <f t="shared" si="1731"/>
        <v>70086276.274228588</v>
      </c>
      <c r="AC2361" s="23">
        <f t="shared" si="1732"/>
        <v>74889487.274228647</v>
      </c>
      <c r="AD2361" s="23">
        <f t="shared" si="1738"/>
        <v>4803211</v>
      </c>
      <c r="AE2361" s="24">
        <f t="shared" si="1746"/>
        <v>70086276.274228647</v>
      </c>
      <c r="AF2361" s="3">
        <f t="shared" si="1733"/>
        <v>0</v>
      </c>
      <c r="AG2361" s="2">
        <f t="shared" si="1715"/>
        <v>0</v>
      </c>
      <c r="AH2361" s="2">
        <f t="shared" si="1716"/>
        <v>150.97457582481346</v>
      </c>
      <c r="AI2361" s="23">
        <f t="shared" si="1739"/>
        <v>9829986426.4119091</v>
      </c>
      <c r="AJ2361" s="23">
        <f t="shared" si="1717"/>
        <v>6219.922423797766</v>
      </c>
      <c r="AK2361" s="23">
        <f t="shared" si="1718"/>
        <v>0</v>
      </c>
      <c r="AL2361" s="23">
        <f t="shared" si="1743"/>
        <v>0</v>
      </c>
      <c r="AM2361" s="23">
        <f t="shared" si="1744"/>
        <v>0</v>
      </c>
      <c r="AN2361" s="16">
        <f t="shared" si="1734"/>
        <v>0</v>
      </c>
      <c r="AO2361" s="23">
        <f t="shared" si="1735"/>
        <v>0</v>
      </c>
      <c r="AP2361" s="22">
        <f t="shared" si="1736"/>
        <v>0</v>
      </c>
      <c r="AQ2361" s="30">
        <f t="shared" si="1719"/>
        <v>13470782729.454988</v>
      </c>
      <c r="AR2361" s="28">
        <f t="shared" si="1720"/>
        <v>6571337331.2605352</v>
      </c>
      <c r="AS2361" s="25">
        <f t="shared" si="1721"/>
        <v>200337590.02425668</v>
      </c>
      <c r="AT2361" s="32">
        <f t="shared" si="1722"/>
        <v>0</v>
      </c>
      <c r="AU2361" s="23">
        <f t="shared" si="1723"/>
        <v>0</v>
      </c>
      <c r="AV2361" s="22">
        <f t="shared" si="1724"/>
        <v>1936303716.469568</v>
      </c>
      <c r="AW2361" s="31">
        <f t="shared" si="1737"/>
        <v>9030862242.1755085</v>
      </c>
    </row>
    <row r="2362" spans="1:53" x14ac:dyDescent="0.25">
      <c r="A2362">
        <f t="shared" si="1745"/>
        <v>710</v>
      </c>
      <c r="B2362" t="s">
        <v>7</v>
      </c>
      <c r="C2362" s="27">
        <f t="shared" si="1702"/>
        <v>0</v>
      </c>
      <c r="D2362" s="27">
        <f t="shared" si="1725"/>
        <v>0</v>
      </c>
      <c r="E2362" s="27" t="b">
        <f t="shared" si="1701"/>
        <v>1</v>
      </c>
      <c r="F2362" s="29">
        <f t="shared" si="1703"/>
        <v>0</v>
      </c>
      <c r="G2362" s="27">
        <f t="shared" si="1726"/>
        <v>0</v>
      </c>
      <c r="H2362" s="22">
        <f t="shared" si="1704"/>
        <v>26453114579.105892</v>
      </c>
      <c r="I2362" s="23">
        <f t="shared" si="1705"/>
        <v>132580106.5049091</v>
      </c>
      <c r="J2362" s="23">
        <f t="shared" si="1706"/>
        <v>1086</v>
      </c>
      <c r="K2362" s="19">
        <f t="shared" si="1727"/>
        <v>225.0831931027827</v>
      </c>
      <c r="L2362" s="16">
        <f t="shared" si="1707"/>
        <v>182.46609353680819</v>
      </c>
      <c r="M2362" s="23">
        <f>M2361-IF($B2362="B",(Percent_Rent_In_Elsies*2.49%/12 * H2361)/K2361,0)+IF($B2362="D",N2362,0)+IF(B2362="D",AK2361)+IF(B2362="C",F2361*90%)-(Y2362-Y2361)-IF($B2362="A",Q2361/K2361) + IF($B2362="A",Q2361/K2361)</f>
        <v>-41930954.090117335</v>
      </c>
      <c r="N2362" s="23">
        <f t="shared" si="1708"/>
        <v>0</v>
      </c>
      <c r="O2362" s="22">
        <f t="shared" si="1709"/>
        <v>0</v>
      </c>
      <c r="P2362" s="22">
        <f t="shared" si="1740"/>
        <v>0</v>
      </c>
      <c r="Q2362" s="22">
        <f t="shared" si="1741"/>
        <v>0</v>
      </c>
      <c r="R2362" s="22">
        <f t="shared" si="1710"/>
        <v>295976637.38605297</v>
      </c>
      <c r="S2362" s="16">
        <f t="shared" si="1700"/>
        <v>26906967.035095725</v>
      </c>
      <c r="T2362" s="15">
        <f t="shared" si="1711"/>
        <v>0</v>
      </c>
      <c r="U2362" s="23">
        <f t="shared" si="1728"/>
        <v>1314965.5169997851</v>
      </c>
      <c r="V2362" s="23">
        <f t="shared" si="1729"/>
        <v>119542.31972725318</v>
      </c>
      <c r="W2362" s="23">
        <f t="shared" si="1742"/>
        <v>0</v>
      </c>
      <c r="X2362" s="23">
        <f t="shared" si="1730"/>
        <v>35493477.000538662</v>
      </c>
      <c r="Y2362" s="23">
        <f t="shared" si="1712"/>
        <v>13825559.361691331</v>
      </c>
      <c r="Z2362" s="3">
        <f t="shared" si="1713"/>
        <v>0</v>
      </c>
      <c r="AA2362" s="23">
        <f t="shared" si="1714"/>
        <v>61141752.999267109</v>
      </c>
      <c r="AB2362" s="26">
        <f t="shared" si="1731"/>
        <v>70086276.274228588</v>
      </c>
      <c r="AC2362" s="23">
        <f t="shared" si="1732"/>
        <v>74889487.274228647</v>
      </c>
      <c r="AD2362" s="23">
        <f t="shared" si="1738"/>
        <v>4803211</v>
      </c>
      <c r="AE2362" s="24">
        <f t="shared" si="1746"/>
        <v>70086276.274228647</v>
      </c>
      <c r="AF2362" s="3">
        <f t="shared" si="1733"/>
        <v>0</v>
      </c>
      <c r="AG2362" s="2">
        <f t="shared" si="1715"/>
        <v>0</v>
      </c>
      <c r="AH2362" s="2">
        <f t="shared" si="1716"/>
        <v>150.97457582481346</v>
      </c>
      <c r="AI2362" s="23">
        <f t="shared" si="1739"/>
        <v>9829986426.4119091</v>
      </c>
      <c r="AJ2362" s="23">
        <f t="shared" si="1717"/>
        <v>6219.922423797766</v>
      </c>
      <c r="AK2362" s="23">
        <f t="shared" si="1718"/>
        <v>0</v>
      </c>
      <c r="AL2362" s="23">
        <f t="shared" si="1743"/>
        <v>4706337.3369350433</v>
      </c>
      <c r="AM2362" s="23">
        <f t="shared" si="1744"/>
        <v>4390957970.3938408</v>
      </c>
      <c r="AN2362" s="16">
        <f t="shared" si="1734"/>
        <v>0</v>
      </c>
      <c r="AO2362" s="23">
        <f t="shared" si="1735"/>
        <v>121933.16612178033</v>
      </c>
      <c r="AP2362" s="22">
        <f t="shared" si="1736"/>
        <v>27445106.375822365</v>
      </c>
      <c r="AQ2362" s="30">
        <f t="shared" si="1719"/>
        <v>13525439658.802439</v>
      </c>
      <c r="AR2362" s="28">
        <f t="shared" si="1720"/>
        <v>6598549154.2321634</v>
      </c>
      <c r="AS2362" s="25">
        <f t="shared" si="1721"/>
        <v>200337590.02425668</v>
      </c>
      <c r="AT2362" s="32">
        <f t="shared" si="1722"/>
        <v>0</v>
      </c>
      <c r="AU2362" s="23">
        <f t="shared" si="1723"/>
        <v>0</v>
      </c>
      <c r="AV2362" s="22">
        <f t="shared" si="1724"/>
        <v>1936303716.469568</v>
      </c>
      <c r="AW2362" s="31">
        <f t="shared" si="1737"/>
        <v>9085519171.5229588</v>
      </c>
    </row>
    <row r="2363" spans="1:53" x14ac:dyDescent="0.25">
      <c r="A2363">
        <f t="shared" si="1745"/>
        <v>710</v>
      </c>
      <c r="B2363" t="s">
        <v>8</v>
      </c>
      <c r="C2363" s="27">
        <f t="shared" si="1702"/>
        <v>0</v>
      </c>
      <c r="D2363" s="27">
        <f t="shared" si="1725"/>
        <v>0</v>
      </c>
      <c r="E2363" s="27" t="b">
        <f t="shared" si="1701"/>
        <v>1</v>
      </c>
      <c r="F2363" s="29">
        <f t="shared" si="1703"/>
        <v>0</v>
      </c>
      <c r="G2363" s="27">
        <f t="shared" si="1726"/>
        <v>0</v>
      </c>
      <c r="H2363" s="22">
        <f t="shared" si="1704"/>
        <v>26453114579.105892</v>
      </c>
      <c r="I2363" s="23">
        <f t="shared" si="1705"/>
        <v>132580106.5049091</v>
      </c>
      <c r="J2363" s="23">
        <f t="shared" si="1706"/>
        <v>1086</v>
      </c>
      <c r="K2363" s="19">
        <f t="shared" si="1727"/>
        <v>225.0831931027827</v>
      </c>
      <c r="L2363" s="16">
        <f t="shared" si="1707"/>
        <v>182.46609353680819</v>
      </c>
      <c r="M2363" s="23">
        <f>M2362-IF($B2363="B",(Percent_Rent_In_Elsies*2.49%/12 * H2362)/K2362,0)+IF($B2363="D",N2363,0)+IF(B2363="D",AK2362)+IF(B2363="C",F2362*90%)-(Y2363-Y2362)-IF($B2363="A",Q2362/K2362) + IF($B2363="A",Q2362/K2362)</f>
        <v>-41930954.090117335</v>
      </c>
      <c r="N2363" s="23">
        <f t="shared" si="1708"/>
        <v>0</v>
      </c>
      <c r="O2363" s="22">
        <f t="shared" si="1709"/>
        <v>0</v>
      </c>
      <c r="P2363" s="22">
        <f t="shared" si="1740"/>
        <v>0</v>
      </c>
      <c r="Q2363" s="22">
        <f t="shared" si="1741"/>
        <v>0</v>
      </c>
      <c r="R2363" s="22">
        <f t="shared" si="1710"/>
        <v>323421743.76187533</v>
      </c>
      <c r="S2363" s="16">
        <f t="shared" ref="S2363:S2426" si="1747">IF($B2363="D",0,S2362+IF($B2363="B",R2362/12,0))</f>
        <v>26906967.035095725</v>
      </c>
      <c r="T2363" s="15">
        <f t="shared" si="1711"/>
        <v>0</v>
      </c>
      <c r="U2363" s="23">
        <f t="shared" si="1728"/>
        <v>1436898.6831215655</v>
      </c>
      <c r="V2363" s="23">
        <f t="shared" si="1729"/>
        <v>119542.31972725318</v>
      </c>
      <c r="W2363" s="23">
        <f t="shared" si="1742"/>
        <v>0</v>
      </c>
      <c r="X2363" s="23">
        <f t="shared" si="1730"/>
        <v>35493477.000538662</v>
      </c>
      <c r="Y2363" s="23">
        <f t="shared" si="1712"/>
        <v>13825559.361691331</v>
      </c>
      <c r="Z2363" s="3">
        <f t="shared" si="1713"/>
        <v>0</v>
      </c>
      <c r="AA2363" s="23">
        <f t="shared" si="1714"/>
        <v>61141752.999267109</v>
      </c>
      <c r="AB2363" s="26">
        <f t="shared" si="1731"/>
        <v>70086276.274228588</v>
      </c>
      <c r="AC2363" s="23">
        <f t="shared" si="1732"/>
        <v>74889487.274228647</v>
      </c>
      <c r="AD2363" s="23">
        <f t="shared" si="1738"/>
        <v>4803211</v>
      </c>
      <c r="AE2363" s="24">
        <f t="shared" si="1746"/>
        <v>70086276.274228647</v>
      </c>
      <c r="AF2363" s="3">
        <f t="shared" si="1733"/>
        <v>1E-4</v>
      </c>
      <c r="AG2363" s="2">
        <f t="shared" si="1715"/>
        <v>0</v>
      </c>
      <c r="AH2363" s="2">
        <f t="shared" si="1716"/>
        <v>150.97457582481346</v>
      </c>
      <c r="AI2363" s="23">
        <f t="shared" si="1739"/>
        <v>9829986426.4119091</v>
      </c>
      <c r="AJ2363" s="23">
        <f t="shared" si="1717"/>
        <v>6219.922423797766</v>
      </c>
      <c r="AK2363" s="23">
        <f t="shared" si="1718"/>
        <v>60244.609485974201</v>
      </c>
      <c r="AL2363" s="23">
        <f t="shared" si="1743"/>
        <v>0</v>
      </c>
      <c r="AM2363" s="23">
        <f t="shared" si="1744"/>
        <v>0</v>
      </c>
      <c r="AN2363" s="16">
        <f t="shared" si="1734"/>
        <v>0</v>
      </c>
      <c r="AO2363" s="23">
        <f t="shared" si="1735"/>
        <v>0</v>
      </c>
      <c r="AP2363" s="22">
        <f t="shared" si="1736"/>
        <v>0</v>
      </c>
      <c r="AQ2363" s="30">
        <f t="shared" si="1719"/>
        <v>13525439658.802439</v>
      </c>
      <c r="AR2363" s="28">
        <f t="shared" si="1720"/>
        <v>6598549154.2321634</v>
      </c>
      <c r="AS2363" s="25">
        <f t="shared" si="1721"/>
        <v>200337590.02425668</v>
      </c>
      <c r="AT2363" s="32">
        <f t="shared" si="1722"/>
        <v>0</v>
      </c>
      <c r="AU2363" s="23">
        <f t="shared" si="1723"/>
        <v>0</v>
      </c>
      <c r="AV2363" s="22">
        <f t="shared" si="1724"/>
        <v>1936303716.469568</v>
      </c>
      <c r="AW2363" s="31">
        <f t="shared" si="1737"/>
        <v>9085519171.5229588</v>
      </c>
    </row>
    <row r="2364" spans="1:53" x14ac:dyDescent="0.25">
      <c r="A2364" s="21">
        <f t="shared" si="1745"/>
        <v>710</v>
      </c>
      <c r="B2364" s="21" t="s">
        <v>9</v>
      </c>
      <c r="C2364" s="27">
        <f t="shared" si="1702"/>
        <v>0</v>
      </c>
      <c r="D2364" s="27">
        <f t="shared" si="1725"/>
        <v>0</v>
      </c>
      <c r="E2364" s="27" t="b">
        <f t="shared" si="1701"/>
        <v>1</v>
      </c>
      <c r="F2364" s="29">
        <f t="shared" si="1703"/>
        <v>0</v>
      </c>
      <c r="G2364" s="27">
        <f t="shared" si="1726"/>
        <v>0</v>
      </c>
      <c r="H2364" s="22">
        <f t="shared" si="1704"/>
        <v>26453114579.105892</v>
      </c>
      <c r="I2364" s="23">
        <f t="shared" si="1705"/>
        <v>132580106.5049091</v>
      </c>
      <c r="J2364" s="23">
        <f t="shared" si="1706"/>
        <v>1086</v>
      </c>
      <c r="K2364" s="19">
        <f t="shared" si="1727"/>
        <v>225.0831931027827</v>
      </c>
      <c r="L2364" s="16">
        <f t="shared" si="1707"/>
        <v>182.46609353680819</v>
      </c>
      <c r="M2364" s="23">
        <f>M2363-IF($B2364="B",(Percent_Rent_In_Elsies*2.49%/12 * H2363)/K2363,0)+IF($B2364="D",N2364,0)+IF(B2364="D",AK2363)+IF(B2364="C",F2363*90%)-(Y2364-Y2363)-IF($B2364="A",Q2363/K2363) + IF($B2364="A",Q2363/K2363)</f>
        <v>-41870709.480631359</v>
      </c>
      <c r="N2364" s="23">
        <f t="shared" si="1708"/>
        <v>0</v>
      </c>
      <c r="O2364" s="22">
        <f t="shared" si="1709"/>
        <v>18799014.228648834</v>
      </c>
      <c r="P2364" s="22">
        <f t="shared" si="1740"/>
        <v>0</v>
      </c>
      <c r="Q2364" s="22">
        <f t="shared" si="1741"/>
        <v>0</v>
      </c>
      <c r="R2364" s="22">
        <f t="shared" si="1710"/>
        <v>323421743.76187533</v>
      </c>
      <c r="S2364" s="16">
        <f t="shared" si="1747"/>
        <v>0</v>
      </c>
      <c r="T2364" s="15">
        <f t="shared" si="1711"/>
        <v>8107952.8064468913</v>
      </c>
      <c r="U2364" s="23">
        <f t="shared" si="1728"/>
        <v>1436898.6831215655</v>
      </c>
      <c r="V2364" s="23">
        <f t="shared" si="1729"/>
        <v>0</v>
      </c>
      <c r="W2364" s="23">
        <f t="shared" si="1742"/>
        <v>119542.31972725318</v>
      </c>
      <c r="X2364" s="23">
        <f t="shared" si="1730"/>
        <v>35493477.000538662</v>
      </c>
      <c r="Y2364" s="23">
        <f t="shared" si="1712"/>
        <v>13825559.361691331</v>
      </c>
      <c r="Z2364" s="3">
        <f t="shared" si="1713"/>
        <v>0</v>
      </c>
      <c r="AA2364" s="23">
        <f t="shared" si="1714"/>
        <v>61081508.389781132</v>
      </c>
      <c r="AB2364" s="26">
        <f t="shared" si="1731"/>
        <v>70086276.274228603</v>
      </c>
      <c r="AC2364" s="23">
        <f t="shared" si="1732"/>
        <v>74889487.274228647</v>
      </c>
      <c r="AD2364" s="23">
        <f t="shared" si="1738"/>
        <v>4803211</v>
      </c>
      <c r="AE2364" s="24">
        <f t="shared" si="1746"/>
        <v>70086276.274228647</v>
      </c>
      <c r="AF2364" s="3">
        <f t="shared" si="1733"/>
        <v>0</v>
      </c>
      <c r="AG2364" s="2">
        <f t="shared" si="1715"/>
        <v>0</v>
      </c>
      <c r="AH2364" s="2">
        <f t="shared" si="1716"/>
        <v>150.97457582481346</v>
      </c>
      <c r="AI2364" s="23">
        <f t="shared" si="1739"/>
        <v>9820300677.0759583</v>
      </c>
      <c r="AJ2364" s="23">
        <f t="shared" si="1717"/>
        <v>6219.922423797766</v>
      </c>
      <c r="AK2364" s="23">
        <f t="shared" si="1718"/>
        <v>0</v>
      </c>
      <c r="AL2364" s="23">
        <f t="shared" si="1743"/>
        <v>0</v>
      </c>
      <c r="AM2364" s="23">
        <f t="shared" si="1744"/>
        <v>0</v>
      </c>
      <c r="AN2364" s="16">
        <f t="shared" si="1734"/>
        <v>0</v>
      </c>
      <c r="AO2364" s="23">
        <f t="shared" si="1735"/>
        <v>0</v>
      </c>
      <c r="AP2364" s="22">
        <f t="shared" si="1736"/>
        <v>0</v>
      </c>
      <c r="AQ2364" s="30">
        <f t="shared" si="1719"/>
        <v>13525439658.802439</v>
      </c>
      <c r="AR2364" s="28">
        <f t="shared" si="1720"/>
        <v>6598549154.2321634</v>
      </c>
      <c r="AS2364" s="25">
        <f t="shared" si="1721"/>
        <v>200337590.02425668</v>
      </c>
      <c r="AT2364" s="32">
        <f t="shared" si="1722"/>
        <v>0</v>
      </c>
      <c r="AU2364" s="23">
        <f t="shared" si="1723"/>
        <v>0</v>
      </c>
      <c r="AV2364" s="22">
        <f t="shared" si="1724"/>
        <v>1936303716.469568</v>
      </c>
      <c r="AW2364" s="31">
        <f t="shared" si="1737"/>
        <v>9085519171.5229588</v>
      </c>
      <c r="AX2364" s="21"/>
      <c r="AY2364" s="21"/>
      <c r="AZ2364" s="21"/>
      <c r="BA2364" s="21"/>
    </row>
    <row r="2365" spans="1:53" x14ac:dyDescent="0.25">
      <c r="A2365" s="21">
        <f t="shared" si="1745"/>
        <v>710</v>
      </c>
      <c r="B2365" s="21" t="s">
        <v>28</v>
      </c>
      <c r="C2365" s="27">
        <f t="shared" si="1702"/>
        <v>0</v>
      </c>
      <c r="D2365" s="27">
        <f t="shared" si="1725"/>
        <v>0</v>
      </c>
      <c r="E2365" s="27" t="b">
        <f t="shared" si="1701"/>
        <v>1</v>
      </c>
      <c r="F2365" s="29">
        <f t="shared" si="1703"/>
        <v>0</v>
      </c>
      <c r="G2365" s="27">
        <f t="shared" si="1726"/>
        <v>0</v>
      </c>
      <c r="H2365" s="22">
        <f t="shared" si="1704"/>
        <v>26453114579.105892</v>
      </c>
      <c r="I2365" s="23">
        <f t="shared" si="1705"/>
        <v>132580106.5049091</v>
      </c>
      <c r="J2365" s="23">
        <f t="shared" si="1706"/>
        <v>1086</v>
      </c>
      <c r="K2365" s="19">
        <f t="shared" si="1727"/>
        <v>225.0831931027827</v>
      </c>
      <c r="L2365" s="16">
        <f t="shared" si="1707"/>
        <v>182.46609353680819</v>
      </c>
      <c r="M2365" s="23">
        <f>M2364-IF($B2365="B",(Percent_Rent_In_Elsies*2.49%/12 * H2364)/K2364,0)+IF($B2365="D",N2365,0)+IF(B2365="D",AK2364)+IF(B2365="C",F2364*90%)-(Y2365-Y2364)-IF($B2365="A",Q2364/K2364) + IF($B2365="A",Q2364/K2364)</f>
        <v>-41870709.480631359</v>
      </c>
      <c r="N2365" s="23">
        <f t="shared" si="1708"/>
        <v>0</v>
      </c>
      <c r="O2365" s="22">
        <f t="shared" si="1709"/>
        <v>0</v>
      </c>
      <c r="P2365" s="22">
        <f t="shared" si="1740"/>
        <v>18799014.228648834</v>
      </c>
      <c r="Q2365" s="22">
        <f t="shared" si="1741"/>
        <v>0</v>
      </c>
      <c r="R2365" s="22">
        <f t="shared" si="1710"/>
        <v>323421743.76187533</v>
      </c>
      <c r="S2365" s="16">
        <f t="shared" si="1747"/>
        <v>0</v>
      </c>
      <c r="T2365" s="15">
        <f t="shared" si="1711"/>
        <v>0</v>
      </c>
      <c r="U2365" s="23">
        <f t="shared" si="1728"/>
        <v>1436898.6831215655</v>
      </c>
      <c r="V2365" s="23">
        <f t="shared" si="1729"/>
        <v>0</v>
      </c>
      <c r="W2365" s="23">
        <f t="shared" si="1742"/>
        <v>0</v>
      </c>
      <c r="X2365" s="23">
        <f t="shared" si="1730"/>
        <v>35493477.000538662</v>
      </c>
      <c r="Y2365" s="23">
        <f t="shared" si="1712"/>
        <v>13825559.361691331</v>
      </c>
      <c r="Z2365" s="3">
        <f t="shared" si="1713"/>
        <v>5977.1159863626599</v>
      </c>
      <c r="AA2365" s="23">
        <f t="shared" si="1714"/>
        <v>61171165.129576571</v>
      </c>
      <c r="AB2365" s="26">
        <f t="shared" si="1731"/>
        <v>70086276.274228573</v>
      </c>
      <c r="AC2365" s="23">
        <f t="shared" si="1732"/>
        <v>74889487.274228647</v>
      </c>
      <c r="AD2365" s="23">
        <f t="shared" si="1738"/>
        <v>4803211</v>
      </c>
      <c r="AE2365" s="24">
        <f t="shared" si="1746"/>
        <v>70086276.274228647</v>
      </c>
      <c r="AF2365" s="3">
        <f t="shared" si="1733"/>
        <v>0</v>
      </c>
      <c r="AG2365" s="2">
        <f t="shared" si="1715"/>
        <v>717253918.36351919</v>
      </c>
      <c r="AH2365" s="2">
        <f t="shared" si="1716"/>
        <v>150.97457582481346</v>
      </c>
      <c r="AI2365" s="23">
        <f t="shared" si="1739"/>
        <v>9834715123.7019157</v>
      </c>
      <c r="AJ2365" s="23">
        <f t="shared" si="1717"/>
        <v>6219.922423797766</v>
      </c>
      <c r="AK2365" s="23">
        <f t="shared" si="1718"/>
        <v>0</v>
      </c>
      <c r="AL2365" s="23">
        <f t="shared" si="1743"/>
        <v>0</v>
      </c>
      <c r="AM2365" s="23">
        <f t="shared" si="1744"/>
        <v>0</v>
      </c>
      <c r="AN2365" s="16">
        <f t="shared" si="1734"/>
        <v>0</v>
      </c>
      <c r="AO2365" s="23">
        <f t="shared" si="1735"/>
        <v>0</v>
      </c>
      <c r="AP2365" s="22">
        <f t="shared" si="1736"/>
        <v>0</v>
      </c>
      <c r="AQ2365" s="30">
        <f t="shared" si="1719"/>
        <v>13525439658.802439</v>
      </c>
      <c r="AR2365" s="28">
        <f t="shared" si="1720"/>
        <v>6598549154.2321634</v>
      </c>
      <c r="AS2365" s="25">
        <f t="shared" si="1721"/>
        <v>200337590.02425668</v>
      </c>
      <c r="AT2365" s="32">
        <f t="shared" si="1722"/>
        <v>11954.23197272532</v>
      </c>
      <c r="AU2365" s="23">
        <f t="shared" si="1723"/>
        <v>11954.23197272532</v>
      </c>
      <c r="AV2365" s="22">
        <f t="shared" si="1724"/>
        <v>1944411669.2760148</v>
      </c>
      <c r="AW2365" s="31">
        <f t="shared" si="1737"/>
        <v>9085519171.5229588</v>
      </c>
      <c r="AX2365" s="21"/>
      <c r="AY2365" s="21"/>
      <c r="AZ2365" s="21"/>
      <c r="BA2365" s="21"/>
    </row>
    <row r="2366" spans="1:53" x14ac:dyDescent="0.25">
      <c r="A2366">
        <f t="shared" si="1745"/>
        <v>711</v>
      </c>
      <c r="B2366" t="s">
        <v>6</v>
      </c>
      <c r="C2366" s="27">
        <f t="shared" si="1702"/>
        <v>0</v>
      </c>
      <c r="D2366" s="27">
        <f t="shared" si="1725"/>
        <v>0</v>
      </c>
      <c r="E2366" s="27" t="b">
        <f t="shared" si="1701"/>
        <v>1</v>
      </c>
      <c r="F2366" s="29">
        <f t="shared" si="1703"/>
        <v>0</v>
      </c>
      <c r="G2366" s="27">
        <f t="shared" si="1726"/>
        <v>0</v>
      </c>
      <c r="H2366" s="22">
        <f t="shared" si="1704"/>
        <v>26497203103.404404</v>
      </c>
      <c r="I2366" s="23">
        <f t="shared" si="1705"/>
        <v>132580106.5049091</v>
      </c>
      <c r="J2366" s="23">
        <f t="shared" si="1706"/>
        <v>1086</v>
      </c>
      <c r="K2366" s="19">
        <f t="shared" si="1727"/>
        <v>225.0831931027827</v>
      </c>
      <c r="L2366" s="16">
        <f t="shared" si="1707"/>
        <v>182.77020369270286</v>
      </c>
      <c r="M2366" s="23">
        <f>M2365-IF($B2366="B",(Percent_Rent_In_Elsies*2.49%/12 * H2365)/K2365,0)+IF($B2366="D",N2366,0)+IF(B2366="D",AK2365)+IF(B2366="C",F2365*90%)-(Y2366-Y2365)-IF($B2366="A",Q2365/K2365) + IF($B2366="A",Q2365/K2365)</f>
        <v>-41870709.480631359</v>
      </c>
      <c r="N2366" s="23">
        <f t="shared" si="1708"/>
        <v>0</v>
      </c>
      <c r="O2366" s="22">
        <f t="shared" si="1709"/>
        <v>0</v>
      </c>
      <c r="P2366" s="22">
        <f t="shared" si="1740"/>
        <v>0</v>
      </c>
      <c r="Q2366" s="22">
        <f t="shared" si="1741"/>
        <v>0</v>
      </c>
      <c r="R2366" s="22">
        <f t="shared" si="1710"/>
        <v>323421743.76187533</v>
      </c>
      <c r="S2366" s="16">
        <f t="shared" si="1747"/>
        <v>0</v>
      </c>
      <c r="T2366" s="15">
        <f t="shared" si="1711"/>
        <v>0</v>
      </c>
      <c r="U2366" s="23">
        <f t="shared" si="1728"/>
        <v>1436898.6831215655</v>
      </c>
      <c r="V2366" s="23">
        <f t="shared" si="1729"/>
        <v>0</v>
      </c>
      <c r="W2366" s="23">
        <f t="shared" si="1742"/>
        <v>0</v>
      </c>
      <c r="X2366" s="23">
        <f t="shared" si="1730"/>
        <v>35523362.580470473</v>
      </c>
      <c r="Y2366" s="23">
        <f t="shared" si="1712"/>
        <v>13825559.361691331</v>
      </c>
      <c r="Z2366" s="3">
        <f t="shared" si="1713"/>
        <v>0</v>
      </c>
      <c r="AA2366" s="23">
        <f t="shared" si="1714"/>
        <v>61171165.129576571</v>
      </c>
      <c r="AB2366" s="26">
        <f t="shared" si="1731"/>
        <v>70086276.274228573</v>
      </c>
      <c r="AC2366" s="23">
        <f t="shared" si="1732"/>
        <v>74889487.274228647</v>
      </c>
      <c r="AD2366" s="23">
        <f t="shared" si="1738"/>
        <v>4803211</v>
      </c>
      <c r="AE2366" s="24">
        <f t="shared" si="1746"/>
        <v>70086276.274228647</v>
      </c>
      <c r="AF2366" s="3">
        <f t="shared" si="1733"/>
        <v>0</v>
      </c>
      <c r="AG2366" s="2">
        <f t="shared" si="1715"/>
        <v>0</v>
      </c>
      <c r="AH2366" s="2">
        <f t="shared" si="1716"/>
        <v>151.22620011785483</v>
      </c>
      <c r="AI2366" s="23">
        <f t="shared" si="1739"/>
        <v>9834715123.7019157</v>
      </c>
      <c r="AJ2366" s="23">
        <f t="shared" si="1717"/>
        <v>6219.922423797766</v>
      </c>
      <c r="AK2366" s="23">
        <f t="shared" si="1718"/>
        <v>0</v>
      </c>
      <c r="AL2366" s="23">
        <f t="shared" si="1743"/>
        <v>0</v>
      </c>
      <c r="AM2366" s="23">
        <f t="shared" si="1744"/>
        <v>0</v>
      </c>
      <c r="AN2366" s="16">
        <f t="shared" si="1734"/>
        <v>0</v>
      </c>
      <c r="AO2366" s="23">
        <f t="shared" si="1735"/>
        <v>0</v>
      </c>
      <c r="AP2366" s="22">
        <f t="shared" si="1736"/>
        <v>0</v>
      </c>
      <c r="AQ2366" s="30">
        <f t="shared" si="1719"/>
        <v>13525439658.802439</v>
      </c>
      <c r="AR2366" s="28">
        <f t="shared" si="1720"/>
        <v>6598549154.2321634</v>
      </c>
      <c r="AS2366" s="25">
        <f t="shared" si="1721"/>
        <v>200337590.02425668</v>
      </c>
      <c r="AT2366" s="32">
        <f t="shared" si="1722"/>
        <v>0</v>
      </c>
      <c r="AU2366" s="23">
        <f t="shared" si="1723"/>
        <v>0</v>
      </c>
      <c r="AV2366" s="22">
        <f t="shared" si="1724"/>
        <v>1944411669.2760148</v>
      </c>
      <c r="AW2366" s="31">
        <f t="shared" si="1737"/>
        <v>9066720157.2943096</v>
      </c>
    </row>
    <row r="2367" spans="1:53" x14ac:dyDescent="0.25">
      <c r="A2367">
        <f t="shared" si="1745"/>
        <v>711</v>
      </c>
      <c r="B2367" t="s">
        <v>7</v>
      </c>
      <c r="C2367" s="27">
        <f t="shared" si="1702"/>
        <v>0</v>
      </c>
      <c r="D2367" s="27">
        <f t="shared" si="1725"/>
        <v>0</v>
      </c>
      <c r="E2367" s="27" t="b">
        <f t="shared" si="1701"/>
        <v>1</v>
      </c>
      <c r="F2367" s="29">
        <f t="shared" si="1703"/>
        <v>0</v>
      </c>
      <c r="G2367" s="27">
        <f t="shared" si="1726"/>
        <v>0</v>
      </c>
      <c r="H2367" s="22">
        <f t="shared" si="1704"/>
        <v>26497203103.404404</v>
      </c>
      <c r="I2367" s="23">
        <f t="shared" si="1705"/>
        <v>132580106.5049091</v>
      </c>
      <c r="J2367" s="23">
        <f t="shared" si="1706"/>
        <v>1086</v>
      </c>
      <c r="K2367" s="19">
        <f t="shared" si="1727"/>
        <v>225.0831931027827</v>
      </c>
      <c r="L2367" s="16">
        <f t="shared" si="1707"/>
        <v>182.77020369270286</v>
      </c>
      <c r="M2367" s="23">
        <f>M2366-IF($B2367="B",(Percent_Rent_In_Elsies*2.49%/12 * H2366)/K2366,0)+IF($B2367="D",N2367,0)+IF(B2367="D",AK2366)+IF(B2367="C",F2366*90%)-(Y2367-Y2366)-IF($B2367="A",Q2366/K2366) + IF($B2367="A",Q2366/K2366)</f>
        <v>-41992845.868696675</v>
      </c>
      <c r="N2367" s="23">
        <f t="shared" si="1708"/>
        <v>0</v>
      </c>
      <c r="O2367" s="22">
        <f t="shared" si="1709"/>
        <v>0</v>
      </c>
      <c r="P2367" s="22">
        <f t="shared" si="1740"/>
        <v>0</v>
      </c>
      <c r="Q2367" s="22">
        <f t="shared" si="1741"/>
        <v>0</v>
      </c>
      <c r="R2367" s="22">
        <f t="shared" si="1710"/>
        <v>296469931.78171903</v>
      </c>
      <c r="S2367" s="16">
        <f t="shared" si="1747"/>
        <v>26951811.980156276</v>
      </c>
      <c r="T2367" s="15">
        <f t="shared" si="1711"/>
        <v>0</v>
      </c>
      <c r="U2367" s="23">
        <f t="shared" si="1728"/>
        <v>1317157.1261947684</v>
      </c>
      <c r="V2367" s="23">
        <f t="shared" si="1729"/>
        <v>119741.55692679713</v>
      </c>
      <c r="W2367" s="23">
        <f t="shared" si="1742"/>
        <v>0</v>
      </c>
      <c r="X2367" s="23">
        <f t="shared" si="1730"/>
        <v>35523362.580470473</v>
      </c>
      <c r="Y2367" s="23">
        <f t="shared" si="1712"/>
        <v>13825559.361691331</v>
      </c>
      <c r="Z2367" s="3">
        <f t="shared" si="1713"/>
        <v>0</v>
      </c>
      <c r="AA2367" s="23">
        <f t="shared" si="1714"/>
        <v>61171165.129576571</v>
      </c>
      <c r="AB2367" s="26">
        <f t="shared" si="1731"/>
        <v>70086276.274228588</v>
      </c>
      <c r="AC2367" s="23">
        <f t="shared" si="1732"/>
        <v>74889487.274228647</v>
      </c>
      <c r="AD2367" s="23">
        <f t="shared" si="1738"/>
        <v>4803211</v>
      </c>
      <c r="AE2367" s="24">
        <f t="shared" si="1746"/>
        <v>70086276.274228647</v>
      </c>
      <c r="AF2367" s="3">
        <f t="shared" si="1733"/>
        <v>0</v>
      </c>
      <c r="AG2367" s="2">
        <f t="shared" si="1715"/>
        <v>0</v>
      </c>
      <c r="AH2367" s="2">
        <f t="shared" si="1716"/>
        <v>151.22620011785483</v>
      </c>
      <c r="AI2367" s="23">
        <f t="shared" si="1739"/>
        <v>9834715123.7019157</v>
      </c>
      <c r="AJ2367" s="23">
        <f t="shared" si="1717"/>
        <v>6219.922423797766</v>
      </c>
      <c r="AK2367" s="23">
        <f t="shared" si="1718"/>
        <v>0</v>
      </c>
      <c r="AL2367" s="23">
        <f t="shared" si="1743"/>
        <v>4728697.2900066376</v>
      </c>
      <c r="AM2367" s="23">
        <f t="shared" si="1744"/>
        <v>4411819546.4196024</v>
      </c>
      <c r="AN2367" s="16">
        <f t="shared" si="1734"/>
        <v>0</v>
      </c>
      <c r="AO2367" s="23">
        <f t="shared" si="1735"/>
        <v>122136.38806531664</v>
      </c>
      <c r="AP2367" s="22">
        <f t="shared" si="1736"/>
        <v>27490848.219782069</v>
      </c>
      <c r="AQ2367" s="30">
        <f t="shared" si="1719"/>
        <v>13580187683.032135</v>
      </c>
      <c r="AR2367" s="28">
        <f t="shared" si="1720"/>
        <v>6625806330.2420769</v>
      </c>
      <c r="AS2367" s="25">
        <f t="shared" si="1721"/>
        <v>200337590.02425668</v>
      </c>
      <c r="AT2367" s="32">
        <f t="shared" si="1722"/>
        <v>0</v>
      </c>
      <c r="AU2367" s="23">
        <f t="shared" si="1723"/>
        <v>0</v>
      </c>
      <c r="AV2367" s="22">
        <f t="shared" si="1724"/>
        <v>1944411669.2760148</v>
      </c>
      <c r="AW2367" s="31">
        <f t="shared" si="1737"/>
        <v>9121468181.5240059</v>
      </c>
    </row>
    <row r="2368" spans="1:53" s="21" customFormat="1" x14ac:dyDescent="0.25">
      <c r="A2368">
        <f t="shared" si="1745"/>
        <v>711</v>
      </c>
      <c r="B2368" t="s">
        <v>8</v>
      </c>
      <c r="C2368" s="27">
        <f t="shared" si="1702"/>
        <v>0</v>
      </c>
      <c r="D2368" s="27">
        <f t="shared" si="1725"/>
        <v>0</v>
      </c>
      <c r="E2368" s="27" t="b">
        <f t="shared" si="1701"/>
        <v>1</v>
      </c>
      <c r="F2368" s="29">
        <f t="shared" si="1703"/>
        <v>0</v>
      </c>
      <c r="G2368" s="27">
        <f t="shared" si="1726"/>
        <v>0</v>
      </c>
      <c r="H2368" s="22">
        <f t="shared" si="1704"/>
        <v>26497203103.404404</v>
      </c>
      <c r="I2368" s="23">
        <f t="shared" si="1705"/>
        <v>132580106.5049091</v>
      </c>
      <c r="J2368" s="23">
        <f t="shared" si="1706"/>
        <v>1086</v>
      </c>
      <c r="K2368" s="19">
        <f t="shared" si="1727"/>
        <v>225.0831931027827</v>
      </c>
      <c r="L2368" s="16">
        <f t="shared" si="1707"/>
        <v>182.77020369270286</v>
      </c>
      <c r="M2368" s="23">
        <f>M2367-IF($B2368="B",(Percent_Rent_In_Elsies*2.49%/12 * H2367)/K2367,0)+IF($B2368="D",N2368,0)+IF(B2368="D",AK2367)+IF(B2368="C",F2367*90%)-(Y2368-Y2367)-IF($B2368="A",Q2367/K2367) + IF($B2368="A",Q2367/K2367)</f>
        <v>-41992845.868696675</v>
      </c>
      <c r="N2368" s="23">
        <f t="shared" si="1708"/>
        <v>0</v>
      </c>
      <c r="O2368" s="22">
        <f t="shared" si="1709"/>
        <v>0</v>
      </c>
      <c r="P2368" s="22">
        <f t="shared" si="1740"/>
        <v>0</v>
      </c>
      <c r="Q2368" s="22">
        <f t="shared" si="1741"/>
        <v>0</v>
      </c>
      <c r="R2368" s="22">
        <f t="shared" si="1710"/>
        <v>323960780.00150108</v>
      </c>
      <c r="S2368" s="16">
        <f t="shared" si="1747"/>
        <v>26951811.980156276</v>
      </c>
      <c r="T2368" s="15">
        <f t="shared" si="1711"/>
        <v>0</v>
      </c>
      <c r="U2368" s="23">
        <f t="shared" si="1728"/>
        <v>1439293.5142600851</v>
      </c>
      <c r="V2368" s="23">
        <f t="shared" si="1729"/>
        <v>119741.55692679713</v>
      </c>
      <c r="W2368" s="23">
        <f t="shared" si="1742"/>
        <v>0</v>
      </c>
      <c r="X2368" s="23">
        <f t="shared" si="1730"/>
        <v>35523362.580470473</v>
      </c>
      <c r="Y2368" s="23">
        <f t="shared" si="1712"/>
        <v>13825559.361691331</v>
      </c>
      <c r="Z2368" s="3">
        <f t="shared" si="1713"/>
        <v>0</v>
      </c>
      <c r="AA2368" s="23">
        <f t="shared" si="1714"/>
        <v>61171165.129576571</v>
      </c>
      <c r="AB2368" s="26">
        <f t="shared" si="1731"/>
        <v>70086276.274228588</v>
      </c>
      <c r="AC2368" s="23">
        <f t="shared" si="1732"/>
        <v>74889487.274228647</v>
      </c>
      <c r="AD2368" s="23">
        <f t="shared" si="1738"/>
        <v>4803211</v>
      </c>
      <c r="AE2368" s="24">
        <f t="shared" si="1746"/>
        <v>70086276.274228647</v>
      </c>
      <c r="AF2368" s="3">
        <f t="shared" si="1733"/>
        <v>1E-4</v>
      </c>
      <c r="AG2368" s="2">
        <f t="shared" si="1715"/>
        <v>0</v>
      </c>
      <c r="AH2368" s="2">
        <f t="shared" si="1716"/>
        <v>151.22620011785483</v>
      </c>
      <c r="AI2368" s="23">
        <f t="shared" si="1739"/>
        <v>9834715123.7019157</v>
      </c>
      <c r="AJ2368" s="23">
        <f t="shared" si="1717"/>
        <v>6219.922423797766</v>
      </c>
      <c r="AK2368" s="23">
        <f t="shared" si="1718"/>
        <v>60254.840733418445</v>
      </c>
      <c r="AL2368" s="23">
        <f t="shared" si="1743"/>
        <v>0</v>
      </c>
      <c r="AM2368" s="23">
        <f t="shared" si="1744"/>
        <v>0</v>
      </c>
      <c r="AN2368" s="16">
        <f t="shared" si="1734"/>
        <v>0</v>
      </c>
      <c r="AO2368" s="23">
        <f t="shared" si="1735"/>
        <v>0</v>
      </c>
      <c r="AP2368" s="22">
        <f t="shared" si="1736"/>
        <v>0</v>
      </c>
      <c r="AQ2368" s="30">
        <f t="shared" si="1719"/>
        <v>13580187683.032135</v>
      </c>
      <c r="AR2368" s="28">
        <f t="shared" si="1720"/>
        <v>6625806330.2420769</v>
      </c>
      <c r="AS2368" s="25">
        <f t="shared" si="1721"/>
        <v>200337590.02425668</v>
      </c>
      <c r="AT2368" s="32">
        <f t="shared" si="1722"/>
        <v>0</v>
      </c>
      <c r="AU2368" s="23">
        <f t="shared" si="1723"/>
        <v>0</v>
      </c>
      <c r="AV2368" s="22">
        <f t="shared" si="1724"/>
        <v>1944411669.2760148</v>
      </c>
      <c r="AW2368" s="31">
        <f t="shared" si="1737"/>
        <v>9121468181.5240059</v>
      </c>
      <c r="AX2368"/>
      <c r="AY2368"/>
      <c r="AZ2368"/>
      <c r="BA2368"/>
    </row>
    <row r="2369" spans="1:53" s="21" customFormat="1" x14ac:dyDescent="0.25">
      <c r="A2369">
        <f t="shared" si="1745"/>
        <v>711</v>
      </c>
      <c r="B2369" t="s">
        <v>9</v>
      </c>
      <c r="C2369" s="27">
        <f t="shared" si="1702"/>
        <v>0</v>
      </c>
      <c r="D2369" s="27">
        <f t="shared" si="1725"/>
        <v>0</v>
      </c>
      <c r="E2369" s="27" t="b">
        <f t="shared" si="1701"/>
        <v>1</v>
      </c>
      <c r="F2369" s="29">
        <f t="shared" si="1703"/>
        <v>0</v>
      </c>
      <c r="G2369" s="27">
        <f t="shared" si="1726"/>
        <v>0</v>
      </c>
      <c r="H2369" s="22">
        <f t="shared" si="1704"/>
        <v>26497203103.404404</v>
      </c>
      <c r="I2369" s="23">
        <f t="shared" si="1705"/>
        <v>132580106.5049091</v>
      </c>
      <c r="J2369" s="23">
        <f t="shared" si="1706"/>
        <v>1086</v>
      </c>
      <c r="K2369" s="19">
        <f t="shared" si="1727"/>
        <v>225.0831931027827</v>
      </c>
      <c r="L2369" s="16">
        <f t="shared" si="1707"/>
        <v>182.77020369270286</v>
      </c>
      <c r="M2369" s="23">
        <f>M2368-IF($B2369="B",(Percent_Rent_In_Elsies*2.49%/12 * H2368)/K2368,0)+IF($B2369="D",N2369,0)+IF(B2369="D",AK2368)+IF(B2369="C",F2368*90%)-(Y2369-Y2368)-IF($B2369="A",Q2368/K2368) + IF($B2369="A",Q2368/K2368)</f>
        <v>-41932591.027963258</v>
      </c>
      <c r="N2369" s="23">
        <f t="shared" si="1708"/>
        <v>0</v>
      </c>
      <c r="O2369" s="22">
        <f t="shared" si="1709"/>
        <v>18830345.919031356</v>
      </c>
      <c r="P2369" s="22">
        <f t="shared" si="1740"/>
        <v>0</v>
      </c>
      <c r="Q2369" s="22">
        <f t="shared" si="1741"/>
        <v>0</v>
      </c>
      <c r="R2369" s="22">
        <f t="shared" si="1710"/>
        <v>323960780.00150108</v>
      </c>
      <c r="S2369" s="16">
        <f t="shared" si="1747"/>
        <v>0</v>
      </c>
      <c r="T2369" s="15">
        <f t="shared" si="1711"/>
        <v>8121466.0611249208</v>
      </c>
      <c r="U2369" s="23">
        <f t="shared" si="1728"/>
        <v>1439293.5142600851</v>
      </c>
      <c r="V2369" s="23">
        <f t="shared" si="1729"/>
        <v>0</v>
      </c>
      <c r="W2369" s="23">
        <f t="shared" si="1742"/>
        <v>119741.55692679713</v>
      </c>
      <c r="X2369" s="23">
        <f t="shared" si="1730"/>
        <v>35523362.580470473</v>
      </c>
      <c r="Y2369" s="23">
        <f t="shared" si="1712"/>
        <v>13825559.361691331</v>
      </c>
      <c r="Z2369" s="3">
        <f t="shared" si="1713"/>
        <v>0</v>
      </c>
      <c r="AA2369" s="23">
        <f t="shared" si="1714"/>
        <v>61110910.288843155</v>
      </c>
      <c r="AB2369" s="26">
        <f t="shared" si="1731"/>
        <v>70086276.274228603</v>
      </c>
      <c r="AC2369" s="23">
        <f t="shared" si="1732"/>
        <v>74889487.274228647</v>
      </c>
      <c r="AD2369" s="23">
        <f t="shared" si="1738"/>
        <v>4803211</v>
      </c>
      <c r="AE2369" s="24">
        <f t="shared" si="1746"/>
        <v>70086276.274228647</v>
      </c>
      <c r="AF2369" s="3">
        <f t="shared" si="1733"/>
        <v>0</v>
      </c>
      <c r="AG2369" s="2">
        <f t="shared" si="1715"/>
        <v>0</v>
      </c>
      <c r="AH2369" s="2">
        <f t="shared" si="1716"/>
        <v>151.22620011785483</v>
      </c>
      <c r="AI2369" s="23">
        <f t="shared" si="1739"/>
        <v>9825027729.4503613</v>
      </c>
      <c r="AJ2369" s="23">
        <f t="shared" si="1717"/>
        <v>6219.922423797766</v>
      </c>
      <c r="AK2369" s="23">
        <f t="shared" si="1718"/>
        <v>0</v>
      </c>
      <c r="AL2369" s="23">
        <f t="shared" si="1743"/>
        <v>0</v>
      </c>
      <c r="AM2369" s="23">
        <f t="shared" si="1744"/>
        <v>0</v>
      </c>
      <c r="AN2369" s="16">
        <f t="shared" si="1734"/>
        <v>0</v>
      </c>
      <c r="AO2369" s="23">
        <f t="shared" si="1735"/>
        <v>0</v>
      </c>
      <c r="AP2369" s="22">
        <f t="shared" si="1736"/>
        <v>0</v>
      </c>
      <c r="AQ2369" s="30">
        <f t="shared" si="1719"/>
        <v>13580187683.032135</v>
      </c>
      <c r="AR2369" s="28">
        <f t="shared" si="1720"/>
        <v>6625806330.2420769</v>
      </c>
      <c r="AS2369" s="25">
        <f t="shared" si="1721"/>
        <v>200337590.02425668</v>
      </c>
      <c r="AT2369" s="32">
        <f t="shared" si="1722"/>
        <v>0</v>
      </c>
      <c r="AU2369" s="23">
        <f t="shared" si="1723"/>
        <v>0</v>
      </c>
      <c r="AV2369" s="22">
        <f t="shared" si="1724"/>
        <v>1944411669.2760148</v>
      </c>
      <c r="AW2369" s="31">
        <f t="shared" si="1737"/>
        <v>9121468181.5240059</v>
      </c>
      <c r="AX2369"/>
      <c r="AY2369"/>
      <c r="AZ2369"/>
      <c r="BA2369"/>
    </row>
    <row r="2370" spans="1:53" x14ac:dyDescent="0.25">
      <c r="A2370" s="21">
        <f t="shared" si="1745"/>
        <v>711</v>
      </c>
      <c r="B2370" s="21" t="s">
        <v>28</v>
      </c>
      <c r="C2370" s="27">
        <f t="shared" si="1702"/>
        <v>0</v>
      </c>
      <c r="D2370" s="27">
        <f t="shared" si="1725"/>
        <v>0</v>
      </c>
      <c r="E2370" s="27" t="b">
        <f t="shared" si="1701"/>
        <v>1</v>
      </c>
      <c r="F2370" s="29">
        <f t="shared" si="1703"/>
        <v>0</v>
      </c>
      <c r="G2370" s="27">
        <f t="shared" si="1726"/>
        <v>0</v>
      </c>
      <c r="H2370" s="22">
        <f t="shared" si="1704"/>
        <v>26497203103.404404</v>
      </c>
      <c r="I2370" s="23">
        <f t="shared" si="1705"/>
        <v>132580106.5049091</v>
      </c>
      <c r="J2370" s="23">
        <f t="shared" si="1706"/>
        <v>1086</v>
      </c>
      <c r="K2370" s="19">
        <f t="shared" si="1727"/>
        <v>225.0831931027827</v>
      </c>
      <c r="L2370" s="16">
        <f t="shared" si="1707"/>
        <v>182.77020369270286</v>
      </c>
      <c r="M2370" s="23">
        <f>M2369-IF($B2370="B",(Percent_Rent_In_Elsies*2.49%/12 * H2369)/K2369,0)+IF($B2370="D",N2370,0)+IF(B2370="D",AK2369)+IF(B2370="C",F2369*90%)-(Y2370-Y2369)-IF($B2370="A",Q2369/K2369) + IF($B2370="A",Q2369/K2369)</f>
        <v>-41932591.027963258</v>
      </c>
      <c r="N2370" s="23">
        <f t="shared" si="1708"/>
        <v>0</v>
      </c>
      <c r="O2370" s="22">
        <f t="shared" si="1709"/>
        <v>0</v>
      </c>
      <c r="P2370" s="22">
        <f t="shared" si="1740"/>
        <v>18830345.919031356</v>
      </c>
      <c r="Q2370" s="22">
        <f t="shared" si="1741"/>
        <v>0</v>
      </c>
      <c r="R2370" s="22">
        <f t="shared" si="1710"/>
        <v>323960780.00150108</v>
      </c>
      <c r="S2370" s="16">
        <f t="shared" si="1747"/>
        <v>0</v>
      </c>
      <c r="T2370" s="15">
        <f t="shared" si="1711"/>
        <v>0</v>
      </c>
      <c r="U2370" s="23">
        <f t="shared" si="1728"/>
        <v>1439293.5142600851</v>
      </c>
      <c r="V2370" s="23">
        <f t="shared" si="1729"/>
        <v>0</v>
      </c>
      <c r="W2370" s="23">
        <f t="shared" si="1742"/>
        <v>0</v>
      </c>
      <c r="X2370" s="23">
        <f t="shared" si="1730"/>
        <v>35523362.580470473</v>
      </c>
      <c r="Y2370" s="23">
        <f t="shared" si="1712"/>
        <v>13825559.361691331</v>
      </c>
      <c r="Z2370" s="3">
        <f t="shared" si="1713"/>
        <v>5987.0778463398574</v>
      </c>
      <c r="AA2370" s="23">
        <f t="shared" si="1714"/>
        <v>61200716.456538253</v>
      </c>
      <c r="AB2370" s="26">
        <f t="shared" si="1731"/>
        <v>70086276.274228603</v>
      </c>
      <c r="AC2370" s="23">
        <f t="shared" si="1732"/>
        <v>74889487.274228647</v>
      </c>
      <c r="AD2370" s="23">
        <f t="shared" si="1738"/>
        <v>4803211</v>
      </c>
      <c r="AE2370" s="24">
        <f t="shared" si="1746"/>
        <v>70086276.274228647</v>
      </c>
      <c r="AF2370" s="3">
        <f t="shared" si="1733"/>
        <v>0</v>
      </c>
      <c r="AG2370" s="2">
        <f t="shared" si="1715"/>
        <v>718449341.56078279</v>
      </c>
      <c r="AH2370" s="2">
        <f t="shared" si="1716"/>
        <v>151.22620011785483</v>
      </c>
      <c r="AI2370" s="23">
        <f t="shared" si="1739"/>
        <v>9839466200.1540298</v>
      </c>
      <c r="AJ2370" s="23">
        <f t="shared" si="1717"/>
        <v>6219.922423797766</v>
      </c>
      <c r="AK2370" s="23">
        <f t="shared" si="1718"/>
        <v>0</v>
      </c>
      <c r="AL2370" s="23">
        <f t="shared" si="1743"/>
        <v>0</v>
      </c>
      <c r="AM2370" s="23">
        <f t="shared" si="1744"/>
        <v>0</v>
      </c>
      <c r="AN2370" s="16">
        <f t="shared" si="1734"/>
        <v>0</v>
      </c>
      <c r="AO2370" s="23">
        <f t="shared" si="1735"/>
        <v>0</v>
      </c>
      <c r="AP2370" s="22">
        <f t="shared" si="1736"/>
        <v>0</v>
      </c>
      <c r="AQ2370" s="30">
        <f t="shared" si="1719"/>
        <v>13580187683.032135</v>
      </c>
      <c r="AR2370" s="28">
        <f t="shared" si="1720"/>
        <v>6625806330.2420769</v>
      </c>
      <c r="AS2370" s="25">
        <f t="shared" si="1721"/>
        <v>200337590.02425668</v>
      </c>
      <c r="AT2370" s="32">
        <f t="shared" si="1722"/>
        <v>11974.155692679715</v>
      </c>
      <c r="AU2370" s="23">
        <f t="shared" si="1723"/>
        <v>11974.155692679715</v>
      </c>
      <c r="AV2370" s="22">
        <f t="shared" si="1724"/>
        <v>1952533135.3371398</v>
      </c>
      <c r="AW2370" s="31">
        <f t="shared" si="1737"/>
        <v>9121468181.5240059</v>
      </c>
    </row>
    <row r="2371" spans="1:53" x14ac:dyDescent="0.25">
      <c r="A2371">
        <f t="shared" si="1745"/>
        <v>712</v>
      </c>
      <c r="B2371" t="s">
        <v>6</v>
      </c>
      <c r="C2371" s="27">
        <f t="shared" si="1702"/>
        <v>0</v>
      </c>
      <c r="D2371" s="27">
        <f t="shared" si="1725"/>
        <v>0</v>
      </c>
      <c r="E2371" s="27" t="b">
        <f t="shared" si="1701"/>
        <v>1</v>
      </c>
      <c r="F2371" s="29">
        <f t="shared" si="1703"/>
        <v>0</v>
      </c>
      <c r="G2371" s="27">
        <f t="shared" si="1726"/>
        <v>0</v>
      </c>
      <c r="H2371" s="22">
        <f t="shared" si="1704"/>
        <v>26541365108.576744</v>
      </c>
      <c r="I2371" s="23">
        <f t="shared" si="1705"/>
        <v>132580106.5049091</v>
      </c>
      <c r="J2371" s="23">
        <f t="shared" si="1706"/>
        <v>1086</v>
      </c>
      <c r="K2371" s="19">
        <f t="shared" si="1727"/>
        <v>225.0831931027827</v>
      </c>
      <c r="L2371" s="16">
        <f t="shared" si="1707"/>
        <v>183.07482069885737</v>
      </c>
      <c r="M2371" s="23">
        <f>M2370-IF($B2371="B",(Percent_Rent_In_Elsies*2.49%/12 * H2370)/K2370,0)+IF($B2371="D",N2371,0)+IF(B2371="D",AK2370)+IF(B2371="C",F2370*90%)-(Y2371-Y2370)-IF($B2371="A",Q2370/K2370) + IF($B2371="A",Q2370/K2370)</f>
        <v>-41932591.027963258</v>
      </c>
      <c r="N2371" s="23">
        <f t="shared" si="1708"/>
        <v>0</v>
      </c>
      <c r="O2371" s="22">
        <f t="shared" si="1709"/>
        <v>0</v>
      </c>
      <c r="P2371" s="22">
        <f t="shared" si="1740"/>
        <v>0</v>
      </c>
      <c r="Q2371" s="22">
        <f t="shared" si="1741"/>
        <v>0</v>
      </c>
      <c r="R2371" s="22">
        <f t="shared" si="1710"/>
        <v>323960780.00150108</v>
      </c>
      <c r="S2371" s="16">
        <f t="shared" si="1747"/>
        <v>0</v>
      </c>
      <c r="T2371" s="15">
        <f t="shared" si="1711"/>
        <v>0</v>
      </c>
      <c r="U2371" s="23">
        <f t="shared" si="1728"/>
        <v>1439293.5142600851</v>
      </c>
      <c r="V2371" s="23">
        <f t="shared" si="1729"/>
        <v>0</v>
      </c>
      <c r="W2371" s="23">
        <f t="shared" si="1742"/>
        <v>0</v>
      </c>
      <c r="X2371" s="23">
        <f t="shared" si="1730"/>
        <v>35553297.969702177</v>
      </c>
      <c r="Y2371" s="23">
        <f t="shared" si="1712"/>
        <v>13825559.361691331</v>
      </c>
      <c r="Z2371" s="3">
        <f t="shared" si="1713"/>
        <v>0</v>
      </c>
      <c r="AA2371" s="23">
        <f t="shared" si="1714"/>
        <v>61200716.456538253</v>
      </c>
      <c r="AB2371" s="26">
        <f t="shared" si="1731"/>
        <v>70086276.274228603</v>
      </c>
      <c r="AC2371" s="23">
        <f t="shared" si="1732"/>
        <v>74889487.274228647</v>
      </c>
      <c r="AD2371" s="23">
        <f t="shared" si="1738"/>
        <v>4803211</v>
      </c>
      <c r="AE2371" s="24">
        <f t="shared" si="1746"/>
        <v>70086276.274228647</v>
      </c>
      <c r="AF2371" s="3">
        <f t="shared" si="1733"/>
        <v>0</v>
      </c>
      <c r="AG2371" s="2">
        <f t="shared" si="1715"/>
        <v>0</v>
      </c>
      <c r="AH2371" s="2">
        <f t="shared" si="1716"/>
        <v>151.4782437847179</v>
      </c>
      <c r="AI2371" s="23">
        <f t="shared" si="1739"/>
        <v>9839466200.1540298</v>
      </c>
      <c r="AJ2371" s="23">
        <f t="shared" si="1717"/>
        <v>6219.922423797766</v>
      </c>
      <c r="AK2371" s="23">
        <f t="shared" si="1718"/>
        <v>0</v>
      </c>
      <c r="AL2371" s="23">
        <f t="shared" si="1743"/>
        <v>0</v>
      </c>
      <c r="AM2371" s="23">
        <f t="shared" si="1744"/>
        <v>0</v>
      </c>
      <c r="AN2371" s="16">
        <f t="shared" si="1734"/>
        <v>0</v>
      </c>
      <c r="AO2371" s="23">
        <f t="shared" si="1735"/>
        <v>0</v>
      </c>
      <c r="AP2371" s="22">
        <f t="shared" si="1736"/>
        <v>0</v>
      </c>
      <c r="AQ2371" s="30">
        <f t="shared" si="1719"/>
        <v>13580187683.032135</v>
      </c>
      <c r="AR2371" s="28">
        <f t="shared" si="1720"/>
        <v>6625806330.2420769</v>
      </c>
      <c r="AS2371" s="25">
        <f t="shared" si="1721"/>
        <v>200337590.02425668</v>
      </c>
      <c r="AT2371" s="32">
        <f t="shared" si="1722"/>
        <v>0</v>
      </c>
      <c r="AU2371" s="23">
        <f t="shared" si="1723"/>
        <v>0</v>
      </c>
      <c r="AV2371" s="22">
        <f t="shared" si="1724"/>
        <v>1952533135.3371398</v>
      </c>
      <c r="AW2371" s="31">
        <f t="shared" si="1737"/>
        <v>9102637835.6049747</v>
      </c>
    </row>
    <row r="2372" spans="1:53" x14ac:dyDescent="0.25">
      <c r="A2372">
        <f t="shared" si="1745"/>
        <v>712</v>
      </c>
      <c r="B2372" t="s">
        <v>7</v>
      </c>
      <c r="C2372" s="27">
        <f t="shared" si="1702"/>
        <v>0</v>
      </c>
      <c r="D2372" s="27">
        <f t="shared" si="1725"/>
        <v>0</v>
      </c>
      <c r="E2372" s="27" t="b">
        <f t="shared" si="1701"/>
        <v>1</v>
      </c>
      <c r="F2372" s="29">
        <f t="shared" si="1703"/>
        <v>0</v>
      </c>
      <c r="G2372" s="27">
        <f t="shared" si="1726"/>
        <v>0</v>
      </c>
      <c r="H2372" s="22">
        <f t="shared" si="1704"/>
        <v>26541365108.576744</v>
      </c>
      <c r="I2372" s="23">
        <f t="shared" si="1705"/>
        <v>132580106.5049091</v>
      </c>
      <c r="J2372" s="23">
        <f t="shared" si="1706"/>
        <v>1086</v>
      </c>
      <c r="K2372" s="19">
        <f t="shared" si="1727"/>
        <v>225.0831931027827</v>
      </c>
      <c r="L2372" s="16">
        <f t="shared" si="1707"/>
        <v>183.07482069885737</v>
      </c>
      <c r="M2372" s="23">
        <f>M2371-IF($B2372="B",(Percent_Rent_In_Elsies*2.49%/12 * H2371)/K2371,0)+IF($B2372="D",N2372,0)+IF(B2372="D",AK2371)+IF(B2372="C",F2371*90%)-(Y2372-Y2371)-IF($B2372="A",Q2371/K2371) + IF($B2372="A",Q2371/K2371)</f>
        <v>-42054930.976675354</v>
      </c>
      <c r="N2372" s="23">
        <f t="shared" si="1708"/>
        <v>0</v>
      </c>
      <c r="O2372" s="22">
        <f t="shared" si="1709"/>
        <v>0</v>
      </c>
      <c r="P2372" s="22">
        <f t="shared" si="1740"/>
        <v>0</v>
      </c>
      <c r="Q2372" s="22">
        <f t="shared" si="1741"/>
        <v>0</v>
      </c>
      <c r="R2372" s="22">
        <f t="shared" si="1710"/>
        <v>296964048.33470935</v>
      </c>
      <c r="S2372" s="16">
        <f t="shared" si="1747"/>
        <v>26996731.666791756</v>
      </c>
      <c r="T2372" s="15">
        <f t="shared" si="1711"/>
        <v>0</v>
      </c>
      <c r="U2372" s="23">
        <f t="shared" si="1728"/>
        <v>1319352.3880717447</v>
      </c>
      <c r="V2372" s="23">
        <f t="shared" si="1729"/>
        <v>119941.12618834042</v>
      </c>
      <c r="W2372" s="23">
        <f t="shared" si="1742"/>
        <v>0</v>
      </c>
      <c r="X2372" s="23">
        <f t="shared" si="1730"/>
        <v>35553297.969702177</v>
      </c>
      <c r="Y2372" s="23">
        <f t="shared" si="1712"/>
        <v>13825559.361691331</v>
      </c>
      <c r="Z2372" s="3">
        <f t="shared" si="1713"/>
        <v>0</v>
      </c>
      <c r="AA2372" s="23">
        <f t="shared" si="1714"/>
        <v>61200716.456538253</v>
      </c>
      <c r="AB2372" s="26">
        <f t="shared" si="1731"/>
        <v>70086276.274228588</v>
      </c>
      <c r="AC2372" s="23">
        <f t="shared" si="1732"/>
        <v>74889487.274228647</v>
      </c>
      <c r="AD2372" s="23">
        <f t="shared" si="1738"/>
        <v>4803211</v>
      </c>
      <c r="AE2372" s="24">
        <f t="shared" si="1746"/>
        <v>70086276.274228647</v>
      </c>
      <c r="AF2372" s="3">
        <f t="shared" si="1733"/>
        <v>0</v>
      </c>
      <c r="AG2372" s="2">
        <f t="shared" si="1715"/>
        <v>0</v>
      </c>
      <c r="AH2372" s="2">
        <f t="shared" si="1716"/>
        <v>151.4782437847179</v>
      </c>
      <c r="AI2372" s="23">
        <f t="shared" si="1739"/>
        <v>9839466200.1540298</v>
      </c>
      <c r="AJ2372" s="23">
        <f t="shared" si="1717"/>
        <v>6219.922423797766</v>
      </c>
      <c r="AK2372" s="23">
        <f t="shared" si="1718"/>
        <v>0</v>
      </c>
      <c r="AL2372" s="23">
        <f t="shared" si="1743"/>
        <v>4751076.4521141052</v>
      </c>
      <c r="AM2372" s="23">
        <f t="shared" si="1744"/>
        <v>4432699044.2523079</v>
      </c>
      <c r="AN2372" s="16">
        <f t="shared" si="1734"/>
        <v>0</v>
      </c>
      <c r="AO2372" s="23">
        <f t="shared" si="1735"/>
        <v>122339.94871209215</v>
      </c>
      <c r="AP2372" s="22">
        <f t="shared" si="1736"/>
        <v>27536666.300148372</v>
      </c>
      <c r="AQ2372" s="30">
        <f t="shared" si="1719"/>
        <v>13635026953.96888</v>
      </c>
      <c r="AR2372" s="28">
        <f t="shared" si="1720"/>
        <v>6653108934.8786736</v>
      </c>
      <c r="AS2372" s="25">
        <f t="shared" si="1721"/>
        <v>200337590.02425668</v>
      </c>
      <c r="AT2372" s="32">
        <f t="shared" si="1722"/>
        <v>0</v>
      </c>
      <c r="AU2372" s="23">
        <f t="shared" si="1723"/>
        <v>0</v>
      </c>
      <c r="AV2372" s="22">
        <f t="shared" si="1724"/>
        <v>1952533135.3371398</v>
      </c>
      <c r="AW2372" s="31">
        <f t="shared" si="1737"/>
        <v>9157477106.5417194</v>
      </c>
    </row>
    <row r="2373" spans="1:53" x14ac:dyDescent="0.25">
      <c r="A2373">
        <f t="shared" si="1745"/>
        <v>712</v>
      </c>
      <c r="B2373" t="s">
        <v>8</v>
      </c>
      <c r="C2373" s="27">
        <f t="shared" si="1702"/>
        <v>0</v>
      </c>
      <c r="D2373" s="27">
        <f t="shared" si="1725"/>
        <v>0</v>
      </c>
      <c r="E2373" s="27" t="b">
        <f t="shared" si="1701"/>
        <v>1</v>
      </c>
      <c r="F2373" s="29">
        <f t="shared" si="1703"/>
        <v>0</v>
      </c>
      <c r="G2373" s="27">
        <f t="shared" si="1726"/>
        <v>0</v>
      </c>
      <c r="H2373" s="22">
        <f t="shared" si="1704"/>
        <v>26541365108.576744</v>
      </c>
      <c r="I2373" s="23">
        <f t="shared" si="1705"/>
        <v>132580106.5049091</v>
      </c>
      <c r="J2373" s="23">
        <f t="shared" si="1706"/>
        <v>1086</v>
      </c>
      <c r="K2373" s="19">
        <f t="shared" si="1727"/>
        <v>225.0831931027827</v>
      </c>
      <c r="L2373" s="16">
        <f t="shared" si="1707"/>
        <v>183.07482069885737</v>
      </c>
      <c r="M2373" s="23">
        <f>M2372-IF($B2373="B",(Percent_Rent_In_Elsies*2.49%/12 * H2372)/K2372,0)+IF($B2373="D",N2373,0)+IF(B2373="D",AK2372)+IF(B2373="C",F2372*90%)-(Y2373-Y2372)-IF($B2373="A",Q2372/K2372) + IF($B2373="A",Q2372/K2372)</f>
        <v>-42054930.976675354</v>
      </c>
      <c r="N2373" s="23">
        <f t="shared" si="1708"/>
        <v>0</v>
      </c>
      <c r="O2373" s="22">
        <f t="shared" si="1709"/>
        <v>0</v>
      </c>
      <c r="P2373" s="22">
        <f t="shared" si="1740"/>
        <v>0</v>
      </c>
      <c r="Q2373" s="22">
        <f t="shared" si="1741"/>
        <v>0</v>
      </c>
      <c r="R2373" s="22">
        <f t="shared" si="1710"/>
        <v>324500714.63485771</v>
      </c>
      <c r="S2373" s="16">
        <f t="shared" si="1747"/>
        <v>26996731.666791756</v>
      </c>
      <c r="T2373" s="15">
        <f t="shared" si="1711"/>
        <v>0</v>
      </c>
      <c r="U2373" s="23">
        <f t="shared" si="1728"/>
        <v>1441692.3367838368</v>
      </c>
      <c r="V2373" s="23">
        <f t="shared" si="1729"/>
        <v>119941.12618834042</v>
      </c>
      <c r="W2373" s="23">
        <f t="shared" si="1742"/>
        <v>0</v>
      </c>
      <c r="X2373" s="23">
        <f t="shared" si="1730"/>
        <v>35553297.969702177</v>
      </c>
      <c r="Y2373" s="23">
        <f t="shared" si="1712"/>
        <v>13825559.361691331</v>
      </c>
      <c r="Z2373" s="3">
        <f t="shared" si="1713"/>
        <v>0</v>
      </c>
      <c r="AA2373" s="23">
        <f t="shared" si="1714"/>
        <v>61200716.456538253</v>
      </c>
      <c r="AB2373" s="26">
        <f t="shared" si="1731"/>
        <v>70086276.274228573</v>
      </c>
      <c r="AC2373" s="23">
        <f t="shared" si="1732"/>
        <v>74889487.274228647</v>
      </c>
      <c r="AD2373" s="23">
        <f t="shared" si="1738"/>
        <v>4803211</v>
      </c>
      <c r="AE2373" s="24">
        <f t="shared" si="1746"/>
        <v>70086276.274228647</v>
      </c>
      <c r="AF2373" s="3">
        <f t="shared" si="1733"/>
        <v>1E-4</v>
      </c>
      <c r="AG2373" s="2">
        <f t="shared" si="1715"/>
        <v>0</v>
      </c>
      <c r="AH2373" s="2">
        <f t="shared" si="1716"/>
        <v>151.4782437847179</v>
      </c>
      <c r="AI2373" s="23">
        <f t="shared" si="1739"/>
        <v>9839466200.1540298</v>
      </c>
      <c r="AJ2373" s="23">
        <f t="shared" si="1717"/>
        <v>6219.922423797766</v>
      </c>
      <c r="AK2373" s="23">
        <f t="shared" si="1718"/>
        <v>60265.201209802377</v>
      </c>
      <c r="AL2373" s="23">
        <f t="shared" si="1743"/>
        <v>0</v>
      </c>
      <c r="AM2373" s="23">
        <f t="shared" si="1744"/>
        <v>0</v>
      </c>
      <c r="AN2373" s="16">
        <f t="shared" si="1734"/>
        <v>0</v>
      </c>
      <c r="AO2373" s="23">
        <f t="shared" si="1735"/>
        <v>0</v>
      </c>
      <c r="AP2373" s="22">
        <f t="shared" si="1736"/>
        <v>0</v>
      </c>
      <c r="AQ2373" s="30">
        <f t="shared" si="1719"/>
        <v>13635026953.96888</v>
      </c>
      <c r="AR2373" s="28">
        <f t="shared" si="1720"/>
        <v>6653108934.8786736</v>
      </c>
      <c r="AS2373" s="25">
        <f t="shared" si="1721"/>
        <v>200337590.02425668</v>
      </c>
      <c r="AT2373" s="32">
        <f t="shared" si="1722"/>
        <v>0</v>
      </c>
      <c r="AU2373" s="23">
        <f t="shared" si="1723"/>
        <v>0</v>
      </c>
      <c r="AV2373" s="22">
        <f t="shared" si="1724"/>
        <v>1952533135.3371398</v>
      </c>
      <c r="AW2373" s="31">
        <f t="shared" si="1737"/>
        <v>9157477106.5417194</v>
      </c>
    </row>
    <row r="2374" spans="1:53" x14ac:dyDescent="0.25">
      <c r="A2374" s="21">
        <f t="shared" si="1745"/>
        <v>712</v>
      </c>
      <c r="B2374" s="21" t="s">
        <v>9</v>
      </c>
      <c r="C2374" s="27">
        <f t="shared" si="1702"/>
        <v>0</v>
      </c>
      <c r="D2374" s="27">
        <f t="shared" si="1725"/>
        <v>0</v>
      </c>
      <c r="E2374" s="27" t="b">
        <f t="shared" si="1701"/>
        <v>1</v>
      </c>
      <c r="F2374" s="29">
        <f t="shared" si="1703"/>
        <v>0</v>
      </c>
      <c r="G2374" s="27">
        <f t="shared" si="1726"/>
        <v>0</v>
      </c>
      <c r="H2374" s="22">
        <f t="shared" si="1704"/>
        <v>26541365108.576744</v>
      </c>
      <c r="I2374" s="23">
        <f t="shared" si="1705"/>
        <v>132580106.5049091</v>
      </c>
      <c r="J2374" s="23">
        <f t="shared" si="1706"/>
        <v>1086</v>
      </c>
      <c r="K2374" s="19">
        <f t="shared" si="1727"/>
        <v>225.0831931027827</v>
      </c>
      <c r="L2374" s="16">
        <f t="shared" si="1707"/>
        <v>183.07482069885737</v>
      </c>
      <c r="M2374" s="23">
        <f>M2373-IF($B2374="B",(Percent_Rent_In_Elsies*2.49%/12 * H2373)/K2373,0)+IF($B2374="D",N2374,0)+IF(B2374="D",AK2373)+IF(B2374="C",F2373*90%)-(Y2374-Y2373)-IF($B2374="A",Q2373/K2373) + IF($B2374="A",Q2373/K2373)</f>
        <v>-41994665.775465548</v>
      </c>
      <c r="N2374" s="23">
        <f t="shared" si="1708"/>
        <v>0</v>
      </c>
      <c r="O2374" s="22">
        <f t="shared" si="1709"/>
        <v>18861729.828897726</v>
      </c>
      <c r="P2374" s="22">
        <f t="shared" si="1740"/>
        <v>0</v>
      </c>
      <c r="Q2374" s="22">
        <f t="shared" si="1741"/>
        <v>0</v>
      </c>
      <c r="R2374" s="22">
        <f t="shared" si="1710"/>
        <v>324500714.63485771</v>
      </c>
      <c r="S2374" s="16">
        <f t="shared" si="1747"/>
        <v>0</v>
      </c>
      <c r="T2374" s="15">
        <f t="shared" si="1711"/>
        <v>8135001.8378940299</v>
      </c>
      <c r="U2374" s="23">
        <f t="shared" si="1728"/>
        <v>1441692.3367838368</v>
      </c>
      <c r="V2374" s="23">
        <f t="shared" si="1729"/>
        <v>0</v>
      </c>
      <c r="W2374" s="23">
        <f t="shared" si="1742"/>
        <v>119941.12618834042</v>
      </c>
      <c r="X2374" s="23">
        <f t="shared" si="1730"/>
        <v>35553297.969702177</v>
      </c>
      <c r="Y2374" s="23">
        <f t="shared" si="1712"/>
        <v>13825559.361691331</v>
      </c>
      <c r="Z2374" s="3">
        <f t="shared" si="1713"/>
        <v>0</v>
      </c>
      <c r="AA2374" s="23">
        <f t="shared" si="1714"/>
        <v>61140451.255328447</v>
      </c>
      <c r="AB2374" s="26">
        <f t="shared" si="1731"/>
        <v>70086276.274228588</v>
      </c>
      <c r="AC2374" s="23">
        <f t="shared" si="1732"/>
        <v>74889487.274228647</v>
      </c>
      <c r="AD2374" s="23">
        <f t="shared" si="1738"/>
        <v>4803211</v>
      </c>
      <c r="AE2374" s="24">
        <f t="shared" si="1746"/>
        <v>70086276.274228647</v>
      </c>
      <c r="AF2374" s="3">
        <f t="shared" si="1733"/>
        <v>0</v>
      </c>
      <c r="AG2374" s="2">
        <f t="shared" si="1715"/>
        <v>0</v>
      </c>
      <c r="AH2374" s="2">
        <f t="shared" si="1716"/>
        <v>151.4782437847179</v>
      </c>
      <c r="AI2374" s="23">
        <f t="shared" si="1739"/>
        <v>9829777140.2102547</v>
      </c>
      <c r="AJ2374" s="23">
        <f t="shared" si="1717"/>
        <v>6219.922423797766</v>
      </c>
      <c r="AK2374" s="23">
        <f t="shared" si="1718"/>
        <v>0</v>
      </c>
      <c r="AL2374" s="23">
        <f t="shared" si="1743"/>
        <v>0</v>
      </c>
      <c r="AM2374" s="23">
        <f t="shared" si="1744"/>
        <v>0</v>
      </c>
      <c r="AN2374" s="16">
        <f t="shared" si="1734"/>
        <v>0</v>
      </c>
      <c r="AO2374" s="23">
        <f t="shared" si="1735"/>
        <v>0</v>
      </c>
      <c r="AP2374" s="22">
        <f t="shared" si="1736"/>
        <v>0</v>
      </c>
      <c r="AQ2374" s="30">
        <f t="shared" si="1719"/>
        <v>13635026953.96888</v>
      </c>
      <c r="AR2374" s="28">
        <f t="shared" si="1720"/>
        <v>6653108934.8786736</v>
      </c>
      <c r="AS2374" s="25">
        <f t="shared" si="1721"/>
        <v>200337590.02425668</v>
      </c>
      <c r="AT2374" s="32">
        <f t="shared" si="1722"/>
        <v>0</v>
      </c>
      <c r="AU2374" s="23">
        <f t="shared" si="1723"/>
        <v>0</v>
      </c>
      <c r="AV2374" s="22">
        <f t="shared" si="1724"/>
        <v>1952533135.3371398</v>
      </c>
      <c r="AW2374" s="31">
        <f t="shared" si="1737"/>
        <v>9157477106.5417194</v>
      </c>
      <c r="AX2374" s="21"/>
      <c r="AY2374" s="21"/>
      <c r="AZ2374" s="21"/>
      <c r="BA2374" s="21"/>
    </row>
    <row r="2375" spans="1:53" x14ac:dyDescent="0.25">
      <c r="A2375" s="21">
        <f t="shared" si="1745"/>
        <v>712</v>
      </c>
      <c r="B2375" s="21" t="s">
        <v>28</v>
      </c>
      <c r="C2375" s="27">
        <f t="shared" si="1702"/>
        <v>0</v>
      </c>
      <c r="D2375" s="27">
        <f t="shared" si="1725"/>
        <v>0</v>
      </c>
      <c r="E2375" s="27" t="b">
        <f t="shared" si="1701"/>
        <v>1</v>
      </c>
      <c r="F2375" s="29">
        <f t="shared" si="1703"/>
        <v>0</v>
      </c>
      <c r="G2375" s="27">
        <f t="shared" si="1726"/>
        <v>0</v>
      </c>
      <c r="H2375" s="22">
        <f t="shared" si="1704"/>
        <v>26541365108.576744</v>
      </c>
      <c r="I2375" s="23">
        <f t="shared" si="1705"/>
        <v>132580106.5049091</v>
      </c>
      <c r="J2375" s="23">
        <f t="shared" si="1706"/>
        <v>1086</v>
      </c>
      <c r="K2375" s="19">
        <f t="shared" si="1727"/>
        <v>225.0831931027827</v>
      </c>
      <c r="L2375" s="16">
        <f t="shared" si="1707"/>
        <v>183.07482069885737</v>
      </c>
      <c r="M2375" s="23">
        <f>M2374-IF($B2375="B",(Percent_Rent_In_Elsies*2.49%/12 * H2374)/K2374,0)+IF($B2375="D",N2375,0)+IF(B2375="D",AK2374)+IF(B2375="C",F2374*90%)-(Y2375-Y2374)-IF($B2375="A",Q2374/K2374) + IF($B2375="A",Q2374/K2374)</f>
        <v>-41994665.775465548</v>
      </c>
      <c r="N2375" s="23">
        <f t="shared" si="1708"/>
        <v>0</v>
      </c>
      <c r="O2375" s="22">
        <f t="shared" si="1709"/>
        <v>0</v>
      </c>
      <c r="P2375" s="22">
        <f t="shared" si="1740"/>
        <v>18861729.828897726</v>
      </c>
      <c r="Q2375" s="22">
        <f t="shared" si="1741"/>
        <v>0</v>
      </c>
      <c r="R2375" s="22">
        <f t="shared" si="1710"/>
        <v>324500714.63485771</v>
      </c>
      <c r="S2375" s="16">
        <f t="shared" si="1747"/>
        <v>0</v>
      </c>
      <c r="T2375" s="15">
        <f t="shared" si="1711"/>
        <v>0</v>
      </c>
      <c r="U2375" s="23">
        <f t="shared" si="1728"/>
        <v>1441692.3367838368</v>
      </c>
      <c r="V2375" s="23">
        <f t="shared" si="1729"/>
        <v>0</v>
      </c>
      <c r="W2375" s="23">
        <f t="shared" si="1742"/>
        <v>0</v>
      </c>
      <c r="X2375" s="23">
        <f t="shared" si="1730"/>
        <v>35553297.969702177</v>
      </c>
      <c r="Y2375" s="23">
        <f t="shared" si="1712"/>
        <v>13825559.361691331</v>
      </c>
      <c r="Z2375" s="3">
        <f t="shared" si="1713"/>
        <v>5997.0563094170211</v>
      </c>
      <c r="AA2375" s="23">
        <f t="shared" si="1714"/>
        <v>61230407.0999697</v>
      </c>
      <c r="AB2375" s="26">
        <f t="shared" si="1731"/>
        <v>70086276.274228573</v>
      </c>
      <c r="AC2375" s="23">
        <f t="shared" si="1732"/>
        <v>74889487.274228647</v>
      </c>
      <c r="AD2375" s="23">
        <f t="shared" si="1738"/>
        <v>4803211</v>
      </c>
      <c r="AE2375" s="24">
        <f t="shared" si="1746"/>
        <v>70086276.274228647</v>
      </c>
      <c r="AF2375" s="3">
        <f t="shared" si="1733"/>
        <v>0</v>
      </c>
      <c r="AG2375" s="2">
        <f t="shared" si="1715"/>
        <v>719646757.13004243</v>
      </c>
      <c r="AH2375" s="2">
        <f t="shared" si="1716"/>
        <v>151.4782437847179</v>
      </c>
      <c r="AI2375" s="23">
        <f t="shared" si="1739"/>
        <v>9844239675.0317631</v>
      </c>
      <c r="AJ2375" s="23">
        <f t="shared" si="1717"/>
        <v>6219.922423797766</v>
      </c>
      <c r="AK2375" s="23">
        <f t="shared" si="1718"/>
        <v>0</v>
      </c>
      <c r="AL2375" s="23">
        <f t="shared" si="1743"/>
        <v>0</v>
      </c>
      <c r="AM2375" s="23">
        <f t="shared" si="1744"/>
        <v>0</v>
      </c>
      <c r="AN2375" s="16">
        <f t="shared" si="1734"/>
        <v>0</v>
      </c>
      <c r="AO2375" s="23">
        <f t="shared" si="1735"/>
        <v>0</v>
      </c>
      <c r="AP2375" s="22">
        <f t="shared" si="1736"/>
        <v>0</v>
      </c>
      <c r="AQ2375" s="30">
        <f t="shared" si="1719"/>
        <v>13635026953.96888</v>
      </c>
      <c r="AR2375" s="28">
        <f t="shared" si="1720"/>
        <v>6653108934.8786736</v>
      </c>
      <c r="AS2375" s="25">
        <f t="shared" si="1721"/>
        <v>200337590.02425668</v>
      </c>
      <c r="AT2375" s="32">
        <f t="shared" si="1722"/>
        <v>11994.112618834042</v>
      </c>
      <c r="AU2375" s="23">
        <f t="shared" si="1723"/>
        <v>11994.112618834042</v>
      </c>
      <c r="AV2375" s="22">
        <f t="shared" si="1724"/>
        <v>1960668137.1750338</v>
      </c>
      <c r="AW2375" s="31">
        <f t="shared" si="1737"/>
        <v>9157477106.5417194</v>
      </c>
      <c r="AX2375" s="21"/>
      <c r="AY2375" s="21"/>
      <c r="AZ2375" s="21"/>
      <c r="BA2375" s="21"/>
    </row>
    <row r="2376" spans="1:53" x14ac:dyDescent="0.25">
      <c r="A2376">
        <f t="shared" si="1745"/>
        <v>713</v>
      </c>
      <c r="B2376" t="s">
        <v>6</v>
      </c>
      <c r="C2376" s="27">
        <f t="shared" si="1702"/>
        <v>0</v>
      </c>
      <c r="D2376" s="27">
        <f t="shared" si="1725"/>
        <v>0</v>
      </c>
      <c r="E2376" s="27" t="b">
        <f t="shared" si="1701"/>
        <v>1</v>
      </c>
      <c r="F2376" s="29">
        <f t="shared" si="1703"/>
        <v>0</v>
      </c>
      <c r="G2376" s="27">
        <f t="shared" si="1726"/>
        <v>0</v>
      </c>
      <c r="H2376" s="22">
        <f t="shared" si="1704"/>
        <v>26585600717.091042</v>
      </c>
      <c r="I2376" s="23">
        <f t="shared" si="1705"/>
        <v>132580106.5049091</v>
      </c>
      <c r="J2376" s="23">
        <f t="shared" si="1706"/>
        <v>1086</v>
      </c>
      <c r="K2376" s="19">
        <f t="shared" si="1727"/>
        <v>225.0831931027827</v>
      </c>
      <c r="L2376" s="16">
        <f t="shared" si="1707"/>
        <v>183.37994540002214</v>
      </c>
      <c r="M2376" s="23">
        <f>M2375-IF($B2376="B",(Percent_Rent_In_Elsies*2.49%/12 * H2375)/K2375,0)+IF($B2376="D",N2376,0)+IF(B2376="D",AK2375)+IF(B2376="C",F2375*90%)-(Y2376-Y2375)-IF($B2376="A",Q2375/K2375) + IF($B2376="A",Q2375/K2375)</f>
        <v>-41994665.775465548</v>
      </c>
      <c r="N2376" s="23">
        <f t="shared" si="1708"/>
        <v>0</v>
      </c>
      <c r="O2376" s="22">
        <f t="shared" si="1709"/>
        <v>0</v>
      </c>
      <c r="P2376" s="22">
        <f t="shared" si="1740"/>
        <v>0</v>
      </c>
      <c r="Q2376" s="22">
        <f t="shared" si="1741"/>
        <v>0</v>
      </c>
      <c r="R2376" s="22">
        <f t="shared" si="1710"/>
        <v>324500714.63485771</v>
      </c>
      <c r="S2376" s="16">
        <f t="shared" si="1747"/>
        <v>0</v>
      </c>
      <c r="T2376" s="15">
        <f t="shared" si="1711"/>
        <v>0</v>
      </c>
      <c r="U2376" s="23">
        <f t="shared" si="1728"/>
        <v>1441692.3367838368</v>
      </c>
      <c r="V2376" s="23">
        <f t="shared" si="1729"/>
        <v>0</v>
      </c>
      <c r="W2376" s="23">
        <f t="shared" si="1742"/>
        <v>0</v>
      </c>
      <c r="X2376" s="23">
        <f t="shared" si="1730"/>
        <v>35583283.251249261</v>
      </c>
      <c r="Y2376" s="23">
        <f t="shared" si="1712"/>
        <v>13825559.361691331</v>
      </c>
      <c r="Z2376" s="3">
        <f t="shared" si="1713"/>
        <v>0</v>
      </c>
      <c r="AA2376" s="23">
        <f t="shared" si="1714"/>
        <v>61230407.0999697</v>
      </c>
      <c r="AB2376" s="26">
        <f t="shared" si="1731"/>
        <v>70086276.274228573</v>
      </c>
      <c r="AC2376" s="23">
        <f t="shared" si="1732"/>
        <v>74889487.274228647</v>
      </c>
      <c r="AD2376" s="23">
        <f t="shared" si="1738"/>
        <v>4803211</v>
      </c>
      <c r="AE2376" s="24">
        <f t="shared" si="1746"/>
        <v>70086276.274228647</v>
      </c>
      <c r="AF2376" s="3">
        <f t="shared" si="1733"/>
        <v>0</v>
      </c>
      <c r="AG2376" s="2">
        <f t="shared" si="1715"/>
        <v>0</v>
      </c>
      <c r="AH2376" s="2">
        <f t="shared" si="1716"/>
        <v>151.73070752435913</v>
      </c>
      <c r="AI2376" s="23">
        <f t="shared" si="1739"/>
        <v>9844239675.0317631</v>
      </c>
      <c r="AJ2376" s="23">
        <f t="shared" si="1717"/>
        <v>6219.922423797766</v>
      </c>
      <c r="AK2376" s="23">
        <f t="shared" si="1718"/>
        <v>0</v>
      </c>
      <c r="AL2376" s="23">
        <f t="shared" si="1743"/>
        <v>0</v>
      </c>
      <c r="AM2376" s="23">
        <f t="shared" si="1744"/>
        <v>0</v>
      </c>
      <c r="AN2376" s="16">
        <f t="shared" si="1734"/>
        <v>0</v>
      </c>
      <c r="AO2376" s="23">
        <f t="shared" si="1735"/>
        <v>0</v>
      </c>
      <c r="AP2376" s="22">
        <f t="shared" si="1736"/>
        <v>0</v>
      </c>
      <c r="AQ2376" s="30">
        <f t="shared" si="1719"/>
        <v>13635026953.96888</v>
      </c>
      <c r="AR2376" s="28">
        <f t="shared" si="1720"/>
        <v>6653108934.8786736</v>
      </c>
      <c r="AS2376" s="25">
        <f t="shared" si="1721"/>
        <v>200337590.02425668</v>
      </c>
      <c r="AT2376" s="32">
        <f t="shared" si="1722"/>
        <v>0</v>
      </c>
      <c r="AU2376" s="23">
        <f t="shared" si="1723"/>
        <v>0</v>
      </c>
      <c r="AV2376" s="22">
        <f t="shared" si="1724"/>
        <v>1960668137.1750338</v>
      </c>
      <c r="AW2376" s="31">
        <f t="shared" si="1737"/>
        <v>9138615376.712822</v>
      </c>
    </row>
    <row r="2377" spans="1:53" x14ac:dyDescent="0.25">
      <c r="A2377">
        <f t="shared" si="1745"/>
        <v>713</v>
      </c>
      <c r="B2377" t="s">
        <v>7</v>
      </c>
      <c r="C2377" s="27">
        <f t="shared" si="1702"/>
        <v>0</v>
      </c>
      <c r="D2377" s="27">
        <f t="shared" si="1725"/>
        <v>0</v>
      </c>
      <c r="E2377" s="27" t="b">
        <f t="shared" si="1701"/>
        <v>1</v>
      </c>
      <c r="F2377" s="29">
        <f t="shared" si="1703"/>
        <v>0</v>
      </c>
      <c r="G2377" s="27">
        <f t="shared" si="1726"/>
        <v>0</v>
      </c>
      <c r="H2377" s="22">
        <f t="shared" si="1704"/>
        <v>26585600717.091042</v>
      </c>
      <c r="I2377" s="23">
        <f t="shared" si="1705"/>
        <v>132580106.5049091</v>
      </c>
      <c r="J2377" s="23">
        <f t="shared" si="1706"/>
        <v>1086</v>
      </c>
      <c r="K2377" s="19">
        <f t="shared" si="1727"/>
        <v>225.0831931027827</v>
      </c>
      <c r="L2377" s="16">
        <f t="shared" si="1707"/>
        <v>183.37994540002214</v>
      </c>
      <c r="M2377" s="23">
        <f>M2376-IF($B2377="B",(Percent_Rent_In_Elsies*2.49%/12 * H2376)/K2376,0)+IF($B2377="D",N2377,0)+IF(B2377="D",AK2376)+IF(B2377="C",F2376*90%)-(Y2377-Y2376)-IF($B2377="A",Q2376/K2376) + IF($B2377="A",Q2376/K2376)</f>
        <v>-42117209.624092162</v>
      </c>
      <c r="N2377" s="23">
        <f t="shared" si="1708"/>
        <v>0</v>
      </c>
      <c r="O2377" s="22">
        <f t="shared" si="1709"/>
        <v>0</v>
      </c>
      <c r="P2377" s="22">
        <f t="shared" si="1740"/>
        <v>0</v>
      </c>
      <c r="Q2377" s="22">
        <f t="shared" si="1741"/>
        <v>0</v>
      </c>
      <c r="R2377" s="22">
        <f t="shared" si="1710"/>
        <v>297458988.41528624</v>
      </c>
      <c r="S2377" s="16">
        <f t="shared" si="1747"/>
        <v>27041726.219571475</v>
      </c>
      <c r="T2377" s="15">
        <f t="shared" si="1711"/>
        <v>0</v>
      </c>
      <c r="U2377" s="23">
        <f t="shared" si="1728"/>
        <v>1321551.3087185172</v>
      </c>
      <c r="V2377" s="23">
        <f t="shared" si="1729"/>
        <v>120141.02806531974</v>
      </c>
      <c r="W2377" s="23">
        <f t="shared" si="1742"/>
        <v>0</v>
      </c>
      <c r="X2377" s="23">
        <f t="shared" si="1730"/>
        <v>35583283.251249261</v>
      </c>
      <c r="Y2377" s="23">
        <f t="shared" si="1712"/>
        <v>13825559.361691331</v>
      </c>
      <c r="Z2377" s="3">
        <f t="shared" si="1713"/>
        <v>0</v>
      </c>
      <c r="AA2377" s="23">
        <f t="shared" si="1714"/>
        <v>61230407.0999697</v>
      </c>
      <c r="AB2377" s="26">
        <f t="shared" si="1731"/>
        <v>70086276.274228573</v>
      </c>
      <c r="AC2377" s="23">
        <f t="shared" si="1732"/>
        <v>74889487.274228647</v>
      </c>
      <c r="AD2377" s="23">
        <f t="shared" si="1738"/>
        <v>4803211</v>
      </c>
      <c r="AE2377" s="24">
        <f t="shared" si="1746"/>
        <v>70086276.274228647</v>
      </c>
      <c r="AF2377" s="3">
        <f t="shared" si="1733"/>
        <v>0</v>
      </c>
      <c r="AG2377" s="2">
        <f t="shared" si="1715"/>
        <v>0</v>
      </c>
      <c r="AH2377" s="2">
        <f t="shared" si="1716"/>
        <v>151.73070752435913</v>
      </c>
      <c r="AI2377" s="23">
        <f t="shared" si="1739"/>
        <v>9844239675.0317631</v>
      </c>
      <c r="AJ2377" s="23">
        <f t="shared" si="1717"/>
        <v>6219.922423797766</v>
      </c>
      <c r="AK2377" s="23">
        <f t="shared" si="1718"/>
        <v>0</v>
      </c>
      <c r="AL2377" s="23">
        <f t="shared" si="1743"/>
        <v>4773474.8777332306</v>
      </c>
      <c r="AM2377" s="23">
        <f t="shared" si="1744"/>
        <v>4453596514.7172327</v>
      </c>
      <c r="AN2377" s="16">
        <f t="shared" si="1734"/>
        <v>0</v>
      </c>
      <c r="AO2377" s="23">
        <f t="shared" si="1735"/>
        <v>122543.84862661234</v>
      </c>
      <c r="AP2377" s="22">
        <f t="shared" si="1736"/>
        <v>27582560.743981957</v>
      </c>
      <c r="AQ2377" s="30">
        <f t="shared" si="1719"/>
        <v>13689957623.690519</v>
      </c>
      <c r="AR2377" s="28">
        <f t="shared" si="1720"/>
        <v>6680457043.8563318</v>
      </c>
      <c r="AS2377" s="25">
        <f t="shared" si="1721"/>
        <v>200337590.02425668</v>
      </c>
      <c r="AT2377" s="32">
        <f t="shared" si="1722"/>
        <v>0</v>
      </c>
      <c r="AU2377" s="23">
        <f t="shared" si="1723"/>
        <v>0</v>
      </c>
      <c r="AV2377" s="22">
        <f t="shared" si="1724"/>
        <v>1960668137.1750338</v>
      </c>
      <c r="AW2377" s="31">
        <f t="shared" si="1737"/>
        <v>9193546046.4344616</v>
      </c>
    </row>
    <row r="2378" spans="1:53" s="21" customFormat="1" x14ac:dyDescent="0.25">
      <c r="A2378">
        <f t="shared" si="1745"/>
        <v>713</v>
      </c>
      <c r="B2378" t="s">
        <v>8</v>
      </c>
      <c r="C2378" s="27">
        <f t="shared" si="1702"/>
        <v>0</v>
      </c>
      <c r="D2378" s="27">
        <f t="shared" si="1725"/>
        <v>0</v>
      </c>
      <c r="E2378" s="27" t="b">
        <f t="shared" ref="E2378:E2441" si="1748">IF(OR(I2378&gt;Max_Parcels, AI2378&gt;8000000000),TRUE,FALSE)</f>
        <v>1</v>
      </c>
      <c r="F2378" s="29">
        <f t="shared" si="1703"/>
        <v>0</v>
      </c>
      <c r="G2378" s="27">
        <f t="shared" si="1726"/>
        <v>0</v>
      </c>
      <c r="H2378" s="22">
        <f t="shared" si="1704"/>
        <v>26585600717.091042</v>
      </c>
      <c r="I2378" s="23">
        <f t="shared" si="1705"/>
        <v>132580106.5049091</v>
      </c>
      <c r="J2378" s="23">
        <f t="shared" si="1706"/>
        <v>1086</v>
      </c>
      <c r="K2378" s="19">
        <f t="shared" si="1727"/>
        <v>225.0831931027827</v>
      </c>
      <c r="L2378" s="16">
        <f t="shared" si="1707"/>
        <v>183.37994540002214</v>
      </c>
      <c r="M2378" s="23">
        <f>M2377-IF($B2378="B",(Percent_Rent_In_Elsies*2.49%/12 * H2377)/K2377,0)+IF($B2378="D",N2378,0)+IF(B2378="D",AK2377)+IF(B2378="C",F2377*90%)-(Y2378-Y2377)-IF($B2378="A",Q2377/K2377) + IF($B2378="A",Q2377/K2377)</f>
        <v>-42117209.624092162</v>
      </c>
      <c r="N2378" s="23">
        <f t="shared" si="1708"/>
        <v>0</v>
      </c>
      <c r="O2378" s="22">
        <f t="shared" si="1709"/>
        <v>0</v>
      </c>
      <c r="P2378" s="22">
        <f t="shared" si="1740"/>
        <v>0</v>
      </c>
      <c r="Q2378" s="22">
        <f t="shared" si="1741"/>
        <v>0</v>
      </c>
      <c r="R2378" s="22">
        <f t="shared" si="1710"/>
        <v>325041549.1592682</v>
      </c>
      <c r="S2378" s="16">
        <f t="shared" si="1747"/>
        <v>27041726.219571475</v>
      </c>
      <c r="T2378" s="15">
        <f t="shared" si="1711"/>
        <v>0</v>
      </c>
      <c r="U2378" s="23">
        <f t="shared" si="1728"/>
        <v>1444095.1573451296</v>
      </c>
      <c r="V2378" s="23">
        <f t="shared" si="1729"/>
        <v>120141.02806531974</v>
      </c>
      <c r="W2378" s="23">
        <f t="shared" si="1742"/>
        <v>0</v>
      </c>
      <c r="X2378" s="23">
        <f t="shared" si="1730"/>
        <v>35583283.251249261</v>
      </c>
      <c r="Y2378" s="23">
        <f t="shared" si="1712"/>
        <v>13825559.361691331</v>
      </c>
      <c r="Z2378" s="3">
        <f t="shared" si="1713"/>
        <v>0</v>
      </c>
      <c r="AA2378" s="23">
        <f t="shared" si="1714"/>
        <v>61230407.0999697</v>
      </c>
      <c r="AB2378" s="26">
        <f t="shared" si="1731"/>
        <v>70086276.274228573</v>
      </c>
      <c r="AC2378" s="23">
        <f t="shared" si="1732"/>
        <v>74889487.274228647</v>
      </c>
      <c r="AD2378" s="23">
        <f t="shared" si="1738"/>
        <v>4803211</v>
      </c>
      <c r="AE2378" s="24">
        <f t="shared" si="1746"/>
        <v>70086276.274228647</v>
      </c>
      <c r="AF2378" s="3">
        <f t="shared" si="1733"/>
        <v>1E-4</v>
      </c>
      <c r="AG2378" s="2">
        <f t="shared" si="1715"/>
        <v>0</v>
      </c>
      <c r="AH2378" s="2">
        <f t="shared" si="1716"/>
        <v>151.73070752435913</v>
      </c>
      <c r="AI2378" s="23">
        <f t="shared" si="1739"/>
        <v>9844239675.0317631</v>
      </c>
      <c r="AJ2378" s="23">
        <f t="shared" si="1717"/>
        <v>6219.922423797766</v>
      </c>
      <c r="AK2378" s="23">
        <f t="shared" si="1718"/>
        <v>60275.690990964991</v>
      </c>
      <c r="AL2378" s="23">
        <f t="shared" si="1743"/>
        <v>0</v>
      </c>
      <c r="AM2378" s="23">
        <f t="shared" si="1744"/>
        <v>0</v>
      </c>
      <c r="AN2378" s="16">
        <f t="shared" si="1734"/>
        <v>0</v>
      </c>
      <c r="AO2378" s="23">
        <f t="shared" si="1735"/>
        <v>0</v>
      </c>
      <c r="AP2378" s="22">
        <f t="shared" si="1736"/>
        <v>0</v>
      </c>
      <c r="AQ2378" s="30">
        <f t="shared" si="1719"/>
        <v>13689957623.690519</v>
      </c>
      <c r="AR2378" s="28">
        <f t="shared" si="1720"/>
        <v>6680457043.8563318</v>
      </c>
      <c r="AS2378" s="25">
        <f t="shared" si="1721"/>
        <v>200337590.02425668</v>
      </c>
      <c r="AT2378" s="32">
        <f t="shared" si="1722"/>
        <v>0</v>
      </c>
      <c r="AU2378" s="23">
        <f t="shared" si="1723"/>
        <v>0</v>
      </c>
      <c r="AV2378" s="22">
        <f t="shared" si="1724"/>
        <v>1960668137.1750338</v>
      </c>
      <c r="AW2378" s="31">
        <f t="shared" si="1737"/>
        <v>9193546046.4344616</v>
      </c>
      <c r="AX2378"/>
      <c r="AY2378"/>
      <c r="AZ2378"/>
      <c r="BA2378"/>
    </row>
    <row r="2379" spans="1:53" s="21" customFormat="1" x14ac:dyDescent="0.25">
      <c r="A2379" s="21">
        <f t="shared" si="1745"/>
        <v>713</v>
      </c>
      <c r="B2379" s="21" t="s">
        <v>9</v>
      </c>
      <c r="C2379" s="27">
        <f t="shared" ref="C2379:C2442" si="1749">IF(E2378 = TRUE, 0, IF(AND($B2379="A",P2378&gt;0),P2378,0)+IFERROR(IF($B2379="A",Percent_Elsies*95%*AN2375),0))</f>
        <v>0</v>
      </c>
      <c r="D2379" s="27">
        <f t="shared" si="1725"/>
        <v>0</v>
      </c>
      <c r="E2379" s="27" t="b">
        <f t="shared" si="1748"/>
        <v>1</v>
      </c>
      <c r="F2379" s="29">
        <f t="shared" ref="F2379:F2442" si="1750">D2379/K2379</f>
        <v>0</v>
      </c>
      <c r="G2379" s="27">
        <f t="shared" si="1726"/>
        <v>0</v>
      </c>
      <c r="H2379" s="22">
        <f t="shared" ref="H2379:H2442" si="1751">(H2378*K2379/K2378+G2379+D2379)*IF(B2379="A",(1+Inflation_Rate/12),1)</f>
        <v>26585600717.091042</v>
      </c>
      <c r="I2379" s="23">
        <f t="shared" ref="I2379:I2442" si="1752">I2378+(G2379+D2379)/L2379</f>
        <v>132580106.5049091</v>
      </c>
      <c r="J2379" s="23">
        <f t="shared" ref="J2379:J2442" si="1753">J2378+IF(AND($B2379="A",M2379&lt;0,AR2378&gt;0,E2378=FALSE),MIN(_xlfn.FLOOR.MATH(1 + (-M2379*2)/(Buy_On_Revalue)),30),0)</f>
        <v>1086</v>
      </c>
      <c r="K2379" s="19">
        <f t="shared" si="1727"/>
        <v>225.0831931027827</v>
      </c>
      <c r="L2379" s="16">
        <f t="shared" ref="L2379:L2442" si="1754">(L2378/K2378)*K2379*IF(B2379="A",(1+Inflation_Rate/12),1)</f>
        <v>183.37994540002214</v>
      </c>
      <c r="M2379" s="23">
        <f>M2378-IF($B2379="B",(Percent_Rent_In_Elsies*2.49%/12 * H2378)/K2378,0)+IF($B2379="D",N2379,0)+IF(B2379="D",AK2378)+IF(B2379="C",F2378*90%)-(Y2379-Y2378)-IF($B2379="A",Q2378/K2378) + IF($B2379="A",Q2378/K2378)</f>
        <v>-42056933.9331012</v>
      </c>
      <c r="N2379" s="23">
        <f t="shared" ref="N2379:N2442" si="1755">IF(B2379="D", IF(V2378&gt;(Percent_Elsies*(S2378+V2378)),V2378-(Percent_Elsies)*(S2378+V2378),0),0)</f>
        <v>0</v>
      </c>
      <c r="O2379" s="22">
        <f t="shared" ref="O2379:O2442" si="1756">IF(B2379="D",IF(S2378&gt;Percent_Dollars*(S2378+V2378),S2378-(Percent_Dollars*(S2378+V2378)),0),0)</f>
        <v>18893166.045280438</v>
      </c>
      <c r="P2379" s="22">
        <f t="shared" si="1740"/>
        <v>0</v>
      </c>
      <c r="Q2379" s="22">
        <f t="shared" si="1741"/>
        <v>0</v>
      </c>
      <c r="R2379" s="22">
        <f t="shared" ref="R2379:R2442" si="1757">R2378+IF($B2379="B",5%*AN2379,0)-IF(B2379="B",R2378/12,0)+IF($B2379="C", AP2378,0)</f>
        <v>325041549.1592682</v>
      </c>
      <c r="S2379" s="16">
        <f t="shared" si="1747"/>
        <v>0</v>
      </c>
      <c r="T2379" s="15">
        <f t="shared" ref="T2379:T2442" si="1758">IF($B2379="E",0,T2378+IF(B2379="B", Percent_Dollars*95%*AN2379,0)  + IF($B2379="D",N2379*MM_Bottom*K2379)+IF($B2379="D",S2378-O2379))</f>
        <v>8148560.174291037</v>
      </c>
      <c r="U2379" s="23">
        <f t="shared" si="1728"/>
        <v>1444095.1573451296</v>
      </c>
      <c r="V2379" s="23">
        <f t="shared" si="1729"/>
        <v>0</v>
      </c>
      <c r="W2379" s="23">
        <f t="shared" si="1742"/>
        <v>120141.02806531974</v>
      </c>
      <c r="X2379" s="23">
        <f t="shared" si="1730"/>
        <v>35583283.251249261</v>
      </c>
      <c r="Y2379" s="23">
        <f t="shared" ref="Y2379:Y2442" si="1759">50%*$H$10*(AS2378/$AS$10)*((4/3)/12+2.49%/4)</f>
        <v>13825559.361691331</v>
      </c>
      <c r="Z2379" s="3">
        <f t="shared" ref="Z2379:Z2442" si="1760">IF($B2379="E",W2378*3.5%/Percent_Elsies,0)</f>
        <v>0</v>
      </c>
      <c r="AA2379" s="23">
        <f t="shared" ref="AA2379:AA2442" si="1761">AA2378+IF($B2379="E",W2378*52.5%/Percent_Elsies,0)-IF($B2379="D",AK2378)</f>
        <v>61170131.408978738</v>
      </c>
      <c r="AB2379" s="26">
        <f t="shared" si="1731"/>
        <v>70086276.274228573</v>
      </c>
      <c r="AC2379" s="23">
        <f t="shared" si="1732"/>
        <v>74889487.274228647</v>
      </c>
      <c r="AD2379" s="23">
        <f t="shared" si="1738"/>
        <v>4803211</v>
      </c>
      <c r="AE2379" s="24">
        <f t="shared" si="1746"/>
        <v>70086276.274228647</v>
      </c>
      <c r="AF2379" s="3">
        <f t="shared" si="1733"/>
        <v>0</v>
      </c>
      <c r="AG2379" s="2">
        <f t="shared" ref="AG2379:AG2442" si="1762">IF($B2379="E",(Z2379/AF2377)*12,0)</f>
        <v>0</v>
      </c>
      <c r="AH2379" s="2">
        <f t="shared" ref="AH2379:AH2442" si="1763">40%*H2379/AE2379</f>
        <v>151.73070752435913</v>
      </c>
      <c r="AI2379" s="23">
        <f t="shared" si="1739"/>
        <v>9834548928.6069622</v>
      </c>
      <c r="AJ2379" s="23">
        <f t="shared" ref="AJ2379:AJ2442" si="1764">AJ2378*K2378/K2379</f>
        <v>6219.922423797766</v>
      </c>
      <c r="AK2379" s="23">
        <f t="shared" ref="AK2379:AK2442" si="1765">IF($B2379="C",((37/25)*1000/K2379)*AI2379/1000000 - AM2378/1000000,0)</f>
        <v>0</v>
      </c>
      <c r="AL2379" s="23">
        <f t="shared" si="1743"/>
        <v>0</v>
      </c>
      <c r="AM2379" s="23">
        <f t="shared" si="1744"/>
        <v>0</v>
      </c>
      <c r="AN2379" s="16">
        <f t="shared" si="1734"/>
        <v>0</v>
      </c>
      <c r="AO2379" s="23">
        <f t="shared" si="1735"/>
        <v>0</v>
      </c>
      <c r="AP2379" s="22">
        <f t="shared" si="1736"/>
        <v>0</v>
      </c>
      <c r="AQ2379" s="30">
        <f t="shared" ref="AQ2379:AQ2442" si="1766">(AQ2378+IF($B2379="B",AN2379*(5%+95%*Percent_Dollars))+IFERROR(IF($B2379="A",AN2375*95%*Percent_Elsies),0)+IF($B2379="B",D2379)+AP2379+IF($B2379="B",(Percent_Rent_In_Elsies*2.49%*H2378/12)*MM_Top,0)-IF($B2379="C",F2378*MM_Bottom*K2379*65%)) + IF($B2379="A",Q2378*(MM_Top - MM_Bottom)) - IF($B2379="A",Q2378)</f>
        <v>13689957623.690519</v>
      </c>
      <c r="AR2379" s="28">
        <f t="shared" ref="AR2379:AR2442" si="1767">(AR2378+IF($B2379="B",((Percent_Rent_In_Elsies)*2.49%*H2378/12)*MM_Top,0)-IF($B2379="D",N2379*MM_Bottom*K2379)-IF($B2379="C",F2378*MM_Bottom*K2379*65%)) + IF($B2379="A",Q2378*(MM_Top - MM_Bottom))</f>
        <v>6680457043.8563318</v>
      </c>
      <c r="AS2379" s="25">
        <f t="shared" ref="AS2379:AS2442" si="1768">AS2378+G2379+D2379</f>
        <v>200337590.02425668</v>
      </c>
      <c r="AT2379" s="32">
        <f t="shared" ref="AT2379:AT2442" si="1769">IF($B2379="E",W2378*7%/Percent_Elsies,0)</f>
        <v>0</v>
      </c>
      <c r="AU2379" s="23">
        <f t="shared" ref="AU2379:AU2442" si="1770">IF($B2379="E",W2378*7%/Percent_Elsies,0)</f>
        <v>0</v>
      </c>
      <c r="AV2379" s="22">
        <f t="shared" ref="AV2379:AV2442" si="1771">AV2378+IF($B2379="E",T2378*30%/Percent_Dollars)</f>
        <v>1960668137.1750338</v>
      </c>
      <c r="AW2379" s="31">
        <f t="shared" si="1737"/>
        <v>9193546046.4344616</v>
      </c>
    </row>
    <row r="2380" spans="1:53" x14ac:dyDescent="0.25">
      <c r="A2380" s="21">
        <f t="shared" si="1745"/>
        <v>713</v>
      </c>
      <c r="B2380" s="21" t="s">
        <v>28</v>
      </c>
      <c r="C2380" s="27">
        <f t="shared" si="1749"/>
        <v>0</v>
      </c>
      <c r="D2380" s="27">
        <f t="shared" ref="D2380:D2443" si="1772">IF(AND($B2380="B",M2380&lt;0,AR2379&gt;0,E2379=FALSE),MIN(AR2379,Buy_On_Revalue*K2380*(J2379-J2378)),0)</f>
        <v>0</v>
      </c>
      <c r="E2380" s="27" t="b">
        <f t="shared" si="1748"/>
        <v>1</v>
      </c>
      <c r="F2380" s="29">
        <f t="shared" si="1750"/>
        <v>0</v>
      </c>
      <c r="G2380" s="27">
        <f t="shared" ref="G2380:G2443" si="1773">C2380</f>
        <v>0</v>
      </c>
      <c r="H2380" s="22">
        <f t="shared" si="1751"/>
        <v>26585600717.091042</v>
      </c>
      <c r="I2380" s="23">
        <f t="shared" si="1752"/>
        <v>132580106.5049091</v>
      </c>
      <c r="J2380" s="23">
        <f t="shared" si="1753"/>
        <v>1086</v>
      </c>
      <c r="K2380" s="19">
        <f t="shared" ref="K2380:K2443" si="1774">IF(J2380-J2379 &gt; 0,K2379*(1+0.005)^(J2380-J2379),K2379)</f>
        <v>225.0831931027827</v>
      </c>
      <c r="L2380" s="16">
        <f t="shared" si="1754"/>
        <v>183.37994540002214</v>
      </c>
      <c r="M2380" s="23">
        <f>M2379-IF($B2380="B",(Percent_Rent_In_Elsies*2.49%/12 * H2379)/K2379,0)+IF($B2380="D",N2380,0)+IF(B2380="D",AK2379)+IF(B2380="C",F2379*90%)-(Y2380-Y2379)-IF($B2380="A",Q2379/K2379) + IF($B2380="A",Q2379/K2379)</f>
        <v>-42056933.9331012</v>
      </c>
      <c r="N2380" s="23">
        <f t="shared" si="1755"/>
        <v>0</v>
      </c>
      <c r="O2380" s="22">
        <f t="shared" si="1756"/>
        <v>0</v>
      </c>
      <c r="P2380" s="22">
        <f t="shared" si="1740"/>
        <v>18893166.045280438</v>
      </c>
      <c r="Q2380" s="22">
        <f t="shared" si="1741"/>
        <v>0</v>
      </c>
      <c r="R2380" s="22">
        <f t="shared" si="1757"/>
        <v>325041549.1592682</v>
      </c>
      <c r="S2380" s="16">
        <f t="shared" si="1747"/>
        <v>0</v>
      </c>
      <c r="T2380" s="15">
        <f t="shared" si="1758"/>
        <v>0</v>
      </c>
      <c r="U2380" s="23">
        <f t="shared" ref="U2380:U2443" si="1775">U2379-IF($B2380="B",U2379/12)+IF($B2380="C",AO2379)+IF(B2380="C",F2379*10%)</f>
        <v>1444095.1573451296</v>
      </c>
      <c r="V2380" s="23">
        <f t="shared" ref="V2380:V2443" si="1776">IF($B2380="D", 0, V2379+IF($B2380="B",U2379/12,0))</f>
        <v>0</v>
      </c>
      <c r="W2380" s="23">
        <f t="shared" si="1742"/>
        <v>0</v>
      </c>
      <c r="X2380" s="23">
        <f t="shared" ref="X2380:X2443" si="1777">X2379+IFERROR(IF($B2380="A",Z2379,0),0)  + AT2379 + AU2379 - IF($B2380="A",Q2379/K2379)</f>
        <v>35583283.251249261</v>
      </c>
      <c r="Y2380" s="23">
        <f t="shared" si="1759"/>
        <v>13825559.361691331</v>
      </c>
      <c r="Z2380" s="3">
        <f t="shared" si="1760"/>
        <v>6007.0514032659885</v>
      </c>
      <c r="AA2380" s="23">
        <f t="shared" si="1761"/>
        <v>61260237.180027731</v>
      </c>
      <c r="AB2380" s="26">
        <f t="shared" ref="AB2380:AB2443" si="1778">M2380+SUM(U2380:AA2380)+AO2380+AT2380+AU2380</f>
        <v>70086276.274228603</v>
      </c>
      <c r="AC2380" s="23">
        <f t="shared" ref="AC2380:AC2443" si="1779">AC2379+G2380+IF($B2380="C",F2379)</f>
        <v>74889487.274228647</v>
      </c>
      <c r="AD2380" s="23">
        <f t="shared" si="1738"/>
        <v>4803211</v>
      </c>
      <c r="AE2380" s="24">
        <f t="shared" si="1746"/>
        <v>70086276.274228647</v>
      </c>
      <c r="AF2380" s="3">
        <f t="shared" ref="AF2380:AF2443" si="1780">IF($B2380="C",MAX(AE2380-AA2380-Y2380-U2380-V2380-W2380-AO2380-AT2380-AU2380,0.0001),0)</f>
        <v>0</v>
      </c>
      <c r="AG2380" s="2">
        <f t="shared" si="1762"/>
        <v>720846168.39191854</v>
      </c>
      <c r="AH2380" s="2">
        <f t="shared" si="1763"/>
        <v>151.73070752435913</v>
      </c>
      <c r="AI2380" s="23">
        <f t="shared" si="1739"/>
        <v>9849035567.6531734</v>
      </c>
      <c r="AJ2380" s="23">
        <f t="shared" si="1764"/>
        <v>6219.922423797766</v>
      </c>
      <c r="AK2380" s="23">
        <f t="shared" si="1765"/>
        <v>0</v>
      </c>
      <c r="AL2380" s="23">
        <f t="shared" si="1743"/>
        <v>0</v>
      </c>
      <c r="AM2380" s="23">
        <f t="shared" si="1744"/>
        <v>0</v>
      </c>
      <c r="AN2380" s="16">
        <f t="shared" ref="AN2380:AN2443" si="1781">IF($B2380="B",(G2374)/2,0)</f>
        <v>0</v>
      </c>
      <c r="AO2380" s="23">
        <f t="shared" ref="AO2380:AO2443" si="1782">IF($B2380="B",(Percent_Rent_In_Elsies*2.49%/12*H2379)/K2379,0)</f>
        <v>0</v>
      </c>
      <c r="AP2380" s="22">
        <f t="shared" ref="AP2380:AP2443" si="1783">IF($B2380="B",(1-Percent_Rent_In_Elsies)*2.49%*H2379/12,0)</f>
        <v>0</v>
      </c>
      <c r="AQ2380" s="30">
        <f t="shared" si="1766"/>
        <v>13689957623.690519</v>
      </c>
      <c r="AR2380" s="28">
        <f t="shared" si="1767"/>
        <v>6680457043.8563318</v>
      </c>
      <c r="AS2380" s="25">
        <f t="shared" si="1768"/>
        <v>200337590.02425668</v>
      </c>
      <c r="AT2380" s="32">
        <f t="shared" si="1769"/>
        <v>12014.102806531977</v>
      </c>
      <c r="AU2380" s="23">
        <f t="shared" si="1770"/>
        <v>12014.102806531977</v>
      </c>
      <c r="AV2380" s="22">
        <f t="shared" si="1771"/>
        <v>1968816697.3493249</v>
      </c>
      <c r="AW2380" s="31">
        <f t="shared" ref="AW2380:AW2443" si="1784">SUM(AR2380:AS2380)+AV2380 +SUM(O2380:T2380)+AP2380</f>
        <v>9193546046.4344616</v>
      </c>
      <c r="AX2380" s="21"/>
      <c r="AY2380" s="21"/>
      <c r="AZ2380" s="21"/>
      <c r="BA2380" s="21"/>
    </row>
    <row r="2381" spans="1:53" x14ac:dyDescent="0.25">
      <c r="A2381">
        <f t="shared" si="1745"/>
        <v>714</v>
      </c>
      <c r="B2381" t="s">
        <v>6</v>
      </c>
      <c r="C2381" s="27">
        <f t="shared" si="1749"/>
        <v>0</v>
      </c>
      <c r="D2381" s="27">
        <f t="shared" si="1772"/>
        <v>0</v>
      </c>
      <c r="E2381" s="27" t="b">
        <f t="shared" si="1748"/>
        <v>1</v>
      </c>
      <c r="F2381" s="29">
        <f t="shared" si="1750"/>
        <v>0</v>
      </c>
      <c r="G2381" s="27">
        <f t="shared" si="1773"/>
        <v>0</v>
      </c>
      <c r="H2381" s="22">
        <f t="shared" si="1751"/>
        <v>26629910051.619526</v>
      </c>
      <c r="I2381" s="23">
        <f t="shared" si="1752"/>
        <v>132580106.5049091</v>
      </c>
      <c r="J2381" s="23">
        <f t="shared" si="1753"/>
        <v>1086</v>
      </c>
      <c r="K2381" s="19">
        <f t="shared" si="1774"/>
        <v>225.0831931027827</v>
      </c>
      <c r="L2381" s="16">
        <f t="shared" si="1754"/>
        <v>183.68557864235552</v>
      </c>
      <c r="M2381" s="23">
        <f>M2380-IF($B2381="B",(Percent_Rent_In_Elsies*2.49%/12 * H2380)/K2380,0)+IF($B2381="D",N2381,0)+IF(B2381="D",AK2380)+IF(B2381="C",F2380*90%)-(Y2381-Y2380)-IF($B2381="A",Q2380/K2380) + IF($B2381="A",Q2380/K2380)</f>
        <v>-42056933.9331012</v>
      </c>
      <c r="N2381" s="23">
        <f t="shared" si="1755"/>
        <v>0</v>
      </c>
      <c r="O2381" s="22">
        <f t="shared" si="1756"/>
        <v>0</v>
      </c>
      <c r="P2381" s="22">
        <f t="shared" si="1740"/>
        <v>0</v>
      </c>
      <c r="Q2381" s="22">
        <f t="shared" si="1741"/>
        <v>0</v>
      </c>
      <c r="R2381" s="22">
        <f t="shared" si="1757"/>
        <v>325041549.1592682</v>
      </c>
      <c r="S2381" s="16">
        <f t="shared" si="1747"/>
        <v>0</v>
      </c>
      <c r="T2381" s="15">
        <f t="shared" si="1758"/>
        <v>0</v>
      </c>
      <c r="U2381" s="23">
        <f t="shared" si="1775"/>
        <v>1444095.1573451296</v>
      </c>
      <c r="V2381" s="23">
        <f t="shared" si="1776"/>
        <v>0</v>
      </c>
      <c r="W2381" s="23">
        <f t="shared" si="1742"/>
        <v>0</v>
      </c>
      <c r="X2381" s="23">
        <f t="shared" si="1777"/>
        <v>35613318.508265592</v>
      </c>
      <c r="Y2381" s="23">
        <f t="shared" si="1759"/>
        <v>13825559.361691331</v>
      </c>
      <c r="Z2381" s="3">
        <f t="shared" si="1760"/>
        <v>0</v>
      </c>
      <c r="AA2381" s="23">
        <f t="shared" si="1761"/>
        <v>61260237.180027731</v>
      </c>
      <c r="AB2381" s="26">
        <f t="shared" si="1778"/>
        <v>70086276.274228573</v>
      </c>
      <c r="AC2381" s="23">
        <f t="shared" si="1779"/>
        <v>74889487.274228647</v>
      </c>
      <c r="AD2381" s="23">
        <f t="shared" ref="AD2381:AD2444" si="1785">AD2380</f>
        <v>4803211</v>
      </c>
      <c r="AE2381" s="24">
        <f t="shared" si="1746"/>
        <v>70086276.274228647</v>
      </c>
      <c r="AF2381" s="3">
        <f t="shared" si="1780"/>
        <v>0</v>
      </c>
      <c r="AG2381" s="2">
        <f t="shared" si="1762"/>
        <v>0</v>
      </c>
      <c r="AH2381" s="2">
        <f t="shared" si="1763"/>
        <v>151.98359203689972</v>
      </c>
      <c r="AI2381" s="23">
        <f t="shared" ref="AI2381:AI2444" si="1786">AA2381/(AJ2381/1000000)</f>
        <v>9849035567.6531734</v>
      </c>
      <c r="AJ2381" s="23">
        <f t="shared" si="1764"/>
        <v>6219.922423797766</v>
      </c>
      <c r="AK2381" s="23">
        <f t="shared" si="1765"/>
        <v>0</v>
      </c>
      <c r="AL2381" s="23">
        <f t="shared" si="1743"/>
        <v>0</v>
      </c>
      <c r="AM2381" s="23">
        <f t="shared" si="1744"/>
        <v>0</v>
      </c>
      <c r="AN2381" s="16">
        <f t="shared" si="1781"/>
        <v>0</v>
      </c>
      <c r="AO2381" s="23">
        <f t="shared" si="1782"/>
        <v>0</v>
      </c>
      <c r="AP2381" s="22">
        <f t="shared" si="1783"/>
        <v>0</v>
      </c>
      <c r="AQ2381" s="30">
        <f t="shared" si="1766"/>
        <v>13689957623.690519</v>
      </c>
      <c r="AR2381" s="28">
        <f t="shared" si="1767"/>
        <v>6680457043.8563318</v>
      </c>
      <c r="AS2381" s="25">
        <f t="shared" si="1768"/>
        <v>200337590.02425668</v>
      </c>
      <c r="AT2381" s="32">
        <f t="shared" si="1769"/>
        <v>0</v>
      </c>
      <c r="AU2381" s="23">
        <f t="shared" si="1770"/>
        <v>0</v>
      </c>
      <c r="AV2381" s="22">
        <f t="shared" si="1771"/>
        <v>1968816697.3493249</v>
      </c>
      <c r="AW2381" s="31">
        <f t="shared" si="1784"/>
        <v>9174652880.3891811</v>
      </c>
    </row>
    <row r="2382" spans="1:53" x14ac:dyDescent="0.25">
      <c r="A2382">
        <f t="shared" si="1745"/>
        <v>714</v>
      </c>
      <c r="B2382" t="s">
        <v>7</v>
      </c>
      <c r="C2382" s="27">
        <f t="shared" si="1749"/>
        <v>0</v>
      </c>
      <c r="D2382" s="27">
        <f t="shared" si="1772"/>
        <v>0</v>
      </c>
      <c r="E2382" s="27" t="b">
        <f t="shared" si="1748"/>
        <v>1</v>
      </c>
      <c r="F2382" s="29">
        <f t="shared" si="1750"/>
        <v>0</v>
      </c>
      <c r="G2382" s="27">
        <f t="shared" si="1773"/>
        <v>0</v>
      </c>
      <c r="H2382" s="22">
        <f t="shared" si="1751"/>
        <v>26629910051.619526</v>
      </c>
      <c r="I2382" s="23">
        <f t="shared" si="1752"/>
        <v>132580106.5049091</v>
      </c>
      <c r="J2382" s="23">
        <f t="shared" si="1753"/>
        <v>1086</v>
      </c>
      <c r="K2382" s="19">
        <f t="shared" si="1774"/>
        <v>225.0831931027827</v>
      </c>
      <c r="L2382" s="16">
        <f t="shared" si="1754"/>
        <v>183.68557864235552</v>
      </c>
      <c r="M2382" s="23">
        <f>M2381-IF($B2382="B",(Percent_Rent_In_Elsies*2.49%/12 * H2381)/K2381,0)+IF($B2382="D",N2382,0)+IF(B2382="D",AK2381)+IF(B2382="C",F2381*90%)-(Y2382-Y2381)-IF($B2382="A",Q2381/K2381) + IF($B2382="A",Q2381/K2381)</f>
        <v>-42179682.021475524</v>
      </c>
      <c r="N2382" s="23">
        <f t="shared" si="1755"/>
        <v>0</v>
      </c>
      <c r="O2382" s="22">
        <f t="shared" si="1756"/>
        <v>0</v>
      </c>
      <c r="P2382" s="22">
        <f t="shared" si="1740"/>
        <v>0</v>
      </c>
      <c r="Q2382" s="22">
        <f t="shared" si="1741"/>
        <v>0</v>
      </c>
      <c r="R2382" s="22">
        <f t="shared" si="1757"/>
        <v>297954753.39599586</v>
      </c>
      <c r="S2382" s="16">
        <f t="shared" si="1747"/>
        <v>27086795.763272349</v>
      </c>
      <c r="T2382" s="15">
        <f t="shared" si="1758"/>
        <v>0</v>
      </c>
      <c r="U2382" s="23">
        <f t="shared" si="1775"/>
        <v>1323753.8942330354</v>
      </c>
      <c r="V2382" s="23">
        <f t="shared" si="1776"/>
        <v>120341.26311209414</v>
      </c>
      <c r="W2382" s="23">
        <f t="shared" si="1742"/>
        <v>0</v>
      </c>
      <c r="X2382" s="23">
        <f t="shared" si="1777"/>
        <v>35613318.508265592</v>
      </c>
      <c r="Y2382" s="23">
        <f t="shared" si="1759"/>
        <v>13825559.361691331</v>
      </c>
      <c r="Z2382" s="3">
        <f t="shared" si="1760"/>
        <v>0</v>
      </c>
      <c r="AA2382" s="23">
        <f t="shared" si="1761"/>
        <v>61260237.180027731</v>
      </c>
      <c r="AB2382" s="26">
        <f t="shared" si="1778"/>
        <v>70086276.274228573</v>
      </c>
      <c r="AC2382" s="23">
        <f t="shared" si="1779"/>
        <v>74889487.274228647</v>
      </c>
      <c r="AD2382" s="23">
        <f t="shared" si="1785"/>
        <v>4803211</v>
      </c>
      <c r="AE2382" s="24">
        <f t="shared" si="1746"/>
        <v>70086276.274228647</v>
      </c>
      <c r="AF2382" s="3">
        <f t="shared" si="1780"/>
        <v>0</v>
      </c>
      <c r="AG2382" s="2">
        <f t="shared" si="1762"/>
        <v>0</v>
      </c>
      <c r="AH2382" s="2">
        <f t="shared" si="1763"/>
        <v>151.98359203689972</v>
      </c>
      <c r="AI2382" s="23">
        <f t="shared" si="1786"/>
        <v>9849035567.6531734</v>
      </c>
      <c r="AJ2382" s="23">
        <f t="shared" si="1764"/>
        <v>6219.922423797766</v>
      </c>
      <c r="AK2382" s="23">
        <f t="shared" si="1765"/>
        <v>0</v>
      </c>
      <c r="AL2382" s="23">
        <f t="shared" si="1743"/>
        <v>4795892.6214103699</v>
      </c>
      <c r="AM2382" s="23">
        <f t="shared" si="1744"/>
        <v>4474512008.7054911</v>
      </c>
      <c r="AN2382" s="16">
        <f t="shared" si="1781"/>
        <v>0</v>
      </c>
      <c r="AO2382" s="23">
        <f t="shared" si="1782"/>
        <v>122748.08837432334</v>
      </c>
      <c r="AP2382" s="22">
        <f t="shared" si="1783"/>
        <v>27628531.678555261</v>
      </c>
      <c r="AQ2382" s="30">
        <f t="shared" si="1766"/>
        <v>13744979844.528362</v>
      </c>
      <c r="AR2382" s="28">
        <f t="shared" si="1767"/>
        <v>6707850733.0156193</v>
      </c>
      <c r="AS2382" s="25">
        <f t="shared" si="1768"/>
        <v>200337590.02425668</v>
      </c>
      <c r="AT2382" s="32">
        <f t="shared" si="1769"/>
        <v>0</v>
      </c>
      <c r="AU2382" s="23">
        <f t="shared" si="1770"/>
        <v>0</v>
      </c>
      <c r="AV2382" s="22">
        <f t="shared" si="1771"/>
        <v>1968816697.3493249</v>
      </c>
      <c r="AW2382" s="31">
        <f t="shared" si="1784"/>
        <v>9229675101.2270222</v>
      </c>
    </row>
    <row r="2383" spans="1:53" s="21" customFormat="1" x14ac:dyDescent="0.25">
      <c r="A2383">
        <f t="shared" si="1745"/>
        <v>714</v>
      </c>
      <c r="B2383" t="s">
        <v>8</v>
      </c>
      <c r="C2383" s="27">
        <f t="shared" si="1749"/>
        <v>0</v>
      </c>
      <c r="D2383" s="27">
        <f t="shared" si="1772"/>
        <v>0</v>
      </c>
      <c r="E2383" s="27" t="b">
        <f t="shared" si="1748"/>
        <v>1</v>
      </c>
      <c r="F2383" s="29">
        <f t="shared" si="1750"/>
        <v>0</v>
      </c>
      <c r="G2383" s="27">
        <f t="shared" si="1773"/>
        <v>0</v>
      </c>
      <c r="H2383" s="22">
        <f t="shared" si="1751"/>
        <v>26629910051.619526</v>
      </c>
      <c r="I2383" s="23">
        <f t="shared" si="1752"/>
        <v>132580106.5049091</v>
      </c>
      <c r="J2383" s="23">
        <f t="shared" si="1753"/>
        <v>1086</v>
      </c>
      <c r="K2383" s="19">
        <f t="shared" si="1774"/>
        <v>225.0831931027827</v>
      </c>
      <c r="L2383" s="16">
        <f t="shared" si="1754"/>
        <v>183.68557864235552</v>
      </c>
      <c r="M2383" s="23">
        <f>M2382-IF($B2383="B",(Percent_Rent_In_Elsies*2.49%/12 * H2382)/K2382,0)+IF($B2383="D",N2383,0)+IF(B2383="D",AK2382)+IF(B2383="C",F2382*90%)-(Y2383-Y2382)-IF($B2383="A",Q2382/K2382) + IF($B2383="A",Q2382/K2382)</f>
        <v>-42179682.021475524</v>
      </c>
      <c r="N2383" s="23">
        <f t="shared" si="1755"/>
        <v>0</v>
      </c>
      <c r="O2383" s="22">
        <f t="shared" si="1756"/>
        <v>0</v>
      </c>
      <c r="P2383" s="22">
        <f t="shared" ref="P2383:P2446" si="1787">IF(AG2383 &gt; Retail_Freeze_Above, O2382,0)</f>
        <v>0</v>
      </c>
      <c r="Q2383" s="22">
        <f t="shared" ref="Q2383:Q2446" si="1788">IF(AG2383&lt;=Retail_Freeze_Above,O2382,0)</f>
        <v>0</v>
      </c>
      <c r="R2383" s="22">
        <f t="shared" si="1757"/>
        <v>325583285.07455111</v>
      </c>
      <c r="S2383" s="16">
        <f t="shared" si="1747"/>
        <v>27086795.763272349</v>
      </c>
      <c r="T2383" s="15">
        <f t="shared" si="1758"/>
        <v>0</v>
      </c>
      <c r="U2383" s="23">
        <f t="shared" si="1775"/>
        <v>1446501.9826073588</v>
      </c>
      <c r="V2383" s="23">
        <f t="shared" si="1776"/>
        <v>120341.26311209414</v>
      </c>
      <c r="W2383" s="23">
        <f t="shared" ref="W2383:W2446" si="1789">IF($B2383="E",0,W2382+IF(B2383="D",V2382,0)+IF($B2383="A",G2383))-IF($B2383="D",N2383)+IF($B2383="A",Q2382/K2382)</f>
        <v>0</v>
      </c>
      <c r="X2383" s="23">
        <f t="shared" si="1777"/>
        <v>35613318.508265592</v>
      </c>
      <c r="Y2383" s="23">
        <f t="shared" si="1759"/>
        <v>13825559.361691331</v>
      </c>
      <c r="Z2383" s="3">
        <f t="shared" si="1760"/>
        <v>0</v>
      </c>
      <c r="AA2383" s="23">
        <f t="shared" si="1761"/>
        <v>61260237.180027731</v>
      </c>
      <c r="AB2383" s="26">
        <f t="shared" si="1778"/>
        <v>70086276.274228588</v>
      </c>
      <c r="AC2383" s="23">
        <f t="shared" si="1779"/>
        <v>74889487.274228647</v>
      </c>
      <c r="AD2383" s="23">
        <f t="shared" si="1785"/>
        <v>4803211</v>
      </c>
      <c r="AE2383" s="24">
        <f t="shared" si="1746"/>
        <v>70086276.274228647</v>
      </c>
      <c r="AF2383" s="3">
        <f t="shared" si="1780"/>
        <v>1E-4</v>
      </c>
      <c r="AG2383" s="2">
        <f t="shared" si="1762"/>
        <v>0</v>
      </c>
      <c r="AH2383" s="2">
        <f t="shared" si="1763"/>
        <v>151.98359203689972</v>
      </c>
      <c r="AI2383" s="23">
        <f t="shared" si="1786"/>
        <v>9849035567.6531734</v>
      </c>
      <c r="AJ2383" s="23">
        <f t="shared" si="1764"/>
        <v>6219.922423797766</v>
      </c>
      <c r="AK2383" s="23">
        <f t="shared" si="1765"/>
        <v>60286.310153038081</v>
      </c>
      <c r="AL2383" s="23">
        <f t="shared" si="1743"/>
        <v>0</v>
      </c>
      <c r="AM2383" s="23">
        <f t="shared" si="1744"/>
        <v>0</v>
      </c>
      <c r="AN2383" s="16">
        <f t="shared" si="1781"/>
        <v>0</v>
      </c>
      <c r="AO2383" s="23">
        <f t="shared" si="1782"/>
        <v>0</v>
      </c>
      <c r="AP2383" s="22">
        <f t="shared" si="1783"/>
        <v>0</v>
      </c>
      <c r="AQ2383" s="30">
        <f t="shared" si="1766"/>
        <v>13744979844.528362</v>
      </c>
      <c r="AR2383" s="28">
        <f t="shared" si="1767"/>
        <v>6707850733.0156193</v>
      </c>
      <c r="AS2383" s="25">
        <f t="shared" si="1768"/>
        <v>200337590.02425668</v>
      </c>
      <c r="AT2383" s="32">
        <f t="shared" si="1769"/>
        <v>0</v>
      </c>
      <c r="AU2383" s="23">
        <f t="shared" si="1770"/>
        <v>0</v>
      </c>
      <c r="AV2383" s="22">
        <f t="shared" si="1771"/>
        <v>1968816697.3493249</v>
      </c>
      <c r="AW2383" s="31">
        <f t="shared" si="1784"/>
        <v>9229675101.2270241</v>
      </c>
      <c r="AX2383"/>
      <c r="AY2383"/>
      <c r="AZ2383"/>
      <c r="BA2383"/>
    </row>
    <row r="2384" spans="1:53" s="21" customFormat="1" x14ac:dyDescent="0.25">
      <c r="A2384">
        <f t="shared" si="1745"/>
        <v>714</v>
      </c>
      <c r="B2384" t="s">
        <v>9</v>
      </c>
      <c r="C2384" s="27">
        <f t="shared" si="1749"/>
        <v>0</v>
      </c>
      <c r="D2384" s="27">
        <f t="shared" si="1772"/>
        <v>0</v>
      </c>
      <c r="E2384" s="27" t="b">
        <f t="shared" si="1748"/>
        <v>1</v>
      </c>
      <c r="F2384" s="29">
        <f t="shared" si="1750"/>
        <v>0</v>
      </c>
      <c r="G2384" s="27">
        <f t="shared" si="1773"/>
        <v>0</v>
      </c>
      <c r="H2384" s="22">
        <f t="shared" si="1751"/>
        <v>26629910051.619526</v>
      </c>
      <c r="I2384" s="23">
        <f t="shared" si="1752"/>
        <v>132580106.5049091</v>
      </c>
      <c r="J2384" s="23">
        <f t="shared" si="1753"/>
        <v>1086</v>
      </c>
      <c r="K2384" s="19">
        <f t="shared" si="1774"/>
        <v>225.0831931027827</v>
      </c>
      <c r="L2384" s="16">
        <f t="shared" si="1754"/>
        <v>183.68557864235552</v>
      </c>
      <c r="M2384" s="23">
        <f>M2383-IF($B2384="B",(Percent_Rent_In_Elsies*2.49%/12 * H2383)/K2383,0)+IF($B2384="D",N2384,0)+IF(B2384="D",AK2383)+IF(B2384="C",F2383*90%)-(Y2384-Y2383)-IF($B2384="A",Q2383/K2383) + IF($B2384="A",Q2383/K2383)</f>
        <v>-42119395.711322486</v>
      </c>
      <c r="N2384" s="23">
        <f t="shared" si="1755"/>
        <v>0</v>
      </c>
      <c r="O2384" s="22">
        <f t="shared" si="1756"/>
        <v>18924654.655357018</v>
      </c>
      <c r="P2384" s="22">
        <f t="shared" si="1787"/>
        <v>0</v>
      </c>
      <c r="Q2384" s="22">
        <f t="shared" si="1788"/>
        <v>0</v>
      </c>
      <c r="R2384" s="22">
        <f t="shared" si="1757"/>
        <v>325583285.07455111</v>
      </c>
      <c r="S2384" s="16">
        <f t="shared" si="1747"/>
        <v>0</v>
      </c>
      <c r="T2384" s="15">
        <f t="shared" si="1758"/>
        <v>8162141.1079153307</v>
      </c>
      <c r="U2384" s="23">
        <f t="shared" si="1775"/>
        <v>1446501.9826073588</v>
      </c>
      <c r="V2384" s="23">
        <f t="shared" si="1776"/>
        <v>0</v>
      </c>
      <c r="W2384" s="23">
        <f t="shared" si="1789"/>
        <v>120341.26311209414</v>
      </c>
      <c r="X2384" s="23">
        <f t="shared" si="1777"/>
        <v>35613318.508265592</v>
      </c>
      <c r="Y2384" s="23">
        <f t="shared" si="1759"/>
        <v>13825559.361691331</v>
      </c>
      <c r="Z2384" s="3">
        <f t="shared" si="1760"/>
        <v>0</v>
      </c>
      <c r="AA2384" s="23">
        <f t="shared" si="1761"/>
        <v>61199950.869874693</v>
      </c>
      <c r="AB2384" s="26">
        <f t="shared" si="1778"/>
        <v>70086276.274228588</v>
      </c>
      <c r="AC2384" s="23">
        <f t="shared" si="1779"/>
        <v>74889487.274228647</v>
      </c>
      <c r="AD2384" s="23">
        <f t="shared" si="1785"/>
        <v>4803211</v>
      </c>
      <c r="AE2384" s="24">
        <f t="shared" si="1746"/>
        <v>70086276.274228647</v>
      </c>
      <c r="AF2384" s="3">
        <f t="shared" si="1780"/>
        <v>0</v>
      </c>
      <c r="AG2384" s="2">
        <f t="shared" si="1762"/>
        <v>0</v>
      </c>
      <c r="AH2384" s="2">
        <f t="shared" si="1763"/>
        <v>151.98359203689972</v>
      </c>
      <c r="AI2384" s="23">
        <f t="shared" si="1786"/>
        <v>9839343113.9462948</v>
      </c>
      <c r="AJ2384" s="23">
        <f t="shared" si="1764"/>
        <v>6219.922423797766</v>
      </c>
      <c r="AK2384" s="23">
        <f t="shared" si="1765"/>
        <v>0</v>
      </c>
      <c r="AL2384" s="23">
        <f t="shared" ref="AL2384:AL2447" si="1790">IF($B2384="B",AI2384-AI2379,0)</f>
        <v>0</v>
      </c>
      <c r="AM2384" s="23">
        <f t="shared" si="1744"/>
        <v>0</v>
      </c>
      <c r="AN2384" s="16">
        <f t="shared" si="1781"/>
        <v>0</v>
      </c>
      <c r="AO2384" s="23">
        <f t="shared" si="1782"/>
        <v>0</v>
      </c>
      <c r="AP2384" s="22">
        <f t="shared" si="1783"/>
        <v>0</v>
      </c>
      <c r="AQ2384" s="30">
        <f t="shared" si="1766"/>
        <v>13744979844.528362</v>
      </c>
      <c r="AR2384" s="28">
        <f t="shared" si="1767"/>
        <v>6707850733.0156193</v>
      </c>
      <c r="AS2384" s="25">
        <f t="shared" si="1768"/>
        <v>200337590.02425668</v>
      </c>
      <c r="AT2384" s="32">
        <f t="shared" si="1769"/>
        <v>0</v>
      </c>
      <c r="AU2384" s="23">
        <f t="shared" si="1770"/>
        <v>0</v>
      </c>
      <c r="AV2384" s="22">
        <f t="shared" si="1771"/>
        <v>1968816697.3493249</v>
      </c>
      <c r="AW2384" s="31">
        <f t="shared" si="1784"/>
        <v>9229675101.2270241</v>
      </c>
      <c r="AX2384"/>
      <c r="AY2384"/>
      <c r="AZ2384"/>
      <c r="BA2384"/>
    </row>
    <row r="2385" spans="1:53" x14ac:dyDescent="0.25">
      <c r="A2385" s="21">
        <f t="shared" si="1745"/>
        <v>714</v>
      </c>
      <c r="B2385" s="21" t="s">
        <v>28</v>
      </c>
      <c r="C2385" s="27">
        <f t="shared" si="1749"/>
        <v>0</v>
      </c>
      <c r="D2385" s="27">
        <f t="shared" si="1772"/>
        <v>0</v>
      </c>
      <c r="E2385" s="27" t="b">
        <f t="shared" si="1748"/>
        <v>1</v>
      </c>
      <c r="F2385" s="29">
        <f t="shared" si="1750"/>
        <v>0</v>
      </c>
      <c r="G2385" s="27">
        <f t="shared" si="1773"/>
        <v>0</v>
      </c>
      <c r="H2385" s="22">
        <f t="shared" si="1751"/>
        <v>26629910051.619526</v>
      </c>
      <c r="I2385" s="23">
        <f t="shared" si="1752"/>
        <v>132580106.5049091</v>
      </c>
      <c r="J2385" s="23">
        <f t="shared" si="1753"/>
        <v>1086</v>
      </c>
      <c r="K2385" s="19">
        <f t="shared" si="1774"/>
        <v>225.0831931027827</v>
      </c>
      <c r="L2385" s="16">
        <f t="shared" si="1754"/>
        <v>183.68557864235552</v>
      </c>
      <c r="M2385" s="23">
        <f>M2384-IF($B2385="B",(Percent_Rent_In_Elsies*2.49%/12 * H2384)/K2384,0)+IF($B2385="D",N2385,0)+IF(B2385="D",AK2384)+IF(B2385="C",F2384*90%)-(Y2385-Y2384)-IF($B2385="A",Q2384/K2384) + IF($B2385="A",Q2384/K2384)</f>
        <v>-42119395.711322486</v>
      </c>
      <c r="N2385" s="23">
        <f t="shared" si="1755"/>
        <v>0</v>
      </c>
      <c r="O2385" s="22">
        <f t="shared" si="1756"/>
        <v>0</v>
      </c>
      <c r="P2385" s="22">
        <f t="shared" si="1787"/>
        <v>18924654.655357018</v>
      </c>
      <c r="Q2385" s="22">
        <f t="shared" si="1788"/>
        <v>0</v>
      </c>
      <c r="R2385" s="22">
        <f t="shared" si="1757"/>
        <v>325583285.07455111</v>
      </c>
      <c r="S2385" s="16">
        <f t="shared" si="1747"/>
        <v>0</v>
      </c>
      <c r="T2385" s="15">
        <f t="shared" si="1758"/>
        <v>0</v>
      </c>
      <c r="U2385" s="23">
        <f t="shared" si="1775"/>
        <v>1446501.9826073588</v>
      </c>
      <c r="V2385" s="23">
        <f t="shared" si="1776"/>
        <v>0</v>
      </c>
      <c r="W2385" s="23">
        <f t="shared" si="1789"/>
        <v>0</v>
      </c>
      <c r="X2385" s="23">
        <f t="shared" si="1777"/>
        <v>35613318.508265592</v>
      </c>
      <c r="Y2385" s="23">
        <f t="shared" si="1759"/>
        <v>13825559.361691331</v>
      </c>
      <c r="Z2385" s="3">
        <f t="shared" si="1760"/>
        <v>6017.0631556047083</v>
      </c>
      <c r="AA2385" s="23">
        <f t="shared" si="1761"/>
        <v>61290206.817208767</v>
      </c>
      <c r="AB2385" s="26">
        <f t="shared" si="1778"/>
        <v>70086276.274228603</v>
      </c>
      <c r="AC2385" s="23">
        <f t="shared" si="1779"/>
        <v>74889487.274228647</v>
      </c>
      <c r="AD2385" s="23">
        <f t="shared" si="1785"/>
        <v>4803211</v>
      </c>
      <c r="AE2385" s="24">
        <f t="shared" si="1746"/>
        <v>70086276.274228647</v>
      </c>
      <c r="AF2385" s="3">
        <f t="shared" si="1780"/>
        <v>0</v>
      </c>
      <c r="AG2385" s="2">
        <f t="shared" si="1762"/>
        <v>722047578.67256498</v>
      </c>
      <c r="AH2385" s="2">
        <f t="shared" si="1763"/>
        <v>151.98359203689972</v>
      </c>
      <c r="AI2385" s="23">
        <f t="shared" si="1786"/>
        <v>9853853897.3909149</v>
      </c>
      <c r="AJ2385" s="23">
        <f t="shared" si="1764"/>
        <v>6219.922423797766</v>
      </c>
      <c r="AK2385" s="23">
        <f t="shared" si="1765"/>
        <v>0</v>
      </c>
      <c r="AL2385" s="23">
        <f t="shared" si="1790"/>
        <v>0</v>
      </c>
      <c r="AM2385" s="23">
        <f t="shared" ref="AM2385:AM2448" si="1791">IF($B2385="B",50%*AL2385*30%*AJ2385,0)</f>
        <v>0</v>
      </c>
      <c r="AN2385" s="16">
        <f t="shared" si="1781"/>
        <v>0</v>
      </c>
      <c r="AO2385" s="23">
        <f t="shared" si="1782"/>
        <v>0</v>
      </c>
      <c r="AP2385" s="22">
        <f t="shared" si="1783"/>
        <v>0</v>
      </c>
      <c r="AQ2385" s="30">
        <f t="shared" si="1766"/>
        <v>13744979844.528362</v>
      </c>
      <c r="AR2385" s="28">
        <f t="shared" si="1767"/>
        <v>6707850733.0156193</v>
      </c>
      <c r="AS2385" s="25">
        <f t="shared" si="1768"/>
        <v>200337590.02425668</v>
      </c>
      <c r="AT2385" s="32">
        <f t="shared" si="1769"/>
        <v>12034.126311209417</v>
      </c>
      <c r="AU2385" s="23">
        <f t="shared" si="1770"/>
        <v>12034.126311209417</v>
      </c>
      <c r="AV2385" s="22">
        <f t="shared" si="1771"/>
        <v>1976978838.4572403</v>
      </c>
      <c r="AW2385" s="31">
        <f t="shared" si="1784"/>
        <v>9229675101.2270241</v>
      </c>
    </row>
    <row r="2386" spans="1:53" x14ac:dyDescent="0.25">
      <c r="A2386">
        <f t="shared" si="1745"/>
        <v>715</v>
      </c>
      <c r="B2386" t="s">
        <v>6</v>
      </c>
      <c r="C2386" s="27">
        <f t="shared" si="1749"/>
        <v>0</v>
      </c>
      <c r="D2386" s="27">
        <f t="shared" si="1772"/>
        <v>0</v>
      </c>
      <c r="E2386" s="27" t="b">
        <f t="shared" si="1748"/>
        <v>1</v>
      </c>
      <c r="F2386" s="29">
        <f t="shared" si="1750"/>
        <v>0</v>
      </c>
      <c r="G2386" s="27">
        <f t="shared" si="1773"/>
        <v>0</v>
      </c>
      <c r="H2386" s="22">
        <f t="shared" si="1751"/>
        <v>26674293235.038895</v>
      </c>
      <c r="I2386" s="23">
        <f t="shared" si="1752"/>
        <v>132580106.5049091</v>
      </c>
      <c r="J2386" s="23">
        <f t="shared" si="1753"/>
        <v>1086</v>
      </c>
      <c r="K2386" s="19">
        <f t="shared" si="1774"/>
        <v>225.0831931027827</v>
      </c>
      <c r="L2386" s="16">
        <f t="shared" si="1754"/>
        <v>183.99172127342612</v>
      </c>
      <c r="M2386" s="23">
        <f>M2385-IF($B2386="B",(Percent_Rent_In_Elsies*2.49%/12 * H2385)/K2385,0)+IF($B2386="D",N2386,0)+IF(B2386="D",AK2385)+IF(B2386="C",F2385*90%)-(Y2386-Y2385)-IF($B2386="A",Q2385/K2385) + IF($B2386="A",Q2385/K2385)</f>
        <v>-42119395.711322486</v>
      </c>
      <c r="N2386" s="23">
        <f t="shared" si="1755"/>
        <v>0</v>
      </c>
      <c r="O2386" s="22">
        <f t="shared" si="1756"/>
        <v>0</v>
      </c>
      <c r="P2386" s="22">
        <f t="shared" si="1787"/>
        <v>0</v>
      </c>
      <c r="Q2386" s="22">
        <f t="shared" si="1788"/>
        <v>0</v>
      </c>
      <c r="R2386" s="22">
        <f t="shared" si="1757"/>
        <v>325583285.07455111</v>
      </c>
      <c r="S2386" s="16">
        <f t="shared" si="1747"/>
        <v>0</v>
      </c>
      <c r="T2386" s="15">
        <f t="shared" si="1758"/>
        <v>0</v>
      </c>
      <c r="U2386" s="23">
        <f t="shared" si="1775"/>
        <v>1446501.9826073588</v>
      </c>
      <c r="V2386" s="23">
        <f t="shared" si="1776"/>
        <v>0</v>
      </c>
      <c r="W2386" s="23">
        <f t="shared" si="1789"/>
        <v>0</v>
      </c>
      <c r="X2386" s="23">
        <f t="shared" si="1777"/>
        <v>35643403.824043624</v>
      </c>
      <c r="Y2386" s="23">
        <f t="shared" si="1759"/>
        <v>13825559.361691331</v>
      </c>
      <c r="Z2386" s="3">
        <f t="shared" si="1760"/>
        <v>0</v>
      </c>
      <c r="AA2386" s="23">
        <f t="shared" si="1761"/>
        <v>61290206.817208767</v>
      </c>
      <c r="AB2386" s="26">
        <f t="shared" si="1778"/>
        <v>70086276.274228603</v>
      </c>
      <c r="AC2386" s="23">
        <f t="shared" si="1779"/>
        <v>74889487.274228647</v>
      </c>
      <c r="AD2386" s="23">
        <f t="shared" si="1785"/>
        <v>4803211</v>
      </c>
      <c r="AE2386" s="24">
        <f t="shared" si="1746"/>
        <v>70086276.274228647</v>
      </c>
      <c r="AF2386" s="3">
        <f t="shared" si="1780"/>
        <v>0</v>
      </c>
      <c r="AG2386" s="2">
        <f t="shared" si="1762"/>
        <v>0</v>
      </c>
      <c r="AH2386" s="2">
        <f t="shared" si="1763"/>
        <v>152.2368980236279</v>
      </c>
      <c r="AI2386" s="23">
        <f t="shared" si="1786"/>
        <v>9853853897.3909149</v>
      </c>
      <c r="AJ2386" s="23">
        <f t="shared" si="1764"/>
        <v>6219.922423797766</v>
      </c>
      <c r="AK2386" s="23">
        <f t="shared" si="1765"/>
        <v>0</v>
      </c>
      <c r="AL2386" s="23">
        <f t="shared" si="1790"/>
        <v>0</v>
      </c>
      <c r="AM2386" s="23">
        <f t="shared" si="1791"/>
        <v>0</v>
      </c>
      <c r="AN2386" s="16">
        <f t="shared" si="1781"/>
        <v>0</v>
      </c>
      <c r="AO2386" s="23">
        <f t="shared" si="1782"/>
        <v>0</v>
      </c>
      <c r="AP2386" s="22">
        <f t="shared" si="1783"/>
        <v>0</v>
      </c>
      <c r="AQ2386" s="30">
        <f t="shared" si="1766"/>
        <v>13744979844.528362</v>
      </c>
      <c r="AR2386" s="28">
        <f t="shared" si="1767"/>
        <v>6707850733.0156193</v>
      </c>
      <c r="AS2386" s="25">
        <f t="shared" si="1768"/>
        <v>200337590.02425668</v>
      </c>
      <c r="AT2386" s="32">
        <f t="shared" si="1769"/>
        <v>0</v>
      </c>
      <c r="AU2386" s="23">
        <f t="shared" si="1770"/>
        <v>0</v>
      </c>
      <c r="AV2386" s="22">
        <f t="shared" si="1771"/>
        <v>1976978838.4572403</v>
      </c>
      <c r="AW2386" s="31">
        <f t="shared" si="1784"/>
        <v>9210750446.5716667</v>
      </c>
    </row>
    <row r="2387" spans="1:53" x14ac:dyDescent="0.25">
      <c r="A2387">
        <f t="shared" si="1745"/>
        <v>715</v>
      </c>
      <c r="B2387" t="s">
        <v>7</v>
      </c>
      <c r="C2387" s="27">
        <f t="shared" si="1749"/>
        <v>0</v>
      </c>
      <c r="D2387" s="27">
        <f t="shared" si="1772"/>
        <v>0</v>
      </c>
      <c r="E2387" s="27" t="b">
        <f t="shared" si="1748"/>
        <v>1</v>
      </c>
      <c r="F2387" s="29">
        <f t="shared" si="1750"/>
        <v>0</v>
      </c>
      <c r="G2387" s="27">
        <f t="shared" si="1773"/>
        <v>0</v>
      </c>
      <c r="H2387" s="22">
        <f t="shared" si="1751"/>
        <v>26674293235.038895</v>
      </c>
      <c r="I2387" s="23">
        <f t="shared" si="1752"/>
        <v>132580106.5049091</v>
      </c>
      <c r="J2387" s="23">
        <f t="shared" si="1753"/>
        <v>1086</v>
      </c>
      <c r="K2387" s="19">
        <f t="shared" si="1774"/>
        <v>225.0831931027827</v>
      </c>
      <c r="L2387" s="16">
        <f t="shared" si="1754"/>
        <v>183.99172127342612</v>
      </c>
      <c r="M2387" s="23">
        <f>M2386-IF($B2387="B",(Percent_Rent_In_Elsies*2.49%/12 * H2386)/K2386,0)+IF($B2387="D",N2387,0)+IF(B2387="D",AK2386)+IF(B2387="C",F2386*90%)-(Y2387-Y2386)-IF($B2387="A",Q2386/K2386) + IF($B2387="A",Q2386/K2386)</f>
        <v>-42242348.379844099</v>
      </c>
      <c r="N2387" s="23">
        <f t="shared" si="1755"/>
        <v>0</v>
      </c>
      <c r="O2387" s="22">
        <f t="shared" si="1756"/>
        <v>0</v>
      </c>
      <c r="P2387" s="22">
        <f t="shared" si="1787"/>
        <v>0</v>
      </c>
      <c r="Q2387" s="22">
        <f t="shared" si="1788"/>
        <v>0</v>
      </c>
      <c r="R2387" s="22">
        <f t="shared" si="1757"/>
        <v>298451344.65167183</v>
      </c>
      <c r="S2387" s="16">
        <f t="shared" si="1747"/>
        <v>27131940.42287926</v>
      </c>
      <c r="T2387" s="15">
        <f t="shared" si="1758"/>
        <v>0</v>
      </c>
      <c r="U2387" s="23">
        <f t="shared" si="1775"/>
        <v>1325960.1507234122</v>
      </c>
      <c r="V2387" s="23">
        <f t="shared" si="1776"/>
        <v>120541.83188394656</v>
      </c>
      <c r="W2387" s="23">
        <f t="shared" si="1789"/>
        <v>0</v>
      </c>
      <c r="X2387" s="23">
        <f t="shared" si="1777"/>
        <v>35643403.824043624</v>
      </c>
      <c r="Y2387" s="23">
        <f t="shared" si="1759"/>
        <v>13825559.361691331</v>
      </c>
      <c r="Z2387" s="3">
        <f t="shared" si="1760"/>
        <v>0</v>
      </c>
      <c r="AA2387" s="23">
        <f t="shared" si="1761"/>
        <v>61290206.817208767</v>
      </c>
      <c r="AB2387" s="26">
        <f t="shared" si="1778"/>
        <v>70086276.274228603</v>
      </c>
      <c r="AC2387" s="23">
        <f t="shared" si="1779"/>
        <v>74889487.274228647</v>
      </c>
      <c r="AD2387" s="23">
        <f t="shared" si="1785"/>
        <v>4803211</v>
      </c>
      <c r="AE2387" s="24">
        <f t="shared" si="1746"/>
        <v>70086276.274228647</v>
      </c>
      <c r="AF2387" s="3">
        <f t="shared" si="1780"/>
        <v>0</v>
      </c>
      <c r="AG2387" s="2">
        <f t="shared" si="1762"/>
        <v>0</v>
      </c>
      <c r="AH2387" s="2">
        <f t="shared" si="1763"/>
        <v>152.2368980236279</v>
      </c>
      <c r="AI2387" s="23">
        <f t="shared" si="1786"/>
        <v>9853853897.3909149</v>
      </c>
      <c r="AJ2387" s="23">
        <f t="shared" si="1764"/>
        <v>6219.922423797766</v>
      </c>
      <c r="AK2387" s="23">
        <f t="shared" si="1765"/>
        <v>0</v>
      </c>
      <c r="AL2387" s="23">
        <f t="shared" si="1790"/>
        <v>4818329.7377414703</v>
      </c>
      <c r="AM2387" s="23">
        <f t="shared" si="1791"/>
        <v>4495445577.1544666</v>
      </c>
      <c r="AN2387" s="16">
        <f t="shared" si="1781"/>
        <v>0</v>
      </c>
      <c r="AO2387" s="23">
        <f t="shared" si="1782"/>
        <v>122952.6685216139</v>
      </c>
      <c r="AP2387" s="22">
        <f t="shared" si="1783"/>
        <v>27674579.231352855</v>
      </c>
      <c r="AQ2387" s="30">
        <f t="shared" si="1766"/>
        <v>13800093769.067602</v>
      </c>
      <c r="AR2387" s="28">
        <f t="shared" si="1767"/>
        <v>6735290078.3235054</v>
      </c>
      <c r="AS2387" s="25">
        <f t="shared" si="1768"/>
        <v>200337590.02425668</v>
      </c>
      <c r="AT2387" s="32">
        <f t="shared" si="1769"/>
        <v>0</v>
      </c>
      <c r="AU2387" s="23">
        <f t="shared" si="1770"/>
        <v>0</v>
      </c>
      <c r="AV2387" s="22">
        <f t="shared" si="1771"/>
        <v>1976978838.4572403</v>
      </c>
      <c r="AW2387" s="31">
        <f t="shared" si="1784"/>
        <v>9265864371.1109066</v>
      </c>
    </row>
    <row r="2388" spans="1:53" x14ac:dyDescent="0.25">
      <c r="A2388">
        <f t="shared" si="1745"/>
        <v>715</v>
      </c>
      <c r="B2388" t="s">
        <v>8</v>
      </c>
      <c r="C2388" s="27">
        <f t="shared" si="1749"/>
        <v>0</v>
      </c>
      <c r="D2388" s="27">
        <f t="shared" si="1772"/>
        <v>0</v>
      </c>
      <c r="E2388" s="27" t="b">
        <f t="shared" si="1748"/>
        <v>1</v>
      </c>
      <c r="F2388" s="29">
        <f t="shared" si="1750"/>
        <v>0</v>
      </c>
      <c r="G2388" s="27">
        <f t="shared" si="1773"/>
        <v>0</v>
      </c>
      <c r="H2388" s="22">
        <f t="shared" si="1751"/>
        <v>26674293235.038895</v>
      </c>
      <c r="I2388" s="23">
        <f t="shared" si="1752"/>
        <v>132580106.5049091</v>
      </c>
      <c r="J2388" s="23">
        <f t="shared" si="1753"/>
        <v>1086</v>
      </c>
      <c r="K2388" s="19">
        <f t="shared" si="1774"/>
        <v>225.0831931027827</v>
      </c>
      <c r="L2388" s="16">
        <f t="shared" si="1754"/>
        <v>183.99172127342612</v>
      </c>
      <c r="M2388" s="23">
        <f>M2387-IF($B2388="B",(Percent_Rent_In_Elsies*2.49%/12 * H2387)/K2387,0)+IF($B2388="D",N2388,0)+IF(B2388="D",AK2387)+IF(B2388="C",F2387*90%)-(Y2388-Y2387)-IF($B2388="A",Q2387/K2387) + IF($B2388="A",Q2387/K2387)</f>
        <v>-42242348.379844099</v>
      </c>
      <c r="N2388" s="23">
        <f t="shared" si="1755"/>
        <v>0</v>
      </c>
      <c r="O2388" s="22">
        <f t="shared" si="1756"/>
        <v>0</v>
      </c>
      <c r="P2388" s="22">
        <f t="shared" si="1787"/>
        <v>0</v>
      </c>
      <c r="Q2388" s="22">
        <f t="shared" si="1788"/>
        <v>0</v>
      </c>
      <c r="R2388" s="22">
        <f t="shared" si="1757"/>
        <v>326125923.88302469</v>
      </c>
      <c r="S2388" s="16">
        <f t="shared" si="1747"/>
        <v>27131940.42287926</v>
      </c>
      <c r="T2388" s="15">
        <f t="shared" si="1758"/>
        <v>0</v>
      </c>
      <c r="U2388" s="23">
        <f t="shared" si="1775"/>
        <v>1448912.819245026</v>
      </c>
      <c r="V2388" s="23">
        <f t="shared" si="1776"/>
        <v>120541.83188394656</v>
      </c>
      <c r="W2388" s="23">
        <f t="shared" si="1789"/>
        <v>0</v>
      </c>
      <c r="X2388" s="23">
        <f t="shared" si="1777"/>
        <v>35643403.824043624</v>
      </c>
      <c r="Y2388" s="23">
        <f t="shared" si="1759"/>
        <v>13825559.361691331</v>
      </c>
      <c r="Z2388" s="3">
        <f t="shared" si="1760"/>
        <v>0</v>
      </c>
      <c r="AA2388" s="23">
        <f t="shared" si="1761"/>
        <v>61290206.817208767</v>
      </c>
      <c r="AB2388" s="26">
        <f t="shared" si="1778"/>
        <v>70086276.274228603</v>
      </c>
      <c r="AC2388" s="23">
        <f t="shared" si="1779"/>
        <v>74889487.274228647</v>
      </c>
      <c r="AD2388" s="23">
        <f t="shared" si="1785"/>
        <v>4803211</v>
      </c>
      <c r="AE2388" s="24">
        <f t="shared" si="1746"/>
        <v>70086276.274228647</v>
      </c>
      <c r="AF2388" s="3">
        <f t="shared" si="1780"/>
        <v>1E-4</v>
      </c>
      <c r="AG2388" s="2">
        <f t="shared" si="1762"/>
        <v>0</v>
      </c>
      <c r="AH2388" s="2">
        <f t="shared" si="1763"/>
        <v>152.2368980236279</v>
      </c>
      <c r="AI2388" s="23">
        <f t="shared" si="1786"/>
        <v>9853853897.3909149</v>
      </c>
      <c r="AJ2388" s="23">
        <f t="shared" si="1764"/>
        <v>6219.922423797766</v>
      </c>
      <c r="AK2388" s="23">
        <f t="shared" si="1765"/>
        <v>60297.058772466189</v>
      </c>
      <c r="AL2388" s="23">
        <f t="shared" si="1790"/>
        <v>0</v>
      </c>
      <c r="AM2388" s="23">
        <f t="shared" si="1791"/>
        <v>0</v>
      </c>
      <c r="AN2388" s="16">
        <f t="shared" si="1781"/>
        <v>0</v>
      </c>
      <c r="AO2388" s="23">
        <f t="shared" si="1782"/>
        <v>0</v>
      </c>
      <c r="AP2388" s="22">
        <f t="shared" si="1783"/>
        <v>0</v>
      </c>
      <c r="AQ2388" s="30">
        <f t="shared" si="1766"/>
        <v>13800093769.067602</v>
      </c>
      <c r="AR2388" s="28">
        <f t="shared" si="1767"/>
        <v>6735290078.3235054</v>
      </c>
      <c r="AS2388" s="25">
        <f t="shared" si="1768"/>
        <v>200337590.02425668</v>
      </c>
      <c r="AT2388" s="32">
        <f t="shared" si="1769"/>
        <v>0</v>
      </c>
      <c r="AU2388" s="23">
        <f t="shared" si="1770"/>
        <v>0</v>
      </c>
      <c r="AV2388" s="22">
        <f t="shared" si="1771"/>
        <v>1976978838.4572403</v>
      </c>
      <c r="AW2388" s="31">
        <f t="shared" si="1784"/>
        <v>9265864371.1109066</v>
      </c>
    </row>
    <row r="2389" spans="1:53" x14ac:dyDescent="0.25">
      <c r="A2389" s="21">
        <f t="shared" si="1745"/>
        <v>715</v>
      </c>
      <c r="B2389" s="21" t="s">
        <v>9</v>
      </c>
      <c r="C2389" s="27">
        <f t="shared" si="1749"/>
        <v>0</v>
      </c>
      <c r="D2389" s="27">
        <f t="shared" si="1772"/>
        <v>0</v>
      </c>
      <c r="E2389" s="27" t="b">
        <f t="shared" si="1748"/>
        <v>1</v>
      </c>
      <c r="F2389" s="29">
        <f t="shared" si="1750"/>
        <v>0</v>
      </c>
      <c r="G2389" s="27">
        <f t="shared" si="1773"/>
        <v>0</v>
      </c>
      <c r="H2389" s="22">
        <f t="shared" si="1751"/>
        <v>26674293235.038895</v>
      </c>
      <c r="I2389" s="23">
        <f t="shared" si="1752"/>
        <v>132580106.5049091</v>
      </c>
      <c r="J2389" s="23">
        <f t="shared" si="1753"/>
        <v>1086</v>
      </c>
      <c r="K2389" s="19">
        <f t="shared" si="1774"/>
        <v>225.0831931027827</v>
      </c>
      <c r="L2389" s="16">
        <f t="shared" si="1754"/>
        <v>183.99172127342612</v>
      </c>
      <c r="M2389" s="23">
        <f>M2388-IF($B2389="B",(Percent_Rent_In_Elsies*2.49%/12 * H2388)/K2388,0)+IF($B2389="D",N2389,0)+IF(B2389="D",AK2388)+IF(B2389="C",F2388*90%)-(Y2389-Y2388)-IF($B2389="A",Q2388/K2388) + IF($B2389="A",Q2388/K2388)</f>
        <v>-42182051.321071632</v>
      </c>
      <c r="N2389" s="23">
        <f t="shared" si="1755"/>
        <v>0</v>
      </c>
      <c r="O2389" s="22">
        <f t="shared" si="1756"/>
        <v>18956195.746450298</v>
      </c>
      <c r="P2389" s="22">
        <f t="shared" si="1787"/>
        <v>0</v>
      </c>
      <c r="Q2389" s="22">
        <f t="shared" si="1788"/>
        <v>0</v>
      </c>
      <c r="R2389" s="22">
        <f t="shared" si="1757"/>
        <v>326125923.88302469</v>
      </c>
      <c r="S2389" s="16">
        <f t="shared" si="1747"/>
        <v>0</v>
      </c>
      <c r="T2389" s="15">
        <f t="shared" si="1758"/>
        <v>8175744.6764289625</v>
      </c>
      <c r="U2389" s="23">
        <f t="shared" si="1775"/>
        <v>1448912.819245026</v>
      </c>
      <c r="V2389" s="23">
        <f t="shared" si="1776"/>
        <v>0</v>
      </c>
      <c r="W2389" s="23">
        <f t="shared" si="1789"/>
        <v>120541.83188394656</v>
      </c>
      <c r="X2389" s="23">
        <f t="shared" si="1777"/>
        <v>35643403.824043624</v>
      </c>
      <c r="Y2389" s="23">
        <f t="shared" si="1759"/>
        <v>13825559.361691331</v>
      </c>
      <c r="Z2389" s="3">
        <f t="shared" si="1760"/>
        <v>0</v>
      </c>
      <c r="AA2389" s="23">
        <f t="shared" si="1761"/>
        <v>61229909.7584363</v>
      </c>
      <c r="AB2389" s="26">
        <f t="shared" si="1778"/>
        <v>70086276.274228603</v>
      </c>
      <c r="AC2389" s="23">
        <f t="shared" si="1779"/>
        <v>74889487.274228647</v>
      </c>
      <c r="AD2389" s="23">
        <f t="shared" si="1785"/>
        <v>4803211</v>
      </c>
      <c r="AE2389" s="24">
        <f t="shared" si="1746"/>
        <v>70086276.274228647</v>
      </c>
      <c r="AF2389" s="3">
        <f t="shared" si="1780"/>
        <v>0</v>
      </c>
      <c r="AG2389" s="2">
        <f t="shared" si="1762"/>
        <v>0</v>
      </c>
      <c r="AH2389" s="2">
        <f t="shared" si="1763"/>
        <v>152.2368980236279</v>
      </c>
      <c r="AI2389" s="23">
        <f t="shared" si="1786"/>
        <v>9844159715.5886211</v>
      </c>
      <c r="AJ2389" s="23">
        <f t="shared" si="1764"/>
        <v>6219.922423797766</v>
      </c>
      <c r="AK2389" s="23">
        <f t="shared" si="1765"/>
        <v>0</v>
      </c>
      <c r="AL2389" s="23">
        <f t="shared" si="1790"/>
        <v>0</v>
      </c>
      <c r="AM2389" s="23">
        <f t="shared" si="1791"/>
        <v>0</v>
      </c>
      <c r="AN2389" s="16">
        <f t="shared" si="1781"/>
        <v>0</v>
      </c>
      <c r="AO2389" s="23">
        <f t="shared" si="1782"/>
        <v>0</v>
      </c>
      <c r="AP2389" s="22">
        <f t="shared" si="1783"/>
        <v>0</v>
      </c>
      <c r="AQ2389" s="30">
        <f t="shared" si="1766"/>
        <v>13800093769.067602</v>
      </c>
      <c r="AR2389" s="28">
        <f t="shared" si="1767"/>
        <v>6735290078.3235054</v>
      </c>
      <c r="AS2389" s="25">
        <f t="shared" si="1768"/>
        <v>200337590.02425668</v>
      </c>
      <c r="AT2389" s="32">
        <f t="shared" si="1769"/>
        <v>0</v>
      </c>
      <c r="AU2389" s="23">
        <f t="shared" si="1770"/>
        <v>0</v>
      </c>
      <c r="AV2389" s="22">
        <f t="shared" si="1771"/>
        <v>1976978838.4572403</v>
      </c>
      <c r="AW2389" s="31">
        <f t="shared" si="1784"/>
        <v>9265864371.1109066</v>
      </c>
      <c r="AX2389" s="21"/>
      <c r="AY2389" s="21"/>
      <c r="AZ2389" s="21"/>
      <c r="BA2389" s="21"/>
    </row>
    <row r="2390" spans="1:53" x14ac:dyDescent="0.25">
      <c r="A2390" s="21">
        <f t="shared" si="1745"/>
        <v>715</v>
      </c>
      <c r="B2390" s="21" t="s">
        <v>28</v>
      </c>
      <c r="C2390" s="27">
        <f t="shared" si="1749"/>
        <v>0</v>
      </c>
      <c r="D2390" s="27">
        <f t="shared" si="1772"/>
        <v>0</v>
      </c>
      <c r="E2390" s="27" t="b">
        <f t="shared" si="1748"/>
        <v>1</v>
      </c>
      <c r="F2390" s="29">
        <f t="shared" si="1750"/>
        <v>0</v>
      </c>
      <c r="G2390" s="27">
        <f t="shared" si="1773"/>
        <v>0</v>
      </c>
      <c r="H2390" s="22">
        <f t="shared" si="1751"/>
        <v>26674293235.038895</v>
      </c>
      <c r="I2390" s="23">
        <f t="shared" si="1752"/>
        <v>132580106.5049091</v>
      </c>
      <c r="J2390" s="23">
        <f t="shared" si="1753"/>
        <v>1086</v>
      </c>
      <c r="K2390" s="19">
        <f t="shared" si="1774"/>
        <v>225.0831931027827</v>
      </c>
      <c r="L2390" s="16">
        <f t="shared" si="1754"/>
        <v>183.99172127342612</v>
      </c>
      <c r="M2390" s="23">
        <f>M2389-IF($B2390="B",(Percent_Rent_In_Elsies*2.49%/12 * H2389)/K2389,0)+IF($B2390="D",N2390,0)+IF(B2390="D",AK2389)+IF(B2390="C",F2389*90%)-(Y2390-Y2389)-IF($B2390="A",Q2389/K2389) + IF($B2390="A",Q2389/K2389)</f>
        <v>-42182051.321071632</v>
      </c>
      <c r="N2390" s="23">
        <f t="shared" si="1755"/>
        <v>0</v>
      </c>
      <c r="O2390" s="22">
        <f t="shared" si="1756"/>
        <v>0</v>
      </c>
      <c r="P2390" s="22">
        <f t="shared" si="1787"/>
        <v>18956195.746450298</v>
      </c>
      <c r="Q2390" s="22">
        <f t="shared" si="1788"/>
        <v>0</v>
      </c>
      <c r="R2390" s="22">
        <f t="shared" si="1757"/>
        <v>326125923.88302469</v>
      </c>
      <c r="S2390" s="16">
        <f t="shared" si="1747"/>
        <v>0</v>
      </c>
      <c r="T2390" s="15">
        <f t="shared" si="1758"/>
        <v>0</v>
      </c>
      <c r="U2390" s="23">
        <f t="shared" si="1775"/>
        <v>1448912.819245026</v>
      </c>
      <c r="V2390" s="23">
        <f t="shared" si="1776"/>
        <v>0</v>
      </c>
      <c r="W2390" s="23">
        <f t="shared" si="1789"/>
        <v>0</v>
      </c>
      <c r="X2390" s="23">
        <f t="shared" si="1777"/>
        <v>35643403.824043624</v>
      </c>
      <c r="Y2390" s="23">
        <f t="shared" si="1759"/>
        <v>13825559.361691331</v>
      </c>
      <c r="Z2390" s="3">
        <f t="shared" si="1760"/>
        <v>6027.091594197329</v>
      </c>
      <c r="AA2390" s="23">
        <f t="shared" si="1761"/>
        <v>61320316.13234926</v>
      </c>
      <c r="AB2390" s="26">
        <f t="shared" si="1778"/>
        <v>70086276.274228603</v>
      </c>
      <c r="AC2390" s="23">
        <f t="shared" si="1779"/>
        <v>74889487.274228647</v>
      </c>
      <c r="AD2390" s="23">
        <f t="shared" si="1785"/>
        <v>4803211</v>
      </c>
      <c r="AE2390" s="24">
        <f t="shared" si="1746"/>
        <v>70086276.274228647</v>
      </c>
      <c r="AF2390" s="3">
        <f t="shared" si="1780"/>
        <v>0</v>
      </c>
      <c r="AG2390" s="2">
        <f t="shared" si="1762"/>
        <v>723250991.30367947</v>
      </c>
      <c r="AH2390" s="2">
        <f t="shared" si="1763"/>
        <v>152.2368980236279</v>
      </c>
      <c r="AI2390" s="23">
        <f t="shared" si="1786"/>
        <v>9858694683.6723156</v>
      </c>
      <c r="AJ2390" s="23">
        <f t="shared" si="1764"/>
        <v>6219.922423797766</v>
      </c>
      <c r="AK2390" s="23">
        <f t="shared" si="1765"/>
        <v>0</v>
      </c>
      <c r="AL2390" s="23">
        <f t="shared" si="1790"/>
        <v>0</v>
      </c>
      <c r="AM2390" s="23">
        <f t="shared" si="1791"/>
        <v>0</v>
      </c>
      <c r="AN2390" s="16">
        <f t="shared" si="1781"/>
        <v>0</v>
      </c>
      <c r="AO2390" s="23">
        <f t="shared" si="1782"/>
        <v>0</v>
      </c>
      <c r="AP2390" s="22">
        <f t="shared" si="1783"/>
        <v>0</v>
      </c>
      <c r="AQ2390" s="30">
        <f t="shared" si="1766"/>
        <v>13800093769.067602</v>
      </c>
      <c r="AR2390" s="28">
        <f t="shared" si="1767"/>
        <v>6735290078.3235054</v>
      </c>
      <c r="AS2390" s="25">
        <f t="shared" si="1768"/>
        <v>200337590.02425668</v>
      </c>
      <c r="AT2390" s="32">
        <f t="shared" si="1769"/>
        <v>12054.183188394658</v>
      </c>
      <c r="AU2390" s="23">
        <f t="shared" si="1770"/>
        <v>12054.183188394658</v>
      </c>
      <c r="AV2390" s="22">
        <f t="shared" si="1771"/>
        <v>1985154583.1336694</v>
      </c>
      <c r="AW2390" s="31">
        <f t="shared" si="1784"/>
        <v>9265864371.1109066</v>
      </c>
      <c r="AX2390" s="21"/>
      <c r="AY2390" s="21"/>
      <c r="AZ2390" s="21"/>
      <c r="BA2390" s="21"/>
    </row>
    <row r="2391" spans="1:53" x14ac:dyDescent="0.25">
      <c r="A2391">
        <f t="shared" si="1745"/>
        <v>716</v>
      </c>
      <c r="B2391" t="s">
        <v>6</v>
      </c>
      <c r="C2391" s="27">
        <f t="shared" si="1749"/>
        <v>0</v>
      </c>
      <c r="D2391" s="27">
        <f t="shared" si="1772"/>
        <v>0</v>
      </c>
      <c r="E2391" s="27" t="b">
        <f t="shared" si="1748"/>
        <v>1</v>
      </c>
      <c r="F2391" s="29">
        <f t="shared" si="1750"/>
        <v>0</v>
      </c>
      <c r="G2391" s="27">
        <f t="shared" si="1773"/>
        <v>0</v>
      </c>
      <c r="H2391" s="22">
        <f t="shared" si="1751"/>
        <v>26718750390.430626</v>
      </c>
      <c r="I2391" s="23">
        <f t="shared" si="1752"/>
        <v>132580106.5049091</v>
      </c>
      <c r="J2391" s="23">
        <f t="shared" si="1753"/>
        <v>1086</v>
      </c>
      <c r="K2391" s="19">
        <f t="shared" si="1774"/>
        <v>225.0831931027827</v>
      </c>
      <c r="L2391" s="16">
        <f t="shared" si="1754"/>
        <v>184.29837414221518</v>
      </c>
      <c r="M2391" s="23">
        <f>M2390-IF($B2391="B",(Percent_Rent_In_Elsies*2.49%/12 * H2390)/K2390,0)+IF($B2391="D",N2391,0)+IF(B2391="D",AK2390)+IF(B2391="C",F2390*90%)-(Y2391-Y2390)-IF($B2391="A",Q2390/K2390) + IF($B2391="A",Q2390/K2390)</f>
        <v>-42182051.321071632</v>
      </c>
      <c r="N2391" s="23">
        <f t="shared" si="1755"/>
        <v>0</v>
      </c>
      <c r="O2391" s="22">
        <f t="shared" si="1756"/>
        <v>0</v>
      </c>
      <c r="P2391" s="22">
        <f t="shared" si="1787"/>
        <v>0</v>
      </c>
      <c r="Q2391" s="22">
        <f t="shared" si="1788"/>
        <v>0</v>
      </c>
      <c r="R2391" s="22">
        <f t="shared" si="1757"/>
        <v>326125923.88302469</v>
      </c>
      <c r="S2391" s="16">
        <f t="shared" si="1747"/>
        <v>0</v>
      </c>
      <c r="T2391" s="15">
        <f t="shared" si="1758"/>
        <v>0</v>
      </c>
      <c r="U2391" s="23">
        <f t="shared" si="1775"/>
        <v>1448912.819245026</v>
      </c>
      <c r="V2391" s="23">
        <f t="shared" si="1776"/>
        <v>0</v>
      </c>
      <c r="W2391" s="23">
        <f t="shared" si="1789"/>
        <v>0</v>
      </c>
      <c r="X2391" s="23">
        <f t="shared" si="1777"/>
        <v>35673539.282014608</v>
      </c>
      <c r="Y2391" s="23">
        <f t="shared" si="1759"/>
        <v>13825559.361691331</v>
      </c>
      <c r="Z2391" s="3">
        <f t="shared" si="1760"/>
        <v>0</v>
      </c>
      <c r="AA2391" s="23">
        <f t="shared" si="1761"/>
        <v>61320316.13234926</v>
      </c>
      <c r="AB2391" s="26">
        <f t="shared" si="1778"/>
        <v>70086276.274228603</v>
      </c>
      <c r="AC2391" s="23">
        <f t="shared" si="1779"/>
        <v>74889487.274228647</v>
      </c>
      <c r="AD2391" s="23">
        <f t="shared" si="1785"/>
        <v>4803211</v>
      </c>
      <c r="AE2391" s="24">
        <f t="shared" si="1746"/>
        <v>70086276.274228647</v>
      </c>
      <c r="AF2391" s="3">
        <f t="shared" si="1780"/>
        <v>0</v>
      </c>
      <c r="AG2391" s="2">
        <f t="shared" si="1762"/>
        <v>0</v>
      </c>
      <c r="AH2391" s="2">
        <f t="shared" si="1763"/>
        <v>152.4906261870006</v>
      </c>
      <c r="AI2391" s="23">
        <f t="shared" si="1786"/>
        <v>9858694683.6723156</v>
      </c>
      <c r="AJ2391" s="23">
        <f t="shared" si="1764"/>
        <v>6219.922423797766</v>
      </c>
      <c r="AK2391" s="23">
        <f t="shared" si="1765"/>
        <v>0</v>
      </c>
      <c r="AL2391" s="23">
        <f t="shared" si="1790"/>
        <v>0</v>
      </c>
      <c r="AM2391" s="23">
        <f t="shared" si="1791"/>
        <v>0</v>
      </c>
      <c r="AN2391" s="16">
        <f t="shared" si="1781"/>
        <v>0</v>
      </c>
      <c r="AO2391" s="23">
        <f t="shared" si="1782"/>
        <v>0</v>
      </c>
      <c r="AP2391" s="22">
        <f t="shared" si="1783"/>
        <v>0</v>
      </c>
      <c r="AQ2391" s="30">
        <f t="shared" si="1766"/>
        <v>13800093769.067602</v>
      </c>
      <c r="AR2391" s="28">
        <f t="shared" si="1767"/>
        <v>6735290078.3235054</v>
      </c>
      <c r="AS2391" s="25">
        <f t="shared" si="1768"/>
        <v>200337590.02425668</v>
      </c>
      <c r="AT2391" s="32">
        <f t="shared" si="1769"/>
        <v>0</v>
      </c>
      <c r="AU2391" s="23">
        <f t="shared" si="1770"/>
        <v>0</v>
      </c>
      <c r="AV2391" s="22">
        <f t="shared" si="1771"/>
        <v>1985154583.1336694</v>
      </c>
      <c r="AW2391" s="31">
        <f t="shared" si="1784"/>
        <v>9246908175.3644562</v>
      </c>
    </row>
    <row r="2392" spans="1:53" x14ac:dyDescent="0.25">
      <c r="A2392">
        <f t="shared" si="1745"/>
        <v>716</v>
      </c>
      <c r="B2392" t="s">
        <v>7</v>
      </c>
      <c r="C2392" s="27">
        <f t="shared" si="1749"/>
        <v>0</v>
      </c>
      <c r="D2392" s="27">
        <f t="shared" si="1772"/>
        <v>0</v>
      </c>
      <c r="E2392" s="27" t="b">
        <f t="shared" si="1748"/>
        <v>1</v>
      </c>
      <c r="F2392" s="29">
        <f t="shared" si="1750"/>
        <v>0</v>
      </c>
      <c r="G2392" s="27">
        <f t="shared" si="1773"/>
        <v>0</v>
      </c>
      <c r="H2392" s="22">
        <f t="shared" si="1751"/>
        <v>26718750390.430626</v>
      </c>
      <c r="I2392" s="23">
        <f t="shared" si="1752"/>
        <v>132580106.5049091</v>
      </c>
      <c r="J2392" s="23">
        <f t="shared" si="1753"/>
        <v>1086</v>
      </c>
      <c r="K2392" s="19">
        <f t="shared" si="1774"/>
        <v>225.0831931027827</v>
      </c>
      <c r="L2392" s="16">
        <f t="shared" si="1754"/>
        <v>184.29837414221518</v>
      </c>
      <c r="M2392" s="23">
        <f>M2391-IF($B2392="B",(Percent_Rent_In_Elsies*2.49%/12 * H2391)/K2391,0)+IF($B2392="D",N2392,0)+IF(B2392="D",AK2391)+IF(B2392="C",F2391*90%)-(Y2392-Y2391)-IF($B2392="A",Q2391/K2391) + IF($B2392="A",Q2391/K2391)</f>
        <v>-42305208.910707451</v>
      </c>
      <c r="N2392" s="23">
        <f t="shared" si="1755"/>
        <v>0</v>
      </c>
      <c r="O2392" s="22">
        <f t="shared" si="1756"/>
        <v>0</v>
      </c>
      <c r="P2392" s="22">
        <f t="shared" si="1787"/>
        <v>0</v>
      </c>
      <c r="Q2392" s="22">
        <f t="shared" si="1788"/>
        <v>0</v>
      </c>
      <c r="R2392" s="22">
        <f t="shared" si="1757"/>
        <v>298948763.5594393</v>
      </c>
      <c r="S2392" s="16">
        <f t="shared" si="1747"/>
        <v>27177160.323585391</v>
      </c>
      <c r="T2392" s="15">
        <f t="shared" si="1758"/>
        <v>0</v>
      </c>
      <c r="U2392" s="23">
        <f t="shared" si="1775"/>
        <v>1328170.0843079404</v>
      </c>
      <c r="V2392" s="23">
        <f t="shared" si="1776"/>
        <v>120742.73493708549</v>
      </c>
      <c r="W2392" s="23">
        <f t="shared" si="1789"/>
        <v>0</v>
      </c>
      <c r="X2392" s="23">
        <f t="shared" si="1777"/>
        <v>35673539.282014608</v>
      </c>
      <c r="Y2392" s="23">
        <f t="shared" si="1759"/>
        <v>13825559.361691331</v>
      </c>
      <c r="Z2392" s="3">
        <f t="shared" si="1760"/>
        <v>0</v>
      </c>
      <c r="AA2392" s="23">
        <f t="shared" si="1761"/>
        <v>61320316.13234926</v>
      </c>
      <c r="AB2392" s="26">
        <f t="shared" si="1778"/>
        <v>70086276.274228603</v>
      </c>
      <c r="AC2392" s="23">
        <f t="shared" si="1779"/>
        <v>74889487.274228647</v>
      </c>
      <c r="AD2392" s="23">
        <f t="shared" si="1785"/>
        <v>4803211</v>
      </c>
      <c r="AE2392" s="24">
        <f t="shared" si="1746"/>
        <v>70086276.274228647</v>
      </c>
      <c r="AF2392" s="3">
        <f t="shared" si="1780"/>
        <v>0</v>
      </c>
      <c r="AG2392" s="2">
        <f t="shared" si="1762"/>
        <v>0</v>
      </c>
      <c r="AH2392" s="2">
        <f t="shared" si="1763"/>
        <v>152.4906261870006</v>
      </c>
      <c r="AI2392" s="23">
        <f t="shared" si="1786"/>
        <v>9858694683.6723156</v>
      </c>
      <c r="AJ2392" s="23">
        <f t="shared" si="1764"/>
        <v>6219.922423797766</v>
      </c>
      <c r="AK2392" s="23">
        <f t="shared" si="1765"/>
        <v>0</v>
      </c>
      <c r="AL2392" s="23">
        <f t="shared" si="1790"/>
        <v>4840786.2814006805</v>
      </c>
      <c r="AM2392" s="23">
        <f t="shared" si="1791"/>
        <v>4516397271.0745049</v>
      </c>
      <c r="AN2392" s="16">
        <f t="shared" si="1781"/>
        <v>0</v>
      </c>
      <c r="AO2392" s="23">
        <f t="shared" si="1782"/>
        <v>123157.58963581659</v>
      </c>
      <c r="AP2392" s="22">
        <f t="shared" si="1783"/>
        <v>27720703.530071776</v>
      </c>
      <c r="AQ2392" s="30">
        <f t="shared" si="1766"/>
        <v>13855299550.147739</v>
      </c>
      <c r="AR2392" s="28">
        <f t="shared" si="1767"/>
        <v>6762775155.8735714</v>
      </c>
      <c r="AS2392" s="25">
        <f t="shared" si="1768"/>
        <v>200337590.02425668</v>
      </c>
      <c r="AT2392" s="32">
        <f t="shared" si="1769"/>
        <v>0</v>
      </c>
      <c r="AU2392" s="23">
        <f t="shared" si="1770"/>
        <v>0</v>
      </c>
      <c r="AV2392" s="22">
        <f t="shared" si="1771"/>
        <v>1985154583.1336694</v>
      </c>
      <c r="AW2392" s="31">
        <f t="shared" si="1784"/>
        <v>9302113956.4445934</v>
      </c>
    </row>
    <row r="2393" spans="1:53" s="21" customFormat="1" x14ac:dyDescent="0.25">
      <c r="A2393">
        <f t="shared" si="1745"/>
        <v>716</v>
      </c>
      <c r="B2393" t="s">
        <v>8</v>
      </c>
      <c r="C2393" s="27">
        <f t="shared" si="1749"/>
        <v>0</v>
      </c>
      <c r="D2393" s="27">
        <f t="shared" si="1772"/>
        <v>0</v>
      </c>
      <c r="E2393" s="27" t="b">
        <f t="shared" si="1748"/>
        <v>1</v>
      </c>
      <c r="F2393" s="29">
        <f t="shared" si="1750"/>
        <v>0</v>
      </c>
      <c r="G2393" s="27">
        <f t="shared" si="1773"/>
        <v>0</v>
      </c>
      <c r="H2393" s="22">
        <f t="shared" si="1751"/>
        <v>26718750390.430626</v>
      </c>
      <c r="I2393" s="23">
        <f t="shared" si="1752"/>
        <v>132580106.5049091</v>
      </c>
      <c r="J2393" s="23">
        <f t="shared" si="1753"/>
        <v>1086</v>
      </c>
      <c r="K2393" s="19">
        <f t="shared" si="1774"/>
        <v>225.0831931027827</v>
      </c>
      <c r="L2393" s="16">
        <f t="shared" si="1754"/>
        <v>184.29837414221518</v>
      </c>
      <c r="M2393" s="23">
        <f>M2392-IF($B2393="B",(Percent_Rent_In_Elsies*2.49%/12 * H2392)/K2392,0)+IF($B2393="D",N2393,0)+IF(B2393="D",AK2392)+IF(B2393="C",F2392*90%)-(Y2393-Y2392)-IF($B2393="A",Q2392/K2392) + IF($B2393="A",Q2392/K2392)</f>
        <v>-42305208.910707451</v>
      </c>
      <c r="N2393" s="23">
        <f t="shared" si="1755"/>
        <v>0</v>
      </c>
      <c r="O2393" s="22">
        <f t="shared" si="1756"/>
        <v>0</v>
      </c>
      <c r="P2393" s="22">
        <f t="shared" si="1787"/>
        <v>0</v>
      </c>
      <c r="Q2393" s="22">
        <f t="shared" si="1788"/>
        <v>0</v>
      </c>
      <c r="R2393" s="22">
        <f t="shared" si="1757"/>
        <v>326669467.0895111</v>
      </c>
      <c r="S2393" s="16">
        <f t="shared" si="1747"/>
        <v>27177160.323585391</v>
      </c>
      <c r="T2393" s="15">
        <f t="shared" si="1758"/>
        <v>0</v>
      </c>
      <c r="U2393" s="23">
        <f t="shared" si="1775"/>
        <v>1451327.6739437571</v>
      </c>
      <c r="V2393" s="23">
        <f t="shared" si="1776"/>
        <v>120742.73493708549</v>
      </c>
      <c r="W2393" s="23">
        <f t="shared" si="1789"/>
        <v>0</v>
      </c>
      <c r="X2393" s="23">
        <f t="shared" si="1777"/>
        <v>35673539.282014608</v>
      </c>
      <c r="Y2393" s="23">
        <f t="shared" si="1759"/>
        <v>13825559.361691331</v>
      </c>
      <c r="Z2393" s="3">
        <f t="shared" si="1760"/>
        <v>0</v>
      </c>
      <c r="AA2393" s="23">
        <f t="shared" si="1761"/>
        <v>61320316.13234926</v>
      </c>
      <c r="AB2393" s="26">
        <f t="shared" si="1778"/>
        <v>70086276.274228603</v>
      </c>
      <c r="AC2393" s="23">
        <f t="shared" si="1779"/>
        <v>74889487.274228647</v>
      </c>
      <c r="AD2393" s="23">
        <f t="shared" si="1785"/>
        <v>4803211</v>
      </c>
      <c r="AE2393" s="24">
        <f t="shared" si="1746"/>
        <v>70086276.274228647</v>
      </c>
      <c r="AF2393" s="3">
        <f t="shared" si="1780"/>
        <v>1E-4</v>
      </c>
      <c r="AG2393" s="2">
        <f t="shared" si="1762"/>
        <v>0</v>
      </c>
      <c r="AH2393" s="2">
        <f t="shared" si="1763"/>
        <v>152.4906261870006</v>
      </c>
      <c r="AI2393" s="23">
        <f t="shared" si="1786"/>
        <v>9858694683.6723156</v>
      </c>
      <c r="AJ2393" s="23">
        <f t="shared" si="1764"/>
        <v>6219.922423797766</v>
      </c>
      <c r="AK2393" s="23">
        <f t="shared" si="1765"/>
        <v>60307.936925980393</v>
      </c>
      <c r="AL2393" s="23">
        <f t="shared" si="1790"/>
        <v>0</v>
      </c>
      <c r="AM2393" s="23">
        <f t="shared" si="1791"/>
        <v>0</v>
      </c>
      <c r="AN2393" s="16">
        <f t="shared" si="1781"/>
        <v>0</v>
      </c>
      <c r="AO2393" s="23">
        <f t="shared" si="1782"/>
        <v>0</v>
      </c>
      <c r="AP2393" s="22">
        <f t="shared" si="1783"/>
        <v>0</v>
      </c>
      <c r="AQ2393" s="30">
        <f t="shared" si="1766"/>
        <v>13855299550.147739</v>
      </c>
      <c r="AR2393" s="28">
        <f t="shared" si="1767"/>
        <v>6762775155.8735714</v>
      </c>
      <c r="AS2393" s="25">
        <f t="shared" si="1768"/>
        <v>200337590.02425668</v>
      </c>
      <c r="AT2393" s="32">
        <f t="shared" si="1769"/>
        <v>0</v>
      </c>
      <c r="AU2393" s="23">
        <f t="shared" si="1770"/>
        <v>0</v>
      </c>
      <c r="AV2393" s="22">
        <f t="shared" si="1771"/>
        <v>1985154583.1336694</v>
      </c>
      <c r="AW2393" s="31">
        <f t="shared" si="1784"/>
        <v>9302113956.4445953</v>
      </c>
      <c r="AX2393"/>
      <c r="AY2393"/>
      <c r="AZ2393"/>
      <c r="BA2393"/>
    </row>
    <row r="2394" spans="1:53" s="21" customFormat="1" x14ac:dyDescent="0.25">
      <c r="A2394">
        <f t="shared" ref="A2394:A2457" si="1792">A2389+1</f>
        <v>716</v>
      </c>
      <c r="B2394" t="s">
        <v>9</v>
      </c>
      <c r="C2394" s="27">
        <f t="shared" si="1749"/>
        <v>0</v>
      </c>
      <c r="D2394" s="27">
        <f t="shared" si="1772"/>
        <v>0</v>
      </c>
      <c r="E2394" s="27" t="b">
        <f t="shared" si="1748"/>
        <v>1</v>
      </c>
      <c r="F2394" s="29">
        <f t="shared" si="1750"/>
        <v>0</v>
      </c>
      <c r="G2394" s="27">
        <f t="shared" si="1773"/>
        <v>0</v>
      </c>
      <c r="H2394" s="22">
        <f t="shared" si="1751"/>
        <v>26718750390.430626</v>
      </c>
      <c r="I2394" s="23">
        <f t="shared" si="1752"/>
        <v>132580106.5049091</v>
      </c>
      <c r="J2394" s="23">
        <f t="shared" si="1753"/>
        <v>1086</v>
      </c>
      <c r="K2394" s="19">
        <f t="shared" si="1774"/>
        <v>225.0831931027827</v>
      </c>
      <c r="L2394" s="16">
        <f t="shared" si="1754"/>
        <v>184.29837414221518</v>
      </c>
      <c r="M2394" s="23">
        <f>M2393-IF($B2394="B",(Percent_Rent_In_Elsies*2.49%/12 * H2393)/K2393,0)+IF($B2394="D",N2394,0)+IF(B2394="D",AK2393)+IF(B2394="C",F2393*90%)-(Y2394-Y2393)-IF($B2394="A",Q2393/K2393) + IF($B2394="A",Q2393/K2393)</f>
        <v>-42244900.973781474</v>
      </c>
      <c r="N2394" s="23">
        <f t="shared" si="1755"/>
        <v>0</v>
      </c>
      <c r="O2394" s="22">
        <f t="shared" si="1756"/>
        <v>18987789.406028647</v>
      </c>
      <c r="P2394" s="22">
        <f t="shared" si="1787"/>
        <v>0</v>
      </c>
      <c r="Q2394" s="22">
        <f t="shared" si="1788"/>
        <v>0</v>
      </c>
      <c r="R2394" s="22">
        <f t="shared" si="1757"/>
        <v>326669467.0895111</v>
      </c>
      <c r="S2394" s="16">
        <f t="shared" si="1747"/>
        <v>0</v>
      </c>
      <c r="T2394" s="15">
        <f t="shared" si="1758"/>
        <v>8189370.9175567441</v>
      </c>
      <c r="U2394" s="23">
        <f t="shared" si="1775"/>
        <v>1451327.6739437571</v>
      </c>
      <c r="V2394" s="23">
        <f t="shared" si="1776"/>
        <v>0</v>
      </c>
      <c r="W2394" s="23">
        <f t="shared" si="1789"/>
        <v>120742.73493708549</v>
      </c>
      <c r="X2394" s="23">
        <f t="shared" si="1777"/>
        <v>35673539.282014608</v>
      </c>
      <c r="Y2394" s="23">
        <f t="shared" si="1759"/>
        <v>13825559.361691331</v>
      </c>
      <c r="Z2394" s="3">
        <f t="shared" si="1760"/>
        <v>0</v>
      </c>
      <c r="AA2394" s="23">
        <f t="shared" si="1761"/>
        <v>61260008.195423283</v>
      </c>
      <c r="AB2394" s="26">
        <f t="shared" si="1778"/>
        <v>70086276.274228603</v>
      </c>
      <c r="AC2394" s="23">
        <f t="shared" si="1779"/>
        <v>74889487.274228647</v>
      </c>
      <c r="AD2394" s="23">
        <f t="shared" si="1785"/>
        <v>4803211</v>
      </c>
      <c r="AE2394" s="24">
        <f t="shared" si="1746"/>
        <v>70086276.274228647</v>
      </c>
      <c r="AF2394" s="3">
        <f t="shared" si="1780"/>
        <v>0</v>
      </c>
      <c r="AG2394" s="2">
        <f t="shared" si="1762"/>
        <v>0</v>
      </c>
      <c r="AH2394" s="2">
        <f t="shared" si="1763"/>
        <v>152.4906261870006</v>
      </c>
      <c r="AI2394" s="23">
        <f t="shared" si="1786"/>
        <v>9848998752.9489288</v>
      </c>
      <c r="AJ2394" s="23">
        <f t="shared" si="1764"/>
        <v>6219.922423797766</v>
      </c>
      <c r="AK2394" s="23">
        <f t="shared" si="1765"/>
        <v>0</v>
      </c>
      <c r="AL2394" s="23">
        <f t="shared" si="1790"/>
        <v>0</v>
      </c>
      <c r="AM2394" s="23">
        <f t="shared" si="1791"/>
        <v>0</v>
      </c>
      <c r="AN2394" s="16">
        <f t="shared" si="1781"/>
        <v>0</v>
      </c>
      <c r="AO2394" s="23">
        <f t="shared" si="1782"/>
        <v>0</v>
      </c>
      <c r="AP2394" s="22">
        <f t="shared" si="1783"/>
        <v>0</v>
      </c>
      <c r="AQ2394" s="30">
        <f t="shared" si="1766"/>
        <v>13855299550.147739</v>
      </c>
      <c r="AR2394" s="28">
        <f t="shared" si="1767"/>
        <v>6762775155.8735714</v>
      </c>
      <c r="AS2394" s="25">
        <f t="shared" si="1768"/>
        <v>200337590.02425668</v>
      </c>
      <c r="AT2394" s="32">
        <f t="shared" si="1769"/>
        <v>0</v>
      </c>
      <c r="AU2394" s="23">
        <f t="shared" si="1770"/>
        <v>0</v>
      </c>
      <c r="AV2394" s="22">
        <f t="shared" si="1771"/>
        <v>1985154583.1336694</v>
      </c>
      <c r="AW2394" s="31">
        <f t="shared" si="1784"/>
        <v>9302113956.4445953</v>
      </c>
      <c r="AX2394"/>
      <c r="AY2394"/>
      <c r="AZ2394"/>
      <c r="BA2394"/>
    </row>
    <row r="2395" spans="1:53" x14ac:dyDescent="0.25">
      <c r="A2395" s="21">
        <f t="shared" si="1792"/>
        <v>716</v>
      </c>
      <c r="B2395" s="21" t="s">
        <v>28</v>
      </c>
      <c r="C2395" s="27">
        <f t="shared" si="1749"/>
        <v>0</v>
      </c>
      <c r="D2395" s="27">
        <f t="shared" si="1772"/>
        <v>0</v>
      </c>
      <c r="E2395" s="27" t="b">
        <f t="shared" si="1748"/>
        <v>1</v>
      </c>
      <c r="F2395" s="29">
        <f t="shared" si="1750"/>
        <v>0</v>
      </c>
      <c r="G2395" s="27">
        <f t="shared" si="1773"/>
        <v>0</v>
      </c>
      <c r="H2395" s="22">
        <f t="shared" si="1751"/>
        <v>26718750390.430626</v>
      </c>
      <c r="I2395" s="23">
        <f t="shared" si="1752"/>
        <v>132580106.5049091</v>
      </c>
      <c r="J2395" s="23">
        <f t="shared" si="1753"/>
        <v>1086</v>
      </c>
      <c r="K2395" s="19">
        <f t="shared" si="1774"/>
        <v>225.0831931027827</v>
      </c>
      <c r="L2395" s="16">
        <f t="shared" si="1754"/>
        <v>184.29837414221518</v>
      </c>
      <c r="M2395" s="23">
        <f>M2394-IF($B2395="B",(Percent_Rent_In_Elsies*2.49%/12 * H2394)/K2394,0)+IF($B2395="D",N2395,0)+IF(B2395="D",AK2394)+IF(B2395="C",F2394*90%)-(Y2395-Y2394)-IF($B2395="A",Q2394/K2394) + IF($B2395="A",Q2394/K2394)</f>
        <v>-42244900.973781474</v>
      </c>
      <c r="N2395" s="23">
        <f t="shared" si="1755"/>
        <v>0</v>
      </c>
      <c r="O2395" s="22">
        <f t="shared" si="1756"/>
        <v>0</v>
      </c>
      <c r="P2395" s="22">
        <f t="shared" si="1787"/>
        <v>18987789.406028647</v>
      </c>
      <c r="Q2395" s="22">
        <f t="shared" si="1788"/>
        <v>0</v>
      </c>
      <c r="R2395" s="22">
        <f t="shared" si="1757"/>
        <v>326669467.0895111</v>
      </c>
      <c r="S2395" s="16">
        <f t="shared" si="1747"/>
        <v>0</v>
      </c>
      <c r="T2395" s="15">
        <f t="shared" si="1758"/>
        <v>0</v>
      </c>
      <c r="U2395" s="23">
        <f t="shared" si="1775"/>
        <v>1451327.6739437571</v>
      </c>
      <c r="V2395" s="23">
        <f t="shared" si="1776"/>
        <v>0</v>
      </c>
      <c r="W2395" s="23">
        <f t="shared" si="1789"/>
        <v>0</v>
      </c>
      <c r="X2395" s="23">
        <f t="shared" si="1777"/>
        <v>35673539.282014608</v>
      </c>
      <c r="Y2395" s="23">
        <f t="shared" si="1759"/>
        <v>13825559.361691331</v>
      </c>
      <c r="Z2395" s="3">
        <f t="shared" si="1760"/>
        <v>6037.1367468542758</v>
      </c>
      <c r="AA2395" s="23">
        <f t="shared" si="1761"/>
        <v>61350565.246626094</v>
      </c>
      <c r="AB2395" s="26">
        <f t="shared" si="1778"/>
        <v>70086276.274228603</v>
      </c>
      <c r="AC2395" s="23">
        <f t="shared" si="1779"/>
        <v>74889487.274228647</v>
      </c>
      <c r="AD2395" s="23">
        <f t="shared" si="1785"/>
        <v>4803211</v>
      </c>
      <c r="AE2395" s="24">
        <f t="shared" si="1746"/>
        <v>70086276.274228647</v>
      </c>
      <c r="AF2395" s="3">
        <f t="shared" si="1780"/>
        <v>0</v>
      </c>
      <c r="AG2395" s="2">
        <f t="shared" si="1762"/>
        <v>724456409.62251306</v>
      </c>
      <c r="AH2395" s="2">
        <f t="shared" si="1763"/>
        <v>152.4906261870006</v>
      </c>
      <c r="AI2395" s="23">
        <f t="shared" si="1786"/>
        <v>9863557945.9794312</v>
      </c>
      <c r="AJ2395" s="23">
        <f t="shared" si="1764"/>
        <v>6219.922423797766</v>
      </c>
      <c r="AK2395" s="23">
        <f t="shared" si="1765"/>
        <v>0</v>
      </c>
      <c r="AL2395" s="23">
        <f t="shared" si="1790"/>
        <v>0</v>
      </c>
      <c r="AM2395" s="23">
        <f t="shared" si="1791"/>
        <v>0</v>
      </c>
      <c r="AN2395" s="16">
        <f t="shared" si="1781"/>
        <v>0</v>
      </c>
      <c r="AO2395" s="23">
        <f t="shared" si="1782"/>
        <v>0</v>
      </c>
      <c r="AP2395" s="22">
        <f t="shared" si="1783"/>
        <v>0</v>
      </c>
      <c r="AQ2395" s="30">
        <f t="shared" si="1766"/>
        <v>13855299550.147739</v>
      </c>
      <c r="AR2395" s="28">
        <f t="shared" si="1767"/>
        <v>6762775155.8735714</v>
      </c>
      <c r="AS2395" s="25">
        <f t="shared" si="1768"/>
        <v>200337590.02425668</v>
      </c>
      <c r="AT2395" s="32">
        <f t="shared" si="1769"/>
        <v>12074.273493708552</v>
      </c>
      <c r="AU2395" s="23">
        <f t="shared" si="1770"/>
        <v>12074.273493708552</v>
      </c>
      <c r="AV2395" s="22">
        <f t="shared" si="1771"/>
        <v>1993343954.0512261</v>
      </c>
      <c r="AW2395" s="31">
        <f t="shared" si="1784"/>
        <v>9302113956.4445953</v>
      </c>
    </row>
    <row r="2396" spans="1:53" x14ac:dyDescent="0.25">
      <c r="A2396">
        <f t="shared" si="1792"/>
        <v>717</v>
      </c>
      <c r="B2396" t="s">
        <v>6</v>
      </c>
      <c r="C2396" s="27">
        <f t="shared" si="1749"/>
        <v>0</v>
      </c>
      <c r="D2396" s="27">
        <f t="shared" si="1772"/>
        <v>0</v>
      </c>
      <c r="E2396" s="27" t="b">
        <f t="shared" si="1748"/>
        <v>1</v>
      </c>
      <c r="F2396" s="29">
        <f t="shared" si="1750"/>
        <v>0</v>
      </c>
      <c r="G2396" s="27">
        <f t="shared" si="1773"/>
        <v>0</v>
      </c>
      <c r="H2396" s="22">
        <f t="shared" si="1751"/>
        <v>26763281641.081345</v>
      </c>
      <c r="I2396" s="23">
        <f t="shared" si="1752"/>
        <v>132580106.5049091</v>
      </c>
      <c r="J2396" s="23">
        <f t="shared" si="1753"/>
        <v>1086</v>
      </c>
      <c r="K2396" s="19">
        <f t="shared" si="1774"/>
        <v>225.0831931027827</v>
      </c>
      <c r="L2396" s="16">
        <f t="shared" si="1754"/>
        <v>184.60553809911889</v>
      </c>
      <c r="M2396" s="23">
        <f>M2395-IF($B2396="B",(Percent_Rent_In_Elsies*2.49%/12 * H2395)/K2395,0)+IF($B2396="D",N2396,0)+IF(B2396="D",AK2395)+IF(B2396="C",F2395*90%)-(Y2396-Y2395)-IF($B2396="A",Q2395/K2395) + IF($B2396="A",Q2395/K2395)</f>
        <v>-42244900.973781474</v>
      </c>
      <c r="N2396" s="23">
        <f t="shared" si="1755"/>
        <v>0</v>
      </c>
      <c r="O2396" s="22">
        <f t="shared" si="1756"/>
        <v>0</v>
      </c>
      <c r="P2396" s="22">
        <f t="shared" si="1787"/>
        <v>0</v>
      </c>
      <c r="Q2396" s="22">
        <f t="shared" si="1788"/>
        <v>0</v>
      </c>
      <c r="R2396" s="22">
        <f t="shared" si="1757"/>
        <v>326669467.0895111</v>
      </c>
      <c r="S2396" s="16">
        <f t="shared" si="1747"/>
        <v>0</v>
      </c>
      <c r="T2396" s="15">
        <f t="shared" si="1758"/>
        <v>0</v>
      </c>
      <c r="U2396" s="23">
        <f t="shared" si="1775"/>
        <v>1451327.6739437571</v>
      </c>
      <c r="V2396" s="23">
        <f t="shared" si="1776"/>
        <v>0</v>
      </c>
      <c r="W2396" s="23">
        <f t="shared" si="1789"/>
        <v>0</v>
      </c>
      <c r="X2396" s="23">
        <f t="shared" si="1777"/>
        <v>35703724.965748876</v>
      </c>
      <c r="Y2396" s="23">
        <f t="shared" si="1759"/>
        <v>13825559.361691331</v>
      </c>
      <c r="Z2396" s="3">
        <f t="shared" si="1760"/>
        <v>0</v>
      </c>
      <c r="AA2396" s="23">
        <f t="shared" si="1761"/>
        <v>61350565.246626094</v>
      </c>
      <c r="AB2396" s="26">
        <f t="shared" si="1778"/>
        <v>70086276.274228603</v>
      </c>
      <c r="AC2396" s="23">
        <f t="shared" si="1779"/>
        <v>74889487.274228647</v>
      </c>
      <c r="AD2396" s="23">
        <f t="shared" si="1785"/>
        <v>4803211</v>
      </c>
      <c r="AE2396" s="24">
        <f t="shared" si="1746"/>
        <v>70086276.274228647</v>
      </c>
      <c r="AF2396" s="3">
        <f t="shared" si="1780"/>
        <v>0</v>
      </c>
      <c r="AG2396" s="2">
        <f t="shared" si="1762"/>
        <v>0</v>
      </c>
      <c r="AH2396" s="2">
        <f t="shared" si="1763"/>
        <v>152.74477723064564</v>
      </c>
      <c r="AI2396" s="23">
        <f t="shared" si="1786"/>
        <v>9863557945.9794312</v>
      </c>
      <c r="AJ2396" s="23">
        <f t="shared" si="1764"/>
        <v>6219.922423797766</v>
      </c>
      <c r="AK2396" s="23">
        <f t="shared" si="1765"/>
        <v>0</v>
      </c>
      <c r="AL2396" s="23">
        <f t="shared" si="1790"/>
        <v>0</v>
      </c>
      <c r="AM2396" s="23">
        <f t="shared" si="1791"/>
        <v>0</v>
      </c>
      <c r="AN2396" s="16">
        <f t="shared" si="1781"/>
        <v>0</v>
      </c>
      <c r="AO2396" s="23">
        <f t="shared" si="1782"/>
        <v>0</v>
      </c>
      <c r="AP2396" s="22">
        <f t="shared" si="1783"/>
        <v>0</v>
      </c>
      <c r="AQ2396" s="30">
        <f t="shared" si="1766"/>
        <v>13855299550.147739</v>
      </c>
      <c r="AR2396" s="28">
        <f t="shared" si="1767"/>
        <v>6762775155.8735714</v>
      </c>
      <c r="AS2396" s="25">
        <f t="shared" si="1768"/>
        <v>200337590.02425668</v>
      </c>
      <c r="AT2396" s="32">
        <f t="shared" si="1769"/>
        <v>0</v>
      </c>
      <c r="AU2396" s="23">
        <f t="shared" si="1770"/>
        <v>0</v>
      </c>
      <c r="AV2396" s="22">
        <f t="shared" si="1771"/>
        <v>1993343954.0512261</v>
      </c>
      <c r="AW2396" s="31">
        <f t="shared" si="1784"/>
        <v>9283126167.0385666</v>
      </c>
    </row>
    <row r="2397" spans="1:53" x14ac:dyDescent="0.25">
      <c r="A2397">
        <f t="shared" si="1792"/>
        <v>717</v>
      </c>
      <c r="B2397" t="s">
        <v>7</v>
      </c>
      <c r="C2397" s="27">
        <f t="shared" si="1749"/>
        <v>0</v>
      </c>
      <c r="D2397" s="27">
        <f t="shared" si="1772"/>
        <v>0</v>
      </c>
      <c r="E2397" s="27" t="b">
        <f t="shared" si="1748"/>
        <v>1</v>
      </c>
      <c r="F2397" s="29">
        <f t="shared" si="1750"/>
        <v>0</v>
      </c>
      <c r="G2397" s="27">
        <f t="shared" si="1773"/>
        <v>0</v>
      </c>
      <c r="H2397" s="22">
        <f t="shared" si="1751"/>
        <v>26763281641.081348</v>
      </c>
      <c r="I2397" s="23">
        <f t="shared" si="1752"/>
        <v>132580106.5049091</v>
      </c>
      <c r="J2397" s="23">
        <f t="shared" si="1753"/>
        <v>1086</v>
      </c>
      <c r="K2397" s="19">
        <f t="shared" si="1774"/>
        <v>225.0831931027827</v>
      </c>
      <c r="L2397" s="16">
        <f t="shared" si="1754"/>
        <v>184.60553809911889</v>
      </c>
      <c r="M2397" s="23">
        <f>M2396-IF($B2397="B",(Percent_Rent_In_Elsies*2.49%/12 * H2396)/K2396,0)+IF($B2397="D",N2397,0)+IF(B2397="D",AK2396)+IF(B2397="C",F2396*90%)-(Y2397-Y2396)-IF($B2397="A",Q2396/K2396) + IF($B2397="A",Q2396/K2396)</f>
        <v>-42368263.82606668</v>
      </c>
      <c r="N2397" s="23">
        <f t="shared" si="1755"/>
        <v>0</v>
      </c>
      <c r="O2397" s="22">
        <f t="shared" si="1756"/>
        <v>0</v>
      </c>
      <c r="P2397" s="22">
        <f t="shared" si="1787"/>
        <v>0</v>
      </c>
      <c r="Q2397" s="22">
        <f t="shared" si="1788"/>
        <v>0</v>
      </c>
      <c r="R2397" s="22">
        <f t="shared" si="1757"/>
        <v>299447011.4987185</v>
      </c>
      <c r="S2397" s="16">
        <f t="shared" si="1747"/>
        <v>27222455.590792593</v>
      </c>
      <c r="T2397" s="15">
        <f t="shared" si="1758"/>
        <v>0</v>
      </c>
      <c r="U2397" s="23">
        <f t="shared" si="1775"/>
        <v>1330383.7011151107</v>
      </c>
      <c r="V2397" s="23">
        <f t="shared" si="1776"/>
        <v>120943.97282864642</v>
      </c>
      <c r="W2397" s="23">
        <f t="shared" si="1789"/>
        <v>0</v>
      </c>
      <c r="X2397" s="23">
        <f t="shared" si="1777"/>
        <v>35703724.965748876</v>
      </c>
      <c r="Y2397" s="23">
        <f t="shared" si="1759"/>
        <v>13825559.361691331</v>
      </c>
      <c r="Z2397" s="3">
        <f t="shared" si="1760"/>
        <v>0</v>
      </c>
      <c r="AA2397" s="23">
        <f t="shared" si="1761"/>
        <v>61350565.246626094</v>
      </c>
      <c r="AB2397" s="26">
        <f t="shared" si="1778"/>
        <v>70086276.274228603</v>
      </c>
      <c r="AC2397" s="23">
        <f t="shared" si="1779"/>
        <v>74889487.274228647</v>
      </c>
      <c r="AD2397" s="23">
        <f t="shared" si="1785"/>
        <v>4803211</v>
      </c>
      <c r="AE2397" s="24">
        <f t="shared" si="1746"/>
        <v>70086276.274228647</v>
      </c>
      <c r="AF2397" s="3">
        <f t="shared" si="1780"/>
        <v>0</v>
      </c>
      <c r="AG2397" s="2">
        <f t="shared" si="1762"/>
        <v>0</v>
      </c>
      <c r="AH2397" s="2">
        <f t="shared" si="1763"/>
        <v>152.74477723064567</v>
      </c>
      <c r="AI2397" s="23">
        <f t="shared" si="1786"/>
        <v>9863557945.9794312</v>
      </c>
      <c r="AJ2397" s="23">
        <f t="shared" si="1764"/>
        <v>6219.922423797766</v>
      </c>
      <c r="AK2397" s="23">
        <f t="shared" si="1765"/>
        <v>0</v>
      </c>
      <c r="AL2397" s="23">
        <f t="shared" si="1790"/>
        <v>4863262.3071155548</v>
      </c>
      <c r="AM2397" s="23">
        <f t="shared" si="1791"/>
        <v>4537367141.525775</v>
      </c>
      <c r="AN2397" s="16">
        <f t="shared" si="1781"/>
        <v>0</v>
      </c>
      <c r="AO2397" s="23">
        <f t="shared" si="1782"/>
        <v>123362.85228520962</v>
      </c>
      <c r="AP2397" s="22">
        <f t="shared" si="1783"/>
        <v>27766904.702621896</v>
      </c>
      <c r="AQ2397" s="30">
        <f t="shared" si="1766"/>
        <v>13910597340.86301</v>
      </c>
      <c r="AR2397" s="28">
        <f t="shared" si="1767"/>
        <v>6790306041.8862209</v>
      </c>
      <c r="AS2397" s="25">
        <f t="shared" si="1768"/>
        <v>200337590.02425668</v>
      </c>
      <c r="AT2397" s="32">
        <f t="shared" si="1769"/>
        <v>0</v>
      </c>
      <c r="AU2397" s="23">
        <f t="shared" si="1770"/>
        <v>0</v>
      </c>
      <c r="AV2397" s="22">
        <f t="shared" si="1771"/>
        <v>1993343954.0512261</v>
      </c>
      <c r="AW2397" s="31">
        <f t="shared" si="1784"/>
        <v>9338423957.7538376</v>
      </c>
    </row>
    <row r="2398" spans="1:53" x14ac:dyDescent="0.25">
      <c r="A2398">
        <f t="shared" si="1792"/>
        <v>717</v>
      </c>
      <c r="B2398" t="s">
        <v>8</v>
      </c>
      <c r="C2398" s="27">
        <f t="shared" si="1749"/>
        <v>0</v>
      </c>
      <c r="D2398" s="27">
        <f t="shared" si="1772"/>
        <v>0</v>
      </c>
      <c r="E2398" s="27" t="b">
        <f t="shared" si="1748"/>
        <v>1</v>
      </c>
      <c r="F2398" s="29">
        <f t="shared" si="1750"/>
        <v>0</v>
      </c>
      <c r="G2398" s="27">
        <f t="shared" si="1773"/>
        <v>0</v>
      </c>
      <c r="H2398" s="22">
        <f t="shared" si="1751"/>
        <v>26763281641.081348</v>
      </c>
      <c r="I2398" s="23">
        <f t="shared" si="1752"/>
        <v>132580106.5049091</v>
      </c>
      <c r="J2398" s="23">
        <f t="shared" si="1753"/>
        <v>1086</v>
      </c>
      <c r="K2398" s="19">
        <f t="shared" si="1774"/>
        <v>225.0831931027827</v>
      </c>
      <c r="L2398" s="16">
        <f t="shared" si="1754"/>
        <v>184.60553809911889</v>
      </c>
      <c r="M2398" s="23">
        <f>M2397-IF($B2398="B",(Percent_Rent_In_Elsies*2.49%/12 * H2397)/K2397,0)+IF($B2398="D",N2398,0)+IF(B2398="D",AK2397)+IF(B2398="C",F2397*90%)-(Y2398-Y2397)-IF($B2398="A",Q2397/K2397) + IF($B2398="A",Q2397/K2397)</f>
        <v>-42368263.82606668</v>
      </c>
      <c r="N2398" s="23">
        <f t="shared" si="1755"/>
        <v>0</v>
      </c>
      <c r="O2398" s="22">
        <f t="shared" si="1756"/>
        <v>0</v>
      </c>
      <c r="P2398" s="22">
        <f t="shared" si="1787"/>
        <v>0</v>
      </c>
      <c r="Q2398" s="22">
        <f t="shared" si="1788"/>
        <v>0</v>
      </c>
      <c r="R2398" s="22">
        <f t="shared" si="1757"/>
        <v>327213916.20134038</v>
      </c>
      <c r="S2398" s="16">
        <f t="shared" si="1747"/>
        <v>27222455.590792593</v>
      </c>
      <c r="T2398" s="15">
        <f t="shared" si="1758"/>
        <v>0</v>
      </c>
      <c r="U2398" s="23">
        <f t="shared" si="1775"/>
        <v>1453746.5534003202</v>
      </c>
      <c r="V2398" s="23">
        <f t="shared" si="1776"/>
        <v>120943.97282864642</v>
      </c>
      <c r="W2398" s="23">
        <f t="shared" si="1789"/>
        <v>0</v>
      </c>
      <c r="X2398" s="23">
        <f t="shared" si="1777"/>
        <v>35703724.965748876</v>
      </c>
      <c r="Y2398" s="23">
        <f t="shared" si="1759"/>
        <v>13825559.361691331</v>
      </c>
      <c r="Z2398" s="3">
        <f t="shared" si="1760"/>
        <v>0</v>
      </c>
      <c r="AA2398" s="23">
        <f t="shared" si="1761"/>
        <v>61350565.246626094</v>
      </c>
      <c r="AB2398" s="26">
        <f t="shared" si="1778"/>
        <v>70086276.274228603</v>
      </c>
      <c r="AC2398" s="23">
        <f t="shared" si="1779"/>
        <v>74889487.274228647</v>
      </c>
      <c r="AD2398" s="23">
        <f t="shared" si="1785"/>
        <v>4803211</v>
      </c>
      <c r="AE2398" s="24">
        <f t="shared" si="1746"/>
        <v>70086276.274228647</v>
      </c>
      <c r="AF2398" s="3">
        <f t="shared" si="1780"/>
        <v>1E-4</v>
      </c>
      <c r="AG2398" s="2">
        <f t="shared" si="1762"/>
        <v>0</v>
      </c>
      <c r="AH2398" s="2">
        <f t="shared" si="1763"/>
        <v>152.74477723064567</v>
      </c>
      <c r="AI2398" s="23">
        <f t="shared" si="1786"/>
        <v>9863557945.9794312</v>
      </c>
      <c r="AJ2398" s="23">
        <f t="shared" si="1764"/>
        <v>6219.922423797766</v>
      </c>
      <c r="AK2398" s="23">
        <f t="shared" si="1765"/>
        <v>60318.944690621778</v>
      </c>
      <c r="AL2398" s="23">
        <f t="shared" si="1790"/>
        <v>0</v>
      </c>
      <c r="AM2398" s="23">
        <f t="shared" si="1791"/>
        <v>0</v>
      </c>
      <c r="AN2398" s="16">
        <f t="shared" si="1781"/>
        <v>0</v>
      </c>
      <c r="AO2398" s="23">
        <f t="shared" si="1782"/>
        <v>0</v>
      </c>
      <c r="AP2398" s="22">
        <f t="shared" si="1783"/>
        <v>0</v>
      </c>
      <c r="AQ2398" s="30">
        <f t="shared" si="1766"/>
        <v>13910597340.86301</v>
      </c>
      <c r="AR2398" s="28">
        <f t="shared" si="1767"/>
        <v>6790306041.8862209</v>
      </c>
      <c r="AS2398" s="25">
        <f t="shared" si="1768"/>
        <v>200337590.02425668</v>
      </c>
      <c r="AT2398" s="32">
        <f t="shared" si="1769"/>
        <v>0</v>
      </c>
      <c r="AU2398" s="23">
        <f t="shared" si="1770"/>
        <v>0</v>
      </c>
      <c r="AV2398" s="22">
        <f t="shared" si="1771"/>
        <v>1993343954.0512261</v>
      </c>
      <c r="AW2398" s="31">
        <f t="shared" si="1784"/>
        <v>9338423957.7538376</v>
      </c>
    </row>
    <row r="2399" spans="1:53" x14ac:dyDescent="0.25">
      <c r="A2399" s="21">
        <f t="shared" si="1792"/>
        <v>717</v>
      </c>
      <c r="B2399" s="21" t="s">
        <v>9</v>
      </c>
      <c r="C2399" s="27">
        <f t="shared" si="1749"/>
        <v>0</v>
      </c>
      <c r="D2399" s="27">
        <f t="shared" si="1772"/>
        <v>0</v>
      </c>
      <c r="E2399" s="27" t="b">
        <f t="shared" si="1748"/>
        <v>1</v>
      </c>
      <c r="F2399" s="29">
        <f t="shared" si="1750"/>
        <v>0</v>
      </c>
      <c r="G2399" s="27">
        <f t="shared" si="1773"/>
        <v>0</v>
      </c>
      <c r="H2399" s="22">
        <f t="shared" si="1751"/>
        <v>26763281641.081348</v>
      </c>
      <c r="I2399" s="23">
        <f t="shared" si="1752"/>
        <v>132580106.5049091</v>
      </c>
      <c r="J2399" s="23">
        <f t="shared" si="1753"/>
        <v>1086</v>
      </c>
      <c r="K2399" s="19">
        <f t="shared" si="1774"/>
        <v>225.0831931027827</v>
      </c>
      <c r="L2399" s="16">
        <f t="shared" si="1754"/>
        <v>184.60553809911889</v>
      </c>
      <c r="M2399" s="23">
        <f>M2398-IF($B2399="B",(Percent_Rent_In_Elsies*2.49%/12 * H2398)/K2398,0)+IF($B2399="D",N2399,0)+IF(B2399="D",AK2398)+IF(B2399="C",F2398*90%)-(Y2399-Y2398)-IF($B2399="A",Q2398/K2398) + IF($B2399="A",Q2398/K2398)</f>
        <v>-42307944.881376058</v>
      </c>
      <c r="N2399" s="23">
        <f t="shared" si="1755"/>
        <v>0</v>
      </c>
      <c r="O2399" s="22">
        <f t="shared" si="1756"/>
        <v>19019435.721706223</v>
      </c>
      <c r="P2399" s="22">
        <f t="shared" si="1787"/>
        <v>0</v>
      </c>
      <c r="Q2399" s="22">
        <f t="shared" si="1788"/>
        <v>0</v>
      </c>
      <c r="R2399" s="22">
        <f t="shared" si="1757"/>
        <v>327213916.20134038</v>
      </c>
      <c r="S2399" s="16">
        <f t="shared" si="1747"/>
        <v>0</v>
      </c>
      <c r="T2399" s="15">
        <f t="shared" si="1758"/>
        <v>8203019.8690863699</v>
      </c>
      <c r="U2399" s="23">
        <f t="shared" si="1775"/>
        <v>1453746.5534003202</v>
      </c>
      <c r="V2399" s="23">
        <f t="shared" si="1776"/>
        <v>0</v>
      </c>
      <c r="W2399" s="23">
        <f t="shared" si="1789"/>
        <v>120943.97282864642</v>
      </c>
      <c r="X2399" s="23">
        <f t="shared" si="1777"/>
        <v>35703724.965748876</v>
      </c>
      <c r="Y2399" s="23">
        <f t="shared" si="1759"/>
        <v>13825559.361691331</v>
      </c>
      <c r="Z2399" s="3">
        <f t="shared" si="1760"/>
        <v>0</v>
      </c>
      <c r="AA2399" s="23">
        <f t="shared" si="1761"/>
        <v>61290246.301935472</v>
      </c>
      <c r="AB2399" s="26">
        <f t="shared" si="1778"/>
        <v>70086276.274228588</v>
      </c>
      <c r="AC2399" s="23">
        <f t="shared" si="1779"/>
        <v>74889487.274228647</v>
      </c>
      <c r="AD2399" s="23">
        <f t="shared" si="1785"/>
        <v>4803211</v>
      </c>
      <c r="AE2399" s="24">
        <f t="shared" si="1746"/>
        <v>70086276.274228647</v>
      </c>
      <c r="AF2399" s="3">
        <f t="shared" si="1780"/>
        <v>0</v>
      </c>
      <c r="AG2399" s="2">
        <f t="shared" si="1762"/>
        <v>0</v>
      </c>
      <c r="AH2399" s="2">
        <f t="shared" si="1763"/>
        <v>152.74477723064567</v>
      </c>
      <c r="AI2399" s="23">
        <f t="shared" si="1786"/>
        <v>9853860245.496891</v>
      </c>
      <c r="AJ2399" s="23">
        <f t="shared" si="1764"/>
        <v>6219.922423797766</v>
      </c>
      <c r="AK2399" s="23">
        <f t="shared" si="1765"/>
        <v>0</v>
      </c>
      <c r="AL2399" s="23">
        <f t="shared" si="1790"/>
        <v>0</v>
      </c>
      <c r="AM2399" s="23">
        <f t="shared" si="1791"/>
        <v>0</v>
      </c>
      <c r="AN2399" s="16">
        <f t="shared" si="1781"/>
        <v>0</v>
      </c>
      <c r="AO2399" s="23">
        <f t="shared" si="1782"/>
        <v>0</v>
      </c>
      <c r="AP2399" s="22">
        <f t="shared" si="1783"/>
        <v>0</v>
      </c>
      <c r="AQ2399" s="30">
        <f t="shared" si="1766"/>
        <v>13910597340.86301</v>
      </c>
      <c r="AR2399" s="28">
        <f t="shared" si="1767"/>
        <v>6790306041.8862209</v>
      </c>
      <c r="AS2399" s="25">
        <f t="shared" si="1768"/>
        <v>200337590.02425668</v>
      </c>
      <c r="AT2399" s="32">
        <f t="shared" si="1769"/>
        <v>0</v>
      </c>
      <c r="AU2399" s="23">
        <f t="shared" si="1770"/>
        <v>0</v>
      </c>
      <c r="AV2399" s="22">
        <f t="shared" si="1771"/>
        <v>1993343954.0512261</v>
      </c>
      <c r="AW2399" s="31">
        <f t="shared" si="1784"/>
        <v>9338423957.7538376</v>
      </c>
      <c r="AX2399" s="21"/>
      <c r="AY2399" s="21"/>
      <c r="AZ2399" s="21"/>
      <c r="BA2399" s="21"/>
    </row>
    <row r="2400" spans="1:53" x14ac:dyDescent="0.25">
      <c r="A2400" s="21">
        <f t="shared" si="1792"/>
        <v>717</v>
      </c>
      <c r="B2400" s="21" t="s">
        <v>28</v>
      </c>
      <c r="C2400" s="27">
        <f t="shared" si="1749"/>
        <v>0</v>
      </c>
      <c r="D2400" s="27">
        <f t="shared" si="1772"/>
        <v>0</v>
      </c>
      <c r="E2400" s="27" t="b">
        <f t="shared" si="1748"/>
        <v>1</v>
      </c>
      <c r="F2400" s="29">
        <f t="shared" si="1750"/>
        <v>0</v>
      </c>
      <c r="G2400" s="27">
        <f t="shared" si="1773"/>
        <v>0</v>
      </c>
      <c r="H2400" s="22">
        <f t="shared" si="1751"/>
        <v>26763281641.081348</v>
      </c>
      <c r="I2400" s="23">
        <f t="shared" si="1752"/>
        <v>132580106.5049091</v>
      </c>
      <c r="J2400" s="23">
        <f t="shared" si="1753"/>
        <v>1086</v>
      </c>
      <c r="K2400" s="19">
        <f t="shared" si="1774"/>
        <v>225.0831931027827</v>
      </c>
      <c r="L2400" s="16">
        <f t="shared" si="1754"/>
        <v>184.60553809911889</v>
      </c>
      <c r="M2400" s="23">
        <f>M2399-IF($B2400="B",(Percent_Rent_In_Elsies*2.49%/12 * H2399)/K2399,0)+IF($B2400="D",N2400,0)+IF(B2400="D",AK2399)+IF(B2400="C",F2399*90%)-(Y2400-Y2399)-IF($B2400="A",Q2399/K2399) + IF($B2400="A",Q2399/K2399)</f>
        <v>-42307944.881376058</v>
      </c>
      <c r="N2400" s="23">
        <f t="shared" si="1755"/>
        <v>0</v>
      </c>
      <c r="O2400" s="22">
        <f t="shared" si="1756"/>
        <v>0</v>
      </c>
      <c r="P2400" s="22">
        <f t="shared" si="1787"/>
        <v>19019435.721706223</v>
      </c>
      <c r="Q2400" s="22">
        <f t="shared" si="1788"/>
        <v>0</v>
      </c>
      <c r="R2400" s="22">
        <f t="shared" si="1757"/>
        <v>327213916.20134038</v>
      </c>
      <c r="S2400" s="16">
        <f t="shared" si="1747"/>
        <v>0</v>
      </c>
      <c r="T2400" s="15">
        <f t="shared" si="1758"/>
        <v>0</v>
      </c>
      <c r="U2400" s="23">
        <f t="shared" si="1775"/>
        <v>1453746.5534003202</v>
      </c>
      <c r="V2400" s="23">
        <f t="shared" si="1776"/>
        <v>0</v>
      </c>
      <c r="W2400" s="23">
        <f t="shared" si="1789"/>
        <v>0</v>
      </c>
      <c r="X2400" s="23">
        <f t="shared" si="1777"/>
        <v>35703724.965748876</v>
      </c>
      <c r="Y2400" s="23">
        <f t="shared" si="1759"/>
        <v>13825559.361691331</v>
      </c>
      <c r="Z2400" s="3">
        <f t="shared" si="1760"/>
        <v>6047.1986414323219</v>
      </c>
      <c r="AA2400" s="23">
        <f t="shared" si="1761"/>
        <v>61380954.281556956</v>
      </c>
      <c r="AB2400" s="26">
        <f t="shared" si="1778"/>
        <v>70086276.274228603</v>
      </c>
      <c r="AC2400" s="23">
        <f t="shared" si="1779"/>
        <v>74889487.274228647</v>
      </c>
      <c r="AD2400" s="23">
        <f t="shared" si="1785"/>
        <v>4803211</v>
      </c>
      <c r="AE2400" s="24">
        <f t="shared" si="1746"/>
        <v>70086276.274228647</v>
      </c>
      <c r="AF2400" s="3">
        <f t="shared" si="1780"/>
        <v>0</v>
      </c>
      <c r="AG2400" s="2">
        <f t="shared" si="1762"/>
        <v>725663836.97187865</v>
      </c>
      <c r="AH2400" s="2">
        <f t="shared" si="1763"/>
        <v>152.74477723064567</v>
      </c>
      <c r="AI2400" s="23">
        <f t="shared" si="1786"/>
        <v>9868443703.8491096</v>
      </c>
      <c r="AJ2400" s="23">
        <f t="shared" si="1764"/>
        <v>6219.922423797766</v>
      </c>
      <c r="AK2400" s="23">
        <f t="shared" si="1765"/>
        <v>0</v>
      </c>
      <c r="AL2400" s="23">
        <f t="shared" si="1790"/>
        <v>0</v>
      </c>
      <c r="AM2400" s="23">
        <f t="shared" si="1791"/>
        <v>0</v>
      </c>
      <c r="AN2400" s="16">
        <f t="shared" si="1781"/>
        <v>0</v>
      </c>
      <c r="AO2400" s="23">
        <f t="shared" si="1782"/>
        <v>0</v>
      </c>
      <c r="AP2400" s="22">
        <f t="shared" si="1783"/>
        <v>0</v>
      </c>
      <c r="AQ2400" s="30">
        <f t="shared" si="1766"/>
        <v>13910597340.86301</v>
      </c>
      <c r="AR2400" s="28">
        <f t="shared" si="1767"/>
        <v>6790306041.8862209</v>
      </c>
      <c r="AS2400" s="25">
        <f t="shared" si="1768"/>
        <v>200337590.02425668</v>
      </c>
      <c r="AT2400" s="32">
        <f t="shared" si="1769"/>
        <v>12094.397282864644</v>
      </c>
      <c r="AU2400" s="23">
        <f t="shared" si="1770"/>
        <v>12094.397282864644</v>
      </c>
      <c r="AV2400" s="22">
        <f t="shared" si="1771"/>
        <v>2001546973.9203124</v>
      </c>
      <c r="AW2400" s="31">
        <f t="shared" si="1784"/>
        <v>9338423957.7538357</v>
      </c>
      <c r="AX2400" s="21"/>
      <c r="AY2400" s="21"/>
      <c r="AZ2400" s="21"/>
      <c r="BA2400" s="21"/>
    </row>
    <row r="2401" spans="1:53" x14ac:dyDescent="0.25">
      <c r="A2401">
        <f t="shared" si="1792"/>
        <v>718</v>
      </c>
      <c r="B2401" t="s">
        <v>6</v>
      </c>
      <c r="C2401" s="27">
        <f t="shared" si="1749"/>
        <v>0</v>
      </c>
      <c r="D2401" s="27">
        <f t="shared" si="1772"/>
        <v>0</v>
      </c>
      <c r="E2401" s="27" t="b">
        <f t="shared" si="1748"/>
        <v>1</v>
      </c>
      <c r="F2401" s="29">
        <f t="shared" si="1750"/>
        <v>0</v>
      </c>
      <c r="G2401" s="27">
        <f t="shared" si="1773"/>
        <v>0</v>
      </c>
      <c r="H2401" s="22">
        <f t="shared" si="1751"/>
        <v>26807887110.48315</v>
      </c>
      <c r="I2401" s="23">
        <f t="shared" si="1752"/>
        <v>132580106.5049091</v>
      </c>
      <c r="J2401" s="23">
        <f t="shared" si="1753"/>
        <v>1086</v>
      </c>
      <c r="K2401" s="19">
        <f t="shared" si="1774"/>
        <v>225.0831931027827</v>
      </c>
      <c r="L2401" s="16">
        <f t="shared" si="1754"/>
        <v>184.91321399595077</v>
      </c>
      <c r="M2401" s="23">
        <f>M2400-IF($B2401="B",(Percent_Rent_In_Elsies*2.49%/12 * H2400)/K2400,0)+IF($B2401="D",N2401,0)+IF(B2401="D",AK2400)+IF(B2401="C",F2400*90%)-(Y2401-Y2400)-IF($B2401="A",Q2400/K2400) + IF($B2401="A",Q2400/K2400)</f>
        <v>-42307944.881376058</v>
      </c>
      <c r="N2401" s="23">
        <f t="shared" si="1755"/>
        <v>0</v>
      </c>
      <c r="O2401" s="22">
        <f t="shared" si="1756"/>
        <v>0</v>
      </c>
      <c r="P2401" s="22">
        <f t="shared" si="1787"/>
        <v>0</v>
      </c>
      <c r="Q2401" s="22">
        <f t="shared" si="1788"/>
        <v>0</v>
      </c>
      <c r="R2401" s="22">
        <f t="shared" si="1757"/>
        <v>327213916.20134038</v>
      </c>
      <c r="S2401" s="16">
        <f t="shared" si="1747"/>
        <v>0</v>
      </c>
      <c r="T2401" s="15">
        <f t="shared" si="1758"/>
        <v>0</v>
      </c>
      <c r="U2401" s="23">
        <f t="shared" si="1775"/>
        <v>1453746.5534003202</v>
      </c>
      <c r="V2401" s="23">
        <f t="shared" si="1776"/>
        <v>0</v>
      </c>
      <c r="W2401" s="23">
        <f t="shared" si="1789"/>
        <v>0</v>
      </c>
      <c r="X2401" s="23">
        <f t="shared" si="1777"/>
        <v>35733960.958956033</v>
      </c>
      <c r="Y2401" s="23">
        <f t="shared" si="1759"/>
        <v>13825559.361691331</v>
      </c>
      <c r="Z2401" s="3">
        <f t="shared" si="1760"/>
        <v>0</v>
      </c>
      <c r="AA2401" s="23">
        <f t="shared" si="1761"/>
        <v>61380954.281556956</v>
      </c>
      <c r="AB2401" s="26">
        <f t="shared" si="1778"/>
        <v>70086276.274228588</v>
      </c>
      <c r="AC2401" s="23">
        <f t="shared" si="1779"/>
        <v>74889487.274228647</v>
      </c>
      <c r="AD2401" s="23">
        <f t="shared" si="1785"/>
        <v>4803211</v>
      </c>
      <c r="AE2401" s="24">
        <f t="shared" si="1746"/>
        <v>70086276.274228647</v>
      </c>
      <c r="AF2401" s="3">
        <f t="shared" si="1780"/>
        <v>0</v>
      </c>
      <c r="AG2401" s="2">
        <f t="shared" si="1762"/>
        <v>0</v>
      </c>
      <c r="AH2401" s="2">
        <f t="shared" si="1763"/>
        <v>152.99935185936337</v>
      </c>
      <c r="AI2401" s="23">
        <f t="shared" si="1786"/>
        <v>9868443703.8491096</v>
      </c>
      <c r="AJ2401" s="23">
        <f t="shared" si="1764"/>
        <v>6219.922423797766</v>
      </c>
      <c r="AK2401" s="23">
        <f t="shared" si="1765"/>
        <v>0</v>
      </c>
      <c r="AL2401" s="23">
        <f t="shared" si="1790"/>
        <v>0</v>
      </c>
      <c r="AM2401" s="23">
        <f t="shared" si="1791"/>
        <v>0</v>
      </c>
      <c r="AN2401" s="16">
        <f t="shared" si="1781"/>
        <v>0</v>
      </c>
      <c r="AO2401" s="23">
        <f t="shared" si="1782"/>
        <v>0</v>
      </c>
      <c r="AP2401" s="22">
        <f t="shared" si="1783"/>
        <v>0</v>
      </c>
      <c r="AQ2401" s="30">
        <f t="shared" si="1766"/>
        <v>13910597340.86301</v>
      </c>
      <c r="AR2401" s="28">
        <f t="shared" si="1767"/>
        <v>6790306041.8862209</v>
      </c>
      <c r="AS2401" s="25">
        <f t="shared" si="1768"/>
        <v>200337590.02425668</v>
      </c>
      <c r="AT2401" s="32">
        <f t="shared" si="1769"/>
        <v>0</v>
      </c>
      <c r="AU2401" s="23">
        <f t="shared" si="1770"/>
        <v>0</v>
      </c>
      <c r="AV2401" s="22">
        <f t="shared" si="1771"/>
        <v>2001546973.9203124</v>
      </c>
      <c r="AW2401" s="31">
        <f t="shared" si="1784"/>
        <v>9319404522.0321293</v>
      </c>
    </row>
    <row r="2402" spans="1:53" x14ac:dyDescent="0.25">
      <c r="A2402">
        <f t="shared" si="1792"/>
        <v>718</v>
      </c>
      <c r="B2402" t="s">
        <v>7</v>
      </c>
      <c r="C2402" s="27">
        <f t="shared" si="1749"/>
        <v>0</v>
      </c>
      <c r="D2402" s="27">
        <f t="shared" si="1772"/>
        <v>0</v>
      </c>
      <c r="E2402" s="27" t="b">
        <f t="shared" si="1748"/>
        <v>1</v>
      </c>
      <c r="F2402" s="29">
        <f t="shared" si="1750"/>
        <v>0</v>
      </c>
      <c r="G2402" s="27">
        <f t="shared" si="1773"/>
        <v>0</v>
      </c>
      <c r="H2402" s="22">
        <f t="shared" si="1751"/>
        <v>26807887110.48315</v>
      </c>
      <c r="I2402" s="23">
        <f t="shared" si="1752"/>
        <v>132580106.5049091</v>
      </c>
      <c r="J2402" s="23">
        <f t="shared" si="1753"/>
        <v>1086</v>
      </c>
      <c r="K2402" s="19">
        <f t="shared" si="1774"/>
        <v>225.0831931027827</v>
      </c>
      <c r="L2402" s="16">
        <f t="shared" si="1754"/>
        <v>184.91321399595077</v>
      </c>
      <c r="M2402" s="23">
        <f>M2401-IF($B2402="B",(Percent_Rent_In_Elsies*2.49%/12 * H2401)/K2401,0)+IF($B2402="D",N2402,0)+IF(B2402="D",AK2401)+IF(B2402="C",F2401*90%)-(Y2402-Y2401)-IF($B2402="A",Q2401/K2401) + IF($B2402="A",Q2401/K2401)</f>
        <v>-42431513.338415079</v>
      </c>
      <c r="N2402" s="23">
        <f t="shared" si="1755"/>
        <v>0</v>
      </c>
      <c r="O2402" s="22">
        <f t="shared" si="1756"/>
        <v>0</v>
      </c>
      <c r="P2402" s="22">
        <f t="shared" si="1787"/>
        <v>0</v>
      </c>
      <c r="Q2402" s="22">
        <f t="shared" si="1788"/>
        <v>0</v>
      </c>
      <c r="R2402" s="22">
        <f t="shared" si="1757"/>
        <v>299946089.85122865</v>
      </c>
      <c r="S2402" s="16">
        <f t="shared" si="1747"/>
        <v>27267826.350111697</v>
      </c>
      <c r="T2402" s="15">
        <f t="shared" si="1758"/>
        <v>0</v>
      </c>
      <c r="U2402" s="23">
        <f t="shared" si="1775"/>
        <v>1332601.0072836268</v>
      </c>
      <c r="V2402" s="23">
        <f t="shared" si="1776"/>
        <v>121145.54611669335</v>
      </c>
      <c r="W2402" s="23">
        <f t="shared" si="1789"/>
        <v>0</v>
      </c>
      <c r="X2402" s="23">
        <f t="shared" si="1777"/>
        <v>35733960.958956033</v>
      </c>
      <c r="Y2402" s="23">
        <f t="shared" si="1759"/>
        <v>13825559.361691331</v>
      </c>
      <c r="Z2402" s="3">
        <f t="shared" si="1760"/>
        <v>0</v>
      </c>
      <c r="AA2402" s="23">
        <f t="shared" si="1761"/>
        <v>61380954.281556956</v>
      </c>
      <c r="AB2402" s="26">
        <f t="shared" si="1778"/>
        <v>70086276.274228588</v>
      </c>
      <c r="AC2402" s="23">
        <f t="shared" si="1779"/>
        <v>74889487.274228647</v>
      </c>
      <c r="AD2402" s="23">
        <f t="shared" si="1785"/>
        <v>4803211</v>
      </c>
      <c r="AE2402" s="24">
        <f t="shared" si="1746"/>
        <v>70086276.274228647</v>
      </c>
      <c r="AF2402" s="3">
        <f t="shared" si="1780"/>
        <v>0</v>
      </c>
      <c r="AG2402" s="2">
        <f t="shared" si="1762"/>
        <v>0</v>
      </c>
      <c r="AH2402" s="2">
        <f t="shared" si="1763"/>
        <v>152.99935185936337</v>
      </c>
      <c r="AI2402" s="23">
        <f t="shared" si="1786"/>
        <v>9868443703.8491096</v>
      </c>
      <c r="AJ2402" s="23">
        <f t="shared" si="1764"/>
        <v>6219.922423797766</v>
      </c>
      <c r="AK2402" s="23">
        <f t="shared" si="1765"/>
        <v>0</v>
      </c>
      <c r="AL2402" s="23">
        <f t="shared" si="1790"/>
        <v>4885757.8696784973</v>
      </c>
      <c r="AM2402" s="23">
        <f t="shared" si="1791"/>
        <v>4558355239.628953</v>
      </c>
      <c r="AN2402" s="16">
        <f t="shared" si="1781"/>
        <v>0</v>
      </c>
      <c r="AO2402" s="23">
        <f t="shared" si="1782"/>
        <v>123568.45703901832</v>
      </c>
      <c r="AP2402" s="22">
        <f t="shared" si="1783"/>
        <v>27813182.877126273</v>
      </c>
      <c r="AQ2402" s="30">
        <f t="shared" si="1766"/>
        <v>13965987294.562807</v>
      </c>
      <c r="AR2402" s="28">
        <f t="shared" si="1767"/>
        <v>6817882812.7088919</v>
      </c>
      <c r="AS2402" s="25">
        <f t="shared" si="1768"/>
        <v>200337590.02425668</v>
      </c>
      <c r="AT2402" s="32">
        <f t="shared" si="1769"/>
        <v>0</v>
      </c>
      <c r="AU2402" s="23">
        <f t="shared" si="1770"/>
        <v>0</v>
      </c>
      <c r="AV2402" s="22">
        <f t="shared" si="1771"/>
        <v>2001546973.9203124</v>
      </c>
      <c r="AW2402" s="31">
        <f t="shared" si="1784"/>
        <v>9374794475.7319279</v>
      </c>
    </row>
    <row r="2403" spans="1:53" s="21" customFormat="1" x14ac:dyDescent="0.25">
      <c r="A2403">
        <f t="shared" si="1792"/>
        <v>718</v>
      </c>
      <c r="B2403" t="s">
        <v>8</v>
      </c>
      <c r="C2403" s="27">
        <f t="shared" si="1749"/>
        <v>0</v>
      </c>
      <c r="D2403" s="27">
        <f t="shared" si="1772"/>
        <v>0</v>
      </c>
      <c r="E2403" s="27" t="b">
        <f t="shared" si="1748"/>
        <v>1</v>
      </c>
      <c r="F2403" s="29">
        <f t="shared" si="1750"/>
        <v>0</v>
      </c>
      <c r="G2403" s="27">
        <f t="shared" si="1773"/>
        <v>0</v>
      </c>
      <c r="H2403" s="22">
        <f t="shared" si="1751"/>
        <v>26807887110.48315</v>
      </c>
      <c r="I2403" s="23">
        <f t="shared" si="1752"/>
        <v>132580106.5049091</v>
      </c>
      <c r="J2403" s="23">
        <f t="shared" si="1753"/>
        <v>1086</v>
      </c>
      <c r="K2403" s="19">
        <f t="shared" si="1774"/>
        <v>225.0831931027827</v>
      </c>
      <c r="L2403" s="16">
        <f t="shared" si="1754"/>
        <v>184.91321399595077</v>
      </c>
      <c r="M2403" s="23">
        <f>M2402-IF($B2403="B",(Percent_Rent_In_Elsies*2.49%/12 * H2402)/K2402,0)+IF($B2403="D",N2403,0)+IF(B2403="D",AK2402)+IF(B2403="C",F2402*90%)-(Y2403-Y2402)-IF($B2403="A",Q2402/K2402) + IF($B2403="A",Q2402/K2402)</f>
        <v>-42431513.338415079</v>
      </c>
      <c r="N2403" s="23">
        <f t="shared" si="1755"/>
        <v>0</v>
      </c>
      <c r="O2403" s="22">
        <f t="shared" si="1756"/>
        <v>0</v>
      </c>
      <c r="P2403" s="22">
        <f t="shared" si="1787"/>
        <v>0</v>
      </c>
      <c r="Q2403" s="22">
        <f t="shared" si="1788"/>
        <v>0</v>
      </c>
      <c r="R2403" s="22">
        <f t="shared" si="1757"/>
        <v>327759272.72835493</v>
      </c>
      <c r="S2403" s="16">
        <f t="shared" si="1747"/>
        <v>27267826.350111697</v>
      </c>
      <c r="T2403" s="15">
        <f t="shared" si="1758"/>
        <v>0</v>
      </c>
      <c r="U2403" s="23">
        <f t="shared" si="1775"/>
        <v>1456169.4643226452</v>
      </c>
      <c r="V2403" s="23">
        <f t="shared" si="1776"/>
        <v>121145.54611669335</v>
      </c>
      <c r="W2403" s="23">
        <f t="shared" si="1789"/>
        <v>0</v>
      </c>
      <c r="X2403" s="23">
        <f t="shared" si="1777"/>
        <v>35733960.958956033</v>
      </c>
      <c r="Y2403" s="23">
        <f t="shared" si="1759"/>
        <v>13825559.361691331</v>
      </c>
      <c r="Z2403" s="3">
        <f t="shared" si="1760"/>
        <v>0</v>
      </c>
      <c r="AA2403" s="23">
        <f t="shared" si="1761"/>
        <v>61380954.281556956</v>
      </c>
      <c r="AB2403" s="26">
        <f t="shared" si="1778"/>
        <v>70086276.274228573</v>
      </c>
      <c r="AC2403" s="23">
        <f t="shared" si="1779"/>
        <v>74889487.274228647</v>
      </c>
      <c r="AD2403" s="23">
        <f t="shared" si="1785"/>
        <v>4803211</v>
      </c>
      <c r="AE2403" s="24">
        <f t="shared" si="1746"/>
        <v>70086276.274228647</v>
      </c>
      <c r="AF2403" s="3">
        <f t="shared" si="1780"/>
        <v>1E-4</v>
      </c>
      <c r="AG2403" s="2">
        <f t="shared" si="1762"/>
        <v>0</v>
      </c>
      <c r="AH2403" s="2">
        <f t="shared" si="1763"/>
        <v>152.99935185936337</v>
      </c>
      <c r="AI2403" s="23">
        <f t="shared" si="1786"/>
        <v>9868443703.8491096</v>
      </c>
      <c r="AJ2403" s="23">
        <f t="shared" si="1764"/>
        <v>6219.922423797766</v>
      </c>
      <c r="AK2403" s="23">
        <f t="shared" si="1765"/>
        <v>60330.082143731226</v>
      </c>
      <c r="AL2403" s="23">
        <f t="shared" si="1790"/>
        <v>0</v>
      </c>
      <c r="AM2403" s="23">
        <f t="shared" si="1791"/>
        <v>0</v>
      </c>
      <c r="AN2403" s="16">
        <f t="shared" si="1781"/>
        <v>0</v>
      </c>
      <c r="AO2403" s="23">
        <f t="shared" si="1782"/>
        <v>0</v>
      </c>
      <c r="AP2403" s="22">
        <f t="shared" si="1783"/>
        <v>0</v>
      </c>
      <c r="AQ2403" s="30">
        <f t="shared" si="1766"/>
        <v>13965987294.562807</v>
      </c>
      <c r="AR2403" s="28">
        <f t="shared" si="1767"/>
        <v>6817882812.7088919</v>
      </c>
      <c r="AS2403" s="25">
        <f t="shared" si="1768"/>
        <v>200337590.02425668</v>
      </c>
      <c r="AT2403" s="32">
        <f t="shared" si="1769"/>
        <v>0</v>
      </c>
      <c r="AU2403" s="23">
        <f t="shared" si="1770"/>
        <v>0</v>
      </c>
      <c r="AV2403" s="22">
        <f t="shared" si="1771"/>
        <v>2001546973.9203124</v>
      </c>
      <c r="AW2403" s="31">
        <f t="shared" si="1784"/>
        <v>9374794475.7319279</v>
      </c>
      <c r="AX2403"/>
      <c r="AY2403"/>
      <c r="AZ2403"/>
      <c r="BA2403"/>
    </row>
    <row r="2404" spans="1:53" s="21" customFormat="1" x14ac:dyDescent="0.25">
      <c r="A2404">
        <f t="shared" si="1792"/>
        <v>718</v>
      </c>
      <c r="B2404" t="s">
        <v>9</v>
      </c>
      <c r="C2404" s="27">
        <f t="shared" si="1749"/>
        <v>0</v>
      </c>
      <c r="D2404" s="27">
        <f t="shared" si="1772"/>
        <v>0</v>
      </c>
      <c r="E2404" s="27" t="b">
        <f t="shared" si="1748"/>
        <v>1</v>
      </c>
      <c r="F2404" s="29">
        <f t="shared" si="1750"/>
        <v>0</v>
      </c>
      <c r="G2404" s="27">
        <f t="shared" si="1773"/>
        <v>0</v>
      </c>
      <c r="H2404" s="22">
        <f t="shared" si="1751"/>
        <v>26807887110.48315</v>
      </c>
      <c r="I2404" s="23">
        <f t="shared" si="1752"/>
        <v>132580106.5049091</v>
      </c>
      <c r="J2404" s="23">
        <f t="shared" si="1753"/>
        <v>1086</v>
      </c>
      <c r="K2404" s="19">
        <f t="shared" si="1774"/>
        <v>225.0831931027827</v>
      </c>
      <c r="L2404" s="16">
        <f t="shared" si="1754"/>
        <v>184.91321399595077</v>
      </c>
      <c r="M2404" s="23">
        <f>M2403-IF($B2404="B",(Percent_Rent_In_Elsies*2.49%/12 * H2403)/K2403,0)+IF($B2404="D",N2404,0)+IF(B2404="D",AK2403)+IF(B2404="C",F2403*90%)-(Y2404-Y2403)-IF($B2404="A",Q2403/K2403) + IF($B2404="A",Q2403/K2403)</f>
        <v>-42371183.256271347</v>
      </c>
      <c r="N2404" s="23">
        <f t="shared" si="1755"/>
        <v>0</v>
      </c>
      <c r="O2404" s="22">
        <f t="shared" si="1756"/>
        <v>19051134.781243179</v>
      </c>
      <c r="P2404" s="22">
        <f t="shared" si="1787"/>
        <v>0</v>
      </c>
      <c r="Q2404" s="22">
        <f t="shared" si="1788"/>
        <v>0</v>
      </c>
      <c r="R2404" s="22">
        <f t="shared" si="1757"/>
        <v>327759272.72835493</v>
      </c>
      <c r="S2404" s="16">
        <f t="shared" si="1747"/>
        <v>0</v>
      </c>
      <c r="T2404" s="15">
        <f t="shared" si="1758"/>
        <v>8216691.5688685179</v>
      </c>
      <c r="U2404" s="23">
        <f t="shared" si="1775"/>
        <v>1456169.4643226452</v>
      </c>
      <c r="V2404" s="23">
        <f t="shared" si="1776"/>
        <v>0</v>
      </c>
      <c r="W2404" s="23">
        <f t="shared" si="1789"/>
        <v>121145.54611669335</v>
      </c>
      <c r="X2404" s="23">
        <f t="shared" si="1777"/>
        <v>35733960.958956033</v>
      </c>
      <c r="Y2404" s="23">
        <f t="shared" si="1759"/>
        <v>13825559.361691331</v>
      </c>
      <c r="Z2404" s="3">
        <f t="shared" si="1760"/>
        <v>0</v>
      </c>
      <c r="AA2404" s="23">
        <f t="shared" si="1761"/>
        <v>61320624.199413225</v>
      </c>
      <c r="AB2404" s="26">
        <f t="shared" si="1778"/>
        <v>70086276.274228588</v>
      </c>
      <c r="AC2404" s="23">
        <f t="shared" si="1779"/>
        <v>74889487.274228647</v>
      </c>
      <c r="AD2404" s="23">
        <f t="shared" si="1785"/>
        <v>4803211</v>
      </c>
      <c r="AE2404" s="24">
        <f t="shared" si="1746"/>
        <v>70086276.274228647</v>
      </c>
      <c r="AF2404" s="3">
        <f t="shared" si="1780"/>
        <v>0</v>
      </c>
      <c r="AG2404" s="2">
        <f t="shared" si="1762"/>
        <v>0</v>
      </c>
      <c r="AH2404" s="2">
        <f t="shared" si="1763"/>
        <v>152.99935185936337</v>
      </c>
      <c r="AI2404" s="23">
        <f t="shared" si="1786"/>
        <v>9858744212.7569199</v>
      </c>
      <c r="AJ2404" s="23">
        <f t="shared" si="1764"/>
        <v>6219.922423797766</v>
      </c>
      <c r="AK2404" s="23">
        <f t="shared" si="1765"/>
        <v>0</v>
      </c>
      <c r="AL2404" s="23">
        <f t="shared" si="1790"/>
        <v>0</v>
      </c>
      <c r="AM2404" s="23">
        <f t="shared" si="1791"/>
        <v>0</v>
      </c>
      <c r="AN2404" s="16">
        <f t="shared" si="1781"/>
        <v>0</v>
      </c>
      <c r="AO2404" s="23">
        <f t="shared" si="1782"/>
        <v>0</v>
      </c>
      <c r="AP2404" s="22">
        <f t="shared" si="1783"/>
        <v>0</v>
      </c>
      <c r="AQ2404" s="30">
        <f t="shared" si="1766"/>
        <v>13965987294.562807</v>
      </c>
      <c r="AR2404" s="28">
        <f t="shared" si="1767"/>
        <v>6817882812.7088919</v>
      </c>
      <c r="AS2404" s="25">
        <f t="shared" si="1768"/>
        <v>200337590.02425668</v>
      </c>
      <c r="AT2404" s="32">
        <f t="shared" si="1769"/>
        <v>0</v>
      </c>
      <c r="AU2404" s="23">
        <f t="shared" si="1770"/>
        <v>0</v>
      </c>
      <c r="AV2404" s="22">
        <f t="shared" si="1771"/>
        <v>2001546973.9203124</v>
      </c>
      <c r="AW2404" s="31">
        <f t="shared" si="1784"/>
        <v>9374794475.7319279</v>
      </c>
      <c r="AX2404"/>
      <c r="AY2404"/>
      <c r="AZ2404"/>
      <c r="BA2404"/>
    </row>
    <row r="2405" spans="1:53" x14ac:dyDescent="0.25">
      <c r="A2405" s="21">
        <f t="shared" si="1792"/>
        <v>718</v>
      </c>
      <c r="B2405" s="21" t="s">
        <v>28</v>
      </c>
      <c r="C2405" s="27">
        <f t="shared" si="1749"/>
        <v>0</v>
      </c>
      <c r="D2405" s="27">
        <f t="shared" si="1772"/>
        <v>0</v>
      </c>
      <c r="E2405" s="27" t="b">
        <f t="shared" si="1748"/>
        <v>1</v>
      </c>
      <c r="F2405" s="29">
        <f t="shared" si="1750"/>
        <v>0</v>
      </c>
      <c r="G2405" s="27">
        <f t="shared" si="1773"/>
        <v>0</v>
      </c>
      <c r="H2405" s="22">
        <f t="shared" si="1751"/>
        <v>26807887110.48315</v>
      </c>
      <c r="I2405" s="23">
        <f t="shared" si="1752"/>
        <v>132580106.5049091</v>
      </c>
      <c r="J2405" s="23">
        <f t="shared" si="1753"/>
        <v>1086</v>
      </c>
      <c r="K2405" s="19">
        <f t="shared" si="1774"/>
        <v>225.0831931027827</v>
      </c>
      <c r="L2405" s="16">
        <f t="shared" si="1754"/>
        <v>184.91321399595077</v>
      </c>
      <c r="M2405" s="23">
        <f>M2404-IF($B2405="B",(Percent_Rent_In_Elsies*2.49%/12 * H2404)/K2404,0)+IF($B2405="D",N2405,0)+IF(B2405="D",AK2404)+IF(B2405="C",F2404*90%)-(Y2405-Y2404)-IF($B2405="A",Q2404/K2404) + IF($B2405="A",Q2404/K2404)</f>
        <v>-42371183.256271347</v>
      </c>
      <c r="N2405" s="23">
        <f t="shared" si="1755"/>
        <v>0</v>
      </c>
      <c r="O2405" s="22">
        <f t="shared" si="1756"/>
        <v>0</v>
      </c>
      <c r="P2405" s="22">
        <f t="shared" si="1787"/>
        <v>19051134.781243179</v>
      </c>
      <c r="Q2405" s="22">
        <f t="shared" si="1788"/>
        <v>0</v>
      </c>
      <c r="R2405" s="22">
        <f t="shared" si="1757"/>
        <v>327759272.72835493</v>
      </c>
      <c r="S2405" s="16">
        <f t="shared" si="1747"/>
        <v>0</v>
      </c>
      <c r="T2405" s="15">
        <f t="shared" si="1758"/>
        <v>0</v>
      </c>
      <c r="U2405" s="23">
        <f t="shared" si="1775"/>
        <v>1456169.4643226452</v>
      </c>
      <c r="V2405" s="23">
        <f t="shared" si="1776"/>
        <v>0</v>
      </c>
      <c r="W2405" s="23">
        <f t="shared" si="1789"/>
        <v>0</v>
      </c>
      <c r="X2405" s="23">
        <f t="shared" si="1777"/>
        <v>35733960.958956033</v>
      </c>
      <c r="Y2405" s="23">
        <f t="shared" si="1759"/>
        <v>13825559.361691331</v>
      </c>
      <c r="Z2405" s="3">
        <f t="shared" si="1760"/>
        <v>6057.2773058346684</v>
      </c>
      <c r="AA2405" s="23">
        <f t="shared" si="1761"/>
        <v>61411483.359000742</v>
      </c>
      <c r="AB2405" s="26">
        <f t="shared" si="1778"/>
        <v>70086276.274228573</v>
      </c>
      <c r="AC2405" s="23">
        <f t="shared" si="1779"/>
        <v>74889487.274228647</v>
      </c>
      <c r="AD2405" s="23">
        <f t="shared" si="1785"/>
        <v>4803211</v>
      </c>
      <c r="AE2405" s="24">
        <f t="shared" si="1746"/>
        <v>70086276.274228647</v>
      </c>
      <c r="AF2405" s="3">
        <f t="shared" si="1780"/>
        <v>0</v>
      </c>
      <c r="AG2405" s="2">
        <f t="shared" si="1762"/>
        <v>726873276.70016015</v>
      </c>
      <c r="AH2405" s="2">
        <f t="shared" si="1763"/>
        <v>152.99935185936337</v>
      </c>
      <c r="AI2405" s="23">
        <f t="shared" si="1786"/>
        <v>9873351976.8730583</v>
      </c>
      <c r="AJ2405" s="23">
        <f t="shared" si="1764"/>
        <v>6219.922423797766</v>
      </c>
      <c r="AK2405" s="23">
        <f t="shared" si="1765"/>
        <v>0</v>
      </c>
      <c r="AL2405" s="23">
        <f t="shared" si="1790"/>
        <v>0</v>
      </c>
      <c r="AM2405" s="23">
        <f t="shared" si="1791"/>
        <v>0</v>
      </c>
      <c r="AN2405" s="16">
        <f t="shared" si="1781"/>
        <v>0</v>
      </c>
      <c r="AO2405" s="23">
        <f t="shared" si="1782"/>
        <v>0</v>
      </c>
      <c r="AP2405" s="22">
        <f t="shared" si="1783"/>
        <v>0</v>
      </c>
      <c r="AQ2405" s="30">
        <f t="shared" si="1766"/>
        <v>13965987294.562807</v>
      </c>
      <c r="AR2405" s="28">
        <f t="shared" si="1767"/>
        <v>6817882812.7088919</v>
      </c>
      <c r="AS2405" s="25">
        <f t="shared" si="1768"/>
        <v>200337590.02425668</v>
      </c>
      <c r="AT2405" s="32">
        <f t="shared" si="1769"/>
        <v>12114.554611669337</v>
      </c>
      <c r="AU2405" s="23">
        <f t="shared" si="1770"/>
        <v>12114.554611669337</v>
      </c>
      <c r="AV2405" s="22">
        <f t="shared" si="1771"/>
        <v>2009763665.489181</v>
      </c>
      <c r="AW2405" s="31">
        <f t="shared" si="1784"/>
        <v>9374794475.7319279</v>
      </c>
    </row>
    <row r="2406" spans="1:53" x14ac:dyDescent="0.25">
      <c r="A2406">
        <f t="shared" si="1792"/>
        <v>719</v>
      </c>
      <c r="B2406" t="s">
        <v>6</v>
      </c>
      <c r="C2406" s="27">
        <f t="shared" si="1749"/>
        <v>0</v>
      </c>
      <c r="D2406" s="27">
        <f t="shared" si="1772"/>
        <v>0</v>
      </c>
      <c r="E2406" s="27" t="b">
        <f t="shared" si="1748"/>
        <v>1</v>
      </c>
      <c r="F2406" s="29">
        <f t="shared" si="1750"/>
        <v>0</v>
      </c>
      <c r="G2406" s="27">
        <f t="shared" si="1773"/>
        <v>0</v>
      </c>
      <c r="H2406" s="22">
        <f t="shared" si="1751"/>
        <v>26852566922.333958</v>
      </c>
      <c r="I2406" s="23">
        <f t="shared" si="1752"/>
        <v>132580106.5049091</v>
      </c>
      <c r="J2406" s="23">
        <f t="shared" si="1753"/>
        <v>1086</v>
      </c>
      <c r="K2406" s="19">
        <f t="shared" si="1774"/>
        <v>225.0831931027827</v>
      </c>
      <c r="L2406" s="16">
        <f t="shared" si="1754"/>
        <v>185.22140268594401</v>
      </c>
      <c r="M2406" s="23">
        <f>M2405-IF($B2406="B",(Percent_Rent_In_Elsies*2.49%/12 * H2405)/K2405,0)+IF($B2406="D",N2406,0)+IF(B2406="D",AK2405)+IF(B2406="C",F2405*90%)-(Y2406-Y2405)-IF($B2406="A",Q2405/K2405) + IF($B2406="A",Q2405/K2405)</f>
        <v>-42371183.256271347</v>
      </c>
      <c r="N2406" s="23">
        <f t="shared" si="1755"/>
        <v>0</v>
      </c>
      <c r="O2406" s="22">
        <f t="shared" si="1756"/>
        <v>0</v>
      </c>
      <c r="P2406" s="22">
        <f t="shared" si="1787"/>
        <v>0</v>
      </c>
      <c r="Q2406" s="22">
        <f t="shared" si="1788"/>
        <v>0</v>
      </c>
      <c r="R2406" s="22">
        <f t="shared" si="1757"/>
        <v>327759272.72835493</v>
      </c>
      <c r="S2406" s="16">
        <f t="shared" si="1747"/>
        <v>0</v>
      </c>
      <c r="T2406" s="15">
        <f t="shared" si="1758"/>
        <v>0</v>
      </c>
      <c r="U2406" s="23">
        <f t="shared" si="1775"/>
        <v>1456169.4643226452</v>
      </c>
      <c r="V2406" s="23">
        <f t="shared" si="1776"/>
        <v>0</v>
      </c>
      <c r="W2406" s="23">
        <f t="shared" si="1789"/>
        <v>0</v>
      </c>
      <c r="X2406" s="23">
        <f t="shared" si="1777"/>
        <v>35764247.345485203</v>
      </c>
      <c r="Y2406" s="23">
        <f t="shared" si="1759"/>
        <v>13825559.361691331</v>
      </c>
      <c r="Z2406" s="3">
        <f t="shared" si="1760"/>
        <v>0</v>
      </c>
      <c r="AA2406" s="23">
        <f t="shared" si="1761"/>
        <v>61411483.359000742</v>
      </c>
      <c r="AB2406" s="26">
        <f t="shared" si="1778"/>
        <v>70086276.274228588</v>
      </c>
      <c r="AC2406" s="23">
        <f t="shared" si="1779"/>
        <v>74889487.274228647</v>
      </c>
      <c r="AD2406" s="23">
        <f t="shared" si="1785"/>
        <v>4803211</v>
      </c>
      <c r="AE2406" s="24">
        <f t="shared" si="1746"/>
        <v>70086276.274228647</v>
      </c>
      <c r="AF2406" s="3">
        <f t="shared" si="1780"/>
        <v>0</v>
      </c>
      <c r="AG2406" s="2">
        <f t="shared" si="1762"/>
        <v>0</v>
      </c>
      <c r="AH2406" s="2">
        <f t="shared" si="1763"/>
        <v>153.254350779129</v>
      </c>
      <c r="AI2406" s="23">
        <f t="shared" si="1786"/>
        <v>9873351976.8730583</v>
      </c>
      <c r="AJ2406" s="23">
        <f t="shared" si="1764"/>
        <v>6219.922423797766</v>
      </c>
      <c r="AK2406" s="23">
        <f t="shared" si="1765"/>
        <v>0</v>
      </c>
      <c r="AL2406" s="23">
        <f t="shared" si="1790"/>
        <v>0</v>
      </c>
      <c r="AM2406" s="23">
        <f t="shared" si="1791"/>
        <v>0</v>
      </c>
      <c r="AN2406" s="16">
        <f t="shared" si="1781"/>
        <v>0</v>
      </c>
      <c r="AO2406" s="23">
        <f t="shared" si="1782"/>
        <v>0</v>
      </c>
      <c r="AP2406" s="22">
        <f t="shared" si="1783"/>
        <v>0</v>
      </c>
      <c r="AQ2406" s="30">
        <f t="shared" si="1766"/>
        <v>13965987294.562807</v>
      </c>
      <c r="AR2406" s="28">
        <f t="shared" si="1767"/>
        <v>6817882812.7088919</v>
      </c>
      <c r="AS2406" s="25">
        <f t="shared" si="1768"/>
        <v>200337590.02425668</v>
      </c>
      <c r="AT2406" s="32">
        <f t="shared" si="1769"/>
        <v>0</v>
      </c>
      <c r="AU2406" s="23">
        <f t="shared" si="1770"/>
        <v>0</v>
      </c>
      <c r="AV2406" s="22">
        <f t="shared" si="1771"/>
        <v>2009763665.489181</v>
      </c>
      <c r="AW2406" s="31">
        <f t="shared" si="1784"/>
        <v>9355743340.9506855</v>
      </c>
    </row>
    <row r="2407" spans="1:53" x14ac:dyDescent="0.25">
      <c r="A2407">
        <f t="shared" si="1792"/>
        <v>719</v>
      </c>
      <c r="B2407" t="s">
        <v>7</v>
      </c>
      <c r="C2407" s="27">
        <f t="shared" si="1749"/>
        <v>0</v>
      </c>
      <c r="D2407" s="27">
        <f t="shared" si="1772"/>
        <v>0</v>
      </c>
      <c r="E2407" s="27" t="b">
        <f t="shared" si="1748"/>
        <v>1</v>
      </c>
      <c r="F2407" s="29">
        <f t="shared" si="1750"/>
        <v>0</v>
      </c>
      <c r="G2407" s="27">
        <f t="shared" si="1773"/>
        <v>0</v>
      </c>
      <c r="H2407" s="22">
        <f t="shared" si="1751"/>
        <v>26852566922.333958</v>
      </c>
      <c r="I2407" s="23">
        <f t="shared" si="1752"/>
        <v>132580106.5049091</v>
      </c>
      <c r="J2407" s="23">
        <f t="shared" si="1753"/>
        <v>1086</v>
      </c>
      <c r="K2407" s="19">
        <f t="shared" si="1774"/>
        <v>225.0831931027827</v>
      </c>
      <c r="L2407" s="16">
        <f t="shared" si="1754"/>
        <v>185.22140268594401</v>
      </c>
      <c r="M2407" s="23">
        <f>M2406-IF($B2407="B",(Percent_Rent_In_Elsies*2.49%/12 * H2406)/K2406,0)+IF($B2407="D",N2407,0)+IF(B2407="D",AK2406)+IF(B2407="C",F2406*90%)-(Y2407-Y2406)-IF($B2407="A",Q2406/K2406) + IF($B2407="A",Q2406/K2406)</f>
        <v>-42494957.660738766</v>
      </c>
      <c r="N2407" s="23">
        <f t="shared" si="1755"/>
        <v>0</v>
      </c>
      <c r="O2407" s="22">
        <f t="shared" si="1756"/>
        <v>0</v>
      </c>
      <c r="P2407" s="22">
        <f t="shared" si="1787"/>
        <v>0</v>
      </c>
      <c r="Q2407" s="22">
        <f t="shared" si="1788"/>
        <v>0</v>
      </c>
      <c r="R2407" s="22">
        <f t="shared" si="1757"/>
        <v>300446000.000992</v>
      </c>
      <c r="S2407" s="16">
        <f t="shared" si="1747"/>
        <v>27313272.727362912</v>
      </c>
      <c r="T2407" s="15">
        <f t="shared" si="1758"/>
        <v>0</v>
      </c>
      <c r="U2407" s="23">
        <f t="shared" si="1775"/>
        <v>1334822.0089624247</v>
      </c>
      <c r="V2407" s="23">
        <f t="shared" si="1776"/>
        <v>121347.45536022044</v>
      </c>
      <c r="W2407" s="23">
        <f t="shared" si="1789"/>
        <v>0</v>
      </c>
      <c r="X2407" s="23">
        <f t="shared" si="1777"/>
        <v>35764247.345485203</v>
      </c>
      <c r="Y2407" s="23">
        <f t="shared" si="1759"/>
        <v>13825559.361691331</v>
      </c>
      <c r="Z2407" s="3">
        <f t="shared" si="1760"/>
        <v>0</v>
      </c>
      <c r="AA2407" s="23">
        <f t="shared" si="1761"/>
        <v>61411483.359000742</v>
      </c>
      <c r="AB2407" s="26">
        <f t="shared" si="1778"/>
        <v>70086276.274228588</v>
      </c>
      <c r="AC2407" s="23">
        <f t="shared" si="1779"/>
        <v>74889487.274228647</v>
      </c>
      <c r="AD2407" s="23">
        <f t="shared" si="1785"/>
        <v>4803211</v>
      </c>
      <c r="AE2407" s="24">
        <f t="shared" si="1746"/>
        <v>70086276.274228647</v>
      </c>
      <c r="AF2407" s="3">
        <f t="shared" si="1780"/>
        <v>0</v>
      </c>
      <c r="AG2407" s="2">
        <f t="shared" si="1762"/>
        <v>0</v>
      </c>
      <c r="AH2407" s="2">
        <f t="shared" si="1763"/>
        <v>153.254350779129</v>
      </c>
      <c r="AI2407" s="23">
        <f t="shared" si="1786"/>
        <v>9873351976.8730583</v>
      </c>
      <c r="AJ2407" s="23">
        <f t="shared" si="1764"/>
        <v>6219.922423797766</v>
      </c>
      <c r="AK2407" s="23">
        <f t="shared" si="1765"/>
        <v>0</v>
      </c>
      <c r="AL2407" s="23">
        <f t="shared" si="1790"/>
        <v>4908273.0239486694</v>
      </c>
      <c r="AM2407" s="23">
        <f t="shared" si="1791"/>
        <v>4579361616.5669994</v>
      </c>
      <c r="AN2407" s="16">
        <f t="shared" si="1781"/>
        <v>0</v>
      </c>
      <c r="AO2407" s="23">
        <f t="shared" si="1782"/>
        <v>123774.40446741669</v>
      </c>
      <c r="AP2407" s="22">
        <f t="shared" si="1783"/>
        <v>27859538.181921482</v>
      </c>
      <c r="AQ2407" s="30">
        <f t="shared" si="1766"/>
        <v>14021469564.852104</v>
      </c>
      <c r="AR2407" s="28">
        <f t="shared" si="1767"/>
        <v>6845505544.816267</v>
      </c>
      <c r="AS2407" s="25">
        <f t="shared" si="1768"/>
        <v>200337590.02425668</v>
      </c>
      <c r="AT2407" s="32">
        <f t="shared" si="1769"/>
        <v>0</v>
      </c>
      <c r="AU2407" s="23">
        <f t="shared" si="1770"/>
        <v>0</v>
      </c>
      <c r="AV2407" s="22">
        <f t="shared" si="1771"/>
        <v>2009763665.489181</v>
      </c>
      <c r="AW2407" s="31">
        <f t="shared" si="1784"/>
        <v>9411225611.2399807</v>
      </c>
    </row>
    <row r="2408" spans="1:53" x14ac:dyDescent="0.25">
      <c r="A2408">
        <f t="shared" si="1792"/>
        <v>719</v>
      </c>
      <c r="B2408" t="s">
        <v>8</v>
      </c>
      <c r="C2408" s="27">
        <f t="shared" si="1749"/>
        <v>0</v>
      </c>
      <c r="D2408" s="27">
        <f t="shared" si="1772"/>
        <v>0</v>
      </c>
      <c r="E2408" s="27" t="b">
        <f t="shared" si="1748"/>
        <v>1</v>
      </c>
      <c r="F2408" s="29">
        <f t="shared" si="1750"/>
        <v>0</v>
      </c>
      <c r="G2408" s="27">
        <f t="shared" si="1773"/>
        <v>0</v>
      </c>
      <c r="H2408" s="22">
        <f t="shared" si="1751"/>
        <v>26852566922.333958</v>
      </c>
      <c r="I2408" s="23">
        <f t="shared" si="1752"/>
        <v>132580106.5049091</v>
      </c>
      <c r="J2408" s="23">
        <f t="shared" si="1753"/>
        <v>1086</v>
      </c>
      <c r="K2408" s="19">
        <f t="shared" si="1774"/>
        <v>225.0831931027827</v>
      </c>
      <c r="L2408" s="16">
        <f t="shared" si="1754"/>
        <v>185.22140268594401</v>
      </c>
      <c r="M2408" s="23">
        <f>M2407-IF($B2408="B",(Percent_Rent_In_Elsies*2.49%/12 * H2407)/K2407,0)+IF($B2408="D",N2408,0)+IF(B2408="D",AK2407)+IF(B2408="C",F2407*90%)-(Y2408-Y2407)-IF($B2408="A",Q2407/K2407) + IF($B2408="A",Q2407/K2407)</f>
        <v>-42494957.660738766</v>
      </c>
      <c r="N2408" s="23">
        <f t="shared" si="1755"/>
        <v>0</v>
      </c>
      <c r="O2408" s="22">
        <f t="shared" si="1756"/>
        <v>0</v>
      </c>
      <c r="P2408" s="22">
        <f t="shared" si="1787"/>
        <v>0</v>
      </c>
      <c r="Q2408" s="22">
        <f t="shared" si="1788"/>
        <v>0</v>
      </c>
      <c r="R2408" s="22">
        <f t="shared" si="1757"/>
        <v>328305538.18291348</v>
      </c>
      <c r="S2408" s="16">
        <f t="shared" si="1747"/>
        <v>27313272.727362912</v>
      </c>
      <c r="T2408" s="15">
        <f t="shared" si="1758"/>
        <v>0</v>
      </c>
      <c r="U2408" s="23">
        <f t="shared" si="1775"/>
        <v>1458596.4134298414</v>
      </c>
      <c r="V2408" s="23">
        <f t="shared" si="1776"/>
        <v>121347.45536022044</v>
      </c>
      <c r="W2408" s="23">
        <f t="shared" si="1789"/>
        <v>0</v>
      </c>
      <c r="X2408" s="23">
        <f t="shared" si="1777"/>
        <v>35764247.345485203</v>
      </c>
      <c r="Y2408" s="23">
        <f t="shared" si="1759"/>
        <v>13825559.361691331</v>
      </c>
      <c r="Z2408" s="3">
        <f t="shared" si="1760"/>
        <v>0</v>
      </c>
      <c r="AA2408" s="23">
        <f t="shared" si="1761"/>
        <v>61411483.359000742</v>
      </c>
      <c r="AB2408" s="26">
        <f t="shared" si="1778"/>
        <v>70086276.274228573</v>
      </c>
      <c r="AC2408" s="23">
        <f t="shared" si="1779"/>
        <v>74889487.274228647</v>
      </c>
      <c r="AD2408" s="23">
        <f t="shared" si="1785"/>
        <v>4803211</v>
      </c>
      <c r="AE2408" s="24">
        <f t="shared" si="1746"/>
        <v>70086276.274228647</v>
      </c>
      <c r="AF2408" s="3">
        <f t="shared" si="1780"/>
        <v>1E-4</v>
      </c>
      <c r="AG2408" s="2">
        <f t="shared" si="1762"/>
        <v>0</v>
      </c>
      <c r="AH2408" s="2">
        <f t="shared" si="1763"/>
        <v>153.254350779129</v>
      </c>
      <c r="AI2408" s="23">
        <f t="shared" si="1786"/>
        <v>9873351976.8730583</v>
      </c>
      <c r="AJ2408" s="23">
        <f t="shared" si="1764"/>
        <v>6219.922423797766</v>
      </c>
      <c r="AK2408" s="23">
        <f t="shared" si="1765"/>
        <v>60341.349362948036</v>
      </c>
      <c r="AL2408" s="23">
        <f t="shared" si="1790"/>
        <v>0</v>
      </c>
      <c r="AM2408" s="23">
        <f t="shared" si="1791"/>
        <v>0</v>
      </c>
      <c r="AN2408" s="16">
        <f t="shared" si="1781"/>
        <v>0</v>
      </c>
      <c r="AO2408" s="23">
        <f t="shared" si="1782"/>
        <v>0</v>
      </c>
      <c r="AP2408" s="22">
        <f t="shared" si="1783"/>
        <v>0</v>
      </c>
      <c r="AQ2408" s="30">
        <f t="shared" si="1766"/>
        <v>14021469564.852104</v>
      </c>
      <c r="AR2408" s="28">
        <f t="shared" si="1767"/>
        <v>6845505544.816267</v>
      </c>
      <c r="AS2408" s="25">
        <f t="shared" si="1768"/>
        <v>200337590.02425668</v>
      </c>
      <c r="AT2408" s="32">
        <f t="shared" si="1769"/>
        <v>0</v>
      </c>
      <c r="AU2408" s="23">
        <f t="shared" si="1770"/>
        <v>0</v>
      </c>
      <c r="AV2408" s="22">
        <f t="shared" si="1771"/>
        <v>2009763665.489181</v>
      </c>
      <c r="AW2408" s="31">
        <f t="shared" si="1784"/>
        <v>9411225611.2399807</v>
      </c>
    </row>
    <row r="2409" spans="1:53" x14ac:dyDescent="0.25">
      <c r="A2409" s="21">
        <f t="shared" si="1792"/>
        <v>719</v>
      </c>
      <c r="B2409" s="21" t="s">
        <v>9</v>
      </c>
      <c r="C2409" s="27">
        <f t="shared" si="1749"/>
        <v>0</v>
      </c>
      <c r="D2409" s="27">
        <f t="shared" si="1772"/>
        <v>0</v>
      </c>
      <c r="E2409" s="27" t="b">
        <f t="shared" si="1748"/>
        <v>1</v>
      </c>
      <c r="F2409" s="29">
        <f t="shared" si="1750"/>
        <v>0</v>
      </c>
      <c r="G2409" s="27">
        <f t="shared" si="1773"/>
        <v>0</v>
      </c>
      <c r="H2409" s="22">
        <f t="shared" si="1751"/>
        <v>26852566922.333958</v>
      </c>
      <c r="I2409" s="23">
        <f t="shared" si="1752"/>
        <v>132580106.5049091</v>
      </c>
      <c r="J2409" s="23">
        <f t="shared" si="1753"/>
        <v>1086</v>
      </c>
      <c r="K2409" s="19">
        <f t="shared" si="1774"/>
        <v>225.0831931027827</v>
      </c>
      <c r="L2409" s="16">
        <f t="shared" si="1754"/>
        <v>185.22140268594401</v>
      </c>
      <c r="M2409" s="23">
        <f>M2408-IF($B2409="B",(Percent_Rent_In_Elsies*2.49%/12 * H2408)/K2408,0)+IF($B2409="D",N2409,0)+IF(B2409="D",AK2408)+IF(B2409="C",F2408*90%)-(Y2409-Y2408)-IF($B2409="A",Q2408/K2408) + IF($B2409="A",Q2408/K2408)</f>
        <v>-42434616.311375819</v>
      </c>
      <c r="N2409" s="23">
        <f t="shared" si="1755"/>
        <v>0</v>
      </c>
      <c r="O2409" s="22">
        <f t="shared" si="1756"/>
        <v>19082886.672545973</v>
      </c>
      <c r="P2409" s="22">
        <f t="shared" si="1787"/>
        <v>0</v>
      </c>
      <c r="Q2409" s="22">
        <f t="shared" si="1788"/>
        <v>0</v>
      </c>
      <c r="R2409" s="22">
        <f t="shared" si="1757"/>
        <v>328305538.18291348</v>
      </c>
      <c r="S2409" s="16">
        <f t="shared" si="1747"/>
        <v>0</v>
      </c>
      <c r="T2409" s="15">
        <f t="shared" si="1758"/>
        <v>8230386.0548169389</v>
      </c>
      <c r="U2409" s="23">
        <f t="shared" si="1775"/>
        <v>1458596.4134298414</v>
      </c>
      <c r="V2409" s="23">
        <f t="shared" si="1776"/>
        <v>0</v>
      </c>
      <c r="W2409" s="23">
        <f t="shared" si="1789"/>
        <v>121347.45536022044</v>
      </c>
      <c r="X2409" s="23">
        <f t="shared" si="1777"/>
        <v>35764247.345485203</v>
      </c>
      <c r="Y2409" s="23">
        <f t="shared" si="1759"/>
        <v>13825559.361691331</v>
      </c>
      <c r="Z2409" s="3">
        <f t="shared" si="1760"/>
        <v>0</v>
      </c>
      <c r="AA2409" s="23">
        <f t="shared" si="1761"/>
        <v>61351142.009637795</v>
      </c>
      <c r="AB2409" s="26">
        <f t="shared" si="1778"/>
        <v>70086276.274228573</v>
      </c>
      <c r="AC2409" s="23">
        <f t="shared" si="1779"/>
        <v>74889487.274228647</v>
      </c>
      <c r="AD2409" s="23">
        <f t="shared" si="1785"/>
        <v>4803211</v>
      </c>
      <c r="AE2409" s="24">
        <f t="shared" si="1746"/>
        <v>70086276.274228647</v>
      </c>
      <c r="AF2409" s="3">
        <f t="shared" si="1780"/>
        <v>0</v>
      </c>
      <c r="AG2409" s="2">
        <f t="shared" si="1762"/>
        <v>0</v>
      </c>
      <c r="AH2409" s="2">
        <f t="shared" si="1763"/>
        <v>153.254350779129</v>
      </c>
      <c r="AI2409" s="23">
        <f t="shared" si="1786"/>
        <v>9863650674.3082428</v>
      </c>
      <c r="AJ2409" s="23">
        <f t="shared" si="1764"/>
        <v>6219.922423797766</v>
      </c>
      <c r="AK2409" s="23">
        <f t="shared" si="1765"/>
        <v>0</v>
      </c>
      <c r="AL2409" s="23">
        <f t="shared" si="1790"/>
        <v>0</v>
      </c>
      <c r="AM2409" s="23">
        <f t="shared" si="1791"/>
        <v>0</v>
      </c>
      <c r="AN2409" s="16">
        <f t="shared" si="1781"/>
        <v>0</v>
      </c>
      <c r="AO2409" s="23">
        <f t="shared" si="1782"/>
        <v>0</v>
      </c>
      <c r="AP2409" s="22">
        <f t="shared" si="1783"/>
        <v>0</v>
      </c>
      <c r="AQ2409" s="30">
        <f t="shared" si="1766"/>
        <v>14021469564.852104</v>
      </c>
      <c r="AR2409" s="28">
        <f t="shared" si="1767"/>
        <v>6845505544.816267</v>
      </c>
      <c r="AS2409" s="25">
        <f t="shared" si="1768"/>
        <v>200337590.02425668</v>
      </c>
      <c r="AT2409" s="32">
        <f t="shared" si="1769"/>
        <v>0</v>
      </c>
      <c r="AU2409" s="23">
        <f t="shared" si="1770"/>
        <v>0</v>
      </c>
      <c r="AV2409" s="22">
        <f t="shared" si="1771"/>
        <v>2009763665.489181</v>
      </c>
      <c r="AW2409" s="31">
        <f t="shared" si="1784"/>
        <v>9411225611.2399807</v>
      </c>
      <c r="AX2409" s="21"/>
      <c r="AY2409" s="21"/>
      <c r="AZ2409" s="21"/>
      <c r="BA2409" s="21"/>
    </row>
    <row r="2410" spans="1:53" x14ac:dyDescent="0.25">
      <c r="A2410" s="21">
        <f t="shared" si="1792"/>
        <v>719</v>
      </c>
      <c r="B2410" s="21" t="s">
        <v>28</v>
      </c>
      <c r="C2410" s="27">
        <f t="shared" si="1749"/>
        <v>0</v>
      </c>
      <c r="D2410" s="27">
        <f t="shared" si="1772"/>
        <v>0</v>
      </c>
      <c r="E2410" s="27" t="b">
        <f t="shared" si="1748"/>
        <v>1</v>
      </c>
      <c r="F2410" s="29">
        <f t="shared" si="1750"/>
        <v>0</v>
      </c>
      <c r="G2410" s="27">
        <f t="shared" si="1773"/>
        <v>0</v>
      </c>
      <c r="H2410" s="22">
        <f t="shared" si="1751"/>
        <v>26852566922.333958</v>
      </c>
      <c r="I2410" s="23">
        <f t="shared" si="1752"/>
        <v>132580106.5049091</v>
      </c>
      <c r="J2410" s="23">
        <f t="shared" si="1753"/>
        <v>1086</v>
      </c>
      <c r="K2410" s="19">
        <f t="shared" si="1774"/>
        <v>225.0831931027827</v>
      </c>
      <c r="L2410" s="16">
        <f t="shared" si="1754"/>
        <v>185.22140268594401</v>
      </c>
      <c r="M2410" s="23">
        <f>M2409-IF($B2410="B",(Percent_Rent_In_Elsies*2.49%/12 * H2409)/K2409,0)+IF($B2410="D",N2410,0)+IF(B2410="D",AK2409)+IF(B2410="C",F2409*90%)-(Y2410-Y2409)-IF($B2410="A",Q2409/K2409) + IF($B2410="A",Q2409/K2409)</f>
        <v>-42434616.311375819</v>
      </c>
      <c r="N2410" s="23">
        <f t="shared" si="1755"/>
        <v>0</v>
      </c>
      <c r="O2410" s="22">
        <f t="shared" si="1756"/>
        <v>0</v>
      </c>
      <c r="P2410" s="22">
        <f t="shared" si="1787"/>
        <v>19082886.672545973</v>
      </c>
      <c r="Q2410" s="22">
        <f t="shared" si="1788"/>
        <v>0</v>
      </c>
      <c r="R2410" s="22">
        <f t="shared" si="1757"/>
        <v>328305538.18291348</v>
      </c>
      <c r="S2410" s="16">
        <f t="shared" si="1747"/>
        <v>0</v>
      </c>
      <c r="T2410" s="15">
        <f t="shared" si="1758"/>
        <v>0</v>
      </c>
      <c r="U2410" s="23">
        <f t="shared" si="1775"/>
        <v>1458596.4134298414</v>
      </c>
      <c r="V2410" s="23">
        <f t="shared" si="1776"/>
        <v>0</v>
      </c>
      <c r="W2410" s="23">
        <f t="shared" si="1789"/>
        <v>0</v>
      </c>
      <c r="X2410" s="23">
        <f t="shared" si="1777"/>
        <v>35764247.345485203</v>
      </c>
      <c r="Y2410" s="23">
        <f t="shared" si="1759"/>
        <v>13825559.361691331</v>
      </c>
      <c r="Z2410" s="3">
        <f t="shared" si="1760"/>
        <v>6067.3727680110233</v>
      </c>
      <c r="AA2410" s="23">
        <f t="shared" si="1761"/>
        <v>61442152.601157963</v>
      </c>
      <c r="AB2410" s="26">
        <f t="shared" si="1778"/>
        <v>70086276.274228603</v>
      </c>
      <c r="AC2410" s="23">
        <f t="shared" si="1779"/>
        <v>74889487.274228647</v>
      </c>
      <c r="AD2410" s="23">
        <f t="shared" si="1785"/>
        <v>4803211</v>
      </c>
      <c r="AE2410" s="24">
        <f t="shared" si="1746"/>
        <v>70086276.274228647</v>
      </c>
      <c r="AF2410" s="3">
        <f t="shared" si="1780"/>
        <v>0</v>
      </c>
      <c r="AG2410" s="2">
        <f t="shared" si="1762"/>
        <v>728084732.16132283</v>
      </c>
      <c r="AH2410" s="2">
        <f t="shared" si="1763"/>
        <v>153.254350779129</v>
      </c>
      <c r="AI2410" s="23">
        <f t="shared" si="1786"/>
        <v>9878282784.6979084</v>
      </c>
      <c r="AJ2410" s="23">
        <f t="shared" si="1764"/>
        <v>6219.922423797766</v>
      </c>
      <c r="AK2410" s="23">
        <f t="shared" si="1765"/>
        <v>0</v>
      </c>
      <c r="AL2410" s="23">
        <f t="shared" si="1790"/>
        <v>0</v>
      </c>
      <c r="AM2410" s="23">
        <f t="shared" si="1791"/>
        <v>0</v>
      </c>
      <c r="AN2410" s="16">
        <f t="shared" si="1781"/>
        <v>0</v>
      </c>
      <c r="AO2410" s="23">
        <f t="shared" si="1782"/>
        <v>0</v>
      </c>
      <c r="AP2410" s="22">
        <f t="shared" si="1783"/>
        <v>0</v>
      </c>
      <c r="AQ2410" s="30">
        <f t="shared" si="1766"/>
        <v>14021469564.852104</v>
      </c>
      <c r="AR2410" s="28">
        <f t="shared" si="1767"/>
        <v>6845505544.816267</v>
      </c>
      <c r="AS2410" s="25">
        <f t="shared" si="1768"/>
        <v>200337590.02425668</v>
      </c>
      <c r="AT2410" s="32">
        <f t="shared" si="1769"/>
        <v>12134.745536022047</v>
      </c>
      <c r="AU2410" s="23">
        <f t="shared" si="1770"/>
        <v>12134.745536022047</v>
      </c>
      <c r="AV2410" s="22">
        <f t="shared" si="1771"/>
        <v>2017994051.543998</v>
      </c>
      <c r="AW2410" s="31">
        <f t="shared" si="1784"/>
        <v>9411225611.2399807</v>
      </c>
      <c r="AX2410" s="21"/>
      <c r="AY2410" s="21"/>
      <c r="AZ2410" s="21"/>
      <c r="BA2410" s="21"/>
    </row>
    <row r="2411" spans="1:53" x14ac:dyDescent="0.25">
      <c r="A2411">
        <f t="shared" si="1792"/>
        <v>720</v>
      </c>
      <c r="B2411" t="s">
        <v>6</v>
      </c>
      <c r="C2411" s="27">
        <f t="shared" si="1749"/>
        <v>0</v>
      </c>
      <c r="D2411" s="27">
        <f t="shared" si="1772"/>
        <v>0</v>
      </c>
      <c r="E2411" s="27" t="b">
        <f t="shared" si="1748"/>
        <v>1</v>
      </c>
      <c r="F2411" s="29">
        <f t="shared" si="1750"/>
        <v>0</v>
      </c>
      <c r="G2411" s="27">
        <f t="shared" si="1773"/>
        <v>0</v>
      </c>
      <c r="H2411" s="22">
        <f t="shared" si="1751"/>
        <v>26897321200.537849</v>
      </c>
      <c r="I2411" s="23">
        <f t="shared" si="1752"/>
        <v>132580106.5049091</v>
      </c>
      <c r="J2411" s="23">
        <f t="shared" si="1753"/>
        <v>1086</v>
      </c>
      <c r="K2411" s="19">
        <f t="shared" si="1774"/>
        <v>225.0831931027827</v>
      </c>
      <c r="L2411" s="16">
        <f t="shared" si="1754"/>
        <v>185.53010502375392</v>
      </c>
      <c r="M2411" s="23">
        <f>M2410-IF($B2411="B",(Percent_Rent_In_Elsies*2.49%/12 * H2410)/K2410,0)+IF($B2411="D",N2411,0)+IF(B2411="D",AK2410)+IF(B2411="C",F2410*90%)-(Y2411-Y2410)-IF($B2411="A",Q2410/K2410) + IF($B2411="A",Q2410/K2410)</f>
        <v>-42434616.311375819</v>
      </c>
      <c r="N2411" s="23">
        <f t="shared" si="1755"/>
        <v>0</v>
      </c>
      <c r="O2411" s="22">
        <f t="shared" si="1756"/>
        <v>0</v>
      </c>
      <c r="P2411" s="22">
        <f t="shared" si="1787"/>
        <v>0</v>
      </c>
      <c r="Q2411" s="22">
        <f t="shared" si="1788"/>
        <v>0</v>
      </c>
      <c r="R2411" s="22">
        <f t="shared" si="1757"/>
        <v>328305538.18291348</v>
      </c>
      <c r="S2411" s="16">
        <f t="shared" si="1747"/>
        <v>0</v>
      </c>
      <c r="T2411" s="15">
        <f t="shared" si="1758"/>
        <v>0</v>
      </c>
      <c r="U2411" s="23">
        <f t="shared" si="1775"/>
        <v>1458596.4134298414</v>
      </c>
      <c r="V2411" s="23">
        <f t="shared" si="1776"/>
        <v>0</v>
      </c>
      <c r="W2411" s="23">
        <f t="shared" si="1789"/>
        <v>0</v>
      </c>
      <c r="X2411" s="23">
        <f t="shared" si="1777"/>
        <v>35794584.209325261</v>
      </c>
      <c r="Y2411" s="23">
        <f t="shared" si="1759"/>
        <v>13825559.361691331</v>
      </c>
      <c r="Z2411" s="3">
        <f t="shared" si="1760"/>
        <v>0</v>
      </c>
      <c r="AA2411" s="23">
        <f t="shared" si="1761"/>
        <v>61442152.601157963</v>
      </c>
      <c r="AB2411" s="26">
        <f t="shared" si="1778"/>
        <v>70086276.274228573</v>
      </c>
      <c r="AC2411" s="23">
        <f t="shared" si="1779"/>
        <v>74889487.274228647</v>
      </c>
      <c r="AD2411" s="23">
        <f t="shared" si="1785"/>
        <v>4803211</v>
      </c>
      <c r="AE2411" s="24">
        <f t="shared" si="1746"/>
        <v>70086276.274228647</v>
      </c>
      <c r="AF2411" s="3">
        <f t="shared" si="1780"/>
        <v>0</v>
      </c>
      <c r="AG2411" s="2">
        <f t="shared" si="1762"/>
        <v>0</v>
      </c>
      <c r="AH2411" s="2">
        <f t="shared" si="1763"/>
        <v>153.50977469709423</v>
      </c>
      <c r="AI2411" s="23">
        <f t="shared" si="1786"/>
        <v>9878282784.6979084</v>
      </c>
      <c r="AJ2411" s="23">
        <f t="shared" si="1764"/>
        <v>6219.922423797766</v>
      </c>
      <c r="AK2411" s="23">
        <f t="shared" si="1765"/>
        <v>0</v>
      </c>
      <c r="AL2411" s="23">
        <f t="shared" si="1790"/>
        <v>0</v>
      </c>
      <c r="AM2411" s="23">
        <f t="shared" si="1791"/>
        <v>0</v>
      </c>
      <c r="AN2411" s="16">
        <f t="shared" si="1781"/>
        <v>0</v>
      </c>
      <c r="AO2411" s="23">
        <f t="shared" si="1782"/>
        <v>0</v>
      </c>
      <c r="AP2411" s="22">
        <f t="shared" si="1783"/>
        <v>0</v>
      </c>
      <c r="AQ2411" s="30">
        <f t="shared" si="1766"/>
        <v>14021469564.852104</v>
      </c>
      <c r="AR2411" s="28">
        <f t="shared" si="1767"/>
        <v>6845505544.816267</v>
      </c>
      <c r="AS2411" s="25">
        <f t="shared" si="1768"/>
        <v>200337590.02425668</v>
      </c>
      <c r="AT2411" s="32">
        <f t="shared" si="1769"/>
        <v>0</v>
      </c>
      <c r="AU2411" s="23">
        <f t="shared" si="1770"/>
        <v>0</v>
      </c>
      <c r="AV2411" s="22">
        <f t="shared" si="1771"/>
        <v>2017994051.543998</v>
      </c>
      <c r="AW2411" s="31">
        <f t="shared" si="1784"/>
        <v>9392142724.5674343</v>
      </c>
    </row>
    <row r="2412" spans="1:53" x14ac:dyDescent="0.25">
      <c r="A2412">
        <f t="shared" si="1792"/>
        <v>720</v>
      </c>
      <c r="B2412" t="s">
        <v>7</v>
      </c>
      <c r="C2412" s="27">
        <f t="shared" si="1749"/>
        <v>0</v>
      </c>
      <c r="D2412" s="27">
        <f t="shared" si="1772"/>
        <v>0</v>
      </c>
      <c r="E2412" s="27" t="b">
        <f t="shared" si="1748"/>
        <v>1</v>
      </c>
      <c r="F2412" s="29">
        <f t="shared" si="1750"/>
        <v>0</v>
      </c>
      <c r="G2412" s="27">
        <f t="shared" si="1773"/>
        <v>0</v>
      </c>
      <c r="H2412" s="22">
        <f t="shared" si="1751"/>
        <v>26897321200.537849</v>
      </c>
      <c r="I2412" s="23">
        <f t="shared" si="1752"/>
        <v>132580106.5049091</v>
      </c>
      <c r="J2412" s="23">
        <f t="shared" si="1753"/>
        <v>1086</v>
      </c>
      <c r="K2412" s="19">
        <f t="shared" si="1774"/>
        <v>225.0831931027827</v>
      </c>
      <c r="L2412" s="16">
        <f t="shared" si="1754"/>
        <v>185.53010502375392</v>
      </c>
      <c r="M2412" s="23">
        <f>M2411-IF($B2412="B",(Percent_Rent_In_Elsies*2.49%/12 * H2411)/K2411,0)+IF($B2412="D",N2412,0)+IF(B2412="D",AK2411)+IF(B2412="C",F2411*90%)-(Y2412-Y2411)-IF($B2412="A",Q2411/K2411) + IF($B2412="A",Q2411/K2411)</f>
        <v>-42558597.006517351</v>
      </c>
      <c r="N2412" s="23">
        <f t="shared" si="1755"/>
        <v>0</v>
      </c>
      <c r="O2412" s="22">
        <f t="shared" si="1756"/>
        <v>0</v>
      </c>
      <c r="P2412" s="22">
        <f t="shared" si="1787"/>
        <v>0</v>
      </c>
      <c r="Q2412" s="22">
        <f t="shared" si="1788"/>
        <v>0</v>
      </c>
      <c r="R2412" s="22">
        <f t="shared" si="1757"/>
        <v>300946743.33433735</v>
      </c>
      <c r="S2412" s="16">
        <f t="shared" si="1747"/>
        <v>27358794.848576125</v>
      </c>
      <c r="T2412" s="15">
        <f t="shared" si="1758"/>
        <v>0</v>
      </c>
      <c r="U2412" s="23">
        <f t="shared" si="1775"/>
        <v>1337046.7123106879</v>
      </c>
      <c r="V2412" s="23">
        <f t="shared" si="1776"/>
        <v>121549.70111915345</v>
      </c>
      <c r="W2412" s="23">
        <f t="shared" si="1789"/>
        <v>0</v>
      </c>
      <c r="X2412" s="23">
        <f t="shared" si="1777"/>
        <v>35794584.209325261</v>
      </c>
      <c r="Y2412" s="23">
        <f t="shared" si="1759"/>
        <v>13825559.361691331</v>
      </c>
      <c r="Z2412" s="3">
        <f t="shared" si="1760"/>
        <v>0</v>
      </c>
      <c r="AA2412" s="23">
        <f t="shared" si="1761"/>
        <v>61442152.601157963</v>
      </c>
      <c r="AB2412" s="26">
        <f t="shared" si="1778"/>
        <v>70086276.274228573</v>
      </c>
      <c r="AC2412" s="23">
        <f t="shared" si="1779"/>
        <v>74889487.274228647</v>
      </c>
      <c r="AD2412" s="23">
        <f t="shared" si="1785"/>
        <v>4803211</v>
      </c>
      <c r="AE2412" s="24">
        <f t="shared" si="1746"/>
        <v>70086276.274228647</v>
      </c>
      <c r="AF2412" s="3">
        <f t="shared" si="1780"/>
        <v>0</v>
      </c>
      <c r="AG2412" s="2">
        <f t="shared" si="1762"/>
        <v>0</v>
      </c>
      <c r="AH2412" s="2">
        <f t="shared" si="1763"/>
        <v>153.50977469709423</v>
      </c>
      <c r="AI2412" s="23">
        <f t="shared" si="1786"/>
        <v>9878282784.6979084</v>
      </c>
      <c r="AJ2412" s="23">
        <f t="shared" si="1764"/>
        <v>6219.922423797766</v>
      </c>
      <c r="AK2412" s="23">
        <f t="shared" si="1765"/>
        <v>0</v>
      </c>
      <c r="AL2412" s="23">
        <f t="shared" si="1790"/>
        <v>4930807.8248500824</v>
      </c>
      <c r="AM2412" s="23">
        <f t="shared" si="1791"/>
        <v>4600386323.5833769</v>
      </c>
      <c r="AN2412" s="16">
        <f t="shared" si="1781"/>
        <v>0</v>
      </c>
      <c r="AO2412" s="23">
        <f t="shared" si="1782"/>
        <v>123980.69514152907</v>
      </c>
      <c r="AP2412" s="22">
        <f t="shared" si="1783"/>
        <v>27905970.745558023</v>
      </c>
      <c r="AQ2412" s="30">
        <f t="shared" si="1766"/>
        <v>14077044305.591883</v>
      </c>
      <c r="AR2412" s="28">
        <f t="shared" si="1767"/>
        <v>6873174314.8104877</v>
      </c>
      <c r="AS2412" s="25">
        <f t="shared" si="1768"/>
        <v>200337590.02425668</v>
      </c>
      <c r="AT2412" s="32">
        <f t="shared" si="1769"/>
        <v>0</v>
      </c>
      <c r="AU2412" s="23">
        <f t="shared" si="1770"/>
        <v>0</v>
      </c>
      <c r="AV2412" s="22">
        <f t="shared" si="1771"/>
        <v>2017994051.543998</v>
      </c>
      <c r="AW2412" s="31">
        <f t="shared" si="1784"/>
        <v>9447717465.3072128</v>
      </c>
    </row>
    <row r="2413" spans="1:53" s="21" customFormat="1" x14ac:dyDescent="0.25">
      <c r="A2413">
        <f t="shared" si="1792"/>
        <v>720</v>
      </c>
      <c r="B2413" t="s">
        <v>8</v>
      </c>
      <c r="C2413" s="27">
        <f t="shared" si="1749"/>
        <v>0</v>
      </c>
      <c r="D2413" s="27">
        <f t="shared" si="1772"/>
        <v>0</v>
      </c>
      <c r="E2413" s="27" t="b">
        <f t="shared" si="1748"/>
        <v>1</v>
      </c>
      <c r="F2413" s="29">
        <f t="shared" si="1750"/>
        <v>0</v>
      </c>
      <c r="G2413" s="27">
        <f t="shared" si="1773"/>
        <v>0</v>
      </c>
      <c r="H2413" s="22">
        <f t="shared" si="1751"/>
        <v>26897321200.537849</v>
      </c>
      <c r="I2413" s="23">
        <f t="shared" si="1752"/>
        <v>132580106.5049091</v>
      </c>
      <c r="J2413" s="23">
        <f t="shared" si="1753"/>
        <v>1086</v>
      </c>
      <c r="K2413" s="19">
        <f t="shared" si="1774"/>
        <v>225.0831931027827</v>
      </c>
      <c r="L2413" s="16">
        <f t="shared" si="1754"/>
        <v>185.53010502375392</v>
      </c>
      <c r="M2413" s="23">
        <f>M2412-IF($B2413="B",(Percent_Rent_In_Elsies*2.49%/12 * H2412)/K2412,0)+IF($B2413="D",N2413,0)+IF(B2413="D",AK2412)+IF(B2413="C",F2412*90%)-(Y2413-Y2412)-IF($B2413="A",Q2412/K2412) + IF($B2413="A",Q2412/K2412)</f>
        <v>-42558597.006517351</v>
      </c>
      <c r="N2413" s="23">
        <f t="shared" si="1755"/>
        <v>0</v>
      </c>
      <c r="O2413" s="22">
        <f t="shared" si="1756"/>
        <v>0</v>
      </c>
      <c r="P2413" s="22">
        <f t="shared" si="1787"/>
        <v>0</v>
      </c>
      <c r="Q2413" s="22">
        <f t="shared" si="1788"/>
        <v>0</v>
      </c>
      <c r="R2413" s="22">
        <f t="shared" si="1757"/>
        <v>328852714.07989538</v>
      </c>
      <c r="S2413" s="16">
        <f t="shared" si="1747"/>
        <v>27358794.848576125</v>
      </c>
      <c r="T2413" s="15">
        <f t="shared" si="1758"/>
        <v>0</v>
      </c>
      <c r="U2413" s="23">
        <f t="shared" si="1775"/>
        <v>1461027.4074522168</v>
      </c>
      <c r="V2413" s="23">
        <f t="shared" si="1776"/>
        <v>121549.70111915345</v>
      </c>
      <c r="W2413" s="23">
        <f t="shared" si="1789"/>
        <v>0</v>
      </c>
      <c r="X2413" s="23">
        <f t="shared" si="1777"/>
        <v>35794584.209325261</v>
      </c>
      <c r="Y2413" s="23">
        <f t="shared" si="1759"/>
        <v>13825559.361691331</v>
      </c>
      <c r="Z2413" s="3">
        <f t="shared" si="1760"/>
        <v>0</v>
      </c>
      <c r="AA2413" s="23">
        <f t="shared" si="1761"/>
        <v>61442152.601157963</v>
      </c>
      <c r="AB2413" s="26">
        <f t="shared" si="1778"/>
        <v>70086276.274228573</v>
      </c>
      <c r="AC2413" s="23">
        <f t="shared" si="1779"/>
        <v>74889487.274228647</v>
      </c>
      <c r="AD2413" s="23">
        <f t="shared" si="1785"/>
        <v>4803211</v>
      </c>
      <c r="AE2413" s="24">
        <f t="shared" si="1746"/>
        <v>70086276.274228647</v>
      </c>
      <c r="AF2413" s="3">
        <f t="shared" si="1780"/>
        <v>1E-4</v>
      </c>
      <c r="AG2413" s="2">
        <f t="shared" si="1762"/>
        <v>0</v>
      </c>
      <c r="AH2413" s="2">
        <f t="shared" si="1763"/>
        <v>153.50977469709423</v>
      </c>
      <c r="AI2413" s="23">
        <f t="shared" si="1786"/>
        <v>9878282784.6979084</v>
      </c>
      <c r="AJ2413" s="23">
        <f t="shared" si="1764"/>
        <v>6219.922423797766</v>
      </c>
      <c r="AK2413" s="23">
        <f t="shared" si="1765"/>
        <v>60352.74642621215</v>
      </c>
      <c r="AL2413" s="23">
        <f t="shared" si="1790"/>
        <v>0</v>
      </c>
      <c r="AM2413" s="23">
        <f t="shared" si="1791"/>
        <v>0</v>
      </c>
      <c r="AN2413" s="16">
        <f t="shared" si="1781"/>
        <v>0</v>
      </c>
      <c r="AO2413" s="23">
        <f t="shared" si="1782"/>
        <v>0</v>
      </c>
      <c r="AP2413" s="22">
        <f t="shared" si="1783"/>
        <v>0</v>
      </c>
      <c r="AQ2413" s="30">
        <f t="shared" si="1766"/>
        <v>14077044305.591883</v>
      </c>
      <c r="AR2413" s="28">
        <f t="shared" si="1767"/>
        <v>6873174314.8104877</v>
      </c>
      <c r="AS2413" s="25">
        <f t="shared" si="1768"/>
        <v>200337590.02425668</v>
      </c>
      <c r="AT2413" s="32">
        <f t="shared" si="1769"/>
        <v>0</v>
      </c>
      <c r="AU2413" s="23">
        <f t="shared" si="1770"/>
        <v>0</v>
      </c>
      <c r="AV2413" s="22">
        <f t="shared" si="1771"/>
        <v>2017994051.543998</v>
      </c>
      <c r="AW2413" s="31">
        <f t="shared" si="1784"/>
        <v>9447717465.3072128</v>
      </c>
      <c r="AX2413"/>
      <c r="AY2413"/>
      <c r="AZ2413"/>
      <c r="BA2413"/>
    </row>
    <row r="2414" spans="1:53" s="21" customFormat="1" x14ac:dyDescent="0.25">
      <c r="A2414" s="21">
        <f t="shared" si="1792"/>
        <v>720</v>
      </c>
      <c r="B2414" s="21" t="s">
        <v>9</v>
      </c>
      <c r="C2414" s="27">
        <f t="shared" si="1749"/>
        <v>0</v>
      </c>
      <c r="D2414" s="27">
        <f t="shared" si="1772"/>
        <v>0</v>
      </c>
      <c r="E2414" s="27" t="b">
        <f t="shared" si="1748"/>
        <v>1</v>
      </c>
      <c r="F2414" s="29">
        <f t="shared" si="1750"/>
        <v>0</v>
      </c>
      <c r="G2414" s="27">
        <f t="shared" si="1773"/>
        <v>0</v>
      </c>
      <c r="H2414" s="22">
        <f t="shared" si="1751"/>
        <v>26897321200.537849</v>
      </c>
      <c r="I2414" s="23">
        <f t="shared" si="1752"/>
        <v>132580106.5049091</v>
      </c>
      <c r="J2414" s="23">
        <f t="shared" si="1753"/>
        <v>1086</v>
      </c>
      <c r="K2414" s="19">
        <f t="shared" si="1774"/>
        <v>225.0831931027827</v>
      </c>
      <c r="L2414" s="16">
        <f t="shared" si="1754"/>
        <v>185.53010502375392</v>
      </c>
      <c r="M2414" s="23">
        <f>M2413-IF($B2414="B",(Percent_Rent_In_Elsies*2.49%/12 * H2413)/K2413,0)+IF($B2414="D",N2414,0)+IF(B2414="D",AK2413)+IF(B2414="C",F2413*90%)-(Y2414-Y2413)-IF($B2414="A",Q2413/K2413) + IF($B2414="A",Q2413/K2413)</f>
        <v>-42498244.260091141</v>
      </c>
      <c r="N2414" s="23">
        <f t="shared" si="1755"/>
        <v>0</v>
      </c>
      <c r="O2414" s="22">
        <f t="shared" si="1756"/>
        <v>19114691.483667541</v>
      </c>
      <c r="P2414" s="22">
        <f t="shared" si="1787"/>
        <v>0</v>
      </c>
      <c r="Q2414" s="22">
        <f t="shared" si="1788"/>
        <v>0</v>
      </c>
      <c r="R2414" s="22">
        <f t="shared" si="1757"/>
        <v>328852714.07989538</v>
      </c>
      <c r="S2414" s="16">
        <f t="shared" si="1747"/>
        <v>0</v>
      </c>
      <c r="T2414" s="15">
        <f t="shared" si="1758"/>
        <v>8244103.3649085835</v>
      </c>
      <c r="U2414" s="23">
        <f t="shared" si="1775"/>
        <v>1461027.4074522168</v>
      </c>
      <c r="V2414" s="23">
        <f t="shared" si="1776"/>
        <v>0</v>
      </c>
      <c r="W2414" s="23">
        <f t="shared" si="1789"/>
        <v>121549.70111915345</v>
      </c>
      <c r="X2414" s="23">
        <f t="shared" si="1777"/>
        <v>35794584.209325261</v>
      </c>
      <c r="Y2414" s="23">
        <f t="shared" si="1759"/>
        <v>13825559.361691331</v>
      </c>
      <c r="Z2414" s="3">
        <f t="shared" si="1760"/>
        <v>0</v>
      </c>
      <c r="AA2414" s="23">
        <f t="shared" si="1761"/>
        <v>61381799.854731753</v>
      </c>
      <c r="AB2414" s="26">
        <f t="shared" si="1778"/>
        <v>70086276.274228588</v>
      </c>
      <c r="AC2414" s="23">
        <f t="shared" si="1779"/>
        <v>74889487.274228647</v>
      </c>
      <c r="AD2414" s="23">
        <f t="shared" si="1785"/>
        <v>4803211</v>
      </c>
      <c r="AE2414" s="24">
        <f t="shared" si="1746"/>
        <v>70086276.274228647</v>
      </c>
      <c r="AF2414" s="3">
        <f t="shared" si="1780"/>
        <v>0</v>
      </c>
      <c r="AG2414" s="2">
        <f t="shared" si="1762"/>
        <v>0</v>
      </c>
      <c r="AH2414" s="2">
        <f t="shared" si="1763"/>
        <v>153.50977469709423</v>
      </c>
      <c r="AI2414" s="23">
        <f t="shared" si="1786"/>
        <v>9868579649.784956</v>
      </c>
      <c r="AJ2414" s="23">
        <f t="shared" si="1764"/>
        <v>6219.922423797766</v>
      </c>
      <c r="AK2414" s="23">
        <f t="shared" si="1765"/>
        <v>0</v>
      </c>
      <c r="AL2414" s="23">
        <f t="shared" si="1790"/>
        <v>0</v>
      </c>
      <c r="AM2414" s="23">
        <f t="shared" si="1791"/>
        <v>0</v>
      </c>
      <c r="AN2414" s="16">
        <f t="shared" si="1781"/>
        <v>0</v>
      </c>
      <c r="AO2414" s="23">
        <f t="shared" si="1782"/>
        <v>0</v>
      </c>
      <c r="AP2414" s="22">
        <f t="shared" si="1783"/>
        <v>0</v>
      </c>
      <c r="AQ2414" s="30">
        <f t="shared" si="1766"/>
        <v>14077044305.591883</v>
      </c>
      <c r="AR2414" s="28">
        <f t="shared" si="1767"/>
        <v>6873174314.8104877</v>
      </c>
      <c r="AS2414" s="25">
        <f t="shared" si="1768"/>
        <v>200337590.02425668</v>
      </c>
      <c r="AT2414" s="32">
        <f t="shared" si="1769"/>
        <v>0</v>
      </c>
      <c r="AU2414" s="23">
        <f t="shared" si="1770"/>
        <v>0</v>
      </c>
      <c r="AV2414" s="22">
        <f t="shared" si="1771"/>
        <v>2017994051.543998</v>
      </c>
      <c r="AW2414" s="31">
        <f t="shared" si="1784"/>
        <v>9447717465.3072128</v>
      </c>
    </row>
    <row r="2415" spans="1:53" x14ac:dyDescent="0.25">
      <c r="A2415" s="21">
        <f t="shared" si="1792"/>
        <v>720</v>
      </c>
      <c r="B2415" s="21" t="s">
        <v>28</v>
      </c>
      <c r="C2415" s="27">
        <f t="shared" si="1749"/>
        <v>0</v>
      </c>
      <c r="D2415" s="27">
        <f t="shared" si="1772"/>
        <v>0</v>
      </c>
      <c r="E2415" s="27" t="b">
        <f t="shared" si="1748"/>
        <v>1</v>
      </c>
      <c r="F2415" s="29">
        <f t="shared" si="1750"/>
        <v>0</v>
      </c>
      <c r="G2415" s="27">
        <f t="shared" si="1773"/>
        <v>0</v>
      </c>
      <c r="H2415" s="22">
        <f t="shared" si="1751"/>
        <v>26897321200.537849</v>
      </c>
      <c r="I2415" s="23">
        <f t="shared" si="1752"/>
        <v>132580106.5049091</v>
      </c>
      <c r="J2415" s="23">
        <f t="shared" si="1753"/>
        <v>1086</v>
      </c>
      <c r="K2415" s="19">
        <f t="shared" si="1774"/>
        <v>225.0831931027827</v>
      </c>
      <c r="L2415" s="16">
        <f t="shared" si="1754"/>
        <v>185.53010502375392</v>
      </c>
      <c r="M2415" s="23">
        <f>M2414-IF($B2415="B",(Percent_Rent_In_Elsies*2.49%/12 * H2414)/K2414,0)+IF($B2415="D",N2415,0)+IF(B2415="D",AK2414)+IF(B2415="C",F2414*90%)-(Y2415-Y2414)-IF($B2415="A",Q2414/K2414) + IF($B2415="A",Q2414/K2414)</f>
        <v>-42498244.260091141</v>
      </c>
      <c r="N2415" s="23">
        <f t="shared" si="1755"/>
        <v>0</v>
      </c>
      <c r="O2415" s="22">
        <f t="shared" si="1756"/>
        <v>0</v>
      </c>
      <c r="P2415" s="22">
        <f t="shared" si="1787"/>
        <v>19114691.483667541</v>
      </c>
      <c r="Q2415" s="22">
        <f t="shared" si="1788"/>
        <v>0</v>
      </c>
      <c r="R2415" s="22">
        <f t="shared" si="1757"/>
        <v>328852714.07989538</v>
      </c>
      <c r="S2415" s="16">
        <f t="shared" si="1747"/>
        <v>0</v>
      </c>
      <c r="T2415" s="15">
        <f t="shared" si="1758"/>
        <v>0</v>
      </c>
      <c r="U2415" s="23">
        <f t="shared" si="1775"/>
        <v>1461027.4074522168</v>
      </c>
      <c r="V2415" s="23">
        <f t="shared" si="1776"/>
        <v>0</v>
      </c>
      <c r="W2415" s="23">
        <f t="shared" si="1789"/>
        <v>0</v>
      </c>
      <c r="X2415" s="23">
        <f t="shared" si="1777"/>
        <v>35794584.209325261</v>
      </c>
      <c r="Y2415" s="23">
        <f t="shared" si="1759"/>
        <v>13825559.361691331</v>
      </c>
      <c r="Z2415" s="3">
        <f t="shared" si="1760"/>
        <v>6077.4850559576735</v>
      </c>
      <c r="AA2415" s="23">
        <f t="shared" si="1761"/>
        <v>61472962.130571119</v>
      </c>
      <c r="AB2415" s="26">
        <f t="shared" si="1778"/>
        <v>70086276.274228588</v>
      </c>
      <c r="AC2415" s="23">
        <f t="shared" si="1779"/>
        <v>74889487.274228647</v>
      </c>
      <c r="AD2415" s="23">
        <f t="shared" si="1785"/>
        <v>4803211</v>
      </c>
      <c r="AE2415" s="24">
        <f t="shared" si="1746"/>
        <v>70086276.274228647</v>
      </c>
      <c r="AF2415" s="3">
        <f t="shared" si="1780"/>
        <v>0</v>
      </c>
      <c r="AG2415" s="2">
        <f t="shared" si="1762"/>
        <v>729298206.71492076</v>
      </c>
      <c r="AH2415" s="2">
        <f t="shared" si="1763"/>
        <v>153.50977469709423</v>
      </c>
      <c r="AI2415" s="23">
        <f t="shared" si="1786"/>
        <v>9883236147.0252705</v>
      </c>
      <c r="AJ2415" s="23">
        <f t="shared" si="1764"/>
        <v>6219.922423797766</v>
      </c>
      <c r="AK2415" s="23">
        <f t="shared" si="1765"/>
        <v>0</v>
      </c>
      <c r="AL2415" s="23">
        <f t="shared" si="1790"/>
        <v>0</v>
      </c>
      <c r="AM2415" s="23">
        <f t="shared" si="1791"/>
        <v>0</v>
      </c>
      <c r="AN2415" s="16">
        <f t="shared" si="1781"/>
        <v>0</v>
      </c>
      <c r="AO2415" s="23">
        <f t="shared" si="1782"/>
        <v>0</v>
      </c>
      <c r="AP2415" s="22">
        <f t="shared" si="1783"/>
        <v>0</v>
      </c>
      <c r="AQ2415" s="30">
        <f t="shared" si="1766"/>
        <v>14077044305.591883</v>
      </c>
      <c r="AR2415" s="28">
        <f t="shared" si="1767"/>
        <v>6873174314.8104877</v>
      </c>
      <c r="AS2415" s="25">
        <f t="shared" si="1768"/>
        <v>200337590.02425668</v>
      </c>
      <c r="AT2415" s="32">
        <f t="shared" si="1769"/>
        <v>12154.970111915347</v>
      </c>
      <c r="AU2415" s="23">
        <f t="shared" si="1770"/>
        <v>12154.970111915347</v>
      </c>
      <c r="AV2415" s="22">
        <f t="shared" si="1771"/>
        <v>2026238154.9089067</v>
      </c>
      <c r="AW2415" s="31">
        <f t="shared" si="1784"/>
        <v>9447717465.3072128</v>
      </c>
      <c r="AX2415" s="21"/>
      <c r="AY2415" s="21"/>
      <c r="AZ2415" s="21"/>
      <c r="BA2415" s="21"/>
    </row>
    <row r="2416" spans="1:53" x14ac:dyDescent="0.25">
      <c r="A2416">
        <f t="shared" si="1792"/>
        <v>721</v>
      </c>
      <c r="B2416" t="s">
        <v>6</v>
      </c>
      <c r="C2416" s="27">
        <f t="shared" si="1749"/>
        <v>0</v>
      </c>
      <c r="D2416" s="27">
        <f t="shared" si="1772"/>
        <v>0</v>
      </c>
      <c r="E2416" s="27" t="b">
        <f t="shared" si="1748"/>
        <v>1</v>
      </c>
      <c r="F2416" s="29">
        <f t="shared" si="1750"/>
        <v>0</v>
      </c>
      <c r="G2416" s="27">
        <f t="shared" si="1773"/>
        <v>0</v>
      </c>
      <c r="H2416" s="22">
        <f t="shared" si="1751"/>
        <v>26942150069.205414</v>
      </c>
      <c r="I2416" s="23">
        <f t="shared" si="1752"/>
        <v>132580106.5049091</v>
      </c>
      <c r="J2416" s="23">
        <f t="shared" si="1753"/>
        <v>1086</v>
      </c>
      <c r="K2416" s="19">
        <f t="shared" si="1774"/>
        <v>225.0831931027827</v>
      </c>
      <c r="L2416" s="16">
        <f t="shared" si="1754"/>
        <v>185.83932186546019</v>
      </c>
      <c r="M2416" s="23">
        <f>M2415-IF($B2416="B",(Percent_Rent_In_Elsies*2.49%/12 * H2415)/K2415,0)+IF($B2416="D",N2416,0)+IF(B2416="D",AK2415)+IF(B2416="C",F2415*90%)-(Y2416-Y2415)-IF($B2416="A",Q2415/K2415) + IF($B2416="A",Q2415/K2415)</f>
        <v>-42498244.260091141</v>
      </c>
      <c r="N2416" s="23">
        <f t="shared" si="1755"/>
        <v>0</v>
      </c>
      <c r="O2416" s="22">
        <f t="shared" si="1756"/>
        <v>0</v>
      </c>
      <c r="P2416" s="22">
        <f t="shared" si="1787"/>
        <v>0</v>
      </c>
      <c r="Q2416" s="22">
        <f t="shared" si="1788"/>
        <v>0</v>
      </c>
      <c r="R2416" s="22">
        <f t="shared" si="1757"/>
        <v>328852714.07989538</v>
      </c>
      <c r="S2416" s="16">
        <f t="shared" si="1747"/>
        <v>0</v>
      </c>
      <c r="T2416" s="15">
        <f t="shared" si="1758"/>
        <v>0</v>
      </c>
      <c r="U2416" s="23">
        <f t="shared" si="1775"/>
        <v>1461027.4074522168</v>
      </c>
      <c r="V2416" s="23">
        <f t="shared" si="1776"/>
        <v>0</v>
      </c>
      <c r="W2416" s="23">
        <f t="shared" si="1789"/>
        <v>0</v>
      </c>
      <c r="X2416" s="23">
        <f t="shared" si="1777"/>
        <v>35824971.63460505</v>
      </c>
      <c r="Y2416" s="23">
        <f t="shared" si="1759"/>
        <v>13825559.361691331</v>
      </c>
      <c r="Z2416" s="3">
        <f t="shared" si="1760"/>
        <v>0</v>
      </c>
      <c r="AA2416" s="23">
        <f t="shared" si="1761"/>
        <v>61472962.130571119</v>
      </c>
      <c r="AB2416" s="26">
        <f t="shared" si="1778"/>
        <v>70086276.274228588</v>
      </c>
      <c r="AC2416" s="23">
        <f t="shared" si="1779"/>
        <v>74889487.274228647</v>
      </c>
      <c r="AD2416" s="23">
        <f t="shared" si="1785"/>
        <v>4803211</v>
      </c>
      <c r="AE2416" s="24">
        <f t="shared" si="1746"/>
        <v>70086276.274228647</v>
      </c>
      <c r="AF2416" s="3">
        <f t="shared" si="1780"/>
        <v>0</v>
      </c>
      <c r="AG2416" s="2">
        <f t="shared" si="1762"/>
        <v>0</v>
      </c>
      <c r="AH2416" s="2">
        <f t="shared" si="1763"/>
        <v>153.7656243215894</v>
      </c>
      <c r="AI2416" s="23">
        <f t="shared" si="1786"/>
        <v>9883236147.0252705</v>
      </c>
      <c r="AJ2416" s="23">
        <f t="shared" si="1764"/>
        <v>6219.922423797766</v>
      </c>
      <c r="AK2416" s="23">
        <f t="shared" si="1765"/>
        <v>0</v>
      </c>
      <c r="AL2416" s="23">
        <f t="shared" si="1790"/>
        <v>0</v>
      </c>
      <c r="AM2416" s="23">
        <f t="shared" si="1791"/>
        <v>0</v>
      </c>
      <c r="AN2416" s="16">
        <f t="shared" si="1781"/>
        <v>0</v>
      </c>
      <c r="AO2416" s="23">
        <f t="shared" si="1782"/>
        <v>0</v>
      </c>
      <c r="AP2416" s="22">
        <f t="shared" si="1783"/>
        <v>0</v>
      </c>
      <c r="AQ2416" s="30">
        <f t="shared" si="1766"/>
        <v>14077044305.591883</v>
      </c>
      <c r="AR2416" s="28">
        <f t="shared" si="1767"/>
        <v>6873174314.8104877</v>
      </c>
      <c r="AS2416" s="25">
        <f t="shared" si="1768"/>
        <v>200337590.02425668</v>
      </c>
      <c r="AT2416" s="32">
        <f t="shared" si="1769"/>
        <v>0</v>
      </c>
      <c r="AU2416" s="23">
        <f t="shared" si="1770"/>
        <v>0</v>
      </c>
      <c r="AV2416" s="22">
        <f t="shared" si="1771"/>
        <v>2026238154.9089067</v>
      </c>
      <c r="AW2416" s="31">
        <f t="shared" si="1784"/>
        <v>9428602773.8235455</v>
      </c>
    </row>
    <row r="2417" spans="1:53" x14ac:dyDescent="0.25">
      <c r="A2417">
        <f t="shared" si="1792"/>
        <v>721</v>
      </c>
      <c r="B2417" t="s">
        <v>7</v>
      </c>
      <c r="C2417" s="27">
        <f t="shared" si="1749"/>
        <v>0</v>
      </c>
      <c r="D2417" s="27">
        <f t="shared" si="1772"/>
        <v>0</v>
      </c>
      <c r="E2417" s="27" t="b">
        <f t="shared" si="1748"/>
        <v>1</v>
      </c>
      <c r="F2417" s="29">
        <f t="shared" si="1750"/>
        <v>0</v>
      </c>
      <c r="G2417" s="27">
        <f t="shared" si="1773"/>
        <v>0</v>
      </c>
      <c r="H2417" s="22">
        <f t="shared" si="1751"/>
        <v>26942150069.205414</v>
      </c>
      <c r="I2417" s="23">
        <f t="shared" si="1752"/>
        <v>132580106.5049091</v>
      </c>
      <c r="J2417" s="23">
        <f t="shared" si="1753"/>
        <v>1086</v>
      </c>
      <c r="K2417" s="19">
        <f t="shared" si="1774"/>
        <v>225.0831931027827</v>
      </c>
      <c r="L2417" s="16">
        <f t="shared" si="1754"/>
        <v>185.83932186546019</v>
      </c>
      <c r="M2417" s="23">
        <f>M2416-IF($B2417="B",(Percent_Rent_In_Elsies*2.49%/12 * H2416)/K2416,0)+IF($B2417="D",N2417,0)+IF(B2417="D",AK2416)+IF(B2417="C",F2416*90%)-(Y2417-Y2416)-IF($B2417="A",Q2416/K2416) + IF($B2417="A",Q2416/K2416)</f>
        <v>-42622431.589724571</v>
      </c>
      <c r="N2417" s="23">
        <f t="shared" si="1755"/>
        <v>0</v>
      </c>
      <c r="O2417" s="22">
        <f t="shared" si="1756"/>
        <v>0</v>
      </c>
      <c r="P2417" s="22">
        <f t="shared" si="1787"/>
        <v>0</v>
      </c>
      <c r="Q2417" s="22">
        <f t="shared" si="1788"/>
        <v>0</v>
      </c>
      <c r="R2417" s="22">
        <f t="shared" si="1757"/>
        <v>301448321.23990411</v>
      </c>
      <c r="S2417" s="16">
        <f t="shared" si="1747"/>
        <v>27404392.839991283</v>
      </c>
      <c r="T2417" s="15">
        <f t="shared" si="1758"/>
        <v>0</v>
      </c>
      <c r="U2417" s="23">
        <f t="shared" si="1775"/>
        <v>1339275.1234978654</v>
      </c>
      <c r="V2417" s="23">
        <f t="shared" si="1776"/>
        <v>121752.2839543514</v>
      </c>
      <c r="W2417" s="23">
        <f t="shared" si="1789"/>
        <v>0</v>
      </c>
      <c r="X2417" s="23">
        <f t="shared" si="1777"/>
        <v>35824971.63460505</v>
      </c>
      <c r="Y2417" s="23">
        <f t="shared" si="1759"/>
        <v>13825559.361691331</v>
      </c>
      <c r="Z2417" s="3">
        <f t="shared" si="1760"/>
        <v>0</v>
      </c>
      <c r="AA2417" s="23">
        <f t="shared" si="1761"/>
        <v>61472962.130571119</v>
      </c>
      <c r="AB2417" s="26">
        <f t="shared" si="1778"/>
        <v>70086276.274228588</v>
      </c>
      <c r="AC2417" s="23">
        <f t="shared" si="1779"/>
        <v>74889487.274228647</v>
      </c>
      <c r="AD2417" s="23">
        <f t="shared" si="1785"/>
        <v>4803211</v>
      </c>
      <c r="AE2417" s="24">
        <f t="shared" si="1746"/>
        <v>70086276.274228647</v>
      </c>
      <c r="AF2417" s="3">
        <f t="shared" si="1780"/>
        <v>0</v>
      </c>
      <c r="AG2417" s="2">
        <f t="shared" si="1762"/>
        <v>0</v>
      </c>
      <c r="AH2417" s="2">
        <f t="shared" si="1763"/>
        <v>153.7656243215894</v>
      </c>
      <c r="AI2417" s="23">
        <f t="shared" si="1786"/>
        <v>9883236147.0252705</v>
      </c>
      <c r="AJ2417" s="23">
        <f t="shared" si="1764"/>
        <v>6219.922423797766</v>
      </c>
      <c r="AK2417" s="23">
        <f t="shared" si="1765"/>
        <v>0</v>
      </c>
      <c r="AL2417" s="23">
        <f t="shared" si="1790"/>
        <v>4953362.3273620605</v>
      </c>
      <c r="AM2417" s="23">
        <f t="shared" si="1791"/>
        <v>4621429411.973156</v>
      </c>
      <c r="AN2417" s="16">
        <f t="shared" si="1781"/>
        <v>0</v>
      </c>
      <c r="AO2417" s="23">
        <f t="shared" si="1782"/>
        <v>124187.32963343161</v>
      </c>
      <c r="AP2417" s="22">
        <f t="shared" si="1783"/>
        <v>27952480.696800619</v>
      </c>
      <c r="AQ2417" s="30">
        <f t="shared" si="1766"/>
        <v>14132711670.899561</v>
      </c>
      <c r="AR2417" s="28">
        <f t="shared" si="1767"/>
        <v>6900889199.4213657</v>
      </c>
      <c r="AS2417" s="25">
        <f t="shared" si="1768"/>
        <v>200337590.02425668</v>
      </c>
      <c r="AT2417" s="32">
        <f t="shared" si="1769"/>
        <v>0</v>
      </c>
      <c r="AU2417" s="23">
        <f t="shared" si="1770"/>
        <v>0</v>
      </c>
      <c r="AV2417" s="22">
        <f t="shared" si="1771"/>
        <v>2026238154.9089067</v>
      </c>
      <c r="AW2417" s="31">
        <f t="shared" si="1784"/>
        <v>9484270139.1312237</v>
      </c>
    </row>
    <row r="2418" spans="1:53" s="21" customFormat="1" x14ac:dyDescent="0.25">
      <c r="A2418">
        <f t="shared" si="1792"/>
        <v>721</v>
      </c>
      <c r="B2418" t="s">
        <v>8</v>
      </c>
      <c r="C2418" s="27">
        <f t="shared" si="1749"/>
        <v>0</v>
      </c>
      <c r="D2418" s="27">
        <f t="shared" si="1772"/>
        <v>0</v>
      </c>
      <c r="E2418" s="27" t="b">
        <f t="shared" si="1748"/>
        <v>1</v>
      </c>
      <c r="F2418" s="29">
        <f t="shared" si="1750"/>
        <v>0</v>
      </c>
      <c r="G2418" s="27">
        <f t="shared" si="1773"/>
        <v>0</v>
      </c>
      <c r="H2418" s="22">
        <f t="shared" si="1751"/>
        <v>26942150069.205414</v>
      </c>
      <c r="I2418" s="23">
        <f t="shared" si="1752"/>
        <v>132580106.5049091</v>
      </c>
      <c r="J2418" s="23">
        <f t="shared" si="1753"/>
        <v>1086</v>
      </c>
      <c r="K2418" s="19">
        <f t="shared" si="1774"/>
        <v>225.0831931027827</v>
      </c>
      <c r="L2418" s="16">
        <f t="shared" si="1754"/>
        <v>185.83932186546019</v>
      </c>
      <c r="M2418" s="23">
        <f>M2417-IF($B2418="B",(Percent_Rent_In_Elsies*2.49%/12 * H2417)/K2417,0)+IF($B2418="D",N2418,0)+IF(B2418="D",AK2417)+IF(B2418="C",F2417*90%)-(Y2418-Y2417)-IF($B2418="A",Q2417/K2417) + IF($B2418="A",Q2417/K2417)</f>
        <v>-42622431.589724571</v>
      </c>
      <c r="N2418" s="23">
        <f t="shared" si="1755"/>
        <v>0</v>
      </c>
      <c r="O2418" s="22">
        <f t="shared" si="1756"/>
        <v>0</v>
      </c>
      <c r="P2418" s="22">
        <f t="shared" si="1787"/>
        <v>0</v>
      </c>
      <c r="Q2418" s="22">
        <f t="shared" si="1788"/>
        <v>0</v>
      </c>
      <c r="R2418" s="22">
        <f t="shared" si="1757"/>
        <v>329400801.93670475</v>
      </c>
      <c r="S2418" s="16">
        <f t="shared" si="1747"/>
        <v>27404392.839991283</v>
      </c>
      <c r="T2418" s="15">
        <f t="shared" si="1758"/>
        <v>0</v>
      </c>
      <c r="U2418" s="23">
        <f t="shared" si="1775"/>
        <v>1463462.4531312969</v>
      </c>
      <c r="V2418" s="23">
        <f t="shared" si="1776"/>
        <v>121752.2839543514</v>
      </c>
      <c r="W2418" s="23">
        <f t="shared" si="1789"/>
        <v>0</v>
      </c>
      <c r="X2418" s="23">
        <f t="shared" si="1777"/>
        <v>35824971.63460505</v>
      </c>
      <c r="Y2418" s="23">
        <f t="shared" si="1759"/>
        <v>13825559.361691331</v>
      </c>
      <c r="Z2418" s="3">
        <f t="shared" si="1760"/>
        <v>0</v>
      </c>
      <c r="AA2418" s="23">
        <f t="shared" si="1761"/>
        <v>61472962.130571119</v>
      </c>
      <c r="AB2418" s="26">
        <f t="shared" si="1778"/>
        <v>70086276.274228573</v>
      </c>
      <c r="AC2418" s="23">
        <f t="shared" si="1779"/>
        <v>74889487.274228647</v>
      </c>
      <c r="AD2418" s="23">
        <f t="shared" si="1785"/>
        <v>4803211</v>
      </c>
      <c r="AE2418" s="24">
        <f t="shared" si="1746"/>
        <v>70086276.274228647</v>
      </c>
      <c r="AF2418" s="3">
        <f t="shared" si="1780"/>
        <v>1E-4</v>
      </c>
      <c r="AG2418" s="2">
        <f t="shared" si="1762"/>
        <v>0</v>
      </c>
      <c r="AH2418" s="2">
        <f t="shared" si="1763"/>
        <v>153.7656243215894</v>
      </c>
      <c r="AI2418" s="23">
        <f t="shared" si="1786"/>
        <v>9883236147.0252705</v>
      </c>
      <c r="AJ2418" s="23">
        <f t="shared" si="1764"/>
        <v>6219.922423797766</v>
      </c>
      <c r="AK2418" s="23">
        <f t="shared" si="1765"/>
        <v>60364.273411773414</v>
      </c>
      <c r="AL2418" s="23">
        <f t="shared" si="1790"/>
        <v>0</v>
      </c>
      <c r="AM2418" s="23">
        <f t="shared" si="1791"/>
        <v>0</v>
      </c>
      <c r="AN2418" s="16">
        <f t="shared" si="1781"/>
        <v>0</v>
      </c>
      <c r="AO2418" s="23">
        <f t="shared" si="1782"/>
        <v>0</v>
      </c>
      <c r="AP2418" s="22">
        <f t="shared" si="1783"/>
        <v>0</v>
      </c>
      <c r="AQ2418" s="30">
        <f t="shared" si="1766"/>
        <v>14132711670.899561</v>
      </c>
      <c r="AR2418" s="28">
        <f t="shared" si="1767"/>
        <v>6900889199.4213657</v>
      </c>
      <c r="AS2418" s="25">
        <f t="shared" si="1768"/>
        <v>200337590.02425668</v>
      </c>
      <c r="AT2418" s="32">
        <f t="shared" si="1769"/>
        <v>0</v>
      </c>
      <c r="AU2418" s="23">
        <f t="shared" si="1770"/>
        <v>0</v>
      </c>
      <c r="AV2418" s="22">
        <f t="shared" si="1771"/>
        <v>2026238154.9089067</v>
      </c>
      <c r="AW2418" s="31">
        <f t="shared" si="1784"/>
        <v>9484270139.1312237</v>
      </c>
      <c r="AX2418"/>
      <c r="AY2418"/>
      <c r="AZ2418"/>
      <c r="BA2418"/>
    </row>
    <row r="2419" spans="1:53" s="21" customFormat="1" x14ac:dyDescent="0.25">
      <c r="A2419">
        <f t="shared" si="1792"/>
        <v>721</v>
      </c>
      <c r="B2419" t="s">
        <v>9</v>
      </c>
      <c r="C2419" s="27">
        <f t="shared" si="1749"/>
        <v>0</v>
      </c>
      <c r="D2419" s="27">
        <f t="shared" si="1772"/>
        <v>0</v>
      </c>
      <c r="E2419" s="27" t="b">
        <f t="shared" si="1748"/>
        <v>1</v>
      </c>
      <c r="F2419" s="29">
        <f t="shared" si="1750"/>
        <v>0</v>
      </c>
      <c r="G2419" s="27">
        <f t="shared" si="1773"/>
        <v>0</v>
      </c>
      <c r="H2419" s="22">
        <f t="shared" si="1751"/>
        <v>26942150069.205414</v>
      </c>
      <c r="I2419" s="23">
        <f t="shared" si="1752"/>
        <v>132580106.5049091</v>
      </c>
      <c r="J2419" s="23">
        <f t="shared" si="1753"/>
        <v>1086</v>
      </c>
      <c r="K2419" s="19">
        <f t="shared" si="1774"/>
        <v>225.0831931027827</v>
      </c>
      <c r="L2419" s="16">
        <f t="shared" si="1754"/>
        <v>185.83932186546019</v>
      </c>
      <c r="M2419" s="23">
        <f>M2418-IF($B2419="B",(Percent_Rent_In_Elsies*2.49%/12 * H2418)/K2418,0)+IF($B2419="D",N2419,0)+IF(B2419="D",AK2418)+IF(B2419="C",F2418*90%)-(Y2419-Y2418)-IF($B2419="A",Q2418/K2418) + IF($B2419="A",Q2418/K2418)</f>
        <v>-42562067.316312797</v>
      </c>
      <c r="N2419" s="23">
        <f t="shared" si="1755"/>
        <v>0</v>
      </c>
      <c r="O2419" s="22">
        <f t="shared" si="1756"/>
        <v>19146549.302807592</v>
      </c>
      <c r="P2419" s="22">
        <f t="shared" si="1787"/>
        <v>0</v>
      </c>
      <c r="Q2419" s="22">
        <f t="shared" si="1788"/>
        <v>0</v>
      </c>
      <c r="R2419" s="22">
        <f t="shared" si="1757"/>
        <v>329400801.93670475</v>
      </c>
      <c r="S2419" s="16">
        <f t="shared" si="1747"/>
        <v>0</v>
      </c>
      <c r="T2419" s="15">
        <f t="shared" si="1758"/>
        <v>8257843.5371836908</v>
      </c>
      <c r="U2419" s="23">
        <f t="shared" si="1775"/>
        <v>1463462.4531312969</v>
      </c>
      <c r="V2419" s="23">
        <f t="shared" si="1776"/>
        <v>0</v>
      </c>
      <c r="W2419" s="23">
        <f t="shared" si="1789"/>
        <v>121752.2839543514</v>
      </c>
      <c r="X2419" s="23">
        <f t="shared" si="1777"/>
        <v>35824971.63460505</v>
      </c>
      <c r="Y2419" s="23">
        <f t="shared" si="1759"/>
        <v>13825559.361691331</v>
      </c>
      <c r="Z2419" s="3">
        <f t="shared" si="1760"/>
        <v>0</v>
      </c>
      <c r="AA2419" s="23">
        <f t="shared" si="1761"/>
        <v>61412597.857159346</v>
      </c>
      <c r="AB2419" s="26">
        <f t="shared" si="1778"/>
        <v>70086276.274228573</v>
      </c>
      <c r="AC2419" s="23">
        <f t="shared" si="1779"/>
        <v>74889487.274228647</v>
      </c>
      <c r="AD2419" s="23">
        <f t="shared" si="1785"/>
        <v>4803211</v>
      </c>
      <c r="AE2419" s="24">
        <f t="shared" ref="AE2419:AE2482" si="1793">AC2419-AD2419</f>
        <v>70086276.274228647</v>
      </c>
      <c r="AF2419" s="3">
        <f t="shared" si="1780"/>
        <v>0</v>
      </c>
      <c r="AG2419" s="2">
        <f t="shared" si="1762"/>
        <v>0</v>
      </c>
      <c r="AH2419" s="2">
        <f t="shared" si="1763"/>
        <v>153.7656243215894</v>
      </c>
      <c r="AI2419" s="23">
        <f t="shared" si="1786"/>
        <v>9873531158.876091</v>
      </c>
      <c r="AJ2419" s="23">
        <f t="shared" si="1764"/>
        <v>6219.922423797766</v>
      </c>
      <c r="AK2419" s="23">
        <f t="shared" si="1765"/>
        <v>0</v>
      </c>
      <c r="AL2419" s="23">
        <f t="shared" si="1790"/>
        <v>0</v>
      </c>
      <c r="AM2419" s="23">
        <f t="shared" si="1791"/>
        <v>0</v>
      </c>
      <c r="AN2419" s="16">
        <f t="shared" si="1781"/>
        <v>0</v>
      </c>
      <c r="AO2419" s="23">
        <f t="shared" si="1782"/>
        <v>0</v>
      </c>
      <c r="AP2419" s="22">
        <f t="shared" si="1783"/>
        <v>0</v>
      </c>
      <c r="AQ2419" s="30">
        <f t="shared" si="1766"/>
        <v>14132711670.899561</v>
      </c>
      <c r="AR2419" s="28">
        <f t="shared" si="1767"/>
        <v>6900889199.4213657</v>
      </c>
      <c r="AS2419" s="25">
        <f t="shared" si="1768"/>
        <v>200337590.02425668</v>
      </c>
      <c r="AT2419" s="32">
        <f t="shared" si="1769"/>
        <v>0</v>
      </c>
      <c r="AU2419" s="23">
        <f t="shared" si="1770"/>
        <v>0</v>
      </c>
      <c r="AV2419" s="22">
        <f t="shared" si="1771"/>
        <v>2026238154.9089067</v>
      </c>
      <c r="AW2419" s="31">
        <f t="shared" si="1784"/>
        <v>9484270139.1312237</v>
      </c>
      <c r="AX2419"/>
      <c r="AY2419"/>
      <c r="AZ2419"/>
      <c r="BA2419"/>
    </row>
    <row r="2420" spans="1:53" x14ac:dyDescent="0.25">
      <c r="A2420" s="21">
        <f t="shared" si="1792"/>
        <v>721</v>
      </c>
      <c r="B2420" s="21" t="s">
        <v>28</v>
      </c>
      <c r="C2420" s="27">
        <f t="shared" si="1749"/>
        <v>0</v>
      </c>
      <c r="D2420" s="27">
        <f t="shared" si="1772"/>
        <v>0</v>
      </c>
      <c r="E2420" s="27" t="b">
        <f t="shared" si="1748"/>
        <v>1</v>
      </c>
      <c r="F2420" s="29">
        <f t="shared" si="1750"/>
        <v>0</v>
      </c>
      <c r="G2420" s="27">
        <f t="shared" si="1773"/>
        <v>0</v>
      </c>
      <c r="H2420" s="22">
        <f t="shared" si="1751"/>
        <v>26942150069.205414</v>
      </c>
      <c r="I2420" s="23">
        <f t="shared" si="1752"/>
        <v>132580106.5049091</v>
      </c>
      <c r="J2420" s="23">
        <f t="shared" si="1753"/>
        <v>1086</v>
      </c>
      <c r="K2420" s="19">
        <f t="shared" si="1774"/>
        <v>225.0831931027827</v>
      </c>
      <c r="L2420" s="16">
        <f t="shared" si="1754"/>
        <v>185.83932186546019</v>
      </c>
      <c r="M2420" s="23">
        <f>M2419-IF($B2420="B",(Percent_Rent_In_Elsies*2.49%/12 * H2419)/K2419,0)+IF($B2420="D",N2420,0)+IF(B2420="D",AK2419)+IF(B2420="C",F2419*90%)-(Y2420-Y2419)-IF($B2420="A",Q2419/K2419) + IF($B2420="A",Q2419/K2419)</f>
        <v>-42562067.316312797</v>
      </c>
      <c r="N2420" s="23">
        <f t="shared" si="1755"/>
        <v>0</v>
      </c>
      <c r="O2420" s="22">
        <f t="shared" si="1756"/>
        <v>0</v>
      </c>
      <c r="P2420" s="22">
        <f t="shared" si="1787"/>
        <v>19146549.302807592</v>
      </c>
      <c r="Q2420" s="22">
        <f t="shared" si="1788"/>
        <v>0</v>
      </c>
      <c r="R2420" s="22">
        <f t="shared" si="1757"/>
        <v>329400801.93670475</v>
      </c>
      <c r="S2420" s="16">
        <f t="shared" si="1747"/>
        <v>0</v>
      </c>
      <c r="T2420" s="15">
        <f t="shared" si="1758"/>
        <v>0</v>
      </c>
      <c r="U2420" s="23">
        <f t="shared" si="1775"/>
        <v>1463462.4531312969</v>
      </c>
      <c r="V2420" s="23">
        <f t="shared" si="1776"/>
        <v>0</v>
      </c>
      <c r="W2420" s="23">
        <f t="shared" si="1789"/>
        <v>0</v>
      </c>
      <c r="X2420" s="23">
        <f t="shared" si="1777"/>
        <v>35824971.63460505</v>
      </c>
      <c r="Y2420" s="23">
        <f t="shared" si="1759"/>
        <v>13825559.361691331</v>
      </c>
      <c r="Z2420" s="3">
        <f t="shared" si="1760"/>
        <v>6087.6141977175712</v>
      </c>
      <c r="AA2420" s="23">
        <f t="shared" si="1761"/>
        <v>61503912.07012511</v>
      </c>
      <c r="AB2420" s="26">
        <f t="shared" si="1778"/>
        <v>70086276.274228573</v>
      </c>
      <c r="AC2420" s="23">
        <f t="shared" si="1779"/>
        <v>74889487.274228647</v>
      </c>
      <c r="AD2420" s="23">
        <f t="shared" si="1785"/>
        <v>4803211</v>
      </c>
      <c r="AE2420" s="24">
        <f t="shared" si="1793"/>
        <v>70086276.274228647</v>
      </c>
      <c r="AF2420" s="3">
        <f t="shared" si="1780"/>
        <v>0</v>
      </c>
      <c r="AG2420" s="2">
        <f t="shared" si="1762"/>
        <v>730513703.72610855</v>
      </c>
      <c r="AH2420" s="2">
        <f t="shared" si="1763"/>
        <v>153.7656243215894</v>
      </c>
      <c r="AI2420" s="23">
        <f t="shared" si="1786"/>
        <v>9888212083.6118069</v>
      </c>
      <c r="AJ2420" s="23">
        <f t="shared" si="1764"/>
        <v>6219.922423797766</v>
      </c>
      <c r="AK2420" s="23">
        <f t="shared" si="1765"/>
        <v>0</v>
      </c>
      <c r="AL2420" s="23">
        <f t="shared" si="1790"/>
        <v>0</v>
      </c>
      <c r="AM2420" s="23">
        <f t="shared" si="1791"/>
        <v>0</v>
      </c>
      <c r="AN2420" s="16">
        <f t="shared" si="1781"/>
        <v>0</v>
      </c>
      <c r="AO2420" s="23">
        <f t="shared" si="1782"/>
        <v>0</v>
      </c>
      <c r="AP2420" s="22">
        <f t="shared" si="1783"/>
        <v>0</v>
      </c>
      <c r="AQ2420" s="30">
        <f t="shared" si="1766"/>
        <v>14132711670.899561</v>
      </c>
      <c r="AR2420" s="28">
        <f t="shared" si="1767"/>
        <v>6900889199.4213657</v>
      </c>
      <c r="AS2420" s="25">
        <f t="shared" si="1768"/>
        <v>200337590.02425668</v>
      </c>
      <c r="AT2420" s="32">
        <f t="shared" si="1769"/>
        <v>12175.228395435142</v>
      </c>
      <c r="AU2420" s="23">
        <f t="shared" si="1770"/>
        <v>12175.228395435142</v>
      </c>
      <c r="AV2420" s="22">
        <f t="shared" si="1771"/>
        <v>2034495998.4460905</v>
      </c>
      <c r="AW2420" s="31">
        <f t="shared" si="1784"/>
        <v>9484270139.1312237</v>
      </c>
    </row>
    <row r="2421" spans="1:53" x14ac:dyDescent="0.25">
      <c r="A2421">
        <f t="shared" si="1792"/>
        <v>722</v>
      </c>
      <c r="B2421" t="s">
        <v>6</v>
      </c>
      <c r="C2421" s="27">
        <f t="shared" si="1749"/>
        <v>0</v>
      </c>
      <c r="D2421" s="27">
        <f t="shared" si="1772"/>
        <v>0</v>
      </c>
      <c r="E2421" s="27" t="b">
        <f t="shared" si="1748"/>
        <v>1</v>
      </c>
      <c r="F2421" s="29">
        <f t="shared" si="1750"/>
        <v>0</v>
      </c>
      <c r="G2421" s="27">
        <f t="shared" si="1773"/>
        <v>0</v>
      </c>
      <c r="H2421" s="22">
        <f t="shared" si="1751"/>
        <v>26987053652.654091</v>
      </c>
      <c r="I2421" s="23">
        <f t="shared" si="1752"/>
        <v>132580106.5049091</v>
      </c>
      <c r="J2421" s="23">
        <f t="shared" si="1753"/>
        <v>1086</v>
      </c>
      <c r="K2421" s="19">
        <f t="shared" si="1774"/>
        <v>225.0831931027827</v>
      </c>
      <c r="L2421" s="16">
        <f t="shared" si="1754"/>
        <v>186.14905406856931</v>
      </c>
      <c r="M2421" s="23">
        <f>M2420-IF($B2421="B",(Percent_Rent_In_Elsies*2.49%/12 * H2420)/K2420,0)+IF($B2421="D",N2421,0)+IF(B2421="D",AK2420)+IF(B2421="C",F2420*90%)-(Y2421-Y2420)-IF($B2421="A",Q2420/K2420) + IF($B2421="A",Q2420/K2420)</f>
        <v>-42562067.316312797</v>
      </c>
      <c r="N2421" s="23">
        <f t="shared" si="1755"/>
        <v>0</v>
      </c>
      <c r="O2421" s="22">
        <f t="shared" si="1756"/>
        <v>0</v>
      </c>
      <c r="P2421" s="22">
        <f t="shared" si="1787"/>
        <v>0</v>
      </c>
      <c r="Q2421" s="22">
        <f t="shared" si="1788"/>
        <v>0</v>
      </c>
      <c r="R2421" s="22">
        <f t="shared" si="1757"/>
        <v>329400801.93670475</v>
      </c>
      <c r="S2421" s="16">
        <f t="shared" si="1747"/>
        <v>0</v>
      </c>
      <c r="T2421" s="15">
        <f t="shared" si="1758"/>
        <v>0</v>
      </c>
      <c r="U2421" s="23">
        <f t="shared" si="1775"/>
        <v>1463462.4531312969</v>
      </c>
      <c r="V2421" s="23">
        <f t="shared" si="1776"/>
        <v>0</v>
      </c>
      <c r="W2421" s="23">
        <f t="shared" si="1789"/>
        <v>0</v>
      </c>
      <c r="X2421" s="23">
        <f t="shared" si="1777"/>
        <v>35855409.705593631</v>
      </c>
      <c r="Y2421" s="23">
        <f t="shared" si="1759"/>
        <v>13825559.361691331</v>
      </c>
      <c r="Z2421" s="3">
        <f t="shared" si="1760"/>
        <v>0</v>
      </c>
      <c r="AA2421" s="23">
        <f t="shared" si="1761"/>
        <v>61503912.07012511</v>
      </c>
      <c r="AB2421" s="26">
        <f t="shared" si="1778"/>
        <v>70086276.274228573</v>
      </c>
      <c r="AC2421" s="23">
        <f t="shared" si="1779"/>
        <v>74889487.274228647</v>
      </c>
      <c r="AD2421" s="23">
        <f t="shared" si="1785"/>
        <v>4803211</v>
      </c>
      <c r="AE2421" s="24">
        <f t="shared" si="1793"/>
        <v>70086276.274228647</v>
      </c>
      <c r="AF2421" s="3">
        <f t="shared" si="1780"/>
        <v>0</v>
      </c>
      <c r="AG2421" s="2">
        <f t="shared" si="1762"/>
        <v>0</v>
      </c>
      <c r="AH2421" s="2">
        <f t="shared" si="1763"/>
        <v>154.02190036212539</v>
      </c>
      <c r="AI2421" s="23">
        <f t="shared" si="1786"/>
        <v>9888212083.6118069</v>
      </c>
      <c r="AJ2421" s="23">
        <f t="shared" si="1764"/>
        <v>6219.922423797766</v>
      </c>
      <c r="AK2421" s="23">
        <f t="shared" si="1765"/>
        <v>0</v>
      </c>
      <c r="AL2421" s="23">
        <f t="shared" si="1790"/>
        <v>0</v>
      </c>
      <c r="AM2421" s="23">
        <f t="shared" si="1791"/>
        <v>0</v>
      </c>
      <c r="AN2421" s="16">
        <f t="shared" si="1781"/>
        <v>0</v>
      </c>
      <c r="AO2421" s="23">
        <f t="shared" si="1782"/>
        <v>0</v>
      </c>
      <c r="AP2421" s="22">
        <f t="shared" si="1783"/>
        <v>0</v>
      </c>
      <c r="AQ2421" s="30">
        <f t="shared" si="1766"/>
        <v>14132711670.899561</v>
      </c>
      <c r="AR2421" s="28">
        <f t="shared" si="1767"/>
        <v>6900889199.4213657</v>
      </c>
      <c r="AS2421" s="25">
        <f t="shared" si="1768"/>
        <v>200337590.02425668</v>
      </c>
      <c r="AT2421" s="32">
        <f t="shared" si="1769"/>
        <v>0</v>
      </c>
      <c r="AU2421" s="23">
        <f t="shared" si="1770"/>
        <v>0</v>
      </c>
      <c r="AV2421" s="22">
        <f t="shared" si="1771"/>
        <v>2034495998.4460905</v>
      </c>
      <c r="AW2421" s="31">
        <f t="shared" si="1784"/>
        <v>9465123589.8284168</v>
      </c>
    </row>
    <row r="2422" spans="1:53" x14ac:dyDescent="0.25">
      <c r="A2422">
        <f t="shared" si="1792"/>
        <v>722</v>
      </c>
      <c r="B2422" t="s">
        <v>7</v>
      </c>
      <c r="C2422" s="27">
        <f t="shared" si="1749"/>
        <v>0</v>
      </c>
      <c r="D2422" s="27">
        <f t="shared" si="1772"/>
        <v>0</v>
      </c>
      <c r="E2422" s="27" t="b">
        <f t="shared" si="1748"/>
        <v>1</v>
      </c>
      <c r="F2422" s="29">
        <f t="shared" si="1750"/>
        <v>0</v>
      </c>
      <c r="G2422" s="27">
        <f t="shared" si="1773"/>
        <v>0</v>
      </c>
      <c r="H2422" s="22">
        <f t="shared" si="1751"/>
        <v>26987053652.654091</v>
      </c>
      <c r="I2422" s="23">
        <f t="shared" si="1752"/>
        <v>132580106.5049091</v>
      </c>
      <c r="J2422" s="23">
        <f t="shared" si="1753"/>
        <v>1086</v>
      </c>
      <c r="K2422" s="19">
        <f t="shared" si="1774"/>
        <v>225.0831931027827</v>
      </c>
      <c r="L2422" s="16">
        <f t="shared" si="1754"/>
        <v>186.14905406856931</v>
      </c>
      <c r="M2422" s="23">
        <f>M2421-IF($B2422="B",(Percent_Rent_In_Elsies*2.49%/12 * H2421)/K2421,0)+IF($B2422="D",N2422,0)+IF(B2422="D",AK2421)+IF(B2422="C",F2421*90%)-(Y2422-Y2421)-IF($B2422="A",Q2421/K2421) + IF($B2422="A",Q2421/K2421)</f>
        <v>-42686461.62482895</v>
      </c>
      <c r="N2422" s="23">
        <f t="shared" si="1755"/>
        <v>0</v>
      </c>
      <c r="O2422" s="22">
        <f t="shared" si="1756"/>
        <v>0</v>
      </c>
      <c r="P2422" s="22">
        <f t="shared" si="1787"/>
        <v>0</v>
      </c>
      <c r="Q2422" s="22">
        <f t="shared" si="1788"/>
        <v>0</v>
      </c>
      <c r="R2422" s="22">
        <f t="shared" si="1757"/>
        <v>301950735.10864604</v>
      </c>
      <c r="S2422" s="16">
        <f t="shared" si="1747"/>
        <v>27450066.828058731</v>
      </c>
      <c r="T2422" s="15">
        <f t="shared" si="1758"/>
        <v>0</v>
      </c>
      <c r="U2422" s="23">
        <f t="shared" si="1775"/>
        <v>1341507.2487036888</v>
      </c>
      <c r="V2422" s="23">
        <f t="shared" si="1776"/>
        <v>121955.20442760807</v>
      </c>
      <c r="W2422" s="23">
        <f t="shared" si="1789"/>
        <v>0</v>
      </c>
      <c r="X2422" s="23">
        <f t="shared" si="1777"/>
        <v>35855409.705593631</v>
      </c>
      <c r="Y2422" s="23">
        <f t="shared" si="1759"/>
        <v>13825559.361691331</v>
      </c>
      <c r="Z2422" s="3">
        <f t="shared" si="1760"/>
        <v>0</v>
      </c>
      <c r="AA2422" s="23">
        <f t="shared" si="1761"/>
        <v>61503912.07012511</v>
      </c>
      <c r="AB2422" s="26">
        <f t="shared" si="1778"/>
        <v>70086276.274228573</v>
      </c>
      <c r="AC2422" s="23">
        <f t="shared" si="1779"/>
        <v>74889487.274228647</v>
      </c>
      <c r="AD2422" s="23">
        <f t="shared" si="1785"/>
        <v>4803211</v>
      </c>
      <c r="AE2422" s="24">
        <f t="shared" si="1793"/>
        <v>70086276.274228647</v>
      </c>
      <c r="AF2422" s="3">
        <f t="shared" si="1780"/>
        <v>0</v>
      </c>
      <c r="AG2422" s="2">
        <f t="shared" si="1762"/>
        <v>0</v>
      </c>
      <c r="AH2422" s="2">
        <f t="shared" si="1763"/>
        <v>154.02190036212539</v>
      </c>
      <c r="AI2422" s="23">
        <f t="shared" si="1786"/>
        <v>9888212083.6118069</v>
      </c>
      <c r="AJ2422" s="23">
        <f t="shared" si="1764"/>
        <v>6219.922423797766</v>
      </c>
      <c r="AK2422" s="23">
        <f t="shared" si="1765"/>
        <v>0</v>
      </c>
      <c r="AL2422" s="23">
        <f t="shared" si="1790"/>
        <v>4975936.5865364075</v>
      </c>
      <c r="AM2422" s="23">
        <f t="shared" si="1791"/>
        <v>4642490933.0990267</v>
      </c>
      <c r="AN2422" s="16">
        <f t="shared" si="1781"/>
        <v>0</v>
      </c>
      <c r="AO2422" s="23">
        <f t="shared" si="1782"/>
        <v>124394.30851615402</v>
      </c>
      <c r="AP2422" s="22">
        <f t="shared" si="1783"/>
        <v>27999068.164628621</v>
      </c>
      <c r="AQ2422" s="30">
        <f t="shared" si="1766"/>
        <v>14188471815.14942</v>
      </c>
      <c r="AR2422" s="28">
        <f t="shared" si="1767"/>
        <v>6928650275.5065947</v>
      </c>
      <c r="AS2422" s="25">
        <f t="shared" si="1768"/>
        <v>200337590.02425668</v>
      </c>
      <c r="AT2422" s="32">
        <f t="shared" si="1769"/>
        <v>0</v>
      </c>
      <c r="AU2422" s="23">
        <f t="shared" si="1770"/>
        <v>0</v>
      </c>
      <c r="AV2422" s="22">
        <f t="shared" si="1771"/>
        <v>2034495998.4460905</v>
      </c>
      <c r="AW2422" s="31">
        <f t="shared" si="1784"/>
        <v>9520883734.0782757</v>
      </c>
    </row>
    <row r="2423" spans="1:53" x14ac:dyDescent="0.25">
      <c r="A2423">
        <f t="shared" si="1792"/>
        <v>722</v>
      </c>
      <c r="B2423" t="s">
        <v>8</v>
      </c>
      <c r="C2423" s="27">
        <f t="shared" si="1749"/>
        <v>0</v>
      </c>
      <c r="D2423" s="27">
        <f t="shared" si="1772"/>
        <v>0</v>
      </c>
      <c r="E2423" s="27" t="b">
        <f t="shared" si="1748"/>
        <v>1</v>
      </c>
      <c r="F2423" s="29">
        <f t="shared" si="1750"/>
        <v>0</v>
      </c>
      <c r="G2423" s="27">
        <f t="shared" si="1773"/>
        <v>0</v>
      </c>
      <c r="H2423" s="22">
        <f t="shared" si="1751"/>
        <v>26987053652.654091</v>
      </c>
      <c r="I2423" s="23">
        <f t="shared" si="1752"/>
        <v>132580106.5049091</v>
      </c>
      <c r="J2423" s="23">
        <f t="shared" si="1753"/>
        <v>1086</v>
      </c>
      <c r="K2423" s="19">
        <f t="shared" si="1774"/>
        <v>225.0831931027827</v>
      </c>
      <c r="L2423" s="16">
        <f t="shared" si="1754"/>
        <v>186.14905406856931</v>
      </c>
      <c r="M2423" s="23">
        <f>M2422-IF($B2423="B",(Percent_Rent_In_Elsies*2.49%/12 * H2422)/K2422,0)+IF($B2423="D",N2423,0)+IF(B2423="D",AK2422)+IF(B2423="C",F2422*90%)-(Y2423-Y2422)-IF($B2423="A",Q2422/K2422) + IF($B2423="A",Q2422/K2422)</f>
        <v>-42686461.62482895</v>
      </c>
      <c r="N2423" s="23">
        <f t="shared" si="1755"/>
        <v>0</v>
      </c>
      <c r="O2423" s="22">
        <f t="shared" si="1756"/>
        <v>0</v>
      </c>
      <c r="P2423" s="22">
        <f t="shared" si="1787"/>
        <v>0</v>
      </c>
      <c r="Q2423" s="22">
        <f t="shared" si="1788"/>
        <v>0</v>
      </c>
      <c r="R2423" s="22">
        <f t="shared" si="1757"/>
        <v>329949803.27327466</v>
      </c>
      <c r="S2423" s="16">
        <f t="shared" si="1747"/>
        <v>27450066.828058731</v>
      </c>
      <c r="T2423" s="15">
        <f t="shared" si="1758"/>
        <v>0</v>
      </c>
      <c r="U2423" s="23">
        <f t="shared" si="1775"/>
        <v>1465901.5572198429</v>
      </c>
      <c r="V2423" s="23">
        <f t="shared" si="1776"/>
        <v>121955.20442760807</v>
      </c>
      <c r="W2423" s="23">
        <f t="shared" si="1789"/>
        <v>0</v>
      </c>
      <c r="X2423" s="23">
        <f t="shared" si="1777"/>
        <v>35855409.705593631</v>
      </c>
      <c r="Y2423" s="23">
        <f t="shared" si="1759"/>
        <v>13825559.361691331</v>
      </c>
      <c r="Z2423" s="3">
        <f t="shared" si="1760"/>
        <v>0</v>
      </c>
      <c r="AA2423" s="23">
        <f t="shared" si="1761"/>
        <v>61503912.07012511</v>
      </c>
      <c r="AB2423" s="26">
        <f t="shared" si="1778"/>
        <v>70086276.274228573</v>
      </c>
      <c r="AC2423" s="23">
        <f t="shared" si="1779"/>
        <v>74889487.274228647</v>
      </c>
      <c r="AD2423" s="23">
        <f t="shared" si="1785"/>
        <v>4803211</v>
      </c>
      <c r="AE2423" s="24">
        <f t="shared" si="1793"/>
        <v>70086276.274228647</v>
      </c>
      <c r="AF2423" s="3">
        <f t="shared" si="1780"/>
        <v>1E-4</v>
      </c>
      <c r="AG2423" s="2">
        <f t="shared" si="1762"/>
        <v>0</v>
      </c>
      <c r="AH2423" s="2">
        <f t="shared" si="1763"/>
        <v>154.02190036212539</v>
      </c>
      <c r="AI2423" s="23">
        <f t="shared" si="1786"/>
        <v>9888212083.6118069</v>
      </c>
      <c r="AJ2423" s="23">
        <f t="shared" si="1764"/>
        <v>6219.922423797766</v>
      </c>
      <c r="AK2423" s="23">
        <f t="shared" si="1765"/>
        <v>60375.930398176053</v>
      </c>
      <c r="AL2423" s="23">
        <f t="shared" si="1790"/>
        <v>0</v>
      </c>
      <c r="AM2423" s="23">
        <f t="shared" si="1791"/>
        <v>0</v>
      </c>
      <c r="AN2423" s="16">
        <f t="shared" si="1781"/>
        <v>0</v>
      </c>
      <c r="AO2423" s="23">
        <f t="shared" si="1782"/>
        <v>0</v>
      </c>
      <c r="AP2423" s="22">
        <f t="shared" si="1783"/>
        <v>0</v>
      </c>
      <c r="AQ2423" s="30">
        <f t="shared" si="1766"/>
        <v>14188471815.14942</v>
      </c>
      <c r="AR2423" s="28">
        <f t="shared" si="1767"/>
        <v>6928650275.5065947</v>
      </c>
      <c r="AS2423" s="25">
        <f t="shared" si="1768"/>
        <v>200337590.02425668</v>
      </c>
      <c r="AT2423" s="32">
        <f t="shared" si="1769"/>
        <v>0</v>
      </c>
      <c r="AU2423" s="23">
        <f t="shared" si="1770"/>
        <v>0</v>
      </c>
      <c r="AV2423" s="22">
        <f t="shared" si="1771"/>
        <v>2034495998.4460905</v>
      </c>
      <c r="AW2423" s="31">
        <f t="shared" si="1784"/>
        <v>9520883734.0782757</v>
      </c>
    </row>
    <row r="2424" spans="1:53" x14ac:dyDescent="0.25">
      <c r="A2424">
        <f t="shared" si="1792"/>
        <v>722</v>
      </c>
      <c r="B2424" t="s">
        <v>9</v>
      </c>
      <c r="C2424" s="27">
        <f t="shared" si="1749"/>
        <v>0</v>
      </c>
      <c r="D2424" s="27">
        <f t="shared" si="1772"/>
        <v>0</v>
      </c>
      <c r="E2424" s="27" t="b">
        <f t="shared" si="1748"/>
        <v>1</v>
      </c>
      <c r="F2424" s="29">
        <f t="shared" si="1750"/>
        <v>0</v>
      </c>
      <c r="G2424" s="27">
        <f t="shared" si="1773"/>
        <v>0</v>
      </c>
      <c r="H2424" s="22">
        <f t="shared" si="1751"/>
        <v>26987053652.654091</v>
      </c>
      <c r="I2424" s="23">
        <f t="shared" si="1752"/>
        <v>132580106.5049091</v>
      </c>
      <c r="J2424" s="23">
        <f t="shared" si="1753"/>
        <v>1086</v>
      </c>
      <c r="K2424" s="19">
        <f t="shared" si="1774"/>
        <v>225.0831931027827</v>
      </c>
      <c r="L2424" s="16">
        <f t="shared" si="1754"/>
        <v>186.14905406856931</v>
      </c>
      <c r="M2424" s="23">
        <f>M2423-IF($B2424="B",(Percent_Rent_In_Elsies*2.49%/12 * H2423)/K2423,0)+IF($B2424="D",N2424,0)+IF(B2424="D",AK2423)+IF(B2424="C",F2423*90%)-(Y2424-Y2423)-IF($B2424="A",Q2423/K2423) + IF($B2424="A",Q2423/K2423)</f>
        <v>-42626085.694430776</v>
      </c>
      <c r="N2424" s="23">
        <f t="shared" si="1755"/>
        <v>0</v>
      </c>
      <c r="O2424" s="22">
        <f t="shared" si="1756"/>
        <v>19178460.21831283</v>
      </c>
      <c r="P2424" s="22">
        <f t="shared" si="1787"/>
        <v>0</v>
      </c>
      <c r="Q2424" s="22">
        <f t="shared" si="1788"/>
        <v>0</v>
      </c>
      <c r="R2424" s="22">
        <f t="shared" si="1757"/>
        <v>329949803.27327466</v>
      </c>
      <c r="S2424" s="16">
        <f t="shared" si="1747"/>
        <v>0</v>
      </c>
      <c r="T2424" s="15">
        <f t="shared" si="1758"/>
        <v>8271606.6097459011</v>
      </c>
      <c r="U2424" s="23">
        <f t="shared" si="1775"/>
        <v>1465901.5572198429</v>
      </c>
      <c r="V2424" s="23">
        <f t="shared" si="1776"/>
        <v>0</v>
      </c>
      <c r="W2424" s="23">
        <f t="shared" si="1789"/>
        <v>121955.20442760807</v>
      </c>
      <c r="X2424" s="23">
        <f t="shared" si="1777"/>
        <v>35855409.705593631</v>
      </c>
      <c r="Y2424" s="23">
        <f t="shared" si="1759"/>
        <v>13825559.361691331</v>
      </c>
      <c r="Z2424" s="3">
        <f t="shared" si="1760"/>
        <v>0</v>
      </c>
      <c r="AA2424" s="23">
        <f t="shared" si="1761"/>
        <v>61443536.139726937</v>
      </c>
      <c r="AB2424" s="26">
        <f t="shared" si="1778"/>
        <v>70086276.274228573</v>
      </c>
      <c r="AC2424" s="23">
        <f t="shared" si="1779"/>
        <v>74889487.274228647</v>
      </c>
      <c r="AD2424" s="23">
        <f t="shared" si="1785"/>
        <v>4803211</v>
      </c>
      <c r="AE2424" s="24">
        <f t="shared" si="1793"/>
        <v>70086276.274228647</v>
      </c>
      <c r="AF2424" s="3">
        <f t="shared" si="1780"/>
        <v>0</v>
      </c>
      <c r="AG2424" s="2">
        <f t="shared" si="1762"/>
        <v>0</v>
      </c>
      <c r="AH2424" s="2">
        <f t="shared" si="1763"/>
        <v>154.02190036212539</v>
      </c>
      <c r="AI2424" s="23">
        <f t="shared" si="1786"/>
        <v>9878505221.3256836</v>
      </c>
      <c r="AJ2424" s="23">
        <f t="shared" si="1764"/>
        <v>6219.922423797766</v>
      </c>
      <c r="AK2424" s="23">
        <f t="shared" si="1765"/>
        <v>0</v>
      </c>
      <c r="AL2424" s="23">
        <f t="shared" si="1790"/>
        <v>0</v>
      </c>
      <c r="AM2424" s="23">
        <f t="shared" si="1791"/>
        <v>0</v>
      </c>
      <c r="AN2424" s="16">
        <f t="shared" si="1781"/>
        <v>0</v>
      </c>
      <c r="AO2424" s="23">
        <f t="shared" si="1782"/>
        <v>0</v>
      </c>
      <c r="AP2424" s="22">
        <f t="shared" si="1783"/>
        <v>0</v>
      </c>
      <c r="AQ2424" s="30">
        <f t="shared" si="1766"/>
        <v>14188471815.14942</v>
      </c>
      <c r="AR2424" s="28">
        <f t="shared" si="1767"/>
        <v>6928650275.5065947</v>
      </c>
      <c r="AS2424" s="25">
        <f t="shared" si="1768"/>
        <v>200337590.02425668</v>
      </c>
      <c r="AT2424" s="32">
        <f t="shared" si="1769"/>
        <v>0</v>
      </c>
      <c r="AU2424" s="23">
        <f t="shared" si="1770"/>
        <v>0</v>
      </c>
      <c r="AV2424" s="22">
        <f t="shared" si="1771"/>
        <v>2034495998.4460905</v>
      </c>
      <c r="AW2424" s="31">
        <f t="shared" si="1784"/>
        <v>9520883734.0782757</v>
      </c>
    </row>
    <row r="2425" spans="1:53" x14ac:dyDescent="0.25">
      <c r="A2425" s="21">
        <f t="shared" si="1792"/>
        <v>722</v>
      </c>
      <c r="B2425" s="21" t="s">
        <v>28</v>
      </c>
      <c r="C2425" s="27">
        <f t="shared" si="1749"/>
        <v>0</v>
      </c>
      <c r="D2425" s="27">
        <f t="shared" si="1772"/>
        <v>0</v>
      </c>
      <c r="E2425" s="27" t="b">
        <f t="shared" si="1748"/>
        <v>1</v>
      </c>
      <c r="F2425" s="29">
        <f t="shared" si="1750"/>
        <v>0</v>
      </c>
      <c r="G2425" s="27">
        <f t="shared" si="1773"/>
        <v>0</v>
      </c>
      <c r="H2425" s="22">
        <f t="shared" si="1751"/>
        <v>26987053652.654091</v>
      </c>
      <c r="I2425" s="23">
        <f t="shared" si="1752"/>
        <v>132580106.5049091</v>
      </c>
      <c r="J2425" s="23">
        <f t="shared" si="1753"/>
        <v>1086</v>
      </c>
      <c r="K2425" s="19">
        <f t="shared" si="1774"/>
        <v>225.0831931027827</v>
      </c>
      <c r="L2425" s="16">
        <f t="shared" si="1754"/>
        <v>186.14905406856931</v>
      </c>
      <c r="M2425" s="23">
        <f>M2424-IF($B2425="B",(Percent_Rent_In_Elsies*2.49%/12 * H2424)/K2424,0)+IF($B2425="D",N2425,0)+IF(B2425="D",AK2424)+IF(B2425="C",F2424*90%)-(Y2425-Y2424)-IF($B2425="A",Q2424/K2424) + IF($B2425="A",Q2424/K2424)</f>
        <v>-42626085.694430776</v>
      </c>
      <c r="N2425" s="23">
        <f t="shared" si="1755"/>
        <v>0</v>
      </c>
      <c r="O2425" s="22">
        <f t="shared" si="1756"/>
        <v>0</v>
      </c>
      <c r="P2425" s="22">
        <f t="shared" si="1787"/>
        <v>19178460.21831283</v>
      </c>
      <c r="Q2425" s="22">
        <f t="shared" si="1788"/>
        <v>0</v>
      </c>
      <c r="R2425" s="22">
        <f t="shared" si="1757"/>
        <v>329949803.27327466</v>
      </c>
      <c r="S2425" s="16">
        <f t="shared" si="1747"/>
        <v>0</v>
      </c>
      <c r="T2425" s="15">
        <f t="shared" si="1758"/>
        <v>0</v>
      </c>
      <c r="U2425" s="23">
        <f t="shared" si="1775"/>
        <v>1465901.5572198429</v>
      </c>
      <c r="V2425" s="23">
        <f t="shared" si="1776"/>
        <v>0</v>
      </c>
      <c r="W2425" s="23">
        <f t="shared" si="1789"/>
        <v>0</v>
      </c>
      <c r="X2425" s="23">
        <f t="shared" si="1777"/>
        <v>35855409.705593631</v>
      </c>
      <c r="Y2425" s="23">
        <f t="shared" si="1759"/>
        <v>13825559.361691331</v>
      </c>
      <c r="Z2425" s="3">
        <f t="shared" si="1760"/>
        <v>6097.7602213804039</v>
      </c>
      <c r="AA2425" s="23">
        <f t="shared" si="1761"/>
        <v>61535002.543047644</v>
      </c>
      <c r="AB2425" s="26">
        <f t="shared" si="1778"/>
        <v>70086276.274228573</v>
      </c>
      <c r="AC2425" s="23">
        <f t="shared" si="1779"/>
        <v>74889487.274228647</v>
      </c>
      <c r="AD2425" s="23">
        <f t="shared" si="1785"/>
        <v>4803211</v>
      </c>
      <c r="AE2425" s="24">
        <f t="shared" si="1793"/>
        <v>70086276.274228647</v>
      </c>
      <c r="AF2425" s="3">
        <f t="shared" si="1780"/>
        <v>0</v>
      </c>
      <c r="AG2425" s="2">
        <f t="shared" si="1762"/>
        <v>731731226.56564844</v>
      </c>
      <c r="AH2425" s="2">
        <f t="shared" si="1763"/>
        <v>154.02190036212539</v>
      </c>
      <c r="AI2425" s="23">
        <f t="shared" si="1786"/>
        <v>9893210614.2692928</v>
      </c>
      <c r="AJ2425" s="23">
        <f t="shared" si="1764"/>
        <v>6219.922423797766</v>
      </c>
      <c r="AK2425" s="23">
        <f t="shared" si="1765"/>
        <v>0</v>
      </c>
      <c r="AL2425" s="23">
        <f t="shared" si="1790"/>
        <v>0</v>
      </c>
      <c r="AM2425" s="23">
        <f t="shared" si="1791"/>
        <v>0</v>
      </c>
      <c r="AN2425" s="16">
        <f t="shared" si="1781"/>
        <v>0</v>
      </c>
      <c r="AO2425" s="23">
        <f t="shared" si="1782"/>
        <v>0</v>
      </c>
      <c r="AP2425" s="22">
        <f t="shared" si="1783"/>
        <v>0</v>
      </c>
      <c r="AQ2425" s="30">
        <f t="shared" si="1766"/>
        <v>14188471815.14942</v>
      </c>
      <c r="AR2425" s="28">
        <f t="shared" si="1767"/>
        <v>6928650275.5065947</v>
      </c>
      <c r="AS2425" s="25">
        <f t="shared" si="1768"/>
        <v>200337590.02425668</v>
      </c>
      <c r="AT2425" s="32">
        <f t="shared" si="1769"/>
        <v>12195.520442760808</v>
      </c>
      <c r="AU2425" s="23">
        <f t="shared" si="1770"/>
        <v>12195.520442760808</v>
      </c>
      <c r="AV2425" s="22">
        <f t="shared" si="1771"/>
        <v>2042767605.0558364</v>
      </c>
      <c r="AW2425" s="31">
        <f t="shared" si="1784"/>
        <v>9520883734.0782738</v>
      </c>
    </row>
    <row r="2426" spans="1:53" x14ac:dyDescent="0.25">
      <c r="A2426">
        <f t="shared" si="1792"/>
        <v>723</v>
      </c>
      <c r="B2426" t="s">
        <v>6</v>
      </c>
      <c r="C2426" s="27">
        <f t="shared" si="1749"/>
        <v>0</v>
      </c>
      <c r="D2426" s="27">
        <f t="shared" si="1772"/>
        <v>0</v>
      </c>
      <c r="E2426" s="27" t="b">
        <f t="shared" si="1748"/>
        <v>1</v>
      </c>
      <c r="F2426" s="29">
        <f t="shared" si="1750"/>
        <v>0</v>
      </c>
      <c r="G2426" s="27">
        <f t="shared" si="1773"/>
        <v>0</v>
      </c>
      <c r="H2426" s="22">
        <f t="shared" si="1751"/>
        <v>27032032075.408516</v>
      </c>
      <c r="I2426" s="23">
        <f t="shared" si="1752"/>
        <v>132580106.5049091</v>
      </c>
      <c r="J2426" s="23">
        <f t="shared" si="1753"/>
        <v>1086</v>
      </c>
      <c r="K2426" s="19">
        <f t="shared" si="1774"/>
        <v>225.0831931027827</v>
      </c>
      <c r="L2426" s="16">
        <f t="shared" si="1754"/>
        <v>186.45930249201695</v>
      </c>
      <c r="M2426" s="23">
        <f>M2425-IF($B2426="B",(Percent_Rent_In_Elsies*2.49%/12 * H2425)/K2425,0)+IF($B2426="D",N2426,0)+IF(B2426="D",AK2425)+IF(B2426="C",F2425*90%)-(Y2426-Y2425)-IF($B2426="A",Q2425/K2425) + IF($B2426="A",Q2425/K2425)</f>
        <v>-42626085.694430776</v>
      </c>
      <c r="N2426" s="23">
        <f t="shared" si="1755"/>
        <v>0</v>
      </c>
      <c r="O2426" s="22">
        <f t="shared" si="1756"/>
        <v>0</v>
      </c>
      <c r="P2426" s="22">
        <f t="shared" si="1787"/>
        <v>0</v>
      </c>
      <c r="Q2426" s="22">
        <f t="shared" si="1788"/>
        <v>0</v>
      </c>
      <c r="R2426" s="22">
        <f t="shared" si="1757"/>
        <v>329949803.27327466</v>
      </c>
      <c r="S2426" s="16">
        <f t="shared" si="1747"/>
        <v>0</v>
      </c>
      <c r="T2426" s="15">
        <f t="shared" si="1758"/>
        <v>0</v>
      </c>
      <c r="U2426" s="23">
        <f t="shared" si="1775"/>
        <v>1465901.5572198429</v>
      </c>
      <c r="V2426" s="23">
        <f t="shared" si="1776"/>
        <v>0</v>
      </c>
      <c r="W2426" s="23">
        <f t="shared" si="1789"/>
        <v>0</v>
      </c>
      <c r="X2426" s="23">
        <f t="shared" si="1777"/>
        <v>35885898.506700531</v>
      </c>
      <c r="Y2426" s="23">
        <f t="shared" si="1759"/>
        <v>13825559.361691331</v>
      </c>
      <c r="Z2426" s="3">
        <f t="shared" si="1760"/>
        <v>0</v>
      </c>
      <c r="AA2426" s="23">
        <f t="shared" si="1761"/>
        <v>61535002.543047644</v>
      </c>
      <c r="AB2426" s="26">
        <f t="shared" si="1778"/>
        <v>70086276.274228573</v>
      </c>
      <c r="AC2426" s="23">
        <f t="shared" si="1779"/>
        <v>74889487.274228647</v>
      </c>
      <c r="AD2426" s="23">
        <f t="shared" si="1785"/>
        <v>4803211</v>
      </c>
      <c r="AE2426" s="24">
        <f t="shared" si="1793"/>
        <v>70086276.274228647</v>
      </c>
      <c r="AF2426" s="3">
        <f t="shared" si="1780"/>
        <v>0</v>
      </c>
      <c r="AG2426" s="2">
        <f t="shared" si="1762"/>
        <v>0</v>
      </c>
      <c r="AH2426" s="2">
        <f t="shared" si="1763"/>
        <v>154.27860352939558</v>
      </c>
      <c r="AI2426" s="23">
        <f t="shared" si="1786"/>
        <v>9893210614.2692928</v>
      </c>
      <c r="AJ2426" s="23">
        <f t="shared" si="1764"/>
        <v>6219.922423797766</v>
      </c>
      <c r="AK2426" s="23">
        <f t="shared" si="1765"/>
        <v>0</v>
      </c>
      <c r="AL2426" s="23">
        <f t="shared" si="1790"/>
        <v>0</v>
      </c>
      <c r="AM2426" s="23">
        <f t="shared" si="1791"/>
        <v>0</v>
      </c>
      <c r="AN2426" s="16">
        <f t="shared" si="1781"/>
        <v>0</v>
      </c>
      <c r="AO2426" s="23">
        <f t="shared" si="1782"/>
        <v>0</v>
      </c>
      <c r="AP2426" s="22">
        <f t="shared" si="1783"/>
        <v>0</v>
      </c>
      <c r="AQ2426" s="30">
        <f t="shared" si="1766"/>
        <v>14188471815.14942</v>
      </c>
      <c r="AR2426" s="28">
        <f t="shared" si="1767"/>
        <v>6928650275.5065947</v>
      </c>
      <c r="AS2426" s="25">
        <f t="shared" si="1768"/>
        <v>200337590.02425668</v>
      </c>
      <c r="AT2426" s="32">
        <f t="shared" si="1769"/>
        <v>0</v>
      </c>
      <c r="AU2426" s="23">
        <f t="shared" si="1770"/>
        <v>0</v>
      </c>
      <c r="AV2426" s="22">
        <f t="shared" si="1771"/>
        <v>2042767605.0558364</v>
      </c>
      <c r="AW2426" s="31">
        <f t="shared" si="1784"/>
        <v>9501705273.8599625</v>
      </c>
    </row>
    <row r="2427" spans="1:53" x14ac:dyDescent="0.25">
      <c r="A2427">
        <f t="shared" si="1792"/>
        <v>723</v>
      </c>
      <c r="B2427" t="s">
        <v>7</v>
      </c>
      <c r="C2427" s="27">
        <f t="shared" si="1749"/>
        <v>0</v>
      </c>
      <c r="D2427" s="27">
        <f t="shared" si="1772"/>
        <v>0</v>
      </c>
      <c r="E2427" s="27" t="b">
        <f t="shared" si="1748"/>
        <v>1</v>
      </c>
      <c r="F2427" s="29">
        <f t="shared" si="1750"/>
        <v>0</v>
      </c>
      <c r="G2427" s="27">
        <f t="shared" si="1773"/>
        <v>0</v>
      </c>
      <c r="H2427" s="22">
        <f t="shared" si="1751"/>
        <v>27032032075.408516</v>
      </c>
      <c r="I2427" s="23">
        <f t="shared" si="1752"/>
        <v>132580106.5049091</v>
      </c>
      <c r="J2427" s="23">
        <f t="shared" si="1753"/>
        <v>1086</v>
      </c>
      <c r="K2427" s="19">
        <f t="shared" si="1774"/>
        <v>225.0831931027827</v>
      </c>
      <c r="L2427" s="16">
        <f t="shared" si="1754"/>
        <v>186.45930249201695</v>
      </c>
      <c r="M2427" s="23">
        <f>M2426-IF($B2427="B",(Percent_Rent_In_Elsies*2.49%/12 * H2426)/K2426,0)+IF($B2427="D",N2427,0)+IF(B2427="D",AK2426)+IF(B2427="C",F2426*90%)-(Y2427-Y2426)-IF($B2427="A",Q2426/K2426) + IF($B2427="A",Q2426/K2426)</f>
        <v>-42750687.32679446</v>
      </c>
      <c r="N2427" s="23">
        <f t="shared" si="1755"/>
        <v>0</v>
      </c>
      <c r="O2427" s="22">
        <f t="shared" si="1756"/>
        <v>0</v>
      </c>
      <c r="P2427" s="22">
        <f t="shared" si="1787"/>
        <v>0</v>
      </c>
      <c r="Q2427" s="22">
        <f t="shared" si="1788"/>
        <v>0</v>
      </c>
      <c r="R2427" s="22">
        <f t="shared" si="1757"/>
        <v>302453986.33383512</v>
      </c>
      <c r="S2427" s="16">
        <f t="shared" ref="S2427:S2490" si="1794">IF($B2427="D",0,S2426+IF($B2427="B",R2426/12,0))</f>
        <v>27495816.939439554</v>
      </c>
      <c r="T2427" s="15">
        <f t="shared" si="1758"/>
        <v>0</v>
      </c>
      <c r="U2427" s="23">
        <f t="shared" si="1775"/>
        <v>1343743.0941181893</v>
      </c>
      <c r="V2427" s="23">
        <f t="shared" si="1776"/>
        <v>122158.46310165357</v>
      </c>
      <c r="W2427" s="23">
        <f t="shared" si="1789"/>
        <v>0</v>
      </c>
      <c r="X2427" s="23">
        <f t="shared" si="1777"/>
        <v>35885898.506700531</v>
      </c>
      <c r="Y2427" s="23">
        <f t="shared" si="1759"/>
        <v>13825559.361691331</v>
      </c>
      <c r="Z2427" s="3">
        <f t="shared" si="1760"/>
        <v>0</v>
      </c>
      <c r="AA2427" s="23">
        <f t="shared" si="1761"/>
        <v>61535002.543047644</v>
      </c>
      <c r="AB2427" s="26">
        <f t="shared" si="1778"/>
        <v>70086276.274228558</v>
      </c>
      <c r="AC2427" s="23">
        <f t="shared" si="1779"/>
        <v>74889487.274228647</v>
      </c>
      <c r="AD2427" s="23">
        <f t="shared" si="1785"/>
        <v>4803211</v>
      </c>
      <c r="AE2427" s="24">
        <f t="shared" si="1793"/>
        <v>70086276.274228647</v>
      </c>
      <c r="AF2427" s="3">
        <f t="shared" si="1780"/>
        <v>0</v>
      </c>
      <c r="AG2427" s="2">
        <f t="shared" si="1762"/>
        <v>0</v>
      </c>
      <c r="AH2427" s="2">
        <f t="shared" si="1763"/>
        <v>154.27860352939558</v>
      </c>
      <c r="AI2427" s="23">
        <f t="shared" si="1786"/>
        <v>9893210614.2692928</v>
      </c>
      <c r="AJ2427" s="23">
        <f t="shared" si="1764"/>
        <v>6219.922423797766</v>
      </c>
      <c r="AK2427" s="23">
        <f t="shared" si="1765"/>
        <v>0</v>
      </c>
      <c r="AL2427" s="23">
        <f t="shared" si="1790"/>
        <v>4998530.6574859619</v>
      </c>
      <c r="AM2427" s="23">
        <f t="shared" si="1791"/>
        <v>4663570938.3806286</v>
      </c>
      <c r="AN2427" s="16">
        <f t="shared" si="1781"/>
        <v>0</v>
      </c>
      <c r="AO2427" s="23">
        <f t="shared" si="1782"/>
        <v>124601.63236368094</v>
      </c>
      <c r="AP2427" s="22">
        <f t="shared" si="1783"/>
        <v>28045733.278236341</v>
      </c>
      <c r="AQ2427" s="30">
        <f t="shared" si="1766"/>
        <v>14244324892.973028</v>
      </c>
      <c r="AR2427" s="28">
        <f t="shared" si="1767"/>
        <v>6956457620.0519657</v>
      </c>
      <c r="AS2427" s="25">
        <f t="shared" si="1768"/>
        <v>200337590.02425668</v>
      </c>
      <c r="AT2427" s="32">
        <f t="shared" si="1769"/>
        <v>0</v>
      </c>
      <c r="AU2427" s="23">
        <f t="shared" si="1770"/>
        <v>0</v>
      </c>
      <c r="AV2427" s="22">
        <f t="shared" si="1771"/>
        <v>2042767605.0558364</v>
      </c>
      <c r="AW2427" s="31">
        <f t="shared" si="1784"/>
        <v>9557558351.6835709</v>
      </c>
    </row>
    <row r="2428" spans="1:53" x14ac:dyDescent="0.25">
      <c r="A2428">
        <f t="shared" si="1792"/>
        <v>723</v>
      </c>
      <c r="B2428" t="s">
        <v>8</v>
      </c>
      <c r="C2428" s="27">
        <f t="shared" si="1749"/>
        <v>0</v>
      </c>
      <c r="D2428" s="27">
        <f t="shared" si="1772"/>
        <v>0</v>
      </c>
      <c r="E2428" s="27" t="b">
        <f t="shared" si="1748"/>
        <v>1</v>
      </c>
      <c r="F2428" s="29">
        <f t="shared" si="1750"/>
        <v>0</v>
      </c>
      <c r="G2428" s="27">
        <f t="shared" si="1773"/>
        <v>0</v>
      </c>
      <c r="H2428" s="22">
        <f t="shared" si="1751"/>
        <v>27032032075.408516</v>
      </c>
      <c r="I2428" s="23">
        <f t="shared" si="1752"/>
        <v>132580106.5049091</v>
      </c>
      <c r="J2428" s="23">
        <f t="shared" si="1753"/>
        <v>1086</v>
      </c>
      <c r="K2428" s="19">
        <f t="shared" si="1774"/>
        <v>225.0831931027827</v>
      </c>
      <c r="L2428" s="16">
        <f t="shared" si="1754"/>
        <v>186.45930249201695</v>
      </c>
      <c r="M2428" s="23">
        <f>M2427-IF($B2428="B",(Percent_Rent_In_Elsies*2.49%/12 * H2427)/K2427,0)+IF($B2428="D",N2428,0)+IF(B2428="D",AK2427)+IF(B2428="C",F2427*90%)-(Y2428-Y2427)-IF($B2428="A",Q2427/K2427) + IF($B2428="A",Q2427/K2427)</f>
        <v>-42750687.32679446</v>
      </c>
      <c r="N2428" s="23">
        <f t="shared" si="1755"/>
        <v>0</v>
      </c>
      <c r="O2428" s="22">
        <f t="shared" si="1756"/>
        <v>0</v>
      </c>
      <c r="P2428" s="22">
        <f t="shared" si="1787"/>
        <v>0</v>
      </c>
      <c r="Q2428" s="22">
        <f t="shared" si="1788"/>
        <v>0</v>
      </c>
      <c r="R2428" s="22">
        <f t="shared" si="1757"/>
        <v>330499719.61207145</v>
      </c>
      <c r="S2428" s="16">
        <f t="shared" si="1794"/>
        <v>27495816.939439554</v>
      </c>
      <c r="T2428" s="15">
        <f t="shared" si="1758"/>
        <v>0</v>
      </c>
      <c r="U2428" s="23">
        <f t="shared" si="1775"/>
        <v>1468344.7264818703</v>
      </c>
      <c r="V2428" s="23">
        <f t="shared" si="1776"/>
        <v>122158.46310165357</v>
      </c>
      <c r="W2428" s="23">
        <f t="shared" si="1789"/>
        <v>0</v>
      </c>
      <c r="X2428" s="23">
        <f t="shared" si="1777"/>
        <v>35885898.506700531</v>
      </c>
      <c r="Y2428" s="23">
        <f t="shared" si="1759"/>
        <v>13825559.361691331</v>
      </c>
      <c r="Z2428" s="3">
        <f t="shared" si="1760"/>
        <v>0</v>
      </c>
      <c r="AA2428" s="23">
        <f t="shared" si="1761"/>
        <v>61535002.543047644</v>
      </c>
      <c r="AB2428" s="26">
        <f t="shared" si="1778"/>
        <v>70086276.274228573</v>
      </c>
      <c r="AC2428" s="23">
        <f t="shared" si="1779"/>
        <v>74889487.274228647</v>
      </c>
      <c r="AD2428" s="23">
        <f t="shared" si="1785"/>
        <v>4803211</v>
      </c>
      <c r="AE2428" s="24">
        <f t="shared" si="1793"/>
        <v>70086276.274228647</v>
      </c>
      <c r="AF2428" s="3">
        <f t="shared" si="1780"/>
        <v>1E-4</v>
      </c>
      <c r="AG2428" s="2">
        <f t="shared" si="1762"/>
        <v>0</v>
      </c>
      <c r="AH2428" s="2">
        <f t="shared" si="1763"/>
        <v>154.27860352939558</v>
      </c>
      <c r="AI2428" s="23">
        <f t="shared" si="1786"/>
        <v>9893210614.2692928</v>
      </c>
      <c r="AJ2428" s="23">
        <f t="shared" si="1764"/>
        <v>6219.922423797766</v>
      </c>
      <c r="AK2428" s="23">
        <f t="shared" si="1765"/>
        <v>60387.717464269706</v>
      </c>
      <c r="AL2428" s="23">
        <f t="shared" si="1790"/>
        <v>0</v>
      </c>
      <c r="AM2428" s="23">
        <f t="shared" si="1791"/>
        <v>0</v>
      </c>
      <c r="AN2428" s="16">
        <f t="shared" si="1781"/>
        <v>0</v>
      </c>
      <c r="AO2428" s="23">
        <f t="shared" si="1782"/>
        <v>0</v>
      </c>
      <c r="AP2428" s="22">
        <f t="shared" si="1783"/>
        <v>0</v>
      </c>
      <c r="AQ2428" s="30">
        <f t="shared" si="1766"/>
        <v>14244324892.973028</v>
      </c>
      <c r="AR2428" s="28">
        <f t="shared" si="1767"/>
        <v>6956457620.0519657</v>
      </c>
      <c r="AS2428" s="25">
        <f t="shared" si="1768"/>
        <v>200337590.02425668</v>
      </c>
      <c r="AT2428" s="32">
        <f t="shared" si="1769"/>
        <v>0</v>
      </c>
      <c r="AU2428" s="23">
        <f t="shared" si="1770"/>
        <v>0</v>
      </c>
      <c r="AV2428" s="22">
        <f t="shared" si="1771"/>
        <v>2042767605.0558364</v>
      </c>
      <c r="AW2428" s="31">
        <f t="shared" si="1784"/>
        <v>9557558351.6835709</v>
      </c>
    </row>
    <row r="2429" spans="1:53" x14ac:dyDescent="0.25">
      <c r="A2429" s="21">
        <f t="shared" si="1792"/>
        <v>723</v>
      </c>
      <c r="B2429" s="21" t="s">
        <v>9</v>
      </c>
      <c r="C2429" s="27">
        <f t="shared" si="1749"/>
        <v>0</v>
      </c>
      <c r="D2429" s="27">
        <f t="shared" si="1772"/>
        <v>0</v>
      </c>
      <c r="E2429" s="27" t="b">
        <f t="shared" si="1748"/>
        <v>1</v>
      </c>
      <c r="F2429" s="29">
        <f t="shared" si="1750"/>
        <v>0</v>
      </c>
      <c r="G2429" s="27">
        <f t="shared" si="1773"/>
        <v>0</v>
      </c>
      <c r="H2429" s="22">
        <f t="shared" si="1751"/>
        <v>27032032075.408516</v>
      </c>
      <c r="I2429" s="23">
        <f t="shared" si="1752"/>
        <v>132580106.5049091</v>
      </c>
      <c r="J2429" s="23">
        <f t="shared" si="1753"/>
        <v>1086</v>
      </c>
      <c r="K2429" s="19">
        <f t="shared" si="1774"/>
        <v>225.0831931027827</v>
      </c>
      <c r="L2429" s="16">
        <f t="shared" si="1754"/>
        <v>186.45930249201695</v>
      </c>
      <c r="M2429" s="23">
        <f>M2428-IF($B2429="B",(Percent_Rent_In_Elsies*2.49%/12 * H2428)/K2428,0)+IF($B2429="D",N2429,0)+IF(B2429="D",AK2428)+IF(B2429="C",F2428*90%)-(Y2429-Y2428)-IF($B2429="A",Q2428/K2428) + IF($B2429="A",Q2428/K2428)</f>
        <v>-42690299.609330192</v>
      </c>
      <c r="N2429" s="23">
        <f t="shared" si="1755"/>
        <v>0</v>
      </c>
      <c r="O2429" s="22">
        <f t="shared" si="1756"/>
        <v>19210424.318677191</v>
      </c>
      <c r="P2429" s="22">
        <f t="shared" si="1787"/>
        <v>0</v>
      </c>
      <c r="Q2429" s="22">
        <f t="shared" si="1788"/>
        <v>0</v>
      </c>
      <c r="R2429" s="22">
        <f t="shared" si="1757"/>
        <v>330499719.61207145</v>
      </c>
      <c r="S2429" s="16">
        <f t="shared" si="1794"/>
        <v>0</v>
      </c>
      <c r="T2429" s="15">
        <f t="shared" si="1758"/>
        <v>8285392.6207623631</v>
      </c>
      <c r="U2429" s="23">
        <f t="shared" si="1775"/>
        <v>1468344.7264818703</v>
      </c>
      <c r="V2429" s="23">
        <f t="shared" si="1776"/>
        <v>0</v>
      </c>
      <c r="W2429" s="23">
        <f t="shared" si="1789"/>
        <v>122158.46310165357</v>
      </c>
      <c r="X2429" s="23">
        <f t="shared" si="1777"/>
        <v>35885898.506700531</v>
      </c>
      <c r="Y2429" s="23">
        <f t="shared" si="1759"/>
        <v>13825559.361691331</v>
      </c>
      <c r="Z2429" s="3">
        <f t="shared" si="1760"/>
        <v>0</v>
      </c>
      <c r="AA2429" s="23">
        <f t="shared" si="1761"/>
        <v>61474614.825583376</v>
      </c>
      <c r="AB2429" s="26">
        <f t="shared" si="1778"/>
        <v>70086276.274228573</v>
      </c>
      <c r="AC2429" s="23">
        <f t="shared" si="1779"/>
        <v>74889487.274228647</v>
      </c>
      <c r="AD2429" s="23">
        <f t="shared" si="1785"/>
        <v>4803211</v>
      </c>
      <c r="AE2429" s="24">
        <f t="shared" si="1793"/>
        <v>70086276.274228647</v>
      </c>
      <c r="AF2429" s="3">
        <f t="shared" si="1780"/>
        <v>0</v>
      </c>
      <c r="AG2429" s="2">
        <f t="shared" si="1762"/>
        <v>0</v>
      </c>
      <c r="AH2429" s="2">
        <f t="shared" si="1763"/>
        <v>154.27860352939558</v>
      </c>
      <c r="AI2429" s="23">
        <f t="shared" si="1786"/>
        <v>9883501856.9328308</v>
      </c>
      <c r="AJ2429" s="23">
        <f t="shared" si="1764"/>
        <v>6219.922423797766</v>
      </c>
      <c r="AK2429" s="23">
        <f t="shared" si="1765"/>
        <v>0</v>
      </c>
      <c r="AL2429" s="23">
        <f t="shared" si="1790"/>
        <v>0</v>
      </c>
      <c r="AM2429" s="23">
        <f t="shared" si="1791"/>
        <v>0</v>
      </c>
      <c r="AN2429" s="16">
        <f t="shared" si="1781"/>
        <v>0</v>
      </c>
      <c r="AO2429" s="23">
        <f t="shared" si="1782"/>
        <v>0</v>
      </c>
      <c r="AP2429" s="22">
        <f t="shared" si="1783"/>
        <v>0</v>
      </c>
      <c r="AQ2429" s="30">
        <f t="shared" si="1766"/>
        <v>14244324892.973028</v>
      </c>
      <c r="AR2429" s="28">
        <f t="shared" si="1767"/>
        <v>6956457620.0519657</v>
      </c>
      <c r="AS2429" s="25">
        <f t="shared" si="1768"/>
        <v>200337590.02425668</v>
      </c>
      <c r="AT2429" s="32">
        <f t="shared" si="1769"/>
        <v>0</v>
      </c>
      <c r="AU2429" s="23">
        <f t="shared" si="1770"/>
        <v>0</v>
      </c>
      <c r="AV2429" s="22">
        <f t="shared" si="1771"/>
        <v>2042767605.0558364</v>
      </c>
      <c r="AW2429" s="31">
        <f t="shared" si="1784"/>
        <v>9557558351.6835709</v>
      </c>
      <c r="AX2429" s="21"/>
      <c r="AY2429" s="21"/>
      <c r="AZ2429" s="21"/>
      <c r="BA2429" s="21"/>
    </row>
    <row r="2430" spans="1:53" x14ac:dyDescent="0.25">
      <c r="A2430" s="21">
        <f t="shared" si="1792"/>
        <v>723</v>
      </c>
      <c r="B2430" s="21" t="s">
        <v>28</v>
      </c>
      <c r="C2430" s="27">
        <f t="shared" si="1749"/>
        <v>0</v>
      </c>
      <c r="D2430" s="27">
        <f t="shared" si="1772"/>
        <v>0</v>
      </c>
      <c r="E2430" s="27" t="b">
        <f t="shared" si="1748"/>
        <v>1</v>
      </c>
      <c r="F2430" s="29">
        <f t="shared" si="1750"/>
        <v>0</v>
      </c>
      <c r="G2430" s="27">
        <f t="shared" si="1773"/>
        <v>0</v>
      </c>
      <c r="H2430" s="22">
        <f t="shared" si="1751"/>
        <v>27032032075.408516</v>
      </c>
      <c r="I2430" s="23">
        <f t="shared" si="1752"/>
        <v>132580106.5049091</v>
      </c>
      <c r="J2430" s="23">
        <f t="shared" si="1753"/>
        <v>1086</v>
      </c>
      <c r="K2430" s="19">
        <f t="shared" si="1774"/>
        <v>225.0831931027827</v>
      </c>
      <c r="L2430" s="16">
        <f t="shared" si="1754"/>
        <v>186.45930249201695</v>
      </c>
      <c r="M2430" s="23">
        <f>M2429-IF($B2430="B",(Percent_Rent_In_Elsies*2.49%/12 * H2429)/K2429,0)+IF($B2430="D",N2430,0)+IF(B2430="D",AK2429)+IF(B2430="C",F2429*90%)-(Y2430-Y2429)-IF($B2430="A",Q2429/K2429) + IF($B2430="A",Q2429/K2429)</f>
        <v>-42690299.609330192</v>
      </c>
      <c r="N2430" s="23">
        <f t="shared" si="1755"/>
        <v>0</v>
      </c>
      <c r="O2430" s="22">
        <f t="shared" si="1756"/>
        <v>0</v>
      </c>
      <c r="P2430" s="22">
        <f t="shared" si="1787"/>
        <v>19210424.318677191</v>
      </c>
      <c r="Q2430" s="22">
        <f t="shared" si="1788"/>
        <v>0</v>
      </c>
      <c r="R2430" s="22">
        <f t="shared" si="1757"/>
        <v>330499719.61207145</v>
      </c>
      <c r="S2430" s="16">
        <f t="shared" si="1794"/>
        <v>0</v>
      </c>
      <c r="T2430" s="15">
        <f t="shared" si="1758"/>
        <v>0</v>
      </c>
      <c r="U2430" s="23">
        <f t="shared" si="1775"/>
        <v>1468344.7264818703</v>
      </c>
      <c r="V2430" s="23">
        <f t="shared" si="1776"/>
        <v>0</v>
      </c>
      <c r="W2430" s="23">
        <f t="shared" si="1789"/>
        <v>0</v>
      </c>
      <c r="X2430" s="23">
        <f t="shared" si="1777"/>
        <v>35885898.506700531</v>
      </c>
      <c r="Y2430" s="23">
        <f t="shared" si="1759"/>
        <v>13825559.361691331</v>
      </c>
      <c r="Z2430" s="3">
        <f t="shared" si="1760"/>
        <v>6107.9231550826798</v>
      </c>
      <c r="AA2430" s="23">
        <f t="shared" si="1761"/>
        <v>61566233.672909617</v>
      </c>
      <c r="AB2430" s="26">
        <f t="shared" si="1778"/>
        <v>70086276.274228588</v>
      </c>
      <c r="AC2430" s="23">
        <f t="shared" si="1779"/>
        <v>74889487.274228647</v>
      </c>
      <c r="AD2430" s="23">
        <f t="shared" si="1785"/>
        <v>4803211</v>
      </c>
      <c r="AE2430" s="24">
        <f t="shared" si="1793"/>
        <v>70086276.274228647</v>
      </c>
      <c r="AF2430" s="3">
        <f t="shared" si="1780"/>
        <v>0</v>
      </c>
      <c r="AG2430" s="2">
        <f t="shared" si="1762"/>
        <v>732950778.60992157</v>
      </c>
      <c r="AH2430" s="2">
        <f t="shared" si="1763"/>
        <v>154.27860352939558</v>
      </c>
      <c r="AI2430" s="23">
        <f t="shared" si="1786"/>
        <v>9898231758.8646793</v>
      </c>
      <c r="AJ2430" s="23">
        <f t="shared" si="1764"/>
        <v>6219.922423797766</v>
      </c>
      <c r="AK2430" s="23">
        <f t="shared" si="1765"/>
        <v>0</v>
      </c>
      <c r="AL2430" s="23">
        <f t="shared" si="1790"/>
        <v>0</v>
      </c>
      <c r="AM2430" s="23">
        <f t="shared" si="1791"/>
        <v>0</v>
      </c>
      <c r="AN2430" s="16">
        <f t="shared" si="1781"/>
        <v>0</v>
      </c>
      <c r="AO2430" s="23">
        <f t="shared" si="1782"/>
        <v>0</v>
      </c>
      <c r="AP2430" s="22">
        <f t="shared" si="1783"/>
        <v>0</v>
      </c>
      <c r="AQ2430" s="30">
        <f t="shared" si="1766"/>
        <v>14244324892.973028</v>
      </c>
      <c r="AR2430" s="28">
        <f t="shared" si="1767"/>
        <v>6956457620.0519657</v>
      </c>
      <c r="AS2430" s="25">
        <f t="shared" si="1768"/>
        <v>200337590.02425668</v>
      </c>
      <c r="AT2430" s="32">
        <f t="shared" si="1769"/>
        <v>12215.84631016536</v>
      </c>
      <c r="AU2430" s="23">
        <f t="shared" si="1770"/>
        <v>12215.84631016536</v>
      </c>
      <c r="AV2430" s="22">
        <f t="shared" si="1771"/>
        <v>2051052997.6765988</v>
      </c>
      <c r="AW2430" s="31">
        <f t="shared" si="1784"/>
        <v>9557558351.683569</v>
      </c>
      <c r="AX2430" s="21"/>
      <c r="AY2430" s="21"/>
      <c r="AZ2430" s="21"/>
      <c r="BA2430" s="21"/>
    </row>
    <row r="2431" spans="1:53" x14ac:dyDescent="0.25">
      <c r="A2431">
        <f t="shared" si="1792"/>
        <v>724</v>
      </c>
      <c r="B2431" t="s">
        <v>6</v>
      </c>
      <c r="C2431" s="27">
        <f t="shared" si="1749"/>
        <v>0</v>
      </c>
      <c r="D2431" s="27">
        <f t="shared" si="1772"/>
        <v>0</v>
      </c>
      <c r="E2431" s="27" t="b">
        <f t="shared" si="1748"/>
        <v>1</v>
      </c>
      <c r="F2431" s="29">
        <f t="shared" si="1750"/>
        <v>0</v>
      </c>
      <c r="G2431" s="27">
        <f t="shared" si="1773"/>
        <v>0</v>
      </c>
      <c r="H2431" s="22">
        <f t="shared" si="1751"/>
        <v>27077085462.200863</v>
      </c>
      <c r="I2431" s="23">
        <f t="shared" si="1752"/>
        <v>132580106.5049091</v>
      </c>
      <c r="J2431" s="23">
        <f t="shared" si="1753"/>
        <v>1086</v>
      </c>
      <c r="K2431" s="19">
        <f t="shared" si="1774"/>
        <v>225.0831931027827</v>
      </c>
      <c r="L2431" s="16">
        <f t="shared" si="1754"/>
        <v>186.77006799617033</v>
      </c>
      <c r="M2431" s="23">
        <f>M2430-IF($B2431="B",(Percent_Rent_In_Elsies*2.49%/12 * H2430)/K2430,0)+IF($B2431="D",N2431,0)+IF(B2431="D",AK2430)+IF(B2431="C",F2430*90%)-(Y2431-Y2430)-IF($B2431="A",Q2430/K2430) + IF($B2431="A",Q2430/K2430)</f>
        <v>-42690299.609330192</v>
      </c>
      <c r="N2431" s="23">
        <f t="shared" si="1755"/>
        <v>0</v>
      </c>
      <c r="O2431" s="22">
        <f t="shared" si="1756"/>
        <v>0</v>
      </c>
      <c r="P2431" s="22">
        <f t="shared" si="1787"/>
        <v>0</v>
      </c>
      <c r="Q2431" s="22">
        <f t="shared" si="1788"/>
        <v>0</v>
      </c>
      <c r="R2431" s="22">
        <f t="shared" si="1757"/>
        <v>330499719.61207145</v>
      </c>
      <c r="S2431" s="16">
        <f t="shared" si="1794"/>
        <v>0</v>
      </c>
      <c r="T2431" s="15">
        <f t="shared" si="1758"/>
        <v>0</v>
      </c>
      <c r="U2431" s="23">
        <f t="shared" si="1775"/>
        <v>1468344.7264818703</v>
      </c>
      <c r="V2431" s="23">
        <f t="shared" si="1776"/>
        <v>0</v>
      </c>
      <c r="W2431" s="23">
        <f t="shared" si="1789"/>
        <v>0</v>
      </c>
      <c r="X2431" s="23">
        <f t="shared" si="1777"/>
        <v>35916438.122475952</v>
      </c>
      <c r="Y2431" s="23">
        <f t="shared" si="1759"/>
        <v>13825559.361691331</v>
      </c>
      <c r="Z2431" s="3">
        <f t="shared" si="1760"/>
        <v>0</v>
      </c>
      <c r="AA2431" s="23">
        <f t="shared" si="1761"/>
        <v>61566233.672909617</v>
      </c>
      <c r="AB2431" s="26">
        <f t="shared" si="1778"/>
        <v>70086276.274228588</v>
      </c>
      <c r="AC2431" s="23">
        <f t="shared" si="1779"/>
        <v>74889487.274228647</v>
      </c>
      <c r="AD2431" s="23">
        <f t="shared" si="1785"/>
        <v>4803211</v>
      </c>
      <c r="AE2431" s="24">
        <f t="shared" si="1793"/>
        <v>70086276.274228647</v>
      </c>
      <c r="AF2431" s="3">
        <f t="shared" si="1780"/>
        <v>0</v>
      </c>
      <c r="AG2431" s="2">
        <f t="shared" si="1762"/>
        <v>0</v>
      </c>
      <c r="AH2431" s="2">
        <f t="shared" si="1763"/>
        <v>154.53573453527792</v>
      </c>
      <c r="AI2431" s="23">
        <f t="shared" si="1786"/>
        <v>9898231758.8646793</v>
      </c>
      <c r="AJ2431" s="23">
        <f t="shared" si="1764"/>
        <v>6219.922423797766</v>
      </c>
      <c r="AK2431" s="23">
        <f t="shared" si="1765"/>
        <v>0</v>
      </c>
      <c r="AL2431" s="23">
        <f t="shared" si="1790"/>
        <v>0</v>
      </c>
      <c r="AM2431" s="23">
        <f t="shared" si="1791"/>
        <v>0</v>
      </c>
      <c r="AN2431" s="16">
        <f t="shared" si="1781"/>
        <v>0</v>
      </c>
      <c r="AO2431" s="23">
        <f t="shared" si="1782"/>
        <v>0</v>
      </c>
      <c r="AP2431" s="22">
        <f t="shared" si="1783"/>
        <v>0</v>
      </c>
      <c r="AQ2431" s="30">
        <f t="shared" si="1766"/>
        <v>14244324892.973028</v>
      </c>
      <c r="AR2431" s="28">
        <f t="shared" si="1767"/>
        <v>6956457620.0519657</v>
      </c>
      <c r="AS2431" s="25">
        <f t="shared" si="1768"/>
        <v>200337590.02425668</v>
      </c>
      <c r="AT2431" s="32">
        <f t="shared" si="1769"/>
        <v>0</v>
      </c>
      <c r="AU2431" s="23">
        <f t="shared" si="1770"/>
        <v>0</v>
      </c>
      <c r="AV2431" s="22">
        <f t="shared" si="1771"/>
        <v>2051052997.6765988</v>
      </c>
      <c r="AW2431" s="31">
        <f t="shared" si="1784"/>
        <v>9538347927.364893</v>
      </c>
    </row>
    <row r="2432" spans="1:53" x14ac:dyDescent="0.25">
      <c r="A2432">
        <f t="shared" si="1792"/>
        <v>724</v>
      </c>
      <c r="B2432" t="s">
        <v>7</v>
      </c>
      <c r="C2432" s="27">
        <f t="shared" si="1749"/>
        <v>0</v>
      </c>
      <c r="D2432" s="27">
        <f t="shared" si="1772"/>
        <v>0</v>
      </c>
      <c r="E2432" s="27" t="b">
        <f t="shared" si="1748"/>
        <v>1</v>
      </c>
      <c r="F2432" s="29">
        <f t="shared" si="1750"/>
        <v>0</v>
      </c>
      <c r="G2432" s="27">
        <f t="shared" si="1773"/>
        <v>0</v>
      </c>
      <c r="H2432" s="22">
        <f t="shared" si="1751"/>
        <v>27077085462.200863</v>
      </c>
      <c r="I2432" s="23">
        <f t="shared" si="1752"/>
        <v>132580106.5049091</v>
      </c>
      <c r="J2432" s="23">
        <f t="shared" si="1753"/>
        <v>1086</v>
      </c>
      <c r="K2432" s="19">
        <f t="shared" si="1774"/>
        <v>225.0831931027827</v>
      </c>
      <c r="L2432" s="16">
        <f t="shared" si="1754"/>
        <v>186.77006799617033</v>
      </c>
      <c r="M2432" s="23">
        <f>M2431-IF($B2432="B",(Percent_Rent_In_Elsies*2.49%/12 * H2431)/K2431,0)+IF($B2432="D",N2432,0)+IF(B2432="D",AK2431)+IF(B2432="C",F2431*90%)-(Y2432-Y2431)-IF($B2432="A",Q2431/K2431) + IF($B2432="A",Q2431/K2431)</f>
        <v>-42815108.911081143</v>
      </c>
      <c r="N2432" s="23">
        <f t="shared" si="1755"/>
        <v>0</v>
      </c>
      <c r="O2432" s="22">
        <f t="shared" si="1756"/>
        <v>0</v>
      </c>
      <c r="P2432" s="22">
        <f t="shared" si="1787"/>
        <v>0</v>
      </c>
      <c r="Q2432" s="22">
        <f t="shared" si="1788"/>
        <v>0</v>
      </c>
      <c r="R2432" s="22">
        <f t="shared" si="1757"/>
        <v>302958076.3110655</v>
      </c>
      <c r="S2432" s="16">
        <f t="shared" si="1794"/>
        <v>27541643.301005956</v>
      </c>
      <c r="T2432" s="15">
        <f t="shared" si="1758"/>
        <v>0</v>
      </c>
      <c r="U2432" s="23">
        <f t="shared" si="1775"/>
        <v>1345982.6659417143</v>
      </c>
      <c r="V2432" s="23">
        <f t="shared" si="1776"/>
        <v>122362.06054015586</v>
      </c>
      <c r="W2432" s="23">
        <f t="shared" si="1789"/>
        <v>0</v>
      </c>
      <c r="X2432" s="23">
        <f t="shared" si="1777"/>
        <v>35916438.122475952</v>
      </c>
      <c r="Y2432" s="23">
        <f t="shared" si="1759"/>
        <v>13825559.361691331</v>
      </c>
      <c r="Z2432" s="3">
        <f t="shared" si="1760"/>
        <v>0</v>
      </c>
      <c r="AA2432" s="23">
        <f t="shared" si="1761"/>
        <v>61566233.672909617</v>
      </c>
      <c r="AB2432" s="26">
        <f t="shared" si="1778"/>
        <v>70086276.274228603</v>
      </c>
      <c r="AC2432" s="23">
        <f t="shared" si="1779"/>
        <v>74889487.274228647</v>
      </c>
      <c r="AD2432" s="23">
        <f t="shared" si="1785"/>
        <v>4803211</v>
      </c>
      <c r="AE2432" s="24">
        <f t="shared" si="1793"/>
        <v>70086276.274228647</v>
      </c>
      <c r="AF2432" s="3">
        <f t="shared" si="1780"/>
        <v>0</v>
      </c>
      <c r="AG2432" s="2">
        <f t="shared" si="1762"/>
        <v>0</v>
      </c>
      <c r="AH2432" s="2">
        <f t="shared" si="1763"/>
        <v>154.53573453527792</v>
      </c>
      <c r="AI2432" s="23">
        <f t="shared" si="1786"/>
        <v>9898231758.8646793</v>
      </c>
      <c r="AJ2432" s="23">
        <f t="shared" si="1764"/>
        <v>6219.922423797766</v>
      </c>
      <c r="AK2432" s="23">
        <f t="shared" si="1765"/>
        <v>0</v>
      </c>
      <c r="AL2432" s="23">
        <f t="shared" si="1790"/>
        <v>5021144.5953865051</v>
      </c>
      <c r="AM2432" s="23">
        <f t="shared" si="1791"/>
        <v>4684669479.2963219</v>
      </c>
      <c r="AN2432" s="16">
        <f t="shared" si="1781"/>
        <v>0</v>
      </c>
      <c r="AO2432" s="23">
        <f t="shared" si="1782"/>
        <v>124809.30175095375</v>
      </c>
      <c r="AP2432" s="22">
        <f t="shared" si="1783"/>
        <v>28092476.1670334</v>
      </c>
      <c r="AQ2432" s="30">
        <f t="shared" si="1766"/>
        <v>14300271059.259676</v>
      </c>
      <c r="AR2432" s="28">
        <f t="shared" si="1767"/>
        <v>6984311310.1715794</v>
      </c>
      <c r="AS2432" s="25">
        <f t="shared" si="1768"/>
        <v>200337590.02425668</v>
      </c>
      <c r="AT2432" s="32">
        <f t="shared" si="1769"/>
        <v>0</v>
      </c>
      <c r="AU2432" s="23">
        <f t="shared" si="1770"/>
        <v>0</v>
      </c>
      <c r="AV2432" s="22">
        <f t="shared" si="1771"/>
        <v>2051052997.6765988</v>
      </c>
      <c r="AW2432" s="31">
        <f t="shared" si="1784"/>
        <v>9594294093.6515408</v>
      </c>
    </row>
    <row r="2433" spans="1:53" s="21" customFormat="1" x14ac:dyDescent="0.25">
      <c r="A2433">
        <f t="shared" si="1792"/>
        <v>724</v>
      </c>
      <c r="B2433" t="s">
        <v>8</v>
      </c>
      <c r="C2433" s="27">
        <f t="shared" si="1749"/>
        <v>0</v>
      </c>
      <c r="D2433" s="27">
        <f t="shared" si="1772"/>
        <v>0</v>
      </c>
      <c r="E2433" s="27" t="b">
        <f t="shared" si="1748"/>
        <v>1</v>
      </c>
      <c r="F2433" s="29">
        <f t="shared" si="1750"/>
        <v>0</v>
      </c>
      <c r="G2433" s="27">
        <f t="shared" si="1773"/>
        <v>0</v>
      </c>
      <c r="H2433" s="22">
        <f t="shared" si="1751"/>
        <v>27077085462.200863</v>
      </c>
      <c r="I2433" s="23">
        <f t="shared" si="1752"/>
        <v>132580106.5049091</v>
      </c>
      <c r="J2433" s="23">
        <f t="shared" si="1753"/>
        <v>1086</v>
      </c>
      <c r="K2433" s="19">
        <f t="shared" si="1774"/>
        <v>225.0831931027827</v>
      </c>
      <c r="L2433" s="16">
        <f t="shared" si="1754"/>
        <v>186.77006799617033</v>
      </c>
      <c r="M2433" s="23">
        <f>M2432-IF($B2433="B",(Percent_Rent_In_Elsies*2.49%/12 * H2432)/K2432,0)+IF($B2433="D",N2433,0)+IF(B2433="D",AK2432)+IF(B2433="C",F2432*90%)-(Y2433-Y2432)-IF($B2433="A",Q2432/K2432) + IF($B2433="A",Q2432/K2432)</f>
        <v>-42815108.911081143</v>
      </c>
      <c r="N2433" s="23">
        <f t="shared" si="1755"/>
        <v>0</v>
      </c>
      <c r="O2433" s="22">
        <f t="shared" si="1756"/>
        <v>0</v>
      </c>
      <c r="P2433" s="22">
        <f t="shared" si="1787"/>
        <v>0</v>
      </c>
      <c r="Q2433" s="22">
        <f t="shared" si="1788"/>
        <v>0</v>
      </c>
      <c r="R2433" s="22">
        <f t="shared" si="1757"/>
        <v>331050552.47809887</v>
      </c>
      <c r="S2433" s="16">
        <f t="shared" si="1794"/>
        <v>27541643.301005956</v>
      </c>
      <c r="T2433" s="15">
        <f t="shared" si="1758"/>
        <v>0</v>
      </c>
      <c r="U2433" s="23">
        <f t="shared" si="1775"/>
        <v>1470791.9676926681</v>
      </c>
      <c r="V2433" s="23">
        <f t="shared" si="1776"/>
        <v>122362.06054015586</v>
      </c>
      <c r="W2433" s="23">
        <f t="shared" si="1789"/>
        <v>0</v>
      </c>
      <c r="X2433" s="23">
        <f t="shared" si="1777"/>
        <v>35916438.122475952</v>
      </c>
      <c r="Y2433" s="23">
        <f t="shared" si="1759"/>
        <v>13825559.361691331</v>
      </c>
      <c r="Z2433" s="3">
        <f t="shared" si="1760"/>
        <v>0</v>
      </c>
      <c r="AA2433" s="23">
        <f t="shared" si="1761"/>
        <v>61566233.672909617</v>
      </c>
      <c r="AB2433" s="26">
        <f t="shared" si="1778"/>
        <v>70086276.274228603</v>
      </c>
      <c r="AC2433" s="23">
        <f t="shared" si="1779"/>
        <v>74889487.274228647</v>
      </c>
      <c r="AD2433" s="23">
        <f t="shared" si="1785"/>
        <v>4803211</v>
      </c>
      <c r="AE2433" s="24">
        <f t="shared" si="1793"/>
        <v>70086276.274228647</v>
      </c>
      <c r="AF2433" s="3">
        <f t="shared" si="1780"/>
        <v>1E-4</v>
      </c>
      <c r="AG2433" s="2">
        <f t="shared" si="1762"/>
        <v>0</v>
      </c>
      <c r="AH2433" s="2">
        <f t="shared" si="1763"/>
        <v>154.53573453527792</v>
      </c>
      <c r="AI2433" s="23">
        <f t="shared" si="1786"/>
        <v>9898231758.8646793</v>
      </c>
      <c r="AJ2433" s="23">
        <f t="shared" si="1764"/>
        <v>6219.922423797766</v>
      </c>
      <c r="AK2433" s="23">
        <f t="shared" si="1765"/>
        <v>60399.634689208098</v>
      </c>
      <c r="AL2433" s="23">
        <f t="shared" si="1790"/>
        <v>0</v>
      </c>
      <c r="AM2433" s="23">
        <f t="shared" si="1791"/>
        <v>0</v>
      </c>
      <c r="AN2433" s="16">
        <f t="shared" si="1781"/>
        <v>0</v>
      </c>
      <c r="AO2433" s="23">
        <f t="shared" si="1782"/>
        <v>0</v>
      </c>
      <c r="AP2433" s="22">
        <f t="shared" si="1783"/>
        <v>0</v>
      </c>
      <c r="AQ2433" s="30">
        <f t="shared" si="1766"/>
        <v>14300271059.259676</v>
      </c>
      <c r="AR2433" s="28">
        <f t="shared" si="1767"/>
        <v>6984311310.1715794</v>
      </c>
      <c r="AS2433" s="25">
        <f t="shared" si="1768"/>
        <v>200337590.02425668</v>
      </c>
      <c r="AT2433" s="32">
        <f t="shared" si="1769"/>
        <v>0</v>
      </c>
      <c r="AU2433" s="23">
        <f t="shared" si="1770"/>
        <v>0</v>
      </c>
      <c r="AV2433" s="22">
        <f t="shared" si="1771"/>
        <v>2051052997.6765988</v>
      </c>
      <c r="AW2433" s="31">
        <f t="shared" si="1784"/>
        <v>9594294093.6515388</v>
      </c>
      <c r="AX2433"/>
      <c r="AY2433"/>
      <c r="AZ2433"/>
      <c r="BA2433"/>
    </row>
    <row r="2434" spans="1:53" s="21" customFormat="1" x14ac:dyDescent="0.25">
      <c r="A2434">
        <f t="shared" si="1792"/>
        <v>724</v>
      </c>
      <c r="B2434" t="s">
        <v>9</v>
      </c>
      <c r="C2434" s="27">
        <f t="shared" si="1749"/>
        <v>0</v>
      </c>
      <c r="D2434" s="27">
        <f t="shared" si="1772"/>
        <v>0</v>
      </c>
      <c r="E2434" s="27" t="b">
        <f t="shared" si="1748"/>
        <v>1</v>
      </c>
      <c r="F2434" s="29">
        <f t="shared" si="1750"/>
        <v>0</v>
      </c>
      <c r="G2434" s="27">
        <f t="shared" si="1773"/>
        <v>0</v>
      </c>
      <c r="H2434" s="22">
        <f t="shared" si="1751"/>
        <v>27077085462.200863</v>
      </c>
      <c r="I2434" s="23">
        <f t="shared" si="1752"/>
        <v>132580106.5049091</v>
      </c>
      <c r="J2434" s="23">
        <f t="shared" si="1753"/>
        <v>1086</v>
      </c>
      <c r="K2434" s="19">
        <f t="shared" si="1774"/>
        <v>225.0831931027827</v>
      </c>
      <c r="L2434" s="16">
        <f t="shared" si="1754"/>
        <v>186.77006799617033</v>
      </c>
      <c r="M2434" s="23">
        <f>M2433-IF($B2434="B",(Percent_Rent_In_Elsies*2.49%/12 * H2433)/K2433,0)+IF($B2434="D",N2434,0)+IF(B2434="D",AK2433)+IF(B2434="C",F2433*90%)-(Y2434-Y2433)-IF($B2434="A",Q2433/K2433) + IF($B2434="A",Q2433/K2433)</f>
        <v>-42754709.276391938</v>
      </c>
      <c r="N2434" s="23">
        <f t="shared" si="1755"/>
        <v>0</v>
      </c>
      <c r="O2434" s="22">
        <f t="shared" si="1756"/>
        <v>19242441.692542121</v>
      </c>
      <c r="P2434" s="22">
        <f t="shared" si="1787"/>
        <v>0</v>
      </c>
      <c r="Q2434" s="22">
        <f t="shared" si="1788"/>
        <v>0</v>
      </c>
      <c r="R2434" s="22">
        <f t="shared" si="1757"/>
        <v>331050552.47809887</v>
      </c>
      <c r="S2434" s="16">
        <f t="shared" si="1794"/>
        <v>0</v>
      </c>
      <c r="T2434" s="15">
        <f t="shared" si="1758"/>
        <v>8299201.608463835</v>
      </c>
      <c r="U2434" s="23">
        <f t="shared" si="1775"/>
        <v>1470791.9676926681</v>
      </c>
      <c r="V2434" s="23">
        <f t="shared" si="1776"/>
        <v>0</v>
      </c>
      <c r="W2434" s="23">
        <f t="shared" si="1789"/>
        <v>122362.06054015586</v>
      </c>
      <c r="X2434" s="23">
        <f t="shared" si="1777"/>
        <v>35916438.122475952</v>
      </c>
      <c r="Y2434" s="23">
        <f t="shared" si="1759"/>
        <v>13825559.361691331</v>
      </c>
      <c r="Z2434" s="3">
        <f t="shared" si="1760"/>
        <v>0</v>
      </c>
      <c r="AA2434" s="23">
        <f t="shared" si="1761"/>
        <v>61505834.038220413</v>
      </c>
      <c r="AB2434" s="26">
        <f t="shared" si="1778"/>
        <v>70086276.274228588</v>
      </c>
      <c r="AC2434" s="23">
        <f t="shared" si="1779"/>
        <v>74889487.274228647</v>
      </c>
      <c r="AD2434" s="23">
        <f t="shared" si="1785"/>
        <v>4803211</v>
      </c>
      <c r="AE2434" s="24">
        <f t="shared" si="1793"/>
        <v>70086276.274228647</v>
      </c>
      <c r="AF2434" s="3">
        <f t="shared" si="1780"/>
        <v>0</v>
      </c>
      <c r="AG2434" s="2">
        <f t="shared" si="1762"/>
        <v>0</v>
      </c>
      <c r="AH2434" s="2">
        <f t="shared" si="1763"/>
        <v>154.53573453527792</v>
      </c>
      <c r="AI2434" s="23">
        <f t="shared" si="1786"/>
        <v>9888521085.5517597</v>
      </c>
      <c r="AJ2434" s="23">
        <f t="shared" si="1764"/>
        <v>6219.922423797766</v>
      </c>
      <c r="AK2434" s="23">
        <f t="shared" si="1765"/>
        <v>0</v>
      </c>
      <c r="AL2434" s="23">
        <f t="shared" si="1790"/>
        <v>0</v>
      </c>
      <c r="AM2434" s="23">
        <f t="shared" si="1791"/>
        <v>0</v>
      </c>
      <c r="AN2434" s="16">
        <f t="shared" si="1781"/>
        <v>0</v>
      </c>
      <c r="AO2434" s="23">
        <f t="shared" si="1782"/>
        <v>0</v>
      </c>
      <c r="AP2434" s="22">
        <f t="shared" si="1783"/>
        <v>0</v>
      </c>
      <c r="AQ2434" s="30">
        <f t="shared" si="1766"/>
        <v>14300271059.259676</v>
      </c>
      <c r="AR2434" s="28">
        <f t="shared" si="1767"/>
        <v>6984311310.1715794</v>
      </c>
      <c r="AS2434" s="25">
        <f t="shared" si="1768"/>
        <v>200337590.02425668</v>
      </c>
      <c r="AT2434" s="32">
        <f t="shared" si="1769"/>
        <v>0</v>
      </c>
      <c r="AU2434" s="23">
        <f t="shared" si="1770"/>
        <v>0</v>
      </c>
      <c r="AV2434" s="22">
        <f t="shared" si="1771"/>
        <v>2051052997.6765988</v>
      </c>
      <c r="AW2434" s="31">
        <f t="shared" si="1784"/>
        <v>9594294093.6515388</v>
      </c>
      <c r="AX2434"/>
      <c r="AY2434"/>
      <c r="AZ2434"/>
      <c r="BA2434"/>
    </row>
    <row r="2435" spans="1:53" x14ac:dyDescent="0.25">
      <c r="A2435" s="21">
        <f t="shared" si="1792"/>
        <v>724</v>
      </c>
      <c r="B2435" s="21" t="s">
        <v>28</v>
      </c>
      <c r="C2435" s="27">
        <f t="shared" si="1749"/>
        <v>0</v>
      </c>
      <c r="D2435" s="27">
        <f t="shared" si="1772"/>
        <v>0</v>
      </c>
      <c r="E2435" s="27" t="b">
        <f t="shared" si="1748"/>
        <v>1</v>
      </c>
      <c r="F2435" s="29">
        <f t="shared" si="1750"/>
        <v>0</v>
      </c>
      <c r="G2435" s="27">
        <f t="shared" si="1773"/>
        <v>0</v>
      </c>
      <c r="H2435" s="22">
        <f t="shared" si="1751"/>
        <v>27077085462.200863</v>
      </c>
      <c r="I2435" s="23">
        <f t="shared" si="1752"/>
        <v>132580106.5049091</v>
      </c>
      <c r="J2435" s="23">
        <f t="shared" si="1753"/>
        <v>1086</v>
      </c>
      <c r="K2435" s="19">
        <f t="shared" si="1774"/>
        <v>225.0831931027827</v>
      </c>
      <c r="L2435" s="16">
        <f t="shared" si="1754"/>
        <v>186.77006799617033</v>
      </c>
      <c r="M2435" s="23">
        <f>M2434-IF($B2435="B",(Percent_Rent_In_Elsies*2.49%/12 * H2434)/K2434,0)+IF($B2435="D",N2435,0)+IF(B2435="D",AK2434)+IF(B2435="C",F2434*90%)-(Y2435-Y2434)-IF($B2435="A",Q2434/K2434) + IF($B2435="A",Q2434/K2434)</f>
        <v>-42754709.276391938</v>
      </c>
      <c r="N2435" s="23">
        <f t="shared" si="1755"/>
        <v>0</v>
      </c>
      <c r="O2435" s="22">
        <f t="shared" si="1756"/>
        <v>0</v>
      </c>
      <c r="P2435" s="22">
        <f t="shared" si="1787"/>
        <v>19242441.692542121</v>
      </c>
      <c r="Q2435" s="22">
        <f t="shared" si="1788"/>
        <v>0</v>
      </c>
      <c r="R2435" s="22">
        <f t="shared" si="1757"/>
        <v>331050552.47809887</v>
      </c>
      <c r="S2435" s="16">
        <f t="shared" si="1794"/>
        <v>0</v>
      </c>
      <c r="T2435" s="15">
        <f t="shared" si="1758"/>
        <v>0</v>
      </c>
      <c r="U2435" s="23">
        <f t="shared" si="1775"/>
        <v>1470791.9676926681</v>
      </c>
      <c r="V2435" s="23">
        <f t="shared" si="1776"/>
        <v>0</v>
      </c>
      <c r="W2435" s="23">
        <f t="shared" si="1789"/>
        <v>0</v>
      </c>
      <c r="X2435" s="23">
        <f t="shared" si="1777"/>
        <v>35916438.122475952</v>
      </c>
      <c r="Y2435" s="23">
        <f t="shared" si="1759"/>
        <v>13825559.361691331</v>
      </c>
      <c r="Z2435" s="3">
        <f t="shared" si="1760"/>
        <v>6118.1030270077936</v>
      </c>
      <c r="AA2435" s="23">
        <f t="shared" si="1761"/>
        <v>61597605.583625533</v>
      </c>
      <c r="AB2435" s="26">
        <f t="shared" si="1778"/>
        <v>70086276.274228588</v>
      </c>
      <c r="AC2435" s="23">
        <f t="shared" si="1779"/>
        <v>74889487.274228647</v>
      </c>
      <c r="AD2435" s="23">
        <f t="shared" si="1785"/>
        <v>4803211</v>
      </c>
      <c r="AE2435" s="24">
        <f t="shared" si="1793"/>
        <v>70086276.274228647</v>
      </c>
      <c r="AF2435" s="3">
        <f t="shared" si="1780"/>
        <v>0</v>
      </c>
      <c r="AG2435" s="2">
        <f t="shared" si="1762"/>
        <v>734172363.24093521</v>
      </c>
      <c r="AH2435" s="2">
        <f t="shared" si="1763"/>
        <v>154.53573453527792</v>
      </c>
      <c r="AI2435" s="23">
        <f t="shared" si="1786"/>
        <v>9903275537.3201599</v>
      </c>
      <c r="AJ2435" s="23">
        <f t="shared" si="1764"/>
        <v>6219.922423797766</v>
      </c>
      <c r="AK2435" s="23">
        <f t="shared" si="1765"/>
        <v>0</v>
      </c>
      <c r="AL2435" s="23">
        <f t="shared" si="1790"/>
        <v>0</v>
      </c>
      <c r="AM2435" s="23">
        <f t="shared" si="1791"/>
        <v>0</v>
      </c>
      <c r="AN2435" s="16">
        <f t="shared" si="1781"/>
        <v>0</v>
      </c>
      <c r="AO2435" s="23">
        <f t="shared" si="1782"/>
        <v>0</v>
      </c>
      <c r="AP2435" s="22">
        <f t="shared" si="1783"/>
        <v>0</v>
      </c>
      <c r="AQ2435" s="30">
        <f t="shared" si="1766"/>
        <v>14300271059.259676</v>
      </c>
      <c r="AR2435" s="28">
        <f t="shared" si="1767"/>
        <v>6984311310.1715794</v>
      </c>
      <c r="AS2435" s="25">
        <f t="shared" si="1768"/>
        <v>200337590.02425668</v>
      </c>
      <c r="AT2435" s="32">
        <f t="shared" si="1769"/>
        <v>12236.206054015587</v>
      </c>
      <c r="AU2435" s="23">
        <f t="shared" si="1770"/>
        <v>12236.206054015587</v>
      </c>
      <c r="AV2435" s="22">
        <f t="shared" si="1771"/>
        <v>2059352199.2850626</v>
      </c>
      <c r="AW2435" s="31">
        <f t="shared" si="1784"/>
        <v>9594294093.6515388</v>
      </c>
    </row>
    <row r="2436" spans="1:53" x14ac:dyDescent="0.25">
      <c r="A2436">
        <f t="shared" si="1792"/>
        <v>725</v>
      </c>
      <c r="B2436" t="s">
        <v>6</v>
      </c>
      <c r="C2436" s="27">
        <f t="shared" si="1749"/>
        <v>0</v>
      </c>
      <c r="D2436" s="27">
        <f t="shared" si="1772"/>
        <v>0</v>
      </c>
      <c r="E2436" s="27" t="b">
        <f t="shared" si="1748"/>
        <v>1</v>
      </c>
      <c r="F2436" s="29">
        <f t="shared" si="1750"/>
        <v>0</v>
      </c>
      <c r="G2436" s="27">
        <f t="shared" si="1773"/>
        <v>0</v>
      </c>
      <c r="H2436" s="22">
        <f t="shared" si="1751"/>
        <v>27122213937.971199</v>
      </c>
      <c r="I2436" s="23">
        <f t="shared" si="1752"/>
        <v>132580106.5049091</v>
      </c>
      <c r="J2436" s="23">
        <f t="shared" si="1753"/>
        <v>1086</v>
      </c>
      <c r="K2436" s="19">
        <f t="shared" si="1774"/>
        <v>225.0831931027827</v>
      </c>
      <c r="L2436" s="16">
        <f t="shared" si="1754"/>
        <v>187.08135144283062</v>
      </c>
      <c r="M2436" s="23">
        <f>M2435-IF($B2436="B",(Percent_Rent_In_Elsies*2.49%/12 * H2435)/K2435,0)+IF($B2436="D",N2436,0)+IF(B2436="D",AK2435)+IF(B2436="C",F2435*90%)-(Y2436-Y2435)-IF($B2436="A",Q2435/K2435) + IF($B2436="A",Q2435/K2435)</f>
        <v>-42754709.276391938</v>
      </c>
      <c r="N2436" s="23">
        <f t="shared" si="1755"/>
        <v>0</v>
      </c>
      <c r="O2436" s="22">
        <f t="shared" si="1756"/>
        <v>0</v>
      </c>
      <c r="P2436" s="22">
        <f t="shared" si="1787"/>
        <v>0</v>
      </c>
      <c r="Q2436" s="22">
        <f t="shared" si="1788"/>
        <v>0</v>
      </c>
      <c r="R2436" s="22">
        <f t="shared" si="1757"/>
        <v>331050552.47809887</v>
      </c>
      <c r="S2436" s="16">
        <f t="shared" si="1794"/>
        <v>0</v>
      </c>
      <c r="T2436" s="15">
        <f t="shared" si="1758"/>
        <v>0</v>
      </c>
      <c r="U2436" s="23">
        <f t="shared" si="1775"/>
        <v>1470791.9676926681</v>
      </c>
      <c r="V2436" s="23">
        <f t="shared" si="1776"/>
        <v>0</v>
      </c>
      <c r="W2436" s="23">
        <f t="shared" si="1789"/>
        <v>0</v>
      </c>
      <c r="X2436" s="23">
        <f t="shared" si="1777"/>
        <v>35947028.637610994</v>
      </c>
      <c r="Y2436" s="23">
        <f t="shared" si="1759"/>
        <v>13825559.361691331</v>
      </c>
      <c r="Z2436" s="3">
        <f t="shared" si="1760"/>
        <v>0</v>
      </c>
      <c r="AA2436" s="23">
        <f t="shared" si="1761"/>
        <v>61597605.583625533</v>
      </c>
      <c r="AB2436" s="26">
        <f t="shared" si="1778"/>
        <v>70086276.274228588</v>
      </c>
      <c r="AC2436" s="23">
        <f t="shared" si="1779"/>
        <v>74889487.274228647</v>
      </c>
      <c r="AD2436" s="23">
        <f t="shared" si="1785"/>
        <v>4803211</v>
      </c>
      <c r="AE2436" s="24">
        <f t="shared" si="1793"/>
        <v>70086276.274228647</v>
      </c>
      <c r="AF2436" s="3">
        <f t="shared" si="1780"/>
        <v>0</v>
      </c>
      <c r="AG2436" s="2">
        <f t="shared" si="1762"/>
        <v>0</v>
      </c>
      <c r="AH2436" s="2">
        <f t="shared" si="1763"/>
        <v>154.79329409283673</v>
      </c>
      <c r="AI2436" s="23">
        <f t="shared" si="1786"/>
        <v>9903275537.3201599</v>
      </c>
      <c r="AJ2436" s="23">
        <f t="shared" si="1764"/>
        <v>6219.922423797766</v>
      </c>
      <c r="AK2436" s="23">
        <f t="shared" si="1765"/>
        <v>0</v>
      </c>
      <c r="AL2436" s="23">
        <f t="shared" si="1790"/>
        <v>0</v>
      </c>
      <c r="AM2436" s="23">
        <f t="shared" si="1791"/>
        <v>0</v>
      </c>
      <c r="AN2436" s="16">
        <f t="shared" si="1781"/>
        <v>0</v>
      </c>
      <c r="AO2436" s="23">
        <f t="shared" si="1782"/>
        <v>0</v>
      </c>
      <c r="AP2436" s="22">
        <f t="shared" si="1783"/>
        <v>0</v>
      </c>
      <c r="AQ2436" s="30">
        <f t="shared" si="1766"/>
        <v>14300271059.259676</v>
      </c>
      <c r="AR2436" s="28">
        <f t="shared" si="1767"/>
        <v>6984311310.1715794</v>
      </c>
      <c r="AS2436" s="25">
        <f t="shared" si="1768"/>
        <v>200337590.02425668</v>
      </c>
      <c r="AT2436" s="32">
        <f t="shared" si="1769"/>
        <v>0</v>
      </c>
      <c r="AU2436" s="23">
        <f t="shared" si="1770"/>
        <v>0</v>
      </c>
      <c r="AV2436" s="22">
        <f t="shared" si="1771"/>
        <v>2059352199.2850626</v>
      </c>
      <c r="AW2436" s="31">
        <f t="shared" si="1784"/>
        <v>9575051651.9589958</v>
      </c>
    </row>
    <row r="2437" spans="1:53" x14ac:dyDescent="0.25">
      <c r="A2437">
        <f t="shared" si="1792"/>
        <v>725</v>
      </c>
      <c r="B2437" t="s">
        <v>7</v>
      </c>
      <c r="C2437" s="27">
        <f t="shared" si="1749"/>
        <v>0</v>
      </c>
      <c r="D2437" s="27">
        <f t="shared" si="1772"/>
        <v>0</v>
      </c>
      <c r="E2437" s="27" t="b">
        <f t="shared" si="1748"/>
        <v>1</v>
      </c>
      <c r="F2437" s="29">
        <f t="shared" si="1750"/>
        <v>0</v>
      </c>
      <c r="G2437" s="27">
        <f t="shared" si="1773"/>
        <v>0</v>
      </c>
      <c r="H2437" s="22">
        <f t="shared" si="1751"/>
        <v>27122213937.971199</v>
      </c>
      <c r="I2437" s="23">
        <f t="shared" si="1752"/>
        <v>132580106.5049091</v>
      </c>
      <c r="J2437" s="23">
        <f t="shared" si="1753"/>
        <v>1086</v>
      </c>
      <c r="K2437" s="19">
        <f t="shared" si="1774"/>
        <v>225.0831931027827</v>
      </c>
      <c r="L2437" s="16">
        <f t="shared" si="1754"/>
        <v>187.08135144283062</v>
      </c>
      <c r="M2437" s="23">
        <f>M2436-IF($B2437="B",(Percent_Rent_In_Elsies*2.49%/12 * H2436)/K2436,0)+IF($B2437="D",N2437,0)+IF(B2437="D",AK2436)+IF(B2437="C",F2436*90%)-(Y2437-Y2436)-IF($B2437="A",Q2436/K2436) + IF($B2437="A",Q2436/K2436)</f>
        <v>-42879726.593645811</v>
      </c>
      <c r="N2437" s="23">
        <f t="shared" si="1755"/>
        <v>0</v>
      </c>
      <c r="O2437" s="22">
        <f t="shared" si="1756"/>
        <v>0</v>
      </c>
      <c r="P2437" s="22">
        <f t="shared" si="1787"/>
        <v>0</v>
      </c>
      <c r="Q2437" s="22">
        <f t="shared" si="1788"/>
        <v>0</v>
      </c>
      <c r="R2437" s="22">
        <f t="shared" si="1757"/>
        <v>303463006.43825728</v>
      </c>
      <c r="S2437" s="16">
        <f t="shared" si="1794"/>
        <v>27587546.039841574</v>
      </c>
      <c r="T2437" s="15">
        <f t="shared" si="1758"/>
        <v>0</v>
      </c>
      <c r="U2437" s="23">
        <f t="shared" si="1775"/>
        <v>1348225.9703849456</v>
      </c>
      <c r="V2437" s="23">
        <f t="shared" si="1776"/>
        <v>122565.99730772234</v>
      </c>
      <c r="W2437" s="23">
        <f t="shared" si="1789"/>
        <v>0</v>
      </c>
      <c r="X2437" s="23">
        <f t="shared" si="1777"/>
        <v>35947028.637610994</v>
      </c>
      <c r="Y2437" s="23">
        <f t="shared" si="1759"/>
        <v>13825559.361691331</v>
      </c>
      <c r="Z2437" s="3">
        <f t="shared" si="1760"/>
        <v>0</v>
      </c>
      <c r="AA2437" s="23">
        <f t="shared" si="1761"/>
        <v>61597605.583625533</v>
      </c>
      <c r="AB2437" s="26">
        <f t="shared" si="1778"/>
        <v>70086276.274228588</v>
      </c>
      <c r="AC2437" s="23">
        <f t="shared" si="1779"/>
        <v>74889487.274228647</v>
      </c>
      <c r="AD2437" s="23">
        <f t="shared" si="1785"/>
        <v>4803211</v>
      </c>
      <c r="AE2437" s="24">
        <f t="shared" si="1793"/>
        <v>70086276.274228647</v>
      </c>
      <c r="AF2437" s="3">
        <f t="shared" si="1780"/>
        <v>0</v>
      </c>
      <c r="AG2437" s="2">
        <f t="shared" si="1762"/>
        <v>0</v>
      </c>
      <c r="AH2437" s="2">
        <f t="shared" si="1763"/>
        <v>154.79329409283673</v>
      </c>
      <c r="AI2437" s="23">
        <f t="shared" si="1786"/>
        <v>9903275537.3201599</v>
      </c>
      <c r="AJ2437" s="23">
        <f t="shared" si="1764"/>
        <v>6219.922423797766</v>
      </c>
      <c r="AK2437" s="23">
        <f t="shared" si="1765"/>
        <v>0</v>
      </c>
      <c r="AL2437" s="23">
        <f t="shared" si="1790"/>
        <v>5043778.4554805756</v>
      </c>
      <c r="AM2437" s="23">
        <f t="shared" si="1791"/>
        <v>4705786607.386754</v>
      </c>
      <c r="AN2437" s="16">
        <f t="shared" si="1781"/>
        <v>0</v>
      </c>
      <c r="AO2437" s="23">
        <f t="shared" si="1782"/>
        <v>125017.31725387201</v>
      </c>
      <c r="AP2437" s="22">
        <f t="shared" si="1783"/>
        <v>28139296.960645121</v>
      </c>
      <c r="AQ2437" s="30">
        <f t="shared" si="1766"/>
        <v>14356310469.156801</v>
      </c>
      <c r="AR2437" s="28">
        <f t="shared" si="1767"/>
        <v>7012211423.1080589</v>
      </c>
      <c r="AS2437" s="25">
        <f t="shared" si="1768"/>
        <v>200337590.02425668</v>
      </c>
      <c r="AT2437" s="32">
        <f t="shared" si="1769"/>
        <v>0</v>
      </c>
      <c r="AU2437" s="23">
        <f t="shared" si="1770"/>
        <v>0</v>
      </c>
      <c r="AV2437" s="22">
        <f t="shared" si="1771"/>
        <v>2059352199.2850626</v>
      </c>
      <c r="AW2437" s="31">
        <f t="shared" si="1784"/>
        <v>9631091061.856123</v>
      </c>
    </row>
    <row r="2438" spans="1:53" x14ac:dyDescent="0.25">
      <c r="A2438">
        <f t="shared" si="1792"/>
        <v>725</v>
      </c>
      <c r="B2438" t="s">
        <v>8</v>
      </c>
      <c r="C2438" s="27">
        <f t="shared" si="1749"/>
        <v>0</v>
      </c>
      <c r="D2438" s="27">
        <f t="shared" si="1772"/>
        <v>0</v>
      </c>
      <c r="E2438" s="27" t="b">
        <f t="shared" si="1748"/>
        <v>1</v>
      </c>
      <c r="F2438" s="29">
        <f t="shared" si="1750"/>
        <v>0</v>
      </c>
      <c r="G2438" s="27">
        <f t="shared" si="1773"/>
        <v>0</v>
      </c>
      <c r="H2438" s="22">
        <f t="shared" si="1751"/>
        <v>27122213937.971199</v>
      </c>
      <c r="I2438" s="23">
        <f t="shared" si="1752"/>
        <v>132580106.5049091</v>
      </c>
      <c r="J2438" s="23">
        <f t="shared" si="1753"/>
        <v>1086</v>
      </c>
      <c r="K2438" s="19">
        <f t="shared" si="1774"/>
        <v>225.0831931027827</v>
      </c>
      <c r="L2438" s="16">
        <f t="shared" si="1754"/>
        <v>187.08135144283062</v>
      </c>
      <c r="M2438" s="23">
        <f>M2437-IF($B2438="B",(Percent_Rent_In_Elsies*2.49%/12 * H2437)/K2437,0)+IF($B2438="D",N2438,0)+IF(B2438="D",AK2437)+IF(B2438="C",F2437*90%)-(Y2438-Y2437)-IF($B2438="A",Q2437/K2437) + IF($B2438="A",Q2437/K2437)</f>
        <v>-42879726.593645811</v>
      </c>
      <c r="N2438" s="23">
        <f t="shared" si="1755"/>
        <v>0</v>
      </c>
      <c r="O2438" s="22">
        <f t="shared" si="1756"/>
        <v>0</v>
      </c>
      <c r="P2438" s="22">
        <f t="shared" si="1787"/>
        <v>0</v>
      </c>
      <c r="Q2438" s="22">
        <f t="shared" si="1788"/>
        <v>0</v>
      </c>
      <c r="R2438" s="22">
        <f t="shared" si="1757"/>
        <v>331602303.39890242</v>
      </c>
      <c r="S2438" s="16">
        <f t="shared" si="1794"/>
        <v>27587546.039841574</v>
      </c>
      <c r="T2438" s="15">
        <f t="shared" si="1758"/>
        <v>0</v>
      </c>
      <c r="U2438" s="23">
        <f t="shared" si="1775"/>
        <v>1473243.2876388177</v>
      </c>
      <c r="V2438" s="23">
        <f t="shared" si="1776"/>
        <v>122565.99730772234</v>
      </c>
      <c r="W2438" s="23">
        <f t="shared" si="1789"/>
        <v>0</v>
      </c>
      <c r="X2438" s="23">
        <f t="shared" si="1777"/>
        <v>35947028.637610994</v>
      </c>
      <c r="Y2438" s="23">
        <f t="shared" si="1759"/>
        <v>13825559.361691331</v>
      </c>
      <c r="Z2438" s="3">
        <f t="shared" si="1760"/>
        <v>0</v>
      </c>
      <c r="AA2438" s="23">
        <f t="shared" si="1761"/>
        <v>61597605.583625533</v>
      </c>
      <c r="AB2438" s="26">
        <f t="shared" si="1778"/>
        <v>70086276.274228588</v>
      </c>
      <c r="AC2438" s="23">
        <f t="shared" si="1779"/>
        <v>74889487.274228647</v>
      </c>
      <c r="AD2438" s="23">
        <f t="shared" si="1785"/>
        <v>4803211</v>
      </c>
      <c r="AE2438" s="24">
        <f t="shared" si="1793"/>
        <v>70086276.274228647</v>
      </c>
      <c r="AF2438" s="3">
        <f t="shared" si="1780"/>
        <v>1E-4</v>
      </c>
      <c r="AG2438" s="2">
        <f t="shared" si="1762"/>
        <v>0</v>
      </c>
      <c r="AH2438" s="2">
        <f t="shared" si="1763"/>
        <v>154.79329409283673</v>
      </c>
      <c r="AI2438" s="23">
        <f t="shared" si="1786"/>
        <v>9903275537.3201599</v>
      </c>
      <c r="AJ2438" s="23">
        <f t="shared" si="1764"/>
        <v>6219.922423797766</v>
      </c>
      <c r="AK2438" s="23">
        <f t="shared" si="1765"/>
        <v>60411.682152445916</v>
      </c>
      <c r="AL2438" s="23">
        <f t="shared" si="1790"/>
        <v>0</v>
      </c>
      <c r="AM2438" s="23">
        <f t="shared" si="1791"/>
        <v>0</v>
      </c>
      <c r="AN2438" s="16">
        <f t="shared" si="1781"/>
        <v>0</v>
      </c>
      <c r="AO2438" s="23">
        <f t="shared" si="1782"/>
        <v>0</v>
      </c>
      <c r="AP2438" s="22">
        <f t="shared" si="1783"/>
        <v>0</v>
      </c>
      <c r="AQ2438" s="30">
        <f t="shared" si="1766"/>
        <v>14356310469.156801</v>
      </c>
      <c r="AR2438" s="28">
        <f t="shared" si="1767"/>
        <v>7012211423.1080589</v>
      </c>
      <c r="AS2438" s="25">
        <f t="shared" si="1768"/>
        <v>200337590.02425668</v>
      </c>
      <c r="AT2438" s="32">
        <f t="shared" si="1769"/>
        <v>0</v>
      </c>
      <c r="AU2438" s="23">
        <f t="shared" si="1770"/>
        <v>0</v>
      </c>
      <c r="AV2438" s="22">
        <f t="shared" si="1771"/>
        <v>2059352199.2850626</v>
      </c>
      <c r="AW2438" s="31">
        <f t="shared" si="1784"/>
        <v>9631091061.8561211</v>
      </c>
    </row>
    <row r="2439" spans="1:53" x14ac:dyDescent="0.25">
      <c r="A2439" s="21">
        <f t="shared" si="1792"/>
        <v>725</v>
      </c>
      <c r="B2439" s="21" t="s">
        <v>9</v>
      </c>
      <c r="C2439" s="27">
        <f t="shared" si="1749"/>
        <v>0</v>
      </c>
      <c r="D2439" s="27">
        <f t="shared" si="1772"/>
        <v>0</v>
      </c>
      <c r="E2439" s="27" t="b">
        <f t="shared" si="1748"/>
        <v>1</v>
      </c>
      <c r="F2439" s="29">
        <f t="shared" si="1750"/>
        <v>0</v>
      </c>
      <c r="G2439" s="27">
        <f t="shared" si="1773"/>
        <v>0</v>
      </c>
      <c r="H2439" s="22">
        <f t="shared" si="1751"/>
        <v>27122213937.971199</v>
      </c>
      <c r="I2439" s="23">
        <f t="shared" si="1752"/>
        <v>132580106.5049091</v>
      </c>
      <c r="J2439" s="23">
        <f t="shared" si="1753"/>
        <v>1086</v>
      </c>
      <c r="K2439" s="19">
        <f t="shared" si="1774"/>
        <v>225.0831931027827</v>
      </c>
      <c r="L2439" s="16">
        <f t="shared" si="1754"/>
        <v>187.08135144283062</v>
      </c>
      <c r="M2439" s="23">
        <f>M2438-IF($B2439="B",(Percent_Rent_In_Elsies*2.49%/12 * H2438)/K2438,0)+IF($B2439="D",N2439,0)+IF(B2439="D",AK2438)+IF(B2439="C",F2438*90%)-(Y2439-Y2438)-IF($B2439="A",Q2438/K2438) + IF($B2439="A",Q2438/K2438)</f>
        <v>-42819314.911493368</v>
      </c>
      <c r="N2439" s="23">
        <f t="shared" si="1755"/>
        <v>0</v>
      </c>
      <c r="O2439" s="22">
        <f t="shared" si="1756"/>
        <v>19274512.428696785</v>
      </c>
      <c r="P2439" s="22">
        <f t="shared" si="1787"/>
        <v>0</v>
      </c>
      <c r="Q2439" s="22">
        <f t="shared" si="1788"/>
        <v>0</v>
      </c>
      <c r="R2439" s="22">
        <f t="shared" si="1757"/>
        <v>331602303.39890242</v>
      </c>
      <c r="S2439" s="16">
        <f t="shared" si="1794"/>
        <v>0</v>
      </c>
      <c r="T2439" s="15">
        <f t="shared" si="1758"/>
        <v>8313033.6111447886</v>
      </c>
      <c r="U2439" s="23">
        <f t="shared" si="1775"/>
        <v>1473243.2876388177</v>
      </c>
      <c r="V2439" s="23">
        <f t="shared" si="1776"/>
        <v>0</v>
      </c>
      <c r="W2439" s="23">
        <f t="shared" si="1789"/>
        <v>122565.99730772234</v>
      </c>
      <c r="X2439" s="23">
        <f t="shared" si="1777"/>
        <v>35947028.637610994</v>
      </c>
      <c r="Y2439" s="23">
        <f t="shared" si="1759"/>
        <v>13825559.361691331</v>
      </c>
      <c r="Z2439" s="3">
        <f t="shared" si="1760"/>
        <v>0</v>
      </c>
      <c r="AA2439" s="23">
        <f t="shared" si="1761"/>
        <v>61537193.90147309</v>
      </c>
      <c r="AB2439" s="26">
        <f t="shared" si="1778"/>
        <v>70086276.274228603</v>
      </c>
      <c r="AC2439" s="23">
        <f t="shared" si="1779"/>
        <v>74889487.274228647</v>
      </c>
      <c r="AD2439" s="23">
        <f t="shared" si="1785"/>
        <v>4803211</v>
      </c>
      <c r="AE2439" s="24">
        <f t="shared" si="1793"/>
        <v>70086276.274228647</v>
      </c>
      <c r="AF2439" s="3">
        <f t="shared" si="1780"/>
        <v>0</v>
      </c>
      <c r="AG2439" s="2">
        <f t="shared" si="1762"/>
        <v>0</v>
      </c>
      <c r="AH2439" s="2">
        <f t="shared" si="1763"/>
        <v>154.79329409283673</v>
      </c>
      <c r="AI2439" s="23">
        <f t="shared" si="1786"/>
        <v>9893562927.0918865</v>
      </c>
      <c r="AJ2439" s="23">
        <f t="shared" si="1764"/>
        <v>6219.922423797766</v>
      </c>
      <c r="AK2439" s="23">
        <f t="shared" si="1765"/>
        <v>0</v>
      </c>
      <c r="AL2439" s="23">
        <f t="shared" si="1790"/>
        <v>0</v>
      </c>
      <c r="AM2439" s="23">
        <f t="shared" si="1791"/>
        <v>0</v>
      </c>
      <c r="AN2439" s="16">
        <f t="shared" si="1781"/>
        <v>0</v>
      </c>
      <c r="AO2439" s="23">
        <f t="shared" si="1782"/>
        <v>0</v>
      </c>
      <c r="AP2439" s="22">
        <f t="shared" si="1783"/>
        <v>0</v>
      </c>
      <c r="AQ2439" s="30">
        <f t="shared" si="1766"/>
        <v>14356310469.156801</v>
      </c>
      <c r="AR2439" s="28">
        <f t="shared" si="1767"/>
        <v>7012211423.1080589</v>
      </c>
      <c r="AS2439" s="25">
        <f t="shared" si="1768"/>
        <v>200337590.02425668</v>
      </c>
      <c r="AT2439" s="32">
        <f t="shared" si="1769"/>
        <v>0</v>
      </c>
      <c r="AU2439" s="23">
        <f t="shared" si="1770"/>
        <v>0</v>
      </c>
      <c r="AV2439" s="22">
        <f t="shared" si="1771"/>
        <v>2059352199.2850626</v>
      </c>
      <c r="AW2439" s="31">
        <f t="shared" si="1784"/>
        <v>9631091061.8561211</v>
      </c>
      <c r="AX2439" s="21"/>
      <c r="AY2439" s="21"/>
      <c r="AZ2439" s="21"/>
      <c r="BA2439" s="21"/>
    </row>
    <row r="2440" spans="1:53" x14ac:dyDescent="0.25">
      <c r="A2440" s="21">
        <f t="shared" si="1792"/>
        <v>725</v>
      </c>
      <c r="B2440" s="21" t="s">
        <v>28</v>
      </c>
      <c r="C2440" s="27">
        <f t="shared" si="1749"/>
        <v>0</v>
      </c>
      <c r="D2440" s="27">
        <f t="shared" si="1772"/>
        <v>0</v>
      </c>
      <c r="E2440" s="27" t="b">
        <f t="shared" si="1748"/>
        <v>1</v>
      </c>
      <c r="F2440" s="29">
        <f t="shared" si="1750"/>
        <v>0</v>
      </c>
      <c r="G2440" s="27">
        <f t="shared" si="1773"/>
        <v>0</v>
      </c>
      <c r="H2440" s="22">
        <f t="shared" si="1751"/>
        <v>27122213937.971199</v>
      </c>
      <c r="I2440" s="23">
        <f t="shared" si="1752"/>
        <v>132580106.5049091</v>
      </c>
      <c r="J2440" s="23">
        <f t="shared" si="1753"/>
        <v>1086</v>
      </c>
      <c r="K2440" s="19">
        <f t="shared" si="1774"/>
        <v>225.0831931027827</v>
      </c>
      <c r="L2440" s="16">
        <f t="shared" si="1754"/>
        <v>187.08135144283062</v>
      </c>
      <c r="M2440" s="23">
        <f>M2439-IF($B2440="B",(Percent_Rent_In_Elsies*2.49%/12 * H2439)/K2439,0)+IF($B2440="D",N2440,0)+IF(B2440="D",AK2439)+IF(B2440="C",F2439*90%)-(Y2440-Y2439)-IF($B2440="A",Q2439/K2439) + IF($B2440="A",Q2439/K2439)</f>
        <v>-42819314.911493368</v>
      </c>
      <c r="N2440" s="23">
        <f t="shared" si="1755"/>
        <v>0</v>
      </c>
      <c r="O2440" s="22">
        <f t="shared" si="1756"/>
        <v>0</v>
      </c>
      <c r="P2440" s="22">
        <f t="shared" si="1787"/>
        <v>19274512.428696785</v>
      </c>
      <c r="Q2440" s="22">
        <f t="shared" si="1788"/>
        <v>0</v>
      </c>
      <c r="R2440" s="22">
        <f t="shared" si="1757"/>
        <v>331602303.39890242</v>
      </c>
      <c r="S2440" s="16">
        <f t="shared" si="1794"/>
        <v>0</v>
      </c>
      <c r="T2440" s="15">
        <f t="shared" si="1758"/>
        <v>0</v>
      </c>
      <c r="U2440" s="23">
        <f t="shared" si="1775"/>
        <v>1473243.2876388177</v>
      </c>
      <c r="V2440" s="23">
        <f t="shared" si="1776"/>
        <v>0</v>
      </c>
      <c r="W2440" s="23">
        <f t="shared" si="1789"/>
        <v>0</v>
      </c>
      <c r="X2440" s="23">
        <f t="shared" si="1777"/>
        <v>35947028.637610994</v>
      </c>
      <c r="Y2440" s="23">
        <f t="shared" si="1759"/>
        <v>13825559.361691331</v>
      </c>
      <c r="Z2440" s="3">
        <f t="shared" si="1760"/>
        <v>6128.2998653861177</v>
      </c>
      <c r="AA2440" s="23">
        <f t="shared" si="1761"/>
        <v>61629118.399453878</v>
      </c>
      <c r="AB2440" s="26">
        <f t="shared" si="1778"/>
        <v>70086276.274228603</v>
      </c>
      <c r="AC2440" s="23">
        <f t="shared" si="1779"/>
        <v>74889487.274228647</v>
      </c>
      <c r="AD2440" s="23">
        <f t="shared" si="1785"/>
        <v>4803211</v>
      </c>
      <c r="AE2440" s="24">
        <f t="shared" si="1793"/>
        <v>70086276.274228647</v>
      </c>
      <c r="AF2440" s="3">
        <f t="shared" si="1780"/>
        <v>0</v>
      </c>
      <c r="AG2440" s="2">
        <f t="shared" si="1762"/>
        <v>735395983.8463341</v>
      </c>
      <c r="AH2440" s="2">
        <f t="shared" si="1763"/>
        <v>154.79329409283673</v>
      </c>
      <c r="AI2440" s="23">
        <f t="shared" si="1786"/>
        <v>9908341969.6132336</v>
      </c>
      <c r="AJ2440" s="23">
        <f t="shared" si="1764"/>
        <v>6219.922423797766</v>
      </c>
      <c r="AK2440" s="23">
        <f t="shared" si="1765"/>
        <v>0</v>
      </c>
      <c r="AL2440" s="23">
        <f t="shared" si="1790"/>
        <v>0</v>
      </c>
      <c r="AM2440" s="23">
        <f t="shared" si="1791"/>
        <v>0</v>
      </c>
      <c r="AN2440" s="16">
        <f t="shared" si="1781"/>
        <v>0</v>
      </c>
      <c r="AO2440" s="23">
        <f t="shared" si="1782"/>
        <v>0</v>
      </c>
      <c r="AP2440" s="22">
        <f t="shared" si="1783"/>
        <v>0</v>
      </c>
      <c r="AQ2440" s="30">
        <f t="shared" si="1766"/>
        <v>14356310469.156801</v>
      </c>
      <c r="AR2440" s="28">
        <f t="shared" si="1767"/>
        <v>7012211423.1080589</v>
      </c>
      <c r="AS2440" s="25">
        <f t="shared" si="1768"/>
        <v>200337590.02425668</v>
      </c>
      <c r="AT2440" s="32">
        <f t="shared" si="1769"/>
        <v>12256.599730772235</v>
      </c>
      <c r="AU2440" s="23">
        <f t="shared" si="1770"/>
        <v>12256.599730772235</v>
      </c>
      <c r="AV2440" s="22">
        <f t="shared" si="1771"/>
        <v>2067665232.8962073</v>
      </c>
      <c r="AW2440" s="31">
        <f t="shared" si="1784"/>
        <v>9631091061.8561211</v>
      </c>
      <c r="AX2440" s="21"/>
      <c r="AY2440" s="21"/>
      <c r="AZ2440" s="21"/>
      <c r="BA2440" s="21"/>
    </row>
    <row r="2441" spans="1:53" x14ac:dyDescent="0.25">
      <c r="A2441">
        <f t="shared" si="1792"/>
        <v>726</v>
      </c>
      <c r="B2441" t="s">
        <v>6</v>
      </c>
      <c r="C2441" s="27">
        <f t="shared" si="1749"/>
        <v>0</v>
      </c>
      <c r="D2441" s="27">
        <f t="shared" si="1772"/>
        <v>0</v>
      </c>
      <c r="E2441" s="27" t="b">
        <f t="shared" si="1748"/>
        <v>1</v>
      </c>
      <c r="F2441" s="29">
        <f t="shared" si="1750"/>
        <v>0</v>
      </c>
      <c r="G2441" s="27">
        <f t="shared" si="1773"/>
        <v>0</v>
      </c>
      <c r="H2441" s="22">
        <f t="shared" si="1751"/>
        <v>27167417627.867817</v>
      </c>
      <c r="I2441" s="23">
        <f t="shared" si="1752"/>
        <v>132580106.5049091</v>
      </c>
      <c r="J2441" s="23">
        <f t="shared" si="1753"/>
        <v>1086</v>
      </c>
      <c r="K2441" s="19">
        <f t="shared" si="1774"/>
        <v>225.0831931027827</v>
      </c>
      <c r="L2441" s="16">
        <f t="shared" si="1754"/>
        <v>187.39315369523536</v>
      </c>
      <c r="M2441" s="23">
        <f>M2440-IF($B2441="B",(Percent_Rent_In_Elsies*2.49%/12 * H2440)/K2440,0)+IF($B2441="D",N2441,0)+IF(B2441="D",AK2440)+IF(B2441="C",F2440*90%)-(Y2441-Y2440)-IF($B2441="A",Q2440/K2440) + IF($B2441="A",Q2440/K2440)</f>
        <v>-42819314.911493368</v>
      </c>
      <c r="N2441" s="23">
        <f t="shared" si="1755"/>
        <v>0</v>
      </c>
      <c r="O2441" s="22">
        <f t="shared" si="1756"/>
        <v>0</v>
      </c>
      <c r="P2441" s="22">
        <f t="shared" si="1787"/>
        <v>0</v>
      </c>
      <c r="Q2441" s="22">
        <f t="shared" si="1788"/>
        <v>0</v>
      </c>
      <c r="R2441" s="22">
        <f t="shared" si="1757"/>
        <v>331602303.39890242</v>
      </c>
      <c r="S2441" s="16">
        <f t="shared" si="1794"/>
        <v>0</v>
      </c>
      <c r="T2441" s="15">
        <f t="shared" si="1758"/>
        <v>0</v>
      </c>
      <c r="U2441" s="23">
        <f t="shared" si="1775"/>
        <v>1473243.2876388177</v>
      </c>
      <c r="V2441" s="23">
        <f t="shared" si="1776"/>
        <v>0</v>
      </c>
      <c r="W2441" s="23">
        <f t="shared" si="1789"/>
        <v>0</v>
      </c>
      <c r="X2441" s="23">
        <f t="shared" si="1777"/>
        <v>35977670.136937931</v>
      </c>
      <c r="Y2441" s="23">
        <f t="shared" si="1759"/>
        <v>13825559.361691331</v>
      </c>
      <c r="Z2441" s="3">
        <f t="shared" si="1760"/>
        <v>0</v>
      </c>
      <c r="AA2441" s="23">
        <f t="shared" si="1761"/>
        <v>61629118.399453878</v>
      </c>
      <c r="AB2441" s="26">
        <f t="shared" si="1778"/>
        <v>70086276.274228603</v>
      </c>
      <c r="AC2441" s="23">
        <f t="shared" si="1779"/>
        <v>74889487.274228647</v>
      </c>
      <c r="AD2441" s="23">
        <f t="shared" si="1785"/>
        <v>4803211</v>
      </c>
      <c r="AE2441" s="24">
        <f t="shared" si="1793"/>
        <v>70086276.274228647</v>
      </c>
      <c r="AF2441" s="3">
        <f t="shared" si="1780"/>
        <v>0</v>
      </c>
      <c r="AG2441" s="2">
        <f t="shared" si="1762"/>
        <v>0</v>
      </c>
      <c r="AH2441" s="2">
        <f t="shared" si="1763"/>
        <v>155.05128291632479</v>
      </c>
      <c r="AI2441" s="23">
        <f t="shared" si="1786"/>
        <v>9908341969.6132336</v>
      </c>
      <c r="AJ2441" s="23">
        <f t="shared" si="1764"/>
        <v>6219.922423797766</v>
      </c>
      <c r="AK2441" s="23">
        <f t="shared" si="1765"/>
        <v>0</v>
      </c>
      <c r="AL2441" s="23">
        <f t="shared" si="1790"/>
        <v>0</v>
      </c>
      <c r="AM2441" s="23">
        <f t="shared" si="1791"/>
        <v>0</v>
      </c>
      <c r="AN2441" s="16">
        <f t="shared" si="1781"/>
        <v>0</v>
      </c>
      <c r="AO2441" s="23">
        <f t="shared" si="1782"/>
        <v>0</v>
      </c>
      <c r="AP2441" s="22">
        <f t="shared" si="1783"/>
        <v>0</v>
      </c>
      <c r="AQ2441" s="30">
        <f t="shared" si="1766"/>
        <v>14356310469.156801</v>
      </c>
      <c r="AR2441" s="28">
        <f t="shared" si="1767"/>
        <v>7012211423.1080589</v>
      </c>
      <c r="AS2441" s="25">
        <f t="shared" si="1768"/>
        <v>200337590.02425668</v>
      </c>
      <c r="AT2441" s="32">
        <f t="shared" si="1769"/>
        <v>0</v>
      </c>
      <c r="AU2441" s="23">
        <f t="shared" si="1770"/>
        <v>0</v>
      </c>
      <c r="AV2441" s="22">
        <f t="shared" si="1771"/>
        <v>2067665232.8962073</v>
      </c>
      <c r="AW2441" s="31">
        <f t="shared" si="1784"/>
        <v>9611816549.4274254</v>
      </c>
    </row>
    <row r="2442" spans="1:53" x14ac:dyDescent="0.25">
      <c r="A2442">
        <f t="shared" si="1792"/>
        <v>726</v>
      </c>
      <c r="B2442" t="s">
        <v>7</v>
      </c>
      <c r="C2442" s="27">
        <f t="shared" si="1749"/>
        <v>0</v>
      </c>
      <c r="D2442" s="27">
        <f t="shared" si="1772"/>
        <v>0</v>
      </c>
      <c r="E2442" s="27" t="b">
        <f t="shared" ref="E2442:E2505" si="1795">IF(OR(I2442&gt;Max_Parcels, AI2442&gt;8000000000),TRUE,FALSE)</f>
        <v>1</v>
      </c>
      <c r="F2442" s="29">
        <f t="shared" si="1750"/>
        <v>0</v>
      </c>
      <c r="G2442" s="27">
        <f t="shared" si="1773"/>
        <v>0</v>
      </c>
      <c r="H2442" s="22">
        <f t="shared" si="1751"/>
        <v>27167417627.867817</v>
      </c>
      <c r="I2442" s="23">
        <f t="shared" si="1752"/>
        <v>132580106.5049091</v>
      </c>
      <c r="J2442" s="23">
        <f t="shared" si="1753"/>
        <v>1086</v>
      </c>
      <c r="K2442" s="19">
        <f t="shared" si="1774"/>
        <v>225.0831931027827</v>
      </c>
      <c r="L2442" s="16">
        <f t="shared" si="1754"/>
        <v>187.39315369523536</v>
      </c>
      <c r="M2442" s="23">
        <f>M2441-IF($B2442="B",(Percent_Rent_In_Elsies*2.49%/12 * H2441)/K2441,0)+IF($B2442="D",N2442,0)+IF(B2442="D",AK2441)+IF(B2442="C",F2441*90%)-(Y2442-Y2441)-IF($B2442="A",Q2441/K2441) + IF($B2442="A",Q2441/K2441)</f>
        <v>-42944540.590942666</v>
      </c>
      <c r="N2442" s="23">
        <f t="shared" si="1755"/>
        <v>0</v>
      </c>
      <c r="O2442" s="22">
        <f t="shared" si="1756"/>
        <v>0</v>
      </c>
      <c r="P2442" s="22">
        <f t="shared" si="1787"/>
        <v>0</v>
      </c>
      <c r="Q2442" s="22">
        <f t="shared" si="1788"/>
        <v>0</v>
      </c>
      <c r="R2442" s="22">
        <f t="shared" si="1757"/>
        <v>303968778.11566055</v>
      </c>
      <c r="S2442" s="16">
        <f t="shared" si="1794"/>
        <v>27633525.283241868</v>
      </c>
      <c r="T2442" s="15">
        <f t="shared" si="1758"/>
        <v>0</v>
      </c>
      <c r="U2442" s="23">
        <f t="shared" si="1775"/>
        <v>1350473.0136689162</v>
      </c>
      <c r="V2442" s="23">
        <f t="shared" si="1776"/>
        <v>122770.27396990148</v>
      </c>
      <c r="W2442" s="23">
        <f t="shared" si="1789"/>
        <v>0</v>
      </c>
      <c r="X2442" s="23">
        <f t="shared" si="1777"/>
        <v>35977670.136937931</v>
      </c>
      <c r="Y2442" s="23">
        <f t="shared" si="1759"/>
        <v>13825559.361691331</v>
      </c>
      <c r="Z2442" s="3">
        <f t="shared" si="1760"/>
        <v>0</v>
      </c>
      <c r="AA2442" s="23">
        <f t="shared" si="1761"/>
        <v>61629118.399453878</v>
      </c>
      <c r="AB2442" s="26">
        <f t="shared" si="1778"/>
        <v>70086276.274228588</v>
      </c>
      <c r="AC2442" s="23">
        <f t="shared" si="1779"/>
        <v>74889487.274228647</v>
      </c>
      <c r="AD2442" s="23">
        <f t="shared" si="1785"/>
        <v>4803211</v>
      </c>
      <c r="AE2442" s="24">
        <f t="shared" si="1793"/>
        <v>70086276.274228647</v>
      </c>
      <c r="AF2442" s="3">
        <f t="shared" si="1780"/>
        <v>0</v>
      </c>
      <c r="AG2442" s="2">
        <f t="shared" si="1762"/>
        <v>0</v>
      </c>
      <c r="AH2442" s="2">
        <f t="shared" si="1763"/>
        <v>155.05128291632479</v>
      </c>
      <c r="AI2442" s="23">
        <f t="shared" si="1786"/>
        <v>9908341969.6132336</v>
      </c>
      <c r="AJ2442" s="23">
        <f t="shared" si="1764"/>
        <v>6219.922423797766</v>
      </c>
      <c r="AK2442" s="23">
        <f t="shared" si="1765"/>
        <v>0</v>
      </c>
      <c r="AL2442" s="23">
        <f t="shared" si="1790"/>
        <v>5066432.2930736542</v>
      </c>
      <c r="AM2442" s="23">
        <f t="shared" si="1791"/>
        <v>4726922374.2512932</v>
      </c>
      <c r="AN2442" s="16">
        <f t="shared" si="1781"/>
        <v>0</v>
      </c>
      <c r="AO2442" s="23">
        <f t="shared" si="1782"/>
        <v>125225.67944929512</v>
      </c>
      <c r="AP2442" s="22">
        <f t="shared" si="1783"/>
        <v>28186195.788912863</v>
      </c>
      <c r="AQ2442" s="30">
        <f t="shared" si="1766"/>
        <v>14412443278.070421</v>
      </c>
      <c r="AR2442" s="28">
        <f t="shared" si="1767"/>
        <v>7040158036.2327662</v>
      </c>
      <c r="AS2442" s="25">
        <f t="shared" si="1768"/>
        <v>200337590.02425668</v>
      </c>
      <c r="AT2442" s="32">
        <f t="shared" si="1769"/>
        <v>0</v>
      </c>
      <c r="AU2442" s="23">
        <f t="shared" si="1770"/>
        <v>0</v>
      </c>
      <c r="AV2442" s="22">
        <f t="shared" si="1771"/>
        <v>2067665232.8962073</v>
      </c>
      <c r="AW2442" s="31">
        <f t="shared" si="1784"/>
        <v>9667949358.3410473</v>
      </c>
    </row>
    <row r="2443" spans="1:53" s="21" customFormat="1" x14ac:dyDescent="0.25">
      <c r="A2443">
        <f t="shared" si="1792"/>
        <v>726</v>
      </c>
      <c r="B2443" t="s">
        <v>8</v>
      </c>
      <c r="C2443" s="27">
        <f t="shared" ref="C2443:C2506" si="1796">IF(E2442 = TRUE, 0, IF(AND($B2443="A",P2442&gt;0),P2442,0)+IFERROR(IF($B2443="A",Percent_Elsies*95%*AN2439),0))</f>
        <v>0</v>
      </c>
      <c r="D2443" s="27">
        <f t="shared" si="1772"/>
        <v>0</v>
      </c>
      <c r="E2443" s="27" t="b">
        <f t="shared" si="1795"/>
        <v>1</v>
      </c>
      <c r="F2443" s="29">
        <f t="shared" ref="F2443:F2506" si="1797">D2443/K2443</f>
        <v>0</v>
      </c>
      <c r="G2443" s="27">
        <f t="shared" si="1773"/>
        <v>0</v>
      </c>
      <c r="H2443" s="22">
        <f t="shared" ref="H2443:H2506" si="1798">(H2442*K2443/K2442+G2443+D2443)*IF(B2443="A",(1+Inflation_Rate/12),1)</f>
        <v>27167417627.867817</v>
      </c>
      <c r="I2443" s="23">
        <f t="shared" ref="I2443:I2506" si="1799">I2442+(G2443+D2443)/L2443</f>
        <v>132580106.5049091</v>
      </c>
      <c r="J2443" s="23">
        <f t="shared" ref="J2443:J2506" si="1800">J2442+IF(AND($B2443="A",M2443&lt;0,AR2442&gt;0,E2442=FALSE),MIN(_xlfn.FLOOR.MATH(1 + (-M2443*2)/(Buy_On_Revalue)),30),0)</f>
        <v>1086</v>
      </c>
      <c r="K2443" s="19">
        <f t="shared" si="1774"/>
        <v>225.0831931027827</v>
      </c>
      <c r="L2443" s="16">
        <f t="shared" ref="L2443:L2506" si="1801">(L2442/K2442)*K2443*IF(B2443="A",(1+Inflation_Rate/12),1)</f>
        <v>187.39315369523536</v>
      </c>
      <c r="M2443" s="23">
        <f>M2442-IF($B2443="B",(Percent_Rent_In_Elsies*2.49%/12 * H2442)/K2442,0)+IF($B2443="D",N2443,0)+IF(B2443="D",AK2442)+IF(B2443="C",F2442*90%)-(Y2443-Y2442)-IF($B2443="A",Q2442/K2442) + IF($B2443="A",Q2442/K2442)</f>
        <v>-42944540.590942666</v>
      </c>
      <c r="N2443" s="23">
        <f t="shared" ref="N2443:N2506" si="1802">IF(B2443="D", IF(V2442&gt;(Percent_Elsies*(S2442+V2442)),V2442-(Percent_Elsies)*(S2442+V2442),0),0)</f>
        <v>0</v>
      </c>
      <c r="O2443" s="22">
        <f t="shared" ref="O2443:O2506" si="1803">IF(B2443="D",IF(S2442&gt;Percent_Dollars*(S2442+V2442),S2442-(Percent_Dollars*(S2442+V2442)),0),0)</f>
        <v>0</v>
      </c>
      <c r="P2443" s="22">
        <f t="shared" si="1787"/>
        <v>0</v>
      </c>
      <c r="Q2443" s="22">
        <f t="shared" si="1788"/>
        <v>0</v>
      </c>
      <c r="R2443" s="22">
        <f t="shared" ref="R2443:R2506" si="1804">R2442+IF($B2443="B",5%*AN2443,0)-IF(B2443="B",R2442/12,0)+IF($B2443="C", AP2442,0)</f>
        <v>332154973.90457344</v>
      </c>
      <c r="S2443" s="16">
        <f t="shared" si="1794"/>
        <v>27633525.283241868</v>
      </c>
      <c r="T2443" s="15">
        <f t="shared" ref="T2443:T2506" si="1805">IF($B2443="E",0,T2442+IF(B2443="B", Percent_Dollars*95%*AN2443,0)  + IF($B2443="D",N2443*MM_Bottom*K2443)+IF($B2443="D",S2442-O2443))</f>
        <v>0</v>
      </c>
      <c r="U2443" s="23">
        <f t="shared" si="1775"/>
        <v>1475698.6931182113</v>
      </c>
      <c r="V2443" s="23">
        <f t="shared" si="1776"/>
        <v>122770.27396990148</v>
      </c>
      <c r="W2443" s="23">
        <f t="shared" si="1789"/>
        <v>0</v>
      </c>
      <c r="X2443" s="23">
        <f t="shared" si="1777"/>
        <v>35977670.136937931</v>
      </c>
      <c r="Y2443" s="23">
        <f t="shared" ref="Y2443:Y2506" si="1806">50%*$H$10*(AS2442/$AS$10)*((4/3)/12+2.49%/4)</f>
        <v>13825559.361691331</v>
      </c>
      <c r="Z2443" s="3">
        <f t="shared" ref="Z2443:Z2506" si="1807">IF($B2443="E",W2442*3.5%/Percent_Elsies,0)</f>
        <v>0</v>
      </c>
      <c r="AA2443" s="23">
        <f t="shared" ref="AA2443:AA2506" si="1808">AA2442+IF($B2443="E",W2442*52.5%/Percent_Elsies,0)-IF($B2443="D",AK2442)</f>
        <v>61629118.399453878</v>
      </c>
      <c r="AB2443" s="26">
        <f t="shared" si="1778"/>
        <v>70086276.274228588</v>
      </c>
      <c r="AC2443" s="23">
        <f t="shared" si="1779"/>
        <v>74889487.274228647</v>
      </c>
      <c r="AD2443" s="23">
        <f t="shared" si="1785"/>
        <v>4803211</v>
      </c>
      <c r="AE2443" s="24">
        <f t="shared" si="1793"/>
        <v>70086276.274228647</v>
      </c>
      <c r="AF2443" s="3">
        <f t="shared" si="1780"/>
        <v>1E-4</v>
      </c>
      <c r="AG2443" s="2">
        <f t="shared" ref="AG2443:AG2506" si="1809">IF($B2443="E",(Z2443/AF2441)*12,0)</f>
        <v>0</v>
      </c>
      <c r="AH2443" s="2">
        <f t="shared" ref="AH2443:AH2506" si="1810">40%*H2443/AE2443</f>
        <v>155.05128291632479</v>
      </c>
      <c r="AI2443" s="23">
        <f t="shared" si="1786"/>
        <v>9908341969.6132336</v>
      </c>
      <c r="AJ2443" s="23">
        <f t="shared" ref="AJ2443:AJ2506" si="1811">AJ2442*K2442/K2443</f>
        <v>6219.922423797766</v>
      </c>
      <c r="AK2443" s="23">
        <f t="shared" ref="AK2443:AK2506" si="1812">IF($B2443="C",((37/25)*1000/K2443)*AI2443/1000000 - AM2442/1000000,0)</f>
        <v>60423.859933742773</v>
      </c>
      <c r="AL2443" s="23">
        <f t="shared" si="1790"/>
        <v>0</v>
      </c>
      <c r="AM2443" s="23">
        <f t="shared" si="1791"/>
        <v>0</v>
      </c>
      <c r="AN2443" s="16">
        <f t="shared" si="1781"/>
        <v>0</v>
      </c>
      <c r="AO2443" s="23">
        <f t="shared" si="1782"/>
        <v>0</v>
      </c>
      <c r="AP2443" s="22">
        <f t="shared" si="1783"/>
        <v>0</v>
      </c>
      <c r="AQ2443" s="30">
        <f t="shared" ref="AQ2443:AQ2506" si="1813">(AQ2442+IF($B2443="B",AN2443*(5%+95%*Percent_Dollars))+IFERROR(IF($B2443="A",AN2439*95%*Percent_Elsies),0)+IF($B2443="B",D2443)+AP2443+IF($B2443="B",(Percent_Rent_In_Elsies*2.49%*H2442/12)*MM_Top,0)-IF($B2443="C",F2442*MM_Bottom*K2443*65%)) + IF($B2443="A",Q2442*(MM_Top - MM_Bottom)) - IF($B2443="A",Q2442)</f>
        <v>14412443278.070421</v>
      </c>
      <c r="AR2443" s="28">
        <f t="shared" ref="AR2443:AR2506" si="1814">(AR2442+IF($B2443="B",((Percent_Rent_In_Elsies)*2.49%*H2442/12)*MM_Top,0)-IF($B2443="D",N2443*MM_Bottom*K2443)-IF($B2443="C",F2442*MM_Bottom*K2443*65%)) + IF($B2443="A",Q2442*(MM_Top - MM_Bottom))</f>
        <v>7040158036.2327662</v>
      </c>
      <c r="AS2443" s="25">
        <f t="shared" ref="AS2443:AS2506" si="1815">AS2442+G2443+D2443</f>
        <v>200337590.02425668</v>
      </c>
      <c r="AT2443" s="32">
        <f t="shared" ref="AT2443:AT2506" si="1816">IF($B2443="E",W2442*7%/Percent_Elsies,0)</f>
        <v>0</v>
      </c>
      <c r="AU2443" s="23">
        <f t="shared" ref="AU2443:AU2506" si="1817">IF($B2443="E",W2442*7%/Percent_Elsies,0)</f>
        <v>0</v>
      </c>
      <c r="AV2443" s="22">
        <f t="shared" ref="AV2443:AV2506" si="1818">AV2442+IF($B2443="E",T2442*30%/Percent_Dollars)</f>
        <v>2067665232.8962073</v>
      </c>
      <c r="AW2443" s="31">
        <f t="shared" si="1784"/>
        <v>9667949358.3410454</v>
      </c>
      <c r="AX2443"/>
      <c r="AY2443"/>
      <c r="AZ2443"/>
      <c r="BA2443"/>
    </row>
    <row r="2444" spans="1:53" s="21" customFormat="1" x14ac:dyDescent="0.25">
      <c r="A2444" s="21">
        <f t="shared" si="1792"/>
        <v>726</v>
      </c>
      <c r="B2444" s="21" t="s">
        <v>9</v>
      </c>
      <c r="C2444" s="27">
        <f t="shared" si="1796"/>
        <v>0</v>
      </c>
      <c r="D2444" s="27">
        <f t="shared" ref="D2444:D2507" si="1819">IF(AND($B2444="B",M2444&lt;0,AR2443&gt;0,E2443=FALSE),MIN(AR2443,Buy_On_Revalue*K2444*(J2443-J2442)),0)</f>
        <v>0</v>
      </c>
      <c r="E2444" s="27" t="b">
        <f t="shared" si="1795"/>
        <v>1</v>
      </c>
      <c r="F2444" s="29">
        <f t="shared" si="1797"/>
        <v>0</v>
      </c>
      <c r="G2444" s="27">
        <f t="shared" ref="G2444:G2507" si="1820">C2444</f>
        <v>0</v>
      </c>
      <c r="H2444" s="22">
        <f t="shared" si="1798"/>
        <v>27167417627.867817</v>
      </c>
      <c r="I2444" s="23">
        <f t="shared" si="1799"/>
        <v>132580106.5049091</v>
      </c>
      <c r="J2444" s="23">
        <f t="shared" si="1800"/>
        <v>1086</v>
      </c>
      <c r="K2444" s="19">
        <f t="shared" ref="K2444:K2507" si="1821">IF(J2444-J2443 &gt; 0,K2443*(1+0.005)^(J2444-J2443),K2443)</f>
        <v>225.0831931027827</v>
      </c>
      <c r="L2444" s="16">
        <f t="shared" si="1801"/>
        <v>187.39315369523536</v>
      </c>
      <c r="M2444" s="23">
        <f>M2443-IF($B2444="B",(Percent_Rent_In_Elsies*2.49%/12 * H2443)/K2443,0)+IF($B2444="D",N2444,0)+IF(B2444="D",AK2443)+IF(B2444="C",F2443*90%)-(Y2444-Y2443)-IF($B2444="A",Q2443/K2443) + IF($B2444="A",Q2443/K2443)</f>
        <v>-42884116.731008925</v>
      </c>
      <c r="N2444" s="23">
        <f t="shared" si="1802"/>
        <v>0</v>
      </c>
      <c r="O2444" s="22">
        <f t="shared" si="1803"/>
        <v>19306636.61607834</v>
      </c>
      <c r="P2444" s="22">
        <f t="shared" si="1787"/>
        <v>0</v>
      </c>
      <c r="Q2444" s="22">
        <f t="shared" si="1788"/>
        <v>0</v>
      </c>
      <c r="R2444" s="22">
        <f t="shared" si="1804"/>
        <v>332154973.90457344</v>
      </c>
      <c r="S2444" s="16">
        <f t="shared" si="1794"/>
        <v>0</v>
      </c>
      <c r="T2444" s="15">
        <f t="shared" si="1805"/>
        <v>8326888.6671635285</v>
      </c>
      <c r="U2444" s="23">
        <f t="shared" ref="U2444:U2507" si="1822">U2443-IF($B2444="B",U2443/12)+IF($B2444="C",AO2443)+IF(B2444="C",F2443*10%)</f>
        <v>1475698.6931182113</v>
      </c>
      <c r="V2444" s="23">
        <f t="shared" ref="V2444:V2507" si="1823">IF($B2444="D", 0, V2443+IF($B2444="B",U2443/12,0))</f>
        <v>0</v>
      </c>
      <c r="W2444" s="23">
        <f t="shared" si="1789"/>
        <v>122770.27396990148</v>
      </c>
      <c r="X2444" s="23">
        <f t="shared" ref="X2444:X2507" si="1824">X2443+IFERROR(IF($B2444="A",Z2443,0),0)  + AT2443 + AU2443 - IF($B2444="A",Q2443/K2443)</f>
        <v>35977670.136937931</v>
      </c>
      <c r="Y2444" s="23">
        <f t="shared" si="1806"/>
        <v>13825559.361691331</v>
      </c>
      <c r="Z2444" s="3">
        <f t="shared" si="1807"/>
        <v>0</v>
      </c>
      <c r="AA2444" s="23">
        <f t="shared" si="1808"/>
        <v>61568694.539520137</v>
      </c>
      <c r="AB2444" s="26">
        <f t="shared" ref="AB2444:AB2507" si="1825">M2444+SUM(U2444:AA2444)+AO2444+AT2444+AU2444</f>
        <v>70086276.274228603</v>
      </c>
      <c r="AC2444" s="23">
        <f t="shared" ref="AC2444:AC2507" si="1826">AC2443+G2444+IF($B2444="C",F2443)</f>
        <v>74889487.274228647</v>
      </c>
      <c r="AD2444" s="23">
        <f t="shared" si="1785"/>
        <v>4803211</v>
      </c>
      <c r="AE2444" s="24">
        <f t="shared" si="1793"/>
        <v>70086276.274228647</v>
      </c>
      <c r="AF2444" s="3">
        <f t="shared" ref="AF2444:AF2507" si="1827">IF($B2444="C",MAX(AE2444-AA2444-Y2444-U2444-V2444-W2444-AO2444-AT2444-AU2444,0.0001),0)</f>
        <v>0</v>
      </c>
      <c r="AG2444" s="2">
        <f t="shared" si="1809"/>
        <v>0</v>
      </c>
      <c r="AH2444" s="2">
        <f t="shared" si="1810"/>
        <v>155.05128291632479</v>
      </c>
      <c r="AI2444" s="23">
        <f t="shared" si="1786"/>
        <v>9898627401.517889</v>
      </c>
      <c r="AJ2444" s="23">
        <f t="shared" si="1811"/>
        <v>6219.922423797766</v>
      </c>
      <c r="AK2444" s="23">
        <f t="shared" si="1812"/>
        <v>0</v>
      </c>
      <c r="AL2444" s="23">
        <f t="shared" si="1790"/>
        <v>0</v>
      </c>
      <c r="AM2444" s="23">
        <f t="shared" si="1791"/>
        <v>0</v>
      </c>
      <c r="AN2444" s="16">
        <f t="shared" ref="AN2444:AN2507" si="1828">IF($B2444="B",(G2438)/2,0)</f>
        <v>0</v>
      </c>
      <c r="AO2444" s="23">
        <f t="shared" ref="AO2444:AO2507" si="1829">IF($B2444="B",(Percent_Rent_In_Elsies*2.49%/12*H2443)/K2443,0)</f>
        <v>0</v>
      </c>
      <c r="AP2444" s="22">
        <f t="shared" ref="AP2444:AP2507" si="1830">IF($B2444="B",(1-Percent_Rent_In_Elsies)*2.49%*H2443/12,0)</f>
        <v>0</v>
      </c>
      <c r="AQ2444" s="30">
        <f t="shared" si="1813"/>
        <v>14412443278.070421</v>
      </c>
      <c r="AR2444" s="28">
        <f t="shared" si="1814"/>
        <v>7040158036.2327662</v>
      </c>
      <c r="AS2444" s="25">
        <f t="shared" si="1815"/>
        <v>200337590.02425668</v>
      </c>
      <c r="AT2444" s="32">
        <f t="shared" si="1816"/>
        <v>0</v>
      </c>
      <c r="AU2444" s="23">
        <f t="shared" si="1817"/>
        <v>0</v>
      </c>
      <c r="AV2444" s="22">
        <f t="shared" si="1818"/>
        <v>2067665232.8962073</v>
      </c>
      <c r="AW2444" s="31">
        <f t="shared" ref="AW2444:AW2507" si="1831">SUM(AR2444:AS2444)+AV2444 +SUM(O2444:T2444)+AP2444</f>
        <v>9667949358.3410454</v>
      </c>
    </row>
    <row r="2445" spans="1:53" x14ac:dyDescent="0.25">
      <c r="A2445" s="21">
        <f t="shared" si="1792"/>
        <v>726</v>
      </c>
      <c r="B2445" s="21" t="s">
        <v>28</v>
      </c>
      <c r="C2445" s="27">
        <f t="shared" si="1796"/>
        <v>0</v>
      </c>
      <c r="D2445" s="27">
        <f t="shared" si="1819"/>
        <v>0</v>
      </c>
      <c r="E2445" s="27" t="b">
        <f t="shared" si="1795"/>
        <v>1</v>
      </c>
      <c r="F2445" s="29">
        <f t="shared" si="1797"/>
        <v>0</v>
      </c>
      <c r="G2445" s="27">
        <f t="shared" si="1820"/>
        <v>0</v>
      </c>
      <c r="H2445" s="22">
        <f t="shared" si="1798"/>
        <v>27167417627.867817</v>
      </c>
      <c r="I2445" s="23">
        <f t="shared" si="1799"/>
        <v>132580106.5049091</v>
      </c>
      <c r="J2445" s="23">
        <f t="shared" si="1800"/>
        <v>1086</v>
      </c>
      <c r="K2445" s="19">
        <f t="shared" si="1821"/>
        <v>225.0831931027827</v>
      </c>
      <c r="L2445" s="16">
        <f t="shared" si="1801"/>
        <v>187.39315369523536</v>
      </c>
      <c r="M2445" s="23">
        <f>M2444-IF($B2445="B",(Percent_Rent_In_Elsies*2.49%/12 * H2444)/K2444,0)+IF($B2445="D",N2445,0)+IF(B2445="D",AK2444)+IF(B2445="C",F2444*90%)-(Y2445-Y2444)-IF($B2445="A",Q2444/K2444) + IF($B2445="A",Q2444/K2444)</f>
        <v>-42884116.731008925</v>
      </c>
      <c r="N2445" s="23">
        <f t="shared" si="1802"/>
        <v>0</v>
      </c>
      <c r="O2445" s="22">
        <f t="shared" si="1803"/>
        <v>0</v>
      </c>
      <c r="P2445" s="22">
        <f t="shared" si="1787"/>
        <v>19306636.61607834</v>
      </c>
      <c r="Q2445" s="22">
        <f t="shared" si="1788"/>
        <v>0</v>
      </c>
      <c r="R2445" s="22">
        <f t="shared" si="1804"/>
        <v>332154973.90457344</v>
      </c>
      <c r="S2445" s="16">
        <f t="shared" si="1794"/>
        <v>0</v>
      </c>
      <c r="T2445" s="15">
        <f t="shared" si="1805"/>
        <v>0</v>
      </c>
      <c r="U2445" s="23">
        <f t="shared" si="1822"/>
        <v>1475698.6931182113</v>
      </c>
      <c r="V2445" s="23">
        <f t="shared" si="1823"/>
        <v>0</v>
      </c>
      <c r="W2445" s="23">
        <f t="shared" si="1789"/>
        <v>0</v>
      </c>
      <c r="X2445" s="23">
        <f t="shared" si="1824"/>
        <v>35977670.136937931</v>
      </c>
      <c r="Y2445" s="23">
        <f t="shared" si="1806"/>
        <v>13825559.361691331</v>
      </c>
      <c r="Z2445" s="3">
        <f t="shared" si="1807"/>
        <v>6138.5136984950741</v>
      </c>
      <c r="AA2445" s="23">
        <f t="shared" si="1808"/>
        <v>61660772.244997561</v>
      </c>
      <c r="AB2445" s="26">
        <f t="shared" si="1825"/>
        <v>70086276.274228603</v>
      </c>
      <c r="AC2445" s="23">
        <f t="shared" si="1826"/>
        <v>74889487.274228647</v>
      </c>
      <c r="AD2445" s="23">
        <f t="shared" ref="AD2445:AD2508" si="1832">AD2444</f>
        <v>4803211</v>
      </c>
      <c r="AE2445" s="24">
        <f t="shared" si="1793"/>
        <v>70086276.274228647</v>
      </c>
      <c r="AF2445" s="3">
        <f t="shared" si="1827"/>
        <v>0</v>
      </c>
      <c r="AG2445" s="2">
        <f t="shared" si="1809"/>
        <v>736621643.81940889</v>
      </c>
      <c r="AH2445" s="2">
        <f t="shared" si="1810"/>
        <v>155.05128291632479</v>
      </c>
      <c r="AI2445" s="23">
        <f t="shared" ref="AI2445:AI2508" si="1833">AA2445/(AJ2445/1000000)</f>
        <v>9913431075.7767735</v>
      </c>
      <c r="AJ2445" s="23">
        <f t="shared" si="1811"/>
        <v>6219.922423797766</v>
      </c>
      <c r="AK2445" s="23">
        <f t="shared" si="1812"/>
        <v>0</v>
      </c>
      <c r="AL2445" s="23">
        <f t="shared" si="1790"/>
        <v>0</v>
      </c>
      <c r="AM2445" s="23">
        <f t="shared" si="1791"/>
        <v>0</v>
      </c>
      <c r="AN2445" s="16">
        <f t="shared" si="1828"/>
        <v>0</v>
      </c>
      <c r="AO2445" s="23">
        <f t="shared" si="1829"/>
        <v>0</v>
      </c>
      <c r="AP2445" s="22">
        <f t="shared" si="1830"/>
        <v>0</v>
      </c>
      <c r="AQ2445" s="30">
        <f t="shared" si="1813"/>
        <v>14412443278.070421</v>
      </c>
      <c r="AR2445" s="28">
        <f t="shared" si="1814"/>
        <v>7040158036.2327662</v>
      </c>
      <c r="AS2445" s="25">
        <f t="shared" si="1815"/>
        <v>200337590.02425668</v>
      </c>
      <c r="AT2445" s="32">
        <f t="shared" si="1816"/>
        <v>12277.027396990148</v>
      </c>
      <c r="AU2445" s="23">
        <f t="shared" si="1817"/>
        <v>12277.027396990148</v>
      </c>
      <c r="AV2445" s="22">
        <f t="shared" si="1818"/>
        <v>2075992121.5633709</v>
      </c>
      <c r="AW2445" s="31">
        <f t="shared" si="1831"/>
        <v>9667949358.3410454</v>
      </c>
      <c r="AX2445" s="21"/>
      <c r="AY2445" s="21"/>
      <c r="AZ2445" s="21"/>
      <c r="BA2445" s="21"/>
    </row>
    <row r="2446" spans="1:53" x14ac:dyDescent="0.25">
      <c r="A2446">
        <f t="shared" si="1792"/>
        <v>727</v>
      </c>
      <c r="B2446" t="s">
        <v>6</v>
      </c>
      <c r="C2446" s="27">
        <f t="shared" si="1796"/>
        <v>0</v>
      </c>
      <c r="D2446" s="27">
        <f t="shared" si="1819"/>
        <v>0</v>
      </c>
      <c r="E2446" s="27" t="b">
        <f t="shared" si="1795"/>
        <v>1</v>
      </c>
      <c r="F2446" s="29">
        <f t="shared" si="1797"/>
        <v>0</v>
      </c>
      <c r="G2446" s="27">
        <f t="shared" si="1820"/>
        <v>0</v>
      </c>
      <c r="H2446" s="22">
        <f t="shared" si="1798"/>
        <v>27212696657.247597</v>
      </c>
      <c r="I2446" s="23">
        <f t="shared" si="1799"/>
        <v>132580106.5049091</v>
      </c>
      <c r="J2446" s="23">
        <f t="shared" si="1800"/>
        <v>1086</v>
      </c>
      <c r="K2446" s="19">
        <f t="shared" si="1821"/>
        <v>225.0831931027827</v>
      </c>
      <c r="L2446" s="16">
        <f t="shared" si="1801"/>
        <v>187.70547561806075</v>
      </c>
      <c r="M2446" s="23">
        <f>M2445-IF($B2446="B",(Percent_Rent_In_Elsies*2.49%/12 * H2445)/K2445,0)+IF($B2446="D",N2446,0)+IF(B2446="D",AK2445)+IF(B2446="C",F2445*90%)-(Y2446-Y2445)-IF($B2446="A",Q2445/K2445) + IF($B2446="A",Q2445/K2445)</f>
        <v>-42884116.731008925</v>
      </c>
      <c r="N2446" s="23">
        <f t="shared" si="1802"/>
        <v>0</v>
      </c>
      <c r="O2446" s="22">
        <f t="shared" si="1803"/>
        <v>0</v>
      </c>
      <c r="P2446" s="22">
        <f t="shared" si="1787"/>
        <v>0</v>
      </c>
      <c r="Q2446" s="22">
        <f t="shared" si="1788"/>
        <v>0</v>
      </c>
      <c r="R2446" s="22">
        <f t="shared" si="1804"/>
        <v>332154973.90457344</v>
      </c>
      <c r="S2446" s="16">
        <f t="shared" si="1794"/>
        <v>0</v>
      </c>
      <c r="T2446" s="15">
        <f t="shared" si="1805"/>
        <v>0</v>
      </c>
      <c r="U2446" s="23">
        <f t="shared" si="1822"/>
        <v>1475698.6931182113</v>
      </c>
      <c r="V2446" s="23">
        <f t="shared" si="1823"/>
        <v>0</v>
      </c>
      <c r="W2446" s="23">
        <f t="shared" si="1789"/>
        <v>0</v>
      </c>
      <c r="X2446" s="23">
        <f t="shared" si="1824"/>
        <v>36008362.705430411</v>
      </c>
      <c r="Y2446" s="23">
        <f t="shared" si="1806"/>
        <v>13825559.361691331</v>
      </c>
      <c r="Z2446" s="3">
        <f t="shared" si="1807"/>
        <v>0</v>
      </c>
      <c r="AA2446" s="23">
        <f t="shared" si="1808"/>
        <v>61660772.244997561</v>
      </c>
      <c r="AB2446" s="26">
        <f t="shared" si="1825"/>
        <v>70086276.274228603</v>
      </c>
      <c r="AC2446" s="23">
        <f t="shared" si="1826"/>
        <v>74889487.274228647</v>
      </c>
      <c r="AD2446" s="23">
        <f t="shared" si="1832"/>
        <v>4803211</v>
      </c>
      <c r="AE2446" s="24">
        <f t="shared" si="1793"/>
        <v>70086276.274228647</v>
      </c>
      <c r="AF2446" s="3">
        <f t="shared" si="1827"/>
        <v>0</v>
      </c>
      <c r="AG2446" s="2">
        <f t="shared" si="1809"/>
        <v>0</v>
      </c>
      <c r="AH2446" s="2">
        <f t="shared" si="1810"/>
        <v>155.30970172118535</v>
      </c>
      <c r="AI2446" s="23">
        <f t="shared" si="1833"/>
        <v>9913431075.7767735</v>
      </c>
      <c r="AJ2446" s="23">
        <f t="shared" si="1811"/>
        <v>6219.922423797766</v>
      </c>
      <c r="AK2446" s="23">
        <f t="shared" si="1812"/>
        <v>0</v>
      </c>
      <c r="AL2446" s="23">
        <f t="shared" si="1790"/>
        <v>0</v>
      </c>
      <c r="AM2446" s="23">
        <f t="shared" si="1791"/>
        <v>0</v>
      </c>
      <c r="AN2446" s="16">
        <f t="shared" si="1828"/>
        <v>0</v>
      </c>
      <c r="AO2446" s="23">
        <f t="shared" si="1829"/>
        <v>0</v>
      </c>
      <c r="AP2446" s="22">
        <f t="shared" si="1830"/>
        <v>0</v>
      </c>
      <c r="AQ2446" s="30">
        <f t="shared" si="1813"/>
        <v>14412443278.070421</v>
      </c>
      <c r="AR2446" s="28">
        <f t="shared" si="1814"/>
        <v>7040158036.2327662</v>
      </c>
      <c r="AS2446" s="25">
        <f t="shared" si="1815"/>
        <v>200337590.02425668</v>
      </c>
      <c r="AT2446" s="32">
        <f t="shared" si="1816"/>
        <v>0</v>
      </c>
      <c r="AU2446" s="23">
        <f t="shared" si="1817"/>
        <v>0</v>
      </c>
      <c r="AV2446" s="22">
        <f t="shared" si="1818"/>
        <v>2075992121.5633709</v>
      </c>
      <c r="AW2446" s="31">
        <f t="shared" si="1831"/>
        <v>9648642721.724968</v>
      </c>
    </row>
    <row r="2447" spans="1:53" x14ac:dyDescent="0.25">
      <c r="A2447">
        <f t="shared" si="1792"/>
        <v>727</v>
      </c>
      <c r="B2447" t="s">
        <v>7</v>
      </c>
      <c r="C2447" s="27">
        <f t="shared" si="1796"/>
        <v>0</v>
      </c>
      <c r="D2447" s="27">
        <f t="shared" si="1819"/>
        <v>0</v>
      </c>
      <c r="E2447" s="27" t="b">
        <f t="shared" si="1795"/>
        <v>1</v>
      </c>
      <c r="F2447" s="29">
        <f t="shared" si="1797"/>
        <v>0</v>
      </c>
      <c r="G2447" s="27">
        <f t="shared" si="1820"/>
        <v>0</v>
      </c>
      <c r="H2447" s="22">
        <f t="shared" si="1798"/>
        <v>27212696657.247597</v>
      </c>
      <c r="I2447" s="23">
        <f t="shared" si="1799"/>
        <v>132580106.5049091</v>
      </c>
      <c r="J2447" s="23">
        <f t="shared" si="1800"/>
        <v>1086</v>
      </c>
      <c r="K2447" s="19">
        <f t="shared" si="1821"/>
        <v>225.0831931027827</v>
      </c>
      <c r="L2447" s="16">
        <f t="shared" si="1801"/>
        <v>187.70547561806075</v>
      </c>
      <c r="M2447" s="23">
        <f>M2446-IF($B2447="B",(Percent_Rent_In_Elsies*2.49%/12 * H2446)/K2446,0)+IF($B2447="D",N2447,0)+IF(B2447="D",AK2446)+IF(B2447="C",F2446*90%)-(Y2447-Y2446)-IF($B2447="A",Q2446/K2446) + IF($B2447="A",Q2446/K2446)</f>
        <v>-43009551.119923972</v>
      </c>
      <c r="N2447" s="23">
        <f t="shared" si="1802"/>
        <v>0</v>
      </c>
      <c r="O2447" s="22">
        <f t="shared" si="1803"/>
        <v>0</v>
      </c>
      <c r="P2447" s="22">
        <f t="shared" ref="P2447:P2510" si="1834">IF(AG2447 &gt; Retail_Freeze_Above, O2446,0)</f>
        <v>0</v>
      </c>
      <c r="Q2447" s="22">
        <f t="shared" ref="Q2447:Q2510" si="1835">IF(AG2447&lt;=Retail_Freeze_Above,O2446,0)</f>
        <v>0</v>
      </c>
      <c r="R2447" s="22">
        <f t="shared" si="1804"/>
        <v>304475392.74585897</v>
      </c>
      <c r="S2447" s="16">
        <f t="shared" si="1794"/>
        <v>27679581.158714455</v>
      </c>
      <c r="T2447" s="15">
        <f t="shared" si="1805"/>
        <v>0</v>
      </c>
      <c r="U2447" s="23">
        <f t="shared" si="1822"/>
        <v>1352723.8020250271</v>
      </c>
      <c r="V2447" s="23">
        <f t="shared" si="1823"/>
        <v>122974.89109318428</v>
      </c>
      <c r="W2447" s="23">
        <f t="shared" ref="W2447:W2510" si="1836">IF($B2447="E",0,W2446+IF(B2447="D",V2446,0)+IF($B2447="A",G2447))-IF($B2447="D",N2447)+IF($B2447="A",Q2446/K2446)</f>
        <v>0</v>
      </c>
      <c r="X2447" s="23">
        <f t="shared" si="1824"/>
        <v>36008362.705430411</v>
      </c>
      <c r="Y2447" s="23">
        <f t="shared" si="1806"/>
        <v>13825559.361691331</v>
      </c>
      <c r="Z2447" s="3">
        <f t="shared" si="1807"/>
        <v>0</v>
      </c>
      <c r="AA2447" s="23">
        <f t="shared" si="1808"/>
        <v>61660772.244997561</v>
      </c>
      <c r="AB2447" s="26">
        <f t="shared" si="1825"/>
        <v>70086276.274228588</v>
      </c>
      <c r="AC2447" s="23">
        <f t="shared" si="1826"/>
        <v>74889487.274228647</v>
      </c>
      <c r="AD2447" s="23">
        <f t="shared" si="1832"/>
        <v>4803211</v>
      </c>
      <c r="AE2447" s="24">
        <f t="shared" si="1793"/>
        <v>70086276.274228647</v>
      </c>
      <c r="AF2447" s="3">
        <f t="shared" si="1827"/>
        <v>0</v>
      </c>
      <c r="AG2447" s="2">
        <f t="shared" si="1809"/>
        <v>0</v>
      </c>
      <c r="AH2447" s="2">
        <f t="shared" si="1810"/>
        <v>155.30970172118535</v>
      </c>
      <c r="AI2447" s="23">
        <f t="shared" si="1833"/>
        <v>9913431075.7767735</v>
      </c>
      <c r="AJ2447" s="23">
        <f t="shared" si="1811"/>
        <v>6219.922423797766</v>
      </c>
      <c r="AK2447" s="23">
        <f t="shared" si="1812"/>
        <v>0</v>
      </c>
      <c r="AL2447" s="23">
        <f t="shared" si="1790"/>
        <v>5089106.1635398865</v>
      </c>
      <c r="AM2447" s="23">
        <f t="shared" si="1791"/>
        <v>4748076831.5533743</v>
      </c>
      <c r="AN2447" s="16">
        <f t="shared" si="1828"/>
        <v>0</v>
      </c>
      <c r="AO2447" s="23">
        <f t="shared" si="1829"/>
        <v>125434.38891504395</v>
      </c>
      <c r="AP2447" s="22">
        <f t="shared" si="1830"/>
        <v>28233172.781894386</v>
      </c>
      <c r="AQ2447" s="30">
        <f t="shared" si="1813"/>
        <v>14468669641.665564</v>
      </c>
      <c r="AR2447" s="28">
        <f t="shared" si="1814"/>
        <v>7068151227.0460148</v>
      </c>
      <c r="AS2447" s="25">
        <f t="shared" si="1815"/>
        <v>200337590.02425668</v>
      </c>
      <c r="AT2447" s="32">
        <f t="shared" si="1816"/>
        <v>0</v>
      </c>
      <c r="AU2447" s="23">
        <f t="shared" si="1817"/>
        <v>0</v>
      </c>
      <c r="AV2447" s="22">
        <f t="shared" si="1818"/>
        <v>2075992121.5633709</v>
      </c>
      <c r="AW2447" s="31">
        <f t="shared" si="1831"/>
        <v>9704869085.3201103</v>
      </c>
    </row>
    <row r="2448" spans="1:53" s="21" customFormat="1" x14ac:dyDescent="0.25">
      <c r="A2448">
        <f t="shared" si="1792"/>
        <v>727</v>
      </c>
      <c r="B2448" t="s">
        <v>8</v>
      </c>
      <c r="C2448" s="27">
        <f t="shared" si="1796"/>
        <v>0</v>
      </c>
      <c r="D2448" s="27">
        <f t="shared" si="1819"/>
        <v>0</v>
      </c>
      <c r="E2448" s="27" t="b">
        <f t="shared" si="1795"/>
        <v>1</v>
      </c>
      <c r="F2448" s="29">
        <f t="shared" si="1797"/>
        <v>0</v>
      </c>
      <c r="G2448" s="27">
        <f t="shared" si="1820"/>
        <v>0</v>
      </c>
      <c r="H2448" s="22">
        <f t="shared" si="1798"/>
        <v>27212696657.247597</v>
      </c>
      <c r="I2448" s="23">
        <f t="shared" si="1799"/>
        <v>132580106.5049091</v>
      </c>
      <c r="J2448" s="23">
        <f t="shared" si="1800"/>
        <v>1086</v>
      </c>
      <c r="K2448" s="19">
        <f t="shared" si="1821"/>
        <v>225.0831931027827</v>
      </c>
      <c r="L2448" s="16">
        <f t="shared" si="1801"/>
        <v>187.70547561806075</v>
      </c>
      <c r="M2448" s="23">
        <f>M2447-IF($B2448="B",(Percent_Rent_In_Elsies*2.49%/12 * H2447)/K2447,0)+IF($B2448="D",N2448,0)+IF(B2448="D",AK2447)+IF(B2448="C",F2447*90%)-(Y2448-Y2447)-IF($B2448="A",Q2447/K2447) + IF($B2448="A",Q2447/K2447)</f>
        <v>-43009551.119923972</v>
      </c>
      <c r="N2448" s="23">
        <f t="shared" si="1802"/>
        <v>0</v>
      </c>
      <c r="O2448" s="22">
        <f t="shared" si="1803"/>
        <v>0</v>
      </c>
      <c r="P2448" s="22">
        <f t="shared" si="1834"/>
        <v>0</v>
      </c>
      <c r="Q2448" s="22">
        <f t="shared" si="1835"/>
        <v>0</v>
      </c>
      <c r="R2448" s="22">
        <f t="shared" si="1804"/>
        <v>332708565.52775335</v>
      </c>
      <c r="S2448" s="16">
        <f t="shared" si="1794"/>
        <v>27679581.158714455</v>
      </c>
      <c r="T2448" s="15">
        <f t="shared" si="1805"/>
        <v>0</v>
      </c>
      <c r="U2448" s="23">
        <f t="shared" si="1822"/>
        <v>1478158.1909400711</v>
      </c>
      <c r="V2448" s="23">
        <f t="shared" si="1823"/>
        <v>122974.89109318428</v>
      </c>
      <c r="W2448" s="23">
        <f t="shared" si="1836"/>
        <v>0</v>
      </c>
      <c r="X2448" s="23">
        <f t="shared" si="1824"/>
        <v>36008362.705430411</v>
      </c>
      <c r="Y2448" s="23">
        <f t="shared" si="1806"/>
        <v>13825559.361691331</v>
      </c>
      <c r="Z2448" s="3">
        <f t="shared" si="1807"/>
        <v>0</v>
      </c>
      <c r="AA2448" s="23">
        <f t="shared" si="1808"/>
        <v>61660772.244997561</v>
      </c>
      <c r="AB2448" s="26">
        <f t="shared" si="1825"/>
        <v>70086276.274228573</v>
      </c>
      <c r="AC2448" s="23">
        <f t="shared" si="1826"/>
        <v>74889487.274228647</v>
      </c>
      <c r="AD2448" s="23">
        <f t="shared" si="1832"/>
        <v>4803211</v>
      </c>
      <c r="AE2448" s="24">
        <f t="shared" si="1793"/>
        <v>70086276.274228647</v>
      </c>
      <c r="AF2448" s="3">
        <f t="shared" si="1827"/>
        <v>1E-4</v>
      </c>
      <c r="AG2448" s="2">
        <f t="shared" si="1809"/>
        <v>0</v>
      </c>
      <c r="AH2448" s="2">
        <f t="shared" si="1810"/>
        <v>155.30970172118535</v>
      </c>
      <c r="AI2448" s="23">
        <f t="shared" si="1833"/>
        <v>9913431075.7767735</v>
      </c>
      <c r="AJ2448" s="23">
        <f t="shared" si="1811"/>
        <v>6219.922423797766</v>
      </c>
      <c r="AK2448" s="23">
        <f t="shared" si="1812"/>
        <v>60436.168113158303</v>
      </c>
      <c r="AL2448" s="23">
        <f t="shared" ref="AL2448:AL2511" si="1837">IF($B2448="B",AI2448-AI2443,0)</f>
        <v>0</v>
      </c>
      <c r="AM2448" s="23">
        <f t="shared" si="1791"/>
        <v>0</v>
      </c>
      <c r="AN2448" s="16">
        <f t="shared" si="1828"/>
        <v>0</v>
      </c>
      <c r="AO2448" s="23">
        <f t="shared" si="1829"/>
        <v>0</v>
      </c>
      <c r="AP2448" s="22">
        <f t="shared" si="1830"/>
        <v>0</v>
      </c>
      <c r="AQ2448" s="30">
        <f t="shared" si="1813"/>
        <v>14468669641.665564</v>
      </c>
      <c r="AR2448" s="28">
        <f t="shared" si="1814"/>
        <v>7068151227.0460148</v>
      </c>
      <c r="AS2448" s="25">
        <f t="shared" si="1815"/>
        <v>200337590.02425668</v>
      </c>
      <c r="AT2448" s="32">
        <f t="shared" si="1816"/>
        <v>0</v>
      </c>
      <c r="AU2448" s="23">
        <f t="shared" si="1817"/>
        <v>0</v>
      </c>
      <c r="AV2448" s="22">
        <f t="shared" si="1818"/>
        <v>2075992121.5633709</v>
      </c>
      <c r="AW2448" s="31">
        <f t="shared" si="1831"/>
        <v>9704869085.3201103</v>
      </c>
      <c r="AX2448"/>
      <c r="AY2448"/>
      <c r="AZ2448"/>
      <c r="BA2448"/>
    </row>
    <row r="2449" spans="1:53" s="21" customFormat="1" x14ac:dyDescent="0.25">
      <c r="A2449">
        <f t="shared" si="1792"/>
        <v>727</v>
      </c>
      <c r="B2449" t="s">
        <v>9</v>
      </c>
      <c r="C2449" s="27">
        <f t="shared" si="1796"/>
        <v>0</v>
      </c>
      <c r="D2449" s="27">
        <f t="shared" si="1819"/>
        <v>0</v>
      </c>
      <c r="E2449" s="27" t="b">
        <f t="shared" si="1795"/>
        <v>1</v>
      </c>
      <c r="F2449" s="29">
        <f t="shared" si="1797"/>
        <v>0</v>
      </c>
      <c r="G2449" s="27">
        <f t="shared" si="1820"/>
        <v>0</v>
      </c>
      <c r="H2449" s="22">
        <f t="shared" si="1798"/>
        <v>27212696657.247597</v>
      </c>
      <c r="I2449" s="23">
        <f t="shared" si="1799"/>
        <v>132580106.5049091</v>
      </c>
      <c r="J2449" s="23">
        <f t="shared" si="1800"/>
        <v>1086</v>
      </c>
      <c r="K2449" s="19">
        <f t="shared" si="1821"/>
        <v>225.0831931027827</v>
      </c>
      <c r="L2449" s="16">
        <f t="shared" si="1801"/>
        <v>187.70547561806075</v>
      </c>
      <c r="M2449" s="23">
        <f>M2448-IF($B2449="B",(Percent_Rent_In_Elsies*2.49%/12 * H2448)/K2448,0)+IF($B2449="D",N2449,0)+IF(B2449="D",AK2448)+IF(B2449="C",F2448*90%)-(Y2449-Y2448)-IF($B2449="A",Q2448/K2448) + IF($B2449="A",Q2448/K2448)</f>
        <v>-42949114.951810814</v>
      </c>
      <c r="N2449" s="23">
        <f t="shared" si="1802"/>
        <v>0</v>
      </c>
      <c r="O2449" s="22">
        <f t="shared" si="1803"/>
        <v>19338814.343772165</v>
      </c>
      <c r="P2449" s="22">
        <f t="shared" si="1834"/>
        <v>0</v>
      </c>
      <c r="Q2449" s="22">
        <f t="shared" si="1835"/>
        <v>0</v>
      </c>
      <c r="R2449" s="22">
        <f t="shared" si="1804"/>
        <v>332708565.52775335</v>
      </c>
      <c r="S2449" s="16">
        <f t="shared" si="1794"/>
        <v>0</v>
      </c>
      <c r="T2449" s="15">
        <f t="shared" si="1805"/>
        <v>8340766.8149422891</v>
      </c>
      <c r="U2449" s="23">
        <f t="shared" si="1822"/>
        <v>1478158.1909400711</v>
      </c>
      <c r="V2449" s="23">
        <f t="shared" si="1823"/>
        <v>0</v>
      </c>
      <c r="W2449" s="23">
        <f t="shared" si="1836"/>
        <v>122974.89109318428</v>
      </c>
      <c r="X2449" s="23">
        <f t="shared" si="1824"/>
        <v>36008362.705430411</v>
      </c>
      <c r="Y2449" s="23">
        <f t="shared" si="1806"/>
        <v>13825559.361691331</v>
      </c>
      <c r="Z2449" s="3">
        <f t="shared" si="1807"/>
        <v>0</v>
      </c>
      <c r="AA2449" s="23">
        <f t="shared" si="1808"/>
        <v>61600336.076884404</v>
      </c>
      <c r="AB2449" s="26">
        <f t="shared" si="1825"/>
        <v>70086276.274228603</v>
      </c>
      <c r="AC2449" s="23">
        <f t="shared" si="1826"/>
        <v>74889487.274228647</v>
      </c>
      <c r="AD2449" s="23">
        <f t="shared" si="1832"/>
        <v>4803211</v>
      </c>
      <c r="AE2449" s="24">
        <f t="shared" si="1793"/>
        <v>70086276.274228647</v>
      </c>
      <c r="AF2449" s="3">
        <f t="shared" si="1827"/>
        <v>0</v>
      </c>
      <c r="AG2449" s="2">
        <f t="shared" si="1809"/>
        <v>0</v>
      </c>
      <c r="AH2449" s="2">
        <f t="shared" si="1810"/>
        <v>155.30970172118535</v>
      </c>
      <c r="AI2449" s="23">
        <f t="shared" si="1833"/>
        <v>9903714528.8497677</v>
      </c>
      <c r="AJ2449" s="23">
        <f t="shared" si="1811"/>
        <v>6219.922423797766</v>
      </c>
      <c r="AK2449" s="23">
        <f t="shared" si="1812"/>
        <v>0</v>
      </c>
      <c r="AL2449" s="23">
        <f t="shared" si="1837"/>
        <v>0</v>
      </c>
      <c r="AM2449" s="23">
        <f t="shared" ref="AM2449:AM2512" si="1838">IF($B2449="B",50%*AL2449*30%*AJ2449,0)</f>
        <v>0</v>
      </c>
      <c r="AN2449" s="16">
        <f t="shared" si="1828"/>
        <v>0</v>
      </c>
      <c r="AO2449" s="23">
        <f t="shared" si="1829"/>
        <v>0</v>
      </c>
      <c r="AP2449" s="22">
        <f t="shared" si="1830"/>
        <v>0</v>
      </c>
      <c r="AQ2449" s="30">
        <f t="shared" si="1813"/>
        <v>14468669641.665564</v>
      </c>
      <c r="AR2449" s="28">
        <f t="shared" si="1814"/>
        <v>7068151227.0460148</v>
      </c>
      <c r="AS2449" s="25">
        <f t="shared" si="1815"/>
        <v>200337590.02425668</v>
      </c>
      <c r="AT2449" s="32">
        <f t="shared" si="1816"/>
        <v>0</v>
      </c>
      <c r="AU2449" s="23">
        <f t="shared" si="1817"/>
        <v>0</v>
      </c>
      <c r="AV2449" s="22">
        <f t="shared" si="1818"/>
        <v>2075992121.5633709</v>
      </c>
      <c r="AW2449" s="31">
        <f t="shared" si="1831"/>
        <v>9704869085.3201103</v>
      </c>
      <c r="AX2449"/>
      <c r="AY2449"/>
      <c r="AZ2449"/>
      <c r="BA2449"/>
    </row>
    <row r="2450" spans="1:53" x14ac:dyDescent="0.25">
      <c r="A2450" s="21">
        <f t="shared" si="1792"/>
        <v>727</v>
      </c>
      <c r="B2450" s="21" t="s">
        <v>28</v>
      </c>
      <c r="C2450" s="27">
        <f t="shared" si="1796"/>
        <v>0</v>
      </c>
      <c r="D2450" s="27">
        <f t="shared" si="1819"/>
        <v>0</v>
      </c>
      <c r="E2450" s="27" t="b">
        <f t="shared" si="1795"/>
        <v>1</v>
      </c>
      <c r="F2450" s="29">
        <f t="shared" si="1797"/>
        <v>0</v>
      </c>
      <c r="G2450" s="27">
        <f t="shared" si="1820"/>
        <v>0</v>
      </c>
      <c r="H2450" s="22">
        <f t="shared" si="1798"/>
        <v>27212696657.247597</v>
      </c>
      <c r="I2450" s="23">
        <f t="shared" si="1799"/>
        <v>132580106.5049091</v>
      </c>
      <c r="J2450" s="23">
        <f t="shared" si="1800"/>
        <v>1086</v>
      </c>
      <c r="K2450" s="19">
        <f t="shared" si="1821"/>
        <v>225.0831931027827</v>
      </c>
      <c r="L2450" s="16">
        <f t="shared" si="1801"/>
        <v>187.70547561806075</v>
      </c>
      <c r="M2450" s="23">
        <f>M2449-IF($B2450="B",(Percent_Rent_In_Elsies*2.49%/12 * H2449)/K2449,0)+IF($B2450="D",N2450,0)+IF(B2450="D",AK2449)+IF(B2450="C",F2449*90%)-(Y2450-Y2449)-IF($B2450="A",Q2449/K2449) + IF($B2450="A",Q2449/K2449)</f>
        <v>-42949114.951810814</v>
      </c>
      <c r="N2450" s="23">
        <f t="shared" si="1802"/>
        <v>0</v>
      </c>
      <c r="O2450" s="22">
        <f t="shared" si="1803"/>
        <v>0</v>
      </c>
      <c r="P2450" s="22">
        <f t="shared" si="1834"/>
        <v>19338814.343772165</v>
      </c>
      <c r="Q2450" s="22">
        <f t="shared" si="1835"/>
        <v>0</v>
      </c>
      <c r="R2450" s="22">
        <f t="shared" si="1804"/>
        <v>332708565.52775335</v>
      </c>
      <c r="S2450" s="16">
        <f t="shared" si="1794"/>
        <v>0</v>
      </c>
      <c r="T2450" s="15">
        <f t="shared" si="1805"/>
        <v>0</v>
      </c>
      <c r="U2450" s="23">
        <f t="shared" si="1822"/>
        <v>1478158.1909400711</v>
      </c>
      <c r="V2450" s="23">
        <f t="shared" si="1823"/>
        <v>0</v>
      </c>
      <c r="W2450" s="23">
        <f t="shared" si="1836"/>
        <v>0</v>
      </c>
      <c r="X2450" s="23">
        <f t="shared" si="1824"/>
        <v>36008362.705430411</v>
      </c>
      <c r="Y2450" s="23">
        <f t="shared" si="1806"/>
        <v>13825559.361691331</v>
      </c>
      <c r="Z2450" s="3">
        <f t="shared" si="1807"/>
        <v>6148.7445546592153</v>
      </c>
      <c r="AA2450" s="23">
        <f t="shared" si="1808"/>
        <v>61692567.245204292</v>
      </c>
      <c r="AB2450" s="26">
        <f t="shared" si="1825"/>
        <v>70086276.274228603</v>
      </c>
      <c r="AC2450" s="23">
        <f t="shared" si="1826"/>
        <v>74889487.274228647</v>
      </c>
      <c r="AD2450" s="23">
        <f t="shared" si="1832"/>
        <v>4803211</v>
      </c>
      <c r="AE2450" s="24">
        <f t="shared" si="1793"/>
        <v>70086276.274228647</v>
      </c>
      <c r="AF2450" s="3">
        <f t="shared" si="1827"/>
        <v>0</v>
      </c>
      <c r="AG2450" s="2">
        <f t="shared" si="1809"/>
        <v>737849346.55910575</v>
      </c>
      <c r="AH2450" s="2">
        <f t="shared" si="1810"/>
        <v>155.30970172118535</v>
      </c>
      <c r="AI2450" s="23">
        <f t="shared" si="1833"/>
        <v>9918542875.8990841</v>
      </c>
      <c r="AJ2450" s="23">
        <f t="shared" si="1811"/>
        <v>6219.922423797766</v>
      </c>
      <c r="AK2450" s="23">
        <f t="shared" si="1812"/>
        <v>0</v>
      </c>
      <c r="AL2450" s="23">
        <f t="shared" si="1837"/>
        <v>0</v>
      </c>
      <c r="AM2450" s="23">
        <f t="shared" si="1838"/>
        <v>0</v>
      </c>
      <c r="AN2450" s="16">
        <f t="shared" si="1828"/>
        <v>0</v>
      </c>
      <c r="AO2450" s="23">
        <f t="shared" si="1829"/>
        <v>0</v>
      </c>
      <c r="AP2450" s="22">
        <f t="shared" si="1830"/>
        <v>0</v>
      </c>
      <c r="AQ2450" s="30">
        <f t="shared" si="1813"/>
        <v>14468669641.665564</v>
      </c>
      <c r="AR2450" s="28">
        <f t="shared" si="1814"/>
        <v>7068151227.0460148</v>
      </c>
      <c r="AS2450" s="25">
        <f t="shared" si="1815"/>
        <v>200337590.02425668</v>
      </c>
      <c r="AT2450" s="32">
        <f t="shared" si="1816"/>
        <v>12297.489109318431</v>
      </c>
      <c r="AU2450" s="23">
        <f t="shared" si="1817"/>
        <v>12297.489109318431</v>
      </c>
      <c r="AV2450" s="22">
        <f t="shared" si="1818"/>
        <v>2084332888.3783133</v>
      </c>
      <c r="AW2450" s="31">
        <f t="shared" si="1831"/>
        <v>9704869085.3201103</v>
      </c>
    </row>
    <row r="2451" spans="1:53" x14ac:dyDescent="0.25">
      <c r="A2451">
        <f t="shared" si="1792"/>
        <v>728</v>
      </c>
      <c r="B2451" t="s">
        <v>6</v>
      </c>
      <c r="C2451" s="27">
        <f t="shared" si="1796"/>
        <v>0</v>
      </c>
      <c r="D2451" s="27">
        <f t="shared" si="1819"/>
        <v>0</v>
      </c>
      <c r="E2451" s="27" t="b">
        <f t="shared" si="1795"/>
        <v>1</v>
      </c>
      <c r="F2451" s="29">
        <f t="shared" si="1797"/>
        <v>0</v>
      </c>
      <c r="G2451" s="27">
        <f t="shared" si="1820"/>
        <v>0</v>
      </c>
      <c r="H2451" s="22">
        <f t="shared" si="1798"/>
        <v>27258051151.676342</v>
      </c>
      <c r="I2451" s="23">
        <f t="shared" si="1799"/>
        <v>132580106.5049091</v>
      </c>
      <c r="J2451" s="23">
        <f t="shared" si="1800"/>
        <v>1086</v>
      </c>
      <c r="K2451" s="19">
        <f t="shared" si="1821"/>
        <v>225.0831931027827</v>
      </c>
      <c r="L2451" s="16">
        <f t="shared" si="1801"/>
        <v>188.0183180774242</v>
      </c>
      <c r="M2451" s="23">
        <f>M2450-IF($B2451="B",(Percent_Rent_In_Elsies*2.49%/12 * H2450)/K2450,0)+IF($B2451="D",N2451,0)+IF(B2451="D",AK2450)+IF(B2451="C",F2450*90%)-(Y2451-Y2450)-IF($B2451="A",Q2450/K2450) + IF($B2451="A",Q2450/K2450)</f>
        <v>-42949114.951810814</v>
      </c>
      <c r="N2451" s="23">
        <f t="shared" si="1802"/>
        <v>0</v>
      </c>
      <c r="O2451" s="22">
        <f t="shared" si="1803"/>
        <v>0</v>
      </c>
      <c r="P2451" s="22">
        <f t="shared" si="1834"/>
        <v>0</v>
      </c>
      <c r="Q2451" s="22">
        <f t="shared" si="1835"/>
        <v>0</v>
      </c>
      <c r="R2451" s="22">
        <f t="shared" si="1804"/>
        <v>332708565.52775335</v>
      </c>
      <c r="S2451" s="16">
        <f t="shared" si="1794"/>
        <v>0</v>
      </c>
      <c r="T2451" s="15">
        <f t="shared" si="1805"/>
        <v>0</v>
      </c>
      <c r="U2451" s="23">
        <f t="shared" si="1822"/>
        <v>1478158.1909400711</v>
      </c>
      <c r="V2451" s="23">
        <f t="shared" si="1823"/>
        <v>0</v>
      </c>
      <c r="W2451" s="23">
        <f t="shared" si="1836"/>
        <v>0</v>
      </c>
      <c r="X2451" s="23">
        <f t="shared" si="1824"/>
        <v>36039106.428203702</v>
      </c>
      <c r="Y2451" s="23">
        <f t="shared" si="1806"/>
        <v>13825559.361691331</v>
      </c>
      <c r="Z2451" s="3">
        <f t="shared" si="1807"/>
        <v>0</v>
      </c>
      <c r="AA2451" s="23">
        <f t="shared" si="1808"/>
        <v>61692567.245204292</v>
      </c>
      <c r="AB2451" s="26">
        <f t="shared" si="1825"/>
        <v>70086276.274228603</v>
      </c>
      <c r="AC2451" s="23">
        <f t="shared" si="1826"/>
        <v>74889487.274228647</v>
      </c>
      <c r="AD2451" s="23">
        <f t="shared" si="1832"/>
        <v>4803211</v>
      </c>
      <c r="AE2451" s="24">
        <f t="shared" si="1793"/>
        <v>70086276.274228647</v>
      </c>
      <c r="AF2451" s="3">
        <f t="shared" si="1827"/>
        <v>0</v>
      </c>
      <c r="AG2451" s="2">
        <f t="shared" si="1809"/>
        <v>0</v>
      </c>
      <c r="AH2451" s="2">
        <f t="shared" si="1810"/>
        <v>155.56855122405398</v>
      </c>
      <c r="AI2451" s="23">
        <f t="shared" si="1833"/>
        <v>9918542875.8990841</v>
      </c>
      <c r="AJ2451" s="23">
        <f t="shared" si="1811"/>
        <v>6219.922423797766</v>
      </c>
      <c r="AK2451" s="23">
        <f t="shared" si="1812"/>
        <v>0</v>
      </c>
      <c r="AL2451" s="23">
        <f t="shared" si="1837"/>
        <v>0</v>
      </c>
      <c r="AM2451" s="23">
        <f t="shared" si="1838"/>
        <v>0</v>
      </c>
      <c r="AN2451" s="16">
        <f t="shared" si="1828"/>
        <v>0</v>
      </c>
      <c r="AO2451" s="23">
        <f t="shared" si="1829"/>
        <v>0</v>
      </c>
      <c r="AP2451" s="22">
        <f t="shared" si="1830"/>
        <v>0</v>
      </c>
      <c r="AQ2451" s="30">
        <f t="shared" si="1813"/>
        <v>14468669641.665564</v>
      </c>
      <c r="AR2451" s="28">
        <f t="shared" si="1814"/>
        <v>7068151227.0460148</v>
      </c>
      <c r="AS2451" s="25">
        <f t="shared" si="1815"/>
        <v>200337590.02425668</v>
      </c>
      <c r="AT2451" s="32">
        <f t="shared" si="1816"/>
        <v>0</v>
      </c>
      <c r="AU2451" s="23">
        <f t="shared" si="1817"/>
        <v>0</v>
      </c>
      <c r="AV2451" s="22">
        <f t="shared" si="1818"/>
        <v>2084332888.3783133</v>
      </c>
      <c r="AW2451" s="31">
        <f t="shared" si="1831"/>
        <v>9685530270.9763393</v>
      </c>
    </row>
    <row r="2452" spans="1:53" x14ac:dyDescent="0.25">
      <c r="A2452">
        <f t="shared" si="1792"/>
        <v>728</v>
      </c>
      <c r="B2452" t="s">
        <v>7</v>
      </c>
      <c r="C2452" s="27">
        <f t="shared" si="1796"/>
        <v>0</v>
      </c>
      <c r="D2452" s="27">
        <f t="shared" si="1819"/>
        <v>0</v>
      </c>
      <c r="E2452" s="27" t="b">
        <f t="shared" si="1795"/>
        <v>1</v>
      </c>
      <c r="F2452" s="29">
        <f t="shared" si="1797"/>
        <v>0</v>
      </c>
      <c r="G2452" s="27">
        <f t="shared" si="1820"/>
        <v>0</v>
      </c>
      <c r="H2452" s="22">
        <f t="shared" si="1798"/>
        <v>27258051151.676346</v>
      </c>
      <c r="I2452" s="23">
        <f t="shared" si="1799"/>
        <v>132580106.5049091</v>
      </c>
      <c r="J2452" s="23">
        <f t="shared" si="1800"/>
        <v>1086</v>
      </c>
      <c r="K2452" s="19">
        <f t="shared" si="1821"/>
        <v>225.0831931027827</v>
      </c>
      <c r="L2452" s="16">
        <f t="shared" si="1801"/>
        <v>188.0183180774242</v>
      </c>
      <c r="M2452" s="23">
        <f>M2451-IF($B2452="B",(Percent_Rent_In_Elsies*2.49%/12 * H2451)/K2451,0)+IF($B2452="D",N2452,0)+IF(B2452="D",AK2451)+IF(B2452="C",F2451*90%)-(Y2452-Y2451)-IF($B2452="A",Q2451/K2451) + IF($B2452="A",Q2451/K2451)</f>
        <v>-43074758.398040719</v>
      </c>
      <c r="N2452" s="23">
        <f t="shared" si="1802"/>
        <v>0</v>
      </c>
      <c r="O2452" s="22">
        <f t="shared" si="1803"/>
        <v>0</v>
      </c>
      <c r="P2452" s="22">
        <f t="shared" si="1834"/>
        <v>0</v>
      </c>
      <c r="Q2452" s="22">
        <f t="shared" si="1835"/>
        <v>0</v>
      </c>
      <c r="R2452" s="22">
        <f t="shared" si="1804"/>
        <v>304982851.73377389</v>
      </c>
      <c r="S2452" s="16">
        <f t="shared" si="1794"/>
        <v>27725713.793979447</v>
      </c>
      <c r="T2452" s="15">
        <f t="shared" si="1805"/>
        <v>0</v>
      </c>
      <c r="U2452" s="23">
        <f t="shared" si="1822"/>
        <v>1354978.3416950651</v>
      </c>
      <c r="V2452" s="23">
        <f t="shared" si="1823"/>
        <v>123179.84924500593</v>
      </c>
      <c r="W2452" s="23">
        <f t="shared" si="1836"/>
        <v>0</v>
      </c>
      <c r="X2452" s="23">
        <f t="shared" si="1824"/>
        <v>36039106.428203702</v>
      </c>
      <c r="Y2452" s="23">
        <f t="shared" si="1806"/>
        <v>13825559.361691331</v>
      </c>
      <c r="Z2452" s="3">
        <f t="shared" si="1807"/>
        <v>0</v>
      </c>
      <c r="AA2452" s="23">
        <f t="shared" si="1808"/>
        <v>61692567.245204292</v>
      </c>
      <c r="AB2452" s="26">
        <f t="shared" si="1825"/>
        <v>70086276.274228603</v>
      </c>
      <c r="AC2452" s="23">
        <f t="shared" si="1826"/>
        <v>74889487.274228647</v>
      </c>
      <c r="AD2452" s="23">
        <f t="shared" si="1832"/>
        <v>4803211</v>
      </c>
      <c r="AE2452" s="24">
        <f t="shared" si="1793"/>
        <v>70086276.274228647</v>
      </c>
      <c r="AF2452" s="3">
        <f t="shared" si="1827"/>
        <v>0</v>
      </c>
      <c r="AG2452" s="2">
        <f t="shared" si="1809"/>
        <v>0</v>
      </c>
      <c r="AH2452" s="2">
        <f t="shared" si="1810"/>
        <v>155.568551224054</v>
      </c>
      <c r="AI2452" s="23">
        <f t="shared" si="1833"/>
        <v>9918542875.8990841</v>
      </c>
      <c r="AJ2452" s="23">
        <f t="shared" si="1811"/>
        <v>6219.922423797766</v>
      </c>
      <c r="AK2452" s="23">
        <f t="shared" si="1812"/>
        <v>0</v>
      </c>
      <c r="AL2452" s="23">
        <f t="shared" si="1837"/>
        <v>5111800.1223106384</v>
      </c>
      <c r="AM2452" s="23">
        <f t="shared" si="1838"/>
        <v>4769250031.0098152</v>
      </c>
      <c r="AN2452" s="16">
        <f t="shared" si="1828"/>
        <v>0</v>
      </c>
      <c r="AO2452" s="23">
        <f t="shared" si="1829"/>
        <v>125643.44622990236</v>
      </c>
      <c r="AP2452" s="22">
        <f t="shared" si="1830"/>
        <v>28280228.06986421</v>
      </c>
      <c r="AQ2452" s="30">
        <f t="shared" si="1813"/>
        <v>14524989715.866697</v>
      </c>
      <c r="AR2452" s="28">
        <f t="shared" si="1814"/>
        <v>7096191073.1772852</v>
      </c>
      <c r="AS2452" s="25">
        <f t="shared" si="1815"/>
        <v>200337590.02425668</v>
      </c>
      <c r="AT2452" s="32">
        <f t="shared" si="1816"/>
        <v>0</v>
      </c>
      <c r="AU2452" s="23">
        <f t="shared" si="1817"/>
        <v>0</v>
      </c>
      <c r="AV2452" s="22">
        <f t="shared" si="1818"/>
        <v>2084332888.3783133</v>
      </c>
      <c r="AW2452" s="31">
        <f t="shared" si="1831"/>
        <v>9741850345.1774731</v>
      </c>
    </row>
    <row r="2453" spans="1:53" x14ac:dyDescent="0.25">
      <c r="A2453">
        <f t="shared" si="1792"/>
        <v>728</v>
      </c>
      <c r="B2453" t="s">
        <v>8</v>
      </c>
      <c r="C2453" s="27">
        <f t="shared" si="1796"/>
        <v>0</v>
      </c>
      <c r="D2453" s="27">
        <f t="shared" si="1819"/>
        <v>0</v>
      </c>
      <c r="E2453" s="27" t="b">
        <f t="shared" si="1795"/>
        <v>1</v>
      </c>
      <c r="F2453" s="29">
        <f t="shared" si="1797"/>
        <v>0</v>
      </c>
      <c r="G2453" s="27">
        <f t="shared" si="1820"/>
        <v>0</v>
      </c>
      <c r="H2453" s="22">
        <f t="shared" si="1798"/>
        <v>27258051151.676346</v>
      </c>
      <c r="I2453" s="23">
        <f t="shared" si="1799"/>
        <v>132580106.5049091</v>
      </c>
      <c r="J2453" s="23">
        <f t="shared" si="1800"/>
        <v>1086</v>
      </c>
      <c r="K2453" s="19">
        <f t="shared" si="1821"/>
        <v>225.0831931027827</v>
      </c>
      <c r="L2453" s="16">
        <f t="shared" si="1801"/>
        <v>188.0183180774242</v>
      </c>
      <c r="M2453" s="23">
        <f>M2452-IF($B2453="B",(Percent_Rent_In_Elsies*2.49%/12 * H2452)/K2452,0)+IF($B2453="D",N2453,0)+IF(B2453="D",AK2452)+IF(B2453="C",F2452*90%)-(Y2453-Y2452)-IF($B2453="A",Q2452/K2452) + IF($B2453="A",Q2452/K2452)</f>
        <v>-43074758.398040719</v>
      </c>
      <c r="N2453" s="23">
        <f t="shared" si="1802"/>
        <v>0</v>
      </c>
      <c r="O2453" s="22">
        <f t="shared" si="1803"/>
        <v>0</v>
      </c>
      <c r="P2453" s="22">
        <f t="shared" si="1834"/>
        <v>0</v>
      </c>
      <c r="Q2453" s="22">
        <f t="shared" si="1835"/>
        <v>0</v>
      </c>
      <c r="R2453" s="22">
        <f t="shared" si="1804"/>
        <v>333263079.8036381</v>
      </c>
      <c r="S2453" s="16">
        <f t="shared" si="1794"/>
        <v>27725713.793979447</v>
      </c>
      <c r="T2453" s="15">
        <f t="shared" si="1805"/>
        <v>0</v>
      </c>
      <c r="U2453" s="23">
        <f t="shared" si="1822"/>
        <v>1480621.7879249675</v>
      </c>
      <c r="V2453" s="23">
        <f t="shared" si="1823"/>
        <v>123179.84924500593</v>
      </c>
      <c r="W2453" s="23">
        <f t="shared" si="1836"/>
        <v>0</v>
      </c>
      <c r="X2453" s="23">
        <f t="shared" si="1824"/>
        <v>36039106.428203702</v>
      </c>
      <c r="Y2453" s="23">
        <f t="shared" si="1806"/>
        <v>13825559.361691331</v>
      </c>
      <c r="Z2453" s="3">
        <f t="shared" si="1807"/>
        <v>0</v>
      </c>
      <c r="AA2453" s="23">
        <f t="shared" si="1808"/>
        <v>61692567.245204292</v>
      </c>
      <c r="AB2453" s="26">
        <f t="shared" si="1825"/>
        <v>70086276.274228573</v>
      </c>
      <c r="AC2453" s="23">
        <f t="shared" si="1826"/>
        <v>74889487.274228647</v>
      </c>
      <c r="AD2453" s="23">
        <f t="shared" si="1832"/>
        <v>4803211</v>
      </c>
      <c r="AE2453" s="24">
        <f t="shared" si="1793"/>
        <v>70086276.274228647</v>
      </c>
      <c r="AF2453" s="3">
        <f t="shared" si="1827"/>
        <v>1E-4</v>
      </c>
      <c r="AG2453" s="2">
        <f t="shared" si="1809"/>
        <v>0</v>
      </c>
      <c r="AH2453" s="2">
        <f t="shared" si="1810"/>
        <v>155.568551224054</v>
      </c>
      <c r="AI2453" s="23">
        <f t="shared" si="1833"/>
        <v>9918542875.8990841</v>
      </c>
      <c r="AJ2453" s="23">
        <f t="shared" si="1811"/>
        <v>6219.922423797766</v>
      </c>
      <c r="AK2453" s="23">
        <f t="shared" si="1812"/>
        <v>60448.606771063263</v>
      </c>
      <c r="AL2453" s="23">
        <f t="shared" si="1837"/>
        <v>0</v>
      </c>
      <c r="AM2453" s="23">
        <f t="shared" si="1838"/>
        <v>0</v>
      </c>
      <c r="AN2453" s="16">
        <f t="shared" si="1828"/>
        <v>0</v>
      </c>
      <c r="AO2453" s="23">
        <f t="shared" si="1829"/>
        <v>0</v>
      </c>
      <c r="AP2453" s="22">
        <f t="shared" si="1830"/>
        <v>0</v>
      </c>
      <c r="AQ2453" s="30">
        <f t="shared" si="1813"/>
        <v>14524989715.866697</v>
      </c>
      <c r="AR2453" s="28">
        <f t="shared" si="1814"/>
        <v>7096191073.1772852</v>
      </c>
      <c r="AS2453" s="25">
        <f t="shared" si="1815"/>
        <v>200337590.02425668</v>
      </c>
      <c r="AT2453" s="32">
        <f t="shared" si="1816"/>
        <v>0</v>
      </c>
      <c r="AU2453" s="23">
        <f t="shared" si="1817"/>
        <v>0</v>
      </c>
      <c r="AV2453" s="22">
        <f t="shared" si="1818"/>
        <v>2084332888.3783133</v>
      </c>
      <c r="AW2453" s="31">
        <f t="shared" si="1831"/>
        <v>9741850345.1774731</v>
      </c>
    </row>
    <row r="2454" spans="1:53" x14ac:dyDescent="0.25">
      <c r="A2454" s="21">
        <f t="shared" si="1792"/>
        <v>728</v>
      </c>
      <c r="B2454" s="21" t="s">
        <v>9</v>
      </c>
      <c r="C2454" s="27">
        <f t="shared" si="1796"/>
        <v>0</v>
      </c>
      <c r="D2454" s="27">
        <f t="shared" si="1819"/>
        <v>0</v>
      </c>
      <c r="E2454" s="27" t="b">
        <f t="shared" si="1795"/>
        <v>1</v>
      </c>
      <c r="F2454" s="29">
        <f t="shared" si="1797"/>
        <v>0</v>
      </c>
      <c r="G2454" s="27">
        <f t="shared" si="1820"/>
        <v>0</v>
      </c>
      <c r="H2454" s="22">
        <f t="shared" si="1798"/>
        <v>27258051151.676346</v>
      </c>
      <c r="I2454" s="23">
        <f t="shared" si="1799"/>
        <v>132580106.5049091</v>
      </c>
      <c r="J2454" s="23">
        <f t="shared" si="1800"/>
        <v>1086</v>
      </c>
      <c r="K2454" s="19">
        <f t="shared" si="1821"/>
        <v>225.0831931027827</v>
      </c>
      <c r="L2454" s="16">
        <f t="shared" si="1801"/>
        <v>188.0183180774242</v>
      </c>
      <c r="M2454" s="23">
        <f>M2453-IF($B2454="B",(Percent_Rent_In_Elsies*2.49%/12 * H2453)/K2453,0)+IF($B2454="D",N2454,0)+IF(B2454="D",AK2453)+IF(B2454="C",F2453*90%)-(Y2454-Y2453)-IF($B2454="A",Q2453/K2453) + IF($B2454="A",Q2453/K2453)</f>
        <v>-43014309.791269653</v>
      </c>
      <c r="N2454" s="23">
        <f t="shared" si="1802"/>
        <v>0</v>
      </c>
      <c r="O2454" s="22">
        <f t="shared" si="1803"/>
        <v>19371045.701012112</v>
      </c>
      <c r="P2454" s="22">
        <f t="shared" si="1834"/>
        <v>0</v>
      </c>
      <c r="Q2454" s="22">
        <f t="shared" si="1835"/>
        <v>0</v>
      </c>
      <c r="R2454" s="22">
        <f t="shared" si="1804"/>
        <v>333263079.8036381</v>
      </c>
      <c r="S2454" s="16">
        <f t="shared" si="1794"/>
        <v>0</v>
      </c>
      <c r="T2454" s="15">
        <f t="shared" si="1805"/>
        <v>8354668.0929673351</v>
      </c>
      <c r="U2454" s="23">
        <f t="shared" si="1822"/>
        <v>1480621.7879249675</v>
      </c>
      <c r="V2454" s="23">
        <f t="shared" si="1823"/>
        <v>0</v>
      </c>
      <c r="W2454" s="23">
        <f t="shared" si="1836"/>
        <v>123179.84924500593</v>
      </c>
      <c r="X2454" s="23">
        <f t="shared" si="1824"/>
        <v>36039106.428203702</v>
      </c>
      <c r="Y2454" s="23">
        <f t="shared" si="1806"/>
        <v>13825559.361691331</v>
      </c>
      <c r="Z2454" s="3">
        <f t="shared" si="1807"/>
        <v>0</v>
      </c>
      <c r="AA2454" s="23">
        <f t="shared" si="1808"/>
        <v>61632118.638433225</v>
      </c>
      <c r="AB2454" s="26">
        <f t="shared" si="1825"/>
        <v>70086276.274228573</v>
      </c>
      <c r="AC2454" s="23">
        <f t="shared" si="1826"/>
        <v>74889487.274228647</v>
      </c>
      <c r="AD2454" s="23">
        <f t="shared" si="1832"/>
        <v>4803211</v>
      </c>
      <c r="AE2454" s="24">
        <f t="shared" si="1793"/>
        <v>70086276.274228647</v>
      </c>
      <c r="AF2454" s="3">
        <f t="shared" si="1827"/>
        <v>0</v>
      </c>
      <c r="AG2454" s="2">
        <f t="shared" si="1809"/>
        <v>0</v>
      </c>
      <c r="AH2454" s="2">
        <f t="shared" si="1810"/>
        <v>155.568551224054</v>
      </c>
      <c r="AI2454" s="23">
        <f t="shared" si="1833"/>
        <v>9908824329.1629066</v>
      </c>
      <c r="AJ2454" s="23">
        <f t="shared" si="1811"/>
        <v>6219.922423797766</v>
      </c>
      <c r="AK2454" s="23">
        <f t="shared" si="1812"/>
        <v>0</v>
      </c>
      <c r="AL2454" s="23">
        <f t="shared" si="1837"/>
        <v>0</v>
      </c>
      <c r="AM2454" s="23">
        <f t="shared" si="1838"/>
        <v>0</v>
      </c>
      <c r="AN2454" s="16">
        <f t="shared" si="1828"/>
        <v>0</v>
      </c>
      <c r="AO2454" s="23">
        <f t="shared" si="1829"/>
        <v>0</v>
      </c>
      <c r="AP2454" s="22">
        <f t="shared" si="1830"/>
        <v>0</v>
      </c>
      <c r="AQ2454" s="30">
        <f t="shared" si="1813"/>
        <v>14524989715.866697</v>
      </c>
      <c r="AR2454" s="28">
        <f t="shared" si="1814"/>
        <v>7096191073.1772852</v>
      </c>
      <c r="AS2454" s="25">
        <f t="shared" si="1815"/>
        <v>200337590.02425668</v>
      </c>
      <c r="AT2454" s="32">
        <f t="shared" si="1816"/>
        <v>0</v>
      </c>
      <c r="AU2454" s="23">
        <f t="shared" si="1817"/>
        <v>0</v>
      </c>
      <c r="AV2454" s="22">
        <f t="shared" si="1818"/>
        <v>2084332888.3783133</v>
      </c>
      <c r="AW2454" s="31">
        <f t="shared" si="1831"/>
        <v>9741850345.1774731</v>
      </c>
      <c r="AX2454" s="21"/>
      <c r="AY2454" s="21"/>
      <c r="AZ2454" s="21"/>
      <c r="BA2454" s="21"/>
    </row>
    <row r="2455" spans="1:53" x14ac:dyDescent="0.25">
      <c r="A2455" s="21">
        <f t="shared" si="1792"/>
        <v>728</v>
      </c>
      <c r="B2455" s="21" t="s">
        <v>28</v>
      </c>
      <c r="C2455" s="27">
        <f t="shared" si="1796"/>
        <v>0</v>
      </c>
      <c r="D2455" s="27">
        <f t="shared" si="1819"/>
        <v>0</v>
      </c>
      <c r="E2455" s="27" t="b">
        <f t="shared" si="1795"/>
        <v>1</v>
      </c>
      <c r="F2455" s="29">
        <f t="shared" si="1797"/>
        <v>0</v>
      </c>
      <c r="G2455" s="27">
        <f t="shared" si="1820"/>
        <v>0</v>
      </c>
      <c r="H2455" s="22">
        <f t="shared" si="1798"/>
        <v>27258051151.676346</v>
      </c>
      <c r="I2455" s="23">
        <f t="shared" si="1799"/>
        <v>132580106.5049091</v>
      </c>
      <c r="J2455" s="23">
        <f t="shared" si="1800"/>
        <v>1086</v>
      </c>
      <c r="K2455" s="19">
        <f t="shared" si="1821"/>
        <v>225.0831931027827</v>
      </c>
      <c r="L2455" s="16">
        <f t="shared" si="1801"/>
        <v>188.0183180774242</v>
      </c>
      <c r="M2455" s="23">
        <f>M2454-IF($B2455="B",(Percent_Rent_In_Elsies*2.49%/12 * H2454)/K2454,0)+IF($B2455="D",N2455,0)+IF(B2455="D",AK2454)+IF(B2455="C",F2454*90%)-(Y2455-Y2454)-IF($B2455="A",Q2454/K2454) + IF($B2455="A",Q2454/K2454)</f>
        <v>-43014309.791269653</v>
      </c>
      <c r="N2455" s="23">
        <f t="shared" si="1802"/>
        <v>0</v>
      </c>
      <c r="O2455" s="22">
        <f t="shared" si="1803"/>
        <v>0</v>
      </c>
      <c r="P2455" s="22">
        <f t="shared" si="1834"/>
        <v>19371045.701012112</v>
      </c>
      <c r="Q2455" s="22">
        <f t="shared" si="1835"/>
        <v>0</v>
      </c>
      <c r="R2455" s="22">
        <f t="shared" si="1804"/>
        <v>333263079.8036381</v>
      </c>
      <c r="S2455" s="16">
        <f t="shared" si="1794"/>
        <v>0</v>
      </c>
      <c r="T2455" s="15">
        <f t="shared" si="1805"/>
        <v>0</v>
      </c>
      <c r="U2455" s="23">
        <f t="shared" si="1822"/>
        <v>1480621.7879249675</v>
      </c>
      <c r="V2455" s="23">
        <f t="shared" si="1823"/>
        <v>0</v>
      </c>
      <c r="W2455" s="23">
        <f t="shared" si="1836"/>
        <v>0</v>
      </c>
      <c r="X2455" s="23">
        <f t="shared" si="1824"/>
        <v>36039106.428203702</v>
      </c>
      <c r="Y2455" s="23">
        <f t="shared" si="1806"/>
        <v>13825559.361691331</v>
      </c>
      <c r="Z2455" s="3">
        <f t="shared" si="1807"/>
        <v>6158.9924622502976</v>
      </c>
      <c r="AA2455" s="23">
        <f t="shared" si="1808"/>
        <v>61724503.525366977</v>
      </c>
      <c r="AB2455" s="26">
        <f t="shared" si="1825"/>
        <v>70086276.274228573</v>
      </c>
      <c r="AC2455" s="23">
        <f t="shared" si="1826"/>
        <v>74889487.274228647</v>
      </c>
      <c r="AD2455" s="23">
        <f t="shared" si="1832"/>
        <v>4803211</v>
      </c>
      <c r="AE2455" s="24">
        <f t="shared" si="1793"/>
        <v>70086276.274228647</v>
      </c>
      <c r="AF2455" s="3">
        <f t="shared" si="1827"/>
        <v>0</v>
      </c>
      <c r="AG2455" s="2">
        <f t="shared" si="1809"/>
        <v>739079095.47003567</v>
      </c>
      <c r="AH2455" s="2">
        <f t="shared" si="1810"/>
        <v>155.568551224054</v>
      </c>
      <c r="AI2455" s="23">
        <f t="shared" si="1833"/>
        <v>9923677390.12397</v>
      </c>
      <c r="AJ2455" s="23">
        <f t="shared" si="1811"/>
        <v>6219.922423797766</v>
      </c>
      <c r="AK2455" s="23">
        <f t="shared" si="1812"/>
        <v>0</v>
      </c>
      <c r="AL2455" s="23">
        <f t="shared" si="1837"/>
        <v>0</v>
      </c>
      <c r="AM2455" s="23">
        <f t="shared" si="1838"/>
        <v>0</v>
      </c>
      <c r="AN2455" s="16">
        <f t="shared" si="1828"/>
        <v>0</v>
      </c>
      <c r="AO2455" s="23">
        <f t="shared" si="1829"/>
        <v>0</v>
      </c>
      <c r="AP2455" s="22">
        <f t="shared" si="1830"/>
        <v>0</v>
      </c>
      <c r="AQ2455" s="30">
        <f t="shared" si="1813"/>
        <v>14524989715.866697</v>
      </c>
      <c r="AR2455" s="28">
        <f t="shared" si="1814"/>
        <v>7096191073.1772852</v>
      </c>
      <c r="AS2455" s="25">
        <f t="shared" si="1815"/>
        <v>200337590.02425668</v>
      </c>
      <c r="AT2455" s="32">
        <f t="shared" si="1816"/>
        <v>12317.984924500595</v>
      </c>
      <c r="AU2455" s="23">
        <f t="shared" si="1817"/>
        <v>12317.984924500595</v>
      </c>
      <c r="AV2455" s="22">
        <f t="shared" si="1818"/>
        <v>2092687556.4712806</v>
      </c>
      <c r="AW2455" s="31">
        <f t="shared" si="1831"/>
        <v>9741850345.1774731</v>
      </c>
      <c r="AX2455" s="21"/>
      <c r="AY2455" s="21"/>
      <c r="AZ2455" s="21"/>
      <c r="BA2455" s="21"/>
    </row>
    <row r="2456" spans="1:53" x14ac:dyDescent="0.25">
      <c r="A2456">
        <f t="shared" si="1792"/>
        <v>729</v>
      </c>
      <c r="B2456" t="s">
        <v>6</v>
      </c>
      <c r="C2456" s="27">
        <f t="shared" si="1796"/>
        <v>0</v>
      </c>
      <c r="D2456" s="27">
        <f t="shared" si="1819"/>
        <v>0</v>
      </c>
      <c r="E2456" s="27" t="b">
        <f t="shared" si="1795"/>
        <v>1</v>
      </c>
      <c r="F2456" s="29">
        <f t="shared" si="1797"/>
        <v>0</v>
      </c>
      <c r="G2456" s="27">
        <f t="shared" si="1820"/>
        <v>0</v>
      </c>
      <c r="H2456" s="22">
        <f t="shared" si="1798"/>
        <v>27303481236.929142</v>
      </c>
      <c r="I2456" s="23">
        <f t="shared" si="1799"/>
        <v>132580106.5049091</v>
      </c>
      <c r="J2456" s="23">
        <f t="shared" si="1800"/>
        <v>1086</v>
      </c>
      <c r="K2456" s="19">
        <f t="shared" si="1821"/>
        <v>225.0831931027827</v>
      </c>
      <c r="L2456" s="16">
        <f t="shared" si="1801"/>
        <v>188.33168194088657</v>
      </c>
      <c r="M2456" s="23">
        <f>M2455-IF($B2456="B",(Percent_Rent_In_Elsies*2.49%/12 * H2455)/K2455,0)+IF($B2456="D",N2456,0)+IF(B2456="D",AK2455)+IF(B2456="C",F2455*90%)-(Y2456-Y2455)-IF($B2456="A",Q2455/K2455) + IF($B2456="A",Q2455/K2455)</f>
        <v>-43014309.791269653</v>
      </c>
      <c r="N2456" s="23">
        <f t="shared" si="1802"/>
        <v>0</v>
      </c>
      <c r="O2456" s="22">
        <f t="shared" si="1803"/>
        <v>0</v>
      </c>
      <c r="P2456" s="22">
        <f t="shared" si="1834"/>
        <v>0</v>
      </c>
      <c r="Q2456" s="22">
        <f t="shared" si="1835"/>
        <v>0</v>
      </c>
      <c r="R2456" s="22">
        <f t="shared" si="1804"/>
        <v>333263079.8036381</v>
      </c>
      <c r="S2456" s="16">
        <f t="shared" si="1794"/>
        <v>0</v>
      </c>
      <c r="T2456" s="15">
        <f t="shared" si="1805"/>
        <v>0</v>
      </c>
      <c r="U2456" s="23">
        <f t="shared" si="1822"/>
        <v>1480621.7879249675</v>
      </c>
      <c r="V2456" s="23">
        <f t="shared" si="1823"/>
        <v>0</v>
      </c>
      <c r="W2456" s="23">
        <f t="shared" si="1836"/>
        <v>0</v>
      </c>
      <c r="X2456" s="23">
        <f t="shared" si="1824"/>
        <v>36069901.390514955</v>
      </c>
      <c r="Y2456" s="23">
        <f t="shared" si="1806"/>
        <v>13825559.361691331</v>
      </c>
      <c r="Z2456" s="3">
        <f t="shared" si="1807"/>
        <v>0</v>
      </c>
      <c r="AA2456" s="23">
        <f t="shared" si="1808"/>
        <v>61724503.525366977</v>
      </c>
      <c r="AB2456" s="26">
        <f t="shared" si="1825"/>
        <v>70086276.274228573</v>
      </c>
      <c r="AC2456" s="23">
        <f t="shared" si="1826"/>
        <v>74889487.274228647</v>
      </c>
      <c r="AD2456" s="23">
        <f t="shared" si="1832"/>
        <v>4803211</v>
      </c>
      <c r="AE2456" s="24">
        <f t="shared" si="1793"/>
        <v>70086276.274228647</v>
      </c>
      <c r="AF2456" s="3">
        <f t="shared" si="1827"/>
        <v>0</v>
      </c>
      <c r="AG2456" s="2">
        <f t="shared" si="1809"/>
        <v>0</v>
      </c>
      <c r="AH2456" s="2">
        <f t="shared" si="1810"/>
        <v>155.82783214276077</v>
      </c>
      <c r="AI2456" s="23">
        <f t="shared" si="1833"/>
        <v>9923677390.12397</v>
      </c>
      <c r="AJ2456" s="23">
        <f t="shared" si="1811"/>
        <v>6219.922423797766</v>
      </c>
      <c r="AK2456" s="23">
        <f t="shared" si="1812"/>
        <v>0</v>
      </c>
      <c r="AL2456" s="23">
        <f t="shared" si="1837"/>
        <v>0</v>
      </c>
      <c r="AM2456" s="23">
        <f t="shared" si="1838"/>
        <v>0</v>
      </c>
      <c r="AN2456" s="16">
        <f t="shared" si="1828"/>
        <v>0</v>
      </c>
      <c r="AO2456" s="23">
        <f t="shared" si="1829"/>
        <v>0</v>
      </c>
      <c r="AP2456" s="22">
        <f t="shared" si="1830"/>
        <v>0</v>
      </c>
      <c r="AQ2456" s="30">
        <f t="shared" si="1813"/>
        <v>14524989715.866697</v>
      </c>
      <c r="AR2456" s="28">
        <f t="shared" si="1814"/>
        <v>7096191073.1772852</v>
      </c>
      <c r="AS2456" s="25">
        <f t="shared" si="1815"/>
        <v>200337590.02425668</v>
      </c>
      <c r="AT2456" s="32">
        <f t="shared" si="1816"/>
        <v>0</v>
      </c>
      <c r="AU2456" s="23">
        <f t="shared" si="1817"/>
        <v>0</v>
      </c>
      <c r="AV2456" s="22">
        <f t="shared" si="1818"/>
        <v>2092687556.4712806</v>
      </c>
      <c r="AW2456" s="31">
        <f t="shared" si="1831"/>
        <v>9722479299.4764614</v>
      </c>
    </row>
    <row r="2457" spans="1:53" x14ac:dyDescent="0.25">
      <c r="A2457">
        <f t="shared" si="1792"/>
        <v>729</v>
      </c>
      <c r="B2457" t="s">
        <v>7</v>
      </c>
      <c r="C2457" s="27">
        <f t="shared" si="1796"/>
        <v>0</v>
      </c>
      <c r="D2457" s="27">
        <f t="shared" si="1819"/>
        <v>0</v>
      </c>
      <c r="E2457" s="27" t="b">
        <f t="shared" si="1795"/>
        <v>1</v>
      </c>
      <c r="F2457" s="29">
        <f t="shared" si="1797"/>
        <v>0</v>
      </c>
      <c r="G2457" s="27">
        <f t="shared" si="1820"/>
        <v>0</v>
      </c>
      <c r="H2457" s="22">
        <f t="shared" si="1798"/>
        <v>27303481236.929142</v>
      </c>
      <c r="I2457" s="23">
        <f t="shared" si="1799"/>
        <v>132580106.5049091</v>
      </c>
      <c r="J2457" s="23">
        <f t="shared" si="1800"/>
        <v>1086</v>
      </c>
      <c r="K2457" s="19">
        <f t="shared" si="1821"/>
        <v>225.0831931027827</v>
      </c>
      <c r="L2457" s="16">
        <f t="shared" si="1801"/>
        <v>188.33168194088657</v>
      </c>
      <c r="M2457" s="23">
        <f>M2456-IF($B2457="B",(Percent_Rent_In_Elsies*2.49%/12 * H2456)/K2456,0)+IF($B2457="D",N2457,0)+IF(B2457="D",AK2456)+IF(B2457="C",F2456*90%)-(Y2457-Y2456)-IF($B2457="A",Q2456/K2456) + IF($B2457="A",Q2456/K2456)</f>
        <v>-43140162.643243268</v>
      </c>
      <c r="N2457" s="23">
        <f t="shared" si="1802"/>
        <v>0</v>
      </c>
      <c r="O2457" s="22">
        <f t="shared" si="1803"/>
        <v>0</v>
      </c>
      <c r="P2457" s="22">
        <f t="shared" si="1834"/>
        <v>0</v>
      </c>
      <c r="Q2457" s="22">
        <f t="shared" si="1835"/>
        <v>0</v>
      </c>
      <c r="R2457" s="22">
        <f t="shared" si="1804"/>
        <v>305491156.48666823</v>
      </c>
      <c r="S2457" s="16">
        <f t="shared" si="1794"/>
        <v>27771923.316969842</v>
      </c>
      <c r="T2457" s="15">
        <f t="shared" si="1805"/>
        <v>0</v>
      </c>
      <c r="U2457" s="23">
        <f t="shared" si="1822"/>
        <v>1357236.6389312202</v>
      </c>
      <c r="V2457" s="23">
        <f t="shared" si="1823"/>
        <v>123385.14899374729</v>
      </c>
      <c r="W2457" s="23">
        <f t="shared" si="1836"/>
        <v>0</v>
      </c>
      <c r="X2457" s="23">
        <f t="shared" si="1824"/>
        <v>36069901.390514955</v>
      </c>
      <c r="Y2457" s="23">
        <f t="shared" si="1806"/>
        <v>13825559.361691331</v>
      </c>
      <c r="Z2457" s="3">
        <f t="shared" si="1807"/>
        <v>0</v>
      </c>
      <c r="AA2457" s="23">
        <f t="shared" si="1808"/>
        <v>61724503.525366977</v>
      </c>
      <c r="AB2457" s="26">
        <f t="shared" si="1825"/>
        <v>70086276.274228588</v>
      </c>
      <c r="AC2457" s="23">
        <f t="shared" si="1826"/>
        <v>74889487.274228647</v>
      </c>
      <c r="AD2457" s="23">
        <f t="shared" si="1832"/>
        <v>4803211</v>
      </c>
      <c r="AE2457" s="24">
        <f t="shared" si="1793"/>
        <v>70086276.274228647</v>
      </c>
      <c r="AF2457" s="3">
        <f t="shared" si="1827"/>
        <v>0</v>
      </c>
      <c r="AG2457" s="2">
        <f t="shared" si="1809"/>
        <v>0</v>
      </c>
      <c r="AH2457" s="2">
        <f t="shared" si="1810"/>
        <v>155.82783214276077</v>
      </c>
      <c r="AI2457" s="23">
        <f t="shared" si="1833"/>
        <v>9923677390.12397</v>
      </c>
      <c r="AJ2457" s="23">
        <f t="shared" si="1811"/>
        <v>6219.922423797766</v>
      </c>
      <c r="AK2457" s="23">
        <f t="shared" si="1812"/>
        <v>0</v>
      </c>
      <c r="AL2457" s="23">
        <f t="shared" si="1837"/>
        <v>5134514.2248859406</v>
      </c>
      <c r="AM2457" s="23">
        <f t="shared" si="1838"/>
        <v>4790442024.4014997</v>
      </c>
      <c r="AN2457" s="16">
        <f t="shared" si="1828"/>
        <v>0</v>
      </c>
      <c r="AO2457" s="23">
        <f t="shared" si="1829"/>
        <v>125852.85197361888</v>
      </c>
      <c r="AP2457" s="22">
        <f t="shared" si="1830"/>
        <v>28327361.783313986</v>
      </c>
      <c r="AQ2457" s="30">
        <f t="shared" si="1813"/>
        <v>14581403656.858168</v>
      </c>
      <c r="AR2457" s="28">
        <f t="shared" si="1814"/>
        <v>7124277652.3854408</v>
      </c>
      <c r="AS2457" s="25">
        <f t="shared" si="1815"/>
        <v>200337590.02425668</v>
      </c>
      <c r="AT2457" s="32">
        <f t="shared" si="1816"/>
        <v>0</v>
      </c>
      <c r="AU2457" s="23">
        <f t="shared" si="1817"/>
        <v>0</v>
      </c>
      <c r="AV2457" s="22">
        <f t="shared" si="1818"/>
        <v>2092687556.4712806</v>
      </c>
      <c r="AW2457" s="31">
        <f t="shared" si="1831"/>
        <v>9778893240.4679298</v>
      </c>
    </row>
    <row r="2458" spans="1:53" s="21" customFormat="1" x14ac:dyDescent="0.25">
      <c r="A2458">
        <f t="shared" ref="A2458:A2521" si="1839">A2453+1</f>
        <v>729</v>
      </c>
      <c r="B2458" t="s">
        <v>8</v>
      </c>
      <c r="C2458" s="27">
        <f t="shared" si="1796"/>
        <v>0</v>
      </c>
      <c r="D2458" s="27">
        <f t="shared" si="1819"/>
        <v>0</v>
      </c>
      <c r="E2458" s="27" t="b">
        <f t="shared" si="1795"/>
        <v>1</v>
      </c>
      <c r="F2458" s="29">
        <f t="shared" si="1797"/>
        <v>0</v>
      </c>
      <c r="G2458" s="27">
        <f t="shared" si="1820"/>
        <v>0</v>
      </c>
      <c r="H2458" s="22">
        <f t="shared" si="1798"/>
        <v>27303481236.929142</v>
      </c>
      <c r="I2458" s="23">
        <f t="shared" si="1799"/>
        <v>132580106.5049091</v>
      </c>
      <c r="J2458" s="23">
        <f t="shared" si="1800"/>
        <v>1086</v>
      </c>
      <c r="K2458" s="19">
        <f t="shared" si="1821"/>
        <v>225.0831931027827</v>
      </c>
      <c r="L2458" s="16">
        <f t="shared" si="1801"/>
        <v>188.33168194088657</v>
      </c>
      <c r="M2458" s="23">
        <f>M2457-IF($B2458="B",(Percent_Rent_In_Elsies*2.49%/12 * H2457)/K2457,0)+IF($B2458="D",N2458,0)+IF(B2458="D",AK2457)+IF(B2458="C",F2457*90%)-(Y2458-Y2457)-IF($B2458="A",Q2457/K2457) + IF($B2458="A",Q2457/K2457)</f>
        <v>-43140162.643243268</v>
      </c>
      <c r="N2458" s="23">
        <f t="shared" si="1802"/>
        <v>0</v>
      </c>
      <c r="O2458" s="22">
        <f t="shared" si="1803"/>
        <v>0</v>
      </c>
      <c r="P2458" s="22">
        <f t="shared" si="1834"/>
        <v>0</v>
      </c>
      <c r="Q2458" s="22">
        <f t="shared" si="1835"/>
        <v>0</v>
      </c>
      <c r="R2458" s="22">
        <f t="shared" si="1804"/>
        <v>333818518.26998222</v>
      </c>
      <c r="S2458" s="16">
        <f t="shared" si="1794"/>
        <v>27771923.316969842</v>
      </c>
      <c r="T2458" s="15">
        <f t="shared" si="1805"/>
        <v>0</v>
      </c>
      <c r="U2458" s="23">
        <f t="shared" si="1822"/>
        <v>1483089.490904839</v>
      </c>
      <c r="V2458" s="23">
        <f t="shared" si="1823"/>
        <v>123385.14899374729</v>
      </c>
      <c r="W2458" s="23">
        <f t="shared" si="1836"/>
        <v>0</v>
      </c>
      <c r="X2458" s="23">
        <f t="shared" si="1824"/>
        <v>36069901.390514955</v>
      </c>
      <c r="Y2458" s="23">
        <f t="shared" si="1806"/>
        <v>13825559.361691331</v>
      </c>
      <c r="Z2458" s="3">
        <f t="shared" si="1807"/>
        <v>0</v>
      </c>
      <c r="AA2458" s="23">
        <f t="shared" si="1808"/>
        <v>61724503.525366977</v>
      </c>
      <c r="AB2458" s="26">
        <f t="shared" si="1825"/>
        <v>70086276.274228588</v>
      </c>
      <c r="AC2458" s="23">
        <f t="shared" si="1826"/>
        <v>74889487.274228647</v>
      </c>
      <c r="AD2458" s="23">
        <f t="shared" si="1832"/>
        <v>4803211</v>
      </c>
      <c r="AE2458" s="24">
        <f t="shared" si="1793"/>
        <v>70086276.274228647</v>
      </c>
      <c r="AF2458" s="3">
        <f t="shared" si="1827"/>
        <v>1E-4</v>
      </c>
      <c r="AG2458" s="2">
        <f t="shared" si="1809"/>
        <v>0</v>
      </c>
      <c r="AH2458" s="2">
        <f t="shared" si="1810"/>
        <v>155.82783214276077</v>
      </c>
      <c r="AI2458" s="23">
        <f t="shared" si="1833"/>
        <v>9923677390.12397</v>
      </c>
      <c r="AJ2458" s="23">
        <f t="shared" si="1811"/>
        <v>6219.922423797766</v>
      </c>
      <c r="AK2458" s="23">
        <f t="shared" si="1812"/>
        <v>60461.175988129275</v>
      </c>
      <c r="AL2458" s="23">
        <f t="shared" si="1837"/>
        <v>0</v>
      </c>
      <c r="AM2458" s="23">
        <f t="shared" si="1838"/>
        <v>0</v>
      </c>
      <c r="AN2458" s="16">
        <f t="shared" si="1828"/>
        <v>0</v>
      </c>
      <c r="AO2458" s="23">
        <f t="shared" si="1829"/>
        <v>0</v>
      </c>
      <c r="AP2458" s="22">
        <f t="shared" si="1830"/>
        <v>0</v>
      </c>
      <c r="AQ2458" s="30">
        <f t="shared" si="1813"/>
        <v>14581403656.858168</v>
      </c>
      <c r="AR2458" s="28">
        <f t="shared" si="1814"/>
        <v>7124277652.3854408</v>
      </c>
      <c r="AS2458" s="25">
        <f t="shared" si="1815"/>
        <v>200337590.02425668</v>
      </c>
      <c r="AT2458" s="32">
        <f t="shared" si="1816"/>
        <v>0</v>
      </c>
      <c r="AU2458" s="23">
        <f t="shared" si="1817"/>
        <v>0</v>
      </c>
      <c r="AV2458" s="22">
        <f t="shared" si="1818"/>
        <v>2092687556.4712806</v>
      </c>
      <c r="AW2458" s="31">
        <f t="shared" si="1831"/>
        <v>9778893240.4679298</v>
      </c>
      <c r="AX2458"/>
      <c r="AY2458"/>
      <c r="AZ2458"/>
      <c r="BA2458"/>
    </row>
    <row r="2459" spans="1:53" s="21" customFormat="1" x14ac:dyDescent="0.25">
      <c r="A2459">
        <f t="shared" si="1839"/>
        <v>729</v>
      </c>
      <c r="B2459" t="s">
        <v>9</v>
      </c>
      <c r="C2459" s="27">
        <f t="shared" si="1796"/>
        <v>0</v>
      </c>
      <c r="D2459" s="27">
        <f t="shared" si="1819"/>
        <v>0</v>
      </c>
      <c r="E2459" s="27" t="b">
        <f t="shared" si="1795"/>
        <v>1</v>
      </c>
      <c r="F2459" s="29">
        <f t="shared" si="1797"/>
        <v>0</v>
      </c>
      <c r="G2459" s="27">
        <f t="shared" si="1820"/>
        <v>0</v>
      </c>
      <c r="H2459" s="22">
        <f t="shared" si="1798"/>
        <v>27303481236.929142</v>
      </c>
      <c r="I2459" s="23">
        <f t="shared" si="1799"/>
        <v>132580106.5049091</v>
      </c>
      <c r="J2459" s="23">
        <f t="shared" si="1800"/>
        <v>1086</v>
      </c>
      <c r="K2459" s="19">
        <f t="shared" si="1821"/>
        <v>225.0831931027827</v>
      </c>
      <c r="L2459" s="16">
        <f t="shared" si="1801"/>
        <v>188.33168194088657</v>
      </c>
      <c r="M2459" s="23">
        <f>M2458-IF($B2459="B",(Percent_Rent_In_Elsies*2.49%/12 * H2458)/K2458,0)+IF($B2459="D",N2459,0)+IF(B2459="D",AK2458)+IF(B2459="C",F2458*90%)-(Y2459-Y2458)-IF($B2459="A",Q2458/K2458) + IF($B2459="A",Q2458/K2458)</f>
        <v>-43079701.467255138</v>
      </c>
      <c r="N2459" s="23">
        <f t="shared" si="1802"/>
        <v>0</v>
      </c>
      <c r="O2459" s="22">
        <f t="shared" si="1803"/>
        <v>19403330.777180765</v>
      </c>
      <c r="P2459" s="22">
        <f t="shared" si="1834"/>
        <v>0</v>
      </c>
      <c r="Q2459" s="22">
        <f t="shared" si="1835"/>
        <v>0</v>
      </c>
      <c r="R2459" s="22">
        <f t="shared" si="1804"/>
        <v>333818518.26998222</v>
      </c>
      <c r="S2459" s="16">
        <f t="shared" si="1794"/>
        <v>0</v>
      </c>
      <c r="T2459" s="15">
        <f t="shared" si="1805"/>
        <v>8368592.5397890769</v>
      </c>
      <c r="U2459" s="23">
        <f t="shared" si="1822"/>
        <v>1483089.490904839</v>
      </c>
      <c r="V2459" s="23">
        <f t="shared" si="1823"/>
        <v>0</v>
      </c>
      <c r="W2459" s="23">
        <f t="shared" si="1836"/>
        <v>123385.14899374729</v>
      </c>
      <c r="X2459" s="23">
        <f t="shared" si="1824"/>
        <v>36069901.390514955</v>
      </c>
      <c r="Y2459" s="23">
        <f t="shared" si="1806"/>
        <v>13825559.361691331</v>
      </c>
      <c r="Z2459" s="3">
        <f t="shared" si="1807"/>
        <v>0</v>
      </c>
      <c r="AA2459" s="23">
        <f t="shared" si="1808"/>
        <v>61664042.349378847</v>
      </c>
      <c r="AB2459" s="26">
        <f t="shared" si="1825"/>
        <v>70086276.274228573</v>
      </c>
      <c r="AC2459" s="23">
        <f t="shared" si="1826"/>
        <v>74889487.274228647</v>
      </c>
      <c r="AD2459" s="23">
        <f t="shared" si="1832"/>
        <v>4803211</v>
      </c>
      <c r="AE2459" s="24">
        <f t="shared" si="1793"/>
        <v>70086276.274228647</v>
      </c>
      <c r="AF2459" s="3">
        <f t="shared" si="1827"/>
        <v>0</v>
      </c>
      <c r="AG2459" s="2">
        <f t="shared" si="1809"/>
        <v>0</v>
      </c>
      <c r="AH2459" s="2">
        <f t="shared" si="1810"/>
        <v>155.82783214276077</v>
      </c>
      <c r="AI2459" s="23">
        <f t="shared" si="1833"/>
        <v>9913956822.5881443</v>
      </c>
      <c r="AJ2459" s="23">
        <f t="shared" si="1811"/>
        <v>6219.922423797766</v>
      </c>
      <c r="AK2459" s="23">
        <f t="shared" si="1812"/>
        <v>0</v>
      </c>
      <c r="AL2459" s="23">
        <f t="shared" si="1837"/>
        <v>0</v>
      </c>
      <c r="AM2459" s="23">
        <f t="shared" si="1838"/>
        <v>0</v>
      </c>
      <c r="AN2459" s="16">
        <f t="shared" si="1828"/>
        <v>0</v>
      </c>
      <c r="AO2459" s="23">
        <f t="shared" si="1829"/>
        <v>0</v>
      </c>
      <c r="AP2459" s="22">
        <f t="shared" si="1830"/>
        <v>0</v>
      </c>
      <c r="AQ2459" s="30">
        <f t="shared" si="1813"/>
        <v>14581403656.858168</v>
      </c>
      <c r="AR2459" s="28">
        <f t="shared" si="1814"/>
        <v>7124277652.3854408</v>
      </c>
      <c r="AS2459" s="25">
        <f t="shared" si="1815"/>
        <v>200337590.02425668</v>
      </c>
      <c r="AT2459" s="32">
        <f t="shared" si="1816"/>
        <v>0</v>
      </c>
      <c r="AU2459" s="23">
        <f t="shared" si="1817"/>
        <v>0</v>
      </c>
      <c r="AV2459" s="22">
        <f t="shared" si="1818"/>
        <v>2092687556.4712806</v>
      </c>
      <c r="AW2459" s="31">
        <f t="shared" si="1831"/>
        <v>9778893240.4679298</v>
      </c>
      <c r="AX2459"/>
      <c r="AY2459"/>
      <c r="AZ2459"/>
      <c r="BA2459"/>
    </row>
    <row r="2460" spans="1:53" x14ac:dyDescent="0.25">
      <c r="A2460" s="21">
        <f t="shared" si="1839"/>
        <v>729</v>
      </c>
      <c r="B2460" s="21" t="s">
        <v>28</v>
      </c>
      <c r="C2460" s="27">
        <f t="shared" si="1796"/>
        <v>0</v>
      </c>
      <c r="D2460" s="27">
        <f t="shared" si="1819"/>
        <v>0</v>
      </c>
      <c r="E2460" s="27" t="b">
        <f t="shared" si="1795"/>
        <v>1</v>
      </c>
      <c r="F2460" s="29">
        <f t="shared" si="1797"/>
        <v>0</v>
      </c>
      <c r="G2460" s="27">
        <f t="shared" si="1820"/>
        <v>0</v>
      </c>
      <c r="H2460" s="22">
        <f t="shared" si="1798"/>
        <v>27303481236.929142</v>
      </c>
      <c r="I2460" s="23">
        <f t="shared" si="1799"/>
        <v>132580106.5049091</v>
      </c>
      <c r="J2460" s="23">
        <f t="shared" si="1800"/>
        <v>1086</v>
      </c>
      <c r="K2460" s="19">
        <f t="shared" si="1821"/>
        <v>225.0831931027827</v>
      </c>
      <c r="L2460" s="16">
        <f t="shared" si="1801"/>
        <v>188.33168194088657</v>
      </c>
      <c r="M2460" s="23">
        <f>M2459-IF($B2460="B",(Percent_Rent_In_Elsies*2.49%/12 * H2459)/K2459,0)+IF($B2460="D",N2460,0)+IF(B2460="D",AK2459)+IF(B2460="C",F2459*90%)-(Y2460-Y2459)-IF($B2460="A",Q2459/K2459) + IF($B2460="A",Q2459/K2459)</f>
        <v>-43079701.467255138</v>
      </c>
      <c r="N2460" s="23">
        <f t="shared" si="1802"/>
        <v>0</v>
      </c>
      <c r="O2460" s="22">
        <f t="shared" si="1803"/>
        <v>0</v>
      </c>
      <c r="P2460" s="22">
        <f t="shared" si="1834"/>
        <v>19403330.777180765</v>
      </c>
      <c r="Q2460" s="22">
        <f t="shared" si="1835"/>
        <v>0</v>
      </c>
      <c r="R2460" s="22">
        <f t="shared" si="1804"/>
        <v>333818518.26998222</v>
      </c>
      <c r="S2460" s="16">
        <f t="shared" si="1794"/>
        <v>0</v>
      </c>
      <c r="T2460" s="15">
        <f t="shared" si="1805"/>
        <v>0</v>
      </c>
      <c r="U2460" s="23">
        <f t="shared" si="1822"/>
        <v>1483089.490904839</v>
      </c>
      <c r="V2460" s="23">
        <f t="shared" si="1823"/>
        <v>0</v>
      </c>
      <c r="W2460" s="23">
        <f t="shared" si="1836"/>
        <v>0</v>
      </c>
      <c r="X2460" s="23">
        <f t="shared" si="1824"/>
        <v>36069901.390514955</v>
      </c>
      <c r="Y2460" s="23">
        <f t="shared" si="1806"/>
        <v>13825559.361691331</v>
      </c>
      <c r="Z2460" s="3">
        <f t="shared" si="1807"/>
        <v>6169.2574496873658</v>
      </c>
      <c r="AA2460" s="23">
        <f t="shared" si="1808"/>
        <v>61756581.211124159</v>
      </c>
      <c r="AB2460" s="26">
        <f t="shared" si="1825"/>
        <v>70086276.274228573</v>
      </c>
      <c r="AC2460" s="23">
        <f t="shared" si="1826"/>
        <v>74889487.274228647</v>
      </c>
      <c r="AD2460" s="23">
        <f t="shared" si="1832"/>
        <v>4803211</v>
      </c>
      <c r="AE2460" s="24">
        <f t="shared" si="1793"/>
        <v>70086276.274228647</v>
      </c>
      <c r="AF2460" s="3">
        <f t="shared" si="1827"/>
        <v>0</v>
      </c>
      <c r="AG2460" s="2">
        <f t="shared" si="1809"/>
        <v>740310893.96248388</v>
      </c>
      <c r="AH2460" s="2">
        <f t="shared" si="1810"/>
        <v>155.82783214276077</v>
      </c>
      <c r="AI2460" s="23">
        <f t="shared" si="1833"/>
        <v>9928834638.6508102</v>
      </c>
      <c r="AJ2460" s="23">
        <f t="shared" si="1811"/>
        <v>6219.922423797766</v>
      </c>
      <c r="AK2460" s="23">
        <f t="shared" si="1812"/>
        <v>0</v>
      </c>
      <c r="AL2460" s="23">
        <f t="shared" si="1837"/>
        <v>0</v>
      </c>
      <c r="AM2460" s="23">
        <f t="shared" si="1838"/>
        <v>0</v>
      </c>
      <c r="AN2460" s="16">
        <f t="shared" si="1828"/>
        <v>0</v>
      </c>
      <c r="AO2460" s="23">
        <f t="shared" si="1829"/>
        <v>0</v>
      </c>
      <c r="AP2460" s="22">
        <f t="shared" si="1830"/>
        <v>0</v>
      </c>
      <c r="AQ2460" s="30">
        <f t="shared" si="1813"/>
        <v>14581403656.858168</v>
      </c>
      <c r="AR2460" s="28">
        <f t="shared" si="1814"/>
        <v>7124277652.3854408</v>
      </c>
      <c r="AS2460" s="25">
        <f t="shared" si="1815"/>
        <v>200337590.02425668</v>
      </c>
      <c r="AT2460" s="32">
        <f t="shared" si="1816"/>
        <v>12338.514899374732</v>
      </c>
      <c r="AU2460" s="23">
        <f t="shared" si="1817"/>
        <v>12338.514899374732</v>
      </c>
      <c r="AV2460" s="22">
        <f t="shared" si="1818"/>
        <v>2101056149.0110695</v>
      </c>
      <c r="AW2460" s="31">
        <f t="shared" si="1831"/>
        <v>9778893240.4679298</v>
      </c>
    </row>
    <row r="2461" spans="1:53" x14ac:dyDescent="0.25">
      <c r="A2461">
        <f t="shared" si="1839"/>
        <v>730</v>
      </c>
      <c r="B2461" t="s">
        <v>6</v>
      </c>
      <c r="C2461" s="27">
        <f t="shared" si="1796"/>
        <v>0</v>
      </c>
      <c r="D2461" s="27">
        <f t="shared" si="1819"/>
        <v>0</v>
      </c>
      <c r="E2461" s="27" t="b">
        <f t="shared" si="1795"/>
        <v>1</v>
      </c>
      <c r="F2461" s="29">
        <f t="shared" si="1797"/>
        <v>0</v>
      </c>
      <c r="G2461" s="27">
        <f t="shared" si="1820"/>
        <v>0</v>
      </c>
      <c r="H2461" s="22">
        <f t="shared" si="1798"/>
        <v>27348987038.990692</v>
      </c>
      <c r="I2461" s="23">
        <f t="shared" si="1799"/>
        <v>132580106.5049091</v>
      </c>
      <c r="J2461" s="23">
        <f t="shared" si="1800"/>
        <v>1086</v>
      </c>
      <c r="K2461" s="19">
        <f t="shared" si="1821"/>
        <v>225.0831931027827</v>
      </c>
      <c r="L2461" s="16">
        <f t="shared" si="1801"/>
        <v>188.64556807745473</v>
      </c>
      <c r="M2461" s="23">
        <f>M2460-IF($B2461="B",(Percent_Rent_In_Elsies*2.49%/12 * H2460)/K2460,0)+IF($B2461="D",N2461,0)+IF(B2461="D",AK2460)+IF(B2461="C",F2460*90%)-(Y2461-Y2460)-IF($B2461="A",Q2460/K2460) + IF($B2461="A",Q2460/K2460)</f>
        <v>-43079701.467255138</v>
      </c>
      <c r="N2461" s="23">
        <f t="shared" si="1802"/>
        <v>0</v>
      </c>
      <c r="O2461" s="22">
        <f t="shared" si="1803"/>
        <v>0</v>
      </c>
      <c r="P2461" s="22">
        <f t="shared" si="1834"/>
        <v>0</v>
      </c>
      <c r="Q2461" s="22">
        <f t="shared" si="1835"/>
        <v>0</v>
      </c>
      <c r="R2461" s="22">
        <f t="shared" si="1804"/>
        <v>333818518.26998222</v>
      </c>
      <c r="S2461" s="16">
        <f t="shared" si="1794"/>
        <v>0</v>
      </c>
      <c r="T2461" s="15">
        <f t="shared" si="1805"/>
        <v>0</v>
      </c>
      <c r="U2461" s="23">
        <f t="shared" si="1822"/>
        <v>1483089.490904839</v>
      </c>
      <c r="V2461" s="23">
        <f t="shared" si="1823"/>
        <v>0</v>
      </c>
      <c r="W2461" s="23">
        <f t="shared" si="1836"/>
        <v>0</v>
      </c>
      <c r="X2461" s="23">
        <f t="shared" si="1824"/>
        <v>36100747.677763388</v>
      </c>
      <c r="Y2461" s="23">
        <f t="shared" si="1806"/>
        <v>13825559.361691331</v>
      </c>
      <c r="Z2461" s="3">
        <f t="shared" si="1807"/>
        <v>0</v>
      </c>
      <c r="AA2461" s="23">
        <f t="shared" si="1808"/>
        <v>61756581.211124159</v>
      </c>
      <c r="AB2461" s="26">
        <f t="shared" si="1825"/>
        <v>70086276.274228573</v>
      </c>
      <c r="AC2461" s="23">
        <f t="shared" si="1826"/>
        <v>74889487.274228647</v>
      </c>
      <c r="AD2461" s="23">
        <f t="shared" si="1832"/>
        <v>4803211</v>
      </c>
      <c r="AE2461" s="24">
        <f t="shared" si="1793"/>
        <v>70086276.274228647</v>
      </c>
      <c r="AF2461" s="3">
        <f t="shared" si="1827"/>
        <v>0</v>
      </c>
      <c r="AG2461" s="2">
        <f t="shared" si="1809"/>
        <v>0</v>
      </c>
      <c r="AH2461" s="2">
        <f t="shared" si="1810"/>
        <v>156.08754519633203</v>
      </c>
      <c r="AI2461" s="23">
        <f t="shared" si="1833"/>
        <v>9928834638.6508102</v>
      </c>
      <c r="AJ2461" s="23">
        <f t="shared" si="1811"/>
        <v>6219.922423797766</v>
      </c>
      <c r="AK2461" s="23">
        <f t="shared" si="1812"/>
        <v>0</v>
      </c>
      <c r="AL2461" s="23">
        <f t="shared" si="1837"/>
        <v>0</v>
      </c>
      <c r="AM2461" s="23">
        <f t="shared" si="1838"/>
        <v>0</v>
      </c>
      <c r="AN2461" s="16">
        <f t="shared" si="1828"/>
        <v>0</v>
      </c>
      <c r="AO2461" s="23">
        <f t="shared" si="1829"/>
        <v>0</v>
      </c>
      <c r="AP2461" s="22">
        <f t="shared" si="1830"/>
        <v>0</v>
      </c>
      <c r="AQ2461" s="30">
        <f t="shared" si="1813"/>
        <v>14581403656.858168</v>
      </c>
      <c r="AR2461" s="28">
        <f t="shared" si="1814"/>
        <v>7124277652.3854408</v>
      </c>
      <c r="AS2461" s="25">
        <f t="shared" si="1815"/>
        <v>200337590.02425668</v>
      </c>
      <c r="AT2461" s="32">
        <f t="shared" si="1816"/>
        <v>0</v>
      </c>
      <c r="AU2461" s="23">
        <f t="shared" si="1817"/>
        <v>0</v>
      </c>
      <c r="AV2461" s="22">
        <f t="shared" si="1818"/>
        <v>2101056149.0110695</v>
      </c>
      <c r="AW2461" s="31">
        <f t="shared" si="1831"/>
        <v>9759489909.6907482</v>
      </c>
    </row>
    <row r="2462" spans="1:53" x14ac:dyDescent="0.25">
      <c r="A2462">
        <f t="shared" si="1839"/>
        <v>730</v>
      </c>
      <c r="B2462" t="s">
        <v>7</v>
      </c>
      <c r="C2462" s="27">
        <f t="shared" si="1796"/>
        <v>0</v>
      </c>
      <c r="D2462" s="27">
        <f t="shared" si="1819"/>
        <v>0</v>
      </c>
      <c r="E2462" s="27" t="b">
        <f t="shared" si="1795"/>
        <v>1</v>
      </c>
      <c r="F2462" s="29">
        <f t="shared" si="1797"/>
        <v>0</v>
      </c>
      <c r="G2462" s="27">
        <f t="shared" si="1820"/>
        <v>0</v>
      </c>
      <c r="H2462" s="22">
        <f t="shared" si="1798"/>
        <v>27348987038.990692</v>
      </c>
      <c r="I2462" s="23">
        <f t="shared" si="1799"/>
        <v>132580106.5049091</v>
      </c>
      <c r="J2462" s="23">
        <f t="shared" si="1800"/>
        <v>1086</v>
      </c>
      <c r="K2462" s="19">
        <f t="shared" si="1821"/>
        <v>225.0831931027827</v>
      </c>
      <c r="L2462" s="16">
        <f t="shared" si="1801"/>
        <v>188.64556807745473</v>
      </c>
      <c r="M2462" s="23">
        <f>M2461-IF($B2462="B",(Percent_Rent_In_Elsies*2.49%/12 * H2461)/K2461,0)+IF($B2462="D",N2462,0)+IF(B2462="D",AK2461)+IF(B2462="C",F2461*90%)-(Y2462-Y2461)-IF($B2462="A",Q2461/K2461) + IF($B2462="A",Q2461/K2461)</f>
        <v>-43205764.073982045</v>
      </c>
      <c r="N2462" s="23">
        <f t="shared" si="1802"/>
        <v>0</v>
      </c>
      <c r="O2462" s="22">
        <f t="shared" si="1803"/>
        <v>0</v>
      </c>
      <c r="P2462" s="22">
        <f t="shared" si="1834"/>
        <v>0</v>
      </c>
      <c r="Q2462" s="22">
        <f t="shared" si="1835"/>
        <v>0</v>
      </c>
      <c r="R2462" s="22">
        <f t="shared" si="1804"/>
        <v>306000308.41415036</v>
      </c>
      <c r="S2462" s="16">
        <f t="shared" si="1794"/>
        <v>27818209.85583185</v>
      </c>
      <c r="T2462" s="15">
        <f t="shared" si="1805"/>
        <v>0</v>
      </c>
      <c r="U2462" s="23">
        <f t="shared" si="1822"/>
        <v>1359498.6999961024</v>
      </c>
      <c r="V2462" s="23">
        <f t="shared" si="1823"/>
        <v>123590.79090873658</v>
      </c>
      <c r="W2462" s="23">
        <f t="shared" si="1836"/>
        <v>0</v>
      </c>
      <c r="X2462" s="23">
        <f t="shared" si="1824"/>
        <v>36100747.677763388</v>
      </c>
      <c r="Y2462" s="23">
        <f t="shared" si="1806"/>
        <v>13825559.361691331</v>
      </c>
      <c r="Z2462" s="3">
        <f t="shared" si="1807"/>
        <v>0</v>
      </c>
      <c r="AA2462" s="23">
        <f t="shared" si="1808"/>
        <v>61756581.211124159</v>
      </c>
      <c r="AB2462" s="26">
        <f t="shared" si="1825"/>
        <v>70086276.274228588</v>
      </c>
      <c r="AC2462" s="23">
        <f t="shared" si="1826"/>
        <v>74889487.274228647</v>
      </c>
      <c r="AD2462" s="23">
        <f t="shared" si="1832"/>
        <v>4803211</v>
      </c>
      <c r="AE2462" s="24">
        <f t="shared" si="1793"/>
        <v>70086276.274228647</v>
      </c>
      <c r="AF2462" s="3">
        <f t="shared" si="1827"/>
        <v>0</v>
      </c>
      <c r="AG2462" s="2">
        <f t="shared" si="1809"/>
        <v>0</v>
      </c>
      <c r="AH2462" s="2">
        <f t="shared" si="1810"/>
        <v>156.08754519633203</v>
      </c>
      <c r="AI2462" s="23">
        <f t="shared" si="1833"/>
        <v>9928834638.6508102</v>
      </c>
      <c r="AJ2462" s="23">
        <f t="shared" si="1811"/>
        <v>6219.922423797766</v>
      </c>
      <c r="AK2462" s="23">
        <f t="shared" si="1812"/>
        <v>0</v>
      </c>
      <c r="AL2462" s="23">
        <f t="shared" si="1837"/>
        <v>5157248.52684021</v>
      </c>
      <c r="AM2462" s="23">
        <f t="shared" si="1838"/>
        <v>4811652863.5787125</v>
      </c>
      <c r="AN2462" s="16">
        <f t="shared" si="1828"/>
        <v>0</v>
      </c>
      <c r="AO2462" s="23">
        <f t="shared" si="1829"/>
        <v>126062.60672690826</v>
      </c>
      <c r="AP2462" s="22">
        <f t="shared" si="1830"/>
        <v>28374574.052952845</v>
      </c>
      <c r="AQ2462" s="30">
        <f t="shared" si="1813"/>
        <v>14637911621.084623</v>
      </c>
      <c r="AR2462" s="28">
        <f t="shared" si="1814"/>
        <v>7152411042.5589437</v>
      </c>
      <c r="AS2462" s="25">
        <f t="shared" si="1815"/>
        <v>200337590.02425668</v>
      </c>
      <c r="AT2462" s="32">
        <f t="shared" si="1816"/>
        <v>0</v>
      </c>
      <c r="AU2462" s="23">
        <f t="shared" si="1817"/>
        <v>0</v>
      </c>
      <c r="AV2462" s="22">
        <f t="shared" si="1818"/>
        <v>2101056149.0110695</v>
      </c>
      <c r="AW2462" s="31">
        <f t="shared" si="1831"/>
        <v>9815997873.9172058</v>
      </c>
    </row>
    <row r="2463" spans="1:53" x14ac:dyDescent="0.25">
      <c r="A2463">
        <f t="shared" si="1839"/>
        <v>730</v>
      </c>
      <c r="B2463" t="s">
        <v>8</v>
      </c>
      <c r="C2463" s="27">
        <f t="shared" si="1796"/>
        <v>0</v>
      </c>
      <c r="D2463" s="27">
        <f t="shared" si="1819"/>
        <v>0</v>
      </c>
      <c r="E2463" s="27" t="b">
        <f t="shared" si="1795"/>
        <v>1</v>
      </c>
      <c r="F2463" s="29">
        <f t="shared" si="1797"/>
        <v>0</v>
      </c>
      <c r="G2463" s="27">
        <f t="shared" si="1820"/>
        <v>0</v>
      </c>
      <c r="H2463" s="22">
        <f t="shared" si="1798"/>
        <v>27348987038.990692</v>
      </c>
      <c r="I2463" s="23">
        <f t="shared" si="1799"/>
        <v>132580106.5049091</v>
      </c>
      <c r="J2463" s="23">
        <f t="shared" si="1800"/>
        <v>1086</v>
      </c>
      <c r="K2463" s="19">
        <f t="shared" si="1821"/>
        <v>225.0831931027827</v>
      </c>
      <c r="L2463" s="16">
        <f t="shared" si="1801"/>
        <v>188.64556807745473</v>
      </c>
      <c r="M2463" s="23">
        <f>M2462-IF($B2463="B",(Percent_Rent_In_Elsies*2.49%/12 * H2462)/K2462,0)+IF($B2463="D",N2463,0)+IF(B2463="D",AK2462)+IF(B2463="C",F2462*90%)-(Y2463-Y2462)-IF($B2463="A",Q2462/K2462) + IF($B2463="A",Q2462/K2462)</f>
        <v>-43205764.073982045</v>
      </c>
      <c r="N2463" s="23">
        <f t="shared" si="1802"/>
        <v>0</v>
      </c>
      <c r="O2463" s="22">
        <f t="shared" si="1803"/>
        <v>0</v>
      </c>
      <c r="P2463" s="22">
        <f t="shared" si="1834"/>
        <v>0</v>
      </c>
      <c r="Q2463" s="22">
        <f t="shared" si="1835"/>
        <v>0</v>
      </c>
      <c r="R2463" s="22">
        <f t="shared" si="1804"/>
        <v>334374882.46710318</v>
      </c>
      <c r="S2463" s="16">
        <f t="shared" si="1794"/>
        <v>27818209.85583185</v>
      </c>
      <c r="T2463" s="15">
        <f t="shared" si="1805"/>
        <v>0</v>
      </c>
      <c r="U2463" s="23">
        <f t="shared" si="1822"/>
        <v>1485561.3067230107</v>
      </c>
      <c r="V2463" s="23">
        <f t="shared" si="1823"/>
        <v>123590.79090873658</v>
      </c>
      <c r="W2463" s="23">
        <f t="shared" si="1836"/>
        <v>0</v>
      </c>
      <c r="X2463" s="23">
        <f t="shared" si="1824"/>
        <v>36100747.677763388</v>
      </c>
      <c r="Y2463" s="23">
        <f t="shared" si="1806"/>
        <v>13825559.361691331</v>
      </c>
      <c r="Z2463" s="3">
        <f t="shared" si="1807"/>
        <v>0</v>
      </c>
      <c r="AA2463" s="23">
        <f t="shared" si="1808"/>
        <v>61756581.211124159</v>
      </c>
      <c r="AB2463" s="26">
        <f t="shared" si="1825"/>
        <v>70086276.274228588</v>
      </c>
      <c r="AC2463" s="23">
        <f t="shared" si="1826"/>
        <v>74889487.274228647</v>
      </c>
      <c r="AD2463" s="23">
        <f t="shared" si="1832"/>
        <v>4803211</v>
      </c>
      <c r="AE2463" s="24">
        <f t="shared" si="1793"/>
        <v>70086276.274228647</v>
      </c>
      <c r="AF2463" s="3">
        <f t="shared" si="1827"/>
        <v>1E-4</v>
      </c>
      <c r="AG2463" s="2">
        <f t="shared" si="1809"/>
        <v>0</v>
      </c>
      <c r="AH2463" s="2">
        <f t="shared" si="1810"/>
        <v>156.08754519633203</v>
      </c>
      <c r="AI2463" s="23">
        <f t="shared" si="1833"/>
        <v>9928834638.6508102</v>
      </c>
      <c r="AJ2463" s="23">
        <f t="shared" si="1811"/>
        <v>6219.922423797766</v>
      </c>
      <c r="AK2463" s="23">
        <f t="shared" si="1812"/>
        <v>60473.875845323942</v>
      </c>
      <c r="AL2463" s="23">
        <f t="shared" si="1837"/>
        <v>0</v>
      </c>
      <c r="AM2463" s="23">
        <f t="shared" si="1838"/>
        <v>0</v>
      </c>
      <c r="AN2463" s="16">
        <f t="shared" si="1828"/>
        <v>0</v>
      </c>
      <c r="AO2463" s="23">
        <f t="shared" si="1829"/>
        <v>0</v>
      </c>
      <c r="AP2463" s="22">
        <f t="shared" si="1830"/>
        <v>0</v>
      </c>
      <c r="AQ2463" s="30">
        <f t="shared" si="1813"/>
        <v>14637911621.084623</v>
      </c>
      <c r="AR2463" s="28">
        <f t="shared" si="1814"/>
        <v>7152411042.5589437</v>
      </c>
      <c r="AS2463" s="25">
        <f t="shared" si="1815"/>
        <v>200337590.02425668</v>
      </c>
      <c r="AT2463" s="32">
        <f t="shared" si="1816"/>
        <v>0</v>
      </c>
      <c r="AU2463" s="23">
        <f t="shared" si="1817"/>
        <v>0</v>
      </c>
      <c r="AV2463" s="22">
        <f t="shared" si="1818"/>
        <v>2101056149.0110695</v>
      </c>
      <c r="AW2463" s="31">
        <f t="shared" si="1831"/>
        <v>9815997873.9172058</v>
      </c>
    </row>
    <row r="2464" spans="1:53" x14ac:dyDescent="0.25">
      <c r="A2464" s="21">
        <f t="shared" si="1839"/>
        <v>730</v>
      </c>
      <c r="B2464" s="21" t="s">
        <v>9</v>
      </c>
      <c r="C2464" s="27">
        <f t="shared" si="1796"/>
        <v>0</v>
      </c>
      <c r="D2464" s="27">
        <f t="shared" si="1819"/>
        <v>0</v>
      </c>
      <c r="E2464" s="27" t="b">
        <f t="shared" si="1795"/>
        <v>1</v>
      </c>
      <c r="F2464" s="29">
        <f t="shared" si="1797"/>
        <v>0</v>
      </c>
      <c r="G2464" s="27">
        <f t="shared" si="1820"/>
        <v>0</v>
      </c>
      <c r="H2464" s="22">
        <f t="shared" si="1798"/>
        <v>27348987038.990692</v>
      </c>
      <c r="I2464" s="23">
        <f t="shared" si="1799"/>
        <v>132580106.5049091</v>
      </c>
      <c r="J2464" s="23">
        <f t="shared" si="1800"/>
        <v>1086</v>
      </c>
      <c r="K2464" s="19">
        <f t="shared" si="1821"/>
        <v>225.0831931027827</v>
      </c>
      <c r="L2464" s="16">
        <f t="shared" si="1801"/>
        <v>188.64556807745473</v>
      </c>
      <c r="M2464" s="23">
        <f>M2463-IF($B2464="B",(Percent_Rent_In_Elsies*2.49%/12 * H2463)/K2463,0)+IF($B2464="D",N2464,0)+IF(B2464="D",AK2463)+IF(B2464="C",F2463*90%)-(Y2464-Y2463)-IF($B2464="A",Q2463/K2463) + IF($B2464="A",Q2463/K2463)</f>
        <v>-43145290.198136725</v>
      </c>
      <c r="N2464" s="23">
        <f t="shared" si="1802"/>
        <v>0</v>
      </c>
      <c r="O2464" s="22">
        <f t="shared" si="1803"/>
        <v>19435669.661809675</v>
      </c>
      <c r="P2464" s="22">
        <f t="shared" si="1834"/>
        <v>0</v>
      </c>
      <c r="Q2464" s="22">
        <f t="shared" si="1835"/>
        <v>0</v>
      </c>
      <c r="R2464" s="22">
        <f t="shared" si="1804"/>
        <v>334374882.46710318</v>
      </c>
      <c r="S2464" s="16">
        <f t="shared" si="1794"/>
        <v>0</v>
      </c>
      <c r="T2464" s="15">
        <f t="shared" si="1805"/>
        <v>8382540.1940221749</v>
      </c>
      <c r="U2464" s="23">
        <f t="shared" si="1822"/>
        <v>1485561.3067230107</v>
      </c>
      <c r="V2464" s="23">
        <f t="shared" si="1823"/>
        <v>0</v>
      </c>
      <c r="W2464" s="23">
        <f t="shared" si="1836"/>
        <v>123590.79090873658</v>
      </c>
      <c r="X2464" s="23">
        <f t="shared" si="1824"/>
        <v>36100747.677763388</v>
      </c>
      <c r="Y2464" s="23">
        <f t="shared" si="1806"/>
        <v>13825559.361691331</v>
      </c>
      <c r="Z2464" s="3">
        <f t="shared" si="1807"/>
        <v>0</v>
      </c>
      <c r="AA2464" s="23">
        <f t="shared" si="1808"/>
        <v>61696107.335278839</v>
      </c>
      <c r="AB2464" s="26">
        <f t="shared" si="1825"/>
        <v>70086276.274228573</v>
      </c>
      <c r="AC2464" s="23">
        <f t="shared" si="1826"/>
        <v>74889487.274228647</v>
      </c>
      <c r="AD2464" s="23">
        <f t="shared" si="1832"/>
        <v>4803211</v>
      </c>
      <c r="AE2464" s="24">
        <f t="shared" si="1793"/>
        <v>70086276.274228647</v>
      </c>
      <c r="AF2464" s="3">
        <f t="shared" si="1827"/>
        <v>0</v>
      </c>
      <c r="AG2464" s="2">
        <f t="shared" si="1809"/>
        <v>0</v>
      </c>
      <c r="AH2464" s="2">
        <f t="shared" si="1810"/>
        <v>156.08754519633203</v>
      </c>
      <c r="AI2464" s="23">
        <f t="shared" si="1833"/>
        <v>9919112029.3118343</v>
      </c>
      <c r="AJ2464" s="23">
        <f t="shared" si="1811"/>
        <v>6219.922423797766</v>
      </c>
      <c r="AK2464" s="23">
        <f t="shared" si="1812"/>
        <v>0</v>
      </c>
      <c r="AL2464" s="23">
        <f t="shared" si="1837"/>
        <v>0</v>
      </c>
      <c r="AM2464" s="23">
        <f t="shared" si="1838"/>
        <v>0</v>
      </c>
      <c r="AN2464" s="16">
        <f t="shared" si="1828"/>
        <v>0</v>
      </c>
      <c r="AO2464" s="23">
        <f t="shared" si="1829"/>
        <v>0</v>
      </c>
      <c r="AP2464" s="22">
        <f t="shared" si="1830"/>
        <v>0</v>
      </c>
      <c r="AQ2464" s="30">
        <f t="shared" si="1813"/>
        <v>14637911621.084623</v>
      </c>
      <c r="AR2464" s="28">
        <f t="shared" si="1814"/>
        <v>7152411042.5589437</v>
      </c>
      <c r="AS2464" s="25">
        <f t="shared" si="1815"/>
        <v>200337590.02425668</v>
      </c>
      <c r="AT2464" s="32">
        <f t="shared" si="1816"/>
        <v>0</v>
      </c>
      <c r="AU2464" s="23">
        <f t="shared" si="1817"/>
        <v>0</v>
      </c>
      <c r="AV2464" s="22">
        <f t="shared" si="1818"/>
        <v>2101056149.0110695</v>
      </c>
      <c r="AW2464" s="31">
        <f t="shared" si="1831"/>
        <v>9815997873.9172058</v>
      </c>
      <c r="AX2464" s="21"/>
      <c r="AY2464" s="21"/>
      <c r="AZ2464" s="21"/>
      <c r="BA2464" s="21"/>
    </row>
    <row r="2465" spans="1:53" x14ac:dyDescent="0.25">
      <c r="A2465" s="21">
        <f t="shared" si="1839"/>
        <v>730</v>
      </c>
      <c r="B2465" s="21" t="s">
        <v>28</v>
      </c>
      <c r="C2465" s="27">
        <f t="shared" si="1796"/>
        <v>0</v>
      </c>
      <c r="D2465" s="27">
        <f t="shared" si="1819"/>
        <v>0</v>
      </c>
      <c r="E2465" s="27" t="b">
        <f t="shared" si="1795"/>
        <v>1</v>
      </c>
      <c r="F2465" s="29">
        <f t="shared" si="1797"/>
        <v>0</v>
      </c>
      <c r="G2465" s="27">
        <f t="shared" si="1820"/>
        <v>0</v>
      </c>
      <c r="H2465" s="22">
        <f t="shared" si="1798"/>
        <v>27348987038.990692</v>
      </c>
      <c r="I2465" s="23">
        <f t="shared" si="1799"/>
        <v>132580106.5049091</v>
      </c>
      <c r="J2465" s="23">
        <f t="shared" si="1800"/>
        <v>1086</v>
      </c>
      <c r="K2465" s="19">
        <f t="shared" si="1821"/>
        <v>225.0831931027827</v>
      </c>
      <c r="L2465" s="16">
        <f t="shared" si="1801"/>
        <v>188.64556807745473</v>
      </c>
      <c r="M2465" s="23">
        <f>M2464-IF($B2465="B",(Percent_Rent_In_Elsies*2.49%/12 * H2464)/K2464,0)+IF($B2465="D",N2465,0)+IF(B2465="D",AK2464)+IF(B2465="C",F2464*90%)-(Y2465-Y2464)-IF($B2465="A",Q2464/K2464) + IF($B2465="A",Q2464/K2464)</f>
        <v>-43145290.198136725</v>
      </c>
      <c r="N2465" s="23">
        <f t="shared" si="1802"/>
        <v>0</v>
      </c>
      <c r="O2465" s="22">
        <f t="shared" si="1803"/>
        <v>0</v>
      </c>
      <c r="P2465" s="22">
        <f t="shared" si="1834"/>
        <v>19435669.661809675</v>
      </c>
      <c r="Q2465" s="22">
        <f t="shared" si="1835"/>
        <v>0</v>
      </c>
      <c r="R2465" s="22">
        <f t="shared" si="1804"/>
        <v>334374882.46710318</v>
      </c>
      <c r="S2465" s="16">
        <f t="shared" si="1794"/>
        <v>0</v>
      </c>
      <c r="T2465" s="15">
        <f t="shared" si="1805"/>
        <v>0</v>
      </c>
      <c r="U2465" s="23">
        <f t="shared" si="1822"/>
        <v>1485561.3067230107</v>
      </c>
      <c r="V2465" s="23">
        <f t="shared" si="1823"/>
        <v>0</v>
      </c>
      <c r="W2465" s="23">
        <f t="shared" si="1836"/>
        <v>0</v>
      </c>
      <c r="X2465" s="23">
        <f t="shared" si="1824"/>
        <v>36100747.677763388</v>
      </c>
      <c r="Y2465" s="23">
        <f t="shared" si="1806"/>
        <v>13825559.361691331</v>
      </c>
      <c r="Z2465" s="3">
        <f t="shared" si="1807"/>
        <v>6179.5395454368299</v>
      </c>
      <c r="AA2465" s="23">
        <f t="shared" si="1808"/>
        <v>61788800.428460389</v>
      </c>
      <c r="AB2465" s="26">
        <f t="shared" si="1825"/>
        <v>70086276.274228603</v>
      </c>
      <c r="AC2465" s="23">
        <f t="shared" si="1826"/>
        <v>74889487.274228647</v>
      </c>
      <c r="AD2465" s="23">
        <f t="shared" si="1832"/>
        <v>4803211</v>
      </c>
      <c r="AE2465" s="24">
        <f t="shared" si="1793"/>
        <v>70086276.274228647</v>
      </c>
      <c r="AF2465" s="3">
        <f t="shared" si="1827"/>
        <v>0</v>
      </c>
      <c r="AG2465" s="2">
        <f t="shared" si="1809"/>
        <v>741544745.45241952</v>
      </c>
      <c r="AH2465" s="2">
        <f t="shared" si="1810"/>
        <v>156.08754519633203</v>
      </c>
      <c r="AI2465" s="23">
        <f t="shared" si="1833"/>
        <v>9934014641.7346039</v>
      </c>
      <c r="AJ2465" s="23">
        <f t="shared" si="1811"/>
        <v>6219.922423797766</v>
      </c>
      <c r="AK2465" s="23">
        <f t="shared" si="1812"/>
        <v>0</v>
      </c>
      <c r="AL2465" s="23">
        <f t="shared" si="1837"/>
        <v>0</v>
      </c>
      <c r="AM2465" s="23">
        <f t="shared" si="1838"/>
        <v>0</v>
      </c>
      <c r="AN2465" s="16">
        <f t="shared" si="1828"/>
        <v>0</v>
      </c>
      <c r="AO2465" s="23">
        <f t="shared" si="1829"/>
        <v>0</v>
      </c>
      <c r="AP2465" s="22">
        <f t="shared" si="1830"/>
        <v>0</v>
      </c>
      <c r="AQ2465" s="30">
        <f t="shared" si="1813"/>
        <v>14637911621.084623</v>
      </c>
      <c r="AR2465" s="28">
        <f t="shared" si="1814"/>
        <v>7152411042.5589437</v>
      </c>
      <c r="AS2465" s="25">
        <f t="shared" si="1815"/>
        <v>200337590.02425668</v>
      </c>
      <c r="AT2465" s="32">
        <f t="shared" si="1816"/>
        <v>12359.07909087366</v>
      </c>
      <c r="AU2465" s="23">
        <f t="shared" si="1817"/>
        <v>12359.07909087366</v>
      </c>
      <c r="AV2465" s="22">
        <f t="shared" si="1818"/>
        <v>2109438689.2050917</v>
      </c>
      <c r="AW2465" s="31">
        <f t="shared" si="1831"/>
        <v>9815997873.9172039</v>
      </c>
      <c r="AX2465" s="21"/>
      <c r="AY2465" s="21"/>
      <c r="AZ2465" s="21"/>
      <c r="BA2465" s="21"/>
    </row>
    <row r="2466" spans="1:53" x14ac:dyDescent="0.25">
      <c r="A2466">
        <f t="shared" si="1839"/>
        <v>731</v>
      </c>
      <c r="B2466" t="s">
        <v>6</v>
      </c>
      <c r="C2466" s="27">
        <f t="shared" si="1796"/>
        <v>0</v>
      </c>
      <c r="D2466" s="27">
        <f t="shared" si="1819"/>
        <v>0</v>
      </c>
      <c r="E2466" s="27" t="b">
        <f t="shared" si="1795"/>
        <v>1</v>
      </c>
      <c r="F2466" s="29">
        <f t="shared" si="1797"/>
        <v>0</v>
      </c>
      <c r="G2466" s="27">
        <f t="shared" si="1820"/>
        <v>0</v>
      </c>
      <c r="H2466" s="22">
        <f t="shared" si="1798"/>
        <v>27394568684.055679</v>
      </c>
      <c r="I2466" s="23">
        <f t="shared" si="1799"/>
        <v>132580106.5049091</v>
      </c>
      <c r="J2466" s="23">
        <f t="shared" si="1800"/>
        <v>1086</v>
      </c>
      <c r="K2466" s="19">
        <f t="shared" si="1821"/>
        <v>225.0831931027827</v>
      </c>
      <c r="L2466" s="16">
        <f t="shared" si="1801"/>
        <v>188.95997735758382</v>
      </c>
      <c r="M2466" s="23">
        <f>M2465-IF($B2466="B",(Percent_Rent_In_Elsies*2.49%/12 * H2465)/K2465,0)+IF($B2466="D",N2466,0)+IF(B2466="D",AK2465)+IF(B2466="C",F2465*90%)-(Y2466-Y2465)-IF($B2466="A",Q2465/K2465) + IF($B2466="A",Q2465/K2465)</f>
        <v>-43145290.198136725</v>
      </c>
      <c r="N2466" s="23">
        <f t="shared" si="1802"/>
        <v>0</v>
      </c>
      <c r="O2466" s="22">
        <f t="shared" si="1803"/>
        <v>0</v>
      </c>
      <c r="P2466" s="22">
        <f t="shared" si="1834"/>
        <v>0</v>
      </c>
      <c r="Q2466" s="22">
        <f t="shared" si="1835"/>
        <v>0</v>
      </c>
      <c r="R2466" s="22">
        <f t="shared" si="1804"/>
        <v>334374882.46710318</v>
      </c>
      <c r="S2466" s="16">
        <f t="shared" si="1794"/>
        <v>0</v>
      </c>
      <c r="T2466" s="15">
        <f t="shared" si="1805"/>
        <v>0</v>
      </c>
      <c r="U2466" s="23">
        <f t="shared" si="1822"/>
        <v>1485561.3067230107</v>
      </c>
      <c r="V2466" s="23">
        <f t="shared" si="1823"/>
        <v>0</v>
      </c>
      <c r="W2466" s="23">
        <f t="shared" si="1836"/>
        <v>0</v>
      </c>
      <c r="X2466" s="23">
        <f t="shared" si="1824"/>
        <v>36131645.375490569</v>
      </c>
      <c r="Y2466" s="23">
        <f t="shared" si="1806"/>
        <v>13825559.361691331</v>
      </c>
      <c r="Z2466" s="3">
        <f t="shared" si="1807"/>
        <v>0</v>
      </c>
      <c r="AA2466" s="23">
        <f t="shared" si="1808"/>
        <v>61788800.428460389</v>
      </c>
      <c r="AB2466" s="26">
        <f t="shared" si="1825"/>
        <v>70086276.274228573</v>
      </c>
      <c r="AC2466" s="23">
        <f t="shared" si="1826"/>
        <v>74889487.274228647</v>
      </c>
      <c r="AD2466" s="23">
        <f t="shared" si="1832"/>
        <v>4803211</v>
      </c>
      <c r="AE2466" s="24">
        <f t="shared" si="1793"/>
        <v>70086276.274228647</v>
      </c>
      <c r="AF2466" s="3">
        <f t="shared" si="1827"/>
        <v>0</v>
      </c>
      <c r="AG2466" s="2">
        <f t="shared" si="1809"/>
        <v>0</v>
      </c>
      <c r="AH2466" s="2">
        <f t="shared" si="1810"/>
        <v>156.34769110499261</v>
      </c>
      <c r="AI2466" s="23">
        <f t="shared" si="1833"/>
        <v>9934014641.7346039</v>
      </c>
      <c r="AJ2466" s="23">
        <f t="shared" si="1811"/>
        <v>6219.922423797766</v>
      </c>
      <c r="AK2466" s="23">
        <f t="shared" si="1812"/>
        <v>0</v>
      </c>
      <c r="AL2466" s="23">
        <f t="shared" si="1837"/>
        <v>0</v>
      </c>
      <c r="AM2466" s="23">
        <f t="shared" si="1838"/>
        <v>0</v>
      </c>
      <c r="AN2466" s="16">
        <f t="shared" si="1828"/>
        <v>0</v>
      </c>
      <c r="AO2466" s="23">
        <f t="shared" si="1829"/>
        <v>0</v>
      </c>
      <c r="AP2466" s="22">
        <f t="shared" si="1830"/>
        <v>0</v>
      </c>
      <c r="AQ2466" s="30">
        <f t="shared" si="1813"/>
        <v>14637911621.084623</v>
      </c>
      <c r="AR2466" s="28">
        <f t="shared" si="1814"/>
        <v>7152411042.5589437</v>
      </c>
      <c r="AS2466" s="25">
        <f t="shared" si="1815"/>
        <v>200337590.02425668</v>
      </c>
      <c r="AT2466" s="32">
        <f t="shared" si="1816"/>
        <v>0</v>
      </c>
      <c r="AU2466" s="23">
        <f t="shared" si="1817"/>
        <v>0</v>
      </c>
      <c r="AV2466" s="22">
        <f t="shared" si="1818"/>
        <v>2109438689.2050917</v>
      </c>
      <c r="AW2466" s="31">
        <f t="shared" si="1831"/>
        <v>9796562204.2553959</v>
      </c>
    </row>
    <row r="2467" spans="1:53" x14ac:dyDescent="0.25">
      <c r="A2467">
        <f t="shared" si="1839"/>
        <v>731</v>
      </c>
      <c r="B2467" t="s">
        <v>7</v>
      </c>
      <c r="C2467" s="27">
        <f t="shared" si="1796"/>
        <v>0</v>
      </c>
      <c r="D2467" s="27">
        <f t="shared" si="1819"/>
        <v>0</v>
      </c>
      <c r="E2467" s="27" t="b">
        <f t="shared" si="1795"/>
        <v>1</v>
      </c>
      <c r="F2467" s="29">
        <f t="shared" si="1797"/>
        <v>0</v>
      </c>
      <c r="G2467" s="27">
        <f t="shared" si="1820"/>
        <v>0</v>
      </c>
      <c r="H2467" s="22">
        <f t="shared" si="1798"/>
        <v>27394568684.055679</v>
      </c>
      <c r="I2467" s="23">
        <f t="shared" si="1799"/>
        <v>132580106.5049091</v>
      </c>
      <c r="J2467" s="23">
        <f t="shared" si="1800"/>
        <v>1086</v>
      </c>
      <c r="K2467" s="19">
        <f t="shared" si="1821"/>
        <v>225.0831931027827</v>
      </c>
      <c r="L2467" s="16">
        <f t="shared" si="1801"/>
        <v>188.95997735758382</v>
      </c>
      <c r="M2467" s="23">
        <f>M2466-IF($B2467="B",(Percent_Rent_In_Elsies*2.49%/12 * H2466)/K2466,0)+IF($B2467="D",N2467,0)+IF(B2467="D",AK2466)+IF(B2467="C",F2466*90%)-(Y2467-Y2466)-IF($B2467="A",Q2466/K2466) + IF($B2467="A",Q2466/K2466)</f>
        <v>-43271562.909208179</v>
      </c>
      <c r="N2467" s="23">
        <f t="shared" si="1802"/>
        <v>0</v>
      </c>
      <c r="O2467" s="22">
        <f t="shared" si="1803"/>
        <v>0</v>
      </c>
      <c r="P2467" s="22">
        <f t="shared" si="1834"/>
        <v>0</v>
      </c>
      <c r="Q2467" s="22">
        <f t="shared" si="1835"/>
        <v>0</v>
      </c>
      <c r="R2467" s="22">
        <f t="shared" si="1804"/>
        <v>306510308.92817789</v>
      </c>
      <c r="S2467" s="16">
        <f t="shared" si="1794"/>
        <v>27864573.538925264</v>
      </c>
      <c r="T2467" s="15">
        <f t="shared" si="1805"/>
        <v>0</v>
      </c>
      <c r="U2467" s="23">
        <f t="shared" si="1822"/>
        <v>1361764.5311627598</v>
      </c>
      <c r="V2467" s="23">
        <f t="shared" si="1823"/>
        <v>123796.7755602509</v>
      </c>
      <c r="W2467" s="23">
        <f t="shared" si="1836"/>
        <v>0</v>
      </c>
      <c r="X2467" s="23">
        <f t="shared" si="1824"/>
        <v>36131645.375490569</v>
      </c>
      <c r="Y2467" s="23">
        <f t="shared" si="1806"/>
        <v>13825559.361691331</v>
      </c>
      <c r="Z2467" s="3">
        <f t="shared" si="1807"/>
        <v>0</v>
      </c>
      <c r="AA2467" s="23">
        <f t="shared" si="1808"/>
        <v>61788800.428460389</v>
      </c>
      <c r="AB2467" s="26">
        <f t="shared" si="1825"/>
        <v>70086276.274228573</v>
      </c>
      <c r="AC2467" s="23">
        <f t="shared" si="1826"/>
        <v>74889487.274228647</v>
      </c>
      <c r="AD2467" s="23">
        <f t="shared" si="1832"/>
        <v>4803211</v>
      </c>
      <c r="AE2467" s="24">
        <f t="shared" si="1793"/>
        <v>70086276.274228647</v>
      </c>
      <c r="AF2467" s="3">
        <f t="shared" si="1827"/>
        <v>0</v>
      </c>
      <c r="AG2467" s="2">
        <f t="shared" si="1809"/>
        <v>0</v>
      </c>
      <c r="AH2467" s="2">
        <f t="shared" si="1810"/>
        <v>156.34769110499261</v>
      </c>
      <c r="AI2467" s="23">
        <f t="shared" si="1833"/>
        <v>9934014641.7346039</v>
      </c>
      <c r="AJ2467" s="23">
        <f t="shared" si="1811"/>
        <v>6219.922423797766</v>
      </c>
      <c r="AK2467" s="23">
        <f t="shared" si="1812"/>
        <v>0</v>
      </c>
      <c r="AL2467" s="23">
        <f t="shared" si="1837"/>
        <v>5180003.0837936401</v>
      </c>
      <c r="AM2467" s="23">
        <f t="shared" si="1838"/>
        <v>4832882600.4344454</v>
      </c>
      <c r="AN2467" s="16">
        <f t="shared" si="1828"/>
        <v>0</v>
      </c>
      <c r="AO2467" s="23">
        <f t="shared" si="1829"/>
        <v>126272.71107145312</v>
      </c>
      <c r="AP2467" s="22">
        <f t="shared" si="1830"/>
        <v>28421865.009707768</v>
      </c>
      <c r="AQ2467" s="30">
        <f t="shared" si="1813"/>
        <v>14694513765.251457</v>
      </c>
      <c r="AR2467" s="28">
        <f t="shared" si="1814"/>
        <v>7180591321.7160692</v>
      </c>
      <c r="AS2467" s="25">
        <f t="shared" si="1815"/>
        <v>200337590.02425668</v>
      </c>
      <c r="AT2467" s="32">
        <f t="shared" si="1816"/>
        <v>0</v>
      </c>
      <c r="AU2467" s="23">
        <f t="shared" si="1817"/>
        <v>0</v>
      </c>
      <c r="AV2467" s="22">
        <f t="shared" si="1818"/>
        <v>2109438689.2050917</v>
      </c>
      <c r="AW2467" s="31">
        <f t="shared" si="1831"/>
        <v>9853164348.4222298</v>
      </c>
    </row>
    <row r="2468" spans="1:53" s="21" customFormat="1" x14ac:dyDescent="0.25">
      <c r="A2468">
        <f t="shared" si="1839"/>
        <v>731</v>
      </c>
      <c r="B2468" t="s">
        <v>8</v>
      </c>
      <c r="C2468" s="27">
        <f t="shared" si="1796"/>
        <v>0</v>
      </c>
      <c r="D2468" s="27">
        <f t="shared" si="1819"/>
        <v>0</v>
      </c>
      <c r="E2468" s="27" t="b">
        <f t="shared" si="1795"/>
        <v>1</v>
      </c>
      <c r="F2468" s="29">
        <f t="shared" si="1797"/>
        <v>0</v>
      </c>
      <c r="G2468" s="27">
        <f t="shared" si="1820"/>
        <v>0</v>
      </c>
      <c r="H2468" s="22">
        <f t="shared" si="1798"/>
        <v>27394568684.055679</v>
      </c>
      <c r="I2468" s="23">
        <f t="shared" si="1799"/>
        <v>132580106.5049091</v>
      </c>
      <c r="J2468" s="23">
        <f t="shared" si="1800"/>
        <v>1086</v>
      </c>
      <c r="K2468" s="19">
        <f t="shared" si="1821"/>
        <v>225.0831931027827</v>
      </c>
      <c r="L2468" s="16">
        <f t="shared" si="1801"/>
        <v>188.95997735758382</v>
      </c>
      <c r="M2468" s="23">
        <f>M2467-IF($B2468="B",(Percent_Rent_In_Elsies*2.49%/12 * H2467)/K2467,0)+IF($B2468="D",N2468,0)+IF(B2468="D",AK2467)+IF(B2468="C",F2467*90%)-(Y2468-Y2467)-IF($B2468="A",Q2467/K2467) + IF($B2468="A",Q2467/K2467)</f>
        <v>-43271562.909208179</v>
      </c>
      <c r="N2468" s="23">
        <f t="shared" si="1802"/>
        <v>0</v>
      </c>
      <c r="O2468" s="22">
        <f t="shared" si="1803"/>
        <v>0</v>
      </c>
      <c r="P2468" s="22">
        <f t="shared" si="1834"/>
        <v>0</v>
      </c>
      <c r="Q2468" s="22">
        <f t="shared" si="1835"/>
        <v>0</v>
      </c>
      <c r="R2468" s="22">
        <f t="shared" si="1804"/>
        <v>334932173.93788564</v>
      </c>
      <c r="S2468" s="16">
        <f t="shared" si="1794"/>
        <v>27864573.538925264</v>
      </c>
      <c r="T2468" s="15">
        <f t="shared" si="1805"/>
        <v>0</v>
      </c>
      <c r="U2468" s="23">
        <f t="shared" si="1822"/>
        <v>1488037.2422342128</v>
      </c>
      <c r="V2468" s="23">
        <f t="shared" si="1823"/>
        <v>123796.7755602509</v>
      </c>
      <c r="W2468" s="23">
        <f t="shared" si="1836"/>
        <v>0</v>
      </c>
      <c r="X2468" s="23">
        <f t="shared" si="1824"/>
        <v>36131645.375490569</v>
      </c>
      <c r="Y2468" s="23">
        <f t="shared" si="1806"/>
        <v>13825559.361691331</v>
      </c>
      <c r="Z2468" s="3">
        <f t="shared" si="1807"/>
        <v>0</v>
      </c>
      <c r="AA2468" s="23">
        <f t="shared" si="1808"/>
        <v>61788800.428460389</v>
      </c>
      <c r="AB2468" s="26">
        <f t="shared" si="1825"/>
        <v>70086276.274228573</v>
      </c>
      <c r="AC2468" s="23">
        <f t="shared" si="1826"/>
        <v>74889487.274228647</v>
      </c>
      <c r="AD2468" s="23">
        <f t="shared" si="1832"/>
        <v>4803211</v>
      </c>
      <c r="AE2468" s="24">
        <f t="shared" si="1793"/>
        <v>70086276.274228647</v>
      </c>
      <c r="AF2468" s="3">
        <f t="shared" si="1827"/>
        <v>1E-4</v>
      </c>
      <c r="AG2468" s="2">
        <f t="shared" si="1809"/>
        <v>0</v>
      </c>
      <c r="AH2468" s="2">
        <f t="shared" si="1810"/>
        <v>156.34769110499261</v>
      </c>
      <c r="AI2468" s="23">
        <f t="shared" si="1833"/>
        <v>9934014641.7346039</v>
      </c>
      <c r="AJ2468" s="23">
        <f t="shared" si="1811"/>
        <v>6219.922423797766</v>
      </c>
      <c r="AK2468" s="23">
        <f t="shared" si="1812"/>
        <v>60486.70642393794</v>
      </c>
      <c r="AL2468" s="23">
        <f t="shared" si="1837"/>
        <v>0</v>
      </c>
      <c r="AM2468" s="23">
        <f t="shared" si="1838"/>
        <v>0</v>
      </c>
      <c r="AN2468" s="16">
        <f t="shared" si="1828"/>
        <v>0</v>
      </c>
      <c r="AO2468" s="23">
        <f t="shared" si="1829"/>
        <v>0</v>
      </c>
      <c r="AP2468" s="22">
        <f t="shared" si="1830"/>
        <v>0</v>
      </c>
      <c r="AQ2468" s="30">
        <f t="shared" si="1813"/>
        <v>14694513765.251457</v>
      </c>
      <c r="AR2468" s="28">
        <f t="shared" si="1814"/>
        <v>7180591321.7160692</v>
      </c>
      <c r="AS2468" s="25">
        <f t="shared" si="1815"/>
        <v>200337590.02425668</v>
      </c>
      <c r="AT2468" s="32">
        <f t="shared" si="1816"/>
        <v>0</v>
      </c>
      <c r="AU2468" s="23">
        <f t="shared" si="1817"/>
        <v>0</v>
      </c>
      <c r="AV2468" s="22">
        <f t="shared" si="1818"/>
        <v>2109438689.2050917</v>
      </c>
      <c r="AW2468" s="31">
        <f t="shared" si="1831"/>
        <v>9853164348.4222279</v>
      </c>
      <c r="AX2468"/>
      <c r="AY2468"/>
      <c r="AZ2468"/>
      <c r="BA2468"/>
    </row>
    <row r="2469" spans="1:53" s="21" customFormat="1" x14ac:dyDescent="0.25">
      <c r="A2469">
        <f t="shared" si="1839"/>
        <v>731</v>
      </c>
      <c r="B2469" t="s">
        <v>9</v>
      </c>
      <c r="C2469" s="27">
        <f t="shared" si="1796"/>
        <v>0</v>
      </c>
      <c r="D2469" s="27">
        <f t="shared" si="1819"/>
        <v>0</v>
      </c>
      <c r="E2469" s="27" t="b">
        <f t="shared" si="1795"/>
        <v>1</v>
      </c>
      <c r="F2469" s="29">
        <f t="shared" si="1797"/>
        <v>0</v>
      </c>
      <c r="G2469" s="27">
        <f t="shared" si="1820"/>
        <v>0</v>
      </c>
      <c r="H2469" s="22">
        <f t="shared" si="1798"/>
        <v>27394568684.055679</v>
      </c>
      <c r="I2469" s="23">
        <f t="shared" si="1799"/>
        <v>132580106.5049091</v>
      </c>
      <c r="J2469" s="23">
        <f t="shared" si="1800"/>
        <v>1086</v>
      </c>
      <c r="K2469" s="19">
        <f t="shared" si="1821"/>
        <v>225.0831931027827</v>
      </c>
      <c r="L2469" s="16">
        <f t="shared" si="1801"/>
        <v>188.95997735758382</v>
      </c>
      <c r="M2469" s="23">
        <f>M2468-IF($B2469="B",(Percent_Rent_In_Elsies*2.49%/12 * H2468)/K2468,0)+IF($B2469="D",N2469,0)+IF(B2469="D",AK2468)+IF(B2469="C",F2468*90%)-(Y2469-Y2468)-IF($B2469="A",Q2468/K2468) + IF($B2469="A",Q2468/K2468)</f>
        <v>-43211076.20278424</v>
      </c>
      <c r="N2469" s="23">
        <f t="shared" si="1802"/>
        <v>0</v>
      </c>
      <c r="O2469" s="22">
        <f t="shared" si="1803"/>
        <v>19468062.444579609</v>
      </c>
      <c r="P2469" s="22">
        <f t="shared" si="1834"/>
        <v>0</v>
      </c>
      <c r="Q2469" s="22">
        <f t="shared" si="1835"/>
        <v>0</v>
      </c>
      <c r="R2469" s="22">
        <f t="shared" si="1804"/>
        <v>334932173.93788564</v>
      </c>
      <c r="S2469" s="16">
        <f t="shared" si="1794"/>
        <v>0</v>
      </c>
      <c r="T2469" s="15">
        <f t="shared" si="1805"/>
        <v>8396511.0943456553</v>
      </c>
      <c r="U2469" s="23">
        <f t="shared" si="1822"/>
        <v>1488037.2422342128</v>
      </c>
      <c r="V2469" s="23">
        <f t="shared" si="1823"/>
        <v>0</v>
      </c>
      <c r="W2469" s="23">
        <f t="shared" si="1836"/>
        <v>123796.7755602509</v>
      </c>
      <c r="X2469" s="23">
        <f t="shared" si="1824"/>
        <v>36131645.375490569</v>
      </c>
      <c r="Y2469" s="23">
        <f t="shared" si="1806"/>
        <v>13825559.361691331</v>
      </c>
      <c r="Z2469" s="3">
        <f t="shared" si="1807"/>
        <v>0</v>
      </c>
      <c r="AA2469" s="23">
        <f t="shared" si="1808"/>
        <v>61728313.722036451</v>
      </c>
      <c r="AB2469" s="26">
        <f t="shared" si="1825"/>
        <v>70086276.274228573</v>
      </c>
      <c r="AC2469" s="23">
        <f t="shared" si="1826"/>
        <v>74889487.274228647</v>
      </c>
      <c r="AD2469" s="23">
        <f t="shared" si="1832"/>
        <v>4803211</v>
      </c>
      <c r="AE2469" s="24">
        <f t="shared" si="1793"/>
        <v>70086276.274228647</v>
      </c>
      <c r="AF2469" s="3">
        <f t="shared" si="1827"/>
        <v>0</v>
      </c>
      <c r="AG2469" s="2">
        <f t="shared" si="1809"/>
        <v>0</v>
      </c>
      <c r="AH2469" s="2">
        <f t="shared" si="1810"/>
        <v>156.34769110499261</v>
      </c>
      <c r="AI2469" s="23">
        <f t="shared" si="1833"/>
        <v>9924289969.5759106</v>
      </c>
      <c r="AJ2469" s="23">
        <f t="shared" si="1811"/>
        <v>6219.922423797766</v>
      </c>
      <c r="AK2469" s="23">
        <f t="shared" si="1812"/>
        <v>0</v>
      </c>
      <c r="AL2469" s="23">
        <f t="shared" si="1837"/>
        <v>0</v>
      </c>
      <c r="AM2469" s="23">
        <f t="shared" si="1838"/>
        <v>0</v>
      </c>
      <c r="AN2469" s="16">
        <f t="shared" si="1828"/>
        <v>0</v>
      </c>
      <c r="AO2469" s="23">
        <f t="shared" si="1829"/>
        <v>0</v>
      </c>
      <c r="AP2469" s="22">
        <f t="shared" si="1830"/>
        <v>0</v>
      </c>
      <c r="AQ2469" s="30">
        <f t="shared" si="1813"/>
        <v>14694513765.251457</v>
      </c>
      <c r="AR2469" s="28">
        <f t="shared" si="1814"/>
        <v>7180591321.7160692</v>
      </c>
      <c r="AS2469" s="25">
        <f t="shared" si="1815"/>
        <v>200337590.02425668</v>
      </c>
      <c r="AT2469" s="32">
        <f t="shared" si="1816"/>
        <v>0</v>
      </c>
      <c r="AU2469" s="23">
        <f t="shared" si="1817"/>
        <v>0</v>
      </c>
      <c r="AV2469" s="22">
        <f t="shared" si="1818"/>
        <v>2109438689.2050917</v>
      </c>
      <c r="AW2469" s="31">
        <f t="shared" si="1831"/>
        <v>9853164348.4222279</v>
      </c>
      <c r="AX2469"/>
      <c r="AY2469"/>
      <c r="AZ2469"/>
      <c r="BA2469"/>
    </row>
    <row r="2470" spans="1:53" x14ac:dyDescent="0.25">
      <c r="A2470" s="21">
        <f t="shared" si="1839"/>
        <v>731</v>
      </c>
      <c r="B2470" s="21" t="s">
        <v>28</v>
      </c>
      <c r="C2470" s="27">
        <f t="shared" si="1796"/>
        <v>0</v>
      </c>
      <c r="D2470" s="27">
        <f t="shared" si="1819"/>
        <v>0</v>
      </c>
      <c r="E2470" s="27" t="b">
        <f t="shared" si="1795"/>
        <v>1</v>
      </c>
      <c r="F2470" s="29">
        <f t="shared" si="1797"/>
        <v>0</v>
      </c>
      <c r="G2470" s="27">
        <f t="shared" si="1820"/>
        <v>0</v>
      </c>
      <c r="H2470" s="22">
        <f t="shared" si="1798"/>
        <v>27394568684.055679</v>
      </c>
      <c r="I2470" s="23">
        <f t="shared" si="1799"/>
        <v>132580106.5049091</v>
      </c>
      <c r="J2470" s="23">
        <f t="shared" si="1800"/>
        <v>1086</v>
      </c>
      <c r="K2470" s="19">
        <f t="shared" si="1821"/>
        <v>225.0831931027827</v>
      </c>
      <c r="L2470" s="16">
        <f t="shared" si="1801"/>
        <v>188.95997735758382</v>
      </c>
      <c r="M2470" s="23">
        <f>M2469-IF($B2470="B",(Percent_Rent_In_Elsies*2.49%/12 * H2469)/K2469,0)+IF($B2470="D",N2470,0)+IF(B2470="D",AK2469)+IF(B2470="C",F2469*90%)-(Y2470-Y2469)-IF($B2470="A",Q2469/K2469) + IF($B2470="A",Q2469/K2469)</f>
        <v>-43211076.20278424</v>
      </c>
      <c r="N2470" s="23">
        <f t="shared" si="1802"/>
        <v>0</v>
      </c>
      <c r="O2470" s="22">
        <f t="shared" si="1803"/>
        <v>0</v>
      </c>
      <c r="P2470" s="22">
        <f t="shared" si="1834"/>
        <v>19468062.444579609</v>
      </c>
      <c r="Q2470" s="22">
        <f t="shared" si="1835"/>
        <v>0</v>
      </c>
      <c r="R2470" s="22">
        <f t="shared" si="1804"/>
        <v>334932173.93788564</v>
      </c>
      <c r="S2470" s="16">
        <f t="shared" si="1794"/>
        <v>0</v>
      </c>
      <c r="T2470" s="15">
        <f t="shared" si="1805"/>
        <v>0</v>
      </c>
      <c r="U2470" s="23">
        <f t="shared" si="1822"/>
        <v>1488037.2422342128</v>
      </c>
      <c r="V2470" s="23">
        <f t="shared" si="1823"/>
        <v>0</v>
      </c>
      <c r="W2470" s="23">
        <f t="shared" si="1836"/>
        <v>0</v>
      </c>
      <c r="X2470" s="23">
        <f t="shared" si="1824"/>
        <v>36131645.375490569</v>
      </c>
      <c r="Y2470" s="23">
        <f t="shared" si="1806"/>
        <v>13825559.361691331</v>
      </c>
      <c r="Z2470" s="3">
        <f t="shared" si="1807"/>
        <v>6189.8387780125449</v>
      </c>
      <c r="AA2470" s="23">
        <f t="shared" si="1808"/>
        <v>61821161.303706639</v>
      </c>
      <c r="AB2470" s="26">
        <f t="shared" si="1825"/>
        <v>70086276.274228573</v>
      </c>
      <c r="AC2470" s="23">
        <f t="shared" si="1826"/>
        <v>74889487.274228647</v>
      </c>
      <c r="AD2470" s="23">
        <f t="shared" si="1832"/>
        <v>4803211</v>
      </c>
      <c r="AE2470" s="24">
        <f t="shared" si="1793"/>
        <v>70086276.274228647</v>
      </c>
      <c r="AF2470" s="3">
        <f t="shared" si="1827"/>
        <v>0</v>
      </c>
      <c r="AG2470" s="2">
        <f t="shared" si="1809"/>
        <v>742780653.36150539</v>
      </c>
      <c r="AH2470" s="2">
        <f t="shared" si="1810"/>
        <v>156.34769110499261</v>
      </c>
      <c r="AI2470" s="23">
        <f t="shared" si="1833"/>
        <v>9939217419.6860504</v>
      </c>
      <c r="AJ2470" s="23">
        <f t="shared" si="1811"/>
        <v>6219.922423797766</v>
      </c>
      <c r="AK2470" s="23">
        <f t="shared" si="1812"/>
        <v>0</v>
      </c>
      <c r="AL2470" s="23">
        <f t="shared" si="1837"/>
        <v>0</v>
      </c>
      <c r="AM2470" s="23">
        <f t="shared" si="1838"/>
        <v>0</v>
      </c>
      <c r="AN2470" s="16">
        <f t="shared" si="1828"/>
        <v>0</v>
      </c>
      <c r="AO2470" s="23">
        <f t="shared" si="1829"/>
        <v>0</v>
      </c>
      <c r="AP2470" s="22">
        <f t="shared" si="1830"/>
        <v>0</v>
      </c>
      <c r="AQ2470" s="30">
        <f t="shared" si="1813"/>
        <v>14694513765.251457</v>
      </c>
      <c r="AR2470" s="28">
        <f t="shared" si="1814"/>
        <v>7180591321.7160692</v>
      </c>
      <c r="AS2470" s="25">
        <f t="shared" si="1815"/>
        <v>200337590.02425668</v>
      </c>
      <c r="AT2470" s="32">
        <f t="shared" si="1816"/>
        <v>12379.67755602509</v>
      </c>
      <c r="AU2470" s="23">
        <f t="shared" si="1817"/>
        <v>12379.67755602509</v>
      </c>
      <c r="AV2470" s="22">
        <f t="shared" si="1818"/>
        <v>2117835200.2994373</v>
      </c>
      <c r="AW2470" s="31">
        <f t="shared" si="1831"/>
        <v>9853164348.4222279</v>
      </c>
    </row>
    <row r="2471" spans="1:53" x14ac:dyDescent="0.25">
      <c r="A2471">
        <f t="shared" si="1839"/>
        <v>732</v>
      </c>
      <c r="B2471" t="s">
        <v>6</v>
      </c>
      <c r="C2471" s="27">
        <f t="shared" si="1796"/>
        <v>0</v>
      </c>
      <c r="D2471" s="27">
        <f t="shared" si="1819"/>
        <v>0</v>
      </c>
      <c r="E2471" s="27" t="b">
        <f t="shared" si="1795"/>
        <v>1</v>
      </c>
      <c r="F2471" s="29">
        <f t="shared" si="1797"/>
        <v>0</v>
      </c>
      <c r="G2471" s="27">
        <f t="shared" si="1820"/>
        <v>0</v>
      </c>
      <c r="H2471" s="22">
        <f t="shared" si="1798"/>
        <v>27440226298.529106</v>
      </c>
      <c r="I2471" s="23">
        <f t="shared" si="1799"/>
        <v>132580106.5049091</v>
      </c>
      <c r="J2471" s="23">
        <f t="shared" si="1800"/>
        <v>1086</v>
      </c>
      <c r="K2471" s="19">
        <f t="shared" si="1821"/>
        <v>225.0831931027827</v>
      </c>
      <c r="L2471" s="16">
        <f t="shared" si="1801"/>
        <v>189.2749106531798</v>
      </c>
      <c r="M2471" s="23">
        <f>M2470-IF($B2471="B",(Percent_Rent_In_Elsies*2.49%/12 * H2470)/K2470,0)+IF($B2471="D",N2471,0)+IF(B2471="D",AK2470)+IF(B2471="C",F2470*90%)-(Y2471-Y2470)-IF($B2471="A",Q2470/K2470) + IF($B2471="A",Q2470/K2470)</f>
        <v>-43211076.20278424</v>
      </c>
      <c r="N2471" s="23">
        <f t="shared" si="1802"/>
        <v>0</v>
      </c>
      <c r="O2471" s="22">
        <f t="shared" si="1803"/>
        <v>0</v>
      </c>
      <c r="P2471" s="22">
        <f t="shared" si="1834"/>
        <v>0</v>
      </c>
      <c r="Q2471" s="22">
        <f t="shared" si="1835"/>
        <v>0</v>
      </c>
      <c r="R2471" s="22">
        <f t="shared" si="1804"/>
        <v>334932173.93788564</v>
      </c>
      <c r="S2471" s="16">
        <f t="shared" si="1794"/>
        <v>0</v>
      </c>
      <c r="T2471" s="15">
        <f t="shared" si="1805"/>
        <v>0</v>
      </c>
      <c r="U2471" s="23">
        <f t="shared" si="1822"/>
        <v>1488037.2422342128</v>
      </c>
      <c r="V2471" s="23">
        <f t="shared" si="1823"/>
        <v>0</v>
      </c>
      <c r="W2471" s="23">
        <f t="shared" si="1836"/>
        <v>0</v>
      </c>
      <c r="X2471" s="23">
        <f t="shared" si="1824"/>
        <v>36162594.569380626</v>
      </c>
      <c r="Y2471" s="23">
        <f t="shared" si="1806"/>
        <v>13825559.361691331</v>
      </c>
      <c r="Z2471" s="3">
        <f t="shared" si="1807"/>
        <v>0</v>
      </c>
      <c r="AA2471" s="23">
        <f t="shared" si="1808"/>
        <v>61821161.303706639</v>
      </c>
      <c r="AB2471" s="26">
        <f t="shared" si="1825"/>
        <v>70086276.274228573</v>
      </c>
      <c r="AC2471" s="23">
        <f t="shared" si="1826"/>
        <v>74889487.274228647</v>
      </c>
      <c r="AD2471" s="23">
        <f t="shared" si="1832"/>
        <v>4803211</v>
      </c>
      <c r="AE2471" s="24">
        <f t="shared" si="1793"/>
        <v>70086276.274228647</v>
      </c>
      <c r="AF2471" s="3">
        <f t="shared" si="1827"/>
        <v>0</v>
      </c>
      <c r="AG2471" s="2">
        <f t="shared" si="1809"/>
        <v>0</v>
      </c>
      <c r="AH2471" s="2">
        <f t="shared" si="1810"/>
        <v>156.60827059016762</v>
      </c>
      <c r="AI2471" s="23">
        <f t="shared" si="1833"/>
        <v>9939217419.6860504</v>
      </c>
      <c r="AJ2471" s="23">
        <f t="shared" si="1811"/>
        <v>6219.922423797766</v>
      </c>
      <c r="AK2471" s="23">
        <f t="shared" si="1812"/>
        <v>0</v>
      </c>
      <c r="AL2471" s="23">
        <f t="shared" si="1837"/>
        <v>0</v>
      </c>
      <c r="AM2471" s="23">
        <f t="shared" si="1838"/>
        <v>0</v>
      </c>
      <c r="AN2471" s="16">
        <f t="shared" si="1828"/>
        <v>0</v>
      </c>
      <c r="AO2471" s="23">
        <f t="shared" si="1829"/>
        <v>0</v>
      </c>
      <c r="AP2471" s="22">
        <f t="shared" si="1830"/>
        <v>0</v>
      </c>
      <c r="AQ2471" s="30">
        <f t="shared" si="1813"/>
        <v>14694513765.251457</v>
      </c>
      <c r="AR2471" s="28">
        <f t="shared" si="1814"/>
        <v>7180591321.7160692</v>
      </c>
      <c r="AS2471" s="25">
        <f t="shared" si="1815"/>
        <v>200337590.02425668</v>
      </c>
      <c r="AT2471" s="32">
        <f t="shared" si="1816"/>
        <v>0</v>
      </c>
      <c r="AU2471" s="23">
        <f t="shared" si="1817"/>
        <v>0</v>
      </c>
      <c r="AV2471" s="22">
        <f t="shared" si="1818"/>
        <v>2117835200.2994373</v>
      </c>
      <c r="AW2471" s="31">
        <f t="shared" si="1831"/>
        <v>9833696285.9776478</v>
      </c>
    </row>
    <row r="2472" spans="1:53" x14ac:dyDescent="0.25">
      <c r="A2472">
        <f t="shared" si="1839"/>
        <v>732</v>
      </c>
      <c r="B2472" t="s">
        <v>7</v>
      </c>
      <c r="C2472" s="27">
        <f t="shared" si="1796"/>
        <v>0</v>
      </c>
      <c r="D2472" s="27">
        <f t="shared" si="1819"/>
        <v>0</v>
      </c>
      <c r="E2472" s="27" t="b">
        <f t="shared" si="1795"/>
        <v>1</v>
      </c>
      <c r="F2472" s="29">
        <f t="shared" si="1797"/>
        <v>0</v>
      </c>
      <c r="G2472" s="27">
        <f t="shared" si="1820"/>
        <v>0</v>
      </c>
      <c r="H2472" s="22">
        <f t="shared" si="1798"/>
        <v>27440226298.529106</v>
      </c>
      <c r="I2472" s="23">
        <f t="shared" si="1799"/>
        <v>132580106.5049091</v>
      </c>
      <c r="J2472" s="23">
        <f t="shared" si="1800"/>
        <v>1086</v>
      </c>
      <c r="K2472" s="19">
        <f t="shared" si="1821"/>
        <v>225.0831931027827</v>
      </c>
      <c r="L2472" s="16">
        <f t="shared" si="1801"/>
        <v>189.2749106531798</v>
      </c>
      <c r="M2472" s="23">
        <f>M2471-IF($B2472="B",(Percent_Rent_In_Elsies*2.49%/12 * H2471)/K2471,0)+IF($B2472="D",N2472,0)+IF(B2472="D",AK2471)+IF(B2472="C",F2471*90%)-(Y2472-Y2471)-IF($B2472="A",Q2471/K2471) + IF($B2472="A",Q2471/K2471)</f>
        <v>-43337559.368374147</v>
      </c>
      <c r="N2472" s="23">
        <f t="shared" si="1802"/>
        <v>0</v>
      </c>
      <c r="O2472" s="22">
        <f t="shared" si="1803"/>
        <v>0</v>
      </c>
      <c r="P2472" s="22">
        <f t="shared" si="1834"/>
        <v>0</v>
      </c>
      <c r="Q2472" s="22">
        <f t="shared" si="1835"/>
        <v>0</v>
      </c>
      <c r="R2472" s="22">
        <f t="shared" si="1804"/>
        <v>307021159.44306183</v>
      </c>
      <c r="S2472" s="16">
        <f t="shared" si="1794"/>
        <v>27911014.494823802</v>
      </c>
      <c r="T2472" s="15">
        <f t="shared" si="1805"/>
        <v>0</v>
      </c>
      <c r="U2472" s="23">
        <f t="shared" si="1822"/>
        <v>1364034.1387146951</v>
      </c>
      <c r="V2472" s="23">
        <f t="shared" si="1823"/>
        <v>124003.10351951774</v>
      </c>
      <c r="W2472" s="23">
        <f t="shared" si="1836"/>
        <v>0</v>
      </c>
      <c r="X2472" s="23">
        <f t="shared" si="1824"/>
        <v>36162594.569380626</v>
      </c>
      <c r="Y2472" s="23">
        <f t="shared" si="1806"/>
        <v>13825559.361691331</v>
      </c>
      <c r="Z2472" s="3">
        <f t="shared" si="1807"/>
        <v>0</v>
      </c>
      <c r="AA2472" s="23">
        <f t="shared" si="1808"/>
        <v>61821161.303706639</v>
      </c>
      <c r="AB2472" s="26">
        <f t="shared" si="1825"/>
        <v>70086276.274228573</v>
      </c>
      <c r="AC2472" s="23">
        <f t="shared" si="1826"/>
        <v>74889487.274228647</v>
      </c>
      <c r="AD2472" s="23">
        <f t="shared" si="1832"/>
        <v>4803211</v>
      </c>
      <c r="AE2472" s="24">
        <f t="shared" si="1793"/>
        <v>70086276.274228647</v>
      </c>
      <c r="AF2472" s="3">
        <f t="shared" si="1827"/>
        <v>0</v>
      </c>
      <c r="AG2472" s="2">
        <f t="shared" si="1809"/>
        <v>0</v>
      </c>
      <c r="AH2472" s="2">
        <f t="shared" si="1810"/>
        <v>156.60827059016762</v>
      </c>
      <c r="AI2472" s="23">
        <f t="shared" si="1833"/>
        <v>9939217419.6860504</v>
      </c>
      <c r="AJ2472" s="23">
        <f t="shared" si="1811"/>
        <v>6219.922423797766</v>
      </c>
      <c r="AK2472" s="23">
        <f t="shared" si="1812"/>
        <v>0</v>
      </c>
      <c r="AL2472" s="23">
        <f t="shared" si="1837"/>
        <v>5202777.9514465332</v>
      </c>
      <c r="AM2472" s="23">
        <f t="shared" si="1838"/>
        <v>4854131286.9364347</v>
      </c>
      <c r="AN2472" s="16">
        <f t="shared" si="1828"/>
        <v>0</v>
      </c>
      <c r="AO2472" s="23">
        <f t="shared" si="1829"/>
        <v>126483.16558990553</v>
      </c>
      <c r="AP2472" s="22">
        <f t="shared" si="1830"/>
        <v>28469234.784723949</v>
      </c>
      <c r="AQ2472" s="30">
        <f t="shared" si="1813"/>
        <v>14751210246.325233</v>
      </c>
      <c r="AR2472" s="28">
        <f t="shared" si="1814"/>
        <v>7208818568.0051231</v>
      </c>
      <c r="AS2472" s="25">
        <f t="shared" si="1815"/>
        <v>200337590.02425668</v>
      </c>
      <c r="AT2472" s="32">
        <f t="shared" si="1816"/>
        <v>0</v>
      </c>
      <c r="AU2472" s="23">
        <f t="shared" si="1817"/>
        <v>0</v>
      </c>
      <c r="AV2472" s="22">
        <f t="shared" si="1818"/>
        <v>2117835200.2994373</v>
      </c>
      <c r="AW2472" s="31">
        <f t="shared" si="1831"/>
        <v>9890392767.0514259</v>
      </c>
    </row>
    <row r="2473" spans="1:53" x14ac:dyDescent="0.25">
      <c r="A2473">
        <f t="shared" si="1839"/>
        <v>732</v>
      </c>
      <c r="B2473" t="s">
        <v>8</v>
      </c>
      <c r="C2473" s="27">
        <f t="shared" si="1796"/>
        <v>0</v>
      </c>
      <c r="D2473" s="27">
        <f t="shared" si="1819"/>
        <v>0</v>
      </c>
      <c r="E2473" s="27" t="b">
        <f t="shared" si="1795"/>
        <v>1</v>
      </c>
      <c r="F2473" s="29">
        <f t="shared" si="1797"/>
        <v>0</v>
      </c>
      <c r="G2473" s="27">
        <f t="shared" si="1820"/>
        <v>0</v>
      </c>
      <c r="H2473" s="22">
        <f t="shared" si="1798"/>
        <v>27440226298.529106</v>
      </c>
      <c r="I2473" s="23">
        <f t="shared" si="1799"/>
        <v>132580106.5049091</v>
      </c>
      <c r="J2473" s="23">
        <f t="shared" si="1800"/>
        <v>1086</v>
      </c>
      <c r="K2473" s="19">
        <f t="shared" si="1821"/>
        <v>225.0831931027827</v>
      </c>
      <c r="L2473" s="16">
        <f t="shared" si="1801"/>
        <v>189.2749106531798</v>
      </c>
      <c r="M2473" s="23">
        <f>M2472-IF($B2473="B",(Percent_Rent_In_Elsies*2.49%/12 * H2472)/K2472,0)+IF($B2473="D",N2473,0)+IF(B2473="D",AK2472)+IF(B2473="C",F2472*90%)-(Y2473-Y2472)-IF($B2473="A",Q2472/K2472) + IF($B2473="A",Q2472/K2472)</f>
        <v>-43337559.368374147</v>
      </c>
      <c r="N2473" s="23">
        <f t="shared" si="1802"/>
        <v>0</v>
      </c>
      <c r="O2473" s="22">
        <f t="shared" si="1803"/>
        <v>0</v>
      </c>
      <c r="P2473" s="22">
        <f t="shared" si="1834"/>
        <v>0</v>
      </c>
      <c r="Q2473" s="22">
        <f t="shared" si="1835"/>
        <v>0</v>
      </c>
      <c r="R2473" s="22">
        <f t="shared" si="1804"/>
        <v>335490394.22778577</v>
      </c>
      <c r="S2473" s="16">
        <f t="shared" si="1794"/>
        <v>27911014.494823802</v>
      </c>
      <c r="T2473" s="15">
        <f t="shared" si="1805"/>
        <v>0</v>
      </c>
      <c r="U2473" s="23">
        <f t="shared" si="1822"/>
        <v>1490517.3043046007</v>
      </c>
      <c r="V2473" s="23">
        <f t="shared" si="1823"/>
        <v>124003.10351951774</v>
      </c>
      <c r="W2473" s="23">
        <f t="shared" si="1836"/>
        <v>0</v>
      </c>
      <c r="X2473" s="23">
        <f t="shared" si="1824"/>
        <v>36162594.569380626</v>
      </c>
      <c r="Y2473" s="23">
        <f t="shared" si="1806"/>
        <v>13825559.361691331</v>
      </c>
      <c r="Z2473" s="3">
        <f t="shared" si="1807"/>
        <v>0</v>
      </c>
      <c r="AA2473" s="23">
        <f t="shared" si="1808"/>
        <v>61821161.303706639</v>
      </c>
      <c r="AB2473" s="26">
        <f t="shared" si="1825"/>
        <v>70086276.274228573</v>
      </c>
      <c r="AC2473" s="23">
        <f t="shared" si="1826"/>
        <v>74889487.274228647</v>
      </c>
      <c r="AD2473" s="23">
        <f t="shared" si="1832"/>
        <v>4803211</v>
      </c>
      <c r="AE2473" s="24">
        <f t="shared" si="1793"/>
        <v>70086276.274228647</v>
      </c>
      <c r="AF2473" s="3">
        <f t="shared" si="1827"/>
        <v>1E-4</v>
      </c>
      <c r="AG2473" s="2">
        <f t="shared" si="1809"/>
        <v>0</v>
      </c>
      <c r="AH2473" s="2">
        <f t="shared" si="1810"/>
        <v>156.60827059016762</v>
      </c>
      <c r="AI2473" s="23">
        <f t="shared" si="1833"/>
        <v>9939217419.6860504</v>
      </c>
      <c r="AJ2473" s="23">
        <f t="shared" si="1811"/>
        <v>6219.922423797766</v>
      </c>
      <c r="AK2473" s="23">
        <f t="shared" si="1812"/>
        <v>60499.667805553407</v>
      </c>
      <c r="AL2473" s="23">
        <f t="shared" si="1837"/>
        <v>0</v>
      </c>
      <c r="AM2473" s="23">
        <f t="shared" si="1838"/>
        <v>0</v>
      </c>
      <c r="AN2473" s="16">
        <f t="shared" si="1828"/>
        <v>0</v>
      </c>
      <c r="AO2473" s="23">
        <f t="shared" si="1829"/>
        <v>0</v>
      </c>
      <c r="AP2473" s="22">
        <f t="shared" si="1830"/>
        <v>0</v>
      </c>
      <c r="AQ2473" s="30">
        <f t="shared" si="1813"/>
        <v>14751210246.325233</v>
      </c>
      <c r="AR2473" s="28">
        <f t="shared" si="1814"/>
        <v>7208818568.0051231</v>
      </c>
      <c r="AS2473" s="25">
        <f t="shared" si="1815"/>
        <v>200337590.02425668</v>
      </c>
      <c r="AT2473" s="32">
        <f t="shared" si="1816"/>
        <v>0</v>
      </c>
      <c r="AU2473" s="23">
        <f t="shared" si="1817"/>
        <v>0</v>
      </c>
      <c r="AV2473" s="22">
        <f t="shared" si="1818"/>
        <v>2117835200.2994373</v>
      </c>
      <c r="AW2473" s="31">
        <f t="shared" si="1831"/>
        <v>9890392767.0514278</v>
      </c>
    </row>
    <row r="2474" spans="1:53" x14ac:dyDescent="0.25">
      <c r="A2474" s="21">
        <f t="shared" si="1839"/>
        <v>732</v>
      </c>
      <c r="B2474" s="21" t="s">
        <v>9</v>
      </c>
      <c r="C2474" s="27">
        <f t="shared" si="1796"/>
        <v>0</v>
      </c>
      <c r="D2474" s="27">
        <f t="shared" si="1819"/>
        <v>0</v>
      </c>
      <c r="E2474" s="27" t="b">
        <f t="shared" si="1795"/>
        <v>1</v>
      </c>
      <c r="F2474" s="29">
        <f t="shared" si="1797"/>
        <v>0</v>
      </c>
      <c r="G2474" s="27">
        <f t="shared" si="1820"/>
        <v>0</v>
      </c>
      <c r="H2474" s="22">
        <f t="shared" si="1798"/>
        <v>27440226298.529106</v>
      </c>
      <c r="I2474" s="23">
        <f t="shared" si="1799"/>
        <v>132580106.5049091</v>
      </c>
      <c r="J2474" s="23">
        <f t="shared" si="1800"/>
        <v>1086</v>
      </c>
      <c r="K2474" s="19">
        <f t="shared" si="1821"/>
        <v>225.0831931027827</v>
      </c>
      <c r="L2474" s="16">
        <f t="shared" si="1801"/>
        <v>189.2749106531798</v>
      </c>
      <c r="M2474" s="23">
        <f>M2473-IF($B2474="B",(Percent_Rent_In_Elsies*2.49%/12 * H2473)/K2473,0)+IF($B2474="D",N2474,0)+IF(B2474="D",AK2473)+IF(B2474="C",F2473*90%)-(Y2474-Y2473)-IF($B2474="A",Q2473/K2473) + IF($B2474="A",Q2473/K2473)</f>
        <v>-43277059.700568594</v>
      </c>
      <c r="N2474" s="23">
        <f t="shared" si="1802"/>
        <v>0</v>
      </c>
      <c r="O2474" s="22">
        <f t="shared" si="1803"/>
        <v>19500509.215320807</v>
      </c>
      <c r="P2474" s="22">
        <f t="shared" si="1834"/>
        <v>0</v>
      </c>
      <c r="Q2474" s="22">
        <f t="shared" si="1835"/>
        <v>0</v>
      </c>
      <c r="R2474" s="22">
        <f t="shared" si="1804"/>
        <v>335490394.22778577</v>
      </c>
      <c r="S2474" s="16">
        <f t="shared" si="1794"/>
        <v>0</v>
      </c>
      <c r="T2474" s="15">
        <f t="shared" si="1805"/>
        <v>8410505.2795029953</v>
      </c>
      <c r="U2474" s="23">
        <f t="shared" si="1822"/>
        <v>1490517.3043046007</v>
      </c>
      <c r="V2474" s="23">
        <f t="shared" si="1823"/>
        <v>0</v>
      </c>
      <c r="W2474" s="23">
        <f t="shared" si="1836"/>
        <v>124003.10351951774</v>
      </c>
      <c r="X2474" s="23">
        <f t="shared" si="1824"/>
        <v>36162594.569380626</v>
      </c>
      <c r="Y2474" s="23">
        <f t="shared" si="1806"/>
        <v>13825559.361691331</v>
      </c>
      <c r="Z2474" s="3">
        <f t="shared" si="1807"/>
        <v>0</v>
      </c>
      <c r="AA2474" s="23">
        <f t="shared" si="1808"/>
        <v>61760661.635901086</v>
      </c>
      <c r="AB2474" s="26">
        <f t="shared" si="1825"/>
        <v>70086276.274228573</v>
      </c>
      <c r="AC2474" s="23">
        <f t="shared" si="1826"/>
        <v>74889487.274228647</v>
      </c>
      <c r="AD2474" s="23">
        <f t="shared" si="1832"/>
        <v>4803211</v>
      </c>
      <c r="AE2474" s="24">
        <f t="shared" si="1793"/>
        <v>70086276.274228647</v>
      </c>
      <c r="AF2474" s="3">
        <f t="shared" si="1827"/>
        <v>0</v>
      </c>
      <c r="AG2474" s="2">
        <f t="shared" si="1809"/>
        <v>0</v>
      </c>
      <c r="AH2474" s="2">
        <f t="shared" si="1810"/>
        <v>156.60827059016762</v>
      </c>
      <c r="AI2474" s="23">
        <f t="shared" si="1833"/>
        <v>9929490663.6779575</v>
      </c>
      <c r="AJ2474" s="23">
        <f t="shared" si="1811"/>
        <v>6219.922423797766</v>
      </c>
      <c r="AK2474" s="23">
        <f t="shared" si="1812"/>
        <v>0</v>
      </c>
      <c r="AL2474" s="23">
        <f t="shared" si="1837"/>
        <v>0</v>
      </c>
      <c r="AM2474" s="23">
        <f t="shared" si="1838"/>
        <v>0</v>
      </c>
      <c r="AN2474" s="16">
        <f t="shared" si="1828"/>
        <v>0</v>
      </c>
      <c r="AO2474" s="23">
        <f t="shared" si="1829"/>
        <v>0</v>
      </c>
      <c r="AP2474" s="22">
        <f t="shared" si="1830"/>
        <v>0</v>
      </c>
      <c r="AQ2474" s="30">
        <f t="shared" si="1813"/>
        <v>14751210246.325233</v>
      </c>
      <c r="AR2474" s="28">
        <f t="shared" si="1814"/>
        <v>7208818568.0051231</v>
      </c>
      <c r="AS2474" s="25">
        <f t="shared" si="1815"/>
        <v>200337590.02425668</v>
      </c>
      <c r="AT2474" s="32">
        <f t="shared" si="1816"/>
        <v>0</v>
      </c>
      <c r="AU2474" s="23">
        <f t="shared" si="1817"/>
        <v>0</v>
      </c>
      <c r="AV2474" s="22">
        <f t="shared" si="1818"/>
        <v>2117835200.2994373</v>
      </c>
      <c r="AW2474" s="31">
        <f t="shared" si="1831"/>
        <v>9890392767.0514278</v>
      </c>
      <c r="AX2474" s="21"/>
      <c r="AY2474" s="21"/>
      <c r="AZ2474" s="21"/>
      <c r="BA2474" s="21"/>
    </row>
    <row r="2475" spans="1:53" x14ac:dyDescent="0.25">
      <c r="A2475" s="21">
        <f t="shared" si="1839"/>
        <v>732</v>
      </c>
      <c r="B2475" s="21" t="s">
        <v>28</v>
      </c>
      <c r="C2475" s="27">
        <f t="shared" si="1796"/>
        <v>0</v>
      </c>
      <c r="D2475" s="27">
        <f t="shared" si="1819"/>
        <v>0</v>
      </c>
      <c r="E2475" s="27" t="b">
        <f t="shared" si="1795"/>
        <v>1</v>
      </c>
      <c r="F2475" s="29">
        <f t="shared" si="1797"/>
        <v>0</v>
      </c>
      <c r="G2475" s="27">
        <f t="shared" si="1820"/>
        <v>0</v>
      </c>
      <c r="H2475" s="22">
        <f t="shared" si="1798"/>
        <v>27440226298.529106</v>
      </c>
      <c r="I2475" s="23">
        <f t="shared" si="1799"/>
        <v>132580106.5049091</v>
      </c>
      <c r="J2475" s="23">
        <f t="shared" si="1800"/>
        <v>1086</v>
      </c>
      <c r="K2475" s="19">
        <f t="shared" si="1821"/>
        <v>225.0831931027827</v>
      </c>
      <c r="L2475" s="16">
        <f t="shared" si="1801"/>
        <v>189.2749106531798</v>
      </c>
      <c r="M2475" s="23">
        <f>M2474-IF($B2475="B",(Percent_Rent_In_Elsies*2.49%/12 * H2474)/K2474,0)+IF($B2475="D",N2475,0)+IF(B2475="D",AK2474)+IF(B2475="C",F2474*90%)-(Y2475-Y2474)-IF($B2475="A",Q2474/K2474) + IF($B2475="A",Q2474/K2474)</f>
        <v>-43277059.700568594</v>
      </c>
      <c r="N2475" s="23">
        <f t="shared" si="1802"/>
        <v>0</v>
      </c>
      <c r="O2475" s="22">
        <f t="shared" si="1803"/>
        <v>0</v>
      </c>
      <c r="P2475" s="22">
        <f t="shared" si="1834"/>
        <v>19500509.215320807</v>
      </c>
      <c r="Q2475" s="22">
        <f t="shared" si="1835"/>
        <v>0</v>
      </c>
      <c r="R2475" s="22">
        <f t="shared" si="1804"/>
        <v>335490394.22778577</v>
      </c>
      <c r="S2475" s="16">
        <f t="shared" si="1794"/>
        <v>0</v>
      </c>
      <c r="T2475" s="15">
        <f t="shared" si="1805"/>
        <v>0</v>
      </c>
      <c r="U2475" s="23">
        <f t="shared" si="1822"/>
        <v>1490517.3043046007</v>
      </c>
      <c r="V2475" s="23">
        <f t="shared" si="1823"/>
        <v>0</v>
      </c>
      <c r="W2475" s="23">
        <f t="shared" si="1836"/>
        <v>0</v>
      </c>
      <c r="X2475" s="23">
        <f t="shared" si="1824"/>
        <v>36162594.569380626</v>
      </c>
      <c r="Y2475" s="23">
        <f t="shared" si="1806"/>
        <v>13825559.361691331</v>
      </c>
      <c r="Z2475" s="3">
        <f t="shared" si="1807"/>
        <v>6200.1551759758877</v>
      </c>
      <c r="AA2475" s="23">
        <f t="shared" si="1808"/>
        <v>61853663.963540725</v>
      </c>
      <c r="AB2475" s="26">
        <f t="shared" si="1825"/>
        <v>70086276.274228573</v>
      </c>
      <c r="AC2475" s="23">
        <f t="shared" si="1826"/>
        <v>74889487.274228647</v>
      </c>
      <c r="AD2475" s="23">
        <f t="shared" si="1832"/>
        <v>4803211</v>
      </c>
      <c r="AE2475" s="24">
        <f t="shared" si="1793"/>
        <v>70086276.274228647</v>
      </c>
      <c r="AF2475" s="3">
        <f t="shared" si="1827"/>
        <v>0</v>
      </c>
      <c r="AG2475" s="2">
        <f t="shared" si="1809"/>
        <v>744018621.11710644</v>
      </c>
      <c r="AH2475" s="2">
        <f t="shared" si="1810"/>
        <v>156.60827059016762</v>
      </c>
      <c r="AI2475" s="23">
        <f t="shared" si="1833"/>
        <v>9944442992.8716145</v>
      </c>
      <c r="AJ2475" s="23">
        <f t="shared" si="1811"/>
        <v>6219.922423797766</v>
      </c>
      <c r="AK2475" s="23">
        <f t="shared" si="1812"/>
        <v>0</v>
      </c>
      <c r="AL2475" s="23">
        <f t="shared" si="1837"/>
        <v>0</v>
      </c>
      <c r="AM2475" s="23">
        <f t="shared" si="1838"/>
        <v>0</v>
      </c>
      <c r="AN2475" s="16">
        <f t="shared" si="1828"/>
        <v>0</v>
      </c>
      <c r="AO2475" s="23">
        <f t="shared" si="1829"/>
        <v>0</v>
      </c>
      <c r="AP2475" s="22">
        <f t="shared" si="1830"/>
        <v>0</v>
      </c>
      <c r="AQ2475" s="30">
        <f t="shared" si="1813"/>
        <v>14751210246.325233</v>
      </c>
      <c r="AR2475" s="28">
        <f t="shared" si="1814"/>
        <v>7208818568.0051231</v>
      </c>
      <c r="AS2475" s="25">
        <f t="shared" si="1815"/>
        <v>200337590.02425668</v>
      </c>
      <c r="AT2475" s="32">
        <f t="shared" si="1816"/>
        <v>12400.310351951775</v>
      </c>
      <c r="AU2475" s="23">
        <f t="shared" si="1817"/>
        <v>12400.310351951775</v>
      </c>
      <c r="AV2475" s="22">
        <f t="shared" si="1818"/>
        <v>2126245705.5789404</v>
      </c>
      <c r="AW2475" s="31">
        <f t="shared" si="1831"/>
        <v>9890392767.0514259</v>
      </c>
      <c r="AX2475" s="21"/>
      <c r="AY2475" s="21"/>
      <c r="AZ2475" s="21"/>
      <c r="BA2475" s="21"/>
    </row>
    <row r="2476" spans="1:53" x14ac:dyDescent="0.25">
      <c r="A2476">
        <f t="shared" si="1839"/>
        <v>733</v>
      </c>
      <c r="B2476" t="s">
        <v>6</v>
      </c>
      <c r="C2476" s="27">
        <f t="shared" si="1796"/>
        <v>0</v>
      </c>
      <c r="D2476" s="27">
        <f t="shared" si="1819"/>
        <v>0</v>
      </c>
      <c r="E2476" s="27" t="b">
        <f t="shared" si="1795"/>
        <v>1</v>
      </c>
      <c r="F2476" s="29">
        <f t="shared" si="1797"/>
        <v>0</v>
      </c>
      <c r="G2476" s="27">
        <f t="shared" si="1820"/>
        <v>0</v>
      </c>
      <c r="H2476" s="22">
        <f t="shared" si="1798"/>
        <v>27485960009.026657</v>
      </c>
      <c r="I2476" s="23">
        <f t="shared" si="1799"/>
        <v>132580106.5049091</v>
      </c>
      <c r="J2476" s="23">
        <f t="shared" si="1800"/>
        <v>1086</v>
      </c>
      <c r="K2476" s="19">
        <f t="shared" si="1821"/>
        <v>225.0831931027827</v>
      </c>
      <c r="L2476" s="16">
        <f t="shared" si="1801"/>
        <v>189.59036883760177</v>
      </c>
      <c r="M2476" s="23">
        <f>M2475-IF($B2476="B",(Percent_Rent_In_Elsies*2.49%/12 * H2475)/K2475,0)+IF($B2476="D",N2476,0)+IF(B2476="D",AK2475)+IF(B2476="C",F2475*90%)-(Y2476-Y2475)-IF($B2476="A",Q2475/K2475) + IF($B2476="A",Q2475/K2475)</f>
        <v>-43277059.700568594</v>
      </c>
      <c r="N2476" s="23">
        <f t="shared" si="1802"/>
        <v>0</v>
      </c>
      <c r="O2476" s="22">
        <f t="shared" si="1803"/>
        <v>0</v>
      </c>
      <c r="P2476" s="22">
        <f t="shared" si="1834"/>
        <v>0</v>
      </c>
      <c r="Q2476" s="22">
        <f t="shared" si="1835"/>
        <v>0</v>
      </c>
      <c r="R2476" s="22">
        <f t="shared" si="1804"/>
        <v>335490394.22778577</v>
      </c>
      <c r="S2476" s="16">
        <f t="shared" si="1794"/>
        <v>0</v>
      </c>
      <c r="T2476" s="15">
        <f t="shared" si="1805"/>
        <v>0</v>
      </c>
      <c r="U2476" s="23">
        <f t="shared" si="1822"/>
        <v>1490517.3043046007</v>
      </c>
      <c r="V2476" s="23">
        <f t="shared" si="1823"/>
        <v>0</v>
      </c>
      <c r="W2476" s="23">
        <f t="shared" si="1836"/>
        <v>0</v>
      </c>
      <c r="X2476" s="23">
        <f t="shared" si="1824"/>
        <v>36193595.345260508</v>
      </c>
      <c r="Y2476" s="23">
        <f t="shared" si="1806"/>
        <v>13825559.361691331</v>
      </c>
      <c r="Z2476" s="3">
        <f t="shared" si="1807"/>
        <v>0</v>
      </c>
      <c r="AA2476" s="23">
        <f t="shared" si="1808"/>
        <v>61853663.963540725</v>
      </c>
      <c r="AB2476" s="26">
        <f t="shared" si="1825"/>
        <v>70086276.274228573</v>
      </c>
      <c r="AC2476" s="23">
        <f t="shared" si="1826"/>
        <v>74889487.274228647</v>
      </c>
      <c r="AD2476" s="23">
        <f t="shared" si="1832"/>
        <v>4803211</v>
      </c>
      <c r="AE2476" s="24">
        <f t="shared" si="1793"/>
        <v>70086276.274228647</v>
      </c>
      <c r="AF2476" s="3">
        <f t="shared" si="1827"/>
        <v>0</v>
      </c>
      <c r="AG2476" s="2">
        <f t="shared" si="1809"/>
        <v>0</v>
      </c>
      <c r="AH2476" s="2">
        <f t="shared" si="1810"/>
        <v>156.86928437448458</v>
      </c>
      <c r="AI2476" s="23">
        <f t="shared" si="1833"/>
        <v>9944442992.8716145</v>
      </c>
      <c r="AJ2476" s="23">
        <f t="shared" si="1811"/>
        <v>6219.922423797766</v>
      </c>
      <c r="AK2476" s="23">
        <f t="shared" si="1812"/>
        <v>0</v>
      </c>
      <c r="AL2476" s="23">
        <f t="shared" si="1837"/>
        <v>0</v>
      </c>
      <c r="AM2476" s="23">
        <f t="shared" si="1838"/>
        <v>0</v>
      </c>
      <c r="AN2476" s="16">
        <f t="shared" si="1828"/>
        <v>0</v>
      </c>
      <c r="AO2476" s="23">
        <f t="shared" si="1829"/>
        <v>0</v>
      </c>
      <c r="AP2476" s="22">
        <f t="shared" si="1830"/>
        <v>0</v>
      </c>
      <c r="AQ2476" s="30">
        <f t="shared" si="1813"/>
        <v>14751210246.325233</v>
      </c>
      <c r="AR2476" s="28">
        <f t="shared" si="1814"/>
        <v>7208818568.0051231</v>
      </c>
      <c r="AS2476" s="25">
        <f t="shared" si="1815"/>
        <v>200337590.02425668</v>
      </c>
      <c r="AT2476" s="32">
        <f t="shared" si="1816"/>
        <v>0</v>
      </c>
      <c r="AU2476" s="23">
        <f t="shared" si="1817"/>
        <v>0</v>
      </c>
      <c r="AV2476" s="22">
        <f t="shared" si="1818"/>
        <v>2126245705.5789404</v>
      </c>
      <c r="AW2476" s="31">
        <f t="shared" si="1831"/>
        <v>9870892257.8361053</v>
      </c>
    </row>
    <row r="2477" spans="1:53" x14ac:dyDescent="0.25">
      <c r="A2477">
        <f t="shared" si="1839"/>
        <v>733</v>
      </c>
      <c r="B2477" t="s">
        <v>7</v>
      </c>
      <c r="C2477" s="27">
        <f t="shared" si="1796"/>
        <v>0</v>
      </c>
      <c r="D2477" s="27">
        <f t="shared" si="1819"/>
        <v>0</v>
      </c>
      <c r="E2477" s="27" t="b">
        <f t="shared" si="1795"/>
        <v>1</v>
      </c>
      <c r="F2477" s="29">
        <f t="shared" si="1797"/>
        <v>0</v>
      </c>
      <c r="G2477" s="27">
        <f t="shared" si="1820"/>
        <v>0</v>
      </c>
      <c r="H2477" s="22">
        <f t="shared" si="1798"/>
        <v>27485960009.026657</v>
      </c>
      <c r="I2477" s="23">
        <f t="shared" si="1799"/>
        <v>132580106.5049091</v>
      </c>
      <c r="J2477" s="23">
        <f t="shared" si="1800"/>
        <v>1086</v>
      </c>
      <c r="K2477" s="19">
        <f t="shared" si="1821"/>
        <v>225.0831931027827</v>
      </c>
      <c r="L2477" s="16">
        <f t="shared" si="1801"/>
        <v>189.59036883760177</v>
      </c>
      <c r="M2477" s="23">
        <f>M2476-IF($B2477="B",(Percent_Rent_In_Elsies*2.49%/12 * H2476)/K2476,0)+IF($B2477="D",N2477,0)+IF(B2477="D",AK2476)+IF(B2477="C",F2476*90%)-(Y2477-Y2476)-IF($B2477="A",Q2476/K2476) + IF($B2477="A",Q2476/K2476)</f>
        <v>-43403753.671434484</v>
      </c>
      <c r="N2477" s="23">
        <f t="shared" si="1802"/>
        <v>0</v>
      </c>
      <c r="O2477" s="22">
        <f t="shared" si="1803"/>
        <v>0</v>
      </c>
      <c r="P2477" s="22">
        <f t="shared" si="1834"/>
        <v>0</v>
      </c>
      <c r="Q2477" s="22">
        <f t="shared" si="1835"/>
        <v>0</v>
      </c>
      <c r="R2477" s="22">
        <f t="shared" si="1804"/>
        <v>307532861.37547028</v>
      </c>
      <c r="S2477" s="16">
        <f t="shared" si="1794"/>
        <v>27957532.852315482</v>
      </c>
      <c r="T2477" s="15">
        <f t="shared" si="1805"/>
        <v>0</v>
      </c>
      <c r="U2477" s="23">
        <f t="shared" si="1822"/>
        <v>1366307.528945884</v>
      </c>
      <c r="V2477" s="23">
        <f t="shared" si="1823"/>
        <v>124209.77535871672</v>
      </c>
      <c r="W2477" s="23">
        <f t="shared" si="1836"/>
        <v>0</v>
      </c>
      <c r="X2477" s="23">
        <f t="shared" si="1824"/>
        <v>36193595.345260508</v>
      </c>
      <c r="Y2477" s="23">
        <f t="shared" si="1806"/>
        <v>13825559.361691331</v>
      </c>
      <c r="Z2477" s="3">
        <f t="shared" si="1807"/>
        <v>0</v>
      </c>
      <c r="AA2477" s="23">
        <f t="shared" si="1808"/>
        <v>61853663.963540725</v>
      </c>
      <c r="AB2477" s="26">
        <f t="shared" si="1825"/>
        <v>70086276.274228558</v>
      </c>
      <c r="AC2477" s="23">
        <f t="shared" si="1826"/>
        <v>74889487.274228647</v>
      </c>
      <c r="AD2477" s="23">
        <f t="shared" si="1832"/>
        <v>4803211</v>
      </c>
      <c r="AE2477" s="24">
        <f t="shared" si="1793"/>
        <v>70086276.274228647</v>
      </c>
      <c r="AF2477" s="3">
        <f t="shared" si="1827"/>
        <v>0</v>
      </c>
      <c r="AG2477" s="2">
        <f t="shared" si="1809"/>
        <v>0</v>
      </c>
      <c r="AH2477" s="2">
        <f t="shared" si="1810"/>
        <v>156.86928437448458</v>
      </c>
      <c r="AI2477" s="23">
        <f t="shared" si="1833"/>
        <v>9944442992.8716145</v>
      </c>
      <c r="AJ2477" s="23">
        <f t="shared" si="1811"/>
        <v>6219.922423797766</v>
      </c>
      <c r="AK2477" s="23">
        <f t="shared" si="1812"/>
        <v>0</v>
      </c>
      <c r="AL2477" s="23">
        <f t="shared" si="1837"/>
        <v>5225573.1855640411</v>
      </c>
      <c r="AM2477" s="23">
        <f t="shared" si="1838"/>
        <v>4875398975.112916</v>
      </c>
      <c r="AN2477" s="16">
        <f t="shared" si="1828"/>
        <v>0</v>
      </c>
      <c r="AO2477" s="23">
        <f t="shared" si="1829"/>
        <v>126693.97086588872</v>
      </c>
      <c r="AP2477" s="22">
        <f t="shared" si="1830"/>
        <v>28516683.50936516</v>
      </c>
      <c r="AQ2477" s="30">
        <f t="shared" si="1813"/>
        <v>14808001221.534134</v>
      </c>
      <c r="AR2477" s="28">
        <f t="shared" si="1814"/>
        <v>7237092859.7046585</v>
      </c>
      <c r="AS2477" s="25">
        <f t="shared" si="1815"/>
        <v>200337590.02425668</v>
      </c>
      <c r="AT2477" s="32">
        <f t="shared" si="1816"/>
        <v>0</v>
      </c>
      <c r="AU2477" s="23">
        <f t="shared" si="1817"/>
        <v>0</v>
      </c>
      <c r="AV2477" s="22">
        <f t="shared" si="1818"/>
        <v>2126245705.5789404</v>
      </c>
      <c r="AW2477" s="31">
        <f t="shared" si="1831"/>
        <v>9927683233.0450058</v>
      </c>
    </row>
    <row r="2478" spans="1:53" s="21" customFormat="1" x14ac:dyDescent="0.25">
      <c r="A2478">
        <f t="shared" si="1839"/>
        <v>733</v>
      </c>
      <c r="B2478" t="s">
        <v>8</v>
      </c>
      <c r="C2478" s="27">
        <f t="shared" si="1796"/>
        <v>0</v>
      </c>
      <c r="D2478" s="27">
        <f t="shared" si="1819"/>
        <v>0</v>
      </c>
      <c r="E2478" s="27" t="b">
        <f t="shared" si="1795"/>
        <v>1</v>
      </c>
      <c r="F2478" s="29">
        <f t="shared" si="1797"/>
        <v>0</v>
      </c>
      <c r="G2478" s="27">
        <f t="shared" si="1820"/>
        <v>0</v>
      </c>
      <c r="H2478" s="22">
        <f t="shared" si="1798"/>
        <v>27485960009.026657</v>
      </c>
      <c r="I2478" s="23">
        <f t="shared" si="1799"/>
        <v>132580106.5049091</v>
      </c>
      <c r="J2478" s="23">
        <f t="shared" si="1800"/>
        <v>1086</v>
      </c>
      <c r="K2478" s="19">
        <f t="shared" si="1821"/>
        <v>225.0831931027827</v>
      </c>
      <c r="L2478" s="16">
        <f t="shared" si="1801"/>
        <v>189.59036883760177</v>
      </c>
      <c r="M2478" s="23">
        <f>M2477-IF($B2478="B",(Percent_Rent_In_Elsies*2.49%/12 * H2477)/K2477,0)+IF($B2478="D",N2478,0)+IF(B2478="D",AK2477)+IF(B2478="C",F2477*90%)-(Y2478-Y2477)-IF($B2478="A",Q2477/K2477) + IF($B2478="A",Q2477/K2477)</f>
        <v>-43403753.671434484</v>
      </c>
      <c r="N2478" s="23">
        <f t="shared" si="1802"/>
        <v>0</v>
      </c>
      <c r="O2478" s="22">
        <f t="shared" si="1803"/>
        <v>0</v>
      </c>
      <c r="P2478" s="22">
        <f t="shared" si="1834"/>
        <v>0</v>
      </c>
      <c r="Q2478" s="22">
        <f t="shared" si="1835"/>
        <v>0</v>
      </c>
      <c r="R2478" s="22">
        <f t="shared" si="1804"/>
        <v>336049544.88483542</v>
      </c>
      <c r="S2478" s="16">
        <f t="shared" si="1794"/>
        <v>27957532.852315482</v>
      </c>
      <c r="T2478" s="15">
        <f t="shared" si="1805"/>
        <v>0</v>
      </c>
      <c r="U2478" s="23">
        <f t="shared" si="1822"/>
        <v>1493001.4998117727</v>
      </c>
      <c r="V2478" s="23">
        <f t="shared" si="1823"/>
        <v>124209.77535871672</v>
      </c>
      <c r="W2478" s="23">
        <f t="shared" si="1836"/>
        <v>0</v>
      </c>
      <c r="X2478" s="23">
        <f t="shared" si="1824"/>
        <v>36193595.345260508</v>
      </c>
      <c r="Y2478" s="23">
        <f t="shared" si="1806"/>
        <v>13825559.361691331</v>
      </c>
      <c r="Z2478" s="3">
        <f t="shared" si="1807"/>
        <v>0</v>
      </c>
      <c r="AA2478" s="23">
        <f t="shared" si="1808"/>
        <v>61853663.963540725</v>
      </c>
      <c r="AB2478" s="26">
        <f t="shared" si="1825"/>
        <v>70086276.274228573</v>
      </c>
      <c r="AC2478" s="23">
        <f t="shared" si="1826"/>
        <v>74889487.274228647</v>
      </c>
      <c r="AD2478" s="23">
        <f t="shared" si="1832"/>
        <v>4803211</v>
      </c>
      <c r="AE2478" s="24">
        <f t="shared" si="1793"/>
        <v>70086276.274228647</v>
      </c>
      <c r="AF2478" s="3">
        <f t="shared" si="1827"/>
        <v>1E-4</v>
      </c>
      <c r="AG2478" s="2">
        <f t="shared" si="1809"/>
        <v>0</v>
      </c>
      <c r="AH2478" s="2">
        <f t="shared" si="1810"/>
        <v>156.86928437448458</v>
      </c>
      <c r="AI2478" s="23">
        <f t="shared" si="1833"/>
        <v>9944442992.8716145</v>
      </c>
      <c r="AJ2478" s="23">
        <f t="shared" si="1811"/>
        <v>6219.922423797766</v>
      </c>
      <c r="AK2478" s="23">
        <f t="shared" si="1812"/>
        <v>60512.760072058663</v>
      </c>
      <c r="AL2478" s="23">
        <f t="shared" si="1837"/>
        <v>0</v>
      </c>
      <c r="AM2478" s="23">
        <f t="shared" si="1838"/>
        <v>0</v>
      </c>
      <c r="AN2478" s="16">
        <f t="shared" si="1828"/>
        <v>0</v>
      </c>
      <c r="AO2478" s="23">
        <f t="shared" si="1829"/>
        <v>0</v>
      </c>
      <c r="AP2478" s="22">
        <f t="shared" si="1830"/>
        <v>0</v>
      </c>
      <c r="AQ2478" s="30">
        <f t="shared" si="1813"/>
        <v>14808001221.534134</v>
      </c>
      <c r="AR2478" s="28">
        <f t="shared" si="1814"/>
        <v>7237092859.7046585</v>
      </c>
      <c r="AS2478" s="25">
        <f t="shared" si="1815"/>
        <v>200337590.02425668</v>
      </c>
      <c r="AT2478" s="32">
        <f t="shared" si="1816"/>
        <v>0</v>
      </c>
      <c r="AU2478" s="23">
        <f t="shared" si="1817"/>
        <v>0</v>
      </c>
      <c r="AV2478" s="22">
        <f t="shared" si="1818"/>
        <v>2126245705.5789404</v>
      </c>
      <c r="AW2478" s="31">
        <f t="shared" si="1831"/>
        <v>9927683233.0450058</v>
      </c>
      <c r="AX2478"/>
      <c r="AY2478"/>
      <c r="AZ2478"/>
      <c r="BA2478"/>
    </row>
    <row r="2479" spans="1:53" s="21" customFormat="1" x14ac:dyDescent="0.25">
      <c r="A2479" s="21">
        <f t="shared" si="1839"/>
        <v>733</v>
      </c>
      <c r="B2479" s="21" t="s">
        <v>9</v>
      </c>
      <c r="C2479" s="27">
        <f t="shared" si="1796"/>
        <v>0</v>
      </c>
      <c r="D2479" s="27">
        <f t="shared" si="1819"/>
        <v>0</v>
      </c>
      <c r="E2479" s="27" t="b">
        <f t="shared" si="1795"/>
        <v>1</v>
      </c>
      <c r="F2479" s="29">
        <f t="shared" si="1797"/>
        <v>0</v>
      </c>
      <c r="G2479" s="27">
        <f t="shared" si="1820"/>
        <v>0</v>
      </c>
      <c r="H2479" s="22">
        <f t="shared" si="1798"/>
        <v>27485960009.026657</v>
      </c>
      <c r="I2479" s="23">
        <f t="shared" si="1799"/>
        <v>132580106.5049091</v>
      </c>
      <c r="J2479" s="23">
        <f t="shared" si="1800"/>
        <v>1086</v>
      </c>
      <c r="K2479" s="19">
        <f t="shared" si="1821"/>
        <v>225.0831931027827</v>
      </c>
      <c r="L2479" s="16">
        <f t="shared" si="1801"/>
        <v>189.59036883760177</v>
      </c>
      <c r="M2479" s="23">
        <f>M2478-IF($B2479="B",(Percent_Rent_In_Elsies*2.49%/12 * H2478)/K2478,0)+IF($B2479="D",N2479,0)+IF(B2479="D",AK2478)+IF(B2479="C",F2478*90%)-(Y2479-Y2478)-IF($B2479="A",Q2478/K2478) + IF($B2479="A",Q2478/K2478)</f>
        <v>-43343240.911362424</v>
      </c>
      <c r="N2479" s="23">
        <f t="shared" si="1802"/>
        <v>0</v>
      </c>
      <c r="O2479" s="22">
        <f t="shared" si="1803"/>
        <v>19533010.06401322</v>
      </c>
      <c r="P2479" s="22">
        <f t="shared" si="1834"/>
        <v>0</v>
      </c>
      <c r="Q2479" s="22">
        <f t="shared" si="1835"/>
        <v>0</v>
      </c>
      <c r="R2479" s="22">
        <f t="shared" si="1804"/>
        <v>336049544.88483542</v>
      </c>
      <c r="S2479" s="16">
        <f t="shared" si="1794"/>
        <v>0</v>
      </c>
      <c r="T2479" s="15">
        <f t="shared" si="1805"/>
        <v>8424522.7883022614</v>
      </c>
      <c r="U2479" s="23">
        <f t="shared" si="1822"/>
        <v>1493001.4998117727</v>
      </c>
      <c r="V2479" s="23">
        <f t="shared" si="1823"/>
        <v>0</v>
      </c>
      <c r="W2479" s="23">
        <f t="shared" si="1836"/>
        <v>124209.77535871672</v>
      </c>
      <c r="X2479" s="23">
        <f t="shared" si="1824"/>
        <v>36193595.345260508</v>
      </c>
      <c r="Y2479" s="23">
        <f t="shared" si="1806"/>
        <v>13825559.361691331</v>
      </c>
      <c r="Z2479" s="3">
        <f t="shared" si="1807"/>
        <v>0</v>
      </c>
      <c r="AA2479" s="23">
        <f t="shared" si="1808"/>
        <v>61793151.203468665</v>
      </c>
      <c r="AB2479" s="26">
        <f t="shared" si="1825"/>
        <v>70086276.274228573</v>
      </c>
      <c r="AC2479" s="23">
        <f t="shared" si="1826"/>
        <v>74889487.274228647</v>
      </c>
      <c r="AD2479" s="23">
        <f t="shared" si="1832"/>
        <v>4803211</v>
      </c>
      <c r="AE2479" s="24">
        <f t="shared" si="1793"/>
        <v>70086276.274228647</v>
      </c>
      <c r="AF2479" s="3">
        <f t="shared" si="1827"/>
        <v>0</v>
      </c>
      <c r="AG2479" s="2">
        <f t="shared" si="1809"/>
        <v>0</v>
      </c>
      <c r="AH2479" s="2">
        <f t="shared" si="1810"/>
        <v>156.86928437448458</v>
      </c>
      <c r="AI2479" s="23">
        <f t="shared" si="1833"/>
        <v>9934714131.9712715</v>
      </c>
      <c r="AJ2479" s="23">
        <f t="shared" si="1811"/>
        <v>6219.922423797766</v>
      </c>
      <c r="AK2479" s="23">
        <f t="shared" si="1812"/>
        <v>0</v>
      </c>
      <c r="AL2479" s="23">
        <f t="shared" si="1837"/>
        <v>0</v>
      </c>
      <c r="AM2479" s="23">
        <f t="shared" si="1838"/>
        <v>0</v>
      </c>
      <c r="AN2479" s="16">
        <f t="shared" si="1828"/>
        <v>0</v>
      </c>
      <c r="AO2479" s="23">
        <f t="shared" si="1829"/>
        <v>0</v>
      </c>
      <c r="AP2479" s="22">
        <f t="shared" si="1830"/>
        <v>0</v>
      </c>
      <c r="AQ2479" s="30">
        <f t="shared" si="1813"/>
        <v>14808001221.534134</v>
      </c>
      <c r="AR2479" s="28">
        <f t="shared" si="1814"/>
        <v>7237092859.7046585</v>
      </c>
      <c r="AS2479" s="25">
        <f t="shared" si="1815"/>
        <v>200337590.02425668</v>
      </c>
      <c r="AT2479" s="32">
        <f t="shared" si="1816"/>
        <v>0</v>
      </c>
      <c r="AU2479" s="23">
        <f t="shared" si="1817"/>
        <v>0</v>
      </c>
      <c r="AV2479" s="22">
        <f t="shared" si="1818"/>
        <v>2126245705.5789404</v>
      </c>
      <c r="AW2479" s="31">
        <f t="shared" si="1831"/>
        <v>9927683233.0450058</v>
      </c>
    </row>
    <row r="2480" spans="1:53" x14ac:dyDescent="0.25">
      <c r="A2480" s="21">
        <f t="shared" si="1839"/>
        <v>733</v>
      </c>
      <c r="B2480" s="21" t="s">
        <v>28</v>
      </c>
      <c r="C2480" s="27">
        <f t="shared" si="1796"/>
        <v>0</v>
      </c>
      <c r="D2480" s="27">
        <f t="shared" si="1819"/>
        <v>0</v>
      </c>
      <c r="E2480" s="27" t="b">
        <f t="shared" si="1795"/>
        <v>1</v>
      </c>
      <c r="F2480" s="29">
        <f t="shared" si="1797"/>
        <v>0</v>
      </c>
      <c r="G2480" s="27">
        <f t="shared" si="1820"/>
        <v>0</v>
      </c>
      <c r="H2480" s="22">
        <f t="shared" si="1798"/>
        <v>27485960009.026657</v>
      </c>
      <c r="I2480" s="23">
        <f t="shared" si="1799"/>
        <v>132580106.5049091</v>
      </c>
      <c r="J2480" s="23">
        <f t="shared" si="1800"/>
        <v>1086</v>
      </c>
      <c r="K2480" s="19">
        <f t="shared" si="1821"/>
        <v>225.0831931027827</v>
      </c>
      <c r="L2480" s="16">
        <f t="shared" si="1801"/>
        <v>189.59036883760177</v>
      </c>
      <c r="M2480" s="23">
        <f>M2479-IF($B2480="B",(Percent_Rent_In_Elsies*2.49%/12 * H2479)/K2479,0)+IF($B2480="D",N2480,0)+IF(B2480="D",AK2479)+IF(B2480="C",F2479*90%)-(Y2480-Y2479)-IF($B2480="A",Q2479/K2479) + IF($B2480="A",Q2479/K2479)</f>
        <v>-43343240.911362424</v>
      </c>
      <c r="N2480" s="23">
        <f t="shared" si="1802"/>
        <v>0</v>
      </c>
      <c r="O2480" s="22">
        <f t="shared" si="1803"/>
        <v>0</v>
      </c>
      <c r="P2480" s="22">
        <f t="shared" si="1834"/>
        <v>19533010.06401322</v>
      </c>
      <c r="Q2480" s="22">
        <f t="shared" si="1835"/>
        <v>0</v>
      </c>
      <c r="R2480" s="22">
        <f t="shared" si="1804"/>
        <v>336049544.88483542</v>
      </c>
      <c r="S2480" s="16">
        <f t="shared" si="1794"/>
        <v>0</v>
      </c>
      <c r="T2480" s="15">
        <f t="shared" si="1805"/>
        <v>0</v>
      </c>
      <c r="U2480" s="23">
        <f t="shared" si="1822"/>
        <v>1493001.4998117727</v>
      </c>
      <c r="V2480" s="23">
        <f t="shared" si="1823"/>
        <v>0</v>
      </c>
      <c r="W2480" s="23">
        <f t="shared" si="1836"/>
        <v>0</v>
      </c>
      <c r="X2480" s="23">
        <f t="shared" si="1824"/>
        <v>36193595.345260508</v>
      </c>
      <c r="Y2480" s="23">
        <f t="shared" si="1806"/>
        <v>13825559.361691331</v>
      </c>
      <c r="Z2480" s="3">
        <f t="shared" si="1807"/>
        <v>6210.488767935838</v>
      </c>
      <c r="AA2480" s="23">
        <f t="shared" si="1808"/>
        <v>61886308.534987703</v>
      </c>
      <c r="AB2480" s="26">
        <f t="shared" si="1825"/>
        <v>70086276.274228588</v>
      </c>
      <c r="AC2480" s="23">
        <f t="shared" si="1826"/>
        <v>74889487.274228647</v>
      </c>
      <c r="AD2480" s="23">
        <f t="shared" si="1832"/>
        <v>4803211</v>
      </c>
      <c r="AE2480" s="24">
        <f t="shared" si="1793"/>
        <v>70086276.274228647</v>
      </c>
      <c r="AF2480" s="3">
        <f t="shared" si="1827"/>
        <v>0</v>
      </c>
      <c r="AG2480" s="2">
        <f t="shared" si="1809"/>
        <v>745258652.1523006</v>
      </c>
      <c r="AH2480" s="2">
        <f t="shared" si="1810"/>
        <v>156.86928437448458</v>
      </c>
      <c r="AI2480" s="23">
        <f t="shared" si="1833"/>
        <v>9949691381.7135849</v>
      </c>
      <c r="AJ2480" s="23">
        <f t="shared" si="1811"/>
        <v>6219.922423797766</v>
      </c>
      <c r="AK2480" s="23">
        <f t="shared" si="1812"/>
        <v>0</v>
      </c>
      <c r="AL2480" s="23">
        <f t="shared" si="1837"/>
        <v>0</v>
      </c>
      <c r="AM2480" s="23">
        <f t="shared" si="1838"/>
        <v>0</v>
      </c>
      <c r="AN2480" s="16">
        <f t="shared" si="1828"/>
        <v>0</v>
      </c>
      <c r="AO2480" s="23">
        <f t="shared" si="1829"/>
        <v>0</v>
      </c>
      <c r="AP2480" s="22">
        <f t="shared" si="1830"/>
        <v>0</v>
      </c>
      <c r="AQ2480" s="30">
        <f t="shared" si="1813"/>
        <v>14808001221.534134</v>
      </c>
      <c r="AR2480" s="28">
        <f t="shared" si="1814"/>
        <v>7237092859.7046585</v>
      </c>
      <c r="AS2480" s="25">
        <f t="shared" si="1815"/>
        <v>200337590.02425668</v>
      </c>
      <c r="AT2480" s="32">
        <f t="shared" si="1816"/>
        <v>12420.977535871676</v>
      </c>
      <c r="AU2480" s="23">
        <f t="shared" si="1817"/>
        <v>12420.977535871676</v>
      </c>
      <c r="AV2480" s="22">
        <f t="shared" si="1818"/>
        <v>2134670228.3672426</v>
      </c>
      <c r="AW2480" s="31">
        <f t="shared" si="1831"/>
        <v>9927683233.0450058</v>
      </c>
      <c r="AX2480" s="21"/>
      <c r="AY2480" s="21"/>
      <c r="AZ2480" s="21"/>
      <c r="BA2480" s="21"/>
    </row>
    <row r="2481" spans="1:53" x14ac:dyDescent="0.25">
      <c r="A2481">
        <f t="shared" si="1839"/>
        <v>734</v>
      </c>
      <c r="B2481" t="s">
        <v>6</v>
      </c>
      <c r="C2481" s="27">
        <f t="shared" si="1796"/>
        <v>0</v>
      </c>
      <c r="D2481" s="27">
        <f t="shared" si="1819"/>
        <v>0</v>
      </c>
      <c r="E2481" s="27" t="b">
        <f t="shared" si="1795"/>
        <v>1</v>
      </c>
      <c r="F2481" s="29">
        <f t="shared" si="1797"/>
        <v>0</v>
      </c>
      <c r="G2481" s="27">
        <f t="shared" si="1820"/>
        <v>0</v>
      </c>
      <c r="H2481" s="22">
        <f t="shared" si="1798"/>
        <v>27531769942.375034</v>
      </c>
      <c r="I2481" s="23">
        <f t="shared" si="1799"/>
        <v>132580106.5049091</v>
      </c>
      <c r="J2481" s="23">
        <f t="shared" si="1800"/>
        <v>1086</v>
      </c>
      <c r="K2481" s="19">
        <f t="shared" si="1821"/>
        <v>225.0831931027827</v>
      </c>
      <c r="L2481" s="16">
        <f t="shared" si="1801"/>
        <v>189.90635278566444</v>
      </c>
      <c r="M2481" s="23">
        <f>M2480-IF($B2481="B",(Percent_Rent_In_Elsies*2.49%/12 * H2480)/K2480,0)+IF($B2481="D",N2481,0)+IF(B2481="D",AK2480)+IF(B2481="C",F2480*90%)-(Y2481-Y2480)-IF($B2481="A",Q2480/K2480) + IF($B2481="A",Q2480/K2480)</f>
        <v>-43343240.911362424</v>
      </c>
      <c r="N2481" s="23">
        <f t="shared" si="1802"/>
        <v>0</v>
      </c>
      <c r="O2481" s="22">
        <f t="shared" si="1803"/>
        <v>0</v>
      </c>
      <c r="P2481" s="22">
        <f t="shared" si="1834"/>
        <v>0</v>
      </c>
      <c r="Q2481" s="22">
        <f t="shared" si="1835"/>
        <v>0</v>
      </c>
      <c r="R2481" s="22">
        <f t="shared" si="1804"/>
        <v>336049544.88483542</v>
      </c>
      <c r="S2481" s="16">
        <f t="shared" si="1794"/>
        <v>0</v>
      </c>
      <c r="T2481" s="15">
        <f t="shared" si="1805"/>
        <v>0</v>
      </c>
      <c r="U2481" s="23">
        <f t="shared" si="1822"/>
        <v>1493001.4998117727</v>
      </c>
      <c r="V2481" s="23">
        <f t="shared" si="1823"/>
        <v>0</v>
      </c>
      <c r="W2481" s="23">
        <f t="shared" si="1836"/>
        <v>0</v>
      </c>
      <c r="X2481" s="23">
        <f t="shared" si="1824"/>
        <v>36224647.789100192</v>
      </c>
      <c r="Y2481" s="23">
        <f t="shared" si="1806"/>
        <v>13825559.361691331</v>
      </c>
      <c r="Z2481" s="3">
        <f t="shared" si="1807"/>
        <v>0</v>
      </c>
      <c r="AA2481" s="23">
        <f t="shared" si="1808"/>
        <v>61886308.534987703</v>
      </c>
      <c r="AB2481" s="26">
        <f t="shared" si="1825"/>
        <v>70086276.274228588</v>
      </c>
      <c r="AC2481" s="23">
        <f t="shared" si="1826"/>
        <v>74889487.274228647</v>
      </c>
      <c r="AD2481" s="23">
        <f t="shared" si="1832"/>
        <v>4803211</v>
      </c>
      <c r="AE2481" s="24">
        <f t="shared" si="1793"/>
        <v>70086276.274228647</v>
      </c>
      <c r="AF2481" s="3">
        <f t="shared" si="1827"/>
        <v>0</v>
      </c>
      <c r="AG2481" s="2">
        <f t="shared" si="1809"/>
        <v>0</v>
      </c>
      <c r="AH2481" s="2">
        <f t="shared" si="1810"/>
        <v>157.13073318177535</v>
      </c>
      <c r="AI2481" s="23">
        <f t="shared" si="1833"/>
        <v>9949691381.7135849</v>
      </c>
      <c r="AJ2481" s="23">
        <f t="shared" si="1811"/>
        <v>6219.922423797766</v>
      </c>
      <c r="AK2481" s="23">
        <f t="shared" si="1812"/>
        <v>0</v>
      </c>
      <c r="AL2481" s="23">
        <f t="shared" si="1837"/>
        <v>0</v>
      </c>
      <c r="AM2481" s="23">
        <f t="shared" si="1838"/>
        <v>0</v>
      </c>
      <c r="AN2481" s="16">
        <f t="shared" si="1828"/>
        <v>0</v>
      </c>
      <c r="AO2481" s="23">
        <f t="shared" si="1829"/>
        <v>0</v>
      </c>
      <c r="AP2481" s="22">
        <f t="shared" si="1830"/>
        <v>0</v>
      </c>
      <c r="AQ2481" s="30">
        <f t="shared" si="1813"/>
        <v>14808001221.534134</v>
      </c>
      <c r="AR2481" s="28">
        <f t="shared" si="1814"/>
        <v>7237092859.7046585</v>
      </c>
      <c r="AS2481" s="25">
        <f t="shared" si="1815"/>
        <v>200337590.02425668</v>
      </c>
      <c r="AT2481" s="32">
        <f t="shared" si="1816"/>
        <v>0</v>
      </c>
      <c r="AU2481" s="23">
        <f t="shared" si="1817"/>
        <v>0</v>
      </c>
      <c r="AV2481" s="22">
        <f t="shared" si="1818"/>
        <v>2134670228.3672426</v>
      </c>
      <c r="AW2481" s="31">
        <f t="shared" si="1831"/>
        <v>9908150222.9809933</v>
      </c>
    </row>
    <row r="2482" spans="1:53" x14ac:dyDescent="0.25">
      <c r="A2482">
        <f t="shared" si="1839"/>
        <v>734</v>
      </c>
      <c r="B2482" t="s">
        <v>7</v>
      </c>
      <c r="C2482" s="27">
        <f t="shared" si="1796"/>
        <v>0</v>
      </c>
      <c r="D2482" s="27">
        <f t="shared" si="1819"/>
        <v>0</v>
      </c>
      <c r="E2482" s="27" t="b">
        <f t="shared" si="1795"/>
        <v>1</v>
      </c>
      <c r="F2482" s="29">
        <f t="shared" si="1797"/>
        <v>0</v>
      </c>
      <c r="G2482" s="27">
        <f t="shared" si="1820"/>
        <v>0</v>
      </c>
      <c r="H2482" s="22">
        <f t="shared" si="1798"/>
        <v>27531769942.375034</v>
      </c>
      <c r="I2482" s="23">
        <f t="shared" si="1799"/>
        <v>132580106.5049091</v>
      </c>
      <c r="J2482" s="23">
        <f t="shared" si="1800"/>
        <v>1086</v>
      </c>
      <c r="K2482" s="19">
        <f t="shared" si="1821"/>
        <v>225.0831931027827</v>
      </c>
      <c r="L2482" s="16">
        <f t="shared" si="1801"/>
        <v>189.90635278566444</v>
      </c>
      <c r="M2482" s="23">
        <f>M2481-IF($B2482="B",(Percent_Rent_In_Elsies*2.49%/12 * H2481)/K2481,0)+IF($B2482="D",N2482,0)+IF(B2482="D",AK2481)+IF(B2482="C",F2481*90%)-(Y2482-Y2481)-IF($B2482="A",Q2481/K2481) + IF($B2482="A",Q2481/K2481)</f>
        <v>-43470146.038846426</v>
      </c>
      <c r="N2482" s="23">
        <f t="shared" si="1802"/>
        <v>0</v>
      </c>
      <c r="O2482" s="22">
        <f t="shared" si="1803"/>
        <v>0</v>
      </c>
      <c r="P2482" s="22">
        <f t="shared" si="1834"/>
        <v>0</v>
      </c>
      <c r="Q2482" s="22">
        <f t="shared" si="1835"/>
        <v>0</v>
      </c>
      <c r="R2482" s="22">
        <f t="shared" si="1804"/>
        <v>308045416.14443249</v>
      </c>
      <c r="S2482" s="16">
        <f t="shared" si="1794"/>
        <v>28004128.740402952</v>
      </c>
      <c r="T2482" s="15">
        <f t="shared" si="1805"/>
        <v>0</v>
      </c>
      <c r="U2482" s="23">
        <f t="shared" si="1822"/>
        <v>1368584.7081607915</v>
      </c>
      <c r="V2482" s="23">
        <f t="shared" si="1823"/>
        <v>124416.79165098106</v>
      </c>
      <c r="W2482" s="23">
        <f t="shared" si="1836"/>
        <v>0</v>
      </c>
      <c r="X2482" s="23">
        <f t="shared" si="1824"/>
        <v>36224647.789100192</v>
      </c>
      <c r="Y2482" s="23">
        <f t="shared" si="1806"/>
        <v>13825559.361691331</v>
      </c>
      <c r="Z2482" s="3">
        <f t="shared" si="1807"/>
        <v>0</v>
      </c>
      <c r="AA2482" s="23">
        <f t="shared" si="1808"/>
        <v>61886308.534987703</v>
      </c>
      <c r="AB2482" s="26">
        <f t="shared" si="1825"/>
        <v>70086276.274228573</v>
      </c>
      <c r="AC2482" s="23">
        <f t="shared" si="1826"/>
        <v>74889487.274228647</v>
      </c>
      <c r="AD2482" s="23">
        <f t="shared" si="1832"/>
        <v>4803211</v>
      </c>
      <c r="AE2482" s="24">
        <f t="shared" si="1793"/>
        <v>70086276.274228647</v>
      </c>
      <c r="AF2482" s="3">
        <f t="shared" si="1827"/>
        <v>0</v>
      </c>
      <c r="AG2482" s="2">
        <f t="shared" si="1809"/>
        <v>0</v>
      </c>
      <c r="AH2482" s="2">
        <f t="shared" si="1810"/>
        <v>157.13073318177535</v>
      </c>
      <c r="AI2482" s="23">
        <f t="shared" si="1833"/>
        <v>9949691381.7135849</v>
      </c>
      <c r="AJ2482" s="23">
        <f t="shared" si="1811"/>
        <v>6219.922423797766</v>
      </c>
      <c r="AK2482" s="23">
        <f t="shared" si="1812"/>
        <v>0</v>
      </c>
      <c r="AL2482" s="23">
        <f t="shared" si="1837"/>
        <v>5248388.8419704437</v>
      </c>
      <c r="AM2482" s="23">
        <f t="shared" si="1838"/>
        <v>4896685717.0472927</v>
      </c>
      <c r="AN2482" s="16">
        <f t="shared" si="1828"/>
        <v>0</v>
      </c>
      <c r="AO2482" s="23">
        <f t="shared" si="1829"/>
        <v>126905.12748399853</v>
      </c>
      <c r="AP2482" s="22">
        <f t="shared" si="1830"/>
        <v>28564211.315214101</v>
      </c>
      <c r="AQ2482" s="30">
        <f t="shared" si="1813"/>
        <v>14864886848.368383</v>
      </c>
      <c r="AR2482" s="28">
        <f t="shared" si="1814"/>
        <v>7265414275.2236929</v>
      </c>
      <c r="AS2482" s="25">
        <f t="shared" si="1815"/>
        <v>200337590.02425668</v>
      </c>
      <c r="AT2482" s="32">
        <f t="shared" si="1816"/>
        <v>0</v>
      </c>
      <c r="AU2482" s="23">
        <f t="shared" si="1817"/>
        <v>0</v>
      </c>
      <c r="AV2482" s="22">
        <f t="shared" si="1818"/>
        <v>2134670228.3672426</v>
      </c>
      <c r="AW2482" s="31">
        <f t="shared" si="1831"/>
        <v>9965035849.8152428</v>
      </c>
    </row>
    <row r="2483" spans="1:53" s="21" customFormat="1" x14ac:dyDescent="0.25">
      <c r="A2483">
        <f t="shared" si="1839"/>
        <v>734</v>
      </c>
      <c r="B2483" t="s">
        <v>8</v>
      </c>
      <c r="C2483" s="27">
        <f t="shared" si="1796"/>
        <v>0</v>
      </c>
      <c r="D2483" s="27">
        <f t="shared" si="1819"/>
        <v>0</v>
      </c>
      <c r="E2483" s="27" t="b">
        <f t="shared" si="1795"/>
        <v>1</v>
      </c>
      <c r="F2483" s="29">
        <f t="shared" si="1797"/>
        <v>0</v>
      </c>
      <c r="G2483" s="27">
        <f t="shared" si="1820"/>
        <v>0</v>
      </c>
      <c r="H2483" s="22">
        <f t="shared" si="1798"/>
        <v>27531769942.375034</v>
      </c>
      <c r="I2483" s="23">
        <f t="shared" si="1799"/>
        <v>132580106.5049091</v>
      </c>
      <c r="J2483" s="23">
        <f t="shared" si="1800"/>
        <v>1086</v>
      </c>
      <c r="K2483" s="19">
        <f t="shared" si="1821"/>
        <v>225.0831931027827</v>
      </c>
      <c r="L2483" s="16">
        <f t="shared" si="1801"/>
        <v>189.90635278566444</v>
      </c>
      <c r="M2483" s="23">
        <f>M2482-IF($B2483="B",(Percent_Rent_In_Elsies*2.49%/12 * H2482)/K2482,0)+IF($B2483="D",N2483,0)+IF(B2483="D",AK2482)+IF(B2483="C",F2482*90%)-(Y2483-Y2482)-IF($B2483="A",Q2482/K2482) + IF($B2483="A",Q2482/K2482)</f>
        <v>-43470146.038846426</v>
      </c>
      <c r="N2483" s="23">
        <f t="shared" si="1802"/>
        <v>0</v>
      </c>
      <c r="O2483" s="22">
        <f t="shared" si="1803"/>
        <v>0</v>
      </c>
      <c r="P2483" s="22">
        <f t="shared" si="1834"/>
        <v>0</v>
      </c>
      <c r="Q2483" s="22">
        <f t="shared" si="1835"/>
        <v>0</v>
      </c>
      <c r="R2483" s="22">
        <f t="shared" si="1804"/>
        <v>336609627.45964658</v>
      </c>
      <c r="S2483" s="16">
        <f t="shared" si="1794"/>
        <v>28004128.740402952</v>
      </c>
      <c r="T2483" s="15">
        <f t="shared" si="1805"/>
        <v>0</v>
      </c>
      <c r="U2483" s="23">
        <f t="shared" si="1822"/>
        <v>1495489.83564479</v>
      </c>
      <c r="V2483" s="23">
        <f t="shared" si="1823"/>
        <v>124416.79165098106</v>
      </c>
      <c r="W2483" s="23">
        <f t="shared" si="1836"/>
        <v>0</v>
      </c>
      <c r="X2483" s="23">
        <f t="shared" si="1824"/>
        <v>36224647.789100192</v>
      </c>
      <c r="Y2483" s="23">
        <f t="shared" si="1806"/>
        <v>13825559.361691331</v>
      </c>
      <c r="Z2483" s="3">
        <f t="shared" si="1807"/>
        <v>0</v>
      </c>
      <c r="AA2483" s="23">
        <f t="shared" si="1808"/>
        <v>61886308.534987703</v>
      </c>
      <c r="AB2483" s="26">
        <f t="shared" si="1825"/>
        <v>70086276.274228573</v>
      </c>
      <c r="AC2483" s="23">
        <f t="shared" si="1826"/>
        <v>74889487.274228647</v>
      </c>
      <c r="AD2483" s="23">
        <f t="shared" si="1832"/>
        <v>4803211</v>
      </c>
      <c r="AE2483" s="24">
        <f t="shared" ref="AE2483:AE2546" si="1840">AC2483-AD2483</f>
        <v>70086276.274228647</v>
      </c>
      <c r="AF2483" s="3">
        <f t="shared" si="1827"/>
        <v>1E-4</v>
      </c>
      <c r="AG2483" s="2">
        <f t="shared" si="1809"/>
        <v>0</v>
      </c>
      <c r="AH2483" s="2">
        <f t="shared" si="1810"/>
        <v>157.13073318177535</v>
      </c>
      <c r="AI2483" s="23">
        <f t="shared" si="1833"/>
        <v>9949691381.7135849</v>
      </c>
      <c r="AJ2483" s="23">
        <f t="shared" si="1811"/>
        <v>6219.922423797766</v>
      </c>
      <c r="AK2483" s="23">
        <f t="shared" si="1812"/>
        <v>60525.983305653965</v>
      </c>
      <c r="AL2483" s="23">
        <f t="shared" si="1837"/>
        <v>0</v>
      </c>
      <c r="AM2483" s="23">
        <f t="shared" si="1838"/>
        <v>0</v>
      </c>
      <c r="AN2483" s="16">
        <f t="shared" si="1828"/>
        <v>0</v>
      </c>
      <c r="AO2483" s="23">
        <f t="shared" si="1829"/>
        <v>0</v>
      </c>
      <c r="AP2483" s="22">
        <f t="shared" si="1830"/>
        <v>0</v>
      </c>
      <c r="AQ2483" s="30">
        <f t="shared" si="1813"/>
        <v>14864886848.368383</v>
      </c>
      <c r="AR2483" s="28">
        <f t="shared" si="1814"/>
        <v>7265414275.2236929</v>
      </c>
      <c r="AS2483" s="25">
        <f t="shared" si="1815"/>
        <v>200337590.02425668</v>
      </c>
      <c r="AT2483" s="32">
        <f t="shared" si="1816"/>
        <v>0</v>
      </c>
      <c r="AU2483" s="23">
        <f t="shared" si="1817"/>
        <v>0</v>
      </c>
      <c r="AV2483" s="22">
        <f t="shared" si="1818"/>
        <v>2134670228.3672426</v>
      </c>
      <c r="AW2483" s="31">
        <f t="shared" si="1831"/>
        <v>9965035849.8152428</v>
      </c>
      <c r="AX2483"/>
      <c r="AY2483"/>
      <c r="AZ2483"/>
      <c r="BA2483"/>
    </row>
    <row r="2484" spans="1:53" s="21" customFormat="1" x14ac:dyDescent="0.25">
      <c r="A2484">
        <f t="shared" si="1839"/>
        <v>734</v>
      </c>
      <c r="B2484" t="s">
        <v>9</v>
      </c>
      <c r="C2484" s="27">
        <f t="shared" si="1796"/>
        <v>0</v>
      </c>
      <c r="D2484" s="27">
        <f t="shared" si="1819"/>
        <v>0</v>
      </c>
      <c r="E2484" s="27" t="b">
        <f t="shared" si="1795"/>
        <v>1</v>
      </c>
      <c r="F2484" s="29">
        <f t="shared" si="1797"/>
        <v>0</v>
      </c>
      <c r="G2484" s="27">
        <f t="shared" si="1820"/>
        <v>0</v>
      </c>
      <c r="H2484" s="22">
        <f t="shared" si="1798"/>
        <v>27531769942.375034</v>
      </c>
      <c r="I2484" s="23">
        <f t="shared" si="1799"/>
        <v>132580106.5049091</v>
      </c>
      <c r="J2484" s="23">
        <f t="shared" si="1800"/>
        <v>1086</v>
      </c>
      <c r="K2484" s="19">
        <f t="shared" si="1821"/>
        <v>225.0831931027827</v>
      </c>
      <c r="L2484" s="16">
        <f t="shared" si="1801"/>
        <v>189.90635278566444</v>
      </c>
      <c r="M2484" s="23">
        <f>M2483-IF($B2484="B",(Percent_Rent_In_Elsies*2.49%/12 * H2483)/K2483,0)+IF($B2484="D",N2484,0)+IF(B2484="D",AK2483)+IF(B2484="C",F2483*90%)-(Y2484-Y2483)-IF($B2484="A",Q2483/K2483) + IF($B2484="A",Q2483/K2483)</f>
        <v>-43409620.05554077</v>
      </c>
      <c r="N2484" s="23">
        <f t="shared" si="1802"/>
        <v>0</v>
      </c>
      <c r="O2484" s="22">
        <f t="shared" si="1803"/>
        <v>19565565.080786772</v>
      </c>
      <c r="P2484" s="22">
        <f t="shared" si="1834"/>
        <v>0</v>
      </c>
      <c r="Q2484" s="22">
        <f t="shared" si="1835"/>
        <v>0</v>
      </c>
      <c r="R2484" s="22">
        <f t="shared" si="1804"/>
        <v>336609627.45964658</v>
      </c>
      <c r="S2484" s="16">
        <f t="shared" si="1794"/>
        <v>0</v>
      </c>
      <c r="T2484" s="15">
        <f t="shared" si="1805"/>
        <v>8438563.6596161798</v>
      </c>
      <c r="U2484" s="23">
        <f t="shared" si="1822"/>
        <v>1495489.83564479</v>
      </c>
      <c r="V2484" s="23">
        <f t="shared" si="1823"/>
        <v>0</v>
      </c>
      <c r="W2484" s="23">
        <f t="shared" si="1836"/>
        <v>124416.79165098106</v>
      </c>
      <c r="X2484" s="23">
        <f t="shared" si="1824"/>
        <v>36224647.789100192</v>
      </c>
      <c r="Y2484" s="23">
        <f t="shared" si="1806"/>
        <v>13825559.361691331</v>
      </c>
      <c r="Z2484" s="3">
        <f t="shared" si="1807"/>
        <v>0</v>
      </c>
      <c r="AA2484" s="23">
        <f t="shared" si="1808"/>
        <v>61825782.551682048</v>
      </c>
      <c r="AB2484" s="26">
        <f t="shared" si="1825"/>
        <v>70086276.274228573</v>
      </c>
      <c r="AC2484" s="23">
        <f t="shared" si="1826"/>
        <v>74889487.274228647</v>
      </c>
      <c r="AD2484" s="23">
        <f t="shared" si="1832"/>
        <v>4803211</v>
      </c>
      <c r="AE2484" s="24">
        <f t="shared" si="1840"/>
        <v>70086276.274228647</v>
      </c>
      <c r="AF2484" s="3">
        <f t="shared" si="1827"/>
        <v>0</v>
      </c>
      <c r="AG2484" s="2">
        <f t="shared" si="1809"/>
        <v>0</v>
      </c>
      <c r="AH2484" s="2">
        <f t="shared" si="1810"/>
        <v>157.13073318177535</v>
      </c>
      <c r="AI2484" s="23">
        <f t="shared" si="1833"/>
        <v>9939960394.8649254</v>
      </c>
      <c r="AJ2484" s="23">
        <f t="shared" si="1811"/>
        <v>6219.922423797766</v>
      </c>
      <c r="AK2484" s="23">
        <f t="shared" si="1812"/>
        <v>0</v>
      </c>
      <c r="AL2484" s="23">
        <f t="shared" si="1837"/>
        <v>0</v>
      </c>
      <c r="AM2484" s="23">
        <f t="shared" si="1838"/>
        <v>0</v>
      </c>
      <c r="AN2484" s="16">
        <f t="shared" si="1828"/>
        <v>0</v>
      </c>
      <c r="AO2484" s="23">
        <f t="shared" si="1829"/>
        <v>0</v>
      </c>
      <c r="AP2484" s="22">
        <f t="shared" si="1830"/>
        <v>0</v>
      </c>
      <c r="AQ2484" s="30">
        <f t="shared" si="1813"/>
        <v>14864886848.368383</v>
      </c>
      <c r="AR2484" s="28">
        <f t="shared" si="1814"/>
        <v>7265414275.2236929</v>
      </c>
      <c r="AS2484" s="25">
        <f t="shared" si="1815"/>
        <v>200337590.02425668</v>
      </c>
      <c r="AT2484" s="32">
        <f t="shared" si="1816"/>
        <v>0</v>
      </c>
      <c r="AU2484" s="23">
        <f t="shared" si="1817"/>
        <v>0</v>
      </c>
      <c r="AV2484" s="22">
        <f t="shared" si="1818"/>
        <v>2134670228.3672426</v>
      </c>
      <c r="AW2484" s="31">
        <f t="shared" si="1831"/>
        <v>9965035849.8152428</v>
      </c>
      <c r="AX2484"/>
      <c r="AY2484"/>
      <c r="AZ2484"/>
      <c r="BA2484"/>
    </row>
    <row r="2485" spans="1:53" x14ac:dyDescent="0.25">
      <c r="A2485" s="21">
        <f t="shared" si="1839"/>
        <v>734</v>
      </c>
      <c r="B2485" s="21" t="s">
        <v>28</v>
      </c>
      <c r="C2485" s="27">
        <f t="shared" si="1796"/>
        <v>0</v>
      </c>
      <c r="D2485" s="27">
        <f t="shared" si="1819"/>
        <v>0</v>
      </c>
      <c r="E2485" s="27" t="b">
        <f t="shared" si="1795"/>
        <v>1</v>
      </c>
      <c r="F2485" s="29">
        <f t="shared" si="1797"/>
        <v>0</v>
      </c>
      <c r="G2485" s="27">
        <f t="shared" si="1820"/>
        <v>0</v>
      </c>
      <c r="H2485" s="22">
        <f t="shared" si="1798"/>
        <v>27531769942.375034</v>
      </c>
      <c r="I2485" s="23">
        <f t="shared" si="1799"/>
        <v>132580106.5049091</v>
      </c>
      <c r="J2485" s="23">
        <f t="shared" si="1800"/>
        <v>1086</v>
      </c>
      <c r="K2485" s="19">
        <f t="shared" si="1821"/>
        <v>225.0831931027827</v>
      </c>
      <c r="L2485" s="16">
        <f t="shared" si="1801"/>
        <v>189.90635278566444</v>
      </c>
      <c r="M2485" s="23">
        <f>M2484-IF($B2485="B",(Percent_Rent_In_Elsies*2.49%/12 * H2484)/K2484,0)+IF($B2485="D",N2485,0)+IF(B2485="D",AK2484)+IF(B2485="C",F2484*90%)-(Y2485-Y2484)-IF($B2485="A",Q2484/K2484) + IF($B2485="A",Q2484/K2484)</f>
        <v>-43409620.05554077</v>
      </c>
      <c r="N2485" s="23">
        <f t="shared" si="1802"/>
        <v>0</v>
      </c>
      <c r="O2485" s="22">
        <f t="shared" si="1803"/>
        <v>0</v>
      </c>
      <c r="P2485" s="22">
        <f t="shared" si="1834"/>
        <v>19565565.080786772</v>
      </c>
      <c r="Q2485" s="22">
        <f t="shared" si="1835"/>
        <v>0</v>
      </c>
      <c r="R2485" s="22">
        <f t="shared" si="1804"/>
        <v>336609627.45964658</v>
      </c>
      <c r="S2485" s="16">
        <f t="shared" si="1794"/>
        <v>0</v>
      </c>
      <c r="T2485" s="15">
        <f t="shared" si="1805"/>
        <v>0</v>
      </c>
      <c r="U2485" s="23">
        <f t="shared" si="1822"/>
        <v>1495489.83564479</v>
      </c>
      <c r="V2485" s="23">
        <f t="shared" si="1823"/>
        <v>0</v>
      </c>
      <c r="W2485" s="23">
        <f t="shared" si="1836"/>
        <v>0</v>
      </c>
      <c r="X2485" s="23">
        <f t="shared" si="1824"/>
        <v>36224647.789100192</v>
      </c>
      <c r="Y2485" s="23">
        <f t="shared" si="1806"/>
        <v>13825559.361691331</v>
      </c>
      <c r="Z2485" s="3">
        <f t="shared" si="1807"/>
        <v>6220.8395825490543</v>
      </c>
      <c r="AA2485" s="23">
        <f t="shared" si="1808"/>
        <v>61919095.145420283</v>
      </c>
      <c r="AB2485" s="26">
        <f t="shared" si="1825"/>
        <v>70086276.274228573</v>
      </c>
      <c r="AC2485" s="23">
        <f t="shared" si="1826"/>
        <v>74889487.274228647</v>
      </c>
      <c r="AD2485" s="23">
        <f t="shared" si="1832"/>
        <v>4803211</v>
      </c>
      <c r="AE2485" s="24">
        <f t="shared" si="1840"/>
        <v>70086276.274228647</v>
      </c>
      <c r="AF2485" s="3">
        <f t="shared" si="1827"/>
        <v>0</v>
      </c>
      <c r="AG2485" s="2">
        <f t="shared" si="1809"/>
        <v>746500749.90588653</v>
      </c>
      <c r="AH2485" s="2">
        <f t="shared" si="1810"/>
        <v>157.13073318177535</v>
      </c>
      <c r="AI2485" s="23">
        <f t="shared" si="1833"/>
        <v>9954962606.6901436</v>
      </c>
      <c r="AJ2485" s="23">
        <f t="shared" si="1811"/>
        <v>6219.922423797766</v>
      </c>
      <c r="AK2485" s="23">
        <f t="shared" si="1812"/>
        <v>0</v>
      </c>
      <c r="AL2485" s="23">
        <f t="shared" si="1837"/>
        <v>0</v>
      </c>
      <c r="AM2485" s="23">
        <f t="shared" si="1838"/>
        <v>0</v>
      </c>
      <c r="AN2485" s="16">
        <f t="shared" si="1828"/>
        <v>0</v>
      </c>
      <c r="AO2485" s="23">
        <f t="shared" si="1829"/>
        <v>0</v>
      </c>
      <c r="AP2485" s="22">
        <f t="shared" si="1830"/>
        <v>0</v>
      </c>
      <c r="AQ2485" s="30">
        <f t="shared" si="1813"/>
        <v>14864886848.368383</v>
      </c>
      <c r="AR2485" s="28">
        <f t="shared" si="1814"/>
        <v>7265414275.2236929</v>
      </c>
      <c r="AS2485" s="25">
        <f t="shared" si="1815"/>
        <v>200337590.02425668</v>
      </c>
      <c r="AT2485" s="32">
        <f t="shared" si="1816"/>
        <v>12441.679165098109</v>
      </c>
      <c r="AU2485" s="23">
        <f t="shared" si="1817"/>
        <v>12441.679165098109</v>
      </c>
      <c r="AV2485" s="22">
        <f t="shared" si="1818"/>
        <v>2143108792.0268588</v>
      </c>
      <c r="AW2485" s="31">
        <f t="shared" si="1831"/>
        <v>9965035849.8152428</v>
      </c>
    </row>
    <row r="2486" spans="1:53" x14ac:dyDescent="0.25">
      <c r="A2486">
        <f t="shared" si="1839"/>
        <v>735</v>
      </c>
      <c r="B2486" t="s">
        <v>6</v>
      </c>
      <c r="C2486" s="27">
        <f t="shared" si="1796"/>
        <v>0</v>
      </c>
      <c r="D2486" s="27">
        <f t="shared" si="1819"/>
        <v>0</v>
      </c>
      <c r="E2486" s="27" t="b">
        <f t="shared" si="1795"/>
        <v>1</v>
      </c>
      <c r="F2486" s="29">
        <f t="shared" si="1797"/>
        <v>0</v>
      </c>
      <c r="G2486" s="27">
        <f t="shared" si="1820"/>
        <v>0</v>
      </c>
      <c r="H2486" s="22">
        <f t="shared" si="1798"/>
        <v>27577656225.612328</v>
      </c>
      <c r="I2486" s="23">
        <f t="shared" si="1799"/>
        <v>132580106.5049091</v>
      </c>
      <c r="J2486" s="23">
        <f t="shared" si="1800"/>
        <v>1086</v>
      </c>
      <c r="K2486" s="19">
        <f t="shared" si="1821"/>
        <v>225.0831931027827</v>
      </c>
      <c r="L2486" s="16">
        <f t="shared" si="1801"/>
        <v>190.22286337364056</v>
      </c>
      <c r="M2486" s="23">
        <f>M2485-IF($B2486="B",(Percent_Rent_In_Elsies*2.49%/12 * H2485)/K2485,0)+IF($B2486="D",N2486,0)+IF(B2486="D",AK2485)+IF(B2486="C",F2485*90%)-(Y2486-Y2485)-IF($B2486="A",Q2485/K2485) + IF($B2486="A",Q2485/K2485)</f>
        <v>-43409620.05554077</v>
      </c>
      <c r="N2486" s="23">
        <f t="shared" si="1802"/>
        <v>0</v>
      </c>
      <c r="O2486" s="22">
        <f t="shared" si="1803"/>
        <v>0</v>
      </c>
      <c r="P2486" s="22">
        <f t="shared" si="1834"/>
        <v>0</v>
      </c>
      <c r="Q2486" s="22">
        <f t="shared" si="1835"/>
        <v>0</v>
      </c>
      <c r="R2486" s="22">
        <f t="shared" si="1804"/>
        <v>336609627.45964658</v>
      </c>
      <c r="S2486" s="16">
        <f t="shared" si="1794"/>
        <v>0</v>
      </c>
      <c r="T2486" s="15">
        <f t="shared" si="1805"/>
        <v>0</v>
      </c>
      <c r="U2486" s="23">
        <f t="shared" si="1822"/>
        <v>1495489.83564479</v>
      </c>
      <c r="V2486" s="23">
        <f t="shared" si="1823"/>
        <v>0</v>
      </c>
      <c r="W2486" s="23">
        <f t="shared" si="1836"/>
        <v>0</v>
      </c>
      <c r="X2486" s="23">
        <f t="shared" si="1824"/>
        <v>36255751.98701293</v>
      </c>
      <c r="Y2486" s="23">
        <f t="shared" si="1806"/>
        <v>13825559.361691331</v>
      </c>
      <c r="Z2486" s="3">
        <f t="shared" si="1807"/>
        <v>0</v>
      </c>
      <c r="AA2486" s="23">
        <f t="shared" si="1808"/>
        <v>61919095.145420283</v>
      </c>
      <c r="AB2486" s="26">
        <f t="shared" si="1825"/>
        <v>70086276.274228573</v>
      </c>
      <c r="AC2486" s="23">
        <f t="shared" si="1826"/>
        <v>74889487.274228647</v>
      </c>
      <c r="AD2486" s="23">
        <f t="shared" si="1832"/>
        <v>4803211</v>
      </c>
      <c r="AE2486" s="24">
        <f t="shared" si="1840"/>
        <v>70086276.274228647</v>
      </c>
      <c r="AF2486" s="3">
        <f t="shared" si="1827"/>
        <v>0</v>
      </c>
      <c r="AG2486" s="2">
        <f t="shared" si="1809"/>
        <v>0</v>
      </c>
      <c r="AH2486" s="2">
        <f t="shared" si="1810"/>
        <v>157.39261773707833</v>
      </c>
      <c r="AI2486" s="23">
        <f t="shared" si="1833"/>
        <v>9954962606.6901436</v>
      </c>
      <c r="AJ2486" s="23">
        <f t="shared" si="1811"/>
        <v>6219.922423797766</v>
      </c>
      <c r="AK2486" s="23">
        <f t="shared" si="1812"/>
        <v>0</v>
      </c>
      <c r="AL2486" s="23">
        <f t="shared" si="1837"/>
        <v>0</v>
      </c>
      <c r="AM2486" s="23">
        <f t="shared" si="1838"/>
        <v>0</v>
      </c>
      <c r="AN2486" s="16">
        <f t="shared" si="1828"/>
        <v>0</v>
      </c>
      <c r="AO2486" s="23">
        <f t="shared" si="1829"/>
        <v>0</v>
      </c>
      <c r="AP2486" s="22">
        <f t="shared" si="1830"/>
        <v>0</v>
      </c>
      <c r="AQ2486" s="30">
        <f t="shared" si="1813"/>
        <v>14864886848.368383</v>
      </c>
      <c r="AR2486" s="28">
        <f t="shared" si="1814"/>
        <v>7265414275.2236929</v>
      </c>
      <c r="AS2486" s="25">
        <f t="shared" si="1815"/>
        <v>200337590.02425668</v>
      </c>
      <c r="AT2486" s="32">
        <f t="shared" si="1816"/>
        <v>0</v>
      </c>
      <c r="AU2486" s="23">
        <f t="shared" si="1817"/>
        <v>0</v>
      </c>
      <c r="AV2486" s="22">
        <f t="shared" si="1818"/>
        <v>2143108792.0268588</v>
      </c>
      <c r="AW2486" s="31">
        <f t="shared" si="1831"/>
        <v>9945470284.7344551</v>
      </c>
    </row>
    <row r="2487" spans="1:53" x14ac:dyDescent="0.25">
      <c r="A2487">
        <f t="shared" si="1839"/>
        <v>735</v>
      </c>
      <c r="B2487" t="s">
        <v>7</v>
      </c>
      <c r="C2487" s="27">
        <f t="shared" si="1796"/>
        <v>0</v>
      </c>
      <c r="D2487" s="27">
        <f t="shared" si="1819"/>
        <v>0</v>
      </c>
      <c r="E2487" s="27" t="b">
        <f t="shared" si="1795"/>
        <v>1</v>
      </c>
      <c r="F2487" s="29">
        <f t="shared" si="1797"/>
        <v>0</v>
      </c>
      <c r="G2487" s="27">
        <f t="shared" si="1820"/>
        <v>0</v>
      </c>
      <c r="H2487" s="22">
        <f t="shared" si="1798"/>
        <v>27577656225.612328</v>
      </c>
      <c r="I2487" s="23">
        <f t="shared" si="1799"/>
        <v>132580106.5049091</v>
      </c>
      <c r="J2487" s="23">
        <f t="shared" si="1800"/>
        <v>1086</v>
      </c>
      <c r="K2487" s="19">
        <f t="shared" si="1821"/>
        <v>225.0831931027827</v>
      </c>
      <c r="L2487" s="16">
        <f t="shared" si="1801"/>
        <v>190.22286337364056</v>
      </c>
      <c r="M2487" s="23">
        <f>M2486-IF($B2487="B",(Percent_Rent_In_Elsies*2.49%/12 * H2486)/K2486,0)+IF($B2487="D",N2487,0)+IF(B2487="D",AK2486)+IF(B2487="C",F2486*90%)-(Y2487-Y2486)-IF($B2487="A",Q2486/K2486) + IF($B2487="A",Q2486/K2486)</f>
        <v>-43536736.691570573</v>
      </c>
      <c r="N2487" s="23">
        <f t="shared" si="1802"/>
        <v>0</v>
      </c>
      <c r="O2487" s="22">
        <f t="shared" si="1803"/>
        <v>0</v>
      </c>
      <c r="P2487" s="22">
        <f t="shared" si="1834"/>
        <v>0</v>
      </c>
      <c r="Q2487" s="22">
        <f t="shared" si="1835"/>
        <v>0</v>
      </c>
      <c r="R2487" s="22">
        <f t="shared" si="1804"/>
        <v>308558825.17134273</v>
      </c>
      <c r="S2487" s="16">
        <f t="shared" si="1794"/>
        <v>28050802.288303882</v>
      </c>
      <c r="T2487" s="15">
        <f t="shared" si="1805"/>
        <v>0</v>
      </c>
      <c r="U2487" s="23">
        <f t="shared" si="1822"/>
        <v>1370865.6826743907</v>
      </c>
      <c r="V2487" s="23">
        <f t="shared" si="1823"/>
        <v>124624.15297039917</v>
      </c>
      <c r="W2487" s="23">
        <f t="shared" si="1836"/>
        <v>0</v>
      </c>
      <c r="X2487" s="23">
        <f t="shared" si="1824"/>
        <v>36255751.98701293</v>
      </c>
      <c r="Y2487" s="23">
        <f t="shared" si="1806"/>
        <v>13825559.361691331</v>
      </c>
      <c r="Z2487" s="3">
        <f t="shared" si="1807"/>
        <v>0</v>
      </c>
      <c r="AA2487" s="23">
        <f t="shared" si="1808"/>
        <v>61919095.145420283</v>
      </c>
      <c r="AB2487" s="26">
        <f t="shared" si="1825"/>
        <v>70086276.274228573</v>
      </c>
      <c r="AC2487" s="23">
        <f t="shared" si="1826"/>
        <v>74889487.274228647</v>
      </c>
      <c r="AD2487" s="23">
        <f t="shared" si="1832"/>
        <v>4803211</v>
      </c>
      <c r="AE2487" s="24">
        <f t="shared" si="1840"/>
        <v>70086276.274228647</v>
      </c>
      <c r="AF2487" s="3">
        <f t="shared" si="1827"/>
        <v>0</v>
      </c>
      <c r="AG2487" s="2">
        <f t="shared" si="1809"/>
        <v>0</v>
      </c>
      <c r="AH2487" s="2">
        <f t="shared" si="1810"/>
        <v>157.39261773707833</v>
      </c>
      <c r="AI2487" s="23">
        <f t="shared" si="1833"/>
        <v>9954962606.6901436</v>
      </c>
      <c r="AJ2487" s="23">
        <f t="shared" si="1811"/>
        <v>6219.922423797766</v>
      </c>
      <c r="AK2487" s="23">
        <f t="shared" si="1812"/>
        <v>0</v>
      </c>
      <c r="AL2487" s="23">
        <f t="shared" si="1837"/>
        <v>5271224.9765586853</v>
      </c>
      <c r="AM2487" s="23">
        <f t="shared" si="1838"/>
        <v>4917991564.8870335</v>
      </c>
      <c r="AN2487" s="16">
        <f t="shared" si="1828"/>
        <v>0</v>
      </c>
      <c r="AO2487" s="23">
        <f t="shared" si="1829"/>
        <v>127116.63602980522</v>
      </c>
      <c r="AP2487" s="22">
        <f t="shared" si="1830"/>
        <v>28611818.334072795</v>
      </c>
      <c r="AQ2487" s="30">
        <f t="shared" si="1813"/>
        <v>14921867284.580688</v>
      </c>
      <c r="AR2487" s="28">
        <f t="shared" si="1814"/>
        <v>7293782893.1019258</v>
      </c>
      <c r="AS2487" s="25">
        <f t="shared" si="1815"/>
        <v>200337590.02425668</v>
      </c>
      <c r="AT2487" s="32">
        <f t="shared" si="1816"/>
        <v>0</v>
      </c>
      <c r="AU2487" s="23">
        <f t="shared" si="1817"/>
        <v>0</v>
      </c>
      <c r="AV2487" s="22">
        <f t="shared" si="1818"/>
        <v>2143108792.0268588</v>
      </c>
      <c r="AW2487" s="31">
        <f t="shared" si="1831"/>
        <v>10002450720.94676</v>
      </c>
    </row>
    <row r="2488" spans="1:53" x14ac:dyDescent="0.25">
      <c r="A2488">
        <f t="shared" si="1839"/>
        <v>735</v>
      </c>
      <c r="B2488" t="s">
        <v>8</v>
      </c>
      <c r="C2488" s="27">
        <f t="shared" si="1796"/>
        <v>0</v>
      </c>
      <c r="D2488" s="27">
        <f t="shared" si="1819"/>
        <v>0</v>
      </c>
      <c r="E2488" s="27" t="b">
        <f t="shared" si="1795"/>
        <v>1</v>
      </c>
      <c r="F2488" s="29">
        <f t="shared" si="1797"/>
        <v>0</v>
      </c>
      <c r="G2488" s="27">
        <f t="shared" si="1820"/>
        <v>0</v>
      </c>
      <c r="H2488" s="22">
        <f t="shared" si="1798"/>
        <v>27577656225.612328</v>
      </c>
      <c r="I2488" s="23">
        <f t="shared" si="1799"/>
        <v>132580106.5049091</v>
      </c>
      <c r="J2488" s="23">
        <f t="shared" si="1800"/>
        <v>1086</v>
      </c>
      <c r="K2488" s="19">
        <f t="shared" si="1821"/>
        <v>225.0831931027827</v>
      </c>
      <c r="L2488" s="16">
        <f t="shared" si="1801"/>
        <v>190.22286337364056</v>
      </c>
      <c r="M2488" s="23">
        <f>M2487-IF($B2488="B",(Percent_Rent_In_Elsies*2.49%/12 * H2487)/K2487,0)+IF($B2488="D",N2488,0)+IF(B2488="D",AK2487)+IF(B2488="C",F2487*90%)-(Y2488-Y2487)-IF($B2488="A",Q2487/K2487) + IF($B2488="A",Q2487/K2487)</f>
        <v>-43536736.691570573</v>
      </c>
      <c r="N2488" s="23">
        <f t="shared" si="1802"/>
        <v>0</v>
      </c>
      <c r="O2488" s="22">
        <f t="shared" si="1803"/>
        <v>0</v>
      </c>
      <c r="P2488" s="22">
        <f t="shared" si="1834"/>
        <v>0</v>
      </c>
      <c r="Q2488" s="22">
        <f t="shared" si="1835"/>
        <v>0</v>
      </c>
      <c r="R2488" s="22">
        <f t="shared" si="1804"/>
        <v>337170643.5054155</v>
      </c>
      <c r="S2488" s="16">
        <f t="shared" si="1794"/>
        <v>28050802.288303882</v>
      </c>
      <c r="T2488" s="15">
        <f t="shared" si="1805"/>
        <v>0</v>
      </c>
      <c r="U2488" s="23">
        <f t="shared" si="1822"/>
        <v>1497982.318704196</v>
      </c>
      <c r="V2488" s="23">
        <f t="shared" si="1823"/>
        <v>124624.15297039917</v>
      </c>
      <c r="W2488" s="23">
        <f t="shared" si="1836"/>
        <v>0</v>
      </c>
      <c r="X2488" s="23">
        <f t="shared" si="1824"/>
        <v>36255751.98701293</v>
      </c>
      <c r="Y2488" s="23">
        <f t="shared" si="1806"/>
        <v>13825559.361691331</v>
      </c>
      <c r="Z2488" s="3">
        <f t="shared" si="1807"/>
        <v>0</v>
      </c>
      <c r="AA2488" s="23">
        <f t="shared" si="1808"/>
        <v>61919095.145420283</v>
      </c>
      <c r="AB2488" s="26">
        <f t="shared" si="1825"/>
        <v>70086276.274228573</v>
      </c>
      <c r="AC2488" s="23">
        <f t="shared" si="1826"/>
        <v>74889487.274228647</v>
      </c>
      <c r="AD2488" s="23">
        <f t="shared" si="1832"/>
        <v>4803211</v>
      </c>
      <c r="AE2488" s="24">
        <f t="shared" si="1840"/>
        <v>70086276.274228647</v>
      </c>
      <c r="AF2488" s="3">
        <f t="shared" si="1827"/>
        <v>1E-4</v>
      </c>
      <c r="AG2488" s="2">
        <f t="shared" si="1809"/>
        <v>0</v>
      </c>
      <c r="AH2488" s="2">
        <f t="shared" si="1810"/>
        <v>157.39261773707833</v>
      </c>
      <c r="AI2488" s="23">
        <f t="shared" si="1833"/>
        <v>9954962606.6901436</v>
      </c>
      <c r="AJ2488" s="23">
        <f t="shared" si="1811"/>
        <v>6219.922423797766</v>
      </c>
      <c r="AK2488" s="23">
        <f t="shared" si="1812"/>
        <v>60539.337588842944</v>
      </c>
      <c r="AL2488" s="23">
        <f t="shared" si="1837"/>
        <v>0</v>
      </c>
      <c r="AM2488" s="23">
        <f t="shared" si="1838"/>
        <v>0</v>
      </c>
      <c r="AN2488" s="16">
        <f t="shared" si="1828"/>
        <v>0</v>
      </c>
      <c r="AO2488" s="23">
        <f t="shared" si="1829"/>
        <v>0</v>
      </c>
      <c r="AP2488" s="22">
        <f t="shared" si="1830"/>
        <v>0</v>
      </c>
      <c r="AQ2488" s="30">
        <f t="shared" si="1813"/>
        <v>14921867284.580688</v>
      </c>
      <c r="AR2488" s="28">
        <f t="shared" si="1814"/>
        <v>7293782893.1019258</v>
      </c>
      <c r="AS2488" s="25">
        <f t="shared" si="1815"/>
        <v>200337590.02425668</v>
      </c>
      <c r="AT2488" s="32">
        <f t="shared" si="1816"/>
        <v>0</v>
      </c>
      <c r="AU2488" s="23">
        <f t="shared" si="1817"/>
        <v>0</v>
      </c>
      <c r="AV2488" s="22">
        <f t="shared" si="1818"/>
        <v>2143108792.0268588</v>
      </c>
      <c r="AW2488" s="31">
        <f t="shared" si="1831"/>
        <v>10002450720.946762</v>
      </c>
    </row>
    <row r="2489" spans="1:53" x14ac:dyDescent="0.25">
      <c r="A2489" s="21">
        <f t="shared" si="1839"/>
        <v>735</v>
      </c>
      <c r="B2489" s="21" t="s">
        <v>9</v>
      </c>
      <c r="C2489" s="27">
        <f t="shared" si="1796"/>
        <v>0</v>
      </c>
      <c r="D2489" s="27">
        <f t="shared" si="1819"/>
        <v>0</v>
      </c>
      <c r="E2489" s="27" t="b">
        <f t="shared" si="1795"/>
        <v>1</v>
      </c>
      <c r="F2489" s="29">
        <f t="shared" si="1797"/>
        <v>0</v>
      </c>
      <c r="G2489" s="27">
        <f t="shared" si="1820"/>
        <v>0</v>
      </c>
      <c r="H2489" s="22">
        <f t="shared" si="1798"/>
        <v>27577656225.612328</v>
      </c>
      <c r="I2489" s="23">
        <f t="shared" si="1799"/>
        <v>132580106.5049091</v>
      </c>
      <c r="J2489" s="23">
        <f t="shared" si="1800"/>
        <v>1086</v>
      </c>
      <c r="K2489" s="19">
        <f t="shared" si="1821"/>
        <v>225.0831931027827</v>
      </c>
      <c r="L2489" s="16">
        <f t="shared" si="1801"/>
        <v>190.22286337364056</v>
      </c>
      <c r="M2489" s="23">
        <f>M2488-IF($B2489="B",(Percent_Rent_In_Elsies*2.49%/12 * H2488)/K2488,0)+IF($B2489="D",N2489,0)+IF(B2489="D",AK2488)+IF(B2489="C",F2488*90%)-(Y2489-Y2488)-IF($B2489="A",Q2488/K2488) + IF($B2489="A",Q2488/K2488)</f>
        <v>-43476197.353981733</v>
      </c>
      <c r="N2489" s="23">
        <f t="shared" si="1802"/>
        <v>0</v>
      </c>
      <c r="O2489" s="22">
        <f t="shared" si="1803"/>
        <v>19598174.355921596</v>
      </c>
      <c r="P2489" s="22">
        <f t="shared" si="1834"/>
        <v>0</v>
      </c>
      <c r="Q2489" s="22">
        <f t="shared" si="1835"/>
        <v>0</v>
      </c>
      <c r="R2489" s="22">
        <f t="shared" si="1804"/>
        <v>337170643.5054155</v>
      </c>
      <c r="S2489" s="16">
        <f t="shared" si="1794"/>
        <v>0</v>
      </c>
      <c r="T2489" s="15">
        <f t="shared" si="1805"/>
        <v>8452627.9323822856</v>
      </c>
      <c r="U2489" s="23">
        <f t="shared" si="1822"/>
        <v>1497982.318704196</v>
      </c>
      <c r="V2489" s="23">
        <f t="shared" si="1823"/>
        <v>0</v>
      </c>
      <c r="W2489" s="23">
        <f t="shared" si="1836"/>
        <v>124624.15297039917</v>
      </c>
      <c r="X2489" s="23">
        <f t="shared" si="1824"/>
        <v>36255751.98701293</v>
      </c>
      <c r="Y2489" s="23">
        <f t="shared" si="1806"/>
        <v>13825559.361691331</v>
      </c>
      <c r="Z2489" s="3">
        <f t="shared" si="1807"/>
        <v>0</v>
      </c>
      <c r="AA2489" s="23">
        <f t="shared" si="1808"/>
        <v>61858555.807831444</v>
      </c>
      <c r="AB2489" s="26">
        <f t="shared" si="1825"/>
        <v>70086276.274228573</v>
      </c>
      <c r="AC2489" s="23">
        <f t="shared" si="1826"/>
        <v>74889487.274228647</v>
      </c>
      <c r="AD2489" s="23">
        <f t="shared" si="1832"/>
        <v>4803211</v>
      </c>
      <c r="AE2489" s="24">
        <f t="shared" si="1840"/>
        <v>70086276.274228647</v>
      </c>
      <c r="AF2489" s="3">
        <f t="shared" si="1827"/>
        <v>0</v>
      </c>
      <c r="AG2489" s="2">
        <f t="shared" si="1809"/>
        <v>0</v>
      </c>
      <c r="AH2489" s="2">
        <f t="shared" si="1810"/>
        <v>157.39261773707833</v>
      </c>
      <c r="AI2489" s="23">
        <f t="shared" si="1833"/>
        <v>9945229472.8238411</v>
      </c>
      <c r="AJ2489" s="23">
        <f t="shared" si="1811"/>
        <v>6219.922423797766</v>
      </c>
      <c r="AK2489" s="23">
        <f t="shared" si="1812"/>
        <v>0</v>
      </c>
      <c r="AL2489" s="23">
        <f t="shared" si="1837"/>
        <v>0</v>
      </c>
      <c r="AM2489" s="23">
        <f t="shared" si="1838"/>
        <v>0</v>
      </c>
      <c r="AN2489" s="16">
        <f t="shared" si="1828"/>
        <v>0</v>
      </c>
      <c r="AO2489" s="23">
        <f t="shared" si="1829"/>
        <v>0</v>
      </c>
      <c r="AP2489" s="22">
        <f t="shared" si="1830"/>
        <v>0</v>
      </c>
      <c r="AQ2489" s="30">
        <f t="shared" si="1813"/>
        <v>14921867284.580688</v>
      </c>
      <c r="AR2489" s="28">
        <f t="shared" si="1814"/>
        <v>7293782893.1019258</v>
      </c>
      <c r="AS2489" s="25">
        <f t="shared" si="1815"/>
        <v>200337590.02425668</v>
      </c>
      <c r="AT2489" s="32">
        <f t="shared" si="1816"/>
        <v>0</v>
      </c>
      <c r="AU2489" s="23">
        <f t="shared" si="1817"/>
        <v>0</v>
      </c>
      <c r="AV2489" s="22">
        <f t="shared" si="1818"/>
        <v>2143108792.0268588</v>
      </c>
      <c r="AW2489" s="31">
        <f t="shared" si="1831"/>
        <v>10002450720.946762</v>
      </c>
      <c r="AX2489" s="21"/>
      <c r="AY2489" s="21"/>
      <c r="AZ2489" s="21"/>
      <c r="BA2489" s="21"/>
    </row>
    <row r="2490" spans="1:53" x14ac:dyDescent="0.25">
      <c r="A2490" s="21">
        <f t="shared" si="1839"/>
        <v>735</v>
      </c>
      <c r="B2490" s="21" t="s">
        <v>28</v>
      </c>
      <c r="C2490" s="27">
        <f t="shared" si="1796"/>
        <v>0</v>
      </c>
      <c r="D2490" s="27">
        <f t="shared" si="1819"/>
        <v>0</v>
      </c>
      <c r="E2490" s="27" t="b">
        <f t="shared" si="1795"/>
        <v>1</v>
      </c>
      <c r="F2490" s="29">
        <f t="shared" si="1797"/>
        <v>0</v>
      </c>
      <c r="G2490" s="27">
        <f t="shared" si="1820"/>
        <v>0</v>
      </c>
      <c r="H2490" s="22">
        <f t="shared" si="1798"/>
        <v>27577656225.612328</v>
      </c>
      <c r="I2490" s="23">
        <f t="shared" si="1799"/>
        <v>132580106.5049091</v>
      </c>
      <c r="J2490" s="23">
        <f t="shared" si="1800"/>
        <v>1086</v>
      </c>
      <c r="K2490" s="19">
        <f t="shared" si="1821"/>
        <v>225.0831931027827</v>
      </c>
      <c r="L2490" s="16">
        <f t="shared" si="1801"/>
        <v>190.22286337364056</v>
      </c>
      <c r="M2490" s="23">
        <f>M2489-IF($B2490="B",(Percent_Rent_In_Elsies*2.49%/12 * H2489)/K2489,0)+IF($B2490="D",N2490,0)+IF(B2490="D",AK2489)+IF(B2490="C",F2489*90%)-(Y2490-Y2489)-IF($B2490="A",Q2489/K2489) + IF($B2490="A",Q2489/K2489)</f>
        <v>-43476197.353981733</v>
      </c>
      <c r="N2490" s="23">
        <f t="shared" si="1802"/>
        <v>0</v>
      </c>
      <c r="O2490" s="22">
        <f t="shared" si="1803"/>
        <v>0</v>
      </c>
      <c r="P2490" s="22">
        <f t="shared" si="1834"/>
        <v>19598174.355921596</v>
      </c>
      <c r="Q2490" s="22">
        <f t="shared" si="1835"/>
        <v>0</v>
      </c>
      <c r="R2490" s="22">
        <f t="shared" si="1804"/>
        <v>337170643.5054155</v>
      </c>
      <c r="S2490" s="16">
        <f t="shared" si="1794"/>
        <v>0</v>
      </c>
      <c r="T2490" s="15">
        <f t="shared" si="1805"/>
        <v>0</v>
      </c>
      <c r="U2490" s="23">
        <f t="shared" si="1822"/>
        <v>1497982.318704196</v>
      </c>
      <c r="V2490" s="23">
        <f t="shared" si="1823"/>
        <v>0</v>
      </c>
      <c r="W2490" s="23">
        <f t="shared" si="1836"/>
        <v>0</v>
      </c>
      <c r="X2490" s="23">
        <f t="shared" si="1824"/>
        <v>36255751.98701293</v>
      </c>
      <c r="Y2490" s="23">
        <f t="shared" si="1806"/>
        <v>13825559.361691331</v>
      </c>
      <c r="Z2490" s="3">
        <f t="shared" si="1807"/>
        <v>6231.2076485199595</v>
      </c>
      <c r="AA2490" s="23">
        <f t="shared" si="1808"/>
        <v>61952023.922559246</v>
      </c>
      <c r="AB2490" s="26">
        <f t="shared" si="1825"/>
        <v>70086276.274228588</v>
      </c>
      <c r="AC2490" s="23">
        <f t="shared" si="1826"/>
        <v>74889487.274228647</v>
      </c>
      <c r="AD2490" s="23">
        <f t="shared" si="1832"/>
        <v>4803211</v>
      </c>
      <c r="AE2490" s="24">
        <f t="shared" si="1840"/>
        <v>70086276.274228647</v>
      </c>
      <c r="AF2490" s="3">
        <f t="shared" si="1827"/>
        <v>0</v>
      </c>
      <c r="AG2490" s="2">
        <f t="shared" si="1809"/>
        <v>747744917.82239509</v>
      </c>
      <c r="AH2490" s="2">
        <f t="shared" si="1810"/>
        <v>157.39261773707833</v>
      </c>
      <c r="AI2490" s="23">
        <f t="shared" si="1833"/>
        <v>9960256688.335434</v>
      </c>
      <c r="AJ2490" s="23">
        <f t="shared" si="1811"/>
        <v>6219.922423797766</v>
      </c>
      <c r="AK2490" s="23">
        <f t="shared" si="1812"/>
        <v>0</v>
      </c>
      <c r="AL2490" s="23">
        <f t="shared" si="1837"/>
        <v>0</v>
      </c>
      <c r="AM2490" s="23">
        <f t="shared" si="1838"/>
        <v>0</v>
      </c>
      <c r="AN2490" s="16">
        <f t="shared" si="1828"/>
        <v>0</v>
      </c>
      <c r="AO2490" s="23">
        <f t="shared" si="1829"/>
        <v>0</v>
      </c>
      <c r="AP2490" s="22">
        <f t="shared" si="1830"/>
        <v>0</v>
      </c>
      <c r="AQ2490" s="30">
        <f t="shared" si="1813"/>
        <v>14921867284.580688</v>
      </c>
      <c r="AR2490" s="28">
        <f t="shared" si="1814"/>
        <v>7293782893.1019258</v>
      </c>
      <c r="AS2490" s="25">
        <f t="shared" si="1815"/>
        <v>200337590.02425668</v>
      </c>
      <c r="AT2490" s="32">
        <f t="shared" si="1816"/>
        <v>12462.415297039919</v>
      </c>
      <c r="AU2490" s="23">
        <f t="shared" si="1817"/>
        <v>12462.415297039919</v>
      </c>
      <c r="AV2490" s="22">
        <f t="shared" si="1818"/>
        <v>2151561419.9592409</v>
      </c>
      <c r="AW2490" s="31">
        <f t="shared" si="1831"/>
        <v>10002450720.94676</v>
      </c>
      <c r="AX2490" s="21"/>
      <c r="AY2490" s="21"/>
      <c r="AZ2490" s="21"/>
      <c r="BA2490" s="21"/>
    </row>
    <row r="2491" spans="1:53" x14ac:dyDescent="0.25">
      <c r="A2491">
        <f t="shared" si="1839"/>
        <v>736</v>
      </c>
      <c r="B2491" t="s">
        <v>6</v>
      </c>
      <c r="C2491" s="27">
        <f t="shared" si="1796"/>
        <v>0</v>
      </c>
      <c r="D2491" s="27">
        <f t="shared" si="1819"/>
        <v>0</v>
      </c>
      <c r="E2491" s="27" t="b">
        <f t="shared" si="1795"/>
        <v>1</v>
      </c>
      <c r="F2491" s="29">
        <f t="shared" si="1797"/>
        <v>0</v>
      </c>
      <c r="G2491" s="27">
        <f t="shared" si="1820"/>
        <v>0</v>
      </c>
      <c r="H2491" s="22">
        <f t="shared" si="1798"/>
        <v>27623618985.98835</v>
      </c>
      <c r="I2491" s="23">
        <f t="shared" si="1799"/>
        <v>132580106.5049091</v>
      </c>
      <c r="J2491" s="23">
        <f t="shared" si="1800"/>
        <v>1086</v>
      </c>
      <c r="K2491" s="19">
        <f t="shared" si="1821"/>
        <v>225.0831931027827</v>
      </c>
      <c r="L2491" s="16">
        <f t="shared" si="1801"/>
        <v>190.53990147926331</v>
      </c>
      <c r="M2491" s="23">
        <f>M2490-IF($B2491="B",(Percent_Rent_In_Elsies*2.49%/12 * H2490)/K2490,0)+IF($B2491="D",N2491,0)+IF(B2491="D",AK2490)+IF(B2491="C",F2490*90%)-(Y2491-Y2490)-IF($B2491="A",Q2490/K2490) + IF($B2491="A",Q2490/K2490)</f>
        <v>-43476197.353981733</v>
      </c>
      <c r="N2491" s="23">
        <f t="shared" si="1802"/>
        <v>0</v>
      </c>
      <c r="O2491" s="22">
        <f t="shared" si="1803"/>
        <v>0</v>
      </c>
      <c r="P2491" s="22">
        <f t="shared" si="1834"/>
        <v>0</v>
      </c>
      <c r="Q2491" s="22">
        <f t="shared" si="1835"/>
        <v>0</v>
      </c>
      <c r="R2491" s="22">
        <f t="shared" si="1804"/>
        <v>337170643.5054155</v>
      </c>
      <c r="S2491" s="16">
        <f t="shared" ref="S2491:S2554" si="1841">IF($B2491="D",0,S2490+IF($B2491="B",R2490/12,0))</f>
        <v>0</v>
      </c>
      <c r="T2491" s="15">
        <f t="shared" si="1805"/>
        <v>0</v>
      </c>
      <c r="U2491" s="23">
        <f t="shared" si="1822"/>
        <v>1497982.318704196</v>
      </c>
      <c r="V2491" s="23">
        <f t="shared" si="1823"/>
        <v>0</v>
      </c>
      <c r="W2491" s="23">
        <f t="shared" si="1836"/>
        <v>0</v>
      </c>
      <c r="X2491" s="23">
        <f t="shared" si="1824"/>
        <v>36286908.025255531</v>
      </c>
      <c r="Y2491" s="23">
        <f t="shared" si="1806"/>
        <v>13825559.361691331</v>
      </c>
      <c r="Z2491" s="3">
        <f t="shared" si="1807"/>
        <v>0</v>
      </c>
      <c r="AA2491" s="23">
        <f t="shared" si="1808"/>
        <v>61952023.922559246</v>
      </c>
      <c r="AB2491" s="26">
        <f t="shared" si="1825"/>
        <v>70086276.274228573</v>
      </c>
      <c r="AC2491" s="23">
        <f t="shared" si="1826"/>
        <v>74889487.274228647</v>
      </c>
      <c r="AD2491" s="23">
        <f t="shared" si="1832"/>
        <v>4803211</v>
      </c>
      <c r="AE2491" s="24">
        <f t="shared" si="1840"/>
        <v>70086276.274228647</v>
      </c>
      <c r="AF2491" s="3">
        <f t="shared" si="1827"/>
        <v>0</v>
      </c>
      <c r="AG2491" s="2">
        <f t="shared" si="1809"/>
        <v>0</v>
      </c>
      <c r="AH2491" s="2">
        <f t="shared" si="1810"/>
        <v>157.65493876664013</v>
      </c>
      <c r="AI2491" s="23">
        <f t="shared" si="1833"/>
        <v>9960256688.335434</v>
      </c>
      <c r="AJ2491" s="23">
        <f t="shared" si="1811"/>
        <v>6219.922423797766</v>
      </c>
      <c r="AK2491" s="23">
        <f t="shared" si="1812"/>
        <v>0</v>
      </c>
      <c r="AL2491" s="23">
        <f t="shared" si="1837"/>
        <v>0</v>
      </c>
      <c r="AM2491" s="23">
        <f t="shared" si="1838"/>
        <v>0</v>
      </c>
      <c r="AN2491" s="16">
        <f t="shared" si="1828"/>
        <v>0</v>
      </c>
      <c r="AO2491" s="23">
        <f t="shared" si="1829"/>
        <v>0</v>
      </c>
      <c r="AP2491" s="22">
        <f t="shared" si="1830"/>
        <v>0</v>
      </c>
      <c r="AQ2491" s="30">
        <f t="shared" si="1813"/>
        <v>14921867284.580688</v>
      </c>
      <c r="AR2491" s="28">
        <f t="shared" si="1814"/>
        <v>7293782893.1019258</v>
      </c>
      <c r="AS2491" s="25">
        <f t="shared" si="1815"/>
        <v>200337590.02425668</v>
      </c>
      <c r="AT2491" s="32">
        <f t="shared" si="1816"/>
        <v>0</v>
      </c>
      <c r="AU2491" s="23">
        <f t="shared" si="1817"/>
        <v>0</v>
      </c>
      <c r="AV2491" s="22">
        <f t="shared" si="1818"/>
        <v>2151561419.9592409</v>
      </c>
      <c r="AW2491" s="31">
        <f t="shared" si="1831"/>
        <v>9982852546.5908375</v>
      </c>
    </row>
    <row r="2492" spans="1:53" x14ac:dyDescent="0.25">
      <c r="A2492">
        <f t="shared" si="1839"/>
        <v>736</v>
      </c>
      <c r="B2492" t="s">
        <v>7</v>
      </c>
      <c r="C2492" s="27">
        <f t="shared" si="1796"/>
        <v>0</v>
      </c>
      <c r="D2492" s="27">
        <f t="shared" si="1819"/>
        <v>0</v>
      </c>
      <c r="E2492" s="27" t="b">
        <f t="shared" si="1795"/>
        <v>1</v>
      </c>
      <c r="F2492" s="29">
        <f t="shared" si="1797"/>
        <v>0</v>
      </c>
      <c r="G2492" s="27">
        <f t="shared" si="1820"/>
        <v>0</v>
      </c>
      <c r="H2492" s="22">
        <f t="shared" si="1798"/>
        <v>27623618985.98835</v>
      </c>
      <c r="I2492" s="23">
        <f t="shared" si="1799"/>
        <v>132580106.5049091</v>
      </c>
      <c r="J2492" s="23">
        <f t="shared" si="1800"/>
        <v>1086</v>
      </c>
      <c r="K2492" s="19">
        <f t="shared" si="1821"/>
        <v>225.0831931027827</v>
      </c>
      <c r="L2492" s="16">
        <f t="shared" si="1801"/>
        <v>190.53990147926331</v>
      </c>
      <c r="M2492" s="23">
        <f>M2491-IF($B2492="B",(Percent_Rent_In_Elsies*2.49%/12 * H2491)/K2491,0)+IF($B2492="D",N2492,0)+IF(B2492="D",AK2491)+IF(B2492="C",F2491*90%)-(Y2492-Y2491)-IF($B2492="A",Q2491/K2491) + IF($B2492="A",Q2491/K2491)</f>
        <v>-43603525.851071589</v>
      </c>
      <c r="N2492" s="23">
        <f t="shared" si="1802"/>
        <v>0</v>
      </c>
      <c r="O2492" s="22">
        <f t="shared" si="1803"/>
        <v>0</v>
      </c>
      <c r="P2492" s="22">
        <f t="shared" si="1834"/>
        <v>0</v>
      </c>
      <c r="Q2492" s="22">
        <f t="shared" si="1835"/>
        <v>0</v>
      </c>
      <c r="R2492" s="22">
        <f t="shared" si="1804"/>
        <v>309073089.87996423</v>
      </c>
      <c r="S2492" s="16">
        <f t="shared" si="1841"/>
        <v>28097553.625451293</v>
      </c>
      <c r="T2492" s="15">
        <f t="shared" si="1805"/>
        <v>0</v>
      </c>
      <c r="U2492" s="23">
        <f t="shared" si="1822"/>
        <v>1373150.4588121797</v>
      </c>
      <c r="V2492" s="23">
        <f t="shared" si="1823"/>
        <v>124831.85989201633</v>
      </c>
      <c r="W2492" s="23">
        <f t="shared" si="1836"/>
        <v>0</v>
      </c>
      <c r="X2492" s="23">
        <f t="shared" si="1824"/>
        <v>36286908.025255531</v>
      </c>
      <c r="Y2492" s="23">
        <f t="shared" si="1806"/>
        <v>13825559.361691331</v>
      </c>
      <c r="Z2492" s="3">
        <f t="shared" si="1807"/>
        <v>0</v>
      </c>
      <c r="AA2492" s="23">
        <f t="shared" si="1808"/>
        <v>61952023.922559246</v>
      </c>
      <c r="AB2492" s="26">
        <f t="shared" si="1825"/>
        <v>70086276.274228558</v>
      </c>
      <c r="AC2492" s="23">
        <f t="shared" si="1826"/>
        <v>74889487.274228647</v>
      </c>
      <c r="AD2492" s="23">
        <f t="shared" si="1832"/>
        <v>4803211</v>
      </c>
      <c r="AE2492" s="24">
        <f t="shared" si="1840"/>
        <v>70086276.274228647</v>
      </c>
      <c r="AF2492" s="3">
        <f t="shared" si="1827"/>
        <v>0</v>
      </c>
      <c r="AG2492" s="2">
        <f t="shared" si="1809"/>
        <v>0</v>
      </c>
      <c r="AH2492" s="2">
        <f t="shared" si="1810"/>
        <v>157.65493876664013</v>
      </c>
      <c r="AI2492" s="23">
        <f t="shared" si="1833"/>
        <v>9960256688.335434</v>
      </c>
      <c r="AJ2492" s="23">
        <f t="shared" si="1811"/>
        <v>6219.922423797766</v>
      </c>
      <c r="AK2492" s="23">
        <f t="shared" si="1812"/>
        <v>0</v>
      </c>
      <c r="AL2492" s="23">
        <f t="shared" si="1837"/>
        <v>5294081.6452903748</v>
      </c>
      <c r="AM2492" s="23">
        <f t="shared" si="1838"/>
        <v>4939316570.8436651</v>
      </c>
      <c r="AN2492" s="16">
        <f t="shared" si="1828"/>
        <v>0</v>
      </c>
      <c r="AO2492" s="23">
        <f t="shared" si="1829"/>
        <v>127328.49708985489</v>
      </c>
      <c r="AP2492" s="22">
        <f t="shared" si="1830"/>
        <v>28659504.697962914</v>
      </c>
      <c r="AQ2492" s="30">
        <f t="shared" si="1813"/>
        <v>14978942688.186682</v>
      </c>
      <c r="AR2492" s="28">
        <f t="shared" si="1814"/>
        <v>7322198792.0099564</v>
      </c>
      <c r="AS2492" s="25">
        <f t="shared" si="1815"/>
        <v>200337590.02425668</v>
      </c>
      <c r="AT2492" s="32">
        <f t="shared" si="1816"/>
        <v>0</v>
      </c>
      <c r="AU2492" s="23">
        <f t="shared" si="1817"/>
        <v>0</v>
      </c>
      <c r="AV2492" s="22">
        <f t="shared" si="1818"/>
        <v>2151561419.9592409</v>
      </c>
      <c r="AW2492" s="31">
        <f t="shared" si="1831"/>
        <v>10039927950.196833</v>
      </c>
    </row>
    <row r="2493" spans="1:53" s="21" customFormat="1" x14ac:dyDescent="0.25">
      <c r="A2493">
        <f t="shared" si="1839"/>
        <v>736</v>
      </c>
      <c r="B2493" t="s">
        <v>8</v>
      </c>
      <c r="C2493" s="27">
        <f t="shared" si="1796"/>
        <v>0</v>
      </c>
      <c r="D2493" s="27">
        <f t="shared" si="1819"/>
        <v>0</v>
      </c>
      <c r="E2493" s="27" t="b">
        <f t="shared" si="1795"/>
        <v>1</v>
      </c>
      <c r="F2493" s="29">
        <f t="shared" si="1797"/>
        <v>0</v>
      </c>
      <c r="G2493" s="27">
        <f t="shared" si="1820"/>
        <v>0</v>
      </c>
      <c r="H2493" s="22">
        <f t="shared" si="1798"/>
        <v>27623618985.98835</v>
      </c>
      <c r="I2493" s="23">
        <f t="shared" si="1799"/>
        <v>132580106.5049091</v>
      </c>
      <c r="J2493" s="23">
        <f t="shared" si="1800"/>
        <v>1086</v>
      </c>
      <c r="K2493" s="19">
        <f t="shared" si="1821"/>
        <v>225.0831931027827</v>
      </c>
      <c r="L2493" s="16">
        <f t="shared" si="1801"/>
        <v>190.53990147926331</v>
      </c>
      <c r="M2493" s="23">
        <f>M2492-IF($B2493="B",(Percent_Rent_In_Elsies*2.49%/12 * H2492)/K2492,0)+IF($B2493="D",N2493,0)+IF(B2493="D",AK2492)+IF(B2493="C",F2492*90%)-(Y2493-Y2492)-IF($B2493="A",Q2492/K2492) + IF($B2493="A",Q2492/K2492)</f>
        <v>-43603525.851071589</v>
      </c>
      <c r="N2493" s="23">
        <f t="shared" si="1802"/>
        <v>0</v>
      </c>
      <c r="O2493" s="22">
        <f t="shared" si="1803"/>
        <v>0</v>
      </c>
      <c r="P2493" s="22">
        <f t="shared" si="1834"/>
        <v>0</v>
      </c>
      <c r="Q2493" s="22">
        <f t="shared" si="1835"/>
        <v>0</v>
      </c>
      <c r="R2493" s="22">
        <f t="shared" si="1804"/>
        <v>337732594.57792717</v>
      </c>
      <c r="S2493" s="16">
        <f t="shared" si="1841"/>
        <v>28097553.625451293</v>
      </c>
      <c r="T2493" s="15">
        <f t="shared" si="1805"/>
        <v>0</v>
      </c>
      <c r="U2493" s="23">
        <f t="shared" si="1822"/>
        <v>1500478.9559020346</v>
      </c>
      <c r="V2493" s="23">
        <f t="shared" si="1823"/>
        <v>124831.85989201633</v>
      </c>
      <c r="W2493" s="23">
        <f t="shared" si="1836"/>
        <v>0</v>
      </c>
      <c r="X2493" s="23">
        <f t="shared" si="1824"/>
        <v>36286908.025255531</v>
      </c>
      <c r="Y2493" s="23">
        <f t="shared" si="1806"/>
        <v>13825559.361691331</v>
      </c>
      <c r="Z2493" s="3">
        <f t="shared" si="1807"/>
        <v>0</v>
      </c>
      <c r="AA2493" s="23">
        <f t="shared" si="1808"/>
        <v>61952023.922559246</v>
      </c>
      <c r="AB2493" s="26">
        <f t="shared" si="1825"/>
        <v>70086276.274228573</v>
      </c>
      <c r="AC2493" s="23">
        <f t="shared" si="1826"/>
        <v>74889487.274228647</v>
      </c>
      <c r="AD2493" s="23">
        <f t="shared" si="1832"/>
        <v>4803211</v>
      </c>
      <c r="AE2493" s="24">
        <f t="shared" si="1840"/>
        <v>70086276.274228647</v>
      </c>
      <c r="AF2493" s="3">
        <f t="shared" si="1827"/>
        <v>1E-4</v>
      </c>
      <c r="AG2493" s="2">
        <f t="shared" si="1809"/>
        <v>0</v>
      </c>
      <c r="AH2493" s="2">
        <f t="shared" si="1810"/>
        <v>157.65493876664013</v>
      </c>
      <c r="AI2493" s="23">
        <f t="shared" si="1833"/>
        <v>9960256688.335434</v>
      </c>
      <c r="AJ2493" s="23">
        <f t="shared" si="1811"/>
        <v>6219.922423797766</v>
      </c>
      <c r="AK2493" s="23">
        <f t="shared" si="1812"/>
        <v>60552.823004433216</v>
      </c>
      <c r="AL2493" s="23">
        <f t="shared" si="1837"/>
        <v>0</v>
      </c>
      <c r="AM2493" s="23">
        <f t="shared" si="1838"/>
        <v>0</v>
      </c>
      <c r="AN2493" s="16">
        <f t="shared" si="1828"/>
        <v>0</v>
      </c>
      <c r="AO2493" s="23">
        <f t="shared" si="1829"/>
        <v>0</v>
      </c>
      <c r="AP2493" s="22">
        <f t="shared" si="1830"/>
        <v>0</v>
      </c>
      <c r="AQ2493" s="30">
        <f t="shared" si="1813"/>
        <v>14978942688.186682</v>
      </c>
      <c r="AR2493" s="28">
        <f t="shared" si="1814"/>
        <v>7322198792.0099564</v>
      </c>
      <c r="AS2493" s="25">
        <f t="shared" si="1815"/>
        <v>200337590.02425668</v>
      </c>
      <c r="AT2493" s="32">
        <f t="shared" si="1816"/>
        <v>0</v>
      </c>
      <c r="AU2493" s="23">
        <f t="shared" si="1817"/>
        <v>0</v>
      </c>
      <c r="AV2493" s="22">
        <f t="shared" si="1818"/>
        <v>2151561419.9592409</v>
      </c>
      <c r="AW2493" s="31">
        <f t="shared" si="1831"/>
        <v>10039927950.196833</v>
      </c>
      <c r="AX2493"/>
      <c r="AY2493"/>
      <c r="AZ2493"/>
      <c r="BA2493"/>
    </row>
    <row r="2494" spans="1:53" s="21" customFormat="1" x14ac:dyDescent="0.25">
      <c r="A2494">
        <f t="shared" si="1839"/>
        <v>736</v>
      </c>
      <c r="B2494" t="s">
        <v>9</v>
      </c>
      <c r="C2494" s="27">
        <f t="shared" si="1796"/>
        <v>0</v>
      </c>
      <c r="D2494" s="27">
        <f t="shared" si="1819"/>
        <v>0</v>
      </c>
      <c r="E2494" s="27" t="b">
        <f t="shared" si="1795"/>
        <v>1</v>
      </c>
      <c r="F2494" s="29">
        <f t="shared" si="1797"/>
        <v>0</v>
      </c>
      <c r="G2494" s="27">
        <f t="shared" si="1820"/>
        <v>0</v>
      </c>
      <c r="H2494" s="22">
        <f t="shared" si="1798"/>
        <v>27623618985.98835</v>
      </c>
      <c r="I2494" s="23">
        <f t="shared" si="1799"/>
        <v>132580106.5049091</v>
      </c>
      <c r="J2494" s="23">
        <f t="shared" si="1800"/>
        <v>1086</v>
      </c>
      <c r="K2494" s="19">
        <f t="shared" si="1821"/>
        <v>225.0831931027827</v>
      </c>
      <c r="L2494" s="16">
        <f t="shared" si="1801"/>
        <v>190.53990147926331</v>
      </c>
      <c r="M2494" s="23">
        <f>M2493-IF($B2494="B",(Percent_Rent_In_Elsies*2.49%/12 * H2493)/K2493,0)+IF($B2494="D",N2494,0)+IF(B2494="D",AK2493)+IF(B2494="C",F2493*90%)-(Y2494-Y2493)-IF($B2494="A",Q2493/K2493) + IF($B2494="A",Q2493/K2493)</f>
        <v>-43542973.028067157</v>
      </c>
      <c r="N2494" s="23">
        <f t="shared" si="1802"/>
        <v>0</v>
      </c>
      <c r="O2494" s="22">
        <f t="shared" si="1803"/>
        <v>19630837.979848299</v>
      </c>
      <c r="P2494" s="22">
        <f t="shared" si="1834"/>
        <v>0</v>
      </c>
      <c r="Q2494" s="22">
        <f t="shared" si="1835"/>
        <v>0</v>
      </c>
      <c r="R2494" s="22">
        <f t="shared" si="1804"/>
        <v>337732594.57792717</v>
      </c>
      <c r="S2494" s="16">
        <f t="shared" si="1841"/>
        <v>0</v>
      </c>
      <c r="T2494" s="15">
        <f t="shared" si="1805"/>
        <v>8466715.6456029937</v>
      </c>
      <c r="U2494" s="23">
        <f t="shared" si="1822"/>
        <v>1500478.9559020346</v>
      </c>
      <c r="V2494" s="23">
        <f t="shared" si="1823"/>
        <v>0</v>
      </c>
      <c r="W2494" s="23">
        <f t="shared" si="1836"/>
        <v>124831.85989201633</v>
      </c>
      <c r="X2494" s="23">
        <f t="shared" si="1824"/>
        <v>36286908.025255531</v>
      </c>
      <c r="Y2494" s="23">
        <f t="shared" si="1806"/>
        <v>13825559.361691331</v>
      </c>
      <c r="Z2494" s="3">
        <f t="shared" si="1807"/>
        <v>0</v>
      </c>
      <c r="AA2494" s="23">
        <f t="shared" si="1808"/>
        <v>61891471.099554814</v>
      </c>
      <c r="AB2494" s="26">
        <f t="shared" si="1825"/>
        <v>70086276.274228573</v>
      </c>
      <c r="AC2494" s="23">
        <f t="shared" si="1826"/>
        <v>74889487.274228647</v>
      </c>
      <c r="AD2494" s="23">
        <f t="shared" si="1832"/>
        <v>4803211</v>
      </c>
      <c r="AE2494" s="24">
        <f t="shared" si="1840"/>
        <v>70086276.274228647</v>
      </c>
      <c r="AF2494" s="3">
        <f t="shared" si="1827"/>
        <v>0</v>
      </c>
      <c r="AG2494" s="2">
        <f t="shared" si="1809"/>
        <v>0</v>
      </c>
      <c r="AH2494" s="2">
        <f t="shared" si="1810"/>
        <v>157.65493876664013</v>
      </c>
      <c r="AI2494" s="23">
        <f t="shared" si="1833"/>
        <v>9950521386.368845</v>
      </c>
      <c r="AJ2494" s="23">
        <f t="shared" si="1811"/>
        <v>6219.922423797766</v>
      </c>
      <c r="AK2494" s="23">
        <f t="shared" si="1812"/>
        <v>0</v>
      </c>
      <c r="AL2494" s="23">
        <f t="shared" si="1837"/>
        <v>0</v>
      </c>
      <c r="AM2494" s="23">
        <f t="shared" si="1838"/>
        <v>0</v>
      </c>
      <c r="AN2494" s="16">
        <f t="shared" si="1828"/>
        <v>0</v>
      </c>
      <c r="AO2494" s="23">
        <f t="shared" si="1829"/>
        <v>0</v>
      </c>
      <c r="AP2494" s="22">
        <f t="shared" si="1830"/>
        <v>0</v>
      </c>
      <c r="AQ2494" s="30">
        <f t="shared" si="1813"/>
        <v>14978942688.186682</v>
      </c>
      <c r="AR2494" s="28">
        <f t="shared" si="1814"/>
        <v>7322198792.0099564</v>
      </c>
      <c r="AS2494" s="25">
        <f t="shared" si="1815"/>
        <v>200337590.02425668</v>
      </c>
      <c r="AT2494" s="32">
        <f t="shared" si="1816"/>
        <v>0</v>
      </c>
      <c r="AU2494" s="23">
        <f t="shared" si="1817"/>
        <v>0</v>
      </c>
      <c r="AV2494" s="22">
        <f t="shared" si="1818"/>
        <v>2151561419.9592409</v>
      </c>
      <c r="AW2494" s="31">
        <f t="shared" si="1831"/>
        <v>10039927950.196833</v>
      </c>
      <c r="AX2494"/>
      <c r="AY2494"/>
      <c r="AZ2494"/>
      <c r="BA2494"/>
    </row>
    <row r="2495" spans="1:53" x14ac:dyDescent="0.25">
      <c r="A2495" s="21">
        <f t="shared" si="1839"/>
        <v>736</v>
      </c>
      <c r="B2495" s="21" t="s">
        <v>28</v>
      </c>
      <c r="C2495" s="27">
        <f t="shared" si="1796"/>
        <v>0</v>
      </c>
      <c r="D2495" s="27">
        <f t="shared" si="1819"/>
        <v>0</v>
      </c>
      <c r="E2495" s="27" t="b">
        <f t="shared" si="1795"/>
        <v>1</v>
      </c>
      <c r="F2495" s="29">
        <f t="shared" si="1797"/>
        <v>0</v>
      </c>
      <c r="G2495" s="27">
        <f t="shared" si="1820"/>
        <v>0</v>
      </c>
      <c r="H2495" s="22">
        <f t="shared" si="1798"/>
        <v>27623618985.98835</v>
      </c>
      <c r="I2495" s="23">
        <f t="shared" si="1799"/>
        <v>132580106.5049091</v>
      </c>
      <c r="J2495" s="23">
        <f t="shared" si="1800"/>
        <v>1086</v>
      </c>
      <c r="K2495" s="19">
        <f t="shared" si="1821"/>
        <v>225.0831931027827</v>
      </c>
      <c r="L2495" s="16">
        <f t="shared" si="1801"/>
        <v>190.53990147926331</v>
      </c>
      <c r="M2495" s="23">
        <f>M2494-IF($B2495="B",(Percent_Rent_In_Elsies*2.49%/12 * H2494)/K2494,0)+IF($B2495="D",N2495,0)+IF(B2495="D",AK2494)+IF(B2495="C",F2494*90%)-(Y2495-Y2494)-IF($B2495="A",Q2494/K2494) + IF($B2495="A",Q2494/K2494)</f>
        <v>-43542973.028067157</v>
      </c>
      <c r="N2495" s="23">
        <f t="shared" si="1802"/>
        <v>0</v>
      </c>
      <c r="O2495" s="22">
        <f t="shared" si="1803"/>
        <v>0</v>
      </c>
      <c r="P2495" s="22">
        <f t="shared" si="1834"/>
        <v>19630837.979848299</v>
      </c>
      <c r="Q2495" s="22">
        <f t="shared" si="1835"/>
        <v>0</v>
      </c>
      <c r="R2495" s="22">
        <f t="shared" si="1804"/>
        <v>337732594.57792717</v>
      </c>
      <c r="S2495" s="16">
        <f t="shared" si="1841"/>
        <v>0</v>
      </c>
      <c r="T2495" s="15">
        <f t="shared" si="1805"/>
        <v>0</v>
      </c>
      <c r="U2495" s="23">
        <f t="shared" si="1822"/>
        <v>1500478.9559020346</v>
      </c>
      <c r="V2495" s="23">
        <f t="shared" si="1823"/>
        <v>0</v>
      </c>
      <c r="W2495" s="23">
        <f t="shared" si="1836"/>
        <v>0</v>
      </c>
      <c r="X2495" s="23">
        <f t="shared" si="1824"/>
        <v>36286908.025255531</v>
      </c>
      <c r="Y2495" s="23">
        <f t="shared" si="1806"/>
        <v>13825559.361691331</v>
      </c>
      <c r="Z2495" s="3">
        <f t="shared" si="1807"/>
        <v>6241.5929946008173</v>
      </c>
      <c r="AA2495" s="23">
        <f t="shared" si="1808"/>
        <v>61985094.99447383</v>
      </c>
      <c r="AB2495" s="26">
        <f t="shared" si="1825"/>
        <v>70086276.274228573</v>
      </c>
      <c r="AC2495" s="23">
        <f t="shared" si="1826"/>
        <v>74889487.274228647</v>
      </c>
      <c r="AD2495" s="23">
        <f t="shared" si="1832"/>
        <v>4803211</v>
      </c>
      <c r="AE2495" s="24">
        <f t="shared" si="1840"/>
        <v>70086276.274228647</v>
      </c>
      <c r="AF2495" s="3">
        <f t="shared" si="1827"/>
        <v>0</v>
      </c>
      <c r="AG2495" s="2">
        <f t="shared" si="1809"/>
        <v>748991159.35209799</v>
      </c>
      <c r="AH2495" s="2">
        <f t="shared" si="1810"/>
        <v>157.65493876664013</v>
      </c>
      <c r="AI2495" s="23">
        <f t="shared" si="1833"/>
        <v>9965573647.239624</v>
      </c>
      <c r="AJ2495" s="23">
        <f t="shared" si="1811"/>
        <v>6219.922423797766</v>
      </c>
      <c r="AK2495" s="23">
        <f t="shared" si="1812"/>
        <v>0</v>
      </c>
      <c r="AL2495" s="23">
        <f t="shared" si="1837"/>
        <v>0</v>
      </c>
      <c r="AM2495" s="23">
        <f t="shared" si="1838"/>
        <v>0</v>
      </c>
      <c r="AN2495" s="16">
        <f t="shared" si="1828"/>
        <v>0</v>
      </c>
      <c r="AO2495" s="23">
        <f t="shared" si="1829"/>
        <v>0</v>
      </c>
      <c r="AP2495" s="22">
        <f t="shared" si="1830"/>
        <v>0</v>
      </c>
      <c r="AQ2495" s="30">
        <f t="shared" si="1813"/>
        <v>14978942688.186682</v>
      </c>
      <c r="AR2495" s="28">
        <f t="shared" si="1814"/>
        <v>7322198792.0099564</v>
      </c>
      <c r="AS2495" s="25">
        <f t="shared" si="1815"/>
        <v>200337590.02425668</v>
      </c>
      <c r="AT2495" s="32">
        <f t="shared" si="1816"/>
        <v>12483.185989201635</v>
      </c>
      <c r="AU2495" s="23">
        <f t="shared" si="1817"/>
        <v>12483.185989201635</v>
      </c>
      <c r="AV2495" s="22">
        <f t="shared" si="1818"/>
        <v>2160028135.6048441</v>
      </c>
      <c r="AW2495" s="31">
        <f t="shared" si="1831"/>
        <v>10039927950.196833</v>
      </c>
    </row>
    <row r="2496" spans="1:53" x14ac:dyDescent="0.25">
      <c r="A2496">
        <f t="shared" si="1839"/>
        <v>737</v>
      </c>
      <c r="B2496" t="s">
        <v>6</v>
      </c>
      <c r="C2496" s="27">
        <f t="shared" si="1796"/>
        <v>0</v>
      </c>
      <c r="D2496" s="27">
        <f t="shared" si="1819"/>
        <v>0</v>
      </c>
      <c r="E2496" s="27" t="b">
        <f t="shared" si="1795"/>
        <v>1</v>
      </c>
      <c r="F2496" s="29">
        <f t="shared" si="1797"/>
        <v>0</v>
      </c>
      <c r="G2496" s="27">
        <f t="shared" si="1820"/>
        <v>0</v>
      </c>
      <c r="H2496" s="22">
        <f t="shared" si="1798"/>
        <v>27669658350.964996</v>
      </c>
      <c r="I2496" s="23">
        <f t="shared" si="1799"/>
        <v>132580106.5049091</v>
      </c>
      <c r="J2496" s="23">
        <f t="shared" si="1800"/>
        <v>1086</v>
      </c>
      <c r="K2496" s="19">
        <f t="shared" si="1821"/>
        <v>225.0831931027827</v>
      </c>
      <c r="L2496" s="16">
        <f t="shared" si="1801"/>
        <v>190.85746798172875</v>
      </c>
      <c r="M2496" s="23">
        <f>M2495-IF($B2496="B",(Percent_Rent_In_Elsies*2.49%/12 * H2495)/K2495,0)+IF($B2496="D",N2496,0)+IF(B2496="D",AK2495)+IF(B2496="C",F2495*90%)-(Y2496-Y2495)-IF($B2496="A",Q2495/K2495) + IF($B2496="A",Q2495/K2495)</f>
        <v>-43542973.028067157</v>
      </c>
      <c r="N2496" s="23">
        <f t="shared" si="1802"/>
        <v>0</v>
      </c>
      <c r="O2496" s="22">
        <f t="shared" si="1803"/>
        <v>0</v>
      </c>
      <c r="P2496" s="22">
        <f t="shared" si="1834"/>
        <v>0</v>
      </c>
      <c r="Q2496" s="22">
        <f t="shared" si="1835"/>
        <v>0</v>
      </c>
      <c r="R2496" s="22">
        <f t="shared" si="1804"/>
        <v>337732594.57792717</v>
      </c>
      <c r="S2496" s="16">
        <f t="shared" si="1841"/>
        <v>0</v>
      </c>
      <c r="T2496" s="15">
        <f t="shared" si="1805"/>
        <v>0</v>
      </c>
      <c r="U2496" s="23">
        <f t="shared" si="1822"/>
        <v>1500478.9559020346</v>
      </c>
      <c r="V2496" s="23">
        <f t="shared" si="1823"/>
        <v>0</v>
      </c>
      <c r="W2496" s="23">
        <f t="shared" si="1836"/>
        <v>0</v>
      </c>
      <c r="X2496" s="23">
        <f t="shared" si="1824"/>
        <v>36318115.990228534</v>
      </c>
      <c r="Y2496" s="23">
        <f t="shared" si="1806"/>
        <v>13825559.361691331</v>
      </c>
      <c r="Z2496" s="3">
        <f t="shared" si="1807"/>
        <v>0</v>
      </c>
      <c r="AA2496" s="23">
        <f t="shared" si="1808"/>
        <v>61985094.99447383</v>
      </c>
      <c r="AB2496" s="26">
        <f t="shared" si="1825"/>
        <v>70086276.274228573</v>
      </c>
      <c r="AC2496" s="23">
        <f t="shared" si="1826"/>
        <v>74889487.274228647</v>
      </c>
      <c r="AD2496" s="23">
        <f t="shared" si="1832"/>
        <v>4803211</v>
      </c>
      <c r="AE2496" s="24">
        <f t="shared" si="1840"/>
        <v>70086276.274228647</v>
      </c>
      <c r="AF2496" s="3">
        <f t="shared" si="1827"/>
        <v>0</v>
      </c>
      <c r="AG2496" s="2">
        <f t="shared" si="1809"/>
        <v>0</v>
      </c>
      <c r="AH2496" s="2">
        <f t="shared" si="1810"/>
        <v>157.91769699791786</v>
      </c>
      <c r="AI2496" s="23">
        <f t="shared" si="1833"/>
        <v>9965573647.239624</v>
      </c>
      <c r="AJ2496" s="23">
        <f t="shared" si="1811"/>
        <v>6219.922423797766</v>
      </c>
      <c r="AK2496" s="23">
        <f t="shared" si="1812"/>
        <v>0</v>
      </c>
      <c r="AL2496" s="23">
        <f t="shared" si="1837"/>
        <v>0</v>
      </c>
      <c r="AM2496" s="23">
        <f t="shared" si="1838"/>
        <v>0</v>
      </c>
      <c r="AN2496" s="16">
        <f t="shared" si="1828"/>
        <v>0</v>
      </c>
      <c r="AO2496" s="23">
        <f t="shared" si="1829"/>
        <v>0</v>
      </c>
      <c r="AP2496" s="22">
        <f t="shared" si="1830"/>
        <v>0</v>
      </c>
      <c r="AQ2496" s="30">
        <f t="shared" si="1813"/>
        <v>14978942688.186682</v>
      </c>
      <c r="AR2496" s="28">
        <f t="shared" si="1814"/>
        <v>7322198792.0099564</v>
      </c>
      <c r="AS2496" s="25">
        <f t="shared" si="1815"/>
        <v>200337590.02425668</v>
      </c>
      <c r="AT2496" s="32">
        <f t="shared" si="1816"/>
        <v>0</v>
      </c>
      <c r="AU2496" s="23">
        <f t="shared" si="1817"/>
        <v>0</v>
      </c>
      <c r="AV2496" s="22">
        <f t="shared" si="1818"/>
        <v>2160028135.6048441</v>
      </c>
      <c r="AW2496" s="31">
        <f t="shared" si="1831"/>
        <v>10020297112.216984</v>
      </c>
    </row>
    <row r="2497" spans="1:53" x14ac:dyDescent="0.25">
      <c r="A2497">
        <f t="shared" si="1839"/>
        <v>737</v>
      </c>
      <c r="B2497" t="s">
        <v>7</v>
      </c>
      <c r="C2497" s="27">
        <f t="shared" si="1796"/>
        <v>0</v>
      </c>
      <c r="D2497" s="27">
        <f t="shared" si="1819"/>
        <v>0</v>
      </c>
      <c r="E2497" s="27" t="b">
        <f t="shared" si="1795"/>
        <v>1</v>
      </c>
      <c r="F2497" s="29">
        <f t="shared" si="1797"/>
        <v>0</v>
      </c>
      <c r="G2497" s="27">
        <f t="shared" si="1820"/>
        <v>0</v>
      </c>
      <c r="H2497" s="22">
        <f t="shared" si="1798"/>
        <v>27669658350.964996</v>
      </c>
      <c r="I2497" s="23">
        <f t="shared" si="1799"/>
        <v>132580106.5049091</v>
      </c>
      <c r="J2497" s="23">
        <f t="shared" si="1800"/>
        <v>1086</v>
      </c>
      <c r="K2497" s="19">
        <f t="shared" si="1821"/>
        <v>225.0831931027827</v>
      </c>
      <c r="L2497" s="16">
        <f t="shared" si="1801"/>
        <v>190.85746798172875</v>
      </c>
      <c r="M2497" s="23">
        <f>M2496-IF($B2497="B",(Percent_Rent_In_Elsies*2.49%/12 * H2496)/K2496,0)+IF($B2497="D",N2497,0)+IF(B2497="D",AK2496)+IF(B2497="C",F2496*90%)-(Y2497-Y2496)-IF($B2497="A",Q2496/K2496) + IF($B2497="A",Q2496/K2496)</f>
        <v>-43670513.739318825</v>
      </c>
      <c r="N2497" s="23">
        <f t="shared" si="1802"/>
        <v>0</v>
      </c>
      <c r="O2497" s="22">
        <f t="shared" si="1803"/>
        <v>0</v>
      </c>
      <c r="P2497" s="22">
        <f t="shared" si="1834"/>
        <v>0</v>
      </c>
      <c r="Q2497" s="22">
        <f t="shared" si="1835"/>
        <v>0</v>
      </c>
      <c r="R2497" s="22">
        <f t="shared" si="1804"/>
        <v>309588211.69643325</v>
      </c>
      <c r="S2497" s="16">
        <f t="shared" si="1841"/>
        <v>28144382.88149393</v>
      </c>
      <c r="T2497" s="15">
        <f t="shared" si="1805"/>
        <v>0</v>
      </c>
      <c r="U2497" s="23">
        <f t="shared" si="1822"/>
        <v>1375439.0429101984</v>
      </c>
      <c r="V2497" s="23">
        <f t="shared" si="1823"/>
        <v>125039.91299183622</v>
      </c>
      <c r="W2497" s="23">
        <f t="shared" si="1836"/>
        <v>0</v>
      </c>
      <c r="X2497" s="23">
        <f t="shared" si="1824"/>
        <v>36318115.990228534</v>
      </c>
      <c r="Y2497" s="23">
        <f t="shared" si="1806"/>
        <v>13825559.361691331</v>
      </c>
      <c r="Z2497" s="3">
        <f t="shared" si="1807"/>
        <v>0</v>
      </c>
      <c r="AA2497" s="23">
        <f t="shared" si="1808"/>
        <v>61985094.99447383</v>
      </c>
      <c r="AB2497" s="26">
        <f t="shared" si="1825"/>
        <v>70086276.274228573</v>
      </c>
      <c r="AC2497" s="23">
        <f t="shared" si="1826"/>
        <v>74889487.274228647</v>
      </c>
      <c r="AD2497" s="23">
        <f t="shared" si="1832"/>
        <v>4803211</v>
      </c>
      <c r="AE2497" s="24">
        <f t="shared" si="1840"/>
        <v>70086276.274228647</v>
      </c>
      <c r="AF2497" s="3">
        <f t="shared" si="1827"/>
        <v>0</v>
      </c>
      <c r="AG2497" s="2">
        <f t="shared" si="1809"/>
        <v>0</v>
      </c>
      <c r="AH2497" s="2">
        <f t="shared" si="1810"/>
        <v>157.91769699791786</v>
      </c>
      <c r="AI2497" s="23">
        <f t="shared" si="1833"/>
        <v>9965573647.239624</v>
      </c>
      <c r="AJ2497" s="23">
        <f t="shared" si="1811"/>
        <v>6219.922423797766</v>
      </c>
      <c r="AK2497" s="23">
        <f t="shared" si="1812"/>
        <v>0</v>
      </c>
      <c r="AL2497" s="23">
        <f t="shared" si="1837"/>
        <v>5316958.9041900635</v>
      </c>
      <c r="AM2497" s="23">
        <f t="shared" si="1838"/>
        <v>4960660787.1874456</v>
      </c>
      <c r="AN2497" s="16">
        <f t="shared" si="1828"/>
        <v>0</v>
      </c>
      <c r="AO2497" s="23">
        <f t="shared" si="1829"/>
        <v>127540.71125167131</v>
      </c>
      <c r="AP2497" s="22">
        <f t="shared" si="1830"/>
        <v>28707270.539126188</v>
      </c>
      <c r="AQ2497" s="30">
        <f t="shared" si="1813"/>
        <v>15036113217.465351</v>
      </c>
      <c r="AR2497" s="28">
        <f t="shared" si="1814"/>
        <v>7350662050.7495003</v>
      </c>
      <c r="AS2497" s="25">
        <f t="shared" si="1815"/>
        <v>200337590.02425668</v>
      </c>
      <c r="AT2497" s="32">
        <f t="shared" si="1816"/>
        <v>0</v>
      </c>
      <c r="AU2497" s="23">
        <f t="shared" si="1817"/>
        <v>0</v>
      </c>
      <c r="AV2497" s="22">
        <f t="shared" si="1818"/>
        <v>2160028135.6048441</v>
      </c>
      <c r="AW2497" s="31">
        <f t="shared" si="1831"/>
        <v>10077467641.495653</v>
      </c>
    </row>
    <row r="2498" spans="1:53" x14ac:dyDescent="0.25">
      <c r="A2498">
        <f t="shared" si="1839"/>
        <v>737</v>
      </c>
      <c r="B2498" t="s">
        <v>8</v>
      </c>
      <c r="C2498" s="27">
        <f t="shared" si="1796"/>
        <v>0</v>
      </c>
      <c r="D2498" s="27">
        <f t="shared" si="1819"/>
        <v>0</v>
      </c>
      <c r="E2498" s="27" t="b">
        <f t="shared" si="1795"/>
        <v>1</v>
      </c>
      <c r="F2498" s="29">
        <f t="shared" si="1797"/>
        <v>0</v>
      </c>
      <c r="G2498" s="27">
        <f t="shared" si="1820"/>
        <v>0</v>
      </c>
      <c r="H2498" s="22">
        <f t="shared" si="1798"/>
        <v>27669658350.964996</v>
      </c>
      <c r="I2498" s="23">
        <f t="shared" si="1799"/>
        <v>132580106.5049091</v>
      </c>
      <c r="J2498" s="23">
        <f t="shared" si="1800"/>
        <v>1086</v>
      </c>
      <c r="K2498" s="19">
        <f t="shared" si="1821"/>
        <v>225.0831931027827</v>
      </c>
      <c r="L2498" s="16">
        <f t="shared" si="1801"/>
        <v>190.85746798172875</v>
      </c>
      <c r="M2498" s="23">
        <f>M2497-IF($B2498="B",(Percent_Rent_In_Elsies*2.49%/12 * H2497)/K2497,0)+IF($B2498="D",N2498,0)+IF(B2498="D",AK2497)+IF(B2498="C",F2497*90%)-(Y2498-Y2497)-IF($B2498="A",Q2497/K2497) + IF($B2498="A",Q2497/K2497)</f>
        <v>-43670513.739318825</v>
      </c>
      <c r="N2498" s="23">
        <f t="shared" si="1802"/>
        <v>0</v>
      </c>
      <c r="O2498" s="22">
        <f t="shared" si="1803"/>
        <v>0</v>
      </c>
      <c r="P2498" s="22">
        <f t="shared" si="1834"/>
        <v>0</v>
      </c>
      <c r="Q2498" s="22">
        <f t="shared" si="1835"/>
        <v>0</v>
      </c>
      <c r="R2498" s="22">
        <f t="shared" si="1804"/>
        <v>338295482.23555946</v>
      </c>
      <c r="S2498" s="16">
        <f t="shared" si="1841"/>
        <v>28144382.88149393</v>
      </c>
      <c r="T2498" s="15">
        <f t="shared" si="1805"/>
        <v>0</v>
      </c>
      <c r="U2498" s="23">
        <f t="shared" si="1822"/>
        <v>1502979.7541618696</v>
      </c>
      <c r="V2498" s="23">
        <f t="shared" si="1823"/>
        <v>125039.91299183622</v>
      </c>
      <c r="W2498" s="23">
        <f t="shared" si="1836"/>
        <v>0</v>
      </c>
      <c r="X2498" s="23">
        <f t="shared" si="1824"/>
        <v>36318115.990228534</v>
      </c>
      <c r="Y2498" s="23">
        <f t="shared" si="1806"/>
        <v>13825559.361691331</v>
      </c>
      <c r="Z2498" s="3">
        <f t="shared" si="1807"/>
        <v>0</v>
      </c>
      <c r="AA2498" s="23">
        <f t="shared" si="1808"/>
        <v>61985094.99447383</v>
      </c>
      <c r="AB2498" s="26">
        <f t="shared" si="1825"/>
        <v>70086276.274228573</v>
      </c>
      <c r="AC2498" s="23">
        <f t="shared" si="1826"/>
        <v>74889487.274228647</v>
      </c>
      <c r="AD2498" s="23">
        <f t="shared" si="1832"/>
        <v>4803211</v>
      </c>
      <c r="AE2498" s="24">
        <f t="shared" si="1840"/>
        <v>70086276.274228647</v>
      </c>
      <c r="AF2498" s="3">
        <f t="shared" si="1827"/>
        <v>1E-4</v>
      </c>
      <c r="AG2498" s="2">
        <f t="shared" si="1809"/>
        <v>0</v>
      </c>
      <c r="AH2498" s="2">
        <f t="shared" si="1810"/>
        <v>157.91769699791786</v>
      </c>
      <c r="AI2498" s="23">
        <f t="shared" si="1833"/>
        <v>9965573647.239624</v>
      </c>
      <c r="AJ2498" s="23">
        <f t="shared" si="1811"/>
        <v>6219.922423797766</v>
      </c>
      <c r="AK2498" s="23">
        <f t="shared" si="1812"/>
        <v>60566.439635541996</v>
      </c>
      <c r="AL2498" s="23">
        <f t="shared" si="1837"/>
        <v>0</v>
      </c>
      <c r="AM2498" s="23">
        <f t="shared" si="1838"/>
        <v>0</v>
      </c>
      <c r="AN2498" s="16">
        <f t="shared" si="1828"/>
        <v>0</v>
      </c>
      <c r="AO2498" s="23">
        <f t="shared" si="1829"/>
        <v>0</v>
      </c>
      <c r="AP2498" s="22">
        <f t="shared" si="1830"/>
        <v>0</v>
      </c>
      <c r="AQ2498" s="30">
        <f t="shared" si="1813"/>
        <v>15036113217.465351</v>
      </c>
      <c r="AR2498" s="28">
        <f t="shared" si="1814"/>
        <v>7350662050.7495003</v>
      </c>
      <c r="AS2498" s="25">
        <f t="shared" si="1815"/>
        <v>200337590.02425668</v>
      </c>
      <c r="AT2498" s="32">
        <f t="shared" si="1816"/>
        <v>0</v>
      </c>
      <c r="AU2498" s="23">
        <f t="shared" si="1817"/>
        <v>0</v>
      </c>
      <c r="AV2498" s="22">
        <f t="shared" si="1818"/>
        <v>2160028135.6048441</v>
      </c>
      <c r="AW2498" s="31">
        <f t="shared" si="1831"/>
        <v>10077467641.495655</v>
      </c>
    </row>
    <row r="2499" spans="1:53" x14ac:dyDescent="0.25">
      <c r="A2499" s="21">
        <f t="shared" si="1839"/>
        <v>737</v>
      </c>
      <c r="B2499" s="21" t="s">
        <v>9</v>
      </c>
      <c r="C2499" s="27">
        <f t="shared" si="1796"/>
        <v>0</v>
      </c>
      <c r="D2499" s="27">
        <f t="shared" si="1819"/>
        <v>0</v>
      </c>
      <c r="E2499" s="27" t="b">
        <f t="shared" si="1795"/>
        <v>1</v>
      </c>
      <c r="F2499" s="29">
        <f t="shared" si="1797"/>
        <v>0</v>
      </c>
      <c r="G2499" s="27">
        <f t="shared" si="1820"/>
        <v>0</v>
      </c>
      <c r="H2499" s="22">
        <f t="shared" si="1798"/>
        <v>27669658350.964996</v>
      </c>
      <c r="I2499" s="23">
        <f t="shared" si="1799"/>
        <v>132580106.5049091</v>
      </c>
      <c r="J2499" s="23">
        <f t="shared" si="1800"/>
        <v>1086</v>
      </c>
      <c r="K2499" s="19">
        <f t="shared" si="1821"/>
        <v>225.0831931027827</v>
      </c>
      <c r="L2499" s="16">
        <f t="shared" si="1801"/>
        <v>190.85746798172875</v>
      </c>
      <c r="M2499" s="23">
        <f>M2498-IF($B2499="B",(Percent_Rent_In_Elsies*2.49%/12 * H2498)/K2498,0)+IF($B2499="D",N2499,0)+IF(B2499="D",AK2498)+IF(B2499="C",F2498*90%)-(Y2499-Y2498)-IF($B2499="A",Q2498/K2498) + IF($B2499="A",Q2498/K2498)</f>
        <v>-43609947.29968328</v>
      </c>
      <c r="N2499" s="23">
        <f t="shared" si="1802"/>
        <v>0</v>
      </c>
      <c r="O2499" s="22">
        <f t="shared" si="1803"/>
        <v>19663556.043148201</v>
      </c>
      <c r="P2499" s="22">
        <f t="shared" si="1834"/>
        <v>0</v>
      </c>
      <c r="Q2499" s="22">
        <f t="shared" si="1835"/>
        <v>0</v>
      </c>
      <c r="R2499" s="22">
        <f t="shared" si="1804"/>
        <v>338295482.23555946</v>
      </c>
      <c r="S2499" s="16">
        <f t="shared" si="1841"/>
        <v>0</v>
      </c>
      <c r="T2499" s="15">
        <f t="shared" si="1805"/>
        <v>8480826.8383457288</v>
      </c>
      <c r="U2499" s="23">
        <f t="shared" si="1822"/>
        <v>1502979.7541618696</v>
      </c>
      <c r="V2499" s="23">
        <f t="shared" si="1823"/>
        <v>0</v>
      </c>
      <c r="W2499" s="23">
        <f t="shared" si="1836"/>
        <v>125039.91299183622</v>
      </c>
      <c r="X2499" s="23">
        <f t="shared" si="1824"/>
        <v>36318115.990228534</v>
      </c>
      <c r="Y2499" s="23">
        <f t="shared" si="1806"/>
        <v>13825559.361691331</v>
      </c>
      <c r="Z2499" s="3">
        <f t="shared" si="1807"/>
        <v>0</v>
      </c>
      <c r="AA2499" s="23">
        <f t="shared" si="1808"/>
        <v>61924528.554838285</v>
      </c>
      <c r="AB2499" s="26">
        <f t="shared" si="1825"/>
        <v>70086276.274228573</v>
      </c>
      <c r="AC2499" s="23">
        <f t="shared" si="1826"/>
        <v>74889487.274228647</v>
      </c>
      <c r="AD2499" s="23">
        <f t="shared" si="1832"/>
        <v>4803211</v>
      </c>
      <c r="AE2499" s="24">
        <f t="shared" si="1840"/>
        <v>70086276.274228647</v>
      </c>
      <c r="AF2499" s="3">
        <f t="shared" si="1827"/>
        <v>0</v>
      </c>
      <c r="AG2499" s="2">
        <f t="shared" si="1809"/>
        <v>0</v>
      </c>
      <c r="AH2499" s="2">
        <f t="shared" si="1810"/>
        <v>157.91769699791786</v>
      </c>
      <c r="AI2499" s="23">
        <f t="shared" si="1833"/>
        <v>9955836156.0767422</v>
      </c>
      <c r="AJ2499" s="23">
        <f t="shared" si="1811"/>
        <v>6219.922423797766</v>
      </c>
      <c r="AK2499" s="23">
        <f t="shared" si="1812"/>
        <v>0</v>
      </c>
      <c r="AL2499" s="23">
        <f t="shared" si="1837"/>
        <v>0</v>
      </c>
      <c r="AM2499" s="23">
        <f t="shared" si="1838"/>
        <v>0</v>
      </c>
      <c r="AN2499" s="16">
        <f t="shared" si="1828"/>
        <v>0</v>
      </c>
      <c r="AO2499" s="23">
        <f t="shared" si="1829"/>
        <v>0</v>
      </c>
      <c r="AP2499" s="22">
        <f t="shared" si="1830"/>
        <v>0</v>
      </c>
      <c r="AQ2499" s="30">
        <f t="shared" si="1813"/>
        <v>15036113217.465351</v>
      </c>
      <c r="AR2499" s="28">
        <f t="shared" si="1814"/>
        <v>7350662050.7495003</v>
      </c>
      <c r="AS2499" s="25">
        <f t="shared" si="1815"/>
        <v>200337590.02425668</v>
      </c>
      <c r="AT2499" s="32">
        <f t="shared" si="1816"/>
        <v>0</v>
      </c>
      <c r="AU2499" s="23">
        <f t="shared" si="1817"/>
        <v>0</v>
      </c>
      <c r="AV2499" s="22">
        <f t="shared" si="1818"/>
        <v>2160028135.6048441</v>
      </c>
      <c r="AW2499" s="31">
        <f t="shared" si="1831"/>
        <v>10077467641.495655</v>
      </c>
      <c r="AX2499" s="21"/>
      <c r="AY2499" s="21"/>
      <c r="AZ2499" s="21"/>
      <c r="BA2499" s="21"/>
    </row>
    <row r="2500" spans="1:53" x14ac:dyDescent="0.25">
      <c r="A2500" s="21">
        <f t="shared" si="1839"/>
        <v>737</v>
      </c>
      <c r="B2500" s="21" t="s">
        <v>28</v>
      </c>
      <c r="C2500" s="27">
        <f t="shared" si="1796"/>
        <v>0</v>
      </c>
      <c r="D2500" s="27">
        <f t="shared" si="1819"/>
        <v>0</v>
      </c>
      <c r="E2500" s="27" t="b">
        <f t="shared" si="1795"/>
        <v>1</v>
      </c>
      <c r="F2500" s="29">
        <f t="shared" si="1797"/>
        <v>0</v>
      </c>
      <c r="G2500" s="27">
        <f t="shared" si="1820"/>
        <v>0</v>
      </c>
      <c r="H2500" s="22">
        <f t="shared" si="1798"/>
        <v>27669658350.964996</v>
      </c>
      <c r="I2500" s="23">
        <f t="shared" si="1799"/>
        <v>132580106.5049091</v>
      </c>
      <c r="J2500" s="23">
        <f t="shared" si="1800"/>
        <v>1086</v>
      </c>
      <c r="K2500" s="19">
        <f t="shared" si="1821"/>
        <v>225.0831931027827</v>
      </c>
      <c r="L2500" s="16">
        <f t="shared" si="1801"/>
        <v>190.85746798172875</v>
      </c>
      <c r="M2500" s="23">
        <f>M2499-IF($B2500="B",(Percent_Rent_In_Elsies*2.49%/12 * H2499)/K2499,0)+IF($B2500="D",N2500,0)+IF(B2500="D",AK2499)+IF(B2500="C",F2499*90%)-(Y2500-Y2499)-IF($B2500="A",Q2499/K2499) + IF($B2500="A",Q2499/K2499)</f>
        <v>-43609947.29968328</v>
      </c>
      <c r="N2500" s="23">
        <f t="shared" si="1802"/>
        <v>0</v>
      </c>
      <c r="O2500" s="22">
        <f t="shared" si="1803"/>
        <v>0</v>
      </c>
      <c r="P2500" s="22">
        <f t="shared" si="1834"/>
        <v>19663556.043148201</v>
      </c>
      <c r="Q2500" s="22">
        <f t="shared" si="1835"/>
        <v>0</v>
      </c>
      <c r="R2500" s="22">
        <f t="shared" si="1804"/>
        <v>338295482.23555946</v>
      </c>
      <c r="S2500" s="16">
        <f t="shared" si="1841"/>
        <v>0</v>
      </c>
      <c r="T2500" s="15">
        <f t="shared" si="1805"/>
        <v>0</v>
      </c>
      <c r="U2500" s="23">
        <f t="shared" si="1822"/>
        <v>1502979.7541618696</v>
      </c>
      <c r="V2500" s="23">
        <f t="shared" si="1823"/>
        <v>0</v>
      </c>
      <c r="W2500" s="23">
        <f t="shared" si="1836"/>
        <v>0</v>
      </c>
      <c r="X2500" s="23">
        <f t="shared" si="1824"/>
        <v>36318115.990228534</v>
      </c>
      <c r="Y2500" s="23">
        <f t="shared" si="1806"/>
        <v>13825559.361691331</v>
      </c>
      <c r="Z2500" s="3">
        <f t="shared" si="1807"/>
        <v>6251.9956495918113</v>
      </c>
      <c r="AA2500" s="23">
        <f t="shared" si="1808"/>
        <v>62018308.489582159</v>
      </c>
      <c r="AB2500" s="26">
        <f t="shared" si="1825"/>
        <v>70086276.274228573</v>
      </c>
      <c r="AC2500" s="23">
        <f t="shared" si="1826"/>
        <v>74889487.274228647</v>
      </c>
      <c r="AD2500" s="23">
        <f t="shared" si="1832"/>
        <v>4803211</v>
      </c>
      <c r="AE2500" s="24">
        <f t="shared" si="1840"/>
        <v>70086276.274228647</v>
      </c>
      <c r="AF2500" s="3">
        <f t="shared" si="1827"/>
        <v>0</v>
      </c>
      <c r="AG2500" s="2">
        <f t="shared" si="1809"/>
        <v>750239477.95101738</v>
      </c>
      <c r="AH2500" s="2">
        <f t="shared" si="1810"/>
        <v>157.91769699791786</v>
      </c>
      <c r="AI2500" s="23">
        <f t="shared" si="1833"/>
        <v>9970913504.0489712</v>
      </c>
      <c r="AJ2500" s="23">
        <f t="shared" si="1811"/>
        <v>6219.922423797766</v>
      </c>
      <c r="AK2500" s="23">
        <f t="shared" si="1812"/>
        <v>0</v>
      </c>
      <c r="AL2500" s="23">
        <f t="shared" si="1837"/>
        <v>0</v>
      </c>
      <c r="AM2500" s="23">
        <f t="shared" si="1838"/>
        <v>0</v>
      </c>
      <c r="AN2500" s="16">
        <f t="shared" si="1828"/>
        <v>0</v>
      </c>
      <c r="AO2500" s="23">
        <f t="shared" si="1829"/>
        <v>0</v>
      </c>
      <c r="AP2500" s="22">
        <f t="shared" si="1830"/>
        <v>0</v>
      </c>
      <c r="AQ2500" s="30">
        <f t="shared" si="1813"/>
        <v>15036113217.465351</v>
      </c>
      <c r="AR2500" s="28">
        <f t="shared" si="1814"/>
        <v>7350662050.7495003</v>
      </c>
      <c r="AS2500" s="25">
        <f t="shared" si="1815"/>
        <v>200337590.02425668</v>
      </c>
      <c r="AT2500" s="32">
        <f t="shared" si="1816"/>
        <v>12503.991299183623</v>
      </c>
      <c r="AU2500" s="23">
        <f t="shared" si="1817"/>
        <v>12503.991299183623</v>
      </c>
      <c r="AV2500" s="22">
        <f t="shared" si="1818"/>
        <v>2168508962.4431896</v>
      </c>
      <c r="AW2500" s="31">
        <f t="shared" si="1831"/>
        <v>10077467641.495653</v>
      </c>
      <c r="AX2500" s="21"/>
      <c r="AY2500" s="21"/>
      <c r="AZ2500" s="21"/>
      <c r="BA2500" s="21"/>
    </row>
    <row r="2501" spans="1:53" x14ac:dyDescent="0.25">
      <c r="A2501">
        <f t="shared" si="1839"/>
        <v>738</v>
      </c>
      <c r="B2501" t="s">
        <v>6</v>
      </c>
      <c r="C2501" s="27">
        <f t="shared" si="1796"/>
        <v>0</v>
      </c>
      <c r="D2501" s="27">
        <f t="shared" si="1819"/>
        <v>0</v>
      </c>
      <c r="E2501" s="27" t="b">
        <f t="shared" si="1795"/>
        <v>1</v>
      </c>
      <c r="F2501" s="29">
        <f t="shared" si="1797"/>
        <v>0</v>
      </c>
      <c r="G2501" s="27">
        <f t="shared" si="1820"/>
        <v>0</v>
      </c>
      <c r="H2501" s="22">
        <f t="shared" si="1798"/>
        <v>27715774448.216606</v>
      </c>
      <c r="I2501" s="23">
        <f t="shared" si="1799"/>
        <v>132580106.5049091</v>
      </c>
      <c r="J2501" s="23">
        <f t="shared" si="1800"/>
        <v>1086</v>
      </c>
      <c r="K2501" s="19">
        <f t="shared" si="1821"/>
        <v>225.0831931027827</v>
      </c>
      <c r="L2501" s="16">
        <f t="shared" si="1801"/>
        <v>191.1755637616983</v>
      </c>
      <c r="M2501" s="23">
        <f>M2500-IF($B2501="B",(Percent_Rent_In_Elsies*2.49%/12 * H2500)/K2500,0)+IF($B2501="D",N2501,0)+IF(B2501="D",AK2500)+IF(B2501="C",F2500*90%)-(Y2501-Y2500)-IF($B2501="A",Q2500/K2500) + IF($B2501="A",Q2500/K2500)</f>
        <v>-43609947.29968328</v>
      </c>
      <c r="N2501" s="23">
        <f t="shared" si="1802"/>
        <v>0</v>
      </c>
      <c r="O2501" s="22">
        <f t="shared" si="1803"/>
        <v>0</v>
      </c>
      <c r="P2501" s="22">
        <f t="shared" si="1834"/>
        <v>0</v>
      </c>
      <c r="Q2501" s="22">
        <f t="shared" si="1835"/>
        <v>0</v>
      </c>
      <c r="R2501" s="22">
        <f t="shared" si="1804"/>
        <v>338295482.23555946</v>
      </c>
      <c r="S2501" s="16">
        <f t="shared" si="1841"/>
        <v>0</v>
      </c>
      <c r="T2501" s="15">
        <f t="shared" si="1805"/>
        <v>0</v>
      </c>
      <c r="U2501" s="23">
        <f t="shared" si="1822"/>
        <v>1502979.7541618696</v>
      </c>
      <c r="V2501" s="23">
        <f t="shared" si="1823"/>
        <v>0</v>
      </c>
      <c r="W2501" s="23">
        <f t="shared" si="1836"/>
        <v>0</v>
      </c>
      <c r="X2501" s="23">
        <f t="shared" si="1824"/>
        <v>36349375.968476489</v>
      </c>
      <c r="Y2501" s="23">
        <f t="shared" si="1806"/>
        <v>13825559.361691331</v>
      </c>
      <c r="Z2501" s="3">
        <f t="shared" si="1807"/>
        <v>0</v>
      </c>
      <c r="AA2501" s="23">
        <f t="shared" si="1808"/>
        <v>62018308.489582159</v>
      </c>
      <c r="AB2501" s="26">
        <f t="shared" si="1825"/>
        <v>70086276.274228573</v>
      </c>
      <c r="AC2501" s="23">
        <f t="shared" si="1826"/>
        <v>74889487.274228647</v>
      </c>
      <c r="AD2501" s="23">
        <f t="shared" si="1832"/>
        <v>4803211</v>
      </c>
      <c r="AE2501" s="24">
        <f t="shared" si="1840"/>
        <v>70086276.274228647</v>
      </c>
      <c r="AF2501" s="3">
        <f t="shared" si="1827"/>
        <v>0</v>
      </c>
      <c r="AG2501" s="2">
        <f t="shared" si="1809"/>
        <v>0</v>
      </c>
      <c r="AH2501" s="2">
        <f t="shared" si="1810"/>
        <v>158.18089315958107</v>
      </c>
      <c r="AI2501" s="23">
        <f t="shared" si="1833"/>
        <v>9970913504.0489712</v>
      </c>
      <c r="AJ2501" s="23">
        <f t="shared" si="1811"/>
        <v>6219.922423797766</v>
      </c>
      <c r="AK2501" s="23">
        <f t="shared" si="1812"/>
        <v>0</v>
      </c>
      <c r="AL2501" s="23">
        <f t="shared" si="1837"/>
        <v>0</v>
      </c>
      <c r="AM2501" s="23">
        <f t="shared" si="1838"/>
        <v>0</v>
      </c>
      <c r="AN2501" s="16">
        <f t="shared" si="1828"/>
        <v>0</v>
      </c>
      <c r="AO2501" s="23">
        <f t="shared" si="1829"/>
        <v>0</v>
      </c>
      <c r="AP2501" s="22">
        <f t="shared" si="1830"/>
        <v>0</v>
      </c>
      <c r="AQ2501" s="30">
        <f t="shared" si="1813"/>
        <v>15036113217.465351</v>
      </c>
      <c r="AR2501" s="28">
        <f t="shared" si="1814"/>
        <v>7350662050.7495003</v>
      </c>
      <c r="AS2501" s="25">
        <f t="shared" si="1815"/>
        <v>200337590.02425668</v>
      </c>
      <c r="AT2501" s="32">
        <f t="shared" si="1816"/>
        <v>0</v>
      </c>
      <c r="AU2501" s="23">
        <f t="shared" si="1817"/>
        <v>0</v>
      </c>
      <c r="AV2501" s="22">
        <f t="shared" si="1818"/>
        <v>2168508962.4431896</v>
      </c>
      <c r="AW2501" s="31">
        <f t="shared" si="1831"/>
        <v>10057804085.452505</v>
      </c>
    </row>
    <row r="2502" spans="1:53" x14ac:dyDescent="0.25">
      <c r="A2502">
        <f t="shared" si="1839"/>
        <v>738</v>
      </c>
      <c r="B2502" t="s">
        <v>7</v>
      </c>
      <c r="C2502" s="27">
        <f t="shared" si="1796"/>
        <v>0</v>
      </c>
      <c r="D2502" s="27">
        <f t="shared" si="1819"/>
        <v>0</v>
      </c>
      <c r="E2502" s="27" t="b">
        <f t="shared" si="1795"/>
        <v>1</v>
      </c>
      <c r="F2502" s="29">
        <f t="shared" si="1797"/>
        <v>0</v>
      </c>
      <c r="G2502" s="27">
        <f t="shared" si="1820"/>
        <v>0</v>
      </c>
      <c r="H2502" s="22">
        <f t="shared" si="1798"/>
        <v>27715774448.216606</v>
      </c>
      <c r="I2502" s="23">
        <f t="shared" si="1799"/>
        <v>132580106.5049091</v>
      </c>
      <c r="J2502" s="23">
        <f t="shared" si="1800"/>
        <v>1086</v>
      </c>
      <c r="K2502" s="19">
        <f t="shared" si="1821"/>
        <v>225.0831931027827</v>
      </c>
      <c r="L2502" s="16">
        <f t="shared" si="1801"/>
        <v>191.1755637616983</v>
      </c>
      <c r="M2502" s="23">
        <f>M2501-IF($B2502="B",(Percent_Rent_In_Elsies*2.49%/12 * H2501)/K2501,0)+IF($B2502="D",N2502,0)+IF(B2502="D",AK2501)+IF(B2502="C",F2501*90%)-(Y2502-Y2501)-IF($B2502="A",Q2501/K2501) + IF($B2502="A",Q2501/K2501)</f>
        <v>-43737700.578787036</v>
      </c>
      <c r="N2502" s="23">
        <f t="shared" si="1802"/>
        <v>0</v>
      </c>
      <c r="O2502" s="22">
        <f t="shared" si="1803"/>
        <v>0</v>
      </c>
      <c r="P2502" s="22">
        <f t="shared" si="1834"/>
        <v>0</v>
      </c>
      <c r="Q2502" s="22">
        <f t="shared" si="1835"/>
        <v>0</v>
      </c>
      <c r="R2502" s="22">
        <f t="shared" si="1804"/>
        <v>310104192.04926282</v>
      </c>
      <c r="S2502" s="16">
        <f t="shared" si="1841"/>
        <v>28191290.186296623</v>
      </c>
      <c r="T2502" s="15">
        <f t="shared" si="1805"/>
        <v>0</v>
      </c>
      <c r="U2502" s="23">
        <f t="shared" si="1822"/>
        <v>1377731.4413150472</v>
      </c>
      <c r="V2502" s="23">
        <f t="shared" si="1823"/>
        <v>125248.31284682247</v>
      </c>
      <c r="W2502" s="23">
        <f t="shared" si="1836"/>
        <v>0</v>
      </c>
      <c r="X2502" s="23">
        <f t="shared" si="1824"/>
        <v>36349375.968476489</v>
      </c>
      <c r="Y2502" s="23">
        <f t="shared" si="1806"/>
        <v>13825559.361691331</v>
      </c>
      <c r="Z2502" s="3">
        <f t="shared" si="1807"/>
        <v>0</v>
      </c>
      <c r="AA2502" s="23">
        <f t="shared" si="1808"/>
        <v>62018308.489582159</v>
      </c>
      <c r="AB2502" s="26">
        <f t="shared" si="1825"/>
        <v>70086276.274228573</v>
      </c>
      <c r="AC2502" s="23">
        <f t="shared" si="1826"/>
        <v>74889487.274228647</v>
      </c>
      <c r="AD2502" s="23">
        <f t="shared" si="1832"/>
        <v>4803211</v>
      </c>
      <c r="AE2502" s="24">
        <f t="shared" si="1840"/>
        <v>70086276.274228647</v>
      </c>
      <c r="AF2502" s="3">
        <f t="shared" si="1827"/>
        <v>0</v>
      </c>
      <c r="AG2502" s="2">
        <f t="shared" si="1809"/>
        <v>0</v>
      </c>
      <c r="AH2502" s="2">
        <f t="shared" si="1810"/>
        <v>158.18089315958107</v>
      </c>
      <c r="AI2502" s="23">
        <f t="shared" si="1833"/>
        <v>9970913504.0489712</v>
      </c>
      <c r="AJ2502" s="23">
        <f t="shared" si="1811"/>
        <v>6219.922423797766</v>
      </c>
      <c r="AK2502" s="23">
        <f t="shared" si="1812"/>
        <v>0</v>
      </c>
      <c r="AL2502" s="23">
        <f t="shared" si="1837"/>
        <v>5339856.8093471527</v>
      </c>
      <c r="AM2502" s="23">
        <f t="shared" si="1838"/>
        <v>4982024266.2491322</v>
      </c>
      <c r="AN2502" s="16">
        <f t="shared" si="1828"/>
        <v>0</v>
      </c>
      <c r="AO2502" s="23">
        <f t="shared" si="1829"/>
        <v>127753.27910375745</v>
      </c>
      <c r="AP2502" s="22">
        <f t="shared" si="1830"/>
        <v>28755115.990024731</v>
      </c>
      <c r="AQ2502" s="30">
        <f t="shared" si="1813"/>
        <v>15093379030.959486</v>
      </c>
      <c r="AR2502" s="28">
        <f t="shared" si="1814"/>
        <v>7379172748.2536097</v>
      </c>
      <c r="AS2502" s="25">
        <f t="shared" si="1815"/>
        <v>200337590.02425668</v>
      </c>
      <c r="AT2502" s="32">
        <f t="shared" si="1816"/>
        <v>0</v>
      </c>
      <c r="AU2502" s="23">
        <f t="shared" si="1817"/>
        <v>0</v>
      </c>
      <c r="AV2502" s="22">
        <f t="shared" si="1818"/>
        <v>2168508962.4431896</v>
      </c>
      <c r="AW2502" s="31">
        <f t="shared" si="1831"/>
        <v>10115069898.94664</v>
      </c>
    </row>
    <row r="2503" spans="1:53" s="21" customFormat="1" x14ac:dyDescent="0.25">
      <c r="A2503">
        <f t="shared" si="1839"/>
        <v>738</v>
      </c>
      <c r="B2503" t="s">
        <v>8</v>
      </c>
      <c r="C2503" s="27">
        <f t="shared" si="1796"/>
        <v>0</v>
      </c>
      <c r="D2503" s="27">
        <f t="shared" si="1819"/>
        <v>0</v>
      </c>
      <c r="E2503" s="27" t="b">
        <f t="shared" si="1795"/>
        <v>1</v>
      </c>
      <c r="F2503" s="29">
        <f t="shared" si="1797"/>
        <v>0</v>
      </c>
      <c r="G2503" s="27">
        <f t="shared" si="1820"/>
        <v>0</v>
      </c>
      <c r="H2503" s="22">
        <f t="shared" si="1798"/>
        <v>27715774448.216606</v>
      </c>
      <c r="I2503" s="23">
        <f t="shared" si="1799"/>
        <v>132580106.5049091</v>
      </c>
      <c r="J2503" s="23">
        <f t="shared" si="1800"/>
        <v>1086</v>
      </c>
      <c r="K2503" s="19">
        <f t="shared" si="1821"/>
        <v>225.0831931027827</v>
      </c>
      <c r="L2503" s="16">
        <f t="shared" si="1801"/>
        <v>191.1755637616983</v>
      </c>
      <c r="M2503" s="23">
        <f>M2502-IF($B2503="B",(Percent_Rent_In_Elsies*2.49%/12 * H2502)/K2502,0)+IF($B2503="D",N2503,0)+IF(B2503="D",AK2502)+IF(B2503="C",F2502*90%)-(Y2503-Y2502)-IF($B2503="A",Q2502/K2502) + IF($B2503="A",Q2502/K2502)</f>
        <v>-43737700.578787036</v>
      </c>
      <c r="N2503" s="23">
        <f t="shared" si="1802"/>
        <v>0</v>
      </c>
      <c r="O2503" s="22">
        <f t="shared" si="1803"/>
        <v>0</v>
      </c>
      <c r="P2503" s="22">
        <f t="shared" si="1834"/>
        <v>0</v>
      </c>
      <c r="Q2503" s="22">
        <f t="shared" si="1835"/>
        <v>0</v>
      </c>
      <c r="R2503" s="22">
        <f t="shared" si="1804"/>
        <v>338859308.03928757</v>
      </c>
      <c r="S2503" s="16">
        <f t="shared" si="1841"/>
        <v>28191290.186296623</v>
      </c>
      <c r="T2503" s="15">
        <f t="shared" si="1805"/>
        <v>0</v>
      </c>
      <c r="U2503" s="23">
        <f t="shared" si="1822"/>
        <v>1505484.7204188046</v>
      </c>
      <c r="V2503" s="23">
        <f t="shared" si="1823"/>
        <v>125248.31284682247</v>
      </c>
      <c r="W2503" s="23">
        <f t="shared" si="1836"/>
        <v>0</v>
      </c>
      <c r="X2503" s="23">
        <f t="shared" si="1824"/>
        <v>36349375.968476489</v>
      </c>
      <c r="Y2503" s="23">
        <f t="shared" si="1806"/>
        <v>13825559.361691331</v>
      </c>
      <c r="Z2503" s="3">
        <f t="shared" si="1807"/>
        <v>0</v>
      </c>
      <c r="AA2503" s="23">
        <f t="shared" si="1808"/>
        <v>62018308.489582159</v>
      </c>
      <c r="AB2503" s="26">
        <f t="shared" si="1825"/>
        <v>70086276.274228573</v>
      </c>
      <c r="AC2503" s="23">
        <f t="shared" si="1826"/>
        <v>74889487.274228647</v>
      </c>
      <c r="AD2503" s="23">
        <f t="shared" si="1832"/>
        <v>4803211</v>
      </c>
      <c r="AE2503" s="24">
        <f t="shared" si="1840"/>
        <v>70086276.274228647</v>
      </c>
      <c r="AF2503" s="3">
        <f t="shared" si="1827"/>
        <v>1E-4</v>
      </c>
      <c r="AG2503" s="2">
        <f t="shared" si="1809"/>
        <v>0</v>
      </c>
      <c r="AH2503" s="2">
        <f t="shared" si="1810"/>
        <v>158.18089315958107</v>
      </c>
      <c r="AI2503" s="23">
        <f t="shared" si="1833"/>
        <v>9970913504.0489712</v>
      </c>
      <c r="AJ2503" s="23">
        <f t="shared" si="1811"/>
        <v>6219.922423797766</v>
      </c>
      <c r="AK2503" s="23">
        <f t="shared" si="1812"/>
        <v>60580.187565594832</v>
      </c>
      <c r="AL2503" s="23">
        <f t="shared" si="1837"/>
        <v>0</v>
      </c>
      <c r="AM2503" s="23">
        <f t="shared" si="1838"/>
        <v>0</v>
      </c>
      <c r="AN2503" s="16">
        <f t="shared" si="1828"/>
        <v>0</v>
      </c>
      <c r="AO2503" s="23">
        <f t="shared" si="1829"/>
        <v>0</v>
      </c>
      <c r="AP2503" s="22">
        <f t="shared" si="1830"/>
        <v>0</v>
      </c>
      <c r="AQ2503" s="30">
        <f t="shared" si="1813"/>
        <v>15093379030.959486</v>
      </c>
      <c r="AR2503" s="28">
        <f t="shared" si="1814"/>
        <v>7379172748.2536097</v>
      </c>
      <c r="AS2503" s="25">
        <f t="shared" si="1815"/>
        <v>200337590.02425668</v>
      </c>
      <c r="AT2503" s="32">
        <f t="shared" si="1816"/>
        <v>0</v>
      </c>
      <c r="AU2503" s="23">
        <f t="shared" si="1817"/>
        <v>0</v>
      </c>
      <c r="AV2503" s="22">
        <f t="shared" si="1818"/>
        <v>2168508962.4431896</v>
      </c>
      <c r="AW2503" s="31">
        <f t="shared" si="1831"/>
        <v>10115069898.94664</v>
      </c>
      <c r="AX2503"/>
      <c r="AY2503"/>
      <c r="AZ2503"/>
      <c r="BA2503"/>
    </row>
    <row r="2504" spans="1:53" s="21" customFormat="1" x14ac:dyDescent="0.25">
      <c r="A2504" s="21">
        <f t="shared" si="1839"/>
        <v>738</v>
      </c>
      <c r="B2504" s="21" t="s">
        <v>9</v>
      </c>
      <c r="C2504" s="27">
        <f t="shared" si="1796"/>
        <v>0</v>
      </c>
      <c r="D2504" s="27">
        <f t="shared" si="1819"/>
        <v>0</v>
      </c>
      <c r="E2504" s="27" t="b">
        <f t="shared" si="1795"/>
        <v>1</v>
      </c>
      <c r="F2504" s="29">
        <f t="shared" si="1797"/>
        <v>0</v>
      </c>
      <c r="G2504" s="27">
        <f t="shared" si="1820"/>
        <v>0</v>
      </c>
      <c r="H2504" s="22">
        <f t="shared" si="1798"/>
        <v>27715774448.216606</v>
      </c>
      <c r="I2504" s="23">
        <f t="shared" si="1799"/>
        <v>132580106.5049091</v>
      </c>
      <c r="J2504" s="23">
        <f t="shared" si="1800"/>
        <v>1086</v>
      </c>
      <c r="K2504" s="19">
        <f t="shared" si="1821"/>
        <v>225.0831931027827</v>
      </c>
      <c r="L2504" s="16">
        <f t="shared" si="1801"/>
        <v>191.1755637616983</v>
      </c>
      <c r="M2504" s="23">
        <f>M2503-IF($B2504="B",(Percent_Rent_In_Elsies*2.49%/12 * H2503)/K2503,0)+IF($B2504="D",N2504,0)+IF(B2504="D",AK2503)+IF(B2504="C",F2503*90%)-(Y2504-Y2503)-IF($B2504="A",Q2503/K2503) + IF($B2504="A",Q2503/K2503)</f>
        <v>-43677120.391221441</v>
      </c>
      <c r="N2504" s="23">
        <f t="shared" si="1802"/>
        <v>0</v>
      </c>
      <c r="O2504" s="22">
        <f t="shared" si="1803"/>
        <v>19696328.636553593</v>
      </c>
      <c r="P2504" s="22">
        <f t="shared" si="1834"/>
        <v>0</v>
      </c>
      <c r="Q2504" s="22">
        <f t="shared" si="1835"/>
        <v>0</v>
      </c>
      <c r="R2504" s="22">
        <f t="shared" si="1804"/>
        <v>338859308.03928757</v>
      </c>
      <c r="S2504" s="16">
        <f t="shared" si="1841"/>
        <v>0</v>
      </c>
      <c r="T2504" s="15">
        <f t="shared" si="1805"/>
        <v>8494961.5497430302</v>
      </c>
      <c r="U2504" s="23">
        <f t="shared" si="1822"/>
        <v>1505484.7204188046</v>
      </c>
      <c r="V2504" s="23">
        <f t="shared" si="1823"/>
        <v>0</v>
      </c>
      <c r="W2504" s="23">
        <f t="shared" si="1836"/>
        <v>125248.31284682247</v>
      </c>
      <c r="X2504" s="23">
        <f t="shared" si="1824"/>
        <v>36349375.968476489</v>
      </c>
      <c r="Y2504" s="23">
        <f t="shared" si="1806"/>
        <v>13825559.361691331</v>
      </c>
      <c r="Z2504" s="3">
        <f t="shared" si="1807"/>
        <v>0</v>
      </c>
      <c r="AA2504" s="23">
        <f t="shared" si="1808"/>
        <v>61957728.302016564</v>
      </c>
      <c r="AB2504" s="26">
        <f t="shared" si="1825"/>
        <v>70086276.274228573</v>
      </c>
      <c r="AC2504" s="23">
        <f t="shared" si="1826"/>
        <v>74889487.274228647</v>
      </c>
      <c r="AD2504" s="23">
        <f t="shared" si="1832"/>
        <v>4803211</v>
      </c>
      <c r="AE2504" s="24">
        <f t="shared" si="1840"/>
        <v>70086276.274228647</v>
      </c>
      <c r="AF2504" s="3">
        <f t="shared" si="1827"/>
        <v>0</v>
      </c>
      <c r="AG2504" s="2">
        <f t="shared" si="1809"/>
        <v>0</v>
      </c>
      <c r="AH2504" s="2">
        <f t="shared" si="1810"/>
        <v>158.18089315958107</v>
      </c>
      <c r="AI2504" s="23">
        <f t="shared" si="1833"/>
        <v>9961173802.5803795</v>
      </c>
      <c r="AJ2504" s="23">
        <f t="shared" si="1811"/>
        <v>6219.922423797766</v>
      </c>
      <c r="AK2504" s="23">
        <f t="shared" si="1812"/>
        <v>0</v>
      </c>
      <c r="AL2504" s="23">
        <f t="shared" si="1837"/>
        <v>0</v>
      </c>
      <c r="AM2504" s="23">
        <f t="shared" si="1838"/>
        <v>0</v>
      </c>
      <c r="AN2504" s="16">
        <f t="shared" si="1828"/>
        <v>0</v>
      </c>
      <c r="AO2504" s="23">
        <f t="shared" si="1829"/>
        <v>0</v>
      </c>
      <c r="AP2504" s="22">
        <f t="shared" si="1830"/>
        <v>0</v>
      </c>
      <c r="AQ2504" s="30">
        <f t="shared" si="1813"/>
        <v>15093379030.959486</v>
      </c>
      <c r="AR2504" s="28">
        <f t="shared" si="1814"/>
        <v>7379172748.2536097</v>
      </c>
      <c r="AS2504" s="25">
        <f t="shared" si="1815"/>
        <v>200337590.02425668</v>
      </c>
      <c r="AT2504" s="32">
        <f t="shared" si="1816"/>
        <v>0</v>
      </c>
      <c r="AU2504" s="23">
        <f t="shared" si="1817"/>
        <v>0</v>
      </c>
      <c r="AV2504" s="22">
        <f t="shared" si="1818"/>
        <v>2168508962.4431896</v>
      </c>
      <c r="AW2504" s="31">
        <f t="shared" si="1831"/>
        <v>10115069898.94664</v>
      </c>
    </row>
    <row r="2505" spans="1:53" x14ac:dyDescent="0.25">
      <c r="A2505" s="21">
        <f t="shared" si="1839"/>
        <v>738</v>
      </c>
      <c r="B2505" s="21" t="s">
        <v>28</v>
      </c>
      <c r="C2505" s="27">
        <f t="shared" si="1796"/>
        <v>0</v>
      </c>
      <c r="D2505" s="27">
        <f t="shared" si="1819"/>
        <v>0</v>
      </c>
      <c r="E2505" s="27" t="b">
        <f t="shared" si="1795"/>
        <v>1</v>
      </c>
      <c r="F2505" s="29">
        <f t="shared" si="1797"/>
        <v>0</v>
      </c>
      <c r="G2505" s="27">
        <f t="shared" si="1820"/>
        <v>0</v>
      </c>
      <c r="H2505" s="22">
        <f t="shared" si="1798"/>
        <v>27715774448.216606</v>
      </c>
      <c r="I2505" s="23">
        <f t="shared" si="1799"/>
        <v>132580106.5049091</v>
      </c>
      <c r="J2505" s="23">
        <f t="shared" si="1800"/>
        <v>1086</v>
      </c>
      <c r="K2505" s="19">
        <f t="shared" si="1821"/>
        <v>225.0831931027827</v>
      </c>
      <c r="L2505" s="16">
        <f t="shared" si="1801"/>
        <v>191.1755637616983</v>
      </c>
      <c r="M2505" s="23">
        <f>M2504-IF($B2505="B",(Percent_Rent_In_Elsies*2.49%/12 * H2504)/K2504,0)+IF($B2505="D",N2505,0)+IF(B2505="D",AK2504)+IF(B2505="C",F2504*90%)-(Y2505-Y2504)-IF($B2505="A",Q2504/K2504) + IF($B2505="A",Q2504/K2504)</f>
        <v>-43677120.391221441</v>
      </c>
      <c r="N2505" s="23">
        <f t="shared" si="1802"/>
        <v>0</v>
      </c>
      <c r="O2505" s="22">
        <f t="shared" si="1803"/>
        <v>0</v>
      </c>
      <c r="P2505" s="22">
        <f t="shared" si="1834"/>
        <v>19696328.636553593</v>
      </c>
      <c r="Q2505" s="22">
        <f t="shared" si="1835"/>
        <v>0</v>
      </c>
      <c r="R2505" s="22">
        <f t="shared" si="1804"/>
        <v>338859308.03928757</v>
      </c>
      <c r="S2505" s="16">
        <f t="shared" si="1841"/>
        <v>0</v>
      </c>
      <c r="T2505" s="15">
        <f t="shared" si="1805"/>
        <v>0</v>
      </c>
      <c r="U2505" s="23">
        <f t="shared" si="1822"/>
        <v>1505484.7204188046</v>
      </c>
      <c r="V2505" s="23">
        <f t="shared" si="1823"/>
        <v>0</v>
      </c>
      <c r="W2505" s="23">
        <f t="shared" si="1836"/>
        <v>0</v>
      </c>
      <c r="X2505" s="23">
        <f t="shared" si="1824"/>
        <v>36349375.968476489</v>
      </c>
      <c r="Y2505" s="23">
        <f t="shared" si="1806"/>
        <v>13825559.361691331</v>
      </c>
      <c r="Z2505" s="3">
        <f t="shared" si="1807"/>
        <v>6262.415642341125</v>
      </c>
      <c r="AA2505" s="23">
        <f t="shared" si="1808"/>
        <v>62051664.536651678</v>
      </c>
      <c r="AB2505" s="26">
        <f t="shared" si="1825"/>
        <v>70086276.274228573</v>
      </c>
      <c r="AC2505" s="23">
        <f t="shared" si="1826"/>
        <v>74889487.274228647</v>
      </c>
      <c r="AD2505" s="23">
        <f t="shared" si="1832"/>
        <v>4803211</v>
      </c>
      <c r="AE2505" s="24">
        <f t="shared" si="1840"/>
        <v>70086276.274228647</v>
      </c>
      <c r="AF2505" s="3">
        <f t="shared" si="1827"/>
        <v>0</v>
      </c>
      <c r="AG2505" s="2">
        <f t="shared" si="1809"/>
        <v>751489877.080935</v>
      </c>
      <c r="AH2505" s="2">
        <f t="shared" si="1810"/>
        <v>158.18089315958107</v>
      </c>
      <c r="AI2505" s="23">
        <f t="shared" si="1833"/>
        <v>9976276279.4658966</v>
      </c>
      <c r="AJ2505" s="23">
        <f t="shared" si="1811"/>
        <v>6219.922423797766</v>
      </c>
      <c r="AK2505" s="23">
        <f t="shared" si="1812"/>
        <v>0</v>
      </c>
      <c r="AL2505" s="23">
        <f t="shared" si="1837"/>
        <v>0</v>
      </c>
      <c r="AM2505" s="23">
        <f t="shared" si="1838"/>
        <v>0</v>
      </c>
      <c r="AN2505" s="16">
        <f t="shared" si="1828"/>
        <v>0</v>
      </c>
      <c r="AO2505" s="23">
        <f t="shared" si="1829"/>
        <v>0</v>
      </c>
      <c r="AP2505" s="22">
        <f t="shared" si="1830"/>
        <v>0</v>
      </c>
      <c r="AQ2505" s="30">
        <f t="shared" si="1813"/>
        <v>15093379030.959486</v>
      </c>
      <c r="AR2505" s="28">
        <f t="shared" si="1814"/>
        <v>7379172748.2536097</v>
      </c>
      <c r="AS2505" s="25">
        <f t="shared" si="1815"/>
        <v>200337590.02425668</v>
      </c>
      <c r="AT2505" s="32">
        <f t="shared" si="1816"/>
        <v>12524.83128468225</v>
      </c>
      <c r="AU2505" s="23">
        <f t="shared" si="1817"/>
        <v>12524.83128468225</v>
      </c>
      <c r="AV2505" s="22">
        <f t="shared" si="1818"/>
        <v>2177003923.9929328</v>
      </c>
      <c r="AW2505" s="31">
        <f t="shared" si="1831"/>
        <v>10115069898.94664</v>
      </c>
      <c r="AX2505" s="21"/>
      <c r="AY2505" s="21"/>
      <c r="AZ2505" s="21"/>
      <c r="BA2505" s="21"/>
    </row>
    <row r="2506" spans="1:53" x14ac:dyDescent="0.25">
      <c r="A2506">
        <f t="shared" si="1839"/>
        <v>739</v>
      </c>
      <c r="B2506" t="s">
        <v>6</v>
      </c>
      <c r="C2506" s="27">
        <f t="shared" si="1796"/>
        <v>0</v>
      </c>
      <c r="D2506" s="27">
        <f t="shared" si="1819"/>
        <v>0</v>
      </c>
      <c r="E2506" s="27" t="b">
        <f t="shared" ref="E2506:E2569" si="1842">IF(OR(I2506&gt;Max_Parcels, AI2506&gt;8000000000),TRUE,FALSE)</f>
        <v>1</v>
      </c>
      <c r="F2506" s="29">
        <f t="shared" si="1797"/>
        <v>0</v>
      </c>
      <c r="G2506" s="27">
        <f t="shared" si="1820"/>
        <v>0</v>
      </c>
      <c r="H2506" s="22">
        <f t="shared" si="1798"/>
        <v>27761967405.630302</v>
      </c>
      <c r="I2506" s="23">
        <f t="shared" si="1799"/>
        <v>132580106.5049091</v>
      </c>
      <c r="J2506" s="23">
        <f t="shared" si="1800"/>
        <v>1086</v>
      </c>
      <c r="K2506" s="19">
        <f t="shared" si="1821"/>
        <v>225.0831931027827</v>
      </c>
      <c r="L2506" s="16">
        <f t="shared" si="1801"/>
        <v>191.49418970130114</v>
      </c>
      <c r="M2506" s="23">
        <f>M2505-IF($B2506="B",(Percent_Rent_In_Elsies*2.49%/12 * H2505)/K2505,0)+IF($B2506="D",N2506,0)+IF(B2506="D",AK2505)+IF(B2506="C",F2505*90%)-(Y2506-Y2505)-IF($B2506="A",Q2505/K2505) + IF($B2506="A",Q2505/K2505)</f>
        <v>-43677120.391221441</v>
      </c>
      <c r="N2506" s="23">
        <f t="shared" si="1802"/>
        <v>0</v>
      </c>
      <c r="O2506" s="22">
        <f t="shared" si="1803"/>
        <v>0</v>
      </c>
      <c r="P2506" s="22">
        <f t="shared" si="1834"/>
        <v>0</v>
      </c>
      <c r="Q2506" s="22">
        <f t="shared" si="1835"/>
        <v>0</v>
      </c>
      <c r="R2506" s="22">
        <f t="shared" si="1804"/>
        <v>338859308.03928757</v>
      </c>
      <c r="S2506" s="16">
        <f t="shared" si="1841"/>
        <v>0</v>
      </c>
      <c r="T2506" s="15">
        <f t="shared" si="1805"/>
        <v>0</v>
      </c>
      <c r="U2506" s="23">
        <f t="shared" si="1822"/>
        <v>1505484.7204188046</v>
      </c>
      <c r="V2506" s="23">
        <f t="shared" si="1823"/>
        <v>0</v>
      </c>
      <c r="W2506" s="23">
        <f t="shared" si="1836"/>
        <v>0</v>
      </c>
      <c r="X2506" s="23">
        <f t="shared" si="1824"/>
        <v>36380688.046688192</v>
      </c>
      <c r="Y2506" s="23">
        <f t="shared" si="1806"/>
        <v>13825559.361691331</v>
      </c>
      <c r="Z2506" s="3">
        <f t="shared" si="1807"/>
        <v>0</v>
      </c>
      <c r="AA2506" s="23">
        <f t="shared" si="1808"/>
        <v>62051664.536651678</v>
      </c>
      <c r="AB2506" s="26">
        <f t="shared" si="1825"/>
        <v>70086276.274228573</v>
      </c>
      <c r="AC2506" s="23">
        <f t="shared" si="1826"/>
        <v>74889487.274228647</v>
      </c>
      <c r="AD2506" s="23">
        <f t="shared" si="1832"/>
        <v>4803211</v>
      </c>
      <c r="AE2506" s="24">
        <f t="shared" si="1840"/>
        <v>70086276.274228647</v>
      </c>
      <c r="AF2506" s="3">
        <f t="shared" si="1827"/>
        <v>0</v>
      </c>
      <c r="AG2506" s="2">
        <f t="shared" si="1809"/>
        <v>0</v>
      </c>
      <c r="AH2506" s="2">
        <f t="shared" si="1810"/>
        <v>158.44452798151372</v>
      </c>
      <c r="AI2506" s="23">
        <f t="shared" si="1833"/>
        <v>9976276279.4658966</v>
      </c>
      <c r="AJ2506" s="23">
        <f t="shared" si="1811"/>
        <v>6219.922423797766</v>
      </c>
      <c r="AK2506" s="23">
        <f t="shared" si="1812"/>
        <v>0</v>
      </c>
      <c r="AL2506" s="23">
        <f t="shared" si="1837"/>
        <v>0</v>
      </c>
      <c r="AM2506" s="23">
        <f t="shared" si="1838"/>
        <v>0</v>
      </c>
      <c r="AN2506" s="16">
        <f t="shared" si="1828"/>
        <v>0</v>
      </c>
      <c r="AO2506" s="23">
        <f t="shared" si="1829"/>
        <v>0</v>
      </c>
      <c r="AP2506" s="22">
        <f t="shared" si="1830"/>
        <v>0</v>
      </c>
      <c r="AQ2506" s="30">
        <f t="shared" si="1813"/>
        <v>15093379030.959486</v>
      </c>
      <c r="AR2506" s="28">
        <f t="shared" si="1814"/>
        <v>7379172748.2536097</v>
      </c>
      <c r="AS2506" s="25">
        <f t="shared" si="1815"/>
        <v>200337590.02425668</v>
      </c>
      <c r="AT2506" s="32">
        <f t="shared" si="1816"/>
        <v>0</v>
      </c>
      <c r="AU2506" s="23">
        <f t="shared" si="1817"/>
        <v>0</v>
      </c>
      <c r="AV2506" s="22">
        <f t="shared" si="1818"/>
        <v>2177003923.9929328</v>
      </c>
      <c r="AW2506" s="31">
        <f t="shared" si="1831"/>
        <v>10095373570.310087</v>
      </c>
    </row>
    <row r="2507" spans="1:53" x14ac:dyDescent="0.25">
      <c r="A2507">
        <f t="shared" si="1839"/>
        <v>739</v>
      </c>
      <c r="B2507" t="s">
        <v>7</v>
      </c>
      <c r="C2507" s="27">
        <f t="shared" ref="C2507:C2570" si="1843">IF(E2506 = TRUE, 0, IF(AND($B2507="A",P2506&gt;0),P2506,0)+IFERROR(IF($B2507="A",Percent_Elsies*95%*AN2503),0))</f>
        <v>0</v>
      </c>
      <c r="D2507" s="27">
        <f t="shared" si="1819"/>
        <v>0</v>
      </c>
      <c r="E2507" s="27" t="b">
        <f t="shared" si="1842"/>
        <v>1</v>
      </c>
      <c r="F2507" s="29">
        <f t="shared" ref="F2507:F2570" si="1844">D2507/K2507</f>
        <v>0</v>
      </c>
      <c r="G2507" s="27">
        <f t="shared" si="1820"/>
        <v>0</v>
      </c>
      <c r="H2507" s="22">
        <f t="shared" ref="H2507:H2570" si="1845">(H2506*K2507/K2506+G2507+D2507)*IF(B2507="A",(1+Inflation_Rate/12),1)</f>
        <v>27761967405.630302</v>
      </c>
      <c r="I2507" s="23">
        <f t="shared" ref="I2507:I2570" si="1846">I2506+(G2507+D2507)/L2507</f>
        <v>132580106.5049091</v>
      </c>
      <c r="J2507" s="23">
        <f t="shared" ref="J2507:J2570" si="1847">J2506+IF(AND($B2507="A",M2507&lt;0,AR2506&gt;0,E2506=FALSE),MIN(_xlfn.FLOOR.MATH(1 + (-M2507*2)/(Buy_On_Revalue)),30),0)</f>
        <v>1086</v>
      </c>
      <c r="K2507" s="19">
        <f t="shared" si="1821"/>
        <v>225.0831931027827</v>
      </c>
      <c r="L2507" s="16">
        <f t="shared" ref="L2507:L2570" si="1848">(L2506/K2506)*K2507*IF(B2507="A",(1+Inflation_Rate/12),1)</f>
        <v>191.49418970130114</v>
      </c>
      <c r="M2507" s="23">
        <f>M2506-IF($B2507="B",(Percent_Rent_In_Elsies*2.49%/12 * H2506)/K2506,0)+IF($B2507="D",N2507,0)+IF(B2507="D",AK2506)+IF(B2507="C",F2506*90%)-(Y2507-Y2506)-IF($B2507="A",Q2506/K2506) + IF($B2507="A",Q2506/K2506)</f>
        <v>-43805086.592457041</v>
      </c>
      <c r="N2507" s="23">
        <f t="shared" ref="N2507:N2570" si="1849">IF(B2507="D", IF(V2506&gt;(Percent_Elsies*(S2506+V2506)),V2506-(Percent_Elsies)*(S2506+V2506),0),0)</f>
        <v>0</v>
      </c>
      <c r="O2507" s="22">
        <f t="shared" ref="O2507:O2570" si="1850">IF(B2507="D",IF(S2506&gt;Percent_Dollars*(S2506+V2506),S2506-(Percent_Dollars*(S2506+V2506)),0),0)</f>
        <v>0</v>
      </c>
      <c r="P2507" s="22">
        <f t="shared" si="1834"/>
        <v>0</v>
      </c>
      <c r="Q2507" s="22">
        <f t="shared" si="1835"/>
        <v>0</v>
      </c>
      <c r="R2507" s="22">
        <f t="shared" ref="R2507:R2570" si="1851">R2506+IF($B2507="B",5%*AN2507,0)-IF(B2507="B",R2506/12,0)+IF($B2507="C", AP2506,0)</f>
        <v>310621032.36934692</v>
      </c>
      <c r="S2507" s="16">
        <f t="shared" si="1841"/>
        <v>28238275.669940632</v>
      </c>
      <c r="T2507" s="15">
        <f t="shared" ref="T2507:T2570" si="1852">IF($B2507="E",0,T2506+IF(B2507="B", Percent_Dollars*95%*AN2507,0)  + IF($B2507="D",N2507*MM_Bottom*K2507)+IF($B2507="D",S2506-O2507))</f>
        <v>0</v>
      </c>
      <c r="U2507" s="23">
        <f t="shared" si="1822"/>
        <v>1380027.6603839041</v>
      </c>
      <c r="V2507" s="23">
        <f t="shared" si="1823"/>
        <v>125457.06003490038</v>
      </c>
      <c r="W2507" s="23">
        <f t="shared" si="1836"/>
        <v>0</v>
      </c>
      <c r="X2507" s="23">
        <f t="shared" si="1824"/>
        <v>36380688.046688192</v>
      </c>
      <c r="Y2507" s="23">
        <f t="shared" ref="Y2507:Y2570" si="1853">50%*$H$10*(AS2506/$AS$10)*((4/3)/12+2.49%/4)</f>
        <v>13825559.361691331</v>
      </c>
      <c r="Z2507" s="3">
        <f t="shared" ref="Z2507:Z2570" si="1854">IF($B2507="E",W2506*3.5%/Percent_Elsies,0)</f>
        <v>0</v>
      </c>
      <c r="AA2507" s="23">
        <f t="shared" ref="AA2507:AA2570" si="1855">AA2506+IF($B2507="E",W2506*52.5%/Percent_Elsies,0)-IF($B2507="D",AK2506)</f>
        <v>62051664.536651678</v>
      </c>
      <c r="AB2507" s="26">
        <f t="shared" si="1825"/>
        <v>70086276.274228558</v>
      </c>
      <c r="AC2507" s="23">
        <f t="shared" si="1826"/>
        <v>74889487.274228647</v>
      </c>
      <c r="AD2507" s="23">
        <f t="shared" si="1832"/>
        <v>4803211</v>
      </c>
      <c r="AE2507" s="24">
        <f t="shared" si="1840"/>
        <v>70086276.274228647</v>
      </c>
      <c r="AF2507" s="3">
        <f t="shared" si="1827"/>
        <v>0</v>
      </c>
      <c r="AG2507" s="2">
        <f t="shared" ref="AG2507:AG2570" si="1856">IF($B2507="E",(Z2507/AF2505)*12,0)</f>
        <v>0</v>
      </c>
      <c r="AH2507" s="2">
        <f t="shared" ref="AH2507:AH2570" si="1857">40%*H2507/AE2507</f>
        <v>158.44452798151372</v>
      </c>
      <c r="AI2507" s="23">
        <f t="shared" si="1833"/>
        <v>9976276279.4658966</v>
      </c>
      <c r="AJ2507" s="23">
        <f t="shared" ref="AJ2507:AJ2570" si="1858">AJ2506*K2506/K2507</f>
        <v>6219.922423797766</v>
      </c>
      <c r="AK2507" s="23">
        <f t="shared" ref="AK2507:AK2570" si="1859">IF($B2507="C",((37/25)*1000/K2507)*AI2507/1000000 - AM2506/1000000,0)</f>
        <v>0</v>
      </c>
      <c r="AL2507" s="23">
        <f t="shared" si="1837"/>
        <v>5362775.4169254303</v>
      </c>
      <c r="AM2507" s="23">
        <f t="shared" si="1838"/>
        <v>5003407060.4288845</v>
      </c>
      <c r="AN2507" s="16">
        <f t="shared" si="1828"/>
        <v>0</v>
      </c>
      <c r="AO2507" s="23">
        <f t="shared" si="1829"/>
        <v>127966.20123559705</v>
      </c>
      <c r="AP2507" s="22">
        <f t="shared" si="1830"/>
        <v>28803041.183341444</v>
      </c>
      <c r="AQ2507" s="30">
        <f t="shared" ref="AQ2507:AQ2570" si="1860">(AQ2506+IF($B2507="B",AN2507*(5%+95%*Percent_Dollars))+IFERROR(IF($B2507="A",AN2503*95%*Percent_Elsies),0)+IF($B2507="B",D2507)+AP2507+IF($B2507="B",(Percent_Rent_In_Elsies*2.49%*H2506/12)*MM_Top,0)-IF($B2507="C",F2506*MM_Bottom*K2507*65%)) + IF($B2507="A",Q2506*(MM_Top - MM_Bottom)) - IF($B2507="A",Q2506)</f>
        <v>15150740287.47611</v>
      </c>
      <c r="AR2507" s="28">
        <f t="shared" ref="AR2507:AR2570" si="1861">(AR2506+IF($B2507="B",((Percent_Rent_In_Elsies)*2.49%*H2506/12)*MM_Top,0)-IF($B2507="D",N2507*MM_Bottom*K2507)-IF($B2507="C",F2506*MM_Bottom*K2507*65%)) + IF($B2507="A",Q2506*(MM_Top - MM_Bottom))</f>
        <v>7407730963.5868931</v>
      </c>
      <c r="AS2507" s="25">
        <f t="shared" ref="AS2507:AS2570" si="1862">AS2506+G2507+D2507</f>
        <v>200337590.02425668</v>
      </c>
      <c r="AT2507" s="32">
        <f t="shared" ref="AT2507:AT2570" si="1863">IF($B2507="E",W2506*7%/Percent_Elsies,0)</f>
        <v>0</v>
      </c>
      <c r="AU2507" s="23">
        <f t="shared" ref="AU2507:AU2570" si="1864">IF($B2507="E",W2506*7%/Percent_Elsies,0)</f>
        <v>0</v>
      </c>
      <c r="AV2507" s="22">
        <f t="shared" ref="AV2507:AV2570" si="1865">AV2506+IF($B2507="E",T2506*30%/Percent_Dollars)</f>
        <v>2177003923.9929328</v>
      </c>
      <c r="AW2507" s="31">
        <f t="shared" si="1831"/>
        <v>10152734826.826712</v>
      </c>
    </row>
    <row r="2508" spans="1:53" s="21" customFormat="1" x14ac:dyDescent="0.25">
      <c r="A2508">
        <f t="shared" si="1839"/>
        <v>739</v>
      </c>
      <c r="B2508" t="s">
        <v>8</v>
      </c>
      <c r="C2508" s="27">
        <f t="shared" si="1843"/>
        <v>0</v>
      </c>
      <c r="D2508" s="27">
        <f t="shared" ref="D2508:D2571" si="1866">IF(AND($B2508="B",M2508&lt;0,AR2507&gt;0,E2507=FALSE),MIN(AR2507,Buy_On_Revalue*K2508*(J2507-J2506)),0)</f>
        <v>0</v>
      </c>
      <c r="E2508" s="27" t="b">
        <f t="shared" si="1842"/>
        <v>1</v>
      </c>
      <c r="F2508" s="29">
        <f t="shared" si="1844"/>
        <v>0</v>
      </c>
      <c r="G2508" s="27">
        <f t="shared" ref="G2508:G2571" si="1867">C2508</f>
        <v>0</v>
      </c>
      <c r="H2508" s="22">
        <f t="shared" si="1845"/>
        <v>27761967405.630302</v>
      </c>
      <c r="I2508" s="23">
        <f t="shared" si="1846"/>
        <v>132580106.5049091</v>
      </c>
      <c r="J2508" s="23">
        <f t="shared" si="1847"/>
        <v>1086</v>
      </c>
      <c r="K2508" s="19">
        <f t="shared" ref="K2508:K2571" si="1868">IF(J2508-J2507 &gt; 0,K2507*(1+0.005)^(J2508-J2507),K2507)</f>
        <v>225.0831931027827</v>
      </c>
      <c r="L2508" s="16">
        <f t="shared" si="1848"/>
        <v>191.49418970130114</v>
      </c>
      <c r="M2508" s="23">
        <f>M2507-IF($B2508="B",(Percent_Rent_In_Elsies*2.49%/12 * H2507)/K2507,0)+IF($B2508="D",N2508,0)+IF(B2508="D",AK2507)+IF(B2508="C",F2507*90%)-(Y2508-Y2507)-IF($B2508="A",Q2507/K2507) + IF($B2508="A",Q2507/K2507)</f>
        <v>-43805086.592457041</v>
      </c>
      <c r="N2508" s="23">
        <f t="shared" si="1849"/>
        <v>0</v>
      </c>
      <c r="O2508" s="22">
        <f t="shared" si="1850"/>
        <v>0</v>
      </c>
      <c r="P2508" s="22">
        <f t="shared" si="1834"/>
        <v>0</v>
      </c>
      <c r="Q2508" s="22">
        <f t="shared" si="1835"/>
        <v>0</v>
      </c>
      <c r="R2508" s="22">
        <f t="shared" si="1851"/>
        <v>339424073.55268836</v>
      </c>
      <c r="S2508" s="16">
        <f t="shared" si="1841"/>
        <v>28238275.669940632</v>
      </c>
      <c r="T2508" s="15">
        <f t="shared" si="1852"/>
        <v>0</v>
      </c>
      <c r="U2508" s="23">
        <f t="shared" ref="U2508:U2571" si="1869">U2507-IF($B2508="B",U2507/12)+IF($B2508="C",AO2507)+IF(B2508="C",F2507*10%)</f>
        <v>1507993.8616195011</v>
      </c>
      <c r="V2508" s="23">
        <f t="shared" ref="V2508:V2571" si="1870">IF($B2508="D", 0, V2507+IF($B2508="B",U2507/12,0))</f>
        <v>125457.06003490038</v>
      </c>
      <c r="W2508" s="23">
        <f t="shared" si="1836"/>
        <v>0</v>
      </c>
      <c r="X2508" s="23">
        <f t="shared" ref="X2508:X2571" si="1871">X2507+IFERROR(IF($B2508="A",Z2507,0),0)  + AT2507 + AU2507 - IF($B2508="A",Q2507/K2507)</f>
        <v>36380688.046688192</v>
      </c>
      <c r="Y2508" s="23">
        <f t="shared" si="1853"/>
        <v>13825559.361691331</v>
      </c>
      <c r="Z2508" s="3">
        <f t="shared" si="1854"/>
        <v>0</v>
      </c>
      <c r="AA2508" s="23">
        <f t="shared" si="1855"/>
        <v>62051664.536651678</v>
      </c>
      <c r="AB2508" s="26">
        <f t="shared" ref="AB2508:AB2571" si="1872">M2508+SUM(U2508:AA2508)+AO2508+AT2508+AU2508</f>
        <v>70086276.274228558</v>
      </c>
      <c r="AC2508" s="23">
        <f t="shared" ref="AC2508:AC2571" si="1873">AC2507+G2508+IF($B2508="C",F2507)</f>
        <v>74889487.274228647</v>
      </c>
      <c r="AD2508" s="23">
        <f t="shared" si="1832"/>
        <v>4803211</v>
      </c>
      <c r="AE2508" s="24">
        <f t="shared" si="1840"/>
        <v>70086276.274228647</v>
      </c>
      <c r="AF2508" s="3">
        <f t="shared" ref="AF2508:AF2571" si="1874">IF($B2508="C",MAX(AE2508-AA2508-Y2508-U2508-V2508-W2508-AO2508-AT2508-AU2508,0.0001),0)</f>
        <v>1E-4</v>
      </c>
      <c r="AG2508" s="2">
        <f t="shared" si="1856"/>
        <v>0</v>
      </c>
      <c r="AH2508" s="2">
        <f t="shared" si="1857"/>
        <v>158.44452798151372</v>
      </c>
      <c r="AI2508" s="23">
        <f t="shared" si="1833"/>
        <v>9976276279.4658966</v>
      </c>
      <c r="AJ2508" s="23">
        <f t="shared" si="1858"/>
        <v>6219.922423797766</v>
      </c>
      <c r="AK2508" s="23">
        <f t="shared" si="1859"/>
        <v>60594.066878317142</v>
      </c>
      <c r="AL2508" s="23">
        <f t="shared" si="1837"/>
        <v>0</v>
      </c>
      <c r="AM2508" s="23">
        <f t="shared" si="1838"/>
        <v>0</v>
      </c>
      <c r="AN2508" s="16">
        <f t="shared" ref="AN2508:AN2571" si="1875">IF($B2508="B",(G2502)/2,0)</f>
        <v>0</v>
      </c>
      <c r="AO2508" s="23">
        <f t="shared" ref="AO2508:AO2571" si="1876">IF($B2508="B",(Percent_Rent_In_Elsies*2.49%/12*H2507)/K2507,0)</f>
        <v>0</v>
      </c>
      <c r="AP2508" s="22">
        <f t="shared" ref="AP2508:AP2571" si="1877">IF($B2508="B",(1-Percent_Rent_In_Elsies)*2.49%*H2507/12,0)</f>
        <v>0</v>
      </c>
      <c r="AQ2508" s="30">
        <f t="shared" si="1860"/>
        <v>15150740287.47611</v>
      </c>
      <c r="AR2508" s="28">
        <f t="shared" si="1861"/>
        <v>7407730963.5868931</v>
      </c>
      <c r="AS2508" s="25">
        <f t="shared" si="1862"/>
        <v>200337590.02425668</v>
      </c>
      <c r="AT2508" s="32">
        <f t="shared" si="1863"/>
        <v>0</v>
      </c>
      <c r="AU2508" s="23">
        <f t="shared" si="1864"/>
        <v>0</v>
      </c>
      <c r="AV2508" s="22">
        <f t="shared" si="1865"/>
        <v>2177003923.9929328</v>
      </c>
      <c r="AW2508" s="31">
        <f t="shared" ref="AW2508:AW2571" si="1878">SUM(AR2508:AS2508)+AV2508 +SUM(O2508:T2508)+AP2508</f>
        <v>10152734826.826712</v>
      </c>
      <c r="AX2508"/>
      <c r="AY2508"/>
      <c r="AZ2508"/>
      <c r="BA2508"/>
    </row>
    <row r="2509" spans="1:53" s="21" customFormat="1" x14ac:dyDescent="0.25">
      <c r="A2509">
        <f t="shared" si="1839"/>
        <v>739</v>
      </c>
      <c r="B2509" t="s">
        <v>9</v>
      </c>
      <c r="C2509" s="27">
        <f t="shared" si="1843"/>
        <v>0</v>
      </c>
      <c r="D2509" s="27">
        <f t="shared" si="1866"/>
        <v>0</v>
      </c>
      <c r="E2509" s="27" t="b">
        <f t="shared" si="1842"/>
        <v>1</v>
      </c>
      <c r="F2509" s="29">
        <f t="shared" si="1844"/>
        <v>0</v>
      </c>
      <c r="G2509" s="27">
        <f t="shared" si="1867"/>
        <v>0</v>
      </c>
      <c r="H2509" s="22">
        <f t="shared" si="1845"/>
        <v>27761967405.630302</v>
      </c>
      <c r="I2509" s="23">
        <f t="shared" si="1846"/>
        <v>132580106.5049091</v>
      </c>
      <c r="J2509" s="23">
        <f t="shared" si="1847"/>
        <v>1086</v>
      </c>
      <c r="K2509" s="19">
        <f t="shared" si="1868"/>
        <v>225.0831931027827</v>
      </c>
      <c r="L2509" s="16">
        <f t="shared" si="1848"/>
        <v>191.49418970130114</v>
      </c>
      <c r="M2509" s="23">
        <f>M2508-IF($B2509="B",(Percent_Rent_In_Elsies*2.49%/12 * H2508)/K2508,0)+IF($B2509="D",N2509,0)+IF(B2509="D",AK2508)+IF(B2509="C",F2508*90%)-(Y2509-Y2508)-IF($B2509="A",Q2508/K2508) + IF($B2509="A",Q2508/K2508)</f>
        <v>-43744492.525578722</v>
      </c>
      <c r="N2509" s="23">
        <f t="shared" si="1849"/>
        <v>0</v>
      </c>
      <c r="O2509" s="22">
        <f t="shared" si="1850"/>
        <v>19729155.850947972</v>
      </c>
      <c r="P2509" s="22">
        <f t="shared" si="1834"/>
        <v>0</v>
      </c>
      <c r="Q2509" s="22">
        <f t="shared" si="1835"/>
        <v>0</v>
      </c>
      <c r="R2509" s="22">
        <f t="shared" si="1851"/>
        <v>339424073.55268836</v>
      </c>
      <c r="S2509" s="16">
        <f t="shared" si="1841"/>
        <v>0</v>
      </c>
      <c r="T2509" s="15">
        <f t="shared" si="1852"/>
        <v>8509119.8189926594</v>
      </c>
      <c r="U2509" s="23">
        <f t="shared" si="1869"/>
        <v>1507993.8616195011</v>
      </c>
      <c r="V2509" s="23">
        <f t="shared" si="1870"/>
        <v>0</v>
      </c>
      <c r="W2509" s="23">
        <f t="shared" si="1836"/>
        <v>125457.06003490038</v>
      </c>
      <c r="X2509" s="23">
        <f t="shared" si="1871"/>
        <v>36380688.046688192</v>
      </c>
      <c r="Y2509" s="23">
        <f t="shared" si="1853"/>
        <v>13825559.361691331</v>
      </c>
      <c r="Z2509" s="3">
        <f t="shared" si="1854"/>
        <v>0</v>
      </c>
      <c r="AA2509" s="23">
        <f t="shared" si="1855"/>
        <v>61991070.46977336</v>
      </c>
      <c r="AB2509" s="26">
        <f t="shared" si="1872"/>
        <v>70086276.274228558</v>
      </c>
      <c r="AC2509" s="23">
        <f t="shared" si="1873"/>
        <v>74889487.274228647</v>
      </c>
      <c r="AD2509" s="23">
        <f t="shared" ref="AD2509:AD2572" si="1879">AD2508</f>
        <v>4803211</v>
      </c>
      <c r="AE2509" s="24">
        <f t="shared" si="1840"/>
        <v>70086276.274228647</v>
      </c>
      <c r="AF2509" s="3">
        <f t="shared" si="1874"/>
        <v>0</v>
      </c>
      <c r="AG2509" s="2">
        <f t="shared" si="1856"/>
        <v>0</v>
      </c>
      <c r="AH2509" s="2">
        <f t="shared" si="1857"/>
        <v>158.44452798151372</v>
      </c>
      <c r="AI2509" s="23">
        <f t="shared" ref="AI2509:AI2572" si="1880">AA2509/(AJ2509/1000000)</f>
        <v>9966534346.5687141</v>
      </c>
      <c r="AJ2509" s="23">
        <f t="shared" si="1858"/>
        <v>6219.922423797766</v>
      </c>
      <c r="AK2509" s="23">
        <f t="shared" si="1859"/>
        <v>0</v>
      </c>
      <c r="AL2509" s="23">
        <f t="shared" si="1837"/>
        <v>0</v>
      </c>
      <c r="AM2509" s="23">
        <f t="shared" si="1838"/>
        <v>0</v>
      </c>
      <c r="AN2509" s="16">
        <f t="shared" si="1875"/>
        <v>0</v>
      </c>
      <c r="AO2509" s="23">
        <f t="shared" si="1876"/>
        <v>0</v>
      </c>
      <c r="AP2509" s="22">
        <f t="shared" si="1877"/>
        <v>0</v>
      </c>
      <c r="AQ2509" s="30">
        <f t="shared" si="1860"/>
        <v>15150740287.47611</v>
      </c>
      <c r="AR2509" s="28">
        <f t="shared" si="1861"/>
        <v>7407730963.5868931</v>
      </c>
      <c r="AS2509" s="25">
        <f t="shared" si="1862"/>
        <v>200337590.02425668</v>
      </c>
      <c r="AT2509" s="32">
        <f t="shared" si="1863"/>
        <v>0</v>
      </c>
      <c r="AU2509" s="23">
        <f t="shared" si="1864"/>
        <v>0</v>
      </c>
      <c r="AV2509" s="22">
        <f t="shared" si="1865"/>
        <v>2177003923.9929328</v>
      </c>
      <c r="AW2509" s="31">
        <f t="shared" si="1878"/>
        <v>10152734826.826712</v>
      </c>
      <c r="AX2509"/>
      <c r="AY2509"/>
      <c r="AZ2509"/>
      <c r="BA2509"/>
    </row>
    <row r="2510" spans="1:53" x14ac:dyDescent="0.25">
      <c r="A2510" s="21">
        <f t="shared" si="1839"/>
        <v>739</v>
      </c>
      <c r="B2510" s="21" t="s">
        <v>28</v>
      </c>
      <c r="C2510" s="27">
        <f t="shared" si="1843"/>
        <v>0</v>
      </c>
      <c r="D2510" s="27">
        <f t="shared" si="1866"/>
        <v>0</v>
      </c>
      <c r="E2510" s="27" t="b">
        <f t="shared" si="1842"/>
        <v>1</v>
      </c>
      <c r="F2510" s="29">
        <f t="shared" si="1844"/>
        <v>0</v>
      </c>
      <c r="G2510" s="27">
        <f t="shared" si="1867"/>
        <v>0</v>
      </c>
      <c r="H2510" s="22">
        <f t="shared" si="1845"/>
        <v>27761967405.630302</v>
      </c>
      <c r="I2510" s="23">
        <f t="shared" si="1846"/>
        <v>132580106.5049091</v>
      </c>
      <c r="J2510" s="23">
        <f t="shared" si="1847"/>
        <v>1086</v>
      </c>
      <c r="K2510" s="19">
        <f t="shared" si="1868"/>
        <v>225.0831931027827</v>
      </c>
      <c r="L2510" s="16">
        <f t="shared" si="1848"/>
        <v>191.49418970130114</v>
      </c>
      <c r="M2510" s="23">
        <f>M2509-IF($B2510="B",(Percent_Rent_In_Elsies*2.49%/12 * H2509)/K2509,0)+IF($B2510="D",N2510,0)+IF(B2510="D",AK2509)+IF(B2510="C",F2509*90%)-(Y2510-Y2509)-IF($B2510="A",Q2509/K2509) + IF($B2510="A",Q2509/K2509)</f>
        <v>-43744492.525578722</v>
      </c>
      <c r="N2510" s="23">
        <f t="shared" si="1849"/>
        <v>0</v>
      </c>
      <c r="O2510" s="22">
        <f t="shared" si="1850"/>
        <v>0</v>
      </c>
      <c r="P2510" s="22">
        <f t="shared" si="1834"/>
        <v>19729155.850947972</v>
      </c>
      <c r="Q2510" s="22">
        <f t="shared" si="1835"/>
        <v>0</v>
      </c>
      <c r="R2510" s="22">
        <f t="shared" si="1851"/>
        <v>339424073.55268836</v>
      </c>
      <c r="S2510" s="16">
        <f t="shared" si="1841"/>
        <v>0</v>
      </c>
      <c r="T2510" s="15">
        <f t="shared" si="1852"/>
        <v>0</v>
      </c>
      <c r="U2510" s="23">
        <f t="shared" si="1869"/>
        <v>1507993.8616195011</v>
      </c>
      <c r="V2510" s="23">
        <f t="shared" si="1870"/>
        <v>0</v>
      </c>
      <c r="W2510" s="23">
        <f t="shared" si="1836"/>
        <v>0</v>
      </c>
      <c r="X2510" s="23">
        <f t="shared" si="1871"/>
        <v>36380688.046688192</v>
      </c>
      <c r="Y2510" s="23">
        <f t="shared" si="1853"/>
        <v>13825559.361691331</v>
      </c>
      <c r="Z2510" s="3">
        <f t="shared" si="1854"/>
        <v>6272.8530017450203</v>
      </c>
      <c r="AA2510" s="23">
        <f t="shared" si="1855"/>
        <v>62085163.264799535</v>
      </c>
      <c r="AB2510" s="26">
        <f t="shared" si="1872"/>
        <v>70086276.274228558</v>
      </c>
      <c r="AC2510" s="23">
        <f t="shared" si="1873"/>
        <v>74889487.274228647</v>
      </c>
      <c r="AD2510" s="23">
        <f t="shared" si="1879"/>
        <v>4803211</v>
      </c>
      <c r="AE2510" s="24">
        <f t="shared" si="1840"/>
        <v>70086276.274228647</v>
      </c>
      <c r="AF2510" s="3">
        <f t="shared" si="1874"/>
        <v>0</v>
      </c>
      <c r="AG2510" s="2">
        <f t="shared" si="1856"/>
        <v>752742360.20940232</v>
      </c>
      <c r="AH2510" s="2">
        <f t="shared" si="1857"/>
        <v>158.44452798151372</v>
      </c>
      <c r="AI2510" s="23">
        <f t="shared" si="1880"/>
        <v>9981661994.2490406</v>
      </c>
      <c r="AJ2510" s="23">
        <f t="shared" si="1858"/>
        <v>6219.922423797766</v>
      </c>
      <c r="AK2510" s="23">
        <f t="shared" si="1859"/>
        <v>0</v>
      </c>
      <c r="AL2510" s="23">
        <f t="shared" si="1837"/>
        <v>0</v>
      </c>
      <c r="AM2510" s="23">
        <f t="shared" si="1838"/>
        <v>0</v>
      </c>
      <c r="AN2510" s="16">
        <f t="shared" si="1875"/>
        <v>0</v>
      </c>
      <c r="AO2510" s="23">
        <f t="shared" si="1876"/>
        <v>0</v>
      </c>
      <c r="AP2510" s="22">
        <f t="shared" si="1877"/>
        <v>0</v>
      </c>
      <c r="AQ2510" s="30">
        <f t="shared" si="1860"/>
        <v>15150740287.47611</v>
      </c>
      <c r="AR2510" s="28">
        <f t="shared" si="1861"/>
        <v>7407730963.5868931</v>
      </c>
      <c r="AS2510" s="25">
        <f t="shared" si="1862"/>
        <v>200337590.02425668</v>
      </c>
      <c r="AT2510" s="32">
        <f t="shared" si="1863"/>
        <v>12545.706003490041</v>
      </c>
      <c r="AU2510" s="23">
        <f t="shared" si="1864"/>
        <v>12545.706003490041</v>
      </c>
      <c r="AV2510" s="22">
        <f t="shared" si="1865"/>
        <v>2185513043.8119254</v>
      </c>
      <c r="AW2510" s="31">
        <f t="shared" si="1878"/>
        <v>10152734826.826712</v>
      </c>
    </row>
    <row r="2511" spans="1:53" x14ac:dyDescent="0.25">
      <c r="A2511">
        <f t="shared" si="1839"/>
        <v>740</v>
      </c>
      <c r="B2511" t="s">
        <v>6</v>
      </c>
      <c r="C2511" s="27">
        <f t="shared" si="1843"/>
        <v>0</v>
      </c>
      <c r="D2511" s="27">
        <f t="shared" si="1866"/>
        <v>0</v>
      </c>
      <c r="E2511" s="27" t="b">
        <f t="shared" si="1842"/>
        <v>1</v>
      </c>
      <c r="F2511" s="29">
        <f t="shared" si="1844"/>
        <v>0</v>
      </c>
      <c r="G2511" s="27">
        <f t="shared" si="1867"/>
        <v>0</v>
      </c>
      <c r="H2511" s="22">
        <f t="shared" si="1845"/>
        <v>27808237351.306355</v>
      </c>
      <c r="I2511" s="23">
        <f t="shared" si="1846"/>
        <v>132580106.5049091</v>
      </c>
      <c r="J2511" s="23">
        <f t="shared" si="1847"/>
        <v>1086</v>
      </c>
      <c r="K2511" s="19">
        <f t="shared" si="1868"/>
        <v>225.0831931027827</v>
      </c>
      <c r="L2511" s="16">
        <f t="shared" si="1848"/>
        <v>191.81334668413666</v>
      </c>
      <c r="M2511" s="23">
        <f>M2510-IF($B2511="B",(Percent_Rent_In_Elsies*2.49%/12 * H2510)/K2510,0)+IF($B2511="D",N2511,0)+IF(B2511="D",AK2510)+IF(B2511="C",F2510*90%)-(Y2511-Y2510)-IF($B2511="A",Q2510/K2510) + IF($B2511="A",Q2510/K2510)</f>
        <v>-43744492.525578722</v>
      </c>
      <c r="N2511" s="23">
        <f t="shared" si="1849"/>
        <v>0</v>
      </c>
      <c r="O2511" s="22">
        <f t="shared" si="1850"/>
        <v>0</v>
      </c>
      <c r="P2511" s="22">
        <f t="shared" ref="P2511:P2574" si="1881">IF(AG2511 &gt; Retail_Freeze_Above, O2510,0)</f>
        <v>0</v>
      </c>
      <c r="Q2511" s="22">
        <f t="shared" ref="Q2511:Q2574" si="1882">IF(AG2511&lt;=Retail_Freeze_Above,O2510,0)</f>
        <v>0</v>
      </c>
      <c r="R2511" s="22">
        <f t="shared" si="1851"/>
        <v>339424073.55268836</v>
      </c>
      <c r="S2511" s="16">
        <f t="shared" si="1841"/>
        <v>0</v>
      </c>
      <c r="T2511" s="15">
        <f t="shared" si="1852"/>
        <v>0</v>
      </c>
      <c r="U2511" s="23">
        <f t="shared" si="1869"/>
        <v>1507993.8616195011</v>
      </c>
      <c r="V2511" s="23">
        <f t="shared" si="1870"/>
        <v>0</v>
      </c>
      <c r="W2511" s="23">
        <f t="shared" ref="W2511:W2574" si="1883">IF($B2511="E",0,W2510+IF(B2511="D",V2510,0)+IF($B2511="A",G2511))-IF($B2511="D",N2511)+IF($B2511="A",Q2510/K2510)</f>
        <v>0</v>
      </c>
      <c r="X2511" s="23">
        <f t="shared" si="1871"/>
        <v>36412052.311696909</v>
      </c>
      <c r="Y2511" s="23">
        <f t="shared" si="1853"/>
        <v>13825559.361691331</v>
      </c>
      <c r="Z2511" s="3">
        <f t="shared" si="1854"/>
        <v>0</v>
      </c>
      <c r="AA2511" s="23">
        <f t="shared" si="1855"/>
        <v>62085163.264799535</v>
      </c>
      <c r="AB2511" s="26">
        <f t="shared" si="1872"/>
        <v>70086276.274228558</v>
      </c>
      <c r="AC2511" s="23">
        <f t="shared" si="1873"/>
        <v>74889487.274228647</v>
      </c>
      <c r="AD2511" s="23">
        <f t="shared" si="1879"/>
        <v>4803211</v>
      </c>
      <c r="AE2511" s="24">
        <f t="shared" si="1840"/>
        <v>70086276.274228647</v>
      </c>
      <c r="AF2511" s="3">
        <f t="shared" si="1874"/>
        <v>0</v>
      </c>
      <c r="AG2511" s="2">
        <f t="shared" si="1856"/>
        <v>0</v>
      </c>
      <c r="AH2511" s="2">
        <f t="shared" si="1857"/>
        <v>158.70860219481625</v>
      </c>
      <c r="AI2511" s="23">
        <f t="shared" si="1880"/>
        <v>9981661994.2490406</v>
      </c>
      <c r="AJ2511" s="23">
        <f t="shared" si="1858"/>
        <v>6219.922423797766</v>
      </c>
      <c r="AK2511" s="23">
        <f t="shared" si="1859"/>
        <v>0</v>
      </c>
      <c r="AL2511" s="23">
        <f t="shared" si="1837"/>
        <v>0</v>
      </c>
      <c r="AM2511" s="23">
        <f t="shared" si="1838"/>
        <v>0</v>
      </c>
      <c r="AN2511" s="16">
        <f t="shared" si="1875"/>
        <v>0</v>
      </c>
      <c r="AO2511" s="23">
        <f t="shared" si="1876"/>
        <v>0</v>
      </c>
      <c r="AP2511" s="22">
        <f t="shared" si="1877"/>
        <v>0</v>
      </c>
      <c r="AQ2511" s="30">
        <f t="shared" si="1860"/>
        <v>15150740287.47611</v>
      </c>
      <c r="AR2511" s="28">
        <f t="shared" si="1861"/>
        <v>7407730963.5868931</v>
      </c>
      <c r="AS2511" s="25">
        <f t="shared" si="1862"/>
        <v>200337590.02425668</v>
      </c>
      <c r="AT2511" s="32">
        <f t="shared" si="1863"/>
        <v>0</v>
      </c>
      <c r="AU2511" s="23">
        <f t="shared" si="1864"/>
        <v>0</v>
      </c>
      <c r="AV2511" s="22">
        <f t="shared" si="1865"/>
        <v>2185513043.8119254</v>
      </c>
      <c r="AW2511" s="31">
        <f t="shared" si="1878"/>
        <v>10133005670.975763</v>
      </c>
    </row>
    <row r="2512" spans="1:53" x14ac:dyDescent="0.25">
      <c r="A2512">
        <f t="shared" si="1839"/>
        <v>740</v>
      </c>
      <c r="B2512" t="s">
        <v>7</v>
      </c>
      <c r="C2512" s="27">
        <f t="shared" si="1843"/>
        <v>0</v>
      </c>
      <c r="D2512" s="27">
        <f t="shared" si="1866"/>
        <v>0</v>
      </c>
      <c r="E2512" s="27" t="b">
        <f t="shared" si="1842"/>
        <v>1</v>
      </c>
      <c r="F2512" s="29">
        <f t="shared" si="1844"/>
        <v>0</v>
      </c>
      <c r="G2512" s="27">
        <f t="shared" si="1867"/>
        <v>0</v>
      </c>
      <c r="H2512" s="22">
        <f t="shared" si="1845"/>
        <v>27808237351.306355</v>
      </c>
      <c r="I2512" s="23">
        <f t="shared" si="1846"/>
        <v>132580106.5049091</v>
      </c>
      <c r="J2512" s="23">
        <f t="shared" si="1847"/>
        <v>1086</v>
      </c>
      <c r="K2512" s="19">
        <f t="shared" si="1868"/>
        <v>225.0831931027827</v>
      </c>
      <c r="L2512" s="16">
        <f t="shared" si="1848"/>
        <v>191.81334668413666</v>
      </c>
      <c r="M2512" s="23">
        <f>M2511-IF($B2512="B",(Percent_Rent_In_Elsies*2.49%/12 * H2511)/K2511,0)+IF($B2512="D",N2512,0)+IF(B2512="D",AK2511)+IF(B2512="C",F2511*90%)-(Y2512-Y2511)-IF($B2512="A",Q2511/K2511) + IF($B2512="A",Q2511/K2511)</f>
        <v>-43872672.003816381</v>
      </c>
      <c r="N2512" s="23">
        <f t="shared" si="1849"/>
        <v>0</v>
      </c>
      <c r="O2512" s="22">
        <f t="shared" si="1850"/>
        <v>0</v>
      </c>
      <c r="P2512" s="22">
        <f t="shared" si="1881"/>
        <v>0</v>
      </c>
      <c r="Q2512" s="22">
        <f t="shared" si="1882"/>
        <v>0</v>
      </c>
      <c r="R2512" s="22">
        <f t="shared" si="1851"/>
        <v>311138734.08996433</v>
      </c>
      <c r="S2512" s="16">
        <f t="shared" si="1841"/>
        <v>28285339.46272403</v>
      </c>
      <c r="T2512" s="15">
        <f t="shared" si="1852"/>
        <v>0</v>
      </c>
      <c r="U2512" s="23">
        <f t="shared" si="1869"/>
        <v>1382327.7064845427</v>
      </c>
      <c r="V2512" s="23">
        <f t="shared" si="1870"/>
        <v>125666.15513495843</v>
      </c>
      <c r="W2512" s="23">
        <f t="shared" si="1883"/>
        <v>0</v>
      </c>
      <c r="X2512" s="23">
        <f t="shared" si="1871"/>
        <v>36412052.311696909</v>
      </c>
      <c r="Y2512" s="23">
        <f t="shared" si="1853"/>
        <v>13825559.361691331</v>
      </c>
      <c r="Z2512" s="3">
        <f t="shared" si="1854"/>
        <v>0</v>
      </c>
      <c r="AA2512" s="23">
        <f t="shared" si="1855"/>
        <v>62085163.264799535</v>
      </c>
      <c r="AB2512" s="26">
        <f t="shared" si="1872"/>
        <v>70086276.274228558</v>
      </c>
      <c r="AC2512" s="23">
        <f t="shared" si="1873"/>
        <v>74889487.274228647</v>
      </c>
      <c r="AD2512" s="23">
        <f t="shared" si="1879"/>
        <v>4803211</v>
      </c>
      <c r="AE2512" s="24">
        <f t="shared" si="1840"/>
        <v>70086276.274228647</v>
      </c>
      <c r="AF2512" s="3">
        <f t="shared" si="1874"/>
        <v>0</v>
      </c>
      <c r="AG2512" s="2">
        <f t="shared" si="1856"/>
        <v>0</v>
      </c>
      <c r="AH2512" s="2">
        <f t="shared" si="1857"/>
        <v>158.70860219481625</v>
      </c>
      <c r="AI2512" s="23">
        <f t="shared" si="1880"/>
        <v>9981661994.2490406</v>
      </c>
      <c r="AJ2512" s="23">
        <f t="shared" si="1858"/>
        <v>6219.922423797766</v>
      </c>
      <c r="AK2512" s="23">
        <f t="shared" si="1859"/>
        <v>0</v>
      </c>
      <c r="AL2512" s="23">
        <f t="shared" ref="AL2512:AL2575" si="1884">IF($B2512="B",AI2512-AI2507,0)</f>
        <v>5385714.7831439972</v>
      </c>
      <c r="AM2512" s="23">
        <f t="shared" si="1838"/>
        <v>5024809222.1784706</v>
      </c>
      <c r="AN2512" s="16">
        <f t="shared" si="1875"/>
        <v>0</v>
      </c>
      <c r="AO2512" s="23">
        <f t="shared" si="1876"/>
        <v>128179.47823765637</v>
      </c>
      <c r="AP2512" s="22">
        <f t="shared" si="1877"/>
        <v>28851046.251980346</v>
      </c>
      <c r="AQ2512" s="30">
        <f t="shared" si="1860"/>
        <v>15208197146.086929</v>
      </c>
      <c r="AR2512" s="28">
        <f t="shared" si="1861"/>
        <v>7436336775.9457312</v>
      </c>
      <c r="AS2512" s="25">
        <f t="shared" si="1862"/>
        <v>200337590.02425668</v>
      </c>
      <c r="AT2512" s="32">
        <f t="shared" si="1863"/>
        <v>0</v>
      </c>
      <c r="AU2512" s="23">
        <f t="shared" si="1864"/>
        <v>0</v>
      </c>
      <c r="AV2512" s="22">
        <f t="shared" si="1865"/>
        <v>2185513043.8119254</v>
      </c>
      <c r="AW2512" s="31">
        <f t="shared" si="1878"/>
        <v>10190462529.586582</v>
      </c>
    </row>
    <row r="2513" spans="1:53" x14ac:dyDescent="0.25">
      <c r="A2513">
        <f t="shared" si="1839"/>
        <v>740</v>
      </c>
      <c r="B2513" t="s">
        <v>8</v>
      </c>
      <c r="C2513" s="27">
        <f t="shared" si="1843"/>
        <v>0</v>
      </c>
      <c r="D2513" s="27">
        <f t="shared" si="1866"/>
        <v>0</v>
      </c>
      <c r="E2513" s="27" t="b">
        <f t="shared" si="1842"/>
        <v>1</v>
      </c>
      <c r="F2513" s="29">
        <f t="shared" si="1844"/>
        <v>0</v>
      </c>
      <c r="G2513" s="27">
        <f t="shared" si="1867"/>
        <v>0</v>
      </c>
      <c r="H2513" s="22">
        <f t="shared" si="1845"/>
        <v>27808237351.306355</v>
      </c>
      <c r="I2513" s="23">
        <f t="shared" si="1846"/>
        <v>132580106.5049091</v>
      </c>
      <c r="J2513" s="23">
        <f t="shared" si="1847"/>
        <v>1086</v>
      </c>
      <c r="K2513" s="19">
        <f t="shared" si="1868"/>
        <v>225.0831931027827</v>
      </c>
      <c r="L2513" s="16">
        <f t="shared" si="1848"/>
        <v>191.81334668413666</v>
      </c>
      <c r="M2513" s="23">
        <f>M2512-IF($B2513="B",(Percent_Rent_In_Elsies*2.49%/12 * H2512)/K2512,0)+IF($B2513="D",N2513,0)+IF(B2513="D",AK2512)+IF(B2513="C",F2512*90%)-(Y2513-Y2512)-IF($B2513="A",Q2512/K2512) + IF($B2513="A",Q2512/K2512)</f>
        <v>-43872672.003816381</v>
      </c>
      <c r="N2513" s="23">
        <f t="shared" si="1849"/>
        <v>0</v>
      </c>
      <c r="O2513" s="22">
        <f t="shared" si="1850"/>
        <v>0</v>
      </c>
      <c r="P2513" s="22">
        <f t="shared" si="1881"/>
        <v>0</v>
      </c>
      <c r="Q2513" s="22">
        <f t="shared" si="1882"/>
        <v>0</v>
      </c>
      <c r="R2513" s="22">
        <f t="shared" si="1851"/>
        <v>339989780.34194469</v>
      </c>
      <c r="S2513" s="16">
        <f t="shared" si="1841"/>
        <v>28285339.46272403</v>
      </c>
      <c r="T2513" s="15">
        <f t="shared" si="1852"/>
        <v>0</v>
      </c>
      <c r="U2513" s="23">
        <f t="shared" si="1869"/>
        <v>1510507.1847221991</v>
      </c>
      <c r="V2513" s="23">
        <f t="shared" si="1870"/>
        <v>125666.15513495843</v>
      </c>
      <c r="W2513" s="23">
        <f t="shared" si="1883"/>
        <v>0</v>
      </c>
      <c r="X2513" s="23">
        <f t="shared" si="1871"/>
        <v>36412052.311696909</v>
      </c>
      <c r="Y2513" s="23">
        <f t="shared" si="1853"/>
        <v>13825559.361691331</v>
      </c>
      <c r="Z2513" s="3">
        <f t="shared" si="1854"/>
        <v>0</v>
      </c>
      <c r="AA2513" s="23">
        <f t="shared" si="1855"/>
        <v>62085163.264799535</v>
      </c>
      <c r="AB2513" s="26">
        <f t="shared" si="1872"/>
        <v>70086276.274228558</v>
      </c>
      <c r="AC2513" s="23">
        <f t="shared" si="1873"/>
        <v>74889487.274228647</v>
      </c>
      <c r="AD2513" s="23">
        <f t="shared" si="1879"/>
        <v>4803211</v>
      </c>
      <c r="AE2513" s="24">
        <f t="shared" si="1840"/>
        <v>70086276.274228647</v>
      </c>
      <c r="AF2513" s="3">
        <f t="shared" si="1874"/>
        <v>1E-4</v>
      </c>
      <c r="AG2513" s="2">
        <f t="shared" si="1856"/>
        <v>0</v>
      </c>
      <c r="AH2513" s="2">
        <f t="shared" si="1857"/>
        <v>158.70860219481625</v>
      </c>
      <c r="AI2513" s="23">
        <f t="shared" si="1880"/>
        <v>9981661994.2490406</v>
      </c>
      <c r="AJ2513" s="23">
        <f t="shared" si="1858"/>
        <v>6219.922423797766</v>
      </c>
      <c r="AK2513" s="23">
        <f t="shared" si="1859"/>
        <v>60608.07765775243</v>
      </c>
      <c r="AL2513" s="23">
        <f t="shared" si="1884"/>
        <v>0</v>
      </c>
      <c r="AM2513" s="23">
        <f t="shared" ref="AM2513:AM2576" si="1885">IF($B2513="B",50%*AL2513*30%*AJ2513,0)</f>
        <v>0</v>
      </c>
      <c r="AN2513" s="16">
        <f t="shared" si="1875"/>
        <v>0</v>
      </c>
      <c r="AO2513" s="23">
        <f t="shared" si="1876"/>
        <v>0</v>
      </c>
      <c r="AP2513" s="22">
        <f t="shared" si="1877"/>
        <v>0</v>
      </c>
      <c r="AQ2513" s="30">
        <f t="shared" si="1860"/>
        <v>15208197146.086929</v>
      </c>
      <c r="AR2513" s="28">
        <f t="shared" si="1861"/>
        <v>7436336775.9457312</v>
      </c>
      <c r="AS2513" s="25">
        <f t="shared" si="1862"/>
        <v>200337590.02425668</v>
      </c>
      <c r="AT2513" s="32">
        <f t="shared" si="1863"/>
        <v>0</v>
      </c>
      <c r="AU2513" s="23">
        <f t="shared" si="1864"/>
        <v>0</v>
      </c>
      <c r="AV2513" s="22">
        <f t="shared" si="1865"/>
        <v>2185513043.8119254</v>
      </c>
      <c r="AW2513" s="31">
        <f t="shared" si="1878"/>
        <v>10190462529.586582</v>
      </c>
    </row>
    <row r="2514" spans="1:53" x14ac:dyDescent="0.25">
      <c r="A2514" s="21">
        <f t="shared" si="1839"/>
        <v>740</v>
      </c>
      <c r="B2514" s="21" t="s">
        <v>9</v>
      </c>
      <c r="C2514" s="27">
        <f t="shared" si="1843"/>
        <v>0</v>
      </c>
      <c r="D2514" s="27">
        <f t="shared" si="1866"/>
        <v>0</v>
      </c>
      <c r="E2514" s="27" t="b">
        <f t="shared" si="1842"/>
        <v>1</v>
      </c>
      <c r="F2514" s="29">
        <f t="shared" si="1844"/>
        <v>0</v>
      </c>
      <c r="G2514" s="27">
        <f t="shared" si="1867"/>
        <v>0</v>
      </c>
      <c r="H2514" s="22">
        <f t="shared" si="1845"/>
        <v>27808237351.306355</v>
      </c>
      <c r="I2514" s="23">
        <f t="shared" si="1846"/>
        <v>132580106.5049091</v>
      </c>
      <c r="J2514" s="23">
        <f t="shared" si="1847"/>
        <v>1086</v>
      </c>
      <c r="K2514" s="19">
        <f t="shared" si="1868"/>
        <v>225.0831931027827</v>
      </c>
      <c r="L2514" s="16">
        <f t="shared" si="1848"/>
        <v>191.81334668413666</v>
      </c>
      <c r="M2514" s="23">
        <f>M2513-IF($B2514="B",(Percent_Rent_In_Elsies*2.49%/12 * H2513)/K2513,0)+IF($B2514="D",N2514,0)+IF(B2514="D",AK2513)+IF(B2514="C",F2513*90%)-(Y2514-Y2513)-IF($B2514="A",Q2513/K2513) + IF($B2514="A",Q2513/K2513)</f>
        <v>-43812063.926158629</v>
      </c>
      <c r="N2514" s="23">
        <f t="shared" si="1849"/>
        <v>0</v>
      </c>
      <c r="O2514" s="22">
        <f t="shared" si="1850"/>
        <v>19762037.777366333</v>
      </c>
      <c r="P2514" s="22">
        <f t="shared" si="1881"/>
        <v>0</v>
      </c>
      <c r="Q2514" s="22">
        <f t="shared" si="1882"/>
        <v>0</v>
      </c>
      <c r="R2514" s="22">
        <f t="shared" si="1851"/>
        <v>339989780.34194469</v>
      </c>
      <c r="S2514" s="16">
        <f t="shared" si="1841"/>
        <v>0</v>
      </c>
      <c r="T2514" s="15">
        <f t="shared" si="1852"/>
        <v>8523301.6853576973</v>
      </c>
      <c r="U2514" s="23">
        <f t="shared" si="1869"/>
        <v>1510507.1847221991</v>
      </c>
      <c r="V2514" s="23">
        <f t="shared" si="1870"/>
        <v>0</v>
      </c>
      <c r="W2514" s="23">
        <f t="shared" si="1883"/>
        <v>125666.15513495843</v>
      </c>
      <c r="X2514" s="23">
        <f t="shared" si="1871"/>
        <v>36412052.311696909</v>
      </c>
      <c r="Y2514" s="23">
        <f t="shared" si="1853"/>
        <v>13825559.361691331</v>
      </c>
      <c r="Z2514" s="3">
        <f t="shared" si="1854"/>
        <v>0</v>
      </c>
      <c r="AA2514" s="23">
        <f t="shared" si="1855"/>
        <v>62024555.187141784</v>
      </c>
      <c r="AB2514" s="26">
        <f t="shared" si="1872"/>
        <v>70086276.274228543</v>
      </c>
      <c r="AC2514" s="23">
        <f t="shared" si="1873"/>
        <v>74889487.274228647</v>
      </c>
      <c r="AD2514" s="23">
        <f t="shared" si="1879"/>
        <v>4803211</v>
      </c>
      <c r="AE2514" s="24">
        <f t="shared" si="1840"/>
        <v>70086276.274228647</v>
      </c>
      <c r="AF2514" s="3">
        <f t="shared" si="1874"/>
        <v>0</v>
      </c>
      <c r="AG2514" s="2">
        <f t="shared" si="1856"/>
        <v>0</v>
      </c>
      <c r="AH2514" s="2">
        <f t="shared" si="1857"/>
        <v>158.70860219481625</v>
      </c>
      <c r="AI2514" s="23">
        <f t="shared" si="1880"/>
        <v>9971917808.7868767</v>
      </c>
      <c r="AJ2514" s="23">
        <f t="shared" si="1858"/>
        <v>6219.922423797766</v>
      </c>
      <c r="AK2514" s="23">
        <f t="shared" si="1859"/>
        <v>0</v>
      </c>
      <c r="AL2514" s="23">
        <f t="shared" si="1884"/>
        <v>0</v>
      </c>
      <c r="AM2514" s="23">
        <f t="shared" si="1885"/>
        <v>0</v>
      </c>
      <c r="AN2514" s="16">
        <f t="shared" si="1875"/>
        <v>0</v>
      </c>
      <c r="AO2514" s="23">
        <f t="shared" si="1876"/>
        <v>0</v>
      </c>
      <c r="AP2514" s="22">
        <f t="shared" si="1877"/>
        <v>0</v>
      </c>
      <c r="AQ2514" s="30">
        <f t="shared" si="1860"/>
        <v>15208197146.086929</v>
      </c>
      <c r="AR2514" s="28">
        <f t="shared" si="1861"/>
        <v>7436336775.9457312</v>
      </c>
      <c r="AS2514" s="25">
        <f t="shared" si="1862"/>
        <v>200337590.02425668</v>
      </c>
      <c r="AT2514" s="32">
        <f t="shared" si="1863"/>
        <v>0</v>
      </c>
      <c r="AU2514" s="23">
        <f t="shared" si="1864"/>
        <v>0</v>
      </c>
      <c r="AV2514" s="22">
        <f t="shared" si="1865"/>
        <v>2185513043.8119254</v>
      </c>
      <c r="AW2514" s="31">
        <f t="shared" si="1878"/>
        <v>10190462529.586582</v>
      </c>
      <c r="AX2514" s="21"/>
      <c r="AY2514" s="21"/>
      <c r="AZ2514" s="21"/>
      <c r="BA2514" s="21"/>
    </row>
    <row r="2515" spans="1:53" x14ac:dyDescent="0.25">
      <c r="A2515" s="21">
        <f t="shared" si="1839"/>
        <v>740</v>
      </c>
      <c r="B2515" s="21" t="s">
        <v>28</v>
      </c>
      <c r="C2515" s="27">
        <f t="shared" si="1843"/>
        <v>0</v>
      </c>
      <c r="D2515" s="27">
        <f t="shared" si="1866"/>
        <v>0</v>
      </c>
      <c r="E2515" s="27" t="b">
        <f t="shared" si="1842"/>
        <v>1</v>
      </c>
      <c r="F2515" s="29">
        <f t="shared" si="1844"/>
        <v>0</v>
      </c>
      <c r="G2515" s="27">
        <f t="shared" si="1867"/>
        <v>0</v>
      </c>
      <c r="H2515" s="22">
        <f t="shared" si="1845"/>
        <v>27808237351.306355</v>
      </c>
      <c r="I2515" s="23">
        <f t="shared" si="1846"/>
        <v>132580106.5049091</v>
      </c>
      <c r="J2515" s="23">
        <f t="shared" si="1847"/>
        <v>1086</v>
      </c>
      <c r="K2515" s="19">
        <f t="shared" si="1868"/>
        <v>225.0831931027827</v>
      </c>
      <c r="L2515" s="16">
        <f t="shared" si="1848"/>
        <v>191.81334668413666</v>
      </c>
      <c r="M2515" s="23">
        <f>M2514-IF($B2515="B",(Percent_Rent_In_Elsies*2.49%/12 * H2514)/K2514,0)+IF($B2515="D",N2515,0)+IF(B2515="D",AK2514)+IF(B2515="C",F2514*90%)-(Y2515-Y2514)-IF($B2515="A",Q2514/K2514) + IF($B2515="A",Q2514/K2514)</f>
        <v>-43812063.926158629</v>
      </c>
      <c r="N2515" s="23">
        <f t="shared" si="1849"/>
        <v>0</v>
      </c>
      <c r="O2515" s="22">
        <f t="shared" si="1850"/>
        <v>0</v>
      </c>
      <c r="P2515" s="22">
        <f t="shared" si="1881"/>
        <v>19762037.777366333</v>
      </c>
      <c r="Q2515" s="22">
        <f t="shared" si="1882"/>
        <v>0</v>
      </c>
      <c r="R2515" s="22">
        <f t="shared" si="1851"/>
        <v>339989780.34194469</v>
      </c>
      <c r="S2515" s="16">
        <f t="shared" si="1841"/>
        <v>0</v>
      </c>
      <c r="T2515" s="15">
        <f t="shared" si="1852"/>
        <v>0</v>
      </c>
      <c r="U2515" s="23">
        <f t="shared" si="1869"/>
        <v>1510507.1847221991</v>
      </c>
      <c r="V2515" s="23">
        <f t="shared" si="1870"/>
        <v>0</v>
      </c>
      <c r="W2515" s="23">
        <f t="shared" si="1883"/>
        <v>0</v>
      </c>
      <c r="X2515" s="23">
        <f t="shared" si="1871"/>
        <v>36412052.311696909</v>
      </c>
      <c r="Y2515" s="23">
        <f t="shared" si="1853"/>
        <v>13825559.361691331</v>
      </c>
      <c r="Z2515" s="3">
        <f t="shared" si="1854"/>
        <v>6283.3077567479231</v>
      </c>
      <c r="AA2515" s="23">
        <f t="shared" si="1855"/>
        <v>62118804.803493001</v>
      </c>
      <c r="AB2515" s="26">
        <f t="shared" si="1872"/>
        <v>70086276.274228543</v>
      </c>
      <c r="AC2515" s="23">
        <f t="shared" si="1873"/>
        <v>74889487.274228647</v>
      </c>
      <c r="AD2515" s="23">
        <f t="shared" si="1879"/>
        <v>4803211</v>
      </c>
      <c r="AE2515" s="24">
        <f t="shared" si="1840"/>
        <v>70086276.274228647</v>
      </c>
      <c r="AF2515" s="3">
        <f t="shared" si="1874"/>
        <v>0</v>
      </c>
      <c r="AG2515" s="2">
        <f t="shared" si="1856"/>
        <v>753996930.8097508</v>
      </c>
      <c r="AH2515" s="2">
        <f t="shared" si="1857"/>
        <v>158.70860219481625</v>
      </c>
      <c r="AI2515" s="23">
        <f t="shared" si="1880"/>
        <v>9987070669.2133369</v>
      </c>
      <c r="AJ2515" s="23">
        <f t="shared" si="1858"/>
        <v>6219.922423797766</v>
      </c>
      <c r="AK2515" s="23">
        <f t="shared" si="1859"/>
        <v>0</v>
      </c>
      <c r="AL2515" s="23">
        <f t="shared" si="1884"/>
        <v>0</v>
      </c>
      <c r="AM2515" s="23">
        <f t="shared" si="1885"/>
        <v>0</v>
      </c>
      <c r="AN2515" s="16">
        <f t="shared" si="1875"/>
        <v>0</v>
      </c>
      <c r="AO2515" s="23">
        <f t="shared" si="1876"/>
        <v>0</v>
      </c>
      <c r="AP2515" s="22">
        <f t="shared" si="1877"/>
        <v>0</v>
      </c>
      <c r="AQ2515" s="30">
        <f t="shared" si="1860"/>
        <v>15208197146.086929</v>
      </c>
      <c r="AR2515" s="28">
        <f t="shared" si="1861"/>
        <v>7436336775.9457312</v>
      </c>
      <c r="AS2515" s="25">
        <f t="shared" si="1862"/>
        <v>200337590.02425668</v>
      </c>
      <c r="AT2515" s="32">
        <f t="shared" si="1863"/>
        <v>12566.615513495846</v>
      </c>
      <c r="AU2515" s="23">
        <f t="shared" si="1864"/>
        <v>12566.615513495846</v>
      </c>
      <c r="AV2515" s="22">
        <f t="shared" si="1865"/>
        <v>2194036345.497283</v>
      </c>
      <c r="AW2515" s="31">
        <f t="shared" si="1878"/>
        <v>10190462529.58658</v>
      </c>
      <c r="AX2515" s="21"/>
      <c r="AY2515" s="21"/>
      <c r="AZ2515" s="21"/>
      <c r="BA2515" s="21"/>
    </row>
    <row r="2516" spans="1:53" x14ac:dyDescent="0.25">
      <c r="A2516">
        <f t="shared" si="1839"/>
        <v>741</v>
      </c>
      <c r="B2516" t="s">
        <v>6</v>
      </c>
      <c r="C2516" s="27">
        <f t="shared" si="1843"/>
        <v>0</v>
      </c>
      <c r="D2516" s="27">
        <f t="shared" si="1866"/>
        <v>0</v>
      </c>
      <c r="E2516" s="27" t="b">
        <f t="shared" si="1842"/>
        <v>1</v>
      </c>
      <c r="F2516" s="29">
        <f t="shared" si="1844"/>
        <v>0</v>
      </c>
      <c r="G2516" s="27">
        <f t="shared" si="1867"/>
        <v>0</v>
      </c>
      <c r="H2516" s="22">
        <f t="shared" si="1845"/>
        <v>27854584413.558533</v>
      </c>
      <c r="I2516" s="23">
        <f t="shared" si="1846"/>
        <v>132580106.5049091</v>
      </c>
      <c r="J2516" s="23">
        <f t="shared" si="1847"/>
        <v>1086</v>
      </c>
      <c r="K2516" s="19">
        <f t="shared" si="1868"/>
        <v>225.0831931027827</v>
      </c>
      <c r="L2516" s="16">
        <f t="shared" si="1848"/>
        <v>192.13303559527691</v>
      </c>
      <c r="M2516" s="23">
        <f>M2515-IF($B2516="B",(Percent_Rent_In_Elsies*2.49%/12 * H2515)/K2515,0)+IF($B2516="D",N2516,0)+IF(B2516="D",AK2515)+IF(B2516="C",F2515*90%)-(Y2516-Y2515)-IF($B2516="A",Q2515/K2515) + IF($B2516="A",Q2515/K2515)</f>
        <v>-43812063.926158629</v>
      </c>
      <c r="N2516" s="23">
        <f t="shared" si="1849"/>
        <v>0</v>
      </c>
      <c r="O2516" s="22">
        <f t="shared" si="1850"/>
        <v>0</v>
      </c>
      <c r="P2516" s="22">
        <f t="shared" si="1881"/>
        <v>0</v>
      </c>
      <c r="Q2516" s="22">
        <f t="shared" si="1882"/>
        <v>0</v>
      </c>
      <c r="R2516" s="22">
        <f t="shared" si="1851"/>
        <v>339989780.34194469</v>
      </c>
      <c r="S2516" s="16">
        <f t="shared" si="1841"/>
        <v>0</v>
      </c>
      <c r="T2516" s="15">
        <f t="shared" si="1852"/>
        <v>0</v>
      </c>
      <c r="U2516" s="23">
        <f t="shared" si="1869"/>
        <v>1510507.1847221991</v>
      </c>
      <c r="V2516" s="23">
        <f t="shared" si="1870"/>
        <v>0</v>
      </c>
      <c r="W2516" s="23">
        <f t="shared" si="1883"/>
        <v>0</v>
      </c>
      <c r="X2516" s="23">
        <f t="shared" si="1871"/>
        <v>36443468.850480646</v>
      </c>
      <c r="Y2516" s="23">
        <f t="shared" si="1853"/>
        <v>13825559.361691331</v>
      </c>
      <c r="Z2516" s="3">
        <f t="shared" si="1854"/>
        <v>0</v>
      </c>
      <c r="AA2516" s="23">
        <f t="shared" si="1855"/>
        <v>62118804.803493001</v>
      </c>
      <c r="AB2516" s="26">
        <f t="shared" si="1872"/>
        <v>70086276.274228543</v>
      </c>
      <c r="AC2516" s="23">
        <f t="shared" si="1873"/>
        <v>74889487.274228647</v>
      </c>
      <c r="AD2516" s="23">
        <f t="shared" si="1879"/>
        <v>4803211</v>
      </c>
      <c r="AE2516" s="24">
        <f t="shared" si="1840"/>
        <v>70086276.274228647</v>
      </c>
      <c r="AF2516" s="3">
        <f t="shared" si="1874"/>
        <v>0</v>
      </c>
      <c r="AG2516" s="2">
        <f t="shared" si="1856"/>
        <v>0</v>
      </c>
      <c r="AH2516" s="2">
        <f t="shared" si="1857"/>
        <v>158.97311653180762</v>
      </c>
      <c r="AI2516" s="23">
        <f t="shared" si="1880"/>
        <v>9987070669.2133369</v>
      </c>
      <c r="AJ2516" s="23">
        <f t="shared" si="1858"/>
        <v>6219.922423797766</v>
      </c>
      <c r="AK2516" s="23">
        <f t="shared" si="1859"/>
        <v>0</v>
      </c>
      <c r="AL2516" s="23">
        <f t="shared" si="1884"/>
        <v>0</v>
      </c>
      <c r="AM2516" s="23">
        <f t="shared" si="1885"/>
        <v>0</v>
      </c>
      <c r="AN2516" s="16">
        <f t="shared" si="1875"/>
        <v>0</v>
      </c>
      <c r="AO2516" s="23">
        <f t="shared" si="1876"/>
        <v>0</v>
      </c>
      <c r="AP2516" s="22">
        <f t="shared" si="1877"/>
        <v>0</v>
      </c>
      <c r="AQ2516" s="30">
        <f t="shared" si="1860"/>
        <v>15208197146.086929</v>
      </c>
      <c r="AR2516" s="28">
        <f t="shared" si="1861"/>
        <v>7436336775.9457312</v>
      </c>
      <c r="AS2516" s="25">
        <f t="shared" si="1862"/>
        <v>200337590.02425668</v>
      </c>
      <c r="AT2516" s="32">
        <f t="shared" si="1863"/>
        <v>0</v>
      </c>
      <c r="AU2516" s="23">
        <f t="shared" si="1864"/>
        <v>0</v>
      </c>
      <c r="AV2516" s="22">
        <f t="shared" si="1865"/>
        <v>2194036345.497283</v>
      </c>
      <c r="AW2516" s="31">
        <f t="shared" si="1878"/>
        <v>10170700491.809216</v>
      </c>
    </row>
    <row r="2517" spans="1:53" x14ac:dyDescent="0.25">
      <c r="A2517">
        <f t="shared" si="1839"/>
        <v>741</v>
      </c>
      <c r="B2517" t="s">
        <v>7</v>
      </c>
      <c r="C2517" s="27">
        <f t="shared" si="1843"/>
        <v>0</v>
      </c>
      <c r="D2517" s="27">
        <f t="shared" si="1866"/>
        <v>0</v>
      </c>
      <c r="E2517" s="27" t="b">
        <f t="shared" si="1842"/>
        <v>1</v>
      </c>
      <c r="F2517" s="29">
        <f t="shared" si="1844"/>
        <v>0</v>
      </c>
      <c r="G2517" s="27">
        <f t="shared" si="1867"/>
        <v>0</v>
      </c>
      <c r="H2517" s="22">
        <f t="shared" si="1845"/>
        <v>27854584413.558533</v>
      </c>
      <c r="I2517" s="23">
        <f t="shared" si="1846"/>
        <v>132580106.5049091</v>
      </c>
      <c r="J2517" s="23">
        <f t="shared" si="1847"/>
        <v>1086</v>
      </c>
      <c r="K2517" s="19">
        <f t="shared" si="1868"/>
        <v>225.0831931027827</v>
      </c>
      <c r="L2517" s="16">
        <f t="shared" si="1848"/>
        <v>192.13303559527691</v>
      </c>
      <c r="M2517" s="23">
        <f>M2516-IF($B2517="B",(Percent_Rent_In_Elsies*2.49%/12 * H2516)/K2516,0)+IF($B2517="D",N2517,0)+IF(B2517="D",AK2516)+IF(B2517="C",F2516*90%)-(Y2517-Y2516)-IF($B2517="A",Q2516/K2516) + IF($B2517="A",Q2516/K2516)</f>
        <v>-43940457.036860012</v>
      </c>
      <c r="N2517" s="23">
        <f t="shared" si="1849"/>
        <v>0</v>
      </c>
      <c r="O2517" s="22">
        <f t="shared" si="1850"/>
        <v>0</v>
      </c>
      <c r="P2517" s="22">
        <f t="shared" si="1881"/>
        <v>0</v>
      </c>
      <c r="Q2517" s="22">
        <f t="shared" si="1882"/>
        <v>0</v>
      </c>
      <c r="R2517" s="22">
        <f t="shared" si="1851"/>
        <v>311657298.64678264</v>
      </c>
      <c r="S2517" s="16">
        <f t="shared" si="1841"/>
        <v>28332481.695162058</v>
      </c>
      <c r="T2517" s="15">
        <f t="shared" si="1852"/>
        <v>0</v>
      </c>
      <c r="U2517" s="23">
        <f t="shared" si="1869"/>
        <v>1384631.5859953491</v>
      </c>
      <c r="V2517" s="23">
        <f t="shared" si="1870"/>
        <v>125875.59872684993</v>
      </c>
      <c r="W2517" s="23">
        <f t="shared" si="1883"/>
        <v>0</v>
      </c>
      <c r="X2517" s="23">
        <f t="shared" si="1871"/>
        <v>36443468.850480646</v>
      </c>
      <c r="Y2517" s="23">
        <f t="shared" si="1853"/>
        <v>13825559.361691331</v>
      </c>
      <c r="Z2517" s="3">
        <f t="shared" si="1854"/>
        <v>0</v>
      </c>
      <c r="AA2517" s="23">
        <f t="shared" si="1855"/>
        <v>62118804.803493001</v>
      </c>
      <c r="AB2517" s="26">
        <f t="shared" si="1872"/>
        <v>70086276.274228543</v>
      </c>
      <c r="AC2517" s="23">
        <f t="shared" si="1873"/>
        <v>74889487.274228647</v>
      </c>
      <c r="AD2517" s="23">
        <f t="shared" si="1879"/>
        <v>4803211</v>
      </c>
      <c r="AE2517" s="24">
        <f t="shared" si="1840"/>
        <v>70086276.274228647</v>
      </c>
      <c r="AF2517" s="3">
        <f t="shared" si="1874"/>
        <v>0</v>
      </c>
      <c r="AG2517" s="2">
        <f t="shared" si="1856"/>
        <v>0</v>
      </c>
      <c r="AH2517" s="2">
        <f t="shared" si="1857"/>
        <v>158.97311653180762</v>
      </c>
      <c r="AI2517" s="23">
        <f t="shared" si="1880"/>
        <v>9987070669.2133369</v>
      </c>
      <c r="AJ2517" s="23">
        <f t="shared" si="1858"/>
        <v>6219.922423797766</v>
      </c>
      <c r="AK2517" s="23">
        <f t="shared" si="1859"/>
        <v>0</v>
      </c>
      <c r="AL2517" s="23">
        <f t="shared" si="1884"/>
        <v>5408674.9642963409</v>
      </c>
      <c r="AM2517" s="23">
        <f t="shared" si="1885"/>
        <v>5046230804.0190582</v>
      </c>
      <c r="AN2517" s="16">
        <f t="shared" si="1875"/>
        <v>0</v>
      </c>
      <c r="AO2517" s="23">
        <f t="shared" si="1876"/>
        <v>128393.1107013858</v>
      </c>
      <c r="AP2517" s="22">
        <f t="shared" si="1877"/>
        <v>28899131.329066981</v>
      </c>
      <c r="AQ2517" s="30">
        <f t="shared" si="1860"/>
        <v>15265749766.128767</v>
      </c>
      <c r="AR2517" s="28">
        <f t="shared" si="1861"/>
        <v>7464990264.6585007</v>
      </c>
      <c r="AS2517" s="25">
        <f t="shared" si="1862"/>
        <v>200337590.02425668</v>
      </c>
      <c r="AT2517" s="32">
        <f t="shared" si="1863"/>
        <v>0</v>
      </c>
      <c r="AU2517" s="23">
        <f t="shared" si="1864"/>
        <v>0</v>
      </c>
      <c r="AV2517" s="22">
        <f t="shared" si="1865"/>
        <v>2194036345.497283</v>
      </c>
      <c r="AW2517" s="31">
        <f t="shared" si="1878"/>
        <v>10228253111.851051</v>
      </c>
    </row>
    <row r="2518" spans="1:53" s="21" customFormat="1" x14ac:dyDescent="0.25">
      <c r="A2518">
        <f t="shared" si="1839"/>
        <v>741</v>
      </c>
      <c r="B2518" t="s">
        <v>8</v>
      </c>
      <c r="C2518" s="27">
        <f t="shared" si="1843"/>
        <v>0</v>
      </c>
      <c r="D2518" s="27">
        <f t="shared" si="1866"/>
        <v>0</v>
      </c>
      <c r="E2518" s="27" t="b">
        <f t="shared" si="1842"/>
        <v>1</v>
      </c>
      <c r="F2518" s="29">
        <f t="shared" si="1844"/>
        <v>0</v>
      </c>
      <c r="G2518" s="27">
        <f t="shared" si="1867"/>
        <v>0</v>
      </c>
      <c r="H2518" s="22">
        <f t="shared" si="1845"/>
        <v>27854584413.558533</v>
      </c>
      <c r="I2518" s="23">
        <f t="shared" si="1846"/>
        <v>132580106.5049091</v>
      </c>
      <c r="J2518" s="23">
        <f t="shared" si="1847"/>
        <v>1086</v>
      </c>
      <c r="K2518" s="19">
        <f t="shared" si="1868"/>
        <v>225.0831931027827</v>
      </c>
      <c r="L2518" s="16">
        <f t="shared" si="1848"/>
        <v>192.13303559527691</v>
      </c>
      <c r="M2518" s="23">
        <f>M2517-IF($B2518="B",(Percent_Rent_In_Elsies*2.49%/12 * H2517)/K2517,0)+IF($B2518="D",N2518,0)+IF(B2518="D",AK2517)+IF(B2518="C",F2517*90%)-(Y2518-Y2517)-IF($B2518="A",Q2517/K2517) + IF($B2518="A",Q2517/K2517)</f>
        <v>-43940457.036860012</v>
      </c>
      <c r="N2518" s="23">
        <f t="shared" si="1849"/>
        <v>0</v>
      </c>
      <c r="O2518" s="22">
        <f t="shared" si="1850"/>
        <v>0</v>
      </c>
      <c r="P2518" s="22">
        <f t="shared" si="1881"/>
        <v>0</v>
      </c>
      <c r="Q2518" s="22">
        <f t="shared" si="1882"/>
        <v>0</v>
      </c>
      <c r="R2518" s="22">
        <f t="shared" si="1851"/>
        <v>340556429.97584963</v>
      </c>
      <c r="S2518" s="16">
        <f t="shared" si="1841"/>
        <v>28332481.695162058</v>
      </c>
      <c r="T2518" s="15">
        <f t="shared" si="1852"/>
        <v>0</v>
      </c>
      <c r="U2518" s="23">
        <f t="shared" si="1869"/>
        <v>1513024.696696735</v>
      </c>
      <c r="V2518" s="23">
        <f t="shared" si="1870"/>
        <v>125875.59872684993</v>
      </c>
      <c r="W2518" s="23">
        <f t="shared" si="1883"/>
        <v>0</v>
      </c>
      <c r="X2518" s="23">
        <f t="shared" si="1871"/>
        <v>36443468.850480646</v>
      </c>
      <c r="Y2518" s="23">
        <f t="shared" si="1853"/>
        <v>13825559.361691331</v>
      </c>
      <c r="Z2518" s="3">
        <f t="shared" si="1854"/>
        <v>0</v>
      </c>
      <c r="AA2518" s="23">
        <f t="shared" si="1855"/>
        <v>62118804.803493001</v>
      </c>
      <c r="AB2518" s="26">
        <f t="shared" si="1872"/>
        <v>70086276.274228543</v>
      </c>
      <c r="AC2518" s="23">
        <f t="shared" si="1873"/>
        <v>74889487.274228647</v>
      </c>
      <c r="AD2518" s="23">
        <f t="shared" si="1879"/>
        <v>4803211</v>
      </c>
      <c r="AE2518" s="24">
        <f t="shared" si="1840"/>
        <v>70086276.274228647</v>
      </c>
      <c r="AF2518" s="3">
        <f t="shared" si="1874"/>
        <v>1E-4</v>
      </c>
      <c r="AG2518" s="2">
        <f t="shared" si="1856"/>
        <v>0</v>
      </c>
      <c r="AH2518" s="2">
        <f t="shared" si="1857"/>
        <v>158.97311653180762</v>
      </c>
      <c r="AI2518" s="23">
        <f t="shared" si="1880"/>
        <v>9987070669.2133369</v>
      </c>
      <c r="AJ2518" s="23">
        <f t="shared" si="1858"/>
        <v>6219.922423797766</v>
      </c>
      <c r="AK2518" s="23">
        <f t="shared" si="1859"/>
        <v>60622.219988244935</v>
      </c>
      <c r="AL2518" s="23">
        <f t="shared" si="1884"/>
        <v>0</v>
      </c>
      <c r="AM2518" s="23">
        <f t="shared" si="1885"/>
        <v>0</v>
      </c>
      <c r="AN2518" s="16">
        <f t="shared" si="1875"/>
        <v>0</v>
      </c>
      <c r="AO2518" s="23">
        <f t="shared" si="1876"/>
        <v>0</v>
      </c>
      <c r="AP2518" s="22">
        <f t="shared" si="1877"/>
        <v>0</v>
      </c>
      <c r="AQ2518" s="30">
        <f t="shared" si="1860"/>
        <v>15265749766.128767</v>
      </c>
      <c r="AR2518" s="28">
        <f t="shared" si="1861"/>
        <v>7464990264.6585007</v>
      </c>
      <c r="AS2518" s="25">
        <f t="shared" si="1862"/>
        <v>200337590.02425668</v>
      </c>
      <c r="AT2518" s="32">
        <f t="shared" si="1863"/>
        <v>0</v>
      </c>
      <c r="AU2518" s="23">
        <f t="shared" si="1864"/>
        <v>0</v>
      </c>
      <c r="AV2518" s="22">
        <f t="shared" si="1865"/>
        <v>2194036345.497283</v>
      </c>
      <c r="AW2518" s="31">
        <f t="shared" si="1878"/>
        <v>10228253111.851051</v>
      </c>
      <c r="AX2518"/>
      <c r="AY2518"/>
      <c r="AZ2518"/>
      <c r="BA2518"/>
    </row>
    <row r="2519" spans="1:53" s="21" customFormat="1" x14ac:dyDescent="0.25">
      <c r="A2519">
        <f t="shared" si="1839"/>
        <v>741</v>
      </c>
      <c r="B2519" t="s">
        <v>9</v>
      </c>
      <c r="C2519" s="27">
        <f t="shared" si="1843"/>
        <v>0</v>
      </c>
      <c r="D2519" s="27">
        <f t="shared" si="1866"/>
        <v>0</v>
      </c>
      <c r="E2519" s="27" t="b">
        <f t="shared" si="1842"/>
        <v>1</v>
      </c>
      <c r="F2519" s="29">
        <f t="shared" si="1844"/>
        <v>0</v>
      </c>
      <c r="G2519" s="27">
        <f t="shared" si="1867"/>
        <v>0</v>
      </c>
      <c r="H2519" s="22">
        <f t="shared" si="1845"/>
        <v>27854584413.558533</v>
      </c>
      <c r="I2519" s="23">
        <f t="shared" si="1846"/>
        <v>132580106.5049091</v>
      </c>
      <c r="J2519" s="23">
        <f t="shared" si="1847"/>
        <v>1086</v>
      </c>
      <c r="K2519" s="19">
        <f t="shared" si="1868"/>
        <v>225.0831931027827</v>
      </c>
      <c r="L2519" s="16">
        <f t="shared" si="1848"/>
        <v>192.13303559527691</v>
      </c>
      <c r="M2519" s="23">
        <f>M2518-IF($B2519="B",(Percent_Rent_In_Elsies*2.49%/12 * H2518)/K2518,0)+IF($B2519="D",N2519,0)+IF(B2519="D",AK2518)+IF(B2519="C",F2518*90%)-(Y2519-Y2518)-IF($B2519="A",Q2518/K2518) + IF($B2519="A",Q2518/K2518)</f>
        <v>-43879834.81687177</v>
      </c>
      <c r="N2519" s="23">
        <f t="shared" si="1849"/>
        <v>0</v>
      </c>
      <c r="O2519" s="22">
        <f t="shared" si="1850"/>
        <v>19794974.506995387</v>
      </c>
      <c r="P2519" s="22">
        <f t="shared" si="1881"/>
        <v>0</v>
      </c>
      <c r="Q2519" s="22">
        <f t="shared" si="1882"/>
        <v>0</v>
      </c>
      <c r="R2519" s="22">
        <f t="shared" si="1851"/>
        <v>340556429.97584963</v>
      </c>
      <c r="S2519" s="16">
        <f t="shared" si="1841"/>
        <v>0</v>
      </c>
      <c r="T2519" s="15">
        <f t="shared" si="1852"/>
        <v>8537507.1881666705</v>
      </c>
      <c r="U2519" s="23">
        <f t="shared" si="1869"/>
        <v>1513024.696696735</v>
      </c>
      <c r="V2519" s="23">
        <f t="shared" si="1870"/>
        <v>0</v>
      </c>
      <c r="W2519" s="23">
        <f t="shared" si="1883"/>
        <v>125875.59872684993</v>
      </c>
      <c r="X2519" s="23">
        <f t="shared" si="1871"/>
        <v>36443468.850480646</v>
      </c>
      <c r="Y2519" s="23">
        <f t="shared" si="1853"/>
        <v>13825559.361691331</v>
      </c>
      <c r="Z2519" s="3">
        <f t="shared" si="1854"/>
        <v>0</v>
      </c>
      <c r="AA2519" s="23">
        <f t="shared" si="1855"/>
        <v>62058182.583504759</v>
      </c>
      <c r="AB2519" s="26">
        <f t="shared" si="1872"/>
        <v>70086276.274228543</v>
      </c>
      <c r="AC2519" s="23">
        <f t="shared" si="1873"/>
        <v>74889487.274228647</v>
      </c>
      <c r="AD2519" s="23">
        <f t="shared" si="1879"/>
        <v>4803211</v>
      </c>
      <c r="AE2519" s="24">
        <f t="shared" si="1840"/>
        <v>70086276.274228647</v>
      </c>
      <c r="AF2519" s="3">
        <f t="shared" si="1874"/>
        <v>0</v>
      </c>
      <c r="AG2519" s="2">
        <f t="shared" si="1856"/>
        <v>0</v>
      </c>
      <c r="AH2519" s="2">
        <f t="shared" si="1857"/>
        <v>158.97311653180762</v>
      </c>
      <c r="AI2519" s="23">
        <f t="shared" si="1880"/>
        <v>9977324210.0362434</v>
      </c>
      <c r="AJ2519" s="23">
        <f t="shared" si="1858"/>
        <v>6219.922423797766</v>
      </c>
      <c r="AK2519" s="23">
        <f t="shared" si="1859"/>
        <v>0</v>
      </c>
      <c r="AL2519" s="23">
        <f t="shared" si="1884"/>
        <v>0</v>
      </c>
      <c r="AM2519" s="23">
        <f t="shared" si="1885"/>
        <v>0</v>
      </c>
      <c r="AN2519" s="16">
        <f t="shared" si="1875"/>
        <v>0</v>
      </c>
      <c r="AO2519" s="23">
        <f t="shared" si="1876"/>
        <v>0</v>
      </c>
      <c r="AP2519" s="22">
        <f t="shared" si="1877"/>
        <v>0</v>
      </c>
      <c r="AQ2519" s="30">
        <f t="shared" si="1860"/>
        <v>15265749766.128767</v>
      </c>
      <c r="AR2519" s="28">
        <f t="shared" si="1861"/>
        <v>7464990264.6585007</v>
      </c>
      <c r="AS2519" s="25">
        <f t="shared" si="1862"/>
        <v>200337590.02425668</v>
      </c>
      <c r="AT2519" s="32">
        <f t="shared" si="1863"/>
        <v>0</v>
      </c>
      <c r="AU2519" s="23">
        <f t="shared" si="1864"/>
        <v>0</v>
      </c>
      <c r="AV2519" s="22">
        <f t="shared" si="1865"/>
        <v>2194036345.497283</v>
      </c>
      <c r="AW2519" s="31">
        <f t="shared" si="1878"/>
        <v>10228253111.851051</v>
      </c>
      <c r="AX2519"/>
      <c r="AY2519"/>
      <c r="AZ2519"/>
      <c r="BA2519"/>
    </row>
    <row r="2520" spans="1:53" x14ac:dyDescent="0.25">
      <c r="A2520" s="21">
        <f t="shared" si="1839"/>
        <v>741</v>
      </c>
      <c r="B2520" s="21" t="s">
        <v>28</v>
      </c>
      <c r="C2520" s="27">
        <f t="shared" si="1843"/>
        <v>0</v>
      </c>
      <c r="D2520" s="27">
        <f t="shared" si="1866"/>
        <v>0</v>
      </c>
      <c r="E2520" s="27" t="b">
        <f t="shared" si="1842"/>
        <v>1</v>
      </c>
      <c r="F2520" s="29">
        <f t="shared" si="1844"/>
        <v>0</v>
      </c>
      <c r="G2520" s="27">
        <f t="shared" si="1867"/>
        <v>0</v>
      </c>
      <c r="H2520" s="22">
        <f t="shared" si="1845"/>
        <v>27854584413.558533</v>
      </c>
      <c r="I2520" s="23">
        <f t="shared" si="1846"/>
        <v>132580106.5049091</v>
      </c>
      <c r="J2520" s="23">
        <f t="shared" si="1847"/>
        <v>1086</v>
      </c>
      <c r="K2520" s="19">
        <f t="shared" si="1868"/>
        <v>225.0831931027827</v>
      </c>
      <c r="L2520" s="16">
        <f t="shared" si="1848"/>
        <v>192.13303559527691</v>
      </c>
      <c r="M2520" s="23">
        <f>M2519-IF($B2520="B",(Percent_Rent_In_Elsies*2.49%/12 * H2519)/K2519,0)+IF($B2520="D",N2520,0)+IF(B2520="D",AK2519)+IF(B2520="C",F2519*90%)-(Y2520-Y2519)-IF($B2520="A",Q2519/K2519) + IF($B2520="A",Q2519/K2519)</f>
        <v>-43879834.81687177</v>
      </c>
      <c r="N2520" s="23">
        <f t="shared" si="1849"/>
        <v>0</v>
      </c>
      <c r="O2520" s="22">
        <f t="shared" si="1850"/>
        <v>0</v>
      </c>
      <c r="P2520" s="22">
        <f t="shared" si="1881"/>
        <v>19794974.506995387</v>
      </c>
      <c r="Q2520" s="22">
        <f t="shared" si="1882"/>
        <v>0</v>
      </c>
      <c r="R2520" s="22">
        <f t="shared" si="1851"/>
        <v>340556429.97584963</v>
      </c>
      <c r="S2520" s="16">
        <f t="shared" si="1841"/>
        <v>0</v>
      </c>
      <c r="T2520" s="15">
        <f t="shared" si="1852"/>
        <v>0</v>
      </c>
      <c r="U2520" s="23">
        <f t="shared" si="1869"/>
        <v>1513024.696696735</v>
      </c>
      <c r="V2520" s="23">
        <f t="shared" si="1870"/>
        <v>0</v>
      </c>
      <c r="W2520" s="23">
        <f t="shared" si="1883"/>
        <v>0</v>
      </c>
      <c r="X2520" s="23">
        <f t="shared" si="1871"/>
        <v>36443468.850480646</v>
      </c>
      <c r="Y2520" s="23">
        <f t="shared" si="1853"/>
        <v>13825559.361691331</v>
      </c>
      <c r="Z2520" s="3">
        <f t="shared" si="1854"/>
        <v>6293.7799363424974</v>
      </c>
      <c r="AA2520" s="23">
        <f t="shared" si="1855"/>
        <v>62152589.282549895</v>
      </c>
      <c r="AB2520" s="26">
        <f t="shared" si="1872"/>
        <v>70086276.274228573</v>
      </c>
      <c r="AC2520" s="23">
        <f t="shared" si="1873"/>
        <v>74889487.274228647</v>
      </c>
      <c r="AD2520" s="23">
        <f t="shared" si="1879"/>
        <v>4803211</v>
      </c>
      <c r="AE2520" s="24">
        <f t="shared" si="1840"/>
        <v>70086276.274228647</v>
      </c>
      <c r="AF2520" s="3">
        <f t="shared" si="1874"/>
        <v>0</v>
      </c>
      <c r="AG2520" s="2">
        <f t="shared" si="1856"/>
        <v>755253592.36109972</v>
      </c>
      <c r="AH2520" s="2">
        <f t="shared" si="1857"/>
        <v>158.97311653180762</v>
      </c>
      <c r="AI2520" s="23">
        <f t="shared" si="1880"/>
        <v>9992502325.2300797</v>
      </c>
      <c r="AJ2520" s="23">
        <f t="shared" si="1858"/>
        <v>6219.922423797766</v>
      </c>
      <c r="AK2520" s="23">
        <f t="shared" si="1859"/>
        <v>0</v>
      </c>
      <c r="AL2520" s="23">
        <f t="shared" si="1884"/>
        <v>0</v>
      </c>
      <c r="AM2520" s="23">
        <f t="shared" si="1885"/>
        <v>0</v>
      </c>
      <c r="AN2520" s="16">
        <f t="shared" si="1875"/>
        <v>0</v>
      </c>
      <c r="AO2520" s="23">
        <f t="shared" si="1876"/>
        <v>0</v>
      </c>
      <c r="AP2520" s="22">
        <f t="shared" si="1877"/>
        <v>0</v>
      </c>
      <c r="AQ2520" s="30">
        <f t="shared" si="1860"/>
        <v>15265749766.128767</v>
      </c>
      <c r="AR2520" s="28">
        <f t="shared" si="1861"/>
        <v>7464990264.6585007</v>
      </c>
      <c r="AS2520" s="25">
        <f t="shared" si="1862"/>
        <v>200337590.02425668</v>
      </c>
      <c r="AT2520" s="32">
        <f t="shared" si="1863"/>
        <v>12587.559872684995</v>
      </c>
      <c r="AU2520" s="23">
        <f t="shared" si="1864"/>
        <v>12587.559872684995</v>
      </c>
      <c r="AV2520" s="22">
        <f t="shared" si="1865"/>
        <v>2202573852.6854496</v>
      </c>
      <c r="AW2520" s="31">
        <f t="shared" si="1878"/>
        <v>10228253111.851051</v>
      </c>
    </row>
    <row r="2521" spans="1:53" x14ac:dyDescent="0.25">
      <c r="A2521">
        <f t="shared" si="1839"/>
        <v>742</v>
      </c>
      <c r="B2521" t="s">
        <v>6</v>
      </c>
      <c r="C2521" s="27">
        <f t="shared" si="1843"/>
        <v>0</v>
      </c>
      <c r="D2521" s="27">
        <f t="shared" si="1866"/>
        <v>0</v>
      </c>
      <c r="E2521" s="27" t="b">
        <f t="shared" si="1842"/>
        <v>1</v>
      </c>
      <c r="F2521" s="29">
        <f t="shared" si="1844"/>
        <v>0</v>
      </c>
      <c r="G2521" s="27">
        <f t="shared" si="1867"/>
        <v>0</v>
      </c>
      <c r="H2521" s="22">
        <f t="shared" si="1845"/>
        <v>27901008720.914463</v>
      </c>
      <c r="I2521" s="23">
        <f t="shared" si="1846"/>
        <v>132580106.5049091</v>
      </c>
      <c r="J2521" s="23">
        <f t="shared" si="1847"/>
        <v>1086</v>
      </c>
      <c r="K2521" s="19">
        <f t="shared" si="1868"/>
        <v>225.0831931027827</v>
      </c>
      <c r="L2521" s="16">
        <f t="shared" si="1848"/>
        <v>192.45325732126904</v>
      </c>
      <c r="M2521" s="23">
        <f>M2520-IF($B2521="B",(Percent_Rent_In_Elsies*2.49%/12 * H2520)/K2520,0)+IF($B2521="D",N2521,0)+IF(B2521="D",AK2520)+IF(B2521="C",F2520*90%)-(Y2521-Y2520)-IF($B2521="A",Q2520/K2520) + IF($B2521="A",Q2520/K2520)</f>
        <v>-43879834.81687177</v>
      </c>
      <c r="N2521" s="23">
        <f t="shared" si="1849"/>
        <v>0</v>
      </c>
      <c r="O2521" s="22">
        <f t="shared" si="1850"/>
        <v>0</v>
      </c>
      <c r="P2521" s="22">
        <f t="shared" si="1881"/>
        <v>0</v>
      </c>
      <c r="Q2521" s="22">
        <f t="shared" si="1882"/>
        <v>0</v>
      </c>
      <c r="R2521" s="22">
        <f t="shared" si="1851"/>
        <v>340556429.97584963</v>
      </c>
      <c r="S2521" s="16">
        <f t="shared" si="1841"/>
        <v>0</v>
      </c>
      <c r="T2521" s="15">
        <f t="shared" si="1852"/>
        <v>0</v>
      </c>
      <c r="U2521" s="23">
        <f t="shared" si="1869"/>
        <v>1513024.696696735</v>
      </c>
      <c r="V2521" s="23">
        <f t="shared" si="1870"/>
        <v>0</v>
      </c>
      <c r="W2521" s="23">
        <f t="shared" si="1883"/>
        <v>0</v>
      </c>
      <c r="X2521" s="23">
        <f t="shared" si="1871"/>
        <v>36474937.750162363</v>
      </c>
      <c r="Y2521" s="23">
        <f t="shared" si="1853"/>
        <v>13825559.361691331</v>
      </c>
      <c r="Z2521" s="3">
        <f t="shared" si="1854"/>
        <v>0</v>
      </c>
      <c r="AA2521" s="23">
        <f t="shared" si="1855"/>
        <v>62152589.282549895</v>
      </c>
      <c r="AB2521" s="26">
        <f t="shared" si="1872"/>
        <v>70086276.274228573</v>
      </c>
      <c r="AC2521" s="23">
        <f t="shared" si="1873"/>
        <v>74889487.274228647</v>
      </c>
      <c r="AD2521" s="23">
        <f t="shared" si="1879"/>
        <v>4803211</v>
      </c>
      <c r="AE2521" s="24">
        <f t="shared" si="1840"/>
        <v>70086276.274228647</v>
      </c>
      <c r="AF2521" s="3">
        <f t="shared" si="1874"/>
        <v>0</v>
      </c>
      <c r="AG2521" s="2">
        <f t="shared" si="1856"/>
        <v>0</v>
      </c>
      <c r="AH2521" s="2">
        <f t="shared" si="1857"/>
        <v>159.23807172602727</v>
      </c>
      <c r="AI2521" s="23">
        <f t="shared" si="1880"/>
        <v>9992502325.2300797</v>
      </c>
      <c r="AJ2521" s="23">
        <f t="shared" si="1858"/>
        <v>6219.922423797766</v>
      </c>
      <c r="AK2521" s="23">
        <f t="shared" si="1859"/>
        <v>0</v>
      </c>
      <c r="AL2521" s="23">
        <f t="shared" si="1884"/>
        <v>0</v>
      </c>
      <c r="AM2521" s="23">
        <f t="shared" si="1885"/>
        <v>0</v>
      </c>
      <c r="AN2521" s="16">
        <f t="shared" si="1875"/>
        <v>0</v>
      </c>
      <c r="AO2521" s="23">
        <f t="shared" si="1876"/>
        <v>0</v>
      </c>
      <c r="AP2521" s="22">
        <f t="shared" si="1877"/>
        <v>0</v>
      </c>
      <c r="AQ2521" s="30">
        <f t="shared" si="1860"/>
        <v>15265749766.128767</v>
      </c>
      <c r="AR2521" s="28">
        <f t="shared" si="1861"/>
        <v>7464990264.6585007</v>
      </c>
      <c r="AS2521" s="25">
        <f t="shared" si="1862"/>
        <v>200337590.02425668</v>
      </c>
      <c r="AT2521" s="32">
        <f t="shared" si="1863"/>
        <v>0</v>
      </c>
      <c r="AU2521" s="23">
        <f t="shared" si="1864"/>
        <v>0</v>
      </c>
      <c r="AV2521" s="22">
        <f t="shared" si="1865"/>
        <v>2202573852.6854496</v>
      </c>
      <c r="AW2521" s="31">
        <f t="shared" si="1878"/>
        <v>10208458137.344055</v>
      </c>
    </row>
    <row r="2522" spans="1:53" x14ac:dyDescent="0.25">
      <c r="A2522">
        <f t="shared" ref="A2522:A2585" si="1886">A2517+1</f>
        <v>742</v>
      </c>
      <c r="B2522" t="s">
        <v>7</v>
      </c>
      <c r="C2522" s="27">
        <f t="shared" si="1843"/>
        <v>0</v>
      </c>
      <c r="D2522" s="27">
        <f t="shared" si="1866"/>
        <v>0</v>
      </c>
      <c r="E2522" s="27" t="b">
        <f t="shared" si="1842"/>
        <v>1</v>
      </c>
      <c r="F2522" s="29">
        <f t="shared" si="1844"/>
        <v>0</v>
      </c>
      <c r="G2522" s="27">
        <f t="shared" si="1867"/>
        <v>0</v>
      </c>
      <c r="H2522" s="22">
        <f t="shared" si="1845"/>
        <v>27901008720.914463</v>
      </c>
      <c r="I2522" s="23">
        <f t="shared" si="1846"/>
        <v>132580106.5049091</v>
      </c>
      <c r="J2522" s="23">
        <f t="shared" si="1847"/>
        <v>1086</v>
      </c>
      <c r="K2522" s="19">
        <f t="shared" si="1868"/>
        <v>225.0831931027827</v>
      </c>
      <c r="L2522" s="16">
        <f t="shared" si="1848"/>
        <v>192.45325732126904</v>
      </c>
      <c r="M2522" s="23">
        <f>M2521-IF($B2522="B",(Percent_Rent_In_Elsies*2.49%/12 * H2521)/K2521,0)+IF($B2522="D",N2522,0)+IF(B2522="D",AK2521)+IF(B2522="C",F2521*90%)-(Y2522-Y2521)-IF($B2522="A",Q2521/K2521) + IF($B2522="A",Q2521/K2521)</f>
        <v>-44008441.916090988</v>
      </c>
      <c r="N2522" s="23">
        <f t="shared" si="1849"/>
        <v>0</v>
      </c>
      <c r="O2522" s="22">
        <f t="shared" si="1850"/>
        <v>0</v>
      </c>
      <c r="P2522" s="22">
        <f t="shared" si="1881"/>
        <v>0</v>
      </c>
      <c r="Q2522" s="22">
        <f t="shared" si="1882"/>
        <v>0</v>
      </c>
      <c r="R2522" s="22">
        <f t="shared" si="1851"/>
        <v>312176727.47786218</v>
      </c>
      <c r="S2522" s="16">
        <f t="shared" si="1841"/>
        <v>28379702.497987468</v>
      </c>
      <c r="T2522" s="15">
        <f t="shared" si="1852"/>
        <v>0</v>
      </c>
      <c r="U2522" s="23">
        <f t="shared" si="1869"/>
        <v>1386939.3053053403</v>
      </c>
      <c r="V2522" s="23">
        <f t="shared" si="1870"/>
        <v>126085.39139139459</v>
      </c>
      <c r="W2522" s="23">
        <f t="shared" si="1883"/>
        <v>0</v>
      </c>
      <c r="X2522" s="23">
        <f t="shared" si="1871"/>
        <v>36474937.750162363</v>
      </c>
      <c r="Y2522" s="23">
        <f t="shared" si="1853"/>
        <v>13825559.361691331</v>
      </c>
      <c r="Z2522" s="3">
        <f t="shared" si="1854"/>
        <v>0</v>
      </c>
      <c r="AA2522" s="23">
        <f t="shared" si="1855"/>
        <v>62152589.282549895</v>
      </c>
      <c r="AB2522" s="26">
        <f t="shared" si="1872"/>
        <v>70086276.274228558</v>
      </c>
      <c r="AC2522" s="23">
        <f t="shared" si="1873"/>
        <v>74889487.274228647</v>
      </c>
      <c r="AD2522" s="23">
        <f t="shared" si="1879"/>
        <v>4803211</v>
      </c>
      <c r="AE2522" s="24">
        <f t="shared" si="1840"/>
        <v>70086276.274228647</v>
      </c>
      <c r="AF2522" s="3">
        <f t="shared" si="1874"/>
        <v>0</v>
      </c>
      <c r="AG2522" s="2">
        <f t="shared" si="1856"/>
        <v>0</v>
      </c>
      <c r="AH2522" s="2">
        <f t="shared" si="1857"/>
        <v>159.23807172602727</v>
      </c>
      <c r="AI2522" s="23">
        <f t="shared" si="1880"/>
        <v>9992502325.2300797</v>
      </c>
      <c r="AJ2522" s="23">
        <f t="shared" si="1858"/>
        <v>6219.922423797766</v>
      </c>
      <c r="AK2522" s="23">
        <f t="shared" si="1859"/>
        <v>0</v>
      </c>
      <c r="AL2522" s="23">
        <f t="shared" si="1884"/>
        <v>5431656.0167427063</v>
      </c>
      <c r="AM2522" s="23">
        <f t="shared" si="1885"/>
        <v>5067671858.5341015</v>
      </c>
      <c r="AN2522" s="16">
        <f t="shared" si="1875"/>
        <v>0</v>
      </c>
      <c r="AO2522" s="23">
        <f t="shared" si="1876"/>
        <v>128607.09921922145</v>
      </c>
      <c r="AP2522" s="22">
        <f t="shared" si="1877"/>
        <v>28947296.547948759</v>
      </c>
      <c r="AQ2522" s="30">
        <f t="shared" si="1860"/>
        <v>15323398307.204006</v>
      </c>
      <c r="AR2522" s="28">
        <f t="shared" si="1861"/>
        <v>7493691509.185792</v>
      </c>
      <c r="AS2522" s="25">
        <f t="shared" si="1862"/>
        <v>200337590.02425668</v>
      </c>
      <c r="AT2522" s="32">
        <f t="shared" si="1863"/>
        <v>0</v>
      </c>
      <c r="AU2522" s="23">
        <f t="shared" si="1864"/>
        <v>0</v>
      </c>
      <c r="AV2522" s="22">
        <f t="shared" si="1865"/>
        <v>2202573852.6854496</v>
      </c>
      <c r="AW2522" s="31">
        <f t="shared" si="1878"/>
        <v>10266106678.419296</v>
      </c>
    </row>
    <row r="2523" spans="1:53" x14ac:dyDescent="0.25">
      <c r="A2523">
        <f t="shared" si="1886"/>
        <v>742</v>
      </c>
      <c r="B2523" t="s">
        <v>8</v>
      </c>
      <c r="C2523" s="27">
        <f t="shared" si="1843"/>
        <v>0</v>
      </c>
      <c r="D2523" s="27">
        <f t="shared" si="1866"/>
        <v>0</v>
      </c>
      <c r="E2523" s="27" t="b">
        <f t="shared" si="1842"/>
        <v>1</v>
      </c>
      <c r="F2523" s="29">
        <f t="shared" si="1844"/>
        <v>0</v>
      </c>
      <c r="G2523" s="27">
        <f t="shared" si="1867"/>
        <v>0</v>
      </c>
      <c r="H2523" s="22">
        <f t="shared" si="1845"/>
        <v>27901008720.914463</v>
      </c>
      <c r="I2523" s="23">
        <f t="shared" si="1846"/>
        <v>132580106.5049091</v>
      </c>
      <c r="J2523" s="23">
        <f t="shared" si="1847"/>
        <v>1086</v>
      </c>
      <c r="K2523" s="19">
        <f t="shared" si="1868"/>
        <v>225.0831931027827</v>
      </c>
      <c r="L2523" s="16">
        <f t="shared" si="1848"/>
        <v>192.45325732126904</v>
      </c>
      <c r="M2523" s="23">
        <f>M2522-IF($B2523="B",(Percent_Rent_In_Elsies*2.49%/12 * H2522)/K2522,0)+IF($B2523="D",N2523,0)+IF(B2523="D",AK2522)+IF(B2523="C",F2522*90%)-(Y2523-Y2522)-IF($B2523="A",Q2522/K2522) + IF($B2523="A",Q2522/K2522)</f>
        <v>-44008441.916090988</v>
      </c>
      <c r="N2523" s="23">
        <f t="shared" si="1849"/>
        <v>0</v>
      </c>
      <c r="O2523" s="22">
        <f t="shared" si="1850"/>
        <v>0</v>
      </c>
      <c r="P2523" s="22">
        <f t="shared" si="1881"/>
        <v>0</v>
      </c>
      <c r="Q2523" s="22">
        <f t="shared" si="1882"/>
        <v>0</v>
      </c>
      <c r="R2523" s="22">
        <f t="shared" si="1851"/>
        <v>341124024.02581096</v>
      </c>
      <c r="S2523" s="16">
        <f t="shared" si="1841"/>
        <v>28379702.497987468</v>
      </c>
      <c r="T2523" s="15">
        <f t="shared" si="1852"/>
        <v>0</v>
      </c>
      <c r="U2523" s="23">
        <f t="shared" si="1869"/>
        <v>1515546.4045245617</v>
      </c>
      <c r="V2523" s="23">
        <f t="shared" si="1870"/>
        <v>126085.39139139459</v>
      </c>
      <c r="W2523" s="23">
        <f t="shared" si="1883"/>
        <v>0</v>
      </c>
      <c r="X2523" s="23">
        <f t="shared" si="1871"/>
        <v>36474937.750162363</v>
      </c>
      <c r="Y2523" s="23">
        <f t="shared" si="1853"/>
        <v>13825559.361691331</v>
      </c>
      <c r="Z2523" s="3">
        <f t="shared" si="1854"/>
        <v>0</v>
      </c>
      <c r="AA2523" s="23">
        <f t="shared" si="1855"/>
        <v>62152589.282549895</v>
      </c>
      <c r="AB2523" s="26">
        <f t="shared" si="1872"/>
        <v>70086276.274228543</v>
      </c>
      <c r="AC2523" s="23">
        <f t="shared" si="1873"/>
        <v>74889487.274228647</v>
      </c>
      <c r="AD2523" s="23">
        <f t="shared" si="1879"/>
        <v>4803211</v>
      </c>
      <c r="AE2523" s="24">
        <f t="shared" si="1840"/>
        <v>70086276.274228647</v>
      </c>
      <c r="AF2523" s="3">
        <f t="shared" si="1874"/>
        <v>1E-4</v>
      </c>
      <c r="AG2523" s="2">
        <f t="shared" si="1856"/>
        <v>0</v>
      </c>
      <c r="AH2523" s="2">
        <f t="shared" si="1857"/>
        <v>159.23807172602727</v>
      </c>
      <c r="AI2523" s="23">
        <f t="shared" si="1880"/>
        <v>9992502325.2300797</v>
      </c>
      <c r="AJ2523" s="23">
        <f t="shared" si="1858"/>
        <v>6219.922423797766</v>
      </c>
      <c r="AK2523" s="23">
        <f t="shared" si="1859"/>
        <v>60636.493954447171</v>
      </c>
      <c r="AL2523" s="23">
        <f t="shared" si="1884"/>
        <v>0</v>
      </c>
      <c r="AM2523" s="23">
        <f t="shared" si="1885"/>
        <v>0</v>
      </c>
      <c r="AN2523" s="16">
        <f t="shared" si="1875"/>
        <v>0</v>
      </c>
      <c r="AO2523" s="23">
        <f t="shared" si="1876"/>
        <v>0</v>
      </c>
      <c r="AP2523" s="22">
        <f t="shared" si="1877"/>
        <v>0</v>
      </c>
      <c r="AQ2523" s="30">
        <f t="shared" si="1860"/>
        <v>15323398307.204006</v>
      </c>
      <c r="AR2523" s="28">
        <f t="shared" si="1861"/>
        <v>7493691509.185792</v>
      </c>
      <c r="AS2523" s="25">
        <f t="shared" si="1862"/>
        <v>200337590.02425668</v>
      </c>
      <c r="AT2523" s="32">
        <f t="shared" si="1863"/>
        <v>0</v>
      </c>
      <c r="AU2523" s="23">
        <f t="shared" si="1864"/>
        <v>0</v>
      </c>
      <c r="AV2523" s="22">
        <f t="shared" si="1865"/>
        <v>2202573852.6854496</v>
      </c>
      <c r="AW2523" s="31">
        <f t="shared" si="1878"/>
        <v>10266106678.419296</v>
      </c>
    </row>
    <row r="2524" spans="1:53" x14ac:dyDescent="0.25">
      <c r="A2524" s="21">
        <f t="shared" si="1886"/>
        <v>742</v>
      </c>
      <c r="B2524" s="21" t="s">
        <v>9</v>
      </c>
      <c r="C2524" s="27">
        <f t="shared" si="1843"/>
        <v>0</v>
      </c>
      <c r="D2524" s="27">
        <f t="shared" si="1866"/>
        <v>0</v>
      </c>
      <c r="E2524" s="27" t="b">
        <f t="shared" si="1842"/>
        <v>1</v>
      </c>
      <c r="F2524" s="29">
        <f t="shared" si="1844"/>
        <v>0</v>
      </c>
      <c r="G2524" s="27">
        <f t="shared" si="1867"/>
        <v>0</v>
      </c>
      <c r="H2524" s="22">
        <f t="shared" si="1845"/>
        <v>27901008720.914463</v>
      </c>
      <c r="I2524" s="23">
        <f t="shared" si="1846"/>
        <v>132580106.5049091</v>
      </c>
      <c r="J2524" s="23">
        <f t="shared" si="1847"/>
        <v>1086</v>
      </c>
      <c r="K2524" s="19">
        <f t="shared" si="1868"/>
        <v>225.0831931027827</v>
      </c>
      <c r="L2524" s="16">
        <f t="shared" si="1848"/>
        <v>192.45325732126904</v>
      </c>
      <c r="M2524" s="23">
        <f>M2523-IF($B2524="B",(Percent_Rent_In_Elsies*2.49%/12 * H2523)/K2523,0)+IF($B2524="D",N2524,0)+IF(B2524="D",AK2523)+IF(B2524="C",F2523*90%)-(Y2524-Y2523)-IF($B2524="A",Q2523/K2523) + IF($B2524="A",Q2523/K2523)</f>
        <v>-43947805.422136538</v>
      </c>
      <c r="N2524" s="23">
        <f t="shared" si="1849"/>
        <v>0</v>
      </c>
      <c r="O2524" s="22">
        <f t="shared" si="1850"/>
        <v>19827966.131173812</v>
      </c>
      <c r="P2524" s="22">
        <f t="shared" si="1881"/>
        <v>0</v>
      </c>
      <c r="Q2524" s="22">
        <f t="shared" si="1882"/>
        <v>0</v>
      </c>
      <c r="R2524" s="22">
        <f t="shared" si="1851"/>
        <v>341124024.02581096</v>
      </c>
      <c r="S2524" s="16">
        <f t="shared" si="1841"/>
        <v>0</v>
      </c>
      <c r="T2524" s="15">
        <f t="shared" si="1852"/>
        <v>8551736.3668136559</v>
      </c>
      <c r="U2524" s="23">
        <f t="shared" si="1869"/>
        <v>1515546.4045245617</v>
      </c>
      <c r="V2524" s="23">
        <f t="shared" si="1870"/>
        <v>0</v>
      </c>
      <c r="W2524" s="23">
        <f t="shared" si="1883"/>
        <v>126085.39139139459</v>
      </c>
      <c r="X2524" s="23">
        <f t="shared" si="1871"/>
        <v>36474937.750162363</v>
      </c>
      <c r="Y2524" s="23">
        <f t="shared" si="1853"/>
        <v>13825559.361691331</v>
      </c>
      <c r="Z2524" s="3">
        <f t="shared" si="1854"/>
        <v>0</v>
      </c>
      <c r="AA2524" s="23">
        <f t="shared" si="1855"/>
        <v>62091952.788595445</v>
      </c>
      <c r="AB2524" s="26">
        <f t="shared" si="1872"/>
        <v>70086276.274228543</v>
      </c>
      <c r="AC2524" s="23">
        <f t="shared" si="1873"/>
        <v>74889487.274228647</v>
      </c>
      <c r="AD2524" s="23">
        <f t="shared" si="1879"/>
        <v>4803211</v>
      </c>
      <c r="AE2524" s="24">
        <f t="shared" si="1840"/>
        <v>70086276.274228647</v>
      </c>
      <c r="AF2524" s="3">
        <f t="shared" si="1874"/>
        <v>0</v>
      </c>
      <c r="AG2524" s="2">
        <f t="shared" si="1856"/>
        <v>0</v>
      </c>
      <c r="AH2524" s="2">
        <f t="shared" si="1857"/>
        <v>159.23807172602727</v>
      </c>
      <c r="AI2524" s="23">
        <f t="shared" si="1880"/>
        <v>9982753571.1744919</v>
      </c>
      <c r="AJ2524" s="23">
        <f t="shared" si="1858"/>
        <v>6219.922423797766</v>
      </c>
      <c r="AK2524" s="23">
        <f t="shared" si="1859"/>
        <v>0</v>
      </c>
      <c r="AL2524" s="23">
        <f t="shared" si="1884"/>
        <v>0</v>
      </c>
      <c r="AM2524" s="23">
        <f t="shared" si="1885"/>
        <v>0</v>
      </c>
      <c r="AN2524" s="16">
        <f t="shared" si="1875"/>
        <v>0</v>
      </c>
      <c r="AO2524" s="23">
        <f t="shared" si="1876"/>
        <v>0</v>
      </c>
      <c r="AP2524" s="22">
        <f t="shared" si="1877"/>
        <v>0</v>
      </c>
      <c r="AQ2524" s="30">
        <f t="shared" si="1860"/>
        <v>15323398307.204006</v>
      </c>
      <c r="AR2524" s="28">
        <f t="shared" si="1861"/>
        <v>7493691509.185792</v>
      </c>
      <c r="AS2524" s="25">
        <f t="shared" si="1862"/>
        <v>200337590.02425668</v>
      </c>
      <c r="AT2524" s="32">
        <f t="shared" si="1863"/>
        <v>0</v>
      </c>
      <c r="AU2524" s="23">
        <f t="shared" si="1864"/>
        <v>0</v>
      </c>
      <c r="AV2524" s="22">
        <f t="shared" si="1865"/>
        <v>2202573852.6854496</v>
      </c>
      <c r="AW2524" s="31">
        <f t="shared" si="1878"/>
        <v>10266106678.419296</v>
      </c>
      <c r="AX2524" s="21"/>
      <c r="AY2524" s="21"/>
      <c r="AZ2524" s="21"/>
      <c r="BA2524" s="21"/>
    </row>
    <row r="2525" spans="1:53" x14ac:dyDescent="0.25">
      <c r="A2525" s="21">
        <f t="shared" si="1886"/>
        <v>742</v>
      </c>
      <c r="B2525" s="21" t="s">
        <v>28</v>
      </c>
      <c r="C2525" s="27">
        <f t="shared" si="1843"/>
        <v>0</v>
      </c>
      <c r="D2525" s="27">
        <f t="shared" si="1866"/>
        <v>0</v>
      </c>
      <c r="E2525" s="27" t="b">
        <f t="shared" si="1842"/>
        <v>1</v>
      </c>
      <c r="F2525" s="29">
        <f t="shared" si="1844"/>
        <v>0</v>
      </c>
      <c r="G2525" s="27">
        <f t="shared" si="1867"/>
        <v>0</v>
      </c>
      <c r="H2525" s="22">
        <f t="shared" si="1845"/>
        <v>27901008720.914463</v>
      </c>
      <c r="I2525" s="23">
        <f t="shared" si="1846"/>
        <v>132580106.5049091</v>
      </c>
      <c r="J2525" s="23">
        <f t="shared" si="1847"/>
        <v>1086</v>
      </c>
      <c r="K2525" s="19">
        <f t="shared" si="1868"/>
        <v>225.0831931027827</v>
      </c>
      <c r="L2525" s="16">
        <f t="shared" si="1848"/>
        <v>192.45325732126904</v>
      </c>
      <c r="M2525" s="23">
        <f>M2524-IF($B2525="B",(Percent_Rent_In_Elsies*2.49%/12 * H2524)/K2524,0)+IF($B2525="D",N2525,0)+IF(B2525="D",AK2524)+IF(B2525="C",F2524*90%)-(Y2525-Y2524)-IF($B2525="A",Q2524/K2524) + IF($B2525="A",Q2524/K2524)</f>
        <v>-43947805.422136538</v>
      </c>
      <c r="N2525" s="23">
        <f t="shared" si="1849"/>
        <v>0</v>
      </c>
      <c r="O2525" s="22">
        <f t="shared" si="1850"/>
        <v>0</v>
      </c>
      <c r="P2525" s="22">
        <f t="shared" si="1881"/>
        <v>19827966.131173812</v>
      </c>
      <c r="Q2525" s="22">
        <f t="shared" si="1882"/>
        <v>0</v>
      </c>
      <c r="R2525" s="22">
        <f t="shared" si="1851"/>
        <v>341124024.02581096</v>
      </c>
      <c r="S2525" s="16">
        <f t="shared" si="1841"/>
        <v>0</v>
      </c>
      <c r="T2525" s="15">
        <f t="shared" si="1852"/>
        <v>0</v>
      </c>
      <c r="U2525" s="23">
        <f t="shared" si="1869"/>
        <v>1515546.4045245617</v>
      </c>
      <c r="V2525" s="23">
        <f t="shared" si="1870"/>
        <v>0</v>
      </c>
      <c r="W2525" s="23">
        <f t="shared" si="1883"/>
        <v>0</v>
      </c>
      <c r="X2525" s="23">
        <f t="shared" si="1871"/>
        <v>36474937.750162363</v>
      </c>
      <c r="Y2525" s="23">
        <f t="shared" si="1853"/>
        <v>13825559.361691331</v>
      </c>
      <c r="Z2525" s="3">
        <f t="shared" si="1854"/>
        <v>6304.2695695697312</v>
      </c>
      <c r="AA2525" s="23">
        <f t="shared" si="1855"/>
        <v>62186516.832138993</v>
      </c>
      <c r="AB2525" s="26">
        <f t="shared" si="1872"/>
        <v>70086276.274228543</v>
      </c>
      <c r="AC2525" s="23">
        <f t="shared" si="1873"/>
        <v>74889487.274228647</v>
      </c>
      <c r="AD2525" s="23">
        <f t="shared" si="1879"/>
        <v>4803211</v>
      </c>
      <c r="AE2525" s="24">
        <f t="shared" si="1840"/>
        <v>70086276.274228647</v>
      </c>
      <c r="AF2525" s="3">
        <f t="shared" si="1874"/>
        <v>0</v>
      </c>
      <c r="AG2525" s="2">
        <f t="shared" si="1856"/>
        <v>756512348.34836769</v>
      </c>
      <c r="AH2525" s="2">
        <f t="shared" si="1857"/>
        <v>159.23807172602727</v>
      </c>
      <c r="AI2525" s="23">
        <f t="shared" si="1880"/>
        <v>9997956983.2269859</v>
      </c>
      <c r="AJ2525" s="23">
        <f t="shared" si="1858"/>
        <v>6219.922423797766</v>
      </c>
      <c r="AK2525" s="23">
        <f t="shared" si="1859"/>
        <v>0</v>
      </c>
      <c r="AL2525" s="23">
        <f t="shared" si="1884"/>
        <v>0</v>
      </c>
      <c r="AM2525" s="23">
        <f t="shared" si="1885"/>
        <v>0</v>
      </c>
      <c r="AN2525" s="16">
        <f t="shared" si="1875"/>
        <v>0</v>
      </c>
      <c r="AO2525" s="23">
        <f t="shared" si="1876"/>
        <v>0</v>
      </c>
      <c r="AP2525" s="22">
        <f t="shared" si="1877"/>
        <v>0</v>
      </c>
      <c r="AQ2525" s="30">
        <f t="shared" si="1860"/>
        <v>15323398307.204006</v>
      </c>
      <c r="AR2525" s="28">
        <f t="shared" si="1861"/>
        <v>7493691509.185792</v>
      </c>
      <c r="AS2525" s="25">
        <f t="shared" si="1862"/>
        <v>200337590.02425668</v>
      </c>
      <c r="AT2525" s="32">
        <f t="shared" si="1863"/>
        <v>12608.539139139462</v>
      </c>
      <c r="AU2525" s="23">
        <f t="shared" si="1864"/>
        <v>12608.539139139462</v>
      </c>
      <c r="AV2525" s="22">
        <f t="shared" si="1865"/>
        <v>2211125589.0522633</v>
      </c>
      <c r="AW2525" s="31">
        <f t="shared" si="1878"/>
        <v>10266106678.419296</v>
      </c>
      <c r="AX2525" s="21"/>
      <c r="AY2525" s="21"/>
      <c r="AZ2525" s="21"/>
      <c r="BA2525" s="21"/>
    </row>
    <row r="2526" spans="1:53" x14ac:dyDescent="0.25">
      <c r="A2526">
        <f t="shared" si="1886"/>
        <v>743</v>
      </c>
      <c r="B2526" t="s">
        <v>6</v>
      </c>
      <c r="C2526" s="27">
        <f t="shared" si="1843"/>
        <v>0</v>
      </c>
      <c r="D2526" s="27">
        <f t="shared" si="1866"/>
        <v>0</v>
      </c>
      <c r="E2526" s="27" t="b">
        <f t="shared" si="1842"/>
        <v>1</v>
      </c>
      <c r="F2526" s="29">
        <f t="shared" si="1844"/>
        <v>0</v>
      </c>
      <c r="G2526" s="27">
        <f t="shared" si="1867"/>
        <v>0</v>
      </c>
      <c r="H2526" s="22">
        <f t="shared" si="1845"/>
        <v>27947510402.11599</v>
      </c>
      <c r="I2526" s="23">
        <f t="shared" si="1846"/>
        <v>132580106.5049091</v>
      </c>
      <c r="J2526" s="23">
        <f t="shared" si="1847"/>
        <v>1086</v>
      </c>
      <c r="K2526" s="19">
        <f t="shared" si="1868"/>
        <v>225.0831931027827</v>
      </c>
      <c r="L2526" s="16">
        <f t="shared" si="1848"/>
        <v>192.77401275013781</v>
      </c>
      <c r="M2526" s="23">
        <f>M2525-IF($B2526="B",(Percent_Rent_In_Elsies*2.49%/12 * H2525)/K2525,0)+IF($B2526="D",N2526,0)+IF(B2526="D",AK2525)+IF(B2526="C",F2525*90%)-(Y2526-Y2525)-IF($B2526="A",Q2525/K2525) + IF($B2526="A",Q2525/K2525)</f>
        <v>-43947805.422136538</v>
      </c>
      <c r="N2526" s="23">
        <f t="shared" si="1849"/>
        <v>0</v>
      </c>
      <c r="O2526" s="22">
        <f t="shared" si="1850"/>
        <v>0</v>
      </c>
      <c r="P2526" s="22">
        <f t="shared" si="1881"/>
        <v>0</v>
      </c>
      <c r="Q2526" s="22">
        <f t="shared" si="1882"/>
        <v>0</v>
      </c>
      <c r="R2526" s="22">
        <f t="shared" si="1851"/>
        <v>341124024.02581096</v>
      </c>
      <c r="S2526" s="16">
        <f t="shared" si="1841"/>
        <v>0</v>
      </c>
      <c r="T2526" s="15">
        <f t="shared" si="1852"/>
        <v>0</v>
      </c>
      <c r="U2526" s="23">
        <f t="shared" si="1869"/>
        <v>1515546.4045245617</v>
      </c>
      <c r="V2526" s="23">
        <f t="shared" si="1870"/>
        <v>0</v>
      </c>
      <c r="W2526" s="23">
        <f t="shared" si="1883"/>
        <v>0</v>
      </c>
      <c r="X2526" s="23">
        <f t="shared" si="1871"/>
        <v>36506459.098010205</v>
      </c>
      <c r="Y2526" s="23">
        <f t="shared" si="1853"/>
        <v>13825559.361691331</v>
      </c>
      <c r="Z2526" s="3">
        <f t="shared" si="1854"/>
        <v>0</v>
      </c>
      <c r="AA2526" s="23">
        <f t="shared" si="1855"/>
        <v>62186516.832138993</v>
      </c>
      <c r="AB2526" s="26">
        <f t="shared" si="1872"/>
        <v>70086276.274228543</v>
      </c>
      <c r="AC2526" s="23">
        <f t="shared" si="1873"/>
        <v>74889487.274228647</v>
      </c>
      <c r="AD2526" s="23">
        <f t="shared" si="1879"/>
        <v>4803211</v>
      </c>
      <c r="AE2526" s="24">
        <f t="shared" si="1840"/>
        <v>70086276.274228647</v>
      </c>
      <c r="AF2526" s="3">
        <f t="shared" si="1874"/>
        <v>0</v>
      </c>
      <c r="AG2526" s="2">
        <f t="shared" si="1856"/>
        <v>0</v>
      </c>
      <c r="AH2526" s="2">
        <f t="shared" si="1857"/>
        <v>159.50346851223736</v>
      </c>
      <c r="AI2526" s="23">
        <f t="shared" si="1880"/>
        <v>9997956983.2269859</v>
      </c>
      <c r="AJ2526" s="23">
        <f t="shared" si="1858"/>
        <v>6219.922423797766</v>
      </c>
      <c r="AK2526" s="23">
        <f t="shared" si="1859"/>
        <v>0</v>
      </c>
      <c r="AL2526" s="23">
        <f t="shared" si="1884"/>
        <v>0</v>
      </c>
      <c r="AM2526" s="23">
        <f t="shared" si="1885"/>
        <v>0</v>
      </c>
      <c r="AN2526" s="16">
        <f t="shared" si="1875"/>
        <v>0</v>
      </c>
      <c r="AO2526" s="23">
        <f t="shared" si="1876"/>
        <v>0</v>
      </c>
      <c r="AP2526" s="22">
        <f t="shared" si="1877"/>
        <v>0</v>
      </c>
      <c r="AQ2526" s="30">
        <f t="shared" si="1860"/>
        <v>15323398307.204006</v>
      </c>
      <c r="AR2526" s="28">
        <f t="shared" si="1861"/>
        <v>7493691509.185792</v>
      </c>
      <c r="AS2526" s="25">
        <f t="shared" si="1862"/>
        <v>200337590.02425668</v>
      </c>
      <c r="AT2526" s="32">
        <f t="shared" si="1863"/>
        <v>0</v>
      </c>
      <c r="AU2526" s="23">
        <f t="shared" si="1864"/>
        <v>0</v>
      </c>
      <c r="AV2526" s="22">
        <f t="shared" si="1865"/>
        <v>2211125589.0522633</v>
      </c>
      <c r="AW2526" s="31">
        <f t="shared" si="1878"/>
        <v>10246278712.288122</v>
      </c>
    </row>
    <row r="2527" spans="1:53" x14ac:dyDescent="0.25">
      <c r="A2527">
        <f t="shared" si="1886"/>
        <v>743</v>
      </c>
      <c r="B2527" t="s">
        <v>7</v>
      </c>
      <c r="C2527" s="27">
        <f t="shared" si="1843"/>
        <v>0</v>
      </c>
      <c r="D2527" s="27">
        <f t="shared" si="1866"/>
        <v>0</v>
      </c>
      <c r="E2527" s="27" t="b">
        <f t="shared" si="1842"/>
        <v>1</v>
      </c>
      <c r="F2527" s="29">
        <f t="shared" si="1844"/>
        <v>0</v>
      </c>
      <c r="G2527" s="27">
        <f t="shared" si="1867"/>
        <v>0</v>
      </c>
      <c r="H2527" s="22">
        <f t="shared" si="1845"/>
        <v>27947510402.115993</v>
      </c>
      <c r="I2527" s="23">
        <f t="shared" si="1846"/>
        <v>132580106.5049091</v>
      </c>
      <c r="J2527" s="23">
        <f t="shared" si="1847"/>
        <v>1086</v>
      </c>
      <c r="K2527" s="19">
        <f t="shared" si="1868"/>
        <v>225.0831931027827</v>
      </c>
      <c r="L2527" s="16">
        <f t="shared" si="1848"/>
        <v>192.77401275013781</v>
      </c>
      <c r="M2527" s="23">
        <f>M2526-IF($B2527="B",(Percent_Rent_In_Elsies*2.49%/12 * H2526)/K2526,0)+IF($B2527="D",N2527,0)+IF(B2527="D",AK2526)+IF(B2527="C",F2526*90%)-(Y2527-Y2526)-IF($B2527="A",Q2526/K2526) + IF($B2527="A",Q2526/K2526)</f>
        <v>-44076626.866521128</v>
      </c>
      <c r="N2527" s="23">
        <f t="shared" si="1849"/>
        <v>0</v>
      </c>
      <c r="O2527" s="22">
        <f t="shared" si="1850"/>
        <v>0</v>
      </c>
      <c r="P2527" s="22">
        <f t="shared" si="1881"/>
        <v>0</v>
      </c>
      <c r="Q2527" s="22">
        <f t="shared" si="1882"/>
        <v>0</v>
      </c>
      <c r="R2527" s="22">
        <f t="shared" si="1851"/>
        <v>312697022.02366006</v>
      </c>
      <c r="S2527" s="16">
        <f t="shared" si="1841"/>
        <v>28427002.002150912</v>
      </c>
      <c r="T2527" s="15">
        <f t="shared" si="1852"/>
        <v>0</v>
      </c>
      <c r="U2527" s="23">
        <f t="shared" si="1869"/>
        <v>1389250.8708141816</v>
      </c>
      <c r="V2527" s="23">
        <f t="shared" si="1870"/>
        <v>126295.53371038014</v>
      </c>
      <c r="W2527" s="23">
        <f t="shared" si="1883"/>
        <v>0</v>
      </c>
      <c r="X2527" s="23">
        <f t="shared" si="1871"/>
        <v>36506459.098010205</v>
      </c>
      <c r="Y2527" s="23">
        <f t="shared" si="1853"/>
        <v>13825559.361691331</v>
      </c>
      <c r="Z2527" s="3">
        <f t="shared" si="1854"/>
        <v>0</v>
      </c>
      <c r="AA2527" s="23">
        <f t="shared" si="1855"/>
        <v>62186516.832138993</v>
      </c>
      <c r="AB2527" s="26">
        <f t="shared" si="1872"/>
        <v>70086276.274228558</v>
      </c>
      <c r="AC2527" s="23">
        <f t="shared" si="1873"/>
        <v>74889487.274228647</v>
      </c>
      <c r="AD2527" s="23">
        <f t="shared" si="1879"/>
        <v>4803211</v>
      </c>
      <c r="AE2527" s="24">
        <f t="shared" si="1840"/>
        <v>70086276.274228647</v>
      </c>
      <c r="AF2527" s="3">
        <f t="shared" si="1874"/>
        <v>0</v>
      </c>
      <c r="AG2527" s="2">
        <f t="shared" si="1856"/>
        <v>0</v>
      </c>
      <c r="AH2527" s="2">
        <f t="shared" si="1857"/>
        <v>159.50346851223736</v>
      </c>
      <c r="AI2527" s="23">
        <f t="shared" si="1880"/>
        <v>9997956983.2269859</v>
      </c>
      <c r="AJ2527" s="23">
        <f t="shared" si="1858"/>
        <v>6219.922423797766</v>
      </c>
      <c r="AK2527" s="23">
        <f t="shared" si="1859"/>
        <v>0</v>
      </c>
      <c r="AL2527" s="23">
        <f t="shared" si="1884"/>
        <v>5454657.9969062805</v>
      </c>
      <c r="AM2527" s="23">
        <f t="shared" si="1885"/>
        <v>5089132438.365777</v>
      </c>
      <c r="AN2527" s="16">
        <f t="shared" si="1875"/>
        <v>0</v>
      </c>
      <c r="AO2527" s="23">
        <f t="shared" si="1876"/>
        <v>128821.44438458682</v>
      </c>
      <c r="AP2527" s="22">
        <f t="shared" si="1877"/>
        <v>28995542.042195339</v>
      </c>
      <c r="AQ2527" s="30">
        <f t="shared" si="1860"/>
        <v>15381142929.18104</v>
      </c>
      <c r="AR2527" s="28">
        <f t="shared" si="1861"/>
        <v>7522440589.1206284</v>
      </c>
      <c r="AS2527" s="25">
        <f t="shared" si="1862"/>
        <v>200337590.02425668</v>
      </c>
      <c r="AT2527" s="32">
        <f t="shared" si="1863"/>
        <v>0</v>
      </c>
      <c r="AU2527" s="23">
        <f t="shared" si="1864"/>
        <v>0</v>
      </c>
      <c r="AV2527" s="22">
        <f t="shared" si="1865"/>
        <v>2211125589.0522633</v>
      </c>
      <c r="AW2527" s="31">
        <f t="shared" si="1878"/>
        <v>10304023334.265154</v>
      </c>
    </row>
    <row r="2528" spans="1:53" s="21" customFormat="1" x14ac:dyDescent="0.25">
      <c r="A2528">
        <f t="shared" si="1886"/>
        <v>743</v>
      </c>
      <c r="B2528" t="s">
        <v>8</v>
      </c>
      <c r="C2528" s="27">
        <f t="shared" si="1843"/>
        <v>0</v>
      </c>
      <c r="D2528" s="27">
        <f t="shared" si="1866"/>
        <v>0</v>
      </c>
      <c r="E2528" s="27" t="b">
        <f t="shared" si="1842"/>
        <v>1</v>
      </c>
      <c r="F2528" s="29">
        <f t="shared" si="1844"/>
        <v>0</v>
      </c>
      <c r="G2528" s="27">
        <f t="shared" si="1867"/>
        <v>0</v>
      </c>
      <c r="H2528" s="22">
        <f t="shared" si="1845"/>
        <v>27947510402.115993</v>
      </c>
      <c r="I2528" s="23">
        <f t="shared" si="1846"/>
        <v>132580106.5049091</v>
      </c>
      <c r="J2528" s="23">
        <f t="shared" si="1847"/>
        <v>1086</v>
      </c>
      <c r="K2528" s="19">
        <f t="shared" si="1868"/>
        <v>225.0831931027827</v>
      </c>
      <c r="L2528" s="16">
        <f t="shared" si="1848"/>
        <v>192.77401275013781</v>
      </c>
      <c r="M2528" s="23">
        <f>M2527-IF($B2528="B",(Percent_Rent_In_Elsies*2.49%/12 * H2527)/K2527,0)+IF($B2528="D",N2528,0)+IF(B2528="D",AK2527)+IF(B2528="C",F2527*90%)-(Y2528-Y2527)-IF($B2528="A",Q2527/K2527) + IF($B2528="A",Q2527/K2527)</f>
        <v>-44076626.866521128</v>
      </c>
      <c r="N2528" s="23">
        <f t="shared" si="1849"/>
        <v>0</v>
      </c>
      <c r="O2528" s="22">
        <f t="shared" si="1850"/>
        <v>0</v>
      </c>
      <c r="P2528" s="22">
        <f t="shared" si="1881"/>
        <v>0</v>
      </c>
      <c r="Q2528" s="22">
        <f t="shared" si="1882"/>
        <v>0</v>
      </c>
      <c r="R2528" s="22">
        <f t="shared" si="1851"/>
        <v>341692564.06585538</v>
      </c>
      <c r="S2528" s="16">
        <f t="shared" si="1841"/>
        <v>28427002.002150912</v>
      </c>
      <c r="T2528" s="15">
        <f t="shared" si="1852"/>
        <v>0</v>
      </c>
      <c r="U2528" s="23">
        <f t="shared" si="1869"/>
        <v>1518072.3151987684</v>
      </c>
      <c r="V2528" s="23">
        <f t="shared" si="1870"/>
        <v>126295.53371038014</v>
      </c>
      <c r="W2528" s="23">
        <f t="shared" si="1883"/>
        <v>0</v>
      </c>
      <c r="X2528" s="23">
        <f t="shared" si="1871"/>
        <v>36506459.098010205</v>
      </c>
      <c r="Y2528" s="23">
        <f t="shared" si="1853"/>
        <v>13825559.361691331</v>
      </c>
      <c r="Z2528" s="3">
        <f t="shared" si="1854"/>
        <v>0</v>
      </c>
      <c r="AA2528" s="23">
        <f t="shared" si="1855"/>
        <v>62186516.832138993</v>
      </c>
      <c r="AB2528" s="26">
        <f t="shared" si="1872"/>
        <v>70086276.274228543</v>
      </c>
      <c r="AC2528" s="23">
        <f t="shared" si="1873"/>
        <v>74889487.274228647</v>
      </c>
      <c r="AD2528" s="23">
        <f t="shared" si="1879"/>
        <v>4803211</v>
      </c>
      <c r="AE2528" s="24">
        <f t="shared" si="1840"/>
        <v>70086276.274228647</v>
      </c>
      <c r="AF2528" s="3">
        <f t="shared" si="1874"/>
        <v>1E-4</v>
      </c>
      <c r="AG2528" s="2">
        <f t="shared" si="1856"/>
        <v>0</v>
      </c>
      <c r="AH2528" s="2">
        <f t="shared" si="1857"/>
        <v>159.50346851223736</v>
      </c>
      <c r="AI2528" s="23">
        <f t="shared" si="1880"/>
        <v>9997956983.2269859</v>
      </c>
      <c r="AJ2528" s="23">
        <f t="shared" si="1858"/>
        <v>6219.922423797766</v>
      </c>
      <c r="AK2528" s="23">
        <f t="shared" si="1859"/>
        <v>60650.89964132398</v>
      </c>
      <c r="AL2528" s="23">
        <f t="shared" si="1884"/>
        <v>0</v>
      </c>
      <c r="AM2528" s="23">
        <f t="shared" si="1885"/>
        <v>0</v>
      </c>
      <c r="AN2528" s="16">
        <f t="shared" si="1875"/>
        <v>0</v>
      </c>
      <c r="AO2528" s="23">
        <f t="shared" si="1876"/>
        <v>0</v>
      </c>
      <c r="AP2528" s="22">
        <f t="shared" si="1877"/>
        <v>0</v>
      </c>
      <c r="AQ2528" s="30">
        <f t="shared" si="1860"/>
        <v>15381142929.18104</v>
      </c>
      <c r="AR2528" s="28">
        <f t="shared" si="1861"/>
        <v>7522440589.1206284</v>
      </c>
      <c r="AS2528" s="25">
        <f t="shared" si="1862"/>
        <v>200337590.02425668</v>
      </c>
      <c r="AT2528" s="32">
        <f t="shared" si="1863"/>
        <v>0</v>
      </c>
      <c r="AU2528" s="23">
        <f t="shared" si="1864"/>
        <v>0</v>
      </c>
      <c r="AV2528" s="22">
        <f t="shared" si="1865"/>
        <v>2211125589.0522633</v>
      </c>
      <c r="AW2528" s="31">
        <f t="shared" si="1878"/>
        <v>10304023334.265154</v>
      </c>
      <c r="AX2528"/>
      <c r="AY2528"/>
      <c r="AZ2528"/>
      <c r="BA2528"/>
    </row>
    <row r="2529" spans="1:53" s="21" customFormat="1" x14ac:dyDescent="0.25">
      <c r="A2529" s="21">
        <f t="shared" si="1886"/>
        <v>743</v>
      </c>
      <c r="B2529" s="21" t="s">
        <v>9</v>
      </c>
      <c r="C2529" s="27">
        <f t="shared" si="1843"/>
        <v>0</v>
      </c>
      <c r="D2529" s="27">
        <f t="shared" si="1866"/>
        <v>0</v>
      </c>
      <c r="E2529" s="27" t="b">
        <f t="shared" si="1842"/>
        <v>1</v>
      </c>
      <c r="F2529" s="29">
        <f t="shared" si="1844"/>
        <v>0</v>
      </c>
      <c r="G2529" s="27">
        <f t="shared" si="1867"/>
        <v>0</v>
      </c>
      <c r="H2529" s="22">
        <f t="shared" si="1845"/>
        <v>27947510402.115993</v>
      </c>
      <c r="I2529" s="23">
        <f t="shared" si="1846"/>
        <v>132580106.5049091</v>
      </c>
      <c r="J2529" s="23">
        <f t="shared" si="1847"/>
        <v>1086</v>
      </c>
      <c r="K2529" s="19">
        <f t="shared" si="1868"/>
        <v>225.0831931027827</v>
      </c>
      <c r="L2529" s="16">
        <f t="shared" si="1848"/>
        <v>192.77401275013781</v>
      </c>
      <c r="M2529" s="23">
        <f>M2528-IF($B2529="B",(Percent_Rent_In_Elsies*2.49%/12 * H2528)/K2528,0)+IF($B2529="D",N2529,0)+IF(B2529="D",AK2528)+IF(B2529="C",F2528*90%)-(Y2529-Y2528)-IF($B2529="A",Q2528/K2528) + IF($B2529="A",Q2528/K2528)</f>
        <v>-44015975.9668798</v>
      </c>
      <c r="N2529" s="23">
        <f t="shared" si="1849"/>
        <v>0</v>
      </c>
      <c r="O2529" s="22">
        <f t="shared" si="1850"/>
        <v>19861012.741392523</v>
      </c>
      <c r="P2529" s="22">
        <f t="shared" si="1881"/>
        <v>0</v>
      </c>
      <c r="Q2529" s="22">
        <f t="shared" si="1882"/>
        <v>0</v>
      </c>
      <c r="R2529" s="22">
        <f t="shared" si="1851"/>
        <v>341692564.06585538</v>
      </c>
      <c r="S2529" s="16">
        <f t="shared" si="1841"/>
        <v>0</v>
      </c>
      <c r="T2529" s="15">
        <f t="shared" si="1852"/>
        <v>8565989.2607583888</v>
      </c>
      <c r="U2529" s="23">
        <f t="shared" si="1869"/>
        <v>1518072.3151987684</v>
      </c>
      <c r="V2529" s="23">
        <f t="shared" si="1870"/>
        <v>0</v>
      </c>
      <c r="W2529" s="23">
        <f t="shared" si="1883"/>
        <v>126295.53371038014</v>
      </c>
      <c r="X2529" s="23">
        <f t="shared" si="1871"/>
        <v>36506459.098010205</v>
      </c>
      <c r="Y2529" s="23">
        <f t="shared" si="1853"/>
        <v>13825559.361691331</v>
      </c>
      <c r="Z2529" s="3">
        <f t="shared" si="1854"/>
        <v>0</v>
      </c>
      <c r="AA2529" s="23">
        <f t="shared" si="1855"/>
        <v>62125865.932497665</v>
      </c>
      <c r="AB2529" s="26">
        <f t="shared" si="1872"/>
        <v>70086276.274228558</v>
      </c>
      <c r="AC2529" s="23">
        <f t="shared" si="1873"/>
        <v>74889487.274228647</v>
      </c>
      <c r="AD2529" s="23">
        <f t="shared" si="1879"/>
        <v>4803211</v>
      </c>
      <c r="AE2529" s="24">
        <f t="shared" si="1840"/>
        <v>70086276.274228647</v>
      </c>
      <c r="AF2529" s="3">
        <f t="shared" si="1874"/>
        <v>0</v>
      </c>
      <c r="AG2529" s="2">
        <f t="shared" si="1856"/>
        <v>0</v>
      </c>
      <c r="AH2529" s="2">
        <f t="shared" si="1857"/>
        <v>159.50346851223736</v>
      </c>
      <c r="AI2529" s="23">
        <f t="shared" si="1880"/>
        <v>9988205913.1156807</v>
      </c>
      <c r="AJ2529" s="23">
        <f t="shared" si="1858"/>
        <v>6219.922423797766</v>
      </c>
      <c r="AK2529" s="23">
        <f t="shared" si="1859"/>
        <v>0</v>
      </c>
      <c r="AL2529" s="23">
        <f t="shared" si="1884"/>
        <v>0</v>
      </c>
      <c r="AM2529" s="23">
        <f t="shared" si="1885"/>
        <v>0</v>
      </c>
      <c r="AN2529" s="16">
        <f t="shared" si="1875"/>
        <v>0</v>
      </c>
      <c r="AO2529" s="23">
        <f t="shared" si="1876"/>
        <v>0</v>
      </c>
      <c r="AP2529" s="22">
        <f t="shared" si="1877"/>
        <v>0</v>
      </c>
      <c r="AQ2529" s="30">
        <f t="shared" si="1860"/>
        <v>15381142929.18104</v>
      </c>
      <c r="AR2529" s="28">
        <f t="shared" si="1861"/>
        <v>7522440589.1206284</v>
      </c>
      <c r="AS2529" s="25">
        <f t="shared" si="1862"/>
        <v>200337590.02425668</v>
      </c>
      <c r="AT2529" s="32">
        <f t="shared" si="1863"/>
        <v>0</v>
      </c>
      <c r="AU2529" s="23">
        <f t="shared" si="1864"/>
        <v>0</v>
      </c>
      <c r="AV2529" s="22">
        <f t="shared" si="1865"/>
        <v>2211125589.0522633</v>
      </c>
      <c r="AW2529" s="31">
        <f t="shared" si="1878"/>
        <v>10304023334.265154</v>
      </c>
    </row>
    <row r="2530" spans="1:53" x14ac:dyDescent="0.25">
      <c r="A2530" s="21">
        <f t="shared" si="1886"/>
        <v>743</v>
      </c>
      <c r="B2530" s="21" t="s">
        <v>28</v>
      </c>
      <c r="C2530" s="27">
        <f t="shared" si="1843"/>
        <v>0</v>
      </c>
      <c r="D2530" s="27">
        <f t="shared" si="1866"/>
        <v>0</v>
      </c>
      <c r="E2530" s="27" t="b">
        <f t="shared" si="1842"/>
        <v>1</v>
      </c>
      <c r="F2530" s="29">
        <f t="shared" si="1844"/>
        <v>0</v>
      </c>
      <c r="G2530" s="27">
        <f t="shared" si="1867"/>
        <v>0</v>
      </c>
      <c r="H2530" s="22">
        <f t="shared" si="1845"/>
        <v>27947510402.115993</v>
      </c>
      <c r="I2530" s="23">
        <f t="shared" si="1846"/>
        <v>132580106.5049091</v>
      </c>
      <c r="J2530" s="23">
        <f t="shared" si="1847"/>
        <v>1086</v>
      </c>
      <c r="K2530" s="19">
        <f t="shared" si="1868"/>
        <v>225.0831931027827</v>
      </c>
      <c r="L2530" s="16">
        <f t="shared" si="1848"/>
        <v>192.77401275013781</v>
      </c>
      <c r="M2530" s="23">
        <f>M2529-IF($B2530="B",(Percent_Rent_In_Elsies*2.49%/12 * H2529)/K2529,0)+IF($B2530="D",N2530,0)+IF(B2530="D",AK2529)+IF(B2530="C",F2529*90%)-(Y2530-Y2529)-IF($B2530="A",Q2529/K2529) + IF($B2530="A",Q2529/K2529)</f>
        <v>-44015975.9668798</v>
      </c>
      <c r="N2530" s="23">
        <f t="shared" si="1849"/>
        <v>0</v>
      </c>
      <c r="O2530" s="22">
        <f t="shared" si="1850"/>
        <v>0</v>
      </c>
      <c r="P2530" s="22">
        <f t="shared" si="1881"/>
        <v>19861012.741392523</v>
      </c>
      <c r="Q2530" s="22">
        <f t="shared" si="1882"/>
        <v>0</v>
      </c>
      <c r="R2530" s="22">
        <f t="shared" si="1851"/>
        <v>341692564.06585538</v>
      </c>
      <c r="S2530" s="16">
        <f t="shared" si="1841"/>
        <v>0</v>
      </c>
      <c r="T2530" s="15">
        <f t="shared" si="1852"/>
        <v>0</v>
      </c>
      <c r="U2530" s="23">
        <f t="shared" si="1869"/>
        <v>1518072.3151987684</v>
      </c>
      <c r="V2530" s="23">
        <f t="shared" si="1870"/>
        <v>0</v>
      </c>
      <c r="W2530" s="23">
        <f t="shared" si="1883"/>
        <v>0</v>
      </c>
      <c r="X2530" s="23">
        <f t="shared" si="1871"/>
        <v>36506459.098010205</v>
      </c>
      <c r="Y2530" s="23">
        <f t="shared" si="1853"/>
        <v>13825559.361691331</v>
      </c>
      <c r="Z2530" s="3">
        <f t="shared" si="1854"/>
        <v>6314.7766855190084</v>
      </c>
      <c r="AA2530" s="23">
        <f t="shared" si="1855"/>
        <v>62220587.582780451</v>
      </c>
      <c r="AB2530" s="26">
        <f t="shared" si="1872"/>
        <v>70086276.274228558</v>
      </c>
      <c r="AC2530" s="23">
        <f t="shared" si="1873"/>
        <v>74889487.274228647</v>
      </c>
      <c r="AD2530" s="23">
        <f t="shared" si="1879"/>
        <v>4803211</v>
      </c>
      <c r="AE2530" s="24">
        <f t="shared" si="1840"/>
        <v>70086276.274228647</v>
      </c>
      <c r="AF2530" s="3">
        <f t="shared" si="1874"/>
        <v>0</v>
      </c>
      <c r="AG2530" s="2">
        <f t="shared" si="1856"/>
        <v>757773202.26228094</v>
      </c>
      <c r="AH2530" s="2">
        <f t="shared" si="1857"/>
        <v>159.50346851223736</v>
      </c>
      <c r="AI2530" s="23">
        <f t="shared" si="1880"/>
        <v>10003434664.188263</v>
      </c>
      <c r="AJ2530" s="23">
        <f t="shared" si="1858"/>
        <v>6219.922423797766</v>
      </c>
      <c r="AK2530" s="23">
        <f t="shared" si="1859"/>
        <v>0</v>
      </c>
      <c r="AL2530" s="23">
        <f t="shared" si="1884"/>
        <v>0</v>
      </c>
      <c r="AM2530" s="23">
        <f t="shared" si="1885"/>
        <v>0</v>
      </c>
      <c r="AN2530" s="16">
        <f t="shared" si="1875"/>
        <v>0</v>
      </c>
      <c r="AO2530" s="23">
        <f t="shared" si="1876"/>
        <v>0</v>
      </c>
      <c r="AP2530" s="22">
        <f t="shared" si="1877"/>
        <v>0</v>
      </c>
      <c r="AQ2530" s="30">
        <f t="shared" si="1860"/>
        <v>15381142929.18104</v>
      </c>
      <c r="AR2530" s="28">
        <f t="shared" si="1861"/>
        <v>7522440589.1206284</v>
      </c>
      <c r="AS2530" s="25">
        <f t="shared" si="1862"/>
        <v>200337590.02425668</v>
      </c>
      <c r="AT2530" s="32">
        <f t="shared" si="1863"/>
        <v>12629.553371038017</v>
      </c>
      <c r="AU2530" s="23">
        <f t="shared" si="1864"/>
        <v>12629.553371038017</v>
      </c>
      <c r="AV2530" s="22">
        <f t="shared" si="1865"/>
        <v>2219691578.3130217</v>
      </c>
      <c r="AW2530" s="31">
        <f t="shared" si="1878"/>
        <v>10304023334.265154</v>
      </c>
      <c r="AX2530" s="21"/>
      <c r="AY2530" s="21"/>
      <c r="AZ2530" s="21"/>
      <c r="BA2530" s="21"/>
    </row>
    <row r="2531" spans="1:53" x14ac:dyDescent="0.25">
      <c r="A2531">
        <f t="shared" si="1886"/>
        <v>744</v>
      </c>
      <c r="B2531" t="s">
        <v>6</v>
      </c>
      <c r="C2531" s="27">
        <f t="shared" si="1843"/>
        <v>0</v>
      </c>
      <c r="D2531" s="27">
        <f t="shared" si="1866"/>
        <v>0</v>
      </c>
      <c r="E2531" s="27" t="b">
        <f t="shared" si="1842"/>
        <v>1</v>
      </c>
      <c r="F2531" s="29">
        <f t="shared" si="1844"/>
        <v>0</v>
      </c>
      <c r="G2531" s="27">
        <f t="shared" si="1867"/>
        <v>0</v>
      </c>
      <c r="H2531" s="22">
        <f t="shared" si="1845"/>
        <v>27994089586.119522</v>
      </c>
      <c r="I2531" s="23">
        <f t="shared" si="1846"/>
        <v>132580106.5049091</v>
      </c>
      <c r="J2531" s="23">
        <f t="shared" si="1847"/>
        <v>1086</v>
      </c>
      <c r="K2531" s="19">
        <f t="shared" si="1868"/>
        <v>225.0831931027827</v>
      </c>
      <c r="L2531" s="16">
        <f t="shared" si="1848"/>
        <v>193.09530277138805</v>
      </c>
      <c r="M2531" s="23">
        <f>M2530-IF($B2531="B",(Percent_Rent_In_Elsies*2.49%/12 * H2530)/K2530,0)+IF($B2531="D",N2531,0)+IF(B2531="D",AK2530)+IF(B2531="C",F2530*90%)-(Y2531-Y2530)-IF($B2531="A",Q2530/K2530) + IF($B2531="A",Q2530/K2530)</f>
        <v>-44015975.9668798</v>
      </c>
      <c r="N2531" s="23">
        <f t="shared" si="1849"/>
        <v>0</v>
      </c>
      <c r="O2531" s="22">
        <f t="shared" si="1850"/>
        <v>0</v>
      </c>
      <c r="P2531" s="22">
        <f t="shared" si="1881"/>
        <v>0</v>
      </c>
      <c r="Q2531" s="22">
        <f t="shared" si="1882"/>
        <v>0</v>
      </c>
      <c r="R2531" s="22">
        <f t="shared" si="1851"/>
        <v>341692564.06585538</v>
      </c>
      <c r="S2531" s="16">
        <f t="shared" si="1841"/>
        <v>0</v>
      </c>
      <c r="T2531" s="15">
        <f t="shared" si="1852"/>
        <v>0</v>
      </c>
      <c r="U2531" s="23">
        <f t="shared" si="1869"/>
        <v>1518072.3151987684</v>
      </c>
      <c r="V2531" s="23">
        <f t="shared" si="1870"/>
        <v>0</v>
      </c>
      <c r="W2531" s="23">
        <f t="shared" si="1883"/>
        <v>0</v>
      </c>
      <c r="X2531" s="23">
        <f t="shared" si="1871"/>
        <v>36538032.981437795</v>
      </c>
      <c r="Y2531" s="23">
        <f t="shared" si="1853"/>
        <v>13825559.361691331</v>
      </c>
      <c r="Z2531" s="3">
        <f t="shared" si="1854"/>
        <v>0</v>
      </c>
      <c r="AA2531" s="23">
        <f t="shared" si="1855"/>
        <v>62220587.582780451</v>
      </c>
      <c r="AB2531" s="26">
        <f t="shared" si="1872"/>
        <v>70086276.274228558</v>
      </c>
      <c r="AC2531" s="23">
        <f t="shared" si="1873"/>
        <v>74889487.274228647</v>
      </c>
      <c r="AD2531" s="23">
        <f t="shared" si="1879"/>
        <v>4803211</v>
      </c>
      <c r="AE2531" s="24">
        <f t="shared" si="1840"/>
        <v>70086276.274228647</v>
      </c>
      <c r="AF2531" s="3">
        <f t="shared" si="1874"/>
        <v>0</v>
      </c>
      <c r="AG2531" s="2">
        <f t="shared" si="1856"/>
        <v>0</v>
      </c>
      <c r="AH2531" s="2">
        <f t="shared" si="1857"/>
        <v>159.76930762642445</v>
      </c>
      <c r="AI2531" s="23">
        <f t="shared" si="1880"/>
        <v>10003434664.188263</v>
      </c>
      <c r="AJ2531" s="23">
        <f t="shared" si="1858"/>
        <v>6219.922423797766</v>
      </c>
      <c r="AK2531" s="23">
        <f t="shared" si="1859"/>
        <v>0</v>
      </c>
      <c r="AL2531" s="23">
        <f t="shared" si="1884"/>
        <v>0</v>
      </c>
      <c r="AM2531" s="23">
        <f t="shared" si="1885"/>
        <v>0</v>
      </c>
      <c r="AN2531" s="16">
        <f t="shared" si="1875"/>
        <v>0</v>
      </c>
      <c r="AO2531" s="23">
        <f t="shared" si="1876"/>
        <v>0</v>
      </c>
      <c r="AP2531" s="22">
        <f t="shared" si="1877"/>
        <v>0</v>
      </c>
      <c r="AQ2531" s="30">
        <f t="shared" si="1860"/>
        <v>15381142929.18104</v>
      </c>
      <c r="AR2531" s="28">
        <f t="shared" si="1861"/>
        <v>7522440589.1206284</v>
      </c>
      <c r="AS2531" s="25">
        <f t="shared" si="1862"/>
        <v>200337590.02425668</v>
      </c>
      <c r="AT2531" s="32">
        <f t="shared" si="1863"/>
        <v>0</v>
      </c>
      <c r="AU2531" s="23">
        <f t="shared" si="1864"/>
        <v>0</v>
      </c>
      <c r="AV2531" s="22">
        <f t="shared" si="1865"/>
        <v>2219691578.3130217</v>
      </c>
      <c r="AW2531" s="31">
        <f t="shared" si="1878"/>
        <v>10284162321.523762</v>
      </c>
    </row>
    <row r="2532" spans="1:53" x14ac:dyDescent="0.25">
      <c r="A2532">
        <f t="shared" si="1886"/>
        <v>744</v>
      </c>
      <c r="B2532" t="s">
        <v>7</v>
      </c>
      <c r="C2532" s="27">
        <f t="shared" si="1843"/>
        <v>0</v>
      </c>
      <c r="D2532" s="27">
        <f t="shared" si="1866"/>
        <v>0</v>
      </c>
      <c r="E2532" s="27" t="b">
        <f t="shared" si="1842"/>
        <v>1</v>
      </c>
      <c r="F2532" s="29">
        <f t="shared" si="1844"/>
        <v>0</v>
      </c>
      <c r="G2532" s="27">
        <f t="shared" si="1867"/>
        <v>0</v>
      </c>
      <c r="H2532" s="22">
        <f t="shared" si="1845"/>
        <v>27994089586.119522</v>
      </c>
      <c r="I2532" s="23">
        <f t="shared" si="1846"/>
        <v>132580106.5049091</v>
      </c>
      <c r="J2532" s="23">
        <f t="shared" si="1847"/>
        <v>1086</v>
      </c>
      <c r="K2532" s="19">
        <f t="shared" si="1868"/>
        <v>225.0831931027827</v>
      </c>
      <c r="L2532" s="16">
        <f t="shared" si="1848"/>
        <v>193.09530277138805</v>
      </c>
      <c r="M2532" s="23">
        <f>M2531-IF($B2532="B",(Percent_Rent_In_Elsies*2.49%/12 * H2531)/K2531,0)+IF($B2532="D",N2532,0)+IF(B2532="D",AK2531)+IF(B2532="C",F2531*90%)-(Y2532-Y2531)-IF($B2532="A",Q2531/K2531) + IF($B2532="A",Q2531/K2531)</f>
        <v>-44145012.113671698</v>
      </c>
      <c r="N2532" s="23">
        <f t="shared" si="1849"/>
        <v>0</v>
      </c>
      <c r="O2532" s="22">
        <f t="shared" si="1850"/>
        <v>0</v>
      </c>
      <c r="P2532" s="22">
        <f t="shared" si="1881"/>
        <v>0</v>
      </c>
      <c r="Q2532" s="22">
        <f t="shared" si="1882"/>
        <v>0</v>
      </c>
      <c r="R2532" s="22">
        <f t="shared" si="1851"/>
        <v>313218183.72703409</v>
      </c>
      <c r="S2532" s="16">
        <f t="shared" si="1841"/>
        <v>28474380.338821281</v>
      </c>
      <c r="T2532" s="15">
        <f t="shared" si="1852"/>
        <v>0</v>
      </c>
      <c r="U2532" s="23">
        <f t="shared" si="1869"/>
        <v>1391566.2889322042</v>
      </c>
      <c r="V2532" s="23">
        <f t="shared" si="1870"/>
        <v>126506.02626656403</v>
      </c>
      <c r="W2532" s="23">
        <f t="shared" si="1883"/>
        <v>0</v>
      </c>
      <c r="X2532" s="23">
        <f t="shared" si="1871"/>
        <v>36538032.981437795</v>
      </c>
      <c r="Y2532" s="23">
        <f t="shared" si="1853"/>
        <v>13825559.361691331</v>
      </c>
      <c r="Z2532" s="3">
        <f t="shared" si="1854"/>
        <v>0</v>
      </c>
      <c r="AA2532" s="23">
        <f t="shared" si="1855"/>
        <v>62220587.582780451</v>
      </c>
      <c r="AB2532" s="26">
        <f t="shared" si="1872"/>
        <v>70086276.274228558</v>
      </c>
      <c r="AC2532" s="23">
        <f t="shared" si="1873"/>
        <v>74889487.274228647</v>
      </c>
      <c r="AD2532" s="23">
        <f t="shared" si="1879"/>
        <v>4803211</v>
      </c>
      <c r="AE2532" s="24">
        <f t="shared" si="1840"/>
        <v>70086276.274228647</v>
      </c>
      <c r="AF2532" s="3">
        <f t="shared" si="1874"/>
        <v>0</v>
      </c>
      <c r="AG2532" s="2">
        <f t="shared" si="1856"/>
        <v>0</v>
      </c>
      <c r="AH2532" s="2">
        <f t="shared" si="1857"/>
        <v>159.76930762642445</v>
      </c>
      <c r="AI2532" s="23">
        <f t="shared" si="1880"/>
        <v>10003434664.188263</v>
      </c>
      <c r="AJ2532" s="23">
        <f t="shared" si="1858"/>
        <v>6219.922423797766</v>
      </c>
      <c r="AK2532" s="23">
        <f t="shared" si="1859"/>
        <v>0</v>
      </c>
      <c r="AL2532" s="23">
        <f t="shared" si="1884"/>
        <v>5477680.9612770081</v>
      </c>
      <c r="AM2532" s="23">
        <f t="shared" si="1885"/>
        <v>5110612596.218544</v>
      </c>
      <c r="AN2532" s="16">
        <f t="shared" si="1875"/>
        <v>0</v>
      </c>
      <c r="AO2532" s="23">
        <f t="shared" si="1876"/>
        <v>129036.1467918945</v>
      </c>
      <c r="AP2532" s="22">
        <f t="shared" si="1877"/>
        <v>29043867.945599005</v>
      </c>
      <c r="AQ2532" s="30">
        <f t="shared" si="1860"/>
        <v>15438983792.1947</v>
      </c>
      <c r="AR2532" s="28">
        <f t="shared" si="1861"/>
        <v>7551237584.1886902</v>
      </c>
      <c r="AS2532" s="25">
        <f t="shared" si="1862"/>
        <v>200337590.02425668</v>
      </c>
      <c r="AT2532" s="32">
        <f t="shared" si="1863"/>
        <v>0</v>
      </c>
      <c r="AU2532" s="23">
        <f t="shared" si="1864"/>
        <v>0</v>
      </c>
      <c r="AV2532" s="22">
        <f t="shared" si="1865"/>
        <v>2219691578.3130217</v>
      </c>
      <c r="AW2532" s="31">
        <f t="shared" si="1878"/>
        <v>10342003184.537422</v>
      </c>
    </row>
    <row r="2533" spans="1:53" s="21" customFormat="1" x14ac:dyDescent="0.25">
      <c r="A2533">
        <f t="shared" si="1886"/>
        <v>744</v>
      </c>
      <c r="B2533" t="s">
        <v>8</v>
      </c>
      <c r="C2533" s="27">
        <f t="shared" si="1843"/>
        <v>0</v>
      </c>
      <c r="D2533" s="27">
        <f t="shared" si="1866"/>
        <v>0</v>
      </c>
      <c r="E2533" s="27" t="b">
        <f t="shared" si="1842"/>
        <v>1</v>
      </c>
      <c r="F2533" s="29">
        <f t="shared" si="1844"/>
        <v>0</v>
      </c>
      <c r="G2533" s="27">
        <f t="shared" si="1867"/>
        <v>0</v>
      </c>
      <c r="H2533" s="22">
        <f t="shared" si="1845"/>
        <v>27994089586.119522</v>
      </c>
      <c r="I2533" s="23">
        <f t="shared" si="1846"/>
        <v>132580106.5049091</v>
      </c>
      <c r="J2533" s="23">
        <f t="shared" si="1847"/>
        <v>1086</v>
      </c>
      <c r="K2533" s="19">
        <f t="shared" si="1868"/>
        <v>225.0831931027827</v>
      </c>
      <c r="L2533" s="16">
        <f t="shared" si="1848"/>
        <v>193.09530277138805</v>
      </c>
      <c r="M2533" s="23">
        <f>M2532-IF($B2533="B",(Percent_Rent_In_Elsies*2.49%/12 * H2532)/K2532,0)+IF($B2533="D",N2533,0)+IF(B2533="D",AK2532)+IF(B2533="C",F2532*90%)-(Y2533-Y2532)-IF($B2533="A",Q2532/K2532) + IF($B2533="A",Q2532/K2532)</f>
        <v>-44145012.113671698</v>
      </c>
      <c r="N2533" s="23">
        <f t="shared" si="1849"/>
        <v>0</v>
      </c>
      <c r="O2533" s="22">
        <f t="shared" si="1850"/>
        <v>0</v>
      </c>
      <c r="P2533" s="22">
        <f t="shared" si="1881"/>
        <v>0</v>
      </c>
      <c r="Q2533" s="22">
        <f t="shared" si="1882"/>
        <v>0</v>
      </c>
      <c r="R2533" s="22">
        <f t="shared" si="1851"/>
        <v>342262051.67263311</v>
      </c>
      <c r="S2533" s="16">
        <f t="shared" si="1841"/>
        <v>28474380.338821281</v>
      </c>
      <c r="T2533" s="15">
        <f t="shared" si="1852"/>
        <v>0</v>
      </c>
      <c r="U2533" s="23">
        <f t="shared" si="1869"/>
        <v>1520602.4357240987</v>
      </c>
      <c r="V2533" s="23">
        <f t="shared" si="1870"/>
        <v>126506.02626656403</v>
      </c>
      <c r="W2533" s="23">
        <f t="shared" si="1883"/>
        <v>0</v>
      </c>
      <c r="X2533" s="23">
        <f t="shared" si="1871"/>
        <v>36538032.981437795</v>
      </c>
      <c r="Y2533" s="23">
        <f t="shared" si="1853"/>
        <v>13825559.361691331</v>
      </c>
      <c r="Z2533" s="3">
        <f t="shared" si="1854"/>
        <v>0</v>
      </c>
      <c r="AA2533" s="23">
        <f t="shared" si="1855"/>
        <v>62220587.582780451</v>
      </c>
      <c r="AB2533" s="26">
        <f t="shared" si="1872"/>
        <v>70086276.274228543</v>
      </c>
      <c r="AC2533" s="23">
        <f t="shared" si="1873"/>
        <v>74889487.274228647</v>
      </c>
      <c r="AD2533" s="23">
        <f t="shared" si="1879"/>
        <v>4803211</v>
      </c>
      <c r="AE2533" s="24">
        <f t="shared" si="1840"/>
        <v>70086276.274228647</v>
      </c>
      <c r="AF2533" s="3">
        <f t="shared" si="1874"/>
        <v>1E-4</v>
      </c>
      <c r="AG2533" s="2">
        <f t="shared" si="1856"/>
        <v>0</v>
      </c>
      <c r="AH2533" s="2">
        <f t="shared" si="1857"/>
        <v>159.76930762642445</v>
      </c>
      <c r="AI2533" s="23">
        <f t="shared" si="1880"/>
        <v>10003434664.188263</v>
      </c>
      <c r="AJ2533" s="23">
        <f t="shared" si="1858"/>
        <v>6219.922423797766</v>
      </c>
      <c r="AK2533" s="23">
        <f t="shared" si="1859"/>
        <v>60665.437134149324</v>
      </c>
      <c r="AL2533" s="23">
        <f t="shared" si="1884"/>
        <v>0</v>
      </c>
      <c r="AM2533" s="23">
        <f t="shared" si="1885"/>
        <v>0</v>
      </c>
      <c r="AN2533" s="16">
        <f t="shared" si="1875"/>
        <v>0</v>
      </c>
      <c r="AO2533" s="23">
        <f t="shared" si="1876"/>
        <v>0</v>
      </c>
      <c r="AP2533" s="22">
        <f t="shared" si="1877"/>
        <v>0</v>
      </c>
      <c r="AQ2533" s="30">
        <f t="shared" si="1860"/>
        <v>15438983792.1947</v>
      </c>
      <c r="AR2533" s="28">
        <f t="shared" si="1861"/>
        <v>7551237584.1886902</v>
      </c>
      <c r="AS2533" s="25">
        <f t="shared" si="1862"/>
        <v>200337590.02425668</v>
      </c>
      <c r="AT2533" s="32">
        <f t="shared" si="1863"/>
        <v>0</v>
      </c>
      <c r="AU2533" s="23">
        <f t="shared" si="1864"/>
        <v>0</v>
      </c>
      <c r="AV2533" s="22">
        <f t="shared" si="1865"/>
        <v>2219691578.3130217</v>
      </c>
      <c r="AW2533" s="31">
        <f t="shared" si="1878"/>
        <v>10342003184.537422</v>
      </c>
      <c r="AX2533"/>
      <c r="AY2533"/>
      <c r="AZ2533"/>
      <c r="BA2533"/>
    </row>
    <row r="2534" spans="1:53" s="21" customFormat="1" x14ac:dyDescent="0.25">
      <c r="A2534">
        <f t="shared" si="1886"/>
        <v>744</v>
      </c>
      <c r="B2534" t="s">
        <v>9</v>
      </c>
      <c r="C2534" s="27">
        <f t="shared" si="1843"/>
        <v>0</v>
      </c>
      <c r="D2534" s="27">
        <f t="shared" si="1866"/>
        <v>0</v>
      </c>
      <c r="E2534" s="27" t="b">
        <f t="shared" si="1842"/>
        <v>1</v>
      </c>
      <c r="F2534" s="29">
        <f t="shared" si="1844"/>
        <v>0</v>
      </c>
      <c r="G2534" s="27">
        <f t="shared" si="1867"/>
        <v>0</v>
      </c>
      <c r="H2534" s="22">
        <f t="shared" si="1845"/>
        <v>27994089586.119522</v>
      </c>
      <c r="I2534" s="23">
        <f t="shared" si="1846"/>
        <v>132580106.5049091</v>
      </c>
      <c r="J2534" s="23">
        <f t="shared" si="1847"/>
        <v>1086</v>
      </c>
      <c r="K2534" s="19">
        <f t="shared" si="1868"/>
        <v>225.0831931027827</v>
      </c>
      <c r="L2534" s="16">
        <f t="shared" si="1848"/>
        <v>193.09530277138805</v>
      </c>
      <c r="M2534" s="23">
        <f>M2533-IF($B2534="B",(Percent_Rent_In_Elsies*2.49%/12 * H2533)/K2533,0)+IF($B2534="D",N2534,0)+IF(B2534="D",AK2533)+IF(B2534="C",F2533*90%)-(Y2534-Y2533)-IF($B2534="A",Q2533/K2533) + IF($B2534="A",Q2533/K2533)</f>
        <v>-44084346.676537551</v>
      </c>
      <c r="N2534" s="23">
        <f t="shared" si="1849"/>
        <v>0</v>
      </c>
      <c r="O2534" s="22">
        <f t="shared" si="1850"/>
        <v>19894114.429294929</v>
      </c>
      <c r="P2534" s="22">
        <f t="shared" si="1881"/>
        <v>0</v>
      </c>
      <c r="Q2534" s="22">
        <f t="shared" si="1882"/>
        <v>0</v>
      </c>
      <c r="R2534" s="22">
        <f t="shared" si="1851"/>
        <v>342262051.67263311</v>
      </c>
      <c r="S2534" s="16">
        <f t="shared" si="1841"/>
        <v>0</v>
      </c>
      <c r="T2534" s="15">
        <f t="shared" si="1852"/>
        <v>8580265.9095263518</v>
      </c>
      <c r="U2534" s="23">
        <f t="shared" si="1869"/>
        <v>1520602.4357240987</v>
      </c>
      <c r="V2534" s="23">
        <f t="shared" si="1870"/>
        <v>0</v>
      </c>
      <c r="W2534" s="23">
        <f t="shared" si="1883"/>
        <v>126506.02626656403</v>
      </c>
      <c r="X2534" s="23">
        <f t="shared" si="1871"/>
        <v>36538032.981437795</v>
      </c>
      <c r="Y2534" s="23">
        <f t="shared" si="1853"/>
        <v>13825559.361691331</v>
      </c>
      <c r="Z2534" s="3">
        <f t="shared" si="1854"/>
        <v>0</v>
      </c>
      <c r="AA2534" s="23">
        <f t="shared" si="1855"/>
        <v>62159922.145646304</v>
      </c>
      <c r="AB2534" s="26">
        <f t="shared" si="1872"/>
        <v>70086276.274228543</v>
      </c>
      <c r="AC2534" s="23">
        <f t="shared" si="1873"/>
        <v>74889487.274228647</v>
      </c>
      <c r="AD2534" s="23">
        <f t="shared" si="1879"/>
        <v>4803211</v>
      </c>
      <c r="AE2534" s="24">
        <f t="shared" si="1840"/>
        <v>70086276.274228647</v>
      </c>
      <c r="AF2534" s="3">
        <f t="shared" si="1874"/>
        <v>0</v>
      </c>
      <c r="AG2534" s="2">
        <f t="shared" si="1856"/>
        <v>0</v>
      </c>
      <c r="AH2534" s="2">
        <f t="shared" si="1857"/>
        <v>159.76930762642445</v>
      </c>
      <c r="AI2534" s="23">
        <f t="shared" si="1880"/>
        <v>9993681256.8303127</v>
      </c>
      <c r="AJ2534" s="23">
        <f t="shared" si="1858"/>
        <v>6219.922423797766</v>
      </c>
      <c r="AK2534" s="23">
        <f t="shared" si="1859"/>
        <v>0</v>
      </c>
      <c r="AL2534" s="23">
        <f t="shared" si="1884"/>
        <v>0</v>
      </c>
      <c r="AM2534" s="23">
        <f t="shared" si="1885"/>
        <v>0</v>
      </c>
      <c r="AN2534" s="16">
        <f t="shared" si="1875"/>
        <v>0</v>
      </c>
      <c r="AO2534" s="23">
        <f t="shared" si="1876"/>
        <v>0</v>
      </c>
      <c r="AP2534" s="22">
        <f t="shared" si="1877"/>
        <v>0</v>
      </c>
      <c r="AQ2534" s="30">
        <f t="shared" si="1860"/>
        <v>15438983792.1947</v>
      </c>
      <c r="AR2534" s="28">
        <f t="shared" si="1861"/>
        <v>7551237584.1886902</v>
      </c>
      <c r="AS2534" s="25">
        <f t="shared" si="1862"/>
        <v>200337590.02425668</v>
      </c>
      <c r="AT2534" s="32">
        <f t="shared" si="1863"/>
        <v>0</v>
      </c>
      <c r="AU2534" s="23">
        <f t="shared" si="1864"/>
        <v>0</v>
      </c>
      <c r="AV2534" s="22">
        <f t="shared" si="1865"/>
        <v>2219691578.3130217</v>
      </c>
      <c r="AW2534" s="31">
        <f t="shared" si="1878"/>
        <v>10342003184.537422</v>
      </c>
      <c r="AX2534"/>
      <c r="AY2534"/>
      <c r="AZ2534"/>
      <c r="BA2534"/>
    </row>
    <row r="2535" spans="1:53" x14ac:dyDescent="0.25">
      <c r="A2535" s="21">
        <f t="shared" si="1886"/>
        <v>744</v>
      </c>
      <c r="B2535" s="21" t="s">
        <v>28</v>
      </c>
      <c r="C2535" s="27">
        <f t="shared" si="1843"/>
        <v>0</v>
      </c>
      <c r="D2535" s="27">
        <f t="shared" si="1866"/>
        <v>0</v>
      </c>
      <c r="E2535" s="27" t="b">
        <f t="shared" si="1842"/>
        <v>1</v>
      </c>
      <c r="F2535" s="29">
        <f t="shared" si="1844"/>
        <v>0</v>
      </c>
      <c r="G2535" s="27">
        <f t="shared" si="1867"/>
        <v>0</v>
      </c>
      <c r="H2535" s="22">
        <f t="shared" si="1845"/>
        <v>27994089586.119522</v>
      </c>
      <c r="I2535" s="23">
        <f t="shared" si="1846"/>
        <v>132580106.5049091</v>
      </c>
      <c r="J2535" s="23">
        <f t="shared" si="1847"/>
        <v>1086</v>
      </c>
      <c r="K2535" s="19">
        <f t="shared" si="1868"/>
        <v>225.0831931027827</v>
      </c>
      <c r="L2535" s="16">
        <f t="shared" si="1848"/>
        <v>193.09530277138805</v>
      </c>
      <c r="M2535" s="23">
        <f>M2534-IF($B2535="B",(Percent_Rent_In_Elsies*2.49%/12 * H2534)/K2534,0)+IF($B2535="D",N2535,0)+IF(B2535="D",AK2534)+IF(B2535="C",F2534*90%)-(Y2535-Y2534)-IF($B2535="A",Q2534/K2534) + IF($B2535="A",Q2534/K2534)</f>
        <v>-44084346.676537551</v>
      </c>
      <c r="N2535" s="23">
        <f t="shared" si="1849"/>
        <v>0</v>
      </c>
      <c r="O2535" s="22">
        <f t="shared" si="1850"/>
        <v>0</v>
      </c>
      <c r="P2535" s="22">
        <f t="shared" si="1881"/>
        <v>19894114.429294929</v>
      </c>
      <c r="Q2535" s="22">
        <f t="shared" si="1882"/>
        <v>0</v>
      </c>
      <c r="R2535" s="22">
        <f t="shared" si="1851"/>
        <v>342262051.67263311</v>
      </c>
      <c r="S2535" s="16">
        <f t="shared" si="1841"/>
        <v>0</v>
      </c>
      <c r="T2535" s="15">
        <f t="shared" si="1852"/>
        <v>0</v>
      </c>
      <c r="U2535" s="23">
        <f t="shared" si="1869"/>
        <v>1520602.4357240987</v>
      </c>
      <c r="V2535" s="23">
        <f t="shared" si="1870"/>
        <v>0</v>
      </c>
      <c r="W2535" s="23">
        <f t="shared" si="1883"/>
        <v>0</v>
      </c>
      <c r="X2535" s="23">
        <f t="shared" si="1871"/>
        <v>36538032.981437795</v>
      </c>
      <c r="Y2535" s="23">
        <f t="shared" si="1853"/>
        <v>13825559.361691331</v>
      </c>
      <c r="Z2535" s="3">
        <f t="shared" si="1854"/>
        <v>6325.3013133282029</v>
      </c>
      <c r="AA2535" s="23">
        <f t="shared" si="1855"/>
        <v>62254801.665346228</v>
      </c>
      <c r="AB2535" s="26">
        <f t="shared" si="1872"/>
        <v>70086276.274228543</v>
      </c>
      <c r="AC2535" s="23">
        <f t="shared" si="1873"/>
        <v>74889487.274228647</v>
      </c>
      <c r="AD2535" s="23">
        <f t="shared" si="1879"/>
        <v>4803211</v>
      </c>
      <c r="AE2535" s="24">
        <f t="shared" si="1840"/>
        <v>70086276.274228647</v>
      </c>
      <c r="AF2535" s="3">
        <f t="shared" si="1874"/>
        <v>0</v>
      </c>
      <c r="AG2535" s="2">
        <f t="shared" si="1856"/>
        <v>759036157.59938431</v>
      </c>
      <c r="AH2535" s="2">
        <f t="shared" si="1857"/>
        <v>159.76930762642445</v>
      </c>
      <c r="AI2535" s="23">
        <f t="shared" si="1880"/>
        <v>10008935389.154682</v>
      </c>
      <c r="AJ2535" s="23">
        <f t="shared" si="1858"/>
        <v>6219.922423797766</v>
      </c>
      <c r="AK2535" s="23">
        <f t="shared" si="1859"/>
        <v>0</v>
      </c>
      <c r="AL2535" s="23">
        <f t="shared" si="1884"/>
        <v>0</v>
      </c>
      <c r="AM2535" s="23">
        <f t="shared" si="1885"/>
        <v>0</v>
      </c>
      <c r="AN2535" s="16">
        <f t="shared" si="1875"/>
        <v>0</v>
      </c>
      <c r="AO2535" s="23">
        <f t="shared" si="1876"/>
        <v>0</v>
      </c>
      <c r="AP2535" s="22">
        <f t="shared" si="1877"/>
        <v>0</v>
      </c>
      <c r="AQ2535" s="30">
        <f t="shared" si="1860"/>
        <v>15438983792.1947</v>
      </c>
      <c r="AR2535" s="28">
        <f t="shared" si="1861"/>
        <v>7551237584.1886902</v>
      </c>
      <c r="AS2535" s="25">
        <f t="shared" si="1862"/>
        <v>200337590.02425668</v>
      </c>
      <c r="AT2535" s="32">
        <f t="shared" si="1863"/>
        <v>12650.602626656406</v>
      </c>
      <c r="AU2535" s="23">
        <f t="shared" si="1864"/>
        <v>12650.602626656406</v>
      </c>
      <c r="AV2535" s="22">
        <f t="shared" si="1865"/>
        <v>2228271844.222548</v>
      </c>
      <c r="AW2535" s="31">
        <f t="shared" si="1878"/>
        <v>10342003184.537424</v>
      </c>
    </row>
    <row r="2536" spans="1:53" x14ac:dyDescent="0.25">
      <c r="A2536">
        <f t="shared" si="1886"/>
        <v>745</v>
      </c>
      <c r="B2536" t="s">
        <v>6</v>
      </c>
      <c r="C2536" s="27">
        <f t="shared" si="1843"/>
        <v>0</v>
      </c>
      <c r="D2536" s="27">
        <f t="shared" si="1866"/>
        <v>0</v>
      </c>
      <c r="E2536" s="27" t="b">
        <f t="shared" si="1842"/>
        <v>1</v>
      </c>
      <c r="F2536" s="29">
        <f t="shared" si="1844"/>
        <v>0</v>
      </c>
      <c r="G2536" s="27">
        <f t="shared" si="1867"/>
        <v>0</v>
      </c>
      <c r="H2536" s="22">
        <f t="shared" si="1845"/>
        <v>28040746402.09639</v>
      </c>
      <c r="I2536" s="23">
        <f t="shared" si="1846"/>
        <v>132580106.5049091</v>
      </c>
      <c r="J2536" s="23">
        <f t="shared" si="1847"/>
        <v>1086</v>
      </c>
      <c r="K2536" s="19">
        <f t="shared" si="1868"/>
        <v>225.0831931027827</v>
      </c>
      <c r="L2536" s="16">
        <f t="shared" si="1848"/>
        <v>193.41712827600705</v>
      </c>
      <c r="M2536" s="23">
        <f>M2535-IF($B2536="B",(Percent_Rent_In_Elsies*2.49%/12 * H2535)/K2535,0)+IF($B2536="D",N2536,0)+IF(B2536="D",AK2535)+IF(B2536="C",F2535*90%)-(Y2536-Y2535)-IF($B2536="A",Q2535/K2535) + IF($B2536="A",Q2535/K2535)</f>
        <v>-44084346.676537551</v>
      </c>
      <c r="N2536" s="23">
        <f t="shared" si="1849"/>
        <v>0</v>
      </c>
      <c r="O2536" s="22">
        <f t="shared" si="1850"/>
        <v>0</v>
      </c>
      <c r="P2536" s="22">
        <f t="shared" si="1881"/>
        <v>0</v>
      </c>
      <c r="Q2536" s="22">
        <f t="shared" si="1882"/>
        <v>0</v>
      </c>
      <c r="R2536" s="22">
        <f t="shared" si="1851"/>
        <v>342262051.67263311</v>
      </c>
      <c r="S2536" s="16">
        <f t="shared" si="1841"/>
        <v>0</v>
      </c>
      <c r="T2536" s="15">
        <f t="shared" si="1852"/>
        <v>0</v>
      </c>
      <c r="U2536" s="23">
        <f t="shared" si="1869"/>
        <v>1520602.4357240987</v>
      </c>
      <c r="V2536" s="23">
        <f t="shared" si="1870"/>
        <v>0</v>
      </c>
      <c r="W2536" s="23">
        <f t="shared" si="1883"/>
        <v>0</v>
      </c>
      <c r="X2536" s="23">
        <f t="shared" si="1871"/>
        <v>36569659.488004439</v>
      </c>
      <c r="Y2536" s="23">
        <f t="shared" si="1853"/>
        <v>13825559.361691331</v>
      </c>
      <c r="Z2536" s="3">
        <f t="shared" si="1854"/>
        <v>0</v>
      </c>
      <c r="AA2536" s="23">
        <f t="shared" si="1855"/>
        <v>62254801.665346228</v>
      </c>
      <c r="AB2536" s="26">
        <f t="shared" si="1872"/>
        <v>70086276.274228543</v>
      </c>
      <c r="AC2536" s="23">
        <f t="shared" si="1873"/>
        <v>74889487.274228647</v>
      </c>
      <c r="AD2536" s="23">
        <f t="shared" si="1879"/>
        <v>4803211</v>
      </c>
      <c r="AE2536" s="24">
        <f t="shared" si="1840"/>
        <v>70086276.274228647</v>
      </c>
      <c r="AF2536" s="3">
        <f t="shared" si="1874"/>
        <v>0</v>
      </c>
      <c r="AG2536" s="2">
        <f t="shared" si="1856"/>
        <v>0</v>
      </c>
      <c r="AH2536" s="2">
        <f t="shared" si="1857"/>
        <v>160.03558980580183</v>
      </c>
      <c r="AI2536" s="23">
        <f t="shared" si="1880"/>
        <v>10008935389.154682</v>
      </c>
      <c r="AJ2536" s="23">
        <f t="shared" si="1858"/>
        <v>6219.922423797766</v>
      </c>
      <c r="AK2536" s="23">
        <f t="shared" si="1859"/>
        <v>0</v>
      </c>
      <c r="AL2536" s="23">
        <f t="shared" si="1884"/>
        <v>0</v>
      </c>
      <c r="AM2536" s="23">
        <f t="shared" si="1885"/>
        <v>0</v>
      </c>
      <c r="AN2536" s="16">
        <f t="shared" si="1875"/>
        <v>0</v>
      </c>
      <c r="AO2536" s="23">
        <f t="shared" si="1876"/>
        <v>0</v>
      </c>
      <c r="AP2536" s="22">
        <f t="shared" si="1877"/>
        <v>0</v>
      </c>
      <c r="AQ2536" s="30">
        <f t="shared" si="1860"/>
        <v>15438983792.1947</v>
      </c>
      <c r="AR2536" s="28">
        <f t="shared" si="1861"/>
        <v>7551237584.1886902</v>
      </c>
      <c r="AS2536" s="25">
        <f t="shared" si="1862"/>
        <v>200337590.02425668</v>
      </c>
      <c r="AT2536" s="32">
        <f t="shared" si="1863"/>
        <v>0</v>
      </c>
      <c r="AU2536" s="23">
        <f t="shared" si="1864"/>
        <v>0</v>
      </c>
      <c r="AV2536" s="22">
        <f t="shared" si="1865"/>
        <v>2228271844.222548</v>
      </c>
      <c r="AW2536" s="31">
        <f t="shared" si="1878"/>
        <v>10322109070.108128</v>
      </c>
    </row>
    <row r="2537" spans="1:53" x14ac:dyDescent="0.25">
      <c r="A2537">
        <f t="shared" si="1886"/>
        <v>745</v>
      </c>
      <c r="B2537" t="s">
        <v>7</v>
      </c>
      <c r="C2537" s="27">
        <f t="shared" si="1843"/>
        <v>0</v>
      </c>
      <c r="D2537" s="27">
        <f t="shared" si="1866"/>
        <v>0</v>
      </c>
      <c r="E2537" s="27" t="b">
        <f t="shared" si="1842"/>
        <v>1</v>
      </c>
      <c r="F2537" s="29">
        <f t="shared" si="1844"/>
        <v>0</v>
      </c>
      <c r="G2537" s="27">
        <f t="shared" si="1867"/>
        <v>0</v>
      </c>
      <c r="H2537" s="22">
        <f t="shared" si="1845"/>
        <v>28040746402.09639</v>
      </c>
      <c r="I2537" s="23">
        <f t="shared" si="1846"/>
        <v>132580106.5049091</v>
      </c>
      <c r="J2537" s="23">
        <f t="shared" si="1847"/>
        <v>1086</v>
      </c>
      <c r="K2537" s="19">
        <f t="shared" si="1868"/>
        <v>225.0831931027827</v>
      </c>
      <c r="L2537" s="16">
        <f t="shared" si="1848"/>
        <v>193.41712827600705</v>
      </c>
      <c r="M2537" s="23">
        <f>M2536-IF($B2537="B",(Percent_Rent_In_Elsies*2.49%/12 * H2536)/K2536,0)+IF($B2537="D",N2537,0)+IF(B2537="D",AK2536)+IF(B2537="C",F2536*90%)-(Y2537-Y2536)-IF($B2537="A",Q2536/K2536) + IF($B2537="A",Q2536/K2536)</f>
        <v>-44213597.883574098</v>
      </c>
      <c r="N2537" s="23">
        <f t="shared" si="1849"/>
        <v>0</v>
      </c>
      <c r="O2537" s="22">
        <f t="shared" si="1850"/>
        <v>0</v>
      </c>
      <c r="P2537" s="22">
        <f t="shared" si="1881"/>
        <v>0</v>
      </c>
      <c r="Q2537" s="22">
        <f t="shared" si="1882"/>
        <v>0</v>
      </c>
      <c r="R2537" s="22">
        <f t="shared" si="1851"/>
        <v>313740214.03324699</v>
      </c>
      <c r="S2537" s="16">
        <f t="shared" si="1841"/>
        <v>28521837.639386091</v>
      </c>
      <c r="T2537" s="15">
        <f t="shared" si="1852"/>
        <v>0</v>
      </c>
      <c r="U2537" s="23">
        <f t="shared" si="1869"/>
        <v>1393885.5660804238</v>
      </c>
      <c r="V2537" s="23">
        <f t="shared" si="1870"/>
        <v>126716.86964367489</v>
      </c>
      <c r="W2537" s="23">
        <f t="shared" si="1883"/>
        <v>0</v>
      </c>
      <c r="X2537" s="23">
        <f t="shared" si="1871"/>
        <v>36569659.488004439</v>
      </c>
      <c r="Y2537" s="23">
        <f t="shared" si="1853"/>
        <v>13825559.361691331</v>
      </c>
      <c r="Z2537" s="3">
        <f t="shared" si="1854"/>
        <v>0</v>
      </c>
      <c r="AA2537" s="23">
        <f t="shared" si="1855"/>
        <v>62254801.665346228</v>
      </c>
      <c r="AB2537" s="26">
        <f t="shared" si="1872"/>
        <v>70086276.274228558</v>
      </c>
      <c r="AC2537" s="23">
        <f t="shared" si="1873"/>
        <v>74889487.274228647</v>
      </c>
      <c r="AD2537" s="23">
        <f t="shared" si="1879"/>
        <v>4803211</v>
      </c>
      <c r="AE2537" s="24">
        <f t="shared" si="1840"/>
        <v>70086276.274228647</v>
      </c>
      <c r="AF2537" s="3">
        <f t="shared" si="1874"/>
        <v>0</v>
      </c>
      <c r="AG2537" s="2">
        <f t="shared" si="1856"/>
        <v>0</v>
      </c>
      <c r="AH2537" s="2">
        <f t="shared" si="1857"/>
        <v>160.03558980580183</v>
      </c>
      <c r="AI2537" s="23">
        <f t="shared" si="1880"/>
        <v>10008935389.154682</v>
      </c>
      <c r="AJ2537" s="23">
        <f t="shared" si="1858"/>
        <v>6219.922423797766</v>
      </c>
      <c r="AK2537" s="23">
        <f t="shared" si="1859"/>
        <v>0</v>
      </c>
      <c r="AL2537" s="23">
        <f t="shared" si="1884"/>
        <v>5500724.96641922</v>
      </c>
      <c r="AM2537" s="23">
        <f t="shared" si="1885"/>
        <v>5132112384.8662672</v>
      </c>
      <c r="AN2537" s="16">
        <f t="shared" si="1875"/>
        <v>0</v>
      </c>
      <c r="AO2537" s="23">
        <f t="shared" si="1876"/>
        <v>129251.20703654767</v>
      </c>
      <c r="AP2537" s="22">
        <f t="shared" si="1877"/>
        <v>29092274.392175008</v>
      </c>
      <c r="AQ2537" s="30">
        <f t="shared" si="1860"/>
        <v>15496921056.646717</v>
      </c>
      <c r="AR2537" s="28">
        <f t="shared" si="1861"/>
        <v>7580082574.2485313</v>
      </c>
      <c r="AS2537" s="25">
        <f t="shared" si="1862"/>
        <v>200337590.02425668</v>
      </c>
      <c r="AT2537" s="32">
        <f t="shared" si="1863"/>
        <v>0</v>
      </c>
      <c r="AU2537" s="23">
        <f t="shared" si="1864"/>
        <v>0</v>
      </c>
      <c r="AV2537" s="22">
        <f t="shared" si="1865"/>
        <v>2228271844.222548</v>
      </c>
      <c r="AW2537" s="31">
        <f t="shared" si="1878"/>
        <v>10380046334.560144</v>
      </c>
    </row>
    <row r="2538" spans="1:53" x14ac:dyDescent="0.25">
      <c r="A2538">
        <f t="shared" si="1886"/>
        <v>745</v>
      </c>
      <c r="B2538" t="s">
        <v>8</v>
      </c>
      <c r="C2538" s="27">
        <f t="shared" si="1843"/>
        <v>0</v>
      </c>
      <c r="D2538" s="27">
        <f t="shared" si="1866"/>
        <v>0</v>
      </c>
      <c r="E2538" s="27" t="b">
        <f t="shared" si="1842"/>
        <v>1</v>
      </c>
      <c r="F2538" s="29">
        <f t="shared" si="1844"/>
        <v>0</v>
      </c>
      <c r="G2538" s="27">
        <f t="shared" si="1867"/>
        <v>0</v>
      </c>
      <c r="H2538" s="22">
        <f t="shared" si="1845"/>
        <v>28040746402.09639</v>
      </c>
      <c r="I2538" s="23">
        <f t="shared" si="1846"/>
        <v>132580106.5049091</v>
      </c>
      <c r="J2538" s="23">
        <f t="shared" si="1847"/>
        <v>1086</v>
      </c>
      <c r="K2538" s="19">
        <f t="shared" si="1868"/>
        <v>225.0831931027827</v>
      </c>
      <c r="L2538" s="16">
        <f t="shared" si="1848"/>
        <v>193.41712827600705</v>
      </c>
      <c r="M2538" s="23">
        <f>M2537-IF($B2538="B",(Percent_Rent_In_Elsies*2.49%/12 * H2537)/K2537,0)+IF($B2538="D",N2538,0)+IF(B2538="D",AK2537)+IF(B2538="C",F2537*90%)-(Y2538-Y2537)-IF($B2538="A",Q2537/K2537) + IF($B2538="A",Q2537/K2537)</f>
        <v>-44213597.883574098</v>
      </c>
      <c r="N2538" s="23">
        <f t="shared" si="1849"/>
        <v>0</v>
      </c>
      <c r="O2538" s="22">
        <f t="shared" si="1850"/>
        <v>0</v>
      </c>
      <c r="P2538" s="22">
        <f t="shared" si="1881"/>
        <v>0</v>
      </c>
      <c r="Q2538" s="22">
        <f t="shared" si="1882"/>
        <v>0</v>
      </c>
      <c r="R2538" s="22">
        <f t="shared" si="1851"/>
        <v>342832488.42542201</v>
      </c>
      <c r="S2538" s="16">
        <f t="shared" si="1841"/>
        <v>28521837.639386091</v>
      </c>
      <c r="T2538" s="15">
        <f t="shared" si="1852"/>
        <v>0</v>
      </c>
      <c r="U2538" s="23">
        <f t="shared" si="1869"/>
        <v>1523136.7731169714</v>
      </c>
      <c r="V2538" s="23">
        <f t="shared" si="1870"/>
        <v>126716.86964367489</v>
      </c>
      <c r="W2538" s="23">
        <f t="shared" si="1883"/>
        <v>0</v>
      </c>
      <c r="X2538" s="23">
        <f t="shared" si="1871"/>
        <v>36569659.488004439</v>
      </c>
      <c r="Y2538" s="23">
        <f t="shared" si="1853"/>
        <v>13825559.361691331</v>
      </c>
      <c r="Z2538" s="3">
        <f t="shared" si="1854"/>
        <v>0</v>
      </c>
      <c r="AA2538" s="23">
        <f t="shared" si="1855"/>
        <v>62254801.665346228</v>
      </c>
      <c r="AB2538" s="26">
        <f t="shared" si="1872"/>
        <v>70086276.274228543</v>
      </c>
      <c r="AC2538" s="23">
        <f t="shared" si="1873"/>
        <v>74889487.274228647</v>
      </c>
      <c r="AD2538" s="23">
        <f t="shared" si="1879"/>
        <v>4803211</v>
      </c>
      <c r="AE2538" s="24">
        <f t="shared" si="1840"/>
        <v>70086276.274228647</v>
      </c>
      <c r="AF2538" s="3">
        <f t="shared" si="1874"/>
        <v>1E-4</v>
      </c>
      <c r="AG2538" s="2">
        <f t="shared" si="1856"/>
        <v>0</v>
      </c>
      <c r="AH2538" s="2">
        <f t="shared" si="1857"/>
        <v>160.03558980580183</v>
      </c>
      <c r="AI2538" s="23">
        <f t="shared" si="1880"/>
        <v>10008935389.154682</v>
      </c>
      <c r="AJ2538" s="23">
        <f t="shared" si="1858"/>
        <v>6219.922423797766</v>
      </c>
      <c r="AK2538" s="23">
        <f t="shared" si="1859"/>
        <v>60680.106518499713</v>
      </c>
      <c r="AL2538" s="23">
        <f t="shared" si="1884"/>
        <v>0</v>
      </c>
      <c r="AM2538" s="23">
        <f t="shared" si="1885"/>
        <v>0</v>
      </c>
      <c r="AN2538" s="16">
        <f t="shared" si="1875"/>
        <v>0</v>
      </c>
      <c r="AO2538" s="23">
        <f t="shared" si="1876"/>
        <v>0</v>
      </c>
      <c r="AP2538" s="22">
        <f t="shared" si="1877"/>
        <v>0</v>
      </c>
      <c r="AQ2538" s="30">
        <f t="shared" si="1860"/>
        <v>15496921056.646717</v>
      </c>
      <c r="AR2538" s="28">
        <f t="shared" si="1861"/>
        <v>7580082574.2485313</v>
      </c>
      <c r="AS2538" s="25">
        <f t="shared" si="1862"/>
        <v>200337590.02425668</v>
      </c>
      <c r="AT2538" s="32">
        <f t="shared" si="1863"/>
        <v>0</v>
      </c>
      <c r="AU2538" s="23">
        <f t="shared" si="1864"/>
        <v>0</v>
      </c>
      <c r="AV2538" s="22">
        <f t="shared" si="1865"/>
        <v>2228271844.222548</v>
      </c>
      <c r="AW2538" s="31">
        <f t="shared" si="1878"/>
        <v>10380046334.560144</v>
      </c>
    </row>
    <row r="2539" spans="1:53" x14ac:dyDescent="0.25">
      <c r="A2539" s="21">
        <f t="shared" si="1886"/>
        <v>745</v>
      </c>
      <c r="B2539" s="21" t="s">
        <v>9</v>
      </c>
      <c r="C2539" s="27">
        <f t="shared" si="1843"/>
        <v>0</v>
      </c>
      <c r="D2539" s="27">
        <f t="shared" si="1866"/>
        <v>0</v>
      </c>
      <c r="E2539" s="27" t="b">
        <f t="shared" si="1842"/>
        <v>1</v>
      </c>
      <c r="F2539" s="29">
        <f t="shared" si="1844"/>
        <v>0</v>
      </c>
      <c r="G2539" s="27">
        <f t="shared" si="1867"/>
        <v>0</v>
      </c>
      <c r="H2539" s="22">
        <f t="shared" si="1845"/>
        <v>28040746402.09639</v>
      </c>
      <c r="I2539" s="23">
        <f t="shared" si="1846"/>
        <v>132580106.5049091</v>
      </c>
      <c r="J2539" s="23">
        <f t="shared" si="1847"/>
        <v>1086</v>
      </c>
      <c r="K2539" s="19">
        <f t="shared" si="1868"/>
        <v>225.0831931027827</v>
      </c>
      <c r="L2539" s="16">
        <f t="shared" si="1848"/>
        <v>193.41712827600705</v>
      </c>
      <c r="M2539" s="23">
        <f>M2538-IF($B2539="B",(Percent_Rent_In_Elsies*2.49%/12 * H2538)/K2538,0)+IF($B2539="D",N2539,0)+IF(B2539="D",AK2538)+IF(B2539="C",F2538*90%)-(Y2539-Y2538)-IF($B2539="A",Q2538/K2538) + IF($B2539="A",Q2538/K2538)</f>
        <v>-44152917.777055599</v>
      </c>
      <c r="N2539" s="23">
        <f t="shared" si="1849"/>
        <v>0</v>
      </c>
      <c r="O2539" s="22">
        <f t="shared" si="1850"/>
        <v>19927271.286677163</v>
      </c>
      <c r="P2539" s="22">
        <f t="shared" si="1881"/>
        <v>0</v>
      </c>
      <c r="Q2539" s="22">
        <f t="shared" si="1882"/>
        <v>0</v>
      </c>
      <c r="R2539" s="22">
        <f t="shared" si="1851"/>
        <v>342832488.42542201</v>
      </c>
      <c r="S2539" s="16">
        <f t="shared" si="1841"/>
        <v>0</v>
      </c>
      <c r="T2539" s="15">
        <f t="shared" si="1852"/>
        <v>8594566.3527089283</v>
      </c>
      <c r="U2539" s="23">
        <f t="shared" si="1869"/>
        <v>1523136.7731169714</v>
      </c>
      <c r="V2539" s="23">
        <f t="shared" si="1870"/>
        <v>0</v>
      </c>
      <c r="W2539" s="23">
        <f t="shared" si="1883"/>
        <v>126716.86964367489</v>
      </c>
      <c r="X2539" s="23">
        <f t="shared" si="1871"/>
        <v>36569659.488004439</v>
      </c>
      <c r="Y2539" s="23">
        <f t="shared" si="1853"/>
        <v>13825559.361691331</v>
      </c>
      <c r="Z2539" s="3">
        <f t="shared" si="1854"/>
        <v>0</v>
      </c>
      <c r="AA2539" s="23">
        <f t="shared" si="1855"/>
        <v>62194121.558827728</v>
      </c>
      <c r="AB2539" s="26">
        <f t="shared" si="1872"/>
        <v>70086276.274228543</v>
      </c>
      <c r="AC2539" s="23">
        <f t="shared" si="1873"/>
        <v>74889487.274228647</v>
      </c>
      <c r="AD2539" s="23">
        <f t="shared" si="1879"/>
        <v>4803211</v>
      </c>
      <c r="AE2539" s="24">
        <f t="shared" si="1840"/>
        <v>70086276.274228647</v>
      </c>
      <c r="AF2539" s="3">
        <f t="shared" si="1874"/>
        <v>0</v>
      </c>
      <c r="AG2539" s="2">
        <f t="shared" si="1856"/>
        <v>0</v>
      </c>
      <c r="AH2539" s="2">
        <f t="shared" si="1857"/>
        <v>160.03558980580183</v>
      </c>
      <c r="AI2539" s="23">
        <f t="shared" si="1880"/>
        <v>9999179623.345396</v>
      </c>
      <c r="AJ2539" s="23">
        <f t="shared" si="1858"/>
        <v>6219.922423797766</v>
      </c>
      <c r="AK2539" s="23">
        <f t="shared" si="1859"/>
        <v>0</v>
      </c>
      <c r="AL2539" s="23">
        <f t="shared" si="1884"/>
        <v>0</v>
      </c>
      <c r="AM2539" s="23">
        <f t="shared" si="1885"/>
        <v>0</v>
      </c>
      <c r="AN2539" s="16">
        <f t="shared" si="1875"/>
        <v>0</v>
      </c>
      <c r="AO2539" s="23">
        <f t="shared" si="1876"/>
        <v>0</v>
      </c>
      <c r="AP2539" s="22">
        <f t="shared" si="1877"/>
        <v>0</v>
      </c>
      <c r="AQ2539" s="30">
        <f t="shared" si="1860"/>
        <v>15496921056.646717</v>
      </c>
      <c r="AR2539" s="28">
        <f t="shared" si="1861"/>
        <v>7580082574.2485313</v>
      </c>
      <c r="AS2539" s="25">
        <f t="shared" si="1862"/>
        <v>200337590.02425668</v>
      </c>
      <c r="AT2539" s="32">
        <f t="shared" si="1863"/>
        <v>0</v>
      </c>
      <c r="AU2539" s="23">
        <f t="shared" si="1864"/>
        <v>0</v>
      </c>
      <c r="AV2539" s="22">
        <f t="shared" si="1865"/>
        <v>2228271844.222548</v>
      </c>
      <c r="AW2539" s="31">
        <f t="shared" si="1878"/>
        <v>10380046334.560144</v>
      </c>
      <c r="AX2539" s="21"/>
      <c r="AY2539" s="21"/>
      <c r="AZ2539" s="21"/>
      <c r="BA2539" s="21"/>
    </row>
    <row r="2540" spans="1:53" x14ac:dyDescent="0.25">
      <c r="A2540" s="21">
        <f t="shared" si="1886"/>
        <v>745</v>
      </c>
      <c r="B2540" s="21" t="s">
        <v>28</v>
      </c>
      <c r="C2540" s="27">
        <f t="shared" si="1843"/>
        <v>0</v>
      </c>
      <c r="D2540" s="27">
        <f t="shared" si="1866"/>
        <v>0</v>
      </c>
      <c r="E2540" s="27" t="b">
        <f t="shared" si="1842"/>
        <v>1</v>
      </c>
      <c r="F2540" s="29">
        <f t="shared" si="1844"/>
        <v>0</v>
      </c>
      <c r="G2540" s="27">
        <f t="shared" si="1867"/>
        <v>0</v>
      </c>
      <c r="H2540" s="22">
        <f t="shared" si="1845"/>
        <v>28040746402.09639</v>
      </c>
      <c r="I2540" s="23">
        <f t="shared" si="1846"/>
        <v>132580106.5049091</v>
      </c>
      <c r="J2540" s="23">
        <f t="shared" si="1847"/>
        <v>1086</v>
      </c>
      <c r="K2540" s="19">
        <f t="shared" si="1868"/>
        <v>225.0831931027827</v>
      </c>
      <c r="L2540" s="16">
        <f t="shared" si="1848"/>
        <v>193.41712827600705</v>
      </c>
      <c r="M2540" s="23">
        <f>M2539-IF($B2540="B",(Percent_Rent_In_Elsies*2.49%/12 * H2539)/K2539,0)+IF($B2540="D",N2540,0)+IF(B2540="D",AK2539)+IF(B2540="C",F2539*90%)-(Y2540-Y2539)-IF($B2540="A",Q2539/K2539) + IF($B2540="A",Q2539/K2539)</f>
        <v>-44152917.777055599</v>
      </c>
      <c r="N2540" s="23">
        <f t="shared" si="1849"/>
        <v>0</v>
      </c>
      <c r="O2540" s="22">
        <f t="shared" si="1850"/>
        <v>0</v>
      </c>
      <c r="P2540" s="22">
        <f t="shared" si="1881"/>
        <v>19927271.286677163</v>
      </c>
      <c r="Q2540" s="22">
        <f t="shared" si="1882"/>
        <v>0</v>
      </c>
      <c r="R2540" s="22">
        <f t="shared" si="1851"/>
        <v>342832488.42542201</v>
      </c>
      <c r="S2540" s="16">
        <f t="shared" si="1841"/>
        <v>0</v>
      </c>
      <c r="T2540" s="15">
        <f t="shared" si="1852"/>
        <v>0</v>
      </c>
      <c r="U2540" s="23">
        <f t="shared" si="1869"/>
        <v>1523136.7731169714</v>
      </c>
      <c r="V2540" s="23">
        <f t="shared" si="1870"/>
        <v>0</v>
      </c>
      <c r="W2540" s="23">
        <f t="shared" si="1883"/>
        <v>0</v>
      </c>
      <c r="X2540" s="23">
        <f t="shared" si="1871"/>
        <v>36569659.488004439</v>
      </c>
      <c r="Y2540" s="23">
        <f t="shared" si="1853"/>
        <v>13825559.361691331</v>
      </c>
      <c r="Z2540" s="3">
        <f t="shared" si="1854"/>
        <v>6335.8434821837454</v>
      </c>
      <c r="AA2540" s="23">
        <f t="shared" si="1855"/>
        <v>62289159.211060487</v>
      </c>
      <c r="AB2540" s="26">
        <f t="shared" si="1872"/>
        <v>70086276.274228543</v>
      </c>
      <c r="AC2540" s="23">
        <f t="shared" si="1873"/>
        <v>74889487.274228647</v>
      </c>
      <c r="AD2540" s="23">
        <f t="shared" si="1879"/>
        <v>4803211</v>
      </c>
      <c r="AE2540" s="24">
        <f t="shared" si="1840"/>
        <v>70086276.274228647</v>
      </c>
      <c r="AF2540" s="3">
        <f t="shared" si="1874"/>
        <v>0</v>
      </c>
      <c r="AG2540" s="2">
        <f t="shared" si="1856"/>
        <v>760301217.86204946</v>
      </c>
      <c r="AH2540" s="2">
        <f t="shared" si="1857"/>
        <v>160.03558980580183</v>
      </c>
      <c r="AI2540" s="23">
        <f t="shared" si="1880"/>
        <v>10014459179.223639</v>
      </c>
      <c r="AJ2540" s="23">
        <f t="shared" si="1858"/>
        <v>6219.922423797766</v>
      </c>
      <c r="AK2540" s="23">
        <f t="shared" si="1859"/>
        <v>0</v>
      </c>
      <c r="AL2540" s="23">
        <f t="shared" si="1884"/>
        <v>0</v>
      </c>
      <c r="AM2540" s="23">
        <f t="shared" si="1885"/>
        <v>0</v>
      </c>
      <c r="AN2540" s="16">
        <f t="shared" si="1875"/>
        <v>0</v>
      </c>
      <c r="AO2540" s="23">
        <f t="shared" si="1876"/>
        <v>0</v>
      </c>
      <c r="AP2540" s="22">
        <f t="shared" si="1877"/>
        <v>0</v>
      </c>
      <c r="AQ2540" s="30">
        <f t="shared" si="1860"/>
        <v>15496921056.646717</v>
      </c>
      <c r="AR2540" s="28">
        <f t="shared" si="1861"/>
        <v>7580082574.2485313</v>
      </c>
      <c r="AS2540" s="25">
        <f t="shared" si="1862"/>
        <v>200337590.02425668</v>
      </c>
      <c r="AT2540" s="32">
        <f t="shared" si="1863"/>
        <v>12671.686964367491</v>
      </c>
      <c r="AU2540" s="23">
        <f t="shared" si="1864"/>
        <v>12671.686964367491</v>
      </c>
      <c r="AV2540" s="22">
        <f t="shared" si="1865"/>
        <v>2236866410.5752568</v>
      </c>
      <c r="AW2540" s="31">
        <f t="shared" si="1878"/>
        <v>10380046334.560144</v>
      </c>
      <c r="AX2540" s="21"/>
      <c r="AY2540" s="21"/>
      <c r="AZ2540" s="21"/>
      <c r="BA2540" s="21"/>
    </row>
    <row r="2541" spans="1:53" x14ac:dyDescent="0.25">
      <c r="A2541">
        <f t="shared" si="1886"/>
        <v>746</v>
      </c>
      <c r="B2541" t="s">
        <v>6</v>
      </c>
      <c r="C2541" s="27">
        <f t="shared" si="1843"/>
        <v>0</v>
      </c>
      <c r="D2541" s="27">
        <f t="shared" si="1866"/>
        <v>0</v>
      </c>
      <c r="E2541" s="27" t="b">
        <f t="shared" si="1842"/>
        <v>1</v>
      </c>
      <c r="F2541" s="29">
        <f t="shared" si="1844"/>
        <v>0</v>
      </c>
      <c r="G2541" s="27">
        <f t="shared" si="1867"/>
        <v>0</v>
      </c>
      <c r="H2541" s="22">
        <f t="shared" si="1845"/>
        <v>28087480979.43322</v>
      </c>
      <c r="I2541" s="23">
        <f t="shared" si="1846"/>
        <v>132580106.5049091</v>
      </c>
      <c r="J2541" s="23">
        <f t="shared" si="1847"/>
        <v>1086</v>
      </c>
      <c r="K2541" s="19">
        <f t="shared" si="1868"/>
        <v>225.0831931027827</v>
      </c>
      <c r="L2541" s="16">
        <f t="shared" si="1848"/>
        <v>193.73949015646707</v>
      </c>
      <c r="M2541" s="23">
        <f>M2540-IF($B2541="B",(Percent_Rent_In_Elsies*2.49%/12 * H2540)/K2540,0)+IF($B2541="D",N2541,0)+IF(B2541="D",AK2540)+IF(B2541="C",F2540*90%)-(Y2541-Y2540)-IF($B2541="A",Q2540/K2540) + IF($B2541="A",Q2540/K2540)</f>
        <v>-44152917.777055599</v>
      </c>
      <c r="N2541" s="23">
        <f t="shared" si="1849"/>
        <v>0</v>
      </c>
      <c r="O2541" s="22">
        <f t="shared" si="1850"/>
        <v>0</v>
      </c>
      <c r="P2541" s="22">
        <f t="shared" si="1881"/>
        <v>0</v>
      </c>
      <c r="Q2541" s="22">
        <f t="shared" si="1882"/>
        <v>0</v>
      </c>
      <c r="R2541" s="22">
        <f t="shared" si="1851"/>
        <v>342832488.42542201</v>
      </c>
      <c r="S2541" s="16">
        <f t="shared" si="1841"/>
        <v>0</v>
      </c>
      <c r="T2541" s="15">
        <f t="shared" si="1852"/>
        <v>0</v>
      </c>
      <c r="U2541" s="23">
        <f t="shared" si="1869"/>
        <v>1523136.7731169714</v>
      </c>
      <c r="V2541" s="23">
        <f t="shared" si="1870"/>
        <v>0</v>
      </c>
      <c r="W2541" s="23">
        <f t="shared" si="1883"/>
        <v>0</v>
      </c>
      <c r="X2541" s="23">
        <f t="shared" si="1871"/>
        <v>36601338.705415361</v>
      </c>
      <c r="Y2541" s="23">
        <f t="shared" si="1853"/>
        <v>13825559.361691331</v>
      </c>
      <c r="Z2541" s="3">
        <f t="shared" si="1854"/>
        <v>0</v>
      </c>
      <c r="AA2541" s="23">
        <f t="shared" si="1855"/>
        <v>62289159.211060487</v>
      </c>
      <c r="AB2541" s="26">
        <f t="shared" si="1872"/>
        <v>70086276.274228543</v>
      </c>
      <c r="AC2541" s="23">
        <f t="shared" si="1873"/>
        <v>74889487.274228647</v>
      </c>
      <c r="AD2541" s="23">
        <f t="shared" si="1879"/>
        <v>4803211</v>
      </c>
      <c r="AE2541" s="24">
        <f t="shared" si="1840"/>
        <v>70086276.274228647</v>
      </c>
      <c r="AF2541" s="3">
        <f t="shared" si="1874"/>
        <v>0</v>
      </c>
      <c r="AG2541" s="2">
        <f t="shared" si="1856"/>
        <v>0</v>
      </c>
      <c r="AH2541" s="2">
        <f t="shared" si="1857"/>
        <v>160.30231578881151</v>
      </c>
      <c r="AI2541" s="23">
        <f t="shared" si="1880"/>
        <v>10014459179.223639</v>
      </c>
      <c r="AJ2541" s="23">
        <f t="shared" si="1858"/>
        <v>6219.922423797766</v>
      </c>
      <c r="AK2541" s="23">
        <f t="shared" si="1859"/>
        <v>0</v>
      </c>
      <c r="AL2541" s="23">
        <f t="shared" si="1884"/>
        <v>0</v>
      </c>
      <c r="AM2541" s="23">
        <f t="shared" si="1885"/>
        <v>0</v>
      </c>
      <c r="AN2541" s="16">
        <f t="shared" si="1875"/>
        <v>0</v>
      </c>
      <c r="AO2541" s="23">
        <f t="shared" si="1876"/>
        <v>0</v>
      </c>
      <c r="AP2541" s="22">
        <f t="shared" si="1877"/>
        <v>0</v>
      </c>
      <c r="AQ2541" s="30">
        <f t="shared" si="1860"/>
        <v>15496921056.646717</v>
      </c>
      <c r="AR2541" s="28">
        <f t="shared" si="1861"/>
        <v>7580082574.2485313</v>
      </c>
      <c r="AS2541" s="25">
        <f t="shared" si="1862"/>
        <v>200337590.02425668</v>
      </c>
      <c r="AT2541" s="32">
        <f t="shared" si="1863"/>
        <v>0</v>
      </c>
      <c r="AU2541" s="23">
        <f t="shared" si="1864"/>
        <v>0</v>
      </c>
      <c r="AV2541" s="22">
        <f t="shared" si="1865"/>
        <v>2236866410.5752568</v>
      </c>
      <c r="AW2541" s="31">
        <f t="shared" si="1878"/>
        <v>10360119063.273468</v>
      </c>
    </row>
    <row r="2542" spans="1:53" x14ac:dyDescent="0.25">
      <c r="A2542">
        <f t="shared" si="1886"/>
        <v>746</v>
      </c>
      <c r="B2542" t="s">
        <v>7</v>
      </c>
      <c r="C2542" s="27">
        <f t="shared" si="1843"/>
        <v>0</v>
      </c>
      <c r="D2542" s="27">
        <f t="shared" si="1866"/>
        <v>0</v>
      </c>
      <c r="E2542" s="27" t="b">
        <f t="shared" si="1842"/>
        <v>1</v>
      </c>
      <c r="F2542" s="29">
        <f t="shared" si="1844"/>
        <v>0</v>
      </c>
      <c r="G2542" s="27">
        <f t="shared" si="1867"/>
        <v>0</v>
      </c>
      <c r="H2542" s="22">
        <f t="shared" si="1845"/>
        <v>28087480979.43322</v>
      </c>
      <c r="I2542" s="23">
        <f t="shared" si="1846"/>
        <v>132580106.5049091</v>
      </c>
      <c r="J2542" s="23">
        <f t="shared" si="1847"/>
        <v>1086</v>
      </c>
      <c r="K2542" s="19">
        <f t="shared" si="1868"/>
        <v>225.0831931027827</v>
      </c>
      <c r="L2542" s="16">
        <f t="shared" si="1848"/>
        <v>193.73949015646707</v>
      </c>
      <c r="M2542" s="23">
        <f>M2541-IF($B2542="B",(Percent_Rent_In_Elsies*2.49%/12 * H2541)/K2541,0)+IF($B2542="D",N2542,0)+IF(B2542="D",AK2541)+IF(B2542="C",F2541*90%)-(Y2542-Y2541)-IF($B2542="A",Q2541/K2541) + IF($B2542="A",Q2541/K2541)</f>
        <v>-44282384.402770542</v>
      </c>
      <c r="N2542" s="23">
        <f t="shared" si="1849"/>
        <v>0</v>
      </c>
      <c r="O2542" s="22">
        <f t="shared" si="1850"/>
        <v>0</v>
      </c>
      <c r="P2542" s="22">
        <f t="shared" si="1881"/>
        <v>0</v>
      </c>
      <c r="Q2542" s="22">
        <f t="shared" si="1882"/>
        <v>0</v>
      </c>
      <c r="R2542" s="22">
        <f t="shared" si="1851"/>
        <v>314263114.38997018</v>
      </c>
      <c r="S2542" s="16">
        <f t="shared" si="1841"/>
        <v>28569374.035451833</v>
      </c>
      <c r="T2542" s="15">
        <f t="shared" si="1852"/>
        <v>0</v>
      </c>
      <c r="U2542" s="23">
        <f t="shared" si="1869"/>
        <v>1396208.7086905572</v>
      </c>
      <c r="V2542" s="23">
        <f t="shared" si="1870"/>
        <v>126928.06442641428</v>
      </c>
      <c r="W2542" s="23">
        <f t="shared" si="1883"/>
        <v>0</v>
      </c>
      <c r="X2542" s="23">
        <f t="shared" si="1871"/>
        <v>36601338.705415361</v>
      </c>
      <c r="Y2542" s="23">
        <f t="shared" si="1853"/>
        <v>13825559.361691331</v>
      </c>
      <c r="Z2542" s="3">
        <f t="shared" si="1854"/>
        <v>0</v>
      </c>
      <c r="AA2542" s="23">
        <f t="shared" si="1855"/>
        <v>62289159.211060487</v>
      </c>
      <c r="AB2542" s="26">
        <f t="shared" si="1872"/>
        <v>70086276.274228558</v>
      </c>
      <c r="AC2542" s="23">
        <f t="shared" si="1873"/>
        <v>74889487.274228647</v>
      </c>
      <c r="AD2542" s="23">
        <f t="shared" si="1879"/>
        <v>4803211</v>
      </c>
      <c r="AE2542" s="24">
        <f t="shared" si="1840"/>
        <v>70086276.274228647</v>
      </c>
      <c r="AF2542" s="3">
        <f t="shared" si="1874"/>
        <v>0</v>
      </c>
      <c r="AG2542" s="2">
        <f t="shared" si="1856"/>
        <v>0</v>
      </c>
      <c r="AH2542" s="2">
        <f t="shared" si="1857"/>
        <v>160.30231578881151</v>
      </c>
      <c r="AI2542" s="23">
        <f t="shared" si="1880"/>
        <v>10014459179.223639</v>
      </c>
      <c r="AJ2542" s="23">
        <f t="shared" si="1858"/>
        <v>6219.922423797766</v>
      </c>
      <c r="AK2542" s="23">
        <f t="shared" si="1859"/>
        <v>0</v>
      </c>
      <c r="AL2542" s="23">
        <f t="shared" si="1884"/>
        <v>5523790.0689563751</v>
      </c>
      <c r="AM2542" s="23">
        <f t="shared" si="1885"/>
        <v>5153631857.1379747</v>
      </c>
      <c r="AN2542" s="16">
        <f t="shared" si="1875"/>
        <v>0</v>
      </c>
      <c r="AO2542" s="23">
        <f t="shared" si="1876"/>
        <v>129466.62571494193</v>
      </c>
      <c r="AP2542" s="22">
        <f t="shared" si="1877"/>
        <v>29140761.516161967</v>
      </c>
      <c r="AQ2542" s="30">
        <f t="shared" si="1860"/>
        <v>15554954883.206154</v>
      </c>
      <c r="AR2542" s="28">
        <f t="shared" si="1861"/>
        <v>7608975639.2918062</v>
      </c>
      <c r="AS2542" s="25">
        <f t="shared" si="1862"/>
        <v>200337590.02425668</v>
      </c>
      <c r="AT2542" s="32">
        <f t="shared" si="1863"/>
        <v>0</v>
      </c>
      <c r="AU2542" s="23">
        <f t="shared" si="1864"/>
        <v>0</v>
      </c>
      <c r="AV2542" s="22">
        <f t="shared" si="1865"/>
        <v>2236866410.5752568</v>
      </c>
      <c r="AW2542" s="31">
        <f t="shared" si="1878"/>
        <v>10418152889.832905</v>
      </c>
    </row>
    <row r="2543" spans="1:53" s="21" customFormat="1" x14ac:dyDescent="0.25">
      <c r="A2543">
        <f t="shared" si="1886"/>
        <v>746</v>
      </c>
      <c r="B2543" t="s">
        <v>8</v>
      </c>
      <c r="C2543" s="27">
        <f t="shared" si="1843"/>
        <v>0</v>
      </c>
      <c r="D2543" s="27">
        <f t="shared" si="1866"/>
        <v>0</v>
      </c>
      <c r="E2543" s="27" t="b">
        <f t="shared" si="1842"/>
        <v>1</v>
      </c>
      <c r="F2543" s="29">
        <f t="shared" si="1844"/>
        <v>0</v>
      </c>
      <c r="G2543" s="27">
        <f t="shared" si="1867"/>
        <v>0</v>
      </c>
      <c r="H2543" s="22">
        <f t="shared" si="1845"/>
        <v>28087480979.43322</v>
      </c>
      <c r="I2543" s="23">
        <f t="shared" si="1846"/>
        <v>132580106.5049091</v>
      </c>
      <c r="J2543" s="23">
        <f t="shared" si="1847"/>
        <v>1086</v>
      </c>
      <c r="K2543" s="19">
        <f t="shared" si="1868"/>
        <v>225.0831931027827</v>
      </c>
      <c r="L2543" s="16">
        <f t="shared" si="1848"/>
        <v>193.73949015646707</v>
      </c>
      <c r="M2543" s="23">
        <f>M2542-IF($B2543="B",(Percent_Rent_In_Elsies*2.49%/12 * H2542)/K2542,0)+IF($B2543="D",N2543,0)+IF(B2543="D",AK2542)+IF(B2543="C",F2542*90%)-(Y2543-Y2542)-IF($B2543="A",Q2542/K2542) + IF($B2543="A",Q2542/K2542)</f>
        <v>-44282384.402770542</v>
      </c>
      <c r="N2543" s="23">
        <f t="shared" si="1849"/>
        <v>0</v>
      </c>
      <c r="O2543" s="22">
        <f t="shared" si="1850"/>
        <v>0</v>
      </c>
      <c r="P2543" s="22">
        <f t="shared" si="1881"/>
        <v>0</v>
      </c>
      <c r="Q2543" s="22">
        <f t="shared" si="1882"/>
        <v>0</v>
      </c>
      <c r="R2543" s="22">
        <f t="shared" si="1851"/>
        <v>343403875.90613216</v>
      </c>
      <c r="S2543" s="16">
        <f t="shared" si="1841"/>
        <v>28569374.035451833</v>
      </c>
      <c r="T2543" s="15">
        <f t="shared" si="1852"/>
        <v>0</v>
      </c>
      <c r="U2543" s="23">
        <f t="shared" si="1869"/>
        <v>1525675.334405499</v>
      </c>
      <c r="V2543" s="23">
        <f t="shared" si="1870"/>
        <v>126928.06442641428</v>
      </c>
      <c r="W2543" s="23">
        <f t="shared" si="1883"/>
        <v>0</v>
      </c>
      <c r="X2543" s="23">
        <f t="shared" si="1871"/>
        <v>36601338.705415361</v>
      </c>
      <c r="Y2543" s="23">
        <f t="shared" si="1853"/>
        <v>13825559.361691331</v>
      </c>
      <c r="Z2543" s="3">
        <f t="shared" si="1854"/>
        <v>0</v>
      </c>
      <c r="AA2543" s="23">
        <f t="shared" si="1855"/>
        <v>62289159.211060487</v>
      </c>
      <c r="AB2543" s="26">
        <f t="shared" si="1872"/>
        <v>70086276.274228543</v>
      </c>
      <c r="AC2543" s="23">
        <f t="shared" si="1873"/>
        <v>74889487.274228647</v>
      </c>
      <c r="AD2543" s="23">
        <f t="shared" si="1879"/>
        <v>4803211</v>
      </c>
      <c r="AE2543" s="24">
        <f t="shared" si="1840"/>
        <v>70086276.274228647</v>
      </c>
      <c r="AF2543" s="3">
        <f t="shared" si="1874"/>
        <v>1E-4</v>
      </c>
      <c r="AG2543" s="2">
        <f t="shared" si="1856"/>
        <v>0</v>
      </c>
      <c r="AH2543" s="2">
        <f t="shared" si="1857"/>
        <v>160.30231578881151</v>
      </c>
      <c r="AI2543" s="23">
        <f t="shared" si="1880"/>
        <v>10014459179.223639</v>
      </c>
      <c r="AJ2543" s="23">
        <f t="shared" si="1858"/>
        <v>6219.922423797766</v>
      </c>
      <c r="AK2543" s="23">
        <f t="shared" si="1859"/>
        <v>60694.90788026878</v>
      </c>
      <c r="AL2543" s="23">
        <f t="shared" si="1884"/>
        <v>0</v>
      </c>
      <c r="AM2543" s="23">
        <f t="shared" si="1885"/>
        <v>0</v>
      </c>
      <c r="AN2543" s="16">
        <f t="shared" si="1875"/>
        <v>0</v>
      </c>
      <c r="AO2543" s="23">
        <f t="shared" si="1876"/>
        <v>0</v>
      </c>
      <c r="AP2543" s="22">
        <f t="shared" si="1877"/>
        <v>0</v>
      </c>
      <c r="AQ2543" s="30">
        <f t="shared" si="1860"/>
        <v>15554954883.206154</v>
      </c>
      <c r="AR2543" s="28">
        <f t="shared" si="1861"/>
        <v>7608975639.2918062</v>
      </c>
      <c r="AS2543" s="25">
        <f t="shared" si="1862"/>
        <v>200337590.02425668</v>
      </c>
      <c r="AT2543" s="32">
        <f t="shared" si="1863"/>
        <v>0</v>
      </c>
      <c r="AU2543" s="23">
        <f t="shared" si="1864"/>
        <v>0</v>
      </c>
      <c r="AV2543" s="22">
        <f t="shared" si="1865"/>
        <v>2236866410.5752568</v>
      </c>
      <c r="AW2543" s="31">
        <f t="shared" si="1878"/>
        <v>10418152889.832903</v>
      </c>
      <c r="AX2543"/>
      <c r="AY2543"/>
      <c r="AZ2543"/>
      <c r="BA2543"/>
    </row>
    <row r="2544" spans="1:53" s="21" customFormat="1" x14ac:dyDescent="0.25">
      <c r="A2544">
        <f t="shared" si="1886"/>
        <v>746</v>
      </c>
      <c r="B2544" t="s">
        <v>9</v>
      </c>
      <c r="C2544" s="27">
        <f t="shared" si="1843"/>
        <v>0</v>
      </c>
      <c r="D2544" s="27">
        <f t="shared" si="1866"/>
        <v>0</v>
      </c>
      <c r="E2544" s="27" t="b">
        <f t="shared" si="1842"/>
        <v>1</v>
      </c>
      <c r="F2544" s="29">
        <f t="shared" si="1844"/>
        <v>0</v>
      </c>
      <c r="G2544" s="27">
        <f t="shared" si="1867"/>
        <v>0</v>
      </c>
      <c r="H2544" s="22">
        <f t="shared" si="1845"/>
        <v>28087480979.43322</v>
      </c>
      <c r="I2544" s="23">
        <f t="shared" si="1846"/>
        <v>132580106.5049091</v>
      </c>
      <c r="J2544" s="23">
        <f t="shared" si="1847"/>
        <v>1086</v>
      </c>
      <c r="K2544" s="19">
        <f t="shared" si="1868"/>
        <v>225.0831931027827</v>
      </c>
      <c r="L2544" s="16">
        <f t="shared" si="1848"/>
        <v>193.73949015646707</v>
      </c>
      <c r="M2544" s="23">
        <f>M2543-IF($B2544="B",(Percent_Rent_In_Elsies*2.49%/12 * H2543)/K2543,0)+IF($B2544="D",N2544,0)+IF(B2544="D",AK2543)+IF(B2544="C",F2543*90%)-(Y2544-Y2543)-IF($B2544="A",Q2543/K2543) + IF($B2544="A",Q2543/K2543)</f>
        <v>-44221689.494890273</v>
      </c>
      <c r="N2544" s="23">
        <f t="shared" si="1849"/>
        <v>0</v>
      </c>
      <c r="O2544" s="22">
        <f t="shared" si="1850"/>
        <v>19960483.405488357</v>
      </c>
      <c r="P2544" s="22">
        <f t="shared" si="1881"/>
        <v>0</v>
      </c>
      <c r="Q2544" s="22">
        <f t="shared" si="1882"/>
        <v>0</v>
      </c>
      <c r="R2544" s="22">
        <f t="shared" si="1851"/>
        <v>343403875.90613216</v>
      </c>
      <c r="S2544" s="16">
        <f t="shared" si="1841"/>
        <v>0</v>
      </c>
      <c r="T2544" s="15">
        <f t="shared" si="1852"/>
        <v>8608890.6299634762</v>
      </c>
      <c r="U2544" s="23">
        <f t="shared" si="1869"/>
        <v>1525675.334405499</v>
      </c>
      <c r="V2544" s="23">
        <f t="shared" si="1870"/>
        <v>0</v>
      </c>
      <c r="W2544" s="23">
        <f t="shared" si="1883"/>
        <v>126928.06442641428</v>
      </c>
      <c r="X2544" s="23">
        <f t="shared" si="1871"/>
        <v>36601338.705415361</v>
      </c>
      <c r="Y2544" s="23">
        <f t="shared" si="1853"/>
        <v>13825559.361691331</v>
      </c>
      <c r="Z2544" s="3">
        <f t="shared" si="1854"/>
        <v>0</v>
      </c>
      <c r="AA2544" s="23">
        <f t="shared" si="1855"/>
        <v>62228464.303180218</v>
      </c>
      <c r="AB2544" s="26">
        <f t="shared" si="1872"/>
        <v>70086276.274228543</v>
      </c>
      <c r="AC2544" s="23">
        <f t="shared" si="1873"/>
        <v>74889487.274228647</v>
      </c>
      <c r="AD2544" s="23">
        <f t="shared" si="1879"/>
        <v>4803211</v>
      </c>
      <c r="AE2544" s="24">
        <f t="shared" si="1840"/>
        <v>70086276.274228647</v>
      </c>
      <c r="AF2544" s="3">
        <f t="shared" si="1874"/>
        <v>0</v>
      </c>
      <c r="AG2544" s="2">
        <f t="shared" si="1856"/>
        <v>0</v>
      </c>
      <c r="AH2544" s="2">
        <f t="shared" si="1857"/>
        <v>160.30231578881151</v>
      </c>
      <c r="AI2544" s="23">
        <f t="shared" si="1880"/>
        <v>10004701033.744518</v>
      </c>
      <c r="AJ2544" s="23">
        <f t="shared" si="1858"/>
        <v>6219.922423797766</v>
      </c>
      <c r="AK2544" s="23">
        <f t="shared" si="1859"/>
        <v>0</v>
      </c>
      <c r="AL2544" s="23">
        <f t="shared" si="1884"/>
        <v>0</v>
      </c>
      <c r="AM2544" s="23">
        <f t="shared" si="1885"/>
        <v>0</v>
      </c>
      <c r="AN2544" s="16">
        <f t="shared" si="1875"/>
        <v>0</v>
      </c>
      <c r="AO2544" s="23">
        <f t="shared" si="1876"/>
        <v>0</v>
      </c>
      <c r="AP2544" s="22">
        <f t="shared" si="1877"/>
        <v>0</v>
      </c>
      <c r="AQ2544" s="30">
        <f t="shared" si="1860"/>
        <v>15554954883.206154</v>
      </c>
      <c r="AR2544" s="28">
        <f t="shared" si="1861"/>
        <v>7608975639.2918062</v>
      </c>
      <c r="AS2544" s="25">
        <f t="shared" si="1862"/>
        <v>200337590.02425668</v>
      </c>
      <c r="AT2544" s="32">
        <f t="shared" si="1863"/>
        <v>0</v>
      </c>
      <c r="AU2544" s="23">
        <f t="shared" si="1864"/>
        <v>0</v>
      </c>
      <c r="AV2544" s="22">
        <f t="shared" si="1865"/>
        <v>2236866410.5752568</v>
      </c>
      <c r="AW2544" s="31">
        <f t="shared" si="1878"/>
        <v>10418152889.832903</v>
      </c>
      <c r="AX2544"/>
      <c r="AY2544"/>
      <c r="AZ2544"/>
      <c r="BA2544"/>
    </row>
    <row r="2545" spans="1:53" x14ac:dyDescent="0.25">
      <c r="A2545" s="21">
        <f t="shared" si="1886"/>
        <v>746</v>
      </c>
      <c r="B2545" s="21" t="s">
        <v>28</v>
      </c>
      <c r="C2545" s="27">
        <f t="shared" si="1843"/>
        <v>0</v>
      </c>
      <c r="D2545" s="27">
        <f t="shared" si="1866"/>
        <v>0</v>
      </c>
      <c r="E2545" s="27" t="b">
        <f t="shared" si="1842"/>
        <v>1</v>
      </c>
      <c r="F2545" s="29">
        <f t="shared" si="1844"/>
        <v>0</v>
      </c>
      <c r="G2545" s="27">
        <f t="shared" si="1867"/>
        <v>0</v>
      </c>
      <c r="H2545" s="22">
        <f t="shared" si="1845"/>
        <v>28087480979.43322</v>
      </c>
      <c r="I2545" s="23">
        <f t="shared" si="1846"/>
        <v>132580106.5049091</v>
      </c>
      <c r="J2545" s="23">
        <f t="shared" si="1847"/>
        <v>1086</v>
      </c>
      <c r="K2545" s="19">
        <f t="shared" si="1868"/>
        <v>225.0831931027827</v>
      </c>
      <c r="L2545" s="16">
        <f t="shared" si="1848"/>
        <v>193.73949015646707</v>
      </c>
      <c r="M2545" s="23">
        <f>M2544-IF($B2545="B",(Percent_Rent_In_Elsies*2.49%/12 * H2544)/K2544,0)+IF($B2545="D",N2545,0)+IF(B2545="D",AK2544)+IF(B2545="C",F2544*90%)-(Y2545-Y2544)-IF($B2545="A",Q2544/K2544) + IF($B2545="A",Q2544/K2544)</f>
        <v>-44221689.494890273</v>
      </c>
      <c r="N2545" s="23">
        <f t="shared" si="1849"/>
        <v>0</v>
      </c>
      <c r="O2545" s="22">
        <f t="shared" si="1850"/>
        <v>0</v>
      </c>
      <c r="P2545" s="22">
        <f t="shared" si="1881"/>
        <v>19960483.405488357</v>
      </c>
      <c r="Q2545" s="22">
        <f t="shared" si="1882"/>
        <v>0</v>
      </c>
      <c r="R2545" s="22">
        <f t="shared" si="1851"/>
        <v>343403875.90613216</v>
      </c>
      <c r="S2545" s="16">
        <f t="shared" si="1841"/>
        <v>0</v>
      </c>
      <c r="T2545" s="15">
        <f t="shared" si="1852"/>
        <v>0</v>
      </c>
      <c r="U2545" s="23">
        <f t="shared" si="1869"/>
        <v>1525675.334405499</v>
      </c>
      <c r="V2545" s="23">
        <f t="shared" si="1870"/>
        <v>0</v>
      </c>
      <c r="W2545" s="23">
        <f t="shared" si="1883"/>
        <v>0</v>
      </c>
      <c r="X2545" s="23">
        <f t="shared" si="1871"/>
        <v>36601338.705415361</v>
      </c>
      <c r="Y2545" s="23">
        <f t="shared" si="1853"/>
        <v>13825559.361691331</v>
      </c>
      <c r="Z2545" s="3">
        <f t="shared" si="1854"/>
        <v>6346.4032213207147</v>
      </c>
      <c r="AA2545" s="23">
        <f t="shared" si="1855"/>
        <v>62323660.351500027</v>
      </c>
      <c r="AB2545" s="26">
        <f t="shared" si="1872"/>
        <v>70086276.274228573</v>
      </c>
      <c r="AC2545" s="23">
        <f t="shared" si="1873"/>
        <v>74889487.274228647</v>
      </c>
      <c r="AD2545" s="23">
        <f t="shared" si="1879"/>
        <v>4803211</v>
      </c>
      <c r="AE2545" s="24">
        <f t="shared" si="1840"/>
        <v>70086276.274228647</v>
      </c>
      <c r="AF2545" s="3">
        <f t="shared" si="1874"/>
        <v>0</v>
      </c>
      <c r="AG2545" s="2">
        <f t="shared" si="1856"/>
        <v>761568386.55848575</v>
      </c>
      <c r="AH2545" s="2">
        <f t="shared" si="1857"/>
        <v>160.30231578881151</v>
      </c>
      <c r="AI2545" s="23">
        <f t="shared" si="1880"/>
        <v>10020006055.549225</v>
      </c>
      <c r="AJ2545" s="23">
        <f t="shared" si="1858"/>
        <v>6219.922423797766</v>
      </c>
      <c r="AK2545" s="23">
        <f t="shared" si="1859"/>
        <v>0</v>
      </c>
      <c r="AL2545" s="23">
        <f t="shared" si="1884"/>
        <v>0</v>
      </c>
      <c r="AM2545" s="23">
        <f t="shared" si="1885"/>
        <v>0</v>
      </c>
      <c r="AN2545" s="16">
        <f t="shared" si="1875"/>
        <v>0</v>
      </c>
      <c r="AO2545" s="23">
        <f t="shared" si="1876"/>
        <v>0</v>
      </c>
      <c r="AP2545" s="22">
        <f t="shared" si="1877"/>
        <v>0</v>
      </c>
      <c r="AQ2545" s="30">
        <f t="shared" si="1860"/>
        <v>15554954883.206154</v>
      </c>
      <c r="AR2545" s="28">
        <f t="shared" si="1861"/>
        <v>7608975639.2918062</v>
      </c>
      <c r="AS2545" s="25">
        <f t="shared" si="1862"/>
        <v>200337590.02425668</v>
      </c>
      <c r="AT2545" s="32">
        <f t="shared" si="1863"/>
        <v>12692.806442641429</v>
      </c>
      <c r="AU2545" s="23">
        <f t="shared" si="1864"/>
        <v>12692.806442641429</v>
      </c>
      <c r="AV2545" s="22">
        <f t="shared" si="1865"/>
        <v>2245475301.2052202</v>
      </c>
      <c r="AW2545" s="31">
        <f t="shared" si="1878"/>
        <v>10418152889.832903</v>
      </c>
    </row>
    <row r="2546" spans="1:53" x14ac:dyDescent="0.25">
      <c r="A2546">
        <f t="shared" si="1886"/>
        <v>747</v>
      </c>
      <c r="B2546" t="s">
        <v>6</v>
      </c>
      <c r="C2546" s="27">
        <f t="shared" si="1843"/>
        <v>0</v>
      </c>
      <c r="D2546" s="27">
        <f t="shared" si="1866"/>
        <v>0</v>
      </c>
      <c r="E2546" s="27" t="b">
        <f t="shared" si="1842"/>
        <v>1</v>
      </c>
      <c r="F2546" s="29">
        <f t="shared" si="1844"/>
        <v>0</v>
      </c>
      <c r="G2546" s="27">
        <f t="shared" si="1867"/>
        <v>0</v>
      </c>
      <c r="H2546" s="22">
        <f t="shared" si="1845"/>
        <v>28134293447.732277</v>
      </c>
      <c r="I2546" s="23">
        <f t="shared" si="1846"/>
        <v>132580106.5049091</v>
      </c>
      <c r="J2546" s="23">
        <f t="shared" si="1847"/>
        <v>1086</v>
      </c>
      <c r="K2546" s="19">
        <f t="shared" si="1868"/>
        <v>225.0831931027827</v>
      </c>
      <c r="L2546" s="16">
        <f t="shared" si="1848"/>
        <v>194.06238930672785</v>
      </c>
      <c r="M2546" s="23">
        <f>M2545-IF($B2546="B",(Percent_Rent_In_Elsies*2.49%/12 * H2545)/K2545,0)+IF($B2546="D",N2546,0)+IF(B2546="D",AK2545)+IF(B2546="C",F2545*90%)-(Y2546-Y2545)-IF($B2546="A",Q2545/K2545) + IF($B2546="A",Q2545/K2545)</f>
        <v>-44221689.494890273</v>
      </c>
      <c r="N2546" s="23">
        <f t="shared" si="1849"/>
        <v>0</v>
      </c>
      <c r="O2546" s="22">
        <f t="shared" si="1850"/>
        <v>0</v>
      </c>
      <c r="P2546" s="22">
        <f t="shared" si="1881"/>
        <v>0</v>
      </c>
      <c r="Q2546" s="22">
        <f t="shared" si="1882"/>
        <v>0</v>
      </c>
      <c r="R2546" s="22">
        <f t="shared" si="1851"/>
        <v>343403875.90613216</v>
      </c>
      <c r="S2546" s="16">
        <f t="shared" si="1841"/>
        <v>0</v>
      </c>
      <c r="T2546" s="15">
        <f t="shared" si="1852"/>
        <v>0</v>
      </c>
      <c r="U2546" s="23">
        <f t="shared" si="1869"/>
        <v>1525675.334405499</v>
      </c>
      <c r="V2546" s="23">
        <f t="shared" si="1870"/>
        <v>0</v>
      </c>
      <c r="W2546" s="23">
        <f t="shared" si="1883"/>
        <v>0</v>
      </c>
      <c r="X2546" s="23">
        <f t="shared" si="1871"/>
        <v>36633070.721521966</v>
      </c>
      <c r="Y2546" s="23">
        <f t="shared" si="1853"/>
        <v>13825559.361691331</v>
      </c>
      <c r="Z2546" s="3">
        <f t="shared" si="1854"/>
        <v>0</v>
      </c>
      <c r="AA2546" s="23">
        <f t="shared" si="1855"/>
        <v>62323660.351500027</v>
      </c>
      <c r="AB2546" s="26">
        <f t="shared" si="1872"/>
        <v>70086276.274228543</v>
      </c>
      <c r="AC2546" s="23">
        <f t="shared" si="1873"/>
        <v>74889487.274228647</v>
      </c>
      <c r="AD2546" s="23">
        <f t="shared" si="1879"/>
        <v>4803211</v>
      </c>
      <c r="AE2546" s="24">
        <f t="shared" si="1840"/>
        <v>70086276.274228647</v>
      </c>
      <c r="AF2546" s="3">
        <f t="shared" si="1874"/>
        <v>0</v>
      </c>
      <c r="AG2546" s="2">
        <f t="shared" si="1856"/>
        <v>0</v>
      </c>
      <c r="AH2546" s="2">
        <f t="shared" si="1857"/>
        <v>160.5694863151262</v>
      </c>
      <c r="AI2546" s="23">
        <f t="shared" si="1880"/>
        <v>10020006055.549225</v>
      </c>
      <c r="AJ2546" s="23">
        <f t="shared" si="1858"/>
        <v>6219.922423797766</v>
      </c>
      <c r="AK2546" s="23">
        <f t="shared" si="1859"/>
        <v>0</v>
      </c>
      <c r="AL2546" s="23">
        <f t="shared" si="1884"/>
        <v>0</v>
      </c>
      <c r="AM2546" s="23">
        <f t="shared" si="1885"/>
        <v>0</v>
      </c>
      <c r="AN2546" s="16">
        <f t="shared" si="1875"/>
        <v>0</v>
      </c>
      <c r="AO2546" s="23">
        <f t="shared" si="1876"/>
        <v>0</v>
      </c>
      <c r="AP2546" s="22">
        <f t="shared" si="1877"/>
        <v>0</v>
      </c>
      <c r="AQ2546" s="30">
        <f t="shared" si="1860"/>
        <v>15554954883.206154</v>
      </c>
      <c r="AR2546" s="28">
        <f t="shared" si="1861"/>
        <v>7608975639.2918062</v>
      </c>
      <c r="AS2546" s="25">
        <f t="shared" si="1862"/>
        <v>200337590.02425668</v>
      </c>
      <c r="AT2546" s="32">
        <f t="shared" si="1863"/>
        <v>0</v>
      </c>
      <c r="AU2546" s="23">
        <f t="shared" si="1864"/>
        <v>0</v>
      </c>
      <c r="AV2546" s="22">
        <f t="shared" si="1865"/>
        <v>2245475301.2052202</v>
      </c>
      <c r="AW2546" s="31">
        <f t="shared" si="1878"/>
        <v>10398192406.427414</v>
      </c>
    </row>
    <row r="2547" spans="1:53" x14ac:dyDescent="0.25">
      <c r="A2547">
        <f t="shared" si="1886"/>
        <v>747</v>
      </c>
      <c r="B2547" t="s">
        <v>7</v>
      </c>
      <c r="C2547" s="27">
        <f t="shared" si="1843"/>
        <v>0</v>
      </c>
      <c r="D2547" s="27">
        <f t="shared" si="1866"/>
        <v>0</v>
      </c>
      <c r="E2547" s="27" t="b">
        <f t="shared" si="1842"/>
        <v>1</v>
      </c>
      <c r="F2547" s="29">
        <f t="shared" si="1844"/>
        <v>0</v>
      </c>
      <c r="G2547" s="27">
        <f t="shared" si="1867"/>
        <v>0</v>
      </c>
      <c r="H2547" s="22">
        <f t="shared" si="1845"/>
        <v>28134293447.732277</v>
      </c>
      <c r="I2547" s="23">
        <f t="shared" si="1846"/>
        <v>132580106.5049091</v>
      </c>
      <c r="J2547" s="23">
        <f t="shared" si="1847"/>
        <v>1086</v>
      </c>
      <c r="K2547" s="19">
        <f t="shared" si="1868"/>
        <v>225.0831931027827</v>
      </c>
      <c r="L2547" s="16">
        <f t="shared" si="1848"/>
        <v>194.06238930672785</v>
      </c>
      <c r="M2547" s="23">
        <f>M2546-IF($B2547="B",(Percent_Rent_In_Elsies*2.49%/12 * H2546)/K2546,0)+IF($B2547="D",N2547,0)+IF(B2547="D",AK2546)+IF(B2547="C",F2546*90%)-(Y2547-Y2546)-IF($B2547="A",Q2546/K2546) + IF($B2547="A",Q2546/K2546)</f>
        <v>-44351371.898314737</v>
      </c>
      <c r="N2547" s="23">
        <f t="shared" si="1849"/>
        <v>0</v>
      </c>
      <c r="O2547" s="22">
        <f t="shared" si="1850"/>
        <v>0</v>
      </c>
      <c r="P2547" s="22">
        <f t="shared" si="1881"/>
        <v>0</v>
      </c>
      <c r="Q2547" s="22">
        <f t="shared" si="1882"/>
        <v>0</v>
      </c>
      <c r="R2547" s="22">
        <f t="shared" si="1851"/>
        <v>314786886.24728781</v>
      </c>
      <c r="S2547" s="16">
        <f t="shared" si="1841"/>
        <v>28616989.658844348</v>
      </c>
      <c r="T2547" s="15">
        <f t="shared" si="1852"/>
        <v>0</v>
      </c>
      <c r="U2547" s="23">
        <f t="shared" si="1869"/>
        <v>1398535.7232050407</v>
      </c>
      <c r="V2547" s="23">
        <f t="shared" si="1870"/>
        <v>127139.61120045825</v>
      </c>
      <c r="W2547" s="23">
        <f t="shared" si="1883"/>
        <v>0</v>
      </c>
      <c r="X2547" s="23">
        <f t="shared" si="1871"/>
        <v>36633070.721521966</v>
      </c>
      <c r="Y2547" s="23">
        <f t="shared" si="1853"/>
        <v>13825559.361691331</v>
      </c>
      <c r="Z2547" s="3">
        <f t="shared" si="1854"/>
        <v>0</v>
      </c>
      <c r="AA2547" s="23">
        <f t="shared" si="1855"/>
        <v>62323660.351500027</v>
      </c>
      <c r="AB2547" s="26">
        <f t="shared" si="1872"/>
        <v>70086276.274228543</v>
      </c>
      <c r="AC2547" s="23">
        <f t="shared" si="1873"/>
        <v>74889487.274228647</v>
      </c>
      <c r="AD2547" s="23">
        <f t="shared" si="1879"/>
        <v>4803211</v>
      </c>
      <c r="AE2547" s="24">
        <f t="shared" ref="AE2547:AE2610" si="1887">AC2547-AD2547</f>
        <v>70086276.274228647</v>
      </c>
      <c r="AF2547" s="3">
        <f t="shared" si="1874"/>
        <v>0</v>
      </c>
      <c r="AG2547" s="2">
        <f t="shared" si="1856"/>
        <v>0</v>
      </c>
      <c r="AH2547" s="2">
        <f t="shared" si="1857"/>
        <v>160.5694863151262</v>
      </c>
      <c r="AI2547" s="23">
        <f t="shared" si="1880"/>
        <v>10020006055.549225</v>
      </c>
      <c r="AJ2547" s="23">
        <f t="shared" si="1858"/>
        <v>6219.922423797766</v>
      </c>
      <c r="AK2547" s="23">
        <f t="shared" si="1859"/>
        <v>0</v>
      </c>
      <c r="AL2547" s="23">
        <f t="shared" si="1884"/>
        <v>5546876.325586319</v>
      </c>
      <c r="AM2547" s="23">
        <f t="shared" si="1885"/>
        <v>5175171065.9320955</v>
      </c>
      <c r="AN2547" s="16">
        <f t="shared" si="1875"/>
        <v>0</v>
      </c>
      <c r="AO2547" s="23">
        <f t="shared" si="1876"/>
        <v>129682.40342446683</v>
      </c>
      <c r="AP2547" s="22">
        <f t="shared" si="1877"/>
        <v>29189329.45202224</v>
      </c>
      <c r="AQ2547" s="30">
        <f t="shared" si="1860"/>
        <v>15613085432.809856</v>
      </c>
      <c r="AR2547" s="28">
        <f t="shared" si="1861"/>
        <v>7637916859.4434862</v>
      </c>
      <c r="AS2547" s="25">
        <f t="shared" si="1862"/>
        <v>200337590.02425668</v>
      </c>
      <c r="AT2547" s="32">
        <f t="shared" si="1863"/>
        <v>0</v>
      </c>
      <c r="AU2547" s="23">
        <f t="shared" si="1864"/>
        <v>0</v>
      </c>
      <c r="AV2547" s="22">
        <f t="shared" si="1865"/>
        <v>2245475301.2052202</v>
      </c>
      <c r="AW2547" s="31">
        <f t="shared" si="1878"/>
        <v>10456322956.031116</v>
      </c>
    </row>
    <row r="2548" spans="1:53" x14ac:dyDescent="0.25">
      <c r="A2548">
        <f t="shared" si="1886"/>
        <v>747</v>
      </c>
      <c r="B2548" t="s">
        <v>8</v>
      </c>
      <c r="C2548" s="27">
        <f t="shared" si="1843"/>
        <v>0</v>
      </c>
      <c r="D2548" s="27">
        <f t="shared" si="1866"/>
        <v>0</v>
      </c>
      <c r="E2548" s="27" t="b">
        <f t="shared" si="1842"/>
        <v>1</v>
      </c>
      <c r="F2548" s="29">
        <f t="shared" si="1844"/>
        <v>0</v>
      </c>
      <c r="G2548" s="27">
        <f t="shared" si="1867"/>
        <v>0</v>
      </c>
      <c r="H2548" s="22">
        <f t="shared" si="1845"/>
        <v>28134293447.732277</v>
      </c>
      <c r="I2548" s="23">
        <f t="shared" si="1846"/>
        <v>132580106.5049091</v>
      </c>
      <c r="J2548" s="23">
        <f t="shared" si="1847"/>
        <v>1086</v>
      </c>
      <c r="K2548" s="19">
        <f t="shared" si="1868"/>
        <v>225.0831931027827</v>
      </c>
      <c r="L2548" s="16">
        <f t="shared" si="1848"/>
        <v>194.06238930672785</v>
      </c>
      <c r="M2548" s="23">
        <f>M2547-IF($B2548="B",(Percent_Rent_In_Elsies*2.49%/12 * H2547)/K2547,0)+IF($B2548="D",N2548,0)+IF(B2548="D",AK2547)+IF(B2548="C",F2547*90%)-(Y2548-Y2547)-IF($B2548="A",Q2547/K2547) + IF($B2548="A",Q2547/K2547)</f>
        <v>-44351371.898314737</v>
      </c>
      <c r="N2548" s="23">
        <f t="shared" si="1849"/>
        <v>0</v>
      </c>
      <c r="O2548" s="22">
        <f t="shared" si="1850"/>
        <v>0</v>
      </c>
      <c r="P2548" s="22">
        <f t="shared" si="1881"/>
        <v>0</v>
      </c>
      <c r="Q2548" s="22">
        <f t="shared" si="1882"/>
        <v>0</v>
      </c>
      <c r="R2548" s="22">
        <f t="shared" si="1851"/>
        <v>343976215.69931006</v>
      </c>
      <c r="S2548" s="16">
        <f t="shared" si="1841"/>
        <v>28616989.658844348</v>
      </c>
      <c r="T2548" s="15">
        <f t="shared" si="1852"/>
        <v>0</v>
      </c>
      <c r="U2548" s="23">
        <f t="shared" si="1869"/>
        <v>1528218.1266295074</v>
      </c>
      <c r="V2548" s="23">
        <f t="shared" si="1870"/>
        <v>127139.61120045825</v>
      </c>
      <c r="W2548" s="23">
        <f t="shared" si="1883"/>
        <v>0</v>
      </c>
      <c r="X2548" s="23">
        <f t="shared" si="1871"/>
        <v>36633070.721521966</v>
      </c>
      <c r="Y2548" s="23">
        <f t="shared" si="1853"/>
        <v>13825559.361691331</v>
      </c>
      <c r="Z2548" s="3">
        <f t="shared" si="1854"/>
        <v>0</v>
      </c>
      <c r="AA2548" s="23">
        <f t="shared" si="1855"/>
        <v>62323660.351500027</v>
      </c>
      <c r="AB2548" s="26">
        <f t="shared" si="1872"/>
        <v>70086276.274228543</v>
      </c>
      <c r="AC2548" s="23">
        <f t="shared" si="1873"/>
        <v>74889487.274228647</v>
      </c>
      <c r="AD2548" s="23">
        <f t="shared" si="1879"/>
        <v>4803211</v>
      </c>
      <c r="AE2548" s="24">
        <f t="shared" si="1887"/>
        <v>70086276.274228647</v>
      </c>
      <c r="AF2548" s="3">
        <f t="shared" si="1874"/>
        <v>1E-4</v>
      </c>
      <c r="AG2548" s="2">
        <f t="shared" si="1856"/>
        <v>0</v>
      </c>
      <c r="AH2548" s="2">
        <f t="shared" si="1857"/>
        <v>160.5694863151262</v>
      </c>
      <c r="AI2548" s="23">
        <f t="shared" si="1880"/>
        <v>10020006055.549225</v>
      </c>
      <c r="AJ2548" s="23">
        <f t="shared" si="1858"/>
        <v>6219.922423797766</v>
      </c>
      <c r="AK2548" s="23">
        <f t="shared" si="1859"/>
        <v>60709.841305653608</v>
      </c>
      <c r="AL2548" s="23">
        <f t="shared" si="1884"/>
        <v>0</v>
      </c>
      <c r="AM2548" s="23">
        <f t="shared" si="1885"/>
        <v>0</v>
      </c>
      <c r="AN2548" s="16">
        <f t="shared" si="1875"/>
        <v>0</v>
      </c>
      <c r="AO2548" s="23">
        <f t="shared" si="1876"/>
        <v>0</v>
      </c>
      <c r="AP2548" s="22">
        <f t="shared" si="1877"/>
        <v>0</v>
      </c>
      <c r="AQ2548" s="30">
        <f t="shared" si="1860"/>
        <v>15613085432.809856</v>
      </c>
      <c r="AR2548" s="28">
        <f t="shared" si="1861"/>
        <v>7637916859.4434862</v>
      </c>
      <c r="AS2548" s="25">
        <f t="shared" si="1862"/>
        <v>200337590.02425668</v>
      </c>
      <c r="AT2548" s="32">
        <f t="shared" si="1863"/>
        <v>0</v>
      </c>
      <c r="AU2548" s="23">
        <f t="shared" si="1864"/>
        <v>0</v>
      </c>
      <c r="AV2548" s="22">
        <f t="shared" si="1865"/>
        <v>2245475301.2052202</v>
      </c>
      <c r="AW2548" s="31">
        <f t="shared" si="1878"/>
        <v>10456322956.031116</v>
      </c>
    </row>
    <row r="2549" spans="1:53" x14ac:dyDescent="0.25">
      <c r="A2549" s="21">
        <f t="shared" si="1886"/>
        <v>747</v>
      </c>
      <c r="B2549" s="21" t="s">
        <v>9</v>
      </c>
      <c r="C2549" s="27">
        <f t="shared" si="1843"/>
        <v>0</v>
      </c>
      <c r="D2549" s="27">
        <f t="shared" si="1866"/>
        <v>0</v>
      </c>
      <c r="E2549" s="27" t="b">
        <f t="shared" si="1842"/>
        <v>1</v>
      </c>
      <c r="F2549" s="29">
        <f t="shared" si="1844"/>
        <v>0</v>
      </c>
      <c r="G2549" s="27">
        <f t="shared" si="1867"/>
        <v>0</v>
      </c>
      <c r="H2549" s="22">
        <f t="shared" si="1845"/>
        <v>28134293447.732277</v>
      </c>
      <c r="I2549" s="23">
        <f t="shared" si="1846"/>
        <v>132580106.5049091</v>
      </c>
      <c r="J2549" s="23">
        <f t="shared" si="1847"/>
        <v>1086</v>
      </c>
      <c r="K2549" s="19">
        <f t="shared" si="1868"/>
        <v>225.0831931027827</v>
      </c>
      <c r="L2549" s="16">
        <f t="shared" si="1848"/>
        <v>194.06238930672785</v>
      </c>
      <c r="M2549" s="23">
        <f>M2548-IF($B2549="B",(Percent_Rent_In_Elsies*2.49%/12 * H2548)/K2548,0)+IF($B2549="D",N2549,0)+IF(B2549="D",AK2548)+IF(B2549="C",F2548*90%)-(Y2549-Y2548)-IF($B2549="A",Q2548/K2548) + IF($B2549="A",Q2548/K2548)</f>
        <v>-44290662.057009086</v>
      </c>
      <c r="N2549" s="23">
        <f t="shared" si="1849"/>
        <v>0</v>
      </c>
      <c r="O2549" s="22">
        <f t="shared" si="1850"/>
        <v>19993750.877830908</v>
      </c>
      <c r="P2549" s="22">
        <f t="shared" si="1881"/>
        <v>0</v>
      </c>
      <c r="Q2549" s="22">
        <f t="shared" si="1882"/>
        <v>0</v>
      </c>
      <c r="R2549" s="22">
        <f t="shared" si="1851"/>
        <v>343976215.69931006</v>
      </c>
      <c r="S2549" s="16">
        <f t="shared" si="1841"/>
        <v>0</v>
      </c>
      <c r="T2549" s="15">
        <f t="shared" si="1852"/>
        <v>8623238.7810134403</v>
      </c>
      <c r="U2549" s="23">
        <f t="shared" si="1869"/>
        <v>1528218.1266295074</v>
      </c>
      <c r="V2549" s="23">
        <f t="shared" si="1870"/>
        <v>0</v>
      </c>
      <c r="W2549" s="23">
        <f t="shared" si="1883"/>
        <v>127139.61120045825</v>
      </c>
      <c r="X2549" s="23">
        <f t="shared" si="1871"/>
        <v>36633070.721521966</v>
      </c>
      <c r="Y2549" s="23">
        <f t="shared" si="1853"/>
        <v>13825559.361691331</v>
      </c>
      <c r="Z2549" s="3">
        <f t="shared" si="1854"/>
        <v>0</v>
      </c>
      <c r="AA2549" s="23">
        <f t="shared" si="1855"/>
        <v>62262950.510194376</v>
      </c>
      <c r="AB2549" s="26">
        <f t="shared" si="1872"/>
        <v>70086276.274228558</v>
      </c>
      <c r="AC2549" s="23">
        <f t="shared" si="1873"/>
        <v>74889487.274228647</v>
      </c>
      <c r="AD2549" s="23">
        <f t="shared" si="1879"/>
        <v>4803211</v>
      </c>
      <c r="AE2549" s="24">
        <f t="shared" si="1887"/>
        <v>70086276.274228647</v>
      </c>
      <c r="AF2549" s="3">
        <f t="shared" si="1874"/>
        <v>0</v>
      </c>
      <c r="AG2549" s="2">
        <f t="shared" si="1856"/>
        <v>0</v>
      </c>
      <c r="AH2549" s="2">
        <f t="shared" si="1857"/>
        <v>160.5694863151262</v>
      </c>
      <c r="AI2549" s="23">
        <f t="shared" si="1880"/>
        <v>10010245509.167912</v>
      </c>
      <c r="AJ2549" s="23">
        <f t="shared" si="1858"/>
        <v>6219.922423797766</v>
      </c>
      <c r="AK2549" s="23">
        <f t="shared" si="1859"/>
        <v>0</v>
      </c>
      <c r="AL2549" s="23">
        <f t="shared" si="1884"/>
        <v>0</v>
      </c>
      <c r="AM2549" s="23">
        <f t="shared" si="1885"/>
        <v>0</v>
      </c>
      <c r="AN2549" s="16">
        <f t="shared" si="1875"/>
        <v>0</v>
      </c>
      <c r="AO2549" s="23">
        <f t="shared" si="1876"/>
        <v>0</v>
      </c>
      <c r="AP2549" s="22">
        <f t="shared" si="1877"/>
        <v>0</v>
      </c>
      <c r="AQ2549" s="30">
        <f t="shared" si="1860"/>
        <v>15613085432.809856</v>
      </c>
      <c r="AR2549" s="28">
        <f t="shared" si="1861"/>
        <v>7637916859.4434862</v>
      </c>
      <c r="AS2549" s="25">
        <f t="shared" si="1862"/>
        <v>200337590.02425668</v>
      </c>
      <c r="AT2549" s="32">
        <f t="shared" si="1863"/>
        <v>0</v>
      </c>
      <c r="AU2549" s="23">
        <f t="shared" si="1864"/>
        <v>0</v>
      </c>
      <c r="AV2549" s="22">
        <f t="shared" si="1865"/>
        <v>2245475301.2052202</v>
      </c>
      <c r="AW2549" s="31">
        <f t="shared" si="1878"/>
        <v>10456322956.031116</v>
      </c>
      <c r="AX2549" s="21"/>
      <c r="AY2549" s="21"/>
      <c r="AZ2549" s="21"/>
      <c r="BA2549" s="21"/>
    </row>
    <row r="2550" spans="1:53" x14ac:dyDescent="0.25">
      <c r="A2550" s="21">
        <f t="shared" si="1886"/>
        <v>747</v>
      </c>
      <c r="B2550" s="21" t="s">
        <v>28</v>
      </c>
      <c r="C2550" s="27">
        <f t="shared" si="1843"/>
        <v>0</v>
      </c>
      <c r="D2550" s="27">
        <f t="shared" si="1866"/>
        <v>0</v>
      </c>
      <c r="E2550" s="27" t="b">
        <f t="shared" si="1842"/>
        <v>1</v>
      </c>
      <c r="F2550" s="29">
        <f t="shared" si="1844"/>
        <v>0</v>
      </c>
      <c r="G2550" s="27">
        <f t="shared" si="1867"/>
        <v>0</v>
      </c>
      <c r="H2550" s="22">
        <f t="shared" si="1845"/>
        <v>28134293447.732277</v>
      </c>
      <c r="I2550" s="23">
        <f t="shared" si="1846"/>
        <v>132580106.5049091</v>
      </c>
      <c r="J2550" s="23">
        <f t="shared" si="1847"/>
        <v>1086</v>
      </c>
      <c r="K2550" s="19">
        <f t="shared" si="1868"/>
        <v>225.0831931027827</v>
      </c>
      <c r="L2550" s="16">
        <f t="shared" si="1848"/>
        <v>194.06238930672785</v>
      </c>
      <c r="M2550" s="23">
        <f>M2549-IF($B2550="B",(Percent_Rent_In_Elsies*2.49%/12 * H2549)/K2549,0)+IF($B2550="D",N2550,0)+IF(B2550="D",AK2549)+IF(B2550="C",F2549*90%)-(Y2550-Y2549)-IF($B2550="A",Q2549/K2549) + IF($B2550="A",Q2549/K2549)</f>
        <v>-44290662.057009086</v>
      </c>
      <c r="N2550" s="23">
        <f t="shared" si="1849"/>
        <v>0</v>
      </c>
      <c r="O2550" s="22">
        <f t="shared" si="1850"/>
        <v>0</v>
      </c>
      <c r="P2550" s="22">
        <f t="shared" si="1881"/>
        <v>19993750.877830908</v>
      </c>
      <c r="Q2550" s="22">
        <f t="shared" si="1882"/>
        <v>0</v>
      </c>
      <c r="R2550" s="22">
        <f t="shared" si="1851"/>
        <v>343976215.69931006</v>
      </c>
      <c r="S2550" s="16">
        <f t="shared" si="1841"/>
        <v>0</v>
      </c>
      <c r="T2550" s="15">
        <f t="shared" si="1852"/>
        <v>0</v>
      </c>
      <c r="U2550" s="23">
        <f t="shared" si="1869"/>
        <v>1528218.1266295074</v>
      </c>
      <c r="V2550" s="23">
        <f t="shared" si="1870"/>
        <v>0</v>
      </c>
      <c r="W2550" s="23">
        <f t="shared" si="1883"/>
        <v>0</v>
      </c>
      <c r="X2550" s="23">
        <f t="shared" si="1871"/>
        <v>36633070.721521966</v>
      </c>
      <c r="Y2550" s="23">
        <f t="shared" si="1853"/>
        <v>13825559.361691331</v>
      </c>
      <c r="Z2550" s="3">
        <f t="shared" si="1854"/>
        <v>6356.9805600229138</v>
      </c>
      <c r="AA2550" s="23">
        <f t="shared" si="1855"/>
        <v>62358305.218594722</v>
      </c>
      <c r="AB2550" s="26">
        <f t="shared" si="1872"/>
        <v>70086276.274228543</v>
      </c>
      <c r="AC2550" s="23">
        <f t="shared" si="1873"/>
        <v>74889487.274228647</v>
      </c>
      <c r="AD2550" s="23">
        <f t="shared" si="1879"/>
        <v>4803211</v>
      </c>
      <c r="AE2550" s="24">
        <f t="shared" si="1887"/>
        <v>70086276.274228647</v>
      </c>
      <c r="AF2550" s="3">
        <f t="shared" si="1874"/>
        <v>0</v>
      </c>
      <c r="AG2550" s="2">
        <f t="shared" si="1856"/>
        <v>762837667.20274961</v>
      </c>
      <c r="AH2550" s="2">
        <f t="shared" si="1857"/>
        <v>160.5694863151262</v>
      </c>
      <c r="AI2550" s="23">
        <f t="shared" si="1880"/>
        <v>10025576039.342293</v>
      </c>
      <c r="AJ2550" s="23">
        <f t="shared" si="1858"/>
        <v>6219.922423797766</v>
      </c>
      <c r="AK2550" s="23">
        <f t="shared" si="1859"/>
        <v>0</v>
      </c>
      <c r="AL2550" s="23">
        <f t="shared" si="1884"/>
        <v>0</v>
      </c>
      <c r="AM2550" s="23">
        <f t="shared" si="1885"/>
        <v>0</v>
      </c>
      <c r="AN2550" s="16">
        <f t="shared" si="1875"/>
        <v>0</v>
      </c>
      <c r="AO2550" s="23">
        <f t="shared" si="1876"/>
        <v>0</v>
      </c>
      <c r="AP2550" s="22">
        <f t="shared" si="1877"/>
        <v>0</v>
      </c>
      <c r="AQ2550" s="30">
        <f t="shared" si="1860"/>
        <v>15613085432.809856</v>
      </c>
      <c r="AR2550" s="28">
        <f t="shared" si="1861"/>
        <v>7637916859.4434862</v>
      </c>
      <c r="AS2550" s="25">
        <f t="shared" si="1862"/>
        <v>200337590.02425668</v>
      </c>
      <c r="AT2550" s="32">
        <f t="shared" si="1863"/>
        <v>12713.961120045828</v>
      </c>
      <c r="AU2550" s="23">
        <f t="shared" si="1864"/>
        <v>12713.961120045828</v>
      </c>
      <c r="AV2550" s="22">
        <f t="shared" si="1865"/>
        <v>2254098539.9862337</v>
      </c>
      <c r="AW2550" s="31">
        <f t="shared" si="1878"/>
        <v>10456322956.031116</v>
      </c>
      <c r="AX2550" s="21"/>
      <c r="AY2550" s="21"/>
      <c r="AZ2550" s="21"/>
      <c r="BA2550" s="21"/>
    </row>
    <row r="2551" spans="1:53" x14ac:dyDescent="0.25">
      <c r="A2551">
        <f t="shared" si="1886"/>
        <v>748</v>
      </c>
      <c r="B2551" t="s">
        <v>6</v>
      </c>
      <c r="C2551" s="27">
        <f t="shared" si="1843"/>
        <v>0</v>
      </c>
      <c r="D2551" s="27">
        <f t="shared" si="1866"/>
        <v>0</v>
      </c>
      <c r="E2551" s="27" t="b">
        <f t="shared" si="1842"/>
        <v>1</v>
      </c>
      <c r="F2551" s="29">
        <f t="shared" si="1844"/>
        <v>0</v>
      </c>
      <c r="G2551" s="27">
        <f t="shared" si="1867"/>
        <v>0</v>
      </c>
      <c r="H2551" s="22">
        <f t="shared" si="1845"/>
        <v>28181183936.811832</v>
      </c>
      <c r="I2551" s="23">
        <f t="shared" si="1846"/>
        <v>132580106.5049091</v>
      </c>
      <c r="J2551" s="23">
        <f t="shared" si="1847"/>
        <v>1086</v>
      </c>
      <c r="K2551" s="19">
        <f t="shared" si="1868"/>
        <v>225.0831931027827</v>
      </c>
      <c r="L2551" s="16">
        <f t="shared" si="1848"/>
        <v>194.38582662223908</v>
      </c>
      <c r="M2551" s="23">
        <f>M2550-IF($B2551="B",(Percent_Rent_In_Elsies*2.49%/12 * H2550)/K2550,0)+IF($B2551="D",N2551,0)+IF(B2551="D",AK2550)+IF(B2551="C",F2550*90%)-(Y2551-Y2550)-IF($B2551="A",Q2550/K2550) + IF($B2551="A",Q2550/K2550)</f>
        <v>-44290662.057009086</v>
      </c>
      <c r="N2551" s="23">
        <f t="shared" si="1849"/>
        <v>0</v>
      </c>
      <c r="O2551" s="22">
        <f t="shared" si="1850"/>
        <v>0</v>
      </c>
      <c r="P2551" s="22">
        <f t="shared" si="1881"/>
        <v>0</v>
      </c>
      <c r="Q2551" s="22">
        <f t="shared" si="1882"/>
        <v>0</v>
      </c>
      <c r="R2551" s="22">
        <f t="shared" si="1851"/>
        <v>343976215.69931006</v>
      </c>
      <c r="S2551" s="16">
        <f t="shared" si="1841"/>
        <v>0</v>
      </c>
      <c r="T2551" s="15">
        <f t="shared" si="1852"/>
        <v>0</v>
      </c>
      <c r="U2551" s="23">
        <f t="shared" si="1869"/>
        <v>1528218.1266295074</v>
      </c>
      <c r="V2551" s="23">
        <f t="shared" si="1870"/>
        <v>0</v>
      </c>
      <c r="W2551" s="23">
        <f t="shared" si="1883"/>
        <v>0</v>
      </c>
      <c r="X2551" s="23">
        <f t="shared" si="1871"/>
        <v>36664855.624322079</v>
      </c>
      <c r="Y2551" s="23">
        <f t="shared" si="1853"/>
        <v>13825559.361691331</v>
      </c>
      <c r="Z2551" s="3">
        <f t="shared" si="1854"/>
        <v>0</v>
      </c>
      <c r="AA2551" s="23">
        <f t="shared" si="1855"/>
        <v>62358305.218594722</v>
      </c>
      <c r="AB2551" s="26">
        <f t="shared" si="1872"/>
        <v>70086276.274228558</v>
      </c>
      <c r="AC2551" s="23">
        <f t="shared" si="1873"/>
        <v>74889487.274228647</v>
      </c>
      <c r="AD2551" s="23">
        <f t="shared" si="1879"/>
        <v>4803211</v>
      </c>
      <c r="AE2551" s="24">
        <f t="shared" si="1887"/>
        <v>70086276.274228647</v>
      </c>
      <c r="AF2551" s="3">
        <f t="shared" si="1874"/>
        <v>0</v>
      </c>
      <c r="AG2551" s="2">
        <f t="shared" si="1856"/>
        <v>0</v>
      </c>
      <c r="AH2551" s="2">
        <f t="shared" si="1857"/>
        <v>160.83710212565143</v>
      </c>
      <c r="AI2551" s="23">
        <f t="shared" si="1880"/>
        <v>10025576039.342293</v>
      </c>
      <c r="AJ2551" s="23">
        <f t="shared" si="1858"/>
        <v>6219.922423797766</v>
      </c>
      <c r="AK2551" s="23">
        <f t="shared" si="1859"/>
        <v>0</v>
      </c>
      <c r="AL2551" s="23">
        <f t="shared" si="1884"/>
        <v>0</v>
      </c>
      <c r="AM2551" s="23">
        <f t="shared" si="1885"/>
        <v>0</v>
      </c>
      <c r="AN2551" s="16">
        <f t="shared" si="1875"/>
        <v>0</v>
      </c>
      <c r="AO2551" s="23">
        <f t="shared" si="1876"/>
        <v>0</v>
      </c>
      <c r="AP2551" s="22">
        <f t="shared" si="1877"/>
        <v>0</v>
      </c>
      <c r="AQ2551" s="30">
        <f t="shared" si="1860"/>
        <v>15613085432.809856</v>
      </c>
      <c r="AR2551" s="28">
        <f t="shared" si="1861"/>
        <v>7637916859.4434862</v>
      </c>
      <c r="AS2551" s="25">
        <f t="shared" si="1862"/>
        <v>200337590.02425668</v>
      </c>
      <c r="AT2551" s="32">
        <f t="shared" si="1863"/>
        <v>0</v>
      </c>
      <c r="AU2551" s="23">
        <f t="shared" si="1864"/>
        <v>0</v>
      </c>
      <c r="AV2551" s="22">
        <f t="shared" si="1865"/>
        <v>2254098539.9862337</v>
      </c>
      <c r="AW2551" s="31">
        <f t="shared" si="1878"/>
        <v>10436329205.153286</v>
      </c>
    </row>
    <row r="2552" spans="1:53" x14ac:dyDescent="0.25">
      <c r="A2552">
        <f t="shared" si="1886"/>
        <v>748</v>
      </c>
      <c r="B2552" t="s">
        <v>7</v>
      </c>
      <c r="C2552" s="27">
        <f t="shared" si="1843"/>
        <v>0</v>
      </c>
      <c r="D2552" s="27">
        <f t="shared" si="1866"/>
        <v>0</v>
      </c>
      <c r="E2552" s="27" t="b">
        <f t="shared" si="1842"/>
        <v>1</v>
      </c>
      <c r="F2552" s="29">
        <f t="shared" si="1844"/>
        <v>0</v>
      </c>
      <c r="G2552" s="27">
        <f t="shared" si="1867"/>
        <v>0</v>
      </c>
      <c r="H2552" s="22">
        <f t="shared" si="1845"/>
        <v>28181183936.811832</v>
      </c>
      <c r="I2552" s="23">
        <f t="shared" si="1846"/>
        <v>132580106.5049091</v>
      </c>
      <c r="J2552" s="23">
        <f t="shared" si="1847"/>
        <v>1086</v>
      </c>
      <c r="K2552" s="19">
        <f t="shared" si="1868"/>
        <v>225.0831931027827</v>
      </c>
      <c r="L2552" s="16">
        <f t="shared" si="1848"/>
        <v>194.38582662223908</v>
      </c>
      <c r="M2552" s="23">
        <f>M2551-IF($B2552="B",(Percent_Rent_In_Elsies*2.49%/12 * H2551)/K2551,0)+IF($B2552="D",N2552,0)+IF(B2552="D",AK2551)+IF(B2552="C",F2551*90%)-(Y2552-Y2551)-IF($B2552="A",Q2551/K2551) + IF($B2552="A",Q2551/K2551)</f>
        <v>-44420560.597772591</v>
      </c>
      <c r="N2552" s="23">
        <f t="shared" si="1849"/>
        <v>0</v>
      </c>
      <c r="O2552" s="22">
        <f t="shared" si="1850"/>
        <v>0</v>
      </c>
      <c r="P2552" s="22">
        <f t="shared" si="1881"/>
        <v>0</v>
      </c>
      <c r="Q2552" s="22">
        <f t="shared" si="1882"/>
        <v>0</v>
      </c>
      <c r="R2552" s="22">
        <f t="shared" si="1851"/>
        <v>315311531.05770087</v>
      </c>
      <c r="S2552" s="16">
        <f t="shared" si="1841"/>
        <v>28664684.641609173</v>
      </c>
      <c r="T2552" s="15">
        <f t="shared" si="1852"/>
        <v>0</v>
      </c>
      <c r="U2552" s="23">
        <f t="shared" si="1869"/>
        <v>1400866.6160770485</v>
      </c>
      <c r="V2552" s="23">
        <f t="shared" si="1870"/>
        <v>127351.51055245895</v>
      </c>
      <c r="W2552" s="23">
        <f t="shared" si="1883"/>
        <v>0</v>
      </c>
      <c r="X2552" s="23">
        <f t="shared" si="1871"/>
        <v>36664855.624322079</v>
      </c>
      <c r="Y2552" s="23">
        <f t="shared" si="1853"/>
        <v>13825559.361691331</v>
      </c>
      <c r="Z2552" s="3">
        <f t="shared" si="1854"/>
        <v>0</v>
      </c>
      <c r="AA2552" s="23">
        <f t="shared" si="1855"/>
        <v>62358305.218594722</v>
      </c>
      <c r="AB2552" s="26">
        <f t="shared" si="1872"/>
        <v>70086276.274228558</v>
      </c>
      <c r="AC2552" s="23">
        <f t="shared" si="1873"/>
        <v>74889487.274228647</v>
      </c>
      <c r="AD2552" s="23">
        <f t="shared" si="1879"/>
        <v>4803211</v>
      </c>
      <c r="AE2552" s="24">
        <f t="shared" si="1887"/>
        <v>70086276.274228647</v>
      </c>
      <c r="AF2552" s="3">
        <f t="shared" si="1874"/>
        <v>0</v>
      </c>
      <c r="AG2552" s="2">
        <f t="shared" si="1856"/>
        <v>0</v>
      </c>
      <c r="AH2552" s="2">
        <f t="shared" si="1857"/>
        <v>160.83710212565143</v>
      </c>
      <c r="AI2552" s="23">
        <f t="shared" si="1880"/>
        <v>10025576039.342293</v>
      </c>
      <c r="AJ2552" s="23">
        <f t="shared" si="1858"/>
        <v>6219.922423797766</v>
      </c>
      <c r="AK2552" s="23">
        <f t="shared" si="1859"/>
        <v>0</v>
      </c>
      <c r="AL2552" s="23">
        <f t="shared" si="1884"/>
        <v>5569983.7930679321</v>
      </c>
      <c r="AM2552" s="23">
        <f t="shared" si="1885"/>
        <v>5196730064.2040052</v>
      </c>
      <c r="AN2552" s="16">
        <f t="shared" si="1875"/>
        <v>0</v>
      </c>
      <c r="AO2552" s="23">
        <f t="shared" si="1876"/>
        <v>129898.54076350763</v>
      </c>
      <c r="AP2552" s="22">
        <f t="shared" si="1877"/>
        <v>29237978.334442277</v>
      </c>
      <c r="AQ2552" s="30">
        <f t="shared" si="1860"/>
        <v>15671312866.662899</v>
      </c>
      <c r="AR2552" s="28">
        <f t="shared" si="1861"/>
        <v>7666906314.9620857</v>
      </c>
      <c r="AS2552" s="25">
        <f t="shared" si="1862"/>
        <v>200337590.02425668</v>
      </c>
      <c r="AT2552" s="32">
        <f t="shared" si="1863"/>
        <v>0</v>
      </c>
      <c r="AU2552" s="23">
        <f t="shared" si="1864"/>
        <v>0</v>
      </c>
      <c r="AV2552" s="22">
        <f t="shared" si="1865"/>
        <v>2254098539.9862337</v>
      </c>
      <c r="AW2552" s="31">
        <f t="shared" si="1878"/>
        <v>10494556639.006329</v>
      </c>
    </row>
    <row r="2553" spans="1:53" s="21" customFormat="1" x14ac:dyDescent="0.25">
      <c r="A2553">
        <f t="shared" si="1886"/>
        <v>748</v>
      </c>
      <c r="B2553" t="s">
        <v>8</v>
      </c>
      <c r="C2553" s="27">
        <f t="shared" si="1843"/>
        <v>0</v>
      </c>
      <c r="D2553" s="27">
        <f t="shared" si="1866"/>
        <v>0</v>
      </c>
      <c r="E2553" s="27" t="b">
        <f t="shared" si="1842"/>
        <v>1</v>
      </c>
      <c r="F2553" s="29">
        <f t="shared" si="1844"/>
        <v>0</v>
      </c>
      <c r="G2553" s="27">
        <f t="shared" si="1867"/>
        <v>0</v>
      </c>
      <c r="H2553" s="22">
        <f t="shared" si="1845"/>
        <v>28181183936.811832</v>
      </c>
      <c r="I2553" s="23">
        <f t="shared" si="1846"/>
        <v>132580106.5049091</v>
      </c>
      <c r="J2553" s="23">
        <f t="shared" si="1847"/>
        <v>1086</v>
      </c>
      <c r="K2553" s="19">
        <f t="shared" si="1868"/>
        <v>225.0831931027827</v>
      </c>
      <c r="L2553" s="16">
        <f t="shared" si="1848"/>
        <v>194.38582662223908</v>
      </c>
      <c r="M2553" s="23">
        <f>M2552-IF($B2553="B",(Percent_Rent_In_Elsies*2.49%/12 * H2552)/K2552,0)+IF($B2553="D",N2553,0)+IF(B2553="D",AK2552)+IF(B2553="C",F2552*90%)-(Y2553-Y2552)-IF($B2553="A",Q2552/K2552) + IF($B2553="A",Q2552/K2552)</f>
        <v>-44420560.597772591</v>
      </c>
      <c r="N2553" s="23">
        <f t="shared" si="1849"/>
        <v>0</v>
      </c>
      <c r="O2553" s="22">
        <f t="shared" si="1850"/>
        <v>0</v>
      </c>
      <c r="P2553" s="22">
        <f t="shared" si="1881"/>
        <v>0</v>
      </c>
      <c r="Q2553" s="22">
        <f t="shared" si="1882"/>
        <v>0</v>
      </c>
      <c r="R2553" s="22">
        <f t="shared" si="1851"/>
        <v>344549509.39214313</v>
      </c>
      <c r="S2553" s="16">
        <f t="shared" si="1841"/>
        <v>28664684.641609173</v>
      </c>
      <c r="T2553" s="15">
        <f t="shared" si="1852"/>
        <v>0</v>
      </c>
      <c r="U2553" s="23">
        <f t="shared" si="1869"/>
        <v>1530765.1568405561</v>
      </c>
      <c r="V2553" s="23">
        <f t="shared" si="1870"/>
        <v>127351.51055245895</v>
      </c>
      <c r="W2553" s="23">
        <f t="shared" si="1883"/>
        <v>0</v>
      </c>
      <c r="X2553" s="23">
        <f t="shared" si="1871"/>
        <v>36664855.624322079</v>
      </c>
      <c r="Y2553" s="23">
        <f t="shared" si="1853"/>
        <v>13825559.361691331</v>
      </c>
      <c r="Z2553" s="3">
        <f t="shared" si="1854"/>
        <v>0</v>
      </c>
      <c r="AA2553" s="23">
        <f t="shared" si="1855"/>
        <v>62358305.218594722</v>
      </c>
      <c r="AB2553" s="26">
        <f t="shared" si="1872"/>
        <v>70086276.274228543</v>
      </c>
      <c r="AC2553" s="23">
        <f t="shared" si="1873"/>
        <v>74889487.274228647</v>
      </c>
      <c r="AD2553" s="23">
        <f t="shared" si="1879"/>
        <v>4803211</v>
      </c>
      <c r="AE2553" s="24">
        <f t="shared" si="1887"/>
        <v>70086276.274228647</v>
      </c>
      <c r="AF2553" s="3">
        <f t="shared" si="1874"/>
        <v>1E-4</v>
      </c>
      <c r="AG2553" s="2">
        <f t="shared" si="1856"/>
        <v>0</v>
      </c>
      <c r="AH2553" s="2">
        <f t="shared" si="1857"/>
        <v>160.83710212565143</v>
      </c>
      <c r="AI2553" s="23">
        <f t="shared" si="1880"/>
        <v>10025576039.342293</v>
      </c>
      <c r="AJ2553" s="23">
        <f t="shared" si="1858"/>
        <v>6219.922423797766</v>
      </c>
      <c r="AK2553" s="23">
        <f t="shared" si="1859"/>
        <v>60724.906881167524</v>
      </c>
      <c r="AL2553" s="23">
        <f t="shared" si="1884"/>
        <v>0</v>
      </c>
      <c r="AM2553" s="23">
        <f t="shared" si="1885"/>
        <v>0</v>
      </c>
      <c r="AN2553" s="16">
        <f t="shared" si="1875"/>
        <v>0</v>
      </c>
      <c r="AO2553" s="23">
        <f t="shared" si="1876"/>
        <v>0</v>
      </c>
      <c r="AP2553" s="22">
        <f t="shared" si="1877"/>
        <v>0</v>
      </c>
      <c r="AQ2553" s="30">
        <f t="shared" si="1860"/>
        <v>15671312866.662899</v>
      </c>
      <c r="AR2553" s="28">
        <f t="shared" si="1861"/>
        <v>7666906314.9620857</v>
      </c>
      <c r="AS2553" s="25">
        <f t="shared" si="1862"/>
        <v>200337590.02425668</v>
      </c>
      <c r="AT2553" s="32">
        <f t="shared" si="1863"/>
        <v>0</v>
      </c>
      <c r="AU2553" s="23">
        <f t="shared" si="1864"/>
        <v>0</v>
      </c>
      <c r="AV2553" s="22">
        <f t="shared" si="1865"/>
        <v>2254098539.9862337</v>
      </c>
      <c r="AW2553" s="31">
        <f t="shared" si="1878"/>
        <v>10494556639.006329</v>
      </c>
      <c r="AX2553"/>
      <c r="AY2553"/>
      <c r="AZ2553"/>
      <c r="BA2553"/>
    </row>
    <row r="2554" spans="1:53" s="21" customFormat="1" x14ac:dyDescent="0.25">
      <c r="A2554">
        <f t="shared" si="1886"/>
        <v>748</v>
      </c>
      <c r="B2554" t="s">
        <v>9</v>
      </c>
      <c r="C2554" s="27">
        <f t="shared" si="1843"/>
        <v>0</v>
      </c>
      <c r="D2554" s="27">
        <f t="shared" si="1866"/>
        <v>0</v>
      </c>
      <c r="E2554" s="27" t="b">
        <f t="shared" si="1842"/>
        <v>1</v>
      </c>
      <c r="F2554" s="29">
        <f t="shared" si="1844"/>
        <v>0</v>
      </c>
      <c r="G2554" s="27">
        <f t="shared" si="1867"/>
        <v>0</v>
      </c>
      <c r="H2554" s="22">
        <f t="shared" si="1845"/>
        <v>28181183936.811832</v>
      </c>
      <c r="I2554" s="23">
        <f t="shared" si="1846"/>
        <v>132580106.5049091</v>
      </c>
      <c r="J2554" s="23">
        <f t="shared" si="1847"/>
        <v>1086</v>
      </c>
      <c r="K2554" s="19">
        <f t="shared" si="1868"/>
        <v>225.0831931027827</v>
      </c>
      <c r="L2554" s="16">
        <f t="shared" si="1848"/>
        <v>194.38582662223908</v>
      </c>
      <c r="M2554" s="23">
        <f>M2553-IF($B2554="B",(Percent_Rent_In_Elsies*2.49%/12 * H2553)/K2553,0)+IF($B2554="D",N2554,0)+IF(B2554="D",AK2553)+IF(B2554="C",F2553*90%)-(Y2554-Y2553)-IF($B2554="A",Q2553/K2553) + IF($B2554="A",Q2553/K2553)</f>
        <v>-44359835.690891422</v>
      </c>
      <c r="N2554" s="23">
        <f t="shared" si="1849"/>
        <v>0</v>
      </c>
      <c r="O2554" s="22">
        <f t="shared" si="1850"/>
        <v>20027073.795960683</v>
      </c>
      <c r="P2554" s="22">
        <f t="shared" si="1881"/>
        <v>0</v>
      </c>
      <c r="Q2554" s="22">
        <f t="shared" si="1882"/>
        <v>0</v>
      </c>
      <c r="R2554" s="22">
        <f t="shared" si="1851"/>
        <v>344549509.39214313</v>
      </c>
      <c r="S2554" s="16">
        <f t="shared" si="1841"/>
        <v>0</v>
      </c>
      <c r="T2554" s="15">
        <f t="shared" si="1852"/>
        <v>8637610.8456484899</v>
      </c>
      <c r="U2554" s="23">
        <f t="shared" si="1869"/>
        <v>1530765.1568405561</v>
      </c>
      <c r="V2554" s="23">
        <f t="shared" si="1870"/>
        <v>0</v>
      </c>
      <c r="W2554" s="23">
        <f t="shared" si="1883"/>
        <v>127351.51055245895</v>
      </c>
      <c r="X2554" s="23">
        <f t="shared" si="1871"/>
        <v>36664855.624322079</v>
      </c>
      <c r="Y2554" s="23">
        <f t="shared" si="1853"/>
        <v>13825559.361691331</v>
      </c>
      <c r="Z2554" s="3">
        <f t="shared" si="1854"/>
        <v>0</v>
      </c>
      <c r="AA2554" s="23">
        <f t="shared" si="1855"/>
        <v>62297580.311713554</v>
      </c>
      <c r="AB2554" s="26">
        <f t="shared" si="1872"/>
        <v>70086276.274228573</v>
      </c>
      <c r="AC2554" s="23">
        <f t="shared" si="1873"/>
        <v>74889487.274228647</v>
      </c>
      <c r="AD2554" s="23">
        <f t="shared" si="1879"/>
        <v>4803211</v>
      </c>
      <c r="AE2554" s="24">
        <f t="shared" si="1887"/>
        <v>70086276.274228647</v>
      </c>
      <c r="AF2554" s="3">
        <f t="shared" si="1874"/>
        <v>0</v>
      </c>
      <c r="AG2554" s="2">
        <f t="shared" si="1856"/>
        <v>0</v>
      </c>
      <c r="AH2554" s="2">
        <f t="shared" si="1857"/>
        <v>160.83710212565143</v>
      </c>
      <c r="AI2554" s="23">
        <f t="shared" si="1880"/>
        <v>10015813070.812519</v>
      </c>
      <c r="AJ2554" s="23">
        <f t="shared" si="1858"/>
        <v>6219.922423797766</v>
      </c>
      <c r="AK2554" s="23">
        <f t="shared" si="1859"/>
        <v>0</v>
      </c>
      <c r="AL2554" s="23">
        <f t="shared" si="1884"/>
        <v>0</v>
      </c>
      <c r="AM2554" s="23">
        <f t="shared" si="1885"/>
        <v>0</v>
      </c>
      <c r="AN2554" s="16">
        <f t="shared" si="1875"/>
        <v>0</v>
      </c>
      <c r="AO2554" s="23">
        <f t="shared" si="1876"/>
        <v>0</v>
      </c>
      <c r="AP2554" s="22">
        <f t="shared" si="1877"/>
        <v>0</v>
      </c>
      <c r="AQ2554" s="30">
        <f t="shared" si="1860"/>
        <v>15671312866.662899</v>
      </c>
      <c r="AR2554" s="28">
        <f t="shared" si="1861"/>
        <v>7666906314.9620857</v>
      </c>
      <c r="AS2554" s="25">
        <f t="shared" si="1862"/>
        <v>200337590.02425668</v>
      </c>
      <c r="AT2554" s="32">
        <f t="shared" si="1863"/>
        <v>0</v>
      </c>
      <c r="AU2554" s="23">
        <f t="shared" si="1864"/>
        <v>0</v>
      </c>
      <c r="AV2554" s="22">
        <f t="shared" si="1865"/>
        <v>2254098539.9862337</v>
      </c>
      <c r="AW2554" s="31">
        <f t="shared" si="1878"/>
        <v>10494556639.006329</v>
      </c>
      <c r="AX2554"/>
      <c r="AY2554"/>
      <c r="AZ2554"/>
      <c r="BA2554"/>
    </row>
    <row r="2555" spans="1:53" x14ac:dyDescent="0.25">
      <c r="A2555" s="21">
        <f t="shared" si="1886"/>
        <v>748</v>
      </c>
      <c r="B2555" s="21" t="s">
        <v>28</v>
      </c>
      <c r="C2555" s="27">
        <f t="shared" si="1843"/>
        <v>0</v>
      </c>
      <c r="D2555" s="27">
        <f t="shared" si="1866"/>
        <v>0</v>
      </c>
      <c r="E2555" s="27" t="b">
        <f t="shared" si="1842"/>
        <v>1</v>
      </c>
      <c r="F2555" s="29">
        <f t="shared" si="1844"/>
        <v>0</v>
      </c>
      <c r="G2555" s="27">
        <f t="shared" si="1867"/>
        <v>0</v>
      </c>
      <c r="H2555" s="22">
        <f t="shared" si="1845"/>
        <v>28181183936.811832</v>
      </c>
      <c r="I2555" s="23">
        <f t="shared" si="1846"/>
        <v>132580106.5049091</v>
      </c>
      <c r="J2555" s="23">
        <f t="shared" si="1847"/>
        <v>1086</v>
      </c>
      <c r="K2555" s="19">
        <f t="shared" si="1868"/>
        <v>225.0831931027827</v>
      </c>
      <c r="L2555" s="16">
        <f t="shared" si="1848"/>
        <v>194.38582662223908</v>
      </c>
      <c r="M2555" s="23">
        <f>M2554-IF($B2555="B",(Percent_Rent_In_Elsies*2.49%/12 * H2554)/K2554,0)+IF($B2555="D",N2555,0)+IF(B2555="D",AK2554)+IF(B2555="C",F2554*90%)-(Y2555-Y2554)-IF($B2555="A",Q2554/K2554) + IF($B2555="A",Q2554/K2554)</f>
        <v>-44359835.690891422</v>
      </c>
      <c r="N2555" s="23">
        <f t="shared" si="1849"/>
        <v>0</v>
      </c>
      <c r="O2555" s="22">
        <f t="shared" si="1850"/>
        <v>0</v>
      </c>
      <c r="P2555" s="22">
        <f t="shared" si="1881"/>
        <v>20027073.795960683</v>
      </c>
      <c r="Q2555" s="22">
        <f t="shared" si="1882"/>
        <v>0</v>
      </c>
      <c r="R2555" s="22">
        <f t="shared" si="1851"/>
        <v>344549509.39214313</v>
      </c>
      <c r="S2555" s="16">
        <f t="shared" ref="S2555:S2618" si="1888">IF($B2555="D",0,S2554+IF($B2555="B",R2554/12,0))</f>
        <v>0</v>
      </c>
      <c r="T2555" s="15">
        <f t="shared" si="1852"/>
        <v>0</v>
      </c>
      <c r="U2555" s="23">
        <f t="shared" si="1869"/>
        <v>1530765.1568405561</v>
      </c>
      <c r="V2555" s="23">
        <f t="shared" si="1870"/>
        <v>0</v>
      </c>
      <c r="W2555" s="23">
        <f t="shared" si="1883"/>
        <v>0</v>
      </c>
      <c r="X2555" s="23">
        <f t="shared" si="1871"/>
        <v>36664855.624322079</v>
      </c>
      <c r="Y2555" s="23">
        <f t="shared" si="1853"/>
        <v>13825559.361691331</v>
      </c>
      <c r="Z2555" s="3">
        <f t="shared" si="1854"/>
        <v>6367.5755276229484</v>
      </c>
      <c r="AA2555" s="23">
        <f t="shared" si="1855"/>
        <v>62393093.944627896</v>
      </c>
      <c r="AB2555" s="26">
        <f t="shared" si="1872"/>
        <v>70086276.274228573</v>
      </c>
      <c r="AC2555" s="23">
        <f t="shared" si="1873"/>
        <v>74889487.274228647</v>
      </c>
      <c r="AD2555" s="23">
        <f t="shared" si="1879"/>
        <v>4803211</v>
      </c>
      <c r="AE2555" s="24">
        <f t="shared" si="1887"/>
        <v>70086276.274228647</v>
      </c>
      <c r="AF2555" s="3">
        <f t="shared" si="1874"/>
        <v>0</v>
      </c>
      <c r="AG2555" s="2">
        <f t="shared" si="1856"/>
        <v>764109063.31475377</v>
      </c>
      <c r="AH2555" s="2">
        <f t="shared" si="1857"/>
        <v>160.83710212565143</v>
      </c>
      <c r="AI2555" s="23">
        <f t="shared" si="1880"/>
        <v>10031169151.870525</v>
      </c>
      <c r="AJ2555" s="23">
        <f t="shared" si="1858"/>
        <v>6219.922423797766</v>
      </c>
      <c r="AK2555" s="23">
        <f t="shared" si="1859"/>
        <v>0</v>
      </c>
      <c r="AL2555" s="23">
        <f t="shared" si="1884"/>
        <v>0</v>
      </c>
      <c r="AM2555" s="23">
        <f t="shared" si="1885"/>
        <v>0</v>
      </c>
      <c r="AN2555" s="16">
        <f t="shared" si="1875"/>
        <v>0</v>
      </c>
      <c r="AO2555" s="23">
        <f t="shared" si="1876"/>
        <v>0</v>
      </c>
      <c r="AP2555" s="22">
        <f t="shared" si="1877"/>
        <v>0</v>
      </c>
      <c r="AQ2555" s="30">
        <f t="shared" si="1860"/>
        <v>15671312866.662899</v>
      </c>
      <c r="AR2555" s="28">
        <f t="shared" si="1861"/>
        <v>7666906314.9620857</v>
      </c>
      <c r="AS2555" s="25">
        <f t="shared" si="1862"/>
        <v>200337590.02425668</v>
      </c>
      <c r="AT2555" s="32">
        <f t="shared" si="1863"/>
        <v>12735.151055245897</v>
      </c>
      <c r="AU2555" s="23">
        <f t="shared" si="1864"/>
        <v>12735.151055245897</v>
      </c>
      <c r="AV2555" s="22">
        <f t="shared" si="1865"/>
        <v>2262736150.831882</v>
      </c>
      <c r="AW2555" s="31">
        <f t="shared" si="1878"/>
        <v>10494556639.006329</v>
      </c>
    </row>
    <row r="2556" spans="1:53" x14ac:dyDescent="0.25">
      <c r="A2556">
        <f t="shared" si="1886"/>
        <v>749</v>
      </c>
      <c r="B2556" t="s">
        <v>6</v>
      </c>
      <c r="C2556" s="27">
        <f t="shared" si="1843"/>
        <v>0</v>
      </c>
      <c r="D2556" s="27">
        <f t="shared" si="1866"/>
        <v>0</v>
      </c>
      <c r="E2556" s="27" t="b">
        <f t="shared" si="1842"/>
        <v>1</v>
      </c>
      <c r="F2556" s="29">
        <f t="shared" si="1844"/>
        <v>0</v>
      </c>
      <c r="G2556" s="27">
        <f t="shared" si="1867"/>
        <v>0</v>
      </c>
      <c r="H2556" s="22">
        <f t="shared" si="1845"/>
        <v>28228152576.70652</v>
      </c>
      <c r="I2556" s="23">
        <f t="shared" si="1846"/>
        <v>132580106.5049091</v>
      </c>
      <c r="J2556" s="23">
        <f t="shared" si="1847"/>
        <v>1086</v>
      </c>
      <c r="K2556" s="19">
        <f t="shared" si="1868"/>
        <v>225.0831931027827</v>
      </c>
      <c r="L2556" s="16">
        <f t="shared" si="1848"/>
        <v>194.70980299994281</v>
      </c>
      <c r="M2556" s="23">
        <f>M2555-IF($B2556="B",(Percent_Rent_In_Elsies*2.49%/12 * H2555)/K2555,0)+IF($B2556="D",N2556,0)+IF(B2556="D",AK2555)+IF(B2556="C",F2555*90%)-(Y2556-Y2555)-IF($B2556="A",Q2555/K2555) + IF($B2556="A",Q2555/K2555)</f>
        <v>-44359835.690891422</v>
      </c>
      <c r="N2556" s="23">
        <f t="shared" si="1849"/>
        <v>0</v>
      </c>
      <c r="O2556" s="22">
        <f t="shared" si="1850"/>
        <v>0</v>
      </c>
      <c r="P2556" s="22">
        <f t="shared" si="1881"/>
        <v>0</v>
      </c>
      <c r="Q2556" s="22">
        <f t="shared" si="1882"/>
        <v>0</v>
      </c>
      <c r="R2556" s="22">
        <f t="shared" si="1851"/>
        <v>344549509.39214313</v>
      </c>
      <c r="S2556" s="16">
        <f t="shared" si="1888"/>
        <v>0</v>
      </c>
      <c r="T2556" s="15">
        <f t="shared" si="1852"/>
        <v>0</v>
      </c>
      <c r="U2556" s="23">
        <f t="shared" si="1869"/>
        <v>1530765.1568405561</v>
      </c>
      <c r="V2556" s="23">
        <f t="shared" si="1870"/>
        <v>0</v>
      </c>
      <c r="W2556" s="23">
        <f t="shared" si="1883"/>
        <v>0</v>
      </c>
      <c r="X2556" s="23">
        <f t="shared" si="1871"/>
        <v>36696693.501960196</v>
      </c>
      <c r="Y2556" s="23">
        <f t="shared" si="1853"/>
        <v>13825559.361691331</v>
      </c>
      <c r="Z2556" s="3">
        <f t="shared" si="1854"/>
        <v>0</v>
      </c>
      <c r="AA2556" s="23">
        <f t="shared" si="1855"/>
        <v>62393093.944627896</v>
      </c>
      <c r="AB2556" s="26">
        <f t="shared" si="1872"/>
        <v>70086276.274228573</v>
      </c>
      <c r="AC2556" s="23">
        <f t="shared" si="1873"/>
        <v>74889487.274228647</v>
      </c>
      <c r="AD2556" s="23">
        <f t="shared" si="1879"/>
        <v>4803211</v>
      </c>
      <c r="AE2556" s="24">
        <f t="shared" si="1887"/>
        <v>70086276.274228647</v>
      </c>
      <c r="AF2556" s="3">
        <f t="shared" si="1874"/>
        <v>0</v>
      </c>
      <c r="AG2556" s="2">
        <f t="shared" si="1856"/>
        <v>0</v>
      </c>
      <c r="AH2556" s="2">
        <f t="shared" si="1857"/>
        <v>161.10516396252754</v>
      </c>
      <c r="AI2556" s="23">
        <f t="shared" si="1880"/>
        <v>10031169151.870525</v>
      </c>
      <c r="AJ2556" s="23">
        <f t="shared" si="1858"/>
        <v>6219.922423797766</v>
      </c>
      <c r="AK2556" s="23">
        <f t="shared" si="1859"/>
        <v>0</v>
      </c>
      <c r="AL2556" s="23">
        <f t="shared" si="1884"/>
        <v>0</v>
      </c>
      <c r="AM2556" s="23">
        <f t="shared" si="1885"/>
        <v>0</v>
      </c>
      <c r="AN2556" s="16">
        <f t="shared" si="1875"/>
        <v>0</v>
      </c>
      <c r="AO2556" s="23">
        <f t="shared" si="1876"/>
        <v>0</v>
      </c>
      <c r="AP2556" s="22">
        <f t="shared" si="1877"/>
        <v>0</v>
      </c>
      <c r="AQ2556" s="30">
        <f t="shared" si="1860"/>
        <v>15671312866.662899</v>
      </c>
      <c r="AR2556" s="28">
        <f t="shared" si="1861"/>
        <v>7666906314.9620857</v>
      </c>
      <c r="AS2556" s="25">
        <f t="shared" si="1862"/>
        <v>200337590.02425668</v>
      </c>
      <c r="AT2556" s="32">
        <f t="shared" si="1863"/>
        <v>0</v>
      </c>
      <c r="AU2556" s="23">
        <f t="shared" si="1864"/>
        <v>0</v>
      </c>
      <c r="AV2556" s="22">
        <f t="shared" si="1865"/>
        <v>2262736150.831882</v>
      </c>
      <c r="AW2556" s="31">
        <f t="shared" si="1878"/>
        <v>10474529565.210367</v>
      </c>
    </row>
    <row r="2557" spans="1:53" x14ac:dyDescent="0.25">
      <c r="A2557">
        <f t="shared" si="1886"/>
        <v>749</v>
      </c>
      <c r="B2557" t="s">
        <v>7</v>
      </c>
      <c r="C2557" s="27">
        <f t="shared" si="1843"/>
        <v>0</v>
      </c>
      <c r="D2557" s="27">
        <f t="shared" si="1866"/>
        <v>0</v>
      </c>
      <c r="E2557" s="27" t="b">
        <f t="shared" si="1842"/>
        <v>1</v>
      </c>
      <c r="F2557" s="29">
        <f t="shared" si="1844"/>
        <v>0</v>
      </c>
      <c r="G2557" s="27">
        <f t="shared" si="1867"/>
        <v>0</v>
      </c>
      <c r="H2557" s="22">
        <f t="shared" si="1845"/>
        <v>28228152576.70652</v>
      </c>
      <c r="I2557" s="23">
        <f t="shared" si="1846"/>
        <v>132580106.5049091</v>
      </c>
      <c r="J2557" s="23">
        <f t="shared" si="1847"/>
        <v>1086</v>
      </c>
      <c r="K2557" s="19">
        <f t="shared" si="1868"/>
        <v>225.0831931027827</v>
      </c>
      <c r="L2557" s="16">
        <f t="shared" si="1848"/>
        <v>194.70980299994281</v>
      </c>
      <c r="M2557" s="23">
        <f>M2556-IF($B2557="B",(Percent_Rent_In_Elsies*2.49%/12 * H2556)/K2556,0)+IF($B2557="D",N2557,0)+IF(B2557="D",AK2556)+IF(B2557="C",F2556*90%)-(Y2557-Y2556)-IF($B2557="A",Q2556/K2556) + IF($B2557="A",Q2556/K2556)</f>
        <v>-44489950.729222871</v>
      </c>
      <c r="N2557" s="23">
        <f t="shared" si="1849"/>
        <v>0</v>
      </c>
      <c r="O2557" s="22">
        <f t="shared" si="1850"/>
        <v>0</v>
      </c>
      <c r="P2557" s="22">
        <f t="shared" si="1881"/>
        <v>0</v>
      </c>
      <c r="Q2557" s="22">
        <f t="shared" si="1882"/>
        <v>0</v>
      </c>
      <c r="R2557" s="22">
        <f t="shared" si="1851"/>
        <v>315837050.27613121</v>
      </c>
      <c r="S2557" s="16">
        <f t="shared" si="1888"/>
        <v>28712459.116011929</v>
      </c>
      <c r="T2557" s="15">
        <f t="shared" si="1852"/>
        <v>0</v>
      </c>
      <c r="U2557" s="23">
        <f t="shared" si="1869"/>
        <v>1403201.3937705096</v>
      </c>
      <c r="V2557" s="23">
        <f t="shared" si="1870"/>
        <v>127563.76307004633</v>
      </c>
      <c r="W2557" s="23">
        <f t="shared" si="1883"/>
        <v>0</v>
      </c>
      <c r="X2557" s="23">
        <f t="shared" si="1871"/>
        <v>36696693.501960196</v>
      </c>
      <c r="Y2557" s="23">
        <f t="shared" si="1853"/>
        <v>13825559.361691331</v>
      </c>
      <c r="Z2557" s="3">
        <f t="shared" si="1854"/>
        <v>0</v>
      </c>
      <c r="AA2557" s="23">
        <f t="shared" si="1855"/>
        <v>62393093.944627896</v>
      </c>
      <c r="AB2557" s="26">
        <f t="shared" si="1872"/>
        <v>70086276.274228573</v>
      </c>
      <c r="AC2557" s="23">
        <f t="shared" si="1873"/>
        <v>74889487.274228647</v>
      </c>
      <c r="AD2557" s="23">
        <f t="shared" si="1879"/>
        <v>4803211</v>
      </c>
      <c r="AE2557" s="24">
        <f t="shared" si="1887"/>
        <v>70086276.274228647</v>
      </c>
      <c r="AF2557" s="3">
        <f t="shared" si="1874"/>
        <v>0</v>
      </c>
      <c r="AG2557" s="2">
        <f t="shared" si="1856"/>
        <v>0</v>
      </c>
      <c r="AH2557" s="2">
        <f t="shared" si="1857"/>
        <v>161.10516396252754</v>
      </c>
      <c r="AI2557" s="23">
        <f t="shared" si="1880"/>
        <v>10031169151.870525</v>
      </c>
      <c r="AJ2557" s="23">
        <f t="shared" si="1858"/>
        <v>6219.922423797766</v>
      </c>
      <c r="AK2557" s="23">
        <f t="shared" si="1859"/>
        <v>0</v>
      </c>
      <c r="AL2557" s="23">
        <f t="shared" si="1884"/>
        <v>5593112.5282325745</v>
      </c>
      <c r="AM2557" s="23">
        <f t="shared" si="1885"/>
        <v>5218308904.9767008</v>
      </c>
      <c r="AN2557" s="16">
        <f t="shared" si="1875"/>
        <v>0</v>
      </c>
      <c r="AO2557" s="23">
        <f t="shared" si="1876"/>
        <v>130115.03833144681</v>
      </c>
      <c r="AP2557" s="22">
        <f t="shared" si="1877"/>
        <v>29286708.298333019</v>
      </c>
      <c r="AQ2557" s="30">
        <f t="shared" si="1860"/>
        <v>15729637346.239029</v>
      </c>
      <c r="AR2557" s="28">
        <f t="shared" si="1861"/>
        <v>7695944086.2398825</v>
      </c>
      <c r="AS2557" s="25">
        <f t="shared" si="1862"/>
        <v>200337590.02425668</v>
      </c>
      <c r="AT2557" s="32">
        <f t="shared" si="1863"/>
        <v>0</v>
      </c>
      <c r="AU2557" s="23">
        <f t="shared" si="1864"/>
        <v>0</v>
      </c>
      <c r="AV2557" s="22">
        <f t="shared" si="1865"/>
        <v>2262736150.831882</v>
      </c>
      <c r="AW2557" s="31">
        <f t="shared" si="1878"/>
        <v>10532854044.786497</v>
      </c>
    </row>
    <row r="2558" spans="1:53" x14ac:dyDescent="0.25">
      <c r="A2558">
        <f t="shared" si="1886"/>
        <v>749</v>
      </c>
      <c r="B2558" t="s">
        <v>8</v>
      </c>
      <c r="C2558" s="27">
        <f t="shared" si="1843"/>
        <v>0</v>
      </c>
      <c r="D2558" s="27">
        <f t="shared" si="1866"/>
        <v>0</v>
      </c>
      <c r="E2558" s="27" t="b">
        <f t="shared" si="1842"/>
        <v>1</v>
      </c>
      <c r="F2558" s="29">
        <f t="shared" si="1844"/>
        <v>0</v>
      </c>
      <c r="G2558" s="27">
        <f t="shared" si="1867"/>
        <v>0</v>
      </c>
      <c r="H2558" s="22">
        <f t="shared" si="1845"/>
        <v>28228152576.70652</v>
      </c>
      <c r="I2558" s="23">
        <f t="shared" si="1846"/>
        <v>132580106.5049091</v>
      </c>
      <c r="J2558" s="23">
        <f t="shared" si="1847"/>
        <v>1086</v>
      </c>
      <c r="K2558" s="19">
        <f t="shared" si="1868"/>
        <v>225.0831931027827</v>
      </c>
      <c r="L2558" s="16">
        <f t="shared" si="1848"/>
        <v>194.70980299994281</v>
      </c>
      <c r="M2558" s="23">
        <f>M2557-IF($B2558="B",(Percent_Rent_In_Elsies*2.49%/12 * H2557)/K2557,0)+IF($B2558="D",N2558,0)+IF(B2558="D",AK2557)+IF(B2558="C",F2557*90%)-(Y2558-Y2557)-IF($B2558="A",Q2557/K2557) + IF($B2558="A",Q2557/K2557)</f>
        <v>-44489950.729222871</v>
      </c>
      <c r="N2558" s="23">
        <f t="shared" si="1849"/>
        <v>0</v>
      </c>
      <c r="O2558" s="22">
        <f t="shared" si="1850"/>
        <v>0</v>
      </c>
      <c r="P2558" s="22">
        <f t="shared" si="1881"/>
        <v>0</v>
      </c>
      <c r="Q2558" s="22">
        <f t="shared" si="1882"/>
        <v>0</v>
      </c>
      <c r="R2558" s="22">
        <f t="shared" si="1851"/>
        <v>345123758.5744642</v>
      </c>
      <c r="S2558" s="16">
        <f t="shared" si="1888"/>
        <v>28712459.116011929</v>
      </c>
      <c r="T2558" s="15">
        <f t="shared" si="1852"/>
        <v>0</v>
      </c>
      <c r="U2558" s="23">
        <f t="shared" si="1869"/>
        <v>1533316.4321019563</v>
      </c>
      <c r="V2558" s="23">
        <f t="shared" si="1870"/>
        <v>127563.76307004633</v>
      </c>
      <c r="W2558" s="23">
        <f t="shared" si="1883"/>
        <v>0</v>
      </c>
      <c r="X2558" s="23">
        <f t="shared" si="1871"/>
        <v>36696693.501960196</v>
      </c>
      <c r="Y2558" s="23">
        <f t="shared" si="1853"/>
        <v>13825559.361691331</v>
      </c>
      <c r="Z2558" s="3">
        <f t="shared" si="1854"/>
        <v>0</v>
      </c>
      <c r="AA2558" s="23">
        <f t="shared" si="1855"/>
        <v>62393093.944627896</v>
      </c>
      <c r="AB2558" s="26">
        <f t="shared" si="1872"/>
        <v>70086276.274228573</v>
      </c>
      <c r="AC2558" s="23">
        <f t="shared" si="1873"/>
        <v>74889487.274228647</v>
      </c>
      <c r="AD2558" s="23">
        <f t="shared" si="1879"/>
        <v>4803211</v>
      </c>
      <c r="AE2558" s="24">
        <f t="shared" si="1887"/>
        <v>70086276.274228647</v>
      </c>
      <c r="AF2558" s="3">
        <f t="shared" si="1874"/>
        <v>1E-4</v>
      </c>
      <c r="AG2558" s="2">
        <f t="shared" si="1856"/>
        <v>0</v>
      </c>
      <c r="AH2558" s="2">
        <f t="shared" si="1857"/>
        <v>161.10516396252754</v>
      </c>
      <c r="AI2558" s="23">
        <f t="shared" si="1880"/>
        <v>10031169151.870525</v>
      </c>
      <c r="AJ2558" s="23">
        <f t="shared" si="1858"/>
        <v>6219.922423797766</v>
      </c>
      <c r="AK2558" s="23">
        <f t="shared" si="1859"/>
        <v>60740.104693629895</v>
      </c>
      <c r="AL2558" s="23">
        <f t="shared" si="1884"/>
        <v>0</v>
      </c>
      <c r="AM2558" s="23">
        <f t="shared" si="1885"/>
        <v>0</v>
      </c>
      <c r="AN2558" s="16">
        <f t="shared" si="1875"/>
        <v>0</v>
      </c>
      <c r="AO2558" s="23">
        <f t="shared" si="1876"/>
        <v>0</v>
      </c>
      <c r="AP2558" s="22">
        <f t="shared" si="1877"/>
        <v>0</v>
      </c>
      <c r="AQ2558" s="30">
        <f t="shared" si="1860"/>
        <v>15729637346.239029</v>
      </c>
      <c r="AR2558" s="28">
        <f t="shared" si="1861"/>
        <v>7695944086.2398825</v>
      </c>
      <c r="AS2558" s="25">
        <f t="shared" si="1862"/>
        <v>200337590.02425668</v>
      </c>
      <c r="AT2558" s="32">
        <f t="shared" si="1863"/>
        <v>0</v>
      </c>
      <c r="AU2558" s="23">
        <f t="shared" si="1864"/>
        <v>0</v>
      </c>
      <c r="AV2558" s="22">
        <f t="shared" si="1865"/>
        <v>2262736150.831882</v>
      </c>
      <c r="AW2558" s="31">
        <f t="shared" si="1878"/>
        <v>10532854044.786497</v>
      </c>
    </row>
    <row r="2559" spans="1:53" x14ac:dyDescent="0.25">
      <c r="A2559" s="21">
        <f t="shared" si="1886"/>
        <v>749</v>
      </c>
      <c r="B2559" s="21" t="s">
        <v>9</v>
      </c>
      <c r="C2559" s="27">
        <f t="shared" si="1843"/>
        <v>0</v>
      </c>
      <c r="D2559" s="27">
        <f t="shared" si="1866"/>
        <v>0</v>
      </c>
      <c r="E2559" s="27" t="b">
        <f t="shared" si="1842"/>
        <v>1</v>
      </c>
      <c r="F2559" s="29">
        <f t="shared" si="1844"/>
        <v>0</v>
      </c>
      <c r="G2559" s="27">
        <f t="shared" si="1867"/>
        <v>0</v>
      </c>
      <c r="H2559" s="22">
        <f t="shared" si="1845"/>
        <v>28228152576.70652</v>
      </c>
      <c r="I2559" s="23">
        <f t="shared" si="1846"/>
        <v>132580106.5049091</v>
      </c>
      <c r="J2559" s="23">
        <f t="shared" si="1847"/>
        <v>1086</v>
      </c>
      <c r="K2559" s="19">
        <f t="shared" si="1868"/>
        <v>225.0831931027827</v>
      </c>
      <c r="L2559" s="16">
        <f t="shared" si="1848"/>
        <v>194.70980299994281</v>
      </c>
      <c r="M2559" s="23">
        <f>M2558-IF($B2559="B",(Percent_Rent_In_Elsies*2.49%/12 * H2558)/K2558,0)+IF($B2559="D",N2559,0)+IF(B2559="D",AK2558)+IF(B2559="C",F2558*90%)-(Y2559-Y2558)-IF($B2559="A",Q2558/K2558) + IF($B2559="A",Q2558/K2558)</f>
        <v>-44429210.624529243</v>
      </c>
      <c r="N2559" s="23">
        <f t="shared" si="1849"/>
        <v>0</v>
      </c>
      <c r="O2559" s="22">
        <f t="shared" si="1850"/>
        <v>20060452.252287336</v>
      </c>
      <c r="P2559" s="22">
        <f t="shared" si="1881"/>
        <v>0</v>
      </c>
      <c r="Q2559" s="22">
        <f t="shared" si="1882"/>
        <v>0</v>
      </c>
      <c r="R2559" s="22">
        <f t="shared" si="1851"/>
        <v>345123758.5744642</v>
      </c>
      <c r="S2559" s="16">
        <f t="shared" si="1888"/>
        <v>0</v>
      </c>
      <c r="T2559" s="15">
        <f t="shared" si="1852"/>
        <v>8652006.8637245931</v>
      </c>
      <c r="U2559" s="23">
        <f t="shared" si="1869"/>
        <v>1533316.4321019563</v>
      </c>
      <c r="V2559" s="23">
        <f t="shared" si="1870"/>
        <v>0</v>
      </c>
      <c r="W2559" s="23">
        <f t="shared" si="1883"/>
        <v>127563.76307004633</v>
      </c>
      <c r="X2559" s="23">
        <f t="shared" si="1871"/>
        <v>36696693.501960196</v>
      </c>
      <c r="Y2559" s="23">
        <f t="shared" si="1853"/>
        <v>13825559.361691331</v>
      </c>
      <c r="Z2559" s="3">
        <f t="shared" si="1854"/>
        <v>0</v>
      </c>
      <c r="AA2559" s="23">
        <f t="shared" si="1855"/>
        <v>62332353.839934267</v>
      </c>
      <c r="AB2559" s="26">
        <f t="shared" si="1872"/>
        <v>70086276.274228558</v>
      </c>
      <c r="AC2559" s="23">
        <f t="shared" si="1873"/>
        <v>74889487.274228647</v>
      </c>
      <c r="AD2559" s="23">
        <f t="shared" si="1879"/>
        <v>4803211</v>
      </c>
      <c r="AE2559" s="24">
        <f t="shared" si="1887"/>
        <v>70086276.274228647</v>
      </c>
      <c r="AF2559" s="3">
        <f t="shared" si="1874"/>
        <v>0</v>
      </c>
      <c r="AG2559" s="2">
        <f t="shared" si="1856"/>
        <v>0</v>
      </c>
      <c r="AH2559" s="2">
        <f t="shared" si="1857"/>
        <v>161.10516396252754</v>
      </c>
      <c r="AI2559" s="23">
        <f t="shared" si="1880"/>
        <v>10021403739.932068</v>
      </c>
      <c r="AJ2559" s="23">
        <f t="shared" si="1858"/>
        <v>6219.922423797766</v>
      </c>
      <c r="AK2559" s="23">
        <f t="shared" si="1859"/>
        <v>0</v>
      </c>
      <c r="AL2559" s="23">
        <f t="shared" si="1884"/>
        <v>0</v>
      </c>
      <c r="AM2559" s="23">
        <f t="shared" si="1885"/>
        <v>0</v>
      </c>
      <c r="AN2559" s="16">
        <f t="shared" si="1875"/>
        <v>0</v>
      </c>
      <c r="AO2559" s="23">
        <f t="shared" si="1876"/>
        <v>0</v>
      </c>
      <c r="AP2559" s="22">
        <f t="shared" si="1877"/>
        <v>0</v>
      </c>
      <c r="AQ2559" s="30">
        <f t="shared" si="1860"/>
        <v>15729637346.239029</v>
      </c>
      <c r="AR2559" s="28">
        <f t="shared" si="1861"/>
        <v>7695944086.2398825</v>
      </c>
      <c r="AS2559" s="25">
        <f t="shared" si="1862"/>
        <v>200337590.02425668</v>
      </c>
      <c r="AT2559" s="32">
        <f t="shared" si="1863"/>
        <v>0</v>
      </c>
      <c r="AU2559" s="23">
        <f t="shared" si="1864"/>
        <v>0</v>
      </c>
      <c r="AV2559" s="22">
        <f t="shared" si="1865"/>
        <v>2262736150.831882</v>
      </c>
      <c r="AW2559" s="31">
        <f t="shared" si="1878"/>
        <v>10532854044.786497</v>
      </c>
      <c r="AX2559" s="21"/>
      <c r="AY2559" s="21"/>
      <c r="AZ2559" s="21"/>
      <c r="BA2559" s="21"/>
    </row>
    <row r="2560" spans="1:53" x14ac:dyDescent="0.25">
      <c r="A2560" s="21">
        <f t="shared" si="1886"/>
        <v>749</v>
      </c>
      <c r="B2560" s="21" t="s">
        <v>28</v>
      </c>
      <c r="C2560" s="27">
        <f t="shared" si="1843"/>
        <v>0</v>
      </c>
      <c r="D2560" s="27">
        <f t="shared" si="1866"/>
        <v>0</v>
      </c>
      <c r="E2560" s="27" t="b">
        <f t="shared" si="1842"/>
        <v>1</v>
      </c>
      <c r="F2560" s="29">
        <f t="shared" si="1844"/>
        <v>0</v>
      </c>
      <c r="G2560" s="27">
        <f t="shared" si="1867"/>
        <v>0</v>
      </c>
      <c r="H2560" s="22">
        <f t="shared" si="1845"/>
        <v>28228152576.70652</v>
      </c>
      <c r="I2560" s="23">
        <f t="shared" si="1846"/>
        <v>132580106.5049091</v>
      </c>
      <c r="J2560" s="23">
        <f t="shared" si="1847"/>
        <v>1086</v>
      </c>
      <c r="K2560" s="19">
        <f t="shared" si="1868"/>
        <v>225.0831931027827</v>
      </c>
      <c r="L2560" s="16">
        <f t="shared" si="1848"/>
        <v>194.70980299994281</v>
      </c>
      <c r="M2560" s="23">
        <f>M2559-IF($B2560="B",(Percent_Rent_In_Elsies*2.49%/12 * H2559)/K2559,0)+IF($B2560="D",N2560,0)+IF(B2560="D",AK2559)+IF(B2560="C",F2559*90%)-(Y2560-Y2559)-IF($B2560="A",Q2559/K2559) + IF($B2560="A",Q2559/K2559)</f>
        <v>-44429210.624529243</v>
      </c>
      <c r="N2560" s="23">
        <f t="shared" si="1849"/>
        <v>0</v>
      </c>
      <c r="O2560" s="22">
        <f t="shared" si="1850"/>
        <v>0</v>
      </c>
      <c r="P2560" s="22">
        <f t="shared" si="1881"/>
        <v>20060452.252287336</v>
      </c>
      <c r="Q2560" s="22">
        <f t="shared" si="1882"/>
        <v>0</v>
      </c>
      <c r="R2560" s="22">
        <f t="shared" si="1851"/>
        <v>345123758.5744642</v>
      </c>
      <c r="S2560" s="16">
        <f t="shared" si="1888"/>
        <v>0</v>
      </c>
      <c r="T2560" s="15">
        <f t="shared" si="1852"/>
        <v>0</v>
      </c>
      <c r="U2560" s="23">
        <f t="shared" si="1869"/>
        <v>1533316.4321019563</v>
      </c>
      <c r="V2560" s="23">
        <f t="shared" si="1870"/>
        <v>0</v>
      </c>
      <c r="W2560" s="23">
        <f t="shared" si="1883"/>
        <v>0</v>
      </c>
      <c r="X2560" s="23">
        <f t="shared" si="1871"/>
        <v>36696693.501960196</v>
      </c>
      <c r="Y2560" s="23">
        <f t="shared" si="1853"/>
        <v>13825559.361691331</v>
      </c>
      <c r="Z2560" s="3">
        <f t="shared" si="1854"/>
        <v>6378.1881535023176</v>
      </c>
      <c r="AA2560" s="23">
        <f t="shared" si="1855"/>
        <v>62428026.662236802</v>
      </c>
      <c r="AB2560" s="26">
        <f t="shared" si="1872"/>
        <v>70086276.274228573</v>
      </c>
      <c r="AC2560" s="23">
        <f t="shared" si="1873"/>
        <v>74889487.274228647</v>
      </c>
      <c r="AD2560" s="23">
        <f t="shared" si="1879"/>
        <v>4803211</v>
      </c>
      <c r="AE2560" s="24">
        <f t="shared" si="1887"/>
        <v>70086276.274228647</v>
      </c>
      <c r="AF2560" s="3">
        <f t="shared" si="1874"/>
        <v>0</v>
      </c>
      <c r="AG2560" s="2">
        <f t="shared" si="1856"/>
        <v>765382578.42027807</v>
      </c>
      <c r="AH2560" s="2">
        <f t="shared" si="1857"/>
        <v>161.10516396252754</v>
      </c>
      <c r="AI2560" s="23">
        <f t="shared" si="1880"/>
        <v>10036785414.458504</v>
      </c>
      <c r="AJ2560" s="23">
        <f t="shared" si="1858"/>
        <v>6219.922423797766</v>
      </c>
      <c r="AK2560" s="23">
        <f t="shared" si="1859"/>
        <v>0</v>
      </c>
      <c r="AL2560" s="23">
        <f t="shared" si="1884"/>
        <v>0</v>
      </c>
      <c r="AM2560" s="23">
        <f t="shared" si="1885"/>
        <v>0</v>
      </c>
      <c r="AN2560" s="16">
        <f t="shared" si="1875"/>
        <v>0</v>
      </c>
      <c r="AO2560" s="23">
        <f t="shared" si="1876"/>
        <v>0</v>
      </c>
      <c r="AP2560" s="22">
        <f t="shared" si="1877"/>
        <v>0</v>
      </c>
      <c r="AQ2560" s="30">
        <f t="shared" si="1860"/>
        <v>15729637346.239029</v>
      </c>
      <c r="AR2560" s="28">
        <f t="shared" si="1861"/>
        <v>7695944086.2398825</v>
      </c>
      <c r="AS2560" s="25">
        <f t="shared" si="1862"/>
        <v>200337590.02425668</v>
      </c>
      <c r="AT2560" s="32">
        <f t="shared" si="1863"/>
        <v>12756.376307004635</v>
      </c>
      <c r="AU2560" s="23">
        <f t="shared" si="1864"/>
        <v>12756.376307004635</v>
      </c>
      <c r="AV2560" s="22">
        <f t="shared" si="1865"/>
        <v>2271388157.6956067</v>
      </c>
      <c r="AW2560" s="31">
        <f t="shared" si="1878"/>
        <v>10532854044.786497</v>
      </c>
      <c r="AX2560" s="21"/>
      <c r="AY2560" s="21"/>
      <c r="AZ2560" s="21"/>
      <c r="BA2560" s="21"/>
    </row>
    <row r="2561" spans="1:53" x14ac:dyDescent="0.25">
      <c r="A2561">
        <f t="shared" si="1886"/>
        <v>750</v>
      </c>
      <c r="B2561" t="s">
        <v>6</v>
      </c>
      <c r="C2561" s="27">
        <f t="shared" si="1843"/>
        <v>0</v>
      </c>
      <c r="D2561" s="27">
        <f t="shared" si="1866"/>
        <v>0</v>
      </c>
      <c r="E2561" s="27" t="b">
        <f t="shared" si="1842"/>
        <v>1</v>
      </c>
      <c r="F2561" s="29">
        <f t="shared" si="1844"/>
        <v>0</v>
      </c>
      <c r="G2561" s="27">
        <f t="shared" si="1867"/>
        <v>0</v>
      </c>
      <c r="H2561" s="22">
        <f t="shared" si="1845"/>
        <v>28275199497.667698</v>
      </c>
      <c r="I2561" s="23">
        <f t="shared" si="1846"/>
        <v>132580106.5049091</v>
      </c>
      <c r="J2561" s="23">
        <f t="shared" si="1847"/>
        <v>1086</v>
      </c>
      <c r="K2561" s="19">
        <f t="shared" si="1868"/>
        <v>225.0831931027827</v>
      </c>
      <c r="L2561" s="16">
        <f t="shared" si="1848"/>
        <v>195.03431933827605</v>
      </c>
      <c r="M2561" s="23">
        <f>M2560-IF($B2561="B",(Percent_Rent_In_Elsies*2.49%/12 * H2560)/K2560,0)+IF($B2561="D",N2561,0)+IF(B2561="D",AK2560)+IF(B2561="C",F2560*90%)-(Y2561-Y2560)-IF($B2561="A",Q2560/K2560) + IF($B2561="A",Q2560/K2560)</f>
        <v>-44429210.624529243</v>
      </c>
      <c r="N2561" s="23">
        <f t="shared" si="1849"/>
        <v>0</v>
      </c>
      <c r="O2561" s="22">
        <f t="shared" si="1850"/>
        <v>0</v>
      </c>
      <c r="P2561" s="22">
        <f t="shared" si="1881"/>
        <v>0</v>
      </c>
      <c r="Q2561" s="22">
        <f t="shared" si="1882"/>
        <v>0</v>
      </c>
      <c r="R2561" s="22">
        <f t="shared" si="1851"/>
        <v>345123758.5744642</v>
      </c>
      <c r="S2561" s="16">
        <f t="shared" si="1888"/>
        <v>0</v>
      </c>
      <c r="T2561" s="15">
        <f t="shared" si="1852"/>
        <v>0</v>
      </c>
      <c r="U2561" s="23">
        <f t="shared" si="1869"/>
        <v>1533316.4321019563</v>
      </c>
      <c r="V2561" s="23">
        <f t="shared" si="1870"/>
        <v>0</v>
      </c>
      <c r="W2561" s="23">
        <f t="shared" si="1883"/>
        <v>0</v>
      </c>
      <c r="X2561" s="23">
        <f t="shared" si="1871"/>
        <v>36728584.442727707</v>
      </c>
      <c r="Y2561" s="23">
        <f t="shared" si="1853"/>
        <v>13825559.361691331</v>
      </c>
      <c r="Z2561" s="3">
        <f t="shared" si="1854"/>
        <v>0</v>
      </c>
      <c r="AA2561" s="23">
        <f t="shared" si="1855"/>
        <v>62428026.662236802</v>
      </c>
      <c r="AB2561" s="26">
        <f t="shared" si="1872"/>
        <v>70086276.274228558</v>
      </c>
      <c r="AC2561" s="23">
        <f t="shared" si="1873"/>
        <v>74889487.274228647</v>
      </c>
      <c r="AD2561" s="23">
        <f t="shared" si="1879"/>
        <v>4803211</v>
      </c>
      <c r="AE2561" s="24">
        <f t="shared" si="1887"/>
        <v>70086276.274228647</v>
      </c>
      <c r="AF2561" s="3">
        <f t="shared" si="1874"/>
        <v>0</v>
      </c>
      <c r="AG2561" s="2">
        <f t="shared" si="1856"/>
        <v>0</v>
      </c>
      <c r="AH2561" s="2">
        <f t="shared" si="1857"/>
        <v>161.37367256913174</v>
      </c>
      <c r="AI2561" s="23">
        <f t="shared" si="1880"/>
        <v>10036785414.458504</v>
      </c>
      <c r="AJ2561" s="23">
        <f t="shared" si="1858"/>
        <v>6219.922423797766</v>
      </c>
      <c r="AK2561" s="23">
        <f t="shared" si="1859"/>
        <v>0</v>
      </c>
      <c r="AL2561" s="23">
        <f t="shared" si="1884"/>
        <v>0</v>
      </c>
      <c r="AM2561" s="23">
        <f t="shared" si="1885"/>
        <v>0</v>
      </c>
      <c r="AN2561" s="16">
        <f t="shared" si="1875"/>
        <v>0</v>
      </c>
      <c r="AO2561" s="23">
        <f t="shared" si="1876"/>
        <v>0</v>
      </c>
      <c r="AP2561" s="22">
        <f t="shared" si="1877"/>
        <v>0</v>
      </c>
      <c r="AQ2561" s="30">
        <f t="shared" si="1860"/>
        <v>15729637346.239029</v>
      </c>
      <c r="AR2561" s="28">
        <f t="shared" si="1861"/>
        <v>7695944086.2398825</v>
      </c>
      <c r="AS2561" s="25">
        <f t="shared" si="1862"/>
        <v>200337590.02425668</v>
      </c>
      <c r="AT2561" s="32">
        <f t="shared" si="1863"/>
        <v>0</v>
      </c>
      <c r="AU2561" s="23">
        <f t="shared" si="1864"/>
        <v>0</v>
      </c>
      <c r="AV2561" s="22">
        <f t="shared" si="1865"/>
        <v>2271388157.6956067</v>
      </c>
      <c r="AW2561" s="31">
        <f t="shared" si="1878"/>
        <v>10512793592.53421</v>
      </c>
    </row>
    <row r="2562" spans="1:53" x14ac:dyDescent="0.25">
      <c r="A2562">
        <f t="shared" si="1886"/>
        <v>750</v>
      </c>
      <c r="B2562" t="s">
        <v>7</v>
      </c>
      <c r="C2562" s="27">
        <f t="shared" si="1843"/>
        <v>0</v>
      </c>
      <c r="D2562" s="27">
        <f t="shared" si="1866"/>
        <v>0</v>
      </c>
      <c r="E2562" s="27" t="b">
        <f t="shared" si="1842"/>
        <v>1</v>
      </c>
      <c r="F2562" s="29">
        <f t="shared" si="1844"/>
        <v>0</v>
      </c>
      <c r="G2562" s="27">
        <f t="shared" si="1867"/>
        <v>0</v>
      </c>
      <c r="H2562" s="22">
        <f t="shared" si="1845"/>
        <v>28275199497.667698</v>
      </c>
      <c r="I2562" s="23">
        <f t="shared" si="1846"/>
        <v>132580106.5049091</v>
      </c>
      <c r="J2562" s="23">
        <f t="shared" si="1847"/>
        <v>1086</v>
      </c>
      <c r="K2562" s="19">
        <f t="shared" si="1868"/>
        <v>225.0831931027827</v>
      </c>
      <c r="L2562" s="16">
        <f t="shared" si="1848"/>
        <v>195.03431933827605</v>
      </c>
      <c r="M2562" s="23">
        <f>M2561-IF($B2562="B",(Percent_Rent_In_Elsies*2.49%/12 * H2561)/K2561,0)+IF($B2562="D",N2562,0)+IF(B2562="D",AK2561)+IF(B2562="C",F2561*90%)-(Y2562-Y2561)-IF($B2562="A",Q2561/K2561) + IF($B2562="A",Q2561/K2561)</f>
        <v>-44559542.521257907</v>
      </c>
      <c r="N2562" s="23">
        <f t="shared" si="1849"/>
        <v>0</v>
      </c>
      <c r="O2562" s="22">
        <f t="shared" si="1850"/>
        <v>0</v>
      </c>
      <c r="P2562" s="22">
        <f t="shared" si="1881"/>
        <v>0</v>
      </c>
      <c r="Q2562" s="22">
        <f t="shared" si="1882"/>
        <v>0</v>
      </c>
      <c r="R2562" s="22">
        <f t="shared" si="1851"/>
        <v>316363445.35992551</v>
      </c>
      <c r="S2562" s="16">
        <f t="shared" si="1888"/>
        <v>28760313.214538682</v>
      </c>
      <c r="T2562" s="15">
        <f t="shared" si="1852"/>
        <v>0</v>
      </c>
      <c r="U2562" s="23">
        <f t="shared" si="1869"/>
        <v>1405540.0627601265</v>
      </c>
      <c r="V2562" s="23">
        <f t="shared" si="1870"/>
        <v>127776.36934182969</v>
      </c>
      <c r="W2562" s="23">
        <f t="shared" si="1883"/>
        <v>0</v>
      </c>
      <c r="X2562" s="23">
        <f t="shared" si="1871"/>
        <v>36728584.442727707</v>
      </c>
      <c r="Y2562" s="23">
        <f t="shared" si="1853"/>
        <v>13825559.361691331</v>
      </c>
      <c r="Z2562" s="3">
        <f t="shared" si="1854"/>
        <v>0</v>
      </c>
      <c r="AA2562" s="23">
        <f t="shared" si="1855"/>
        <v>62428026.662236802</v>
      </c>
      <c r="AB2562" s="26">
        <f t="shared" si="1872"/>
        <v>70086276.274228558</v>
      </c>
      <c r="AC2562" s="23">
        <f t="shared" si="1873"/>
        <v>74889487.274228647</v>
      </c>
      <c r="AD2562" s="23">
        <f t="shared" si="1879"/>
        <v>4803211</v>
      </c>
      <c r="AE2562" s="24">
        <f t="shared" si="1887"/>
        <v>70086276.274228647</v>
      </c>
      <c r="AF2562" s="3">
        <f t="shared" si="1874"/>
        <v>0</v>
      </c>
      <c r="AG2562" s="2">
        <f t="shared" si="1856"/>
        <v>0</v>
      </c>
      <c r="AH2562" s="2">
        <f t="shared" si="1857"/>
        <v>161.37367256913174</v>
      </c>
      <c r="AI2562" s="23">
        <f t="shared" si="1880"/>
        <v>10036785414.458504</v>
      </c>
      <c r="AJ2562" s="23">
        <f t="shared" si="1858"/>
        <v>6219.922423797766</v>
      </c>
      <c r="AK2562" s="23">
        <f t="shared" si="1859"/>
        <v>0</v>
      </c>
      <c r="AL2562" s="23">
        <f t="shared" si="1884"/>
        <v>5616262.587978363</v>
      </c>
      <c r="AM2562" s="23">
        <f t="shared" si="1885"/>
        <v>5239907641.3354635</v>
      </c>
      <c r="AN2562" s="16">
        <f t="shared" si="1875"/>
        <v>0</v>
      </c>
      <c r="AO2562" s="23">
        <f t="shared" si="1876"/>
        <v>130331.89672866589</v>
      </c>
      <c r="AP2562" s="22">
        <f t="shared" si="1877"/>
        <v>29335519.478830237</v>
      </c>
      <c r="AQ2562" s="30">
        <f t="shared" si="1860"/>
        <v>15788059033.28112</v>
      </c>
      <c r="AR2562" s="28">
        <f t="shared" si="1861"/>
        <v>7725030253.8031425</v>
      </c>
      <c r="AS2562" s="25">
        <f t="shared" si="1862"/>
        <v>200337590.02425668</v>
      </c>
      <c r="AT2562" s="32">
        <f t="shared" si="1863"/>
        <v>0</v>
      </c>
      <c r="AU2562" s="23">
        <f t="shared" si="1864"/>
        <v>0</v>
      </c>
      <c r="AV2562" s="22">
        <f t="shared" si="1865"/>
        <v>2271388157.6956067</v>
      </c>
      <c r="AW2562" s="31">
        <f t="shared" si="1878"/>
        <v>10571215279.576302</v>
      </c>
    </row>
    <row r="2563" spans="1:53" s="21" customFormat="1" x14ac:dyDescent="0.25">
      <c r="A2563">
        <f t="shared" si="1886"/>
        <v>750</v>
      </c>
      <c r="B2563" t="s">
        <v>8</v>
      </c>
      <c r="C2563" s="27">
        <f t="shared" si="1843"/>
        <v>0</v>
      </c>
      <c r="D2563" s="27">
        <f t="shared" si="1866"/>
        <v>0</v>
      </c>
      <c r="E2563" s="27" t="b">
        <f t="shared" si="1842"/>
        <v>1</v>
      </c>
      <c r="F2563" s="29">
        <f t="shared" si="1844"/>
        <v>0</v>
      </c>
      <c r="G2563" s="27">
        <f t="shared" si="1867"/>
        <v>0</v>
      </c>
      <c r="H2563" s="22">
        <f t="shared" si="1845"/>
        <v>28275199497.667698</v>
      </c>
      <c r="I2563" s="23">
        <f t="shared" si="1846"/>
        <v>132580106.5049091</v>
      </c>
      <c r="J2563" s="23">
        <f t="shared" si="1847"/>
        <v>1086</v>
      </c>
      <c r="K2563" s="19">
        <f t="shared" si="1868"/>
        <v>225.0831931027827</v>
      </c>
      <c r="L2563" s="16">
        <f t="shared" si="1848"/>
        <v>195.03431933827605</v>
      </c>
      <c r="M2563" s="23">
        <f>M2562-IF($B2563="B",(Percent_Rent_In_Elsies*2.49%/12 * H2562)/K2562,0)+IF($B2563="D",N2563,0)+IF(B2563="D",AK2562)+IF(B2563="C",F2562*90%)-(Y2563-Y2562)-IF($B2563="A",Q2562/K2562) + IF($B2563="A",Q2562/K2562)</f>
        <v>-44559542.521257907</v>
      </c>
      <c r="N2563" s="23">
        <f t="shared" si="1849"/>
        <v>0</v>
      </c>
      <c r="O2563" s="22">
        <f t="shared" si="1850"/>
        <v>0</v>
      </c>
      <c r="P2563" s="22">
        <f t="shared" si="1881"/>
        <v>0</v>
      </c>
      <c r="Q2563" s="22">
        <f t="shared" si="1882"/>
        <v>0</v>
      </c>
      <c r="R2563" s="22">
        <f t="shared" si="1851"/>
        <v>345698964.83875573</v>
      </c>
      <c r="S2563" s="16">
        <f t="shared" si="1888"/>
        <v>28760313.214538682</v>
      </c>
      <c r="T2563" s="15">
        <f t="shared" si="1852"/>
        <v>0</v>
      </c>
      <c r="U2563" s="23">
        <f t="shared" si="1869"/>
        <v>1535871.9594887923</v>
      </c>
      <c r="V2563" s="23">
        <f t="shared" si="1870"/>
        <v>127776.36934182969</v>
      </c>
      <c r="W2563" s="23">
        <f t="shared" si="1883"/>
        <v>0</v>
      </c>
      <c r="X2563" s="23">
        <f t="shared" si="1871"/>
        <v>36728584.442727707</v>
      </c>
      <c r="Y2563" s="23">
        <f t="shared" si="1853"/>
        <v>13825559.361691331</v>
      </c>
      <c r="Z2563" s="3">
        <f t="shared" si="1854"/>
        <v>0</v>
      </c>
      <c r="AA2563" s="23">
        <f t="shared" si="1855"/>
        <v>62428026.662236802</v>
      </c>
      <c r="AB2563" s="26">
        <f t="shared" si="1872"/>
        <v>70086276.274228558</v>
      </c>
      <c r="AC2563" s="23">
        <f t="shared" si="1873"/>
        <v>74889487.274228647</v>
      </c>
      <c r="AD2563" s="23">
        <f t="shared" si="1879"/>
        <v>4803211</v>
      </c>
      <c r="AE2563" s="24">
        <f t="shared" si="1887"/>
        <v>70086276.274228647</v>
      </c>
      <c r="AF2563" s="3">
        <f t="shared" si="1874"/>
        <v>1E-4</v>
      </c>
      <c r="AG2563" s="2">
        <f t="shared" si="1856"/>
        <v>0</v>
      </c>
      <c r="AH2563" s="2">
        <f t="shared" si="1857"/>
        <v>161.37367256913174</v>
      </c>
      <c r="AI2563" s="23">
        <f t="shared" si="1880"/>
        <v>10036785414.458504</v>
      </c>
      <c r="AJ2563" s="23">
        <f t="shared" si="1858"/>
        <v>6219.922423797766</v>
      </c>
      <c r="AK2563" s="23">
        <f t="shared" si="1859"/>
        <v>60755.434830171973</v>
      </c>
      <c r="AL2563" s="23">
        <f t="shared" si="1884"/>
        <v>0</v>
      </c>
      <c r="AM2563" s="23">
        <f t="shared" si="1885"/>
        <v>0</v>
      </c>
      <c r="AN2563" s="16">
        <f t="shared" si="1875"/>
        <v>0</v>
      </c>
      <c r="AO2563" s="23">
        <f t="shared" si="1876"/>
        <v>0</v>
      </c>
      <c r="AP2563" s="22">
        <f t="shared" si="1877"/>
        <v>0</v>
      </c>
      <c r="AQ2563" s="30">
        <f t="shared" si="1860"/>
        <v>15788059033.28112</v>
      </c>
      <c r="AR2563" s="28">
        <f t="shared" si="1861"/>
        <v>7725030253.8031425</v>
      </c>
      <c r="AS2563" s="25">
        <f t="shared" si="1862"/>
        <v>200337590.02425668</v>
      </c>
      <c r="AT2563" s="32">
        <f t="shared" si="1863"/>
        <v>0</v>
      </c>
      <c r="AU2563" s="23">
        <f t="shared" si="1864"/>
        <v>0</v>
      </c>
      <c r="AV2563" s="22">
        <f t="shared" si="1865"/>
        <v>2271388157.6956067</v>
      </c>
      <c r="AW2563" s="31">
        <f t="shared" si="1878"/>
        <v>10571215279.576302</v>
      </c>
      <c r="AX2563"/>
      <c r="AY2563"/>
      <c r="AZ2563"/>
      <c r="BA2563"/>
    </row>
    <row r="2564" spans="1:53" s="21" customFormat="1" x14ac:dyDescent="0.25">
      <c r="A2564">
        <f t="shared" si="1886"/>
        <v>750</v>
      </c>
      <c r="B2564" t="s">
        <v>9</v>
      </c>
      <c r="C2564" s="27">
        <f t="shared" si="1843"/>
        <v>0</v>
      </c>
      <c r="D2564" s="27">
        <f t="shared" si="1866"/>
        <v>0</v>
      </c>
      <c r="E2564" s="27" t="b">
        <f t="shared" si="1842"/>
        <v>1</v>
      </c>
      <c r="F2564" s="29">
        <f t="shared" si="1844"/>
        <v>0</v>
      </c>
      <c r="G2564" s="27">
        <f t="shared" si="1867"/>
        <v>0</v>
      </c>
      <c r="H2564" s="22">
        <f t="shared" si="1845"/>
        <v>28275199497.667698</v>
      </c>
      <c r="I2564" s="23">
        <f t="shared" si="1846"/>
        <v>132580106.5049091</v>
      </c>
      <c r="J2564" s="23">
        <f t="shared" si="1847"/>
        <v>1086</v>
      </c>
      <c r="K2564" s="19">
        <f t="shared" si="1868"/>
        <v>225.0831931027827</v>
      </c>
      <c r="L2564" s="16">
        <f t="shared" si="1848"/>
        <v>195.03431933827605</v>
      </c>
      <c r="M2564" s="23">
        <f>M2563-IF($B2564="B",(Percent_Rent_In_Elsies*2.49%/12 * H2563)/K2563,0)+IF($B2564="D",N2564,0)+IF(B2564="D",AK2563)+IF(B2564="C",F2563*90%)-(Y2564-Y2563)-IF($B2564="A",Q2563/K2563) + IF($B2564="A",Q2563/K2563)</f>
        <v>-44498787.086427733</v>
      </c>
      <c r="N2564" s="23">
        <f t="shared" si="1849"/>
        <v>0</v>
      </c>
      <c r="O2564" s="22">
        <f t="shared" si="1850"/>
        <v>20093886.339374527</v>
      </c>
      <c r="P2564" s="22">
        <f t="shared" si="1881"/>
        <v>0</v>
      </c>
      <c r="Q2564" s="22">
        <f t="shared" si="1882"/>
        <v>0</v>
      </c>
      <c r="R2564" s="22">
        <f t="shared" si="1851"/>
        <v>345698964.83875573</v>
      </c>
      <c r="S2564" s="16">
        <f t="shared" si="1888"/>
        <v>0</v>
      </c>
      <c r="T2564" s="15">
        <f t="shared" si="1852"/>
        <v>8666426.8751641549</v>
      </c>
      <c r="U2564" s="23">
        <f t="shared" si="1869"/>
        <v>1535871.9594887923</v>
      </c>
      <c r="V2564" s="23">
        <f t="shared" si="1870"/>
        <v>0</v>
      </c>
      <c r="W2564" s="23">
        <f t="shared" si="1883"/>
        <v>127776.36934182969</v>
      </c>
      <c r="X2564" s="23">
        <f t="shared" si="1871"/>
        <v>36728584.442727707</v>
      </c>
      <c r="Y2564" s="23">
        <f t="shared" si="1853"/>
        <v>13825559.361691331</v>
      </c>
      <c r="Z2564" s="3">
        <f t="shared" si="1854"/>
        <v>0</v>
      </c>
      <c r="AA2564" s="23">
        <f t="shared" si="1855"/>
        <v>62367271.227406628</v>
      </c>
      <c r="AB2564" s="26">
        <f t="shared" si="1872"/>
        <v>70086276.274228558</v>
      </c>
      <c r="AC2564" s="23">
        <f t="shared" si="1873"/>
        <v>74889487.274228647</v>
      </c>
      <c r="AD2564" s="23">
        <f t="shared" si="1879"/>
        <v>4803211</v>
      </c>
      <c r="AE2564" s="24">
        <f t="shared" si="1887"/>
        <v>70086276.274228647</v>
      </c>
      <c r="AF2564" s="3">
        <f t="shared" si="1874"/>
        <v>0</v>
      </c>
      <c r="AG2564" s="2">
        <f t="shared" si="1856"/>
        <v>0</v>
      </c>
      <c r="AH2564" s="2">
        <f t="shared" si="1857"/>
        <v>161.37367256913174</v>
      </c>
      <c r="AI2564" s="23">
        <f t="shared" si="1880"/>
        <v>10027017537.83713</v>
      </c>
      <c r="AJ2564" s="23">
        <f t="shared" si="1858"/>
        <v>6219.922423797766</v>
      </c>
      <c r="AK2564" s="23">
        <f t="shared" si="1859"/>
        <v>0</v>
      </c>
      <c r="AL2564" s="23">
        <f t="shared" si="1884"/>
        <v>0</v>
      </c>
      <c r="AM2564" s="23">
        <f t="shared" si="1885"/>
        <v>0</v>
      </c>
      <c r="AN2564" s="16">
        <f t="shared" si="1875"/>
        <v>0</v>
      </c>
      <c r="AO2564" s="23">
        <f t="shared" si="1876"/>
        <v>0</v>
      </c>
      <c r="AP2564" s="22">
        <f t="shared" si="1877"/>
        <v>0</v>
      </c>
      <c r="AQ2564" s="30">
        <f t="shared" si="1860"/>
        <v>15788059033.28112</v>
      </c>
      <c r="AR2564" s="28">
        <f t="shared" si="1861"/>
        <v>7725030253.8031425</v>
      </c>
      <c r="AS2564" s="25">
        <f t="shared" si="1862"/>
        <v>200337590.02425668</v>
      </c>
      <c r="AT2564" s="32">
        <f t="shared" si="1863"/>
        <v>0</v>
      </c>
      <c r="AU2564" s="23">
        <f t="shared" si="1864"/>
        <v>0</v>
      </c>
      <c r="AV2564" s="22">
        <f t="shared" si="1865"/>
        <v>2271388157.6956067</v>
      </c>
      <c r="AW2564" s="31">
        <f t="shared" si="1878"/>
        <v>10571215279.576302</v>
      </c>
      <c r="AX2564"/>
      <c r="AY2564"/>
      <c r="AZ2564"/>
      <c r="BA2564"/>
    </row>
    <row r="2565" spans="1:53" x14ac:dyDescent="0.25">
      <c r="A2565" s="21">
        <f t="shared" si="1886"/>
        <v>750</v>
      </c>
      <c r="B2565" s="21" t="s">
        <v>28</v>
      </c>
      <c r="C2565" s="27">
        <f t="shared" si="1843"/>
        <v>0</v>
      </c>
      <c r="D2565" s="27">
        <f t="shared" si="1866"/>
        <v>0</v>
      </c>
      <c r="E2565" s="27" t="b">
        <f t="shared" si="1842"/>
        <v>1</v>
      </c>
      <c r="F2565" s="29">
        <f t="shared" si="1844"/>
        <v>0</v>
      </c>
      <c r="G2565" s="27">
        <f t="shared" si="1867"/>
        <v>0</v>
      </c>
      <c r="H2565" s="22">
        <f t="shared" si="1845"/>
        <v>28275199497.667698</v>
      </c>
      <c r="I2565" s="23">
        <f t="shared" si="1846"/>
        <v>132580106.5049091</v>
      </c>
      <c r="J2565" s="23">
        <f t="shared" si="1847"/>
        <v>1086</v>
      </c>
      <c r="K2565" s="19">
        <f t="shared" si="1868"/>
        <v>225.0831931027827</v>
      </c>
      <c r="L2565" s="16">
        <f t="shared" si="1848"/>
        <v>195.03431933827605</v>
      </c>
      <c r="M2565" s="23">
        <f>M2564-IF($B2565="B",(Percent_Rent_In_Elsies*2.49%/12 * H2564)/K2564,0)+IF($B2565="D",N2565,0)+IF(B2565="D",AK2564)+IF(B2565="C",F2564*90%)-(Y2565-Y2564)-IF($B2565="A",Q2564/K2564) + IF($B2565="A",Q2564/K2564)</f>
        <v>-44498787.086427733</v>
      </c>
      <c r="N2565" s="23">
        <f t="shared" si="1849"/>
        <v>0</v>
      </c>
      <c r="O2565" s="22">
        <f t="shared" si="1850"/>
        <v>0</v>
      </c>
      <c r="P2565" s="22">
        <f t="shared" si="1881"/>
        <v>20093886.339374527</v>
      </c>
      <c r="Q2565" s="22">
        <f t="shared" si="1882"/>
        <v>0</v>
      </c>
      <c r="R2565" s="22">
        <f t="shared" si="1851"/>
        <v>345698964.83875573</v>
      </c>
      <c r="S2565" s="16">
        <f t="shared" si="1888"/>
        <v>0</v>
      </c>
      <c r="T2565" s="15">
        <f t="shared" si="1852"/>
        <v>0</v>
      </c>
      <c r="U2565" s="23">
        <f t="shared" si="1869"/>
        <v>1535871.9594887923</v>
      </c>
      <c r="V2565" s="23">
        <f t="shared" si="1870"/>
        <v>0</v>
      </c>
      <c r="W2565" s="23">
        <f t="shared" si="1883"/>
        <v>0</v>
      </c>
      <c r="X2565" s="23">
        <f t="shared" si="1871"/>
        <v>36728584.442727707</v>
      </c>
      <c r="Y2565" s="23">
        <f t="shared" si="1853"/>
        <v>13825559.361691331</v>
      </c>
      <c r="Z2565" s="3">
        <f t="shared" si="1854"/>
        <v>6388.8184670914861</v>
      </c>
      <c r="AA2565" s="23">
        <f t="shared" si="1855"/>
        <v>62463103.504413001</v>
      </c>
      <c r="AB2565" s="26">
        <f t="shared" si="1872"/>
        <v>70086276.274228543</v>
      </c>
      <c r="AC2565" s="23">
        <f t="shared" si="1873"/>
        <v>74889487.274228647</v>
      </c>
      <c r="AD2565" s="23">
        <f t="shared" si="1879"/>
        <v>4803211</v>
      </c>
      <c r="AE2565" s="24">
        <f t="shared" si="1887"/>
        <v>70086276.274228647</v>
      </c>
      <c r="AF2565" s="3">
        <f t="shared" si="1874"/>
        <v>0</v>
      </c>
      <c r="AG2565" s="2">
        <f t="shared" si="1856"/>
        <v>766658216.0509783</v>
      </c>
      <c r="AH2565" s="2">
        <f t="shared" si="1857"/>
        <v>161.37367256913174</v>
      </c>
      <c r="AI2565" s="23">
        <f t="shared" si="1880"/>
        <v>10042424848.487776</v>
      </c>
      <c r="AJ2565" s="23">
        <f t="shared" si="1858"/>
        <v>6219.922423797766</v>
      </c>
      <c r="AK2565" s="23">
        <f t="shared" si="1859"/>
        <v>0</v>
      </c>
      <c r="AL2565" s="23">
        <f t="shared" si="1884"/>
        <v>0</v>
      </c>
      <c r="AM2565" s="23">
        <f t="shared" si="1885"/>
        <v>0</v>
      </c>
      <c r="AN2565" s="16">
        <f t="shared" si="1875"/>
        <v>0</v>
      </c>
      <c r="AO2565" s="23">
        <f t="shared" si="1876"/>
        <v>0</v>
      </c>
      <c r="AP2565" s="22">
        <f t="shared" si="1877"/>
        <v>0</v>
      </c>
      <c r="AQ2565" s="30">
        <f t="shared" si="1860"/>
        <v>15788059033.28112</v>
      </c>
      <c r="AR2565" s="28">
        <f t="shared" si="1861"/>
        <v>7725030253.8031425</v>
      </c>
      <c r="AS2565" s="25">
        <f t="shared" si="1862"/>
        <v>200337590.02425668</v>
      </c>
      <c r="AT2565" s="32">
        <f t="shared" si="1863"/>
        <v>12777.636934182972</v>
      </c>
      <c r="AU2565" s="23">
        <f t="shared" si="1864"/>
        <v>12777.636934182972</v>
      </c>
      <c r="AV2565" s="22">
        <f t="shared" si="1865"/>
        <v>2280054584.5707707</v>
      </c>
      <c r="AW2565" s="31">
        <f t="shared" si="1878"/>
        <v>10571215279.576302</v>
      </c>
    </row>
    <row r="2566" spans="1:53" x14ac:dyDescent="0.25">
      <c r="A2566">
        <f t="shared" si="1886"/>
        <v>751</v>
      </c>
      <c r="B2566" t="s">
        <v>6</v>
      </c>
      <c r="C2566" s="27">
        <f t="shared" si="1843"/>
        <v>0</v>
      </c>
      <c r="D2566" s="27">
        <f t="shared" si="1866"/>
        <v>0</v>
      </c>
      <c r="E2566" s="27" t="b">
        <f t="shared" si="1842"/>
        <v>1</v>
      </c>
      <c r="F2566" s="29">
        <f t="shared" si="1844"/>
        <v>0</v>
      </c>
      <c r="G2566" s="27">
        <f t="shared" si="1867"/>
        <v>0</v>
      </c>
      <c r="H2566" s="22">
        <f t="shared" si="1845"/>
        <v>28322324830.163811</v>
      </c>
      <c r="I2566" s="23">
        <f t="shared" si="1846"/>
        <v>132580106.5049091</v>
      </c>
      <c r="J2566" s="23">
        <f t="shared" si="1847"/>
        <v>1086</v>
      </c>
      <c r="K2566" s="19">
        <f t="shared" si="1868"/>
        <v>225.0831931027827</v>
      </c>
      <c r="L2566" s="16">
        <f t="shared" si="1848"/>
        <v>195.35937653717318</v>
      </c>
      <c r="M2566" s="23">
        <f>M2565-IF($B2566="B",(Percent_Rent_In_Elsies*2.49%/12 * H2565)/K2565,0)+IF($B2566="D",N2566,0)+IF(B2566="D",AK2565)+IF(B2566="C",F2565*90%)-(Y2566-Y2565)-IF($B2566="A",Q2565/K2565) + IF($B2566="A",Q2565/K2565)</f>
        <v>-44498787.086427733</v>
      </c>
      <c r="N2566" s="23">
        <f t="shared" si="1849"/>
        <v>0</v>
      </c>
      <c r="O2566" s="22">
        <f t="shared" si="1850"/>
        <v>0</v>
      </c>
      <c r="P2566" s="22">
        <f t="shared" si="1881"/>
        <v>0</v>
      </c>
      <c r="Q2566" s="22">
        <f t="shared" si="1882"/>
        <v>0</v>
      </c>
      <c r="R2566" s="22">
        <f t="shared" si="1851"/>
        <v>345698964.83875573</v>
      </c>
      <c r="S2566" s="16">
        <f t="shared" si="1888"/>
        <v>0</v>
      </c>
      <c r="T2566" s="15">
        <f t="shared" si="1852"/>
        <v>0</v>
      </c>
      <c r="U2566" s="23">
        <f t="shared" si="1869"/>
        <v>1535871.9594887923</v>
      </c>
      <c r="V2566" s="23">
        <f t="shared" si="1870"/>
        <v>0</v>
      </c>
      <c r="W2566" s="23">
        <f t="shared" si="1883"/>
        <v>0</v>
      </c>
      <c r="X2566" s="23">
        <f t="shared" si="1871"/>
        <v>36760528.535063162</v>
      </c>
      <c r="Y2566" s="23">
        <f t="shared" si="1853"/>
        <v>13825559.361691331</v>
      </c>
      <c r="Z2566" s="3">
        <f t="shared" si="1854"/>
        <v>0</v>
      </c>
      <c r="AA2566" s="23">
        <f t="shared" si="1855"/>
        <v>62463103.504413001</v>
      </c>
      <c r="AB2566" s="26">
        <f t="shared" si="1872"/>
        <v>70086276.274228558</v>
      </c>
      <c r="AC2566" s="23">
        <f t="shared" si="1873"/>
        <v>74889487.274228647</v>
      </c>
      <c r="AD2566" s="23">
        <f t="shared" si="1879"/>
        <v>4803211</v>
      </c>
      <c r="AE2566" s="24">
        <f t="shared" si="1887"/>
        <v>70086276.274228647</v>
      </c>
      <c r="AF2566" s="3">
        <f t="shared" si="1874"/>
        <v>0</v>
      </c>
      <c r="AG2566" s="2">
        <f t="shared" si="1856"/>
        <v>0</v>
      </c>
      <c r="AH2566" s="2">
        <f t="shared" si="1857"/>
        <v>161.6426286900803</v>
      </c>
      <c r="AI2566" s="23">
        <f t="shared" si="1880"/>
        <v>10042424848.487776</v>
      </c>
      <c r="AJ2566" s="23">
        <f t="shared" si="1858"/>
        <v>6219.922423797766</v>
      </c>
      <c r="AK2566" s="23">
        <f t="shared" si="1859"/>
        <v>0</v>
      </c>
      <c r="AL2566" s="23">
        <f t="shared" si="1884"/>
        <v>0</v>
      </c>
      <c r="AM2566" s="23">
        <f t="shared" si="1885"/>
        <v>0</v>
      </c>
      <c r="AN2566" s="16">
        <f t="shared" si="1875"/>
        <v>0</v>
      </c>
      <c r="AO2566" s="23">
        <f t="shared" si="1876"/>
        <v>0</v>
      </c>
      <c r="AP2566" s="22">
        <f t="shared" si="1877"/>
        <v>0</v>
      </c>
      <c r="AQ2566" s="30">
        <f t="shared" si="1860"/>
        <v>15788059033.28112</v>
      </c>
      <c r="AR2566" s="28">
        <f t="shared" si="1861"/>
        <v>7725030253.8031425</v>
      </c>
      <c r="AS2566" s="25">
        <f t="shared" si="1862"/>
        <v>200337590.02425668</v>
      </c>
      <c r="AT2566" s="32">
        <f t="shared" si="1863"/>
        <v>0</v>
      </c>
      <c r="AU2566" s="23">
        <f t="shared" si="1864"/>
        <v>0</v>
      </c>
      <c r="AV2566" s="22">
        <f t="shared" si="1865"/>
        <v>2280054584.5707707</v>
      </c>
      <c r="AW2566" s="31">
        <f t="shared" si="1878"/>
        <v>10551121393.236927</v>
      </c>
    </row>
    <row r="2567" spans="1:53" x14ac:dyDescent="0.25">
      <c r="A2567">
        <f t="shared" si="1886"/>
        <v>751</v>
      </c>
      <c r="B2567" t="s">
        <v>7</v>
      </c>
      <c r="C2567" s="27">
        <f t="shared" si="1843"/>
        <v>0</v>
      </c>
      <c r="D2567" s="27">
        <f t="shared" si="1866"/>
        <v>0</v>
      </c>
      <c r="E2567" s="27" t="b">
        <f t="shared" si="1842"/>
        <v>1</v>
      </c>
      <c r="F2567" s="29">
        <f t="shared" si="1844"/>
        <v>0</v>
      </c>
      <c r="G2567" s="27">
        <f t="shared" si="1867"/>
        <v>0</v>
      </c>
      <c r="H2567" s="22">
        <f t="shared" si="1845"/>
        <v>28322324830.163811</v>
      </c>
      <c r="I2567" s="23">
        <f t="shared" si="1846"/>
        <v>132580106.5049091</v>
      </c>
      <c r="J2567" s="23">
        <f t="shared" si="1847"/>
        <v>1086</v>
      </c>
      <c r="K2567" s="19">
        <f t="shared" si="1868"/>
        <v>225.0831931027827</v>
      </c>
      <c r="L2567" s="16">
        <f t="shared" si="1848"/>
        <v>195.35937653717318</v>
      </c>
      <c r="M2567" s="23">
        <f>M2566-IF($B2567="B",(Percent_Rent_In_Elsies*2.49%/12 * H2566)/K2566,0)+IF($B2567="D",N2567,0)+IF(B2567="D",AK2566)+IF(B2567="C",F2566*90%)-(Y2567-Y2566)-IF($B2567="A",Q2566/K2566) + IF($B2567="A",Q2566/K2566)</f>
        <v>-44629336.202984281</v>
      </c>
      <c r="N2567" s="23">
        <f t="shared" si="1849"/>
        <v>0</v>
      </c>
      <c r="O2567" s="22">
        <f t="shared" si="1850"/>
        <v>0</v>
      </c>
      <c r="P2567" s="22">
        <f t="shared" si="1881"/>
        <v>0</v>
      </c>
      <c r="Q2567" s="22">
        <f t="shared" si="1882"/>
        <v>0</v>
      </c>
      <c r="R2567" s="22">
        <f t="shared" si="1851"/>
        <v>316890717.76885939</v>
      </c>
      <c r="S2567" s="16">
        <f t="shared" si="1888"/>
        <v>28808247.069896311</v>
      </c>
      <c r="T2567" s="15">
        <f t="shared" si="1852"/>
        <v>0</v>
      </c>
      <c r="U2567" s="23">
        <f t="shared" si="1869"/>
        <v>1407882.6295313931</v>
      </c>
      <c r="V2567" s="23">
        <f t="shared" si="1870"/>
        <v>127989.32995739936</v>
      </c>
      <c r="W2567" s="23">
        <f t="shared" si="1883"/>
        <v>0</v>
      </c>
      <c r="X2567" s="23">
        <f t="shared" si="1871"/>
        <v>36760528.535063162</v>
      </c>
      <c r="Y2567" s="23">
        <f t="shared" si="1853"/>
        <v>13825559.361691331</v>
      </c>
      <c r="Z2567" s="3">
        <f t="shared" si="1854"/>
        <v>0</v>
      </c>
      <c r="AA2567" s="23">
        <f t="shared" si="1855"/>
        <v>62463103.504413001</v>
      </c>
      <c r="AB2567" s="26">
        <f t="shared" si="1872"/>
        <v>70086276.274228558</v>
      </c>
      <c r="AC2567" s="23">
        <f t="shared" si="1873"/>
        <v>74889487.274228647</v>
      </c>
      <c r="AD2567" s="23">
        <f t="shared" si="1879"/>
        <v>4803211</v>
      </c>
      <c r="AE2567" s="24">
        <f t="shared" si="1887"/>
        <v>70086276.274228647</v>
      </c>
      <c r="AF2567" s="3">
        <f t="shared" si="1874"/>
        <v>0</v>
      </c>
      <c r="AG2567" s="2">
        <f t="shared" si="1856"/>
        <v>0</v>
      </c>
      <c r="AH2567" s="2">
        <f t="shared" si="1857"/>
        <v>161.6426286900803</v>
      </c>
      <c r="AI2567" s="23">
        <f t="shared" si="1880"/>
        <v>10042424848.487776</v>
      </c>
      <c r="AJ2567" s="23">
        <f t="shared" si="1858"/>
        <v>6219.922423797766</v>
      </c>
      <c r="AK2567" s="23">
        <f t="shared" si="1859"/>
        <v>0</v>
      </c>
      <c r="AL2567" s="23">
        <f t="shared" si="1884"/>
        <v>5639434.0292720795</v>
      </c>
      <c r="AM2567" s="23">
        <f t="shared" si="1885"/>
        <v>5261526326.4296389</v>
      </c>
      <c r="AN2567" s="16">
        <f t="shared" si="1875"/>
        <v>0</v>
      </c>
      <c r="AO2567" s="23">
        <f t="shared" si="1876"/>
        <v>130549.116556547</v>
      </c>
      <c r="AP2567" s="22">
        <f t="shared" si="1877"/>
        <v>29384412.011294957</v>
      </c>
      <c r="AQ2567" s="30">
        <f t="shared" si="1860"/>
        <v>15846578089.801615</v>
      </c>
      <c r="AR2567" s="28">
        <f t="shared" si="1861"/>
        <v>7754164898.3123417</v>
      </c>
      <c r="AS2567" s="25">
        <f t="shared" si="1862"/>
        <v>200337590.02425668</v>
      </c>
      <c r="AT2567" s="32">
        <f t="shared" si="1863"/>
        <v>0</v>
      </c>
      <c r="AU2567" s="23">
        <f t="shared" si="1864"/>
        <v>0</v>
      </c>
      <c r="AV2567" s="22">
        <f t="shared" si="1865"/>
        <v>2280054584.5707707</v>
      </c>
      <c r="AW2567" s="31">
        <f t="shared" si="1878"/>
        <v>10609640449.757421</v>
      </c>
    </row>
    <row r="2568" spans="1:53" x14ac:dyDescent="0.25">
      <c r="A2568">
        <f t="shared" si="1886"/>
        <v>751</v>
      </c>
      <c r="B2568" t="s">
        <v>8</v>
      </c>
      <c r="C2568" s="27">
        <f t="shared" si="1843"/>
        <v>0</v>
      </c>
      <c r="D2568" s="27">
        <f t="shared" si="1866"/>
        <v>0</v>
      </c>
      <c r="E2568" s="27" t="b">
        <f t="shared" si="1842"/>
        <v>1</v>
      </c>
      <c r="F2568" s="29">
        <f t="shared" si="1844"/>
        <v>0</v>
      </c>
      <c r="G2568" s="27">
        <f t="shared" si="1867"/>
        <v>0</v>
      </c>
      <c r="H2568" s="22">
        <f t="shared" si="1845"/>
        <v>28322324830.163811</v>
      </c>
      <c r="I2568" s="23">
        <f t="shared" si="1846"/>
        <v>132580106.5049091</v>
      </c>
      <c r="J2568" s="23">
        <f t="shared" si="1847"/>
        <v>1086</v>
      </c>
      <c r="K2568" s="19">
        <f t="shared" si="1868"/>
        <v>225.0831931027827</v>
      </c>
      <c r="L2568" s="16">
        <f t="shared" si="1848"/>
        <v>195.35937653717318</v>
      </c>
      <c r="M2568" s="23">
        <f>M2567-IF($B2568="B",(Percent_Rent_In_Elsies*2.49%/12 * H2567)/K2567,0)+IF($B2568="D",N2568,0)+IF(B2568="D",AK2567)+IF(B2568="C",F2567*90%)-(Y2568-Y2567)-IF($B2568="A",Q2567/K2567) + IF($B2568="A",Q2567/K2567)</f>
        <v>-44629336.202984281</v>
      </c>
      <c r="N2568" s="23">
        <f t="shared" si="1849"/>
        <v>0</v>
      </c>
      <c r="O2568" s="22">
        <f t="shared" si="1850"/>
        <v>0</v>
      </c>
      <c r="P2568" s="22">
        <f t="shared" si="1881"/>
        <v>0</v>
      </c>
      <c r="Q2568" s="22">
        <f t="shared" si="1882"/>
        <v>0</v>
      </c>
      <c r="R2568" s="22">
        <f t="shared" si="1851"/>
        <v>346275129.78015435</v>
      </c>
      <c r="S2568" s="16">
        <f t="shared" si="1888"/>
        <v>28808247.069896311</v>
      </c>
      <c r="T2568" s="15">
        <f t="shared" si="1852"/>
        <v>0</v>
      </c>
      <c r="U2568" s="23">
        <f t="shared" si="1869"/>
        <v>1538431.7460879399</v>
      </c>
      <c r="V2568" s="23">
        <f t="shared" si="1870"/>
        <v>127989.32995739936</v>
      </c>
      <c r="W2568" s="23">
        <f t="shared" si="1883"/>
        <v>0</v>
      </c>
      <c r="X2568" s="23">
        <f t="shared" si="1871"/>
        <v>36760528.535063162</v>
      </c>
      <c r="Y2568" s="23">
        <f t="shared" si="1853"/>
        <v>13825559.361691331</v>
      </c>
      <c r="Z2568" s="3">
        <f t="shared" si="1854"/>
        <v>0</v>
      </c>
      <c r="AA2568" s="23">
        <f t="shared" si="1855"/>
        <v>62463103.504413001</v>
      </c>
      <c r="AB2568" s="26">
        <f t="shared" si="1872"/>
        <v>70086276.274228573</v>
      </c>
      <c r="AC2568" s="23">
        <f t="shared" si="1873"/>
        <v>74889487.274228647</v>
      </c>
      <c r="AD2568" s="23">
        <f t="shared" si="1879"/>
        <v>4803211</v>
      </c>
      <c r="AE2568" s="24">
        <f t="shared" si="1887"/>
        <v>70086276.274228647</v>
      </c>
      <c r="AF2568" s="3">
        <f t="shared" si="1874"/>
        <v>1E-4</v>
      </c>
      <c r="AG2568" s="2">
        <f t="shared" si="1856"/>
        <v>0</v>
      </c>
      <c r="AH2568" s="2">
        <f t="shared" si="1857"/>
        <v>161.6426286900803</v>
      </c>
      <c r="AI2568" s="23">
        <f t="shared" si="1880"/>
        <v>10042424848.487776</v>
      </c>
      <c r="AJ2568" s="23">
        <f t="shared" si="1858"/>
        <v>6219.922423797766</v>
      </c>
      <c r="AK2568" s="23">
        <f t="shared" si="1859"/>
        <v>60770.897378235502</v>
      </c>
      <c r="AL2568" s="23">
        <f t="shared" si="1884"/>
        <v>0</v>
      </c>
      <c r="AM2568" s="23">
        <f t="shared" si="1885"/>
        <v>0</v>
      </c>
      <c r="AN2568" s="16">
        <f t="shared" si="1875"/>
        <v>0</v>
      </c>
      <c r="AO2568" s="23">
        <f t="shared" si="1876"/>
        <v>0</v>
      </c>
      <c r="AP2568" s="22">
        <f t="shared" si="1877"/>
        <v>0</v>
      </c>
      <c r="AQ2568" s="30">
        <f t="shared" si="1860"/>
        <v>15846578089.801615</v>
      </c>
      <c r="AR2568" s="28">
        <f t="shared" si="1861"/>
        <v>7754164898.3123417</v>
      </c>
      <c r="AS2568" s="25">
        <f t="shared" si="1862"/>
        <v>200337590.02425668</v>
      </c>
      <c r="AT2568" s="32">
        <f t="shared" si="1863"/>
        <v>0</v>
      </c>
      <c r="AU2568" s="23">
        <f t="shared" si="1864"/>
        <v>0</v>
      </c>
      <c r="AV2568" s="22">
        <f t="shared" si="1865"/>
        <v>2280054584.5707707</v>
      </c>
      <c r="AW2568" s="31">
        <f t="shared" si="1878"/>
        <v>10609640449.75742</v>
      </c>
    </row>
    <row r="2569" spans="1:53" x14ac:dyDescent="0.25">
      <c r="A2569" s="21">
        <f t="shared" si="1886"/>
        <v>751</v>
      </c>
      <c r="B2569" s="21" t="s">
        <v>9</v>
      </c>
      <c r="C2569" s="27">
        <f t="shared" si="1843"/>
        <v>0</v>
      </c>
      <c r="D2569" s="27">
        <f t="shared" si="1866"/>
        <v>0</v>
      </c>
      <c r="E2569" s="27" t="b">
        <f t="shared" si="1842"/>
        <v>1</v>
      </c>
      <c r="F2569" s="29">
        <f t="shared" si="1844"/>
        <v>0</v>
      </c>
      <c r="G2569" s="27">
        <f t="shared" si="1867"/>
        <v>0</v>
      </c>
      <c r="H2569" s="22">
        <f t="shared" si="1845"/>
        <v>28322324830.163811</v>
      </c>
      <c r="I2569" s="23">
        <f t="shared" si="1846"/>
        <v>132580106.5049091</v>
      </c>
      <c r="J2569" s="23">
        <f t="shared" si="1847"/>
        <v>1086</v>
      </c>
      <c r="K2569" s="19">
        <f t="shared" si="1868"/>
        <v>225.0831931027827</v>
      </c>
      <c r="L2569" s="16">
        <f t="shared" si="1848"/>
        <v>195.35937653717318</v>
      </c>
      <c r="M2569" s="23">
        <f>M2568-IF($B2569="B",(Percent_Rent_In_Elsies*2.49%/12 * H2568)/K2568,0)+IF($B2569="D",N2569,0)+IF(B2569="D",AK2568)+IF(B2569="C",F2568*90%)-(Y2569-Y2568)-IF($B2569="A",Q2568/K2568) + IF($B2569="A",Q2568/K2568)</f>
        <v>-44568565.305606045</v>
      </c>
      <c r="N2569" s="23">
        <f t="shared" si="1849"/>
        <v>0</v>
      </c>
      <c r="O2569" s="22">
        <f t="shared" si="1850"/>
        <v>20127376.1499402</v>
      </c>
      <c r="P2569" s="22">
        <f t="shared" si="1881"/>
        <v>0</v>
      </c>
      <c r="Q2569" s="22">
        <f t="shared" si="1882"/>
        <v>0</v>
      </c>
      <c r="R2569" s="22">
        <f t="shared" si="1851"/>
        <v>346275129.78015435</v>
      </c>
      <c r="S2569" s="16">
        <f t="shared" si="1888"/>
        <v>0</v>
      </c>
      <c r="T2569" s="15">
        <f t="shared" si="1852"/>
        <v>8680870.9199561104</v>
      </c>
      <c r="U2569" s="23">
        <f t="shared" si="1869"/>
        <v>1538431.7460879399</v>
      </c>
      <c r="V2569" s="23">
        <f t="shared" si="1870"/>
        <v>0</v>
      </c>
      <c r="W2569" s="23">
        <f t="shared" si="1883"/>
        <v>127989.32995739936</v>
      </c>
      <c r="X2569" s="23">
        <f t="shared" si="1871"/>
        <v>36760528.535063162</v>
      </c>
      <c r="Y2569" s="23">
        <f t="shared" si="1853"/>
        <v>13825559.361691331</v>
      </c>
      <c r="Z2569" s="3">
        <f t="shared" si="1854"/>
        <v>0</v>
      </c>
      <c r="AA2569" s="23">
        <f t="shared" si="1855"/>
        <v>62402332.607034765</v>
      </c>
      <c r="AB2569" s="26">
        <f t="shared" si="1872"/>
        <v>70086276.274228573</v>
      </c>
      <c r="AC2569" s="23">
        <f t="shared" si="1873"/>
        <v>74889487.274228647</v>
      </c>
      <c r="AD2569" s="23">
        <f t="shared" si="1879"/>
        <v>4803211</v>
      </c>
      <c r="AE2569" s="24">
        <f t="shared" si="1887"/>
        <v>70086276.274228647</v>
      </c>
      <c r="AF2569" s="3">
        <f t="shared" si="1874"/>
        <v>0</v>
      </c>
      <c r="AG2569" s="2">
        <f t="shared" si="1856"/>
        <v>0</v>
      </c>
      <c r="AH2569" s="2">
        <f t="shared" si="1857"/>
        <v>161.6426286900803</v>
      </c>
      <c r="AI2569" s="23">
        <f t="shared" si="1880"/>
        <v>10032654485.895193</v>
      </c>
      <c r="AJ2569" s="23">
        <f t="shared" si="1858"/>
        <v>6219.922423797766</v>
      </c>
      <c r="AK2569" s="23">
        <f t="shared" si="1859"/>
        <v>0</v>
      </c>
      <c r="AL2569" s="23">
        <f t="shared" si="1884"/>
        <v>0</v>
      </c>
      <c r="AM2569" s="23">
        <f t="shared" si="1885"/>
        <v>0</v>
      </c>
      <c r="AN2569" s="16">
        <f t="shared" si="1875"/>
        <v>0</v>
      </c>
      <c r="AO2569" s="23">
        <f t="shared" si="1876"/>
        <v>0</v>
      </c>
      <c r="AP2569" s="22">
        <f t="shared" si="1877"/>
        <v>0</v>
      </c>
      <c r="AQ2569" s="30">
        <f t="shared" si="1860"/>
        <v>15846578089.801615</v>
      </c>
      <c r="AR2569" s="28">
        <f t="shared" si="1861"/>
        <v>7754164898.3123417</v>
      </c>
      <c r="AS2569" s="25">
        <f t="shared" si="1862"/>
        <v>200337590.02425668</v>
      </c>
      <c r="AT2569" s="32">
        <f t="shared" si="1863"/>
        <v>0</v>
      </c>
      <c r="AU2569" s="23">
        <f t="shared" si="1864"/>
        <v>0</v>
      </c>
      <c r="AV2569" s="22">
        <f t="shared" si="1865"/>
        <v>2280054584.5707707</v>
      </c>
      <c r="AW2569" s="31">
        <f t="shared" si="1878"/>
        <v>10609640449.75742</v>
      </c>
      <c r="AX2569" s="21"/>
      <c r="AY2569" s="21"/>
      <c r="AZ2569" s="21"/>
      <c r="BA2569" s="21"/>
    </row>
    <row r="2570" spans="1:53" x14ac:dyDescent="0.25">
      <c r="A2570" s="21">
        <f t="shared" si="1886"/>
        <v>751</v>
      </c>
      <c r="B2570" s="21" t="s">
        <v>28</v>
      </c>
      <c r="C2570" s="27">
        <f t="shared" si="1843"/>
        <v>0</v>
      </c>
      <c r="D2570" s="27">
        <f t="shared" si="1866"/>
        <v>0</v>
      </c>
      <c r="E2570" s="27" t="b">
        <f t="shared" ref="E2570:E2633" si="1889">IF(OR(I2570&gt;Max_Parcels, AI2570&gt;8000000000),TRUE,FALSE)</f>
        <v>1</v>
      </c>
      <c r="F2570" s="29">
        <f t="shared" si="1844"/>
        <v>0</v>
      </c>
      <c r="G2570" s="27">
        <f t="shared" si="1867"/>
        <v>0</v>
      </c>
      <c r="H2570" s="22">
        <f t="shared" si="1845"/>
        <v>28322324830.163811</v>
      </c>
      <c r="I2570" s="23">
        <f t="shared" si="1846"/>
        <v>132580106.5049091</v>
      </c>
      <c r="J2570" s="23">
        <f t="shared" si="1847"/>
        <v>1086</v>
      </c>
      <c r="K2570" s="19">
        <f t="shared" si="1868"/>
        <v>225.0831931027827</v>
      </c>
      <c r="L2570" s="16">
        <f t="shared" si="1848"/>
        <v>195.35937653717318</v>
      </c>
      <c r="M2570" s="23">
        <f>M2569-IF($B2570="B",(Percent_Rent_In_Elsies*2.49%/12 * H2569)/K2569,0)+IF($B2570="D",N2570,0)+IF(B2570="D",AK2569)+IF(B2570="C",F2569*90%)-(Y2570-Y2569)-IF($B2570="A",Q2569/K2569) + IF($B2570="A",Q2569/K2569)</f>
        <v>-44568565.305606045</v>
      </c>
      <c r="N2570" s="23">
        <f t="shared" si="1849"/>
        <v>0</v>
      </c>
      <c r="O2570" s="22">
        <f t="shared" si="1850"/>
        <v>0</v>
      </c>
      <c r="P2570" s="22">
        <f t="shared" si="1881"/>
        <v>20127376.1499402</v>
      </c>
      <c r="Q2570" s="22">
        <f t="shared" si="1882"/>
        <v>0</v>
      </c>
      <c r="R2570" s="22">
        <f t="shared" si="1851"/>
        <v>346275129.78015435</v>
      </c>
      <c r="S2570" s="16">
        <f t="shared" si="1888"/>
        <v>0</v>
      </c>
      <c r="T2570" s="15">
        <f t="shared" si="1852"/>
        <v>0</v>
      </c>
      <c r="U2570" s="23">
        <f t="shared" si="1869"/>
        <v>1538431.7460879399</v>
      </c>
      <c r="V2570" s="23">
        <f t="shared" si="1870"/>
        <v>0</v>
      </c>
      <c r="W2570" s="23">
        <f t="shared" si="1883"/>
        <v>0</v>
      </c>
      <c r="X2570" s="23">
        <f t="shared" si="1871"/>
        <v>36760528.535063162</v>
      </c>
      <c r="Y2570" s="23">
        <f t="shared" si="1853"/>
        <v>13825559.361691331</v>
      </c>
      <c r="Z2570" s="3">
        <f t="shared" si="1854"/>
        <v>6399.4664978699693</v>
      </c>
      <c r="AA2570" s="23">
        <f t="shared" si="1855"/>
        <v>62498324.604502812</v>
      </c>
      <c r="AB2570" s="26">
        <f t="shared" si="1872"/>
        <v>70086276.274228543</v>
      </c>
      <c r="AC2570" s="23">
        <f t="shared" si="1873"/>
        <v>74889487.274228647</v>
      </c>
      <c r="AD2570" s="23">
        <f t="shared" si="1879"/>
        <v>4803211</v>
      </c>
      <c r="AE2570" s="24">
        <f t="shared" si="1887"/>
        <v>70086276.274228647</v>
      </c>
      <c r="AF2570" s="3">
        <f t="shared" si="1874"/>
        <v>0</v>
      </c>
      <c r="AG2570" s="2">
        <f t="shared" si="1856"/>
        <v>767935979.74439633</v>
      </c>
      <c r="AH2570" s="2">
        <f t="shared" si="1857"/>
        <v>161.6426286900803</v>
      </c>
      <c r="AI2570" s="23">
        <f t="shared" si="1880"/>
        <v>10048087475.396923</v>
      </c>
      <c r="AJ2570" s="23">
        <f t="shared" si="1858"/>
        <v>6219.922423797766</v>
      </c>
      <c r="AK2570" s="23">
        <f t="shared" si="1859"/>
        <v>0</v>
      </c>
      <c r="AL2570" s="23">
        <f t="shared" si="1884"/>
        <v>0</v>
      </c>
      <c r="AM2570" s="23">
        <f t="shared" si="1885"/>
        <v>0</v>
      </c>
      <c r="AN2570" s="16">
        <f t="shared" si="1875"/>
        <v>0</v>
      </c>
      <c r="AO2570" s="23">
        <f t="shared" si="1876"/>
        <v>0</v>
      </c>
      <c r="AP2570" s="22">
        <f t="shared" si="1877"/>
        <v>0</v>
      </c>
      <c r="AQ2570" s="30">
        <f t="shared" si="1860"/>
        <v>15846578089.801615</v>
      </c>
      <c r="AR2570" s="28">
        <f t="shared" si="1861"/>
        <v>7754164898.3123417</v>
      </c>
      <c r="AS2570" s="25">
        <f t="shared" si="1862"/>
        <v>200337590.02425668</v>
      </c>
      <c r="AT2570" s="32">
        <f t="shared" si="1863"/>
        <v>12798.932995739939</v>
      </c>
      <c r="AU2570" s="23">
        <f t="shared" si="1864"/>
        <v>12798.932995739939</v>
      </c>
      <c r="AV2570" s="22">
        <f t="shared" si="1865"/>
        <v>2288735455.4907269</v>
      </c>
      <c r="AW2570" s="31">
        <f t="shared" si="1878"/>
        <v>10609640449.75742</v>
      </c>
      <c r="AX2570" s="21"/>
      <c r="AY2570" s="21"/>
      <c r="AZ2570" s="21"/>
      <c r="BA2570" s="21"/>
    </row>
    <row r="2571" spans="1:53" x14ac:dyDescent="0.25">
      <c r="A2571">
        <f t="shared" si="1886"/>
        <v>752</v>
      </c>
      <c r="B2571" t="s">
        <v>6</v>
      </c>
      <c r="C2571" s="27">
        <f t="shared" ref="C2571:C2634" si="1890">IF(E2570 = TRUE, 0, IF(AND($B2571="A",P2570&gt;0),P2570,0)+IFERROR(IF($B2571="A",Percent_Elsies*95%*AN2567),0))</f>
        <v>0</v>
      </c>
      <c r="D2571" s="27">
        <f t="shared" si="1866"/>
        <v>0</v>
      </c>
      <c r="E2571" s="27" t="b">
        <f t="shared" si="1889"/>
        <v>1</v>
      </c>
      <c r="F2571" s="29">
        <f t="shared" ref="F2571:F2634" si="1891">D2571/K2571</f>
        <v>0</v>
      </c>
      <c r="G2571" s="27">
        <f t="shared" si="1867"/>
        <v>0</v>
      </c>
      <c r="H2571" s="22">
        <f t="shared" ref="H2571:H2634" si="1892">(H2570*K2571/K2570+G2571+D2571)*IF(B2571="A",(1+Inflation_Rate/12),1)</f>
        <v>28369528704.880753</v>
      </c>
      <c r="I2571" s="23">
        <f t="shared" ref="I2571:I2634" si="1893">I2570+(G2571+D2571)/L2571</f>
        <v>132580106.5049091</v>
      </c>
      <c r="J2571" s="23">
        <f t="shared" ref="J2571:J2634" si="1894">J2570+IF(AND($B2571="A",M2571&lt;0,AR2570&gt;0,E2570=FALSE),MIN(_xlfn.FLOOR.MATH(1 + (-M2571*2)/(Buy_On_Revalue)),30),0)</f>
        <v>1086</v>
      </c>
      <c r="K2571" s="19">
        <f t="shared" si="1868"/>
        <v>225.0831931027827</v>
      </c>
      <c r="L2571" s="16">
        <f t="shared" ref="L2571:L2634" si="1895">(L2570/K2570)*K2571*IF(B2571="A",(1+Inflation_Rate/12),1)</f>
        <v>195.68497549806847</v>
      </c>
      <c r="M2571" s="23">
        <f>M2570-IF($B2571="B",(Percent_Rent_In_Elsies*2.49%/12 * H2570)/K2570,0)+IF($B2571="D",N2571,0)+IF(B2571="D",AK2570)+IF(B2571="C",F2570*90%)-(Y2571-Y2570)-IF($B2571="A",Q2570/K2570) + IF($B2571="A",Q2570/K2570)</f>
        <v>-44568565.305606045</v>
      </c>
      <c r="N2571" s="23">
        <f t="shared" ref="N2571:N2634" si="1896">IF(B2571="D", IF(V2570&gt;(Percent_Elsies*(S2570+V2570)),V2570-(Percent_Elsies)*(S2570+V2570),0),0)</f>
        <v>0</v>
      </c>
      <c r="O2571" s="22">
        <f t="shared" ref="O2571:O2634" si="1897">IF(B2571="D",IF(S2570&gt;Percent_Dollars*(S2570+V2570),S2570-(Percent_Dollars*(S2570+V2570)),0),0)</f>
        <v>0</v>
      </c>
      <c r="P2571" s="22">
        <f t="shared" si="1881"/>
        <v>0</v>
      </c>
      <c r="Q2571" s="22">
        <f t="shared" si="1882"/>
        <v>0</v>
      </c>
      <c r="R2571" s="22">
        <f t="shared" ref="R2571:R2634" si="1898">R2570+IF($B2571="B",5%*AN2571,0)-IF(B2571="B",R2570/12,0)+IF($B2571="C", AP2570,0)</f>
        <v>346275129.78015435</v>
      </c>
      <c r="S2571" s="16">
        <f t="shared" si="1888"/>
        <v>0</v>
      </c>
      <c r="T2571" s="15">
        <f t="shared" ref="T2571:T2634" si="1899">IF($B2571="E",0,T2570+IF(B2571="B", Percent_Dollars*95%*AN2571,0)  + IF($B2571="D",N2571*MM_Bottom*K2571)+IF($B2571="D",S2570-O2571))</f>
        <v>0</v>
      </c>
      <c r="U2571" s="23">
        <f t="shared" si="1869"/>
        <v>1538431.7460879399</v>
      </c>
      <c r="V2571" s="23">
        <f t="shared" si="1870"/>
        <v>0</v>
      </c>
      <c r="W2571" s="23">
        <f t="shared" si="1883"/>
        <v>0</v>
      </c>
      <c r="X2571" s="23">
        <f t="shared" si="1871"/>
        <v>36792525.867552504</v>
      </c>
      <c r="Y2571" s="23">
        <f t="shared" ref="Y2571:Y2634" si="1900">50%*$H$10*(AS2570/$AS$10)*((4/3)/12+2.49%/4)</f>
        <v>13825559.361691331</v>
      </c>
      <c r="Z2571" s="3">
        <f t="shared" ref="Z2571:Z2634" si="1901">IF($B2571="E",W2570*3.5%/Percent_Elsies,0)</f>
        <v>0</v>
      </c>
      <c r="AA2571" s="23">
        <f t="shared" ref="AA2571:AA2634" si="1902">AA2570+IF($B2571="E",W2570*52.5%/Percent_Elsies,0)-IF($B2571="D",AK2570)</f>
        <v>62498324.604502812</v>
      </c>
      <c r="AB2571" s="26">
        <f t="shared" si="1872"/>
        <v>70086276.274228543</v>
      </c>
      <c r="AC2571" s="23">
        <f t="shared" si="1873"/>
        <v>74889487.274228647</v>
      </c>
      <c r="AD2571" s="23">
        <f t="shared" si="1879"/>
        <v>4803211</v>
      </c>
      <c r="AE2571" s="24">
        <f t="shared" si="1887"/>
        <v>70086276.274228647</v>
      </c>
      <c r="AF2571" s="3">
        <f t="shared" si="1874"/>
        <v>0</v>
      </c>
      <c r="AG2571" s="2">
        <f t="shared" ref="AG2571:AG2634" si="1903">IF($B2571="E",(Z2571/AF2569)*12,0)</f>
        <v>0</v>
      </c>
      <c r="AH2571" s="2">
        <f t="shared" ref="AH2571:AH2634" si="1904">40%*H2571/AE2571</f>
        <v>161.91203307123041</v>
      </c>
      <c r="AI2571" s="23">
        <f t="shared" si="1880"/>
        <v>10048087475.396923</v>
      </c>
      <c r="AJ2571" s="23">
        <f t="shared" ref="AJ2571:AJ2634" si="1905">AJ2570*K2570/K2571</f>
        <v>6219.922423797766</v>
      </c>
      <c r="AK2571" s="23">
        <f t="shared" ref="AK2571:AK2634" si="1906">IF($B2571="C",((37/25)*1000/K2571)*AI2571/1000000 - AM2570/1000000,0)</f>
        <v>0</v>
      </c>
      <c r="AL2571" s="23">
        <f t="shared" si="1884"/>
        <v>0</v>
      </c>
      <c r="AM2571" s="23">
        <f t="shared" si="1885"/>
        <v>0</v>
      </c>
      <c r="AN2571" s="16">
        <f t="shared" si="1875"/>
        <v>0</v>
      </c>
      <c r="AO2571" s="23">
        <f t="shared" si="1876"/>
        <v>0</v>
      </c>
      <c r="AP2571" s="22">
        <f t="shared" si="1877"/>
        <v>0</v>
      </c>
      <c r="AQ2571" s="30">
        <f t="shared" ref="AQ2571:AQ2634" si="1907">(AQ2570+IF($B2571="B",AN2571*(5%+95%*Percent_Dollars))+IFERROR(IF($B2571="A",AN2567*95%*Percent_Elsies),0)+IF($B2571="B",D2571)+AP2571+IF($B2571="B",(Percent_Rent_In_Elsies*2.49%*H2570/12)*MM_Top,0)-IF($B2571="C",F2570*MM_Bottom*K2571*65%)) + IF($B2571="A",Q2570*(MM_Top - MM_Bottom)) - IF($B2571="A",Q2570)</f>
        <v>15846578089.801615</v>
      </c>
      <c r="AR2571" s="28">
        <f t="shared" ref="AR2571:AR2634" si="1908">(AR2570+IF($B2571="B",((Percent_Rent_In_Elsies)*2.49%*H2570/12)*MM_Top,0)-IF($B2571="D",N2571*MM_Bottom*K2571)-IF($B2571="C",F2570*MM_Bottom*K2571*65%)) + IF($B2571="A",Q2570*(MM_Top - MM_Bottom))</f>
        <v>7754164898.3123417</v>
      </c>
      <c r="AS2571" s="25">
        <f t="shared" ref="AS2571:AS2634" si="1909">AS2570+G2571+D2571</f>
        <v>200337590.02425668</v>
      </c>
      <c r="AT2571" s="32">
        <f t="shared" ref="AT2571:AT2634" si="1910">IF($B2571="E",W2570*7%/Percent_Elsies,0)</f>
        <v>0</v>
      </c>
      <c r="AU2571" s="23">
        <f t="shared" ref="AU2571:AU2634" si="1911">IF($B2571="E",W2570*7%/Percent_Elsies,0)</f>
        <v>0</v>
      </c>
      <c r="AV2571" s="22">
        <f t="shared" ref="AV2571:AV2634" si="1912">AV2570+IF($B2571="E",T2570*30%/Percent_Dollars)</f>
        <v>2288735455.4907269</v>
      </c>
      <c r="AW2571" s="31">
        <f t="shared" si="1878"/>
        <v>10589513073.607481</v>
      </c>
    </row>
    <row r="2572" spans="1:53" x14ac:dyDescent="0.25">
      <c r="A2572">
        <f t="shared" si="1886"/>
        <v>752</v>
      </c>
      <c r="B2572" t="s">
        <v>7</v>
      </c>
      <c r="C2572" s="27">
        <f t="shared" si="1890"/>
        <v>0</v>
      </c>
      <c r="D2572" s="27">
        <f t="shared" ref="D2572:D2635" si="1913">IF(AND($B2572="B",M2572&lt;0,AR2571&gt;0,E2571=FALSE),MIN(AR2571,Buy_On_Revalue*K2572*(J2571-J2570)),0)</f>
        <v>0</v>
      </c>
      <c r="E2572" s="27" t="b">
        <f t="shared" si="1889"/>
        <v>1</v>
      </c>
      <c r="F2572" s="29">
        <f t="shared" si="1891"/>
        <v>0</v>
      </c>
      <c r="G2572" s="27">
        <f t="shared" ref="G2572:G2635" si="1914">C2572</f>
        <v>0</v>
      </c>
      <c r="H2572" s="22">
        <f t="shared" si="1892"/>
        <v>28369528704.880753</v>
      </c>
      <c r="I2572" s="23">
        <f t="shared" si="1893"/>
        <v>132580106.5049091</v>
      </c>
      <c r="J2572" s="23">
        <f t="shared" si="1894"/>
        <v>1086</v>
      </c>
      <c r="K2572" s="19">
        <f t="shared" ref="K2572:K2635" si="1915">IF(J2572-J2571 &gt; 0,K2571*(1+0.005)^(J2572-J2571),K2571)</f>
        <v>225.0831931027827</v>
      </c>
      <c r="L2572" s="16">
        <f t="shared" si="1895"/>
        <v>195.68497549806847</v>
      </c>
      <c r="M2572" s="23">
        <f>M2571-IF($B2572="B",(Percent_Rent_In_Elsies*2.49%/12 * H2571)/K2571,0)+IF($B2572="D",N2572,0)+IF(B2572="D",AK2571)+IF(B2572="C",F2571*90%)-(Y2572-Y2571)-IF($B2572="A",Q2571/K2571) + IF($B2572="A",Q2571/K2571)</f>
        <v>-44699332.004023522</v>
      </c>
      <c r="N2572" s="23">
        <f t="shared" si="1896"/>
        <v>0</v>
      </c>
      <c r="O2572" s="22">
        <f t="shared" si="1897"/>
        <v>0</v>
      </c>
      <c r="P2572" s="22">
        <f t="shared" si="1881"/>
        <v>0</v>
      </c>
      <c r="Q2572" s="22">
        <f t="shared" si="1882"/>
        <v>0</v>
      </c>
      <c r="R2572" s="22">
        <f t="shared" si="1898"/>
        <v>317418868.96514148</v>
      </c>
      <c r="S2572" s="16">
        <f t="shared" si="1888"/>
        <v>28856260.815012861</v>
      </c>
      <c r="T2572" s="15">
        <f t="shared" si="1899"/>
        <v>0</v>
      </c>
      <c r="U2572" s="23">
        <f t="shared" ref="U2572:U2635" si="1916">U2571-IF($B2572="B",U2571/12)+IF($B2572="C",AO2571)+IF(B2572="C",F2571*10%)</f>
        <v>1410229.1005806117</v>
      </c>
      <c r="V2572" s="23">
        <f t="shared" ref="V2572:V2635" si="1917">IF($B2572="D", 0, V2571+IF($B2572="B",U2571/12,0))</f>
        <v>128202.64550732833</v>
      </c>
      <c r="W2572" s="23">
        <f t="shared" si="1883"/>
        <v>0</v>
      </c>
      <c r="X2572" s="23">
        <f t="shared" ref="X2572:X2635" si="1918">X2571+IFERROR(IF($B2572="A",Z2571,0),0)  + AT2571 + AU2571 - IF($B2572="A",Q2571/K2571)</f>
        <v>36792525.867552504</v>
      </c>
      <c r="Y2572" s="23">
        <f t="shared" si="1900"/>
        <v>13825559.361691331</v>
      </c>
      <c r="Z2572" s="3">
        <f t="shared" si="1901"/>
        <v>0</v>
      </c>
      <c r="AA2572" s="23">
        <f t="shared" si="1902"/>
        <v>62498324.604502812</v>
      </c>
      <c r="AB2572" s="26">
        <f t="shared" ref="AB2572:AB2635" si="1919">M2572+SUM(U2572:AA2572)+AO2572+AT2572+AU2572</f>
        <v>70086276.274228528</v>
      </c>
      <c r="AC2572" s="23">
        <f t="shared" ref="AC2572:AC2635" si="1920">AC2571+G2572+IF($B2572="C",F2571)</f>
        <v>74889487.274228647</v>
      </c>
      <c r="AD2572" s="23">
        <f t="shared" si="1879"/>
        <v>4803211</v>
      </c>
      <c r="AE2572" s="24">
        <f t="shared" si="1887"/>
        <v>70086276.274228647</v>
      </c>
      <c r="AF2572" s="3">
        <f t="shared" ref="AF2572:AF2635" si="1921">IF($B2572="C",MAX(AE2572-AA2572-Y2572-U2572-V2572-W2572-AO2572-AT2572-AU2572,0.0001),0)</f>
        <v>0</v>
      </c>
      <c r="AG2572" s="2">
        <f t="shared" si="1903"/>
        <v>0</v>
      </c>
      <c r="AH2572" s="2">
        <f t="shared" si="1904"/>
        <v>161.91203307123041</v>
      </c>
      <c r="AI2572" s="23">
        <f t="shared" si="1880"/>
        <v>10048087475.396923</v>
      </c>
      <c r="AJ2572" s="23">
        <f t="shared" si="1905"/>
        <v>6219.922423797766</v>
      </c>
      <c r="AK2572" s="23">
        <f t="shared" si="1906"/>
        <v>0</v>
      </c>
      <c r="AL2572" s="23">
        <f t="shared" si="1884"/>
        <v>5662626.9091472626</v>
      </c>
      <c r="AM2572" s="23">
        <f t="shared" si="1885"/>
        <v>5283165013.4708538</v>
      </c>
      <c r="AN2572" s="16">
        <f t="shared" ref="AN2572:AN2635" si="1922">IF($B2572="B",(G2566)/2,0)</f>
        <v>0</v>
      </c>
      <c r="AO2572" s="23">
        <f t="shared" ref="AO2572:AO2635" si="1923">IF($B2572="B",(Percent_Rent_In_Elsies*2.49%/12*H2571)/K2571,0)</f>
        <v>130766.69841747459</v>
      </c>
      <c r="AP2572" s="22">
        <f t="shared" ref="AP2572:AP2635" si="1924">IF($B2572="B",(1-Percent_Rent_In_Elsies)*2.49%*H2571/12,0)</f>
        <v>29433386.031313781</v>
      </c>
      <c r="AQ2572" s="30">
        <f t="shared" si="1907"/>
        <v>15905194678.082975</v>
      </c>
      <c r="AR2572" s="28">
        <f t="shared" si="1908"/>
        <v>7783348100.5623894</v>
      </c>
      <c r="AS2572" s="25">
        <f t="shared" si="1909"/>
        <v>200337590.02425668</v>
      </c>
      <c r="AT2572" s="32">
        <f t="shared" si="1910"/>
        <v>0</v>
      </c>
      <c r="AU2572" s="23">
        <f t="shared" si="1911"/>
        <v>0</v>
      </c>
      <c r="AV2572" s="22">
        <f t="shared" si="1912"/>
        <v>2288735455.4907269</v>
      </c>
      <c r="AW2572" s="31">
        <f t="shared" ref="AW2572:AW2635" si="1925">SUM(AR2572:AS2572)+AV2572 +SUM(O2572:T2572)+AP2572</f>
        <v>10648129661.888842</v>
      </c>
    </row>
    <row r="2573" spans="1:53" s="21" customFormat="1" x14ac:dyDescent="0.25">
      <c r="A2573">
        <f t="shared" si="1886"/>
        <v>752</v>
      </c>
      <c r="B2573" t="s">
        <v>8</v>
      </c>
      <c r="C2573" s="27">
        <f t="shared" si="1890"/>
        <v>0</v>
      </c>
      <c r="D2573" s="27">
        <f t="shared" si="1913"/>
        <v>0</v>
      </c>
      <c r="E2573" s="27" t="b">
        <f t="shared" si="1889"/>
        <v>1</v>
      </c>
      <c r="F2573" s="29">
        <f t="shared" si="1891"/>
        <v>0</v>
      </c>
      <c r="G2573" s="27">
        <f t="shared" si="1914"/>
        <v>0</v>
      </c>
      <c r="H2573" s="22">
        <f t="shared" si="1892"/>
        <v>28369528704.880753</v>
      </c>
      <c r="I2573" s="23">
        <f t="shared" si="1893"/>
        <v>132580106.5049091</v>
      </c>
      <c r="J2573" s="23">
        <f t="shared" si="1894"/>
        <v>1086</v>
      </c>
      <c r="K2573" s="19">
        <f t="shared" si="1915"/>
        <v>225.0831931027827</v>
      </c>
      <c r="L2573" s="16">
        <f t="shared" si="1895"/>
        <v>195.68497549806847</v>
      </c>
      <c r="M2573" s="23">
        <f>M2572-IF($B2573="B",(Percent_Rent_In_Elsies*2.49%/12 * H2572)/K2572,0)+IF($B2573="D",N2573,0)+IF(B2573="D",AK2572)+IF(B2573="C",F2572*90%)-(Y2573-Y2572)-IF($B2573="A",Q2572/K2572) + IF($B2573="A",Q2572/K2572)</f>
        <v>-44699332.004023522</v>
      </c>
      <c r="N2573" s="23">
        <f t="shared" si="1896"/>
        <v>0</v>
      </c>
      <c r="O2573" s="22">
        <f t="shared" si="1897"/>
        <v>0</v>
      </c>
      <c r="P2573" s="22">
        <f t="shared" si="1881"/>
        <v>0</v>
      </c>
      <c r="Q2573" s="22">
        <f t="shared" si="1882"/>
        <v>0</v>
      </c>
      <c r="R2573" s="22">
        <f t="shared" si="1898"/>
        <v>346852254.99645525</v>
      </c>
      <c r="S2573" s="16">
        <f t="shared" si="1888"/>
        <v>28856260.815012861</v>
      </c>
      <c r="T2573" s="15">
        <f t="shared" si="1899"/>
        <v>0</v>
      </c>
      <c r="U2573" s="23">
        <f t="shared" si="1916"/>
        <v>1540995.7989980862</v>
      </c>
      <c r="V2573" s="23">
        <f t="shared" si="1917"/>
        <v>128202.64550732833</v>
      </c>
      <c r="W2573" s="23">
        <f t="shared" si="1883"/>
        <v>0</v>
      </c>
      <c r="X2573" s="23">
        <f t="shared" si="1918"/>
        <v>36792525.867552504</v>
      </c>
      <c r="Y2573" s="23">
        <f t="shared" si="1900"/>
        <v>13825559.361691331</v>
      </c>
      <c r="Z2573" s="3">
        <f t="shared" si="1901"/>
        <v>0</v>
      </c>
      <c r="AA2573" s="23">
        <f t="shared" si="1902"/>
        <v>62498324.604502812</v>
      </c>
      <c r="AB2573" s="26">
        <f t="shared" si="1919"/>
        <v>70086276.274228543</v>
      </c>
      <c r="AC2573" s="23">
        <f t="shared" si="1920"/>
        <v>74889487.274228647</v>
      </c>
      <c r="AD2573" s="23">
        <f t="shared" ref="AD2573:AD2636" si="1926">AD2572</f>
        <v>4803211</v>
      </c>
      <c r="AE2573" s="24">
        <f t="shared" si="1887"/>
        <v>70086276.274228647</v>
      </c>
      <c r="AF2573" s="3">
        <f t="shared" si="1921"/>
        <v>1E-4</v>
      </c>
      <c r="AG2573" s="2">
        <f t="shared" si="1903"/>
        <v>0</v>
      </c>
      <c r="AH2573" s="2">
        <f t="shared" si="1904"/>
        <v>161.91203307123041</v>
      </c>
      <c r="AI2573" s="23">
        <f t="shared" ref="AI2573:AI2636" si="1927">AA2573/(AJ2573/1000000)</f>
        <v>10048087475.396923</v>
      </c>
      <c r="AJ2573" s="23">
        <f t="shared" si="1905"/>
        <v>6219.922423797766</v>
      </c>
      <c r="AK2573" s="23">
        <f t="shared" si="1906"/>
        <v>60786.492425574943</v>
      </c>
      <c r="AL2573" s="23">
        <f t="shared" si="1884"/>
        <v>0</v>
      </c>
      <c r="AM2573" s="23">
        <f t="shared" si="1885"/>
        <v>0</v>
      </c>
      <c r="AN2573" s="16">
        <f t="shared" si="1922"/>
        <v>0</v>
      </c>
      <c r="AO2573" s="23">
        <f t="shared" si="1923"/>
        <v>0</v>
      </c>
      <c r="AP2573" s="22">
        <f t="shared" si="1924"/>
        <v>0</v>
      </c>
      <c r="AQ2573" s="30">
        <f t="shared" si="1907"/>
        <v>15905194678.082975</v>
      </c>
      <c r="AR2573" s="28">
        <f t="shared" si="1908"/>
        <v>7783348100.5623894</v>
      </c>
      <c r="AS2573" s="25">
        <f t="shared" si="1909"/>
        <v>200337590.02425668</v>
      </c>
      <c r="AT2573" s="32">
        <f t="shared" si="1910"/>
        <v>0</v>
      </c>
      <c r="AU2573" s="23">
        <f t="shared" si="1911"/>
        <v>0</v>
      </c>
      <c r="AV2573" s="22">
        <f t="shared" si="1912"/>
        <v>2288735455.4907269</v>
      </c>
      <c r="AW2573" s="31">
        <f t="shared" si="1925"/>
        <v>10648129661.888842</v>
      </c>
      <c r="AX2573"/>
      <c r="AY2573"/>
      <c r="AZ2573"/>
      <c r="BA2573"/>
    </row>
    <row r="2574" spans="1:53" s="21" customFormat="1" x14ac:dyDescent="0.25">
      <c r="A2574" s="21">
        <f t="shared" si="1886"/>
        <v>752</v>
      </c>
      <c r="B2574" s="21" t="s">
        <v>9</v>
      </c>
      <c r="C2574" s="27">
        <f t="shared" si="1890"/>
        <v>0</v>
      </c>
      <c r="D2574" s="27">
        <f t="shared" si="1913"/>
        <v>0</v>
      </c>
      <c r="E2574" s="27" t="b">
        <f t="shared" si="1889"/>
        <v>1</v>
      </c>
      <c r="F2574" s="29">
        <f t="shared" si="1891"/>
        <v>0</v>
      </c>
      <c r="G2574" s="27">
        <f t="shared" si="1914"/>
        <v>0</v>
      </c>
      <c r="H2574" s="22">
        <f t="shared" si="1892"/>
        <v>28369528704.880753</v>
      </c>
      <c r="I2574" s="23">
        <f t="shared" si="1893"/>
        <v>132580106.5049091</v>
      </c>
      <c r="J2574" s="23">
        <f t="shared" si="1894"/>
        <v>1086</v>
      </c>
      <c r="K2574" s="19">
        <f t="shared" si="1915"/>
        <v>225.0831931027827</v>
      </c>
      <c r="L2574" s="16">
        <f t="shared" si="1895"/>
        <v>195.68497549806847</v>
      </c>
      <c r="M2574" s="23">
        <f>M2573-IF($B2574="B",(Percent_Rent_In_Elsies*2.49%/12 * H2573)/K2573,0)+IF($B2574="D",N2574,0)+IF(B2574="D",AK2573)+IF(B2574="C",F2573*90%)-(Y2574-Y2573)-IF($B2574="A",Q2573/K2573) + IF($B2574="A",Q2573/K2573)</f>
        <v>-44638545.511597946</v>
      </c>
      <c r="N2574" s="23">
        <f t="shared" si="1896"/>
        <v>0</v>
      </c>
      <c r="O2574" s="22">
        <f t="shared" si="1897"/>
        <v>20160921.776856802</v>
      </c>
      <c r="P2574" s="22">
        <f t="shared" si="1881"/>
        <v>0</v>
      </c>
      <c r="Q2574" s="22">
        <f t="shared" si="1882"/>
        <v>0</v>
      </c>
      <c r="R2574" s="22">
        <f t="shared" si="1898"/>
        <v>346852254.99645525</v>
      </c>
      <c r="S2574" s="16">
        <f t="shared" si="1888"/>
        <v>0</v>
      </c>
      <c r="T2574" s="15">
        <f t="shared" si="1899"/>
        <v>8695339.0381560586</v>
      </c>
      <c r="U2574" s="23">
        <f t="shared" si="1916"/>
        <v>1540995.7989980862</v>
      </c>
      <c r="V2574" s="23">
        <f t="shared" si="1917"/>
        <v>0</v>
      </c>
      <c r="W2574" s="23">
        <f t="shared" si="1883"/>
        <v>128202.64550732833</v>
      </c>
      <c r="X2574" s="23">
        <f t="shared" si="1918"/>
        <v>36792525.867552504</v>
      </c>
      <c r="Y2574" s="23">
        <f t="shared" si="1900"/>
        <v>13825559.361691331</v>
      </c>
      <c r="Z2574" s="3">
        <f t="shared" si="1901"/>
        <v>0</v>
      </c>
      <c r="AA2574" s="23">
        <f t="shared" si="1902"/>
        <v>62437538.112077236</v>
      </c>
      <c r="AB2574" s="26">
        <f t="shared" si="1919"/>
        <v>70086276.274228543</v>
      </c>
      <c r="AC2574" s="23">
        <f t="shared" si="1920"/>
        <v>74889487.274228647</v>
      </c>
      <c r="AD2574" s="23">
        <f t="shared" si="1926"/>
        <v>4803211</v>
      </c>
      <c r="AE2574" s="24">
        <f t="shared" si="1887"/>
        <v>70086276.274228647</v>
      </c>
      <c r="AF2574" s="3">
        <f t="shared" si="1921"/>
        <v>0</v>
      </c>
      <c r="AG2574" s="2">
        <f t="shared" si="1903"/>
        <v>0</v>
      </c>
      <c r="AH2574" s="2">
        <f t="shared" si="1904"/>
        <v>161.91203307123041</v>
      </c>
      <c r="AI2574" s="23">
        <f t="shared" si="1927"/>
        <v>10038314605.530733</v>
      </c>
      <c r="AJ2574" s="23">
        <f t="shared" si="1905"/>
        <v>6219.922423797766</v>
      </c>
      <c r="AK2574" s="23">
        <f t="shared" si="1906"/>
        <v>0</v>
      </c>
      <c r="AL2574" s="23">
        <f t="shared" si="1884"/>
        <v>0</v>
      </c>
      <c r="AM2574" s="23">
        <f t="shared" si="1885"/>
        <v>0</v>
      </c>
      <c r="AN2574" s="16">
        <f t="shared" si="1922"/>
        <v>0</v>
      </c>
      <c r="AO2574" s="23">
        <f t="shared" si="1923"/>
        <v>0</v>
      </c>
      <c r="AP2574" s="22">
        <f t="shared" si="1924"/>
        <v>0</v>
      </c>
      <c r="AQ2574" s="30">
        <f t="shared" si="1907"/>
        <v>15905194678.082975</v>
      </c>
      <c r="AR2574" s="28">
        <f t="shared" si="1908"/>
        <v>7783348100.5623894</v>
      </c>
      <c r="AS2574" s="25">
        <f t="shared" si="1909"/>
        <v>200337590.02425668</v>
      </c>
      <c r="AT2574" s="32">
        <f t="shared" si="1910"/>
        <v>0</v>
      </c>
      <c r="AU2574" s="23">
        <f t="shared" si="1911"/>
        <v>0</v>
      </c>
      <c r="AV2574" s="22">
        <f t="shared" si="1912"/>
        <v>2288735455.4907269</v>
      </c>
      <c r="AW2574" s="31">
        <f t="shared" si="1925"/>
        <v>10648129661.888842</v>
      </c>
    </row>
    <row r="2575" spans="1:53" x14ac:dyDescent="0.25">
      <c r="A2575" s="21">
        <f t="shared" si="1886"/>
        <v>752</v>
      </c>
      <c r="B2575" s="21" t="s">
        <v>28</v>
      </c>
      <c r="C2575" s="27">
        <f t="shared" si="1890"/>
        <v>0</v>
      </c>
      <c r="D2575" s="27">
        <f t="shared" si="1913"/>
        <v>0</v>
      </c>
      <c r="E2575" s="27" t="b">
        <f t="shared" si="1889"/>
        <v>1</v>
      </c>
      <c r="F2575" s="29">
        <f t="shared" si="1891"/>
        <v>0</v>
      </c>
      <c r="G2575" s="27">
        <f t="shared" si="1914"/>
        <v>0</v>
      </c>
      <c r="H2575" s="22">
        <f t="shared" si="1892"/>
        <v>28369528704.880753</v>
      </c>
      <c r="I2575" s="23">
        <f t="shared" si="1893"/>
        <v>132580106.5049091</v>
      </c>
      <c r="J2575" s="23">
        <f t="shared" si="1894"/>
        <v>1086</v>
      </c>
      <c r="K2575" s="19">
        <f t="shared" si="1915"/>
        <v>225.0831931027827</v>
      </c>
      <c r="L2575" s="16">
        <f t="shared" si="1895"/>
        <v>195.68497549806847</v>
      </c>
      <c r="M2575" s="23">
        <f>M2574-IF($B2575="B",(Percent_Rent_In_Elsies*2.49%/12 * H2574)/K2574,0)+IF($B2575="D",N2575,0)+IF(B2575="D",AK2574)+IF(B2575="C",F2574*90%)-(Y2575-Y2574)-IF($B2575="A",Q2574/K2574) + IF($B2575="A",Q2574/K2574)</f>
        <v>-44638545.511597946</v>
      </c>
      <c r="N2575" s="23">
        <f t="shared" si="1896"/>
        <v>0</v>
      </c>
      <c r="O2575" s="22">
        <f t="shared" si="1897"/>
        <v>0</v>
      </c>
      <c r="P2575" s="22">
        <f t="shared" ref="P2575:P2638" si="1928">IF(AG2575 &gt; Retail_Freeze_Above, O2574,0)</f>
        <v>20160921.776856802</v>
      </c>
      <c r="Q2575" s="22">
        <f t="shared" ref="Q2575:Q2638" si="1929">IF(AG2575&lt;=Retail_Freeze_Above,O2574,0)</f>
        <v>0</v>
      </c>
      <c r="R2575" s="22">
        <f t="shared" si="1898"/>
        <v>346852254.99645525</v>
      </c>
      <c r="S2575" s="16">
        <f t="shared" si="1888"/>
        <v>0</v>
      </c>
      <c r="T2575" s="15">
        <f t="shared" si="1899"/>
        <v>0</v>
      </c>
      <c r="U2575" s="23">
        <f t="shared" si="1916"/>
        <v>1540995.7989980862</v>
      </c>
      <c r="V2575" s="23">
        <f t="shared" si="1917"/>
        <v>0</v>
      </c>
      <c r="W2575" s="23">
        <f t="shared" ref="W2575:W2638" si="1930">IF($B2575="E",0,W2574+IF(B2575="D",V2574,0)+IF($B2575="A",G2575))-IF($B2575="D",N2575)+IF($B2575="A",Q2574/K2574)</f>
        <v>0</v>
      </c>
      <c r="X2575" s="23">
        <f t="shared" si="1918"/>
        <v>36792525.867552504</v>
      </c>
      <c r="Y2575" s="23">
        <f t="shared" si="1900"/>
        <v>13825559.361691331</v>
      </c>
      <c r="Z2575" s="3">
        <f t="shared" si="1901"/>
        <v>6410.1322753664181</v>
      </c>
      <c r="AA2575" s="23">
        <f t="shared" si="1902"/>
        <v>62533690.09620773</v>
      </c>
      <c r="AB2575" s="26">
        <f t="shared" si="1919"/>
        <v>70086276.274228528</v>
      </c>
      <c r="AC2575" s="23">
        <f t="shared" si="1920"/>
        <v>74889487.274228647</v>
      </c>
      <c r="AD2575" s="23">
        <f t="shared" si="1926"/>
        <v>4803211</v>
      </c>
      <c r="AE2575" s="24">
        <f t="shared" si="1887"/>
        <v>70086276.274228647</v>
      </c>
      <c r="AF2575" s="3">
        <f t="shared" si="1921"/>
        <v>0</v>
      </c>
      <c r="AG2575" s="2">
        <f t="shared" si="1903"/>
        <v>769215873.04397011</v>
      </c>
      <c r="AH2575" s="2">
        <f t="shared" si="1904"/>
        <v>161.91203307123041</v>
      </c>
      <c r="AI2575" s="23">
        <f t="shared" si="1927"/>
        <v>10053773316.681633</v>
      </c>
      <c r="AJ2575" s="23">
        <f t="shared" si="1905"/>
        <v>6219.922423797766</v>
      </c>
      <c r="AK2575" s="23">
        <f t="shared" si="1906"/>
        <v>0</v>
      </c>
      <c r="AL2575" s="23">
        <f t="shared" si="1884"/>
        <v>0</v>
      </c>
      <c r="AM2575" s="23">
        <f t="shared" si="1885"/>
        <v>0</v>
      </c>
      <c r="AN2575" s="16">
        <f t="shared" si="1922"/>
        <v>0</v>
      </c>
      <c r="AO2575" s="23">
        <f t="shared" si="1923"/>
        <v>0</v>
      </c>
      <c r="AP2575" s="22">
        <f t="shared" si="1924"/>
        <v>0</v>
      </c>
      <c r="AQ2575" s="30">
        <f t="shared" si="1907"/>
        <v>15905194678.082975</v>
      </c>
      <c r="AR2575" s="28">
        <f t="shared" si="1908"/>
        <v>7783348100.5623894</v>
      </c>
      <c r="AS2575" s="25">
        <f t="shared" si="1909"/>
        <v>200337590.02425668</v>
      </c>
      <c r="AT2575" s="32">
        <f t="shared" si="1910"/>
        <v>12820.264550732836</v>
      </c>
      <c r="AU2575" s="23">
        <f t="shared" si="1911"/>
        <v>12820.264550732836</v>
      </c>
      <c r="AV2575" s="22">
        <f t="shared" si="1912"/>
        <v>2297430794.528883</v>
      </c>
      <c r="AW2575" s="31">
        <f t="shared" si="1925"/>
        <v>10648129661.88884</v>
      </c>
      <c r="AX2575" s="21"/>
      <c r="AY2575" s="21"/>
      <c r="AZ2575" s="21"/>
      <c r="BA2575" s="21"/>
    </row>
    <row r="2576" spans="1:53" x14ac:dyDescent="0.25">
      <c r="A2576">
        <f t="shared" si="1886"/>
        <v>753</v>
      </c>
      <c r="B2576" t="s">
        <v>6</v>
      </c>
      <c r="C2576" s="27">
        <f t="shared" si="1890"/>
        <v>0</v>
      </c>
      <c r="D2576" s="27">
        <f t="shared" si="1913"/>
        <v>0</v>
      </c>
      <c r="E2576" s="27" t="b">
        <f t="shared" si="1889"/>
        <v>1</v>
      </c>
      <c r="F2576" s="29">
        <f t="shared" si="1891"/>
        <v>0</v>
      </c>
      <c r="G2576" s="27">
        <f t="shared" si="1914"/>
        <v>0</v>
      </c>
      <c r="H2576" s="22">
        <f t="shared" si="1892"/>
        <v>28416811252.722221</v>
      </c>
      <c r="I2576" s="23">
        <f t="shared" si="1893"/>
        <v>132580106.5049091</v>
      </c>
      <c r="J2576" s="23">
        <f t="shared" si="1894"/>
        <v>1086</v>
      </c>
      <c r="K2576" s="19">
        <f t="shared" si="1915"/>
        <v>225.0831931027827</v>
      </c>
      <c r="L2576" s="16">
        <f t="shared" si="1895"/>
        <v>196.0111171238986</v>
      </c>
      <c r="M2576" s="23">
        <f>M2575-IF($B2576="B",(Percent_Rent_In_Elsies*2.49%/12 * H2575)/K2575,0)+IF($B2576="D",N2576,0)+IF(B2576="D",AK2575)+IF(B2576="C",F2575*90%)-(Y2576-Y2575)-IF($B2576="A",Q2575/K2575) + IF($B2576="A",Q2575/K2575)</f>
        <v>-44638545.511597946</v>
      </c>
      <c r="N2576" s="23">
        <f t="shared" si="1896"/>
        <v>0</v>
      </c>
      <c r="O2576" s="22">
        <f t="shared" si="1897"/>
        <v>0</v>
      </c>
      <c r="P2576" s="22">
        <f t="shared" si="1928"/>
        <v>0</v>
      </c>
      <c r="Q2576" s="22">
        <f t="shared" si="1929"/>
        <v>0</v>
      </c>
      <c r="R2576" s="22">
        <f t="shared" si="1898"/>
        <v>346852254.99645525</v>
      </c>
      <c r="S2576" s="16">
        <f t="shared" si="1888"/>
        <v>0</v>
      </c>
      <c r="T2576" s="15">
        <f t="shared" si="1899"/>
        <v>0</v>
      </c>
      <c r="U2576" s="23">
        <f t="shared" si="1916"/>
        <v>1540995.7989980862</v>
      </c>
      <c r="V2576" s="23">
        <f t="shared" si="1917"/>
        <v>0</v>
      </c>
      <c r="W2576" s="23">
        <f t="shared" si="1930"/>
        <v>0</v>
      </c>
      <c r="X2576" s="23">
        <f t="shared" si="1918"/>
        <v>36824576.52892933</v>
      </c>
      <c r="Y2576" s="23">
        <f t="shared" si="1900"/>
        <v>13825559.361691331</v>
      </c>
      <c r="Z2576" s="3">
        <f t="shared" si="1901"/>
        <v>0</v>
      </c>
      <c r="AA2576" s="23">
        <f t="shared" si="1902"/>
        <v>62533690.09620773</v>
      </c>
      <c r="AB2576" s="26">
        <f t="shared" si="1919"/>
        <v>70086276.274228528</v>
      </c>
      <c r="AC2576" s="23">
        <f t="shared" si="1920"/>
        <v>74889487.274228647</v>
      </c>
      <c r="AD2576" s="23">
        <f t="shared" si="1926"/>
        <v>4803211</v>
      </c>
      <c r="AE2576" s="24">
        <f t="shared" si="1887"/>
        <v>70086276.274228647</v>
      </c>
      <c r="AF2576" s="3">
        <f t="shared" si="1921"/>
        <v>0</v>
      </c>
      <c r="AG2576" s="2">
        <f t="shared" si="1903"/>
        <v>0</v>
      </c>
      <c r="AH2576" s="2">
        <f t="shared" si="1904"/>
        <v>162.18188645968249</v>
      </c>
      <c r="AI2576" s="23">
        <f t="shared" si="1927"/>
        <v>10053773316.681633</v>
      </c>
      <c r="AJ2576" s="23">
        <f t="shared" si="1905"/>
        <v>6219.922423797766</v>
      </c>
      <c r="AK2576" s="23">
        <f t="shared" si="1906"/>
        <v>0</v>
      </c>
      <c r="AL2576" s="23">
        <f t="shared" ref="AL2576:AL2639" si="1931">IF($B2576="B",AI2576-AI2571,0)</f>
        <v>0</v>
      </c>
      <c r="AM2576" s="23">
        <f t="shared" si="1885"/>
        <v>0</v>
      </c>
      <c r="AN2576" s="16">
        <f t="shared" si="1922"/>
        <v>0</v>
      </c>
      <c r="AO2576" s="23">
        <f t="shared" si="1923"/>
        <v>0</v>
      </c>
      <c r="AP2576" s="22">
        <f t="shared" si="1924"/>
        <v>0</v>
      </c>
      <c r="AQ2576" s="30">
        <f t="shared" si="1907"/>
        <v>15905194678.082975</v>
      </c>
      <c r="AR2576" s="28">
        <f t="shared" si="1908"/>
        <v>7783348100.5623894</v>
      </c>
      <c r="AS2576" s="25">
        <f t="shared" si="1909"/>
        <v>200337590.02425668</v>
      </c>
      <c r="AT2576" s="32">
        <f t="shared" si="1910"/>
        <v>0</v>
      </c>
      <c r="AU2576" s="23">
        <f t="shared" si="1911"/>
        <v>0</v>
      </c>
      <c r="AV2576" s="22">
        <f t="shared" si="1912"/>
        <v>2297430794.528883</v>
      </c>
      <c r="AW2576" s="31">
        <f t="shared" si="1925"/>
        <v>10627968740.111984</v>
      </c>
    </row>
    <row r="2577" spans="1:53" x14ac:dyDescent="0.25">
      <c r="A2577">
        <f t="shared" si="1886"/>
        <v>753</v>
      </c>
      <c r="B2577" t="s">
        <v>7</v>
      </c>
      <c r="C2577" s="27">
        <f t="shared" si="1890"/>
        <v>0</v>
      </c>
      <c r="D2577" s="27">
        <f t="shared" si="1913"/>
        <v>0</v>
      </c>
      <c r="E2577" s="27" t="b">
        <f t="shared" si="1889"/>
        <v>1</v>
      </c>
      <c r="F2577" s="29">
        <f t="shared" si="1891"/>
        <v>0</v>
      </c>
      <c r="G2577" s="27">
        <f t="shared" si="1914"/>
        <v>0</v>
      </c>
      <c r="H2577" s="22">
        <f t="shared" si="1892"/>
        <v>28416811252.722218</v>
      </c>
      <c r="I2577" s="23">
        <f t="shared" si="1893"/>
        <v>132580106.5049091</v>
      </c>
      <c r="J2577" s="23">
        <f t="shared" si="1894"/>
        <v>1086</v>
      </c>
      <c r="K2577" s="19">
        <f t="shared" si="1915"/>
        <v>225.0831931027827</v>
      </c>
      <c r="L2577" s="16">
        <f t="shared" si="1895"/>
        <v>196.0111171238986</v>
      </c>
      <c r="M2577" s="23">
        <f>M2576-IF($B2577="B",(Percent_Rent_In_Elsies*2.49%/12 * H2576)/K2576,0)+IF($B2577="D",N2577,0)+IF(B2577="D",AK2576)+IF(B2577="C",F2576*90%)-(Y2577-Y2576)-IF($B2577="A",Q2576/K2576) + IF($B2577="A",Q2576/K2576)</f>
        <v>-44769530.154512785</v>
      </c>
      <c r="N2577" s="23">
        <f t="shared" si="1896"/>
        <v>0</v>
      </c>
      <c r="O2577" s="22">
        <f t="shared" si="1897"/>
        <v>0</v>
      </c>
      <c r="P2577" s="22">
        <f t="shared" si="1928"/>
        <v>0</v>
      </c>
      <c r="Q2577" s="22">
        <f t="shared" si="1929"/>
        <v>0</v>
      </c>
      <c r="R2577" s="22">
        <f t="shared" si="1898"/>
        <v>317947900.41341734</v>
      </c>
      <c r="S2577" s="16">
        <f t="shared" si="1888"/>
        <v>28904354.583037939</v>
      </c>
      <c r="T2577" s="15">
        <f t="shared" si="1899"/>
        <v>0</v>
      </c>
      <c r="U2577" s="23">
        <f t="shared" si="1916"/>
        <v>1412579.4824149124</v>
      </c>
      <c r="V2577" s="23">
        <f t="shared" si="1917"/>
        <v>128416.31658317386</v>
      </c>
      <c r="W2577" s="23">
        <f t="shared" si="1930"/>
        <v>0</v>
      </c>
      <c r="X2577" s="23">
        <f t="shared" si="1918"/>
        <v>36824576.52892933</v>
      </c>
      <c r="Y2577" s="23">
        <f t="shared" si="1900"/>
        <v>13825559.361691331</v>
      </c>
      <c r="Z2577" s="3">
        <f t="shared" si="1901"/>
        <v>0</v>
      </c>
      <c r="AA2577" s="23">
        <f t="shared" si="1902"/>
        <v>62533690.09620773</v>
      </c>
      <c r="AB2577" s="26">
        <f t="shared" si="1919"/>
        <v>70086276.274228513</v>
      </c>
      <c r="AC2577" s="23">
        <f t="shared" si="1920"/>
        <v>74889487.274228647</v>
      </c>
      <c r="AD2577" s="23">
        <f t="shared" si="1926"/>
        <v>4803211</v>
      </c>
      <c r="AE2577" s="24">
        <f t="shared" si="1887"/>
        <v>70086276.274228647</v>
      </c>
      <c r="AF2577" s="3">
        <f t="shared" si="1921"/>
        <v>0</v>
      </c>
      <c r="AG2577" s="2">
        <f t="shared" si="1903"/>
        <v>0</v>
      </c>
      <c r="AH2577" s="2">
        <f t="shared" si="1904"/>
        <v>162.18188645968249</v>
      </c>
      <c r="AI2577" s="23">
        <f t="shared" si="1927"/>
        <v>10053773316.681633</v>
      </c>
      <c r="AJ2577" s="23">
        <f t="shared" si="1905"/>
        <v>6219.922423797766</v>
      </c>
      <c r="AK2577" s="23">
        <f t="shared" si="1906"/>
        <v>0</v>
      </c>
      <c r="AL2577" s="23">
        <f t="shared" si="1931"/>
        <v>5685841.2847099304</v>
      </c>
      <c r="AM2577" s="23">
        <f t="shared" ref="AM2577:AM2640" si="1932">IF($B2577="B",50%*AL2577*30%*AJ2577,0)</f>
        <v>5304823755.7383595</v>
      </c>
      <c r="AN2577" s="16">
        <f t="shared" si="1922"/>
        <v>0</v>
      </c>
      <c r="AO2577" s="23">
        <f t="shared" si="1923"/>
        <v>130984.64291483705</v>
      </c>
      <c r="AP2577" s="22">
        <f t="shared" si="1924"/>
        <v>29482441.674699306</v>
      </c>
      <c r="AQ2577" s="30">
        <f t="shared" si="1907"/>
        <v>15963908960.678139</v>
      </c>
      <c r="AR2577" s="28">
        <f t="shared" si="1908"/>
        <v>7812579941.4828539</v>
      </c>
      <c r="AS2577" s="25">
        <f t="shared" si="1909"/>
        <v>200337590.02425668</v>
      </c>
      <c r="AT2577" s="32">
        <f t="shared" si="1910"/>
        <v>0</v>
      </c>
      <c r="AU2577" s="23">
        <f t="shared" si="1911"/>
        <v>0</v>
      </c>
      <c r="AV2577" s="22">
        <f t="shared" si="1912"/>
        <v>2297430794.528883</v>
      </c>
      <c r="AW2577" s="31">
        <f t="shared" si="1925"/>
        <v>10686683022.70715</v>
      </c>
    </row>
    <row r="2578" spans="1:53" s="21" customFormat="1" x14ac:dyDescent="0.25">
      <c r="A2578">
        <f t="shared" si="1886"/>
        <v>753</v>
      </c>
      <c r="B2578" t="s">
        <v>8</v>
      </c>
      <c r="C2578" s="27">
        <f t="shared" si="1890"/>
        <v>0</v>
      </c>
      <c r="D2578" s="27">
        <f t="shared" si="1913"/>
        <v>0</v>
      </c>
      <c r="E2578" s="27" t="b">
        <f t="shared" si="1889"/>
        <v>1</v>
      </c>
      <c r="F2578" s="29">
        <f t="shared" si="1891"/>
        <v>0</v>
      </c>
      <c r="G2578" s="27">
        <f t="shared" si="1914"/>
        <v>0</v>
      </c>
      <c r="H2578" s="22">
        <f t="shared" si="1892"/>
        <v>28416811252.722218</v>
      </c>
      <c r="I2578" s="23">
        <f t="shared" si="1893"/>
        <v>132580106.5049091</v>
      </c>
      <c r="J2578" s="23">
        <f t="shared" si="1894"/>
        <v>1086</v>
      </c>
      <c r="K2578" s="19">
        <f t="shared" si="1915"/>
        <v>225.0831931027827</v>
      </c>
      <c r="L2578" s="16">
        <f t="shared" si="1895"/>
        <v>196.0111171238986</v>
      </c>
      <c r="M2578" s="23">
        <f>M2577-IF($B2578="B",(Percent_Rent_In_Elsies*2.49%/12 * H2577)/K2577,0)+IF($B2578="D",N2578,0)+IF(B2578="D",AK2577)+IF(B2578="C",F2577*90%)-(Y2578-Y2577)-IF($B2578="A",Q2577/K2577) + IF($B2578="A",Q2577/K2577)</f>
        <v>-44769530.154512785</v>
      </c>
      <c r="N2578" s="23">
        <f t="shared" si="1896"/>
        <v>0</v>
      </c>
      <c r="O2578" s="22">
        <f t="shared" si="1897"/>
        <v>0</v>
      </c>
      <c r="P2578" s="22">
        <f t="shared" si="1928"/>
        <v>0</v>
      </c>
      <c r="Q2578" s="22">
        <f t="shared" si="1929"/>
        <v>0</v>
      </c>
      <c r="R2578" s="22">
        <f t="shared" si="1898"/>
        <v>347430342.08811665</v>
      </c>
      <c r="S2578" s="16">
        <f t="shared" si="1888"/>
        <v>28904354.583037939</v>
      </c>
      <c r="T2578" s="15">
        <f t="shared" si="1899"/>
        <v>0</v>
      </c>
      <c r="U2578" s="23">
        <f t="shared" si="1916"/>
        <v>1543564.1253297494</v>
      </c>
      <c r="V2578" s="23">
        <f t="shared" si="1917"/>
        <v>128416.31658317386</v>
      </c>
      <c r="W2578" s="23">
        <f t="shared" si="1930"/>
        <v>0</v>
      </c>
      <c r="X2578" s="23">
        <f t="shared" si="1918"/>
        <v>36824576.52892933</v>
      </c>
      <c r="Y2578" s="23">
        <f t="shared" si="1900"/>
        <v>13825559.361691331</v>
      </c>
      <c r="Z2578" s="3">
        <f t="shared" si="1901"/>
        <v>0</v>
      </c>
      <c r="AA2578" s="23">
        <f t="shared" si="1902"/>
        <v>62533690.09620773</v>
      </c>
      <c r="AB2578" s="26">
        <f t="shared" si="1919"/>
        <v>70086276.274228543</v>
      </c>
      <c r="AC2578" s="23">
        <f t="shared" si="1920"/>
        <v>74889487.274228647</v>
      </c>
      <c r="AD2578" s="23">
        <f t="shared" si="1926"/>
        <v>4803211</v>
      </c>
      <c r="AE2578" s="24">
        <f t="shared" si="1887"/>
        <v>70086276.274228647</v>
      </c>
      <c r="AF2578" s="3">
        <f t="shared" si="1921"/>
        <v>1E-4</v>
      </c>
      <c r="AG2578" s="2">
        <f t="shared" si="1903"/>
        <v>0</v>
      </c>
      <c r="AH2578" s="2">
        <f t="shared" si="1904"/>
        <v>162.18188645968249</v>
      </c>
      <c r="AI2578" s="23">
        <f t="shared" si="1927"/>
        <v>10053773316.681633</v>
      </c>
      <c r="AJ2578" s="23">
        <f t="shared" si="1905"/>
        <v>6219.922423797766</v>
      </c>
      <c r="AK2578" s="23">
        <f t="shared" si="1906"/>
        <v>60802.220060252621</v>
      </c>
      <c r="AL2578" s="23">
        <f t="shared" si="1931"/>
        <v>0</v>
      </c>
      <c r="AM2578" s="23">
        <f t="shared" si="1932"/>
        <v>0</v>
      </c>
      <c r="AN2578" s="16">
        <f t="shared" si="1922"/>
        <v>0</v>
      </c>
      <c r="AO2578" s="23">
        <f t="shared" si="1923"/>
        <v>0</v>
      </c>
      <c r="AP2578" s="22">
        <f t="shared" si="1924"/>
        <v>0</v>
      </c>
      <c r="AQ2578" s="30">
        <f t="shared" si="1907"/>
        <v>15963908960.678139</v>
      </c>
      <c r="AR2578" s="28">
        <f t="shared" si="1908"/>
        <v>7812579941.4828539</v>
      </c>
      <c r="AS2578" s="25">
        <f t="shared" si="1909"/>
        <v>200337590.02425668</v>
      </c>
      <c r="AT2578" s="32">
        <f t="shared" si="1910"/>
        <v>0</v>
      </c>
      <c r="AU2578" s="23">
        <f t="shared" si="1911"/>
        <v>0</v>
      </c>
      <c r="AV2578" s="22">
        <f t="shared" si="1912"/>
        <v>2297430794.528883</v>
      </c>
      <c r="AW2578" s="31">
        <f t="shared" si="1925"/>
        <v>10686683022.707148</v>
      </c>
      <c r="AX2578"/>
      <c r="AY2578"/>
      <c r="AZ2578"/>
      <c r="BA2578"/>
    </row>
    <row r="2579" spans="1:53" s="21" customFormat="1" x14ac:dyDescent="0.25">
      <c r="A2579">
        <f t="shared" si="1886"/>
        <v>753</v>
      </c>
      <c r="B2579" t="s">
        <v>9</v>
      </c>
      <c r="C2579" s="27">
        <f t="shared" si="1890"/>
        <v>0</v>
      </c>
      <c r="D2579" s="27">
        <f t="shared" si="1913"/>
        <v>0</v>
      </c>
      <c r="E2579" s="27" t="b">
        <f t="shared" si="1889"/>
        <v>1</v>
      </c>
      <c r="F2579" s="29">
        <f t="shared" si="1891"/>
        <v>0</v>
      </c>
      <c r="G2579" s="27">
        <f t="shared" si="1914"/>
        <v>0</v>
      </c>
      <c r="H2579" s="22">
        <f t="shared" si="1892"/>
        <v>28416811252.722218</v>
      </c>
      <c r="I2579" s="23">
        <f t="shared" si="1893"/>
        <v>132580106.5049091</v>
      </c>
      <c r="J2579" s="23">
        <f t="shared" si="1894"/>
        <v>1086</v>
      </c>
      <c r="K2579" s="19">
        <f t="shared" si="1915"/>
        <v>225.0831931027827</v>
      </c>
      <c r="L2579" s="16">
        <f t="shared" si="1895"/>
        <v>196.0111171238986</v>
      </c>
      <c r="M2579" s="23">
        <f>M2578-IF($B2579="B",(Percent_Rent_In_Elsies*2.49%/12 * H2578)/K2578,0)+IF($B2579="D",N2579,0)+IF(B2579="D",AK2578)+IF(B2579="C",F2578*90%)-(Y2579-Y2578)-IF($B2579="A",Q2578/K2578) + IF($B2579="A",Q2578/K2578)</f>
        <v>-44708727.934452534</v>
      </c>
      <c r="N2579" s="23">
        <f t="shared" si="1896"/>
        <v>0</v>
      </c>
      <c r="O2579" s="22">
        <f t="shared" si="1897"/>
        <v>20194523.313151605</v>
      </c>
      <c r="P2579" s="22">
        <f t="shared" si="1928"/>
        <v>0</v>
      </c>
      <c r="Q2579" s="22">
        <f t="shared" si="1929"/>
        <v>0</v>
      </c>
      <c r="R2579" s="22">
        <f t="shared" si="1898"/>
        <v>347430342.08811665</v>
      </c>
      <c r="S2579" s="16">
        <f t="shared" si="1888"/>
        <v>0</v>
      </c>
      <c r="T2579" s="15">
        <f t="shared" si="1899"/>
        <v>8709831.2698863335</v>
      </c>
      <c r="U2579" s="23">
        <f t="shared" si="1916"/>
        <v>1543564.1253297494</v>
      </c>
      <c r="V2579" s="23">
        <f t="shared" si="1917"/>
        <v>0</v>
      </c>
      <c r="W2579" s="23">
        <f t="shared" si="1930"/>
        <v>128416.31658317386</v>
      </c>
      <c r="X2579" s="23">
        <f t="shared" si="1918"/>
        <v>36824576.52892933</v>
      </c>
      <c r="Y2579" s="23">
        <f t="shared" si="1900"/>
        <v>13825559.361691331</v>
      </c>
      <c r="Z2579" s="3">
        <f t="shared" si="1901"/>
        <v>0</v>
      </c>
      <c r="AA2579" s="23">
        <f t="shared" si="1902"/>
        <v>62472887.876147479</v>
      </c>
      <c r="AB2579" s="26">
        <f t="shared" si="1919"/>
        <v>70086276.274228543</v>
      </c>
      <c r="AC2579" s="23">
        <f t="shared" si="1920"/>
        <v>74889487.274228647</v>
      </c>
      <c r="AD2579" s="23">
        <f t="shared" si="1926"/>
        <v>4803211</v>
      </c>
      <c r="AE2579" s="24">
        <f t="shared" si="1887"/>
        <v>70086276.274228647</v>
      </c>
      <c r="AF2579" s="3">
        <f t="shared" si="1921"/>
        <v>0</v>
      </c>
      <c r="AG2579" s="2">
        <f t="shared" si="1903"/>
        <v>0</v>
      </c>
      <c r="AH2579" s="2">
        <f t="shared" si="1904"/>
        <v>162.18188645968249</v>
      </c>
      <c r="AI2579" s="23">
        <f t="shared" si="1927"/>
        <v>10043997918.225277</v>
      </c>
      <c r="AJ2579" s="23">
        <f t="shared" si="1905"/>
        <v>6219.922423797766</v>
      </c>
      <c r="AK2579" s="23">
        <f t="shared" si="1906"/>
        <v>0</v>
      </c>
      <c r="AL2579" s="23">
        <f t="shared" si="1931"/>
        <v>0</v>
      </c>
      <c r="AM2579" s="23">
        <f t="shared" si="1932"/>
        <v>0</v>
      </c>
      <c r="AN2579" s="16">
        <f t="shared" si="1922"/>
        <v>0</v>
      </c>
      <c r="AO2579" s="23">
        <f t="shared" si="1923"/>
        <v>0</v>
      </c>
      <c r="AP2579" s="22">
        <f t="shared" si="1924"/>
        <v>0</v>
      </c>
      <c r="AQ2579" s="30">
        <f t="shared" si="1907"/>
        <v>15963908960.678139</v>
      </c>
      <c r="AR2579" s="28">
        <f t="shared" si="1908"/>
        <v>7812579941.4828539</v>
      </c>
      <c r="AS2579" s="25">
        <f t="shared" si="1909"/>
        <v>200337590.02425668</v>
      </c>
      <c r="AT2579" s="32">
        <f t="shared" si="1910"/>
        <v>0</v>
      </c>
      <c r="AU2579" s="23">
        <f t="shared" si="1911"/>
        <v>0</v>
      </c>
      <c r="AV2579" s="22">
        <f t="shared" si="1912"/>
        <v>2297430794.528883</v>
      </c>
      <c r="AW2579" s="31">
        <f t="shared" si="1925"/>
        <v>10686683022.707148</v>
      </c>
      <c r="AX2579"/>
      <c r="AY2579"/>
      <c r="AZ2579"/>
      <c r="BA2579"/>
    </row>
    <row r="2580" spans="1:53" x14ac:dyDescent="0.25">
      <c r="A2580" s="21">
        <f t="shared" si="1886"/>
        <v>753</v>
      </c>
      <c r="B2580" s="21" t="s">
        <v>28</v>
      </c>
      <c r="C2580" s="27">
        <f t="shared" si="1890"/>
        <v>0</v>
      </c>
      <c r="D2580" s="27">
        <f t="shared" si="1913"/>
        <v>0</v>
      </c>
      <c r="E2580" s="27" t="b">
        <f t="shared" si="1889"/>
        <v>1</v>
      </c>
      <c r="F2580" s="29">
        <f t="shared" si="1891"/>
        <v>0</v>
      </c>
      <c r="G2580" s="27">
        <f t="shared" si="1914"/>
        <v>0</v>
      </c>
      <c r="H2580" s="22">
        <f t="shared" si="1892"/>
        <v>28416811252.722218</v>
      </c>
      <c r="I2580" s="23">
        <f t="shared" si="1893"/>
        <v>132580106.5049091</v>
      </c>
      <c r="J2580" s="23">
        <f t="shared" si="1894"/>
        <v>1086</v>
      </c>
      <c r="K2580" s="19">
        <f t="shared" si="1915"/>
        <v>225.0831931027827</v>
      </c>
      <c r="L2580" s="16">
        <f t="shared" si="1895"/>
        <v>196.0111171238986</v>
      </c>
      <c r="M2580" s="23">
        <f>M2579-IF($B2580="B",(Percent_Rent_In_Elsies*2.49%/12 * H2579)/K2579,0)+IF($B2580="D",N2580,0)+IF(B2580="D",AK2579)+IF(B2580="C",F2579*90%)-(Y2580-Y2579)-IF($B2580="A",Q2579/K2579) + IF($B2580="A",Q2579/K2579)</f>
        <v>-44708727.934452534</v>
      </c>
      <c r="N2580" s="23">
        <f t="shared" si="1896"/>
        <v>0</v>
      </c>
      <c r="O2580" s="22">
        <f t="shared" si="1897"/>
        <v>0</v>
      </c>
      <c r="P2580" s="22">
        <f t="shared" si="1928"/>
        <v>20194523.313151605</v>
      </c>
      <c r="Q2580" s="22">
        <f t="shared" si="1929"/>
        <v>0</v>
      </c>
      <c r="R2580" s="22">
        <f t="shared" si="1898"/>
        <v>347430342.08811665</v>
      </c>
      <c r="S2580" s="16">
        <f t="shared" si="1888"/>
        <v>0</v>
      </c>
      <c r="T2580" s="15">
        <f t="shared" si="1899"/>
        <v>0</v>
      </c>
      <c r="U2580" s="23">
        <f t="shared" si="1916"/>
        <v>1543564.1253297494</v>
      </c>
      <c r="V2580" s="23">
        <f t="shared" si="1917"/>
        <v>0</v>
      </c>
      <c r="W2580" s="23">
        <f t="shared" si="1930"/>
        <v>0</v>
      </c>
      <c r="X2580" s="23">
        <f t="shared" si="1918"/>
        <v>36824576.52892933</v>
      </c>
      <c r="Y2580" s="23">
        <f t="shared" si="1900"/>
        <v>13825559.361691331</v>
      </c>
      <c r="Z2580" s="3">
        <f t="shared" si="1901"/>
        <v>6420.8158291586942</v>
      </c>
      <c r="AA2580" s="23">
        <f t="shared" si="1902"/>
        <v>62569200.113584861</v>
      </c>
      <c r="AB2580" s="26">
        <f t="shared" si="1919"/>
        <v>70086276.274228528</v>
      </c>
      <c r="AC2580" s="23">
        <f t="shared" si="1920"/>
        <v>74889487.274228647</v>
      </c>
      <c r="AD2580" s="23">
        <f t="shared" si="1926"/>
        <v>4803211</v>
      </c>
      <c r="AE2580" s="24">
        <f t="shared" si="1887"/>
        <v>70086276.274228647</v>
      </c>
      <c r="AF2580" s="3">
        <f t="shared" si="1921"/>
        <v>0</v>
      </c>
      <c r="AG2580" s="2">
        <f t="shared" si="1903"/>
        <v>770497899.49904323</v>
      </c>
      <c r="AH2580" s="2">
        <f t="shared" si="1904"/>
        <v>162.18188645968249</v>
      </c>
      <c r="AI2580" s="23">
        <f t="shared" si="1927"/>
        <v>10059482393.894762</v>
      </c>
      <c r="AJ2580" s="23">
        <f t="shared" si="1905"/>
        <v>6219.922423797766</v>
      </c>
      <c r="AK2580" s="23">
        <f t="shared" si="1906"/>
        <v>0</v>
      </c>
      <c r="AL2580" s="23">
        <f t="shared" si="1931"/>
        <v>0</v>
      </c>
      <c r="AM2580" s="23">
        <f t="shared" si="1932"/>
        <v>0</v>
      </c>
      <c r="AN2580" s="16">
        <f t="shared" si="1922"/>
        <v>0</v>
      </c>
      <c r="AO2580" s="23">
        <f t="shared" si="1923"/>
        <v>0</v>
      </c>
      <c r="AP2580" s="22">
        <f t="shared" si="1924"/>
        <v>0</v>
      </c>
      <c r="AQ2580" s="30">
        <f t="shared" si="1907"/>
        <v>15963908960.678139</v>
      </c>
      <c r="AR2580" s="28">
        <f t="shared" si="1908"/>
        <v>7812579941.4828539</v>
      </c>
      <c r="AS2580" s="25">
        <f t="shared" si="1909"/>
        <v>200337590.02425668</v>
      </c>
      <c r="AT2580" s="32">
        <f t="shared" si="1910"/>
        <v>12841.631658317388</v>
      </c>
      <c r="AU2580" s="23">
        <f t="shared" si="1911"/>
        <v>12841.631658317388</v>
      </c>
      <c r="AV2580" s="22">
        <f t="shared" si="1912"/>
        <v>2306140625.7987695</v>
      </c>
      <c r="AW2580" s="31">
        <f t="shared" si="1925"/>
        <v>10686683022.707148</v>
      </c>
    </row>
    <row r="2581" spans="1:53" x14ac:dyDescent="0.25">
      <c r="A2581">
        <f t="shared" si="1886"/>
        <v>754</v>
      </c>
      <c r="B2581" t="s">
        <v>6</v>
      </c>
      <c r="C2581" s="27">
        <f t="shared" si="1890"/>
        <v>0</v>
      </c>
      <c r="D2581" s="27">
        <f t="shared" si="1913"/>
        <v>0</v>
      </c>
      <c r="E2581" s="27" t="b">
        <f t="shared" si="1889"/>
        <v>1</v>
      </c>
      <c r="F2581" s="29">
        <f t="shared" si="1891"/>
        <v>0</v>
      </c>
      <c r="G2581" s="27">
        <f t="shared" si="1914"/>
        <v>0</v>
      </c>
      <c r="H2581" s="22">
        <f t="shared" si="1892"/>
        <v>28464172604.810089</v>
      </c>
      <c r="I2581" s="23">
        <f t="shared" si="1893"/>
        <v>132580106.5049091</v>
      </c>
      <c r="J2581" s="23">
        <f t="shared" si="1894"/>
        <v>1086</v>
      </c>
      <c r="K2581" s="19">
        <f t="shared" si="1915"/>
        <v>225.0831931027827</v>
      </c>
      <c r="L2581" s="16">
        <f t="shared" si="1895"/>
        <v>196.33780231910509</v>
      </c>
      <c r="M2581" s="23">
        <f>M2580-IF($B2581="B",(Percent_Rent_In_Elsies*2.49%/12 * H2580)/K2580,0)+IF($B2581="D",N2581,0)+IF(B2581="D",AK2580)+IF(B2581="C",F2580*90%)-(Y2581-Y2580)-IF($B2581="A",Q2580/K2580) + IF($B2581="A",Q2580/K2580)</f>
        <v>-44708727.934452534</v>
      </c>
      <c r="N2581" s="23">
        <f t="shared" si="1896"/>
        <v>0</v>
      </c>
      <c r="O2581" s="22">
        <f t="shared" si="1897"/>
        <v>0</v>
      </c>
      <c r="P2581" s="22">
        <f t="shared" si="1928"/>
        <v>0</v>
      </c>
      <c r="Q2581" s="22">
        <f t="shared" si="1929"/>
        <v>0</v>
      </c>
      <c r="R2581" s="22">
        <f t="shared" si="1898"/>
        <v>347430342.08811665</v>
      </c>
      <c r="S2581" s="16">
        <f t="shared" si="1888"/>
        <v>0</v>
      </c>
      <c r="T2581" s="15">
        <f t="shared" si="1899"/>
        <v>0</v>
      </c>
      <c r="U2581" s="23">
        <f t="shared" si="1916"/>
        <v>1543564.1253297494</v>
      </c>
      <c r="V2581" s="23">
        <f t="shared" si="1917"/>
        <v>0</v>
      </c>
      <c r="W2581" s="23">
        <f t="shared" si="1930"/>
        <v>0</v>
      </c>
      <c r="X2581" s="23">
        <f t="shared" si="1918"/>
        <v>36856680.60807512</v>
      </c>
      <c r="Y2581" s="23">
        <f t="shared" si="1900"/>
        <v>13825559.361691331</v>
      </c>
      <c r="Z2581" s="3">
        <f t="shared" si="1901"/>
        <v>0</v>
      </c>
      <c r="AA2581" s="23">
        <f t="shared" si="1902"/>
        <v>62569200.113584861</v>
      </c>
      <c r="AB2581" s="26">
        <f t="shared" si="1919"/>
        <v>70086276.274228528</v>
      </c>
      <c r="AC2581" s="23">
        <f t="shared" si="1920"/>
        <v>74889487.274228647</v>
      </c>
      <c r="AD2581" s="23">
        <f t="shared" si="1926"/>
        <v>4803211</v>
      </c>
      <c r="AE2581" s="24">
        <f t="shared" si="1887"/>
        <v>70086276.274228647</v>
      </c>
      <c r="AF2581" s="3">
        <f t="shared" si="1921"/>
        <v>0</v>
      </c>
      <c r="AG2581" s="2">
        <f t="shared" si="1903"/>
        <v>0</v>
      </c>
      <c r="AH2581" s="2">
        <f t="shared" si="1904"/>
        <v>162.45218960378193</v>
      </c>
      <c r="AI2581" s="23">
        <f t="shared" si="1927"/>
        <v>10059482393.894762</v>
      </c>
      <c r="AJ2581" s="23">
        <f t="shared" si="1905"/>
        <v>6219.922423797766</v>
      </c>
      <c r="AK2581" s="23">
        <f t="shared" si="1906"/>
        <v>0</v>
      </c>
      <c r="AL2581" s="23">
        <f t="shared" si="1931"/>
        <v>0</v>
      </c>
      <c r="AM2581" s="23">
        <f t="shared" si="1932"/>
        <v>0</v>
      </c>
      <c r="AN2581" s="16">
        <f t="shared" si="1922"/>
        <v>0</v>
      </c>
      <c r="AO2581" s="23">
        <f t="shared" si="1923"/>
        <v>0</v>
      </c>
      <c r="AP2581" s="22">
        <f t="shared" si="1924"/>
        <v>0</v>
      </c>
      <c r="AQ2581" s="30">
        <f t="shared" si="1907"/>
        <v>15963908960.678139</v>
      </c>
      <c r="AR2581" s="28">
        <f t="shared" si="1908"/>
        <v>7812579941.4828539</v>
      </c>
      <c r="AS2581" s="25">
        <f t="shared" si="1909"/>
        <v>200337590.02425668</v>
      </c>
      <c r="AT2581" s="32">
        <f t="shared" si="1910"/>
        <v>0</v>
      </c>
      <c r="AU2581" s="23">
        <f t="shared" si="1911"/>
        <v>0</v>
      </c>
      <c r="AV2581" s="22">
        <f t="shared" si="1912"/>
        <v>2306140625.7987695</v>
      </c>
      <c r="AW2581" s="31">
        <f t="shared" si="1925"/>
        <v>10666488499.393997</v>
      </c>
    </row>
    <row r="2582" spans="1:53" x14ac:dyDescent="0.25">
      <c r="A2582">
        <f t="shared" si="1886"/>
        <v>754</v>
      </c>
      <c r="B2582" t="s">
        <v>7</v>
      </c>
      <c r="C2582" s="27">
        <f t="shared" si="1890"/>
        <v>0</v>
      </c>
      <c r="D2582" s="27">
        <f t="shared" si="1913"/>
        <v>0</v>
      </c>
      <c r="E2582" s="27" t="b">
        <f t="shared" si="1889"/>
        <v>1</v>
      </c>
      <c r="F2582" s="29">
        <f t="shared" si="1891"/>
        <v>0</v>
      </c>
      <c r="G2582" s="27">
        <f t="shared" si="1914"/>
        <v>0</v>
      </c>
      <c r="H2582" s="22">
        <f t="shared" si="1892"/>
        <v>28464172604.810089</v>
      </c>
      <c r="I2582" s="23">
        <f t="shared" si="1893"/>
        <v>132580106.5049091</v>
      </c>
      <c r="J2582" s="23">
        <f t="shared" si="1894"/>
        <v>1086</v>
      </c>
      <c r="K2582" s="19">
        <f t="shared" si="1915"/>
        <v>225.0831931027827</v>
      </c>
      <c r="L2582" s="16">
        <f t="shared" si="1895"/>
        <v>196.33780231910509</v>
      </c>
      <c r="M2582" s="23">
        <f>M2581-IF($B2582="B",(Percent_Rent_In_Elsies*2.49%/12 * H2581)/K2581,0)+IF($B2582="D",N2582,0)+IF(B2582="D",AK2581)+IF(B2582="C",F2581*90%)-(Y2582-Y2581)-IF($B2582="A",Q2581/K2581) + IF($B2582="A",Q2581/K2581)</f>
        <v>-44839930.885105565</v>
      </c>
      <c r="N2582" s="23">
        <f t="shared" si="1896"/>
        <v>0</v>
      </c>
      <c r="O2582" s="22">
        <f t="shared" si="1897"/>
        <v>0</v>
      </c>
      <c r="P2582" s="22">
        <f t="shared" si="1928"/>
        <v>0</v>
      </c>
      <c r="Q2582" s="22">
        <f t="shared" si="1929"/>
        <v>0</v>
      </c>
      <c r="R2582" s="22">
        <f t="shared" si="1898"/>
        <v>318477813.58077359</v>
      </c>
      <c r="S2582" s="16">
        <f t="shared" si="1888"/>
        <v>28952528.507343054</v>
      </c>
      <c r="T2582" s="15">
        <f t="shared" si="1899"/>
        <v>0</v>
      </c>
      <c r="U2582" s="23">
        <f t="shared" si="1916"/>
        <v>1414933.7815522703</v>
      </c>
      <c r="V2582" s="23">
        <f t="shared" si="1917"/>
        <v>128630.34377747912</v>
      </c>
      <c r="W2582" s="23">
        <f t="shared" si="1930"/>
        <v>0</v>
      </c>
      <c r="X2582" s="23">
        <f t="shared" si="1918"/>
        <v>36856680.60807512</v>
      </c>
      <c r="Y2582" s="23">
        <f t="shared" si="1900"/>
        <v>13825559.361691331</v>
      </c>
      <c r="Z2582" s="3">
        <f t="shared" si="1901"/>
        <v>0</v>
      </c>
      <c r="AA2582" s="23">
        <f t="shared" si="1902"/>
        <v>62569200.113584861</v>
      </c>
      <c r="AB2582" s="26">
        <f t="shared" si="1919"/>
        <v>70086276.274228528</v>
      </c>
      <c r="AC2582" s="23">
        <f t="shared" si="1920"/>
        <v>74889487.274228647</v>
      </c>
      <c r="AD2582" s="23">
        <f t="shared" si="1926"/>
        <v>4803211</v>
      </c>
      <c r="AE2582" s="24">
        <f t="shared" si="1887"/>
        <v>70086276.274228647</v>
      </c>
      <c r="AF2582" s="3">
        <f t="shared" si="1921"/>
        <v>0</v>
      </c>
      <c r="AG2582" s="2">
        <f t="shared" si="1903"/>
        <v>0</v>
      </c>
      <c r="AH2582" s="2">
        <f t="shared" si="1904"/>
        <v>162.45218960378193</v>
      </c>
      <c r="AI2582" s="23">
        <f t="shared" si="1927"/>
        <v>10059482393.894762</v>
      </c>
      <c r="AJ2582" s="23">
        <f t="shared" si="1905"/>
        <v>6219.922423797766</v>
      </c>
      <c r="AK2582" s="23">
        <f t="shared" si="1906"/>
        <v>0</v>
      </c>
      <c r="AL2582" s="23">
        <f t="shared" si="1931"/>
        <v>5709077.2131290436</v>
      </c>
      <c r="AM2582" s="23">
        <f t="shared" si="1932"/>
        <v>5326502606.5701294</v>
      </c>
      <c r="AN2582" s="16">
        <f t="shared" si="1922"/>
        <v>0</v>
      </c>
      <c r="AO2582" s="23">
        <f t="shared" si="1923"/>
        <v>131202.95065302844</v>
      </c>
      <c r="AP2582" s="22">
        <f t="shared" si="1924"/>
        <v>29531579.077490468</v>
      </c>
      <c r="AQ2582" s="30">
        <f t="shared" si="1907"/>
        <v>16022721100.410961</v>
      </c>
      <c r="AR2582" s="28">
        <f t="shared" si="1908"/>
        <v>7841860502.1381855</v>
      </c>
      <c r="AS2582" s="25">
        <f t="shared" si="1909"/>
        <v>200337590.02425668</v>
      </c>
      <c r="AT2582" s="32">
        <f t="shared" si="1910"/>
        <v>0</v>
      </c>
      <c r="AU2582" s="23">
        <f t="shared" si="1911"/>
        <v>0</v>
      </c>
      <c r="AV2582" s="22">
        <f t="shared" si="1912"/>
        <v>2306140625.7987695</v>
      </c>
      <c r="AW2582" s="31">
        <f t="shared" si="1925"/>
        <v>10725300639.126818</v>
      </c>
    </row>
    <row r="2583" spans="1:53" x14ac:dyDescent="0.25">
      <c r="A2583">
        <f t="shared" si="1886"/>
        <v>754</v>
      </c>
      <c r="B2583" t="s">
        <v>8</v>
      </c>
      <c r="C2583" s="27">
        <f t="shared" si="1890"/>
        <v>0</v>
      </c>
      <c r="D2583" s="27">
        <f t="shared" si="1913"/>
        <v>0</v>
      </c>
      <c r="E2583" s="27" t="b">
        <f t="shared" si="1889"/>
        <v>1</v>
      </c>
      <c r="F2583" s="29">
        <f t="shared" si="1891"/>
        <v>0</v>
      </c>
      <c r="G2583" s="27">
        <f t="shared" si="1914"/>
        <v>0</v>
      </c>
      <c r="H2583" s="22">
        <f t="shared" si="1892"/>
        <v>28464172604.810089</v>
      </c>
      <c r="I2583" s="23">
        <f t="shared" si="1893"/>
        <v>132580106.5049091</v>
      </c>
      <c r="J2583" s="23">
        <f t="shared" si="1894"/>
        <v>1086</v>
      </c>
      <c r="K2583" s="19">
        <f t="shared" si="1915"/>
        <v>225.0831931027827</v>
      </c>
      <c r="L2583" s="16">
        <f t="shared" si="1895"/>
        <v>196.33780231910509</v>
      </c>
      <c r="M2583" s="23">
        <f>M2582-IF($B2583="B",(Percent_Rent_In_Elsies*2.49%/12 * H2582)/K2582,0)+IF($B2583="D",N2583,0)+IF(B2583="D",AK2582)+IF(B2583="C",F2582*90%)-(Y2583-Y2582)-IF($B2583="A",Q2582/K2582) + IF($B2583="A",Q2582/K2582)</f>
        <v>-44839930.885105565</v>
      </c>
      <c r="N2583" s="23">
        <f t="shared" si="1896"/>
        <v>0</v>
      </c>
      <c r="O2583" s="22">
        <f t="shared" si="1897"/>
        <v>0</v>
      </c>
      <c r="P2583" s="22">
        <f t="shared" si="1928"/>
        <v>0</v>
      </c>
      <c r="Q2583" s="22">
        <f t="shared" si="1929"/>
        <v>0</v>
      </c>
      <c r="R2583" s="22">
        <f t="shared" si="1898"/>
        <v>348009392.65826404</v>
      </c>
      <c r="S2583" s="16">
        <f t="shared" si="1888"/>
        <v>28952528.507343054</v>
      </c>
      <c r="T2583" s="15">
        <f t="shared" si="1899"/>
        <v>0</v>
      </c>
      <c r="U2583" s="23">
        <f t="shared" si="1916"/>
        <v>1546136.7322052987</v>
      </c>
      <c r="V2583" s="23">
        <f t="shared" si="1917"/>
        <v>128630.34377747912</v>
      </c>
      <c r="W2583" s="23">
        <f t="shared" si="1930"/>
        <v>0</v>
      </c>
      <c r="X2583" s="23">
        <f t="shared" si="1918"/>
        <v>36856680.60807512</v>
      </c>
      <c r="Y2583" s="23">
        <f t="shared" si="1900"/>
        <v>13825559.361691331</v>
      </c>
      <c r="Z2583" s="3">
        <f t="shared" si="1901"/>
        <v>0</v>
      </c>
      <c r="AA2583" s="23">
        <f t="shared" si="1902"/>
        <v>62569200.113584861</v>
      </c>
      <c r="AB2583" s="26">
        <f t="shared" si="1919"/>
        <v>70086276.274228528</v>
      </c>
      <c r="AC2583" s="23">
        <f t="shared" si="1920"/>
        <v>74889487.274228647</v>
      </c>
      <c r="AD2583" s="23">
        <f t="shared" si="1926"/>
        <v>4803211</v>
      </c>
      <c r="AE2583" s="24">
        <f t="shared" si="1887"/>
        <v>70086276.274228647</v>
      </c>
      <c r="AF2583" s="3">
        <f t="shared" si="1921"/>
        <v>1E-4</v>
      </c>
      <c r="AG2583" s="2">
        <f t="shared" si="1903"/>
        <v>0</v>
      </c>
      <c r="AH2583" s="2">
        <f t="shared" si="1904"/>
        <v>162.45218960378193</v>
      </c>
      <c r="AI2583" s="23">
        <f t="shared" si="1927"/>
        <v>10059482393.894762</v>
      </c>
      <c r="AJ2583" s="23">
        <f t="shared" si="1905"/>
        <v>6219.922423797766</v>
      </c>
      <c r="AK2583" s="23">
        <f t="shared" si="1906"/>
        <v>60818.080370648117</v>
      </c>
      <c r="AL2583" s="23">
        <f t="shared" si="1931"/>
        <v>0</v>
      </c>
      <c r="AM2583" s="23">
        <f t="shared" si="1932"/>
        <v>0</v>
      </c>
      <c r="AN2583" s="16">
        <f t="shared" si="1922"/>
        <v>0</v>
      </c>
      <c r="AO2583" s="23">
        <f t="shared" si="1923"/>
        <v>0</v>
      </c>
      <c r="AP2583" s="22">
        <f t="shared" si="1924"/>
        <v>0</v>
      </c>
      <c r="AQ2583" s="30">
        <f t="shared" si="1907"/>
        <v>16022721100.410961</v>
      </c>
      <c r="AR2583" s="28">
        <f t="shared" si="1908"/>
        <v>7841860502.1381855</v>
      </c>
      <c r="AS2583" s="25">
        <f t="shared" si="1909"/>
        <v>200337590.02425668</v>
      </c>
      <c r="AT2583" s="32">
        <f t="shared" si="1910"/>
        <v>0</v>
      </c>
      <c r="AU2583" s="23">
        <f t="shared" si="1911"/>
        <v>0</v>
      </c>
      <c r="AV2583" s="22">
        <f t="shared" si="1912"/>
        <v>2306140625.7987695</v>
      </c>
      <c r="AW2583" s="31">
        <f t="shared" si="1925"/>
        <v>10725300639.12682</v>
      </c>
    </row>
    <row r="2584" spans="1:53" x14ac:dyDescent="0.25">
      <c r="A2584" s="21">
        <f t="shared" si="1886"/>
        <v>754</v>
      </c>
      <c r="B2584" s="21" t="s">
        <v>9</v>
      </c>
      <c r="C2584" s="27">
        <f t="shared" si="1890"/>
        <v>0</v>
      </c>
      <c r="D2584" s="27">
        <f t="shared" si="1913"/>
        <v>0</v>
      </c>
      <c r="E2584" s="27" t="b">
        <f t="shared" si="1889"/>
        <v>1</v>
      </c>
      <c r="F2584" s="29">
        <f t="shared" si="1891"/>
        <v>0</v>
      </c>
      <c r="G2584" s="27">
        <f t="shared" si="1914"/>
        <v>0</v>
      </c>
      <c r="H2584" s="22">
        <f t="shared" si="1892"/>
        <v>28464172604.810089</v>
      </c>
      <c r="I2584" s="23">
        <f t="shared" si="1893"/>
        <v>132580106.5049091</v>
      </c>
      <c r="J2584" s="23">
        <f t="shared" si="1894"/>
        <v>1086</v>
      </c>
      <c r="K2584" s="19">
        <f t="shared" si="1915"/>
        <v>225.0831931027827</v>
      </c>
      <c r="L2584" s="16">
        <f t="shared" si="1895"/>
        <v>196.33780231910509</v>
      </c>
      <c r="M2584" s="23">
        <f>M2583-IF($B2584="B",(Percent_Rent_In_Elsies*2.49%/12 * H2583)/K2583,0)+IF($B2584="D",N2584,0)+IF(B2584="D",AK2583)+IF(B2584="C",F2583*90%)-(Y2584-Y2583)-IF($B2584="A",Q2583/K2583) + IF($B2584="A",Q2583/K2583)</f>
        <v>-44779112.804734915</v>
      </c>
      <c r="N2584" s="23">
        <f t="shared" si="1896"/>
        <v>0</v>
      </c>
      <c r="O2584" s="22">
        <f t="shared" si="1897"/>
        <v>20228180.852006897</v>
      </c>
      <c r="P2584" s="22">
        <f t="shared" si="1928"/>
        <v>0</v>
      </c>
      <c r="Q2584" s="22">
        <f t="shared" si="1929"/>
        <v>0</v>
      </c>
      <c r="R2584" s="22">
        <f t="shared" si="1898"/>
        <v>348009392.65826404</v>
      </c>
      <c r="S2584" s="16">
        <f t="shared" si="1888"/>
        <v>0</v>
      </c>
      <c r="T2584" s="15">
        <f t="shared" si="1899"/>
        <v>8724347.6553361565</v>
      </c>
      <c r="U2584" s="23">
        <f t="shared" si="1916"/>
        <v>1546136.7322052987</v>
      </c>
      <c r="V2584" s="23">
        <f t="shared" si="1917"/>
        <v>0</v>
      </c>
      <c r="W2584" s="23">
        <f t="shared" si="1930"/>
        <v>128630.34377747912</v>
      </c>
      <c r="X2584" s="23">
        <f t="shared" si="1918"/>
        <v>36856680.60807512</v>
      </c>
      <c r="Y2584" s="23">
        <f t="shared" si="1900"/>
        <v>13825559.361691331</v>
      </c>
      <c r="Z2584" s="3">
        <f t="shared" si="1901"/>
        <v>0</v>
      </c>
      <c r="AA2584" s="23">
        <f t="shared" si="1902"/>
        <v>62508382.033214211</v>
      </c>
      <c r="AB2584" s="26">
        <f t="shared" si="1919"/>
        <v>70086276.274228528</v>
      </c>
      <c r="AC2584" s="23">
        <f t="shared" si="1920"/>
        <v>74889487.274228647</v>
      </c>
      <c r="AD2584" s="23">
        <f t="shared" si="1926"/>
        <v>4803211</v>
      </c>
      <c r="AE2584" s="24">
        <f t="shared" si="1887"/>
        <v>70086276.274228647</v>
      </c>
      <c r="AF2584" s="3">
        <f t="shared" si="1921"/>
        <v>0</v>
      </c>
      <c r="AG2584" s="2">
        <f t="shared" si="1903"/>
        <v>0</v>
      </c>
      <c r="AH2584" s="2">
        <f t="shared" si="1904"/>
        <v>162.45218960378193</v>
      </c>
      <c r="AI2584" s="23">
        <f t="shared" si="1927"/>
        <v>10049704445.517471</v>
      </c>
      <c r="AJ2584" s="23">
        <f t="shared" si="1905"/>
        <v>6219.922423797766</v>
      </c>
      <c r="AK2584" s="23">
        <f t="shared" si="1906"/>
        <v>0</v>
      </c>
      <c r="AL2584" s="23">
        <f t="shared" si="1931"/>
        <v>0</v>
      </c>
      <c r="AM2584" s="23">
        <f t="shared" si="1932"/>
        <v>0</v>
      </c>
      <c r="AN2584" s="16">
        <f t="shared" si="1922"/>
        <v>0</v>
      </c>
      <c r="AO2584" s="23">
        <f t="shared" si="1923"/>
        <v>0</v>
      </c>
      <c r="AP2584" s="22">
        <f t="shared" si="1924"/>
        <v>0</v>
      </c>
      <c r="AQ2584" s="30">
        <f t="shared" si="1907"/>
        <v>16022721100.410961</v>
      </c>
      <c r="AR2584" s="28">
        <f t="shared" si="1908"/>
        <v>7841860502.1381855</v>
      </c>
      <c r="AS2584" s="25">
        <f t="shared" si="1909"/>
        <v>200337590.02425668</v>
      </c>
      <c r="AT2584" s="32">
        <f t="shared" si="1910"/>
        <v>0</v>
      </c>
      <c r="AU2584" s="23">
        <f t="shared" si="1911"/>
        <v>0</v>
      </c>
      <c r="AV2584" s="22">
        <f t="shared" si="1912"/>
        <v>2306140625.7987695</v>
      </c>
      <c r="AW2584" s="31">
        <f t="shared" si="1925"/>
        <v>10725300639.12682</v>
      </c>
      <c r="AX2584" s="21"/>
      <c r="AY2584" s="21"/>
      <c r="AZ2584" s="21"/>
      <c r="BA2584" s="21"/>
    </row>
    <row r="2585" spans="1:53" x14ac:dyDescent="0.25">
      <c r="A2585" s="21">
        <f t="shared" si="1886"/>
        <v>754</v>
      </c>
      <c r="B2585" s="21" t="s">
        <v>28</v>
      </c>
      <c r="C2585" s="27">
        <f t="shared" si="1890"/>
        <v>0</v>
      </c>
      <c r="D2585" s="27">
        <f t="shared" si="1913"/>
        <v>0</v>
      </c>
      <c r="E2585" s="27" t="b">
        <f t="shared" si="1889"/>
        <v>1</v>
      </c>
      <c r="F2585" s="29">
        <f t="shared" si="1891"/>
        <v>0</v>
      </c>
      <c r="G2585" s="27">
        <f t="shared" si="1914"/>
        <v>0</v>
      </c>
      <c r="H2585" s="22">
        <f t="shared" si="1892"/>
        <v>28464172604.810089</v>
      </c>
      <c r="I2585" s="23">
        <f t="shared" si="1893"/>
        <v>132580106.5049091</v>
      </c>
      <c r="J2585" s="23">
        <f t="shared" si="1894"/>
        <v>1086</v>
      </c>
      <c r="K2585" s="19">
        <f t="shared" si="1915"/>
        <v>225.0831931027827</v>
      </c>
      <c r="L2585" s="16">
        <f t="shared" si="1895"/>
        <v>196.33780231910509</v>
      </c>
      <c r="M2585" s="23">
        <f>M2584-IF($B2585="B",(Percent_Rent_In_Elsies*2.49%/12 * H2584)/K2584,0)+IF($B2585="D",N2585,0)+IF(B2585="D",AK2584)+IF(B2585="C",F2584*90%)-(Y2585-Y2584)-IF($B2585="A",Q2584/K2584) + IF($B2585="A",Q2584/K2584)</f>
        <v>-44779112.804734915</v>
      </c>
      <c r="N2585" s="23">
        <f t="shared" si="1896"/>
        <v>0</v>
      </c>
      <c r="O2585" s="22">
        <f t="shared" si="1897"/>
        <v>0</v>
      </c>
      <c r="P2585" s="22">
        <f t="shared" si="1928"/>
        <v>20228180.852006897</v>
      </c>
      <c r="Q2585" s="22">
        <f t="shared" si="1929"/>
        <v>0</v>
      </c>
      <c r="R2585" s="22">
        <f t="shared" si="1898"/>
        <v>348009392.65826404</v>
      </c>
      <c r="S2585" s="16">
        <f t="shared" si="1888"/>
        <v>0</v>
      </c>
      <c r="T2585" s="15">
        <f t="shared" si="1899"/>
        <v>0</v>
      </c>
      <c r="U2585" s="23">
        <f t="shared" si="1916"/>
        <v>1546136.7322052987</v>
      </c>
      <c r="V2585" s="23">
        <f t="shared" si="1917"/>
        <v>0</v>
      </c>
      <c r="W2585" s="23">
        <f t="shared" si="1930"/>
        <v>0</v>
      </c>
      <c r="X2585" s="23">
        <f t="shared" si="1918"/>
        <v>36856680.60807512</v>
      </c>
      <c r="Y2585" s="23">
        <f t="shared" si="1900"/>
        <v>13825559.361691331</v>
      </c>
      <c r="Z2585" s="3">
        <f t="shared" si="1901"/>
        <v>6431.5171888739578</v>
      </c>
      <c r="AA2585" s="23">
        <f t="shared" si="1902"/>
        <v>62604854.79104732</v>
      </c>
      <c r="AB2585" s="26">
        <f t="shared" si="1919"/>
        <v>70086276.274228543</v>
      </c>
      <c r="AC2585" s="23">
        <f t="shared" si="1920"/>
        <v>74889487.274228647</v>
      </c>
      <c r="AD2585" s="23">
        <f t="shared" si="1926"/>
        <v>4803211</v>
      </c>
      <c r="AE2585" s="24">
        <f t="shared" si="1887"/>
        <v>70086276.274228647</v>
      </c>
      <c r="AF2585" s="3">
        <f t="shared" si="1921"/>
        <v>0</v>
      </c>
      <c r="AG2585" s="2">
        <f t="shared" si="1903"/>
        <v>771782062.66487491</v>
      </c>
      <c r="AH2585" s="2">
        <f t="shared" si="1904"/>
        <v>162.45218960378193</v>
      </c>
      <c r="AI2585" s="23">
        <f t="shared" si="1927"/>
        <v>10065214728.646404</v>
      </c>
      <c r="AJ2585" s="23">
        <f t="shared" si="1905"/>
        <v>6219.922423797766</v>
      </c>
      <c r="AK2585" s="23">
        <f t="shared" si="1906"/>
        <v>0</v>
      </c>
      <c r="AL2585" s="23">
        <f t="shared" si="1931"/>
        <v>0</v>
      </c>
      <c r="AM2585" s="23">
        <f t="shared" si="1932"/>
        <v>0</v>
      </c>
      <c r="AN2585" s="16">
        <f t="shared" si="1922"/>
        <v>0</v>
      </c>
      <c r="AO2585" s="23">
        <f t="shared" si="1923"/>
        <v>0</v>
      </c>
      <c r="AP2585" s="22">
        <f t="shared" si="1924"/>
        <v>0</v>
      </c>
      <c r="AQ2585" s="30">
        <f t="shared" si="1907"/>
        <v>16022721100.410961</v>
      </c>
      <c r="AR2585" s="28">
        <f t="shared" si="1908"/>
        <v>7841860502.1381855</v>
      </c>
      <c r="AS2585" s="25">
        <f t="shared" si="1909"/>
        <v>200337590.02425668</v>
      </c>
      <c r="AT2585" s="32">
        <f t="shared" si="1910"/>
        <v>12863.034377747916</v>
      </c>
      <c r="AU2585" s="23">
        <f t="shared" si="1911"/>
        <v>12863.034377747916</v>
      </c>
      <c r="AV2585" s="22">
        <f t="shared" si="1912"/>
        <v>2314864973.4541059</v>
      </c>
      <c r="AW2585" s="31">
        <f t="shared" si="1925"/>
        <v>10725300639.12682</v>
      </c>
      <c r="AX2585" s="21"/>
      <c r="AY2585" s="21"/>
      <c r="AZ2585" s="21"/>
      <c r="BA2585" s="21"/>
    </row>
    <row r="2586" spans="1:53" x14ac:dyDescent="0.25">
      <c r="A2586">
        <f t="shared" ref="A2586:A2649" si="1933">A2581+1</f>
        <v>755</v>
      </c>
      <c r="B2586" t="s">
        <v>6</v>
      </c>
      <c r="C2586" s="27">
        <f t="shared" si="1890"/>
        <v>0</v>
      </c>
      <c r="D2586" s="27">
        <f t="shared" si="1913"/>
        <v>0</v>
      </c>
      <c r="E2586" s="27" t="b">
        <f t="shared" si="1889"/>
        <v>1</v>
      </c>
      <c r="F2586" s="29">
        <f t="shared" si="1891"/>
        <v>0</v>
      </c>
      <c r="G2586" s="27">
        <f t="shared" si="1914"/>
        <v>0</v>
      </c>
      <c r="H2586" s="22">
        <f t="shared" si="1892"/>
        <v>28511612892.484776</v>
      </c>
      <c r="I2586" s="23">
        <f t="shared" si="1893"/>
        <v>132580106.5049091</v>
      </c>
      <c r="J2586" s="23">
        <f t="shared" si="1894"/>
        <v>1086</v>
      </c>
      <c r="K2586" s="19">
        <f t="shared" si="1915"/>
        <v>225.0831931027827</v>
      </c>
      <c r="L2586" s="16">
        <f t="shared" si="1895"/>
        <v>196.66503198963693</v>
      </c>
      <c r="M2586" s="23">
        <f>M2585-IF($B2586="B",(Percent_Rent_In_Elsies*2.49%/12 * H2585)/K2585,0)+IF($B2586="D",N2586,0)+IF(B2586="D",AK2585)+IF(B2586="C",F2585*90%)-(Y2586-Y2585)-IF($B2586="A",Q2585/K2585) + IF($B2586="A",Q2585/K2585)</f>
        <v>-44779112.804734915</v>
      </c>
      <c r="N2586" s="23">
        <f t="shared" si="1896"/>
        <v>0</v>
      </c>
      <c r="O2586" s="22">
        <f t="shared" si="1897"/>
        <v>0</v>
      </c>
      <c r="P2586" s="22">
        <f t="shared" si="1928"/>
        <v>0</v>
      </c>
      <c r="Q2586" s="22">
        <f t="shared" si="1929"/>
        <v>0</v>
      </c>
      <c r="R2586" s="22">
        <f t="shared" si="1898"/>
        <v>348009392.65826404</v>
      </c>
      <c r="S2586" s="16">
        <f t="shared" si="1888"/>
        <v>0</v>
      </c>
      <c r="T2586" s="15">
        <f t="shared" si="1899"/>
        <v>0</v>
      </c>
      <c r="U2586" s="23">
        <f t="shared" si="1916"/>
        <v>1546136.7322052987</v>
      </c>
      <c r="V2586" s="23">
        <f t="shared" si="1917"/>
        <v>0</v>
      </c>
      <c r="W2586" s="23">
        <f t="shared" si="1930"/>
        <v>0</v>
      </c>
      <c r="X2586" s="23">
        <f t="shared" si="1918"/>
        <v>36888838.194019489</v>
      </c>
      <c r="Y2586" s="23">
        <f t="shared" si="1900"/>
        <v>13825559.361691331</v>
      </c>
      <c r="Z2586" s="3">
        <f t="shared" si="1901"/>
        <v>0</v>
      </c>
      <c r="AA2586" s="23">
        <f t="shared" si="1902"/>
        <v>62604854.79104732</v>
      </c>
      <c r="AB2586" s="26">
        <f t="shared" si="1919"/>
        <v>70086276.274228528</v>
      </c>
      <c r="AC2586" s="23">
        <f t="shared" si="1920"/>
        <v>74889487.274228647</v>
      </c>
      <c r="AD2586" s="23">
        <f t="shared" si="1926"/>
        <v>4803211</v>
      </c>
      <c r="AE2586" s="24">
        <f t="shared" si="1887"/>
        <v>70086276.274228647</v>
      </c>
      <c r="AF2586" s="3">
        <f t="shared" si="1921"/>
        <v>0</v>
      </c>
      <c r="AG2586" s="2">
        <f t="shared" si="1903"/>
        <v>0</v>
      </c>
      <c r="AH2586" s="2">
        <f t="shared" si="1904"/>
        <v>162.7229432531216</v>
      </c>
      <c r="AI2586" s="23">
        <f t="shared" si="1927"/>
        <v>10065214728.646404</v>
      </c>
      <c r="AJ2586" s="23">
        <f t="shared" si="1905"/>
        <v>6219.922423797766</v>
      </c>
      <c r="AK2586" s="23">
        <f t="shared" si="1906"/>
        <v>0</v>
      </c>
      <c r="AL2586" s="23">
        <f t="shared" si="1931"/>
        <v>0</v>
      </c>
      <c r="AM2586" s="23">
        <f t="shared" si="1932"/>
        <v>0</v>
      </c>
      <c r="AN2586" s="16">
        <f t="shared" si="1922"/>
        <v>0</v>
      </c>
      <c r="AO2586" s="23">
        <f t="shared" si="1923"/>
        <v>0</v>
      </c>
      <c r="AP2586" s="22">
        <f t="shared" si="1924"/>
        <v>0</v>
      </c>
      <c r="AQ2586" s="30">
        <f t="shared" si="1907"/>
        <v>16022721100.410961</v>
      </c>
      <c r="AR2586" s="28">
        <f t="shared" si="1908"/>
        <v>7841860502.1381855</v>
      </c>
      <c r="AS2586" s="25">
        <f t="shared" si="1909"/>
        <v>200337590.02425668</v>
      </c>
      <c r="AT2586" s="32">
        <f t="shared" si="1910"/>
        <v>0</v>
      </c>
      <c r="AU2586" s="23">
        <f t="shared" si="1911"/>
        <v>0</v>
      </c>
      <c r="AV2586" s="22">
        <f t="shared" si="1912"/>
        <v>2314864973.4541059</v>
      </c>
      <c r="AW2586" s="31">
        <f t="shared" si="1925"/>
        <v>10705072458.274813</v>
      </c>
    </row>
    <row r="2587" spans="1:53" x14ac:dyDescent="0.25">
      <c r="A2587">
        <f t="shared" si="1933"/>
        <v>755</v>
      </c>
      <c r="B2587" t="s">
        <v>7</v>
      </c>
      <c r="C2587" s="27">
        <f t="shared" si="1890"/>
        <v>0</v>
      </c>
      <c r="D2587" s="27">
        <f t="shared" si="1913"/>
        <v>0</v>
      </c>
      <c r="E2587" s="27" t="b">
        <f t="shared" si="1889"/>
        <v>1</v>
      </c>
      <c r="F2587" s="29">
        <f t="shared" si="1891"/>
        <v>0</v>
      </c>
      <c r="G2587" s="27">
        <f t="shared" si="1914"/>
        <v>0</v>
      </c>
      <c r="H2587" s="22">
        <f t="shared" si="1892"/>
        <v>28511612892.484776</v>
      </c>
      <c r="I2587" s="23">
        <f t="shared" si="1893"/>
        <v>132580106.5049091</v>
      </c>
      <c r="J2587" s="23">
        <f t="shared" si="1894"/>
        <v>1086</v>
      </c>
      <c r="K2587" s="19">
        <f t="shared" si="1915"/>
        <v>225.0831931027827</v>
      </c>
      <c r="L2587" s="16">
        <f t="shared" si="1895"/>
        <v>196.66503198963693</v>
      </c>
      <c r="M2587" s="23">
        <f>M2586-IF($B2587="B",(Percent_Rent_In_Elsies*2.49%/12 * H2586)/K2586,0)+IF($B2587="D",N2587,0)+IF(B2587="D",AK2586)+IF(B2587="C",F2586*90%)-(Y2587-Y2586)-IF($B2587="A",Q2586/K2586) + IF($B2587="A",Q2586/K2586)</f>
        <v>-44910534.426972367</v>
      </c>
      <c r="N2587" s="23">
        <f t="shared" si="1896"/>
        <v>0</v>
      </c>
      <c r="O2587" s="22">
        <f t="shared" si="1897"/>
        <v>0</v>
      </c>
      <c r="P2587" s="22">
        <f t="shared" si="1928"/>
        <v>0</v>
      </c>
      <c r="Q2587" s="22">
        <f t="shared" si="1929"/>
        <v>0</v>
      </c>
      <c r="R2587" s="22">
        <f t="shared" si="1898"/>
        <v>319008609.93674207</v>
      </c>
      <c r="S2587" s="16">
        <f t="shared" si="1888"/>
        <v>29000782.721522003</v>
      </c>
      <c r="T2587" s="15">
        <f t="shared" si="1899"/>
        <v>0</v>
      </c>
      <c r="U2587" s="23">
        <f t="shared" si="1916"/>
        <v>1417292.0045215238</v>
      </c>
      <c r="V2587" s="23">
        <f t="shared" si="1917"/>
        <v>128844.72768377489</v>
      </c>
      <c r="W2587" s="23">
        <f t="shared" si="1930"/>
        <v>0</v>
      </c>
      <c r="X2587" s="23">
        <f t="shared" si="1918"/>
        <v>36888838.194019489</v>
      </c>
      <c r="Y2587" s="23">
        <f t="shared" si="1900"/>
        <v>13825559.361691331</v>
      </c>
      <c r="Z2587" s="3">
        <f t="shared" si="1901"/>
        <v>0</v>
      </c>
      <c r="AA2587" s="23">
        <f t="shared" si="1902"/>
        <v>62604854.79104732</v>
      </c>
      <c r="AB2587" s="26">
        <f t="shared" si="1919"/>
        <v>70086276.274228513</v>
      </c>
      <c r="AC2587" s="23">
        <f t="shared" si="1920"/>
        <v>74889487.274228647</v>
      </c>
      <c r="AD2587" s="23">
        <f t="shared" si="1926"/>
        <v>4803211</v>
      </c>
      <c r="AE2587" s="24">
        <f t="shared" si="1887"/>
        <v>70086276.274228647</v>
      </c>
      <c r="AF2587" s="3">
        <f t="shared" si="1921"/>
        <v>0</v>
      </c>
      <c r="AG2587" s="2">
        <f t="shared" si="1903"/>
        <v>0</v>
      </c>
      <c r="AH2587" s="2">
        <f t="shared" si="1904"/>
        <v>162.7229432531216</v>
      </c>
      <c r="AI2587" s="23">
        <f t="shared" si="1927"/>
        <v>10065214728.646404</v>
      </c>
      <c r="AJ2587" s="23">
        <f t="shared" si="1905"/>
        <v>6219.922423797766</v>
      </c>
      <c r="AK2587" s="23">
        <f t="shared" si="1906"/>
        <v>0</v>
      </c>
      <c r="AL2587" s="23">
        <f t="shared" si="1931"/>
        <v>5732334.7516422272</v>
      </c>
      <c r="AM2587" s="23">
        <f t="shared" si="1932"/>
        <v>5348201619.3682032</v>
      </c>
      <c r="AN2587" s="16">
        <f t="shared" si="1922"/>
        <v>0</v>
      </c>
      <c r="AO2587" s="23">
        <f t="shared" si="1923"/>
        <v>131421.62223745015</v>
      </c>
      <c r="AP2587" s="22">
        <f t="shared" si="1924"/>
        <v>29580798.375952959</v>
      </c>
      <c r="AQ2587" s="30">
        <f t="shared" si="1907"/>
        <v>16081631260.376673</v>
      </c>
      <c r="AR2587" s="28">
        <f t="shared" si="1908"/>
        <v>7871189863.7279425</v>
      </c>
      <c r="AS2587" s="25">
        <f t="shared" si="1909"/>
        <v>200337590.02425668</v>
      </c>
      <c r="AT2587" s="32">
        <f t="shared" si="1910"/>
        <v>0</v>
      </c>
      <c r="AU2587" s="23">
        <f t="shared" si="1911"/>
        <v>0</v>
      </c>
      <c r="AV2587" s="22">
        <f t="shared" si="1912"/>
        <v>2314864973.4541059</v>
      </c>
      <c r="AW2587" s="31">
        <f t="shared" si="1925"/>
        <v>10763982618.240522</v>
      </c>
    </row>
    <row r="2588" spans="1:53" s="21" customFormat="1" x14ac:dyDescent="0.25">
      <c r="A2588">
        <f t="shared" si="1933"/>
        <v>755</v>
      </c>
      <c r="B2588" t="s">
        <v>8</v>
      </c>
      <c r="C2588" s="27">
        <f t="shared" si="1890"/>
        <v>0</v>
      </c>
      <c r="D2588" s="27">
        <f t="shared" si="1913"/>
        <v>0</v>
      </c>
      <c r="E2588" s="27" t="b">
        <f t="shared" si="1889"/>
        <v>1</v>
      </c>
      <c r="F2588" s="29">
        <f t="shared" si="1891"/>
        <v>0</v>
      </c>
      <c r="G2588" s="27">
        <f t="shared" si="1914"/>
        <v>0</v>
      </c>
      <c r="H2588" s="22">
        <f t="shared" si="1892"/>
        <v>28511612892.484776</v>
      </c>
      <c r="I2588" s="23">
        <f t="shared" si="1893"/>
        <v>132580106.5049091</v>
      </c>
      <c r="J2588" s="23">
        <f t="shared" si="1894"/>
        <v>1086</v>
      </c>
      <c r="K2588" s="19">
        <f t="shared" si="1915"/>
        <v>225.0831931027827</v>
      </c>
      <c r="L2588" s="16">
        <f t="shared" si="1895"/>
        <v>196.66503198963693</v>
      </c>
      <c r="M2588" s="23">
        <f>M2587-IF($B2588="B",(Percent_Rent_In_Elsies*2.49%/12 * H2587)/K2587,0)+IF($B2588="D",N2588,0)+IF(B2588="D",AK2587)+IF(B2588="C",F2587*90%)-(Y2588-Y2587)-IF($B2588="A",Q2587/K2587) + IF($B2588="A",Q2587/K2587)</f>
        <v>-44910534.426972367</v>
      </c>
      <c r="N2588" s="23">
        <f t="shared" si="1896"/>
        <v>0</v>
      </c>
      <c r="O2588" s="22">
        <f t="shared" si="1897"/>
        <v>0</v>
      </c>
      <c r="P2588" s="22">
        <f t="shared" si="1928"/>
        <v>0</v>
      </c>
      <c r="Q2588" s="22">
        <f t="shared" si="1929"/>
        <v>0</v>
      </c>
      <c r="R2588" s="22">
        <f t="shared" si="1898"/>
        <v>348589408.31269503</v>
      </c>
      <c r="S2588" s="16">
        <f t="shared" si="1888"/>
        <v>29000782.721522003</v>
      </c>
      <c r="T2588" s="15">
        <f t="shared" si="1899"/>
        <v>0</v>
      </c>
      <c r="U2588" s="23">
        <f t="shared" si="1916"/>
        <v>1548713.626758974</v>
      </c>
      <c r="V2588" s="23">
        <f t="shared" si="1917"/>
        <v>128844.72768377489</v>
      </c>
      <c r="W2588" s="23">
        <f t="shared" si="1930"/>
        <v>0</v>
      </c>
      <c r="X2588" s="23">
        <f t="shared" si="1918"/>
        <v>36888838.194019489</v>
      </c>
      <c r="Y2588" s="23">
        <f t="shared" si="1900"/>
        <v>13825559.361691331</v>
      </c>
      <c r="Z2588" s="3">
        <f t="shared" si="1901"/>
        <v>0</v>
      </c>
      <c r="AA2588" s="23">
        <f t="shared" si="1902"/>
        <v>62604854.79104732</v>
      </c>
      <c r="AB2588" s="26">
        <f t="shared" si="1919"/>
        <v>70086276.274228513</v>
      </c>
      <c r="AC2588" s="23">
        <f t="shared" si="1920"/>
        <v>74889487.274228647</v>
      </c>
      <c r="AD2588" s="23">
        <f t="shared" si="1926"/>
        <v>4803211</v>
      </c>
      <c r="AE2588" s="24">
        <f t="shared" si="1887"/>
        <v>70086276.274228647</v>
      </c>
      <c r="AF2588" s="3">
        <f t="shared" si="1921"/>
        <v>1E-4</v>
      </c>
      <c r="AG2588" s="2">
        <f t="shared" si="1903"/>
        <v>0</v>
      </c>
      <c r="AH2588" s="2">
        <f t="shared" si="1904"/>
        <v>162.7229432531216</v>
      </c>
      <c r="AI2588" s="23">
        <f t="shared" si="1927"/>
        <v>10065214728.646404</v>
      </c>
      <c r="AJ2588" s="23">
        <f t="shared" si="1905"/>
        <v>6219.922423797766</v>
      </c>
      <c r="AK2588" s="23">
        <f t="shared" si="1906"/>
        <v>60834.073445453207</v>
      </c>
      <c r="AL2588" s="23">
        <f t="shared" si="1931"/>
        <v>0</v>
      </c>
      <c r="AM2588" s="23">
        <f t="shared" si="1932"/>
        <v>0</v>
      </c>
      <c r="AN2588" s="16">
        <f t="shared" si="1922"/>
        <v>0</v>
      </c>
      <c r="AO2588" s="23">
        <f t="shared" si="1923"/>
        <v>0</v>
      </c>
      <c r="AP2588" s="22">
        <f t="shared" si="1924"/>
        <v>0</v>
      </c>
      <c r="AQ2588" s="30">
        <f t="shared" si="1907"/>
        <v>16081631260.376673</v>
      </c>
      <c r="AR2588" s="28">
        <f t="shared" si="1908"/>
        <v>7871189863.7279425</v>
      </c>
      <c r="AS2588" s="25">
        <f t="shared" si="1909"/>
        <v>200337590.02425668</v>
      </c>
      <c r="AT2588" s="32">
        <f t="shared" si="1910"/>
        <v>0</v>
      </c>
      <c r="AU2588" s="23">
        <f t="shared" si="1911"/>
        <v>0</v>
      </c>
      <c r="AV2588" s="22">
        <f t="shared" si="1912"/>
        <v>2314864973.4541059</v>
      </c>
      <c r="AW2588" s="31">
        <f t="shared" si="1925"/>
        <v>10763982618.240522</v>
      </c>
      <c r="AX2588"/>
      <c r="AY2588"/>
      <c r="AZ2588"/>
      <c r="BA2588"/>
    </row>
    <row r="2589" spans="1:53" s="21" customFormat="1" x14ac:dyDescent="0.25">
      <c r="A2589">
        <f t="shared" si="1933"/>
        <v>755</v>
      </c>
      <c r="B2589" t="s">
        <v>9</v>
      </c>
      <c r="C2589" s="27">
        <f t="shared" si="1890"/>
        <v>0</v>
      </c>
      <c r="D2589" s="27">
        <f t="shared" si="1913"/>
        <v>0</v>
      </c>
      <c r="E2589" s="27" t="b">
        <f t="shared" si="1889"/>
        <v>1</v>
      </c>
      <c r="F2589" s="29">
        <f t="shared" si="1891"/>
        <v>0</v>
      </c>
      <c r="G2589" s="27">
        <f t="shared" si="1914"/>
        <v>0</v>
      </c>
      <c r="H2589" s="22">
        <f t="shared" si="1892"/>
        <v>28511612892.484776</v>
      </c>
      <c r="I2589" s="23">
        <f t="shared" si="1893"/>
        <v>132580106.5049091</v>
      </c>
      <c r="J2589" s="23">
        <f t="shared" si="1894"/>
        <v>1086</v>
      </c>
      <c r="K2589" s="19">
        <f t="shared" si="1915"/>
        <v>225.0831931027827</v>
      </c>
      <c r="L2589" s="16">
        <f t="shared" si="1895"/>
        <v>196.66503198963693</v>
      </c>
      <c r="M2589" s="23">
        <f>M2588-IF($B2589="B",(Percent_Rent_In_Elsies*2.49%/12 * H2588)/K2588,0)+IF($B2589="D",N2589,0)+IF(B2589="D",AK2588)+IF(B2589="C",F2588*90%)-(Y2589-Y2588)-IF($B2589="A",Q2588/K2588) + IF($B2589="A",Q2588/K2588)</f>
        <v>-44849700.353526913</v>
      </c>
      <c r="N2589" s="23">
        <f t="shared" si="1896"/>
        <v>0</v>
      </c>
      <c r="O2589" s="22">
        <f t="shared" si="1897"/>
        <v>20261894.48676027</v>
      </c>
      <c r="P2589" s="22">
        <f t="shared" si="1928"/>
        <v>0</v>
      </c>
      <c r="Q2589" s="22">
        <f t="shared" si="1929"/>
        <v>0</v>
      </c>
      <c r="R2589" s="22">
        <f t="shared" si="1898"/>
        <v>348589408.31269503</v>
      </c>
      <c r="S2589" s="16">
        <f t="shared" si="1888"/>
        <v>0</v>
      </c>
      <c r="T2589" s="15">
        <f t="shared" si="1899"/>
        <v>8738888.2347617336</v>
      </c>
      <c r="U2589" s="23">
        <f t="shared" si="1916"/>
        <v>1548713.626758974</v>
      </c>
      <c r="V2589" s="23">
        <f t="shared" si="1917"/>
        <v>0</v>
      </c>
      <c r="W2589" s="23">
        <f t="shared" si="1930"/>
        <v>128844.72768377489</v>
      </c>
      <c r="X2589" s="23">
        <f t="shared" si="1918"/>
        <v>36888838.194019489</v>
      </c>
      <c r="Y2589" s="23">
        <f t="shared" si="1900"/>
        <v>13825559.361691331</v>
      </c>
      <c r="Z2589" s="3">
        <f t="shared" si="1901"/>
        <v>0</v>
      </c>
      <c r="AA2589" s="23">
        <f t="shared" si="1902"/>
        <v>62544020.717601866</v>
      </c>
      <c r="AB2589" s="26">
        <f t="shared" si="1919"/>
        <v>70086276.274228513</v>
      </c>
      <c r="AC2589" s="23">
        <f t="shared" si="1920"/>
        <v>74889487.274228647</v>
      </c>
      <c r="AD2589" s="23">
        <f t="shared" si="1926"/>
        <v>4803211</v>
      </c>
      <c r="AE2589" s="24">
        <f t="shared" si="1887"/>
        <v>70086276.274228647</v>
      </c>
      <c r="AF2589" s="3">
        <f t="shared" si="1921"/>
        <v>0</v>
      </c>
      <c r="AG2589" s="2">
        <f t="shared" si="1903"/>
        <v>0</v>
      </c>
      <c r="AH2589" s="2">
        <f t="shared" si="1904"/>
        <v>162.7229432531216</v>
      </c>
      <c r="AI2589" s="23">
        <f t="shared" si="1927"/>
        <v>10055434209.003153</v>
      </c>
      <c r="AJ2589" s="23">
        <f t="shared" si="1905"/>
        <v>6219.922423797766</v>
      </c>
      <c r="AK2589" s="23">
        <f t="shared" si="1906"/>
        <v>0</v>
      </c>
      <c r="AL2589" s="23">
        <f t="shared" si="1931"/>
        <v>0</v>
      </c>
      <c r="AM2589" s="23">
        <f t="shared" si="1932"/>
        <v>0</v>
      </c>
      <c r="AN2589" s="16">
        <f t="shared" si="1922"/>
        <v>0</v>
      </c>
      <c r="AO2589" s="23">
        <f t="shared" si="1923"/>
        <v>0</v>
      </c>
      <c r="AP2589" s="22">
        <f t="shared" si="1924"/>
        <v>0</v>
      </c>
      <c r="AQ2589" s="30">
        <f t="shared" si="1907"/>
        <v>16081631260.376673</v>
      </c>
      <c r="AR2589" s="28">
        <f t="shared" si="1908"/>
        <v>7871189863.7279425</v>
      </c>
      <c r="AS2589" s="25">
        <f t="shared" si="1909"/>
        <v>200337590.02425668</v>
      </c>
      <c r="AT2589" s="32">
        <f t="shared" si="1910"/>
        <v>0</v>
      </c>
      <c r="AU2589" s="23">
        <f t="shared" si="1911"/>
        <v>0</v>
      </c>
      <c r="AV2589" s="22">
        <f t="shared" si="1912"/>
        <v>2314864973.4541059</v>
      </c>
      <c r="AW2589" s="31">
        <f t="shared" si="1925"/>
        <v>10763982618.240522</v>
      </c>
      <c r="AX2589"/>
      <c r="AY2589"/>
      <c r="AZ2589"/>
      <c r="BA2589"/>
    </row>
    <row r="2590" spans="1:53" x14ac:dyDescent="0.25">
      <c r="A2590" s="21">
        <f t="shared" si="1933"/>
        <v>755</v>
      </c>
      <c r="B2590" s="21" t="s">
        <v>28</v>
      </c>
      <c r="C2590" s="27">
        <f t="shared" si="1890"/>
        <v>0</v>
      </c>
      <c r="D2590" s="27">
        <f t="shared" si="1913"/>
        <v>0</v>
      </c>
      <c r="E2590" s="27" t="b">
        <f t="shared" si="1889"/>
        <v>1</v>
      </c>
      <c r="F2590" s="29">
        <f t="shared" si="1891"/>
        <v>0</v>
      </c>
      <c r="G2590" s="27">
        <f t="shared" si="1914"/>
        <v>0</v>
      </c>
      <c r="H2590" s="22">
        <f t="shared" si="1892"/>
        <v>28511612892.484776</v>
      </c>
      <c r="I2590" s="23">
        <f t="shared" si="1893"/>
        <v>132580106.5049091</v>
      </c>
      <c r="J2590" s="23">
        <f t="shared" si="1894"/>
        <v>1086</v>
      </c>
      <c r="K2590" s="19">
        <f t="shared" si="1915"/>
        <v>225.0831931027827</v>
      </c>
      <c r="L2590" s="16">
        <f t="shared" si="1895"/>
        <v>196.66503198963693</v>
      </c>
      <c r="M2590" s="23">
        <f>M2589-IF($B2590="B",(Percent_Rent_In_Elsies*2.49%/12 * H2589)/K2589,0)+IF($B2590="D",N2590,0)+IF(B2590="D",AK2589)+IF(B2590="C",F2589*90%)-(Y2590-Y2589)-IF($B2590="A",Q2589/K2589) + IF($B2590="A",Q2589/K2589)</f>
        <v>-44849700.353526913</v>
      </c>
      <c r="N2590" s="23">
        <f t="shared" si="1896"/>
        <v>0</v>
      </c>
      <c r="O2590" s="22">
        <f t="shared" si="1897"/>
        <v>0</v>
      </c>
      <c r="P2590" s="22">
        <f t="shared" si="1928"/>
        <v>20261894.48676027</v>
      </c>
      <c r="Q2590" s="22">
        <f t="shared" si="1929"/>
        <v>0</v>
      </c>
      <c r="R2590" s="22">
        <f t="shared" si="1898"/>
        <v>348589408.31269503</v>
      </c>
      <c r="S2590" s="16">
        <f t="shared" si="1888"/>
        <v>0</v>
      </c>
      <c r="T2590" s="15">
        <f t="shared" si="1899"/>
        <v>0</v>
      </c>
      <c r="U2590" s="23">
        <f t="shared" si="1916"/>
        <v>1548713.626758974</v>
      </c>
      <c r="V2590" s="23">
        <f t="shared" si="1917"/>
        <v>0</v>
      </c>
      <c r="W2590" s="23">
        <f t="shared" si="1930"/>
        <v>0</v>
      </c>
      <c r="X2590" s="23">
        <f t="shared" si="1918"/>
        <v>36888838.194019489</v>
      </c>
      <c r="Y2590" s="23">
        <f t="shared" si="1900"/>
        <v>13825559.361691331</v>
      </c>
      <c r="Z2590" s="3">
        <f t="shared" si="1901"/>
        <v>6442.2363841887454</v>
      </c>
      <c r="AA2590" s="23">
        <f t="shared" si="1902"/>
        <v>62640654.263364695</v>
      </c>
      <c r="AB2590" s="26">
        <f t="shared" si="1919"/>
        <v>70086276.274228513</v>
      </c>
      <c r="AC2590" s="23">
        <f t="shared" si="1920"/>
        <v>74889487.274228647</v>
      </c>
      <c r="AD2590" s="23">
        <f t="shared" si="1926"/>
        <v>4803211</v>
      </c>
      <c r="AE2590" s="24">
        <f t="shared" si="1887"/>
        <v>70086276.274228647</v>
      </c>
      <c r="AF2590" s="3">
        <f t="shared" si="1921"/>
        <v>0</v>
      </c>
      <c r="AG2590" s="2">
        <f t="shared" si="1903"/>
        <v>773068366.10264945</v>
      </c>
      <c r="AH2590" s="2">
        <f t="shared" si="1904"/>
        <v>162.7229432531216</v>
      </c>
      <c r="AI2590" s="23">
        <f t="shared" si="1927"/>
        <v>10070970342.603968</v>
      </c>
      <c r="AJ2590" s="23">
        <f t="shared" si="1905"/>
        <v>6219.922423797766</v>
      </c>
      <c r="AK2590" s="23">
        <f t="shared" si="1906"/>
        <v>0</v>
      </c>
      <c r="AL2590" s="23">
        <f t="shared" si="1931"/>
        <v>0</v>
      </c>
      <c r="AM2590" s="23">
        <f t="shared" si="1932"/>
        <v>0</v>
      </c>
      <c r="AN2590" s="16">
        <f t="shared" si="1922"/>
        <v>0</v>
      </c>
      <c r="AO2590" s="23">
        <f t="shared" si="1923"/>
        <v>0</v>
      </c>
      <c r="AP2590" s="22">
        <f t="shared" si="1924"/>
        <v>0</v>
      </c>
      <c r="AQ2590" s="30">
        <f t="shared" si="1907"/>
        <v>16081631260.376673</v>
      </c>
      <c r="AR2590" s="28">
        <f t="shared" si="1908"/>
        <v>7871189863.7279425</v>
      </c>
      <c r="AS2590" s="25">
        <f t="shared" si="1909"/>
        <v>200337590.02425668</v>
      </c>
      <c r="AT2590" s="32">
        <f t="shared" si="1910"/>
        <v>12884.472768377491</v>
      </c>
      <c r="AU2590" s="23">
        <f t="shared" si="1911"/>
        <v>12884.472768377491</v>
      </c>
      <c r="AV2590" s="22">
        <f t="shared" si="1912"/>
        <v>2323603861.6888676</v>
      </c>
      <c r="AW2590" s="31">
        <f t="shared" si="1925"/>
        <v>10763982618.240522</v>
      </c>
    </row>
    <row r="2591" spans="1:53" x14ac:dyDescent="0.25">
      <c r="A2591">
        <f t="shared" si="1933"/>
        <v>756</v>
      </c>
      <c r="B2591" t="s">
        <v>6</v>
      </c>
      <c r="C2591" s="27">
        <f t="shared" si="1890"/>
        <v>0</v>
      </c>
      <c r="D2591" s="27">
        <f t="shared" si="1913"/>
        <v>0</v>
      </c>
      <c r="E2591" s="27" t="b">
        <f t="shared" si="1889"/>
        <v>1</v>
      </c>
      <c r="F2591" s="29">
        <f t="shared" si="1891"/>
        <v>0</v>
      </c>
      <c r="G2591" s="27">
        <f t="shared" si="1914"/>
        <v>0</v>
      </c>
      <c r="H2591" s="22">
        <f t="shared" si="1892"/>
        <v>28559132247.305584</v>
      </c>
      <c r="I2591" s="23">
        <f t="shared" si="1893"/>
        <v>132580106.5049091</v>
      </c>
      <c r="J2591" s="23">
        <f t="shared" si="1894"/>
        <v>1086</v>
      </c>
      <c r="K2591" s="19">
        <f t="shared" si="1915"/>
        <v>225.0831931027827</v>
      </c>
      <c r="L2591" s="16">
        <f t="shared" si="1895"/>
        <v>196.99280704295299</v>
      </c>
      <c r="M2591" s="23">
        <f>M2590-IF($B2591="B",(Percent_Rent_In_Elsies*2.49%/12 * H2590)/K2590,0)+IF($B2591="D",N2591,0)+IF(B2591="D",AK2590)+IF(B2591="C",F2590*90%)-(Y2591-Y2590)-IF($B2591="A",Q2590/K2590) + IF($B2591="A",Q2590/K2590)</f>
        <v>-44849700.353526913</v>
      </c>
      <c r="N2591" s="23">
        <f t="shared" si="1896"/>
        <v>0</v>
      </c>
      <c r="O2591" s="22">
        <f t="shared" si="1897"/>
        <v>0</v>
      </c>
      <c r="P2591" s="22">
        <f t="shared" si="1928"/>
        <v>0</v>
      </c>
      <c r="Q2591" s="22">
        <f t="shared" si="1929"/>
        <v>0</v>
      </c>
      <c r="R2591" s="22">
        <f t="shared" si="1898"/>
        <v>348589408.31269503</v>
      </c>
      <c r="S2591" s="16">
        <f t="shared" si="1888"/>
        <v>0</v>
      </c>
      <c r="T2591" s="15">
        <f t="shared" si="1899"/>
        <v>0</v>
      </c>
      <c r="U2591" s="23">
        <f t="shared" si="1916"/>
        <v>1548713.626758974</v>
      </c>
      <c r="V2591" s="23">
        <f t="shared" si="1917"/>
        <v>0</v>
      </c>
      <c r="W2591" s="23">
        <f t="shared" si="1930"/>
        <v>0</v>
      </c>
      <c r="X2591" s="23">
        <f t="shared" si="1918"/>
        <v>36921049.375940427</v>
      </c>
      <c r="Y2591" s="23">
        <f t="shared" si="1900"/>
        <v>13825559.361691331</v>
      </c>
      <c r="Z2591" s="3">
        <f t="shared" si="1901"/>
        <v>0</v>
      </c>
      <c r="AA2591" s="23">
        <f t="shared" si="1902"/>
        <v>62640654.263364695</v>
      </c>
      <c r="AB2591" s="26">
        <f t="shared" si="1919"/>
        <v>70086276.274228513</v>
      </c>
      <c r="AC2591" s="23">
        <f t="shared" si="1920"/>
        <v>74889487.274228647</v>
      </c>
      <c r="AD2591" s="23">
        <f t="shared" si="1926"/>
        <v>4803211</v>
      </c>
      <c r="AE2591" s="24">
        <f t="shared" si="1887"/>
        <v>70086276.274228647</v>
      </c>
      <c r="AF2591" s="3">
        <f t="shared" si="1921"/>
        <v>0</v>
      </c>
      <c r="AG2591" s="2">
        <f t="shared" si="1903"/>
        <v>0</v>
      </c>
      <c r="AH2591" s="2">
        <f t="shared" si="1904"/>
        <v>162.99414815854345</v>
      </c>
      <c r="AI2591" s="23">
        <f t="shared" si="1927"/>
        <v>10070970342.603968</v>
      </c>
      <c r="AJ2591" s="23">
        <f t="shared" si="1905"/>
        <v>6219.922423797766</v>
      </c>
      <c r="AK2591" s="23">
        <f t="shared" si="1906"/>
        <v>0</v>
      </c>
      <c r="AL2591" s="23">
        <f t="shared" si="1931"/>
        <v>0</v>
      </c>
      <c r="AM2591" s="23">
        <f t="shared" si="1932"/>
        <v>0</v>
      </c>
      <c r="AN2591" s="16">
        <f t="shared" si="1922"/>
        <v>0</v>
      </c>
      <c r="AO2591" s="23">
        <f t="shared" si="1923"/>
        <v>0</v>
      </c>
      <c r="AP2591" s="22">
        <f t="shared" si="1924"/>
        <v>0</v>
      </c>
      <c r="AQ2591" s="30">
        <f t="shared" si="1907"/>
        <v>16081631260.376673</v>
      </c>
      <c r="AR2591" s="28">
        <f t="shared" si="1908"/>
        <v>7871189863.7279425</v>
      </c>
      <c r="AS2591" s="25">
        <f t="shared" si="1909"/>
        <v>200337590.02425668</v>
      </c>
      <c r="AT2591" s="32">
        <f t="shared" si="1910"/>
        <v>0</v>
      </c>
      <c r="AU2591" s="23">
        <f t="shared" si="1911"/>
        <v>0</v>
      </c>
      <c r="AV2591" s="22">
        <f t="shared" si="1912"/>
        <v>2323603861.6888676</v>
      </c>
      <c r="AW2591" s="31">
        <f t="shared" si="1925"/>
        <v>10743720723.753761</v>
      </c>
    </row>
    <row r="2592" spans="1:53" x14ac:dyDescent="0.25">
      <c r="A2592">
        <f t="shared" si="1933"/>
        <v>756</v>
      </c>
      <c r="B2592" t="s">
        <v>7</v>
      </c>
      <c r="C2592" s="27">
        <f t="shared" si="1890"/>
        <v>0</v>
      </c>
      <c r="D2592" s="27">
        <f t="shared" si="1913"/>
        <v>0</v>
      </c>
      <c r="E2592" s="27" t="b">
        <f t="shared" si="1889"/>
        <v>1</v>
      </c>
      <c r="F2592" s="29">
        <f t="shared" si="1891"/>
        <v>0</v>
      </c>
      <c r="G2592" s="27">
        <f t="shared" si="1914"/>
        <v>0</v>
      </c>
      <c r="H2592" s="22">
        <f t="shared" si="1892"/>
        <v>28559132247.305584</v>
      </c>
      <c r="I2592" s="23">
        <f t="shared" si="1893"/>
        <v>132580106.5049091</v>
      </c>
      <c r="J2592" s="23">
        <f t="shared" si="1894"/>
        <v>1086</v>
      </c>
      <c r="K2592" s="19">
        <f t="shared" si="1915"/>
        <v>225.0831931027827</v>
      </c>
      <c r="L2592" s="16">
        <f t="shared" si="1895"/>
        <v>196.99280704295299</v>
      </c>
      <c r="M2592" s="23">
        <f>M2591-IF($B2592="B",(Percent_Rent_In_Elsies*2.49%/12 * H2591)/K2591,0)+IF($B2592="D",N2592,0)+IF(B2592="D",AK2591)+IF(B2592="C",F2591*90%)-(Y2592-Y2591)-IF($B2592="A",Q2591/K2591) + IF($B2592="A",Q2591/K2591)</f>
        <v>-44981341.011801422</v>
      </c>
      <c r="N2592" s="23">
        <f t="shared" si="1896"/>
        <v>0</v>
      </c>
      <c r="O2592" s="22">
        <f t="shared" si="1897"/>
        <v>0</v>
      </c>
      <c r="P2592" s="22">
        <f t="shared" si="1928"/>
        <v>0</v>
      </c>
      <c r="Q2592" s="22">
        <f t="shared" si="1929"/>
        <v>0</v>
      </c>
      <c r="R2592" s="22">
        <f t="shared" si="1898"/>
        <v>319540290.95330375</v>
      </c>
      <c r="S2592" s="16">
        <f t="shared" si="1888"/>
        <v>29049117.359391253</v>
      </c>
      <c r="T2592" s="15">
        <f t="shared" si="1899"/>
        <v>0</v>
      </c>
      <c r="U2592" s="23">
        <f t="shared" si="1916"/>
        <v>1419654.157862393</v>
      </c>
      <c r="V2592" s="23">
        <f t="shared" si="1917"/>
        <v>129059.46889658117</v>
      </c>
      <c r="W2592" s="23">
        <f t="shared" si="1930"/>
        <v>0</v>
      </c>
      <c r="X2592" s="23">
        <f t="shared" si="1918"/>
        <v>36921049.375940427</v>
      </c>
      <c r="Y2592" s="23">
        <f t="shared" si="1900"/>
        <v>13825559.361691331</v>
      </c>
      <c r="Z2592" s="3">
        <f t="shared" si="1901"/>
        <v>0</v>
      </c>
      <c r="AA2592" s="23">
        <f t="shared" si="1902"/>
        <v>62640654.263364695</v>
      </c>
      <c r="AB2592" s="26">
        <f t="shared" si="1919"/>
        <v>70086276.274228528</v>
      </c>
      <c r="AC2592" s="23">
        <f t="shared" si="1920"/>
        <v>74889487.274228647</v>
      </c>
      <c r="AD2592" s="23">
        <f t="shared" si="1926"/>
        <v>4803211</v>
      </c>
      <c r="AE2592" s="24">
        <f t="shared" si="1887"/>
        <v>70086276.274228647</v>
      </c>
      <c r="AF2592" s="3">
        <f t="shared" si="1921"/>
        <v>0</v>
      </c>
      <c r="AG2592" s="2">
        <f t="shared" si="1903"/>
        <v>0</v>
      </c>
      <c r="AH2592" s="2">
        <f t="shared" si="1904"/>
        <v>162.99414815854345</v>
      </c>
      <c r="AI2592" s="23">
        <f t="shared" si="1927"/>
        <v>10070970342.603968</v>
      </c>
      <c r="AJ2592" s="23">
        <f t="shared" si="1905"/>
        <v>6219.922423797766</v>
      </c>
      <c r="AK2592" s="23">
        <f t="shared" si="1906"/>
        <v>0</v>
      </c>
      <c r="AL2592" s="23">
        <f t="shared" si="1931"/>
        <v>5755613.9575634003</v>
      </c>
      <c r="AM2592" s="23">
        <f t="shared" si="1932"/>
        <v>5369920847.6057997</v>
      </c>
      <c r="AN2592" s="16">
        <f t="shared" si="1922"/>
        <v>0</v>
      </c>
      <c r="AO2592" s="23">
        <f t="shared" si="1923"/>
        <v>131640.65827451256</v>
      </c>
      <c r="AP2592" s="22">
        <f t="shared" si="1924"/>
        <v>29630099.706579547</v>
      </c>
      <c r="AQ2592" s="30">
        <f t="shared" si="1907"/>
        <v>16140639603.942326</v>
      </c>
      <c r="AR2592" s="28">
        <f t="shared" si="1908"/>
        <v>7900568107.5870161</v>
      </c>
      <c r="AS2592" s="25">
        <f t="shared" si="1909"/>
        <v>200337590.02425668</v>
      </c>
      <c r="AT2592" s="32">
        <f t="shared" si="1910"/>
        <v>0</v>
      </c>
      <c r="AU2592" s="23">
        <f t="shared" si="1911"/>
        <v>0</v>
      </c>
      <c r="AV2592" s="22">
        <f t="shared" si="1912"/>
        <v>2323603861.6888676</v>
      </c>
      <c r="AW2592" s="31">
        <f t="shared" si="1925"/>
        <v>10802729067.319414</v>
      </c>
    </row>
    <row r="2593" spans="1:53" x14ac:dyDescent="0.25">
      <c r="A2593">
        <f t="shared" si="1933"/>
        <v>756</v>
      </c>
      <c r="B2593" t="s">
        <v>8</v>
      </c>
      <c r="C2593" s="27">
        <f t="shared" si="1890"/>
        <v>0</v>
      </c>
      <c r="D2593" s="27">
        <f t="shared" si="1913"/>
        <v>0</v>
      </c>
      <c r="E2593" s="27" t="b">
        <f t="shared" si="1889"/>
        <v>1</v>
      </c>
      <c r="F2593" s="29">
        <f t="shared" si="1891"/>
        <v>0</v>
      </c>
      <c r="G2593" s="27">
        <f t="shared" si="1914"/>
        <v>0</v>
      </c>
      <c r="H2593" s="22">
        <f t="shared" si="1892"/>
        <v>28559132247.305584</v>
      </c>
      <c r="I2593" s="23">
        <f t="shared" si="1893"/>
        <v>132580106.5049091</v>
      </c>
      <c r="J2593" s="23">
        <f t="shared" si="1894"/>
        <v>1086</v>
      </c>
      <c r="K2593" s="19">
        <f t="shared" si="1915"/>
        <v>225.0831931027827</v>
      </c>
      <c r="L2593" s="16">
        <f t="shared" si="1895"/>
        <v>196.99280704295299</v>
      </c>
      <c r="M2593" s="23">
        <f>M2592-IF($B2593="B",(Percent_Rent_In_Elsies*2.49%/12 * H2592)/K2592,0)+IF($B2593="D",N2593,0)+IF(B2593="D",AK2592)+IF(B2593="C",F2592*90%)-(Y2593-Y2592)-IF($B2593="A",Q2592/K2592) + IF($B2593="A",Q2592/K2592)</f>
        <v>-44981341.011801422</v>
      </c>
      <c r="N2593" s="23">
        <f t="shared" si="1896"/>
        <v>0</v>
      </c>
      <c r="O2593" s="22">
        <f t="shared" si="1897"/>
        <v>0</v>
      </c>
      <c r="P2593" s="22">
        <f t="shared" si="1928"/>
        <v>0</v>
      </c>
      <c r="Q2593" s="22">
        <f t="shared" si="1929"/>
        <v>0</v>
      </c>
      <c r="R2593" s="22">
        <f t="shared" si="1898"/>
        <v>349170390.65988332</v>
      </c>
      <c r="S2593" s="16">
        <f t="shared" si="1888"/>
        <v>29049117.359391253</v>
      </c>
      <c r="T2593" s="15">
        <f t="shared" si="1899"/>
        <v>0</v>
      </c>
      <c r="U2593" s="23">
        <f t="shared" si="1916"/>
        <v>1551294.8161369055</v>
      </c>
      <c r="V2593" s="23">
        <f t="shared" si="1917"/>
        <v>129059.46889658117</v>
      </c>
      <c r="W2593" s="23">
        <f t="shared" si="1930"/>
        <v>0</v>
      </c>
      <c r="X2593" s="23">
        <f t="shared" si="1918"/>
        <v>36921049.375940427</v>
      </c>
      <c r="Y2593" s="23">
        <f t="shared" si="1900"/>
        <v>13825559.361691331</v>
      </c>
      <c r="Z2593" s="3">
        <f t="shared" si="1901"/>
        <v>0</v>
      </c>
      <c r="AA2593" s="23">
        <f t="shared" si="1902"/>
        <v>62640654.263364695</v>
      </c>
      <c r="AB2593" s="26">
        <f t="shared" si="1919"/>
        <v>70086276.274228513</v>
      </c>
      <c r="AC2593" s="23">
        <f t="shared" si="1920"/>
        <v>74889487.274228647</v>
      </c>
      <c r="AD2593" s="23">
        <f t="shared" si="1926"/>
        <v>4803211</v>
      </c>
      <c r="AE2593" s="24">
        <f t="shared" si="1887"/>
        <v>70086276.274228647</v>
      </c>
      <c r="AF2593" s="3">
        <f t="shared" si="1921"/>
        <v>1E-4</v>
      </c>
      <c r="AG2593" s="2">
        <f t="shared" si="1903"/>
        <v>0</v>
      </c>
      <c r="AH2593" s="2">
        <f t="shared" si="1904"/>
        <v>162.99414815854345</v>
      </c>
      <c r="AI2593" s="23">
        <f t="shared" si="1927"/>
        <v>10070970342.603968</v>
      </c>
      <c r="AJ2593" s="23">
        <f t="shared" si="1905"/>
        <v>6219.922423797766</v>
      </c>
      <c r="AK2593" s="23">
        <f t="shared" si="1906"/>
        <v>60850.199373665411</v>
      </c>
      <c r="AL2593" s="23">
        <f t="shared" si="1931"/>
        <v>0</v>
      </c>
      <c r="AM2593" s="23">
        <f t="shared" si="1932"/>
        <v>0</v>
      </c>
      <c r="AN2593" s="16">
        <f t="shared" si="1922"/>
        <v>0</v>
      </c>
      <c r="AO2593" s="23">
        <f t="shared" si="1923"/>
        <v>0</v>
      </c>
      <c r="AP2593" s="22">
        <f t="shared" si="1924"/>
        <v>0</v>
      </c>
      <c r="AQ2593" s="30">
        <f t="shared" si="1907"/>
        <v>16140639603.942326</v>
      </c>
      <c r="AR2593" s="28">
        <f t="shared" si="1908"/>
        <v>7900568107.5870161</v>
      </c>
      <c r="AS2593" s="25">
        <f t="shared" si="1909"/>
        <v>200337590.02425668</v>
      </c>
      <c r="AT2593" s="32">
        <f t="shared" si="1910"/>
        <v>0</v>
      </c>
      <c r="AU2593" s="23">
        <f t="shared" si="1911"/>
        <v>0</v>
      </c>
      <c r="AV2593" s="22">
        <f t="shared" si="1912"/>
        <v>2323603861.6888676</v>
      </c>
      <c r="AW2593" s="31">
        <f t="shared" si="1925"/>
        <v>10802729067.319414</v>
      </c>
    </row>
    <row r="2594" spans="1:53" x14ac:dyDescent="0.25">
      <c r="A2594" s="21">
        <f t="shared" si="1933"/>
        <v>756</v>
      </c>
      <c r="B2594" s="21" t="s">
        <v>9</v>
      </c>
      <c r="C2594" s="27">
        <f t="shared" si="1890"/>
        <v>0</v>
      </c>
      <c r="D2594" s="27">
        <f t="shared" si="1913"/>
        <v>0</v>
      </c>
      <c r="E2594" s="27" t="b">
        <f t="shared" si="1889"/>
        <v>1</v>
      </c>
      <c r="F2594" s="29">
        <f t="shared" si="1891"/>
        <v>0</v>
      </c>
      <c r="G2594" s="27">
        <f t="shared" si="1914"/>
        <v>0</v>
      </c>
      <c r="H2594" s="22">
        <f t="shared" si="1892"/>
        <v>28559132247.305584</v>
      </c>
      <c r="I2594" s="23">
        <f t="shared" si="1893"/>
        <v>132580106.5049091</v>
      </c>
      <c r="J2594" s="23">
        <f t="shared" si="1894"/>
        <v>1086</v>
      </c>
      <c r="K2594" s="19">
        <f t="shared" si="1915"/>
        <v>225.0831931027827</v>
      </c>
      <c r="L2594" s="16">
        <f t="shared" si="1895"/>
        <v>196.99280704295299</v>
      </c>
      <c r="M2594" s="23">
        <f>M2593-IF($B2594="B",(Percent_Rent_In_Elsies*2.49%/12 * H2593)/K2593,0)+IF($B2594="D",N2594,0)+IF(B2594="D",AK2593)+IF(B2594="C",F2593*90%)-(Y2594-Y2593)-IF($B2594="A",Q2593/K2593) + IF($B2594="A",Q2593/K2593)</f>
        <v>-44920490.812427759</v>
      </c>
      <c r="N2594" s="23">
        <f t="shared" si="1896"/>
        <v>0</v>
      </c>
      <c r="O2594" s="22">
        <f t="shared" si="1897"/>
        <v>20295664.310904905</v>
      </c>
      <c r="P2594" s="22">
        <f t="shared" si="1928"/>
        <v>0</v>
      </c>
      <c r="Q2594" s="22">
        <f t="shared" si="1929"/>
        <v>0</v>
      </c>
      <c r="R2594" s="22">
        <f t="shared" si="1898"/>
        <v>349170390.65988332</v>
      </c>
      <c r="S2594" s="16">
        <f t="shared" si="1888"/>
        <v>0</v>
      </c>
      <c r="T2594" s="15">
        <f t="shared" si="1899"/>
        <v>8753453.0484863482</v>
      </c>
      <c r="U2594" s="23">
        <f t="shared" si="1916"/>
        <v>1551294.8161369055</v>
      </c>
      <c r="V2594" s="23">
        <f t="shared" si="1917"/>
        <v>0</v>
      </c>
      <c r="W2594" s="23">
        <f t="shared" si="1930"/>
        <v>129059.46889658117</v>
      </c>
      <c r="X2594" s="23">
        <f t="shared" si="1918"/>
        <v>36921049.375940427</v>
      </c>
      <c r="Y2594" s="23">
        <f t="shared" si="1900"/>
        <v>13825559.361691331</v>
      </c>
      <c r="Z2594" s="3">
        <f t="shared" si="1901"/>
        <v>0</v>
      </c>
      <c r="AA2594" s="23">
        <f t="shared" si="1902"/>
        <v>62579804.063991033</v>
      </c>
      <c r="AB2594" s="26">
        <f t="shared" si="1919"/>
        <v>70086276.274228513</v>
      </c>
      <c r="AC2594" s="23">
        <f t="shared" si="1920"/>
        <v>74889487.274228647</v>
      </c>
      <c r="AD2594" s="23">
        <f t="shared" si="1926"/>
        <v>4803211</v>
      </c>
      <c r="AE2594" s="24">
        <f t="shared" si="1887"/>
        <v>70086276.274228647</v>
      </c>
      <c r="AF2594" s="3">
        <f t="shared" si="1921"/>
        <v>0</v>
      </c>
      <c r="AG2594" s="2">
        <f t="shared" si="1903"/>
        <v>0</v>
      </c>
      <c r="AH2594" s="2">
        <f t="shared" si="1904"/>
        <v>162.99414815854345</v>
      </c>
      <c r="AI2594" s="23">
        <f t="shared" si="1927"/>
        <v>10061187230.335423</v>
      </c>
      <c r="AJ2594" s="23">
        <f t="shared" si="1905"/>
        <v>6219.922423797766</v>
      </c>
      <c r="AK2594" s="23">
        <f t="shared" si="1906"/>
        <v>0</v>
      </c>
      <c r="AL2594" s="23">
        <f t="shared" si="1931"/>
        <v>0</v>
      </c>
      <c r="AM2594" s="23">
        <f t="shared" si="1932"/>
        <v>0</v>
      </c>
      <c r="AN2594" s="16">
        <f t="shared" si="1922"/>
        <v>0</v>
      </c>
      <c r="AO2594" s="23">
        <f t="shared" si="1923"/>
        <v>0</v>
      </c>
      <c r="AP2594" s="22">
        <f t="shared" si="1924"/>
        <v>0</v>
      </c>
      <c r="AQ2594" s="30">
        <f t="shared" si="1907"/>
        <v>16140639603.942326</v>
      </c>
      <c r="AR2594" s="28">
        <f t="shared" si="1908"/>
        <v>7900568107.5870161</v>
      </c>
      <c r="AS2594" s="25">
        <f t="shared" si="1909"/>
        <v>200337590.02425668</v>
      </c>
      <c r="AT2594" s="32">
        <f t="shared" si="1910"/>
        <v>0</v>
      </c>
      <c r="AU2594" s="23">
        <f t="shared" si="1911"/>
        <v>0</v>
      </c>
      <c r="AV2594" s="22">
        <f t="shared" si="1912"/>
        <v>2323603861.6888676</v>
      </c>
      <c r="AW2594" s="31">
        <f t="shared" si="1925"/>
        <v>10802729067.319414</v>
      </c>
      <c r="AX2594" s="21"/>
      <c r="AY2594" s="21"/>
      <c r="AZ2594" s="21"/>
      <c r="BA2594" s="21"/>
    </row>
    <row r="2595" spans="1:53" x14ac:dyDescent="0.25">
      <c r="A2595" s="21">
        <f t="shared" si="1933"/>
        <v>756</v>
      </c>
      <c r="B2595" s="21" t="s">
        <v>28</v>
      </c>
      <c r="C2595" s="27">
        <f t="shared" si="1890"/>
        <v>0</v>
      </c>
      <c r="D2595" s="27">
        <f t="shared" si="1913"/>
        <v>0</v>
      </c>
      <c r="E2595" s="27" t="b">
        <f t="shared" si="1889"/>
        <v>1</v>
      </c>
      <c r="F2595" s="29">
        <f t="shared" si="1891"/>
        <v>0</v>
      </c>
      <c r="G2595" s="27">
        <f t="shared" si="1914"/>
        <v>0</v>
      </c>
      <c r="H2595" s="22">
        <f t="shared" si="1892"/>
        <v>28559132247.305584</v>
      </c>
      <c r="I2595" s="23">
        <f t="shared" si="1893"/>
        <v>132580106.5049091</v>
      </c>
      <c r="J2595" s="23">
        <f t="shared" si="1894"/>
        <v>1086</v>
      </c>
      <c r="K2595" s="19">
        <f t="shared" si="1915"/>
        <v>225.0831931027827</v>
      </c>
      <c r="L2595" s="16">
        <f t="shared" si="1895"/>
        <v>196.99280704295299</v>
      </c>
      <c r="M2595" s="23">
        <f>M2594-IF($B2595="B",(Percent_Rent_In_Elsies*2.49%/12 * H2594)/K2594,0)+IF($B2595="D",N2595,0)+IF(B2595="D",AK2594)+IF(B2595="C",F2594*90%)-(Y2595-Y2594)-IF($B2595="A",Q2594/K2594) + IF($B2595="A",Q2594/K2594)</f>
        <v>-44920490.812427759</v>
      </c>
      <c r="N2595" s="23">
        <f t="shared" si="1896"/>
        <v>0</v>
      </c>
      <c r="O2595" s="22">
        <f t="shared" si="1897"/>
        <v>0</v>
      </c>
      <c r="P2595" s="22">
        <f t="shared" si="1928"/>
        <v>20295664.310904905</v>
      </c>
      <c r="Q2595" s="22">
        <f t="shared" si="1929"/>
        <v>0</v>
      </c>
      <c r="R2595" s="22">
        <f t="shared" si="1898"/>
        <v>349170390.65988332</v>
      </c>
      <c r="S2595" s="16">
        <f t="shared" si="1888"/>
        <v>0</v>
      </c>
      <c r="T2595" s="15">
        <f t="shared" si="1899"/>
        <v>0</v>
      </c>
      <c r="U2595" s="23">
        <f t="shared" si="1916"/>
        <v>1551294.8161369055</v>
      </c>
      <c r="V2595" s="23">
        <f t="shared" si="1917"/>
        <v>0</v>
      </c>
      <c r="W2595" s="23">
        <f t="shared" si="1930"/>
        <v>0</v>
      </c>
      <c r="X2595" s="23">
        <f t="shared" si="1918"/>
        <v>36921049.375940427</v>
      </c>
      <c r="Y2595" s="23">
        <f t="shared" si="1900"/>
        <v>13825559.361691331</v>
      </c>
      <c r="Z2595" s="3">
        <f t="shared" si="1901"/>
        <v>6452.9734448290583</v>
      </c>
      <c r="AA2595" s="23">
        <f t="shared" si="1902"/>
        <v>62676598.665663466</v>
      </c>
      <c r="AB2595" s="26">
        <f t="shared" si="1919"/>
        <v>70086276.274228513</v>
      </c>
      <c r="AC2595" s="23">
        <f t="shared" si="1920"/>
        <v>74889487.274228647</v>
      </c>
      <c r="AD2595" s="23">
        <f t="shared" si="1926"/>
        <v>4803211</v>
      </c>
      <c r="AE2595" s="24">
        <f t="shared" si="1887"/>
        <v>70086276.274228647</v>
      </c>
      <c r="AF2595" s="3">
        <f t="shared" si="1921"/>
        <v>0</v>
      </c>
      <c r="AG2595" s="2">
        <f t="shared" si="1903"/>
        <v>774356813.37948692</v>
      </c>
      <c r="AH2595" s="2">
        <f t="shared" si="1904"/>
        <v>162.99414815854345</v>
      </c>
      <c r="AI2595" s="23">
        <f t="shared" si="1927"/>
        <v>10076749257.492239</v>
      </c>
      <c r="AJ2595" s="23">
        <f t="shared" si="1905"/>
        <v>6219.922423797766</v>
      </c>
      <c r="AK2595" s="23">
        <f t="shared" si="1906"/>
        <v>0</v>
      </c>
      <c r="AL2595" s="23">
        <f t="shared" si="1931"/>
        <v>0</v>
      </c>
      <c r="AM2595" s="23">
        <f t="shared" si="1932"/>
        <v>0</v>
      </c>
      <c r="AN2595" s="16">
        <f t="shared" si="1922"/>
        <v>0</v>
      </c>
      <c r="AO2595" s="23">
        <f t="shared" si="1923"/>
        <v>0</v>
      </c>
      <c r="AP2595" s="22">
        <f t="shared" si="1924"/>
        <v>0</v>
      </c>
      <c r="AQ2595" s="30">
        <f t="shared" si="1907"/>
        <v>16140639603.942326</v>
      </c>
      <c r="AR2595" s="28">
        <f t="shared" si="1908"/>
        <v>7900568107.5870161</v>
      </c>
      <c r="AS2595" s="25">
        <f t="shared" si="1909"/>
        <v>200337590.02425668</v>
      </c>
      <c r="AT2595" s="32">
        <f t="shared" si="1910"/>
        <v>12905.946889658117</v>
      </c>
      <c r="AU2595" s="23">
        <f t="shared" si="1911"/>
        <v>12905.946889658117</v>
      </c>
      <c r="AV2595" s="22">
        <f t="shared" si="1912"/>
        <v>2332357314.7373538</v>
      </c>
      <c r="AW2595" s="31">
        <f t="shared" si="1925"/>
        <v>10802729067.319416</v>
      </c>
      <c r="AX2595" s="21"/>
      <c r="AY2595" s="21"/>
      <c r="AZ2595" s="21"/>
      <c r="BA2595" s="21"/>
    </row>
    <row r="2596" spans="1:53" x14ac:dyDescent="0.25">
      <c r="A2596">
        <f t="shared" si="1933"/>
        <v>757</v>
      </c>
      <c r="B2596" t="s">
        <v>6</v>
      </c>
      <c r="C2596" s="27">
        <f t="shared" si="1890"/>
        <v>0</v>
      </c>
      <c r="D2596" s="27">
        <f t="shared" si="1913"/>
        <v>0</v>
      </c>
      <c r="E2596" s="27" t="b">
        <f t="shared" si="1889"/>
        <v>1</v>
      </c>
      <c r="F2596" s="29">
        <f t="shared" si="1891"/>
        <v>0</v>
      </c>
      <c r="G2596" s="27">
        <f t="shared" si="1914"/>
        <v>0</v>
      </c>
      <c r="H2596" s="22">
        <f t="shared" si="1892"/>
        <v>28606730801.051094</v>
      </c>
      <c r="I2596" s="23">
        <f t="shared" si="1893"/>
        <v>132580106.5049091</v>
      </c>
      <c r="J2596" s="23">
        <f t="shared" si="1894"/>
        <v>1086</v>
      </c>
      <c r="K2596" s="19">
        <f t="shared" si="1915"/>
        <v>225.0831931027827</v>
      </c>
      <c r="L2596" s="16">
        <f t="shared" si="1895"/>
        <v>197.32112838802459</v>
      </c>
      <c r="M2596" s="23">
        <f>M2595-IF($B2596="B",(Percent_Rent_In_Elsies*2.49%/12 * H2595)/K2595,0)+IF($B2596="D",N2596,0)+IF(B2596="D",AK2595)+IF(B2596="C",F2595*90%)-(Y2596-Y2595)-IF($B2596="A",Q2595/K2595) + IF($B2596="A",Q2595/K2595)</f>
        <v>-44920490.812427759</v>
      </c>
      <c r="N2596" s="23">
        <f t="shared" si="1896"/>
        <v>0</v>
      </c>
      <c r="O2596" s="22">
        <f t="shared" si="1897"/>
        <v>0</v>
      </c>
      <c r="P2596" s="22">
        <f t="shared" si="1928"/>
        <v>0</v>
      </c>
      <c r="Q2596" s="22">
        <f t="shared" si="1929"/>
        <v>0</v>
      </c>
      <c r="R2596" s="22">
        <f t="shared" si="1898"/>
        <v>349170390.65988332</v>
      </c>
      <c r="S2596" s="16">
        <f t="shared" si="1888"/>
        <v>0</v>
      </c>
      <c r="T2596" s="15">
        <f t="shared" si="1899"/>
        <v>0</v>
      </c>
      <c r="U2596" s="23">
        <f t="shared" si="1916"/>
        <v>1551294.8161369055</v>
      </c>
      <c r="V2596" s="23">
        <f t="shared" si="1917"/>
        <v>0</v>
      </c>
      <c r="W2596" s="23">
        <f t="shared" si="1930"/>
        <v>0</v>
      </c>
      <c r="X2596" s="23">
        <f t="shared" si="1918"/>
        <v>36953314.243164577</v>
      </c>
      <c r="Y2596" s="23">
        <f t="shared" si="1900"/>
        <v>13825559.361691331</v>
      </c>
      <c r="Z2596" s="3">
        <f t="shared" si="1901"/>
        <v>0</v>
      </c>
      <c r="AA2596" s="23">
        <f t="shared" si="1902"/>
        <v>62676598.665663466</v>
      </c>
      <c r="AB2596" s="26">
        <f t="shared" si="1919"/>
        <v>70086276.274228513</v>
      </c>
      <c r="AC2596" s="23">
        <f t="shared" si="1920"/>
        <v>74889487.274228647</v>
      </c>
      <c r="AD2596" s="23">
        <f t="shared" si="1926"/>
        <v>4803211</v>
      </c>
      <c r="AE2596" s="24">
        <f t="shared" si="1887"/>
        <v>70086276.274228647</v>
      </c>
      <c r="AF2596" s="3">
        <f t="shared" si="1921"/>
        <v>0</v>
      </c>
      <c r="AG2596" s="2">
        <f t="shared" si="1903"/>
        <v>0</v>
      </c>
      <c r="AH2596" s="2">
        <f t="shared" si="1904"/>
        <v>163.26580507214106</v>
      </c>
      <c r="AI2596" s="23">
        <f t="shared" si="1927"/>
        <v>10076749257.492239</v>
      </c>
      <c r="AJ2596" s="23">
        <f t="shared" si="1905"/>
        <v>6219.922423797766</v>
      </c>
      <c r="AK2596" s="23">
        <f t="shared" si="1906"/>
        <v>0</v>
      </c>
      <c r="AL2596" s="23">
        <f t="shared" si="1931"/>
        <v>0</v>
      </c>
      <c r="AM2596" s="23">
        <f t="shared" si="1932"/>
        <v>0</v>
      </c>
      <c r="AN2596" s="16">
        <f t="shared" si="1922"/>
        <v>0</v>
      </c>
      <c r="AO2596" s="23">
        <f t="shared" si="1923"/>
        <v>0</v>
      </c>
      <c r="AP2596" s="22">
        <f t="shared" si="1924"/>
        <v>0</v>
      </c>
      <c r="AQ2596" s="30">
        <f t="shared" si="1907"/>
        <v>16140639603.942326</v>
      </c>
      <c r="AR2596" s="28">
        <f t="shared" si="1908"/>
        <v>7900568107.5870161</v>
      </c>
      <c r="AS2596" s="25">
        <f t="shared" si="1909"/>
        <v>200337590.02425668</v>
      </c>
      <c r="AT2596" s="32">
        <f t="shared" si="1910"/>
        <v>0</v>
      </c>
      <c r="AU2596" s="23">
        <f t="shared" si="1911"/>
        <v>0</v>
      </c>
      <c r="AV2596" s="22">
        <f t="shared" si="1912"/>
        <v>2332357314.7373538</v>
      </c>
      <c r="AW2596" s="31">
        <f t="shared" si="1925"/>
        <v>10782433403.008511</v>
      </c>
    </row>
    <row r="2597" spans="1:53" x14ac:dyDescent="0.25">
      <c r="A2597">
        <f t="shared" si="1933"/>
        <v>757</v>
      </c>
      <c r="B2597" t="s">
        <v>7</v>
      </c>
      <c r="C2597" s="27">
        <f t="shared" si="1890"/>
        <v>0</v>
      </c>
      <c r="D2597" s="27">
        <f t="shared" si="1913"/>
        <v>0</v>
      </c>
      <c r="E2597" s="27" t="b">
        <f t="shared" si="1889"/>
        <v>1</v>
      </c>
      <c r="F2597" s="29">
        <f t="shared" si="1891"/>
        <v>0</v>
      </c>
      <c r="G2597" s="27">
        <f t="shared" si="1914"/>
        <v>0</v>
      </c>
      <c r="H2597" s="22">
        <f t="shared" si="1892"/>
        <v>28606730801.051094</v>
      </c>
      <c r="I2597" s="23">
        <f t="shared" si="1893"/>
        <v>132580106.5049091</v>
      </c>
      <c r="J2597" s="23">
        <f t="shared" si="1894"/>
        <v>1086</v>
      </c>
      <c r="K2597" s="19">
        <f t="shared" si="1915"/>
        <v>225.0831931027827</v>
      </c>
      <c r="L2597" s="16">
        <f t="shared" si="1895"/>
        <v>197.32112838802459</v>
      </c>
      <c r="M2597" s="23">
        <f>M2596-IF($B2597="B",(Percent_Rent_In_Elsies*2.49%/12 * H2596)/K2596,0)+IF($B2597="D",N2597,0)+IF(B2597="D",AK2596)+IF(B2597="C",F2596*90%)-(Y2597-Y2596)-IF($B2597="A",Q2596/K2596) + IF($B2597="A",Q2596/K2596)</f>
        <v>-45052350.871799394</v>
      </c>
      <c r="N2597" s="23">
        <f t="shared" si="1896"/>
        <v>0</v>
      </c>
      <c r="O2597" s="22">
        <f t="shared" si="1897"/>
        <v>0</v>
      </c>
      <c r="P2597" s="22">
        <f t="shared" si="1928"/>
        <v>0</v>
      </c>
      <c r="Q2597" s="22">
        <f t="shared" si="1929"/>
        <v>0</v>
      </c>
      <c r="R2597" s="22">
        <f t="shared" si="1898"/>
        <v>320072858.10489303</v>
      </c>
      <c r="S2597" s="16">
        <f t="shared" si="1888"/>
        <v>29097532.554990277</v>
      </c>
      <c r="T2597" s="15">
        <f t="shared" si="1899"/>
        <v>0</v>
      </c>
      <c r="U2597" s="23">
        <f t="shared" si="1916"/>
        <v>1422020.2481254968</v>
      </c>
      <c r="V2597" s="23">
        <f t="shared" si="1917"/>
        <v>129274.56801140879</v>
      </c>
      <c r="W2597" s="23">
        <f t="shared" si="1930"/>
        <v>0</v>
      </c>
      <c r="X2597" s="23">
        <f t="shared" si="1918"/>
        <v>36953314.243164577</v>
      </c>
      <c r="Y2597" s="23">
        <f t="shared" si="1900"/>
        <v>13825559.361691331</v>
      </c>
      <c r="Z2597" s="3">
        <f t="shared" si="1901"/>
        <v>0</v>
      </c>
      <c r="AA2597" s="23">
        <f t="shared" si="1902"/>
        <v>62676598.665663466</v>
      </c>
      <c r="AB2597" s="26">
        <f t="shared" si="1919"/>
        <v>70086276.274228513</v>
      </c>
      <c r="AC2597" s="23">
        <f t="shared" si="1920"/>
        <v>74889487.274228647</v>
      </c>
      <c r="AD2597" s="23">
        <f t="shared" si="1926"/>
        <v>4803211</v>
      </c>
      <c r="AE2597" s="24">
        <f t="shared" si="1887"/>
        <v>70086276.274228647</v>
      </c>
      <c r="AF2597" s="3">
        <f t="shared" si="1921"/>
        <v>0</v>
      </c>
      <c r="AG2597" s="2">
        <f t="shared" si="1903"/>
        <v>0</v>
      </c>
      <c r="AH2597" s="2">
        <f t="shared" si="1904"/>
        <v>163.26580507214106</v>
      </c>
      <c r="AI2597" s="23">
        <f t="shared" si="1927"/>
        <v>10076749257.492239</v>
      </c>
      <c r="AJ2597" s="23">
        <f t="shared" si="1905"/>
        <v>6219.922423797766</v>
      </c>
      <c r="AK2597" s="23">
        <f t="shared" si="1906"/>
        <v>0</v>
      </c>
      <c r="AL2597" s="23">
        <f t="shared" si="1931"/>
        <v>5778914.8882713318</v>
      </c>
      <c r="AM2597" s="23">
        <f t="shared" si="1932"/>
        <v>5391660344.8166428</v>
      </c>
      <c r="AN2597" s="16">
        <f t="shared" si="1922"/>
        <v>0</v>
      </c>
      <c r="AO2597" s="23">
        <f t="shared" si="1923"/>
        <v>131860.05937163677</v>
      </c>
      <c r="AP2597" s="22">
        <f t="shared" si="1924"/>
        <v>29679483.206090514</v>
      </c>
      <c r="AQ2597" s="30">
        <f t="shared" si="1907"/>
        <v>16199746294.747255</v>
      </c>
      <c r="AR2597" s="28">
        <f t="shared" si="1908"/>
        <v>7929995315.1858549</v>
      </c>
      <c r="AS2597" s="25">
        <f t="shared" si="1909"/>
        <v>200337590.02425668</v>
      </c>
      <c r="AT2597" s="32">
        <f t="shared" si="1910"/>
        <v>0</v>
      </c>
      <c r="AU2597" s="23">
        <f t="shared" si="1911"/>
        <v>0</v>
      </c>
      <c r="AV2597" s="22">
        <f t="shared" si="1912"/>
        <v>2332357314.7373538</v>
      </c>
      <c r="AW2597" s="31">
        <f t="shared" si="1925"/>
        <v>10841540093.81344</v>
      </c>
    </row>
    <row r="2598" spans="1:53" s="21" customFormat="1" x14ac:dyDescent="0.25">
      <c r="A2598">
        <f t="shared" si="1933"/>
        <v>757</v>
      </c>
      <c r="B2598" t="s">
        <v>8</v>
      </c>
      <c r="C2598" s="27">
        <f t="shared" si="1890"/>
        <v>0</v>
      </c>
      <c r="D2598" s="27">
        <f t="shared" si="1913"/>
        <v>0</v>
      </c>
      <c r="E2598" s="27" t="b">
        <f t="shared" si="1889"/>
        <v>1</v>
      </c>
      <c r="F2598" s="29">
        <f t="shared" si="1891"/>
        <v>0</v>
      </c>
      <c r="G2598" s="27">
        <f t="shared" si="1914"/>
        <v>0</v>
      </c>
      <c r="H2598" s="22">
        <f t="shared" si="1892"/>
        <v>28606730801.051094</v>
      </c>
      <c r="I2598" s="23">
        <f t="shared" si="1893"/>
        <v>132580106.5049091</v>
      </c>
      <c r="J2598" s="23">
        <f t="shared" si="1894"/>
        <v>1086</v>
      </c>
      <c r="K2598" s="19">
        <f t="shared" si="1915"/>
        <v>225.0831931027827</v>
      </c>
      <c r="L2598" s="16">
        <f t="shared" si="1895"/>
        <v>197.32112838802459</v>
      </c>
      <c r="M2598" s="23">
        <f>M2597-IF($B2598="B",(Percent_Rent_In_Elsies*2.49%/12 * H2597)/K2597,0)+IF($B2598="D",N2598,0)+IF(B2598="D",AK2597)+IF(B2598="C",F2597*90%)-(Y2598-Y2597)-IF($B2598="A",Q2597/K2597) + IF($B2598="A",Q2597/K2597)</f>
        <v>-45052350.871799394</v>
      </c>
      <c r="N2598" s="23">
        <f t="shared" si="1896"/>
        <v>0</v>
      </c>
      <c r="O2598" s="22">
        <f t="shared" si="1897"/>
        <v>0</v>
      </c>
      <c r="P2598" s="22">
        <f t="shared" si="1928"/>
        <v>0</v>
      </c>
      <c r="Q2598" s="22">
        <f t="shared" si="1929"/>
        <v>0</v>
      </c>
      <c r="R2598" s="22">
        <f t="shared" si="1898"/>
        <v>349752341.31098354</v>
      </c>
      <c r="S2598" s="16">
        <f t="shared" si="1888"/>
        <v>29097532.554990277</v>
      </c>
      <c r="T2598" s="15">
        <f t="shared" si="1899"/>
        <v>0</v>
      </c>
      <c r="U2598" s="23">
        <f t="shared" si="1916"/>
        <v>1553880.3074971335</v>
      </c>
      <c r="V2598" s="23">
        <f t="shared" si="1917"/>
        <v>129274.56801140879</v>
      </c>
      <c r="W2598" s="23">
        <f t="shared" si="1930"/>
        <v>0</v>
      </c>
      <c r="X2598" s="23">
        <f t="shared" si="1918"/>
        <v>36953314.243164577</v>
      </c>
      <c r="Y2598" s="23">
        <f t="shared" si="1900"/>
        <v>13825559.361691331</v>
      </c>
      <c r="Z2598" s="3">
        <f t="shared" si="1901"/>
        <v>0</v>
      </c>
      <c r="AA2598" s="23">
        <f t="shared" si="1902"/>
        <v>62676598.665663466</v>
      </c>
      <c r="AB2598" s="26">
        <f t="shared" si="1919"/>
        <v>70086276.274228528</v>
      </c>
      <c r="AC2598" s="23">
        <f t="shared" si="1920"/>
        <v>74889487.274228647</v>
      </c>
      <c r="AD2598" s="23">
        <f t="shared" si="1926"/>
        <v>4803211</v>
      </c>
      <c r="AE2598" s="24">
        <f t="shared" si="1887"/>
        <v>70086276.274228647</v>
      </c>
      <c r="AF2598" s="3">
        <f t="shared" si="1921"/>
        <v>1E-4</v>
      </c>
      <c r="AG2598" s="2">
        <f t="shared" si="1903"/>
        <v>0</v>
      </c>
      <c r="AH2598" s="2">
        <f t="shared" si="1904"/>
        <v>163.26580507214106</v>
      </c>
      <c r="AI2598" s="23">
        <f t="shared" si="1927"/>
        <v>10076749257.492239</v>
      </c>
      <c r="AJ2598" s="23">
        <f t="shared" si="1905"/>
        <v>6219.922423797766</v>
      </c>
      <c r="AK2598" s="23">
        <f t="shared" si="1906"/>
        <v>60866.45824459898</v>
      </c>
      <c r="AL2598" s="23">
        <f t="shared" si="1931"/>
        <v>0</v>
      </c>
      <c r="AM2598" s="23">
        <f t="shared" si="1932"/>
        <v>0</v>
      </c>
      <c r="AN2598" s="16">
        <f t="shared" si="1922"/>
        <v>0</v>
      </c>
      <c r="AO2598" s="23">
        <f t="shared" si="1923"/>
        <v>0</v>
      </c>
      <c r="AP2598" s="22">
        <f t="shared" si="1924"/>
        <v>0</v>
      </c>
      <c r="AQ2598" s="30">
        <f t="shared" si="1907"/>
        <v>16199746294.747255</v>
      </c>
      <c r="AR2598" s="28">
        <f t="shared" si="1908"/>
        <v>7929995315.1858549</v>
      </c>
      <c r="AS2598" s="25">
        <f t="shared" si="1909"/>
        <v>200337590.02425668</v>
      </c>
      <c r="AT2598" s="32">
        <f t="shared" si="1910"/>
        <v>0</v>
      </c>
      <c r="AU2598" s="23">
        <f t="shared" si="1911"/>
        <v>0</v>
      </c>
      <c r="AV2598" s="22">
        <f t="shared" si="1912"/>
        <v>2332357314.7373538</v>
      </c>
      <c r="AW2598" s="31">
        <f t="shared" si="1925"/>
        <v>10841540093.81344</v>
      </c>
      <c r="AX2598"/>
      <c r="AY2598"/>
      <c r="AZ2598"/>
      <c r="BA2598"/>
    </row>
    <row r="2599" spans="1:53" s="21" customFormat="1" x14ac:dyDescent="0.25">
      <c r="A2599">
        <f t="shared" si="1933"/>
        <v>757</v>
      </c>
      <c r="B2599" t="s">
        <v>9</v>
      </c>
      <c r="C2599" s="27">
        <f t="shared" si="1890"/>
        <v>0</v>
      </c>
      <c r="D2599" s="27">
        <f t="shared" si="1913"/>
        <v>0</v>
      </c>
      <c r="E2599" s="27" t="b">
        <f t="shared" si="1889"/>
        <v>1</v>
      </c>
      <c r="F2599" s="29">
        <f t="shared" si="1891"/>
        <v>0</v>
      </c>
      <c r="G2599" s="27">
        <f t="shared" si="1914"/>
        <v>0</v>
      </c>
      <c r="H2599" s="22">
        <f t="shared" si="1892"/>
        <v>28606730801.051094</v>
      </c>
      <c r="I2599" s="23">
        <f t="shared" si="1893"/>
        <v>132580106.5049091</v>
      </c>
      <c r="J2599" s="23">
        <f t="shared" si="1894"/>
        <v>1086</v>
      </c>
      <c r="K2599" s="19">
        <f t="shared" si="1915"/>
        <v>225.0831931027827</v>
      </c>
      <c r="L2599" s="16">
        <f t="shared" si="1895"/>
        <v>197.32112838802459</v>
      </c>
      <c r="M2599" s="23">
        <f>M2598-IF($B2599="B",(Percent_Rent_In_Elsies*2.49%/12 * H2598)/K2598,0)+IF($B2599="D",N2599,0)+IF(B2599="D",AK2598)+IF(B2599="C",F2598*90%)-(Y2599-Y2598)-IF($B2599="A",Q2598/K2598) + IF($B2599="A",Q2598/K2598)</f>
        <v>-44991484.413554795</v>
      </c>
      <c r="N2599" s="23">
        <f t="shared" si="1896"/>
        <v>0</v>
      </c>
      <c r="O2599" s="22">
        <f t="shared" si="1897"/>
        <v>20329490.41808977</v>
      </c>
      <c r="P2599" s="22">
        <f t="shared" si="1928"/>
        <v>0</v>
      </c>
      <c r="Q2599" s="22">
        <f t="shared" si="1929"/>
        <v>0</v>
      </c>
      <c r="R2599" s="22">
        <f t="shared" si="1898"/>
        <v>349752341.31098354</v>
      </c>
      <c r="S2599" s="16">
        <f t="shared" si="1888"/>
        <v>0</v>
      </c>
      <c r="T2599" s="15">
        <f t="shared" si="1899"/>
        <v>8768042.1369005069</v>
      </c>
      <c r="U2599" s="23">
        <f t="shared" si="1916"/>
        <v>1553880.3074971335</v>
      </c>
      <c r="V2599" s="23">
        <f t="shared" si="1917"/>
        <v>0</v>
      </c>
      <c r="W2599" s="23">
        <f t="shared" si="1930"/>
        <v>129274.56801140879</v>
      </c>
      <c r="X2599" s="23">
        <f t="shared" si="1918"/>
        <v>36953314.243164577</v>
      </c>
      <c r="Y2599" s="23">
        <f t="shared" si="1900"/>
        <v>13825559.361691331</v>
      </c>
      <c r="Z2599" s="3">
        <f t="shared" si="1901"/>
        <v>0</v>
      </c>
      <c r="AA2599" s="23">
        <f t="shared" si="1902"/>
        <v>62615732.207418866</v>
      </c>
      <c r="AB2599" s="26">
        <f t="shared" si="1919"/>
        <v>70086276.274228513</v>
      </c>
      <c r="AC2599" s="23">
        <f t="shared" si="1920"/>
        <v>74889487.274228647</v>
      </c>
      <c r="AD2599" s="23">
        <f t="shared" si="1926"/>
        <v>4803211</v>
      </c>
      <c r="AE2599" s="24">
        <f t="shared" si="1887"/>
        <v>70086276.274228647</v>
      </c>
      <c r="AF2599" s="3">
        <f t="shared" si="1921"/>
        <v>0</v>
      </c>
      <c r="AG2599" s="2">
        <f t="shared" si="1903"/>
        <v>0</v>
      </c>
      <c r="AH2599" s="2">
        <f t="shared" si="1904"/>
        <v>163.26580507214106</v>
      </c>
      <c r="AI2599" s="23">
        <f t="shared" si="1927"/>
        <v>10066963531.224703</v>
      </c>
      <c r="AJ2599" s="23">
        <f t="shared" si="1905"/>
        <v>6219.922423797766</v>
      </c>
      <c r="AK2599" s="23">
        <f t="shared" si="1906"/>
        <v>0</v>
      </c>
      <c r="AL2599" s="23">
        <f t="shared" si="1931"/>
        <v>0</v>
      </c>
      <c r="AM2599" s="23">
        <f t="shared" si="1932"/>
        <v>0</v>
      </c>
      <c r="AN2599" s="16">
        <f t="shared" si="1922"/>
        <v>0</v>
      </c>
      <c r="AO2599" s="23">
        <f t="shared" si="1923"/>
        <v>0</v>
      </c>
      <c r="AP2599" s="22">
        <f t="shared" si="1924"/>
        <v>0</v>
      </c>
      <c r="AQ2599" s="30">
        <f t="shared" si="1907"/>
        <v>16199746294.747255</v>
      </c>
      <c r="AR2599" s="28">
        <f t="shared" si="1908"/>
        <v>7929995315.1858549</v>
      </c>
      <c r="AS2599" s="25">
        <f t="shared" si="1909"/>
        <v>200337590.02425668</v>
      </c>
      <c r="AT2599" s="32">
        <f t="shared" si="1910"/>
        <v>0</v>
      </c>
      <c r="AU2599" s="23">
        <f t="shared" si="1911"/>
        <v>0</v>
      </c>
      <c r="AV2599" s="22">
        <f t="shared" si="1912"/>
        <v>2332357314.7373538</v>
      </c>
      <c r="AW2599" s="31">
        <f t="shared" si="1925"/>
        <v>10841540093.81344</v>
      </c>
      <c r="AX2599"/>
      <c r="AY2599"/>
      <c r="AZ2599"/>
      <c r="BA2599"/>
    </row>
    <row r="2600" spans="1:53" x14ac:dyDescent="0.25">
      <c r="A2600" s="21">
        <f t="shared" si="1933"/>
        <v>757</v>
      </c>
      <c r="B2600" s="21" t="s">
        <v>28</v>
      </c>
      <c r="C2600" s="27">
        <f t="shared" si="1890"/>
        <v>0</v>
      </c>
      <c r="D2600" s="27">
        <f t="shared" si="1913"/>
        <v>0</v>
      </c>
      <c r="E2600" s="27" t="b">
        <f t="shared" si="1889"/>
        <v>1</v>
      </c>
      <c r="F2600" s="29">
        <f t="shared" si="1891"/>
        <v>0</v>
      </c>
      <c r="G2600" s="27">
        <f t="shared" si="1914"/>
        <v>0</v>
      </c>
      <c r="H2600" s="22">
        <f t="shared" si="1892"/>
        <v>28606730801.051094</v>
      </c>
      <c r="I2600" s="23">
        <f t="shared" si="1893"/>
        <v>132580106.5049091</v>
      </c>
      <c r="J2600" s="23">
        <f t="shared" si="1894"/>
        <v>1086</v>
      </c>
      <c r="K2600" s="19">
        <f t="shared" si="1915"/>
        <v>225.0831931027827</v>
      </c>
      <c r="L2600" s="16">
        <f t="shared" si="1895"/>
        <v>197.32112838802459</v>
      </c>
      <c r="M2600" s="23">
        <f>M2599-IF($B2600="B",(Percent_Rent_In_Elsies*2.49%/12 * H2599)/K2599,0)+IF($B2600="D",N2600,0)+IF(B2600="D",AK2599)+IF(B2600="C",F2599*90%)-(Y2600-Y2599)-IF($B2600="A",Q2599/K2599) + IF($B2600="A",Q2599/K2599)</f>
        <v>-44991484.413554795</v>
      </c>
      <c r="N2600" s="23">
        <f t="shared" si="1896"/>
        <v>0</v>
      </c>
      <c r="O2600" s="22">
        <f t="shared" si="1897"/>
        <v>0</v>
      </c>
      <c r="P2600" s="22">
        <f t="shared" si="1928"/>
        <v>20329490.41808977</v>
      </c>
      <c r="Q2600" s="22">
        <f t="shared" si="1929"/>
        <v>0</v>
      </c>
      <c r="R2600" s="22">
        <f t="shared" si="1898"/>
        <v>349752341.31098354</v>
      </c>
      <c r="S2600" s="16">
        <f t="shared" si="1888"/>
        <v>0</v>
      </c>
      <c r="T2600" s="15">
        <f t="shared" si="1899"/>
        <v>0</v>
      </c>
      <c r="U2600" s="23">
        <f t="shared" si="1916"/>
        <v>1553880.3074971335</v>
      </c>
      <c r="V2600" s="23">
        <f t="shared" si="1917"/>
        <v>0</v>
      </c>
      <c r="W2600" s="23">
        <f t="shared" si="1930"/>
        <v>0</v>
      </c>
      <c r="X2600" s="23">
        <f t="shared" si="1918"/>
        <v>36953314.243164577</v>
      </c>
      <c r="Y2600" s="23">
        <f t="shared" si="1900"/>
        <v>13825559.361691331</v>
      </c>
      <c r="Z2600" s="3">
        <f t="shared" si="1901"/>
        <v>6463.7284005704405</v>
      </c>
      <c r="AA2600" s="23">
        <f t="shared" si="1902"/>
        <v>62712688.133427426</v>
      </c>
      <c r="AB2600" s="26">
        <f t="shared" si="1919"/>
        <v>70086276.274228543</v>
      </c>
      <c r="AC2600" s="23">
        <f t="shared" si="1920"/>
        <v>74889487.274228647</v>
      </c>
      <c r="AD2600" s="23">
        <f t="shared" si="1926"/>
        <v>4803211</v>
      </c>
      <c r="AE2600" s="24">
        <f t="shared" si="1887"/>
        <v>70086276.274228647</v>
      </c>
      <c r="AF2600" s="3">
        <f t="shared" si="1921"/>
        <v>0</v>
      </c>
      <c r="AG2600" s="2">
        <f t="shared" si="1903"/>
        <v>775647408.06845284</v>
      </c>
      <c r="AH2600" s="2">
        <f t="shared" si="1904"/>
        <v>163.26580507214106</v>
      </c>
      <c r="AI2600" s="23">
        <f t="shared" si="1927"/>
        <v>10082551495.093447</v>
      </c>
      <c r="AJ2600" s="23">
        <f t="shared" si="1905"/>
        <v>6219.922423797766</v>
      </c>
      <c r="AK2600" s="23">
        <f t="shared" si="1906"/>
        <v>0</v>
      </c>
      <c r="AL2600" s="23">
        <f t="shared" si="1931"/>
        <v>0</v>
      </c>
      <c r="AM2600" s="23">
        <f t="shared" si="1932"/>
        <v>0</v>
      </c>
      <c r="AN2600" s="16">
        <f t="shared" si="1922"/>
        <v>0</v>
      </c>
      <c r="AO2600" s="23">
        <f t="shared" si="1923"/>
        <v>0</v>
      </c>
      <c r="AP2600" s="22">
        <f t="shared" si="1924"/>
        <v>0</v>
      </c>
      <c r="AQ2600" s="30">
        <f t="shared" si="1907"/>
        <v>16199746294.747255</v>
      </c>
      <c r="AR2600" s="28">
        <f t="shared" si="1908"/>
        <v>7929995315.1858549</v>
      </c>
      <c r="AS2600" s="25">
        <f t="shared" si="1909"/>
        <v>200337590.02425668</v>
      </c>
      <c r="AT2600" s="32">
        <f t="shared" si="1910"/>
        <v>12927.456801140881</v>
      </c>
      <c r="AU2600" s="23">
        <f t="shared" si="1911"/>
        <v>12927.456801140881</v>
      </c>
      <c r="AV2600" s="22">
        <f t="shared" si="1912"/>
        <v>2341125356.8742542</v>
      </c>
      <c r="AW2600" s="31">
        <f t="shared" si="1925"/>
        <v>10841540093.813438</v>
      </c>
    </row>
    <row r="2601" spans="1:53" x14ac:dyDescent="0.25">
      <c r="A2601">
        <f t="shared" si="1933"/>
        <v>758</v>
      </c>
      <c r="B2601" t="s">
        <v>6</v>
      </c>
      <c r="C2601" s="27">
        <f t="shared" si="1890"/>
        <v>0</v>
      </c>
      <c r="D2601" s="27">
        <f t="shared" si="1913"/>
        <v>0</v>
      </c>
      <c r="E2601" s="27" t="b">
        <f t="shared" si="1889"/>
        <v>1</v>
      </c>
      <c r="F2601" s="29">
        <f t="shared" si="1891"/>
        <v>0</v>
      </c>
      <c r="G2601" s="27">
        <f t="shared" si="1914"/>
        <v>0</v>
      </c>
      <c r="H2601" s="22">
        <f t="shared" si="1892"/>
        <v>28654408685.719513</v>
      </c>
      <c r="I2601" s="23">
        <f t="shared" si="1893"/>
        <v>132580106.5049091</v>
      </c>
      <c r="J2601" s="23">
        <f t="shared" si="1894"/>
        <v>1086</v>
      </c>
      <c r="K2601" s="19">
        <f t="shared" si="1915"/>
        <v>225.0831931027827</v>
      </c>
      <c r="L2601" s="16">
        <f t="shared" si="1895"/>
        <v>197.64999693533798</v>
      </c>
      <c r="M2601" s="23">
        <f>M2600-IF($B2601="B",(Percent_Rent_In_Elsies*2.49%/12 * H2600)/K2600,0)+IF($B2601="D",N2601,0)+IF(B2601="D",AK2600)+IF(B2601="C",F2600*90%)-(Y2601-Y2600)-IF($B2601="A",Q2600/K2600) + IF($B2601="A",Q2600/K2600)</f>
        <v>-44991484.413554795</v>
      </c>
      <c r="N2601" s="23">
        <f t="shared" si="1896"/>
        <v>0</v>
      </c>
      <c r="O2601" s="22">
        <f t="shared" si="1897"/>
        <v>0</v>
      </c>
      <c r="P2601" s="22">
        <f t="shared" si="1928"/>
        <v>0</v>
      </c>
      <c r="Q2601" s="22">
        <f t="shared" si="1929"/>
        <v>0</v>
      </c>
      <c r="R2601" s="22">
        <f t="shared" si="1898"/>
        <v>349752341.31098354</v>
      </c>
      <c r="S2601" s="16">
        <f t="shared" si="1888"/>
        <v>0</v>
      </c>
      <c r="T2601" s="15">
        <f t="shared" si="1899"/>
        <v>0</v>
      </c>
      <c r="U2601" s="23">
        <f t="shared" si="1916"/>
        <v>1553880.3074971335</v>
      </c>
      <c r="V2601" s="23">
        <f t="shared" si="1917"/>
        <v>0</v>
      </c>
      <c r="W2601" s="23">
        <f t="shared" si="1930"/>
        <v>0</v>
      </c>
      <c r="X2601" s="23">
        <f t="shared" si="1918"/>
        <v>36985632.885167427</v>
      </c>
      <c r="Y2601" s="23">
        <f t="shared" si="1900"/>
        <v>13825559.361691331</v>
      </c>
      <c r="Z2601" s="3">
        <f t="shared" si="1901"/>
        <v>0</v>
      </c>
      <c r="AA2601" s="23">
        <f t="shared" si="1902"/>
        <v>62712688.133427426</v>
      </c>
      <c r="AB2601" s="26">
        <f t="shared" si="1919"/>
        <v>70086276.274228543</v>
      </c>
      <c r="AC2601" s="23">
        <f t="shared" si="1920"/>
        <v>74889487.274228647</v>
      </c>
      <c r="AD2601" s="23">
        <f t="shared" si="1926"/>
        <v>4803211</v>
      </c>
      <c r="AE2601" s="24">
        <f t="shared" si="1887"/>
        <v>70086276.274228647</v>
      </c>
      <c r="AF2601" s="3">
        <f t="shared" si="1921"/>
        <v>0</v>
      </c>
      <c r="AG2601" s="2">
        <f t="shared" si="1903"/>
        <v>0</v>
      </c>
      <c r="AH2601" s="2">
        <f t="shared" si="1904"/>
        <v>163.53791474726128</v>
      </c>
      <c r="AI2601" s="23">
        <f t="shared" si="1927"/>
        <v>10082551495.093447</v>
      </c>
      <c r="AJ2601" s="23">
        <f t="shared" si="1905"/>
        <v>6219.922423797766</v>
      </c>
      <c r="AK2601" s="23">
        <f t="shared" si="1906"/>
        <v>0</v>
      </c>
      <c r="AL2601" s="23">
        <f t="shared" si="1931"/>
        <v>0</v>
      </c>
      <c r="AM2601" s="23">
        <f t="shared" si="1932"/>
        <v>0</v>
      </c>
      <c r="AN2601" s="16">
        <f t="shared" si="1922"/>
        <v>0</v>
      </c>
      <c r="AO2601" s="23">
        <f t="shared" si="1923"/>
        <v>0</v>
      </c>
      <c r="AP2601" s="22">
        <f t="shared" si="1924"/>
        <v>0</v>
      </c>
      <c r="AQ2601" s="30">
        <f t="shared" si="1907"/>
        <v>16199746294.747255</v>
      </c>
      <c r="AR2601" s="28">
        <f t="shared" si="1908"/>
        <v>7929995315.1858549</v>
      </c>
      <c r="AS2601" s="25">
        <f t="shared" si="1909"/>
        <v>200337590.02425668</v>
      </c>
      <c r="AT2601" s="32">
        <f t="shared" si="1910"/>
        <v>0</v>
      </c>
      <c r="AU2601" s="23">
        <f t="shared" si="1911"/>
        <v>0</v>
      </c>
      <c r="AV2601" s="22">
        <f t="shared" si="1912"/>
        <v>2341125356.8742542</v>
      </c>
      <c r="AW2601" s="31">
        <f t="shared" si="1925"/>
        <v>10821210603.39535</v>
      </c>
    </row>
    <row r="2602" spans="1:53" x14ac:dyDescent="0.25">
      <c r="A2602">
        <f t="shared" si="1933"/>
        <v>758</v>
      </c>
      <c r="B2602" t="s">
        <v>7</v>
      </c>
      <c r="C2602" s="27">
        <f t="shared" si="1890"/>
        <v>0</v>
      </c>
      <c r="D2602" s="27">
        <f t="shared" si="1913"/>
        <v>0</v>
      </c>
      <c r="E2602" s="27" t="b">
        <f t="shared" si="1889"/>
        <v>1</v>
      </c>
      <c r="F2602" s="29">
        <f t="shared" si="1891"/>
        <v>0</v>
      </c>
      <c r="G2602" s="27">
        <f t="shared" si="1914"/>
        <v>0</v>
      </c>
      <c r="H2602" s="22">
        <f t="shared" si="1892"/>
        <v>28654408685.719513</v>
      </c>
      <c r="I2602" s="23">
        <f t="shared" si="1893"/>
        <v>132580106.5049091</v>
      </c>
      <c r="J2602" s="23">
        <f t="shared" si="1894"/>
        <v>1086</v>
      </c>
      <c r="K2602" s="19">
        <f t="shared" si="1915"/>
        <v>225.0831931027827</v>
      </c>
      <c r="L2602" s="16">
        <f t="shared" si="1895"/>
        <v>197.64999693533798</v>
      </c>
      <c r="M2602" s="23">
        <f>M2601-IF($B2602="B",(Percent_Rent_In_Elsies*2.49%/12 * H2601)/K2601,0)+IF($B2602="D",N2602,0)+IF(B2602="D",AK2601)+IF(B2602="C",F2601*90%)-(Y2602-Y2601)-IF($B2602="A",Q2601/K2601) + IF($B2602="A",Q2601/K2601)</f>
        <v>-45123564.239692055</v>
      </c>
      <c r="N2602" s="23">
        <f t="shared" si="1896"/>
        <v>0</v>
      </c>
      <c r="O2602" s="22">
        <f t="shared" si="1897"/>
        <v>0</v>
      </c>
      <c r="P2602" s="22">
        <f t="shared" si="1928"/>
        <v>0</v>
      </c>
      <c r="Q2602" s="22">
        <f t="shared" si="1929"/>
        <v>0</v>
      </c>
      <c r="R2602" s="22">
        <f t="shared" si="1898"/>
        <v>320606312.86840159</v>
      </c>
      <c r="S2602" s="16">
        <f t="shared" si="1888"/>
        <v>29146028.442581963</v>
      </c>
      <c r="T2602" s="15">
        <f t="shared" si="1899"/>
        <v>0</v>
      </c>
      <c r="U2602" s="23">
        <f t="shared" si="1916"/>
        <v>1424390.2818723724</v>
      </c>
      <c r="V2602" s="23">
        <f t="shared" si="1917"/>
        <v>129490.02562476113</v>
      </c>
      <c r="W2602" s="23">
        <f t="shared" si="1930"/>
        <v>0</v>
      </c>
      <c r="X2602" s="23">
        <f t="shared" si="1918"/>
        <v>36985632.885167427</v>
      </c>
      <c r="Y2602" s="23">
        <f t="shared" si="1900"/>
        <v>13825559.361691331</v>
      </c>
      <c r="Z2602" s="3">
        <f t="shared" si="1901"/>
        <v>0</v>
      </c>
      <c r="AA2602" s="23">
        <f t="shared" si="1902"/>
        <v>62712688.133427426</v>
      </c>
      <c r="AB2602" s="26">
        <f t="shared" si="1919"/>
        <v>70086276.274228528</v>
      </c>
      <c r="AC2602" s="23">
        <f t="shared" si="1920"/>
        <v>74889487.274228647</v>
      </c>
      <c r="AD2602" s="23">
        <f t="shared" si="1926"/>
        <v>4803211</v>
      </c>
      <c r="AE2602" s="24">
        <f t="shared" si="1887"/>
        <v>70086276.274228647</v>
      </c>
      <c r="AF2602" s="3">
        <f t="shared" si="1921"/>
        <v>0</v>
      </c>
      <c r="AG2602" s="2">
        <f t="shared" si="1903"/>
        <v>0</v>
      </c>
      <c r="AH2602" s="2">
        <f t="shared" si="1904"/>
        <v>163.53791474726128</v>
      </c>
      <c r="AI2602" s="23">
        <f t="shared" si="1927"/>
        <v>10082551495.093447</v>
      </c>
      <c r="AJ2602" s="23">
        <f t="shared" si="1905"/>
        <v>6219.922423797766</v>
      </c>
      <c r="AK2602" s="23">
        <f t="shared" si="1906"/>
        <v>0</v>
      </c>
      <c r="AL2602" s="23">
        <f t="shared" si="1931"/>
        <v>5802237.6012077332</v>
      </c>
      <c r="AM2602" s="23">
        <f t="shared" si="1932"/>
        <v>5413420164.5931807</v>
      </c>
      <c r="AN2602" s="16">
        <f t="shared" si="1922"/>
        <v>0</v>
      </c>
      <c r="AO2602" s="23">
        <f t="shared" si="1923"/>
        <v>132079.82613725617</v>
      </c>
      <c r="AP2602" s="22">
        <f t="shared" si="1924"/>
        <v>29728949.011434</v>
      </c>
      <c r="AQ2602" s="30">
        <f t="shared" si="1907"/>
        <v>16258951496.703527</v>
      </c>
      <c r="AR2602" s="28">
        <f t="shared" si="1908"/>
        <v>7959471568.1306915</v>
      </c>
      <c r="AS2602" s="25">
        <f t="shared" si="1909"/>
        <v>200337590.02425668</v>
      </c>
      <c r="AT2602" s="32">
        <f t="shared" si="1910"/>
        <v>0</v>
      </c>
      <c r="AU2602" s="23">
        <f t="shared" si="1911"/>
        <v>0</v>
      </c>
      <c r="AV2602" s="22">
        <f t="shared" si="1912"/>
        <v>2341125356.8742542</v>
      </c>
      <c r="AW2602" s="31">
        <f t="shared" si="1925"/>
        <v>10880415805.35162</v>
      </c>
    </row>
    <row r="2603" spans="1:53" x14ac:dyDescent="0.25">
      <c r="A2603">
        <f t="shared" si="1933"/>
        <v>758</v>
      </c>
      <c r="B2603" t="s">
        <v>8</v>
      </c>
      <c r="C2603" s="27">
        <f t="shared" si="1890"/>
        <v>0</v>
      </c>
      <c r="D2603" s="27">
        <f t="shared" si="1913"/>
        <v>0</v>
      </c>
      <c r="E2603" s="27" t="b">
        <f t="shared" si="1889"/>
        <v>1</v>
      </c>
      <c r="F2603" s="29">
        <f t="shared" si="1891"/>
        <v>0</v>
      </c>
      <c r="G2603" s="27">
        <f t="shared" si="1914"/>
        <v>0</v>
      </c>
      <c r="H2603" s="22">
        <f t="shared" si="1892"/>
        <v>28654408685.719513</v>
      </c>
      <c r="I2603" s="23">
        <f t="shared" si="1893"/>
        <v>132580106.5049091</v>
      </c>
      <c r="J2603" s="23">
        <f t="shared" si="1894"/>
        <v>1086</v>
      </c>
      <c r="K2603" s="19">
        <f t="shared" si="1915"/>
        <v>225.0831931027827</v>
      </c>
      <c r="L2603" s="16">
        <f t="shared" si="1895"/>
        <v>197.64999693533798</v>
      </c>
      <c r="M2603" s="23">
        <f>M2602-IF($B2603="B",(Percent_Rent_In_Elsies*2.49%/12 * H2602)/K2602,0)+IF($B2603="D",N2603,0)+IF(B2603="D",AK2602)+IF(B2603="C",F2602*90%)-(Y2603-Y2602)-IF($B2603="A",Q2602/K2602) + IF($B2603="A",Q2602/K2602)</f>
        <v>-45123564.239692055</v>
      </c>
      <c r="N2603" s="23">
        <f t="shared" si="1896"/>
        <v>0</v>
      </c>
      <c r="O2603" s="22">
        <f t="shared" si="1897"/>
        <v>0</v>
      </c>
      <c r="P2603" s="22">
        <f t="shared" si="1928"/>
        <v>0</v>
      </c>
      <c r="Q2603" s="22">
        <f t="shared" si="1929"/>
        <v>0</v>
      </c>
      <c r="R2603" s="22">
        <f t="shared" si="1898"/>
        <v>350335261.87983561</v>
      </c>
      <c r="S2603" s="16">
        <f t="shared" si="1888"/>
        <v>29146028.442581963</v>
      </c>
      <c r="T2603" s="15">
        <f t="shared" si="1899"/>
        <v>0</v>
      </c>
      <c r="U2603" s="23">
        <f t="shared" si="1916"/>
        <v>1556470.1080096285</v>
      </c>
      <c r="V2603" s="23">
        <f t="shared" si="1917"/>
        <v>129490.02562476113</v>
      </c>
      <c r="W2603" s="23">
        <f t="shared" si="1930"/>
        <v>0</v>
      </c>
      <c r="X2603" s="23">
        <f t="shared" si="1918"/>
        <v>36985632.885167427</v>
      </c>
      <c r="Y2603" s="23">
        <f t="shared" si="1900"/>
        <v>13825559.361691331</v>
      </c>
      <c r="Z2603" s="3">
        <f t="shared" si="1901"/>
        <v>0</v>
      </c>
      <c r="AA2603" s="23">
        <f t="shared" si="1902"/>
        <v>62712688.133427426</v>
      </c>
      <c r="AB2603" s="26">
        <f t="shared" si="1919"/>
        <v>70086276.274228513</v>
      </c>
      <c r="AC2603" s="23">
        <f t="shared" si="1920"/>
        <v>74889487.274228647</v>
      </c>
      <c r="AD2603" s="23">
        <f t="shared" si="1926"/>
        <v>4803211</v>
      </c>
      <c r="AE2603" s="24">
        <f t="shared" si="1887"/>
        <v>70086276.274228647</v>
      </c>
      <c r="AF2603" s="3">
        <f t="shared" si="1921"/>
        <v>1E-4</v>
      </c>
      <c r="AG2603" s="2">
        <f t="shared" si="1903"/>
        <v>0</v>
      </c>
      <c r="AH2603" s="2">
        <f t="shared" si="1904"/>
        <v>163.53791474726128</v>
      </c>
      <c r="AI2603" s="23">
        <f t="shared" si="1927"/>
        <v>10082551495.093447</v>
      </c>
      <c r="AJ2603" s="23">
        <f t="shared" si="1905"/>
        <v>6219.922423797766</v>
      </c>
      <c r="AK2603" s="23">
        <f t="shared" si="1906"/>
        <v>60882.850147887199</v>
      </c>
      <c r="AL2603" s="23">
        <f t="shared" si="1931"/>
        <v>0</v>
      </c>
      <c r="AM2603" s="23">
        <f t="shared" si="1932"/>
        <v>0</v>
      </c>
      <c r="AN2603" s="16">
        <f t="shared" si="1922"/>
        <v>0</v>
      </c>
      <c r="AO2603" s="23">
        <f t="shared" si="1923"/>
        <v>0</v>
      </c>
      <c r="AP2603" s="22">
        <f t="shared" si="1924"/>
        <v>0</v>
      </c>
      <c r="AQ2603" s="30">
        <f t="shared" si="1907"/>
        <v>16258951496.703527</v>
      </c>
      <c r="AR2603" s="28">
        <f t="shared" si="1908"/>
        <v>7959471568.1306915</v>
      </c>
      <c r="AS2603" s="25">
        <f t="shared" si="1909"/>
        <v>200337590.02425668</v>
      </c>
      <c r="AT2603" s="32">
        <f t="shared" si="1910"/>
        <v>0</v>
      </c>
      <c r="AU2603" s="23">
        <f t="shared" si="1911"/>
        <v>0</v>
      </c>
      <c r="AV2603" s="22">
        <f t="shared" si="1912"/>
        <v>2341125356.8742542</v>
      </c>
      <c r="AW2603" s="31">
        <f t="shared" si="1925"/>
        <v>10880415805.35162</v>
      </c>
    </row>
    <row r="2604" spans="1:53" x14ac:dyDescent="0.25">
      <c r="A2604" s="21">
        <f t="shared" si="1933"/>
        <v>758</v>
      </c>
      <c r="B2604" s="21" t="s">
        <v>9</v>
      </c>
      <c r="C2604" s="27">
        <f t="shared" si="1890"/>
        <v>0</v>
      </c>
      <c r="D2604" s="27">
        <f t="shared" si="1913"/>
        <v>0</v>
      </c>
      <c r="E2604" s="27" t="b">
        <f t="shared" si="1889"/>
        <v>1</v>
      </c>
      <c r="F2604" s="29">
        <f t="shared" si="1891"/>
        <v>0</v>
      </c>
      <c r="G2604" s="27">
        <f t="shared" si="1914"/>
        <v>0</v>
      </c>
      <c r="H2604" s="22">
        <f t="shared" si="1892"/>
        <v>28654408685.719513</v>
      </c>
      <c r="I2604" s="23">
        <f t="shared" si="1893"/>
        <v>132580106.5049091</v>
      </c>
      <c r="J2604" s="23">
        <f t="shared" si="1894"/>
        <v>1086</v>
      </c>
      <c r="K2604" s="19">
        <f t="shared" si="1915"/>
        <v>225.0831931027827</v>
      </c>
      <c r="L2604" s="16">
        <f t="shared" si="1895"/>
        <v>197.64999693533798</v>
      </c>
      <c r="M2604" s="23">
        <f>M2603-IF($B2604="B",(Percent_Rent_In_Elsies*2.49%/12 * H2603)/K2603,0)+IF($B2604="D",N2604,0)+IF(B2604="D",AK2603)+IF(B2604="C",F2603*90%)-(Y2604-Y2603)-IF($B2604="A",Q2603/K2603) + IF($B2604="A",Q2603/K2603)</f>
        <v>-45062681.389544167</v>
      </c>
      <c r="N2604" s="23">
        <f t="shared" si="1896"/>
        <v>0</v>
      </c>
      <c r="O2604" s="22">
        <f t="shared" si="1897"/>
        <v>20363372.902119946</v>
      </c>
      <c r="P2604" s="22">
        <f t="shared" si="1928"/>
        <v>0</v>
      </c>
      <c r="Q2604" s="22">
        <f t="shared" si="1929"/>
        <v>0</v>
      </c>
      <c r="R2604" s="22">
        <f t="shared" si="1898"/>
        <v>350335261.87983561</v>
      </c>
      <c r="S2604" s="16">
        <f t="shared" si="1888"/>
        <v>0</v>
      </c>
      <c r="T2604" s="15">
        <f t="shared" si="1899"/>
        <v>8782655.5404620171</v>
      </c>
      <c r="U2604" s="23">
        <f t="shared" si="1916"/>
        <v>1556470.1080096285</v>
      </c>
      <c r="V2604" s="23">
        <f t="shared" si="1917"/>
        <v>0</v>
      </c>
      <c r="W2604" s="23">
        <f t="shared" si="1930"/>
        <v>129490.02562476113</v>
      </c>
      <c r="X2604" s="23">
        <f t="shared" si="1918"/>
        <v>36985632.885167427</v>
      </c>
      <c r="Y2604" s="23">
        <f t="shared" si="1900"/>
        <v>13825559.361691331</v>
      </c>
      <c r="Z2604" s="3">
        <f t="shared" si="1901"/>
        <v>0</v>
      </c>
      <c r="AA2604" s="23">
        <f t="shared" si="1902"/>
        <v>62651805.283279538</v>
      </c>
      <c r="AB2604" s="26">
        <f t="shared" si="1919"/>
        <v>70086276.274228513</v>
      </c>
      <c r="AC2604" s="23">
        <f t="shared" si="1920"/>
        <v>74889487.274228647</v>
      </c>
      <c r="AD2604" s="23">
        <f t="shared" si="1926"/>
        <v>4803211</v>
      </c>
      <c r="AE2604" s="24">
        <f t="shared" si="1887"/>
        <v>70086276.274228647</v>
      </c>
      <c r="AF2604" s="3">
        <f t="shared" si="1921"/>
        <v>0</v>
      </c>
      <c r="AG2604" s="2">
        <f t="shared" si="1903"/>
        <v>0</v>
      </c>
      <c r="AH2604" s="2">
        <f t="shared" si="1904"/>
        <v>163.53791474726128</v>
      </c>
      <c r="AI2604" s="23">
        <f t="shared" si="1927"/>
        <v>10072763133.438816</v>
      </c>
      <c r="AJ2604" s="23">
        <f t="shared" si="1905"/>
        <v>6219.922423797766</v>
      </c>
      <c r="AK2604" s="23">
        <f t="shared" si="1906"/>
        <v>0</v>
      </c>
      <c r="AL2604" s="23">
        <f t="shared" si="1931"/>
        <v>0</v>
      </c>
      <c r="AM2604" s="23">
        <f t="shared" si="1932"/>
        <v>0</v>
      </c>
      <c r="AN2604" s="16">
        <f t="shared" si="1922"/>
        <v>0</v>
      </c>
      <c r="AO2604" s="23">
        <f t="shared" si="1923"/>
        <v>0</v>
      </c>
      <c r="AP2604" s="22">
        <f t="shared" si="1924"/>
        <v>0</v>
      </c>
      <c r="AQ2604" s="30">
        <f t="shared" si="1907"/>
        <v>16258951496.703527</v>
      </c>
      <c r="AR2604" s="28">
        <f t="shared" si="1908"/>
        <v>7959471568.1306915</v>
      </c>
      <c r="AS2604" s="25">
        <f t="shared" si="1909"/>
        <v>200337590.02425668</v>
      </c>
      <c r="AT2604" s="32">
        <f t="shared" si="1910"/>
        <v>0</v>
      </c>
      <c r="AU2604" s="23">
        <f t="shared" si="1911"/>
        <v>0</v>
      </c>
      <c r="AV2604" s="22">
        <f t="shared" si="1912"/>
        <v>2341125356.8742542</v>
      </c>
      <c r="AW2604" s="31">
        <f t="shared" si="1925"/>
        <v>10880415805.35162</v>
      </c>
      <c r="AX2604" s="21"/>
      <c r="AY2604" s="21"/>
      <c r="AZ2604" s="21"/>
      <c r="BA2604" s="21"/>
    </row>
    <row r="2605" spans="1:53" x14ac:dyDescent="0.25">
      <c r="A2605" s="21">
        <f t="shared" si="1933"/>
        <v>758</v>
      </c>
      <c r="B2605" s="21" t="s">
        <v>28</v>
      </c>
      <c r="C2605" s="27">
        <f t="shared" si="1890"/>
        <v>0</v>
      </c>
      <c r="D2605" s="27">
        <f t="shared" si="1913"/>
        <v>0</v>
      </c>
      <c r="E2605" s="27" t="b">
        <f t="shared" si="1889"/>
        <v>1</v>
      </c>
      <c r="F2605" s="29">
        <f t="shared" si="1891"/>
        <v>0</v>
      </c>
      <c r="G2605" s="27">
        <f t="shared" si="1914"/>
        <v>0</v>
      </c>
      <c r="H2605" s="22">
        <f t="shared" si="1892"/>
        <v>28654408685.719513</v>
      </c>
      <c r="I2605" s="23">
        <f t="shared" si="1893"/>
        <v>132580106.5049091</v>
      </c>
      <c r="J2605" s="23">
        <f t="shared" si="1894"/>
        <v>1086</v>
      </c>
      <c r="K2605" s="19">
        <f t="shared" si="1915"/>
        <v>225.0831931027827</v>
      </c>
      <c r="L2605" s="16">
        <f t="shared" si="1895"/>
        <v>197.64999693533798</v>
      </c>
      <c r="M2605" s="23">
        <f>M2604-IF($B2605="B",(Percent_Rent_In_Elsies*2.49%/12 * H2604)/K2604,0)+IF($B2605="D",N2605,0)+IF(B2605="D",AK2604)+IF(B2605="C",F2604*90%)-(Y2605-Y2604)-IF($B2605="A",Q2604/K2604) + IF($B2605="A",Q2604/K2604)</f>
        <v>-45062681.389544167</v>
      </c>
      <c r="N2605" s="23">
        <f t="shared" si="1896"/>
        <v>0</v>
      </c>
      <c r="O2605" s="22">
        <f t="shared" si="1897"/>
        <v>0</v>
      </c>
      <c r="P2605" s="22">
        <f t="shared" si="1928"/>
        <v>20363372.902119946</v>
      </c>
      <c r="Q2605" s="22">
        <f t="shared" si="1929"/>
        <v>0</v>
      </c>
      <c r="R2605" s="22">
        <f t="shared" si="1898"/>
        <v>350335261.87983561</v>
      </c>
      <c r="S2605" s="16">
        <f t="shared" si="1888"/>
        <v>0</v>
      </c>
      <c r="T2605" s="15">
        <f t="shared" si="1899"/>
        <v>0</v>
      </c>
      <c r="U2605" s="23">
        <f t="shared" si="1916"/>
        <v>1556470.1080096285</v>
      </c>
      <c r="V2605" s="23">
        <f t="shared" si="1917"/>
        <v>0</v>
      </c>
      <c r="W2605" s="23">
        <f t="shared" si="1930"/>
        <v>0</v>
      </c>
      <c r="X2605" s="23">
        <f t="shared" si="1918"/>
        <v>36985632.885167427</v>
      </c>
      <c r="Y2605" s="23">
        <f t="shared" si="1900"/>
        <v>13825559.361691331</v>
      </c>
      <c r="Z2605" s="3">
        <f t="shared" si="1901"/>
        <v>6474.5012812380564</v>
      </c>
      <c r="AA2605" s="23">
        <f t="shared" si="1902"/>
        <v>62748922.80249811</v>
      </c>
      <c r="AB2605" s="26">
        <f t="shared" si="1919"/>
        <v>70086276.274228543</v>
      </c>
      <c r="AC2605" s="23">
        <f t="shared" si="1920"/>
        <v>74889487.274228647</v>
      </c>
      <c r="AD2605" s="23">
        <f t="shared" si="1926"/>
        <v>4803211</v>
      </c>
      <c r="AE2605" s="24">
        <f t="shared" si="1887"/>
        <v>70086276.274228647</v>
      </c>
      <c r="AF2605" s="3">
        <f t="shared" si="1921"/>
        <v>0</v>
      </c>
      <c r="AG2605" s="2">
        <f t="shared" si="1903"/>
        <v>776940153.74856675</v>
      </c>
      <c r="AH2605" s="2">
        <f t="shared" si="1904"/>
        <v>163.53791474726128</v>
      </c>
      <c r="AI2605" s="23">
        <f t="shared" si="1927"/>
        <v>10088377077.247341</v>
      </c>
      <c r="AJ2605" s="23">
        <f t="shared" si="1905"/>
        <v>6219.922423797766</v>
      </c>
      <c r="AK2605" s="23">
        <f t="shared" si="1906"/>
        <v>0</v>
      </c>
      <c r="AL2605" s="23">
        <f t="shared" si="1931"/>
        <v>0</v>
      </c>
      <c r="AM2605" s="23">
        <f t="shared" si="1932"/>
        <v>0</v>
      </c>
      <c r="AN2605" s="16">
        <f t="shared" si="1922"/>
        <v>0</v>
      </c>
      <c r="AO2605" s="23">
        <f t="shared" si="1923"/>
        <v>0</v>
      </c>
      <c r="AP2605" s="22">
        <f t="shared" si="1924"/>
        <v>0</v>
      </c>
      <c r="AQ2605" s="30">
        <f t="shared" si="1907"/>
        <v>16258951496.703527</v>
      </c>
      <c r="AR2605" s="28">
        <f t="shared" si="1908"/>
        <v>7959471568.1306915</v>
      </c>
      <c r="AS2605" s="25">
        <f t="shared" si="1909"/>
        <v>200337590.02425668</v>
      </c>
      <c r="AT2605" s="32">
        <f t="shared" si="1910"/>
        <v>12949.002562476113</v>
      </c>
      <c r="AU2605" s="23">
        <f t="shared" si="1911"/>
        <v>12949.002562476113</v>
      </c>
      <c r="AV2605" s="22">
        <f t="shared" si="1912"/>
        <v>2349908012.4147162</v>
      </c>
      <c r="AW2605" s="31">
        <f t="shared" si="1925"/>
        <v>10880415805.35162</v>
      </c>
      <c r="AX2605" s="21"/>
      <c r="AY2605" s="21"/>
      <c r="AZ2605" s="21"/>
      <c r="BA2605" s="21"/>
    </row>
    <row r="2606" spans="1:53" x14ac:dyDescent="0.25">
      <c r="A2606">
        <f t="shared" si="1933"/>
        <v>759</v>
      </c>
      <c r="B2606" t="s">
        <v>6</v>
      </c>
      <c r="C2606" s="27">
        <f t="shared" si="1890"/>
        <v>0</v>
      </c>
      <c r="D2606" s="27">
        <f t="shared" si="1913"/>
        <v>0</v>
      </c>
      <c r="E2606" s="27" t="b">
        <f t="shared" si="1889"/>
        <v>1</v>
      </c>
      <c r="F2606" s="29">
        <f t="shared" si="1891"/>
        <v>0</v>
      </c>
      <c r="G2606" s="27">
        <f t="shared" si="1914"/>
        <v>0</v>
      </c>
      <c r="H2606" s="22">
        <f t="shared" si="1892"/>
        <v>28702166033.529045</v>
      </c>
      <c r="I2606" s="23">
        <f t="shared" si="1893"/>
        <v>132580106.5049091</v>
      </c>
      <c r="J2606" s="23">
        <f t="shared" si="1894"/>
        <v>1086</v>
      </c>
      <c r="K2606" s="19">
        <f t="shared" si="1915"/>
        <v>225.0831931027827</v>
      </c>
      <c r="L2606" s="16">
        <f t="shared" si="1895"/>
        <v>197.97941359689688</v>
      </c>
      <c r="M2606" s="23">
        <f>M2605-IF($B2606="B",(Percent_Rent_In_Elsies*2.49%/12 * H2605)/K2605,0)+IF($B2606="D",N2606,0)+IF(B2606="D",AK2605)+IF(B2606="C",F2605*90%)-(Y2606-Y2605)-IF($B2606="A",Q2605/K2605) + IF($B2606="A",Q2605/K2605)</f>
        <v>-45062681.389544167</v>
      </c>
      <c r="N2606" s="23">
        <f t="shared" si="1896"/>
        <v>0</v>
      </c>
      <c r="O2606" s="22">
        <f t="shared" si="1897"/>
        <v>0</v>
      </c>
      <c r="P2606" s="22">
        <f t="shared" si="1928"/>
        <v>0</v>
      </c>
      <c r="Q2606" s="22">
        <f t="shared" si="1929"/>
        <v>0</v>
      </c>
      <c r="R2606" s="22">
        <f t="shared" si="1898"/>
        <v>350335261.87983561</v>
      </c>
      <c r="S2606" s="16">
        <f t="shared" si="1888"/>
        <v>0</v>
      </c>
      <c r="T2606" s="15">
        <f t="shared" si="1899"/>
        <v>0</v>
      </c>
      <c r="U2606" s="23">
        <f t="shared" si="1916"/>
        <v>1556470.1080096285</v>
      </c>
      <c r="V2606" s="23">
        <f t="shared" si="1917"/>
        <v>0</v>
      </c>
      <c r="W2606" s="23">
        <f t="shared" si="1930"/>
        <v>0</v>
      </c>
      <c r="X2606" s="23">
        <f t="shared" si="1918"/>
        <v>37018005.391573623</v>
      </c>
      <c r="Y2606" s="23">
        <f t="shared" si="1900"/>
        <v>13825559.361691331</v>
      </c>
      <c r="Z2606" s="3">
        <f t="shared" si="1901"/>
        <v>0</v>
      </c>
      <c r="AA2606" s="23">
        <f t="shared" si="1902"/>
        <v>62748922.80249811</v>
      </c>
      <c r="AB2606" s="26">
        <f t="shared" si="1919"/>
        <v>70086276.274228543</v>
      </c>
      <c r="AC2606" s="23">
        <f t="shared" si="1920"/>
        <v>74889487.274228647</v>
      </c>
      <c r="AD2606" s="23">
        <f t="shared" si="1926"/>
        <v>4803211</v>
      </c>
      <c r="AE2606" s="24">
        <f t="shared" si="1887"/>
        <v>70086276.274228647</v>
      </c>
      <c r="AF2606" s="3">
        <f t="shared" si="1921"/>
        <v>0</v>
      </c>
      <c r="AG2606" s="2">
        <f t="shared" si="1903"/>
        <v>0</v>
      </c>
      <c r="AH2606" s="2">
        <f t="shared" si="1904"/>
        <v>163.81047793850672</v>
      </c>
      <c r="AI2606" s="23">
        <f t="shared" si="1927"/>
        <v>10088377077.247341</v>
      </c>
      <c r="AJ2606" s="23">
        <f t="shared" si="1905"/>
        <v>6219.922423797766</v>
      </c>
      <c r="AK2606" s="23">
        <f t="shared" si="1906"/>
        <v>0</v>
      </c>
      <c r="AL2606" s="23">
        <f t="shared" si="1931"/>
        <v>0</v>
      </c>
      <c r="AM2606" s="23">
        <f t="shared" si="1932"/>
        <v>0</v>
      </c>
      <c r="AN2606" s="16">
        <f t="shared" si="1922"/>
        <v>0</v>
      </c>
      <c r="AO2606" s="23">
        <f t="shared" si="1923"/>
        <v>0</v>
      </c>
      <c r="AP2606" s="22">
        <f t="shared" si="1924"/>
        <v>0</v>
      </c>
      <c r="AQ2606" s="30">
        <f t="shared" si="1907"/>
        <v>16258951496.703527</v>
      </c>
      <c r="AR2606" s="28">
        <f t="shared" si="1908"/>
        <v>7959471568.1306915</v>
      </c>
      <c r="AS2606" s="25">
        <f t="shared" si="1909"/>
        <v>200337590.02425668</v>
      </c>
      <c r="AT2606" s="32">
        <f t="shared" si="1910"/>
        <v>0</v>
      </c>
      <c r="AU2606" s="23">
        <f t="shared" si="1911"/>
        <v>0</v>
      </c>
      <c r="AV2606" s="22">
        <f t="shared" si="1912"/>
        <v>2349908012.4147162</v>
      </c>
      <c r="AW2606" s="31">
        <f t="shared" si="1925"/>
        <v>10860052432.449499</v>
      </c>
    </row>
    <row r="2607" spans="1:53" x14ac:dyDescent="0.25">
      <c r="A2607">
        <f t="shared" si="1933"/>
        <v>759</v>
      </c>
      <c r="B2607" t="s">
        <v>7</v>
      </c>
      <c r="C2607" s="27">
        <f t="shared" si="1890"/>
        <v>0</v>
      </c>
      <c r="D2607" s="27">
        <f t="shared" si="1913"/>
        <v>0</v>
      </c>
      <c r="E2607" s="27" t="b">
        <f t="shared" si="1889"/>
        <v>1</v>
      </c>
      <c r="F2607" s="29">
        <f t="shared" si="1891"/>
        <v>0</v>
      </c>
      <c r="G2607" s="27">
        <f t="shared" si="1914"/>
        <v>0</v>
      </c>
      <c r="H2607" s="22">
        <f t="shared" si="1892"/>
        <v>28702166033.529041</v>
      </c>
      <c r="I2607" s="23">
        <f t="shared" si="1893"/>
        <v>132580106.5049091</v>
      </c>
      <c r="J2607" s="23">
        <f t="shared" si="1894"/>
        <v>1086</v>
      </c>
      <c r="K2607" s="19">
        <f t="shared" si="1915"/>
        <v>225.0831931027827</v>
      </c>
      <c r="L2607" s="16">
        <f t="shared" si="1895"/>
        <v>197.97941359689688</v>
      </c>
      <c r="M2607" s="23">
        <f>M2606-IF($B2607="B",(Percent_Rent_In_Elsies*2.49%/12 * H2606)/K2606,0)+IF($B2607="D",N2607,0)+IF(B2607="D",AK2606)+IF(B2607="C",F2606*90%)-(Y2607-Y2606)-IF($B2607="A",Q2606/K2606) + IF($B2607="A",Q2606/K2606)</f>
        <v>-45194981.348724984</v>
      </c>
      <c r="N2607" s="23">
        <f t="shared" si="1896"/>
        <v>0</v>
      </c>
      <c r="O2607" s="22">
        <f t="shared" si="1897"/>
        <v>0</v>
      </c>
      <c r="P2607" s="22">
        <f t="shared" si="1928"/>
        <v>0</v>
      </c>
      <c r="Q2607" s="22">
        <f t="shared" si="1929"/>
        <v>0</v>
      </c>
      <c r="R2607" s="22">
        <f t="shared" si="1898"/>
        <v>321140656.72318262</v>
      </c>
      <c r="S2607" s="16">
        <f t="shared" si="1888"/>
        <v>29194605.156652968</v>
      </c>
      <c r="T2607" s="15">
        <f t="shared" si="1899"/>
        <v>0</v>
      </c>
      <c r="U2607" s="23">
        <f t="shared" si="1916"/>
        <v>1426764.2656754928</v>
      </c>
      <c r="V2607" s="23">
        <f t="shared" si="1917"/>
        <v>129705.84233413571</v>
      </c>
      <c r="W2607" s="23">
        <f t="shared" si="1930"/>
        <v>0</v>
      </c>
      <c r="X2607" s="23">
        <f t="shared" si="1918"/>
        <v>37018005.391573623</v>
      </c>
      <c r="Y2607" s="23">
        <f t="shared" si="1900"/>
        <v>13825559.361691331</v>
      </c>
      <c r="Z2607" s="3">
        <f t="shared" si="1901"/>
        <v>0</v>
      </c>
      <c r="AA2607" s="23">
        <f t="shared" si="1902"/>
        <v>62748922.80249811</v>
      </c>
      <c r="AB2607" s="26">
        <f t="shared" si="1919"/>
        <v>70086276.274228528</v>
      </c>
      <c r="AC2607" s="23">
        <f t="shared" si="1920"/>
        <v>74889487.274228647</v>
      </c>
      <c r="AD2607" s="23">
        <f t="shared" si="1926"/>
        <v>4803211</v>
      </c>
      <c r="AE2607" s="24">
        <f t="shared" si="1887"/>
        <v>70086276.274228647</v>
      </c>
      <c r="AF2607" s="3">
        <f t="shared" si="1921"/>
        <v>0</v>
      </c>
      <c r="AG2607" s="2">
        <f t="shared" si="1903"/>
        <v>0</v>
      </c>
      <c r="AH2607" s="2">
        <f t="shared" si="1904"/>
        <v>163.81047793850669</v>
      </c>
      <c r="AI2607" s="23">
        <f t="shared" si="1927"/>
        <v>10088377077.247341</v>
      </c>
      <c r="AJ2607" s="23">
        <f t="shared" si="1905"/>
        <v>6219.922423797766</v>
      </c>
      <c r="AK2607" s="23">
        <f t="shared" si="1906"/>
        <v>0</v>
      </c>
      <c r="AL2607" s="23">
        <f t="shared" si="1931"/>
        <v>5825582.1538944244</v>
      </c>
      <c r="AM2607" s="23">
        <f t="shared" si="1932"/>
        <v>5435200360.602602</v>
      </c>
      <c r="AN2607" s="16">
        <f t="shared" si="1922"/>
        <v>0</v>
      </c>
      <c r="AO2607" s="23">
        <f t="shared" si="1923"/>
        <v>132299.95918081826</v>
      </c>
      <c r="AP2607" s="22">
        <f t="shared" si="1924"/>
        <v>29778497.259786386</v>
      </c>
      <c r="AQ2607" s="30">
        <f t="shared" si="1907"/>
        <v>16318255373.996393</v>
      </c>
      <c r="AR2607" s="28">
        <f t="shared" si="1908"/>
        <v>7988996948.1637697</v>
      </c>
      <c r="AS2607" s="25">
        <f t="shared" si="1909"/>
        <v>200337590.02425668</v>
      </c>
      <c r="AT2607" s="32">
        <f t="shared" si="1910"/>
        <v>0</v>
      </c>
      <c r="AU2607" s="23">
        <f t="shared" si="1911"/>
        <v>0</v>
      </c>
      <c r="AV2607" s="22">
        <f t="shared" si="1912"/>
        <v>2349908012.4147162</v>
      </c>
      <c r="AW2607" s="31">
        <f t="shared" si="1925"/>
        <v>10919356309.742365</v>
      </c>
    </row>
    <row r="2608" spans="1:53" s="21" customFormat="1" x14ac:dyDescent="0.25">
      <c r="A2608">
        <f t="shared" si="1933"/>
        <v>759</v>
      </c>
      <c r="B2608" t="s">
        <v>8</v>
      </c>
      <c r="C2608" s="27">
        <f t="shared" si="1890"/>
        <v>0</v>
      </c>
      <c r="D2608" s="27">
        <f t="shared" si="1913"/>
        <v>0</v>
      </c>
      <c r="E2608" s="27" t="b">
        <f t="shared" si="1889"/>
        <v>1</v>
      </c>
      <c r="F2608" s="29">
        <f t="shared" si="1891"/>
        <v>0</v>
      </c>
      <c r="G2608" s="27">
        <f t="shared" si="1914"/>
        <v>0</v>
      </c>
      <c r="H2608" s="22">
        <f t="shared" si="1892"/>
        <v>28702166033.529041</v>
      </c>
      <c r="I2608" s="23">
        <f t="shared" si="1893"/>
        <v>132580106.5049091</v>
      </c>
      <c r="J2608" s="23">
        <f t="shared" si="1894"/>
        <v>1086</v>
      </c>
      <c r="K2608" s="19">
        <f t="shared" si="1915"/>
        <v>225.0831931027827</v>
      </c>
      <c r="L2608" s="16">
        <f t="shared" si="1895"/>
        <v>197.97941359689688</v>
      </c>
      <c r="M2608" s="23">
        <f>M2607-IF($B2608="B",(Percent_Rent_In_Elsies*2.49%/12 * H2607)/K2607,0)+IF($B2608="D",N2608,0)+IF(B2608="D",AK2607)+IF(B2608="C",F2607*90%)-(Y2608-Y2607)-IF($B2608="A",Q2607/K2607) + IF($B2608="A",Q2607/K2607)</f>
        <v>-45194981.348724984</v>
      </c>
      <c r="N2608" s="23">
        <f t="shared" si="1896"/>
        <v>0</v>
      </c>
      <c r="O2608" s="22">
        <f t="shared" si="1897"/>
        <v>0</v>
      </c>
      <c r="P2608" s="22">
        <f t="shared" si="1928"/>
        <v>0</v>
      </c>
      <c r="Q2608" s="22">
        <f t="shared" si="1929"/>
        <v>0</v>
      </c>
      <c r="R2608" s="22">
        <f t="shared" si="1898"/>
        <v>350919153.98296899</v>
      </c>
      <c r="S2608" s="16">
        <f t="shared" si="1888"/>
        <v>29194605.156652968</v>
      </c>
      <c r="T2608" s="15">
        <f t="shared" si="1899"/>
        <v>0</v>
      </c>
      <c r="U2608" s="23">
        <f t="shared" si="1916"/>
        <v>1559064.224856311</v>
      </c>
      <c r="V2608" s="23">
        <f t="shared" si="1917"/>
        <v>129705.84233413571</v>
      </c>
      <c r="W2608" s="23">
        <f t="shared" si="1930"/>
        <v>0</v>
      </c>
      <c r="X2608" s="23">
        <f t="shared" si="1918"/>
        <v>37018005.391573623</v>
      </c>
      <c r="Y2608" s="23">
        <f t="shared" si="1900"/>
        <v>13825559.361691331</v>
      </c>
      <c r="Z2608" s="3">
        <f t="shared" si="1901"/>
        <v>0</v>
      </c>
      <c r="AA2608" s="23">
        <f t="shared" si="1902"/>
        <v>62748922.80249811</v>
      </c>
      <c r="AB2608" s="26">
        <f t="shared" si="1919"/>
        <v>70086276.274228513</v>
      </c>
      <c r="AC2608" s="23">
        <f t="shared" si="1920"/>
        <v>74889487.274228647</v>
      </c>
      <c r="AD2608" s="23">
        <f t="shared" si="1926"/>
        <v>4803211</v>
      </c>
      <c r="AE2608" s="24">
        <f t="shared" si="1887"/>
        <v>70086276.274228647</v>
      </c>
      <c r="AF2608" s="3">
        <f t="shared" si="1921"/>
        <v>1E-4</v>
      </c>
      <c r="AG2608" s="2">
        <f t="shared" si="1903"/>
        <v>0</v>
      </c>
      <c r="AH2608" s="2">
        <f t="shared" si="1904"/>
        <v>163.81047793850669</v>
      </c>
      <c r="AI2608" s="23">
        <f t="shared" si="1927"/>
        <v>10088377077.247341</v>
      </c>
      <c r="AJ2608" s="23">
        <f t="shared" si="1905"/>
        <v>6219.922423797766</v>
      </c>
      <c r="AK2608" s="23">
        <f t="shared" si="1906"/>
        <v>60899.375173466782</v>
      </c>
      <c r="AL2608" s="23">
        <f t="shared" si="1931"/>
        <v>0</v>
      </c>
      <c r="AM2608" s="23">
        <f t="shared" si="1932"/>
        <v>0</v>
      </c>
      <c r="AN2608" s="16">
        <f t="shared" si="1922"/>
        <v>0</v>
      </c>
      <c r="AO2608" s="23">
        <f t="shared" si="1923"/>
        <v>0</v>
      </c>
      <c r="AP2608" s="22">
        <f t="shared" si="1924"/>
        <v>0</v>
      </c>
      <c r="AQ2608" s="30">
        <f t="shared" si="1907"/>
        <v>16318255373.996393</v>
      </c>
      <c r="AR2608" s="28">
        <f t="shared" si="1908"/>
        <v>7988996948.1637697</v>
      </c>
      <c r="AS2608" s="25">
        <f t="shared" si="1909"/>
        <v>200337590.02425668</v>
      </c>
      <c r="AT2608" s="32">
        <f t="shared" si="1910"/>
        <v>0</v>
      </c>
      <c r="AU2608" s="23">
        <f t="shared" si="1911"/>
        <v>0</v>
      </c>
      <c r="AV2608" s="22">
        <f t="shared" si="1912"/>
        <v>2349908012.4147162</v>
      </c>
      <c r="AW2608" s="31">
        <f t="shared" si="1925"/>
        <v>10919356309.742365</v>
      </c>
      <c r="AX2608"/>
      <c r="AY2608"/>
      <c r="AZ2608"/>
      <c r="BA2608"/>
    </row>
    <row r="2609" spans="1:53" s="21" customFormat="1" x14ac:dyDescent="0.25">
      <c r="A2609" s="21">
        <f t="shared" si="1933"/>
        <v>759</v>
      </c>
      <c r="B2609" s="21" t="s">
        <v>9</v>
      </c>
      <c r="C2609" s="27">
        <f t="shared" si="1890"/>
        <v>0</v>
      </c>
      <c r="D2609" s="27">
        <f t="shared" si="1913"/>
        <v>0</v>
      </c>
      <c r="E2609" s="27" t="b">
        <f t="shared" si="1889"/>
        <v>1</v>
      </c>
      <c r="F2609" s="29">
        <f t="shared" si="1891"/>
        <v>0</v>
      </c>
      <c r="G2609" s="27">
        <f t="shared" si="1914"/>
        <v>0</v>
      </c>
      <c r="H2609" s="22">
        <f t="shared" si="1892"/>
        <v>28702166033.529041</v>
      </c>
      <c r="I2609" s="23">
        <f t="shared" si="1893"/>
        <v>132580106.5049091</v>
      </c>
      <c r="J2609" s="23">
        <f t="shared" si="1894"/>
        <v>1086</v>
      </c>
      <c r="K2609" s="19">
        <f t="shared" si="1915"/>
        <v>225.0831931027827</v>
      </c>
      <c r="L2609" s="16">
        <f t="shared" si="1895"/>
        <v>197.97941359689688</v>
      </c>
      <c r="M2609" s="23">
        <f>M2608-IF($B2609="B",(Percent_Rent_In_Elsies*2.49%/12 * H2608)/K2608,0)+IF($B2609="D",N2609,0)+IF(B2609="D",AK2608)+IF(B2609="C",F2608*90%)-(Y2609-Y2608)-IF($B2609="A",Q2608/K2608) + IF($B2609="A",Q2608/K2608)</f>
        <v>-45134081.973551519</v>
      </c>
      <c r="N2609" s="23">
        <f t="shared" si="1896"/>
        <v>0</v>
      </c>
      <c r="O2609" s="22">
        <f t="shared" si="1897"/>
        <v>20397311.85695684</v>
      </c>
      <c r="P2609" s="22">
        <f t="shared" si="1928"/>
        <v>0</v>
      </c>
      <c r="Q2609" s="22">
        <f t="shared" si="1929"/>
        <v>0</v>
      </c>
      <c r="R2609" s="22">
        <f t="shared" si="1898"/>
        <v>350919153.98296899</v>
      </c>
      <c r="S2609" s="16">
        <f t="shared" si="1888"/>
        <v>0</v>
      </c>
      <c r="T2609" s="15">
        <f t="shared" si="1899"/>
        <v>8797293.2996961288</v>
      </c>
      <c r="U2609" s="23">
        <f t="shared" si="1916"/>
        <v>1559064.224856311</v>
      </c>
      <c r="V2609" s="23">
        <f t="shared" si="1917"/>
        <v>0</v>
      </c>
      <c r="W2609" s="23">
        <f t="shared" si="1930"/>
        <v>129705.84233413571</v>
      </c>
      <c r="X2609" s="23">
        <f t="shared" si="1918"/>
        <v>37018005.391573623</v>
      </c>
      <c r="Y2609" s="23">
        <f t="shared" si="1900"/>
        <v>13825559.361691331</v>
      </c>
      <c r="Z2609" s="3">
        <f t="shared" si="1901"/>
        <v>0</v>
      </c>
      <c r="AA2609" s="23">
        <f t="shared" si="1902"/>
        <v>62688023.427324645</v>
      </c>
      <c r="AB2609" s="26">
        <f t="shared" si="1919"/>
        <v>70086276.274228543</v>
      </c>
      <c r="AC2609" s="23">
        <f t="shared" si="1920"/>
        <v>74889487.274228647</v>
      </c>
      <c r="AD2609" s="23">
        <f t="shared" si="1926"/>
        <v>4803211</v>
      </c>
      <c r="AE2609" s="24">
        <f t="shared" si="1887"/>
        <v>70086276.274228647</v>
      </c>
      <c r="AF2609" s="3">
        <f t="shared" si="1921"/>
        <v>0</v>
      </c>
      <c r="AG2609" s="2">
        <f t="shared" si="1903"/>
        <v>0</v>
      </c>
      <c r="AH2609" s="2">
        <f t="shared" si="1904"/>
        <v>163.81047793850669</v>
      </c>
      <c r="AI2609" s="23">
        <f t="shared" si="1927"/>
        <v>10078586058.803051</v>
      </c>
      <c r="AJ2609" s="23">
        <f t="shared" si="1905"/>
        <v>6219.922423797766</v>
      </c>
      <c r="AK2609" s="23">
        <f t="shared" si="1906"/>
        <v>0</v>
      </c>
      <c r="AL2609" s="23">
        <f t="shared" si="1931"/>
        <v>0</v>
      </c>
      <c r="AM2609" s="23">
        <f t="shared" si="1932"/>
        <v>0</v>
      </c>
      <c r="AN2609" s="16">
        <f t="shared" si="1922"/>
        <v>0</v>
      </c>
      <c r="AO2609" s="23">
        <f t="shared" si="1923"/>
        <v>0</v>
      </c>
      <c r="AP2609" s="22">
        <f t="shared" si="1924"/>
        <v>0</v>
      </c>
      <c r="AQ2609" s="30">
        <f t="shared" si="1907"/>
        <v>16318255373.996393</v>
      </c>
      <c r="AR2609" s="28">
        <f t="shared" si="1908"/>
        <v>7988996948.1637697</v>
      </c>
      <c r="AS2609" s="25">
        <f t="shared" si="1909"/>
        <v>200337590.02425668</v>
      </c>
      <c r="AT2609" s="32">
        <f t="shared" si="1910"/>
        <v>0</v>
      </c>
      <c r="AU2609" s="23">
        <f t="shared" si="1911"/>
        <v>0</v>
      </c>
      <c r="AV2609" s="22">
        <f t="shared" si="1912"/>
        <v>2349908012.4147162</v>
      </c>
      <c r="AW2609" s="31">
        <f t="shared" si="1925"/>
        <v>10919356309.742365</v>
      </c>
    </row>
    <row r="2610" spans="1:53" x14ac:dyDescent="0.25">
      <c r="A2610" s="21">
        <f t="shared" si="1933"/>
        <v>759</v>
      </c>
      <c r="B2610" s="21" t="s">
        <v>28</v>
      </c>
      <c r="C2610" s="27">
        <f t="shared" si="1890"/>
        <v>0</v>
      </c>
      <c r="D2610" s="27">
        <f t="shared" si="1913"/>
        <v>0</v>
      </c>
      <c r="E2610" s="27" t="b">
        <f t="shared" si="1889"/>
        <v>1</v>
      </c>
      <c r="F2610" s="29">
        <f t="shared" si="1891"/>
        <v>0</v>
      </c>
      <c r="G2610" s="27">
        <f t="shared" si="1914"/>
        <v>0</v>
      </c>
      <c r="H2610" s="22">
        <f t="shared" si="1892"/>
        <v>28702166033.529041</v>
      </c>
      <c r="I2610" s="23">
        <f t="shared" si="1893"/>
        <v>132580106.5049091</v>
      </c>
      <c r="J2610" s="23">
        <f t="shared" si="1894"/>
        <v>1086</v>
      </c>
      <c r="K2610" s="19">
        <f t="shared" si="1915"/>
        <v>225.0831931027827</v>
      </c>
      <c r="L2610" s="16">
        <f t="shared" si="1895"/>
        <v>197.97941359689688</v>
      </c>
      <c r="M2610" s="23">
        <f>M2609-IF($B2610="B",(Percent_Rent_In_Elsies*2.49%/12 * H2609)/K2609,0)+IF($B2610="D",N2610,0)+IF(B2610="D",AK2609)+IF(B2610="C",F2609*90%)-(Y2610-Y2609)-IF($B2610="A",Q2609/K2609) + IF($B2610="A",Q2609/K2609)</f>
        <v>-45134081.973551519</v>
      </c>
      <c r="N2610" s="23">
        <f t="shared" si="1896"/>
        <v>0</v>
      </c>
      <c r="O2610" s="22">
        <f t="shared" si="1897"/>
        <v>0</v>
      </c>
      <c r="P2610" s="22">
        <f t="shared" si="1928"/>
        <v>20397311.85695684</v>
      </c>
      <c r="Q2610" s="22">
        <f t="shared" si="1929"/>
        <v>0</v>
      </c>
      <c r="R2610" s="22">
        <f t="shared" si="1898"/>
        <v>350919153.98296899</v>
      </c>
      <c r="S2610" s="16">
        <f t="shared" si="1888"/>
        <v>0</v>
      </c>
      <c r="T2610" s="15">
        <f t="shared" si="1899"/>
        <v>0</v>
      </c>
      <c r="U2610" s="23">
        <f t="shared" si="1916"/>
        <v>1559064.224856311</v>
      </c>
      <c r="V2610" s="23">
        <f t="shared" si="1917"/>
        <v>0</v>
      </c>
      <c r="W2610" s="23">
        <f t="shared" si="1930"/>
        <v>0</v>
      </c>
      <c r="X2610" s="23">
        <f t="shared" si="1918"/>
        <v>37018005.391573623</v>
      </c>
      <c r="Y2610" s="23">
        <f t="shared" si="1900"/>
        <v>13825559.361691331</v>
      </c>
      <c r="Z2610" s="3">
        <f t="shared" si="1901"/>
        <v>6485.2921167067861</v>
      </c>
      <c r="AA2610" s="23">
        <f t="shared" si="1902"/>
        <v>62785302.809075244</v>
      </c>
      <c r="AB2610" s="26">
        <f t="shared" si="1919"/>
        <v>70086276.274228543</v>
      </c>
      <c r="AC2610" s="23">
        <f t="shared" si="1920"/>
        <v>74889487.274228647</v>
      </c>
      <c r="AD2610" s="23">
        <f t="shared" si="1926"/>
        <v>4803211</v>
      </c>
      <c r="AE2610" s="24">
        <f t="shared" si="1887"/>
        <v>70086276.274228647</v>
      </c>
      <c r="AF2610" s="3">
        <f t="shared" si="1921"/>
        <v>0</v>
      </c>
      <c r="AG2610" s="2">
        <f t="shared" si="1903"/>
        <v>778235054.00481427</v>
      </c>
      <c r="AH2610" s="2">
        <f t="shared" si="1904"/>
        <v>163.81047793850669</v>
      </c>
      <c r="AI2610" s="23">
        <f t="shared" si="1927"/>
        <v>10094226025.851257</v>
      </c>
      <c r="AJ2610" s="23">
        <f t="shared" si="1905"/>
        <v>6219.922423797766</v>
      </c>
      <c r="AK2610" s="23">
        <f t="shared" si="1906"/>
        <v>0</v>
      </c>
      <c r="AL2610" s="23">
        <f t="shared" si="1931"/>
        <v>0</v>
      </c>
      <c r="AM2610" s="23">
        <f t="shared" si="1932"/>
        <v>0</v>
      </c>
      <c r="AN2610" s="16">
        <f t="shared" si="1922"/>
        <v>0</v>
      </c>
      <c r="AO2610" s="23">
        <f t="shared" si="1923"/>
        <v>0</v>
      </c>
      <c r="AP2610" s="22">
        <f t="shared" si="1924"/>
        <v>0</v>
      </c>
      <c r="AQ2610" s="30">
        <f t="shared" si="1907"/>
        <v>16318255373.996393</v>
      </c>
      <c r="AR2610" s="28">
        <f t="shared" si="1908"/>
        <v>7988996948.1637697</v>
      </c>
      <c r="AS2610" s="25">
        <f t="shared" si="1909"/>
        <v>200337590.02425668</v>
      </c>
      <c r="AT2610" s="32">
        <f t="shared" si="1910"/>
        <v>12970.584233413572</v>
      </c>
      <c r="AU2610" s="23">
        <f t="shared" si="1911"/>
        <v>12970.584233413572</v>
      </c>
      <c r="AV2610" s="22">
        <f t="shared" si="1912"/>
        <v>2358705305.7144122</v>
      </c>
      <c r="AW2610" s="31">
        <f t="shared" si="1925"/>
        <v>10919356309.742365</v>
      </c>
      <c r="AX2610" s="21"/>
      <c r="AY2610" s="21"/>
      <c r="AZ2610" s="21"/>
      <c r="BA2610" s="21"/>
    </row>
    <row r="2611" spans="1:53" x14ac:dyDescent="0.25">
      <c r="A2611">
        <f t="shared" si="1933"/>
        <v>760</v>
      </c>
      <c r="B2611" t="s">
        <v>6</v>
      </c>
      <c r="C2611" s="27">
        <f t="shared" si="1890"/>
        <v>0</v>
      </c>
      <c r="D2611" s="27">
        <f t="shared" si="1913"/>
        <v>0</v>
      </c>
      <c r="E2611" s="27" t="b">
        <f t="shared" si="1889"/>
        <v>1</v>
      </c>
      <c r="F2611" s="29">
        <f t="shared" si="1891"/>
        <v>0</v>
      </c>
      <c r="G2611" s="27">
        <f t="shared" si="1914"/>
        <v>0</v>
      </c>
      <c r="H2611" s="22">
        <f t="shared" si="1892"/>
        <v>28750002976.918259</v>
      </c>
      <c r="I2611" s="23">
        <f t="shared" si="1893"/>
        <v>132580106.5049091</v>
      </c>
      <c r="J2611" s="23">
        <f t="shared" si="1894"/>
        <v>1086</v>
      </c>
      <c r="K2611" s="19">
        <f t="shared" si="1915"/>
        <v>225.0831931027827</v>
      </c>
      <c r="L2611" s="16">
        <f t="shared" si="1895"/>
        <v>198.30937928622504</v>
      </c>
      <c r="M2611" s="23">
        <f>M2610-IF($B2611="B",(Percent_Rent_In_Elsies*2.49%/12 * H2610)/K2610,0)+IF($B2611="D",N2611,0)+IF(B2611="D",AK2610)+IF(B2611="C",F2610*90%)-(Y2611-Y2610)-IF($B2611="A",Q2610/K2610) + IF($B2611="A",Q2610/K2610)</f>
        <v>-45134081.973551519</v>
      </c>
      <c r="N2611" s="23">
        <f t="shared" si="1896"/>
        <v>0</v>
      </c>
      <c r="O2611" s="22">
        <f t="shared" si="1897"/>
        <v>0</v>
      </c>
      <c r="P2611" s="22">
        <f t="shared" si="1928"/>
        <v>0</v>
      </c>
      <c r="Q2611" s="22">
        <f t="shared" si="1929"/>
        <v>0</v>
      </c>
      <c r="R2611" s="22">
        <f t="shared" si="1898"/>
        <v>350919153.98296899</v>
      </c>
      <c r="S2611" s="16">
        <f t="shared" si="1888"/>
        <v>0</v>
      </c>
      <c r="T2611" s="15">
        <f t="shared" si="1899"/>
        <v>0</v>
      </c>
      <c r="U2611" s="23">
        <f t="shared" si="1916"/>
        <v>1559064.224856311</v>
      </c>
      <c r="V2611" s="23">
        <f t="shared" si="1917"/>
        <v>0</v>
      </c>
      <c r="W2611" s="23">
        <f t="shared" si="1930"/>
        <v>0</v>
      </c>
      <c r="X2611" s="23">
        <f t="shared" si="1918"/>
        <v>37050431.852157153</v>
      </c>
      <c r="Y2611" s="23">
        <f t="shared" si="1900"/>
        <v>13825559.361691331</v>
      </c>
      <c r="Z2611" s="3">
        <f t="shared" si="1901"/>
        <v>0</v>
      </c>
      <c r="AA2611" s="23">
        <f t="shared" si="1902"/>
        <v>62785302.809075244</v>
      </c>
      <c r="AB2611" s="26">
        <f t="shared" si="1919"/>
        <v>70086276.274228513</v>
      </c>
      <c r="AC2611" s="23">
        <f t="shared" si="1920"/>
        <v>74889487.274228647</v>
      </c>
      <c r="AD2611" s="23">
        <f t="shared" si="1926"/>
        <v>4803211</v>
      </c>
      <c r="AE2611" s="24">
        <f t="shared" ref="AE2611:AE2674" si="1934">AC2611-AD2611</f>
        <v>70086276.274228647</v>
      </c>
      <c r="AF2611" s="3">
        <f t="shared" si="1921"/>
        <v>0</v>
      </c>
      <c r="AG2611" s="2">
        <f t="shared" si="1903"/>
        <v>0</v>
      </c>
      <c r="AH2611" s="2">
        <f t="shared" si="1904"/>
        <v>164.08349540173754</v>
      </c>
      <c r="AI2611" s="23">
        <f t="shared" si="1927"/>
        <v>10094226025.851257</v>
      </c>
      <c r="AJ2611" s="23">
        <f t="shared" si="1905"/>
        <v>6219.922423797766</v>
      </c>
      <c r="AK2611" s="23">
        <f t="shared" si="1906"/>
        <v>0</v>
      </c>
      <c r="AL2611" s="23">
        <f t="shared" si="1931"/>
        <v>0</v>
      </c>
      <c r="AM2611" s="23">
        <f t="shared" si="1932"/>
        <v>0</v>
      </c>
      <c r="AN2611" s="16">
        <f t="shared" si="1922"/>
        <v>0</v>
      </c>
      <c r="AO2611" s="23">
        <f t="shared" si="1923"/>
        <v>0</v>
      </c>
      <c r="AP2611" s="22">
        <f t="shared" si="1924"/>
        <v>0</v>
      </c>
      <c r="AQ2611" s="30">
        <f t="shared" si="1907"/>
        <v>16318255373.996393</v>
      </c>
      <c r="AR2611" s="28">
        <f t="shared" si="1908"/>
        <v>7988996948.1637697</v>
      </c>
      <c r="AS2611" s="25">
        <f t="shared" si="1909"/>
        <v>200337590.02425668</v>
      </c>
      <c r="AT2611" s="32">
        <f t="shared" si="1910"/>
        <v>0</v>
      </c>
      <c r="AU2611" s="23">
        <f t="shared" si="1911"/>
        <v>0</v>
      </c>
      <c r="AV2611" s="22">
        <f t="shared" si="1912"/>
        <v>2358705305.7144122</v>
      </c>
      <c r="AW2611" s="31">
        <f t="shared" si="1925"/>
        <v>10898958997.885408</v>
      </c>
    </row>
    <row r="2612" spans="1:53" x14ac:dyDescent="0.25">
      <c r="A2612">
        <f t="shared" si="1933"/>
        <v>760</v>
      </c>
      <c r="B2612" t="s">
        <v>7</v>
      </c>
      <c r="C2612" s="27">
        <f t="shared" si="1890"/>
        <v>0</v>
      </c>
      <c r="D2612" s="27">
        <f t="shared" si="1913"/>
        <v>0</v>
      </c>
      <c r="E2612" s="27" t="b">
        <f t="shared" si="1889"/>
        <v>1</v>
      </c>
      <c r="F2612" s="29">
        <f t="shared" si="1891"/>
        <v>0</v>
      </c>
      <c r="G2612" s="27">
        <f t="shared" si="1914"/>
        <v>0</v>
      </c>
      <c r="H2612" s="22">
        <f t="shared" si="1892"/>
        <v>28750002976.918259</v>
      </c>
      <c r="I2612" s="23">
        <f t="shared" si="1893"/>
        <v>132580106.5049091</v>
      </c>
      <c r="J2612" s="23">
        <f t="shared" si="1894"/>
        <v>1086</v>
      </c>
      <c r="K2612" s="19">
        <f t="shared" si="1915"/>
        <v>225.0831931027827</v>
      </c>
      <c r="L2612" s="16">
        <f t="shared" si="1895"/>
        <v>198.30937928622504</v>
      </c>
      <c r="M2612" s="23">
        <f>M2611-IF($B2612="B",(Percent_Rent_In_Elsies*2.49%/12 * H2611)/K2611,0)+IF($B2612="D",N2612,0)+IF(B2612="D",AK2611)+IF(B2612="C",F2611*90%)-(Y2612-Y2611)-IF($B2612="A",Q2611/K2611) + IF($B2612="A",Q2611/K2611)</f>
        <v>-45266602.432664305</v>
      </c>
      <c r="N2612" s="23">
        <f t="shared" si="1896"/>
        <v>0</v>
      </c>
      <c r="O2612" s="22">
        <f t="shared" si="1897"/>
        <v>0</v>
      </c>
      <c r="P2612" s="22">
        <f t="shared" si="1928"/>
        <v>0</v>
      </c>
      <c r="Q2612" s="22">
        <f t="shared" si="1929"/>
        <v>0</v>
      </c>
      <c r="R2612" s="22">
        <f t="shared" si="1898"/>
        <v>321675891.15105492</v>
      </c>
      <c r="S2612" s="16">
        <f t="shared" si="1888"/>
        <v>29243262.831914082</v>
      </c>
      <c r="T2612" s="15">
        <f t="shared" si="1899"/>
        <v>0</v>
      </c>
      <c r="U2612" s="23">
        <f t="shared" si="1916"/>
        <v>1429142.2061182852</v>
      </c>
      <c r="V2612" s="23">
        <f t="shared" si="1917"/>
        <v>129922.01873802592</v>
      </c>
      <c r="W2612" s="23">
        <f t="shared" si="1930"/>
        <v>0</v>
      </c>
      <c r="X2612" s="23">
        <f t="shared" si="1918"/>
        <v>37050431.852157153</v>
      </c>
      <c r="Y2612" s="23">
        <f t="shared" si="1900"/>
        <v>13825559.361691331</v>
      </c>
      <c r="Z2612" s="3">
        <f t="shared" si="1901"/>
        <v>0</v>
      </c>
      <c r="AA2612" s="23">
        <f t="shared" si="1902"/>
        <v>62785302.809075244</v>
      </c>
      <c r="AB2612" s="26">
        <f t="shared" si="1919"/>
        <v>70086276.274228528</v>
      </c>
      <c r="AC2612" s="23">
        <f t="shared" si="1920"/>
        <v>74889487.274228647</v>
      </c>
      <c r="AD2612" s="23">
        <f t="shared" si="1926"/>
        <v>4803211</v>
      </c>
      <c r="AE2612" s="24">
        <f t="shared" si="1934"/>
        <v>70086276.274228647</v>
      </c>
      <c r="AF2612" s="3">
        <f t="shared" si="1921"/>
        <v>0</v>
      </c>
      <c r="AG2612" s="2">
        <f t="shared" si="1903"/>
        <v>0</v>
      </c>
      <c r="AH2612" s="2">
        <f t="shared" si="1904"/>
        <v>164.08349540173754</v>
      </c>
      <c r="AI2612" s="23">
        <f t="shared" si="1927"/>
        <v>10094226025.851257</v>
      </c>
      <c r="AJ2612" s="23">
        <f t="shared" si="1905"/>
        <v>6219.922423797766</v>
      </c>
      <c r="AK2612" s="23">
        <f t="shared" si="1906"/>
        <v>0</v>
      </c>
      <c r="AL2612" s="23">
        <f t="shared" si="1931"/>
        <v>5848948.6039161682</v>
      </c>
      <c r="AM2612" s="23">
        <f t="shared" si="1932"/>
        <v>5457000986.5708218</v>
      </c>
      <c r="AN2612" s="16">
        <f t="shared" si="1922"/>
        <v>0</v>
      </c>
      <c r="AO2612" s="23">
        <f t="shared" si="1923"/>
        <v>132520.45911278628</v>
      </c>
      <c r="AP2612" s="22">
        <f t="shared" si="1924"/>
        <v>29828128.088552695</v>
      </c>
      <c r="AQ2612" s="30">
        <f t="shared" si="1907"/>
        <v>16377658091.084745</v>
      </c>
      <c r="AR2612" s="28">
        <f t="shared" si="1908"/>
        <v>8018571537.1635695</v>
      </c>
      <c r="AS2612" s="25">
        <f t="shared" si="1909"/>
        <v>200337590.02425668</v>
      </c>
      <c r="AT2612" s="32">
        <f t="shared" si="1910"/>
        <v>0</v>
      </c>
      <c r="AU2612" s="23">
        <f t="shared" si="1911"/>
        <v>0</v>
      </c>
      <c r="AV2612" s="22">
        <f t="shared" si="1912"/>
        <v>2358705305.7144122</v>
      </c>
      <c r="AW2612" s="31">
        <f t="shared" si="1925"/>
        <v>10958361714.973761</v>
      </c>
    </row>
    <row r="2613" spans="1:53" s="21" customFormat="1" x14ac:dyDescent="0.25">
      <c r="A2613">
        <f t="shared" si="1933"/>
        <v>760</v>
      </c>
      <c r="B2613" t="s">
        <v>8</v>
      </c>
      <c r="C2613" s="27">
        <f t="shared" si="1890"/>
        <v>0</v>
      </c>
      <c r="D2613" s="27">
        <f t="shared" si="1913"/>
        <v>0</v>
      </c>
      <c r="E2613" s="27" t="b">
        <f t="shared" si="1889"/>
        <v>1</v>
      </c>
      <c r="F2613" s="29">
        <f t="shared" si="1891"/>
        <v>0</v>
      </c>
      <c r="G2613" s="27">
        <f t="shared" si="1914"/>
        <v>0</v>
      </c>
      <c r="H2613" s="22">
        <f t="shared" si="1892"/>
        <v>28750002976.918259</v>
      </c>
      <c r="I2613" s="23">
        <f t="shared" si="1893"/>
        <v>132580106.5049091</v>
      </c>
      <c r="J2613" s="23">
        <f t="shared" si="1894"/>
        <v>1086</v>
      </c>
      <c r="K2613" s="19">
        <f t="shared" si="1915"/>
        <v>225.0831931027827</v>
      </c>
      <c r="L2613" s="16">
        <f t="shared" si="1895"/>
        <v>198.30937928622504</v>
      </c>
      <c r="M2613" s="23">
        <f>M2612-IF($B2613="B",(Percent_Rent_In_Elsies*2.49%/12 * H2612)/K2612,0)+IF($B2613="D",N2613,0)+IF(B2613="D",AK2612)+IF(B2613="C",F2612*90%)-(Y2613-Y2612)-IF($B2613="A",Q2612/K2612) + IF($B2613="A",Q2612/K2612)</f>
        <v>-45266602.432664305</v>
      </c>
      <c r="N2613" s="23">
        <f t="shared" si="1896"/>
        <v>0</v>
      </c>
      <c r="O2613" s="22">
        <f t="shared" si="1897"/>
        <v>0</v>
      </c>
      <c r="P2613" s="22">
        <f t="shared" si="1928"/>
        <v>0</v>
      </c>
      <c r="Q2613" s="22">
        <f t="shared" si="1929"/>
        <v>0</v>
      </c>
      <c r="R2613" s="22">
        <f t="shared" si="1898"/>
        <v>351504019.23960763</v>
      </c>
      <c r="S2613" s="16">
        <f t="shared" si="1888"/>
        <v>29243262.831914082</v>
      </c>
      <c r="T2613" s="15">
        <f t="shared" si="1899"/>
        <v>0</v>
      </c>
      <c r="U2613" s="23">
        <f t="shared" si="1916"/>
        <v>1561662.6652310714</v>
      </c>
      <c r="V2613" s="23">
        <f t="shared" si="1917"/>
        <v>129922.01873802592</v>
      </c>
      <c r="W2613" s="23">
        <f t="shared" si="1930"/>
        <v>0</v>
      </c>
      <c r="X2613" s="23">
        <f t="shared" si="1918"/>
        <v>37050431.852157153</v>
      </c>
      <c r="Y2613" s="23">
        <f t="shared" si="1900"/>
        <v>13825559.361691331</v>
      </c>
      <c r="Z2613" s="3">
        <f t="shared" si="1901"/>
        <v>0</v>
      </c>
      <c r="AA2613" s="23">
        <f t="shared" si="1902"/>
        <v>62785302.809075244</v>
      </c>
      <c r="AB2613" s="26">
        <f t="shared" si="1919"/>
        <v>70086276.274228513</v>
      </c>
      <c r="AC2613" s="23">
        <f t="shared" si="1920"/>
        <v>74889487.274228647</v>
      </c>
      <c r="AD2613" s="23">
        <f t="shared" si="1926"/>
        <v>4803211</v>
      </c>
      <c r="AE2613" s="24">
        <f t="shared" si="1934"/>
        <v>70086276.274228647</v>
      </c>
      <c r="AF2613" s="3">
        <f t="shared" si="1921"/>
        <v>1E-4</v>
      </c>
      <c r="AG2613" s="2">
        <f t="shared" si="1903"/>
        <v>0</v>
      </c>
      <c r="AH2613" s="2">
        <f t="shared" si="1904"/>
        <v>164.08349540173754</v>
      </c>
      <c r="AI2613" s="23">
        <f t="shared" si="1927"/>
        <v>10094226025.851257</v>
      </c>
      <c r="AJ2613" s="23">
        <f t="shared" si="1905"/>
        <v>6219.922423797766</v>
      </c>
      <c r="AK2613" s="23">
        <f t="shared" si="1906"/>
        <v>60916.033411594406</v>
      </c>
      <c r="AL2613" s="23">
        <f t="shared" si="1931"/>
        <v>0</v>
      </c>
      <c r="AM2613" s="23">
        <f t="shared" si="1932"/>
        <v>0</v>
      </c>
      <c r="AN2613" s="16">
        <f t="shared" si="1922"/>
        <v>0</v>
      </c>
      <c r="AO2613" s="23">
        <f t="shared" si="1923"/>
        <v>0</v>
      </c>
      <c r="AP2613" s="22">
        <f t="shared" si="1924"/>
        <v>0</v>
      </c>
      <c r="AQ2613" s="30">
        <f t="shared" si="1907"/>
        <v>16377658091.084745</v>
      </c>
      <c r="AR2613" s="28">
        <f t="shared" si="1908"/>
        <v>8018571537.1635695</v>
      </c>
      <c r="AS2613" s="25">
        <f t="shared" si="1909"/>
        <v>200337590.02425668</v>
      </c>
      <c r="AT2613" s="32">
        <f t="shared" si="1910"/>
        <v>0</v>
      </c>
      <c r="AU2613" s="23">
        <f t="shared" si="1911"/>
        <v>0</v>
      </c>
      <c r="AV2613" s="22">
        <f t="shared" si="1912"/>
        <v>2358705305.7144122</v>
      </c>
      <c r="AW2613" s="31">
        <f t="shared" si="1925"/>
        <v>10958361714.973761</v>
      </c>
      <c r="AX2613"/>
      <c r="AY2613"/>
      <c r="AZ2613"/>
      <c r="BA2613"/>
    </row>
    <row r="2614" spans="1:53" s="21" customFormat="1" x14ac:dyDescent="0.25">
      <c r="A2614">
        <f t="shared" si="1933"/>
        <v>760</v>
      </c>
      <c r="B2614" t="s">
        <v>9</v>
      </c>
      <c r="C2614" s="27">
        <f t="shared" si="1890"/>
        <v>0</v>
      </c>
      <c r="D2614" s="27">
        <f t="shared" si="1913"/>
        <v>0</v>
      </c>
      <c r="E2614" s="27" t="b">
        <f t="shared" si="1889"/>
        <v>1</v>
      </c>
      <c r="F2614" s="29">
        <f t="shared" si="1891"/>
        <v>0</v>
      </c>
      <c r="G2614" s="27">
        <f t="shared" si="1914"/>
        <v>0</v>
      </c>
      <c r="H2614" s="22">
        <f t="shared" si="1892"/>
        <v>28750002976.918259</v>
      </c>
      <c r="I2614" s="23">
        <f t="shared" si="1893"/>
        <v>132580106.5049091</v>
      </c>
      <c r="J2614" s="23">
        <f t="shared" si="1894"/>
        <v>1086</v>
      </c>
      <c r="K2614" s="19">
        <f t="shared" si="1915"/>
        <v>225.0831931027827</v>
      </c>
      <c r="L2614" s="16">
        <f t="shared" si="1895"/>
        <v>198.30937928622504</v>
      </c>
      <c r="M2614" s="23">
        <f>M2613-IF($B2614="B",(Percent_Rent_In_Elsies*2.49%/12 * H2613)/K2613,0)+IF($B2614="D",N2614,0)+IF(B2614="D",AK2613)+IF(B2614="C",F2613*90%)-(Y2614-Y2613)-IF($B2614="A",Q2613/K2613) + IF($B2614="A",Q2613/K2613)</f>
        <v>-45205686.399252713</v>
      </c>
      <c r="N2614" s="23">
        <f t="shared" si="1896"/>
        <v>0</v>
      </c>
      <c r="O2614" s="22">
        <f t="shared" si="1897"/>
        <v>20431307.37671845</v>
      </c>
      <c r="P2614" s="22">
        <f t="shared" si="1928"/>
        <v>0</v>
      </c>
      <c r="Q2614" s="22">
        <f t="shared" si="1929"/>
        <v>0</v>
      </c>
      <c r="R2614" s="22">
        <f t="shared" si="1898"/>
        <v>351504019.23960763</v>
      </c>
      <c r="S2614" s="16">
        <f t="shared" si="1888"/>
        <v>0</v>
      </c>
      <c r="T2614" s="15">
        <f t="shared" si="1899"/>
        <v>8811955.4551956318</v>
      </c>
      <c r="U2614" s="23">
        <f t="shared" si="1916"/>
        <v>1561662.6652310714</v>
      </c>
      <c r="V2614" s="23">
        <f t="shared" si="1917"/>
        <v>0</v>
      </c>
      <c r="W2614" s="23">
        <f t="shared" si="1930"/>
        <v>129922.01873802592</v>
      </c>
      <c r="X2614" s="23">
        <f t="shared" si="1918"/>
        <v>37050431.852157153</v>
      </c>
      <c r="Y2614" s="23">
        <f t="shared" si="1900"/>
        <v>13825559.361691331</v>
      </c>
      <c r="Z2614" s="3">
        <f t="shared" si="1901"/>
        <v>0</v>
      </c>
      <c r="AA2614" s="23">
        <f t="shared" si="1902"/>
        <v>62724386.775663652</v>
      </c>
      <c r="AB2614" s="26">
        <f t="shared" si="1919"/>
        <v>70086276.274228513</v>
      </c>
      <c r="AC2614" s="23">
        <f t="shared" si="1920"/>
        <v>74889487.274228647</v>
      </c>
      <c r="AD2614" s="23">
        <f t="shared" si="1926"/>
        <v>4803211</v>
      </c>
      <c r="AE2614" s="24">
        <f t="shared" si="1934"/>
        <v>70086276.274228647</v>
      </c>
      <c r="AF2614" s="3">
        <f t="shared" si="1921"/>
        <v>0</v>
      </c>
      <c r="AG2614" s="2">
        <f t="shared" si="1903"/>
        <v>0</v>
      </c>
      <c r="AH2614" s="2">
        <f t="shared" si="1904"/>
        <v>164.08349540173754</v>
      </c>
      <c r="AI2614" s="23">
        <f t="shared" si="1927"/>
        <v>10084432329.200232</v>
      </c>
      <c r="AJ2614" s="23">
        <f t="shared" si="1905"/>
        <v>6219.922423797766</v>
      </c>
      <c r="AK2614" s="23">
        <f t="shared" si="1906"/>
        <v>0</v>
      </c>
      <c r="AL2614" s="23">
        <f t="shared" si="1931"/>
        <v>0</v>
      </c>
      <c r="AM2614" s="23">
        <f t="shared" si="1932"/>
        <v>0</v>
      </c>
      <c r="AN2614" s="16">
        <f t="shared" si="1922"/>
        <v>0</v>
      </c>
      <c r="AO2614" s="23">
        <f t="shared" si="1923"/>
        <v>0</v>
      </c>
      <c r="AP2614" s="22">
        <f t="shared" si="1924"/>
        <v>0</v>
      </c>
      <c r="AQ2614" s="30">
        <f t="shared" si="1907"/>
        <v>16377658091.084745</v>
      </c>
      <c r="AR2614" s="28">
        <f t="shared" si="1908"/>
        <v>8018571537.1635695</v>
      </c>
      <c r="AS2614" s="25">
        <f t="shared" si="1909"/>
        <v>200337590.02425668</v>
      </c>
      <c r="AT2614" s="32">
        <f t="shared" si="1910"/>
        <v>0</v>
      </c>
      <c r="AU2614" s="23">
        <f t="shared" si="1911"/>
        <v>0</v>
      </c>
      <c r="AV2614" s="22">
        <f t="shared" si="1912"/>
        <v>2358705305.7144122</v>
      </c>
      <c r="AW2614" s="31">
        <f t="shared" si="1925"/>
        <v>10958361714.973761</v>
      </c>
      <c r="AX2614"/>
      <c r="AY2614"/>
      <c r="AZ2614"/>
      <c r="BA2614"/>
    </row>
    <row r="2615" spans="1:53" x14ac:dyDescent="0.25">
      <c r="A2615" s="21">
        <f t="shared" si="1933"/>
        <v>760</v>
      </c>
      <c r="B2615" s="21" t="s">
        <v>28</v>
      </c>
      <c r="C2615" s="27">
        <f t="shared" si="1890"/>
        <v>0</v>
      </c>
      <c r="D2615" s="27">
        <f t="shared" si="1913"/>
        <v>0</v>
      </c>
      <c r="E2615" s="27" t="b">
        <f t="shared" si="1889"/>
        <v>1</v>
      </c>
      <c r="F2615" s="29">
        <f t="shared" si="1891"/>
        <v>0</v>
      </c>
      <c r="G2615" s="27">
        <f t="shared" si="1914"/>
        <v>0</v>
      </c>
      <c r="H2615" s="22">
        <f t="shared" si="1892"/>
        <v>28750002976.918259</v>
      </c>
      <c r="I2615" s="23">
        <f t="shared" si="1893"/>
        <v>132580106.5049091</v>
      </c>
      <c r="J2615" s="23">
        <f t="shared" si="1894"/>
        <v>1086</v>
      </c>
      <c r="K2615" s="19">
        <f t="shared" si="1915"/>
        <v>225.0831931027827</v>
      </c>
      <c r="L2615" s="16">
        <f t="shared" si="1895"/>
        <v>198.30937928622504</v>
      </c>
      <c r="M2615" s="23">
        <f>M2614-IF($B2615="B",(Percent_Rent_In_Elsies*2.49%/12 * H2614)/K2614,0)+IF($B2615="D",N2615,0)+IF(B2615="D",AK2614)+IF(B2615="C",F2614*90%)-(Y2615-Y2614)-IF($B2615="A",Q2614/K2614) + IF($B2615="A",Q2614/K2614)</f>
        <v>-45205686.399252713</v>
      </c>
      <c r="N2615" s="23">
        <f t="shared" si="1896"/>
        <v>0</v>
      </c>
      <c r="O2615" s="22">
        <f t="shared" si="1897"/>
        <v>0</v>
      </c>
      <c r="P2615" s="22">
        <f t="shared" si="1928"/>
        <v>20431307.37671845</v>
      </c>
      <c r="Q2615" s="22">
        <f t="shared" si="1929"/>
        <v>0</v>
      </c>
      <c r="R2615" s="22">
        <f t="shared" si="1898"/>
        <v>351504019.23960763</v>
      </c>
      <c r="S2615" s="16">
        <f t="shared" si="1888"/>
        <v>0</v>
      </c>
      <c r="T2615" s="15">
        <f t="shared" si="1899"/>
        <v>0</v>
      </c>
      <c r="U2615" s="23">
        <f t="shared" si="1916"/>
        <v>1561662.6652310714</v>
      </c>
      <c r="V2615" s="23">
        <f t="shared" si="1917"/>
        <v>0</v>
      </c>
      <c r="W2615" s="23">
        <f t="shared" si="1930"/>
        <v>0</v>
      </c>
      <c r="X2615" s="23">
        <f t="shared" si="1918"/>
        <v>37050431.852157153</v>
      </c>
      <c r="Y2615" s="23">
        <f t="shared" si="1900"/>
        <v>13825559.361691331</v>
      </c>
      <c r="Z2615" s="3">
        <f t="shared" si="1901"/>
        <v>6496.1009369012963</v>
      </c>
      <c r="AA2615" s="23">
        <f t="shared" si="1902"/>
        <v>62821828.289717168</v>
      </c>
      <c r="AB2615" s="26">
        <f t="shared" si="1919"/>
        <v>70086276.274228543</v>
      </c>
      <c r="AC2615" s="23">
        <f t="shared" si="1920"/>
        <v>74889487.274228647</v>
      </c>
      <c r="AD2615" s="23">
        <f t="shared" si="1926"/>
        <v>4803211</v>
      </c>
      <c r="AE2615" s="24">
        <f t="shared" si="1934"/>
        <v>70086276.274228647</v>
      </c>
      <c r="AF2615" s="3">
        <f t="shared" si="1921"/>
        <v>0</v>
      </c>
      <c r="AG2615" s="2">
        <f t="shared" si="1903"/>
        <v>779532112.42815554</v>
      </c>
      <c r="AH2615" s="2">
        <f t="shared" si="1904"/>
        <v>164.08349540173754</v>
      </c>
      <c r="AI2615" s="23">
        <f t="shared" si="1927"/>
        <v>10100098362.860184</v>
      </c>
      <c r="AJ2615" s="23">
        <f t="shared" si="1905"/>
        <v>6219.922423797766</v>
      </c>
      <c r="AK2615" s="23">
        <f t="shared" si="1906"/>
        <v>0</v>
      </c>
      <c r="AL2615" s="23">
        <f t="shared" si="1931"/>
        <v>0</v>
      </c>
      <c r="AM2615" s="23">
        <f t="shared" si="1932"/>
        <v>0</v>
      </c>
      <c r="AN2615" s="16">
        <f t="shared" si="1922"/>
        <v>0</v>
      </c>
      <c r="AO2615" s="23">
        <f t="shared" si="1923"/>
        <v>0</v>
      </c>
      <c r="AP2615" s="22">
        <f t="shared" si="1924"/>
        <v>0</v>
      </c>
      <c r="AQ2615" s="30">
        <f t="shared" si="1907"/>
        <v>16377658091.084745</v>
      </c>
      <c r="AR2615" s="28">
        <f t="shared" si="1908"/>
        <v>8018571537.1635695</v>
      </c>
      <c r="AS2615" s="25">
        <f t="shared" si="1909"/>
        <v>200337590.02425668</v>
      </c>
      <c r="AT2615" s="32">
        <f t="shared" si="1910"/>
        <v>12992.201873802593</v>
      </c>
      <c r="AU2615" s="23">
        <f t="shared" si="1911"/>
        <v>12992.201873802593</v>
      </c>
      <c r="AV2615" s="22">
        <f t="shared" si="1912"/>
        <v>2367517261.1696076</v>
      </c>
      <c r="AW2615" s="31">
        <f t="shared" si="1925"/>
        <v>10958361714.973759</v>
      </c>
    </row>
    <row r="2616" spans="1:53" x14ac:dyDescent="0.25">
      <c r="A2616">
        <f t="shared" si="1933"/>
        <v>761</v>
      </c>
      <c r="B2616" t="s">
        <v>6</v>
      </c>
      <c r="C2616" s="27">
        <f t="shared" si="1890"/>
        <v>0</v>
      </c>
      <c r="D2616" s="27">
        <f t="shared" si="1913"/>
        <v>0</v>
      </c>
      <c r="E2616" s="27" t="b">
        <f t="shared" si="1889"/>
        <v>1</v>
      </c>
      <c r="F2616" s="29">
        <f t="shared" si="1891"/>
        <v>0</v>
      </c>
      <c r="G2616" s="27">
        <f t="shared" si="1914"/>
        <v>0</v>
      </c>
      <c r="H2616" s="22">
        <f t="shared" si="1892"/>
        <v>28797919648.546455</v>
      </c>
      <c r="I2616" s="23">
        <f t="shared" si="1893"/>
        <v>132580106.5049091</v>
      </c>
      <c r="J2616" s="23">
        <f t="shared" si="1894"/>
        <v>1086</v>
      </c>
      <c r="K2616" s="19">
        <f t="shared" si="1915"/>
        <v>225.0831931027827</v>
      </c>
      <c r="L2616" s="16">
        <f t="shared" si="1895"/>
        <v>198.63989491836875</v>
      </c>
      <c r="M2616" s="23">
        <f>M2615-IF($B2616="B",(Percent_Rent_In_Elsies*2.49%/12 * H2615)/K2615,0)+IF($B2616="D",N2616,0)+IF(B2616="D",AK2615)+IF(B2616="C",F2615*90%)-(Y2616-Y2615)-IF($B2616="A",Q2615/K2615) + IF($B2616="A",Q2615/K2615)</f>
        <v>-45205686.399252713</v>
      </c>
      <c r="N2616" s="23">
        <f t="shared" si="1896"/>
        <v>0</v>
      </c>
      <c r="O2616" s="22">
        <f t="shared" si="1897"/>
        <v>0</v>
      </c>
      <c r="P2616" s="22">
        <f t="shared" si="1928"/>
        <v>0</v>
      </c>
      <c r="Q2616" s="22">
        <f t="shared" si="1929"/>
        <v>0</v>
      </c>
      <c r="R2616" s="22">
        <f t="shared" si="1898"/>
        <v>351504019.23960763</v>
      </c>
      <c r="S2616" s="16">
        <f t="shared" si="1888"/>
        <v>0</v>
      </c>
      <c r="T2616" s="15">
        <f t="shared" si="1899"/>
        <v>0</v>
      </c>
      <c r="U2616" s="23">
        <f t="shared" si="1916"/>
        <v>1561662.6652310714</v>
      </c>
      <c r="V2616" s="23">
        <f t="shared" si="1917"/>
        <v>0</v>
      </c>
      <c r="W2616" s="23">
        <f t="shared" si="1930"/>
        <v>0</v>
      </c>
      <c r="X2616" s="23">
        <f t="shared" si="1918"/>
        <v>37082912.356841661</v>
      </c>
      <c r="Y2616" s="23">
        <f t="shared" si="1900"/>
        <v>13825559.361691331</v>
      </c>
      <c r="Z2616" s="3">
        <f t="shared" si="1901"/>
        <v>0</v>
      </c>
      <c r="AA2616" s="23">
        <f t="shared" si="1902"/>
        <v>62821828.289717168</v>
      </c>
      <c r="AB2616" s="26">
        <f t="shared" si="1919"/>
        <v>70086276.274228513</v>
      </c>
      <c r="AC2616" s="23">
        <f t="shared" si="1920"/>
        <v>74889487.274228647</v>
      </c>
      <c r="AD2616" s="23">
        <f t="shared" si="1926"/>
        <v>4803211</v>
      </c>
      <c r="AE2616" s="24">
        <f t="shared" si="1934"/>
        <v>70086276.274228647</v>
      </c>
      <c r="AF2616" s="3">
        <f t="shared" si="1921"/>
        <v>0</v>
      </c>
      <c r="AG2616" s="2">
        <f t="shared" si="1903"/>
        <v>0</v>
      </c>
      <c r="AH2616" s="2">
        <f t="shared" si="1904"/>
        <v>164.35696789407379</v>
      </c>
      <c r="AI2616" s="23">
        <f t="shared" si="1927"/>
        <v>10100098362.860184</v>
      </c>
      <c r="AJ2616" s="23">
        <f t="shared" si="1905"/>
        <v>6219.922423797766</v>
      </c>
      <c r="AK2616" s="23">
        <f t="shared" si="1906"/>
        <v>0</v>
      </c>
      <c r="AL2616" s="23">
        <f t="shared" si="1931"/>
        <v>0</v>
      </c>
      <c r="AM2616" s="23">
        <f t="shared" si="1932"/>
        <v>0</v>
      </c>
      <c r="AN2616" s="16">
        <f t="shared" si="1922"/>
        <v>0</v>
      </c>
      <c r="AO2616" s="23">
        <f t="shared" si="1923"/>
        <v>0</v>
      </c>
      <c r="AP2616" s="22">
        <f t="shared" si="1924"/>
        <v>0</v>
      </c>
      <c r="AQ2616" s="30">
        <f t="shared" si="1907"/>
        <v>16377658091.084745</v>
      </c>
      <c r="AR2616" s="28">
        <f t="shared" si="1908"/>
        <v>8018571537.1635695</v>
      </c>
      <c r="AS2616" s="25">
        <f t="shared" si="1909"/>
        <v>200337590.02425668</v>
      </c>
      <c r="AT2616" s="32">
        <f t="shared" si="1910"/>
        <v>0</v>
      </c>
      <c r="AU2616" s="23">
        <f t="shared" si="1911"/>
        <v>0</v>
      </c>
      <c r="AV2616" s="22">
        <f t="shared" si="1912"/>
        <v>2367517261.1696076</v>
      </c>
      <c r="AW2616" s="31">
        <f t="shared" si="1925"/>
        <v>10937930407.59704</v>
      </c>
    </row>
    <row r="2617" spans="1:53" x14ac:dyDescent="0.25">
      <c r="A2617">
        <f t="shared" si="1933"/>
        <v>761</v>
      </c>
      <c r="B2617" t="s">
        <v>7</v>
      </c>
      <c r="C2617" s="27">
        <f t="shared" si="1890"/>
        <v>0</v>
      </c>
      <c r="D2617" s="27">
        <f t="shared" si="1913"/>
        <v>0</v>
      </c>
      <c r="E2617" s="27" t="b">
        <f t="shared" si="1889"/>
        <v>1</v>
      </c>
      <c r="F2617" s="29">
        <f t="shared" si="1891"/>
        <v>0</v>
      </c>
      <c r="G2617" s="27">
        <f t="shared" si="1914"/>
        <v>0</v>
      </c>
      <c r="H2617" s="22">
        <f t="shared" si="1892"/>
        <v>28797919648.546455</v>
      </c>
      <c r="I2617" s="23">
        <f t="shared" si="1893"/>
        <v>132580106.5049091</v>
      </c>
      <c r="J2617" s="23">
        <f t="shared" si="1894"/>
        <v>1086</v>
      </c>
      <c r="K2617" s="19">
        <f t="shared" si="1915"/>
        <v>225.0831931027827</v>
      </c>
      <c r="L2617" s="16">
        <f t="shared" si="1895"/>
        <v>198.63989491836875</v>
      </c>
      <c r="M2617" s="23">
        <f>M2616-IF($B2617="B",(Percent_Rent_In_Elsies*2.49%/12 * H2616)/K2616,0)+IF($B2617="D",N2617,0)+IF(B2617="D",AK2616)+IF(B2617="C",F2616*90%)-(Y2617-Y2616)-IF($B2617="A",Q2616/K2616) + IF($B2617="A",Q2616/K2616)</f>
        <v>-45338427.725797355</v>
      </c>
      <c r="N2617" s="23">
        <f t="shared" si="1896"/>
        <v>0</v>
      </c>
      <c r="O2617" s="22">
        <f t="shared" si="1897"/>
        <v>0</v>
      </c>
      <c r="P2617" s="22">
        <f t="shared" si="1928"/>
        <v>0</v>
      </c>
      <c r="Q2617" s="22">
        <f t="shared" si="1929"/>
        <v>0</v>
      </c>
      <c r="R2617" s="22">
        <f t="shared" si="1898"/>
        <v>322212017.636307</v>
      </c>
      <c r="S2617" s="16">
        <f t="shared" si="1888"/>
        <v>29292001.603300635</v>
      </c>
      <c r="T2617" s="15">
        <f t="shared" si="1899"/>
        <v>0</v>
      </c>
      <c r="U2617" s="23">
        <f t="shared" si="1916"/>
        <v>1431524.1097951487</v>
      </c>
      <c r="V2617" s="23">
        <f t="shared" si="1917"/>
        <v>130138.55543592262</v>
      </c>
      <c r="W2617" s="23">
        <f t="shared" si="1930"/>
        <v>0</v>
      </c>
      <c r="X2617" s="23">
        <f t="shared" si="1918"/>
        <v>37082912.356841661</v>
      </c>
      <c r="Y2617" s="23">
        <f t="shared" si="1900"/>
        <v>13825559.361691331</v>
      </c>
      <c r="Z2617" s="3">
        <f t="shared" si="1901"/>
        <v>0</v>
      </c>
      <c r="AA2617" s="23">
        <f t="shared" si="1902"/>
        <v>62821828.289717168</v>
      </c>
      <c r="AB2617" s="26">
        <f t="shared" si="1919"/>
        <v>70086276.274228513</v>
      </c>
      <c r="AC2617" s="23">
        <f t="shared" si="1920"/>
        <v>74889487.274228647</v>
      </c>
      <c r="AD2617" s="23">
        <f t="shared" si="1926"/>
        <v>4803211</v>
      </c>
      <c r="AE2617" s="24">
        <f t="shared" si="1934"/>
        <v>70086276.274228647</v>
      </c>
      <c r="AF2617" s="3">
        <f t="shared" si="1921"/>
        <v>0</v>
      </c>
      <c r="AG2617" s="2">
        <f t="shared" si="1903"/>
        <v>0</v>
      </c>
      <c r="AH2617" s="2">
        <f t="shared" si="1904"/>
        <v>164.35696789407379</v>
      </c>
      <c r="AI2617" s="23">
        <f t="shared" si="1927"/>
        <v>10100098362.860184</v>
      </c>
      <c r="AJ2617" s="23">
        <f t="shared" si="1905"/>
        <v>6219.922423797766</v>
      </c>
      <c r="AK2617" s="23">
        <f t="shared" si="1906"/>
        <v>0</v>
      </c>
      <c r="AL2617" s="23">
        <f t="shared" si="1931"/>
        <v>5872337.0089263916</v>
      </c>
      <c r="AM2617" s="23">
        <f t="shared" si="1932"/>
        <v>5478822096.2878141</v>
      </c>
      <c r="AN2617" s="16">
        <f t="shared" si="1922"/>
        <v>0</v>
      </c>
      <c r="AO2617" s="23">
        <f t="shared" si="1923"/>
        <v>132741.32654464091</v>
      </c>
      <c r="AP2617" s="22">
        <f t="shared" si="1924"/>
        <v>29877841.63536695</v>
      </c>
      <c r="AQ2617" s="30">
        <f t="shared" si="1907"/>
        <v>16437159812.701578</v>
      </c>
      <c r="AR2617" s="28">
        <f t="shared" si="1908"/>
        <v>8048195417.1450357</v>
      </c>
      <c r="AS2617" s="25">
        <f t="shared" si="1909"/>
        <v>200337590.02425668</v>
      </c>
      <c r="AT2617" s="32">
        <f t="shared" si="1910"/>
        <v>0</v>
      </c>
      <c r="AU2617" s="23">
        <f t="shared" si="1911"/>
        <v>0</v>
      </c>
      <c r="AV2617" s="22">
        <f t="shared" si="1912"/>
        <v>2367517261.1696076</v>
      </c>
      <c r="AW2617" s="31">
        <f t="shared" si="1925"/>
        <v>10997432129.213873</v>
      </c>
    </row>
    <row r="2618" spans="1:53" x14ac:dyDescent="0.25">
      <c r="A2618">
        <f t="shared" si="1933"/>
        <v>761</v>
      </c>
      <c r="B2618" t="s">
        <v>8</v>
      </c>
      <c r="C2618" s="27">
        <f t="shared" si="1890"/>
        <v>0</v>
      </c>
      <c r="D2618" s="27">
        <f t="shared" si="1913"/>
        <v>0</v>
      </c>
      <c r="E2618" s="27" t="b">
        <f t="shared" si="1889"/>
        <v>1</v>
      </c>
      <c r="F2618" s="29">
        <f t="shared" si="1891"/>
        <v>0</v>
      </c>
      <c r="G2618" s="27">
        <f t="shared" si="1914"/>
        <v>0</v>
      </c>
      <c r="H2618" s="22">
        <f t="shared" si="1892"/>
        <v>28797919648.546455</v>
      </c>
      <c r="I2618" s="23">
        <f t="shared" si="1893"/>
        <v>132580106.5049091</v>
      </c>
      <c r="J2618" s="23">
        <f t="shared" si="1894"/>
        <v>1086</v>
      </c>
      <c r="K2618" s="19">
        <f t="shared" si="1915"/>
        <v>225.0831931027827</v>
      </c>
      <c r="L2618" s="16">
        <f t="shared" si="1895"/>
        <v>198.63989491836875</v>
      </c>
      <c r="M2618" s="23">
        <f>M2617-IF($B2618="B",(Percent_Rent_In_Elsies*2.49%/12 * H2617)/K2617,0)+IF($B2618="D",N2618,0)+IF(B2618="D",AK2617)+IF(B2618="C",F2617*90%)-(Y2618-Y2617)-IF($B2618="A",Q2617/K2617) + IF($B2618="A",Q2617/K2617)</f>
        <v>-45338427.725797355</v>
      </c>
      <c r="N2618" s="23">
        <f t="shared" si="1896"/>
        <v>0</v>
      </c>
      <c r="O2618" s="22">
        <f t="shared" si="1897"/>
        <v>0</v>
      </c>
      <c r="P2618" s="22">
        <f t="shared" si="1928"/>
        <v>0</v>
      </c>
      <c r="Q2618" s="22">
        <f t="shared" si="1929"/>
        <v>0</v>
      </c>
      <c r="R2618" s="22">
        <f t="shared" si="1898"/>
        <v>352089859.27167398</v>
      </c>
      <c r="S2618" s="16">
        <f t="shared" si="1888"/>
        <v>29292001.603300635</v>
      </c>
      <c r="T2618" s="15">
        <f t="shared" si="1899"/>
        <v>0</v>
      </c>
      <c r="U2618" s="23">
        <f t="shared" si="1916"/>
        <v>1564265.4363397895</v>
      </c>
      <c r="V2618" s="23">
        <f t="shared" si="1917"/>
        <v>130138.55543592262</v>
      </c>
      <c r="W2618" s="23">
        <f t="shared" si="1930"/>
        <v>0</v>
      </c>
      <c r="X2618" s="23">
        <f t="shared" si="1918"/>
        <v>37082912.356841661</v>
      </c>
      <c r="Y2618" s="23">
        <f t="shared" si="1900"/>
        <v>13825559.361691331</v>
      </c>
      <c r="Z2618" s="3">
        <f t="shared" si="1901"/>
        <v>0</v>
      </c>
      <c r="AA2618" s="23">
        <f t="shared" si="1902"/>
        <v>62821828.289717168</v>
      </c>
      <c r="AB2618" s="26">
        <f t="shared" si="1919"/>
        <v>70086276.274228513</v>
      </c>
      <c r="AC2618" s="23">
        <f t="shared" si="1920"/>
        <v>74889487.274228647</v>
      </c>
      <c r="AD2618" s="23">
        <f t="shared" si="1926"/>
        <v>4803211</v>
      </c>
      <c r="AE2618" s="24">
        <f t="shared" si="1934"/>
        <v>70086276.274228647</v>
      </c>
      <c r="AF2618" s="3">
        <f t="shared" si="1921"/>
        <v>1E-4</v>
      </c>
      <c r="AG2618" s="2">
        <f t="shared" si="1903"/>
        <v>0</v>
      </c>
      <c r="AH2618" s="2">
        <f t="shared" si="1904"/>
        <v>164.35696789407379</v>
      </c>
      <c r="AI2618" s="23">
        <f t="shared" si="1927"/>
        <v>10100098362.860184</v>
      </c>
      <c r="AJ2618" s="23">
        <f t="shared" si="1905"/>
        <v>6219.922423797766</v>
      </c>
      <c r="AK2618" s="23">
        <f t="shared" si="1906"/>
        <v>60932.824952841722</v>
      </c>
      <c r="AL2618" s="23">
        <f t="shared" si="1931"/>
        <v>0</v>
      </c>
      <c r="AM2618" s="23">
        <f t="shared" si="1932"/>
        <v>0</v>
      </c>
      <c r="AN2618" s="16">
        <f t="shared" si="1922"/>
        <v>0</v>
      </c>
      <c r="AO2618" s="23">
        <f t="shared" si="1923"/>
        <v>0</v>
      </c>
      <c r="AP2618" s="22">
        <f t="shared" si="1924"/>
        <v>0</v>
      </c>
      <c r="AQ2618" s="30">
        <f t="shared" si="1907"/>
        <v>16437159812.701578</v>
      </c>
      <c r="AR2618" s="28">
        <f t="shared" si="1908"/>
        <v>8048195417.1450357</v>
      </c>
      <c r="AS2618" s="25">
        <f t="shared" si="1909"/>
        <v>200337590.02425668</v>
      </c>
      <c r="AT2618" s="32">
        <f t="shared" si="1910"/>
        <v>0</v>
      </c>
      <c r="AU2618" s="23">
        <f t="shared" si="1911"/>
        <v>0</v>
      </c>
      <c r="AV2618" s="22">
        <f t="shared" si="1912"/>
        <v>2367517261.1696076</v>
      </c>
      <c r="AW2618" s="31">
        <f t="shared" si="1925"/>
        <v>10997432129.213875</v>
      </c>
    </row>
    <row r="2619" spans="1:53" x14ac:dyDescent="0.25">
      <c r="A2619" s="21">
        <f t="shared" si="1933"/>
        <v>761</v>
      </c>
      <c r="B2619" s="21" t="s">
        <v>9</v>
      </c>
      <c r="C2619" s="27">
        <f t="shared" si="1890"/>
        <v>0</v>
      </c>
      <c r="D2619" s="27">
        <f t="shared" si="1913"/>
        <v>0</v>
      </c>
      <c r="E2619" s="27" t="b">
        <f t="shared" si="1889"/>
        <v>1</v>
      </c>
      <c r="F2619" s="29">
        <f t="shared" si="1891"/>
        <v>0</v>
      </c>
      <c r="G2619" s="27">
        <f t="shared" si="1914"/>
        <v>0</v>
      </c>
      <c r="H2619" s="22">
        <f t="shared" si="1892"/>
        <v>28797919648.546455</v>
      </c>
      <c r="I2619" s="23">
        <f t="shared" si="1893"/>
        <v>132580106.5049091</v>
      </c>
      <c r="J2619" s="23">
        <f t="shared" si="1894"/>
        <v>1086</v>
      </c>
      <c r="K2619" s="19">
        <f t="shared" si="1915"/>
        <v>225.0831931027827</v>
      </c>
      <c r="L2619" s="16">
        <f t="shared" si="1895"/>
        <v>198.63989491836875</v>
      </c>
      <c r="M2619" s="23">
        <f>M2618-IF($B2619="B",(Percent_Rent_In_Elsies*2.49%/12 * H2618)/K2618,0)+IF($B2619="D",N2619,0)+IF(B2619="D",AK2618)+IF(B2619="C",F2618*90%)-(Y2619-Y2618)-IF($B2619="A",Q2618/K2618) + IF($B2619="A",Q2618/K2618)</f>
        <v>-45277494.900844514</v>
      </c>
      <c r="N2619" s="23">
        <f t="shared" si="1896"/>
        <v>0</v>
      </c>
      <c r="O2619" s="22">
        <f t="shared" si="1897"/>
        <v>20465359.555679668</v>
      </c>
      <c r="P2619" s="22">
        <f t="shared" si="1928"/>
        <v>0</v>
      </c>
      <c r="Q2619" s="22">
        <f t="shared" si="1929"/>
        <v>0</v>
      </c>
      <c r="R2619" s="22">
        <f t="shared" si="1898"/>
        <v>352089859.27167398</v>
      </c>
      <c r="S2619" s="16">
        <f t="shared" ref="S2619:S2682" si="1935">IF($B2619="D",0,S2618+IF($B2619="B",R2618/12,0))</f>
        <v>0</v>
      </c>
      <c r="T2619" s="15">
        <f t="shared" si="1899"/>
        <v>8826642.047620967</v>
      </c>
      <c r="U2619" s="23">
        <f t="shared" si="1916"/>
        <v>1564265.4363397895</v>
      </c>
      <c r="V2619" s="23">
        <f t="shared" si="1917"/>
        <v>0</v>
      </c>
      <c r="W2619" s="23">
        <f t="shared" si="1930"/>
        <v>130138.55543592262</v>
      </c>
      <c r="X2619" s="23">
        <f t="shared" si="1918"/>
        <v>37082912.356841661</v>
      </c>
      <c r="Y2619" s="23">
        <f t="shared" si="1900"/>
        <v>13825559.361691331</v>
      </c>
      <c r="Z2619" s="3">
        <f t="shared" si="1901"/>
        <v>0</v>
      </c>
      <c r="AA2619" s="23">
        <f t="shared" si="1902"/>
        <v>62760895.464764327</v>
      </c>
      <c r="AB2619" s="26">
        <f t="shared" si="1919"/>
        <v>70086276.274228513</v>
      </c>
      <c r="AC2619" s="23">
        <f t="shared" si="1920"/>
        <v>74889487.274228647</v>
      </c>
      <c r="AD2619" s="23">
        <f t="shared" si="1926"/>
        <v>4803211</v>
      </c>
      <c r="AE2619" s="24">
        <f t="shared" si="1934"/>
        <v>70086276.274228647</v>
      </c>
      <c r="AF2619" s="3">
        <f t="shared" si="1921"/>
        <v>0</v>
      </c>
      <c r="AG2619" s="2">
        <f t="shared" si="1903"/>
        <v>0</v>
      </c>
      <c r="AH2619" s="2">
        <f t="shared" si="1904"/>
        <v>164.35696789407379</v>
      </c>
      <c r="AI2619" s="23">
        <f t="shared" si="1927"/>
        <v>10090301966.570786</v>
      </c>
      <c r="AJ2619" s="23">
        <f t="shared" si="1905"/>
        <v>6219.922423797766</v>
      </c>
      <c r="AK2619" s="23">
        <f t="shared" si="1906"/>
        <v>0</v>
      </c>
      <c r="AL2619" s="23">
        <f t="shared" si="1931"/>
        <v>0</v>
      </c>
      <c r="AM2619" s="23">
        <f t="shared" si="1932"/>
        <v>0</v>
      </c>
      <c r="AN2619" s="16">
        <f t="shared" si="1922"/>
        <v>0</v>
      </c>
      <c r="AO2619" s="23">
        <f t="shared" si="1923"/>
        <v>0</v>
      </c>
      <c r="AP2619" s="22">
        <f t="shared" si="1924"/>
        <v>0</v>
      </c>
      <c r="AQ2619" s="30">
        <f t="shared" si="1907"/>
        <v>16437159812.701578</v>
      </c>
      <c r="AR2619" s="28">
        <f t="shared" si="1908"/>
        <v>8048195417.1450357</v>
      </c>
      <c r="AS2619" s="25">
        <f t="shared" si="1909"/>
        <v>200337590.02425668</v>
      </c>
      <c r="AT2619" s="32">
        <f t="shared" si="1910"/>
        <v>0</v>
      </c>
      <c r="AU2619" s="23">
        <f t="shared" si="1911"/>
        <v>0</v>
      </c>
      <c r="AV2619" s="22">
        <f t="shared" si="1912"/>
        <v>2367517261.1696076</v>
      </c>
      <c r="AW2619" s="31">
        <f t="shared" si="1925"/>
        <v>10997432129.213875</v>
      </c>
      <c r="AX2619" s="21"/>
      <c r="AY2619" s="21"/>
      <c r="AZ2619" s="21"/>
      <c r="BA2619" s="21"/>
    </row>
    <row r="2620" spans="1:53" x14ac:dyDescent="0.25">
      <c r="A2620" s="21">
        <f t="shared" si="1933"/>
        <v>761</v>
      </c>
      <c r="B2620" s="21" t="s">
        <v>28</v>
      </c>
      <c r="C2620" s="27">
        <f t="shared" si="1890"/>
        <v>0</v>
      </c>
      <c r="D2620" s="27">
        <f t="shared" si="1913"/>
        <v>0</v>
      </c>
      <c r="E2620" s="27" t="b">
        <f t="shared" si="1889"/>
        <v>1</v>
      </c>
      <c r="F2620" s="29">
        <f t="shared" si="1891"/>
        <v>0</v>
      </c>
      <c r="G2620" s="27">
        <f t="shared" si="1914"/>
        <v>0</v>
      </c>
      <c r="H2620" s="22">
        <f t="shared" si="1892"/>
        <v>28797919648.546455</v>
      </c>
      <c r="I2620" s="23">
        <f t="shared" si="1893"/>
        <v>132580106.5049091</v>
      </c>
      <c r="J2620" s="23">
        <f t="shared" si="1894"/>
        <v>1086</v>
      </c>
      <c r="K2620" s="19">
        <f t="shared" si="1915"/>
        <v>225.0831931027827</v>
      </c>
      <c r="L2620" s="16">
        <f t="shared" si="1895"/>
        <v>198.63989491836875</v>
      </c>
      <c r="M2620" s="23">
        <f>M2619-IF($B2620="B",(Percent_Rent_In_Elsies*2.49%/12 * H2619)/K2619,0)+IF($B2620="D",N2620,0)+IF(B2620="D",AK2619)+IF(B2620="C",F2619*90%)-(Y2620-Y2619)-IF($B2620="A",Q2619/K2619) + IF($B2620="A",Q2619/K2619)</f>
        <v>-45277494.900844514</v>
      </c>
      <c r="N2620" s="23">
        <f t="shared" si="1896"/>
        <v>0</v>
      </c>
      <c r="O2620" s="22">
        <f t="shared" si="1897"/>
        <v>0</v>
      </c>
      <c r="P2620" s="22">
        <f t="shared" si="1928"/>
        <v>20465359.555679668</v>
      </c>
      <c r="Q2620" s="22">
        <f t="shared" si="1929"/>
        <v>0</v>
      </c>
      <c r="R2620" s="22">
        <f t="shared" si="1898"/>
        <v>352089859.27167398</v>
      </c>
      <c r="S2620" s="16">
        <f t="shared" si="1935"/>
        <v>0</v>
      </c>
      <c r="T2620" s="15">
        <f t="shared" si="1899"/>
        <v>0</v>
      </c>
      <c r="U2620" s="23">
        <f t="shared" si="1916"/>
        <v>1564265.4363397895</v>
      </c>
      <c r="V2620" s="23">
        <f t="shared" si="1917"/>
        <v>0</v>
      </c>
      <c r="W2620" s="23">
        <f t="shared" si="1930"/>
        <v>0</v>
      </c>
      <c r="X2620" s="23">
        <f t="shared" si="1918"/>
        <v>37082912.356841661</v>
      </c>
      <c r="Y2620" s="23">
        <f t="shared" si="1900"/>
        <v>13825559.361691331</v>
      </c>
      <c r="Z2620" s="3">
        <f t="shared" si="1901"/>
        <v>6506.9277717961322</v>
      </c>
      <c r="AA2620" s="23">
        <f t="shared" si="1902"/>
        <v>62858499.381341271</v>
      </c>
      <c r="AB2620" s="26">
        <f t="shared" si="1919"/>
        <v>70086276.274228543</v>
      </c>
      <c r="AC2620" s="23">
        <f t="shared" si="1920"/>
        <v>74889487.274228647</v>
      </c>
      <c r="AD2620" s="23">
        <f t="shared" si="1926"/>
        <v>4803211</v>
      </c>
      <c r="AE2620" s="24">
        <f t="shared" si="1934"/>
        <v>70086276.274228647</v>
      </c>
      <c r="AF2620" s="3">
        <f t="shared" si="1921"/>
        <v>0</v>
      </c>
      <c r="AG2620" s="2">
        <f t="shared" si="1903"/>
        <v>780831332.61553586</v>
      </c>
      <c r="AH2620" s="2">
        <f t="shared" si="1904"/>
        <v>164.35696789407379</v>
      </c>
      <c r="AI2620" s="23">
        <f t="shared" si="1927"/>
        <v>10105994110.28684</v>
      </c>
      <c r="AJ2620" s="23">
        <f t="shared" si="1905"/>
        <v>6219.922423797766</v>
      </c>
      <c r="AK2620" s="23">
        <f t="shared" si="1906"/>
        <v>0</v>
      </c>
      <c r="AL2620" s="23">
        <f t="shared" si="1931"/>
        <v>0</v>
      </c>
      <c r="AM2620" s="23">
        <f t="shared" si="1932"/>
        <v>0</v>
      </c>
      <c r="AN2620" s="16">
        <f t="shared" si="1922"/>
        <v>0</v>
      </c>
      <c r="AO2620" s="23">
        <f t="shared" si="1923"/>
        <v>0</v>
      </c>
      <c r="AP2620" s="22">
        <f t="shared" si="1924"/>
        <v>0</v>
      </c>
      <c r="AQ2620" s="30">
        <f t="shared" si="1907"/>
        <v>16437159812.701578</v>
      </c>
      <c r="AR2620" s="28">
        <f t="shared" si="1908"/>
        <v>8048195417.1450357</v>
      </c>
      <c r="AS2620" s="25">
        <f t="shared" si="1909"/>
        <v>200337590.02425668</v>
      </c>
      <c r="AT2620" s="32">
        <f t="shared" si="1910"/>
        <v>13013.855543592264</v>
      </c>
      <c r="AU2620" s="23">
        <f t="shared" si="1911"/>
        <v>13013.855543592264</v>
      </c>
      <c r="AV2620" s="22">
        <f t="shared" si="1912"/>
        <v>2376343903.2172284</v>
      </c>
      <c r="AW2620" s="31">
        <f t="shared" si="1925"/>
        <v>10997432129.213875</v>
      </c>
      <c r="AX2620" s="21"/>
      <c r="AY2620" s="21"/>
      <c r="AZ2620" s="21"/>
      <c r="BA2620" s="21"/>
    </row>
    <row r="2621" spans="1:53" x14ac:dyDescent="0.25">
      <c r="A2621">
        <f t="shared" si="1933"/>
        <v>762</v>
      </c>
      <c r="B2621" t="s">
        <v>6</v>
      </c>
      <c r="C2621" s="27">
        <f t="shared" si="1890"/>
        <v>0</v>
      </c>
      <c r="D2621" s="27">
        <f t="shared" si="1913"/>
        <v>0</v>
      </c>
      <c r="E2621" s="27" t="b">
        <f t="shared" si="1889"/>
        <v>1</v>
      </c>
      <c r="F2621" s="29">
        <f t="shared" si="1891"/>
        <v>0</v>
      </c>
      <c r="G2621" s="27">
        <f t="shared" si="1914"/>
        <v>0</v>
      </c>
      <c r="H2621" s="22">
        <f t="shared" si="1892"/>
        <v>28845916181.294033</v>
      </c>
      <c r="I2621" s="23">
        <f t="shared" si="1893"/>
        <v>132580106.5049091</v>
      </c>
      <c r="J2621" s="23">
        <f t="shared" si="1894"/>
        <v>1086</v>
      </c>
      <c r="K2621" s="19">
        <f t="shared" si="1915"/>
        <v>225.0831931027827</v>
      </c>
      <c r="L2621" s="16">
        <f t="shared" si="1895"/>
        <v>198.97096140989939</v>
      </c>
      <c r="M2621" s="23">
        <f>M2620-IF($B2621="B",(Percent_Rent_In_Elsies*2.49%/12 * H2620)/K2620,0)+IF($B2621="D",N2621,0)+IF(B2621="D",AK2620)+IF(B2621="C",F2620*90%)-(Y2621-Y2620)-IF($B2621="A",Q2620/K2620) + IF($B2621="A",Q2620/K2620)</f>
        <v>-45277494.900844514</v>
      </c>
      <c r="N2621" s="23">
        <f t="shared" si="1896"/>
        <v>0</v>
      </c>
      <c r="O2621" s="22">
        <f t="shared" si="1897"/>
        <v>0</v>
      </c>
      <c r="P2621" s="22">
        <f t="shared" si="1928"/>
        <v>0</v>
      </c>
      <c r="Q2621" s="22">
        <f t="shared" si="1929"/>
        <v>0</v>
      </c>
      <c r="R2621" s="22">
        <f t="shared" si="1898"/>
        <v>352089859.27167398</v>
      </c>
      <c r="S2621" s="16">
        <f t="shared" si="1935"/>
        <v>0</v>
      </c>
      <c r="T2621" s="15">
        <f t="shared" si="1899"/>
        <v>0</v>
      </c>
      <c r="U2621" s="23">
        <f t="shared" si="1916"/>
        <v>1564265.4363397895</v>
      </c>
      <c r="V2621" s="23">
        <f t="shared" si="1917"/>
        <v>0</v>
      </c>
      <c r="W2621" s="23">
        <f t="shared" si="1930"/>
        <v>0</v>
      </c>
      <c r="X2621" s="23">
        <f t="shared" si="1918"/>
        <v>37115446.995700642</v>
      </c>
      <c r="Y2621" s="23">
        <f t="shared" si="1900"/>
        <v>13825559.361691331</v>
      </c>
      <c r="Z2621" s="3">
        <f t="shared" si="1901"/>
        <v>0</v>
      </c>
      <c r="AA2621" s="23">
        <f t="shared" si="1902"/>
        <v>62858499.381341271</v>
      </c>
      <c r="AB2621" s="26">
        <f t="shared" si="1919"/>
        <v>70086276.274228513</v>
      </c>
      <c r="AC2621" s="23">
        <f t="shared" si="1920"/>
        <v>74889487.274228647</v>
      </c>
      <c r="AD2621" s="23">
        <f t="shared" si="1926"/>
        <v>4803211</v>
      </c>
      <c r="AE2621" s="24">
        <f t="shared" si="1934"/>
        <v>70086276.274228647</v>
      </c>
      <c r="AF2621" s="3">
        <f t="shared" si="1921"/>
        <v>0</v>
      </c>
      <c r="AG2621" s="2">
        <f t="shared" si="1903"/>
        <v>0</v>
      </c>
      <c r="AH2621" s="2">
        <f t="shared" si="1904"/>
        <v>164.63089617389724</v>
      </c>
      <c r="AI2621" s="23">
        <f t="shared" si="1927"/>
        <v>10105994110.28684</v>
      </c>
      <c r="AJ2621" s="23">
        <f t="shared" si="1905"/>
        <v>6219.922423797766</v>
      </c>
      <c r="AK2621" s="23">
        <f t="shared" si="1906"/>
        <v>0</v>
      </c>
      <c r="AL2621" s="23">
        <f t="shared" si="1931"/>
        <v>0</v>
      </c>
      <c r="AM2621" s="23">
        <f t="shared" si="1932"/>
        <v>0</v>
      </c>
      <c r="AN2621" s="16">
        <f t="shared" si="1922"/>
        <v>0</v>
      </c>
      <c r="AO2621" s="23">
        <f t="shared" si="1923"/>
        <v>0</v>
      </c>
      <c r="AP2621" s="22">
        <f t="shared" si="1924"/>
        <v>0</v>
      </c>
      <c r="AQ2621" s="30">
        <f t="shared" si="1907"/>
        <v>16437159812.701578</v>
      </c>
      <c r="AR2621" s="28">
        <f t="shared" si="1908"/>
        <v>8048195417.1450357</v>
      </c>
      <c r="AS2621" s="25">
        <f t="shared" si="1909"/>
        <v>200337590.02425668</v>
      </c>
      <c r="AT2621" s="32">
        <f t="shared" si="1910"/>
        <v>0</v>
      </c>
      <c r="AU2621" s="23">
        <f t="shared" si="1911"/>
        <v>0</v>
      </c>
      <c r="AV2621" s="22">
        <f t="shared" si="1912"/>
        <v>2376343903.2172284</v>
      </c>
      <c r="AW2621" s="31">
        <f t="shared" si="1925"/>
        <v>10976966769.658194</v>
      </c>
    </row>
    <row r="2622" spans="1:53" x14ac:dyDescent="0.25">
      <c r="A2622">
        <f t="shared" si="1933"/>
        <v>762</v>
      </c>
      <c r="B2622" t="s">
        <v>7</v>
      </c>
      <c r="C2622" s="27">
        <f t="shared" si="1890"/>
        <v>0</v>
      </c>
      <c r="D2622" s="27">
        <f t="shared" si="1913"/>
        <v>0</v>
      </c>
      <c r="E2622" s="27" t="b">
        <f t="shared" si="1889"/>
        <v>1</v>
      </c>
      <c r="F2622" s="29">
        <f t="shared" si="1891"/>
        <v>0</v>
      </c>
      <c r="G2622" s="27">
        <f t="shared" si="1914"/>
        <v>0</v>
      </c>
      <c r="H2622" s="22">
        <f t="shared" si="1892"/>
        <v>28845916181.294033</v>
      </c>
      <c r="I2622" s="23">
        <f t="shared" si="1893"/>
        <v>132580106.5049091</v>
      </c>
      <c r="J2622" s="23">
        <f t="shared" si="1894"/>
        <v>1086</v>
      </c>
      <c r="K2622" s="19">
        <f t="shared" si="1915"/>
        <v>225.0831931027827</v>
      </c>
      <c r="L2622" s="16">
        <f t="shared" si="1895"/>
        <v>198.97096140989939</v>
      </c>
      <c r="M2622" s="23">
        <f>M2621-IF($B2622="B",(Percent_Rent_In_Elsies*2.49%/12 * H2621)/K2621,0)+IF($B2622="D",N2622,0)+IF(B2622="D",AK2621)+IF(B2622="C",F2621*90%)-(Y2622-Y2621)-IF($B2622="A",Q2621/K2621) + IF($B2622="A",Q2621/K2621)</f>
        <v>-45410457.462933399</v>
      </c>
      <c r="N2622" s="23">
        <f t="shared" si="1896"/>
        <v>0</v>
      </c>
      <c r="O2622" s="22">
        <f t="shared" si="1897"/>
        <v>0</v>
      </c>
      <c r="P2622" s="22">
        <f t="shared" si="1928"/>
        <v>0</v>
      </c>
      <c r="Q2622" s="22">
        <f t="shared" si="1929"/>
        <v>0</v>
      </c>
      <c r="R2622" s="22">
        <f t="shared" si="1898"/>
        <v>322749037.66570115</v>
      </c>
      <c r="S2622" s="16">
        <f t="shared" si="1935"/>
        <v>29340821.60597283</v>
      </c>
      <c r="T2622" s="15">
        <f t="shared" si="1899"/>
        <v>0</v>
      </c>
      <c r="U2622" s="23">
        <f t="shared" si="1916"/>
        <v>1433909.9833114739</v>
      </c>
      <c r="V2622" s="23">
        <f t="shared" si="1917"/>
        <v>130355.45302831579</v>
      </c>
      <c r="W2622" s="23">
        <f t="shared" si="1930"/>
        <v>0</v>
      </c>
      <c r="X2622" s="23">
        <f t="shared" si="1918"/>
        <v>37115446.995700642</v>
      </c>
      <c r="Y2622" s="23">
        <f t="shared" si="1900"/>
        <v>13825559.361691331</v>
      </c>
      <c r="Z2622" s="3">
        <f t="shared" si="1901"/>
        <v>0</v>
      </c>
      <c r="AA2622" s="23">
        <f t="shared" si="1902"/>
        <v>62858499.381341271</v>
      </c>
      <c r="AB2622" s="26">
        <f t="shared" si="1919"/>
        <v>70086276.274228513</v>
      </c>
      <c r="AC2622" s="23">
        <f t="shared" si="1920"/>
        <v>74889487.274228647</v>
      </c>
      <c r="AD2622" s="23">
        <f t="shared" si="1926"/>
        <v>4803211</v>
      </c>
      <c r="AE2622" s="24">
        <f t="shared" si="1934"/>
        <v>70086276.274228647</v>
      </c>
      <c r="AF2622" s="3">
        <f t="shared" si="1921"/>
        <v>0</v>
      </c>
      <c r="AG2622" s="2">
        <f t="shared" si="1903"/>
        <v>0</v>
      </c>
      <c r="AH2622" s="2">
        <f t="shared" si="1904"/>
        <v>164.63089617389724</v>
      </c>
      <c r="AI2622" s="23">
        <f t="shared" si="1927"/>
        <v>10105994110.28684</v>
      </c>
      <c r="AJ2622" s="23">
        <f t="shared" si="1905"/>
        <v>6219.922423797766</v>
      </c>
      <c r="AK2622" s="23">
        <f t="shared" si="1906"/>
        <v>0</v>
      </c>
      <c r="AL2622" s="23">
        <f t="shared" si="1931"/>
        <v>5895747.426656723</v>
      </c>
      <c r="AM2622" s="23">
        <f t="shared" si="1932"/>
        <v>5500663743.616519</v>
      </c>
      <c r="AN2622" s="16">
        <f t="shared" si="1922"/>
        <v>0</v>
      </c>
      <c r="AO2622" s="23">
        <f t="shared" si="1923"/>
        <v>132962.562088882</v>
      </c>
      <c r="AP2622" s="22">
        <f t="shared" si="1924"/>
        <v>29927638.038092565</v>
      </c>
      <c r="AQ2622" s="30">
        <f t="shared" si="1907"/>
        <v>16496760703.854439</v>
      </c>
      <c r="AR2622" s="28">
        <f t="shared" si="1908"/>
        <v>8077868670.2598047</v>
      </c>
      <c r="AS2622" s="25">
        <f t="shared" si="1909"/>
        <v>200337590.02425668</v>
      </c>
      <c r="AT2622" s="32">
        <f t="shared" si="1910"/>
        <v>0</v>
      </c>
      <c r="AU2622" s="23">
        <f t="shared" si="1911"/>
        <v>0</v>
      </c>
      <c r="AV2622" s="22">
        <f t="shared" si="1912"/>
        <v>2376343903.2172284</v>
      </c>
      <c r="AW2622" s="31">
        <f t="shared" si="1925"/>
        <v>11036567660.811054</v>
      </c>
    </row>
    <row r="2623" spans="1:53" s="21" customFormat="1" x14ac:dyDescent="0.25">
      <c r="A2623">
        <f t="shared" si="1933"/>
        <v>762</v>
      </c>
      <c r="B2623" t="s">
        <v>8</v>
      </c>
      <c r="C2623" s="27">
        <f t="shared" si="1890"/>
        <v>0</v>
      </c>
      <c r="D2623" s="27">
        <f t="shared" si="1913"/>
        <v>0</v>
      </c>
      <c r="E2623" s="27" t="b">
        <f t="shared" si="1889"/>
        <v>1</v>
      </c>
      <c r="F2623" s="29">
        <f t="shared" si="1891"/>
        <v>0</v>
      </c>
      <c r="G2623" s="27">
        <f t="shared" si="1914"/>
        <v>0</v>
      </c>
      <c r="H2623" s="22">
        <f t="shared" si="1892"/>
        <v>28845916181.294033</v>
      </c>
      <c r="I2623" s="23">
        <f t="shared" si="1893"/>
        <v>132580106.5049091</v>
      </c>
      <c r="J2623" s="23">
        <f t="shared" si="1894"/>
        <v>1086</v>
      </c>
      <c r="K2623" s="19">
        <f t="shared" si="1915"/>
        <v>225.0831931027827</v>
      </c>
      <c r="L2623" s="16">
        <f t="shared" si="1895"/>
        <v>198.97096140989939</v>
      </c>
      <c r="M2623" s="23">
        <f>M2622-IF($B2623="B",(Percent_Rent_In_Elsies*2.49%/12 * H2622)/K2622,0)+IF($B2623="D",N2623,0)+IF(B2623="D",AK2622)+IF(B2623="C",F2622*90%)-(Y2623-Y2622)-IF($B2623="A",Q2622/K2622) + IF($B2623="A",Q2622/K2622)</f>
        <v>-45410457.462933399</v>
      </c>
      <c r="N2623" s="23">
        <f t="shared" si="1896"/>
        <v>0</v>
      </c>
      <c r="O2623" s="22">
        <f t="shared" si="1897"/>
        <v>0</v>
      </c>
      <c r="P2623" s="22">
        <f t="shared" si="1928"/>
        <v>0</v>
      </c>
      <c r="Q2623" s="22">
        <f t="shared" si="1929"/>
        <v>0</v>
      </c>
      <c r="R2623" s="22">
        <f t="shared" si="1898"/>
        <v>352676675.7037937</v>
      </c>
      <c r="S2623" s="16">
        <f t="shared" si="1935"/>
        <v>29340821.60597283</v>
      </c>
      <c r="T2623" s="15">
        <f t="shared" si="1899"/>
        <v>0</v>
      </c>
      <c r="U2623" s="23">
        <f t="shared" si="1916"/>
        <v>1566872.5454003559</v>
      </c>
      <c r="V2623" s="23">
        <f t="shared" si="1917"/>
        <v>130355.45302831579</v>
      </c>
      <c r="W2623" s="23">
        <f t="shared" si="1930"/>
        <v>0</v>
      </c>
      <c r="X2623" s="23">
        <f t="shared" si="1918"/>
        <v>37115446.995700642</v>
      </c>
      <c r="Y2623" s="23">
        <f t="shared" si="1900"/>
        <v>13825559.361691331</v>
      </c>
      <c r="Z2623" s="3">
        <f t="shared" si="1901"/>
        <v>0</v>
      </c>
      <c r="AA2623" s="23">
        <f t="shared" si="1902"/>
        <v>62858499.381341271</v>
      </c>
      <c r="AB2623" s="26">
        <f t="shared" si="1919"/>
        <v>70086276.274228513</v>
      </c>
      <c r="AC2623" s="23">
        <f t="shared" si="1920"/>
        <v>74889487.274228647</v>
      </c>
      <c r="AD2623" s="23">
        <f t="shared" si="1926"/>
        <v>4803211</v>
      </c>
      <c r="AE2623" s="24">
        <f t="shared" si="1934"/>
        <v>70086276.274228647</v>
      </c>
      <c r="AF2623" s="3">
        <f t="shared" si="1921"/>
        <v>1E-4</v>
      </c>
      <c r="AG2623" s="2">
        <f t="shared" si="1903"/>
        <v>0</v>
      </c>
      <c r="AH2623" s="2">
        <f t="shared" si="1904"/>
        <v>164.63089617389724</v>
      </c>
      <c r="AI2623" s="23">
        <f t="shared" si="1927"/>
        <v>10105994110.28684</v>
      </c>
      <c r="AJ2623" s="23">
        <f t="shared" si="1905"/>
        <v>6219.922423797766</v>
      </c>
      <c r="AK2623" s="23">
        <f t="shared" si="1906"/>
        <v>60949.749888087084</v>
      </c>
      <c r="AL2623" s="23">
        <f t="shared" si="1931"/>
        <v>0</v>
      </c>
      <c r="AM2623" s="23">
        <f t="shared" si="1932"/>
        <v>0</v>
      </c>
      <c r="AN2623" s="16">
        <f t="shared" si="1922"/>
        <v>0</v>
      </c>
      <c r="AO2623" s="23">
        <f t="shared" si="1923"/>
        <v>0</v>
      </c>
      <c r="AP2623" s="22">
        <f t="shared" si="1924"/>
        <v>0</v>
      </c>
      <c r="AQ2623" s="30">
        <f t="shared" si="1907"/>
        <v>16496760703.854439</v>
      </c>
      <c r="AR2623" s="28">
        <f t="shared" si="1908"/>
        <v>8077868670.2598047</v>
      </c>
      <c r="AS2623" s="25">
        <f t="shared" si="1909"/>
        <v>200337590.02425668</v>
      </c>
      <c r="AT2623" s="32">
        <f t="shared" si="1910"/>
        <v>0</v>
      </c>
      <c r="AU2623" s="23">
        <f t="shared" si="1911"/>
        <v>0</v>
      </c>
      <c r="AV2623" s="22">
        <f t="shared" si="1912"/>
        <v>2376343903.2172284</v>
      </c>
      <c r="AW2623" s="31">
        <f t="shared" si="1925"/>
        <v>11036567660.811056</v>
      </c>
      <c r="AX2623"/>
      <c r="AY2623"/>
      <c r="AZ2623"/>
      <c r="BA2623"/>
    </row>
    <row r="2624" spans="1:53" s="21" customFormat="1" x14ac:dyDescent="0.25">
      <c r="A2624">
        <f t="shared" si="1933"/>
        <v>762</v>
      </c>
      <c r="B2624" t="s">
        <v>9</v>
      </c>
      <c r="C2624" s="27">
        <f t="shared" si="1890"/>
        <v>0</v>
      </c>
      <c r="D2624" s="27">
        <f t="shared" si="1913"/>
        <v>0</v>
      </c>
      <c r="E2624" s="27" t="b">
        <f t="shared" si="1889"/>
        <v>1</v>
      </c>
      <c r="F2624" s="29">
        <f t="shared" si="1891"/>
        <v>0</v>
      </c>
      <c r="G2624" s="27">
        <f t="shared" si="1914"/>
        <v>0</v>
      </c>
      <c r="H2624" s="22">
        <f t="shared" si="1892"/>
        <v>28845916181.294033</v>
      </c>
      <c r="I2624" s="23">
        <f t="shared" si="1893"/>
        <v>132580106.5049091</v>
      </c>
      <c r="J2624" s="23">
        <f t="shared" si="1894"/>
        <v>1086</v>
      </c>
      <c r="K2624" s="19">
        <f t="shared" si="1915"/>
        <v>225.0831931027827</v>
      </c>
      <c r="L2624" s="16">
        <f t="shared" si="1895"/>
        <v>198.97096140989939</v>
      </c>
      <c r="M2624" s="23">
        <f>M2623-IF($B2624="B",(Percent_Rent_In_Elsies*2.49%/12 * H2623)/K2623,0)+IF($B2624="D",N2624,0)+IF(B2624="D",AK2623)+IF(B2624="C",F2623*90%)-(Y2624-Y2623)-IF($B2624="A",Q2623/K2623) + IF($B2624="A",Q2623/K2623)</f>
        <v>-45349507.713045314</v>
      </c>
      <c r="N2624" s="23">
        <f t="shared" si="1896"/>
        <v>0</v>
      </c>
      <c r="O2624" s="22">
        <f t="shared" si="1897"/>
        <v>20499468.488272488</v>
      </c>
      <c r="P2624" s="22">
        <f t="shared" si="1928"/>
        <v>0</v>
      </c>
      <c r="Q2624" s="22">
        <f t="shared" si="1929"/>
        <v>0</v>
      </c>
      <c r="R2624" s="22">
        <f t="shared" si="1898"/>
        <v>352676675.7037937</v>
      </c>
      <c r="S2624" s="16">
        <f t="shared" si="1935"/>
        <v>0</v>
      </c>
      <c r="T2624" s="15">
        <f t="shared" si="1899"/>
        <v>8841353.1177003421</v>
      </c>
      <c r="U2624" s="23">
        <f t="shared" si="1916"/>
        <v>1566872.5454003559</v>
      </c>
      <c r="V2624" s="23">
        <f t="shared" si="1917"/>
        <v>0</v>
      </c>
      <c r="W2624" s="23">
        <f t="shared" si="1930"/>
        <v>130355.45302831579</v>
      </c>
      <c r="X2624" s="23">
        <f t="shared" si="1918"/>
        <v>37115446.995700642</v>
      </c>
      <c r="Y2624" s="23">
        <f t="shared" si="1900"/>
        <v>13825559.361691331</v>
      </c>
      <c r="Z2624" s="3">
        <f t="shared" si="1901"/>
        <v>0</v>
      </c>
      <c r="AA2624" s="23">
        <f t="shared" si="1902"/>
        <v>62797549.631453186</v>
      </c>
      <c r="AB2624" s="26">
        <f t="shared" si="1919"/>
        <v>70086276.274228528</v>
      </c>
      <c r="AC2624" s="23">
        <f t="shared" si="1920"/>
        <v>74889487.274228647</v>
      </c>
      <c r="AD2624" s="23">
        <f t="shared" si="1926"/>
        <v>4803211</v>
      </c>
      <c r="AE2624" s="24">
        <f t="shared" si="1934"/>
        <v>70086276.274228647</v>
      </c>
      <c r="AF2624" s="3">
        <f t="shared" si="1921"/>
        <v>0</v>
      </c>
      <c r="AG2624" s="2">
        <f t="shared" si="1903"/>
        <v>0</v>
      </c>
      <c r="AH2624" s="2">
        <f t="shared" si="1904"/>
        <v>164.63089617389724</v>
      </c>
      <c r="AI2624" s="23">
        <f t="shared" si="1927"/>
        <v>10096194992.912821</v>
      </c>
      <c r="AJ2624" s="23">
        <f t="shared" si="1905"/>
        <v>6219.922423797766</v>
      </c>
      <c r="AK2624" s="23">
        <f t="shared" si="1906"/>
        <v>0</v>
      </c>
      <c r="AL2624" s="23">
        <f t="shared" si="1931"/>
        <v>0</v>
      </c>
      <c r="AM2624" s="23">
        <f t="shared" si="1932"/>
        <v>0</v>
      </c>
      <c r="AN2624" s="16">
        <f t="shared" si="1922"/>
        <v>0</v>
      </c>
      <c r="AO2624" s="23">
        <f t="shared" si="1923"/>
        <v>0</v>
      </c>
      <c r="AP2624" s="22">
        <f t="shared" si="1924"/>
        <v>0</v>
      </c>
      <c r="AQ2624" s="30">
        <f t="shared" si="1907"/>
        <v>16496760703.854439</v>
      </c>
      <c r="AR2624" s="28">
        <f t="shared" si="1908"/>
        <v>8077868670.2598047</v>
      </c>
      <c r="AS2624" s="25">
        <f t="shared" si="1909"/>
        <v>200337590.02425668</v>
      </c>
      <c r="AT2624" s="32">
        <f t="shared" si="1910"/>
        <v>0</v>
      </c>
      <c r="AU2624" s="23">
        <f t="shared" si="1911"/>
        <v>0</v>
      </c>
      <c r="AV2624" s="22">
        <f t="shared" si="1912"/>
        <v>2376343903.2172284</v>
      </c>
      <c r="AW2624" s="31">
        <f t="shared" si="1925"/>
        <v>11036567660.811056</v>
      </c>
      <c r="AX2624"/>
      <c r="AY2624"/>
      <c r="AZ2624"/>
      <c r="BA2624"/>
    </row>
    <row r="2625" spans="1:53" x14ac:dyDescent="0.25">
      <c r="A2625" s="21">
        <f t="shared" si="1933"/>
        <v>762</v>
      </c>
      <c r="B2625" s="21" t="s">
        <v>28</v>
      </c>
      <c r="C2625" s="27">
        <f t="shared" si="1890"/>
        <v>0</v>
      </c>
      <c r="D2625" s="27">
        <f t="shared" si="1913"/>
        <v>0</v>
      </c>
      <c r="E2625" s="27" t="b">
        <f t="shared" si="1889"/>
        <v>1</v>
      </c>
      <c r="F2625" s="29">
        <f t="shared" si="1891"/>
        <v>0</v>
      </c>
      <c r="G2625" s="27">
        <f t="shared" si="1914"/>
        <v>0</v>
      </c>
      <c r="H2625" s="22">
        <f t="shared" si="1892"/>
        <v>28845916181.294033</v>
      </c>
      <c r="I2625" s="23">
        <f t="shared" si="1893"/>
        <v>132580106.5049091</v>
      </c>
      <c r="J2625" s="23">
        <f t="shared" si="1894"/>
        <v>1086</v>
      </c>
      <c r="K2625" s="19">
        <f t="shared" si="1915"/>
        <v>225.0831931027827</v>
      </c>
      <c r="L2625" s="16">
        <f t="shared" si="1895"/>
        <v>198.97096140989939</v>
      </c>
      <c r="M2625" s="23">
        <f>M2624-IF($B2625="B",(Percent_Rent_In_Elsies*2.49%/12 * H2624)/K2624,0)+IF($B2625="D",N2625,0)+IF(B2625="D",AK2624)+IF(B2625="C",F2624*90%)-(Y2625-Y2624)-IF($B2625="A",Q2624/K2624) + IF($B2625="A",Q2624/K2624)</f>
        <v>-45349507.713045314</v>
      </c>
      <c r="N2625" s="23">
        <f t="shared" si="1896"/>
        <v>0</v>
      </c>
      <c r="O2625" s="22">
        <f t="shared" si="1897"/>
        <v>0</v>
      </c>
      <c r="P2625" s="22">
        <f t="shared" si="1928"/>
        <v>20499468.488272488</v>
      </c>
      <c r="Q2625" s="22">
        <f t="shared" si="1929"/>
        <v>0</v>
      </c>
      <c r="R2625" s="22">
        <f t="shared" si="1898"/>
        <v>352676675.7037937</v>
      </c>
      <c r="S2625" s="16">
        <f t="shared" si="1935"/>
        <v>0</v>
      </c>
      <c r="T2625" s="15">
        <f t="shared" si="1899"/>
        <v>0</v>
      </c>
      <c r="U2625" s="23">
        <f t="shared" si="1916"/>
        <v>1566872.5454003559</v>
      </c>
      <c r="V2625" s="23">
        <f t="shared" si="1917"/>
        <v>0</v>
      </c>
      <c r="W2625" s="23">
        <f t="shared" si="1930"/>
        <v>0</v>
      </c>
      <c r="X2625" s="23">
        <f t="shared" si="1918"/>
        <v>37115446.995700642</v>
      </c>
      <c r="Y2625" s="23">
        <f t="shared" si="1900"/>
        <v>13825559.361691331</v>
      </c>
      <c r="Z2625" s="3">
        <f t="shared" si="1901"/>
        <v>6517.7726514157912</v>
      </c>
      <c r="AA2625" s="23">
        <f t="shared" si="1902"/>
        <v>62895316.22122442</v>
      </c>
      <c r="AB2625" s="26">
        <f t="shared" si="1919"/>
        <v>70086276.274228528</v>
      </c>
      <c r="AC2625" s="23">
        <f t="shared" si="1920"/>
        <v>74889487.274228647</v>
      </c>
      <c r="AD2625" s="23">
        <f t="shared" si="1926"/>
        <v>4803211</v>
      </c>
      <c r="AE2625" s="24">
        <f t="shared" si="1934"/>
        <v>70086276.274228647</v>
      </c>
      <c r="AF2625" s="3">
        <f t="shared" si="1921"/>
        <v>0</v>
      </c>
      <c r="AG2625" s="2">
        <f t="shared" si="1903"/>
        <v>782132718.16989493</v>
      </c>
      <c r="AH2625" s="2">
        <f t="shared" si="1904"/>
        <v>164.63089617389724</v>
      </c>
      <c r="AI2625" s="23">
        <f t="shared" si="1927"/>
        <v>10111913290.201735</v>
      </c>
      <c r="AJ2625" s="23">
        <f t="shared" si="1905"/>
        <v>6219.922423797766</v>
      </c>
      <c r="AK2625" s="23">
        <f t="shared" si="1906"/>
        <v>0</v>
      </c>
      <c r="AL2625" s="23">
        <f t="shared" si="1931"/>
        <v>0</v>
      </c>
      <c r="AM2625" s="23">
        <f t="shared" si="1932"/>
        <v>0</v>
      </c>
      <c r="AN2625" s="16">
        <f t="shared" si="1922"/>
        <v>0</v>
      </c>
      <c r="AO2625" s="23">
        <f t="shared" si="1923"/>
        <v>0</v>
      </c>
      <c r="AP2625" s="22">
        <f t="shared" si="1924"/>
        <v>0</v>
      </c>
      <c r="AQ2625" s="30">
        <f t="shared" si="1907"/>
        <v>16496760703.854439</v>
      </c>
      <c r="AR2625" s="28">
        <f t="shared" si="1908"/>
        <v>8077868670.2598047</v>
      </c>
      <c r="AS2625" s="25">
        <f t="shared" si="1909"/>
        <v>200337590.02425668</v>
      </c>
      <c r="AT2625" s="32">
        <f t="shared" si="1910"/>
        <v>13035.545302831582</v>
      </c>
      <c r="AU2625" s="23">
        <f t="shared" si="1911"/>
        <v>13035.545302831582</v>
      </c>
      <c r="AV2625" s="22">
        <f t="shared" si="1912"/>
        <v>2385185256.334929</v>
      </c>
      <c r="AW2625" s="31">
        <f t="shared" si="1925"/>
        <v>11036567660.811056</v>
      </c>
    </row>
    <row r="2626" spans="1:53" x14ac:dyDescent="0.25">
      <c r="A2626">
        <f t="shared" si="1933"/>
        <v>763</v>
      </c>
      <c r="B2626" t="s">
        <v>6</v>
      </c>
      <c r="C2626" s="27">
        <f t="shared" si="1890"/>
        <v>0</v>
      </c>
      <c r="D2626" s="27">
        <f t="shared" si="1913"/>
        <v>0</v>
      </c>
      <c r="E2626" s="27" t="b">
        <f t="shared" si="1889"/>
        <v>1</v>
      </c>
      <c r="F2626" s="29">
        <f t="shared" si="1891"/>
        <v>0</v>
      </c>
      <c r="G2626" s="27">
        <f t="shared" si="1914"/>
        <v>0</v>
      </c>
      <c r="H2626" s="22">
        <f t="shared" si="1892"/>
        <v>28893992708.262859</v>
      </c>
      <c r="I2626" s="23">
        <f t="shared" si="1893"/>
        <v>132580106.5049091</v>
      </c>
      <c r="J2626" s="23">
        <f t="shared" si="1894"/>
        <v>1086</v>
      </c>
      <c r="K2626" s="19">
        <f t="shared" si="1915"/>
        <v>225.0831931027827</v>
      </c>
      <c r="L2626" s="16">
        <f t="shared" si="1895"/>
        <v>199.30257967891589</v>
      </c>
      <c r="M2626" s="23">
        <f>M2625-IF($B2626="B",(Percent_Rent_In_Elsies*2.49%/12 * H2625)/K2625,0)+IF($B2626="D",N2626,0)+IF(B2626="D",AK2625)+IF(B2626="C",F2625*90%)-(Y2626-Y2625)-IF($B2626="A",Q2625/K2625) + IF($B2626="A",Q2625/K2625)</f>
        <v>-45349507.713045314</v>
      </c>
      <c r="N2626" s="23">
        <f t="shared" si="1896"/>
        <v>0</v>
      </c>
      <c r="O2626" s="22">
        <f t="shared" si="1897"/>
        <v>0</v>
      </c>
      <c r="P2626" s="22">
        <f t="shared" si="1928"/>
        <v>0</v>
      </c>
      <c r="Q2626" s="22">
        <f t="shared" si="1929"/>
        <v>0</v>
      </c>
      <c r="R2626" s="22">
        <f t="shared" si="1898"/>
        <v>352676675.7037937</v>
      </c>
      <c r="S2626" s="16">
        <f t="shared" si="1935"/>
        <v>0</v>
      </c>
      <c r="T2626" s="15">
        <f t="shared" si="1899"/>
        <v>0</v>
      </c>
      <c r="U2626" s="23">
        <f t="shared" si="1916"/>
        <v>1566872.5454003559</v>
      </c>
      <c r="V2626" s="23">
        <f t="shared" si="1917"/>
        <v>0</v>
      </c>
      <c r="W2626" s="23">
        <f t="shared" si="1930"/>
        <v>0</v>
      </c>
      <c r="X2626" s="23">
        <f t="shared" si="1918"/>
        <v>37148035.858957723</v>
      </c>
      <c r="Y2626" s="23">
        <f t="shared" si="1900"/>
        <v>13825559.361691331</v>
      </c>
      <c r="Z2626" s="3">
        <f t="shared" si="1901"/>
        <v>0</v>
      </c>
      <c r="AA2626" s="23">
        <f t="shared" si="1902"/>
        <v>62895316.22122442</v>
      </c>
      <c r="AB2626" s="26">
        <f t="shared" si="1919"/>
        <v>70086276.274228528</v>
      </c>
      <c r="AC2626" s="23">
        <f t="shared" si="1920"/>
        <v>74889487.274228647</v>
      </c>
      <c r="AD2626" s="23">
        <f t="shared" si="1926"/>
        <v>4803211</v>
      </c>
      <c r="AE2626" s="24">
        <f t="shared" si="1934"/>
        <v>70086276.274228647</v>
      </c>
      <c r="AF2626" s="3">
        <f t="shared" si="1921"/>
        <v>0</v>
      </c>
      <c r="AG2626" s="2">
        <f t="shared" si="1903"/>
        <v>0</v>
      </c>
      <c r="AH2626" s="2">
        <f t="shared" si="1904"/>
        <v>164.90528100085376</v>
      </c>
      <c r="AI2626" s="23">
        <f t="shared" si="1927"/>
        <v>10111913290.201735</v>
      </c>
      <c r="AJ2626" s="23">
        <f t="shared" si="1905"/>
        <v>6219.922423797766</v>
      </c>
      <c r="AK2626" s="23">
        <f t="shared" si="1906"/>
        <v>0</v>
      </c>
      <c r="AL2626" s="23">
        <f t="shared" si="1931"/>
        <v>0</v>
      </c>
      <c r="AM2626" s="23">
        <f t="shared" si="1932"/>
        <v>0</v>
      </c>
      <c r="AN2626" s="16">
        <f t="shared" si="1922"/>
        <v>0</v>
      </c>
      <c r="AO2626" s="23">
        <f t="shared" si="1923"/>
        <v>0</v>
      </c>
      <c r="AP2626" s="22">
        <f t="shared" si="1924"/>
        <v>0</v>
      </c>
      <c r="AQ2626" s="30">
        <f t="shared" si="1907"/>
        <v>16496760703.854439</v>
      </c>
      <c r="AR2626" s="28">
        <f t="shared" si="1908"/>
        <v>8077868670.2598047</v>
      </c>
      <c r="AS2626" s="25">
        <f t="shared" si="1909"/>
        <v>200337590.02425668</v>
      </c>
      <c r="AT2626" s="32">
        <f t="shared" si="1910"/>
        <v>0</v>
      </c>
      <c r="AU2626" s="23">
        <f t="shared" si="1911"/>
        <v>0</v>
      </c>
      <c r="AV2626" s="22">
        <f t="shared" si="1912"/>
        <v>2385185256.334929</v>
      </c>
      <c r="AW2626" s="31">
        <f t="shared" si="1925"/>
        <v>11016068192.322784</v>
      </c>
    </row>
    <row r="2627" spans="1:53" x14ac:dyDescent="0.25">
      <c r="A2627">
        <f t="shared" si="1933"/>
        <v>763</v>
      </c>
      <c r="B2627" t="s">
        <v>7</v>
      </c>
      <c r="C2627" s="27">
        <f t="shared" si="1890"/>
        <v>0</v>
      </c>
      <c r="D2627" s="27">
        <f t="shared" si="1913"/>
        <v>0</v>
      </c>
      <c r="E2627" s="27" t="b">
        <f t="shared" si="1889"/>
        <v>1</v>
      </c>
      <c r="F2627" s="29">
        <f t="shared" si="1891"/>
        <v>0</v>
      </c>
      <c r="G2627" s="27">
        <f t="shared" si="1914"/>
        <v>0</v>
      </c>
      <c r="H2627" s="22">
        <f t="shared" si="1892"/>
        <v>28893992708.262859</v>
      </c>
      <c r="I2627" s="23">
        <f t="shared" si="1893"/>
        <v>132580106.5049091</v>
      </c>
      <c r="J2627" s="23">
        <f t="shared" si="1894"/>
        <v>1086</v>
      </c>
      <c r="K2627" s="19">
        <f t="shared" si="1915"/>
        <v>225.0831931027827</v>
      </c>
      <c r="L2627" s="16">
        <f t="shared" si="1895"/>
        <v>199.30257967891589</v>
      </c>
      <c r="M2627" s="23">
        <f>M2626-IF($B2627="B",(Percent_Rent_In_Elsies*2.49%/12 * H2626)/K2626,0)+IF($B2627="D",N2627,0)+IF(B2627="D",AK2626)+IF(B2627="C",F2626*90%)-(Y2627-Y2626)-IF($B2627="A",Q2626/K2626) + IF($B2627="A",Q2626/K2626)</f>
        <v>-45482691.879404344</v>
      </c>
      <c r="N2627" s="23">
        <f t="shared" si="1896"/>
        <v>0</v>
      </c>
      <c r="O2627" s="22">
        <f t="shared" si="1897"/>
        <v>0</v>
      </c>
      <c r="P2627" s="22">
        <f t="shared" si="1928"/>
        <v>0</v>
      </c>
      <c r="Q2627" s="22">
        <f t="shared" si="1929"/>
        <v>0</v>
      </c>
      <c r="R2627" s="22">
        <f t="shared" si="1898"/>
        <v>323286952.72847754</v>
      </c>
      <c r="S2627" s="16">
        <f t="shared" si="1935"/>
        <v>29389722.975316141</v>
      </c>
      <c r="T2627" s="15">
        <f t="shared" si="1899"/>
        <v>0</v>
      </c>
      <c r="U2627" s="23">
        <f t="shared" si="1916"/>
        <v>1436299.8332836595</v>
      </c>
      <c r="V2627" s="23">
        <f t="shared" si="1917"/>
        <v>130572.71211669633</v>
      </c>
      <c r="W2627" s="23">
        <f t="shared" si="1930"/>
        <v>0</v>
      </c>
      <c r="X2627" s="23">
        <f t="shared" si="1918"/>
        <v>37148035.858957723</v>
      </c>
      <c r="Y2627" s="23">
        <f t="shared" si="1900"/>
        <v>13825559.361691331</v>
      </c>
      <c r="Z2627" s="3">
        <f t="shared" si="1901"/>
        <v>0</v>
      </c>
      <c r="AA2627" s="23">
        <f t="shared" si="1902"/>
        <v>62895316.22122442</v>
      </c>
      <c r="AB2627" s="26">
        <f t="shared" si="1919"/>
        <v>70086276.274228543</v>
      </c>
      <c r="AC2627" s="23">
        <f t="shared" si="1920"/>
        <v>74889487.274228647</v>
      </c>
      <c r="AD2627" s="23">
        <f t="shared" si="1926"/>
        <v>4803211</v>
      </c>
      <c r="AE2627" s="24">
        <f t="shared" si="1934"/>
        <v>70086276.274228647</v>
      </c>
      <c r="AF2627" s="3">
        <f t="shared" si="1921"/>
        <v>0</v>
      </c>
      <c r="AG2627" s="2">
        <f t="shared" si="1903"/>
        <v>0</v>
      </c>
      <c r="AH2627" s="2">
        <f t="shared" si="1904"/>
        <v>164.90528100085376</v>
      </c>
      <c r="AI2627" s="23">
        <f t="shared" si="1927"/>
        <v>10111913290.201735</v>
      </c>
      <c r="AJ2627" s="23">
        <f t="shared" si="1905"/>
        <v>6219.922423797766</v>
      </c>
      <c r="AK2627" s="23">
        <f t="shared" si="1906"/>
        <v>0</v>
      </c>
      <c r="AL2627" s="23">
        <f t="shared" si="1931"/>
        <v>5919179.914894104</v>
      </c>
      <c r="AM2627" s="23">
        <f t="shared" si="1932"/>
        <v>5522525982.4714785</v>
      </c>
      <c r="AN2627" s="16">
        <f t="shared" si="1922"/>
        <v>0</v>
      </c>
      <c r="AO2627" s="23">
        <f t="shared" si="1923"/>
        <v>133184.16635903015</v>
      </c>
      <c r="AP2627" s="22">
        <f t="shared" si="1924"/>
        <v>29977517.43482272</v>
      </c>
      <c r="AQ2627" s="30">
        <f t="shared" si="1907"/>
        <v>16556460929.825888</v>
      </c>
      <c r="AR2627" s="28">
        <f t="shared" si="1908"/>
        <v>8107591378.7964315</v>
      </c>
      <c r="AS2627" s="25">
        <f t="shared" si="1909"/>
        <v>200337590.02425668</v>
      </c>
      <c r="AT2627" s="32">
        <f t="shared" si="1910"/>
        <v>0</v>
      </c>
      <c r="AU2627" s="23">
        <f t="shared" si="1911"/>
        <v>0</v>
      </c>
      <c r="AV2627" s="22">
        <f t="shared" si="1912"/>
        <v>2385185256.334929</v>
      </c>
      <c r="AW2627" s="31">
        <f t="shared" si="1925"/>
        <v>11075768418.294233</v>
      </c>
    </row>
    <row r="2628" spans="1:53" x14ac:dyDescent="0.25">
      <c r="A2628">
        <f t="shared" si="1933"/>
        <v>763</v>
      </c>
      <c r="B2628" t="s">
        <v>8</v>
      </c>
      <c r="C2628" s="27">
        <f t="shared" si="1890"/>
        <v>0</v>
      </c>
      <c r="D2628" s="27">
        <f t="shared" si="1913"/>
        <v>0</v>
      </c>
      <c r="E2628" s="27" t="b">
        <f t="shared" si="1889"/>
        <v>1</v>
      </c>
      <c r="F2628" s="29">
        <f t="shared" si="1891"/>
        <v>0</v>
      </c>
      <c r="G2628" s="27">
        <f t="shared" si="1914"/>
        <v>0</v>
      </c>
      <c r="H2628" s="22">
        <f t="shared" si="1892"/>
        <v>28893992708.262859</v>
      </c>
      <c r="I2628" s="23">
        <f t="shared" si="1893"/>
        <v>132580106.5049091</v>
      </c>
      <c r="J2628" s="23">
        <f t="shared" si="1894"/>
        <v>1086</v>
      </c>
      <c r="K2628" s="19">
        <f t="shared" si="1915"/>
        <v>225.0831931027827</v>
      </c>
      <c r="L2628" s="16">
        <f t="shared" si="1895"/>
        <v>199.30257967891589</v>
      </c>
      <c r="M2628" s="23">
        <f>M2627-IF($B2628="B",(Percent_Rent_In_Elsies*2.49%/12 * H2627)/K2627,0)+IF($B2628="D",N2628,0)+IF(B2628="D",AK2627)+IF(B2628="C",F2627*90%)-(Y2628-Y2627)-IF($B2628="A",Q2627/K2627) + IF($B2628="A",Q2627/K2627)</f>
        <v>-45482691.879404344</v>
      </c>
      <c r="N2628" s="23">
        <f t="shared" si="1896"/>
        <v>0</v>
      </c>
      <c r="O2628" s="22">
        <f t="shared" si="1897"/>
        <v>0</v>
      </c>
      <c r="P2628" s="22">
        <f t="shared" si="1928"/>
        <v>0</v>
      </c>
      <c r="Q2628" s="22">
        <f t="shared" si="1929"/>
        <v>0</v>
      </c>
      <c r="R2628" s="22">
        <f t="shared" si="1898"/>
        <v>353264470.16330028</v>
      </c>
      <c r="S2628" s="16">
        <f t="shared" si="1935"/>
        <v>29389722.975316141</v>
      </c>
      <c r="T2628" s="15">
        <f t="shared" si="1899"/>
        <v>0</v>
      </c>
      <c r="U2628" s="23">
        <f t="shared" si="1916"/>
        <v>1569483.9996426897</v>
      </c>
      <c r="V2628" s="23">
        <f t="shared" si="1917"/>
        <v>130572.71211669633</v>
      </c>
      <c r="W2628" s="23">
        <f t="shared" si="1930"/>
        <v>0</v>
      </c>
      <c r="X2628" s="23">
        <f t="shared" si="1918"/>
        <v>37148035.858957723</v>
      </c>
      <c r="Y2628" s="23">
        <f t="shared" si="1900"/>
        <v>13825559.361691331</v>
      </c>
      <c r="Z2628" s="3">
        <f t="shared" si="1901"/>
        <v>0</v>
      </c>
      <c r="AA2628" s="23">
        <f t="shared" si="1902"/>
        <v>62895316.22122442</v>
      </c>
      <c r="AB2628" s="26">
        <f t="shared" si="1919"/>
        <v>70086276.274228513</v>
      </c>
      <c r="AC2628" s="23">
        <f t="shared" si="1920"/>
        <v>74889487.274228647</v>
      </c>
      <c r="AD2628" s="23">
        <f t="shared" si="1926"/>
        <v>4803211</v>
      </c>
      <c r="AE2628" s="24">
        <f t="shared" si="1934"/>
        <v>70086276.274228647</v>
      </c>
      <c r="AF2628" s="3">
        <f t="shared" si="1921"/>
        <v>1E-4</v>
      </c>
      <c r="AG2628" s="2">
        <f t="shared" si="1903"/>
        <v>0</v>
      </c>
      <c r="AH2628" s="2">
        <f t="shared" si="1904"/>
        <v>164.90528100085376</v>
      </c>
      <c r="AI2628" s="23">
        <f t="shared" si="1927"/>
        <v>10111913290.201735</v>
      </c>
      <c r="AJ2628" s="23">
        <f t="shared" si="1905"/>
        <v>6219.922423797766</v>
      </c>
      <c r="AK2628" s="23">
        <f t="shared" si="1906"/>
        <v>60966.808308537155</v>
      </c>
      <c r="AL2628" s="23">
        <f t="shared" si="1931"/>
        <v>0</v>
      </c>
      <c r="AM2628" s="23">
        <f t="shared" si="1932"/>
        <v>0</v>
      </c>
      <c r="AN2628" s="16">
        <f t="shared" si="1922"/>
        <v>0</v>
      </c>
      <c r="AO2628" s="23">
        <f t="shared" si="1923"/>
        <v>0</v>
      </c>
      <c r="AP2628" s="22">
        <f t="shared" si="1924"/>
        <v>0</v>
      </c>
      <c r="AQ2628" s="30">
        <f t="shared" si="1907"/>
        <v>16556460929.825888</v>
      </c>
      <c r="AR2628" s="28">
        <f t="shared" si="1908"/>
        <v>8107591378.7964315</v>
      </c>
      <c r="AS2628" s="25">
        <f t="shared" si="1909"/>
        <v>200337590.02425668</v>
      </c>
      <c r="AT2628" s="32">
        <f t="shared" si="1910"/>
        <v>0</v>
      </c>
      <c r="AU2628" s="23">
        <f t="shared" si="1911"/>
        <v>0</v>
      </c>
      <c r="AV2628" s="22">
        <f t="shared" si="1912"/>
        <v>2385185256.334929</v>
      </c>
      <c r="AW2628" s="31">
        <f t="shared" si="1925"/>
        <v>11075768418.294233</v>
      </c>
    </row>
    <row r="2629" spans="1:53" x14ac:dyDescent="0.25">
      <c r="A2629" s="21">
        <f t="shared" si="1933"/>
        <v>763</v>
      </c>
      <c r="B2629" s="21" t="s">
        <v>9</v>
      </c>
      <c r="C2629" s="27">
        <f t="shared" si="1890"/>
        <v>0</v>
      </c>
      <c r="D2629" s="27">
        <f t="shared" si="1913"/>
        <v>0</v>
      </c>
      <c r="E2629" s="27" t="b">
        <f t="shared" si="1889"/>
        <v>1</v>
      </c>
      <c r="F2629" s="29">
        <f t="shared" si="1891"/>
        <v>0</v>
      </c>
      <c r="G2629" s="27">
        <f t="shared" si="1914"/>
        <v>0</v>
      </c>
      <c r="H2629" s="22">
        <f t="shared" si="1892"/>
        <v>28893992708.262859</v>
      </c>
      <c r="I2629" s="23">
        <f t="shared" si="1893"/>
        <v>132580106.5049091</v>
      </c>
      <c r="J2629" s="23">
        <f t="shared" si="1894"/>
        <v>1086</v>
      </c>
      <c r="K2629" s="19">
        <f t="shared" si="1915"/>
        <v>225.0831931027827</v>
      </c>
      <c r="L2629" s="16">
        <f t="shared" si="1895"/>
        <v>199.30257967891589</v>
      </c>
      <c r="M2629" s="23">
        <f>M2628-IF($B2629="B",(Percent_Rent_In_Elsies*2.49%/12 * H2628)/K2628,0)+IF($B2629="D",N2629,0)+IF(B2629="D",AK2628)+IF(B2629="C",F2628*90%)-(Y2629-Y2628)-IF($B2629="A",Q2628/K2628) + IF($B2629="A",Q2628/K2628)</f>
        <v>-45421725.071095809</v>
      </c>
      <c r="N2629" s="23">
        <f t="shared" si="1896"/>
        <v>0</v>
      </c>
      <c r="O2629" s="22">
        <f t="shared" si="1897"/>
        <v>20533634.26908629</v>
      </c>
      <c r="P2629" s="22">
        <f t="shared" si="1928"/>
        <v>0</v>
      </c>
      <c r="Q2629" s="22">
        <f t="shared" si="1929"/>
        <v>0</v>
      </c>
      <c r="R2629" s="22">
        <f t="shared" si="1898"/>
        <v>353264470.16330028</v>
      </c>
      <c r="S2629" s="16">
        <f t="shared" si="1935"/>
        <v>0</v>
      </c>
      <c r="T2629" s="15">
        <f t="shared" si="1899"/>
        <v>8856088.7062298506</v>
      </c>
      <c r="U2629" s="23">
        <f t="shared" si="1916"/>
        <v>1569483.9996426897</v>
      </c>
      <c r="V2629" s="23">
        <f t="shared" si="1917"/>
        <v>0</v>
      </c>
      <c r="W2629" s="23">
        <f t="shared" si="1930"/>
        <v>130572.71211669633</v>
      </c>
      <c r="X2629" s="23">
        <f t="shared" si="1918"/>
        <v>37148035.858957723</v>
      </c>
      <c r="Y2629" s="23">
        <f t="shared" si="1900"/>
        <v>13825559.361691331</v>
      </c>
      <c r="Z2629" s="3">
        <f t="shared" si="1901"/>
        <v>0</v>
      </c>
      <c r="AA2629" s="23">
        <f t="shared" si="1902"/>
        <v>62834349.412915885</v>
      </c>
      <c r="AB2629" s="26">
        <f t="shared" si="1919"/>
        <v>70086276.274228528</v>
      </c>
      <c r="AC2629" s="23">
        <f t="shared" si="1920"/>
        <v>74889487.274228647</v>
      </c>
      <c r="AD2629" s="23">
        <f t="shared" si="1926"/>
        <v>4803211</v>
      </c>
      <c r="AE2629" s="24">
        <f t="shared" si="1934"/>
        <v>70086276.274228647</v>
      </c>
      <c r="AF2629" s="3">
        <f t="shared" si="1921"/>
        <v>0</v>
      </c>
      <c r="AG2629" s="2">
        <f t="shared" si="1903"/>
        <v>0</v>
      </c>
      <c r="AH2629" s="2">
        <f t="shared" si="1904"/>
        <v>164.90528100085376</v>
      </c>
      <c r="AI2629" s="23">
        <f t="shared" si="1927"/>
        <v>10102111430.282185</v>
      </c>
      <c r="AJ2629" s="23">
        <f t="shared" si="1905"/>
        <v>6219.922423797766</v>
      </c>
      <c r="AK2629" s="23">
        <f t="shared" si="1906"/>
        <v>0</v>
      </c>
      <c r="AL2629" s="23">
        <f t="shared" si="1931"/>
        <v>0</v>
      </c>
      <c r="AM2629" s="23">
        <f t="shared" si="1932"/>
        <v>0</v>
      </c>
      <c r="AN2629" s="16">
        <f t="shared" si="1922"/>
        <v>0</v>
      </c>
      <c r="AO2629" s="23">
        <f t="shared" si="1923"/>
        <v>0</v>
      </c>
      <c r="AP2629" s="22">
        <f t="shared" si="1924"/>
        <v>0</v>
      </c>
      <c r="AQ2629" s="30">
        <f t="shared" si="1907"/>
        <v>16556460929.825888</v>
      </c>
      <c r="AR2629" s="28">
        <f t="shared" si="1908"/>
        <v>8107591378.7964315</v>
      </c>
      <c r="AS2629" s="25">
        <f t="shared" si="1909"/>
        <v>200337590.02425668</v>
      </c>
      <c r="AT2629" s="32">
        <f t="shared" si="1910"/>
        <v>0</v>
      </c>
      <c r="AU2629" s="23">
        <f t="shared" si="1911"/>
        <v>0</v>
      </c>
      <c r="AV2629" s="22">
        <f t="shared" si="1912"/>
        <v>2385185256.334929</v>
      </c>
      <c r="AW2629" s="31">
        <f t="shared" si="1925"/>
        <v>11075768418.294233</v>
      </c>
      <c r="AX2629" s="21"/>
      <c r="AY2629" s="21"/>
      <c r="AZ2629" s="21"/>
      <c r="BA2629" s="21"/>
    </row>
    <row r="2630" spans="1:53" x14ac:dyDescent="0.25">
      <c r="A2630" s="21">
        <f t="shared" si="1933"/>
        <v>763</v>
      </c>
      <c r="B2630" s="21" t="s">
        <v>28</v>
      </c>
      <c r="C2630" s="27">
        <f t="shared" si="1890"/>
        <v>0</v>
      </c>
      <c r="D2630" s="27">
        <f t="shared" si="1913"/>
        <v>0</v>
      </c>
      <c r="E2630" s="27" t="b">
        <f t="shared" si="1889"/>
        <v>1</v>
      </c>
      <c r="F2630" s="29">
        <f t="shared" si="1891"/>
        <v>0</v>
      </c>
      <c r="G2630" s="27">
        <f t="shared" si="1914"/>
        <v>0</v>
      </c>
      <c r="H2630" s="22">
        <f t="shared" si="1892"/>
        <v>28893992708.262859</v>
      </c>
      <c r="I2630" s="23">
        <f t="shared" si="1893"/>
        <v>132580106.5049091</v>
      </c>
      <c r="J2630" s="23">
        <f t="shared" si="1894"/>
        <v>1086</v>
      </c>
      <c r="K2630" s="19">
        <f t="shared" si="1915"/>
        <v>225.0831931027827</v>
      </c>
      <c r="L2630" s="16">
        <f t="shared" si="1895"/>
        <v>199.30257967891589</v>
      </c>
      <c r="M2630" s="23">
        <f>M2629-IF($B2630="B",(Percent_Rent_In_Elsies*2.49%/12 * H2629)/K2629,0)+IF($B2630="D",N2630,0)+IF(B2630="D",AK2629)+IF(B2630="C",F2629*90%)-(Y2630-Y2629)-IF($B2630="A",Q2629/K2629) + IF($B2630="A",Q2629/K2629)</f>
        <v>-45421725.071095809</v>
      </c>
      <c r="N2630" s="23">
        <f t="shared" si="1896"/>
        <v>0</v>
      </c>
      <c r="O2630" s="22">
        <f t="shared" si="1897"/>
        <v>0</v>
      </c>
      <c r="P2630" s="22">
        <f t="shared" si="1928"/>
        <v>20533634.26908629</v>
      </c>
      <c r="Q2630" s="22">
        <f t="shared" si="1929"/>
        <v>0</v>
      </c>
      <c r="R2630" s="22">
        <f t="shared" si="1898"/>
        <v>353264470.16330028</v>
      </c>
      <c r="S2630" s="16">
        <f t="shared" si="1935"/>
        <v>0</v>
      </c>
      <c r="T2630" s="15">
        <f t="shared" si="1899"/>
        <v>0</v>
      </c>
      <c r="U2630" s="23">
        <f t="shared" si="1916"/>
        <v>1569483.9996426897</v>
      </c>
      <c r="V2630" s="23">
        <f t="shared" si="1917"/>
        <v>0</v>
      </c>
      <c r="W2630" s="23">
        <f t="shared" si="1930"/>
        <v>0</v>
      </c>
      <c r="X2630" s="23">
        <f t="shared" si="1918"/>
        <v>37148035.858957723</v>
      </c>
      <c r="Y2630" s="23">
        <f t="shared" si="1900"/>
        <v>13825559.361691331</v>
      </c>
      <c r="Z2630" s="3">
        <f t="shared" si="1901"/>
        <v>6528.6356058348174</v>
      </c>
      <c r="AA2630" s="23">
        <f t="shared" si="1902"/>
        <v>62932278.947003409</v>
      </c>
      <c r="AB2630" s="26">
        <f t="shared" si="1919"/>
        <v>70086276.274228528</v>
      </c>
      <c r="AC2630" s="23">
        <f t="shared" si="1920"/>
        <v>74889487.274228647</v>
      </c>
      <c r="AD2630" s="23">
        <f t="shared" si="1926"/>
        <v>4803211</v>
      </c>
      <c r="AE2630" s="24">
        <f t="shared" si="1934"/>
        <v>70086276.274228647</v>
      </c>
      <c r="AF2630" s="3">
        <f t="shared" si="1921"/>
        <v>0</v>
      </c>
      <c r="AG2630" s="2">
        <f t="shared" si="1903"/>
        <v>783436272.70017803</v>
      </c>
      <c r="AH2630" s="2">
        <f t="shared" si="1904"/>
        <v>164.90528100085376</v>
      </c>
      <c r="AI2630" s="23">
        <f t="shared" si="1927"/>
        <v>10117855924.733248</v>
      </c>
      <c r="AJ2630" s="23">
        <f t="shared" si="1905"/>
        <v>6219.922423797766</v>
      </c>
      <c r="AK2630" s="23">
        <f t="shared" si="1906"/>
        <v>0</v>
      </c>
      <c r="AL2630" s="23">
        <f t="shared" si="1931"/>
        <v>0</v>
      </c>
      <c r="AM2630" s="23">
        <f t="shared" si="1932"/>
        <v>0</v>
      </c>
      <c r="AN2630" s="16">
        <f t="shared" si="1922"/>
        <v>0</v>
      </c>
      <c r="AO2630" s="23">
        <f t="shared" si="1923"/>
        <v>0</v>
      </c>
      <c r="AP2630" s="22">
        <f t="shared" si="1924"/>
        <v>0</v>
      </c>
      <c r="AQ2630" s="30">
        <f t="shared" si="1907"/>
        <v>16556460929.825888</v>
      </c>
      <c r="AR2630" s="28">
        <f t="shared" si="1908"/>
        <v>8107591378.7964315</v>
      </c>
      <c r="AS2630" s="25">
        <f t="shared" si="1909"/>
        <v>200337590.02425668</v>
      </c>
      <c r="AT2630" s="32">
        <f t="shared" si="1910"/>
        <v>13057.271211669635</v>
      </c>
      <c r="AU2630" s="23">
        <f t="shared" si="1911"/>
        <v>13057.271211669635</v>
      </c>
      <c r="AV2630" s="22">
        <f t="shared" si="1912"/>
        <v>2394041345.0411587</v>
      </c>
      <c r="AW2630" s="31">
        <f t="shared" si="1925"/>
        <v>11075768418.294233</v>
      </c>
      <c r="AX2630" s="21"/>
      <c r="AY2630" s="21"/>
      <c r="AZ2630" s="21"/>
      <c r="BA2630" s="21"/>
    </row>
    <row r="2631" spans="1:53" x14ac:dyDescent="0.25">
      <c r="A2631">
        <f t="shared" si="1933"/>
        <v>764</v>
      </c>
      <c r="B2631" t="s">
        <v>6</v>
      </c>
      <c r="C2631" s="27">
        <f t="shared" si="1890"/>
        <v>0</v>
      </c>
      <c r="D2631" s="27">
        <f t="shared" si="1913"/>
        <v>0</v>
      </c>
      <c r="E2631" s="27" t="b">
        <f t="shared" si="1889"/>
        <v>1</v>
      </c>
      <c r="F2631" s="29">
        <f t="shared" si="1891"/>
        <v>0</v>
      </c>
      <c r="G2631" s="27">
        <f t="shared" si="1914"/>
        <v>0</v>
      </c>
      <c r="H2631" s="22">
        <f t="shared" si="1892"/>
        <v>28942149362.77663</v>
      </c>
      <c r="I2631" s="23">
        <f t="shared" si="1893"/>
        <v>132580106.5049091</v>
      </c>
      <c r="J2631" s="23">
        <f t="shared" si="1894"/>
        <v>1086</v>
      </c>
      <c r="K2631" s="19">
        <f t="shared" si="1915"/>
        <v>225.0831931027827</v>
      </c>
      <c r="L2631" s="16">
        <f t="shared" si="1895"/>
        <v>199.63475064504743</v>
      </c>
      <c r="M2631" s="23">
        <f>M2630-IF($B2631="B",(Percent_Rent_In_Elsies*2.49%/12 * H2630)/K2630,0)+IF($B2631="D",N2631,0)+IF(B2631="D",AK2630)+IF(B2631="C",F2630*90%)-(Y2631-Y2630)-IF($B2631="A",Q2630/K2630) + IF($B2631="A",Q2630/K2630)</f>
        <v>-45421725.071095809</v>
      </c>
      <c r="N2631" s="23">
        <f t="shared" si="1896"/>
        <v>0</v>
      </c>
      <c r="O2631" s="22">
        <f t="shared" si="1897"/>
        <v>0</v>
      </c>
      <c r="P2631" s="22">
        <f t="shared" si="1928"/>
        <v>0</v>
      </c>
      <c r="Q2631" s="22">
        <f t="shared" si="1929"/>
        <v>0</v>
      </c>
      <c r="R2631" s="22">
        <f t="shared" si="1898"/>
        <v>353264470.16330028</v>
      </c>
      <c r="S2631" s="16">
        <f t="shared" si="1935"/>
        <v>0</v>
      </c>
      <c r="T2631" s="15">
        <f t="shared" si="1899"/>
        <v>0</v>
      </c>
      <c r="U2631" s="23">
        <f t="shared" si="1916"/>
        <v>1569483.9996426897</v>
      </c>
      <c r="V2631" s="23">
        <f t="shared" si="1917"/>
        <v>0</v>
      </c>
      <c r="W2631" s="23">
        <f t="shared" si="1930"/>
        <v>0</v>
      </c>
      <c r="X2631" s="23">
        <f t="shared" si="1918"/>
        <v>37180679.036986895</v>
      </c>
      <c r="Y2631" s="23">
        <f t="shared" si="1900"/>
        <v>13825559.361691331</v>
      </c>
      <c r="Z2631" s="3">
        <f t="shared" si="1901"/>
        <v>0</v>
      </c>
      <c r="AA2631" s="23">
        <f t="shared" si="1902"/>
        <v>62932278.947003409</v>
      </c>
      <c r="AB2631" s="26">
        <f t="shared" si="1919"/>
        <v>70086276.274228528</v>
      </c>
      <c r="AC2631" s="23">
        <f t="shared" si="1920"/>
        <v>74889487.274228647</v>
      </c>
      <c r="AD2631" s="23">
        <f t="shared" si="1926"/>
        <v>4803211</v>
      </c>
      <c r="AE2631" s="24">
        <f t="shared" si="1934"/>
        <v>70086276.274228647</v>
      </c>
      <c r="AF2631" s="3">
        <f t="shared" si="1921"/>
        <v>0</v>
      </c>
      <c r="AG2631" s="2">
        <f t="shared" si="1903"/>
        <v>0</v>
      </c>
      <c r="AH2631" s="2">
        <f t="shared" si="1904"/>
        <v>165.18012313585518</v>
      </c>
      <c r="AI2631" s="23">
        <f t="shared" si="1927"/>
        <v>10117855924.733248</v>
      </c>
      <c r="AJ2631" s="23">
        <f t="shared" si="1905"/>
        <v>6219.922423797766</v>
      </c>
      <c r="AK2631" s="23">
        <f t="shared" si="1906"/>
        <v>0</v>
      </c>
      <c r="AL2631" s="23">
        <f t="shared" si="1931"/>
        <v>0</v>
      </c>
      <c r="AM2631" s="23">
        <f t="shared" si="1932"/>
        <v>0</v>
      </c>
      <c r="AN2631" s="16">
        <f t="shared" si="1922"/>
        <v>0</v>
      </c>
      <c r="AO2631" s="23">
        <f t="shared" si="1923"/>
        <v>0</v>
      </c>
      <c r="AP2631" s="22">
        <f t="shared" si="1924"/>
        <v>0</v>
      </c>
      <c r="AQ2631" s="30">
        <f t="shared" si="1907"/>
        <v>16556460929.825888</v>
      </c>
      <c r="AR2631" s="28">
        <f t="shared" si="1908"/>
        <v>8107591378.7964315</v>
      </c>
      <c r="AS2631" s="25">
        <f t="shared" si="1909"/>
        <v>200337590.02425668</v>
      </c>
      <c r="AT2631" s="32">
        <f t="shared" si="1910"/>
        <v>0</v>
      </c>
      <c r="AU2631" s="23">
        <f t="shared" si="1911"/>
        <v>0</v>
      </c>
      <c r="AV2631" s="22">
        <f t="shared" si="1912"/>
        <v>2394041345.0411587</v>
      </c>
      <c r="AW2631" s="31">
        <f t="shared" si="1925"/>
        <v>11055234784.025146</v>
      </c>
    </row>
    <row r="2632" spans="1:53" x14ac:dyDescent="0.25">
      <c r="A2632">
        <f t="shared" si="1933"/>
        <v>764</v>
      </c>
      <c r="B2632" t="s">
        <v>7</v>
      </c>
      <c r="C2632" s="27">
        <f t="shared" si="1890"/>
        <v>0</v>
      </c>
      <c r="D2632" s="27">
        <f t="shared" si="1913"/>
        <v>0</v>
      </c>
      <c r="E2632" s="27" t="b">
        <f t="shared" si="1889"/>
        <v>1</v>
      </c>
      <c r="F2632" s="29">
        <f t="shared" si="1891"/>
        <v>0</v>
      </c>
      <c r="G2632" s="27">
        <f t="shared" si="1914"/>
        <v>0</v>
      </c>
      <c r="H2632" s="22">
        <f t="shared" si="1892"/>
        <v>28942149362.77663</v>
      </c>
      <c r="I2632" s="23">
        <f t="shared" si="1893"/>
        <v>132580106.5049091</v>
      </c>
      <c r="J2632" s="23">
        <f t="shared" si="1894"/>
        <v>1086</v>
      </c>
      <c r="K2632" s="19">
        <f t="shared" si="1915"/>
        <v>225.0831931027827</v>
      </c>
      <c r="L2632" s="16">
        <f t="shared" si="1895"/>
        <v>199.63475064504743</v>
      </c>
      <c r="M2632" s="23">
        <f>M2631-IF($B2632="B",(Percent_Rent_In_Elsies*2.49%/12 * H2631)/K2631,0)+IF($B2632="D",N2632,0)+IF(B2632="D",AK2631)+IF(B2632="C",F2631*90%)-(Y2632-Y2631)-IF($B2632="A",Q2631/K2631) + IF($B2632="A",Q2631/K2631)</f>
        <v>-45555131.211065441</v>
      </c>
      <c r="N2632" s="23">
        <f t="shared" si="1896"/>
        <v>0</v>
      </c>
      <c r="O2632" s="22">
        <f t="shared" si="1897"/>
        <v>0</v>
      </c>
      <c r="P2632" s="22">
        <f t="shared" si="1928"/>
        <v>0</v>
      </c>
      <c r="Q2632" s="22">
        <f t="shared" si="1929"/>
        <v>0</v>
      </c>
      <c r="R2632" s="22">
        <f t="shared" si="1898"/>
        <v>323825764.31635857</v>
      </c>
      <c r="S2632" s="16">
        <f t="shared" si="1935"/>
        <v>29438705.846941691</v>
      </c>
      <c r="T2632" s="15">
        <f t="shared" si="1899"/>
        <v>0</v>
      </c>
      <c r="U2632" s="23">
        <f t="shared" si="1916"/>
        <v>1438693.6663391322</v>
      </c>
      <c r="V2632" s="23">
        <f t="shared" si="1917"/>
        <v>130790.33330355748</v>
      </c>
      <c r="W2632" s="23">
        <f t="shared" si="1930"/>
        <v>0</v>
      </c>
      <c r="X2632" s="23">
        <f t="shared" si="1918"/>
        <v>37180679.036986895</v>
      </c>
      <c r="Y2632" s="23">
        <f t="shared" si="1900"/>
        <v>13825559.361691331</v>
      </c>
      <c r="Z2632" s="3">
        <f t="shared" si="1901"/>
        <v>0</v>
      </c>
      <c r="AA2632" s="23">
        <f t="shared" si="1902"/>
        <v>62932278.947003409</v>
      </c>
      <c r="AB2632" s="26">
        <f t="shared" si="1919"/>
        <v>70086276.274228528</v>
      </c>
      <c r="AC2632" s="23">
        <f t="shared" si="1920"/>
        <v>74889487.274228647</v>
      </c>
      <c r="AD2632" s="23">
        <f t="shared" si="1926"/>
        <v>4803211</v>
      </c>
      <c r="AE2632" s="24">
        <f t="shared" si="1934"/>
        <v>70086276.274228647</v>
      </c>
      <c r="AF2632" s="3">
        <f t="shared" si="1921"/>
        <v>0</v>
      </c>
      <c r="AG2632" s="2">
        <f t="shared" si="1903"/>
        <v>0</v>
      </c>
      <c r="AH2632" s="2">
        <f t="shared" si="1904"/>
        <v>165.18012313585518</v>
      </c>
      <c r="AI2632" s="23">
        <f t="shared" si="1927"/>
        <v>10117855924.733248</v>
      </c>
      <c r="AJ2632" s="23">
        <f t="shared" si="1905"/>
        <v>6219.922423797766</v>
      </c>
      <c r="AK2632" s="23">
        <f t="shared" si="1906"/>
        <v>0</v>
      </c>
      <c r="AL2632" s="23">
        <f t="shared" si="1931"/>
        <v>5942634.5315132141</v>
      </c>
      <c r="AM2632" s="23">
        <f t="shared" si="1932"/>
        <v>5544408866.8490963</v>
      </c>
      <c r="AN2632" s="16">
        <f t="shared" si="1922"/>
        <v>0</v>
      </c>
      <c r="AO2632" s="23">
        <f t="shared" si="1923"/>
        <v>133406.13996962854</v>
      </c>
      <c r="AP2632" s="22">
        <f t="shared" si="1924"/>
        <v>30027479.963880759</v>
      </c>
      <c r="AQ2632" s="30">
        <f t="shared" si="1907"/>
        <v>16616260656.173956</v>
      </c>
      <c r="AR2632" s="28">
        <f t="shared" si="1908"/>
        <v>8137363625.1806192</v>
      </c>
      <c r="AS2632" s="25">
        <f t="shared" si="1909"/>
        <v>200337590.02425668</v>
      </c>
      <c r="AT2632" s="32">
        <f t="shared" si="1910"/>
        <v>0</v>
      </c>
      <c r="AU2632" s="23">
        <f t="shared" si="1911"/>
        <v>0</v>
      </c>
      <c r="AV2632" s="22">
        <f t="shared" si="1912"/>
        <v>2394041345.0411587</v>
      </c>
      <c r="AW2632" s="31">
        <f t="shared" si="1925"/>
        <v>11115034510.373215</v>
      </c>
    </row>
    <row r="2633" spans="1:53" s="21" customFormat="1" x14ac:dyDescent="0.25">
      <c r="A2633">
        <f t="shared" si="1933"/>
        <v>764</v>
      </c>
      <c r="B2633" t="s">
        <v>8</v>
      </c>
      <c r="C2633" s="27">
        <f t="shared" si="1890"/>
        <v>0</v>
      </c>
      <c r="D2633" s="27">
        <f t="shared" si="1913"/>
        <v>0</v>
      </c>
      <c r="E2633" s="27" t="b">
        <f t="shared" si="1889"/>
        <v>1</v>
      </c>
      <c r="F2633" s="29">
        <f t="shared" si="1891"/>
        <v>0</v>
      </c>
      <c r="G2633" s="27">
        <f t="shared" si="1914"/>
        <v>0</v>
      </c>
      <c r="H2633" s="22">
        <f t="shared" si="1892"/>
        <v>28942149362.77663</v>
      </c>
      <c r="I2633" s="23">
        <f t="shared" si="1893"/>
        <v>132580106.5049091</v>
      </c>
      <c r="J2633" s="23">
        <f t="shared" si="1894"/>
        <v>1086</v>
      </c>
      <c r="K2633" s="19">
        <f t="shared" si="1915"/>
        <v>225.0831931027827</v>
      </c>
      <c r="L2633" s="16">
        <f t="shared" si="1895"/>
        <v>199.63475064504743</v>
      </c>
      <c r="M2633" s="23">
        <f>M2632-IF($B2633="B",(Percent_Rent_In_Elsies*2.49%/12 * H2632)/K2632,0)+IF($B2633="D",N2633,0)+IF(B2633="D",AK2632)+IF(B2633="C",F2632*90%)-(Y2633-Y2632)-IF($B2633="A",Q2632/K2632) + IF($B2633="A",Q2632/K2632)</f>
        <v>-45555131.211065441</v>
      </c>
      <c r="N2633" s="23">
        <f t="shared" si="1896"/>
        <v>0</v>
      </c>
      <c r="O2633" s="22">
        <f t="shared" si="1897"/>
        <v>0</v>
      </c>
      <c r="P2633" s="22">
        <f t="shared" si="1928"/>
        <v>0</v>
      </c>
      <c r="Q2633" s="22">
        <f t="shared" si="1929"/>
        <v>0</v>
      </c>
      <c r="R2633" s="22">
        <f t="shared" si="1898"/>
        <v>353853244.28023934</v>
      </c>
      <c r="S2633" s="16">
        <f t="shared" si="1935"/>
        <v>29438705.846941691</v>
      </c>
      <c r="T2633" s="15">
        <f t="shared" si="1899"/>
        <v>0</v>
      </c>
      <c r="U2633" s="23">
        <f t="shared" si="1916"/>
        <v>1572099.8063087608</v>
      </c>
      <c r="V2633" s="23">
        <f t="shared" si="1917"/>
        <v>130790.33330355748</v>
      </c>
      <c r="W2633" s="23">
        <f t="shared" si="1930"/>
        <v>0</v>
      </c>
      <c r="X2633" s="23">
        <f t="shared" si="1918"/>
        <v>37180679.036986895</v>
      </c>
      <c r="Y2633" s="23">
        <f t="shared" si="1900"/>
        <v>13825559.361691331</v>
      </c>
      <c r="Z2633" s="3">
        <f t="shared" si="1901"/>
        <v>0</v>
      </c>
      <c r="AA2633" s="23">
        <f t="shared" si="1902"/>
        <v>62932278.947003409</v>
      </c>
      <c r="AB2633" s="26">
        <f t="shared" si="1919"/>
        <v>70086276.274228513</v>
      </c>
      <c r="AC2633" s="23">
        <f t="shared" si="1920"/>
        <v>74889487.274228647</v>
      </c>
      <c r="AD2633" s="23">
        <f t="shared" si="1926"/>
        <v>4803211</v>
      </c>
      <c r="AE2633" s="24">
        <f t="shared" si="1934"/>
        <v>70086276.274228647</v>
      </c>
      <c r="AF2633" s="3">
        <f t="shared" si="1921"/>
        <v>1E-4</v>
      </c>
      <c r="AG2633" s="2">
        <f t="shared" si="1903"/>
        <v>0</v>
      </c>
      <c r="AH2633" s="2">
        <f t="shared" si="1904"/>
        <v>165.18012313585518</v>
      </c>
      <c r="AI2633" s="23">
        <f t="shared" si="1927"/>
        <v>10117855924.733248</v>
      </c>
      <c r="AJ2633" s="23">
        <f t="shared" si="1905"/>
        <v>6219.922423797766</v>
      </c>
      <c r="AK2633" s="23">
        <f t="shared" si="1906"/>
        <v>60984.000305697329</v>
      </c>
      <c r="AL2633" s="23">
        <f t="shared" si="1931"/>
        <v>0</v>
      </c>
      <c r="AM2633" s="23">
        <f t="shared" si="1932"/>
        <v>0</v>
      </c>
      <c r="AN2633" s="16">
        <f t="shared" si="1922"/>
        <v>0</v>
      </c>
      <c r="AO2633" s="23">
        <f t="shared" si="1923"/>
        <v>0</v>
      </c>
      <c r="AP2633" s="22">
        <f t="shared" si="1924"/>
        <v>0</v>
      </c>
      <c r="AQ2633" s="30">
        <f t="shared" si="1907"/>
        <v>16616260656.173956</v>
      </c>
      <c r="AR2633" s="28">
        <f t="shared" si="1908"/>
        <v>8137363625.1806192</v>
      </c>
      <c r="AS2633" s="25">
        <f t="shared" si="1909"/>
        <v>200337590.02425668</v>
      </c>
      <c r="AT2633" s="32">
        <f t="shared" si="1910"/>
        <v>0</v>
      </c>
      <c r="AU2633" s="23">
        <f t="shared" si="1911"/>
        <v>0</v>
      </c>
      <c r="AV2633" s="22">
        <f t="shared" si="1912"/>
        <v>2394041345.0411587</v>
      </c>
      <c r="AW2633" s="31">
        <f t="shared" si="1925"/>
        <v>11115034510.373215</v>
      </c>
      <c r="AX2633"/>
      <c r="AY2633"/>
      <c r="AZ2633"/>
      <c r="BA2633"/>
    </row>
    <row r="2634" spans="1:53" s="21" customFormat="1" x14ac:dyDescent="0.25">
      <c r="A2634">
        <f t="shared" si="1933"/>
        <v>764</v>
      </c>
      <c r="B2634" t="s">
        <v>9</v>
      </c>
      <c r="C2634" s="27">
        <f t="shared" si="1890"/>
        <v>0</v>
      </c>
      <c r="D2634" s="27">
        <f t="shared" si="1913"/>
        <v>0</v>
      </c>
      <c r="E2634" s="27" t="b">
        <f t="shared" ref="E2634:E2697" si="1936">IF(OR(I2634&gt;Max_Parcels, AI2634&gt;8000000000),TRUE,FALSE)</f>
        <v>1</v>
      </c>
      <c r="F2634" s="29">
        <f t="shared" si="1891"/>
        <v>0</v>
      </c>
      <c r="G2634" s="27">
        <f t="shared" si="1914"/>
        <v>0</v>
      </c>
      <c r="H2634" s="22">
        <f t="shared" si="1892"/>
        <v>28942149362.77663</v>
      </c>
      <c r="I2634" s="23">
        <f t="shared" si="1893"/>
        <v>132580106.5049091</v>
      </c>
      <c r="J2634" s="23">
        <f t="shared" si="1894"/>
        <v>1086</v>
      </c>
      <c r="K2634" s="19">
        <f t="shared" si="1915"/>
        <v>225.0831931027827</v>
      </c>
      <c r="L2634" s="16">
        <f t="shared" si="1895"/>
        <v>199.63475064504743</v>
      </c>
      <c r="M2634" s="23">
        <f>M2633-IF($B2634="B",(Percent_Rent_In_Elsies*2.49%/12 * H2633)/K2633,0)+IF($B2634="D",N2634,0)+IF(B2634="D",AK2633)+IF(B2634="C",F2633*90%)-(Y2634-Y2633)-IF($B2634="A",Q2633/K2633) + IF($B2634="A",Q2633/K2633)</f>
        <v>-45494147.210759744</v>
      </c>
      <c r="N2634" s="23">
        <f t="shared" si="1896"/>
        <v>0</v>
      </c>
      <c r="O2634" s="22">
        <f t="shared" si="1897"/>
        <v>20567856.992868118</v>
      </c>
      <c r="P2634" s="22">
        <f t="shared" si="1928"/>
        <v>0</v>
      </c>
      <c r="Q2634" s="22">
        <f t="shared" si="1929"/>
        <v>0</v>
      </c>
      <c r="R2634" s="22">
        <f t="shared" si="1898"/>
        <v>353853244.28023934</v>
      </c>
      <c r="S2634" s="16">
        <f t="shared" si="1935"/>
        <v>0</v>
      </c>
      <c r="T2634" s="15">
        <f t="shared" si="1899"/>
        <v>8870848.8540735729</v>
      </c>
      <c r="U2634" s="23">
        <f t="shared" si="1916"/>
        <v>1572099.8063087608</v>
      </c>
      <c r="V2634" s="23">
        <f t="shared" si="1917"/>
        <v>0</v>
      </c>
      <c r="W2634" s="23">
        <f t="shared" si="1930"/>
        <v>130790.33330355748</v>
      </c>
      <c r="X2634" s="23">
        <f t="shared" si="1918"/>
        <v>37180679.036986895</v>
      </c>
      <c r="Y2634" s="23">
        <f t="shared" si="1900"/>
        <v>13825559.361691331</v>
      </c>
      <c r="Z2634" s="3">
        <f t="shared" si="1901"/>
        <v>0</v>
      </c>
      <c r="AA2634" s="23">
        <f t="shared" si="1902"/>
        <v>62871294.946697712</v>
      </c>
      <c r="AB2634" s="26">
        <f t="shared" si="1919"/>
        <v>70086276.274228513</v>
      </c>
      <c r="AC2634" s="23">
        <f t="shared" si="1920"/>
        <v>74889487.274228647</v>
      </c>
      <c r="AD2634" s="23">
        <f t="shared" si="1926"/>
        <v>4803211</v>
      </c>
      <c r="AE2634" s="24">
        <f t="shared" si="1934"/>
        <v>70086276.274228647</v>
      </c>
      <c r="AF2634" s="3">
        <f t="shared" si="1921"/>
        <v>0</v>
      </c>
      <c r="AG2634" s="2">
        <f t="shared" si="1903"/>
        <v>0</v>
      </c>
      <c r="AH2634" s="2">
        <f t="shared" si="1904"/>
        <v>165.18012313585518</v>
      </c>
      <c r="AI2634" s="23">
        <f t="shared" si="1927"/>
        <v>10108051300.792542</v>
      </c>
      <c r="AJ2634" s="23">
        <f t="shared" si="1905"/>
        <v>6219.922423797766</v>
      </c>
      <c r="AK2634" s="23">
        <f t="shared" si="1906"/>
        <v>0</v>
      </c>
      <c r="AL2634" s="23">
        <f t="shared" si="1931"/>
        <v>0</v>
      </c>
      <c r="AM2634" s="23">
        <f t="shared" si="1932"/>
        <v>0</v>
      </c>
      <c r="AN2634" s="16">
        <f t="shared" si="1922"/>
        <v>0</v>
      </c>
      <c r="AO2634" s="23">
        <f t="shared" si="1923"/>
        <v>0</v>
      </c>
      <c r="AP2634" s="22">
        <f t="shared" si="1924"/>
        <v>0</v>
      </c>
      <c r="AQ2634" s="30">
        <f t="shared" si="1907"/>
        <v>16616260656.173956</v>
      </c>
      <c r="AR2634" s="28">
        <f t="shared" si="1908"/>
        <v>8137363625.1806192</v>
      </c>
      <c r="AS2634" s="25">
        <f t="shared" si="1909"/>
        <v>200337590.02425668</v>
      </c>
      <c r="AT2634" s="32">
        <f t="shared" si="1910"/>
        <v>0</v>
      </c>
      <c r="AU2634" s="23">
        <f t="shared" si="1911"/>
        <v>0</v>
      </c>
      <c r="AV2634" s="22">
        <f t="shared" si="1912"/>
        <v>2394041345.0411587</v>
      </c>
      <c r="AW2634" s="31">
        <f t="shared" si="1925"/>
        <v>11115034510.373215</v>
      </c>
      <c r="AX2634"/>
      <c r="AY2634"/>
      <c r="AZ2634"/>
      <c r="BA2634"/>
    </row>
    <row r="2635" spans="1:53" x14ac:dyDescent="0.25">
      <c r="A2635" s="21">
        <f t="shared" si="1933"/>
        <v>764</v>
      </c>
      <c r="B2635" s="21" t="s">
        <v>28</v>
      </c>
      <c r="C2635" s="27">
        <f t="shared" ref="C2635:C2698" si="1937">IF(E2634 = TRUE, 0, IF(AND($B2635="A",P2634&gt;0),P2634,0)+IFERROR(IF($B2635="A",Percent_Elsies*95%*AN2631),0))</f>
        <v>0</v>
      </c>
      <c r="D2635" s="27">
        <f t="shared" si="1913"/>
        <v>0</v>
      </c>
      <c r="E2635" s="27" t="b">
        <f t="shared" si="1936"/>
        <v>1</v>
      </c>
      <c r="F2635" s="29">
        <f t="shared" ref="F2635:F2698" si="1938">D2635/K2635</f>
        <v>0</v>
      </c>
      <c r="G2635" s="27">
        <f t="shared" si="1914"/>
        <v>0</v>
      </c>
      <c r="H2635" s="22">
        <f t="shared" ref="H2635:H2698" si="1939">(H2634*K2635/K2634+G2635+D2635)*IF(B2635="A",(1+Inflation_Rate/12),1)</f>
        <v>28942149362.77663</v>
      </c>
      <c r="I2635" s="23">
        <f t="shared" ref="I2635:I2698" si="1940">I2634+(G2635+D2635)/L2635</f>
        <v>132580106.5049091</v>
      </c>
      <c r="J2635" s="23">
        <f t="shared" ref="J2635:J2698" si="1941">J2634+IF(AND($B2635="A",M2635&lt;0,AR2634&gt;0,E2634=FALSE),MIN(_xlfn.FLOOR.MATH(1 + (-M2635*2)/(Buy_On_Revalue)),30),0)</f>
        <v>1086</v>
      </c>
      <c r="K2635" s="19">
        <f t="shared" si="1915"/>
        <v>225.0831931027827</v>
      </c>
      <c r="L2635" s="16">
        <f t="shared" ref="L2635:L2698" si="1942">(L2634/K2634)*K2635*IF(B2635="A",(1+Inflation_Rate/12),1)</f>
        <v>199.63475064504743</v>
      </c>
      <c r="M2635" s="23">
        <f>M2634-IF($B2635="B",(Percent_Rent_In_Elsies*2.49%/12 * H2634)/K2634,0)+IF($B2635="D",N2635,0)+IF(B2635="D",AK2634)+IF(B2635="C",F2634*90%)-(Y2635-Y2634)-IF($B2635="A",Q2634/K2634) + IF($B2635="A",Q2634/K2634)</f>
        <v>-45494147.210759744</v>
      </c>
      <c r="N2635" s="23">
        <f t="shared" ref="N2635:N2698" si="1943">IF(B2635="D", IF(V2634&gt;(Percent_Elsies*(S2634+V2634)),V2634-(Percent_Elsies)*(S2634+V2634),0),0)</f>
        <v>0</v>
      </c>
      <c r="O2635" s="22">
        <f t="shared" ref="O2635:O2698" si="1944">IF(B2635="D",IF(S2634&gt;Percent_Dollars*(S2634+V2634),S2634-(Percent_Dollars*(S2634+V2634)),0),0)</f>
        <v>0</v>
      </c>
      <c r="P2635" s="22">
        <f t="shared" si="1928"/>
        <v>20567856.992868118</v>
      </c>
      <c r="Q2635" s="22">
        <f t="shared" si="1929"/>
        <v>0</v>
      </c>
      <c r="R2635" s="22">
        <f t="shared" ref="R2635:R2698" si="1945">R2634+IF($B2635="B",5%*AN2635,0)-IF(B2635="B",R2634/12,0)+IF($B2635="C", AP2634,0)</f>
        <v>353853244.28023934</v>
      </c>
      <c r="S2635" s="16">
        <f t="shared" si="1935"/>
        <v>0</v>
      </c>
      <c r="T2635" s="15">
        <f t="shared" ref="T2635:T2698" si="1946">IF($B2635="E",0,T2634+IF(B2635="B", Percent_Dollars*95%*AN2635,0)  + IF($B2635="D",N2635*MM_Bottom*K2635)+IF($B2635="D",S2634-O2635))</f>
        <v>0</v>
      </c>
      <c r="U2635" s="23">
        <f t="shared" si="1916"/>
        <v>1572099.8063087608</v>
      </c>
      <c r="V2635" s="23">
        <f t="shared" si="1917"/>
        <v>0</v>
      </c>
      <c r="W2635" s="23">
        <f t="shared" si="1930"/>
        <v>0</v>
      </c>
      <c r="X2635" s="23">
        <f t="shared" si="1918"/>
        <v>37180679.036986895</v>
      </c>
      <c r="Y2635" s="23">
        <f t="shared" ref="Y2635:Y2698" si="1947">50%*$H$10*(AS2634/$AS$10)*((4/3)/12+2.49%/4)</f>
        <v>13825559.361691331</v>
      </c>
      <c r="Z2635" s="3">
        <f t="shared" ref="Z2635:Z2698" si="1948">IF($B2635="E",W2634*3.5%/Percent_Elsies,0)</f>
        <v>6539.5166651778754</v>
      </c>
      <c r="AA2635" s="23">
        <f t="shared" ref="AA2635:AA2698" si="1949">AA2634+IF($B2635="E",W2634*52.5%/Percent_Elsies,0)-IF($B2635="D",AK2634)</f>
        <v>62969387.696675383</v>
      </c>
      <c r="AB2635" s="26">
        <f t="shared" si="1919"/>
        <v>70086276.274228498</v>
      </c>
      <c r="AC2635" s="23">
        <f t="shared" si="1920"/>
        <v>74889487.274228647</v>
      </c>
      <c r="AD2635" s="23">
        <f t="shared" si="1926"/>
        <v>4803211</v>
      </c>
      <c r="AE2635" s="24">
        <f t="shared" si="1934"/>
        <v>70086276.274228647</v>
      </c>
      <c r="AF2635" s="3">
        <f t="shared" si="1921"/>
        <v>0</v>
      </c>
      <c r="AG2635" s="2">
        <f t="shared" ref="AG2635:AG2698" si="1950">IF($B2635="E",(Z2635/AF2633)*12,0)</f>
        <v>784741999.82134497</v>
      </c>
      <c r="AH2635" s="2">
        <f t="shared" ref="AH2635:AH2698" si="1951">40%*H2635/AE2635</f>
        <v>165.18012313585518</v>
      </c>
      <c r="AI2635" s="23">
        <f t="shared" si="1927"/>
        <v>10123822036.06769</v>
      </c>
      <c r="AJ2635" s="23">
        <f t="shared" ref="AJ2635:AJ2698" si="1952">AJ2634*K2634/K2635</f>
        <v>6219.922423797766</v>
      </c>
      <c r="AK2635" s="23">
        <f t="shared" ref="AK2635:AK2698" si="1953">IF($B2635="C",((37/25)*1000/K2635)*AI2635/1000000 - AM2634/1000000,0)</f>
        <v>0</v>
      </c>
      <c r="AL2635" s="23">
        <f t="shared" si="1931"/>
        <v>0</v>
      </c>
      <c r="AM2635" s="23">
        <f t="shared" si="1932"/>
        <v>0</v>
      </c>
      <c r="AN2635" s="16">
        <f t="shared" si="1922"/>
        <v>0</v>
      </c>
      <c r="AO2635" s="23">
        <f t="shared" si="1923"/>
        <v>0</v>
      </c>
      <c r="AP2635" s="22">
        <f t="shared" si="1924"/>
        <v>0</v>
      </c>
      <c r="AQ2635" s="30">
        <f t="shared" ref="AQ2635:AQ2698" si="1954">(AQ2634+IF($B2635="B",AN2635*(5%+95%*Percent_Dollars))+IFERROR(IF($B2635="A",AN2631*95%*Percent_Elsies),0)+IF($B2635="B",D2635)+AP2635+IF($B2635="B",(Percent_Rent_In_Elsies*2.49%*H2634/12)*MM_Top,0)-IF($B2635="C",F2634*MM_Bottom*K2635*65%)) + IF($B2635="A",Q2634*(MM_Top - MM_Bottom)) - IF($B2635="A",Q2634)</f>
        <v>16616260656.173956</v>
      </c>
      <c r="AR2635" s="28">
        <f t="shared" ref="AR2635:AR2698" si="1955">(AR2634+IF($B2635="B",((Percent_Rent_In_Elsies)*2.49%*H2634/12)*MM_Top,0)-IF($B2635="D",N2635*MM_Bottom*K2635)-IF($B2635="C",F2634*MM_Bottom*K2635*65%)) + IF($B2635="A",Q2634*(MM_Top - MM_Bottom))</f>
        <v>8137363625.1806192</v>
      </c>
      <c r="AS2635" s="25">
        <f t="shared" ref="AS2635:AS2698" si="1956">AS2634+G2635+D2635</f>
        <v>200337590.02425668</v>
      </c>
      <c r="AT2635" s="32">
        <f t="shared" ref="AT2635:AT2698" si="1957">IF($B2635="E",W2634*7%/Percent_Elsies,0)</f>
        <v>13079.033330355751</v>
      </c>
      <c r="AU2635" s="23">
        <f t="shared" ref="AU2635:AU2698" si="1958">IF($B2635="E",W2634*7%/Percent_Elsies,0)</f>
        <v>13079.033330355751</v>
      </c>
      <c r="AV2635" s="22">
        <f t="shared" ref="AV2635:AV2698" si="1959">AV2634+IF($B2635="E",T2634*30%/Percent_Dollars)</f>
        <v>2402912193.8952322</v>
      </c>
      <c r="AW2635" s="31">
        <f t="shared" si="1925"/>
        <v>11115034510.373217</v>
      </c>
    </row>
    <row r="2636" spans="1:53" x14ac:dyDescent="0.25">
      <c r="A2636">
        <f t="shared" si="1933"/>
        <v>765</v>
      </c>
      <c r="B2636" t="s">
        <v>6</v>
      </c>
      <c r="C2636" s="27">
        <f t="shared" si="1937"/>
        <v>0</v>
      </c>
      <c r="D2636" s="27">
        <f t="shared" ref="D2636:D2699" si="1960">IF(AND($B2636="B",M2636&lt;0,AR2635&gt;0,E2635=FALSE),MIN(AR2635,Buy_On_Revalue*K2636*(J2635-J2634)),0)</f>
        <v>0</v>
      </c>
      <c r="E2636" s="27" t="b">
        <f t="shared" si="1936"/>
        <v>1</v>
      </c>
      <c r="F2636" s="29">
        <f t="shared" si="1938"/>
        <v>0</v>
      </c>
      <c r="G2636" s="27">
        <f t="shared" ref="G2636:G2699" si="1961">C2636</f>
        <v>0</v>
      </c>
      <c r="H2636" s="22">
        <f t="shared" si="1939"/>
        <v>28990386278.38126</v>
      </c>
      <c r="I2636" s="23">
        <f t="shared" si="1940"/>
        <v>132580106.5049091</v>
      </c>
      <c r="J2636" s="23">
        <f t="shared" si="1941"/>
        <v>1086</v>
      </c>
      <c r="K2636" s="19">
        <f t="shared" ref="K2636:K2699" si="1962">IF(J2636-J2635 &gt; 0,K2635*(1+0.005)^(J2636-J2635),K2635)</f>
        <v>225.0831931027827</v>
      </c>
      <c r="L2636" s="16">
        <f t="shared" si="1942"/>
        <v>199.96747522945586</v>
      </c>
      <c r="M2636" s="23">
        <f>M2635-IF($B2636="B",(Percent_Rent_In_Elsies*2.49%/12 * H2635)/K2635,0)+IF($B2636="D",N2636,0)+IF(B2636="D",AK2635)+IF(B2636="C",F2635*90%)-(Y2636-Y2635)-IF($B2636="A",Q2635/K2635) + IF($B2636="A",Q2635/K2635)</f>
        <v>-45494147.210759744</v>
      </c>
      <c r="N2636" s="23">
        <f t="shared" si="1943"/>
        <v>0</v>
      </c>
      <c r="O2636" s="22">
        <f t="shared" si="1944"/>
        <v>0</v>
      </c>
      <c r="P2636" s="22">
        <f t="shared" si="1928"/>
        <v>0</v>
      </c>
      <c r="Q2636" s="22">
        <f t="shared" si="1929"/>
        <v>0</v>
      </c>
      <c r="R2636" s="22">
        <f t="shared" si="1945"/>
        <v>353853244.28023934</v>
      </c>
      <c r="S2636" s="16">
        <f t="shared" si="1935"/>
        <v>0</v>
      </c>
      <c r="T2636" s="15">
        <f t="shared" si="1946"/>
        <v>0</v>
      </c>
      <c r="U2636" s="23">
        <f t="shared" ref="U2636:U2699" si="1963">U2635-IF($B2636="B",U2635/12)+IF($B2636="C",AO2635)+IF(B2636="C",F2635*10%)</f>
        <v>1572099.8063087608</v>
      </c>
      <c r="V2636" s="23">
        <f t="shared" ref="V2636:V2699" si="1964">IF($B2636="D", 0, V2635+IF($B2636="B",U2635/12,0))</f>
        <v>0</v>
      </c>
      <c r="W2636" s="23">
        <f t="shared" si="1930"/>
        <v>0</v>
      </c>
      <c r="X2636" s="23">
        <f t="shared" ref="X2636:X2699" si="1965">X2635+IFERROR(IF($B2636="A",Z2635,0),0)  + AT2635 + AU2635 - IF($B2636="A",Q2635/K2635)</f>
        <v>37213376.620312788</v>
      </c>
      <c r="Y2636" s="23">
        <f t="shared" si="1947"/>
        <v>13825559.361691331</v>
      </c>
      <c r="Z2636" s="3">
        <f t="shared" si="1948"/>
        <v>0</v>
      </c>
      <c r="AA2636" s="23">
        <f t="shared" si="1949"/>
        <v>62969387.696675383</v>
      </c>
      <c r="AB2636" s="26">
        <f t="shared" ref="AB2636:AB2699" si="1966">M2636+SUM(U2636:AA2636)+AO2636+AT2636+AU2636</f>
        <v>70086276.274228528</v>
      </c>
      <c r="AC2636" s="23">
        <f t="shared" ref="AC2636:AC2699" si="1967">AC2635+G2636+IF($B2636="C",F2635)</f>
        <v>74889487.274228647</v>
      </c>
      <c r="AD2636" s="23">
        <f t="shared" si="1926"/>
        <v>4803211</v>
      </c>
      <c r="AE2636" s="24">
        <f t="shared" si="1934"/>
        <v>70086276.274228647</v>
      </c>
      <c r="AF2636" s="3">
        <f t="shared" ref="AF2636:AF2699" si="1968">IF($B2636="C",MAX(AE2636-AA2636-Y2636-U2636-V2636-W2636-AO2636-AT2636-AU2636,0.0001),0)</f>
        <v>0</v>
      </c>
      <c r="AG2636" s="2">
        <f t="shared" si="1950"/>
        <v>0</v>
      </c>
      <c r="AH2636" s="2">
        <f t="shared" si="1951"/>
        <v>165.4554233410816</v>
      </c>
      <c r="AI2636" s="23">
        <f t="shared" si="1927"/>
        <v>10123822036.06769</v>
      </c>
      <c r="AJ2636" s="23">
        <f t="shared" si="1952"/>
        <v>6219.922423797766</v>
      </c>
      <c r="AK2636" s="23">
        <f t="shared" si="1953"/>
        <v>0</v>
      </c>
      <c r="AL2636" s="23">
        <f t="shared" si="1931"/>
        <v>0</v>
      </c>
      <c r="AM2636" s="23">
        <f t="shared" si="1932"/>
        <v>0</v>
      </c>
      <c r="AN2636" s="16">
        <f t="shared" ref="AN2636:AN2699" si="1969">IF($B2636="B",(G2630)/2,0)</f>
        <v>0</v>
      </c>
      <c r="AO2636" s="23">
        <f t="shared" ref="AO2636:AO2699" si="1970">IF($B2636="B",(Percent_Rent_In_Elsies*2.49%/12*H2635)/K2635,0)</f>
        <v>0</v>
      </c>
      <c r="AP2636" s="22">
        <f t="shared" ref="AP2636:AP2699" si="1971">IF($B2636="B",(1-Percent_Rent_In_Elsies)*2.49%*H2635/12,0)</f>
        <v>0</v>
      </c>
      <c r="AQ2636" s="30">
        <f t="shared" si="1954"/>
        <v>16616260656.173956</v>
      </c>
      <c r="AR2636" s="28">
        <f t="shared" si="1955"/>
        <v>8137363625.1806192</v>
      </c>
      <c r="AS2636" s="25">
        <f t="shared" si="1956"/>
        <v>200337590.02425668</v>
      </c>
      <c r="AT2636" s="32">
        <f t="shared" si="1957"/>
        <v>0</v>
      </c>
      <c r="AU2636" s="23">
        <f t="shared" si="1958"/>
        <v>0</v>
      </c>
      <c r="AV2636" s="22">
        <f t="shared" si="1959"/>
        <v>2402912193.8952322</v>
      </c>
      <c r="AW2636" s="31">
        <f t="shared" ref="AW2636:AW2699" si="1972">SUM(AR2636:AS2636)+AV2636 +SUM(O2636:T2636)+AP2636</f>
        <v>11094466653.380348</v>
      </c>
    </row>
    <row r="2637" spans="1:53" x14ac:dyDescent="0.25">
      <c r="A2637">
        <f t="shared" si="1933"/>
        <v>765</v>
      </c>
      <c r="B2637" t="s">
        <v>7</v>
      </c>
      <c r="C2637" s="27">
        <f t="shared" si="1937"/>
        <v>0</v>
      </c>
      <c r="D2637" s="27">
        <f t="shared" si="1960"/>
        <v>0</v>
      </c>
      <c r="E2637" s="27" t="b">
        <f t="shared" si="1936"/>
        <v>1</v>
      </c>
      <c r="F2637" s="29">
        <f t="shared" si="1938"/>
        <v>0</v>
      </c>
      <c r="G2637" s="27">
        <f t="shared" si="1961"/>
        <v>0</v>
      </c>
      <c r="H2637" s="22">
        <f t="shared" si="1939"/>
        <v>28990386278.38126</v>
      </c>
      <c r="I2637" s="23">
        <f t="shared" si="1940"/>
        <v>132580106.5049091</v>
      </c>
      <c r="J2637" s="23">
        <f t="shared" si="1941"/>
        <v>1086</v>
      </c>
      <c r="K2637" s="19">
        <f t="shared" si="1962"/>
        <v>225.0831931027827</v>
      </c>
      <c r="L2637" s="16">
        <f t="shared" si="1942"/>
        <v>199.96747522945586</v>
      </c>
      <c r="M2637" s="23">
        <f>M2636-IF($B2637="B",(Percent_Rent_In_Elsies*2.49%/12 * H2636)/K2636,0)+IF($B2637="D",N2637,0)+IF(B2637="D",AK2636)+IF(B2637="C",F2636*90%)-(Y2637-Y2636)-IF($B2637="A",Q2636/K2636) + IF($B2637="A",Q2636/K2636)</f>
        <v>-45627775.694295987</v>
      </c>
      <c r="N2637" s="23">
        <f t="shared" si="1943"/>
        <v>0</v>
      </c>
      <c r="O2637" s="22">
        <f t="shared" si="1944"/>
        <v>0</v>
      </c>
      <c r="P2637" s="22">
        <f t="shared" si="1928"/>
        <v>0</v>
      </c>
      <c r="Q2637" s="22">
        <f t="shared" si="1929"/>
        <v>0</v>
      </c>
      <c r="R2637" s="22">
        <f t="shared" si="1945"/>
        <v>324365473.92355275</v>
      </c>
      <c r="S2637" s="16">
        <f t="shared" si="1935"/>
        <v>29487770.356686611</v>
      </c>
      <c r="T2637" s="15">
        <f t="shared" si="1946"/>
        <v>0</v>
      </c>
      <c r="U2637" s="23">
        <f t="shared" si="1963"/>
        <v>1441091.4891163642</v>
      </c>
      <c r="V2637" s="23">
        <f t="shared" si="1964"/>
        <v>131008.31719239673</v>
      </c>
      <c r="W2637" s="23">
        <f t="shared" si="1930"/>
        <v>0</v>
      </c>
      <c r="X2637" s="23">
        <f t="shared" si="1965"/>
        <v>37213376.620312788</v>
      </c>
      <c r="Y2637" s="23">
        <f t="shared" si="1947"/>
        <v>13825559.361691331</v>
      </c>
      <c r="Z2637" s="3">
        <f t="shared" si="1948"/>
        <v>0</v>
      </c>
      <c r="AA2637" s="23">
        <f t="shared" si="1949"/>
        <v>62969387.696675383</v>
      </c>
      <c r="AB2637" s="26">
        <f t="shared" si="1966"/>
        <v>70086276.274228528</v>
      </c>
      <c r="AC2637" s="23">
        <f t="shared" si="1967"/>
        <v>74889487.274228647</v>
      </c>
      <c r="AD2637" s="23">
        <f t="shared" ref="AD2637:AD2700" si="1973">AD2636</f>
        <v>4803211</v>
      </c>
      <c r="AE2637" s="24">
        <f t="shared" si="1934"/>
        <v>70086276.274228647</v>
      </c>
      <c r="AF2637" s="3">
        <f t="shared" si="1968"/>
        <v>0</v>
      </c>
      <c r="AG2637" s="2">
        <f t="shared" si="1950"/>
        <v>0</v>
      </c>
      <c r="AH2637" s="2">
        <f t="shared" si="1951"/>
        <v>165.4554233410816</v>
      </c>
      <c r="AI2637" s="23">
        <f t="shared" ref="AI2637:AI2700" si="1974">AA2637/(AJ2637/1000000)</f>
        <v>10123822036.06769</v>
      </c>
      <c r="AJ2637" s="23">
        <f t="shared" si="1952"/>
        <v>6219.922423797766</v>
      </c>
      <c r="AK2637" s="23">
        <f t="shared" si="1953"/>
        <v>0</v>
      </c>
      <c r="AL2637" s="23">
        <f t="shared" si="1931"/>
        <v>5966111.3344421387</v>
      </c>
      <c r="AM2637" s="23">
        <f t="shared" si="1932"/>
        <v>5566312450.7956009</v>
      </c>
      <c r="AN2637" s="16">
        <f t="shared" si="1969"/>
        <v>0</v>
      </c>
      <c r="AO2637" s="23">
        <f t="shared" si="1970"/>
        <v>133628.48353624457</v>
      </c>
      <c r="AP2637" s="22">
        <f t="shared" si="1971"/>
        <v>30077525.763820559</v>
      </c>
      <c r="AQ2637" s="30">
        <f t="shared" si="1954"/>
        <v>16676160048.732605</v>
      </c>
      <c r="AR2637" s="28">
        <f t="shared" si="1955"/>
        <v>8167185491.9754477</v>
      </c>
      <c r="AS2637" s="25">
        <f t="shared" si="1956"/>
        <v>200337590.02425668</v>
      </c>
      <c r="AT2637" s="32">
        <f t="shared" si="1957"/>
        <v>0</v>
      </c>
      <c r="AU2637" s="23">
        <f t="shared" si="1958"/>
        <v>0</v>
      </c>
      <c r="AV2637" s="22">
        <f t="shared" si="1959"/>
        <v>2402912193.8952322</v>
      </c>
      <c r="AW2637" s="31">
        <f t="shared" si="1972"/>
        <v>11154366045.938995</v>
      </c>
    </row>
    <row r="2638" spans="1:53" x14ac:dyDescent="0.25">
      <c r="A2638">
        <f t="shared" si="1933"/>
        <v>765</v>
      </c>
      <c r="B2638" t="s">
        <v>8</v>
      </c>
      <c r="C2638" s="27">
        <f t="shared" si="1937"/>
        <v>0</v>
      </c>
      <c r="D2638" s="27">
        <f t="shared" si="1960"/>
        <v>0</v>
      </c>
      <c r="E2638" s="27" t="b">
        <f t="shared" si="1936"/>
        <v>1</v>
      </c>
      <c r="F2638" s="29">
        <f t="shared" si="1938"/>
        <v>0</v>
      </c>
      <c r="G2638" s="27">
        <f t="shared" si="1961"/>
        <v>0</v>
      </c>
      <c r="H2638" s="22">
        <f t="shared" si="1939"/>
        <v>28990386278.38126</v>
      </c>
      <c r="I2638" s="23">
        <f t="shared" si="1940"/>
        <v>132580106.5049091</v>
      </c>
      <c r="J2638" s="23">
        <f t="shared" si="1941"/>
        <v>1086</v>
      </c>
      <c r="K2638" s="19">
        <f t="shared" si="1962"/>
        <v>225.0831931027827</v>
      </c>
      <c r="L2638" s="16">
        <f t="shared" si="1942"/>
        <v>199.96747522945586</v>
      </c>
      <c r="M2638" s="23">
        <f>M2637-IF($B2638="B",(Percent_Rent_In_Elsies*2.49%/12 * H2637)/K2637,0)+IF($B2638="D",N2638,0)+IF(B2638="D",AK2637)+IF(B2638="C",F2637*90%)-(Y2638-Y2637)-IF($B2638="A",Q2637/K2637) + IF($B2638="A",Q2637/K2637)</f>
        <v>-45627775.694295987</v>
      </c>
      <c r="N2638" s="23">
        <f t="shared" si="1943"/>
        <v>0</v>
      </c>
      <c r="O2638" s="22">
        <f t="shared" si="1944"/>
        <v>0</v>
      </c>
      <c r="P2638" s="22">
        <f t="shared" si="1928"/>
        <v>0</v>
      </c>
      <c r="Q2638" s="22">
        <f t="shared" si="1929"/>
        <v>0</v>
      </c>
      <c r="R2638" s="22">
        <f t="shared" si="1945"/>
        <v>354442999.68737328</v>
      </c>
      <c r="S2638" s="16">
        <f t="shared" si="1935"/>
        <v>29487770.356686611</v>
      </c>
      <c r="T2638" s="15">
        <f t="shared" si="1946"/>
        <v>0</v>
      </c>
      <c r="U2638" s="23">
        <f t="shared" si="1963"/>
        <v>1574719.9726526088</v>
      </c>
      <c r="V2638" s="23">
        <f t="shared" si="1964"/>
        <v>131008.31719239673</v>
      </c>
      <c r="W2638" s="23">
        <f t="shared" si="1930"/>
        <v>0</v>
      </c>
      <c r="X2638" s="23">
        <f t="shared" si="1965"/>
        <v>37213376.620312788</v>
      </c>
      <c r="Y2638" s="23">
        <f t="shared" si="1947"/>
        <v>13825559.361691331</v>
      </c>
      <c r="Z2638" s="3">
        <f t="shared" si="1948"/>
        <v>0</v>
      </c>
      <c r="AA2638" s="23">
        <f t="shared" si="1949"/>
        <v>62969387.696675383</v>
      </c>
      <c r="AB2638" s="26">
        <f t="shared" si="1966"/>
        <v>70086276.274228528</v>
      </c>
      <c r="AC2638" s="23">
        <f t="shared" si="1967"/>
        <v>74889487.274228647</v>
      </c>
      <c r="AD2638" s="23">
        <f t="shared" si="1973"/>
        <v>4803211</v>
      </c>
      <c r="AE2638" s="24">
        <f t="shared" si="1934"/>
        <v>70086276.274228647</v>
      </c>
      <c r="AF2638" s="3">
        <f t="shared" si="1968"/>
        <v>1E-4</v>
      </c>
      <c r="AG2638" s="2">
        <f t="shared" si="1950"/>
        <v>0</v>
      </c>
      <c r="AH2638" s="2">
        <f t="shared" si="1951"/>
        <v>165.4554233410816</v>
      </c>
      <c r="AI2638" s="23">
        <f t="shared" si="1974"/>
        <v>10123822036.06769</v>
      </c>
      <c r="AJ2638" s="23">
        <f t="shared" si="1952"/>
        <v>6219.922423797766</v>
      </c>
      <c r="AK2638" s="23">
        <f t="shared" si="1953"/>
        <v>61001.325971404054</v>
      </c>
      <c r="AL2638" s="23">
        <f t="shared" si="1931"/>
        <v>0</v>
      </c>
      <c r="AM2638" s="23">
        <f t="shared" si="1932"/>
        <v>0</v>
      </c>
      <c r="AN2638" s="16">
        <f t="shared" si="1969"/>
        <v>0</v>
      </c>
      <c r="AO2638" s="23">
        <f t="shared" si="1970"/>
        <v>0</v>
      </c>
      <c r="AP2638" s="22">
        <f t="shared" si="1971"/>
        <v>0</v>
      </c>
      <c r="AQ2638" s="30">
        <f t="shared" si="1954"/>
        <v>16676160048.732605</v>
      </c>
      <c r="AR2638" s="28">
        <f t="shared" si="1955"/>
        <v>8167185491.9754477</v>
      </c>
      <c r="AS2638" s="25">
        <f t="shared" si="1956"/>
        <v>200337590.02425668</v>
      </c>
      <c r="AT2638" s="32">
        <f t="shared" si="1957"/>
        <v>0</v>
      </c>
      <c r="AU2638" s="23">
        <f t="shared" si="1958"/>
        <v>0</v>
      </c>
      <c r="AV2638" s="22">
        <f t="shared" si="1959"/>
        <v>2402912193.8952322</v>
      </c>
      <c r="AW2638" s="31">
        <f t="shared" si="1972"/>
        <v>11154366045.938995</v>
      </c>
    </row>
    <row r="2639" spans="1:53" x14ac:dyDescent="0.25">
      <c r="A2639" s="21">
        <f t="shared" si="1933"/>
        <v>765</v>
      </c>
      <c r="B2639" s="21" t="s">
        <v>9</v>
      </c>
      <c r="C2639" s="27">
        <f t="shared" si="1937"/>
        <v>0</v>
      </c>
      <c r="D2639" s="27">
        <f t="shared" si="1960"/>
        <v>0</v>
      </c>
      <c r="E2639" s="27" t="b">
        <f t="shared" si="1936"/>
        <v>1</v>
      </c>
      <c r="F2639" s="29">
        <f t="shared" si="1938"/>
        <v>0</v>
      </c>
      <c r="G2639" s="27">
        <f t="shared" si="1961"/>
        <v>0</v>
      </c>
      <c r="H2639" s="22">
        <f t="shared" si="1939"/>
        <v>28990386278.38126</v>
      </c>
      <c r="I2639" s="23">
        <f t="shared" si="1940"/>
        <v>132580106.5049091</v>
      </c>
      <c r="J2639" s="23">
        <f t="shared" si="1941"/>
        <v>1086</v>
      </c>
      <c r="K2639" s="19">
        <f t="shared" si="1962"/>
        <v>225.0831931027827</v>
      </c>
      <c r="L2639" s="16">
        <f t="shared" si="1942"/>
        <v>199.96747522945586</v>
      </c>
      <c r="M2639" s="23">
        <f>M2638-IF($B2639="B",(Percent_Rent_In_Elsies*2.49%/12 * H2638)/K2638,0)+IF($B2639="D",N2639,0)+IF(B2639="D",AK2638)+IF(B2639="C",F2638*90%)-(Y2639-Y2638)-IF($B2639="A",Q2638/K2638) + IF($B2639="A",Q2638/K2638)</f>
        <v>-45566774.368324585</v>
      </c>
      <c r="N2639" s="23">
        <f t="shared" si="1943"/>
        <v>0</v>
      </c>
      <c r="O2639" s="22">
        <f t="shared" si="1944"/>
        <v>20602136.754522908</v>
      </c>
      <c r="P2639" s="22">
        <f t="shared" ref="P2639:P2702" si="1975">IF(AG2639 &gt; Retail_Freeze_Above, O2638,0)</f>
        <v>0</v>
      </c>
      <c r="Q2639" s="22">
        <f t="shared" ref="Q2639:Q2702" si="1976">IF(AG2639&lt;=Retail_Freeze_Above,O2638,0)</f>
        <v>0</v>
      </c>
      <c r="R2639" s="22">
        <f t="shared" si="1945"/>
        <v>354442999.68737328</v>
      </c>
      <c r="S2639" s="16">
        <f t="shared" si="1935"/>
        <v>0</v>
      </c>
      <c r="T2639" s="15">
        <f t="shared" si="1946"/>
        <v>8885633.6021637022</v>
      </c>
      <c r="U2639" s="23">
        <f t="shared" si="1963"/>
        <v>1574719.9726526088</v>
      </c>
      <c r="V2639" s="23">
        <f t="shared" si="1964"/>
        <v>0</v>
      </c>
      <c r="W2639" s="23">
        <f t="shared" ref="W2639:W2702" si="1977">IF($B2639="E",0,W2638+IF(B2639="D",V2638,0)+IF($B2639="A",G2639))-IF($B2639="D",N2639)+IF($B2639="A",Q2638/K2638)</f>
        <v>131008.31719239673</v>
      </c>
      <c r="X2639" s="23">
        <f t="shared" si="1965"/>
        <v>37213376.620312788</v>
      </c>
      <c r="Y2639" s="23">
        <f t="shared" si="1947"/>
        <v>13825559.361691331</v>
      </c>
      <c r="Z2639" s="3">
        <f t="shared" si="1948"/>
        <v>0</v>
      </c>
      <c r="AA2639" s="23">
        <f t="shared" si="1949"/>
        <v>62908386.37070398</v>
      </c>
      <c r="AB2639" s="26">
        <f t="shared" si="1966"/>
        <v>70086276.274228513</v>
      </c>
      <c r="AC2639" s="23">
        <f t="shared" si="1967"/>
        <v>74889487.274228647</v>
      </c>
      <c r="AD2639" s="23">
        <f t="shared" si="1973"/>
        <v>4803211</v>
      </c>
      <c r="AE2639" s="24">
        <f t="shared" si="1934"/>
        <v>70086276.274228647</v>
      </c>
      <c r="AF2639" s="3">
        <f t="shared" si="1968"/>
        <v>0</v>
      </c>
      <c r="AG2639" s="2">
        <f t="shared" si="1950"/>
        <v>0</v>
      </c>
      <c r="AH2639" s="2">
        <f t="shared" si="1951"/>
        <v>165.4554233410816</v>
      </c>
      <c r="AI2639" s="23">
        <f t="shared" si="1974"/>
        <v>10114014626.615442</v>
      </c>
      <c r="AJ2639" s="23">
        <f t="shared" si="1952"/>
        <v>6219.922423797766</v>
      </c>
      <c r="AK2639" s="23">
        <f t="shared" si="1953"/>
        <v>0</v>
      </c>
      <c r="AL2639" s="23">
        <f t="shared" si="1931"/>
        <v>0</v>
      </c>
      <c r="AM2639" s="23">
        <f t="shared" si="1932"/>
        <v>0</v>
      </c>
      <c r="AN2639" s="16">
        <f t="shared" si="1969"/>
        <v>0</v>
      </c>
      <c r="AO2639" s="23">
        <f t="shared" si="1970"/>
        <v>0</v>
      </c>
      <c r="AP2639" s="22">
        <f t="shared" si="1971"/>
        <v>0</v>
      </c>
      <c r="AQ2639" s="30">
        <f t="shared" si="1954"/>
        <v>16676160048.732605</v>
      </c>
      <c r="AR2639" s="28">
        <f t="shared" si="1955"/>
        <v>8167185491.9754477</v>
      </c>
      <c r="AS2639" s="25">
        <f t="shared" si="1956"/>
        <v>200337590.02425668</v>
      </c>
      <c r="AT2639" s="32">
        <f t="shared" si="1957"/>
        <v>0</v>
      </c>
      <c r="AU2639" s="23">
        <f t="shared" si="1958"/>
        <v>0</v>
      </c>
      <c r="AV2639" s="22">
        <f t="shared" si="1959"/>
        <v>2402912193.8952322</v>
      </c>
      <c r="AW2639" s="31">
        <f t="shared" si="1972"/>
        <v>11154366045.938995</v>
      </c>
      <c r="AX2639" s="21"/>
      <c r="AY2639" s="21"/>
      <c r="AZ2639" s="21"/>
      <c r="BA2639" s="21"/>
    </row>
    <row r="2640" spans="1:53" x14ac:dyDescent="0.25">
      <c r="A2640" s="21">
        <f t="shared" si="1933"/>
        <v>765</v>
      </c>
      <c r="B2640" s="21" t="s">
        <v>28</v>
      </c>
      <c r="C2640" s="27">
        <f t="shared" si="1937"/>
        <v>0</v>
      </c>
      <c r="D2640" s="27">
        <f t="shared" si="1960"/>
        <v>0</v>
      </c>
      <c r="E2640" s="27" t="b">
        <f t="shared" si="1936"/>
        <v>1</v>
      </c>
      <c r="F2640" s="29">
        <f t="shared" si="1938"/>
        <v>0</v>
      </c>
      <c r="G2640" s="27">
        <f t="shared" si="1961"/>
        <v>0</v>
      </c>
      <c r="H2640" s="22">
        <f t="shared" si="1939"/>
        <v>28990386278.38126</v>
      </c>
      <c r="I2640" s="23">
        <f t="shared" si="1940"/>
        <v>132580106.5049091</v>
      </c>
      <c r="J2640" s="23">
        <f t="shared" si="1941"/>
        <v>1086</v>
      </c>
      <c r="K2640" s="19">
        <f t="shared" si="1962"/>
        <v>225.0831931027827</v>
      </c>
      <c r="L2640" s="16">
        <f t="shared" si="1942"/>
        <v>199.96747522945586</v>
      </c>
      <c r="M2640" s="23">
        <f>M2639-IF($B2640="B",(Percent_Rent_In_Elsies*2.49%/12 * H2639)/K2639,0)+IF($B2640="D",N2640,0)+IF(B2640="D",AK2639)+IF(B2640="C",F2639*90%)-(Y2640-Y2639)-IF($B2640="A",Q2639/K2639) + IF($B2640="A",Q2639/K2639)</f>
        <v>-45566774.368324585</v>
      </c>
      <c r="N2640" s="23">
        <f t="shared" si="1943"/>
        <v>0</v>
      </c>
      <c r="O2640" s="22">
        <f t="shared" si="1944"/>
        <v>0</v>
      </c>
      <c r="P2640" s="22">
        <f t="shared" si="1975"/>
        <v>20602136.754522908</v>
      </c>
      <c r="Q2640" s="22">
        <f t="shared" si="1976"/>
        <v>0</v>
      </c>
      <c r="R2640" s="22">
        <f t="shared" si="1945"/>
        <v>354442999.68737328</v>
      </c>
      <c r="S2640" s="16">
        <f t="shared" si="1935"/>
        <v>0</v>
      </c>
      <c r="T2640" s="15">
        <f t="shared" si="1946"/>
        <v>0</v>
      </c>
      <c r="U2640" s="23">
        <f t="shared" si="1963"/>
        <v>1574719.9726526088</v>
      </c>
      <c r="V2640" s="23">
        <f t="shared" si="1964"/>
        <v>0</v>
      </c>
      <c r="W2640" s="23">
        <f t="shared" si="1977"/>
        <v>0</v>
      </c>
      <c r="X2640" s="23">
        <f t="shared" si="1965"/>
        <v>37213376.620312788</v>
      </c>
      <c r="Y2640" s="23">
        <f t="shared" si="1947"/>
        <v>13825559.361691331</v>
      </c>
      <c r="Z2640" s="3">
        <f t="shared" si="1948"/>
        <v>6550.4158596198367</v>
      </c>
      <c r="AA2640" s="23">
        <f t="shared" si="1949"/>
        <v>63006642.608598277</v>
      </c>
      <c r="AB2640" s="26">
        <f t="shared" si="1966"/>
        <v>70086276.274228513</v>
      </c>
      <c r="AC2640" s="23">
        <f t="shared" si="1967"/>
        <v>74889487.274228647</v>
      </c>
      <c r="AD2640" s="23">
        <f t="shared" si="1973"/>
        <v>4803211</v>
      </c>
      <c r="AE2640" s="24">
        <f t="shared" si="1934"/>
        <v>70086276.274228647</v>
      </c>
      <c r="AF2640" s="3">
        <f t="shared" si="1968"/>
        <v>0</v>
      </c>
      <c r="AG2640" s="2">
        <f t="shared" si="1950"/>
        <v>786049903.15438032</v>
      </c>
      <c r="AH2640" s="2">
        <f t="shared" si="1951"/>
        <v>165.4554233410816</v>
      </c>
      <c r="AI2640" s="23">
        <f t="shared" si="1974"/>
        <v>10129811646.449381</v>
      </c>
      <c r="AJ2640" s="23">
        <f t="shared" si="1952"/>
        <v>6219.922423797766</v>
      </c>
      <c r="AK2640" s="23">
        <f t="shared" si="1953"/>
        <v>0</v>
      </c>
      <c r="AL2640" s="23">
        <f t="shared" ref="AL2640:AL2703" si="1978">IF($B2640="B",AI2640-AI2635,0)</f>
        <v>0</v>
      </c>
      <c r="AM2640" s="23">
        <f t="shared" si="1932"/>
        <v>0</v>
      </c>
      <c r="AN2640" s="16">
        <f t="shared" si="1969"/>
        <v>0</v>
      </c>
      <c r="AO2640" s="23">
        <f t="shared" si="1970"/>
        <v>0</v>
      </c>
      <c r="AP2640" s="22">
        <f t="shared" si="1971"/>
        <v>0</v>
      </c>
      <c r="AQ2640" s="30">
        <f t="shared" si="1954"/>
        <v>16676160048.732605</v>
      </c>
      <c r="AR2640" s="28">
        <f t="shared" si="1955"/>
        <v>8167185491.9754477</v>
      </c>
      <c r="AS2640" s="25">
        <f t="shared" si="1956"/>
        <v>200337590.02425668</v>
      </c>
      <c r="AT2640" s="32">
        <f t="shared" si="1957"/>
        <v>13100.831719239673</v>
      </c>
      <c r="AU2640" s="23">
        <f t="shared" si="1958"/>
        <v>13100.831719239673</v>
      </c>
      <c r="AV2640" s="22">
        <f t="shared" si="1959"/>
        <v>2411797827.497396</v>
      </c>
      <c r="AW2640" s="31">
        <f t="shared" si="1972"/>
        <v>11154366045.938997</v>
      </c>
      <c r="AX2640" s="21"/>
      <c r="AY2640" s="21"/>
      <c r="AZ2640" s="21"/>
      <c r="BA2640" s="21"/>
    </row>
    <row r="2641" spans="1:53" x14ac:dyDescent="0.25">
      <c r="A2641">
        <f t="shared" si="1933"/>
        <v>766</v>
      </c>
      <c r="B2641" t="s">
        <v>6</v>
      </c>
      <c r="C2641" s="27">
        <f t="shared" si="1937"/>
        <v>0</v>
      </c>
      <c r="D2641" s="27">
        <f t="shared" si="1960"/>
        <v>0</v>
      </c>
      <c r="E2641" s="27" t="b">
        <f t="shared" si="1936"/>
        <v>1</v>
      </c>
      <c r="F2641" s="29">
        <f t="shared" si="1938"/>
        <v>0</v>
      </c>
      <c r="G2641" s="27">
        <f t="shared" si="1961"/>
        <v>0</v>
      </c>
      <c r="H2641" s="22">
        <f t="shared" si="1939"/>
        <v>29038703588.84523</v>
      </c>
      <c r="I2641" s="23">
        <f t="shared" si="1940"/>
        <v>132580106.5049091</v>
      </c>
      <c r="J2641" s="23">
        <f t="shared" si="1941"/>
        <v>1086</v>
      </c>
      <c r="K2641" s="19">
        <f t="shared" si="1962"/>
        <v>225.0831931027827</v>
      </c>
      <c r="L2641" s="16">
        <f t="shared" si="1942"/>
        <v>200.30075435483829</v>
      </c>
      <c r="M2641" s="23">
        <f>M2640-IF($B2641="B",(Percent_Rent_In_Elsies*2.49%/12 * H2640)/K2640,0)+IF($B2641="D",N2641,0)+IF(B2641="D",AK2640)+IF(B2641="C",F2640*90%)-(Y2641-Y2640)-IF($B2641="A",Q2640/K2640) + IF($B2641="A",Q2640/K2640)</f>
        <v>-45566774.368324585</v>
      </c>
      <c r="N2641" s="23">
        <f t="shared" si="1943"/>
        <v>0</v>
      </c>
      <c r="O2641" s="22">
        <f t="shared" si="1944"/>
        <v>0</v>
      </c>
      <c r="P2641" s="22">
        <f t="shared" si="1975"/>
        <v>0</v>
      </c>
      <c r="Q2641" s="22">
        <f t="shared" si="1976"/>
        <v>0</v>
      </c>
      <c r="R2641" s="22">
        <f t="shared" si="1945"/>
        <v>354442999.68737328</v>
      </c>
      <c r="S2641" s="16">
        <f t="shared" si="1935"/>
        <v>0</v>
      </c>
      <c r="T2641" s="15">
        <f t="shared" si="1946"/>
        <v>0</v>
      </c>
      <c r="U2641" s="23">
        <f t="shared" si="1963"/>
        <v>1574719.9726526088</v>
      </c>
      <c r="V2641" s="23">
        <f t="shared" si="1964"/>
        <v>0</v>
      </c>
      <c r="W2641" s="23">
        <f t="shared" si="1977"/>
        <v>0</v>
      </c>
      <c r="X2641" s="23">
        <f t="shared" si="1965"/>
        <v>37246128.699610889</v>
      </c>
      <c r="Y2641" s="23">
        <f t="shared" si="1947"/>
        <v>13825559.361691331</v>
      </c>
      <c r="Z2641" s="3">
        <f t="shared" si="1948"/>
        <v>0</v>
      </c>
      <c r="AA2641" s="23">
        <f t="shared" si="1949"/>
        <v>63006642.608598277</v>
      </c>
      <c r="AB2641" s="26">
        <f t="shared" si="1966"/>
        <v>70086276.274228513</v>
      </c>
      <c r="AC2641" s="23">
        <f t="shared" si="1967"/>
        <v>74889487.274228647</v>
      </c>
      <c r="AD2641" s="23">
        <f t="shared" si="1973"/>
        <v>4803211</v>
      </c>
      <c r="AE2641" s="24">
        <f t="shared" si="1934"/>
        <v>70086276.274228647</v>
      </c>
      <c r="AF2641" s="3">
        <f t="shared" si="1968"/>
        <v>0</v>
      </c>
      <c r="AG2641" s="2">
        <f t="shared" si="1950"/>
        <v>0</v>
      </c>
      <c r="AH2641" s="2">
        <f t="shared" si="1951"/>
        <v>165.73118237998344</v>
      </c>
      <c r="AI2641" s="23">
        <f t="shared" si="1974"/>
        <v>10129811646.449381</v>
      </c>
      <c r="AJ2641" s="23">
        <f t="shared" si="1952"/>
        <v>6219.922423797766</v>
      </c>
      <c r="AK2641" s="23">
        <f t="shared" si="1953"/>
        <v>0</v>
      </c>
      <c r="AL2641" s="23">
        <f t="shared" si="1978"/>
        <v>0</v>
      </c>
      <c r="AM2641" s="23">
        <f t="shared" ref="AM2641:AM2704" si="1979">IF($B2641="B",50%*AL2641*30%*AJ2641,0)</f>
        <v>0</v>
      </c>
      <c r="AN2641" s="16">
        <f t="shared" si="1969"/>
        <v>0</v>
      </c>
      <c r="AO2641" s="23">
        <f t="shared" si="1970"/>
        <v>0</v>
      </c>
      <c r="AP2641" s="22">
        <f t="shared" si="1971"/>
        <v>0</v>
      </c>
      <c r="AQ2641" s="30">
        <f t="shared" si="1954"/>
        <v>16676160048.732605</v>
      </c>
      <c r="AR2641" s="28">
        <f t="shared" si="1955"/>
        <v>8167185491.9754477</v>
      </c>
      <c r="AS2641" s="25">
        <f t="shared" si="1956"/>
        <v>200337590.02425668</v>
      </c>
      <c r="AT2641" s="32">
        <f t="shared" si="1957"/>
        <v>0</v>
      </c>
      <c r="AU2641" s="23">
        <f t="shared" si="1958"/>
        <v>0</v>
      </c>
      <c r="AV2641" s="22">
        <f t="shared" si="1959"/>
        <v>2411797827.497396</v>
      </c>
      <c r="AW2641" s="31">
        <f t="shared" si="1972"/>
        <v>11133763909.184475</v>
      </c>
    </row>
    <row r="2642" spans="1:53" x14ac:dyDescent="0.25">
      <c r="A2642">
        <f t="shared" si="1933"/>
        <v>766</v>
      </c>
      <c r="B2642" t="s">
        <v>7</v>
      </c>
      <c r="C2642" s="27">
        <f t="shared" si="1937"/>
        <v>0</v>
      </c>
      <c r="D2642" s="27">
        <f t="shared" si="1960"/>
        <v>0</v>
      </c>
      <c r="E2642" s="27" t="b">
        <f t="shared" si="1936"/>
        <v>1</v>
      </c>
      <c r="F2642" s="29">
        <f t="shared" si="1938"/>
        <v>0</v>
      </c>
      <c r="G2642" s="27">
        <f t="shared" si="1961"/>
        <v>0</v>
      </c>
      <c r="H2642" s="22">
        <f t="shared" si="1939"/>
        <v>29038703588.845226</v>
      </c>
      <c r="I2642" s="23">
        <f t="shared" si="1940"/>
        <v>132580106.5049091</v>
      </c>
      <c r="J2642" s="23">
        <f t="shared" si="1941"/>
        <v>1086</v>
      </c>
      <c r="K2642" s="19">
        <f t="shared" si="1962"/>
        <v>225.0831931027827</v>
      </c>
      <c r="L2642" s="16">
        <f t="shared" si="1942"/>
        <v>200.30075435483829</v>
      </c>
      <c r="M2642" s="23">
        <f>M2641-IF($B2642="B",(Percent_Rent_In_Elsies*2.49%/12 * H2641)/K2641,0)+IF($B2642="D",N2642,0)+IF(B2642="D",AK2641)+IF(B2642="C",F2641*90%)-(Y2642-Y2641)-IF($B2642="A",Q2641/K2641) + IF($B2642="A",Q2641/K2641)</f>
        <v>-45700625.566000059</v>
      </c>
      <c r="N2642" s="23">
        <f t="shared" si="1943"/>
        <v>0</v>
      </c>
      <c r="O2642" s="22">
        <f t="shared" si="1944"/>
        <v>0</v>
      </c>
      <c r="P2642" s="22">
        <f t="shared" si="1975"/>
        <v>0</v>
      </c>
      <c r="Q2642" s="22">
        <f t="shared" si="1976"/>
        <v>0</v>
      </c>
      <c r="R2642" s="22">
        <f t="shared" si="1945"/>
        <v>324906083.04675883</v>
      </c>
      <c r="S2642" s="16">
        <f t="shared" si="1935"/>
        <v>29536916.640614439</v>
      </c>
      <c r="T2642" s="15">
        <f t="shared" si="1946"/>
        <v>0</v>
      </c>
      <c r="U2642" s="23">
        <f t="shared" si="1963"/>
        <v>1443493.3082648914</v>
      </c>
      <c r="V2642" s="23">
        <f t="shared" si="1964"/>
        <v>131226.66438771741</v>
      </c>
      <c r="W2642" s="23">
        <f t="shared" si="1977"/>
        <v>0</v>
      </c>
      <c r="X2642" s="23">
        <f t="shared" si="1965"/>
        <v>37246128.699610889</v>
      </c>
      <c r="Y2642" s="23">
        <f t="shared" si="1947"/>
        <v>13825559.361691331</v>
      </c>
      <c r="Z2642" s="3">
        <f t="shared" si="1948"/>
        <v>0</v>
      </c>
      <c r="AA2642" s="23">
        <f t="shared" si="1949"/>
        <v>63006642.608598277</v>
      </c>
      <c r="AB2642" s="26">
        <f t="shared" si="1966"/>
        <v>70086276.274228513</v>
      </c>
      <c r="AC2642" s="23">
        <f t="shared" si="1967"/>
        <v>74889487.274228647</v>
      </c>
      <c r="AD2642" s="23">
        <f t="shared" si="1973"/>
        <v>4803211</v>
      </c>
      <c r="AE2642" s="24">
        <f t="shared" si="1934"/>
        <v>70086276.274228647</v>
      </c>
      <c r="AF2642" s="3">
        <f t="shared" si="1968"/>
        <v>0</v>
      </c>
      <c r="AG2642" s="2">
        <f t="shared" si="1950"/>
        <v>0</v>
      </c>
      <c r="AH2642" s="2">
        <f t="shared" si="1951"/>
        <v>165.73118237998341</v>
      </c>
      <c r="AI2642" s="23">
        <f t="shared" si="1974"/>
        <v>10129811646.449381</v>
      </c>
      <c r="AJ2642" s="23">
        <f t="shared" si="1952"/>
        <v>6219.922423797766</v>
      </c>
      <c r="AK2642" s="23">
        <f t="shared" si="1953"/>
        <v>0</v>
      </c>
      <c r="AL2642" s="23">
        <f t="shared" si="1978"/>
        <v>5989610.381690979</v>
      </c>
      <c r="AM2642" s="23">
        <f t="shared" si="1979"/>
        <v>5588236788.4337416</v>
      </c>
      <c r="AN2642" s="16">
        <f t="shared" si="1969"/>
        <v>0</v>
      </c>
      <c r="AO2642" s="23">
        <f t="shared" si="1970"/>
        <v>133851.19767547166</v>
      </c>
      <c r="AP2642" s="22">
        <f t="shared" si="1971"/>
        <v>30127654.973426927</v>
      </c>
      <c r="AQ2642" s="30">
        <f t="shared" si="1954"/>
        <v>16736159273.612185</v>
      </c>
      <c r="AR2642" s="28">
        <f t="shared" si="1955"/>
        <v>8197057061.8816004</v>
      </c>
      <c r="AS2642" s="25">
        <f t="shared" si="1956"/>
        <v>200337590.02425668</v>
      </c>
      <c r="AT2642" s="32">
        <f t="shared" si="1957"/>
        <v>0</v>
      </c>
      <c r="AU2642" s="23">
        <f t="shared" si="1958"/>
        <v>0</v>
      </c>
      <c r="AV2642" s="22">
        <f t="shared" si="1959"/>
        <v>2411797827.497396</v>
      </c>
      <c r="AW2642" s="31">
        <f t="shared" si="1972"/>
        <v>11193763134.064054</v>
      </c>
    </row>
    <row r="2643" spans="1:53" s="21" customFormat="1" x14ac:dyDescent="0.25">
      <c r="A2643">
        <f t="shared" si="1933"/>
        <v>766</v>
      </c>
      <c r="B2643" t="s">
        <v>8</v>
      </c>
      <c r="C2643" s="27">
        <f t="shared" si="1937"/>
        <v>0</v>
      </c>
      <c r="D2643" s="27">
        <f t="shared" si="1960"/>
        <v>0</v>
      </c>
      <c r="E2643" s="27" t="b">
        <f t="shared" si="1936"/>
        <v>1</v>
      </c>
      <c r="F2643" s="29">
        <f t="shared" si="1938"/>
        <v>0</v>
      </c>
      <c r="G2643" s="27">
        <f t="shared" si="1961"/>
        <v>0</v>
      </c>
      <c r="H2643" s="22">
        <f t="shared" si="1939"/>
        <v>29038703588.845226</v>
      </c>
      <c r="I2643" s="23">
        <f t="shared" si="1940"/>
        <v>132580106.5049091</v>
      </c>
      <c r="J2643" s="23">
        <f t="shared" si="1941"/>
        <v>1086</v>
      </c>
      <c r="K2643" s="19">
        <f t="shared" si="1962"/>
        <v>225.0831931027827</v>
      </c>
      <c r="L2643" s="16">
        <f t="shared" si="1942"/>
        <v>200.30075435483829</v>
      </c>
      <c r="M2643" s="23">
        <f>M2642-IF($B2643="B",(Percent_Rent_In_Elsies*2.49%/12 * H2642)/K2642,0)+IF($B2643="D",N2643,0)+IF(B2643="D",AK2642)+IF(B2643="C",F2642*90%)-(Y2643-Y2642)-IF($B2643="A",Q2642/K2642) + IF($B2643="A",Q2642/K2642)</f>
        <v>-45700625.566000059</v>
      </c>
      <c r="N2643" s="23">
        <f t="shared" si="1943"/>
        <v>0</v>
      </c>
      <c r="O2643" s="22">
        <f t="shared" si="1944"/>
        <v>0</v>
      </c>
      <c r="P2643" s="22">
        <f t="shared" si="1975"/>
        <v>0</v>
      </c>
      <c r="Q2643" s="22">
        <f t="shared" si="1976"/>
        <v>0</v>
      </c>
      <c r="R2643" s="22">
        <f t="shared" si="1945"/>
        <v>355033738.02018577</v>
      </c>
      <c r="S2643" s="16">
        <f t="shared" si="1935"/>
        <v>29536916.640614439</v>
      </c>
      <c r="T2643" s="15">
        <f t="shared" si="1946"/>
        <v>0</v>
      </c>
      <c r="U2643" s="23">
        <f t="shared" si="1963"/>
        <v>1577344.505940363</v>
      </c>
      <c r="V2643" s="23">
        <f t="shared" si="1964"/>
        <v>131226.66438771741</v>
      </c>
      <c r="W2643" s="23">
        <f t="shared" si="1977"/>
        <v>0</v>
      </c>
      <c r="X2643" s="23">
        <f t="shared" si="1965"/>
        <v>37246128.699610889</v>
      </c>
      <c r="Y2643" s="23">
        <f t="shared" si="1947"/>
        <v>13825559.361691331</v>
      </c>
      <c r="Z2643" s="3">
        <f t="shared" si="1948"/>
        <v>0</v>
      </c>
      <c r="AA2643" s="23">
        <f t="shared" si="1949"/>
        <v>63006642.608598277</v>
      </c>
      <c r="AB2643" s="26">
        <f t="shared" si="1966"/>
        <v>70086276.274228528</v>
      </c>
      <c r="AC2643" s="23">
        <f t="shared" si="1967"/>
        <v>74889487.274228647</v>
      </c>
      <c r="AD2643" s="23">
        <f t="shared" si="1973"/>
        <v>4803211</v>
      </c>
      <c r="AE2643" s="24">
        <f t="shared" si="1934"/>
        <v>70086276.274228647</v>
      </c>
      <c r="AF2643" s="3">
        <f t="shared" si="1968"/>
        <v>1E-4</v>
      </c>
      <c r="AG2643" s="2">
        <f t="shared" si="1950"/>
        <v>0</v>
      </c>
      <c r="AH2643" s="2">
        <f t="shared" si="1951"/>
        <v>165.73118237998341</v>
      </c>
      <c r="AI2643" s="23">
        <f t="shared" si="1974"/>
        <v>10129811646.449381</v>
      </c>
      <c r="AJ2643" s="23">
        <f t="shared" si="1952"/>
        <v>6219.922423797766</v>
      </c>
      <c r="AK2643" s="23">
        <f t="shared" si="1953"/>
        <v>61018.785397798682</v>
      </c>
      <c r="AL2643" s="23">
        <f t="shared" si="1978"/>
        <v>0</v>
      </c>
      <c r="AM2643" s="23">
        <f t="shared" si="1979"/>
        <v>0</v>
      </c>
      <c r="AN2643" s="16">
        <f t="shared" si="1969"/>
        <v>0</v>
      </c>
      <c r="AO2643" s="23">
        <f t="shared" si="1970"/>
        <v>0</v>
      </c>
      <c r="AP2643" s="22">
        <f t="shared" si="1971"/>
        <v>0</v>
      </c>
      <c r="AQ2643" s="30">
        <f t="shared" si="1954"/>
        <v>16736159273.612185</v>
      </c>
      <c r="AR2643" s="28">
        <f t="shared" si="1955"/>
        <v>8197057061.8816004</v>
      </c>
      <c r="AS2643" s="25">
        <f t="shared" si="1956"/>
        <v>200337590.02425668</v>
      </c>
      <c r="AT2643" s="32">
        <f t="shared" si="1957"/>
        <v>0</v>
      </c>
      <c r="AU2643" s="23">
        <f t="shared" si="1958"/>
        <v>0</v>
      </c>
      <c r="AV2643" s="22">
        <f t="shared" si="1959"/>
        <v>2411797827.497396</v>
      </c>
      <c r="AW2643" s="31">
        <f t="shared" si="1972"/>
        <v>11193763134.064054</v>
      </c>
      <c r="AX2643"/>
      <c r="AY2643"/>
      <c r="AZ2643"/>
      <c r="BA2643"/>
    </row>
    <row r="2644" spans="1:53" s="21" customFormat="1" x14ac:dyDescent="0.25">
      <c r="A2644" s="21">
        <f t="shared" si="1933"/>
        <v>766</v>
      </c>
      <c r="B2644" s="21" t="s">
        <v>9</v>
      </c>
      <c r="C2644" s="27">
        <f t="shared" si="1937"/>
        <v>0</v>
      </c>
      <c r="D2644" s="27">
        <f t="shared" si="1960"/>
        <v>0</v>
      </c>
      <c r="E2644" s="27" t="b">
        <f t="shared" si="1936"/>
        <v>1</v>
      </c>
      <c r="F2644" s="29">
        <f t="shared" si="1938"/>
        <v>0</v>
      </c>
      <c r="G2644" s="27">
        <f t="shared" si="1961"/>
        <v>0</v>
      </c>
      <c r="H2644" s="22">
        <f t="shared" si="1939"/>
        <v>29038703588.845226</v>
      </c>
      <c r="I2644" s="23">
        <f t="shared" si="1940"/>
        <v>132580106.5049091</v>
      </c>
      <c r="J2644" s="23">
        <f t="shared" si="1941"/>
        <v>1086</v>
      </c>
      <c r="K2644" s="19">
        <f t="shared" si="1962"/>
        <v>225.0831931027827</v>
      </c>
      <c r="L2644" s="16">
        <f t="shared" si="1942"/>
        <v>200.30075435483829</v>
      </c>
      <c r="M2644" s="23">
        <f>M2643-IF($B2644="B",(Percent_Rent_In_Elsies*2.49%/12 * H2643)/K2643,0)+IF($B2644="D",N2644,0)+IF(B2644="D",AK2643)+IF(B2644="C",F2643*90%)-(Y2644-Y2643)-IF($B2644="A",Q2643/K2643) + IF($B2644="A",Q2643/K2643)</f>
        <v>-45639606.780602261</v>
      </c>
      <c r="N2644" s="23">
        <f t="shared" si="1943"/>
        <v>0</v>
      </c>
      <c r="O2644" s="22">
        <f t="shared" si="1944"/>
        <v>20636473.649113793</v>
      </c>
      <c r="P2644" s="22">
        <f t="shared" si="1975"/>
        <v>0</v>
      </c>
      <c r="Q2644" s="22">
        <f t="shared" si="1976"/>
        <v>0</v>
      </c>
      <c r="R2644" s="22">
        <f t="shared" si="1945"/>
        <v>355033738.02018577</v>
      </c>
      <c r="S2644" s="16">
        <f t="shared" si="1935"/>
        <v>0</v>
      </c>
      <c r="T2644" s="15">
        <f t="shared" si="1946"/>
        <v>8900442.9915006459</v>
      </c>
      <c r="U2644" s="23">
        <f t="shared" si="1963"/>
        <v>1577344.505940363</v>
      </c>
      <c r="V2644" s="23">
        <f t="shared" si="1964"/>
        <v>0</v>
      </c>
      <c r="W2644" s="23">
        <f t="shared" si="1977"/>
        <v>131226.66438771741</v>
      </c>
      <c r="X2644" s="23">
        <f t="shared" si="1965"/>
        <v>37246128.699610889</v>
      </c>
      <c r="Y2644" s="23">
        <f t="shared" si="1947"/>
        <v>13825559.361691331</v>
      </c>
      <c r="Z2644" s="3">
        <f t="shared" si="1948"/>
        <v>0</v>
      </c>
      <c r="AA2644" s="23">
        <f t="shared" si="1949"/>
        <v>62945623.823200479</v>
      </c>
      <c r="AB2644" s="26">
        <f t="shared" si="1966"/>
        <v>70086276.274228528</v>
      </c>
      <c r="AC2644" s="23">
        <f t="shared" si="1967"/>
        <v>74889487.274228647</v>
      </c>
      <c r="AD2644" s="23">
        <f t="shared" si="1973"/>
        <v>4803211</v>
      </c>
      <c r="AE2644" s="24">
        <f t="shared" si="1934"/>
        <v>70086276.274228647</v>
      </c>
      <c r="AF2644" s="3">
        <f t="shared" si="1968"/>
        <v>0</v>
      </c>
      <c r="AG2644" s="2">
        <f t="shared" si="1950"/>
        <v>0</v>
      </c>
      <c r="AH2644" s="2">
        <f t="shared" si="1951"/>
        <v>165.73118237998341</v>
      </c>
      <c r="AI2644" s="23">
        <f t="shared" si="1974"/>
        <v>10120001429.980389</v>
      </c>
      <c r="AJ2644" s="23">
        <f t="shared" si="1952"/>
        <v>6219.922423797766</v>
      </c>
      <c r="AK2644" s="23">
        <f t="shared" si="1953"/>
        <v>0</v>
      </c>
      <c r="AL2644" s="23">
        <f t="shared" si="1978"/>
        <v>0</v>
      </c>
      <c r="AM2644" s="23">
        <f t="shared" si="1979"/>
        <v>0</v>
      </c>
      <c r="AN2644" s="16">
        <f t="shared" si="1969"/>
        <v>0</v>
      </c>
      <c r="AO2644" s="23">
        <f t="shared" si="1970"/>
        <v>0</v>
      </c>
      <c r="AP2644" s="22">
        <f t="shared" si="1971"/>
        <v>0</v>
      </c>
      <c r="AQ2644" s="30">
        <f t="shared" si="1954"/>
        <v>16736159273.612185</v>
      </c>
      <c r="AR2644" s="28">
        <f t="shared" si="1955"/>
        <v>8197057061.8816004</v>
      </c>
      <c r="AS2644" s="25">
        <f t="shared" si="1956"/>
        <v>200337590.02425668</v>
      </c>
      <c r="AT2644" s="32">
        <f t="shared" si="1957"/>
        <v>0</v>
      </c>
      <c r="AU2644" s="23">
        <f t="shared" si="1958"/>
        <v>0</v>
      </c>
      <c r="AV2644" s="22">
        <f t="shared" si="1959"/>
        <v>2411797827.497396</v>
      </c>
      <c r="AW2644" s="31">
        <f t="shared" si="1972"/>
        <v>11193763134.064054</v>
      </c>
    </row>
    <row r="2645" spans="1:53" x14ac:dyDescent="0.25">
      <c r="A2645" s="21">
        <f t="shared" si="1933"/>
        <v>766</v>
      </c>
      <c r="B2645" s="21" t="s">
        <v>28</v>
      </c>
      <c r="C2645" s="27">
        <f t="shared" si="1937"/>
        <v>0</v>
      </c>
      <c r="D2645" s="27">
        <f t="shared" si="1960"/>
        <v>0</v>
      </c>
      <c r="E2645" s="27" t="b">
        <f t="shared" si="1936"/>
        <v>1</v>
      </c>
      <c r="F2645" s="29">
        <f t="shared" si="1938"/>
        <v>0</v>
      </c>
      <c r="G2645" s="27">
        <f t="shared" si="1961"/>
        <v>0</v>
      </c>
      <c r="H2645" s="22">
        <f t="shared" si="1939"/>
        <v>29038703588.845226</v>
      </c>
      <c r="I2645" s="23">
        <f t="shared" si="1940"/>
        <v>132580106.5049091</v>
      </c>
      <c r="J2645" s="23">
        <f t="shared" si="1941"/>
        <v>1086</v>
      </c>
      <c r="K2645" s="19">
        <f t="shared" si="1962"/>
        <v>225.0831931027827</v>
      </c>
      <c r="L2645" s="16">
        <f t="shared" si="1942"/>
        <v>200.30075435483829</v>
      </c>
      <c r="M2645" s="23">
        <f>M2644-IF($B2645="B",(Percent_Rent_In_Elsies*2.49%/12 * H2644)/K2644,0)+IF($B2645="D",N2645,0)+IF(B2645="D",AK2644)+IF(B2645="C",F2644*90%)-(Y2645-Y2644)-IF($B2645="A",Q2644/K2644) + IF($B2645="A",Q2644/K2644)</f>
        <v>-45639606.780602261</v>
      </c>
      <c r="N2645" s="23">
        <f t="shared" si="1943"/>
        <v>0</v>
      </c>
      <c r="O2645" s="22">
        <f t="shared" si="1944"/>
        <v>0</v>
      </c>
      <c r="P2645" s="22">
        <f t="shared" si="1975"/>
        <v>20636473.649113793</v>
      </c>
      <c r="Q2645" s="22">
        <f t="shared" si="1976"/>
        <v>0</v>
      </c>
      <c r="R2645" s="22">
        <f t="shared" si="1945"/>
        <v>355033738.02018577</v>
      </c>
      <c r="S2645" s="16">
        <f t="shared" si="1935"/>
        <v>0</v>
      </c>
      <c r="T2645" s="15">
        <f t="shared" si="1946"/>
        <v>0</v>
      </c>
      <c r="U2645" s="23">
        <f t="shared" si="1963"/>
        <v>1577344.505940363</v>
      </c>
      <c r="V2645" s="23">
        <f t="shared" si="1964"/>
        <v>0</v>
      </c>
      <c r="W2645" s="23">
        <f t="shared" si="1977"/>
        <v>0</v>
      </c>
      <c r="X2645" s="23">
        <f t="shared" si="1965"/>
        <v>37246128.699610889</v>
      </c>
      <c r="Y2645" s="23">
        <f t="shared" si="1947"/>
        <v>13825559.361691331</v>
      </c>
      <c r="Z2645" s="3">
        <f t="shared" si="1948"/>
        <v>6561.3332193858714</v>
      </c>
      <c r="AA2645" s="23">
        <f t="shared" si="1949"/>
        <v>63044043.821491264</v>
      </c>
      <c r="AB2645" s="26">
        <f t="shared" si="1966"/>
        <v>70086276.274228528</v>
      </c>
      <c r="AC2645" s="23">
        <f t="shared" si="1967"/>
        <v>74889487.274228647</v>
      </c>
      <c r="AD2645" s="23">
        <f t="shared" si="1973"/>
        <v>4803211</v>
      </c>
      <c r="AE2645" s="24">
        <f t="shared" si="1934"/>
        <v>70086276.274228647</v>
      </c>
      <c r="AF2645" s="3">
        <f t="shared" si="1968"/>
        <v>0</v>
      </c>
      <c r="AG2645" s="2">
        <f t="shared" si="1950"/>
        <v>787359986.32630455</v>
      </c>
      <c r="AH2645" s="2">
        <f t="shared" si="1951"/>
        <v>165.73118237998341</v>
      </c>
      <c r="AI2645" s="23">
        <f t="shared" si="1974"/>
        <v>10135824778.180717</v>
      </c>
      <c r="AJ2645" s="23">
        <f t="shared" si="1952"/>
        <v>6219.922423797766</v>
      </c>
      <c r="AK2645" s="23">
        <f t="shared" si="1953"/>
        <v>0</v>
      </c>
      <c r="AL2645" s="23">
        <f t="shared" si="1978"/>
        <v>0</v>
      </c>
      <c r="AM2645" s="23">
        <f t="shared" si="1979"/>
        <v>0</v>
      </c>
      <c r="AN2645" s="16">
        <f t="shared" si="1969"/>
        <v>0</v>
      </c>
      <c r="AO2645" s="23">
        <f t="shared" si="1970"/>
        <v>0</v>
      </c>
      <c r="AP2645" s="22">
        <f t="shared" si="1971"/>
        <v>0</v>
      </c>
      <c r="AQ2645" s="30">
        <f t="shared" si="1954"/>
        <v>16736159273.612185</v>
      </c>
      <c r="AR2645" s="28">
        <f t="shared" si="1955"/>
        <v>8197057061.8816004</v>
      </c>
      <c r="AS2645" s="25">
        <f t="shared" si="1956"/>
        <v>200337590.02425668</v>
      </c>
      <c r="AT2645" s="32">
        <f t="shared" si="1957"/>
        <v>13122.666438771743</v>
      </c>
      <c r="AU2645" s="23">
        <f t="shared" si="1958"/>
        <v>13122.666438771743</v>
      </c>
      <c r="AV2645" s="22">
        <f t="shared" si="1959"/>
        <v>2420698270.4888968</v>
      </c>
      <c r="AW2645" s="31">
        <f t="shared" si="1972"/>
        <v>11193763134.064054</v>
      </c>
      <c r="AX2645" s="21"/>
      <c r="AY2645" s="21"/>
      <c r="AZ2645" s="21"/>
      <c r="BA2645" s="21"/>
    </row>
    <row r="2646" spans="1:53" x14ac:dyDescent="0.25">
      <c r="A2646">
        <f t="shared" si="1933"/>
        <v>767</v>
      </c>
      <c r="B2646" t="s">
        <v>6</v>
      </c>
      <c r="C2646" s="27">
        <f t="shared" si="1937"/>
        <v>0</v>
      </c>
      <c r="D2646" s="27">
        <f t="shared" si="1960"/>
        <v>0</v>
      </c>
      <c r="E2646" s="27" t="b">
        <f t="shared" si="1936"/>
        <v>1</v>
      </c>
      <c r="F2646" s="29">
        <f t="shared" si="1938"/>
        <v>0</v>
      </c>
      <c r="G2646" s="27">
        <f t="shared" si="1961"/>
        <v>0</v>
      </c>
      <c r="H2646" s="22">
        <f t="shared" si="1939"/>
        <v>29087101428.159969</v>
      </c>
      <c r="I2646" s="23">
        <f t="shared" si="1940"/>
        <v>132580106.5049091</v>
      </c>
      <c r="J2646" s="23">
        <f t="shared" si="1941"/>
        <v>1086</v>
      </c>
      <c r="K2646" s="19">
        <f t="shared" si="1962"/>
        <v>225.0831931027827</v>
      </c>
      <c r="L2646" s="16">
        <f t="shared" si="1942"/>
        <v>200.6345889454297</v>
      </c>
      <c r="M2646" s="23">
        <f>M2645-IF($B2646="B",(Percent_Rent_In_Elsies*2.49%/12 * H2645)/K2645,0)+IF($B2646="D",N2646,0)+IF(B2646="D",AK2645)+IF(B2646="C",F2645*90%)-(Y2646-Y2645)-IF($B2646="A",Q2645/K2645) + IF($B2646="A",Q2645/K2645)</f>
        <v>-45639606.780602261</v>
      </c>
      <c r="N2646" s="23">
        <f t="shared" si="1943"/>
        <v>0</v>
      </c>
      <c r="O2646" s="22">
        <f t="shared" si="1944"/>
        <v>0</v>
      </c>
      <c r="P2646" s="22">
        <f t="shared" si="1975"/>
        <v>0</v>
      </c>
      <c r="Q2646" s="22">
        <f t="shared" si="1976"/>
        <v>0</v>
      </c>
      <c r="R2646" s="22">
        <f t="shared" si="1945"/>
        <v>355033738.02018577</v>
      </c>
      <c r="S2646" s="16">
        <f t="shared" si="1935"/>
        <v>0</v>
      </c>
      <c r="T2646" s="15">
        <f t="shared" si="1946"/>
        <v>0</v>
      </c>
      <c r="U2646" s="23">
        <f t="shared" si="1963"/>
        <v>1577344.505940363</v>
      </c>
      <c r="V2646" s="23">
        <f t="shared" si="1964"/>
        <v>0</v>
      </c>
      <c r="W2646" s="23">
        <f t="shared" si="1977"/>
        <v>0</v>
      </c>
      <c r="X2646" s="23">
        <f t="shared" si="1965"/>
        <v>37278935.365707822</v>
      </c>
      <c r="Y2646" s="23">
        <f t="shared" si="1947"/>
        <v>13825559.361691331</v>
      </c>
      <c r="Z2646" s="3">
        <f t="shared" si="1948"/>
        <v>0</v>
      </c>
      <c r="AA2646" s="23">
        <f t="shared" si="1949"/>
        <v>63044043.821491264</v>
      </c>
      <c r="AB2646" s="26">
        <f t="shared" si="1966"/>
        <v>70086276.274228528</v>
      </c>
      <c r="AC2646" s="23">
        <f t="shared" si="1967"/>
        <v>74889487.274228647</v>
      </c>
      <c r="AD2646" s="23">
        <f t="shared" si="1973"/>
        <v>4803211</v>
      </c>
      <c r="AE2646" s="24">
        <f t="shared" si="1934"/>
        <v>70086276.274228647</v>
      </c>
      <c r="AF2646" s="3">
        <f t="shared" si="1968"/>
        <v>0</v>
      </c>
      <c r="AG2646" s="2">
        <f t="shared" si="1950"/>
        <v>0</v>
      </c>
      <c r="AH2646" s="2">
        <f t="shared" si="1951"/>
        <v>166.00740101728337</v>
      </c>
      <c r="AI2646" s="23">
        <f t="shared" si="1974"/>
        <v>10135824778.180717</v>
      </c>
      <c r="AJ2646" s="23">
        <f t="shared" si="1952"/>
        <v>6219.922423797766</v>
      </c>
      <c r="AK2646" s="23">
        <f t="shared" si="1953"/>
        <v>0</v>
      </c>
      <c r="AL2646" s="23">
        <f t="shared" si="1978"/>
        <v>0</v>
      </c>
      <c r="AM2646" s="23">
        <f t="shared" si="1979"/>
        <v>0</v>
      </c>
      <c r="AN2646" s="16">
        <f t="shared" si="1969"/>
        <v>0</v>
      </c>
      <c r="AO2646" s="23">
        <f t="shared" si="1970"/>
        <v>0</v>
      </c>
      <c r="AP2646" s="22">
        <f t="shared" si="1971"/>
        <v>0</v>
      </c>
      <c r="AQ2646" s="30">
        <f t="shared" si="1954"/>
        <v>16736159273.612185</v>
      </c>
      <c r="AR2646" s="28">
        <f t="shared" si="1955"/>
        <v>8197057061.8816004</v>
      </c>
      <c r="AS2646" s="25">
        <f t="shared" si="1956"/>
        <v>200337590.02425668</v>
      </c>
      <c r="AT2646" s="32">
        <f t="shared" si="1957"/>
        <v>0</v>
      </c>
      <c r="AU2646" s="23">
        <f t="shared" si="1958"/>
        <v>0</v>
      </c>
      <c r="AV2646" s="22">
        <f t="shared" si="1959"/>
        <v>2420698270.4888968</v>
      </c>
      <c r="AW2646" s="31">
        <f t="shared" si="1972"/>
        <v>11173126660.41494</v>
      </c>
    </row>
    <row r="2647" spans="1:53" x14ac:dyDescent="0.25">
      <c r="A2647">
        <f t="shared" si="1933"/>
        <v>767</v>
      </c>
      <c r="B2647" t="s">
        <v>7</v>
      </c>
      <c r="C2647" s="27">
        <f t="shared" si="1937"/>
        <v>0</v>
      </c>
      <c r="D2647" s="27">
        <f t="shared" si="1960"/>
        <v>0</v>
      </c>
      <c r="E2647" s="27" t="b">
        <f t="shared" si="1936"/>
        <v>1</v>
      </c>
      <c r="F2647" s="29">
        <f t="shared" si="1938"/>
        <v>0</v>
      </c>
      <c r="G2647" s="27">
        <f t="shared" si="1961"/>
        <v>0</v>
      </c>
      <c r="H2647" s="22">
        <f t="shared" si="1939"/>
        <v>29087101428.159969</v>
      </c>
      <c r="I2647" s="23">
        <f t="shared" si="1940"/>
        <v>132580106.5049091</v>
      </c>
      <c r="J2647" s="23">
        <f t="shared" si="1941"/>
        <v>1086</v>
      </c>
      <c r="K2647" s="19">
        <f t="shared" si="1962"/>
        <v>225.0831931027827</v>
      </c>
      <c r="L2647" s="16">
        <f t="shared" si="1942"/>
        <v>200.6345889454297</v>
      </c>
      <c r="M2647" s="23">
        <f>M2646-IF($B2647="B",(Percent_Rent_In_Elsies*2.49%/12 * H2646)/K2646,0)+IF($B2647="D",N2647,0)+IF(B2647="D",AK2646)+IF(B2647="C",F2646*90%)-(Y2647-Y2646)-IF($B2647="A",Q2646/K2646) + IF($B2647="A",Q2646/K2646)</f>
        <v>-45773681.063607194</v>
      </c>
      <c r="N2647" s="23">
        <f t="shared" si="1943"/>
        <v>0</v>
      </c>
      <c r="O2647" s="22">
        <f t="shared" si="1944"/>
        <v>0</v>
      </c>
      <c r="P2647" s="22">
        <f t="shared" si="1975"/>
        <v>0</v>
      </c>
      <c r="Q2647" s="22">
        <f t="shared" si="1976"/>
        <v>0</v>
      </c>
      <c r="R2647" s="22">
        <f t="shared" si="1945"/>
        <v>325447593.18517029</v>
      </c>
      <c r="S2647" s="16">
        <f t="shared" si="1935"/>
        <v>29586144.835015479</v>
      </c>
      <c r="T2647" s="15">
        <f t="shared" si="1946"/>
        <v>0</v>
      </c>
      <c r="U2647" s="23">
        <f t="shared" si="1963"/>
        <v>1445899.1304453327</v>
      </c>
      <c r="V2647" s="23">
        <f t="shared" si="1964"/>
        <v>131445.37549503025</v>
      </c>
      <c r="W2647" s="23">
        <f t="shared" si="1977"/>
        <v>0</v>
      </c>
      <c r="X2647" s="23">
        <f t="shared" si="1965"/>
        <v>37278935.365707822</v>
      </c>
      <c r="Y2647" s="23">
        <f t="shared" si="1947"/>
        <v>13825559.361691331</v>
      </c>
      <c r="Z2647" s="3">
        <f t="shared" si="1948"/>
        <v>0</v>
      </c>
      <c r="AA2647" s="23">
        <f t="shared" si="1949"/>
        <v>63044043.821491264</v>
      </c>
      <c r="AB2647" s="26">
        <f t="shared" si="1966"/>
        <v>70086276.274228528</v>
      </c>
      <c r="AC2647" s="23">
        <f t="shared" si="1967"/>
        <v>74889487.274228647</v>
      </c>
      <c r="AD2647" s="23">
        <f t="shared" si="1973"/>
        <v>4803211</v>
      </c>
      <c r="AE2647" s="24">
        <f t="shared" si="1934"/>
        <v>70086276.274228647</v>
      </c>
      <c r="AF2647" s="3">
        <f t="shared" si="1968"/>
        <v>0</v>
      </c>
      <c r="AG2647" s="2">
        <f t="shared" si="1950"/>
        <v>0</v>
      </c>
      <c r="AH2647" s="2">
        <f t="shared" si="1951"/>
        <v>166.00740101728337</v>
      </c>
      <c r="AI2647" s="23">
        <f t="shared" si="1974"/>
        <v>10135824778.180717</v>
      </c>
      <c r="AJ2647" s="23">
        <f t="shared" si="1952"/>
        <v>6219.922423797766</v>
      </c>
      <c r="AK2647" s="23">
        <f t="shared" si="1953"/>
        <v>0</v>
      </c>
      <c r="AL2647" s="23">
        <f t="shared" si="1978"/>
        <v>6013131.7313365936</v>
      </c>
      <c r="AM2647" s="23">
        <f t="shared" si="1979"/>
        <v>5610181933.948554</v>
      </c>
      <c r="AN2647" s="16">
        <f t="shared" si="1969"/>
        <v>0</v>
      </c>
      <c r="AO2647" s="23">
        <f t="shared" si="1970"/>
        <v>134074.28300493077</v>
      </c>
      <c r="AP2647" s="22">
        <f t="shared" si="1971"/>
        <v>30177867.731715973</v>
      </c>
      <c r="AQ2647" s="30">
        <f t="shared" si="1954"/>
        <v>16796258497.199898</v>
      </c>
      <c r="AR2647" s="28">
        <f t="shared" si="1955"/>
        <v>8226978417.7375965</v>
      </c>
      <c r="AS2647" s="25">
        <f t="shared" si="1956"/>
        <v>200337590.02425668</v>
      </c>
      <c r="AT2647" s="32">
        <f t="shared" si="1957"/>
        <v>0</v>
      </c>
      <c r="AU2647" s="23">
        <f t="shared" si="1958"/>
        <v>0</v>
      </c>
      <c r="AV2647" s="22">
        <f t="shared" si="1959"/>
        <v>2420698270.4888968</v>
      </c>
      <c r="AW2647" s="31">
        <f t="shared" si="1972"/>
        <v>11233225884.002651</v>
      </c>
    </row>
    <row r="2648" spans="1:53" s="21" customFormat="1" x14ac:dyDescent="0.25">
      <c r="A2648">
        <f t="shared" si="1933"/>
        <v>767</v>
      </c>
      <c r="B2648" t="s">
        <v>8</v>
      </c>
      <c r="C2648" s="27">
        <f t="shared" si="1937"/>
        <v>0</v>
      </c>
      <c r="D2648" s="27">
        <f t="shared" si="1960"/>
        <v>0</v>
      </c>
      <c r="E2648" s="27" t="b">
        <f t="shared" si="1936"/>
        <v>1</v>
      </c>
      <c r="F2648" s="29">
        <f t="shared" si="1938"/>
        <v>0</v>
      </c>
      <c r="G2648" s="27">
        <f t="shared" si="1961"/>
        <v>0</v>
      </c>
      <c r="H2648" s="22">
        <f t="shared" si="1939"/>
        <v>29087101428.159969</v>
      </c>
      <c r="I2648" s="23">
        <f t="shared" si="1940"/>
        <v>132580106.5049091</v>
      </c>
      <c r="J2648" s="23">
        <f t="shared" si="1941"/>
        <v>1086</v>
      </c>
      <c r="K2648" s="19">
        <f t="shared" si="1962"/>
        <v>225.0831931027827</v>
      </c>
      <c r="L2648" s="16">
        <f t="shared" si="1942"/>
        <v>200.6345889454297</v>
      </c>
      <c r="M2648" s="23">
        <f>M2647-IF($B2648="B",(Percent_Rent_In_Elsies*2.49%/12 * H2647)/K2647,0)+IF($B2648="D",N2648,0)+IF(B2648="D",AK2647)+IF(B2648="C",F2647*90%)-(Y2648-Y2647)-IF($B2648="A",Q2647/K2647) + IF($B2648="A",Q2647/K2647)</f>
        <v>-45773681.063607194</v>
      </c>
      <c r="N2648" s="23">
        <f t="shared" si="1943"/>
        <v>0</v>
      </c>
      <c r="O2648" s="22">
        <f t="shared" si="1944"/>
        <v>0</v>
      </c>
      <c r="P2648" s="22">
        <f t="shared" si="1975"/>
        <v>0</v>
      </c>
      <c r="Q2648" s="22">
        <f t="shared" si="1976"/>
        <v>0</v>
      </c>
      <c r="R2648" s="22">
        <f t="shared" si="1945"/>
        <v>355625460.91688627</v>
      </c>
      <c r="S2648" s="16">
        <f t="shared" si="1935"/>
        <v>29586144.835015479</v>
      </c>
      <c r="T2648" s="15">
        <f t="shared" si="1946"/>
        <v>0</v>
      </c>
      <c r="U2648" s="23">
        <f t="shared" si="1963"/>
        <v>1579973.4134502634</v>
      </c>
      <c r="V2648" s="23">
        <f t="shared" si="1964"/>
        <v>131445.37549503025</v>
      </c>
      <c r="W2648" s="23">
        <f t="shared" si="1977"/>
        <v>0</v>
      </c>
      <c r="X2648" s="23">
        <f t="shared" si="1965"/>
        <v>37278935.365707822</v>
      </c>
      <c r="Y2648" s="23">
        <f t="shared" si="1947"/>
        <v>13825559.361691331</v>
      </c>
      <c r="Z2648" s="3">
        <f t="shared" si="1948"/>
        <v>0</v>
      </c>
      <c r="AA2648" s="23">
        <f t="shared" si="1949"/>
        <v>63044043.821491264</v>
      </c>
      <c r="AB2648" s="26">
        <f t="shared" si="1966"/>
        <v>70086276.274228513</v>
      </c>
      <c r="AC2648" s="23">
        <f t="shared" si="1967"/>
        <v>74889487.274228647</v>
      </c>
      <c r="AD2648" s="23">
        <f t="shared" si="1973"/>
        <v>4803211</v>
      </c>
      <c r="AE2648" s="24">
        <f t="shared" si="1934"/>
        <v>70086276.274228647</v>
      </c>
      <c r="AF2648" s="3">
        <f t="shared" si="1968"/>
        <v>1E-4</v>
      </c>
      <c r="AG2648" s="2">
        <f t="shared" si="1950"/>
        <v>0</v>
      </c>
      <c r="AH2648" s="2">
        <f t="shared" si="1951"/>
        <v>166.00740101728337</v>
      </c>
      <c r="AI2648" s="23">
        <f t="shared" si="1974"/>
        <v>10135824778.180717</v>
      </c>
      <c r="AJ2648" s="23">
        <f t="shared" si="1952"/>
        <v>6219.922423797766</v>
      </c>
      <c r="AK2648" s="23">
        <f t="shared" si="1953"/>
        <v>61036.378677342174</v>
      </c>
      <c r="AL2648" s="23">
        <f t="shared" si="1978"/>
        <v>0</v>
      </c>
      <c r="AM2648" s="23">
        <f t="shared" si="1979"/>
        <v>0</v>
      </c>
      <c r="AN2648" s="16">
        <f t="shared" si="1969"/>
        <v>0</v>
      </c>
      <c r="AO2648" s="23">
        <f t="shared" si="1970"/>
        <v>0</v>
      </c>
      <c r="AP2648" s="22">
        <f t="shared" si="1971"/>
        <v>0</v>
      </c>
      <c r="AQ2648" s="30">
        <f t="shared" si="1954"/>
        <v>16796258497.199898</v>
      </c>
      <c r="AR2648" s="28">
        <f t="shared" si="1955"/>
        <v>8226978417.7375965</v>
      </c>
      <c r="AS2648" s="25">
        <f t="shared" si="1956"/>
        <v>200337590.02425668</v>
      </c>
      <c r="AT2648" s="32">
        <f t="shared" si="1957"/>
        <v>0</v>
      </c>
      <c r="AU2648" s="23">
        <f t="shared" si="1958"/>
        <v>0</v>
      </c>
      <c r="AV2648" s="22">
        <f t="shared" si="1959"/>
        <v>2420698270.4888968</v>
      </c>
      <c r="AW2648" s="31">
        <f t="shared" si="1972"/>
        <v>11233225884.002651</v>
      </c>
      <c r="AX2648"/>
      <c r="AY2648"/>
      <c r="AZ2648"/>
      <c r="BA2648"/>
    </row>
    <row r="2649" spans="1:53" s="21" customFormat="1" x14ac:dyDescent="0.25">
      <c r="A2649">
        <f t="shared" si="1933"/>
        <v>767</v>
      </c>
      <c r="B2649" t="s">
        <v>9</v>
      </c>
      <c r="C2649" s="27">
        <f t="shared" si="1937"/>
        <v>0</v>
      </c>
      <c r="D2649" s="27">
        <f t="shared" si="1960"/>
        <v>0</v>
      </c>
      <c r="E2649" s="27" t="b">
        <f t="shared" si="1936"/>
        <v>1</v>
      </c>
      <c r="F2649" s="29">
        <f t="shared" si="1938"/>
        <v>0</v>
      </c>
      <c r="G2649" s="27">
        <f t="shared" si="1961"/>
        <v>0</v>
      </c>
      <c r="H2649" s="22">
        <f t="shared" si="1939"/>
        <v>29087101428.159969</v>
      </c>
      <c r="I2649" s="23">
        <f t="shared" si="1940"/>
        <v>132580106.5049091</v>
      </c>
      <c r="J2649" s="23">
        <f t="shared" si="1941"/>
        <v>1086</v>
      </c>
      <c r="K2649" s="19">
        <f t="shared" si="1962"/>
        <v>225.0831931027827</v>
      </c>
      <c r="L2649" s="16">
        <f t="shared" si="1942"/>
        <v>200.6345889454297</v>
      </c>
      <c r="M2649" s="23">
        <f>M2648-IF($B2649="B",(Percent_Rent_In_Elsies*2.49%/12 * H2648)/K2648,0)+IF($B2649="D",N2649,0)+IF(B2649="D",AK2648)+IF(B2649="C",F2648*90%)-(Y2649-Y2648)-IF($B2649="A",Q2648/K2648) + IF($B2649="A",Q2648/K2648)</f>
        <v>-45712644.684929848</v>
      </c>
      <c r="N2649" s="23">
        <f t="shared" si="1943"/>
        <v>0</v>
      </c>
      <c r="O2649" s="22">
        <f t="shared" si="1944"/>
        <v>20670867.771862328</v>
      </c>
      <c r="P2649" s="22">
        <f t="shared" si="1975"/>
        <v>0</v>
      </c>
      <c r="Q2649" s="22">
        <f t="shared" si="1976"/>
        <v>0</v>
      </c>
      <c r="R2649" s="22">
        <f t="shared" si="1945"/>
        <v>355625460.91688627</v>
      </c>
      <c r="S2649" s="16">
        <f t="shared" si="1935"/>
        <v>0</v>
      </c>
      <c r="T2649" s="15">
        <f t="shared" si="1946"/>
        <v>8915277.0631531514</v>
      </c>
      <c r="U2649" s="23">
        <f t="shared" si="1963"/>
        <v>1579973.4134502634</v>
      </c>
      <c r="V2649" s="23">
        <f t="shared" si="1964"/>
        <v>0</v>
      </c>
      <c r="W2649" s="23">
        <f t="shared" si="1977"/>
        <v>131445.37549503025</v>
      </c>
      <c r="X2649" s="23">
        <f t="shared" si="1965"/>
        <v>37278935.365707822</v>
      </c>
      <c r="Y2649" s="23">
        <f t="shared" si="1947"/>
        <v>13825559.361691331</v>
      </c>
      <c r="Z2649" s="3">
        <f t="shared" si="1948"/>
        <v>0</v>
      </c>
      <c r="AA2649" s="23">
        <f t="shared" si="1949"/>
        <v>62983007.442813918</v>
      </c>
      <c r="AB2649" s="26">
        <f t="shared" si="1966"/>
        <v>70086276.274228513</v>
      </c>
      <c r="AC2649" s="23">
        <f t="shared" si="1967"/>
        <v>74889487.274228647</v>
      </c>
      <c r="AD2649" s="23">
        <f t="shared" si="1973"/>
        <v>4803211</v>
      </c>
      <c r="AE2649" s="24">
        <f t="shared" si="1934"/>
        <v>70086276.274228647</v>
      </c>
      <c r="AF2649" s="3">
        <f t="shared" si="1968"/>
        <v>0</v>
      </c>
      <c r="AG2649" s="2">
        <f t="shared" si="1950"/>
        <v>0</v>
      </c>
      <c r="AH2649" s="2">
        <f t="shared" si="1951"/>
        <v>166.00740101728337</v>
      </c>
      <c r="AI2649" s="23">
        <f t="shared" si="1974"/>
        <v>10126011733.174911</v>
      </c>
      <c r="AJ2649" s="23">
        <f t="shared" si="1952"/>
        <v>6219.922423797766</v>
      </c>
      <c r="AK2649" s="23">
        <f t="shared" si="1953"/>
        <v>0</v>
      </c>
      <c r="AL2649" s="23">
        <f t="shared" si="1978"/>
        <v>0</v>
      </c>
      <c r="AM2649" s="23">
        <f t="shared" si="1979"/>
        <v>0</v>
      </c>
      <c r="AN2649" s="16">
        <f t="shared" si="1969"/>
        <v>0</v>
      </c>
      <c r="AO2649" s="23">
        <f t="shared" si="1970"/>
        <v>0</v>
      </c>
      <c r="AP2649" s="22">
        <f t="shared" si="1971"/>
        <v>0</v>
      </c>
      <c r="AQ2649" s="30">
        <f t="shared" si="1954"/>
        <v>16796258497.199898</v>
      </c>
      <c r="AR2649" s="28">
        <f t="shared" si="1955"/>
        <v>8226978417.7375965</v>
      </c>
      <c r="AS2649" s="25">
        <f t="shared" si="1956"/>
        <v>200337590.02425668</v>
      </c>
      <c r="AT2649" s="32">
        <f t="shared" si="1957"/>
        <v>0</v>
      </c>
      <c r="AU2649" s="23">
        <f t="shared" si="1958"/>
        <v>0</v>
      </c>
      <c r="AV2649" s="22">
        <f t="shared" si="1959"/>
        <v>2420698270.4888968</v>
      </c>
      <c r="AW2649" s="31">
        <f t="shared" si="1972"/>
        <v>11233225884.002651</v>
      </c>
      <c r="AX2649"/>
      <c r="AY2649"/>
      <c r="AZ2649"/>
      <c r="BA2649"/>
    </row>
    <row r="2650" spans="1:53" x14ac:dyDescent="0.25">
      <c r="A2650" s="21">
        <f t="shared" ref="A2650:A2713" si="1980">A2645+1</f>
        <v>767</v>
      </c>
      <c r="B2650" s="21" t="s">
        <v>28</v>
      </c>
      <c r="C2650" s="27">
        <f t="shared" si="1937"/>
        <v>0</v>
      </c>
      <c r="D2650" s="27">
        <f t="shared" si="1960"/>
        <v>0</v>
      </c>
      <c r="E2650" s="27" t="b">
        <f t="shared" si="1936"/>
        <v>1</v>
      </c>
      <c r="F2650" s="29">
        <f t="shared" si="1938"/>
        <v>0</v>
      </c>
      <c r="G2650" s="27">
        <f t="shared" si="1961"/>
        <v>0</v>
      </c>
      <c r="H2650" s="22">
        <f t="shared" si="1939"/>
        <v>29087101428.159969</v>
      </c>
      <c r="I2650" s="23">
        <f t="shared" si="1940"/>
        <v>132580106.5049091</v>
      </c>
      <c r="J2650" s="23">
        <f t="shared" si="1941"/>
        <v>1086</v>
      </c>
      <c r="K2650" s="19">
        <f t="shared" si="1962"/>
        <v>225.0831931027827</v>
      </c>
      <c r="L2650" s="16">
        <f t="shared" si="1942"/>
        <v>200.6345889454297</v>
      </c>
      <c r="M2650" s="23">
        <f>M2649-IF($B2650="B",(Percent_Rent_In_Elsies*2.49%/12 * H2649)/K2649,0)+IF($B2650="D",N2650,0)+IF(B2650="D",AK2649)+IF(B2650="C",F2649*90%)-(Y2650-Y2649)-IF($B2650="A",Q2649/K2649) + IF($B2650="A",Q2649/K2649)</f>
        <v>-45712644.684929848</v>
      </c>
      <c r="N2650" s="23">
        <f t="shared" si="1943"/>
        <v>0</v>
      </c>
      <c r="O2650" s="22">
        <f t="shared" si="1944"/>
        <v>0</v>
      </c>
      <c r="P2650" s="22">
        <f t="shared" si="1975"/>
        <v>20670867.771862328</v>
      </c>
      <c r="Q2650" s="22">
        <f t="shared" si="1976"/>
        <v>0</v>
      </c>
      <c r="R2650" s="22">
        <f t="shared" si="1945"/>
        <v>355625460.91688627</v>
      </c>
      <c r="S2650" s="16">
        <f t="shared" si="1935"/>
        <v>0</v>
      </c>
      <c r="T2650" s="15">
        <f t="shared" si="1946"/>
        <v>0</v>
      </c>
      <c r="U2650" s="23">
        <f t="shared" si="1963"/>
        <v>1579973.4134502634</v>
      </c>
      <c r="V2650" s="23">
        <f t="shared" si="1964"/>
        <v>0</v>
      </c>
      <c r="W2650" s="23">
        <f t="shared" si="1977"/>
        <v>0</v>
      </c>
      <c r="X2650" s="23">
        <f t="shared" si="1965"/>
        <v>37278935.365707822</v>
      </c>
      <c r="Y2650" s="23">
        <f t="shared" si="1947"/>
        <v>13825559.361691331</v>
      </c>
      <c r="Z2650" s="3">
        <f t="shared" si="1948"/>
        <v>6572.2687747515129</v>
      </c>
      <c r="AA2650" s="23">
        <f t="shared" si="1949"/>
        <v>63081591.474435188</v>
      </c>
      <c r="AB2650" s="26">
        <f t="shared" si="1966"/>
        <v>70086276.274228498</v>
      </c>
      <c r="AC2650" s="23">
        <f t="shared" si="1967"/>
        <v>74889487.274228647</v>
      </c>
      <c r="AD2650" s="23">
        <f t="shared" si="1973"/>
        <v>4803211</v>
      </c>
      <c r="AE2650" s="24">
        <f t="shared" si="1934"/>
        <v>70086276.274228647</v>
      </c>
      <c r="AF2650" s="3">
        <f t="shared" si="1968"/>
        <v>0</v>
      </c>
      <c r="AG2650" s="2">
        <f t="shared" si="1950"/>
        <v>788672252.97018147</v>
      </c>
      <c r="AH2650" s="2">
        <f t="shared" si="1951"/>
        <v>166.00740101728337</v>
      </c>
      <c r="AI2650" s="23">
        <f t="shared" si="1974"/>
        <v>10141861453.622242</v>
      </c>
      <c r="AJ2650" s="23">
        <f t="shared" si="1952"/>
        <v>6219.922423797766</v>
      </c>
      <c r="AK2650" s="23">
        <f t="shared" si="1953"/>
        <v>0</v>
      </c>
      <c r="AL2650" s="23">
        <f t="shared" si="1978"/>
        <v>0</v>
      </c>
      <c r="AM2650" s="23">
        <f t="shared" si="1979"/>
        <v>0</v>
      </c>
      <c r="AN2650" s="16">
        <f t="shared" si="1969"/>
        <v>0</v>
      </c>
      <c r="AO2650" s="23">
        <f t="shared" si="1970"/>
        <v>0</v>
      </c>
      <c r="AP2650" s="22">
        <f t="shared" si="1971"/>
        <v>0</v>
      </c>
      <c r="AQ2650" s="30">
        <f t="shared" si="1954"/>
        <v>16796258497.199898</v>
      </c>
      <c r="AR2650" s="28">
        <f t="shared" si="1955"/>
        <v>8226978417.7375965</v>
      </c>
      <c r="AS2650" s="25">
        <f t="shared" si="1956"/>
        <v>200337590.02425668</v>
      </c>
      <c r="AT2650" s="32">
        <f t="shared" si="1957"/>
        <v>13144.537549503026</v>
      </c>
      <c r="AU2650" s="23">
        <f t="shared" si="1958"/>
        <v>13144.537549503026</v>
      </c>
      <c r="AV2650" s="22">
        <f t="shared" si="1959"/>
        <v>2429613547.5520501</v>
      </c>
      <c r="AW2650" s="31">
        <f t="shared" si="1972"/>
        <v>11233225884.002653</v>
      </c>
    </row>
    <row r="2651" spans="1:53" x14ac:dyDescent="0.25">
      <c r="A2651">
        <f t="shared" si="1980"/>
        <v>768</v>
      </c>
      <c r="B2651" t="s">
        <v>6</v>
      </c>
      <c r="C2651" s="27">
        <f t="shared" si="1937"/>
        <v>0</v>
      </c>
      <c r="D2651" s="27">
        <f t="shared" si="1960"/>
        <v>0</v>
      </c>
      <c r="E2651" s="27" t="b">
        <f t="shared" si="1936"/>
        <v>1</v>
      </c>
      <c r="F2651" s="29">
        <f t="shared" si="1938"/>
        <v>0</v>
      </c>
      <c r="G2651" s="27">
        <f t="shared" si="1961"/>
        <v>0</v>
      </c>
      <c r="H2651" s="22">
        <f t="shared" si="1939"/>
        <v>29135579930.540237</v>
      </c>
      <c r="I2651" s="23">
        <f t="shared" si="1940"/>
        <v>132580106.5049091</v>
      </c>
      <c r="J2651" s="23">
        <f t="shared" si="1941"/>
        <v>1086</v>
      </c>
      <c r="K2651" s="19">
        <f t="shared" si="1962"/>
        <v>225.0831931027827</v>
      </c>
      <c r="L2651" s="16">
        <f t="shared" si="1942"/>
        <v>200.96897992700542</v>
      </c>
      <c r="M2651" s="23">
        <f>M2650-IF($B2651="B",(Percent_Rent_In_Elsies*2.49%/12 * H2650)/K2650,0)+IF($B2651="D",N2651,0)+IF(B2651="D",AK2650)+IF(B2651="C",F2650*90%)-(Y2651-Y2650)-IF($B2651="A",Q2650/K2650) + IF($B2651="A",Q2650/K2650)</f>
        <v>-45712644.684929848</v>
      </c>
      <c r="N2651" s="23">
        <f t="shared" si="1943"/>
        <v>0</v>
      </c>
      <c r="O2651" s="22">
        <f t="shared" si="1944"/>
        <v>0</v>
      </c>
      <c r="P2651" s="22">
        <f t="shared" si="1975"/>
        <v>0</v>
      </c>
      <c r="Q2651" s="22">
        <f t="shared" si="1976"/>
        <v>0</v>
      </c>
      <c r="R2651" s="22">
        <f t="shared" si="1945"/>
        <v>355625460.91688627</v>
      </c>
      <c r="S2651" s="16">
        <f t="shared" si="1935"/>
        <v>0</v>
      </c>
      <c r="T2651" s="15">
        <f t="shared" si="1946"/>
        <v>0</v>
      </c>
      <c r="U2651" s="23">
        <f t="shared" si="1963"/>
        <v>1579973.4134502634</v>
      </c>
      <c r="V2651" s="23">
        <f t="shared" si="1964"/>
        <v>0</v>
      </c>
      <c r="W2651" s="23">
        <f t="shared" si="1977"/>
        <v>0</v>
      </c>
      <c r="X2651" s="23">
        <f t="shared" si="1965"/>
        <v>37311796.709581576</v>
      </c>
      <c r="Y2651" s="23">
        <f t="shared" si="1947"/>
        <v>13825559.361691331</v>
      </c>
      <c r="Z2651" s="3">
        <f t="shared" si="1948"/>
        <v>0</v>
      </c>
      <c r="AA2651" s="23">
        <f t="shared" si="1949"/>
        <v>63081591.474435188</v>
      </c>
      <c r="AB2651" s="26">
        <f t="shared" si="1966"/>
        <v>70086276.274228513</v>
      </c>
      <c r="AC2651" s="23">
        <f t="shared" si="1967"/>
        <v>74889487.274228647</v>
      </c>
      <c r="AD2651" s="23">
        <f t="shared" si="1973"/>
        <v>4803211</v>
      </c>
      <c r="AE2651" s="24">
        <f t="shared" si="1934"/>
        <v>70086276.274228647</v>
      </c>
      <c r="AF2651" s="3">
        <f t="shared" si="1968"/>
        <v>0</v>
      </c>
      <c r="AG2651" s="2">
        <f t="shared" si="1950"/>
        <v>0</v>
      </c>
      <c r="AH2651" s="2">
        <f t="shared" si="1951"/>
        <v>166.28408001897884</v>
      </c>
      <c r="AI2651" s="23">
        <f t="shared" si="1974"/>
        <v>10141861453.622242</v>
      </c>
      <c r="AJ2651" s="23">
        <f t="shared" si="1952"/>
        <v>6219.922423797766</v>
      </c>
      <c r="AK2651" s="23">
        <f t="shared" si="1953"/>
        <v>0</v>
      </c>
      <c r="AL2651" s="23">
        <f t="shared" si="1978"/>
        <v>0</v>
      </c>
      <c r="AM2651" s="23">
        <f t="shared" si="1979"/>
        <v>0</v>
      </c>
      <c r="AN2651" s="16">
        <f t="shared" si="1969"/>
        <v>0</v>
      </c>
      <c r="AO2651" s="23">
        <f t="shared" si="1970"/>
        <v>0</v>
      </c>
      <c r="AP2651" s="22">
        <f t="shared" si="1971"/>
        <v>0</v>
      </c>
      <c r="AQ2651" s="30">
        <f t="shared" si="1954"/>
        <v>16796258497.199898</v>
      </c>
      <c r="AR2651" s="28">
        <f t="shared" si="1955"/>
        <v>8226978417.7375965</v>
      </c>
      <c r="AS2651" s="25">
        <f t="shared" si="1956"/>
        <v>200337590.02425668</v>
      </c>
      <c r="AT2651" s="32">
        <f t="shared" si="1957"/>
        <v>0</v>
      </c>
      <c r="AU2651" s="23">
        <f t="shared" si="1958"/>
        <v>0</v>
      </c>
      <c r="AV2651" s="22">
        <f t="shared" si="1959"/>
        <v>2429613547.5520501</v>
      </c>
      <c r="AW2651" s="31">
        <f t="shared" si="1972"/>
        <v>11212555016.230789</v>
      </c>
    </row>
    <row r="2652" spans="1:53" x14ac:dyDescent="0.25">
      <c r="A2652">
        <f t="shared" si="1980"/>
        <v>768</v>
      </c>
      <c r="B2652" t="s">
        <v>7</v>
      </c>
      <c r="C2652" s="27">
        <f t="shared" si="1937"/>
        <v>0</v>
      </c>
      <c r="D2652" s="27">
        <f t="shared" si="1960"/>
        <v>0</v>
      </c>
      <c r="E2652" s="27" t="b">
        <f t="shared" si="1936"/>
        <v>1</v>
      </c>
      <c r="F2652" s="29">
        <f t="shared" si="1938"/>
        <v>0</v>
      </c>
      <c r="G2652" s="27">
        <f t="shared" si="1961"/>
        <v>0</v>
      </c>
      <c r="H2652" s="22">
        <f t="shared" si="1939"/>
        <v>29135579930.540237</v>
      </c>
      <c r="I2652" s="23">
        <f t="shared" si="1940"/>
        <v>132580106.5049091</v>
      </c>
      <c r="J2652" s="23">
        <f t="shared" si="1941"/>
        <v>1086</v>
      </c>
      <c r="K2652" s="19">
        <f t="shared" si="1962"/>
        <v>225.0831931027827</v>
      </c>
      <c r="L2652" s="16">
        <f t="shared" si="1942"/>
        <v>200.96897992700542</v>
      </c>
      <c r="M2652" s="23">
        <f>M2651-IF($B2652="B",(Percent_Rent_In_Elsies*2.49%/12 * H2651)/K2651,0)+IF($B2652="D",N2652,0)+IF(B2652="D",AK2651)+IF(B2652="C",F2651*90%)-(Y2652-Y2651)-IF($B2652="A",Q2651/K2651) + IF($B2652="A",Q2651/K2651)</f>
        <v>-45846942.425073117</v>
      </c>
      <c r="N2652" s="23">
        <f t="shared" si="1943"/>
        <v>0</v>
      </c>
      <c r="O2652" s="22">
        <f t="shared" si="1944"/>
        <v>0</v>
      </c>
      <c r="P2652" s="22">
        <f t="shared" si="1975"/>
        <v>0</v>
      </c>
      <c r="Q2652" s="22">
        <f t="shared" si="1976"/>
        <v>0</v>
      </c>
      <c r="R2652" s="22">
        <f t="shared" si="1945"/>
        <v>325990005.84047908</v>
      </c>
      <c r="S2652" s="16">
        <f t="shared" si="1935"/>
        <v>29635455.07640719</v>
      </c>
      <c r="T2652" s="15">
        <f t="shared" si="1946"/>
        <v>0</v>
      </c>
      <c r="U2652" s="23">
        <f t="shared" si="1963"/>
        <v>1448308.9623294082</v>
      </c>
      <c r="V2652" s="23">
        <f t="shared" si="1964"/>
        <v>131664.45112085529</v>
      </c>
      <c r="W2652" s="23">
        <f t="shared" si="1977"/>
        <v>0</v>
      </c>
      <c r="X2652" s="23">
        <f t="shared" si="1965"/>
        <v>37311796.709581576</v>
      </c>
      <c r="Y2652" s="23">
        <f t="shared" si="1947"/>
        <v>13825559.361691331</v>
      </c>
      <c r="Z2652" s="3">
        <f t="shared" si="1948"/>
        <v>0</v>
      </c>
      <c r="AA2652" s="23">
        <f t="shared" si="1949"/>
        <v>63081591.474435188</v>
      </c>
      <c r="AB2652" s="26">
        <f t="shared" si="1966"/>
        <v>70086276.274228513</v>
      </c>
      <c r="AC2652" s="23">
        <f t="shared" si="1967"/>
        <v>74889487.274228647</v>
      </c>
      <c r="AD2652" s="23">
        <f t="shared" si="1973"/>
        <v>4803211</v>
      </c>
      <c r="AE2652" s="24">
        <f t="shared" si="1934"/>
        <v>70086276.274228647</v>
      </c>
      <c r="AF2652" s="3">
        <f t="shared" si="1968"/>
        <v>0</v>
      </c>
      <c r="AG2652" s="2">
        <f t="shared" si="1950"/>
        <v>0</v>
      </c>
      <c r="AH2652" s="2">
        <f t="shared" si="1951"/>
        <v>166.28408001897884</v>
      </c>
      <c r="AI2652" s="23">
        <f t="shared" si="1974"/>
        <v>10141861453.622242</v>
      </c>
      <c r="AJ2652" s="23">
        <f t="shared" si="1952"/>
        <v>6219.922423797766</v>
      </c>
      <c r="AK2652" s="23">
        <f t="shared" si="1953"/>
        <v>0</v>
      </c>
      <c r="AL2652" s="23">
        <f t="shared" si="1978"/>
        <v>6036675.4415245056</v>
      </c>
      <c r="AM2652" s="23">
        <f t="shared" si="1979"/>
        <v>5632147941.5891323</v>
      </c>
      <c r="AN2652" s="16">
        <f t="shared" si="1969"/>
        <v>0</v>
      </c>
      <c r="AO2652" s="23">
        <f t="shared" si="1970"/>
        <v>134297.74014327233</v>
      </c>
      <c r="AP2652" s="22">
        <f t="shared" si="1971"/>
        <v>30228164.1779355</v>
      </c>
      <c r="AQ2652" s="30">
        <f t="shared" si="1954"/>
        <v>16856457886.160255</v>
      </c>
      <c r="AR2652" s="28">
        <f t="shared" si="1955"/>
        <v>8256949642.5200195</v>
      </c>
      <c r="AS2652" s="25">
        <f t="shared" si="1956"/>
        <v>200337590.02425668</v>
      </c>
      <c r="AT2652" s="32">
        <f t="shared" si="1957"/>
        <v>0</v>
      </c>
      <c r="AU2652" s="23">
        <f t="shared" si="1958"/>
        <v>0</v>
      </c>
      <c r="AV2652" s="22">
        <f t="shared" si="1959"/>
        <v>2429613547.5520501</v>
      </c>
      <c r="AW2652" s="31">
        <f t="shared" si="1972"/>
        <v>11272754405.191147</v>
      </c>
    </row>
    <row r="2653" spans="1:53" x14ac:dyDescent="0.25">
      <c r="A2653">
        <f t="shared" si="1980"/>
        <v>768</v>
      </c>
      <c r="B2653" t="s">
        <v>8</v>
      </c>
      <c r="C2653" s="27">
        <f t="shared" si="1937"/>
        <v>0</v>
      </c>
      <c r="D2653" s="27">
        <f t="shared" si="1960"/>
        <v>0</v>
      </c>
      <c r="E2653" s="27" t="b">
        <f t="shared" si="1936"/>
        <v>1</v>
      </c>
      <c r="F2653" s="29">
        <f t="shared" si="1938"/>
        <v>0</v>
      </c>
      <c r="G2653" s="27">
        <f t="shared" si="1961"/>
        <v>0</v>
      </c>
      <c r="H2653" s="22">
        <f t="shared" si="1939"/>
        <v>29135579930.540237</v>
      </c>
      <c r="I2653" s="23">
        <f t="shared" si="1940"/>
        <v>132580106.5049091</v>
      </c>
      <c r="J2653" s="23">
        <f t="shared" si="1941"/>
        <v>1086</v>
      </c>
      <c r="K2653" s="19">
        <f t="shared" si="1962"/>
        <v>225.0831931027827</v>
      </c>
      <c r="L2653" s="16">
        <f t="shared" si="1942"/>
        <v>200.96897992700542</v>
      </c>
      <c r="M2653" s="23">
        <f>M2652-IF($B2653="B",(Percent_Rent_In_Elsies*2.49%/12 * H2652)/K2652,0)+IF($B2653="D",N2653,0)+IF(B2653="D",AK2652)+IF(B2653="C",F2652*90%)-(Y2653-Y2652)-IF($B2653="A",Q2652/K2652) + IF($B2653="A",Q2652/K2652)</f>
        <v>-45846942.425073117</v>
      </c>
      <c r="N2653" s="23">
        <f t="shared" si="1943"/>
        <v>0</v>
      </c>
      <c r="O2653" s="22">
        <f t="shared" si="1944"/>
        <v>0</v>
      </c>
      <c r="P2653" s="22">
        <f t="shared" si="1975"/>
        <v>0</v>
      </c>
      <c r="Q2653" s="22">
        <f t="shared" si="1976"/>
        <v>0</v>
      </c>
      <c r="R2653" s="22">
        <f t="shared" si="1945"/>
        <v>356218170.01841456</v>
      </c>
      <c r="S2653" s="16">
        <f t="shared" si="1935"/>
        <v>29635455.07640719</v>
      </c>
      <c r="T2653" s="15">
        <f t="shared" si="1946"/>
        <v>0</v>
      </c>
      <c r="U2653" s="23">
        <f t="shared" si="1963"/>
        <v>1582606.7024726805</v>
      </c>
      <c r="V2653" s="23">
        <f t="shared" si="1964"/>
        <v>131664.45112085529</v>
      </c>
      <c r="W2653" s="23">
        <f t="shared" si="1977"/>
        <v>0</v>
      </c>
      <c r="X2653" s="23">
        <f t="shared" si="1965"/>
        <v>37311796.709581576</v>
      </c>
      <c r="Y2653" s="23">
        <f t="shared" si="1947"/>
        <v>13825559.361691331</v>
      </c>
      <c r="Z2653" s="3">
        <f t="shared" si="1948"/>
        <v>0</v>
      </c>
      <c r="AA2653" s="23">
        <f t="shared" si="1949"/>
        <v>63081591.474435188</v>
      </c>
      <c r="AB2653" s="26">
        <f t="shared" si="1966"/>
        <v>70086276.274228513</v>
      </c>
      <c r="AC2653" s="23">
        <f t="shared" si="1967"/>
        <v>74889487.274228647</v>
      </c>
      <c r="AD2653" s="23">
        <f t="shared" si="1973"/>
        <v>4803211</v>
      </c>
      <c r="AE2653" s="24">
        <f t="shared" si="1934"/>
        <v>70086276.274228647</v>
      </c>
      <c r="AF2653" s="3">
        <f t="shared" si="1968"/>
        <v>1E-4</v>
      </c>
      <c r="AG2653" s="2">
        <f t="shared" si="1950"/>
        <v>0</v>
      </c>
      <c r="AH2653" s="2">
        <f t="shared" si="1951"/>
        <v>166.28408001897884</v>
      </c>
      <c r="AI2653" s="23">
        <f t="shared" si="1974"/>
        <v>10141861453.622242</v>
      </c>
      <c r="AJ2653" s="23">
        <f t="shared" si="1952"/>
        <v>6219.922423797766</v>
      </c>
      <c r="AK2653" s="23">
        <f t="shared" si="1953"/>
        <v>61054.105902813746</v>
      </c>
      <c r="AL2653" s="23">
        <f t="shared" si="1978"/>
        <v>0</v>
      </c>
      <c r="AM2653" s="23">
        <f t="shared" si="1979"/>
        <v>0</v>
      </c>
      <c r="AN2653" s="16">
        <f t="shared" si="1969"/>
        <v>0</v>
      </c>
      <c r="AO2653" s="23">
        <f t="shared" si="1970"/>
        <v>0</v>
      </c>
      <c r="AP2653" s="22">
        <f t="shared" si="1971"/>
        <v>0</v>
      </c>
      <c r="AQ2653" s="30">
        <f t="shared" si="1954"/>
        <v>16856457886.160255</v>
      </c>
      <c r="AR2653" s="28">
        <f t="shared" si="1955"/>
        <v>8256949642.5200195</v>
      </c>
      <c r="AS2653" s="25">
        <f t="shared" si="1956"/>
        <v>200337590.02425668</v>
      </c>
      <c r="AT2653" s="32">
        <f t="shared" si="1957"/>
        <v>0</v>
      </c>
      <c r="AU2653" s="23">
        <f t="shared" si="1958"/>
        <v>0</v>
      </c>
      <c r="AV2653" s="22">
        <f t="shared" si="1959"/>
        <v>2429613547.5520501</v>
      </c>
      <c r="AW2653" s="31">
        <f t="shared" si="1972"/>
        <v>11272754405.191149</v>
      </c>
    </row>
    <row r="2654" spans="1:53" x14ac:dyDescent="0.25">
      <c r="A2654">
        <f t="shared" si="1980"/>
        <v>768</v>
      </c>
      <c r="B2654" t="s">
        <v>9</v>
      </c>
      <c r="C2654" s="27">
        <f t="shared" si="1937"/>
        <v>0</v>
      </c>
      <c r="D2654" s="27">
        <f t="shared" si="1960"/>
        <v>0</v>
      </c>
      <c r="E2654" s="27" t="b">
        <f t="shared" si="1936"/>
        <v>1</v>
      </c>
      <c r="F2654" s="29">
        <f t="shared" si="1938"/>
        <v>0</v>
      </c>
      <c r="G2654" s="27">
        <f t="shared" si="1961"/>
        <v>0</v>
      </c>
      <c r="H2654" s="22">
        <f t="shared" si="1939"/>
        <v>29135579930.540237</v>
      </c>
      <c r="I2654" s="23">
        <f t="shared" si="1940"/>
        <v>132580106.5049091</v>
      </c>
      <c r="J2654" s="23">
        <f t="shared" si="1941"/>
        <v>1086</v>
      </c>
      <c r="K2654" s="19">
        <f t="shared" si="1962"/>
        <v>225.0831931027827</v>
      </c>
      <c r="L2654" s="16">
        <f t="shared" si="1942"/>
        <v>200.96897992700542</v>
      </c>
      <c r="M2654" s="23">
        <f>M2653-IF($B2654="B",(Percent_Rent_In_Elsies*2.49%/12 * H2653)/K2653,0)+IF($B2654="D",N2654,0)+IF(B2654="D",AK2653)+IF(B2654="C",F2653*90%)-(Y2654-Y2653)-IF($B2654="A",Q2653/K2653) + IF($B2654="A",Q2653/K2653)</f>
        <v>-45785888.319170304</v>
      </c>
      <c r="N2654" s="23">
        <f t="shared" si="1943"/>
        <v>0</v>
      </c>
      <c r="O2654" s="22">
        <f t="shared" si="1944"/>
        <v>20705319.218148775</v>
      </c>
      <c r="P2654" s="22">
        <f t="shared" si="1975"/>
        <v>0</v>
      </c>
      <c r="Q2654" s="22">
        <f t="shared" si="1976"/>
        <v>0</v>
      </c>
      <c r="R2654" s="22">
        <f t="shared" si="1945"/>
        <v>356218170.01841456</v>
      </c>
      <c r="S2654" s="16">
        <f t="shared" si="1935"/>
        <v>0</v>
      </c>
      <c r="T2654" s="15">
        <f t="shared" si="1946"/>
        <v>8930135.858258415</v>
      </c>
      <c r="U2654" s="23">
        <f t="shared" si="1963"/>
        <v>1582606.7024726805</v>
      </c>
      <c r="V2654" s="23">
        <f t="shared" si="1964"/>
        <v>0</v>
      </c>
      <c r="W2654" s="23">
        <f t="shared" si="1977"/>
        <v>131664.45112085529</v>
      </c>
      <c r="X2654" s="23">
        <f t="shared" si="1965"/>
        <v>37311796.709581576</v>
      </c>
      <c r="Y2654" s="23">
        <f t="shared" si="1947"/>
        <v>13825559.361691331</v>
      </c>
      <c r="Z2654" s="3">
        <f t="shared" si="1948"/>
        <v>0</v>
      </c>
      <c r="AA2654" s="23">
        <f t="shared" si="1949"/>
        <v>63020537.368532375</v>
      </c>
      <c r="AB2654" s="26">
        <f t="shared" si="1966"/>
        <v>70086276.274228513</v>
      </c>
      <c r="AC2654" s="23">
        <f t="shared" si="1967"/>
        <v>74889487.274228647</v>
      </c>
      <c r="AD2654" s="23">
        <f t="shared" si="1973"/>
        <v>4803211</v>
      </c>
      <c r="AE2654" s="24">
        <f t="shared" si="1934"/>
        <v>70086276.274228647</v>
      </c>
      <c r="AF2654" s="3">
        <f t="shared" si="1968"/>
        <v>0</v>
      </c>
      <c r="AG2654" s="2">
        <f t="shared" si="1950"/>
        <v>0</v>
      </c>
      <c r="AH2654" s="2">
        <f t="shared" si="1951"/>
        <v>166.28408001897884</v>
      </c>
      <c r="AI2654" s="23">
        <f t="shared" si="1974"/>
        <v>10132045558.544641</v>
      </c>
      <c r="AJ2654" s="23">
        <f t="shared" si="1952"/>
        <v>6219.922423797766</v>
      </c>
      <c r="AK2654" s="23">
        <f t="shared" si="1953"/>
        <v>0</v>
      </c>
      <c r="AL2654" s="23">
        <f t="shared" si="1978"/>
        <v>0</v>
      </c>
      <c r="AM2654" s="23">
        <f t="shared" si="1979"/>
        <v>0</v>
      </c>
      <c r="AN2654" s="16">
        <f t="shared" si="1969"/>
        <v>0</v>
      </c>
      <c r="AO2654" s="23">
        <f t="shared" si="1970"/>
        <v>0</v>
      </c>
      <c r="AP2654" s="22">
        <f t="shared" si="1971"/>
        <v>0</v>
      </c>
      <c r="AQ2654" s="30">
        <f t="shared" si="1954"/>
        <v>16856457886.160255</v>
      </c>
      <c r="AR2654" s="28">
        <f t="shared" si="1955"/>
        <v>8256949642.5200195</v>
      </c>
      <c r="AS2654" s="25">
        <f t="shared" si="1956"/>
        <v>200337590.02425668</v>
      </c>
      <c r="AT2654" s="32">
        <f t="shared" si="1957"/>
        <v>0</v>
      </c>
      <c r="AU2654" s="23">
        <f t="shared" si="1958"/>
        <v>0</v>
      </c>
      <c r="AV2654" s="22">
        <f t="shared" si="1959"/>
        <v>2429613547.5520501</v>
      </c>
      <c r="AW2654" s="31">
        <f t="shared" si="1972"/>
        <v>11272754405.191149</v>
      </c>
    </row>
    <row r="2655" spans="1:53" x14ac:dyDescent="0.25">
      <c r="A2655" s="21">
        <f t="shared" si="1980"/>
        <v>768</v>
      </c>
      <c r="B2655" s="21" t="s">
        <v>28</v>
      </c>
      <c r="C2655" s="27">
        <f t="shared" si="1937"/>
        <v>0</v>
      </c>
      <c r="D2655" s="27">
        <f t="shared" si="1960"/>
        <v>0</v>
      </c>
      <c r="E2655" s="27" t="b">
        <f t="shared" si="1936"/>
        <v>1</v>
      </c>
      <c r="F2655" s="29">
        <f t="shared" si="1938"/>
        <v>0</v>
      </c>
      <c r="G2655" s="27">
        <f t="shared" si="1961"/>
        <v>0</v>
      </c>
      <c r="H2655" s="22">
        <f t="shared" si="1939"/>
        <v>29135579930.540237</v>
      </c>
      <c r="I2655" s="23">
        <f t="shared" si="1940"/>
        <v>132580106.5049091</v>
      </c>
      <c r="J2655" s="23">
        <f t="shared" si="1941"/>
        <v>1086</v>
      </c>
      <c r="K2655" s="19">
        <f t="shared" si="1962"/>
        <v>225.0831931027827</v>
      </c>
      <c r="L2655" s="16">
        <f t="shared" si="1942"/>
        <v>200.96897992700542</v>
      </c>
      <c r="M2655" s="23">
        <f>M2654-IF($B2655="B",(Percent_Rent_In_Elsies*2.49%/12 * H2654)/K2654,0)+IF($B2655="D",N2655,0)+IF(B2655="D",AK2654)+IF(B2655="C",F2654*90%)-(Y2655-Y2654)-IF($B2655="A",Q2654/K2654) + IF($B2655="A",Q2654/K2654)</f>
        <v>-45785888.319170304</v>
      </c>
      <c r="N2655" s="23">
        <f t="shared" si="1943"/>
        <v>0</v>
      </c>
      <c r="O2655" s="22">
        <f t="shared" si="1944"/>
        <v>0</v>
      </c>
      <c r="P2655" s="22">
        <f t="shared" si="1975"/>
        <v>20705319.218148775</v>
      </c>
      <c r="Q2655" s="22">
        <f t="shared" si="1976"/>
        <v>0</v>
      </c>
      <c r="R2655" s="22">
        <f t="shared" si="1945"/>
        <v>356218170.01841456</v>
      </c>
      <c r="S2655" s="16">
        <f t="shared" si="1935"/>
        <v>0</v>
      </c>
      <c r="T2655" s="15">
        <f t="shared" si="1946"/>
        <v>0</v>
      </c>
      <c r="U2655" s="23">
        <f t="shared" si="1963"/>
        <v>1582606.7024726805</v>
      </c>
      <c r="V2655" s="23">
        <f t="shared" si="1964"/>
        <v>0</v>
      </c>
      <c r="W2655" s="23">
        <f t="shared" si="1977"/>
        <v>0</v>
      </c>
      <c r="X2655" s="23">
        <f t="shared" si="1965"/>
        <v>37311796.709581576</v>
      </c>
      <c r="Y2655" s="23">
        <f t="shared" si="1947"/>
        <v>13825559.361691331</v>
      </c>
      <c r="Z2655" s="3">
        <f t="shared" si="1948"/>
        <v>6583.2225560427651</v>
      </c>
      <c r="AA2655" s="23">
        <f t="shared" si="1949"/>
        <v>63119285.706873015</v>
      </c>
      <c r="AB2655" s="26">
        <f t="shared" si="1966"/>
        <v>70086276.274228513</v>
      </c>
      <c r="AC2655" s="23">
        <f t="shared" si="1967"/>
        <v>74889487.274228647</v>
      </c>
      <c r="AD2655" s="23">
        <f t="shared" si="1973"/>
        <v>4803211</v>
      </c>
      <c r="AE2655" s="24">
        <f t="shared" si="1934"/>
        <v>70086276.274228647</v>
      </c>
      <c r="AF2655" s="3">
        <f t="shared" si="1968"/>
        <v>0</v>
      </c>
      <c r="AG2655" s="2">
        <f t="shared" si="1950"/>
        <v>789986706.72513175</v>
      </c>
      <c r="AH2655" s="2">
        <f t="shared" si="1951"/>
        <v>166.28408001897884</v>
      </c>
      <c r="AI2655" s="23">
        <f t="shared" si="1974"/>
        <v>10147921695.192717</v>
      </c>
      <c r="AJ2655" s="23">
        <f t="shared" si="1952"/>
        <v>6219.922423797766</v>
      </c>
      <c r="AK2655" s="23">
        <f t="shared" si="1953"/>
        <v>0</v>
      </c>
      <c r="AL2655" s="23">
        <f t="shared" si="1978"/>
        <v>0</v>
      </c>
      <c r="AM2655" s="23">
        <f t="shared" si="1979"/>
        <v>0</v>
      </c>
      <c r="AN2655" s="16">
        <f t="shared" si="1969"/>
        <v>0</v>
      </c>
      <c r="AO2655" s="23">
        <f t="shared" si="1970"/>
        <v>0</v>
      </c>
      <c r="AP2655" s="22">
        <f t="shared" si="1971"/>
        <v>0</v>
      </c>
      <c r="AQ2655" s="30">
        <f t="shared" si="1954"/>
        <v>16856457886.160255</v>
      </c>
      <c r="AR2655" s="28">
        <f t="shared" si="1955"/>
        <v>8256949642.5200195</v>
      </c>
      <c r="AS2655" s="25">
        <f t="shared" si="1956"/>
        <v>200337590.02425668</v>
      </c>
      <c r="AT2655" s="32">
        <f t="shared" si="1957"/>
        <v>13166.44511208553</v>
      </c>
      <c r="AU2655" s="23">
        <f t="shared" si="1958"/>
        <v>13166.44511208553</v>
      </c>
      <c r="AV2655" s="22">
        <f t="shared" si="1959"/>
        <v>2438543683.4103084</v>
      </c>
      <c r="AW2655" s="31">
        <f t="shared" si="1972"/>
        <v>11272754405.191147</v>
      </c>
    </row>
    <row r="2656" spans="1:53" x14ac:dyDescent="0.25">
      <c r="A2656">
        <f t="shared" si="1980"/>
        <v>769</v>
      </c>
      <c r="B2656" t="s">
        <v>6</v>
      </c>
      <c r="C2656" s="27">
        <f t="shared" si="1937"/>
        <v>0</v>
      </c>
      <c r="D2656" s="27">
        <f t="shared" si="1960"/>
        <v>0</v>
      </c>
      <c r="E2656" s="27" t="b">
        <f t="shared" si="1936"/>
        <v>1</v>
      </c>
      <c r="F2656" s="29">
        <f t="shared" si="1938"/>
        <v>0</v>
      </c>
      <c r="G2656" s="27">
        <f t="shared" si="1961"/>
        <v>0</v>
      </c>
      <c r="H2656" s="22">
        <f t="shared" si="1939"/>
        <v>29184139230.424473</v>
      </c>
      <c r="I2656" s="23">
        <f t="shared" si="1940"/>
        <v>132580106.5049091</v>
      </c>
      <c r="J2656" s="23">
        <f t="shared" si="1941"/>
        <v>1086</v>
      </c>
      <c r="K2656" s="19">
        <f t="shared" si="1962"/>
        <v>225.0831931027827</v>
      </c>
      <c r="L2656" s="16">
        <f t="shared" si="1942"/>
        <v>201.30392822688378</v>
      </c>
      <c r="M2656" s="23">
        <f>M2655-IF($B2656="B",(Percent_Rent_In_Elsies*2.49%/12 * H2655)/K2655,0)+IF($B2656="D",N2656,0)+IF(B2656="D",AK2655)+IF(B2656="C",F2655*90%)-(Y2656-Y2655)-IF($B2656="A",Q2655/K2655) + IF($B2656="A",Q2655/K2655)</f>
        <v>-45785888.319170304</v>
      </c>
      <c r="N2656" s="23">
        <f t="shared" si="1943"/>
        <v>0</v>
      </c>
      <c r="O2656" s="22">
        <f t="shared" si="1944"/>
        <v>0</v>
      </c>
      <c r="P2656" s="22">
        <f t="shared" si="1975"/>
        <v>0</v>
      </c>
      <c r="Q2656" s="22">
        <f t="shared" si="1976"/>
        <v>0</v>
      </c>
      <c r="R2656" s="22">
        <f t="shared" si="1945"/>
        <v>356218170.01841456</v>
      </c>
      <c r="S2656" s="16">
        <f t="shared" si="1935"/>
        <v>0</v>
      </c>
      <c r="T2656" s="15">
        <f t="shared" si="1946"/>
        <v>0</v>
      </c>
      <c r="U2656" s="23">
        <f t="shared" si="1963"/>
        <v>1582606.7024726805</v>
      </c>
      <c r="V2656" s="23">
        <f t="shared" si="1964"/>
        <v>0</v>
      </c>
      <c r="W2656" s="23">
        <f t="shared" si="1977"/>
        <v>0</v>
      </c>
      <c r="X2656" s="23">
        <f t="shared" si="1965"/>
        <v>37344712.82236179</v>
      </c>
      <c r="Y2656" s="23">
        <f t="shared" si="1947"/>
        <v>13825559.361691331</v>
      </c>
      <c r="Z2656" s="3">
        <f t="shared" si="1948"/>
        <v>0</v>
      </c>
      <c r="AA2656" s="23">
        <f t="shared" si="1949"/>
        <v>63119285.706873015</v>
      </c>
      <c r="AB2656" s="26">
        <f t="shared" si="1966"/>
        <v>70086276.274228513</v>
      </c>
      <c r="AC2656" s="23">
        <f t="shared" si="1967"/>
        <v>74889487.274228647</v>
      </c>
      <c r="AD2656" s="23">
        <f t="shared" si="1973"/>
        <v>4803211</v>
      </c>
      <c r="AE2656" s="24">
        <f t="shared" si="1934"/>
        <v>70086276.274228647</v>
      </c>
      <c r="AF2656" s="3">
        <f t="shared" si="1968"/>
        <v>0</v>
      </c>
      <c r="AG2656" s="2">
        <f t="shared" si="1950"/>
        <v>0</v>
      </c>
      <c r="AH2656" s="2">
        <f t="shared" si="1951"/>
        <v>166.56122015234385</v>
      </c>
      <c r="AI2656" s="23">
        <f t="shared" si="1974"/>
        <v>10147921695.192717</v>
      </c>
      <c r="AJ2656" s="23">
        <f t="shared" si="1952"/>
        <v>6219.922423797766</v>
      </c>
      <c r="AK2656" s="23">
        <f t="shared" si="1953"/>
        <v>0</v>
      </c>
      <c r="AL2656" s="23">
        <f t="shared" si="1978"/>
        <v>0</v>
      </c>
      <c r="AM2656" s="23">
        <f t="shared" si="1979"/>
        <v>0</v>
      </c>
      <c r="AN2656" s="16">
        <f t="shared" si="1969"/>
        <v>0</v>
      </c>
      <c r="AO2656" s="23">
        <f t="shared" si="1970"/>
        <v>0</v>
      </c>
      <c r="AP2656" s="22">
        <f t="shared" si="1971"/>
        <v>0</v>
      </c>
      <c r="AQ2656" s="30">
        <f t="shared" si="1954"/>
        <v>16856457886.160255</v>
      </c>
      <c r="AR2656" s="28">
        <f t="shared" si="1955"/>
        <v>8256949642.5200195</v>
      </c>
      <c r="AS2656" s="25">
        <f t="shared" si="1956"/>
        <v>200337590.02425668</v>
      </c>
      <c r="AT2656" s="32">
        <f t="shared" si="1957"/>
        <v>0</v>
      </c>
      <c r="AU2656" s="23">
        <f t="shared" si="1958"/>
        <v>0</v>
      </c>
      <c r="AV2656" s="22">
        <f t="shared" si="1959"/>
        <v>2438543683.4103084</v>
      </c>
      <c r="AW2656" s="31">
        <f t="shared" si="1972"/>
        <v>11252049085.973</v>
      </c>
    </row>
    <row r="2657" spans="1:53" x14ac:dyDescent="0.25">
      <c r="A2657">
        <f t="shared" si="1980"/>
        <v>769</v>
      </c>
      <c r="B2657" t="s">
        <v>7</v>
      </c>
      <c r="C2657" s="27">
        <f t="shared" si="1937"/>
        <v>0</v>
      </c>
      <c r="D2657" s="27">
        <f t="shared" si="1960"/>
        <v>0</v>
      </c>
      <c r="E2657" s="27" t="b">
        <f t="shared" si="1936"/>
        <v>1</v>
      </c>
      <c r="F2657" s="29">
        <f t="shared" si="1938"/>
        <v>0</v>
      </c>
      <c r="G2657" s="27">
        <f t="shared" si="1961"/>
        <v>0</v>
      </c>
      <c r="H2657" s="22">
        <f t="shared" si="1939"/>
        <v>29184139230.424473</v>
      </c>
      <c r="I2657" s="23">
        <f t="shared" si="1940"/>
        <v>132580106.5049091</v>
      </c>
      <c r="J2657" s="23">
        <f t="shared" si="1941"/>
        <v>1086</v>
      </c>
      <c r="K2657" s="19">
        <f t="shared" si="1962"/>
        <v>225.0831931027827</v>
      </c>
      <c r="L2657" s="16">
        <f t="shared" si="1942"/>
        <v>201.30392822688378</v>
      </c>
      <c r="M2657" s="23">
        <f>M2656-IF($B2657="B",(Percent_Rent_In_Elsies*2.49%/12 * H2656)/K2656,0)+IF($B2657="D",N2657,0)+IF(B2657="D",AK2656)+IF(B2657="C",F2656*90%)-(Y2657-Y2656)-IF($B2657="A",Q2656/K2656) + IF($B2657="A",Q2656/K2656)</f>
        <v>-45920409.888880484</v>
      </c>
      <c r="N2657" s="23">
        <f t="shared" si="1943"/>
        <v>0</v>
      </c>
      <c r="O2657" s="22">
        <f t="shared" si="1944"/>
        <v>0</v>
      </c>
      <c r="P2657" s="22">
        <f t="shared" si="1975"/>
        <v>0</v>
      </c>
      <c r="Q2657" s="22">
        <f t="shared" si="1976"/>
        <v>0</v>
      </c>
      <c r="R2657" s="22">
        <f t="shared" si="1945"/>
        <v>326533322.51688004</v>
      </c>
      <c r="S2657" s="16">
        <f t="shared" si="1935"/>
        <v>29684847.501534548</v>
      </c>
      <c r="T2657" s="15">
        <f t="shared" si="1946"/>
        <v>0</v>
      </c>
      <c r="U2657" s="23">
        <f t="shared" si="1963"/>
        <v>1450722.8105999571</v>
      </c>
      <c r="V2657" s="23">
        <f t="shared" si="1964"/>
        <v>131883.89187272338</v>
      </c>
      <c r="W2657" s="23">
        <f t="shared" si="1977"/>
        <v>0</v>
      </c>
      <c r="X2657" s="23">
        <f t="shared" si="1965"/>
        <v>37344712.82236179</v>
      </c>
      <c r="Y2657" s="23">
        <f t="shared" si="1947"/>
        <v>13825559.361691331</v>
      </c>
      <c r="Z2657" s="3">
        <f t="shared" si="1948"/>
        <v>0</v>
      </c>
      <c r="AA2657" s="23">
        <f t="shared" si="1949"/>
        <v>63119285.706873015</v>
      </c>
      <c r="AB2657" s="26">
        <f t="shared" si="1966"/>
        <v>70086276.274228498</v>
      </c>
      <c r="AC2657" s="23">
        <f t="shared" si="1967"/>
        <v>74889487.274228647</v>
      </c>
      <c r="AD2657" s="23">
        <f t="shared" si="1973"/>
        <v>4803211</v>
      </c>
      <c r="AE2657" s="24">
        <f t="shared" si="1934"/>
        <v>70086276.274228647</v>
      </c>
      <c r="AF2657" s="3">
        <f t="shared" si="1968"/>
        <v>0</v>
      </c>
      <c r="AG2657" s="2">
        <f t="shared" si="1950"/>
        <v>0</v>
      </c>
      <c r="AH2657" s="2">
        <f t="shared" si="1951"/>
        <v>166.56122015234385</v>
      </c>
      <c r="AI2657" s="23">
        <f t="shared" si="1974"/>
        <v>10147921695.192717</v>
      </c>
      <c r="AJ2657" s="23">
        <f t="shared" si="1952"/>
        <v>6219.922423797766</v>
      </c>
      <c r="AK2657" s="23">
        <f t="shared" si="1953"/>
        <v>0</v>
      </c>
      <c r="AL2657" s="23">
        <f t="shared" si="1978"/>
        <v>6060241.5704746246</v>
      </c>
      <c r="AM2657" s="23">
        <f t="shared" si="1979"/>
        <v>5654134865.6739759</v>
      </c>
      <c r="AN2657" s="16">
        <f t="shared" si="1969"/>
        <v>0</v>
      </c>
      <c r="AO2657" s="23">
        <f t="shared" si="1970"/>
        <v>134521.56971017781</v>
      </c>
      <c r="AP2657" s="22">
        <f t="shared" si="1971"/>
        <v>30278544.451565396</v>
      </c>
      <c r="AQ2657" s="30">
        <f t="shared" si="1954"/>
        <v>16916757607.435547</v>
      </c>
      <c r="AR2657" s="28">
        <f t="shared" si="1955"/>
        <v>8286970819.3437462</v>
      </c>
      <c r="AS2657" s="25">
        <f t="shared" si="1956"/>
        <v>200337590.02425668</v>
      </c>
      <c r="AT2657" s="32">
        <f t="shared" si="1957"/>
        <v>0</v>
      </c>
      <c r="AU2657" s="23">
        <f t="shared" si="1958"/>
        <v>0</v>
      </c>
      <c r="AV2657" s="22">
        <f t="shared" si="1959"/>
        <v>2438543683.4103084</v>
      </c>
      <c r="AW2657" s="31">
        <f t="shared" si="1972"/>
        <v>11312348807.248291</v>
      </c>
    </row>
    <row r="2658" spans="1:53" x14ac:dyDescent="0.25">
      <c r="A2658">
        <f t="shared" si="1980"/>
        <v>769</v>
      </c>
      <c r="B2658" t="s">
        <v>8</v>
      </c>
      <c r="C2658" s="27">
        <f t="shared" si="1937"/>
        <v>0</v>
      </c>
      <c r="D2658" s="27">
        <f t="shared" si="1960"/>
        <v>0</v>
      </c>
      <c r="E2658" s="27" t="b">
        <f t="shared" si="1936"/>
        <v>1</v>
      </c>
      <c r="F2658" s="29">
        <f t="shared" si="1938"/>
        <v>0</v>
      </c>
      <c r="G2658" s="27">
        <f t="shared" si="1961"/>
        <v>0</v>
      </c>
      <c r="H2658" s="22">
        <f t="shared" si="1939"/>
        <v>29184139230.424473</v>
      </c>
      <c r="I2658" s="23">
        <f t="shared" si="1940"/>
        <v>132580106.5049091</v>
      </c>
      <c r="J2658" s="23">
        <f t="shared" si="1941"/>
        <v>1086</v>
      </c>
      <c r="K2658" s="19">
        <f t="shared" si="1962"/>
        <v>225.0831931027827</v>
      </c>
      <c r="L2658" s="16">
        <f t="shared" si="1942"/>
        <v>201.30392822688378</v>
      </c>
      <c r="M2658" s="23">
        <f>M2657-IF($B2658="B",(Percent_Rent_In_Elsies*2.49%/12 * H2657)/K2657,0)+IF($B2658="D",N2658,0)+IF(B2658="D",AK2657)+IF(B2658="C",F2657*90%)-(Y2658-Y2657)-IF($B2658="A",Q2657/K2657) + IF($B2658="A",Q2657/K2657)</f>
        <v>-45920409.888880484</v>
      </c>
      <c r="N2658" s="23">
        <f t="shared" si="1943"/>
        <v>0</v>
      </c>
      <c r="O2658" s="22">
        <f t="shared" si="1944"/>
        <v>0</v>
      </c>
      <c r="P2658" s="22">
        <f t="shared" si="1975"/>
        <v>0</v>
      </c>
      <c r="Q2658" s="22">
        <f t="shared" si="1976"/>
        <v>0</v>
      </c>
      <c r="R2658" s="22">
        <f t="shared" si="1945"/>
        <v>356811866.96844542</v>
      </c>
      <c r="S2658" s="16">
        <f t="shared" si="1935"/>
        <v>29684847.501534548</v>
      </c>
      <c r="T2658" s="15">
        <f t="shared" si="1946"/>
        <v>0</v>
      </c>
      <c r="U2658" s="23">
        <f t="shared" si="1963"/>
        <v>1585244.380310135</v>
      </c>
      <c r="V2658" s="23">
        <f t="shared" si="1964"/>
        <v>131883.89187272338</v>
      </c>
      <c r="W2658" s="23">
        <f t="shared" si="1977"/>
        <v>0</v>
      </c>
      <c r="X2658" s="23">
        <f t="shared" si="1965"/>
        <v>37344712.82236179</v>
      </c>
      <c r="Y2658" s="23">
        <f t="shared" si="1947"/>
        <v>13825559.361691331</v>
      </c>
      <c r="Z2658" s="3">
        <f t="shared" si="1948"/>
        <v>0</v>
      </c>
      <c r="AA2658" s="23">
        <f t="shared" si="1949"/>
        <v>63119285.706873015</v>
      </c>
      <c r="AB2658" s="26">
        <f t="shared" si="1966"/>
        <v>70086276.274228513</v>
      </c>
      <c r="AC2658" s="23">
        <f t="shared" si="1967"/>
        <v>74889487.274228647</v>
      </c>
      <c r="AD2658" s="23">
        <f t="shared" si="1973"/>
        <v>4803211</v>
      </c>
      <c r="AE2658" s="24">
        <f t="shared" si="1934"/>
        <v>70086276.274228647</v>
      </c>
      <c r="AF2658" s="3">
        <f t="shared" si="1968"/>
        <v>1E-4</v>
      </c>
      <c r="AG2658" s="2">
        <f t="shared" si="1950"/>
        <v>0</v>
      </c>
      <c r="AH2658" s="2">
        <f t="shared" si="1951"/>
        <v>166.56122015234385</v>
      </c>
      <c r="AI2658" s="23">
        <f t="shared" si="1974"/>
        <v>10147921695.192717</v>
      </c>
      <c r="AJ2658" s="23">
        <f t="shared" si="1952"/>
        <v>6219.922423797766</v>
      </c>
      <c r="AK2658" s="23">
        <f t="shared" si="1953"/>
        <v>61071.967167306037</v>
      </c>
      <c r="AL2658" s="23">
        <f t="shared" si="1978"/>
        <v>0</v>
      </c>
      <c r="AM2658" s="23">
        <f t="shared" si="1979"/>
        <v>0</v>
      </c>
      <c r="AN2658" s="16">
        <f t="shared" si="1969"/>
        <v>0</v>
      </c>
      <c r="AO2658" s="23">
        <f t="shared" si="1970"/>
        <v>0</v>
      </c>
      <c r="AP2658" s="22">
        <f t="shared" si="1971"/>
        <v>0</v>
      </c>
      <c r="AQ2658" s="30">
        <f t="shared" si="1954"/>
        <v>16916757607.435547</v>
      </c>
      <c r="AR2658" s="28">
        <f t="shared" si="1955"/>
        <v>8286970819.3437462</v>
      </c>
      <c r="AS2658" s="25">
        <f t="shared" si="1956"/>
        <v>200337590.02425668</v>
      </c>
      <c r="AT2658" s="32">
        <f t="shared" si="1957"/>
        <v>0</v>
      </c>
      <c r="AU2658" s="23">
        <f t="shared" si="1958"/>
        <v>0</v>
      </c>
      <c r="AV2658" s="22">
        <f t="shared" si="1959"/>
        <v>2438543683.4103084</v>
      </c>
      <c r="AW2658" s="31">
        <f t="shared" si="1972"/>
        <v>11312348807.248291</v>
      </c>
    </row>
    <row r="2659" spans="1:53" x14ac:dyDescent="0.25">
      <c r="A2659" s="21">
        <f t="shared" si="1980"/>
        <v>769</v>
      </c>
      <c r="B2659" s="21" t="s">
        <v>9</v>
      </c>
      <c r="C2659" s="27">
        <f t="shared" si="1937"/>
        <v>0</v>
      </c>
      <c r="D2659" s="27">
        <f t="shared" si="1960"/>
        <v>0</v>
      </c>
      <c r="E2659" s="27" t="b">
        <f t="shared" si="1936"/>
        <v>1</v>
      </c>
      <c r="F2659" s="29">
        <f t="shared" si="1938"/>
        <v>0</v>
      </c>
      <c r="G2659" s="27">
        <f t="shared" si="1961"/>
        <v>0</v>
      </c>
      <c r="H2659" s="22">
        <f t="shared" si="1939"/>
        <v>29184139230.424473</v>
      </c>
      <c r="I2659" s="23">
        <f t="shared" si="1940"/>
        <v>132580106.5049091</v>
      </c>
      <c r="J2659" s="23">
        <f t="shared" si="1941"/>
        <v>1086</v>
      </c>
      <c r="K2659" s="19">
        <f t="shared" si="1962"/>
        <v>225.0831931027827</v>
      </c>
      <c r="L2659" s="16">
        <f t="shared" si="1942"/>
        <v>201.30392822688378</v>
      </c>
      <c r="M2659" s="23">
        <f>M2658-IF($B2659="B",(Percent_Rent_In_Elsies*2.49%/12 * H2658)/K2658,0)+IF($B2659="D",N2659,0)+IF(B2659="D",AK2658)+IF(B2659="C",F2658*90%)-(Y2659-Y2658)-IF($B2659="A",Q2658/K2658) + IF($B2659="A",Q2658/K2658)</f>
        <v>-45859337.921713181</v>
      </c>
      <c r="N2659" s="23">
        <f t="shared" si="1943"/>
        <v>0</v>
      </c>
      <c r="O2659" s="22">
        <f t="shared" si="1944"/>
        <v>20739828.083512366</v>
      </c>
      <c r="P2659" s="22">
        <f t="shared" si="1975"/>
        <v>0</v>
      </c>
      <c r="Q2659" s="22">
        <f t="shared" si="1976"/>
        <v>0</v>
      </c>
      <c r="R2659" s="22">
        <f t="shared" si="1945"/>
        <v>356811866.96844542</v>
      </c>
      <c r="S2659" s="16">
        <f t="shared" si="1935"/>
        <v>0</v>
      </c>
      <c r="T2659" s="15">
        <f t="shared" si="1946"/>
        <v>8945019.4180221818</v>
      </c>
      <c r="U2659" s="23">
        <f t="shared" si="1963"/>
        <v>1585244.380310135</v>
      </c>
      <c r="V2659" s="23">
        <f t="shared" si="1964"/>
        <v>0</v>
      </c>
      <c r="W2659" s="23">
        <f t="shared" si="1977"/>
        <v>131883.89187272338</v>
      </c>
      <c r="X2659" s="23">
        <f t="shared" si="1965"/>
        <v>37344712.82236179</v>
      </c>
      <c r="Y2659" s="23">
        <f t="shared" si="1947"/>
        <v>13825559.361691331</v>
      </c>
      <c r="Z2659" s="3">
        <f t="shared" si="1948"/>
        <v>0</v>
      </c>
      <c r="AA2659" s="23">
        <f t="shared" si="1949"/>
        <v>63058213.739705712</v>
      </c>
      <c r="AB2659" s="26">
        <f t="shared" si="1966"/>
        <v>70086276.274228513</v>
      </c>
      <c r="AC2659" s="23">
        <f t="shared" si="1967"/>
        <v>74889487.274228647</v>
      </c>
      <c r="AD2659" s="23">
        <f t="shared" si="1973"/>
        <v>4803211</v>
      </c>
      <c r="AE2659" s="24">
        <f t="shared" si="1934"/>
        <v>70086276.274228647</v>
      </c>
      <c r="AF2659" s="3">
        <f t="shared" si="1968"/>
        <v>0</v>
      </c>
      <c r="AG2659" s="2">
        <f t="shared" si="1950"/>
        <v>0</v>
      </c>
      <c r="AH2659" s="2">
        <f t="shared" si="1951"/>
        <v>166.56122015234385</v>
      </c>
      <c r="AI2659" s="23">
        <f t="shared" si="1974"/>
        <v>10138102928.49337</v>
      </c>
      <c r="AJ2659" s="23">
        <f t="shared" si="1952"/>
        <v>6219.922423797766</v>
      </c>
      <c r="AK2659" s="23">
        <f t="shared" si="1953"/>
        <v>0</v>
      </c>
      <c r="AL2659" s="23">
        <f t="shared" si="1978"/>
        <v>0</v>
      </c>
      <c r="AM2659" s="23">
        <f t="shared" si="1979"/>
        <v>0</v>
      </c>
      <c r="AN2659" s="16">
        <f t="shared" si="1969"/>
        <v>0</v>
      </c>
      <c r="AO2659" s="23">
        <f t="shared" si="1970"/>
        <v>0</v>
      </c>
      <c r="AP2659" s="22">
        <f t="shared" si="1971"/>
        <v>0</v>
      </c>
      <c r="AQ2659" s="30">
        <f t="shared" si="1954"/>
        <v>16916757607.435547</v>
      </c>
      <c r="AR2659" s="28">
        <f t="shared" si="1955"/>
        <v>8286970819.3437462</v>
      </c>
      <c r="AS2659" s="25">
        <f t="shared" si="1956"/>
        <v>200337590.02425668</v>
      </c>
      <c r="AT2659" s="32">
        <f t="shared" si="1957"/>
        <v>0</v>
      </c>
      <c r="AU2659" s="23">
        <f t="shared" si="1958"/>
        <v>0</v>
      </c>
      <c r="AV2659" s="22">
        <f t="shared" si="1959"/>
        <v>2438543683.4103084</v>
      </c>
      <c r="AW2659" s="31">
        <f t="shared" si="1972"/>
        <v>11312348807.248291</v>
      </c>
      <c r="AX2659" s="21"/>
      <c r="AY2659" s="21"/>
      <c r="AZ2659" s="21"/>
      <c r="BA2659" s="21"/>
    </row>
    <row r="2660" spans="1:53" x14ac:dyDescent="0.25">
      <c r="A2660" s="21">
        <f t="shared" si="1980"/>
        <v>769</v>
      </c>
      <c r="B2660" s="21" t="s">
        <v>28</v>
      </c>
      <c r="C2660" s="27">
        <f t="shared" si="1937"/>
        <v>0</v>
      </c>
      <c r="D2660" s="27">
        <f t="shared" si="1960"/>
        <v>0</v>
      </c>
      <c r="E2660" s="27" t="b">
        <f t="shared" si="1936"/>
        <v>1</v>
      </c>
      <c r="F2660" s="29">
        <f t="shared" si="1938"/>
        <v>0</v>
      </c>
      <c r="G2660" s="27">
        <f t="shared" si="1961"/>
        <v>0</v>
      </c>
      <c r="H2660" s="22">
        <f t="shared" si="1939"/>
        <v>29184139230.424473</v>
      </c>
      <c r="I2660" s="23">
        <f t="shared" si="1940"/>
        <v>132580106.5049091</v>
      </c>
      <c r="J2660" s="23">
        <f t="shared" si="1941"/>
        <v>1086</v>
      </c>
      <c r="K2660" s="19">
        <f t="shared" si="1962"/>
        <v>225.0831931027827</v>
      </c>
      <c r="L2660" s="16">
        <f t="shared" si="1942"/>
        <v>201.30392822688378</v>
      </c>
      <c r="M2660" s="23">
        <f>M2659-IF($B2660="B",(Percent_Rent_In_Elsies*2.49%/12 * H2659)/K2659,0)+IF($B2660="D",N2660,0)+IF(B2660="D",AK2659)+IF(B2660="C",F2659*90%)-(Y2660-Y2659)-IF($B2660="A",Q2659/K2659) + IF($B2660="A",Q2659/K2659)</f>
        <v>-45859337.921713181</v>
      </c>
      <c r="N2660" s="23">
        <f t="shared" si="1943"/>
        <v>0</v>
      </c>
      <c r="O2660" s="22">
        <f t="shared" si="1944"/>
        <v>0</v>
      </c>
      <c r="P2660" s="22">
        <f t="shared" si="1975"/>
        <v>20739828.083512366</v>
      </c>
      <c r="Q2660" s="22">
        <f t="shared" si="1976"/>
        <v>0</v>
      </c>
      <c r="R2660" s="22">
        <f t="shared" si="1945"/>
        <v>356811866.96844542</v>
      </c>
      <c r="S2660" s="16">
        <f t="shared" si="1935"/>
        <v>0</v>
      </c>
      <c r="T2660" s="15">
        <f t="shared" si="1946"/>
        <v>0</v>
      </c>
      <c r="U2660" s="23">
        <f t="shared" si="1963"/>
        <v>1585244.380310135</v>
      </c>
      <c r="V2660" s="23">
        <f t="shared" si="1964"/>
        <v>0</v>
      </c>
      <c r="W2660" s="23">
        <f t="shared" si="1977"/>
        <v>0</v>
      </c>
      <c r="X2660" s="23">
        <f t="shared" si="1965"/>
        <v>37344712.82236179</v>
      </c>
      <c r="Y2660" s="23">
        <f t="shared" si="1947"/>
        <v>13825559.361691331</v>
      </c>
      <c r="Z2660" s="3">
        <f t="shared" si="1948"/>
        <v>6594.1945936361708</v>
      </c>
      <c r="AA2660" s="23">
        <f t="shared" si="1949"/>
        <v>63157126.658610255</v>
      </c>
      <c r="AB2660" s="26">
        <f t="shared" si="1966"/>
        <v>70086276.274228513</v>
      </c>
      <c r="AC2660" s="23">
        <f t="shared" si="1967"/>
        <v>74889487.274228647</v>
      </c>
      <c r="AD2660" s="23">
        <f t="shared" si="1973"/>
        <v>4803211</v>
      </c>
      <c r="AE2660" s="24">
        <f t="shared" si="1934"/>
        <v>70086276.274228647</v>
      </c>
      <c r="AF2660" s="3">
        <f t="shared" si="1968"/>
        <v>0</v>
      </c>
      <c r="AG2660" s="2">
        <f t="shared" si="1950"/>
        <v>791303351.23634052</v>
      </c>
      <c r="AH2660" s="2">
        <f t="shared" si="1951"/>
        <v>166.56122015234385</v>
      </c>
      <c r="AI2660" s="23">
        <f t="shared" si="1974"/>
        <v>10154005525.369192</v>
      </c>
      <c r="AJ2660" s="23">
        <f t="shared" si="1952"/>
        <v>6219.922423797766</v>
      </c>
      <c r="AK2660" s="23">
        <f t="shared" si="1953"/>
        <v>0</v>
      </c>
      <c r="AL2660" s="23">
        <f t="shared" si="1978"/>
        <v>0</v>
      </c>
      <c r="AM2660" s="23">
        <f t="shared" si="1979"/>
        <v>0</v>
      </c>
      <c r="AN2660" s="16">
        <f t="shared" si="1969"/>
        <v>0</v>
      </c>
      <c r="AO2660" s="23">
        <f t="shared" si="1970"/>
        <v>0</v>
      </c>
      <c r="AP2660" s="22">
        <f t="shared" si="1971"/>
        <v>0</v>
      </c>
      <c r="AQ2660" s="30">
        <f t="shared" si="1954"/>
        <v>16916757607.435547</v>
      </c>
      <c r="AR2660" s="28">
        <f t="shared" si="1955"/>
        <v>8286970819.3437462</v>
      </c>
      <c r="AS2660" s="25">
        <f t="shared" si="1956"/>
        <v>200337590.02425668</v>
      </c>
      <c r="AT2660" s="32">
        <f t="shared" si="1957"/>
        <v>13188.389187272342</v>
      </c>
      <c r="AU2660" s="23">
        <f t="shared" si="1958"/>
        <v>13188.389187272342</v>
      </c>
      <c r="AV2660" s="22">
        <f t="shared" si="1959"/>
        <v>2447488702.8283305</v>
      </c>
      <c r="AW2660" s="31">
        <f t="shared" si="1972"/>
        <v>11312348807.248291</v>
      </c>
      <c r="AX2660" s="21"/>
      <c r="AY2660" s="21"/>
      <c r="AZ2660" s="21"/>
      <c r="BA2660" s="21"/>
    </row>
    <row r="2661" spans="1:53" x14ac:dyDescent="0.25">
      <c r="A2661">
        <f t="shared" si="1980"/>
        <v>770</v>
      </c>
      <c r="B2661" t="s">
        <v>6</v>
      </c>
      <c r="C2661" s="27">
        <f t="shared" si="1937"/>
        <v>0</v>
      </c>
      <c r="D2661" s="27">
        <f t="shared" si="1960"/>
        <v>0</v>
      </c>
      <c r="E2661" s="27" t="b">
        <f t="shared" si="1936"/>
        <v>1</v>
      </c>
      <c r="F2661" s="29">
        <f t="shared" si="1938"/>
        <v>0</v>
      </c>
      <c r="G2661" s="27">
        <f t="shared" si="1961"/>
        <v>0</v>
      </c>
      <c r="H2661" s="22">
        <f t="shared" si="1939"/>
        <v>29232779462.475182</v>
      </c>
      <c r="I2661" s="23">
        <f t="shared" si="1940"/>
        <v>132580106.5049091</v>
      </c>
      <c r="J2661" s="23">
        <f t="shared" si="1941"/>
        <v>1086</v>
      </c>
      <c r="K2661" s="19">
        <f t="shared" si="1962"/>
        <v>225.0831931027827</v>
      </c>
      <c r="L2661" s="16">
        <f t="shared" si="1942"/>
        <v>201.6394347739286</v>
      </c>
      <c r="M2661" s="23">
        <f>M2660-IF($B2661="B",(Percent_Rent_In_Elsies*2.49%/12 * H2660)/K2660,0)+IF($B2661="D",N2661,0)+IF(B2661="D",AK2660)+IF(B2661="C",F2660*90%)-(Y2661-Y2660)-IF($B2661="A",Q2660/K2660) + IF($B2661="A",Q2660/K2660)</f>
        <v>-45859337.921713181</v>
      </c>
      <c r="N2661" s="23">
        <f t="shared" si="1943"/>
        <v>0</v>
      </c>
      <c r="O2661" s="22">
        <f t="shared" si="1944"/>
        <v>0</v>
      </c>
      <c r="P2661" s="22">
        <f t="shared" si="1975"/>
        <v>0</v>
      </c>
      <c r="Q2661" s="22">
        <f t="shared" si="1976"/>
        <v>0</v>
      </c>
      <c r="R2661" s="22">
        <f t="shared" si="1945"/>
        <v>356811866.96844542</v>
      </c>
      <c r="S2661" s="16">
        <f t="shared" si="1935"/>
        <v>0</v>
      </c>
      <c r="T2661" s="15">
        <f t="shared" si="1946"/>
        <v>0</v>
      </c>
      <c r="U2661" s="23">
        <f t="shared" si="1963"/>
        <v>1585244.380310135</v>
      </c>
      <c r="V2661" s="23">
        <f t="shared" si="1964"/>
        <v>0</v>
      </c>
      <c r="W2661" s="23">
        <f t="shared" si="1977"/>
        <v>0</v>
      </c>
      <c r="X2661" s="23">
        <f t="shared" si="1965"/>
        <v>37377683.795329966</v>
      </c>
      <c r="Y2661" s="23">
        <f t="shared" si="1947"/>
        <v>13825559.361691331</v>
      </c>
      <c r="Z2661" s="3">
        <f t="shared" si="1948"/>
        <v>0</v>
      </c>
      <c r="AA2661" s="23">
        <f t="shared" si="1949"/>
        <v>63157126.658610255</v>
      </c>
      <c r="AB2661" s="26">
        <f t="shared" si="1966"/>
        <v>70086276.274228513</v>
      </c>
      <c r="AC2661" s="23">
        <f t="shared" si="1967"/>
        <v>74889487.274228647</v>
      </c>
      <c r="AD2661" s="23">
        <f t="shared" si="1973"/>
        <v>4803211</v>
      </c>
      <c r="AE2661" s="24">
        <f t="shared" si="1934"/>
        <v>70086276.274228647</v>
      </c>
      <c r="AF2661" s="3">
        <f t="shared" si="1968"/>
        <v>0</v>
      </c>
      <c r="AG2661" s="2">
        <f t="shared" si="1950"/>
        <v>0</v>
      </c>
      <c r="AH2661" s="2">
        <f t="shared" si="1951"/>
        <v>166.83882218593109</v>
      </c>
      <c r="AI2661" s="23">
        <f t="shared" si="1974"/>
        <v>10154005525.369192</v>
      </c>
      <c r="AJ2661" s="23">
        <f t="shared" si="1952"/>
        <v>6219.922423797766</v>
      </c>
      <c r="AK2661" s="23">
        <f t="shared" si="1953"/>
        <v>0</v>
      </c>
      <c r="AL2661" s="23">
        <f t="shared" si="1978"/>
        <v>0</v>
      </c>
      <c r="AM2661" s="23">
        <f t="shared" si="1979"/>
        <v>0</v>
      </c>
      <c r="AN2661" s="16">
        <f t="shared" si="1969"/>
        <v>0</v>
      </c>
      <c r="AO2661" s="23">
        <f t="shared" si="1970"/>
        <v>0</v>
      </c>
      <c r="AP2661" s="22">
        <f t="shared" si="1971"/>
        <v>0</v>
      </c>
      <c r="AQ2661" s="30">
        <f t="shared" si="1954"/>
        <v>16916757607.435547</v>
      </c>
      <c r="AR2661" s="28">
        <f t="shared" si="1955"/>
        <v>8286970819.3437462</v>
      </c>
      <c r="AS2661" s="25">
        <f t="shared" si="1956"/>
        <v>200337590.02425668</v>
      </c>
      <c r="AT2661" s="32">
        <f t="shared" si="1957"/>
        <v>0</v>
      </c>
      <c r="AU2661" s="23">
        <f t="shared" si="1958"/>
        <v>0</v>
      </c>
      <c r="AV2661" s="22">
        <f t="shared" si="1959"/>
        <v>2447488702.8283305</v>
      </c>
      <c r="AW2661" s="31">
        <f t="shared" si="1972"/>
        <v>11291608979.164778</v>
      </c>
    </row>
    <row r="2662" spans="1:53" x14ac:dyDescent="0.25">
      <c r="A2662">
        <f t="shared" si="1980"/>
        <v>770</v>
      </c>
      <c r="B2662" t="s">
        <v>7</v>
      </c>
      <c r="C2662" s="27">
        <f t="shared" si="1937"/>
        <v>0</v>
      </c>
      <c r="D2662" s="27">
        <f t="shared" si="1960"/>
        <v>0</v>
      </c>
      <c r="E2662" s="27" t="b">
        <f t="shared" si="1936"/>
        <v>1</v>
      </c>
      <c r="F2662" s="29">
        <f t="shared" si="1938"/>
        <v>0</v>
      </c>
      <c r="G2662" s="27">
        <f t="shared" si="1961"/>
        <v>0</v>
      </c>
      <c r="H2662" s="22">
        <f t="shared" si="1939"/>
        <v>29232779462.475182</v>
      </c>
      <c r="I2662" s="23">
        <f t="shared" si="1940"/>
        <v>132580106.5049091</v>
      </c>
      <c r="J2662" s="23">
        <f t="shared" si="1941"/>
        <v>1086</v>
      </c>
      <c r="K2662" s="19">
        <f t="shared" si="1962"/>
        <v>225.0831931027827</v>
      </c>
      <c r="L2662" s="16">
        <f t="shared" si="1942"/>
        <v>201.6394347739286</v>
      </c>
      <c r="M2662" s="23">
        <f>M2661-IF($B2662="B",(Percent_Rent_In_Elsies*2.49%/12 * H2661)/K2661,0)+IF($B2662="D",N2662,0)+IF(B2662="D",AK2661)+IF(B2662="C",F2661*90%)-(Y2662-Y2661)-IF($B2662="A",Q2661/K2661) + IF($B2662="A",Q2661/K2661)</f>
        <v>-45994083.694039546</v>
      </c>
      <c r="N2662" s="23">
        <f t="shared" si="1943"/>
        <v>0</v>
      </c>
      <c r="O2662" s="22">
        <f t="shared" si="1944"/>
        <v>0</v>
      </c>
      <c r="P2662" s="22">
        <f t="shared" si="1975"/>
        <v>0</v>
      </c>
      <c r="Q2662" s="22">
        <f t="shared" si="1976"/>
        <v>0</v>
      </c>
      <c r="R2662" s="22">
        <f t="shared" si="1945"/>
        <v>327077544.72107494</v>
      </c>
      <c r="S2662" s="16">
        <f t="shared" si="1935"/>
        <v>29734322.247370452</v>
      </c>
      <c r="T2662" s="15">
        <f t="shared" si="1946"/>
        <v>0</v>
      </c>
      <c r="U2662" s="23">
        <f t="shared" si="1963"/>
        <v>1453140.681950957</v>
      </c>
      <c r="V2662" s="23">
        <f t="shared" si="1964"/>
        <v>132103.69835917791</v>
      </c>
      <c r="W2662" s="23">
        <f t="shared" si="1977"/>
        <v>0</v>
      </c>
      <c r="X2662" s="23">
        <f t="shared" si="1965"/>
        <v>37377683.795329966</v>
      </c>
      <c r="Y2662" s="23">
        <f t="shared" si="1947"/>
        <v>13825559.361691331</v>
      </c>
      <c r="Z2662" s="3">
        <f t="shared" si="1948"/>
        <v>0</v>
      </c>
      <c r="AA2662" s="23">
        <f t="shared" si="1949"/>
        <v>63157126.658610255</v>
      </c>
      <c r="AB2662" s="26">
        <f t="shared" si="1966"/>
        <v>70086276.274228498</v>
      </c>
      <c r="AC2662" s="23">
        <f t="shared" si="1967"/>
        <v>74889487.274228647</v>
      </c>
      <c r="AD2662" s="23">
        <f t="shared" si="1973"/>
        <v>4803211</v>
      </c>
      <c r="AE2662" s="24">
        <f t="shared" si="1934"/>
        <v>70086276.274228647</v>
      </c>
      <c r="AF2662" s="3">
        <f t="shared" si="1968"/>
        <v>0</v>
      </c>
      <c r="AG2662" s="2">
        <f t="shared" si="1950"/>
        <v>0</v>
      </c>
      <c r="AH2662" s="2">
        <f t="shared" si="1951"/>
        <v>166.83882218593109</v>
      </c>
      <c r="AI2662" s="23">
        <f t="shared" si="1974"/>
        <v>10154005525.369192</v>
      </c>
      <c r="AJ2662" s="23">
        <f t="shared" si="1952"/>
        <v>6219.922423797766</v>
      </c>
      <c r="AK2662" s="23">
        <f t="shared" si="1953"/>
        <v>0</v>
      </c>
      <c r="AL2662" s="23">
        <f t="shared" si="1978"/>
        <v>6083830.1764755249</v>
      </c>
      <c r="AM2662" s="23">
        <f t="shared" si="1979"/>
        <v>5676142760.5856457</v>
      </c>
      <c r="AN2662" s="16">
        <f t="shared" si="1969"/>
        <v>0</v>
      </c>
      <c r="AO2662" s="23">
        <f t="shared" si="1970"/>
        <v>134745.77232636142</v>
      </c>
      <c r="AP2662" s="22">
        <f t="shared" si="1971"/>
        <v>30329008.692318004</v>
      </c>
      <c r="AQ2662" s="30">
        <f t="shared" si="1954"/>
        <v>16977157828.246298</v>
      </c>
      <c r="AR2662" s="28">
        <f t="shared" si="1955"/>
        <v>8317042031.4621792</v>
      </c>
      <c r="AS2662" s="25">
        <f t="shared" si="1956"/>
        <v>200337590.02425668</v>
      </c>
      <c r="AT2662" s="32">
        <f t="shared" si="1957"/>
        <v>0</v>
      </c>
      <c r="AU2662" s="23">
        <f t="shared" si="1958"/>
        <v>0</v>
      </c>
      <c r="AV2662" s="22">
        <f t="shared" si="1959"/>
        <v>2447488702.8283305</v>
      </c>
      <c r="AW2662" s="31">
        <f t="shared" si="1972"/>
        <v>11352009199.975529</v>
      </c>
    </row>
    <row r="2663" spans="1:53" s="21" customFormat="1" x14ac:dyDescent="0.25">
      <c r="A2663">
        <f t="shared" si="1980"/>
        <v>770</v>
      </c>
      <c r="B2663" t="s">
        <v>8</v>
      </c>
      <c r="C2663" s="27">
        <f t="shared" si="1937"/>
        <v>0</v>
      </c>
      <c r="D2663" s="27">
        <f t="shared" si="1960"/>
        <v>0</v>
      </c>
      <c r="E2663" s="27" t="b">
        <f t="shared" si="1936"/>
        <v>1</v>
      </c>
      <c r="F2663" s="29">
        <f t="shared" si="1938"/>
        <v>0</v>
      </c>
      <c r="G2663" s="27">
        <f t="shared" si="1961"/>
        <v>0</v>
      </c>
      <c r="H2663" s="22">
        <f t="shared" si="1939"/>
        <v>29232779462.475182</v>
      </c>
      <c r="I2663" s="23">
        <f t="shared" si="1940"/>
        <v>132580106.5049091</v>
      </c>
      <c r="J2663" s="23">
        <f t="shared" si="1941"/>
        <v>1086</v>
      </c>
      <c r="K2663" s="19">
        <f t="shared" si="1962"/>
        <v>225.0831931027827</v>
      </c>
      <c r="L2663" s="16">
        <f t="shared" si="1942"/>
        <v>201.6394347739286</v>
      </c>
      <c r="M2663" s="23">
        <f>M2662-IF($B2663="B",(Percent_Rent_In_Elsies*2.49%/12 * H2662)/K2662,0)+IF($B2663="D",N2663,0)+IF(B2663="D",AK2662)+IF(B2663="C",F2662*90%)-(Y2663-Y2662)-IF($B2663="A",Q2662/K2662) + IF($B2663="A",Q2662/K2662)</f>
        <v>-45994083.694039546</v>
      </c>
      <c r="N2663" s="23">
        <f t="shared" si="1943"/>
        <v>0</v>
      </c>
      <c r="O2663" s="22">
        <f t="shared" si="1944"/>
        <v>0</v>
      </c>
      <c r="P2663" s="22">
        <f t="shared" si="1975"/>
        <v>0</v>
      </c>
      <c r="Q2663" s="22">
        <f t="shared" si="1976"/>
        <v>0</v>
      </c>
      <c r="R2663" s="22">
        <f t="shared" si="1945"/>
        <v>357406553.41339296</v>
      </c>
      <c r="S2663" s="16">
        <f t="shared" si="1935"/>
        <v>29734322.247370452</v>
      </c>
      <c r="T2663" s="15">
        <f t="shared" si="1946"/>
        <v>0</v>
      </c>
      <c r="U2663" s="23">
        <f t="shared" si="1963"/>
        <v>1587886.4542773184</v>
      </c>
      <c r="V2663" s="23">
        <f t="shared" si="1964"/>
        <v>132103.69835917791</v>
      </c>
      <c r="W2663" s="23">
        <f t="shared" si="1977"/>
        <v>0</v>
      </c>
      <c r="X2663" s="23">
        <f t="shared" si="1965"/>
        <v>37377683.795329966</v>
      </c>
      <c r="Y2663" s="23">
        <f t="shared" si="1947"/>
        <v>13825559.361691331</v>
      </c>
      <c r="Z2663" s="3">
        <f t="shared" si="1948"/>
        <v>0</v>
      </c>
      <c r="AA2663" s="23">
        <f t="shared" si="1949"/>
        <v>63157126.658610255</v>
      </c>
      <c r="AB2663" s="26">
        <f t="shared" si="1966"/>
        <v>70086276.274228513</v>
      </c>
      <c r="AC2663" s="23">
        <f t="shared" si="1967"/>
        <v>74889487.274228647</v>
      </c>
      <c r="AD2663" s="23">
        <f t="shared" si="1973"/>
        <v>4803211</v>
      </c>
      <c r="AE2663" s="24">
        <f t="shared" si="1934"/>
        <v>70086276.274228647</v>
      </c>
      <c r="AF2663" s="3">
        <f t="shared" si="1968"/>
        <v>1E-4</v>
      </c>
      <c r="AG2663" s="2">
        <f t="shared" si="1950"/>
        <v>0</v>
      </c>
      <c r="AH2663" s="2">
        <f t="shared" si="1951"/>
        <v>166.83882218593109</v>
      </c>
      <c r="AI2663" s="23">
        <f t="shared" si="1974"/>
        <v>10154005525.369192</v>
      </c>
      <c r="AJ2663" s="23">
        <f t="shared" si="1952"/>
        <v>6219.922423797766</v>
      </c>
      <c r="AK2663" s="23">
        <f t="shared" si="1953"/>
        <v>61089.962564230882</v>
      </c>
      <c r="AL2663" s="23">
        <f t="shared" si="1978"/>
        <v>0</v>
      </c>
      <c r="AM2663" s="23">
        <f t="shared" si="1979"/>
        <v>0</v>
      </c>
      <c r="AN2663" s="16">
        <f t="shared" si="1969"/>
        <v>0</v>
      </c>
      <c r="AO2663" s="23">
        <f t="shared" si="1970"/>
        <v>0</v>
      </c>
      <c r="AP2663" s="22">
        <f t="shared" si="1971"/>
        <v>0</v>
      </c>
      <c r="AQ2663" s="30">
        <f t="shared" si="1954"/>
        <v>16977157828.246298</v>
      </c>
      <c r="AR2663" s="28">
        <f t="shared" si="1955"/>
        <v>8317042031.4621792</v>
      </c>
      <c r="AS2663" s="25">
        <f t="shared" si="1956"/>
        <v>200337590.02425668</v>
      </c>
      <c r="AT2663" s="32">
        <f t="shared" si="1957"/>
        <v>0</v>
      </c>
      <c r="AU2663" s="23">
        <f t="shared" si="1958"/>
        <v>0</v>
      </c>
      <c r="AV2663" s="22">
        <f t="shared" si="1959"/>
        <v>2447488702.8283305</v>
      </c>
      <c r="AW2663" s="31">
        <f t="shared" si="1972"/>
        <v>11352009199.975529</v>
      </c>
      <c r="AX2663"/>
      <c r="AY2663"/>
      <c r="AZ2663"/>
      <c r="BA2663"/>
    </row>
    <row r="2664" spans="1:53" s="21" customFormat="1" x14ac:dyDescent="0.25">
      <c r="A2664">
        <f t="shared" si="1980"/>
        <v>770</v>
      </c>
      <c r="B2664" t="s">
        <v>9</v>
      </c>
      <c r="C2664" s="27">
        <f t="shared" si="1937"/>
        <v>0</v>
      </c>
      <c r="D2664" s="27">
        <f t="shared" si="1960"/>
        <v>0</v>
      </c>
      <c r="E2664" s="27" t="b">
        <f t="shared" si="1936"/>
        <v>1</v>
      </c>
      <c r="F2664" s="29">
        <f t="shared" si="1938"/>
        <v>0</v>
      </c>
      <c r="G2664" s="27">
        <f t="shared" si="1961"/>
        <v>0</v>
      </c>
      <c r="H2664" s="22">
        <f t="shared" si="1939"/>
        <v>29232779462.475182</v>
      </c>
      <c r="I2664" s="23">
        <f t="shared" si="1940"/>
        <v>132580106.5049091</v>
      </c>
      <c r="J2664" s="23">
        <f t="shared" si="1941"/>
        <v>1086</v>
      </c>
      <c r="K2664" s="19">
        <f t="shared" si="1962"/>
        <v>225.0831931027827</v>
      </c>
      <c r="L2664" s="16">
        <f t="shared" si="1942"/>
        <v>201.6394347739286</v>
      </c>
      <c r="M2664" s="23">
        <f>M2663-IF($B2664="B",(Percent_Rent_In_Elsies*2.49%/12 * H2663)/K2663,0)+IF($B2664="D",N2664,0)+IF(B2664="D",AK2663)+IF(B2664="C",F2663*90%)-(Y2664-Y2663)-IF($B2664="A",Q2663/K2663) + IF($B2664="A",Q2663/K2663)</f>
        <v>-45932993.731475316</v>
      </c>
      <c r="N2664" s="23">
        <f t="shared" si="1943"/>
        <v>0</v>
      </c>
      <c r="O2664" s="22">
        <f t="shared" si="1944"/>
        <v>20774394.463651564</v>
      </c>
      <c r="P2664" s="22">
        <f t="shared" si="1975"/>
        <v>0</v>
      </c>
      <c r="Q2664" s="22">
        <f t="shared" si="1976"/>
        <v>0</v>
      </c>
      <c r="R2664" s="22">
        <f t="shared" si="1945"/>
        <v>357406553.41339296</v>
      </c>
      <c r="S2664" s="16">
        <f t="shared" si="1935"/>
        <v>0</v>
      </c>
      <c r="T2664" s="15">
        <f t="shared" si="1946"/>
        <v>8959927.7837188877</v>
      </c>
      <c r="U2664" s="23">
        <f t="shared" si="1963"/>
        <v>1587886.4542773184</v>
      </c>
      <c r="V2664" s="23">
        <f t="shared" si="1964"/>
        <v>0</v>
      </c>
      <c r="W2664" s="23">
        <f t="shared" si="1977"/>
        <v>132103.69835917791</v>
      </c>
      <c r="X2664" s="23">
        <f t="shared" si="1965"/>
        <v>37377683.795329966</v>
      </c>
      <c r="Y2664" s="23">
        <f t="shared" si="1947"/>
        <v>13825559.361691331</v>
      </c>
      <c r="Z2664" s="3">
        <f t="shared" si="1948"/>
        <v>0</v>
      </c>
      <c r="AA2664" s="23">
        <f t="shared" si="1949"/>
        <v>63096036.696046025</v>
      </c>
      <c r="AB2664" s="26">
        <f t="shared" si="1966"/>
        <v>70086276.274228513</v>
      </c>
      <c r="AC2664" s="23">
        <f t="shared" si="1967"/>
        <v>74889487.274228647</v>
      </c>
      <c r="AD2664" s="23">
        <f t="shared" si="1973"/>
        <v>4803211</v>
      </c>
      <c r="AE2664" s="24">
        <f t="shared" si="1934"/>
        <v>70086276.274228647</v>
      </c>
      <c r="AF2664" s="3">
        <f t="shared" si="1968"/>
        <v>0</v>
      </c>
      <c r="AG2664" s="2">
        <f t="shared" si="1950"/>
        <v>0</v>
      </c>
      <c r="AH2664" s="2">
        <f t="shared" si="1951"/>
        <v>166.83882218593109</v>
      </c>
      <c r="AI2664" s="23">
        <f t="shared" si="1974"/>
        <v>10144183865.48313</v>
      </c>
      <c r="AJ2664" s="23">
        <f t="shared" si="1952"/>
        <v>6219.922423797766</v>
      </c>
      <c r="AK2664" s="23">
        <f t="shared" si="1953"/>
        <v>0</v>
      </c>
      <c r="AL2664" s="23">
        <f t="shared" si="1978"/>
        <v>0</v>
      </c>
      <c r="AM2664" s="23">
        <f t="shared" si="1979"/>
        <v>0</v>
      </c>
      <c r="AN2664" s="16">
        <f t="shared" si="1969"/>
        <v>0</v>
      </c>
      <c r="AO2664" s="23">
        <f t="shared" si="1970"/>
        <v>0</v>
      </c>
      <c r="AP2664" s="22">
        <f t="shared" si="1971"/>
        <v>0</v>
      </c>
      <c r="AQ2664" s="30">
        <f t="shared" si="1954"/>
        <v>16977157828.246298</v>
      </c>
      <c r="AR2664" s="28">
        <f t="shared" si="1955"/>
        <v>8317042031.4621792</v>
      </c>
      <c r="AS2664" s="25">
        <f t="shared" si="1956"/>
        <v>200337590.02425668</v>
      </c>
      <c r="AT2664" s="32">
        <f t="shared" si="1957"/>
        <v>0</v>
      </c>
      <c r="AU2664" s="23">
        <f t="shared" si="1958"/>
        <v>0</v>
      </c>
      <c r="AV2664" s="22">
        <f t="shared" si="1959"/>
        <v>2447488702.8283305</v>
      </c>
      <c r="AW2664" s="31">
        <f t="shared" si="1972"/>
        <v>11352009199.975529</v>
      </c>
      <c r="AX2664"/>
      <c r="AY2664"/>
      <c r="AZ2664"/>
      <c r="BA2664"/>
    </row>
    <row r="2665" spans="1:53" x14ac:dyDescent="0.25">
      <c r="A2665" s="21">
        <f t="shared" si="1980"/>
        <v>770</v>
      </c>
      <c r="B2665" s="21" t="s">
        <v>28</v>
      </c>
      <c r="C2665" s="27">
        <f t="shared" si="1937"/>
        <v>0</v>
      </c>
      <c r="D2665" s="27">
        <f t="shared" si="1960"/>
        <v>0</v>
      </c>
      <c r="E2665" s="27" t="b">
        <f t="shared" si="1936"/>
        <v>1</v>
      </c>
      <c r="F2665" s="29">
        <f t="shared" si="1938"/>
        <v>0</v>
      </c>
      <c r="G2665" s="27">
        <f t="shared" si="1961"/>
        <v>0</v>
      </c>
      <c r="H2665" s="22">
        <f t="shared" si="1939"/>
        <v>29232779462.475182</v>
      </c>
      <c r="I2665" s="23">
        <f t="shared" si="1940"/>
        <v>132580106.5049091</v>
      </c>
      <c r="J2665" s="23">
        <f t="shared" si="1941"/>
        <v>1086</v>
      </c>
      <c r="K2665" s="19">
        <f t="shared" si="1962"/>
        <v>225.0831931027827</v>
      </c>
      <c r="L2665" s="16">
        <f t="shared" si="1942"/>
        <v>201.6394347739286</v>
      </c>
      <c r="M2665" s="23">
        <f>M2664-IF($B2665="B",(Percent_Rent_In_Elsies*2.49%/12 * H2664)/K2664,0)+IF($B2665="D",N2665,0)+IF(B2665="D",AK2664)+IF(B2665="C",F2664*90%)-(Y2665-Y2664)-IF($B2665="A",Q2664/K2664) + IF($B2665="A",Q2664/K2664)</f>
        <v>-45932993.731475316</v>
      </c>
      <c r="N2665" s="23">
        <f t="shared" si="1943"/>
        <v>0</v>
      </c>
      <c r="O2665" s="22">
        <f t="shared" si="1944"/>
        <v>0</v>
      </c>
      <c r="P2665" s="22">
        <f t="shared" si="1975"/>
        <v>20774394.463651564</v>
      </c>
      <c r="Q2665" s="22">
        <f t="shared" si="1976"/>
        <v>0</v>
      </c>
      <c r="R2665" s="22">
        <f t="shared" si="1945"/>
        <v>357406553.41339296</v>
      </c>
      <c r="S2665" s="16">
        <f t="shared" si="1935"/>
        <v>0</v>
      </c>
      <c r="T2665" s="15">
        <f t="shared" si="1946"/>
        <v>0</v>
      </c>
      <c r="U2665" s="23">
        <f t="shared" si="1963"/>
        <v>1587886.4542773184</v>
      </c>
      <c r="V2665" s="23">
        <f t="shared" si="1964"/>
        <v>0</v>
      </c>
      <c r="W2665" s="23">
        <f t="shared" si="1977"/>
        <v>0</v>
      </c>
      <c r="X2665" s="23">
        <f t="shared" si="1965"/>
        <v>37377683.795329966</v>
      </c>
      <c r="Y2665" s="23">
        <f t="shared" si="1947"/>
        <v>13825559.361691331</v>
      </c>
      <c r="Z2665" s="3">
        <f t="shared" si="1948"/>
        <v>6605.1849179588971</v>
      </c>
      <c r="AA2665" s="23">
        <f t="shared" si="1949"/>
        <v>63195114.469815411</v>
      </c>
      <c r="AB2665" s="26">
        <f t="shared" si="1966"/>
        <v>70086276.274228483</v>
      </c>
      <c r="AC2665" s="23">
        <f t="shared" si="1967"/>
        <v>74889487.274228647</v>
      </c>
      <c r="AD2665" s="23">
        <f t="shared" si="1973"/>
        <v>4803211</v>
      </c>
      <c r="AE2665" s="24">
        <f t="shared" si="1934"/>
        <v>70086276.274228647</v>
      </c>
      <c r="AF2665" s="3">
        <f t="shared" si="1968"/>
        <v>0</v>
      </c>
      <c r="AG2665" s="2">
        <f t="shared" si="1950"/>
        <v>792622190.15506756</v>
      </c>
      <c r="AH2665" s="2">
        <f t="shared" si="1951"/>
        <v>166.83882218593109</v>
      </c>
      <c r="AI2665" s="23">
        <f t="shared" si="1974"/>
        <v>10160112966.687078</v>
      </c>
      <c r="AJ2665" s="23">
        <f t="shared" si="1952"/>
        <v>6219.922423797766</v>
      </c>
      <c r="AK2665" s="23">
        <f t="shared" si="1953"/>
        <v>0</v>
      </c>
      <c r="AL2665" s="23">
        <f t="shared" si="1978"/>
        <v>0</v>
      </c>
      <c r="AM2665" s="23">
        <f t="shared" si="1979"/>
        <v>0</v>
      </c>
      <c r="AN2665" s="16">
        <f t="shared" si="1969"/>
        <v>0</v>
      </c>
      <c r="AO2665" s="23">
        <f t="shared" si="1970"/>
        <v>0</v>
      </c>
      <c r="AP2665" s="22">
        <f t="shared" si="1971"/>
        <v>0</v>
      </c>
      <c r="AQ2665" s="30">
        <f t="shared" si="1954"/>
        <v>16977157828.246298</v>
      </c>
      <c r="AR2665" s="28">
        <f t="shared" si="1955"/>
        <v>8317042031.4621792</v>
      </c>
      <c r="AS2665" s="25">
        <f t="shared" si="1956"/>
        <v>200337590.02425668</v>
      </c>
      <c r="AT2665" s="32">
        <f t="shared" si="1957"/>
        <v>13210.369835917794</v>
      </c>
      <c r="AU2665" s="23">
        <f t="shared" si="1958"/>
        <v>13210.369835917794</v>
      </c>
      <c r="AV2665" s="22">
        <f t="shared" si="1959"/>
        <v>2456448630.6120496</v>
      </c>
      <c r="AW2665" s="31">
        <f t="shared" si="1972"/>
        <v>11352009199.975531</v>
      </c>
    </row>
    <row r="2666" spans="1:53" x14ac:dyDescent="0.25">
      <c r="A2666">
        <f t="shared" si="1980"/>
        <v>771</v>
      </c>
      <c r="B2666" t="s">
        <v>6</v>
      </c>
      <c r="C2666" s="27">
        <f t="shared" si="1937"/>
        <v>0</v>
      </c>
      <c r="D2666" s="27">
        <f t="shared" si="1960"/>
        <v>0</v>
      </c>
      <c r="E2666" s="27" t="b">
        <f t="shared" si="1936"/>
        <v>1</v>
      </c>
      <c r="F2666" s="29">
        <f t="shared" si="1938"/>
        <v>0</v>
      </c>
      <c r="G2666" s="27">
        <f t="shared" si="1961"/>
        <v>0</v>
      </c>
      <c r="H2666" s="22">
        <f t="shared" si="1939"/>
        <v>29281500761.579308</v>
      </c>
      <c r="I2666" s="23">
        <f t="shared" si="1940"/>
        <v>132580106.5049091</v>
      </c>
      <c r="J2666" s="23">
        <f t="shared" si="1941"/>
        <v>1086</v>
      </c>
      <c r="K2666" s="19">
        <f t="shared" si="1962"/>
        <v>225.0831931027827</v>
      </c>
      <c r="L2666" s="16">
        <f t="shared" si="1942"/>
        <v>201.97550049855181</v>
      </c>
      <c r="M2666" s="23">
        <f>M2665-IF($B2666="B",(Percent_Rent_In_Elsies*2.49%/12 * H2665)/K2665,0)+IF($B2666="D",N2666,0)+IF(B2666="D",AK2665)+IF(B2666="C",F2665*90%)-(Y2666-Y2665)-IF($B2666="A",Q2665/K2665) + IF($B2666="A",Q2665/K2665)</f>
        <v>-45932993.731475316</v>
      </c>
      <c r="N2666" s="23">
        <f t="shared" si="1943"/>
        <v>0</v>
      </c>
      <c r="O2666" s="22">
        <f t="shared" si="1944"/>
        <v>0</v>
      </c>
      <c r="P2666" s="22">
        <f t="shared" si="1975"/>
        <v>0</v>
      </c>
      <c r="Q2666" s="22">
        <f t="shared" si="1976"/>
        <v>0</v>
      </c>
      <c r="R2666" s="22">
        <f t="shared" si="1945"/>
        <v>357406553.41339296</v>
      </c>
      <c r="S2666" s="16">
        <f t="shared" si="1935"/>
        <v>0</v>
      </c>
      <c r="T2666" s="15">
        <f t="shared" si="1946"/>
        <v>0</v>
      </c>
      <c r="U2666" s="23">
        <f t="shared" si="1963"/>
        <v>1587886.4542773184</v>
      </c>
      <c r="V2666" s="23">
        <f t="shared" si="1964"/>
        <v>0</v>
      </c>
      <c r="W2666" s="23">
        <f t="shared" si="1977"/>
        <v>0</v>
      </c>
      <c r="X2666" s="23">
        <f t="shared" si="1965"/>
        <v>37410709.719919764</v>
      </c>
      <c r="Y2666" s="23">
        <f t="shared" si="1947"/>
        <v>13825559.361691331</v>
      </c>
      <c r="Z2666" s="3">
        <f t="shared" si="1948"/>
        <v>0</v>
      </c>
      <c r="AA2666" s="23">
        <f t="shared" si="1949"/>
        <v>63195114.469815411</v>
      </c>
      <c r="AB2666" s="26">
        <f t="shared" si="1966"/>
        <v>70086276.274228513</v>
      </c>
      <c r="AC2666" s="23">
        <f t="shared" si="1967"/>
        <v>74889487.274228647</v>
      </c>
      <c r="AD2666" s="23">
        <f t="shared" si="1973"/>
        <v>4803211</v>
      </c>
      <c r="AE2666" s="24">
        <f t="shared" si="1934"/>
        <v>70086276.274228647</v>
      </c>
      <c r="AF2666" s="3">
        <f t="shared" si="1968"/>
        <v>0</v>
      </c>
      <c r="AG2666" s="2">
        <f t="shared" si="1950"/>
        <v>0</v>
      </c>
      <c r="AH2666" s="2">
        <f t="shared" si="1951"/>
        <v>167.11688688957429</v>
      </c>
      <c r="AI2666" s="23">
        <f t="shared" si="1974"/>
        <v>10160112966.687078</v>
      </c>
      <c r="AJ2666" s="23">
        <f t="shared" si="1952"/>
        <v>6219.922423797766</v>
      </c>
      <c r="AK2666" s="23">
        <f t="shared" si="1953"/>
        <v>0</v>
      </c>
      <c r="AL2666" s="23">
        <f t="shared" si="1978"/>
        <v>0</v>
      </c>
      <c r="AM2666" s="23">
        <f t="shared" si="1979"/>
        <v>0</v>
      </c>
      <c r="AN2666" s="16">
        <f t="shared" si="1969"/>
        <v>0</v>
      </c>
      <c r="AO2666" s="23">
        <f t="shared" si="1970"/>
        <v>0</v>
      </c>
      <c r="AP2666" s="22">
        <f t="shared" si="1971"/>
        <v>0</v>
      </c>
      <c r="AQ2666" s="30">
        <f t="shared" si="1954"/>
        <v>16977157828.246298</v>
      </c>
      <c r="AR2666" s="28">
        <f t="shared" si="1955"/>
        <v>8317042031.4621792</v>
      </c>
      <c r="AS2666" s="25">
        <f t="shared" si="1956"/>
        <v>200337590.02425668</v>
      </c>
      <c r="AT2666" s="32">
        <f t="shared" si="1957"/>
        <v>0</v>
      </c>
      <c r="AU2666" s="23">
        <f t="shared" si="1958"/>
        <v>0</v>
      </c>
      <c r="AV2666" s="22">
        <f t="shared" si="1959"/>
        <v>2456448630.6120496</v>
      </c>
      <c r="AW2666" s="31">
        <f t="shared" si="1972"/>
        <v>11331234805.511879</v>
      </c>
    </row>
    <row r="2667" spans="1:53" x14ac:dyDescent="0.25">
      <c r="A2667">
        <f t="shared" si="1980"/>
        <v>771</v>
      </c>
      <c r="B2667" t="s">
        <v>7</v>
      </c>
      <c r="C2667" s="27">
        <f t="shared" si="1937"/>
        <v>0</v>
      </c>
      <c r="D2667" s="27">
        <f t="shared" si="1960"/>
        <v>0</v>
      </c>
      <c r="E2667" s="27" t="b">
        <f t="shared" si="1936"/>
        <v>1</v>
      </c>
      <c r="F2667" s="29">
        <f t="shared" si="1938"/>
        <v>0</v>
      </c>
      <c r="G2667" s="27">
        <f t="shared" si="1961"/>
        <v>0</v>
      </c>
      <c r="H2667" s="22">
        <f t="shared" si="1939"/>
        <v>29281500761.579308</v>
      </c>
      <c r="I2667" s="23">
        <f t="shared" si="1940"/>
        <v>132580106.5049091</v>
      </c>
      <c r="J2667" s="23">
        <f t="shared" si="1941"/>
        <v>1086</v>
      </c>
      <c r="K2667" s="19">
        <f t="shared" si="1962"/>
        <v>225.0831931027827</v>
      </c>
      <c r="L2667" s="16">
        <f t="shared" si="1942"/>
        <v>201.97550049855181</v>
      </c>
      <c r="M2667" s="23">
        <f>M2666-IF($B2667="B",(Percent_Rent_In_Elsies*2.49%/12 * H2666)/K2666,0)+IF($B2667="D",N2667,0)+IF(B2667="D",AK2666)+IF(B2667="C",F2666*90%)-(Y2667-Y2666)-IF($B2667="A",Q2666/K2666) + IF($B2667="A",Q2666/K2666)</f>
        <v>-46067964.080088891</v>
      </c>
      <c r="N2667" s="23">
        <f t="shared" si="1943"/>
        <v>0</v>
      </c>
      <c r="O2667" s="22">
        <f t="shared" si="1944"/>
        <v>0</v>
      </c>
      <c r="P2667" s="22">
        <f t="shared" si="1975"/>
        <v>0</v>
      </c>
      <c r="Q2667" s="22">
        <f t="shared" si="1976"/>
        <v>0</v>
      </c>
      <c r="R2667" s="22">
        <f t="shared" si="1945"/>
        <v>327622673.96227688</v>
      </c>
      <c r="S2667" s="16">
        <f t="shared" si="1935"/>
        <v>29783879.451116081</v>
      </c>
      <c r="T2667" s="15">
        <f t="shared" si="1946"/>
        <v>0</v>
      </c>
      <c r="U2667" s="23">
        <f t="shared" si="1963"/>
        <v>1455562.5830875419</v>
      </c>
      <c r="V2667" s="23">
        <f t="shared" si="1964"/>
        <v>132323.87118977655</v>
      </c>
      <c r="W2667" s="23">
        <f t="shared" si="1977"/>
        <v>0</v>
      </c>
      <c r="X2667" s="23">
        <f t="shared" si="1965"/>
        <v>37410709.719919764</v>
      </c>
      <c r="Y2667" s="23">
        <f t="shared" si="1947"/>
        <v>13825559.361691331</v>
      </c>
      <c r="Z2667" s="3">
        <f t="shared" si="1948"/>
        <v>0</v>
      </c>
      <c r="AA2667" s="23">
        <f t="shared" si="1949"/>
        <v>63195114.469815411</v>
      </c>
      <c r="AB2667" s="26">
        <f t="shared" si="1966"/>
        <v>70086276.274228528</v>
      </c>
      <c r="AC2667" s="23">
        <f t="shared" si="1967"/>
        <v>74889487.274228647</v>
      </c>
      <c r="AD2667" s="23">
        <f t="shared" si="1973"/>
        <v>4803211</v>
      </c>
      <c r="AE2667" s="24">
        <f t="shared" si="1934"/>
        <v>70086276.274228647</v>
      </c>
      <c r="AF2667" s="3">
        <f t="shared" si="1968"/>
        <v>0</v>
      </c>
      <c r="AG2667" s="2">
        <f t="shared" si="1950"/>
        <v>0</v>
      </c>
      <c r="AH2667" s="2">
        <f t="shared" si="1951"/>
        <v>167.11688688957429</v>
      </c>
      <c r="AI2667" s="23">
        <f t="shared" si="1974"/>
        <v>10160112966.687078</v>
      </c>
      <c r="AJ2667" s="23">
        <f t="shared" si="1952"/>
        <v>6219.922423797766</v>
      </c>
      <c r="AK2667" s="23">
        <f t="shared" si="1953"/>
        <v>0</v>
      </c>
      <c r="AL2667" s="23">
        <f t="shared" si="1978"/>
        <v>6107441.3178863525</v>
      </c>
      <c r="AM2667" s="23">
        <f t="shared" si="1979"/>
        <v>5698171680.7725458</v>
      </c>
      <c r="AN2667" s="16">
        <f t="shared" si="1969"/>
        <v>0</v>
      </c>
      <c r="AO2667" s="23">
        <f t="shared" si="1970"/>
        <v>134970.34861357202</v>
      </c>
      <c r="AP2667" s="22">
        <f t="shared" si="1971"/>
        <v>30379557.040138531</v>
      </c>
      <c r="AQ2667" s="30">
        <f t="shared" si="1954"/>
        <v>17037658716.091734</v>
      </c>
      <c r="AR2667" s="28">
        <f t="shared" si="1955"/>
        <v>8347163362.2674761</v>
      </c>
      <c r="AS2667" s="25">
        <f t="shared" si="1956"/>
        <v>200337590.02425668</v>
      </c>
      <c r="AT2667" s="32">
        <f t="shared" si="1957"/>
        <v>0</v>
      </c>
      <c r="AU2667" s="23">
        <f t="shared" si="1958"/>
        <v>0</v>
      </c>
      <c r="AV2667" s="22">
        <f t="shared" si="1959"/>
        <v>2456448630.6120496</v>
      </c>
      <c r="AW2667" s="31">
        <f t="shared" si="1972"/>
        <v>11391735693.357313</v>
      </c>
    </row>
    <row r="2668" spans="1:53" x14ac:dyDescent="0.25">
      <c r="A2668">
        <f t="shared" si="1980"/>
        <v>771</v>
      </c>
      <c r="B2668" t="s">
        <v>8</v>
      </c>
      <c r="C2668" s="27">
        <f t="shared" si="1937"/>
        <v>0</v>
      </c>
      <c r="D2668" s="27">
        <f t="shared" si="1960"/>
        <v>0</v>
      </c>
      <c r="E2668" s="27" t="b">
        <f t="shared" si="1936"/>
        <v>1</v>
      </c>
      <c r="F2668" s="29">
        <f t="shared" si="1938"/>
        <v>0</v>
      </c>
      <c r="G2668" s="27">
        <f t="shared" si="1961"/>
        <v>0</v>
      </c>
      <c r="H2668" s="22">
        <f t="shared" si="1939"/>
        <v>29281500761.579308</v>
      </c>
      <c r="I2668" s="23">
        <f t="shared" si="1940"/>
        <v>132580106.5049091</v>
      </c>
      <c r="J2668" s="23">
        <f t="shared" si="1941"/>
        <v>1086</v>
      </c>
      <c r="K2668" s="19">
        <f t="shared" si="1962"/>
        <v>225.0831931027827</v>
      </c>
      <c r="L2668" s="16">
        <f t="shared" si="1942"/>
        <v>201.97550049855181</v>
      </c>
      <c r="M2668" s="23">
        <f>M2667-IF($B2668="B",(Percent_Rent_In_Elsies*2.49%/12 * H2667)/K2667,0)+IF($B2668="D",N2668,0)+IF(B2668="D",AK2667)+IF(B2668="C",F2667*90%)-(Y2668-Y2667)-IF($B2668="A",Q2667/K2667) + IF($B2668="A",Q2667/K2667)</f>
        <v>-46067964.080088891</v>
      </c>
      <c r="N2668" s="23">
        <f t="shared" si="1943"/>
        <v>0</v>
      </c>
      <c r="O2668" s="22">
        <f t="shared" si="1944"/>
        <v>0</v>
      </c>
      <c r="P2668" s="22">
        <f t="shared" si="1975"/>
        <v>0</v>
      </c>
      <c r="Q2668" s="22">
        <f t="shared" si="1976"/>
        <v>0</v>
      </c>
      <c r="R2668" s="22">
        <f t="shared" si="1945"/>
        <v>358002231.00241542</v>
      </c>
      <c r="S2668" s="16">
        <f t="shared" si="1935"/>
        <v>29783879.451116081</v>
      </c>
      <c r="T2668" s="15">
        <f t="shared" si="1946"/>
        <v>0</v>
      </c>
      <c r="U2668" s="23">
        <f t="shared" si="1963"/>
        <v>1590532.9317011139</v>
      </c>
      <c r="V2668" s="23">
        <f t="shared" si="1964"/>
        <v>132323.87118977655</v>
      </c>
      <c r="W2668" s="23">
        <f t="shared" si="1977"/>
        <v>0</v>
      </c>
      <c r="X2668" s="23">
        <f t="shared" si="1965"/>
        <v>37410709.719919764</v>
      </c>
      <c r="Y2668" s="23">
        <f t="shared" si="1947"/>
        <v>13825559.361691331</v>
      </c>
      <c r="Z2668" s="3">
        <f t="shared" si="1948"/>
        <v>0</v>
      </c>
      <c r="AA2668" s="23">
        <f t="shared" si="1949"/>
        <v>63195114.469815411</v>
      </c>
      <c r="AB2668" s="26">
        <f t="shared" si="1966"/>
        <v>70086276.274228513</v>
      </c>
      <c r="AC2668" s="23">
        <f t="shared" si="1967"/>
        <v>74889487.274228647</v>
      </c>
      <c r="AD2668" s="23">
        <f t="shared" si="1973"/>
        <v>4803211</v>
      </c>
      <c r="AE2668" s="24">
        <f t="shared" si="1934"/>
        <v>70086276.274228647</v>
      </c>
      <c r="AF2668" s="3">
        <f t="shared" si="1968"/>
        <v>1E-4</v>
      </c>
      <c r="AG2668" s="2">
        <f t="shared" si="1950"/>
        <v>0</v>
      </c>
      <c r="AH2668" s="2">
        <f t="shared" si="1951"/>
        <v>167.11688688957429</v>
      </c>
      <c r="AI2668" s="23">
        <f t="shared" si="1974"/>
        <v>10160112966.687078</v>
      </c>
      <c r="AJ2668" s="23">
        <f t="shared" si="1952"/>
        <v>6219.922423797766</v>
      </c>
      <c r="AK2668" s="23">
        <f t="shared" si="1953"/>
        <v>61108.09218731799</v>
      </c>
      <c r="AL2668" s="23">
        <f t="shared" si="1978"/>
        <v>0</v>
      </c>
      <c r="AM2668" s="23">
        <f t="shared" si="1979"/>
        <v>0</v>
      </c>
      <c r="AN2668" s="16">
        <f t="shared" si="1969"/>
        <v>0</v>
      </c>
      <c r="AO2668" s="23">
        <f t="shared" si="1970"/>
        <v>0</v>
      </c>
      <c r="AP2668" s="22">
        <f t="shared" si="1971"/>
        <v>0</v>
      </c>
      <c r="AQ2668" s="30">
        <f t="shared" si="1954"/>
        <v>17037658716.091734</v>
      </c>
      <c r="AR2668" s="28">
        <f t="shared" si="1955"/>
        <v>8347163362.2674761</v>
      </c>
      <c r="AS2668" s="25">
        <f t="shared" si="1956"/>
        <v>200337590.02425668</v>
      </c>
      <c r="AT2668" s="32">
        <f t="shared" si="1957"/>
        <v>0</v>
      </c>
      <c r="AU2668" s="23">
        <f t="shared" si="1958"/>
        <v>0</v>
      </c>
      <c r="AV2668" s="22">
        <f t="shared" si="1959"/>
        <v>2456448630.6120496</v>
      </c>
      <c r="AW2668" s="31">
        <f t="shared" si="1972"/>
        <v>11391735693.357313</v>
      </c>
    </row>
    <row r="2669" spans="1:53" x14ac:dyDescent="0.25">
      <c r="A2669" s="21">
        <f t="shared" si="1980"/>
        <v>771</v>
      </c>
      <c r="B2669" s="21" t="s">
        <v>9</v>
      </c>
      <c r="C2669" s="27">
        <f t="shared" si="1937"/>
        <v>0</v>
      </c>
      <c r="D2669" s="27">
        <f t="shared" si="1960"/>
        <v>0</v>
      </c>
      <c r="E2669" s="27" t="b">
        <f t="shared" si="1936"/>
        <v>1</v>
      </c>
      <c r="F2669" s="29">
        <f t="shared" si="1938"/>
        <v>0</v>
      </c>
      <c r="G2669" s="27">
        <f t="shared" si="1961"/>
        <v>0</v>
      </c>
      <c r="H2669" s="22">
        <f t="shared" si="1939"/>
        <v>29281500761.579308</v>
      </c>
      <c r="I2669" s="23">
        <f t="shared" si="1940"/>
        <v>132580106.5049091</v>
      </c>
      <c r="J2669" s="23">
        <f t="shared" si="1941"/>
        <v>1086</v>
      </c>
      <c r="K2669" s="19">
        <f t="shared" si="1962"/>
        <v>225.0831931027827</v>
      </c>
      <c r="L2669" s="16">
        <f t="shared" si="1942"/>
        <v>201.97550049855181</v>
      </c>
      <c r="M2669" s="23">
        <f>M2668-IF($B2669="B",(Percent_Rent_In_Elsies*2.49%/12 * H2668)/K2668,0)+IF($B2669="D",N2669,0)+IF(B2669="D",AK2668)+IF(B2669="C",F2668*90%)-(Y2669-Y2668)-IF($B2669="A",Q2668/K2668) + IF($B2669="A",Q2668/K2668)</f>
        <v>-46006855.987901576</v>
      </c>
      <c r="N2669" s="23">
        <f t="shared" si="1943"/>
        <v>0</v>
      </c>
      <c r="O2669" s="22">
        <f t="shared" si="1944"/>
        <v>20809018.454424322</v>
      </c>
      <c r="P2669" s="22">
        <f t="shared" si="1975"/>
        <v>0</v>
      </c>
      <c r="Q2669" s="22">
        <f t="shared" si="1976"/>
        <v>0</v>
      </c>
      <c r="R2669" s="22">
        <f t="shared" si="1945"/>
        <v>358002231.00241542</v>
      </c>
      <c r="S2669" s="16">
        <f t="shared" si="1935"/>
        <v>0</v>
      </c>
      <c r="T2669" s="15">
        <f t="shared" si="1946"/>
        <v>8974860.9966917597</v>
      </c>
      <c r="U2669" s="23">
        <f t="shared" si="1963"/>
        <v>1590532.9317011139</v>
      </c>
      <c r="V2669" s="23">
        <f t="shared" si="1964"/>
        <v>0</v>
      </c>
      <c r="W2669" s="23">
        <f t="shared" si="1977"/>
        <v>132323.87118977655</v>
      </c>
      <c r="X2669" s="23">
        <f t="shared" si="1965"/>
        <v>37410709.719919764</v>
      </c>
      <c r="Y2669" s="23">
        <f t="shared" si="1947"/>
        <v>13825559.361691331</v>
      </c>
      <c r="Z2669" s="3">
        <f t="shared" si="1948"/>
        <v>0</v>
      </c>
      <c r="AA2669" s="23">
        <f t="shared" si="1949"/>
        <v>63134006.377628095</v>
      </c>
      <c r="AB2669" s="26">
        <f t="shared" si="1966"/>
        <v>70086276.274228513</v>
      </c>
      <c r="AC2669" s="23">
        <f t="shared" si="1967"/>
        <v>74889487.274228647</v>
      </c>
      <c r="AD2669" s="23">
        <f t="shared" si="1973"/>
        <v>4803211</v>
      </c>
      <c r="AE2669" s="24">
        <f t="shared" si="1934"/>
        <v>70086276.274228647</v>
      </c>
      <c r="AF2669" s="3">
        <f t="shared" si="1968"/>
        <v>0</v>
      </c>
      <c r="AG2669" s="2">
        <f t="shared" si="1950"/>
        <v>0</v>
      </c>
      <c r="AH2669" s="2">
        <f t="shared" si="1951"/>
        <v>167.11688688957429</v>
      </c>
      <c r="AI2669" s="23">
        <f t="shared" si="1974"/>
        <v>10150288392.034266</v>
      </c>
      <c r="AJ2669" s="23">
        <f t="shared" si="1952"/>
        <v>6219.922423797766</v>
      </c>
      <c r="AK2669" s="23">
        <f t="shared" si="1953"/>
        <v>0</v>
      </c>
      <c r="AL2669" s="23">
        <f t="shared" si="1978"/>
        <v>0</v>
      </c>
      <c r="AM2669" s="23">
        <f t="shared" si="1979"/>
        <v>0</v>
      </c>
      <c r="AN2669" s="16">
        <f t="shared" si="1969"/>
        <v>0</v>
      </c>
      <c r="AO2669" s="23">
        <f t="shared" si="1970"/>
        <v>0</v>
      </c>
      <c r="AP2669" s="22">
        <f t="shared" si="1971"/>
        <v>0</v>
      </c>
      <c r="AQ2669" s="30">
        <f t="shared" si="1954"/>
        <v>17037658716.091734</v>
      </c>
      <c r="AR2669" s="28">
        <f t="shared" si="1955"/>
        <v>8347163362.2674761</v>
      </c>
      <c r="AS2669" s="25">
        <f t="shared" si="1956"/>
        <v>200337590.02425668</v>
      </c>
      <c r="AT2669" s="32">
        <f t="shared" si="1957"/>
        <v>0</v>
      </c>
      <c r="AU2669" s="23">
        <f t="shared" si="1958"/>
        <v>0</v>
      </c>
      <c r="AV2669" s="22">
        <f t="shared" si="1959"/>
        <v>2456448630.6120496</v>
      </c>
      <c r="AW2669" s="31">
        <f t="shared" si="1972"/>
        <v>11391735693.357313</v>
      </c>
      <c r="AX2669" s="21"/>
      <c r="AY2669" s="21"/>
      <c r="AZ2669" s="21"/>
      <c r="BA2669" s="21"/>
    </row>
    <row r="2670" spans="1:53" x14ac:dyDescent="0.25">
      <c r="A2670" s="21">
        <f t="shared" si="1980"/>
        <v>771</v>
      </c>
      <c r="B2670" s="21" t="s">
        <v>28</v>
      </c>
      <c r="C2670" s="27">
        <f t="shared" si="1937"/>
        <v>0</v>
      </c>
      <c r="D2670" s="27">
        <f t="shared" si="1960"/>
        <v>0</v>
      </c>
      <c r="E2670" s="27" t="b">
        <f t="shared" si="1936"/>
        <v>1</v>
      </c>
      <c r="F2670" s="29">
        <f t="shared" si="1938"/>
        <v>0</v>
      </c>
      <c r="G2670" s="27">
        <f t="shared" si="1961"/>
        <v>0</v>
      </c>
      <c r="H2670" s="22">
        <f t="shared" si="1939"/>
        <v>29281500761.579308</v>
      </c>
      <c r="I2670" s="23">
        <f t="shared" si="1940"/>
        <v>132580106.5049091</v>
      </c>
      <c r="J2670" s="23">
        <f t="shared" si="1941"/>
        <v>1086</v>
      </c>
      <c r="K2670" s="19">
        <f t="shared" si="1962"/>
        <v>225.0831931027827</v>
      </c>
      <c r="L2670" s="16">
        <f t="shared" si="1942"/>
        <v>201.97550049855181</v>
      </c>
      <c r="M2670" s="23">
        <f>M2669-IF($B2670="B",(Percent_Rent_In_Elsies*2.49%/12 * H2669)/K2669,0)+IF($B2670="D",N2670,0)+IF(B2670="D",AK2669)+IF(B2670="C",F2669*90%)-(Y2670-Y2669)-IF($B2670="A",Q2669/K2669) + IF($B2670="A",Q2669/K2669)</f>
        <v>-46006855.987901576</v>
      </c>
      <c r="N2670" s="23">
        <f t="shared" si="1943"/>
        <v>0</v>
      </c>
      <c r="O2670" s="22">
        <f t="shared" si="1944"/>
        <v>0</v>
      </c>
      <c r="P2670" s="22">
        <f t="shared" si="1975"/>
        <v>20809018.454424322</v>
      </c>
      <c r="Q2670" s="22">
        <f t="shared" si="1976"/>
        <v>0</v>
      </c>
      <c r="R2670" s="22">
        <f t="shared" si="1945"/>
        <v>358002231.00241542</v>
      </c>
      <c r="S2670" s="16">
        <f t="shared" si="1935"/>
        <v>0</v>
      </c>
      <c r="T2670" s="15">
        <f t="shared" si="1946"/>
        <v>0</v>
      </c>
      <c r="U2670" s="23">
        <f t="shared" si="1963"/>
        <v>1590532.9317011139</v>
      </c>
      <c r="V2670" s="23">
        <f t="shared" si="1964"/>
        <v>0</v>
      </c>
      <c r="W2670" s="23">
        <f t="shared" si="1977"/>
        <v>0</v>
      </c>
      <c r="X2670" s="23">
        <f t="shared" si="1965"/>
        <v>37410709.719919764</v>
      </c>
      <c r="Y2670" s="23">
        <f t="shared" si="1947"/>
        <v>13825559.361691331</v>
      </c>
      <c r="Z2670" s="3">
        <f t="shared" si="1948"/>
        <v>6616.1935594888282</v>
      </c>
      <c r="AA2670" s="23">
        <f t="shared" si="1949"/>
        <v>63233249.281020425</v>
      </c>
      <c r="AB2670" s="26">
        <f t="shared" si="1966"/>
        <v>70086276.274228513</v>
      </c>
      <c r="AC2670" s="23">
        <f t="shared" si="1967"/>
        <v>74889487.274228647</v>
      </c>
      <c r="AD2670" s="23">
        <f t="shared" si="1973"/>
        <v>4803211</v>
      </c>
      <c r="AE2670" s="24">
        <f t="shared" si="1934"/>
        <v>70086276.274228647</v>
      </c>
      <c r="AF2670" s="3">
        <f t="shared" si="1968"/>
        <v>0</v>
      </c>
      <c r="AG2670" s="2">
        <f t="shared" si="1950"/>
        <v>793943227.13865936</v>
      </c>
      <c r="AH2670" s="2">
        <f t="shared" si="1951"/>
        <v>167.11688688957429</v>
      </c>
      <c r="AI2670" s="23">
        <f t="shared" si="1974"/>
        <v>10166244041.740219</v>
      </c>
      <c r="AJ2670" s="23">
        <f t="shared" si="1952"/>
        <v>6219.922423797766</v>
      </c>
      <c r="AK2670" s="23">
        <f t="shared" si="1953"/>
        <v>0</v>
      </c>
      <c r="AL2670" s="23">
        <f t="shared" si="1978"/>
        <v>0</v>
      </c>
      <c r="AM2670" s="23">
        <f t="shared" si="1979"/>
        <v>0</v>
      </c>
      <c r="AN2670" s="16">
        <f t="shared" si="1969"/>
        <v>0</v>
      </c>
      <c r="AO2670" s="23">
        <f t="shared" si="1970"/>
        <v>0</v>
      </c>
      <c r="AP2670" s="22">
        <f t="shared" si="1971"/>
        <v>0</v>
      </c>
      <c r="AQ2670" s="30">
        <f t="shared" si="1954"/>
        <v>17037658716.091734</v>
      </c>
      <c r="AR2670" s="28">
        <f t="shared" si="1955"/>
        <v>8347163362.2674761</v>
      </c>
      <c r="AS2670" s="25">
        <f t="shared" si="1956"/>
        <v>200337590.02425668</v>
      </c>
      <c r="AT2670" s="32">
        <f t="shared" si="1957"/>
        <v>13232.387118977656</v>
      </c>
      <c r="AU2670" s="23">
        <f t="shared" si="1958"/>
        <v>13232.387118977656</v>
      </c>
      <c r="AV2670" s="22">
        <f t="shared" si="1959"/>
        <v>2465423491.6087413</v>
      </c>
      <c r="AW2670" s="31">
        <f t="shared" si="1972"/>
        <v>11391735693.357315</v>
      </c>
      <c r="AX2670" s="21"/>
      <c r="AY2670" s="21"/>
      <c r="AZ2670" s="21"/>
      <c r="BA2670" s="21"/>
    </row>
    <row r="2671" spans="1:53" x14ac:dyDescent="0.25">
      <c r="A2671">
        <f t="shared" si="1980"/>
        <v>772</v>
      </c>
      <c r="B2671" t="s">
        <v>6</v>
      </c>
      <c r="C2671" s="27">
        <f t="shared" si="1937"/>
        <v>0</v>
      </c>
      <c r="D2671" s="27">
        <f t="shared" si="1960"/>
        <v>0</v>
      </c>
      <c r="E2671" s="27" t="b">
        <f t="shared" si="1936"/>
        <v>1</v>
      </c>
      <c r="F2671" s="29">
        <f t="shared" si="1938"/>
        <v>0</v>
      </c>
      <c r="G2671" s="27">
        <f t="shared" si="1961"/>
        <v>0</v>
      </c>
      <c r="H2671" s="22">
        <f t="shared" si="1939"/>
        <v>29330303262.848606</v>
      </c>
      <c r="I2671" s="23">
        <f t="shared" si="1940"/>
        <v>132580106.5049091</v>
      </c>
      <c r="J2671" s="23">
        <f t="shared" si="1941"/>
        <v>1086</v>
      </c>
      <c r="K2671" s="19">
        <f t="shared" si="1962"/>
        <v>225.0831931027827</v>
      </c>
      <c r="L2671" s="16">
        <f t="shared" si="1942"/>
        <v>202.31212633271608</v>
      </c>
      <c r="M2671" s="23">
        <f>M2670-IF($B2671="B",(Percent_Rent_In_Elsies*2.49%/12 * H2670)/K2670,0)+IF($B2671="D",N2671,0)+IF(B2671="D",AK2670)+IF(B2671="C",F2670*90%)-(Y2671-Y2670)-IF($B2671="A",Q2670/K2670) + IF($B2671="A",Q2670/K2670)</f>
        <v>-46006855.987901576</v>
      </c>
      <c r="N2671" s="23">
        <f t="shared" si="1943"/>
        <v>0</v>
      </c>
      <c r="O2671" s="22">
        <f t="shared" si="1944"/>
        <v>0</v>
      </c>
      <c r="P2671" s="22">
        <f t="shared" si="1975"/>
        <v>0</v>
      </c>
      <c r="Q2671" s="22">
        <f t="shared" si="1976"/>
        <v>0</v>
      </c>
      <c r="R2671" s="22">
        <f t="shared" si="1945"/>
        <v>358002231.00241542</v>
      </c>
      <c r="S2671" s="16">
        <f t="shared" si="1935"/>
        <v>0</v>
      </c>
      <c r="T2671" s="15">
        <f t="shared" si="1946"/>
        <v>0</v>
      </c>
      <c r="U2671" s="23">
        <f t="shared" si="1963"/>
        <v>1590532.9317011139</v>
      </c>
      <c r="V2671" s="23">
        <f t="shared" si="1964"/>
        <v>0</v>
      </c>
      <c r="W2671" s="23">
        <f t="shared" si="1977"/>
        <v>0</v>
      </c>
      <c r="X2671" s="23">
        <f t="shared" si="1965"/>
        <v>37443790.687717214</v>
      </c>
      <c r="Y2671" s="23">
        <f t="shared" si="1947"/>
        <v>13825559.361691331</v>
      </c>
      <c r="Z2671" s="3">
        <f t="shared" si="1948"/>
        <v>0</v>
      </c>
      <c r="AA2671" s="23">
        <f t="shared" si="1949"/>
        <v>63233249.281020425</v>
      </c>
      <c r="AB2671" s="26">
        <f t="shared" si="1966"/>
        <v>70086276.274228513</v>
      </c>
      <c r="AC2671" s="23">
        <f t="shared" si="1967"/>
        <v>74889487.274228647</v>
      </c>
      <c r="AD2671" s="23">
        <f t="shared" si="1973"/>
        <v>4803211</v>
      </c>
      <c r="AE2671" s="24">
        <f t="shared" si="1934"/>
        <v>70086276.274228647</v>
      </c>
      <c r="AF2671" s="3">
        <f t="shared" si="1968"/>
        <v>0</v>
      </c>
      <c r="AG2671" s="2">
        <f t="shared" si="1950"/>
        <v>0</v>
      </c>
      <c r="AH2671" s="2">
        <f t="shared" si="1951"/>
        <v>167.39541503439025</v>
      </c>
      <c r="AI2671" s="23">
        <f t="shared" si="1974"/>
        <v>10166244041.740219</v>
      </c>
      <c r="AJ2671" s="23">
        <f t="shared" si="1952"/>
        <v>6219.922423797766</v>
      </c>
      <c r="AK2671" s="23">
        <f t="shared" si="1953"/>
        <v>0</v>
      </c>
      <c r="AL2671" s="23">
        <f t="shared" si="1978"/>
        <v>0</v>
      </c>
      <c r="AM2671" s="23">
        <f t="shared" si="1979"/>
        <v>0</v>
      </c>
      <c r="AN2671" s="16">
        <f t="shared" si="1969"/>
        <v>0</v>
      </c>
      <c r="AO2671" s="23">
        <f t="shared" si="1970"/>
        <v>0</v>
      </c>
      <c r="AP2671" s="22">
        <f t="shared" si="1971"/>
        <v>0</v>
      </c>
      <c r="AQ2671" s="30">
        <f t="shared" si="1954"/>
        <v>17037658716.091734</v>
      </c>
      <c r="AR2671" s="28">
        <f t="shared" si="1955"/>
        <v>8347163362.2674761</v>
      </c>
      <c r="AS2671" s="25">
        <f t="shared" si="1956"/>
        <v>200337590.02425668</v>
      </c>
      <c r="AT2671" s="32">
        <f t="shared" si="1957"/>
        <v>0</v>
      </c>
      <c r="AU2671" s="23">
        <f t="shared" si="1958"/>
        <v>0</v>
      </c>
      <c r="AV2671" s="22">
        <f t="shared" si="1959"/>
        <v>2465423491.6087413</v>
      </c>
      <c r="AW2671" s="31">
        <f t="shared" si="1972"/>
        <v>11370926674.902889</v>
      </c>
    </row>
    <row r="2672" spans="1:53" x14ac:dyDescent="0.25">
      <c r="A2672">
        <f t="shared" si="1980"/>
        <v>772</v>
      </c>
      <c r="B2672" t="s">
        <v>7</v>
      </c>
      <c r="C2672" s="27">
        <f t="shared" si="1937"/>
        <v>0</v>
      </c>
      <c r="D2672" s="27">
        <f t="shared" si="1960"/>
        <v>0</v>
      </c>
      <c r="E2672" s="27" t="b">
        <f t="shared" si="1936"/>
        <v>1</v>
      </c>
      <c r="F2672" s="29">
        <f t="shared" si="1938"/>
        <v>0</v>
      </c>
      <c r="G2672" s="27">
        <f t="shared" si="1961"/>
        <v>0</v>
      </c>
      <c r="H2672" s="22">
        <f t="shared" si="1939"/>
        <v>29330303262.848606</v>
      </c>
      <c r="I2672" s="23">
        <f t="shared" si="1940"/>
        <v>132580106.5049091</v>
      </c>
      <c r="J2672" s="23">
        <f t="shared" si="1941"/>
        <v>1086</v>
      </c>
      <c r="K2672" s="19">
        <f t="shared" si="1962"/>
        <v>225.0831931027827</v>
      </c>
      <c r="L2672" s="16">
        <f t="shared" si="1942"/>
        <v>202.31212633271608</v>
      </c>
      <c r="M2672" s="23">
        <f>M2671-IF($B2672="B",(Percent_Rent_In_Elsies*2.49%/12 * H2671)/K2671,0)+IF($B2672="D",N2672,0)+IF(B2672="D",AK2671)+IF(B2672="C",F2671*90%)-(Y2672-Y2671)-IF($B2672="A",Q2671/K2671) + IF($B2672="A",Q2671/K2671)</f>
        <v>-46142051.287096173</v>
      </c>
      <c r="N2672" s="23">
        <f t="shared" si="1943"/>
        <v>0</v>
      </c>
      <c r="O2672" s="22">
        <f t="shared" si="1944"/>
        <v>0</v>
      </c>
      <c r="P2672" s="22">
        <f t="shared" si="1975"/>
        <v>0</v>
      </c>
      <c r="Q2672" s="22">
        <f t="shared" si="1976"/>
        <v>0</v>
      </c>
      <c r="R2672" s="22">
        <f t="shared" si="1945"/>
        <v>328168711.75221413</v>
      </c>
      <c r="S2672" s="16">
        <f t="shared" si="1935"/>
        <v>29833519.250201285</v>
      </c>
      <c r="T2672" s="15">
        <f t="shared" si="1946"/>
        <v>0</v>
      </c>
      <c r="U2672" s="23">
        <f t="shared" si="1963"/>
        <v>1457988.5207260211</v>
      </c>
      <c r="V2672" s="23">
        <f t="shared" si="1964"/>
        <v>132544.41097509282</v>
      </c>
      <c r="W2672" s="23">
        <f t="shared" si="1977"/>
        <v>0</v>
      </c>
      <c r="X2672" s="23">
        <f t="shared" si="1965"/>
        <v>37443790.687717214</v>
      </c>
      <c r="Y2672" s="23">
        <f t="shared" si="1947"/>
        <v>13825559.361691331</v>
      </c>
      <c r="Z2672" s="3">
        <f t="shared" si="1948"/>
        <v>0</v>
      </c>
      <c r="AA2672" s="23">
        <f t="shared" si="1949"/>
        <v>63233249.281020425</v>
      </c>
      <c r="AB2672" s="26">
        <f t="shared" si="1966"/>
        <v>70086276.274228498</v>
      </c>
      <c r="AC2672" s="23">
        <f t="shared" si="1967"/>
        <v>74889487.274228647</v>
      </c>
      <c r="AD2672" s="23">
        <f t="shared" si="1973"/>
        <v>4803211</v>
      </c>
      <c r="AE2672" s="24">
        <f t="shared" si="1934"/>
        <v>70086276.274228647</v>
      </c>
      <c r="AF2672" s="3">
        <f t="shared" si="1968"/>
        <v>0</v>
      </c>
      <c r="AG2672" s="2">
        <f t="shared" si="1950"/>
        <v>0</v>
      </c>
      <c r="AH2672" s="2">
        <f t="shared" si="1951"/>
        <v>167.39541503439025</v>
      </c>
      <c r="AI2672" s="23">
        <f t="shared" si="1974"/>
        <v>10166244041.740219</v>
      </c>
      <c r="AJ2672" s="23">
        <f t="shared" si="1952"/>
        <v>6219.922423797766</v>
      </c>
      <c r="AK2672" s="23">
        <f t="shared" si="1953"/>
        <v>0</v>
      </c>
      <c r="AL2672" s="23">
        <f t="shared" si="1978"/>
        <v>6131075.0531406403</v>
      </c>
      <c r="AM2672" s="23">
        <f t="shared" si="1979"/>
        <v>5720221680.7524815</v>
      </c>
      <c r="AN2672" s="16">
        <f t="shared" si="1969"/>
        <v>0</v>
      </c>
      <c r="AO2672" s="23">
        <f t="shared" si="1970"/>
        <v>135195.29919459464</v>
      </c>
      <c r="AP2672" s="22">
        <f t="shared" si="1971"/>
        <v>30430189.635205433</v>
      </c>
      <c r="AQ2672" s="30">
        <f t="shared" si="1954"/>
        <v>17098260438.750246</v>
      </c>
      <c r="AR2672" s="28">
        <f t="shared" si="1955"/>
        <v>8377334895.290782</v>
      </c>
      <c r="AS2672" s="25">
        <f t="shared" si="1956"/>
        <v>200337590.02425668</v>
      </c>
      <c r="AT2672" s="32">
        <f t="shared" si="1957"/>
        <v>0</v>
      </c>
      <c r="AU2672" s="23">
        <f t="shared" si="1958"/>
        <v>0</v>
      </c>
      <c r="AV2672" s="22">
        <f t="shared" si="1959"/>
        <v>2465423491.6087413</v>
      </c>
      <c r="AW2672" s="31">
        <f t="shared" si="1972"/>
        <v>11431528397.561401</v>
      </c>
    </row>
    <row r="2673" spans="1:53" s="21" customFormat="1" x14ac:dyDescent="0.25">
      <c r="A2673">
        <f t="shared" si="1980"/>
        <v>772</v>
      </c>
      <c r="B2673" t="s">
        <v>8</v>
      </c>
      <c r="C2673" s="27">
        <f t="shared" si="1937"/>
        <v>0</v>
      </c>
      <c r="D2673" s="27">
        <f t="shared" si="1960"/>
        <v>0</v>
      </c>
      <c r="E2673" s="27" t="b">
        <f t="shared" si="1936"/>
        <v>1</v>
      </c>
      <c r="F2673" s="29">
        <f t="shared" si="1938"/>
        <v>0</v>
      </c>
      <c r="G2673" s="27">
        <f t="shared" si="1961"/>
        <v>0</v>
      </c>
      <c r="H2673" s="22">
        <f t="shared" si="1939"/>
        <v>29330303262.848606</v>
      </c>
      <c r="I2673" s="23">
        <f t="shared" si="1940"/>
        <v>132580106.5049091</v>
      </c>
      <c r="J2673" s="23">
        <f t="shared" si="1941"/>
        <v>1086</v>
      </c>
      <c r="K2673" s="19">
        <f t="shared" si="1962"/>
        <v>225.0831931027827</v>
      </c>
      <c r="L2673" s="16">
        <f t="shared" si="1942"/>
        <v>202.31212633271608</v>
      </c>
      <c r="M2673" s="23">
        <f>M2672-IF($B2673="B",(Percent_Rent_In_Elsies*2.49%/12 * H2672)/K2672,0)+IF($B2673="D",N2673,0)+IF(B2673="D",AK2672)+IF(B2673="C",F2672*90%)-(Y2673-Y2672)-IF($B2673="A",Q2672/K2672) + IF($B2673="A",Q2672/K2672)</f>
        <v>-46142051.287096173</v>
      </c>
      <c r="N2673" s="23">
        <f t="shared" si="1943"/>
        <v>0</v>
      </c>
      <c r="O2673" s="22">
        <f t="shared" si="1944"/>
        <v>0</v>
      </c>
      <c r="P2673" s="22">
        <f t="shared" si="1975"/>
        <v>0</v>
      </c>
      <c r="Q2673" s="22">
        <f t="shared" si="1976"/>
        <v>0</v>
      </c>
      <c r="R2673" s="22">
        <f t="shared" si="1945"/>
        <v>358598901.38741958</v>
      </c>
      <c r="S2673" s="16">
        <f t="shared" si="1935"/>
        <v>29833519.250201285</v>
      </c>
      <c r="T2673" s="15">
        <f t="shared" si="1946"/>
        <v>0</v>
      </c>
      <c r="U2673" s="23">
        <f t="shared" si="1963"/>
        <v>1593183.8199206158</v>
      </c>
      <c r="V2673" s="23">
        <f t="shared" si="1964"/>
        <v>132544.41097509282</v>
      </c>
      <c r="W2673" s="23">
        <f t="shared" si="1977"/>
        <v>0</v>
      </c>
      <c r="X2673" s="23">
        <f t="shared" si="1965"/>
        <v>37443790.687717214</v>
      </c>
      <c r="Y2673" s="23">
        <f t="shared" si="1947"/>
        <v>13825559.361691331</v>
      </c>
      <c r="Z2673" s="3">
        <f t="shared" si="1948"/>
        <v>0</v>
      </c>
      <c r="AA2673" s="23">
        <f t="shared" si="1949"/>
        <v>63233249.281020425</v>
      </c>
      <c r="AB2673" s="26">
        <f t="shared" si="1966"/>
        <v>70086276.274228513</v>
      </c>
      <c r="AC2673" s="23">
        <f t="shared" si="1967"/>
        <v>74889487.274228647</v>
      </c>
      <c r="AD2673" s="23">
        <f t="shared" si="1973"/>
        <v>4803211</v>
      </c>
      <c r="AE2673" s="24">
        <f t="shared" si="1934"/>
        <v>70086276.274228647</v>
      </c>
      <c r="AF2673" s="3">
        <f t="shared" si="1968"/>
        <v>1E-4</v>
      </c>
      <c r="AG2673" s="2">
        <f t="shared" si="1950"/>
        <v>0</v>
      </c>
      <c r="AH2673" s="2">
        <f t="shared" si="1951"/>
        <v>167.39541503439025</v>
      </c>
      <c r="AI2673" s="23">
        <f t="shared" si="1974"/>
        <v>10166244041.740219</v>
      </c>
      <c r="AJ2673" s="23">
        <f t="shared" si="1952"/>
        <v>6219.922423797766</v>
      </c>
      <c r="AK2673" s="23">
        <f t="shared" si="1953"/>
        <v>61126.356130611923</v>
      </c>
      <c r="AL2673" s="23">
        <f t="shared" si="1978"/>
        <v>0</v>
      </c>
      <c r="AM2673" s="23">
        <f t="shared" si="1979"/>
        <v>0</v>
      </c>
      <c r="AN2673" s="16">
        <f t="shared" si="1969"/>
        <v>0</v>
      </c>
      <c r="AO2673" s="23">
        <f t="shared" si="1970"/>
        <v>0</v>
      </c>
      <c r="AP2673" s="22">
        <f t="shared" si="1971"/>
        <v>0</v>
      </c>
      <c r="AQ2673" s="30">
        <f t="shared" si="1954"/>
        <v>17098260438.750246</v>
      </c>
      <c r="AR2673" s="28">
        <f t="shared" si="1955"/>
        <v>8377334895.290782</v>
      </c>
      <c r="AS2673" s="25">
        <f t="shared" si="1956"/>
        <v>200337590.02425668</v>
      </c>
      <c r="AT2673" s="32">
        <f t="shared" si="1957"/>
        <v>0</v>
      </c>
      <c r="AU2673" s="23">
        <f t="shared" si="1958"/>
        <v>0</v>
      </c>
      <c r="AV2673" s="22">
        <f t="shared" si="1959"/>
        <v>2465423491.6087413</v>
      </c>
      <c r="AW2673" s="31">
        <f t="shared" si="1972"/>
        <v>11431528397.561401</v>
      </c>
      <c r="AX2673"/>
      <c r="AY2673"/>
      <c r="AZ2673"/>
      <c r="BA2673"/>
    </row>
    <row r="2674" spans="1:53" s="21" customFormat="1" x14ac:dyDescent="0.25">
      <c r="A2674" s="21">
        <f t="shared" si="1980"/>
        <v>772</v>
      </c>
      <c r="B2674" s="21" t="s">
        <v>9</v>
      </c>
      <c r="C2674" s="27">
        <f t="shared" si="1937"/>
        <v>0</v>
      </c>
      <c r="D2674" s="27">
        <f t="shared" si="1960"/>
        <v>0</v>
      </c>
      <c r="E2674" s="27" t="b">
        <f t="shared" si="1936"/>
        <v>1</v>
      </c>
      <c r="F2674" s="29">
        <f t="shared" si="1938"/>
        <v>0</v>
      </c>
      <c r="G2674" s="27">
        <f t="shared" si="1961"/>
        <v>0</v>
      </c>
      <c r="H2674" s="22">
        <f t="shared" si="1939"/>
        <v>29330303262.848606</v>
      </c>
      <c r="I2674" s="23">
        <f t="shared" si="1940"/>
        <v>132580106.5049091</v>
      </c>
      <c r="J2674" s="23">
        <f t="shared" si="1941"/>
        <v>1086</v>
      </c>
      <c r="K2674" s="19">
        <f t="shared" si="1962"/>
        <v>225.0831931027827</v>
      </c>
      <c r="L2674" s="16">
        <f t="shared" si="1942"/>
        <v>202.31212633271608</v>
      </c>
      <c r="M2674" s="23">
        <f>M2673-IF($B2674="B",(Percent_Rent_In_Elsies*2.49%/12 * H2673)/K2673,0)+IF($B2674="D",N2674,0)+IF(B2674="D",AK2673)+IF(B2674="C",F2673*90%)-(Y2674-Y2673)-IF($B2674="A",Q2673/K2673) + IF($B2674="A",Q2673/K2673)</f>
        <v>-46080924.930965558</v>
      </c>
      <c r="N2674" s="23">
        <f t="shared" si="1943"/>
        <v>0</v>
      </c>
      <c r="O2674" s="22">
        <f t="shared" si="1944"/>
        <v>20843700.151848372</v>
      </c>
      <c r="P2674" s="22">
        <f t="shared" si="1975"/>
        <v>0</v>
      </c>
      <c r="Q2674" s="22">
        <f t="shared" si="1976"/>
        <v>0</v>
      </c>
      <c r="R2674" s="22">
        <f t="shared" si="1945"/>
        <v>358598901.38741958</v>
      </c>
      <c r="S2674" s="16">
        <f t="shared" si="1935"/>
        <v>0</v>
      </c>
      <c r="T2674" s="15">
        <f t="shared" si="1946"/>
        <v>8989819.0983529128</v>
      </c>
      <c r="U2674" s="23">
        <f t="shared" si="1963"/>
        <v>1593183.8199206158</v>
      </c>
      <c r="V2674" s="23">
        <f t="shared" si="1964"/>
        <v>0</v>
      </c>
      <c r="W2674" s="23">
        <f t="shared" si="1977"/>
        <v>132544.41097509282</v>
      </c>
      <c r="X2674" s="23">
        <f t="shared" si="1965"/>
        <v>37443790.687717214</v>
      </c>
      <c r="Y2674" s="23">
        <f t="shared" si="1947"/>
        <v>13825559.361691331</v>
      </c>
      <c r="Z2674" s="3">
        <f t="shared" si="1948"/>
        <v>0</v>
      </c>
      <c r="AA2674" s="23">
        <f t="shared" si="1949"/>
        <v>63172122.92488981</v>
      </c>
      <c r="AB2674" s="26">
        <f t="shared" si="1966"/>
        <v>70086276.274228498</v>
      </c>
      <c r="AC2674" s="23">
        <f t="shared" si="1967"/>
        <v>74889487.274228647</v>
      </c>
      <c r="AD2674" s="23">
        <f t="shared" si="1973"/>
        <v>4803211</v>
      </c>
      <c r="AE2674" s="24">
        <f t="shared" si="1934"/>
        <v>70086276.274228647</v>
      </c>
      <c r="AF2674" s="3">
        <f t="shared" si="1968"/>
        <v>0</v>
      </c>
      <c r="AG2674" s="2">
        <f t="shared" si="1950"/>
        <v>0</v>
      </c>
      <c r="AH2674" s="2">
        <f t="shared" si="1951"/>
        <v>167.39541503439025</v>
      </c>
      <c r="AI2674" s="23">
        <f t="shared" si="1974"/>
        <v>10156416530.725494</v>
      </c>
      <c r="AJ2674" s="23">
        <f t="shared" si="1952"/>
        <v>6219.922423797766</v>
      </c>
      <c r="AK2674" s="23">
        <f t="shared" si="1953"/>
        <v>0</v>
      </c>
      <c r="AL2674" s="23">
        <f t="shared" si="1978"/>
        <v>0</v>
      </c>
      <c r="AM2674" s="23">
        <f t="shared" si="1979"/>
        <v>0</v>
      </c>
      <c r="AN2674" s="16">
        <f t="shared" si="1969"/>
        <v>0</v>
      </c>
      <c r="AO2674" s="23">
        <f t="shared" si="1970"/>
        <v>0</v>
      </c>
      <c r="AP2674" s="22">
        <f t="shared" si="1971"/>
        <v>0</v>
      </c>
      <c r="AQ2674" s="30">
        <f t="shared" si="1954"/>
        <v>17098260438.750246</v>
      </c>
      <c r="AR2674" s="28">
        <f t="shared" si="1955"/>
        <v>8377334895.290782</v>
      </c>
      <c r="AS2674" s="25">
        <f t="shared" si="1956"/>
        <v>200337590.02425668</v>
      </c>
      <c r="AT2674" s="32">
        <f t="shared" si="1957"/>
        <v>0</v>
      </c>
      <c r="AU2674" s="23">
        <f t="shared" si="1958"/>
        <v>0</v>
      </c>
      <c r="AV2674" s="22">
        <f t="shared" si="1959"/>
        <v>2465423491.6087413</v>
      </c>
      <c r="AW2674" s="31">
        <f t="shared" si="1972"/>
        <v>11431528397.561401</v>
      </c>
    </row>
    <row r="2675" spans="1:53" x14ac:dyDescent="0.25">
      <c r="A2675" s="21">
        <f t="shared" si="1980"/>
        <v>772</v>
      </c>
      <c r="B2675" s="21" t="s">
        <v>28</v>
      </c>
      <c r="C2675" s="27">
        <f t="shared" si="1937"/>
        <v>0</v>
      </c>
      <c r="D2675" s="27">
        <f t="shared" si="1960"/>
        <v>0</v>
      </c>
      <c r="E2675" s="27" t="b">
        <f t="shared" si="1936"/>
        <v>1</v>
      </c>
      <c r="F2675" s="29">
        <f t="shared" si="1938"/>
        <v>0</v>
      </c>
      <c r="G2675" s="27">
        <f t="shared" si="1961"/>
        <v>0</v>
      </c>
      <c r="H2675" s="22">
        <f t="shared" si="1939"/>
        <v>29330303262.848606</v>
      </c>
      <c r="I2675" s="23">
        <f t="shared" si="1940"/>
        <v>132580106.5049091</v>
      </c>
      <c r="J2675" s="23">
        <f t="shared" si="1941"/>
        <v>1086</v>
      </c>
      <c r="K2675" s="19">
        <f t="shared" si="1962"/>
        <v>225.0831931027827</v>
      </c>
      <c r="L2675" s="16">
        <f t="shared" si="1942"/>
        <v>202.31212633271608</v>
      </c>
      <c r="M2675" s="23">
        <f>M2674-IF($B2675="B",(Percent_Rent_In_Elsies*2.49%/12 * H2674)/K2674,0)+IF($B2675="D",N2675,0)+IF(B2675="D",AK2674)+IF(B2675="C",F2674*90%)-(Y2675-Y2674)-IF($B2675="A",Q2674/K2674) + IF($B2675="A",Q2674/K2674)</f>
        <v>-46080924.930965558</v>
      </c>
      <c r="N2675" s="23">
        <f t="shared" si="1943"/>
        <v>0</v>
      </c>
      <c r="O2675" s="22">
        <f t="shared" si="1944"/>
        <v>0</v>
      </c>
      <c r="P2675" s="22">
        <f t="shared" si="1975"/>
        <v>20843700.151848372</v>
      </c>
      <c r="Q2675" s="22">
        <f t="shared" si="1976"/>
        <v>0</v>
      </c>
      <c r="R2675" s="22">
        <f t="shared" si="1945"/>
        <v>358598901.38741958</v>
      </c>
      <c r="S2675" s="16">
        <f t="shared" si="1935"/>
        <v>0</v>
      </c>
      <c r="T2675" s="15">
        <f t="shared" si="1946"/>
        <v>0</v>
      </c>
      <c r="U2675" s="23">
        <f t="shared" si="1963"/>
        <v>1593183.8199206158</v>
      </c>
      <c r="V2675" s="23">
        <f t="shared" si="1964"/>
        <v>0</v>
      </c>
      <c r="W2675" s="23">
        <f t="shared" si="1977"/>
        <v>0</v>
      </c>
      <c r="X2675" s="23">
        <f t="shared" si="1965"/>
        <v>37443790.687717214</v>
      </c>
      <c r="Y2675" s="23">
        <f t="shared" si="1947"/>
        <v>13825559.361691331</v>
      </c>
      <c r="Z2675" s="3">
        <f t="shared" si="1948"/>
        <v>6627.2205487546416</v>
      </c>
      <c r="AA2675" s="23">
        <f t="shared" si="1949"/>
        <v>63271531.233121127</v>
      </c>
      <c r="AB2675" s="26">
        <f t="shared" si="1966"/>
        <v>70086276.274228513</v>
      </c>
      <c r="AC2675" s="23">
        <f t="shared" si="1967"/>
        <v>74889487.274228647</v>
      </c>
      <c r="AD2675" s="23">
        <f t="shared" si="1973"/>
        <v>4803211</v>
      </c>
      <c r="AE2675" s="24">
        <f t="shared" ref="AE2675:AE2738" si="1981">AC2675-AD2675</f>
        <v>70086276.274228647</v>
      </c>
      <c r="AF2675" s="3">
        <f t="shared" si="1968"/>
        <v>0</v>
      </c>
      <c r="AG2675" s="2">
        <f t="shared" si="1950"/>
        <v>795266465.85055697</v>
      </c>
      <c r="AH2675" s="2">
        <f t="shared" si="1951"/>
        <v>167.39541503439025</v>
      </c>
      <c r="AI2675" s="23">
        <f t="shared" si="1974"/>
        <v>10172398773.180958</v>
      </c>
      <c r="AJ2675" s="23">
        <f t="shared" si="1952"/>
        <v>6219.922423797766</v>
      </c>
      <c r="AK2675" s="23">
        <f t="shared" si="1953"/>
        <v>0</v>
      </c>
      <c r="AL2675" s="23">
        <f t="shared" si="1978"/>
        <v>0</v>
      </c>
      <c r="AM2675" s="23">
        <f t="shared" si="1979"/>
        <v>0</v>
      </c>
      <c r="AN2675" s="16">
        <f t="shared" si="1969"/>
        <v>0</v>
      </c>
      <c r="AO2675" s="23">
        <f t="shared" si="1970"/>
        <v>0</v>
      </c>
      <c r="AP2675" s="22">
        <f t="shared" si="1971"/>
        <v>0</v>
      </c>
      <c r="AQ2675" s="30">
        <f t="shared" si="1954"/>
        <v>17098260438.750246</v>
      </c>
      <c r="AR2675" s="28">
        <f t="shared" si="1955"/>
        <v>8377334895.290782</v>
      </c>
      <c r="AS2675" s="25">
        <f t="shared" si="1956"/>
        <v>200337590.02425668</v>
      </c>
      <c r="AT2675" s="32">
        <f t="shared" si="1957"/>
        <v>13254.441097509283</v>
      </c>
      <c r="AU2675" s="23">
        <f t="shared" si="1958"/>
        <v>13254.441097509283</v>
      </c>
      <c r="AV2675" s="22">
        <f t="shared" si="1959"/>
        <v>2474413310.7070942</v>
      </c>
      <c r="AW2675" s="31">
        <f t="shared" si="1972"/>
        <v>11431528397.561401</v>
      </c>
      <c r="AX2675" s="21"/>
      <c r="AY2675" s="21"/>
      <c r="AZ2675" s="21"/>
      <c r="BA2675" s="21"/>
    </row>
    <row r="2676" spans="1:53" x14ac:dyDescent="0.25">
      <c r="A2676">
        <f t="shared" si="1980"/>
        <v>773</v>
      </c>
      <c r="B2676" t="s">
        <v>6</v>
      </c>
      <c r="C2676" s="27">
        <f t="shared" si="1937"/>
        <v>0</v>
      </c>
      <c r="D2676" s="27">
        <f t="shared" si="1960"/>
        <v>0</v>
      </c>
      <c r="E2676" s="27" t="b">
        <f t="shared" si="1936"/>
        <v>1</v>
      </c>
      <c r="F2676" s="29">
        <f t="shared" si="1938"/>
        <v>0</v>
      </c>
      <c r="G2676" s="27">
        <f t="shared" si="1961"/>
        <v>0</v>
      </c>
      <c r="H2676" s="22">
        <f t="shared" si="1939"/>
        <v>29379187101.620022</v>
      </c>
      <c r="I2676" s="23">
        <f t="shared" si="1940"/>
        <v>132580106.5049091</v>
      </c>
      <c r="J2676" s="23">
        <f t="shared" si="1941"/>
        <v>1086</v>
      </c>
      <c r="K2676" s="19">
        <f t="shared" si="1962"/>
        <v>225.0831931027827</v>
      </c>
      <c r="L2676" s="16">
        <f t="shared" si="1942"/>
        <v>202.64931320993728</v>
      </c>
      <c r="M2676" s="23">
        <f>M2675-IF($B2676="B",(Percent_Rent_In_Elsies*2.49%/12 * H2675)/K2675,0)+IF($B2676="D",N2676,0)+IF(B2676="D",AK2675)+IF(B2676="C",F2675*90%)-(Y2676-Y2675)-IF($B2676="A",Q2675/K2675) + IF($B2676="A",Q2675/K2675)</f>
        <v>-46080924.930965558</v>
      </c>
      <c r="N2676" s="23">
        <f t="shared" si="1943"/>
        <v>0</v>
      </c>
      <c r="O2676" s="22">
        <f t="shared" si="1944"/>
        <v>0</v>
      </c>
      <c r="P2676" s="22">
        <f t="shared" si="1975"/>
        <v>0</v>
      </c>
      <c r="Q2676" s="22">
        <f t="shared" si="1976"/>
        <v>0</v>
      </c>
      <c r="R2676" s="22">
        <f t="shared" si="1945"/>
        <v>358598901.38741958</v>
      </c>
      <c r="S2676" s="16">
        <f t="shared" si="1935"/>
        <v>0</v>
      </c>
      <c r="T2676" s="15">
        <f t="shared" si="1946"/>
        <v>0</v>
      </c>
      <c r="U2676" s="23">
        <f t="shared" si="1963"/>
        <v>1593183.8199206158</v>
      </c>
      <c r="V2676" s="23">
        <f t="shared" si="1964"/>
        <v>0</v>
      </c>
      <c r="W2676" s="23">
        <f t="shared" si="1977"/>
        <v>0</v>
      </c>
      <c r="X2676" s="23">
        <f t="shared" si="1965"/>
        <v>37476926.790460996</v>
      </c>
      <c r="Y2676" s="23">
        <f t="shared" si="1947"/>
        <v>13825559.361691331</v>
      </c>
      <c r="Z2676" s="3">
        <f t="shared" si="1948"/>
        <v>0</v>
      </c>
      <c r="AA2676" s="23">
        <f t="shared" si="1949"/>
        <v>63271531.233121127</v>
      </c>
      <c r="AB2676" s="26">
        <f t="shared" si="1966"/>
        <v>70086276.274228513</v>
      </c>
      <c r="AC2676" s="23">
        <f t="shared" si="1967"/>
        <v>74889487.274228647</v>
      </c>
      <c r="AD2676" s="23">
        <f t="shared" si="1973"/>
        <v>4803211</v>
      </c>
      <c r="AE2676" s="24">
        <f t="shared" si="1981"/>
        <v>70086276.274228647</v>
      </c>
      <c r="AF2676" s="3">
        <f t="shared" si="1968"/>
        <v>0</v>
      </c>
      <c r="AG2676" s="2">
        <f t="shared" si="1950"/>
        <v>0</v>
      </c>
      <c r="AH2676" s="2">
        <f t="shared" si="1951"/>
        <v>167.67440739278092</v>
      </c>
      <c r="AI2676" s="23">
        <f t="shared" si="1974"/>
        <v>10172398773.180958</v>
      </c>
      <c r="AJ2676" s="23">
        <f t="shared" si="1952"/>
        <v>6219.922423797766</v>
      </c>
      <c r="AK2676" s="23">
        <f t="shared" si="1953"/>
        <v>0</v>
      </c>
      <c r="AL2676" s="23">
        <f t="shared" si="1978"/>
        <v>0</v>
      </c>
      <c r="AM2676" s="23">
        <f t="shared" si="1979"/>
        <v>0</v>
      </c>
      <c r="AN2676" s="16">
        <f t="shared" si="1969"/>
        <v>0</v>
      </c>
      <c r="AO2676" s="23">
        <f t="shared" si="1970"/>
        <v>0</v>
      </c>
      <c r="AP2676" s="22">
        <f t="shared" si="1971"/>
        <v>0</v>
      </c>
      <c r="AQ2676" s="30">
        <f t="shared" si="1954"/>
        <v>17098260438.750246</v>
      </c>
      <c r="AR2676" s="28">
        <f t="shared" si="1955"/>
        <v>8377334895.290782</v>
      </c>
      <c r="AS2676" s="25">
        <f t="shared" si="1956"/>
        <v>200337590.02425668</v>
      </c>
      <c r="AT2676" s="32">
        <f t="shared" si="1957"/>
        <v>0</v>
      </c>
      <c r="AU2676" s="23">
        <f t="shared" si="1958"/>
        <v>0</v>
      </c>
      <c r="AV2676" s="22">
        <f t="shared" si="1959"/>
        <v>2474413310.7070942</v>
      </c>
      <c r="AW2676" s="31">
        <f t="shared" si="1972"/>
        <v>11410684697.409552</v>
      </c>
    </row>
    <row r="2677" spans="1:53" x14ac:dyDescent="0.25">
      <c r="A2677">
        <f t="shared" si="1980"/>
        <v>773</v>
      </c>
      <c r="B2677" t="s">
        <v>7</v>
      </c>
      <c r="C2677" s="27">
        <f t="shared" si="1937"/>
        <v>0</v>
      </c>
      <c r="D2677" s="27">
        <f t="shared" si="1960"/>
        <v>0</v>
      </c>
      <c r="E2677" s="27" t="b">
        <f t="shared" si="1936"/>
        <v>1</v>
      </c>
      <c r="F2677" s="29">
        <f t="shared" si="1938"/>
        <v>0</v>
      </c>
      <c r="G2677" s="27">
        <f t="shared" si="1961"/>
        <v>0</v>
      </c>
      <c r="H2677" s="22">
        <f t="shared" si="1939"/>
        <v>29379187101.620026</v>
      </c>
      <c r="I2677" s="23">
        <f t="shared" si="1940"/>
        <v>132580106.5049091</v>
      </c>
      <c r="J2677" s="23">
        <f t="shared" si="1941"/>
        <v>1086</v>
      </c>
      <c r="K2677" s="19">
        <f t="shared" si="1962"/>
        <v>225.0831931027827</v>
      </c>
      <c r="L2677" s="16">
        <f t="shared" si="1942"/>
        <v>202.64931320993728</v>
      </c>
      <c r="M2677" s="23">
        <f>M2676-IF($B2677="B",(Percent_Rent_In_Elsies*2.49%/12 * H2676)/K2676,0)+IF($B2677="D",N2677,0)+IF(B2677="D",AK2676)+IF(B2677="C",F2676*90%)-(Y2677-Y2676)-IF($B2677="A",Q2676/K2676) + IF($B2677="A",Q2676/K2676)</f>
        <v>-46216345.55565881</v>
      </c>
      <c r="N2677" s="23">
        <f t="shared" si="1943"/>
        <v>0</v>
      </c>
      <c r="O2677" s="22">
        <f t="shared" si="1944"/>
        <v>0</v>
      </c>
      <c r="P2677" s="22">
        <f t="shared" si="1975"/>
        <v>0</v>
      </c>
      <c r="Q2677" s="22">
        <f t="shared" si="1976"/>
        <v>0</v>
      </c>
      <c r="R2677" s="22">
        <f t="shared" si="1945"/>
        <v>328715659.60513461</v>
      </c>
      <c r="S2677" s="16">
        <f t="shared" si="1935"/>
        <v>29883241.782284964</v>
      </c>
      <c r="T2677" s="15">
        <f t="shared" si="1946"/>
        <v>0</v>
      </c>
      <c r="U2677" s="23">
        <f t="shared" si="1963"/>
        <v>1460418.5015938978</v>
      </c>
      <c r="V2677" s="23">
        <f t="shared" si="1964"/>
        <v>132765.31832671797</v>
      </c>
      <c r="W2677" s="23">
        <f t="shared" si="1977"/>
        <v>0</v>
      </c>
      <c r="X2677" s="23">
        <f t="shared" si="1965"/>
        <v>37476926.790460996</v>
      </c>
      <c r="Y2677" s="23">
        <f t="shared" si="1947"/>
        <v>13825559.361691331</v>
      </c>
      <c r="Z2677" s="3">
        <f t="shared" si="1948"/>
        <v>0</v>
      </c>
      <c r="AA2677" s="23">
        <f t="shared" si="1949"/>
        <v>63271531.233121127</v>
      </c>
      <c r="AB2677" s="26">
        <f t="shared" si="1966"/>
        <v>70086276.274228528</v>
      </c>
      <c r="AC2677" s="23">
        <f t="shared" si="1967"/>
        <v>74889487.274228647</v>
      </c>
      <c r="AD2677" s="23">
        <f t="shared" si="1973"/>
        <v>4803211</v>
      </c>
      <c r="AE2677" s="24">
        <f t="shared" si="1981"/>
        <v>70086276.274228647</v>
      </c>
      <c r="AF2677" s="3">
        <f t="shared" si="1968"/>
        <v>0</v>
      </c>
      <c r="AG2677" s="2">
        <f t="shared" si="1950"/>
        <v>0</v>
      </c>
      <c r="AH2677" s="2">
        <f t="shared" si="1951"/>
        <v>167.67440739278092</v>
      </c>
      <c r="AI2677" s="23">
        <f t="shared" si="1974"/>
        <v>10172398773.180958</v>
      </c>
      <c r="AJ2677" s="23">
        <f t="shared" si="1952"/>
        <v>6219.922423797766</v>
      </c>
      <c r="AK2677" s="23">
        <f t="shared" si="1953"/>
        <v>0</v>
      </c>
      <c r="AL2677" s="23">
        <f t="shared" si="1978"/>
        <v>6154731.440738678</v>
      </c>
      <c r="AM2677" s="23">
        <f t="shared" si="1979"/>
        <v>5742292815.105545</v>
      </c>
      <c r="AN2677" s="16">
        <f t="shared" si="1969"/>
        <v>0</v>
      </c>
      <c r="AO2677" s="23">
        <f t="shared" si="1970"/>
        <v>135420.62469325232</v>
      </c>
      <c r="AP2677" s="22">
        <f t="shared" si="1971"/>
        <v>30480906.617930774</v>
      </c>
      <c r="AQ2677" s="30">
        <f t="shared" si="1954"/>
        <v>17158963164.279856</v>
      </c>
      <c r="AR2677" s="28">
        <f t="shared" si="1955"/>
        <v>8407556714.2024603</v>
      </c>
      <c r="AS2677" s="25">
        <f t="shared" si="1956"/>
        <v>200337590.02425668</v>
      </c>
      <c r="AT2677" s="32">
        <f t="shared" si="1957"/>
        <v>0</v>
      </c>
      <c r="AU2677" s="23">
        <f t="shared" si="1958"/>
        <v>0</v>
      </c>
      <c r="AV2677" s="22">
        <f t="shared" si="1959"/>
        <v>2474413310.7070942</v>
      </c>
      <c r="AW2677" s="31">
        <f t="shared" si="1972"/>
        <v>11471387422.939161</v>
      </c>
    </row>
    <row r="2678" spans="1:53" s="21" customFormat="1" x14ac:dyDescent="0.25">
      <c r="A2678">
        <f t="shared" si="1980"/>
        <v>773</v>
      </c>
      <c r="B2678" t="s">
        <v>8</v>
      </c>
      <c r="C2678" s="27">
        <f t="shared" si="1937"/>
        <v>0</v>
      </c>
      <c r="D2678" s="27">
        <f t="shared" si="1960"/>
        <v>0</v>
      </c>
      <c r="E2678" s="27" t="b">
        <f t="shared" si="1936"/>
        <v>1</v>
      </c>
      <c r="F2678" s="29">
        <f t="shared" si="1938"/>
        <v>0</v>
      </c>
      <c r="G2678" s="27">
        <f t="shared" si="1961"/>
        <v>0</v>
      </c>
      <c r="H2678" s="22">
        <f t="shared" si="1939"/>
        <v>29379187101.620026</v>
      </c>
      <c r="I2678" s="23">
        <f t="shared" si="1940"/>
        <v>132580106.5049091</v>
      </c>
      <c r="J2678" s="23">
        <f t="shared" si="1941"/>
        <v>1086</v>
      </c>
      <c r="K2678" s="19">
        <f t="shared" si="1962"/>
        <v>225.0831931027827</v>
      </c>
      <c r="L2678" s="16">
        <f t="shared" si="1942"/>
        <v>202.64931320993728</v>
      </c>
      <c r="M2678" s="23">
        <f>M2677-IF($B2678="B",(Percent_Rent_In_Elsies*2.49%/12 * H2677)/K2677,0)+IF($B2678="D",N2678,0)+IF(B2678="D",AK2677)+IF(B2678="C",F2677*90%)-(Y2678-Y2677)-IF($B2678="A",Q2677/K2677) + IF($B2678="A",Q2677/K2677)</f>
        <v>-46216345.55565881</v>
      </c>
      <c r="N2678" s="23">
        <f t="shared" si="1943"/>
        <v>0</v>
      </c>
      <c r="O2678" s="22">
        <f t="shared" si="1944"/>
        <v>0</v>
      </c>
      <c r="P2678" s="22">
        <f t="shared" si="1975"/>
        <v>0</v>
      </c>
      <c r="Q2678" s="22">
        <f t="shared" si="1976"/>
        <v>0</v>
      </c>
      <c r="R2678" s="22">
        <f t="shared" si="1945"/>
        <v>359196566.22306538</v>
      </c>
      <c r="S2678" s="16">
        <f t="shared" si="1935"/>
        <v>29883241.782284964</v>
      </c>
      <c r="T2678" s="15">
        <f t="shared" si="1946"/>
        <v>0</v>
      </c>
      <c r="U2678" s="23">
        <f t="shared" si="1963"/>
        <v>1595839.1262871502</v>
      </c>
      <c r="V2678" s="23">
        <f t="shared" si="1964"/>
        <v>132765.31832671797</v>
      </c>
      <c r="W2678" s="23">
        <f t="shared" si="1977"/>
        <v>0</v>
      </c>
      <c r="X2678" s="23">
        <f t="shared" si="1965"/>
        <v>37476926.790460996</v>
      </c>
      <c r="Y2678" s="23">
        <f t="shared" si="1947"/>
        <v>13825559.361691331</v>
      </c>
      <c r="Z2678" s="3">
        <f t="shared" si="1948"/>
        <v>0</v>
      </c>
      <c r="AA2678" s="23">
        <f t="shared" si="1949"/>
        <v>63271531.233121127</v>
      </c>
      <c r="AB2678" s="26">
        <f t="shared" si="1966"/>
        <v>70086276.274228513</v>
      </c>
      <c r="AC2678" s="23">
        <f t="shared" si="1967"/>
        <v>74889487.274228647</v>
      </c>
      <c r="AD2678" s="23">
        <f t="shared" si="1973"/>
        <v>4803211</v>
      </c>
      <c r="AE2678" s="24">
        <f t="shared" si="1981"/>
        <v>70086276.274228647</v>
      </c>
      <c r="AF2678" s="3">
        <f t="shared" si="1968"/>
        <v>1E-4</v>
      </c>
      <c r="AG2678" s="2">
        <f t="shared" si="1950"/>
        <v>0</v>
      </c>
      <c r="AH2678" s="2">
        <f t="shared" si="1951"/>
        <v>167.67440739278092</v>
      </c>
      <c r="AI2678" s="23">
        <f t="shared" si="1974"/>
        <v>10172398773.180958</v>
      </c>
      <c r="AJ2678" s="23">
        <f t="shared" si="1952"/>
        <v>6219.922423797766</v>
      </c>
      <c r="AK2678" s="23">
        <f t="shared" si="1953"/>
        <v>61144.754488479601</v>
      </c>
      <c r="AL2678" s="23">
        <f t="shared" si="1978"/>
        <v>0</v>
      </c>
      <c r="AM2678" s="23">
        <f t="shared" si="1979"/>
        <v>0</v>
      </c>
      <c r="AN2678" s="16">
        <f t="shared" si="1969"/>
        <v>0</v>
      </c>
      <c r="AO2678" s="23">
        <f t="shared" si="1970"/>
        <v>0</v>
      </c>
      <c r="AP2678" s="22">
        <f t="shared" si="1971"/>
        <v>0</v>
      </c>
      <c r="AQ2678" s="30">
        <f t="shared" si="1954"/>
        <v>17158963164.279856</v>
      </c>
      <c r="AR2678" s="28">
        <f t="shared" si="1955"/>
        <v>8407556714.2024603</v>
      </c>
      <c r="AS2678" s="25">
        <f t="shared" si="1956"/>
        <v>200337590.02425668</v>
      </c>
      <c r="AT2678" s="32">
        <f t="shared" si="1957"/>
        <v>0</v>
      </c>
      <c r="AU2678" s="23">
        <f t="shared" si="1958"/>
        <v>0</v>
      </c>
      <c r="AV2678" s="22">
        <f t="shared" si="1959"/>
        <v>2474413310.7070942</v>
      </c>
      <c r="AW2678" s="31">
        <f t="shared" si="1972"/>
        <v>11471387422.939161</v>
      </c>
      <c r="AX2678"/>
      <c r="AY2678"/>
      <c r="AZ2678"/>
      <c r="BA2678"/>
    </row>
    <row r="2679" spans="1:53" s="21" customFormat="1" x14ac:dyDescent="0.25">
      <c r="A2679">
        <f t="shared" si="1980"/>
        <v>773</v>
      </c>
      <c r="B2679" t="s">
        <v>9</v>
      </c>
      <c r="C2679" s="27">
        <f t="shared" si="1937"/>
        <v>0</v>
      </c>
      <c r="D2679" s="27">
        <f t="shared" si="1960"/>
        <v>0</v>
      </c>
      <c r="E2679" s="27" t="b">
        <f t="shared" si="1936"/>
        <v>1</v>
      </c>
      <c r="F2679" s="29">
        <f t="shared" si="1938"/>
        <v>0</v>
      </c>
      <c r="G2679" s="27">
        <f t="shared" si="1961"/>
        <v>0</v>
      </c>
      <c r="H2679" s="22">
        <f t="shared" si="1939"/>
        <v>29379187101.620026</v>
      </c>
      <c r="I2679" s="23">
        <f t="shared" si="1940"/>
        <v>132580106.5049091</v>
      </c>
      <c r="J2679" s="23">
        <f t="shared" si="1941"/>
        <v>1086</v>
      </c>
      <c r="K2679" s="19">
        <f t="shared" si="1962"/>
        <v>225.0831931027827</v>
      </c>
      <c r="L2679" s="16">
        <f t="shared" si="1942"/>
        <v>202.64931320993728</v>
      </c>
      <c r="M2679" s="23">
        <f>M2678-IF($B2679="B",(Percent_Rent_In_Elsies*2.49%/12 * H2678)/K2678,0)+IF($B2679="D",N2679,0)+IF(B2679="D",AK2678)+IF(B2679="C",F2678*90%)-(Y2679-Y2678)-IF($B2679="A",Q2678/K2678) + IF($B2679="A",Q2678/K2678)</f>
        <v>-46155200.801170327</v>
      </c>
      <c r="N2679" s="23">
        <f t="shared" si="1943"/>
        <v>0</v>
      </c>
      <c r="O2679" s="22">
        <f t="shared" si="1944"/>
        <v>20878439.652101457</v>
      </c>
      <c r="P2679" s="22">
        <f t="shared" si="1975"/>
        <v>0</v>
      </c>
      <c r="Q2679" s="22">
        <f t="shared" si="1976"/>
        <v>0</v>
      </c>
      <c r="R2679" s="22">
        <f t="shared" si="1945"/>
        <v>359196566.22306538</v>
      </c>
      <c r="S2679" s="16">
        <f t="shared" si="1935"/>
        <v>0</v>
      </c>
      <c r="T2679" s="15">
        <f t="shared" si="1946"/>
        <v>9004802.1301835068</v>
      </c>
      <c r="U2679" s="23">
        <f t="shared" si="1963"/>
        <v>1595839.1262871502</v>
      </c>
      <c r="V2679" s="23">
        <f t="shared" si="1964"/>
        <v>0</v>
      </c>
      <c r="W2679" s="23">
        <f t="shared" si="1977"/>
        <v>132765.31832671797</v>
      </c>
      <c r="X2679" s="23">
        <f t="shared" si="1965"/>
        <v>37476926.790460996</v>
      </c>
      <c r="Y2679" s="23">
        <f t="shared" si="1947"/>
        <v>13825559.361691331</v>
      </c>
      <c r="Z2679" s="3">
        <f t="shared" si="1948"/>
        <v>0</v>
      </c>
      <c r="AA2679" s="23">
        <f t="shared" si="1949"/>
        <v>63210386.478632644</v>
      </c>
      <c r="AB2679" s="26">
        <f t="shared" si="1966"/>
        <v>70086276.274228513</v>
      </c>
      <c r="AC2679" s="23">
        <f t="shared" si="1967"/>
        <v>74889487.274228647</v>
      </c>
      <c r="AD2679" s="23">
        <f t="shared" si="1973"/>
        <v>4803211</v>
      </c>
      <c r="AE2679" s="24">
        <f t="shared" si="1981"/>
        <v>70086276.274228647</v>
      </c>
      <c r="AF2679" s="3">
        <f t="shared" si="1968"/>
        <v>0</v>
      </c>
      <c r="AG2679" s="2">
        <f t="shared" si="1950"/>
        <v>0</v>
      </c>
      <c r="AH2679" s="2">
        <f t="shared" si="1951"/>
        <v>167.67440739278092</v>
      </c>
      <c r="AI2679" s="23">
        <f t="shared" si="1974"/>
        <v>10162568304.193991</v>
      </c>
      <c r="AJ2679" s="23">
        <f t="shared" si="1952"/>
        <v>6219.922423797766</v>
      </c>
      <c r="AK2679" s="23">
        <f t="shared" si="1953"/>
        <v>0</v>
      </c>
      <c r="AL2679" s="23">
        <f t="shared" si="1978"/>
        <v>0</v>
      </c>
      <c r="AM2679" s="23">
        <f t="shared" si="1979"/>
        <v>0</v>
      </c>
      <c r="AN2679" s="16">
        <f t="shared" si="1969"/>
        <v>0</v>
      </c>
      <c r="AO2679" s="23">
        <f t="shared" si="1970"/>
        <v>0</v>
      </c>
      <c r="AP2679" s="22">
        <f t="shared" si="1971"/>
        <v>0</v>
      </c>
      <c r="AQ2679" s="30">
        <f t="shared" si="1954"/>
        <v>17158963164.279856</v>
      </c>
      <c r="AR2679" s="28">
        <f t="shared" si="1955"/>
        <v>8407556714.2024603</v>
      </c>
      <c r="AS2679" s="25">
        <f t="shared" si="1956"/>
        <v>200337590.02425668</v>
      </c>
      <c r="AT2679" s="32">
        <f t="shared" si="1957"/>
        <v>0</v>
      </c>
      <c r="AU2679" s="23">
        <f t="shared" si="1958"/>
        <v>0</v>
      </c>
      <c r="AV2679" s="22">
        <f t="shared" si="1959"/>
        <v>2474413310.7070942</v>
      </c>
      <c r="AW2679" s="31">
        <f t="shared" si="1972"/>
        <v>11471387422.939161</v>
      </c>
      <c r="AX2679"/>
      <c r="AY2679"/>
      <c r="AZ2679"/>
      <c r="BA2679"/>
    </row>
    <row r="2680" spans="1:53" x14ac:dyDescent="0.25">
      <c r="A2680" s="21">
        <f t="shared" si="1980"/>
        <v>773</v>
      </c>
      <c r="B2680" s="21" t="s">
        <v>28</v>
      </c>
      <c r="C2680" s="27">
        <f t="shared" si="1937"/>
        <v>0</v>
      </c>
      <c r="D2680" s="27">
        <f t="shared" si="1960"/>
        <v>0</v>
      </c>
      <c r="E2680" s="27" t="b">
        <f t="shared" si="1936"/>
        <v>1</v>
      </c>
      <c r="F2680" s="29">
        <f t="shared" si="1938"/>
        <v>0</v>
      </c>
      <c r="G2680" s="27">
        <f t="shared" si="1961"/>
        <v>0</v>
      </c>
      <c r="H2680" s="22">
        <f t="shared" si="1939"/>
        <v>29379187101.620026</v>
      </c>
      <c r="I2680" s="23">
        <f t="shared" si="1940"/>
        <v>132580106.5049091</v>
      </c>
      <c r="J2680" s="23">
        <f t="shared" si="1941"/>
        <v>1086</v>
      </c>
      <c r="K2680" s="19">
        <f t="shared" si="1962"/>
        <v>225.0831931027827</v>
      </c>
      <c r="L2680" s="16">
        <f t="shared" si="1942"/>
        <v>202.64931320993728</v>
      </c>
      <c r="M2680" s="23">
        <f>M2679-IF($B2680="B",(Percent_Rent_In_Elsies*2.49%/12 * H2679)/K2679,0)+IF($B2680="D",N2680,0)+IF(B2680="D",AK2679)+IF(B2680="C",F2679*90%)-(Y2680-Y2679)-IF($B2680="A",Q2679/K2679) + IF($B2680="A",Q2679/K2679)</f>
        <v>-46155200.801170327</v>
      </c>
      <c r="N2680" s="23">
        <f t="shared" si="1943"/>
        <v>0</v>
      </c>
      <c r="O2680" s="22">
        <f t="shared" si="1944"/>
        <v>0</v>
      </c>
      <c r="P2680" s="22">
        <f t="shared" si="1975"/>
        <v>20878439.652101457</v>
      </c>
      <c r="Q2680" s="22">
        <f t="shared" si="1976"/>
        <v>0</v>
      </c>
      <c r="R2680" s="22">
        <f t="shared" si="1945"/>
        <v>359196566.22306538</v>
      </c>
      <c r="S2680" s="16">
        <f t="shared" si="1935"/>
        <v>0</v>
      </c>
      <c r="T2680" s="15">
        <f t="shared" si="1946"/>
        <v>0</v>
      </c>
      <c r="U2680" s="23">
        <f t="shared" si="1963"/>
        <v>1595839.1262871502</v>
      </c>
      <c r="V2680" s="23">
        <f t="shared" si="1964"/>
        <v>0</v>
      </c>
      <c r="W2680" s="23">
        <f t="shared" si="1977"/>
        <v>0</v>
      </c>
      <c r="X2680" s="23">
        <f t="shared" si="1965"/>
        <v>37476926.790460996</v>
      </c>
      <c r="Y2680" s="23">
        <f t="shared" si="1947"/>
        <v>13825559.361691331</v>
      </c>
      <c r="Z2680" s="3">
        <f t="shared" si="1948"/>
        <v>6638.2659163358994</v>
      </c>
      <c r="AA2680" s="23">
        <f t="shared" si="1949"/>
        <v>63309960.467377685</v>
      </c>
      <c r="AB2680" s="26">
        <f t="shared" si="1966"/>
        <v>70086276.274228513</v>
      </c>
      <c r="AC2680" s="23">
        <f t="shared" si="1967"/>
        <v>74889487.274228647</v>
      </c>
      <c r="AD2680" s="23">
        <f t="shared" si="1973"/>
        <v>4803211</v>
      </c>
      <c r="AE2680" s="24">
        <f t="shared" si="1981"/>
        <v>70086276.274228647</v>
      </c>
      <c r="AF2680" s="3">
        <f t="shared" si="1968"/>
        <v>0</v>
      </c>
      <c r="AG2680" s="2">
        <f t="shared" si="1950"/>
        <v>796591909.96030796</v>
      </c>
      <c r="AH2680" s="2">
        <f t="shared" si="1951"/>
        <v>167.67440739278092</v>
      </c>
      <c r="AI2680" s="23">
        <f t="shared" si="1974"/>
        <v>10178577183.720217</v>
      </c>
      <c r="AJ2680" s="23">
        <f t="shared" si="1952"/>
        <v>6219.922423797766</v>
      </c>
      <c r="AK2680" s="23">
        <f t="shared" si="1953"/>
        <v>0</v>
      </c>
      <c r="AL2680" s="23">
        <f t="shared" si="1978"/>
        <v>0</v>
      </c>
      <c r="AM2680" s="23">
        <f t="shared" si="1979"/>
        <v>0</v>
      </c>
      <c r="AN2680" s="16">
        <f t="shared" si="1969"/>
        <v>0</v>
      </c>
      <c r="AO2680" s="23">
        <f t="shared" si="1970"/>
        <v>0</v>
      </c>
      <c r="AP2680" s="22">
        <f t="shared" si="1971"/>
        <v>0</v>
      </c>
      <c r="AQ2680" s="30">
        <f t="shared" si="1954"/>
        <v>17158963164.279856</v>
      </c>
      <c r="AR2680" s="28">
        <f t="shared" si="1955"/>
        <v>8407556714.2024603</v>
      </c>
      <c r="AS2680" s="25">
        <f t="shared" si="1956"/>
        <v>200337590.02425668</v>
      </c>
      <c r="AT2680" s="32">
        <f t="shared" si="1957"/>
        <v>13276.531832671799</v>
      </c>
      <c r="AU2680" s="23">
        <f t="shared" si="1958"/>
        <v>13276.531832671799</v>
      </c>
      <c r="AV2680" s="22">
        <f t="shared" si="1959"/>
        <v>2483418112.8372779</v>
      </c>
      <c r="AW2680" s="31">
        <f t="shared" si="1972"/>
        <v>11471387422.939161</v>
      </c>
    </row>
    <row r="2681" spans="1:53" x14ac:dyDescent="0.25">
      <c r="A2681">
        <f t="shared" si="1980"/>
        <v>774</v>
      </c>
      <c r="B2681" t="s">
        <v>6</v>
      </c>
      <c r="C2681" s="27">
        <f t="shared" si="1937"/>
        <v>0</v>
      </c>
      <c r="D2681" s="27">
        <f t="shared" si="1960"/>
        <v>0</v>
      </c>
      <c r="E2681" s="27" t="b">
        <f t="shared" si="1936"/>
        <v>1</v>
      </c>
      <c r="F2681" s="29">
        <f t="shared" si="1938"/>
        <v>0</v>
      </c>
      <c r="G2681" s="27">
        <f t="shared" si="1961"/>
        <v>0</v>
      </c>
      <c r="H2681" s="22">
        <f t="shared" si="1939"/>
        <v>29428152413.456059</v>
      </c>
      <c r="I2681" s="23">
        <f t="shared" si="1940"/>
        <v>132580106.5049091</v>
      </c>
      <c r="J2681" s="23">
        <f t="shared" si="1941"/>
        <v>1086</v>
      </c>
      <c r="K2681" s="19">
        <f t="shared" si="1962"/>
        <v>225.0831931027827</v>
      </c>
      <c r="L2681" s="16">
        <f t="shared" si="1942"/>
        <v>202.98706206528718</v>
      </c>
      <c r="M2681" s="23">
        <f>M2680-IF($B2681="B",(Percent_Rent_In_Elsies*2.49%/12 * H2680)/K2680,0)+IF($B2681="D",N2681,0)+IF(B2681="D",AK2680)+IF(B2681="C",F2680*90%)-(Y2681-Y2680)-IF($B2681="A",Q2680/K2680) + IF($B2681="A",Q2680/K2680)</f>
        <v>-46155200.801170327</v>
      </c>
      <c r="N2681" s="23">
        <f t="shared" si="1943"/>
        <v>0</v>
      </c>
      <c r="O2681" s="22">
        <f t="shared" si="1944"/>
        <v>0</v>
      </c>
      <c r="P2681" s="22">
        <f t="shared" si="1975"/>
        <v>0</v>
      </c>
      <c r="Q2681" s="22">
        <f t="shared" si="1976"/>
        <v>0</v>
      </c>
      <c r="R2681" s="22">
        <f t="shared" si="1945"/>
        <v>359196566.22306538</v>
      </c>
      <c r="S2681" s="16">
        <f t="shared" si="1935"/>
        <v>0</v>
      </c>
      <c r="T2681" s="15">
        <f t="shared" si="1946"/>
        <v>0</v>
      </c>
      <c r="U2681" s="23">
        <f t="shared" si="1963"/>
        <v>1595839.1262871502</v>
      </c>
      <c r="V2681" s="23">
        <f t="shared" si="1964"/>
        <v>0</v>
      </c>
      <c r="W2681" s="23">
        <f t="shared" si="1977"/>
        <v>0</v>
      </c>
      <c r="X2681" s="23">
        <f t="shared" si="1965"/>
        <v>37510118.120042674</v>
      </c>
      <c r="Y2681" s="23">
        <f t="shared" si="1947"/>
        <v>13825559.361691331</v>
      </c>
      <c r="Z2681" s="3">
        <f t="shared" si="1948"/>
        <v>0</v>
      </c>
      <c r="AA2681" s="23">
        <f t="shared" si="1949"/>
        <v>63309960.467377685</v>
      </c>
      <c r="AB2681" s="26">
        <f t="shared" si="1966"/>
        <v>70086276.274228513</v>
      </c>
      <c r="AC2681" s="23">
        <f t="shared" si="1967"/>
        <v>74889487.274228647</v>
      </c>
      <c r="AD2681" s="23">
        <f t="shared" si="1973"/>
        <v>4803211</v>
      </c>
      <c r="AE2681" s="24">
        <f t="shared" si="1981"/>
        <v>70086276.274228647</v>
      </c>
      <c r="AF2681" s="3">
        <f t="shared" si="1968"/>
        <v>0</v>
      </c>
      <c r="AG2681" s="2">
        <f t="shared" si="1950"/>
        <v>0</v>
      </c>
      <c r="AH2681" s="2">
        <f t="shared" si="1951"/>
        <v>167.95386473843556</v>
      </c>
      <c r="AI2681" s="23">
        <f t="shared" si="1974"/>
        <v>10178577183.720217</v>
      </c>
      <c r="AJ2681" s="23">
        <f t="shared" si="1952"/>
        <v>6219.922423797766</v>
      </c>
      <c r="AK2681" s="23">
        <f t="shared" si="1953"/>
        <v>0</v>
      </c>
      <c r="AL2681" s="23">
        <f t="shared" si="1978"/>
        <v>0</v>
      </c>
      <c r="AM2681" s="23">
        <f t="shared" si="1979"/>
        <v>0</v>
      </c>
      <c r="AN2681" s="16">
        <f t="shared" si="1969"/>
        <v>0</v>
      </c>
      <c r="AO2681" s="23">
        <f t="shared" si="1970"/>
        <v>0</v>
      </c>
      <c r="AP2681" s="22">
        <f t="shared" si="1971"/>
        <v>0</v>
      </c>
      <c r="AQ2681" s="30">
        <f t="shared" si="1954"/>
        <v>17158963164.279856</v>
      </c>
      <c r="AR2681" s="28">
        <f t="shared" si="1955"/>
        <v>8407556714.2024603</v>
      </c>
      <c r="AS2681" s="25">
        <f t="shared" si="1956"/>
        <v>200337590.02425668</v>
      </c>
      <c r="AT2681" s="32">
        <f t="shared" si="1957"/>
        <v>0</v>
      </c>
      <c r="AU2681" s="23">
        <f t="shared" si="1958"/>
        <v>0</v>
      </c>
      <c r="AV2681" s="22">
        <f t="shared" si="1959"/>
        <v>2483418112.8372779</v>
      </c>
      <c r="AW2681" s="31">
        <f t="shared" si="1972"/>
        <v>11450508983.28706</v>
      </c>
    </row>
    <row r="2682" spans="1:53" x14ac:dyDescent="0.25">
      <c r="A2682">
        <f t="shared" si="1980"/>
        <v>774</v>
      </c>
      <c r="B2682" t="s">
        <v>7</v>
      </c>
      <c r="C2682" s="27">
        <f t="shared" si="1937"/>
        <v>0</v>
      </c>
      <c r="D2682" s="27">
        <f t="shared" si="1960"/>
        <v>0</v>
      </c>
      <c r="E2682" s="27" t="b">
        <f t="shared" si="1936"/>
        <v>1</v>
      </c>
      <c r="F2682" s="29">
        <f t="shared" si="1938"/>
        <v>0</v>
      </c>
      <c r="G2682" s="27">
        <f t="shared" si="1961"/>
        <v>0</v>
      </c>
      <c r="H2682" s="22">
        <f t="shared" si="1939"/>
        <v>29428152413.456059</v>
      </c>
      <c r="I2682" s="23">
        <f t="shared" si="1940"/>
        <v>132580106.5049091</v>
      </c>
      <c r="J2682" s="23">
        <f t="shared" si="1941"/>
        <v>1086</v>
      </c>
      <c r="K2682" s="19">
        <f t="shared" si="1962"/>
        <v>225.0831931027827</v>
      </c>
      <c r="L2682" s="16">
        <f t="shared" si="1942"/>
        <v>202.98706206528718</v>
      </c>
      <c r="M2682" s="23">
        <f>M2681-IF($B2682="B",(Percent_Rent_In_Elsies*2.49%/12 * H2681)/K2681,0)+IF($B2682="D",N2682,0)+IF(B2682="D",AK2681)+IF(B2682="C",F2681*90%)-(Y2682-Y2681)-IF($B2682="A",Q2681/K2681) + IF($B2682="A",Q2681/K2681)</f>
        <v>-46290847.126904733</v>
      </c>
      <c r="N2682" s="23">
        <f t="shared" si="1943"/>
        <v>0</v>
      </c>
      <c r="O2682" s="22">
        <f t="shared" si="1944"/>
        <v>0</v>
      </c>
      <c r="P2682" s="22">
        <f t="shared" si="1975"/>
        <v>0</v>
      </c>
      <c r="Q2682" s="22">
        <f t="shared" si="1976"/>
        <v>0</v>
      </c>
      <c r="R2682" s="22">
        <f t="shared" si="1945"/>
        <v>329263519.03780991</v>
      </c>
      <c r="S2682" s="16">
        <f t="shared" si="1935"/>
        <v>29933047.185255449</v>
      </c>
      <c r="T2682" s="15">
        <f t="shared" si="1946"/>
        <v>0</v>
      </c>
      <c r="U2682" s="23">
        <f t="shared" si="1963"/>
        <v>1462852.5324298877</v>
      </c>
      <c r="V2682" s="23">
        <f t="shared" si="1964"/>
        <v>132986.59385726252</v>
      </c>
      <c r="W2682" s="23">
        <f t="shared" si="1977"/>
        <v>0</v>
      </c>
      <c r="X2682" s="23">
        <f t="shared" si="1965"/>
        <v>37510118.120042674</v>
      </c>
      <c r="Y2682" s="23">
        <f t="shared" si="1947"/>
        <v>13825559.361691331</v>
      </c>
      <c r="Z2682" s="3">
        <f t="shared" si="1948"/>
        <v>0</v>
      </c>
      <c r="AA2682" s="23">
        <f t="shared" si="1949"/>
        <v>63309960.467377685</v>
      </c>
      <c r="AB2682" s="26">
        <f t="shared" si="1966"/>
        <v>70086276.274228513</v>
      </c>
      <c r="AC2682" s="23">
        <f t="shared" si="1967"/>
        <v>74889487.274228647</v>
      </c>
      <c r="AD2682" s="23">
        <f t="shared" si="1973"/>
        <v>4803211</v>
      </c>
      <c r="AE2682" s="24">
        <f t="shared" si="1981"/>
        <v>70086276.274228647</v>
      </c>
      <c r="AF2682" s="3">
        <f t="shared" si="1968"/>
        <v>0</v>
      </c>
      <c r="AG2682" s="2">
        <f t="shared" si="1950"/>
        <v>0</v>
      </c>
      <c r="AH2682" s="2">
        <f t="shared" si="1951"/>
        <v>167.95386473843556</v>
      </c>
      <c r="AI2682" s="23">
        <f t="shared" si="1974"/>
        <v>10178577183.720217</v>
      </c>
      <c r="AJ2682" s="23">
        <f t="shared" si="1952"/>
        <v>6219.922423797766</v>
      </c>
      <c r="AK2682" s="23">
        <f t="shared" si="1953"/>
        <v>0</v>
      </c>
      <c r="AL2682" s="23">
        <f t="shared" si="1978"/>
        <v>6178410.5392589569</v>
      </c>
      <c r="AM2682" s="23">
        <f t="shared" si="1979"/>
        <v>5764385138.4847851</v>
      </c>
      <c r="AN2682" s="16">
        <f t="shared" si="1969"/>
        <v>0</v>
      </c>
      <c r="AO2682" s="23">
        <f t="shared" si="1970"/>
        <v>135646.32573440776</v>
      </c>
      <c r="AP2682" s="22">
        <f t="shared" si="1971"/>
        <v>30531708.128960665</v>
      </c>
      <c r="AQ2682" s="30">
        <f t="shared" si="1954"/>
        <v>17219767061.018681</v>
      </c>
      <c r="AR2682" s="28">
        <f t="shared" si="1955"/>
        <v>8437828902.8123245</v>
      </c>
      <c r="AS2682" s="25">
        <f t="shared" si="1956"/>
        <v>200337590.02425668</v>
      </c>
      <c r="AT2682" s="32">
        <f t="shared" si="1957"/>
        <v>0</v>
      </c>
      <c r="AU2682" s="23">
        <f t="shared" si="1958"/>
        <v>0</v>
      </c>
      <c r="AV2682" s="22">
        <f t="shared" si="1959"/>
        <v>2483418112.8372779</v>
      </c>
      <c r="AW2682" s="31">
        <f t="shared" si="1972"/>
        <v>11511312880.025885</v>
      </c>
    </row>
    <row r="2683" spans="1:53" x14ac:dyDescent="0.25">
      <c r="A2683">
        <f t="shared" si="1980"/>
        <v>774</v>
      </c>
      <c r="B2683" t="s">
        <v>8</v>
      </c>
      <c r="C2683" s="27">
        <f t="shared" si="1937"/>
        <v>0</v>
      </c>
      <c r="D2683" s="27">
        <f t="shared" si="1960"/>
        <v>0</v>
      </c>
      <c r="E2683" s="27" t="b">
        <f t="shared" si="1936"/>
        <v>1</v>
      </c>
      <c r="F2683" s="29">
        <f t="shared" si="1938"/>
        <v>0</v>
      </c>
      <c r="G2683" s="27">
        <f t="shared" si="1961"/>
        <v>0</v>
      </c>
      <c r="H2683" s="22">
        <f t="shared" si="1939"/>
        <v>29428152413.456059</v>
      </c>
      <c r="I2683" s="23">
        <f t="shared" si="1940"/>
        <v>132580106.5049091</v>
      </c>
      <c r="J2683" s="23">
        <f t="shared" si="1941"/>
        <v>1086</v>
      </c>
      <c r="K2683" s="19">
        <f t="shared" si="1962"/>
        <v>225.0831931027827</v>
      </c>
      <c r="L2683" s="16">
        <f t="shared" si="1942"/>
        <v>202.98706206528718</v>
      </c>
      <c r="M2683" s="23">
        <f>M2682-IF($B2683="B",(Percent_Rent_In_Elsies*2.49%/12 * H2682)/K2682,0)+IF($B2683="D",N2683,0)+IF(B2683="D",AK2682)+IF(B2683="C",F2682*90%)-(Y2683-Y2682)-IF($B2683="A",Q2682/K2682) + IF($B2683="A",Q2682/K2682)</f>
        <v>-46290847.126904733</v>
      </c>
      <c r="N2683" s="23">
        <f t="shared" si="1943"/>
        <v>0</v>
      </c>
      <c r="O2683" s="22">
        <f t="shared" si="1944"/>
        <v>0</v>
      </c>
      <c r="P2683" s="22">
        <f t="shared" si="1975"/>
        <v>0</v>
      </c>
      <c r="Q2683" s="22">
        <f t="shared" si="1976"/>
        <v>0</v>
      </c>
      <c r="R2683" s="22">
        <f t="shared" si="1945"/>
        <v>359795227.16677058</v>
      </c>
      <c r="S2683" s="16">
        <f t="shared" ref="S2683:S2746" si="1982">IF($B2683="D",0,S2682+IF($B2683="B",R2682/12,0))</f>
        <v>29933047.185255449</v>
      </c>
      <c r="T2683" s="15">
        <f t="shared" si="1946"/>
        <v>0</v>
      </c>
      <c r="U2683" s="23">
        <f t="shared" si="1963"/>
        <v>1598498.8581642956</v>
      </c>
      <c r="V2683" s="23">
        <f t="shared" si="1964"/>
        <v>132986.59385726252</v>
      </c>
      <c r="W2683" s="23">
        <f t="shared" si="1977"/>
        <v>0</v>
      </c>
      <c r="X2683" s="23">
        <f t="shared" si="1965"/>
        <v>37510118.120042674</v>
      </c>
      <c r="Y2683" s="23">
        <f t="shared" si="1947"/>
        <v>13825559.361691331</v>
      </c>
      <c r="Z2683" s="3">
        <f t="shared" si="1948"/>
        <v>0</v>
      </c>
      <c r="AA2683" s="23">
        <f t="shared" si="1949"/>
        <v>63309960.467377685</v>
      </c>
      <c r="AB2683" s="26">
        <f t="shared" si="1966"/>
        <v>70086276.274228513</v>
      </c>
      <c r="AC2683" s="23">
        <f t="shared" si="1967"/>
        <v>74889487.274228647</v>
      </c>
      <c r="AD2683" s="23">
        <f t="shared" si="1973"/>
        <v>4803211</v>
      </c>
      <c r="AE2683" s="24">
        <f t="shared" si="1981"/>
        <v>70086276.274228647</v>
      </c>
      <c r="AF2683" s="3">
        <f t="shared" si="1968"/>
        <v>1E-4</v>
      </c>
      <c r="AG2683" s="2">
        <f t="shared" si="1950"/>
        <v>0</v>
      </c>
      <c r="AH2683" s="2">
        <f t="shared" si="1951"/>
        <v>167.95386473843556</v>
      </c>
      <c r="AI2683" s="23">
        <f t="shared" si="1974"/>
        <v>10178577183.720217</v>
      </c>
      <c r="AJ2683" s="23">
        <f t="shared" si="1952"/>
        <v>6219.922423797766</v>
      </c>
      <c r="AK2683" s="23">
        <f t="shared" si="1953"/>
        <v>61163.287355600165</v>
      </c>
      <c r="AL2683" s="23">
        <f t="shared" si="1978"/>
        <v>0</v>
      </c>
      <c r="AM2683" s="23">
        <f t="shared" si="1979"/>
        <v>0</v>
      </c>
      <c r="AN2683" s="16">
        <f t="shared" si="1969"/>
        <v>0</v>
      </c>
      <c r="AO2683" s="23">
        <f t="shared" si="1970"/>
        <v>0</v>
      </c>
      <c r="AP2683" s="22">
        <f t="shared" si="1971"/>
        <v>0</v>
      </c>
      <c r="AQ2683" s="30">
        <f t="shared" si="1954"/>
        <v>17219767061.018681</v>
      </c>
      <c r="AR2683" s="28">
        <f t="shared" si="1955"/>
        <v>8437828902.8123245</v>
      </c>
      <c r="AS2683" s="25">
        <f t="shared" si="1956"/>
        <v>200337590.02425668</v>
      </c>
      <c r="AT2683" s="32">
        <f t="shared" si="1957"/>
        <v>0</v>
      </c>
      <c r="AU2683" s="23">
        <f t="shared" si="1958"/>
        <v>0</v>
      </c>
      <c r="AV2683" s="22">
        <f t="shared" si="1959"/>
        <v>2483418112.8372779</v>
      </c>
      <c r="AW2683" s="31">
        <f t="shared" si="1972"/>
        <v>11511312880.025885</v>
      </c>
    </row>
    <row r="2684" spans="1:53" x14ac:dyDescent="0.25">
      <c r="A2684" s="21">
        <f t="shared" si="1980"/>
        <v>774</v>
      </c>
      <c r="B2684" s="21" t="s">
        <v>9</v>
      </c>
      <c r="C2684" s="27">
        <f t="shared" si="1937"/>
        <v>0</v>
      </c>
      <c r="D2684" s="27">
        <f t="shared" si="1960"/>
        <v>0</v>
      </c>
      <c r="E2684" s="27" t="b">
        <f t="shared" si="1936"/>
        <v>1</v>
      </c>
      <c r="F2684" s="29">
        <f t="shared" si="1938"/>
        <v>0</v>
      </c>
      <c r="G2684" s="27">
        <f t="shared" si="1961"/>
        <v>0</v>
      </c>
      <c r="H2684" s="22">
        <f t="shared" si="1939"/>
        <v>29428152413.456059</v>
      </c>
      <c r="I2684" s="23">
        <f t="shared" si="1940"/>
        <v>132580106.5049091</v>
      </c>
      <c r="J2684" s="23">
        <f t="shared" si="1941"/>
        <v>1086</v>
      </c>
      <c r="K2684" s="19">
        <f t="shared" si="1962"/>
        <v>225.0831931027827</v>
      </c>
      <c r="L2684" s="16">
        <f t="shared" si="1942"/>
        <v>202.98706206528718</v>
      </c>
      <c r="M2684" s="23">
        <f>M2683-IF($B2684="B",(Percent_Rent_In_Elsies*2.49%/12 * H2683)/K2683,0)+IF($B2684="D",N2684,0)+IF(B2684="D",AK2683)+IF(B2684="C",F2683*90%)-(Y2684-Y2683)-IF($B2684="A",Q2683/K2683) + IF($B2684="A",Q2683/K2683)</f>
        <v>-46229683.839549132</v>
      </c>
      <c r="N2684" s="23">
        <f t="shared" si="1943"/>
        <v>0</v>
      </c>
      <c r="O2684" s="22">
        <f t="shared" si="1944"/>
        <v>20913237.051521637</v>
      </c>
      <c r="P2684" s="22">
        <f t="shared" si="1975"/>
        <v>0</v>
      </c>
      <c r="Q2684" s="22">
        <f t="shared" si="1976"/>
        <v>0</v>
      </c>
      <c r="R2684" s="22">
        <f t="shared" si="1945"/>
        <v>359795227.16677058</v>
      </c>
      <c r="S2684" s="16">
        <f t="shared" si="1982"/>
        <v>0</v>
      </c>
      <c r="T2684" s="15">
        <f t="shared" si="1946"/>
        <v>9019810.1337338127</v>
      </c>
      <c r="U2684" s="23">
        <f t="shared" si="1963"/>
        <v>1598498.8581642956</v>
      </c>
      <c r="V2684" s="23">
        <f t="shared" si="1964"/>
        <v>0</v>
      </c>
      <c r="W2684" s="23">
        <f t="shared" si="1977"/>
        <v>132986.59385726252</v>
      </c>
      <c r="X2684" s="23">
        <f t="shared" si="1965"/>
        <v>37510118.120042674</v>
      </c>
      <c r="Y2684" s="23">
        <f t="shared" si="1947"/>
        <v>13825559.361691331</v>
      </c>
      <c r="Z2684" s="3">
        <f t="shared" si="1948"/>
        <v>0</v>
      </c>
      <c r="AA2684" s="23">
        <f t="shared" si="1949"/>
        <v>63248797.180022083</v>
      </c>
      <c r="AB2684" s="26">
        <f t="shared" si="1966"/>
        <v>70086276.274228513</v>
      </c>
      <c r="AC2684" s="23">
        <f t="shared" si="1967"/>
        <v>74889487.274228647</v>
      </c>
      <c r="AD2684" s="23">
        <f t="shared" si="1973"/>
        <v>4803211</v>
      </c>
      <c r="AE2684" s="24">
        <f t="shared" si="1981"/>
        <v>70086276.274228647</v>
      </c>
      <c r="AF2684" s="3">
        <f t="shared" si="1968"/>
        <v>0</v>
      </c>
      <c r="AG2684" s="2">
        <f t="shared" si="1950"/>
        <v>0</v>
      </c>
      <c r="AH2684" s="2">
        <f t="shared" si="1951"/>
        <v>167.95386473843556</v>
      </c>
      <c r="AI2684" s="23">
        <f t="shared" si="1974"/>
        <v>10168743735.135458</v>
      </c>
      <c r="AJ2684" s="23">
        <f t="shared" si="1952"/>
        <v>6219.922423797766</v>
      </c>
      <c r="AK2684" s="23">
        <f t="shared" si="1953"/>
        <v>0</v>
      </c>
      <c r="AL2684" s="23">
        <f t="shared" si="1978"/>
        <v>0</v>
      </c>
      <c r="AM2684" s="23">
        <f t="shared" si="1979"/>
        <v>0</v>
      </c>
      <c r="AN2684" s="16">
        <f t="shared" si="1969"/>
        <v>0</v>
      </c>
      <c r="AO2684" s="23">
        <f t="shared" si="1970"/>
        <v>0</v>
      </c>
      <c r="AP2684" s="22">
        <f t="shared" si="1971"/>
        <v>0</v>
      </c>
      <c r="AQ2684" s="30">
        <f t="shared" si="1954"/>
        <v>17219767061.018681</v>
      </c>
      <c r="AR2684" s="28">
        <f t="shared" si="1955"/>
        <v>8437828902.8123245</v>
      </c>
      <c r="AS2684" s="25">
        <f t="shared" si="1956"/>
        <v>200337590.02425668</v>
      </c>
      <c r="AT2684" s="32">
        <f t="shared" si="1957"/>
        <v>0</v>
      </c>
      <c r="AU2684" s="23">
        <f t="shared" si="1958"/>
        <v>0</v>
      </c>
      <c r="AV2684" s="22">
        <f t="shared" si="1959"/>
        <v>2483418112.8372779</v>
      </c>
      <c r="AW2684" s="31">
        <f t="shared" si="1972"/>
        <v>11511312880.025885</v>
      </c>
      <c r="AX2684" s="21"/>
      <c r="AY2684" s="21"/>
      <c r="AZ2684" s="21"/>
      <c r="BA2684" s="21"/>
    </row>
    <row r="2685" spans="1:53" x14ac:dyDescent="0.25">
      <c r="A2685" s="21">
        <f t="shared" si="1980"/>
        <v>774</v>
      </c>
      <c r="B2685" s="21" t="s">
        <v>28</v>
      </c>
      <c r="C2685" s="27">
        <f t="shared" si="1937"/>
        <v>0</v>
      </c>
      <c r="D2685" s="27">
        <f t="shared" si="1960"/>
        <v>0</v>
      </c>
      <c r="E2685" s="27" t="b">
        <f t="shared" si="1936"/>
        <v>1</v>
      </c>
      <c r="F2685" s="29">
        <f t="shared" si="1938"/>
        <v>0</v>
      </c>
      <c r="G2685" s="27">
        <f t="shared" si="1961"/>
        <v>0</v>
      </c>
      <c r="H2685" s="22">
        <f t="shared" si="1939"/>
        <v>29428152413.456059</v>
      </c>
      <c r="I2685" s="23">
        <f t="shared" si="1940"/>
        <v>132580106.5049091</v>
      </c>
      <c r="J2685" s="23">
        <f t="shared" si="1941"/>
        <v>1086</v>
      </c>
      <c r="K2685" s="19">
        <f t="shared" si="1962"/>
        <v>225.0831931027827</v>
      </c>
      <c r="L2685" s="16">
        <f t="shared" si="1942"/>
        <v>202.98706206528718</v>
      </c>
      <c r="M2685" s="23">
        <f>M2684-IF($B2685="B",(Percent_Rent_In_Elsies*2.49%/12 * H2684)/K2684,0)+IF($B2685="D",N2685,0)+IF(B2685="D",AK2684)+IF(B2685="C",F2684*90%)-(Y2685-Y2684)-IF($B2685="A",Q2684/K2684) + IF($B2685="A",Q2684/K2684)</f>
        <v>-46229683.839549132</v>
      </c>
      <c r="N2685" s="23">
        <f t="shared" si="1943"/>
        <v>0</v>
      </c>
      <c r="O2685" s="22">
        <f t="shared" si="1944"/>
        <v>0</v>
      </c>
      <c r="P2685" s="22">
        <f t="shared" si="1975"/>
        <v>20913237.051521637</v>
      </c>
      <c r="Q2685" s="22">
        <f t="shared" si="1976"/>
        <v>0</v>
      </c>
      <c r="R2685" s="22">
        <f t="shared" si="1945"/>
        <v>359795227.16677058</v>
      </c>
      <c r="S2685" s="16">
        <f t="shared" si="1982"/>
        <v>0</v>
      </c>
      <c r="T2685" s="15">
        <f t="shared" si="1946"/>
        <v>0</v>
      </c>
      <c r="U2685" s="23">
        <f t="shared" si="1963"/>
        <v>1598498.8581642956</v>
      </c>
      <c r="V2685" s="23">
        <f t="shared" si="1964"/>
        <v>0</v>
      </c>
      <c r="W2685" s="23">
        <f t="shared" si="1977"/>
        <v>0</v>
      </c>
      <c r="X2685" s="23">
        <f t="shared" si="1965"/>
        <v>37510118.120042674</v>
      </c>
      <c r="Y2685" s="23">
        <f t="shared" si="1947"/>
        <v>13825559.361691331</v>
      </c>
      <c r="Z2685" s="3">
        <f t="shared" si="1948"/>
        <v>6649.3296928631262</v>
      </c>
      <c r="AA2685" s="23">
        <f t="shared" si="1949"/>
        <v>63348537.125415027</v>
      </c>
      <c r="AB2685" s="26">
        <f t="shared" si="1966"/>
        <v>70086276.274228513</v>
      </c>
      <c r="AC2685" s="23">
        <f t="shared" si="1967"/>
        <v>74889487.274228647</v>
      </c>
      <c r="AD2685" s="23">
        <f t="shared" si="1973"/>
        <v>4803211</v>
      </c>
      <c r="AE2685" s="24">
        <f t="shared" si="1981"/>
        <v>70086276.274228647</v>
      </c>
      <c r="AF2685" s="3">
        <f t="shared" si="1968"/>
        <v>0</v>
      </c>
      <c r="AG2685" s="2">
        <f t="shared" si="1950"/>
        <v>797919563.14357519</v>
      </c>
      <c r="AH2685" s="2">
        <f t="shared" si="1951"/>
        <v>167.95386473843556</v>
      </c>
      <c r="AI2685" s="23">
        <f t="shared" si="1974"/>
        <v>10184779296.127558</v>
      </c>
      <c r="AJ2685" s="23">
        <f t="shared" si="1952"/>
        <v>6219.922423797766</v>
      </c>
      <c r="AK2685" s="23">
        <f t="shared" si="1953"/>
        <v>0</v>
      </c>
      <c r="AL2685" s="23">
        <f t="shared" si="1978"/>
        <v>0</v>
      </c>
      <c r="AM2685" s="23">
        <f t="shared" si="1979"/>
        <v>0</v>
      </c>
      <c r="AN2685" s="16">
        <f t="shared" si="1969"/>
        <v>0</v>
      </c>
      <c r="AO2685" s="23">
        <f t="shared" si="1970"/>
        <v>0</v>
      </c>
      <c r="AP2685" s="22">
        <f t="shared" si="1971"/>
        <v>0</v>
      </c>
      <c r="AQ2685" s="30">
        <f t="shared" si="1954"/>
        <v>17219767061.018681</v>
      </c>
      <c r="AR2685" s="28">
        <f t="shared" si="1955"/>
        <v>8437828902.8123245</v>
      </c>
      <c r="AS2685" s="25">
        <f t="shared" si="1956"/>
        <v>200337590.02425668</v>
      </c>
      <c r="AT2685" s="32">
        <f t="shared" si="1957"/>
        <v>13298.659385726252</v>
      </c>
      <c r="AU2685" s="23">
        <f t="shared" si="1958"/>
        <v>13298.659385726252</v>
      </c>
      <c r="AV2685" s="22">
        <f t="shared" si="1959"/>
        <v>2492437922.9710116</v>
      </c>
      <c r="AW2685" s="31">
        <f t="shared" si="1972"/>
        <v>11511312880.025885</v>
      </c>
      <c r="AX2685" s="21"/>
      <c r="AY2685" s="21"/>
      <c r="AZ2685" s="21"/>
      <c r="BA2685" s="21"/>
    </row>
    <row r="2686" spans="1:53" x14ac:dyDescent="0.25">
      <c r="A2686">
        <f t="shared" si="1980"/>
        <v>775</v>
      </c>
      <c r="B2686" t="s">
        <v>6</v>
      </c>
      <c r="C2686" s="27">
        <f t="shared" si="1937"/>
        <v>0</v>
      </c>
      <c r="D2686" s="27">
        <f t="shared" si="1960"/>
        <v>0</v>
      </c>
      <c r="E2686" s="27" t="b">
        <f t="shared" si="1936"/>
        <v>1</v>
      </c>
      <c r="F2686" s="29">
        <f t="shared" si="1938"/>
        <v>0</v>
      </c>
      <c r="G2686" s="27">
        <f t="shared" si="1961"/>
        <v>0</v>
      </c>
      <c r="H2686" s="22">
        <f t="shared" si="1939"/>
        <v>29477199334.145153</v>
      </c>
      <c r="I2686" s="23">
        <f t="shared" si="1940"/>
        <v>132580106.5049091</v>
      </c>
      <c r="J2686" s="23">
        <f t="shared" si="1941"/>
        <v>1086</v>
      </c>
      <c r="K2686" s="19">
        <f t="shared" si="1962"/>
        <v>225.0831931027827</v>
      </c>
      <c r="L2686" s="16">
        <f t="shared" si="1942"/>
        <v>203.32537383539599</v>
      </c>
      <c r="M2686" s="23">
        <f>M2685-IF($B2686="B",(Percent_Rent_In_Elsies*2.49%/12 * H2685)/K2685,0)+IF($B2686="D",N2686,0)+IF(B2686="D",AK2685)+IF(B2686="C",F2685*90%)-(Y2686-Y2685)-IF($B2686="A",Q2685/K2685) + IF($B2686="A",Q2685/K2685)</f>
        <v>-46229683.839549132</v>
      </c>
      <c r="N2686" s="23">
        <f t="shared" si="1943"/>
        <v>0</v>
      </c>
      <c r="O2686" s="22">
        <f t="shared" si="1944"/>
        <v>0</v>
      </c>
      <c r="P2686" s="22">
        <f t="shared" si="1975"/>
        <v>0</v>
      </c>
      <c r="Q2686" s="22">
        <f t="shared" si="1976"/>
        <v>0</v>
      </c>
      <c r="R2686" s="22">
        <f t="shared" si="1945"/>
        <v>359795227.16677058</v>
      </c>
      <c r="S2686" s="16">
        <f t="shared" si="1982"/>
        <v>0</v>
      </c>
      <c r="T2686" s="15">
        <f t="shared" si="1946"/>
        <v>0</v>
      </c>
      <c r="U2686" s="23">
        <f t="shared" si="1963"/>
        <v>1598498.8581642956</v>
      </c>
      <c r="V2686" s="23">
        <f t="shared" si="1964"/>
        <v>0</v>
      </c>
      <c r="W2686" s="23">
        <f t="shared" si="1977"/>
        <v>0</v>
      </c>
      <c r="X2686" s="23">
        <f t="shared" si="1965"/>
        <v>37543364.768506989</v>
      </c>
      <c r="Y2686" s="23">
        <f t="shared" si="1947"/>
        <v>13825559.361691331</v>
      </c>
      <c r="Z2686" s="3">
        <f t="shared" si="1948"/>
        <v>0</v>
      </c>
      <c r="AA2686" s="23">
        <f t="shared" si="1949"/>
        <v>63348537.125415027</v>
      </c>
      <c r="AB2686" s="26">
        <f t="shared" si="1966"/>
        <v>70086276.274228513</v>
      </c>
      <c r="AC2686" s="23">
        <f t="shared" si="1967"/>
        <v>74889487.274228647</v>
      </c>
      <c r="AD2686" s="23">
        <f t="shared" si="1973"/>
        <v>4803211</v>
      </c>
      <c r="AE2686" s="24">
        <f t="shared" si="1981"/>
        <v>70086276.274228647</v>
      </c>
      <c r="AF2686" s="3">
        <f t="shared" si="1968"/>
        <v>0</v>
      </c>
      <c r="AG2686" s="2">
        <f t="shared" si="1950"/>
        <v>0</v>
      </c>
      <c r="AH2686" s="2">
        <f t="shared" si="1951"/>
        <v>168.23378784633297</v>
      </c>
      <c r="AI2686" s="23">
        <f t="shared" si="1974"/>
        <v>10184779296.127558</v>
      </c>
      <c r="AJ2686" s="23">
        <f t="shared" si="1952"/>
        <v>6219.922423797766</v>
      </c>
      <c r="AK2686" s="23">
        <f t="shared" si="1953"/>
        <v>0</v>
      </c>
      <c r="AL2686" s="23">
        <f t="shared" si="1978"/>
        <v>0</v>
      </c>
      <c r="AM2686" s="23">
        <f t="shared" si="1979"/>
        <v>0</v>
      </c>
      <c r="AN2686" s="16">
        <f t="shared" si="1969"/>
        <v>0</v>
      </c>
      <c r="AO2686" s="23">
        <f t="shared" si="1970"/>
        <v>0</v>
      </c>
      <c r="AP2686" s="22">
        <f t="shared" si="1971"/>
        <v>0</v>
      </c>
      <c r="AQ2686" s="30">
        <f t="shared" si="1954"/>
        <v>17219767061.018681</v>
      </c>
      <c r="AR2686" s="28">
        <f t="shared" si="1955"/>
        <v>8437828902.8123245</v>
      </c>
      <c r="AS2686" s="25">
        <f t="shared" si="1956"/>
        <v>200337590.02425668</v>
      </c>
      <c r="AT2686" s="32">
        <f t="shared" si="1957"/>
        <v>0</v>
      </c>
      <c r="AU2686" s="23">
        <f t="shared" si="1958"/>
        <v>0</v>
      </c>
      <c r="AV2686" s="22">
        <f t="shared" si="1959"/>
        <v>2492437922.9710116</v>
      </c>
      <c r="AW2686" s="31">
        <f t="shared" si="1972"/>
        <v>11490399642.974363</v>
      </c>
    </row>
    <row r="2687" spans="1:53" x14ac:dyDescent="0.25">
      <c r="A2687">
        <f t="shared" si="1980"/>
        <v>775</v>
      </c>
      <c r="B2687" t="s">
        <v>7</v>
      </c>
      <c r="C2687" s="27">
        <f t="shared" si="1937"/>
        <v>0</v>
      </c>
      <c r="D2687" s="27">
        <f t="shared" si="1960"/>
        <v>0</v>
      </c>
      <c r="E2687" s="27" t="b">
        <f t="shared" si="1936"/>
        <v>1</v>
      </c>
      <c r="F2687" s="29">
        <f t="shared" si="1938"/>
        <v>0</v>
      </c>
      <c r="G2687" s="27">
        <f t="shared" si="1961"/>
        <v>0</v>
      </c>
      <c r="H2687" s="22">
        <f t="shared" si="1939"/>
        <v>29477199334.145153</v>
      </c>
      <c r="I2687" s="23">
        <f t="shared" si="1940"/>
        <v>132580106.5049091</v>
      </c>
      <c r="J2687" s="23">
        <f t="shared" si="1941"/>
        <v>1086</v>
      </c>
      <c r="K2687" s="19">
        <f t="shared" si="1962"/>
        <v>225.0831931027827</v>
      </c>
      <c r="L2687" s="16">
        <f t="shared" si="1942"/>
        <v>203.32537383539599</v>
      </c>
      <c r="M2687" s="23">
        <f>M2686-IF($B2687="B",(Percent_Rent_In_Elsies*2.49%/12 * H2686)/K2686,0)+IF($B2687="D",N2687,0)+IF(B2687="D",AK2686)+IF(B2687="C",F2686*90%)-(Y2687-Y2686)-IF($B2687="A",Q2686/K2686) + IF($B2687="A",Q2686/K2686)</f>
        <v>-46365556.2424931</v>
      </c>
      <c r="N2687" s="23">
        <f t="shared" si="1943"/>
        <v>0</v>
      </c>
      <c r="O2687" s="22">
        <f t="shared" si="1944"/>
        <v>0</v>
      </c>
      <c r="P2687" s="22">
        <f t="shared" si="1975"/>
        <v>0</v>
      </c>
      <c r="Q2687" s="22">
        <f t="shared" si="1976"/>
        <v>0</v>
      </c>
      <c r="R2687" s="22">
        <f t="shared" si="1945"/>
        <v>329812291.56953967</v>
      </c>
      <c r="S2687" s="16">
        <f t="shared" si="1982"/>
        <v>29982935.597230881</v>
      </c>
      <c r="T2687" s="15">
        <f t="shared" si="1946"/>
        <v>0</v>
      </c>
      <c r="U2687" s="23">
        <f t="shared" si="1963"/>
        <v>1465290.6199839376</v>
      </c>
      <c r="V2687" s="23">
        <f t="shared" si="1964"/>
        <v>133208.23818035796</v>
      </c>
      <c r="W2687" s="23">
        <f t="shared" si="1977"/>
        <v>0</v>
      </c>
      <c r="X2687" s="23">
        <f t="shared" si="1965"/>
        <v>37543364.768506989</v>
      </c>
      <c r="Y2687" s="23">
        <f t="shared" si="1947"/>
        <v>13825559.361691331</v>
      </c>
      <c r="Z2687" s="3">
        <f t="shared" si="1948"/>
        <v>0</v>
      </c>
      <c r="AA2687" s="23">
        <f t="shared" si="1949"/>
        <v>63348537.125415027</v>
      </c>
      <c r="AB2687" s="26">
        <f t="shared" si="1966"/>
        <v>70086276.274228513</v>
      </c>
      <c r="AC2687" s="23">
        <f t="shared" si="1967"/>
        <v>74889487.274228647</v>
      </c>
      <c r="AD2687" s="23">
        <f t="shared" si="1973"/>
        <v>4803211</v>
      </c>
      <c r="AE2687" s="24">
        <f t="shared" si="1981"/>
        <v>70086276.274228647</v>
      </c>
      <c r="AF2687" s="3">
        <f t="shared" si="1968"/>
        <v>0</v>
      </c>
      <c r="AG2687" s="2">
        <f t="shared" si="1950"/>
        <v>0</v>
      </c>
      <c r="AH2687" s="2">
        <f t="shared" si="1951"/>
        <v>168.23378784633297</v>
      </c>
      <c r="AI2687" s="23">
        <f t="shared" si="1974"/>
        <v>10184779296.127558</v>
      </c>
      <c r="AJ2687" s="23">
        <f t="shared" si="1952"/>
        <v>6219.922423797766</v>
      </c>
      <c r="AK2687" s="23">
        <f t="shared" si="1953"/>
        <v>0</v>
      </c>
      <c r="AL2687" s="23">
        <f t="shared" si="1978"/>
        <v>6202112.4073410034</v>
      </c>
      <c r="AM2687" s="23">
        <f t="shared" si="1979"/>
        <v>5786498705.6001978</v>
      </c>
      <c r="AN2687" s="16">
        <f t="shared" si="1969"/>
        <v>0</v>
      </c>
      <c r="AO2687" s="23">
        <f t="shared" si="1970"/>
        <v>135872.40294396511</v>
      </c>
      <c r="AP2687" s="22">
        <f t="shared" si="1971"/>
        <v>30582594.309175599</v>
      </c>
      <c r="AQ2687" s="30">
        <f t="shared" si="1954"/>
        <v>17280672297.585407</v>
      </c>
      <c r="AR2687" s="28">
        <f t="shared" si="1955"/>
        <v>8468151545.0698719</v>
      </c>
      <c r="AS2687" s="25">
        <f t="shared" si="1956"/>
        <v>200337590.02425668</v>
      </c>
      <c r="AT2687" s="32">
        <f t="shared" si="1957"/>
        <v>0</v>
      </c>
      <c r="AU2687" s="23">
        <f t="shared" si="1958"/>
        <v>0</v>
      </c>
      <c r="AV2687" s="22">
        <f t="shared" si="1959"/>
        <v>2492437922.9710116</v>
      </c>
      <c r="AW2687" s="31">
        <f t="shared" si="1972"/>
        <v>11551304879.541086</v>
      </c>
    </row>
    <row r="2688" spans="1:53" s="21" customFormat="1" x14ac:dyDescent="0.25">
      <c r="A2688">
        <f t="shared" si="1980"/>
        <v>775</v>
      </c>
      <c r="B2688" t="s">
        <v>8</v>
      </c>
      <c r="C2688" s="27">
        <f t="shared" si="1937"/>
        <v>0</v>
      </c>
      <c r="D2688" s="27">
        <f t="shared" si="1960"/>
        <v>0</v>
      </c>
      <c r="E2688" s="27" t="b">
        <f t="shared" si="1936"/>
        <v>1</v>
      </c>
      <c r="F2688" s="29">
        <f t="shared" si="1938"/>
        <v>0</v>
      </c>
      <c r="G2688" s="27">
        <f t="shared" si="1961"/>
        <v>0</v>
      </c>
      <c r="H2688" s="22">
        <f t="shared" si="1939"/>
        <v>29477199334.145153</v>
      </c>
      <c r="I2688" s="23">
        <f t="shared" si="1940"/>
        <v>132580106.5049091</v>
      </c>
      <c r="J2688" s="23">
        <f t="shared" si="1941"/>
        <v>1086</v>
      </c>
      <c r="K2688" s="19">
        <f t="shared" si="1962"/>
        <v>225.0831931027827</v>
      </c>
      <c r="L2688" s="16">
        <f t="shared" si="1942"/>
        <v>203.32537383539599</v>
      </c>
      <c r="M2688" s="23">
        <f>M2687-IF($B2688="B",(Percent_Rent_In_Elsies*2.49%/12 * H2687)/K2687,0)+IF($B2688="D",N2688,0)+IF(B2688="D",AK2687)+IF(B2688="C",F2687*90%)-(Y2688-Y2687)-IF($B2688="A",Q2687/K2687) + IF($B2688="A",Q2687/K2687)</f>
        <v>-46365556.2424931</v>
      </c>
      <c r="N2688" s="23">
        <f t="shared" si="1943"/>
        <v>0</v>
      </c>
      <c r="O2688" s="22">
        <f t="shared" si="1944"/>
        <v>0</v>
      </c>
      <c r="P2688" s="22">
        <f t="shared" si="1975"/>
        <v>0</v>
      </c>
      <c r="Q2688" s="22">
        <f t="shared" si="1976"/>
        <v>0</v>
      </c>
      <c r="R2688" s="22">
        <f t="shared" si="1945"/>
        <v>360394885.87871528</v>
      </c>
      <c r="S2688" s="16">
        <f t="shared" si="1982"/>
        <v>29982935.597230881</v>
      </c>
      <c r="T2688" s="15">
        <f t="shared" si="1946"/>
        <v>0</v>
      </c>
      <c r="U2688" s="23">
        <f t="shared" si="1963"/>
        <v>1601163.0229279026</v>
      </c>
      <c r="V2688" s="23">
        <f t="shared" si="1964"/>
        <v>133208.23818035796</v>
      </c>
      <c r="W2688" s="23">
        <f t="shared" si="1977"/>
        <v>0</v>
      </c>
      <c r="X2688" s="23">
        <f t="shared" si="1965"/>
        <v>37543364.768506989</v>
      </c>
      <c r="Y2688" s="23">
        <f t="shared" si="1947"/>
        <v>13825559.361691331</v>
      </c>
      <c r="Z2688" s="3">
        <f t="shared" si="1948"/>
        <v>0</v>
      </c>
      <c r="AA2688" s="23">
        <f t="shared" si="1949"/>
        <v>63348537.125415027</v>
      </c>
      <c r="AB2688" s="26">
        <f t="shared" si="1966"/>
        <v>70086276.274228513</v>
      </c>
      <c r="AC2688" s="23">
        <f t="shared" si="1967"/>
        <v>74889487.274228647</v>
      </c>
      <c r="AD2688" s="23">
        <f t="shared" si="1973"/>
        <v>4803211</v>
      </c>
      <c r="AE2688" s="24">
        <f t="shared" si="1981"/>
        <v>70086276.274228647</v>
      </c>
      <c r="AF2688" s="3">
        <f t="shared" si="1968"/>
        <v>1E-4</v>
      </c>
      <c r="AG2688" s="2">
        <f t="shared" si="1950"/>
        <v>0</v>
      </c>
      <c r="AH2688" s="2">
        <f t="shared" si="1951"/>
        <v>168.23378784633297</v>
      </c>
      <c r="AI2688" s="23">
        <f t="shared" si="1974"/>
        <v>10184779296.127558</v>
      </c>
      <c r="AJ2688" s="23">
        <f t="shared" si="1952"/>
        <v>6219.922423797766</v>
      </c>
      <c r="AK2688" s="23">
        <f t="shared" si="1953"/>
        <v>61181.954826981368</v>
      </c>
      <c r="AL2688" s="23">
        <f t="shared" si="1978"/>
        <v>0</v>
      </c>
      <c r="AM2688" s="23">
        <f t="shared" si="1979"/>
        <v>0</v>
      </c>
      <c r="AN2688" s="16">
        <f t="shared" si="1969"/>
        <v>0</v>
      </c>
      <c r="AO2688" s="23">
        <f t="shared" si="1970"/>
        <v>0</v>
      </c>
      <c r="AP2688" s="22">
        <f t="shared" si="1971"/>
        <v>0</v>
      </c>
      <c r="AQ2688" s="30">
        <f t="shared" si="1954"/>
        <v>17280672297.585407</v>
      </c>
      <c r="AR2688" s="28">
        <f t="shared" si="1955"/>
        <v>8468151545.0698719</v>
      </c>
      <c r="AS2688" s="25">
        <f t="shared" si="1956"/>
        <v>200337590.02425668</v>
      </c>
      <c r="AT2688" s="32">
        <f t="shared" si="1957"/>
        <v>0</v>
      </c>
      <c r="AU2688" s="23">
        <f t="shared" si="1958"/>
        <v>0</v>
      </c>
      <c r="AV2688" s="22">
        <f t="shared" si="1959"/>
        <v>2492437922.9710116</v>
      </c>
      <c r="AW2688" s="31">
        <f t="shared" si="1972"/>
        <v>11551304879.541086</v>
      </c>
      <c r="AX2688"/>
      <c r="AY2688"/>
      <c r="AZ2688"/>
      <c r="BA2688"/>
    </row>
    <row r="2689" spans="1:53" s="21" customFormat="1" x14ac:dyDescent="0.25">
      <c r="A2689">
        <f t="shared" si="1980"/>
        <v>775</v>
      </c>
      <c r="B2689" t="s">
        <v>9</v>
      </c>
      <c r="C2689" s="27">
        <f t="shared" si="1937"/>
        <v>0</v>
      </c>
      <c r="D2689" s="27">
        <f t="shared" si="1960"/>
        <v>0</v>
      </c>
      <c r="E2689" s="27" t="b">
        <f t="shared" si="1936"/>
        <v>1</v>
      </c>
      <c r="F2689" s="29">
        <f t="shared" si="1938"/>
        <v>0</v>
      </c>
      <c r="G2689" s="27">
        <f t="shared" si="1961"/>
        <v>0</v>
      </c>
      <c r="H2689" s="22">
        <f t="shared" si="1939"/>
        <v>29477199334.145153</v>
      </c>
      <c r="I2689" s="23">
        <f t="shared" si="1940"/>
        <v>132580106.5049091</v>
      </c>
      <c r="J2689" s="23">
        <f t="shared" si="1941"/>
        <v>1086</v>
      </c>
      <c r="K2689" s="19">
        <f t="shared" si="1962"/>
        <v>225.0831931027827</v>
      </c>
      <c r="L2689" s="16">
        <f t="shared" si="1942"/>
        <v>203.32537383539599</v>
      </c>
      <c r="M2689" s="23">
        <f>M2688-IF($B2689="B",(Percent_Rent_In_Elsies*2.49%/12 * H2688)/K2688,0)+IF($B2689="D",N2689,0)+IF(B2689="D",AK2688)+IF(B2689="C",F2688*90%)-(Y2689-Y2688)-IF($B2689="A",Q2688/K2688) + IF($B2689="A",Q2688/K2688)</f>
        <v>-46304374.28766612</v>
      </c>
      <c r="N2689" s="23">
        <f t="shared" si="1943"/>
        <v>0</v>
      </c>
      <c r="O2689" s="22">
        <f t="shared" si="1944"/>
        <v>20948092.446607508</v>
      </c>
      <c r="P2689" s="22">
        <f t="shared" si="1975"/>
        <v>0</v>
      </c>
      <c r="Q2689" s="22">
        <f t="shared" si="1976"/>
        <v>0</v>
      </c>
      <c r="R2689" s="22">
        <f t="shared" si="1945"/>
        <v>360394885.87871528</v>
      </c>
      <c r="S2689" s="16">
        <f t="shared" si="1982"/>
        <v>0</v>
      </c>
      <c r="T2689" s="15">
        <f t="shared" si="1946"/>
        <v>9034843.1506233737</v>
      </c>
      <c r="U2689" s="23">
        <f t="shared" si="1963"/>
        <v>1601163.0229279026</v>
      </c>
      <c r="V2689" s="23">
        <f t="shared" si="1964"/>
        <v>0</v>
      </c>
      <c r="W2689" s="23">
        <f t="shared" si="1977"/>
        <v>133208.23818035796</v>
      </c>
      <c r="X2689" s="23">
        <f t="shared" si="1965"/>
        <v>37543364.768506989</v>
      </c>
      <c r="Y2689" s="23">
        <f t="shared" si="1947"/>
        <v>13825559.361691331</v>
      </c>
      <c r="Z2689" s="3">
        <f t="shared" si="1948"/>
        <v>0</v>
      </c>
      <c r="AA2689" s="23">
        <f t="shared" si="1949"/>
        <v>63287355.170588046</v>
      </c>
      <c r="AB2689" s="26">
        <f t="shared" si="1966"/>
        <v>70086276.274228513</v>
      </c>
      <c r="AC2689" s="23">
        <f t="shared" si="1967"/>
        <v>74889487.274228647</v>
      </c>
      <c r="AD2689" s="23">
        <f t="shared" si="1973"/>
        <v>4803211</v>
      </c>
      <c r="AE2689" s="24">
        <f t="shared" si="1981"/>
        <v>70086276.274228647</v>
      </c>
      <c r="AF2689" s="3">
        <f t="shared" si="1968"/>
        <v>0</v>
      </c>
      <c r="AG2689" s="2">
        <f t="shared" si="1950"/>
        <v>0</v>
      </c>
      <c r="AH2689" s="2">
        <f t="shared" si="1951"/>
        <v>168.23378784633297</v>
      </c>
      <c r="AI2689" s="23">
        <f t="shared" si="1974"/>
        <v>10174942846.304182</v>
      </c>
      <c r="AJ2689" s="23">
        <f t="shared" si="1952"/>
        <v>6219.922423797766</v>
      </c>
      <c r="AK2689" s="23">
        <f t="shared" si="1953"/>
        <v>0</v>
      </c>
      <c r="AL2689" s="23">
        <f t="shared" si="1978"/>
        <v>0</v>
      </c>
      <c r="AM2689" s="23">
        <f t="shared" si="1979"/>
        <v>0</v>
      </c>
      <c r="AN2689" s="16">
        <f t="shared" si="1969"/>
        <v>0</v>
      </c>
      <c r="AO2689" s="23">
        <f t="shared" si="1970"/>
        <v>0</v>
      </c>
      <c r="AP2689" s="22">
        <f t="shared" si="1971"/>
        <v>0</v>
      </c>
      <c r="AQ2689" s="30">
        <f t="shared" si="1954"/>
        <v>17280672297.585407</v>
      </c>
      <c r="AR2689" s="28">
        <f t="shared" si="1955"/>
        <v>8468151545.0698719</v>
      </c>
      <c r="AS2689" s="25">
        <f t="shared" si="1956"/>
        <v>200337590.02425668</v>
      </c>
      <c r="AT2689" s="32">
        <f t="shared" si="1957"/>
        <v>0</v>
      </c>
      <c r="AU2689" s="23">
        <f t="shared" si="1958"/>
        <v>0</v>
      </c>
      <c r="AV2689" s="22">
        <f t="shared" si="1959"/>
        <v>2492437922.9710116</v>
      </c>
      <c r="AW2689" s="31">
        <f t="shared" si="1972"/>
        <v>11551304879.541086</v>
      </c>
      <c r="AX2689"/>
      <c r="AY2689"/>
      <c r="AZ2689"/>
      <c r="BA2689"/>
    </row>
    <row r="2690" spans="1:53" x14ac:dyDescent="0.25">
      <c r="A2690" s="21">
        <f t="shared" si="1980"/>
        <v>775</v>
      </c>
      <c r="B2690" s="21" t="s">
        <v>28</v>
      </c>
      <c r="C2690" s="27">
        <f t="shared" si="1937"/>
        <v>0</v>
      </c>
      <c r="D2690" s="27">
        <f t="shared" si="1960"/>
        <v>0</v>
      </c>
      <c r="E2690" s="27" t="b">
        <f t="shared" si="1936"/>
        <v>1</v>
      </c>
      <c r="F2690" s="29">
        <f t="shared" si="1938"/>
        <v>0</v>
      </c>
      <c r="G2690" s="27">
        <f t="shared" si="1961"/>
        <v>0</v>
      </c>
      <c r="H2690" s="22">
        <f t="shared" si="1939"/>
        <v>29477199334.145153</v>
      </c>
      <c r="I2690" s="23">
        <f t="shared" si="1940"/>
        <v>132580106.5049091</v>
      </c>
      <c r="J2690" s="23">
        <f t="shared" si="1941"/>
        <v>1086</v>
      </c>
      <c r="K2690" s="19">
        <f t="shared" si="1962"/>
        <v>225.0831931027827</v>
      </c>
      <c r="L2690" s="16">
        <f t="shared" si="1942"/>
        <v>203.32537383539599</v>
      </c>
      <c r="M2690" s="23">
        <f>M2689-IF($B2690="B",(Percent_Rent_In_Elsies*2.49%/12 * H2689)/K2689,0)+IF($B2690="D",N2690,0)+IF(B2690="D",AK2689)+IF(B2690="C",F2689*90%)-(Y2690-Y2689)-IF($B2690="A",Q2689/K2689) + IF($B2690="A",Q2689/K2689)</f>
        <v>-46304374.28766612</v>
      </c>
      <c r="N2690" s="23">
        <f t="shared" si="1943"/>
        <v>0</v>
      </c>
      <c r="O2690" s="22">
        <f t="shared" si="1944"/>
        <v>0</v>
      </c>
      <c r="P2690" s="22">
        <f t="shared" si="1975"/>
        <v>20948092.446607508</v>
      </c>
      <c r="Q2690" s="22">
        <f t="shared" si="1976"/>
        <v>0</v>
      </c>
      <c r="R2690" s="22">
        <f t="shared" si="1945"/>
        <v>360394885.87871528</v>
      </c>
      <c r="S2690" s="16">
        <f t="shared" si="1982"/>
        <v>0</v>
      </c>
      <c r="T2690" s="15">
        <f t="shared" si="1946"/>
        <v>0</v>
      </c>
      <c r="U2690" s="23">
        <f t="shared" si="1963"/>
        <v>1601163.0229279026</v>
      </c>
      <c r="V2690" s="23">
        <f t="shared" si="1964"/>
        <v>0</v>
      </c>
      <c r="W2690" s="23">
        <f t="shared" si="1977"/>
        <v>0</v>
      </c>
      <c r="X2690" s="23">
        <f t="shared" si="1965"/>
        <v>37543364.768506989</v>
      </c>
      <c r="Y2690" s="23">
        <f t="shared" si="1947"/>
        <v>13825559.361691331</v>
      </c>
      <c r="Z2690" s="3">
        <f t="shared" si="1948"/>
        <v>6660.4119090178992</v>
      </c>
      <c r="AA2690" s="23">
        <f t="shared" si="1949"/>
        <v>63387261.349223316</v>
      </c>
      <c r="AB2690" s="26">
        <f t="shared" si="1966"/>
        <v>70086276.274228543</v>
      </c>
      <c r="AC2690" s="23">
        <f t="shared" si="1967"/>
        <v>74889487.274228647</v>
      </c>
      <c r="AD2690" s="23">
        <f t="shared" si="1973"/>
        <v>4803211</v>
      </c>
      <c r="AE2690" s="24">
        <f t="shared" si="1981"/>
        <v>70086276.274228647</v>
      </c>
      <c r="AF2690" s="3">
        <f t="shared" si="1968"/>
        <v>0</v>
      </c>
      <c r="AG2690" s="2">
        <f t="shared" si="1950"/>
        <v>799249429.08214784</v>
      </c>
      <c r="AH2690" s="2">
        <f t="shared" si="1951"/>
        <v>168.23378784633297</v>
      </c>
      <c r="AI2690" s="23">
        <f t="shared" si="1974"/>
        <v>10191005133.23127</v>
      </c>
      <c r="AJ2690" s="23">
        <f t="shared" si="1952"/>
        <v>6219.922423797766</v>
      </c>
      <c r="AK2690" s="23">
        <f t="shared" si="1953"/>
        <v>0</v>
      </c>
      <c r="AL2690" s="23">
        <f t="shared" si="1978"/>
        <v>0</v>
      </c>
      <c r="AM2690" s="23">
        <f t="shared" si="1979"/>
        <v>0</v>
      </c>
      <c r="AN2690" s="16">
        <f t="shared" si="1969"/>
        <v>0</v>
      </c>
      <c r="AO2690" s="23">
        <f t="shared" si="1970"/>
        <v>0</v>
      </c>
      <c r="AP2690" s="22">
        <f t="shared" si="1971"/>
        <v>0</v>
      </c>
      <c r="AQ2690" s="30">
        <f t="shared" si="1954"/>
        <v>17280672297.585407</v>
      </c>
      <c r="AR2690" s="28">
        <f t="shared" si="1955"/>
        <v>8468151545.0698719</v>
      </c>
      <c r="AS2690" s="25">
        <f t="shared" si="1956"/>
        <v>200337590.02425668</v>
      </c>
      <c r="AT2690" s="32">
        <f t="shared" si="1957"/>
        <v>13320.823818035798</v>
      </c>
      <c r="AU2690" s="23">
        <f t="shared" si="1958"/>
        <v>13320.823818035798</v>
      </c>
      <c r="AV2690" s="22">
        <f t="shared" si="1959"/>
        <v>2501472766.121635</v>
      </c>
      <c r="AW2690" s="31">
        <f t="shared" si="1972"/>
        <v>11551304879.541086</v>
      </c>
    </row>
    <row r="2691" spans="1:53" x14ac:dyDescent="0.25">
      <c r="A2691">
        <f t="shared" si="1980"/>
        <v>776</v>
      </c>
      <c r="B2691" t="s">
        <v>6</v>
      </c>
      <c r="C2691" s="27">
        <f t="shared" si="1937"/>
        <v>0</v>
      </c>
      <c r="D2691" s="27">
        <f t="shared" si="1960"/>
        <v>0</v>
      </c>
      <c r="E2691" s="27" t="b">
        <f t="shared" si="1936"/>
        <v>1</v>
      </c>
      <c r="F2691" s="29">
        <f t="shared" si="1938"/>
        <v>0</v>
      </c>
      <c r="G2691" s="27">
        <f t="shared" si="1961"/>
        <v>0</v>
      </c>
      <c r="H2691" s="22">
        <f t="shared" si="1939"/>
        <v>29526327999.702065</v>
      </c>
      <c r="I2691" s="23">
        <f t="shared" si="1940"/>
        <v>132580106.5049091</v>
      </c>
      <c r="J2691" s="23">
        <f t="shared" si="1941"/>
        <v>1086</v>
      </c>
      <c r="K2691" s="19">
        <f t="shared" si="1962"/>
        <v>225.0831931027827</v>
      </c>
      <c r="L2691" s="16">
        <f t="shared" si="1942"/>
        <v>203.664249458455</v>
      </c>
      <c r="M2691" s="23">
        <f>M2690-IF($B2691="B",(Percent_Rent_In_Elsies*2.49%/12 * H2690)/K2690,0)+IF($B2691="D",N2691,0)+IF(B2691="D",AK2690)+IF(B2691="C",F2690*90%)-(Y2691-Y2690)-IF($B2691="A",Q2690/K2690) + IF($B2691="A",Q2690/K2690)</f>
        <v>-46304374.28766612</v>
      </c>
      <c r="N2691" s="23">
        <f t="shared" si="1943"/>
        <v>0</v>
      </c>
      <c r="O2691" s="22">
        <f t="shared" si="1944"/>
        <v>0</v>
      </c>
      <c r="P2691" s="22">
        <f t="shared" si="1975"/>
        <v>0</v>
      </c>
      <c r="Q2691" s="22">
        <f t="shared" si="1976"/>
        <v>0</v>
      </c>
      <c r="R2691" s="22">
        <f t="shared" si="1945"/>
        <v>360394885.87871528</v>
      </c>
      <c r="S2691" s="16">
        <f t="shared" si="1982"/>
        <v>0</v>
      </c>
      <c r="T2691" s="15">
        <f t="shared" si="1946"/>
        <v>0</v>
      </c>
      <c r="U2691" s="23">
        <f t="shared" si="1963"/>
        <v>1601163.0229279026</v>
      </c>
      <c r="V2691" s="23">
        <f t="shared" si="1964"/>
        <v>0</v>
      </c>
      <c r="W2691" s="23">
        <f t="shared" si="1977"/>
        <v>0</v>
      </c>
      <c r="X2691" s="23">
        <f t="shared" si="1965"/>
        <v>37576666.828052081</v>
      </c>
      <c r="Y2691" s="23">
        <f t="shared" si="1947"/>
        <v>13825559.361691331</v>
      </c>
      <c r="Z2691" s="3">
        <f t="shared" si="1948"/>
        <v>0</v>
      </c>
      <c r="AA2691" s="23">
        <f t="shared" si="1949"/>
        <v>63387261.349223316</v>
      </c>
      <c r="AB2691" s="26">
        <f t="shared" si="1966"/>
        <v>70086276.274228513</v>
      </c>
      <c r="AC2691" s="23">
        <f t="shared" si="1967"/>
        <v>74889487.274228647</v>
      </c>
      <c r="AD2691" s="23">
        <f t="shared" si="1973"/>
        <v>4803211</v>
      </c>
      <c r="AE2691" s="24">
        <f t="shared" si="1981"/>
        <v>70086276.274228647</v>
      </c>
      <c r="AF2691" s="3">
        <f t="shared" si="1968"/>
        <v>0</v>
      </c>
      <c r="AG2691" s="2">
        <f t="shared" si="1950"/>
        <v>0</v>
      </c>
      <c r="AH2691" s="2">
        <f t="shared" si="1951"/>
        <v>168.51417749274356</v>
      </c>
      <c r="AI2691" s="23">
        <f t="shared" si="1974"/>
        <v>10191005133.23127</v>
      </c>
      <c r="AJ2691" s="23">
        <f t="shared" si="1952"/>
        <v>6219.922423797766</v>
      </c>
      <c r="AK2691" s="23">
        <f t="shared" si="1953"/>
        <v>0</v>
      </c>
      <c r="AL2691" s="23">
        <f t="shared" si="1978"/>
        <v>0</v>
      </c>
      <c r="AM2691" s="23">
        <f t="shared" si="1979"/>
        <v>0</v>
      </c>
      <c r="AN2691" s="16">
        <f t="shared" si="1969"/>
        <v>0</v>
      </c>
      <c r="AO2691" s="23">
        <f t="shared" si="1970"/>
        <v>0</v>
      </c>
      <c r="AP2691" s="22">
        <f t="shared" si="1971"/>
        <v>0</v>
      </c>
      <c r="AQ2691" s="30">
        <f t="shared" si="1954"/>
        <v>17280672297.585407</v>
      </c>
      <c r="AR2691" s="28">
        <f t="shared" si="1955"/>
        <v>8468151545.0698719</v>
      </c>
      <c r="AS2691" s="25">
        <f t="shared" si="1956"/>
        <v>200337590.02425668</v>
      </c>
      <c r="AT2691" s="32">
        <f t="shared" si="1957"/>
        <v>0</v>
      </c>
      <c r="AU2691" s="23">
        <f t="shared" si="1958"/>
        <v>0</v>
      </c>
      <c r="AV2691" s="22">
        <f t="shared" si="1959"/>
        <v>2501472766.121635</v>
      </c>
      <c r="AW2691" s="31">
        <f t="shared" si="1972"/>
        <v>11530356787.094479</v>
      </c>
    </row>
    <row r="2692" spans="1:53" x14ac:dyDescent="0.25">
      <c r="A2692">
        <f t="shared" si="1980"/>
        <v>776</v>
      </c>
      <c r="B2692" t="s">
        <v>7</v>
      </c>
      <c r="C2692" s="27">
        <f t="shared" si="1937"/>
        <v>0</v>
      </c>
      <c r="D2692" s="27">
        <f t="shared" si="1960"/>
        <v>0</v>
      </c>
      <c r="E2692" s="27" t="b">
        <f t="shared" si="1936"/>
        <v>1</v>
      </c>
      <c r="F2692" s="29">
        <f t="shared" si="1938"/>
        <v>0</v>
      </c>
      <c r="G2692" s="27">
        <f t="shared" si="1961"/>
        <v>0</v>
      </c>
      <c r="H2692" s="22">
        <f t="shared" si="1939"/>
        <v>29526327999.702065</v>
      </c>
      <c r="I2692" s="23">
        <f t="shared" si="1940"/>
        <v>132580106.5049091</v>
      </c>
      <c r="J2692" s="23">
        <f t="shared" si="1941"/>
        <v>1086</v>
      </c>
      <c r="K2692" s="19">
        <f t="shared" si="1962"/>
        <v>225.0831931027827</v>
      </c>
      <c r="L2692" s="16">
        <f t="shared" si="1942"/>
        <v>203.664249458455</v>
      </c>
      <c r="M2692" s="23">
        <f>M2691-IF($B2692="B",(Percent_Rent_In_Elsies*2.49%/12 * H2691)/K2691,0)+IF($B2692="D",N2692,0)+IF(B2692="D",AK2691)+IF(B2692="C",F2691*90%)-(Y2692-Y2691)-IF($B2692="A",Q2691/K2691) + IF($B2692="A",Q2691/K2691)</f>
        <v>-46440473.144614995</v>
      </c>
      <c r="N2692" s="23">
        <f t="shared" si="1943"/>
        <v>0</v>
      </c>
      <c r="O2692" s="22">
        <f t="shared" si="1944"/>
        <v>0</v>
      </c>
      <c r="P2692" s="22">
        <f t="shared" si="1975"/>
        <v>0</v>
      </c>
      <c r="Q2692" s="22">
        <f t="shared" si="1976"/>
        <v>0</v>
      </c>
      <c r="R2692" s="22">
        <f t="shared" si="1945"/>
        <v>330361978.72215569</v>
      </c>
      <c r="S2692" s="16">
        <f t="shared" si="1982"/>
        <v>30032907.156559605</v>
      </c>
      <c r="T2692" s="15">
        <f t="shared" si="1946"/>
        <v>0</v>
      </c>
      <c r="U2692" s="23">
        <f t="shared" si="1963"/>
        <v>1467732.7710172441</v>
      </c>
      <c r="V2692" s="23">
        <f t="shared" si="1964"/>
        <v>133430.25191065855</v>
      </c>
      <c r="W2692" s="23">
        <f t="shared" si="1977"/>
        <v>0</v>
      </c>
      <c r="X2692" s="23">
        <f t="shared" si="1965"/>
        <v>37576666.828052081</v>
      </c>
      <c r="Y2692" s="23">
        <f t="shared" si="1947"/>
        <v>13825559.361691331</v>
      </c>
      <c r="Z2692" s="3">
        <f t="shared" si="1948"/>
        <v>0</v>
      </c>
      <c r="AA2692" s="23">
        <f t="shared" si="1949"/>
        <v>63387261.349223316</v>
      </c>
      <c r="AB2692" s="26">
        <f t="shared" si="1966"/>
        <v>70086276.274228498</v>
      </c>
      <c r="AC2692" s="23">
        <f t="shared" si="1967"/>
        <v>74889487.274228647</v>
      </c>
      <c r="AD2692" s="23">
        <f t="shared" si="1973"/>
        <v>4803211</v>
      </c>
      <c r="AE2692" s="24">
        <f t="shared" si="1981"/>
        <v>70086276.274228647</v>
      </c>
      <c r="AF2692" s="3">
        <f t="shared" si="1968"/>
        <v>0</v>
      </c>
      <c r="AG2692" s="2">
        <f t="shared" si="1950"/>
        <v>0</v>
      </c>
      <c r="AH2692" s="2">
        <f t="shared" si="1951"/>
        <v>168.51417749274356</v>
      </c>
      <c r="AI2692" s="23">
        <f t="shared" si="1974"/>
        <v>10191005133.23127</v>
      </c>
      <c r="AJ2692" s="23">
        <f t="shared" si="1952"/>
        <v>6219.922423797766</v>
      </c>
      <c r="AK2692" s="23">
        <f t="shared" si="1953"/>
        <v>0</v>
      </c>
      <c r="AL2692" s="23">
        <f t="shared" si="1978"/>
        <v>6225837.1037120819</v>
      </c>
      <c r="AM2692" s="23">
        <f t="shared" si="1979"/>
        <v>5808633571.2436371</v>
      </c>
      <c r="AN2692" s="16">
        <f t="shared" si="1969"/>
        <v>0</v>
      </c>
      <c r="AO2692" s="23">
        <f t="shared" si="1970"/>
        <v>136098.85694887172</v>
      </c>
      <c r="AP2692" s="22">
        <f t="shared" si="1971"/>
        <v>30633565.299690891</v>
      </c>
      <c r="AQ2692" s="30">
        <f t="shared" si="1954"/>
        <v>17341679042.879742</v>
      </c>
      <c r="AR2692" s="28">
        <f t="shared" si="1955"/>
        <v>8498524725.0645151</v>
      </c>
      <c r="AS2692" s="25">
        <f t="shared" si="1956"/>
        <v>200337590.02425668</v>
      </c>
      <c r="AT2692" s="32">
        <f t="shared" si="1957"/>
        <v>0</v>
      </c>
      <c r="AU2692" s="23">
        <f t="shared" si="1958"/>
        <v>0</v>
      </c>
      <c r="AV2692" s="22">
        <f t="shared" si="1959"/>
        <v>2501472766.121635</v>
      </c>
      <c r="AW2692" s="31">
        <f t="shared" si="1972"/>
        <v>11591363532.388813</v>
      </c>
    </row>
    <row r="2693" spans="1:53" x14ac:dyDescent="0.25">
      <c r="A2693">
        <f t="shared" si="1980"/>
        <v>776</v>
      </c>
      <c r="B2693" t="s">
        <v>8</v>
      </c>
      <c r="C2693" s="27">
        <f t="shared" si="1937"/>
        <v>0</v>
      </c>
      <c r="D2693" s="27">
        <f t="shared" si="1960"/>
        <v>0</v>
      </c>
      <c r="E2693" s="27" t="b">
        <f t="shared" si="1936"/>
        <v>1</v>
      </c>
      <c r="F2693" s="29">
        <f t="shared" si="1938"/>
        <v>0</v>
      </c>
      <c r="G2693" s="27">
        <f t="shared" si="1961"/>
        <v>0</v>
      </c>
      <c r="H2693" s="22">
        <f t="shared" si="1939"/>
        <v>29526327999.702065</v>
      </c>
      <c r="I2693" s="23">
        <f t="shared" si="1940"/>
        <v>132580106.5049091</v>
      </c>
      <c r="J2693" s="23">
        <f t="shared" si="1941"/>
        <v>1086</v>
      </c>
      <c r="K2693" s="19">
        <f t="shared" si="1962"/>
        <v>225.0831931027827</v>
      </c>
      <c r="L2693" s="16">
        <f t="shared" si="1942"/>
        <v>203.664249458455</v>
      </c>
      <c r="M2693" s="23">
        <f>M2692-IF($B2693="B",(Percent_Rent_In_Elsies*2.49%/12 * H2692)/K2692,0)+IF($B2693="D",N2693,0)+IF(B2693="D",AK2692)+IF(B2693="C",F2692*90%)-(Y2693-Y2692)-IF($B2693="A",Q2692/K2692) + IF($B2693="A",Q2692/K2692)</f>
        <v>-46440473.144614995</v>
      </c>
      <c r="N2693" s="23">
        <f t="shared" si="1943"/>
        <v>0</v>
      </c>
      <c r="O2693" s="22">
        <f t="shared" si="1944"/>
        <v>0</v>
      </c>
      <c r="P2693" s="22">
        <f t="shared" si="1975"/>
        <v>0</v>
      </c>
      <c r="Q2693" s="22">
        <f t="shared" si="1976"/>
        <v>0</v>
      </c>
      <c r="R2693" s="22">
        <f t="shared" si="1945"/>
        <v>360995544.02184659</v>
      </c>
      <c r="S2693" s="16">
        <f t="shared" si="1982"/>
        <v>30032907.156559605</v>
      </c>
      <c r="T2693" s="15">
        <f t="shared" si="1946"/>
        <v>0</v>
      </c>
      <c r="U2693" s="23">
        <f t="shared" si="1963"/>
        <v>1603831.6279661157</v>
      </c>
      <c r="V2693" s="23">
        <f t="shared" si="1964"/>
        <v>133430.25191065855</v>
      </c>
      <c r="W2693" s="23">
        <f t="shared" si="1977"/>
        <v>0</v>
      </c>
      <c r="X2693" s="23">
        <f t="shared" si="1965"/>
        <v>37576666.828052081</v>
      </c>
      <c r="Y2693" s="23">
        <f t="shared" si="1947"/>
        <v>13825559.361691331</v>
      </c>
      <c r="Z2693" s="3">
        <f t="shared" si="1948"/>
        <v>0</v>
      </c>
      <c r="AA2693" s="23">
        <f t="shared" si="1949"/>
        <v>63387261.349223316</v>
      </c>
      <c r="AB2693" s="26">
        <f t="shared" si="1966"/>
        <v>70086276.274228513</v>
      </c>
      <c r="AC2693" s="23">
        <f t="shared" si="1967"/>
        <v>74889487.274228647</v>
      </c>
      <c r="AD2693" s="23">
        <f t="shared" si="1973"/>
        <v>4803211</v>
      </c>
      <c r="AE2693" s="24">
        <f t="shared" si="1981"/>
        <v>70086276.274228647</v>
      </c>
      <c r="AF2693" s="3">
        <f t="shared" si="1968"/>
        <v>1E-4</v>
      </c>
      <c r="AG2693" s="2">
        <f t="shared" si="1950"/>
        <v>0</v>
      </c>
      <c r="AH2693" s="2">
        <f t="shared" si="1951"/>
        <v>168.51417749274356</v>
      </c>
      <c r="AI2693" s="23">
        <f t="shared" si="1974"/>
        <v>10191005133.23127</v>
      </c>
      <c r="AJ2693" s="23">
        <f t="shared" si="1952"/>
        <v>6219.922423797766</v>
      </c>
      <c r="AK2693" s="23">
        <f t="shared" si="1953"/>
        <v>61200.756997935263</v>
      </c>
      <c r="AL2693" s="23">
        <f t="shared" si="1978"/>
        <v>0</v>
      </c>
      <c r="AM2693" s="23">
        <f t="shared" si="1979"/>
        <v>0</v>
      </c>
      <c r="AN2693" s="16">
        <f t="shared" si="1969"/>
        <v>0</v>
      </c>
      <c r="AO2693" s="23">
        <f t="shared" si="1970"/>
        <v>0</v>
      </c>
      <c r="AP2693" s="22">
        <f t="shared" si="1971"/>
        <v>0</v>
      </c>
      <c r="AQ2693" s="30">
        <f t="shared" si="1954"/>
        <v>17341679042.879742</v>
      </c>
      <c r="AR2693" s="28">
        <f t="shared" si="1955"/>
        <v>8498524725.0645151</v>
      </c>
      <c r="AS2693" s="25">
        <f t="shared" si="1956"/>
        <v>200337590.02425668</v>
      </c>
      <c r="AT2693" s="32">
        <f t="shared" si="1957"/>
        <v>0</v>
      </c>
      <c r="AU2693" s="23">
        <f t="shared" si="1958"/>
        <v>0</v>
      </c>
      <c r="AV2693" s="22">
        <f t="shared" si="1959"/>
        <v>2501472766.121635</v>
      </c>
      <c r="AW2693" s="31">
        <f t="shared" si="1972"/>
        <v>11591363532.388813</v>
      </c>
    </row>
    <row r="2694" spans="1:53" x14ac:dyDescent="0.25">
      <c r="A2694" s="21">
        <f t="shared" si="1980"/>
        <v>776</v>
      </c>
      <c r="B2694" s="21" t="s">
        <v>9</v>
      </c>
      <c r="C2694" s="27">
        <f t="shared" si="1937"/>
        <v>0</v>
      </c>
      <c r="D2694" s="27">
        <f t="shared" si="1960"/>
        <v>0</v>
      </c>
      <c r="E2694" s="27" t="b">
        <f t="shared" si="1936"/>
        <v>1</v>
      </c>
      <c r="F2694" s="29">
        <f t="shared" si="1938"/>
        <v>0</v>
      </c>
      <c r="G2694" s="27">
        <f t="shared" si="1961"/>
        <v>0</v>
      </c>
      <c r="H2694" s="22">
        <f t="shared" si="1939"/>
        <v>29526327999.702065</v>
      </c>
      <c r="I2694" s="23">
        <f t="shared" si="1940"/>
        <v>132580106.5049091</v>
      </c>
      <c r="J2694" s="23">
        <f t="shared" si="1941"/>
        <v>1086</v>
      </c>
      <c r="K2694" s="19">
        <f t="shared" si="1962"/>
        <v>225.0831931027827</v>
      </c>
      <c r="L2694" s="16">
        <f t="shared" si="1942"/>
        <v>203.664249458455</v>
      </c>
      <c r="M2694" s="23">
        <f>M2693-IF($B2694="B",(Percent_Rent_In_Elsies*2.49%/12 * H2693)/K2693,0)+IF($B2694="D",N2694,0)+IF(B2694="D",AK2693)+IF(B2694="C",F2693*90%)-(Y2694-Y2693)-IF($B2694="A",Q2693/K2693) + IF($B2694="A",Q2693/K2693)</f>
        <v>-46379272.387617059</v>
      </c>
      <c r="N2694" s="23">
        <f t="shared" si="1943"/>
        <v>0</v>
      </c>
      <c r="O2694" s="22">
        <f t="shared" si="1944"/>
        <v>20983005.934018526</v>
      </c>
      <c r="P2694" s="22">
        <f t="shared" si="1975"/>
        <v>0</v>
      </c>
      <c r="Q2694" s="22">
        <f t="shared" si="1976"/>
        <v>0</v>
      </c>
      <c r="R2694" s="22">
        <f t="shared" si="1945"/>
        <v>360995544.02184659</v>
      </c>
      <c r="S2694" s="16">
        <f t="shared" si="1982"/>
        <v>0</v>
      </c>
      <c r="T2694" s="15">
        <f t="shared" si="1946"/>
        <v>9049901.2225410789</v>
      </c>
      <c r="U2694" s="23">
        <f t="shared" si="1963"/>
        <v>1603831.6279661157</v>
      </c>
      <c r="V2694" s="23">
        <f t="shared" si="1964"/>
        <v>0</v>
      </c>
      <c r="W2694" s="23">
        <f t="shared" si="1977"/>
        <v>133430.25191065855</v>
      </c>
      <c r="X2694" s="23">
        <f t="shared" si="1965"/>
        <v>37576666.828052081</v>
      </c>
      <c r="Y2694" s="23">
        <f t="shared" si="1947"/>
        <v>13825559.361691331</v>
      </c>
      <c r="Z2694" s="3">
        <f t="shared" si="1948"/>
        <v>0</v>
      </c>
      <c r="AA2694" s="23">
        <f t="shared" si="1949"/>
        <v>63326060.59222538</v>
      </c>
      <c r="AB2694" s="26">
        <f t="shared" si="1966"/>
        <v>70086276.274228513</v>
      </c>
      <c r="AC2694" s="23">
        <f t="shared" si="1967"/>
        <v>74889487.274228647</v>
      </c>
      <c r="AD2694" s="23">
        <f t="shared" si="1973"/>
        <v>4803211</v>
      </c>
      <c r="AE2694" s="24">
        <f t="shared" si="1981"/>
        <v>70086276.274228647</v>
      </c>
      <c r="AF2694" s="3">
        <f t="shared" si="1968"/>
        <v>0</v>
      </c>
      <c r="AG2694" s="2">
        <f t="shared" si="1950"/>
        <v>0</v>
      </c>
      <c r="AH2694" s="2">
        <f t="shared" si="1951"/>
        <v>168.51417749274356</v>
      </c>
      <c r="AI2694" s="23">
        <f t="shared" si="1974"/>
        <v>10181165660.513124</v>
      </c>
      <c r="AJ2694" s="23">
        <f t="shared" si="1952"/>
        <v>6219.922423797766</v>
      </c>
      <c r="AK2694" s="23">
        <f t="shared" si="1953"/>
        <v>0</v>
      </c>
      <c r="AL2694" s="23">
        <f t="shared" si="1978"/>
        <v>0</v>
      </c>
      <c r="AM2694" s="23">
        <f t="shared" si="1979"/>
        <v>0</v>
      </c>
      <c r="AN2694" s="16">
        <f t="shared" si="1969"/>
        <v>0</v>
      </c>
      <c r="AO2694" s="23">
        <f t="shared" si="1970"/>
        <v>0</v>
      </c>
      <c r="AP2694" s="22">
        <f t="shared" si="1971"/>
        <v>0</v>
      </c>
      <c r="AQ2694" s="30">
        <f t="shared" si="1954"/>
        <v>17341679042.879742</v>
      </c>
      <c r="AR2694" s="28">
        <f t="shared" si="1955"/>
        <v>8498524725.0645151</v>
      </c>
      <c r="AS2694" s="25">
        <f t="shared" si="1956"/>
        <v>200337590.02425668</v>
      </c>
      <c r="AT2694" s="32">
        <f t="shared" si="1957"/>
        <v>0</v>
      </c>
      <c r="AU2694" s="23">
        <f t="shared" si="1958"/>
        <v>0</v>
      </c>
      <c r="AV2694" s="22">
        <f t="shared" si="1959"/>
        <v>2501472766.121635</v>
      </c>
      <c r="AW2694" s="31">
        <f t="shared" si="1972"/>
        <v>11591363532.388813</v>
      </c>
      <c r="AX2694" s="21"/>
      <c r="AY2694" s="21"/>
      <c r="AZ2694" s="21"/>
      <c r="BA2694" s="21"/>
    </row>
    <row r="2695" spans="1:53" x14ac:dyDescent="0.25">
      <c r="A2695" s="21">
        <f t="shared" si="1980"/>
        <v>776</v>
      </c>
      <c r="B2695" s="21" t="s">
        <v>28</v>
      </c>
      <c r="C2695" s="27">
        <f t="shared" si="1937"/>
        <v>0</v>
      </c>
      <c r="D2695" s="27">
        <f t="shared" si="1960"/>
        <v>0</v>
      </c>
      <c r="E2695" s="27" t="b">
        <f t="shared" si="1936"/>
        <v>1</v>
      </c>
      <c r="F2695" s="29">
        <f t="shared" si="1938"/>
        <v>0</v>
      </c>
      <c r="G2695" s="27">
        <f t="shared" si="1961"/>
        <v>0</v>
      </c>
      <c r="H2695" s="22">
        <f t="shared" si="1939"/>
        <v>29526327999.702065</v>
      </c>
      <c r="I2695" s="23">
        <f t="shared" si="1940"/>
        <v>132580106.5049091</v>
      </c>
      <c r="J2695" s="23">
        <f t="shared" si="1941"/>
        <v>1086</v>
      </c>
      <c r="K2695" s="19">
        <f t="shared" si="1962"/>
        <v>225.0831931027827</v>
      </c>
      <c r="L2695" s="16">
        <f t="shared" si="1942"/>
        <v>203.664249458455</v>
      </c>
      <c r="M2695" s="23">
        <f>M2694-IF($B2695="B",(Percent_Rent_In_Elsies*2.49%/12 * H2694)/K2694,0)+IF($B2695="D",N2695,0)+IF(B2695="D",AK2694)+IF(B2695="C",F2694*90%)-(Y2695-Y2694)-IF($B2695="A",Q2694/K2694) + IF($B2695="A",Q2694/K2694)</f>
        <v>-46379272.387617059</v>
      </c>
      <c r="N2695" s="23">
        <f t="shared" si="1943"/>
        <v>0</v>
      </c>
      <c r="O2695" s="22">
        <f t="shared" si="1944"/>
        <v>0</v>
      </c>
      <c r="P2695" s="22">
        <f t="shared" si="1975"/>
        <v>20983005.934018526</v>
      </c>
      <c r="Q2695" s="22">
        <f t="shared" si="1976"/>
        <v>0</v>
      </c>
      <c r="R2695" s="22">
        <f t="shared" si="1945"/>
        <v>360995544.02184659</v>
      </c>
      <c r="S2695" s="16">
        <f t="shared" si="1982"/>
        <v>0</v>
      </c>
      <c r="T2695" s="15">
        <f t="shared" si="1946"/>
        <v>0</v>
      </c>
      <c r="U2695" s="23">
        <f t="shared" si="1963"/>
        <v>1603831.6279661157</v>
      </c>
      <c r="V2695" s="23">
        <f t="shared" si="1964"/>
        <v>0</v>
      </c>
      <c r="W2695" s="23">
        <f t="shared" si="1977"/>
        <v>0</v>
      </c>
      <c r="X2695" s="23">
        <f t="shared" si="1965"/>
        <v>37576666.828052081</v>
      </c>
      <c r="Y2695" s="23">
        <f t="shared" si="1947"/>
        <v>13825559.361691331</v>
      </c>
      <c r="Z2695" s="3">
        <f t="shared" si="1948"/>
        <v>6671.5125955329295</v>
      </c>
      <c r="AA2695" s="23">
        <f t="shared" si="1949"/>
        <v>63426133.281158373</v>
      </c>
      <c r="AB2695" s="26">
        <f t="shared" si="1966"/>
        <v>70086276.274228513</v>
      </c>
      <c r="AC2695" s="23">
        <f t="shared" si="1967"/>
        <v>74889487.274228647</v>
      </c>
      <c r="AD2695" s="23">
        <f t="shared" si="1973"/>
        <v>4803211</v>
      </c>
      <c r="AE2695" s="24">
        <f t="shared" si="1981"/>
        <v>70086276.274228647</v>
      </c>
      <c r="AF2695" s="3">
        <f t="shared" si="1968"/>
        <v>0</v>
      </c>
      <c r="AG2695" s="2">
        <f t="shared" si="1950"/>
        <v>800581511.46395147</v>
      </c>
      <c r="AH2695" s="2">
        <f t="shared" si="1951"/>
        <v>168.51417749274356</v>
      </c>
      <c r="AI2695" s="23">
        <f t="shared" si="1974"/>
        <v>10197254717.918425</v>
      </c>
      <c r="AJ2695" s="23">
        <f t="shared" si="1952"/>
        <v>6219.922423797766</v>
      </c>
      <c r="AK2695" s="23">
        <f t="shared" si="1953"/>
        <v>0</v>
      </c>
      <c r="AL2695" s="23">
        <f t="shared" si="1978"/>
        <v>0</v>
      </c>
      <c r="AM2695" s="23">
        <f t="shared" si="1979"/>
        <v>0</v>
      </c>
      <c r="AN2695" s="16">
        <f t="shared" si="1969"/>
        <v>0</v>
      </c>
      <c r="AO2695" s="23">
        <f t="shared" si="1970"/>
        <v>0</v>
      </c>
      <c r="AP2695" s="22">
        <f t="shared" si="1971"/>
        <v>0</v>
      </c>
      <c r="AQ2695" s="30">
        <f t="shared" si="1954"/>
        <v>17341679042.879742</v>
      </c>
      <c r="AR2695" s="28">
        <f t="shared" si="1955"/>
        <v>8498524725.0645151</v>
      </c>
      <c r="AS2695" s="25">
        <f t="shared" si="1956"/>
        <v>200337590.02425668</v>
      </c>
      <c r="AT2695" s="32">
        <f t="shared" si="1957"/>
        <v>13343.025191065859</v>
      </c>
      <c r="AU2695" s="23">
        <f t="shared" si="1958"/>
        <v>13343.025191065859</v>
      </c>
      <c r="AV2695" s="22">
        <f t="shared" si="1959"/>
        <v>2510522667.3441758</v>
      </c>
      <c r="AW2695" s="31">
        <f t="shared" si="1972"/>
        <v>11591363532.388813</v>
      </c>
      <c r="AX2695" s="21"/>
      <c r="AY2695" s="21"/>
      <c r="AZ2695" s="21"/>
      <c r="BA2695" s="21"/>
    </row>
    <row r="2696" spans="1:53" x14ac:dyDescent="0.25">
      <c r="A2696">
        <f t="shared" si="1980"/>
        <v>777</v>
      </c>
      <c r="B2696" t="s">
        <v>6</v>
      </c>
      <c r="C2696" s="27">
        <f t="shared" si="1937"/>
        <v>0</v>
      </c>
      <c r="D2696" s="27">
        <f t="shared" si="1960"/>
        <v>0</v>
      </c>
      <c r="E2696" s="27" t="b">
        <f t="shared" si="1936"/>
        <v>1</v>
      </c>
      <c r="F2696" s="29">
        <f t="shared" si="1938"/>
        <v>0</v>
      </c>
      <c r="G2696" s="27">
        <f t="shared" si="1961"/>
        <v>0</v>
      </c>
      <c r="H2696" s="22">
        <f t="shared" si="1939"/>
        <v>29575538546.368237</v>
      </c>
      <c r="I2696" s="23">
        <f t="shared" si="1940"/>
        <v>132580106.5049091</v>
      </c>
      <c r="J2696" s="23">
        <f t="shared" si="1941"/>
        <v>1086</v>
      </c>
      <c r="K2696" s="19">
        <f t="shared" si="1962"/>
        <v>225.0831931027827</v>
      </c>
      <c r="L2696" s="16">
        <f t="shared" si="1942"/>
        <v>204.00368987421911</v>
      </c>
      <c r="M2696" s="23">
        <f>M2695-IF($B2696="B",(Percent_Rent_In_Elsies*2.49%/12 * H2695)/K2695,0)+IF($B2696="D",N2696,0)+IF(B2696="D",AK2695)+IF(B2696="C",F2695*90%)-(Y2696-Y2695)-IF($B2696="A",Q2695/K2695) + IF($B2696="A",Q2695/K2695)</f>
        <v>-46379272.387617059</v>
      </c>
      <c r="N2696" s="23">
        <f t="shared" si="1943"/>
        <v>0</v>
      </c>
      <c r="O2696" s="22">
        <f t="shared" si="1944"/>
        <v>0</v>
      </c>
      <c r="P2696" s="22">
        <f t="shared" si="1975"/>
        <v>0</v>
      </c>
      <c r="Q2696" s="22">
        <f t="shared" si="1976"/>
        <v>0</v>
      </c>
      <c r="R2696" s="22">
        <f t="shared" si="1945"/>
        <v>360995544.02184659</v>
      </c>
      <c r="S2696" s="16">
        <f t="shared" si="1982"/>
        <v>0</v>
      </c>
      <c r="T2696" s="15">
        <f t="shared" si="1946"/>
        <v>0</v>
      </c>
      <c r="U2696" s="23">
        <f t="shared" si="1963"/>
        <v>1603831.6279661157</v>
      </c>
      <c r="V2696" s="23">
        <f t="shared" si="1964"/>
        <v>0</v>
      </c>
      <c r="W2696" s="23">
        <f t="shared" si="1977"/>
        <v>0</v>
      </c>
      <c r="X2696" s="23">
        <f t="shared" si="1965"/>
        <v>37610024.391029753</v>
      </c>
      <c r="Y2696" s="23">
        <f t="shared" si="1947"/>
        <v>13825559.361691331</v>
      </c>
      <c r="Z2696" s="3">
        <f t="shared" si="1948"/>
        <v>0</v>
      </c>
      <c r="AA2696" s="23">
        <f t="shared" si="1949"/>
        <v>63426133.281158373</v>
      </c>
      <c r="AB2696" s="26">
        <f t="shared" si="1966"/>
        <v>70086276.274228513</v>
      </c>
      <c r="AC2696" s="23">
        <f t="shared" si="1967"/>
        <v>74889487.274228647</v>
      </c>
      <c r="AD2696" s="23">
        <f t="shared" si="1973"/>
        <v>4803211</v>
      </c>
      <c r="AE2696" s="24">
        <f t="shared" si="1981"/>
        <v>70086276.274228647</v>
      </c>
      <c r="AF2696" s="3">
        <f t="shared" si="1968"/>
        <v>0</v>
      </c>
      <c r="AG2696" s="2">
        <f t="shared" si="1950"/>
        <v>0</v>
      </c>
      <c r="AH2696" s="2">
        <f t="shared" si="1951"/>
        <v>168.79503445523144</v>
      </c>
      <c r="AI2696" s="23">
        <f t="shared" si="1974"/>
        <v>10197254717.918425</v>
      </c>
      <c r="AJ2696" s="23">
        <f t="shared" si="1952"/>
        <v>6219.922423797766</v>
      </c>
      <c r="AK2696" s="23">
        <f t="shared" si="1953"/>
        <v>0</v>
      </c>
      <c r="AL2696" s="23">
        <f t="shared" si="1978"/>
        <v>0</v>
      </c>
      <c r="AM2696" s="23">
        <f t="shared" si="1979"/>
        <v>0</v>
      </c>
      <c r="AN2696" s="16">
        <f t="shared" si="1969"/>
        <v>0</v>
      </c>
      <c r="AO2696" s="23">
        <f t="shared" si="1970"/>
        <v>0</v>
      </c>
      <c r="AP2696" s="22">
        <f t="shared" si="1971"/>
        <v>0</v>
      </c>
      <c r="AQ2696" s="30">
        <f t="shared" si="1954"/>
        <v>17341679042.879742</v>
      </c>
      <c r="AR2696" s="28">
        <f t="shared" si="1955"/>
        <v>8498524725.0645151</v>
      </c>
      <c r="AS2696" s="25">
        <f t="shared" si="1956"/>
        <v>200337590.02425668</v>
      </c>
      <c r="AT2696" s="32">
        <f t="shared" si="1957"/>
        <v>0</v>
      </c>
      <c r="AU2696" s="23">
        <f t="shared" si="1958"/>
        <v>0</v>
      </c>
      <c r="AV2696" s="22">
        <f t="shared" si="1959"/>
        <v>2510522667.3441758</v>
      </c>
      <c r="AW2696" s="31">
        <f t="shared" si="1972"/>
        <v>11570380526.454794</v>
      </c>
    </row>
    <row r="2697" spans="1:53" x14ac:dyDescent="0.25">
      <c r="A2697">
        <f t="shared" si="1980"/>
        <v>777</v>
      </c>
      <c r="B2697" t="s">
        <v>7</v>
      </c>
      <c r="C2697" s="27">
        <f t="shared" si="1937"/>
        <v>0</v>
      </c>
      <c r="D2697" s="27">
        <f t="shared" si="1960"/>
        <v>0</v>
      </c>
      <c r="E2697" s="27" t="b">
        <f t="shared" si="1936"/>
        <v>1</v>
      </c>
      <c r="F2697" s="29">
        <f t="shared" si="1938"/>
        <v>0</v>
      </c>
      <c r="G2697" s="27">
        <f t="shared" si="1961"/>
        <v>0</v>
      </c>
      <c r="H2697" s="22">
        <f t="shared" si="1939"/>
        <v>29575538546.368237</v>
      </c>
      <c r="I2697" s="23">
        <f t="shared" si="1940"/>
        <v>132580106.5049091</v>
      </c>
      <c r="J2697" s="23">
        <f t="shared" si="1941"/>
        <v>1086</v>
      </c>
      <c r="K2697" s="19">
        <f t="shared" si="1962"/>
        <v>225.0831931027827</v>
      </c>
      <c r="L2697" s="16">
        <f t="shared" si="1942"/>
        <v>204.00368987421911</v>
      </c>
      <c r="M2697" s="23">
        <f>M2696-IF($B2697="B",(Percent_Rent_In_Elsies*2.49%/12 * H2696)/K2696,0)+IF($B2697="D",N2697,0)+IF(B2697="D",AK2696)+IF(B2697="C",F2696*90%)-(Y2697-Y2696)-IF($B2697="A",Q2696/K2696) + IF($B2697="A",Q2696/K2696)</f>
        <v>-46515598.075994179</v>
      </c>
      <c r="N2697" s="23">
        <f t="shared" si="1943"/>
        <v>0</v>
      </c>
      <c r="O2697" s="22">
        <f t="shared" si="1944"/>
        <v>0</v>
      </c>
      <c r="P2697" s="22">
        <f t="shared" si="1975"/>
        <v>0</v>
      </c>
      <c r="Q2697" s="22">
        <f t="shared" si="1976"/>
        <v>0</v>
      </c>
      <c r="R2697" s="22">
        <f t="shared" si="1945"/>
        <v>330912582.02002603</v>
      </c>
      <c r="S2697" s="16">
        <f t="shared" si="1982"/>
        <v>30082962.001820549</v>
      </c>
      <c r="T2697" s="15">
        <f t="shared" si="1946"/>
        <v>0</v>
      </c>
      <c r="U2697" s="23">
        <f t="shared" si="1963"/>
        <v>1470178.9923022727</v>
      </c>
      <c r="V2697" s="23">
        <f t="shared" si="1964"/>
        <v>133652.63566384299</v>
      </c>
      <c r="W2697" s="23">
        <f t="shared" si="1977"/>
        <v>0</v>
      </c>
      <c r="X2697" s="23">
        <f t="shared" si="1965"/>
        <v>37610024.391029753</v>
      </c>
      <c r="Y2697" s="23">
        <f t="shared" si="1947"/>
        <v>13825559.361691331</v>
      </c>
      <c r="Z2697" s="3">
        <f t="shared" si="1948"/>
        <v>0</v>
      </c>
      <c r="AA2697" s="23">
        <f t="shared" si="1949"/>
        <v>63426133.281158373</v>
      </c>
      <c r="AB2697" s="26">
        <f t="shared" si="1966"/>
        <v>70086276.274228513</v>
      </c>
      <c r="AC2697" s="23">
        <f t="shared" si="1967"/>
        <v>74889487.274228647</v>
      </c>
      <c r="AD2697" s="23">
        <f t="shared" si="1973"/>
        <v>4803211</v>
      </c>
      <c r="AE2697" s="24">
        <f t="shared" si="1981"/>
        <v>70086276.274228647</v>
      </c>
      <c r="AF2697" s="3">
        <f t="shared" si="1968"/>
        <v>0</v>
      </c>
      <c r="AG2697" s="2">
        <f t="shared" si="1950"/>
        <v>0</v>
      </c>
      <c r="AH2697" s="2">
        <f t="shared" si="1951"/>
        <v>168.79503445523144</v>
      </c>
      <c r="AI2697" s="23">
        <f t="shared" si="1974"/>
        <v>10197254717.918425</v>
      </c>
      <c r="AJ2697" s="23">
        <f t="shared" si="1952"/>
        <v>6219.922423797766</v>
      </c>
      <c r="AK2697" s="23">
        <f t="shared" si="1953"/>
        <v>0</v>
      </c>
      <c r="AL2697" s="23">
        <f t="shared" si="1978"/>
        <v>6249584.6871547699</v>
      </c>
      <c r="AM2697" s="23">
        <f t="shared" si="1979"/>
        <v>5830789790.2585649</v>
      </c>
      <c r="AN2697" s="16">
        <f t="shared" si="1969"/>
        <v>0</v>
      </c>
      <c r="AO2697" s="23">
        <f t="shared" si="1970"/>
        <v>136325.68837711983</v>
      </c>
      <c r="AP2697" s="22">
        <f t="shared" si="1971"/>
        <v>30684621.241857048</v>
      </c>
      <c r="AQ2697" s="30">
        <f t="shared" si="1954"/>
        <v>17402787466.082897</v>
      </c>
      <c r="AR2697" s="28">
        <f t="shared" si="1955"/>
        <v>8528948527.025816</v>
      </c>
      <c r="AS2697" s="25">
        <f t="shared" si="1956"/>
        <v>200337590.02425668</v>
      </c>
      <c r="AT2697" s="32">
        <f t="shared" si="1957"/>
        <v>0</v>
      </c>
      <c r="AU2697" s="23">
        <f t="shared" si="1958"/>
        <v>0</v>
      </c>
      <c r="AV2697" s="22">
        <f t="shared" si="1959"/>
        <v>2510522667.3441758</v>
      </c>
      <c r="AW2697" s="31">
        <f t="shared" si="1972"/>
        <v>11631488949.657951</v>
      </c>
    </row>
    <row r="2698" spans="1:53" s="21" customFormat="1" x14ac:dyDescent="0.25">
      <c r="A2698">
        <f t="shared" si="1980"/>
        <v>777</v>
      </c>
      <c r="B2698" t="s">
        <v>8</v>
      </c>
      <c r="C2698" s="27">
        <f t="shared" si="1937"/>
        <v>0</v>
      </c>
      <c r="D2698" s="27">
        <f t="shared" si="1960"/>
        <v>0</v>
      </c>
      <c r="E2698" s="27" t="b">
        <f t="shared" ref="E2698:E2761" si="1983">IF(OR(I2698&gt;Max_Parcels, AI2698&gt;8000000000),TRUE,FALSE)</f>
        <v>1</v>
      </c>
      <c r="F2698" s="29">
        <f t="shared" si="1938"/>
        <v>0</v>
      </c>
      <c r="G2698" s="27">
        <f t="shared" si="1961"/>
        <v>0</v>
      </c>
      <c r="H2698" s="22">
        <f t="shared" si="1939"/>
        <v>29575538546.368237</v>
      </c>
      <c r="I2698" s="23">
        <f t="shared" si="1940"/>
        <v>132580106.5049091</v>
      </c>
      <c r="J2698" s="23">
        <f t="shared" si="1941"/>
        <v>1086</v>
      </c>
      <c r="K2698" s="19">
        <f t="shared" si="1962"/>
        <v>225.0831931027827</v>
      </c>
      <c r="L2698" s="16">
        <f t="shared" si="1942"/>
        <v>204.00368987421911</v>
      </c>
      <c r="M2698" s="23">
        <f>M2697-IF($B2698="B",(Percent_Rent_In_Elsies*2.49%/12 * H2697)/K2697,0)+IF($B2698="D",N2698,0)+IF(B2698="D",AK2697)+IF(B2698="C",F2697*90%)-(Y2698-Y2697)-IF($B2698="A",Q2697/K2697) + IF($B2698="A",Q2697/K2697)</f>
        <v>-46515598.075994179</v>
      </c>
      <c r="N2698" s="23">
        <f t="shared" si="1943"/>
        <v>0</v>
      </c>
      <c r="O2698" s="22">
        <f t="shared" si="1944"/>
        <v>0</v>
      </c>
      <c r="P2698" s="22">
        <f t="shared" si="1975"/>
        <v>0</v>
      </c>
      <c r="Q2698" s="22">
        <f t="shared" si="1976"/>
        <v>0</v>
      </c>
      <c r="R2698" s="22">
        <f t="shared" si="1945"/>
        <v>361597203.26188308</v>
      </c>
      <c r="S2698" s="16">
        <f t="shared" si="1982"/>
        <v>30082962.001820549</v>
      </c>
      <c r="T2698" s="15">
        <f t="shared" si="1946"/>
        <v>0</v>
      </c>
      <c r="U2698" s="23">
        <f t="shared" si="1963"/>
        <v>1606504.6806793925</v>
      </c>
      <c r="V2698" s="23">
        <f t="shared" si="1964"/>
        <v>133652.63566384299</v>
      </c>
      <c r="W2698" s="23">
        <f t="shared" si="1977"/>
        <v>0</v>
      </c>
      <c r="X2698" s="23">
        <f t="shared" si="1965"/>
        <v>37610024.391029753</v>
      </c>
      <c r="Y2698" s="23">
        <f t="shared" si="1947"/>
        <v>13825559.361691331</v>
      </c>
      <c r="Z2698" s="3">
        <f t="shared" si="1948"/>
        <v>0</v>
      </c>
      <c r="AA2698" s="23">
        <f t="shared" si="1949"/>
        <v>63426133.281158373</v>
      </c>
      <c r="AB2698" s="26">
        <f t="shared" si="1966"/>
        <v>70086276.274228513</v>
      </c>
      <c r="AC2698" s="23">
        <f t="shared" si="1967"/>
        <v>74889487.274228647</v>
      </c>
      <c r="AD2698" s="23">
        <f t="shared" si="1973"/>
        <v>4803211</v>
      </c>
      <c r="AE2698" s="24">
        <f t="shared" si="1981"/>
        <v>70086276.274228647</v>
      </c>
      <c r="AF2698" s="3">
        <f t="shared" si="1968"/>
        <v>1E-4</v>
      </c>
      <c r="AG2698" s="2">
        <f t="shared" si="1950"/>
        <v>0</v>
      </c>
      <c r="AH2698" s="2">
        <f t="shared" si="1951"/>
        <v>168.79503445523144</v>
      </c>
      <c r="AI2698" s="23">
        <f t="shared" si="1974"/>
        <v>10197254717.918425</v>
      </c>
      <c r="AJ2698" s="23">
        <f t="shared" si="1952"/>
        <v>6219.922423797766</v>
      </c>
      <c r="AK2698" s="23">
        <f t="shared" si="1953"/>
        <v>61219.693964108825</v>
      </c>
      <c r="AL2698" s="23">
        <f t="shared" si="1978"/>
        <v>0</v>
      </c>
      <c r="AM2698" s="23">
        <f t="shared" si="1979"/>
        <v>0</v>
      </c>
      <c r="AN2698" s="16">
        <f t="shared" si="1969"/>
        <v>0</v>
      </c>
      <c r="AO2698" s="23">
        <f t="shared" si="1970"/>
        <v>0</v>
      </c>
      <c r="AP2698" s="22">
        <f t="shared" si="1971"/>
        <v>0</v>
      </c>
      <c r="AQ2698" s="30">
        <f t="shared" si="1954"/>
        <v>17402787466.082897</v>
      </c>
      <c r="AR2698" s="28">
        <f t="shared" si="1955"/>
        <v>8528948527.025816</v>
      </c>
      <c r="AS2698" s="25">
        <f t="shared" si="1956"/>
        <v>200337590.02425668</v>
      </c>
      <c r="AT2698" s="32">
        <f t="shared" si="1957"/>
        <v>0</v>
      </c>
      <c r="AU2698" s="23">
        <f t="shared" si="1958"/>
        <v>0</v>
      </c>
      <c r="AV2698" s="22">
        <f t="shared" si="1959"/>
        <v>2510522667.3441758</v>
      </c>
      <c r="AW2698" s="31">
        <f t="shared" si="1972"/>
        <v>11631488949.657951</v>
      </c>
      <c r="AX2698"/>
      <c r="AY2698"/>
      <c r="AZ2698"/>
      <c r="BA2698"/>
    </row>
    <row r="2699" spans="1:53" s="21" customFormat="1" x14ac:dyDescent="0.25">
      <c r="A2699">
        <f t="shared" si="1980"/>
        <v>777</v>
      </c>
      <c r="B2699" t="s">
        <v>9</v>
      </c>
      <c r="C2699" s="27">
        <f t="shared" ref="C2699:C2762" si="1984">IF(E2698 = TRUE, 0, IF(AND($B2699="A",P2698&gt;0),P2698,0)+IFERROR(IF($B2699="A",Percent_Elsies*95%*AN2695),0))</f>
        <v>0</v>
      </c>
      <c r="D2699" s="27">
        <f t="shared" si="1960"/>
        <v>0</v>
      </c>
      <c r="E2699" s="27" t="b">
        <f t="shared" si="1983"/>
        <v>1</v>
      </c>
      <c r="F2699" s="29">
        <f t="shared" ref="F2699:F2762" si="1985">D2699/K2699</f>
        <v>0</v>
      </c>
      <c r="G2699" s="27">
        <f t="shared" si="1961"/>
        <v>0</v>
      </c>
      <c r="H2699" s="22">
        <f t="shared" ref="H2699:H2762" si="1986">(H2698*K2699/K2698+G2699+D2699)*IF(B2699="A",(1+Inflation_Rate/12),1)</f>
        <v>29575538546.368237</v>
      </c>
      <c r="I2699" s="23">
        <f t="shared" ref="I2699:I2762" si="1987">I2698+(G2699+D2699)/L2699</f>
        <v>132580106.5049091</v>
      </c>
      <c r="J2699" s="23">
        <f t="shared" ref="J2699:J2762" si="1988">J2698+IF(AND($B2699="A",M2699&lt;0,AR2698&gt;0,E2698=FALSE),MIN(_xlfn.FLOOR.MATH(1 + (-M2699*2)/(Buy_On_Revalue)),30),0)</f>
        <v>1086</v>
      </c>
      <c r="K2699" s="19">
        <f t="shared" si="1962"/>
        <v>225.0831931027827</v>
      </c>
      <c r="L2699" s="16">
        <f t="shared" ref="L2699:L2762" si="1989">(L2698/K2698)*K2699*IF(B2699="A",(1+Inflation_Rate/12),1)</f>
        <v>204.00368987421911</v>
      </c>
      <c r="M2699" s="23">
        <f>M2698-IF($B2699="B",(Percent_Rent_In_Elsies*2.49%/12 * H2698)/K2698,0)+IF($B2699="D",N2699,0)+IF(B2699="D",AK2698)+IF(B2699="C",F2698*90%)-(Y2699-Y2698)-IF($B2699="A",Q2698/K2698) + IF($B2699="A",Q2698/K2698)</f>
        <v>-46454378.38203007</v>
      </c>
      <c r="N2699" s="23">
        <f t="shared" ref="N2699:N2762" si="1990">IF(B2699="D", IF(V2698&gt;(Percent_Elsies*(S2698+V2698)),V2698-(Percent_Elsies)*(S2698+V2698),0),0)</f>
        <v>0</v>
      </c>
      <c r="O2699" s="22">
        <f t="shared" ref="O2699:O2762" si="1991">IF(B2699="D",IF(S2698&gt;Percent_Dollars*(S2698+V2698),S2698-(Percent_Dollars*(S2698+V2698)),0),0)</f>
        <v>21017977.610575229</v>
      </c>
      <c r="P2699" s="22">
        <f t="shared" si="1975"/>
        <v>0</v>
      </c>
      <c r="Q2699" s="22">
        <f t="shared" si="1976"/>
        <v>0</v>
      </c>
      <c r="R2699" s="22">
        <f t="shared" ref="R2699:R2762" si="1992">R2698+IF($B2699="B",5%*AN2699,0)-IF(B2699="B",R2698/12,0)+IF($B2699="C", AP2698,0)</f>
        <v>361597203.26188308</v>
      </c>
      <c r="S2699" s="16">
        <f t="shared" si="1982"/>
        <v>0</v>
      </c>
      <c r="T2699" s="15">
        <f t="shared" ref="T2699:T2762" si="1993">IF($B2699="E",0,T2698+IF(B2699="B", Percent_Dollars*95%*AN2699,0)  + IF($B2699="D",N2699*MM_Bottom*K2699)+IF($B2699="D",S2698-O2699))</f>
        <v>9064984.3912453204</v>
      </c>
      <c r="U2699" s="23">
        <f t="shared" si="1963"/>
        <v>1606504.6806793925</v>
      </c>
      <c r="V2699" s="23">
        <f t="shared" si="1964"/>
        <v>0</v>
      </c>
      <c r="W2699" s="23">
        <f t="shared" si="1977"/>
        <v>133652.63566384299</v>
      </c>
      <c r="X2699" s="23">
        <f t="shared" si="1965"/>
        <v>37610024.391029753</v>
      </c>
      <c r="Y2699" s="23">
        <f t="shared" ref="Y2699:Y2762" si="1994">50%*$H$10*(AS2698/$AS$10)*((4/3)/12+2.49%/4)</f>
        <v>13825559.361691331</v>
      </c>
      <c r="Z2699" s="3">
        <f t="shared" ref="Z2699:Z2762" si="1995">IF($B2699="E",W2698*3.5%/Percent_Elsies,0)</f>
        <v>0</v>
      </c>
      <c r="AA2699" s="23">
        <f t="shared" ref="AA2699:AA2762" si="1996">AA2698+IF($B2699="E",W2698*52.5%/Percent_Elsies,0)-IF($B2699="D",AK2698)</f>
        <v>63364913.587194264</v>
      </c>
      <c r="AB2699" s="26">
        <f t="shared" si="1966"/>
        <v>70086276.274228513</v>
      </c>
      <c r="AC2699" s="23">
        <f t="shared" si="1967"/>
        <v>74889487.274228647</v>
      </c>
      <c r="AD2699" s="23">
        <f t="shared" si="1973"/>
        <v>4803211</v>
      </c>
      <c r="AE2699" s="24">
        <f t="shared" si="1981"/>
        <v>70086276.274228647</v>
      </c>
      <c r="AF2699" s="3">
        <f t="shared" si="1968"/>
        <v>0</v>
      </c>
      <c r="AG2699" s="2">
        <f t="shared" ref="AG2699:AG2762" si="1997">IF($B2699="E",(Z2699/AF2697)*12,0)</f>
        <v>0</v>
      </c>
      <c r="AH2699" s="2">
        <f t="shared" ref="AH2699:AH2762" si="1998">40%*H2699/AE2699</f>
        <v>168.79503445523144</v>
      </c>
      <c r="AI2699" s="23">
        <f t="shared" si="1974"/>
        <v>10187412200.633984</v>
      </c>
      <c r="AJ2699" s="23">
        <f t="shared" ref="AJ2699:AJ2762" si="1999">AJ2698*K2698/K2699</f>
        <v>6219.922423797766</v>
      </c>
      <c r="AK2699" s="23">
        <f t="shared" ref="AK2699:AK2762" si="2000">IF($B2699="C",((37/25)*1000/K2699)*AI2699/1000000 - AM2698/1000000,0)</f>
        <v>0</v>
      </c>
      <c r="AL2699" s="23">
        <f t="shared" si="1978"/>
        <v>0</v>
      </c>
      <c r="AM2699" s="23">
        <f t="shared" si="1979"/>
        <v>0</v>
      </c>
      <c r="AN2699" s="16">
        <f t="shared" si="1969"/>
        <v>0</v>
      </c>
      <c r="AO2699" s="23">
        <f t="shared" si="1970"/>
        <v>0</v>
      </c>
      <c r="AP2699" s="22">
        <f t="shared" si="1971"/>
        <v>0</v>
      </c>
      <c r="AQ2699" s="30">
        <f t="shared" ref="AQ2699:AQ2762" si="2001">(AQ2698+IF($B2699="B",AN2699*(5%+95%*Percent_Dollars))+IFERROR(IF($B2699="A",AN2695*95%*Percent_Elsies),0)+IF($B2699="B",D2699)+AP2699+IF($B2699="B",(Percent_Rent_In_Elsies*2.49%*H2698/12)*MM_Top,0)-IF($B2699="C",F2698*MM_Bottom*K2699*65%)) + IF($B2699="A",Q2698*(MM_Top - MM_Bottom)) - IF($B2699="A",Q2698)</f>
        <v>17402787466.082897</v>
      </c>
      <c r="AR2699" s="28">
        <f t="shared" ref="AR2699:AR2762" si="2002">(AR2698+IF($B2699="B",((Percent_Rent_In_Elsies)*2.49%*H2698/12)*MM_Top,0)-IF($B2699="D",N2699*MM_Bottom*K2699)-IF($B2699="C",F2698*MM_Bottom*K2699*65%)) + IF($B2699="A",Q2698*(MM_Top - MM_Bottom))</f>
        <v>8528948527.025816</v>
      </c>
      <c r="AS2699" s="25">
        <f t="shared" ref="AS2699:AS2762" si="2003">AS2698+G2699+D2699</f>
        <v>200337590.02425668</v>
      </c>
      <c r="AT2699" s="32">
        <f t="shared" ref="AT2699:AT2762" si="2004">IF($B2699="E",W2698*7%/Percent_Elsies,0)</f>
        <v>0</v>
      </c>
      <c r="AU2699" s="23">
        <f t="shared" ref="AU2699:AU2762" si="2005">IF($B2699="E",W2698*7%/Percent_Elsies,0)</f>
        <v>0</v>
      </c>
      <c r="AV2699" s="22">
        <f t="shared" ref="AV2699:AV2762" si="2006">AV2698+IF($B2699="E",T2698*30%/Percent_Dollars)</f>
        <v>2510522667.3441758</v>
      </c>
      <c r="AW2699" s="31">
        <f t="shared" si="1972"/>
        <v>11631488949.657951</v>
      </c>
      <c r="AX2699"/>
      <c r="AY2699"/>
      <c r="AZ2699"/>
      <c r="BA2699"/>
    </row>
    <row r="2700" spans="1:53" x14ac:dyDescent="0.25">
      <c r="A2700" s="21">
        <f t="shared" si="1980"/>
        <v>777</v>
      </c>
      <c r="B2700" s="21" t="s">
        <v>28</v>
      </c>
      <c r="C2700" s="27">
        <f t="shared" si="1984"/>
        <v>0</v>
      </c>
      <c r="D2700" s="27">
        <f t="shared" ref="D2700:D2763" si="2007">IF(AND($B2700="B",M2700&lt;0,AR2699&gt;0,E2699=FALSE),MIN(AR2699,Buy_On_Revalue*K2700*(J2699-J2698)),0)</f>
        <v>0</v>
      </c>
      <c r="E2700" s="27" t="b">
        <f t="shared" si="1983"/>
        <v>1</v>
      </c>
      <c r="F2700" s="29">
        <f t="shared" si="1985"/>
        <v>0</v>
      </c>
      <c r="G2700" s="27">
        <f t="shared" ref="G2700:G2763" si="2008">C2700</f>
        <v>0</v>
      </c>
      <c r="H2700" s="22">
        <f t="shared" si="1986"/>
        <v>29575538546.368237</v>
      </c>
      <c r="I2700" s="23">
        <f t="shared" si="1987"/>
        <v>132580106.5049091</v>
      </c>
      <c r="J2700" s="23">
        <f t="shared" si="1988"/>
        <v>1086</v>
      </c>
      <c r="K2700" s="19">
        <f t="shared" ref="K2700:K2763" si="2009">IF(J2700-J2699 &gt; 0,K2699*(1+0.005)^(J2700-J2699),K2699)</f>
        <v>225.0831931027827</v>
      </c>
      <c r="L2700" s="16">
        <f t="shared" si="1989"/>
        <v>204.00368987421911</v>
      </c>
      <c r="M2700" s="23">
        <f>M2699-IF($B2700="B",(Percent_Rent_In_Elsies*2.49%/12 * H2699)/K2699,0)+IF($B2700="D",N2700,0)+IF(B2700="D",AK2699)+IF(B2700="C",F2699*90%)-(Y2700-Y2699)-IF($B2700="A",Q2699/K2699) + IF($B2700="A",Q2699/K2699)</f>
        <v>-46454378.38203007</v>
      </c>
      <c r="N2700" s="23">
        <f t="shared" si="1990"/>
        <v>0</v>
      </c>
      <c r="O2700" s="22">
        <f t="shared" si="1991"/>
        <v>0</v>
      </c>
      <c r="P2700" s="22">
        <f t="shared" si="1975"/>
        <v>21017977.610575229</v>
      </c>
      <c r="Q2700" s="22">
        <f t="shared" si="1976"/>
        <v>0</v>
      </c>
      <c r="R2700" s="22">
        <f t="shared" si="1992"/>
        <v>361597203.26188308</v>
      </c>
      <c r="S2700" s="16">
        <f t="shared" si="1982"/>
        <v>0</v>
      </c>
      <c r="T2700" s="15">
        <f t="shared" si="1993"/>
        <v>0</v>
      </c>
      <c r="U2700" s="23">
        <f t="shared" ref="U2700:U2763" si="2010">U2699-IF($B2700="B",U2699/12)+IF($B2700="C",AO2699)+IF(B2700="C",F2699*10%)</f>
        <v>1606504.6806793925</v>
      </c>
      <c r="V2700" s="23">
        <f t="shared" ref="V2700:V2763" si="2011">IF($B2700="D", 0, V2699+IF($B2700="B",U2699/12,0))</f>
        <v>0</v>
      </c>
      <c r="W2700" s="23">
        <f t="shared" si="1977"/>
        <v>0</v>
      </c>
      <c r="X2700" s="23">
        <f t="shared" ref="X2700:X2763" si="2012">X2699+IFERROR(IF($B2700="A",Z2699,0),0)  + AT2699 + AU2699 - IF($B2700="A",Q2699/K2699)</f>
        <v>37610024.391029753</v>
      </c>
      <c r="Y2700" s="23">
        <f t="shared" si="1994"/>
        <v>13825559.361691331</v>
      </c>
      <c r="Z2700" s="3">
        <f t="shared" si="1995"/>
        <v>6682.6317831921506</v>
      </c>
      <c r="AA2700" s="23">
        <f t="shared" si="1996"/>
        <v>63465153.063942149</v>
      </c>
      <c r="AB2700" s="26">
        <f t="shared" ref="AB2700:AB2763" si="2013">M2700+SUM(U2700:AA2700)+AO2700+AT2700+AU2700</f>
        <v>70086276.274228543</v>
      </c>
      <c r="AC2700" s="23">
        <f t="shared" ref="AC2700:AC2763" si="2014">AC2699+G2700+IF($B2700="C",F2699)</f>
        <v>74889487.274228647</v>
      </c>
      <c r="AD2700" s="23">
        <f t="shared" si="1973"/>
        <v>4803211</v>
      </c>
      <c r="AE2700" s="24">
        <f t="shared" si="1981"/>
        <v>70086276.274228647</v>
      </c>
      <c r="AF2700" s="3">
        <f t="shared" ref="AF2700:AF2763" si="2015">IF($B2700="C",MAX(AE2700-AA2700-Y2700-U2700-V2700-W2700-AO2700-AT2700-AU2700,0.0001),0)</f>
        <v>0</v>
      </c>
      <c r="AG2700" s="2">
        <f t="shared" si="1997"/>
        <v>801915813.98305798</v>
      </c>
      <c r="AH2700" s="2">
        <f t="shared" si="1998"/>
        <v>168.79503445523144</v>
      </c>
      <c r="AI2700" s="23">
        <f t="shared" si="1974"/>
        <v>10203528073.13496</v>
      </c>
      <c r="AJ2700" s="23">
        <f t="shared" si="1999"/>
        <v>6219.922423797766</v>
      </c>
      <c r="AK2700" s="23">
        <f t="shared" si="2000"/>
        <v>0</v>
      </c>
      <c r="AL2700" s="23">
        <f t="shared" si="1978"/>
        <v>0</v>
      </c>
      <c r="AM2700" s="23">
        <f t="shared" si="1979"/>
        <v>0</v>
      </c>
      <c r="AN2700" s="16">
        <f t="shared" ref="AN2700:AN2763" si="2016">IF($B2700="B",(G2694)/2,0)</f>
        <v>0</v>
      </c>
      <c r="AO2700" s="23">
        <f t="shared" ref="AO2700:AO2763" si="2017">IF($B2700="B",(Percent_Rent_In_Elsies*2.49%/12*H2699)/K2699,0)</f>
        <v>0</v>
      </c>
      <c r="AP2700" s="22">
        <f t="shared" ref="AP2700:AP2763" si="2018">IF($B2700="B",(1-Percent_Rent_In_Elsies)*2.49%*H2699/12,0)</f>
        <v>0</v>
      </c>
      <c r="AQ2700" s="30">
        <f t="shared" si="2001"/>
        <v>17402787466.082897</v>
      </c>
      <c r="AR2700" s="28">
        <f t="shared" si="2002"/>
        <v>8528948527.025816</v>
      </c>
      <c r="AS2700" s="25">
        <f t="shared" si="2003"/>
        <v>200337590.02425668</v>
      </c>
      <c r="AT2700" s="32">
        <f t="shared" si="2004"/>
        <v>13365.263566384301</v>
      </c>
      <c r="AU2700" s="23">
        <f t="shared" si="2005"/>
        <v>13365.263566384301</v>
      </c>
      <c r="AV2700" s="22">
        <f t="shared" si="2006"/>
        <v>2519587651.7354212</v>
      </c>
      <c r="AW2700" s="31">
        <f t="shared" ref="AW2700:AW2763" si="2019">SUM(AR2700:AS2700)+AV2700 +SUM(O2700:T2700)+AP2700</f>
        <v>11631488949.657949</v>
      </c>
    </row>
    <row r="2701" spans="1:53" x14ac:dyDescent="0.25">
      <c r="A2701">
        <f t="shared" si="1980"/>
        <v>778</v>
      </c>
      <c r="B2701" t="s">
        <v>6</v>
      </c>
      <c r="C2701" s="27">
        <f t="shared" si="1984"/>
        <v>0</v>
      </c>
      <c r="D2701" s="27">
        <f t="shared" si="2007"/>
        <v>0</v>
      </c>
      <c r="E2701" s="27" t="b">
        <f t="shared" si="1983"/>
        <v>1</v>
      </c>
      <c r="F2701" s="29">
        <f t="shared" si="1985"/>
        <v>0</v>
      </c>
      <c r="G2701" s="27">
        <f t="shared" si="2008"/>
        <v>0</v>
      </c>
      <c r="H2701" s="22">
        <f t="shared" si="1986"/>
        <v>29624831110.612186</v>
      </c>
      <c r="I2701" s="23">
        <f t="shared" si="1987"/>
        <v>132580106.5049091</v>
      </c>
      <c r="J2701" s="23">
        <f t="shared" si="1988"/>
        <v>1086</v>
      </c>
      <c r="K2701" s="19">
        <f t="shared" si="2009"/>
        <v>225.0831931027827</v>
      </c>
      <c r="L2701" s="16">
        <f t="shared" si="1989"/>
        <v>204.34369602400949</v>
      </c>
      <c r="M2701" s="23">
        <f>M2700-IF($B2701="B",(Percent_Rent_In_Elsies*2.49%/12 * H2700)/K2700,0)+IF($B2701="D",N2701,0)+IF(B2701="D",AK2700)+IF(B2701="C",F2700*90%)-(Y2701-Y2700)-IF($B2701="A",Q2700/K2700) + IF($B2701="A",Q2700/K2700)</f>
        <v>-46454378.38203007</v>
      </c>
      <c r="N2701" s="23">
        <f t="shared" si="1990"/>
        <v>0</v>
      </c>
      <c r="O2701" s="22">
        <f t="shared" si="1991"/>
        <v>0</v>
      </c>
      <c r="P2701" s="22">
        <f t="shared" si="1975"/>
        <v>0</v>
      </c>
      <c r="Q2701" s="22">
        <f t="shared" si="1976"/>
        <v>0</v>
      </c>
      <c r="R2701" s="22">
        <f t="shared" si="1992"/>
        <v>361597203.26188308</v>
      </c>
      <c r="S2701" s="16">
        <f t="shared" si="1982"/>
        <v>0</v>
      </c>
      <c r="T2701" s="15">
        <f t="shared" si="1993"/>
        <v>0</v>
      </c>
      <c r="U2701" s="23">
        <f t="shared" si="2010"/>
        <v>1606504.6806793925</v>
      </c>
      <c r="V2701" s="23">
        <f t="shared" si="2011"/>
        <v>0</v>
      </c>
      <c r="W2701" s="23">
        <f t="shared" si="1977"/>
        <v>0</v>
      </c>
      <c r="X2701" s="23">
        <f t="shared" si="2012"/>
        <v>37643437.549945712</v>
      </c>
      <c r="Y2701" s="23">
        <f t="shared" si="1994"/>
        <v>13825559.361691331</v>
      </c>
      <c r="Z2701" s="3">
        <f t="shared" si="1995"/>
        <v>0</v>
      </c>
      <c r="AA2701" s="23">
        <f t="shared" si="1996"/>
        <v>63465153.063942149</v>
      </c>
      <c r="AB2701" s="26">
        <f t="shared" si="2013"/>
        <v>70086276.274228513</v>
      </c>
      <c r="AC2701" s="23">
        <f t="shared" si="2014"/>
        <v>74889487.274228647</v>
      </c>
      <c r="AD2701" s="23">
        <f t="shared" ref="AD2701:AD2764" si="2020">AD2700</f>
        <v>4803211</v>
      </c>
      <c r="AE2701" s="24">
        <f t="shared" si="1981"/>
        <v>70086276.274228647</v>
      </c>
      <c r="AF2701" s="3">
        <f t="shared" si="2015"/>
        <v>0</v>
      </c>
      <c r="AG2701" s="2">
        <f t="shared" si="1997"/>
        <v>0</v>
      </c>
      <c r="AH2701" s="2">
        <f t="shared" si="1998"/>
        <v>169.07635951265686</v>
      </c>
      <c r="AI2701" s="23">
        <f t="shared" ref="AI2701:AI2764" si="2021">AA2701/(AJ2701/1000000)</f>
        <v>10203528073.13496</v>
      </c>
      <c r="AJ2701" s="23">
        <f t="shared" si="1999"/>
        <v>6219.922423797766</v>
      </c>
      <c r="AK2701" s="23">
        <f t="shared" si="2000"/>
        <v>0</v>
      </c>
      <c r="AL2701" s="23">
        <f t="shared" si="1978"/>
        <v>0</v>
      </c>
      <c r="AM2701" s="23">
        <f t="shared" si="1979"/>
        <v>0</v>
      </c>
      <c r="AN2701" s="16">
        <f t="shared" si="2016"/>
        <v>0</v>
      </c>
      <c r="AO2701" s="23">
        <f t="shared" si="2017"/>
        <v>0</v>
      </c>
      <c r="AP2701" s="22">
        <f t="shared" si="2018"/>
        <v>0</v>
      </c>
      <c r="AQ2701" s="30">
        <f t="shared" si="2001"/>
        <v>17402787466.082897</v>
      </c>
      <c r="AR2701" s="28">
        <f t="shared" si="2002"/>
        <v>8528948527.025816</v>
      </c>
      <c r="AS2701" s="25">
        <f t="shared" si="2003"/>
        <v>200337590.02425668</v>
      </c>
      <c r="AT2701" s="32">
        <f t="shared" si="2004"/>
        <v>0</v>
      </c>
      <c r="AU2701" s="23">
        <f t="shared" si="2005"/>
        <v>0</v>
      </c>
      <c r="AV2701" s="22">
        <f t="shared" si="2006"/>
        <v>2519587651.7354212</v>
      </c>
      <c r="AW2701" s="31">
        <f t="shared" si="2019"/>
        <v>11610470972.047375</v>
      </c>
    </row>
    <row r="2702" spans="1:53" x14ac:dyDescent="0.25">
      <c r="A2702">
        <f t="shared" si="1980"/>
        <v>778</v>
      </c>
      <c r="B2702" t="s">
        <v>7</v>
      </c>
      <c r="C2702" s="27">
        <f t="shared" si="1984"/>
        <v>0</v>
      </c>
      <c r="D2702" s="27">
        <f t="shared" si="2007"/>
        <v>0</v>
      </c>
      <c r="E2702" s="27" t="b">
        <f t="shared" si="1983"/>
        <v>1</v>
      </c>
      <c r="F2702" s="29">
        <f t="shared" si="1985"/>
        <v>0</v>
      </c>
      <c r="G2702" s="27">
        <f t="shared" si="2008"/>
        <v>0</v>
      </c>
      <c r="H2702" s="22">
        <f t="shared" si="1986"/>
        <v>29624831110.612186</v>
      </c>
      <c r="I2702" s="23">
        <f t="shared" si="1987"/>
        <v>132580106.5049091</v>
      </c>
      <c r="J2702" s="23">
        <f t="shared" si="1988"/>
        <v>1086</v>
      </c>
      <c r="K2702" s="19">
        <f t="shared" si="2009"/>
        <v>225.0831931027827</v>
      </c>
      <c r="L2702" s="16">
        <f t="shared" si="1989"/>
        <v>204.34369602400949</v>
      </c>
      <c r="M2702" s="23">
        <f>M2701-IF($B2702="B",(Percent_Rent_In_Elsies*2.49%/12 * H2701)/K2701,0)+IF($B2702="D",N2702,0)+IF(B2702="D",AK2701)+IF(B2702="C",F2701*90%)-(Y2702-Y2701)-IF($B2702="A",Q2701/K2701) + IF($B2702="A",Q2701/K2701)</f>
        <v>-46590931.279887818</v>
      </c>
      <c r="N2702" s="23">
        <f t="shared" si="1990"/>
        <v>0</v>
      </c>
      <c r="O2702" s="22">
        <f t="shared" si="1991"/>
        <v>0</v>
      </c>
      <c r="P2702" s="22">
        <f t="shared" si="1975"/>
        <v>0</v>
      </c>
      <c r="Q2702" s="22">
        <f t="shared" si="1976"/>
        <v>0</v>
      </c>
      <c r="R2702" s="22">
        <f t="shared" si="1992"/>
        <v>331464102.99005949</v>
      </c>
      <c r="S2702" s="16">
        <f t="shared" si="1982"/>
        <v>30133100.271823589</v>
      </c>
      <c r="T2702" s="15">
        <f t="shared" si="1993"/>
        <v>0</v>
      </c>
      <c r="U2702" s="23">
        <f t="shared" si="2010"/>
        <v>1472629.2906227764</v>
      </c>
      <c r="V2702" s="23">
        <f t="shared" si="2011"/>
        <v>133875.39005661604</v>
      </c>
      <c r="W2702" s="23">
        <f t="shared" si="1977"/>
        <v>0</v>
      </c>
      <c r="X2702" s="23">
        <f t="shared" si="2012"/>
        <v>37643437.549945712</v>
      </c>
      <c r="Y2702" s="23">
        <f t="shared" si="1994"/>
        <v>13825559.361691331</v>
      </c>
      <c r="Z2702" s="3">
        <f t="shared" si="1995"/>
        <v>0</v>
      </c>
      <c r="AA2702" s="23">
        <f t="shared" si="1996"/>
        <v>63465153.063942149</v>
      </c>
      <c r="AB2702" s="26">
        <f t="shared" si="2013"/>
        <v>70086276.274228513</v>
      </c>
      <c r="AC2702" s="23">
        <f t="shared" si="2014"/>
        <v>74889487.274228647</v>
      </c>
      <c r="AD2702" s="23">
        <f t="shared" si="2020"/>
        <v>4803211</v>
      </c>
      <c r="AE2702" s="24">
        <f t="shared" si="1981"/>
        <v>70086276.274228647</v>
      </c>
      <c r="AF2702" s="3">
        <f t="shared" si="2015"/>
        <v>0</v>
      </c>
      <c r="AG2702" s="2">
        <f t="shared" si="1997"/>
        <v>0</v>
      </c>
      <c r="AH2702" s="2">
        <f t="shared" si="1998"/>
        <v>169.07635951265686</v>
      </c>
      <c r="AI2702" s="23">
        <f t="shared" si="2021"/>
        <v>10203528073.13496</v>
      </c>
      <c r="AJ2702" s="23">
        <f t="shared" si="1999"/>
        <v>6219.922423797766</v>
      </c>
      <c r="AK2702" s="23">
        <f t="shared" si="2000"/>
        <v>0</v>
      </c>
      <c r="AL2702" s="23">
        <f t="shared" si="1978"/>
        <v>6273355.2165355682</v>
      </c>
      <c r="AM2702" s="23">
        <f t="shared" si="1979"/>
        <v>5852967417.56674</v>
      </c>
      <c r="AN2702" s="16">
        <f t="shared" si="2016"/>
        <v>0</v>
      </c>
      <c r="AO2702" s="23">
        <f t="shared" si="2017"/>
        <v>136552.89785774838</v>
      </c>
      <c r="AP2702" s="22">
        <f t="shared" si="2018"/>
        <v>30735762.277260143</v>
      </c>
      <c r="AQ2702" s="30">
        <f t="shared" si="2001"/>
        <v>17463997736.658062</v>
      </c>
      <c r="AR2702" s="28">
        <f t="shared" si="2002"/>
        <v>8559423035.323719</v>
      </c>
      <c r="AS2702" s="25">
        <f t="shared" si="2003"/>
        <v>200337590.02425668</v>
      </c>
      <c r="AT2702" s="32">
        <f t="shared" si="2004"/>
        <v>0</v>
      </c>
      <c r="AU2702" s="23">
        <f t="shared" si="2005"/>
        <v>0</v>
      </c>
      <c r="AV2702" s="22">
        <f t="shared" si="2006"/>
        <v>2519587651.7354212</v>
      </c>
      <c r="AW2702" s="31">
        <f t="shared" si="2019"/>
        <v>11671681242.62254</v>
      </c>
    </row>
    <row r="2703" spans="1:53" x14ac:dyDescent="0.25">
      <c r="A2703">
        <f t="shared" si="1980"/>
        <v>778</v>
      </c>
      <c r="B2703" t="s">
        <v>8</v>
      </c>
      <c r="C2703" s="27">
        <f t="shared" si="1984"/>
        <v>0</v>
      </c>
      <c r="D2703" s="27">
        <f t="shared" si="2007"/>
        <v>0</v>
      </c>
      <c r="E2703" s="27" t="b">
        <f t="shared" si="1983"/>
        <v>1</v>
      </c>
      <c r="F2703" s="29">
        <f t="shared" si="1985"/>
        <v>0</v>
      </c>
      <c r="G2703" s="27">
        <f t="shared" si="2008"/>
        <v>0</v>
      </c>
      <c r="H2703" s="22">
        <f t="shared" si="1986"/>
        <v>29624831110.612186</v>
      </c>
      <c r="I2703" s="23">
        <f t="shared" si="1987"/>
        <v>132580106.5049091</v>
      </c>
      <c r="J2703" s="23">
        <f t="shared" si="1988"/>
        <v>1086</v>
      </c>
      <c r="K2703" s="19">
        <f t="shared" si="2009"/>
        <v>225.0831931027827</v>
      </c>
      <c r="L2703" s="16">
        <f t="shared" si="1989"/>
        <v>204.34369602400949</v>
      </c>
      <c r="M2703" s="23">
        <f>M2702-IF($B2703="B",(Percent_Rent_In_Elsies*2.49%/12 * H2702)/K2702,0)+IF($B2703="D",N2703,0)+IF(B2703="D",AK2702)+IF(B2703="C",F2702*90%)-(Y2703-Y2702)-IF($B2703="A",Q2702/K2702) + IF($B2703="A",Q2702/K2702)</f>
        <v>-46590931.279887818</v>
      </c>
      <c r="N2703" s="23">
        <f t="shared" si="1990"/>
        <v>0</v>
      </c>
      <c r="O2703" s="22">
        <f t="shared" si="1991"/>
        <v>0</v>
      </c>
      <c r="P2703" s="22">
        <f t="shared" ref="P2703:P2766" si="2022">IF(AG2703 &gt; Retail_Freeze_Above, O2702,0)</f>
        <v>0</v>
      </c>
      <c r="Q2703" s="22">
        <f t="shared" ref="Q2703:Q2766" si="2023">IF(AG2703&lt;=Retail_Freeze_Above,O2702,0)</f>
        <v>0</v>
      </c>
      <c r="R2703" s="22">
        <f t="shared" si="1992"/>
        <v>362199865.26731962</v>
      </c>
      <c r="S2703" s="16">
        <f t="shared" si="1982"/>
        <v>30133100.271823589</v>
      </c>
      <c r="T2703" s="15">
        <f t="shared" si="1993"/>
        <v>0</v>
      </c>
      <c r="U2703" s="23">
        <f t="shared" si="2010"/>
        <v>1609182.1884805248</v>
      </c>
      <c r="V2703" s="23">
        <f t="shared" si="2011"/>
        <v>133875.39005661604</v>
      </c>
      <c r="W2703" s="23">
        <f t="shared" ref="W2703:W2766" si="2024">IF($B2703="E",0,W2702+IF(B2703="D",V2702,0)+IF($B2703="A",G2703))-IF($B2703="D",N2703)+IF($B2703="A",Q2702/K2702)</f>
        <v>0</v>
      </c>
      <c r="X2703" s="23">
        <f t="shared" si="2012"/>
        <v>37643437.549945712</v>
      </c>
      <c r="Y2703" s="23">
        <f t="shared" si="1994"/>
        <v>13825559.361691331</v>
      </c>
      <c r="Z2703" s="3">
        <f t="shared" si="1995"/>
        <v>0</v>
      </c>
      <c r="AA2703" s="23">
        <f t="shared" si="1996"/>
        <v>63465153.063942149</v>
      </c>
      <c r="AB2703" s="26">
        <f t="shared" si="2013"/>
        <v>70086276.274228513</v>
      </c>
      <c r="AC2703" s="23">
        <f t="shared" si="2014"/>
        <v>74889487.274228647</v>
      </c>
      <c r="AD2703" s="23">
        <f t="shared" si="2020"/>
        <v>4803211</v>
      </c>
      <c r="AE2703" s="24">
        <f t="shared" si="1981"/>
        <v>70086276.274228647</v>
      </c>
      <c r="AF2703" s="3">
        <f t="shared" si="2015"/>
        <v>1E-4</v>
      </c>
      <c r="AG2703" s="2">
        <f t="shared" si="1997"/>
        <v>0</v>
      </c>
      <c r="AH2703" s="2">
        <f t="shared" si="1998"/>
        <v>169.07635951265686</v>
      </c>
      <c r="AI2703" s="23">
        <f t="shared" si="2021"/>
        <v>10203528073.13496</v>
      </c>
      <c r="AJ2703" s="23">
        <f t="shared" si="1999"/>
        <v>6219.922423797766</v>
      </c>
      <c r="AK2703" s="23">
        <f t="shared" si="2000"/>
        <v>61238.765821457775</v>
      </c>
      <c r="AL2703" s="23">
        <f t="shared" si="1978"/>
        <v>0</v>
      </c>
      <c r="AM2703" s="23">
        <f t="shared" si="1979"/>
        <v>0</v>
      </c>
      <c r="AN2703" s="16">
        <f t="shared" si="2016"/>
        <v>0</v>
      </c>
      <c r="AO2703" s="23">
        <f t="shared" si="2017"/>
        <v>0</v>
      </c>
      <c r="AP2703" s="22">
        <f t="shared" si="2018"/>
        <v>0</v>
      </c>
      <c r="AQ2703" s="30">
        <f t="shared" si="2001"/>
        <v>17463997736.658062</v>
      </c>
      <c r="AR2703" s="28">
        <f t="shared" si="2002"/>
        <v>8559423035.323719</v>
      </c>
      <c r="AS2703" s="25">
        <f t="shared" si="2003"/>
        <v>200337590.02425668</v>
      </c>
      <c r="AT2703" s="32">
        <f t="shared" si="2004"/>
        <v>0</v>
      </c>
      <c r="AU2703" s="23">
        <f t="shared" si="2005"/>
        <v>0</v>
      </c>
      <c r="AV2703" s="22">
        <f t="shared" si="2006"/>
        <v>2519587651.7354212</v>
      </c>
      <c r="AW2703" s="31">
        <f t="shared" si="2019"/>
        <v>11671681242.62254</v>
      </c>
    </row>
    <row r="2704" spans="1:53" x14ac:dyDescent="0.25">
      <c r="A2704" s="21">
        <f t="shared" si="1980"/>
        <v>778</v>
      </c>
      <c r="B2704" s="21" t="s">
        <v>9</v>
      </c>
      <c r="C2704" s="27">
        <f t="shared" si="1984"/>
        <v>0</v>
      </c>
      <c r="D2704" s="27">
        <f t="shared" si="2007"/>
        <v>0</v>
      </c>
      <c r="E2704" s="27" t="b">
        <f t="shared" si="1983"/>
        <v>1</v>
      </c>
      <c r="F2704" s="29">
        <f t="shared" si="1985"/>
        <v>0</v>
      </c>
      <c r="G2704" s="27">
        <f t="shared" si="2008"/>
        <v>0</v>
      </c>
      <c r="H2704" s="22">
        <f t="shared" si="1986"/>
        <v>29624831110.612186</v>
      </c>
      <c r="I2704" s="23">
        <f t="shared" si="1987"/>
        <v>132580106.5049091</v>
      </c>
      <c r="J2704" s="23">
        <f t="shared" si="1988"/>
        <v>1086</v>
      </c>
      <c r="K2704" s="19">
        <f t="shared" si="2009"/>
        <v>225.0831931027827</v>
      </c>
      <c r="L2704" s="16">
        <f t="shared" si="1989"/>
        <v>204.34369602400949</v>
      </c>
      <c r="M2704" s="23">
        <f>M2703-IF($B2704="B",(Percent_Rent_In_Elsies*2.49%/12 * H2703)/K2703,0)+IF($B2704="D",N2704,0)+IF(B2704="D",AK2703)+IF(B2704="C",F2703*90%)-(Y2704-Y2703)-IF($B2704="A",Q2703/K2703) + IF($B2704="A",Q2703/K2703)</f>
        <v>-46529692.514066361</v>
      </c>
      <c r="N2704" s="23">
        <f t="shared" si="1990"/>
        <v>0</v>
      </c>
      <c r="O2704" s="22">
        <f t="shared" si="1991"/>
        <v>21053007.573259525</v>
      </c>
      <c r="P2704" s="22">
        <f t="shared" si="2022"/>
        <v>0</v>
      </c>
      <c r="Q2704" s="22">
        <f t="shared" si="2023"/>
        <v>0</v>
      </c>
      <c r="R2704" s="22">
        <f t="shared" si="1992"/>
        <v>362199865.26731962</v>
      </c>
      <c r="S2704" s="16">
        <f t="shared" si="1982"/>
        <v>0</v>
      </c>
      <c r="T2704" s="15">
        <f t="shared" si="1993"/>
        <v>9080092.6985640638</v>
      </c>
      <c r="U2704" s="23">
        <f t="shared" si="2010"/>
        <v>1609182.1884805248</v>
      </c>
      <c r="V2704" s="23">
        <f t="shared" si="2011"/>
        <v>0</v>
      </c>
      <c r="W2704" s="23">
        <f t="shared" si="2024"/>
        <v>133875.39005661604</v>
      </c>
      <c r="X2704" s="23">
        <f t="shared" si="2012"/>
        <v>37643437.549945712</v>
      </c>
      <c r="Y2704" s="23">
        <f t="shared" si="1994"/>
        <v>13825559.361691331</v>
      </c>
      <c r="Z2704" s="3">
        <f t="shared" si="1995"/>
        <v>0</v>
      </c>
      <c r="AA2704" s="23">
        <f t="shared" si="1996"/>
        <v>63403914.298120692</v>
      </c>
      <c r="AB2704" s="26">
        <f t="shared" si="2013"/>
        <v>70086276.274228513</v>
      </c>
      <c r="AC2704" s="23">
        <f t="shared" si="2014"/>
        <v>74889487.274228647</v>
      </c>
      <c r="AD2704" s="23">
        <f t="shared" si="2020"/>
        <v>4803211</v>
      </c>
      <c r="AE2704" s="24">
        <f t="shared" si="1981"/>
        <v>70086276.274228647</v>
      </c>
      <c r="AF2704" s="3">
        <f t="shared" si="2015"/>
        <v>0</v>
      </c>
      <c r="AG2704" s="2">
        <f t="shared" si="1997"/>
        <v>0</v>
      </c>
      <c r="AH2704" s="2">
        <f t="shared" si="1998"/>
        <v>169.07635951265686</v>
      </c>
      <c r="AI2704" s="23">
        <f t="shared" si="2021"/>
        <v>10193682489.597269</v>
      </c>
      <c r="AJ2704" s="23">
        <f t="shared" si="1999"/>
        <v>6219.922423797766</v>
      </c>
      <c r="AK2704" s="23">
        <f t="shared" si="2000"/>
        <v>0</v>
      </c>
      <c r="AL2704" s="23">
        <f t="shared" ref="AL2704:AL2767" si="2025">IF($B2704="B",AI2704-AI2699,0)</f>
        <v>0</v>
      </c>
      <c r="AM2704" s="23">
        <f t="shared" si="1979"/>
        <v>0</v>
      </c>
      <c r="AN2704" s="16">
        <f t="shared" si="2016"/>
        <v>0</v>
      </c>
      <c r="AO2704" s="23">
        <f t="shared" si="2017"/>
        <v>0</v>
      </c>
      <c r="AP2704" s="22">
        <f t="shared" si="2018"/>
        <v>0</v>
      </c>
      <c r="AQ2704" s="30">
        <f t="shared" si="2001"/>
        <v>17463997736.658062</v>
      </c>
      <c r="AR2704" s="28">
        <f t="shared" si="2002"/>
        <v>8559423035.323719</v>
      </c>
      <c r="AS2704" s="25">
        <f t="shared" si="2003"/>
        <v>200337590.02425668</v>
      </c>
      <c r="AT2704" s="32">
        <f t="shared" si="2004"/>
        <v>0</v>
      </c>
      <c r="AU2704" s="23">
        <f t="shared" si="2005"/>
        <v>0</v>
      </c>
      <c r="AV2704" s="22">
        <f t="shared" si="2006"/>
        <v>2519587651.7354212</v>
      </c>
      <c r="AW2704" s="31">
        <f t="shared" si="2019"/>
        <v>11671681242.62254</v>
      </c>
      <c r="AX2704" s="21"/>
      <c r="AY2704" s="21"/>
      <c r="AZ2704" s="21"/>
      <c r="BA2704" s="21"/>
    </row>
    <row r="2705" spans="1:53" x14ac:dyDescent="0.25">
      <c r="A2705" s="21">
        <f t="shared" si="1980"/>
        <v>778</v>
      </c>
      <c r="B2705" s="21" t="s">
        <v>28</v>
      </c>
      <c r="C2705" s="27">
        <f t="shared" si="1984"/>
        <v>0</v>
      </c>
      <c r="D2705" s="27">
        <f t="shared" si="2007"/>
        <v>0</v>
      </c>
      <c r="E2705" s="27" t="b">
        <f t="shared" si="1983"/>
        <v>1</v>
      </c>
      <c r="F2705" s="29">
        <f t="shared" si="1985"/>
        <v>0</v>
      </c>
      <c r="G2705" s="27">
        <f t="shared" si="2008"/>
        <v>0</v>
      </c>
      <c r="H2705" s="22">
        <f t="shared" si="1986"/>
        <v>29624831110.612186</v>
      </c>
      <c r="I2705" s="23">
        <f t="shared" si="1987"/>
        <v>132580106.5049091</v>
      </c>
      <c r="J2705" s="23">
        <f t="shared" si="1988"/>
        <v>1086</v>
      </c>
      <c r="K2705" s="19">
        <f t="shared" si="2009"/>
        <v>225.0831931027827</v>
      </c>
      <c r="L2705" s="16">
        <f t="shared" si="1989"/>
        <v>204.34369602400949</v>
      </c>
      <c r="M2705" s="23">
        <f>M2704-IF($B2705="B",(Percent_Rent_In_Elsies*2.49%/12 * H2704)/K2704,0)+IF($B2705="D",N2705,0)+IF(B2705="D",AK2704)+IF(B2705="C",F2704*90%)-(Y2705-Y2704)-IF($B2705="A",Q2704/K2704) + IF($B2705="A",Q2704/K2704)</f>
        <v>-46529692.514066361</v>
      </c>
      <c r="N2705" s="23">
        <f t="shared" si="1990"/>
        <v>0</v>
      </c>
      <c r="O2705" s="22">
        <f t="shared" si="1991"/>
        <v>0</v>
      </c>
      <c r="P2705" s="22">
        <f t="shared" si="2022"/>
        <v>21053007.573259525</v>
      </c>
      <c r="Q2705" s="22">
        <f t="shared" si="2023"/>
        <v>0</v>
      </c>
      <c r="R2705" s="22">
        <f t="shared" si="1992"/>
        <v>362199865.26731962</v>
      </c>
      <c r="S2705" s="16">
        <f t="shared" si="1982"/>
        <v>0</v>
      </c>
      <c r="T2705" s="15">
        <f t="shared" si="1993"/>
        <v>0</v>
      </c>
      <c r="U2705" s="23">
        <f t="shared" si="2010"/>
        <v>1609182.1884805248</v>
      </c>
      <c r="V2705" s="23">
        <f t="shared" si="2011"/>
        <v>0</v>
      </c>
      <c r="W2705" s="23">
        <f t="shared" si="2024"/>
        <v>0</v>
      </c>
      <c r="X2705" s="23">
        <f t="shared" si="2012"/>
        <v>37643437.549945712</v>
      </c>
      <c r="Y2705" s="23">
        <f t="shared" si="1994"/>
        <v>13825559.361691331</v>
      </c>
      <c r="Z2705" s="3">
        <f t="shared" si="1995"/>
        <v>6693.7695028308035</v>
      </c>
      <c r="AA2705" s="23">
        <f t="shared" si="1996"/>
        <v>63504320.840663157</v>
      </c>
      <c r="AB2705" s="26">
        <f t="shared" si="2013"/>
        <v>70086276.274228543</v>
      </c>
      <c r="AC2705" s="23">
        <f t="shared" si="2014"/>
        <v>74889487.274228647</v>
      </c>
      <c r="AD2705" s="23">
        <f t="shared" si="2020"/>
        <v>4803211</v>
      </c>
      <c r="AE2705" s="24">
        <f t="shared" si="1981"/>
        <v>70086276.274228647</v>
      </c>
      <c r="AF2705" s="3">
        <f t="shared" si="2015"/>
        <v>0</v>
      </c>
      <c r="AG2705" s="2">
        <f t="shared" si="1997"/>
        <v>803252340.33969641</v>
      </c>
      <c r="AH2705" s="2">
        <f t="shared" si="1998"/>
        <v>169.07635951265686</v>
      </c>
      <c r="AI2705" s="23">
        <f t="shared" si="2021"/>
        <v>10209825221.885746</v>
      </c>
      <c r="AJ2705" s="23">
        <f t="shared" si="1999"/>
        <v>6219.922423797766</v>
      </c>
      <c r="AK2705" s="23">
        <f t="shared" si="2000"/>
        <v>0</v>
      </c>
      <c r="AL2705" s="23">
        <f t="shared" si="2025"/>
        <v>0</v>
      </c>
      <c r="AM2705" s="23">
        <f t="shared" ref="AM2705:AM2768" si="2026">IF($B2705="B",50%*AL2705*30%*AJ2705,0)</f>
        <v>0</v>
      </c>
      <c r="AN2705" s="16">
        <f t="shared" si="2016"/>
        <v>0</v>
      </c>
      <c r="AO2705" s="23">
        <f t="shared" si="2017"/>
        <v>0</v>
      </c>
      <c r="AP2705" s="22">
        <f t="shared" si="2018"/>
        <v>0</v>
      </c>
      <c r="AQ2705" s="30">
        <f t="shared" si="2001"/>
        <v>17463997736.658062</v>
      </c>
      <c r="AR2705" s="28">
        <f t="shared" si="2002"/>
        <v>8559423035.323719</v>
      </c>
      <c r="AS2705" s="25">
        <f t="shared" si="2003"/>
        <v>200337590.02425668</v>
      </c>
      <c r="AT2705" s="32">
        <f t="shared" si="2004"/>
        <v>13387.539005661607</v>
      </c>
      <c r="AU2705" s="23">
        <f t="shared" si="2005"/>
        <v>13387.539005661607</v>
      </c>
      <c r="AV2705" s="22">
        <f t="shared" si="2006"/>
        <v>2528667744.4339852</v>
      </c>
      <c r="AW2705" s="31">
        <f t="shared" si="2019"/>
        <v>11671681242.62254</v>
      </c>
      <c r="AX2705" s="21"/>
      <c r="AY2705" s="21"/>
      <c r="AZ2705" s="21"/>
      <c r="BA2705" s="21"/>
    </row>
    <row r="2706" spans="1:53" x14ac:dyDescent="0.25">
      <c r="A2706">
        <f t="shared" si="1980"/>
        <v>779</v>
      </c>
      <c r="B2706" t="s">
        <v>6</v>
      </c>
      <c r="C2706" s="27">
        <f t="shared" si="1984"/>
        <v>0</v>
      </c>
      <c r="D2706" s="27">
        <f t="shared" si="2007"/>
        <v>0</v>
      </c>
      <c r="E2706" s="27" t="b">
        <f t="shared" si="1983"/>
        <v>1</v>
      </c>
      <c r="F2706" s="29">
        <f t="shared" si="1985"/>
        <v>0</v>
      </c>
      <c r="G2706" s="27">
        <f t="shared" si="2008"/>
        <v>0</v>
      </c>
      <c r="H2706" s="22">
        <f t="shared" si="1986"/>
        <v>29674205829.129875</v>
      </c>
      <c r="I2706" s="23">
        <f t="shared" si="1987"/>
        <v>132580106.5049091</v>
      </c>
      <c r="J2706" s="23">
        <f t="shared" si="1988"/>
        <v>1086</v>
      </c>
      <c r="K2706" s="19">
        <f t="shared" si="2009"/>
        <v>225.0831931027827</v>
      </c>
      <c r="L2706" s="16">
        <f t="shared" si="1989"/>
        <v>204.68426885071617</v>
      </c>
      <c r="M2706" s="23">
        <f>M2705-IF($B2706="B",(Percent_Rent_In_Elsies*2.49%/12 * H2705)/K2705,0)+IF($B2706="D",N2706,0)+IF(B2706="D",AK2705)+IF(B2706="C",F2705*90%)-(Y2706-Y2705)-IF($B2706="A",Q2705/K2705) + IF($B2706="A",Q2705/K2705)</f>
        <v>-46529692.514066361</v>
      </c>
      <c r="N2706" s="23">
        <f t="shared" si="1990"/>
        <v>0</v>
      </c>
      <c r="O2706" s="22">
        <f t="shared" si="1991"/>
        <v>0</v>
      </c>
      <c r="P2706" s="22">
        <f t="shared" si="2022"/>
        <v>0</v>
      </c>
      <c r="Q2706" s="22">
        <f t="shared" si="2023"/>
        <v>0</v>
      </c>
      <c r="R2706" s="22">
        <f t="shared" si="1992"/>
        <v>362199865.26731962</v>
      </c>
      <c r="S2706" s="16">
        <f t="shared" si="1982"/>
        <v>0</v>
      </c>
      <c r="T2706" s="15">
        <f t="shared" si="1993"/>
        <v>0</v>
      </c>
      <c r="U2706" s="23">
        <f t="shared" si="2010"/>
        <v>1609182.1884805248</v>
      </c>
      <c r="V2706" s="23">
        <f t="shared" si="2011"/>
        <v>0</v>
      </c>
      <c r="W2706" s="23">
        <f t="shared" si="2024"/>
        <v>0</v>
      </c>
      <c r="X2706" s="23">
        <f t="shared" si="2012"/>
        <v>37676906.397459865</v>
      </c>
      <c r="Y2706" s="23">
        <f t="shared" si="1994"/>
        <v>13825559.361691331</v>
      </c>
      <c r="Z2706" s="3">
        <f t="shared" si="1995"/>
        <v>0</v>
      </c>
      <c r="AA2706" s="23">
        <f t="shared" si="1996"/>
        <v>63504320.840663157</v>
      </c>
      <c r="AB2706" s="26">
        <f t="shared" si="2013"/>
        <v>70086276.274228513</v>
      </c>
      <c r="AC2706" s="23">
        <f t="shared" si="2014"/>
        <v>74889487.274228647</v>
      </c>
      <c r="AD2706" s="23">
        <f t="shared" si="2020"/>
        <v>4803211</v>
      </c>
      <c r="AE2706" s="24">
        <f t="shared" si="1981"/>
        <v>70086276.274228647</v>
      </c>
      <c r="AF2706" s="3">
        <f t="shared" si="2015"/>
        <v>0</v>
      </c>
      <c r="AG2706" s="2">
        <f t="shared" si="1997"/>
        <v>0</v>
      </c>
      <c r="AH2706" s="2">
        <f t="shared" si="1998"/>
        <v>169.35815344517798</v>
      </c>
      <c r="AI2706" s="23">
        <f t="shared" si="2021"/>
        <v>10209825221.885746</v>
      </c>
      <c r="AJ2706" s="23">
        <f t="shared" si="1999"/>
        <v>6219.922423797766</v>
      </c>
      <c r="AK2706" s="23">
        <f t="shared" si="2000"/>
        <v>0</v>
      </c>
      <c r="AL2706" s="23">
        <f t="shared" si="2025"/>
        <v>0</v>
      </c>
      <c r="AM2706" s="23">
        <f t="shared" si="2026"/>
        <v>0</v>
      </c>
      <c r="AN2706" s="16">
        <f t="shared" si="2016"/>
        <v>0</v>
      </c>
      <c r="AO2706" s="23">
        <f t="shared" si="2017"/>
        <v>0</v>
      </c>
      <c r="AP2706" s="22">
        <f t="shared" si="2018"/>
        <v>0</v>
      </c>
      <c r="AQ2706" s="30">
        <f t="shared" si="2001"/>
        <v>17463997736.658062</v>
      </c>
      <c r="AR2706" s="28">
        <f t="shared" si="2002"/>
        <v>8559423035.323719</v>
      </c>
      <c r="AS2706" s="25">
        <f t="shared" si="2003"/>
        <v>200337590.02425668</v>
      </c>
      <c r="AT2706" s="32">
        <f t="shared" si="2004"/>
        <v>0</v>
      </c>
      <c r="AU2706" s="23">
        <f t="shared" si="2005"/>
        <v>0</v>
      </c>
      <c r="AV2706" s="22">
        <f t="shared" si="2006"/>
        <v>2528667744.4339852</v>
      </c>
      <c r="AW2706" s="31">
        <f t="shared" si="2019"/>
        <v>11650628235.049278</v>
      </c>
    </row>
    <row r="2707" spans="1:53" x14ac:dyDescent="0.25">
      <c r="A2707">
        <f t="shared" si="1980"/>
        <v>779</v>
      </c>
      <c r="B2707" t="s">
        <v>7</v>
      </c>
      <c r="C2707" s="27">
        <f t="shared" si="1984"/>
        <v>0</v>
      </c>
      <c r="D2707" s="27">
        <f t="shared" si="2007"/>
        <v>0</v>
      </c>
      <c r="E2707" s="27" t="b">
        <f t="shared" si="1983"/>
        <v>1</v>
      </c>
      <c r="F2707" s="29">
        <f t="shared" si="1985"/>
        <v>0</v>
      </c>
      <c r="G2707" s="27">
        <f t="shared" si="2008"/>
        <v>0</v>
      </c>
      <c r="H2707" s="22">
        <f t="shared" si="1986"/>
        <v>29674205829.129875</v>
      </c>
      <c r="I2707" s="23">
        <f t="shared" si="1987"/>
        <v>132580106.5049091</v>
      </c>
      <c r="J2707" s="23">
        <f t="shared" si="1988"/>
        <v>1086</v>
      </c>
      <c r="K2707" s="19">
        <f t="shared" si="2009"/>
        <v>225.0831931027827</v>
      </c>
      <c r="L2707" s="16">
        <f t="shared" si="1989"/>
        <v>204.68426885071617</v>
      </c>
      <c r="M2707" s="23">
        <f>M2706-IF($B2707="B",(Percent_Rent_In_Elsies*2.49%/12 * H2706)/K2706,0)+IF($B2707="D",N2707,0)+IF(B2707="D",AK2706)+IF(B2707="C",F2706*90%)-(Y2707-Y2706)-IF($B2707="A",Q2706/K2706) + IF($B2707="A",Q2706/K2706)</f>
        <v>-46666473.000087209</v>
      </c>
      <c r="N2707" s="23">
        <f t="shared" si="1990"/>
        <v>0</v>
      </c>
      <c r="O2707" s="22">
        <f t="shared" si="1991"/>
        <v>0</v>
      </c>
      <c r="P2707" s="22">
        <f t="shared" si="2022"/>
        <v>0</v>
      </c>
      <c r="Q2707" s="22">
        <f t="shared" si="2023"/>
        <v>0</v>
      </c>
      <c r="R2707" s="22">
        <f t="shared" si="1992"/>
        <v>332016543.16170967</v>
      </c>
      <c r="S2707" s="16">
        <f t="shared" si="1982"/>
        <v>30183322.105609968</v>
      </c>
      <c r="T2707" s="15">
        <f t="shared" si="1993"/>
        <v>0</v>
      </c>
      <c r="U2707" s="23">
        <f t="shared" si="2010"/>
        <v>1475083.6727738143</v>
      </c>
      <c r="V2707" s="23">
        <f t="shared" si="2011"/>
        <v>134098.5157067104</v>
      </c>
      <c r="W2707" s="23">
        <f t="shared" si="2024"/>
        <v>0</v>
      </c>
      <c r="X2707" s="23">
        <f t="shared" si="2012"/>
        <v>37676906.397459865</v>
      </c>
      <c r="Y2707" s="23">
        <f t="shared" si="1994"/>
        <v>13825559.361691331</v>
      </c>
      <c r="Z2707" s="3">
        <f t="shared" si="1995"/>
        <v>0</v>
      </c>
      <c r="AA2707" s="23">
        <f t="shared" si="1996"/>
        <v>63504320.840663157</v>
      </c>
      <c r="AB2707" s="26">
        <f t="shared" si="2013"/>
        <v>70086276.274228528</v>
      </c>
      <c r="AC2707" s="23">
        <f t="shared" si="2014"/>
        <v>74889487.274228647</v>
      </c>
      <c r="AD2707" s="23">
        <f t="shared" si="2020"/>
        <v>4803211</v>
      </c>
      <c r="AE2707" s="24">
        <f t="shared" si="1981"/>
        <v>70086276.274228647</v>
      </c>
      <c r="AF2707" s="3">
        <f t="shared" si="2015"/>
        <v>0</v>
      </c>
      <c r="AG2707" s="2">
        <f t="shared" si="1997"/>
        <v>0</v>
      </c>
      <c r="AH2707" s="2">
        <f t="shared" si="1998"/>
        <v>169.35815344517798</v>
      </c>
      <c r="AI2707" s="23">
        <f t="shared" si="2021"/>
        <v>10209825221.885746</v>
      </c>
      <c r="AJ2707" s="23">
        <f t="shared" si="1999"/>
        <v>6219.922423797766</v>
      </c>
      <c r="AK2707" s="23">
        <f t="shared" si="2000"/>
        <v>0</v>
      </c>
      <c r="AL2707" s="23">
        <f t="shared" si="2025"/>
        <v>6297148.7507858276</v>
      </c>
      <c r="AM2707" s="23">
        <f t="shared" si="2026"/>
        <v>5875166508.1504288</v>
      </c>
      <c r="AN2707" s="16">
        <f t="shared" si="2016"/>
        <v>0</v>
      </c>
      <c r="AO2707" s="23">
        <f t="shared" si="2017"/>
        <v>136780.48602084466</v>
      </c>
      <c r="AP2707" s="22">
        <f t="shared" si="2018"/>
        <v>30786988.54772225</v>
      </c>
      <c r="AQ2707" s="30">
        <f t="shared" si="2001"/>
        <v>17525310024.350849</v>
      </c>
      <c r="AR2707" s="28">
        <f t="shared" si="2002"/>
        <v>8589948334.4687862</v>
      </c>
      <c r="AS2707" s="25">
        <f t="shared" si="2003"/>
        <v>200337590.02425668</v>
      </c>
      <c r="AT2707" s="32">
        <f t="shared" si="2004"/>
        <v>0</v>
      </c>
      <c r="AU2707" s="23">
        <f t="shared" si="2005"/>
        <v>0</v>
      </c>
      <c r="AV2707" s="22">
        <f t="shared" si="2006"/>
        <v>2528667744.4339852</v>
      </c>
      <c r="AW2707" s="31">
        <f t="shared" si="2019"/>
        <v>11711940522.742067</v>
      </c>
    </row>
    <row r="2708" spans="1:53" s="21" customFormat="1" x14ac:dyDescent="0.25">
      <c r="A2708">
        <f t="shared" si="1980"/>
        <v>779</v>
      </c>
      <c r="B2708" t="s">
        <v>8</v>
      </c>
      <c r="C2708" s="27">
        <f t="shared" si="1984"/>
        <v>0</v>
      </c>
      <c r="D2708" s="27">
        <f t="shared" si="2007"/>
        <v>0</v>
      </c>
      <c r="E2708" s="27" t="b">
        <f t="shared" si="1983"/>
        <v>1</v>
      </c>
      <c r="F2708" s="29">
        <f t="shared" si="1985"/>
        <v>0</v>
      </c>
      <c r="G2708" s="27">
        <f t="shared" si="2008"/>
        <v>0</v>
      </c>
      <c r="H2708" s="22">
        <f t="shared" si="1986"/>
        <v>29674205829.129875</v>
      </c>
      <c r="I2708" s="23">
        <f t="shared" si="1987"/>
        <v>132580106.5049091</v>
      </c>
      <c r="J2708" s="23">
        <f t="shared" si="1988"/>
        <v>1086</v>
      </c>
      <c r="K2708" s="19">
        <f t="shared" si="2009"/>
        <v>225.0831931027827</v>
      </c>
      <c r="L2708" s="16">
        <f t="shared" si="1989"/>
        <v>204.68426885071617</v>
      </c>
      <c r="M2708" s="23">
        <f>M2707-IF($B2708="B",(Percent_Rent_In_Elsies*2.49%/12 * H2707)/K2707,0)+IF($B2708="D",N2708,0)+IF(B2708="D",AK2707)+IF(B2708="C",F2707*90%)-(Y2708-Y2707)-IF($B2708="A",Q2707/K2707) + IF($B2708="A",Q2707/K2707)</f>
        <v>-46666473.000087209</v>
      </c>
      <c r="N2708" s="23">
        <f t="shared" si="1990"/>
        <v>0</v>
      </c>
      <c r="O2708" s="22">
        <f t="shared" si="1991"/>
        <v>0</v>
      </c>
      <c r="P2708" s="22">
        <f t="shared" si="2022"/>
        <v>0</v>
      </c>
      <c r="Q2708" s="22">
        <f t="shared" si="2023"/>
        <v>0</v>
      </c>
      <c r="R2708" s="22">
        <f t="shared" si="1992"/>
        <v>362803531.70943189</v>
      </c>
      <c r="S2708" s="16">
        <f t="shared" si="1982"/>
        <v>30183322.105609968</v>
      </c>
      <c r="T2708" s="15">
        <f t="shared" si="1993"/>
        <v>0</v>
      </c>
      <c r="U2708" s="23">
        <f t="shared" si="2010"/>
        <v>1611864.158794659</v>
      </c>
      <c r="V2708" s="23">
        <f t="shared" si="2011"/>
        <v>134098.5157067104</v>
      </c>
      <c r="W2708" s="23">
        <f t="shared" si="2024"/>
        <v>0</v>
      </c>
      <c r="X2708" s="23">
        <f t="shared" si="2012"/>
        <v>37676906.397459865</v>
      </c>
      <c r="Y2708" s="23">
        <f t="shared" si="1994"/>
        <v>13825559.361691331</v>
      </c>
      <c r="Z2708" s="3">
        <f t="shared" si="1995"/>
        <v>0</v>
      </c>
      <c r="AA2708" s="23">
        <f t="shared" si="1996"/>
        <v>63504320.840663157</v>
      </c>
      <c r="AB2708" s="26">
        <f t="shared" si="2013"/>
        <v>70086276.274228513</v>
      </c>
      <c r="AC2708" s="23">
        <f t="shared" si="2014"/>
        <v>74889487.274228647</v>
      </c>
      <c r="AD2708" s="23">
        <f t="shared" si="2020"/>
        <v>4803211</v>
      </c>
      <c r="AE2708" s="24">
        <f t="shared" si="1981"/>
        <v>70086276.274228647</v>
      </c>
      <c r="AF2708" s="3">
        <f t="shared" si="2015"/>
        <v>1E-4</v>
      </c>
      <c r="AG2708" s="2">
        <f t="shared" si="1997"/>
        <v>0</v>
      </c>
      <c r="AH2708" s="2">
        <f t="shared" si="1998"/>
        <v>169.35815344517798</v>
      </c>
      <c r="AI2708" s="23">
        <f t="shared" si="2021"/>
        <v>10209825221.885746</v>
      </c>
      <c r="AJ2708" s="23">
        <f t="shared" si="1999"/>
        <v>6219.922423797766</v>
      </c>
      <c r="AK2708" s="23">
        <f t="shared" si="2000"/>
        <v>61257.972666264861</v>
      </c>
      <c r="AL2708" s="23">
        <f t="shared" si="2025"/>
        <v>0</v>
      </c>
      <c r="AM2708" s="23">
        <f t="shared" si="2026"/>
        <v>0</v>
      </c>
      <c r="AN2708" s="16">
        <f t="shared" si="2016"/>
        <v>0</v>
      </c>
      <c r="AO2708" s="23">
        <f t="shared" si="2017"/>
        <v>0</v>
      </c>
      <c r="AP2708" s="22">
        <f t="shared" si="2018"/>
        <v>0</v>
      </c>
      <c r="AQ2708" s="30">
        <f t="shared" si="2001"/>
        <v>17525310024.350849</v>
      </c>
      <c r="AR2708" s="28">
        <f t="shared" si="2002"/>
        <v>8589948334.4687862</v>
      </c>
      <c r="AS2708" s="25">
        <f t="shared" si="2003"/>
        <v>200337590.02425668</v>
      </c>
      <c r="AT2708" s="32">
        <f t="shared" si="2004"/>
        <v>0</v>
      </c>
      <c r="AU2708" s="23">
        <f t="shared" si="2005"/>
        <v>0</v>
      </c>
      <c r="AV2708" s="22">
        <f t="shared" si="2006"/>
        <v>2528667744.4339852</v>
      </c>
      <c r="AW2708" s="31">
        <f t="shared" si="2019"/>
        <v>11711940522.742069</v>
      </c>
      <c r="AX2708"/>
      <c r="AY2708"/>
      <c r="AZ2708"/>
      <c r="BA2708"/>
    </row>
    <row r="2709" spans="1:53" s="21" customFormat="1" x14ac:dyDescent="0.25">
      <c r="A2709" s="21">
        <f t="shared" si="1980"/>
        <v>779</v>
      </c>
      <c r="B2709" s="21" t="s">
        <v>9</v>
      </c>
      <c r="C2709" s="27">
        <f t="shared" si="1984"/>
        <v>0</v>
      </c>
      <c r="D2709" s="27">
        <f t="shared" si="2007"/>
        <v>0</v>
      </c>
      <c r="E2709" s="27" t="b">
        <f t="shared" si="1983"/>
        <v>1</v>
      </c>
      <c r="F2709" s="29">
        <f t="shared" si="1985"/>
        <v>0</v>
      </c>
      <c r="G2709" s="27">
        <f t="shared" si="2008"/>
        <v>0</v>
      </c>
      <c r="H2709" s="22">
        <f t="shared" si="1986"/>
        <v>29674205829.129875</v>
      </c>
      <c r="I2709" s="23">
        <f t="shared" si="1987"/>
        <v>132580106.5049091</v>
      </c>
      <c r="J2709" s="23">
        <f t="shared" si="1988"/>
        <v>1086</v>
      </c>
      <c r="K2709" s="19">
        <f t="shared" si="2009"/>
        <v>225.0831931027827</v>
      </c>
      <c r="L2709" s="16">
        <f t="shared" si="1989"/>
        <v>204.68426885071617</v>
      </c>
      <c r="M2709" s="23">
        <f>M2708-IF($B2709="B",(Percent_Rent_In_Elsies*2.49%/12 * H2708)/K2708,0)+IF($B2709="D",N2709,0)+IF(B2709="D",AK2708)+IF(B2709="C",F2708*90%)-(Y2709-Y2708)-IF($B2709="A",Q2708/K2708) + IF($B2709="A",Q2708/K2708)</f>
        <v>-46605215.027420945</v>
      </c>
      <c r="N2709" s="23">
        <f t="shared" si="1990"/>
        <v>0</v>
      </c>
      <c r="O2709" s="22">
        <f t="shared" si="1991"/>
        <v>21088095.919214964</v>
      </c>
      <c r="P2709" s="22">
        <f t="shared" si="2022"/>
        <v>0</v>
      </c>
      <c r="Q2709" s="22">
        <f t="shared" si="2023"/>
        <v>0</v>
      </c>
      <c r="R2709" s="22">
        <f t="shared" si="1992"/>
        <v>362803531.70943189</v>
      </c>
      <c r="S2709" s="16">
        <f t="shared" si="1982"/>
        <v>0</v>
      </c>
      <c r="T2709" s="15">
        <f t="shared" si="1993"/>
        <v>9095226.1863950044</v>
      </c>
      <c r="U2709" s="23">
        <f t="shared" si="2010"/>
        <v>1611864.158794659</v>
      </c>
      <c r="V2709" s="23">
        <f t="shared" si="2011"/>
        <v>0</v>
      </c>
      <c r="W2709" s="23">
        <f t="shared" si="2024"/>
        <v>134098.5157067104</v>
      </c>
      <c r="X2709" s="23">
        <f t="shared" si="2012"/>
        <v>37676906.397459865</v>
      </c>
      <c r="Y2709" s="23">
        <f t="shared" si="1994"/>
        <v>13825559.361691331</v>
      </c>
      <c r="Z2709" s="3">
        <f t="shared" si="1995"/>
        <v>0</v>
      </c>
      <c r="AA2709" s="23">
        <f t="shared" si="1996"/>
        <v>63443062.867996894</v>
      </c>
      <c r="AB2709" s="26">
        <f t="shared" si="2013"/>
        <v>70086276.274228513</v>
      </c>
      <c r="AC2709" s="23">
        <f t="shared" si="2014"/>
        <v>74889487.274228647</v>
      </c>
      <c r="AD2709" s="23">
        <f t="shared" si="2020"/>
        <v>4803211</v>
      </c>
      <c r="AE2709" s="24">
        <f t="shared" si="1981"/>
        <v>70086276.274228647</v>
      </c>
      <c r="AF2709" s="3">
        <f t="shared" si="2015"/>
        <v>0</v>
      </c>
      <c r="AG2709" s="2">
        <f t="shared" si="1997"/>
        <v>0</v>
      </c>
      <c r="AH2709" s="2">
        <f t="shared" si="1998"/>
        <v>169.35815344517798</v>
      </c>
      <c r="AI2709" s="23">
        <f t="shared" si="2021"/>
        <v>10199976550.39237</v>
      </c>
      <c r="AJ2709" s="23">
        <f t="shared" si="1999"/>
        <v>6219.922423797766</v>
      </c>
      <c r="AK2709" s="23">
        <f t="shared" si="2000"/>
        <v>0</v>
      </c>
      <c r="AL2709" s="23">
        <f t="shared" si="2025"/>
        <v>0</v>
      </c>
      <c r="AM2709" s="23">
        <f t="shared" si="2026"/>
        <v>0</v>
      </c>
      <c r="AN2709" s="16">
        <f t="shared" si="2016"/>
        <v>0</v>
      </c>
      <c r="AO2709" s="23">
        <f t="shared" si="2017"/>
        <v>0</v>
      </c>
      <c r="AP2709" s="22">
        <f t="shared" si="2018"/>
        <v>0</v>
      </c>
      <c r="AQ2709" s="30">
        <f t="shared" si="2001"/>
        <v>17525310024.350849</v>
      </c>
      <c r="AR2709" s="28">
        <f t="shared" si="2002"/>
        <v>8589948334.4687862</v>
      </c>
      <c r="AS2709" s="25">
        <f t="shared" si="2003"/>
        <v>200337590.02425668</v>
      </c>
      <c r="AT2709" s="32">
        <f t="shared" si="2004"/>
        <v>0</v>
      </c>
      <c r="AU2709" s="23">
        <f t="shared" si="2005"/>
        <v>0</v>
      </c>
      <c r="AV2709" s="22">
        <f t="shared" si="2006"/>
        <v>2528667744.4339852</v>
      </c>
      <c r="AW2709" s="31">
        <f t="shared" si="2019"/>
        <v>11711940522.742069</v>
      </c>
    </row>
    <row r="2710" spans="1:53" x14ac:dyDescent="0.25">
      <c r="A2710" s="21">
        <f t="shared" si="1980"/>
        <v>779</v>
      </c>
      <c r="B2710" s="21" t="s">
        <v>28</v>
      </c>
      <c r="C2710" s="27">
        <f t="shared" si="1984"/>
        <v>0</v>
      </c>
      <c r="D2710" s="27">
        <f t="shared" si="2007"/>
        <v>0</v>
      </c>
      <c r="E2710" s="27" t="b">
        <f t="shared" si="1983"/>
        <v>1</v>
      </c>
      <c r="F2710" s="29">
        <f t="shared" si="1985"/>
        <v>0</v>
      </c>
      <c r="G2710" s="27">
        <f t="shared" si="2008"/>
        <v>0</v>
      </c>
      <c r="H2710" s="22">
        <f t="shared" si="1986"/>
        <v>29674205829.129875</v>
      </c>
      <c r="I2710" s="23">
        <f t="shared" si="1987"/>
        <v>132580106.5049091</v>
      </c>
      <c r="J2710" s="23">
        <f t="shared" si="1988"/>
        <v>1086</v>
      </c>
      <c r="K2710" s="19">
        <f t="shared" si="2009"/>
        <v>225.0831931027827</v>
      </c>
      <c r="L2710" s="16">
        <f t="shared" si="1989"/>
        <v>204.68426885071617</v>
      </c>
      <c r="M2710" s="23">
        <f>M2709-IF($B2710="B",(Percent_Rent_In_Elsies*2.49%/12 * H2709)/K2709,0)+IF($B2710="D",N2710,0)+IF(B2710="D",AK2709)+IF(B2710="C",F2709*90%)-(Y2710-Y2709)-IF($B2710="A",Q2709/K2709) + IF($B2710="A",Q2709/K2709)</f>
        <v>-46605215.027420945</v>
      </c>
      <c r="N2710" s="23">
        <f t="shared" si="1990"/>
        <v>0</v>
      </c>
      <c r="O2710" s="22">
        <f t="shared" si="1991"/>
        <v>0</v>
      </c>
      <c r="P2710" s="22">
        <f t="shared" si="2022"/>
        <v>21088095.919214964</v>
      </c>
      <c r="Q2710" s="22">
        <f t="shared" si="2023"/>
        <v>0</v>
      </c>
      <c r="R2710" s="22">
        <f t="shared" si="1992"/>
        <v>362803531.70943189</v>
      </c>
      <c r="S2710" s="16">
        <f t="shared" si="1982"/>
        <v>0</v>
      </c>
      <c r="T2710" s="15">
        <f t="shared" si="1993"/>
        <v>0</v>
      </c>
      <c r="U2710" s="23">
        <f t="shared" si="2010"/>
        <v>1611864.158794659</v>
      </c>
      <c r="V2710" s="23">
        <f t="shared" si="2011"/>
        <v>0</v>
      </c>
      <c r="W2710" s="23">
        <f t="shared" si="2024"/>
        <v>0</v>
      </c>
      <c r="X2710" s="23">
        <f t="shared" si="2012"/>
        <v>37676906.397459865</v>
      </c>
      <c r="Y2710" s="23">
        <f t="shared" si="1994"/>
        <v>13825559.361691331</v>
      </c>
      <c r="Z2710" s="3">
        <f t="shared" si="1995"/>
        <v>6704.9257853355202</v>
      </c>
      <c r="AA2710" s="23">
        <f t="shared" si="1996"/>
        <v>63543636.754776925</v>
      </c>
      <c r="AB2710" s="26">
        <f t="shared" si="2013"/>
        <v>70086276.274228513</v>
      </c>
      <c r="AC2710" s="23">
        <f t="shared" si="2014"/>
        <v>74889487.274228647</v>
      </c>
      <c r="AD2710" s="23">
        <f t="shared" si="2020"/>
        <v>4803211</v>
      </c>
      <c r="AE2710" s="24">
        <f t="shared" si="1981"/>
        <v>70086276.274228647</v>
      </c>
      <c r="AF2710" s="3">
        <f t="shared" si="2015"/>
        <v>0</v>
      </c>
      <c r="AG2710" s="2">
        <f t="shared" si="1997"/>
        <v>804591094.24026239</v>
      </c>
      <c r="AH2710" s="2">
        <f t="shared" si="1998"/>
        <v>169.35815344517798</v>
      </c>
      <c r="AI2710" s="23">
        <f t="shared" si="2021"/>
        <v>10216146187.234661</v>
      </c>
      <c r="AJ2710" s="23">
        <f t="shared" si="1999"/>
        <v>6219.922423797766</v>
      </c>
      <c r="AK2710" s="23">
        <f t="shared" si="2000"/>
        <v>0</v>
      </c>
      <c r="AL2710" s="23">
        <f t="shared" si="2025"/>
        <v>0</v>
      </c>
      <c r="AM2710" s="23">
        <f t="shared" si="2026"/>
        <v>0</v>
      </c>
      <c r="AN2710" s="16">
        <f t="shared" si="2016"/>
        <v>0</v>
      </c>
      <c r="AO2710" s="23">
        <f t="shared" si="2017"/>
        <v>0</v>
      </c>
      <c r="AP2710" s="22">
        <f t="shared" si="2018"/>
        <v>0</v>
      </c>
      <c r="AQ2710" s="30">
        <f t="shared" si="2001"/>
        <v>17525310024.350849</v>
      </c>
      <c r="AR2710" s="28">
        <f t="shared" si="2002"/>
        <v>8589948334.4687862</v>
      </c>
      <c r="AS2710" s="25">
        <f t="shared" si="2003"/>
        <v>200337590.02425668</v>
      </c>
      <c r="AT2710" s="32">
        <f t="shared" si="2004"/>
        <v>13409.85157067104</v>
      </c>
      <c r="AU2710" s="23">
        <f t="shared" si="2005"/>
        <v>13409.85157067104</v>
      </c>
      <c r="AV2710" s="22">
        <f t="shared" si="2006"/>
        <v>2537762970.6203804</v>
      </c>
      <c r="AW2710" s="31">
        <f t="shared" si="2019"/>
        <v>11711940522.742069</v>
      </c>
      <c r="AX2710" s="21"/>
      <c r="AY2710" s="21"/>
      <c r="AZ2710" s="21"/>
      <c r="BA2710" s="21"/>
    </row>
    <row r="2711" spans="1:53" x14ac:dyDescent="0.25">
      <c r="A2711">
        <f t="shared" si="1980"/>
        <v>780</v>
      </c>
      <c r="B2711" t="s">
        <v>6</v>
      </c>
      <c r="C2711" s="27">
        <f t="shared" si="1984"/>
        <v>0</v>
      </c>
      <c r="D2711" s="27">
        <f t="shared" si="2007"/>
        <v>0</v>
      </c>
      <c r="E2711" s="27" t="b">
        <f t="shared" si="1983"/>
        <v>1</v>
      </c>
      <c r="F2711" s="29">
        <f t="shared" si="1985"/>
        <v>0</v>
      </c>
      <c r="G2711" s="27">
        <f t="shared" si="2008"/>
        <v>0</v>
      </c>
      <c r="H2711" s="22">
        <f t="shared" si="1986"/>
        <v>29723662838.845093</v>
      </c>
      <c r="I2711" s="23">
        <f t="shared" si="1987"/>
        <v>132580106.5049091</v>
      </c>
      <c r="J2711" s="23">
        <f t="shared" si="1988"/>
        <v>1086</v>
      </c>
      <c r="K2711" s="19">
        <f t="shared" si="2009"/>
        <v>225.0831931027827</v>
      </c>
      <c r="L2711" s="16">
        <f t="shared" si="1989"/>
        <v>205.0254092988007</v>
      </c>
      <c r="M2711" s="23">
        <f>M2710-IF($B2711="B",(Percent_Rent_In_Elsies*2.49%/12 * H2710)/K2710,0)+IF($B2711="D",N2711,0)+IF(B2711="D",AK2710)+IF(B2711="C",F2710*90%)-(Y2711-Y2710)-IF($B2711="A",Q2710/K2710) + IF($B2711="A",Q2710/K2710)</f>
        <v>-46605215.027420945</v>
      </c>
      <c r="N2711" s="23">
        <f t="shared" si="1990"/>
        <v>0</v>
      </c>
      <c r="O2711" s="22">
        <f t="shared" si="1991"/>
        <v>0</v>
      </c>
      <c r="P2711" s="22">
        <f t="shared" si="2022"/>
        <v>0</v>
      </c>
      <c r="Q2711" s="22">
        <f t="shared" si="2023"/>
        <v>0</v>
      </c>
      <c r="R2711" s="22">
        <f t="shared" si="1992"/>
        <v>362803531.70943189</v>
      </c>
      <c r="S2711" s="16">
        <f t="shared" si="1982"/>
        <v>0</v>
      </c>
      <c r="T2711" s="15">
        <f t="shared" si="1993"/>
        <v>0</v>
      </c>
      <c r="U2711" s="23">
        <f t="shared" si="2010"/>
        <v>1611864.158794659</v>
      </c>
      <c r="V2711" s="23">
        <f t="shared" si="2011"/>
        <v>0</v>
      </c>
      <c r="W2711" s="23">
        <f t="shared" si="2024"/>
        <v>0</v>
      </c>
      <c r="X2711" s="23">
        <f t="shared" si="2012"/>
        <v>37710431.026386544</v>
      </c>
      <c r="Y2711" s="23">
        <f t="shared" si="1994"/>
        <v>13825559.361691331</v>
      </c>
      <c r="Z2711" s="3">
        <f t="shared" si="1995"/>
        <v>0</v>
      </c>
      <c r="AA2711" s="23">
        <f t="shared" si="1996"/>
        <v>63543636.754776925</v>
      </c>
      <c r="AB2711" s="26">
        <f t="shared" si="2013"/>
        <v>70086276.274228513</v>
      </c>
      <c r="AC2711" s="23">
        <f t="shared" si="2014"/>
        <v>74889487.274228647</v>
      </c>
      <c r="AD2711" s="23">
        <f t="shared" si="2020"/>
        <v>4803211</v>
      </c>
      <c r="AE2711" s="24">
        <f t="shared" si="1981"/>
        <v>70086276.274228647</v>
      </c>
      <c r="AF2711" s="3">
        <f t="shared" si="2015"/>
        <v>0</v>
      </c>
      <c r="AG2711" s="2">
        <f t="shared" si="1997"/>
        <v>0</v>
      </c>
      <c r="AH2711" s="2">
        <f t="shared" si="1998"/>
        <v>169.64041703425326</v>
      </c>
      <c r="AI2711" s="23">
        <f t="shared" si="2021"/>
        <v>10216146187.234661</v>
      </c>
      <c r="AJ2711" s="23">
        <f t="shared" si="1999"/>
        <v>6219.922423797766</v>
      </c>
      <c r="AK2711" s="23">
        <f t="shared" si="2000"/>
        <v>0</v>
      </c>
      <c r="AL2711" s="23">
        <f t="shared" si="2025"/>
        <v>0</v>
      </c>
      <c r="AM2711" s="23">
        <f t="shared" si="2026"/>
        <v>0</v>
      </c>
      <c r="AN2711" s="16">
        <f t="shared" si="2016"/>
        <v>0</v>
      </c>
      <c r="AO2711" s="23">
        <f t="shared" si="2017"/>
        <v>0</v>
      </c>
      <c r="AP2711" s="22">
        <f t="shared" si="2018"/>
        <v>0</v>
      </c>
      <c r="AQ2711" s="30">
        <f t="shared" si="2001"/>
        <v>17525310024.350849</v>
      </c>
      <c r="AR2711" s="28">
        <f t="shared" si="2002"/>
        <v>8589948334.4687862</v>
      </c>
      <c r="AS2711" s="25">
        <f t="shared" si="2003"/>
        <v>200337590.02425668</v>
      </c>
      <c r="AT2711" s="32">
        <f t="shared" si="2004"/>
        <v>0</v>
      </c>
      <c r="AU2711" s="23">
        <f t="shared" si="2005"/>
        <v>0</v>
      </c>
      <c r="AV2711" s="22">
        <f t="shared" si="2006"/>
        <v>2537762970.6203804</v>
      </c>
      <c r="AW2711" s="31">
        <f t="shared" si="2019"/>
        <v>11690852426.822855</v>
      </c>
    </row>
    <row r="2712" spans="1:53" x14ac:dyDescent="0.25">
      <c r="A2712">
        <f t="shared" si="1980"/>
        <v>780</v>
      </c>
      <c r="B2712" t="s">
        <v>7</v>
      </c>
      <c r="C2712" s="27">
        <f t="shared" si="1984"/>
        <v>0</v>
      </c>
      <c r="D2712" s="27">
        <f t="shared" si="2007"/>
        <v>0</v>
      </c>
      <c r="E2712" s="27" t="b">
        <f t="shared" si="1983"/>
        <v>1</v>
      </c>
      <c r="F2712" s="29">
        <f t="shared" si="1985"/>
        <v>0</v>
      </c>
      <c r="G2712" s="27">
        <f t="shared" si="2008"/>
        <v>0</v>
      </c>
      <c r="H2712" s="22">
        <f t="shared" si="1986"/>
        <v>29723662838.845093</v>
      </c>
      <c r="I2712" s="23">
        <f t="shared" si="1987"/>
        <v>132580106.5049091</v>
      </c>
      <c r="J2712" s="23">
        <f t="shared" si="1988"/>
        <v>1086</v>
      </c>
      <c r="K2712" s="19">
        <f t="shared" si="2009"/>
        <v>225.0831931027827</v>
      </c>
      <c r="L2712" s="16">
        <f t="shared" si="1989"/>
        <v>205.0254092988007</v>
      </c>
      <c r="M2712" s="23">
        <f>M2711-IF($B2712="B",(Percent_Rent_In_Elsies*2.49%/12 * H2711)/K2711,0)+IF($B2712="D",N2712,0)+IF(B2712="D",AK2711)+IF(B2712="C",F2711*90%)-(Y2712-Y2711)-IF($B2712="A",Q2711/K2711) + IF($B2712="A",Q2711/K2711)</f>
        <v>-46742223.480918489</v>
      </c>
      <c r="N2712" s="23">
        <f t="shared" si="1990"/>
        <v>0</v>
      </c>
      <c r="O2712" s="22">
        <f t="shared" si="1991"/>
        <v>0</v>
      </c>
      <c r="P2712" s="22">
        <f t="shared" si="2022"/>
        <v>0</v>
      </c>
      <c r="Q2712" s="22">
        <f t="shared" si="2023"/>
        <v>0</v>
      </c>
      <c r="R2712" s="22">
        <f t="shared" si="1992"/>
        <v>332569904.06697923</v>
      </c>
      <c r="S2712" s="16">
        <f t="shared" si="1982"/>
        <v>30233627.642452657</v>
      </c>
      <c r="T2712" s="15">
        <f t="shared" si="1993"/>
        <v>0</v>
      </c>
      <c r="U2712" s="23">
        <f t="shared" si="2010"/>
        <v>1477542.1455617708</v>
      </c>
      <c r="V2712" s="23">
        <f t="shared" si="2011"/>
        <v>134322.01323288825</v>
      </c>
      <c r="W2712" s="23">
        <f t="shared" si="2024"/>
        <v>0</v>
      </c>
      <c r="X2712" s="23">
        <f t="shared" si="2012"/>
        <v>37710431.026386544</v>
      </c>
      <c r="Y2712" s="23">
        <f t="shared" si="1994"/>
        <v>13825559.361691331</v>
      </c>
      <c r="Z2712" s="3">
        <f t="shared" si="1995"/>
        <v>0</v>
      </c>
      <c r="AA2712" s="23">
        <f t="shared" si="1996"/>
        <v>63543636.754776925</v>
      </c>
      <c r="AB2712" s="26">
        <f t="shared" si="2013"/>
        <v>70086276.274228498</v>
      </c>
      <c r="AC2712" s="23">
        <f t="shared" si="2014"/>
        <v>74889487.274228647</v>
      </c>
      <c r="AD2712" s="23">
        <f t="shared" si="2020"/>
        <v>4803211</v>
      </c>
      <c r="AE2712" s="24">
        <f t="shared" si="1981"/>
        <v>70086276.274228647</v>
      </c>
      <c r="AF2712" s="3">
        <f t="shared" si="2015"/>
        <v>0</v>
      </c>
      <c r="AG2712" s="2">
        <f t="shared" si="1997"/>
        <v>0</v>
      </c>
      <c r="AH2712" s="2">
        <f t="shared" si="1998"/>
        <v>169.64041703425326</v>
      </c>
      <c r="AI2712" s="23">
        <f t="shared" si="2021"/>
        <v>10216146187.234661</v>
      </c>
      <c r="AJ2712" s="23">
        <f t="shared" si="1999"/>
        <v>6219.922423797766</v>
      </c>
      <c r="AK2712" s="23">
        <f t="shared" si="2000"/>
        <v>0</v>
      </c>
      <c r="AL2712" s="23">
        <f t="shared" si="2025"/>
        <v>6320965.3489151001</v>
      </c>
      <c r="AM2712" s="23">
        <f t="shared" si="2026"/>
        <v>5897387117.0648546</v>
      </c>
      <c r="AN2712" s="16">
        <f t="shared" si="2016"/>
        <v>0</v>
      </c>
      <c r="AO2712" s="23">
        <f t="shared" si="2017"/>
        <v>137008.45349754606</v>
      </c>
      <c r="AP2712" s="22">
        <f t="shared" si="2018"/>
        <v>30838300.195301786</v>
      </c>
      <c r="AQ2712" s="30">
        <f t="shared" si="2001"/>
        <v>17586724499.189793</v>
      </c>
      <c r="AR2712" s="28">
        <f t="shared" si="2002"/>
        <v>8620524509.1124287</v>
      </c>
      <c r="AS2712" s="25">
        <f t="shared" si="2003"/>
        <v>200337590.02425668</v>
      </c>
      <c r="AT2712" s="32">
        <f t="shared" si="2004"/>
        <v>0</v>
      </c>
      <c r="AU2712" s="23">
        <f t="shared" si="2005"/>
        <v>0</v>
      </c>
      <c r="AV2712" s="22">
        <f t="shared" si="2006"/>
        <v>2537762970.6203804</v>
      </c>
      <c r="AW2712" s="31">
        <f t="shared" si="2019"/>
        <v>11752266901.661798</v>
      </c>
    </row>
    <row r="2713" spans="1:53" s="21" customFormat="1" x14ac:dyDescent="0.25">
      <c r="A2713">
        <f t="shared" si="1980"/>
        <v>780</v>
      </c>
      <c r="B2713" t="s">
        <v>8</v>
      </c>
      <c r="C2713" s="27">
        <f t="shared" si="1984"/>
        <v>0</v>
      </c>
      <c r="D2713" s="27">
        <f t="shared" si="2007"/>
        <v>0</v>
      </c>
      <c r="E2713" s="27" t="b">
        <f t="shared" si="1983"/>
        <v>1</v>
      </c>
      <c r="F2713" s="29">
        <f t="shared" si="1985"/>
        <v>0</v>
      </c>
      <c r="G2713" s="27">
        <f t="shared" si="2008"/>
        <v>0</v>
      </c>
      <c r="H2713" s="22">
        <f t="shared" si="1986"/>
        <v>29723662838.845093</v>
      </c>
      <c r="I2713" s="23">
        <f t="shared" si="1987"/>
        <v>132580106.5049091</v>
      </c>
      <c r="J2713" s="23">
        <f t="shared" si="1988"/>
        <v>1086</v>
      </c>
      <c r="K2713" s="19">
        <f t="shared" si="2009"/>
        <v>225.0831931027827</v>
      </c>
      <c r="L2713" s="16">
        <f t="shared" si="1989"/>
        <v>205.0254092988007</v>
      </c>
      <c r="M2713" s="23">
        <f>M2712-IF($B2713="B",(Percent_Rent_In_Elsies*2.49%/12 * H2712)/K2712,0)+IF($B2713="D",N2713,0)+IF(B2713="D",AK2712)+IF(B2713="C",F2712*90%)-(Y2713-Y2712)-IF($B2713="A",Q2712/K2712) + IF($B2713="A",Q2712/K2712)</f>
        <v>-46742223.480918489</v>
      </c>
      <c r="N2713" s="23">
        <f t="shared" si="1990"/>
        <v>0</v>
      </c>
      <c r="O2713" s="22">
        <f t="shared" si="1991"/>
        <v>0</v>
      </c>
      <c r="P2713" s="22">
        <f t="shared" si="2022"/>
        <v>0</v>
      </c>
      <c r="Q2713" s="22">
        <f t="shared" si="2023"/>
        <v>0</v>
      </c>
      <c r="R2713" s="22">
        <f t="shared" si="1992"/>
        <v>363408204.262281</v>
      </c>
      <c r="S2713" s="16">
        <f t="shared" si="1982"/>
        <v>30233627.642452657</v>
      </c>
      <c r="T2713" s="15">
        <f t="shared" si="1993"/>
        <v>0</v>
      </c>
      <c r="U2713" s="23">
        <f t="shared" si="2010"/>
        <v>1614550.5990593168</v>
      </c>
      <c r="V2713" s="23">
        <f t="shared" si="2011"/>
        <v>134322.01323288825</v>
      </c>
      <c r="W2713" s="23">
        <f t="shared" si="2024"/>
        <v>0</v>
      </c>
      <c r="X2713" s="23">
        <f t="shared" si="2012"/>
        <v>37710431.026386544</v>
      </c>
      <c r="Y2713" s="23">
        <f t="shared" si="1994"/>
        <v>13825559.361691331</v>
      </c>
      <c r="Z2713" s="3">
        <f t="shared" si="1995"/>
        <v>0</v>
      </c>
      <c r="AA2713" s="23">
        <f t="shared" si="1996"/>
        <v>63543636.754776925</v>
      </c>
      <c r="AB2713" s="26">
        <f t="shared" si="2013"/>
        <v>70086276.274228513</v>
      </c>
      <c r="AC2713" s="23">
        <f t="shared" si="2014"/>
        <v>74889487.274228647</v>
      </c>
      <c r="AD2713" s="23">
        <f t="shared" si="2020"/>
        <v>4803211</v>
      </c>
      <c r="AE2713" s="24">
        <f t="shared" si="1981"/>
        <v>70086276.274228647</v>
      </c>
      <c r="AF2713" s="3">
        <f t="shared" si="2015"/>
        <v>1E-4</v>
      </c>
      <c r="AG2713" s="2">
        <f t="shared" si="1997"/>
        <v>0</v>
      </c>
      <c r="AH2713" s="2">
        <f t="shared" si="1998"/>
        <v>169.64041703425326</v>
      </c>
      <c r="AI2713" s="23">
        <f t="shared" si="2021"/>
        <v>10216146187.234661</v>
      </c>
      <c r="AJ2713" s="23">
        <f t="shared" si="1999"/>
        <v>6219.922423797766</v>
      </c>
      <c r="AK2713" s="23">
        <f t="shared" si="2000"/>
        <v>61277.314595127849</v>
      </c>
      <c r="AL2713" s="23">
        <f t="shared" si="2025"/>
        <v>0</v>
      </c>
      <c r="AM2713" s="23">
        <f t="shared" si="2026"/>
        <v>0</v>
      </c>
      <c r="AN2713" s="16">
        <f t="shared" si="2016"/>
        <v>0</v>
      </c>
      <c r="AO2713" s="23">
        <f t="shared" si="2017"/>
        <v>0</v>
      </c>
      <c r="AP2713" s="22">
        <f t="shared" si="2018"/>
        <v>0</v>
      </c>
      <c r="AQ2713" s="30">
        <f t="shared" si="2001"/>
        <v>17586724499.189793</v>
      </c>
      <c r="AR2713" s="28">
        <f t="shared" si="2002"/>
        <v>8620524509.1124287</v>
      </c>
      <c r="AS2713" s="25">
        <f t="shared" si="2003"/>
        <v>200337590.02425668</v>
      </c>
      <c r="AT2713" s="32">
        <f t="shared" si="2004"/>
        <v>0</v>
      </c>
      <c r="AU2713" s="23">
        <f t="shared" si="2005"/>
        <v>0</v>
      </c>
      <c r="AV2713" s="22">
        <f t="shared" si="2006"/>
        <v>2537762970.6203804</v>
      </c>
      <c r="AW2713" s="31">
        <f t="shared" si="2019"/>
        <v>11752266901.661798</v>
      </c>
      <c r="AX2713"/>
      <c r="AY2713"/>
      <c r="AZ2713"/>
      <c r="BA2713"/>
    </row>
    <row r="2714" spans="1:53" s="21" customFormat="1" x14ac:dyDescent="0.25">
      <c r="A2714">
        <f t="shared" ref="A2714:A2777" si="2027">A2709+1</f>
        <v>780</v>
      </c>
      <c r="B2714" t="s">
        <v>9</v>
      </c>
      <c r="C2714" s="27">
        <f t="shared" si="1984"/>
        <v>0</v>
      </c>
      <c r="D2714" s="27">
        <f t="shared" si="2007"/>
        <v>0</v>
      </c>
      <c r="E2714" s="27" t="b">
        <f t="shared" si="1983"/>
        <v>1</v>
      </c>
      <c r="F2714" s="29">
        <f t="shared" si="1985"/>
        <v>0</v>
      </c>
      <c r="G2714" s="27">
        <f t="shared" si="2008"/>
        <v>0</v>
      </c>
      <c r="H2714" s="22">
        <f t="shared" si="1986"/>
        <v>29723662838.845093</v>
      </c>
      <c r="I2714" s="23">
        <f t="shared" si="1987"/>
        <v>132580106.5049091</v>
      </c>
      <c r="J2714" s="23">
        <f t="shared" si="1988"/>
        <v>1086</v>
      </c>
      <c r="K2714" s="19">
        <f t="shared" si="2009"/>
        <v>225.0831931027827</v>
      </c>
      <c r="L2714" s="16">
        <f t="shared" si="1989"/>
        <v>205.0254092988007</v>
      </c>
      <c r="M2714" s="23">
        <f>M2713-IF($B2714="B",(Percent_Rent_In_Elsies*2.49%/12 * H2713)/K2713,0)+IF($B2714="D",N2714,0)+IF(B2714="D",AK2713)+IF(B2714="C",F2713*90%)-(Y2714-Y2713)-IF($B2714="A",Q2713/K2713) + IF($B2714="A",Q2713/K2713)</f>
        <v>-46680946.166323364</v>
      </c>
      <c r="N2714" s="23">
        <f t="shared" si="1990"/>
        <v>0</v>
      </c>
      <c r="O2714" s="22">
        <f t="shared" si="1991"/>
        <v>21123242.745746993</v>
      </c>
      <c r="P2714" s="22">
        <f t="shared" si="2022"/>
        <v>0</v>
      </c>
      <c r="Q2714" s="22">
        <f t="shared" si="2023"/>
        <v>0</v>
      </c>
      <c r="R2714" s="22">
        <f t="shared" si="1992"/>
        <v>363408204.262281</v>
      </c>
      <c r="S2714" s="16">
        <f t="shared" si="1982"/>
        <v>0</v>
      </c>
      <c r="T2714" s="15">
        <f t="shared" si="1993"/>
        <v>9110384.8967056647</v>
      </c>
      <c r="U2714" s="23">
        <f t="shared" si="2010"/>
        <v>1614550.5990593168</v>
      </c>
      <c r="V2714" s="23">
        <f t="shared" si="2011"/>
        <v>0</v>
      </c>
      <c r="W2714" s="23">
        <f t="shared" si="2024"/>
        <v>134322.01323288825</v>
      </c>
      <c r="X2714" s="23">
        <f t="shared" si="2012"/>
        <v>37710431.026386544</v>
      </c>
      <c r="Y2714" s="23">
        <f t="shared" si="1994"/>
        <v>13825559.361691331</v>
      </c>
      <c r="Z2714" s="3">
        <f t="shared" si="1995"/>
        <v>0</v>
      </c>
      <c r="AA2714" s="23">
        <f t="shared" si="1996"/>
        <v>63482359.440181799</v>
      </c>
      <c r="AB2714" s="26">
        <f t="shared" si="2013"/>
        <v>70086276.274228513</v>
      </c>
      <c r="AC2714" s="23">
        <f t="shared" si="2014"/>
        <v>74889487.274228647</v>
      </c>
      <c r="AD2714" s="23">
        <f t="shared" si="2020"/>
        <v>4803211</v>
      </c>
      <c r="AE2714" s="24">
        <f t="shared" si="1981"/>
        <v>70086276.274228647</v>
      </c>
      <c r="AF2714" s="3">
        <f t="shared" si="2015"/>
        <v>0</v>
      </c>
      <c r="AG2714" s="2">
        <f t="shared" si="1997"/>
        <v>0</v>
      </c>
      <c r="AH2714" s="2">
        <f t="shared" si="1998"/>
        <v>169.64041703425326</v>
      </c>
      <c r="AI2714" s="23">
        <f t="shared" si="2021"/>
        <v>10206294406.067636</v>
      </c>
      <c r="AJ2714" s="23">
        <f t="shared" si="1999"/>
        <v>6219.922423797766</v>
      </c>
      <c r="AK2714" s="23">
        <f t="shared" si="2000"/>
        <v>0</v>
      </c>
      <c r="AL2714" s="23">
        <f t="shared" si="2025"/>
        <v>0</v>
      </c>
      <c r="AM2714" s="23">
        <f t="shared" si="2026"/>
        <v>0</v>
      </c>
      <c r="AN2714" s="16">
        <f t="shared" si="2016"/>
        <v>0</v>
      </c>
      <c r="AO2714" s="23">
        <f t="shared" si="2017"/>
        <v>0</v>
      </c>
      <c r="AP2714" s="22">
        <f t="shared" si="2018"/>
        <v>0</v>
      </c>
      <c r="AQ2714" s="30">
        <f t="shared" si="2001"/>
        <v>17586724499.189793</v>
      </c>
      <c r="AR2714" s="28">
        <f t="shared" si="2002"/>
        <v>8620524509.1124287</v>
      </c>
      <c r="AS2714" s="25">
        <f t="shared" si="2003"/>
        <v>200337590.02425668</v>
      </c>
      <c r="AT2714" s="32">
        <f t="shared" si="2004"/>
        <v>0</v>
      </c>
      <c r="AU2714" s="23">
        <f t="shared" si="2005"/>
        <v>0</v>
      </c>
      <c r="AV2714" s="22">
        <f t="shared" si="2006"/>
        <v>2537762970.6203804</v>
      </c>
      <c r="AW2714" s="31">
        <f t="shared" si="2019"/>
        <v>11752266901.661798</v>
      </c>
      <c r="AX2714"/>
      <c r="AY2714"/>
      <c r="AZ2714"/>
      <c r="BA2714"/>
    </row>
    <row r="2715" spans="1:53" x14ac:dyDescent="0.25">
      <c r="A2715" s="21">
        <f t="shared" si="2027"/>
        <v>780</v>
      </c>
      <c r="B2715" s="21" t="s">
        <v>28</v>
      </c>
      <c r="C2715" s="27">
        <f t="shared" si="1984"/>
        <v>0</v>
      </c>
      <c r="D2715" s="27">
        <f t="shared" si="2007"/>
        <v>0</v>
      </c>
      <c r="E2715" s="27" t="b">
        <f t="shared" si="1983"/>
        <v>1</v>
      </c>
      <c r="F2715" s="29">
        <f t="shared" si="1985"/>
        <v>0</v>
      </c>
      <c r="G2715" s="27">
        <f t="shared" si="2008"/>
        <v>0</v>
      </c>
      <c r="H2715" s="22">
        <f t="shared" si="1986"/>
        <v>29723662838.845093</v>
      </c>
      <c r="I2715" s="23">
        <f t="shared" si="1987"/>
        <v>132580106.5049091</v>
      </c>
      <c r="J2715" s="23">
        <f t="shared" si="1988"/>
        <v>1086</v>
      </c>
      <c r="K2715" s="19">
        <f t="shared" si="2009"/>
        <v>225.0831931027827</v>
      </c>
      <c r="L2715" s="16">
        <f t="shared" si="1989"/>
        <v>205.0254092988007</v>
      </c>
      <c r="M2715" s="23">
        <f>M2714-IF($B2715="B",(Percent_Rent_In_Elsies*2.49%/12 * H2714)/K2714,0)+IF($B2715="D",N2715,0)+IF(B2715="D",AK2714)+IF(B2715="C",F2714*90%)-(Y2715-Y2714)-IF($B2715="A",Q2714/K2714) + IF($B2715="A",Q2714/K2714)</f>
        <v>-46680946.166323364</v>
      </c>
      <c r="N2715" s="23">
        <f t="shared" si="1990"/>
        <v>0</v>
      </c>
      <c r="O2715" s="22">
        <f t="shared" si="1991"/>
        <v>0</v>
      </c>
      <c r="P2715" s="22">
        <f t="shared" si="2022"/>
        <v>21123242.745746993</v>
      </c>
      <c r="Q2715" s="22">
        <f t="shared" si="2023"/>
        <v>0</v>
      </c>
      <c r="R2715" s="22">
        <f t="shared" si="1992"/>
        <v>363408204.262281</v>
      </c>
      <c r="S2715" s="16">
        <f t="shared" si="1982"/>
        <v>0</v>
      </c>
      <c r="T2715" s="15">
        <f t="shared" si="1993"/>
        <v>0</v>
      </c>
      <c r="U2715" s="23">
        <f t="shared" si="2010"/>
        <v>1614550.5990593168</v>
      </c>
      <c r="V2715" s="23">
        <f t="shared" si="2011"/>
        <v>0</v>
      </c>
      <c r="W2715" s="23">
        <f t="shared" si="2024"/>
        <v>0</v>
      </c>
      <c r="X2715" s="23">
        <f t="shared" si="2012"/>
        <v>37710431.026386544</v>
      </c>
      <c r="Y2715" s="23">
        <f t="shared" si="1994"/>
        <v>13825559.361691331</v>
      </c>
      <c r="Z2715" s="3">
        <f t="shared" si="1995"/>
        <v>6716.1006616444129</v>
      </c>
      <c r="AA2715" s="23">
        <f t="shared" si="1996"/>
        <v>63583100.950106464</v>
      </c>
      <c r="AB2715" s="26">
        <f t="shared" si="2013"/>
        <v>70086276.274228513</v>
      </c>
      <c r="AC2715" s="23">
        <f t="shared" si="2014"/>
        <v>74889487.274228647</v>
      </c>
      <c r="AD2715" s="23">
        <f t="shared" si="2020"/>
        <v>4803211</v>
      </c>
      <c r="AE2715" s="24">
        <f t="shared" si="1981"/>
        <v>70086276.274228647</v>
      </c>
      <c r="AF2715" s="3">
        <f t="shared" si="2015"/>
        <v>0</v>
      </c>
      <c r="AG2715" s="2">
        <f t="shared" si="1997"/>
        <v>805932079.39732957</v>
      </c>
      <c r="AH2715" s="2">
        <f t="shared" si="1998"/>
        <v>169.64041703425326</v>
      </c>
      <c r="AI2715" s="23">
        <f t="shared" si="2021"/>
        <v>10222490992.304665</v>
      </c>
      <c r="AJ2715" s="23">
        <f t="shared" si="1999"/>
        <v>6219.922423797766</v>
      </c>
      <c r="AK2715" s="23">
        <f t="shared" si="2000"/>
        <v>0</v>
      </c>
      <c r="AL2715" s="23">
        <f t="shared" si="2025"/>
        <v>0</v>
      </c>
      <c r="AM2715" s="23">
        <f t="shared" si="2026"/>
        <v>0</v>
      </c>
      <c r="AN2715" s="16">
        <f t="shared" si="2016"/>
        <v>0</v>
      </c>
      <c r="AO2715" s="23">
        <f t="shared" si="2017"/>
        <v>0</v>
      </c>
      <c r="AP2715" s="22">
        <f t="shared" si="2018"/>
        <v>0</v>
      </c>
      <c r="AQ2715" s="30">
        <f t="shared" si="2001"/>
        <v>17586724499.189793</v>
      </c>
      <c r="AR2715" s="28">
        <f t="shared" si="2002"/>
        <v>8620524509.1124287</v>
      </c>
      <c r="AS2715" s="25">
        <f t="shared" si="2003"/>
        <v>200337590.02425668</v>
      </c>
      <c r="AT2715" s="32">
        <f t="shared" si="2004"/>
        <v>13432.201323288826</v>
      </c>
      <c r="AU2715" s="23">
        <f t="shared" si="2005"/>
        <v>13432.201323288826</v>
      </c>
      <c r="AV2715" s="22">
        <f t="shared" si="2006"/>
        <v>2546873355.517086</v>
      </c>
      <c r="AW2715" s="31">
        <f t="shared" si="2019"/>
        <v>11752266901.661798</v>
      </c>
    </row>
    <row r="2716" spans="1:53" x14ac:dyDescent="0.25">
      <c r="A2716">
        <f t="shared" si="2027"/>
        <v>781</v>
      </c>
      <c r="B2716" t="s">
        <v>6</v>
      </c>
      <c r="C2716" s="27">
        <f t="shared" si="1984"/>
        <v>0</v>
      </c>
      <c r="D2716" s="27">
        <f t="shared" si="2007"/>
        <v>0</v>
      </c>
      <c r="E2716" s="27" t="b">
        <f t="shared" si="1983"/>
        <v>1</v>
      </c>
      <c r="F2716" s="29">
        <f t="shared" si="1985"/>
        <v>0</v>
      </c>
      <c r="G2716" s="27">
        <f t="shared" si="2008"/>
        <v>0</v>
      </c>
      <c r="H2716" s="22">
        <f t="shared" si="1986"/>
        <v>29773202276.909836</v>
      </c>
      <c r="I2716" s="23">
        <f t="shared" si="1987"/>
        <v>132580106.5049091</v>
      </c>
      <c r="J2716" s="23">
        <f t="shared" si="1988"/>
        <v>1086</v>
      </c>
      <c r="K2716" s="19">
        <f t="shared" si="2009"/>
        <v>225.0831931027827</v>
      </c>
      <c r="L2716" s="16">
        <f t="shared" si="1989"/>
        <v>205.36711831429869</v>
      </c>
      <c r="M2716" s="23">
        <f>M2715-IF($B2716="B",(Percent_Rent_In_Elsies*2.49%/12 * H2715)/K2715,0)+IF($B2716="D",N2716,0)+IF(B2716="D",AK2715)+IF(B2716="C",F2715*90%)-(Y2716-Y2715)-IF($B2716="A",Q2715/K2715) + IF($B2716="A",Q2715/K2715)</f>
        <v>-46680946.166323364</v>
      </c>
      <c r="N2716" s="23">
        <f t="shared" si="1990"/>
        <v>0</v>
      </c>
      <c r="O2716" s="22">
        <f t="shared" si="1991"/>
        <v>0</v>
      </c>
      <c r="P2716" s="22">
        <f t="shared" si="2022"/>
        <v>0</v>
      </c>
      <c r="Q2716" s="22">
        <f t="shared" si="2023"/>
        <v>0</v>
      </c>
      <c r="R2716" s="22">
        <f t="shared" si="1992"/>
        <v>363408204.262281</v>
      </c>
      <c r="S2716" s="16">
        <f t="shared" si="1982"/>
        <v>0</v>
      </c>
      <c r="T2716" s="15">
        <f t="shared" si="1993"/>
        <v>0</v>
      </c>
      <c r="U2716" s="23">
        <f t="shared" si="2010"/>
        <v>1614550.5990593168</v>
      </c>
      <c r="V2716" s="23">
        <f t="shared" si="2011"/>
        <v>0</v>
      </c>
      <c r="W2716" s="23">
        <f t="shared" si="2024"/>
        <v>0</v>
      </c>
      <c r="X2716" s="23">
        <f t="shared" si="2012"/>
        <v>37744011.529694758</v>
      </c>
      <c r="Y2716" s="23">
        <f t="shared" si="1994"/>
        <v>13825559.361691331</v>
      </c>
      <c r="Z2716" s="3">
        <f t="shared" si="1995"/>
        <v>0</v>
      </c>
      <c r="AA2716" s="23">
        <f t="shared" si="1996"/>
        <v>63583100.950106464</v>
      </c>
      <c r="AB2716" s="26">
        <f t="shared" si="2013"/>
        <v>70086276.274228513</v>
      </c>
      <c r="AC2716" s="23">
        <f t="shared" si="2014"/>
        <v>74889487.274228647</v>
      </c>
      <c r="AD2716" s="23">
        <f t="shared" si="2020"/>
        <v>4803211</v>
      </c>
      <c r="AE2716" s="24">
        <f t="shared" si="1981"/>
        <v>70086276.274228647</v>
      </c>
      <c r="AF2716" s="3">
        <f t="shared" si="2015"/>
        <v>0</v>
      </c>
      <c r="AG2716" s="2">
        <f t="shared" si="1997"/>
        <v>0</v>
      </c>
      <c r="AH2716" s="2">
        <f t="shared" si="1998"/>
        <v>169.92315106264368</v>
      </c>
      <c r="AI2716" s="23">
        <f t="shared" si="2021"/>
        <v>10222490992.304665</v>
      </c>
      <c r="AJ2716" s="23">
        <f t="shared" si="1999"/>
        <v>6219.922423797766</v>
      </c>
      <c r="AK2716" s="23">
        <f t="shared" si="2000"/>
        <v>0</v>
      </c>
      <c r="AL2716" s="23">
        <f t="shared" si="2025"/>
        <v>0</v>
      </c>
      <c r="AM2716" s="23">
        <f t="shared" si="2026"/>
        <v>0</v>
      </c>
      <c r="AN2716" s="16">
        <f t="shared" si="2016"/>
        <v>0</v>
      </c>
      <c r="AO2716" s="23">
        <f t="shared" si="2017"/>
        <v>0</v>
      </c>
      <c r="AP2716" s="22">
        <f t="shared" si="2018"/>
        <v>0</v>
      </c>
      <c r="AQ2716" s="30">
        <f t="shared" si="2001"/>
        <v>17586724499.189793</v>
      </c>
      <c r="AR2716" s="28">
        <f t="shared" si="2002"/>
        <v>8620524509.1124287</v>
      </c>
      <c r="AS2716" s="25">
        <f t="shared" si="2003"/>
        <v>200337590.02425668</v>
      </c>
      <c r="AT2716" s="32">
        <f t="shared" si="2004"/>
        <v>0</v>
      </c>
      <c r="AU2716" s="23">
        <f t="shared" si="2005"/>
        <v>0</v>
      </c>
      <c r="AV2716" s="22">
        <f t="shared" si="2006"/>
        <v>2546873355.517086</v>
      </c>
      <c r="AW2716" s="31">
        <f t="shared" si="2019"/>
        <v>11731143658.916052</v>
      </c>
    </row>
    <row r="2717" spans="1:53" x14ac:dyDescent="0.25">
      <c r="A2717">
        <f t="shared" si="2027"/>
        <v>781</v>
      </c>
      <c r="B2717" t="s">
        <v>7</v>
      </c>
      <c r="C2717" s="27">
        <f t="shared" si="1984"/>
        <v>0</v>
      </c>
      <c r="D2717" s="27">
        <f t="shared" si="2007"/>
        <v>0</v>
      </c>
      <c r="E2717" s="27" t="b">
        <f t="shared" si="1983"/>
        <v>1</v>
      </c>
      <c r="F2717" s="29">
        <f t="shared" si="1985"/>
        <v>0</v>
      </c>
      <c r="G2717" s="27">
        <f t="shared" si="2008"/>
        <v>0</v>
      </c>
      <c r="H2717" s="22">
        <f t="shared" si="1986"/>
        <v>29773202276.909836</v>
      </c>
      <c r="I2717" s="23">
        <f t="shared" si="1987"/>
        <v>132580106.5049091</v>
      </c>
      <c r="J2717" s="23">
        <f t="shared" si="1988"/>
        <v>1086</v>
      </c>
      <c r="K2717" s="19">
        <f t="shared" si="2009"/>
        <v>225.0831931027827</v>
      </c>
      <c r="L2717" s="16">
        <f t="shared" si="1989"/>
        <v>205.36711831429869</v>
      </c>
      <c r="M2717" s="23">
        <f>M2716-IF($B2717="B",(Percent_Rent_In_Elsies*2.49%/12 * H2716)/K2716,0)+IF($B2717="D",N2717,0)+IF(B2717="D",AK2716)+IF(B2717="C",F2716*90%)-(Y2717-Y2716)-IF($B2717="A",Q2716/K2716) + IF($B2717="A",Q2716/K2716)</f>
        <v>-46818182.967243403</v>
      </c>
      <c r="N2717" s="23">
        <f t="shared" si="1990"/>
        <v>0</v>
      </c>
      <c r="O2717" s="22">
        <f t="shared" si="1991"/>
        <v>0</v>
      </c>
      <c r="P2717" s="22">
        <f t="shared" si="2022"/>
        <v>0</v>
      </c>
      <c r="Q2717" s="22">
        <f t="shared" si="2023"/>
        <v>0</v>
      </c>
      <c r="R2717" s="22">
        <f t="shared" si="1992"/>
        <v>333124187.24042428</v>
      </c>
      <c r="S2717" s="16">
        <f t="shared" si="1982"/>
        <v>30284017.021856751</v>
      </c>
      <c r="T2717" s="15">
        <f t="shared" si="1993"/>
        <v>0</v>
      </c>
      <c r="U2717" s="23">
        <f t="shared" si="2010"/>
        <v>1480004.7158043738</v>
      </c>
      <c r="V2717" s="23">
        <f t="shared" si="2011"/>
        <v>134545.88325494307</v>
      </c>
      <c r="W2717" s="23">
        <f t="shared" si="2024"/>
        <v>0</v>
      </c>
      <c r="X2717" s="23">
        <f t="shared" si="2012"/>
        <v>37744011.529694758</v>
      </c>
      <c r="Y2717" s="23">
        <f t="shared" si="1994"/>
        <v>13825559.361691331</v>
      </c>
      <c r="Z2717" s="3">
        <f t="shared" si="1995"/>
        <v>0</v>
      </c>
      <c r="AA2717" s="23">
        <f t="shared" si="1996"/>
        <v>63583100.950106464</v>
      </c>
      <c r="AB2717" s="26">
        <f t="shared" si="2013"/>
        <v>70086276.274228513</v>
      </c>
      <c r="AC2717" s="23">
        <f t="shared" si="2014"/>
        <v>74889487.274228647</v>
      </c>
      <c r="AD2717" s="23">
        <f t="shared" si="2020"/>
        <v>4803211</v>
      </c>
      <c r="AE2717" s="24">
        <f t="shared" si="1981"/>
        <v>70086276.274228647</v>
      </c>
      <c r="AF2717" s="3">
        <f t="shared" si="2015"/>
        <v>0</v>
      </c>
      <c r="AG2717" s="2">
        <f t="shared" si="1997"/>
        <v>0</v>
      </c>
      <c r="AH2717" s="2">
        <f t="shared" si="1998"/>
        <v>169.92315106264368</v>
      </c>
      <c r="AI2717" s="23">
        <f t="shared" si="2021"/>
        <v>10222490992.304665</v>
      </c>
      <c r="AJ2717" s="23">
        <f t="shared" si="1999"/>
        <v>6219.922423797766</v>
      </c>
      <c r="AK2717" s="23">
        <f t="shared" si="2000"/>
        <v>0</v>
      </c>
      <c r="AL2717" s="23">
        <f t="shared" si="2025"/>
        <v>6344805.0700035095</v>
      </c>
      <c r="AM2717" s="23">
        <f t="shared" si="2026"/>
        <v>5919629299.4310875</v>
      </c>
      <c r="AN2717" s="16">
        <f t="shared" si="2016"/>
        <v>0</v>
      </c>
      <c r="AO2717" s="23">
        <f t="shared" si="2017"/>
        <v>137236.80092004198</v>
      </c>
      <c r="AP2717" s="22">
        <f t="shared" si="2018"/>
        <v>30889697.362293959</v>
      </c>
      <c r="AQ2717" s="30">
        <f t="shared" si="2001"/>
        <v>17648241331.486801</v>
      </c>
      <c r="AR2717" s="28">
        <f t="shared" si="2002"/>
        <v>8651151644.0471439</v>
      </c>
      <c r="AS2717" s="25">
        <f t="shared" si="2003"/>
        <v>200337590.02425668</v>
      </c>
      <c r="AT2717" s="32">
        <f t="shared" si="2004"/>
        <v>0</v>
      </c>
      <c r="AU2717" s="23">
        <f t="shared" si="2005"/>
        <v>0</v>
      </c>
      <c r="AV2717" s="22">
        <f t="shared" si="2006"/>
        <v>2546873355.517086</v>
      </c>
      <c r="AW2717" s="31">
        <f t="shared" si="2019"/>
        <v>11792660491.21306</v>
      </c>
    </row>
    <row r="2718" spans="1:53" x14ac:dyDescent="0.25">
      <c r="A2718">
        <f t="shared" si="2027"/>
        <v>781</v>
      </c>
      <c r="B2718" t="s">
        <v>8</v>
      </c>
      <c r="C2718" s="27">
        <f t="shared" si="1984"/>
        <v>0</v>
      </c>
      <c r="D2718" s="27">
        <f t="shared" si="2007"/>
        <v>0</v>
      </c>
      <c r="E2718" s="27" t="b">
        <f t="shared" si="1983"/>
        <v>1</v>
      </c>
      <c r="F2718" s="29">
        <f t="shared" si="1985"/>
        <v>0</v>
      </c>
      <c r="G2718" s="27">
        <f t="shared" si="2008"/>
        <v>0</v>
      </c>
      <c r="H2718" s="22">
        <f t="shared" si="1986"/>
        <v>29773202276.909836</v>
      </c>
      <c r="I2718" s="23">
        <f t="shared" si="1987"/>
        <v>132580106.5049091</v>
      </c>
      <c r="J2718" s="23">
        <f t="shared" si="1988"/>
        <v>1086</v>
      </c>
      <c r="K2718" s="19">
        <f t="shared" si="2009"/>
        <v>225.0831931027827</v>
      </c>
      <c r="L2718" s="16">
        <f t="shared" si="1989"/>
        <v>205.36711831429869</v>
      </c>
      <c r="M2718" s="23">
        <f>M2717-IF($B2718="B",(Percent_Rent_In_Elsies*2.49%/12 * H2717)/K2717,0)+IF($B2718="D",N2718,0)+IF(B2718="D",AK2717)+IF(B2718="C",F2717*90%)-(Y2718-Y2717)-IF($B2718="A",Q2717/K2717) + IF($B2718="A",Q2717/K2717)</f>
        <v>-46818182.967243403</v>
      </c>
      <c r="N2718" s="23">
        <f t="shared" si="1990"/>
        <v>0</v>
      </c>
      <c r="O2718" s="22">
        <f t="shared" si="1991"/>
        <v>0</v>
      </c>
      <c r="P2718" s="22">
        <f t="shared" si="2022"/>
        <v>0</v>
      </c>
      <c r="Q2718" s="22">
        <f t="shared" si="2023"/>
        <v>0</v>
      </c>
      <c r="R2718" s="22">
        <f t="shared" si="1992"/>
        <v>364013884.60271823</v>
      </c>
      <c r="S2718" s="16">
        <f t="shared" si="1982"/>
        <v>30284017.021856751</v>
      </c>
      <c r="T2718" s="15">
        <f t="shared" si="1993"/>
        <v>0</v>
      </c>
      <c r="U2718" s="23">
        <f t="shared" si="2010"/>
        <v>1617241.5167244158</v>
      </c>
      <c r="V2718" s="23">
        <f t="shared" si="2011"/>
        <v>134545.88325494307</v>
      </c>
      <c r="W2718" s="23">
        <f t="shared" si="2024"/>
        <v>0</v>
      </c>
      <c r="X2718" s="23">
        <f t="shared" si="2012"/>
        <v>37744011.529694758</v>
      </c>
      <c r="Y2718" s="23">
        <f t="shared" si="1994"/>
        <v>13825559.361691331</v>
      </c>
      <c r="Z2718" s="3">
        <f t="shared" si="1995"/>
        <v>0</v>
      </c>
      <c r="AA2718" s="23">
        <f t="shared" si="1996"/>
        <v>63583100.950106464</v>
      </c>
      <c r="AB2718" s="26">
        <f t="shared" si="2013"/>
        <v>70086276.274228513</v>
      </c>
      <c r="AC2718" s="23">
        <f t="shared" si="2014"/>
        <v>74889487.274228647</v>
      </c>
      <c r="AD2718" s="23">
        <f t="shared" si="2020"/>
        <v>4803211</v>
      </c>
      <c r="AE2718" s="24">
        <f t="shared" si="1981"/>
        <v>70086276.274228647</v>
      </c>
      <c r="AF2718" s="3">
        <f t="shared" si="2015"/>
        <v>1E-4</v>
      </c>
      <c r="AG2718" s="2">
        <f t="shared" si="1997"/>
        <v>0</v>
      </c>
      <c r="AH2718" s="2">
        <f t="shared" si="1998"/>
        <v>169.92315106264368</v>
      </c>
      <c r="AI2718" s="23">
        <f t="shared" si="2021"/>
        <v>10222490992.304665</v>
      </c>
      <c r="AJ2718" s="23">
        <f t="shared" si="1999"/>
        <v>6219.922423797766</v>
      </c>
      <c r="AK2718" s="23">
        <f t="shared" si="2000"/>
        <v>61296.79170496713</v>
      </c>
      <c r="AL2718" s="23">
        <f t="shared" si="2025"/>
        <v>0</v>
      </c>
      <c r="AM2718" s="23">
        <f t="shared" si="2026"/>
        <v>0</v>
      </c>
      <c r="AN2718" s="16">
        <f t="shared" si="2016"/>
        <v>0</v>
      </c>
      <c r="AO2718" s="23">
        <f t="shared" si="2017"/>
        <v>0</v>
      </c>
      <c r="AP2718" s="22">
        <f t="shared" si="2018"/>
        <v>0</v>
      </c>
      <c r="AQ2718" s="30">
        <f t="shared" si="2001"/>
        <v>17648241331.486801</v>
      </c>
      <c r="AR2718" s="28">
        <f t="shared" si="2002"/>
        <v>8651151644.0471439</v>
      </c>
      <c r="AS2718" s="25">
        <f t="shared" si="2003"/>
        <v>200337590.02425668</v>
      </c>
      <c r="AT2718" s="32">
        <f t="shared" si="2004"/>
        <v>0</v>
      </c>
      <c r="AU2718" s="23">
        <f t="shared" si="2005"/>
        <v>0</v>
      </c>
      <c r="AV2718" s="22">
        <f t="shared" si="2006"/>
        <v>2546873355.517086</v>
      </c>
      <c r="AW2718" s="31">
        <f t="shared" si="2019"/>
        <v>11792660491.21306</v>
      </c>
    </row>
    <row r="2719" spans="1:53" x14ac:dyDescent="0.25">
      <c r="A2719" s="21">
        <f t="shared" si="2027"/>
        <v>781</v>
      </c>
      <c r="B2719" s="21" t="s">
        <v>9</v>
      </c>
      <c r="C2719" s="27">
        <f t="shared" si="1984"/>
        <v>0</v>
      </c>
      <c r="D2719" s="27">
        <f t="shared" si="2007"/>
        <v>0</v>
      </c>
      <c r="E2719" s="27" t="b">
        <f t="shared" si="1983"/>
        <v>1</v>
      </c>
      <c r="F2719" s="29">
        <f t="shared" si="1985"/>
        <v>0</v>
      </c>
      <c r="G2719" s="27">
        <f t="shared" si="2008"/>
        <v>0</v>
      </c>
      <c r="H2719" s="22">
        <f t="shared" si="1986"/>
        <v>29773202276.909836</v>
      </c>
      <c r="I2719" s="23">
        <f t="shared" si="1987"/>
        <v>132580106.5049091</v>
      </c>
      <c r="J2719" s="23">
        <f t="shared" si="1988"/>
        <v>1086</v>
      </c>
      <c r="K2719" s="19">
        <f t="shared" si="2009"/>
        <v>225.0831931027827</v>
      </c>
      <c r="L2719" s="16">
        <f t="shared" si="1989"/>
        <v>205.36711831429869</v>
      </c>
      <c r="M2719" s="23">
        <f>M2718-IF($B2719="B",(Percent_Rent_In_Elsies*2.49%/12 * H2718)/K2718,0)+IF($B2719="D",N2719,0)+IF(B2719="D",AK2718)+IF(B2719="C",F2718*90%)-(Y2719-Y2718)-IF($B2719="A",Q2718/K2718) + IF($B2719="A",Q2718/K2718)</f>
        <v>-46756886.175538436</v>
      </c>
      <c r="N2719" s="23">
        <f t="shared" si="1990"/>
        <v>0</v>
      </c>
      <c r="O2719" s="22">
        <f t="shared" si="1991"/>
        <v>21158448.150323242</v>
      </c>
      <c r="P2719" s="22">
        <f t="shared" si="2022"/>
        <v>0</v>
      </c>
      <c r="Q2719" s="22">
        <f t="shared" si="2023"/>
        <v>0</v>
      </c>
      <c r="R2719" s="22">
        <f t="shared" si="1992"/>
        <v>364013884.60271823</v>
      </c>
      <c r="S2719" s="16">
        <f t="shared" si="1982"/>
        <v>0</v>
      </c>
      <c r="T2719" s="15">
        <f t="shared" si="1993"/>
        <v>9125568.8715335093</v>
      </c>
      <c r="U2719" s="23">
        <f t="shared" si="2010"/>
        <v>1617241.5167244158</v>
      </c>
      <c r="V2719" s="23">
        <f t="shared" si="2011"/>
        <v>0</v>
      </c>
      <c r="W2719" s="23">
        <f t="shared" si="2024"/>
        <v>134545.88325494307</v>
      </c>
      <c r="X2719" s="23">
        <f t="shared" si="2012"/>
        <v>37744011.529694758</v>
      </c>
      <c r="Y2719" s="23">
        <f t="shared" si="1994"/>
        <v>13825559.361691331</v>
      </c>
      <c r="Z2719" s="3">
        <f t="shared" si="1995"/>
        <v>0</v>
      </c>
      <c r="AA2719" s="23">
        <f t="shared" si="1996"/>
        <v>63521804.158401497</v>
      </c>
      <c r="AB2719" s="26">
        <f t="shared" si="2013"/>
        <v>70086276.274228513</v>
      </c>
      <c r="AC2719" s="23">
        <f t="shared" si="2014"/>
        <v>74889487.274228647</v>
      </c>
      <c r="AD2719" s="23">
        <f t="shared" si="2020"/>
        <v>4803211</v>
      </c>
      <c r="AE2719" s="24">
        <f t="shared" si="1981"/>
        <v>70086276.274228647</v>
      </c>
      <c r="AF2719" s="3">
        <f t="shared" si="2015"/>
        <v>0</v>
      </c>
      <c r="AG2719" s="2">
        <f t="shared" si="1997"/>
        <v>0</v>
      </c>
      <c r="AH2719" s="2">
        <f t="shared" si="1998"/>
        <v>169.92315106264368</v>
      </c>
      <c r="AI2719" s="23">
        <f t="shared" si="2021"/>
        <v>10212636079.730444</v>
      </c>
      <c r="AJ2719" s="23">
        <f t="shared" si="1999"/>
        <v>6219.922423797766</v>
      </c>
      <c r="AK2719" s="23">
        <f t="shared" si="2000"/>
        <v>0</v>
      </c>
      <c r="AL2719" s="23">
        <f t="shared" si="2025"/>
        <v>0</v>
      </c>
      <c r="AM2719" s="23">
        <f t="shared" si="2026"/>
        <v>0</v>
      </c>
      <c r="AN2719" s="16">
        <f t="shared" si="2016"/>
        <v>0</v>
      </c>
      <c r="AO2719" s="23">
        <f t="shared" si="2017"/>
        <v>0</v>
      </c>
      <c r="AP2719" s="22">
        <f t="shared" si="2018"/>
        <v>0</v>
      </c>
      <c r="AQ2719" s="30">
        <f t="shared" si="2001"/>
        <v>17648241331.486801</v>
      </c>
      <c r="AR2719" s="28">
        <f t="shared" si="2002"/>
        <v>8651151644.0471439</v>
      </c>
      <c r="AS2719" s="25">
        <f t="shared" si="2003"/>
        <v>200337590.02425668</v>
      </c>
      <c r="AT2719" s="32">
        <f t="shared" si="2004"/>
        <v>0</v>
      </c>
      <c r="AU2719" s="23">
        <f t="shared" si="2005"/>
        <v>0</v>
      </c>
      <c r="AV2719" s="22">
        <f t="shared" si="2006"/>
        <v>2546873355.517086</v>
      </c>
      <c r="AW2719" s="31">
        <f t="shared" si="2019"/>
        <v>11792660491.21306</v>
      </c>
      <c r="AX2719" s="21"/>
      <c r="AY2719" s="21"/>
      <c r="AZ2719" s="21"/>
      <c r="BA2719" s="21"/>
    </row>
    <row r="2720" spans="1:53" x14ac:dyDescent="0.25">
      <c r="A2720" s="21">
        <f t="shared" si="2027"/>
        <v>781</v>
      </c>
      <c r="B2720" s="21" t="s">
        <v>28</v>
      </c>
      <c r="C2720" s="27">
        <f t="shared" si="1984"/>
        <v>0</v>
      </c>
      <c r="D2720" s="27">
        <f t="shared" si="2007"/>
        <v>0</v>
      </c>
      <c r="E2720" s="27" t="b">
        <f t="shared" si="1983"/>
        <v>1</v>
      </c>
      <c r="F2720" s="29">
        <f t="shared" si="1985"/>
        <v>0</v>
      </c>
      <c r="G2720" s="27">
        <f t="shared" si="2008"/>
        <v>0</v>
      </c>
      <c r="H2720" s="22">
        <f t="shared" si="1986"/>
        <v>29773202276.909836</v>
      </c>
      <c r="I2720" s="23">
        <f t="shared" si="1987"/>
        <v>132580106.5049091</v>
      </c>
      <c r="J2720" s="23">
        <f t="shared" si="1988"/>
        <v>1086</v>
      </c>
      <c r="K2720" s="19">
        <f t="shared" si="2009"/>
        <v>225.0831931027827</v>
      </c>
      <c r="L2720" s="16">
        <f t="shared" si="1989"/>
        <v>205.36711831429869</v>
      </c>
      <c r="M2720" s="23">
        <f>M2719-IF($B2720="B",(Percent_Rent_In_Elsies*2.49%/12 * H2719)/K2719,0)+IF($B2720="D",N2720,0)+IF(B2720="D",AK2719)+IF(B2720="C",F2719*90%)-(Y2720-Y2719)-IF($B2720="A",Q2719/K2719) + IF($B2720="A",Q2719/K2719)</f>
        <v>-46756886.175538436</v>
      </c>
      <c r="N2720" s="23">
        <f t="shared" si="1990"/>
        <v>0</v>
      </c>
      <c r="O2720" s="22">
        <f t="shared" si="1991"/>
        <v>0</v>
      </c>
      <c r="P2720" s="22">
        <f t="shared" si="2022"/>
        <v>21158448.150323242</v>
      </c>
      <c r="Q2720" s="22">
        <f t="shared" si="2023"/>
        <v>0</v>
      </c>
      <c r="R2720" s="22">
        <f t="shared" si="1992"/>
        <v>364013884.60271823</v>
      </c>
      <c r="S2720" s="16">
        <f t="shared" si="1982"/>
        <v>0</v>
      </c>
      <c r="T2720" s="15">
        <f t="shared" si="1993"/>
        <v>0</v>
      </c>
      <c r="U2720" s="23">
        <f t="shared" si="2010"/>
        <v>1617241.5167244158</v>
      </c>
      <c r="V2720" s="23">
        <f t="shared" si="2011"/>
        <v>0</v>
      </c>
      <c r="W2720" s="23">
        <f t="shared" si="2024"/>
        <v>0</v>
      </c>
      <c r="X2720" s="23">
        <f t="shared" si="2012"/>
        <v>37744011.529694758</v>
      </c>
      <c r="Y2720" s="23">
        <f t="shared" si="1994"/>
        <v>13825559.361691331</v>
      </c>
      <c r="Z2720" s="3">
        <f t="shared" si="1995"/>
        <v>6727.2941627471537</v>
      </c>
      <c r="AA2720" s="23">
        <f t="shared" si="1996"/>
        <v>63622713.570842706</v>
      </c>
      <c r="AB2720" s="26">
        <f t="shared" si="2013"/>
        <v>70086276.274228528</v>
      </c>
      <c r="AC2720" s="23">
        <f t="shared" si="2014"/>
        <v>74889487.274228647</v>
      </c>
      <c r="AD2720" s="23">
        <f t="shared" si="2020"/>
        <v>4803211</v>
      </c>
      <c r="AE2720" s="24">
        <f t="shared" si="1981"/>
        <v>70086276.274228647</v>
      </c>
      <c r="AF2720" s="3">
        <f t="shared" si="2015"/>
        <v>0</v>
      </c>
      <c r="AG2720" s="2">
        <f t="shared" si="1997"/>
        <v>807275299.52965844</v>
      </c>
      <c r="AH2720" s="2">
        <f t="shared" si="1998"/>
        <v>169.92315106264368</v>
      </c>
      <c r="AI2720" s="23">
        <f t="shared" si="2021"/>
        <v>10228859660.277866</v>
      </c>
      <c r="AJ2720" s="23">
        <f t="shared" si="1999"/>
        <v>6219.922423797766</v>
      </c>
      <c r="AK2720" s="23">
        <f t="shared" si="2000"/>
        <v>0</v>
      </c>
      <c r="AL2720" s="23">
        <f t="shared" si="2025"/>
        <v>0</v>
      </c>
      <c r="AM2720" s="23">
        <f t="shared" si="2026"/>
        <v>0</v>
      </c>
      <c r="AN2720" s="16">
        <f t="shared" si="2016"/>
        <v>0</v>
      </c>
      <c r="AO2720" s="23">
        <f t="shared" si="2017"/>
        <v>0</v>
      </c>
      <c r="AP2720" s="22">
        <f t="shared" si="2018"/>
        <v>0</v>
      </c>
      <c r="AQ2720" s="30">
        <f t="shared" si="2001"/>
        <v>17648241331.486801</v>
      </c>
      <c r="AR2720" s="28">
        <f t="shared" si="2002"/>
        <v>8651151644.0471439</v>
      </c>
      <c r="AS2720" s="25">
        <f t="shared" si="2003"/>
        <v>200337590.02425668</v>
      </c>
      <c r="AT2720" s="32">
        <f t="shared" si="2004"/>
        <v>13454.588325494307</v>
      </c>
      <c r="AU2720" s="23">
        <f t="shared" si="2005"/>
        <v>13454.588325494307</v>
      </c>
      <c r="AV2720" s="22">
        <f t="shared" si="2006"/>
        <v>2555998924.3886194</v>
      </c>
      <c r="AW2720" s="31">
        <f t="shared" si="2019"/>
        <v>11792660491.21306</v>
      </c>
      <c r="AX2720" s="21"/>
      <c r="AY2720" s="21"/>
      <c r="AZ2720" s="21"/>
      <c r="BA2720" s="21"/>
    </row>
    <row r="2721" spans="1:53" x14ac:dyDescent="0.25">
      <c r="A2721">
        <f t="shared" si="2027"/>
        <v>782</v>
      </c>
      <c r="B2721" t="s">
        <v>6</v>
      </c>
      <c r="C2721" s="27">
        <f t="shared" si="1984"/>
        <v>0</v>
      </c>
      <c r="D2721" s="27">
        <f t="shared" si="2007"/>
        <v>0</v>
      </c>
      <c r="E2721" s="27" t="b">
        <f t="shared" si="1983"/>
        <v>1</v>
      </c>
      <c r="F2721" s="29">
        <f t="shared" si="1985"/>
        <v>0</v>
      </c>
      <c r="G2721" s="27">
        <f t="shared" si="2008"/>
        <v>0</v>
      </c>
      <c r="H2721" s="22">
        <f t="shared" si="1986"/>
        <v>29822824280.704685</v>
      </c>
      <c r="I2721" s="23">
        <f t="shared" si="1987"/>
        <v>132580106.5049091</v>
      </c>
      <c r="J2721" s="23">
        <f t="shared" si="1988"/>
        <v>1086</v>
      </c>
      <c r="K2721" s="19">
        <f t="shared" si="2009"/>
        <v>225.0831931027827</v>
      </c>
      <c r="L2721" s="16">
        <f t="shared" si="1989"/>
        <v>205.70939684482252</v>
      </c>
      <c r="M2721" s="23">
        <f>M2720-IF($B2721="B",(Percent_Rent_In_Elsies*2.49%/12 * H2720)/K2720,0)+IF($B2721="D",N2721,0)+IF(B2721="D",AK2720)+IF(B2721="C",F2720*90%)-(Y2721-Y2720)-IF($B2721="A",Q2720/K2720) + IF($B2721="A",Q2720/K2720)</f>
        <v>-46756886.175538436</v>
      </c>
      <c r="N2721" s="23">
        <f t="shared" si="1990"/>
        <v>0</v>
      </c>
      <c r="O2721" s="22">
        <f t="shared" si="1991"/>
        <v>0</v>
      </c>
      <c r="P2721" s="22">
        <f t="shared" si="2022"/>
        <v>0</v>
      </c>
      <c r="Q2721" s="22">
        <f t="shared" si="2023"/>
        <v>0</v>
      </c>
      <c r="R2721" s="22">
        <f t="shared" si="1992"/>
        <v>364013884.60271823</v>
      </c>
      <c r="S2721" s="16">
        <f t="shared" si="1982"/>
        <v>0</v>
      </c>
      <c r="T2721" s="15">
        <f t="shared" si="1993"/>
        <v>0</v>
      </c>
      <c r="U2721" s="23">
        <f t="shared" si="2010"/>
        <v>1617241.5167244158</v>
      </c>
      <c r="V2721" s="23">
        <f t="shared" si="2011"/>
        <v>0</v>
      </c>
      <c r="W2721" s="23">
        <f t="shared" si="2024"/>
        <v>0</v>
      </c>
      <c r="X2721" s="23">
        <f t="shared" si="2012"/>
        <v>37777648.000508495</v>
      </c>
      <c r="Y2721" s="23">
        <f t="shared" si="1994"/>
        <v>13825559.361691331</v>
      </c>
      <c r="Z2721" s="3">
        <f t="shared" si="1995"/>
        <v>0</v>
      </c>
      <c r="AA2721" s="23">
        <f t="shared" si="1996"/>
        <v>63622713.570842706</v>
      </c>
      <c r="AB2721" s="26">
        <f t="shared" si="2013"/>
        <v>70086276.274228513</v>
      </c>
      <c r="AC2721" s="23">
        <f t="shared" si="2014"/>
        <v>74889487.274228647</v>
      </c>
      <c r="AD2721" s="23">
        <f t="shared" si="2020"/>
        <v>4803211</v>
      </c>
      <c r="AE2721" s="24">
        <f t="shared" si="1981"/>
        <v>70086276.274228647</v>
      </c>
      <c r="AF2721" s="3">
        <f t="shared" si="2015"/>
        <v>0</v>
      </c>
      <c r="AG2721" s="2">
        <f t="shared" si="1997"/>
        <v>0</v>
      </c>
      <c r="AH2721" s="2">
        <f t="shared" si="1998"/>
        <v>170.20635631441476</v>
      </c>
      <c r="AI2721" s="23">
        <f t="shared" si="2021"/>
        <v>10228859660.277866</v>
      </c>
      <c r="AJ2721" s="23">
        <f t="shared" si="1999"/>
        <v>6219.922423797766</v>
      </c>
      <c r="AK2721" s="23">
        <f t="shared" si="2000"/>
        <v>0</v>
      </c>
      <c r="AL2721" s="23">
        <f t="shared" si="2025"/>
        <v>0</v>
      </c>
      <c r="AM2721" s="23">
        <f t="shared" si="2026"/>
        <v>0</v>
      </c>
      <c r="AN2721" s="16">
        <f t="shared" si="2016"/>
        <v>0</v>
      </c>
      <c r="AO2721" s="23">
        <f t="shared" si="2017"/>
        <v>0</v>
      </c>
      <c r="AP2721" s="22">
        <f t="shared" si="2018"/>
        <v>0</v>
      </c>
      <c r="AQ2721" s="30">
        <f t="shared" si="2001"/>
        <v>17648241331.486801</v>
      </c>
      <c r="AR2721" s="28">
        <f t="shared" si="2002"/>
        <v>8651151644.0471439</v>
      </c>
      <c r="AS2721" s="25">
        <f t="shared" si="2003"/>
        <v>200337590.02425668</v>
      </c>
      <c r="AT2721" s="32">
        <f t="shared" si="2004"/>
        <v>0</v>
      </c>
      <c r="AU2721" s="23">
        <f t="shared" si="2005"/>
        <v>0</v>
      </c>
      <c r="AV2721" s="22">
        <f t="shared" si="2006"/>
        <v>2555998924.3886194</v>
      </c>
      <c r="AW2721" s="31">
        <f t="shared" si="2019"/>
        <v>11771502043.062737</v>
      </c>
    </row>
    <row r="2722" spans="1:53" x14ac:dyDescent="0.25">
      <c r="A2722">
        <f t="shared" si="2027"/>
        <v>782</v>
      </c>
      <c r="B2722" t="s">
        <v>7</v>
      </c>
      <c r="C2722" s="27">
        <f t="shared" si="1984"/>
        <v>0</v>
      </c>
      <c r="D2722" s="27">
        <f t="shared" si="2007"/>
        <v>0</v>
      </c>
      <c r="E2722" s="27" t="b">
        <f t="shared" si="1983"/>
        <v>1</v>
      </c>
      <c r="F2722" s="29">
        <f t="shared" si="1985"/>
        <v>0</v>
      </c>
      <c r="G2722" s="27">
        <f t="shared" si="2008"/>
        <v>0</v>
      </c>
      <c r="H2722" s="22">
        <f t="shared" si="1986"/>
        <v>29822824280.704685</v>
      </c>
      <c r="I2722" s="23">
        <f t="shared" si="1987"/>
        <v>132580106.5049091</v>
      </c>
      <c r="J2722" s="23">
        <f t="shared" si="1988"/>
        <v>1086</v>
      </c>
      <c r="K2722" s="19">
        <f t="shared" si="2009"/>
        <v>225.0831931027827</v>
      </c>
      <c r="L2722" s="16">
        <f t="shared" si="1989"/>
        <v>205.70939684482252</v>
      </c>
      <c r="M2722" s="23">
        <f>M2721-IF($B2722="B",(Percent_Rent_In_Elsies*2.49%/12 * H2721)/K2721,0)+IF($B2722="D",N2722,0)+IF(B2722="D",AK2721)+IF(B2722="C",F2721*90%)-(Y2722-Y2721)-IF($B2722="A",Q2721/K2721) + IF($B2722="A",Q2721/K2721)</f>
        <v>-46894351.70446001</v>
      </c>
      <c r="N2722" s="23">
        <f t="shared" si="1990"/>
        <v>0</v>
      </c>
      <c r="O2722" s="22">
        <f t="shared" si="1991"/>
        <v>0</v>
      </c>
      <c r="P2722" s="22">
        <f t="shared" si="2022"/>
        <v>0</v>
      </c>
      <c r="Q2722" s="22">
        <f t="shared" si="2023"/>
        <v>0</v>
      </c>
      <c r="R2722" s="22">
        <f t="shared" si="1992"/>
        <v>333679394.21915841</v>
      </c>
      <c r="S2722" s="16">
        <f t="shared" si="1982"/>
        <v>30334490.383559853</v>
      </c>
      <c r="T2722" s="15">
        <f t="shared" si="1993"/>
        <v>0</v>
      </c>
      <c r="U2722" s="23">
        <f t="shared" si="2010"/>
        <v>1482471.3903307144</v>
      </c>
      <c r="V2722" s="23">
        <f t="shared" si="2011"/>
        <v>134770.12639370133</v>
      </c>
      <c r="W2722" s="23">
        <f t="shared" si="2024"/>
        <v>0</v>
      </c>
      <c r="X2722" s="23">
        <f t="shared" si="2012"/>
        <v>37777648.000508495</v>
      </c>
      <c r="Y2722" s="23">
        <f t="shared" si="1994"/>
        <v>13825559.361691331</v>
      </c>
      <c r="Z2722" s="3">
        <f t="shared" si="1995"/>
        <v>0</v>
      </c>
      <c r="AA2722" s="23">
        <f t="shared" si="1996"/>
        <v>63622713.570842706</v>
      </c>
      <c r="AB2722" s="26">
        <f t="shared" si="2013"/>
        <v>70086276.274228513</v>
      </c>
      <c r="AC2722" s="23">
        <f t="shared" si="2014"/>
        <v>74889487.274228647</v>
      </c>
      <c r="AD2722" s="23">
        <f t="shared" si="2020"/>
        <v>4803211</v>
      </c>
      <c r="AE2722" s="24">
        <f t="shared" si="1981"/>
        <v>70086276.274228647</v>
      </c>
      <c r="AF2722" s="3">
        <f t="shared" si="2015"/>
        <v>0</v>
      </c>
      <c r="AG2722" s="2">
        <f t="shared" si="1997"/>
        <v>0</v>
      </c>
      <c r="AH2722" s="2">
        <f t="shared" si="1998"/>
        <v>170.20635631441476</v>
      </c>
      <c r="AI2722" s="23">
        <f t="shared" si="2021"/>
        <v>10228859660.277866</v>
      </c>
      <c r="AJ2722" s="23">
        <f t="shared" si="1999"/>
        <v>6219.922423797766</v>
      </c>
      <c r="AK2722" s="23">
        <f t="shared" si="2000"/>
        <v>0</v>
      </c>
      <c r="AL2722" s="23">
        <f t="shared" si="2025"/>
        <v>6368667.9732017517</v>
      </c>
      <c r="AM2722" s="23">
        <f t="shared" si="2026"/>
        <v>5941893110.4360361</v>
      </c>
      <c r="AN2722" s="16">
        <f t="shared" si="2016"/>
        <v>0</v>
      </c>
      <c r="AO2722" s="23">
        <f t="shared" si="2017"/>
        <v>137465.52892157537</v>
      </c>
      <c r="AP2722" s="22">
        <f t="shared" si="2018"/>
        <v>30941180.191231113</v>
      </c>
      <c r="AQ2722" s="30">
        <f t="shared" si="2001"/>
        <v>17709860691.837639</v>
      </c>
      <c r="AR2722" s="28">
        <f t="shared" si="2002"/>
        <v>8681829824.206749</v>
      </c>
      <c r="AS2722" s="25">
        <f t="shared" si="2003"/>
        <v>200337590.02425668</v>
      </c>
      <c r="AT2722" s="32">
        <f t="shared" si="2004"/>
        <v>0</v>
      </c>
      <c r="AU2722" s="23">
        <f t="shared" si="2005"/>
        <v>0</v>
      </c>
      <c r="AV2722" s="22">
        <f t="shared" si="2006"/>
        <v>2555998924.3886194</v>
      </c>
      <c r="AW2722" s="31">
        <f t="shared" si="2019"/>
        <v>11833121403.413574</v>
      </c>
    </row>
    <row r="2723" spans="1:53" s="21" customFormat="1" x14ac:dyDescent="0.25">
      <c r="A2723">
        <f t="shared" si="2027"/>
        <v>782</v>
      </c>
      <c r="B2723" t="s">
        <v>8</v>
      </c>
      <c r="C2723" s="27">
        <f t="shared" si="1984"/>
        <v>0</v>
      </c>
      <c r="D2723" s="27">
        <f t="shared" si="2007"/>
        <v>0</v>
      </c>
      <c r="E2723" s="27" t="b">
        <f t="shared" si="1983"/>
        <v>1</v>
      </c>
      <c r="F2723" s="29">
        <f t="shared" si="1985"/>
        <v>0</v>
      </c>
      <c r="G2723" s="27">
        <f t="shared" si="2008"/>
        <v>0</v>
      </c>
      <c r="H2723" s="22">
        <f t="shared" si="1986"/>
        <v>29822824280.704685</v>
      </c>
      <c r="I2723" s="23">
        <f t="shared" si="1987"/>
        <v>132580106.5049091</v>
      </c>
      <c r="J2723" s="23">
        <f t="shared" si="1988"/>
        <v>1086</v>
      </c>
      <c r="K2723" s="19">
        <f t="shared" si="2009"/>
        <v>225.0831931027827</v>
      </c>
      <c r="L2723" s="16">
        <f t="shared" si="1989"/>
        <v>205.70939684482252</v>
      </c>
      <c r="M2723" s="23">
        <f>M2722-IF($B2723="B",(Percent_Rent_In_Elsies*2.49%/12 * H2722)/K2722,0)+IF($B2723="D",N2723,0)+IF(B2723="D",AK2722)+IF(B2723="C",F2722*90%)-(Y2723-Y2722)-IF($B2723="A",Q2722/K2722) + IF($B2723="A",Q2722/K2722)</f>
        <v>-46894351.70446001</v>
      </c>
      <c r="N2723" s="23">
        <f t="shared" si="1990"/>
        <v>0</v>
      </c>
      <c r="O2723" s="22">
        <f t="shared" si="1991"/>
        <v>0</v>
      </c>
      <c r="P2723" s="22">
        <f t="shared" si="2022"/>
        <v>0</v>
      </c>
      <c r="Q2723" s="22">
        <f t="shared" si="2023"/>
        <v>0</v>
      </c>
      <c r="R2723" s="22">
        <f t="shared" si="1992"/>
        <v>364620574.41038954</v>
      </c>
      <c r="S2723" s="16">
        <f t="shared" si="1982"/>
        <v>30334490.383559853</v>
      </c>
      <c r="T2723" s="15">
        <f t="shared" si="1993"/>
        <v>0</v>
      </c>
      <c r="U2723" s="23">
        <f t="shared" si="2010"/>
        <v>1619936.9192522897</v>
      </c>
      <c r="V2723" s="23">
        <f t="shared" si="2011"/>
        <v>134770.12639370133</v>
      </c>
      <c r="W2723" s="23">
        <f t="shared" si="2024"/>
        <v>0</v>
      </c>
      <c r="X2723" s="23">
        <f t="shared" si="2012"/>
        <v>37777648.000508495</v>
      </c>
      <c r="Y2723" s="23">
        <f t="shared" si="1994"/>
        <v>13825559.361691331</v>
      </c>
      <c r="Z2723" s="3">
        <f t="shared" si="1995"/>
        <v>0</v>
      </c>
      <c r="AA2723" s="23">
        <f t="shared" si="1996"/>
        <v>63622713.570842706</v>
      </c>
      <c r="AB2723" s="26">
        <f t="shared" si="2013"/>
        <v>70086276.274228513</v>
      </c>
      <c r="AC2723" s="23">
        <f t="shared" si="2014"/>
        <v>74889487.274228647</v>
      </c>
      <c r="AD2723" s="23">
        <f t="shared" si="2020"/>
        <v>4803211</v>
      </c>
      <c r="AE2723" s="24">
        <f t="shared" si="1981"/>
        <v>70086276.274228647</v>
      </c>
      <c r="AF2723" s="3">
        <f t="shared" si="2015"/>
        <v>1E-4</v>
      </c>
      <c r="AG2723" s="2">
        <f t="shared" si="1997"/>
        <v>0</v>
      </c>
      <c r="AH2723" s="2">
        <f t="shared" si="1998"/>
        <v>170.20635631441476</v>
      </c>
      <c r="AI2723" s="23">
        <f t="shared" si="2021"/>
        <v>10228859660.277866</v>
      </c>
      <c r="AJ2723" s="23">
        <f t="shared" si="1999"/>
        <v>6219.922423797766</v>
      </c>
      <c r="AK2723" s="23">
        <f t="shared" si="2000"/>
        <v>61316.404093026213</v>
      </c>
      <c r="AL2723" s="23">
        <f t="shared" si="2025"/>
        <v>0</v>
      </c>
      <c r="AM2723" s="23">
        <f t="shared" si="2026"/>
        <v>0</v>
      </c>
      <c r="AN2723" s="16">
        <f t="shared" si="2016"/>
        <v>0</v>
      </c>
      <c r="AO2723" s="23">
        <f t="shared" si="2017"/>
        <v>0</v>
      </c>
      <c r="AP2723" s="22">
        <f t="shared" si="2018"/>
        <v>0</v>
      </c>
      <c r="AQ2723" s="30">
        <f t="shared" si="2001"/>
        <v>17709860691.837639</v>
      </c>
      <c r="AR2723" s="28">
        <f t="shared" si="2002"/>
        <v>8681829824.206749</v>
      </c>
      <c r="AS2723" s="25">
        <f t="shared" si="2003"/>
        <v>200337590.02425668</v>
      </c>
      <c r="AT2723" s="32">
        <f t="shared" si="2004"/>
        <v>0</v>
      </c>
      <c r="AU2723" s="23">
        <f t="shared" si="2005"/>
        <v>0</v>
      </c>
      <c r="AV2723" s="22">
        <f t="shared" si="2006"/>
        <v>2555998924.3886194</v>
      </c>
      <c r="AW2723" s="31">
        <f t="shared" si="2019"/>
        <v>11833121403.413574</v>
      </c>
      <c r="AX2723"/>
      <c r="AY2723"/>
      <c r="AZ2723"/>
      <c r="BA2723"/>
    </row>
    <row r="2724" spans="1:53" s="21" customFormat="1" x14ac:dyDescent="0.25">
      <c r="A2724">
        <f t="shared" si="2027"/>
        <v>782</v>
      </c>
      <c r="B2724" t="s">
        <v>9</v>
      </c>
      <c r="C2724" s="27">
        <f t="shared" si="1984"/>
        <v>0</v>
      </c>
      <c r="D2724" s="27">
        <f t="shared" si="2007"/>
        <v>0</v>
      </c>
      <c r="E2724" s="27" t="b">
        <f t="shared" si="1983"/>
        <v>1</v>
      </c>
      <c r="F2724" s="29">
        <f t="shared" si="1985"/>
        <v>0</v>
      </c>
      <c r="G2724" s="27">
        <f t="shared" si="2008"/>
        <v>0</v>
      </c>
      <c r="H2724" s="22">
        <f t="shared" si="1986"/>
        <v>29822824280.704685</v>
      </c>
      <c r="I2724" s="23">
        <f t="shared" si="1987"/>
        <v>132580106.5049091</v>
      </c>
      <c r="J2724" s="23">
        <f t="shared" si="1988"/>
        <v>1086</v>
      </c>
      <c r="K2724" s="19">
        <f t="shared" si="2009"/>
        <v>225.0831931027827</v>
      </c>
      <c r="L2724" s="16">
        <f t="shared" si="1989"/>
        <v>205.70939684482252</v>
      </c>
      <c r="M2724" s="23">
        <f>M2723-IF($B2724="B",(Percent_Rent_In_Elsies*2.49%/12 * H2723)/K2723,0)+IF($B2724="D",N2724,0)+IF(B2724="D",AK2723)+IF(B2724="C",F2723*90%)-(Y2724-Y2723)-IF($B2724="A",Q2723/K2723) + IF($B2724="A",Q2723/K2723)</f>
        <v>-46833035.300366983</v>
      </c>
      <c r="N2724" s="23">
        <f t="shared" si="1990"/>
        <v>0</v>
      </c>
      <c r="O2724" s="22">
        <f t="shared" si="1991"/>
        <v>21193712.230573788</v>
      </c>
      <c r="P2724" s="22">
        <f t="shared" si="2022"/>
        <v>0</v>
      </c>
      <c r="Q2724" s="22">
        <f t="shared" si="2023"/>
        <v>0</v>
      </c>
      <c r="R2724" s="22">
        <f t="shared" si="1992"/>
        <v>364620574.41038954</v>
      </c>
      <c r="S2724" s="16">
        <f t="shared" si="1982"/>
        <v>0</v>
      </c>
      <c r="T2724" s="15">
        <f t="shared" si="1993"/>
        <v>9140778.1529860646</v>
      </c>
      <c r="U2724" s="23">
        <f t="shared" si="2010"/>
        <v>1619936.9192522897</v>
      </c>
      <c r="V2724" s="23">
        <f t="shared" si="2011"/>
        <v>0</v>
      </c>
      <c r="W2724" s="23">
        <f t="shared" si="2024"/>
        <v>134770.12639370133</v>
      </c>
      <c r="X2724" s="23">
        <f t="shared" si="2012"/>
        <v>37777648.000508495</v>
      </c>
      <c r="Y2724" s="23">
        <f t="shared" si="1994"/>
        <v>13825559.361691331</v>
      </c>
      <c r="Z2724" s="3">
        <f t="shared" si="1995"/>
        <v>0</v>
      </c>
      <c r="AA2724" s="23">
        <f t="shared" si="1996"/>
        <v>63561397.166749679</v>
      </c>
      <c r="AB2724" s="26">
        <f t="shared" si="2013"/>
        <v>70086276.274228513</v>
      </c>
      <c r="AC2724" s="23">
        <f t="shared" si="2014"/>
        <v>74889487.274228647</v>
      </c>
      <c r="AD2724" s="23">
        <f t="shared" si="2020"/>
        <v>4803211</v>
      </c>
      <c r="AE2724" s="24">
        <f t="shared" si="1981"/>
        <v>70086276.274228647</v>
      </c>
      <c r="AF2724" s="3">
        <f t="shared" si="2015"/>
        <v>0</v>
      </c>
      <c r="AG2724" s="2">
        <f t="shared" si="1997"/>
        <v>0</v>
      </c>
      <c r="AH2724" s="2">
        <f t="shared" si="1998"/>
        <v>170.20635631441476</v>
      </c>
      <c r="AI2724" s="23">
        <f t="shared" si="2021"/>
        <v>10219001594.547268</v>
      </c>
      <c r="AJ2724" s="23">
        <f t="shared" si="1999"/>
        <v>6219.922423797766</v>
      </c>
      <c r="AK2724" s="23">
        <f t="shared" si="2000"/>
        <v>0</v>
      </c>
      <c r="AL2724" s="23">
        <f t="shared" si="2025"/>
        <v>0</v>
      </c>
      <c r="AM2724" s="23">
        <f t="shared" si="2026"/>
        <v>0</v>
      </c>
      <c r="AN2724" s="16">
        <f t="shared" si="2016"/>
        <v>0</v>
      </c>
      <c r="AO2724" s="23">
        <f t="shared" si="2017"/>
        <v>0</v>
      </c>
      <c r="AP2724" s="22">
        <f t="shared" si="2018"/>
        <v>0</v>
      </c>
      <c r="AQ2724" s="30">
        <f t="shared" si="2001"/>
        <v>17709860691.837639</v>
      </c>
      <c r="AR2724" s="28">
        <f t="shared" si="2002"/>
        <v>8681829824.206749</v>
      </c>
      <c r="AS2724" s="25">
        <f t="shared" si="2003"/>
        <v>200337590.02425668</v>
      </c>
      <c r="AT2724" s="32">
        <f t="shared" si="2004"/>
        <v>0</v>
      </c>
      <c r="AU2724" s="23">
        <f t="shared" si="2005"/>
        <v>0</v>
      </c>
      <c r="AV2724" s="22">
        <f t="shared" si="2006"/>
        <v>2555998924.3886194</v>
      </c>
      <c r="AW2724" s="31">
        <f t="shared" si="2019"/>
        <v>11833121403.413574</v>
      </c>
      <c r="AX2724"/>
      <c r="AY2724"/>
      <c r="AZ2724"/>
      <c r="BA2724"/>
    </row>
    <row r="2725" spans="1:53" x14ac:dyDescent="0.25">
      <c r="A2725" s="21">
        <f t="shared" si="2027"/>
        <v>782</v>
      </c>
      <c r="B2725" s="21" t="s">
        <v>28</v>
      </c>
      <c r="C2725" s="27">
        <f t="shared" si="1984"/>
        <v>0</v>
      </c>
      <c r="D2725" s="27">
        <f t="shared" si="2007"/>
        <v>0</v>
      </c>
      <c r="E2725" s="27" t="b">
        <f t="shared" si="1983"/>
        <v>1</v>
      </c>
      <c r="F2725" s="29">
        <f t="shared" si="1985"/>
        <v>0</v>
      </c>
      <c r="G2725" s="27">
        <f t="shared" si="2008"/>
        <v>0</v>
      </c>
      <c r="H2725" s="22">
        <f t="shared" si="1986"/>
        <v>29822824280.704685</v>
      </c>
      <c r="I2725" s="23">
        <f t="shared" si="1987"/>
        <v>132580106.5049091</v>
      </c>
      <c r="J2725" s="23">
        <f t="shared" si="1988"/>
        <v>1086</v>
      </c>
      <c r="K2725" s="19">
        <f t="shared" si="2009"/>
        <v>225.0831931027827</v>
      </c>
      <c r="L2725" s="16">
        <f t="shared" si="1989"/>
        <v>205.70939684482252</v>
      </c>
      <c r="M2725" s="23">
        <f>M2724-IF($B2725="B",(Percent_Rent_In_Elsies*2.49%/12 * H2724)/K2724,0)+IF($B2725="D",N2725,0)+IF(B2725="D",AK2724)+IF(B2725="C",F2724*90%)-(Y2725-Y2724)-IF($B2725="A",Q2724/K2724) + IF($B2725="A",Q2724/K2724)</f>
        <v>-46833035.300366983</v>
      </c>
      <c r="N2725" s="23">
        <f t="shared" si="1990"/>
        <v>0</v>
      </c>
      <c r="O2725" s="22">
        <f t="shared" si="1991"/>
        <v>0</v>
      </c>
      <c r="P2725" s="22">
        <f t="shared" si="2022"/>
        <v>21193712.230573788</v>
      </c>
      <c r="Q2725" s="22">
        <f t="shared" si="2023"/>
        <v>0</v>
      </c>
      <c r="R2725" s="22">
        <f t="shared" si="1992"/>
        <v>364620574.41038954</v>
      </c>
      <c r="S2725" s="16">
        <f t="shared" si="1982"/>
        <v>0</v>
      </c>
      <c r="T2725" s="15">
        <f t="shared" si="1993"/>
        <v>0</v>
      </c>
      <c r="U2725" s="23">
        <f t="shared" si="2010"/>
        <v>1619936.9192522897</v>
      </c>
      <c r="V2725" s="23">
        <f t="shared" si="2011"/>
        <v>0</v>
      </c>
      <c r="W2725" s="23">
        <f t="shared" si="2024"/>
        <v>0</v>
      </c>
      <c r="X2725" s="23">
        <f t="shared" si="2012"/>
        <v>37777648.000508495</v>
      </c>
      <c r="Y2725" s="23">
        <f t="shared" si="1994"/>
        <v>13825559.361691331</v>
      </c>
      <c r="Z2725" s="3">
        <f t="shared" si="1995"/>
        <v>6738.5063196850679</v>
      </c>
      <c r="AA2725" s="23">
        <f t="shared" si="1996"/>
        <v>63662474.761544958</v>
      </c>
      <c r="AB2725" s="26">
        <f t="shared" si="2013"/>
        <v>70086276.274228528</v>
      </c>
      <c r="AC2725" s="23">
        <f t="shared" si="2014"/>
        <v>74889487.274228647</v>
      </c>
      <c r="AD2725" s="23">
        <f t="shared" si="2020"/>
        <v>4803211</v>
      </c>
      <c r="AE2725" s="24">
        <f t="shared" si="1981"/>
        <v>70086276.274228647</v>
      </c>
      <c r="AF2725" s="3">
        <f t="shared" si="2015"/>
        <v>0</v>
      </c>
      <c r="AG2725" s="2">
        <f t="shared" si="1997"/>
        <v>808620758.36220813</v>
      </c>
      <c r="AH2725" s="2">
        <f t="shared" si="1998"/>
        <v>170.20635631441476</v>
      </c>
      <c r="AI2725" s="23">
        <f t="shared" si="2021"/>
        <v>10235252214.395603</v>
      </c>
      <c r="AJ2725" s="23">
        <f t="shared" si="1999"/>
        <v>6219.922423797766</v>
      </c>
      <c r="AK2725" s="23">
        <f t="shared" si="2000"/>
        <v>0</v>
      </c>
      <c r="AL2725" s="23">
        <f t="shared" si="2025"/>
        <v>0</v>
      </c>
      <c r="AM2725" s="23">
        <f t="shared" si="2026"/>
        <v>0</v>
      </c>
      <c r="AN2725" s="16">
        <f t="shared" si="2016"/>
        <v>0</v>
      </c>
      <c r="AO2725" s="23">
        <f t="shared" si="2017"/>
        <v>0</v>
      </c>
      <c r="AP2725" s="22">
        <f t="shared" si="2018"/>
        <v>0</v>
      </c>
      <c r="AQ2725" s="30">
        <f t="shared" si="2001"/>
        <v>17709860691.837639</v>
      </c>
      <c r="AR2725" s="28">
        <f t="shared" si="2002"/>
        <v>8681829824.206749</v>
      </c>
      <c r="AS2725" s="25">
        <f t="shared" si="2003"/>
        <v>200337590.02425668</v>
      </c>
      <c r="AT2725" s="32">
        <f t="shared" si="2004"/>
        <v>13477.012639370136</v>
      </c>
      <c r="AU2725" s="23">
        <f t="shared" si="2005"/>
        <v>13477.012639370136</v>
      </c>
      <c r="AV2725" s="22">
        <f t="shared" si="2006"/>
        <v>2565139702.5416055</v>
      </c>
      <c r="AW2725" s="31">
        <f t="shared" si="2019"/>
        <v>11833121403.413572</v>
      </c>
    </row>
    <row r="2726" spans="1:53" x14ac:dyDescent="0.25">
      <c r="A2726">
        <f t="shared" si="2027"/>
        <v>783</v>
      </c>
      <c r="B2726" t="s">
        <v>6</v>
      </c>
      <c r="C2726" s="27">
        <f t="shared" si="1984"/>
        <v>0</v>
      </c>
      <c r="D2726" s="27">
        <f t="shared" si="2007"/>
        <v>0</v>
      </c>
      <c r="E2726" s="27" t="b">
        <f t="shared" si="1983"/>
        <v>1</v>
      </c>
      <c r="F2726" s="29">
        <f t="shared" si="1985"/>
        <v>0</v>
      </c>
      <c r="G2726" s="27">
        <f t="shared" si="2008"/>
        <v>0</v>
      </c>
      <c r="H2726" s="22">
        <f t="shared" si="1986"/>
        <v>29872528987.839195</v>
      </c>
      <c r="I2726" s="23">
        <f t="shared" si="1987"/>
        <v>132580106.5049091</v>
      </c>
      <c r="J2726" s="23">
        <f t="shared" si="1988"/>
        <v>1086</v>
      </c>
      <c r="K2726" s="19">
        <f t="shared" si="2009"/>
        <v>225.0831931027827</v>
      </c>
      <c r="L2726" s="16">
        <f t="shared" si="1989"/>
        <v>206.05224583956391</v>
      </c>
      <c r="M2726" s="23">
        <f>M2725-IF($B2726="B",(Percent_Rent_In_Elsies*2.49%/12 * H2725)/K2725,0)+IF($B2726="D",N2726,0)+IF(B2726="D",AK2725)+IF(B2726="C",F2725*90%)-(Y2726-Y2725)-IF($B2726="A",Q2725/K2725) + IF($B2726="A",Q2725/K2725)</f>
        <v>-46833035.300366983</v>
      </c>
      <c r="N2726" s="23">
        <f t="shared" si="1990"/>
        <v>0</v>
      </c>
      <c r="O2726" s="22">
        <f t="shared" si="1991"/>
        <v>0</v>
      </c>
      <c r="P2726" s="22">
        <f t="shared" si="2022"/>
        <v>0</v>
      </c>
      <c r="Q2726" s="22">
        <f t="shared" si="2023"/>
        <v>0</v>
      </c>
      <c r="R2726" s="22">
        <f t="shared" si="1992"/>
        <v>364620574.41038954</v>
      </c>
      <c r="S2726" s="16">
        <f t="shared" si="1982"/>
        <v>0</v>
      </c>
      <c r="T2726" s="15">
        <f t="shared" si="1993"/>
        <v>0</v>
      </c>
      <c r="U2726" s="23">
        <f t="shared" si="2010"/>
        <v>1619936.9192522897</v>
      </c>
      <c r="V2726" s="23">
        <f t="shared" si="2011"/>
        <v>0</v>
      </c>
      <c r="W2726" s="23">
        <f t="shared" si="2024"/>
        <v>0</v>
      </c>
      <c r="X2726" s="23">
        <f t="shared" si="2012"/>
        <v>37811340.532106929</v>
      </c>
      <c r="Y2726" s="23">
        <f t="shared" si="1994"/>
        <v>13825559.361691331</v>
      </c>
      <c r="Z2726" s="3">
        <f t="shared" si="1995"/>
        <v>0</v>
      </c>
      <c r="AA2726" s="23">
        <f t="shared" si="1996"/>
        <v>63662474.761544958</v>
      </c>
      <c r="AB2726" s="26">
        <f t="shared" si="2013"/>
        <v>70086276.274228528</v>
      </c>
      <c r="AC2726" s="23">
        <f t="shared" si="2014"/>
        <v>74889487.274228647</v>
      </c>
      <c r="AD2726" s="23">
        <f t="shared" si="2020"/>
        <v>4803211</v>
      </c>
      <c r="AE2726" s="24">
        <f t="shared" si="1981"/>
        <v>70086276.274228647</v>
      </c>
      <c r="AF2726" s="3">
        <f t="shared" si="2015"/>
        <v>0</v>
      </c>
      <c r="AG2726" s="2">
        <f t="shared" si="1997"/>
        <v>0</v>
      </c>
      <c r="AH2726" s="2">
        <f t="shared" si="1998"/>
        <v>170.49003357493882</v>
      </c>
      <c r="AI2726" s="23">
        <f t="shared" si="2021"/>
        <v>10235252214.395603</v>
      </c>
      <c r="AJ2726" s="23">
        <f t="shared" si="1999"/>
        <v>6219.922423797766</v>
      </c>
      <c r="AK2726" s="23">
        <f t="shared" si="2000"/>
        <v>0</v>
      </c>
      <c r="AL2726" s="23">
        <f t="shared" si="2025"/>
        <v>0</v>
      </c>
      <c r="AM2726" s="23">
        <f t="shared" si="2026"/>
        <v>0</v>
      </c>
      <c r="AN2726" s="16">
        <f t="shared" si="2016"/>
        <v>0</v>
      </c>
      <c r="AO2726" s="23">
        <f t="shared" si="2017"/>
        <v>0</v>
      </c>
      <c r="AP2726" s="22">
        <f t="shared" si="2018"/>
        <v>0</v>
      </c>
      <c r="AQ2726" s="30">
        <f t="shared" si="2001"/>
        <v>17709860691.837639</v>
      </c>
      <c r="AR2726" s="28">
        <f t="shared" si="2002"/>
        <v>8681829824.206749</v>
      </c>
      <c r="AS2726" s="25">
        <f t="shared" si="2003"/>
        <v>200337590.02425668</v>
      </c>
      <c r="AT2726" s="32">
        <f t="shared" si="2004"/>
        <v>0</v>
      </c>
      <c r="AU2726" s="23">
        <f t="shared" si="2005"/>
        <v>0</v>
      </c>
      <c r="AV2726" s="22">
        <f t="shared" si="2006"/>
        <v>2565139702.5416055</v>
      </c>
      <c r="AW2726" s="31">
        <f t="shared" si="2019"/>
        <v>11811927691.182999</v>
      </c>
    </row>
    <row r="2727" spans="1:53" x14ac:dyDescent="0.25">
      <c r="A2727">
        <f t="shared" si="2027"/>
        <v>783</v>
      </c>
      <c r="B2727" t="s">
        <v>7</v>
      </c>
      <c r="C2727" s="27">
        <f t="shared" si="1984"/>
        <v>0</v>
      </c>
      <c r="D2727" s="27">
        <f t="shared" si="2007"/>
        <v>0</v>
      </c>
      <c r="E2727" s="27" t="b">
        <f t="shared" si="1983"/>
        <v>1</v>
      </c>
      <c r="F2727" s="29">
        <f t="shared" si="1985"/>
        <v>0</v>
      </c>
      <c r="G2727" s="27">
        <f t="shared" si="2008"/>
        <v>0</v>
      </c>
      <c r="H2727" s="22">
        <f t="shared" si="1986"/>
        <v>29872528987.839195</v>
      </c>
      <c r="I2727" s="23">
        <f t="shared" si="1987"/>
        <v>132580106.5049091</v>
      </c>
      <c r="J2727" s="23">
        <f t="shared" si="1988"/>
        <v>1086</v>
      </c>
      <c r="K2727" s="19">
        <f t="shared" si="2009"/>
        <v>225.0831931027827</v>
      </c>
      <c r="L2727" s="16">
        <f t="shared" si="1989"/>
        <v>206.05224583956391</v>
      </c>
      <c r="M2727" s="23">
        <f>M2726-IF($B2727="B",(Percent_Rent_In_Elsies*2.49%/12 * H2726)/K2726,0)+IF($B2727="D",N2727,0)+IF(B2727="D",AK2726)+IF(B2727="C",F2726*90%)-(Y2727-Y2726)-IF($B2727="A",Q2726/K2726) + IF($B2727="A",Q2726/K2726)</f>
        <v>-46970729.938503429</v>
      </c>
      <c r="N2727" s="23">
        <f t="shared" si="1990"/>
        <v>0</v>
      </c>
      <c r="O2727" s="22">
        <f t="shared" si="1991"/>
        <v>0</v>
      </c>
      <c r="P2727" s="22">
        <f t="shared" si="2022"/>
        <v>0</v>
      </c>
      <c r="Q2727" s="22">
        <f t="shared" si="2023"/>
        <v>0</v>
      </c>
      <c r="R2727" s="22">
        <f t="shared" si="1992"/>
        <v>334235526.54285705</v>
      </c>
      <c r="S2727" s="16">
        <f t="shared" si="1982"/>
        <v>30385047.867532462</v>
      </c>
      <c r="T2727" s="15">
        <f t="shared" si="1993"/>
        <v>0</v>
      </c>
      <c r="U2727" s="23">
        <f t="shared" si="2010"/>
        <v>1484942.1759812655</v>
      </c>
      <c r="V2727" s="23">
        <f t="shared" si="2011"/>
        <v>134994.74327102414</v>
      </c>
      <c r="W2727" s="23">
        <f t="shared" si="2024"/>
        <v>0</v>
      </c>
      <c r="X2727" s="23">
        <f t="shared" si="2012"/>
        <v>37811340.532106929</v>
      </c>
      <c r="Y2727" s="23">
        <f t="shared" si="1994"/>
        <v>13825559.361691331</v>
      </c>
      <c r="Z2727" s="3">
        <f t="shared" si="1995"/>
        <v>0</v>
      </c>
      <c r="AA2727" s="23">
        <f t="shared" si="1996"/>
        <v>63662474.761544958</v>
      </c>
      <c r="AB2727" s="26">
        <f t="shared" si="2013"/>
        <v>70086276.274228528</v>
      </c>
      <c r="AC2727" s="23">
        <f t="shared" si="2014"/>
        <v>74889487.274228647</v>
      </c>
      <c r="AD2727" s="23">
        <f t="shared" si="2020"/>
        <v>4803211</v>
      </c>
      <c r="AE2727" s="24">
        <f t="shared" si="1981"/>
        <v>70086276.274228647</v>
      </c>
      <c r="AF2727" s="3">
        <f t="shared" si="2015"/>
        <v>0</v>
      </c>
      <c r="AG2727" s="2">
        <f t="shared" si="1997"/>
        <v>0</v>
      </c>
      <c r="AH2727" s="2">
        <f t="shared" si="1998"/>
        <v>170.49003357493882</v>
      </c>
      <c r="AI2727" s="23">
        <f t="shared" si="2021"/>
        <v>10235252214.395603</v>
      </c>
      <c r="AJ2727" s="23">
        <f t="shared" si="1999"/>
        <v>6219.922423797766</v>
      </c>
      <c r="AK2727" s="23">
        <f t="shared" si="2000"/>
        <v>0</v>
      </c>
      <c r="AL2727" s="23">
        <f t="shared" si="2025"/>
        <v>6392554.1177368164</v>
      </c>
      <c r="AM2727" s="23">
        <f t="shared" si="2026"/>
        <v>5964178605.3377953</v>
      </c>
      <c r="AN2727" s="16">
        <f t="shared" si="2016"/>
        <v>0</v>
      </c>
      <c r="AO2727" s="23">
        <f t="shared" si="2017"/>
        <v>137694.6381364447</v>
      </c>
      <c r="AP2727" s="22">
        <f t="shared" si="2018"/>
        <v>30992748.824883167</v>
      </c>
      <c r="AQ2727" s="30">
        <f t="shared" si="2001"/>
        <v>17771582751.122395</v>
      </c>
      <c r="AR2727" s="28">
        <f t="shared" si="2002"/>
        <v>8712559134.6666203</v>
      </c>
      <c r="AS2727" s="25">
        <f t="shared" si="2003"/>
        <v>200337590.02425668</v>
      </c>
      <c r="AT2727" s="32">
        <f t="shared" si="2004"/>
        <v>0</v>
      </c>
      <c r="AU2727" s="23">
        <f t="shared" si="2005"/>
        <v>0</v>
      </c>
      <c r="AV2727" s="22">
        <f t="shared" si="2006"/>
        <v>2565139702.5416055</v>
      </c>
      <c r="AW2727" s="31">
        <f t="shared" si="2019"/>
        <v>11873649750.467752</v>
      </c>
    </row>
    <row r="2728" spans="1:53" x14ac:dyDescent="0.25">
      <c r="A2728">
        <f t="shared" si="2027"/>
        <v>783</v>
      </c>
      <c r="B2728" t="s">
        <v>8</v>
      </c>
      <c r="C2728" s="27">
        <f t="shared" si="1984"/>
        <v>0</v>
      </c>
      <c r="D2728" s="27">
        <f t="shared" si="2007"/>
        <v>0</v>
      </c>
      <c r="E2728" s="27" t="b">
        <f t="shared" si="1983"/>
        <v>1</v>
      </c>
      <c r="F2728" s="29">
        <f t="shared" si="1985"/>
        <v>0</v>
      </c>
      <c r="G2728" s="27">
        <f t="shared" si="2008"/>
        <v>0</v>
      </c>
      <c r="H2728" s="22">
        <f t="shared" si="1986"/>
        <v>29872528987.839195</v>
      </c>
      <c r="I2728" s="23">
        <f t="shared" si="1987"/>
        <v>132580106.5049091</v>
      </c>
      <c r="J2728" s="23">
        <f t="shared" si="1988"/>
        <v>1086</v>
      </c>
      <c r="K2728" s="19">
        <f t="shared" si="2009"/>
        <v>225.0831931027827</v>
      </c>
      <c r="L2728" s="16">
        <f t="shared" si="1989"/>
        <v>206.05224583956391</v>
      </c>
      <c r="M2728" s="23">
        <f>M2727-IF($B2728="B",(Percent_Rent_In_Elsies*2.49%/12 * H2727)/K2727,0)+IF($B2728="D",N2728,0)+IF(B2728="D",AK2727)+IF(B2728="C",F2727*90%)-(Y2728-Y2727)-IF($B2728="A",Q2727/K2727) + IF($B2728="A",Q2727/K2727)</f>
        <v>-46970729.938503429</v>
      </c>
      <c r="N2728" s="23">
        <f t="shared" si="1990"/>
        <v>0</v>
      </c>
      <c r="O2728" s="22">
        <f t="shared" si="1991"/>
        <v>0</v>
      </c>
      <c r="P2728" s="22">
        <f t="shared" si="2022"/>
        <v>0</v>
      </c>
      <c r="Q2728" s="22">
        <f t="shared" si="2023"/>
        <v>0</v>
      </c>
      <c r="R2728" s="22">
        <f t="shared" si="1992"/>
        <v>365228275.36774021</v>
      </c>
      <c r="S2728" s="16">
        <f t="shared" si="1982"/>
        <v>30385047.867532462</v>
      </c>
      <c r="T2728" s="15">
        <f t="shared" si="1993"/>
        <v>0</v>
      </c>
      <c r="U2728" s="23">
        <f t="shared" si="2010"/>
        <v>1622636.8141177101</v>
      </c>
      <c r="V2728" s="23">
        <f t="shared" si="2011"/>
        <v>134994.74327102414</v>
      </c>
      <c r="W2728" s="23">
        <f t="shared" si="2024"/>
        <v>0</v>
      </c>
      <c r="X2728" s="23">
        <f t="shared" si="2012"/>
        <v>37811340.532106929</v>
      </c>
      <c r="Y2728" s="23">
        <f t="shared" si="1994"/>
        <v>13825559.361691331</v>
      </c>
      <c r="Z2728" s="3">
        <f t="shared" si="1995"/>
        <v>0</v>
      </c>
      <c r="AA2728" s="23">
        <f t="shared" si="1996"/>
        <v>63662474.761544958</v>
      </c>
      <c r="AB2728" s="26">
        <f t="shared" si="2013"/>
        <v>70086276.274228528</v>
      </c>
      <c r="AC2728" s="23">
        <f t="shared" si="2014"/>
        <v>74889487.274228647</v>
      </c>
      <c r="AD2728" s="23">
        <f t="shared" si="2020"/>
        <v>4803211</v>
      </c>
      <c r="AE2728" s="24">
        <f t="shared" si="1981"/>
        <v>70086276.274228647</v>
      </c>
      <c r="AF2728" s="3">
        <f t="shared" si="2015"/>
        <v>1E-4</v>
      </c>
      <c r="AG2728" s="2">
        <f t="shared" si="1997"/>
        <v>0</v>
      </c>
      <c r="AH2728" s="2">
        <f t="shared" si="1998"/>
        <v>170.49003357493882</v>
      </c>
      <c r="AI2728" s="23">
        <f t="shared" si="2021"/>
        <v>10235252214.395603</v>
      </c>
      <c r="AJ2728" s="23">
        <f t="shared" si="1999"/>
        <v>6219.922423797766</v>
      </c>
      <c r="AK2728" s="23">
        <f t="shared" si="2000"/>
        <v>61336.151856866833</v>
      </c>
      <c r="AL2728" s="23">
        <f t="shared" si="2025"/>
        <v>0</v>
      </c>
      <c r="AM2728" s="23">
        <f t="shared" si="2026"/>
        <v>0</v>
      </c>
      <c r="AN2728" s="16">
        <f t="shared" si="2016"/>
        <v>0</v>
      </c>
      <c r="AO2728" s="23">
        <f t="shared" si="2017"/>
        <v>0</v>
      </c>
      <c r="AP2728" s="22">
        <f t="shared" si="2018"/>
        <v>0</v>
      </c>
      <c r="AQ2728" s="30">
        <f t="shared" si="2001"/>
        <v>17771582751.122395</v>
      </c>
      <c r="AR2728" s="28">
        <f t="shared" si="2002"/>
        <v>8712559134.6666203</v>
      </c>
      <c r="AS2728" s="25">
        <f t="shared" si="2003"/>
        <v>200337590.02425668</v>
      </c>
      <c r="AT2728" s="32">
        <f t="shared" si="2004"/>
        <v>0</v>
      </c>
      <c r="AU2728" s="23">
        <f t="shared" si="2005"/>
        <v>0</v>
      </c>
      <c r="AV2728" s="22">
        <f t="shared" si="2006"/>
        <v>2565139702.5416055</v>
      </c>
      <c r="AW2728" s="31">
        <f t="shared" si="2019"/>
        <v>11873649750.467754</v>
      </c>
    </row>
    <row r="2729" spans="1:53" x14ac:dyDescent="0.25">
      <c r="A2729" s="21">
        <f t="shared" si="2027"/>
        <v>783</v>
      </c>
      <c r="B2729" s="21" t="s">
        <v>9</v>
      </c>
      <c r="C2729" s="27">
        <f t="shared" si="1984"/>
        <v>0</v>
      </c>
      <c r="D2729" s="27">
        <f t="shared" si="2007"/>
        <v>0</v>
      </c>
      <c r="E2729" s="27" t="b">
        <f t="shared" si="1983"/>
        <v>1</v>
      </c>
      <c r="F2729" s="29">
        <f t="shared" si="1985"/>
        <v>0</v>
      </c>
      <c r="G2729" s="27">
        <f t="shared" si="2008"/>
        <v>0</v>
      </c>
      <c r="H2729" s="22">
        <f t="shared" si="1986"/>
        <v>29872528987.839195</v>
      </c>
      <c r="I2729" s="23">
        <f t="shared" si="1987"/>
        <v>132580106.5049091</v>
      </c>
      <c r="J2729" s="23">
        <f t="shared" si="1988"/>
        <v>1086</v>
      </c>
      <c r="K2729" s="19">
        <f t="shared" si="2009"/>
        <v>225.0831931027827</v>
      </c>
      <c r="L2729" s="16">
        <f t="shared" si="1989"/>
        <v>206.05224583956391</v>
      </c>
      <c r="M2729" s="23">
        <f>M2728-IF($B2729="B",(Percent_Rent_In_Elsies*2.49%/12 * H2728)/K2728,0)+IF($B2729="D",N2729,0)+IF(B2729="D",AK2728)+IF(B2729="C",F2728*90%)-(Y2729-Y2728)-IF($B2729="A",Q2728/K2728) + IF($B2729="A",Q2728/K2728)</f>
        <v>-46909393.78664656</v>
      </c>
      <c r="N2729" s="23">
        <f t="shared" si="1990"/>
        <v>0</v>
      </c>
      <c r="O2729" s="22">
        <f t="shared" si="1991"/>
        <v>21229035.084291417</v>
      </c>
      <c r="P2729" s="22">
        <f t="shared" si="2022"/>
        <v>0</v>
      </c>
      <c r="Q2729" s="22">
        <f t="shared" si="2023"/>
        <v>0</v>
      </c>
      <c r="R2729" s="22">
        <f t="shared" si="1992"/>
        <v>365228275.36774021</v>
      </c>
      <c r="S2729" s="16">
        <f t="shared" si="1982"/>
        <v>0</v>
      </c>
      <c r="T2729" s="15">
        <f t="shared" si="1993"/>
        <v>9156012.7832410447</v>
      </c>
      <c r="U2729" s="23">
        <f t="shared" si="2010"/>
        <v>1622636.8141177101</v>
      </c>
      <c r="V2729" s="23">
        <f t="shared" si="2011"/>
        <v>0</v>
      </c>
      <c r="W2729" s="23">
        <f t="shared" si="2024"/>
        <v>134994.74327102414</v>
      </c>
      <c r="X2729" s="23">
        <f t="shared" si="2012"/>
        <v>37811340.532106929</v>
      </c>
      <c r="Y2729" s="23">
        <f t="shared" si="1994"/>
        <v>13825559.361691331</v>
      </c>
      <c r="Z2729" s="3">
        <f t="shared" si="1995"/>
        <v>0</v>
      </c>
      <c r="AA2729" s="23">
        <f t="shared" si="1996"/>
        <v>63601138.609688088</v>
      </c>
      <c r="AB2729" s="26">
        <f t="shared" si="2013"/>
        <v>70086276.274228528</v>
      </c>
      <c r="AC2729" s="23">
        <f t="shared" si="2014"/>
        <v>74889487.274228647</v>
      </c>
      <c r="AD2729" s="23">
        <f t="shared" si="2020"/>
        <v>4803211</v>
      </c>
      <c r="AE2729" s="24">
        <f t="shared" si="1981"/>
        <v>70086276.274228647</v>
      </c>
      <c r="AF2729" s="3">
        <f t="shared" si="2015"/>
        <v>0</v>
      </c>
      <c r="AG2729" s="2">
        <f t="shared" si="1997"/>
        <v>0</v>
      </c>
      <c r="AH2729" s="2">
        <f t="shared" si="1998"/>
        <v>170.49003357493882</v>
      </c>
      <c r="AI2729" s="23">
        <f t="shared" si="2021"/>
        <v>10225390973.743761</v>
      </c>
      <c r="AJ2729" s="23">
        <f t="shared" si="1999"/>
        <v>6219.922423797766</v>
      </c>
      <c r="AK2729" s="23">
        <f t="shared" si="2000"/>
        <v>0</v>
      </c>
      <c r="AL2729" s="23">
        <f t="shared" si="2025"/>
        <v>0</v>
      </c>
      <c r="AM2729" s="23">
        <f t="shared" si="2026"/>
        <v>0</v>
      </c>
      <c r="AN2729" s="16">
        <f t="shared" si="2016"/>
        <v>0</v>
      </c>
      <c r="AO2729" s="23">
        <f t="shared" si="2017"/>
        <v>0</v>
      </c>
      <c r="AP2729" s="22">
        <f t="shared" si="2018"/>
        <v>0</v>
      </c>
      <c r="AQ2729" s="30">
        <f t="shared" si="2001"/>
        <v>17771582751.122395</v>
      </c>
      <c r="AR2729" s="28">
        <f t="shared" si="2002"/>
        <v>8712559134.6666203</v>
      </c>
      <c r="AS2729" s="25">
        <f t="shared" si="2003"/>
        <v>200337590.02425668</v>
      </c>
      <c r="AT2729" s="32">
        <f t="shared" si="2004"/>
        <v>0</v>
      </c>
      <c r="AU2729" s="23">
        <f t="shared" si="2005"/>
        <v>0</v>
      </c>
      <c r="AV2729" s="22">
        <f t="shared" si="2006"/>
        <v>2565139702.5416055</v>
      </c>
      <c r="AW2729" s="31">
        <f t="shared" si="2019"/>
        <v>11873649750.467754</v>
      </c>
      <c r="AX2729" s="21"/>
      <c r="AY2729" s="21"/>
      <c r="AZ2729" s="21"/>
      <c r="BA2729" s="21"/>
    </row>
    <row r="2730" spans="1:53" x14ac:dyDescent="0.25">
      <c r="A2730" s="21">
        <f t="shared" si="2027"/>
        <v>783</v>
      </c>
      <c r="B2730" s="21" t="s">
        <v>28</v>
      </c>
      <c r="C2730" s="27">
        <f t="shared" si="1984"/>
        <v>0</v>
      </c>
      <c r="D2730" s="27">
        <f t="shared" si="2007"/>
        <v>0</v>
      </c>
      <c r="E2730" s="27" t="b">
        <f t="shared" si="1983"/>
        <v>1</v>
      </c>
      <c r="F2730" s="29">
        <f t="shared" si="1985"/>
        <v>0</v>
      </c>
      <c r="G2730" s="27">
        <f t="shared" si="2008"/>
        <v>0</v>
      </c>
      <c r="H2730" s="22">
        <f t="shared" si="1986"/>
        <v>29872528987.839195</v>
      </c>
      <c r="I2730" s="23">
        <f t="shared" si="1987"/>
        <v>132580106.5049091</v>
      </c>
      <c r="J2730" s="23">
        <f t="shared" si="1988"/>
        <v>1086</v>
      </c>
      <c r="K2730" s="19">
        <f t="shared" si="2009"/>
        <v>225.0831931027827</v>
      </c>
      <c r="L2730" s="16">
        <f t="shared" si="1989"/>
        <v>206.05224583956391</v>
      </c>
      <c r="M2730" s="23">
        <f>M2729-IF($B2730="B",(Percent_Rent_In_Elsies*2.49%/12 * H2729)/K2729,0)+IF($B2730="D",N2730,0)+IF(B2730="D",AK2729)+IF(B2730="C",F2729*90%)-(Y2730-Y2729)-IF($B2730="A",Q2729/K2729) + IF($B2730="A",Q2729/K2729)</f>
        <v>-46909393.78664656</v>
      </c>
      <c r="N2730" s="23">
        <f t="shared" si="1990"/>
        <v>0</v>
      </c>
      <c r="O2730" s="22">
        <f t="shared" si="1991"/>
        <v>0</v>
      </c>
      <c r="P2730" s="22">
        <f t="shared" si="2022"/>
        <v>21229035.084291417</v>
      </c>
      <c r="Q2730" s="22">
        <f t="shared" si="2023"/>
        <v>0</v>
      </c>
      <c r="R2730" s="22">
        <f t="shared" si="1992"/>
        <v>365228275.36774021</v>
      </c>
      <c r="S2730" s="16">
        <f t="shared" si="1982"/>
        <v>0</v>
      </c>
      <c r="T2730" s="15">
        <f t="shared" si="1993"/>
        <v>0</v>
      </c>
      <c r="U2730" s="23">
        <f t="shared" si="2010"/>
        <v>1622636.8141177101</v>
      </c>
      <c r="V2730" s="23">
        <f t="shared" si="2011"/>
        <v>0</v>
      </c>
      <c r="W2730" s="23">
        <f t="shared" si="2024"/>
        <v>0</v>
      </c>
      <c r="X2730" s="23">
        <f t="shared" si="2012"/>
        <v>37811340.532106929</v>
      </c>
      <c r="Y2730" s="23">
        <f t="shared" si="1994"/>
        <v>13825559.361691331</v>
      </c>
      <c r="Z2730" s="3">
        <f t="shared" si="1995"/>
        <v>6749.7371635512081</v>
      </c>
      <c r="AA2730" s="23">
        <f t="shared" si="1996"/>
        <v>63702384.667141356</v>
      </c>
      <c r="AB2730" s="26">
        <f t="shared" si="2013"/>
        <v>70086276.274228528</v>
      </c>
      <c r="AC2730" s="23">
        <f t="shared" si="2014"/>
        <v>74889487.274228647</v>
      </c>
      <c r="AD2730" s="23">
        <f t="shared" si="2020"/>
        <v>4803211</v>
      </c>
      <c r="AE2730" s="24">
        <f t="shared" si="1981"/>
        <v>70086276.274228647</v>
      </c>
      <c r="AF2730" s="3">
        <f t="shared" si="2015"/>
        <v>0</v>
      </c>
      <c r="AG2730" s="2">
        <f t="shared" si="1997"/>
        <v>809968459.62614501</v>
      </c>
      <c r="AH2730" s="2">
        <f t="shared" si="1998"/>
        <v>170.49003357493882</v>
      </c>
      <c r="AI2730" s="23">
        <f t="shared" si="2021"/>
        <v>10241668677.958509</v>
      </c>
      <c r="AJ2730" s="23">
        <f t="shared" si="1999"/>
        <v>6219.922423797766</v>
      </c>
      <c r="AK2730" s="23">
        <f t="shared" si="2000"/>
        <v>0</v>
      </c>
      <c r="AL2730" s="23">
        <f t="shared" si="2025"/>
        <v>0</v>
      </c>
      <c r="AM2730" s="23">
        <f t="shared" si="2026"/>
        <v>0</v>
      </c>
      <c r="AN2730" s="16">
        <f t="shared" si="2016"/>
        <v>0</v>
      </c>
      <c r="AO2730" s="23">
        <f t="shared" si="2017"/>
        <v>0</v>
      </c>
      <c r="AP2730" s="22">
        <f t="shared" si="2018"/>
        <v>0</v>
      </c>
      <c r="AQ2730" s="30">
        <f t="shared" si="2001"/>
        <v>17771582751.122395</v>
      </c>
      <c r="AR2730" s="28">
        <f t="shared" si="2002"/>
        <v>8712559134.6666203</v>
      </c>
      <c r="AS2730" s="25">
        <f t="shared" si="2003"/>
        <v>200337590.02425668</v>
      </c>
      <c r="AT2730" s="32">
        <f t="shared" si="2004"/>
        <v>13499.474327102416</v>
      </c>
      <c r="AU2730" s="23">
        <f t="shared" si="2005"/>
        <v>13499.474327102416</v>
      </c>
      <c r="AV2730" s="22">
        <f t="shared" si="2006"/>
        <v>2574295715.3248467</v>
      </c>
      <c r="AW2730" s="31">
        <f t="shared" si="2019"/>
        <v>11873649750.467754</v>
      </c>
      <c r="AX2730" s="21"/>
      <c r="AY2730" s="21"/>
      <c r="AZ2730" s="21"/>
      <c r="BA2730" s="21"/>
    </row>
    <row r="2731" spans="1:53" x14ac:dyDescent="0.25">
      <c r="A2731">
        <f t="shared" si="2027"/>
        <v>784</v>
      </c>
      <c r="B2731" t="s">
        <v>6</v>
      </c>
      <c r="C2731" s="27">
        <f t="shared" si="1984"/>
        <v>0</v>
      </c>
      <c r="D2731" s="27">
        <f t="shared" si="2007"/>
        <v>0</v>
      </c>
      <c r="E2731" s="27" t="b">
        <f t="shared" si="1983"/>
        <v>1</v>
      </c>
      <c r="F2731" s="29">
        <f t="shared" si="1985"/>
        <v>0</v>
      </c>
      <c r="G2731" s="27">
        <f t="shared" si="2008"/>
        <v>0</v>
      </c>
      <c r="H2731" s="22">
        <f t="shared" si="1986"/>
        <v>29922316536.15226</v>
      </c>
      <c r="I2731" s="23">
        <f t="shared" si="1987"/>
        <v>132580106.5049091</v>
      </c>
      <c r="J2731" s="23">
        <f t="shared" si="1988"/>
        <v>1086</v>
      </c>
      <c r="K2731" s="19">
        <f t="shared" si="2009"/>
        <v>225.0831931027827</v>
      </c>
      <c r="L2731" s="16">
        <f t="shared" si="1989"/>
        <v>206.39566624929651</v>
      </c>
      <c r="M2731" s="23">
        <f>M2730-IF($B2731="B",(Percent_Rent_In_Elsies*2.49%/12 * H2730)/K2730,0)+IF($B2731="D",N2731,0)+IF(B2731="D",AK2730)+IF(B2731="C",F2730*90%)-(Y2731-Y2730)-IF($B2731="A",Q2730/K2730) + IF($B2731="A",Q2730/K2730)</f>
        <v>-46909393.78664656</v>
      </c>
      <c r="N2731" s="23">
        <f t="shared" si="1990"/>
        <v>0</v>
      </c>
      <c r="O2731" s="22">
        <f t="shared" si="1991"/>
        <v>0</v>
      </c>
      <c r="P2731" s="22">
        <f t="shared" si="2022"/>
        <v>0</v>
      </c>
      <c r="Q2731" s="22">
        <f t="shared" si="2023"/>
        <v>0</v>
      </c>
      <c r="R2731" s="22">
        <f t="shared" si="1992"/>
        <v>365228275.36774021</v>
      </c>
      <c r="S2731" s="16">
        <f t="shared" si="1982"/>
        <v>0</v>
      </c>
      <c r="T2731" s="15">
        <f t="shared" si="1993"/>
        <v>0</v>
      </c>
      <c r="U2731" s="23">
        <f t="shared" si="2010"/>
        <v>1622636.8141177101</v>
      </c>
      <c r="V2731" s="23">
        <f t="shared" si="2011"/>
        <v>0</v>
      </c>
      <c r="W2731" s="23">
        <f t="shared" si="2024"/>
        <v>0</v>
      </c>
      <c r="X2731" s="23">
        <f t="shared" si="2012"/>
        <v>37845089.217924684</v>
      </c>
      <c r="Y2731" s="23">
        <f t="shared" si="1994"/>
        <v>13825559.361691331</v>
      </c>
      <c r="Z2731" s="3">
        <f t="shared" si="1995"/>
        <v>0</v>
      </c>
      <c r="AA2731" s="23">
        <f t="shared" si="1996"/>
        <v>63702384.667141356</v>
      </c>
      <c r="AB2731" s="26">
        <f t="shared" si="2013"/>
        <v>70086276.274228528</v>
      </c>
      <c r="AC2731" s="23">
        <f t="shared" si="2014"/>
        <v>74889487.274228647</v>
      </c>
      <c r="AD2731" s="23">
        <f t="shared" si="2020"/>
        <v>4803211</v>
      </c>
      <c r="AE2731" s="24">
        <f t="shared" si="1981"/>
        <v>70086276.274228647</v>
      </c>
      <c r="AF2731" s="3">
        <f t="shared" si="2015"/>
        <v>0</v>
      </c>
      <c r="AG2731" s="2">
        <f t="shared" si="1997"/>
        <v>0</v>
      </c>
      <c r="AH2731" s="2">
        <f t="shared" si="1998"/>
        <v>170.77418363089703</v>
      </c>
      <c r="AI2731" s="23">
        <f t="shared" si="2021"/>
        <v>10241668677.958509</v>
      </c>
      <c r="AJ2731" s="23">
        <f t="shared" si="1999"/>
        <v>6219.922423797766</v>
      </c>
      <c r="AK2731" s="23">
        <f t="shared" si="2000"/>
        <v>0</v>
      </c>
      <c r="AL2731" s="23">
        <f t="shared" si="2025"/>
        <v>0</v>
      </c>
      <c r="AM2731" s="23">
        <f t="shared" si="2026"/>
        <v>0</v>
      </c>
      <c r="AN2731" s="16">
        <f t="shared" si="2016"/>
        <v>0</v>
      </c>
      <c r="AO2731" s="23">
        <f t="shared" si="2017"/>
        <v>0</v>
      </c>
      <c r="AP2731" s="22">
        <f t="shared" si="2018"/>
        <v>0</v>
      </c>
      <c r="AQ2731" s="30">
        <f t="shared" si="2001"/>
        <v>17771582751.122395</v>
      </c>
      <c r="AR2731" s="28">
        <f t="shared" si="2002"/>
        <v>8712559134.6666203</v>
      </c>
      <c r="AS2731" s="25">
        <f t="shared" si="2003"/>
        <v>200337590.02425668</v>
      </c>
      <c r="AT2731" s="32">
        <f t="shared" si="2004"/>
        <v>0</v>
      </c>
      <c r="AU2731" s="23">
        <f t="shared" si="2005"/>
        <v>0</v>
      </c>
      <c r="AV2731" s="22">
        <f t="shared" si="2006"/>
        <v>2574295715.3248467</v>
      </c>
      <c r="AW2731" s="31">
        <f t="shared" si="2019"/>
        <v>11852420715.383463</v>
      </c>
    </row>
    <row r="2732" spans="1:53" x14ac:dyDescent="0.25">
      <c r="A2732">
        <f t="shared" si="2027"/>
        <v>784</v>
      </c>
      <c r="B2732" t="s">
        <v>7</v>
      </c>
      <c r="C2732" s="27">
        <f t="shared" si="1984"/>
        <v>0</v>
      </c>
      <c r="D2732" s="27">
        <f t="shared" si="2007"/>
        <v>0</v>
      </c>
      <c r="E2732" s="27" t="b">
        <f t="shared" si="1983"/>
        <v>1</v>
      </c>
      <c r="F2732" s="29">
        <f t="shared" si="1985"/>
        <v>0</v>
      </c>
      <c r="G2732" s="27">
        <f t="shared" si="2008"/>
        <v>0</v>
      </c>
      <c r="H2732" s="22">
        <f t="shared" si="1986"/>
        <v>29922316536.15226</v>
      </c>
      <c r="I2732" s="23">
        <f t="shared" si="1987"/>
        <v>132580106.5049091</v>
      </c>
      <c r="J2732" s="23">
        <f t="shared" si="1988"/>
        <v>1086</v>
      </c>
      <c r="K2732" s="19">
        <f t="shared" si="2009"/>
        <v>225.0831931027827</v>
      </c>
      <c r="L2732" s="16">
        <f t="shared" si="1989"/>
        <v>206.39566624929651</v>
      </c>
      <c r="M2732" s="23">
        <f>M2731-IF($B2732="B",(Percent_Rent_In_Elsies*2.49%/12 * H2731)/K2731,0)+IF($B2732="D",N2732,0)+IF(B2732="D",AK2731)+IF(B2732="C",F2731*90%)-(Y2732-Y2731)-IF($B2732="A",Q2731/K2731) + IF($B2732="A",Q2731/K2731)</f>
        <v>-47047317.915846564</v>
      </c>
      <c r="N2732" s="23">
        <f t="shared" si="1990"/>
        <v>0</v>
      </c>
      <c r="O2732" s="22">
        <f t="shared" si="1991"/>
        <v>0</v>
      </c>
      <c r="P2732" s="22">
        <f t="shared" si="2022"/>
        <v>0</v>
      </c>
      <c r="Q2732" s="22">
        <f t="shared" si="2023"/>
        <v>0</v>
      </c>
      <c r="R2732" s="22">
        <f t="shared" si="1992"/>
        <v>334792585.75376189</v>
      </c>
      <c r="S2732" s="16">
        <f t="shared" si="1982"/>
        <v>30435689.613978352</v>
      </c>
      <c r="T2732" s="15">
        <f t="shared" si="1993"/>
        <v>0</v>
      </c>
      <c r="U2732" s="23">
        <f t="shared" si="2010"/>
        <v>1487417.0796079009</v>
      </c>
      <c r="V2732" s="23">
        <f t="shared" si="2011"/>
        <v>135219.73450980918</v>
      </c>
      <c r="W2732" s="23">
        <f t="shared" si="2024"/>
        <v>0</v>
      </c>
      <c r="X2732" s="23">
        <f t="shared" si="2012"/>
        <v>37845089.217924684</v>
      </c>
      <c r="Y2732" s="23">
        <f t="shared" si="1994"/>
        <v>13825559.361691331</v>
      </c>
      <c r="Z2732" s="3">
        <f t="shared" si="1995"/>
        <v>0</v>
      </c>
      <c r="AA2732" s="23">
        <f t="shared" si="1996"/>
        <v>63702384.667141356</v>
      </c>
      <c r="AB2732" s="26">
        <f t="shared" si="2013"/>
        <v>70086276.274228543</v>
      </c>
      <c r="AC2732" s="23">
        <f t="shared" si="2014"/>
        <v>74889487.274228647</v>
      </c>
      <c r="AD2732" s="23">
        <f t="shared" si="2020"/>
        <v>4803211</v>
      </c>
      <c r="AE2732" s="24">
        <f t="shared" si="1981"/>
        <v>70086276.274228647</v>
      </c>
      <c r="AF2732" s="3">
        <f t="shared" si="2015"/>
        <v>0</v>
      </c>
      <c r="AG2732" s="2">
        <f t="shared" si="1997"/>
        <v>0</v>
      </c>
      <c r="AH2732" s="2">
        <f t="shared" si="1998"/>
        <v>170.77418363089703</v>
      </c>
      <c r="AI2732" s="23">
        <f t="shared" si="2021"/>
        <v>10241668677.958509</v>
      </c>
      <c r="AJ2732" s="23">
        <f t="shared" si="1999"/>
        <v>6219.922423797766</v>
      </c>
      <c r="AK2732" s="23">
        <f t="shared" si="2000"/>
        <v>0</v>
      </c>
      <c r="AL2732" s="23">
        <f t="shared" si="2025"/>
        <v>6416463.5629062653</v>
      </c>
      <c r="AM2732" s="23">
        <f t="shared" si="2026"/>
        <v>5986485839.4602976</v>
      </c>
      <c r="AN2732" s="16">
        <f t="shared" si="2016"/>
        <v>0</v>
      </c>
      <c r="AO2732" s="23">
        <f t="shared" si="2017"/>
        <v>137924.12920000541</v>
      </c>
      <c r="AP2732" s="22">
        <f t="shared" si="2018"/>
        <v>31044403.406257972</v>
      </c>
      <c r="AQ2732" s="30">
        <f t="shared" si="2001"/>
        <v>17833407680.505959</v>
      </c>
      <c r="AR2732" s="28">
        <f t="shared" si="2002"/>
        <v>8743339660.6439247</v>
      </c>
      <c r="AS2732" s="25">
        <f t="shared" si="2003"/>
        <v>200337590.02425668</v>
      </c>
      <c r="AT2732" s="32">
        <f t="shared" si="2004"/>
        <v>0</v>
      </c>
      <c r="AU2732" s="23">
        <f t="shared" si="2005"/>
        <v>0</v>
      </c>
      <c r="AV2732" s="22">
        <f t="shared" si="2006"/>
        <v>2574295715.3248467</v>
      </c>
      <c r="AW2732" s="31">
        <f t="shared" si="2019"/>
        <v>11914245644.767025</v>
      </c>
    </row>
    <row r="2733" spans="1:53" s="21" customFormat="1" x14ac:dyDescent="0.25">
      <c r="A2733">
        <f t="shared" si="2027"/>
        <v>784</v>
      </c>
      <c r="B2733" t="s">
        <v>8</v>
      </c>
      <c r="C2733" s="27">
        <f t="shared" si="1984"/>
        <v>0</v>
      </c>
      <c r="D2733" s="27">
        <f t="shared" si="2007"/>
        <v>0</v>
      </c>
      <c r="E2733" s="27" t="b">
        <f t="shared" si="1983"/>
        <v>1</v>
      </c>
      <c r="F2733" s="29">
        <f t="shared" si="1985"/>
        <v>0</v>
      </c>
      <c r="G2733" s="27">
        <f t="shared" si="2008"/>
        <v>0</v>
      </c>
      <c r="H2733" s="22">
        <f t="shared" si="1986"/>
        <v>29922316536.15226</v>
      </c>
      <c r="I2733" s="23">
        <f t="shared" si="1987"/>
        <v>132580106.5049091</v>
      </c>
      <c r="J2733" s="23">
        <f t="shared" si="1988"/>
        <v>1086</v>
      </c>
      <c r="K2733" s="19">
        <f t="shared" si="2009"/>
        <v>225.0831931027827</v>
      </c>
      <c r="L2733" s="16">
        <f t="shared" si="1989"/>
        <v>206.39566624929651</v>
      </c>
      <c r="M2733" s="23">
        <f>M2732-IF($B2733="B",(Percent_Rent_In_Elsies*2.49%/12 * H2732)/K2732,0)+IF($B2733="D",N2733,0)+IF(B2733="D",AK2732)+IF(B2733="C",F2732*90%)-(Y2733-Y2732)-IF($B2733="A",Q2732/K2732) + IF($B2733="A",Q2732/K2732)</f>
        <v>-47047317.915846564</v>
      </c>
      <c r="N2733" s="23">
        <f t="shared" si="1990"/>
        <v>0</v>
      </c>
      <c r="O2733" s="22">
        <f t="shared" si="1991"/>
        <v>0</v>
      </c>
      <c r="P2733" s="22">
        <f t="shared" si="2022"/>
        <v>0</v>
      </c>
      <c r="Q2733" s="22">
        <f t="shared" si="2023"/>
        <v>0</v>
      </c>
      <c r="R2733" s="22">
        <f t="shared" si="1992"/>
        <v>365836989.16001987</v>
      </c>
      <c r="S2733" s="16">
        <f t="shared" si="1982"/>
        <v>30435689.613978352</v>
      </c>
      <c r="T2733" s="15">
        <f t="shared" si="1993"/>
        <v>0</v>
      </c>
      <c r="U2733" s="23">
        <f t="shared" si="2010"/>
        <v>1625341.2088079064</v>
      </c>
      <c r="V2733" s="23">
        <f t="shared" si="2011"/>
        <v>135219.73450980918</v>
      </c>
      <c r="W2733" s="23">
        <f t="shared" si="2024"/>
        <v>0</v>
      </c>
      <c r="X2733" s="23">
        <f t="shared" si="2012"/>
        <v>37845089.217924684</v>
      </c>
      <c r="Y2733" s="23">
        <f t="shared" si="1994"/>
        <v>13825559.361691331</v>
      </c>
      <c r="Z2733" s="3">
        <f t="shared" si="1995"/>
        <v>0</v>
      </c>
      <c r="AA2733" s="23">
        <f t="shared" si="1996"/>
        <v>63702384.667141356</v>
      </c>
      <c r="AB2733" s="26">
        <f t="shared" si="2013"/>
        <v>70086276.274228543</v>
      </c>
      <c r="AC2733" s="23">
        <f t="shared" si="2014"/>
        <v>74889487.274228647</v>
      </c>
      <c r="AD2733" s="23">
        <f t="shared" si="2020"/>
        <v>4803211</v>
      </c>
      <c r="AE2733" s="24">
        <f t="shared" si="1981"/>
        <v>70086276.274228647</v>
      </c>
      <c r="AF2733" s="3">
        <f t="shared" si="2015"/>
        <v>1E-4</v>
      </c>
      <c r="AG2733" s="2">
        <f t="shared" si="1997"/>
        <v>0</v>
      </c>
      <c r="AH2733" s="2">
        <f t="shared" si="1998"/>
        <v>170.77418363089703</v>
      </c>
      <c r="AI2733" s="23">
        <f t="shared" si="2021"/>
        <v>10241668677.958509</v>
      </c>
      <c r="AJ2733" s="23">
        <f t="shared" si="1999"/>
        <v>6219.922423797766</v>
      </c>
      <c r="AK2733" s="23">
        <f t="shared" si="2000"/>
        <v>61356.035094374813</v>
      </c>
      <c r="AL2733" s="23">
        <f t="shared" si="2025"/>
        <v>0</v>
      </c>
      <c r="AM2733" s="23">
        <f t="shared" si="2026"/>
        <v>0</v>
      </c>
      <c r="AN2733" s="16">
        <f t="shared" si="2016"/>
        <v>0</v>
      </c>
      <c r="AO2733" s="23">
        <f t="shared" si="2017"/>
        <v>0</v>
      </c>
      <c r="AP2733" s="22">
        <f t="shared" si="2018"/>
        <v>0</v>
      </c>
      <c r="AQ2733" s="30">
        <f t="shared" si="2001"/>
        <v>17833407680.505959</v>
      </c>
      <c r="AR2733" s="28">
        <f t="shared" si="2002"/>
        <v>8743339660.6439247</v>
      </c>
      <c r="AS2733" s="25">
        <f t="shared" si="2003"/>
        <v>200337590.02425668</v>
      </c>
      <c r="AT2733" s="32">
        <f t="shared" si="2004"/>
        <v>0</v>
      </c>
      <c r="AU2733" s="23">
        <f t="shared" si="2005"/>
        <v>0</v>
      </c>
      <c r="AV2733" s="22">
        <f t="shared" si="2006"/>
        <v>2574295715.3248467</v>
      </c>
      <c r="AW2733" s="31">
        <f t="shared" si="2019"/>
        <v>11914245644.767025</v>
      </c>
      <c r="AX2733"/>
      <c r="AY2733"/>
      <c r="AZ2733"/>
      <c r="BA2733"/>
    </row>
    <row r="2734" spans="1:53" s="21" customFormat="1" x14ac:dyDescent="0.25">
      <c r="A2734">
        <f t="shared" si="2027"/>
        <v>784</v>
      </c>
      <c r="B2734" t="s">
        <v>9</v>
      </c>
      <c r="C2734" s="27">
        <f t="shared" si="1984"/>
        <v>0</v>
      </c>
      <c r="D2734" s="27">
        <f t="shared" si="2007"/>
        <v>0</v>
      </c>
      <c r="E2734" s="27" t="b">
        <f t="shared" si="1983"/>
        <v>1</v>
      </c>
      <c r="F2734" s="29">
        <f t="shared" si="1985"/>
        <v>0</v>
      </c>
      <c r="G2734" s="27">
        <f t="shared" si="2008"/>
        <v>0</v>
      </c>
      <c r="H2734" s="22">
        <f t="shared" si="1986"/>
        <v>29922316536.15226</v>
      </c>
      <c r="I2734" s="23">
        <f t="shared" si="1987"/>
        <v>132580106.5049091</v>
      </c>
      <c r="J2734" s="23">
        <f t="shared" si="1988"/>
        <v>1086</v>
      </c>
      <c r="K2734" s="19">
        <f t="shared" si="2009"/>
        <v>225.0831931027827</v>
      </c>
      <c r="L2734" s="16">
        <f t="shared" si="1989"/>
        <v>206.39566624929651</v>
      </c>
      <c r="M2734" s="23">
        <f>M2733-IF($B2734="B",(Percent_Rent_In_Elsies*2.49%/12 * H2733)/K2733,0)+IF($B2734="D",N2734,0)+IF(B2734="D",AK2733)+IF(B2734="C",F2733*90%)-(Y2734-Y2733)-IF($B2734="A",Q2733/K2733) + IF($B2734="A",Q2733/K2733)</f>
        <v>-46985961.880752191</v>
      </c>
      <c r="N2734" s="23">
        <f t="shared" si="1990"/>
        <v>0</v>
      </c>
      <c r="O2734" s="22">
        <f t="shared" si="1991"/>
        <v>21264416.809431903</v>
      </c>
      <c r="P2734" s="22">
        <f t="shared" si="2022"/>
        <v>0</v>
      </c>
      <c r="Q2734" s="22">
        <f t="shared" si="2023"/>
        <v>0</v>
      </c>
      <c r="R2734" s="22">
        <f t="shared" si="1992"/>
        <v>365836989.16001987</v>
      </c>
      <c r="S2734" s="16">
        <f t="shared" si="1982"/>
        <v>0</v>
      </c>
      <c r="T2734" s="15">
        <f t="shared" si="1993"/>
        <v>9171272.8045464493</v>
      </c>
      <c r="U2734" s="23">
        <f t="shared" si="2010"/>
        <v>1625341.2088079064</v>
      </c>
      <c r="V2734" s="23">
        <f t="shared" si="2011"/>
        <v>0</v>
      </c>
      <c r="W2734" s="23">
        <f t="shared" si="2024"/>
        <v>135219.73450980918</v>
      </c>
      <c r="X2734" s="23">
        <f t="shared" si="2012"/>
        <v>37845089.217924684</v>
      </c>
      <c r="Y2734" s="23">
        <f t="shared" si="1994"/>
        <v>13825559.361691331</v>
      </c>
      <c r="Z2734" s="3">
        <f t="shared" si="1995"/>
        <v>0</v>
      </c>
      <c r="AA2734" s="23">
        <f t="shared" si="1996"/>
        <v>63641028.632046983</v>
      </c>
      <c r="AB2734" s="26">
        <f t="shared" si="2013"/>
        <v>70086276.274228528</v>
      </c>
      <c r="AC2734" s="23">
        <f t="shared" si="2014"/>
        <v>74889487.274228647</v>
      </c>
      <c r="AD2734" s="23">
        <f t="shared" si="2020"/>
        <v>4803211</v>
      </c>
      <c r="AE2734" s="24">
        <f t="shared" si="1981"/>
        <v>70086276.274228647</v>
      </c>
      <c r="AF2734" s="3">
        <f t="shared" si="2015"/>
        <v>0</v>
      </c>
      <c r="AG2734" s="2">
        <f t="shared" si="1997"/>
        <v>0</v>
      </c>
      <c r="AH2734" s="2">
        <f t="shared" si="1998"/>
        <v>170.77418363089703</v>
      </c>
      <c r="AI2734" s="23">
        <f t="shared" si="2021"/>
        <v>10231804240.604818</v>
      </c>
      <c r="AJ2734" s="23">
        <f t="shared" si="1999"/>
        <v>6219.922423797766</v>
      </c>
      <c r="AK2734" s="23">
        <f t="shared" si="2000"/>
        <v>0</v>
      </c>
      <c r="AL2734" s="23">
        <f t="shared" si="2025"/>
        <v>0</v>
      </c>
      <c r="AM2734" s="23">
        <f t="shared" si="2026"/>
        <v>0</v>
      </c>
      <c r="AN2734" s="16">
        <f t="shared" si="2016"/>
        <v>0</v>
      </c>
      <c r="AO2734" s="23">
        <f t="shared" si="2017"/>
        <v>0</v>
      </c>
      <c r="AP2734" s="22">
        <f t="shared" si="2018"/>
        <v>0</v>
      </c>
      <c r="AQ2734" s="30">
        <f t="shared" si="2001"/>
        <v>17833407680.505959</v>
      </c>
      <c r="AR2734" s="28">
        <f t="shared" si="2002"/>
        <v>8743339660.6439247</v>
      </c>
      <c r="AS2734" s="25">
        <f t="shared" si="2003"/>
        <v>200337590.02425668</v>
      </c>
      <c r="AT2734" s="32">
        <f t="shared" si="2004"/>
        <v>0</v>
      </c>
      <c r="AU2734" s="23">
        <f t="shared" si="2005"/>
        <v>0</v>
      </c>
      <c r="AV2734" s="22">
        <f t="shared" si="2006"/>
        <v>2574295715.3248467</v>
      </c>
      <c r="AW2734" s="31">
        <f t="shared" si="2019"/>
        <v>11914245644.767025</v>
      </c>
      <c r="AX2734"/>
      <c r="AY2734"/>
      <c r="AZ2734"/>
      <c r="BA2734"/>
    </row>
    <row r="2735" spans="1:53" x14ac:dyDescent="0.25">
      <c r="A2735" s="21">
        <f t="shared" si="2027"/>
        <v>784</v>
      </c>
      <c r="B2735" s="21" t="s">
        <v>28</v>
      </c>
      <c r="C2735" s="27">
        <f t="shared" si="1984"/>
        <v>0</v>
      </c>
      <c r="D2735" s="27">
        <f t="shared" si="2007"/>
        <v>0</v>
      </c>
      <c r="E2735" s="27" t="b">
        <f t="shared" si="1983"/>
        <v>1</v>
      </c>
      <c r="F2735" s="29">
        <f t="shared" si="1985"/>
        <v>0</v>
      </c>
      <c r="G2735" s="27">
        <f t="shared" si="2008"/>
        <v>0</v>
      </c>
      <c r="H2735" s="22">
        <f t="shared" si="1986"/>
        <v>29922316536.15226</v>
      </c>
      <c r="I2735" s="23">
        <f t="shared" si="1987"/>
        <v>132580106.5049091</v>
      </c>
      <c r="J2735" s="23">
        <f t="shared" si="1988"/>
        <v>1086</v>
      </c>
      <c r="K2735" s="19">
        <f t="shared" si="2009"/>
        <v>225.0831931027827</v>
      </c>
      <c r="L2735" s="16">
        <f t="shared" si="1989"/>
        <v>206.39566624929651</v>
      </c>
      <c r="M2735" s="23">
        <f>M2734-IF($B2735="B",(Percent_Rent_In_Elsies*2.49%/12 * H2734)/K2734,0)+IF($B2735="D",N2735,0)+IF(B2735="D",AK2734)+IF(B2735="C",F2734*90%)-(Y2735-Y2734)-IF($B2735="A",Q2734/K2734) + IF($B2735="A",Q2734/K2734)</f>
        <v>-46985961.880752191</v>
      </c>
      <c r="N2735" s="23">
        <f t="shared" si="1990"/>
        <v>0</v>
      </c>
      <c r="O2735" s="22">
        <f t="shared" si="1991"/>
        <v>0</v>
      </c>
      <c r="P2735" s="22">
        <f t="shared" si="2022"/>
        <v>21264416.809431903</v>
      </c>
      <c r="Q2735" s="22">
        <f t="shared" si="2023"/>
        <v>0</v>
      </c>
      <c r="R2735" s="22">
        <f t="shared" si="1992"/>
        <v>365836989.16001987</v>
      </c>
      <c r="S2735" s="16">
        <f t="shared" si="1982"/>
        <v>0</v>
      </c>
      <c r="T2735" s="15">
        <f t="shared" si="1993"/>
        <v>0</v>
      </c>
      <c r="U2735" s="23">
        <f t="shared" si="2010"/>
        <v>1625341.2088079064</v>
      </c>
      <c r="V2735" s="23">
        <f t="shared" si="2011"/>
        <v>0</v>
      </c>
      <c r="W2735" s="23">
        <f t="shared" si="2024"/>
        <v>0</v>
      </c>
      <c r="X2735" s="23">
        <f t="shared" si="2012"/>
        <v>37845089.217924684</v>
      </c>
      <c r="Y2735" s="23">
        <f t="shared" si="1994"/>
        <v>13825559.361691331</v>
      </c>
      <c r="Z2735" s="3">
        <f t="shared" si="1995"/>
        <v>6760.9867254904593</v>
      </c>
      <c r="AA2735" s="23">
        <f t="shared" si="1996"/>
        <v>63742443.432929337</v>
      </c>
      <c r="AB2735" s="26">
        <f t="shared" si="2013"/>
        <v>70086276.274228498</v>
      </c>
      <c r="AC2735" s="23">
        <f t="shared" si="2014"/>
        <v>74889487.274228647</v>
      </c>
      <c r="AD2735" s="23">
        <f t="shared" si="2020"/>
        <v>4803211</v>
      </c>
      <c r="AE2735" s="24">
        <f t="shared" si="1981"/>
        <v>70086276.274228647</v>
      </c>
      <c r="AF2735" s="3">
        <f t="shared" si="2015"/>
        <v>0</v>
      </c>
      <c r="AG2735" s="2">
        <f t="shared" si="1997"/>
        <v>811318407.05885506</v>
      </c>
      <c r="AH2735" s="2">
        <f t="shared" si="1998"/>
        <v>170.77418363089703</v>
      </c>
      <c r="AI2735" s="23">
        <f t="shared" si="2021"/>
        <v>10248109074.326591</v>
      </c>
      <c r="AJ2735" s="23">
        <f t="shared" si="1999"/>
        <v>6219.922423797766</v>
      </c>
      <c r="AK2735" s="23">
        <f t="shared" si="2000"/>
        <v>0</v>
      </c>
      <c r="AL2735" s="23">
        <f t="shared" si="2025"/>
        <v>0</v>
      </c>
      <c r="AM2735" s="23">
        <f t="shared" si="2026"/>
        <v>0</v>
      </c>
      <c r="AN2735" s="16">
        <f t="shared" si="2016"/>
        <v>0</v>
      </c>
      <c r="AO2735" s="23">
        <f t="shared" si="2017"/>
        <v>0</v>
      </c>
      <c r="AP2735" s="22">
        <f t="shared" si="2018"/>
        <v>0</v>
      </c>
      <c r="AQ2735" s="30">
        <f t="shared" si="2001"/>
        <v>17833407680.505959</v>
      </c>
      <c r="AR2735" s="28">
        <f t="shared" si="2002"/>
        <v>8743339660.6439247</v>
      </c>
      <c r="AS2735" s="25">
        <f t="shared" si="2003"/>
        <v>200337590.02425668</v>
      </c>
      <c r="AT2735" s="32">
        <f t="shared" si="2004"/>
        <v>13521.973450980919</v>
      </c>
      <c r="AU2735" s="23">
        <f t="shared" si="2005"/>
        <v>13521.973450980919</v>
      </c>
      <c r="AV2735" s="22">
        <f t="shared" si="2006"/>
        <v>2583466988.1293931</v>
      </c>
      <c r="AW2735" s="31">
        <f t="shared" si="2019"/>
        <v>11914245644.767025</v>
      </c>
    </row>
    <row r="2736" spans="1:53" x14ac:dyDescent="0.25">
      <c r="A2736">
        <f t="shared" si="2027"/>
        <v>785</v>
      </c>
      <c r="B2736" t="s">
        <v>6</v>
      </c>
      <c r="C2736" s="27">
        <f t="shared" si="1984"/>
        <v>0</v>
      </c>
      <c r="D2736" s="27">
        <f t="shared" si="2007"/>
        <v>0</v>
      </c>
      <c r="E2736" s="27" t="b">
        <f t="shared" si="1983"/>
        <v>1</v>
      </c>
      <c r="F2736" s="29">
        <f t="shared" si="1985"/>
        <v>0</v>
      </c>
      <c r="G2736" s="27">
        <f t="shared" si="2008"/>
        <v>0</v>
      </c>
      <c r="H2736" s="22">
        <f t="shared" si="1986"/>
        <v>29972187063.712513</v>
      </c>
      <c r="I2736" s="23">
        <f t="shared" si="1987"/>
        <v>132580106.5049091</v>
      </c>
      <c r="J2736" s="23">
        <f t="shared" si="1988"/>
        <v>1086</v>
      </c>
      <c r="K2736" s="19">
        <f t="shared" si="2009"/>
        <v>225.0831931027827</v>
      </c>
      <c r="L2736" s="16">
        <f t="shared" si="1989"/>
        <v>206.73965902637869</v>
      </c>
      <c r="M2736" s="23">
        <f>M2735-IF($B2736="B",(Percent_Rent_In_Elsies*2.49%/12 * H2735)/K2735,0)+IF($B2736="D",N2736,0)+IF(B2736="D",AK2735)+IF(B2736="C",F2735*90%)-(Y2736-Y2735)-IF($B2736="A",Q2735/K2735) + IF($B2736="A",Q2735/K2735)</f>
        <v>-46985961.880752191</v>
      </c>
      <c r="N2736" s="23">
        <f t="shared" si="1990"/>
        <v>0</v>
      </c>
      <c r="O2736" s="22">
        <f t="shared" si="1991"/>
        <v>0</v>
      </c>
      <c r="P2736" s="22">
        <f t="shared" si="2022"/>
        <v>0</v>
      </c>
      <c r="Q2736" s="22">
        <f t="shared" si="2023"/>
        <v>0</v>
      </c>
      <c r="R2736" s="22">
        <f t="shared" si="1992"/>
        <v>365836989.16001987</v>
      </c>
      <c r="S2736" s="16">
        <f t="shared" si="1982"/>
        <v>0</v>
      </c>
      <c r="T2736" s="15">
        <f t="shared" si="1993"/>
        <v>0</v>
      </c>
      <c r="U2736" s="23">
        <f t="shared" si="2010"/>
        <v>1625341.2088079064</v>
      </c>
      <c r="V2736" s="23">
        <f t="shared" si="2011"/>
        <v>0</v>
      </c>
      <c r="W2736" s="23">
        <f t="shared" si="2024"/>
        <v>0</v>
      </c>
      <c r="X2736" s="23">
        <f t="shared" si="2012"/>
        <v>37878894.151552133</v>
      </c>
      <c r="Y2736" s="23">
        <f t="shared" si="1994"/>
        <v>13825559.361691331</v>
      </c>
      <c r="Z2736" s="3">
        <f t="shared" si="1995"/>
        <v>0</v>
      </c>
      <c r="AA2736" s="23">
        <f t="shared" si="1996"/>
        <v>63742443.432929337</v>
      </c>
      <c r="AB2736" s="26">
        <f t="shared" si="2013"/>
        <v>70086276.274228528</v>
      </c>
      <c r="AC2736" s="23">
        <f t="shared" si="2014"/>
        <v>74889487.274228647</v>
      </c>
      <c r="AD2736" s="23">
        <f t="shared" si="2020"/>
        <v>4803211</v>
      </c>
      <c r="AE2736" s="24">
        <f t="shared" si="1981"/>
        <v>70086276.274228647</v>
      </c>
      <c r="AF2736" s="3">
        <f t="shared" si="2015"/>
        <v>0</v>
      </c>
      <c r="AG2736" s="2">
        <f t="shared" si="1997"/>
        <v>0</v>
      </c>
      <c r="AH2736" s="2">
        <f t="shared" si="1998"/>
        <v>171.05880727028185</v>
      </c>
      <c r="AI2736" s="23">
        <f t="shared" si="2021"/>
        <v>10248109074.326591</v>
      </c>
      <c r="AJ2736" s="23">
        <f t="shared" si="1999"/>
        <v>6219.922423797766</v>
      </c>
      <c r="AK2736" s="23">
        <f t="shared" si="2000"/>
        <v>0</v>
      </c>
      <c r="AL2736" s="23">
        <f t="shared" si="2025"/>
        <v>0</v>
      </c>
      <c r="AM2736" s="23">
        <f t="shared" si="2026"/>
        <v>0</v>
      </c>
      <c r="AN2736" s="16">
        <f t="shared" si="2016"/>
        <v>0</v>
      </c>
      <c r="AO2736" s="23">
        <f t="shared" si="2017"/>
        <v>0</v>
      </c>
      <c r="AP2736" s="22">
        <f t="shared" si="2018"/>
        <v>0</v>
      </c>
      <c r="AQ2736" s="30">
        <f t="shared" si="2001"/>
        <v>17833407680.505959</v>
      </c>
      <c r="AR2736" s="28">
        <f t="shared" si="2002"/>
        <v>8743339660.6439247</v>
      </c>
      <c r="AS2736" s="25">
        <f t="shared" si="2003"/>
        <v>200337590.02425668</v>
      </c>
      <c r="AT2736" s="32">
        <f t="shared" si="2004"/>
        <v>0</v>
      </c>
      <c r="AU2736" s="23">
        <f t="shared" si="2005"/>
        <v>0</v>
      </c>
      <c r="AV2736" s="22">
        <f t="shared" si="2006"/>
        <v>2583466988.1293931</v>
      </c>
      <c r="AW2736" s="31">
        <f t="shared" si="2019"/>
        <v>11892981227.957592</v>
      </c>
    </row>
    <row r="2737" spans="1:53" x14ac:dyDescent="0.25">
      <c r="A2737">
        <f t="shared" si="2027"/>
        <v>785</v>
      </c>
      <c r="B2737" t="s">
        <v>7</v>
      </c>
      <c r="C2737" s="27">
        <f t="shared" si="1984"/>
        <v>0</v>
      </c>
      <c r="D2737" s="27">
        <f t="shared" si="2007"/>
        <v>0</v>
      </c>
      <c r="E2737" s="27" t="b">
        <f t="shared" si="1983"/>
        <v>1</v>
      </c>
      <c r="F2737" s="29">
        <f t="shared" si="1985"/>
        <v>0</v>
      </c>
      <c r="G2737" s="27">
        <f t="shared" si="2008"/>
        <v>0</v>
      </c>
      <c r="H2737" s="22">
        <f t="shared" si="1986"/>
        <v>29972187063.712513</v>
      </c>
      <c r="I2737" s="23">
        <f t="shared" si="1987"/>
        <v>132580106.5049091</v>
      </c>
      <c r="J2737" s="23">
        <f t="shared" si="1988"/>
        <v>1086</v>
      </c>
      <c r="K2737" s="19">
        <f t="shared" si="2009"/>
        <v>225.0831931027827</v>
      </c>
      <c r="L2737" s="16">
        <f t="shared" si="1989"/>
        <v>206.73965902637869</v>
      </c>
      <c r="M2737" s="23">
        <f>M2736-IF($B2737="B",(Percent_Rent_In_Elsies*2.49%/12 * H2736)/K2736,0)+IF($B2737="D",N2737,0)+IF(B2737="D",AK2736)+IF(B2737="C",F2736*90%)-(Y2737-Y2736)-IF($B2737="A",Q2736/K2736) + IF($B2737="A",Q2736/K2736)</f>
        <v>-47124115.883500867</v>
      </c>
      <c r="N2737" s="23">
        <f t="shared" si="1990"/>
        <v>0</v>
      </c>
      <c r="O2737" s="22">
        <f t="shared" si="1991"/>
        <v>0</v>
      </c>
      <c r="P2737" s="22">
        <f t="shared" si="2022"/>
        <v>0</v>
      </c>
      <c r="Q2737" s="22">
        <f t="shared" si="2023"/>
        <v>0</v>
      </c>
      <c r="R2737" s="22">
        <f t="shared" si="1992"/>
        <v>335350573.39668489</v>
      </c>
      <c r="S2737" s="16">
        <f t="shared" si="1982"/>
        <v>30486415.76333499</v>
      </c>
      <c r="T2737" s="15">
        <f t="shared" si="1993"/>
        <v>0</v>
      </c>
      <c r="U2737" s="23">
        <f t="shared" si="2010"/>
        <v>1489896.1080739142</v>
      </c>
      <c r="V2737" s="23">
        <f t="shared" si="2011"/>
        <v>135445.10073399221</v>
      </c>
      <c r="W2737" s="23">
        <f t="shared" si="2024"/>
        <v>0</v>
      </c>
      <c r="X2737" s="23">
        <f t="shared" si="2012"/>
        <v>37878894.151552133</v>
      </c>
      <c r="Y2737" s="23">
        <f t="shared" si="1994"/>
        <v>13825559.361691331</v>
      </c>
      <c r="Z2737" s="3">
        <f t="shared" si="1995"/>
        <v>0</v>
      </c>
      <c r="AA2737" s="23">
        <f t="shared" si="1996"/>
        <v>63742443.432929337</v>
      </c>
      <c r="AB2737" s="26">
        <f t="shared" si="2013"/>
        <v>70086276.274228513</v>
      </c>
      <c r="AC2737" s="23">
        <f t="shared" si="2014"/>
        <v>74889487.274228647</v>
      </c>
      <c r="AD2737" s="23">
        <f t="shared" si="2020"/>
        <v>4803211</v>
      </c>
      <c r="AE2737" s="24">
        <f t="shared" si="1981"/>
        <v>70086276.274228647</v>
      </c>
      <c r="AF2737" s="3">
        <f t="shared" si="2015"/>
        <v>0</v>
      </c>
      <c r="AG2737" s="2">
        <f t="shared" si="1997"/>
        <v>0</v>
      </c>
      <c r="AH2737" s="2">
        <f t="shared" si="1998"/>
        <v>171.05880727028185</v>
      </c>
      <c r="AI2737" s="23">
        <f t="shared" si="2021"/>
        <v>10248109074.326591</v>
      </c>
      <c r="AJ2737" s="23">
        <f t="shared" si="1999"/>
        <v>6219.922423797766</v>
      </c>
      <c r="AK2737" s="23">
        <f t="shared" si="2000"/>
        <v>0</v>
      </c>
      <c r="AL2737" s="23">
        <f t="shared" si="2025"/>
        <v>6440396.3680820465</v>
      </c>
      <c r="AM2737" s="23">
        <f t="shared" si="2026"/>
        <v>6008814868.1968813</v>
      </c>
      <c r="AN2737" s="16">
        <f t="shared" si="2016"/>
        <v>0</v>
      </c>
      <c r="AO2737" s="23">
        <f t="shared" si="2017"/>
        <v>138154.00274867209</v>
      </c>
      <c r="AP2737" s="22">
        <f t="shared" si="2018"/>
        <v>31096144.078601733</v>
      </c>
      <c r="AQ2737" s="30">
        <f t="shared" si="2001"/>
        <v>17895335651.438496</v>
      </c>
      <c r="AR2737" s="28">
        <f t="shared" si="2002"/>
        <v>8774171487.497858</v>
      </c>
      <c r="AS2737" s="25">
        <f t="shared" si="2003"/>
        <v>200337590.02425668</v>
      </c>
      <c r="AT2737" s="32">
        <f t="shared" si="2004"/>
        <v>0</v>
      </c>
      <c r="AU2737" s="23">
        <f t="shared" si="2005"/>
        <v>0</v>
      </c>
      <c r="AV2737" s="22">
        <f t="shared" si="2006"/>
        <v>2583466988.1293931</v>
      </c>
      <c r="AW2737" s="31">
        <f t="shared" si="2019"/>
        <v>11954909198.890129</v>
      </c>
    </row>
    <row r="2738" spans="1:53" x14ac:dyDescent="0.25">
      <c r="A2738">
        <f t="shared" si="2027"/>
        <v>785</v>
      </c>
      <c r="B2738" t="s">
        <v>8</v>
      </c>
      <c r="C2738" s="27">
        <f t="shared" si="1984"/>
        <v>0</v>
      </c>
      <c r="D2738" s="27">
        <f t="shared" si="2007"/>
        <v>0</v>
      </c>
      <c r="E2738" s="27" t="b">
        <f t="shared" si="1983"/>
        <v>1</v>
      </c>
      <c r="F2738" s="29">
        <f t="shared" si="1985"/>
        <v>0</v>
      </c>
      <c r="G2738" s="27">
        <f t="shared" si="2008"/>
        <v>0</v>
      </c>
      <c r="H2738" s="22">
        <f t="shared" si="1986"/>
        <v>29972187063.712513</v>
      </c>
      <c r="I2738" s="23">
        <f t="shared" si="1987"/>
        <v>132580106.5049091</v>
      </c>
      <c r="J2738" s="23">
        <f t="shared" si="1988"/>
        <v>1086</v>
      </c>
      <c r="K2738" s="19">
        <f t="shared" si="2009"/>
        <v>225.0831931027827</v>
      </c>
      <c r="L2738" s="16">
        <f t="shared" si="1989"/>
        <v>206.73965902637869</v>
      </c>
      <c r="M2738" s="23">
        <f>M2737-IF($B2738="B",(Percent_Rent_In_Elsies*2.49%/12 * H2737)/K2737,0)+IF($B2738="D",N2738,0)+IF(B2738="D",AK2737)+IF(B2738="C",F2737*90%)-(Y2738-Y2737)-IF($B2738="A",Q2737/K2737) + IF($B2738="A",Q2737/K2737)</f>
        <v>-47124115.883500867</v>
      </c>
      <c r="N2738" s="23">
        <f t="shared" si="1990"/>
        <v>0</v>
      </c>
      <c r="O2738" s="22">
        <f t="shared" si="1991"/>
        <v>0</v>
      </c>
      <c r="P2738" s="22">
        <f t="shared" si="2022"/>
        <v>0</v>
      </c>
      <c r="Q2738" s="22">
        <f t="shared" si="2023"/>
        <v>0</v>
      </c>
      <c r="R2738" s="22">
        <f t="shared" si="1992"/>
        <v>366446717.4752866</v>
      </c>
      <c r="S2738" s="16">
        <f t="shared" si="1982"/>
        <v>30486415.76333499</v>
      </c>
      <c r="T2738" s="15">
        <f t="shared" si="1993"/>
        <v>0</v>
      </c>
      <c r="U2738" s="23">
        <f t="shared" si="2010"/>
        <v>1628050.1108225863</v>
      </c>
      <c r="V2738" s="23">
        <f t="shared" si="2011"/>
        <v>135445.10073399221</v>
      </c>
      <c r="W2738" s="23">
        <f t="shared" si="2024"/>
        <v>0</v>
      </c>
      <c r="X2738" s="23">
        <f t="shared" si="2012"/>
        <v>37878894.151552133</v>
      </c>
      <c r="Y2738" s="23">
        <f t="shared" si="1994"/>
        <v>13825559.361691331</v>
      </c>
      <c r="Z2738" s="3">
        <f t="shared" si="1995"/>
        <v>0</v>
      </c>
      <c r="AA2738" s="23">
        <f t="shared" si="1996"/>
        <v>63742443.432929337</v>
      </c>
      <c r="AB2738" s="26">
        <f t="shared" si="2013"/>
        <v>70086276.274228513</v>
      </c>
      <c r="AC2738" s="23">
        <f t="shared" si="2014"/>
        <v>74889487.274228647</v>
      </c>
      <c r="AD2738" s="23">
        <f t="shared" si="2020"/>
        <v>4803211</v>
      </c>
      <c r="AE2738" s="24">
        <f t="shared" si="1981"/>
        <v>70086276.274228647</v>
      </c>
      <c r="AF2738" s="3">
        <f t="shared" si="2015"/>
        <v>1E-4</v>
      </c>
      <c r="AG2738" s="2">
        <f t="shared" si="1997"/>
        <v>0</v>
      </c>
      <c r="AH2738" s="2">
        <f t="shared" si="1998"/>
        <v>171.05880727028185</v>
      </c>
      <c r="AI2738" s="23">
        <f t="shared" si="2021"/>
        <v>10248109074.326591</v>
      </c>
      <c r="AJ2738" s="23">
        <f t="shared" si="1999"/>
        <v>6219.922423797766</v>
      </c>
      <c r="AK2738" s="23">
        <f t="shared" si="2000"/>
        <v>61376.053903756947</v>
      </c>
      <c r="AL2738" s="23">
        <f t="shared" si="2025"/>
        <v>0</v>
      </c>
      <c r="AM2738" s="23">
        <f t="shared" si="2026"/>
        <v>0</v>
      </c>
      <c r="AN2738" s="16">
        <f t="shared" si="2016"/>
        <v>0</v>
      </c>
      <c r="AO2738" s="23">
        <f t="shared" si="2017"/>
        <v>0</v>
      </c>
      <c r="AP2738" s="22">
        <f t="shared" si="2018"/>
        <v>0</v>
      </c>
      <c r="AQ2738" s="30">
        <f t="shared" si="2001"/>
        <v>17895335651.438496</v>
      </c>
      <c r="AR2738" s="28">
        <f t="shared" si="2002"/>
        <v>8774171487.497858</v>
      </c>
      <c r="AS2738" s="25">
        <f t="shared" si="2003"/>
        <v>200337590.02425668</v>
      </c>
      <c r="AT2738" s="32">
        <f t="shared" si="2004"/>
        <v>0</v>
      </c>
      <c r="AU2738" s="23">
        <f t="shared" si="2005"/>
        <v>0</v>
      </c>
      <c r="AV2738" s="22">
        <f t="shared" si="2006"/>
        <v>2583466988.1293931</v>
      </c>
      <c r="AW2738" s="31">
        <f t="shared" si="2019"/>
        <v>11954909198.890127</v>
      </c>
    </row>
    <row r="2739" spans="1:53" x14ac:dyDescent="0.25">
      <c r="A2739" s="21">
        <f t="shared" si="2027"/>
        <v>785</v>
      </c>
      <c r="B2739" s="21" t="s">
        <v>9</v>
      </c>
      <c r="C2739" s="27">
        <f t="shared" si="1984"/>
        <v>0</v>
      </c>
      <c r="D2739" s="27">
        <f t="shared" si="2007"/>
        <v>0</v>
      </c>
      <c r="E2739" s="27" t="b">
        <f t="shared" si="1983"/>
        <v>1</v>
      </c>
      <c r="F2739" s="29">
        <f t="shared" si="1985"/>
        <v>0</v>
      </c>
      <c r="G2739" s="27">
        <f t="shared" si="2008"/>
        <v>0</v>
      </c>
      <c r="H2739" s="22">
        <f t="shared" si="1986"/>
        <v>29972187063.712513</v>
      </c>
      <c r="I2739" s="23">
        <f t="shared" si="1987"/>
        <v>132580106.5049091</v>
      </c>
      <c r="J2739" s="23">
        <f t="shared" si="1988"/>
        <v>1086</v>
      </c>
      <c r="K2739" s="19">
        <f t="shared" si="2009"/>
        <v>225.0831931027827</v>
      </c>
      <c r="L2739" s="16">
        <f t="shared" si="1989"/>
        <v>206.73965902637869</v>
      </c>
      <c r="M2739" s="23">
        <f>M2738-IF($B2739="B",(Percent_Rent_In_Elsies*2.49%/12 * H2738)/K2738,0)+IF($B2739="D",N2739,0)+IF(B2739="D",AK2738)+IF(B2739="C",F2738*90%)-(Y2739-Y2738)-IF($B2739="A",Q2738/K2738) + IF($B2739="A",Q2738/K2738)</f>
        <v>-47062739.829597108</v>
      </c>
      <c r="N2739" s="23">
        <f t="shared" si="1990"/>
        <v>0</v>
      </c>
      <c r="O2739" s="22">
        <f t="shared" si="1991"/>
        <v>21299857.504114296</v>
      </c>
      <c r="P2739" s="22">
        <f t="shared" si="2022"/>
        <v>0</v>
      </c>
      <c r="Q2739" s="22">
        <f t="shared" si="2023"/>
        <v>0</v>
      </c>
      <c r="R2739" s="22">
        <f t="shared" si="1992"/>
        <v>366446717.4752866</v>
      </c>
      <c r="S2739" s="16">
        <f t="shared" si="1982"/>
        <v>0</v>
      </c>
      <c r="T2739" s="15">
        <f t="shared" si="1993"/>
        <v>9186558.2592206933</v>
      </c>
      <c r="U2739" s="23">
        <f t="shared" si="2010"/>
        <v>1628050.1108225863</v>
      </c>
      <c r="V2739" s="23">
        <f t="shared" si="2011"/>
        <v>0</v>
      </c>
      <c r="W2739" s="23">
        <f t="shared" si="2024"/>
        <v>135445.10073399221</v>
      </c>
      <c r="X2739" s="23">
        <f t="shared" si="2012"/>
        <v>37878894.151552133</v>
      </c>
      <c r="Y2739" s="23">
        <f t="shared" si="1994"/>
        <v>13825559.361691331</v>
      </c>
      <c r="Z2739" s="3">
        <f t="shared" si="1995"/>
        <v>0</v>
      </c>
      <c r="AA2739" s="23">
        <f t="shared" si="1996"/>
        <v>63681067.379025578</v>
      </c>
      <c r="AB2739" s="26">
        <f t="shared" si="2013"/>
        <v>70086276.274228513</v>
      </c>
      <c r="AC2739" s="23">
        <f t="shared" si="2014"/>
        <v>74889487.274228647</v>
      </c>
      <c r="AD2739" s="23">
        <f t="shared" si="2020"/>
        <v>4803211</v>
      </c>
      <c r="AE2739" s="24">
        <f t="shared" ref="AE2739:AE2802" si="2028">AC2739-AD2739</f>
        <v>70086276.274228647</v>
      </c>
      <c r="AF2739" s="3">
        <f t="shared" si="2015"/>
        <v>0</v>
      </c>
      <c r="AG2739" s="2">
        <f t="shared" si="1997"/>
        <v>0</v>
      </c>
      <c r="AH2739" s="2">
        <f t="shared" si="1998"/>
        <v>171.05880727028185</v>
      </c>
      <c r="AI2739" s="23">
        <f t="shared" si="2021"/>
        <v>10238241418.474659</v>
      </c>
      <c r="AJ2739" s="23">
        <f t="shared" si="1999"/>
        <v>6219.922423797766</v>
      </c>
      <c r="AK2739" s="23">
        <f t="shared" si="2000"/>
        <v>0</v>
      </c>
      <c r="AL2739" s="23">
        <f t="shared" si="2025"/>
        <v>0</v>
      </c>
      <c r="AM2739" s="23">
        <f t="shared" si="2026"/>
        <v>0</v>
      </c>
      <c r="AN2739" s="16">
        <f t="shared" si="2016"/>
        <v>0</v>
      </c>
      <c r="AO2739" s="23">
        <f t="shared" si="2017"/>
        <v>0</v>
      </c>
      <c r="AP2739" s="22">
        <f t="shared" si="2018"/>
        <v>0</v>
      </c>
      <c r="AQ2739" s="30">
        <f t="shared" si="2001"/>
        <v>17895335651.438496</v>
      </c>
      <c r="AR2739" s="28">
        <f t="shared" si="2002"/>
        <v>8774171487.497858</v>
      </c>
      <c r="AS2739" s="25">
        <f t="shared" si="2003"/>
        <v>200337590.02425668</v>
      </c>
      <c r="AT2739" s="32">
        <f t="shared" si="2004"/>
        <v>0</v>
      </c>
      <c r="AU2739" s="23">
        <f t="shared" si="2005"/>
        <v>0</v>
      </c>
      <c r="AV2739" s="22">
        <f t="shared" si="2006"/>
        <v>2583466988.1293931</v>
      </c>
      <c r="AW2739" s="31">
        <f t="shared" si="2019"/>
        <v>11954909198.890127</v>
      </c>
      <c r="AX2739" s="21"/>
      <c r="AY2739" s="21"/>
      <c r="AZ2739" s="21"/>
      <c r="BA2739" s="21"/>
    </row>
    <row r="2740" spans="1:53" x14ac:dyDescent="0.25">
      <c r="A2740" s="21">
        <f t="shared" si="2027"/>
        <v>785</v>
      </c>
      <c r="B2740" s="21" t="s">
        <v>28</v>
      </c>
      <c r="C2740" s="27">
        <f t="shared" si="1984"/>
        <v>0</v>
      </c>
      <c r="D2740" s="27">
        <f t="shared" si="2007"/>
        <v>0</v>
      </c>
      <c r="E2740" s="27" t="b">
        <f t="shared" si="1983"/>
        <v>1</v>
      </c>
      <c r="F2740" s="29">
        <f t="shared" si="1985"/>
        <v>0</v>
      </c>
      <c r="G2740" s="27">
        <f t="shared" si="2008"/>
        <v>0</v>
      </c>
      <c r="H2740" s="22">
        <f t="shared" si="1986"/>
        <v>29972187063.712513</v>
      </c>
      <c r="I2740" s="23">
        <f t="shared" si="1987"/>
        <v>132580106.5049091</v>
      </c>
      <c r="J2740" s="23">
        <f t="shared" si="1988"/>
        <v>1086</v>
      </c>
      <c r="K2740" s="19">
        <f t="shared" si="2009"/>
        <v>225.0831931027827</v>
      </c>
      <c r="L2740" s="16">
        <f t="shared" si="1989"/>
        <v>206.73965902637869</v>
      </c>
      <c r="M2740" s="23">
        <f>M2739-IF($B2740="B",(Percent_Rent_In_Elsies*2.49%/12 * H2739)/K2739,0)+IF($B2740="D",N2740,0)+IF(B2740="D",AK2739)+IF(B2740="C",F2739*90%)-(Y2740-Y2739)-IF($B2740="A",Q2739/K2739) + IF($B2740="A",Q2739/K2739)</f>
        <v>-47062739.829597108</v>
      </c>
      <c r="N2740" s="23">
        <f t="shared" si="1990"/>
        <v>0</v>
      </c>
      <c r="O2740" s="22">
        <f t="shared" si="1991"/>
        <v>0</v>
      </c>
      <c r="P2740" s="22">
        <f t="shared" si="2022"/>
        <v>21299857.504114296</v>
      </c>
      <c r="Q2740" s="22">
        <f t="shared" si="2023"/>
        <v>0</v>
      </c>
      <c r="R2740" s="22">
        <f t="shared" si="1992"/>
        <v>366446717.4752866</v>
      </c>
      <c r="S2740" s="16">
        <f t="shared" si="1982"/>
        <v>0</v>
      </c>
      <c r="T2740" s="15">
        <f t="shared" si="1993"/>
        <v>0</v>
      </c>
      <c r="U2740" s="23">
        <f t="shared" si="2010"/>
        <v>1628050.1108225863</v>
      </c>
      <c r="V2740" s="23">
        <f t="shared" si="2011"/>
        <v>0</v>
      </c>
      <c r="W2740" s="23">
        <f t="shared" si="2024"/>
        <v>0</v>
      </c>
      <c r="X2740" s="23">
        <f t="shared" si="2012"/>
        <v>37878894.151552133</v>
      </c>
      <c r="Y2740" s="23">
        <f t="shared" si="1994"/>
        <v>13825559.361691331</v>
      </c>
      <c r="Z2740" s="3">
        <f t="shared" si="1995"/>
        <v>6772.255036699612</v>
      </c>
      <c r="AA2740" s="23">
        <f t="shared" si="1996"/>
        <v>63782651.204576075</v>
      </c>
      <c r="AB2740" s="26">
        <f t="shared" si="2013"/>
        <v>70086276.274228513</v>
      </c>
      <c r="AC2740" s="23">
        <f t="shared" si="2014"/>
        <v>74889487.274228647</v>
      </c>
      <c r="AD2740" s="23">
        <f t="shared" si="2020"/>
        <v>4803211</v>
      </c>
      <c r="AE2740" s="24">
        <f t="shared" si="2028"/>
        <v>70086276.274228647</v>
      </c>
      <c r="AF2740" s="3">
        <f t="shared" si="2015"/>
        <v>0</v>
      </c>
      <c r="AG2740" s="2">
        <f t="shared" si="1997"/>
        <v>812670604.40395331</v>
      </c>
      <c r="AH2740" s="2">
        <f t="shared" si="1998"/>
        <v>171.05880727028185</v>
      </c>
      <c r="AI2740" s="23">
        <f t="shared" si="2021"/>
        <v>10254573426.919302</v>
      </c>
      <c r="AJ2740" s="23">
        <f t="shared" si="1999"/>
        <v>6219.922423797766</v>
      </c>
      <c r="AK2740" s="23">
        <f t="shared" si="2000"/>
        <v>0</v>
      </c>
      <c r="AL2740" s="23">
        <f t="shared" si="2025"/>
        <v>0</v>
      </c>
      <c r="AM2740" s="23">
        <f t="shared" si="2026"/>
        <v>0</v>
      </c>
      <c r="AN2740" s="16">
        <f t="shared" si="2016"/>
        <v>0</v>
      </c>
      <c r="AO2740" s="23">
        <f t="shared" si="2017"/>
        <v>0</v>
      </c>
      <c r="AP2740" s="22">
        <f t="shared" si="2018"/>
        <v>0</v>
      </c>
      <c r="AQ2740" s="30">
        <f t="shared" si="2001"/>
        <v>17895335651.438496</v>
      </c>
      <c r="AR2740" s="28">
        <f t="shared" si="2002"/>
        <v>8774171487.497858</v>
      </c>
      <c r="AS2740" s="25">
        <f t="shared" si="2003"/>
        <v>200337590.02425668</v>
      </c>
      <c r="AT2740" s="32">
        <f t="shared" si="2004"/>
        <v>13544.510073399224</v>
      </c>
      <c r="AU2740" s="23">
        <f t="shared" si="2005"/>
        <v>13544.510073399224</v>
      </c>
      <c r="AV2740" s="22">
        <f t="shared" si="2006"/>
        <v>2592653546.3886137</v>
      </c>
      <c r="AW2740" s="31">
        <f t="shared" si="2019"/>
        <v>11954909198.890129</v>
      </c>
      <c r="AX2740" s="21"/>
      <c r="AY2740" s="21"/>
      <c r="AZ2740" s="21"/>
      <c r="BA2740" s="21"/>
    </row>
    <row r="2741" spans="1:53" x14ac:dyDescent="0.25">
      <c r="A2741">
        <f t="shared" si="2027"/>
        <v>786</v>
      </c>
      <c r="B2741" t="s">
        <v>6</v>
      </c>
      <c r="C2741" s="27">
        <f t="shared" si="1984"/>
        <v>0</v>
      </c>
      <c r="D2741" s="27">
        <f t="shared" si="2007"/>
        <v>0</v>
      </c>
      <c r="E2741" s="27" t="b">
        <f t="shared" si="1983"/>
        <v>1</v>
      </c>
      <c r="F2741" s="29">
        <f t="shared" si="1985"/>
        <v>0</v>
      </c>
      <c r="G2741" s="27">
        <f t="shared" si="2008"/>
        <v>0</v>
      </c>
      <c r="H2741" s="22">
        <f t="shared" si="1986"/>
        <v>30022140708.818703</v>
      </c>
      <c r="I2741" s="23">
        <f t="shared" si="1987"/>
        <v>132580106.5049091</v>
      </c>
      <c r="J2741" s="23">
        <f t="shared" si="1988"/>
        <v>1086</v>
      </c>
      <c r="K2741" s="19">
        <f t="shared" si="2009"/>
        <v>225.0831931027827</v>
      </c>
      <c r="L2741" s="16">
        <f t="shared" si="1989"/>
        <v>207.08422512475599</v>
      </c>
      <c r="M2741" s="23">
        <f>M2740-IF($B2741="B",(Percent_Rent_In_Elsies*2.49%/12 * H2740)/K2740,0)+IF($B2741="D",N2741,0)+IF(B2741="D",AK2740)+IF(B2741="C",F2740*90%)-(Y2741-Y2740)-IF($B2741="A",Q2740/K2740) + IF($B2741="A",Q2740/K2740)</f>
        <v>-47062739.829597108</v>
      </c>
      <c r="N2741" s="23">
        <f t="shared" si="1990"/>
        <v>0</v>
      </c>
      <c r="O2741" s="22">
        <f t="shared" si="1991"/>
        <v>0</v>
      </c>
      <c r="P2741" s="22">
        <f t="shared" si="2022"/>
        <v>0</v>
      </c>
      <c r="Q2741" s="22">
        <f t="shared" si="2023"/>
        <v>0</v>
      </c>
      <c r="R2741" s="22">
        <f t="shared" si="1992"/>
        <v>366446717.4752866</v>
      </c>
      <c r="S2741" s="16">
        <f t="shared" si="1982"/>
        <v>0</v>
      </c>
      <c r="T2741" s="15">
        <f t="shared" si="1993"/>
        <v>0</v>
      </c>
      <c r="U2741" s="23">
        <f t="shared" si="2010"/>
        <v>1628050.1108225863</v>
      </c>
      <c r="V2741" s="23">
        <f t="shared" si="2011"/>
        <v>0</v>
      </c>
      <c r="W2741" s="23">
        <f t="shared" si="2024"/>
        <v>0</v>
      </c>
      <c r="X2741" s="23">
        <f t="shared" si="2012"/>
        <v>37912755.426735632</v>
      </c>
      <c r="Y2741" s="23">
        <f t="shared" si="1994"/>
        <v>13825559.361691331</v>
      </c>
      <c r="Z2741" s="3">
        <f t="shared" si="1995"/>
        <v>0</v>
      </c>
      <c r="AA2741" s="23">
        <f t="shared" si="1996"/>
        <v>63782651.204576075</v>
      </c>
      <c r="AB2741" s="26">
        <f t="shared" si="2013"/>
        <v>70086276.274228513</v>
      </c>
      <c r="AC2741" s="23">
        <f t="shared" si="2014"/>
        <v>74889487.274228647</v>
      </c>
      <c r="AD2741" s="23">
        <f t="shared" si="2020"/>
        <v>4803211</v>
      </c>
      <c r="AE2741" s="24">
        <f t="shared" si="2028"/>
        <v>70086276.274228647</v>
      </c>
      <c r="AF2741" s="3">
        <f t="shared" si="2015"/>
        <v>0</v>
      </c>
      <c r="AG2741" s="2">
        <f t="shared" si="1997"/>
        <v>0</v>
      </c>
      <c r="AH2741" s="2">
        <f t="shared" si="1998"/>
        <v>171.34390528239899</v>
      </c>
      <c r="AI2741" s="23">
        <f t="shared" si="2021"/>
        <v>10254573426.919302</v>
      </c>
      <c r="AJ2741" s="23">
        <f t="shared" si="1999"/>
        <v>6219.922423797766</v>
      </c>
      <c r="AK2741" s="23">
        <f t="shared" si="2000"/>
        <v>0</v>
      </c>
      <c r="AL2741" s="23">
        <f t="shared" si="2025"/>
        <v>0</v>
      </c>
      <c r="AM2741" s="23">
        <f t="shared" si="2026"/>
        <v>0</v>
      </c>
      <c r="AN2741" s="16">
        <f t="shared" si="2016"/>
        <v>0</v>
      </c>
      <c r="AO2741" s="23">
        <f t="shared" si="2017"/>
        <v>0</v>
      </c>
      <c r="AP2741" s="22">
        <f t="shared" si="2018"/>
        <v>0</v>
      </c>
      <c r="AQ2741" s="30">
        <f t="shared" si="2001"/>
        <v>17895335651.438496</v>
      </c>
      <c r="AR2741" s="28">
        <f t="shared" si="2002"/>
        <v>8774171487.497858</v>
      </c>
      <c r="AS2741" s="25">
        <f t="shared" si="2003"/>
        <v>200337590.02425668</v>
      </c>
      <c r="AT2741" s="32">
        <f t="shared" si="2004"/>
        <v>0</v>
      </c>
      <c r="AU2741" s="23">
        <f t="shared" si="2005"/>
        <v>0</v>
      </c>
      <c r="AV2741" s="22">
        <f t="shared" si="2006"/>
        <v>2592653546.3886137</v>
      </c>
      <c r="AW2741" s="31">
        <f t="shared" si="2019"/>
        <v>11933609341.386015</v>
      </c>
    </row>
    <row r="2742" spans="1:53" x14ac:dyDescent="0.25">
      <c r="A2742">
        <f t="shared" si="2027"/>
        <v>786</v>
      </c>
      <c r="B2742" t="s">
        <v>7</v>
      </c>
      <c r="C2742" s="27">
        <f t="shared" si="1984"/>
        <v>0</v>
      </c>
      <c r="D2742" s="27">
        <f t="shared" si="2007"/>
        <v>0</v>
      </c>
      <c r="E2742" s="27" t="b">
        <f t="shared" si="1983"/>
        <v>1</v>
      </c>
      <c r="F2742" s="29">
        <f t="shared" si="1985"/>
        <v>0</v>
      </c>
      <c r="G2742" s="27">
        <f t="shared" si="2008"/>
        <v>0</v>
      </c>
      <c r="H2742" s="22">
        <f t="shared" si="1986"/>
        <v>30022140708.818699</v>
      </c>
      <c r="I2742" s="23">
        <f t="shared" si="1987"/>
        <v>132580106.5049091</v>
      </c>
      <c r="J2742" s="23">
        <f t="shared" si="1988"/>
        <v>1086</v>
      </c>
      <c r="K2742" s="19">
        <f t="shared" si="2009"/>
        <v>225.0831931027827</v>
      </c>
      <c r="L2742" s="16">
        <f t="shared" si="1989"/>
        <v>207.08422512475599</v>
      </c>
      <c r="M2742" s="23">
        <f>M2741-IF($B2742="B",(Percent_Rent_In_Elsies*2.49%/12 * H2741)/K2741,0)+IF($B2742="D",N2742,0)+IF(B2742="D",AK2741)+IF(B2742="C",F2741*90%)-(Y2742-Y2741)-IF($B2742="A",Q2741/K2741) + IF($B2742="A",Q2741/K2741)</f>
        <v>-47201124.089017026</v>
      </c>
      <c r="N2742" s="23">
        <f t="shared" si="1990"/>
        <v>0</v>
      </c>
      <c r="O2742" s="22">
        <f t="shared" si="1991"/>
        <v>0</v>
      </c>
      <c r="P2742" s="22">
        <f t="shared" si="2022"/>
        <v>0</v>
      </c>
      <c r="Q2742" s="22">
        <f t="shared" si="2023"/>
        <v>0</v>
      </c>
      <c r="R2742" s="22">
        <f t="shared" si="1992"/>
        <v>335909491.01901269</v>
      </c>
      <c r="S2742" s="16">
        <f t="shared" si="1982"/>
        <v>30537226.456273884</v>
      </c>
      <c r="T2742" s="15">
        <f t="shared" si="1993"/>
        <v>0</v>
      </c>
      <c r="U2742" s="23">
        <f t="shared" si="2010"/>
        <v>1492379.2682540375</v>
      </c>
      <c r="V2742" s="23">
        <f t="shared" si="2011"/>
        <v>135670.84256854886</v>
      </c>
      <c r="W2742" s="23">
        <f t="shared" si="2024"/>
        <v>0</v>
      </c>
      <c r="X2742" s="23">
        <f t="shared" si="2012"/>
        <v>37912755.426735632</v>
      </c>
      <c r="Y2742" s="23">
        <f t="shared" si="1994"/>
        <v>13825559.361691331</v>
      </c>
      <c r="Z2742" s="3">
        <f t="shared" si="1995"/>
        <v>0</v>
      </c>
      <c r="AA2742" s="23">
        <f t="shared" si="1996"/>
        <v>63782651.204576075</v>
      </c>
      <c r="AB2742" s="26">
        <f t="shared" si="2013"/>
        <v>70086276.274228513</v>
      </c>
      <c r="AC2742" s="23">
        <f t="shared" si="2014"/>
        <v>74889487.274228647</v>
      </c>
      <c r="AD2742" s="23">
        <f t="shared" si="2020"/>
        <v>4803211</v>
      </c>
      <c r="AE2742" s="24">
        <f t="shared" si="2028"/>
        <v>70086276.274228647</v>
      </c>
      <c r="AF2742" s="3">
        <f t="shared" si="2015"/>
        <v>0</v>
      </c>
      <c r="AG2742" s="2">
        <f t="shared" si="1997"/>
        <v>0</v>
      </c>
      <c r="AH2742" s="2">
        <f t="shared" si="1998"/>
        <v>171.34390528239899</v>
      </c>
      <c r="AI2742" s="23">
        <f t="shared" si="2021"/>
        <v>10254573426.919302</v>
      </c>
      <c r="AJ2742" s="23">
        <f t="shared" si="1999"/>
        <v>6219.922423797766</v>
      </c>
      <c r="AK2742" s="23">
        <f t="shared" si="2000"/>
        <v>0</v>
      </c>
      <c r="AL2742" s="23">
        <f t="shared" si="2025"/>
        <v>6464352.592710495</v>
      </c>
      <c r="AM2742" s="23">
        <f t="shared" si="2026"/>
        <v>6031165747.0102854</v>
      </c>
      <c r="AN2742" s="16">
        <f t="shared" si="2016"/>
        <v>0</v>
      </c>
      <c r="AO2742" s="23">
        <f t="shared" si="2017"/>
        <v>138384.25941991989</v>
      </c>
      <c r="AP2742" s="22">
        <f t="shared" si="2018"/>
        <v>31147970.985399406</v>
      </c>
      <c r="AQ2742" s="30">
        <f t="shared" si="2001"/>
        <v>17957366835.655922</v>
      </c>
      <c r="AR2742" s="28">
        <f t="shared" si="2002"/>
        <v>8805054700.7298813</v>
      </c>
      <c r="AS2742" s="25">
        <f t="shared" si="2003"/>
        <v>200337590.02425668</v>
      </c>
      <c r="AT2742" s="32">
        <f t="shared" si="2004"/>
        <v>0</v>
      </c>
      <c r="AU2742" s="23">
        <f t="shared" si="2005"/>
        <v>0</v>
      </c>
      <c r="AV2742" s="22">
        <f t="shared" si="2006"/>
        <v>2592653546.3886137</v>
      </c>
      <c r="AW2742" s="31">
        <f t="shared" si="2019"/>
        <v>11995640525.603436</v>
      </c>
    </row>
    <row r="2743" spans="1:53" s="21" customFormat="1" x14ac:dyDescent="0.25">
      <c r="A2743">
        <f t="shared" si="2027"/>
        <v>786</v>
      </c>
      <c r="B2743" t="s">
        <v>8</v>
      </c>
      <c r="C2743" s="27">
        <f t="shared" si="1984"/>
        <v>0</v>
      </c>
      <c r="D2743" s="27">
        <f t="shared" si="2007"/>
        <v>0</v>
      </c>
      <c r="E2743" s="27" t="b">
        <f t="shared" si="1983"/>
        <v>1</v>
      </c>
      <c r="F2743" s="29">
        <f t="shared" si="1985"/>
        <v>0</v>
      </c>
      <c r="G2743" s="27">
        <f t="shared" si="2008"/>
        <v>0</v>
      </c>
      <c r="H2743" s="22">
        <f t="shared" si="1986"/>
        <v>30022140708.818699</v>
      </c>
      <c r="I2743" s="23">
        <f t="shared" si="1987"/>
        <v>132580106.5049091</v>
      </c>
      <c r="J2743" s="23">
        <f t="shared" si="1988"/>
        <v>1086</v>
      </c>
      <c r="K2743" s="19">
        <f t="shared" si="2009"/>
        <v>225.0831931027827</v>
      </c>
      <c r="L2743" s="16">
        <f t="shared" si="1989"/>
        <v>207.08422512475599</v>
      </c>
      <c r="M2743" s="23">
        <f>M2742-IF($B2743="B",(Percent_Rent_In_Elsies*2.49%/12 * H2742)/K2742,0)+IF($B2743="D",N2743,0)+IF(B2743="D",AK2742)+IF(B2743="C",F2742*90%)-(Y2743-Y2742)-IF($B2743="A",Q2742/K2742) + IF($B2743="A",Q2742/K2742)</f>
        <v>-47201124.089017026</v>
      </c>
      <c r="N2743" s="23">
        <f t="shared" si="1990"/>
        <v>0</v>
      </c>
      <c r="O2743" s="22">
        <f t="shared" si="1991"/>
        <v>0</v>
      </c>
      <c r="P2743" s="22">
        <f t="shared" si="2022"/>
        <v>0</v>
      </c>
      <c r="Q2743" s="22">
        <f t="shared" si="2023"/>
        <v>0</v>
      </c>
      <c r="R2743" s="22">
        <f t="shared" si="1992"/>
        <v>367057462.00441211</v>
      </c>
      <c r="S2743" s="16">
        <f t="shared" si="1982"/>
        <v>30537226.456273884</v>
      </c>
      <c r="T2743" s="15">
        <f t="shared" si="1993"/>
        <v>0</v>
      </c>
      <c r="U2743" s="23">
        <f t="shared" si="2010"/>
        <v>1630763.5276739574</v>
      </c>
      <c r="V2743" s="23">
        <f t="shared" si="2011"/>
        <v>135670.84256854886</v>
      </c>
      <c r="W2743" s="23">
        <f t="shared" si="2024"/>
        <v>0</v>
      </c>
      <c r="X2743" s="23">
        <f t="shared" si="2012"/>
        <v>37912755.426735632</v>
      </c>
      <c r="Y2743" s="23">
        <f t="shared" si="1994"/>
        <v>13825559.361691331</v>
      </c>
      <c r="Z2743" s="3">
        <f t="shared" si="1995"/>
        <v>0</v>
      </c>
      <c r="AA2743" s="23">
        <f t="shared" si="1996"/>
        <v>63782651.204576075</v>
      </c>
      <c r="AB2743" s="26">
        <f t="shared" si="2013"/>
        <v>70086276.274228513</v>
      </c>
      <c r="AC2743" s="23">
        <f t="shared" si="2014"/>
        <v>74889487.274228647</v>
      </c>
      <c r="AD2743" s="23">
        <f t="shared" si="2020"/>
        <v>4803211</v>
      </c>
      <c r="AE2743" s="24">
        <f t="shared" si="2028"/>
        <v>70086276.274228647</v>
      </c>
      <c r="AF2743" s="3">
        <f t="shared" si="2015"/>
        <v>1E-4</v>
      </c>
      <c r="AG2743" s="2">
        <f t="shared" si="1997"/>
        <v>0</v>
      </c>
      <c r="AH2743" s="2">
        <f t="shared" si="1998"/>
        <v>171.34390528239899</v>
      </c>
      <c r="AI2743" s="23">
        <f t="shared" si="2021"/>
        <v>10254573426.919302</v>
      </c>
      <c r="AJ2743" s="23">
        <f t="shared" si="1999"/>
        <v>6219.922423797766</v>
      </c>
      <c r="AK2743" s="23">
        <f t="shared" si="2000"/>
        <v>61396.208383541518</v>
      </c>
      <c r="AL2743" s="23">
        <f t="shared" si="2025"/>
        <v>0</v>
      </c>
      <c r="AM2743" s="23">
        <f t="shared" si="2026"/>
        <v>0</v>
      </c>
      <c r="AN2743" s="16">
        <f t="shared" si="2016"/>
        <v>0</v>
      </c>
      <c r="AO2743" s="23">
        <f t="shared" si="2017"/>
        <v>0</v>
      </c>
      <c r="AP2743" s="22">
        <f t="shared" si="2018"/>
        <v>0</v>
      </c>
      <c r="AQ2743" s="30">
        <f t="shared" si="2001"/>
        <v>17957366835.655922</v>
      </c>
      <c r="AR2743" s="28">
        <f t="shared" si="2002"/>
        <v>8805054700.7298813</v>
      </c>
      <c r="AS2743" s="25">
        <f t="shared" si="2003"/>
        <v>200337590.02425668</v>
      </c>
      <c r="AT2743" s="32">
        <f t="shared" si="2004"/>
        <v>0</v>
      </c>
      <c r="AU2743" s="23">
        <f t="shared" si="2005"/>
        <v>0</v>
      </c>
      <c r="AV2743" s="22">
        <f t="shared" si="2006"/>
        <v>2592653546.3886137</v>
      </c>
      <c r="AW2743" s="31">
        <f t="shared" si="2019"/>
        <v>11995640525.603436</v>
      </c>
      <c r="AX2743"/>
      <c r="AY2743"/>
      <c r="AZ2743"/>
      <c r="BA2743"/>
    </row>
    <row r="2744" spans="1:53" s="21" customFormat="1" x14ac:dyDescent="0.25">
      <c r="A2744" s="21">
        <f t="shared" si="2027"/>
        <v>786</v>
      </c>
      <c r="B2744" s="21" t="s">
        <v>9</v>
      </c>
      <c r="C2744" s="27">
        <f t="shared" si="1984"/>
        <v>0</v>
      </c>
      <c r="D2744" s="27">
        <f t="shared" si="2007"/>
        <v>0</v>
      </c>
      <c r="E2744" s="27" t="b">
        <f t="shared" si="1983"/>
        <v>1</v>
      </c>
      <c r="F2744" s="29">
        <f t="shared" si="1985"/>
        <v>0</v>
      </c>
      <c r="G2744" s="27">
        <f t="shared" si="2008"/>
        <v>0</v>
      </c>
      <c r="H2744" s="22">
        <f t="shared" si="1986"/>
        <v>30022140708.818699</v>
      </c>
      <c r="I2744" s="23">
        <f t="shared" si="1987"/>
        <v>132580106.5049091</v>
      </c>
      <c r="J2744" s="23">
        <f t="shared" si="1988"/>
        <v>1086</v>
      </c>
      <c r="K2744" s="19">
        <f t="shared" si="2009"/>
        <v>225.0831931027827</v>
      </c>
      <c r="L2744" s="16">
        <f t="shared" si="1989"/>
        <v>207.08422512475599</v>
      </c>
      <c r="M2744" s="23">
        <f>M2743-IF($B2744="B",(Percent_Rent_In_Elsies*2.49%/12 * H2743)/K2743,0)+IF($B2744="D",N2744,0)+IF(B2744="D",AK2743)+IF(B2744="C",F2743*90%)-(Y2744-Y2743)-IF($B2744="A",Q2743/K2743) + IF($B2744="A",Q2743/K2743)</f>
        <v>-47139727.880633488</v>
      </c>
      <c r="N2744" s="23">
        <f t="shared" si="1990"/>
        <v>0</v>
      </c>
      <c r="O2744" s="22">
        <f t="shared" si="1991"/>
        <v>21335357.266621154</v>
      </c>
      <c r="P2744" s="22">
        <f t="shared" si="2022"/>
        <v>0</v>
      </c>
      <c r="Q2744" s="22">
        <f t="shared" si="2023"/>
        <v>0</v>
      </c>
      <c r="R2744" s="22">
        <f t="shared" si="1992"/>
        <v>367057462.00441211</v>
      </c>
      <c r="S2744" s="16">
        <f t="shared" si="1982"/>
        <v>0</v>
      </c>
      <c r="T2744" s="15">
        <f t="shared" si="1993"/>
        <v>9201869.1896527298</v>
      </c>
      <c r="U2744" s="23">
        <f t="shared" si="2010"/>
        <v>1630763.5276739574</v>
      </c>
      <c r="V2744" s="23">
        <f t="shared" si="2011"/>
        <v>0</v>
      </c>
      <c r="W2744" s="23">
        <f t="shared" si="2024"/>
        <v>135670.84256854886</v>
      </c>
      <c r="X2744" s="23">
        <f t="shared" si="2012"/>
        <v>37912755.426735632</v>
      </c>
      <c r="Y2744" s="23">
        <f t="shared" si="1994"/>
        <v>13825559.361691331</v>
      </c>
      <c r="Z2744" s="3">
        <f t="shared" si="1995"/>
        <v>0</v>
      </c>
      <c r="AA2744" s="23">
        <f t="shared" si="1996"/>
        <v>63721254.996192537</v>
      </c>
      <c r="AB2744" s="26">
        <f t="shared" si="2013"/>
        <v>70086276.274228528</v>
      </c>
      <c r="AC2744" s="23">
        <f t="shared" si="2014"/>
        <v>74889487.274228647</v>
      </c>
      <c r="AD2744" s="23">
        <f t="shared" si="2020"/>
        <v>4803211</v>
      </c>
      <c r="AE2744" s="24">
        <f t="shared" si="2028"/>
        <v>70086276.274228647</v>
      </c>
      <c r="AF2744" s="3">
        <f t="shared" si="2015"/>
        <v>0</v>
      </c>
      <c r="AG2744" s="2">
        <f t="shared" si="1997"/>
        <v>0</v>
      </c>
      <c r="AH2744" s="2">
        <f t="shared" si="1998"/>
        <v>171.34390528239899</v>
      </c>
      <c r="AI2744" s="23">
        <f t="shared" si="2021"/>
        <v>10244702530.756895</v>
      </c>
      <c r="AJ2744" s="23">
        <f t="shared" si="1999"/>
        <v>6219.922423797766</v>
      </c>
      <c r="AK2744" s="23">
        <f t="shared" si="2000"/>
        <v>0</v>
      </c>
      <c r="AL2744" s="23">
        <f t="shared" si="2025"/>
        <v>0</v>
      </c>
      <c r="AM2744" s="23">
        <f t="shared" si="2026"/>
        <v>0</v>
      </c>
      <c r="AN2744" s="16">
        <f t="shared" si="2016"/>
        <v>0</v>
      </c>
      <c r="AO2744" s="23">
        <f t="shared" si="2017"/>
        <v>0</v>
      </c>
      <c r="AP2744" s="22">
        <f t="shared" si="2018"/>
        <v>0</v>
      </c>
      <c r="AQ2744" s="30">
        <f t="shared" si="2001"/>
        <v>17957366835.655922</v>
      </c>
      <c r="AR2744" s="28">
        <f t="shared" si="2002"/>
        <v>8805054700.7298813</v>
      </c>
      <c r="AS2744" s="25">
        <f t="shared" si="2003"/>
        <v>200337590.02425668</v>
      </c>
      <c r="AT2744" s="32">
        <f t="shared" si="2004"/>
        <v>0</v>
      </c>
      <c r="AU2744" s="23">
        <f t="shared" si="2005"/>
        <v>0</v>
      </c>
      <c r="AV2744" s="22">
        <f t="shared" si="2006"/>
        <v>2592653546.3886137</v>
      </c>
      <c r="AW2744" s="31">
        <f t="shared" si="2019"/>
        <v>11995640525.603436</v>
      </c>
    </row>
    <row r="2745" spans="1:53" x14ac:dyDescent="0.25">
      <c r="A2745" s="21">
        <f t="shared" si="2027"/>
        <v>786</v>
      </c>
      <c r="B2745" s="21" t="s">
        <v>28</v>
      </c>
      <c r="C2745" s="27">
        <f t="shared" si="1984"/>
        <v>0</v>
      </c>
      <c r="D2745" s="27">
        <f t="shared" si="2007"/>
        <v>0</v>
      </c>
      <c r="E2745" s="27" t="b">
        <f t="shared" si="1983"/>
        <v>1</v>
      </c>
      <c r="F2745" s="29">
        <f t="shared" si="1985"/>
        <v>0</v>
      </c>
      <c r="G2745" s="27">
        <f t="shared" si="2008"/>
        <v>0</v>
      </c>
      <c r="H2745" s="22">
        <f t="shared" si="1986"/>
        <v>30022140708.818699</v>
      </c>
      <c r="I2745" s="23">
        <f t="shared" si="1987"/>
        <v>132580106.5049091</v>
      </c>
      <c r="J2745" s="23">
        <f t="shared" si="1988"/>
        <v>1086</v>
      </c>
      <c r="K2745" s="19">
        <f t="shared" si="2009"/>
        <v>225.0831931027827</v>
      </c>
      <c r="L2745" s="16">
        <f t="shared" si="1989"/>
        <v>207.08422512475599</v>
      </c>
      <c r="M2745" s="23">
        <f>M2744-IF($B2745="B",(Percent_Rent_In_Elsies*2.49%/12 * H2744)/K2744,0)+IF($B2745="D",N2745,0)+IF(B2745="D",AK2744)+IF(B2745="C",F2744*90%)-(Y2745-Y2744)-IF($B2745="A",Q2744/K2744) + IF($B2745="A",Q2744/K2744)</f>
        <v>-47139727.880633488</v>
      </c>
      <c r="N2745" s="23">
        <f t="shared" si="1990"/>
        <v>0</v>
      </c>
      <c r="O2745" s="22">
        <f t="shared" si="1991"/>
        <v>0</v>
      </c>
      <c r="P2745" s="22">
        <f t="shared" si="2022"/>
        <v>21335357.266621154</v>
      </c>
      <c r="Q2745" s="22">
        <f t="shared" si="2023"/>
        <v>0</v>
      </c>
      <c r="R2745" s="22">
        <f t="shared" si="1992"/>
        <v>367057462.00441211</v>
      </c>
      <c r="S2745" s="16">
        <f t="shared" si="1982"/>
        <v>0</v>
      </c>
      <c r="T2745" s="15">
        <f t="shared" si="1993"/>
        <v>0</v>
      </c>
      <c r="U2745" s="23">
        <f t="shared" si="2010"/>
        <v>1630763.5276739574</v>
      </c>
      <c r="V2745" s="23">
        <f t="shared" si="2011"/>
        <v>0</v>
      </c>
      <c r="W2745" s="23">
        <f t="shared" si="2024"/>
        <v>0</v>
      </c>
      <c r="X2745" s="23">
        <f t="shared" si="2012"/>
        <v>37912755.426735632</v>
      </c>
      <c r="Y2745" s="23">
        <f t="shared" si="1994"/>
        <v>13825559.361691331</v>
      </c>
      <c r="Z2745" s="3">
        <f t="shared" si="1995"/>
        <v>6783.5421284274435</v>
      </c>
      <c r="AA2745" s="23">
        <f t="shared" si="1996"/>
        <v>63823008.128118947</v>
      </c>
      <c r="AB2745" s="26">
        <f t="shared" si="2013"/>
        <v>70086276.274228528</v>
      </c>
      <c r="AC2745" s="23">
        <f t="shared" si="2014"/>
        <v>74889487.274228647</v>
      </c>
      <c r="AD2745" s="23">
        <f t="shared" si="2020"/>
        <v>4803211</v>
      </c>
      <c r="AE2745" s="24">
        <f t="shared" si="2028"/>
        <v>70086276.274228647</v>
      </c>
      <c r="AF2745" s="3">
        <f t="shared" si="2015"/>
        <v>0</v>
      </c>
      <c r="AG2745" s="2">
        <f t="shared" si="1997"/>
        <v>814025055.41129315</v>
      </c>
      <c r="AH2745" s="2">
        <f t="shared" si="1998"/>
        <v>171.34390528239899</v>
      </c>
      <c r="AI2745" s="23">
        <f t="shared" si="2021"/>
        <v>10261061759.215612</v>
      </c>
      <c r="AJ2745" s="23">
        <f t="shared" si="1999"/>
        <v>6219.922423797766</v>
      </c>
      <c r="AK2745" s="23">
        <f t="shared" si="2000"/>
        <v>0</v>
      </c>
      <c r="AL2745" s="23">
        <f t="shared" si="2025"/>
        <v>0</v>
      </c>
      <c r="AM2745" s="23">
        <f t="shared" si="2026"/>
        <v>0</v>
      </c>
      <c r="AN2745" s="16">
        <f t="shared" si="2016"/>
        <v>0</v>
      </c>
      <c r="AO2745" s="23">
        <f t="shared" si="2017"/>
        <v>0</v>
      </c>
      <c r="AP2745" s="22">
        <f t="shared" si="2018"/>
        <v>0</v>
      </c>
      <c r="AQ2745" s="30">
        <f t="shared" si="2001"/>
        <v>17957366835.655922</v>
      </c>
      <c r="AR2745" s="28">
        <f t="shared" si="2002"/>
        <v>8805054700.7298813</v>
      </c>
      <c r="AS2745" s="25">
        <f t="shared" si="2003"/>
        <v>200337590.02425668</v>
      </c>
      <c r="AT2745" s="32">
        <f t="shared" si="2004"/>
        <v>13567.084256854887</v>
      </c>
      <c r="AU2745" s="23">
        <f t="shared" si="2005"/>
        <v>13567.084256854887</v>
      </c>
      <c r="AV2745" s="22">
        <f t="shared" si="2006"/>
        <v>2601855415.5782666</v>
      </c>
      <c r="AW2745" s="31">
        <f t="shared" si="2019"/>
        <v>11995640525.603436</v>
      </c>
      <c r="AX2745" s="21"/>
      <c r="AY2745" s="21"/>
      <c r="AZ2745" s="21"/>
      <c r="BA2745" s="21"/>
    </row>
    <row r="2746" spans="1:53" x14ac:dyDescent="0.25">
      <c r="A2746">
        <f t="shared" si="2027"/>
        <v>787</v>
      </c>
      <c r="B2746" t="s">
        <v>6</v>
      </c>
      <c r="C2746" s="27">
        <f t="shared" si="1984"/>
        <v>0</v>
      </c>
      <c r="D2746" s="27">
        <f t="shared" si="2007"/>
        <v>0</v>
      </c>
      <c r="E2746" s="27" t="b">
        <f t="shared" si="1983"/>
        <v>1</v>
      </c>
      <c r="F2746" s="29">
        <f t="shared" si="1985"/>
        <v>0</v>
      </c>
      <c r="G2746" s="27">
        <f t="shared" si="2008"/>
        <v>0</v>
      </c>
      <c r="H2746" s="22">
        <f t="shared" si="1986"/>
        <v>30072177610.000065</v>
      </c>
      <c r="I2746" s="23">
        <f t="shared" si="1987"/>
        <v>132580106.5049091</v>
      </c>
      <c r="J2746" s="23">
        <f t="shared" si="1988"/>
        <v>1086</v>
      </c>
      <c r="K2746" s="19">
        <f t="shared" si="2009"/>
        <v>225.0831931027827</v>
      </c>
      <c r="L2746" s="16">
        <f t="shared" si="1989"/>
        <v>207.42936549996392</v>
      </c>
      <c r="M2746" s="23">
        <f>M2745-IF($B2746="B",(Percent_Rent_In_Elsies*2.49%/12 * H2745)/K2745,0)+IF($B2746="D",N2746,0)+IF(B2746="D",AK2745)+IF(B2746="C",F2745*90%)-(Y2746-Y2745)-IF($B2746="A",Q2745/K2745) + IF($B2746="A",Q2745/K2745)</f>
        <v>-47139727.880633488</v>
      </c>
      <c r="N2746" s="23">
        <f t="shared" si="1990"/>
        <v>0</v>
      </c>
      <c r="O2746" s="22">
        <f t="shared" si="1991"/>
        <v>0</v>
      </c>
      <c r="P2746" s="22">
        <f t="shared" si="2022"/>
        <v>0</v>
      </c>
      <c r="Q2746" s="22">
        <f t="shared" si="2023"/>
        <v>0</v>
      </c>
      <c r="R2746" s="22">
        <f t="shared" si="1992"/>
        <v>367057462.00441211</v>
      </c>
      <c r="S2746" s="16">
        <f t="shared" si="1982"/>
        <v>0</v>
      </c>
      <c r="T2746" s="15">
        <f t="shared" si="1993"/>
        <v>0</v>
      </c>
      <c r="U2746" s="23">
        <f t="shared" si="2010"/>
        <v>1630763.5276739574</v>
      </c>
      <c r="V2746" s="23">
        <f t="shared" si="2011"/>
        <v>0</v>
      </c>
      <c r="W2746" s="23">
        <f t="shared" si="2024"/>
        <v>0</v>
      </c>
      <c r="X2746" s="23">
        <f t="shared" si="2012"/>
        <v>37946673.137377776</v>
      </c>
      <c r="Y2746" s="23">
        <f t="shared" si="1994"/>
        <v>13825559.361691331</v>
      </c>
      <c r="Z2746" s="3">
        <f t="shared" si="1995"/>
        <v>0</v>
      </c>
      <c r="AA2746" s="23">
        <f t="shared" si="1996"/>
        <v>63823008.128118947</v>
      </c>
      <c r="AB2746" s="26">
        <f t="shared" si="2013"/>
        <v>70086276.274228528</v>
      </c>
      <c r="AC2746" s="23">
        <f t="shared" si="2014"/>
        <v>74889487.274228647</v>
      </c>
      <c r="AD2746" s="23">
        <f t="shared" si="2020"/>
        <v>4803211</v>
      </c>
      <c r="AE2746" s="24">
        <f t="shared" si="2028"/>
        <v>70086276.274228647</v>
      </c>
      <c r="AF2746" s="3">
        <f t="shared" si="2015"/>
        <v>0</v>
      </c>
      <c r="AG2746" s="2">
        <f t="shared" si="1997"/>
        <v>0</v>
      </c>
      <c r="AH2746" s="2">
        <f t="shared" si="1998"/>
        <v>171.62947845786965</v>
      </c>
      <c r="AI2746" s="23">
        <f t="shared" si="2021"/>
        <v>10261061759.215612</v>
      </c>
      <c r="AJ2746" s="23">
        <f t="shared" si="1999"/>
        <v>6219.922423797766</v>
      </c>
      <c r="AK2746" s="23">
        <f t="shared" si="2000"/>
        <v>0</v>
      </c>
      <c r="AL2746" s="23">
        <f t="shared" si="2025"/>
        <v>0</v>
      </c>
      <c r="AM2746" s="23">
        <f t="shared" si="2026"/>
        <v>0</v>
      </c>
      <c r="AN2746" s="16">
        <f t="shared" si="2016"/>
        <v>0</v>
      </c>
      <c r="AO2746" s="23">
        <f t="shared" si="2017"/>
        <v>0</v>
      </c>
      <c r="AP2746" s="22">
        <f t="shared" si="2018"/>
        <v>0</v>
      </c>
      <c r="AQ2746" s="30">
        <f t="shared" si="2001"/>
        <v>17957366835.655922</v>
      </c>
      <c r="AR2746" s="28">
        <f t="shared" si="2002"/>
        <v>8805054700.7298813</v>
      </c>
      <c r="AS2746" s="25">
        <f t="shared" si="2003"/>
        <v>200337590.02425668</v>
      </c>
      <c r="AT2746" s="32">
        <f t="shared" si="2004"/>
        <v>0</v>
      </c>
      <c r="AU2746" s="23">
        <f t="shared" si="2005"/>
        <v>0</v>
      </c>
      <c r="AV2746" s="22">
        <f t="shared" si="2006"/>
        <v>2601855415.5782666</v>
      </c>
      <c r="AW2746" s="31">
        <f t="shared" si="2019"/>
        <v>11974305168.336815</v>
      </c>
    </row>
    <row r="2747" spans="1:53" x14ac:dyDescent="0.25">
      <c r="A2747">
        <f t="shared" si="2027"/>
        <v>787</v>
      </c>
      <c r="B2747" t="s">
        <v>7</v>
      </c>
      <c r="C2747" s="27">
        <f t="shared" si="1984"/>
        <v>0</v>
      </c>
      <c r="D2747" s="27">
        <f t="shared" si="2007"/>
        <v>0</v>
      </c>
      <c r="E2747" s="27" t="b">
        <f t="shared" si="1983"/>
        <v>1</v>
      </c>
      <c r="F2747" s="29">
        <f t="shared" si="1985"/>
        <v>0</v>
      </c>
      <c r="G2747" s="27">
        <f t="shared" si="2008"/>
        <v>0</v>
      </c>
      <c r="H2747" s="22">
        <f t="shared" si="1986"/>
        <v>30072177610.000065</v>
      </c>
      <c r="I2747" s="23">
        <f t="shared" si="1987"/>
        <v>132580106.5049091</v>
      </c>
      <c r="J2747" s="23">
        <f t="shared" si="1988"/>
        <v>1086</v>
      </c>
      <c r="K2747" s="19">
        <f t="shared" si="2009"/>
        <v>225.0831931027827</v>
      </c>
      <c r="L2747" s="16">
        <f t="shared" si="1989"/>
        <v>207.42936549996392</v>
      </c>
      <c r="M2747" s="23">
        <f>M2746-IF($B2747="B",(Percent_Rent_In_Elsies*2.49%/12 * H2746)/K2746,0)+IF($B2747="D",N2747,0)+IF(B2747="D",AK2746)+IF(B2747="C",F2746*90%)-(Y2747-Y2746)-IF($B2747="A",Q2746/K2746) + IF($B2747="A",Q2746/K2746)</f>
        <v>-47278342.780485772</v>
      </c>
      <c r="N2747" s="23">
        <f t="shared" si="1990"/>
        <v>0</v>
      </c>
      <c r="O2747" s="22">
        <f t="shared" si="1991"/>
        <v>0</v>
      </c>
      <c r="P2747" s="22">
        <f t="shared" si="2022"/>
        <v>0</v>
      </c>
      <c r="Q2747" s="22">
        <f t="shared" si="2023"/>
        <v>0</v>
      </c>
      <c r="R2747" s="22">
        <f t="shared" si="1992"/>
        <v>336469340.1707111</v>
      </c>
      <c r="S2747" s="16">
        <f t="shared" ref="S2747:S2810" si="2029">IF($B2747="D",0,S2746+IF($B2747="B",R2746/12,0))</f>
        <v>30588121.833701011</v>
      </c>
      <c r="T2747" s="15">
        <f t="shared" si="1993"/>
        <v>0</v>
      </c>
      <c r="U2747" s="23">
        <f t="shared" si="2010"/>
        <v>1494866.5670344611</v>
      </c>
      <c r="V2747" s="23">
        <f t="shared" si="2011"/>
        <v>135896.96063949645</v>
      </c>
      <c r="W2747" s="23">
        <f t="shared" si="2024"/>
        <v>0</v>
      </c>
      <c r="X2747" s="23">
        <f t="shared" si="2012"/>
        <v>37946673.137377776</v>
      </c>
      <c r="Y2747" s="23">
        <f t="shared" si="1994"/>
        <v>13825559.361691331</v>
      </c>
      <c r="Z2747" s="3">
        <f t="shared" si="1995"/>
        <v>0</v>
      </c>
      <c r="AA2747" s="23">
        <f t="shared" si="1996"/>
        <v>63823008.128118947</v>
      </c>
      <c r="AB2747" s="26">
        <f t="shared" si="2013"/>
        <v>70086276.274228528</v>
      </c>
      <c r="AC2747" s="23">
        <f t="shared" si="2014"/>
        <v>74889487.274228647</v>
      </c>
      <c r="AD2747" s="23">
        <f t="shared" si="2020"/>
        <v>4803211</v>
      </c>
      <c r="AE2747" s="24">
        <f t="shared" si="2028"/>
        <v>70086276.274228647</v>
      </c>
      <c r="AF2747" s="3">
        <f t="shared" si="2015"/>
        <v>0</v>
      </c>
      <c r="AG2747" s="2">
        <f t="shared" si="1997"/>
        <v>0</v>
      </c>
      <c r="AH2747" s="2">
        <f t="shared" si="1998"/>
        <v>171.62947845786965</v>
      </c>
      <c r="AI2747" s="23">
        <f t="shared" si="2021"/>
        <v>10261061759.215612</v>
      </c>
      <c r="AJ2747" s="23">
        <f t="shared" si="1999"/>
        <v>6219.922423797766</v>
      </c>
      <c r="AK2747" s="23">
        <f t="shared" si="2000"/>
        <v>0</v>
      </c>
      <c r="AL2747" s="23">
        <f t="shared" si="2025"/>
        <v>6488332.2963104248</v>
      </c>
      <c r="AM2747" s="23">
        <f t="shared" si="2026"/>
        <v>6053538531.4308691</v>
      </c>
      <c r="AN2747" s="16">
        <f t="shared" si="2016"/>
        <v>0</v>
      </c>
      <c r="AO2747" s="23">
        <f t="shared" si="2017"/>
        <v>138614.89985228641</v>
      </c>
      <c r="AP2747" s="22">
        <f t="shared" si="2018"/>
        <v>31199884.270375069</v>
      </c>
      <c r="AQ2747" s="30">
        <f t="shared" si="2001"/>
        <v>18019501405.180374</v>
      </c>
      <c r="AR2747" s="28">
        <f t="shared" si="2002"/>
        <v>8835989385.9839573</v>
      </c>
      <c r="AS2747" s="25">
        <f t="shared" si="2003"/>
        <v>200337590.02425668</v>
      </c>
      <c r="AT2747" s="32">
        <f t="shared" si="2004"/>
        <v>0</v>
      </c>
      <c r="AU2747" s="23">
        <f t="shared" si="2005"/>
        <v>0</v>
      </c>
      <c r="AV2747" s="22">
        <f t="shared" si="2006"/>
        <v>2601855415.5782666</v>
      </c>
      <c r="AW2747" s="31">
        <f t="shared" si="2019"/>
        <v>12036439737.861265</v>
      </c>
    </row>
    <row r="2748" spans="1:53" s="21" customFormat="1" x14ac:dyDescent="0.25">
      <c r="A2748">
        <f t="shared" si="2027"/>
        <v>787</v>
      </c>
      <c r="B2748" t="s">
        <v>8</v>
      </c>
      <c r="C2748" s="27">
        <f t="shared" si="1984"/>
        <v>0</v>
      </c>
      <c r="D2748" s="27">
        <f t="shared" si="2007"/>
        <v>0</v>
      </c>
      <c r="E2748" s="27" t="b">
        <f t="shared" si="1983"/>
        <v>1</v>
      </c>
      <c r="F2748" s="29">
        <f t="shared" si="1985"/>
        <v>0</v>
      </c>
      <c r="G2748" s="27">
        <f t="shared" si="2008"/>
        <v>0</v>
      </c>
      <c r="H2748" s="22">
        <f t="shared" si="1986"/>
        <v>30072177610.000065</v>
      </c>
      <c r="I2748" s="23">
        <f t="shared" si="1987"/>
        <v>132580106.5049091</v>
      </c>
      <c r="J2748" s="23">
        <f t="shared" si="1988"/>
        <v>1086</v>
      </c>
      <c r="K2748" s="19">
        <f t="shared" si="2009"/>
        <v>225.0831931027827</v>
      </c>
      <c r="L2748" s="16">
        <f t="shared" si="1989"/>
        <v>207.42936549996392</v>
      </c>
      <c r="M2748" s="23">
        <f>M2747-IF($B2748="B",(Percent_Rent_In_Elsies*2.49%/12 * H2747)/K2747,0)+IF($B2748="D",N2748,0)+IF(B2748="D",AK2747)+IF(B2748="C",F2747*90%)-(Y2748-Y2747)-IF($B2748="A",Q2747/K2747) + IF($B2748="A",Q2747/K2747)</f>
        <v>-47278342.780485772</v>
      </c>
      <c r="N2748" s="23">
        <f t="shared" si="1990"/>
        <v>0</v>
      </c>
      <c r="O2748" s="22">
        <f t="shared" si="1991"/>
        <v>0</v>
      </c>
      <c r="P2748" s="22">
        <f t="shared" si="2022"/>
        <v>0</v>
      </c>
      <c r="Q2748" s="22">
        <f t="shared" si="2023"/>
        <v>0</v>
      </c>
      <c r="R2748" s="22">
        <f t="shared" si="1992"/>
        <v>367669224.44108617</v>
      </c>
      <c r="S2748" s="16">
        <f t="shared" si="2029"/>
        <v>30588121.833701011</v>
      </c>
      <c r="T2748" s="15">
        <f t="shared" si="1993"/>
        <v>0</v>
      </c>
      <c r="U2748" s="23">
        <f t="shared" si="2010"/>
        <v>1633481.4668867474</v>
      </c>
      <c r="V2748" s="23">
        <f t="shared" si="2011"/>
        <v>135896.96063949645</v>
      </c>
      <c r="W2748" s="23">
        <f t="shared" si="2024"/>
        <v>0</v>
      </c>
      <c r="X2748" s="23">
        <f t="shared" si="2012"/>
        <v>37946673.137377776</v>
      </c>
      <c r="Y2748" s="23">
        <f t="shared" si="1994"/>
        <v>13825559.361691331</v>
      </c>
      <c r="Z2748" s="3">
        <f t="shared" si="1995"/>
        <v>0</v>
      </c>
      <c r="AA2748" s="23">
        <f t="shared" si="1996"/>
        <v>63823008.128118947</v>
      </c>
      <c r="AB2748" s="26">
        <f t="shared" si="2013"/>
        <v>70086276.274228513</v>
      </c>
      <c r="AC2748" s="23">
        <f t="shared" si="2014"/>
        <v>74889487.274228647</v>
      </c>
      <c r="AD2748" s="23">
        <f t="shared" si="2020"/>
        <v>4803211</v>
      </c>
      <c r="AE2748" s="24">
        <f t="shared" si="2028"/>
        <v>70086276.274228647</v>
      </c>
      <c r="AF2748" s="3">
        <f t="shared" si="2015"/>
        <v>1E-4</v>
      </c>
      <c r="AG2748" s="2">
        <f t="shared" si="1997"/>
        <v>0</v>
      </c>
      <c r="AH2748" s="2">
        <f t="shared" si="1998"/>
        <v>171.62947845786965</v>
      </c>
      <c r="AI2748" s="23">
        <f t="shared" si="2021"/>
        <v>10261061759.215612</v>
      </c>
      <c r="AJ2748" s="23">
        <f t="shared" si="1999"/>
        <v>6219.922423797766</v>
      </c>
      <c r="AK2748" s="23">
        <f t="shared" si="2000"/>
        <v>61416.498632580551</v>
      </c>
      <c r="AL2748" s="23">
        <f t="shared" si="2025"/>
        <v>0</v>
      </c>
      <c r="AM2748" s="23">
        <f t="shared" si="2026"/>
        <v>0</v>
      </c>
      <c r="AN2748" s="16">
        <f t="shared" si="2016"/>
        <v>0</v>
      </c>
      <c r="AO2748" s="23">
        <f t="shared" si="2017"/>
        <v>0</v>
      </c>
      <c r="AP2748" s="22">
        <f t="shared" si="2018"/>
        <v>0</v>
      </c>
      <c r="AQ2748" s="30">
        <f t="shared" si="2001"/>
        <v>18019501405.180374</v>
      </c>
      <c r="AR2748" s="28">
        <f t="shared" si="2002"/>
        <v>8835989385.9839573</v>
      </c>
      <c r="AS2748" s="25">
        <f t="shared" si="2003"/>
        <v>200337590.02425668</v>
      </c>
      <c r="AT2748" s="32">
        <f t="shared" si="2004"/>
        <v>0</v>
      </c>
      <c r="AU2748" s="23">
        <f t="shared" si="2005"/>
        <v>0</v>
      </c>
      <c r="AV2748" s="22">
        <f t="shared" si="2006"/>
        <v>2601855415.5782666</v>
      </c>
      <c r="AW2748" s="31">
        <f t="shared" si="2019"/>
        <v>12036439737.861267</v>
      </c>
      <c r="AX2748"/>
      <c r="AY2748"/>
      <c r="AZ2748"/>
      <c r="BA2748"/>
    </row>
    <row r="2749" spans="1:53" s="21" customFormat="1" x14ac:dyDescent="0.25">
      <c r="A2749">
        <f t="shared" si="2027"/>
        <v>787</v>
      </c>
      <c r="B2749" t="s">
        <v>9</v>
      </c>
      <c r="C2749" s="27">
        <f t="shared" si="1984"/>
        <v>0</v>
      </c>
      <c r="D2749" s="27">
        <f t="shared" si="2007"/>
        <v>0</v>
      </c>
      <c r="E2749" s="27" t="b">
        <f t="shared" si="1983"/>
        <v>1</v>
      </c>
      <c r="F2749" s="29">
        <f t="shared" si="1985"/>
        <v>0</v>
      </c>
      <c r="G2749" s="27">
        <f t="shared" si="2008"/>
        <v>0</v>
      </c>
      <c r="H2749" s="22">
        <f t="shared" si="1986"/>
        <v>30072177610.000065</v>
      </c>
      <c r="I2749" s="23">
        <f t="shared" si="1987"/>
        <v>132580106.5049091</v>
      </c>
      <c r="J2749" s="23">
        <f t="shared" si="1988"/>
        <v>1086</v>
      </c>
      <c r="K2749" s="19">
        <f t="shared" si="2009"/>
        <v>225.0831931027827</v>
      </c>
      <c r="L2749" s="16">
        <f t="shared" si="1989"/>
        <v>207.42936549996392</v>
      </c>
      <c r="M2749" s="23">
        <f>M2748-IF($B2749="B",(Percent_Rent_In_Elsies*2.49%/12 * H2748)/K2748,0)+IF($B2749="D",N2749,0)+IF(B2749="D",AK2748)+IF(B2749="C",F2748*90%)-(Y2749-Y2748)-IF($B2749="A",Q2748/K2748) + IF($B2749="A",Q2748/K2748)</f>
        <v>-47216926.281853192</v>
      </c>
      <c r="N2749" s="23">
        <f t="shared" si="1990"/>
        <v>0</v>
      </c>
      <c r="O2749" s="22">
        <f t="shared" si="1991"/>
        <v>21370916.19539886</v>
      </c>
      <c r="P2749" s="22">
        <f t="shared" si="2022"/>
        <v>0</v>
      </c>
      <c r="Q2749" s="22">
        <f t="shared" si="2023"/>
        <v>0</v>
      </c>
      <c r="R2749" s="22">
        <f t="shared" si="1992"/>
        <v>367669224.44108617</v>
      </c>
      <c r="S2749" s="16">
        <f t="shared" si="2029"/>
        <v>0</v>
      </c>
      <c r="T2749" s="15">
        <f t="shared" si="1993"/>
        <v>9217205.6383021511</v>
      </c>
      <c r="U2749" s="23">
        <f t="shared" si="2010"/>
        <v>1633481.4668867474</v>
      </c>
      <c r="V2749" s="23">
        <f t="shared" si="2011"/>
        <v>0</v>
      </c>
      <c r="W2749" s="23">
        <f t="shared" si="2024"/>
        <v>135896.96063949645</v>
      </c>
      <c r="X2749" s="23">
        <f t="shared" si="2012"/>
        <v>37946673.137377776</v>
      </c>
      <c r="Y2749" s="23">
        <f t="shared" si="1994"/>
        <v>13825559.361691331</v>
      </c>
      <c r="Z2749" s="3">
        <f t="shared" si="1995"/>
        <v>0</v>
      </c>
      <c r="AA2749" s="23">
        <f t="shared" si="1996"/>
        <v>63761591.629486367</v>
      </c>
      <c r="AB2749" s="26">
        <f t="shared" si="2013"/>
        <v>70086276.274228513</v>
      </c>
      <c r="AC2749" s="23">
        <f t="shared" si="2014"/>
        <v>74889487.274228647</v>
      </c>
      <c r="AD2749" s="23">
        <f t="shared" si="2020"/>
        <v>4803211</v>
      </c>
      <c r="AE2749" s="24">
        <f t="shared" si="2028"/>
        <v>70086276.274228647</v>
      </c>
      <c r="AF2749" s="3">
        <f t="shared" si="2015"/>
        <v>0</v>
      </c>
      <c r="AG2749" s="2">
        <f t="shared" si="1997"/>
        <v>0</v>
      </c>
      <c r="AH2749" s="2">
        <f t="shared" si="1998"/>
        <v>171.62947845786965</v>
      </c>
      <c r="AI2749" s="23">
        <f t="shared" si="2021"/>
        <v>10251187600.914604</v>
      </c>
      <c r="AJ2749" s="23">
        <f t="shared" si="1999"/>
        <v>6219.922423797766</v>
      </c>
      <c r="AK2749" s="23">
        <f t="shared" si="2000"/>
        <v>0</v>
      </c>
      <c r="AL2749" s="23">
        <f t="shared" si="2025"/>
        <v>0</v>
      </c>
      <c r="AM2749" s="23">
        <f t="shared" si="2026"/>
        <v>0</v>
      </c>
      <c r="AN2749" s="16">
        <f t="shared" si="2016"/>
        <v>0</v>
      </c>
      <c r="AO2749" s="23">
        <f t="shared" si="2017"/>
        <v>0</v>
      </c>
      <c r="AP2749" s="22">
        <f t="shared" si="2018"/>
        <v>0</v>
      </c>
      <c r="AQ2749" s="30">
        <f t="shared" si="2001"/>
        <v>18019501405.180374</v>
      </c>
      <c r="AR2749" s="28">
        <f t="shared" si="2002"/>
        <v>8835989385.9839573</v>
      </c>
      <c r="AS2749" s="25">
        <f t="shared" si="2003"/>
        <v>200337590.02425668</v>
      </c>
      <c r="AT2749" s="32">
        <f t="shared" si="2004"/>
        <v>0</v>
      </c>
      <c r="AU2749" s="23">
        <f t="shared" si="2005"/>
        <v>0</v>
      </c>
      <c r="AV2749" s="22">
        <f t="shared" si="2006"/>
        <v>2601855415.5782666</v>
      </c>
      <c r="AW2749" s="31">
        <f t="shared" si="2019"/>
        <v>12036439737.861267</v>
      </c>
      <c r="AX2749"/>
      <c r="AY2749"/>
      <c r="AZ2749"/>
      <c r="BA2749"/>
    </row>
    <row r="2750" spans="1:53" x14ac:dyDescent="0.25">
      <c r="A2750" s="21">
        <f t="shared" si="2027"/>
        <v>787</v>
      </c>
      <c r="B2750" s="21" t="s">
        <v>28</v>
      </c>
      <c r="C2750" s="27">
        <f t="shared" si="1984"/>
        <v>0</v>
      </c>
      <c r="D2750" s="27">
        <f t="shared" si="2007"/>
        <v>0</v>
      </c>
      <c r="E2750" s="27" t="b">
        <f t="shared" si="1983"/>
        <v>1</v>
      </c>
      <c r="F2750" s="29">
        <f t="shared" si="1985"/>
        <v>0</v>
      </c>
      <c r="G2750" s="27">
        <f t="shared" si="2008"/>
        <v>0</v>
      </c>
      <c r="H2750" s="22">
        <f t="shared" si="1986"/>
        <v>30072177610.000065</v>
      </c>
      <c r="I2750" s="23">
        <f t="shared" si="1987"/>
        <v>132580106.5049091</v>
      </c>
      <c r="J2750" s="23">
        <f t="shared" si="1988"/>
        <v>1086</v>
      </c>
      <c r="K2750" s="19">
        <f t="shared" si="2009"/>
        <v>225.0831931027827</v>
      </c>
      <c r="L2750" s="16">
        <f t="shared" si="1989"/>
        <v>207.42936549996392</v>
      </c>
      <c r="M2750" s="23">
        <f>M2749-IF($B2750="B",(Percent_Rent_In_Elsies*2.49%/12 * H2749)/K2749,0)+IF($B2750="D",N2750,0)+IF(B2750="D",AK2749)+IF(B2750="C",F2749*90%)-(Y2750-Y2749)-IF($B2750="A",Q2749/K2749) + IF($B2750="A",Q2749/K2749)</f>
        <v>-47216926.281853192</v>
      </c>
      <c r="N2750" s="23">
        <f t="shared" si="1990"/>
        <v>0</v>
      </c>
      <c r="O2750" s="22">
        <f t="shared" si="1991"/>
        <v>0</v>
      </c>
      <c r="P2750" s="22">
        <f t="shared" si="2022"/>
        <v>21370916.19539886</v>
      </c>
      <c r="Q2750" s="22">
        <f t="shared" si="2023"/>
        <v>0</v>
      </c>
      <c r="R2750" s="22">
        <f t="shared" si="1992"/>
        <v>367669224.44108617</v>
      </c>
      <c r="S2750" s="16">
        <f t="shared" si="2029"/>
        <v>0</v>
      </c>
      <c r="T2750" s="15">
        <f t="shared" si="1993"/>
        <v>0</v>
      </c>
      <c r="U2750" s="23">
        <f t="shared" si="2010"/>
        <v>1633481.4668867474</v>
      </c>
      <c r="V2750" s="23">
        <f t="shared" si="2011"/>
        <v>0</v>
      </c>
      <c r="W2750" s="23">
        <f t="shared" si="2024"/>
        <v>0</v>
      </c>
      <c r="X2750" s="23">
        <f t="shared" si="2012"/>
        <v>37946673.137377776</v>
      </c>
      <c r="Y2750" s="23">
        <f t="shared" si="1994"/>
        <v>13825559.361691331</v>
      </c>
      <c r="Z2750" s="3">
        <f t="shared" si="1995"/>
        <v>6794.8480319748242</v>
      </c>
      <c r="AA2750" s="23">
        <f t="shared" si="1996"/>
        <v>63863514.34996599</v>
      </c>
      <c r="AB2750" s="26">
        <f t="shared" si="2013"/>
        <v>70086276.274228513</v>
      </c>
      <c r="AC2750" s="23">
        <f t="shared" si="2014"/>
        <v>74889487.274228647</v>
      </c>
      <c r="AD2750" s="23">
        <f t="shared" si="2020"/>
        <v>4803211</v>
      </c>
      <c r="AE2750" s="24">
        <f t="shared" si="2028"/>
        <v>70086276.274228647</v>
      </c>
      <c r="AF2750" s="3">
        <f t="shared" si="2015"/>
        <v>0</v>
      </c>
      <c r="AG2750" s="2">
        <f t="shared" si="1997"/>
        <v>815381763.83697891</v>
      </c>
      <c r="AH2750" s="2">
        <f t="shared" si="1998"/>
        <v>171.62947845786965</v>
      </c>
      <c r="AI2750" s="23">
        <f t="shared" si="2021"/>
        <v>10267574094.754086</v>
      </c>
      <c r="AJ2750" s="23">
        <f t="shared" si="1999"/>
        <v>6219.922423797766</v>
      </c>
      <c r="AK2750" s="23">
        <f t="shared" si="2000"/>
        <v>0</v>
      </c>
      <c r="AL2750" s="23">
        <f t="shared" si="2025"/>
        <v>0</v>
      </c>
      <c r="AM2750" s="23">
        <f t="shared" si="2026"/>
        <v>0</v>
      </c>
      <c r="AN2750" s="16">
        <f t="shared" si="2016"/>
        <v>0</v>
      </c>
      <c r="AO2750" s="23">
        <f t="shared" si="2017"/>
        <v>0</v>
      </c>
      <c r="AP2750" s="22">
        <f t="shared" si="2018"/>
        <v>0</v>
      </c>
      <c r="AQ2750" s="30">
        <f t="shared" si="2001"/>
        <v>18019501405.180374</v>
      </c>
      <c r="AR2750" s="28">
        <f t="shared" si="2002"/>
        <v>8835989385.9839573</v>
      </c>
      <c r="AS2750" s="25">
        <f t="shared" si="2003"/>
        <v>200337590.02425668</v>
      </c>
      <c r="AT2750" s="32">
        <f t="shared" si="2004"/>
        <v>13589.696063949648</v>
      </c>
      <c r="AU2750" s="23">
        <f t="shared" si="2005"/>
        <v>13589.696063949648</v>
      </c>
      <c r="AV2750" s="22">
        <f t="shared" si="2006"/>
        <v>2611072621.2165689</v>
      </c>
      <c r="AW2750" s="31">
        <f t="shared" si="2019"/>
        <v>12036439737.861265</v>
      </c>
    </row>
    <row r="2751" spans="1:53" x14ac:dyDescent="0.25">
      <c r="A2751">
        <f t="shared" si="2027"/>
        <v>788</v>
      </c>
      <c r="B2751" t="s">
        <v>6</v>
      </c>
      <c r="C2751" s="27">
        <f t="shared" si="1984"/>
        <v>0</v>
      </c>
      <c r="D2751" s="27">
        <f t="shared" si="2007"/>
        <v>0</v>
      </c>
      <c r="E2751" s="27" t="b">
        <f t="shared" si="1983"/>
        <v>1</v>
      </c>
      <c r="F2751" s="29">
        <f t="shared" si="1985"/>
        <v>0</v>
      </c>
      <c r="G2751" s="27">
        <f t="shared" si="2008"/>
        <v>0</v>
      </c>
      <c r="H2751" s="22">
        <f t="shared" si="1986"/>
        <v>30122297906.016731</v>
      </c>
      <c r="I2751" s="23">
        <f t="shared" si="1987"/>
        <v>132580106.5049091</v>
      </c>
      <c r="J2751" s="23">
        <f t="shared" si="1988"/>
        <v>1086</v>
      </c>
      <c r="K2751" s="19">
        <f t="shared" si="2009"/>
        <v>225.0831931027827</v>
      </c>
      <c r="L2751" s="16">
        <f t="shared" si="1989"/>
        <v>207.77508110913053</v>
      </c>
      <c r="M2751" s="23">
        <f>M2750-IF($B2751="B",(Percent_Rent_In_Elsies*2.49%/12 * H2750)/K2750,0)+IF($B2751="D",N2751,0)+IF(B2751="D",AK2750)+IF(B2751="C",F2750*90%)-(Y2751-Y2750)-IF($B2751="A",Q2750/K2750) + IF($B2751="A",Q2750/K2750)</f>
        <v>-47216926.281853192</v>
      </c>
      <c r="N2751" s="23">
        <f t="shared" si="1990"/>
        <v>0</v>
      </c>
      <c r="O2751" s="22">
        <f t="shared" si="1991"/>
        <v>0</v>
      </c>
      <c r="P2751" s="22">
        <f t="shared" si="2022"/>
        <v>0</v>
      </c>
      <c r="Q2751" s="22">
        <f t="shared" si="2023"/>
        <v>0</v>
      </c>
      <c r="R2751" s="22">
        <f t="shared" si="1992"/>
        <v>367669224.44108617</v>
      </c>
      <c r="S2751" s="16">
        <f t="shared" si="2029"/>
        <v>0</v>
      </c>
      <c r="T2751" s="15">
        <f t="shared" si="1993"/>
        <v>0</v>
      </c>
      <c r="U2751" s="23">
        <f t="shared" si="2010"/>
        <v>1633481.4668867474</v>
      </c>
      <c r="V2751" s="23">
        <f t="shared" si="2011"/>
        <v>0</v>
      </c>
      <c r="W2751" s="23">
        <f t="shared" si="2024"/>
        <v>0</v>
      </c>
      <c r="X2751" s="23">
        <f t="shared" si="2012"/>
        <v>37980647.377537653</v>
      </c>
      <c r="Y2751" s="23">
        <f t="shared" si="1994"/>
        <v>13825559.361691331</v>
      </c>
      <c r="Z2751" s="3">
        <f t="shared" si="1995"/>
        <v>0</v>
      </c>
      <c r="AA2751" s="23">
        <f t="shared" si="1996"/>
        <v>63863514.34996599</v>
      </c>
      <c r="AB2751" s="26">
        <f t="shared" si="2013"/>
        <v>70086276.274228513</v>
      </c>
      <c r="AC2751" s="23">
        <f t="shared" si="2014"/>
        <v>74889487.274228647</v>
      </c>
      <c r="AD2751" s="23">
        <f t="shared" si="2020"/>
        <v>4803211</v>
      </c>
      <c r="AE2751" s="24">
        <f t="shared" si="2028"/>
        <v>70086276.274228647</v>
      </c>
      <c r="AF2751" s="3">
        <f t="shared" si="2015"/>
        <v>0</v>
      </c>
      <c r="AG2751" s="2">
        <f t="shared" si="1997"/>
        <v>0</v>
      </c>
      <c r="AH2751" s="2">
        <f t="shared" si="1998"/>
        <v>171.91552758863276</v>
      </c>
      <c r="AI2751" s="23">
        <f t="shared" si="2021"/>
        <v>10267574094.754086</v>
      </c>
      <c r="AJ2751" s="23">
        <f t="shared" si="1999"/>
        <v>6219.922423797766</v>
      </c>
      <c r="AK2751" s="23">
        <f t="shared" si="2000"/>
        <v>0</v>
      </c>
      <c r="AL2751" s="23">
        <f t="shared" si="2025"/>
        <v>0</v>
      </c>
      <c r="AM2751" s="23">
        <f t="shared" si="2026"/>
        <v>0</v>
      </c>
      <c r="AN2751" s="16">
        <f t="shared" si="2016"/>
        <v>0</v>
      </c>
      <c r="AO2751" s="23">
        <f t="shared" si="2017"/>
        <v>0</v>
      </c>
      <c r="AP2751" s="22">
        <f t="shared" si="2018"/>
        <v>0</v>
      </c>
      <c r="AQ2751" s="30">
        <f t="shared" si="2001"/>
        <v>18019501405.180374</v>
      </c>
      <c r="AR2751" s="28">
        <f t="shared" si="2002"/>
        <v>8835989385.9839573</v>
      </c>
      <c r="AS2751" s="25">
        <f t="shared" si="2003"/>
        <v>200337590.02425668</v>
      </c>
      <c r="AT2751" s="32">
        <f t="shared" si="2004"/>
        <v>0</v>
      </c>
      <c r="AU2751" s="23">
        <f t="shared" si="2005"/>
        <v>0</v>
      </c>
      <c r="AV2751" s="22">
        <f t="shared" si="2006"/>
        <v>2611072621.2165689</v>
      </c>
      <c r="AW2751" s="31">
        <f t="shared" si="2019"/>
        <v>12015068821.665867</v>
      </c>
    </row>
    <row r="2752" spans="1:53" x14ac:dyDescent="0.25">
      <c r="A2752">
        <f t="shared" si="2027"/>
        <v>788</v>
      </c>
      <c r="B2752" t="s">
        <v>7</v>
      </c>
      <c r="C2752" s="27">
        <f t="shared" si="1984"/>
        <v>0</v>
      </c>
      <c r="D2752" s="27">
        <f t="shared" si="2007"/>
        <v>0</v>
      </c>
      <c r="E2752" s="27" t="b">
        <f t="shared" si="1983"/>
        <v>1</v>
      </c>
      <c r="F2752" s="29">
        <f t="shared" si="1985"/>
        <v>0</v>
      </c>
      <c r="G2752" s="27">
        <f t="shared" si="2008"/>
        <v>0</v>
      </c>
      <c r="H2752" s="22">
        <f t="shared" si="1986"/>
        <v>30122297906.016731</v>
      </c>
      <c r="I2752" s="23">
        <f t="shared" si="1987"/>
        <v>132580106.5049091</v>
      </c>
      <c r="J2752" s="23">
        <f t="shared" si="1988"/>
        <v>1086</v>
      </c>
      <c r="K2752" s="19">
        <f t="shared" si="2009"/>
        <v>225.0831931027827</v>
      </c>
      <c r="L2752" s="16">
        <f t="shared" si="1989"/>
        <v>207.77508110913053</v>
      </c>
      <c r="M2752" s="23">
        <f>M2751-IF($B2752="B",(Percent_Rent_In_Elsies*2.49%/12 * H2751)/K2751,0)+IF($B2752="D",N2752,0)+IF(B2752="D",AK2751)+IF(B2752="C",F2751*90%)-(Y2752-Y2751)-IF($B2752="A",Q2751/K2751) + IF($B2752="A",Q2751/K2751)</f>
        <v>-47355772.206538565</v>
      </c>
      <c r="N2752" s="23">
        <f t="shared" si="1990"/>
        <v>0</v>
      </c>
      <c r="O2752" s="22">
        <f t="shared" si="1991"/>
        <v>0</v>
      </c>
      <c r="P2752" s="22">
        <f t="shared" si="2022"/>
        <v>0</v>
      </c>
      <c r="Q2752" s="22">
        <f t="shared" si="2023"/>
        <v>0</v>
      </c>
      <c r="R2752" s="22">
        <f t="shared" si="1992"/>
        <v>337030122.404329</v>
      </c>
      <c r="S2752" s="16">
        <f t="shared" si="2029"/>
        <v>30639102.036757182</v>
      </c>
      <c r="T2752" s="15">
        <f t="shared" si="1993"/>
        <v>0</v>
      </c>
      <c r="U2752" s="23">
        <f t="shared" si="2010"/>
        <v>1497358.0113128517</v>
      </c>
      <c r="V2752" s="23">
        <f t="shared" si="2011"/>
        <v>136123.45557389563</v>
      </c>
      <c r="W2752" s="23">
        <f t="shared" si="2024"/>
        <v>0</v>
      </c>
      <c r="X2752" s="23">
        <f t="shared" si="2012"/>
        <v>37980647.377537653</v>
      </c>
      <c r="Y2752" s="23">
        <f t="shared" si="1994"/>
        <v>13825559.361691331</v>
      </c>
      <c r="Z2752" s="3">
        <f t="shared" si="1995"/>
        <v>0</v>
      </c>
      <c r="AA2752" s="23">
        <f t="shared" si="1996"/>
        <v>63863514.34996599</v>
      </c>
      <c r="AB2752" s="26">
        <f t="shared" si="2013"/>
        <v>70086276.274228528</v>
      </c>
      <c r="AC2752" s="23">
        <f t="shared" si="2014"/>
        <v>74889487.274228647</v>
      </c>
      <c r="AD2752" s="23">
        <f t="shared" si="2020"/>
        <v>4803211</v>
      </c>
      <c r="AE2752" s="24">
        <f t="shared" si="2028"/>
        <v>70086276.274228647</v>
      </c>
      <c r="AF2752" s="3">
        <f t="shared" si="2015"/>
        <v>0</v>
      </c>
      <c r="AG2752" s="2">
        <f t="shared" si="1997"/>
        <v>0</v>
      </c>
      <c r="AH2752" s="2">
        <f t="shared" si="1998"/>
        <v>171.91552758863276</v>
      </c>
      <c r="AI2752" s="23">
        <f t="shared" si="2021"/>
        <v>10267574094.754086</v>
      </c>
      <c r="AJ2752" s="23">
        <f t="shared" si="1999"/>
        <v>6219.922423797766</v>
      </c>
      <c r="AK2752" s="23">
        <f t="shared" si="2000"/>
        <v>0</v>
      </c>
      <c r="AL2752" s="23">
        <f t="shared" si="2025"/>
        <v>6512335.5384731293</v>
      </c>
      <c r="AM2752" s="23">
        <f t="shared" si="2026"/>
        <v>6075933277.0566177</v>
      </c>
      <c r="AN2752" s="16">
        <f t="shared" si="2016"/>
        <v>0</v>
      </c>
      <c r="AO2752" s="23">
        <f t="shared" si="2017"/>
        <v>138845.92468537355</v>
      </c>
      <c r="AP2752" s="22">
        <f t="shared" si="2018"/>
        <v>31251884.07749236</v>
      </c>
      <c r="AQ2752" s="30">
        <f t="shared" si="2001"/>
        <v>18081739532.320698</v>
      </c>
      <c r="AR2752" s="28">
        <f t="shared" si="2002"/>
        <v>8866975629.0467911</v>
      </c>
      <c r="AS2752" s="25">
        <f t="shared" si="2003"/>
        <v>200337590.02425668</v>
      </c>
      <c r="AT2752" s="32">
        <f t="shared" si="2004"/>
        <v>0</v>
      </c>
      <c r="AU2752" s="23">
        <f t="shared" si="2005"/>
        <v>0</v>
      </c>
      <c r="AV2752" s="22">
        <f t="shared" si="2006"/>
        <v>2611072621.2165689</v>
      </c>
      <c r="AW2752" s="31">
        <f t="shared" si="2019"/>
        <v>12077306948.806194</v>
      </c>
    </row>
    <row r="2753" spans="1:53" x14ac:dyDescent="0.25">
      <c r="A2753">
        <f t="shared" si="2027"/>
        <v>788</v>
      </c>
      <c r="B2753" t="s">
        <v>8</v>
      </c>
      <c r="C2753" s="27">
        <f t="shared" si="1984"/>
        <v>0</v>
      </c>
      <c r="D2753" s="27">
        <f t="shared" si="2007"/>
        <v>0</v>
      </c>
      <c r="E2753" s="27" t="b">
        <f t="shared" si="1983"/>
        <v>1</v>
      </c>
      <c r="F2753" s="29">
        <f t="shared" si="1985"/>
        <v>0</v>
      </c>
      <c r="G2753" s="27">
        <f t="shared" si="2008"/>
        <v>0</v>
      </c>
      <c r="H2753" s="22">
        <f t="shared" si="1986"/>
        <v>30122297906.016731</v>
      </c>
      <c r="I2753" s="23">
        <f t="shared" si="1987"/>
        <v>132580106.5049091</v>
      </c>
      <c r="J2753" s="23">
        <f t="shared" si="1988"/>
        <v>1086</v>
      </c>
      <c r="K2753" s="19">
        <f t="shared" si="2009"/>
        <v>225.0831931027827</v>
      </c>
      <c r="L2753" s="16">
        <f t="shared" si="1989"/>
        <v>207.77508110913053</v>
      </c>
      <c r="M2753" s="23">
        <f>M2752-IF($B2753="B",(Percent_Rent_In_Elsies*2.49%/12 * H2752)/K2752,0)+IF($B2753="D",N2753,0)+IF(B2753="D",AK2752)+IF(B2753="C",F2752*90%)-(Y2753-Y2752)-IF($B2753="A",Q2752/K2752) + IF($B2753="A",Q2752/K2752)</f>
        <v>-47355772.206538565</v>
      </c>
      <c r="N2753" s="23">
        <f t="shared" si="1990"/>
        <v>0</v>
      </c>
      <c r="O2753" s="22">
        <f t="shared" si="1991"/>
        <v>0</v>
      </c>
      <c r="P2753" s="22">
        <f t="shared" si="2022"/>
        <v>0</v>
      </c>
      <c r="Q2753" s="22">
        <f t="shared" si="2023"/>
        <v>0</v>
      </c>
      <c r="R2753" s="22">
        <f t="shared" si="1992"/>
        <v>368282006.48182136</v>
      </c>
      <c r="S2753" s="16">
        <f t="shared" si="2029"/>
        <v>30639102.036757182</v>
      </c>
      <c r="T2753" s="15">
        <f t="shared" si="1993"/>
        <v>0</v>
      </c>
      <c r="U2753" s="23">
        <f t="shared" si="2010"/>
        <v>1636203.9359982251</v>
      </c>
      <c r="V2753" s="23">
        <f t="shared" si="2011"/>
        <v>136123.45557389563</v>
      </c>
      <c r="W2753" s="23">
        <f t="shared" si="2024"/>
        <v>0</v>
      </c>
      <c r="X2753" s="23">
        <f t="shared" si="2012"/>
        <v>37980647.377537653</v>
      </c>
      <c r="Y2753" s="23">
        <f t="shared" si="1994"/>
        <v>13825559.361691331</v>
      </c>
      <c r="Z2753" s="3">
        <f t="shared" si="1995"/>
        <v>0</v>
      </c>
      <c r="AA2753" s="23">
        <f t="shared" si="1996"/>
        <v>63863514.34996599</v>
      </c>
      <c r="AB2753" s="26">
        <f t="shared" si="2013"/>
        <v>70086276.274228543</v>
      </c>
      <c r="AC2753" s="23">
        <f t="shared" si="2014"/>
        <v>74889487.274228647</v>
      </c>
      <c r="AD2753" s="23">
        <f t="shared" si="2020"/>
        <v>4803211</v>
      </c>
      <c r="AE2753" s="24">
        <f t="shared" si="2028"/>
        <v>70086276.274228647</v>
      </c>
      <c r="AF2753" s="3">
        <f t="shared" si="2015"/>
        <v>1E-4</v>
      </c>
      <c r="AG2753" s="2">
        <f t="shared" si="1997"/>
        <v>0</v>
      </c>
      <c r="AH2753" s="2">
        <f t="shared" si="1998"/>
        <v>171.91552758863276</v>
      </c>
      <c r="AI2753" s="23">
        <f t="shared" si="2021"/>
        <v>10267574094.754086</v>
      </c>
      <c r="AJ2753" s="23">
        <f t="shared" si="1999"/>
        <v>6219.922423797766</v>
      </c>
      <c r="AK2753" s="23">
        <f t="shared" si="2000"/>
        <v>61436.924750050246</v>
      </c>
      <c r="AL2753" s="23">
        <f t="shared" si="2025"/>
        <v>0</v>
      </c>
      <c r="AM2753" s="23">
        <f t="shared" si="2026"/>
        <v>0</v>
      </c>
      <c r="AN2753" s="16">
        <f t="shared" si="2016"/>
        <v>0</v>
      </c>
      <c r="AO2753" s="23">
        <f t="shared" si="2017"/>
        <v>0</v>
      </c>
      <c r="AP2753" s="22">
        <f t="shared" si="2018"/>
        <v>0</v>
      </c>
      <c r="AQ2753" s="30">
        <f t="shared" si="2001"/>
        <v>18081739532.320698</v>
      </c>
      <c r="AR2753" s="28">
        <f t="shared" si="2002"/>
        <v>8866975629.0467911</v>
      </c>
      <c r="AS2753" s="25">
        <f t="shared" si="2003"/>
        <v>200337590.02425668</v>
      </c>
      <c r="AT2753" s="32">
        <f t="shared" si="2004"/>
        <v>0</v>
      </c>
      <c r="AU2753" s="23">
        <f t="shared" si="2005"/>
        <v>0</v>
      </c>
      <c r="AV2753" s="22">
        <f t="shared" si="2006"/>
        <v>2611072621.2165689</v>
      </c>
      <c r="AW2753" s="31">
        <f t="shared" si="2019"/>
        <v>12077306948.806194</v>
      </c>
    </row>
    <row r="2754" spans="1:53" x14ac:dyDescent="0.25">
      <c r="A2754" s="21">
        <f t="shared" si="2027"/>
        <v>788</v>
      </c>
      <c r="B2754" s="21" t="s">
        <v>9</v>
      </c>
      <c r="C2754" s="27">
        <f t="shared" si="1984"/>
        <v>0</v>
      </c>
      <c r="D2754" s="27">
        <f t="shared" si="2007"/>
        <v>0</v>
      </c>
      <c r="E2754" s="27" t="b">
        <f t="shared" si="1983"/>
        <v>1</v>
      </c>
      <c r="F2754" s="29">
        <f t="shared" si="1985"/>
        <v>0</v>
      </c>
      <c r="G2754" s="27">
        <f t="shared" si="2008"/>
        <v>0</v>
      </c>
      <c r="H2754" s="22">
        <f t="shared" si="1986"/>
        <v>30122297906.016731</v>
      </c>
      <c r="I2754" s="23">
        <f t="shared" si="1987"/>
        <v>132580106.5049091</v>
      </c>
      <c r="J2754" s="23">
        <f t="shared" si="1988"/>
        <v>1086</v>
      </c>
      <c r="K2754" s="19">
        <f t="shared" si="2009"/>
        <v>225.0831931027827</v>
      </c>
      <c r="L2754" s="16">
        <f t="shared" si="1989"/>
        <v>207.77508110913053</v>
      </c>
      <c r="M2754" s="23">
        <f>M2753-IF($B2754="B",(Percent_Rent_In_Elsies*2.49%/12 * H2753)/K2753,0)+IF($B2754="D",N2754,0)+IF(B2754="D",AK2753)+IF(B2754="C",F2753*90%)-(Y2754-Y2753)-IF($B2754="A",Q2753/K2753) + IF($B2754="A",Q2753/K2753)</f>
        <v>-47294335.281788513</v>
      </c>
      <c r="N2754" s="23">
        <f t="shared" si="1990"/>
        <v>0</v>
      </c>
      <c r="O2754" s="22">
        <f t="shared" si="1991"/>
        <v>21406534.38905786</v>
      </c>
      <c r="P2754" s="22">
        <f t="shared" si="2022"/>
        <v>0</v>
      </c>
      <c r="Q2754" s="22">
        <f t="shared" si="2023"/>
        <v>0</v>
      </c>
      <c r="R2754" s="22">
        <f t="shared" si="1992"/>
        <v>368282006.48182136</v>
      </c>
      <c r="S2754" s="16">
        <f t="shared" si="2029"/>
        <v>0</v>
      </c>
      <c r="T2754" s="15">
        <f t="shared" si="1993"/>
        <v>9232567.6476993226</v>
      </c>
      <c r="U2754" s="23">
        <f t="shared" si="2010"/>
        <v>1636203.9359982251</v>
      </c>
      <c r="V2754" s="23">
        <f t="shared" si="2011"/>
        <v>0</v>
      </c>
      <c r="W2754" s="23">
        <f t="shared" si="2024"/>
        <v>136123.45557389563</v>
      </c>
      <c r="X2754" s="23">
        <f t="shared" si="2012"/>
        <v>37980647.377537653</v>
      </c>
      <c r="Y2754" s="23">
        <f t="shared" si="1994"/>
        <v>13825559.361691331</v>
      </c>
      <c r="Z2754" s="3">
        <f t="shared" si="1995"/>
        <v>0</v>
      </c>
      <c r="AA2754" s="23">
        <f t="shared" si="1996"/>
        <v>63802077.425215937</v>
      </c>
      <c r="AB2754" s="26">
        <f t="shared" si="2013"/>
        <v>70086276.274228528</v>
      </c>
      <c r="AC2754" s="23">
        <f t="shared" si="2014"/>
        <v>74889487.274228647</v>
      </c>
      <c r="AD2754" s="23">
        <f t="shared" si="2020"/>
        <v>4803211</v>
      </c>
      <c r="AE2754" s="24">
        <f t="shared" si="2028"/>
        <v>70086276.274228647</v>
      </c>
      <c r="AF2754" s="3">
        <f t="shared" si="2015"/>
        <v>0</v>
      </c>
      <c r="AG2754" s="2">
        <f t="shared" si="1997"/>
        <v>0</v>
      </c>
      <c r="AH2754" s="2">
        <f t="shared" si="1998"/>
        <v>171.91552758863276</v>
      </c>
      <c r="AI2754" s="23">
        <f t="shared" si="2021"/>
        <v>10257696652.470402</v>
      </c>
      <c r="AJ2754" s="23">
        <f t="shared" si="1999"/>
        <v>6219.922423797766</v>
      </c>
      <c r="AK2754" s="23">
        <f t="shared" si="2000"/>
        <v>0</v>
      </c>
      <c r="AL2754" s="23">
        <f t="shared" si="2025"/>
        <v>0</v>
      </c>
      <c r="AM2754" s="23">
        <f t="shared" si="2026"/>
        <v>0</v>
      </c>
      <c r="AN2754" s="16">
        <f t="shared" si="2016"/>
        <v>0</v>
      </c>
      <c r="AO2754" s="23">
        <f t="shared" si="2017"/>
        <v>0</v>
      </c>
      <c r="AP2754" s="22">
        <f t="shared" si="2018"/>
        <v>0</v>
      </c>
      <c r="AQ2754" s="30">
        <f t="shared" si="2001"/>
        <v>18081739532.320698</v>
      </c>
      <c r="AR2754" s="28">
        <f t="shared" si="2002"/>
        <v>8866975629.0467911</v>
      </c>
      <c r="AS2754" s="25">
        <f t="shared" si="2003"/>
        <v>200337590.02425668</v>
      </c>
      <c r="AT2754" s="32">
        <f t="shared" si="2004"/>
        <v>0</v>
      </c>
      <c r="AU2754" s="23">
        <f t="shared" si="2005"/>
        <v>0</v>
      </c>
      <c r="AV2754" s="22">
        <f t="shared" si="2006"/>
        <v>2611072621.2165689</v>
      </c>
      <c r="AW2754" s="31">
        <f t="shared" si="2019"/>
        <v>12077306948.806194</v>
      </c>
      <c r="AX2754" s="21"/>
      <c r="AY2754" s="21"/>
      <c r="AZ2754" s="21"/>
      <c r="BA2754" s="21"/>
    </row>
    <row r="2755" spans="1:53" x14ac:dyDescent="0.25">
      <c r="A2755" s="21">
        <f t="shared" si="2027"/>
        <v>788</v>
      </c>
      <c r="B2755" s="21" t="s">
        <v>28</v>
      </c>
      <c r="C2755" s="27">
        <f t="shared" si="1984"/>
        <v>0</v>
      </c>
      <c r="D2755" s="27">
        <f t="shared" si="2007"/>
        <v>0</v>
      </c>
      <c r="E2755" s="27" t="b">
        <f t="shared" si="1983"/>
        <v>1</v>
      </c>
      <c r="F2755" s="29">
        <f t="shared" si="1985"/>
        <v>0</v>
      </c>
      <c r="G2755" s="27">
        <f t="shared" si="2008"/>
        <v>0</v>
      </c>
      <c r="H2755" s="22">
        <f t="shared" si="1986"/>
        <v>30122297906.016731</v>
      </c>
      <c r="I2755" s="23">
        <f t="shared" si="1987"/>
        <v>132580106.5049091</v>
      </c>
      <c r="J2755" s="23">
        <f t="shared" si="1988"/>
        <v>1086</v>
      </c>
      <c r="K2755" s="19">
        <f t="shared" si="2009"/>
        <v>225.0831931027827</v>
      </c>
      <c r="L2755" s="16">
        <f t="shared" si="1989"/>
        <v>207.77508110913053</v>
      </c>
      <c r="M2755" s="23">
        <f>M2754-IF($B2755="B",(Percent_Rent_In_Elsies*2.49%/12 * H2754)/K2754,0)+IF($B2755="D",N2755,0)+IF(B2755="D",AK2754)+IF(B2755="C",F2754*90%)-(Y2755-Y2754)-IF($B2755="A",Q2754/K2754) + IF($B2755="A",Q2754/K2754)</f>
        <v>-47294335.281788513</v>
      </c>
      <c r="N2755" s="23">
        <f t="shared" si="1990"/>
        <v>0</v>
      </c>
      <c r="O2755" s="22">
        <f t="shared" si="1991"/>
        <v>0</v>
      </c>
      <c r="P2755" s="22">
        <f t="shared" si="2022"/>
        <v>21406534.38905786</v>
      </c>
      <c r="Q2755" s="22">
        <f t="shared" si="2023"/>
        <v>0</v>
      </c>
      <c r="R2755" s="22">
        <f t="shared" si="1992"/>
        <v>368282006.48182136</v>
      </c>
      <c r="S2755" s="16">
        <f t="shared" si="2029"/>
        <v>0</v>
      </c>
      <c r="T2755" s="15">
        <f t="shared" si="1993"/>
        <v>0</v>
      </c>
      <c r="U2755" s="23">
        <f t="shared" si="2010"/>
        <v>1636203.9359982251</v>
      </c>
      <c r="V2755" s="23">
        <f t="shared" si="2011"/>
        <v>0</v>
      </c>
      <c r="W2755" s="23">
        <f t="shared" si="2024"/>
        <v>0</v>
      </c>
      <c r="X2755" s="23">
        <f t="shared" si="2012"/>
        <v>37980647.377537653</v>
      </c>
      <c r="Y2755" s="23">
        <f t="shared" si="1994"/>
        <v>13825559.361691331</v>
      </c>
      <c r="Z2755" s="3">
        <f t="shared" si="1995"/>
        <v>6806.1727786947813</v>
      </c>
      <c r="AA2755" s="23">
        <f t="shared" si="1996"/>
        <v>63904170.01689636</v>
      </c>
      <c r="AB2755" s="26">
        <f t="shared" si="2013"/>
        <v>70086276.274228528</v>
      </c>
      <c r="AC2755" s="23">
        <f t="shared" si="2014"/>
        <v>74889487.274228647</v>
      </c>
      <c r="AD2755" s="23">
        <f t="shared" si="2020"/>
        <v>4803211</v>
      </c>
      <c r="AE2755" s="24">
        <f t="shared" si="2028"/>
        <v>70086276.274228647</v>
      </c>
      <c r="AF2755" s="3">
        <f t="shared" si="2015"/>
        <v>0</v>
      </c>
      <c r="AG2755" s="2">
        <f t="shared" si="1997"/>
        <v>816740733.4433738</v>
      </c>
      <c r="AH2755" s="2">
        <f t="shared" si="1998"/>
        <v>171.91552758863276</v>
      </c>
      <c r="AI2755" s="23">
        <f t="shared" si="2021"/>
        <v>10274110457.132952</v>
      </c>
      <c r="AJ2755" s="23">
        <f t="shared" si="1999"/>
        <v>6219.922423797766</v>
      </c>
      <c r="AK2755" s="23">
        <f t="shared" si="2000"/>
        <v>0</v>
      </c>
      <c r="AL2755" s="23">
        <f t="shared" si="2025"/>
        <v>0</v>
      </c>
      <c r="AM2755" s="23">
        <f t="shared" si="2026"/>
        <v>0</v>
      </c>
      <c r="AN2755" s="16">
        <f t="shared" si="2016"/>
        <v>0</v>
      </c>
      <c r="AO2755" s="23">
        <f t="shared" si="2017"/>
        <v>0</v>
      </c>
      <c r="AP2755" s="22">
        <f t="shared" si="2018"/>
        <v>0</v>
      </c>
      <c r="AQ2755" s="30">
        <f t="shared" si="2001"/>
        <v>18081739532.320698</v>
      </c>
      <c r="AR2755" s="28">
        <f t="shared" si="2002"/>
        <v>8866975629.0467911</v>
      </c>
      <c r="AS2755" s="25">
        <f t="shared" si="2003"/>
        <v>200337590.02425668</v>
      </c>
      <c r="AT2755" s="32">
        <f t="shared" si="2004"/>
        <v>13612.345557389563</v>
      </c>
      <c r="AU2755" s="23">
        <f t="shared" si="2005"/>
        <v>13612.345557389563</v>
      </c>
      <c r="AV2755" s="22">
        <f t="shared" si="2006"/>
        <v>2620305188.8642683</v>
      </c>
      <c r="AW2755" s="31">
        <f t="shared" si="2019"/>
        <v>12077306948.806194</v>
      </c>
      <c r="AX2755" s="21"/>
      <c r="AY2755" s="21"/>
      <c r="AZ2755" s="21"/>
      <c r="BA2755" s="21"/>
    </row>
    <row r="2756" spans="1:53" x14ac:dyDescent="0.25">
      <c r="A2756">
        <f t="shared" si="2027"/>
        <v>789</v>
      </c>
      <c r="B2756" t="s">
        <v>6</v>
      </c>
      <c r="C2756" s="27">
        <f t="shared" si="1984"/>
        <v>0</v>
      </c>
      <c r="D2756" s="27">
        <f t="shared" si="2007"/>
        <v>0</v>
      </c>
      <c r="E2756" s="27" t="b">
        <f t="shared" si="1983"/>
        <v>1</v>
      </c>
      <c r="F2756" s="29">
        <f t="shared" si="1985"/>
        <v>0</v>
      </c>
      <c r="G2756" s="27">
        <f t="shared" si="2008"/>
        <v>0</v>
      </c>
      <c r="H2756" s="22">
        <f t="shared" si="1986"/>
        <v>30172501735.860092</v>
      </c>
      <c r="I2756" s="23">
        <f t="shared" si="1987"/>
        <v>132580106.5049091</v>
      </c>
      <c r="J2756" s="23">
        <f t="shared" si="1988"/>
        <v>1086</v>
      </c>
      <c r="K2756" s="19">
        <f t="shared" si="2009"/>
        <v>225.0831931027827</v>
      </c>
      <c r="L2756" s="16">
        <f t="shared" si="1989"/>
        <v>208.12137291097909</v>
      </c>
      <c r="M2756" s="23">
        <f>M2755-IF($B2756="B",(Percent_Rent_In_Elsies*2.49%/12 * H2755)/K2755,0)+IF($B2756="D",N2756,0)+IF(B2756="D",AK2755)+IF(B2756="C",F2755*90%)-(Y2756-Y2755)-IF($B2756="A",Q2755/K2755) + IF($B2756="A",Q2755/K2755)</f>
        <v>-47294335.281788513</v>
      </c>
      <c r="N2756" s="23">
        <f t="shared" si="1990"/>
        <v>0</v>
      </c>
      <c r="O2756" s="22">
        <f t="shared" si="1991"/>
        <v>0</v>
      </c>
      <c r="P2756" s="22">
        <f t="shared" si="2022"/>
        <v>0</v>
      </c>
      <c r="Q2756" s="22">
        <f t="shared" si="2023"/>
        <v>0</v>
      </c>
      <c r="R2756" s="22">
        <f t="shared" si="1992"/>
        <v>368282006.48182136</v>
      </c>
      <c r="S2756" s="16">
        <f t="shared" si="2029"/>
        <v>0</v>
      </c>
      <c r="T2756" s="15">
        <f t="shared" si="1993"/>
        <v>0</v>
      </c>
      <c r="U2756" s="23">
        <f t="shared" si="2010"/>
        <v>1636203.9359982251</v>
      </c>
      <c r="V2756" s="23">
        <f t="shared" si="2011"/>
        <v>0</v>
      </c>
      <c r="W2756" s="23">
        <f t="shared" si="2024"/>
        <v>0</v>
      </c>
      <c r="X2756" s="23">
        <f t="shared" si="2012"/>
        <v>38014678.241431132</v>
      </c>
      <c r="Y2756" s="23">
        <f t="shared" si="1994"/>
        <v>13825559.361691331</v>
      </c>
      <c r="Z2756" s="3">
        <f t="shared" si="1995"/>
        <v>0</v>
      </c>
      <c r="AA2756" s="23">
        <f t="shared" si="1996"/>
        <v>63904170.01689636</v>
      </c>
      <c r="AB2756" s="26">
        <f t="shared" si="2013"/>
        <v>70086276.274228528</v>
      </c>
      <c r="AC2756" s="23">
        <f t="shared" si="2014"/>
        <v>74889487.274228647</v>
      </c>
      <c r="AD2756" s="23">
        <f t="shared" si="2020"/>
        <v>4803211</v>
      </c>
      <c r="AE2756" s="24">
        <f t="shared" si="2028"/>
        <v>70086276.274228647</v>
      </c>
      <c r="AF2756" s="3">
        <f t="shared" si="2015"/>
        <v>0</v>
      </c>
      <c r="AG2756" s="2">
        <f t="shared" si="1997"/>
        <v>0</v>
      </c>
      <c r="AH2756" s="2">
        <f t="shared" si="1998"/>
        <v>172.20205346794717</v>
      </c>
      <c r="AI2756" s="23">
        <f t="shared" si="2021"/>
        <v>10274110457.132952</v>
      </c>
      <c r="AJ2756" s="23">
        <f t="shared" si="1999"/>
        <v>6219.922423797766</v>
      </c>
      <c r="AK2756" s="23">
        <f t="shared" si="2000"/>
        <v>0</v>
      </c>
      <c r="AL2756" s="23">
        <f t="shared" si="2025"/>
        <v>0</v>
      </c>
      <c r="AM2756" s="23">
        <f t="shared" si="2026"/>
        <v>0</v>
      </c>
      <c r="AN2756" s="16">
        <f t="shared" si="2016"/>
        <v>0</v>
      </c>
      <c r="AO2756" s="23">
        <f t="shared" si="2017"/>
        <v>0</v>
      </c>
      <c r="AP2756" s="22">
        <f t="shared" si="2018"/>
        <v>0</v>
      </c>
      <c r="AQ2756" s="30">
        <f t="shared" si="2001"/>
        <v>18081739532.320698</v>
      </c>
      <c r="AR2756" s="28">
        <f t="shared" si="2002"/>
        <v>8866975629.0467911</v>
      </c>
      <c r="AS2756" s="25">
        <f t="shared" si="2003"/>
        <v>200337590.02425668</v>
      </c>
      <c r="AT2756" s="32">
        <f t="shared" si="2004"/>
        <v>0</v>
      </c>
      <c r="AU2756" s="23">
        <f t="shared" si="2005"/>
        <v>0</v>
      </c>
      <c r="AV2756" s="22">
        <f t="shared" si="2006"/>
        <v>2620305188.8642683</v>
      </c>
      <c r="AW2756" s="31">
        <f t="shared" si="2019"/>
        <v>12055900414.417135</v>
      </c>
    </row>
    <row r="2757" spans="1:53" x14ac:dyDescent="0.25">
      <c r="A2757">
        <f t="shared" si="2027"/>
        <v>789</v>
      </c>
      <c r="B2757" t="s">
        <v>7</v>
      </c>
      <c r="C2757" s="27">
        <f t="shared" si="1984"/>
        <v>0</v>
      </c>
      <c r="D2757" s="27">
        <f t="shared" si="2007"/>
        <v>0</v>
      </c>
      <c r="E2757" s="27" t="b">
        <f t="shared" si="1983"/>
        <v>1</v>
      </c>
      <c r="F2757" s="29">
        <f t="shared" si="1985"/>
        <v>0</v>
      </c>
      <c r="G2757" s="27">
        <f t="shared" si="2008"/>
        <v>0</v>
      </c>
      <c r="H2757" s="22">
        <f t="shared" si="1986"/>
        <v>30172501735.860092</v>
      </c>
      <c r="I2757" s="23">
        <f t="shared" si="1987"/>
        <v>132580106.5049091</v>
      </c>
      <c r="J2757" s="23">
        <f t="shared" si="1988"/>
        <v>1086</v>
      </c>
      <c r="K2757" s="19">
        <f t="shared" si="2009"/>
        <v>225.0831931027827</v>
      </c>
      <c r="L2757" s="16">
        <f t="shared" si="1989"/>
        <v>208.12137291097909</v>
      </c>
      <c r="M2757" s="23">
        <f>M2756-IF($B2757="B",(Percent_Rent_In_Elsies*2.49%/12 * H2756)/K2756,0)+IF($B2757="D",N2757,0)+IF(B2757="D",AK2756)+IF(B2757="C",F2756*90%)-(Y2757-Y2756)-IF($B2757="A",Q2756/K2756) + IF($B2757="A",Q2756/K2756)</f>
        <v>-47433412.616348363</v>
      </c>
      <c r="N2757" s="23">
        <f t="shared" si="1990"/>
        <v>0</v>
      </c>
      <c r="O2757" s="22">
        <f t="shared" si="1991"/>
        <v>0</v>
      </c>
      <c r="P2757" s="22">
        <f t="shared" si="2022"/>
        <v>0</v>
      </c>
      <c r="Q2757" s="22">
        <f t="shared" si="2023"/>
        <v>0</v>
      </c>
      <c r="R2757" s="22">
        <f t="shared" si="1992"/>
        <v>337591839.2750029</v>
      </c>
      <c r="S2757" s="16">
        <f t="shared" si="2029"/>
        <v>30690167.206818447</v>
      </c>
      <c r="T2757" s="15">
        <f t="shared" si="1993"/>
        <v>0</v>
      </c>
      <c r="U2757" s="23">
        <f t="shared" si="2010"/>
        <v>1499853.607998373</v>
      </c>
      <c r="V2757" s="23">
        <f t="shared" si="2011"/>
        <v>136350.3279998521</v>
      </c>
      <c r="W2757" s="23">
        <f t="shared" si="2024"/>
        <v>0</v>
      </c>
      <c r="X2757" s="23">
        <f t="shared" si="2012"/>
        <v>38014678.241431132</v>
      </c>
      <c r="Y2757" s="23">
        <f t="shared" si="1994"/>
        <v>13825559.361691331</v>
      </c>
      <c r="Z2757" s="3">
        <f t="shared" si="1995"/>
        <v>0</v>
      </c>
      <c r="AA2757" s="23">
        <f t="shared" si="1996"/>
        <v>63904170.01689636</v>
      </c>
      <c r="AB2757" s="26">
        <f t="shared" si="2013"/>
        <v>70086276.274228528</v>
      </c>
      <c r="AC2757" s="23">
        <f t="shared" si="2014"/>
        <v>74889487.274228647</v>
      </c>
      <c r="AD2757" s="23">
        <f t="shared" si="2020"/>
        <v>4803211</v>
      </c>
      <c r="AE2757" s="24">
        <f t="shared" si="2028"/>
        <v>70086276.274228647</v>
      </c>
      <c r="AF2757" s="3">
        <f t="shared" si="2015"/>
        <v>0</v>
      </c>
      <c r="AG2757" s="2">
        <f t="shared" si="1997"/>
        <v>0</v>
      </c>
      <c r="AH2757" s="2">
        <f t="shared" si="1998"/>
        <v>172.20205346794717</v>
      </c>
      <c r="AI2757" s="23">
        <f t="shared" si="2021"/>
        <v>10274110457.132952</v>
      </c>
      <c r="AJ2757" s="23">
        <f t="shared" si="1999"/>
        <v>6219.922423797766</v>
      </c>
      <c r="AK2757" s="23">
        <f t="shared" si="2000"/>
        <v>0</v>
      </c>
      <c r="AL2757" s="23">
        <f t="shared" si="2025"/>
        <v>6536362.3788661957</v>
      </c>
      <c r="AM2757" s="23">
        <f t="shared" si="2026"/>
        <v>6098350039.5566931</v>
      </c>
      <c r="AN2757" s="16">
        <f t="shared" si="2016"/>
        <v>0</v>
      </c>
      <c r="AO2757" s="23">
        <f t="shared" si="2017"/>
        <v>139077.33455984917</v>
      </c>
      <c r="AP2757" s="22">
        <f t="shared" si="2018"/>
        <v>31303970.550954849</v>
      </c>
      <c r="AQ2757" s="30">
        <f t="shared" si="2001"/>
        <v>18144081389.672928</v>
      </c>
      <c r="AR2757" s="28">
        <f t="shared" si="2002"/>
        <v>8898013515.8480625</v>
      </c>
      <c r="AS2757" s="25">
        <f t="shared" si="2003"/>
        <v>200337590.02425668</v>
      </c>
      <c r="AT2757" s="32">
        <f t="shared" si="2004"/>
        <v>0</v>
      </c>
      <c r="AU2757" s="23">
        <f t="shared" si="2005"/>
        <v>0</v>
      </c>
      <c r="AV2757" s="22">
        <f t="shared" si="2006"/>
        <v>2620305188.8642683</v>
      </c>
      <c r="AW2757" s="31">
        <f t="shared" si="2019"/>
        <v>12118242271.769363</v>
      </c>
    </row>
    <row r="2758" spans="1:53" s="21" customFormat="1" x14ac:dyDescent="0.25">
      <c r="A2758">
        <f t="shared" si="2027"/>
        <v>789</v>
      </c>
      <c r="B2758" t="s">
        <v>8</v>
      </c>
      <c r="C2758" s="27">
        <f t="shared" si="1984"/>
        <v>0</v>
      </c>
      <c r="D2758" s="27">
        <f t="shared" si="2007"/>
        <v>0</v>
      </c>
      <c r="E2758" s="27" t="b">
        <f t="shared" si="1983"/>
        <v>1</v>
      </c>
      <c r="F2758" s="29">
        <f t="shared" si="1985"/>
        <v>0</v>
      </c>
      <c r="G2758" s="27">
        <f t="shared" si="2008"/>
        <v>0</v>
      </c>
      <c r="H2758" s="22">
        <f t="shared" si="1986"/>
        <v>30172501735.860092</v>
      </c>
      <c r="I2758" s="23">
        <f t="shared" si="1987"/>
        <v>132580106.5049091</v>
      </c>
      <c r="J2758" s="23">
        <f t="shared" si="1988"/>
        <v>1086</v>
      </c>
      <c r="K2758" s="19">
        <f t="shared" si="2009"/>
        <v>225.0831931027827</v>
      </c>
      <c r="L2758" s="16">
        <f t="shared" si="1989"/>
        <v>208.12137291097909</v>
      </c>
      <c r="M2758" s="23">
        <f>M2757-IF($B2758="B",(Percent_Rent_In_Elsies*2.49%/12 * H2757)/K2757,0)+IF($B2758="D",N2758,0)+IF(B2758="D",AK2757)+IF(B2758="C",F2757*90%)-(Y2758-Y2757)-IF($B2758="A",Q2757/K2757) + IF($B2758="A",Q2757/K2757)</f>
        <v>-47433412.616348363</v>
      </c>
      <c r="N2758" s="23">
        <f t="shared" si="1990"/>
        <v>0</v>
      </c>
      <c r="O2758" s="22">
        <f t="shared" si="1991"/>
        <v>0</v>
      </c>
      <c r="P2758" s="22">
        <f t="shared" si="2022"/>
        <v>0</v>
      </c>
      <c r="Q2758" s="22">
        <f t="shared" si="2023"/>
        <v>0</v>
      </c>
      <c r="R2758" s="22">
        <f t="shared" si="1992"/>
        <v>368895809.82595778</v>
      </c>
      <c r="S2758" s="16">
        <f t="shared" si="2029"/>
        <v>30690167.206818447</v>
      </c>
      <c r="T2758" s="15">
        <f t="shared" si="1993"/>
        <v>0</v>
      </c>
      <c r="U2758" s="23">
        <f t="shared" si="2010"/>
        <v>1638930.9425582222</v>
      </c>
      <c r="V2758" s="23">
        <f t="shared" si="2011"/>
        <v>136350.3279998521</v>
      </c>
      <c r="W2758" s="23">
        <f t="shared" si="2024"/>
        <v>0</v>
      </c>
      <c r="X2758" s="23">
        <f t="shared" si="2012"/>
        <v>38014678.241431132</v>
      </c>
      <c r="Y2758" s="23">
        <f t="shared" si="1994"/>
        <v>13825559.361691331</v>
      </c>
      <c r="Z2758" s="3">
        <f t="shared" si="1995"/>
        <v>0</v>
      </c>
      <c r="AA2758" s="23">
        <f t="shared" si="1996"/>
        <v>63904170.01689636</v>
      </c>
      <c r="AB2758" s="26">
        <f t="shared" si="2013"/>
        <v>70086276.274228543</v>
      </c>
      <c r="AC2758" s="23">
        <f t="shared" si="2014"/>
        <v>74889487.274228647</v>
      </c>
      <c r="AD2758" s="23">
        <f t="shared" si="2020"/>
        <v>4803211</v>
      </c>
      <c r="AE2758" s="24">
        <f t="shared" si="2028"/>
        <v>70086276.274228647</v>
      </c>
      <c r="AF2758" s="3">
        <f t="shared" si="2015"/>
        <v>1E-4</v>
      </c>
      <c r="AG2758" s="2">
        <f t="shared" si="1997"/>
        <v>0</v>
      </c>
      <c r="AH2758" s="2">
        <f t="shared" si="1998"/>
        <v>172.20205346794717</v>
      </c>
      <c r="AI2758" s="23">
        <f t="shared" si="2021"/>
        <v>10274110457.132952</v>
      </c>
      <c r="AJ2758" s="23">
        <f t="shared" si="1999"/>
        <v>6219.922423797766</v>
      </c>
      <c r="AK2758" s="23">
        <f t="shared" si="2000"/>
        <v>61457.486835447999</v>
      </c>
      <c r="AL2758" s="23">
        <f t="shared" si="2025"/>
        <v>0</v>
      </c>
      <c r="AM2758" s="23">
        <f t="shared" si="2026"/>
        <v>0</v>
      </c>
      <c r="AN2758" s="16">
        <f t="shared" si="2016"/>
        <v>0</v>
      </c>
      <c r="AO2758" s="23">
        <f t="shared" si="2017"/>
        <v>0</v>
      </c>
      <c r="AP2758" s="22">
        <f t="shared" si="2018"/>
        <v>0</v>
      </c>
      <c r="AQ2758" s="30">
        <f t="shared" si="2001"/>
        <v>18144081389.672928</v>
      </c>
      <c r="AR2758" s="28">
        <f t="shared" si="2002"/>
        <v>8898013515.8480625</v>
      </c>
      <c r="AS2758" s="25">
        <f t="shared" si="2003"/>
        <v>200337590.02425668</v>
      </c>
      <c r="AT2758" s="32">
        <f t="shared" si="2004"/>
        <v>0</v>
      </c>
      <c r="AU2758" s="23">
        <f t="shared" si="2005"/>
        <v>0</v>
      </c>
      <c r="AV2758" s="22">
        <f t="shared" si="2006"/>
        <v>2620305188.8642683</v>
      </c>
      <c r="AW2758" s="31">
        <f t="shared" si="2019"/>
        <v>12118242271.769363</v>
      </c>
      <c r="AX2758"/>
      <c r="AY2758"/>
      <c r="AZ2758"/>
      <c r="BA2758"/>
    </row>
    <row r="2759" spans="1:53" s="21" customFormat="1" x14ac:dyDescent="0.25">
      <c r="A2759">
        <f t="shared" si="2027"/>
        <v>789</v>
      </c>
      <c r="B2759" t="s">
        <v>9</v>
      </c>
      <c r="C2759" s="27">
        <f t="shared" si="1984"/>
        <v>0</v>
      </c>
      <c r="D2759" s="27">
        <f t="shared" si="2007"/>
        <v>0</v>
      </c>
      <c r="E2759" s="27" t="b">
        <f t="shared" si="1983"/>
        <v>1</v>
      </c>
      <c r="F2759" s="29">
        <f t="shared" si="1985"/>
        <v>0</v>
      </c>
      <c r="G2759" s="27">
        <f t="shared" si="2008"/>
        <v>0</v>
      </c>
      <c r="H2759" s="22">
        <f t="shared" si="1986"/>
        <v>30172501735.860092</v>
      </c>
      <c r="I2759" s="23">
        <f t="shared" si="1987"/>
        <v>132580106.5049091</v>
      </c>
      <c r="J2759" s="23">
        <f t="shared" si="1988"/>
        <v>1086</v>
      </c>
      <c r="K2759" s="19">
        <f t="shared" si="2009"/>
        <v>225.0831931027827</v>
      </c>
      <c r="L2759" s="16">
        <f t="shared" si="1989"/>
        <v>208.12137291097909</v>
      </c>
      <c r="M2759" s="23">
        <f>M2758-IF($B2759="B",(Percent_Rent_In_Elsies*2.49%/12 * H2758)/K2758,0)+IF($B2759="D",N2759,0)+IF(B2759="D",AK2758)+IF(B2759="C",F2758*90%)-(Y2759-Y2758)-IF($B2759="A",Q2758/K2758) + IF($B2759="A",Q2758/K2758)</f>
        <v>-47371955.129512914</v>
      </c>
      <c r="N2759" s="23">
        <f t="shared" si="1990"/>
        <v>0</v>
      </c>
      <c r="O2759" s="22">
        <f t="shared" si="1991"/>
        <v>21442211.946372956</v>
      </c>
      <c r="P2759" s="22">
        <f t="shared" si="2022"/>
        <v>0</v>
      </c>
      <c r="Q2759" s="22">
        <f t="shared" si="2023"/>
        <v>0</v>
      </c>
      <c r="R2759" s="22">
        <f t="shared" si="1992"/>
        <v>368895809.82595778</v>
      </c>
      <c r="S2759" s="16">
        <f t="shared" si="2029"/>
        <v>0</v>
      </c>
      <c r="T2759" s="15">
        <f t="shared" si="1993"/>
        <v>9247955.2604454905</v>
      </c>
      <c r="U2759" s="23">
        <f t="shared" si="2010"/>
        <v>1638930.9425582222</v>
      </c>
      <c r="V2759" s="23">
        <f t="shared" si="2011"/>
        <v>0</v>
      </c>
      <c r="W2759" s="23">
        <f t="shared" si="2024"/>
        <v>136350.3279998521</v>
      </c>
      <c r="X2759" s="23">
        <f t="shared" si="2012"/>
        <v>38014678.241431132</v>
      </c>
      <c r="Y2759" s="23">
        <f t="shared" si="1994"/>
        <v>13825559.361691331</v>
      </c>
      <c r="Z2759" s="3">
        <f t="shared" si="1995"/>
        <v>0</v>
      </c>
      <c r="AA2759" s="23">
        <f t="shared" si="1996"/>
        <v>63842712.53006091</v>
      </c>
      <c r="AB2759" s="26">
        <f t="shared" si="2013"/>
        <v>70086276.274228543</v>
      </c>
      <c r="AC2759" s="23">
        <f t="shared" si="2014"/>
        <v>74889487.274228647</v>
      </c>
      <c r="AD2759" s="23">
        <f t="shared" si="2020"/>
        <v>4803211</v>
      </c>
      <c r="AE2759" s="24">
        <f t="shared" si="2028"/>
        <v>70086276.274228647</v>
      </c>
      <c r="AF2759" s="3">
        <f t="shared" si="2015"/>
        <v>0</v>
      </c>
      <c r="AG2759" s="2">
        <f t="shared" si="1997"/>
        <v>0</v>
      </c>
      <c r="AH2759" s="2">
        <f t="shared" si="1998"/>
        <v>172.20205346794717</v>
      </c>
      <c r="AI2759" s="23">
        <f t="shared" si="2021"/>
        <v>10264229709.006525</v>
      </c>
      <c r="AJ2759" s="23">
        <f t="shared" si="1999"/>
        <v>6219.922423797766</v>
      </c>
      <c r="AK2759" s="23">
        <f t="shared" si="2000"/>
        <v>0</v>
      </c>
      <c r="AL2759" s="23">
        <f t="shared" si="2025"/>
        <v>0</v>
      </c>
      <c r="AM2759" s="23">
        <f t="shared" si="2026"/>
        <v>0</v>
      </c>
      <c r="AN2759" s="16">
        <f t="shared" si="2016"/>
        <v>0</v>
      </c>
      <c r="AO2759" s="23">
        <f t="shared" si="2017"/>
        <v>0</v>
      </c>
      <c r="AP2759" s="22">
        <f t="shared" si="2018"/>
        <v>0</v>
      </c>
      <c r="AQ2759" s="30">
        <f t="shared" si="2001"/>
        <v>18144081389.672928</v>
      </c>
      <c r="AR2759" s="28">
        <f t="shared" si="2002"/>
        <v>8898013515.8480625</v>
      </c>
      <c r="AS2759" s="25">
        <f t="shared" si="2003"/>
        <v>200337590.02425668</v>
      </c>
      <c r="AT2759" s="32">
        <f t="shared" si="2004"/>
        <v>0</v>
      </c>
      <c r="AU2759" s="23">
        <f t="shared" si="2005"/>
        <v>0</v>
      </c>
      <c r="AV2759" s="22">
        <f t="shared" si="2006"/>
        <v>2620305188.8642683</v>
      </c>
      <c r="AW2759" s="31">
        <f t="shared" si="2019"/>
        <v>12118242271.769363</v>
      </c>
      <c r="AX2759"/>
      <c r="AY2759"/>
      <c r="AZ2759"/>
      <c r="BA2759"/>
    </row>
    <row r="2760" spans="1:53" x14ac:dyDescent="0.25">
      <c r="A2760" s="21">
        <f t="shared" si="2027"/>
        <v>789</v>
      </c>
      <c r="B2760" s="21" t="s">
        <v>28</v>
      </c>
      <c r="C2760" s="27">
        <f t="shared" si="1984"/>
        <v>0</v>
      </c>
      <c r="D2760" s="27">
        <f t="shared" si="2007"/>
        <v>0</v>
      </c>
      <c r="E2760" s="27" t="b">
        <f t="shared" si="1983"/>
        <v>1</v>
      </c>
      <c r="F2760" s="29">
        <f t="shared" si="1985"/>
        <v>0</v>
      </c>
      <c r="G2760" s="27">
        <f t="shared" si="2008"/>
        <v>0</v>
      </c>
      <c r="H2760" s="22">
        <f t="shared" si="1986"/>
        <v>30172501735.860092</v>
      </c>
      <c r="I2760" s="23">
        <f t="shared" si="1987"/>
        <v>132580106.5049091</v>
      </c>
      <c r="J2760" s="23">
        <f t="shared" si="1988"/>
        <v>1086</v>
      </c>
      <c r="K2760" s="19">
        <f t="shared" si="2009"/>
        <v>225.0831931027827</v>
      </c>
      <c r="L2760" s="16">
        <f t="shared" si="1989"/>
        <v>208.12137291097909</v>
      </c>
      <c r="M2760" s="23">
        <f>M2759-IF($B2760="B",(Percent_Rent_In_Elsies*2.49%/12 * H2759)/K2759,0)+IF($B2760="D",N2760,0)+IF(B2760="D",AK2759)+IF(B2760="C",F2759*90%)-(Y2760-Y2759)-IF($B2760="A",Q2759/K2759) + IF($B2760="A",Q2759/K2759)</f>
        <v>-47371955.129512914</v>
      </c>
      <c r="N2760" s="23">
        <f t="shared" si="1990"/>
        <v>0</v>
      </c>
      <c r="O2760" s="22">
        <f t="shared" si="1991"/>
        <v>0</v>
      </c>
      <c r="P2760" s="22">
        <f t="shared" si="2022"/>
        <v>21442211.946372956</v>
      </c>
      <c r="Q2760" s="22">
        <f t="shared" si="2023"/>
        <v>0</v>
      </c>
      <c r="R2760" s="22">
        <f t="shared" si="1992"/>
        <v>368895809.82595778</v>
      </c>
      <c r="S2760" s="16">
        <f t="shared" si="2029"/>
        <v>0</v>
      </c>
      <c r="T2760" s="15">
        <f t="shared" si="1993"/>
        <v>0</v>
      </c>
      <c r="U2760" s="23">
        <f t="shared" si="2010"/>
        <v>1638930.9425582222</v>
      </c>
      <c r="V2760" s="23">
        <f t="shared" si="2011"/>
        <v>0</v>
      </c>
      <c r="W2760" s="23">
        <f t="shared" si="2024"/>
        <v>0</v>
      </c>
      <c r="X2760" s="23">
        <f t="shared" si="2012"/>
        <v>38014678.241431132</v>
      </c>
      <c r="Y2760" s="23">
        <f t="shared" si="1994"/>
        <v>13825559.361691331</v>
      </c>
      <c r="Z2760" s="3">
        <f t="shared" si="1995"/>
        <v>6817.5163999926062</v>
      </c>
      <c r="AA2760" s="23">
        <f t="shared" si="1996"/>
        <v>63944975.276060797</v>
      </c>
      <c r="AB2760" s="26">
        <f t="shared" si="2013"/>
        <v>70086276.274228543</v>
      </c>
      <c r="AC2760" s="23">
        <f t="shared" si="2014"/>
        <v>74889487.274228647</v>
      </c>
      <c r="AD2760" s="23">
        <f t="shared" si="2020"/>
        <v>4803211</v>
      </c>
      <c r="AE2760" s="24">
        <f t="shared" si="2028"/>
        <v>70086276.274228647</v>
      </c>
      <c r="AF2760" s="3">
        <f t="shared" si="2015"/>
        <v>0</v>
      </c>
      <c r="AG2760" s="2">
        <f t="shared" si="1997"/>
        <v>818101967.99911273</v>
      </c>
      <c r="AH2760" s="2">
        <f t="shared" si="1998"/>
        <v>172.20205346794717</v>
      </c>
      <c r="AI2760" s="23">
        <f t="shared" si="2021"/>
        <v>10280670870.010178</v>
      </c>
      <c r="AJ2760" s="23">
        <f t="shared" si="1999"/>
        <v>6219.922423797766</v>
      </c>
      <c r="AK2760" s="23">
        <f t="shared" si="2000"/>
        <v>0</v>
      </c>
      <c r="AL2760" s="23">
        <f t="shared" si="2025"/>
        <v>0</v>
      </c>
      <c r="AM2760" s="23">
        <f t="shared" si="2026"/>
        <v>0</v>
      </c>
      <c r="AN2760" s="16">
        <f t="shared" si="2016"/>
        <v>0</v>
      </c>
      <c r="AO2760" s="23">
        <f t="shared" si="2017"/>
        <v>0</v>
      </c>
      <c r="AP2760" s="22">
        <f t="shared" si="2018"/>
        <v>0</v>
      </c>
      <c r="AQ2760" s="30">
        <f t="shared" si="2001"/>
        <v>18144081389.672928</v>
      </c>
      <c r="AR2760" s="28">
        <f t="shared" si="2002"/>
        <v>8898013515.8480625</v>
      </c>
      <c r="AS2760" s="25">
        <f t="shared" si="2003"/>
        <v>200337590.02425668</v>
      </c>
      <c r="AT2760" s="32">
        <f t="shared" si="2004"/>
        <v>13635.032799985212</v>
      </c>
      <c r="AU2760" s="23">
        <f t="shared" si="2005"/>
        <v>13635.032799985212</v>
      </c>
      <c r="AV2760" s="22">
        <f t="shared" si="2006"/>
        <v>2629553144.1247139</v>
      </c>
      <c r="AW2760" s="31">
        <f t="shared" si="2019"/>
        <v>12118242271.769363</v>
      </c>
    </row>
    <row r="2761" spans="1:53" x14ac:dyDescent="0.25">
      <c r="A2761">
        <f t="shared" si="2027"/>
        <v>790</v>
      </c>
      <c r="B2761" t="s">
        <v>6</v>
      </c>
      <c r="C2761" s="27">
        <f t="shared" si="1984"/>
        <v>0</v>
      </c>
      <c r="D2761" s="27">
        <f t="shared" si="2007"/>
        <v>0</v>
      </c>
      <c r="E2761" s="27" t="b">
        <f t="shared" si="1983"/>
        <v>1</v>
      </c>
      <c r="F2761" s="29">
        <f t="shared" si="1985"/>
        <v>0</v>
      </c>
      <c r="G2761" s="27">
        <f t="shared" si="2008"/>
        <v>0</v>
      </c>
      <c r="H2761" s="22">
        <f t="shared" si="1986"/>
        <v>30222789238.753193</v>
      </c>
      <c r="I2761" s="23">
        <f t="shared" si="1987"/>
        <v>132580106.5049091</v>
      </c>
      <c r="J2761" s="23">
        <f t="shared" si="1988"/>
        <v>1086</v>
      </c>
      <c r="K2761" s="19">
        <f t="shared" si="2009"/>
        <v>225.0831931027827</v>
      </c>
      <c r="L2761" s="16">
        <f t="shared" si="1989"/>
        <v>208.46824186583072</v>
      </c>
      <c r="M2761" s="23">
        <f>M2760-IF($B2761="B",(Percent_Rent_In_Elsies*2.49%/12 * H2760)/K2760,0)+IF($B2761="D",N2761,0)+IF(B2761="D",AK2760)+IF(B2761="C",F2760*90%)-(Y2761-Y2760)-IF($B2761="A",Q2760/K2760) + IF($B2761="A",Q2760/K2760)</f>
        <v>-47371955.129512914</v>
      </c>
      <c r="N2761" s="23">
        <f t="shared" si="1990"/>
        <v>0</v>
      </c>
      <c r="O2761" s="22">
        <f t="shared" si="1991"/>
        <v>0</v>
      </c>
      <c r="P2761" s="22">
        <f t="shared" si="2022"/>
        <v>0</v>
      </c>
      <c r="Q2761" s="22">
        <f t="shared" si="2023"/>
        <v>0</v>
      </c>
      <c r="R2761" s="22">
        <f t="shared" si="1992"/>
        <v>368895809.82595778</v>
      </c>
      <c r="S2761" s="16">
        <f t="shared" si="2029"/>
        <v>0</v>
      </c>
      <c r="T2761" s="15">
        <f t="shared" si="1993"/>
        <v>0</v>
      </c>
      <c r="U2761" s="23">
        <f t="shared" si="2010"/>
        <v>1638930.9425582222</v>
      </c>
      <c r="V2761" s="23">
        <f t="shared" si="2011"/>
        <v>0</v>
      </c>
      <c r="W2761" s="23">
        <f t="shared" si="2024"/>
        <v>0</v>
      </c>
      <c r="X2761" s="23">
        <f t="shared" si="2012"/>
        <v>38048765.82343109</v>
      </c>
      <c r="Y2761" s="23">
        <f t="shared" si="1994"/>
        <v>13825559.361691331</v>
      </c>
      <c r="Z2761" s="3">
        <f t="shared" si="1995"/>
        <v>0</v>
      </c>
      <c r="AA2761" s="23">
        <f t="shared" si="1996"/>
        <v>63944975.276060797</v>
      </c>
      <c r="AB2761" s="26">
        <f t="shared" si="2013"/>
        <v>70086276.274228543</v>
      </c>
      <c r="AC2761" s="23">
        <f t="shared" si="2014"/>
        <v>74889487.274228647</v>
      </c>
      <c r="AD2761" s="23">
        <f t="shared" si="2020"/>
        <v>4803211</v>
      </c>
      <c r="AE2761" s="24">
        <f t="shared" si="2028"/>
        <v>70086276.274228647</v>
      </c>
      <c r="AF2761" s="3">
        <f t="shared" si="2015"/>
        <v>0</v>
      </c>
      <c r="AG2761" s="2">
        <f t="shared" si="1997"/>
        <v>0</v>
      </c>
      <c r="AH2761" s="2">
        <f t="shared" si="1998"/>
        <v>172.48905689039373</v>
      </c>
      <c r="AI2761" s="23">
        <f t="shared" si="2021"/>
        <v>10280670870.010178</v>
      </c>
      <c r="AJ2761" s="23">
        <f t="shared" si="1999"/>
        <v>6219.922423797766</v>
      </c>
      <c r="AK2761" s="23">
        <f t="shared" si="2000"/>
        <v>0</v>
      </c>
      <c r="AL2761" s="23">
        <f t="shared" si="2025"/>
        <v>0</v>
      </c>
      <c r="AM2761" s="23">
        <f t="shared" si="2026"/>
        <v>0</v>
      </c>
      <c r="AN2761" s="16">
        <f t="shared" si="2016"/>
        <v>0</v>
      </c>
      <c r="AO2761" s="23">
        <f t="shared" si="2017"/>
        <v>0</v>
      </c>
      <c r="AP2761" s="22">
        <f t="shared" si="2018"/>
        <v>0</v>
      </c>
      <c r="AQ2761" s="30">
        <f t="shared" si="2001"/>
        <v>18144081389.672928</v>
      </c>
      <c r="AR2761" s="28">
        <f t="shared" si="2002"/>
        <v>8898013515.8480625</v>
      </c>
      <c r="AS2761" s="25">
        <f t="shared" si="2003"/>
        <v>200337590.02425668</v>
      </c>
      <c r="AT2761" s="32">
        <f t="shared" si="2004"/>
        <v>0</v>
      </c>
      <c r="AU2761" s="23">
        <f t="shared" si="2005"/>
        <v>0</v>
      </c>
      <c r="AV2761" s="22">
        <f t="shared" si="2006"/>
        <v>2629553144.1247139</v>
      </c>
      <c r="AW2761" s="31">
        <f t="shared" si="2019"/>
        <v>12096800059.82299</v>
      </c>
    </row>
    <row r="2762" spans="1:53" x14ac:dyDescent="0.25">
      <c r="A2762">
        <f t="shared" si="2027"/>
        <v>790</v>
      </c>
      <c r="B2762" t="s">
        <v>7</v>
      </c>
      <c r="C2762" s="27">
        <f t="shared" si="1984"/>
        <v>0</v>
      </c>
      <c r="D2762" s="27">
        <f t="shared" si="2007"/>
        <v>0</v>
      </c>
      <c r="E2762" s="27" t="b">
        <f t="shared" ref="E2762:E2825" si="2030">IF(OR(I2762&gt;Max_Parcels, AI2762&gt;8000000000),TRUE,FALSE)</f>
        <v>1</v>
      </c>
      <c r="F2762" s="29">
        <f t="shared" si="1985"/>
        <v>0</v>
      </c>
      <c r="G2762" s="27">
        <f t="shared" si="2008"/>
        <v>0</v>
      </c>
      <c r="H2762" s="22">
        <f t="shared" si="1986"/>
        <v>30222789238.753193</v>
      </c>
      <c r="I2762" s="23">
        <f t="shared" si="1987"/>
        <v>132580106.5049091</v>
      </c>
      <c r="J2762" s="23">
        <f t="shared" si="1988"/>
        <v>1086</v>
      </c>
      <c r="K2762" s="19">
        <f t="shared" si="2009"/>
        <v>225.0831931027827</v>
      </c>
      <c r="L2762" s="16">
        <f t="shared" si="1989"/>
        <v>208.46824186583072</v>
      </c>
      <c r="M2762" s="23">
        <f>M2761-IF($B2762="B",(Percent_Rent_In_Elsies*2.49%/12 * H2761)/K2761,0)+IF($B2762="D",N2762,0)+IF(B2762="D",AK2761)+IF(B2762="C",F2761*90%)-(Y2762-Y2761)-IF($B2762="A",Q2761/K2761) + IF($B2762="A",Q2761/K2761)</f>
        <v>-47511264.25963036</v>
      </c>
      <c r="N2762" s="23">
        <f t="shared" si="1990"/>
        <v>0</v>
      </c>
      <c r="O2762" s="22">
        <f t="shared" si="1991"/>
        <v>0</v>
      </c>
      <c r="P2762" s="22">
        <f t="shared" si="2022"/>
        <v>0</v>
      </c>
      <c r="Q2762" s="22">
        <f t="shared" si="2023"/>
        <v>0</v>
      </c>
      <c r="R2762" s="22">
        <f t="shared" si="1992"/>
        <v>338154492.34046131</v>
      </c>
      <c r="S2762" s="16">
        <f t="shared" si="2029"/>
        <v>30741317.48549648</v>
      </c>
      <c r="T2762" s="15">
        <f t="shared" si="1993"/>
        <v>0</v>
      </c>
      <c r="U2762" s="23">
        <f t="shared" si="2010"/>
        <v>1502353.3640117038</v>
      </c>
      <c r="V2762" s="23">
        <f t="shared" si="2011"/>
        <v>136577.57854651852</v>
      </c>
      <c r="W2762" s="23">
        <f t="shared" si="2024"/>
        <v>0</v>
      </c>
      <c r="X2762" s="23">
        <f t="shared" si="2012"/>
        <v>38048765.82343109</v>
      </c>
      <c r="Y2762" s="23">
        <f t="shared" si="1994"/>
        <v>13825559.361691331</v>
      </c>
      <c r="Z2762" s="3">
        <f t="shared" si="1995"/>
        <v>0</v>
      </c>
      <c r="AA2762" s="23">
        <f t="shared" si="1996"/>
        <v>63944975.276060797</v>
      </c>
      <c r="AB2762" s="26">
        <f t="shared" si="2013"/>
        <v>70086276.274228543</v>
      </c>
      <c r="AC2762" s="23">
        <f t="shared" si="2014"/>
        <v>74889487.274228647</v>
      </c>
      <c r="AD2762" s="23">
        <f t="shared" si="2020"/>
        <v>4803211</v>
      </c>
      <c r="AE2762" s="24">
        <f t="shared" si="2028"/>
        <v>70086276.274228647</v>
      </c>
      <c r="AF2762" s="3">
        <f t="shared" si="2015"/>
        <v>0</v>
      </c>
      <c r="AG2762" s="2">
        <f t="shared" si="1997"/>
        <v>0</v>
      </c>
      <c r="AH2762" s="2">
        <f t="shared" si="1998"/>
        <v>172.48905689039373</v>
      </c>
      <c r="AI2762" s="23">
        <f t="shared" si="2021"/>
        <v>10280670870.010178</v>
      </c>
      <c r="AJ2762" s="23">
        <f t="shared" si="1999"/>
        <v>6219.922423797766</v>
      </c>
      <c r="AK2762" s="23">
        <f t="shared" si="2000"/>
        <v>0</v>
      </c>
      <c r="AL2762" s="23">
        <f t="shared" si="2025"/>
        <v>6560412.8772258759</v>
      </c>
      <c r="AM2762" s="23">
        <f t="shared" si="2026"/>
        <v>6120788874.6643267</v>
      </c>
      <c r="AN2762" s="16">
        <f t="shared" si="2016"/>
        <v>0</v>
      </c>
      <c r="AO2762" s="23">
        <f t="shared" si="2017"/>
        <v>139309.13011744892</v>
      </c>
      <c r="AP2762" s="22">
        <f t="shared" si="2018"/>
        <v>31356143.835206438</v>
      </c>
      <c r="AQ2762" s="30">
        <f t="shared" si="2001"/>
        <v>18206527150.120739</v>
      </c>
      <c r="AR2762" s="28">
        <f t="shared" si="2002"/>
        <v>8929103132.4606705</v>
      </c>
      <c r="AS2762" s="25">
        <f t="shared" si="2003"/>
        <v>200337590.02425668</v>
      </c>
      <c r="AT2762" s="32">
        <f t="shared" si="2004"/>
        <v>0</v>
      </c>
      <c r="AU2762" s="23">
        <f t="shared" si="2005"/>
        <v>0</v>
      </c>
      <c r="AV2762" s="22">
        <f t="shared" si="2006"/>
        <v>2629553144.1247139</v>
      </c>
      <c r="AW2762" s="31">
        <f t="shared" si="2019"/>
        <v>12159245820.270805</v>
      </c>
    </row>
    <row r="2763" spans="1:53" x14ac:dyDescent="0.25">
      <c r="A2763">
        <f t="shared" si="2027"/>
        <v>790</v>
      </c>
      <c r="B2763" t="s">
        <v>8</v>
      </c>
      <c r="C2763" s="27">
        <f t="shared" ref="C2763:C2826" si="2031">IF(E2762 = TRUE, 0, IF(AND($B2763="A",P2762&gt;0),P2762,0)+IFERROR(IF($B2763="A",Percent_Elsies*95%*AN2759),0))</f>
        <v>0</v>
      </c>
      <c r="D2763" s="27">
        <f t="shared" si="2007"/>
        <v>0</v>
      </c>
      <c r="E2763" s="27" t="b">
        <f t="shared" si="2030"/>
        <v>1</v>
      </c>
      <c r="F2763" s="29">
        <f t="shared" ref="F2763:F2826" si="2032">D2763/K2763</f>
        <v>0</v>
      </c>
      <c r="G2763" s="27">
        <f t="shared" si="2008"/>
        <v>0</v>
      </c>
      <c r="H2763" s="22">
        <f t="shared" ref="H2763:H2826" si="2033">(H2762*K2763/K2762+G2763+D2763)*IF(B2763="A",(1+Inflation_Rate/12),1)</f>
        <v>30222789238.753193</v>
      </c>
      <c r="I2763" s="23">
        <f t="shared" ref="I2763:I2826" si="2034">I2762+(G2763+D2763)/L2763</f>
        <v>132580106.5049091</v>
      </c>
      <c r="J2763" s="23">
        <f t="shared" ref="J2763:J2826" si="2035">J2762+IF(AND($B2763="A",M2763&lt;0,AR2762&gt;0,E2762=FALSE),MIN(_xlfn.FLOOR.MATH(1 + (-M2763*2)/(Buy_On_Revalue)),30),0)</f>
        <v>1086</v>
      </c>
      <c r="K2763" s="19">
        <f t="shared" si="2009"/>
        <v>225.0831931027827</v>
      </c>
      <c r="L2763" s="16">
        <f t="shared" ref="L2763:L2826" si="2036">(L2762/K2762)*K2763*IF(B2763="A",(1+Inflation_Rate/12),1)</f>
        <v>208.46824186583072</v>
      </c>
      <c r="M2763" s="23">
        <f>M2762-IF($B2763="B",(Percent_Rent_In_Elsies*2.49%/12 * H2762)/K2762,0)+IF($B2763="D",N2763,0)+IF(B2763="D",AK2762)+IF(B2763="C",F2762*90%)-(Y2763-Y2762)-IF($B2763="A",Q2762/K2762) + IF($B2763="A",Q2762/K2762)</f>
        <v>-47511264.25963036</v>
      </c>
      <c r="N2763" s="23">
        <f t="shared" ref="N2763:N2826" si="2037">IF(B2763="D", IF(V2762&gt;(Percent_Elsies*(S2762+V2762)),V2762-(Percent_Elsies)*(S2762+V2762),0),0)</f>
        <v>0</v>
      </c>
      <c r="O2763" s="22">
        <f t="shared" ref="O2763:O2826" si="2038">IF(B2763="D",IF(S2762&gt;Percent_Dollars*(S2762+V2762),S2762-(Percent_Dollars*(S2762+V2762)),0),0)</f>
        <v>0</v>
      </c>
      <c r="P2763" s="22">
        <f t="shared" si="2022"/>
        <v>0</v>
      </c>
      <c r="Q2763" s="22">
        <f t="shared" si="2023"/>
        <v>0</v>
      </c>
      <c r="R2763" s="22">
        <f t="shared" ref="R2763:R2826" si="2039">R2762+IF($B2763="B",5%*AN2763,0)-IF(B2763="B",R2762/12,0)+IF($B2763="C", AP2762,0)</f>
        <v>369510636.17566776</v>
      </c>
      <c r="S2763" s="16">
        <f t="shared" si="2029"/>
        <v>30741317.48549648</v>
      </c>
      <c r="T2763" s="15">
        <f t="shared" ref="T2763:T2826" si="2040">IF($B2763="E",0,T2762+IF(B2763="B", Percent_Dollars*95%*AN2763,0)  + IF($B2763="D",N2763*MM_Bottom*K2763)+IF($B2763="D",S2762-O2763))</f>
        <v>0</v>
      </c>
      <c r="U2763" s="23">
        <f t="shared" si="2010"/>
        <v>1641662.4941291527</v>
      </c>
      <c r="V2763" s="23">
        <f t="shared" si="2011"/>
        <v>136577.57854651852</v>
      </c>
      <c r="W2763" s="23">
        <f t="shared" si="2024"/>
        <v>0</v>
      </c>
      <c r="X2763" s="23">
        <f t="shared" si="2012"/>
        <v>38048765.82343109</v>
      </c>
      <c r="Y2763" s="23">
        <f t="shared" ref="Y2763:Y2826" si="2041">50%*$H$10*(AS2762/$AS$10)*((4/3)/12+2.49%/4)</f>
        <v>13825559.361691331</v>
      </c>
      <c r="Z2763" s="3">
        <f t="shared" ref="Z2763:Z2826" si="2042">IF($B2763="E",W2762*3.5%/Percent_Elsies,0)</f>
        <v>0</v>
      </c>
      <c r="AA2763" s="23">
        <f t="shared" ref="AA2763:AA2826" si="2043">AA2762+IF($B2763="E",W2762*52.5%/Percent_Elsies,0)-IF($B2763="D",AK2762)</f>
        <v>63944975.276060797</v>
      </c>
      <c r="AB2763" s="26">
        <f t="shared" si="2013"/>
        <v>70086276.274228543</v>
      </c>
      <c r="AC2763" s="23">
        <f t="shared" si="2014"/>
        <v>74889487.274228647</v>
      </c>
      <c r="AD2763" s="23">
        <f t="shared" si="2020"/>
        <v>4803211</v>
      </c>
      <c r="AE2763" s="24">
        <f t="shared" si="2028"/>
        <v>70086276.274228647</v>
      </c>
      <c r="AF2763" s="3">
        <f t="shared" si="2015"/>
        <v>1E-4</v>
      </c>
      <c r="AG2763" s="2">
        <f t="shared" ref="AG2763:AG2826" si="2044">IF($B2763="E",(Z2763/AF2761)*12,0)</f>
        <v>0</v>
      </c>
      <c r="AH2763" s="2">
        <f t="shared" ref="AH2763:AH2826" si="2045">40%*H2763/AE2763</f>
        <v>172.48905689039373</v>
      </c>
      <c r="AI2763" s="23">
        <f t="shared" si="2021"/>
        <v>10280670870.010178</v>
      </c>
      <c r="AJ2763" s="23">
        <f t="shared" ref="AJ2763:AJ2826" si="2046">AJ2762*K2762/K2763</f>
        <v>6219.922423797766</v>
      </c>
      <c r="AK2763" s="23">
        <f t="shared" ref="AK2763:AK2826" si="2047">IF($B2763="C",((37/25)*1000/K2763)*AI2763/1000000 - AM2762/1000000,0)</f>
        <v>61478.184988599896</v>
      </c>
      <c r="AL2763" s="23">
        <f t="shared" si="2025"/>
        <v>0</v>
      </c>
      <c r="AM2763" s="23">
        <f t="shared" si="2026"/>
        <v>0</v>
      </c>
      <c r="AN2763" s="16">
        <f t="shared" si="2016"/>
        <v>0</v>
      </c>
      <c r="AO2763" s="23">
        <f t="shared" si="2017"/>
        <v>0</v>
      </c>
      <c r="AP2763" s="22">
        <f t="shared" si="2018"/>
        <v>0</v>
      </c>
      <c r="AQ2763" s="30">
        <f t="shared" ref="AQ2763:AQ2826" si="2048">(AQ2762+IF($B2763="B",AN2763*(5%+95%*Percent_Dollars))+IFERROR(IF($B2763="A",AN2759*95%*Percent_Elsies),0)+IF($B2763="B",D2763)+AP2763+IF($B2763="B",(Percent_Rent_In_Elsies*2.49%*H2762/12)*MM_Top,0)-IF($B2763="C",F2762*MM_Bottom*K2763*65%)) + IF($B2763="A",Q2762*(MM_Top - MM_Bottom)) - IF($B2763="A",Q2762)</f>
        <v>18206527150.120739</v>
      </c>
      <c r="AR2763" s="28">
        <f t="shared" ref="AR2763:AR2826" si="2049">(AR2762+IF($B2763="B",((Percent_Rent_In_Elsies)*2.49%*H2762/12)*MM_Top,0)-IF($B2763="D",N2763*MM_Bottom*K2763)-IF($B2763="C",F2762*MM_Bottom*K2763*65%)) + IF($B2763="A",Q2762*(MM_Top - MM_Bottom))</f>
        <v>8929103132.4606705</v>
      </c>
      <c r="AS2763" s="25">
        <f t="shared" ref="AS2763:AS2826" si="2050">AS2762+G2763+D2763</f>
        <v>200337590.02425668</v>
      </c>
      <c r="AT2763" s="32">
        <f t="shared" ref="AT2763:AT2826" si="2051">IF($B2763="E",W2762*7%/Percent_Elsies,0)</f>
        <v>0</v>
      </c>
      <c r="AU2763" s="23">
        <f t="shared" ref="AU2763:AU2826" si="2052">IF($B2763="E",W2762*7%/Percent_Elsies,0)</f>
        <v>0</v>
      </c>
      <c r="AV2763" s="22">
        <f t="shared" ref="AV2763:AV2826" si="2053">AV2762+IF($B2763="E",T2762*30%/Percent_Dollars)</f>
        <v>2629553144.1247139</v>
      </c>
      <c r="AW2763" s="31">
        <f t="shared" si="2019"/>
        <v>12159245820.270803</v>
      </c>
    </row>
    <row r="2764" spans="1:53" x14ac:dyDescent="0.25">
      <c r="A2764" s="21">
        <f t="shared" si="2027"/>
        <v>790</v>
      </c>
      <c r="B2764" s="21" t="s">
        <v>9</v>
      </c>
      <c r="C2764" s="27">
        <f t="shared" si="2031"/>
        <v>0</v>
      </c>
      <c r="D2764" s="27">
        <f t="shared" ref="D2764:D2827" si="2054">IF(AND($B2764="B",M2764&lt;0,AR2763&gt;0,E2763=FALSE),MIN(AR2763,Buy_On_Revalue*K2764*(J2763-J2762)),0)</f>
        <v>0</v>
      </c>
      <c r="E2764" s="27" t="b">
        <f t="shared" si="2030"/>
        <v>1</v>
      </c>
      <c r="F2764" s="29">
        <f t="shared" si="2032"/>
        <v>0</v>
      </c>
      <c r="G2764" s="27">
        <f t="shared" ref="G2764:G2827" si="2055">C2764</f>
        <v>0</v>
      </c>
      <c r="H2764" s="22">
        <f t="shared" si="2033"/>
        <v>30222789238.753193</v>
      </c>
      <c r="I2764" s="23">
        <f t="shared" si="2034"/>
        <v>132580106.5049091</v>
      </c>
      <c r="J2764" s="23">
        <f t="shared" si="2035"/>
        <v>1086</v>
      </c>
      <c r="K2764" s="19">
        <f t="shared" ref="K2764:K2827" si="2056">IF(J2764-J2763 &gt; 0,K2763*(1+0.005)^(J2764-J2763),K2763)</f>
        <v>225.0831931027827</v>
      </c>
      <c r="L2764" s="16">
        <f t="shared" si="2036"/>
        <v>208.46824186583072</v>
      </c>
      <c r="M2764" s="23">
        <f>M2763-IF($B2764="B",(Percent_Rent_In_Elsies*2.49%/12 * H2763)/K2763,0)+IF($B2764="D",N2764,0)+IF(B2764="D",AK2763)+IF(B2764="C",F2763*90%)-(Y2764-Y2763)-IF($B2764="A",Q2763/K2763) + IF($B2764="A",Q2763/K2763)</f>
        <v>-47449786.074641757</v>
      </c>
      <c r="N2764" s="23">
        <f t="shared" si="2037"/>
        <v>0</v>
      </c>
      <c r="O2764" s="22">
        <f t="shared" si="2038"/>
        <v>21477948.966283582</v>
      </c>
      <c r="P2764" s="22">
        <f t="shared" si="2022"/>
        <v>0</v>
      </c>
      <c r="Q2764" s="22">
        <f t="shared" si="2023"/>
        <v>0</v>
      </c>
      <c r="R2764" s="22">
        <f t="shared" si="2039"/>
        <v>369510636.17566776</v>
      </c>
      <c r="S2764" s="16">
        <f t="shared" si="2029"/>
        <v>0</v>
      </c>
      <c r="T2764" s="15">
        <f t="shared" si="2040"/>
        <v>9263368.5192128979</v>
      </c>
      <c r="U2764" s="23">
        <f t="shared" ref="U2764:U2827" si="2057">U2763-IF($B2764="B",U2763/12)+IF($B2764="C",AO2763)+IF(B2764="C",F2763*10%)</f>
        <v>1641662.4941291527</v>
      </c>
      <c r="V2764" s="23">
        <f t="shared" ref="V2764:V2827" si="2058">IF($B2764="D", 0, V2763+IF($B2764="B",U2763/12,0))</f>
        <v>0</v>
      </c>
      <c r="W2764" s="23">
        <f t="shared" si="2024"/>
        <v>136577.57854651852</v>
      </c>
      <c r="X2764" s="23">
        <f t="shared" ref="X2764:X2827" si="2059">X2763+IFERROR(IF($B2764="A",Z2763,0),0)  + AT2763 + AU2763 - IF($B2764="A",Q2763/K2763)</f>
        <v>38048765.82343109</v>
      </c>
      <c r="Y2764" s="23">
        <f t="shared" si="2041"/>
        <v>13825559.361691331</v>
      </c>
      <c r="Z2764" s="3">
        <f t="shared" si="2042"/>
        <v>0</v>
      </c>
      <c r="AA2764" s="23">
        <f t="shared" si="2043"/>
        <v>63883497.091072194</v>
      </c>
      <c r="AB2764" s="26">
        <f t="shared" ref="AB2764:AB2827" si="2060">M2764+SUM(U2764:AA2764)+AO2764+AT2764+AU2764</f>
        <v>70086276.274228513</v>
      </c>
      <c r="AC2764" s="23">
        <f t="shared" ref="AC2764:AC2827" si="2061">AC2763+G2764+IF($B2764="C",F2763)</f>
        <v>74889487.274228647</v>
      </c>
      <c r="AD2764" s="23">
        <f t="shared" si="2020"/>
        <v>4803211</v>
      </c>
      <c r="AE2764" s="24">
        <f t="shared" si="2028"/>
        <v>70086276.274228647</v>
      </c>
      <c r="AF2764" s="3">
        <f t="shared" ref="AF2764:AF2827" si="2062">IF($B2764="C",MAX(AE2764-AA2764-Y2764-U2764-V2764-W2764-AO2764-AT2764-AU2764,0.0001),0)</f>
        <v>0</v>
      </c>
      <c r="AG2764" s="2">
        <f t="shared" si="2044"/>
        <v>0</v>
      </c>
      <c r="AH2764" s="2">
        <f t="shared" si="2045"/>
        <v>172.48905689039373</v>
      </c>
      <c r="AI2764" s="23">
        <f t="shared" si="2021"/>
        <v>10270786794.164894</v>
      </c>
      <c r="AJ2764" s="23">
        <f t="shared" si="2046"/>
        <v>6219.922423797766</v>
      </c>
      <c r="AK2764" s="23">
        <f t="shared" si="2047"/>
        <v>0</v>
      </c>
      <c r="AL2764" s="23">
        <f t="shared" si="2025"/>
        <v>0</v>
      </c>
      <c r="AM2764" s="23">
        <f t="shared" si="2026"/>
        <v>0</v>
      </c>
      <c r="AN2764" s="16">
        <f t="shared" ref="AN2764:AN2827" si="2063">IF($B2764="B",(G2758)/2,0)</f>
        <v>0</v>
      </c>
      <c r="AO2764" s="23">
        <f t="shared" ref="AO2764:AO2827" si="2064">IF($B2764="B",(Percent_Rent_In_Elsies*2.49%/12*H2763)/K2763,0)</f>
        <v>0</v>
      </c>
      <c r="AP2764" s="22">
        <f t="shared" ref="AP2764:AP2827" si="2065">IF($B2764="B",(1-Percent_Rent_In_Elsies)*2.49%*H2763/12,0)</f>
        <v>0</v>
      </c>
      <c r="AQ2764" s="30">
        <f t="shared" si="2048"/>
        <v>18206527150.120739</v>
      </c>
      <c r="AR2764" s="28">
        <f t="shared" si="2049"/>
        <v>8929103132.4606705</v>
      </c>
      <c r="AS2764" s="25">
        <f t="shared" si="2050"/>
        <v>200337590.02425668</v>
      </c>
      <c r="AT2764" s="32">
        <f t="shared" si="2051"/>
        <v>0</v>
      </c>
      <c r="AU2764" s="23">
        <f t="shared" si="2052"/>
        <v>0</v>
      </c>
      <c r="AV2764" s="22">
        <f t="shared" si="2053"/>
        <v>2629553144.1247139</v>
      </c>
      <c r="AW2764" s="31">
        <f t="shared" ref="AW2764:AW2827" si="2066">SUM(AR2764:AS2764)+AV2764 +SUM(O2764:T2764)+AP2764</f>
        <v>12159245820.270803</v>
      </c>
      <c r="AX2764" s="21"/>
      <c r="AY2764" s="21"/>
      <c r="AZ2764" s="21"/>
      <c r="BA2764" s="21"/>
    </row>
    <row r="2765" spans="1:53" x14ac:dyDescent="0.25">
      <c r="A2765" s="21">
        <f t="shared" si="2027"/>
        <v>790</v>
      </c>
      <c r="B2765" s="21" t="s">
        <v>28</v>
      </c>
      <c r="C2765" s="27">
        <f t="shared" si="2031"/>
        <v>0</v>
      </c>
      <c r="D2765" s="27">
        <f t="shared" si="2054"/>
        <v>0</v>
      </c>
      <c r="E2765" s="27" t="b">
        <f t="shared" si="2030"/>
        <v>1</v>
      </c>
      <c r="F2765" s="29">
        <f t="shared" si="2032"/>
        <v>0</v>
      </c>
      <c r="G2765" s="27">
        <f t="shared" si="2055"/>
        <v>0</v>
      </c>
      <c r="H2765" s="22">
        <f t="shared" si="2033"/>
        <v>30222789238.753193</v>
      </c>
      <c r="I2765" s="23">
        <f t="shared" si="2034"/>
        <v>132580106.5049091</v>
      </c>
      <c r="J2765" s="23">
        <f t="shared" si="2035"/>
        <v>1086</v>
      </c>
      <c r="K2765" s="19">
        <f t="shared" si="2056"/>
        <v>225.0831931027827</v>
      </c>
      <c r="L2765" s="16">
        <f t="shared" si="2036"/>
        <v>208.46824186583072</v>
      </c>
      <c r="M2765" s="23">
        <f>M2764-IF($B2765="B",(Percent_Rent_In_Elsies*2.49%/12 * H2764)/K2764,0)+IF($B2765="D",N2765,0)+IF(B2765="D",AK2764)+IF(B2765="C",F2764*90%)-(Y2765-Y2764)-IF($B2765="A",Q2764/K2764) + IF($B2765="A",Q2764/K2764)</f>
        <v>-47449786.074641757</v>
      </c>
      <c r="N2765" s="23">
        <f t="shared" si="2037"/>
        <v>0</v>
      </c>
      <c r="O2765" s="22">
        <f t="shared" si="2038"/>
        <v>0</v>
      </c>
      <c r="P2765" s="22">
        <f t="shared" si="2022"/>
        <v>21477948.966283582</v>
      </c>
      <c r="Q2765" s="22">
        <f t="shared" si="2023"/>
        <v>0</v>
      </c>
      <c r="R2765" s="22">
        <f t="shared" si="2039"/>
        <v>369510636.17566776</v>
      </c>
      <c r="S2765" s="16">
        <f t="shared" si="2029"/>
        <v>0</v>
      </c>
      <c r="T2765" s="15">
        <f t="shared" si="2040"/>
        <v>0</v>
      </c>
      <c r="U2765" s="23">
        <f t="shared" si="2057"/>
        <v>1641662.4941291527</v>
      </c>
      <c r="V2765" s="23">
        <f t="shared" si="2058"/>
        <v>0</v>
      </c>
      <c r="W2765" s="23">
        <f t="shared" si="2024"/>
        <v>0</v>
      </c>
      <c r="X2765" s="23">
        <f t="shared" si="2059"/>
        <v>38048765.82343109</v>
      </c>
      <c r="Y2765" s="23">
        <f t="shared" si="2041"/>
        <v>13825559.361691331</v>
      </c>
      <c r="Z2765" s="3">
        <f t="shared" si="2042"/>
        <v>6828.8789273259272</v>
      </c>
      <c r="AA2765" s="23">
        <f t="shared" si="2043"/>
        <v>63985930.27498208</v>
      </c>
      <c r="AB2765" s="26">
        <f t="shared" si="2060"/>
        <v>70086276.274228543</v>
      </c>
      <c r="AC2765" s="23">
        <f t="shared" si="2061"/>
        <v>74889487.274228647</v>
      </c>
      <c r="AD2765" s="23">
        <f t="shared" ref="AD2765:AD2828" si="2067">AD2764</f>
        <v>4803211</v>
      </c>
      <c r="AE2765" s="24">
        <f t="shared" si="2028"/>
        <v>70086276.274228647</v>
      </c>
      <c r="AF2765" s="3">
        <f t="shared" si="2062"/>
        <v>0</v>
      </c>
      <c r="AG2765" s="2">
        <f t="shared" si="2044"/>
        <v>819465471.27911115</v>
      </c>
      <c r="AH2765" s="2">
        <f t="shared" si="2045"/>
        <v>172.48905689039373</v>
      </c>
      <c r="AI2765" s="23">
        <f t="shared" ref="AI2765:AI2828" si="2068">AA2765/(AJ2765/1000000)</f>
        <v>10287255357.103552</v>
      </c>
      <c r="AJ2765" s="23">
        <f t="shared" si="2046"/>
        <v>6219.922423797766</v>
      </c>
      <c r="AK2765" s="23">
        <f t="shared" si="2047"/>
        <v>0</v>
      </c>
      <c r="AL2765" s="23">
        <f t="shared" si="2025"/>
        <v>0</v>
      </c>
      <c r="AM2765" s="23">
        <f t="shared" si="2026"/>
        <v>0</v>
      </c>
      <c r="AN2765" s="16">
        <f t="shared" si="2063"/>
        <v>0</v>
      </c>
      <c r="AO2765" s="23">
        <f t="shared" si="2064"/>
        <v>0</v>
      </c>
      <c r="AP2765" s="22">
        <f t="shared" si="2065"/>
        <v>0</v>
      </c>
      <c r="AQ2765" s="30">
        <f t="shared" si="2048"/>
        <v>18206527150.120739</v>
      </c>
      <c r="AR2765" s="28">
        <f t="shared" si="2049"/>
        <v>8929103132.4606705</v>
      </c>
      <c r="AS2765" s="25">
        <f t="shared" si="2050"/>
        <v>200337590.02425668</v>
      </c>
      <c r="AT2765" s="32">
        <f t="shared" si="2051"/>
        <v>13657.757854651854</v>
      </c>
      <c r="AU2765" s="23">
        <f t="shared" si="2052"/>
        <v>13657.757854651854</v>
      </c>
      <c r="AV2765" s="22">
        <f t="shared" si="2053"/>
        <v>2638816512.6439266</v>
      </c>
      <c r="AW2765" s="31">
        <f t="shared" si="2066"/>
        <v>12159245820.270803</v>
      </c>
      <c r="AX2765" s="21"/>
      <c r="AY2765" s="21"/>
      <c r="AZ2765" s="21"/>
      <c r="BA2765" s="21"/>
    </row>
    <row r="2766" spans="1:53" x14ac:dyDescent="0.25">
      <c r="A2766">
        <f t="shared" si="2027"/>
        <v>791</v>
      </c>
      <c r="B2766" t="s">
        <v>6</v>
      </c>
      <c r="C2766" s="27">
        <f t="shared" si="2031"/>
        <v>0</v>
      </c>
      <c r="D2766" s="27">
        <f t="shared" si="2054"/>
        <v>0</v>
      </c>
      <c r="E2766" s="27" t="b">
        <f t="shared" si="2030"/>
        <v>1</v>
      </c>
      <c r="F2766" s="29">
        <f t="shared" si="2032"/>
        <v>0</v>
      </c>
      <c r="G2766" s="27">
        <f t="shared" si="2055"/>
        <v>0</v>
      </c>
      <c r="H2766" s="22">
        <f t="shared" si="2033"/>
        <v>30273160554.151115</v>
      </c>
      <c r="I2766" s="23">
        <f t="shared" si="2034"/>
        <v>132580106.5049091</v>
      </c>
      <c r="J2766" s="23">
        <f t="shared" si="2035"/>
        <v>1086</v>
      </c>
      <c r="K2766" s="19">
        <f t="shared" si="2056"/>
        <v>225.0831931027827</v>
      </c>
      <c r="L2766" s="16">
        <f t="shared" si="2036"/>
        <v>208.81568893560711</v>
      </c>
      <c r="M2766" s="23">
        <f>M2765-IF($B2766="B",(Percent_Rent_In_Elsies*2.49%/12 * H2765)/K2765,0)+IF($B2766="D",N2766,0)+IF(B2766="D",AK2765)+IF(B2766="C",F2765*90%)-(Y2766-Y2765)-IF($B2766="A",Q2765/K2765) + IF($B2766="A",Q2765/K2765)</f>
        <v>-47449786.074641757</v>
      </c>
      <c r="N2766" s="23">
        <f t="shared" si="2037"/>
        <v>0</v>
      </c>
      <c r="O2766" s="22">
        <f t="shared" si="2038"/>
        <v>0</v>
      </c>
      <c r="P2766" s="22">
        <f t="shared" si="2022"/>
        <v>0</v>
      </c>
      <c r="Q2766" s="22">
        <f t="shared" si="2023"/>
        <v>0</v>
      </c>
      <c r="R2766" s="22">
        <f t="shared" si="2039"/>
        <v>369510636.17566776</v>
      </c>
      <c r="S2766" s="16">
        <f t="shared" si="2029"/>
        <v>0</v>
      </c>
      <c r="T2766" s="15">
        <f t="shared" si="2040"/>
        <v>0</v>
      </c>
      <c r="U2766" s="23">
        <f t="shared" si="2057"/>
        <v>1641662.4941291527</v>
      </c>
      <c r="V2766" s="23">
        <f t="shared" si="2058"/>
        <v>0</v>
      </c>
      <c r="W2766" s="23">
        <f t="shared" si="2024"/>
        <v>0</v>
      </c>
      <c r="X2766" s="23">
        <f t="shared" si="2059"/>
        <v>38082910.218067728</v>
      </c>
      <c r="Y2766" s="23">
        <f t="shared" si="2041"/>
        <v>13825559.361691331</v>
      </c>
      <c r="Z2766" s="3">
        <f t="shared" si="2042"/>
        <v>0</v>
      </c>
      <c r="AA2766" s="23">
        <f t="shared" si="2043"/>
        <v>63985930.27498208</v>
      </c>
      <c r="AB2766" s="26">
        <f t="shared" si="2060"/>
        <v>70086276.274228543</v>
      </c>
      <c r="AC2766" s="23">
        <f t="shared" si="2061"/>
        <v>74889487.274228647</v>
      </c>
      <c r="AD2766" s="23">
        <f t="shared" si="2067"/>
        <v>4803211</v>
      </c>
      <c r="AE2766" s="24">
        <f t="shared" si="2028"/>
        <v>70086276.274228647</v>
      </c>
      <c r="AF2766" s="3">
        <f t="shared" si="2062"/>
        <v>0</v>
      </c>
      <c r="AG2766" s="2">
        <f t="shared" si="2044"/>
        <v>0</v>
      </c>
      <c r="AH2766" s="2">
        <f t="shared" si="2045"/>
        <v>172.77653865187773</v>
      </c>
      <c r="AI2766" s="23">
        <f t="shared" si="2068"/>
        <v>10287255357.103552</v>
      </c>
      <c r="AJ2766" s="23">
        <f t="shared" si="2046"/>
        <v>6219.922423797766</v>
      </c>
      <c r="AK2766" s="23">
        <f t="shared" si="2047"/>
        <v>0</v>
      </c>
      <c r="AL2766" s="23">
        <f t="shared" si="2025"/>
        <v>0</v>
      </c>
      <c r="AM2766" s="23">
        <f t="shared" si="2026"/>
        <v>0</v>
      </c>
      <c r="AN2766" s="16">
        <f t="shared" si="2063"/>
        <v>0</v>
      </c>
      <c r="AO2766" s="23">
        <f t="shared" si="2064"/>
        <v>0</v>
      </c>
      <c r="AP2766" s="22">
        <f t="shared" si="2065"/>
        <v>0</v>
      </c>
      <c r="AQ2766" s="30">
        <f t="shared" si="2048"/>
        <v>18206527150.120739</v>
      </c>
      <c r="AR2766" s="28">
        <f t="shared" si="2049"/>
        <v>8929103132.4606705</v>
      </c>
      <c r="AS2766" s="25">
        <f t="shared" si="2050"/>
        <v>200337590.02425668</v>
      </c>
      <c r="AT2766" s="32">
        <f t="shared" si="2051"/>
        <v>0</v>
      </c>
      <c r="AU2766" s="23">
        <f t="shared" si="2052"/>
        <v>0</v>
      </c>
      <c r="AV2766" s="22">
        <f t="shared" si="2053"/>
        <v>2638816512.6439266</v>
      </c>
      <c r="AW2766" s="31">
        <f t="shared" si="2066"/>
        <v>12137767871.30452</v>
      </c>
    </row>
    <row r="2767" spans="1:53" x14ac:dyDescent="0.25">
      <c r="A2767">
        <f t="shared" si="2027"/>
        <v>791</v>
      </c>
      <c r="B2767" t="s">
        <v>7</v>
      </c>
      <c r="C2767" s="27">
        <f t="shared" si="2031"/>
        <v>0</v>
      </c>
      <c r="D2767" s="27">
        <f t="shared" si="2054"/>
        <v>0</v>
      </c>
      <c r="E2767" s="27" t="b">
        <f t="shared" si="2030"/>
        <v>1</v>
      </c>
      <c r="F2767" s="29">
        <f t="shared" si="2032"/>
        <v>0</v>
      </c>
      <c r="G2767" s="27">
        <f t="shared" si="2055"/>
        <v>0</v>
      </c>
      <c r="H2767" s="22">
        <f t="shared" si="2033"/>
        <v>30273160554.151115</v>
      </c>
      <c r="I2767" s="23">
        <f t="shared" si="2034"/>
        <v>132580106.5049091</v>
      </c>
      <c r="J2767" s="23">
        <f t="shared" si="2035"/>
        <v>1086</v>
      </c>
      <c r="K2767" s="19">
        <f t="shared" si="2056"/>
        <v>225.0831931027827</v>
      </c>
      <c r="L2767" s="16">
        <f t="shared" si="2036"/>
        <v>208.81568893560711</v>
      </c>
      <c r="M2767" s="23">
        <f>M2766-IF($B2767="B",(Percent_Rent_In_Elsies*2.49%/12 * H2766)/K2766,0)+IF($B2767="D",N2767,0)+IF(B2767="D",AK2766)+IF(B2767="C",F2766*90%)-(Y2767-Y2766)-IF($B2767="A",Q2766/K2766) + IF($B2767="A",Q2766/K2766)</f>
        <v>-47589327.386642732</v>
      </c>
      <c r="N2767" s="23">
        <f t="shared" si="2037"/>
        <v>0</v>
      </c>
      <c r="O2767" s="22">
        <f t="shared" si="2038"/>
        <v>0</v>
      </c>
      <c r="P2767" s="22">
        <f t="shared" ref="P2767:P2830" si="2069">IF(AG2767 &gt; Retail_Freeze_Above, O2766,0)</f>
        <v>0</v>
      </c>
      <c r="Q2767" s="22">
        <f t="shared" ref="Q2767:Q2830" si="2070">IF(AG2767&lt;=Retail_Freeze_Above,O2766,0)</f>
        <v>0</v>
      </c>
      <c r="R2767" s="22">
        <f t="shared" si="2039"/>
        <v>338718083.1610288</v>
      </c>
      <c r="S2767" s="16">
        <f t="shared" si="2029"/>
        <v>30792553.014638979</v>
      </c>
      <c r="T2767" s="15">
        <f t="shared" si="2040"/>
        <v>0</v>
      </c>
      <c r="U2767" s="23">
        <f t="shared" si="2057"/>
        <v>1504857.2862850567</v>
      </c>
      <c r="V2767" s="23">
        <f t="shared" si="2058"/>
        <v>136805.20784409606</v>
      </c>
      <c r="W2767" s="23">
        <f t="shared" ref="W2767:W2830" si="2071">IF($B2767="E",0,W2766+IF(B2767="D",V2766,0)+IF($B2767="A",G2767))-IF($B2767="D",N2767)+IF($B2767="A",Q2766/K2766)</f>
        <v>0</v>
      </c>
      <c r="X2767" s="23">
        <f t="shared" si="2059"/>
        <v>38082910.218067728</v>
      </c>
      <c r="Y2767" s="23">
        <f t="shared" si="2041"/>
        <v>13825559.361691331</v>
      </c>
      <c r="Z2767" s="3">
        <f t="shared" si="2042"/>
        <v>0</v>
      </c>
      <c r="AA2767" s="23">
        <f t="shared" si="2043"/>
        <v>63985930.27498208</v>
      </c>
      <c r="AB2767" s="26">
        <f t="shared" si="2060"/>
        <v>70086276.274228528</v>
      </c>
      <c r="AC2767" s="23">
        <f t="shared" si="2061"/>
        <v>74889487.274228647</v>
      </c>
      <c r="AD2767" s="23">
        <f t="shared" si="2067"/>
        <v>4803211</v>
      </c>
      <c r="AE2767" s="24">
        <f t="shared" si="2028"/>
        <v>70086276.274228647</v>
      </c>
      <c r="AF2767" s="3">
        <f t="shared" si="2062"/>
        <v>0</v>
      </c>
      <c r="AG2767" s="2">
        <f t="shared" si="2044"/>
        <v>0</v>
      </c>
      <c r="AH2767" s="2">
        <f t="shared" si="2045"/>
        <v>172.77653865187773</v>
      </c>
      <c r="AI2767" s="23">
        <f t="shared" si="2068"/>
        <v>10287255357.103552</v>
      </c>
      <c r="AJ2767" s="23">
        <f t="shared" si="2046"/>
        <v>6219.922423797766</v>
      </c>
      <c r="AK2767" s="23">
        <f t="shared" si="2047"/>
        <v>0</v>
      </c>
      <c r="AL2767" s="23">
        <f t="shared" si="2025"/>
        <v>6584487.0933742523</v>
      </c>
      <c r="AM2767" s="23">
        <f t="shared" si="2026"/>
        <v>6143249838.1928225</v>
      </c>
      <c r="AN2767" s="16">
        <f t="shared" si="2063"/>
        <v>0</v>
      </c>
      <c r="AO2767" s="23">
        <f t="shared" si="2064"/>
        <v>139541.31200097801</v>
      </c>
      <c r="AP2767" s="22">
        <f t="shared" si="2065"/>
        <v>31408404.074931785</v>
      </c>
      <c r="AQ2767" s="30">
        <f t="shared" si="2048"/>
        <v>18269076986.835964</v>
      </c>
      <c r="AR2767" s="28">
        <f t="shared" si="2049"/>
        <v>8960244565.1009655</v>
      </c>
      <c r="AS2767" s="25">
        <f t="shared" si="2050"/>
        <v>200337590.02425668</v>
      </c>
      <c r="AT2767" s="32">
        <f t="shared" si="2051"/>
        <v>0</v>
      </c>
      <c r="AU2767" s="23">
        <f t="shared" si="2052"/>
        <v>0</v>
      </c>
      <c r="AV2767" s="22">
        <f t="shared" si="2053"/>
        <v>2638816512.6439266</v>
      </c>
      <c r="AW2767" s="31">
        <f t="shared" si="2066"/>
        <v>12200317708.019749</v>
      </c>
    </row>
    <row r="2768" spans="1:53" s="21" customFormat="1" x14ac:dyDescent="0.25">
      <c r="A2768">
        <f t="shared" si="2027"/>
        <v>791</v>
      </c>
      <c r="B2768" t="s">
        <v>8</v>
      </c>
      <c r="C2768" s="27">
        <f t="shared" si="2031"/>
        <v>0</v>
      </c>
      <c r="D2768" s="27">
        <f t="shared" si="2054"/>
        <v>0</v>
      </c>
      <c r="E2768" s="27" t="b">
        <f t="shared" si="2030"/>
        <v>1</v>
      </c>
      <c r="F2768" s="29">
        <f t="shared" si="2032"/>
        <v>0</v>
      </c>
      <c r="G2768" s="27">
        <f t="shared" si="2055"/>
        <v>0</v>
      </c>
      <c r="H2768" s="22">
        <f t="shared" si="2033"/>
        <v>30273160554.151115</v>
      </c>
      <c r="I2768" s="23">
        <f t="shared" si="2034"/>
        <v>132580106.5049091</v>
      </c>
      <c r="J2768" s="23">
        <f t="shared" si="2035"/>
        <v>1086</v>
      </c>
      <c r="K2768" s="19">
        <f t="shared" si="2056"/>
        <v>225.0831931027827</v>
      </c>
      <c r="L2768" s="16">
        <f t="shared" si="2036"/>
        <v>208.81568893560711</v>
      </c>
      <c r="M2768" s="23">
        <f>M2767-IF($B2768="B",(Percent_Rent_In_Elsies*2.49%/12 * H2767)/K2767,0)+IF($B2768="D",N2768,0)+IF(B2768="D",AK2767)+IF(B2768="C",F2767*90%)-(Y2768-Y2767)-IF($B2768="A",Q2767/K2767) + IF($B2768="A",Q2767/K2767)</f>
        <v>-47589327.386642732</v>
      </c>
      <c r="N2768" s="23">
        <f t="shared" si="2037"/>
        <v>0</v>
      </c>
      <c r="O2768" s="22">
        <f t="shared" si="2038"/>
        <v>0</v>
      </c>
      <c r="P2768" s="22">
        <f t="shared" si="2069"/>
        <v>0</v>
      </c>
      <c r="Q2768" s="22">
        <f t="shared" si="2070"/>
        <v>0</v>
      </c>
      <c r="R2768" s="22">
        <f t="shared" si="2039"/>
        <v>370126487.2359606</v>
      </c>
      <c r="S2768" s="16">
        <f t="shared" si="2029"/>
        <v>30792553.014638979</v>
      </c>
      <c r="T2768" s="15">
        <f t="shared" si="2040"/>
        <v>0</v>
      </c>
      <c r="U2768" s="23">
        <f t="shared" si="2057"/>
        <v>1644398.5982860348</v>
      </c>
      <c r="V2768" s="23">
        <f t="shared" si="2058"/>
        <v>136805.20784409606</v>
      </c>
      <c r="W2768" s="23">
        <f t="shared" si="2071"/>
        <v>0</v>
      </c>
      <c r="X2768" s="23">
        <f t="shared" si="2059"/>
        <v>38082910.218067728</v>
      </c>
      <c r="Y2768" s="23">
        <f t="shared" si="2041"/>
        <v>13825559.361691331</v>
      </c>
      <c r="Z2768" s="3">
        <f t="shared" si="2042"/>
        <v>0</v>
      </c>
      <c r="AA2768" s="23">
        <f t="shared" si="2043"/>
        <v>63985930.27498208</v>
      </c>
      <c r="AB2768" s="26">
        <f t="shared" si="2060"/>
        <v>70086276.274228543</v>
      </c>
      <c r="AC2768" s="23">
        <f t="shared" si="2061"/>
        <v>74889487.274228647</v>
      </c>
      <c r="AD2768" s="23">
        <f t="shared" si="2067"/>
        <v>4803211</v>
      </c>
      <c r="AE2768" s="24">
        <f t="shared" si="2028"/>
        <v>70086276.274228647</v>
      </c>
      <c r="AF2768" s="3">
        <f t="shared" si="2062"/>
        <v>1E-4</v>
      </c>
      <c r="AG2768" s="2">
        <f t="shared" si="2044"/>
        <v>0</v>
      </c>
      <c r="AH2768" s="2">
        <f t="shared" si="2045"/>
        <v>172.77653865187773</v>
      </c>
      <c r="AI2768" s="23">
        <f t="shared" si="2068"/>
        <v>10287255357.103552</v>
      </c>
      <c r="AJ2768" s="23">
        <f t="shared" si="2046"/>
        <v>6219.922423797766</v>
      </c>
      <c r="AK2768" s="23">
        <f t="shared" si="2047"/>
        <v>61499.019309645337</v>
      </c>
      <c r="AL2768" s="23">
        <f t="shared" ref="AL2768:AL2831" si="2072">IF($B2768="B",AI2768-AI2763,0)</f>
        <v>0</v>
      </c>
      <c r="AM2768" s="23">
        <f t="shared" si="2026"/>
        <v>0</v>
      </c>
      <c r="AN2768" s="16">
        <f t="shared" si="2063"/>
        <v>0</v>
      </c>
      <c r="AO2768" s="23">
        <f t="shared" si="2064"/>
        <v>0</v>
      </c>
      <c r="AP2768" s="22">
        <f t="shared" si="2065"/>
        <v>0</v>
      </c>
      <c r="AQ2768" s="30">
        <f t="shared" si="2048"/>
        <v>18269076986.835964</v>
      </c>
      <c r="AR2768" s="28">
        <f t="shared" si="2049"/>
        <v>8960244565.1009655</v>
      </c>
      <c r="AS2768" s="25">
        <f t="shared" si="2050"/>
        <v>200337590.02425668</v>
      </c>
      <c r="AT2768" s="32">
        <f t="shared" si="2051"/>
        <v>0</v>
      </c>
      <c r="AU2768" s="23">
        <f t="shared" si="2052"/>
        <v>0</v>
      </c>
      <c r="AV2768" s="22">
        <f t="shared" si="2053"/>
        <v>2638816512.6439266</v>
      </c>
      <c r="AW2768" s="31">
        <f t="shared" si="2066"/>
        <v>12200317708.019747</v>
      </c>
      <c r="AX2768"/>
      <c r="AY2768"/>
      <c r="AZ2768"/>
      <c r="BA2768"/>
    </row>
    <row r="2769" spans="1:53" s="21" customFormat="1" x14ac:dyDescent="0.25">
      <c r="A2769">
        <f t="shared" si="2027"/>
        <v>791</v>
      </c>
      <c r="B2769" t="s">
        <v>9</v>
      </c>
      <c r="C2769" s="27">
        <f t="shared" si="2031"/>
        <v>0</v>
      </c>
      <c r="D2769" s="27">
        <f t="shared" si="2054"/>
        <v>0</v>
      </c>
      <c r="E2769" s="27" t="b">
        <f t="shared" si="2030"/>
        <v>1</v>
      </c>
      <c r="F2769" s="29">
        <f t="shared" si="2032"/>
        <v>0</v>
      </c>
      <c r="G2769" s="27">
        <f t="shared" si="2055"/>
        <v>0</v>
      </c>
      <c r="H2769" s="22">
        <f t="shared" si="2033"/>
        <v>30273160554.151115</v>
      </c>
      <c r="I2769" s="23">
        <f t="shared" si="2034"/>
        <v>132580106.5049091</v>
      </c>
      <c r="J2769" s="23">
        <f t="shared" si="2035"/>
        <v>1086</v>
      </c>
      <c r="K2769" s="19">
        <f t="shared" si="2056"/>
        <v>225.0831931027827</v>
      </c>
      <c r="L2769" s="16">
        <f t="shared" si="2036"/>
        <v>208.81568893560711</v>
      </c>
      <c r="M2769" s="23">
        <f>M2768-IF($B2769="B",(Percent_Rent_In_Elsies*2.49%/12 * H2768)/K2768,0)+IF($B2769="D",N2769,0)+IF(B2769="D",AK2768)+IF(B2769="C",F2768*90%)-(Y2769-Y2768)-IF($B2769="A",Q2768/K2768) + IF($B2769="A",Q2768/K2768)</f>
        <v>-47527828.367333084</v>
      </c>
      <c r="N2769" s="23">
        <f t="shared" si="2037"/>
        <v>0</v>
      </c>
      <c r="O2769" s="22">
        <f t="shared" si="2038"/>
        <v>21513745.547894057</v>
      </c>
      <c r="P2769" s="22">
        <f t="shared" si="2069"/>
        <v>0</v>
      </c>
      <c r="Q2769" s="22">
        <f t="shared" si="2070"/>
        <v>0</v>
      </c>
      <c r="R2769" s="22">
        <f t="shared" si="2039"/>
        <v>370126487.2359606</v>
      </c>
      <c r="S2769" s="16">
        <f t="shared" si="2029"/>
        <v>0</v>
      </c>
      <c r="T2769" s="15">
        <f t="shared" si="2040"/>
        <v>9278807.4667449221</v>
      </c>
      <c r="U2769" s="23">
        <f t="shared" si="2057"/>
        <v>1644398.5982860348</v>
      </c>
      <c r="V2769" s="23">
        <f t="shared" si="2058"/>
        <v>0</v>
      </c>
      <c r="W2769" s="23">
        <f t="shared" si="2071"/>
        <v>136805.20784409606</v>
      </c>
      <c r="X2769" s="23">
        <f t="shared" si="2059"/>
        <v>38082910.218067728</v>
      </c>
      <c r="Y2769" s="23">
        <f t="shared" si="2041"/>
        <v>13825559.361691331</v>
      </c>
      <c r="Z2769" s="3">
        <f t="shared" si="2042"/>
        <v>0</v>
      </c>
      <c r="AA2769" s="23">
        <f t="shared" si="2043"/>
        <v>63924431.255672432</v>
      </c>
      <c r="AB2769" s="26">
        <f t="shared" si="2060"/>
        <v>70086276.274228543</v>
      </c>
      <c r="AC2769" s="23">
        <f t="shared" si="2061"/>
        <v>74889487.274228647</v>
      </c>
      <c r="AD2769" s="23">
        <f t="shared" si="2067"/>
        <v>4803211</v>
      </c>
      <c r="AE2769" s="24">
        <f t="shared" si="2028"/>
        <v>70086276.274228647</v>
      </c>
      <c r="AF2769" s="3">
        <f t="shared" si="2062"/>
        <v>0</v>
      </c>
      <c r="AG2769" s="2">
        <f t="shared" si="2044"/>
        <v>0</v>
      </c>
      <c r="AH2769" s="2">
        <f t="shared" si="2045"/>
        <v>172.77653865187773</v>
      </c>
      <c r="AI2769" s="23">
        <f t="shared" si="2068"/>
        <v>10277367931.647192</v>
      </c>
      <c r="AJ2769" s="23">
        <f t="shared" si="2046"/>
        <v>6219.922423797766</v>
      </c>
      <c r="AK2769" s="23">
        <f t="shared" si="2047"/>
        <v>0</v>
      </c>
      <c r="AL2769" s="23">
        <f t="shared" si="2072"/>
        <v>0</v>
      </c>
      <c r="AM2769" s="23">
        <f t="shared" ref="AM2769:AM2832" si="2073">IF($B2769="B",50%*AL2769*30%*AJ2769,0)</f>
        <v>0</v>
      </c>
      <c r="AN2769" s="16">
        <f t="shared" si="2063"/>
        <v>0</v>
      </c>
      <c r="AO2769" s="23">
        <f t="shared" si="2064"/>
        <v>0</v>
      </c>
      <c r="AP2769" s="22">
        <f t="shared" si="2065"/>
        <v>0</v>
      </c>
      <c r="AQ2769" s="30">
        <f t="shared" si="2048"/>
        <v>18269076986.835964</v>
      </c>
      <c r="AR2769" s="28">
        <f t="shared" si="2049"/>
        <v>8960244565.1009655</v>
      </c>
      <c r="AS2769" s="25">
        <f t="shared" si="2050"/>
        <v>200337590.02425668</v>
      </c>
      <c r="AT2769" s="32">
        <f t="shared" si="2051"/>
        <v>0</v>
      </c>
      <c r="AU2769" s="23">
        <f t="shared" si="2052"/>
        <v>0</v>
      </c>
      <c r="AV2769" s="22">
        <f t="shared" si="2053"/>
        <v>2638816512.6439266</v>
      </c>
      <c r="AW2769" s="31">
        <f t="shared" si="2066"/>
        <v>12200317708.019747</v>
      </c>
      <c r="AX2769"/>
      <c r="AY2769"/>
      <c r="AZ2769"/>
      <c r="BA2769"/>
    </row>
    <row r="2770" spans="1:53" x14ac:dyDescent="0.25">
      <c r="A2770" s="21">
        <f t="shared" si="2027"/>
        <v>791</v>
      </c>
      <c r="B2770" s="21" t="s">
        <v>28</v>
      </c>
      <c r="C2770" s="27">
        <f t="shared" si="2031"/>
        <v>0</v>
      </c>
      <c r="D2770" s="27">
        <f t="shared" si="2054"/>
        <v>0</v>
      </c>
      <c r="E2770" s="27" t="b">
        <f t="shared" si="2030"/>
        <v>1</v>
      </c>
      <c r="F2770" s="29">
        <f t="shared" si="2032"/>
        <v>0</v>
      </c>
      <c r="G2770" s="27">
        <f t="shared" si="2055"/>
        <v>0</v>
      </c>
      <c r="H2770" s="22">
        <f t="shared" si="2033"/>
        <v>30273160554.151115</v>
      </c>
      <c r="I2770" s="23">
        <f t="shared" si="2034"/>
        <v>132580106.5049091</v>
      </c>
      <c r="J2770" s="23">
        <f t="shared" si="2035"/>
        <v>1086</v>
      </c>
      <c r="K2770" s="19">
        <f t="shared" si="2056"/>
        <v>225.0831931027827</v>
      </c>
      <c r="L2770" s="16">
        <f t="shared" si="2036"/>
        <v>208.81568893560711</v>
      </c>
      <c r="M2770" s="23">
        <f>M2769-IF($B2770="B",(Percent_Rent_In_Elsies*2.49%/12 * H2769)/K2769,0)+IF($B2770="D",N2770,0)+IF(B2770="D",AK2769)+IF(B2770="C",F2769*90%)-(Y2770-Y2769)-IF($B2770="A",Q2769/K2769) + IF($B2770="A",Q2769/K2769)</f>
        <v>-47527828.367333084</v>
      </c>
      <c r="N2770" s="23">
        <f t="shared" si="2037"/>
        <v>0</v>
      </c>
      <c r="O2770" s="22">
        <f t="shared" si="2038"/>
        <v>0</v>
      </c>
      <c r="P2770" s="22">
        <f t="shared" si="2069"/>
        <v>21513745.547894057</v>
      </c>
      <c r="Q2770" s="22">
        <f t="shared" si="2070"/>
        <v>0</v>
      </c>
      <c r="R2770" s="22">
        <f t="shared" si="2039"/>
        <v>370126487.2359606</v>
      </c>
      <c r="S2770" s="16">
        <f t="shared" si="2029"/>
        <v>0</v>
      </c>
      <c r="T2770" s="15">
        <f t="shared" si="2040"/>
        <v>0</v>
      </c>
      <c r="U2770" s="23">
        <f t="shared" si="2057"/>
        <v>1644398.5982860348</v>
      </c>
      <c r="V2770" s="23">
        <f t="shared" si="2058"/>
        <v>0</v>
      </c>
      <c r="W2770" s="23">
        <f t="shared" si="2071"/>
        <v>0</v>
      </c>
      <c r="X2770" s="23">
        <f t="shared" si="2059"/>
        <v>38082910.218067728</v>
      </c>
      <c r="Y2770" s="23">
        <f t="shared" si="2041"/>
        <v>13825559.361691331</v>
      </c>
      <c r="Z2770" s="3">
        <f t="shared" si="2042"/>
        <v>6840.2603922048047</v>
      </c>
      <c r="AA2770" s="23">
        <f t="shared" si="2043"/>
        <v>64027035.161555506</v>
      </c>
      <c r="AB2770" s="26">
        <f t="shared" si="2060"/>
        <v>70086276.274228543</v>
      </c>
      <c r="AC2770" s="23">
        <f t="shared" si="2061"/>
        <v>74889487.274228647</v>
      </c>
      <c r="AD2770" s="23">
        <f t="shared" si="2067"/>
        <v>4803211</v>
      </c>
      <c r="AE2770" s="24">
        <f t="shared" si="2028"/>
        <v>70086276.274228647</v>
      </c>
      <c r="AF2770" s="3">
        <f t="shared" si="2062"/>
        <v>0</v>
      </c>
      <c r="AG2770" s="2">
        <f t="shared" si="2044"/>
        <v>820831247.06457663</v>
      </c>
      <c r="AH2770" s="2">
        <f t="shared" si="2045"/>
        <v>172.77653865187773</v>
      </c>
      <c r="AI2770" s="23">
        <f t="shared" si="2068"/>
        <v>10293863942.190748</v>
      </c>
      <c r="AJ2770" s="23">
        <f t="shared" si="2046"/>
        <v>6219.922423797766</v>
      </c>
      <c r="AK2770" s="23">
        <f t="shared" si="2047"/>
        <v>0</v>
      </c>
      <c r="AL2770" s="23">
        <f t="shared" si="2072"/>
        <v>0</v>
      </c>
      <c r="AM2770" s="23">
        <f t="shared" si="2073"/>
        <v>0</v>
      </c>
      <c r="AN2770" s="16">
        <f t="shared" si="2063"/>
        <v>0</v>
      </c>
      <c r="AO2770" s="23">
        <f t="shared" si="2064"/>
        <v>0</v>
      </c>
      <c r="AP2770" s="22">
        <f t="shared" si="2065"/>
        <v>0</v>
      </c>
      <c r="AQ2770" s="30">
        <f t="shared" si="2048"/>
        <v>18269076986.835964</v>
      </c>
      <c r="AR2770" s="28">
        <f t="shared" si="2049"/>
        <v>8960244565.1009655</v>
      </c>
      <c r="AS2770" s="25">
        <f t="shared" si="2050"/>
        <v>200337590.02425668</v>
      </c>
      <c r="AT2770" s="32">
        <f t="shared" si="2051"/>
        <v>13680.520784409609</v>
      </c>
      <c r="AU2770" s="23">
        <f t="shared" si="2052"/>
        <v>13680.520784409609</v>
      </c>
      <c r="AV2770" s="22">
        <f t="shared" si="2053"/>
        <v>2648095320.1106715</v>
      </c>
      <c r="AW2770" s="31">
        <f t="shared" si="2066"/>
        <v>12200317708.019749</v>
      </c>
    </row>
    <row r="2771" spans="1:53" x14ac:dyDescent="0.25">
      <c r="A2771">
        <f t="shared" si="2027"/>
        <v>792</v>
      </c>
      <c r="B2771" t="s">
        <v>6</v>
      </c>
      <c r="C2771" s="27">
        <f t="shared" si="2031"/>
        <v>0</v>
      </c>
      <c r="D2771" s="27">
        <f t="shared" si="2054"/>
        <v>0</v>
      </c>
      <c r="E2771" s="27" t="b">
        <f t="shared" si="2030"/>
        <v>1</v>
      </c>
      <c r="F2771" s="29">
        <f t="shared" si="2032"/>
        <v>0</v>
      </c>
      <c r="G2771" s="27">
        <f t="shared" si="2055"/>
        <v>0</v>
      </c>
      <c r="H2771" s="22">
        <f t="shared" si="2033"/>
        <v>30323615821.741367</v>
      </c>
      <c r="I2771" s="23">
        <f t="shared" si="2034"/>
        <v>132580106.5049091</v>
      </c>
      <c r="J2771" s="23">
        <f t="shared" si="2035"/>
        <v>1086</v>
      </c>
      <c r="K2771" s="19">
        <f t="shared" si="2056"/>
        <v>225.0831931027827</v>
      </c>
      <c r="L2771" s="16">
        <f t="shared" si="2036"/>
        <v>209.16371508383313</v>
      </c>
      <c r="M2771" s="23">
        <f>M2770-IF($B2771="B",(Percent_Rent_In_Elsies*2.49%/12 * H2770)/K2770,0)+IF($B2771="D",N2771,0)+IF(B2771="D",AK2770)+IF(B2771="C",F2770*90%)-(Y2771-Y2770)-IF($B2771="A",Q2770/K2770) + IF($B2771="A",Q2770/K2770)</f>
        <v>-47527828.367333084</v>
      </c>
      <c r="N2771" s="23">
        <f t="shared" si="2037"/>
        <v>0</v>
      </c>
      <c r="O2771" s="22">
        <f t="shared" si="2038"/>
        <v>0</v>
      </c>
      <c r="P2771" s="22">
        <f t="shared" si="2069"/>
        <v>0</v>
      </c>
      <c r="Q2771" s="22">
        <f t="shared" si="2070"/>
        <v>0</v>
      </c>
      <c r="R2771" s="22">
        <f t="shared" si="2039"/>
        <v>370126487.2359606</v>
      </c>
      <c r="S2771" s="16">
        <f t="shared" si="2029"/>
        <v>0</v>
      </c>
      <c r="T2771" s="15">
        <f t="shared" si="2040"/>
        <v>0</v>
      </c>
      <c r="U2771" s="23">
        <f t="shared" si="2057"/>
        <v>1644398.5982860348</v>
      </c>
      <c r="V2771" s="23">
        <f t="shared" si="2058"/>
        <v>0</v>
      </c>
      <c r="W2771" s="23">
        <f t="shared" si="2071"/>
        <v>0</v>
      </c>
      <c r="X2771" s="23">
        <f t="shared" si="2059"/>
        <v>38117111.520028748</v>
      </c>
      <c r="Y2771" s="23">
        <f t="shared" si="2041"/>
        <v>13825559.361691331</v>
      </c>
      <c r="Z2771" s="3">
        <f t="shared" si="2042"/>
        <v>0</v>
      </c>
      <c r="AA2771" s="23">
        <f t="shared" si="2043"/>
        <v>64027035.161555506</v>
      </c>
      <c r="AB2771" s="26">
        <f t="shared" si="2060"/>
        <v>70086276.274228543</v>
      </c>
      <c r="AC2771" s="23">
        <f t="shared" si="2061"/>
        <v>74889487.274228647</v>
      </c>
      <c r="AD2771" s="23">
        <f t="shared" si="2067"/>
        <v>4803211</v>
      </c>
      <c r="AE2771" s="24">
        <f t="shared" si="2028"/>
        <v>70086276.274228647</v>
      </c>
      <c r="AF2771" s="3">
        <f t="shared" si="2062"/>
        <v>0</v>
      </c>
      <c r="AG2771" s="2">
        <f t="shared" si="2044"/>
        <v>0</v>
      </c>
      <c r="AH2771" s="2">
        <f t="shared" si="2045"/>
        <v>173.06449954963088</v>
      </c>
      <c r="AI2771" s="23">
        <f t="shared" si="2068"/>
        <v>10293863942.190748</v>
      </c>
      <c r="AJ2771" s="23">
        <f t="shared" si="2046"/>
        <v>6219.922423797766</v>
      </c>
      <c r="AK2771" s="23">
        <f t="shared" si="2047"/>
        <v>0</v>
      </c>
      <c r="AL2771" s="23">
        <f t="shared" si="2072"/>
        <v>0</v>
      </c>
      <c r="AM2771" s="23">
        <f t="shared" si="2073"/>
        <v>0</v>
      </c>
      <c r="AN2771" s="16">
        <f t="shared" si="2063"/>
        <v>0</v>
      </c>
      <c r="AO2771" s="23">
        <f t="shared" si="2064"/>
        <v>0</v>
      </c>
      <c r="AP2771" s="22">
        <f t="shared" si="2065"/>
        <v>0</v>
      </c>
      <c r="AQ2771" s="30">
        <f t="shared" si="2048"/>
        <v>18269076986.835964</v>
      </c>
      <c r="AR2771" s="28">
        <f t="shared" si="2049"/>
        <v>8960244565.1009655</v>
      </c>
      <c r="AS2771" s="25">
        <f t="shared" si="2050"/>
        <v>200337590.02425668</v>
      </c>
      <c r="AT2771" s="32">
        <f t="shared" si="2051"/>
        <v>0</v>
      </c>
      <c r="AU2771" s="23">
        <f t="shared" si="2052"/>
        <v>0</v>
      </c>
      <c r="AV2771" s="22">
        <f t="shared" si="2053"/>
        <v>2648095320.1106715</v>
      </c>
      <c r="AW2771" s="31">
        <f t="shared" si="2066"/>
        <v>12178803962.471853</v>
      </c>
    </row>
    <row r="2772" spans="1:53" x14ac:dyDescent="0.25">
      <c r="A2772">
        <f t="shared" si="2027"/>
        <v>792</v>
      </c>
      <c r="B2772" t="s">
        <v>7</v>
      </c>
      <c r="C2772" s="27">
        <f t="shared" si="2031"/>
        <v>0</v>
      </c>
      <c r="D2772" s="27">
        <f t="shared" si="2054"/>
        <v>0</v>
      </c>
      <c r="E2772" s="27" t="b">
        <f t="shared" si="2030"/>
        <v>1</v>
      </c>
      <c r="F2772" s="29">
        <f t="shared" si="2032"/>
        <v>0</v>
      </c>
      <c r="G2772" s="27">
        <f t="shared" si="2055"/>
        <v>0</v>
      </c>
      <c r="H2772" s="22">
        <f t="shared" si="2033"/>
        <v>30323615821.741371</v>
      </c>
      <c r="I2772" s="23">
        <f t="shared" si="2034"/>
        <v>132580106.5049091</v>
      </c>
      <c r="J2772" s="23">
        <f t="shared" si="2035"/>
        <v>1086</v>
      </c>
      <c r="K2772" s="19">
        <f t="shared" si="2056"/>
        <v>225.0831931027827</v>
      </c>
      <c r="L2772" s="16">
        <f t="shared" si="2036"/>
        <v>209.16371508383313</v>
      </c>
      <c r="M2772" s="23">
        <f>M2771-IF($B2772="B",(Percent_Rent_In_Elsies*2.49%/12 * H2771)/K2771,0)+IF($B2772="D",N2772,0)+IF(B2772="D",AK2771)+IF(B2772="C",F2771*90%)-(Y2772-Y2771)-IF($B2772="A",Q2771/K2771) + IF($B2772="A",Q2771/K2771)</f>
        <v>-47667602.2481874</v>
      </c>
      <c r="N2772" s="23">
        <f t="shared" si="2037"/>
        <v>0</v>
      </c>
      <c r="O2772" s="22">
        <f t="shared" si="2038"/>
        <v>0</v>
      </c>
      <c r="P2772" s="22">
        <f t="shared" si="2069"/>
        <v>0</v>
      </c>
      <c r="Q2772" s="22">
        <f t="shared" si="2070"/>
        <v>0</v>
      </c>
      <c r="R2772" s="22">
        <f t="shared" si="2039"/>
        <v>339282613.29963052</v>
      </c>
      <c r="S2772" s="16">
        <f t="shared" si="2029"/>
        <v>30843873.93633005</v>
      </c>
      <c r="T2772" s="15">
        <f t="shared" si="2040"/>
        <v>0</v>
      </c>
      <c r="U2772" s="23">
        <f t="shared" si="2057"/>
        <v>1507365.3817621986</v>
      </c>
      <c r="V2772" s="23">
        <f t="shared" si="2058"/>
        <v>137033.21652383622</v>
      </c>
      <c r="W2772" s="23">
        <f t="shared" si="2071"/>
        <v>0</v>
      </c>
      <c r="X2772" s="23">
        <f t="shared" si="2059"/>
        <v>38117111.520028748</v>
      </c>
      <c r="Y2772" s="23">
        <f t="shared" si="2041"/>
        <v>13825559.361691331</v>
      </c>
      <c r="Z2772" s="3">
        <f t="shared" si="2042"/>
        <v>0</v>
      </c>
      <c r="AA2772" s="23">
        <f t="shared" si="2043"/>
        <v>64027035.161555506</v>
      </c>
      <c r="AB2772" s="26">
        <f t="shared" si="2060"/>
        <v>70086276.274228543</v>
      </c>
      <c r="AC2772" s="23">
        <f t="shared" si="2061"/>
        <v>74889487.274228647</v>
      </c>
      <c r="AD2772" s="23">
        <f t="shared" si="2067"/>
        <v>4803211</v>
      </c>
      <c r="AE2772" s="24">
        <f t="shared" si="2028"/>
        <v>70086276.274228647</v>
      </c>
      <c r="AF2772" s="3">
        <f t="shared" si="2062"/>
        <v>0</v>
      </c>
      <c r="AG2772" s="2">
        <f t="shared" si="2044"/>
        <v>0</v>
      </c>
      <c r="AH2772" s="2">
        <f t="shared" si="2045"/>
        <v>173.06449954963088</v>
      </c>
      <c r="AI2772" s="23">
        <f t="shared" si="2068"/>
        <v>10293863942.190748</v>
      </c>
      <c r="AJ2772" s="23">
        <f t="shared" si="2046"/>
        <v>6219.922423797766</v>
      </c>
      <c r="AK2772" s="23">
        <f t="shared" si="2047"/>
        <v>0</v>
      </c>
      <c r="AL2772" s="23">
        <f t="shared" si="2072"/>
        <v>6608585.0871963501</v>
      </c>
      <c r="AM2772" s="23">
        <f t="shared" si="2073"/>
        <v>6165732986.0142136</v>
      </c>
      <c r="AN2772" s="16">
        <f t="shared" si="2063"/>
        <v>0</v>
      </c>
      <c r="AO2772" s="23">
        <f t="shared" si="2064"/>
        <v>139773.88085431297</v>
      </c>
      <c r="AP2772" s="22">
        <f t="shared" si="2065"/>
        <v>31460751.415056672</v>
      </c>
      <c r="AQ2772" s="30">
        <f t="shared" si="2048"/>
        <v>18331731073.279053</v>
      </c>
      <c r="AR2772" s="28">
        <f t="shared" si="2049"/>
        <v>8991437900.128994</v>
      </c>
      <c r="AS2772" s="25">
        <f t="shared" si="2050"/>
        <v>200337590.02425668</v>
      </c>
      <c r="AT2772" s="32">
        <f t="shared" si="2051"/>
        <v>0</v>
      </c>
      <c r="AU2772" s="23">
        <f t="shared" si="2052"/>
        <v>0</v>
      </c>
      <c r="AV2772" s="22">
        <f t="shared" si="2053"/>
        <v>2648095320.1106715</v>
      </c>
      <c r="AW2772" s="31">
        <f t="shared" si="2066"/>
        <v>12241458048.914938</v>
      </c>
    </row>
    <row r="2773" spans="1:53" x14ac:dyDescent="0.25">
      <c r="A2773">
        <f t="shared" si="2027"/>
        <v>792</v>
      </c>
      <c r="B2773" t="s">
        <v>8</v>
      </c>
      <c r="C2773" s="27">
        <f t="shared" si="2031"/>
        <v>0</v>
      </c>
      <c r="D2773" s="27">
        <f t="shared" si="2054"/>
        <v>0</v>
      </c>
      <c r="E2773" s="27" t="b">
        <f t="shared" si="2030"/>
        <v>1</v>
      </c>
      <c r="F2773" s="29">
        <f t="shared" si="2032"/>
        <v>0</v>
      </c>
      <c r="G2773" s="27">
        <f t="shared" si="2055"/>
        <v>0</v>
      </c>
      <c r="H2773" s="22">
        <f t="shared" si="2033"/>
        <v>30323615821.741371</v>
      </c>
      <c r="I2773" s="23">
        <f t="shared" si="2034"/>
        <v>132580106.5049091</v>
      </c>
      <c r="J2773" s="23">
        <f t="shared" si="2035"/>
        <v>1086</v>
      </c>
      <c r="K2773" s="19">
        <f t="shared" si="2056"/>
        <v>225.0831931027827</v>
      </c>
      <c r="L2773" s="16">
        <f t="shared" si="2036"/>
        <v>209.16371508383313</v>
      </c>
      <c r="M2773" s="23">
        <f>M2772-IF($B2773="B",(Percent_Rent_In_Elsies*2.49%/12 * H2772)/K2772,0)+IF($B2773="D",N2773,0)+IF(B2773="D",AK2772)+IF(B2773="C",F2772*90%)-(Y2773-Y2772)-IF($B2773="A",Q2772/K2772) + IF($B2773="A",Q2772/K2772)</f>
        <v>-47667602.2481874</v>
      </c>
      <c r="N2773" s="23">
        <f t="shared" si="2037"/>
        <v>0</v>
      </c>
      <c r="O2773" s="22">
        <f t="shared" si="2038"/>
        <v>0</v>
      </c>
      <c r="P2773" s="22">
        <f t="shared" si="2069"/>
        <v>0</v>
      </c>
      <c r="Q2773" s="22">
        <f t="shared" si="2070"/>
        <v>0</v>
      </c>
      <c r="R2773" s="22">
        <f t="shared" si="2039"/>
        <v>370743364.71468717</v>
      </c>
      <c r="S2773" s="16">
        <f t="shared" si="2029"/>
        <v>30843873.93633005</v>
      </c>
      <c r="T2773" s="15">
        <f t="shared" si="2040"/>
        <v>0</v>
      </c>
      <c r="U2773" s="23">
        <f t="shared" si="2057"/>
        <v>1647139.2626165117</v>
      </c>
      <c r="V2773" s="23">
        <f t="shared" si="2058"/>
        <v>137033.21652383622</v>
      </c>
      <c r="W2773" s="23">
        <f t="shared" si="2071"/>
        <v>0</v>
      </c>
      <c r="X2773" s="23">
        <f t="shared" si="2059"/>
        <v>38117111.520028748</v>
      </c>
      <c r="Y2773" s="23">
        <f t="shared" si="2041"/>
        <v>13825559.361691331</v>
      </c>
      <c r="Z2773" s="3">
        <f t="shared" si="2042"/>
        <v>0</v>
      </c>
      <c r="AA2773" s="23">
        <f t="shared" si="2043"/>
        <v>64027035.161555506</v>
      </c>
      <c r="AB2773" s="26">
        <f t="shared" si="2060"/>
        <v>70086276.274228543</v>
      </c>
      <c r="AC2773" s="23">
        <f t="shared" si="2061"/>
        <v>74889487.274228647</v>
      </c>
      <c r="AD2773" s="23">
        <f t="shared" si="2067"/>
        <v>4803211</v>
      </c>
      <c r="AE2773" s="24">
        <f t="shared" si="2028"/>
        <v>70086276.274228647</v>
      </c>
      <c r="AF2773" s="3">
        <f t="shared" si="2062"/>
        <v>1E-4</v>
      </c>
      <c r="AG2773" s="2">
        <f t="shared" si="2044"/>
        <v>0</v>
      </c>
      <c r="AH2773" s="2">
        <f t="shared" si="2045"/>
        <v>173.06449954963088</v>
      </c>
      <c r="AI2773" s="23">
        <f t="shared" si="2068"/>
        <v>10293863942.190748</v>
      </c>
      <c r="AJ2773" s="23">
        <f t="shared" si="2046"/>
        <v>6219.922423797766</v>
      </c>
      <c r="AK2773" s="23">
        <f t="shared" si="2047"/>
        <v>61519.989899058717</v>
      </c>
      <c r="AL2773" s="23">
        <f t="shared" si="2072"/>
        <v>0</v>
      </c>
      <c r="AM2773" s="23">
        <f t="shared" si="2073"/>
        <v>0</v>
      </c>
      <c r="AN2773" s="16">
        <f t="shared" si="2063"/>
        <v>0</v>
      </c>
      <c r="AO2773" s="23">
        <f t="shared" si="2064"/>
        <v>0</v>
      </c>
      <c r="AP2773" s="22">
        <f t="shared" si="2065"/>
        <v>0</v>
      </c>
      <c r="AQ2773" s="30">
        <f t="shared" si="2048"/>
        <v>18331731073.279053</v>
      </c>
      <c r="AR2773" s="28">
        <f t="shared" si="2049"/>
        <v>8991437900.128994</v>
      </c>
      <c r="AS2773" s="25">
        <f t="shared" si="2050"/>
        <v>200337590.02425668</v>
      </c>
      <c r="AT2773" s="32">
        <f t="shared" si="2051"/>
        <v>0</v>
      </c>
      <c r="AU2773" s="23">
        <f t="shared" si="2052"/>
        <v>0</v>
      </c>
      <c r="AV2773" s="22">
        <f t="shared" si="2053"/>
        <v>2648095320.1106715</v>
      </c>
      <c r="AW2773" s="31">
        <f t="shared" si="2066"/>
        <v>12241458048.91494</v>
      </c>
    </row>
    <row r="2774" spans="1:53" x14ac:dyDescent="0.25">
      <c r="A2774" s="21">
        <f t="shared" si="2027"/>
        <v>792</v>
      </c>
      <c r="B2774" s="21" t="s">
        <v>9</v>
      </c>
      <c r="C2774" s="27">
        <f t="shared" si="2031"/>
        <v>0</v>
      </c>
      <c r="D2774" s="27">
        <f t="shared" si="2054"/>
        <v>0</v>
      </c>
      <c r="E2774" s="27" t="b">
        <f t="shared" si="2030"/>
        <v>1</v>
      </c>
      <c r="F2774" s="29">
        <f t="shared" si="2032"/>
        <v>0</v>
      </c>
      <c r="G2774" s="27">
        <f t="shared" si="2055"/>
        <v>0</v>
      </c>
      <c r="H2774" s="22">
        <f t="shared" si="2033"/>
        <v>30323615821.741371</v>
      </c>
      <c r="I2774" s="23">
        <f t="shared" si="2034"/>
        <v>132580106.5049091</v>
      </c>
      <c r="J2774" s="23">
        <f t="shared" si="2035"/>
        <v>1086</v>
      </c>
      <c r="K2774" s="19">
        <f t="shared" si="2056"/>
        <v>225.0831931027827</v>
      </c>
      <c r="L2774" s="16">
        <f t="shared" si="2036"/>
        <v>209.16371508383313</v>
      </c>
      <c r="M2774" s="23">
        <f>M2773-IF($B2774="B",(Percent_Rent_In_Elsies*2.49%/12 * H2773)/K2773,0)+IF($B2774="D",N2774,0)+IF(B2774="D",AK2773)+IF(B2774="C",F2773*90%)-(Y2774-Y2773)-IF($B2774="A",Q2773/K2773) + IF($B2774="A",Q2773/K2773)</f>
        <v>-47606082.258288339</v>
      </c>
      <c r="N2774" s="23">
        <f t="shared" si="2037"/>
        <v>0</v>
      </c>
      <c r="O2774" s="22">
        <f t="shared" si="2038"/>
        <v>21549601.790473886</v>
      </c>
      <c r="P2774" s="22">
        <f t="shared" si="2069"/>
        <v>0</v>
      </c>
      <c r="Q2774" s="22">
        <f t="shared" si="2070"/>
        <v>0</v>
      </c>
      <c r="R2774" s="22">
        <f t="shared" si="2039"/>
        <v>370743364.71468717</v>
      </c>
      <c r="S2774" s="16">
        <f t="shared" si="2029"/>
        <v>0</v>
      </c>
      <c r="T2774" s="15">
        <f t="shared" si="2040"/>
        <v>9294272.1458561644</v>
      </c>
      <c r="U2774" s="23">
        <f t="shared" si="2057"/>
        <v>1647139.2626165117</v>
      </c>
      <c r="V2774" s="23">
        <f t="shared" si="2058"/>
        <v>0</v>
      </c>
      <c r="W2774" s="23">
        <f t="shared" si="2071"/>
        <v>137033.21652383622</v>
      </c>
      <c r="X2774" s="23">
        <f t="shared" si="2059"/>
        <v>38117111.520028748</v>
      </c>
      <c r="Y2774" s="23">
        <f t="shared" si="2041"/>
        <v>13825559.361691331</v>
      </c>
      <c r="Z2774" s="3">
        <f t="shared" si="2042"/>
        <v>0</v>
      </c>
      <c r="AA2774" s="23">
        <f t="shared" si="2043"/>
        <v>63965515.171656445</v>
      </c>
      <c r="AB2774" s="26">
        <f t="shared" si="2060"/>
        <v>70086276.274228528</v>
      </c>
      <c r="AC2774" s="23">
        <f t="shared" si="2061"/>
        <v>74889487.274228647</v>
      </c>
      <c r="AD2774" s="23">
        <f t="shared" si="2067"/>
        <v>4803211</v>
      </c>
      <c r="AE2774" s="24">
        <f t="shared" si="2028"/>
        <v>70086276.274228647</v>
      </c>
      <c r="AF2774" s="3">
        <f t="shared" si="2062"/>
        <v>0</v>
      </c>
      <c r="AG2774" s="2">
        <f t="shared" si="2044"/>
        <v>0</v>
      </c>
      <c r="AH2774" s="2">
        <f t="shared" si="2045"/>
        <v>173.06449954963088</v>
      </c>
      <c r="AI2774" s="23">
        <f t="shared" si="2068"/>
        <v>10283973145.214939</v>
      </c>
      <c r="AJ2774" s="23">
        <f t="shared" si="2046"/>
        <v>6219.922423797766</v>
      </c>
      <c r="AK2774" s="23">
        <f t="shared" si="2047"/>
        <v>0</v>
      </c>
      <c r="AL2774" s="23">
        <f t="shared" si="2072"/>
        <v>0</v>
      </c>
      <c r="AM2774" s="23">
        <f t="shared" si="2073"/>
        <v>0</v>
      </c>
      <c r="AN2774" s="16">
        <f t="shared" si="2063"/>
        <v>0</v>
      </c>
      <c r="AO2774" s="23">
        <f t="shared" si="2064"/>
        <v>0</v>
      </c>
      <c r="AP2774" s="22">
        <f t="shared" si="2065"/>
        <v>0</v>
      </c>
      <c r="AQ2774" s="30">
        <f t="shared" si="2048"/>
        <v>18331731073.279053</v>
      </c>
      <c r="AR2774" s="28">
        <f t="shared" si="2049"/>
        <v>8991437900.128994</v>
      </c>
      <c r="AS2774" s="25">
        <f t="shared" si="2050"/>
        <v>200337590.02425668</v>
      </c>
      <c r="AT2774" s="32">
        <f t="shared" si="2051"/>
        <v>0</v>
      </c>
      <c r="AU2774" s="23">
        <f t="shared" si="2052"/>
        <v>0</v>
      </c>
      <c r="AV2774" s="22">
        <f t="shared" si="2053"/>
        <v>2648095320.1106715</v>
      </c>
      <c r="AW2774" s="31">
        <f t="shared" si="2066"/>
        <v>12241458048.91494</v>
      </c>
      <c r="AX2774" s="21"/>
      <c r="AY2774" s="21"/>
      <c r="AZ2774" s="21"/>
      <c r="BA2774" s="21"/>
    </row>
    <row r="2775" spans="1:53" x14ac:dyDescent="0.25">
      <c r="A2775" s="21">
        <f t="shared" si="2027"/>
        <v>792</v>
      </c>
      <c r="B2775" s="21" t="s">
        <v>28</v>
      </c>
      <c r="C2775" s="27">
        <f t="shared" si="2031"/>
        <v>0</v>
      </c>
      <c r="D2775" s="27">
        <f t="shared" si="2054"/>
        <v>0</v>
      </c>
      <c r="E2775" s="27" t="b">
        <f t="shared" si="2030"/>
        <v>1</v>
      </c>
      <c r="F2775" s="29">
        <f t="shared" si="2032"/>
        <v>0</v>
      </c>
      <c r="G2775" s="27">
        <f t="shared" si="2055"/>
        <v>0</v>
      </c>
      <c r="H2775" s="22">
        <f t="shared" si="2033"/>
        <v>30323615821.741371</v>
      </c>
      <c r="I2775" s="23">
        <f t="shared" si="2034"/>
        <v>132580106.5049091</v>
      </c>
      <c r="J2775" s="23">
        <f t="shared" si="2035"/>
        <v>1086</v>
      </c>
      <c r="K2775" s="19">
        <f t="shared" si="2056"/>
        <v>225.0831931027827</v>
      </c>
      <c r="L2775" s="16">
        <f t="shared" si="2036"/>
        <v>209.16371508383313</v>
      </c>
      <c r="M2775" s="23">
        <f>M2774-IF($B2775="B",(Percent_Rent_In_Elsies*2.49%/12 * H2774)/K2774,0)+IF($B2775="D",N2775,0)+IF(B2775="D",AK2774)+IF(B2775="C",F2774*90%)-(Y2775-Y2774)-IF($B2775="A",Q2774/K2774) + IF($B2775="A",Q2774/K2774)</f>
        <v>-47606082.258288339</v>
      </c>
      <c r="N2775" s="23">
        <f t="shared" si="2037"/>
        <v>0</v>
      </c>
      <c r="O2775" s="22">
        <f t="shared" si="2038"/>
        <v>0</v>
      </c>
      <c r="P2775" s="22">
        <f t="shared" si="2069"/>
        <v>21549601.790473886</v>
      </c>
      <c r="Q2775" s="22">
        <f t="shared" si="2070"/>
        <v>0</v>
      </c>
      <c r="R2775" s="22">
        <f t="shared" si="2039"/>
        <v>370743364.71468717</v>
      </c>
      <c r="S2775" s="16">
        <f t="shared" si="2029"/>
        <v>0</v>
      </c>
      <c r="T2775" s="15">
        <f t="shared" si="2040"/>
        <v>0</v>
      </c>
      <c r="U2775" s="23">
        <f t="shared" si="2057"/>
        <v>1647139.2626165117</v>
      </c>
      <c r="V2775" s="23">
        <f t="shared" si="2058"/>
        <v>0</v>
      </c>
      <c r="W2775" s="23">
        <f t="shared" si="2071"/>
        <v>0</v>
      </c>
      <c r="X2775" s="23">
        <f t="shared" si="2059"/>
        <v>38117111.520028748</v>
      </c>
      <c r="Y2775" s="23">
        <f t="shared" si="2041"/>
        <v>13825559.361691331</v>
      </c>
      <c r="Z2775" s="3">
        <f t="shared" si="2042"/>
        <v>6851.6608261918118</v>
      </c>
      <c r="AA2775" s="23">
        <f t="shared" si="2043"/>
        <v>64068290.084049322</v>
      </c>
      <c r="AB2775" s="26">
        <f t="shared" si="2060"/>
        <v>70086276.274228528</v>
      </c>
      <c r="AC2775" s="23">
        <f t="shared" si="2061"/>
        <v>74889487.274228647</v>
      </c>
      <c r="AD2775" s="23">
        <f t="shared" si="2067"/>
        <v>4803211</v>
      </c>
      <c r="AE2775" s="24">
        <f t="shared" si="2028"/>
        <v>70086276.274228647</v>
      </c>
      <c r="AF2775" s="3">
        <f t="shared" si="2062"/>
        <v>0</v>
      </c>
      <c r="AG2775" s="2">
        <f t="shared" si="2044"/>
        <v>822199299.14301729</v>
      </c>
      <c r="AH2775" s="2">
        <f t="shared" si="2045"/>
        <v>173.06449954963088</v>
      </c>
      <c r="AI2775" s="23">
        <f t="shared" si="2068"/>
        <v>10300496649.109402</v>
      </c>
      <c r="AJ2775" s="23">
        <f t="shared" si="2046"/>
        <v>6219.922423797766</v>
      </c>
      <c r="AK2775" s="23">
        <f t="shared" si="2047"/>
        <v>0</v>
      </c>
      <c r="AL2775" s="23">
        <f t="shared" si="2072"/>
        <v>0</v>
      </c>
      <c r="AM2775" s="23">
        <f t="shared" si="2073"/>
        <v>0</v>
      </c>
      <c r="AN2775" s="16">
        <f t="shared" si="2063"/>
        <v>0</v>
      </c>
      <c r="AO2775" s="23">
        <f t="shared" si="2064"/>
        <v>0</v>
      </c>
      <c r="AP2775" s="22">
        <f t="shared" si="2065"/>
        <v>0</v>
      </c>
      <c r="AQ2775" s="30">
        <f t="shared" si="2048"/>
        <v>18331731073.279053</v>
      </c>
      <c r="AR2775" s="28">
        <f t="shared" si="2049"/>
        <v>8991437900.128994</v>
      </c>
      <c r="AS2775" s="25">
        <f t="shared" si="2050"/>
        <v>200337590.02425668</v>
      </c>
      <c r="AT2775" s="32">
        <f t="shared" si="2051"/>
        <v>13703.321652383624</v>
      </c>
      <c r="AU2775" s="23">
        <f t="shared" si="2052"/>
        <v>13703.321652383624</v>
      </c>
      <c r="AV2775" s="22">
        <f t="shared" si="2053"/>
        <v>2657389592.2565279</v>
      </c>
      <c r="AW2775" s="31">
        <f t="shared" si="2066"/>
        <v>12241458048.91494</v>
      </c>
      <c r="AX2775" s="21"/>
      <c r="AY2775" s="21"/>
      <c r="AZ2775" s="21"/>
      <c r="BA2775" s="21"/>
    </row>
    <row r="2776" spans="1:53" x14ac:dyDescent="0.25">
      <c r="A2776">
        <f t="shared" si="2027"/>
        <v>793</v>
      </c>
      <c r="B2776" t="s">
        <v>6</v>
      </c>
      <c r="C2776" s="27">
        <f t="shared" si="2031"/>
        <v>0</v>
      </c>
      <c r="D2776" s="27">
        <f t="shared" si="2054"/>
        <v>0</v>
      </c>
      <c r="E2776" s="27" t="b">
        <f t="shared" si="2030"/>
        <v>1</v>
      </c>
      <c r="F2776" s="29">
        <f t="shared" si="2032"/>
        <v>0</v>
      </c>
      <c r="G2776" s="27">
        <f t="shared" si="2055"/>
        <v>0</v>
      </c>
      <c r="H2776" s="22">
        <f t="shared" si="2033"/>
        <v>30374155181.444275</v>
      </c>
      <c r="I2776" s="23">
        <f t="shared" si="2034"/>
        <v>132580106.5049091</v>
      </c>
      <c r="J2776" s="23">
        <f t="shared" si="2035"/>
        <v>1086</v>
      </c>
      <c r="K2776" s="19">
        <f t="shared" si="2056"/>
        <v>225.0831931027827</v>
      </c>
      <c r="L2776" s="16">
        <f t="shared" si="2036"/>
        <v>209.51232127563952</v>
      </c>
      <c r="M2776" s="23">
        <f>M2775-IF($B2776="B",(Percent_Rent_In_Elsies*2.49%/12 * H2775)/K2775,0)+IF($B2776="D",N2776,0)+IF(B2776="D",AK2775)+IF(B2776="C",F2775*90%)-(Y2776-Y2775)-IF($B2776="A",Q2775/K2775) + IF($B2776="A",Q2775/K2775)</f>
        <v>-47606082.258288339</v>
      </c>
      <c r="N2776" s="23">
        <f t="shared" si="2037"/>
        <v>0</v>
      </c>
      <c r="O2776" s="22">
        <f t="shared" si="2038"/>
        <v>0</v>
      </c>
      <c r="P2776" s="22">
        <f t="shared" si="2069"/>
        <v>0</v>
      </c>
      <c r="Q2776" s="22">
        <f t="shared" si="2070"/>
        <v>0</v>
      </c>
      <c r="R2776" s="22">
        <f t="shared" si="2039"/>
        <v>370743364.71468717</v>
      </c>
      <c r="S2776" s="16">
        <f t="shared" si="2029"/>
        <v>0</v>
      </c>
      <c r="T2776" s="15">
        <f t="shared" si="2040"/>
        <v>0</v>
      </c>
      <c r="U2776" s="23">
        <f t="shared" si="2057"/>
        <v>1647139.2626165117</v>
      </c>
      <c r="V2776" s="23">
        <f t="shared" si="2058"/>
        <v>0</v>
      </c>
      <c r="W2776" s="23">
        <f t="shared" si="2071"/>
        <v>0</v>
      </c>
      <c r="X2776" s="23">
        <f t="shared" si="2059"/>
        <v>38151369.824159704</v>
      </c>
      <c r="Y2776" s="23">
        <f t="shared" si="2041"/>
        <v>13825559.361691331</v>
      </c>
      <c r="Z2776" s="3">
        <f t="shared" si="2042"/>
        <v>0</v>
      </c>
      <c r="AA2776" s="23">
        <f t="shared" si="2043"/>
        <v>64068290.084049322</v>
      </c>
      <c r="AB2776" s="26">
        <f t="shared" si="2060"/>
        <v>70086276.274228528</v>
      </c>
      <c r="AC2776" s="23">
        <f t="shared" si="2061"/>
        <v>74889487.274228647</v>
      </c>
      <c r="AD2776" s="23">
        <f t="shared" si="2067"/>
        <v>4803211</v>
      </c>
      <c r="AE2776" s="24">
        <f t="shared" si="2028"/>
        <v>70086276.274228647</v>
      </c>
      <c r="AF2776" s="3">
        <f t="shared" si="2062"/>
        <v>0</v>
      </c>
      <c r="AG2776" s="2">
        <f t="shared" si="2044"/>
        <v>0</v>
      </c>
      <c r="AH2776" s="2">
        <f t="shared" si="2045"/>
        <v>173.3529403822136</v>
      </c>
      <c r="AI2776" s="23">
        <f t="shared" si="2068"/>
        <v>10300496649.109402</v>
      </c>
      <c r="AJ2776" s="23">
        <f t="shared" si="2046"/>
        <v>6219.922423797766</v>
      </c>
      <c r="AK2776" s="23">
        <f t="shared" si="2047"/>
        <v>0</v>
      </c>
      <c r="AL2776" s="23">
        <f t="shared" si="2072"/>
        <v>0</v>
      </c>
      <c r="AM2776" s="23">
        <f t="shared" si="2073"/>
        <v>0</v>
      </c>
      <c r="AN2776" s="16">
        <f t="shared" si="2063"/>
        <v>0</v>
      </c>
      <c r="AO2776" s="23">
        <f t="shared" si="2064"/>
        <v>0</v>
      </c>
      <c r="AP2776" s="22">
        <f t="shared" si="2065"/>
        <v>0</v>
      </c>
      <c r="AQ2776" s="30">
        <f t="shared" si="2048"/>
        <v>18331731073.279053</v>
      </c>
      <c r="AR2776" s="28">
        <f t="shared" si="2049"/>
        <v>8991437900.128994</v>
      </c>
      <c r="AS2776" s="25">
        <f t="shared" si="2050"/>
        <v>200337590.02425668</v>
      </c>
      <c r="AT2776" s="32">
        <f t="shared" si="2051"/>
        <v>0</v>
      </c>
      <c r="AU2776" s="23">
        <f t="shared" si="2052"/>
        <v>0</v>
      </c>
      <c r="AV2776" s="22">
        <f t="shared" si="2053"/>
        <v>2657389592.2565279</v>
      </c>
      <c r="AW2776" s="31">
        <f t="shared" si="2066"/>
        <v>12219908447.124466</v>
      </c>
    </row>
    <row r="2777" spans="1:53" x14ac:dyDescent="0.25">
      <c r="A2777">
        <f t="shared" si="2027"/>
        <v>793</v>
      </c>
      <c r="B2777" t="s">
        <v>7</v>
      </c>
      <c r="C2777" s="27">
        <f t="shared" si="2031"/>
        <v>0</v>
      </c>
      <c r="D2777" s="27">
        <f t="shared" si="2054"/>
        <v>0</v>
      </c>
      <c r="E2777" s="27" t="b">
        <f t="shared" si="2030"/>
        <v>1</v>
      </c>
      <c r="F2777" s="29">
        <f t="shared" si="2032"/>
        <v>0</v>
      </c>
      <c r="G2777" s="27">
        <f t="shared" si="2055"/>
        <v>0</v>
      </c>
      <c r="H2777" s="22">
        <f t="shared" si="2033"/>
        <v>30374155181.444275</v>
      </c>
      <c r="I2777" s="23">
        <f t="shared" si="2034"/>
        <v>132580106.5049091</v>
      </c>
      <c r="J2777" s="23">
        <f t="shared" si="2035"/>
        <v>1086</v>
      </c>
      <c r="K2777" s="19">
        <f t="shared" si="2056"/>
        <v>225.0831931027827</v>
      </c>
      <c r="L2777" s="16">
        <f t="shared" si="2036"/>
        <v>209.51232127563952</v>
      </c>
      <c r="M2777" s="23">
        <f>M2776-IF($B2777="B",(Percent_Rent_In_Elsies*2.49%/12 * H2776)/K2776,0)+IF($B2777="D",N2777,0)+IF(B2777="D",AK2776)+IF(B2777="C",F2776*90%)-(Y2777-Y2776)-IF($B2777="A",Q2776/K2776) + IF($B2777="A",Q2776/K2776)</f>
        <v>-47746089.095610745</v>
      </c>
      <c r="N2777" s="23">
        <f t="shared" si="2037"/>
        <v>0</v>
      </c>
      <c r="O2777" s="22">
        <f t="shared" si="2038"/>
        <v>0</v>
      </c>
      <c r="P2777" s="22">
        <f t="shared" si="2069"/>
        <v>0</v>
      </c>
      <c r="Q2777" s="22">
        <f t="shared" si="2070"/>
        <v>0</v>
      </c>
      <c r="R2777" s="22">
        <f t="shared" si="2039"/>
        <v>339848084.3217966</v>
      </c>
      <c r="S2777" s="16">
        <f t="shared" si="2029"/>
        <v>30895280.392890599</v>
      </c>
      <c r="T2777" s="15">
        <f t="shared" si="2040"/>
        <v>0</v>
      </c>
      <c r="U2777" s="23">
        <f t="shared" si="2057"/>
        <v>1509877.657398469</v>
      </c>
      <c r="V2777" s="23">
        <f t="shared" si="2058"/>
        <v>137261.60521804265</v>
      </c>
      <c r="W2777" s="23">
        <f t="shared" si="2071"/>
        <v>0</v>
      </c>
      <c r="X2777" s="23">
        <f t="shared" si="2059"/>
        <v>38151369.824159704</v>
      </c>
      <c r="Y2777" s="23">
        <f t="shared" si="2041"/>
        <v>13825559.361691331</v>
      </c>
      <c r="Z2777" s="3">
        <f t="shared" si="2042"/>
        <v>0</v>
      </c>
      <c r="AA2777" s="23">
        <f t="shared" si="2043"/>
        <v>64068290.084049322</v>
      </c>
      <c r="AB2777" s="26">
        <f t="shared" si="2060"/>
        <v>70086276.274228528</v>
      </c>
      <c r="AC2777" s="23">
        <f t="shared" si="2061"/>
        <v>74889487.274228647</v>
      </c>
      <c r="AD2777" s="23">
        <f t="shared" si="2067"/>
        <v>4803211</v>
      </c>
      <c r="AE2777" s="24">
        <f t="shared" si="2028"/>
        <v>70086276.274228647</v>
      </c>
      <c r="AF2777" s="3">
        <f t="shared" si="2062"/>
        <v>0</v>
      </c>
      <c r="AG2777" s="2">
        <f t="shared" si="2044"/>
        <v>0</v>
      </c>
      <c r="AH2777" s="2">
        <f t="shared" si="2045"/>
        <v>173.3529403822136</v>
      </c>
      <c r="AI2777" s="23">
        <f t="shared" si="2068"/>
        <v>10300496649.109402</v>
      </c>
      <c r="AJ2777" s="23">
        <f t="shared" si="2046"/>
        <v>6219.922423797766</v>
      </c>
      <c r="AK2777" s="23">
        <f t="shared" si="2047"/>
        <v>0</v>
      </c>
      <c r="AL2777" s="23">
        <f t="shared" si="2072"/>
        <v>6632706.9186534882</v>
      </c>
      <c r="AM2777" s="23">
        <f t="shared" si="2073"/>
        <v>6188238374.0717125</v>
      </c>
      <c r="AN2777" s="16">
        <f t="shared" si="2063"/>
        <v>0</v>
      </c>
      <c r="AO2777" s="23">
        <f t="shared" si="2064"/>
        <v>140006.83732240353</v>
      </c>
      <c r="AP2777" s="22">
        <f t="shared" si="2065"/>
        <v>31513186.000748437</v>
      </c>
      <c r="AQ2777" s="30">
        <f t="shared" si="2048"/>
        <v>18394489583.199543</v>
      </c>
      <c r="AR2777" s="28">
        <f t="shared" si="2049"/>
        <v>9022683224.0487366</v>
      </c>
      <c r="AS2777" s="25">
        <f t="shared" si="2050"/>
        <v>200337590.02425668</v>
      </c>
      <c r="AT2777" s="32">
        <f t="shared" si="2051"/>
        <v>0</v>
      </c>
      <c r="AU2777" s="23">
        <f t="shared" si="2052"/>
        <v>0</v>
      </c>
      <c r="AV2777" s="22">
        <f t="shared" si="2053"/>
        <v>2657389592.2565279</v>
      </c>
      <c r="AW2777" s="31">
        <f t="shared" si="2066"/>
        <v>12282666957.044956</v>
      </c>
    </row>
    <row r="2778" spans="1:53" s="21" customFormat="1" x14ac:dyDescent="0.25">
      <c r="A2778">
        <f t="shared" ref="A2778:A2841" si="2074">A2773+1</f>
        <v>793</v>
      </c>
      <c r="B2778" t="s">
        <v>8</v>
      </c>
      <c r="C2778" s="27">
        <f t="shared" si="2031"/>
        <v>0</v>
      </c>
      <c r="D2778" s="27">
        <f t="shared" si="2054"/>
        <v>0</v>
      </c>
      <c r="E2778" s="27" t="b">
        <f t="shared" si="2030"/>
        <v>1</v>
      </c>
      <c r="F2778" s="29">
        <f t="shared" si="2032"/>
        <v>0</v>
      </c>
      <c r="G2778" s="27">
        <f t="shared" si="2055"/>
        <v>0</v>
      </c>
      <c r="H2778" s="22">
        <f t="shared" si="2033"/>
        <v>30374155181.444275</v>
      </c>
      <c r="I2778" s="23">
        <f t="shared" si="2034"/>
        <v>132580106.5049091</v>
      </c>
      <c r="J2778" s="23">
        <f t="shared" si="2035"/>
        <v>1086</v>
      </c>
      <c r="K2778" s="19">
        <f t="shared" si="2056"/>
        <v>225.0831931027827</v>
      </c>
      <c r="L2778" s="16">
        <f t="shared" si="2036"/>
        <v>209.51232127563952</v>
      </c>
      <c r="M2778" s="23">
        <f>M2777-IF($B2778="B",(Percent_Rent_In_Elsies*2.49%/12 * H2777)/K2777,0)+IF($B2778="D",N2778,0)+IF(B2778="D",AK2777)+IF(B2778="C",F2777*90%)-(Y2778-Y2777)-IF($B2778="A",Q2777/K2777) + IF($B2778="A",Q2777/K2777)</f>
        <v>-47746089.095610745</v>
      </c>
      <c r="N2778" s="23">
        <f t="shared" si="2037"/>
        <v>0</v>
      </c>
      <c r="O2778" s="22">
        <f t="shared" si="2038"/>
        <v>0</v>
      </c>
      <c r="P2778" s="22">
        <f t="shared" si="2069"/>
        <v>0</v>
      </c>
      <c r="Q2778" s="22">
        <f t="shared" si="2070"/>
        <v>0</v>
      </c>
      <c r="R2778" s="22">
        <f t="shared" si="2039"/>
        <v>371361270.32254505</v>
      </c>
      <c r="S2778" s="16">
        <f t="shared" si="2029"/>
        <v>30895280.392890599</v>
      </c>
      <c r="T2778" s="15">
        <f t="shared" si="2040"/>
        <v>0</v>
      </c>
      <c r="U2778" s="23">
        <f t="shared" si="2057"/>
        <v>1649884.4947208725</v>
      </c>
      <c r="V2778" s="23">
        <f t="shared" si="2058"/>
        <v>137261.60521804265</v>
      </c>
      <c r="W2778" s="23">
        <f t="shared" si="2071"/>
        <v>0</v>
      </c>
      <c r="X2778" s="23">
        <f t="shared" si="2059"/>
        <v>38151369.824159704</v>
      </c>
      <c r="Y2778" s="23">
        <f t="shared" si="2041"/>
        <v>13825559.361691331</v>
      </c>
      <c r="Z2778" s="3">
        <f t="shared" si="2042"/>
        <v>0</v>
      </c>
      <c r="AA2778" s="23">
        <f t="shared" si="2043"/>
        <v>64068290.084049322</v>
      </c>
      <c r="AB2778" s="26">
        <f t="shared" si="2060"/>
        <v>70086276.274228543</v>
      </c>
      <c r="AC2778" s="23">
        <f t="shared" si="2061"/>
        <v>74889487.274228647</v>
      </c>
      <c r="AD2778" s="23">
        <f t="shared" si="2067"/>
        <v>4803211</v>
      </c>
      <c r="AE2778" s="24">
        <f t="shared" si="2028"/>
        <v>70086276.274228647</v>
      </c>
      <c r="AF2778" s="3">
        <f t="shared" si="2062"/>
        <v>1E-4</v>
      </c>
      <c r="AG2778" s="2">
        <f t="shared" si="2044"/>
        <v>0</v>
      </c>
      <c r="AH2778" s="2">
        <f t="shared" si="2045"/>
        <v>173.3529403822136</v>
      </c>
      <c r="AI2778" s="23">
        <f t="shared" si="2068"/>
        <v>10300496649.109402</v>
      </c>
      <c r="AJ2778" s="23">
        <f t="shared" si="2046"/>
        <v>6219.922423797766</v>
      </c>
      <c r="AK2778" s="23">
        <f t="shared" si="2047"/>
        <v>61541.096857637538</v>
      </c>
      <c r="AL2778" s="23">
        <f t="shared" si="2072"/>
        <v>0</v>
      </c>
      <c r="AM2778" s="23">
        <f t="shared" si="2073"/>
        <v>0</v>
      </c>
      <c r="AN2778" s="16">
        <f t="shared" si="2063"/>
        <v>0</v>
      </c>
      <c r="AO2778" s="23">
        <f t="shared" si="2064"/>
        <v>0</v>
      </c>
      <c r="AP2778" s="22">
        <f t="shared" si="2065"/>
        <v>0</v>
      </c>
      <c r="AQ2778" s="30">
        <f t="shared" si="2048"/>
        <v>18394489583.199543</v>
      </c>
      <c r="AR2778" s="28">
        <f t="shared" si="2049"/>
        <v>9022683224.0487366</v>
      </c>
      <c r="AS2778" s="25">
        <f t="shared" si="2050"/>
        <v>200337590.02425668</v>
      </c>
      <c r="AT2778" s="32">
        <f t="shared" si="2051"/>
        <v>0</v>
      </c>
      <c r="AU2778" s="23">
        <f t="shared" si="2052"/>
        <v>0</v>
      </c>
      <c r="AV2778" s="22">
        <f t="shared" si="2053"/>
        <v>2657389592.2565279</v>
      </c>
      <c r="AW2778" s="31">
        <f t="shared" si="2066"/>
        <v>12282666957.044956</v>
      </c>
      <c r="AX2778"/>
      <c r="AY2778"/>
      <c r="AZ2778"/>
      <c r="BA2778"/>
    </row>
    <row r="2779" spans="1:53" s="21" customFormat="1" x14ac:dyDescent="0.25">
      <c r="A2779" s="21">
        <f t="shared" si="2074"/>
        <v>793</v>
      </c>
      <c r="B2779" s="21" t="s">
        <v>9</v>
      </c>
      <c r="C2779" s="27">
        <f t="shared" si="2031"/>
        <v>0</v>
      </c>
      <c r="D2779" s="27">
        <f t="shared" si="2054"/>
        <v>0</v>
      </c>
      <c r="E2779" s="27" t="b">
        <f t="shared" si="2030"/>
        <v>1</v>
      </c>
      <c r="F2779" s="29">
        <f t="shared" si="2032"/>
        <v>0</v>
      </c>
      <c r="G2779" s="27">
        <f t="shared" si="2055"/>
        <v>0</v>
      </c>
      <c r="H2779" s="22">
        <f t="shared" si="2033"/>
        <v>30374155181.444275</v>
      </c>
      <c r="I2779" s="23">
        <f t="shared" si="2034"/>
        <v>132580106.5049091</v>
      </c>
      <c r="J2779" s="23">
        <f t="shared" si="2035"/>
        <v>1086</v>
      </c>
      <c r="K2779" s="19">
        <f t="shared" si="2056"/>
        <v>225.0831931027827</v>
      </c>
      <c r="L2779" s="16">
        <f t="shared" si="2036"/>
        <v>209.51232127563952</v>
      </c>
      <c r="M2779" s="23">
        <f>M2778-IF($B2779="B",(Percent_Rent_In_Elsies*2.49%/12 * H2778)/K2778,0)+IF($B2779="D",N2779,0)+IF(B2779="D",AK2778)+IF(B2779="C",F2778*90%)-(Y2779-Y2778)-IF($B2779="A",Q2778/K2778) + IF($B2779="A",Q2778/K2778)</f>
        <v>-47684547.998753108</v>
      </c>
      <c r="N2779" s="23">
        <f t="shared" si="2037"/>
        <v>0</v>
      </c>
      <c r="O2779" s="22">
        <f t="shared" si="2038"/>
        <v>21585517.793458007</v>
      </c>
      <c r="P2779" s="22">
        <f t="shared" si="2069"/>
        <v>0</v>
      </c>
      <c r="Q2779" s="22">
        <f t="shared" si="2070"/>
        <v>0</v>
      </c>
      <c r="R2779" s="22">
        <f t="shared" si="2039"/>
        <v>371361270.32254505</v>
      </c>
      <c r="S2779" s="16">
        <f t="shared" si="2029"/>
        <v>0</v>
      </c>
      <c r="T2779" s="15">
        <f t="shared" si="2040"/>
        <v>9309762.5994325913</v>
      </c>
      <c r="U2779" s="23">
        <f t="shared" si="2057"/>
        <v>1649884.4947208725</v>
      </c>
      <c r="V2779" s="23">
        <f t="shared" si="2058"/>
        <v>0</v>
      </c>
      <c r="W2779" s="23">
        <f t="shared" si="2071"/>
        <v>137261.60521804265</v>
      </c>
      <c r="X2779" s="23">
        <f t="shared" si="2059"/>
        <v>38151369.824159704</v>
      </c>
      <c r="Y2779" s="23">
        <f t="shared" si="2041"/>
        <v>13825559.361691331</v>
      </c>
      <c r="Z2779" s="3">
        <f t="shared" si="2042"/>
        <v>0</v>
      </c>
      <c r="AA2779" s="23">
        <f t="shared" si="2043"/>
        <v>64006748.987191685</v>
      </c>
      <c r="AB2779" s="26">
        <f t="shared" si="2060"/>
        <v>70086276.274228543</v>
      </c>
      <c r="AC2779" s="23">
        <f t="shared" si="2061"/>
        <v>74889487.274228647</v>
      </c>
      <c r="AD2779" s="23">
        <f t="shared" si="2067"/>
        <v>4803211</v>
      </c>
      <c r="AE2779" s="24">
        <f t="shared" si="2028"/>
        <v>70086276.274228647</v>
      </c>
      <c r="AF2779" s="3">
        <f t="shared" si="2062"/>
        <v>0</v>
      </c>
      <c r="AG2779" s="2">
        <f t="shared" si="2044"/>
        <v>0</v>
      </c>
      <c r="AH2779" s="2">
        <f t="shared" si="2045"/>
        <v>173.3529403822136</v>
      </c>
      <c r="AI2779" s="23">
        <f t="shared" si="2068"/>
        <v>10290602458.689571</v>
      </c>
      <c r="AJ2779" s="23">
        <f t="shared" si="2046"/>
        <v>6219.922423797766</v>
      </c>
      <c r="AK2779" s="23">
        <f t="shared" si="2047"/>
        <v>0</v>
      </c>
      <c r="AL2779" s="23">
        <f t="shared" si="2072"/>
        <v>0</v>
      </c>
      <c r="AM2779" s="23">
        <f t="shared" si="2073"/>
        <v>0</v>
      </c>
      <c r="AN2779" s="16">
        <f t="shared" si="2063"/>
        <v>0</v>
      </c>
      <c r="AO2779" s="23">
        <f t="shared" si="2064"/>
        <v>0</v>
      </c>
      <c r="AP2779" s="22">
        <f t="shared" si="2065"/>
        <v>0</v>
      </c>
      <c r="AQ2779" s="30">
        <f t="shared" si="2048"/>
        <v>18394489583.199543</v>
      </c>
      <c r="AR2779" s="28">
        <f t="shared" si="2049"/>
        <v>9022683224.0487366</v>
      </c>
      <c r="AS2779" s="25">
        <f t="shared" si="2050"/>
        <v>200337590.02425668</v>
      </c>
      <c r="AT2779" s="32">
        <f t="shared" si="2051"/>
        <v>0</v>
      </c>
      <c r="AU2779" s="23">
        <f t="shared" si="2052"/>
        <v>0</v>
      </c>
      <c r="AV2779" s="22">
        <f t="shared" si="2053"/>
        <v>2657389592.2565279</v>
      </c>
      <c r="AW2779" s="31">
        <f t="shared" si="2066"/>
        <v>12282666957.044956</v>
      </c>
    </row>
    <row r="2780" spans="1:53" x14ac:dyDescent="0.25">
      <c r="A2780" s="21">
        <f t="shared" si="2074"/>
        <v>793</v>
      </c>
      <c r="B2780" s="21" t="s">
        <v>28</v>
      </c>
      <c r="C2780" s="27">
        <f t="shared" si="2031"/>
        <v>0</v>
      </c>
      <c r="D2780" s="27">
        <f t="shared" si="2054"/>
        <v>0</v>
      </c>
      <c r="E2780" s="27" t="b">
        <f t="shared" si="2030"/>
        <v>1</v>
      </c>
      <c r="F2780" s="29">
        <f t="shared" si="2032"/>
        <v>0</v>
      </c>
      <c r="G2780" s="27">
        <f t="shared" si="2055"/>
        <v>0</v>
      </c>
      <c r="H2780" s="22">
        <f t="shared" si="2033"/>
        <v>30374155181.444275</v>
      </c>
      <c r="I2780" s="23">
        <f t="shared" si="2034"/>
        <v>132580106.5049091</v>
      </c>
      <c r="J2780" s="23">
        <f t="shared" si="2035"/>
        <v>1086</v>
      </c>
      <c r="K2780" s="19">
        <f t="shared" si="2056"/>
        <v>225.0831931027827</v>
      </c>
      <c r="L2780" s="16">
        <f t="shared" si="2036"/>
        <v>209.51232127563952</v>
      </c>
      <c r="M2780" s="23">
        <f>M2779-IF($B2780="B",(Percent_Rent_In_Elsies*2.49%/12 * H2779)/K2779,0)+IF($B2780="D",N2780,0)+IF(B2780="D",AK2779)+IF(B2780="C",F2779*90%)-(Y2780-Y2779)-IF($B2780="A",Q2779/K2779) + IF($B2780="A",Q2779/K2779)</f>
        <v>-47684547.998753108</v>
      </c>
      <c r="N2780" s="23">
        <f t="shared" si="2037"/>
        <v>0</v>
      </c>
      <c r="O2780" s="22">
        <f t="shared" si="2038"/>
        <v>0</v>
      </c>
      <c r="P2780" s="22">
        <f t="shared" si="2069"/>
        <v>21585517.793458007</v>
      </c>
      <c r="Q2780" s="22">
        <f t="shared" si="2070"/>
        <v>0</v>
      </c>
      <c r="R2780" s="22">
        <f t="shared" si="2039"/>
        <v>371361270.32254505</v>
      </c>
      <c r="S2780" s="16">
        <f t="shared" si="2029"/>
        <v>0</v>
      </c>
      <c r="T2780" s="15">
        <f t="shared" si="2040"/>
        <v>0</v>
      </c>
      <c r="U2780" s="23">
        <f t="shared" si="2057"/>
        <v>1649884.4947208725</v>
      </c>
      <c r="V2780" s="23">
        <f t="shared" si="2058"/>
        <v>0</v>
      </c>
      <c r="W2780" s="23">
        <f t="shared" si="2071"/>
        <v>0</v>
      </c>
      <c r="X2780" s="23">
        <f t="shared" si="2059"/>
        <v>38151369.824159704</v>
      </c>
      <c r="Y2780" s="23">
        <f t="shared" si="2041"/>
        <v>13825559.361691331</v>
      </c>
      <c r="Z2780" s="3">
        <f t="shared" si="2042"/>
        <v>6863.080260902133</v>
      </c>
      <c r="AA2780" s="23">
        <f t="shared" si="2043"/>
        <v>64109695.191105217</v>
      </c>
      <c r="AB2780" s="26">
        <f t="shared" si="2060"/>
        <v>70086276.274228543</v>
      </c>
      <c r="AC2780" s="23">
        <f t="shared" si="2061"/>
        <v>74889487.274228647</v>
      </c>
      <c r="AD2780" s="23">
        <f t="shared" si="2067"/>
        <v>4803211</v>
      </c>
      <c r="AE2780" s="24">
        <f t="shared" si="2028"/>
        <v>70086276.274228647</v>
      </c>
      <c r="AF2780" s="3">
        <f t="shared" si="2062"/>
        <v>0</v>
      </c>
      <c r="AG2780" s="2">
        <f t="shared" si="2044"/>
        <v>823569631.30825591</v>
      </c>
      <c r="AH2780" s="2">
        <f t="shared" si="2045"/>
        <v>173.3529403822136</v>
      </c>
      <c r="AI2780" s="23">
        <f t="shared" si="2068"/>
        <v>10307153501.757191</v>
      </c>
      <c r="AJ2780" s="23">
        <f t="shared" si="2046"/>
        <v>6219.922423797766</v>
      </c>
      <c r="AK2780" s="23">
        <f t="shared" si="2047"/>
        <v>0</v>
      </c>
      <c r="AL2780" s="23">
        <f t="shared" si="2072"/>
        <v>0</v>
      </c>
      <c r="AM2780" s="23">
        <f t="shared" si="2073"/>
        <v>0</v>
      </c>
      <c r="AN2780" s="16">
        <f t="shared" si="2063"/>
        <v>0</v>
      </c>
      <c r="AO2780" s="23">
        <f t="shared" si="2064"/>
        <v>0</v>
      </c>
      <c r="AP2780" s="22">
        <f t="shared" si="2065"/>
        <v>0</v>
      </c>
      <c r="AQ2780" s="30">
        <f t="shared" si="2048"/>
        <v>18394489583.199543</v>
      </c>
      <c r="AR2780" s="28">
        <f t="shared" si="2049"/>
        <v>9022683224.0487366</v>
      </c>
      <c r="AS2780" s="25">
        <f t="shared" si="2050"/>
        <v>200337590.02425668</v>
      </c>
      <c r="AT2780" s="32">
        <f t="shared" si="2051"/>
        <v>13726.160521804266</v>
      </c>
      <c r="AU2780" s="23">
        <f t="shared" si="2052"/>
        <v>13726.160521804266</v>
      </c>
      <c r="AV2780" s="22">
        <f t="shared" si="2053"/>
        <v>2666699354.8559604</v>
      </c>
      <c r="AW2780" s="31">
        <f t="shared" si="2066"/>
        <v>12282666957.044956</v>
      </c>
      <c r="AX2780" s="21"/>
      <c r="AY2780" s="21"/>
      <c r="AZ2780" s="21"/>
      <c r="BA2780" s="21"/>
    </row>
    <row r="2781" spans="1:53" x14ac:dyDescent="0.25">
      <c r="A2781">
        <f t="shared" si="2074"/>
        <v>794</v>
      </c>
      <c r="B2781" t="s">
        <v>6</v>
      </c>
      <c r="C2781" s="27">
        <f t="shared" si="2031"/>
        <v>0</v>
      </c>
      <c r="D2781" s="27">
        <f t="shared" si="2054"/>
        <v>0</v>
      </c>
      <c r="E2781" s="27" t="b">
        <f t="shared" si="2030"/>
        <v>1</v>
      </c>
      <c r="F2781" s="29">
        <f t="shared" si="2032"/>
        <v>0</v>
      </c>
      <c r="G2781" s="27">
        <f t="shared" si="2055"/>
        <v>0</v>
      </c>
      <c r="H2781" s="22">
        <f t="shared" si="2033"/>
        <v>30424778773.413349</v>
      </c>
      <c r="I2781" s="23">
        <f t="shared" si="2034"/>
        <v>132580106.5049091</v>
      </c>
      <c r="J2781" s="23">
        <f t="shared" si="2035"/>
        <v>1086</v>
      </c>
      <c r="K2781" s="19">
        <f t="shared" si="2056"/>
        <v>225.0831931027827</v>
      </c>
      <c r="L2781" s="16">
        <f t="shared" si="2036"/>
        <v>209.8615084777656</v>
      </c>
      <c r="M2781" s="23">
        <f>M2780-IF($B2781="B",(Percent_Rent_In_Elsies*2.49%/12 * H2780)/K2780,0)+IF($B2781="D",N2781,0)+IF(B2781="D",AK2780)+IF(B2781="C",F2780*90%)-(Y2781-Y2780)-IF($B2781="A",Q2780/K2780) + IF($B2781="A",Q2780/K2780)</f>
        <v>-47684547.998753108</v>
      </c>
      <c r="N2781" s="23">
        <f t="shared" si="2037"/>
        <v>0</v>
      </c>
      <c r="O2781" s="22">
        <f t="shared" si="2038"/>
        <v>0</v>
      </c>
      <c r="P2781" s="22">
        <f t="shared" si="2069"/>
        <v>0</v>
      </c>
      <c r="Q2781" s="22">
        <f t="shared" si="2070"/>
        <v>0</v>
      </c>
      <c r="R2781" s="22">
        <f t="shared" si="2039"/>
        <v>371361270.32254505</v>
      </c>
      <c r="S2781" s="16">
        <f t="shared" si="2029"/>
        <v>0</v>
      </c>
      <c r="T2781" s="15">
        <f t="shared" si="2040"/>
        <v>0</v>
      </c>
      <c r="U2781" s="23">
        <f t="shared" si="2057"/>
        <v>1649884.4947208725</v>
      </c>
      <c r="V2781" s="23">
        <f t="shared" si="2058"/>
        <v>0</v>
      </c>
      <c r="W2781" s="23">
        <f t="shared" si="2071"/>
        <v>0</v>
      </c>
      <c r="X2781" s="23">
        <f t="shared" si="2059"/>
        <v>38185685.225464217</v>
      </c>
      <c r="Y2781" s="23">
        <f t="shared" si="2041"/>
        <v>13825559.361691331</v>
      </c>
      <c r="Z2781" s="3">
        <f t="shared" si="2042"/>
        <v>0</v>
      </c>
      <c r="AA2781" s="23">
        <f t="shared" si="2043"/>
        <v>64109695.191105217</v>
      </c>
      <c r="AB2781" s="26">
        <f t="shared" si="2060"/>
        <v>70086276.274228543</v>
      </c>
      <c r="AC2781" s="23">
        <f t="shared" si="2061"/>
        <v>74889487.274228647</v>
      </c>
      <c r="AD2781" s="23">
        <f t="shared" si="2067"/>
        <v>4803211</v>
      </c>
      <c r="AE2781" s="24">
        <f t="shared" si="2028"/>
        <v>70086276.274228647</v>
      </c>
      <c r="AF2781" s="3">
        <f t="shared" si="2062"/>
        <v>0</v>
      </c>
      <c r="AG2781" s="2">
        <f t="shared" si="2044"/>
        <v>0</v>
      </c>
      <c r="AH2781" s="2">
        <f t="shared" si="2045"/>
        <v>173.64186194951731</v>
      </c>
      <c r="AI2781" s="23">
        <f t="shared" si="2068"/>
        <v>10307153501.757191</v>
      </c>
      <c r="AJ2781" s="23">
        <f t="shared" si="2046"/>
        <v>6219.922423797766</v>
      </c>
      <c r="AK2781" s="23">
        <f t="shared" si="2047"/>
        <v>0</v>
      </c>
      <c r="AL2781" s="23">
        <f t="shared" si="2072"/>
        <v>0</v>
      </c>
      <c r="AM2781" s="23">
        <f t="shared" si="2073"/>
        <v>0</v>
      </c>
      <c r="AN2781" s="16">
        <f t="shared" si="2063"/>
        <v>0</v>
      </c>
      <c r="AO2781" s="23">
        <f t="shared" si="2064"/>
        <v>0</v>
      </c>
      <c r="AP2781" s="22">
        <f t="shared" si="2065"/>
        <v>0</v>
      </c>
      <c r="AQ2781" s="30">
        <f t="shared" si="2048"/>
        <v>18394489583.199543</v>
      </c>
      <c r="AR2781" s="28">
        <f t="shared" si="2049"/>
        <v>9022683224.0487366</v>
      </c>
      <c r="AS2781" s="25">
        <f t="shared" si="2050"/>
        <v>200337590.02425668</v>
      </c>
      <c r="AT2781" s="32">
        <f t="shared" si="2051"/>
        <v>0</v>
      </c>
      <c r="AU2781" s="23">
        <f t="shared" si="2052"/>
        <v>0</v>
      </c>
      <c r="AV2781" s="22">
        <f t="shared" si="2053"/>
        <v>2666699354.8559604</v>
      </c>
      <c r="AW2781" s="31">
        <f t="shared" si="2066"/>
        <v>12261081439.251499</v>
      </c>
    </row>
    <row r="2782" spans="1:53" x14ac:dyDescent="0.25">
      <c r="A2782">
        <f t="shared" si="2074"/>
        <v>794</v>
      </c>
      <c r="B2782" t="s">
        <v>7</v>
      </c>
      <c r="C2782" s="27">
        <f t="shared" si="2031"/>
        <v>0</v>
      </c>
      <c r="D2782" s="27">
        <f t="shared" si="2054"/>
        <v>0</v>
      </c>
      <c r="E2782" s="27" t="b">
        <f t="shared" si="2030"/>
        <v>1</v>
      </c>
      <c r="F2782" s="29">
        <f t="shared" si="2032"/>
        <v>0</v>
      </c>
      <c r="G2782" s="27">
        <f t="shared" si="2055"/>
        <v>0</v>
      </c>
      <c r="H2782" s="22">
        <f t="shared" si="2033"/>
        <v>30424778773.413345</v>
      </c>
      <c r="I2782" s="23">
        <f t="shared" si="2034"/>
        <v>132580106.5049091</v>
      </c>
      <c r="J2782" s="23">
        <f t="shared" si="2035"/>
        <v>1086</v>
      </c>
      <c r="K2782" s="19">
        <f t="shared" si="2056"/>
        <v>225.0831931027827</v>
      </c>
      <c r="L2782" s="16">
        <f t="shared" si="2036"/>
        <v>209.8615084777656</v>
      </c>
      <c r="M2782" s="23">
        <f>M2781-IF($B2782="B",(Percent_Rent_In_Elsies*2.49%/12 * H2781)/K2781,0)+IF($B2782="D",N2782,0)+IF(B2782="D",AK2781)+IF(B2782="C",F2781*90%)-(Y2782-Y2781)-IF($B2782="A",Q2781/K2781) + IF($B2782="A",Q2781/K2781)</f>
        <v>-47824788.180804379</v>
      </c>
      <c r="N2782" s="23">
        <f t="shared" si="2037"/>
        <v>0</v>
      </c>
      <c r="O2782" s="22">
        <f t="shared" si="2038"/>
        <v>0</v>
      </c>
      <c r="P2782" s="22">
        <f t="shared" si="2069"/>
        <v>0</v>
      </c>
      <c r="Q2782" s="22">
        <f t="shared" si="2070"/>
        <v>0</v>
      </c>
      <c r="R2782" s="22">
        <f t="shared" si="2039"/>
        <v>340414497.79566628</v>
      </c>
      <c r="S2782" s="16">
        <f t="shared" si="2029"/>
        <v>30946772.526878756</v>
      </c>
      <c r="T2782" s="15">
        <f t="shared" si="2040"/>
        <v>0</v>
      </c>
      <c r="U2782" s="23">
        <f t="shared" si="2057"/>
        <v>1512394.1201607997</v>
      </c>
      <c r="V2782" s="23">
        <f t="shared" si="2058"/>
        <v>137490.3745600727</v>
      </c>
      <c r="W2782" s="23">
        <f t="shared" si="2071"/>
        <v>0</v>
      </c>
      <c r="X2782" s="23">
        <f t="shared" si="2059"/>
        <v>38185685.225464217</v>
      </c>
      <c r="Y2782" s="23">
        <f t="shared" si="2041"/>
        <v>13825559.361691331</v>
      </c>
      <c r="Z2782" s="3">
        <f t="shared" si="2042"/>
        <v>0</v>
      </c>
      <c r="AA2782" s="23">
        <f t="shared" si="2043"/>
        <v>64109695.191105217</v>
      </c>
      <c r="AB2782" s="26">
        <f t="shared" si="2060"/>
        <v>70086276.274228543</v>
      </c>
      <c r="AC2782" s="23">
        <f t="shared" si="2061"/>
        <v>74889487.274228647</v>
      </c>
      <c r="AD2782" s="23">
        <f t="shared" si="2067"/>
        <v>4803211</v>
      </c>
      <c r="AE2782" s="24">
        <f t="shared" si="2028"/>
        <v>70086276.274228647</v>
      </c>
      <c r="AF2782" s="3">
        <f t="shared" si="2062"/>
        <v>0</v>
      </c>
      <c r="AG2782" s="2">
        <f t="shared" si="2044"/>
        <v>0</v>
      </c>
      <c r="AH2782" s="2">
        <f t="shared" si="2045"/>
        <v>173.64186194951728</v>
      </c>
      <c r="AI2782" s="23">
        <f t="shared" si="2068"/>
        <v>10307153501.757191</v>
      </c>
      <c r="AJ2782" s="23">
        <f t="shared" si="2046"/>
        <v>6219.922423797766</v>
      </c>
      <c r="AK2782" s="23">
        <f t="shared" si="2047"/>
        <v>0</v>
      </c>
      <c r="AL2782" s="23">
        <f t="shared" si="2072"/>
        <v>6656852.6477890015</v>
      </c>
      <c r="AM2782" s="23">
        <f t="shared" si="2073"/>
        <v>6210766058.3850508</v>
      </c>
      <c r="AN2782" s="16">
        <f t="shared" si="2063"/>
        <v>0</v>
      </c>
      <c r="AO2782" s="23">
        <f t="shared" si="2064"/>
        <v>140240.1820512742</v>
      </c>
      <c r="AP2782" s="22">
        <f t="shared" si="2065"/>
        <v>31565707.977416351</v>
      </c>
      <c r="AQ2782" s="30">
        <f t="shared" si="2048"/>
        <v>18457352690.63657</v>
      </c>
      <c r="AR2782" s="28">
        <f t="shared" si="2049"/>
        <v>9053980623.5083447</v>
      </c>
      <c r="AS2782" s="25">
        <f t="shared" si="2050"/>
        <v>200337590.02425668</v>
      </c>
      <c r="AT2782" s="32">
        <f t="shared" si="2051"/>
        <v>0</v>
      </c>
      <c r="AU2782" s="23">
        <f t="shared" si="2052"/>
        <v>0</v>
      </c>
      <c r="AV2782" s="22">
        <f t="shared" si="2053"/>
        <v>2666699354.8559604</v>
      </c>
      <c r="AW2782" s="31">
        <f t="shared" si="2066"/>
        <v>12323944546.688522</v>
      </c>
    </row>
    <row r="2783" spans="1:53" s="21" customFormat="1" x14ac:dyDescent="0.25">
      <c r="A2783">
        <f t="shared" si="2074"/>
        <v>794</v>
      </c>
      <c r="B2783" t="s">
        <v>8</v>
      </c>
      <c r="C2783" s="27">
        <f t="shared" si="2031"/>
        <v>0</v>
      </c>
      <c r="D2783" s="27">
        <f t="shared" si="2054"/>
        <v>0</v>
      </c>
      <c r="E2783" s="27" t="b">
        <f t="shared" si="2030"/>
        <v>1</v>
      </c>
      <c r="F2783" s="29">
        <f t="shared" si="2032"/>
        <v>0</v>
      </c>
      <c r="G2783" s="27">
        <f t="shared" si="2055"/>
        <v>0</v>
      </c>
      <c r="H2783" s="22">
        <f t="shared" si="2033"/>
        <v>30424778773.413345</v>
      </c>
      <c r="I2783" s="23">
        <f t="shared" si="2034"/>
        <v>132580106.5049091</v>
      </c>
      <c r="J2783" s="23">
        <f t="shared" si="2035"/>
        <v>1086</v>
      </c>
      <c r="K2783" s="19">
        <f t="shared" si="2056"/>
        <v>225.0831931027827</v>
      </c>
      <c r="L2783" s="16">
        <f t="shared" si="2036"/>
        <v>209.8615084777656</v>
      </c>
      <c r="M2783" s="23">
        <f>M2782-IF($B2783="B",(Percent_Rent_In_Elsies*2.49%/12 * H2782)/K2782,0)+IF($B2783="D",N2783,0)+IF(B2783="D",AK2782)+IF(B2783="C",F2782*90%)-(Y2783-Y2782)-IF($B2783="A",Q2782/K2782) + IF($B2783="A",Q2782/K2782)</f>
        <v>-47824788.180804379</v>
      </c>
      <c r="N2783" s="23">
        <f t="shared" si="2037"/>
        <v>0</v>
      </c>
      <c r="O2783" s="22">
        <f t="shared" si="2038"/>
        <v>0</v>
      </c>
      <c r="P2783" s="22">
        <f t="shared" si="2069"/>
        <v>0</v>
      </c>
      <c r="Q2783" s="22">
        <f t="shared" si="2070"/>
        <v>0</v>
      </c>
      <c r="R2783" s="22">
        <f t="shared" si="2039"/>
        <v>371980205.77308261</v>
      </c>
      <c r="S2783" s="16">
        <f t="shared" si="2029"/>
        <v>30946772.526878756</v>
      </c>
      <c r="T2783" s="15">
        <f t="shared" si="2040"/>
        <v>0</v>
      </c>
      <c r="U2783" s="23">
        <f t="shared" si="2057"/>
        <v>1652634.3022120739</v>
      </c>
      <c r="V2783" s="23">
        <f t="shared" si="2058"/>
        <v>137490.3745600727</v>
      </c>
      <c r="W2783" s="23">
        <f t="shared" si="2071"/>
        <v>0</v>
      </c>
      <c r="X2783" s="23">
        <f t="shared" si="2059"/>
        <v>38185685.225464217</v>
      </c>
      <c r="Y2783" s="23">
        <f t="shared" si="2041"/>
        <v>13825559.361691331</v>
      </c>
      <c r="Z2783" s="3">
        <f t="shared" si="2042"/>
        <v>0</v>
      </c>
      <c r="AA2783" s="23">
        <f t="shared" si="2043"/>
        <v>64109695.191105217</v>
      </c>
      <c r="AB2783" s="26">
        <f t="shared" si="2060"/>
        <v>70086276.274228543</v>
      </c>
      <c r="AC2783" s="23">
        <f t="shared" si="2061"/>
        <v>74889487.274228647</v>
      </c>
      <c r="AD2783" s="23">
        <f t="shared" si="2067"/>
        <v>4803211</v>
      </c>
      <c r="AE2783" s="24">
        <f t="shared" si="2028"/>
        <v>70086276.274228647</v>
      </c>
      <c r="AF2783" s="3">
        <f t="shared" si="2062"/>
        <v>1E-4</v>
      </c>
      <c r="AG2783" s="2">
        <f t="shared" si="2044"/>
        <v>0</v>
      </c>
      <c r="AH2783" s="2">
        <f t="shared" si="2045"/>
        <v>173.64186194951728</v>
      </c>
      <c r="AI2783" s="23">
        <f t="shared" si="2068"/>
        <v>10307153501.757191</v>
      </c>
      <c r="AJ2783" s="23">
        <f t="shared" si="2046"/>
        <v>6219.922423797766</v>
      </c>
      <c r="AK2783" s="23">
        <f t="shared" si="2047"/>
        <v>61562.340286497565</v>
      </c>
      <c r="AL2783" s="23">
        <f t="shared" si="2072"/>
        <v>0</v>
      </c>
      <c r="AM2783" s="23">
        <f t="shared" si="2073"/>
        <v>0</v>
      </c>
      <c r="AN2783" s="16">
        <f t="shared" si="2063"/>
        <v>0</v>
      </c>
      <c r="AO2783" s="23">
        <f t="shared" si="2064"/>
        <v>0</v>
      </c>
      <c r="AP2783" s="22">
        <f t="shared" si="2065"/>
        <v>0</v>
      </c>
      <c r="AQ2783" s="30">
        <f t="shared" si="2048"/>
        <v>18457352690.63657</v>
      </c>
      <c r="AR2783" s="28">
        <f t="shared" si="2049"/>
        <v>9053980623.5083447</v>
      </c>
      <c r="AS2783" s="25">
        <f t="shared" si="2050"/>
        <v>200337590.02425668</v>
      </c>
      <c r="AT2783" s="32">
        <f t="shared" si="2051"/>
        <v>0</v>
      </c>
      <c r="AU2783" s="23">
        <f t="shared" si="2052"/>
        <v>0</v>
      </c>
      <c r="AV2783" s="22">
        <f t="shared" si="2053"/>
        <v>2666699354.8559604</v>
      </c>
      <c r="AW2783" s="31">
        <f t="shared" si="2066"/>
        <v>12323944546.688522</v>
      </c>
      <c r="AX2783"/>
      <c r="AY2783"/>
      <c r="AZ2783"/>
      <c r="BA2783"/>
    </row>
    <row r="2784" spans="1:53" s="21" customFormat="1" x14ac:dyDescent="0.25">
      <c r="A2784">
        <f t="shared" si="2074"/>
        <v>794</v>
      </c>
      <c r="B2784" t="s">
        <v>9</v>
      </c>
      <c r="C2784" s="27">
        <f t="shared" si="2031"/>
        <v>0</v>
      </c>
      <c r="D2784" s="27">
        <f t="shared" si="2054"/>
        <v>0</v>
      </c>
      <c r="E2784" s="27" t="b">
        <f t="shared" si="2030"/>
        <v>1</v>
      </c>
      <c r="F2784" s="29">
        <f t="shared" si="2032"/>
        <v>0</v>
      </c>
      <c r="G2784" s="27">
        <f t="shared" si="2055"/>
        <v>0</v>
      </c>
      <c r="H2784" s="22">
        <f t="shared" si="2033"/>
        <v>30424778773.413345</v>
      </c>
      <c r="I2784" s="23">
        <f t="shared" si="2034"/>
        <v>132580106.5049091</v>
      </c>
      <c r="J2784" s="23">
        <f t="shared" si="2035"/>
        <v>1086</v>
      </c>
      <c r="K2784" s="19">
        <f t="shared" si="2056"/>
        <v>225.0831931027827</v>
      </c>
      <c r="L2784" s="16">
        <f t="shared" si="2036"/>
        <v>209.8615084777656</v>
      </c>
      <c r="M2784" s="23">
        <f>M2783-IF($B2784="B",(Percent_Rent_In_Elsies*2.49%/12 * H2783)/K2783,0)+IF($B2784="D",N2784,0)+IF(B2784="D",AK2783)+IF(B2784="C",F2783*90%)-(Y2784-Y2783)-IF($B2784="A",Q2783/K2783) + IF($B2784="A",Q2783/K2783)</f>
        <v>-47763225.840517879</v>
      </c>
      <c r="N2784" s="23">
        <f t="shared" si="2037"/>
        <v>0</v>
      </c>
      <c r="O2784" s="22">
        <f t="shared" si="2038"/>
        <v>21621493.656447105</v>
      </c>
      <c r="P2784" s="22">
        <f t="shared" si="2069"/>
        <v>0</v>
      </c>
      <c r="Q2784" s="22">
        <f t="shared" si="2070"/>
        <v>0</v>
      </c>
      <c r="R2784" s="22">
        <f t="shared" si="2039"/>
        <v>371980205.77308261</v>
      </c>
      <c r="S2784" s="16">
        <f t="shared" si="2029"/>
        <v>0</v>
      </c>
      <c r="T2784" s="15">
        <f t="shared" si="2040"/>
        <v>9325278.8704316504</v>
      </c>
      <c r="U2784" s="23">
        <f t="shared" si="2057"/>
        <v>1652634.3022120739</v>
      </c>
      <c r="V2784" s="23">
        <f t="shared" si="2058"/>
        <v>0</v>
      </c>
      <c r="W2784" s="23">
        <f t="shared" si="2071"/>
        <v>137490.3745600727</v>
      </c>
      <c r="X2784" s="23">
        <f t="shared" si="2059"/>
        <v>38185685.225464217</v>
      </c>
      <c r="Y2784" s="23">
        <f t="shared" si="2041"/>
        <v>13825559.361691331</v>
      </c>
      <c r="Z2784" s="3">
        <f t="shared" si="2042"/>
        <v>0</v>
      </c>
      <c r="AA2784" s="23">
        <f t="shared" si="2043"/>
        <v>64048132.850818716</v>
      </c>
      <c r="AB2784" s="26">
        <f t="shared" si="2060"/>
        <v>70086276.274228543</v>
      </c>
      <c r="AC2784" s="23">
        <f t="shared" si="2061"/>
        <v>74889487.274228647</v>
      </c>
      <c r="AD2784" s="23">
        <f t="shared" si="2067"/>
        <v>4803211</v>
      </c>
      <c r="AE2784" s="24">
        <f t="shared" si="2028"/>
        <v>70086276.274228647</v>
      </c>
      <c r="AF2784" s="3">
        <f t="shared" si="2062"/>
        <v>0</v>
      </c>
      <c r="AG2784" s="2">
        <f t="shared" si="2044"/>
        <v>0</v>
      </c>
      <c r="AH2784" s="2">
        <f t="shared" si="2045"/>
        <v>173.64186194951728</v>
      </c>
      <c r="AI2784" s="23">
        <f t="shared" si="2068"/>
        <v>10297255895.952501</v>
      </c>
      <c r="AJ2784" s="23">
        <f t="shared" si="2046"/>
        <v>6219.922423797766</v>
      </c>
      <c r="AK2784" s="23">
        <f t="shared" si="2047"/>
        <v>0</v>
      </c>
      <c r="AL2784" s="23">
        <f t="shared" si="2072"/>
        <v>0</v>
      </c>
      <c r="AM2784" s="23">
        <f t="shared" si="2073"/>
        <v>0</v>
      </c>
      <c r="AN2784" s="16">
        <f t="shared" si="2063"/>
        <v>0</v>
      </c>
      <c r="AO2784" s="23">
        <f t="shared" si="2064"/>
        <v>0</v>
      </c>
      <c r="AP2784" s="22">
        <f t="shared" si="2065"/>
        <v>0</v>
      </c>
      <c r="AQ2784" s="30">
        <f t="shared" si="2048"/>
        <v>18457352690.63657</v>
      </c>
      <c r="AR2784" s="28">
        <f t="shared" si="2049"/>
        <v>9053980623.5083447</v>
      </c>
      <c r="AS2784" s="25">
        <f t="shared" si="2050"/>
        <v>200337590.02425668</v>
      </c>
      <c r="AT2784" s="32">
        <f t="shared" si="2051"/>
        <v>0</v>
      </c>
      <c r="AU2784" s="23">
        <f t="shared" si="2052"/>
        <v>0</v>
      </c>
      <c r="AV2784" s="22">
        <f t="shared" si="2053"/>
        <v>2666699354.8559604</v>
      </c>
      <c r="AW2784" s="31">
        <f t="shared" si="2066"/>
        <v>12323944546.688522</v>
      </c>
      <c r="AX2784"/>
      <c r="AY2784"/>
      <c r="AZ2784"/>
      <c r="BA2784"/>
    </row>
    <row r="2785" spans="1:53" x14ac:dyDescent="0.25">
      <c r="A2785" s="21">
        <f t="shared" si="2074"/>
        <v>794</v>
      </c>
      <c r="B2785" s="21" t="s">
        <v>28</v>
      </c>
      <c r="C2785" s="27">
        <f t="shared" si="2031"/>
        <v>0</v>
      </c>
      <c r="D2785" s="27">
        <f t="shared" si="2054"/>
        <v>0</v>
      </c>
      <c r="E2785" s="27" t="b">
        <f t="shared" si="2030"/>
        <v>1</v>
      </c>
      <c r="F2785" s="29">
        <f t="shared" si="2032"/>
        <v>0</v>
      </c>
      <c r="G2785" s="27">
        <f t="shared" si="2055"/>
        <v>0</v>
      </c>
      <c r="H2785" s="22">
        <f t="shared" si="2033"/>
        <v>30424778773.413345</v>
      </c>
      <c r="I2785" s="23">
        <f t="shared" si="2034"/>
        <v>132580106.5049091</v>
      </c>
      <c r="J2785" s="23">
        <f t="shared" si="2035"/>
        <v>1086</v>
      </c>
      <c r="K2785" s="19">
        <f t="shared" si="2056"/>
        <v>225.0831931027827</v>
      </c>
      <c r="L2785" s="16">
        <f t="shared" si="2036"/>
        <v>209.8615084777656</v>
      </c>
      <c r="M2785" s="23">
        <f>M2784-IF($B2785="B",(Percent_Rent_In_Elsies*2.49%/12 * H2784)/K2784,0)+IF($B2785="D",N2785,0)+IF(B2785="D",AK2784)+IF(B2785="C",F2784*90%)-(Y2785-Y2784)-IF($B2785="A",Q2784/K2784) + IF($B2785="A",Q2784/K2784)</f>
        <v>-47763225.840517879</v>
      </c>
      <c r="N2785" s="23">
        <f t="shared" si="2037"/>
        <v>0</v>
      </c>
      <c r="O2785" s="22">
        <f t="shared" si="2038"/>
        <v>0</v>
      </c>
      <c r="P2785" s="22">
        <f t="shared" si="2069"/>
        <v>21621493.656447105</v>
      </c>
      <c r="Q2785" s="22">
        <f t="shared" si="2070"/>
        <v>0</v>
      </c>
      <c r="R2785" s="22">
        <f t="shared" si="2039"/>
        <v>371980205.77308261</v>
      </c>
      <c r="S2785" s="16">
        <f t="shared" si="2029"/>
        <v>0</v>
      </c>
      <c r="T2785" s="15">
        <f t="shared" si="2040"/>
        <v>0</v>
      </c>
      <c r="U2785" s="23">
        <f t="shared" si="2057"/>
        <v>1652634.3022120739</v>
      </c>
      <c r="V2785" s="23">
        <f t="shared" si="2058"/>
        <v>0</v>
      </c>
      <c r="W2785" s="23">
        <f t="shared" si="2071"/>
        <v>0</v>
      </c>
      <c r="X2785" s="23">
        <f t="shared" si="2059"/>
        <v>38185685.225464217</v>
      </c>
      <c r="Y2785" s="23">
        <f t="shared" si="2041"/>
        <v>13825559.361691331</v>
      </c>
      <c r="Z2785" s="3">
        <f t="shared" si="2042"/>
        <v>6874.5187280036362</v>
      </c>
      <c r="AA2785" s="23">
        <f t="shared" si="2043"/>
        <v>64151250.631738767</v>
      </c>
      <c r="AB2785" s="26">
        <f t="shared" si="2060"/>
        <v>70086276.274228528</v>
      </c>
      <c r="AC2785" s="23">
        <f t="shared" si="2061"/>
        <v>74889487.274228647</v>
      </c>
      <c r="AD2785" s="23">
        <f t="shared" si="2067"/>
        <v>4803211</v>
      </c>
      <c r="AE2785" s="24">
        <f t="shared" si="2028"/>
        <v>70086276.274228647</v>
      </c>
      <c r="AF2785" s="3">
        <f t="shared" si="2062"/>
        <v>0</v>
      </c>
      <c r="AG2785" s="2">
        <f t="shared" si="2044"/>
        <v>824942247.36043632</v>
      </c>
      <c r="AH2785" s="2">
        <f t="shared" si="2045"/>
        <v>173.64186194951728</v>
      </c>
      <c r="AI2785" s="23">
        <f t="shared" si="2068"/>
        <v>10313834524.0919</v>
      </c>
      <c r="AJ2785" s="23">
        <f t="shared" si="2046"/>
        <v>6219.922423797766</v>
      </c>
      <c r="AK2785" s="23">
        <f t="shared" si="2047"/>
        <v>0</v>
      </c>
      <c r="AL2785" s="23">
        <f t="shared" si="2072"/>
        <v>0</v>
      </c>
      <c r="AM2785" s="23">
        <f t="shared" si="2073"/>
        <v>0</v>
      </c>
      <c r="AN2785" s="16">
        <f t="shared" si="2063"/>
        <v>0</v>
      </c>
      <c r="AO2785" s="23">
        <f t="shared" si="2064"/>
        <v>0</v>
      </c>
      <c r="AP2785" s="22">
        <f t="shared" si="2065"/>
        <v>0</v>
      </c>
      <c r="AQ2785" s="30">
        <f t="shared" si="2048"/>
        <v>18457352690.63657</v>
      </c>
      <c r="AR2785" s="28">
        <f t="shared" si="2049"/>
        <v>9053980623.5083447</v>
      </c>
      <c r="AS2785" s="25">
        <f t="shared" si="2050"/>
        <v>200337590.02425668</v>
      </c>
      <c r="AT2785" s="32">
        <f t="shared" si="2051"/>
        <v>13749.037456007272</v>
      </c>
      <c r="AU2785" s="23">
        <f t="shared" si="2052"/>
        <v>13749.037456007272</v>
      </c>
      <c r="AV2785" s="22">
        <f t="shared" si="2053"/>
        <v>2676024633.7263918</v>
      </c>
      <c r="AW2785" s="31">
        <f t="shared" si="2066"/>
        <v>12323944546.68852</v>
      </c>
    </row>
    <row r="2786" spans="1:53" x14ac:dyDescent="0.25">
      <c r="A2786">
        <f t="shared" si="2074"/>
        <v>795</v>
      </c>
      <c r="B2786" t="s">
        <v>6</v>
      </c>
      <c r="C2786" s="27">
        <f t="shared" si="2031"/>
        <v>0</v>
      </c>
      <c r="D2786" s="27">
        <f t="shared" si="2054"/>
        <v>0</v>
      </c>
      <c r="E2786" s="27" t="b">
        <f t="shared" si="2030"/>
        <v>1</v>
      </c>
      <c r="F2786" s="29">
        <f t="shared" si="2032"/>
        <v>0</v>
      </c>
      <c r="G2786" s="27">
        <f t="shared" si="2055"/>
        <v>0</v>
      </c>
      <c r="H2786" s="22">
        <f t="shared" si="2033"/>
        <v>30475486738.035702</v>
      </c>
      <c r="I2786" s="23">
        <f t="shared" si="2034"/>
        <v>132580106.5049091</v>
      </c>
      <c r="J2786" s="23">
        <f t="shared" si="2035"/>
        <v>1086</v>
      </c>
      <c r="K2786" s="19">
        <f t="shared" si="2056"/>
        <v>225.0831931027827</v>
      </c>
      <c r="L2786" s="16">
        <f t="shared" si="2036"/>
        <v>210.21127765856187</v>
      </c>
      <c r="M2786" s="23">
        <f>M2785-IF($B2786="B",(Percent_Rent_In_Elsies*2.49%/12 * H2785)/K2785,0)+IF($B2786="D",N2786,0)+IF(B2786="D",AK2785)+IF(B2786="C",F2785*90%)-(Y2786-Y2785)-IF($B2786="A",Q2785/K2785) + IF($B2786="A",Q2785/K2785)</f>
        <v>-47763225.840517879</v>
      </c>
      <c r="N2786" s="23">
        <f t="shared" si="2037"/>
        <v>0</v>
      </c>
      <c r="O2786" s="22">
        <f t="shared" si="2038"/>
        <v>0</v>
      </c>
      <c r="P2786" s="22">
        <f t="shared" si="2069"/>
        <v>0</v>
      </c>
      <c r="Q2786" s="22">
        <f t="shared" si="2070"/>
        <v>0</v>
      </c>
      <c r="R2786" s="22">
        <f t="shared" si="2039"/>
        <v>371980205.77308261</v>
      </c>
      <c r="S2786" s="16">
        <f t="shared" si="2029"/>
        <v>0</v>
      </c>
      <c r="T2786" s="15">
        <f t="shared" si="2040"/>
        <v>0</v>
      </c>
      <c r="U2786" s="23">
        <f t="shared" si="2057"/>
        <v>1652634.3022120739</v>
      </c>
      <c r="V2786" s="23">
        <f t="shared" si="2058"/>
        <v>0</v>
      </c>
      <c r="W2786" s="23">
        <f t="shared" si="2071"/>
        <v>0</v>
      </c>
      <c r="X2786" s="23">
        <f t="shared" si="2059"/>
        <v>38220057.819104232</v>
      </c>
      <c r="Y2786" s="23">
        <f t="shared" si="2041"/>
        <v>13825559.361691331</v>
      </c>
      <c r="Z2786" s="3">
        <f t="shared" si="2042"/>
        <v>0</v>
      </c>
      <c r="AA2786" s="23">
        <f t="shared" si="2043"/>
        <v>64151250.631738767</v>
      </c>
      <c r="AB2786" s="26">
        <f t="shared" si="2060"/>
        <v>70086276.274228528</v>
      </c>
      <c r="AC2786" s="23">
        <f t="shared" si="2061"/>
        <v>74889487.274228647</v>
      </c>
      <c r="AD2786" s="23">
        <f t="shared" si="2067"/>
        <v>4803211</v>
      </c>
      <c r="AE2786" s="24">
        <f t="shared" si="2028"/>
        <v>70086276.274228647</v>
      </c>
      <c r="AF2786" s="3">
        <f t="shared" si="2062"/>
        <v>0</v>
      </c>
      <c r="AG2786" s="2">
        <f t="shared" si="2044"/>
        <v>0</v>
      </c>
      <c r="AH2786" s="2">
        <f t="shared" si="2045"/>
        <v>173.93126505276646</v>
      </c>
      <c r="AI2786" s="23">
        <f t="shared" si="2068"/>
        <v>10313834524.0919</v>
      </c>
      <c r="AJ2786" s="23">
        <f t="shared" si="2046"/>
        <v>6219.922423797766</v>
      </c>
      <c r="AK2786" s="23">
        <f t="shared" si="2047"/>
        <v>0</v>
      </c>
      <c r="AL2786" s="23">
        <f t="shared" si="2072"/>
        <v>0</v>
      </c>
      <c r="AM2786" s="23">
        <f t="shared" si="2073"/>
        <v>0</v>
      </c>
      <c r="AN2786" s="16">
        <f t="shared" si="2063"/>
        <v>0</v>
      </c>
      <c r="AO2786" s="23">
        <f t="shared" si="2064"/>
        <v>0</v>
      </c>
      <c r="AP2786" s="22">
        <f t="shared" si="2065"/>
        <v>0</v>
      </c>
      <c r="AQ2786" s="30">
        <f t="shared" si="2048"/>
        <v>18457352690.63657</v>
      </c>
      <c r="AR2786" s="28">
        <f t="shared" si="2049"/>
        <v>9053980623.5083447</v>
      </c>
      <c r="AS2786" s="25">
        <f t="shared" si="2050"/>
        <v>200337590.02425668</v>
      </c>
      <c r="AT2786" s="32">
        <f t="shared" si="2051"/>
        <v>0</v>
      </c>
      <c r="AU2786" s="23">
        <f t="shared" si="2052"/>
        <v>0</v>
      </c>
      <c r="AV2786" s="22">
        <f t="shared" si="2053"/>
        <v>2676024633.7263918</v>
      </c>
      <c r="AW2786" s="31">
        <f t="shared" si="2066"/>
        <v>12302323053.032074</v>
      </c>
    </row>
    <row r="2787" spans="1:53" x14ac:dyDescent="0.25">
      <c r="A2787">
        <f t="shared" si="2074"/>
        <v>795</v>
      </c>
      <c r="B2787" t="s">
        <v>7</v>
      </c>
      <c r="C2787" s="27">
        <f t="shared" si="2031"/>
        <v>0</v>
      </c>
      <c r="D2787" s="27">
        <f t="shared" si="2054"/>
        <v>0</v>
      </c>
      <c r="E2787" s="27" t="b">
        <f t="shared" si="2030"/>
        <v>1</v>
      </c>
      <c r="F2787" s="29">
        <f t="shared" si="2032"/>
        <v>0</v>
      </c>
      <c r="G2787" s="27">
        <f t="shared" si="2055"/>
        <v>0</v>
      </c>
      <c r="H2787" s="22">
        <f t="shared" si="2033"/>
        <v>30475486738.035702</v>
      </c>
      <c r="I2787" s="23">
        <f t="shared" si="2034"/>
        <v>132580106.5049091</v>
      </c>
      <c r="J2787" s="23">
        <f t="shared" si="2035"/>
        <v>1086</v>
      </c>
      <c r="K2787" s="19">
        <f t="shared" si="2056"/>
        <v>225.0831931027827</v>
      </c>
      <c r="L2787" s="16">
        <f t="shared" si="2036"/>
        <v>210.21127765856187</v>
      </c>
      <c r="M2787" s="23">
        <f>M2786-IF($B2787="B",(Percent_Rent_In_Elsies*2.49%/12 * H2786)/K2786,0)+IF($B2787="D",N2787,0)+IF(B2787="D",AK2786)+IF(B2787="C",F2786*90%)-(Y2787-Y2786)-IF($B2787="A",Q2786/K2786) + IF($B2787="A",Q2786/K2786)</f>
        <v>-47903699.756205902</v>
      </c>
      <c r="N2787" s="23">
        <f t="shared" si="2037"/>
        <v>0</v>
      </c>
      <c r="O2787" s="22">
        <f t="shared" si="2038"/>
        <v>0</v>
      </c>
      <c r="P2787" s="22">
        <f t="shared" si="2069"/>
        <v>0</v>
      </c>
      <c r="Q2787" s="22">
        <f t="shared" si="2070"/>
        <v>0</v>
      </c>
      <c r="R2787" s="22">
        <f t="shared" si="2039"/>
        <v>340981855.29199243</v>
      </c>
      <c r="S2787" s="16">
        <f t="shared" si="2029"/>
        <v>30998350.481090218</v>
      </c>
      <c r="T2787" s="15">
        <f t="shared" si="2040"/>
        <v>0</v>
      </c>
      <c r="U2787" s="23">
        <f t="shared" si="2057"/>
        <v>1514914.7770277346</v>
      </c>
      <c r="V2787" s="23">
        <f t="shared" si="2058"/>
        <v>137719.52518433949</v>
      </c>
      <c r="W2787" s="23">
        <f t="shared" si="2071"/>
        <v>0</v>
      </c>
      <c r="X2787" s="23">
        <f t="shared" si="2059"/>
        <v>38220057.819104232</v>
      </c>
      <c r="Y2787" s="23">
        <f t="shared" si="2041"/>
        <v>13825559.361691331</v>
      </c>
      <c r="Z2787" s="3">
        <f t="shared" si="2042"/>
        <v>0</v>
      </c>
      <c r="AA2787" s="23">
        <f t="shared" si="2043"/>
        <v>64151250.631738767</v>
      </c>
      <c r="AB2787" s="26">
        <f t="shared" si="2060"/>
        <v>70086276.274228528</v>
      </c>
      <c r="AC2787" s="23">
        <f t="shared" si="2061"/>
        <v>74889487.274228647</v>
      </c>
      <c r="AD2787" s="23">
        <f t="shared" si="2067"/>
        <v>4803211</v>
      </c>
      <c r="AE2787" s="24">
        <f t="shared" si="2028"/>
        <v>70086276.274228647</v>
      </c>
      <c r="AF2787" s="3">
        <f t="shared" si="2062"/>
        <v>0</v>
      </c>
      <c r="AG2787" s="2">
        <f t="shared" si="2044"/>
        <v>0</v>
      </c>
      <c r="AH2787" s="2">
        <f t="shared" si="2045"/>
        <v>173.93126505276646</v>
      </c>
      <c r="AI2787" s="23">
        <f t="shared" si="2068"/>
        <v>10313834524.0919</v>
      </c>
      <c r="AJ2787" s="23">
        <f t="shared" si="2046"/>
        <v>6219.922423797766</v>
      </c>
      <c r="AK2787" s="23">
        <f t="shared" si="2047"/>
        <v>0</v>
      </c>
      <c r="AL2787" s="23">
        <f t="shared" si="2072"/>
        <v>6681022.3347091675</v>
      </c>
      <c r="AM2787" s="23">
        <f t="shared" si="2073"/>
        <v>6233316095.0326881</v>
      </c>
      <c r="AN2787" s="16">
        <f t="shared" si="2063"/>
        <v>0</v>
      </c>
      <c r="AO2787" s="23">
        <f t="shared" si="2064"/>
        <v>140473.91568802629</v>
      </c>
      <c r="AP2787" s="22">
        <f t="shared" si="2065"/>
        <v>31618317.490712043</v>
      </c>
      <c r="AQ2787" s="30">
        <f t="shared" si="2048"/>
        <v>18520320569.919323</v>
      </c>
      <c r="AR2787" s="28">
        <f t="shared" si="2049"/>
        <v>9085330185.3003864</v>
      </c>
      <c r="AS2787" s="25">
        <f t="shared" si="2050"/>
        <v>200337590.02425668</v>
      </c>
      <c r="AT2787" s="32">
        <f t="shared" si="2051"/>
        <v>0</v>
      </c>
      <c r="AU2787" s="23">
        <f t="shared" si="2052"/>
        <v>0</v>
      </c>
      <c r="AV2787" s="22">
        <f t="shared" si="2053"/>
        <v>2676024633.7263918</v>
      </c>
      <c r="AW2787" s="31">
        <f t="shared" si="2066"/>
        <v>12365290932.314827</v>
      </c>
    </row>
    <row r="2788" spans="1:53" x14ac:dyDescent="0.25">
      <c r="A2788">
        <f t="shared" si="2074"/>
        <v>795</v>
      </c>
      <c r="B2788" t="s">
        <v>8</v>
      </c>
      <c r="C2788" s="27">
        <f t="shared" si="2031"/>
        <v>0</v>
      </c>
      <c r="D2788" s="27">
        <f t="shared" si="2054"/>
        <v>0</v>
      </c>
      <c r="E2788" s="27" t="b">
        <f t="shared" si="2030"/>
        <v>1</v>
      </c>
      <c r="F2788" s="29">
        <f t="shared" si="2032"/>
        <v>0</v>
      </c>
      <c r="G2788" s="27">
        <f t="shared" si="2055"/>
        <v>0</v>
      </c>
      <c r="H2788" s="22">
        <f t="shared" si="2033"/>
        <v>30475486738.035702</v>
      </c>
      <c r="I2788" s="23">
        <f t="shared" si="2034"/>
        <v>132580106.5049091</v>
      </c>
      <c r="J2788" s="23">
        <f t="shared" si="2035"/>
        <v>1086</v>
      </c>
      <c r="K2788" s="19">
        <f t="shared" si="2056"/>
        <v>225.0831931027827</v>
      </c>
      <c r="L2788" s="16">
        <f t="shared" si="2036"/>
        <v>210.21127765856187</v>
      </c>
      <c r="M2788" s="23">
        <f>M2787-IF($B2788="B",(Percent_Rent_In_Elsies*2.49%/12 * H2787)/K2787,0)+IF($B2788="D",N2788,0)+IF(B2788="D",AK2787)+IF(B2788="C",F2787*90%)-(Y2788-Y2787)-IF($B2788="A",Q2787/K2787) + IF($B2788="A",Q2787/K2787)</f>
        <v>-47903699.756205902</v>
      </c>
      <c r="N2788" s="23">
        <f t="shared" si="2037"/>
        <v>0</v>
      </c>
      <c r="O2788" s="22">
        <f t="shared" si="2038"/>
        <v>0</v>
      </c>
      <c r="P2788" s="22">
        <f t="shared" si="2069"/>
        <v>0</v>
      </c>
      <c r="Q2788" s="22">
        <f t="shared" si="2070"/>
        <v>0</v>
      </c>
      <c r="R2788" s="22">
        <f t="shared" si="2039"/>
        <v>372600172.78270447</v>
      </c>
      <c r="S2788" s="16">
        <f t="shared" si="2029"/>
        <v>30998350.481090218</v>
      </c>
      <c r="T2788" s="15">
        <f t="shared" si="2040"/>
        <v>0</v>
      </c>
      <c r="U2788" s="23">
        <f t="shared" si="2057"/>
        <v>1655388.6927157608</v>
      </c>
      <c r="V2788" s="23">
        <f t="shared" si="2058"/>
        <v>137719.52518433949</v>
      </c>
      <c r="W2788" s="23">
        <f t="shared" si="2071"/>
        <v>0</v>
      </c>
      <c r="X2788" s="23">
        <f t="shared" si="2059"/>
        <v>38220057.819104232</v>
      </c>
      <c r="Y2788" s="23">
        <f t="shared" si="2041"/>
        <v>13825559.361691331</v>
      </c>
      <c r="Z2788" s="3">
        <f t="shared" si="2042"/>
        <v>0</v>
      </c>
      <c r="AA2788" s="23">
        <f t="shared" si="2043"/>
        <v>64151250.631738767</v>
      </c>
      <c r="AB2788" s="26">
        <f t="shared" si="2060"/>
        <v>70086276.274228528</v>
      </c>
      <c r="AC2788" s="23">
        <f t="shared" si="2061"/>
        <v>74889487.274228647</v>
      </c>
      <c r="AD2788" s="23">
        <f t="shared" si="2067"/>
        <v>4803211</v>
      </c>
      <c r="AE2788" s="24">
        <f t="shared" si="2028"/>
        <v>70086276.274228647</v>
      </c>
      <c r="AF2788" s="3">
        <f t="shared" si="2062"/>
        <v>1E-4</v>
      </c>
      <c r="AG2788" s="2">
        <f t="shared" si="2044"/>
        <v>0</v>
      </c>
      <c r="AH2788" s="2">
        <f t="shared" si="2045"/>
        <v>173.93126505276646</v>
      </c>
      <c r="AI2788" s="23">
        <f t="shared" si="2068"/>
        <v>10313834524.0919</v>
      </c>
      <c r="AJ2788" s="23">
        <f t="shared" si="2046"/>
        <v>6219.922423797766</v>
      </c>
      <c r="AK2788" s="23">
        <f t="shared" si="2047"/>
        <v>61583.720287091113</v>
      </c>
      <c r="AL2788" s="23">
        <f t="shared" si="2072"/>
        <v>0</v>
      </c>
      <c r="AM2788" s="23">
        <f t="shared" si="2073"/>
        <v>0</v>
      </c>
      <c r="AN2788" s="16">
        <f t="shared" si="2063"/>
        <v>0</v>
      </c>
      <c r="AO2788" s="23">
        <f t="shared" si="2064"/>
        <v>0</v>
      </c>
      <c r="AP2788" s="22">
        <f t="shared" si="2065"/>
        <v>0</v>
      </c>
      <c r="AQ2788" s="30">
        <f t="shared" si="2048"/>
        <v>18520320569.919323</v>
      </c>
      <c r="AR2788" s="28">
        <f t="shared" si="2049"/>
        <v>9085330185.3003864</v>
      </c>
      <c r="AS2788" s="25">
        <f t="shared" si="2050"/>
        <v>200337590.02425668</v>
      </c>
      <c r="AT2788" s="32">
        <f t="shared" si="2051"/>
        <v>0</v>
      </c>
      <c r="AU2788" s="23">
        <f t="shared" si="2052"/>
        <v>0</v>
      </c>
      <c r="AV2788" s="22">
        <f t="shared" si="2053"/>
        <v>2676024633.7263918</v>
      </c>
      <c r="AW2788" s="31">
        <f t="shared" si="2066"/>
        <v>12365290932.314827</v>
      </c>
    </row>
    <row r="2789" spans="1:53" x14ac:dyDescent="0.25">
      <c r="A2789" s="21">
        <f t="shared" si="2074"/>
        <v>795</v>
      </c>
      <c r="B2789" s="21" t="s">
        <v>9</v>
      </c>
      <c r="C2789" s="27">
        <f t="shared" si="2031"/>
        <v>0</v>
      </c>
      <c r="D2789" s="27">
        <f t="shared" si="2054"/>
        <v>0</v>
      </c>
      <c r="E2789" s="27" t="b">
        <f t="shared" si="2030"/>
        <v>1</v>
      </c>
      <c r="F2789" s="29">
        <f t="shared" si="2032"/>
        <v>0</v>
      </c>
      <c r="G2789" s="27">
        <f t="shared" si="2055"/>
        <v>0</v>
      </c>
      <c r="H2789" s="22">
        <f t="shared" si="2033"/>
        <v>30475486738.035702</v>
      </c>
      <c r="I2789" s="23">
        <f t="shared" si="2034"/>
        <v>132580106.5049091</v>
      </c>
      <c r="J2789" s="23">
        <f t="shared" si="2035"/>
        <v>1086</v>
      </c>
      <c r="K2789" s="19">
        <f t="shared" si="2056"/>
        <v>225.0831931027827</v>
      </c>
      <c r="L2789" s="16">
        <f t="shared" si="2036"/>
        <v>210.21127765856187</v>
      </c>
      <c r="M2789" s="23">
        <f>M2788-IF($B2789="B",(Percent_Rent_In_Elsies*2.49%/12 * H2788)/K2788,0)+IF($B2789="D",N2789,0)+IF(B2789="D",AK2788)+IF(B2789="C",F2788*90%)-(Y2789-Y2788)-IF($B2789="A",Q2788/K2788) + IF($B2789="A",Q2788/K2788)</f>
        <v>-47842116.035918809</v>
      </c>
      <c r="N2789" s="23">
        <f t="shared" si="2037"/>
        <v>0</v>
      </c>
      <c r="O2789" s="22">
        <f t="shared" si="2038"/>
        <v>21657529.479207851</v>
      </c>
      <c r="P2789" s="22">
        <f t="shared" si="2069"/>
        <v>0</v>
      </c>
      <c r="Q2789" s="22">
        <f t="shared" si="2070"/>
        <v>0</v>
      </c>
      <c r="R2789" s="22">
        <f t="shared" si="2039"/>
        <v>372600172.78270447</v>
      </c>
      <c r="S2789" s="16">
        <f t="shared" si="2029"/>
        <v>0</v>
      </c>
      <c r="T2789" s="15">
        <f t="shared" si="2040"/>
        <v>9340821.0018823668</v>
      </c>
      <c r="U2789" s="23">
        <f t="shared" si="2057"/>
        <v>1655388.6927157608</v>
      </c>
      <c r="V2789" s="23">
        <f t="shared" si="2058"/>
        <v>0</v>
      </c>
      <c r="W2789" s="23">
        <f t="shared" si="2071"/>
        <v>137719.52518433949</v>
      </c>
      <c r="X2789" s="23">
        <f t="shared" si="2059"/>
        <v>38220057.819104232</v>
      </c>
      <c r="Y2789" s="23">
        <f t="shared" si="2041"/>
        <v>13825559.361691331</v>
      </c>
      <c r="Z2789" s="3">
        <f t="shared" si="2042"/>
        <v>0</v>
      </c>
      <c r="AA2789" s="23">
        <f t="shared" si="2043"/>
        <v>64089666.911451675</v>
      </c>
      <c r="AB2789" s="26">
        <f t="shared" si="2060"/>
        <v>70086276.274228543</v>
      </c>
      <c r="AC2789" s="23">
        <f t="shared" si="2061"/>
        <v>74889487.274228647</v>
      </c>
      <c r="AD2789" s="23">
        <f t="shared" si="2067"/>
        <v>4803211</v>
      </c>
      <c r="AE2789" s="24">
        <f t="shared" si="2028"/>
        <v>70086276.274228647</v>
      </c>
      <c r="AF2789" s="3">
        <f t="shared" si="2062"/>
        <v>0</v>
      </c>
      <c r="AG2789" s="2">
        <f t="shared" si="2044"/>
        <v>0</v>
      </c>
      <c r="AH2789" s="2">
        <f t="shared" si="2045"/>
        <v>173.93126505276646</v>
      </c>
      <c r="AI2789" s="23">
        <f t="shared" si="2068"/>
        <v>10303933480.94521</v>
      </c>
      <c r="AJ2789" s="23">
        <f t="shared" si="2046"/>
        <v>6219.922423797766</v>
      </c>
      <c r="AK2789" s="23">
        <f t="shared" si="2047"/>
        <v>0</v>
      </c>
      <c r="AL2789" s="23">
        <f t="shared" si="2072"/>
        <v>0</v>
      </c>
      <c r="AM2789" s="23">
        <f t="shared" si="2073"/>
        <v>0</v>
      </c>
      <c r="AN2789" s="16">
        <f t="shared" si="2063"/>
        <v>0</v>
      </c>
      <c r="AO2789" s="23">
        <f t="shared" si="2064"/>
        <v>0</v>
      </c>
      <c r="AP2789" s="22">
        <f t="shared" si="2065"/>
        <v>0</v>
      </c>
      <c r="AQ2789" s="30">
        <f t="shared" si="2048"/>
        <v>18520320569.919323</v>
      </c>
      <c r="AR2789" s="28">
        <f t="shared" si="2049"/>
        <v>9085330185.3003864</v>
      </c>
      <c r="AS2789" s="25">
        <f t="shared" si="2050"/>
        <v>200337590.02425668</v>
      </c>
      <c r="AT2789" s="32">
        <f t="shared" si="2051"/>
        <v>0</v>
      </c>
      <c r="AU2789" s="23">
        <f t="shared" si="2052"/>
        <v>0</v>
      </c>
      <c r="AV2789" s="22">
        <f t="shared" si="2053"/>
        <v>2676024633.7263918</v>
      </c>
      <c r="AW2789" s="31">
        <f t="shared" si="2066"/>
        <v>12365290932.314827</v>
      </c>
      <c r="AX2789" s="21"/>
      <c r="AY2789" s="21"/>
      <c r="AZ2789" s="21"/>
      <c r="BA2789" s="21"/>
    </row>
    <row r="2790" spans="1:53" x14ac:dyDescent="0.25">
      <c r="A2790" s="21">
        <f t="shared" si="2074"/>
        <v>795</v>
      </c>
      <c r="B2790" s="21" t="s">
        <v>28</v>
      </c>
      <c r="C2790" s="27">
        <f t="shared" si="2031"/>
        <v>0</v>
      </c>
      <c r="D2790" s="27">
        <f t="shared" si="2054"/>
        <v>0</v>
      </c>
      <c r="E2790" s="27" t="b">
        <f t="shared" si="2030"/>
        <v>1</v>
      </c>
      <c r="F2790" s="29">
        <f t="shared" si="2032"/>
        <v>0</v>
      </c>
      <c r="G2790" s="27">
        <f t="shared" si="2055"/>
        <v>0</v>
      </c>
      <c r="H2790" s="22">
        <f t="shared" si="2033"/>
        <v>30475486738.035702</v>
      </c>
      <c r="I2790" s="23">
        <f t="shared" si="2034"/>
        <v>132580106.5049091</v>
      </c>
      <c r="J2790" s="23">
        <f t="shared" si="2035"/>
        <v>1086</v>
      </c>
      <c r="K2790" s="19">
        <f t="shared" si="2056"/>
        <v>225.0831931027827</v>
      </c>
      <c r="L2790" s="16">
        <f t="shared" si="2036"/>
        <v>210.21127765856187</v>
      </c>
      <c r="M2790" s="23">
        <f>M2789-IF($B2790="B",(Percent_Rent_In_Elsies*2.49%/12 * H2789)/K2789,0)+IF($B2790="D",N2790,0)+IF(B2790="D",AK2789)+IF(B2790="C",F2789*90%)-(Y2790-Y2789)-IF($B2790="A",Q2789/K2789) + IF($B2790="A",Q2789/K2789)</f>
        <v>-47842116.035918809</v>
      </c>
      <c r="N2790" s="23">
        <f t="shared" si="2037"/>
        <v>0</v>
      </c>
      <c r="O2790" s="22">
        <f t="shared" si="2038"/>
        <v>0</v>
      </c>
      <c r="P2790" s="22">
        <f t="shared" si="2069"/>
        <v>21657529.479207851</v>
      </c>
      <c r="Q2790" s="22">
        <f t="shared" si="2070"/>
        <v>0</v>
      </c>
      <c r="R2790" s="22">
        <f t="shared" si="2039"/>
        <v>372600172.78270447</v>
      </c>
      <c r="S2790" s="16">
        <f t="shared" si="2029"/>
        <v>0</v>
      </c>
      <c r="T2790" s="15">
        <f t="shared" si="2040"/>
        <v>0</v>
      </c>
      <c r="U2790" s="23">
        <f t="shared" si="2057"/>
        <v>1655388.6927157608</v>
      </c>
      <c r="V2790" s="23">
        <f t="shared" si="2058"/>
        <v>0</v>
      </c>
      <c r="W2790" s="23">
        <f t="shared" si="2071"/>
        <v>0</v>
      </c>
      <c r="X2790" s="23">
        <f t="shared" si="2059"/>
        <v>38220057.819104232</v>
      </c>
      <c r="Y2790" s="23">
        <f t="shared" si="2041"/>
        <v>13825559.361691331</v>
      </c>
      <c r="Z2790" s="3">
        <f t="shared" si="2042"/>
        <v>6885.9762592169764</v>
      </c>
      <c r="AA2790" s="23">
        <f t="shared" si="2043"/>
        <v>64192956.555339932</v>
      </c>
      <c r="AB2790" s="26">
        <f t="shared" si="2060"/>
        <v>70086276.274228543</v>
      </c>
      <c r="AC2790" s="23">
        <f t="shared" si="2061"/>
        <v>74889487.274228647</v>
      </c>
      <c r="AD2790" s="23">
        <f t="shared" si="2067"/>
        <v>4803211</v>
      </c>
      <c r="AE2790" s="24">
        <f t="shared" si="2028"/>
        <v>70086276.274228647</v>
      </c>
      <c r="AF2790" s="3">
        <f t="shared" si="2062"/>
        <v>0</v>
      </c>
      <c r="AG2790" s="2">
        <f t="shared" si="2044"/>
        <v>826317151.10603714</v>
      </c>
      <c r="AH2790" s="2">
        <f t="shared" si="2045"/>
        <v>173.93126505276646</v>
      </c>
      <c r="AI2790" s="23">
        <f t="shared" si="2068"/>
        <v>10320539740.131508</v>
      </c>
      <c r="AJ2790" s="23">
        <f t="shared" si="2046"/>
        <v>6219.922423797766</v>
      </c>
      <c r="AK2790" s="23">
        <f t="shared" si="2047"/>
        <v>0</v>
      </c>
      <c r="AL2790" s="23">
        <f t="shared" si="2072"/>
        <v>0</v>
      </c>
      <c r="AM2790" s="23">
        <f t="shared" si="2073"/>
        <v>0</v>
      </c>
      <c r="AN2790" s="16">
        <f t="shared" si="2063"/>
        <v>0</v>
      </c>
      <c r="AO2790" s="23">
        <f t="shared" si="2064"/>
        <v>0</v>
      </c>
      <c r="AP2790" s="22">
        <f t="shared" si="2065"/>
        <v>0</v>
      </c>
      <c r="AQ2790" s="30">
        <f t="shared" si="2048"/>
        <v>18520320569.919323</v>
      </c>
      <c r="AR2790" s="28">
        <f t="shared" si="2049"/>
        <v>9085330185.3003864</v>
      </c>
      <c r="AS2790" s="25">
        <f t="shared" si="2050"/>
        <v>200337590.02425668</v>
      </c>
      <c r="AT2790" s="32">
        <f t="shared" si="2051"/>
        <v>13771.952518433953</v>
      </c>
      <c r="AU2790" s="23">
        <f t="shared" si="2052"/>
        <v>13771.952518433953</v>
      </c>
      <c r="AV2790" s="22">
        <f t="shared" si="2053"/>
        <v>2685365454.7282743</v>
      </c>
      <c r="AW2790" s="31">
        <f t="shared" si="2066"/>
        <v>12365290932.314831</v>
      </c>
      <c r="AX2790" s="21"/>
      <c r="AY2790" s="21"/>
      <c r="AZ2790" s="21"/>
      <c r="BA2790" s="21"/>
    </row>
    <row r="2791" spans="1:53" x14ac:dyDescent="0.25">
      <c r="A2791">
        <f t="shared" si="2074"/>
        <v>796</v>
      </c>
      <c r="B2791" t="s">
        <v>6</v>
      </c>
      <c r="C2791" s="27">
        <f t="shared" si="2031"/>
        <v>0</v>
      </c>
      <c r="D2791" s="27">
        <f t="shared" si="2054"/>
        <v>0</v>
      </c>
      <c r="E2791" s="27" t="b">
        <f t="shared" si="2030"/>
        <v>1</v>
      </c>
      <c r="F2791" s="29">
        <f t="shared" si="2032"/>
        <v>0</v>
      </c>
      <c r="G2791" s="27">
        <f t="shared" si="2055"/>
        <v>0</v>
      </c>
      <c r="H2791" s="22">
        <f t="shared" si="2033"/>
        <v>30526279215.93243</v>
      </c>
      <c r="I2791" s="23">
        <f t="shared" si="2034"/>
        <v>132580106.5049091</v>
      </c>
      <c r="J2791" s="23">
        <f t="shared" si="2035"/>
        <v>1086</v>
      </c>
      <c r="K2791" s="19">
        <f t="shared" si="2056"/>
        <v>225.0831931027827</v>
      </c>
      <c r="L2791" s="16">
        <f t="shared" si="2036"/>
        <v>210.56162978799281</v>
      </c>
      <c r="M2791" s="23">
        <f>M2790-IF($B2791="B",(Percent_Rent_In_Elsies*2.49%/12 * H2790)/K2790,0)+IF($B2791="D",N2791,0)+IF(B2791="D",AK2790)+IF(B2791="C",F2790*90%)-(Y2791-Y2790)-IF($B2791="A",Q2790/K2790) + IF($B2791="A",Q2790/K2790)</f>
        <v>-47842116.035918809</v>
      </c>
      <c r="N2791" s="23">
        <f t="shared" si="2037"/>
        <v>0</v>
      </c>
      <c r="O2791" s="22">
        <f t="shared" si="2038"/>
        <v>0</v>
      </c>
      <c r="P2791" s="22">
        <f t="shared" si="2069"/>
        <v>0</v>
      </c>
      <c r="Q2791" s="22">
        <f t="shared" si="2070"/>
        <v>0</v>
      </c>
      <c r="R2791" s="22">
        <f t="shared" si="2039"/>
        <v>372600172.78270447</v>
      </c>
      <c r="S2791" s="16">
        <f t="shared" si="2029"/>
        <v>0</v>
      </c>
      <c r="T2791" s="15">
        <f t="shared" si="2040"/>
        <v>0</v>
      </c>
      <c r="U2791" s="23">
        <f t="shared" si="2057"/>
        <v>1655388.6927157608</v>
      </c>
      <c r="V2791" s="23">
        <f t="shared" si="2058"/>
        <v>0</v>
      </c>
      <c r="W2791" s="23">
        <f t="shared" si="2071"/>
        <v>0</v>
      </c>
      <c r="X2791" s="23">
        <f t="shared" si="2059"/>
        <v>38254487.700400315</v>
      </c>
      <c r="Y2791" s="23">
        <f t="shared" si="2041"/>
        <v>13825559.361691331</v>
      </c>
      <c r="Z2791" s="3">
        <f t="shared" si="2042"/>
        <v>0</v>
      </c>
      <c r="AA2791" s="23">
        <f t="shared" si="2043"/>
        <v>64192956.555339932</v>
      </c>
      <c r="AB2791" s="26">
        <f t="shared" si="2060"/>
        <v>70086276.274228543</v>
      </c>
      <c r="AC2791" s="23">
        <f t="shared" si="2061"/>
        <v>74889487.274228647</v>
      </c>
      <c r="AD2791" s="23">
        <f t="shared" si="2067"/>
        <v>4803211</v>
      </c>
      <c r="AE2791" s="24">
        <f t="shared" si="2028"/>
        <v>70086276.274228647</v>
      </c>
      <c r="AF2791" s="3">
        <f t="shared" si="2062"/>
        <v>0</v>
      </c>
      <c r="AG2791" s="2">
        <f t="shared" si="2044"/>
        <v>0</v>
      </c>
      <c r="AH2791" s="2">
        <f t="shared" si="2045"/>
        <v>174.22115049452108</v>
      </c>
      <c r="AI2791" s="23">
        <f t="shared" si="2068"/>
        <v>10320539740.131508</v>
      </c>
      <c r="AJ2791" s="23">
        <f t="shared" si="2046"/>
        <v>6219.922423797766</v>
      </c>
      <c r="AK2791" s="23">
        <f t="shared" si="2047"/>
        <v>0</v>
      </c>
      <c r="AL2791" s="23">
        <f t="shared" si="2072"/>
        <v>0</v>
      </c>
      <c r="AM2791" s="23">
        <f t="shared" si="2073"/>
        <v>0</v>
      </c>
      <c r="AN2791" s="16">
        <f t="shared" si="2063"/>
        <v>0</v>
      </c>
      <c r="AO2791" s="23">
        <f t="shared" si="2064"/>
        <v>0</v>
      </c>
      <c r="AP2791" s="22">
        <f t="shared" si="2065"/>
        <v>0</v>
      </c>
      <c r="AQ2791" s="30">
        <f t="shared" si="2048"/>
        <v>18520320569.919323</v>
      </c>
      <c r="AR2791" s="28">
        <f t="shared" si="2049"/>
        <v>9085330185.3003864</v>
      </c>
      <c r="AS2791" s="25">
        <f t="shared" si="2050"/>
        <v>200337590.02425668</v>
      </c>
      <c r="AT2791" s="32">
        <f t="shared" si="2051"/>
        <v>0</v>
      </c>
      <c r="AU2791" s="23">
        <f t="shared" si="2052"/>
        <v>0</v>
      </c>
      <c r="AV2791" s="22">
        <f t="shared" si="2053"/>
        <v>2685365454.7282743</v>
      </c>
      <c r="AW2791" s="31">
        <f t="shared" si="2066"/>
        <v>12343633402.835623</v>
      </c>
    </row>
    <row r="2792" spans="1:53" x14ac:dyDescent="0.25">
      <c r="A2792">
        <f t="shared" si="2074"/>
        <v>796</v>
      </c>
      <c r="B2792" t="s">
        <v>7</v>
      </c>
      <c r="C2792" s="27">
        <f t="shared" si="2031"/>
        <v>0</v>
      </c>
      <c r="D2792" s="27">
        <f t="shared" si="2054"/>
        <v>0</v>
      </c>
      <c r="E2792" s="27" t="b">
        <f t="shared" si="2030"/>
        <v>1</v>
      </c>
      <c r="F2792" s="29">
        <f t="shared" si="2032"/>
        <v>0</v>
      </c>
      <c r="G2792" s="27">
        <f t="shared" si="2055"/>
        <v>0</v>
      </c>
      <c r="H2792" s="22">
        <f t="shared" si="2033"/>
        <v>30526279215.93243</v>
      </c>
      <c r="I2792" s="23">
        <f t="shared" si="2034"/>
        <v>132580106.5049091</v>
      </c>
      <c r="J2792" s="23">
        <f t="shared" si="2035"/>
        <v>1086</v>
      </c>
      <c r="K2792" s="19">
        <f t="shared" si="2056"/>
        <v>225.0831931027827</v>
      </c>
      <c r="L2792" s="16">
        <f t="shared" si="2036"/>
        <v>210.56162978799281</v>
      </c>
      <c r="M2792" s="23">
        <f>M2791-IF($B2792="B",(Percent_Rent_In_Elsies*2.49%/12 * H2791)/K2791,0)+IF($B2792="D",N2792,0)+IF(B2792="D",AK2791)+IF(B2792="C",F2791*90%)-(Y2792-Y2791)-IF($B2792="A",Q2791/K2791) + IF($B2792="A",Q2791/K2791)</f>
        <v>-47982824.074799649</v>
      </c>
      <c r="N2792" s="23">
        <f t="shared" si="2037"/>
        <v>0</v>
      </c>
      <c r="O2792" s="22">
        <f t="shared" si="2038"/>
        <v>0</v>
      </c>
      <c r="P2792" s="22">
        <f t="shared" si="2069"/>
        <v>0</v>
      </c>
      <c r="Q2792" s="22">
        <f t="shared" si="2070"/>
        <v>0</v>
      </c>
      <c r="R2792" s="22">
        <f t="shared" si="2039"/>
        <v>341550158.38414574</v>
      </c>
      <c r="S2792" s="16">
        <f t="shared" si="2029"/>
        <v>31050014.398558706</v>
      </c>
      <c r="T2792" s="15">
        <f t="shared" si="2040"/>
        <v>0</v>
      </c>
      <c r="U2792" s="23">
        <f t="shared" si="2057"/>
        <v>1517439.6349894474</v>
      </c>
      <c r="V2792" s="23">
        <f t="shared" si="2058"/>
        <v>137949.05772631339</v>
      </c>
      <c r="W2792" s="23">
        <f t="shared" si="2071"/>
        <v>0</v>
      </c>
      <c r="X2792" s="23">
        <f t="shared" si="2059"/>
        <v>38254487.700400315</v>
      </c>
      <c r="Y2792" s="23">
        <f t="shared" si="2041"/>
        <v>13825559.361691331</v>
      </c>
      <c r="Z2792" s="3">
        <f t="shared" si="2042"/>
        <v>0</v>
      </c>
      <c r="AA2792" s="23">
        <f t="shared" si="2043"/>
        <v>64192956.555339932</v>
      </c>
      <c r="AB2792" s="26">
        <f t="shared" si="2060"/>
        <v>70086276.274228528</v>
      </c>
      <c r="AC2792" s="23">
        <f t="shared" si="2061"/>
        <v>74889487.274228647</v>
      </c>
      <c r="AD2792" s="23">
        <f t="shared" si="2067"/>
        <v>4803211</v>
      </c>
      <c r="AE2792" s="24">
        <f t="shared" si="2028"/>
        <v>70086276.274228647</v>
      </c>
      <c r="AF2792" s="3">
        <f t="shared" si="2062"/>
        <v>0</v>
      </c>
      <c r="AG2792" s="2">
        <f t="shared" si="2044"/>
        <v>0</v>
      </c>
      <c r="AH2792" s="2">
        <f t="shared" si="2045"/>
        <v>174.22115049452108</v>
      </c>
      <c r="AI2792" s="23">
        <f t="shared" si="2068"/>
        <v>10320539740.131508</v>
      </c>
      <c r="AJ2792" s="23">
        <f t="shared" si="2046"/>
        <v>6219.922423797766</v>
      </c>
      <c r="AK2792" s="23">
        <f t="shared" si="2047"/>
        <v>0</v>
      </c>
      <c r="AL2792" s="23">
        <f t="shared" si="2072"/>
        <v>6705216.0396080017</v>
      </c>
      <c r="AM2792" s="23">
        <f t="shared" si="2073"/>
        <v>6255888540.1749382</v>
      </c>
      <c r="AN2792" s="16">
        <f t="shared" si="2063"/>
        <v>0</v>
      </c>
      <c r="AO2792" s="23">
        <f t="shared" si="2064"/>
        <v>140708.03888083968</v>
      </c>
      <c r="AP2792" s="22">
        <f t="shared" si="2065"/>
        <v>31671014.686529901</v>
      </c>
      <c r="AQ2792" s="30">
        <f t="shared" si="2048"/>
        <v>18583393395.667549</v>
      </c>
      <c r="AR2792" s="28">
        <f t="shared" si="2049"/>
        <v>9116731996.3620815</v>
      </c>
      <c r="AS2792" s="25">
        <f t="shared" si="2050"/>
        <v>200337590.02425668</v>
      </c>
      <c r="AT2792" s="32">
        <f t="shared" si="2051"/>
        <v>0</v>
      </c>
      <c r="AU2792" s="23">
        <f t="shared" si="2052"/>
        <v>0</v>
      </c>
      <c r="AV2792" s="22">
        <f t="shared" si="2053"/>
        <v>2685365454.7282743</v>
      </c>
      <c r="AW2792" s="31">
        <f t="shared" si="2066"/>
        <v>12406706228.583847</v>
      </c>
    </row>
    <row r="2793" spans="1:53" s="21" customFormat="1" x14ac:dyDescent="0.25">
      <c r="A2793">
        <f t="shared" si="2074"/>
        <v>796</v>
      </c>
      <c r="B2793" t="s">
        <v>8</v>
      </c>
      <c r="C2793" s="27">
        <f t="shared" si="2031"/>
        <v>0</v>
      </c>
      <c r="D2793" s="27">
        <f t="shared" si="2054"/>
        <v>0</v>
      </c>
      <c r="E2793" s="27" t="b">
        <f t="shared" si="2030"/>
        <v>1</v>
      </c>
      <c r="F2793" s="29">
        <f t="shared" si="2032"/>
        <v>0</v>
      </c>
      <c r="G2793" s="27">
        <f t="shared" si="2055"/>
        <v>0</v>
      </c>
      <c r="H2793" s="22">
        <f t="shared" si="2033"/>
        <v>30526279215.93243</v>
      </c>
      <c r="I2793" s="23">
        <f t="shared" si="2034"/>
        <v>132580106.5049091</v>
      </c>
      <c r="J2793" s="23">
        <f t="shared" si="2035"/>
        <v>1086</v>
      </c>
      <c r="K2793" s="19">
        <f t="shared" si="2056"/>
        <v>225.0831931027827</v>
      </c>
      <c r="L2793" s="16">
        <f t="shared" si="2036"/>
        <v>210.56162978799281</v>
      </c>
      <c r="M2793" s="23">
        <f>M2792-IF($B2793="B",(Percent_Rent_In_Elsies*2.49%/12 * H2792)/K2792,0)+IF($B2793="D",N2793,0)+IF(B2793="D",AK2792)+IF(B2793="C",F2792*90%)-(Y2793-Y2792)-IF($B2793="A",Q2792/K2792) + IF($B2793="A",Q2792/K2792)</f>
        <v>-47982824.074799649</v>
      </c>
      <c r="N2793" s="23">
        <f t="shared" si="2037"/>
        <v>0</v>
      </c>
      <c r="O2793" s="22">
        <f t="shared" si="2038"/>
        <v>0</v>
      </c>
      <c r="P2793" s="22">
        <f t="shared" si="2069"/>
        <v>0</v>
      </c>
      <c r="Q2793" s="22">
        <f t="shared" si="2070"/>
        <v>0</v>
      </c>
      <c r="R2793" s="22">
        <f t="shared" si="2039"/>
        <v>373221173.07067561</v>
      </c>
      <c r="S2793" s="16">
        <f t="shared" si="2029"/>
        <v>31050014.398558706</v>
      </c>
      <c r="T2793" s="15">
        <f t="shared" si="2040"/>
        <v>0</v>
      </c>
      <c r="U2793" s="23">
        <f t="shared" si="2057"/>
        <v>1658147.6738702871</v>
      </c>
      <c r="V2793" s="23">
        <f t="shared" si="2058"/>
        <v>137949.05772631339</v>
      </c>
      <c r="W2793" s="23">
        <f t="shared" si="2071"/>
        <v>0</v>
      </c>
      <c r="X2793" s="23">
        <f t="shared" si="2059"/>
        <v>38254487.700400315</v>
      </c>
      <c r="Y2793" s="23">
        <f t="shared" si="2041"/>
        <v>13825559.361691331</v>
      </c>
      <c r="Z2793" s="3">
        <f t="shared" si="2042"/>
        <v>0</v>
      </c>
      <c r="AA2793" s="23">
        <f t="shared" si="2043"/>
        <v>64192956.555339932</v>
      </c>
      <c r="AB2793" s="26">
        <f t="shared" si="2060"/>
        <v>70086276.274228543</v>
      </c>
      <c r="AC2793" s="23">
        <f t="shared" si="2061"/>
        <v>74889487.274228647</v>
      </c>
      <c r="AD2793" s="23">
        <f t="shared" si="2067"/>
        <v>4803211</v>
      </c>
      <c r="AE2793" s="24">
        <f t="shared" si="2028"/>
        <v>70086276.274228647</v>
      </c>
      <c r="AF2793" s="3">
        <f t="shared" si="2062"/>
        <v>1E-4</v>
      </c>
      <c r="AG2793" s="2">
        <f t="shared" si="2044"/>
        <v>0</v>
      </c>
      <c r="AH2793" s="2">
        <f t="shared" si="2045"/>
        <v>174.22115049452108</v>
      </c>
      <c r="AI2793" s="23">
        <f t="shared" si="2068"/>
        <v>10320539740.131508</v>
      </c>
      <c r="AJ2793" s="23">
        <f t="shared" si="2046"/>
        <v>6219.922423797766</v>
      </c>
      <c r="AK2793" s="23">
        <f t="shared" si="2047"/>
        <v>61605.236961184382</v>
      </c>
      <c r="AL2793" s="23">
        <f t="shared" si="2072"/>
        <v>0</v>
      </c>
      <c r="AM2793" s="23">
        <f t="shared" si="2073"/>
        <v>0</v>
      </c>
      <c r="AN2793" s="16">
        <f t="shared" si="2063"/>
        <v>0</v>
      </c>
      <c r="AO2793" s="23">
        <f t="shared" si="2064"/>
        <v>0</v>
      </c>
      <c r="AP2793" s="22">
        <f t="shared" si="2065"/>
        <v>0</v>
      </c>
      <c r="AQ2793" s="30">
        <f t="shared" si="2048"/>
        <v>18583393395.667549</v>
      </c>
      <c r="AR2793" s="28">
        <f t="shared" si="2049"/>
        <v>9116731996.3620815</v>
      </c>
      <c r="AS2793" s="25">
        <f t="shared" si="2050"/>
        <v>200337590.02425668</v>
      </c>
      <c r="AT2793" s="32">
        <f t="shared" si="2051"/>
        <v>0</v>
      </c>
      <c r="AU2793" s="23">
        <f t="shared" si="2052"/>
        <v>0</v>
      </c>
      <c r="AV2793" s="22">
        <f t="shared" si="2053"/>
        <v>2685365454.7282743</v>
      </c>
      <c r="AW2793" s="31">
        <f t="shared" si="2066"/>
        <v>12406706228.583847</v>
      </c>
      <c r="AX2793"/>
      <c r="AY2793"/>
      <c r="AZ2793"/>
      <c r="BA2793"/>
    </row>
    <row r="2794" spans="1:53" s="21" customFormat="1" x14ac:dyDescent="0.25">
      <c r="A2794">
        <f t="shared" si="2074"/>
        <v>796</v>
      </c>
      <c r="B2794" t="s">
        <v>9</v>
      </c>
      <c r="C2794" s="27">
        <f t="shared" si="2031"/>
        <v>0</v>
      </c>
      <c r="D2794" s="27">
        <f t="shared" si="2054"/>
        <v>0</v>
      </c>
      <c r="E2794" s="27" t="b">
        <f t="shared" si="2030"/>
        <v>1</v>
      </c>
      <c r="F2794" s="29">
        <f t="shared" si="2032"/>
        <v>0</v>
      </c>
      <c r="G2794" s="27">
        <f t="shared" si="2055"/>
        <v>0</v>
      </c>
      <c r="H2794" s="22">
        <f t="shared" si="2033"/>
        <v>30526279215.93243</v>
      </c>
      <c r="I2794" s="23">
        <f t="shared" si="2034"/>
        <v>132580106.5049091</v>
      </c>
      <c r="J2794" s="23">
        <f t="shared" si="2035"/>
        <v>1086</v>
      </c>
      <c r="K2794" s="19">
        <f t="shared" si="2056"/>
        <v>225.0831931027827</v>
      </c>
      <c r="L2794" s="16">
        <f t="shared" si="2036"/>
        <v>210.56162978799281</v>
      </c>
      <c r="M2794" s="23">
        <f>M2793-IF($B2794="B",(Percent_Rent_In_Elsies*2.49%/12 * H2793)/K2793,0)+IF($B2794="D",N2794,0)+IF(B2794="D",AK2793)+IF(B2794="C",F2793*90%)-(Y2794-Y2793)-IF($B2794="A",Q2793/K2793) + IF($B2794="A",Q2793/K2793)</f>
        <v>-47921218.837838463</v>
      </c>
      <c r="N2794" s="23">
        <f t="shared" si="2037"/>
        <v>0</v>
      </c>
      <c r="O2794" s="22">
        <f t="shared" si="2038"/>
        <v>21693625.361673199</v>
      </c>
      <c r="P2794" s="22">
        <f t="shared" si="2069"/>
        <v>0</v>
      </c>
      <c r="Q2794" s="22">
        <f t="shared" si="2070"/>
        <v>0</v>
      </c>
      <c r="R2794" s="22">
        <f t="shared" si="2039"/>
        <v>373221173.07067561</v>
      </c>
      <c r="S2794" s="16">
        <f t="shared" si="2029"/>
        <v>0</v>
      </c>
      <c r="T2794" s="15">
        <f t="shared" si="2040"/>
        <v>9356389.0368855074</v>
      </c>
      <c r="U2794" s="23">
        <f t="shared" si="2057"/>
        <v>1658147.6738702871</v>
      </c>
      <c r="V2794" s="23">
        <f t="shared" si="2058"/>
        <v>0</v>
      </c>
      <c r="W2794" s="23">
        <f t="shared" si="2071"/>
        <v>137949.05772631339</v>
      </c>
      <c r="X2794" s="23">
        <f t="shared" si="2059"/>
        <v>38254487.700400315</v>
      </c>
      <c r="Y2794" s="23">
        <f t="shared" si="2041"/>
        <v>13825559.361691331</v>
      </c>
      <c r="Z2794" s="3">
        <f t="shared" si="2042"/>
        <v>0</v>
      </c>
      <c r="AA2794" s="23">
        <f t="shared" si="2043"/>
        <v>64131351.318378747</v>
      </c>
      <c r="AB2794" s="26">
        <f t="shared" si="2060"/>
        <v>70086276.274228543</v>
      </c>
      <c r="AC2794" s="23">
        <f t="shared" si="2061"/>
        <v>74889487.274228647</v>
      </c>
      <c r="AD2794" s="23">
        <f t="shared" si="2067"/>
        <v>4803211</v>
      </c>
      <c r="AE2794" s="24">
        <f t="shared" si="2028"/>
        <v>70086276.274228647</v>
      </c>
      <c r="AF2794" s="3">
        <f t="shared" si="2062"/>
        <v>0</v>
      </c>
      <c r="AG2794" s="2">
        <f t="shared" si="2044"/>
        <v>0</v>
      </c>
      <c r="AH2794" s="2">
        <f t="shared" si="2045"/>
        <v>174.22115049452108</v>
      </c>
      <c r="AI2794" s="23">
        <f t="shared" si="2068"/>
        <v>10310635237.66931</v>
      </c>
      <c r="AJ2794" s="23">
        <f t="shared" si="2046"/>
        <v>6219.922423797766</v>
      </c>
      <c r="AK2794" s="23">
        <f t="shared" si="2047"/>
        <v>0</v>
      </c>
      <c r="AL2794" s="23">
        <f t="shared" si="2072"/>
        <v>0</v>
      </c>
      <c r="AM2794" s="23">
        <f t="shared" si="2073"/>
        <v>0</v>
      </c>
      <c r="AN2794" s="16">
        <f t="shared" si="2063"/>
        <v>0</v>
      </c>
      <c r="AO2794" s="23">
        <f t="shared" si="2064"/>
        <v>0</v>
      </c>
      <c r="AP2794" s="22">
        <f t="shared" si="2065"/>
        <v>0</v>
      </c>
      <c r="AQ2794" s="30">
        <f t="shared" si="2048"/>
        <v>18583393395.667549</v>
      </c>
      <c r="AR2794" s="28">
        <f t="shared" si="2049"/>
        <v>9116731996.3620815</v>
      </c>
      <c r="AS2794" s="25">
        <f t="shared" si="2050"/>
        <v>200337590.02425668</v>
      </c>
      <c r="AT2794" s="32">
        <f t="shared" si="2051"/>
        <v>0</v>
      </c>
      <c r="AU2794" s="23">
        <f t="shared" si="2052"/>
        <v>0</v>
      </c>
      <c r="AV2794" s="22">
        <f t="shared" si="2053"/>
        <v>2685365454.7282743</v>
      </c>
      <c r="AW2794" s="31">
        <f t="shared" si="2066"/>
        <v>12406706228.583847</v>
      </c>
      <c r="AX2794"/>
      <c r="AY2794"/>
      <c r="AZ2794"/>
      <c r="BA2794"/>
    </row>
    <row r="2795" spans="1:53" x14ac:dyDescent="0.25">
      <c r="A2795" s="21">
        <f t="shared" si="2074"/>
        <v>796</v>
      </c>
      <c r="B2795" s="21" t="s">
        <v>28</v>
      </c>
      <c r="C2795" s="27">
        <f t="shared" si="2031"/>
        <v>0</v>
      </c>
      <c r="D2795" s="27">
        <f t="shared" si="2054"/>
        <v>0</v>
      </c>
      <c r="E2795" s="27" t="b">
        <f t="shared" si="2030"/>
        <v>1</v>
      </c>
      <c r="F2795" s="29">
        <f t="shared" si="2032"/>
        <v>0</v>
      </c>
      <c r="G2795" s="27">
        <f t="shared" si="2055"/>
        <v>0</v>
      </c>
      <c r="H2795" s="22">
        <f t="shared" si="2033"/>
        <v>30526279215.93243</v>
      </c>
      <c r="I2795" s="23">
        <f t="shared" si="2034"/>
        <v>132580106.5049091</v>
      </c>
      <c r="J2795" s="23">
        <f t="shared" si="2035"/>
        <v>1086</v>
      </c>
      <c r="K2795" s="19">
        <f t="shared" si="2056"/>
        <v>225.0831931027827</v>
      </c>
      <c r="L2795" s="16">
        <f t="shared" si="2036"/>
        <v>210.56162978799281</v>
      </c>
      <c r="M2795" s="23">
        <f>M2794-IF($B2795="B",(Percent_Rent_In_Elsies*2.49%/12 * H2794)/K2794,0)+IF($B2795="D",N2795,0)+IF(B2795="D",AK2794)+IF(B2795="C",F2794*90%)-(Y2795-Y2794)-IF($B2795="A",Q2794/K2794) + IF($B2795="A",Q2794/K2794)</f>
        <v>-47921218.837838463</v>
      </c>
      <c r="N2795" s="23">
        <f t="shared" si="2037"/>
        <v>0</v>
      </c>
      <c r="O2795" s="22">
        <f t="shared" si="2038"/>
        <v>0</v>
      </c>
      <c r="P2795" s="22">
        <f t="shared" si="2069"/>
        <v>21693625.361673199</v>
      </c>
      <c r="Q2795" s="22">
        <f t="shared" si="2070"/>
        <v>0</v>
      </c>
      <c r="R2795" s="22">
        <f t="shared" si="2039"/>
        <v>373221173.07067561</v>
      </c>
      <c r="S2795" s="16">
        <f t="shared" si="2029"/>
        <v>0</v>
      </c>
      <c r="T2795" s="15">
        <f t="shared" si="2040"/>
        <v>0</v>
      </c>
      <c r="U2795" s="23">
        <f t="shared" si="2057"/>
        <v>1658147.6738702871</v>
      </c>
      <c r="V2795" s="23">
        <f t="shared" si="2058"/>
        <v>0</v>
      </c>
      <c r="W2795" s="23">
        <f t="shared" si="2071"/>
        <v>0</v>
      </c>
      <c r="X2795" s="23">
        <f t="shared" si="2059"/>
        <v>38254487.700400315</v>
      </c>
      <c r="Y2795" s="23">
        <f t="shared" si="2041"/>
        <v>13825559.361691331</v>
      </c>
      <c r="Z2795" s="3">
        <f t="shared" si="2042"/>
        <v>6897.4528863156702</v>
      </c>
      <c r="AA2795" s="23">
        <f t="shared" si="2043"/>
        <v>64234813.111673482</v>
      </c>
      <c r="AB2795" s="26">
        <f t="shared" si="2060"/>
        <v>70086276.274228513</v>
      </c>
      <c r="AC2795" s="23">
        <f t="shared" si="2061"/>
        <v>74889487.274228647</v>
      </c>
      <c r="AD2795" s="23">
        <f t="shared" si="2067"/>
        <v>4803211</v>
      </c>
      <c r="AE2795" s="24">
        <f t="shared" si="2028"/>
        <v>70086276.274228647</v>
      </c>
      <c r="AF2795" s="3">
        <f t="shared" si="2062"/>
        <v>0</v>
      </c>
      <c r="AG2795" s="2">
        <f t="shared" si="2044"/>
        <v>827694346.35788035</v>
      </c>
      <c r="AH2795" s="2">
        <f t="shared" si="2045"/>
        <v>174.22115049452108</v>
      </c>
      <c r="AI2795" s="23">
        <f t="shared" si="2068"/>
        <v>10327269173.954252</v>
      </c>
      <c r="AJ2795" s="23">
        <f t="shared" si="2046"/>
        <v>6219.922423797766</v>
      </c>
      <c r="AK2795" s="23">
        <f t="shared" si="2047"/>
        <v>0</v>
      </c>
      <c r="AL2795" s="23">
        <f t="shared" si="2072"/>
        <v>0</v>
      </c>
      <c r="AM2795" s="23">
        <f t="shared" si="2073"/>
        <v>0</v>
      </c>
      <c r="AN2795" s="16">
        <f t="shared" si="2063"/>
        <v>0</v>
      </c>
      <c r="AO2795" s="23">
        <f t="shared" si="2064"/>
        <v>0</v>
      </c>
      <c r="AP2795" s="22">
        <f t="shared" si="2065"/>
        <v>0</v>
      </c>
      <c r="AQ2795" s="30">
        <f t="shared" si="2048"/>
        <v>18583393395.667549</v>
      </c>
      <c r="AR2795" s="28">
        <f t="shared" si="2049"/>
        <v>9116731996.3620815</v>
      </c>
      <c r="AS2795" s="25">
        <f t="shared" si="2050"/>
        <v>200337590.02425668</v>
      </c>
      <c r="AT2795" s="32">
        <f t="shared" si="2051"/>
        <v>13794.90577263134</v>
      </c>
      <c r="AU2795" s="23">
        <f t="shared" si="2052"/>
        <v>13794.90577263134</v>
      </c>
      <c r="AV2795" s="22">
        <f t="shared" si="2053"/>
        <v>2694721843.7651601</v>
      </c>
      <c r="AW2795" s="31">
        <f t="shared" si="2066"/>
        <v>12406706228.583845</v>
      </c>
    </row>
    <row r="2796" spans="1:53" x14ac:dyDescent="0.25">
      <c r="A2796">
        <f t="shared" si="2074"/>
        <v>797</v>
      </c>
      <c r="B2796" t="s">
        <v>6</v>
      </c>
      <c r="C2796" s="27">
        <f t="shared" si="2031"/>
        <v>0</v>
      </c>
      <c r="D2796" s="27">
        <f t="shared" si="2054"/>
        <v>0</v>
      </c>
      <c r="E2796" s="27" t="b">
        <f t="shared" si="2030"/>
        <v>1</v>
      </c>
      <c r="F2796" s="29">
        <f t="shared" si="2032"/>
        <v>0</v>
      </c>
      <c r="G2796" s="27">
        <f t="shared" si="2055"/>
        <v>0</v>
      </c>
      <c r="H2796" s="22">
        <f t="shared" si="2033"/>
        <v>30577156347.958984</v>
      </c>
      <c r="I2796" s="23">
        <f t="shared" si="2034"/>
        <v>132580106.5049091</v>
      </c>
      <c r="J2796" s="23">
        <f t="shared" si="2035"/>
        <v>1086</v>
      </c>
      <c r="K2796" s="19">
        <f t="shared" si="2056"/>
        <v>225.0831931027827</v>
      </c>
      <c r="L2796" s="16">
        <f t="shared" si="2036"/>
        <v>210.91256583763948</v>
      </c>
      <c r="M2796" s="23">
        <f>M2795-IF($B2796="B",(Percent_Rent_In_Elsies*2.49%/12 * H2795)/K2795,0)+IF($B2796="D",N2796,0)+IF(B2796="D",AK2795)+IF(B2796="C",F2795*90%)-(Y2796-Y2795)-IF($B2796="A",Q2795/K2795) + IF($B2796="A",Q2795/K2795)</f>
        <v>-47921218.837838463</v>
      </c>
      <c r="N2796" s="23">
        <f t="shared" si="2037"/>
        <v>0</v>
      </c>
      <c r="O2796" s="22">
        <f t="shared" si="2038"/>
        <v>0</v>
      </c>
      <c r="P2796" s="22">
        <f t="shared" si="2069"/>
        <v>0</v>
      </c>
      <c r="Q2796" s="22">
        <f t="shared" si="2070"/>
        <v>0</v>
      </c>
      <c r="R2796" s="22">
        <f t="shared" si="2039"/>
        <v>373221173.07067561</v>
      </c>
      <c r="S2796" s="16">
        <f t="shared" si="2029"/>
        <v>0</v>
      </c>
      <c r="T2796" s="15">
        <f t="shared" si="2040"/>
        <v>0</v>
      </c>
      <c r="U2796" s="23">
        <f t="shared" si="2057"/>
        <v>1658147.6738702871</v>
      </c>
      <c r="V2796" s="23">
        <f t="shared" si="2058"/>
        <v>0</v>
      </c>
      <c r="W2796" s="23">
        <f t="shared" si="2071"/>
        <v>0</v>
      </c>
      <c r="X2796" s="23">
        <f t="shared" si="2059"/>
        <v>38288974.964831896</v>
      </c>
      <c r="Y2796" s="23">
        <f t="shared" si="2041"/>
        <v>13825559.361691331</v>
      </c>
      <c r="Z2796" s="3">
        <f t="shared" si="2042"/>
        <v>0</v>
      </c>
      <c r="AA2796" s="23">
        <f t="shared" si="2043"/>
        <v>64234813.111673482</v>
      </c>
      <c r="AB2796" s="26">
        <f t="shared" si="2060"/>
        <v>70086276.274228543</v>
      </c>
      <c r="AC2796" s="23">
        <f t="shared" si="2061"/>
        <v>74889487.274228647</v>
      </c>
      <c r="AD2796" s="23">
        <f t="shared" si="2067"/>
        <v>4803211</v>
      </c>
      <c r="AE2796" s="24">
        <f t="shared" si="2028"/>
        <v>70086276.274228647</v>
      </c>
      <c r="AF2796" s="3">
        <f t="shared" si="2062"/>
        <v>0</v>
      </c>
      <c r="AG2796" s="2">
        <f t="shared" si="2044"/>
        <v>0</v>
      </c>
      <c r="AH2796" s="2">
        <f t="shared" si="2045"/>
        <v>174.51151907867862</v>
      </c>
      <c r="AI2796" s="23">
        <f t="shared" si="2068"/>
        <v>10327269173.954252</v>
      </c>
      <c r="AJ2796" s="23">
        <f t="shared" si="2046"/>
        <v>6219.922423797766</v>
      </c>
      <c r="AK2796" s="23">
        <f t="shared" si="2047"/>
        <v>0</v>
      </c>
      <c r="AL2796" s="23">
        <f t="shared" si="2072"/>
        <v>0</v>
      </c>
      <c r="AM2796" s="23">
        <f t="shared" si="2073"/>
        <v>0</v>
      </c>
      <c r="AN2796" s="16">
        <f t="shared" si="2063"/>
        <v>0</v>
      </c>
      <c r="AO2796" s="23">
        <f t="shared" si="2064"/>
        <v>0</v>
      </c>
      <c r="AP2796" s="22">
        <f t="shared" si="2065"/>
        <v>0</v>
      </c>
      <c r="AQ2796" s="30">
        <f t="shared" si="2048"/>
        <v>18583393395.667549</v>
      </c>
      <c r="AR2796" s="28">
        <f t="shared" si="2049"/>
        <v>9116731996.3620815</v>
      </c>
      <c r="AS2796" s="25">
        <f t="shared" si="2050"/>
        <v>200337590.02425668</v>
      </c>
      <c r="AT2796" s="32">
        <f t="shared" si="2051"/>
        <v>0</v>
      </c>
      <c r="AU2796" s="23">
        <f t="shared" si="2052"/>
        <v>0</v>
      </c>
      <c r="AV2796" s="22">
        <f t="shared" si="2053"/>
        <v>2694721843.7651601</v>
      </c>
      <c r="AW2796" s="31">
        <f t="shared" si="2066"/>
        <v>12385012603.222172</v>
      </c>
    </row>
    <row r="2797" spans="1:53" x14ac:dyDescent="0.25">
      <c r="A2797">
        <f t="shared" si="2074"/>
        <v>797</v>
      </c>
      <c r="B2797" t="s">
        <v>7</v>
      </c>
      <c r="C2797" s="27">
        <f t="shared" si="2031"/>
        <v>0</v>
      </c>
      <c r="D2797" s="27">
        <f t="shared" si="2054"/>
        <v>0</v>
      </c>
      <c r="E2797" s="27" t="b">
        <f t="shared" si="2030"/>
        <v>1</v>
      </c>
      <c r="F2797" s="29">
        <f t="shared" si="2032"/>
        <v>0</v>
      </c>
      <c r="G2797" s="27">
        <f t="shared" si="2055"/>
        <v>0</v>
      </c>
      <c r="H2797" s="22">
        <f t="shared" si="2033"/>
        <v>30577156347.958984</v>
      </c>
      <c r="I2797" s="23">
        <f t="shared" si="2034"/>
        <v>132580106.5049091</v>
      </c>
      <c r="J2797" s="23">
        <f t="shared" si="2035"/>
        <v>1086</v>
      </c>
      <c r="K2797" s="19">
        <f t="shared" si="2056"/>
        <v>225.0831931027827</v>
      </c>
      <c r="L2797" s="16">
        <f t="shared" si="2036"/>
        <v>210.91256583763948</v>
      </c>
      <c r="M2797" s="23">
        <f>M2796-IF($B2797="B",(Percent_Rent_In_Elsies*2.49%/12 * H2796)/K2796,0)+IF($B2797="D",N2797,0)+IF(B2797="D",AK2796)+IF(B2797="C",F2796*90%)-(Y2797-Y2796)-IF($B2797="A",Q2796/K2796) + IF($B2797="A",Q2796/K2796)</f>
        <v>-48062161.390117437</v>
      </c>
      <c r="N2797" s="23">
        <f t="shared" si="2037"/>
        <v>0</v>
      </c>
      <c r="O2797" s="22">
        <f t="shared" si="2038"/>
        <v>0</v>
      </c>
      <c r="P2797" s="22">
        <f t="shared" si="2069"/>
        <v>0</v>
      </c>
      <c r="Q2797" s="22">
        <f t="shared" si="2070"/>
        <v>0</v>
      </c>
      <c r="R2797" s="22">
        <f t="shared" si="2039"/>
        <v>342119408.64811933</v>
      </c>
      <c r="S2797" s="16">
        <f t="shared" si="2029"/>
        <v>31101764.4225563</v>
      </c>
      <c r="T2797" s="15">
        <f t="shared" si="2040"/>
        <v>0</v>
      </c>
      <c r="U2797" s="23">
        <f t="shared" si="2057"/>
        <v>1519968.7010477632</v>
      </c>
      <c r="V2797" s="23">
        <f t="shared" si="2058"/>
        <v>138178.97282252394</v>
      </c>
      <c r="W2797" s="23">
        <f t="shared" si="2071"/>
        <v>0</v>
      </c>
      <c r="X2797" s="23">
        <f t="shared" si="2059"/>
        <v>38288974.964831896</v>
      </c>
      <c r="Y2797" s="23">
        <f t="shared" si="2041"/>
        <v>13825559.361691331</v>
      </c>
      <c r="Z2797" s="3">
        <f t="shared" si="2042"/>
        <v>0</v>
      </c>
      <c r="AA2797" s="23">
        <f t="shared" si="2043"/>
        <v>64234813.111673482</v>
      </c>
      <c r="AB2797" s="26">
        <f t="shared" si="2060"/>
        <v>70086276.274228543</v>
      </c>
      <c r="AC2797" s="23">
        <f t="shared" si="2061"/>
        <v>74889487.274228647</v>
      </c>
      <c r="AD2797" s="23">
        <f t="shared" si="2067"/>
        <v>4803211</v>
      </c>
      <c r="AE2797" s="24">
        <f t="shared" si="2028"/>
        <v>70086276.274228647</v>
      </c>
      <c r="AF2797" s="3">
        <f t="shared" si="2062"/>
        <v>0</v>
      </c>
      <c r="AG2797" s="2">
        <f t="shared" si="2044"/>
        <v>0</v>
      </c>
      <c r="AH2797" s="2">
        <f t="shared" si="2045"/>
        <v>174.51151907867862</v>
      </c>
      <c r="AI2797" s="23">
        <f t="shared" si="2068"/>
        <v>10327269173.954252</v>
      </c>
      <c r="AJ2797" s="23">
        <f t="shared" si="2046"/>
        <v>6219.922423797766</v>
      </c>
      <c r="AK2797" s="23">
        <f t="shared" si="2047"/>
        <v>0</v>
      </c>
      <c r="AL2797" s="23">
        <f t="shared" si="2072"/>
        <v>6729433.8227443695</v>
      </c>
      <c r="AM2797" s="23">
        <f t="shared" si="2073"/>
        <v>6278483450.0326233</v>
      </c>
      <c r="AN2797" s="16">
        <f t="shared" si="2063"/>
        <v>0</v>
      </c>
      <c r="AO2797" s="23">
        <f t="shared" si="2064"/>
        <v>140942.55227897441</v>
      </c>
      <c r="AP2797" s="22">
        <f t="shared" si="2065"/>
        <v>31723799.71100745</v>
      </c>
      <c r="AQ2797" s="30">
        <f t="shared" si="2048"/>
        <v>18646571342.792019</v>
      </c>
      <c r="AR2797" s="28">
        <f t="shared" si="2049"/>
        <v>9148186143.7755451</v>
      </c>
      <c r="AS2797" s="25">
        <f t="shared" si="2050"/>
        <v>200337590.02425668</v>
      </c>
      <c r="AT2797" s="32">
        <f t="shared" si="2051"/>
        <v>0</v>
      </c>
      <c r="AU2797" s="23">
        <f t="shared" si="2052"/>
        <v>0</v>
      </c>
      <c r="AV2797" s="22">
        <f t="shared" si="2053"/>
        <v>2694721843.7651601</v>
      </c>
      <c r="AW2797" s="31">
        <f t="shared" si="2066"/>
        <v>12448190550.346643</v>
      </c>
    </row>
    <row r="2798" spans="1:53" x14ac:dyDescent="0.25">
      <c r="A2798">
        <f t="shared" si="2074"/>
        <v>797</v>
      </c>
      <c r="B2798" t="s">
        <v>8</v>
      </c>
      <c r="C2798" s="27">
        <f t="shared" si="2031"/>
        <v>0</v>
      </c>
      <c r="D2798" s="27">
        <f t="shared" si="2054"/>
        <v>0</v>
      </c>
      <c r="E2798" s="27" t="b">
        <f t="shared" si="2030"/>
        <v>1</v>
      </c>
      <c r="F2798" s="29">
        <f t="shared" si="2032"/>
        <v>0</v>
      </c>
      <c r="G2798" s="27">
        <f t="shared" si="2055"/>
        <v>0</v>
      </c>
      <c r="H2798" s="22">
        <f t="shared" si="2033"/>
        <v>30577156347.958984</v>
      </c>
      <c r="I2798" s="23">
        <f t="shared" si="2034"/>
        <v>132580106.5049091</v>
      </c>
      <c r="J2798" s="23">
        <f t="shared" si="2035"/>
        <v>1086</v>
      </c>
      <c r="K2798" s="19">
        <f t="shared" si="2056"/>
        <v>225.0831931027827</v>
      </c>
      <c r="L2798" s="16">
        <f t="shared" si="2036"/>
        <v>210.91256583763948</v>
      </c>
      <c r="M2798" s="23">
        <f>M2797-IF($B2798="B",(Percent_Rent_In_Elsies*2.49%/12 * H2797)/K2797,0)+IF($B2798="D",N2798,0)+IF(B2798="D",AK2797)+IF(B2798="C",F2797*90%)-(Y2798-Y2797)-IF($B2798="A",Q2797/K2797) + IF($B2798="A",Q2797/K2797)</f>
        <v>-48062161.390117437</v>
      </c>
      <c r="N2798" s="23">
        <f t="shared" si="2037"/>
        <v>0</v>
      </c>
      <c r="O2798" s="22">
        <f t="shared" si="2038"/>
        <v>0</v>
      </c>
      <c r="P2798" s="22">
        <f t="shared" si="2069"/>
        <v>0</v>
      </c>
      <c r="Q2798" s="22">
        <f t="shared" si="2070"/>
        <v>0</v>
      </c>
      <c r="R2798" s="22">
        <f t="shared" si="2039"/>
        <v>373843208.35912681</v>
      </c>
      <c r="S2798" s="16">
        <f t="shared" si="2029"/>
        <v>31101764.4225563</v>
      </c>
      <c r="T2798" s="15">
        <f t="shared" si="2040"/>
        <v>0</v>
      </c>
      <c r="U2798" s="23">
        <f t="shared" si="2057"/>
        <v>1660911.2533267376</v>
      </c>
      <c r="V2798" s="23">
        <f t="shared" si="2058"/>
        <v>138178.97282252394</v>
      </c>
      <c r="W2798" s="23">
        <f t="shared" si="2071"/>
        <v>0</v>
      </c>
      <c r="X2798" s="23">
        <f t="shared" si="2059"/>
        <v>38288974.964831896</v>
      </c>
      <c r="Y2798" s="23">
        <f t="shared" si="2041"/>
        <v>13825559.361691331</v>
      </c>
      <c r="Z2798" s="3">
        <f t="shared" si="2042"/>
        <v>0</v>
      </c>
      <c r="AA2798" s="23">
        <f t="shared" si="2043"/>
        <v>64234813.111673482</v>
      </c>
      <c r="AB2798" s="26">
        <f t="shared" si="2060"/>
        <v>70086276.274228543</v>
      </c>
      <c r="AC2798" s="23">
        <f t="shared" si="2061"/>
        <v>74889487.274228647</v>
      </c>
      <c r="AD2798" s="23">
        <f t="shared" si="2067"/>
        <v>4803211</v>
      </c>
      <c r="AE2798" s="24">
        <f t="shared" si="2028"/>
        <v>70086276.274228647</v>
      </c>
      <c r="AF2798" s="3">
        <f t="shared" si="2062"/>
        <v>1E-4</v>
      </c>
      <c r="AG2798" s="2">
        <f t="shared" si="2044"/>
        <v>0</v>
      </c>
      <c r="AH2798" s="2">
        <f t="shared" si="2045"/>
        <v>174.51151907867862</v>
      </c>
      <c r="AI2798" s="23">
        <f t="shared" si="2068"/>
        <v>10327269173.954252</v>
      </c>
      <c r="AJ2798" s="23">
        <f t="shared" si="2046"/>
        <v>6219.922423797766</v>
      </c>
      <c r="AK2798" s="23">
        <f t="shared" si="2047"/>
        <v>61626.890410879307</v>
      </c>
      <c r="AL2798" s="23">
        <f t="shared" si="2072"/>
        <v>0</v>
      </c>
      <c r="AM2798" s="23">
        <f t="shared" si="2073"/>
        <v>0</v>
      </c>
      <c r="AN2798" s="16">
        <f t="shared" si="2063"/>
        <v>0</v>
      </c>
      <c r="AO2798" s="23">
        <f t="shared" si="2064"/>
        <v>0</v>
      </c>
      <c r="AP2798" s="22">
        <f t="shared" si="2065"/>
        <v>0</v>
      </c>
      <c r="AQ2798" s="30">
        <f t="shared" si="2048"/>
        <v>18646571342.792019</v>
      </c>
      <c r="AR2798" s="28">
        <f t="shared" si="2049"/>
        <v>9148186143.7755451</v>
      </c>
      <c r="AS2798" s="25">
        <f t="shared" si="2050"/>
        <v>200337590.02425668</v>
      </c>
      <c r="AT2798" s="32">
        <f t="shared" si="2051"/>
        <v>0</v>
      </c>
      <c r="AU2798" s="23">
        <f t="shared" si="2052"/>
        <v>0</v>
      </c>
      <c r="AV2798" s="22">
        <f t="shared" si="2053"/>
        <v>2694721843.7651601</v>
      </c>
      <c r="AW2798" s="31">
        <f t="shared" si="2066"/>
        <v>12448190550.346643</v>
      </c>
    </row>
    <row r="2799" spans="1:53" x14ac:dyDescent="0.25">
      <c r="A2799" s="21">
        <f t="shared" si="2074"/>
        <v>797</v>
      </c>
      <c r="B2799" s="21" t="s">
        <v>9</v>
      </c>
      <c r="C2799" s="27">
        <f t="shared" si="2031"/>
        <v>0</v>
      </c>
      <c r="D2799" s="27">
        <f t="shared" si="2054"/>
        <v>0</v>
      </c>
      <c r="E2799" s="27" t="b">
        <f t="shared" si="2030"/>
        <v>1</v>
      </c>
      <c r="F2799" s="29">
        <f t="shared" si="2032"/>
        <v>0</v>
      </c>
      <c r="G2799" s="27">
        <f t="shared" si="2055"/>
        <v>0</v>
      </c>
      <c r="H2799" s="22">
        <f t="shared" si="2033"/>
        <v>30577156347.958984</v>
      </c>
      <c r="I2799" s="23">
        <f t="shared" si="2034"/>
        <v>132580106.5049091</v>
      </c>
      <c r="J2799" s="23">
        <f t="shared" si="2035"/>
        <v>1086</v>
      </c>
      <c r="K2799" s="19">
        <f t="shared" si="2056"/>
        <v>225.0831931027827</v>
      </c>
      <c r="L2799" s="16">
        <f t="shared" si="2036"/>
        <v>210.91256583763948</v>
      </c>
      <c r="M2799" s="23">
        <f>M2798-IF($B2799="B",(Percent_Rent_In_Elsies*2.49%/12 * H2798)/K2798,0)+IF($B2799="D",N2799,0)+IF(B2799="D",AK2798)+IF(B2799="C",F2798*90%)-(Y2799-Y2798)-IF($B2799="A",Q2798/K2798) + IF($B2799="A",Q2798/K2798)</f>
        <v>-48000534.499706559</v>
      </c>
      <c r="N2799" s="23">
        <f t="shared" si="2037"/>
        <v>0</v>
      </c>
      <c r="O2799" s="22">
        <f t="shared" si="2038"/>
        <v>21729781.403942652</v>
      </c>
      <c r="P2799" s="22">
        <f t="shared" si="2069"/>
        <v>0</v>
      </c>
      <c r="Q2799" s="22">
        <f t="shared" si="2070"/>
        <v>0</v>
      </c>
      <c r="R2799" s="22">
        <f t="shared" si="2039"/>
        <v>373843208.35912681</v>
      </c>
      <c r="S2799" s="16">
        <f t="shared" si="2029"/>
        <v>0</v>
      </c>
      <c r="T2799" s="15">
        <f t="shared" si="2040"/>
        <v>9371983.0186136477</v>
      </c>
      <c r="U2799" s="23">
        <f t="shared" si="2057"/>
        <v>1660911.2533267376</v>
      </c>
      <c r="V2799" s="23">
        <f t="shared" si="2058"/>
        <v>0</v>
      </c>
      <c r="W2799" s="23">
        <f t="shared" si="2071"/>
        <v>138178.97282252394</v>
      </c>
      <c r="X2799" s="23">
        <f t="shared" si="2059"/>
        <v>38288974.964831896</v>
      </c>
      <c r="Y2799" s="23">
        <f t="shared" si="2041"/>
        <v>13825559.361691331</v>
      </c>
      <c r="Z2799" s="3">
        <f t="shared" si="2042"/>
        <v>0</v>
      </c>
      <c r="AA2799" s="23">
        <f t="shared" si="2043"/>
        <v>64173186.221262604</v>
      </c>
      <c r="AB2799" s="26">
        <f t="shared" si="2060"/>
        <v>70086276.274228543</v>
      </c>
      <c r="AC2799" s="23">
        <f t="shared" si="2061"/>
        <v>74889487.274228647</v>
      </c>
      <c r="AD2799" s="23">
        <f t="shared" si="2067"/>
        <v>4803211</v>
      </c>
      <c r="AE2799" s="24">
        <f t="shared" si="2028"/>
        <v>70086276.274228647</v>
      </c>
      <c r="AF2799" s="3">
        <f t="shared" si="2062"/>
        <v>0</v>
      </c>
      <c r="AG2799" s="2">
        <f t="shared" si="2044"/>
        <v>0</v>
      </c>
      <c r="AH2799" s="2">
        <f t="shared" si="2045"/>
        <v>174.51151907867862</v>
      </c>
      <c r="AI2799" s="23">
        <f t="shared" si="2068"/>
        <v>10317361190.186626</v>
      </c>
      <c r="AJ2799" s="23">
        <f t="shared" si="2046"/>
        <v>6219.922423797766</v>
      </c>
      <c r="AK2799" s="23">
        <f t="shared" si="2047"/>
        <v>0</v>
      </c>
      <c r="AL2799" s="23">
        <f t="shared" si="2072"/>
        <v>0</v>
      </c>
      <c r="AM2799" s="23">
        <f t="shared" si="2073"/>
        <v>0</v>
      </c>
      <c r="AN2799" s="16">
        <f t="shared" si="2063"/>
        <v>0</v>
      </c>
      <c r="AO2799" s="23">
        <f t="shared" si="2064"/>
        <v>0</v>
      </c>
      <c r="AP2799" s="22">
        <f t="shared" si="2065"/>
        <v>0</v>
      </c>
      <c r="AQ2799" s="30">
        <f t="shared" si="2048"/>
        <v>18646571342.792019</v>
      </c>
      <c r="AR2799" s="28">
        <f t="shared" si="2049"/>
        <v>9148186143.7755451</v>
      </c>
      <c r="AS2799" s="25">
        <f t="shared" si="2050"/>
        <v>200337590.02425668</v>
      </c>
      <c r="AT2799" s="32">
        <f t="shared" si="2051"/>
        <v>0</v>
      </c>
      <c r="AU2799" s="23">
        <f t="shared" si="2052"/>
        <v>0</v>
      </c>
      <c r="AV2799" s="22">
        <f t="shared" si="2053"/>
        <v>2694721843.7651601</v>
      </c>
      <c r="AW2799" s="31">
        <f t="shared" si="2066"/>
        <v>12448190550.346643</v>
      </c>
      <c r="AX2799" s="21"/>
      <c r="AY2799" s="21"/>
      <c r="AZ2799" s="21"/>
      <c r="BA2799" s="21"/>
    </row>
    <row r="2800" spans="1:53" x14ac:dyDescent="0.25">
      <c r="A2800" s="21">
        <f t="shared" si="2074"/>
        <v>797</v>
      </c>
      <c r="B2800" s="21" t="s">
        <v>28</v>
      </c>
      <c r="C2800" s="27">
        <f t="shared" si="2031"/>
        <v>0</v>
      </c>
      <c r="D2800" s="27">
        <f t="shared" si="2054"/>
        <v>0</v>
      </c>
      <c r="E2800" s="27" t="b">
        <f t="shared" si="2030"/>
        <v>1</v>
      </c>
      <c r="F2800" s="29">
        <f t="shared" si="2032"/>
        <v>0</v>
      </c>
      <c r="G2800" s="27">
        <f t="shared" si="2055"/>
        <v>0</v>
      </c>
      <c r="H2800" s="22">
        <f t="shared" si="2033"/>
        <v>30577156347.958984</v>
      </c>
      <c r="I2800" s="23">
        <f t="shared" si="2034"/>
        <v>132580106.5049091</v>
      </c>
      <c r="J2800" s="23">
        <f t="shared" si="2035"/>
        <v>1086</v>
      </c>
      <c r="K2800" s="19">
        <f t="shared" si="2056"/>
        <v>225.0831931027827</v>
      </c>
      <c r="L2800" s="16">
        <f t="shared" si="2036"/>
        <v>210.91256583763948</v>
      </c>
      <c r="M2800" s="23">
        <f>M2799-IF($B2800="B",(Percent_Rent_In_Elsies*2.49%/12 * H2799)/K2799,0)+IF($B2800="D",N2800,0)+IF(B2800="D",AK2799)+IF(B2800="C",F2799*90%)-(Y2800-Y2799)-IF($B2800="A",Q2799/K2799) + IF($B2800="A",Q2799/K2799)</f>
        <v>-48000534.499706559</v>
      </c>
      <c r="N2800" s="23">
        <f t="shared" si="2037"/>
        <v>0</v>
      </c>
      <c r="O2800" s="22">
        <f t="shared" si="2038"/>
        <v>0</v>
      </c>
      <c r="P2800" s="22">
        <f t="shared" si="2069"/>
        <v>21729781.403942652</v>
      </c>
      <c r="Q2800" s="22">
        <f t="shared" si="2070"/>
        <v>0</v>
      </c>
      <c r="R2800" s="22">
        <f t="shared" si="2039"/>
        <v>373843208.35912681</v>
      </c>
      <c r="S2800" s="16">
        <f t="shared" si="2029"/>
        <v>0</v>
      </c>
      <c r="T2800" s="15">
        <f t="shared" si="2040"/>
        <v>0</v>
      </c>
      <c r="U2800" s="23">
        <f t="shared" si="2057"/>
        <v>1660911.2533267376</v>
      </c>
      <c r="V2800" s="23">
        <f t="shared" si="2058"/>
        <v>0</v>
      </c>
      <c r="W2800" s="23">
        <f t="shared" si="2071"/>
        <v>0</v>
      </c>
      <c r="X2800" s="23">
        <f t="shared" si="2059"/>
        <v>38288974.964831896</v>
      </c>
      <c r="Y2800" s="23">
        <f t="shared" si="2041"/>
        <v>13825559.361691331</v>
      </c>
      <c r="Z2800" s="3">
        <f t="shared" si="2042"/>
        <v>6908.9486411261978</v>
      </c>
      <c r="AA2800" s="23">
        <f t="shared" si="2043"/>
        <v>64276820.450879499</v>
      </c>
      <c r="AB2800" s="26">
        <f t="shared" si="2060"/>
        <v>70086276.274228543</v>
      </c>
      <c r="AC2800" s="23">
        <f t="shared" si="2061"/>
        <v>74889487.274228647</v>
      </c>
      <c r="AD2800" s="23">
        <f t="shared" si="2067"/>
        <v>4803211</v>
      </c>
      <c r="AE2800" s="24">
        <f t="shared" si="2028"/>
        <v>70086276.274228647</v>
      </c>
      <c r="AF2800" s="3">
        <f t="shared" si="2062"/>
        <v>0</v>
      </c>
      <c r="AG2800" s="2">
        <f t="shared" si="2044"/>
        <v>829073836.93514371</v>
      </c>
      <c r="AH2800" s="2">
        <f t="shared" si="2045"/>
        <v>174.51151907867862</v>
      </c>
      <c r="AI2800" s="23">
        <f t="shared" si="2068"/>
        <v>10334022849.698709</v>
      </c>
      <c r="AJ2800" s="23">
        <f t="shared" si="2046"/>
        <v>6219.922423797766</v>
      </c>
      <c r="AK2800" s="23">
        <f t="shared" si="2047"/>
        <v>0</v>
      </c>
      <c r="AL2800" s="23">
        <f t="shared" si="2072"/>
        <v>0</v>
      </c>
      <c r="AM2800" s="23">
        <f t="shared" si="2073"/>
        <v>0</v>
      </c>
      <c r="AN2800" s="16">
        <f t="shared" si="2063"/>
        <v>0</v>
      </c>
      <c r="AO2800" s="23">
        <f t="shared" si="2064"/>
        <v>0</v>
      </c>
      <c r="AP2800" s="22">
        <f t="shared" si="2065"/>
        <v>0</v>
      </c>
      <c r="AQ2800" s="30">
        <f t="shared" si="2048"/>
        <v>18646571342.792019</v>
      </c>
      <c r="AR2800" s="28">
        <f t="shared" si="2049"/>
        <v>9148186143.7755451</v>
      </c>
      <c r="AS2800" s="25">
        <f t="shared" si="2050"/>
        <v>200337590.02425668</v>
      </c>
      <c r="AT2800" s="32">
        <f t="shared" si="2051"/>
        <v>13817.897282252396</v>
      </c>
      <c r="AU2800" s="23">
        <f t="shared" si="2052"/>
        <v>13817.897282252396</v>
      </c>
      <c r="AV2800" s="22">
        <f t="shared" si="2053"/>
        <v>2704093826.7837739</v>
      </c>
      <c r="AW2800" s="31">
        <f t="shared" si="2066"/>
        <v>12448190550.346643</v>
      </c>
      <c r="AX2800" s="21"/>
      <c r="AY2800" s="21"/>
      <c r="AZ2800" s="21"/>
      <c r="BA2800" s="21"/>
    </row>
    <row r="2801" spans="1:53" x14ac:dyDescent="0.25">
      <c r="A2801">
        <f t="shared" si="2074"/>
        <v>798</v>
      </c>
      <c r="B2801" t="s">
        <v>6</v>
      </c>
      <c r="C2801" s="27">
        <f t="shared" si="2031"/>
        <v>0</v>
      </c>
      <c r="D2801" s="27">
        <f t="shared" si="2054"/>
        <v>0</v>
      </c>
      <c r="E2801" s="27" t="b">
        <f t="shared" si="2030"/>
        <v>1</v>
      </c>
      <c r="F2801" s="29">
        <f t="shared" si="2032"/>
        <v>0</v>
      </c>
      <c r="G2801" s="27">
        <f t="shared" si="2055"/>
        <v>0</v>
      </c>
      <c r="H2801" s="22">
        <f t="shared" si="2033"/>
        <v>30628118275.205585</v>
      </c>
      <c r="I2801" s="23">
        <f t="shared" si="2034"/>
        <v>132580106.5049091</v>
      </c>
      <c r="J2801" s="23">
        <f t="shared" si="2035"/>
        <v>1086</v>
      </c>
      <c r="K2801" s="19">
        <f t="shared" si="2056"/>
        <v>225.0831931027827</v>
      </c>
      <c r="L2801" s="16">
        <f t="shared" si="2036"/>
        <v>211.26408678070223</v>
      </c>
      <c r="M2801" s="23">
        <f>M2800-IF($B2801="B",(Percent_Rent_In_Elsies*2.49%/12 * H2800)/K2800,0)+IF($B2801="D",N2801,0)+IF(B2801="D",AK2800)+IF(B2801="C",F2800*90%)-(Y2801-Y2800)-IF($B2801="A",Q2800/K2800) + IF($B2801="A",Q2800/K2800)</f>
        <v>-48000534.499706559</v>
      </c>
      <c r="N2801" s="23">
        <f t="shared" si="2037"/>
        <v>0</v>
      </c>
      <c r="O2801" s="22">
        <f t="shared" si="2038"/>
        <v>0</v>
      </c>
      <c r="P2801" s="22">
        <f t="shared" si="2069"/>
        <v>0</v>
      </c>
      <c r="Q2801" s="22">
        <f t="shared" si="2070"/>
        <v>0</v>
      </c>
      <c r="R2801" s="22">
        <f t="shared" si="2039"/>
        <v>373843208.35912681</v>
      </c>
      <c r="S2801" s="16">
        <f t="shared" si="2029"/>
        <v>0</v>
      </c>
      <c r="T2801" s="15">
        <f t="shared" si="2040"/>
        <v>0</v>
      </c>
      <c r="U2801" s="23">
        <f t="shared" si="2057"/>
        <v>1660911.2533267376</v>
      </c>
      <c r="V2801" s="23">
        <f t="shared" si="2058"/>
        <v>0</v>
      </c>
      <c r="W2801" s="23">
        <f t="shared" si="2071"/>
        <v>0</v>
      </c>
      <c r="X2801" s="23">
        <f t="shared" si="2059"/>
        <v>38323519.708037525</v>
      </c>
      <c r="Y2801" s="23">
        <f t="shared" si="2041"/>
        <v>13825559.361691331</v>
      </c>
      <c r="Z2801" s="3">
        <f t="shared" si="2042"/>
        <v>0</v>
      </c>
      <c r="AA2801" s="23">
        <f t="shared" si="2043"/>
        <v>64276820.450879499</v>
      </c>
      <c r="AB2801" s="26">
        <f t="shared" si="2060"/>
        <v>70086276.274228543</v>
      </c>
      <c r="AC2801" s="23">
        <f t="shared" si="2061"/>
        <v>74889487.274228647</v>
      </c>
      <c r="AD2801" s="23">
        <f t="shared" si="2067"/>
        <v>4803211</v>
      </c>
      <c r="AE2801" s="24">
        <f t="shared" si="2028"/>
        <v>70086276.274228647</v>
      </c>
      <c r="AF2801" s="3">
        <f t="shared" si="2062"/>
        <v>0</v>
      </c>
      <c r="AG2801" s="2">
        <f t="shared" si="2044"/>
        <v>0</v>
      </c>
      <c r="AH2801" s="2">
        <f t="shared" si="2045"/>
        <v>174.80237161047646</v>
      </c>
      <c r="AI2801" s="23">
        <f t="shared" si="2068"/>
        <v>10334022849.698709</v>
      </c>
      <c r="AJ2801" s="23">
        <f t="shared" si="2046"/>
        <v>6219.922423797766</v>
      </c>
      <c r="AK2801" s="23">
        <f t="shared" si="2047"/>
        <v>0</v>
      </c>
      <c r="AL2801" s="23">
        <f t="shared" si="2072"/>
        <v>0</v>
      </c>
      <c r="AM2801" s="23">
        <f t="shared" si="2073"/>
        <v>0</v>
      </c>
      <c r="AN2801" s="16">
        <f t="shared" si="2063"/>
        <v>0</v>
      </c>
      <c r="AO2801" s="23">
        <f t="shared" si="2064"/>
        <v>0</v>
      </c>
      <c r="AP2801" s="22">
        <f t="shared" si="2065"/>
        <v>0</v>
      </c>
      <c r="AQ2801" s="30">
        <f t="shared" si="2048"/>
        <v>18646571342.792019</v>
      </c>
      <c r="AR2801" s="28">
        <f t="shared" si="2049"/>
        <v>9148186143.7755451</v>
      </c>
      <c r="AS2801" s="25">
        <f t="shared" si="2050"/>
        <v>200337590.02425668</v>
      </c>
      <c r="AT2801" s="32">
        <f t="shared" si="2051"/>
        <v>0</v>
      </c>
      <c r="AU2801" s="23">
        <f t="shared" si="2052"/>
        <v>0</v>
      </c>
      <c r="AV2801" s="22">
        <f t="shared" si="2053"/>
        <v>2704093826.7837739</v>
      </c>
      <c r="AW2801" s="31">
        <f t="shared" si="2066"/>
        <v>12426460768.942701</v>
      </c>
    </row>
    <row r="2802" spans="1:53" x14ac:dyDescent="0.25">
      <c r="A2802">
        <f t="shared" si="2074"/>
        <v>798</v>
      </c>
      <c r="B2802" t="s">
        <v>7</v>
      </c>
      <c r="C2802" s="27">
        <f t="shared" si="2031"/>
        <v>0</v>
      </c>
      <c r="D2802" s="27">
        <f t="shared" si="2054"/>
        <v>0</v>
      </c>
      <c r="E2802" s="27" t="b">
        <f t="shared" si="2030"/>
        <v>1</v>
      </c>
      <c r="F2802" s="29">
        <f t="shared" si="2032"/>
        <v>0</v>
      </c>
      <c r="G2802" s="27">
        <f t="shared" si="2055"/>
        <v>0</v>
      </c>
      <c r="H2802" s="22">
        <f t="shared" si="2033"/>
        <v>30628118275.205585</v>
      </c>
      <c r="I2802" s="23">
        <f t="shared" si="2034"/>
        <v>132580106.5049091</v>
      </c>
      <c r="J2802" s="23">
        <f t="shared" si="2035"/>
        <v>1086</v>
      </c>
      <c r="K2802" s="19">
        <f t="shared" si="2056"/>
        <v>225.0831931027827</v>
      </c>
      <c r="L2802" s="16">
        <f t="shared" si="2036"/>
        <v>211.26408678070223</v>
      </c>
      <c r="M2802" s="23">
        <f>M2801-IF($B2802="B",(Percent_Rent_In_Elsies*2.49%/12 * H2801)/K2801,0)+IF($B2802="D",N2802,0)+IF(B2802="D",AK2801)+IF(B2802="C",F2801*90%)-(Y2802-Y2801)-IF($B2802="A",Q2801/K2801) + IF($B2802="A",Q2801/K2801)</f>
        <v>-48141711.956239335</v>
      </c>
      <c r="N2802" s="23">
        <f t="shared" si="2037"/>
        <v>0</v>
      </c>
      <c r="O2802" s="22">
        <f t="shared" si="2038"/>
        <v>0</v>
      </c>
      <c r="P2802" s="22">
        <f t="shared" si="2069"/>
        <v>0</v>
      </c>
      <c r="Q2802" s="22">
        <f t="shared" si="2070"/>
        <v>0</v>
      </c>
      <c r="R2802" s="22">
        <f t="shared" si="2039"/>
        <v>342689607.66253293</v>
      </c>
      <c r="S2802" s="16">
        <f t="shared" si="2029"/>
        <v>31153600.696593899</v>
      </c>
      <c r="T2802" s="15">
        <f t="shared" si="2040"/>
        <v>0</v>
      </c>
      <c r="U2802" s="23">
        <f t="shared" si="2057"/>
        <v>1522501.9822161761</v>
      </c>
      <c r="V2802" s="23">
        <f t="shared" si="2058"/>
        <v>138409.27111056147</v>
      </c>
      <c r="W2802" s="23">
        <f t="shared" si="2071"/>
        <v>0</v>
      </c>
      <c r="X2802" s="23">
        <f t="shared" si="2059"/>
        <v>38323519.708037525</v>
      </c>
      <c r="Y2802" s="23">
        <f t="shared" si="2041"/>
        <v>13825559.361691331</v>
      </c>
      <c r="Z2802" s="3">
        <f t="shared" si="2042"/>
        <v>0</v>
      </c>
      <c r="AA2802" s="23">
        <f t="shared" si="2043"/>
        <v>64276820.450879499</v>
      </c>
      <c r="AB2802" s="26">
        <f t="shared" si="2060"/>
        <v>70086276.274228543</v>
      </c>
      <c r="AC2802" s="23">
        <f t="shared" si="2061"/>
        <v>74889487.274228647</v>
      </c>
      <c r="AD2802" s="23">
        <f t="shared" si="2067"/>
        <v>4803211</v>
      </c>
      <c r="AE2802" s="24">
        <f t="shared" si="2028"/>
        <v>70086276.274228647</v>
      </c>
      <c r="AF2802" s="3">
        <f t="shared" si="2062"/>
        <v>0</v>
      </c>
      <c r="AG2802" s="2">
        <f t="shared" si="2044"/>
        <v>0</v>
      </c>
      <c r="AH2802" s="2">
        <f t="shared" si="2045"/>
        <v>174.80237161047646</v>
      </c>
      <c r="AI2802" s="23">
        <f t="shared" si="2068"/>
        <v>10334022849.698709</v>
      </c>
      <c r="AJ2802" s="23">
        <f t="shared" si="2046"/>
        <v>6219.922423797766</v>
      </c>
      <c r="AK2802" s="23">
        <f t="shared" si="2047"/>
        <v>0</v>
      </c>
      <c r="AL2802" s="23">
        <f t="shared" si="2072"/>
        <v>6753675.7444572449</v>
      </c>
      <c r="AM2802" s="23">
        <f t="shared" si="2073"/>
        <v>6301100880.9013033</v>
      </c>
      <c r="AN2802" s="16">
        <f t="shared" si="2063"/>
        <v>0</v>
      </c>
      <c r="AO2802" s="23">
        <f t="shared" si="2064"/>
        <v>141177.45653277272</v>
      </c>
      <c r="AP2802" s="22">
        <f t="shared" si="2065"/>
        <v>31776672.710525796</v>
      </c>
      <c r="AQ2802" s="30">
        <f t="shared" si="2048"/>
        <v>18709854586.495029</v>
      </c>
      <c r="AR2802" s="28">
        <f t="shared" si="2049"/>
        <v>9179692714.7680321</v>
      </c>
      <c r="AS2802" s="25">
        <f t="shared" si="2050"/>
        <v>200337590.02425668</v>
      </c>
      <c r="AT2802" s="32">
        <f t="shared" si="2051"/>
        <v>0</v>
      </c>
      <c r="AU2802" s="23">
        <f t="shared" si="2052"/>
        <v>0</v>
      </c>
      <c r="AV2802" s="22">
        <f t="shared" si="2053"/>
        <v>2704093826.7837739</v>
      </c>
      <c r="AW2802" s="31">
        <f t="shared" si="2066"/>
        <v>12489744012.645714</v>
      </c>
    </row>
    <row r="2803" spans="1:53" s="21" customFormat="1" x14ac:dyDescent="0.25">
      <c r="A2803">
        <f t="shared" si="2074"/>
        <v>798</v>
      </c>
      <c r="B2803" t="s">
        <v>8</v>
      </c>
      <c r="C2803" s="27">
        <f t="shared" si="2031"/>
        <v>0</v>
      </c>
      <c r="D2803" s="27">
        <f t="shared" si="2054"/>
        <v>0</v>
      </c>
      <c r="E2803" s="27" t="b">
        <f t="shared" si="2030"/>
        <v>1</v>
      </c>
      <c r="F2803" s="29">
        <f t="shared" si="2032"/>
        <v>0</v>
      </c>
      <c r="G2803" s="27">
        <f t="shared" si="2055"/>
        <v>0</v>
      </c>
      <c r="H2803" s="22">
        <f t="shared" si="2033"/>
        <v>30628118275.205585</v>
      </c>
      <c r="I2803" s="23">
        <f t="shared" si="2034"/>
        <v>132580106.5049091</v>
      </c>
      <c r="J2803" s="23">
        <f t="shared" si="2035"/>
        <v>1086</v>
      </c>
      <c r="K2803" s="19">
        <f t="shared" si="2056"/>
        <v>225.0831931027827</v>
      </c>
      <c r="L2803" s="16">
        <f t="shared" si="2036"/>
        <v>211.26408678070223</v>
      </c>
      <c r="M2803" s="23">
        <f>M2802-IF($B2803="B",(Percent_Rent_In_Elsies*2.49%/12 * H2802)/K2802,0)+IF($B2803="D",N2803,0)+IF(B2803="D",AK2802)+IF(B2803="C",F2802*90%)-(Y2803-Y2802)-IF($B2803="A",Q2802/K2802) + IF($B2803="A",Q2802/K2802)</f>
        <v>-48141711.956239335</v>
      </c>
      <c r="N2803" s="23">
        <f t="shared" si="2037"/>
        <v>0</v>
      </c>
      <c r="O2803" s="22">
        <f t="shared" si="2038"/>
        <v>0</v>
      </c>
      <c r="P2803" s="22">
        <f t="shared" si="2069"/>
        <v>0</v>
      </c>
      <c r="Q2803" s="22">
        <f t="shared" si="2070"/>
        <v>0</v>
      </c>
      <c r="R2803" s="22">
        <f t="shared" si="2039"/>
        <v>374466280.37305874</v>
      </c>
      <c r="S2803" s="16">
        <f t="shared" si="2029"/>
        <v>31153600.696593899</v>
      </c>
      <c r="T2803" s="15">
        <f t="shared" si="2040"/>
        <v>0</v>
      </c>
      <c r="U2803" s="23">
        <f t="shared" si="2057"/>
        <v>1663679.4387489487</v>
      </c>
      <c r="V2803" s="23">
        <f t="shared" si="2058"/>
        <v>138409.27111056147</v>
      </c>
      <c r="W2803" s="23">
        <f t="shared" si="2071"/>
        <v>0</v>
      </c>
      <c r="X2803" s="23">
        <f t="shared" si="2059"/>
        <v>38323519.708037525</v>
      </c>
      <c r="Y2803" s="23">
        <f t="shared" si="2041"/>
        <v>13825559.361691331</v>
      </c>
      <c r="Z2803" s="3">
        <f t="shared" si="2042"/>
        <v>0</v>
      </c>
      <c r="AA2803" s="23">
        <f t="shared" si="2043"/>
        <v>64276820.450879499</v>
      </c>
      <c r="AB2803" s="26">
        <f t="shared" si="2060"/>
        <v>70086276.274228543</v>
      </c>
      <c r="AC2803" s="23">
        <f t="shared" si="2061"/>
        <v>74889487.274228647</v>
      </c>
      <c r="AD2803" s="23">
        <f t="shared" si="2067"/>
        <v>4803211</v>
      </c>
      <c r="AE2803" s="24">
        <f t="shared" ref="AE2803:AE2866" si="2075">AC2803-AD2803</f>
        <v>70086276.274228647</v>
      </c>
      <c r="AF2803" s="3">
        <f t="shared" si="2062"/>
        <v>1E-4</v>
      </c>
      <c r="AG2803" s="2">
        <f t="shared" si="2044"/>
        <v>0</v>
      </c>
      <c r="AH2803" s="2">
        <f t="shared" si="2045"/>
        <v>174.80237161047646</v>
      </c>
      <c r="AI2803" s="23">
        <f t="shared" si="2068"/>
        <v>10334022849.698709</v>
      </c>
      <c r="AJ2803" s="23">
        <f t="shared" si="2046"/>
        <v>6219.922423797766</v>
      </c>
      <c r="AK2803" s="23">
        <f t="shared" si="2047"/>
        <v>61648.68073859984</v>
      </c>
      <c r="AL2803" s="23">
        <f t="shared" si="2072"/>
        <v>0</v>
      </c>
      <c r="AM2803" s="23">
        <f t="shared" si="2073"/>
        <v>0</v>
      </c>
      <c r="AN2803" s="16">
        <f t="shared" si="2063"/>
        <v>0</v>
      </c>
      <c r="AO2803" s="23">
        <f t="shared" si="2064"/>
        <v>0</v>
      </c>
      <c r="AP2803" s="22">
        <f t="shared" si="2065"/>
        <v>0</v>
      </c>
      <c r="AQ2803" s="30">
        <f t="shared" si="2048"/>
        <v>18709854586.495029</v>
      </c>
      <c r="AR2803" s="28">
        <f t="shared" si="2049"/>
        <v>9179692714.7680321</v>
      </c>
      <c r="AS2803" s="25">
        <f t="shared" si="2050"/>
        <v>200337590.02425668</v>
      </c>
      <c r="AT2803" s="32">
        <f t="shared" si="2051"/>
        <v>0</v>
      </c>
      <c r="AU2803" s="23">
        <f t="shared" si="2052"/>
        <v>0</v>
      </c>
      <c r="AV2803" s="22">
        <f t="shared" si="2053"/>
        <v>2704093826.7837739</v>
      </c>
      <c r="AW2803" s="31">
        <f t="shared" si="2066"/>
        <v>12489744012.645714</v>
      </c>
      <c r="AX2803"/>
      <c r="AY2803"/>
      <c r="AZ2803"/>
      <c r="BA2803"/>
    </row>
    <row r="2804" spans="1:53" s="21" customFormat="1" x14ac:dyDescent="0.25">
      <c r="A2804">
        <f t="shared" si="2074"/>
        <v>798</v>
      </c>
      <c r="B2804" t="s">
        <v>9</v>
      </c>
      <c r="C2804" s="27">
        <f t="shared" si="2031"/>
        <v>0</v>
      </c>
      <c r="D2804" s="27">
        <f t="shared" si="2054"/>
        <v>0</v>
      </c>
      <c r="E2804" s="27" t="b">
        <f t="shared" si="2030"/>
        <v>1</v>
      </c>
      <c r="F2804" s="29">
        <f t="shared" si="2032"/>
        <v>0</v>
      </c>
      <c r="G2804" s="27">
        <f t="shared" si="2055"/>
        <v>0</v>
      </c>
      <c r="H2804" s="22">
        <f t="shared" si="2033"/>
        <v>30628118275.205585</v>
      </c>
      <c r="I2804" s="23">
        <f t="shared" si="2034"/>
        <v>132580106.5049091</v>
      </c>
      <c r="J2804" s="23">
        <f t="shared" si="2035"/>
        <v>1086</v>
      </c>
      <c r="K2804" s="19">
        <f t="shared" si="2056"/>
        <v>225.0831931027827</v>
      </c>
      <c r="L2804" s="16">
        <f t="shared" si="2036"/>
        <v>211.26408678070223</v>
      </c>
      <c r="M2804" s="23">
        <f>M2803-IF($B2804="B",(Percent_Rent_In_Elsies*2.49%/12 * H2803)/K2803,0)+IF($B2804="D",N2804,0)+IF(B2804="D",AK2803)+IF(B2804="C",F2803*90%)-(Y2804-Y2803)-IF($B2804="A",Q2803/K2803) + IF($B2804="A",Q2803/K2803)</f>
        <v>-48080063.275500737</v>
      </c>
      <c r="N2804" s="23">
        <f t="shared" si="2037"/>
        <v>0</v>
      </c>
      <c r="O2804" s="22">
        <f t="shared" si="2038"/>
        <v>21765997.706282564</v>
      </c>
      <c r="P2804" s="22">
        <f t="shared" si="2069"/>
        <v>0</v>
      </c>
      <c r="Q2804" s="22">
        <f t="shared" si="2070"/>
        <v>0</v>
      </c>
      <c r="R2804" s="22">
        <f t="shared" si="2039"/>
        <v>374466280.37305874</v>
      </c>
      <c r="S2804" s="16">
        <f t="shared" si="2029"/>
        <v>0</v>
      </c>
      <c r="T2804" s="15">
        <f t="shared" si="2040"/>
        <v>9387602.9903113358</v>
      </c>
      <c r="U2804" s="23">
        <f t="shared" si="2057"/>
        <v>1663679.4387489487</v>
      </c>
      <c r="V2804" s="23">
        <f t="shared" si="2058"/>
        <v>0</v>
      </c>
      <c r="W2804" s="23">
        <f t="shared" si="2071"/>
        <v>138409.27111056147</v>
      </c>
      <c r="X2804" s="23">
        <f t="shared" si="2059"/>
        <v>38323519.708037525</v>
      </c>
      <c r="Y2804" s="23">
        <f t="shared" si="2041"/>
        <v>13825559.361691331</v>
      </c>
      <c r="Z2804" s="3">
        <f t="shared" si="2042"/>
        <v>0</v>
      </c>
      <c r="AA2804" s="23">
        <f t="shared" si="2043"/>
        <v>64215171.770140901</v>
      </c>
      <c r="AB2804" s="26">
        <f t="shared" si="2060"/>
        <v>70086276.274228543</v>
      </c>
      <c r="AC2804" s="23">
        <f t="shared" si="2061"/>
        <v>74889487.274228647</v>
      </c>
      <c r="AD2804" s="23">
        <f t="shared" si="2067"/>
        <v>4803211</v>
      </c>
      <c r="AE2804" s="24">
        <f t="shared" si="2075"/>
        <v>70086276.274228647</v>
      </c>
      <c r="AF2804" s="3">
        <f t="shared" si="2062"/>
        <v>0</v>
      </c>
      <c r="AG2804" s="2">
        <f t="shared" si="2044"/>
        <v>0</v>
      </c>
      <c r="AH2804" s="2">
        <f t="shared" si="2045"/>
        <v>174.80237161047646</v>
      </c>
      <c r="AI2804" s="23">
        <f t="shared" si="2068"/>
        <v>10324111362.619268</v>
      </c>
      <c r="AJ2804" s="23">
        <f t="shared" si="2046"/>
        <v>6219.922423797766</v>
      </c>
      <c r="AK2804" s="23">
        <f t="shared" si="2047"/>
        <v>0</v>
      </c>
      <c r="AL2804" s="23">
        <f t="shared" si="2072"/>
        <v>0</v>
      </c>
      <c r="AM2804" s="23">
        <f t="shared" si="2073"/>
        <v>0</v>
      </c>
      <c r="AN2804" s="16">
        <f t="shared" si="2063"/>
        <v>0</v>
      </c>
      <c r="AO2804" s="23">
        <f t="shared" si="2064"/>
        <v>0</v>
      </c>
      <c r="AP2804" s="22">
        <f t="shared" si="2065"/>
        <v>0</v>
      </c>
      <c r="AQ2804" s="30">
        <f t="shared" si="2048"/>
        <v>18709854586.495029</v>
      </c>
      <c r="AR2804" s="28">
        <f t="shared" si="2049"/>
        <v>9179692714.7680321</v>
      </c>
      <c r="AS2804" s="25">
        <f t="shared" si="2050"/>
        <v>200337590.02425668</v>
      </c>
      <c r="AT2804" s="32">
        <f t="shared" si="2051"/>
        <v>0</v>
      </c>
      <c r="AU2804" s="23">
        <f t="shared" si="2052"/>
        <v>0</v>
      </c>
      <c r="AV2804" s="22">
        <f t="shared" si="2053"/>
        <v>2704093826.7837739</v>
      </c>
      <c r="AW2804" s="31">
        <f t="shared" si="2066"/>
        <v>12489744012.645714</v>
      </c>
      <c r="AX2804"/>
      <c r="AY2804"/>
      <c r="AZ2804"/>
      <c r="BA2804"/>
    </row>
    <row r="2805" spans="1:53" x14ac:dyDescent="0.25">
      <c r="A2805" s="21">
        <f t="shared" si="2074"/>
        <v>798</v>
      </c>
      <c r="B2805" s="21" t="s">
        <v>28</v>
      </c>
      <c r="C2805" s="27">
        <f t="shared" si="2031"/>
        <v>0</v>
      </c>
      <c r="D2805" s="27">
        <f t="shared" si="2054"/>
        <v>0</v>
      </c>
      <c r="E2805" s="27" t="b">
        <f t="shared" si="2030"/>
        <v>1</v>
      </c>
      <c r="F2805" s="29">
        <f t="shared" si="2032"/>
        <v>0</v>
      </c>
      <c r="G2805" s="27">
        <f t="shared" si="2055"/>
        <v>0</v>
      </c>
      <c r="H2805" s="22">
        <f t="shared" si="2033"/>
        <v>30628118275.205585</v>
      </c>
      <c r="I2805" s="23">
        <f t="shared" si="2034"/>
        <v>132580106.5049091</v>
      </c>
      <c r="J2805" s="23">
        <f t="shared" si="2035"/>
        <v>1086</v>
      </c>
      <c r="K2805" s="19">
        <f t="shared" si="2056"/>
        <v>225.0831931027827</v>
      </c>
      <c r="L2805" s="16">
        <f t="shared" si="2036"/>
        <v>211.26408678070223</v>
      </c>
      <c r="M2805" s="23">
        <f>M2804-IF($B2805="B",(Percent_Rent_In_Elsies*2.49%/12 * H2804)/K2804,0)+IF($B2805="D",N2805,0)+IF(B2805="D",AK2804)+IF(B2805="C",F2804*90%)-(Y2805-Y2804)-IF($B2805="A",Q2804/K2804) + IF($B2805="A",Q2804/K2804)</f>
        <v>-48080063.275500737</v>
      </c>
      <c r="N2805" s="23">
        <f t="shared" si="2037"/>
        <v>0</v>
      </c>
      <c r="O2805" s="22">
        <f t="shared" si="2038"/>
        <v>0</v>
      </c>
      <c r="P2805" s="22">
        <f t="shared" si="2069"/>
        <v>21765997.706282564</v>
      </c>
      <c r="Q2805" s="22">
        <f t="shared" si="2070"/>
        <v>0</v>
      </c>
      <c r="R2805" s="22">
        <f t="shared" si="2039"/>
        <v>374466280.37305874</v>
      </c>
      <c r="S2805" s="16">
        <f t="shared" si="2029"/>
        <v>0</v>
      </c>
      <c r="T2805" s="15">
        <f t="shared" si="2040"/>
        <v>0</v>
      </c>
      <c r="U2805" s="23">
        <f t="shared" si="2057"/>
        <v>1663679.4387489487</v>
      </c>
      <c r="V2805" s="23">
        <f t="shared" si="2058"/>
        <v>0</v>
      </c>
      <c r="W2805" s="23">
        <f t="shared" si="2071"/>
        <v>0</v>
      </c>
      <c r="X2805" s="23">
        <f t="shared" si="2059"/>
        <v>38323519.708037525</v>
      </c>
      <c r="Y2805" s="23">
        <f t="shared" si="2041"/>
        <v>13825559.361691331</v>
      </c>
      <c r="Z2805" s="3">
        <f t="shared" si="2042"/>
        <v>6920.4635555280747</v>
      </c>
      <c r="AA2805" s="23">
        <f t="shared" si="2043"/>
        <v>64318978.723473825</v>
      </c>
      <c r="AB2805" s="26">
        <f t="shared" si="2060"/>
        <v>70086276.274228543</v>
      </c>
      <c r="AC2805" s="23">
        <f t="shared" si="2061"/>
        <v>74889487.274228647</v>
      </c>
      <c r="AD2805" s="23">
        <f t="shared" si="2067"/>
        <v>4803211</v>
      </c>
      <c r="AE2805" s="24">
        <f t="shared" si="2075"/>
        <v>70086276.274228647</v>
      </c>
      <c r="AF2805" s="3">
        <f t="shared" si="2062"/>
        <v>0</v>
      </c>
      <c r="AG2805" s="2">
        <f t="shared" si="2044"/>
        <v>830455626.66336894</v>
      </c>
      <c r="AH2805" s="2">
        <f t="shared" si="2045"/>
        <v>174.80237161047646</v>
      </c>
      <c r="AI2805" s="23">
        <f t="shared" si="2068"/>
        <v>10340800791.563873</v>
      </c>
      <c r="AJ2805" s="23">
        <f t="shared" si="2046"/>
        <v>6219.922423797766</v>
      </c>
      <c r="AK2805" s="23">
        <f t="shared" si="2047"/>
        <v>0</v>
      </c>
      <c r="AL2805" s="23">
        <f t="shared" si="2072"/>
        <v>0</v>
      </c>
      <c r="AM2805" s="23">
        <f t="shared" si="2073"/>
        <v>0</v>
      </c>
      <c r="AN2805" s="16">
        <f t="shared" si="2063"/>
        <v>0</v>
      </c>
      <c r="AO2805" s="23">
        <f t="shared" si="2064"/>
        <v>0</v>
      </c>
      <c r="AP2805" s="22">
        <f t="shared" si="2065"/>
        <v>0</v>
      </c>
      <c r="AQ2805" s="30">
        <f t="shared" si="2048"/>
        <v>18709854586.495029</v>
      </c>
      <c r="AR2805" s="28">
        <f t="shared" si="2049"/>
        <v>9179692714.7680321</v>
      </c>
      <c r="AS2805" s="25">
        <f t="shared" si="2050"/>
        <v>200337590.02425668</v>
      </c>
      <c r="AT2805" s="32">
        <f t="shared" si="2051"/>
        <v>13840.927111056149</v>
      </c>
      <c r="AU2805" s="23">
        <f t="shared" si="2052"/>
        <v>13840.927111056149</v>
      </c>
      <c r="AV2805" s="22">
        <f t="shared" si="2053"/>
        <v>2713481429.774085</v>
      </c>
      <c r="AW2805" s="31">
        <f t="shared" si="2066"/>
        <v>12489744012.645714</v>
      </c>
    </row>
    <row r="2806" spans="1:53" x14ac:dyDescent="0.25">
      <c r="A2806">
        <f t="shared" si="2074"/>
        <v>799</v>
      </c>
      <c r="B2806" t="s">
        <v>6</v>
      </c>
      <c r="C2806" s="27">
        <f t="shared" si="2031"/>
        <v>0</v>
      </c>
      <c r="D2806" s="27">
        <f t="shared" si="2054"/>
        <v>0</v>
      </c>
      <c r="E2806" s="27" t="b">
        <f t="shared" si="2030"/>
        <v>1</v>
      </c>
      <c r="F2806" s="29">
        <f t="shared" si="2032"/>
        <v>0</v>
      </c>
      <c r="G2806" s="27">
        <f t="shared" si="2055"/>
        <v>0</v>
      </c>
      <c r="H2806" s="22">
        <f t="shared" si="2033"/>
        <v>30679165138.997597</v>
      </c>
      <c r="I2806" s="23">
        <f t="shared" si="2034"/>
        <v>132580106.5049091</v>
      </c>
      <c r="J2806" s="23">
        <f t="shared" si="2035"/>
        <v>1086</v>
      </c>
      <c r="K2806" s="19">
        <f t="shared" si="2056"/>
        <v>225.0831931027827</v>
      </c>
      <c r="L2806" s="16">
        <f t="shared" si="2036"/>
        <v>211.61619359200341</v>
      </c>
      <c r="M2806" s="23">
        <f>M2805-IF($B2806="B",(Percent_Rent_In_Elsies*2.49%/12 * H2805)/K2805,0)+IF($B2806="D",N2806,0)+IF(B2806="D",AK2805)+IF(B2806="C",F2805*90%)-(Y2806-Y2805)-IF($B2806="A",Q2805/K2805) + IF($B2806="A",Q2805/K2805)</f>
        <v>-48080063.275500737</v>
      </c>
      <c r="N2806" s="23">
        <f t="shared" si="2037"/>
        <v>0</v>
      </c>
      <c r="O2806" s="22">
        <f t="shared" si="2038"/>
        <v>0</v>
      </c>
      <c r="P2806" s="22">
        <f t="shared" si="2069"/>
        <v>0</v>
      </c>
      <c r="Q2806" s="22">
        <f t="shared" si="2070"/>
        <v>0</v>
      </c>
      <c r="R2806" s="22">
        <f t="shared" si="2039"/>
        <v>374466280.37305874</v>
      </c>
      <c r="S2806" s="16">
        <f t="shared" si="2029"/>
        <v>0</v>
      </c>
      <c r="T2806" s="15">
        <f t="shared" si="2040"/>
        <v>0</v>
      </c>
      <c r="U2806" s="23">
        <f t="shared" si="2057"/>
        <v>1663679.4387489487</v>
      </c>
      <c r="V2806" s="23">
        <f t="shared" si="2058"/>
        <v>0</v>
      </c>
      <c r="W2806" s="23">
        <f t="shared" si="2071"/>
        <v>0</v>
      </c>
      <c r="X2806" s="23">
        <f t="shared" si="2059"/>
        <v>38358122.025815174</v>
      </c>
      <c r="Y2806" s="23">
        <f t="shared" si="2041"/>
        <v>13825559.361691331</v>
      </c>
      <c r="Z2806" s="3">
        <f t="shared" si="2042"/>
        <v>0</v>
      </c>
      <c r="AA2806" s="23">
        <f t="shared" si="2043"/>
        <v>64318978.723473825</v>
      </c>
      <c r="AB2806" s="26">
        <f t="shared" si="2060"/>
        <v>70086276.274228543</v>
      </c>
      <c r="AC2806" s="23">
        <f t="shared" si="2061"/>
        <v>74889487.274228647</v>
      </c>
      <c r="AD2806" s="23">
        <f t="shared" si="2067"/>
        <v>4803211</v>
      </c>
      <c r="AE2806" s="24">
        <f t="shared" si="2075"/>
        <v>70086276.274228647</v>
      </c>
      <c r="AF2806" s="3">
        <f t="shared" si="2062"/>
        <v>0</v>
      </c>
      <c r="AG2806" s="2">
        <f t="shared" si="2044"/>
        <v>0</v>
      </c>
      <c r="AH2806" s="2">
        <f t="shared" si="2045"/>
        <v>175.09370889649392</v>
      </c>
      <c r="AI2806" s="23">
        <f t="shared" si="2068"/>
        <v>10340800791.563873</v>
      </c>
      <c r="AJ2806" s="23">
        <f t="shared" si="2046"/>
        <v>6219.922423797766</v>
      </c>
      <c r="AK2806" s="23">
        <f t="shared" si="2047"/>
        <v>0</v>
      </c>
      <c r="AL2806" s="23">
        <f t="shared" si="2072"/>
        <v>0</v>
      </c>
      <c r="AM2806" s="23">
        <f t="shared" si="2073"/>
        <v>0</v>
      </c>
      <c r="AN2806" s="16">
        <f t="shared" si="2063"/>
        <v>0</v>
      </c>
      <c r="AO2806" s="23">
        <f t="shared" si="2064"/>
        <v>0</v>
      </c>
      <c r="AP2806" s="22">
        <f t="shared" si="2065"/>
        <v>0</v>
      </c>
      <c r="AQ2806" s="30">
        <f t="shared" si="2048"/>
        <v>18709854586.495029</v>
      </c>
      <c r="AR2806" s="28">
        <f t="shared" si="2049"/>
        <v>9179692714.7680321</v>
      </c>
      <c r="AS2806" s="25">
        <f t="shared" si="2050"/>
        <v>200337590.02425668</v>
      </c>
      <c r="AT2806" s="32">
        <f t="shared" si="2051"/>
        <v>0</v>
      </c>
      <c r="AU2806" s="23">
        <f t="shared" si="2052"/>
        <v>0</v>
      </c>
      <c r="AV2806" s="22">
        <f t="shared" si="2053"/>
        <v>2713481429.774085</v>
      </c>
      <c r="AW2806" s="31">
        <f t="shared" si="2066"/>
        <v>12467978014.93943</v>
      </c>
    </row>
    <row r="2807" spans="1:53" x14ac:dyDescent="0.25">
      <c r="A2807">
        <f t="shared" si="2074"/>
        <v>799</v>
      </c>
      <c r="B2807" t="s">
        <v>7</v>
      </c>
      <c r="C2807" s="27">
        <f t="shared" si="2031"/>
        <v>0</v>
      </c>
      <c r="D2807" s="27">
        <f t="shared" si="2054"/>
        <v>0</v>
      </c>
      <c r="E2807" s="27" t="b">
        <f t="shared" si="2030"/>
        <v>1</v>
      </c>
      <c r="F2807" s="29">
        <f t="shared" si="2032"/>
        <v>0</v>
      </c>
      <c r="G2807" s="27">
        <f t="shared" si="2055"/>
        <v>0</v>
      </c>
      <c r="H2807" s="22">
        <f t="shared" si="2033"/>
        <v>30679165138.997597</v>
      </c>
      <c r="I2807" s="23">
        <f t="shared" si="2034"/>
        <v>132580106.5049091</v>
      </c>
      <c r="J2807" s="23">
        <f t="shared" si="2035"/>
        <v>1086</v>
      </c>
      <c r="K2807" s="19">
        <f t="shared" si="2056"/>
        <v>225.0831931027827</v>
      </c>
      <c r="L2807" s="16">
        <f t="shared" si="2036"/>
        <v>211.61619359200341</v>
      </c>
      <c r="M2807" s="23">
        <f>M2806-IF($B2807="B",(Percent_Rent_In_Elsies*2.49%/12 * H2806)/K2806,0)+IF($B2807="D",N2807,0)+IF(B2807="D",AK2806)+IF(B2807="C",F2806*90%)-(Y2807-Y2806)-IF($B2807="A",Q2806/K2806) + IF($B2807="A",Q2806/K2806)</f>
        <v>-48221476.027794398</v>
      </c>
      <c r="N2807" s="23">
        <f t="shared" si="2037"/>
        <v>0</v>
      </c>
      <c r="O2807" s="22">
        <f t="shared" si="2038"/>
        <v>0</v>
      </c>
      <c r="P2807" s="22">
        <f t="shared" si="2069"/>
        <v>0</v>
      </c>
      <c r="Q2807" s="22">
        <f t="shared" si="2070"/>
        <v>0</v>
      </c>
      <c r="R2807" s="22">
        <f t="shared" si="2039"/>
        <v>343260757.00863719</v>
      </c>
      <c r="S2807" s="16">
        <f t="shared" si="2029"/>
        <v>31205523.364421561</v>
      </c>
      <c r="T2807" s="15">
        <f t="shared" si="2040"/>
        <v>0</v>
      </c>
      <c r="U2807" s="23">
        <f t="shared" si="2057"/>
        <v>1525039.4855198697</v>
      </c>
      <c r="V2807" s="23">
        <f t="shared" si="2058"/>
        <v>138639.95322907905</v>
      </c>
      <c r="W2807" s="23">
        <f t="shared" si="2071"/>
        <v>0</v>
      </c>
      <c r="X2807" s="23">
        <f t="shared" si="2059"/>
        <v>38358122.025815174</v>
      </c>
      <c r="Y2807" s="23">
        <f t="shared" si="2041"/>
        <v>13825559.361691331</v>
      </c>
      <c r="Z2807" s="3">
        <f t="shared" si="2042"/>
        <v>0</v>
      </c>
      <c r="AA2807" s="23">
        <f t="shared" si="2043"/>
        <v>64318978.723473825</v>
      </c>
      <c r="AB2807" s="26">
        <f t="shared" si="2060"/>
        <v>70086276.274228558</v>
      </c>
      <c r="AC2807" s="23">
        <f t="shared" si="2061"/>
        <v>74889487.274228647</v>
      </c>
      <c r="AD2807" s="23">
        <f t="shared" si="2067"/>
        <v>4803211</v>
      </c>
      <c r="AE2807" s="24">
        <f t="shared" si="2075"/>
        <v>70086276.274228647</v>
      </c>
      <c r="AF2807" s="3">
        <f t="shared" si="2062"/>
        <v>0</v>
      </c>
      <c r="AG2807" s="2">
        <f t="shared" si="2044"/>
        <v>0</v>
      </c>
      <c r="AH2807" s="2">
        <f t="shared" si="2045"/>
        <v>175.09370889649392</v>
      </c>
      <c r="AI2807" s="23">
        <f t="shared" si="2068"/>
        <v>10340800791.563873</v>
      </c>
      <c r="AJ2807" s="23">
        <f t="shared" si="2046"/>
        <v>6219.922423797766</v>
      </c>
      <c r="AK2807" s="23">
        <f t="shared" si="2047"/>
        <v>0</v>
      </c>
      <c r="AL2807" s="23">
        <f t="shared" si="2072"/>
        <v>6777941.8651638031</v>
      </c>
      <c r="AM2807" s="23">
        <f t="shared" si="2073"/>
        <v>6323740889.149498</v>
      </c>
      <c r="AN2807" s="16">
        <f t="shared" si="2063"/>
        <v>0</v>
      </c>
      <c r="AO2807" s="23">
        <f t="shared" si="2064"/>
        <v>141412.75229366068</v>
      </c>
      <c r="AP2807" s="22">
        <f t="shared" si="2065"/>
        <v>31829633.831710011</v>
      </c>
      <c r="AQ2807" s="30">
        <f t="shared" si="2048"/>
        <v>18773243302.270882</v>
      </c>
      <c r="AR2807" s="28">
        <f t="shared" si="2049"/>
        <v>9211251796.7121735</v>
      </c>
      <c r="AS2807" s="25">
        <f t="shared" si="2050"/>
        <v>200337590.02425668</v>
      </c>
      <c r="AT2807" s="32">
        <f t="shared" si="2051"/>
        <v>0</v>
      </c>
      <c r="AU2807" s="23">
        <f t="shared" si="2052"/>
        <v>0</v>
      </c>
      <c r="AV2807" s="22">
        <f t="shared" si="2053"/>
        <v>2713481429.774085</v>
      </c>
      <c r="AW2807" s="31">
        <f t="shared" si="2066"/>
        <v>12531366730.715282</v>
      </c>
    </row>
    <row r="2808" spans="1:53" x14ac:dyDescent="0.25">
      <c r="A2808">
        <f t="shared" si="2074"/>
        <v>799</v>
      </c>
      <c r="B2808" t="s">
        <v>8</v>
      </c>
      <c r="C2808" s="27">
        <f t="shared" si="2031"/>
        <v>0</v>
      </c>
      <c r="D2808" s="27">
        <f t="shared" si="2054"/>
        <v>0</v>
      </c>
      <c r="E2808" s="27" t="b">
        <f t="shared" si="2030"/>
        <v>1</v>
      </c>
      <c r="F2808" s="29">
        <f t="shared" si="2032"/>
        <v>0</v>
      </c>
      <c r="G2808" s="27">
        <f t="shared" si="2055"/>
        <v>0</v>
      </c>
      <c r="H2808" s="22">
        <f t="shared" si="2033"/>
        <v>30679165138.997597</v>
      </c>
      <c r="I2808" s="23">
        <f t="shared" si="2034"/>
        <v>132580106.5049091</v>
      </c>
      <c r="J2808" s="23">
        <f t="shared" si="2035"/>
        <v>1086</v>
      </c>
      <c r="K2808" s="19">
        <f t="shared" si="2056"/>
        <v>225.0831931027827</v>
      </c>
      <c r="L2808" s="16">
        <f t="shared" si="2036"/>
        <v>211.61619359200341</v>
      </c>
      <c r="M2808" s="23">
        <f>M2807-IF($B2808="B",(Percent_Rent_In_Elsies*2.49%/12 * H2807)/K2807,0)+IF($B2808="D",N2808,0)+IF(B2808="D",AK2807)+IF(B2808="C",F2807*90%)-(Y2808-Y2807)-IF($B2808="A",Q2807/K2807) + IF($B2808="A",Q2807/K2807)</f>
        <v>-48221476.027794398</v>
      </c>
      <c r="N2808" s="23">
        <f t="shared" si="2037"/>
        <v>0</v>
      </c>
      <c r="O2808" s="22">
        <f t="shared" si="2038"/>
        <v>0</v>
      </c>
      <c r="P2808" s="22">
        <f t="shared" si="2069"/>
        <v>0</v>
      </c>
      <c r="Q2808" s="22">
        <f t="shared" si="2070"/>
        <v>0</v>
      </c>
      <c r="R2808" s="22">
        <f t="shared" si="2039"/>
        <v>375090390.84034717</v>
      </c>
      <c r="S2808" s="16">
        <f t="shared" si="2029"/>
        <v>31205523.364421561</v>
      </c>
      <c r="T2808" s="15">
        <f t="shared" si="2040"/>
        <v>0</v>
      </c>
      <c r="U2808" s="23">
        <f t="shared" si="2057"/>
        <v>1666452.2378135305</v>
      </c>
      <c r="V2808" s="23">
        <f t="shared" si="2058"/>
        <v>138639.95322907905</v>
      </c>
      <c r="W2808" s="23">
        <f t="shared" si="2071"/>
        <v>0</v>
      </c>
      <c r="X2808" s="23">
        <f t="shared" si="2059"/>
        <v>38358122.025815174</v>
      </c>
      <c r="Y2808" s="23">
        <f t="shared" si="2041"/>
        <v>13825559.361691331</v>
      </c>
      <c r="Z2808" s="3">
        <f t="shared" si="2042"/>
        <v>0</v>
      </c>
      <c r="AA2808" s="23">
        <f t="shared" si="2043"/>
        <v>64318978.723473825</v>
      </c>
      <c r="AB2808" s="26">
        <f t="shared" si="2060"/>
        <v>70086276.274228543</v>
      </c>
      <c r="AC2808" s="23">
        <f t="shared" si="2061"/>
        <v>74889487.274228647</v>
      </c>
      <c r="AD2808" s="23">
        <f t="shared" si="2067"/>
        <v>4803211</v>
      </c>
      <c r="AE2808" s="24">
        <f t="shared" si="2075"/>
        <v>70086276.274228647</v>
      </c>
      <c r="AF2808" s="3">
        <f t="shared" si="2062"/>
        <v>1E-4</v>
      </c>
      <c r="AG2808" s="2">
        <f t="shared" si="2044"/>
        <v>0</v>
      </c>
      <c r="AH2808" s="2">
        <f t="shared" si="2045"/>
        <v>175.09370889649392</v>
      </c>
      <c r="AI2808" s="23">
        <f t="shared" si="2068"/>
        <v>10340800791.563873</v>
      </c>
      <c r="AJ2808" s="23">
        <f t="shared" si="2046"/>
        <v>6219.922423797766</v>
      </c>
      <c r="AK2808" s="23">
        <f t="shared" si="2047"/>
        <v>61670.608047094225</v>
      </c>
      <c r="AL2808" s="23">
        <f t="shared" si="2072"/>
        <v>0</v>
      </c>
      <c r="AM2808" s="23">
        <f t="shared" si="2073"/>
        <v>0</v>
      </c>
      <c r="AN2808" s="16">
        <f t="shared" si="2063"/>
        <v>0</v>
      </c>
      <c r="AO2808" s="23">
        <f t="shared" si="2064"/>
        <v>0</v>
      </c>
      <c r="AP2808" s="22">
        <f t="shared" si="2065"/>
        <v>0</v>
      </c>
      <c r="AQ2808" s="30">
        <f t="shared" si="2048"/>
        <v>18773243302.270882</v>
      </c>
      <c r="AR2808" s="28">
        <f t="shared" si="2049"/>
        <v>9211251796.7121735</v>
      </c>
      <c r="AS2808" s="25">
        <f t="shared" si="2050"/>
        <v>200337590.02425668</v>
      </c>
      <c r="AT2808" s="32">
        <f t="shared" si="2051"/>
        <v>0</v>
      </c>
      <c r="AU2808" s="23">
        <f t="shared" si="2052"/>
        <v>0</v>
      </c>
      <c r="AV2808" s="22">
        <f t="shared" si="2053"/>
        <v>2713481429.774085</v>
      </c>
      <c r="AW2808" s="31">
        <f t="shared" si="2066"/>
        <v>12531366730.715282</v>
      </c>
    </row>
    <row r="2809" spans="1:53" x14ac:dyDescent="0.25">
      <c r="A2809" s="21">
        <f t="shared" si="2074"/>
        <v>799</v>
      </c>
      <c r="B2809" s="21" t="s">
        <v>9</v>
      </c>
      <c r="C2809" s="27">
        <f t="shared" si="2031"/>
        <v>0</v>
      </c>
      <c r="D2809" s="27">
        <f t="shared" si="2054"/>
        <v>0</v>
      </c>
      <c r="E2809" s="27" t="b">
        <f t="shared" si="2030"/>
        <v>1</v>
      </c>
      <c r="F2809" s="29">
        <f t="shared" si="2032"/>
        <v>0</v>
      </c>
      <c r="G2809" s="27">
        <f t="shared" si="2055"/>
        <v>0</v>
      </c>
      <c r="H2809" s="22">
        <f t="shared" si="2033"/>
        <v>30679165138.997597</v>
      </c>
      <c r="I2809" s="23">
        <f t="shared" si="2034"/>
        <v>132580106.5049091</v>
      </c>
      <c r="J2809" s="23">
        <f t="shared" si="2035"/>
        <v>1086</v>
      </c>
      <c r="K2809" s="19">
        <f t="shared" si="2056"/>
        <v>225.0831931027827</v>
      </c>
      <c r="L2809" s="16">
        <f t="shared" si="2036"/>
        <v>211.61619359200341</v>
      </c>
      <c r="M2809" s="23">
        <f>M2808-IF($B2809="B",(Percent_Rent_In_Elsies*2.49%/12 * H2808)/K2808,0)+IF($B2809="D",N2809,0)+IF(B2809="D",AK2808)+IF(B2809="C",F2808*90%)-(Y2809-Y2808)-IF($B2809="A",Q2808/K2808) + IF($B2809="A",Q2808/K2808)</f>
        <v>-48159805.4197473</v>
      </c>
      <c r="N2809" s="23">
        <f t="shared" si="2037"/>
        <v>0</v>
      </c>
      <c r="O2809" s="22">
        <f t="shared" si="2038"/>
        <v>21802274.369126368</v>
      </c>
      <c r="P2809" s="22">
        <f t="shared" si="2069"/>
        <v>0</v>
      </c>
      <c r="Q2809" s="22">
        <f t="shared" si="2070"/>
        <v>0</v>
      </c>
      <c r="R2809" s="22">
        <f t="shared" si="2039"/>
        <v>375090390.84034717</v>
      </c>
      <c r="S2809" s="16">
        <f t="shared" si="2029"/>
        <v>0</v>
      </c>
      <c r="T2809" s="15">
        <f t="shared" si="2040"/>
        <v>9403248.995295193</v>
      </c>
      <c r="U2809" s="23">
        <f t="shared" si="2057"/>
        <v>1666452.2378135305</v>
      </c>
      <c r="V2809" s="23">
        <f t="shared" si="2058"/>
        <v>0</v>
      </c>
      <c r="W2809" s="23">
        <f t="shared" si="2071"/>
        <v>138639.95322907905</v>
      </c>
      <c r="X2809" s="23">
        <f t="shared" si="2059"/>
        <v>38358122.025815174</v>
      </c>
      <c r="Y2809" s="23">
        <f t="shared" si="2041"/>
        <v>13825559.361691331</v>
      </c>
      <c r="Z2809" s="3">
        <f t="shared" si="2042"/>
        <v>0</v>
      </c>
      <c r="AA2809" s="23">
        <f t="shared" si="2043"/>
        <v>64257308.115426727</v>
      </c>
      <c r="AB2809" s="26">
        <f t="shared" si="2060"/>
        <v>70086276.274228543</v>
      </c>
      <c r="AC2809" s="23">
        <f t="shared" si="2061"/>
        <v>74889487.274228647</v>
      </c>
      <c r="AD2809" s="23">
        <f t="shared" si="2067"/>
        <v>4803211</v>
      </c>
      <c r="AE2809" s="24">
        <f t="shared" si="2075"/>
        <v>70086276.274228647</v>
      </c>
      <c r="AF2809" s="3">
        <f t="shared" si="2062"/>
        <v>0</v>
      </c>
      <c r="AG2809" s="2">
        <f t="shared" si="2044"/>
        <v>0</v>
      </c>
      <c r="AH2809" s="2">
        <f t="shared" si="2045"/>
        <v>175.09370889649392</v>
      </c>
      <c r="AI2809" s="23">
        <f t="shared" si="2068"/>
        <v>10330885779.149708</v>
      </c>
      <c r="AJ2809" s="23">
        <f t="shared" si="2046"/>
        <v>6219.922423797766</v>
      </c>
      <c r="AK2809" s="23">
        <f t="shared" si="2047"/>
        <v>0</v>
      </c>
      <c r="AL2809" s="23">
        <f t="shared" si="2072"/>
        <v>0</v>
      </c>
      <c r="AM2809" s="23">
        <f t="shared" si="2073"/>
        <v>0</v>
      </c>
      <c r="AN2809" s="16">
        <f t="shared" si="2063"/>
        <v>0</v>
      </c>
      <c r="AO2809" s="23">
        <f t="shared" si="2064"/>
        <v>0</v>
      </c>
      <c r="AP2809" s="22">
        <f t="shared" si="2065"/>
        <v>0</v>
      </c>
      <c r="AQ2809" s="30">
        <f t="shared" si="2048"/>
        <v>18773243302.270882</v>
      </c>
      <c r="AR2809" s="28">
        <f t="shared" si="2049"/>
        <v>9211251796.7121735</v>
      </c>
      <c r="AS2809" s="25">
        <f t="shared" si="2050"/>
        <v>200337590.02425668</v>
      </c>
      <c r="AT2809" s="32">
        <f t="shared" si="2051"/>
        <v>0</v>
      </c>
      <c r="AU2809" s="23">
        <f t="shared" si="2052"/>
        <v>0</v>
      </c>
      <c r="AV2809" s="22">
        <f t="shared" si="2053"/>
        <v>2713481429.774085</v>
      </c>
      <c r="AW2809" s="31">
        <f t="shared" si="2066"/>
        <v>12531366730.715282</v>
      </c>
      <c r="AX2809" s="21"/>
      <c r="AY2809" s="21"/>
      <c r="AZ2809" s="21"/>
      <c r="BA2809" s="21"/>
    </row>
    <row r="2810" spans="1:53" x14ac:dyDescent="0.25">
      <c r="A2810" s="21">
        <f t="shared" si="2074"/>
        <v>799</v>
      </c>
      <c r="B2810" s="21" t="s">
        <v>28</v>
      </c>
      <c r="C2810" s="27">
        <f t="shared" si="2031"/>
        <v>0</v>
      </c>
      <c r="D2810" s="27">
        <f t="shared" si="2054"/>
        <v>0</v>
      </c>
      <c r="E2810" s="27" t="b">
        <f t="shared" si="2030"/>
        <v>1</v>
      </c>
      <c r="F2810" s="29">
        <f t="shared" si="2032"/>
        <v>0</v>
      </c>
      <c r="G2810" s="27">
        <f t="shared" si="2055"/>
        <v>0</v>
      </c>
      <c r="H2810" s="22">
        <f t="shared" si="2033"/>
        <v>30679165138.997597</v>
      </c>
      <c r="I2810" s="23">
        <f t="shared" si="2034"/>
        <v>132580106.5049091</v>
      </c>
      <c r="J2810" s="23">
        <f t="shared" si="2035"/>
        <v>1086</v>
      </c>
      <c r="K2810" s="19">
        <f t="shared" si="2056"/>
        <v>225.0831931027827</v>
      </c>
      <c r="L2810" s="16">
        <f t="shared" si="2036"/>
        <v>211.61619359200341</v>
      </c>
      <c r="M2810" s="23">
        <f>M2809-IF($B2810="B",(Percent_Rent_In_Elsies*2.49%/12 * H2809)/K2809,0)+IF($B2810="D",N2810,0)+IF(B2810="D",AK2809)+IF(B2810="C",F2809*90%)-(Y2810-Y2809)-IF($B2810="A",Q2809/K2809) + IF($B2810="A",Q2809/K2809)</f>
        <v>-48159805.4197473</v>
      </c>
      <c r="N2810" s="23">
        <f t="shared" si="2037"/>
        <v>0</v>
      </c>
      <c r="O2810" s="22">
        <f t="shared" si="2038"/>
        <v>0</v>
      </c>
      <c r="P2810" s="22">
        <f t="shared" si="2069"/>
        <v>21802274.369126368</v>
      </c>
      <c r="Q2810" s="22">
        <f t="shared" si="2070"/>
        <v>0</v>
      </c>
      <c r="R2810" s="22">
        <f t="shared" si="2039"/>
        <v>375090390.84034717</v>
      </c>
      <c r="S2810" s="16">
        <f t="shared" si="2029"/>
        <v>0</v>
      </c>
      <c r="T2810" s="15">
        <f t="shared" si="2040"/>
        <v>0</v>
      </c>
      <c r="U2810" s="23">
        <f t="shared" si="2057"/>
        <v>1666452.2378135305</v>
      </c>
      <c r="V2810" s="23">
        <f t="shared" si="2058"/>
        <v>0</v>
      </c>
      <c r="W2810" s="23">
        <f t="shared" si="2071"/>
        <v>0</v>
      </c>
      <c r="X2810" s="23">
        <f t="shared" si="2059"/>
        <v>38358122.025815174</v>
      </c>
      <c r="Y2810" s="23">
        <f t="shared" si="2041"/>
        <v>13825559.361691331</v>
      </c>
      <c r="Z2810" s="3">
        <f t="shared" si="2042"/>
        <v>6931.9976614539537</v>
      </c>
      <c r="AA2810" s="23">
        <f t="shared" si="2043"/>
        <v>64361288.080348536</v>
      </c>
      <c r="AB2810" s="26">
        <f t="shared" si="2060"/>
        <v>70086276.274228573</v>
      </c>
      <c r="AC2810" s="23">
        <f t="shared" si="2061"/>
        <v>74889487.274228647</v>
      </c>
      <c r="AD2810" s="23">
        <f t="shared" si="2067"/>
        <v>4803211</v>
      </c>
      <c r="AE2810" s="24">
        <f t="shared" si="2075"/>
        <v>70086276.274228647</v>
      </c>
      <c r="AF2810" s="3">
        <f t="shared" si="2062"/>
        <v>0</v>
      </c>
      <c r="AG2810" s="2">
        <f t="shared" si="2044"/>
        <v>831839719.37447441</v>
      </c>
      <c r="AH2810" s="2">
        <f t="shared" si="2045"/>
        <v>175.09370889649392</v>
      </c>
      <c r="AI2810" s="23">
        <f t="shared" si="2068"/>
        <v>10347603023.809219</v>
      </c>
      <c r="AJ2810" s="23">
        <f t="shared" si="2046"/>
        <v>6219.922423797766</v>
      </c>
      <c r="AK2810" s="23">
        <f t="shared" si="2047"/>
        <v>0</v>
      </c>
      <c r="AL2810" s="23">
        <f t="shared" si="2072"/>
        <v>0</v>
      </c>
      <c r="AM2810" s="23">
        <f t="shared" si="2073"/>
        <v>0</v>
      </c>
      <c r="AN2810" s="16">
        <f t="shared" si="2063"/>
        <v>0</v>
      </c>
      <c r="AO2810" s="23">
        <f t="shared" si="2064"/>
        <v>0</v>
      </c>
      <c r="AP2810" s="22">
        <f t="shared" si="2065"/>
        <v>0</v>
      </c>
      <c r="AQ2810" s="30">
        <f t="shared" si="2048"/>
        <v>18773243302.270882</v>
      </c>
      <c r="AR2810" s="28">
        <f t="shared" si="2049"/>
        <v>9211251796.7121735</v>
      </c>
      <c r="AS2810" s="25">
        <f t="shared" si="2050"/>
        <v>200337590.02425668</v>
      </c>
      <c r="AT2810" s="32">
        <f t="shared" si="2051"/>
        <v>13863.995322907907</v>
      </c>
      <c r="AU2810" s="23">
        <f t="shared" si="2052"/>
        <v>13863.995322907907</v>
      </c>
      <c r="AV2810" s="22">
        <f t="shared" si="2053"/>
        <v>2722884678.7693801</v>
      </c>
      <c r="AW2810" s="31">
        <f t="shared" si="2066"/>
        <v>12531366730.715282</v>
      </c>
      <c r="AX2810" s="21"/>
      <c r="AY2810" s="21"/>
      <c r="AZ2810" s="21"/>
      <c r="BA2810" s="21"/>
    </row>
    <row r="2811" spans="1:53" x14ac:dyDescent="0.25">
      <c r="A2811">
        <f t="shared" si="2074"/>
        <v>800</v>
      </c>
      <c r="B2811" t="s">
        <v>6</v>
      </c>
      <c r="C2811" s="27">
        <f t="shared" si="2031"/>
        <v>0</v>
      </c>
      <c r="D2811" s="27">
        <f t="shared" si="2054"/>
        <v>0</v>
      </c>
      <c r="E2811" s="27" t="b">
        <f t="shared" si="2030"/>
        <v>1</v>
      </c>
      <c r="F2811" s="29">
        <f t="shared" si="2032"/>
        <v>0</v>
      </c>
      <c r="G2811" s="27">
        <f t="shared" si="2055"/>
        <v>0</v>
      </c>
      <c r="H2811" s="22">
        <f t="shared" si="2033"/>
        <v>30730297080.895927</v>
      </c>
      <c r="I2811" s="23">
        <f t="shared" si="2034"/>
        <v>132580106.5049091</v>
      </c>
      <c r="J2811" s="23">
        <f t="shared" si="2035"/>
        <v>1086</v>
      </c>
      <c r="K2811" s="19">
        <f t="shared" si="2056"/>
        <v>225.0831931027827</v>
      </c>
      <c r="L2811" s="16">
        <f t="shared" si="2036"/>
        <v>211.9688872479901</v>
      </c>
      <c r="M2811" s="23">
        <f>M2810-IF($B2811="B",(Percent_Rent_In_Elsies*2.49%/12 * H2810)/K2810,0)+IF($B2811="D",N2811,0)+IF(B2811="D",AK2810)+IF(B2811="C",F2810*90%)-(Y2811-Y2810)-IF($B2811="A",Q2810/K2810) + IF($B2811="A",Q2810/K2810)</f>
        <v>-48159805.4197473</v>
      </c>
      <c r="N2811" s="23">
        <f t="shared" si="2037"/>
        <v>0</v>
      </c>
      <c r="O2811" s="22">
        <f t="shared" si="2038"/>
        <v>0</v>
      </c>
      <c r="P2811" s="22">
        <f t="shared" si="2069"/>
        <v>0</v>
      </c>
      <c r="Q2811" s="22">
        <f t="shared" si="2070"/>
        <v>0</v>
      </c>
      <c r="R2811" s="22">
        <f t="shared" si="2039"/>
        <v>375090390.84034717</v>
      </c>
      <c r="S2811" s="16">
        <f t="shared" ref="S2811:S2874" si="2076">IF($B2811="D",0,S2810+IF($B2811="B",R2810/12,0))</f>
        <v>0</v>
      </c>
      <c r="T2811" s="15">
        <f t="shared" si="2040"/>
        <v>0</v>
      </c>
      <c r="U2811" s="23">
        <f t="shared" si="2057"/>
        <v>1666452.2378135305</v>
      </c>
      <c r="V2811" s="23">
        <f t="shared" si="2058"/>
        <v>0</v>
      </c>
      <c r="W2811" s="23">
        <f t="shared" si="2071"/>
        <v>0</v>
      </c>
      <c r="X2811" s="23">
        <f t="shared" si="2059"/>
        <v>38392782.014122441</v>
      </c>
      <c r="Y2811" s="23">
        <f t="shared" si="2041"/>
        <v>13825559.361691331</v>
      </c>
      <c r="Z2811" s="3">
        <f t="shared" si="2042"/>
        <v>0</v>
      </c>
      <c r="AA2811" s="23">
        <f t="shared" si="2043"/>
        <v>64361288.080348536</v>
      </c>
      <c r="AB2811" s="26">
        <f t="shared" si="2060"/>
        <v>70086276.274228543</v>
      </c>
      <c r="AC2811" s="23">
        <f t="shared" si="2061"/>
        <v>74889487.274228647</v>
      </c>
      <c r="AD2811" s="23">
        <f t="shared" si="2067"/>
        <v>4803211</v>
      </c>
      <c r="AE2811" s="24">
        <f t="shared" si="2075"/>
        <v>70086276.274228647</v>
      </c>
      <c r="AF2811" s="3">
        <f t="shared" si="2062"/>
        <v>0</v>
      </c>
      <c r="AG2811" s="2">
        <f t="shared" si="2044"/>
        <v>0</v>
      </c>
      <c r="AH2811" s="2">
        <f t="shared" si="2045"/>
        <v>175.38553174465474</v>
      </c>
      <c r="AI2811" s="23">
        <f t="shared" si="2068"/>
        <v>10347603023.809219</v>
      </c>
      <c r="AJ2811" s="23">
        <f t="shared" si="2046"/>
        <v>6219.922423797766</v>
      </c>
      <c r="AK2811" s="23">
        <f t="shared" si="2047"/>
        <v>0</v>
      </c>
      <c r="AL2811" s="23">
        <f t="shared" si="2072"/>
        <v>0</v>
      </c>
      <c r="AM2811" s="23">
        <f t="shared" si="2073"/>
        <v>0</v>
      </c>
      <c r="AN2811" s="16">
        <f t="shared" si="2063"/>
        <v>0</v>
      </c>
      <c r="AO2811" s="23">
        <f t="shared" si="2064"/>
        <v>0</v>
      </c>
      <c r="AP2811" s="22">
        <f t="shared" si="2065"/>
        <v>0</v>
      </c>
      <c r="AQ2811" s="30">
        <f t="shared" si="2048"/>
        <v>18773243302.270882</v>
      </c>
      <c r="AR2811" s="28">
        <f t="shared" si="2049"/>
        <v>9211251796.7121735</v>
      </c>
      <c r="AS2811" s="25">
        <f t="shared" si="2050"/>
        <v>200337590.02425668</v>
      </c>
      <c r="AT2811" s="32">
        <f t="shared" si="2051"/>
        <v>0</v>
      </c>
      <c r="AU2811" s="23">
        <f t="shared" si="2052"/>
        <v>0</v>
      </c>
      <c r="AV2811" s="22">
        <f t="shared" si="2053"/>
        <v>2722884678.7693801</v>
      </c>
      <c r="AW2811" s="31">
        <f t="shared" si="2066"/>
        <v>12509564456.346157</v>
      </c>
    </row>
    <row r="2812" spans="1:53" x14ac:dyDescent="0.25">
      <c r="A2812">
        <f t="shared" si="2074"/>
        <v>800</v>
      </c>
      <c r="B2812" t="s">
        <v>7</v>
      </c>
      <c r="C2812" s="27">
        <f t="shared" si="2031"/>
        <v>0</v>
      </c>
      <c r="D2812" s="27">
        <f t="shared" si="2054"/>
        <v>0</v>
      </c>
      <c r="E2812" s="27" t="b">
        <f t="shared" si="2030"/>
        <v>1</v>
      </c>
      <c r="F2812" s="29">
        <f t="shared" si="2032"/>
        <v>0</v>
      </c>
      <c r="G2812" s="27">
        <f t="shared" si="2055"/>
        <v>0</v>
      </c>
      <c r="H2812" s="22">
        <f t="shared" si="2033"/>
        <v>30730297080.895927</v>
      </c>
      <c r="I2812" s="23">
        <f t="shared" si="2034"/>
        <v>132580106.5049091</v>
      </c>
      <c r="J2812" s="23">
        <f t="shared" si="2035"/>
        <v>1086</v>
      </c>
      <c r="K2812" s="19">
        <f t="shared" si="2056"/>
        <v>225.0831931027827</v>
      </c>
      <c r="L2812" s="16">
        <f t="shared" si="2036"/>
        <v>211.9688872479901</v>
      </c>
      <c r="M2812" s="23">
        <f>M2811-IF($B2812="B",(Percent_Rent_In_Elsies*2.49%/12 * H2811)/K2811,0)+IF($B2812="D",N2812,0)+IF(B2812="D",AK2811)+IF(B2812="C",F2811*90%)-(Y2812-Y2811)-IF($B2812="A",Q2811/K2811) + IF($B2812="A",Q2811/K2811)</f>
        <v>-48301453.85996145</v>
      </c>
      <c r="N2812" s="23">
        <f t="shared" si="2037"/>
        <v>0</v>
      </c>
      <c r="O2812" s="22">
        <f t="shared" si="2038"/>
        <v>0</v>
      </c>
      <c r="P2812" s="22">
        <f t="shared" si="2069"/>
        <v>0</v>
      </c>
      <c r="Q2812" s="22">
        <f t="shared" si="2070"/>
        <v>0</v>
      </c>
      <c r="R2812" s="22">
        <f t="shared" si="2039"/>
        <v>343832858.27031827</v>
      </c>
      <c r="S2812" s="16">
        <f t="shared" si="2076"/>
        <v>31257532.570028931</v>
      </c>
      <c r="T2812" s="15">
        <f t="shared" si="2040"/>
        <v>0</v>
      </c>
      <c r="U2812" s="23">
        <f t="shared" si="2057"/>
        <v>1527581.2179957363</v>
      </c>
      <c r="V2812" s="23">
        <f t="shared" si="2058"/>
        <v>138871.01981779421</v>
      </c>
      <c r="W2812" s="23">
        <f t="shared" si="2071"/>
        <v>0</v>
      </c>
      <c r="X2812" s="23">
        <f t="shared" si="2059"/>
        <v>38392782.014122441</v>
      </c>
      <c r="Y2812" s="23">
        <f t="shared" si="2041"/>
        <v>13825559.361691331</v>
      </c>
      <c r="Z2812" s="3">
        <f t="shared" si="2042"/>
        <v>0</v>
      </c>
      <c r="AA2812" s="23">
        <f t="shared" si="2043"/>
        <v>64361288.080348536</v>
      </c>
      <c r="AB2812" s="26">
        <f t="shared" si="2060"/>
        <v>70086276.274228543</v>
      </c>
      <c r="AC2812" s="23">
        <f t="shared" si="2061"/>
        <v>74889487.274228647</v>
      </c>
      <c r="AD2812" s="23">
        <f t="shared" si="2067"/>
        <v>4803211</v>
      </c>
      <c r="AE2812" s="24">
        <f t="shared" si="2075"/>
        <v>70086276.274228647</v>
      </c>
      <c r="AF2812" s="3">
        <f t="shared" si="2062"/>
        <v>0</v>
      </c>
      <c r="AG2812" s="2">
        <f t="shared" si="2044"/>
        <v>0</v>
      </c>
      <c r="AH2812" s="2">
        <f t="shared" si="2045"/>
        <v>175.38553174465474</v>
      </c>
      <c r="AI2812" s="23">
        <f t="shared" si="2068"/>
        <v>10347603023.809219</v>
      </c>
      <c r="AJ2812" s="23">
        <f t="shared" si="2046"/>
        <v>6219.922423797766</v>
      </c>
      <c r="AK2812" s="23">
        <f t="shared" si="2047"/>
        <v>0</v>
      </c>
      <c r="AL2812" s="23">
        <f t="shared" si="2072"/>
        <v>6802232.2453460693</v>
      </c>
      <c r="AM2812" s="23">
        <f t="shared" si="2073"/>
        <v>6346403531.2062359</v>
      </c>
      <c r="AN2812" s="16">
        <f t="shared" si="2063"/>
        <v>0</v>
      </c>
      <c r="AO2812" s="23">
        <f t="shared" si="2064"/>
        <v>141648.44021415015</v>
      </c>
      <c r="AP2812" s="22">
        <f t="shared" si="2065"/>
        <v>31882683.221429527</v>
      </c>
      <c r="AQ2812" s="30">
        <f t="shared" si="2048"/>
        <v>18836737665.906357</v>
      </c>
      <c r="AR2812" s="28">
        <f t="shared" si="2049"/>
        <v>9242863477.1262207</v>
      </c>
      <c r="AS2812" s="25">
        <f t="shared" si="2050"/>
        <v>200337590.02425668</v>
      </c>
      <c r="AT2812" s="32">
        <f t="shared" si="2051"/>
        <v>0</v>
      </c>
      <c r="AU2812" s="23">
        <f t="shared" si="2052"/>
        <v>0</v>
      </c>
      <c r="AV2812" s="22">
        <f t="shared" si="2053"/>
        <v>2722884678.7693801</v>
      </c>
      <c r="AW2812" s="31">
        <f t="shared" si="2066"/>
        <v>12573058819.981634</v>
      </c>
    </row>
    <row r="2813" spans="1:53" s="21" customFormat="1" x14ac:dyDescent="0.25">
      <c r="A2813">
        <f t="shared" si="2074"/>
        <v>800</v>
      </c>
      <c r="B2813" t="s">
        <v>8</v>
      </c>
      <c r="C2813" s="27">
        <f t="shared" si="2031"/>
        <v>0</v>
      </c>
      <c r="D2813" s="27">
        <f t="shared" si="2054"/>
        <v>0</v>
      </c>
      <c r="E2813" s="27" t="b">
        <f t="shared" si="2030"/>
        <v>1</v>
      </c>
      <c r="F2813" s="29">
        <f t="shared" si="2032"/>
        <v>0</v>
      </c>
      <c r="G2813" s="27">
        <f t="shared" si="2055"/>
        <v>0</v>
      </c>
      <c r="H2813" s="22">
        <f t="shared" si="2033"/>
        <v>30730297080.895927</v>
      </c>
      <c r="I2813" s="23">
        <f t="shared" si="2034"/>
        <v>132580106.5049091</v>
      </c>
      <c r="J2813" s="23">
        <f t="shared" si="2035"/>
        <v>1086</v>
      </c>
      <c r="K2813" s="19">
        <f t="shared" si="2056"/>
        <v>225.0831931027827</v>
      </c>
      <c r="L2813" s="16">
        <f t="shared" si="2036"/>
        <v>211.9688872479901</v>
      </c>
      <c r="M2813" s="23">
        <f>M2812-IF($B2813="B",(Percent_Rent_In_Elsies*2.49%/12 * H2812)/K2812,0)+IF($B2813="D",N2813,0)+IF(B2813="D",AK2812)+IF(B2813="C",F2812*90%)-(Y2813-Y2812)-IF($B2813="A",Q2812/K2812) + IF($B2813="A",Q2812/K2812)</f>
        <v>-48301453.85996145</v>
      </c>
      <c r="N2813" s="23">
        <f t="shared" si="2037"/>
        <v>0</v>
      </c>
      <c r="O2813" s="22">
        <f t="shared" si="2038"/>
        <v>0</v>
      </c>
      <c r="P2813" s="22">
        <f t="shared" si="2069"/>
        <v>0</v>
      </c>
      <c r="Q2813" s="22">
        <f t="shared" si="2070"/>
        <v>0</v>
      </c>
      <c r="R2813" s="22">
        <f t="shared" si="2039"/>
        <v>375715541.4917478</v>
      </c>
      <c r="S2813" s="16">
        <f t="shared" si="2076"/>
        <v>31257532.570028931</v>
      </c>
      <c r="T2813" s="15">
        <f t="shared" si="2040"/>
        <v>0</v>
      </c>
      <c r="U2813" s="23">
        <f t="shared" si="2057"/>
        <v>1669229.6582098864</v>
      </c>
      <c r="V2813" s="23">
        <f t="shared" si="2058"/>
        <v>138871.01981779421</v>
      </c>
      <c r="W2813" s="23">
        <f t="shared" si="2071"/>
        <v>0</v>
      </c>
      <c r="X2813" s="23">
        <f t="shared" si="2059"/>
        <v>38392782.014122441</v>
      </c>
      <c r="Y2813" s="23">
        <f t="shared" si="2041"/>
        <v>13825559.361691331</v>
      </c>
      <c r="Z2813" s="3">
        <f t="shared" si="2042"/>
        <v>0</v>
      </c>
      <c r="AA2813" s="23">
        <f t="shared" si="2043"/>
        <v>64361288.080348536</v>
      </c>
      <c r="AB2813" s="26">
        <f t="shared" si="2060"/>
        <v>70086276.274228543</v>
      </c>
      <c r="AC2813" s="23">
        <f t="shared" si="2061"/>
        <v>74889487.274228647</v>
      </c>
      <c r="AD2813" s="23">
        <f t="shared" si="2067"/>
        <v>4803211</v>
      </c>
      <c r="AE2813" s="24">
        <f t="shared" si="2075"/>
        <v>70086276.274228647</v>
      </c>
      <c r="AF2813" s="3">
        <f t="shared" si="2062"/>
        <v>1E-4</v>
      </c>
      <c r="AG2813" s="2">
        <f t="shared" si="2044"/>
        <v>0</v>
      </c>
      <c r="AH2813" s="2">
        <f t="shared" si="2045"/>
        <v>175.38553174465474</v>
      </c>
      <c r="AI2813" s="23">
        <f t="shared" si="2068"/>
        <v>10347603023.809219</v>
      </c>
      <c r="AJ2813" s="23">
        <f t="shared" si="2046"/>
        <v>6219.922423797766</v>
      </c>
      <c r="AK2813" s="23">
        <f t="shared" si="2047"/>
        <v>61692.672439447895</v>
      </c>
      <c r="AL2813" s="23">
        <f t="shared" si="2072"/>
        <v>0</v>
      </c>
      <c r="AM2813" s="23">
        <f t="shared" si="2073"/>
        <v>0</v>
      </c>
      <c r="AN2813" s="16">
        <f t="shared" si="2063"/>
        <v>0</v>
      </c>
      <c r="AO2813" s="23">
        <f t="shared" si="2064"/>
        <v>0</v>
      </c>
      <c r="AP2813" s="22">
        <f t="shared" si="2065"/>
        <v>0</v>
      </c>
      <c r="AQ2813" s="30">
        <f t="shared" si="2048"/>
        <v>18836737665.906357</v>
      </c>
      <c r="AR2813" s="28">
        <f t="shared" si="2049"/>
        <v>9242863477.1262207</v>
      </c>
      <c r="AS2813" s="25">
        <f t="shared" si="2050"/>
        <v>200337590.02425668</v>
      </c>
      <c r="AT2813" s="32">
        <f t="shared" si="2051"/>
        <v>0</v>
      </c>
      <c r="AU2813" s="23">
        <f t="shared" si="2052"/>
        <v>0</v>
      </c>
      <c r="AV2813" s="22">
        <f t="shared" si="2053"/>
        <v>2722884678.7693801</v>
      </c>
      <c r="AW2813" s="31">
        <f t="shared" si="2066"/>
        <v>12573058819.981634</v>
      </c>
      <c r="AX2813"/>
      <c r="AY2813"/>
      <c r="AZ2813"/>
      <c r="BA2813"/>
    </row>
    <row r="2814" spans="1:53" s="21" customFormat="1" x14ac:dyDescent="0.25">
      <c r="A2814">
        <f t="shared" si="2074"/>
        <v>800</v>
      </c>
      <c r="B2814" t="s">
        <v>9</v>
      </c>
      <c r="C2814" s="27">
        <f t="shared" si="2031"/>
        <v>0</v>
      </c>
      <c r="D2814" s="27">
        <f t="shared" si="2054"/>
        <v>0</v>
      </c>
      <c r="E2814" s="27" t="b">
        <f t="shared" si="2030"/>
        <v>1</v>
      </c>
      <c r="F2814" s="29">
        <f t="shared" si="2032"/>
        <v>0</v>
      </c>
      <c r="G2814" s="27">
        <f t="shared" si="2055"/>
        <v>0</v>
      </c>
      <c r="H2814" s="22">
        <f t="shared" si="2033"/>
        <v>30730297080.895927</v>
      </c>
      <c r="I2814" s="23">
        <f t="shared" si="2034"/>
        <v>132580106.5049091</v>
      </c>
      <c r="J2814" s="23">
        <f t="shared" si="2035"/>
        <v>1086</v>
      </c>
      <c r="K2814" s="19">
        <f t="shared" si="2056"/>
        <v>225.0831931027827</v>
      </c>
      <c r="L2814" s="16">
        <f t="shared" si="2036"/>
        <v>211.9688872479901</v>
      </c>
      <c r="M2814" s="23">
        <f>M2813-IF($B2814="B",(Percent_Rent_In_Elsies*2.49%/12 * H2813)/K2813,0)+IF($B2814="D",N2814,0)+IF(B2814="D",AK2813)+IF(B2814="C",F2813*90%)-(Y2814-Y2813)-IF($B2814="A",Q2813/K2813) + IF($B2814="A",Q2813/K2813)</f>
        <v>-48239761.187522002</v>
      </c>
      <c r="N2814" s="23">
        <f t="shared" si="2037"/>
        <v>0</v>
      </c>
      <c r="O2814" s="22">
        <f t="shared" si="2038"/>
        <v>21838611.493074913</v>
      </c>
      <c r="P2814" s="22">
        <f t="shared" si="2069"/>
        <v>0</v>
      </c>
      <c r="Q2814" s="22">
        <f t="shared" si="2070"/>
        <v>0</v>
      </c>
      <c r="R2814" s="22">
        <f t="shared" si="2039"/>
        <v>375715541.4917478</v>
      </c>
      <c r="S2814" s="16">
        <f t="shared" si="2076"/>
        <v>0</v>
      </c>
      <c r="T2814" s="15">
        <f t="shared" si="2040"/>
        <v>9418921.0769540183</v>
      </c>
      <c r="U2814" s="23">
        <f t="shared" si="2057"/>
        <v>1669229.6582098864</v>
      </c>
      <c r="V2814" s="23">
        <f t="shared" si="2058"/>
        <v>0</v>
      </c>
      <c r="W2814" s="23">
        <f t="shared" si="2071"/>
        <v>138871.01981779421</v>
      </c>
      <c r="X2814" s="23">
        <f t="shared" si="2059"/>
        <v>38392782.014122441</v>
      </c>
      <c r="Y2814" s="23">
        <f t="shared" si="2041"/>
        <v>13825559.361691331</v>
      </c>
      <c r="Z2814" s="3">
        <f t="shared" si="2042"/>
        <v>0</v>
      </c>
      <c r="AA2814" s="23">
        <f t="shared" si="2043"/>
        <v>64299595.407909088</v>
      </c>
      <c r="AB2814" s="26">
        <f t="shared" si="2060"/>
        <v>70086276.274228543</v>
      </c>
      <c r="AC2814" s="23">
        <f t="shared" si="2061"/>
        <v>74889487.274228647</v>
      </c>
      <c r="AD2814" s="23">
        <f t="shared" si="2067"/>
        <v>4803211</v>
      </c>
      <c r="AE2814" s="24">
        <f t="shared" si="2075"/>
        <v>70086276.274228647</v>
      </c>
      <c r="AF2814" s="3">
        <f t="shared" si="2062"/>
        <v>0</v>
      </c>
      <c r="AG2814" s="2">
        <f t="shared" si="2044"/>
        <v>0</v>
      </c>
      <c r="AH2814" s="2">
        <f t="shared" si="2045"/>
        <v>175.38553174465474</v>
      </c>
      <c r="AI2814" s="23">
        <f t="shared" si="2068"/>
        <v>10337684464.020851</v>
      </c>
      <c r="AJ2814" s="23">
        <f t="shared" si="2046"/>
        <v>6219.922423797766</v>
      </c>
      <c r="AK2814" s="23">
        <f t="shared" si="2047"/>
        <v>0</v>
      </c>
      <c r="AL2814" s="23">
        <f t="shared" si="2072"/>
        <v>0</v>
      </c>
      <c r="AM2814" s="23">
        <f t="shared" si="2073"/>
        <v>0</v>
      </c>
      <c r="AN2814" s="16">
        <f t="shared" si="2063"/>
        <v>0</v>
      </c>
      <c r="AO2814" s="23">
        <f t="shared" si="2064"/>
        <v>0</v>
      </c>
      <c r="AP2814" s="22">
        <f t="shared" si="2065"/>
        <v>0</v>
      </c>
      <c r="AQ2814" s="30">
        <f t="shared" si="2048"/>
        <v>18836737665.906357</v>
      </c>
      <c r="AR2814" s="28">
        <f t="shared" si="2049"/>
        <v>9242863477.1262207</v>
      </c>
      <c r="AS2814" s="25">
        <f t="shared" si="2050"/>
        <v>200337590.02425668</v>
      </c>
      <c r="AT2814" s="32">
        <f t="shared" si="2051"/>
        <v>0</v>
      </c>
      <c r="AU2814" s="23">
        <f t="shared" si="2052"/>
        <v>0</v>
      </c>
      <c r="AV2814" s="22">
        <f t="shared" si="2053"/>
        <v>2722884678.7693801</v>
      </c>
      <c r="AW2814" s="31">
        <f t="shared" si="2066"/>
        <v>12573058819.981634</v>
      </c>
      <c r="AX2814"/>
      <c r="AY2814"/>
      <c r="AZ2814"/>
      <c r="BA2814"/>
    </row>
    <row r="2815" spans="1:53" x14ac:dyDescent="0.25">
      <c r="A2815" s="21">
        <f t="shared" si="2074"/>
        <v>800</v>
      </c>
      <c r="B2815" s="21" t="s">
        <v>28</v>
      </c>
      <c r="C2815" s="27">
        <f t="shared" si="2031"/>
        <v>0</v>
      </c>
      <c r="D2815" s="27">
        <f t="shared" si="2054"/>
        <v>0</v>
      </c>
      <c r="E2815" s="27" t="b">
        <f t="shared" si="2030"/>
        <v>1</v>
      </c>
      <c r="F2815" s="29">
        <f t="shared" si="2032"/>
        <v>0</v>
      </c>
      <c r="G2815" s="27">
        <f t="shared" si="2055"/>
        <v>0</v>
      </c>
      <c r="H2815" s="22">
        <f t="shared" si="2033"/>
        <v>30730297080.895927</v>
      </c>
      <c r="I2815" s="23">
        <f t="shared" si="2034"/>
        <v>132580106.5049091</v>
      </c>
      <c r="J2815" s="23">
        <f t="shared" si="2035"/>
        <v>1086</v>
      </c>
      <c r="K2815" s="19">
        <f t="shared" si="2056"/>
        <v>225.0831931027827</v>
      </c>
      <c r="L2815" s="16">
        <f t="shared" si="2036"/>
        <v>211.9688872479901</v>
      </c>
      <c r="M2815" s="23">
        <f>M2814-IF($B2815="B",(Percent_Rent_In_Elsies*2.49%/12 * H2814)/K2814,0)+IF($B2815="D",N2815,0)+IF(B2815="D",AK2814)+IF(B2815="C",F2814*90%)-(Y2815-Y2814)-IF($B2815="A",Q2814/K2814) + IF($B2815="A",Q2814/K2814)</f>
        <v>-48239761.187522002</v>
      </c>
      <c r="N2815" s="23">
        <f t="shared" si="2037"/>
        <v>0</v>
      </c>
      <c r="O2815" s="22">
        <f t="shared" si="2038"/>
        <v>0</v>
      </c>
      <c r="P2815" s="22">
        <f t="shared" si="2069"/>
        <v>21838611.493074913</v>
      </c>
      <c r="Q2815" s="22">
        <f t="shared" si="2070"/>
        <v>0</v>
      </c>
      <c r="R2815" s="22">
        <f t="shared" si="2039"/>
        <v>375715541.4917478</v>
      </c>
      <c r="S2815" s="16">
        <f t="shared" si="2076"/>
        <v>0</v>
      </c>
      <c r="T2815" s="15">
        <f t="shared" si="2040"/>
        <v>0</v>
      </c>
      <c r="U2815" s="23">
        <f t="shared" si="2057"/>
        <v>1669229.6582098864</v>
      </c>
      <c r="V2815" s="23">
        <f t="shared" si="2058"/>
        <v>0</v>
      </c>
      <c r="W2815" s="23">
        <f t="shared" si="2071"/>
        <v>0</v>
      </c>
      <c r="X2815" s="23">
        <f t="shared" si="2059"/>
        <v>38392782.014122441</v>
      </c>
      <c r="Y2815" s="23">
        <f t="shared" si="2041"/>
        <v>13825559.361691331</v>
      </c>
      <c r="Z2815" s="3">
        <f t="shared" si="2042"/>
        <v>6943.550990889712</v>
      </c>
      <c r="AA2815" s="23">
        <f t="shared" si="2043"/>
        <v>64403748.67277243</v>
      </c>
      <c r="AB2815" s="26">
        <f t="shared" si="2060"/>
        <v>70086276.274228543</v>
      </c>
      <c r="AC2815" s="23">
        <f t="shared" si="2061"/>
        <v>74889487.274228647</v>
      </c>
      <c r="AD2815" s="23">
        <f t="shared" si="2067"/>
        <v>4803211</v>
      </c>
      <c r="AE2815" s="24">
        <f t="shared" si="2075"/>
        <v>70086276.274228647</v>
      </c>
      <c r="AF2815" s="3">
        <f t="shared" si="2062"/>
        <v>0</v>
      </c>
      <c r="AG2815" s="2">
        <f t="shared" si="2044"/>
        <v>833226118.90676546</v>
      </c>
      <c r="AH2815" s="2">
        <f t="shared" si="2045"/>
        <v>175.38553174465474</v>
      </c>
      <c r="AI2815" s="23">
        <f t="shared" si="2068"/>
        <v>10354429570.754795</v>
      </c>
      <c r="AJ2815" s="23">
        <f t="shared" si="2046"/>
        <v>6219.922423797766</v>
      </c>
      <c r="AK2815" s="23">
        <f t="shared" si="2047"/>
        <v>0</v>
      </c>
      <c r="AL2815" s="23">
        <f t="shared" si="2072"/>
        <v>0</v>
      </c>
      <c r="AM2815" s="23">
        <f t="shared" si="2073"/>
        <v>0</v>
      </c>
      <c r="AN2815" s="16">
        <f t="shared" si="2063"/>
        <v>0</v>
      </c>
      <c r="AO2815" s="23">
        <f t="shared" si="2064"/>
        <v>0</v>
      </c>
      <c r="AP2815" s="22">
        <f t="shared" si="2065"/>
        <v>0</v>
      </c>
      <c r="AQ2815" s="30">
        <f t="shared" si="2048"/>
        <v>18836737665.906357</v>
      </c>
      <c r="AR2815" s="28">
        <f t="shared" si="2049"/>
        <v>9242863477.1262207</v>
      </c>
      <c r="AS2815" s="25">
        <f t="shared" si="2050"/>
        <v>200337590.02425668</v>
      </c>
      <c r="AT2815" s="32">
        <f t="shared" si="2051"/>
        <v>13887.101981779424</v>
      </c>
      <c r="AU2815" s="23">
        <f t="shared" si="2052"/>
        <v>13887.101981779424</v>
      </c>
      <c r="AV2815" s="22">
        <f t="shared" si="2053"/>
        <v>2732303599.846334</v>
      </c>
      <c r="AW2815" s="31">
        <f t="shared" si="2066"/>
        <v>12573058819.981634</v>
      </c>
    </row>
    <row r="2816" spans="1:53" x14ac:dyDescent="0.25">
      <c r="A2816">
        <f t="shared" si="2074"/>
        <v>801</v>
      </c>
      <c r="B2816" t="s">
        <v>6</v>
      </c>
      <c r="C2816" s="27">
        <f t="shared" si="2031"/>
        <v>0</v>
      </c>
      <c r="D2816" s="27">
        <f t="shared" si="2054"/>
        <v>0</v>
      </c>
      <c r="E2816" s="27" t="b">
        <f t="shared" si="2030"/>
        <v>1</v>
      </c>
      <c r="F2816" s="29">
        <f t="shared" si="2032"/>
        <v>0</v>
      </c>
      <c r="G2816" s="27">
        <f t="shared" si="2055"/>
        <v>0</v>
      </c>
      <c r="H2816" s="22">
        <f t="shared" si="2033"/>
        <v>30781514242.697422</v>
      </c>
      <c r="I2816" s="23">
        <f t="shared" si="2034"/>
        <v>132580106.5049091</v>
      </c>
      <c r="J2816" s="23">
        <f t="shared" si="2035"/>
        <v>1086</v>
      </c>
      <c r="K2816" s="19">
        <f t="shared" si="2056"/>
        <v>225.0831931027827</v>
      </c>
      <c r="L2816" s="16">
        <f t="shared" si="2036"/>
        <v>212.32216872673675</v>
      </c>
      <c r="M2816" s="23">
        <f>M2815-IF($B2816="B",(Percent_Rent_In_Elsies*2.49%/12 * H2815)/K2815,0)+IF($B2816="D",N2816,0)+IF(B2816="D",AK2815)+IF(B2816="C",F2815*90%)-(Y2816-Y2815)-IF($B2816="A",Q2815/K2815) + IF($B2816="A",Q2815/K2815)</f>
        <v>-48239761.187522002</v>
      </c>
      <c r="N2816" s="23">
        <f t="shared" si="2037"/>
        <v>0</v>
      </c>
      <c r="O2816" s="22">
        <f t="shared" si="2038"/>
        <v>0</v>
      </c>
      <c r="P2816" s="22">
        <f t="shared" si="2069"/>
        <v>0</v>
      </c>
      <c r="Q2816" s="22">
        <f t="shared" si="2070"/>
        <v>0</v>
      </c>
      <c r="R2816" s="22">
        <f t="shared" si="2039"/>
        <v>375715541.4917478</v>
      </c>
      <c r="S2816" s="16">
        <f t="shared" si="2076"/>
        <v>0</v>
      </c>
      <c r="T2816" s="15">
        <f t="shared" si="2040"/>
        <v>0</v>
      </c>
      <c r="U2816" s="23">
        <f t="shared" si="2057"/>
        <v>1669229.6582098864</v>
      </c>
      <c r="V2816" s="23">
        <f t="shared" si="2058"/>
        <v>0</v>
      </c>
      <c r="W2816" s="23">
        <f t="shared" si="2071"/>
        <v>0</v>
      </c>
      <c r="X2816" s="23">
        <f t="shared" si="2059"/>
        <v>38427499.769076891</v>
      </c>
      <c r="Y2816" s="23">
        <f t="shared" si="2041"/>
        <v>13825559.361691331</v>
      </c>
      <c r="Z2816" s="3">
        <f t="shared" si="2042"/>
        <v>0</v>
      </c>
      <c r="AA2816" s="23">
        <f t="shared" si="2043"/>
        <v>64403748.67277243</v>
      </c>
      <c r="AB2816" s="26">
        <f t="shared" si="2060"/>
        <v>70086276.274228543</v>
      </c>
      <c r="AC2816" s="23">
        <f t="shared" si="2061"/>
        <v>74889487.274228647</v>
      </c>
      <c r="AD2816" s="23">
        <f t="shared" si="2067"/>
        <v>4803211</v>
      </c>
      <c r="AE2816" s="24">
        <f t="shared" si="2075"/>
        <v>70086276.274228647</v>
      </c>
      <c r="AF2816" s="3">
        <f t="shared" si="2062"/>
        <v>0</v>
      </c>
      <c r="AG2816" s="2">
        <f t="shared" si="2044"/>
        <v>0</v>
      </c>
      <c r="AH2816" s="2">
        <f t="shared" si="2045"/>
        <v>175.6778409642292</v>
      </c>
      <c r="AI2816" s="23">
        <f t="shared" si="2068"/>
        <v>10354429570.754795</v>
      </c>
      <c r="AJ2816" s="23">
        <f t="shared" si="2046"/>
        <v>6219.922423797766</v>
      </c>
      <c r="AK2816" s="23">
        <f t="shared" si="2047"/>
        <v>0</v>
      </c>
      <c r="AL2816" s="23">
        <f t="shared" si="2072"/>
        <v>0</v>
      </c>
      <c r="AM2816" s="23">
        <f t="shared" si="2073"/>
        <v>0</v>
      </c>
      <c r="AN2816" s="16">
        <f t="shared" si="2063"/>
        <v>0</v>
      </c>
      <c r="AO2816" s="23">
        <f t="shared" si="2064"/>
        <v>0</v>
      </c>
      <c r="AP2816" s="22">
        <f t="shared" si="2065"/>
        <v>0</v>
      </c>
      <c r="AQ2816" s="30">
        <f t="shared" si="2048"/>
        <v>18836737665.906357</v>
      </c>
      <c r="AR2816" s="28">
        <f t="shared" si="2049"/>
        <v>9242863477.1262207</v>
      </c>
      <c r="AS2816" s="25">
        <f t="shared" si="2050"/>
        <v>200337590.02425668</v>
      </c>
      <c r="AT2816" s="32">
        <f t="shared" si="2051"/>
        <v>0</v>
      </c>
      <c r="AU2816" s="23">
        <f t="shared" si="2052"/>
        <v>0</v>
      </c>
      <c r="AV2816" s="22">
        <f t="shared" si="2053"/>
        <v>2732303599.846334</v>
      </c>
      <c r="AW2816" s="31">
        <f t="shared" si="2066"/>
        <v>12551220208.488558</v>
      </c>
    </row>
    <row r="2817" spans="1:53" x14ac:dyDescent="0.25">
      <c r="A2817">
        <f t="shared" si="2074"/>
        <v>801</v>
      </c>
      <c r="B2817" t="s">
        <v>7</v>
      </c>
      <c r="C2817" s="27">
        <f t="shared" si="2031"/>
        <v>0</v>
      </c>
      <c r="D2817" s="27">
        <f t="shared" si="2054"/>
        <v>0</v>
      </c>
      <c r="E2817" s="27" t="b">
        <f t="shared" si="2030"/>
        <v>1</v>
      </c>
      <c r="F2817" s="29">
        <f t="shared" si="2032"/>
        <v>0</v>
      </c>
      <c r="G2817" s="27">
        <f t="shared" si="2055"/>
        <v>0</v>
      </c>
      <c r="H2817" s="22">
        <f t="shared" si="2033"/>
        <v>30781514242.697422</v>
      </c>
      <c r="I2817" s="23">
        <f t="shared" si="2034"/>
        <v>132580106.5049091</v>
      </c>
      <c r="J2817" s="23">
        <f t="shared" si="2035"/>
        <v>1086</v>
      </c>
      <c r="K2817" s="19">
        <f t="shared" si="2056"/>
        <v>225.0831931027827</v>
      </c>
      <c r="L2817" s="16">
        <f t="shared" si="2036"/>
        <v>212.32216872673675</v>
      </c>
      <c r="M2817" s="23">
        <f>M2816-IF($B2817="B",(Percent_Rent_In_Elsies*2.49%/12 * H2816)/K2816,0)+IF($B2817="D",N2817,0)+IF(B2817="D",AK2816)+IF(B2817="C",F2816*90%)-(Y2817-Y2816)-IF($B2817="A",Q2816/K2816) + IF($B2817="A",Q2816/K2816)</f>
        <v>-48381645.708469845</v>
      </c>
      <c r="N2817" s="23">
        <f t="shared" si="2037"/>
        <v>0</v>
      </c>
      <c r="O2817" s="22">
        <f t="shared" si="2038"/>
        <v>0</v>
      </c>
      <c r="P2817" s="22">
        <f t="shared" si="2069"/>
        <v>0</v>
      </c>
      <c r="Q2817" s="22">
        <f t="shared" si="2070"/>
        <v>0</v>
      </c>
      <c r="R2817" s="22">
        <f t="shared" si="2039"/>
        <v>344405913.03410214</v>
      </c>
      <c r="S2817" s="16">
        <f t="shared" si="2076"/>
        <v>31309628.457645651</v>
      </c>
      <c r="T2817" s="15">
        <f t="shared" si="2040"/>
        <v>0</v>
      </c>
      <c r="U2817" s="23">
        <f t="shared" si="2057"/>
        <v>1530127.1866923959</v>
      </c>
      <c r="V2817" s="23">
        <f t="shared" si="2058"/>
        <v>139102.47151749054</v>
      </c>
      <c r="W2817" s="23">
        <f t="shared" si="2071"/>
        <v>0</v>
      </c>
      <c r="X2817" s="23">
        <f t="shared" si="2059"/>
        <v>38427499.769076891</v>
      </c>
      <c r="Y2817" s="23">
        <f t="shared" si="2041"/>
        <v>13825559.361691331</v>
      </c>
      <c r="Z2817" s="3">
        <f t="shared" si="2042"/>
        <v>0</v>
      </c>
      <c r="AA2817" s="23">
        <f t="shared" si="2043"/>
        <v>64403748.67277243</v>
      </c>
      <c r="AB2817" s="26">
        <f t="shared" si="2060"/>
        <v>70086276.274228543</v>
      </c>
      <c r="AC2817" s="23">
        <f t="shared" si="2061"/>
        <v>74889487.274228647</v>
      </c>
      <c r="AD2817" s="23">
        <f t="shared" si="2067"/>
        <v>4803211</v>
      </c>
      <c r="AE2817" s="24">
        <f t="shared" si="2075"/>
        <v>70086276.274228647</v>
      </c>
      <c r="AF2817" s="3">
        <f t="shared" si="2062"/>
        <v>0</v>
      </c>
      <c r="AG2817" s="2">
        <f t="shared" si="2044"/>
        <v>0</v>
      </c>
      <c r="AH2817" s="2">
        <f t="shared" si="2045"/>
        <v>175.6778409642292</v>
      </c>
      <c r="AI2817" s="23">
        <f t="shared" si="2068"/>
        <v>10354429570.754795</v>
      </c>
      <c r="AJ2817" s="23">
        <f t="shared" si="2046"/>
        <v>6219.922423797766</v>
      </c>
      <c r="AK2817" s="23">
        <f t="shared" si="2047"/>
        <v>0</v>
      </c>
      <c r="AL2817" s="23">
        <f t="shared" si="2072"/>
        <v>6826546.9455757141</v>
      </c>
      <c r="AM2817" s="23">
        <f t="shared" si="2073"/>
        <v>6369088863.5841799</v>
      </c>
      <c r="AN2817" s="16">
        <f t="shared" si="2063"/>
        <v>0</v>
      </c>
      <c r="AO2817" s="23">
        <f t="shared" si="2064"/>
        <v>141884.52094784038</v>
      </c>
      <c r="AP2817" s="22">
        <f t="shared" si="2065"/>
        <v>31935821.026798576</v>
      </c>
      <c r="AQ2817" s="30">
        <f t="shared" si="2048"/>
        <v>18900337853.481224</v>
      </c>
      <c r="AR2817" s="28">
        <f t="shared" si="2049"/>
        <v>9274527843.6742916</v>
      </c>
      <c r="AS2817" s="25">
        <f t="shared" si="2050"/>
        <v>200337590.02425668</v>
      </c>
      <c r="AT2817" s="32">
        <f t="shared" si="2051"/>
        <v>0</v>
      </c>
      <c r="AU2817" s="23">
        <f t="shared" si="2052"/>
        <v>0</v>
      </c>
      <c r="AV2817" s="22">
        <f t="shared" si="2053"/>
        <v>2732303599.846334</v>
      </c>
      <c r="AW2817" s="31">
        <f t="shared" si="2066"/>
        <v>12614820396.063427</v>
      </c>
    </row>
    <row r="2818" spans="1:53" x14ac:dyDescent="0.25">
      <c r="A2818">
        <f t="shared" si="2074"/>
        <v>801</v>
      </c>
      <c r="B2818" t="s">
        <v>8</v>
      </c>
      <c r="C2818" s="27">
        <f t="shared" si="2031"/>
        <v>0</v>
      </c>
      <c r="D2818" s="27">
        <f t="shared" si="2054"/>
        <v>0</v>
      </c>
      <c r="E2818" s="27" t="b">
        <f t="shared" si="2030"/>
        <v>1</v>
      </c>
      <c r="F2818" s="29">
        <f t="shared" si="2032"/>
        <v>0</v>
      </c>
      <c r="G2818" s="27">
        <f t="shared" si="2055"/>
        <v>0</v>
      </c>
      <c r="H2818" s="22">
        <f t="shared" si="2033"/>
        <v>30781514242.697422</v>
      </c>
      <c r="I2818" s="23">
        <f t="shared" si="2034"/>
        <v>132580106.5049091</v>
      </c>
      <c r="J2818" s="23">
        <f t="shared" si="2035"/>
        <v>1086</v>
      </c>
      <c r="K2818" s="19">
        <f t="shared" si="2056"/>
        <v>225.0831931027827</v>
      </c>
      <c r="L2818" s="16">
        <f t="shared" si="2036"/>
        <v>212.32216872673675</v>
      </c>
      <c r="M2818" s="23">
        <f>M2817-IF($B2818="B",(Percent_Rent_In_Elsies*2.49%/12 * H2817)/K2817,0)+IF($B2818="D",N2818,0)+IF(B2818="D",AK2817)+IF(B2818="C",F2817*90%)-(Y2818-Y2817)-IF($B2818="A",Q2817/K2817) + IF($B2818="A",Q2817/K2817)</f>
        <v>-48381645.708469845</v>
      </c>
      <c r="N2818" s="23">
        <f t="shared" si="2037"/>
        <v>0</v>
      </c>
      <c r="O2818" s="22">
        <f t="shared" si="2038"/>
        <v>0</v>
      </c>
      <c r="P2818" s="22">
        <f t="shared" si="2069"/>
        <v>0</v>
      </c>
      <c r="Q2818" s="22">
        <f t="shared" si="2070"/>
        <v>0</v>
      </c>
      <c r="R2818" s="22">
        <f t="shared" si="2039"/>
        <v>376341734.06090069</v>
      </c>
      <c r="S2818" s="16">
        <f t="shared" si="2076"/>
        <v>31309628.457645651</v>
      </c>
      <c r="T2818" s="15">
        <f t="shared" si="2040"/>
        <v>0</v>
      </c>
      <c r="U2818" s="23">
        <f t="shared" si="2057"/>
        <v>1672011.7076402362</v>
      </c>
      <c r="V2818" s="23">
        <f t="shared" si="2058"/>
        <v>139102.47151749054</v>
      </c>
      <c r="W2818" s="23">
        <f t="shared" si="2071"/>
        <v>0</v>
      </c>
      <c r="X2818" s="23">
        <f t="shared" si="2059"/>
        <v>38427499.769076891</v>
      </c>
      <c r="Y2818" s="23">
        <f t="shared" si="2041"/>
        <v>13825559.361691331</v>
      </c>
      <c r="Z2818" s="3">
        <f t="shared" si="2042"/>
        <v>0</v>
      </c>
      <c r="AA2818" s="23">
        <f t="shared" si="2043"/>
        <v>64403748.67277243</v>
      </c>
      <c r="AB2818" s="26">
        <f t="shared" si="2060"/>
        <v>70086276.274228543</v>
      </c>
      <c r="AC2818" s="23">
        <f t="shared" si="2061"/>
        <v>74889487.274228647</v>
      </c>
      <c r="AD2818" s="23">
        <f t="shared" si="2067"/>
        <v>4803211</v>
      </c>
      <c r="AE2818" s="24">
        <f t="shared" si="2075"/>
        <v>70086276.274228647</v>
      </c>
      <c r="AF2818" s="3">
        <f t="shared" si="2062"/>
        <v>1E-4</v>
      </c>
      <c r="AG2818" s="2">
        <f t="shared" si="2044"/>
        <v>0</v>
      </c>
      <c r="AH2818" s="2">
        <f t="shared" si="2045"/>
        <v>175.6778409642292</v>
      </c>
      <c r="AI2818" s="23">
        <f t="shared" si="2068"/>
        <v>10354429570.754795</v>
      </c>
      <c r="AJ2818" s="23">
        <f t="shared" si="2046"/>
        <v>6219.922423797766</v>
      </c>
      <c r="AK2818" s="23">
        <f t="shared" si="2047"/>
        <v>61714.874019060924</v>
      </c>
      <c r="AL2818" s="23">
        <f t="shared" si="2072"/>
        <v>0</v>
      </c>
      <c r="AM2818" s="23">
        <f t="shared" si="2073"/>
        <v>0</v>
      </c>
      <c r="AN2818" s="16">
        <f t="shared" si="2063"/>
        <v>0</v>
      </c>
      <c r="AO2818" s="23">
        <f t="shared" si="2064"/>
        <v>0</v>
      </c>
      <c r="AP2818" s="22">
        <f t="shared" si="2065"/>
        <v>0</v>
      </c>
      <c r="AQ2818" s="30">
        <f t="shared" si="2048"/>
        <v>18900337853.481224</v>
      </c>
      <c r="AR2818" s="28">
        <f t="shared" si="2049"/>
        <v>9274527843.6742916</v>
      </c>
      <c r="AS2818" s="25">
        <f t="shared" si="2050"/>
        <v>200337590.02425668</v>
      </c>
      <c r="AT2818" s="32">
        <f t="shared" si="2051"/>
        <v>0</v>
      </c>
      <c r="AU2818" s="23">
        <f t="shared" si="2052"/>
        <v>0</v>
      </c>
      <c r="AV2818" s="22">
        <f t="shared" si="2053"/>
        <v>2732303599.846334</v>
      </c>
      <c r="AW2818" s="31">
        <f t="shared" si="2066"/>
        <v>12614820396.063429</v>
      </c>
    </row>
    <row r="2819" spans="1:53" x14ac:dyDescent="0.25">
      <c r="A2819" s="21">
        <f t="shared" si="2074"/>
        <v>801</v>
      </c>
      <c r="B2819" s="21" t="s">
        <v>9</v>
      </c>
      <c r="C2819" s="27">
        <f t="shared" si="2031"/>
        <v>0</v>
      </c>
      <c r="D2819" s="27">
        <f t="shared" si="2054"/>
        <v>0</v>
      </c>
      <c r="E2819" s="27" t="b">
        <f t="shared" si="2030"/>
        <v>1</v>
      </c>
      <c r="F2819" s="29">
        <f t="shared" si="2032"/>
        <v>0</v>
      </c>
      <c r="G2819" s="27">
        <f t="shared" si="2055"/>
        <v>0</v>
      </c>
      <c r="H2819" s="22">
        <f t="shared" si="2033"/>
        <v>30781514242.697422</v>
      </c>
      <c r="I2819" s="23">
        <f t="shared" si="2034"/>
        <v>132580106.5049091</v>
      </c>
      <c r="J2819" s="23">
        <f t="shared" si="2035"/>
        <v>1086</v>
      </c>
      <c r="K2819" s="19">
        <f t="shared" si="2056"/>
        <v>225.0831931027827</v>
      </c>
      <c r="L2819" s="16">
        <f t="shared" si="2036"/>
        <v>212.32216872673675</v>
      </c>
      <c r="M2819" s="23">
        <f>M2818-IF($B2819="B",(Percent_Rent_In_Elsies*2.49%/12 * H2818)/K2818,0)+IF($B2819="D",N2819,0)+IF(B2819="D",AK2818)+IF(B2819="C",F2818*90%)-(Y2819-Y2818)-IF($B2819="A",Q2818/K2818) + IF($B2819="A",Q2818/K2818)</f>
        <v>-48319930.834450781</v>
      </c>
      <c r="N2819" s="23">
        <f t="shared" si="2037"/>
        <v>0</v>
      </c>
      <c r="O2819" s="22">
        <f t="shared" si="2038"/>
        <v>21875009.17889671</v>
      </c>
      <c r="P2819" s="22">
        <f t="shared" si="2069"/>
        <v>0</v>
      </c>
      <c r="Q2819" s="22">
        <f t="shared" si="2070"/>
        <v>0</v>
      </c>
      <c r="R2819" s="22">
        <f t="shared" si="2039"/>
        <v>376341734.06090069</v>
      </c>
      <c r="S2819" s="16">
        <f t="shared" si="2076"/>
        <v>0</v>
      </c>
      <c r="T2819" s="15">
        <f t="shared" si="2040"/>
        <v>9434619.2787489407</v>
      </c>
      <c r="U2819" s="23">
        <f t="shared" si="2057"/>
        <v>1672011.7076402362</v>
      </c>
      <c r="V2819" s="23">
        <f t="shared" si="2058"/>
        <v>0</v>
      </c>
      <c r="W2819" s="23">
        <f t="shared" si="2071"/>
        <v>139102.47151749054</v>
      </c>
      <c r="X2819" s="23">
        <f t="shared" si="2059"/>
        <v>38427499.769076891</v>
      </c>
      <c r="Y2819" s="23">
        <f t="shared" si="2041"/>
        <v>13825559.361691331</v>
      </c>
      <c r="Z2819" s="3">
        <f t="shared" si="2042"/>
        <v>0</v>
      </c>
      <c r="AA2819" s="23">
        <f t="shared" si="2043"/>
        <v>64342033.798753366</v>
      </c>
      <c r="AB2819" s="26">
        <f t="shared" si="2060"/>
        <v>70086276.274228543</v>
      </c>
      <c r="AC2819" s="23">
        <f t="shared" si="2061"/>
        <v>74889487.274228647</v>
      </c>
      <c r="AD2819" s="23">
        <f t="shared" si="2067"/>
        <v>4803211</v>
      </c>
      <c r="AE2819" s="24">
        <f t="shared" si="2075"/>
        <v>70086276.274228647</v>
      </c>
      <c r="AF2819" s="3">
        <f t="shared" si="2062"/>
        <v>0</v>
      </c>
      <c r="AG2819" s="2">
        <f t="shared" si="2044"/>
        <v>0</v>
      </c>
      <c r="AH2819" s="2">
        <f t="shared" si="2045"/>
        <v>175.6778409642292</v>
      </c>
      <c r="AI2819" s="23">
        <f t="shared" si="2068"/>
        <v>10344507441.536119</v>
      </c>
      <c r="AJ2819" s="23">
        <f t="shared" si="2046"/>
        <v>6219.922423797766</v>
      </c>
      <c r="AK2819" s="23">
        <f t="shared" si="2047"/>
        <v>0</v>
      </c>
      <c r="AL2819" s="23">
        <f t="shared" si="2072"/>
        <v>0</v>
      </c>
      <c r="AM2819" s="23">
        <f t="shared" si="2073"/>
        <v>0</v>
      </c>
      <c r="AN2819" s="16">
        <f t="shared" si="2063"/>
        <v>0</v>
      </c>
      <c r="AO2819" s="23">
        <f t="shared" si="2064"/>
        <v>0</v>
      </c>
      <c r="AP2819" s="22">
        <f t="shared" si="2065"/>
        <v>0</v>
      </c>
      <c r="AQ2819" s="30">
        <f t="shared" si="2048"/>
        <v>18900337853.481224</v>
      </c>
      <c r="AR2819" s="28">
        <f t="shared" si="2049"/>
        <v>9274527843.6742916</v>
      </c>
      <c r="AS2819" s="25">
        <f t="shared" si="2050"/>
        <v>200337590.02425668</v>
      </c>
      <c r="AT2819" s="32">
        <f t="shared" si="2051"/>
        <v>0</v>
      </c>
      <c r="AU2819" s="23">
        <f t="shared" si="2052"/>
        <v>0</v>
      </c>
      <c r="AV2819" s="22">
        <f t="shared" si="2053"/>
        <v>2732303599.846334</v>
      </c>
      <c r="AW2819" s="31">
        <f t="shared" si="2066"/>
        <v>12614820396.063429</v>
      </c>
      <c r="AX2819" s="21"/>
      <c r="AY2819" s="21"/>
      <c r="AZ2819" s="21"/>
      <c r="BA2819" s="21"/>
    </row>
    <row r="2820" spans="1:53" x14ac:dyDescent="0.25">
      <c r="A2820" s="21">
        <f t="shared" si="2074"/>
        <v>801</v>
      </c>
      <c r="B2820" s="21" t="s">
        <v>28</v>
      </c>
      <c r="C2820" s="27">
        <f t="shared" si="2031"/>
        <v>0</v>
      </c>
      <c r="D2820" s="27">
        <f t="shared" si="2054"/>
        <v>0</v>
      </c>
      <c r="E2820" s="27" t="b">
        <f t="shared" si="2030"/>
        <v>1</v>
      </c>
      <c r="F2820" s="29">
        <f t="shared" si="2032"/>
        <v>0</v>
      </c>
      <c r="G2820" s="27">
        <f t="shared" si="2055"/>
        <v>0</v>
      </c>
      <c r="H2820" s="22">
        <f t="shared" si="2033"/>
        <v>30781514242.697422</v>
      </c>
      <c r="I2820" s="23">
        <f t="shared" si="2034"/>
        <v>132580106.5049091</v>
      </c>
      <c r="J2820" s="23">
        <f t="shared" si="2035"/>
        <v>1086</v>
      </c>
      <c r="K2820" s="19">
        <f t="shared" si="2056"/>
        <v>225.0831931027827</v>
      </c>
      <c r="L2820" s="16">
        <f t="shared" si="2036"/>
        <v>212.32216872673675</v>
      </c>
      <c r="M2820" s="23">
        <f>M2819-IF($B2820="B",(Percent_Rent_In_Elsies*2.49%/12 * H2819)/K2819,0)+IF($B2820="D",N2820,0)+IF(B2820="D",AK2819)+IF(B2820="C",F2819*90%)-(Y2820-Y2819)-IF($B2820="A",Q2819/K2819) + IF($B2820="A",Q2819/K2819)</f>
        <v>-48319930.834450781</v>
      </c>
      <c r="N2820" s="23">
        <f t="shared" si="2037"/>
        <v>0</v>
      </c>
      <c r="O2820" s="22">
        <f t="shared" si="2038"/>
        <v>0</v>
      </c>
      <c r="P2820" s="22">
        <f t="shared" si="2069"/>
        <v>21875009.17889671</v>
      </c>
      <c r="Q2820" s="22">
        <f t="shared" si="2070"/>
        <v>0</v>
      </c>
      <c r="R2820" s="22">
        <f t="shared" si="2039"/>
        <v>376341734.06090069</v>
      </c>
      <c r="S2820" s="16">
        <f t="shared" si="2076"/>
        <v>0</v>
      </c>
      <c r="T2820" s="15">
        <f t="shared" si="2040"/>
        <v>0</v>
      </c>
      <c r="U2820" s="23">
        <f t="shared" si="2057"/>
        <v>1672011.7076402362</v>
      </c>
      <c r="V2820" s="23">
        <f t="shared" si="2058"/>
        <v>0</v>
      </c>
      <c r="W2820" s="23">
        <f t="shared" si="2071"/>
        <v>0</v>
      </c>
      <c r="X2820" s="23">
        <f t="shared" si="2059"/>
        <v>38427499.769076891</v>
      </c>
      <c r="Y2820" s="23">
        <f t="shared" si="2041"/>
        <v>13825559.361691331</v>
      </c>
      <c r="Z2820" s="3">
        <f t="shared" si="2042"/>
        <v>6955.1235758745279</v>
      </c>
      <c r="AA2820" s="23">
        <f t="shared" si="2043"/>
        <v>64446360.652391486</v>
      </c>
      <c r="AB2820" s="26">
        <f t="shared" si="2060"/>
        <v>70086276.274228543</v>
      </c>
      <c r="AC2820" s="23">
        <f t="shared" si="2061"/>
        <v>74889487.274228647</v>
      </c>
      <c r="AD2820" s="23">
        <f t="shared" si="2067"/>
        <v>4803211</v>
      </c>
      <c r="AE2820" s="24">
        <f t="shared" si="2075"/>
        <v>70086276.274228647</v>
      </c>
      <c r="AF2820" s="3">
        <f t="shared" si="2062"/>
        <v>0</v>
      </c>
      <c r="AG2820" s="2">
        <f t="shared" si="2044"/>
        <v>834614829.10494339</v>
      </c>
      <c r="AH2820" s="2">
        <f t="shared" si="2045"/>
        <v>175.6778409642292</v>
      </c>
      <c r="AI2820" s="23">
        <f t="shared" si="2068"/>
        <v>10361280456.781286</v>
      </c>
      <c r="AJ2820" s="23">
        <f t="shared" si="2046"/>
        <v>6219.922423797766</v>
      </c>
      <c r="AK2820" s="23">
        <f t="shared" si="2047"/>
        <v>0</v>
      </c>
      <c r="AL2820" s="23">
        <f t="shared" si="2072"/>
        <v>0</v>
      </c>
      <c r="AM2820" s="23">
        <f t="shared" si="2073"/>
        <v>0</v>
      </c>
      <c r="AN2820" s="16">
        <f t="shared" si="2063"/>
        <v>0</v>
      </c>
      <c r="AO2820" s="23">
        <f t="shared" si="2064"/>
        <v>0</v>
      </c>
      <c r="AP2820" s="22">
        <f t="shared" si="2065"/>
        <v>0</v>
      </c>
      <c r="AQ2820" s="30">
        <f t="shared" si="2048"/>
        <v>18900337853.481224</v>
      </c>
      <c r="AR2820" s="28">
        <f t="shared" si="2049"/>
        <v>9274527843.6742916</v>
      </c>
      <c r="AS2820" s="25">
        <f t="shared" si="2050"/>
        <v>200337590.02425668</v>
      </c>
      <c r="AT2820" s="32">
        <f t="shared" si="2051"/>
        <v>13910.247151749056</v>
      </c>
      <c r="AU2820" s="23">
        <f t="shared" si="2052"/>
        <v>13910.247151749056</v>
      </c>
      <c r="AV2820" s="22">
        <f t="shared" si="2053"/>
        <v>2741738219.125083</v>
      </c>
      <c r="AW2820" s="31">
        <f t="shared" si="2066"/>
        <v>12614820396.063429</v>
      </c>
      <c r="AX2820" s="21"/>
      <c r="AY2820" s="21"/>
      <c r="AZ2820" s="21"/>
      <c r="BA2820" s="21"/>
    </row>
    <row r="2821" spans="1:53" x14ac:dyDescent="0.25">
      <c r="A2821">
        <f t="shared" si="2074"/>
        <v>802</v>
      </c>
      <c r="B2821" t="s">
        <v>6</v>
      </c>
      <c r="C2821" s="27">
        <f t="shared" si="2031"/>
        <v>0</v>
      </c>
      <c r="D2821" s="27">
        <f t="shared" si="2054"/>
        <v>0</v>
      </c>
      <c r="E2821" s="27" t="b">
        <f t="shared" si="2030"/>
        <v>1</v>
      </c>
      <c r="F2821" s="29">
        <f t="shared" si="2032"/>
        <v>0</v>
      </c>
      <c r="G2821" s="27">
        <f t="shared" si="2055"/>
        <v>0</v>
      </c>
      <c r="H2821" s="22">
        <f t="shared" si="2033"/>
        <v>30832816766.435253</v>
      </c>
      <c r="I2821" s="23">
        <f t="shared" si="2034"/>
        <v>132580106.5049091</v>
      </c>
      <c r="J2821" s="23">
        <f t="shared" si="2035"/>
        <v>1086</v>
      </c>
      <c r="K2821" s="19">
        <f t="shared" si="2056"/>
        <v>225.0831931027827</v>
      </c>
      <c r="L2821" s="16">
        <f t="shared" si="2036"/>
        <v>212.67603900794799</v>
      </c>
      <c r="M2821" s="23">
        <f>M2820-IF($B2821="B",(Percent_Rent_In_Elsies*2.49%/12 * H2820)/K2820,0)+IF($B2821="D",N2821,0)+IF(B2821="D",AK2820)+IF(B2821="C",F2820*90%)-(Y2821-Y2820)-IF($B2821="A",Q2820/K2820) + IF($B2821="A",Q2820/K2820)</f>
        <v>-48319930.834450781</v>
      </c>
      <c r="N2821" s="23">
        <f t="shared" si="2037"/>
        <v>0</v>
      </c>
      <c r="O2821" s="22">
        <f t="shared" si="2038"/>
        <v>0</v>
      </c>
      <c r="P2821" s="22">
        <f t="shared" si="2069"/>
        <v>0</v>
      </c>
      <c r="Q2821" s="22">
        <f t="shared" si="2070"/>
        <v>0</v>
      </c>
      <c r="R2821" s="22">
        <f t="shared" si="2039"/>
        <v>376341734.06090069</v>
      </c>
      <c r="S2821" s="16">
        <f t="shared" si="2076"/>
        <v>0</v>
      </c>
      <c r="T2821" s="15">
        <f t="shared" si="2040"/>
        <v>0</v>
      </c>
      <c r="U2821" s="23">
        <f t="shared" si="2057"/>
        <v>1672011.7076402362</v>
      </c>
      <c r="V2821" s="23">
        <f t="shared" si="2058"/>
        <v>0</v>
      </c>
      <c r="W2821" s="23">
        <f t="shared" si="2071"/>
        <v>0</v>
      </c>
      <c r="X2821" s="23">
        <f t="shared" si="2059"/>
        <v>38462275.38695626</v>
      </c>
      <c r="Y2821" s="23">
        <f t="shared" si="2041"/>
        <v>13825559.361691331</v>
      </c>
      <c r="Z2821" s="3">
        <f t="shared" si="2042"/>
        <v>0</v>
      </c>
      <c r="AA2821" s="23">
        <f t="shared" si="2043"/>
        <v>64446360.652391486</v>
      </c>
      <c r="AB2821" s="26">
        <f t="shared" si="2060"/>
        <v>70086276.274228543</v>
      </c>
      <c r="AC2821" s="23">
        <f t="shared" si="2061"/>
        <v>74889487.274228647</v>
      </c>
      <c r="AD2821" s="23">
        <f t="shared" si="2067"/>
        <v>4803211</v>
      </c>
      <c r="AE2821" s="24">
        <f t="shared" si="2075"/>
        <v>70086276.274228647</v>
      </c>
      <c r="AF2821" s="3">
        <f t="shared" si="2062"/>
        <v>0</v>
      </c>
      <c r="AG2821" s="2">
        <f t="shared" si="2044"/>
        <v>0</v>
      </c>
      <c r="AH2821" s="2">
        <f t="shared" si="2045"/>
        <v>175.97063736583624</v>
      </c>
      <c r="AI2821" s="23">
        <f t="shared" si="2068"/>
        <v>10361280456.781286</v>
      </c>
      <c r="AJ2821" s="23">
        <f t="shared" si="2046"/>
        <v>6219.922423797766</v>
      </c>
      <c r="AK2821" s="23">
        <f t="shared" si="2047"/>
        <v>0</v>
      </c>
      <c r="AL2821" s="23">
        <f t="shared" si="2072"/>
        <v>0</v>
      </c>
      <c r="AM2821" s="23">
        <f t="shared" si="2073"/>
        <v>0</v>
      </c>
      <c r="AN2821" s="16">
        <f t="shared" si="2063"/>
        <v>0</v>
      </c>
      <c r="AO2821" s="23">
        <f t="shared" si="2064"/>
        <v>0</v>
      </c>
      <c r="AP2821" s="22">
        <f t="shared" si="2065"/>
        <v>0</v>
      </c>
      <c r="AQ2821" s="30">
        <f t="shared" si="2048"/>
        <v>18900337853.481224</v>
      </c>
      <c r="AR2821" s="28">
        <f t="shared" si="2049"/>
        <v>9274527843.6742916</v>
      </c>
      <c r="AS2821" s="25">
        <f t="shared" si="2050"/>
        <v>200337590.02425668</v>
      </c>
      <c r="AT2821" s="32">
        <f t="shared" si="2051"/>
        <v>0</v>
      </c>
      <c r="AU2821" s="23">
        <f t="shared" si="2052"/>
        <v>0</v>
      </c>
      <c r="AV2821" s="22">
        <f t="shared" si="2053"/>
        <v>2741738219.125083</v>
      </c>
      <c r="AW2821" s="31">
        <f t="shared" si="2066"/>
        <v>12592945386.884533</v>
      </c>
    </row>
    <row r="2822" spans="1:53" x14ac:dyDescent="0.25">
      <c r="A2822">
        <f t="shared" si="2074"/>
        <v>802</v>
      </c>
      <c r="B2822" t="s">
        <v>7</v>
      </c>
      <c r="C2822" s="27">
        <f t="shared" si="2031"/>
        <v>0</v>
      </c>
      <c r="D2822" s="27">
        <f t="shared" si="2054"/>
        <v>0</v>
      </c>
      <c r="E2822" s="27" t="b">
        <f t="shared" si="2030"/>
        <v>1</v>
      </c>
      <c r="F2822" s="29">
        <f t="shared" si="2032"/>
        <v>0</v>
      </c>
      <c r="G2822" s="27">
        <f t="shared" si="2055"/>
        <v>0</v>
      </c>
      <c r="H2822" s="22">
        <f t="shared" si="2033"/>
        <v>30832816766.435249</v>
      </c>
      <c r="I2822" s="23">
        <f t="shared" si="2034"/>
        <v>132580106.5049091</v>
      </c>
      <c r="J2822" s="23">
        <f t="shared" si="2035"/>
        <v>1086</v>
      </c>
      <c r="K2822" s="19">
        <f t="shared" si="2056"/>
        <v>225.0831931027827</v>
      </c>
      <c r="L2822" s="16">
        <f t="shared" si="2036"/>
        <v>212.67603900794799</v>
      </c>
      <c r="M2822" s="23">
        <f>M2821-IF($B2822="B",(Percent_Rent_In_Elsies*2.49%/12 * H2821)/K2821,0)+IF($B2822="D",N2822,0)+IF(B2822="D",AK2821)+IF(B2822="C",F2821*90%)-(Y2822-Y2821)-IF($B2822="A",Q2821/K2821) + IF($B2822="A",Q2821/K2821)</f>
        <v>-48462051.8296002</v>
      </c>
      <c r="N2822" s="23">
        <f t="shared" si="2037"/>
        <v>0</v>
      </c>
      <c r="O2822" s="22">
        <f t="shared" si="2038"/>
        <v>0</v>
      </c>
      <c r="P2822" s="22">
        <f t="shared" si="2069"/>
        <v>0</v>
      </c>
      <c r="Q2822" s="22">
        <f t="shared" si="2070"/>
        <v>0</v>
      </c>
      <c r="R2822" s="22">
        <f t="shared" si="2039"/>
        <v>344979922.88915896</v>
      </c>
      <c r="S2822" s="16">
        <f t="shared" si="2076"/>
        <v>31361811.171741724</v>
      </c>
      <c r="T2822" s="15">
        <f t="shared" si="2040"/>
        <v>0</v>
      </c>
      <c r="U2822" s="23">
        <f t="shared" si="2057"/>
        <v>1532677.3986702166</v>
      </c>
      <c r="V2822" s="23">
        <f t="shared" si="2058"/>
        <v>139334.30897001969</v>
      </c>
      <c r="W2822" s="23">
        <f t="shared" si="2071"/>
        <v>0</v>
      </c>
      <c r="X2822" s="23">
        <f t="shared" si="2059"/>
        <v>38462275.38695626</v>
      </c>
      <c r="Y2822" s="23">
        <f t="shared" si="2041"/>
        <v>13825559.361691331</v>
      </c>
      <c r="Z2822" s="3">
        <f t="shared" si="2042"/>
        <v>0</v>
      </c>
      <c r="AA2822" s="23">
        <f t="shared" si="2043"/>
        <v>64446360.652391486</v>
      </c>
      <c r="AB2822" s="26">
        <f t="shared" si="2060"/>
        <v>70086276.274228543</v>
      </c>
      <c r="AC2822" s="23">
        <f t="shared" si="2061"/>
        <v>74889487.274228647</v>
      </c>
      <c r="AD2822" s="23">
        <f t="shared" si="2067"/>
        <v>4803211</v>
      </c>
      <c r="AE2822" s="24">
        <f t="shared" si="2075"/>
        <v>70086276.274228647</v>
      </c>
      <c r="AF2822" s="3">
        <f t="shared" si="2062"/>
        <v>0</v>
      </c>
      <c r="AG2822" s="2">
        <f t="shared" si="2044"/>
        <v>0</v>
      </c>
      <c r="AH2822" s="2">
        <f t="shared" si="2045"/>
        <v>175.97063736583621</v>
      </c>
      <c r="AI2822" s="23">
        <f t="shared" si="2068"/>
        <v>10361280456.781286</v>
      </c>
      <c r="AJ2822" s="23">
        <f t="shared" si="2046"/>
        <v>6219.922423797766</v>
      </c>
      <c r="AK2822" s="23">
        <f t="shared" si="2047"/>
        <v>0</v>
      </c>
      <c r="AL2822" s="23">
        <f t="shared" si="2072"/>
        <v>6850886.0264911652</v>
      </c>
      <c r="AM2822" s="23">
        <f t="shared" si="2073"/>
        <v>6391796942.8582764</v>
      </c>
      <c r="AN2822" s="16">
        <f t="shared" si="2063"/>
        <v>0</v>
      </c>
      <c r="AO2822" s="23">
        <f t="shared" si="2064"/>
        <v>142120.99514942014</v>
      </c>
      <c r="AP2822" s="22">
        <f t="shared" si="2065"/>
        <v>31989047.395176578</v>
      </c>
      <c r="AQ2822" s="30">
        <f t="shared" si="2048"/>
        <v>18964044041.368717</v>
      </c>
      <c r="AR2822" s="28">
        <f t="shared" si="2049"/>
        <v>9306244984.1666088</v>
      </c>
      <c r="AS2822" s="25">
        <f t="shared" si="2050"/>
        <v>200337590.02425668</v>
      </c>
      <c r="AT2822" s="32">
        <f t="shared" si="2051"/>
        <v>0</v>
      </c>
      <c r="AU2822" s="23">
        <f t="shared" si="2052"/>
        <v>0</v>
      </c>
      <c r="AV2822" s="22">
        <f t="shared" si="2053"/>
        <v>2741738219.125083</v>
      </c>
      <c r="AW2822" s="31">
        <f t="shared" si="2066"/>
        <v>12656651574.772026</v>
      </c>
    </row>
    <row r="2823" spans="1:53" s="21" customFormat="1" x14ac:dyDescent="0.25">
      <c r="A2823">
        <f t="shared" si="2074"/>
        <v>802</v>
      </c>
      <c r="B2823" t="s">
        <v>8</v>
      </c>
      <c r="C2823" s="27">
        <f t="shared" si="2031"/>
        <v>0</v>
      </c>
      <c r="D2823" s="27">
        <f t="shared" si="2054"/>
        <v>0</v>
      </c>
      <c r="E2823" s="27" t="b">
        <f t="shared" si="2030"/>
        <v>1</v>
      </c>
      <c r="F2823" s="29">
        <f t="shared" si="2032"/>
        <v>0</v>
      </c>
      <c r="G2823" s="27">
        <f t="shared" si="2055"/>
        <v>0</v>
      </c>
      <c r="H2823" s="22">
        <f t="shared" si="2033"/>
        <v>30832816766.435249</v>
      </c>
      <c r="I2823" s="23">
        <f t="shared" si="2034"/>
        <v>132580106.5049091</v>
      </c>
      <c r="J2823" s="23">
        <f t="shared" si="2035"/>
        <v>1086</v>
      </c>
      <c r="K2823" s="19">
        <f t="shared" si="2056"/>
        <v>225.0831931027827</v>
      </c>
      <c r="L2823" s="16">
        <f t="shared" si="2036"/>
        <v>212.67603900794799</v>
      </c>
      <c r="M2823" s="23">
        <f>M2822-IF($B2823="B",(Percent_Rent_In_Elsies*2.49%/12 * H2822)/K2822,0)+IF($B2823="D",N2823,0)+IF(B2823="D",AK2822)+IF(B2823="C",F2822*90%)-(Y2823-Y2822)-IF($B2823="A",Q2822/K2822) + IF($B2823="A",Q2822/K2822)</f>
        <v>-48462051.8296002</v>
      </c>
      <c r="N2823" s="23">
        <f t="shared" si="2037"/>
        <v>0</v>
      </c>
      <c r="O2823" s="22">
        <f t="shared" si="2038"/>
        <v>0</v>
      </c>
      <c r="P2823" s="22">
        <f t="shared" si="2069"/>
        <v>0</v>
      </c>
      <c r="Q2823" s="22">
        <f t="shared" si="2070"/>
        <v>0</v>
      </c>
      <c r="R2823" s="22">
        <f t="shared" si="2039"/>
        <v>376968970.28433555</v>
      </c>
      <c r="S2823" s="16">
        <f t="shared" si="2076"/>
        <v>31361811.171741724</v>
      </c>
      <c r="T2823" s="15">
        <f t="shared" si="2040"/>
        <v>0</v>
      </c>
      <c r="U2823" s="23">
        <f t="shared" si="2057"/>
        <v>1674798.3938196367</v>
      </c>
      <c r="V2823" s="23">
        <f t="shared" si="2058"/>
        <v>139334.30897001969</v>
      </c>
      <c r="W2823" s="23">
        <f t="shared" si="2071"/>
        <v>0</v>
      </c>
      <c r="X2823" s="23">
        <f t="shared" si="2059"/>
        <v>38462275.38695626</v>
      </c>
      <c r="Y2823" s="23">
        <f t="shared" si="2041"/>
        <v>13825559.361691331</v>
      </c>
      <c r="Z2823" s="3">
        <f t="shared" si="2042"/>
        <v>0</v>
      </c>
      <c r="AA2823" s="23">
        <f t="shared" si="2043"/>
        <v>64446360.652391486</v>
      </c>
      <c r="AB2823" s="26">
        <f t="shared" si="2060"/>
        <v>70086276.274228528</v>
      </c>
      <c r="AC2823" s="23">
        <f t="shared" si="2061"/>
        <v>74889487.274228647</v>
      </c>
      <c r="AD2823" s="23">
        <f t="shared" si="2067"/>
        <v>4803211</v>
      </c>
      <c r="AE2823" s="24">
        <f t="shared" si="2075"/>
        <v>70086276.274228647</v>
      </c>
      <c r="AF2823" s="3">
        <f t="shared" si="2062"/>
        <v>1E-4</v>
      </c>
      <c r="AG2823" s="2">
        <f t="shared" si="2044"/>
        <v>0</v>
      </c>
      <c r="AH2823" s="2">
        <f t="shared" si="2045"/>
        <v>175.97063736583621</v>
      </c>
      <c r="AI2823" s="23">
        <f t="shared" si="2068"/>
        <v>10361280456.781286</v>
      </c>
      <c r="AJ2823" s="23">
        <f t="shared" si="2046"/>
        <v>6219.922423797766</v>
      </c>
      <c r="AK2823" s="23">
        <f t="shared" si="2047"/>
        <v>61737.212889669827</v>
      </c>
      <c r="AL2823" s="23">
        <f t="shared" si="2072"/>
        <v>0</v>
      </c>
      <c r="AM2823" s="23">
        <f t="shared" si="2073"/>
        <v>0</v>
      </c>
      <c r="AN2823" s="16">
        <f t="shared" si="2063"/>
        <v>0</v>
      </c>
      <c r="AO2823" s="23">
        <f t="shared" si="2064"/>
        <v>0</v>
      </c>
      <c r="AP2823" s="22">
        <f t="shared" si="2065"/>
        <v>0</v>
      </c>
      <c r="AQ2823" s="30">
        <f t="shared" si="2048"/>
        <v>18964044041.368717</v>
      </c>
      <c r="AR2823" s="28">
        <f t="shared" si="2049"/>
        <v>9306244984.1666088</v>
      </c>
      <c r="AS2823" s="25">
        <f t="shared" si="2050"/>
        <v>200337590.02425668</v>
      </c>
      <c r="AT2823" s="32">
        <f t="shared" si="2051"/>
        <v>0</v>
      </c>
      <c r="AU2823" s="23">
        <f t="shared" si="2052"/>
        <v>0</v>
      </c>
      <c r="AV2823" s="22">
        <f t="shared" si="2053"/>
        <v>2741738219.125083</v>
      </c>
      <c r="AW2823" s="31">
        <f t="shared" si="2066"/>
        <v>12656651574.772026</v>
      </c>
      <c r="AX2823"/>
      <c r="AY2823"/>
      <c r="AZ2823"/>
      <c r="BA2823"/>
    </row>
    <row r="2824" spans="1:53" s="21" customFormat="1" x14ac:dyDescent="0.25">
      <c r="A2824" s="21">
        <f t="shared" si="2074"/>
        <v>802</v>
      </c>
      <c r="B2824" s="21" t="s">
        <v>9</v>
      </c>
      <c r="C2824" s="27">
        <f t="shared" si="2031"/>
        <v>0</v>
      </c>
      <c r="D2824" s="27">
        <f t="shared" si="2054"/>
        <v>0</v>
      </c>
      <c r="E2824" s="27" t="b">
        <f t="shared" si="2030"/>
        <v>1</v>
      </c>
      <c r="F2824" s="29">
        <f t="shared" si="2032"/>
        <v>0</v>
      </c>
      <c r="G2824" s="27">
        <f t="shared" si="2055"/>
        <v>0</v>
      </c>
      <c r="H2824" s="22">
        <f t="shared" si="2033"/>
        <v>30832816766.435249</v>
      </c>
      <c r="I2824" s="23">
        <f t="shared" si="2034"/>
        <v>132580106.5049091</v>
      </c>
      <c r="J2824" s="23">
        <f t="shared" si="2035"/>
        <v>1086</v>
      </c>
      <c r="K2824" s="19">
        <f t="shared" si="2056"/>
        <v>225.0831931027827</v>
      </c>
      <c r="L2824" s="16">
        <f t="shared" si="2036"/>
        <v>212.67603900794799</v>
      </c>
      <c r="M2824" s="23">
        <f>M2823-IF($B2824="B",(Percent_Rent_In_Elsies*2.49%/12 * H2823)/K2823,0)+IF($B2824="D",N2824,0)+IF(B2824="D",AK2823)+IF(B2824="C",F2823*90%)-(Y2824-Y2823)-IF($B2824="A",Q2823/K2823) + IF($B2824="A",Q2823/K2823)</f>
        <v>-48400314.616710529</v>
      </c>
      <c r="N2824" s="23">
        <f t="shared" si="2037"/>
        <v>0</v>
      </c>
      <c r="O2824" s="22">
        <f t="shared" si="2038"/>
        <v>21911467.527528204</v>
      </c>
      <c r="P2824" s="22">
        <f t="shared" si="2069"/>
        <v>0</v>
      </c>
      <c r="Q2824" s="22">
        <f t="shared" si="2070"/>
        <v>0</v>
      </c>
      <c r="R2824" s="22">
        <f t="shared" si="2039"/>
        <v>376968970.28433555</v>
      </c>
      <c r="S2824" s="16">
        <f t="shared" si="2076"/>
        <v>0</v>
      </c>
      <c r="T2824" s="15">
        <f t="shared" si="2040"/>
        <v>9450343.64421352</v>
      </c>
      <c r="U2824" s="23">
        <f t="shared" si="2057"/>
        <v>1674798.3938196367</v>
      </c>
      <c r="V2824" s="23">
        <f t="shared" si="2058"/>
        <v>0</v>
      </c>
      <c r="W2824" s="23">
        <f t="shared" si="2071"/>
        <v>139334.30897001969</v>
      </c>
      <c r="X2824" s="23">
        <f t="shared" si="2059"/>
        <v>38462275.38695626</v>
      </c>
      <c r="Y2824" s="23">
        <f t="shared" si="2041"/>
        <v>13825559.361691331</v>
      </c>
      <c r="Z2824" s="3">
        <f t="shared" si="2042"/>
        <v>0</v>
      </c>
      <c r="AA2824" s="23">
        <f t="shared" si="2043"/>
        <v>64384623.439501815</v>
      </c>
      <c r="AB2824" s="26">
        <f t="shared" si="2060"/>
        <v>70086276.274228528</v>
      </c>
      <c r="AC2824" s="23">
        <f t="shared" si="2061"/>
        <v>74889487.274228647</v>
      </c>
      <c r="AD2824" s="23">
        <f t="shared" si="2067"/>
        <v>4803211</v>
      </c>
      <c r="AE2824" s="24">
        <f t="shared" si="2075"/>
        <v>70086276.274228647</v>
      </c>
      <c r="AF2824" s="3">
        <f t="shared" si="2062"/>
        <v>0</v>
      </c>
      <c r="AG2824" s="2">
        <f t="shared" si="2044"/>
        <v>0</v>
      </c>
      <c r="AH2824" s="2">
        <f t="shared" si="2045"/>
        <v>175.97063736583621</v>
      </c>
      <c r="AI2824" s="23">
        <f t="shared" si="2068"/>
        <v>10351354736.059521</v>
      </c>
      <c r="AJ2824" s="23">
        <f t="shared" si="2046"/>
        <v>6219.922423797766</v>
      </c>
      <c r="AK2824" s="23">
        <f t="shared" si="2047"/>
        <v>0</v>
      </c>
      <c r="AL2824" s="23">
        <f t="shared" si="2072"/>
        <v>0</v>
      </c>
      <c r="AM2824" s="23">
        <f t="shared" si="2073"/>
        <v>0</v>
      </c>
      <c r="AN2824" s="16">
        <f t="shared" si="2063"/>
        <v>0</v>
      </c>
      <c r="AO2824" s="23">
        <f t="shared" si="2064"/>
        <v>0</v>
      </c>
      <c r="AP2824" s="22">
        <f t="shared" si="2065"/>
        <v>0</v>
      </c>
      <c r="AQ2824" s="30">
        <f t="shared" si="2048"/>
        <v>18964044041.368717</v>
      </c>
      <c r="AR2824" s="28">
        <f t="shared" si="2049"/>
        <v>9306244984.1666088</v>
      </c>
      <c r="AS2824" s="25">
        <f t="shared" si="2050"/>
        <v>200337590.02425668</v>
      </c>
      <c r="AT2824" s="32">
        <f t="shared" si="2051"/>
        <v>0</v>
      </c>
      <c r="AU2824" s="23">
        <f t="shared" si="2052"/>
        <v>0</v>
      </c>
      <c r="AV2824" s="22">
        <f t="shared" si="2053"/>
        <v>2741738219.125083</v>
      </c>
      <c r="AW2824" s="31">
        <f t="shared" si="2066"/>
        <v>12656651574.772026</v>
      </c>
    </row>
    <row r="2825" spans="1:53" x14ac:dyDescent="0.25">
      <c r="A2825" s="21">
        <f t="shared" si="2074"/>
        <v>802</v>
      </c>
      <c r="B2825" s="21" t="s">
        <v>28</v>
      </c>
      <c r="C2825" s="27">
        <f t="shared" si="2031"/>
        <v>0</v>
      </c>
      <c r="D2825" s="27">
        <f t="shared" si="2054"/>
        <v>0</v>
      </c>
      <c r="E2825" s="27" t="b">
        <f t="shared" si="2030"/>
        <v>1</v>
      </c>
      <c r="F2825" s="29">
        <f t="shared" si="2032"/>
        <v>0</v>
      </c>
      <c r="G2825" s="27">
        <f t="shared" si="2055"/>
        <v>0</v>
      </c>
      <c r="H2825" s="22">
        <f t="shared" si="2033"/>
        <v>30832816766.435249</v>
      </c>
      <c r="I2825" s="23">
        <f t="shared" si="2034"/>
        <v>132580106.5049091</v>
      </c>
      <c r="J2825" s="23">
        <f t="shared" si="2035"/>
        <v>1086</v>
      </c>
      <c r="K2825" s="19">
        <f t="shared" si="2056"/>
        <v>225.0831931027827</v>
      </c>
      <c r="L2825" s="16">
        <f t="shared" si="2036"/>
        <v>212.67603900794799</v>
      </c>
      <c r="M2825" s="23">
        <f>M2824-IF($B2825="B",(Percent_Rent_In_Elsies*2.49%/12 * H2824)/K2824,0)+IF($B2825="D",N2825,0)+IF(B2825="D",AK2824)+IF(B2825="C",F2824*90%)-(Y2825-Y2824)-IF($B2825="A",Q2824/K2824) + IF($B2825="A",Q2824/K2824)</f>
        <v>-48400314.616710529</v>
      </c>
      <c r="N2825" s="23">
        <f t="shared" si="2037"/>
        <v>0</v>
      </c>
      <c r="O2825" s="22">
        <f t="shared" si="2038"/>
        <v>0</v>
      </c>
      <c r="P2825" s="22">
        <f t="shared" si="2069"/>
        <v>21911467.527528204</v>
      </c>
      <c r="Q2825" s="22">
        <f t="shared" si="2070"/>
        <v>0</v>
      </c>
      <c r="R2825" s="22">
        <f t="shared" si="2039"/>
        <v>376968970.28433555</v>
      </c>
      <c r="S2825" s="16">
        <f t="shared" si="2076"/>
        <v>0</v>
      </c>
      <c r="T2825" s="15">
        <f t="shared" si="2040"/>
        <v>0</v>
      </c>
      <c r="U2825" s="23">
        <f t="shared" si="2057"/>
        <v>1674798.3938196367</v>
      </c>
      <c r="V2825" s="23">
        <f t="shared" si="2058"/>
        <v>0</v>
      </c>
      <c r="W2825" s="23">
        <f t="shared" si="2071"/>
        <v>0</v>
      </c>
      <c r="X2825" s="23">
        <f t="shared" si="2059"/>
        <v>38462275.38695626</v>
      </c>
      <c r="Y2825" s="23">
        <f t="shared" si="2041"/>
        <v>13825559.361691331</v>
      </c>
      <c r="Z2825" s="3">
        <f t="shared" si="2042"/>
        <v>6966.715448500986</v>
      </c>
      <c r="AA2825" s="23">
        <f t="shared" si="2043"/>
        <v>64489124.171229333</v>
      </c>
      <c r="AB2825" s="26">
        <f t="shared" si="2060"/>
        <v>70086276.274228528</v>
      </c>
      <c r="AC2825" s="23">
        <f t="shared" si="2061"/>
        <v>74889487.274228647</v>
      </c>
      <c r="AD2825" s="23">
        <f t="shared" si="2067"/>
        <v>4803211</v>
      </c>
      <c r="AE2825" s="24">
        <f t="shared" si="2075"/>
        <v>70086276.274228647</v>
      </c>
      <c r="AF2825" s="3">
        <f t="shared" si="2062"/>
        <v>0</v>
      </c>
      <c r="AG2825" s="2">
        <f t="shared" si="2044"/>
        <v>836005853.82011819</v>
      </c>
      <c r="AH2825" s="2">
        <f t="shared" si="2045"/>
        <v>175.97063736583621</v>
      </c>
      <c r="AI2825" s="23">
        <f t="shared" si="2068"/>
        <v>10368155706.330097</v>
      </c>
      <c r="AJ2825" s="23">
        <f t="shared" si="2046"/>
        <v>6219.922423797766</v>
      </c>
      <c r="AK2825" s="23">
        <f t="shared" si="2047"/>
        <v>0</v>
      </c>
      <c r="AL2825" s="23">
        <f t="shared" si="2072"/>
        <v>0</v>
      </c>
      <c r="AM2825" s="23">
        <f t="shared" si="2073"/>
        <v>0</v>
      </c>
      <c r="AN2825" s="16">
        <f t="shared" si="2063"/>
        <v>0</v>
      </c>
      <c r="AO2825" s="23">
        <f t="shared" si="2064"/>
        <v>0</v>
      </c>
      <c r="AP2825" s="22">
        <f t="shared" si="2065"/>
        <v>0</v>
      </c>
      <c r="AQ2825" s="30">
        <f t="shared" si="2048"/>
        <v>18964044041.368717</v>
      </c>
      <c r="AR2825" s="28">
        <f t="shared" si="2049"/>
        <v>9306244984.1666088</v>
      </c>
      <c r="AS2825" s="25">
        <f t="shared" si="2050"/>
        <v>200337590.02425668</v>
      </c>
      <c r="AT2825" s="32">
        <f t="shared" si="2051"/>
        <v>13933.430897001972</v>
      </c>
      <c r="AU2825" s="23">
        <f t="shared" si="2052"/>
        <v>13933.430897001972</v>
      </c>
      <c r="AV2825" s="22">
        <f t="shared" si="2053"/>
        <v>2751188562.7692966</v>
      </c>
      <c r="AW2825" s="31">
        <f t="shared" si="2066"/>
        <v>12656651574.772024</v>
      </c>
      <c r="AX2825" s="21"/>
      <c r="AY2825" s="21"/>
      <c r="AZ2825" s="21"/>
      <c r="BA2825" s="21"/>
    </row>
    <row r="2826" spans="1:53" x14ac:dyDescent="0.25">
      <c r="A2826">
        <f t="shared" si="2074"/>
        <v>803</v>
      </c>
      <c r="B2826" t="s">
        <v>6</v>
      </c>
      <c r="C2826" s="27">
        <f t="shared" si="2031"/>
        <v>0</v>
      </c>
      <c r="D2826" s="27">
        <f t="shared" si="2054"/>
        <v>0</v>
      </c>
      <c r="E2826" s="27" t="b">
        <f t="shared" ref="E2826:E2889" si="2077">IF(OR(I2826&gt;Max_Parcels, AI2826&gt;8000000000),TRUE,FALSE)</f>
        <v>1</v>
      </c>
      <c r="F2826" s="29">
        <f t="shared" si="2032"/>
        <v>0</v>
      </c>
      <c r="G2826" s="27">
        <f t="shared" si="2055"/>
        <v>0</v>
      </c>
      <c r="H2826" s="22">
        <f t="shared" si="2033"/>
        <v>30884204794.379311</v>
      </c>
      <c r="I2826" s="23">
        <f t="shared" si="2034"/>
        <v>132580106.5049091</v>
      </c>
      <c r="J2826" s="23">
        <f t="shared" si="2035"/>
        <v>1086</v>
      </c>
      <c r="K2826" s="19">
        <f t="shared" si="2056"/>
        <v>225.0831931027827</v>
      </c>
      <c r="L2826" s="16">
        <f t="shared" si="2036"/>
        <v>213.03049907296125</v>
      </c>
      <c r="M2826" s="23">
        <f>M2825-IF($B2826="B",(Percent_Rent_In_Elsies*2.49%/12 * H2825)/K2825,0)+IF($B2826="D",N2826,0)+IF(B2826="D",AK2825)+IF(B2826="C",F2825*90%)-(Y2826-Y2825)-IF($B2826="A",Q2825/K2825) + IF($B2826="A",Q2825/K2825)</f>
        <v>-48400314.616710529</v>
      </c>
      <c r="N2826" s="23">
        <f t="shared" si="2037"/>
        <v>0</v>
      </c>
      <c r="O2826" s="22">
        <f t="shared" si="2038"/>
        <v>0</v>
      </c>
      <c r="P2826" s="22">
        <f t="shared" si="2069"/>
        <v>0</v>
      </c>
      <c r="Q2826" s="22">
        <f t="shared" si="2070"/>
        <v>0</v>
      </c>
      <c r="R2826" s="22">
        <f t="shared" si="2039"/>
        <v>376968970.28433555</v>
      </c>
      <c r="S2826" s="16">
        <f t="shared" si="2076"/>
        <v>0</v>
      </c>
      <c r="T2826" s="15">
        <f t="shared" si="2040"/>
        <v>0</v>
      </c>
      <c r="U2826" s="23">
        <f t="shared" si="2057"/>
        <v>1674798.3938196367</v>
      </c>
      <c r="V2826" s="23">
        <f t="shared" si="2058"/>
        <v>0</v>
      </c>
      <c r="W2826" s="23">
        <f t="shared" si="2071"/>
        <v>0</v>
      </c>
      <c r="X2826" s="23">
        <f t="shared" si="2059"/>
        <v>38497108.964198768</v>
      </c>
      <c r="Y2826" s="23">
        <f t="shared" si="2041"/>
        <v>13825559.361691331</v>
      </c>
      <c r="Z2826" s="3">
        <f t="shared" si="2042"/>
        <v>0</v>
      </c>
      <c r="AA2826" s="23">
        <f t="shared" si="2043"/>
        <v>64489124.171229333</v>
      </c>
      <c r="AB2826" s="26">
        <f t="shared" si="2060"/>
        <v>70086276.274228543</v>
      </c>
      <c r="AC2826" s="23">
        <f t="shared" si="2061"/>
        <v>74889487.274228647</v>
      </c>
      <c r="AD2826" s="23">
        <f t="shared" si="2067"/>
        <v>4803211</v>
      </c>
      <c r="AE2826" s="24">
        <f t="shared" si="2075"/>
        <v>70086276.274228647</v>
      </c>
      <c r="AF2826" s="3">
        <f t="shared" si="2062"/>
        <v>0</v>
      </c>
      <c r="AG2826" s="2">
        <f t="shared" si="2044"/>
        <v>0</v>
      </c>
      <c r="AH2826" s="2">
        <f t="shared" si="2045"/>
        <v>176.26392176144594</v>
      </c>
      <c r="AI2826" s="23">
        <f t="shared" si="2068"/>
        <v>10368155706.330097</v>
      </c>
      <c r="AJ2826" s="23">
        <f t="shared" si="2046"/>
        <v>6219.922423797766</v>
      </c>
      <c r="AK2826" s="23">
        <f t="shared" si="2047"/>
        <v>0</v>
      </c>
      <c r="AL2826" s="23">
        <f t="shared" si="2072"/>
        <v>0</v>
      </c>
      <c r="AM2826" s="23">
        <f t="shared" si="2073"/>
        <v>0</v>
      </c>
      <c r="AN2826" s="16">
        <f t="shared" si="2063"/>
        <v>0</v>
      </c>
      <c r="AO2826" s="23">
        <f t="shared" si="2064"/>
        <v>0</v>
      </c>
      <c r="AP2826" s="22">
        <f t="shared" si="2065"/>
        <v>0</v>
      </c>
      <c r="AQ2826" s="30">
        <f t="shared" si="2048"/>
        <v>18964044041.368717</v>
      </c>
      <c r="AR2826" s="28">
        <f t="shared" si="2049"/>
        <v>9306244984.1666088</v>
      </c>
      <c r="AS2826" s="25">
        <f t="shared" si="2050"/>
        <v>200337590.02425668</v>
      </c>
      <c r="AT2826" s="32">
        <f t="shared" si="2051"/>
        <v>0</v>
      </c>
      <c r="AU2826" s="23">
        <f t="shared" si="2052"/>
        <v>0</v>
      </c>
      <c r="AV2826" s="22">
        <f t="shared" si="2053"/>
        <v>2751188562.7692966</v>
      </c>
      <c r="AW2826" s="31">
        <f t="shared" si="2066"/>
        <v>12634740107.244497</v>
      </c>
    </row>
    <row r="2827" spans="1:53" x14ac:dyDescent="0.25">
      <c r="A2827">
        <f t="shared" si="2074"/>
        <v>803</v>
      </c>
      <c r="B2827" t="s">
        <v>7</v>
      </c>
      <c r="C2827" s="27">
        <f t="shared" ref="C2827:C2890" si="2078">IF(E2826 = TRUE, 0, IF(AND($B2827="A",P2826&gt;0),P2826,0)+IFERROR(IF($B2827="A",Percent_Elsies*95%*AN2823),0))</f>
        <v>0</v>
      </c>
      <c r="D2827" s="27">
        <f t="shared" si="2054"/>
        <v>0</v>
      </c>
      <c r="E2827" s="27" t="b">
        <f t="shared" si="2077"/>
        <v>1</v>
      </c>
      <c r="F2827" s="29">
        <f t="shared" ref="F2827:F2890" si="2079">D2827/K2827</f>
        <v>0</v>
      </c>
      <c r="G2827" s="27">
        <f t="shared" si="2055"/>
        <v>0</v>
      </c>
      <c r="H2827" s="22">
        <f t="shared" ref="H2827:H2890" si="2080">(H2826*K2827/K2826+G2827+D2827)*IF(B2827="A",(1+Inflation_Rate/12),1)</f>
        <v>30884204794.379311</v>
      </c>
      <c r="I2827" s="23">
        <f t="shared" ref="I2827:I2890" si="2081">I2826+(G2827+D2827)/L2827</f>
        <v>132580106.5049091</v>
      </c>
      <c r="J2827" s="23">
        <f t="shared" ref="J2827:J2890" si="2082">J2826+IF(AND($B2827="A",M2827&lt;0,AR2826&gt;0,E2826=FALSE),MIN(_xlfn.FLOOR.MATH(1 + (-M2827*2)/(Buy_On_Revalue)),30),0)</f>
        <v>1086</v>
      </c>
      <c r="K2827" s="19">
        <f t="shared" si="2056"/>
        <v>225.0831931027827</v>
      </c>
      <c r="L2827" s="16">
        <f t="shared" ref="L2827:L2890" si="2083">(L2826/K2826)*K2827*IF(B2827="A",(1+Inflation_Rate/12),1)</f>
        <v>213.03049907296125</v>
      </c>
      <c r="M2827" s="23">
        <f>M2826-IF($B2827="B",(Percent_Rent_In_Elsies*2.49%/12 * H2826)/K2826,0)+IF($B2827="D",N2827,0)+IF(B2827="D",AK2826)+IF(B2827="C",F2826*90%)-(Y2827-Y2826)-IF($B2827="A",Q2826/K2826) + IF($B2827="A",Q2826/K2826)</f>
        <v>-48542672.480185196</v>
      </c>
      <c r="N2827" s="23">
        <f t="shared" ref="N2827:N2890" si="2084">IF(B2827="D", IF(V2826&gt;(Percent_Elsies*(S2826+V2826)),V2826-(Percent_Elsies)*(S2826+V2826),0),0)</f>
        <v>0</v>
      </c>
      <c r="O2827" s="22">
        <f t="shared" ref="O2827:O2890" si="2085">IF(B2827="D",IF(S2826&gt;Percent_Dollars*(S2826+V2826),S2826-(Percent_Dollars*(S2826+V2826)),0),0)</f>
        <v>0</v>
      </c>
      <c r="P2827" s="22">
        <f t="shared" si="2069"/>
        <v>0</v>
      </c>
      <c r="Q2827" s="22">
        <f t="shared" si="2070"/>
        <v>0</v>
      </c>
      <c r="R2827" s="22">
        <f t="shared" ref="R2827:R2890" si="2086">R2826+IF($B2827="B",5%*AN2827,0)-IF(B2827="B",R2826/12,0)+IF($B2827="C", AP2826,0)</f>
        <v>345554889.42730761</v>
      </c>
      <c r="S2827" s="16">
        <f t="shared" si="2076"/>
        <v>31414080.857027963</v>
      </c>
      <c r="T2827" s="15">
        <f t="shared" ref="T2827:T2890" si="2087">IF($B2827="E",0,T2826+IF(B2827="B", Percent_Dollars*95%*AN2827,0)  + IF($B2827="D",N2827*MM_Bottom*K2827)+IF($B2827="D",S2826-O2827))</f>
        <v>0</v>
      </c>
      <c r="U2827" s="23">
        <f t="shared" si="2057"/>
        <v>1535231.8610013337</v>
      </c>
      <c r="V2827" s="23">
        <f t="shared" si="2058"/>
        <v>139566.53281830307</v>
      </c>
      <c r="W2827" s="23">
        <f t="shared" si="2071"/>
        <v>0</v>
      </c>
      <c r="X2827" s="23">
        <f t="shared" si="2059"/>
        <v>38497108.964198768</v>
      </c>
      <c r="Y2827" s="23">
        <f t="shared" ref="Y2827:Y2890" si="2088">50%*$H$10*(AS2826/$AS$10)*((4/3)/12+2.49%/4)</f>
        <v>13825559.361691331</v>
      </c>
      <c r="Z2827" s="3">
        <f t="shared" ref="Z2827:Z2890" si="2089">IF($B2827="E",W2826*3.5%/Percent_Elsies,0)</f>
        <v>0</v>
      </c>
      <c r="AA2827" s="23">
        <f t="shared" ref="AA2827:AA2890" si="2090">AA2826+IF($B2827="E",W2826*52.5%/Percent_Elsies,0)-IF($B2827="D",AK2826)</f>
        <v>64489124.171229333</v>
      </c>
      <c r="AB2827" s="26">
        <f t="shared" si="2060"/>
        <v>70086276.274228543</v>
      </c>
      <c r="AC2827" s="23">
        <f t="shared" si="2061"/>
        <v>74889487.274228647</v>
      </c>
      <c r="AD2827" s="23">
        <f t="shared" si="2067"/>
        <v>4803211</v>
      </c>
      <c r="AE2827" s="24">
        <f t="shared" si="2075"/>
        <v>70086276.274228647</v>
      </c>
      <c r="AF2827" s="3">
        <f t="shared" si="2062"/>
        <v>0</v>
      </c>
      <c r="AG2827" s="2">
        <f t="shared" ref="AG2827:AG2890" si="2091">IF($B2827="E",(Z2827/AF2825)*12,0)</f>
        <v>0</v>
      </c>
      <c r="AH2827" s="2">
        <f t="shared" ref="AH2827:AH2890" si="2092">40%*H2827/AE2827</f>
        <v>176.26392176144594</v>
      </c>
      <c r="AI2827" s="23">
        <f t="shared" si="2068"/>
        <v>10368155706.330097</v>
      </c>
      <c r="AJ2827" s="23">
        <f t="shared" ref="AJ2827:AJ2890" si="2093">AJ2826*K2826/K2827</f>
        <v>6219.922423797766</v>
      </c>
      <c r="AK2827" s="23">
        <f t="shared" ref="AK2827:AK2890" si="2094">IF($B2827="C",((37/25)*1000/K2827)*AI2827/1000000 - AM2826/1000000,0)</f>
        <v>0</v>
      </c>
      <c r="AL2827" s="23">
        <f t="shared" si="2072"/>
        <v>6875249.5488109589</v>
      </c>
      <c r="AM2827" s="23">
        <f t="shared" si="2073"/>
        <v>6414527825.6782131</v>
      </c>
      <c r="AN2827" s="16">
        <f t="shared" si="2063"/>
        <v>0</v>
      </c>
      <c r="AO2827" s="23">
        <f t="shared" si="2064"/>
        <v>142357.86347466917</v>
      </c>
      <c r="AP2827" s="22">
        <f t="shared" si="2065"/>
        <v>32042362.474168539</v>
      </c>
      <c r="AQ2827" s="30">
        <f t="shared" ref="AQ2827:AQ2890" si="2095">(AQ2826+IF($B2827="B",AN2827*(5%+95%*Percent_Dollars))+IFERROR(IF($B2827="A",AN2823*95%*Percent_Elsies),0)+IF($B2827="B",D2827)+AP2827+IF($B2827="B",(Percent_Rent_In_Elsies*2.49%*H2826/12)*MM_Top,0)-IF($B2827="C",F2826*MM_Bottom*K2827*65%)) + IF($B2827="A",Q2826*(MM_Top - MM_Bottom)) - IF($B2827="A",Q2826)</f>
        <v>19027856406.236023</v>
      </c>
      <c r="AR2827" s="28">
        <f t="shared" ref="AR2827:AR2890" si="2096">(AR2826+IF($B2827="B",((Percent_Rent_In_Elsies)*2.49%*H2826/12)*MM_Top,0)-IF($B2827="D",N2827*MM_Bottom*K2827)-IF($B2827="C",F2826*MM_Bottom*K2827*65%)) + IF($B2827="A",Q2826*(MM_Top - MM_Bottom))</f>
        <v>9338014986.5597477</v>
      </c>
      <c r="AS2827" s="25">
        <f t="shared" ref="AS2827:AS2890" si="2097">AS2826+G2827+D2827</f>
        <v>200337590.02425668</v>
      </c>
      <c r="AT2827" s="32">
        <f t="shared" ref="AT2827:AT2890" si="2098">IF($B2827="E",W2826*7%/Percent_Elsies,0)</f>
        <v>0</v>
      </c>
      <c r="AU2827" s="23">
        <f t="shared" ref="AU2827:AU2890" si="2099">IF($B2827="E",W2826*7%/Percent_Elsies,0)</f>
        <v>0</v>
      </c>
      <c r="AV2827" s="22">
        <f t="shared" ref="AV2827:AV2890" si="2100">AV2826+IF($B2827="E",T2826*30%/Percent_Dollars)</f>
        <v>2751188562.7692966</v>
      </c>
      <c r="AW2827" s="31">
        <f t="shared" si="2066"/>
        <v>12698552472.111805</v>
      </c>
    </row>
    <row r="2828" spans="1:53" s="21" customFormat="1" x14ac:dyDescent="0.25">
      <c r="A2828">
        <f t="shared" si="2074"/>
        <v>803</v>
      </c>
      <c r="B2828" t="s">
        <v>8</v>
      </c>
      <c r="C2828" s="27">
        <f t="shared" si="2078"/>
        <v>0</v>
      </c>
      <c r="D2828" s="27">
        <f t="shared" ref="D2828:D2891" si="2101">IF(AND($B2828="B",M2828&lt;0,AR2827&gt;0,E2827=FALSE),MIN(AR2827,Buy_On_Revalue*K2828*(J2827-J2826)),0)</f>
        <v>0</v>
      </c>
      <c r="E2828" s="27" t="b">
        <f t="shared" si="2077"/>
        <v>1</v>
      </c>
      <c r="F2828" s="29">
        <f t="shared" si="2079"/>
        <v>0</v>
      </c>
      <c r="G2828" s="27">
        <f t="shared" ref="G2828:G2891" si="2102">C2828</f>
        <v>0</v>
      </c>
      <c r="H2828" s="22">
        <f t="shared" si="2080"/>
        <v>30884204794.379311</v>
      </c>
      <c r="I2828" s="23">
        <f t="shared" si="2081"/>
        <v>132580106.5049091</v>
      </c>
      <c r="J2828" s="23">
        <f t="shared" si="2082"/>
        <v>1086</v>
      </c>
      <c r="K2828" s="19">
        <f t="shared" ref="K2828:K2891" si="2103">IF(J2828-J2827 &gt; 0,K2827*(1+0.005)^(J2828-J2827),K2827)</f>
        <v>225.0831931027827</v>
      </c>
      <c r="L2828" s="16">
        <f t="shared" si="2083"/>
        <v>213.03049907296125</v>
      </c>
      <c r="M2828" s="23">
        <f>M2827-IF($B2828="B",(Percent_Rent_In_Elsies*2.49%/12 * H2827)/K2827,0)+IF($B2828="D",N2828,0)+IF(B2828="D",AK2827)+IF(B2828="C",F2827*90%)-(Y2828-Y2827)-IF($B2828="A",Q2827/K2827) + IF($B2828="A",Q2827/K2827)</f>
        <v>-48542672.480185196</v>
      </c>
      <c r="N2828" s="23">
        <f t="shared" si="2084"/>
        <v>0</v>
      </c>
      <c r="O2828" s="22">
        <f t="shared" si="2085"/>
        <v>0</v>
      </c>
      <c r="P2828" s="22">
        <f t="shared" si="2069"/>
        <v>0</v>
      </c>
      <c r="Q2828" s="22">
        <f t="shared" si="2070"/>
        <v>0</v>
      </c>
      <c r="R2828" s="22">
        <f t="shared" si="2086"/>
        <v>377597251.90147614</v>
      </c>
      <c r="S2828" s="16">
        <f t="shared" si="2076"/>
        <v>31414080.857027963</v>
      </c>
      <c r="T2828" s="15">
        <f t="shared" si="2087"/>
        <v>0</v>
      </c>
      <c r="U2828" s="23">
        <f t="shared" ref="U2828:U2891" si="2104">U2827-IF($B2828="B",U2827/12)+IF($B2828="C",AO2827)+IF(B2828="C",F2827*10%)</f>
        <v>1677589.7244760029</v>
      </c>
      <c r="V2828" s="23">
        <f t="shared" ref="V2828:V2891" si="2105">IF($B2828="D", 0, V2827+IF($B2828="B",U2827/12,0))</f>
        <v>139566.53281830307</v>
      </c>
      <c r="W2828" s="23">
        <f t="shared" si="2071"/>
        <v>0</v>
      </c>
      <c r="X2828" s="23">
        <f t="shared" ref="X2828:X2891" si="2106">X2827+IFERROR(IF($B2828="A",Z2827,0),0)  + AT2827 + AU2827 - IF($B2828="A",Q2827/K2827)</f>
        <v>38497108.964198768</v>
      </c>
      <c r="Y2828" s="23">
        <f t="shared" si="2088"/>
        <v>13825559.361691331</v>
      </c>
      <c r="Z2828" s="3">
        <f t="shared" si="2089"/>
        <v>0</v>
      </c>
      <c r="AA2828" s="23">
        <f t="shared" si="2090"/>
        <v>64489124.171229333</v>
      </c>
      <c r="AB2828" s="26">
        <f t="shared" ref="AB2828:AB2891" si="2107">M2828+SUM(U2828:AA2828)+AO2828+AT2828+AU2828</f>
        <v>70086276.274228543</v>
      </c>
      <c r="AC2828" s="23">
        <f t="shared" ref="AC2828:AC2891" si="2108">AC2827+G2828+IF($B2828="C",F2827)</f>
        <v>74889487.274228647</v>
      </c>
      <c r="AD2828" s="23">
        <f t="shared" si="2067"/>
        <v>4803211</v>
      </c>
      <c r="AE2828" s="24">
        <f t="shared" si="2075"/>
        <v>70086276.274228647</v>
      </c>
      <c r="AF2828" s="3">
        <f t="shared" ref="AF2828:AF2891" si="2109">IF($B2828="C",MAX(AE2828-AA2828-Y2828-U2828-V2828-W2828-AO2828-AT2828-AU2828,0.0001),0)</f>
        <v>1E-4</v>
      </c>
      <c r="AG2828" s="2">
        <f t="shared" si="2091"/>
        <v>0</v>
      </c>
      <c r="AH2828" s="2">
        <f t="shared" si="2092"/>
        <v>176.26392176144594</v>
      </c>
      <c r="AI2828" s="23">
        <f t="shared" si="2068"/>
        <v>10368155706.330097</v>
      </c>
      <c r="AJ2828" s="23">
        <f t="shared" si="2093"/>
        <v>6219.922423797766</v>
      </c>
      <c r="AK2828" s="23">
        <f t="shared" si="2094"/>
        <v>61759.689155335618</v>
      </c>
      <c r="AL2828" s="23">
        <f t="shared" si="2072"/>
        <v>0</v>
      </c>
      <c r="AM2828" s="23">
        <f t="shared" si="2073"/>
        <v>0</v>
      </c>
      <c r="AN2828" s="16">
        <f t="shared" ref="AN2828:AN2891" si="2110">IF($B2828="B",(G2822)/2,0)</f>
        <v>0</v>
      </c>
      <c r="AO2828" s="23">
        <f t="shared" ref="AO2828:AO2891" si="2111">IF($B2828="B",(Percent_Rent_In_Elsies*2.49%/12*H2827)/K2827,0)</f>
        <v>0</v>
      </c>
      <c r="AP2828" s="22">
        <f t="shared" ref="AP2828:AP2891" si="2112">IF($B2828="B",(1-Percent_Rent_In_Elsies)*2.49%*H2827/12,0)</f>
        <v>0</v>
      </c>
      <c r="AQ2828" s="30">
        <f t="shared" si="2095"/>
        <v>19027856406.236023</v>
      </c>
      <c r="AR2828" s="28">
        <f t="shared" si="2096"/>
        <v>9338014986.5597477</v>
      </c>
      <c r="AS2828" s="25">
        <f t="shared" si="2097"/>
        <v>200337590.02425668</v>
      </c>
      <c r="AT2828" s="32">
        <f t="shared" si="2098"/>
        <v>0</v>
      </c>
      <c r="AU2828" s="23">
        <f t="shared" si="2099"/>
        <v>0</v>
      </c>
      <c r="AV2828" s="22">
        <f t="shared" si="2100"/>
        <v>2751188562.7692966</v>
      </c>
      <c r="AW2828" s="31">
        <f t="shared" ref="AW2828:AW2891" si="2113">SUM(AR2828:AS2828)+AV2828 +SUM(O2828:T2828)+AP2828</f>
        <v>12698552472.111805</v>
      </c>
      <c r="AX2828"/>
      <c r="AY2828"/>
      <c r="AZ2828"/>
      <c r="BA2828"/>
    </row>
    <row r="2829" spans="1:53" s="21" customFormat="1" x14ac:dyDescent="0.25">
      <c r="A2829">
        <f t="shared" si="2074"/>
        <v>803</v>
      </c>
      <c r="B2829" t="s">
        <v>9</v>
      </c>
      <c r="C2829" s="27">
        <f t="shared" si="2078"/>
        <v>0</v>
      </c>
      <c r="D2829" s="27">
        <f t="shared" si="2101"/>
        <v>0</v>
      </c>
      <c r="E2829" s="27" t="b">
        <f t="shared" si="2077"/>
        <v>1</v>
      </c>
      <c r="F2829" s="29">
        <f t="shared" si="2079"/>
        <v>0</v>
      </c>
      <c r="G2829" s="27">
        <f t="shared" si="2102"/>
        <v>0</v>
      </c>
      <c r="H2829" s="22">
        <f t="shared" si="2080"/>
        <v>30884204794.379311</v>
      </c>
      <c r="I2829" s="23">
        <f t="shared" si="2081"/>
        <v>132580106.5049091</v>
      </c>
      <c r="J2829" s="23">
        <f t="shared" si="2082"/>
        <v>1086</v>
      </c>
      <c r="K2829" s="19">
        <f t="shared" si="2103"/>
        <v>225.0831931027827</v>
      </c>
      <c r="L2829" s="16">
        <f t="shared" si="2083"/>
        <v>213.03049907296125</v>
      </c>
      <c r="M2829" s="23">
        <f>M2828-IF($B2829="B",(Percent_Rent_In_Elsies*2.49%/12 * H2828)/K2828,0)+IF($B2829="D",N2829,0)+IF(B2829="D",AK2828)+IF(B2829="C",F2828*90%)-(Y2829-Y2828)-IF($B2829="A",Q2828/K2828) + IF($B2829="A",Q2828/K2828)</f>
        <v>-48480912.791029863</v>
      </c>
      <c r="N2829" s="23">
        <f t="shared" si="2084"/>
        <v>0</v>
      </c>
      <c r="O2829" s="22">
        <f t="shared" si="2085"/>
        <v>21947986.640074082</v>
      </c>
      <c r="P2829" s="22">
        <f t="shared" si="2069"/>
        <v>0</v>
      </c>
      <c r="Q2829" s="22">
        <f t="shared" si="2070"/>
        <v>0</v>
      </c>
      <c r="R2829" s="22">
        <f t="shared" si="2086"/>
        <v>377597251.90147614</v>
      </c>
      <c r="S2829" s="16">
        <f t="shared" si="2076"/>
        <v>0</v>
      </c>
      <c r="T2829" s="15">
        <f t="shared" si="2087"/>
        <v>9466094.2169538811</v>
      </c>
      <c r="U2829" s="23">
        <f t="shared" si="2104"/>
        <v>1677589.7244760029</v>
      </c>
      <c r="V2829" s="23">
        <f t="shared" si="2105"/>
        <v>0</v>
      </c>
      <c r="W2829" s="23">
        <f t="shared" si="2071"/>
        <v>139566.53281830307</v>
      </c>
      <c r="X2829" s="23">
        <f t="shared" si="2106"/>
        <v>38497108.964198768</v>
      </c>
      <c r="Y2829" s="23">
        <f t="shared" si="2088"/>
        <v>13825559.361691331</v>
      </c>
      <c r="Z2829" s="3">
        <f t="shared" si="2089"/>
        <v>0</v>
      </c>
      <c r="AA2829" s="23">
        <f t="shared" si="2090"/>
        <v>64427364.482074</v>
      </c>
      <c r="AB2829" s="26">
        <f t="shared" si="2107"/>
        <v>70086276.274228543</v>
      </c>
      <c r="AC2829" s="23">
        <f t="shared" si="2108"/>
        <v>74889487.274228647</v>
      </c>
      <c r="AD2829" s="23">
        <f t="shared" ref="AD2829:AD2892" si="2114">AD2828</f>
        <v>4803211</v>
      </c>
      <c r="AE2829" s="24">
        <f t="shared" si="2075"/>
        <v>70086276.274228647</v>
      </c>
      <c r="AF2829" s="3">
        <f t="shared" si="2109"/>
        <v>0</v>
      </c>
      <c r="AG2829" s="2">
        <f t="shared" si="2091"/>
        <v>0</v>
      </c>
      <c r="AH2829" s="2">
        <f t="shared" si="2092"/>
        <v>176.26392176144594</v>
      </c>
      <c r="AI2829" s="23">
        <f t="shared" ref="AI2829:AI2892" si="2115">AA2829/(AJ2829/1000000)</f>
        <v>10358226372.015726</v>
      </c>
      <c r="AJ2829" s="23">
        <f t="shared" si="2093"/>
        <v>6219.922423797766</v>
      </c>
      <c r="AK2829" s="23">
        <f t="shared" si="2094"/>
        <v>0</v>
      </c>
      <c r="AL2829" s="23">
        <f t="shared" si="2072"/>
        <v>0</v>
      </c>
      <c r="AM2829" s="23">
        <f t="shared" si="2073"/>
        <v>0</v>
      </c>
      <c r="AN2829" s="16">
        <f t="shared" si="2110"/>
        <v>0</v>
      </c>
      <c r="AO2829" s="23">
        <f t="shared" si="2111"/>
        <v>0</v>
      </c>
      <c r="AP2829" s="22">
        <f t="shared" si="2112"/>
        <v>0</v>
      </c>
      <c r="AQ2829" s="30">
        <f t="shared" si="2095"/>
        <v>19027856406.236023</v>
      </c>
      <c r="AR2829" s="28">
        <f t="shared" si="2096"/>
        <v>9338014986.5597477</v>
      </c>
      <c r="AS2829" s="25">
        <f t="shared" si="2097"/>
        <v>200337590.02425668</v>
      </c>
      <c r="AT2829" s="32">
        <f t="shared" si="2098"/>
        <v>0</v>
      </c>
      <c r="AU2829" s="23">
        <f t="shared" si="2099"/>
        <v>0</v>
      </c>
      <c r="AV2829" s="22">
        <f t="shared" si="2100"/>
        <v>2751188562.7692966</v>
      </c>
      <c r="AW2829" s="31">
        <f t="shared" si="2113"/>
        <v>12698552472.111805</v>
      </c>
      <c r="AX2829"/>
      <c r="AY2829"/>
      <c r="AZ2829"/>
      <c r="BA2829"/>
    </row>
    <row r="2830" spans="1:53" x14ac:dyDescent="0.25">
      <c r="A2830" s="21">
        <f t="shared" si="2074"/>
        <v>803</v>
      </c>
      <c r="B2830" s="21" t="s">
        <v>28</v>
      </c>
      <c r="C2830" s="27">
        <f t="shared" si="2078"/>
        <v>0</v>
      </c>
      <c r="D2830" s="27">
        <f t="shared" si="2101"/>
        <v>0</v>
      </c>
      <c r="E2830" s="27" t="b">
        <f t="shared" si="2077"/>
        <v>1</v>
      </c>
      <c r="F2830" s="29">
        <f t="shared" si="2079"/>
        <v>0</v>
      </c>
      <c r="G2830" s="27">
        <f t="shared" si="2102"/>
        <v>0</v>
      </c>
      <c r="H2830" s="22">
        <f t="shared" si="2080"/>
        <v>30884204794.379311</v>
      </c>
      <c r="I2830" s="23">
        <f t="shared" si="2081"/>
        <v>132580106.5049091</v>
      </c>
      <c r="J2830" s="23">
        <f t="shared" si="2082"/>
        <v>1086</v>
      </c>
      <c r="K2830" s="19">
        <f t="shared" si="2103"/>
        <v>225.0831931027827</v>
      </c>
      <c r="L2830" s="16">
        <f t="shared" si="2083"/>
        <v>213.03049907296125</v>
      </c>
      <c r="M2830" s="23">
        <f>M2829-IF($B2830="B",(Percent_Rent_In_Elsies*2.49%/12 * H2829)/K2829,0)+IF($B2830="D",N2830,0)+IF(B2830="D",AK2829)+IF(B2830="C",F2829*90%)-(Y2830-Y2829)-IF($B2830="A",Q2829/K2829) + IF($B2830="A",Q2829/K2829)</f>
        <v>-48480912.791029863</v>
      </c>
      <c r="N2830" s="23">
        <f t="shared" si="2084"/>
        <v>0</v>
      </c>
      <c r="O2830" s="22">
        <f t="shared" si="2085"/>
        <v>0</v>
      </c>
      <c r="P2830" s="22">
        <f t="shared" si="2069"/>
        <v>21947986.640074082</v>
      </c>
      <c r="Q2830" s="22">
        <f t="shared" si="2070"/>
        <v>0</v>
      </c>
      <c r="R2830" s="22">
        <f t="shared" si="2086"/>
        <v>377597251.90147614</v>
      </c>
      <c r="S2830" s="16">
        <f t="shared" si="2076"/>
        <v>0</v>
      </c>
      <c r="T2830" s="15">
        <f t="shared" si="2087"/>
        <v>0</v>
      </c>
      <c r="U2830" s="23">
        <f t="shared" si="2104"/>
        <v>1677589.7244760029</v>
      </c>
      <c r="V2830" s="23">
        <f t="shared" si="2105"/>
        <v>0</v>
      </c>
      <c r="W2830" s="23">
        <f t="shared" si="2071"/>
        <v>0</v>
      </c>
      <c r="X2830" s="23">
        <f t="shared" si="2106"/>
        <v>38497108.964198768</v>
      </c>
      <c r="Y2830" s="23">
        <f t="shared" si="2088"/>
        <v>13825559.361691331</v>
      </c>
      <c r="Z2830" s="3">
        <f t="shared" si="2089"/>
        <v>6978.3266409151547</v>
      </c>
      <c r="AA2830" s="23">
        <f t="shared" si="2090"/>
        <v>64532039.381687731</v>
      </c>
      <c r="AB2830" s="26">
        <f t="shared" si="2107"/>
        <v>70086276.274228573</v>
      </c>
      <c r="AC2830" s="23">
        <f t="shared" si="2108"/>
        <v>74889487.274228647</v>
      </c>
      <c r="AD2830" s="23">
        <f t="shared" si="2114"/>
        <v>4803211</v>
      </c>
      <c r="AE2830" s="24">
        <f t="shared" si="2075"/>
        <v>70086276.274228647</v>
      </c>
      <c r="AF2830" s="3">
        <f t="shared" si="2109"/>
        <v>0</v>
      </c>
      <c r="AG2830" s="2">
        <f t="shared" si="2091"/>
        <v>837399196.90981841</v>
      </c>
      <c r="AH2830" s="2">
        <f t="shared" si="2092"/>
        <v>176.26392176144594</v>
      </c>
      <c r="AI2830" s="23">
        <f t="shared" si="2115"/>
        <v>10375055343.903421</v>
      </c>
      <c r="AJ2830" s="23">
        <f t="shared" si="2093"/>
        <v>6219.922423797766</v>
      </c>
      <c r="AK2830" s="23">
        <f t="shared" si="2094"/>
        <v>0</v>
      </c>
      <c r="AL2830" s="23">
        <f t="shared" si="2072"/>
        <v>0</v>
      </c>
      <c r="AM2830" s="23">
        <f t="shared" si="2073"/>
        <v>0</v>
      </c>
      <c r="AN2830" s="16">
        <f t="shared" si="2110"/>
        <v>0</v>
      </c>
      <c r="AO2830" s="23">
        <f t="shared" si="2111"/>
        <v>0</v>
      </c>
      <c r="AP2830" s="22">
        <f t="shared" si="2112"/>
        <v>0</v>
      </c>
      <c r="AQ2830" s="30">
        <f t="shared" si="2095"/>
        <v>19027856406.236023</v>
      </c>
      <c r="AR2830" s="28">
        <f t="shared" si="2096"/>
        <v>9338014986.5597477</v>
      </c>
      <c r="AS2830" s="25">
        <f t="shared" si="2097"/>
        <v>200337590.02425668</v>
      </c>
      <c r="AT2830" s="32">
        <f t="shared" si="2098"/>
        <v>13956.653281830309</v>
      </c>
      <c r="AU2830" s="23">
        <f t="shared" si="2099"/>
        <v>13956.653281830309</v>
      </c>
      <c r="AV2830" s="22">
        <f t="shared" si="2100"/>
        <v>2760654656.9862504</v>
      </c>
      <c r="AW2830" s="31">
        <f t="shared" si="2113"/>
        <v>12698552472.111803</v>
      </c>
    </row>
    <row r="2831" spans="1:53" x14ac:dyDescent="0.25">
      <c r="A2831">
        <f t="shared" si="2074"/>
        <v>804</v>
      </c>
      <c r="B2831" t="s">
        <v>6</v>
      </c>
      <c r="C2831" s="27">
        <f t="shared" si="2078"/>
        <v>0</v>
      </c>
      <c r="D2831" s="27">
        <f t="shared" si="2101"/>
        <v>0</v>
      </c>
      <c r="E2831" s="27" t="b">
        <f t="shared" si="2077"/>
        <v>1</v>
      </c>
      <c r="F2831" s="29">
        <f t="shared" si="2079"/>
        <v>0</v>
      </c>
      <c r="G2831" s="27">
        <f t="shared" si="2102"/>
        <v>0</v>
      </c>
      <c r="H2831" s="22">
        <f t="shared" si="2080"/>
        <v>30935678469.03661</v>
      </c>
      <c r="I2831" s="23">
        <f t="shared" si="2081"/>
        <v>132580106.5049091</v>
      </c>
      <c r="J2831" s="23">
        <f t="shared" si="2082"/>
        <v>1086</v>
      </c>
      <c r="K2831" s="19">
        <f t="shared" si="2103"/>
        <v>225.0831931027827</v>
      </c>
      <c r="L2831" s="16">
        <f t="shared" si="2083"/>
        <v>213.38554990474952</v>
      </c>
      <c r="M2831" s="23">
        <f>M2830-IF($B2831="B",(Percent_Rent_In_Elsies*2.49%/12 * H2830)/K2830,0)+IF($B2831="D",N2831,0)+IF(B2831="D",AK2830)+IF(B2831="C",F2830*90%)-(Y2831-Y2830)-IF($B2831="A",Q2830/K2830) + IF($B2831="A",Q2830/K2830)</f>
        <v>-48480912.791029863</v>
      </c>
      <c r="N2831" s="23">
        <f t="shared" si="2084"/>
        <v>0</v>
      </c>
      <c r="O2831" s="22">
        <f t="shared" si="2085"/>
        <v>0</v>
      </c>
      <c r="P2831" s="22">
        <f t="shared" ref="P2831:P2894" si="2116">IF(AG2831 &gt; Retail_Freeze_Above, O2830,0)</f>
        <v>0</v>
      </c>
      <c r="Q2831" s="22">
        <f t="shared" ref="Q2831:Q2894" si="2117">IF(AG2831&lt;=Retail_Freeze_Above,O2830,0)</f>
        <v>0</v>
      </c>
      <c r="R2831" s="22">
        <f t="shared" si="2086"/>
        <v>377597251.90147614</v>
      </c>
      <c r="S2831" s="16">
        <f t="shared" si="2076"/>
        <v>0</v>
      </c>
      <c r="T2831" s="15">
        <f t="shared" si="2087"/>
        <v>0</v>
      </c>
      <c r="U2831" s="23">
        <f t="shared" si="2104"/>
        <v>1677589.7244760029</v>
      </c>
      <c r="V2831" s="23">
        <f t="shared" si="2105"/>
        <v>0</v>
      </c>
      <c r="W2831" s="23">
        <f t="shared" ref="W2831:W2894" si="2118">IF($B2831="E",0,W2830+IF(B2831="D",V2830,0)+IF($B2831="A",G2831))-IF($B2831="D",N2831)+IF($B2831="A",Q2830/K2830)</f>
        <v>0</v>
      </c>
      <c r="X2831" s="23">
        <f t="shared" si="2106"/>
        <v>38532000.597403347</v>
      </c>
      <c r="Y2831" s="23">
        <f t="shared" si="2088"/>
        <v>13825559.361691331</v>
      </c>
      <c r="Z2831" s="3">
        <f t="shared" si="2089"/>
        <v>0</v>
      </c>
      <c r="AA2831" s="23">
        <f t="shared" si="2090"/>
        <v>64532039.381687731</v>
      </c>
      <c r="AB2831" s="26">
        <f t="shared" si="2107"/>
        <v>70086276.274228543</v>
      </c>
      <c r="AC2831" s="23">
        <f t="shared" si="2108"/>
        <v>74889487.274228647</v>
      </c>
      <c r="AD2831" s="23">
        <f t="shared" si="2114"/>
        <v>4803211</v>
      </c>
      <c r="AE2831" s="24">
        <f t="shared" si="2075"/>
        <v>70086276.274228647</v>
      </c>
      <c r="AF2831" s="3">
        <f t="shared" si="2109"/>
        <v>0</v>
      </c>
      <c r="AG2831" s="2">
        <f t="shared" si="2091"/>
        <v>0</v>
      </c>
      <c r="AH2831" s="2">
        <f t="shared" si="2092"/>
        <v>176.55769496438171</v>
      </c>
      <c r="AI2831" s="23">
        <f t="shared" si="2115"/>
        <v>10375055343.903421</v>
      </c>
      <c r="AJ2831" s="23">
        <f t="shared" si="2093"/>
        <v>6219.922423797766</v>
      </c>
      <c r="AK2831" s="23">
        <f t="shared" si="2094"/>
        <v>0</v>
      </c>
      <c r="AL2831" s="23">
        <f t="shared" si="2072"/>
        <v>0</v>
      </c>
      <c r="AM2831" s="23">
        <f t="shared" si="2073"/>
        <v>0</v>
      </c>
      <c r="AN2831" s="16">
        <f t="shared" si="2110"/>
        <v>0</v>
      </c>
      <c r="AO2831" s="23">
        <f t="shared" si="2111"/>
        <v>0</v>
      </c>
      <c r="AP2831" s="22">
        <f t="shared" si="2112"/>
        <v>0</v>
      </c>
      <c r="AQ2831" s="30">
        <f t="shared" si="2095"/>
        <v>19027856406.236023</v>
      </c>
      <c r="AR2831" s="28">
        <f t="shared" si="2096"/>
        <v>9338014986.5597477</v>
      </c>
      <c r="AS2831" s="25">
        <f t="shared" si="2097"/>
        <v>200337590.02425668</v>
      </c>
      <c r="AT2831" s="32">
        <f t="shared" si="2098"/>
        <v>0</v>
      </c>
      <c r="AU2831" s="23">
        <f t="shared" si="2099"/>
        <v>0</v>
      </c>
      <c r="AV2831" s="22">
        <f t="shared" si="2100"/>
        <v>2760654656.9862504</v>
      </c>
      <c r="AW2831" s="31">
        <f t="shared" si="2113"/>
        <v>12676604485.471729</v>
      </c>
    </row>
    <row r="2832" spans="1:53" x14ac:dyDescent="0.25">
      <c r="A2832">
        <f t="shared" si="2074"/>
        <v>804</v>
      </c>
      <c r="B2832" t="s">
        <v>7</v>
      </c>
      <c r="C2832" s="27">
        <f t="shared" si="2078"/>
        <v>0</v>
      </c>
      <c r="D2832" s="27">
        <f t="shared" si="2101"/>
        <v>0</v>
      </c>
      <c r="E2832" s="27" t="b">
        <f t="shared" si="2077"/>
        <v>1</v>
      </c>
      <c r="F2832" s="29">
        <f t="shared" si="2079"/>
        <v>0</v>
      </c>
      <c r="G2832" s="27">
        <f t="shared" si="2102"/>
        <v>0</v>
      </c>
      <c r="H2832" s="22">
        <f t="shared" si="2080"/>
        <v>30935678469.03661</v>
      </c>
      <c r="I2832" s="23">
        <f t="shared" si="2081"/>
        <v>132580106.5049091</v>
      </c>
      <c r="J2832" s="23">
        <f t="shared" si="2082"/>
        <v>1086</v>
      </c>
      <c r="K2832" s="19">
        <f t="shared" si="2103"/>
        <v>225.0831931027827</v>
      </c>
      <c r="L2832" s="16">
        <f t="shared" si="2083"/>
        <v>213.38554990474952</v>
      </c>
      <c r="M2832" s="23">
        <f>M2831-IF($B2832="B",(Percent_Rent_In_Elsies*2.49%/12 * H2831)/K2831,0)+IF($B2832="D",N2832,0)+IF(B2832="D",AK2831)+IF(B2832="C",F2831*90%)-(Y2832-Y2831)-IF($B2832="A",Q2831/K2831) + IF($B2832="A",Q2831/K2831)</f>
        <v>-48623507.917610325</v>
      </c>
      <c r="N2832" s="23">
        <f t="shared" si="2084"/>
        <v>0</v>
      </c>
      <c r="O2832" s="22">
        <f t="shared" si="2085"/>
        <v>0</v>
      </c>
      <c r="P2832" s="22">
        <f t="shared" si="2116"/>
        <v>0</v>
      </c>
      <c r="Q2832" s="22">
        <f t="shared" si="2117"/>
        <v>0</v>
      </c>
      <c r="R2832" s="22">
        <f t="shared" si="2086"/>
        <v>346130814.24301982</v>
      </c>
      <c r="S2832" s="16">
        <f t="shared" si="2076"/>
        <v>31466437.658456344</v>
      </c>
      <c r="T2832" s="15">
        <f t="shared" si="2087"/>
        <v>0</v>
      </c>
      <c r="U2832" s="23">
        <f t="shared" si="2104"/>
        <v>1537790.5807696693</v>
      </c>
      <c r="V2832" s="23">
        <f t="shared" si="2105"/>
        <v>139799.14370633356</v>
      </c>
      <c r="W2832" s="23">
        <f t="shared" si="2118"/>
        <v>0</v>
      </c>
      <c r="X2832" s="23">
        <f t="shared" si="2106"/>
        <v>38532000.597403347</v>
      </c>
      <c r="Y2832" s="23">
        <f t="shared" si="2088"/>
        <v>13825559.361691331</v>
      </c>
      <c r="Z2832" s="3">
        <f t="shared" si="2089"/>
        <v>0</v>
      </c>
      <c r="AA2832" s="23">
        <f t="shared" si="2090"/>
        <v>64532039.381687731</v>
      </c>
      <c r="AB2832" s="26">
        <f t="shared" si="2107"/>
        <v>70086276.274228558</v>
      </c>
      <c r="AC2832" s="23">
        <f t="shared" si="2108"/>
        <v>74889487.274228647</v>
      </c>
      <c r="AD2832" s="23">
        <f t="shared" si="2114"/>
        <v>4803211</v>
      </c>
      <c r="AE2832" s="24">
        <f t="shared" si="2075"/>
        <v>70086276.274228647</v>
      </c>
      <c r="AF2832" s="3">
        <f t="shared" si="2109"/>
        <v>0</v>
      </c>
      <c r="AG2832" s="2">
        <f t="shared" si="2091"/>
        <v>0</v>
      </c>
      <c r="AH2832" s="2">
        <f t="shared" si="2092"/>
        <v>176.55769496438171</v>
      </c>
      <c r="AI2832" s="23">
        <f t="shared" si="2115"/>
        <v>10375055343.903421</v>
      </c>
      <c r="AJ2832" s="23">
        <f t="shared" si="2093"/>
        <v>6219.922423797766</v>
      </c>
      <c r="AK2832" s="23">
        <f t="shared" si="2094"/>
        <v>0</v>
      </c>
      <c r="AL2832" s="23">
        <f t="shared" ref="AL2832:AL2895" si="2119">IF($B2832="B",AI2832-AI2827,0)</f>
        <v>6899637.5733242035</v>
      </c>
      <c r="AM2832" s="23">
        <f t="shared" si="2073"/>
        <v>6437281568.7595215</v>
      </c>
      <c r="AN2832" s="16">
        <f t="shared" si="2110"/>
        <v>0</v>
      </c>
      <c r="AO2832" s="23">
        <f t="shared" si="2111"/>
        <v>142595.12658046029</v>
      </c>
      <c r="AP2832" s="22">
        <f t="shared" si="2112"/>
        <v>32095766.411625486</v>
      </c>
      <c r="AQ2832" s="30">
        <f t="shared" si="2095"/>
        <v>19091775125.044773</v>
      </c>
      <c r="AR2832" s="28">
        <f t="shared" si="2096"/>
        <v>9369837938.9568748</v>
      </c>
      <c r="AS2832" s="25">
        <f t="shared" si="2097"/>
        <v>200337590.02425668</v>
      </c>
      <c r="AT2832" s="32">
        <f t="shared" si="2098"/>
        <v>0</v>
      </c>
      <c r="AU2832" s="23">
        <f t="shared" si="2099"/>
        <v>0</v>
      </c>
      <c r="AV2832" s="22">
        <f t="shared" si="2100"/>
        <v>2760654656.9862504</v>
      </c>
      <c r="AW2832" s="31">
        <f t="shared" si="2113"/>
        <v>12740523204.280481</v>
      </c>
    </row>
    <row r="2833" spans="1:53" x14ac:dyDescent="0.25">
      <c r="A2833">
        <f t="shared" si="2074"/>
        <v>804</v>
      </c>
      <c r="B2833" t="s">
        <v>8</v>
      </c>
      <c r="C2833" s="27">
        <f t="shared" si="2078"/>
        <v>0</v>
      </c>
      <c r="D2833" s="27">
        <f t="shared" si="2101"/>
        <v>0</v>
      </c>
      <c r="E2833" s="27" t="b">
        <f t="shared" si="2077"/>
        <v>1</v>
      </c>
      <c r="F2833" s="29">
        <f t="shared" si="2079"/>
        <v>0</v>
      </c>
      <c r="G2833" s="27">
        <f t="shared" si="2102"/>
        <v>0</v>
      </c>
      <c r="H2833" s="22">
        <f t="shared" si="2080"/>
        <v>30935678469.03661</v>
      </c>
      <c r="I2833" s="23">
        <f t="shared" si="2081"/>
        <v>132580106.5049091</v>
      </c>
      <c r="J2833" s="23">
        <f t="shared" si="2082"/>
        <v>1086</v>
      </c>
      <c r="K2833" s="19">
        <f t="shared" si="2103"/>
        <v>225.0831931027827</v>
      </c>
      <c r="L2833" s="16">
        <f t="shared" si="2083"/>
        <v>213.38554990474952</v>
      </c>
      <c r="M2833" s="23">
        <f>M2832-IF($B2833="B",(Percent_Rent_In_Elsies*2.49%/12 * H2832)/K2832,0)+IF($B2833="D",N2833,0)+IF(B2833="D",AK2832)+IF(B2833="C",F2832*90%)-(Y2833-Y2832)-IF($B2833="A",Q2832/K2832) + IF($B2833="A",Q2832/K2832)</f>
        <v>-48623507.917610325</v>
      </c>
      <c r="N2833" s="23">
        <f t="shared" si="2084"/>
        <v>0</v>
      </c>
      <c r="O2833" s="22">
        <f t="shared" si="2085"/>
        <v>0</v>
      </c>
      <c r="P2833" s="22">
        <f t="shared" si="2116"/>
        <v>0</v>
      </c>
      <c r="Q2833" s="22">
        <f t="shared" si="2117"/>
        <v>0</v>
      </c>
      <c r="R2833" s="22">
        <f t="shared" si="2086"/>
        <v>378226580.65464532</v>
      </c>
      <c r="S2833" s="16">
        <f t="shared" si="2076"/>
        <v>31466437.658456344</v>
      </c>
      <c r="T2833" s="15">
        <f t="shared" si="2087"/>
        <v>0</v>
      </c>
      <c r="U2833" s="23">
        <f t="shared" si="2104"/>
        <v>1680385.7073501295</v>
      </c>
      <c r="V2833" s="23">
        <f t="shared" si="2105"/>
        <v>139799.14370633356</v>
      </c>
      <c r="W2833" s="23">
        <f t="shared" si="2118"/>
        <v>0</v>
      </c>
      <c r="X2833" s="23">
        <f t="shared" si="2106"/>
        <v>38532000.597403347</v>
      </c>
      <c r="Y2833" s="23">
        <f t="shared" si="2088"/>
        <v>13825559.361691331</v>
      </c>
      <c r="Z2833" s="3">
        <f t="shared" si="2089"/>
        <v>0</v>
      </c>
      <c r="AA2833" s="23">
        <f t="shared" si="2090"/>
        <v>64532039.381687731</v>
      </c>
      <c r="AB2833" s="26">
        <f t="shared" si="2107"/>
        <v>70086276.274228543</v>
      </c>
      <c r="AC2833" s="23">
        <f t="shared" si="2108"/>
        <v>74889487.274228647</v>
      </c>
      <c r="AD2833" s="23">
        <f t="shared" si="2114"/>
        <v>4803211</v>
      </c>
      <c r="AE2833" s="24">
        <f t="shared" si="2075"/>
        <v>70086276.274228647</v>
      </c>
      <c r="AF2833" s="3">
        <f t="shared" si="2109"/>
        <v>1E-4</v>
      </c>
      <c r="AG2833" s="2">
        <f t="shared" si="2091"/>
        <v>0</v>
      </c>
      <c r="AH2833" s="2">
        <f t="shared" si="2092"/>
        <v>176.55769496438171</v>
      </c>
      <c r="AI2833" s="23">
        <f t="shared" si="2115"/>
        <v>10375055343.903421</v>
      </c>
      <c r="AJ2833" s="23">
        <f t="shared" si="2093"/>
        <v>6219.922423797766</v>
      </c>
      <c r="AK2833" s="23">
        <f t="shared" si="2094"/>
        <v>61782.302920453199</v>
      </c>
      <c r="AL2833" s="23">
        <f t="shared" si="2119"/>
        <v>0</v>
      </c>
      <c r="AM2833" s="23">
        <f t="shared" ref="AM2833:AM2896" si="2120">IF($B2833="B",50%*AL2833*30%*AJ2833,0)</f>
        <v>0</v>
      </c>
      <c r="AN2833" s="16">
        <f t="shared" si="2110"/>
        <v>0</v>
      </c>
      <c r="AO2833" s="23">
        <f t="shared" si="2111"/>
        <v>0</v>
      </c>
      <c r="AP2833" s="22">
        <f t="shared" si="2112"/>
        <v>0</v>
      </c>
      <c r="AQ2833" s="30">
        <f t="shared" si="2095"/>
        <v>19091775125.044773</v>
      </c>
      <c r="AR2833" s="28">
        <f t="shared" si="2096"/>
        <v>9369837938.9568748</v>
      </c>
      <c r="AS2833" s="25">
        <f t="shared" si="2097"/>
        <v>200337590.02425668</v>
      </c>
      <c r="AT2833" s="32">
        <f t="shared" si="2098"/>
        <v>0</v>
      </c>
      <c r="AU2833" s="23">
        <f t="shared" si="2099"/>
        <v>0</v>
      </c>
      <c r="AV2833" s="22">
        <f t="shared" si="2100"/>
        <v>2760654656.9862504</v>
      </c>
      <c r="AW2833" s="31">
        <f t="shared" si="2113"/>
        <v>12740523204.280481</v>
      </c>
    </row>
    <row r="2834" spans="1:53" x14ac:dyDescent="0.25">
      <c r="A2834" s="21">
        <f t="shared" si="2074"/>
        <v>804</v>
      </c>
      <c r="B2834" s="21" t="s">
        <v>9</v>
      </c>
      <c r="C2834" s="27">
        <f t="shared" si="2078"/>
        <v>0</v>
      </c>
      <c r="D2834" s="27">
        <f t="shared" si="2101"/>
        <v>0</v>
      </c>
      <c r="E2834" s="27" t="b">
        <f t="shared" si="2077"/>
        <v>1</v>
      </c>
      <c r="F2834" s="29">
        <f t="shared" si="2079"/>
        <v>0</v>
      </c>
      <c r="G2834" s="27">
        <f t="shared" si="2102"/>
        <v>0</v>
      </c>
      <c r="H2834" s="22">
        <f t="shared" si="2080"/>
        <v>30935678469.03661</v>
      </c>
      <c r="I2834" s="23">
        <f t="shared" si="2081"/>
        <v>132580106.5049091</v>
      </c>
      <c r="J2834" s="23">
        <f t="shared" si="2082"/>
        <v>1086</v>
      </c>
      <c r="K2834" s="19">
        <f t="shared" si="2103"/>
        <v>225.0831931027827</v>
      </c>
      <c r="L2834" s="16">
        <f t="shared" si="2083"/>
        <v>213.38554990474952</v>
      </c>
      <c r="M2834" s="23">
        <f>M2833-IF($B2834="B",(Percent_Rent_In_Elsies*2.49%/12 * H2833)/K2833,0)+IF($B2834="D",N2834,0)+IF(B2834="D",AK2833)+IF(B2834="C",F2833*90%)-(Y2834-Y2833)-IF($B2834="A",Q2833/K2833) + IF($B2834="A",Q2833/K2833)</f>
        <v>-48561725.614689872</v>
      </c>
      <c r="N2834" s="23">
        <f t="shared" si="2084"/>
        <v>0</v>
      </c>
      <c r="O2834" s="22">
        <f t="shared" si="2085"/>
        <v>21984566.617807541</v>
      </c>
      <c r="P2834" s="22">
        <f t="shared" si="2116"/>
        <v>0</v>
      </c>
      <c r="Q2834" s="22">
        <f t="shared" si="2117"/>
        <v>0</v>
      </c>
      <c r="R2834" s="22">
        <f t="shared" si="2086"/>
        <v>378226580.65464532</v>
      </c>
      <c r="S2834" s="16">
        <f t="shared" si="2076"/>
        <v>0</v>
      </c>
      <c r="T2834" s="15">
        <f t="shared" si="2087"/>
        <v>9481871.0406488031</v>
      </c>
      <c r="U2834" s="23">
        <f t="shared" si="2104"/>
        <v>1680385.7073501295</v>
      </c>
      <c r="V2834" s="23">
        <f t="shared" si="2105"/>
        <v>0</v>
      </c>
      <c r="W2834" s="23">
        <f t="shared" si="2118"/>
        <v>139799.14370633356</v>
      </c>
      <c r="X2834" s="23">
        <f t="shared" si="2106"/>
        <v>38532000.597403347</v>
      </c>
      <c r="Y2834" s="23">
        <f t="shared" si="2088"/>
        <v>13825559.361691331</v>
      </c>
      <c r="Z2834" s="3">
        <f t="shared" si="2089"/>
        <v>0</v>
      </c>
      <c r="AA2834" s="23">
        <f t="shared" si="2090"/>
        <v>64470257.078767277</v>
      </c>
      <c r="AB2834" s="26">
        <f t="shared" si="2107"/>
        <v>70086276.274228558</v>
      </c>
      <c r="AC2834" s="23">
        <f t="shared" si="2108"/>
        <v>74889487.274228647</v>
      </c>
      <c r="AD2834" s="23">
        <f t="shared" si="2114"/>
        <v>4803211</v>
      </c>
      <c r="AE2834" s="24">
        <f t="shared" si="2075"/>
        <v>70086276.274228647</v>
      </c>
      <c r="AF2834" s="3">
        <f t="shared" si="2109"/>
        <v>0</v>
      </c>
      <c r="AG2834" s="2">
        <f t="shared" si="2091"/>
        <v>0</v>
      </c>
      <c r="AH2834" s="2">
        <f t="shared" si="2092"/>
        <v>176.55769496438171</v>
      </c>
      <c r="AI2834" s="23">
        <f t="shared" si="2115"/>
        <v>10365122373.89015</v>
      </c>
      <c r="AJ2834" s="23">
        <f t="shared" si="2093"/>
        <v>6219.922423797766</v>
      </c>
      <c r="AK2834" s="23">
        <f t="shared" si="2094"/>
        <v>0</v>
      </c>
      <c r="AL2834" s="23">
        <f t="shared" si="2119"/>
        <v>0</v>
      </c>
      <c r="AM2834" s="23">
        <f t="shared" si="2120"/>
        <v>0</v>
      </c>
      <c r="AN2834" s="16">
        <f t="shared" si="2110"/>
        <v>0</v>
      </c>
      <c r="AO2834" s="23">
        <f t="shared" si="2111"/>
        <v>0</v>
      </c>
      <c r="AP2834" s="22">
        <f t="shared" si="2112"/>
        <v>0</v>
      </c>
      <c r="AQ2834" s="30">
        <f t="shared" si="2095"/>
        <v>19091775125.044773</v>
      </c>
      <c r="AR2834" s="28">
        <f t="shared" si="2096"/>
        <v>9369837938.9568748</v>
      </c>
      <c r="AS2834" s="25">
        <f t="shared" si="2097"/>
        <v>200337590.02425668</v>
      </c>
      <c r="AT2834" s="32">
        <f t="shared" si="2098"/>
        <v>0</v>
      </c>
      <c r="AU2834" s="23">
        <f t="shared" si="2099"/>
        <v>0</v>
      </c>
      <c r="AV2834" s="22">
        <f t="shared" si="2100"/>
        <v>2760654656.9862504</v>
      </c>
      <c r="AW2834" s="31">
        <f t="shared" si="2113"/>
        <v>12740523204.280481</v>
      </c>
      <c r="AX2834" s="21"/>
      <c r="AY2834" s="21"/>
      <c r="AZ2834" s="21"/>
      <c r="BA2834" s="21"/>
    </row>
    <row r="2835" spans="1:53" x14ac:dyDescent="0.25">
      <c r="A2835" s="21">
        <f t="shared" si="2074"/>
        <v>804</v>
      </c>
      <c r="B2835" s="21" t="s">
        <v>28</v>
      </c>
      <c r="C2835" s="27">
        <f t="shared" si="2078"/>
        <v>0</v>
      </c>
      <c r="D2835" s="27">
        <f t="shared" si="2101"/>
        <v>0</v>
      </c>
      <c r="E2835" s="27" t="b">
        <f t="shared" si="2077"/>
        <v>1</v>
      </c>
      <c r="F2835" s="29">
        <f t="shared" si="2079"/>
        <v>0</v>
      </c>
      <c r="G2835" s="27">
        <f t="shared" si="2102"/>
        <v>0</v>
      </c>
      <c r="H2835" s="22">
        <f t="shared" si="2080"/>
        <v>30935678469.03661</v>
      </c>
      <c r="I2835" s="23">
        <f t="shared" si="2081"/>
        <v>132580106.5049091</v>
      </c>
      <c r="J2835" s="23">
        <f t="shared" si="2082"/>
        <v>1086</v>
      </c>
      <c r="K2835" s="19">
        <f t="shared" si="2103"/>
        <v>225.0831931027827</v>
      </c>
      <c r="L2835" s="16">
        <f t="shared" si="2083"/>
        <v>213.38554990474952</v>
      </c>
      <c r="M2835" s="23">
        <f>M2834-IF($B2835="B",(Percent_Rent_In_Elsies*2.49%/12 * H2834)/K2834,0)+IF($B2835="D",N2835,0)+IF(B2835="D",AK2834)+IF(B2835="C",F2834*90%)-(Y2835-Y2834)-IF($B2835="A",Q2834/K2834) + IF($B2835="A",Q2834/K2834)</f>
        <v>-48561725.614689872</v>
      </c>
      <c r="N2835" s="23">
        <f t="shared" si="2084"/>
        <v>0</v>
      </c>
      <c r="O2835" s="22">
        <f t="shared" si="2085"/>
        <v>0</v>
      </c>
      <c r="P2835" s="22">
        <f t="shared" si="2116"/>
        <v>21984566.617807541</v>
      </c>
      <c r="Q2835" s="22">
        <f t="shared" si="2117"/>
        <v>0</v>
      </c>
      <c r="R2835" s="22">
        <f t="shared" si="2086"/>
        <v>378226580.65464532</v>
      </c>
      <c r="S2835" s="16">
        <f t="shared" si="2076"/>
        <v>0</v>
      </c>
      <c r="T2835" s="15">
        <f t="shared" si="2087"/>
        <v>0</v>
      </c>
      <c r="U2835" s="23">
        <f t="shared" si="2104"/>
        <v>1680385.7073501295</v>
      </c>
      <c r="V2835" s="23">
        <f t="shared" si="2105"/>
        <v>0</v>
      </c>
      <c r="W2835" s="23">
        <f t="shared" si="2118"/>
        <v>0</v>
      </c>
      <c r="X2835" s="23">
        <f t="shared" si="2106"/>
        <v>38532000.597403347</v>
      </c>
      <c r="Y2835" s="23">
        <f t="shared" si="2088"/>
        <v>13825559.361691331</v>
      </c>
      <c r="Z2835" s="3">
        <f t="shared" si="2089"/>
        <v>6989.957185316679</v>
      </c>
      <c r="AA2835" s="23">
        <f t="shared" si="2090"/>
        <v>64575106.436547026</v>
      </c>
      <c r="AB2835" s="26">
        <f t="shared" si="2107"/>
        <v>70086276.274228528</v>
      </c>
      <c r="AC2835" s="23">
        <f t="shared" si="2108"/>
        <v>74889487.274228647</v>
      </c>
      <c r="AD2835" s="23">
        <f t="shared" si="2114"/>
        <v>4803211</v>
      </c>
      <c r="AE2835" s="24">
        <f t="shared" si="2075"/>
        <v>70086276.274228647</v>
      </c>
      <c r="AF2835" s="3">
        <f t="shared" si="2109"/>
        <v>0</v>
      </c>
      <c r="AG2835" s="2">
        <f t="shared" si="2091"/>
        <v>838794862.23800147</v>
      </c>
      <c r="AH2835" s="2">
        <f t="shared" si="2092"/>
        <v>176.55769496438171</v>
      </c>
      <c r="AI2835" s="23">
        <f t="shared" si="2115"/>
        <v>10381979394.064323</v>
      </c>
      <c r="AJ2835" s="23">
        <f t="shared" si="2093"/>
        <v>6219.922423797766</v>
      </c>
      <c r="AK2835" s="23">
        <f t="shared" si="2094"/>
        <v>0</v>
      </c>
      <c r="AL2835" s="23">
        <f t="shared" si="2119"/>
        <v>0</v>
      </c>
      <c r="AM2835" s="23">
        <f t="shared" si="2120"/>
        <v>0</v>
      </c>
      <c r="AN2835" s="16">
        <f t="shared" si="2110"/>
        <v>0</v>
      </c>
      <c r="AO2835" s="23">
        <f t="shared" si="2111"/>
        <v>0</v>
      </c>
      <c r="AP2835" s="22">
        <f t="shared" si="2112"/>
        <v>0</v>
      </c>
      <c r="AQ2835" s="30">
        <f t="shared" si="2095"/>
        <v>19091775125.044773</v>
      </c>
      <c r="AR2835" s="28">
        <f t="shared" si="2096"/>
        <v>9369837938.9568748</v>
      </c>
      <c r="AS2835" s="25">
        <f t="shared" si="2097"/>
        <v>200337590.02425668</v>
      </c>
      <c r="AT2835" s="32">
        <f t="shared" si="2098"/>
        <v>13979.914370633358</v>
      </c>
      <c r="AU2835" s="23">
        <f t="shared" si="2099"/>
        <v>13979.914370633358</v>
      </c>
      <c r="AV2835" s="22">
        <f t="shared" si="2100"/>
        <v>2770136528.0268993</v>
      </c>
      <c r="AW2835" s="31">
        <f t="shared" si="2113"/>
        <v>12740523204.280483</v>
      </c>
      <c r="AX2835" s="21"/>
      <c r="AY2835" s="21"/>
      <c r="AZ2835" s="21"/>
      <c r="BA2835" s="21"/>
    </row>
    <row r="2836" spans="1:53" x14ac:dyDescent="0.25">
      <c r="A2836">
        <f t="shared" si="2074"/>
        <v>805</v>
      </c>
      <c r="B2836" t="s">
        <v>6</v>
      </c>
      <c r="C2836" s="27">
        <f t="shared" si="2078"/>
        <v>0</v>
      </c>
      <c r="D2836" s="27">
        <f t="shared" si="2101"/>
        <v>0</v>
      </c>
      <c r="E2836" s="27" t="b">
        <f t="shared" si="2077"/>
        <v>1</v>
      </c>
      <c r="F2836" s="29">
        <f t="shared" si="2079"/>
        <v>0</v>
      </c>
      <c r="G2836" s="27">
        <f t="shared" si="2102"/>
        <v>0</v>
      </c>
      <c r="H2836" s="22">
        <f t="shared" si="2080"/>
        <v>30987237933.151672</v>
      </c>
      <c r="I2836" s="23">
        <f t="shared" si="2081"/>
        <v>132580106.5049091</v>
      </c>
      <c r="J2836" s="23">
        <f t="shared" si="2082"/>
        <v>1086</v>
      </c>
      <c r="K2836" s="19">
        <f t="shared" si="2103"/>
        <v>225.0831931027827</v>
      </c>
      <c r="L2836" s="16">
        <f t="shared" si="2083"/>
        <v>213.74119248792411</v>
      </c>
      <c r="M2836" s="23">
        <f>M2835-IF($B2836="B",(Percent_Rent_In_Elsies*2.49%/12 * H2835)/K2835,0)+IF($B2836="D",N2836,0)+IF(B2836="D",AK2835)+IF(B2836="C",F2835*90%)-(Y2836-Y2835)-IF($B2836="A",Q2835/K2835) + IF($B2836="A",Q2835/K2835)</f>
        <v>-48561725.614689872</v>
      </c>
      <c r="N2836" s="23">
        <f t="shared" si="2084"/>
        <v>0</v>
      </c>
      <c r="O2836" s="22">
        <f t="shared" si="2085"/>
        <v>0</v>
      </c>
      <c r="P2836" s="22">
        <f t="shared" si="2116"/>
        <v>0</v>
      </c>
      <c r="Q2836" s="22">
        <f t="shared" si="2117"/>
        <v>0</v>
      </c>
      <c r="R2836" s="22">
        <f t="shared" si="2086"/>
        <v>378226580.65464532</v>
      </c>
      <c r="S2836" s="16">
        <f t="shared" si="2076"/>
        <v>0</v>
      </c>
      <c r="T2836" s="15">
        <f t="shared" si="2087"/>
        <v>0</v>
      </c>
      <c r="U2836" s="23">
        <f t="shared" si="2104"/>
        <v>1680385.7073501295</v>
      </c>
      <c r="V2836" s="23">
        <f t="shared" si="2105"/>
        <v>0</v>
      </c>
      <c r="W2836" s="23">
        <f t="shared" si="2118"/>
        <v>0</v>
      </c>
      <c r="X2836" s="23">
        <f t="shared" si="2106"/>
        <v>38566950.383329928</v>
      </c>
      <c r="Y2836" s="23">
        <f t="shared" si="2088"/>
        <v>13825559.361691331</v>
      </c>
      <c r="Z2836" s="3">
        <f t="shared" si="2089"/>
        <v>0</v>
      </c>
      <c r="AA2836" s="23">
        <f t="shared" si="2090"/>
        <v>64575106.436547026</v>
      </c>
      <c r="AB2836" s="26">
        <f t="shared" si="2107"/>
        <v>70086276.274228543</v>
      </c>
      <c r="AC2836" s="23">
        <f t="shared" si="2108"/>
        <v>74889487.274228647</v>
      </c>
      <c r="AD2836" s="23">
        <f t="shared" si="2114"/>
        <v>4803211</v>
      </c>
      <c r="AE2836" s="24">
        <f t="shared" si="2075"/>
        <v>70086276.274228647</v>
      </c>
      <c r="AF2836" s="3">
        <f t="shared" si="2109"/>
        <v>0</v>
      </c>
      <c r="AG2836" s="2">
        <f t="shared" si="2091"/>
        <v>0</v>
      </c>
      <c r="AH2836" s="2">
        <f t="shared" si="2092"/>
        <v>176.85195778932237</v>
      </c>
      <c r="AI2836" s="23">
        <f t="shared" si="2115"/>
        <v>10381979394.064323</v>
      </c>
      <c r="AJ2836" s="23">
        <f t="shared" si="2093"/>
        <v>6219.922423797766</v>
      </c>
      <c r="AK2836" s="23">
        <f t="shared" si="2094"/>
        <v>0</v>
      </c>
      <c r="AL2836" s="23">
        <f t="shared" si="2119"/>
        <v>0</v>
      </c>
      <c r="AM2836" s="23">
        <f t="shared" si="2120"/>
        <v>0</v>
      </c>
      <c r="AN2836" s="16">
        <f t="shared" si="2110"/>
        <v>0</v>
      </c>
      <c r="AO2836" s="23">
        <f t="shared" si="2111"/>
        <v>0</v>
      </c>
      <c r="AP2836" s="22">
        <f t="shared" si="2112"/>
        <v>0</v>
      </c>
      <c r="AQ2836" s="30">
        <f t="shared" si="2095"/>
        <v>19091775125.044773</v>
      </c>
      <c r="AR2836" s="28">
        <f t="shared" si="2096"/>
        <v>9369837938.9568748</v>
      </c>
      <c r="AS2836" s="25">
        <f t="shared" si="2097"/>
        <v>200337590.02425668</v>
      </c>
      <c r="AT2836" s="32">
        <f t="shared" si="2098"/>
        <v>0</v>
      </c>
      <c r="AU2836" s="23">
        <f t="shared" si="2099"/>
        <v>0</v>
      </c>
      <c r="AV2836" s="22">
        <f t="shared" si="2100"/>
        <v>2770136528.0268993</v>
      </c>
      <c r="AW2836" s="31">
        <f t="shared" si="2113"/>
        <v>12718538637.662676</v>
      </c>
    </row>
    <row r="2837" spans="1:53" x14ac:dyDescent="0.25">
      <c r="A2837">
        <f t="shared" si="2074"/>
        <v>805</v>
      </c>
      <c r="B2837" t="s">
        <v>7</v>
      </c>
      <c r="C2837" s="27">
        <f t="shared" si="2078"/>
        <v>0</v>
      </c>
      <c r="D2837" s="27">
        <f t="shared" si="2101"/>
        <v>0</v>
      </c>
      <c r="E2837" s="27" t="b">
        <f t="shared" si="2077"/>
        <v>1</v>
      </c>
      <c r="F2837" s="29">
        <f t="shared" si="2079"/>
        <v>0</v>
      </c>
      <c r="G2837" s="27">
        <f t="shared" si="2102"/>
        <v>0</v>
      </c>
      <c r="H2837" s="22">
        <f t="shared" si="2080"/>
        <v>30987237933.151672</v>
      </c>
      <c r="I2837" s="23">
        <f t="shared" si="2081"/>
        <v>132580106.5049091</v>
      </c>
      <c r="J2837" s="23">
        <f t="shared" si="2082"/>
        <v>1086</v>
      </c>
      <c r="K2837" s="19">
        <f t="shared" si="2103"/>
        <v>225.0831931027827</v>
      </c>
      <c r="L2837" s="16">
        <f t="shared" si="2083"/>
        <v>213.74119248792411</v>
      </c>
      <c r="M2837" s="23">
        <f>M2836-IF($B2837="B",(Percent_Rent_In_Elsies*2.49%/12 * H2836)/K2836,0)+IF($B2837="D",N2837,0)+IF(B2837="D",AK2836)+IF(B2837="C",F2836*90%)-(Y2837-Y2836)-IF($B2837="A",Q2836/K2836) + IF($B2837="A",Q2836/K2836)</f>
        <v>-48704558.399814636</v>
      </c>
      <c r="N2837" s="23">
        <f t="shared" si="2084"/>
        <v>0</v>
      </c>
      <c r="O2837" s="22">
        <f t="shared" si="2085"/>
        <v>0</v>
      </c>
      <c r="P2837" s="22">
        <f t="shared" si="2116"/>
        <v>0</v>
      </c>
      <c r="Q2837" s="22">
        <f t="shared" si="2117"/>
        <v>0</v>
      </c>
      <c r="R2837" s="22">
        <f t="shared" si="2086"/>
        <v>346707698.93342489</v>
      </c>
      <c r="S2837" s="16">
        <f t="shared" si="2076"/>
        <v>31518881.721220445</v>
      </c>
      <c r="T2837" s="15">
        <f t="shared" si="2087"/>
        <v>0</v>
      </c>
      <c r="U2837" s="23">
        <f t="shared" si="2104"/>
        <v>1540353.5650709521</v>
      </c>
      <c r="V2837" s="23">
        <f t="shared" si="2105"/>
        <v>140032.14227917747</v>
      </c>
      <c r="W2837" s="23">
        <f t="shared" si="2118"/>
        <v>0</v>
      </c>
      <c r="X2837" s="23">
        <f t="shared" si="2106"/>
        <v>38566950.383329928</v>
      </c>
      <c r="Y2837" s="23">
        <f t="shared" si="2088"/>
        <v>13825559.361691331</v>
      </c>
      <c r="Z2837" s="3">
        <f t="shared" si="2089"/>
        <v>0</v>
      </c>
      <c r="AA2837" s="23">
        <f t="shared" si="2090"/>
        <v>64575106.436547026</v>
      </c>
      <c r="AB2837" s="26">
        <f t="shared" si="2107"/>
        <v>70086276.274228543</v>
      </c>
      <c r="AC2837" s="23">
        <f t="shared" si="2108"/>
        <v>74889487.274228647</v>
      </c>
      <c r="AD2837" s="23">
        <f t="shared" si="2114"/>
        <v>4803211</v>
      </c>
      <c r="AE2837" s="24">
        <f t="shared" si="2075"/>
        <v>70086276.274228647</v>
      </c>
      <c r="AF2837" s="3">
        <f t="shared" si="2109"/>
        <v>0</v>
      </c>
      <c r="AG2837" s="2">
        <f t="shared" si="2091"/>
        <v>0</v>
      </c>
      <c r="AH2837" s="2">
        <f t="shared" si="2092"/>
        <v>176.85195778932237</v>
      </c>
      <c r="AI2837" s="23">
        <f t="shared" si="2115"/>
        <v>10381979394.064323</v>
      </c>
      <c r="AJ2837" s="23">
        <f t="shared" si="2093"/>
        <v>6219.922423797766</v>
      </c>
      <c r="AK2837" s="23">
        <f t="shared" si="2094"/>
        <v>0</v>
      </c>
      <c r="AL2837" s="23">
        <f t="shared" si="2119"/>
        <v>6924050.1609020233</v>
      </c>
      <c r="AM2837" s="23">
        <f t="shared" si="2120"/>
        <v>6460058228.8942537</v>
      </c>
      <c r="AN2837" s="16">
        <f t="shared" si="2110"/>
        <v>0</v>
      </c>
      <c r="AO2837" s="23">
        <f t="shared" si="2111"/>
        <v>142832.78512476105</v>
      </c>
      <c r="AP2837" s="22">
        <f t="shared" si="2112"/>
        <v>32149259.355644863</v>
      </c>
      <c r="AQ2837" s="30">
        <f t="shared" si="2095"/>
        <v>19155800375.05154</v>
      </c>
      <c r="AR2837" s="28">
        <f t="shared" si="2096"/>
        <v>9401713929.607996</v>
      </c>
      <c r="AS2837" s="25">
        <f t="shared" si="2097"/>
        <v>200337590.02425668</v>
      </c>
      <c r="AT2837" s="32">
        <f t="shared" si="2098"/>
        <v>0</v>
      </c>
      <c r="AU2837" s="23">
        <f t="shared" si="2099"/>
        <v>0</v>
      </c>
      <c r="AV2837" s="22">
        <f t="shared" si="2100"/>
        <v>2770136528.0268993</v>
      </c>
      <c r="AW2837" s="31">
        <f t="shared" si="2113"/>
        <v>12782563887.669441</v>
      </c>
    </row>
    <row r="2838" spans="1:53" s="21" customFormat="1" x14ac:dyDescent="0.25">
      <c r="A2838">
        <f t="shared" si="2074"/>
        <v>805</v>
      </c>
      <c r="B2838" t="s">
        <v>8</v>
      </c>
      <c r="C2838" s="27">
        <f t="shared" si="2078"/>
        <v>0</v>
      </c>
      <c r="D2838" s="27">
        <f t="shared" si="2101"/>
        <v>0</v>
      </c>
      <c r="E2838" s="27" t="b">
        <f t="shared" si="2077"/>
        <v>1</v>
      </c>
      <c r="F2838" s="29">
        <f t="shared" si="2079"/>
        <v>0</v>
      </c>
      <c r="G2838" s="27">
        <f t="shared" si="2102"/>
        <v>0</v>
      </c>
      <c r="H2838" s="22">
        <f t="shared" si="2080"/>
        <v>30987237933.151672</v>
      </c>
      <c r="I2838" s="23">
        <f t="shared" si="2081"/>
        <v>132580106.5049091</v>
      </c>
      <c r="J2838" s="23">
        <f t="shared" si="2082"/>
        <v>1086</v>
      </c>
      <c r="K2838" s="19">
        <f t="shared" si="2103"/>
        <v>225.0831931027827</v>
      </c>
      <c r="L2838" s="16">
        <f t="shared" si="2083"/>
        <v>213.74119248792411</v>
      </c>
      <c r="M2838" s="23">
        <f>M2837-IF($B2838="B",(Percent_Rent_In_Elsies*2.49%/12 * H2837)/K2837,0)+IF($B2838="D",N2838,0)+IF(B2838="D",AK2837)+IF(B2838="C",F2837*90%)-(Y2838-Y2837)-IF($B2838="A",Q2837/K2837) + IF($B2838="A",Q2837/K2837)</f>
        <v>-48704558.399814636</v>
      </c>
      <c r="N2838" s="23">
        <f t="shared" si="2084"/>
        <v>0</v>
      </c>
      <c r="O2838" s="22">
        <f t="shared" si="2085"/>
        <v>0</v>
      </c>
      <c r="P2838" s="22">
        <f t="shared" si="2116"/>
        <v>0</v>
      </c>
      <c r="Q2838" s="22">
        <f t="shared" si="2117"/>
        <v>0</v>
      </c>
      <c r="R2838" s="22">
        <f t="shared" si="2086"/>
        <v>378856958.28906977</v>
      </c>
      <c r="S2838" s="16">
        <f t="shared" si="2076"/>
        <v>31518881.721220445</v>
      </c>
      <c r="T2838" s="15">
        <f t="shared" si="2087"/>
        <v>0</v>
      </c>
      <c r="U2838" s="23">
        <f t="shared" si="2104"/>
        <v>1683186.3501957131</v>
      </c>
      <c r="V2838" s="23">
        <f t="shared" si="2105"/>
        <v>140032.14227917747</v>
      </c>
      <c r="W2838" s="23">
        <f t="shared" si="2118"/>
        <v>0</v>
      </c>
      <c r="X2838" s="23">
        <f t="shared" si="2106"/>
        <v>38566950.383329928</v>
      </c>
      <c r="Y2838" s="23">
        <f t="shared" si="2088"/>
        <v>13825559.361691331</v>
      </c>
      <c r="Z2838" s="3">
        <f t="shared" si="2089"/>
        <v>0</v>
      </c>
      <c r="AA2838" s="23">
        <f t="shared" si="2090"/>
        <v>64575106.436547026</v>
      </c>
      <c r="AB2838" s="26">
        <f t="shared" si="2107"/>
        <v>70086276.274228543</v>
      </c>
      <c r="AC2838" s="23">
        <f t="shared" si="2108"/>
        <v>74889487.274228647</v>
      </c>
      <c r="AD2838" s="23">
        <f t="shared" si="2114"/>
        <v>4803211</v>
      </c>
      <c r="AE2838" s="24">
        <f t="shared" si="2075"/>
        <v>70086276.274228647</v>
      </c>
      <c r="AF2838" s="3">
        <f t="shared" si="2109"/>
        <v>1E-4</v>
      </c>
      <c r="AG2838" s="2">
        <f t="shared" si="2091"/>
        <v>0</v>
      </c>
      <c r="AH2838" s="2">
        <f t="shared" si="2092"/>
        <v>176.85195778932237</v>
      </c>
      <c r="AI2838" s="23">
        <f t="shared" si="2115"/>
        <v>10381979394.064323</v>
      </c>
      <c r="AJ2838" s="23">
        <f t="shared" si="2093"/>
        <v>6219.922423797766</v>
      </c>
      <c r="AK2838" s="23">
        <f t="shared" si="2094"/>
        <v>61805.054289741136</v>
      </c>
      <c r="AL2838" s="23">
        <f t="shared" si="2119"/>
        <v>0</v>
      </c>
      <c r="AM2838" s="23">
        <f t="shared" si="2120"/>
        <v>0</v>
      </c>
      <c r="AN2838" s="16">
        <f t="shared" si="2110"/>
        <v>0</v>
      </c>
      <c r="AO2838" s="23">
        <f t="shared" si="2111"/>
        <v>0</v>
      </c>
      <c r="AP2838" s="22">
        <f t="shared" si="2112"/>
        <v>0</v>
      </c>
      <c r="AQ2838" s="30">
        <f t="shared" si="2095"/>
        <v>19155800375.05154</v>
      </c>
      <c r="AR2838" s="28">
        <f t="shared" si="2096"/>
        <v>9401713929.607996</v>
      </c>
      <c r="AS2838" s="25">
        <f t="shared" si="2097"/>
        <v>200337590.02425668</v>
      </c>
      <c r="AT2838" s="32">
        <f t="shared" si="2098"/>
        <v>0</v>
      </c>
      <c r="AU2838" s="23">
        <f t="shared" si="2099"/>
        <v>0</v>
      </c>
      <c r="AV2838" s="22">
        <f t="shared" si="2100"/>
        <v>2770136528.0268993</v>
      </c>
      <c r="AW2838" s="31">
        <f t="shared" si="2113"/>
        <v>12782563887.669441</v>
      </c>
      <c r="AX2838"/>
      <c r="AY2838"/>
      <c r="AZ2838"/>
      <c r="BA2838"/>
    </row>
    <row r="2839" spans="1:53" s="21" customFormat="1" x14ac:dyDescent="0.25">
      <c r="A2839">
        <f t="shared" si="2074"/>
        <v>805</v>
      </c>
      <c r="B2839" t="s">
        <v>9</v>
      </c>
      <c r="C2839" s="27">
        <f t="shared" si="2078"/>
        <v>0</v>
      </c>
      <c r="D2839" s="27">
        <f t="shared" si="2101"/>
        <v>0</v>
      </c>
      <c r="E2839" s="27" t="b">
        <f t="shared" si="2077"/>
        <v>1</v>
      </c>
      <c r="F2839" s="29">
        <f t="shared" si="2079"/>
        <v>0</v>
      </c>
      <c r="G2839" s="27">
        <f t="shared" si="2102"/>
        <v>0</v>
      </c>
      <c r="H2839" s="22">
        <f t="shared" si="2080"/>
        <v>30987237933.151672</v>
      </c>
      <c r="I2839" s="23">
        <f t="shared" si="2081"/>
        <v>132580106.5049091</v>
      </c>
      <c r="J2839" s="23">
        <f t="shared" si="2082"/>
        <v>1086</v>
      </c>
      <c r="K2839" s="19">
        <f t="shared" si="2103"/>
        <v>225.0831931027827</v>
      </c>
      <c r="L2839" s="16">
        <f t="shared" si="2083"/>
        <v>213.74119248792411</v>
      </c>
      <c r="M2839" s="23">
        <f>M2838-IF($B2839="B",(Percent_Rent_In_Elsies*2.49%/12 * H2838)/K2838,0)+IF($B2839="D",N2839,0)+IF(B2839="D",AK2838)+IF(B2839="C",F2838*90%)-(Y2839-Y2838)-IF($B2839="A",Q2838/K2838) + IF($B2839="A",Q2838/K2838)</f>
        <v>-48642753.345524892</v>
      </c>
      <c r="N2839" s="23">
        <f t="shared" si="2084"/>
        <v>0</v>
      </c>
      <c r="O2839" s="22">
        <f t="shared" si="2085"/>
        <v>22021207.562170558</v>
      </c>
      <c r="P2839" s="22">
        <f t="shared" si="2116"/>
        <v>0</v>
      </c>
      <c r="Q2839" s="22">
        <f t="shared" si="2117"/>
        <v>0</v>
      </c>
      <c r="R2839" s="22">
        <f t="shared" si="2086"/>
        <v>378856958.28906977</v>
      </c>
      <c r="S2839" s="16">
        <f t="shared" si="2076"/>
        <v>0</v>
      </c>
      <c r="T2839" s="15">
        <f t="shared" si="2087"/>
        <v>9497674.1590498872</v>
      </c>
      <c r="U2839" s="23">
        <f t="shared" si="2104"/>
        <v>1683186.3501957131</v>
      </c>
      <c r="V2839" s="23">
        <f t="shared" si="2105"/>
        <v>0</v>
      </c>
      <c r="W2839" s="23">
        <f t="shared" si="2118"/>
        <v>140032.14227917747</v>
      </c>
      <c r="X2839" s="23">
        <f t="shared" si="2106"/>
        <v>38566950.383329928</v>
      </c>
      <c r="Y2839" s="23">
        <f t="shared" si="2088"/>
        <v>13825559.361691331</v>
      </c>
      <c r="Z2839" s="3">
        <f t="shared" si="2089"/>
        <v>0</v>
      </c>
      <c r="AA2839" s="23">
        <f t="shared" si="2090"/>
        <v>64513301.382257283</v>
      </c>
      <c r="AB2839" s="26">
        <f t="shared" si="2107"/>
        <v>70086276.274228543</v>
      </c>
      <c r="AC2839" s="23">
        <f t="shared" si="2108"/>
        <v>74889487.274228647</v>
      </c>
      <c r="AD2839" s="23">
        <f t="shared" si="2114"/>
        <v>4803211</v>
      </c>
      <c r="AE2839" s="24">
        <f t="shared" si="2075"/>
        <v>70086276.274228647</v>
      </c>
      <c r="AF2839" s="3">
        <f t="shared" si="2109"/>
        <v>0</v>
      </c>
      <c r="AG2839" s="2">
        <f t="shared" si="2091"/>
        <v>0</v>
      </c>
      <c r="AH2839" s="2">
        <f t="shared" si="2092"/>
        <v>176.85195778932237</v>
      </c>
      <c r="AI2839" s="23">
        <f t="shared" si="2115"/>
        <v>10372042766.229019</v>
      </c>
      <c r="AJ2839" s="23">
        <f t="shared" si="2093"/>
        <v>6219.922423797766</v>
      </c>
      <c r="AK2839" s="23">
        <f t="shared" si="2094"/>
        <v>0</v>
      </c>
      <c r="AL2839" s="23">
        <f t="shared" si="2119"/>
        <v>0</v>
      </c>
      <c r="AM2839" s="23">
        <f t="shared" si="2120"/>
        <v>0</v>
      </c>
      <c r="AN2839" s="16">
        <f t="shared" si="2110"/>
        <v>0</v>
      </c>
      <c r="AO2839" s="23">
        <f t="shared" si="2111"/>
        <v>0</v>
      </c>
      <c r="AP2839" s="22">
        <f t="shared" si="2112"/>
        <v>0</v>
      </c>
      <c r="AQ2839" s="30">
        <f t="shared" si="2095"/>
        <v>19155800375.05154</v>
      </c>
      <c r="AR2839" s="28">
        <f t="shared" si="2096"/>
        <v>9401713929.607996</v>
      </c>
      <c r="AS2839" s="25">
        <f t="shared" si="2097"/>
        <v>200337590.02425668</v>
      </c>
      <c r="AT2839" s="32">
        <f t="shared" si="2098"/>
        <v>0</v>
      </c>
      <c r="AU2839" s="23">
        <f t="shared" si="2099"/>
        <v>0</v>
      </c>
      <c r="AV2839" s="22">
        <f t="shared" si="2100"/>
        <v>2770136528.0268993</v>
      </c>
      <c r="AW2839" s="31">
        <f t="shared" si="2113"/>
        <v>12782563887.669441</v>
      </c>
      <c r="AX2839"/>
      <c r="AY2839"/>
      <c r="AZ2839"/>
      <c r="BA2839"/>
    </row>
    <row r="2840" spans="1:53" x14ac:dyDescent="0.25">
      <c r="A2840" s="21">
        <f t="shared" si="2074"/>
        <v>805</v>
      </c>
      <c r="B2840" s="21" t="s">
        <v>28</v>
      </c>
      <c r="C2840" s="27">
        <f t="shared" si="2078"/>
        <v>0</v>
      </c>
      <c r="D2840" s="27">
        <f t="shared" si="2101"/>
        <v>0</v>
      </c>
      <c r="E2840" s="27" t="b">
        <f t="shared" si="2077"/>
        <v>1</v>
      </c>
      <c r="F2840" s="29">
        <f t="shared" si="2079"/>
        <v>0</v>
      </c>
      <c r="G2840" s="27">
        <f t="shared" si="2102"/>
        <v>0</v>
      </c>
      <c r="H2840" s="22">
        <f t="shared" si="2080"/>
        <v>30987237933.151672</v>
      </c>
      <c r="I2840" s="23">
        <f t="shared" si="2081"/>
        <v>132580106.5049091</v>
      </c>
      <c r="J2840" s="23">
        <f t="shared" si="2082"/>
        <v>1086</v>
      </c>
      <c r="K2840" s="19">
        <f t="shared" si="2103"/>
        <v>225.0831931027827</v>
      </c>
      <c r="L2840" s="16">
        <f t="shared" si="2083"/>
        <v>213.74119248792411</v>
      </c>
      <c r="M2840" s="23">
        <f>M2839-IF($B2840="B",(Percent_Rent_In_Elsies*2.49%/12 * H2839)/K2839,0)+IF($B2840="D",N2840,0)+IF(B2840="D",AK2839)+IF(B2840="C",F2839*90%)-(Y2840-Y2839)-IF($B2840="A",Q2839/K2839) + IF($B2840="A",Q2839/K2839)</f>
        <v>-48642753.345524892</v>
      </c>
      <c r="N2840" s="23">
        <f t="shared" si="2084"/>
        <v>0</v>
      </c>
      <c r="O2840" s="22">
        <f t="shared" si="2085"/>
        <v>0</v>
      </c>
      <c r="P2840" s="22">
        <f t="shared" si="2116"/>
        <v>22021207.562170558</v>
      </c>
      <c r="Q2840" s="22">
        <f t="shared" si="2117"/>
        <v>0</v>
      </c>
      <c r="R2840" s="22">
        <f t="shared" si="2086"/>
        <v>378856958.28906977</v>
      </c>
      <c r="S2840" s="16">
        <f t="shared" si="2076"/>
        <v>0</v>
      </c>
      <c r="T2840" s="15">
        <f t="shared" si="2087"/>
        <v>0</v>
      </c>
      <c r="U2840" s="23">
        <f t="shared" si="2104"/>
        <v>1683186.3501957131</v>
      </c>
      <c r="V2840" s="23">
        <f t="shared" si="2105"/>
        <v>0</v>
      </c>
      <c r="W2840" s="23">
        <f t="shared" si="2118"/>
        <v>0</v>
      </c>
      <c r="X2840" s="23">
        <f t="shared" si="2106"/>
        <v>38566950.383329928</v>
      </c>
      <c r="Y2840" s="23">
        <f t="shared" si="2088"/>
        <v>13825559.361691331</v>
      </c>
      <c r="Z2840" s="3">
        <f t="shared" si="2089"/>
        <v>7001.6071139588739</v>
      </c>
      <c r="AA2840" s="23">
        <f t="shared" si="2090"/>
        <v>64618325.488966666</v>
      </c>
      <c r="AB2840" s="26">
        <f t="shared" si="2107"/>
        <v>70086276.274228528</v>
      </c>
      <c r="AC2840" s="23">
        <f t="shared" si="2108"/>
        <v>74889487.274228647</v>
      </c>
      <c r="AD2840" s="23">
        <f t="shared" si="2114"/>
        <v>4803211</v>
      </c>
      <c r="AE2840" s="24">
        <f t="shared" si="2075"/>
        <v>70086276.274228647</v>
      </c>
      <c r="AF2840" s="3">
        <f t="shared" si="2109"/>
        <v>0</v>
      </c>
      <c r="AG2840" s="2">
        <f t="shared" si="2091"/>
        <v>840192853.6750648</v>
      </c>
      <c r="AH2840" s="2">
        <f t="shared" si="2092"/>
        <v>176.85195778932237</v>
      </c>
      <c r="AI2840" s="23">
        <f t="shared" si="2115"/>
        <v>10388927881.436815</v>
      </c>
      <c r="AJ2840" s="23">
        <f t="shared" si="2093"/>
        <v>6219.922423797766</v>
      </c>
      <c r="AK2840" s="23">
        <f t="shared" si="2094"/>
        <v>0</v>
      </c>
      <c r="AL2840" s="23">
        <f t="shared" si="2119"/>
        <v>0</v>
      </c>
      <c r="AM2840" s="23">
        <f t="shared" si="2120"/>
        <v>0</v>
      </c>
      <c r="AN2840" s="16">
        <f t="shared" si="2110"/>
        <v>0</v>
      </c>
      <c r="AO2840" s="23">
        <f t="shared" si="2111"/>
        <v>0</v>
      </c>
      <c r="AP2840" s="22">
        <f t="shared" si="2112"/>
        <v>0</v>
      </c>
      <c r="AQ2840" s="30">
        <f t="shared" si="2095"/>
        <v>19155800375.05154</v>
      </c>
      <c r="AR2840" s="28">
        <f t="shared" si="2096"/>
        <v>9401713929.607996</v>
      </c>
      <c r="AS2840" s="25">
        <f t="shared" si="2097"/>
        <v>200337590.02425668</v>
      </c>
      <c r="AT2840" s="32">
        <f t="shared" si="2098"/>
        <v>14003.214227917748</v>
      </c>
      <c r="AU2840" s="23">
        <f t="shared" si="2099"/>
        <v>14003.214227917748</v>
      </c>
      <c r="AV2840" s="22">
        <f t="shared" si="2100"/>
        <v>2779634202.1859493</v>
      </c>
      <c r="AW2840" s="31">
        <f t="shared" si="2113"/>
        <v>12782563887.669441</v>
      </c>
    </row>
    <row r="2841" spans="1:53" x14ac:dyDescent="0.25">
      <c r="A2841">
        <f t="shared" si="2074"/>
        <v>806</v>
      </c>
      <c r="B2841" t="s">
        <v>6</v>
      </c>
      <c r="C2841" s="27">
        <f t="shared" si="2078"/>
        <v>0</v>
      </c>
      <c r="D2841" s="27">
        <f t="shared" si="2101"/>
        <v>0</v>
      </c>
      <c r="E2841" s="27" t="b">
        <f t="shared" si="2077"/>
        <v>1</v>
      </c>
      <c r="F2841" s="29">
        <f t="shared" si="2079"/>
        <v>0</v>
      </c>
      <c r="G2841" s="27">
        <f t="shared" si="2102"/>
        <v>0</v>
      </c>
      <c r="H2841" s="22">
        <f t="shared" si="2080"/>
        <v>31038883329.706924</v>
      </c>
      <c r="I2841" s="23">
        <f t="shared" si="2081"/>
        <v>132580106.5049091</v>
      </c>
      <c r="J2841" s="23">
        <f t="shared" si="2082"/>
        <v>1086</v>
      </c>
      <c r="K2841" s="19">
        <f t="shared" si="2103"/>
        <v>225.0831931027827</v>
      </c>
      <c r="L2841" s="16">
        <f t="shared" si="2083"/>
        <v>214.09742780873734</v>
      </c>
      <c r="M2841" s="23">
        <f>M2840-IF($B2841="B",(Percent_Rent_In_Elsies*2.49%/12 * H2840)/K2840,0)+IF($B2841="D",N2841,0)+IF(B2841="D",AK2840)+IF(B2841="C",F2840*90%)-(Y2841-Y2840)-IF($B2841="A",Q2840/K2840) + IF($B2841="A",Q2840/K2840)</f>
        <v>-48642753.345524892</v>
      </c>
      <c r="N2841" s="23">
        <f t="shared" si="2084"/>
        <v>0</v>
      </c>
      <c r="O2841" s="22">
        <f t="shared" si="2085"/>
        <v>0</v>
      </c>
      <c r="P2841" s="22">
        <f t="shared" si="2116"/>
        <v>0</v>
      </c>
      <c r="Q2841" s="22">
        <f t="shared" si="2117"/>
        <v>0</v>
      </c>
      <c r="R2841" s="22">
        <f t="shared" si="2086"/>
        <v>378856958.28906977</v>
      </c>
      <c r="S2841" s="16">
        <f t="shared" si="2076"/>
        <v>0</v>
      </c>
      <c r="T2841" s="15">
        <f t="shared" si="2087"/>
        <v>0</v>
      </c>
      <c r="U2841" s="23">
        <f t="shared" si="2104"/>
        <v>1683186.3501957131</v>
      </c>
      <c r="V2841" s="23">
        <f t="shared" si="2105"/>
        <v>0</v>
      </c>
      <c r="W2841" s="23">
        <f t="shared" si="2118"/>
        <v>0</v>
      </c>
      <c r="X2841" s="23">
        <f t="shared" si="2106"/>
        <v>38601958.418899715</v>
      </c>
      <c r="Y2841" s="23">
        <f t="shared" si="2088"/>
        <v>13825559.361691331</v>
      </c>
      <c r="Z2841" s="3">
        <f t="shared" si="2089"/>
        <v>0</v>
      </c>
      <c r="AA2841" s="23">
        <f t="shared" si="2090"/>
        <v>64618325.488966666</v>
      </c>
      <c r="AB2841" s="26">
        <f t="shared" si="2107"/>
        <v>70086276.274228528</v>
      </c>
      <c r="AC2841" s="23">
        <f t="shared" si="2108"/>
        <v>74889487.274228647</v>
      </c>
      <c r="AD2841" s="23">
        <f t="shared" si="2114"/>
        <v>4803211</v>
      </c>
      <c r="AE2841" s="24">
        <f t="shared" si="2075"/>
        <v>70086276.274228647</v>
      </c>
      <c r="AF2841" s="3">
        <f t="shared" si="2109"/>
        <v>0</v>
      </c>
      <c r="AG2841" s="2">
        <f t="shared" si="2091"/>
        <v>0</v>
      </c>
      <c r="AH2841" s="2">
        <f t="shared" si="2092"/>
        <v>177.14671105230457</v>
      </c>
      <c r="AI2841" s="23">
        <f t="shared" si="2115"/>
        <v>10388927881.436815</v>
      </c>
      <c r="AJ2841" s="23">
        <f t="shared" si="2093"/>
        <v>6219.922423797766</v>
      </c>
      <c r="AK2841" s="23">
        <f t="shared" si="2094"/>
        <v>0</v>
      </c>
      <c r="AL2841" s="23">
        <f t="shared" si="2119"/>
        <v>0</v>
      </c>
      <c r="AM2841" s="23">
        <f t="shared" si="2120"/>
        <v>0</v>
      </c>
      <c r="AN2841" s="16">
        <f t="shared" si="2110"/>
        <v>0</v>
      </c>
      <c r="AO2841" s="23">
        <f t="shared" si="2111"/>
        <v>0</v>
      </c>
      <c r="AP2841" s="22">
        <f t="shared" si="2112"/>
        <v>0</v>
      </c>
      <c r="AQ2841" s="30">
        <f t="shared" si="2095"/>
        <v>19155800375.05154</v>
      </c>
      <c r="AR2841" s="28">
        <f t="shared" si="2096"/>
        <v>9401713929.607996</v>
      </c>
      <c r="AS2841" s="25">
        <f t="shared" si="2097"/>
        <v>200337590.02425668</v>
      </c>
      <c r="AT2841" s="32">
        <f t="shared" si="2098"/>
        <v>0</v>
      </c>
      <c r="AU2841" s="23">
        <f t="shared" si="2099"/>
        <v>0</v>
      </c>
      <c r="AV2841" s="22">
        <f t="shared" si="2100"/>
        <v>2779634202.1859493</v>
      </c>
      <c r="AW2841" s="31">
        <f t="shared" si="2113"/>
        <v>12760542680.107271</v>
      </c>
    </row>
    <row r="2842" spans="1:53" x14ac:dyDescent="0.25">
      <c r="A2842">
        <f t="shared" ref="A2842:A2905" si="2121">A2837+1</f>
        <v>806</v>
      </c>
      <c r="B2842" t="s">
        <v>7</v>
      </c>
      <c r="C2842" s="27">
        <f t="shared" si="2078"/>
        <v>0</v>
      </c>
      <c r="D2842" s="27">
        <f t="shared" si="2101"/>
        <v>0</v>
      </c>
      <c r="E2842" s="27" t="b">
        <f t="shared" si="2077"/>
        <v>1</v>
      </c>
      <c r="F2842" s="29">
        <f t="shared" si="2079"/>
        <v>0</v>
      </c>
      <c r="G2842" s="27">
        <f t="shared" si="2102"/>
        <v>0</v>
      </c>
      <c r="H2842" s="22">
        <f t="shared" si="2080"/>
        <v>31038883329.706924</v>
      </c>
      <c r="I2842" s="23">
        <f t="shared" si="2081"/>
        <v>132580106.5049091</v>
      </c>
      <c r="J2842" s="23">
        <f t="shared" si="2082"/>
        <v>1086</v>
      </c>
      <c r="K2842" s="19">
        <f t="shared" si="2103"/>
        <v>225.0831931027827</v>
      </c>
      <c r="L2842" s="16">
        <f t="shared" si="2083"/>
        <v>214.09742780873734</v>
      </c>
      <c r="M2842" s="23">
        <f>M2841-IF($B2842="B",(Percent_Rent_In_Elsies*2.49%/12 * H2841)/K2841,0)+IF($B2842="D",N2842,0)+IF(B2842="D",AK2841)+IF(B2842="C",F2841*90%)-(Y2842-Y2841)-IF($B2842="A",Q2841/K2841) + IF($B2842="A",Q2841/K2841)</f>
        <v>-48785824.185291529</v>
      </c>
      <c r="N2842" s="23">
        <f t="shared" si="2084"/>
        <v>0</v>
      </c>
      <c r="O2842" s="22">
        <f t="shared" si="2085"/>
        <v>0</v>
      </c>
      <c r="P2842" s="22">
        <f t="shared" si="2116"/>
        <v>0</v>
      </c>
      <c r="Q2842" s="22">
        <f t="shared" si="2117"/>
        <v>0</v>
      </c>
      <c r="R2842" s="22">
        <f t="shared" si="2086"/>
        <v>347285545.09831393</v>
      </c>
      <c r="S2842" s="16">
        <f t="shared" si="2076"/>
        <v>31571413.190755814</v>
      </c>
      <c r="T2842" s="15">
        <f t="shared" si="2087"/>
        <v>0</v>
      </c>
      <c r="U2842" s="23">
        <f t="shared" si="2104"/>
        <v>1542920.821012737</v>
      </c>
      <c r="V2842" s="23">
        <f t="shared" si="2105"/>
        <v>140265.52918297608</v>
      </c>
      <c r="W2842" s="23">
        <f t="shared" si="2118"/>
        <v>0</v>
      </c>
      <c r="X2842" s="23">
        <f t="shared" si="2106"/>
        <v>38601958.418899715</v>
      </c>
      <c r="Y2842" s="23">
        <f t="shared" si="2088"/>
        <v>13825559.361691331</v>
      </c>
      <c r="Z2842" s="3">
        <f t="shared" si="2089"/>
        <v>0</v>
      </c>
      <c r="AA2842" s="23">
        <f t="shared" si="2090"/>
        <v>64618325.488966666</v>
      </c>
      <c r="AB2842" s="26">
        <f t="shared" si="2107"/>
        <v>70086276.274228528</v>
      </c>
      <c r="AC2842" s="23">
        <f t="shared" si="2108"/>
        <v>74889487.274228647</v>
      </c>
      <c r="AD2842" s="23">
        <f t="shared" si="2114"/>
        <v>4803211</v>
      </c>
      <c r="AE2842" s="24">
        <f t="shared" si="2075"/>
        <v>70086276.274228647</v>
      </c>
      <c r="AF2842" s="3">
        <f t="shared" si="2109"/>
        <v>0</v>
      </c>
      <c r="AG2842" s="2">
        <f t="shared" si="2091"/>
        <v>0</v>
      </c>
      <c r="AH2842" s="2">
        <f t="shared" si="2092"/>
        <v>177.14671105230457</v>
      </c>
      <c r="AI2842" s="23">
        <f t="shared" si="2115"/>
        <v>10388927881.436815</v>
      </c>
      <c r="AJ2842" s="23">
        <f t="shared" si="2093"/>
        <v>6219.922423797766</v>
      </c>
      <c r="AK2842" s="23">
        <f t="shared" si="2094"/>
        <v>0</v>
      </c>
      <c r="AL2842" s="23">
        <f t="shared" si="2119"/>
        <v>6948487.3724918365</v>
      </c>
      <c r="AM2842" s="23">
        <f t="shared" si="2120"/>
        <v>6482857862.9456387</v>
      </c>
      <c r="AN2842" s="16">
        <f t="shared" si="2110"/>
        <v>0</v>
      </c>
      <c r="AO2842" s="23">
        <f t="shared" si="2111"/>
        <v>143070.83976663565</v>
      </c>
      <c r="AP2842" s="22">
        <f t="shared" si="2112"/>
        <v>32202841.454570938</v>
      </c>
      <c r="AQ2842" s="30">
        <f t="shared" si="2095"/>
        <v>19219932333.808319</v>
      </c>
      <c r="AR2842" s="28">
        <f t="shared" si="2096"/>
        <v>9433643046.9102039</v>
      </c>
      <c r="AS2842" s="25">
        <f t="shared" si="2097"/>
        <v>200337590.02425668</v>
      </c>
      <c r="AT2842" s="32">
        <f t="shared" si="2098"/>
        <v>0</v>
      </c>
      <c r="AU2842" s="23">
        <f t="shared" si="2099"/>
        <v>0</v>
      </c>
      <c r="AV2842" s="22">
        <f t="shared" si="2100"/>
        <v>2779634202.1859493</v>
      </c>
      <c r="AW2842" s="31">
        <f t="shared" si="2113"/>
        <v>12824674638.86405</v>
      </c>
    </row>
    <row r="2843" spans="1:53" x14ac:dyDescent="0.25">
      <c r="A2843">
        <f t="shared" si="2121"/>
        <v>806</v>
      </c>
      <c r="B2843" t="s">
        <v>8</v>
      </c>
      <c r="C2843" s="27">
        <f t="shared" si="2078"/>
        <v>0</v>
      </c>
      <c r="D2843" s="27">
        <f t="shared" si="2101"/>
        <v>0</v>
      </c>
      <c r="E2843" s="27" t="b">
        <f t="shared" si="2077"/>
        <v>1</v>
      </c>
      <c r="F2843" s="29">
        <f t="shared" si="2079"/>
        <v>0</v>
      </c>
      <c r="G2843" s="27">
        <f t="shared" si="2102"/>
        <v>0</v>
      </c>
      <c r="H2843" s="22">
        <f t="shared" si="2080"/>
        <v>31038883329.706924</v>
      </c>
      <c r="I2843" s="23">
        <f t="shared" si="2081"/>
        <v>132580106.5049091</v>
      </c>
      <c r="J2843" s="23">
        <f t="shared" si="2082"/>
        <v>1086</v>
      </c>
      <c r="K2843" s="19">
        <f t="shared" si="2103"/>
        <v>225.0831931027827</v>
      </c>
      <c r="L2843" s="16">
        <f t="shared" si="2083"/>
        <v>214.09742780873734</v>
      </c>
      <c r="M2843" s="23">
        <f>M2842-IF($B2843="B",(Percent_Rent_In_Elsies*2.49%/12 * H2842)/K2842,0)+IF($B2843="D",N2843,0)+IF(B2843="D",AK2842)+IF(B2843="C",F2842*90%)-(Y2843-Y2842)-IF($B2843="A",Q2842/K2842) + IF($B2843="A",Q2842/K2842)</f>
        <v>-48785824.185291529</v>
      </c>
      <c r="N2843" s="23">
        <f t="shared" si="2084"/>
        <v>0</v>
      </c>
      <c r="O2843" s="22">
        <f t="shared" si="2085"/>
        <v>0</v>
      </c>
      <c r="P2843" s="22">
        <f t="shared" si="2116"/>
        <v>0</v>
      </c>
      <c r="Q2843" s="22">
        <f t="shared" si="2117"/>
        <v>0</v>
      </c>
      <c r="R2843" s="22">
        <f t="shared" si="2086"/>
        <v>379488386.55288488</v>
      </c>
      <c r="S2843" s="16">
        <f t="shared" si="2076"/>
        <v>31571413.190755814</v>
      </c>
      <c r="T2843" s="15">
        <f t="shared" si="2087"/>
        <v>0</v>
      </c>
      <c r="U2843" s="23">
        <f t="shared" si="2104"/>
        <v>1685991.6607793726</v>
      </c>
      <c r="V2843" s="23">
        <f t="shared" si="2105"/>
        <v>140265.52918297608</v>
      </c>
      <c r="W2843" s="23">
        <f t="shared" si="2118"/>
        <v>0</v>
      </c>
      <c r="X2843" s="23">
        <f t="shared" si="2106"/>
        <v>38601958.418899715</v>
      </c>
      <c r="Y2843" s="23">
        <f t="shared" si="2088"/>
        <v>13825559.361691331</v>
      </c>
      <c r="Z2843" s="3">
        <f t="shared" si="2089"/>
        <v>0</v>
      </c>
      <c r="AA2843" s="23">
        <f t="shared" si="2090"/>
        <v>64618325.488966666</v>
      </c>
      <c r="AB2843" s="26">
        <f t="shared" si="2107"/>
        <v>70086276.274228543</v>
      </c>
      <c r="AC2843" s="23">
        <f t="shared" si="2108"/>
        <v>74889487.274228647</v>
      </c>
      <c r="AD2843" s="23">
        <f t="shared" si="2114"/>
        <v>4803211</v>
      </c>
      <c r="AE2843" s="24">
        <f t="shared" si="2075"/>
        <v>70086276.274228647</v>
      </c>
      <c r="AF2843" s="3">
        <f t="shared" si="2109"/>
        <v>1E-4</v>
      </c>
      <c r="AG2843" s="2">
        <f t="shared" si="2091"/>
        <v>0</v>
      </c>
      <c r="AH2843" s="2">
        <f t="shared" si="2092"/>
        <v>177.14671105230457</v>
      </c>
      <c r="AI2843" s="23">
        <f t="shared" si="2115"/>
        <v>10388927881.436815</v>
      </c>
      <c r="AJ2843" s="23">
        <f t="shared" si="2093"/>
        <v>6219.922423797766</v>
      </c>
      <c r="AK2843" s="23">
        <f t="shared" si="2094"/>
        <v>61827.943368247659</v>
      </c>
      <c r="AL2843" s="23">
        <f t="shared" si="2119"/>
        <v>0</v>
      </c>
      <c r="AM2843" s="23">
        <f t="shared" si="2120"/>
        <v>0</v>
      </c>
      <c r="AN2843" s="16">
        <f t="shared" si="2110"/>
        <v>0</v>
      </c>
      <c r="AO2843" s="23">
        <f t="shared" si="2111"/>
        <v>0</v>
      </c>
      <c r="AP2843" s="22">
        <f t="shared" si="2112"/>
        <v>0</v>
      </c>
      <c r="AQ2843" s="30">
        <f t="shared" si="2095"/>
        <v>19219932333.808319</v>
      </c>
      <c r="AR2843" s="28">
        <f t="shared" si="2096"/>
        <v>9433643046.9102039</v>
      </c>
      <c r="AS2843" s="25">
        <f t="shared" si="2097"/>
        <v>200337590.02425668</v>
      </c>
      <c r="AT2843" s="32">
        <f t="shared" si="2098"/>
        <v>0</v>
      </c>
      <c r="AU2843" s="23">
        <f t="shared" si="2099"/>
        <v>0</v>
      </c>
      <c r="AV2843" s="22">
        <f t="shared" si="2100"/>
        <v>2779634202.1859493</v>
      </c>
      <c r="AW2843" s="31">
        <f t="shared" si="2113"/>
        <v>12824674638.86405</v>
      </c>
    </row>
    <row r="2844" spans="1:53" x14ac:dyDescent="0.25">
      <c r="A2844" s="21">
        <f t="shared" si="2121"/>
        <v>806</v>
      </c>
      <c r="B2844" s="21" t="s">
        <v>9</v>
      </c>
      <c r="C2844" s="27">
        <f t="shared" si="2078"/>
        <v>0</v>
      </c>
      <c r="D2844" s="27">
        <f t="shared" si="2101"/>
        <v>0</v>
      </c>
      <c r="E2844" s="27" t="b">
        <f t="shared" si="2077"/>
        <v>1</v>
      </c>
      <c r="F2844" s="29">
        <f t="shared" si="2079"/>
        <v>0</v>
      </c>
      <c r="G2844" s="27">
        <f t="shared" si="2102"/>
        <v>0</v>
      </c>
      <c r="H2844" s="22">
        <f t="shared" si="2080"/>
        <v>31038883329.706924</v>
      </c>
      <c r="I2844" s="23">
        <f t="shared" si="2081"/>
        <v>132580106.5049091</v>
      </c>
      <c r="J2844" s="23">
        <f t="shared" si="2082"/>
        <v>1086</v>
      </c>
      <c r="K2844" s="19">
        <f t="shared" si="2103"/>
        <v>225.0831931027827</v>
      </c>
      <c r="L2844" s="16">
        <f t="shared" si="2083"/>
        <v>214.09742780873734</v>
      </c>
      <c r="M2844" s="23">
        <f>M2843-IF($B2844="B",(Percent_Rent_In_Elsies*2.49%/12 * H2843)/K2843,0)+IF($B2844="D",N2844,0)+IF(B2844="D",AK2843)+IF(B2844="C",F2843*90%)-(Y2844-Y2843)-IF($B2844="A",Q2843/K2843) + IF($B2844="A",Q2843/K2843)</f>
        <v>-48723996.24192328</v>
      </c>
      <c r="N2844" s="23">
        <f t="shared" si="2084"/>
        <v>0</v>
      </c>
      <c r="O2844" s="22">
        <f t="shared" si="2085"/>
        <v>22057909.574774176</v>
      </c>
      <c r="P2844" s="22">
        <f t="shared" si="2116"/>
        <v>0</v>
      </c>
      <c r="Q2844" s="22">
        <f t="shared" si="2117"/>
        <v>0</v>
      </c>
      <c r="R2844" s="22">
        <f t="shared" si="2086"/>
        <v>379488386.55288488</v>
      </c>
      <c r="S2844" s="16">
        <f t="shared" si="2076"/>
        <v>0</v>
      </c>
      <c r="T2844" s="15">
        <f t="shared" si="2087"/>
        <v>9513503.6159816384</v>
      </c>
      <c r="U2844" s="23">
        <f t="shared" si="2104"/>
        <v>1685991.6607793726</v>
      </c>
      <c r="V2844" s="23">
        <f t="shared" si="2105"/>
        <v>0</v>
      </c>
      <c r="W2844" s="23">
        <f t="shared" si="2118"/>
        <v>140265.52918297608</v>
      </c>
      <c r="X2844" s="23">
        <f t="shared" si="2106"/>
        <v>38601958.418899715</v>
      </c>
      <c r="Y2844" s="23">
        <f t="shared" si="2088"/>
        <v>13825559.361691331</v>
      </c>
      <c r="Z2844" s="3">
        <f t="shared" si="2089"/>
        <v>0</v>
      </c>
      <c r="AA2844" s="23">
        <f t="shared" si="2090"/>
        <v>64556497.545598418</v>
      </c>
      <c r="AB2844" s="26">
        <f t="shared" si="2107"/>
        <v>70086276.274228543</v>
      </c>
      <c r="AC2844" s="23">
        <f t="shared" si="2108"/>
        <v>74889487.274228647</v>
      </c>
      <c r="AD2844" s="23">
        <f t="shared" si="2114"/>
        <v>4803211</v>
      </c>
      <c r="AE2844" s="24">
        <f t="shared" si="2075"/>
        <v>70086276.274228647</v>
      </c>
      <c r="AF2844" s="3">
        <f t="shared" si="2109"/>
        <v>0</v>
      </c>
      <c r="AG2844" s="2">
        <f t="shared" si="2091"/>
        <v>0</v>
      </c>
      <c r="AH2844" s="2">
        <f t="shared" si="2092"/>
        <v>177.14671105230457</v>
      </c>
      <c r="AI2844" s="23">
        <f t="shared" si="2115"/>
        <v>10378987573.639456</v>
      </c>
      <c r="AJ2844" s="23">
        <f t="shared" si="2093"/>
        <v>6219.922423797766</v>
      </c>
      <c r="AK2844" s="23">
        <f t="shared" si="2094"/>
        <v>0</v>
      </c>
      <c r="AL2844" s="23">
        <f t="shared" si="2119"/>
        <v>0</v>
      </c>
      <c r="AM2844" s="23">
        <f t="shared" si="2120"/>
        <v>0</v>
      </c>
      <c r="AN2844" s="16">
        <f t="shared" si="2110"/>
        <v>0</v>
      </c>
      <c r="AO2844" s="23">
        <f t="shared" si="2111"/>
        <v>0</v>
      </c>
      <c r="AP2844" s="22">
        <f t="shared" si="2112"/>
        <v>0</v>
      </c>
      <c r="AQ2844" s="30">
        <f t="shared" si="2095"/>
        <v>19219932333.808319</v>
      </c>
      <c r="AR2844" s="28">
        <f t="shared" si="2096"/>
        <v>9433643046.9102039</v>
      </c>
      <c r="AS2844" s="25">
        <f t="shared" si="2097"/>
        <v>200337590.02425668</v>
      </c>
      <c r="AT2844" s="32">
        <f t="shared" si="2098"/>
        <v>0</v>
      </c>
      <c r="AU2844" s="23">
        <f t="shared" si="2099"/>
        <v>0</v>
      </c>
      <c r="AV2844" s="22">
        <f t="shared" si="2100"/>
        <v>2779634202.1859493</v>
      </c>
      <c r="AW2844" s="31">
        <f t="shared" si="2113"/>
        <v>12824674638.86405</v>
      </c>
      <c r="AX2844" s="21"/>
      <c r="AY2844" s="21"/>
      <c r="AZ2844" s="21"/>
      <c r="BA2844" s="21"/>
    </row>
    <row r="2845" spans="1:53" x14ac:dyDescent="0.25">
      <c r="A2845" s="21">
        <f t="shared" si="2121"/>
        <v>806</v>
      </c>
      <c r="B2845" s="21" t="s">
        <v>28</v>
      </c>
      <c r="C2845" s="27">
        <f t="shared" si="2078"/>
        <v>0</v>
      </c>
      <c r="D2845" s="27">
        <f t="shared" si="2101"/>
        <v>0</v>
      </c>
      <c r="E2845" s="27" t="b">
        <f t="shared" si="2077"/>
        <v>1</v>
      </c>
      <c r="F2845" s="29">
        <f t="shared" si="2079"/>
        <v>0</v>
      </c>
      <c r="G2845" s="27">
        <f t="shared" si="2102"/>
        <v>0</v>
      </c>
      <c r="H2845" s="22">
        <f t="shared" si="2080"/>
        <v>31038883329.706924</v>
      </c>
      <c r="I2845" s="23">
        <f t="shared" si="2081"/>
        <v>132580106.5049091</v>
      </c>
      <c r="J2845" s="23">
        <f t="shared" si="2082"/>
        <v>1086</v>
      </c>
      <c r="K2845" s="19">
        <f t="shared" si="2103"/>
        <v>225.0831931027827</v>
      </c>
      <c r="L2845" s="16">
        <f t="shared" si="2083"/>
        <v>214.09742780873734</v>
      </c>
      <c r="M2845" s="23">
        <f>M2844-IF($B2845="B",(Percent_Rent_In_Elsies*2.49%/12 * H2844)/K2844,0)+IF($B2845="D",N2845,0)+IF(B2845="D",AK2844)+IF(B2845="C",F2844*90%)-(Y2845-Y2844)-IF($B2845="A",Q2844/K2844) + IF($B2845="A",Q2844/K2844)</f>
        <v>-48723996.24192328</v>
      </c>
      <c r="N2845" s="23">
        <f t="shared" si="2084"/>
        <v>0</v>
      </c>
      <c r="O2845" s="22">
        <f t="shared" si="2085"/>
        <v>0</v>
      </c>
      <c r="P2845" s="22">
        <f t="shared" si="2116"/>
        <v>22057909.574774176</v>
      </c>
      <c r="Q2845" s="22">
        <f t="shared" si="2117"/>
        <v>0</v>
      </c>
      <c r="R2845" s="22">
        <f t="shared" si="2086"/>
        <v>379488386.55288488</v>
      </c>
      <c r="S2845" s="16">
        <f t="shared" si="2076"/>
        <v>0</v>
      </c>
      <c r="T2845" s="15">
        <f t="shared" si="2087"/>
        <v>0</v>
      </c>
      <c r="U2845" s="23">
        <f t="shared" si="2104"/>
        <v>1685991.6607793726</v>
      </c>
      <c r="V2845" s="23">
        <f t="shared" si="2105"/>
        <v>0</v>
      </c>
      <c r="W2845" s="23">
        <f t="shared" si="2118"/>
        <v>0</v>
      </c>
      <c r="X2845" s="23">
        <f t="shared" si="2106"/>
        <v>38601958.418899715</v>
      </c>
      <c r="Y2845" s="23">
        <f t="shared" si="2088"/>
        <v>13825559.361691331</v>
      </c>
      <c r="Z2845" s="3">
        <f t="shared" si="2089"/>
        <v>7013.2764591488058</v>
      </c>
      <c r="AA2845" s="23">
        <f t="shared" si="2090"/>
        <v>64661696.692485653</v>
      </c>
      <c r="AB2845" s="26">
        <f t="shared" si="2107"/>
        <v>70086276.274228543</v>
      </c>
      <c r="AC2845" s="23">
        <f t="shared" si="2108"/>
        <v>74889487.274228647</v>
      </c>
      <c r="AD2845" s="23">
        <f t="shared" si="2114"/>
        <v>4803211</v>
      </c>
      <c r="AE2845" s="24">
        <f t="shared" si="2075"/>
        <v>70086276.274228647</v>
      </c>
      <c r="AF2845" s="3">
        <f t="shared" si="2109"/>
        <v>0</v>
      </c>
      <c r="AG2845" s="2">
        <f t="shared" si="2091"/>
        <v>841593175.09785652</v>
      </c>
      <c r="AH2845" s="2">
        <f t="shared" si="2092"/>
        <v>177.14671105230457</v>
      </c>
      <c r="AI2845" s="23">
        <f t="shared" si="2115"/>
        <v>10395900830.705933</v>
      </c>
      <c r="AJ2845" s="23">
        <f t="shared" si="2093"/>
        <v>6219.922423797766</v>
      </c>
      <c r="AK2845" s="23">
        <f t="shared" si="2094"/>
        <v>0</v>
      </c>
      <c r="AL2845" s="23">
        <f t="shared" si="2119"/>
        <v>0</v>
      </c>
      <c r="AM2845" s="23">
        <f t="shared" si="2120"/>
        <v>0</v>
      </c>
      <c r="AN2845" s="16">
        <f t="shared" si="2110"/>
        <v>0</v>
      </c>
      <c r="AO2845" s="23">
        <f t="shared" si="2111"/>
        <v>0</v>
      </c>
      <c r="AP2845" s="22">
        <f t="shared" si="2112"/>
        <v>0</v>
      </c>
      <c r="AQ2845" s="30">
        <f t="shared" si="2095"/>
        <v>19219932333.808319</v>
      </c>
      <c r="AR2845" s="28">
        <f t="shared" si="2096"/>
        <v>9433643046.9102039</v>
      </c>
      <c r="AS2845" s="25">
        <f t="shared" si="2097"/>
        <v>200337590.02425668</v>
      </c>
      <c r="AT2845" s="32">
        <f t="shared" si="2098"/>
        <v>14026.552918297612</v>
      </c>
      <c r="AU2845" s="23">
        <f t="shared" si="2099"/>
        <v>14026.552918297612</v>
      </c>
      <c r="AV2845" s="22">
        <f t="shared" si="2100"/>
        <v>2789147705.8019309</v>
      </c>
      <c r="AW2845" s="31">
        <f t="shared" si="2113"/>
        <v>12824674638.86405</v>
      </c>
      <c r="AX2845" s="21"/>
      <c r="AY2845" s="21"/>
      <c r="AZ2845" s="21"/>
      <c r="BA2845" s="21"/>
    </row>
    <row r="2846" spans="1:53" x14ac:dyDescent="0.25">
      <c r="A2846">
        <f t="shared" si="2121"/>
        <v>807</v>
      </c>
      <c r="B2846" t="s">
        <v>6</v>
      </c>
      <c r="C2846" s="27">
        <f t="shared" si="2078"/>
        <v>0</v>
      </c>
      <c r="D2846" s="27">
        <f t="shared" si="2101"/>
        <v>0</v>
      </c>
      <c r="E2846" s="27" t="b">
        <f t="shared" si="2077"/>
        <v>1</v>
      </c>
      <c r="F2846" s="29">
        <f t="shared" si="2079"/>
        <v>0</v>
      </c>
      <c r="G2846" s="27">
        <f t="shared" si="2102"/>
        <v>0</v>
      </c>
      <c r="H2846" s="22">
        <f t="shared" si="2080"/>
        <v>31090614801.923103</v>
      </c>
      <c r="I2846" s="23">
        <f t="shared" si="2081"/>
        <v>132580106.5049091</v>
      </c>
      <c r="J2846" s="23">
        <f t="shared" si="2082"/>
        <v>1086</v>
      </c>
      <c r="K2846" s="19">
        <f t="shared" si="2103"/>
        <v>225.0831931027827</v>
      </c>
      <c r="L2846" s="16">
        <f t="shared" si="2083"/>
        <v>214.45425685508525</v>
      </c>
      <c r="M2846" s="23">
        <f>M2845-IF($B2846="B",(Percent_Rent_In_Elsies*2.49%/12 * H2845)/K2845,0)+IF($B2846="D",N2846,0)+IF(B2846="D",AK2845)+IF(B2846="C",F2845*90%)-(Y2846-Y2845)-IF($B2846="A",Q2845/K2845) + IF($B2846="A",Q2845/K2845)</f>
        <v>-48723996.24192328</v>
      </c>
      <c r="N2846" s="23">
        <f t="shared" si="2084"/>
        <v>0</v>
      </c>
      <c r="O2846" s="22">
        <f t="shared" si="2085"/>
        <v>0</v>
      </c>
      <c r="P2846" s="22">
        <f t="shared" si="2116"/>
        <v>0</v>
      </c>
      <c r="Q2846" s="22">
        <f t="shared" si="2117"/>
        <v>0</v>
      </c>
      <c r="R2846" s="22">
        <f t="shared" si="2086"/>
        <v>379488386.55288488</v>
      </c>
      <c r="S2846" s="16">
        <f t="shared" si="2076"/>
        <v>0</v>
      </c>
      <c r="T2846" s="15">
        <f t="shared" si="2087"/>
        <v>0</v>
      </c>
      <c r="U2846" s="23">
        <f t="shared" si="2104"/>
        <v>1685991.6607793726</v>
      </c>
      <c r="V2846" s="23">
        <f t="shared" si="2105"/>
        <v>0</v>
      </c>
      <c r="W2846" s="23">
        <f t="shared" si="2118"/>
        <v>0</v>
      </c>
      <c r="X2846" s="23">
        <f t="shared" si="2106"/>
        <v>38637024.801195465</v>
      </c>
      <c r="Y2846" s="23">
        <f t="shared" si="2088"/>
        <v>13825559.361691331</v>
      </c>
      <c r="Z2846" s="3">
        <f t="shared" si="2089"/>
        <v>0</v>
      </c>
      <c r="AA2846" s="23">
        <f t="shared" si="2090"/>
        <v>64661696.692485653</v>
      </c>
      <c r="AB2846" s="26">
        <f t="shared" si="2107"/>
        <v>70086276.274228543</v>
      </c>
      <c r="AC2846" s="23">
        <f t="shared" si="2108"/>
        <v>74889487.274228647</v>
      </c>
      <c r="AD2846" s="23">
        <f t="shared" si="2114"/>
        <v>4803211</v>
      </c>
      <c r="AE2846" s="24">
        <f t="shared" si="2075"/>
        <v>70086276.274228647</v>
      </c>
      <c r="AF2846" s="3">
        <f t="shared" si="2109"/>
        <v>0</v>
      </c>
      <c r="AG2846" s="2">
        <f t="shared" si="2091"/>
        <v>0</v>
      </c>
      <c r="AH2846" s="2">
        <f t="shared" si="2092"/>
        <v>177.44195557072507</v>
      </c>
      <c r="AI2846" s="23">
        <f t="shared" si="2115"/>
        <v>10395900830.705933</v>
      </c>
      <c r="AJ2846" s="23">
        <f t="shared" si="2093"/>
        <v>6219.922423797766</v>
      </c>
      <c r="AK2846" s="23">
        <f t="shared" si="2094"/>
        <v>0</v>
      </c>
      <c r="AL2846" s="23">
        <f t="shared" si="2119"/>
        <v>0</v>
      </c>
      <c r="AM2846" s="23">
        <f t="shared" si="2120"/>
        <v>0</v>
      </c>
      <c r="AN2846" s="16">
        <f t="shared" si="2110"/>
        <v>0</v>
      </c>
      <c r="AO2846" s="23">
        <f t="shared" si="2111"/>
        <v>0</v>
      </c>
      <c r="AP2846" s="22">
        <f t="shared" si="2112"/>
        <v>0</v>
      </c>
      <c r="AQ2846" s="30">
        <f t="shared" si="2095"/>
        <v>19219932333.808319</v>
      </c>
      <c r="AR2846" s="28">
        <f t="shared" si="2096"/>
        <v>9433643046.9102039</v>
      </c>
      <c r="AS2846" s="25">
        <f t="shared" si="2097"/>
        <v>200337590.02425668</v>
      </c>
      <c r="AT2846" s="32">
        <f t="shared" si="2098"/>
        <v>0</v>
      </c>
      <c r="AU2846" s="23">
        <f t="shared" si="2099"/>
        <v>0</v>
      </c>
      <c r="AV2846" s="22">
        <f t="shared" si="2100"/>
        <v>2789147705.8019309</v>
      </c>
      <c r="AW2846" s="31">
        <f t="shared" si="2113"/>
        <v>12802616729.289276</v>
      </c>
    </row>
    <row r="2847" spans="1:53" x14ac:dyDescent="0.25">
      <c r="A2847">
        <f t="shared" si="2121"/>
        <v>807</v>
      </c>
      <c r="B2847" t="s">
        <v>7</v>
      </c>
      <c r="C2847" s="27">
        <f t="shared" si="2078"/>
        <v>0</v>
      </c>
      <c r="D2847" s="27">
        <f t="shared" si="2101"/>
        <v>0</v>
      </c>
      <c r="E2847" s="27" t="b">
        <f t="shared" si="2077"/>
        <v>1</v>
      </c>
      <c r="F2847" s="29">
        <f t="shared" si="2079"/>
        <v>0</v>
      </c>
      <c r="G2847" s="27">
        <f t="shared" si="2102"/>
        <v>0</v>
      </c>
      <c r="H2847" s="22">
        <f t="shared" si="2080"/>
        <v>31090614801.923103</v>
      </c>
      <c r="I2847" s="23">
        <f t="shared" si="2081"/>
        <v>132580106.5049091</v>
      </c>
      <c r="J2847" s="23">
        <f t="shared" si="2082"/>
        <v>1086</v>
      </c>
      <c r="K2847" s="19">
        <f t="shared" si="2103"/>
        <v>225.0831931027827</v>
      </c>
      <c r="L2847" s="16">
        <f t="shared" si="2083"/>
        <v>214.45425685508525</v>
      </c>
      <c r="M2847" s="23">
        <f>M2846-IF($B2847="B",(Percent_Rent_In_Elsies*2.49%/12 * H2846)/K2846,0)+IF($B2847="D",N2847,0)+IF(B2847="D",AK2846)+IF(B2847="C",F2846*90%)-(Y2847-Y2846)-IF($B2847="A",Q2846/K2846) + IF($B2847="A",Q2846/K2846)</f>
        <v>-48867305.533089526</v>
      </c>
      <c r="N2847" s="23">
        <f t="shared" si="2084"/>
        <v>0</v>
      </c>
      <c r="O2847" s="22">
        <f t="shared" si="2085"/>
        <v>0</v>
      </c>
      <c r="P2847" s="22">
        <f t="shared" si="2116"/>
        <v>0</v>
      </c>
      <c r="Q2847" s="22">
        <f t="shared" si="2117"/>
        <v>0</v>
      </c>
      <c r="R2847" s="22">
        <f t="shared" si="2086"/>
        <v>347864354.34014446</v>
      </c>
      <c r="S2847" s="16">
        <f t="shared" si="2076"/>
        <v>31624032.212740406</v>
      </c>
      <c r="T2847" s="15">
        <f t="shared" si="2087"/>
        <v>0</v>
      </c>
      <c r="U2847" s="23">
        <f t="shared" si="2104"/>
        <v>1545492.3557144247</v>
      </c>
      <c r="V2847" s="23">
        <f t="shared" si="2105"/>
        <v>140499.30506494772</v>
      </c>
      <c r="W2847" s="23">
        <f t="shared" si="2118"/>
        <v>0</v>
      </c>
      <c r="X2847" s="23">
        <f t="shared" si="2106"/>
        <v>38637024.801195465</v>
      </c>
      <c r="Y2847" s="23">
        <f t="shared" si="2088"/>
        <v>13825559.361691331</v>
      </c>
      <c r="Z2847" s="3">
        <f t="shared" si="2089"/>
        <v>0</v>
      </c>
      <c r="AA2847" s="23">
        <f t="shared" si="2090"/>
        <v>64661696.692485653</v>
      </c>
      <c r="AB2847" s="26">
        <f t="shared" si="2107"/>
        <v>70086276.274228543</v>
      </c>
      <c r="AC2847" s="23">
        <f t="shared" si="2108"/>
        <v>74889487.274228647</v>
      </c>
      <c r="AD2847" s="23">
        <f t="shared" si="2114"/>
        <v>4803211</v>
      </c>
      <c r="AE2847" s="24">
        <f t="shared" si="2075"/>
        <v>70086276.274228647</v>
      </c>
      <c r="AF2847" s="3">
        <f t="shared" si="2109"/>
        <v>0</v>
      </c>
      <c r="AG2847" s="2">
        <f t="shared" si="2091"/>
        <v>0</v>
      </c>
      <c r="AH2847" s="2">
        <f t="shared" si="2092"/>
        <v>177.44195557072507</v>
      </c>
      <c r="AI2847" s="23">
        <f t="shared" si="2115"/>
        <v>10395900830.705933</v>
      </c>
      <c r="AJ2847" s="23">
        <f t="shared" si="2093"/>
        <v>6219.922423797766</v>
      </c>
      <c r="AK2847" s="23">
        <f t="shared" si="2094"/>
        <v>0</v>
      </c>
      <c r="AL2847" s="23">
        <f t="shared" si="2119"/>
        <v>6972949.2691173553</v>
      </c>
      <c r="AM2847" s="23">
        <f t="shared" si="2120"/>
        <v>6505680527.8480921</v>
      </c>
      <c r="AN2847" s="16">
        <f t="shared" si="2110"/>
        <v>0</v>
      </c>
      <c r="AO2847" s="23">
        <f t="shared" si="2111"/>
        <v>143309.29116624672</v>
      </c>
      <c r="AP2847" s="22">
        <f t="shared" si="2112"/>
        <v>32256512.856995221</v>
      </c>
      <c r="AQ2847" s="30">
        <f t="shared" si="2095"/>
        <v>19284171179.163025</v>
      </c>
      <c r="AR2847" s="28">
        <f t="shared" si="2096"/>
        <v>9465625379.4079151</v>
      </c>
      <c r="AS2847" s="25">
        <f t="shared" si="2097"/>
        <v>200337590.02425668</v>
      </c>
      <c r="AT2847" s="32">
        <f t="shared" si="2098"/>
        <v>0</v>
      </c>
      <c r="AU2847" s="23">
        <f t="shared" si="2099"/>
        <v>0</v>
      </c>
      <c r="AV2847" s="22">
        <f t="shared" si="2100"/>
        <v>2789147705.8019309</v>
      </c>
      <c r="AW2847" s="31">
        <f t="shared" si="2113"/>
        <v>12866855574.643982</v>
      </c>
    </row>
    <row r="2848" spans="1:53" s="21" customFormat="1" x14ac:dyDescent="0.25">
      <c r="A2848">
        <f t="shared" si="2121"/>
        <v>807</v>
      </c>
      <c r="B2848" t="s">
        <v>8</v>
      </c>
      <c r="C2848" s="27">
        <f t="shared" si="2078"/>
        <v>0</v>
      </c>
      <c r="D2848" s="27">
        <f t="shared" si="2101"/>
        <v>0</v>
      </c>
      <c r="E2848" s="27" t="b">
        <f t="shared" si="2077"/>
        <v>1</v>
      </c>
      <c r="F2848" s="29">
        <f t="shared" si="2079"/>
        <v>0</v>
      </c>
      <c r="G2848" s="27">
        <f t="shared" si="2102"/>
        <v>0</v>
      </c>
      <c r="H2848" s="22">
        <f t="shared" si="2080"/>
        <v>31090614801.923103</v>
      </c>
      <c r="I2848" s="23">
        <f t="shared" si="2081"/>
        <v>132580106.5049091</v>
      </c>
      <c r="J2848" s="23">
        <f t="shared" si="2082"/>
        <v>1086</v>
      </c>
      <c r="K2848" s="19">
        <f t="shared" si="2103"/>
        <v>225.0831931027827</v>
      </c>
      <c r="L2848" s="16">
        <f t="shared" si="2083"/>
        <v>214.45425685508525</v>
      </c>
      <c r="M2848" s="23">
        <f>M2847-IF($B2848="B",(Percent_Rent_In_Elsies*2.49%/12 * H2847)/K2847,0)+IF($B2848="D",N2848,0)+IF(B2848="D",AK2847)+IF(B2848="C",F2847*90%)-(Y2848-Y2847)-IF($B2848="A",Q2847/K2847) + IF($B2848="A",Q2847/K2847)</f>
        <v>-48867305.533089526</v>
      </c>
      <c r="N2848" s="23">
        <f t="shared" si="2084"/>
        <v>0</v>
      </c>
      <c r="O2848" s="22">
        <f t="shared" si="2085"/>
        <v>0</v>
      </c>
      <c r="P2848" s="22">
        <f t="shared" si="2116"/>
        <v>0</v>
      </c>
      <c r="Q2848" s="22">
        <f t="shared" si="2117"/>
        <v>0</v>
      </c>
      <c r="R2848" s="22">
        <f t="shared" si="2086"/>
        <v>380120867.19713968</v>
      </c>
      <c r="S2848" s="16">
        <f t="shared" si="2076"/>
        <v>31624032.212740406</v>
      </c>
      <c r="T2848" s="15">
        <f t="shared" si="2087"/>
        <v>0</v>
      </c>
      <c r="U2848" s="23">
        <f t="shared" si="2104"/>
        <v>1688801.6468806714</v>
      </c>
      <c r="V2848" s="23">
        <f t="shared" si="2105"/>
        <v>140499.30506494772</v>
      </c>
      <c r="W2848" s="23">
        <f t="shared" si="2118"/>
        <v>0</v>
      </c>
      <c r="X2848" s="23">
        <f t="shared" si="2106"/>
        <v>38637024.801195465</v>
      </c>
      <c r="Y2848" s="23">
        <f t="shared" si="2088"/>
        <v>13825559.361691331</v>
      </c>
      <c r="Z2848" s="3">
        <f t="shared" si="2089"/>
        <v>0</v>
      </c>
      <c r="AA2848" s="23">
        <f t="shared" si="2090"/>
        <v>64661696.692485653</v>
      </c>
      <c r="AB2848" s="26">
        <f t="shared" si="2107"/>
        <v>70086276.274228543</v>
      </c>
      <c r="AC2848" s="23">
        <f t="shared" si="2108"/>
        <v>74889487.274228647</v>
      </c>
      <c r="AD2848" s="23">
        <f t="shared" si="2114"/>
        <v>4803211</v>
      </c>
      <c r="AE2848" s="24">
        <f t="shared" si="2075"/>
        <v>70086276.274228647</v>
      </c>
      <c r="AF2848" s="3">
        <f t="shared" si="2109"/>
        <v>1E-4</v>
      </c>
      <c r="AG2848" s="2">
        <f t="shared" si="2091"/>
        <v>0</v>
      </c>
      <c r="AH2848" s="2">
        <f t="shared" si="2092"/>
        <v>177.44195557072507</v>
      </c>
      <c r="AI2848" s="23">
        <f t="shared" si="2115"/>
        <v>10395900830.705933</v>
      </c>
      <c r="AJ2848" s="23">
        <f t="shared" si="2093"/>
        <v>6219.922423797766</v>
      </c>
      <c r="AK2848" s="23">
        <f t="shared" si="2094"/>
        <v>61850.970261350987</v>
      </c>
      <c r="AL2848" s="23">
        <f t="shared" si="2119"/>
        <v>0</v>
      </c>
      <c r="AM2848" s="23">
        <f t="shared" si="2120"/>
        <v>0</v>
      </c>
      <c r="AN2848" s="16">
        <f t="shared" si="2110"/>
        <v>0</v>
      </c>
      <c r="AO2848" s="23">
        <f t="shared" si="2111"/>
        <v>0</v>
      </c>
      <c r="AP2848" s="22">
        <f t="shared" si="2112"/>
        <v>0</v>
      </c>
      <c r="AQ2848" s="30">
        <f t="shared" si="2095"/>
        <v>19284171179.163025</v>
      </c>
      <c r="AR2848" s="28">
        <f t="shared" si="2096"/>
        <v>9465625379.4079151</v>
      </c>
      <c r="AS2848" s="25">
        <f t="shared" si="2097"/>
        <v>200337590.02425668</v>
      </c>
      <c r="AT2848" s="32">
        <f t="shared" si="2098"/>
        <v>0</v>
      </c>
      <c r="AU2848" s="23">
        <f t="shared" si="2099"/>
        <v>0</v>
      </c>
      <c r="AV2848" s="22">
        <f t="shared" si="2100"/>
        <v>2789147705.8019309</v>
      </c>
      <c r="AW2848" s="31">
        <f t="shared" si="2113"/>
        <v>12866855574.643982</v>
      </c>
      <c r="AX2848"/>
      <c r="AY2848"/>
      <c r="AZ2848"/>
      <c r="BA2848"/>
    </row>
    <row r="2849" spans="1:53" s="21" customFormat="1" x14ac:dyDescent="0.25">
      <c r="A2849">
        <f t="shared" si="2121"/>
        <v>807</v>
      </c>
      <c r="B2849" t="s">
        <v>9</v>
      </c>
      <c r="C2849" s="27">
        <f t="shared" si="2078"/>
        <v>0</v>
      </c>
      <c r="D2849" s="27">
        <f t="shared" si="2101"/>
        <v>0</v>
      </c>
      <c r="E2849" s="27" t="b">
        <f t="shared" si="2077"/>
        <v>1</v>
      </c>
      <c r="F2849" s="29">
        <f t="shared" si="2079"/>
        <v>0</v>
      </c>
      <c r="G2849" s="27">
        <f t="shared" si="2102"/>
        <v>0</v>
      </c>
      <c r="H2849" s="22">
        <f t="shared" si="2080"/>
        <v>31090614801.923103</v>
      </c>
      <c r="I2849" s="23">
        <f t="shared" si="2081"/>
        <v>132580106.5049091</v>
      </c>
      <c r="J2849" s="23">
        <f t="shared" si="2082"/>
        <v>1086</v>
      </c>
      <c r="K2849" s="19">
        <f t="shared" si="2103"/>
        <v>225.0831931027827</v>
      </c>
      <c r="L2849" s="16">
        <f t="shared" si="2083"/>
        <v>214.45425685508525</v>
      </c>
      <c r="M2849" s="23">
        <f>M2848-IF($B2849="B",(Percent_Rent_In_Elsies*2.49%/12 * H2848)/K2848,0)+IF($B2849="D",N2849,0)+IF(B2849="D",AK2848)+IF(B2849="C",F2848*90%)-(Y2849-Y2848)-IF($B2849="A",Q2848/K2848) + IF($B2849="A",Q2848/K2848)</f>
        <v>-48805454.562828176</v>
      </c>
      <c r="N2849" s="23">
        <f t="shared" si="2084"/>
        <v>0</v>
      </c>
      <c r="O2849" s="22">
        <f t="shared" si="2085"/>
        <v>22094672.757398799</v>
      </c>
      <c r="P2849" s="22">
        <f t="shared" si="2116"/>
        <v>0</v>
      </c>
      <c r="Q2849" s="22">
        <f t="shared" si="2117"/>
        <v>0</v>
      </c>
      <c r="R2849" s="22">
        <f t="shared" si="2086"/>
        <v>380120867.19713968</v>
      </c>
      <c r="S2849" s="16">
        <f t="shared" si="2076"/>
        <v>0</v>
      </c>
      <c r="T2849" s="15">
        <f t="shared" si="2087"/>
        <v>9529359.4553416073</v>
      </c>
      <c r="U2849" s="23">
        <f t="shared" si="2104"/>
        <v>1688801.6468806714</v>
      </c>
      <c r="V2849" s="23">
        <f t="shared" si="2105"/>
        <v>0</v>
      </c>
      <c r="W2849" s="23">
        <f t="shared" si="2118"/>
        <v>140499.30506494772</v>
      </c>
      <c r="X2849" s="23">
        <f t="shared" si="2106"/>
        <v>38637024.801195465</v>
      </c>
      <c r="Y2849" s="23">
        <f t="shared" si="2088"/>
        <v>13825559.361691331</v>
      </c>
      <c r="Z2849" s="3">
        <f t="shared" si="2089"/>
        <v>0</v>
      </c>
      <c r="AA2849" s="23">
        <f t="shared" si="2090"/>
        <v>64599845.722224303</v>
      </c>
      <c r="AB2849" s="26">
        <f t="shared" si="2107"/>
        <v>70086276.274228543</v>
      </c>
      <c r="AC2849" s="23">
        <f t="shared" si="2108"/>
        <v>74889487.274228647</v>
      </c>
      <c r="AD2849" s="23">
        <f t="shared" si="2114"/>
        <v>4803211</v>
      </c>
      <c r="AE2849" s="24">
        <f t="shared" si="2075"/>
        <v>70086276.274228647</v>
      </c>
      <c r="AF2849" s="3">
        <f t="shared" si="2109"/>
        <v>0</v>
      </c>
      <c r="AG2849" s="2">
        <f t="shared" si="2091"/>
        <v>0</v>
      </c>
      <c r="AH2849" s="2">
        <f t="shared" si="2092"/>
        <v>177.44195557072507</v>
      </c>
      <c r="AI2849" s="23">
        <f t="shared" si="2115"/>
        <v>10385956820.789555</v>
      </c>
      <c r="AJ2849" s="23">
        <f t="shared" si="2093"/>
        <v>6219.922423797766</v>
      </c>
      <c r="AK2849" s="23">
        <f t="shared" si="2094"/>
        <v>0</v>
      </c>
      <c r="AL2849" s="23">
        <f t="shared" si="2119"/>
        <v>0</v>
      </c>
      <c r="AM2849" s="23">
        <f t="shared" si="2120"/>
        <v>0</v>
      </c>
      <c r="AN2849" s="16">
        <f t="shared" si="2110"/>
        <v>0</v>
      </c>
      <c r="AO2849" s="23">
        <f t="shared" si="2111"/>
        <v>0</v>
      </c>
      <c r="AP2849" s="22">
        <f t="shared" si="2112"/>
        <v>0</v>
      </c>
      <c r="AQ2849" s="30">
        <f t="shared" si="2095"/>
        <v>19284171179.163025</v>
      </c>
      <c r="AR2849" s="28">
        <f t="shared" si="2096"/>
        <v>9465625379.4079151</v>
      </c>
      <c r="AS2849" s="25">
        <f t="shared" si="2097"/>
        <v>200337590.02425668</v>
      </c>
      <c r="AT2849" s="32">
        <f t="shared" si="2098"/>
        <v>0</v>
      </c>
      <c r="AU2849" s="23">
        <f t="shared" si="2099"/>
        <v>0</v>
      </c>
      <c r="AV2849" s="22">
        <f t="shared" si="2100"/>
        <v>2789147705.8019309</v>
      </c>
      <c r="AW2849" s="31">
        <f t="shared" si="2113"/>
        <v>12866855574.643982</v>
      </c>
      <c r="AX2849"/>
      <c r="AY2849"/>
      <c r="AZ2849"/>
      <c r="BA2849"/>
    </row>
    <row r="2850" spans="1:53" x14ac:dyDescent="0.25">
      <c r="A2850" s="21">
        <f t="shared" si="2121"/>
        <v>807</v>
      </c>
      <c r="B2850" s="21" t="s">
        <v>28</v>
      </c>
      <c r="C2850" s="27">
        <f t="shared" si="2078"/>
        <v>0</v>
      </c>
      <c r="D2850" s="27">
        <f t="shared" si="2101"/>
        <v>0</v>
      </c>
      <c r="E2850" s="27" t="b">
        <f t="shared" si="2077"/>
        <v>1</v>
      </c>
      <c r="F2850" s="29">
        <f t="shared" si="2079"/>
        <v>0</v>
      </c>
      <c r="G2850" s="27">
        <f t="shared" si="2102"/>
        <v>0</v>
      </c>
      <c r="H2850" s="22">
        <f t="shared" si="2080"/>
        <v>31090614801.923103</v>
      </c>
      <c r="I2850" s="23">
        <f t="shared" si="2081"/>
        <v>132580106.5049091</v>
      </c>
      <c r="J2850" s="23">
        <f t="shared" si="2082"/>
        <v>1086</v>
      </c>
      <c r="K2850" s="19">
        <f t="shared" si="2103"/>
        <v>225.0831931027827</v>
      </c>
      <c r="L2850" s="16">
        <f t="shared" si="2083"/>
        <v>214.45425685508525</v>
      </c>
      <c r="M2850" s="23">
        <f>M2849-IF($B2850="B",(Percent_Rent_In_Elsies*2.49%/12 * H2849)/K2849,0)+IF($B2850="D",N2850,0)+IF(B2850="D",AK2849)+IF(B2850="C",F2849*90%)-(Y2850-Y2849)-IF($B2850="A",Q2849/K2849) + IF($B2850="A",Q2849/K2849)</f>
        <v>-48805454.562828176</v>
      </c>
      <c r="N2850" s="23">
        <f t="shared" si="2084"/>
        <v>0</v>
      </c>
      <c r="O2850" s="22">
        <f t="shared" si="2085"/>
        <v>0</v>
      </c>
      <c r="P2850" s="22">
        <f t="shared" si="2116"/>
        <v>22094672.757398799</v>
      </c>
      <c r="Q2850" s="22">
        <f t="shared" si="2117"/>
        <v>0</v>
      </c>
      <c r="R2850" s="22">
        <f t="shared" si="2086"/>
        <v>380120867.19713968</v>
      </c>
      <c r="S2850" s="16">
        <f t="shared" si="2076"/>
        <v>0</v>
      </c>
      <c r="T2850" s="15">
        <f t="shared" si="2087"/>
        <v>0</v>
      </c>
      <c r="U2850" s="23">
        <f t="shared" si="2104"/>
        <v>1688801.6468806714</v>
      </c>
      <c r="V2850" s="23">
        <f t="shared" si="2105"/>
        <v>0</v>
      </c>
      <c r="W2850" s="23">
        <f t="shared" si="2118"/>
        <v>0</v>
      </c>
      <c r="X2850" s="23">
        <f t="shared" si="2106"/>
        <v>38637024.801195465</v>
      </c>
      <c r="Y2850" s="23">
        <f t="shared" si="2088"/>
        <v>13825559.361691331</v>
      </c>
      <c r="Z2850" s="3">
        <f t="shared" si="2089"/>
        <v>7024.9652532473874</v>
      </c>
      <c r="AA2850" s="23">
        <f t="shared" si="2090"/>
        <v>64705220.201023012</v>
      </c>
      <c r="AB2850" s="26">
        <f t="shared" si="2107"/>
        <v>70086276.274228543</v>
      </c>
      <c r="AC2850" s="23">
        <f t="shared" si="2108"/>
        <v>74889487.274228647</v>
      </c>
      <c r="AD2850" s="23">
        <f t="shared" si="2114"/>
        <v>4803211</v>
      </c>
      <c r="AE2850" s="24">
        <f t="shared" si="2075"/>
        <v>70086276.274228647</v>
      </c>
      <c r="AF2850" s="3">
        <f t="shared" si="2109"/>
        <v>0</v>
      </c>
      <c r="AG2850" s="2">
        <f t="shared" si="2091"/>
        <v>842995830.38968658</v>
      </c>
      <c r="AH2850" s="2">
        <f t="shared" si="2092"/>
        <v>177.44195557072507</v>
      </c>
      <c r="AI2850" s="23">
        <f t="shared" si="2115"/>
        <v>10402898266.617807</v>
      </c>
      <c r="AJ2850" s="23">
        <f t="shared" si="2093"/>
        <v>6219.922423797766</v>
      </c>
      <c r="AK2850" s="23">
        <f t="shared" si="2094"/>
        <v>0</v>
      </c>
      <c r="AL2850" s="23">
        <f t="shared" si="2119"/>
        <v>0</v>
      </c>
      <c r="AM2850" s="23">
        <f t="shared" si="2120"/>
        <v>0</v>
      </c>
      <c r="AN2850" s="16">
        <f t="shared" si="2110"/>
        <v>0</v>
      </c>
      <c r="AO2850" s="23">
        <f t="shared" si="2111"/>
        <v>0</v>
      </c>
      <c r="AP2850" s="22">
        <f t="shared" si="2112"/>
        <v>0</v>
      </c>
      <c r="AQ2850" s="30">
        <f t="shared" si="2095"/>
        <v>19284171179.163025</v>
      </c>
      <c r="AR2850" s="28">
        <f t="shared" si="2096"/>
        <v>9465625379.4079151</v>
      </c>
      <c r="AS2850" s="25">
        <f t="shared" si="2097"/>
        <v>200337590.02425668</v>
      </c>
      <c r="AT2850" s="32">
        <f t="shared" si="2098"/>
        <v>14049.930506494775</v>
      </c>
      <c r="AU2850" s="23">
        <f t="shared" si="2099"/>
        <v>14049.930506494775</v>
      </c>
      <c r="AV2850" s="22">
        <f t="shared" si="2100"/>
        <v>2798677065.2572727</v>
      </c>
      <c r="AW2850" s="31">
        <f t="shared" si="2113"/>
        <v>12866855574.643982</v>
      </c>
    </row>
    <row r="2851" spans="1:53" x14ac:dyDescent="0.25">
      <c r="A2851">
        <f t="shared" si="2121"/>
        <v>808</v>
      </c>
      <c r="B2851" t="s">
        <v>6</v>
      </c>
      <c r="C2851" s="27">
        <f t="shared" si="2078"/>
        <v>0</v>
      </c>
      <c r="D2851" s="27">
        <f t="shared" si="2101"/>
        <v>0</v>
      </c>
      <c r="E2851" s="27" t="b">
        <f t="shared" si="2077"/>
        <v>1</v>
      </c>
      <c r="F2851" s="29">
        <f t="shared" si="2079"/>
        <v>0</v>
      </c>
      <c r="G2851" s="27">
        <f t="shared" si="2102"/>
        <v>0</v>
      </c>
      <c r="H2851" s="22">
        <f t="shared" si="2080"/>
        <v>31142432493.259644</v>
      </c>
      <c r="I2851" s="23">
        <f t="shared" si="2081"/>
        <v>132580106.5049091</v>
      </c>
      <c r="J2851" s="23">
        <f t="shared" si="2082"/>
        <v>1086</v>
      </c>
      <c r="K2851" s="19">
        <f t="shared" si="2103"/>
        <v>225.0831931027827</v>
      </c>
      <c r="L2851" s="16">
        <f t="shared" si="2083"/>
        <v>214.81168061651039</v>
      </c>
      <c r="M2851" s="23">
        <f>M2850-IF($B2851="B",(Percent_Rent_In_Elsies*2.49%/12 * H2850)/K2850,0)+IF($B2851="D",N2851,0)+IF(B2851="D",AK2850)+IF(B2851="C",F2850*90%)-(Y2851-Y2850)-IF($B2851="A",Q2850/K2850) + IF($B2851="A",Q2850/K2850)</f>
        <v>-48805454.562828176</v>
      </c>
      <c r="N2851" s="23">
        <f t="shared" si="2084"/>
        <v>0</v>
      </c>
      <c r="O2851" s="22">
        <f t="shared" si="2085"/>
        <v>0</v>
      </c>
      <c r="P2851" s="22">
        <f t="shared" si="2116"/>
        <v>0</v>
      </c>
      <c r="Q2851" s="22">
        <f t="shared" si="2117"/>
        <v>0</v>
      </c>
      <c r="R2851" s="22">
        <f t="shared" si="2086"/>
        <v>380120867.19713968</v>
      </c>
      <c r="S2851" s="16">
        <f t="shared" si="2076"/>
        <v>0</v>
      </c>
      <c r="T2851" s="15">
        <f t="shared" si="2087"/>
        <v>0</v>
      </c>
      <c r="U2851" s="23">
        <f t="shared" si="2104"/>
        <v>1688801.6468806714</v>
      </c>
      <c r="V2851" s="23">
        <f t="shared" si="2105"/>
        <v>0</v>
      </c>
      <c r="W2851" s="23">
        <f t="shared" si="2118"/>
        <v>0</v>
      </c>
      <c r="X2851" s="23">
        <f t="shared" si="2106"/>
        <v>38672149.627461709</v>
      </c>
      <c r="Y2851" s="23">
        <f t="shared" si="2088"/>
        <v>13825559.361691331</v>
      </c>
      <c r="Z2851" s="3">
        <f t="shared" si="2089"/>
        <v>0</v>
      </c>
      <c r="AA2851" s="23">
        <f t="shared" si="2090"/>
        <v>64705220.201023012</v>
      </c>
      <c r="AB2851" s="26">
        <f t="shared" si="2107"/>
        <v>70086276.274228543</v>
      </c>
      <c r="AC2851" s="23">
        <f t="shared" si="2108"/>
        <v>74889487.274228647</v>
      </c>
      <c r="AD2851" s="23">
        <f t="shared" si="2114"/>
        <v>4803211</v>
      </c>
      <c r="AE2851" s="24">
        <f t="shared" si="2075"/>
        <v>70086276.274228647</v>
      </c>
      <c r="AF2851" s="3">
        <f t="shared" si="2109"/>
        <v>0</v>
      </c>
      <c r="AG2851" s="2">
        <f t="shared" si="2091"/>
        <v>0</v>
      </c>
      <c r="AH2851" s="2">
        <f t="shared" si="2092"/>
        <v>177.73769216334296</v>
      </c>
      <c r="AI2851" s="23">
        <f t="shared" si="2115"/>
        <v>10402898266.617807</v>
      </c>
      <c r="AJ2851" s="23">
        <f t="shared" si="2093"/>
        <v>6219.922423797766</v>
      </c>
      <c r="AK2851" s="23">
        <f t="shared" si="2094"/>
        <v>0</v>
      </c>
      <c r="AL2851" s="23">
        <f t="shared" si="2119"/>
        <v>0</v>
      </c>
      <c r="AM2851" s="23">
        <f t="shared" si="2120"/>
        <v>0</v>
      </c>
      <c r="AN2851" s="16">
        <f t="shared" si="2110"/>
        <v>0</v>
      </c>
      <c r="AO2851" s="23">
        <f t="shared" si="2111"/>
        <v>0</v>
      </c>
      <c r="AP2851" s="22">
        <f t="shared" si="2112"/>
        <v>0</v>
      </c>
      <c r="AQ2851" s="30">
        <f t="shared" si="2095"/>
        <v>19284171179.163025</v>
      </c>
      <c r="AR2851" s="28">
        <f t="shared" si="2096"/>
        <v>9465625379.4079151</v>
      </c>
      <c r="AS2851" s="25">
        <f t="shared" si="2097"/>
        <v>200337590.02425668</v>
      </c>
      <c r="AT2851" s="32">
        <f t="shared" si="2098"/>
        <v>0</v>
      </c>
      <c r="AU2851" s="23">
        <f t="shared" si="2099"/>
        <v>0</v>
      </c>
      <c r="AV2851" s="22">
        <f t="shared" si="2100"/>
        <v>2798677065.2572727</v>
      </c>
      <c r="AW2851" s="31">
        <f t="shared" si="2113"/>
        <v>12844760901.886583</v>
      </c>
    </row>
    <row r="2852" spans="1:53" x14ac:dyDescent="0.25">
      <c r="A2852">
        <f t="shared" si="2121"/>
        <v>808</v>
      </c>
      <c r="B2852" t="s">
        <v>7</v>
      </c>
      <c r="C2852" s="27">
        <f t="shared" si="2078"/>
        <v>0</v>
      </c>
      <c r="D2852" s="27">
        <f t="shared" si="2101"/>
        <v>0</v>
      </c>
      <c r="E2852" s="27" t="b">
        <f t="shared" si="2077"/>
        <v>1</v>
      </c>
      <c r="F2852" s="29">
        <f t="shared" si="2079"/>
        <v>0</v>
      </c>
      <c r="G2852" s="27">
        <f t="shared" si="2102"/>
        <v>0</v>
      </c>
      <c r="H2852" s="22">
        <f t="shared" si="2080"/>
        <v>31142432493.259647</v>
      </c>
      <c r="I2852" s="23">
        <f t="shared" si="2081"/>
        <v>132580106.5049091</v>
      </c>
      <c r="J2852" s="23">
        <f t="shared" si="2082"/>
        <v>1086</v>
      </c>
      <c r="K2852" s="19">
        <f t="shared" si="2103"/>
        <v>225.0831931027827</v>
      </c>
      <c r="L2852" s="16">
        <f t="shared" si="2083"/>
        <v>214.81168061651039</v>
      </c>
      <c r="M2852" s="23">
        <f>M2851-IF($B2852="B",(Percent_Rent_In_Elsies*2.49%/12 * H2851)/K2851,0)+IF($B2852="D",N2852,0)+IF(B2852="D",AK2851)+IF(B2852="C",F2851*90%)-(Y2852-Y2851)-IF($B2852="A",Q2851/K2851) + IF($B2852="A",Q2851/K2851)</f>
        <v>-48949002.702813029</v>
      </c>
      <c r="N2852" s="23">
        <f t="shared" si="2084"/>
        <v>0</v>
      </c>
      <c r="O2852" s="22">
        <f t="shared" si="2085"/>
        <v>0</v>
      </c>
      <c r="P2852" s="22">
        <f t="shared" si="2116"/>
        <v>0</v>
      </c>
      <c r="Q2852" s="22">
        <f t="shared" si="2117"/>
        <v>0</v>
      </c>
      <c r="R2852" s="22">
        <f t="shared" si="2086"/>
        <v>348444128.2640447</v>
      </c>
      <c r="S2852" s="16">
        <f t="shared" si="2076"/>
        <v>31676738.933094975</v>
      </c>
      <c r="T2852" s="15">
        <f t="shared" si="2087"/>
        <v>0</v>
      </c>
      <c r="U2852" s="23">
        <f t="shared" si="2104"/>
        <v>1548068.1763072822</v>
      </c>
      <c r="V2852" s="23">
        <f t="shared" si="2105"/>
        <v>140733.47057338929</v>
      </c>
      <c r="W2852" s="23">
        <f t="shared" si="2118"/>
        <v>0</v>
      </c>
      <c r="X2852" s="23">
        <f t="shared" si="2106"/>
        <v>38672149.627461709</v>
      </c>
      <c r="Y2852" s="23">
        <f t="shared" si="2088"/>
        <v>13825559.361691331</v>
      </c>
      <c r="Z2852" s="3">
        <f t="shared" si="2089"/>
        <v>0</v>
      </c>
      <c r="AA2852" s="23">
        <f t="shared" si="2090"/>
        <v>64705220.201023012</v>
      </c>
      <c r="AB2852" s="26">
        <f t="shared" si="2107"/>
        <v>70086276.274228558</v>
      </c>
      <c r="AC2852" s="23">
        <f t="shared" si="2108"/>
        <v>74889487.274228647</v>
      </c>
      <c r="AD2852" s="23">
        <f t="shared" si="2114"/>
        <v>4803211</v>
      </c>
      <c r="AE2852" s="24">
        <f t="shared" si="2075"/>
        <v>70086276.274228647</v>
      </c>
      <c r="AF2852" s="3">
        <f t="shared" si="2109"/>
        <v>0</v>
      </c>
      <c r="AG2852" s="2">
        <f t="shared" si="2091"/>
        <v>0</v>
      </c>
      <c r="AH2852" s="2">
        <f t="shared" si="2092"/>
        <v>177.73769216334298</v>
      </c>
      <c r="AI2852" s="23">
        <f t="shared" si="2115"/>
        <v>10402898266.617807</v>
      </c>
      <c r="AJ2852" s="23">
        <f t="shared" si="2093"/>
        <v>6219.922423797766</v>
      </c>
      <c r="AK2852" s="23">
        <f t="shared" si="2094"/>
        <v>0</v>
      </c>
      <c r="AL2852" s="23">
        <f t="shared" si="2119"/>
        <v>6997435.9118747711</v>
      </c>
      <c r="AM2852" s="23">
        <f t="shared" si="2120"/>
        <v>6528526280.6036482</v>
      </c>
      <c r="AN2852" s="16">
        <f t="shared" si="2110"/>
        <v>0</v>
      </c>
      <c r="AO2852" s="23">
        <f t="shared" si="2111"/>
        <v>143548.13998485715</v>
      </c>
      <c r="AP2852" s="22">
        <f t="shared" si="2112"/>
        <v>32310273.711756885</v>
      </c>
      <c r="AQ2852" s="30">
        <f t="shared" si="2095"/>
        <v>19348517089.259991</v>
      </c>
      <c r="AR2852" s="28">
        <f t="shared" si="2096"/>
        <v>9497661015.7931213</v>
      </c>
      <c r="AS2852" s="25">
        <f t="shared" si="2097"/>
        <v>200337590.02425668</v>
      </c>
      <c r="AT2852" s="32">
        <f t="shared" si="2098"/>
        <v>0</v>
      </c>
      <c r="AU2852" s="23">
        <f t="shared" si="2099"/>
        <v>0</v>
      </c>
      <c r="AV2852" s="22">
        <f t="shared" si="2100"/>
        <v>2798677065.2572727</v>
      </c>
      <c r="AW2852" s="31">
        <f t="shared" si="2113"/>
        <v>12909106811.983547</v>
      </c>
    </row>
    <row r="2853" spans="1:53" x14ac:dyDescent="0.25">
      <c r="A2853">
        <f t="shared" si="2121"/>
        <v>808</v>
      </c>
      <c r="B2853" t="s">
        <v>8</v>
      </c>
      <c r="C2853" s="27">
        <f t="shared" si="2078"/>
        <v>0</v>
      </c>
      <c r="D2853" s="27">
        <f t="shared" si="2101"/>
        <v>0</v>
      </c>
      <c r="E2853" s="27" t="b">
        <f t="shared" si="2077"/>
        <v>1</v>
      </c>
      <c r="F2853" s="29">
        <f t="shared" si="2079"/>
        <v>0</v>
      </c>
      <c r="G2853" s="27">
        <f t="shared" si="2102"/>
        <v>0</v>
      </c>
      <c r="H2853" s="22">
        <f t="shared" si="2080"/>
        <v>31142432493.259647</v>
      </c>
      <c r="I2853" s="23">
        <f t="shared" si="2081"/>
        <v>132580106.5049091</v>
      </c>
      <c r="J2853" s="23">
        <f t="shared" si="2082"/>
        <v>1086</v>
      </c>
      <c r="K2853" s="19">
        <f t="shared" si="2103"/>
        <v>225.0831931027827</v>
      </c>
      <c r="L2853" s="16">
        <f t="shared" si="2083"/>
        <v>214.81168061651039</v>
      </c>
      <c r="M2853" s="23">
        <f>M2852-IF($B2853="B",(Percent_Rent_In_Elsies*2.49%/12 * H2852)/K2852,0)+IF($B2853="D",N2853,0)+IF(B2853="D",AK2852)+IF(B2853="C",F2852*90%)-(Y2853-Y2852)-IF($B2853="A",Q2852/K2852) + IF($B2853="A",Q2852/K2852)</f>
        <v>-48949002.702813029</v>
      </c>
      <c r="N2853" s="23">
        <f t="shared" si="2084"/>
        <v>0</v>
      </c>
      <c r="O2853" s="22">
        <f t="shared" si="2085"/>
        <v>0</v>
      </c>
      <c r="P2853" s="22">
        <f t="shared" si="2116"/>
        <v>0</v>
      </c>
      <c r="Q2853" s="22">
        <f t="shared" si="2117"/>
        <v>0</v>
      </c>
      <c r="R2853" s="22">
        <f t="shared" si="2086"/>
        <v>380754401.97580159</v>
      </c>
      <c r="S2853" s="16">
        <f t="shared" si="2076"/>
        <v>31676738.933094975</v>
      </c>
      <c r="T2853" s="15">
        <f t="shared" si="2087"/>
        <v>0</v>
      </c>
      <c r="U2853" s="23">
        <f t="shared" si="2104"/>
        <v>1691616.3162921392</v>
      </c>
      <c r="V2853" s="23">
        <f t="shared" si="2105"/>
        <v>140733.47057338929</v>
      </c>
      <c r="W2853" s="23">
        <f t="shared" si="2118"/>
        <v>0</v>
      </c>
      <c r="X2853" s="23">
        <f t="shared" si="2106"/>
        <v>38672149.627461709</v>
      </c>
      <c r="Y2853" s="23">
        <f t="shared" si="2088"/>
        <v>13825559.361691331</v>
      </c>
      <c r="Z2853" s="3">
        <f t="shared" si="2089"/>
        <v>0</v>
      </c>
      <c r="AA2853" s="23">
        <f t="shared" si="2090"/>
        <v>64705220.201023012</v>
      </c>
      <c r="AB2853" s="26">
        <f t="shared" si="2107"/>
        <v>70086276.274228543</v>
      </c>
      <c r="AC2853" s="23">
        <f t="shared" si="2108"/>
        <v>74889487.274228647</v>
      </c>
      <c r="AD2853" s="23">
        <f t="shared" si="2114"/>
        <v>4803211</v>
      </c>
      <c r="AE2853" s="24">
        <f t="shared" si="2075"/>
        <v>70086276.274228647</v>
      </c>
      <c r="AF2853" s="3">
        <f t="shared" si="2109"/>
        <v>1E-4</v>
      </c>
      <c r="AG2853" s="2">
        <f t="shared" si="2091"/>
        <v>0</v>
      </c>
      <c r="AH2853" s="2">
        <f t="shared" si="2092"/>
        <v>177.73769216334298</v>
      </c>
      <c r="AI2853" s="23">
        <f t="shared" si="2115"/>
        <v>10402898266.617807</v>
      </c>
      <c r="AJ2853" s="23">
        <f t="shared" si="2093"/>
        <v>6219.922423797766</v>
      </c>
      <c r="AK2853" s="23">
        <f t="shared" si="2094"/>
        <v>61874.135074763501</v>
      </c>
      <c r="AL2853" s="23">
        <f t="shared" si="2119"/>
        <v>0</v>
      </c>
      <c r="AM2853" s="23">
        <f t="shared" si="2120"/>
        <v>0</v>
      </c>
      <c r="AN2853" s="16">
        <f t="shared" si="2110"/>
        <v>0</v>
      </c>
      <c r="AO2853" s="23">
        <f t="shared" si="2111"/>
        <v>0</v>
      </c>
      <c r="AP2853" s="22">
        <f t="shared" si="2112"/>
        <v>0</v>
      </c>
      <c r="AQ2853" s="30">
        <f t="shared" si="2095"/>
        <v>19348517089.259991</v>
      </c>
      <c r="AR2853" s="28">
        <f t="shared" si="2096"/>
        <v>9497661015.7931213</v>
      </c>
      <c r="AS2853" s="25">
        <f t="shared" si="2097"/>
        <v>200337590.02425668</v>
      </c>
      <c r="AT2853" s="32">
        <f t="shared" si="2098"/>
        <v>0</v>
      </c>
      <c r="AU2853" s="23">
        <f t="shared" si="2099"/>
        <v>0</v>
      </c>
      <c r="AV2853" s="22">
        <f t="shared" si="2100"/>
        <v>2798677065.2572727</v>
      </c>
      <c r="AW2853" s="31">
        <f t="shared" si="2113"/>
        <v>12909106811.983547</v>
      </c>
    </row>
    <row r="2854" spans="1:53" x14ac:dyDescent="0.25">
      <c r="A2854" s="21">
        <f t="shared" si="2121"/>
        <v>808</v>
      </c>
      <c r="B2854" s="21" t="s">
        <v>9</v>
      </c>
      <c r="C2854" s="27">
        <f t="shared" si="2078"/>
        <v>0</v>
      </c>
      <c r="D2854" s="27">
        <f t="shared" si="2101"/>
        <v>0</v>
      </c>
      <c r="E2854" s="27" t="b">
        <f t="shared" si="2077"/>
        <v>1</v>
      </c>
      <c r="F2854" s="29">
        <f t="shared" si="2079"/>
        <v>0</v>
      </c>
      <c r="G2854" s="27">
        <f t="shared" si="2102"/>
        <v>0</v>
      </c>
      <c r="H2854" s="22">
        <f t="shared" si="2080"/>
        <v>31142432493.259647</v>
      </c>
      <c r="I2854" s="23">
        <f t="shared" si="2081"/>
        <v>132580106.5049091</v>
      </c>
      <c r="J2854" s="23">
        <f t="shared" si="2082"/>
        <v>1086</v>
      </c>
      <c r="K2854" s="19">
        <f t="shared" si="2103"/>
        <v>225.0831931027827</v>
      </c>
      <c r="L2854" s="16">
        <f t="shared" si="2083"/>
        <v>214.81168061651039</v>
      </c>
      <c r="M2854" s="23">
        <f>M2853-IF($B2854="B",(Percent_Rent_In_Elsies*2.49%/12 * H2853)/K2853,0)+IF($B2854="D",N2854,0)+IF(B2854="D",AK2853)+IF(B2854="C",F2853*90%)-(Y2854-Y2853)-IF($B2854="A",Q2853/K2853) + IF($B2854="A",Q2853/K2853)</f>
        <v>-48887128.567738265</v>
      </c>
      <c r="N2854" s="23">
        <f t="shared" si="2084"/>
        <v>0</v>
      </c>
      <c r="O2854" s="22">
        <f t="shared" si="2085"/>
        <v>22131497.211994465</v>
      </c>
      <c r="P2854" s="22">
        <f t="shared" si="2116"/>
        <v>0</v>
      </c>
      <c r="Q2854" s="22">
        <f t="shared" si="2117"/>
        <v>0</v>
      </c>
      <c r="R2854" s="22">
        <f t="shared" si="2086"/>
        <v>380754401.97580159</v>
      </c>
      <c r="S2854" s="16">
        <f t="shared" si="2076"/>
        <v>0</v>
      </c>
      <c r="T2854" s="15">
        <f t="shared" si="2087"/>
        <v>9545241.7211005092</v>
      </c>
      <c r="U2854" s="23">
        <f t="shared" si="2104"/>
        <v>1691616.3162921392</v>
      </c>
      <c r="V2854" s="23">
        <f t="shared" si="2105"/>
        <v>0</v>
      </c>
      <c r="W2854" s="23">
        <f t="shared" si="2118"/>
        <v>140733.47057338929</v>
      </c>
      <c r="X2854" s="23">
        <f t="shared" si="2106"/>
        <v>38672149.627461709</v>
      </c>
      <c r="Y2854" s="23">
        <f t="shared" si="2088"/>
        <v>13825559.361691331</v>
      </c>
      <c r="Z2854" s="3">
        <f t="shared" si="2089"/>
        <v>0</v>
      </c>
      <c r="AA2854" s="23">
        <f t="shared" si="2090"/>
        <v>64643346.065948248</v>
      </c>
      <c r="AB2854" s="26">
        <f t="shared" si="2107"/>
        <v>70086276.274228543</v>
      </c>
      <c r="AC2854" s="23">
        <f t="shared" si="2108"/>
        <v>74889487.274228647</v>
      </c>
      <c r="AD2854" s="23">
        <f t="shared" si="2114"/>
        <v>4803211</v>
      </c>
      <c r="AE2854" s="24">
        <f t="shared" si="2075"/>
        <v>70086276.274228647</v>
      </c>
      <c r="AF2854" s="3">
        <f t="shared" si="2109"/>
        <v>0</v>
      </c>
      <c r="AG2854" s="2">
        <f t="shared" si="2091"/>
        <v>0</v>
      </c>
      <c r="AH2854" s="2">
        <f t="shared" si="2092"/>
        <v>177.73769216334298</v>
      </c>
      <c r="AI2854" s="23">
        <f t="shared" si="2115"/>
        <v>10392950532.408449</v>
      </c>
      <c r="AJ2854" s="23">
        <f t="shared" si="2093"/>
        <v>6219.922423797766</v>
      </c>
      <c r="AK2854" s="23">
        <f t="shared" si="2094"/>
        <v>0</v>
      </c>
      <c r="AL2854" s="23">
        <f t="shared" si="2119"/>
        <v>0</v>
      </c>
      <c r="AM2854" s="23">
        <f t="shared" si="2120"/>
        <v>0</v>
      </c>
      <c r="AN2854" s="16">
        <f t="shared" si="2110"/>
        <v>0</v>
      </c>
      <c r="AO2854" s="23">
        <f t="shared" si="2111"/>
        <v>0</v>
      </c>
      <c r="AP2854" s="22">
        <f t="shared" si="2112"/>
        <v>0</v>
      </c>
      <c r="AQ2854" s="30">
        <f t="shared" si="2095"/>
        <v>19348517089.259991</v>
      </c>
      <c r="AR2854" s="28">
        <f t="shared" si="2096"/>
        <v>9497661015.7931213</v>
      </c>
      <c r="AS2854" s="25">
        <f t="shared" si="2097"/>
        <v>200337590.02425668</v>
      </c>
      <c r="AT2854" s="32">
        <f t="shared" si="2098"/>
        <v>0</v>
      </c>
      <c r="AU2854" s="23">
        <f t="shared" si="2099"/>
        <v>0</v>
      </c>
      <c r="AV2854" s="22">
        <f t="shared" si="2100"/>
        <v>2798677065.2572727</v>
      </c>
      <c r="AW2854" s="31">
        <f t="shared" si="2113"/>
        <v>12909106811.983547</v>
      </c>
      <c r="AX2854" s="21"/>
      <c r="AY2854" s="21"/>
      <c r="AZ2854" s="21"/>
      <c r="BA2854" s="21"/>
    </row>
    <row r="2855" spans="1:53" x14ac:dyDescent="0.25">
      <c r="A2855" s="21">
        <f t="shared" si="2121"/>
        <v>808</v>
      </c>
      <c r="B2855" s="21" t="s">
        <v>28</v>
      </c>
      <c r="C2855" s="27">
        <f t="shared" si="2078"/>
        <v>0</v>
      </c>
      <c r="D2855" s="27">
        <f t="shared" si="2101"/>
        <v>0</v>
      </c>
      <c r="E2855" s="27" t="b">
        <f t="shared" si="2077"/>
        <v>1</v>
      </c>
      <c r="F2855" s="29">
        <f t="shared" si="2079"/>
        <v>0</v>
      </c>
      <c r="G2855" s="27">
        <f t="shared" si="2102"/>
        <v>0</v>
      </c>
      <c r="H2855" s="22">
        <f t="shared" si="2080"/>
        <v>31142432493.259647</v>
      </c>
      <c r="I2855" s="23">
        <f t="shared" si="2081"/>
        <v>132580106.5049091</v>
      </c>
      <c r="J2855" s="23">
        <f t="shared" si="2082"/>
        <v>1086</v>
      </c>
      <c r="K2855" s="19">
        <f t="shared" si="2103"/>
        <v>225.0831931027827</v>
      </c>
      <c r="L2855" s="16">
        <f t="shared" si="2083"/>
        <v>214.81168061651039</v>
      </c>
      <c r="M2855" s="23">
        <f>M2854-IF($B2855="B",(Percent_Rent_In_Elsies*2.49%/12 * H2854)/K2854,0)+IF($B2855="D",N2855,0)+IF(B2855="D",AK2854)+IF(B2855="C",F2854*90%)-(Y2855-Y2854)-IF($B2855="A",Q2854/K2854) + IF($B2855="A",Q2854/K2854)</f>
        <v>-48887128.567738265</v>
      </c>
      <c r="N2855" s="23">
        <f t="shared" si="2084"/>
        <v>0</v>
      </c>
      <c r="O2855" s="22">
        <f t="shared" si="2085"/>
        <v>0</v>
      </c>
      <c r="P2855" s="22">
        <f t="shared" si="2116"/>
        <v>22131497.211994465</v>
      </c>
      <c r="Q2855" s="22">
        <f t="shared" si="2117"/>
        <v>0</v>
      </c>
      <c r="R2855" s="22">
        <f t="shared" si="2086"/>
        <v>380754401.97580159</v>
      </c>
      <c r="S2855" s="16">
        <f t="shared" si="2076"/>
        <v>0</v>
      </c>
      <c r="T2855" s="15">
        <f t="shared" si="2087"/>
        <v>0</v>
      </c>
      <c r="U2855" s="23">
        <f t="shared" si="2104"/>
        <v>1691616.3162921392</v>
      </c>
      <c r="V2855" s="23">
        <f t="shared" si="2105"/>
        <v>0</v>
      </c>
      <c r="W2855" s="23">
        <f t="shared" si="2118"/>
        <v>0</v>
      </c>
      <c r="X2855" s="23">
        <f t="shared" si="2106"/>
        <v>38672149.627461709</v>
      </c>
      <c r="Y2855" s="23">
        <f t="shared" si="2088"/>
        <v>13825559.361691331</v>
      </c>
      <c r="Z2855" s="3">
        <f t="shared" si="2089"/>
        <v>7036.6735286694648</v>
      </c>
      <c r="AA2855" s="23">
        <f t="shared" si="2090"/>
        <v>64748896.168878287</v>
      </c>
      <c r="AB2855" s="26">
        <f t="shared" si="2107"/>
        <v>70086276.274228558</v>
      </c>
      <c r="AC2855" s="23">
        <f t="shared" si="2108"/>
        <v>74889487.274228647</v>
      </c>
      <c r="AD2855" s="23">
        <f t="shared" si="2114"/>
        <v>4803211</v>
      </c>
      <c r="AE2855" s="24">
        <f t="shared" si="2075"/>
        <v>70086276.274228647</v>
      </c>
      <c r="AF2855" s="3">
        <f t="shared" si="2109"/>
        <v>0</v>
      </c>
      <c r="AG2855" s="2">
        <f t="shared" si="2091"/>
        <v>844400823.44033575</v>
      </c>
      <c r="AH2855" s="2">
        <f t="shared" si="2092"/>
        <v>177.73769216334298</v>
      </c>
      <c r="AI2855" s="23">
        <f t="shared" si="2115"/>
        <v>10409920213.97975</v>
      </c>
      <c r="AJ2855" s="23">
        <f t="shared" si="2093"/>
        <v>6219.922423797766</v>
      </c>
      <c r="AK2855" s="23">
        <f t="shared" si="2094"/>
        <v>0</v>
      </c>
      <c r="AL2855" s="23">
        <f t="shared" si="2119"/>
        <v>0</v>
      </c>
      <c r="AM2855" s="23">
        <f t="shared" si="2120"/>
        <v>0</v>
      </c>
      <c r="AN2855" s="16">
        <f t="shared" si="2110"/>
        <v>0</v>
      </c>
      <c r="AO2855" s="23">
        <f t="shared" si="2111"/>
        <v>0</v>
      </c>
      <c r="AP2855" s="22">
        <f t="shared" si="2112"/>
        <v>0</v>
      </c>
      <c r="AQ2855" s="30">
        <f t="shared" si="2095"/>
        <v>19348517089.259991</v>
      </c>
      <c r="AR2855" s="28">
        <f t="shared" si="2096"/>
        <v>9497661015.7931213</v>
      </c>
      <c r="AS2855" s="25">
        <f t="shared" si="2097"/>
        <v>200337590.02425668</v>
      </c>
      <c r="AT2855" s="32">
        <f t="shared" si="2098"/>
        <v>14073.34705733893</v>
      </c>
      <c r="AU2855" s="23">
        <f t="shared" si="2099"/>
        <v>14073.34705733893</v>
      </c>
      <c r="AV2855" s="22">
        <f t="shared" si="2100"/>
        <v>2808222306.9783731</v>
      </c>
      <c r="AW2855" s="31">
        <f t="shared" si="2113"/>
        <v>12909106811.983545</v>
      </c>
      <c r="AX2855" s="21"/>
      <c r="AY2855" s="21"/>
      <c r="AZ2855" s="21"/>
      <c r="BA2855" s="21"/>
    </row>
    <row r="2856" spans="1:53" x14ac:dyDescent="0.25">
      <c r="A2856">
        <f t="shared" si="2121"/>
        <v>809</v>
      </c>
      <c r="B2856" t="s">
        <v>6</v>
      </c>
      <c r="C2856" s="27">
        <f t="shared" si="2078"/>
        <v>0</v>
      </c>
      <c r="D2856" s="27">
        <f t="shared" si="2101"/>
        <v>0</v>
      </c>
      <c r="E2856" s="27" t="b">
        <f t="shared" si="2077"/>
        <v>1</v>
      </c>
      <c r="F2856" s="29">
        <f t="shared" si="2079"/>
        <v>0</v>
      </c>
      <c r="G2856" s="27">
        <f t="shared" si="2102"/>
        <v>0</v>
      </c>
      <c r="H2856" s="22">
        <f t="shared" si="2080"/>
        <v>31194336547.415081</v>
      </c>
      <c r="I2856" s="23">
        <f t="shared" si="2081"/>
        <v>132580106.5049091</v>
      </c>
      <c r="J2856" s="23">
        <f t="shared" si="2082"/>
        <v>1086</v>
      </c>
      <c r="K2856" s="19">
        <f t="shared" si="2103"/>
        <v>225.0831931027827</v>
      </c>
      <c r="L2856" s="16">
        <f t="shared" si="2083"/>
        <v>215.16970008420458</v>
      </c>
      <c r="M2856" s="23">
        <f>M2855-IF($B2856="B",(Percent_Rent_In_Elsies*2.49%/12 * H2855)/K2855,0)+IF($B2856="D",N2856,0)+IF(B2856="D",AK2855)+IF(B2856="C",F2855*90%)-(Y2856-Y2855)-IF($B2856="A",Q2855/K2855) + IF($B2856="A",Q2855/K2855)</f>
        <v>-48887128.567738265</v>
      </c>
      <c r="N2856" s="23">
        <f t="shared" si="2084"/>
        <v>0</v>
      </c>
      <c r="O2856" s="22">
        <f t="shared" si="2085"/>
        <v>0</v>
      </c>
      <c r="P2856" s="22">
        <f t="shared" si="2116"/>
        <v>0</v>
      </c>
      <c r="Q2856" s="22">
        <f t="shared" si="2117"/>
        <v>0</v>
      </c>
      <c r="R2856" s="22">
        <f t="shared" si="2086"/>
        <v>380754401.97580159</v>
      </c>
      <c r="S2856" s="16">
        <f t="shared" si="2076"/>
        <v>0</v>
      </c>
      <c r="T2856" s="15">
        <f t="shared" si="2087"/>
        <v>0</v>
      </c>
      <c r="U2856" s="23">
        <f t="shared" si="2104"/>
        <v>1691616.3162921392</v>
      </c>
      <c r="V2856" s="23">
        <f t="shared" si="2105"/>
        <v>0</v>
      </c>
      <c r="W2856" s="23">
        <f t="shared" si="2118"/>
        <v>0</v>
      </c>
      <c r="X2856" s="23">
        <f t="shared" si="2106"/>
        <v>38707332.995105065</v>
      </c>
      <c r="Y2856" s="23">
        <f t="shared" si="2088"/>
        <v>13825559.361691331</v>
      </c>
      <c r="Z2856" s="3">
        <f t="shared" si="2089"/>
        <v>0</v>
      </c>
      <c r="AA2856" s="23">
        <f t="shared" si="2090"/>
        <v>64748896.168878287</v>
      </c>
      <c r="AB2856" s="26">
        <f t="shared" si="2107"/>
        <v>70086276.274228558</v>
      </c>
      <c r="AC2856" s="23">
        <f t="shared" si="2108"/>
        <v>74889487.274228647</v>
      </c>
      <c r="AD2856" s="23">
        <f t="shared" si="2114"/>
        <v>4803211</v>
      </c>
      <c r="AE2856" s="24">
        <f t="shared" si="2075"/>
        <v>70086276.274228647</v>
      </c>
      <c r="AF2856" s="3">
        <f t="shared" si="2109"/>
        <v>0</v>
      </c>
      <c r="AG2856" s="2">
        <f t="shared" si="2091"/>
        <v>0</v>
      </c>
      <c r="AH2856" s="2">
        <f t="shared" si="2092"/>
        <v>178.03392165028188</v>
      </c>
      <c r="AI2856" s="23">
        <f t="shared" si="2115"/>
        <v>10409920213.97975</v>
      </c>
      <c r="AJ2856" s="23">
        <f t="shared" si="2093"/>
        <v>6219.922423797766</v>
      </c>
      <c r="AK2856" s="23">
        <f t="shared" si="2094"/>
        <v>0</v>
      </c>
      <c r="AL2856" s="23">
        <f t="shared" si="2119"/>
        <v>0</v>
      </c>
      <c r="AM2856" s="23">
        <f t="shared" si="2120"/>
        <v>0</v>
      </c>
      <c r="AN2856" s="16">
        <f t="shared" si="2110"/>
        <v>0</v>
      </c>
      <c r="AO2856" s="23">
        <f t="shared" si="2111"/>
        <v>0</v>
      </c>
      <c r="AP2856" s="22">
        <f t="shared" si="2112"/>
        <v>0</v>
      </c>
      <c r="AQ2856" s="30">
        <f t="shared" si="2095"/>
        <v>19348517089.259991</v>
      </c>
      <c r="AR2856" s="28">
        <f t="shared" si="2096"/>
        <v>9497661015.7931213</v>
      </c>
      <c r="AS2856" s="25">
        <f t="shared" si="2097"/>
        <v>200337590.02425668</v>
      </c>
      <c r="AT2856" s="32">
        <f t="shared" si="2098"/>
        <v>0</v>
      </c>
      <c r="AU2856" s="23">
        <f t="shared" si="2099"/>
        <v>0</v>
      </c>
      <c r="AV2856" s="22">
        <f t="shared" si="2100"/>
        <v>2808222306.9783731</v>
      </c>
      <c r="AW2856" s="31">
        <f t="shared" si="2113"/>
        <v>12886975314.771551</v>
      </c>
    </row>
    <row r="2857" spans="1:53" x14ac:dyDescent="0.25">
      <c r="A2857">
        <f t="shared" si="2121"/>
        <v>809</v>
      </c>
      <c r="B2857" t="s">
        <v>7</v>
      </c>
      <c r="C2857" s="27">
        <f t="shared" si="2078"/>
        <v>0</v>
      </c>
      <c r="D2857" s="27">
        <f t="shared" si="2101"/>
        <v>0</v>
      </c>
      <c r="E2857" s="27" t="b">
        <f t="shared" si="2077"/>
        <v>1</v>
      </c>
      <c r="F2857" s="29">
        <f t="shared" si="2079"/>
        <v>0</v>
      </c>
      <c r="G2857" s="27">
        <f t="shared" si="2102"/>
        <v>0</v>
      </c>
      <c r="H2857" s="22">
        <f t="shared" si="2080"/>
        <v>31194336547.415081</v>
      </c>
      <c r="I2857" s="23">
        <f t="shared" si="2081"/>
        <v>132580106.5049091</v>
      </c>
      <c r="J2857" s="23">
        <f t="shared" si="2082"/>
        <v>1086</v>
      </c>
      <c r="K2857" s="19">
        <f t="shared" si="2103"/>
        <v>225.0831931027827</v>
      </c>
      <c r="L2857" s="16">
        <f t="shared" si="2083"/>
        <v>215.16970008420458</v>
      </c>
      <c r="M2857" s="23">
        <f>M2856-IF($B2857="B",(Percent_Rent_In_Elsies*2.49%/12 * H2856)/K2856,0)+IF($B2857="D",N2857,0)+IF(B2857="D",AK2856)+IF(B2857="C",F2856*90%)-(Y2857-Y2856)-IF($B2857="A",Q2856/K2856) + IF($B2857="A",Q2856/K2856)</f>
        <v>-49030915.954623096</v>
      </c>
      <c r="N2857" s="23">
        <f t="shared" si="2084"/>
        <v>0</v>
      </c>
      <c r="O2857" s="22">
        <f t="shared" si="2085"/>
        <v>0</v>
      </c>
      <c r="P2857" s="22">
        <f t="shared" si="2116"/>
        <v>0</v>
      </c>
      <c r="Q2857" s="22">
        <f t="shared" si="2117"/>
        <v>0</v>
      </c>
      <c r="R2857" s="22">
        <f t="shared" si="2086"/>
        <v>349024868.47781813</v>
      </c>
      <c r="S2857" s="16">
        <f t="shared" si="2076"/>
        <v>31729533.497983467</v>
      </c>
      <c r="T2857" s="15">
        <f t="shared" si="2087"/>
        <v>0</v>
      </c>
      <c r="U2857" s="23">
        <f t="shared" si="2104"/>
        <v>1550648.289934461</v>
      </c>
      <c r="V2857" s="23">
        <f t="shared" si="2105"/>
        <v>140968.02635767826</v>
      </c>
      <c r="W2857" s="23">
        <f t="shared" si="2118"/>
        <v>0</v>
      </c>
      <c r="X2857" s="23">
        <f t="shared" si="2106"/>
        <v>38707332.995105065</v>
      </c>
      <c r="Y2857" s="23">
        <f t="shared" si="2088"/>
        <v>13825559.361691331</v>
      </c>
      <c r="Z2857" s="3">
        <f t="shared" si="2089"/>
        <v>0</v>
      </c>
      <c r="AA2857" s="23">
        <f t="shared" si="2090"/>
        <v>64748896.168878287</v>
      </c>
      <c r="AB2857" s="26">
        <f t="shared" si="2107"/>
        <v>70086276.274228573</v>
      </c>
      <c r="AC2857" s="23">
        <f t="shared" si="2108"/>
        <v>74889487.274228647</v>
      </c>
      <c r="AD2857" s="23">
        <f t="shared" si="2114"/>
        <v>4803211</v>
      </c>
      <c r="AE2857" s="24">
        <f t="shared" si="2075"/>
        <v>70086276.274228647</v>
      </c>
      <c r="AF2857" s="3">
        <f t="shared" si="2109"/>
        <v>0</v>
      </c>
      <c r="AG2857" s="2">
        <f t="shared" si="2091"/>
        <v>0</v>
      </c>
      <c r="AH2857" s="2">
        <f t="shared" si="2092"/>
        <v>178.03392165028188</v>
      </c>
      <c r="AI2857" s="23">
        <f t="shared" si="2115"/>
        <v>10409920213.97975</v>
      </c>
      <c r="AJ2857" s="23">
        <f t="shared" si="2093"/>
        <v>6219.922423797766</v>
      </c>
      <c r="AK2857" s="23">
        <f t="shared" si="2094"/>
        <v>0</v>
      </c>
      <c r="AL2857" s="23">
        <f t="shared" si="2119"/>
        <v>7021947.3619422913</v>
      </c>
      <c r="AM2857" s="23">
        <f t="shared" si="2120"/>
        <v>6551395178.290863</v>
      </c>
      <c r="AN2857" s="16">
        <f t="shared" si="2110"/>
        <v>0</v>
      </c>
      <c r="AO2857" s="23">
        <f t="shared" si="2111"/>
        <v>143787.38688483191</v>
      </c>
      <c r="AP2857" s="22">
        <f t="shared" si="2112"/>
        <v>32364124.16794315</v>
      </c>
      <c r="AQ2857" s="30">
        <f t="shared" si="2095"/>
        <v>19412970242.540447</v>
      </c>
      <c r="AR2857" s="28">
        <f t="shared" si="2096"/>
        <v>9529750044.9056377</v>
      </c>
      <c r="AS2857" s="25">
        <f t="shared" si="2097"/>
        <v>200337590.02425668</v>
      </c>
      <c r="AT2857" s="32">
        <f t="shared" si="2098"/>
        <v>0</v>
      </c>
      <c r="AU2857" s="23">
        <f t="shared" si="2099"/>
        <v>0</v>
      </c>
      <c r="AV2857" s="22">
        <f t="shared" si="2100"/>
        <v>2808222306.9783731</v>
      </c>
      <c r="AW2857" s="31">
        <f t="shared" si="2113"/>
        <v>12951428468.052011</v>
      </c>
    </row>
    <row r="2858" spans="1:53" s="21" customFormat="1" x14ac:dyDescent="0.25">
      <c r="A2858">
        <f t="shared" si="2121"/>
        <v>809</v>
      </c>
      <c r="B2858" t="s">
        <v>8</v>
      </c>
      <c r="C2858" s="27">
        <f t="shared" si="2078"/>
        <v>0</v>
      </c>
      <c r="D2858" s="27">
        <f t="shared" si="2101"/>
        <v>0</v>
      </c>
      <c r="E2858" s="27" t="b">
        <f t="shared" si="2077"/>
        <v>1</v>
      </c>
      <c r="F2858" s="29">
        <f t="shared" si="2079"/>
        <v>0</v>
      </c>
      <c r="G2858" s="27">
        <f t="shared" si="2102"/>
        <v>0</v>
      </c>
      <c r="H2858" s="22">
        <f t="shared" si="2080"/>
        <v>31194336547.415081</v>
      </c>
      <c r="I2858" s="23">
        <f t="shared" si="2081"/>
        <v>132580106.5049091</v>
      </c>
      <c r="J2858" s="23">
        <f t="shared" si="2082"/>
        <v>1086</v>
      </c>
      <c r="K2858" s="19">
        <f t="shared" si="2103"/>
        <v>225.0831931027827</v>
      </c>
      <c r="L2858" s="16">
        <f t="shared" si="2083"/>
        <v>215.16970008420458</v>
      </c>
      <c r="M2858" s="23">
        <f>M2857-IF($B2858="B",(Percent_Rent_In_Elsies*2.49%/12 * H2857)/K2857,0)+IF($B2858="D",N2858,0)+IF(B2858="D",AK2857)+IF(B2858="C",F2857*90%)-(Y2858-Y2857)-IF($B2858="A",Q2857/K2857) + IF($B2858="A",Q2857/K2857)</f>
        <v>-49030915.954623096</v>
      </c>
      <c r="N2858" s="23">
        <f t="shared" si="2084"/>
        <v>0</v>
      </c>
      <c r="O2858" s="22">
        <f t="shared" si="2085"/>
        <v>0</v>
      </c>
      <c r="P2858" s="22">
        <f t="shared" si="2116"/>
        <v>0</v>
      </c>
      <c r="Q2858" s="22">
        <f t="shared" si="2117"/>
        <v>0</v>
      </c>
      <c r="R2858" s="22">
        <f t="shared" si="2086"/>
        <v>381388992.64576125</v>
      </c>
      <c r="S2858" s="16">
        <f t="shared" si="2076"/>
        <v>31729533.497983467</v>
      </c>
      <c r="T2858" s="15">
        <f t="shared" si="2087"/>
        <v>0</v>
      </c>
      <c r="U2858" s="23">
        <f t="shared" si="2104"/>
        <v>1694435.6768192928</v>
      </c>
      <c r="V2858" s="23">
        <f t="shared" si="2105"/>
        <v>140968.02635767826</v>
      </c>
      <c r="W2858" s="23">
        <f t="shared" si="2118"/>
        <v>0</v>
      </c>
      <c r="X2858" s="23">
        <f t="shared" si="2106"/>
        <v>38707332.995105065</v>
      </c>
      <c r="Y2858" s="23">
        <f t="shared" si="2088"/>
        <v>13825559.361691331</v>
      </c>
      <c r="Z2858" s="3">
        <f t="shared" si="2089"/>
        <v>0</v>
      </c>
      <c r="AA2858" s="23">
        <f t="shared" si="2090"/>
        <v>64748896.168878287</v>
      </c>
      <c r="AB2858" s="26">
        <f t="shared" si="2107"/>
        <v>70086276.274228543</v>
      </c>
      <c r="AC2858" s="23">
        <f t="shared" si="2108"/>
        <v>74889487.274228647</v>
      </c>
      <c r="AD2858" s="23">
        <f t="shared" si="2114"/>
        <v>4803211</v>
      </c>
      <c r="AE2858" s="24">
        <f t="shared" si="2075"/>
        <v>70086276.274228647</v>
      </c>
      <c r="AF2858" s="3">
        <f t="shared" si="2109"/>
        <v>1E-4</v>
      </c>
      <c r="AG2858" s="2">
        <f t="shared" si="2091"/>
        <v>0</v>
      </c>
      <c r="AH2858" s="2">
        <f t="shared" si="2092"/>
        <v>178.03392165028188</v>
      </c>
      <c r="AI2858" s="23">
        <f t="shared" si="2115"/>
        <v>10409920213.97975</v>
      </c>
      <c r="AJ2858" s="23">
        <f t="shared" si="2093"/>
        <v>6219.922423797766</v>
      </c>
      <c r="AK2858" s="23">
        <f t="shared" si="2094"/>
        <v>61897.437914523289</v>
      </c>
      <c r="AL2858" s="23">
        <f t="shared" si="2119"/>
        <v>0</v>
      </c>
      <c r="AM2858" s="23">
        <f t="shared" si="2120"/>
        <v>0</v>
      </c>
      <c r="AN2858" s="16">
        <f t="shared" si="2110"/>
        <v>0</v>
      </c>
      <c r="AO2858" s="23">
        <f t="shared" si="2111"/>
        <v>0</v>
      </c>
      <c r="AP2858" s="22">
        <f t="shared" si="2112"/>
        <v>0</v>
      </c>
      <c r="AQ2858" s="30">
        <f t="shared" si="2095"/>
        <v>19412970242.540447</v>
      </c>
      <c r="AR2858" s="28">
        <f t="shared" si="2096"/>
        <v>9529750044.9056377</v>
      </c>
      <c r="AS2858" s="25">
        <f t="shared" si="2097"/>
        <v>200337590.02425668</v>
      </c>
      <c r="AT2858" s="32">
        <f t="shared" si="2098"/>
        <v>0</v>
      </c>
      <c r="AU2858" s="23">
        <f t="shared" si="2099"/>
        <v>0</v>
      </c>
      <c r="AV2858" s="22">
        <f t="shared" si="2100"/>
        <v>2808222306.9783731</v>
      </c>
      <c r="AW2858" s="31">
        <f t="shared" si="2113"/>
        <v>12951428468.052011</v>
      </c>
      <c r="AX2858"/>
      <c r="AY2858"/>
      <c r="AZ2858"/>
      <c r="BA2858"/>
    </row>
    <row r="2859" spans="1:53" s="21" customFormat="1" x14ac:dyDescent="0.25">
      <c r="A2859">
        <f t="shared" si="2121"/>
        <v>809</v>
      </c>
      <c r="B2859" t="s">
        <v>9</v>
      </c>
      <c r="C2859" s="27">
        <f t="shared" si="2078"/>
        <v>0</v>
      </c>
      <c r="D2859" s="27">
        <f t="shared" si="2101"/>
        <v>0</v>
      </c>
      <c r="E2859" s="27" t="b">
        <f t="shared" si="2077"/>
        <v>1</v>
      </c>
      <c r="F2859" s="29">
        <f t="shared" si="2079"/>
        <v>0</v>
      </c>
      <c r="G2859" s="27">
        <f t="shared" si="2102"/>
        <v>0</v>
      </c>
      <c r="H2859" s="22">
        <f t="shared" si="2080"/>
        <v>31194336547.415081</v>
      </c>
      <c r="I2859" s="23">
        <f t="shared" si="2081"/>
        <v>132580106.5049091</v>
      </c>
      <c r="J2859" s="23">
        <f t="shared" si="2082"/>
        <v>1086</v>
      </c>
      <c r="K2859" s="19">
        <f t="shared" si="2103"/>
        <v>225.0831931027827</v>
      </c>
      <c r="L2859" s="16">
        <f t="shared" si="2083"/>
        <v>215.16970008420458</v>
      </c>
      <c r="M2859" s="23">
        <f>M2858-IF($B2859="B",(Percent_Rent_In_Elsies*2.49%/12 * H2858)/K2858,0)+IF($B2859="D",N2859,0)+IF(B2859="D",AK2858)+IF(B2859="C",F2858*90%)-(Y2859-Y2858)-IF($B2859="A",Q2858/K2858) + IF($B2859="A",Q2858/K2858)</f>
        <v>-48969018.516708575</v>
      </c>
      <c r="N2859" s="23">
        <f t="shared" si="2084"/>
        <v>0</v>
      </c>
      <c r="O2859" s="22">
        <f t="shared" si="2085"/>
        <v>22168383.040681124</v>
      </c>
      <c r="P2859" s="22">
        <f t="shared" si="2116"/>
        <v>0</v>
      </c>
      <c r="Q2859" s="22">
        <f t="shared" si="2117"/>
        <v>0</v>
      </c>
      <c r="R2859" s="22">
        <f t="shared" si="2086"/>
        <v>381388992.64576125</v>
      </c>
      <c r="S2859" s="16">
        <f t="shared" si="2076"/>
        <v>0</v>
      </c>
      <c r="T2859" s="15">
        <f t="shared" si="2087"/>
        <v>9561150.4573023431</v>
      </c>
      <c r="U2859" s="23">
        <f t="shared" si="2104"/>
        <v>1694435.6768192928</v>
      </c>
      <c r="V2859" s="23">
        <f t="shared" si="2105"/>
        <v>0</v>
      </c>
      <c r="W2859" s="23">
        <f t="shared" si="2118"/>
        <v>140968.02635767826</v>
      </c>
      <c r="X2859" s="23">
        <f t="shared" si="2106"/>
        <v>38707332.995105065</v>
      </c>
      <c r="Y2859" s="23">
        <f t="shared" si="2088"/>
        <v>13825559.361691331</v>
      </c>
      <c r="Z2859" s="3">
        <f t="shared" si="2089"/>
        <v>0</v>
      </c>
      <c r="AA2859" s="23">
        <f t="shared" si="2090"/>
        <v>64686998.730963767</v>
      </c>
      <c r="AB2859" s="26">
        <f t="shared" si="2107"/>
        <v>70086276.274228543</v>
      </c>
      <c r="AC2859" s="23">
        <f t="shared" si="2108"/>
        <v>74889487.274228647</v>
      </c>
      <c r="AD2859" s="23">
        <f t="shared" si="2114"/>
        <v>4803211</v>
      </c>
      <c r="AE2859" s="24">
        <f t="shared" si="2075"/>
        <v>70086276.274228647</v>
      </c>
      <c r="AF2859" s="3">
        <f t="shared" si="2109"/>
        <v>0</v>
      </c>
      <c r="AG2859" s="2">
        <f t="shared" si="2091"/>
        <v>0</v>
      </c>
      <c r="AH2859" s="2">
        <f t="shared" si="2092"/>
        <v>178.03392165028188</v>
      </c>
      <c r="AI2859" s="23">
        <f t="shared" si="2115"/>
        <v>10399968733.286406</v>
      </c>
      <c r="AJ2859" s="23">
        <f t="shared" si="2093"/>
        <v>6219.922423797766</v>
      </c>
      <c r="AK2859" s="23">
        <f t="shared" si="2094"/>
        <v>0</v>
      </c>
      <c r="AL2859" s="23">
        <f t="shared" si="2119"/>
        <v>0</v>
      </c>
      <c r="AM2859" s="23">
        <f t="shared" si="2120"/>
        <v>0</v>
      </c>
      <c r="AN2859" s="16">
        <f t="shared" si="2110"/>
        <v>0</v>
      </c>
      <c r="AO2859" s="23">
        <f t="shared" si="2111"/>
        <v>0</v>
      </c>
      <c r="AP2859" s="22">
        <f t="shared" si="2112"/>
        <v>0</v>
      </c>
      <c r="AQ2859" s="30">
        <f t="shared" si="2095"/>
        <v>19412970242.540447</v>
      </c>
      <c r="AR2859" s="28">
        <f t="shared" si="2096"/>
        <v>9529750044.9056377</v>
      </c>
      <c r="AS2859" s="25">
        <f t="shared" si="2097"/>
        <v>200337590.02425668</v>
      </c>
      <c r="AT2859" s="32">
        <f t="shared" si="2098"/>
        <v>0</v>
      </c>
      <c r="AU2859" s="23">
        <f t="shared" si="2099"/>
        <v>0</v>
      </c>
      <c r="AV2859" s="22">
        <f t="shared" si="2100"/>
        <v>2808222306.9783731</v>
      </c>
      <c r="AW2859" s="31">
        <f t="shared" si="2113"/>
        <v>12951428468.052011</v>
      </c>
      <c r="AX2859"/>
      <c r="AY2859"/>
      <c r="AZ2859"/>
      <c r="BA2859"/>
    </row>
    <row r="2860" spans="1:53" x14ac:dyDescent="0.25">
      <c r="A2860" s="21">
        <f t="shared" si="2121"/>
        <v>809</v>
      </c>
      <c r="B2860" s="21" t="s">
        <v>28</v>
      </c>
      <c r="C2860" s="27">
        <f t="shared" si="2078"/>
        <v>0</v>
      </c>
      <c r="D2860" s="27">
        <f t="shared" si="2101"/>
        <v>0</v>
      </c>
      <c r="E2860" s="27" t="b">
        <f t="shared" si="2077"/>
        <v>1</v>
      </c>
      <c r="F2860" s="29">
        <f t="shared" si="2079"/>
        <v>0</v>
      </c>
      <c r="G2860" s="27">
        <f t="shared" si="2102"/>
        <v>0</v>
      </c>
      <c r="H2860" s="22">
        <f t="shared" si="2080"/>
        <v>31194336547.415081</v>
      </c>
      <c r="I2860" s="23">
        <f t="shared" si="2081"/>
        <v>132580106.5049091</v>
      </c>
      <c r="J2860" s="23">
        <f t="shared" si="2082"/>
        <v>1086</v>
      </c>
      <c r="K2860" s="19">
        <f t="shared" si="2103"/>
        <v>225.0831931027827</v>
      </c>
      <c r="L2860" s="16">
        <f t="shared" si="2083"/>
        <v>215.16970008420458</v>
      </c>
      <c r="M2860" s="23">
        <f>M2859-IF($B2860="B",(Percent_Rent_In_Elsies*2.49%/12 * H2859)/K2859,0)+IF($B2860="D",N2860,0)+IF(B2860="D",AK2859)+IF(B2860="C",F2859*90%)-(Y2860-Y2859)-IF($B2860="A",Q2859/K2859) + IF($B2860="A",Q2859/K2859)</f>
        <v>-48969018.516708575</v>
      </c>
      <c r="N2860" s="23">
        <f t="shared" si="2084"/>
        <v>0</v>
      </c>
      <c r="O2860" s="22">
        <f t="shared" si="2085"/>
        <v>0</v>
      </c>
      <c r="P2860" s="22">
        <f t="shared" si="2116"/>
        <v>22168383.040681124</v>
      </c>
      <c r="Q2860" s="22">
        <f t="shared" si="2117"/>
        <v>0</v>
      </c>
      <c r="R2860" s="22">
        <f t="shared" si="2086"/>
        <v>381388992.64576125</v>
      </c>
      <c r="S2860" s="16">
        <f t="shared" si="2076"/>
        <v>0</v>
      </c>
      <c r="T2860" s="15">
        <f t="shared" si="2087"/>
        <v>0</v>
      </c>
      <c r="U2860" s="23">
        <f t="shared" si="2104"/>
        <v>1694435.6768192928</v>
      </c>
      <c r="V2860" s="23">
        <f t="shared" si="2105"/>
        <v>0</v>
      </c>
      <c r="W2860" s="23">
        <f t="shared" si="2118"/>
        <v>0</v>
      </c>
      <c r="X2860" s="23">
        <f t="shared" si="2106"/>
        <v>38707332.995105065</v>
      </c>
      <c r="Y2860" s="23">
        <f t="shared" si="2088"/>
        <v>13825559.361691331</v>
      </c>
      <c r="Z2860" s="3">
        <f t="shared" si="2089"/>
        <v>7048.4013178839141</v>
      </c>
      <c r="AA2860" s="23">
        <f t="shared" si="2090"/>
        <v>64792724.750732027</v>
      </c>
      <c r="AB2860" s="26">
        <f t="shared" si="2107"/>
        <v>70086276.274228573</v>
      </c>
      <c r="AC2860" s="23">
        <f t="shared" si="2108"/>
        <v>74889487.274228647</v>
      </c>
      <c r="AD2860" s="23">
        <f t="shared" si="2114"/>
        <v>4803211</v>
      </c>
      <c r="AE2860" s="24">
        <f t="shared" si="2075"/>
        <v>70086276.274228647</v>
      </c>
      <c r="AF2860" s="3">
        <f t="shared" si="2109"/>
        <v>0</v>
      </c>
      <c r="AG2860" s="2">
        <f t="shared" si="2091"/>
        <v>845808158.14606953</v>
      </c>
      <c r="AH2860" s="2">
        <f t="shared" si="2092"/>
        <v>178.03392165028188</v>
      </c>
      <c r="AI2860" s="23">
        <f t="shared" si="2115"/>
        <v>10416966697.660326</v>
      </c>
      <c r="AJ2860" s="23">
        <f t="shared" si="2093"/>
        <v>6219.922423797766</v>
      </c>
      <c r="AK2860" s="23">
        <f t="shared" si="2094"/>
        <v>0</v>
      </c>
      <c r="AL2860" s="23">
        <f t="shared" si="2119"/>
        <v>0</v>
      </c>
      <c r="AM2860" s="23">
        <f t="shared" si="2120"/>
        <v>0</v>
      </c>
      <c r="AN2860" s="16">
        <f t="shared" si="2110"/>
        <v>0</v>
      </c>
      <c r="AO2860" s="23">
        <f t="shared" si="2111"/>
        <v>0</v>
      </c>
      <c r="AP2860" s="22">
        <f t="shared" si="2112"/>
        <v>0</v>
      </c>
      <c r="AQ2860" s="30">
        <f t="shared" si="2095"/>
        <v>19412970242.540447</v>
      </c>
      <c r="AR2860" s="28">
        <f t="shared" si="2096"/>
        <v>9529750044.9056377</v>
      </c>
      <c r="AS2860" s="25">
        <f t="shared" si="2097"/>
        <v>200337590.02425668</v>
      </c>
      <c r="AT2860" s="32">
        <f t="shared" si="2098"/>
        <v>14096.802635767828</v>
      </c>
      <c r="AU2860" s="23">
        <f t="shared" si="2099"/>
        <v>14096.802635767828</v>
      </c>
      <c r="AV2860" s="22">
        <f t="shared" si="2100"/>
        <v>2817783457.4356756</v>
      </c>
      <c r="AW2860" s="31">
        <f t="shared" si="2113"/>
        <v>12951428468.052013</v>
      </c>
    </row>
    <row r="2861" spans="1:53" x14ac:dyDescent="0.25">
      <c r="A2861">
        <f t="shared" si="2121"/>
        <v>810</v>
      </c>
      <c r="B2861" t="s">
        <v>6</v>
      </c>
      <c r="C2861" s="27">
        <f t="shared" si="2078"/>
        <v>0</v>
      </c>
      <c r="D2861" s="27">
        <f t="shared" si="2101"/>
        <v>0</v>
      </c>
      <c r="E2861" s="27" t="b">
        <f t="shared" si="2077"/>
        <v>1</v>
      </c>
      <c r="F2861" s="29">
        <f t="shared" si="2079"/>
        <v>0</v>
      </c>
      <c r="G2861" s="27">
        <f t="shared" si="2102"/>
        <v>0</v>
      </c>
      <c r="H2861" s="22">
        <f t="shared" si="2080"/>
        <v>31246327108.327442</v>
      </c>
      <c r="I2861" s="23">
        <f t="shared" si="2081"/>
        <v>132580106.5049091</v>
      </c>
      <c r="J2861" s="23">
        <f t="shared" si="2082"/>
        <v>1086</v>
      </c>
      <c r="K2861" s="19">
        <f t="shared" si="2103"/>
        <v>225.0831931027827</v>
      </c>
      <c r="L2861" s="16">
        <f t="shared" si="2083"/>
        <v>215.5283162510116</v>
      </c>
      <c r="M2861" s="23">
        <f>M2860-IF($B2861="B",(Percent_Rent_In_Elsies*2.49%/12 * H2860)/K2860,0)+IF($B2861="D",N2861,0)+IF(B2861="D",AK2860)+IF(B2861="C",F2860*90%)-(Y2861-Y2860)-IF($B2861="A",Q2860/K2860) + IF($B2861="A",Q2860/K2860)</f>
        <v>-48969018.516708575</v>
      </c>
      <c r="N2861" s="23">
        <f t="shared" si="2084"/>
        <v>0</v>
      </c>
      <c r="O2861" s="22">
        <f t="shared" si="2085"/>
        <v>0</v>
      </c>
      <c r="P2861" s="22">
        <f t="shared" si="2116"/>
        <v>0</v>
      </c>
      <c r="Q2861" s="22">
        <f t="shared" si="2117"/>
        <v>0</v>
      </c>
      <c r="R2861" s="22">
        <f t="shared" si="2086"/>
        <v>381388992.64576125</v>
      </c>
      <c r="S2861" s="16">
        <f t="shared" si="2076"/>
        <v>0</v>
      </c>
      <c r="T2861" s="15">
        <f t="shared" si="2087"/>
        <v>0</v>
      </c>
      <c r="U2861" s="23">
        <f t="shared" si="2104"/>
        <v>1694435.6768192928</v>
      </c>
      <c r="V2861" s="23">
        <f t="shared" si="2105"/>
        <v>0</v>
      </c>
      <c r="W2861" s="23">
        <f t="shared" si="2118"/>
        <v>0</v>
      </c>
      <c r="X2861" s="23">
        <f t="shared" si="2106"/>
        <v>38742575.001694486</v>
      </c>
      <c r="Y2861" s="23">
        <f t="shared" si="2088"/>
        <v>13825559.361691331</v>
      </c>
      <c r="Z2861" s="3">
        <f t="shared" si="2089"/>
        <v>0</v>
      </c>
      <c r="AA2861" s="23">
        <f t="shared" si="2090"/>
        <v>64792724.750732027</v>
      </c>
      <c r="AB2861" s="26">
        <f t="shared" si="2107"/>
        <v>70086276.274228573</v>
      </c>
      <c r="AC2861" s="23">
        <f t="shared" si="2108"/>
        <v>74889487.274228647</v>
      </c>
      <c r="AD2861" s="23">
        <f t="shared" si="2114"/>
        <v>4803211</v>
      </c>
      <c r="AE2861" s="24">
        <f t="shared" si="2075"/>
        <v>70086276.274228647</v>
      </c>
      <c r="AF2861" s="3">
        <f t="shared" si="2109"/>
        <v>0</v>
      </c>
      <c r="AG2861" s="2">
        <f t="shared" si="2091"/>
        <v>0</v>
      </c>
      <c r="AH2861" s="2">
        <f t="shared" si="2092"/>
        <v>178.33064485303237</v>
      </c>
      <c r="AI2861" s="23">
        <f t="shared" si="2115"/>
        <v>10416966697.660326</v>
      </c>
      <c r="AJ2861" s="23">
        <f t="shared" si="2093"/>
        <v>6219.922423797766</v>
      </c>
      <c r="AK2861" s="23">
        <f t="shared" si="2094"/>
        <v>0</v>
      </c>
      <c r="AL2861" s="23">
        <f t="shared" si="2119"/>
        <v>0</v>
      </c>
      <c r="AM2861" s="23">
        <f t="shared" si="2120"/>
        <v>0</v>
      </c>
      <c r="AN2861" s="16">
        <f t="shared" si="2110"/>
        <v>0</v>
      </c>
      <c r="AO2861" s="23">
        <f t="shared" si="2111"/>
        <v>0</v>
      </c>
      <c r="AP2861" s="22">
        <f t="shared" si="2112"/>
        <v>0</v>
      </c>
      <c r="AQ2861" s="30">
        <f t="shared" si="2095"/>
        <v>19412970242.540447</v>
      </c>
      <c r="AR2861" s="28">
        <f t="shared" si="2096"/>
        <v>9529750044.9056377</v>
      </c>
      <c r="AS2861" s="25">
        <f t="shared" si="2097"/>
        <v>200337590.02425668</v>
      </c>
      <c r="AT2861" s="32">
        <f t="shared" si="2098"/>
        <v>0</v>
      </c>
      <c r="AU2861" s="23">
        <f t="shared" si="2099"/>
        <v>0</v>
      </c>
      <c r="AV2861" s="22">
        <f t="shared" si="2100"/>
        <v>2817783457.4356756</v>
      </c>
      <c r="AW2861" s="31">
        <f t="shared" si="2113"/>
        <v>12929260085.011332</v>
      </c>
    </row>
    <row r="2862" spans="1:53" x14ac:dyDescent="0.25">
      <c r="A2862">
        <f t="shared" si="2121"/>
        <v>810</v>
      </c>
      <c r="B2862" t="s">
        <v>7</v>
      </c>
      <c r="C2862" s="27">
        <f t="shared" si="2078"/>
        <v>0</v>
      </c>
      <c r="D2862" s="27">
        <f t="shared" si="2101"/>
        <v>0</v>
      </c>
      <c r="E2862" s="27" t="b">
        <f t="shared" si="2077"/>
        <v>1</v>
      </c>
      <c r="F2862" s="29">
        <f t="shared" si="2079"/>
        <v>0</v>
      </c>
      <c r="G2862" s="27">
        <f t="shared" si="2102"/>
        <v>0</v>
      </c>
      <c r="H2862" s="22">
        <f t="shared" si="2080"/>
        <v>31246327108.327442</v>
      </c>
      <c r="I2862" s="23">
        <f t="shared" si="2081"/>
        <v>132580106.5049091</v>
      </c>
      <c r="J2862" s="23">
        <f t="shared" si="2082"/>
        <v>1086</v>
      </c>
      <c r="K2862" s="19">
        <f t="shared" si="2103"/>
        <v>225.0831931027827</v>
      </c>
      <c r="L2862" s="16">
        <f t="shared" si="2083"/>
        <v>215.5283162510116</v>
      </c>
      <c r="M2862" s="23">
        <f>M2861-IF($B2862="B",(Percent_Rent_In_Elsies*2.49%/12 * H2861)/K2861,0)+IF($B2862="D",N2862,0)+IF(B2862="D",AK2861)+IF(B2862="C",F2861*90%)-(Y2862-Y2861)-IF($B2862="A",Q2861/K2861) + IF($B2862="A",Q2861/K2861)</f>
        <v>-49113045.549238212</v>
      </c>
      <c r="N2862" s="23">
        <f t="shared" si="2084"/>
        <v>0</v>
      </c>
      <c r="O2862" s="22">
        <f t="shared" si="2085"/>
        <v>0</v>
      </c>
      <c r="P2862" s="22">
        <f t="shared" si="2116"/>
        <v>0</v>
      </c>
      <c r="Q2862" s="22">
        <f t="shared" si="2117"/>
        <v>0</v>
      </c>
      <c r="R2862" s="22">
        <f t="shared" si="2086"/>
        <v>349606576.59194779</v>
      </c>
      <c r="S2862" s="16">
        <f t="shared" si="2076"/>
        <v>31782416.053813439</v>
      </c>
      <c r="T2862" s="15">
        <f t="shared" si="2087"/>
        <v>0</v>
      </c>
      <c r="U2862" s="23">
        <f t="shared" si="2104"/>
        <v>1553232.7037510185</v>
      </c>
      <c r="V2862" s="23">
        <f t="shared" si="2105"/>
        <v>141202.97306827441</v>
      </c>
      <c r="W2862" s="23">
        <f t="shared" si="2118"/>
        <v>0</v>
      </c>
      <c r="X2862" s="23">
        <f t="shared" si="2106"/>
        <v>38742575.001694486</v>
      </c>
      <c r="Y2862" s="23">
        <f t="shared" si="2088"/>
        <v>13825559.361691331</v>
      </c>
      <c r="Z2862" s="3">
        <f t="shared" si="2089"/>
        <v>0</v>
      </c>
      <c r="AA2862" s="23">
        <f t="shared" si="2090"/>
        <v>64792724.750732027</v>
      </c>
      <c r="AB2862" s="26">
        <f t="shared" si="2107"/>
        <v>70086276.274228558</v>
      </c>
      <c r="AC2862" s="23">
        <f t="shared" si="2108"/>
        <v>74889487.274228647</v>
      </c>
      <c r="AD2862" s="23">
        <f t="shared" si="2114"/>
        <v>4803211</v>
      </c>
      <c r="AE2862" s="24">
        <f t="shared" si="2075"/>
        <v>70086276.274228647</v>
      </c>
      <c r="AF2862" s="3">
        <f t="shared" si="2109"/>
        <v>0</v>
      </c>
      <c r="AG2862" s="2">
        <f t="shared" si="2091"/>
        <v>0</v>
      </c>
      <c r="AH2862" s="2">
        <f t="shared" si="2092"/>
        <v>178.33064485303237</v>
      </c>
      <c r="AI2862" s="23">
        <f t="shared" si="2115"/>
        <v>10416966697.660326</v>
      </c>
      <c r="AJ2862" s="23">
        <f t="shared" si="2093"/>
        <v>6219.922423797766</v>
      </c>
      <c r="AK2862" s="23">
        <f t="shared" si="2094"/>
        <v>0</v>
      </c>
      <c r="AL2862" s="23">
        <f t="shared" si="2119"/>
        <v>7046483.6805763245</v>
      </c>
      <c r="AM2862" s="23">
        <f t="shared" si="2120"/>
        <v>6574287278.0612535</v>
      </c>
      <c r="AN2862" s="16">
        <f t="shared" si="2110"/>
        <v>0</v>
      </c>
      <c r="AO2862" s="23">
        <f t="shared" si="2111"/>
        <v>144027.03252963998</v>
      </c>
      <c r="AP2862" s="22">
        <f t="shared" si="2112"/>
        <v>32418064.37488972</v>
      </c>
      <c r="AQ2862" s="30">
        <f t="shared" si="2095"/>
        <v>19477530817.743038</v>
      </c>
      <c r="AR2862" s="28">
        <f t="shared" si="2096"/>
        <v>9561892555.7333412</v>
      </c>
      <c r="AS2862" s="25">
        <f t="shared" si="2097"/>
        <v>200337590.02425668</v>
      </c>
      <c r="AT2862" s="32">
        <f t="shared" si="2098"/>
        <v>0</v>
      </c>
      <c r="AU2862" s="23">
        <f t="shared" si="2099"/>
        <v>0</v>
      </c>
      <c r="AV2862" s="22">
        <f t="shared" si="2100"/>
        <v>2817783457.4356756</v>
      </c>
      <c r="AW2862" s="31">
        <f t="shared" si="2113"/>
        <v>12993820660.213923</v>
      </c>
    </row>
    <row r="2863" spans="1:53" x14ac:dyDescent="0.25">
      <c r="A2863">
        <f t="shared" si="2121"/>
        <v>810</v>
      </c>
      <c r="B2863" t="s">
        <v>8</v>
      </c>
      <c r="C2863" s="27">
        <f t="shared" si="2078"/>
        <v>0</v>
      </c>
      <c r="D2863" s="27">
        <f t="shared" si="2101"/>
        <v>0</v>
      </c>
      <c r="E2863" s="27" t="b">
        <f t="shared" si="2077"/>
        <v>1</v>
      </c>
      <c r="F2863" s="29">
        <f t="shared" si="2079"/>
        <v>0</v>
      </c>
      <c r="G2863" s="27">
        <f t="shared" si="2102"/>
        <v>0</v>
      </c>
      <c r="H2863" s="22">
        <f t="shared" si="2080"/>
        <v>31246327108.327442</v>
      </c>
      <c r="I2863" s="23">
        <f t="shared" si="2081"/>
        <v>132580106.5049091</v>
      </c>
      <c r="J2863" s="23">
        <f t="shared" si="2082"/>
        <v>1086</v>
      </c>
      <c r="K2863" s="19">
        <f t="shared" si="2103"/>
        <v>225.0831931027827</v>
      </c>
      <c r="L2863" s="16">
        <f t="shared" si="2083"/>
        <v>215.5283162510116</v>
      </c>
      <c r="M2863" s="23">
        <f>M2862-IF($B2863="B",(Percent_Rent_In_Elsies*2.49%/12 * H2862)/K2862,0)+IF($B2863="D",N2863,0)+IF(B2863="D",AK2862)+IF(B2863="C",F2862*90%)-(Y2863-Y2862)-IF($B2863="A",Q2862/K2862) + IF($B2863="A",Q2862/K2862)</f>
        <v>-49113045.549238212</v>
      </c>
      <c r="N2863" s="23">
        <f t="shared" si="2084"/>
        <v>0</v>
      </c>
      <c r="O2863" s="22">
        <f t="shared" si="2085"/>
        <v>0</v>
      </c>
      <c r="P2863" s="22">
        <f t="shared" si="2116"/>
        <v>0</v>
      </c>
      <c r="Q2863" s="22">
        <f t="shared" si="2117"/>
        <v>0</v>
      </c>
      <c r="R2863" s="22">
        <f t="shared" si="2086"/>
        <v>382024640.96683753</v>
      </c>
      <c r="S2863" s="16">
        <f t="shared" si="2076"/>
        <v>31782416.053813439</v>
      </c>
      <c r="T2863" s="15">
        <f t="shared" si="2087"/>
        <v>0</v>
      </c>
      <c r="U2863" s="23">
        <f t="shared" si="2104"/>
        <v>1697259.7362806585</v>
      </c>
      <c r="V2863" s="23">
        <f t="shared" si="2105"/>
        <v>141202.97306827441</v>
      </c>
      <c r="W2863" s="23">
        <f t="shared" si="2118"/>
        <v>0</v>
      </c>
      <c r="X2863" s="23">
        <f t="shared" si="2106"/>
        <v>38742575.001694486</v>
      </c>
      <c r="Y2863" s="23">
        <f t="shared" si="2088"/>
        <v>13825559.361691331</v>
      </c>
      <c r="Z2863" s="3">
        <f t="shared" si="2089"/>
        <v>0</v>
      </c>
      <c r="AA2863" s="23">
        <f t="shared" si="2090"/>
        <v>64792724.750732027</v>
      </c>
      <c r="AB2863" s="26">
        <f t="shared" si="2107"/>
        <v>70086276.274228573</v>
      </c>
      <c r="AC2863" s="23">
        <f t="shared" si="2108"/>
        <v>74889487.274228647</v>
      </c>
      <c r="AD2863" s="23">
        <f t="shared" si="2114"/>
        <v>4803211</v>
      </c>
      <c r="AE2863" s="24">
        <f t="shared" si="2075"/>
        <v>70086276.274228647</v>
      </c>
      <c r="AF2863" s="3">
        <f t="shared" si="2109"/>
        <v>1E-4</v>
      </c>
      <c r="AG2863" s="2">
        <f t="shared" si="2091"/>
        <v>0</v>
      </c>
      <c r="AH2863" s="2">
        <f t="shared" si="2092"/>
        <v>178.33064485303237</v>
      </c>
      <c r="AI2863" s="23">
        <f t="shared" si="2115"/>
        <v>10416966697.660326</v>
      </c>
      <c r="AJ2863" s="23">
        <f t="shared" si="2093"/>
        <v>6219.922423797766</v>
      </c>
      <c r="AK2863" s="23">
        <f t="shared" si="2094"/>
        <v>61920.878886998282</v>
      </c>
      <c r="AL2863" s="23">
        <f t="shared" si="2119"/>
        <v>0</v>
      </c>
      <c r="AM2863" s="23">
        <f t="shared" si="2120"/>
        <v>0</v>
      </c>
      <c r="AN2863" s="16">
        <f t="shared" si="2110"/>
        <v>0</v>
      </c>
      <c r="AO2863" s="23">
        <f t="shared" si="2111"/>
        <v>0</v>
      </c>
      <c r="AP2863" s="22">
        <f t="shared" si="2112"/>
        <v>0</v>
      </c>
      <c r="AQ2863" s="30">
        <f t="shared" si="2095"/>
        <v>19477530817.743038</v>
      </c>
      <c r="AR2863" s="28">
        <f t="shared" si="2096"/>
        <v>9561892555.7333412</v>
      </c>
      <c r="AS2863" s="25">
        <f t="shared" si="2097"/>
        <v>200337590.02425668</v>
      </c>
      <c r="AT2863" s="32">
        <f t="shared" si="2098"/>
        <v>0</v>
      </c>
      <c r="AU2863" s="23">
        <f t="shared" si="2099"/>
        <v>0</v>
      </c>
      <c r="AV2863" s="22">
        <f t="shared" si="2100"/>
        <v>2817783457.4356756</v>
      </c>
      <c r="AW2863" s="31">
        <f t="shared" si="2113"/>
        <v>12993820660.213923</v>
      </c>
    </row>
    <row r="2864" spans="1:53" x14ac:dyDescent="0.25">
      <c r="A2864" s="21">
        <f t="shared" si="2121"/>
        <v>810</v>
      </c>
      <c r="B2864" s="21" t="s">
        <v>9</v>
      </c>
      <c r="C2864" s="27">
        <f t="shared" si="2078"/>
        <v>0</v>
      </c>
      <c r="D2864" s="27">
        <f t="shared" si="2101"/>
        <v>0</v>
      </c>
      <c r="E2864" s="27" t="b">
        <f t="shared" si="2077"/>
        <v>1</v>
      </c>
      <c r="F2864" s="29">
        <f t="shared" si="2079"/>
        <v>0</v>
      </c>
      <c r="G2864" s="27">
        <f t="shared" si="2102"/>
        <v>0</v>
      </c>
      <c r="H2864" s="22">
        <f t="shared" si="2080"/>
        <v>31246327108.327442</v>
      </c>
      <c r="I2864" s="23">
        <f t="shared" si="2081"/>
        <v>132580106.5049091</v>
      </c>
      <c r="J2864" s="23">
        <f t="shared" si="2082"/>
        <v>1086</v>
      </c>
      <c r="K2864" s="19">
        <f t="shared" si="2103"/>
        <v>225.0831931027827</v>
      </c>
      <c r="L2864" s="16">
        <f t="shared" si="2083"/>
        <v>215.5283162510116</v>
      </c>
      <c r="M2864" s="23">
        <f>M2863-IF($B2864="B",(Percent_Rent_In_Elsies*2.49%/12 * H2863)/K2863,0)+IF($B2864="D",N2864,0)+IF(B2864="D",AK2863)+IF(B2864="C",F2863*90%)-(Y2864-Y2863)-IF($B2864="A",Q2863/K2863) + IF($B2864="A",Q2863/K2863)</f>
        <v>-49051124.670351215</v>
      </c>
      <c r="N2864" s="23">
        <f t="shared" si="2084"/>
        <v>0</v>
      </c>
      <c r="O2864" s="22">
        <f t="shared" si="2085"/>
        <v>22205330.345748924</v>
      </c>
      <c r="P2864" s="22">
        <f t="shared" si="2116"/>
        <v>0</v>
      </c>
      <c r="Q2864" s="22">
        <f t="shared" si="2117"/>
        <v>0</v>
      </c>
      <c r="R2864" s="22">
        <f t="shared" si="2086"/>
        <v>382024640.96683753</v>
      </c>
      <c r="S2864" s="16">
        <f t="shared" si="2076"/>
        <v>0</v>
      </c>
      <c r="T2864" s="15">
        <f t="shared" si="2087"/>
        <v>9577085.7080645151</v>
      </c>
      <c r="U2864" s="23">
        <f t="shared" si="2104"/>
        <v>1697259.7362806585</v>
      </c>
      <c r="V2864" s="23">
        <f t="shared" si="2105"/>
        <v>0</v>
      </c>
      <c r="W2864" s="23">
        <f t="shared" si="2118"/>
        <v>141202.97306827441</v>
      </c>
      <c r="X2864" s="23">
        <f t="shared" si="2106"/>
        <v>38742575.001694486</v>
      </c>
      <c r="Y2864" s="23">
        <f t="shared" si="2088"/>
        <v>13825559.361691331</v>
      </c>
      <c r="Z2864" s="3">
        <f t="shared" si="2089"/>
        <v>0</v>
      </c>
      <c r="AA2864" s="23">
        <f t="shared" si="2090"/>
        <v>64730803.871845029</v>
      </c>
      <c r="AB2864" s="26">
        <f t="shared" si="2107"/>
        <v>70086276.274228573</v>
      </c>
      <c r="AC2864" s="23">
        <f t="shared" si="2108"/>
        <v>74889487.274228647</v>
      </c>
      <c r="AD2864" s="23">
        <f t="shared" si="2114"/>
        <v>4803211</v>
      </c>
      <c r="AE2864" s="24">
        <f t="shared" si="2075"/>
        <v>70086276.274228647</v>
      </c>
      <c r="AF2864" s="3">
        <f t="shared" si="2109"/>
        <v>0</v>
      </c>
      <c r="AG2864" s="2">
        <f t="shared" si="2091"/>
        <v>0</v>
      </c>
      <c r="AH2864" s="2">
        <f t="shared" si="2092"/>
        <v>178.33064485303237</v>
      </c>
      <c r="AI2864" s="23">
        <f t="shared" si="2115"/>
        <v>10407011448.274885</v>
      </c>
      <c r="AJ2864" s="23">
        <f t="shared" si="2093"/>
        <v>6219.922423797766</v>
      </c>
      <c r="AK2864" s="23">
        <f t="shared" si="2094"/>
        <v>0</v>
      </c>
      <c r="AL2864" s="23">
        <f t="shared" si="2119"/>
        <v>0</v>
      </c>
      <c r="AM2864" s="23">
        <f t="shared" si="2120"/>
        <v>0</v>
      </c>
      <c r="AN2864" s="16">
        <f t="shared" si="2110"/>
        <v>0</v>
      </c>
      <c r="AO2864" s="23">
        <f t="shared" si="2111"/>
        <v>0</v>
      </c>
      <c r="AP2864" s="22">
        <f t="shared" si="2112"/>
        <v>0</v>
      </c>
      <c r="AQ2864" s="30">
        <f t="shared" si="2095"/>
        <v>19477530817.743038</v>
      </c>
      <c r="AR2864" s="28">
        <f t="shared" si="2096"/>
        <v>9561892555.7333412</v>
      </c>
      <c r="AS2864" s="25">
        <f t="shared" si="2097"/>
        <v>200337590.02425668</v>
      </c>
      <c r="AT2864" s="32">
        <f t="shared" si="2098"/>
        <v>0</v>
      </c>
      <c r="AU2864" s="23">
        <f t="shared" si="2099"/>
        <v>0</v>
      </c>
      <c r="AV2864" s="22">
        <f t="shared" si="2100"/>
        <v>2817783457.4356756</v>
      </c>
      <c r="AW2864" s="31">
        <f t="shared" si="2113"/>
        <v>12993820660.213923</v>
      </c>
      <c r="AX2864" s="21"/>
      <c r="AY2864" s="21"/>
      <c r="AZ2864" s="21"/>
      <c r="BA2864" s="21"/>
    </row>
    <row r="2865" spans="1:53" x14ac:dyDescent="0.25">
      <c r="A2865" s="21">
        <f t="shared" si="2121"/>
        <v>810</v>
      </c>
      <c r="B2865" s="21" t="s">
        <v>28</v>
      </c>
      <c r="C2865" s="27">
        <f t="shared" si="2078"/>
        <v>0</v>
      </c>
      <c r="D2865" s="27">
        <f t="shared" si="2101"/>
        <v>0</v>
      </c>
      <c r="E2865" s="27" t="b">
        <f t="shared" si="2077"/>
        <v>1</v>
      </c>
      <c r="F2865" s="29">
        <f t="shared" si="2079"/>
        <v>0</v>
      </c>
      <c r="G2865" s="27">
        <f t="shared" si="2102"/>
        <v>0</v>
      </c>
      <c r="H2865" s="22">
        <f t="shared" si="2080"/>
        <v>31246327108.327442</v>
      </c>
      <c r="I2865" s="23">
        <f t="shared" si="2081"/>
        <v>132580106.5049091</v>
      </c>
      <c r="J2865" s="23">
        <f t="shared" si="2082"/>
        <v>1086</v>
      </c>
      <c r="K2865" s="19">
        <f t="shared" si="2103"/>
        <v>225.0831931027827</v>
      </c>
      <c r="L2865" s="16">
        <f t="shared" si="2083"/>
        <v>215.5283162510116</v>
      </c>
      <c r="M2865" s="23">
        <f>M2864-IF($B2865="B",(Percent_Rent_In_Elsies*2.49%/12 * H2864)/K2864,0)+IF($B2865="D",N2865,0)+IF(B2865="D",AK2864)+IF(B2865="C",F2864*90%)-(Y2865-Y2864)-IF($B2865="A",Q2864/K2864) + IF($B2865="A",Q2864/K2864)</f>
        <v>-49051124.670351215</v>
      </c>
      <c r="N2865" s="23">
        <f t="shared" si="2084"/>
        <v>0</v>
      </c>
      <c r="O2865" s="22">
        <f t="shared" si="2085"/>
        <v>0</v>
      </c>
      <c r="P2865" s="22">
        <f t="shared" si="2116"/>
        <v>22205330.345748924</v>
      </c>
      <c r="Q2865" s="22">
        <f t="shared" si="2117"/>
        <v>0</v>
      </c>
      <c r="R2865" s="22">
        <f t="shared" si="2086"/>
        <v>382024640.96683753</v>
      </c>
      <c r="S2865" s="16">
        <f t="shared" si="2076"/>
        <v>0</v>
      </c>
      <c r="T2865" s="15">
        <f t="shared" si="2087"/>
        <v>0</v>
      </c>
      <c r="U2865" s="23">
        <f t="shared" si="2104"/>
        <v>1697259.7362806585</v>
      </c>
      <c r="V2865" s="23">
        <f t="shared" si="2105"/>
        <v>0</v>
      </c>
      <c r="W2865" s="23">
        <f t="shared" si="2118"/>
        <v>0</v>
      </c>
      <c r="X2865" s="23">
        <f t="shared" si="2106"/>
        <v>38742575.001694486</v>
      </c>
      <c r="Y2865" s="23">
        <f t="shared" si="2088"/>
        <v>13825559.361691331</v>
      </c>
      <c r="Z2865" s="3">
        <f t="shared" si="2089"/>
        <v>7060.1486534137221</v>
      </c>
      <c r="AA2865" s="23">
        <f t="shared" si="2090"/>
        <v>64836706.101646237</v>
      </c>
      <c r="AB2865" s="26">
        <f t="shared" si="2107"/>
        <v>70086276.274228543</v>
      </c>
      <c r="AC2865" s="23">
        <f t="shared" si="2108"/>
        <v>74889487.274228647</v>
      </c>
      <c r="AD2865" s="23">
        <f t="shared" si="2114"/>
        <v>4803211</v>
      </c>
      <c r="AE2865" s="24">
        <f t="shared" si="2075"/>
        <v>70086276.274228647</v>
      </c>
      <c r="AF2865" s="3">
        <f t="shared" si="2109"/>
        <v>0</v>
      </c>
      <c r="AG2865" s="2">
        <f t="shared" si="2091"/>
        <v>847217838.40964663</v>
      </c>
      <c r="AH2865" s="2">
        <f t="shared" si="2092"/>
        <v>178.33064485303237</v>
      </c>
      <c r="AI2865" s="23">
        <f t="shared" si="2115"/>
        <v>10424037742.58943</v>
      </c>
      <c r="AJ2865" s="23">
        <f t="shared" si="2093"/>
        <v>6219.922423797766</v>
      </c>
      <c r="AK2865" s="23">
        <f t="shared" si="2094"/>
        <v>0</v>
      </c>
      <c r="AL2865" s="23">
        <f t="shared" si="2119"/>
        <v>0</v>
      </c>
      <c r="AM2865" s="23">
        <f t="shared" si="2120"/>
        <v>0</v>
      </c>
      <c r="AN2865" s="16">
        <f t="shared" si="2110"/>
        <v>0</v>
      </c>
      <c r="AO2865" s="23">
        <f t="shared" si="2111"/>
        <v>0</v>
      </c>
      <c r="AP2865" s="22">
        <f t="shared" si="2112"/>
        <v>0</v>
      </c>
      <c r="AQ2865" s="30">
        <f t="shared" si="2095"/>
        <v>19477530817.743038</v>
      </c>
      <c r="AR2865" s="28">
        <f t="shared" si="2096"/>
        <v>9561892555.7333412</v>
      </c>
      <c r="AS2865" s="25">
        <f t="shared" si="2097"/>
        <v>200337590.02425668</v>
      </c>
      <c r="AT2865" s="32">
        <f t="shared" si="2098"/>
        <v>14120.297306827444</v>
      </c>
      <c r="AU2865" s="23">
        <f t="shared" si="2099"/>
        <v>14120.297306827444</v>
      </c>
      <c r="AV2865" s="22">
        <f t="shared" si="2100"/>
        <v>2827360543.1437402</v>
      </c>
      <c r="AW2865" s="31">
        <f t="shared" si="2113"/>
        <v>12993820660.213923</v>
      </c>
      <c r="AX2865" s="21"/>
      <c r="AY2865" s="21"/>
      <c r="AZ2865" s="21"/>
      <c r="BA2865" s="21"/>
    </row>
    <row r="2866" spans="1:53" x14ac:dyDescent="0.25">
      <c r="A2866">
        <f t="shared" si="2121"/>
        <v>811</v>
      </c>
      <c r="B2866" t="s">
        <v>6</v>
      </c>
      <c r="C2866" s="27">
        <f t="shared" si="2078"/>
        <v>0</v>
      </c>
      <c r="D2866" s="27">
        <f t="shared" si="2101"/>
        <v>0</v>
      </c>
      <c r="E2866" s="27" t="b">
        <f t="shared" si="2077"/>
        <v>1</v>
      </c>
      <c r="F2866" s="29">
        <f t="shared" si="2079"/>
        <v>0</v>
      </c>
      <c r="G2866" s="27">
        <f t="shared" si="2102"/>
        <v>0</v>
      </c>
      <c r="H2866" s="22">
        <f t="shared" si="2080"/>
        <v>31298404320.174656</v>
      </c>
      <c r="I2866" s="23">
        <f t="shared" si="2081"/>
        <v>132580106.5049091</v>
      </c>
      <c r="J2866" s="23">
        <f t="shared" si="2082"/>
        <v>1086</v>
      </c>
      <c r="K2866" s="19">
        <f t="shared" si="2103"/>
        <v>225.0831931027827</v>
      </c>
      <c r="L2866" s="16">
        <f t="shared" si="2083"/>
        <v>215.88753011142995</v>
      </c>
      <c r="M2866" s="23">
        <f>M2865-IF($B2866="B",(Percent_Rent_In_Elsies*2.49%/12 * H2865)/K2865,0)+IF($B2866="D",N2866,0)+IF(B2866="D",AK2865)+IF(B2866="C",F2865*90%)-(Y2866-Y2865)-IF($B2866="A",Q2865/K2865) + IF($B2866="A",Q2865/K2865)</f>
        <v>-49051124.670351215</v>
      </c>
      <c r="N2866" s="23">
        <f t="shared" si="2084"/>
        <v>0</v>
      </c>
      <c r="O2866" s="22">
        <f t="shared" si="2085"/>
        <v>0</v>
      </c>
      <c r="P2866" s="22">
        <f t="shared" si="2116"/>
        <v>0</v>
      </c>
      <c r="Q2866" s="22">
        <f t="shared" si="2117"/>
        <v>0</v>
      </c>
      <c r="R2866" s="22">
        <f t="shared" si="2086"/>
        <v>382024640.96683753</v>
      </c>
      <c r="S2866" s="16">
        <f t="shared" si="2076"/>
        <v>0</v>
      </c>
      <c r="T2866" s="15">
        <f t="shared" si="2087"/>
        <v>0</v>
      </c>
      <c r="U2866" s="23">
        <f t="shared" si="2104"/>
        <v>1697259.7362806585</v>
      </c>
      <c r="V2866" s="23">
        <f t="shared" si="2105"/>
        <v>0</v>
      </c>
      <c r="W2866" s="23">
        <f t="shared" si="2118"/>
        <v>0</v>
      </c>
      <c r="X2866" s="23">
        <f t="shared" si="2106"/>
        <v>38777875.744961552</v>
      </c>
      <c r="Y2866" s="23">
        <f t="shared" si="2088"/>
        <v>13825559.361691331</v>
      </c>
      <c r="Z2866" s="3">
        <f t="shared" si="2089"/>
        <v>0</v>
      </c>
      <c r="AA2866" s="23">
        <f t="shared" si="2090"/>
        <v>64836706.101646237</v>
      </c>
      <c r="AB2866" s="26">
        <f t="shared" si="2107"/>
        <v>70086276.274228573</v>
      </c>
      <c r="AC2866" s="23">
        <f t="shared" si="2108"/>
        <v>74889487.274228647</v>
      </c>
      <c r="AD2866" s="23">
        <f t="shared" si="2114"/>
        <v>4803211</v>
      </c>
      <c r="AE2866" s="24">
        <f t="shared" si="2075"/>
        <v>70086276.274228647</v>
      </c>
      <c r="AF2866" s="3">
        <f t="shared" si="2109"/>
        <v>0</v>
      </c>
      <c r="AG2866" s="2">
        <f t="shared" si="2091"/>
        <v>0</v>
      </c>
      <c r="AH2866" s="2">
        <f t="shared" si="2092"/>
        <v>178.62786259445409</v>
      </c>
      <c r="AI2866" s="23">
        <f t="shared" si="2115"/>
        <v>10424037742.58943</v>
      </c>
      <c r="AJ2866" s="23">
        <f t="shared" si="2093"/>
        <v>6219.922423797766</v>
      </c>
      <c r="AK2866" s="23">
        <f t="shared" si="2094"/>
        <v>0</v>
      </c>
      <c r="AL2866" s="23">
        <f t="shared" si="2119"/>
        <v>0</v>
      </c>
      <c r="AM2866" s="23">
        <f t="shared" si="2120"/>
        <v>0</v>
      </c>
      <c r="AN2866" s="16">
        <f t="shared" si="2110"/>
        <v>0</v>
      </c>
      <c r="AO2866" s="23">
        <f t="shared" si="2111"/>
        <v>0</v>
      </c>
      <c r="AP2866" s="22">
        <f t="shared" si="2112"/>
        <v>0</v>
      </c>
      <c r="AQ2866" s="30">
        <f t="shared" si="2095"/>
        <v>19477530817.743038</v>
      </c>
      <c r="AR2866" s="28">
        <f t="shared" si="2096"/>
        <v>9561892555.7333412</v>
      </c>
      <c r="AS2866" s="25">
        <f t="shared" si="2097"/>
        <v>200337590.02425668</v>
      </c>
      <c r="AT2866" s="32">
        <f t="shared" si="2098"/>
        <v>0</v>
      </c>
      <c r="AU2866" s="23">
        <f t="shared" si="2099"/>
        <v>0</v>
      </c>
      <c r="AV2866" s="22">
        <f t="shared" si="2100"/>
        <v>2827360543.1437402</v>
      </c>
      <c r="AW2866" s="31">
        <f t="shared" si="2113"/>
        <v>12971615329.868174</v>
      </c>
    </row>
    <row r="2867" spans="1:53" x14ac:dyDescent="0.25">
      <c r="A2867">
        <f t="shared" si="2121"/>
        <v>811</v>
      </c>
      <c r="B2867" t="s">
        <v>7</v>
      </c>
      <c r="C2867" s="27">
        <f t="shared" si="2078"/>
        <v>0</v>
      </c>
      <c r="D2867" s="27">
        <f t="shared" si="2101"/>
        <v>0</v>
      </c>
      <c r="E2867" s="27" t="b">
        <f t="shared" si="2077"/>
        <v>1</v>
      </c>
      <c r="F2867" s="29">
        <f t="shared" si="2079"/>
        <v>0</v>
      </c>
      <c r="G2867" s="27">
        <f t="shared" si="2102"/>
        <v>0</v>
      </c>
      <c r="H2867" s="22">
        <f t="shared" si="2080"/>
        <v>31298404320.174656</v>
      </c>
      <c r="I2867" s="23">
        <f t="shared" si="2081"/>
        <v>132580106.5049091</v>
      </c>
      <c r="J2867" s="23">
        <f t="shared" si="2082"/>
        <v>1086</v>
      </c>
      <c r="K2867" s="19">
        <f t="shared" si="2103"/>
        <v>225.0831931027827</v>
      </c>
      <c r="L2867" s="16">
        <f t="shared" si="2083"/>
        <v>215.88753011142995</v>
      </c>
      <c r="M2867" s="23">
        <f>M2866-IF($B2867="B",(Percent_Rent_In_Elsies*2.49%/12 * H2866)/K2866,0)+IF($B2867="D",N2867,0)+IF(B2867="D",AK2866)+IF(B2867="C",F2866*90%)-(Y2867-Y2866)-IF($B2867="A",Q2866/K2866) + IF($B2867="A",Q2866/K2866)</f>
        <v>-49195391.747935072</v>
      </c>
      <c r="N2867" s="23">
        <f t="shared" si="2084"/>
        <v>0</v>
      </c>
      <c r="O2867" s="22">
        <f t="shared" si="2085"/>
        <v>0</v>
      </c>
      <c r="P2867" s="22">
        <f t="shared" si="2116"/>
        <v>0</v>
      </c>
      <c r="Q2867" s="22">
        <f t="shared" si="2117"/>
        <v>0</v>
      </c>
      <c r="R2867" s="22">
        <f t="shared" si="2086"/>
        <v>350189254.21960104</v>
      </c>
      <c r="S2867" s="16">
        <f t="shared" si="2076"/>
        <v>31835386.74723646</v>
      </c>
      <c r="T2867" s="15">
        <f t="shared" si="2087"/>
        <v>0</v>
      </c>
      <c r="U2867" s="23">
        <f t="shared" si="2104"/>
        <v>1555821.4249239371</v>
      </c>
      <c r="V2867" s="23">
        <f t="shared" si="2105"/>
        <v>141438.31135672153</v>
      </c>
      <c r="W2867" s="23">
        <f t="shared" si="2118"/>
        <v>0</v>
      </c>
      <c r="X2867" s="23">
        <f t="shared" si="2106"/>
        <v>38777875.744961552</v>
      </c>
      <c r="Y2867" s="23">
        <f t="shared" si="2088"/>
        <v>13825559.361691331</v>
      </c>
      <c r="Z2867" s="3">
        <f t="shared" si="2089"/>
        <v>0</v>
      </c>
      <c r="AA2867" s="23">
        <f t="shared" si="2090"/>
        <v>64836706.101646237</v>
      </c>
      <c r="AB2867" s="26">
        <f t="shared" si="2107"/>
        <v>70086276.274228558</v>
      </c>
      <c r="AC2867" s="23">
        <f t="shared" si="2108"/>
        <v>74889487.274228647</v>
      </c>
      <c r="AD2867" s="23">
        <f t="shared" si="2114"/>
        <v>4803211</v>
      </c>
      <c r="AE2867" s="24">
        <f t="shared" ref="AE2867:AE2930" si="2122">AC2867-AD2867</f>
        <v>70086276.274228647</v>
      </c>
      <c r="AF2867" s="3">
        <f t="shared" si="2109"/>
        <v>0</v>
      </c>
      <c r="AG2867" s="2">
        <f t="shared" si="2091"/>
        <v>0</v>
      </c>
      <c r="AH2867" s="2">
        <f t="shared" si="2092"/>
        <v>178.62786259445409</v>
      </c>
      <c r="AI2867" s="23">
        <f t="shared" si="2115"/>
        <v>10424037742.58943</v>
      </c>
      <c r="AJ2867" s="23">
        <f t="shared" si="2093"/>
        <v>6219.922423797766</v>
      </c>
      <c r="AK2867" s="23">
        <f t="shared" si="2094"/>
        <v>0</v>
      </c>
      <c r="AL2867" s="23">
        <f t="shared" si="2119"/>
        <v>7071044.9291038513</v>
      </c>
      <c r="AM2867" s="23">
        <f t="shared" si="2120"/>
        <v>6597202637.1321793</v>
      </c>
      <c r="AN2867" s="16">
        <f t="shared" si="2110"/>
        <v>0</v>
      </c>
      <c r="AO2867" s="23">
        <f t="shared" si="2111"/>
        <v>144267.07758385607</v>
      </c>
      <c r="AP2867" s="22">
        <f t="shared" si="2112"/>
        <v>32472094.482181206</v>
      </c>
      <c r="AQ2867" s="30">
        <f t="shared" si="2095"/>
        <v>19542198993.904301</v>
      </c>
      <c r="AR2867" s="28">
        <f t="shared" si="2096"/>
        <v>9594088637.4124241</v>
      </c>
      <c r="AS2867" s="25">
        <f t="shared" si="2097"/>
        <v>200337590.02425668</v>
      </c>
      <c r="AT2867" s="32">
        <f t="shared" si="2098"/>
        <v>0</v>
      </c>
      <c r="AU2867" s="23">
        <f t="shared" si="2099"/>
        <v>0</v>
      </c>
      <c r="AV2867" s="22">
        <f t="shared" si="2100"/>
        <v>2827360543.1437402</v>
      </c>
      <c r="AW2867" s="31">
        <f t="shared" si="2113"/>
        <v>13036283506.029438</v>
      </c>
    </row>
    <row r="2868" spans="1:53" s="21" customFormat="1" x14ac:dyDescent="0.25">
      <c r="A2868">
        <f t="shared" si="2121"/>
        <v>811</v>
      </c>
      <c r="B2868" t="s">
        <v>8</v>
      </c>
      <c r="C2868" s="27">
        <f t="shared" si="2078"/>
        <v>0</v>
      </c>
      <c r="D2868" s="27">
        <f t="shared" si="2101"/>
        <v>0</v>
      </c>
      <c r="E2868" s="27" t="b">
        <f t="shared" si="2077"/>
        <v>1</v>
      </c>
      <c r="F2868" s="29">
        <f t="shared" si="2079"/>
        <v>0</v>
      </c>
      <c r="G2868" s="27">
        <f t="shared" si="2102"/>
        <v>0</v>
      </c>
      <c r="H2868" s="22">
        <f t="shared" si="2080"/>
        <v>31298404320.174656</v>
      </c>
      <c r="I2868" s="23">
        <f t="shared" si="2081"/>
        <v>132580106.5049091</v>
      </c>
      <c r="J2868" s="23">
        <f t="shared" si="2082"/>
        <v>1086</v>
      </c>
      <c r="K2868" s="19">
        <f t="shared" si="2103"/>
        <v>225.0831931027827</v>
      </c>
      <c r="L2868" s="16">
        <f t="shared" si="2083"/>
        <v>215.88753011142995</v>
      </c>
      <c r="M2868" s="23">
        <f>M2867-IF($B2868="B",(Percent_Rent_In_Elsies*2.49%/12 * H2867)/K2867,0)+IF($B2868="D",N2868,0)+IF(B2868="D",AK2867)+IF(B2868="C",F2867*90%)-(Y2868-Y2867)-IF($B2868="A",Q2867/K2867) + IF($B2868="A",Q2867/K2867)</f>
        <v>-49195391.747935072</v>
      </c>
      <c r="N2868" s="23">
        <f t="shared" si="2084"/>
        <v>0</v>
      </c>
      <c r="O2868" s="22">
        <f t="shared" si="2085"/>
        <v>0</v>
      </c>
      <c r="P2868" s="22">
        <f t="shared" si="2116"/>
        <v>0</v>
      </c>
      <c r="Q2868" s="22">
        <f t="shared" si="2117"/>
        <v>0</v>
      </c>
      <c r="R2868" s="22">
        <f t="shared" si="2086"/>
        <v>382661348.70178223</v>
      </c>
      <c r="S2868" s="16">
        <f t="shared" si="2076"/>
        <v>31835386.74723646</v>
      </c>
      <c r="T2868" s="15">
        <f t="shared" si="2087"/>
        <v>0</v>
      </c>
      <c r="U2868" s="23">
        <f t="shared" si="2104"/>
        <v>1700088.5025077933</v>
      </c>
      <c r="V2868" s="23">
        <f t="shared" si="2105"/>
        <v>141438.31135672153</v>
      </c>
      <c r="W2868" s="23">
        <f t="shared" si="2118"/>
        <v>0</v>
      </c>
      <c r="X2868" s="23">
        <f t="shared" si="2106"/>
        <v>38777875.744961552</v>
      </c>
      <c r="Y2868" s="23">
        <f t="shared" si="2088"/>
        <v>13825559.361691331</v>
      </c>
      <c r="Z2868" s="3">
        <f t="shared" si="2089"/>
        <v>0</v>
      </c>
      <c r="AA2868" s="23">
        <f t="shared" si="2090"/>
        <v>64836706.101646237</v>
      </c>
      <c r="AB2868" s="26">
        <f t="shared" si="2107"/>
        <v>70086276.274228558</v>
      </c>
      <c r="AC2868" s="23">
        <f t="shared" si="2108"/>
        <v>74889487.274228647</v>
      </c>
      <c r="AD2868" s="23">
        <f t="shared" si="2114"/>
        <v>4803211</v>
      </c>
      <c r="AE2868" s="24">
        <f t="shared" si="2122"/>
        <v>70086276.274228647</v>
      </c>
      <c r="AF2868" s="3">
        <f t="shared" si="2109"/>
        <v>1E-4</v>
      </c>
      <c r="AG2868" s="2">
        <f t="shared" si="2091"/>
        <v>0</v>
      </c>
      <c r="AH2868" s="2">
        <f t="shared" si="2092"/>
        <v>178.62786259445409</v>
      </c>
      <c r="AI2868" s="23">
        <f t="shared" si="2115"/>
        <v>10424037742.58943</v>
      </c>
      <c r="AJ2868" s="23">
        <f t="shared" si="2093"/>
        <v>6219.922423797766</v>
      </c>
      <c r="AK2868" s="23">
        <f t="shared" si="2094"/>
        <v>61944.458098893803</v>
      </c>
      <c r="AL2868" s="23">
        <f t="shared" si="2119"/>
        <v>0</v>
      </c>
      <c r="AM2868" s="23">
        <f t="shared" si="2120"/>
        <v>0</v>
      </c>
      <c r="AN2868" s="16">
        <f t="shared" si="2110"/>
        <v>0</v>
      </c>
      <c r="AO2868" s="23">
        <f t="shared" si="2111"/>
        <v>0</v>
      </c>
      <c r="AP2868" s="22">
        <f t="shared" si="2112"/>
        <v>0</v>
      </c>
      <c r="AQ2868" s="30">
        <f t="shared" si="2095"/>
        <v>19542198993.904301</v>
      </c>
      <c r="AR2868" s="28">
        <f t="shared" si="2096"/>
        <v>9594088637.4124241</v>
      </c>
      <c r="AS2868" s="25">
        <f t="shared" si="2097"/>
        <v>200337590.02425668</v>
      </c>
      <c r="AT2868" s="32">
        <f t="shared" si="2098"/>
        <v>0</v>
      </c>
      <c r="AU2868" s="23">
        <f t="shared" si="2099"/>
        <v>0</v>
      </c>
      <c r="AV2868" s="22">
        <f t="shared" si="2100"/>
        <v>2827360543.1437402</v>
      </c>
      <c r="AW2868" s="31">
        <f t="shared" si="2113"/>
        <v>13036283506.029438</v>
      </c>
      <c r="AX2868"/>
      <c r="AY2868"/>
      <c r="AZ2868"/>
      <c r="BA2868"/>
    </row>
    <row r="2869" spans="1:53" s="21" customFormat="1" x14ac:dyDescent="0.25">
      <c r="A2869" s="21">
        <f t="shared" si="2121"/>
        <v>811</v>
      </c>
      <c r="B2869" s="21" t="s">
        <v>9</v>
      </c>
      <c r="C2869" s="27">
        <f t="shared" si="2078"/>
        <v>0</v>
      </c>
      <c r="D2869" s="27">
        <f t="shared" si="2101"/>
        <v>0</v>
      </c>
      <c r="E2869" s="27" t="b">
        <f t="shared" si="2077"/>
        <v>1</v>
      </c>
      <c r="F2869" s="29">
        <f t="shared" si="2079"/>
        <v>0</v>
      </c>
      <c r="G2869" s="27">
        <f t="shared" si="2102"/>
        <v>0</v>
      </c>
      <c r="H2869" s="22">
        <f t="shared" si="2080"/>
        <v>31298404320.174656</v>
      </c>
      <c r="I2869" s="23">
        <f t="shared" si="2081"/>
        <v>132580106.5049091</v>
      </c>
      <c r="J2869" s="23">
        <f t="shared" si="2082"/>
        <v>1086</v>
      </c>
      <c r="K2869" s="19">
        <f t="shared" si="2103"/>
        <v>225.0831931027827</v>
      </c>
      <c r="L2869" s="16">
        <f t="shared" si="2083"/>
        <v>215.88753011142995</v>
      </c>
      <c r="M2869" s="23">
        <f>M2868-IF($B2869="B",(Percent_Rent_In_Elsies*2.49%/12 * H2868)/K2868,0)+IF($B2869="D",N2869,0)+IF(B2869="D",AK2868)+IF(B2869="C",F2868*90%)-(Y2869-Y2868)-IF($B2869="A",Q2868/K2868) + IF($B2869="A",Q2868/K2868)</f>
        <v>-49133447.289836176</v>
      </c>
      <c r="N2869" s="23">
        <f t="shared" si="2084"/>
        <v>0</v>
      </c>
      <c r="O2869" s="22">
        <f t="shared" si="2085"/>
        <v>22242339.229658507</v>
      </c>
      <c r="P2869" s="22">
        <f t="shared" si="2116"/>
        <v>0</v>
      </c>
      <c r="Q2869" s="22">
        <f t="shared" si="2117"/>
        <v>0</v>
      </c>
      <c r="R2869" s="22">
        <f t="shared" si="2086"/>
        <v>382661348.70178223</v>
      </c>
      <c r="S2869" s="16">
        <f t="shared" si="2076"/>
        <v>0</v>
      </c>
      <c r="T2869" s="15">
        <f t="shared" si="2087"/>
        <v>9593047.5175779536</v>
      </c>
      <c r="U2869" s="23">
        <f t="shared" si="2104"/>
        <v>1700088.5025077933</v>
      </c>
      <c r="V2869" s="23">
        <f t="shared" si="2105"/>
        <v>0</v>
      </c>
      <c r="W2869" s="23">
        <f t="shared" si="2118"/>
        <v>141438.31135672153</v>
      </c>
      <c r="X2869" s="23">
        <f t="shared" si="2106"/>
        <v>38777875.744961552</v>
      </c>
      <c r="Y2869" s="23">
        <f t="shared" si="2088"/>
        <v>13825559.361691331</v>
      </c>
      <c r="Z2869" s="3">
        <f t="shared" si="2089"/>
        <v>0</v>
      </c>
      <c r="AA2869" s="23">
        <f t="shared" si="2090"/>
        <v>64774761.643547341</v>
      </c>
      <c r="AB2869" s="26">
        <f t="shared" si="2107"/>
        <v>70086276.274228573</v>
      </c>
      <c r="AC2869" s="23">
        <f t="shared" si="2108"/>
        <v>74889487.274228647</v>
      </c>
      <c r="AD2869" s="23">
        <f t="shared" si="2114"/>
        <v>4803211</v>
      </c>
      <c r="AE2869" s="24">
        <f t="shared" si="2122"/>
        <v>70086276.274228647</v>
      </c>
      <c r="AF2869" s="3">
        <f t="shared" si="2109"/>
        <v>0</v>
      </c>
      <c r="AG2869" s="2">
        <f t="shared" si="2091"/>
        <v>0</v>
      </c>
      <c r="AH2869" s="2">
        <f t="shared" si="2092"/>
        <v>178.62786259445409</v>
      </c>
      <c r="AI2869" s="23">
        <f t="shared" si="2115"/>
        <v>10414078702.286629</v>
      </c>
      <c r="AJ2869" s="23">
        <f t="shared" si="2093"/>
        <v>6219.922423797766</v>
      </c>
      <c r="AK2869" s="23">
        <f t="shared" si="2094"/>
        <v>0</v>
      </c>
      <c r="AL2869" s="23">
        <f t="shared" si="2119"/>
        <v>0</v>
      </c>
      <c r="AM2869" s="23">
        <f t="shared" si="2120"/>
        <v>0</v>
      </c>
      <c r="AN2869" s="16">
        <f t="shared" si="2110"/>
        <v>0</v>
      </c>
      <c r="AO2869" s="23">
        <f t="shared" si="2111"/>
        <v>0</v>
      </c>
      <c r="AP2869" s="22">
        <f t="shared" si="2112"/>
        <v>0</v>
      </c>
      <c r="AQ2869" s="30">
        <f t="shared" si="2095"/>
        <v>19542198993.904301</v>
      </c>
      <c r="AR2869" s="28">
        <f t="shared" si="2096"/>
        <v>9594088637.4124241</v>
      </c>
      <c r="AS2869" s="25">
        <f t="shared" si="2097"/>
        <v>200337590.02425668</v>
      </c>
      <c r="AT2869" s="32">
        <f t="shared" si="2098"/>
        <v>0</v>
      </c>
      <c r="AU2869" s="23">
        <f t="shared" si="2099"/>
        <v>0</v>
      </c>
      <c r="AV2869" s="22">
        <f t="shared" si="2100"/>
        <v>2827360543.1437402</v>
      </c>
      <c r="AW2869" s="31">
        <f t="shared" si="2113"/>
        <v>13036283506.029438</v>
      </c>
    </row>
    <row r="2870" spans="1:53" x14ac:dyDescent="0.25">
      <c r="A2870" s="21">
        <f t="shared" si="2121"/>
        <v>811</v>
      </c>
      <c r="B2870" s="21" t="s">
        <v>28</v>
      </c>
      <c r="C2870" s="27">
        <f t="shared" si="2078"/>
        <v>0</v>
      </c>
      <c r="D2870" s="27">
        <f t="shared" si="2101"/>
        <v>0</v>
      </c>
      <c r="E2870" s="27" t="b">
        <f t="shared" si="2077"/>
        <v>1</v>
      </c>
      <c r="F2870" s="29">
        <f t="shared" si="2079"/>
        <v>0</v>
      </c>
      <c r="G2870" s="27">
        <f t="shared" si="2102"/>
        <v>0</v>
      </c>
      <c r="H2870" s="22">
        <f t="shared" si="2080"/>
        <v>31298404320.174656</v>
      </c>
      <c r="I2870" s="23">
        <f t="shared" si="2081"/>
        <v>132580106.5049091</v>
      </c>
      <c r="J2870" s="23">
        <f t="shared" si="2082"/>
        <v>1086</v>
      </c>
      <c r="K2870" s="19">
        <f t="shared" si="2103"/>
        <v>225.0831931027827</v>
      </c>
      <c r="L2870" s="16">
        <f t="shared" si="2083"/>
        <v>215.88753011142995</v>
      </c>
      <c r="M2870" s="23">
        <f>M2869-IF($B2870="B",(Percent_Rent_In_Elsies*2.49%/12 * H2869)/K2869,0)+IF($B2870="D",N2870,0)+IF(B2870="D",AK2869)+IF(B2870="C",F2869*90%)-(Y2870-Y2869)-IF($B2870="A",Q2869/K2869) + IF($B2870="A",Q2869/K2869)</f>
        <v>-49133447.289836176</v>
      </c>
      <c r="N2870" s="23">
        <f t="shared" si="2084"/>
        <v>0</v>
      </c>
      <c r="O2870" s="22">
        <f t="shared" si="2085"/>
        <v>0</v>
      </c>
      <c r="P2870" s="22">
        <f t="shared" si="2116"/>
        <v>22242339.229658507</v>
      </c>
      <c r="Q2870" s="22">
        <f t="shared" si="2117"/>
        <v>0</v>
      </c>
      <c r="R2870" s="22">
        <f t="shared" si="2086"/>
        <v>382661348.70178223</v>
      </c>
      <c r="S2870" s="16">
        <f t="shared" si="2076"/>
        <v>0</v>
      </c>
      <c r="T2870" s="15">
        <f t="shared" si="2087"/>
        <v>0</v>
      </c>
      <c r="U2870" s="23">
        <f t="shared" si="2104"/>
        <v>1700088.5025077933</v>
      </c>
      <c r="V2870" s="23">
        <f t="shared" si="2105"/>
        <v>0</v>
      </c>
      <c r="W2870" s="23">
        <f t="shared" si="2118"/>
        <v>0</v>
      </c>
      <c r="X2870" s="23">
        <f t="shared" si="2106"/>
        <v>38777875.744961552</v>
      </c>
      <c r="Y2870" s="23">
        <f t="shared" si="2088"/>
        <v>13825559.361691331</v>
      </c>
      <c r="Z2870" s="3">
        <f t="shared" si="2089"/>
        <v>7071.9155678360785</v>
      </c>
      <c r="AA2870" s="23">
        <f t="shared" si="2090"/>
        <v>64880840.377064884</v>
      </c>
      <c r="AB2870" s="26">
        <f t="shared" si="2107"/>
        <v>70086276.274228573</v>
      </c>
      <c r="AC2870" s="23">
        <f t="shared" si="2108"/>
        <v>74889487.274228647</v>
      </c>
      <c r="AD2870" s="23">
        <f t="shared" si="2114"/>
        <v>4803211</v>
      </c>
      <c r="AE2870" s="24">
        <f t="shared" si="2122"/>
        <v>70086276.274228647</v>
      </c>
      <c r="AF2870" s="3">
        <f t="shared" si="2109"/>
        <v>0</v>
      </c>
      <c r="AG2870" s="2">
        <f t="shared" si="2091"/>
        <v>848629868.14032936</v>
      </c>
      <c r="AH2870" s="2">
        <f t="shared" si="2092"/>
        <v>178.62786259445409</v>
      </c>
      <c r="AI2870" s="23">
        <f t="shared" si="2115"/>
        <v>10431133373.758362</v>
      </c>
      <c r="AJ2870" s="23">
        <f t="shared" si="2093"/>
        <v>6219.922423797766</v>
      </c>
      <c r="AK2870" s="23">
        <f t="shared" si="2094"/>
        <v>0</v>
      </c>
      <c r="AL2870" s="23">
        <f t="shared" si="2119"/>
        <v>0</v>
      </c>
      <c r="AM2870" s="23">
        <f t="shared" si="2120"/>
        <v>0</v>
      </c>
      <c r="AN2870" s="16">
        <f t="shared" si="2110"/>
        <v>0</v>
      </c>
      <c r="AO2870" s="23">
        <f t="shared" si="2111"/>
        <v>0</v>
      </c>
      <c r="AP2870" s="22">
        <f t="shared" si="2112"/>
        <v>0</v>
      </c>
      <c r="AQ2870" s="30">
        <f t="shared" si="2095"/>
        <v>19542198993.904301</v>
      </c>
      <c r="AR2870" s="28">
        <f t="shared" si="2096"/>
        <v>9594088637.4124241</v>
      </c>
      <c r="AS2870" s="25">
        <f t="shared" si="2097"/>
        <v>200337590.02425668</v>
      </c>
      <c r="AT2870" s="32">
        <f t="shared" si="2098"/>
        <v>14143.831135672157</v>
      </c>
      <c r="AU2870" s="23">
        <f t="shared" si="2099"/>
        <v>14143.831135672157</v>
      </c>
      <c r="AV2870" s="22">
        <f t="shared" si="2100"/>
        <v>2836953590.6613183</v>
      </c>
      <c r="AW2870" s="31">
        <f t="shared" si="2113"/>
        <v>13036283506.029438</v>
      </c>
      <c r="AX2870" s="21"/>
      <c r="AY2870" s="21"/>
      <c r="AZ2870" s="21"/>
      <c r="BA2870" s="21"/>
    </row>
    <row r="2871" spans="1:53" x14ac:dyDescent="0.25">
      <c r="A2871">
        <f t="shared" si="2121"/>
        <v>812</v>
      </c>
      <c r="B2871" t="s">
        <v>6</v>
      </c>
      <c r="C2871" s="27">
        <f t="shared" si="2078"/>
        <v>0</v>
      </c>
      <c r="D2871" s="27">
        <f t="shared" si="2101"/>
        <v>0</v>
      </c>
      <c r="E2871" s="27" t="b">
        <f t="shared" si="2077"/>
        <v>1</v>
      </c>
      <c r="F2871" s="29">
        <f t="shared" si="2079"/>
        <v>0</v>
      </c>
      <c r="G2871" s="27">
        <f t="shared" si="2102"/>
        <v>0</v>
      </c>
      <c r="H2871" s="22">
        <f t="shared" si="2080"/>
        <v>31350568327.374947</v>
      </c>
      <c r="I2871" s="23">
        <f t="shared" si="2081"/>
        <v>132580106.5049091</v>
      </c>
      <c r="J2871" s="23">
        <f t="shared" si="2082"/>
        <v>1086</v>
      </c>
      <c r="K2871" s="19">
        <f t="shared" si="2103"/>
        <v>225.0831931027827</v>
      </c>
      <c r="L2871" s="16">
        <f t="shared" si="2083"/>
        <v>216.24734266161568</v>
      </c>
      <c r="M2871" s="23">
        <f>M2870-IF($B2871="B",(Percent_Rent_In_Elsies*2.49%/12 * H2870)/K2870,0)+IF($B2871="D",N2871,0)+IF(B2871="D",AK2870)+IF(B2871="C",F2870*90%)-(Y2871-Y2870)-IF($B2871="A",Q2870/K2870) + IF($B2871="A",Q2870/K2870)</f>
        <v>-49133447.289836176</v>
      </c>
      <c r="N2871" s="23">
        <f t="shared" si="2084"/>
        <v>0</v>
      </c>
      <c r="O2871" s="22">
        <f t="shared" si="2085"/>
        <v>0</v>
      </c>
      <c r="P2871" s="22">
        <f t="shared" si="2116"/>
        <v>0</v>
      </c>
      <c r="Q2871" s="22">
        <f t="shared" si="2117"/>
        <v>0</v>
      </c>
      <c r="R2871" s="22">
        <f t="shared" si="2086"/>
        <v>382661348.70178223</v>
      </c>
      <c r="S2871" s="16">
        <f t="shared" si="2076"/>
        <v>0</v>
      </c>
      <c r="T2871" s="15">
        <f t="shared" si="2087"/>
        <v>0</v>
      </c>
      <c r="U2871" s="23">
        <f t="shared" si="2104"/>
        <v>1700088.5025077933</v>
      </c>
      <c r="V2871" s="23">
        <f t="shared" si="2105"/>
        <v>0</v>
      </c>
      <c r="W2871" s="23">
        <f t="shared" si="2118"/>
        <v>0</v>
      </c>
      <c r="X2871" s="23">
        <f t="shared" si="2106"/>
        <v>38813235.322800741</v>
      </c>
      <c r="Y2871" s="23">
        <f t="shared" si="2088"/>
        <v>13825559.361691331</v>
      </c>
      <c r="Z2871" s="3">
        <f t="shared" si="2089"/>
        <v>0</v>
      </c>
      <c r="AA2871" s="23">
        <f t="shared" si="2090"/>
        <v>64880840.377064884</v>
      </c>
      <c r="AB2871" s="26">
        <f t="shared" si="2107"/>
        <v>70086276.274228573</v>
      </c>
      <c r="AC2871" s="23">
        <f t="shared" si="2108"/>
        <v>74889487.274228647</v>
      </c>
      <c r="AD2871" s="23">
        <f t="shared" si="2114"/>
        <v>4803211</v>
      </c>
      <c r="AE2871" s="24">
        <f t="shared" si="2122"/>
        <v>70086276.274228647</v>
      </c>
      <c r="AF2871" s="3">
        <f t="shared" si="2109"/>
        <v>0</v>
      </c>
      <c r="AG2871" s="2">
        <f t="shared" si="2091"/>
        <v>0</v>
      </c>
      <c r="AH2871" s="2">
        <f t="shared" si="2092"/>
        <v>178.9255756987782</v>
      </c>
      <c r="AI2871" s="23">
        <f t="shared" si="2115"/>
        <v>10431133373.758362</v>
      </c>
      <c r="AJ2871" s="23">
        <f t="shared" si="2093"/>
        <v>6219.922423797766</v>
      </c>
      <c r="AK2871" s="23">
        <f t="shared" si="2094"/>
        <v>0</v>
      </c>
      <c r="AL2871" s="23">
        <f t="shared" si="2119"/>
        <v>0</v>
      </c>
      <c r="AM2871" s="23">
        <f t="shared" si="2120"/>
        <v>0</v>
      </c>
      <c r="AN2871" s="16">
        <f t="shared" si="2110"/>
        <v>0</v>
      </c>
      <c r="AO2871" s="23">
        <f t="shared" si="2111"/>
        <v>0</v>
      </c>
      <c r="AP2871" s="22">
        <f t="shared" si="2112"/>
        <v>0</v>
      </c>
      <c r="AQ2871" s="30">
        <f t="shared" si="2095"/>
        <v>19542198993.904301</v>
      </c>
      <c r="AR2871" s="28">
        <f t="shared" si="2096"/>
        <v>9594088637.4124241</v>
      </c>
      <c r="AS2871" s="25">
        <f t="shared" si="2097"/>
        <v>200337590.02425668</v>
      </c>
      <c r="AT2871" s="32">
        <f t="shared" si="2098"/>
        <v>0</v>
      </c>
      <c r="AU2871" s="23">
        <f t="shared" si="2099"/>
        <v>0</v>
      </c>
      <c r="AV2871" s="22">
        <f t="shared" si="2100"/>
        <v>2836953590.6613183</v>
      </c>
      <c r="AW2871" s="31">
        <f t="shared" si="2113"/>
        <v>13014041166.79978</v>
      </c>
    </row>
    <row r="2872" spans="1:53" x14ac:dyDescent="0.25">
      <c r="A2872">
        <f t="shared" si="2121"/>
        <v>812</v>
      </c>
      <c r="B2872" t="s">
        <v>7</v>
      </c>
      <c r="C2872" s="27">
        <f t="shared" si="2078"/>
        <v>0</v>
      </c>
      <c r="D2872" s="27">
        <f t="shared" si="2101"/>
        <v>0</v>
      </c>
      <c r="E2872" s="27" t="b">
        <f t="shared" si="2077"/>
        <v>1</v>
      </c>
      <c r="F2872" s="29">
        <f t="shared" si="2079"/>
        <v>0</v>
      </c>
      <c r="G2872" s="27">
        <f t="shared" si="2102"/>
        <v>0</v>
      </c>
      <c r="H2872" s="22">
        <f t="shared" si="2080"/>
        <v>31350568327.374947</v>
      </c>
      <c r="I2872" s="23">
        <f t="shared" si="2081"/>
        <v>132580106.5049091</v>
      </c>
      <c r="J2872" s="23">
        <f t="shared" si="2082"/>
        <v>1086</v>
      </c>
      <c r="K2872" s="19">
        <f t="shared" si="2103"/>
        <v>225.0831931027827</v>
      </c>
      <c r="L2872" s="16">
        <f t="shared" si="2083"/>
        <v>216.24734266161568</v>
      </c>
      <c r="M2872" s="23">
        <f>M2871-IF($B2872="B",(Percent_Rent_In_Elsies*2.49%/12 * H2871)/K2871,0)+IF($B2872="D",N2872,0)+IF(B2872="D",AK2871)+IF(B2872="C",F2871*90%)-(Y2872-Y2871)-IF($B2872="A",Q2871/K2871) + IF($B2872="A",Q2871/K2871)</f>
        <v>-49277954.812549338</v>
      </c>
      <c r="N2872" s="23">
        <f t="shared" si="2084"/>
        <v>0</v>
      </c>
      <c r="O2872" s="22">
        <f t="shared" si="2085"/>
        <v>0</v>
      </c>
      <c r="P2872" s="22">
        <f t="shared" si="2116"/>
        <v>0</v>
      </c>
      <c r="Q2872" s="22">
        <f t="shared" si="2117"/>
        <v>0</v>
      </c>
      <c r="R2872" s="22">
        <f t="shared" si="2086"/>
        <v>350772902.97663373</v>
      </c>
      <c r="S2872" s="16">
        <f t="shared" si="2076"/>
        <v>31888445.725148518</v>
      </c>
      <c r="T2872" s="15">
        <f t="shared" si="2087"/>
        <v>0</v>
      </c>
      <c r="U2872" s="23">
        <f t="shared" si="2104"/>
        <v>1558414.4606321438</v>
      </c>
      <c r="V2872" s="23">
        <f t="shared" si="2105"/>
        <v>141674.04187564945</v>
      </c>
      <c r="W2872" s="23">
        <f t="shared" si="2118"/>
        <v>0</v>
      </c>
      <c r="X2872" s="23">
        <f t="shared" si="2106"/>
        <v>38813235.322800741</v>
      </c>
      <c r="Y2872" s="23">
        <f t="shared" si="2088"/>
        <v>13825559.361691331</v>
      </c>
      <c r="Z2872" s="3">
        <f t="shared" si="2089"/>
        <v>0</v>
      </c>
      <c r="AA2872" s="23">
        <f t="shared" si="2090"/>
        <v>64880840.377064884</v>
      </c>
      <c r="AB2872" s="26">
        <f t="shared" si="2107"/>
        <v>70086276.274228573</v>
      </c>
      <c r="AC2872" s="23">
        <f t="shared" si="2108"/>
        <v>74889487.274228647</v>
      </c>
      <c r="AD2872" s="23">
        <f t="shared" si="2114"/>
        <v>4803211</v>
      </c>
      <c r="AE2872" s="24">
        <f t="shared" si="2122"/>
        <v>70086276.274228647</v>
      </c>
      <c r="AF2872" s="3">
        <f t="shared" si="2109"/>
        <v>0</v>
      </c>
      <c r="AG2872" s="2">
        <f t="shared" si="2091"/>
        <v>0</v>
      </c>
      <c r="AH2872" s="2">
        <f t="shared" si="2092"/>
        <v>178.9255756987782</v>
      </c>
      <c r="AI2872" s="23">
        <f t="shared" si="2115"/>
        <v>10431133373.758362</v>
      </c>
      <c r="AJ2872" s="23">
        <f t="shared" si="2093"/>
        <v>6219.922423797766</v>
      </c>
      <c r="AK2872" s="23">
        <f t="shared" si="2094"/>
        <v>0</v>
      </c>
      <c r="AL2872" s="23">
        <f t="shared" si="2119"/>
        <v>7095631.1689319611</v>
      </c>
      <c r="AM2872" s="23">
        <f t="shared" si="2120"/>
        <v>6620141312.7957382</v>
      </c>
      <c r="AN2872" s="16">
        <f t="shared" si="2110"/>
        <v>0</v>
      </c>
      <c r="AO2872" s="23">
        <f t="shared" si="2111"/>
        <v>144507.52271316247</v>
      </c>
      <c r="AP2872" s="22">
        <f t="shared" si="2112"/>
        <v>32526214.639651511</v>
      </c>
      <c r="AQ2872" s="30">
        <f t="shared" si="2095"/>
        <v>19606974950.359169</v>
      </c>
      <c r="AR2872" s="28">
        <f t="shared" si="2096"/>
        <v>9626338379.2276382</v>
      </c>
      <c r="AS2872" s="25">
        <f t="shared" si="2097"/>
        <v>200337590.02425668</v>
      </c>
      <c r="AT2872" s="32">
        <f t="shared" si="2098"/>
        <v>0</v>
      </c>
      <c r="AU2872" s="23">
        <f t="shared" si="2099"/>
        <v>0</v>
      </c>
      <c r="AV2872" s="22">
        <f t="shared" si="2100"/>
        <v>2836953590.6613183</v>
      </c>
      <c r="AW2872" s="31">
        <f t="shared" si="2113"/>
        <v>13078817123.254646</v>
      </c>
    </row>
    <row r="2873" spans="1:53" s="21" customFormat="1" x14ac:dyDescent="0.25">
      <c r="A2873">
        <f t="shared" si="2121"/>
        <v>812</v>
      </c>
      <c r="B2873" t="s">
        <v>8</v>
      </c>
      <c r="C2873" s="27">
        <f t="shared" si="2078"/>
        <v>0</v>
      </c>
      <c r="D2873" s="27">
        <f t="shared" si="2101"/>
        <v>0</v>
      </c>
      <c r="E2873" s="27" t="b">
        <f t="shared" si="2077"/>
        <v>1</v>
      </c>
      <c r="F2873" s="29">
        <f t="shared" si="2079"/>
        <v>0</v>
      </c>
      <c r="G2873" s="27">
        <f t="shared" si="2102"/>
        <v>0</v>
      </c>
      <c r="H2873" s="22">
        <f t="shared" si="2080"/>
        <v>31350568327.374947</v>
      </c>
      <c r="I2873" s="23">
        <f t="shared" si="2081"/>
        <v>132580106.5049091</v>
      </c>
      <c r="J2873" s="23">
        <f t="shared" si="2082"/>
        <v>1086</v>
      </c>
      <c r="K2873" s="19">
        <f t="shared" si="2103"/>
        <v>225.0831931027827</v>
      </c>
      <c r="L2873" s="16">
        <f t="shared" si="2083"/>
        <v>216.24734266161568</v>
      </c>
      <c r="M2873" s="23">
        <f>M2872-IF($B2873="B",(Percent_Rent_In_Elsies*2.49%/12 * H2872)/K2872,0)+IF($B2873="D",N2873,0)+IF(B2873="D",AK2872)+IF(B2873="C",F2872*90%)-(Y2873-Y2872)-IF($B2873="A",Q2872/K2872) + IF($B2873="A",Q2872/K2872)</f>
        <v>-49277954.812549338</v>
      </c>
      <c r="N2873" s="23">
        <f t="shared" si="2084"/>
        <v>0</v>
      </c>
      <c r="O2873" s="22">
        <f t="shared" si="2085"/>
        <v>0</v>
      </c>
      <c r="P2873" s="22">
        <f t="shared" si="2116"/>
        <v>0</v>
      </c>
      <c r="Q2873" s="22">
        <f t="shared" si="2117"/>
        <v>0</v>
      </c>
      <c r="R2873" s="22">
        <f t="shared" si="2086"/>
        <v>383299117.61628526</v>
      </c>
      <c r="S2873" s="16">
        <f t="shared" si="2076"/>
        <v>31888445.725148518</v>
      </c>
      <c r="T2873" s="15">
        <f t="shared" si="2087"/>
        <v>0</v>
      </c>
      <c r="U2873" s="23">
        <f t="shared" si="2104"/>
        <v>1702921.9833453062</v>
      </c>
      <c r="V2873" s="23">
        <f t="shared" si="2105"/>
        <v>141674.04187564945</v>
      </c>
      <c r="W2873" s="23">
        <f t="shared" si="2118"/>
        <v>0</v>
      </c>
      <c r="X2873" s="23">
        <f t="shared" si="2106"/>
        <v>38813235.322800741</v>
      </c>
      <c r="Y2873" s="23">
        <f t="shared" si="2088"/>
        <v>13825559.361691331</v>
      </c>
      <c r="Z2873" s="3">
        <f t="shared" si="2089"/>
        <v>0</v>
      </c>
      <c r="AA2873" s="23">
        <f t="shared" si="2090"/>
        <v>64880840.377064884</v>
      </c>
      <c r="AB2873" s="26">
        <f t="shared" si="2107"/>
        <v>70086276.274228573</v>
      </c>
      <c r="AC2873" s="23">
        <f t="shared" si="2108"/>
        <v>74889487.274228647</v>
      </c>
      <c r="AD2873" s="23">
        <f t="shared" si="2114"/>
        <v>4803211</v>
      </c>
      <c r="AE2873" s="24">
        <f t="shared" si="2122"/>
        <v>70086276.274228647</v>
      </c>
      <c r="AF2873" s="3">
        <f t="shared" si="2109"/>
        <v>1E-4</v>
      </c>
      <c r="AG2873" s="2">
        <f t="shared" si="2091"/>
        <v>0</v>
      </c>
      <c r="AH2873" s="2">
        <f t="shared" si="2092"/>
        <v>178.9255756987782</v>
      </c>
      <c r="AI2873" s="23">
        <f t="shared" si="2115"/>
        <v>10431133373.758362</v>
      </c>
      <c r="AJ2873" s="23">
        <f t="shared" si="2093"/>
        <v>6219.922423797766</v>
      </c>
      <c r="AK2873" s="23">
        <f t="shared" si="2094"/>
        <v>61968.175657244239</v>
      </c>
      <c r="AL2873" s="23">
        <f t="shared" si="2119"/>
        <v>0</v>
      </c>
      <c r="AM2873" s="23">
        <f t="shared" si="2120"/>
        <v>0</v>
      </c>
      <c r="AN2873" s="16">
        <f t="shared" si="2110"/>
        <v>0</v>
      </c>
      <c r="AO2873" s="23">
        <f t="shared" si="2111"/>
        <v>0</v>
      </c>
      <c r="AP2873" s="22">
        <f t="shared" si="2112"/>
        <v>0</v>
      </c>
      <c r="AQ2873" s="30">
        <f t="shared" si="2095"/>
        <v>19606974950.359169</v>
      </c>
      <c r="AR2873" s="28">
        <f t="shared" si="2096"/>
        <v>9626338379.2276382</v>
      </c>
      <c r="AS2873" s="25">
        <f t="shared" si="2097"/>
        <v>200337590.02425668</v>
      </c>
      <c r="AT2873" s="32">
        <f t="shared" si="2098"/>
        <v>0</v>
      </c>
      <c r="AU2873" s="23">
        <f t="shared" si="2099"/>
        <v>0</v>
      </c>
      <c r="AV2873" s="22">
        <f t="shared" si="2100"/>
        <v>2836953590.6613183</v>
      </c>
      <c r="AW2873" s="31">
        <f t="shared" si="2113"/>
        <v>13078817123.254646</v>
      </c>
      <c r="AX2873"/>
      <c r="AY2873"/>
      <c r="AZ2873"/>
      <c r="BA2873"/>
    </row>
    <row r="2874" spans="1:53" s="21" customFormat="1" x14ac:dyDescent="0.25">
      <c r="A2874">
        <f t="shared" si="2121"/>
        <v>812</v>
      </c>
      <c r="B2874" t="s">
        <v>9</v>
      </c>
      <c r="C2874" s="27">
        <f t="shared" si="2078"/>
        <v>0</v>
      </c>
      <c r="D2874" s="27">
        <f t="shared" si="2101"/>
        <v>0</v>
      </c>
      <c r="E2874" s="27" t="b">
        <f t="shared" si="2077"/>
        <v>1</v>
      </c>
      <c r="F2874" s="29">
        <f t="shared" si="2079"/>
        <v>0</v>
      </c>
      <c r="G2874" s="27">
        <f t="shared" si="2102"/>
        <v>0</v>
      </c>
      <c r="H2874" s="22">
        <f t="shared" si="2080"/>
        <v>31350568327.374947</v>
      </c>
      <c r="I2874" s="23">
        <f t="shared" si="2081"/>
        <v>132580106.5049091</v>
      </c>
      <c r="J2874" s="23">
        <f t="shared" si="2082"/>
        <v>1086</v>
      </c>
      <c r="K2874" s="19">
        <f t="shared" si="2103"/>
        <v>225.0831931027827</v>
      </c>
      <c r="L2874" s="16">
        <f t="shared" si="2083"/>
        <v>216.24734266161568</v>
      </c>
      <c r="M2874" s="23">
        <f>M2873-IF($B2874="B",(Percent_Rent_In_Elsies*2.49%/12 * H2873)/K2873,0)+IF($B2874="D",N2874,0)+IF(B2874="D",AK2873)+IF(B2874="C",F2873*90%)-(Y2874-Y2873)-IF($B2874="A",Q2873/K2873) + IF($B2874="A",Q2873/K2873)</f>
        <v>-49215986.636892095</v>
      </c>
      <c r="N2874" s="23">
        <f t="shared" si="2084"/>
        <v>0</v>
      </c>
      <c r="O2874" s="22">
        <f t="shared" si="2085"/>
        <v>22279409.795041271</v>
      </c>
      <c r="P2874" s="22">
        <f t="shared" si="2116"/>
        <v>0</v>
      </c>
      <c r="Q2874" s="22">
        <f t="shared" si="2117"/>
        <v>0</v>
      </c>
      <c r="R2874" s="22">
        <f t="shared" si="2086"/>
        <v>383299117.61628526</v>
      </c>
      <c r="S2874" s="16">
        <f t="shared" si="2076"/>
        <v>0</v>
      </c>
      <c r="T2874" s="15">
        <f t="shared" si="2087"/>
        <v>9609035.9301072471</v>
      </c>
      <c r="U2874" s="23">
        <f t="shared" si="2104"/>
        <v>1702921.9833453062</v>
      </c>
      <c r="V2874" s="23">
        <f t="shared" si="2105"/>
        <v>0</v>
      </c>
      <c r="W2874" s="23">
        <f t="shared" si="2118"/>
        <v>141674.04187564945</v>
      </c>
      <c r="X2874" s="23">
        <f t="shared" si="2106"/>
        <v>38813235.322800741</v>
      </c>
      <c r="Y2874" s="23">
        <f t="shared" si="2088"/>
        <v>13825559.361691331</v>
      </c>
      <c r="Z2874" s="3">
        <f t="shared" si="2089"/>
        <v>0</v>
      </c>
      <c r="AA2874" s="23">
        <f t="shared" si="2090"/>
        <v>64818872.201407641</v>
      </c>
      <c r="AB2874" s="26">
        <f t="shared" si="2107"/>
        <v>70086276.274228573</v>
      </c>
      <c r="AC2874" s="23">
        <f t="shared" si="2108"/>
        <v>74889487.274228647</v>
      </c>
      <c r="AD2874" s="23">
        <f t="shared" si="2114"/>
        <v>4803211</v>
      </c>
      <c r="AE2874" s="24">
        <f t="shared" si="2122"/>
        <v>70086276.274228647</v>
      </c>
      <c r="AF2874" s="3">
        <f t="shared" si="2109"/>
        <v>0</v>
      </c>
      <c r="AG2874" s="2">
        <f t="shared" si="2091"/>
        <v>0</v>
      </c>
      <c r="AH2874" s="2">
        <f t="shared" si="2092"/>
        <v>178.9255756987782</v>
      </c>
      <c r="AI2874" s="23">
        <f t="shared" si="2115"/>
        <v>10421170520.295729</v>
      </c>
      <c r="AJ2874" s="23">
        <f t="shared" si="2093"/>
        <v>6219.922423797766</v>
      </c>
      <c r="AK2874" s="23">
        <f t="shared" si="2094"/>
        <v>0</v>
      </c>
      <c r="AL2874" s="23">
        <f t="shared" si="2119"/>
        <v>0</v>
      </c>
      <c r="AM2874" s="23">
        <f t="shared" si="2120"/>
        <v>0</v>
      </c>
      <c r="AN2874" s="16">
        <f t="shared" si="2110"/>
        <v>0</v>
      </c>
      <c r="AO2874" s="23">
        <f t="shared" si="2111"/>
        <v>0</v>
      </c>
      <c r="AP2874" s="22">
        <f t="shared" si="2112"/>
        <v>0</v>
      </c>
      <c r="AQ2874" s="30">
        <f t="shared" si="2095"/>
        <v>19606974950.359169</v>
      </c>
      <c r="AR2874" s="28">
        <f t="shared" si="2096"/>
        <v>9626338379.2276382</v>
      </c>
      <c r="AS2874" s="25">
        <f t="shared" si="2097"/>
        <v>200337590.02425668</v>
      </c>
      <c r="AT2874" s="32">
        <f t="shared" si="2098"/>
        <v>0</v>
      </c>
      <c r="AU2874" s="23">
        <f t="shared" si="2099"/>
        <v>0</v>
      </c>
      <c r="AV2874" s="22">
        <f t="shared" si="2100"/>
        <v>2836953590.6613183</v>
      </c>
      <c r="AW2874" s="31">
        <f t="shared" si="2113"/>
        <v>13078817123.254646</v>
      </c>
      <c r="AX2874"/>
      <c r="AY2874"/>
      <c r="AZ2874"/>
      <c r="BA2874"/>
    </row>
    <row r="2875" spans="1:53" x14ac:dyDescent="0.25">
      <c r="A2875" s="21">
        <f t="shared" si="2121"/>
        <v>812</v>
      </c>
      <c r="B2875" s="21" t="s">
        <v>28</v>
      </c>
      <c r="C2875" s="27">
        <f t="shared" si="2078"/>
        <v>0</v>
      </c>
      <c r="D2875" s="27">
        <f t="shared" si="2101"/>
        <v>0</v>
      </c>
      <c r="E2875" s="27" t="b">
        <f t="shared" si="2077"/>
        <v>1</v>
      </c>
      <c r="F2875" s="29">
        <f t="shared" si="2079"/>
        <v>0</v>
      </c>
      <c r="G2875" s="27">
        <f t="shared" si="2102"/>
        <v>0</v>
      </c>
      <c r="H2875" s="22">
        <f t="shared" si="2080"/>
        <v>31350568327.374947</v>
      </c>
      <c r="I2875" s="23">
        <f t="shared" si="2081"/>
        <v>132580106.5049091</v>
      </c>
      <c r="J2875" s="23">
        <f t="shared" si="2082"/>
        <v>1086</v>
      </c>
      <c r="K2875" s="19">
        <f t="shared" si="2103"/>
        <v>225.0831931027827</v>
      </c>
      <c r="L2875" s="16">
        <f t="shared" si="2083"/>
        <v>216.24734266161568</v>
      </c>
      <c r="M2875" s="23">
        <f>M2874-IF($B2875="B",(Percent_Rent_In_Elsies*2.49%/12 * H2874)/K2874,0)+IF($B2875="D",N2875,0)+IF(B2875="D",AK2874)+IF(B2875="C",F2874*90%)-(Y2875-Y2874)-IF($B2875="A",Q2874/K2874) + IF($B2875="A",Q2874/K2874)</f>
        <v>-49215986.636892095</v>
      </c>
      <c r="N2875" s="23">
        <f t="shared" si="2084"/>
        <v>0</v>
      </c>
      <c r="O2875" s="22">
        <f t="shared" si="2085"/>
        <v>0</v>
      </c>
      <c r="P2875" s="22">
        <f t="shared" si="2116"/>
        <v>22279409.795041271</v>
      </c>
      <c r="Q2875" s="22">
        <f t="shared" si="2117"/>
        <v>0</v>
      </c>
      <c r="R2875" s="22">
        <f t="shared" si="2086"/>
        <v>383299117.61628526</v>
      </c>
      <c r="S2875" s="16">
        <f t="shared" ref="S2875:S2938" si="2123">IF($B2875="D",0,S2874+IF($B2875="B",R2874/12,0))</f>
        <v>0</v>
      </c>
      <c r="T2875" s="15">
        <f t="shared" si="2087"/>
        <v>0</v>
      </c>
      <c r="U2875" s="23">
        <f t="shared" si="2104"/>
        <v>1702921.9833453062</v>
      </c>
      <c r="V2875" s="23">
        <f t="shared" si="2105"/>
        <v>0</v>
      </c>
      <c r="W2875" s="23">
        <f t="shared" si="2118"/>
        <v>0</v>
      </c>
      <c r="X2875" s="23">
        <f t="shared" si="2106"/>
        <v>38813235.322800741</v>
      </c>
      <c r="Y2875" s="23">
        <f t="shared" si="2088"/>
        <v>13825559.361691331</v>
      </c>
      <c r="Z2875" s="3">
        <f t="shared" si="2089"/>
        <v>7083.7020937824727</v>
      </c>
      <c r="AA2875" s="23">
        <f t="shared" si="2090"/>
        <v>64925127.732814379</v>
      </c>
      <c r="AB2875" s="26">
        <f t="shared" si="2107"/>
        <v>70086276.274228558</v>
      </c>
      <c r="AC2875" s="23">
        <f t="shared" si="2108"/>
        <v>74889487.274228647</v>
      </c>
      <c r="AD2875" s="23">
        <f t="shared" si="2114"/>
        <v>4803211</v>
      </c>
      <c r="AE2875" s="24">
        <f t="shared" si="2122"/>
        <v>70086276.274228647</v>
      </c>
      <c r="AF2875" s="3">
        <f t="shared" si="2109"/>
        <v>0</v>
      </c>
      <c r="AG2875" s="2">
        <f t="shared" si="2091"/>
        <v>850044251.25389671</v>
      </c>
      <c r="AH2875" s="2">
        <f t="shared" si="2092"/>
        <v>178.9255756987782</v>
      </c>
      <c r="AI2875" s="23">
        <f t="shared" si="2115"/>
        <v>10438253616.219915</v>
      </c>
      <c r="AJ2875" s="23">
        <f t="shared" si="2093"/>
        <v>6219.922423797766</v>
      </c>
      <c r="AK2875" s="23">
        <f t="shared" si="2094"/>
        <v>0</v>
      </c>
      <c r="AL2875" s="23">
        <f t="shared" si="2119"/>
        <v>0</v>
      </c>
      <c r="AM2875" s="23">
        <f t="shared" si="2120"/>
        <v>0</v>
      </c>
      <c r="AN2875" s="16">
        <f t="shared" si="2110"/>
        <v>0</v>
      </c>
      <c r="AO2875" s="23">
        <f t="shared" si="2111"/>
        <v>0</v>
      </c>
      <c r="AP2875" s="22">
        <f t="shared" si="2112"/>
        <v>0</v>
      </c>
      <c r="AQ2875" s="30">
        <f t="shared" si="2095"/>
        <v>19606974950.359169</v>
      </c>
      <c r="AR2875" s="28">
        <f t="shared" si="2096"/>
        <v>9626338379.2276382</v>
      </c>
      <c r="AS2875" s="25">
        <f t="shared" si="2097"/>
        <v>200337590.02425668</v>
      </c>
      <c r="AT2875" s="32">
        <f t="shared" si="2098"/>
        <v>14167.404187564945</v>
      </c>
      <c r="AU2875" s="23">
        <f t="shared" si="2099"/>
        <v>14167.404187564945</v>
      </c>
      <c r="AV2875" s="22">
        <f t="shared" si="2100"/>
        <v>2846562626.5914254</v>
      </c>
      <c r="AW2875" s="31">
        <f t="shared" si="2113"/>
        <v>13078817123.254646</v>
      </c>
    </row>
    <row r="2876" spans="1:53" x14ac:dyDescent="0.25">
      <c r="A2876">
        <f t="shared" si="2121"/>
        <v>813</v>
      </c>
      <c r="B2876" t="s">
        <v>6</v>
      </c>
      <c r="C2876" s="27">
        <f t="shared" si="2078"/>
        <v>0</v>
      </c>
      <c r="D2876" s="27">
        <f t="shared" si="2101"/>
        <v>0</v>
      </c>
      <c r="E2876" s="27" t="b">
        <f t="shared" si="2077"/>
        <v>1</v>
      </c>
      <c r="F2876" s="29">
        <f t="shared" si="2079"/>
        <v>0</v>
      </c>
      <c r="G2876" s="27">
        <f t="shared" si="2102"/>
        <v>0</v>
      </c>
      <c r="H2876" s="22">
        <f t="shared" si="2080"/>
        <v>31402819274.587238</v>
      </c>
      <c r="I2876" s="23">
        <f t="shared" si="2081"/>
        <v>132580106.5049091</v>
      </c>
      <c r="J2876" s="23">
        <f t="shared" si="2082"/>
        <v>1086</v>
      </c>
      <c r="K2876" s="19">
        <f t="shared" si="2103"/>
        <v>225.0831931027827</v>
      </c>
      <c r="L2876" s="16">
        <f t="shared" si="2083"/>
        <v>216.60775489938504</v>
      </c>
      <c r="M2876" s="23">
        <f>M2875-IF($B2876="B",(Percent_Rent_In_Elsies*2.49%/12 * H2875)/K2875,0)+IF($B2876="D",N2876,0)+IF(B2876="D",AK2875)+IF(B2876="C",F2875*90%)-(Y2876-Y2875)-IF($B2876="A",Q2875/K2875) + IF($B2876="A",Q2875/K2875)</f>
        <v>-49215986.636892095</v>
      </c>
      <c r="N2876" s="23">
        <f t="shared" si="2084"/>
        <v>0</v>
      </c>
      <c r="O2876" s="22">
        <f t="shared" si="2085"/>
        <v>0</v>
      </c>
      <c r="P2876" s="22">
        <f t="shared" si="2116"/>
        <v>0</v>
      </c>
      <c r="Q2876" s="22">
        <f t="shared" si="2117"/>
        <v>0</v>
      </c>
      <c r="R2876" s="22">
        <f t="shared" si="2086"/>
        <v>383299117.61628526</v>
      </c>
      <c r="S2876" s="16">
        <f t="shared" si="2123"/>
        <v>0</v>
      </c>
      <c r="T2876" s="15">
        <f t="shared" si="2087"/>
        <v>0</v>
      </c>
      <c r="U2876" s="23">
        <f t="shared" si="2104"/>
        <v>1702921.9833453062</v>
      </c>
      <c r="V2876" s="23">
        <f t="shared" si="2105"/>
        <v>0</v>
      </c>
      <c r="W2876" s="23">
        <f t="shared" si="2118"/>
        <v>0</v>
      </c>
      <c r="X2876" s="23">
        <f t="shared" si="2106"/>
        <v>38848653.833269656</v>
      </c>
      <c r="Y2876" s="23">
        <f t="shared" si="2088"/>
        <v>13825559.361691331</v>
      </c>
      <c r="Z2876" s="3">
        <f t="shared" si="2089"/>
        <v>0</v>
      </c>
      <c r="AA2876" s="23">
        <f t="shared" si="2090"/>
        <v>64925127.732814379</v>
      </c>
      <c r="AB2876" s="26">
        <f t="shared" si="2107"/>
        <v>70086276.274228588</v>
      </c>
      <c r="AC2876" s="23">
        <f t="shared" si="2108"/>
        <v>74889487.274228647</v>
      </c>
      <c r="AD2876" s="23">
        <f t="shared" si="2114"/>
        <v>4803211</v>
      </c>
      <c r="AE2876" s="24">
        <f t="shared" si="2122"/>
        <v>70086276.274228647</v>
      </c>
      <c r="AF2876" s="3">
        <f t="shared" si="2109"/>
        <v>0</v>
      </c>
      <c r="AG2876" s="2">
        <f t="shared" si="2091"/>
        <v>0</v>
      </c>
      <c r="AH2876" s="2">
        <f t="shared" si="2092"/>
        <v>179.22378499160948</v>
      </c>
      <c r="AI2876" s="23">
        <f t="shared" si="2115"/>
        <v>10438253616.219915</v>
      </c>
      <c r="AJ2876" s="23">
        <f t="shared" si="2093"/>
        <v>6219.922423797766</v>
      </c>
      <c r="AK2876" s="23">
        <f t="shared" si="2094"/>
        <v>0</v>
      </c>
      <c r="AL2876" s="23">
        <f t="shared" si="2119"/>
        <v>0</v>
      </c>
      <c r="AM2876" s="23">
        <f t="shared" si="2120"/>
        <v>0</v>
      </c>
      <c r="AN2876" s="16">
        <f t="shared" si="2110"/>
        <v>0</v>
      </c>
      <c r="AO2876" s="23">
        <f t="shared" si="2111"/>
        <v>0</v>
      </c>
      <c r="AP2876" s="22">
        <f t="shared" si="2112"/>
        <v>0</v>
      </c>
      <c r="AQ2876" s="30">
        <f t="shared" si="2095"/>
        <v>19606974950.359169</v>
      </c>
      <c r="AR2876" s="28">
        <f t="shared" si="2096"/>
        <v>9626338379.2276382</v>
      </c>
      <c r="AS2876" s="25">
        <f t="shared" si="2097"/>
        <v>200337590.02425668</v>
      </c>
      <c r="AT2876" s="32">
        <f t="shared" si="2098"/>
        <v>0</v>
      </c>
      <c r="AU2876" s="23">
        <f t="shared" si="2099"/>
        <v>0</v>
      </c>
      <c r="AV2876" s="22">
        <f t="shared" si="2100"/>
        <v>2846562626.5914254</v>
      </c>
      <c r="AW2876" s="31">
        <f t="shared" si="2113"/>
        <v>13056537713.459604</v>
      </c>
    </row>
    <row r="2877" spans="1:53" x14ac:dyDescent="0.25">
      <c r="A2877">
        <f t="shared" si="2121"/>
        <v>813</v>
      </c>
      <c r="B2877" t="s">
        <v>7</v>
      </c>
      <c r="C2877" s="27">
        <f t="shared" si="2078"/>
        <v>0</v>
      </c>
      <c r="D2877" s="27">
        <f t="shared" si="2101"/>
        <v>0</v>
      </c>
      <c r="E2877" s="27" t="b">
        <f t="shared" si="2077"/>
        <v>1</v>
      </c>
      <c r="F2877" s="29">
        <f t="shared" si="2079"/>
        <v>0</v>
      </c>
      <c r="G2877" s="27">
        <f t="shared" si="2102"/>
        <v>0</v>
      </c>
      <c r="H2877" s="22">
        <f t="shared" si="2080"/>
        <v>31402819274.587238</v>
      </c>
      <c r="I2877" s="23">
        <f t="shared" si="2081"/>
        <v>132580106.5049091</v>
      </c>
      <c r="J2877" s="23">
        <f t="shared" si="2082"/>
        <v>1086</v>
      </c>
      <c r="K2877" s="19">
        <f t="shared" si="2103"/>
        <v>225.0831931027827</v>
      </c>
      <c r="L2877" s="16">
        <f t="shared" si="2083"/>
        <v>216.60775489938504</v>
      </c>
      <c r="M2877" s="23">
        <f>M2876-IF($B2877="B",(Percent_Rent_In_Elsies*2.49%/12 * H2876)/K2876,0)+IF($B2877="D",N2877,0)+IF(B2877="D",AK2876)+IF(B2877="C",F2876*90%)-(Y2877-Y2876)-IF($B2877="A",Q2876/K2876) + IF($B2877="A",Q2876/K2876)</f>
        <v>-49360735.005476445</v>
      </c>
      <c r="N2877" s="23">
        <f t="shared" si="2084"/>
        <v>0</v>
      </c>
      <c r="O2877" s="22">
        <f t="shared" si="2085"/>
        <v>0</v>
      </c>
      <c r="P2877" s="22">
        <f t="shared" si="2116"/>
        <v>0</v>
      </c>
      <c r="Q2877" s="22">
        <f t="shared" si="2117"/>
        <v>0</v>
      </c>
      <c r="R2877" s="22">
        <f t="shared" si="2086"/>
        <v>351357524.4815948</v>
      </c>
      <c r="S2877" s="16">
        <f t="shared" si="2123"/>
        <v>31941593.134690437</v>
      </c>
      <c r="T2877" s="15">
        <f t="shared" si="2087"/>
        <v>0</v>
      </c>
      <c r="U2877" s="23">
        <f t="shared" si="2104"/>
        <v>1561011.8180665306</v>
      </c>
      <c r="V2877" s="23">
        <f t="shared" si="2105"/>
        <v>141910.16527877553</v>
      </c>
      <c r="W2877" s="23">
        <f t="shared" si="2118"/>
        <v>0</v>
      </c>
      <c r="X2877" s="23">
        <f t="shared" si="2106"/>
        <v>38848653.833269656</v>
      </c>
      <c r="Y2877" s="23">
        <f t="shared" si="2088"/>
        <v>13825559.361691331</v>
      </c>
      <c r="Z2877" s="3">
        <f t="shared" si="2089"/>
        <v>0</v>
      </c>
      <c r="AA2877" s="23">
        <f t="shared" si="2090"/>
        <v>64925127.732814379</v>
      </c>
      <c r="AB2877" s="26">
        <f t="shared" si="2107"/>
        <v>70086276.274228588</v>
      </c>
      <c r="AC2877" s="23">
        <f t="shared" si="2108"/>
        <v>74889487.274228647</v>
      </c>
      <c r="AD2877" s="23">
        <f t="shared" si="2114"/>
        <v>4803211</v>
      </c>
      <c r="AE2877" s="24">
        <f t="shared" si="2122"/>
        <v>70086276.274228647</v>
      </c>
      <c r="AF2877" s="3">
        <f t="shared" si="2109"/>
        <v>0</v>
      </c>
      <c r="AG2877" s="2">
        <f t="shared" si="2091"/>
        <v>0</v>
      </c>
      <c r="AH2877" s="2">
        <f t="shared" si="2092"/>
        <v>179.22378499160948</v>
      </c>
      <c r="AI2877" s="23">
        <f t="shared" si="2115"/>
        <v>10438253616.219915</v>
      </c>
      <c r="AJ2877" s="23">
        <f t="shared" si="2093"/>
        <v>6219.922423797766</v>
      </c>
      <c r="AK2877" s="23">
        <f t="shared" si="2094"/>
        <v>0</v>
      </c>
      <c r="AL2877" s="23">
        <f t="shared" si="2119"/>
        <v>7120242.4615535736</v>
      </c>
      <c r="AM2877" s="23">
        <f t="shared" si="2120"/>
        <v>6643103362.4241104</v>
      </c>
      <c r="AN2877" s="16">
        <f t="shared" si="2110"/>
        <v>0</v>
      </c>
      <c r="AO2877" s="23">
        <f t="shared" si="2111"/>
        <v>144748.36858435109</v>
      </c>
      <c r="AP2877" s="22">
        <f t="shared" si="2112"/>
        <v>32580424.997384261</v>
      </c>
      <c r="AQ2877" s="30">
        <f t="shared" si="2095"/>
        <v>19671858866.741459</v>
      </c>
      <c r="AR2877" s="28">
        <f t="shared" si="2096"/>
        <v>9658641870.612545</v>
      </c>
      <c r="AS2877" s="25">
        <f t="shared" si="2097"/>
        <v>200337590.02425668</v>
      </c>
      <c r="AT2877" s="32">
        <f t="shared" si="2098"/>
        <v>0</v>
      </c>
      <c r="AU2877" s="23">
        <f t="shared" si="2099"/>
        <v>0</v>
      </c>
      <c r="AV2877" s="22">
        <f t="shared" si="2100"/>
        <v>2846562626.5914254</v>
      </c>
      <c r="AW2877" s="31">
        <f t="shared" si="2113"/>
        <v>13121421629.841896</v>
      </c>
    </row>
    <row r="2878" spans="1:53" x14ac:dyDescent="0.25">
      <c r="A2878">
        <f t="shared" si="2121"/>
        <v>813</v>
      </c>
      <c r="B2878" t="s">
        <v>8</v>
      </c>
      <c r="C2878" s="27">
        <f t="shared" si="2078"/>
        <v>0</v>
      </c>
      <c r="D2878" s="27">
        <f t="shared" si="2101"/>
        <v>0</v>
      </c>
      <c r="E2878" s="27" t="b">
        <f t="shared" si="2077"/>
        <v>1</v>
      </c>
      <c r="F2878" s="29">
        <f t="shared" si="2079"/>
        <v>0</v>
      </c>
      <c r="G2878" s="27">
        <f t="shared" si="2102"/>
        <v>0</v>
      </c>
      <c r="H2878" s="22">
        <f t="shared" si="2080"/>
        <v>31402819274.587238</v>
      </c>
      <c r="I2878" s="23">
        <f t="shared" si="2081"/>
        <v>132580106.5049091</v>
      </c>
      <c r="J2878" s="23">
        <f t="shared" si="2082"/>
        <v>1086</v>
      </c>
      <c r="K2878" s="19">
        <f t="shared" si="2103"/>
        <v>225.0831931027827</v>
      </c>
      <c r="L2878" s="16">
        <f t="shared" si="2083"/>
        <v>216.60775489938504</v>
      </c>
      <c r="M2878" s="23">
        <f>M2877-IF($B2878="B",(Percent_Rent_In_Elsies*2.49%/12 * H2877)/K2877,0)+IF($B2878="D",N2878,0)+IF(B2878="D",AK2877)+IF(B2878="C",F2877*90%)-(Y2878-Y2877)-IF($B2878="A",Q2877/K2877) + IF($B2878="A",Q2877/K2877)</f>
        <v>-49360735.005476445</v>
      </c>
      <c r="N2878" s="23">
        <f t="shared" si="2084"/>
        <v>0</v>
      </c>
      <c r="O2878" s="22">
        <f t="shared" si="2085"/>
        <v>0</v>
      </c>
      <c r="P2878" s="22">
        <f t="shared" si="2116"/>
        <v>0</v>
      </c>
      <c r="Q2878" s="22">
        <f t="shared" si="2117"/>
        <v>0</v>
      </c>
      <c r="R2878" s="22">
        <f t="shared" si="2086"/>
        <v>383937949.47897905</v>
      </c>
      <c r="S2878" s="16">
        <f t="shared" si="2123"/>
        <v>31941593.134690437</v>
      </c>
      <c r="T2878" s="15">
        <f t="shared" si="2087"/>
        <v>0</v>
      </c>
      <c r="U2878" s="23">
        <f t="shared" si="2104"/>
        <v>1705760.1866508818</v>
      </c>
      <c r="V2878" s="23">
        <f t="shared" si="2105"/>
        <v>141910.16527877553</v>
      </c>
      <c r="W2878" s="23">
        <f t="shared" si="2118"/>
        <v>0</v>
      </c>
      <c r="X2878" s="23">
        <f t="shared" si="2106"/>
        <v>38848653.833269656</v>
      </c>
      <c r="Y2878" s="23">
        <f t="shared" si="2088"/>
        <v>13825559.361691331</v>
      </c>
      <c r="Z2878" s="3">
        <f t="shared" si="2089"/>
        <v>0</v>
      </c>
      <c r="AA2878" s="23">
        <f t="shared" si="2090"/>
        <v>64925127.732814379</v>
      </c>
      <c r="AB2878" s="26">
        <f t="shared" si="2107"/>
        <v>70086276.274228573</v>
      </c>
      <c r="AC2878" s="23">
        <f t="shared" si="2108"/>
        <v>74889487.274228647</v>
      </c>
      <c r="AD2878" s="23">
        <f t="shared" si="2114"/>
        <v>4803211</v>
      </c>
      <c r="AE2878" s="24">
        <f t="shared" si="2122"/>
        <v>70086276.274228647</v>
      </c>
      <c r="AF2878" s="3">
        <f t="shared" si="2109"/>
        <v>1E-4</v>
      </c>
      <c r="AG2878" s="2">
        <f t="shared" si="2091"/>
        <v>0</v>
      </c>
      <c r="AH2878" s="2">
        <f t="shared" si="2092"/>
        <v>179.22378499160948</v>
      </c>
      <c r="AI2878" s="23">
        <f t="shared" si="2115"/>
        <v>10438253616.219915</v>
      </c>
      <c r="AJ2878" s="23">
        <f t="shared" si="2093"/>
        <v>6219.922423797766</v>
      </c>
      <c r="AK2878" s="23">
        <f t="shared" si="2094"/>
        <v>61992.031669408185</v>
      </c>
      <c r="AL2878" s="23">
        <f t="shared" si="2119"/>
        <v>0</v>
      </c>
      <c r="AM2878" s="23">
        <f t="shared" si="2120"/>
        <v>0</v>
      </c>
      <c r="AN2878" s="16">
        <f t="shared" si="2110"/>
        <v>0</v>
      </c>
      <c r="AO2878" s="23">
        <f t="shared" si="2111"/>
        <v>0</v>
      </c>
      <c r="AP2878" s="22">
        <f t="shared" si="2112"/>
        <v>0</v>
      </c>
      <c r="AQ2878" s="30">
        <f t="shared" si="2095"/>
        <v>19671858866.741459</v>
      </c>
      <c r="AR2878" s="28">
        <f t="shared" si="2096"/>
        <v>9658641870.612545</v>
      </c>
      <c r="AS2878" s="25">
        <f t="shared" si="2097"/>
        <v>200337590.02425668</v>
      </c>
      <c r="AT2878" s="32">
        <f t="shared" si="2098"/>
        <v>0</v>
      </c>
      <c r="AU2878" s="23">
        <f t="shared" si="2099"/>
        <v>0</v>
      </c>
      <c r="AV2878" s="22">
        <f t="shared" si="2100"/>
        <v>2846562626.5914254</v>
      </c>
      <c r="AW2878" s="31">
        <f t="shared" si="2113"/>
        <v>13121421629.841896</v>
      </c>
    </row>
    <row r="2879" spans="1:53" x14ac:dyDescent="0.25">
      <c r="A2879" s="21">
        <f t="shared" si="2121"/>
        <v>813</v>
      </c>
      <c r="B2879" s="21" t="s">
        <v>9</v>
      </c>
      <c r="C2879" s="27">
        <f t="shared" si="2078"/>
        <v>0</v>
      </c>
      <c r="D2879" s="27">
        <f t="shared" si="2101"/>
        <v>0</v>
      </c>
      <c r="E2879" s="27" t="b">
        <f t="shared" si="2077"/>
        <v>1</v>
      </c>
      <c r="F2879" s="29">
        <f t="shared" si="2079"/>
        <v>0</v>
      </c>
      <c r="G2879" s="27">
        <f t="shared" si="2102"/>
        <v>0</v>
      </c>
      <c r="H2879" s="22">
        <f t="shared" si="2080"/>
        <v>31402819274.587238</v>
      </c>
      <c r="I2879" s="23">
        <f t="shared" si="2081"/>
        <v>132580106.5049091</v>
      </c>
      <c r="J2879" s="23">
        <f t="shared" si="2082"/>
        <v>1086</v>
      </c>
      <c r="K2879" s="19">
        <f t="shared" si="2103"/>
        <v>225.0831931027827</v>
      </c>
      <c r="L2879" s="16">
        <f t="shared" si="2083"/>
        <v>216.60775489938504</v>
      </c>
      <c r="M2879" s="23">
        <f>M2878-IF($B2879="B",(Percent_Rent_In_Elsies*2.49%/12 * H2878)/K2878,0)+IF($B2879="D",N2879,0)+IF(B2879="D",AK2878)+IF(B2879="C",F2878*90%)-(Y2879-Y2878)-IF($B2879="A",Q2878/K2878) + IF($B2879="A",Q2878/K2878)</f>
        <v>-49298742.973807037</v>
      </c>
      <c r="N2879" s="23">
        <f t="shared" si="2084"/>
        <v>0</v>
      </c>
      <c r="O2879" s="22">
        <f t="shared" si="2085"/>
        <v>22316542.144699674</v>
      </c>
      <c r="P2879" s="22">
        <f t="shared" si="2116"/>
        <v>0</v>
      </c>
      <c r="Q2879" s="22">
        <f t="shared" si="2117"/>
        <v>0</v>
      </c>
      <c r="R2879" s="22">
        <f t="shared" si="2086"/>
        <v>383937949.47897905</v>
      </c>
      <c r="S2879" s="16">
        <f t="shared" si="2123"/>
        <v>0</v>
      </c>
      <c r="T2879" s="15">
        <f t="shared" si="2087"/>
        <v>9625050.9899907634</v>
      </c>
      <c r="U2879" s="23">
        <f t="shared" si="2104"/>
        <v>1705760.1866508818</v>
      </c>
      <c r="V2879" s="23">
        <f t="shared" si="2105"/>
        <v>0</v>
      </c>
      <c r="W2879" s="23">
        <f t="shared" si="2118"/>
        <v>141910.16527877553</v>
      </c>
      <c r="X2879" s="23">
        <f t="shared" si="2106"/>
        <v>38848653.833269656</v>
      </c>
      <c r="Y2879" s="23">
        <f t="shared" si="2088"/>
        <v>13825559.361691331</v>
      </c>
      <c r="Z2879" s="3">
        <f t="shared" si="2089"/>
        <v>0</v>
      </c>
      <c r="AA2879" s="23">
        <f t="shared" si="2090"/>
        <v>64863135.701144971</v>
      </c>
      <c r="AB2879" s="26">
        <f t="shared" si="2107"/>
        <v>70086276.274228573</v>
      </c>
      <c r="AC2879" s="23">
        <f t="shared" si="2108"/>
        <v>74889487.274228647</v>
      </c>
      <c r="AD2879" s="23">
        <f t="shared" si="2114"/>
        <v>4803211</v>
      </c>
      <c r="AE2879" s="24">
        <f t="shared" si="2122"/>
        <v>70086276.274228647</v>
      </c>
      <c r="AF2879" s="3">
        <f t="shared" si="2109"/>
        <v>0</v>
      </c>
      <c r="AG2879" s="2">
        <f t="shared" si="2091"/>
        <v>0</v>
      </c>
      <c r="AH2879" s="2">
        <f t="shared" si="2092"/>
        <v>179.22378499160948</v>
      </c>
      <c r="AI2879" s="23">
        <f t="shared" si="2115"/>
        <v>10428286927.337717</v>
      </c>
      <c r="AJ2879" s="23">
        <f t="shared" si="2093"/>
        <v>6219.922423797766</v>
      </c>
      <c r="AK2879" s="23">
        <f t="shared" si="2094"/>
        <v>0</v>
      </c>
      <c r="AL2879" s="23">
        <f t="shared" si="2119"/>
        <v>0</v>
      </c>
      <c r="AM2879" s="23">
        <f t="shared" si="2120"/>
        <v>0</v>
      </c>
      <c r="AN2879" s="16">
        <f t="shared" si="2110"/>
        <v>0</v>
      </c>
      <c r="AO2879" s="23">
        <f t="shared" si="2111"/>
        <v>0</v>
      </c>
      <c r="AP2879" s="22">
        <f t="shared" si="2112"/>
        <v>0</v>
      </c>
      <c r="AQ2879" s="30">
        <f t="shared" si="2095"/>
        <v>19671858866.741459</v>
      </c>
      <c r="AR2879" s="28">
        <f t="shared" si="2096"/>
        <v>9658641870.612545</v>
      </c>
      <c r="AS2879" s="25">
        <f t="shared" si="2097"/>
        <v>200337590.02425668</v>
      </c>
      <c r="AT2879" s="32">
        <f t="shared" si="2098"/>
        <v>0</v>
      </c>
      <c r="AU2879" s="23">
        <f t="shared" si="2099"/>
        <v>0</v>
      </c>
      <c r="AV2879" s="22">
        <f t="shared" si="2100"/>
        <v>2846562626.5914254</v>
      </c>
      <c r="AW2879" s="31">
        <f t="shared" si="2113"/>
        <v>13121421629.841896</v>
      </c>
      <c r="AX2879" s="21"/>
      <c r="AY2879" s="21"/>
      <c r="AZ2879" s="21"/>
      <c r="BA2879" s="21"/>
    </row>
    <row r="2880" spans="1:53" x14ac:dyDescent="0.25">
      <c r="A2880" s="21">
        <f t="shared" si="2121"/>
        <v>813</v>
      </c>
      <c r="B2880" s="21" t="s">
        <v>28</v>
      </c>
      <c r="C2880" s="27">
        <f t="shared" si="2078"/>
        <v>0</v>
      </c>
      <c r="D2880" s="27">
        <f t="shared" si="2101"/>
        <v>0</v>
      </c>
      <c r="E2880" s="27" t="b">
        <f t="shared" si="2077"/>
        <v>1</v>
      </c>
      <c r="F2880" s="29">
        <f t="shared" si="2079"/>
        <v>0</v>
      </c>
      <c r="G2880" s="27">
        <f t="shared" si="2102"/>
        <v>0</v>
      </c>
      <c r="H2880" s="22">
        <f t="shared" si="2080"/>
        <v>31402819274.587238</v>
      </c>
      <c r="I2880" s="23">
        <f t="shared" si="2081"/>
        <v>132580106.5049091</v>
      </c>
      <c r="J2880" s="23">
        <f t="shared" si="2082"/>
        <v>1086</v>
      </c>
      <c r="K2880" s="19">
        <f t="shared" si="2103"/>
        <v>225.0831931027827</v>
      </c>
      <c r="L2880" s="16">
        <f t="shared" si="2083"/>
        <v>216.60775489938504</v>
      </c>
      <c r="M2880" s="23">
        <f>M2879-IF($B2880="B",(Percent_Rent_In_Elsies*2.49%/12 * H2879)/K2879,0)+IF($B2880="D",N2880,0)+IF(B2880="D",AK2879)+IF(B2880="C",F2879*90%)-(Y2880-Y2879)-IF($B2880="A",Q2879/K2879) + IF($B2880="A",Q2879/K2879)</f>
        <v>-49298742.973807037</v>
      </c>
      <c r="N2880" s="23">
        <f t="shared" si="2084"/>
        <v>0</v>
      </c>
      <c r="O2880" s="22">
        <f t="shared" si="2085"/>
        <v>0</v>
      </c>
      <c r="P2880" s="22">
        <f t="shared" si="2116"/>
        <v>22316542.144699674</v>
      </c>
      <c r="Q2880" s="22">
        <f t="shared" si="2117"/>
        <v>0</v>
      </c>
      <c r="R2880" s="22">
        <f t="shared" si="2086"/>
        <v>383937949.47897905</v>
      </c>
      <c r="S2880" s="16">
        <f t="shared" si="2123"/>
        <v>0</v>
      </c>
      <c r="T2880" s="15">
        <f t="shared" si="2087"/>
        <v>0</v>
      </c>
      <c r="U2880" s="23">
        <f t="shared" si="2104"/>
        <v>1705760.1866508818</v>
      </c>
      <c r="V2880" s="23">
        <f t="shared" si="2105"/>
        <v>0</v>
      </c>
      <c r="W2880" s="23">
        <f t="shared" si="2118"/>
        <v>0</v>
      </c>
      <c r="X2880" s="23">
        <f t="shared" si="2106"/>
        <v>38848653.833269656</v>
      </c>
      <c r="Y2880" s="23">
        <f t="shared" si="2088"/>
        <v>13825559.361691331</v>
      </c>
      <c r="Z2880" s="3">
        <f t="shared" si="2089"/>
        <v>7095.5082639387774</v>
      </c>
      <c r="AA2880" s="23">
        <f t="shared" si="2090"/>
        <v>64969568.32510405</v>
      </c>
      <c r="AB2880" s="26">
        <f t="shared" si="2107"/>
        <v>70086276.274228573</v>
      </c>
      <c r="AC2880" s="23">
        <f t="shared" si="2108"/>
        <v>74889487.274228647</v>
      </c>
      <c r="AD2880" s="23">
        <f t="shared" si="2114"/>
        <v>4803211</v>
      </c>
      <c r="AE2880" s="24">
        <f t="shared" si="2122"/>
        <v>70086276.274228647</v>
      </c>
      <c r="AF2880" s="3">
        <f t="shared" si="2109"/>
        <v>0</v>
      </c>
      <c r="AG2880" s="2">
        <f t="shared" si="2091"/>
        <v>851460991.6726532</v>
      </c>
      <c r="AH2880" s="2">
        <f t="shared" si="2092"/>
        <v>179.22378499160948</v>
      </c>
      <c r="AI2880" s="23">
        <f t="shared" si="2115"/>
        <v>10445398495.088444</v>
      </c>
      <c r="AJ2880" s="23">
        <f t="shared" si="2093"/>
        <v>6219.922423797766</v>
      </c>
      <c r="AK2880" s="23">
        <f t="shared" si="2094"/>
        <v>0</v>
      </c>
      <c r="AL2880" s="23">
        <f t="shared" si="2119"/>
        <v>0</v>
      </c>
      <c r="AM2880" s="23">
        <f t="shared" si="2120"/>
        <v>0</v>
      </c>
      <c r="AN2880" s="16">
        <f t="shared" si="2110"/>
        <v>0</v>
      </c>
      <c r="AO2880" s="23">
        <f t="shared" si="2111"/>
        <v>0</v>
      </c>
      <c r="AP2880" s="22">
        <f t="shared" si="2112"/>
        <v>0</v>
      </c>
      <c r="AQ2880" s="30">
        <f t="shared" si="2095"/>
        <v>19671858866.741459</v>
      </c>
      <c r="AR2880" s="28">
        <f t="shared" si="2096"/>
        <v>9658641870.612545</v>
      </c>
      <c r="AS2880" s="25">
        <f t="shared" si="2097"/>
        <v>200337590.02425668</v>
      </c>
      <c r="AT2880" s="32">
        <f t="shared" si="2098"/>
        <v>14191.016527877555</v>
      </c>
      <c r="AU2880" s="23">
        <f t="shared" si="2099"/>
        <v>14191.016527877555</v>
      </c>
      <c r="AV2880" s="22">
        <f t="shared" si="2100"/>
        <v>2856187677.5814161</v>
      </c>
      <c r="AW2880" s="31">
        <f t="shared" si="2113"/>
        <v>13121421629.841894</v>
      </c>
      <c r="AX2880" s="21"/>
      <c r="AY2880" s="21"/>
      <c r="AZ2880" s="21"/>
      <c r="BA2880" s="21"/>
    </row>
    <row r="2881" spans="1:53" x14ac:dyDescent="0.25">
      <c r="A2881">
        <f t="shared" si="2121"/>
        <v>814</v>
      </c>
      <c r="B2881" t="s">
        <v>6</v>
      </c>
      <c r="C2881" s="27">
        <f t="shared" si="2078"/>
        <v>0</v>
      </c>
      <c r="D2881" s="27">
        <f t="shared" si="2101"/>
        <v>0</v>
      </c>
      <c r="E2881" s="27" t="b">
        <f t="shared" si="2077"/>
        <v>1</v>
      </c>
      <c r="F2881" s="29">
        <f t="shared" si="2079"/>
        <v>0</v>
      </c>
      <c r="G2881" s="27">
        <f t="shared" si="2102"/>
        <v>0</v>
      </c>
      <c r="H2881" s="22">
        <f t="shared" si="2080"/>
        <v>31455157306.711552</v>
      </c>
      <c r="I2881" s="23">
        <f t="shared" si="2081"/>
        <v>132580106.5049091</v>
      </c>
      <c r="J2881" s="23">
        <f t="shared" si="2082"/>
        <v>1086</v>
      </c>
      <c r="K2881" s="19">
        <f t="shared" si="2103"/>
        <v>225.0831931027827</v>
      </c>
      <c r="L2881" s="16">
        <f t="shared" si="2083"/>
        <v>216.96876782421737</v>
      </c>
      <c r="M2881" s="23">
        <f>M2880-IF($B2881="B",(Percent_Rent_In_Elsies*2.49%/12 * H2880)/K2880,0)+IF($B2881="D",N2881,0)+IF(B2881="D",AK2880)+IF(B2881="C",F2880*90%)-(Y2881-Y2880)-IF($B2881="A",Q2880/K2880) + IF($B2881="A",Q2880/K2880)</f>
        <v>-49298742.973807037</v>
      </c>
      <c r="N2881" s="23">
        <f t="shared" si="2084"/>
        <v>0</v>
      </c>
      <c r="O2881" s="22">
        <f t="shared" si="2085"/>
        <v>0</v>
      </c>
      <c r="P2881" s="22">
        <f t="shared" si="2116"/>
        <v>0</v>
      </c>
      <c r="Q2881" s="22">
        <f t="shared" si="2117"/>
        <v>0</v>
      </c>
      <c r="R2881" s="22">
        <f t="shared" si="2086"/>
        <v>383937949.47897905</v>
      </c>
      <c r="S2881" s="16">
        <f t="shared" si="2123"/>
        <v>0</v>
      </c>
      <c r="T2881" s="15">
        <f t="shared" si="2087"/>
        <v>0</v>
      </c>
      <c r="U2881" s="23">
        <f t="shared" si="2104"/>
        <v>1705760.1866508818</v>
      </c>
      <c r="V2881" s="23">
        <f t="shared" si="2105"/>
        <v>0</v>
      </c>
      <c r="W2881" s="23">
        <f t="shared" si="2118"/>
        <v>0</v>
      </c>
      <c r="X2881" s="23">
        <f t="shared" si="2106"/>
        <v>38884131.374589346</v>
      </c>
      <c r="Y2881" s="23">
        <f t="shared" si="2088"/>
        <v>13825559.361691331</v>
      </c>
      <c r="Z2881" s="3">
        <f t="shared" si="2089"/>
        <v>0</v>
      </c>
      <c r="AA2881" s="23">
        <f t="shared" si="2090"/>
        <v>64969568.32510405</v>
      </c>
      <c r="AB2881" s="26">
        <f t="shared" si="2107"/>
        <v>70086276.274228573</v>
      </c>
      <c r="AC2881" s="23">
        <f t="shared" si="2108"/>
        <v>74889487.274228647</v>
      </c>
      <c r="AD2881" s="23">
        <f t="shared" si="2114"/>
        <v>4803211</v>
      </c>
      <c r="AE2881" s="24">
        <f t="shared" si="2122"/>
        <v>70086276.274228647</v>
      </c>
      <c r="AF2881" s="3">
        <f t="shared" si="2109"/>
        <v>0</v>
      </c>
      <c r="AG2881" s="2">
        <f t="shared" si="2091"/>
        <v>0</v>
      </c>
      <c r="AH2881" s="2">
        <f t="shared" si="2092"/>
        <v>179.52249129992884</v>
      </c>
      <c r="AI2881" s="23">
        <f t="shared" si="2115"/>
        <v>10445398495.088444</v>
      </c>
      <c r="AJ2881" s="23">
        <f t="shared" si="2093"/>
        <v>6219.922423797766</v>
      </c>
      <c r="AK2881" s="23">
        <f t="shared" si="2094"/>
        <v>0</v>
      </c>
      <c r="AL2881" s="23">
        <f t="shared" si="2119"/>
        <v>0</v>
      </c>
      <c r="AM2881" s="23">
        <f t="shared" si="2120"/>
        <v>0</v>
      </c>
      <c r="AN2881" s="16">
        <f t="shared" si="2110"/>
        <v>0</v>
      </c>
      <c r="AO2881" s="23">
        <f t="shared" si="2111"/>
        <v>0</v>
      </c>
      <c r="AP2881" s="22">
        <f t="shared" si="2112"/>
        <v>0</v>
      </c>
      <c r="AQ2881" s="30">
        <f t="shared" si="2095"/>
        <v>19671858866.741459</v>
      </c>
      <c r="AR2881" s="28">
        <f t="shared" si="2096"/>
        <v>9658641870.612545</v>
      </c>
      <c r="AS2881" s="25">
        <f t="shared" si="2097"/>
        <v>200337590.02425668</v>
      </c>
      <c r="AT2881" s="32">
        <f t="shared" si="2098"/>
        <v>0</v>
      </c>
      <c r="AU2881" s="23">
        <f t="shared" si="2099"/>
        <v>0</v>
      </c>
      <c r="AV2881" s="22">
        <f t="shared" si="2100"/>
        <v>2856187677.5814161</v>
      </c>
      <c r="AW2881" s="31">
        <f t="shared" si="2113"/>
        <v>13099105087.697195</v>
      </c>
    </row>
    <row r="2882" spans="1:53" x14ac:dyDescent="0.25">
      <c r="A2882">
        <f t="shared" si="2121"/>
        <v>814</v>
      </c>
      <c r="B2882" t="s">
        <v>7</v>
      </c>
      <c r="C2882" s="27">
        <f t="shared" si="2078"/>
        <v>0</v>
      </c>
      <c r="D2882" s="27">
        <f t="shared" si="2101"/>
        <v>0</v>
      </c>
      <c r="E2882" s="27" t="b">
        <f t="shared" si="2077"/>
        <v>1</v>
      </c>
      <c r="F2882" s="29">
        <f t="shared" si="2079"/>
        <v>0</v>
      </c>
      <c r="G2882" s="27">
        <f t="shared" si="2102"/>
        <v>0</v>
      </c>
      <c r="H2882" s="22">
        <f t="shared" si="2080"/>
        <v>31455157306.711555</v>
      </c>
      <c r="I2882" s="23">
        <f t="shared" si="2081"/>
        <v>132580106.5049091</v>
      </c>
      <c r="J2882" s="23">
        <f t="shared" si="2082"/>
        <v>1086</v>
      </c>
      <c r="K2882" s="19">
        <f t="shared" si="2103"/>
        <v>225.0831931027827</v>
      </c>
      <c r="L2882" s="16">
        <f t="shared" si="2083"/>
        <v>216.96876782421737</v>
      </c>
      <c r="M2882" s="23">
        <f>M2881-IF($B2882="B",(Percent_Rent_In_Elsies*2.49%/12 * H2881)/K2881,0)+IF($B2882="D",N2882,0)+IF(B2882="D",AK2881)+IF(B2882="C",F2881*90%)-(Y2882-Y2881)-IF($B2882="A",Q2881/K2881) + IF($B2882="A",Q2881/K2881)</f>
        <v>-49443732.589672364</v>
      </c>
      <c r="N2882" s="23">
        <f t="shared" si="2084"/>
        <v>0</v>
      </c>
      <c r="O2882" s="22">
        <f t="shared" si="2085"/>
        <v>0</v>
      </c>
      <c r="P2882" s="22">
        <f t="shared" si="2116"/>
        <v>0</v>
      </c>
      <c r="Q2882" s="22">
        <f t="shared" si="2117"/>
        <v>0</v>
      </c>
      <c r="R2882" s="22">
        <f t="shared" si="2086"/>
        <v>351943120.35573077</v>
      </c>
      <c r="S2882" s="16">
        <f t="shared" si="2123"/>
        <v>31994829.123248253</v>
      </c>
      <c r="T2882" s="15">
        <f t="shared" si="2087"/>
        <v>0</v>
      </c>
      <c r="U2882" s="23">
        <f t="shared" si="2104"/>
        <v>1563613.5044299751</v>
      </c>
      <c r="V2882" s="23">
        <f t="shared" si="2105"/>
        <v>142146.68222090681</v>
      </c>
      <c r="W2882" s="23">
        <f t="shared" si="2118"/>
        <v>0</v>
      </c>
      <c r="X2882" s="23">
        <f t="shared" si="2106"/>
        <v>38884131.374589346</v>
      </c>
      <c r="Y2882" s="23">
        <f t="shared" si="2088"/>
        <v>13825559.361691331</v>
      </c>
      <c r="Z2882" s="3">
        <f t="shared" si="2089"/>
        <v>0</v>
      </c>
      <c r="AA2882" s="23">
        <f t="shared" si="2090"/>
        <v>64969568.32510405</v>
      </c>
      <c r="AB2882" s="26">
        <f t="shared" si="2107"/>
        <v>70086276.274228573</v>
      </c>
      <c r="AC2882" s="23">
        <f t="shared" si="2108"/>
        <v>74889487.274228647</v>
      </c>
      <c r="AD2882" s="23">
        <f t="shared" si="2114"/>
        <v>4803211</v>
      </c>
      <c r="AE2882" s="24">
        <f t="shared" si="2122"/>
        <v>70086276.274228647</v>
      </c>
      <c r="AF2882" s="3">
        <f t="shared" si="2109"/>
        <v>0</v>
      </c>
      <c r="AG2882" s="2">
        <f t="shared" si="2091"/>
        <v>0</v>
      </c>
      <c r="AH2882" s="2">
        <f t="shared" si="2092"/>
        <v>179.52249129992887</v>
      </c>
      <c r="AI2882" s="23">
        <f t="shared" si="2115"/>
        <v>10445398495.088444</v>
      </c>
      <c r="AJ2882" s="23">
        <f t="shared" si="2093"/>
        <v>6219.922423797766</v>
      </c>
      <c r="AK2882" s="23">
        <f t="shared" si="2094"/>
        <v>0</v>
      </c>
      <c r="AL2882" s="23">
        <f t="shared" si="2119"/>
        <v>7144878.8685283661</v>
      </c>
      <c r="AM2882" s="23">
        <f t="shared" si="2120"/>
        <v>6666088843.4517584</v>
      </c>
      <c r="AN2882" s="16">
        <f t="shared" si="2110"/>
        <v>0</v>
      </c>
      <c r="AO2882" s="23">
        <f t="shared" si="2111"/>
        <v>144989.615865325</v>
      </c>
      <c r="AP2882" s="22">
        <f t="shared" si="2112"/>
        <v>32634725.705713239</v>
      </c>
      <c r="AQ2882" s="30">
        <f t="shared" si="2095"/>
        <v>19736850922.984386</v>
      </c>
      <c r="AR2882" s="28">
        <f t="shared" si="2096"/>
        <v>9690999201.1497593</v>
      </c>
      <c r="AS2882" s="25">
        <f t="shared" si="2097"/>
        <v>200337590.02425668</v>
      </c>
      <c r="AT2882" s="32">
        <f t="shared" si="2098"/>
        <v>0</v>
      </c>
      <c r="AU2882" s="23">
        <f t="shared" si="2099"/>
        <v>0</v>
      </c>
      <c r="AV2882" s="22">
        <f t="shared" si="2100"/>
        <v>2856187677.5814161</v>
      </c>
      <c r="AW2882" s="31">
        <f t="shared" si="2113"/>
        <v>13164097143.940125</v>
      </c>
    </row>
    <row r="2883" spans="1:53" s="21" customFormat="1" x14ac:dyDescent="0.25">
      <c r="A2883">
        <f t="shared" si="2121"/>
        <v>814</v>
      </c>
      <c r="B2883" t="s">
        <v>8</v>
      </c>
      <c r="C2883" s="27">
        <f t="shared" si="2078"/>
        <v>0</v>
      </c>
      <c r="D2883" s="27">
        <f t="shared" si="2101"/>
        <v>0</v>
      </c>
      <c r="E2883" s="27" t="b">
        <f t="shared" si="2077"/>
        <v>1</v>
      </c>
      <c r="F2883" s="29">
        <f t="shared" si="2079"/>
        <v>0</v>
      </c>
      <c r="G2883" s="27">
        <f t="shared" si="2102"/>
        <v>0</v>
      </c>
      <c r="H2883" s="22">
        <f t="shared" si="2080"/>
        <v>31455157306.711555</v>
      </c>
      <c r="I2883" s="23">
        <f t="shared" si="2081"/>
        <v>132580106.5049091</v>
      </c>
      <c r="J2883" s="23">
        <f t="shared" si="2082"/>
        <v>1086</v>
      </c>
      <c r="K2883" s="19">
        <f t="shared" si="2103"/>
        <v>225.0831931027827</v>
      </c>
      <c r="L2883" s="16">
        <f t="shared" si="2083"/>
        <v>216.96876782421737</v>
      </c>
      <c r="M2883" s="23">
        <f>M2882-IF($B2883="B",(Percent_Rent_In_Elsies*2.49%/12 * H2882)/K2882,0)+IF($B2883="D",N2883,0)+IF(B2883="D",AK2882)+IF(B2883="C",F2882*90%)-(Y2883-Y2882)-IF($B2883="A",Q2882/K2882) + IF($B2883="A",Q2882/K2882)</f>
        <v>-49443732.589672364</v>
      </c>
      <c r="N2883" s="23">
        <f t="shared" si="2084"/>
        <v>0</v>
      </c>
      <c r="O2883" s="22">
        <f t="shared" si="2085"/>
        <v>0</v>
      </c>
      <c r="P2883" s="22">
        <f t="shared" si="2116"/>
        <v>0</v>
      </c>
      <c r="Q2883" s="22">
        <f t="shared" si="2117"/>
        <v>0</v>
      </c>
      <c r="R2883" s="22">
        <f t="shared" si="2086"/>
        <v>384577846.06144398</v>
      </c>
      <c r="S2883" s="16">
        <f t="shared" si="2123"/>
        <v>31994829.123248253</v>
      </c>
      <c r="T2883" s="15">
        <f t="shared" si="2087"/>
        <v>0</v>
      </c>
      <c r="U2883" s="23">
        <f t="shared" si="2104"/>
        <v>1708603.1202953001</v>
      </c>
      <c r="V2883" s="23">
        <f t="shared" si="2105"/>
        <v>142146.68222090681</v>
      </c>
      <c r="W2883" s="23">
        <f t="shared" si="2118"/>
        <v>0</v>
      </c>
      <c r="X2883" s="23">
        <f t="shared" si="2106"/>
        <v>38884131.374589346</v>
      </c>
      <c r="Y2883" s="23">
        <f t="shared" si="2088"/>
        <v>13825559.361691331</v>
      </c>
      <c r="Z2883" s="3">
        <f t="shared" si="2089"/>
        <v>0</v>
      </c>
      <c r="AA2883" s="23">
        <f t="shared" si="2090"/>
        <v>64969568.32510405</v>
      </c>
      <c r="AB2883" s="26">
        <f t="shared" si="2107"/>
        <v>70086276.274228573</v>
      </c>
      <c r="AC2883" s="23">
        <f t="shared" si="2108"/>
        <v>74889487.274228647</v>
      </c>
      <c r="AD2883" s="23">
        <f t="shared" si="2114"/>
        <v>4803211</v>
      </c>
      <c r="AE2883" s="24">
        <f t="shared" si="2122"/>
        <v>70086276.274228647</v>
      </c>
      <c r="AF2883" s="3">
        <f t="shared" si="2109"/>
        <v>1E-4</v>
      </c>
      <c r="AG2883" s="2">
        <f t="shared" si="2091"/>
        <v>0</v>
      </c>
      <c r="AH2883" s="2">
        <f t="shared" si="2092"/>
        <v>179.52249129992887</v>
      </c>
      <c r="AI2883" s="23">
        <f t="shared" si="2115"/>
        <v>10445398495.088444</v>
      </c>
      <c r="AJ2883" s="23">
        <f t="shared" si="2093"/>
        <v>6219.922423797766</v>
      </c>
      <c r="AK2883" s="23">
        <f t="shared" si="2094"/>
        <v>62016.026243086773</v>
      </c>
      <c r="AL2883" s="23">
        <f t="shared" si="2119"/>
        <v>0</v>
      </c>
      <c r="AM2883" s="23">
        <f t="shared" si="2120"/>
        <v>0</v>
      </c>
      <c r="AN2883" s="16">
        <f t="shared" si="2110"/>
        <v>0</v>
      </c>
      <c r="AO2883" s="23">
        <f t="shared" si="2111"/>
        <v>0</v>
      </c>
      <c r="AP2883" s="22">
        <f t="shared" si="2112"/>
        <v>0</v>
      </c>
      <c r="AQ2883" s="30">
        <f t="shared" si="2095"/>
        <v>19736850922.984386</v>
      </c>
      <c r="AR2883" s="28">
        <f t="shared" si="2096"/>
        <v>9690999201.1497593</v>
      </c>
      <c r="AS2883" s="25">
        <f t="shared" si="2097"/>
        <v>200337590.02425668</v>
      </c>
      <c r="AT2883" s="32">
        <f t="shared" si="2098"/>
        <v>0</v>
      </c>
      <c r="AU2883" s="23">
        <f t="shared" si="2099"/>
        <v>0</v>
      </c>
      <c r="AV2883" s="22">
        <f t="shared" si="2100"/>
        <v>2856187677.5814161</v>
      </c>
      <c r="AW2883" s="31">
        <f t="shared" si="2113"/>
        <v>13164097143.940125</v>
      </c>
      <c r="AX2883"/>
      <c r="AY2883"/>
      <c r="AZ2883"/>
      <c r="BA2883"/>
    </row>
    <row r="2884" spans="1:53" s="21" customFormat="1" x14ac:dyDescent="0.25">
      <c r="A2884">
        <f t="shared" si="2121"/>
        <v>814</v>
      </c>
      <c r="B2884" t="s">
        <v>9</v>
      </c>
      <c r="C2884" s="27">
        <f t="shared" si="2078"/>
        <v>0</v>
      </c>
      <c r="D2884" s="27">
        <f t="shared" si="2101"/>
        <v>0</v>
      </c>
      <c r="E2884" s="27" t="b">
        <f t="shared" si="2077"/>
        <v>1</v>
      </c>
      <c r="F2884" s="29">
        <f t="shared" si="2079"/>
        <v>0</v>
      </c>
      <c r="G2884" s="27">
        <f t="shared" si="2102"/>
        <v>0</v>
      </c>
      <c r="H2884" s="22">
        <f t="shared" si="2080"/>
        <v>31455157306.711555</v>
      </c>
      <c r="I2884" s="23">
        <f t="shared" si="2081"/>
        <v>132580106.5049091</v>
      </c>
      <c r="J2884" s="23">
        <f t="shared" si="2082"/>
        <v>1086</v>
      </c>
      <c r="K2884" s="19">
        <f t="shared" si="2103"/>
        <v>225.0831931027827</v>
      </c>
      <c r="L2884" s="16">
        <f t="shared" si="2083"/>
        <v>216.96876782421737</v>
      </c>
      <c r="M2884" s="23">
        <f>M2883-IF($B2884="B",(Percent_Rent_In_Elsies*2.49%/12 * H2883)/K2883,0)+IF($B2884="D",N2884,0)+IF(B2884="D",AK2883)+IF(B2884="C",F2883*90%)-(Y2884-Y2883)-IF($B2884="A",Q2883/K2883) + IF($B2884="A",Q2883/K2883)</f>
        <v>-49381716.563429281</v>
      </c>
      <c r="N2884" s="23">
        <f t="shared" si="2084"/>
        <v>0</v>
      </c>
      <c r="O2884" s="22">
        <f t="shared" si="2085"/>
        <v>22353736.381607506</v>
      </c>
      <c r="P2884" s="22">
        <f t="shared" si="2116"/>
        <v>0</v>
      </c>
      <c r="Q2884" s="22">
        <f t="shared" si="2117"/>
        <v>0</v>
      </c>
      <c r="R2884" s="22">
        <f t="shared" si="2086"/>
        <v>384577846.06144398</v>
      </c>
      <c r="S2884" s="16">
        <f t="shared" si="2123"/>
        <v>0</v>
      </c>
      <c r="T2884" s="15">
        <f t="shared" si="2087"/>
        <v>9641092.7416407466</v>
      </c>
      <c r="U2884" s="23">
        <f t="shared" si="2104"/>
        <v>1708603.1202953001</v>
      </c>
      <c r="V2884" s="23">
        <f t="shared" si="2105"/>
        <v>0</v>
      </c>
      <c r="W2884" s="23">
        <f t="shared" si="2118"/>
        <v>142146.68222090681</v>
      </c>
      <c r="X2884" s="23">
        <f t="shared" si="2106"/>
        <v>38884131.374589346</v>
      </c>
      <c r="Y2884" s="23">
        <f t="shared" si="2088"/>
        <v>13825559.361691331</v>
      </c>
      <c r="Z2884" s="3">
        <f t="shared" si="2089"/>
        <v>0</v>
      </c>
      <c r="AA2884" s="23">
        <f t="shared" si="2090"/>
        <v>64907552.298860967</v>
      </c>
      <c r="AB2884" s="26">
        <f t="shared" si="2107"/>
        <v>70086276.274228573</v>
      </c>
      <c r="AC2884" s="23">
        <f t="shared" si="2108"/>
        <v>74889487.274228647</v>
      </c>
      <c r="AD2884" s="23">
        <f t="shared" si="2114"/>
        <v>4803211</v>
      </c>
      <c r="AE2884" s="24">
        <f t="shared" si="2122"/>
        <v>70086276.274228647</v>
      </c>
      <c r="AF2884" s="3">
        <f t="shared" si="2109"/>
        <v>0</v>
      </c>
      <c r="AG2884" s="2">
        <f t="shared" si="2091"/>
        <v>0</v>
      </c>
      <c r="AH2884" s="2">
        <f t="shared" si="2092"/>
        <v>179.52249129992887</v>
      </c>
      <c r="AI2884" s="23">
        <f t="shared" si="2115"/>
        <v>10435427948.50963</v>
      </c>
      <c r="AJ2884" s="23">
        <f t="shared" si="2093"/>
        <v>6219.922423797766</v>
      </c>
      <c r="AK2884" s="23">
        <f t="shared" si="2094"/>
        <v>0</v>
      </c>
      <c r="AL2884" s="23">
        <f t="shared" si="2119"/>
        <v>0</v>
      </c>
      <c r="AM2884" s="23">
        <f t="shared" si="2120"/>
        <v>0</v>
      </c>
      <c r="AN2884" s="16">
        <f t="shared" si="2110"/>
        <v>0</v>
      </c>
      <c r="AO2884" s="23">
        <f t="shared" si="2111"/>
        <v>0</v>
      </c>
      <c r="AP2884" s="22">
        <f t="shared" si="2112"/>
        <v>0</v>
      </c>
      <c r="AQ2884" s="30">
        <f t="shared" si="2095"/>
        <v>19736850922.984386</v>
      </c>
      <c r="AR2884" s="28">
        <f t="shared" si="2096"/>
        <v>9690999201.1497593</v>
      </c>
      <c r="AS2884" s="25">
        <f t="shared" si="2097"/>
        <v>200337590.02425668</v>
      </c>
      <c r="AT2884" s="32">
        <f t="shared" si="2098"/>
        <v>0</v>
      </c>
      <c r="AU2884" s="23">
        <f t="shared" si="2099"/>
        <v>0</v>
      </c>
      <c r="AV2884" s="22">
        <f t="shared" si="2100"/>
        <v>2856187677.5814161</v>
      </c>
      <c r="AW2884" s="31">
        <f t="shared" si="2113"/>
        <v>13164097143.940125</v>
      </c>
      <c r="AX2884"/>
      <c r="AY2884"/>
      <c r="AZ2884"/>
      <c r="BA2884"/>
    </row>
    <row r="2885" spans="1:53" x14ac:dyDescent="0.25">
      <c r="A2885" s="21">
        <f t="shared" si="2121"/>
        <v>814</v>
      </c>
      <c r="B2885" s="21" t="s">
        <v>28</v>
      </c>
      <c r="C2885" s="27">
        <f t="shared" si="2078"/>
        <v>0</v>
      </c>
      <c r="D2885" s="27">
        <f t="shared" si="2101"/>
        <v>0</v>
      </c>
      <c r="E2885" s="27" t="b">
        <f t="shared" si="2077"/>
        <v>1</v>
      </c>
      <c r="F2885" s="29">
        <f t="shared" si="2079"/>
        <v>0</v>
      </c>
      <c r="G2885" s="27">
        <f t="shared" si="2102"/>
        <v>0</v>
      </c>
      <c r="H2885" s="22">
        <f t="shared" si="2080"/>
        <v>31455157306.711555</v>
      </c>
      <c r="I2885" s="23">
        <f t="shared" si="2081"/>
        <v>132580106.5049091</v>
      </c>
      <c r="J2885" s="23">
        <f t="shared" si="2082"/>
        <v>1086</v>
      </c>
      <c r="K2885" s="19">
        <f t="shared" si="2103"/>
        <v>225.0831931027827</v>
      </c>
      <c r="L2885" s="16">
        <f t="shared" si="2083"/>
        <v>216.96876782421737</v>
      </c>
      <c r="M2885" s="23">
        <f>M2884-IF($B2885="B",(Percent_Rent_In_Elsies*2.49%/12 * H2884)/K2884,0)+IF($B2885="D",N2885,0)+IF(B2885="D",AK2884)+IF(B2885="C",F2884*90%)-(Y2885-Y2884)-IF($B2885="A",Q2884/K2884) + IF($B2885="A",Q2884/K2884)</f>
        <v>-49381716.563429281</v>
      </c>
      <c r="N2885" s="23">
        <f t="shared" si="2084"/>
        <v>0</v>
      </c>
      <c r="O2885" s="22">
        <f t="shared" si="2085"/>
        <v>0</v>
      </c>
      <c r="P2885" s="22">
        <f t="shared" si="2116"/>
        <v>22353736.381607506</v>
      </c>
      <c r="Q2885" s="22">
        <f t="shared" si="2117"/>
        <v>0</v>
      </c>
      <c r="R2885" s="22">
        <f t="shared" si="2086"/>
        <v>384577846.06144398</v>
      </c>
      <c r="S2885" s="16">
        <f t="shared" si="2123"/>
        <v>0</v>
      </c>
      <c r="T2885" s="15">
        <f t="shared" si="2087"/>
        <v>0</v>
      </c>
      <c r="U2885" s="23">
        <f t="shared" si="2104"/>
        <v>1708603.1202953001</v>
      </c>
      <c r="V2885" s="23">
        <f t="shared" si="2105"/>
        <v>0</v>
      </c>
      <c r="W2885" s="23">
        <f t="shared" si="2118"/>
        <v>0</v>
      </c>
      <c r="X2885" s="23">
        <f t="shared" si="2106"/>
        <v>38884131.374589346</v>
      </c>
      <c r="Y2885" s="23">
        <f t="shared" si="2088"/>
        <v>13825559.361691331</v>
      </c>
      <c r="Z2885" s="3">
        <f t="shared" si="2089"/>
        <v>7107.3341110453412</v>
      </c>
      <c r="AA2885" s="23">
        <f t="shared" si="2090"/>
        <v>65014162.310526647</v>
      </c>
      <c r="AB2885" s="26">
        <f t="shared" si="2107"/>
        <v>70086276.274228558</v>
      </c>
      <c r="AC2885" s="23">
        <f t="shared" si="2108"/>
        <v>74889487.274228647</v>
      </c>
      <c r="AD2885" s="23">
        <f t="shared" si="2114"/>
        <v>4803211</v>
      </c>
      <c r="AE2885" s="24">
        <f t="shared" si="2122"/>
        <v>70086276.274228647</v>
      </c>
      <c r="AF2885" s="3">
        <f t="shared" si="2109"/>
        <v>0</v>
      </c>
      <c r="AG2885" s="2">
        <f t="shared" si="2091"/>
        <v>852880093.32544088</v>
      </c>
      <c r="AH2885" s="2">
        <f t="shared" si="2092"/>
        <v>179.52249129992887</v>
      </c>
      <c r="AI2885" s="23">
        <f t="shared" si="2115"/>
        <v>10452568035.539942</v>
      </c>
      <c r="AJ2885" s="23">
        <f t="shared" si="2093"/>
        <v>6219.922423797766</v>
      </c>
      <c r="AK2885" s="23">
        <f t="shared" si="2094"/>
        <v>0</v>
      </c>
      <c r="AL2885" s="23">
        <f t="shared" si="2119"/>
        <v>0</v>
      </c>
      <c r="AM2885" s="23">
        <f t="shared" si="2120"/>
        <v>0</v>
      </c>
      <c r="AN2885" s="16">
        <f t="shared" si="2110"/>
        <v>0</v>
      </c>
      <c r="AO2885" s="23">
        <f t="shared" si="2111"/>
        <v>0</v>
      </c>
      <c r="AP2885" s="22">
        <f t="shared" si="2112"/>
        <v>0</v>
      </c>
      <c r="AQ2885" s="30">
        <f t="shared" si="2095"/>
        <v>19736850922.984386</v>
      </c>
      <c r="AR2885" s="28">
        <f t="shared" si="2096"/>
        <v>9690999201.1497593</v>
      </c>
      <c r="AS2885" s="25">
        <f t="shared" si="2097"/>
        <v>200337590.02425668</v>
      </c>
      <c r="AT2885" s="32">
        <f t="shared" si="2098"/>
        <v>14214.668222090682</v>
      </c>
      <c r="AU2885" s="23">
        <f t="shared" si="2099"/>
        <v>14214.668222090682</v>
      </c>
      <c r="AV2885" s="22">
        <f t="shared" si="2100"/>
        <v>2865828770.3230567</v>
      </c>
      <c r="AW2885" s="31">
        <f t="shared" si="2113"/>
        <v>13164097143.940125</v>
      </c>
    </row>
    <row r="2886" spans="1:53" x14ac:dyDescent="0.25">
      <c r="A2886">
        <f t="shared" si="2121"/>
        <v>815</v>
      </c>
      <c r="B2886" t="s">
        <v>6</v>
      </c>
      <c r="C2886" s="27">
        <f t="shared" si="2078"/>
        <v>0</v>
      </c>
      <c r="D2886" s="27">
        <f t="shared" si="2101"/>
        <v>0</v>
      </c>
      <c r="E2886" s="27" t="b">
        <f t="shared" si="2077"/>
        <v>1</v>
      </c>
      <c r="F2886" s="29">
        <f t="shared" si="2079"/>
        <v>0</v>
      </c>
      <c r="G2886" s="27">
        <f t="shared" si="2102"/>
        <v>0</v>
      </c>
      <c r="H2886" s="22">
        <f t="shared" si="2080"/>
        <v>31507582568.889408</v>
      </c>
      <c r="I2886" s="23">
        <f t="shared" si="2081"/>
        <v>132580106.5049091</v>
      </c>
      <c r="J2886" s="23">
        <f t="shared" si="2082"/>
        <v>1086</v>
      </c>
      <c r="K2886" s="19">
        <f t="shared" si="2103"/>
        <v>225.0831931027827</v>
      </c>
      <c r="L2886" s="16">
        <f t="shared" si="2083"/>
        <v>217.33038243725773</v>
      </c>
      <c r="M2886" s="23">
        <f>M2885-IF($B2886="B",(Percent_Rent_In_Elsies*2.49%/12 * H2885)/K2885,0)+IF($B2886="D",N2886,0)+IF(B2886="D",AK2885)+IF(B2886="C",F2885*90%)-(Y2886-Y2885)-IF($B2886="A",Q2885/K2885) + IF($B2886="A",Q2885/K2885)</f>
        <v>-49381716.563429281</v>
      </c>
      <c r="N2886" s="23">
        <f t="shared" si="2084"/>
        <v>0</v>
      </c>
      <c r="O2886" s="22">
        <f t="shared" si="2085"/>
        <v>0</v>
      </c>
      <c r="P2886" s="22">
        <f t="shared" si="2116"/>
        <v>0</v>
      </c>
      <c r="Q2886" s="22">
        <f t="shared" si="2117"/>
        <v>0</v>
      </c>
      <c r="R2886" s="22">
        <f t="shared" si="2086"/>
        <v>384577846.06144398</v>
      </c>
      <c r="S2886" s="16">
        <f t="shared" si="2123"/>
        <v>0</v>
      </c>
      <c r="T2886" s="15">
        <f t="shared" si="2087"/>
        <v>0</v>
      </c>
      <c r="U2886" s="23">
        <f t="shared" si="2104"/>
        <v>1708603.1202953001</v>
      </c>
      <c r="V2886" s="23">
        <f t="shared" si="2105"/>
        <v>0</v>
      </c>
      <c r="W2886" s="23">
        <f t="shared" si="2118"/>
        <v>0</v>
      </c>
      <c r="X2886" s="23">
        <f t="shared" si="2106"/>
        <v>38919668.045144573</v>
      </c>
      <c r="Y2886" s="23">
        <f t="shared" si="2088"/>
        <v>13825559.361691331</v>
      </c>
      <c r="Z2886" s="3">
        <f t="shared" si="2089"/>
        <v>0</v>
      </c>
      <c r="AA2886" s="23">
        <f t="shared" si="2090"/>
        <v>65014162.310526647</v>
      </c>
      <c r="AB2886" s="26">
        <f t="shared" si="2107"/>
        <v>70086276.274228573</v>
      </c>
      <c r="AC2886" s="23">
        <f t="shared" si="2108"/>
        <v>74889487.274228647</v>
      </c>
      <c r="AD2886" s="23">
        <f t="shared" si="2114"/>
        <v>4803211</v>
      </c>
      <c r="AE2886" s="24">
        <f t="shared" si="2122"/>
        <v>70086276.274228647</v>
      </c>
      <c r="AF2886" s="3">
        <f t="shared" si="2109"/>
        <v>0</v>
      </c>
      <c r="AG2886" s="2">
        <f t="shared" si="2091"/>
        <v>0</v>
      </c>
      <c r="AH2886" s="2">
        <f t="shared" si="2092"/>
        <v>179.82169545209541</v>
      </c>
      <c r="AI2886" s="23">
        <f t="shared" si="2115"/>
        <v>10452568035.539942</v>
      </c>
      <c r="AJ2886" s="23">
        <f t="shared" si="2093"/>
        <v>6219.922423797766</v>
      </c>
      <c r="AK2886" s="23">
        <f t="shared" si="2094"/>
        <v>0</v>
      </c>
      <c r="AL2886" s="23">
        <f t="shared" si="2119"/>
        <v>0</v>
      </c>
      <c r="AM2886" s="23">
        <f t="shared" si="2120"/>
        <v>0</v>
      </c>
      <c r="AN2886" s="16">
        <f t="shared" si="2110"/>
        <v>0</v>
      </c>
      <c r="AO2886" s="23">
        <f t="shared" si="2111"/>
        <v>0</v>
      </c>
      <c r="AP2886" s="22">
        <f t="shared" si="2112"/>
        <v>0</v>
      </c>
      <c r="AQ2886" s="30">
        <f t="shared" si="2095"/>
        <v>19736850922.984386</v>
      </c>
      <c r="AR2886" s="28">
        <f t="shared" si="2096"/>
        <v>9690999201.1497593</v>
      </c>
      <c r="AS2886" s="25">
        <f t="shared" si="2097"/>
        <v>200337590.02425668</v>
      </c>
      <c r="AT2886" s="32">
        <f t="shared" si="2098"/>
        <v>0</v>
      </c>
      <c r="AU2886" s="23">
        <f t="shared" si="2099"/>
        <v>0</v>
      </c>
      <c r="AV2886" s="22">
        <f t="shared" si="2100"/>
        <v>2865828770.3230567</v>
      </c>
      <c r="AW2886" s="31">
        <f t="shared" si="2113"/>
        <v>13141743407.558516</v>
      </c>
    </row>
    <row r="2887" spans="1:53" x14ac:dyDescent="0.25">
      <c r="A2887">
        <f t="shared" si="2121"/>
        <v>815</v>
      </c>
      <c r="B2887" t="s">
        <v>7</v>
      </c>
      <c r="C2887" s="27">
        <f t="shared" si="2078"/>
        <v>0</v>
      </c>
      <c r="D2887" s="27">
        <f t="shared" si="2101"/>
        <v>0</v>
      </c>
      <c r="E2887" s="27" t="b">
        <f t="shared" si="2077"/>
        <v>1</v>
      </c>
      <c r="F2887" s="29">
        <f t="shared" si="2079"/>
        <v>0</v>
      </c>
      <c r="G2887" s="27">
        <f t="shared" si="2102"/>
        <v>0</v>
      </c>
      <c r="H2887" s="22">
        <f t="shared" si="2080"/>
        <v>31507582568.889408</v>
      </c>
      <c r="I2887" s="23">
        <f t="shared" si="2081"/>
        <v>132580106.5049091</v>
      </c>
      <c r="J2887" s="23">
        <f t="shared" si="2082"/>
        <v>1086</v>
      </c>
      <c r="K2887" s="19">
        <f t="shared" si="2103"/>
        <v>225.0831931027827</v>
      </c>
      <c r="L2887" s="16">
        <f t="shared" si="2083"/>
        <v>217.33038243725773</v>
      </c>
      <c r="M2887" s="23">
        <f>M2886-IF($B2887="B",(Percent_Rent_In_Elsies*2.49%/12 * H2886)/K2886,0)+IF($B2887="D",N2887,0)+IF(B2887="D",AK2886)+IF(B2887="C",F2886*90%)-(Y2887-Y2886)-IF($B2887="A",Q2886/K2886) + IF($B2887="A",Q2886/K2886)</f>
        <v>-49526947.828654379</v>
      </c>
      <c r="N2887" s="23">
        <f t="shared" si="2084"/>
        <v>0</v>
      </c>
      <c r="O2887" s="22">
        <f t="shared" si="2085"/>
        <v>0</v>
      </c>
      <c r="P2887" s="22">
        <f t="shared" si="2116"/>
        <v>0</v>
      </c>
      <c r="Q2887" s="22">
        <f t="shared" si="2117"/>
        <v>0</v>
      </c>
      <c r="R2887" s="22">
        <f t="shared" si="2086"/>
        <v>352529692.22299033</v>
      </c>
      <c r="S2887" s="16">
        <f t="shared" si="2123"/>
        <v>32048153.838453665</v>
      </c>
      <c r="T2887" s="15">
        <f t="shared" si="2087"/>
        <v>0</v>
      </c>
      <c r="U2887" s="23">
        <f t="shared" si="2104"/>
        <v>1566219.5269373585</v>
      </c>
      <c r="V2887" s="23">
        <f t="shared" si="2105"/>
        <v>142383.59335794169</v>
      </c>
      <c r="W2887" s="23">
        <f t="shared" si="2118"/>
        <v>0</v>
      </c>
      <c r="X2887" s="23">
        <f t="shared" si="2106"/>
        <v>38919668.045144573</v>
      </c>
      <c r="Y2887" s="23">
        <f t="shared" si="2088"/>
        <v>13825559.361691331</v>
      </c>
      <c r="Z2887" s="3">
        <f t="shared" si="2089"/>
        <v>0</v>
      </c>
      <c r="AA2887" s="23">
        <f t="shared" si="2090"/>
        <v>65014162.310526647</v>
      </c>
      <c r="AB2887" s="26">
        <f t="shared" si="2107"/>
        <v>70086276.274228573</v>
      </c>
      <c r="AC2887" s="23">
        <f t="shared" si="2108"/>
        <v>74889487.274228647</v>
      </c>
      <c r="AD2887" s="23">
        <f t="shared" si="2114"/>
        <v>4803211</v>
      </c>
      <c r="AE2887" s="24">
        <f t="shared" si="2122"/>
        <v>70086276.274228647</v>
      </c>
      <c r="AF2887" s="3">
        <f t="shared" si="2109"/>
        <v>0</v>
      </c>
      <c r="AG2887" s="2">
        <f t="shared" si="2091"/>
        <v>0</v>
      </c>
      <c r="AH2887" s="2">
        <f t="shared" si="2092"/>
        <v>179.82169545209541</v>
      </c>
      <c r="AI2887" s="23">
        <f t="shared" si="2115"/>
        <v>10452568035.539942</v>
      </c>
      <c r="AJ2887" s="23">
        <f t="shared" si="2093"/>
        <v>6219.922423797766</v>
      </c>
      <c r="AK2887" s="23">
        <f t="shared" si="2094"/>
        <v>0</v>
      </c>
      <c r="AL2887" s="23">
        <f t="shared" si="2119"/>
        <v>7169540.4514980316</v>
      </c>
      <c r="AM2887" s="23">
        <f t="shared" si="2120"/>
        <v>6689097813.3896646</v>
      </c>
      <c r="AN2887" s="16">
        <f t="shared" si="2110"/>
        <v>0</v>
      </c>
      <c r="AO2887" s="23">
        <f t="shared" si="2111"/>
        <v>145231.26522510056</v>
      </c>
      <c r="AP2887" s="22">
        <f t="shared" si="2112"/>
        <v>32689116.915222764</v>
      </c>
      <c r="AQ2887" s="30">
        <f t="shared" si="2095"/>
        <v>19801951299.321053</v>
      </c>
      <c r="AR2887" s="28">
        <f t="shared" si="2096"/>
        <v>9723410460.5712032</v>
      </c>
      <c r="AS2887" s="25">
        <f t="shared" si="2097"/>
        <v>200337590.02425668</v>
      </c>
      <c r="AT2887" s="32">
        <f t="shared" si="2098"/>
        <v>0</v>
      </c>
      <c r="AU2887" s="23">
        <f t="shared" si="2099"/>
        <v>0</v>
      </c>
      <c r="AV2887" s="22">
        <f t="shared" si="2100"/>
        <v>2865828770.3230567</v>
      </c>
      <c r="AW2887" s="31">
        <f t="shared" si="2113"/>
        <v>13206843783.895182</v>
      </c>
    </row>
    <row r="2888" spans="1:53" x14ac:dyDescent="0.25">
      <c r="A2888">
        <f t="shared" si="2121"/>
        <v>815</v>
      </c>
      <c r="B2888" t="s">
        <v>8</v>
      </c>
      <c r="C2888" s="27">
        <f t="shared" si="2078"/>
        <v>0</v>
      </c>
      <c r="D2888" s="27">
        <f t="shared" si="2101"/>
        <v>0</v>
      </c>
      <c r="E2888" s="27" t="b">
        <f t="shared" si="2077"/>
        <v>1</v>
      </c>
      <c r="F2888" s="29">
        <f t="shared" si="2079"/>
        <v>0</v>
      </c>
      <c r="G2888" s="27">
        <f t="shared" si="2102"/>
        <v>0</v>
      </c>
      <c r="H2888" s="22">
        <f t="shared" si="2080"/>
        <v>31507582568.889408</v>
      </c>
      <c r="I2888" s="23">
        <f t="shared" si="2081"/>
        <v>132580106.5049091</v>
      </c>
      <c r="J2888" s="23">
        <f t="shared" si="2082"/>
        <v>1086</v>
      </c>
      <c r="K2888" s="19">
        <f t="shared" si="2103"/>
        <v>225.0831931027827</v>
      </c>
      <c r="L2888" s="16">
        <f t="shared" si="2083"/>
        <v>217.33038243725773</v>
      </c>
      <c r="M2888" s="23">
        <f>M2887-IF($B2888="B",(Percent_Rent_In_Elsies*2.49%/12 * H2887)/K2887,0)+IF($B2888="D",N2888,0)+IF(B2888="D",AK2887)+IF(B2888="C",F2887*90%)-(Y2888-Y2887)-IF($B2888="A",Q2887/K2887) + IF($B2888="A",Q2887/K2887)</f>
        <v>-49526947.828654379</v>
      </c>
      <c r="N2888" s="23">
        <f t="shared" si="2084"/>
        <v>0</v>
      </c>
      <c r="O2888" s="22">
        <f t="shared" si="2085"/>
        <v>0</v>
      </c>
      <c r="P2888" s="22">
        <f t="shared" si="2116"/>
        <v>0</v>
      </c>
      <c r="Q2888" s="22">
        <f t="shared" si="2117"/>
        <v>0</v>
      </c>
      <c r="R2888" s="22">
        <f t="shared" si="2086"/>
        <v>385218809.1382131</v>
      </c>
      <c r="S2888" s="16">
        <f t="shared" si="2123"/>
        <v>32048153.838453665</v>
      </c>
      <c r="T2888" s="15">
        <f t="shared" si="2087"/>
        <v>0</v>
      </c>
      <c r="U2888" s="23">
        <f t="shared" si="2104"/>
        <v>1711450.7921624591</v>
      </c>
      <c r="V2888" s="23">
        <f t="shared" si="2105"/>
        <v>142383.59335794169</v>
      </c>
      <c r="W2888" s="23">
        <f t="shared" si="2118"/>
        <v>0</v>
      </c>
      <c r="X2888" s="23">
        <f t="shared" si="2106"/>
        <v>38919668.045144573</v>
      </c>
      <c r="Y2888" s="23">
        <f t="shared" si="2088"/>
        <v>13825559.361691331</v>
      </c>
      <c r="Z2888" s="3">
        <f t="shared" si="2089"/>
        <v>0</v>
      </c>
      <c r="AA2888" s="23">
        <f t="shared" si="2090"/>
        <v>65014162.310526647</v>
      </c>
      <c r="AB2888" s="26">
        <f t="shared" si="2107"/>
        <v>70086276.274228573</v>
      </c>
      <c r="AC2888" s="23">
        <f t="shared" si="2108"/>
        <v>74889487.274228647</v>
      </c>
      <c r="AD2888" s="23">
        <f t="shared" si="2114"/>
        <v>4803211</v>
      </c>
      <c r="AE2888" s="24">
        <f t="shared" si="2122"/>
        <v>70086276.274228647</v>
      </c>
      <c r="AF2888" s="3">
        <f t="shared" si="2109"/>
        <v>1E-4</v>
      </c>
      <c r="AG2888" s="2">
        <f t="shared" si="2091"/>
        <v>0</v>
      </c>
      <c r="AH2888" s="2">
        <f t="shared" si="2092"/>
        <v>179.82169545209541</v>
      </c>
      <c r="AI2888" s="23">
        <f t="shared" si="2115"/>
        <v>10452568035.539942</v>
      </c>
      <c r="AJ2888" s="23">
        <f t="shared" si="2093"/>
        <v>6219.922423797766</v>
      </c>
      <c r="AK2888" s="23">
        <f t="shared" si="2094"/>
        <v>62040.159486309909</v>
      </c>
      <c r="AL2888" s="23">
        <f t="shared" si="2119"/>
        <v>0</v>
      </c>
      <c r="AM2888" s="23">
        <f t="shared" si="2120"/>
        <v>0</v>
      </c>
      <c r="AN2888" s="16">
        <f t="shared" si="2110"/>
        <v>0</v>
      </c>
      <c r="AO2888" s="23">
        <f t="shared" si="2111"/>
        <v>0</v>
      </c>
      <c r="AP2888" s="22">
        <f t="shared" si="2112"/>
        <v>0</v>
      </c>
      <c r="AQ2888" s="30">
        <f t="shared" si="2095"/>
        <v>19801951299.321053</v>
      </c>
      <c r="AR2888" s="28">
        <f t="shared" si="2096"/>
        <v>9723410460.5712032</v>
      </c>
      <c r="AS2888" s="25">
        <f t="shared" si="2097"/>
        <v>200337590.02425668</v>
      </c>
      <c r="AT2888" s="32">
        <f t="shared" si="2098"/>
        <v>0</v>
      </c>
      <c r="AU2888" s="23">
        <f t="shared" si="2099"/>
        <v>0</v>
      </c>
      <c r="AV2888" s="22">
        <f t="shared" si="2100"/>
        <v>2865828770.3230567</v>
      </c>
      <c r="AW2888" s="31">
        <f t="shared" si="2113"/>
        <v>13206843783.895184</v>
      </c>
    </row>
    <row r="2889" spans="1:53" x14ac:dyDescent="0.25">
      <c r="A2889" s="21">
        <f t="shared" si="2121"/>
        <v>815</v>
      </c>
      <c r="B2889" s="21" t="s">
        <v>9</v>
      </c>
      <c r="C2889" s="27">
        <f t="shared" si="2078"/>
        <v>0</v>
      </c>
      <c r="D2889" s="27">
        <f t="shared" si="2101"/>
        <v>0</v>
      </c>
      <c r="E2889" s="27" t="b">
        <f t="shared" si="2077"/>
        <v>1</v>
      </c>
      <c r="F2889" s="29">
        <f t="shared" si="2079"/>
        <v>0</v>
      </c>
      <c r="G2889" s="27">
        <f t="shared" si="2102"/>
        <v>0</v>
      </c>
      <c r="H2889" s="22">
        <f t="shared" si="2080"/>
        <v>31507582568.889408</v>
      </c>
      <c r="I2889" s="23">
        <f t="shared" si="2081"/>
        <v>132580106.5049091</v>
      </c>
      <c r="J2889" s="23">
        <f t="shared" si="2082"/>
        <v>1086</v>
      </c>
      <c r="K2889" s="19">
        <f t="shared" si="2103"/>
        <v>225.0831931027827</v>
      </c>
      <c r="L2889" s="16">
        <f t="shared" si="2083"/>
        <v>217.33038243725773</v>
      </c>
      <c r="M2889" s="23">
        <f>M2888-IF($B2889="B",(Percent_Rent_In_Elsies*2.49%/12 * H2888)/K2888,0)+IF($B2889="D",N2889,0)+IF(B2889="D",AK2888)+IF(B2889="C",F2888*90%)-(Y2889-Y2888)-IF($B2889="A",Q2888/K2888) + IF($B2889="A",Q2888/K2888)</f>
        <v>-49464907.66916807</v>
      </c>
      <c r="N2889" s="23">
        <f t="shared" si="2084"/>
        <v>0</v>
      </c>
      <c r="O2889" s="22">
        <f t="shared" si="2085"/>
        <v>22390992.608910181</v>
      </c>
      <c r="P2889" s="22">
        <f t="shared" si="2116"/>
        <v>0</v>
      </c>
      <c r="Q2889" s="22">
        <f t="shared" si="2117"/>
        <v>0</v>
      </c>
      <c r="R2889" s="22">
        <f t="shared" si="2086"/>
        <v>385218809.1382131</v>
      </c>
      <c r="S2889" s="16">
        <f t="shared" si="2123"/>
        <v>0</v>
      </c>
      <c r="T2889" s="15">
        <f t="shared" si="2087"/>
        <v>9657161.2295434847</v>
      </c>
      <c r="U2889" s="23">
        <f t="shared" si="2104"/>
        <v>1711450.7921624591</v>
      </c>
      <c r="V2889" s="23">
        <f t="shared" si="2105"/>
        <v>0</v>
      </c>
      <c r="W2889" s="23">
        <f t="shared" si="2118"/>
        <v>142383.59335794169</v>
      </c>
      <c r="X2889" s="23">
        <f t="shared" si="2106"/>
        <v>38919668.045144573</v>
      </c>
      <c r="Y2889" s="23">
        <f t="shared" si="2088"/>
        <v>13825559.361691331</v>
      </c>
      <c r="Z2889" s="3">
        <f t="shared" si="2089"/>
        <v>0</v>
      </c>
      <c r="AA2889" s="23">
        <f t="shared" si="2090"/>
        <v>64952122.151040338</v>
      </c>
      <c r="AB2889" s="26">
        <f t="shared" si="2107"/>
        <v>70086276.274228573</v>
      </c>
      <c r="AC2889" s="23">
        <f t="shared" si="2108"/>
        <v>74889487.274228647</v>
      </c>
      <c r="AD2889" s="23">
        <f t="shared" si="2114"/>
        <v>4803211</v>
      </c>
      <c r="AE2889" s="24">
        <f t="shared" si="2122"/>
        <v>70086276.274228647</v>
      </c>
      <c r="AF2889" s="3">
        <f t="shared" si="2109"/>
        <v>0</v>
      </c>
      <c r="AG2889" s="2">
        <f t="shared" si="2091"/>
        <v>0</v>
      </c>
      <c r="AH2889" s="2">
        <f t="shared" si="2092"/>
        <v>179.82169545209541</v>
      </c>
      <c r="AI2889" s="23">
        <f t="shared" si="2115"/>
        <v>10442593608.970095</v>
      </c>
      <c r="AJ2889" s="23">
        <f t="shared" si="2093"/>
        <v>6219.922423797766</v>
      </c>
      <c r="AK2889" s="23">
        <f t="shared" si="2094"/>
        <v>0</v>
      </c>
      <c r="AL2889" s="23">
        <f t="shared" si="2119"/>
        <v>0</v>
      </c>
      <c r="AM2889" s="23">
        <f t="shared" si="2120"/>
        <v>0</v>
      </c>
      <c r="AN2889" s="16">
        <f t="shared" si="2110"/>
        <v>0</v>
      </c>
      <c r="AO2889" s="23">
        <f t="shared" si="2111"/>
        <v>0</v>
      </c>
      <c r="AP2889" s="22">
        <f t="shared" si="2112"/>
        <v>0</v>
      </c>
      <c r="AQ2889" s="30">
        <f t="shared" si="2095"/>
        <v>19801951299.321053</v>
      </c>
      <c r="AR2889" s="28">
        <f t="shared" si="2096"/>
        <v>9723410460.5712032</v>
      </c>
      <c r="AS2889" s="25">
        <f t="shared" si="2097"/>
        <v>200337590.02425668</v>
      </c>
      <c r="AT2889" s="32">
        <f t="shared" si="2098"/>
        <v>0</v>
      </c>
      <c r="AU2889" s="23">
        <f t="shared" si="2099"/>
        <v>0</v>
      </c>
      <c r="AV2889" s="22">
        <f t="shared" si="2100"/>
        <v>2865828770.3230567</v>
      </c>
      <c r="AW2889" s="31">
        <f t="shared" si="2113"/>
        <v>13206843783.895184</v>
      </c>
      <c r="AX2889" s="21"/>
      <c r="AY2889" s="21"/>
      <c r="AZ2889" s="21"/>
      <c r="BA2889" s="21"/>
    </row>
    <row r="2890" spans="1:53" x14ac:dyDescent="0.25">
      <c r="A2890" s="21">
        <f t="shared" si="2121"/>
        <v>815</v>
      </c>
      <c r="B2890" s="21" t="s">
        <v>28</v>
      </c>
      <c r="C2890" s="27">
        <f t="shared" si="2078"/>
        <v>0</v>
      </c>
      <c r="D2890" s="27">
        <f t="shared" si="2101"/>
        <v>0</v>
      </c>
      <c r="E2890" s="27" t="b">
        <f t="shared" ref="E2890:E2953" si="2124">IF(OR(I2890&gt;Max_Parcels, AI2890&gt;8000000000),TRUE,FALSE)</f>
        <v>1</v>
      </c>
      <c r="F2890" s="29">
        <f t="shared" si="2079"/>
        <v>0</v>
      </c>
      <c r="G2890" s="27">
        <f t="shared" si="2102"/>
        <v>0</v>
      </c>
      <c r="H2890" s="22">
        <f t="shared" si="2080"/>
        <v>31507582568.889408</v>
      </c>
      <c r="I2890" s="23">
        <f t="shared" si="2081"/>
        <v>132580106.5049091</v>
      </c>
      <c r="J2890" s="23">
        <f t="shared" si="2082"/>
        <v>1086</v>
      </c>
      <c r="K2890" s="19">
        <f t="shared" si="2103"/>
        <v>225.0831931027827</v>
      </c>
      <c r="L2890" s="16">
        <f t="shared" si="2083"/>
        <v>217.33038243725773</v>
      </c>
      <c r="M2890" s="23">
        <f>M2889-IF($B2890="B",(Percent_Rent_In_Elsies*2.49%/12 * H2889)/K2889,0)+IF($B2890="D",N2890,0)+IF(B2890="D",AK2889)+IF(B2890="C",F2889*90%)-(Y2890-Y2889)-IF($B2890="A",Q2889/K2889) + IF($B2890="A",Q2889/K2889)</f>
        <v>-49464907.66916807</v>
      </c>
      <c r="N2890" s="23">
        <f t="shared" si="2084"/>
        <v>0</v>
      </c>
      <c r="O2890" s="22">
        <f t="shared" si="2085"/>
        <v>0</v>
      </c>
      <c r="P2890" s="22">
        <f t="shared" si="2116"/>
        <v>22390992.608910181</v>
      </c>
      <c r="Q2890" s="22">
        <f t="shared" si="2117"/>
        <v>0</v>
      </c>
      <c r="R2890" s="22">
        <f t="shared" si="2086"/>
        <v>385218809.1382131</v>
      </c>
      <c r="S2890" s="16">
        <f t="shared" si="2123"/>
        <v>0</v>
      </c>
      <c r="T2890" s="15">
        <f t="shared" si="2087"/>
        <v>0</v>
      </c>
      <c r="U2890" s="23">
        <f t="shared" si="2104"/>
        <v>1711450.7921624591</v>
      </c>
      <c r="V2890" s="23">
        <f t="shared" si="2105"/>
        <v>0</v>
      </c>
      <c r="W2890" s="23">
        <f t="shared" si="2118"/>
        <v>0</v>
      </c>
      <c r="X2890" s="23">
        <f t="shared" si="2106"/>
        <v>38919668.045144573</v>
      </c>
      <c r="Y2890" s="23">
        <f t="shared" si="2088"/>
        <v>13825559.361691331</v>
      </c>
      <c r="Z2890" s="3">
        <f t="shared" si="2089"/>
        <v>7119.1796678970859</v>
      </c>
      <c r="AA2890" s="23">
        <f t="shared" si="2090"/>
        <v>65058909.846058793</v>
      </c>
      <c r="AB2890" s="26">
        <f t="shared" si="2107"/>
        <v>70086276.274228573</v>
      </c>
      <c r="AC2890" s="23">
        <f t="shared" si="2108"/>
        <v>74889487.274228647</v>
      </c>
      <c r="AD2890" s="23">
        <f t="shared" si="2114"/>
        <v>4803211</v>
      </c>
      <c r="AE2890" s="24">
        <f t="shared" si="2122"/>
        <v>70086276.274228647</v>
      </c>
      <c r="AF2890" s="3">
        <f t="shared" si="2109"/>
        <v>0</v>
      </c>
      <c r="AG2890" s="2">
        <f t="shared" si="2091"/>
        <v>854301560.14765024</v>
      </c>
      <c r="AH2890" s="2">
        <f t="shared" si="2092"/>
        <v>179.82169545209541</v>
      </c>
      <c r="AI2890" s="23">
        <f t="shared" si="2115"/>
        <v>10459762262.812124</v>
      </c>
      <c r="AJ2890" s="23">
        <f t="shared" si="2093"/>
        <v>6219.922423797766</v>
      </c>
      <c r="AK2890" s="23">
        <f t="shared" si="2094"/>
        <v>0</v>
      </c>
      <c r="AL2890" s="23">
        <f t="shared" si="2119"/>
        <v>0</v>
      </c>
      <c r="AM2890" s="23">
        <f t="shared" si="2120"/>
        <v>0</v>
      </c>
      <c r="AN2890" s="16">
        <f t="shared" si="2110"/>
        <v>0</v>
      </c>
      <c r="AO2890" s="23">
        <f t="shared" si="2111"/>
        <v>0</v>
      </c>
      <c r="AP2890" s="22">
        <f t="shared" si="2112"/>
        <v>0</v>
      </c>
      <c r="AQ2890" s="30">
        <f t="shared" si="2095"/>
        <v>19801951299.321053</v>
      </c>
      <c r="AR2890" s="28">
        <f t="shared" si="2096"/>
        <v>9723410460.5712032</v>
      </c>
      <c r="AS2890" s="25">
        <f t="shared" si="2097"/>
        <v>200337590.02425668</v>
      </c>
      <c r="AT2890" s="32">
        <f t="shared" si="2098"/>
        <v>14238.359335794172</v>
      </c>
      <c r="AU2890" s="23">
        <f t="shared" si="2099"/>
        <v>14238.359335794172</v>
      </c>
      <c r="AV2890" s="22">
        <f t="shared" si="2100"/>
        <v>2875485931.5526004</v>
      </c>
      <c r="AW2890" s="31">
        <f t="shared" si="2113"/>
        <v>13206843783.895184</v>
      </c>
      <c r="AX2890" s="21"/>
      <c r="AY2890" s="21"/>
      <c r="AZ2890" s="21"/>
      <c r="BA2890" s="21"/>
    </row>
    <row r="2891" spans="1:53" x14ac:dyDescent="0.25">
      <c r="A2891">
        <f t="shared" si="2121"/>
        <v>816</v>
      </c>
      <c r="B2891" t="s">
        <v>6</v>
      </c>
      <c r="C2891" s="27">
        <f t="shared" ref="C2891:C2954" si="2125">IF(E2890 = TRUE, 0, IF(AND($B2891="A",P2890&gt;0),P2890,0)+IFERROR(IF($B2891="A",Percent_Elsies*95%*AN2887),0))</f>
        <v>0</v>
      </c>
      <c r="D2891" s="27">
        <f t="shared" si="2101"/>
        <v>0</v>
      </c>
      <c r="E2891" s="27" t="b">
        <f t="shared" si="2124"/>
        <v>1</v>
      </c>
      <c r="F2891" s="29">
        <f t="shared" ref="F2891:F2954" si="2126">D2891/K2891</f>
        <v>0</v>
      </c>
      <c r="G2891" s="27">
        <f t="shared" si="2102"/>
        <v>0</v>
      </c>
      <c r="H2891" s="22">
        <f t="shared" ref="H2891:H2954" si="2127">(H2890*K2891/K2890+G2891+D2891)*IF(B2891="A",(1+Inflation_Rate/12),1)</f>
        <v>31560095206.504227</v>
      </c>
      <c r="I2891" s="23">
        <f t="shared" ref="I2891:I2954" si="2128">I2890+(G2891+D2891)/L2891</f>
        <v>132580106.5049091</v>
      </c>
      <c r="J2891" s="23">
        <f t="shared" ref="J2891:J2954" si="2129">J2890+IF(AND($B2891="A",M2891&lt;0,AR2890&gt;0,E2890=FALSE),MIN(_xlfn.FLOOR.MATH(1 + (-M2891*2)/(Buy_On_Revalue)),30),0)</f>
        <v>1086</v>
      </c>
      <c r="K2891" s="19">
        <f t="shared" si="2103"/>
        <v>225.0831931027827</v>
      </c>
      <c r="L2891" s="16">
        <f t="shared" ref="L2891:L2954" si="2130">(L2890/K2890)*K2891*IF(B2891="A",(1+Inflation_Rate/12),1)</f>
        <v>217.69259974131984</v>
      </c>
      <c r="M2891" s="23">
        <f>M2890-IF($B2891="B",(Percent_Rent_In_Elsies*2.49%/12 * H2890)/K2890,0)+IF($B2891="D",N2891,0)+IF(B2891="D",AK2890)+IF(B2891="C",F2890*90%)-(Y2891-Y2890)-IF($B2891="A",Q2890/K2890) + IF($B2891="A",Q2890/K2890)</f>
        <v>-49464907.66916807</v>
      </c>
      <c r="N2891" s="23">
        <f t="shared" ref="N2891:N2954" si="2131">IF(B2891="D", IF(V2890&gt;(Percent_Elsies*(S2890+V2890)),V2890-(Percent_Elsies)*(S2890+V2890),0),0)</f>
        <v>0</v>
      </c>
      <c r="O2891" s="22">
        <f t="shared" ref="O2891:O2954" si="2132">IF(B2891="D",IF(S2890&gt;Percent_Dollars*(S2890+V2890),S2890-(Percent_Dollars*(S2890+V2890)),0),0)</f>
        <v>0</v>
      </c>
      <c r="P2891" s="22">
        <f t="shared" si="2116"/>
        <v>0</v>
      </c>
      <c r="Q2891" s="22">
        <f t="shared" si="2117"/>
        <v>0</v>
      </c>
      <c r="R2891" s="22">
        <f t="shared" ref="R2891:R2954" si="2133">R2890+IF($B2891="B",5%*AN2891,0)-IF(B2891="B",R2890/12,0)+IF($B2891="C", AP2890,0)</f>
        <v>385218809.1382131</v>
      </c>
      <c r="S2891" s="16">
        <f t="shared" si="2123"/>
        <v>0</v>
      </c>
      <c r="T2891" s="15">
        <f t="shared" ref="T2891:T2954" si="2134">IF($B2891="E",0,T2890+IF(B2891="B", Percent_Dollars*95%*AN2891,0)  + IF($B2891="D",N2891*MM_Bottom*K2891)+IF($B2891="D",S2890-O2891))</f>
        <v>0</v>
      </c>
      <c r="U2891" s="23">
        <f t="shared" si="2104"/>
        <v>1711450.7921624591</v>
      </c>
      <c r="V2891" s="23">
        <f t="shared" si="2105"/>
        <v>0</v>
      </c>
      <c r="W2891" s="23">
        <f t="shared" si="2118"/>
        <v>0</v>
      </c>
      <c r="X2891" s="23">
        <f t="shared" si="2106"/>
        <v>38955263.94348406</v>
      </c>
      <c r="Y2891" s="23">
        <f t="shared" ref="Y2891:Y2954" si="2135">50%*$H$10*(AS2890/$AS$10)*((4/3)/12+2.49%/4)</f>
        <v>13825559.361691331</v>
      </c>
      <c r="Z2891" s="3">
        <f t="shared" ref="Z2891:Z2954" si="2136">IF($B2891="E",W2890*3.5%/Percent_Elsies,0)</f>
        <v>0</v>
      </c>
      <c r="AA2891" s="23">
        <f t="shared" ref="AA2891:AA2954" si="2137">AA2890+IF($B2891="E",W2890*52.5%/Percent_Elsies,0)-IF($B2891="D",AK2890)</f>
        <v>65058909.846058793</v>
      </c>
      <c r="AB2891" s="26">
        <f t="shared" si="2107"/>
        <v>70086276.274228573</v>
      </c>
      <c r="AC2891" s="23">
        <f t="shared" si="2108"/>
        <v>74889487.274228647</v>
      </c>
      <c r="AD2891" s="23">
        <f t="shared" si="2114"/>
        <v>4803211</v>
      </c>
      <c r="AE2891" s="24">
        <f t="shared" si="2122"/>
        <v>70086276.274228647</v>
      </c>
      <c r="AF2891" s="3">
        <f t="shared" si="2109"/>
        <v>0</v>
      </c>
      <c r="AG2891" s="2">
        <f t="shared" ref="AG2891:AG2954" si="2138">IF($B2891="E",(Z2891/AF2889)*12,0)</f>
        <v>0</v>
      </c>
      <c r="AH2891" s="2">
        <f t="shared" ref="AH2891:AH2954" si="2139">40%*H2891/AE2891</f>
        <v>180.12139827784893</v>
      </c>
      <c r="AI2891" s="23">
        <f t="shared" si="2115"/>
        <v>10459762262.812124</v>
      </c>
      <c r="AJ2891" s="23">
        <f t="shared" ref="AJ2891:AJ2954" si="2140">AJ2890*K2890/K2891</f>
        <v>6219.922423797766</v>
      </c>
      <c r="AK2891" s="23">
        <f t="shared" ref="AK2891:AK2954" si="2141">IF($B2891="C",((37/25)*1000/K2891)*AI2891/1000000 - AM2890/1000000,0)</f>
        <v>0</v>
      </c>
      <c r="AL2891" s="23">
        <f t="shared" si="2119"/>
        <v>0</v>
      </c>
      <c r="AM2891" s="23">
        <f t="shared" si="2120"/>
        <v>0</v>
      </c>
      <c r="AN2891" s="16">
        <f t="shared" si="2110"/>
        <v>0</v>
      </c>
      <c r="AO2891" s="23">
        <f t="shared" si="2111"/>
        <v>0</v>
      </c>
      <c r="AP2891" s="22">
        <f t="shared" si="2112"/>
        <v>0</v>
      </c>
      <c r="AQ2891" s="30">
        <f t="shared" ref="AQ2891:AQ2954" si="2142">(AQ2890+IF($B2891="B",AN2891*(5%+95%*Percent_Dollars))+IFERROR(IF($B2891="A",AN2887*95%*Percent_Elsies),0)+IF($B2891="B",D2891)+AP2891+IF($B2891="B",(Percent_Rent_In_Elsies*2.49%*H2890/12)*MM_Top,0)-IF($B2891="C",F2890*MM_Bottom*K2891*65%)) + IF($B2891="A",Q2890*(MM_Top - MM_Bottom)) - IF($B2891="A",Q2890)</f>
        <v>19801951299.321053</v>
      </c>
      <c r="AR2891" s="28">
        <f t="shared" ref="AR2891:AR2954" si="2143">(AR2890+IF($B2891="B",((Percent_Rent_In_Elsies)*2.49%*H2890/12)*MM_Top,0)-IF($B2891="D",N2891*MM_Bottom*K2891)-IF($B2891="C",F2890*MM_Bottom*K2891*65%)) + IF($B2891="A",Q2890*(MM_Top - MM_Bottom))</f>
        <v>9723410460.5712032</v>
      </c>
      <c r="AS2891" s="25">
        <f t="shared" ref="AS2891:AS2954" si="2144">AS2890+G2891+D2891</f>
        <v>200337590.02425668</v>
      </c>
      <c r="AT2891" s="32">
        <f t="shared" ref="AT2891:AT2954" si="2145">IF($B2891="E",W2890*7%/Percent_Elsies,0)</f>
        <v>0</v>
      </c>
      <c r="AU2891" s="23">
        <f t="shared" ref="AU2891:AU2954" si="2146">IF($B2891="E",W2890*7%/Percent_Elsies,0)</f>
        <v>0</v>
      </c>
      <c r="AV2891" s="22">
        <f t="shared" ref="AV2891:AV2954" si="2147">AV2890+IF($B2891="E",T2890*30%/Percent_Dollars)</f>
        <v>2875485931.5526004</v>
      </c>
      <c r="AW2891" s="31">
        <f t="shared" si="2113"/>
        <v>13184452791.286272</v>
      </c>
    </row>
    <row r="2892" spans="1:53" x14ac:dyDescent="0.25">
      <c r="A2892">
        <f t="shared" si="2121"/>
        <v>816</v>
      </c>
      <c r="B2892" t="s">
        <v>7</v>
      </c>
      <c r="C2892" s="27">
        <f t="shared" si="2125"/>
        <v>0</v>
      </c>
      <c r="D2892" s="27">
        <f t="shared" ref="D2892:D2955" si="2148">IF(AND($B2892="B",M2892&lt;0,AR2891&gt;0,E2891=FALSE),MIN(AR2891,Buy_On_Revalue*K2892*(J2891-J2890)),0)</f>
        <v>0</v>
      </c>
      <c r="E2892" s="27" t="b">
        <f t="shared" si="2124"/>
        <v>1</v>
      </c>
      <c r="F2892" s="29">
        <f t="shared" si="2126"/>
        <v>0</v>
      </c>
      <c r="G2892" s="27">
        <f t="shared" ref="G2892:G2955" si="2149">C2892</f>
        <v>0</v>
      </c>
      <c r="H2892" s="22">
        <f t="shared" si="2127"/>
        <v>31560095206.504227</v>
      </c>
      <c r="I2892" s="23">
        <f t="shared" si="2128"/>
        <v>132580106.5049091</v>
      </c>
      <c r="J2892" s="23">
        <f t="shared" si="2129"/>
        <v>1086</v>
      </c>
      <c r="K2892" s="19">
        <f t="shared" ref="K2892:K2955" si="2150">IF(J2892-J2891 &gt; 0,K2891*(1+0.005)^(J2892-J2891),K2891)</f>
        <v>225.0831931027827</v>
      </c>
      <c r="L2892" s="16">
        <f t="shared" si="2130"/>
        <v>217.69259974131984</v>
      </c>
      <c r="M2892" s="23">
        <f>M2891-IF($B2892="B",(Percent_Rent_In_Elsies*2.49%/12 * H2891)/K2891,0)+IF($B2892="D",N2892,0)+IF(B2892="D",AK2891)+IF(B2892="C",F2891*90%)-(Y2892-Y2891)-IF($B2892="A",Q2891/K2891) + IF($B2892="A",Q2891/K2891)</f>
        <v>-49610380.98650188</v>
      </c>
      <c r="N2892" s="23">
        <f t="shared" si="2131"/>
        <v>0</v>
      </c>
      <c r="O2892" s="22">
        <f t="shared" si="2132"/>
        <v>0</v>
      </c>
      <c r="P2892" s="22">
        <f t="shared" si="2116"/>
        <v>0</v>
      </c>
      <c r="Q2892" s="22">
        <f t="shared" si="2117"/>
        <v>0</v>
      </c>
      <c r="R2892" s="22">
        <f t="shared" si="2133"/>
        <v>353117241.71002865</v>
      </c>
      <c r="S2892" s="16">
        <f t="shared" si="2123"/>
        <v>32101567.428184424</v>
      </c>
      <c r="T2892" s="15">
        <f t="shared" si="2134"/>
        <v>0</v>
      </c>
      <c r="U2892" s="23">
        <f t="shared" ref="U2892:U2955" si="2151">U2891-IF($B2892="B",U2891/12)+IF($B2892="C",AO2891)+IF(B2892="C",F2891*10%)</f>
        <v>1568829.8928155876</v>
      </c>
      <c r="V2892" s="23">
        <f t="shared" ref="V2892:V2955" si="2152">IF($B2892="D", 0, V2891+IF($B2892="B",U2891/12,0))</f>
        <v>142620.89934687159</v>
      </c>
      <c r="W2892" s="23">
        <f t="shared" si="2118"/>
        <v>0</v>
      </c>
      <c r="X2892" s="23">
        <f t="shared" ref="X2892:X2955" si="2153">X2891+IFERROR(IF($B2892="A",Z2891,0),0)  + AT2891 + AU2891 - IF($B2892="A",Q2891/K2891)</f>
        <v>38955263.94348406</v>
      </c>
      <c r="Y2892" s="23">
        <f t="shared" si="2135"/>
        <v>13825559.361691331</v>
      </c>
      <c r="Z2892" s="3">
        <f t="shared" si="2136"/>
        <v>0</v>
      </c>
      <c r="AA2892" s="23">
        <f t="shared" si="2137"/>
        <v>65058909.846058793</v>
      </c>
      <c r="AB2892" s="26">
        <f t="shared" ref="AB2892:AB2955" si="2154">M2892+SUM(U2892:AA2892)+AO2892+AT2892+AU2892</f>
        <v>70086276.274228558</v>
      </c>
      <c r="AC2892" s="23">
        <f t="shared" ref="AC2892:AC2955" si="2155">AC2891+G2892+IF($B2892="C",F2891)</f>
        <v>74889487.274228647</v>
      </c>
      <c r="AD2892" s="23">
        <f t="shared" si="2114"/>
        <v>4803211</v>
      </c>
      <c r="AE2892" s="24">
        <f t="shared" si="2122"/>
        <v>70086276.274228647</v>
      </c>
      <c r="AF2892" s="3">
        <f t="shared" ref="AF2892:AF2955" si="2156">IF($B2892="C",MAX(AE2892-AA2892-Y2892-U2892-V2892-W2892-AO2892-AT2892-AU2892,0.0001),0)</f>
        <v>0</v>
      </c>
      <c r="AG2892" s="2">
        <f t="shared" si="2138"/>
        <v>0</v>
      </c>
      <c r="AH2892" s="2">
        <f t="shared" si="2139"/>
        <v>180.12139827784893</v>
      </c>
      <c r="AI2892" s="23">
        <f t="shared" si="2115"/>
        <v>10459762262.812124</v>
      </c>
      <c r="AJ2892" s="23">
        <f t="shared" si="2140"/>
        <v>6219.922423797766</v>
      </c>
      <c r="AK2892" s="23">
        <f t="shared" si="2141"/>
        <v>0</v>
      </c>
      <c r="AL2892" s="23">
        <f t="shared" si="2119"/>
        <v>7194227.2721824646</v>
      </c>
      <c r="AM2892" s="23">
        <f t="shared" si="2120"/>
        <v>6712130329.8217716</v>
      </c>
      <c r="AN2892" s="16">
        <f t="shared" ref="AN2892:AN2955" si="2157">IF($B2892="B",(G2886)/2,0)</f>
        <v>0</v>
      </c>
      <c r="AO2892" s="23">
        <f t="shared" ref="AO2892:AO2955" si="2158">IF($B2892="B",(Percent_Rent_In_Elsies*2.49%/12*H2891)/K2891,0)</f>
        <v>145473.31733380907</v>
      </c>
      <c r="AP2892" s="22">
        <f t="shared" ref="AP2892:AP2955" si="2159">IF($B2892="B",(1-Percent_Rent_In_Elsies)*2.49%*H2891/12,0)</f>
        <v>32743598.776748136</v>
      </c>
      <c r="AQ2892" s="30">
        <f t="shared" si="2142"/>
        <v>19867160176.284946</v>
      </c>
      <c r="AR2892" s="28">
        <f t="shared" si="2143"/>
        <v>9755875738.7583485</v>
      </c>
      <c r="AS2892" s="25">
        <f t="shared" si="2144"/>
        <v>200337590.02425668</v>
      </c>
      <c r="AT2892" s="32">
        <f t="shared" si="2145"/>
        <v>0</v>
      </c>
      <c r="AU2892" s="23">
        <f t="shared" si="2146"/>
        <v>0</v>
      </c>
      <c r="AV2892" s="22">
        <f t="shared" si="2147"/>
        <v>2875485931.5526004</v>
      </c>
      <c r="AW2892" s="31">
        <f t="shared" ref="AW2892:AW2955" si="2160">SUM(AR2892:AS2892)+AV2892 +SUM(O2892:T2892)+AP2892</f>
        <v>13249661668.250166</v>
      </c>
    </row>
    <row r="2893" spans="1:53" s="21" customFormat="1" x14ac:dyDescent="0.25">
      <c r="A2893">
        <f t="shared" si="2121"/>
        <v>816</v>
      </c>
      <c r="B2893" t="s">
        <v>8</v>
      </c>
      <c r="C2893" s="27">
        <f t="shared" si="2125"/>
        <v>0</v>
      </c>
      <c r="D2893" s="27">
        <f t="shared" si="2148"/>
        <v>0</v>
      </c>
      <c r="E2893" s="27" t="b">
        <f t="shared" si="2124"/>
        <v>1</v>
      </c>
      <c r="F2893" s="29">
        <f t="shared" si="2126"/>
        <v>0</v>
      </c>
      <c r="G2893" s="27">
        <f t="shared" si="2149"/>
        <v>0</v>
      </c>
      <c r="H2893" s="22">
        <f t="shared" si="2127"/>
        <v>31560095206.504227</v>
      </c>
      <c r="I2893" s="23">
        <f t="shared" si="2128"/>
        <v>132580106.5049091</v>
      </c>
      <c r="J2893" s="23">
        <f t="shared" si="2129"/>
        <v>1086</v>
      </c>
      <c r="K2893" s="19">
        <f t="shared" si="2150"/>
        <v>225.0831931027827</v>
      </c>
      <c r="L2893" s="16">
        <f t="shared" si="2130"/>
        <v>217.69259974131984</v>
      </c>
      <c r="M2893" s="23">
        <f>M2892-IF($B2893="B",(Percent_Rent_In_Elsies*2.49%/12 * H2892)/K2892,0)+IF($B2893="D",N2893,0)+IF(B2893="D",AK2892)+IF(B2893="C",F2892*90%)-(Y2893-Y2892)-IF($B2893="A",Q2892/K2892) + IF($B2893="A",Q2892/K2892)</f>
        <v>-49610380.98650188</v>
      </c>
      <c r="N2893" s="23">
        <f t="shared" si="2131"/>
        <v>0</v>
      </c>
      <c r="O2893" s="22">
        <f t="shared" si="2132"/>
        <v>0</v>
      </c>
      <c r="P2893" s="22">
        <f t="shared" si="2116"/>
        <v>0</v>
      </c>
      <c r="Q2893" s="22">
        <f t="shared" si="2117"/>
        <v>0</v>
      </c>
      <c r="R2893" s="22">
        <f t="shared" si="2133"/>
        <v>385860840.48677677</v>
      </c>
      <c r="S2893" s="16">
        <f t="shared" si="2123"/>
        <v>32101567.428184424</v>
      </c>
      <c r="T2893" s="15">
        <f t="shared" si="2134"/>
        <v>0</v>
      </c>
      <c r="U2893" s="23">
        <f t="shared" si="2151"/>
        <v>1714303.2101493967</v>
      </c>
      <c r="V2893" s="23">
        <f t="shared" si="2152"/>
        <v>142620.89934687159</v>
      </c>
      <c r="W2893" s="23">
        <f t="shared" si="2118"/>
        <v>0</v>
      </c>
      <c r="X2893" s="23">
        <f t="shared" si="2153"/>
        <v>38955263.94348406</v>
      </c>
      <c r="Y2893" s="23">
        <f t="shared" si="2135"/>
        <v>13825559.361691331</v>
      </c>
      <c r="Z2893" s="3">
        <f t="shared" si="2136"/>
        <v>0</v>
      </c>
      <c r="AA2893" s="23">
        <f t="shared" si="2137"/>
        <v>65058909.846058793</v>
      </c>
      <c r="AB2893" s="26">
        <f t="shared" si="2154"/>
        <v>70086276.274228573</v>
      </c>
      <c r="AC2893" s="23">
        <f t="shared" si="2155"/>
        <v>74889487.274228647</v>
      </c>
      <c r="AD2893" s="23">
        <f t="shared" ref="AD2893:AD2956" si="2161">AD2892</f>
        <v>4803211</v>
      </c>
      <c r="AE2893" s="24">
        <f t="shared" si="2122"/>
        <v>70086276.274228647</v>
      </c>
      <c r="AF2893" s="3">
        <f t="shared" si="2156"/>
        <v>1E-4</v>
      </c>
      <c r="AG2893" s="2">
        <f t="shared" si="2138"/>
        <v>0</v>
      </c>
      <c r="AH2893" s="2">
        <f t="shared" si="2139"/>
        <v>180.12139827784893</v>
      </c>
      <c r="AI2893" s="23">
        <f t="shared" ref="AI2893:AI2956" si="2162">AA2893/(AJ2893/1000000)</f>
        <v>10459762262.812124</v>
      </c>
      <c r="AJ2893" s="23">
        <f t="shared" si="2140"/>
        <v>6219.922423797766</v>
      </c>
      <c r="AK2893" s="23">
        <f t="shared" si="2141"/>
        <v>62064.431507440342</v>
      </c>
      <c r="AL2893" s="23">
        <f t="shared" si="2119"/>
        <v>0</v>
      </c>
      <c r="AM2893" s="23">
        <f t="shared" si="2120"/>
        <v>0</v>
      </c>
      <c r="AN2893" s="16">
        <f t="shared" si="2157"/>
        <v>0</v>
      </c>
      <c r="AO2893" s="23">
        <f t="shared" si="2158"/>
        <v>0</v>
      </c>
      <c r="AP2893" s="22">
        <f t="shared" si="2159"/>
        <v>0</v>
      </c>
      <c r="AQ2893" s="30">
        <f t="shared" si="2142"/>
        <v>19867160176.284946</v>
      </c>
      <c r="AR2893" s="28">
        <f t="shared" si="2143"/>
        <v>9755875738.7583485</v>
      </c>
      <c r="AS2893" s="25">
        <f t="shared" si="2144"/>
        <v>200337590.02425668</v>
      </c>
      <c r="AT2893" s="32">
        <f t="shared" si="2145"/>
        <v>0</v>
      </c>
      <c r="AU2893" s="23">
        <f t="shared" si="2146"/>
        <v>0</v>
      </c>
      <c r="AV2893" s="22">
        <f t="shared" si="2147"/>
        <v>2875485931.5526004</v>
      </c>
      <c r="AW2893" s="31">
        <f t="shared" si="2160"/>
        <v>13249661668.250166</v>
      </c>
      <c r="AX2893"/>
      <c r="AY2893"/>
      <c r="AZ2893"/>
      <c r="BA2893"/>
    </row>
    <row r="2894" spans="1:53" s="21" customFormat="1" x14ac:dyDescent="0.25">
      <c r="A2894">
        <f t="shared" si="2121"/>
        <v>816</v>
      </c>
      <c r="B2894" t="s">
        <v>9</v>
      </c>
      <c r="C2894" s="27">
        <f t="shared" si="2125"/>
        <v>0</v>
      </c>
      <c r="D2894" s="27">
        <f t="shared" si="2148"/>
        <v>0</v>
      </c>
      <c r="E2894" s="27" t="b">
        <f t="shared" si="2124"/>
        <v>1</v>
      </c>
      <c r="F2894" s="29">
        <f t="shared" si="2126"/>
        <v>0</v>
      </c>
      <c r="G2894" s="27">
        <f t="shared" si="2149"/>
        <v>0</v>
      </c>
      <c r="H2894" s="22">
        <f t="shared" si="2127"/>
        <v>31560095206.504227</v>
      </c>
      <c r="I2894" s="23">
        <f t="shared" si="2128"/>
        <v>132580106.5049091</v>
      </c>
      <c r="J2894" s="23">
        <f t="shared" si="2129"/>
        <v>1086</v>
      </c>
      <c r="K2894" s="19">
        <f t="shared" si="2150"/>
        <v>225.0831931027827</v>
      </c>
      <c r="L2894" s="16">
        <f t="shared" si="2130"/>
        <v>217.69259974131984</v>
      </c>
      <c r="M2894" s="23">
        <f>M2893-IF($B2894="B",(Percent_Rent_In_Elsies*2.49%/12 * H2893)/K2893,0)+IF($B2894="D",N2894,0)+IF(B2894="D",AK2893)+IF(B2894="C",F2893*90%)-(Y2894-Y2893)-IF($B2894="A",Q2893/K2893) + IF($B2894="A",Q2893/K2893)</f>
        <v>-49548316.554994442</v>
      </c>
      <c r="N2894" s="23">
        <f t="shared" si="2131"/>
        <v>0</v>
      </c>
      <c r="O2894" s="22">
        <f t="shared" si="2132"/>
        <v>22428310.929925036</v>
      </c>
      <c r="P2894" s="22">
        <f t="shared" si="2116"/>
        <v>0</v>
      </c>
      <c r="Q2894" s="22">
        <f t="shared" si="2117"/>
        <v>0</v>
      </c>
      <c r="R2894" s="22">
        <f t="shared" si="2133"/>
        <v>385860840.48677677</v>
      </c>
      <c r="S2894" s="16">
        <f t="shared" si="2123"/>
        <v>0</v>
      </c>
      <c r="T2894" s="15">
        <f t="shared" si="2134"/>
        <v>9673256.4982593879</v>
      </c>
      <c r="U2894" s="23">
        <f t="shared" si="2151"/>
        <v>1714303.2101493967</v>
      </c>
      <c r="V2894" s="23">
        <f t="shared" si="2152"/>
        <v>0</v>
      </c>
      <c r="W2894" s="23">
        <f t="shared" si="2118"/>
        <v>142620.89934687159</v>
      </c>
      <c r="X2894" s="23">
        <f t="shared" si="2153"/>
        <v>38955263.94348406</v>
      </c>
      <c r="Y2894" s="23">
        <f t="shared" si="2135"/>
        <v>13825559.361691331</v>
      </c>
      <c r="Z2894" s="3">
        <f t="shared" si="2136"/>
        <v>0</v>
      </c>
      <c r="AA2894" s="23">
        <f t="shared" si="2137"/>
        <v>64996845.414551355</v>
      </c>
      <c r="AB2894" s="26">
        <f t="shared" si="2154"/>
        <v>70086276.274228573</v>
      </c>
      <c r="AC2894" s="23">
        <f t="shared" si="2155"/>
        <v>74889487.274228647</v>
      </c>
      <c r="AD2894" s="23">
        <f t="shared" si="2161"/>
        <v>4803211</v>
      </c>
      <c r="AE2894" s="24">
        <f t="shared" si="2122"/>
        <v>70086276.274228647</v>
      </c>
      <c r="AF2894" s="3">
        <f t="shared" si="2156"/>
        <v>0</v>
      </c>
      <c r="AG2894" s="2">
        <f t="shared" si="2138"/>
        <v>0</v>
      </c>
      <c r="AH2894" s="2">
        <f t="shared" si="2139"/>
        <v>180.12139827784893</v>
      </c>
      <c r="AI2894" s="23">
        <f t="shared" si="2162"/>
        <v>10449783933.939407</v>
      </c>
      <c r="AJ2894" s="23">
        <f t="shared" si="2140"/>
        <v>6219.922423797766</v>
      </c>
      <c r="AK2894" s="23">
        <f t="shared" si="2141"/>
        <v>0</v>
      </c>
      <c r="AL2894" s="23">
        <f t="shared" si="2119"/>
        <v>0</v>
      </c>
      <c r="AM2894" s="23">
        <f t="shared" si="2120"/>
        <v>0</v>
      </c>
      <c r="AN2894" s="16">
        <f t="shared" si="2157"/>
        <v>0</v>
      </c>
      <c r="AO2894" s="23">
        <f t="shared" si="2158"/>
        <v>0</v>
      </c>
      <c r="AP2894" s="22">
        <f t="shared" si="2159"/>
        <v>0</v>
      </c>
      <c r="AQ2894" s="30">
        <f t="shared" si="2142"/>
        <v>19867160176.284946</v>
      </c>
      <c r="AR2894" s="28">
        <f t="shared" si="2143"/>
        <v>9755875738.7583485</v>
      </c>
      <c r="AS2894" s="25">
        <f t="shared" si="2144"/>
        <v>200337590.02425668</v>
      </c>
      <c r="AT2894" s="32">
        <f t="shared" si="2145"/>
        <v>0</v>
      </c>
      <c r="AU2894" s="23">
        <f t="shared" si="2146"/>
        <v>0</v>
      </c>
      <c r="AV2894" s="22">
        <f t="shared" si="2147"/>
        <v>2875485931.5526004</v>
      </c>
      <c r="AW2894" s="31">
        <f t="shared" si="2160"/>
        <v>13249661668.250166</v>
      </c>
      <c r="AX2894"/>
      <c r="AY2894"/>
      <c r="AZ2894"/>
      <c r="BA2894"/>
    </row>
    <row r="2895" spans="1:53" x14ac:dyDescent="0.25">
      <c r="A2895" s="21">
        <f t="shared" si="2121"/>
        <v>816</v>
      </c>
      <c r="B2895" s="21" t="s">
        <v>28</v>
      </c>
      <c r="C2895" s="27">
        <f t="shared" si="2125"/>
        <v>0</v>
      </c>
      <c r="D2895" s="27">
        <f t="shared" si="2148"/>
        <v>0</v>
      </c>
      <c r="E2895" s="27" t="b">
        <f t="shared" si="2124"/>
        <v>1</v>
      </c>
      <c r="F2895" s="29">
        <f t="shared" si="2126"/>
        <v>0</v>
      </c>
      <c r="G2895" s="27">
        <f t="shared" si="2149"/>
        <v>0</v>
      </c>
      <c r="H2895" s="22">
        <f t="shared" si="2127"/>
        <v>31560095206.504227</v>
      </c>
      <c r="I2895" s="23">
        <f t="shared" si="2128"/>
        <v>132580106.5049091</v>
      </c>
      <c r="J2895" s="23">
        <f t="shared" si="2129"/>
        <v>1086</v>
      </c>
      <c r="K2895" s="19">
        <f t="shared" si="2150"/>
        <v>225.0831931027827</v>
      </c>
      <c r="L2895" s="16">
        <f t="shared" si="2130"/>
        <v>217.69259974131984</v>
      </c>
      <c r="M2895" s="23">
        <f>M2894-IF($B2895="B",(Percent_Rent_In_Elsies*2.49%/12 * H2894)/K2894,0)+IF($B2895="D",N2895,0)+IF(B2895="D",AK2894)+IF(B2895="C",F2894*90%)-(Y2895-Y2894)-IF($B2895="A",Q2894/K2894) + IF($B2895="A",Q2894/K2894)</f>
        <v>-49548316.554994442</v>
      </c>
      <c r="N2895" s="23">
        <f t="shared" si="2131"/>
        <v>0</v>
      </c>
      <c r="O2895" s="22">
        <f t="shared" si="2132"/>
        <v>0</v>
      </c>
      <c r="P2895" s="22">
        <f t="shared" ref="P2895:P2958" si="2163">IF(AG2895 &gt; Retail_Freeze_Above, O2894,0)</f>
        <v>22428310.929925036</v>
      </c>
      <c r="Q2895" s="22">
        <f t="shared" ref="Q2895:Q2958" si="2164">IF(AG2895&lt;=Retail_Freeze_Above,O2894,0)</f>
        <v>0</v>
      </c>
      <c r="R2895" s="22">
        <f t="shared" si="2133"/>
        <v>385860840.48677677</v>
      </c>
      <c r="S2895" s="16">
        <f t="shared" si="2123"/>
        <v>0</v>
      </c>
      <c r="T2895" s="15">
        <f t="shared" si="2134"/>
        <v>0</v>
      </c>
      <c r="U2895" s="23">
        <f t="shared" si="2151"/>
        <v>1714303.2101493967</v>
      </c>
      <c r="V2895" s="23">
        <f t="shared" si="2152"/>
        <v>0</v>
      </c>
      <c r="W2895" s="23">
        <f t="shared" ref="W2895:W2958" si="2165">IF($B2895="E",0,W2894+IF(B2895="D",V2894,0)+IF($B2895="A",G2895))-IF($B2895="D",N2895)+IF($B2895="A",Q2894/K2894)</f>
        <v>0</v>
      </c>
      <c r="X2895" s="23">
        <f t="shared" si="2153"/>
        <v>38955263.94348406</v>
      </c>
      <c r="Y2895" s="23">
        <f t="shared" si="2135"/>
        <v>13825559.361691331</v>
      </c>
      <c r="Z2895" s="3">
        <f t="shared" si="2136"/>
        <v>7131.0449673435805</v>
      </c>
      <c r="AA2895" s="23">
        <f t="shared" si="2137"/>
        <v>65103811.089061506</v>
      </c>
      <c r="AB2895" s="26">
        <f t="shared" si="2154"/>
        <v>70086276.274228603</v>
      </c>
      <c r="AC2895" s="23">
        <f t="shared" si="2155"/>
        <v>74889487.274228647</v>
      </c>
      <c r="AD2895" s="23">
        <f t="shared" si="2161"/>
        <v>4803211</v>
      </c>
      <c r="AE2895" s="24">
        <f t="shared" si="2122"/>
        <v>70086276.274228647</v>
      </c>
      <c r="AF2895" s="3">
        <f t="shared" si="2156"/>
        <v>0</v>
      </c>
      <c r="AG2895" s="2">
        <f t="shared" si="2138"/>
        <v>855725396.08122969</v>
      </c>
      <c r="AH2895" s="2">
        <f t="shared" si="2139"/>
        <v>180.12139827784893</v>
      </c>
      <c r="AI2895" s="23">
        <f t="shared" si="2162"/>
        <v>10466981202.204506</v>
      </c>
      <c r="AJ2895" s="23">
        <f t="shared" si="2140"/>
        <v>6219.922423797766</v>
      </c>
      <c r="AK2895" s="23">
        <f t="shared" si="2141"/>
        <v>0</v>
      </c>
      <c r="AL2895" s="23">
        <f t="shared" si="2119"/>
        <v>0</v>
      </c>
      <c r="AM2895" s="23">
        <f t="shared" si="2120"/>
        <v>0</v>
      </c>
      <c r="AN2895" s="16">
        <f t="shared" si="2157"/>
        <v>0</v>
      </c>
      <c r="AO2895" s="23">
        <f t="shared" si="2158"/>
        <v>0</v>
      </c>
      <c r="AP2895" s="22">
        <f t="shared" si="2159"/>
        <v>0</v>
      </c>
      <c r="AQ2895" s="30">
        <f t="shared" si="2142"/>
        <v>19867160176.284946</v>
      </c>
      <c r="AR2895" s="28">
        <f t="shared" si="2143"/>
        <v>9755875738.7583485</v>
      </c>
      <c r="AS2895" s="25">
        <f t="shared" si="2144"/>
        <v>200337590.02425668</v>
      </c>
      <c r="AT2895" s="32">
        <f t="shared" si="2145"/>
        <v>14262.089934687161</v>
      </c>
      <c r="AU2895" s="23">
        <f t="shared" si="2146"/>
        <v>14262.089934687161</v>
      </c>
      <c r="AV2895" s="22">
        <f t="shared" si="2147"/>
        <v>2885159188.0508599</v>
      </c>
      <c r="AW2895" s="31">
        <f t="shared" si="2160"/>
        <v>13249661668.250166</v>
      </c>
    </row>
    <row r="2896" spans="1:53" x14ac:dyDescent="0.25">
      <c r="A2896">
        <f t="shared" si="2121"/>
        <v>817</v>
      </c>
      <c r="B2896" t="s">
        <v>6</v>
      </c>
      <c r="C2896" s="27">
        <f t="shared" si="2125"/>
        <v>0</v>
      </c>
      <c r="D2896" s="27">
        <f t="shared" si="2148"/>
        <v>0</v>
      </c>
      <c r="E2896" s="27" t="b">
        <f t="shared" si="2124"/>
        <v>1</v>
      </c>
      <c r="F2896" s="29">
        <f t="shared" si="2126"/>
        <v>0</v>
      </c>
      <c r="G2896" s="27">
        <f t="shared" si="2149"/>
        <v>0</v>
      </c>
      <c r="H2896" s="22">
        <f t="shared" si="2127"/>
        <v>31612695365.181736</v>
      </c>
      <c r="I2896" s="23">
        <f t="shared" si="2128"/>
        <v>132580106.5049091</v>
      </c>
      <c r="J2896" s="23">
        <f t="shared" si="2129"/>
        <v>1086</v>
      </c>
      <c r="K2896" s="19">
        <f t="shared" si="2150"/>
        <v>225.0831931027827</v>
      </c>
      <c r="L2896" s="16">
        <f t="shared" si="2130"/>
        <v>218.05542074088871</v>
      </c>
      <c r="M2896" s="23">
        <f>M2895-IF($B2896="B",(Percent_Rent_In_Elsies*2.49%/12 * H2895)/K2895,0)+IF($B2896="D",N2896,0)+IF(B2896="D",AK2895)+IF(B2896="C",F2895*90%)-(Y2896-Y2895)-IF($B2896="A",Q2895/K2895) + IF($B2896="A",Q2895/K2895)</f>
        <v>-49548316.554994442</v>
      </c>
      <c r="N2896" s="23">
        <f t="shared" si="2131"/>
        <v>0</v>
      </c>
      <c r="O2896" s="22">
        <f t="shared" si="2132"/>
        <v>0</v>
      </c>
      <c r="P2896" s="22">
        <f t="shared" si="2163"/>
        <v>0</v>
      </c>
      <c r="Q2896" s="22">
        <f t="shared" si="2164"/>
        <v>0</v>
      </c>
      <c r="R2896" s="22">
        <f t="shared" si="2133"/>
        <v>385860840.48677677</v>
      </c>
      <c r="S2896" s="16">
        <f t="shared" si="2123"/>
        <v>0</v>
      </c>
      <c r="T2896" s="15">
        <f t="shared" si="2134"/>
        <v>0</v>
      </c>
      <c r="U2896" s="23">
        <f t="shared" si="2151"/>
        <v>1714303.2101493967</v>
      </c>
      <c r="V2896" s="23">
        <f t="shared" si="2152"/>
        <v>0</v>
      </c>
      <c r="W2896" s="23">
        <f t="shared" si="2165"/>
        <v>0</v>
      </c>
      <c r="X2896" s="23">
        <f t="shared" si="2153"/>
        <v>38990919.168320775</v>
      </c>
      <c r="Y2896" s="23">
        <f t="shared" si="2135"/>
        <v>13825559.361691331</v>
      </c>
      <c r="Z2896" s="3">
        <f t="shared" si="2136"/>
        <v>0</v>
      </c>
      <c r="AA2896" s="23">
        <f t="shared" si="2137"/>
        <v>65103811.089061506</v>
      </c>
      <c r="AB2896" s="26">
        <f t="shared" si="2154"/>
        <v>70086276.274228573</v>
      </c>
      <c r="AC2896" s="23">
        <f t="shared" si="2155"/>
        <v>74889487.274228647</v>
      </c>
      <c r="AD2896" s="23">
        <f t="shared" si="2161"/>
        <v>4803211</v>
      </c>
      <c r="AE2896" s="24">
        <f t="shared" si="2122"/>
        <v>70086276.274228647</v>
      </c>
      <c r="AF2896" s="3">
        <f t="shared" si="2156"/>
        <v>0</v>
      </c>
      <c r="AG2896" s="2">
        <f t="shared" si="2138"/>
        <v>0</v>
      </c>
      <c r="AH2896" s="2">
        <f t="shared" si="2139"/>
        <v>180.42160060831202</v>
      </c>
      <c r="AI2896" s="23">
        <f t="shared" si="2162"/>
        <v>10466981202.204506</v>
      </c>
      <c r="AJ2896" s="23">
        <f t="shared" si="2140"/>
        <v>6219.922423797766</v>
      </c>
      <c r="AK2896" s="23">
        <f t="shared" si="2141"/>
        <v>0</v>
      </c>
      <c r="AL2896" s="23">
        <f t="shared" ref="AL2896:AL2959" si="2166">IF($B2896="B",AI2896-AI2891,0)</f>
        <v>0</v>
      </c>
      <c r="AM2896" s="23">
        <f t="shared" si="2120"/>
        <v>0</v>
      </c>
      <c r="AN2896" s="16">
        <f t="shared" si="2157"/>
        <v>0</v>
      </c>
      <c r="AO2896" s="23">
        <f t="shared" si="2158"/>
        <v>0</v>
      </c>
      <c r="AP2896" s="22">
        <f t="shared" si="2159"/>
        <v>0</v>
      </c>
      <c r="AQ2896" s="30">
        <f t="shared" si="2142"/>
        <v>19867160176.284946</v>
      </c>
      <c r="AR2896" s="28">
        <f t="shared" si="2143"/>
        <v>9755875738.7583485</v>
      </c>
      <c r="AS2896" s="25">
        <f t="shared" si="2144"/>
        <v>200337590.02425668</v>
      </c>
      <c r="AT2896" s="32">
        <f t="shared" si="2145"/>
        <v>0</v>
      </c>
      <c r="AU2896" s="23">
        <f t="shared" si="2146"/>
        <v>0</v>
      </c>
      <c r="AV2896" s="22">
        <f t="shared" si="2147"/>
        <v>2885159188.0508599</v>
      </c>
      <c r="AW2896" s="31">
        <f t="shared" si="2160"/>
        <v>13227233357.32024</v>
      </c>
    </row>
    <row r="2897" spans="1:53" x14ac:dyDescent="0.25">
      <c r="A2897">
        <f t="shared" si="2121"/>
        <v>817</v>
      </c>
      <c r="B2897" t="s">
        <v>7</v>
      </c>
      <c r="C2897" s="27">
        <f t="shared" si="2125"/>
        <v>0</v>
      </c>
      <c r="D2897" s="27">
        <f t="shared" si="2148"/>
        <v>0</v>
      </c>
      <c r="E2897" s="27" t="b">
        <f t="shared" si="2124"/>
        <v>1</v>
      </c>
      <c r="F2897" s="29">
        <f t="shared" si="2126"/>
        <v>0</v>
      </c>
      <c r="G2897" s="27">
        <f t="shared" si="2149"/>
        <v>0</v>
      </c>
      <c r="H2897" s="22">
        <f t="shared" si="2127"/>
        <v>31612695365.181736</v>
      </c>
      <c r="I2897" s="23">
        <f t="shared" si="2128"/>
        <v>132580106.5049091</v>
      </c>
      <c r="J2897" s="23">
        <f t="shared" si="2129"/>
        <v>1086</v>
      </c>
      <c r="K2897" s="19">
        <f t="shared" si="2150"/>
        <v>225.0831931027827</v>
      </c>
      <c r="L2897" s="16">
        <f t="shared" si="2130"/>
        <v>218.05542074088871</v>
      </c>
      <c r="M2897" s="23">
        <f>M2896-IF($B2897="B",(Percent_Rent_In_Elsies*2.49%/12 * H2896)/K2896,0)+IF($B2897="D",N2897,0)+IF(B2897="D",AK2896)+IF(B2897="C",F2896*90%)-(Y2897-Y2896)-IF($B2897="A",Q2896/K2896) + IF($B2897="A",Q2896/K2896)</f>
        <v>-49694032.327857137</v>
      </c>
      <c r="N2897" s="23">
        <f t="shared" si="2131"/>
        <v>0</v>
      </c>
      <c r="O2897" s="22">
        <f t="shared" si="2132"/>
        <v>0</v>
      </c>
      <c r="P2897" s="22">
        <f t="shared" si="2163"/>
        <v>0</v>
      </c>
      <c r="Q2897" s="22">
        <f t="shared" si="2164"/>
        <v>0</v>
      </c>
      <c r="R2897" s="22">
        <f t="shared" si="2133"/>
        <v>353705770.44621205</v>
      </c>
      <c r="S2897" s="16">
        <f t="shared" si="2123"/>
        <v>32155070.040564731</v>
      </c>
      <c r="T2897" s="15">
        <f t="shared" si="2134"/>
        <v>0</v>
      </c>
      <c r="U2897" s="23">
        <f t="shared" si="2151"/>
        <v>1571444.6093036137</v>
      </c>
      <c r="V2897" s="23">
        <f t="shared" si="2152"/>
        <v>142858.60084578305</v>
      </c>
      <c r="W2897" s="23">
        <f t="shared" si="2165"/>
        <v>0</v>
      </c>
      <c r="X2897" s="23">
        <f t="shared" si="2153"/>
        <v>38990919.168320775</v>
      </c>
      <c r="Y2897" s="23">
        <f t="shared" si="2135"/>
        <v>13825559.361691331</v>
      </c>
      <c r="Z2897" s="3">
        <f t="shared" si="2136"/>
        <v>0</v>
      </c>
      <c r="AA2897" s="23">
        <f t="shared" si="2137"/>
        <v>65103811.089061506</v>
      </c>
      <c r="AB2897" s="26">
        <f t="shared" si="2154"/>
        <v>70086276.274228573</v>
      </c>
      <c r="AC2897" s="23">
        <f t="shared" si="2155"/>
        <v>74889487.274228647</v>
      </c>
      <c r="AD2897" s="23">
        <f t="shared" si="2161"/>
        <v>4803211</v>
      </c>
      <c r="AE2897" s="24">
        <f t="shared" si="2122"/>
        <v>70086276.274228647</v>
      </c>
      <c r="AF2897" s="3">
        <f t="shared" si="2156"/>
        <v>0</v>
      </c>
      <c r="AG2897" s="2">
        <f t="shared" si="2138"/>
        <v>0</v>
      </c>
      <c r="AH2897" s="2">
        <f t="shared" si="2139"/>
        <v>180.42160060831202</v>
      </c>
      <c r="AI2897" s="23">
        <f t="shared" si="2162"/>
        <v>10466981202.204506</v>
      </c>
      <c r="AJ2897" s="23">
        <f t="shared" si="2140"/>
        <v>6219.922423797766</v>
      </c>
      <c r="AK2897" s="23">
        <f t="shared" si="2141"/>
        <v>0</v>
      </c>
      <c r="AL2897" s="23">
        <f t="shared" si="2166"/>
        <v>7218939.3923816681</v>
      </c>
      <c r="AM2897" s="23">
        <f t="shared" ref="AM2897:AM2960" si="2167">IF($B2897="B",50%*AL2897*30%*AJ2897,0)</f>
        <v>6735186450.4067631</v>
      </c>
      <c r="AN2897" s="16">
        <f t="shared" si="2157"/>
        <v>0</v>
      </c>
      <c r="AO2897" s="23">
        <f t="shared" si="2158"/>
        <v>145715.77286269877</v>
      </c>
      <c r="AP2897" s="22">
        <f t="shared" si="2159"/>
        <v>32798171.441376057</v>
      </c>
      <c r="AQ2897" s="30">
        <f t="shared" si="2142"/>
        <v>19932477734.710445</v>
      </c>
      <c r="AR2897" s="28">
        <f t="shared" si="2143"/>
        <v>9788395125.7424736</v>
      </c>
      <c r="AS2897" s="25">
        <f t="shared" si="2144"/>
        <v>200337590.02425668</v>
      </c>
      <c r="AT2897" s="32">
        <f t="shared" si="2145"/>
        <v>0</v>
      </c>
      <c r="AU2897" s="23">
        <f t="shared" si="2146"/>
        <v>0</v>
      </c>
      <c r="AV2897" s="22">
        <f t="shared" si="2147"/>
        <v>2885159188.0508599</v>
      </c>
      <c r="AW2897" s="31">
        <f t="shared" si="2160"/>
        <v>13292550915.745741</v>
      </c>
    </row>
    <row r="2898" spans="1:53" x14ac:dyDescent="0.25">
      <c r="A2898">
        <f t="shared" si="2121"/>
        <v>817</v>
      </c>
      <c r="B2898" t="s">
        <v>8</v>
      </c>
      <c r="C2898" s="27">
        <f t="shared" si="2125"/>
        <v>0</v>
      </c>
      <c r="D2898" s="27">
        <f t="shared" si="2148"/>
        <v>0</v>
      </c>
      <c r="E2898" s="27" t="b">
        <f t="shared" si="2124"/>
        <v>1</v>
      </c>
      <c r="F2898" s="29">
        <f t="shared" si="2126"/>
        <v>0</v>
      </c>
      <c r="G2898" s="27">
        <f t="shared" si="2149"/>
        <v>0</v>
      </c>
      <c r="H2898" s="22">
        <f t="shared" si="2127"/>
        <v>31612695365.181736</v>
      </c>
      <c r="I2898" s="23">
        <f t="shared" si="2128"/>
        <v>132580106.5049091</v>
      </c>
      <c r="J2898" s="23">
        <f t="shared" si="2129"/>
        <v>1086</v>
      </c>
      <c r="K2898" s="19">
        <f t="shared" si="2150"/>
        <v>225.0831931027827</v>
      </c>
      <c r="L2898" s="16">
        <f t="shared" si="2130"/>
        <v>218.05542074088871</v>
      </c>
      <c r="M2898" s="23">
        <f>M2897-IF($B2898="B",(Percent_Rent_In_Elsies*2.49%/12 * H2897)/K2897,0)+IF($B2898="D",N2898,0)+IF(B2898="D",AK2897)+IF(B2898="C",F2897*90%)-(Y2898-Y2897)-IF($B2898="A",Q2897/K2897) + IF($B2898="A",Q2897/K2897)</f>
        <v>-49694032.327857137</v>
      </c>
      <c r="N2898" s="23">
        <f t="shared" si="2131"/>
        <v>0</v>
      </c>
      <c r="O2898" s="22">
        <f t="shared" si="2132"/>
        <v>0</v>
      </c>
      <c r="P2898" s="22">
        <f t="shared" si="2163"/>
        <v>0</v>
      </c>
      <c r="Q2898" s="22">
        <f t="shared" si="2164"/>
        <v>0</v>
      </c>
      <c r="R2898" s="22">
        <f t="shared" si="2133"/>
        <v>386503941.88758808</v>
      </c>
      <c r="S2898" s="16">
        <f t="shared" si="2123"/>
        <v>32155070.040564731</v>
      </c>
      <c r="T2898" s="15">
        <f t="shared" si="2134"/>
        <v>0</v>
      </c>
      <c r="U2898" s="23">
        <f t="shared" si="2151"/>
        <v>1717160.3821663125</v>
      </c>
      <c r="V2898" s="23">
        <f t="shared" si="2152"/>
        <v>142858.60084578305</v>
      </c>
      <c r="W2898" s="23">
        <f t="shared" si="2165"/>
        <v>0</v>
      </c>
      <c r="X2898" s="23">
        <f t="shared" si="2153"/>
        <v>38990919.168320775</v>
      </c>
      <c r="Y2898" s="23">
        <f t="shared" si="2135"/>
        <v>13825559.361691331</v>
      </c>
      <c r="Z2898" s="3">
        <f t="shared" si="2136"/>
        <v>0</v>
      </c>
      <c r="AA2898" s="23">
        <f t="shared" si="2137"/>
        <v>65103811.089061506</v>
      </c>
      <c r="AB2898" s="26">
        <f t="shared" si="2154"/>
        <v>70086276.274228573</v>
      </c>
      <c r="AC2898" s="23">
        <f t="shared" si="2155"/>
        <v>74889487.274228647</v>
      </c>
      <c r="AD2898" s="23">
        <f t="shared" si="2161"/>
        <v>4803211</v>
      </c>
      <c r="AE2898" s="24">
        <f t="shared" si="2122"/>
        <v>70086276.274228647</v>
      </c>
      <c r="AF2898" s="3">
        <f t="shared" si="2156"/>
        <v>1E-4</v>
      </c>
      <c r="AG2898" s="2">
        <f t="shared" si="2138"/>
        <v>0</v>
      </c>
      <c r="AH2898" s="2">
        <f t="shared" si="2139"/>
        <v>180.42160060831202</v>
      </c>
      <c r="AI2898" s="23">
        <f t="shared" si="2162"/>
        <v>10466981202.204506</v>
      </c>
      <c r="AJ2898" s="23">
        <f t="shared" si="2140"/>
        <v>6219.922423797766</v>
      </c>
      <c r="AK2898" s="23">
        <f t="shared" si="2141"/>
        <v>62088.842415172505</v>
      </c>
      <c r="AL2898" s="23">
        <f t="shared" si="2166"/>
        <v>0</v>
      </c>
      <c r="AM2898" s="23">
        <f t="shared" si="2167"/>
        <v>0</v>
      </c>
      <c r="AN2898" s="16">
        <f t="shared" si="2157"/>
        <v>0</v>
      </c>
      <c r="AO2898" s="23">
        <f t="shared" si="2158"/>
        <v>0</v>
      </c>
      <c r="AP2898" s="22">
        <f t="shared" si="2159"/>
        <v>0</v>
      </c>
      <c r="AQ2898" s="30">
        <f t="shared" si="2142"/>
        <v>19932477734.710445</v>
      </c>
      <c r="AR2898" s="28">
        <f t="shared" si="2143"/>
        <v>9788395125.7424736</v>
      </c>
      <c r="AS2898" s="25">
        <f t="shared" si="2144"/>
        <v>200337590.02425668</v>
      </c>
      <c r="AT2898" s="32">
        <f t="shared" si="2145"/>
        <v>0</v>
      </c>
      <c r="AU2898" s="23">
        <f t="shared" si="2146"/>
        <v>0</v>
      </c>
      <c r="AV2898" s="22">
        <f t="shared" si="2147"/>
        <v>2885159188.0508599</v>
      </c>
      <c r="AW2898" s="31">
        <f t="shared" si="2160"/>
        <v>13292550915.745741</v>
      </c>
    </row>
    <row r="2899" spans="1:53" x14ac:dyDescent="0.25">
      <c r="A2899" s="21">
        <f t="shared" si="2121"/>
        <v>817</v>
      </c>
      <c r="B2899" s="21" t="s">
        <v>9</v>
      </c>
      <c r="C2899" s="27">
        <f t="shared" si="2125"/>
        <v>0</v>
      </c>
      <c r="D2899" s="27">
        <f t="shared" si="2148"/>
        <v>0</v>
      </c>
      <c r="E2899" s="27" t="b">
        <f t="shared" si="2124"/>
        <v>1</v>
      </c>
      <c r="F2899" s="29">
        <f t="shared" si="2126"/>
        <v>0</v>
      </c>
      <c r="G2899" s="27">
        <f t="shared" si="2149"/>
        <v>0</v>
      </c>
      <c r="H2899" s="22">
        <f t="shared" si="2127"/>
        <v>31612695365.181736</v>
      </c>
      <c r="I2899" s="23">
        <f t="shared" si="2128"/>
        <v>132580106.5049091</v>
      </c>
      <c r="J2899" s="23">
        <f t="shared" si="2129"/>
        <v>1086</v>
      </c>
      <c r="K2899" s="19">
        <f t="shared" si="2150"/>
        <v>225.0831931027827</v>
      </c>
      <c r="L2899" s="16">
        <f t="shared" si="2130"/>
        <v>218.05542074088871</v>
      </c>
      <c r="M2899" s="23">
        <f>M2898-IF($B2899="B",(Percent_Rent_In_Elsies*2.49%/12 * H2898)/K2898,0)+IF($B2899="D",N2899,0)+IF(B2899="D",AK2898)+IF(B2899="C",F2898*90%)-(Y2899-Y2898)-IF($B2899="A",Q2898/K2898) + IF($B2899="A",Q2898/K2898)</f>
        <v>-49631943.485441968</v>
      </c>
      <c r="N2899" s="23">
        <f t="shared" si="2131"/>
        <v>0</v>
      </c>
      <c r="O2899" s="22">
        <f t="shared" si="2132"/>
        <v>22465691.448141575</v>
      </c>
      <c r="P2899" s="22">
        <f t="shared" si="2163"/>
        <v>0</v>
      </c>
      <c r="Q2899" s="22">
        <f t="shared" si="2164"/>
        <v>0</v>
      </c>
      <c r="R2899" s="22">
        <f t="shared" si="2133"/>
        <v>386503941.88758808</v>
      </c>
      <c r="S2899" s="16">
        <f t="shared" si="2123"/>
        <v>0</v>
      </c>
      <c r="T2899" s="15">
        <f t="shared" si="2134"/>
        <v>9689378.5924231559</v>
      </c>
      <c r="U2899" s="23">
        <f t="shared" si="2151"/>
        <v>1717160.3821663125</v>
      </c>
      <c r="V2899" s="23">
        <f t="shared" si="2152"/>
        <v>0</v>
      </c>
      <c r="W2899" s="23">
        <f t="shared" si="2165"/>
        <v>142858.60084578305</v>
      </c>
      <c r="X2899" s="23">
        <f t="shared" si="2153"/>
        <v>38990919.168320775</v>
      </c>
      <c r="Y2899" s="23">
        <f t="shared" si="2135"/>
        <v>13825559.361691331</v>
      </c>
      <c r="Z2899" s="3">
        <f t="shared" si="2136"/>
        <v>0</v>
      </c>
      <c r="AA2899" s="23">
        <f t="shared" si="2137"/>
        <v>65041722.246646337</v>
      </c>
      <c r="AB2899" s="26">
        <f t="shared" si="2154"/>
        <v>70086276.274228573</v>
      </c>
      <c r="AC2899" s="23">
        <f t="shared" si="2155"/>
        <v>74889487.274228647</v>
      </c>
      <c r="AD2899" s="23">
        <f t="shared" si="2161"/>
        <v>4803211</v>
      </c>
      <c r="AE2899" s="24">
        <f t="shared" si="2122"/>
        <v>70086276.274228647</v>
      </c>
      <c r="AF2899" s="3">
        <f t="shared" si="2156"/>
        <v>0</v>
      </c>
      <c r="AG2899" s="2">
        <f t="shared" si="2138"/>
        <v>0</v>
      </c>
      <c r="AH2899" s="2">
        <f t="shared" si="2139"/>
        <v>180.42160060831202</v>
      </c>
      <c r="AI2899" s="23">
        <f t="shared" si="2162"/>
        <v>10456998948.699604</v>
      </c>
      <c r="AJ2899" s="23">
        <f t="shared" si="2140"/>
        <v>6219.922423797766</v>
      </c>
      <c r="AK2899" s="23">
        <f t="shared" si="2141"/>
        <v>0</v>
      </c>
      <c r="AL2899" s="23">
        <f t="shared" si="2166"/>
        <v>0</v>
      </c>
      <c r="AM2899" s="23">
        <f t="shared" si="2167"/>
        <v>0</v>
      </c>
      <c r="AN2899" s="16">
        <f t="shared" si="2157"/>
        <v>0</v>
      </c>
      <c r="AO2899" s="23">
        <f t="shared" si="2158"/>
        <v>0</v>
      </c>
      <c r="AP2899" s="22">
        <f t="shared" si="2159"/>
        <v>0</v>
      </c>
      <c r="AQ2899" s="30">
        <f t="shared" si="2142"/>
        <v>19932477734.710445</v>
      </c>
      <c r="AR2899" s="28">
        <f t="shared" si="2143"/>
        <v>9788395125.7424736</v>
      </c>
      <c r="AS2899" s="25">
        <f t="shared" si="2144"/>
        <v>200337590.02425668</v>
      </c>
      <c r="AT2899" s="32">
        <f t="shared" si="2145"/>
        <v>0</v>
      </c>
      <c r="AU2899" s="23">
        <f t="shared" si="2146"/>
        <v>0</v>
      </c>
      <c r="AV2899" s="22">
        <f t="shared" si="2147"/>
        <v>2885159188.0508599</v>
      </c>
      <c r="AW2899" s="31">
        <f t="shared" si="2160"/>
        <v>13292550915.745741</v>
      </c>
      <c r="AX2899" s="21"/>
      <c r="AY2899" s="21"/>
      <c r="AZ2899" s="21"/>
      <c r="BA2899" s="21"/>
    </row>
    <row r="2900" spans="1:53" x14ac:dyDescent="0.25">
      <c r="A2900" s="21">
        <f t="shared" si="2121"/>
        <v>817</v>
      </c>
      <c r="B2900" s="21" t="s">
        <v>28</v>
      </c>
      <c r="C2900" s="27">
        <f t="shared" si="2125"/>
        <v>0</v>
      </c>
      <c r="D2900" s="27">
        <f t="shared" si="2148"/>
        <v>0</v>
      </c>
      <c r="E2900" s="27" t="b">
        <f t="shared" si="2124"/>
        <v>1</v>
      </c>
      <c r="F2900" s="29">
        <f t="shared" si="2126"/>
        <v>0</v>
      </c>
      <c r="G2900" s="27">
        <f t="shared" si="2149"/>
        <v>0</v>
      </c>
      <c r="H2900" s="22">
        <f t="shared" si="2127"/>
        <v>31612695365.181736</v>
      </c>
      <c r="I2900" s="23">
        <f t="shared" si="2128"/>
        <v>132580106.5049091</v>
      </c>
      <c r="J2900" s="23">
        <f t="shared" si="2129"/>
        <v>1086</v>
      </c>
      <c r="K2900" s="19">
        <f t="shared" si="2150"/>
        <v>225.0831931027827</v>
      </c>
      <c r="L2900" s="16">
        <f t="shared" si="2130"/>
        <v>218.05542074088871</v>
      </c>
      <c r="M2900" s="23">
        <f>M2899-IF($B2900="B",(Percent_Rent_In_Elsies*2.49%/12 * H2899)/K2899,0)+IF($B2900="D",N2900,0)+IF(B2900="D",AK2899)+IF(B2900="C",F2899*90%)-(Y2900-Y2899)-IF($B2900="A",Q2899/K2899) + IF($B2900="A",Q2899/K2899)</f>
        <v>-49631943.485441968</v>
      </c>
      <c r="N2900" s="23">
        <f t="shared" si="2131"/>
        <v>0</v>
      </c>
      <c r="O2900" s="22">
        <f t="shared" si="2132"/>
        <v>0</v>
      </c>
      <c r="P2900" s="22">
        <f t="shared" si="2163"/>
        <v>22465691.448141575</v>
      </c>
      <c r="Q2900" s="22">
        <f t="shared" si="2164"/>
        <v>0</v>
      </c>
      <c r="R2900" s="22">
        <f t="shared" si="2133"/>
        <v>386503941.88758808</v>
      </c>
      <c r="S2900" s="16">
        <f t="shared" si="2123"/>
        <v>0</v>
      </c>
      <c r="T2900" s="15">
        <f t="shared" si="2134"/>
        <v>0</v>
      </c>
      <c r="U2900" s="23">
        <f t="shared" si="2151"/>
        <v>1717160.3821663125</v>
      </c>
      <c r="V2900" s="23">
        <f t="shared" si="2152"/>
        <v>0</v>
      </c>
      <c r="W2900" s="23">
        <f t="shared" si="2165"/>
        <v>0</v>
      </c>
      <c r="X2900" s="23">
        <f t="shared" si="2153"/>
        <v>38990919.168320775</v>
      </c>
      <c r="Y2900" s="23">
        <f t="shared" si="2135"/>
        <v>13825559.361691331</v>
      </c>
      <c r="Z2900" s="3">
        <f t="shared" si="2136"/>
        <v>7142.9300422891529</v>
      </c>
      <c r="AA2900" s="23">
        <f t="shared" si="2137"/>
        <v>65148866.197280675</v>
      </c>
      <c r="AB2900" s="26">
        <f t="shared" si="2154"/>
        <v>70086276.274228573</v>
      </c>
      <c r="AC2900" s="23">
        <f t="shared" si="2155"/>
        <v>74889487.274228647</v>
      </c>
      <c r="AD2900" s="23">
        <f t="shared" si="2161"/>
        <v>4803211</v>
      </c>
      <c r="AE2900" s="24">
        <f t="shared" si="2122"/>
        <v>70086276.274228647</v>
      </c>
      <c r="AF2900" s="3">
        <f t="shared" si="2156"/>
        <v>0</v>
      </c>
      <c r="AG2900" s="2">
        <f t="shared" si="2138"/>
        <v>857151605.07469833</v>
      </c>
      <c r="AH2900" s="2">
        <f t="shared" si="2139"/>
        <v>180.42160060831202</v>
      </c>
      <c r="AI2900" s="23">
        <f t="shared" si="2162"/>
        <v>10474224879.078478</v>
      </c>
      <c r="AJ2900" s="23">
        <f t="shared" si="2140"/>
        <v>6219.922423797766</v>
      </c>
      <c r="AK2900" s="23">
        <f t="shared" si="2141"/>
        <v>0</v>
      </c>
      <c r="AL2900" s="23">
        <f t="shared" si="2166"/>
        <v>0</v>
      </c>
      <c r="AM2900" s="23">
        <f t="shared" si="2167"/>
        <v>0</v>
      </c>
      <c r="AN2900" s="16">
        <f t="shared" si="2157"/>
        <v>0</v>
      </c>
      <c r="AO2900" s="23">
        <f t="shared" si="2158"/>
        <v>0</v>
      </c>
      <c r="AP2900" s="22">
        <f t="shared" si="2159"/>
        <v>0</v>
      </c>
      <c r="AQ2900" s="30">
        <f t="shared" si="2142"/>
        <v>19932477734.710445</v>
      </c>
      <c r="AR2900" s="28">
        <f t="shared" si="2143"/>
        <v>9788395125.7424736</v>
      </c>
      <c r="AS2900" s="25">
        <f t="shared" si="2144"/>
        <v>200337590.02425668</v>
      </c>
      <c r="AT2900" s="32">
        <f t="shared" si="2145"/>
        <v>14285.860084578306</v>
      </c>
      <c r="AU2900" s="23">
        <f t="shared" si="2146"/>
        <v>14285.860084578306</v>
      </c>
      <c r="AV2900" s="22">
        <f t="shared" si="2147"/>
        <v>2894848566.6432829</v>
      </c>
      <c r="AW2900" s="31">
        <f t="shared" si="2160"/>
        <v>13292550915.745741</v>
      </c>
      <c r="AX2900" s="21"/>
      <c r="AY2900" s="21"/>
      <c r="AZ2900" s="21"/>
      <c r="BA2900" s="21"/>
    </row>
    <row r="2901" spans="1:53" x14ac:dyDescent="0.25">
      <c r="A2901">
        <f t="shared" si="2121"/>
        <v>818</v>
      </c>
      <c r="B2901" t="s">
        <v>6</v>
      </c>
      <c r="C2901" s="27">
        <f t="shared" si="2125"/>
        <v>0</v>
      </c>
      <c r="D2901" s="27">
        <f t="shared" si="2148"/>
        <v>0</v>
      </c>
      <c r="E2901" s="27" t="b">
        <f t="shared" si="2124"/>
        <v>1</v>
      </c>
      <c r="F2901" s="29">
        <f t="shared" si="2126"/>
        <v>0</v>
      </c>
      <c r="G2901" s="27">
        <f t="shared" si="2149"/>
        <v>0</v>
      </c>
      <c r="H2901" s="22">
        <f t="shared" si="2127"/>
        <v>31665383190.790375</v>
      </c>
      <c r="I2901" s="23">
        <f t="shared" si="2128"/>
        <v>132580106.5049091</v>
      </c>
      <c r="J2901" s="23">
        <f t="shared" si="2129"/>
        <v>1086</v>
      </c>
      <c r="K2901" s="19">
        <f t="shared" si="2150"/>
        <v>225.0831931027827</v>
      </c>
      <c r="L2901" s="16">
        <f t="shared" si="2130"/>
        <v>218.41884644212354</v>
      </c>
      <c r="M2901" s="23">
        <f>M2900-IF($B2901="B",(Percent_Rent_In_Elsies*2.49%/12 * H2900)/K2900,0)+IF($B2901="D",N2901,0)+IF(B2901="D",AK2900)+IF(B2901="C",F2900*90%)-(Y2901-Y2900)-IF($B2901="A",Q2900/K2900) + IF($B2901="A",Q2900/K2900)</f>
        <v>-49631943.485441968</v>
      </c>
      <c r="N2901" s="23">
        <f t="shared" si="2131"/>
        <v>0</v>
      </c>
      <c r="O2901" s="22">
        <f t="shared" si="2132"/>
        <v>0</v>
      </c>
      <c r="P2901" s="22">
        <f t="shared" si="2163"/>
        <v>0</v>
      </c>
      <c r="Q2901" s="22">
        <f t="shared" si="2164"/>
        <v>0</v>
      </c>
      <c r="R2901" s="22">
        <f t="shared" si="2133"/>
        <v>386503941.88758808</v>
      </c>
      <c r="S2901" s="16">
        <f t="shared" si="2123"/>
        <v>0</v>
      </c>
      <c r="T2901" s="15">
        <f t="shared" si="2134"/>
        <v>0</v>
      </c>
      <c r="U2901" s="23">
        <f t="shared" si="2151"/>
        <v>1717160.3821663125</v>
      </c>
      <c r="V2901" s="23">
        <f t="shared" si="2152"/>
        <v>0</v>
      </c>
      <c r="W2901" s="23">
        <f t="shared" si="2165"/>
        <v>0</v>
      </c>
      <c r="X2901" s="23">
        <f t="shared" si="2153"/>
        <v>39026633.818532221</v>
      </c>
      <c r="Y2901" s="23">
        <f t="shared" si="2135"/>
        <v>13825559.361691331</v>
      </c>
      <c r="Z2901" s="3">
        <f t="shared" si="2136"/>
        <v>0</v>
      </c>
      <c r="AA2901" s="23">
        <f t="shared" si="2137"/>
        <v>65148866.197280675</v>
      </c>
      <c r="AB2901" s="26">
        <f t="shared" si="2154"/>
        <v>70086276.274228573</v>
      </c>
      <c r="AC2901" s="23">
        <f t="shared" si="2155"/>
        <v>74889487.274228647</v>
      </c>
      <c r="AD2901" s="23">
        <f t="shared" si="2161"/>
        <v>4803211</v>
      </c>
      <c r="AE2901" s="24">
        <f t="shared" si="2122"/>
        <v>70086276.274228647</v>
      </c>
      <c r="AF2901" s="3">
        <f t="shared" si="2156"/>
        <v>0</v>
      </c>
      <c r="AG2901" s="2">
        <f t="shared" si="2138"/>
        <v>0</v>
      </c>
      <c r="AH2901" s="2">
        <f t="shared" si="2139"/>
        <v>180.72230327599254</v>
      </c>
      <c r="AI2901" s="23">
        <f t="shared" si="2162"/>
        <v>10474224879.078478</v>
      </c>
      <c r="AJ2901" s="23">
        <f t="shared" si="2140"/>
        <v>6219.922423797766</v>
      </c>
      <c r="AK2901" s="23">
        <f t="shared" si="2141"/>
        <v>0</v>
      </c>
      <c r="AL2901" s="23">
        <f t="shared" si="2166"/>
        <v>0</v>
      </c>
      <c r="AM2901" s="23">
        <f t="shared" si="2167"/>
        <v>0</v>
      </c>
      <c r="AN2901" s="16">
        <f t="shared" si="2157"/>
        <v>0</v>
      </c>
      <c r="AO2901" s="23">
        <f t="shared" si="2158"/>
        <v>0</v>
      </c>
      <c r="AP2901" s="22">
        <f t="shared" si="2159"/>
        <v>0</v>
      </c>
      <c r="AQ2901" s="30">
        <f t="shared" si="2142"/>
        <v>19932477734.710445</v>
      </c>
      <c r="AR2901" s="28">
        <f t="shared" si="2143"/>
        <v>9788395125.7424736</v>
      </c>
      <c r="AS2901" s="25">
        <f t="shared" si="2144"/>
        <v>200337590.02425668</v>
      </c>
      <c r="AT2901" s="32">
        <f t="shared" si="2145"/>
        <v>0</v>
      </c>
      <c r="AU2901" s="23">
        <f t="shared" si="2146"/>
        <v>0</v>
      </c>
      <c r="AV2901" s="22">
        <f t="shared" si="2147"/>
        <v>2894848566.6432829</v>
      </c>
      <c r="AW2901" s="31">
        <f t="shared" si="2160"/>
        <v>13270085224.2976</v>
      </c>
    </row>
    <row r="2902" spans="1:53" x14ac:dyDescent="0.25">
      <c r="A2902">
        <f t="shared" si="2121"/>
        <v>818</v>
      </c>
      <c r="B2902" t="s">
        <v>7</v>
      </c>
      <c r="C2902" s="27">
        <f t="shared" si="2125"/>
        <v>0</v>
      </c>
      <c r="D2902" s="27">
        <f t="shared" si="2148"/>
        <v>0</v>
      </c>
      <c r="E2902" s="27" t="b">
        <f t="shared" si="2124"/>
        <v>1</v>
      </c>
      <c r="F2902" s="29">
        <f t="shared" si="2126"/>
        <v>0</v>
      </c>
      <c r="G2902" s="27">
        <f t="shared" si="2149"/>
        <v>0</v>
      </c>
      <c r="H2902" s="22">
        <f t="shared" si="2127"/>
        <v>31665383190.790375</v>
      </c>
      <c r="I2902" s="23">
        <f t="shared" si="2128"/>
        <v>132580106.5049091</v>
      </c>
      <c r="J2902" s="23">
        <f t="shared" si="2129"/>
        <v>1086</v>
      </c>
      <c r="K2902" s="19">
        <f t="shared" si="2150"/>
        <v>225.0831931027827</v>
      </c>
      <c r="L2902" s="16">
        <f t="shared" si="2130"/>
        <v>218.41884644212354</v>
      </c>
      <c r="M2902" s="23">
        <f>M2901-IF($B2902="B",(Percent_Rent_In_Elsies*2.49%/12 * H2901)/K2901,0)+IF($B2902="D",N2902,0)+IF(B2902="D",AK2901)+IF(B2902="C",F2901*90%)-(Y2902-Y2901)-IF($B2902="A",Q2901/K2901) + IF($B2902="A",Q2901/K2901)</f>
        <v>-49777902.117926106</v>
      </c>
      <c r="N2902" s="23">
        <f t="shared" si="2131"/>
        <v>0</v>
      </c>
      <c r="O2902" s="22">
        <f t="shared" si="2132"/>
        <v>0</v>
      </c>
      <c r="P2902" s="22">
        <f t="shared" si="2163"/>
        <v>0</v>
      </c>
      <c r="Q2902" s="22">
        <f t="shared" si="2164"/>
        <v>0</v>
      </c>
      <c r="R2902" s="22">
        <f t="shared" si="2133"/>
        <v>354295280.06362242</v>
      </c>
      <c r="S2902" s="16">
        <f t="shared" si="2123"/>
        <v>32208661.823965672</v>
      </c>
      <c r="T2902" s="15">
        <f t="shared" si="2134"/>
        <v>0</v>
      </c>
      <c r="U2902" s="23">
        <f t="shared" si="2151"/>
        <v>1574063.6836524531</v>
      </c>
      <c r="V2902" s="23">
        <f t="shared" si="2152"/>
        <v>143096.69851385939</v>
      </c>
      <c r="W2902" s="23">
        <f t="shared" si="2165"/>
        <v>0</v>
      </c>
      <c r="X2902" s="23">
        <f t="shared" si="2153"/>
        <v>39026633.818532221</v>
      </c>
      <c r="Y2902" s="23">
        <f t="shared" si="2135"/>
        <v>13825559.361691331</v>
      </c>
      <c r="Z2902" s="3">
        <f t="shared" si="2136"/>
        <v>0</v>
      </c>
      <c r="AA2902" s="23">
        <f t="shared" si="2137"/>
        <v>65148866.197280675</v>
      </c>
      <c r="AB2902" s="26">
        <f t="shared" si="2154"/>
        <v>70086276.274228573</v>
      </c>
      <c r="AC2902" s="23">
        <f t="shared" si="2155"/>
        <v>74889487.274228647</v>
      </c>
      <c r="AD2902" s="23">
        <f t="shared" si="2161"/>
        <v>4803211</v>
      </c>
      <c r="AE2902" s="24">
        <f t="shared" si="2122"/>
        <v>70086276.274228647</v>
      </c>
      <c r="AF2902" s="3">
        <f t="shared" si="2156"/>
        <v>0</v>
      </c>
      <c r="AG2902" s="2">
        <f t="shared" si="2138"/>
        <v>0</v>
      </c>
      <c r="AH2902" s="2">
        <f t="shared" si="2139"/>
        <v>180.72230327599254</v>
      </c>
      <c r="AI2902" s="23">
        <f t="shared" si="2162"/>
        <v>10474224879.078478</v>
      </c>
      <c r="AJ2902" s="23">
        <f t="shared" si="2140"/>
        <v>6219.922423797766</v>
      </c>
      <c r="AK2902" s="23">
        <f t="shared" si="2141"/>
        <v>0</v>
      </c>
      <c r="AL2902" s="23">
        <f t="shared" si="2166"/>
        <v>7243676.8739719391</v>
      </c>
      <c r="AM2902" s="23">
        <f t="shared" si="2167"/>
        <v>6758266232.874505</v>
      </c>
      <c r="AN2902" s="16">
        <f t="shared" si="2157"/>
        <v>0</v>
      </c>
      <c r="AO2902" s="23">
        <f t="shared" si="2158"/>
        <v>145958.63248413661</v>
      </c>
      <c r="AP2902" s="22">
        <f t="shared" si="2159"/>
        <v>32852835.060445014</v>
      </c>
      <c r="AQ2902" s="30">
        <f t="shared" si="2142"/>
        <v>19997904155.733322</v>
      </c>
      <c r="AR2902" s="28">
        <f t="shared" si="2143"/>
        <v>9820968711.7049046</v>
      </c>
      <c r="AS2902" s="25">
        <f t="shared" si="2144"/>
        <v>200337590.02425668</v>
      </c>
      <c r="AT2902" s="32">
        <f t="shared" si="2145"/>
        <v>0</v>
      </c>
      <c r="AU2902" s="23">
        <f t="shared" si="2146"/>
        <v>0</v>
      </c>
      <c r="AV2902" s="22">
        <f t="shared" si="2147"/>
        <v>2894848566.6432829</v>
      </c>
      <c r="AW2902" s="31">
        <f t="shared" si="2160"/>
        <v>13335511645.320478</v>
      </c>
    </row>
    <row r="2903" spans="1:53" s="21" customFormat="1" x14ac:dyDescent="0.25">
      <c r="A2903">
        <f t="shared" si="2121"/>
        <v>818</v>
      </c>
      <c r="B2903" t="s">
        <v>8</v>
      </c>
      <c r="C2903" s="27">
        <f t="shared" si="2125"/>
        <v>0</v>
      </c>
      <c r="D2903" s="27">
        <f t="shared" si="2148"/>
        <v>0</v>
      </c>
      <c r="E2903" s="27" t="b">
        <f t="shared" si="2124"/>
        <v>1</v>
      </c>
      <c r="F2903" s="29">
        <f t="shared" si="2126"/>
        <v>0</v>
      </c>
      <c r="G2903" s="27">
        <f t="shared" si="2149"/>
        <v>0</v>
      </c>
      <c r="H2903" s="22">
        <f t="shared" si="2127"/>
        <v>31665383190.790375</v>
      </c>
      <c r="I2903" s="23">
        <f t="shared" si="2128"/>
        <v>132580106.5049091</v>
      </c>
      <c r="J2903" s="23">
        <f t="shared" si="2129"/>
        <v>1086</v>
      </c>
      <c r="K2903" s="19">
        <f t="shared" si="2150"/>
        <v>225.0831931027827</v>
      </c>
      <c r="L2903" s="16">
        <f t="shared" si="2130"/>
        <v>218.41884644212354</v>
      </c>
      <c r="M2903" s="23">
        <f>M2902-IF($B2903="B",(Percent_Rent_In_Elsies*2.49%/12 * H2902)/K2902,0)+IF($B2903="D",N2903,0)+IF(B2903="D",AK2902)+IF(B2903="C",F2902*90%)-(Y2903-Y2902)-IF($B2903="A",Q2902/K2902) + IF($B2903="A",Q2902/K2902)</f>
        <v>-49777902.117926106</v>
      </c>
      <c r="N2903" s="23">
        <f t="shared" si="2131"/>
        <v>0</v>
      </c>
      <c r="O2903" s="22">
        <f t="shared" si="2132"/>
        <v>0</v>
      </c>
      <c r="P2903" s="22">
        <f t="shared" si="2163"/>
        <v>0</v>
      </c>
      <c r="Q2903" s="22">
        <f t="shared" si="2164"/>
        <v>0</v>
      </c>
      <c r="R2903" s="22">
        <f t="shared" si="2133"/>
        <v>387148115.12406743</v>
      </c>
      <c r="S2903" s="16">
        <f t="shared" si="2123"/>
        <v>32208661.823965672</v>
      </c>
      <c r="T2903" s="15">
        <f t="shared" si="2134"/>
        <v>0</v>
      </c>
      <c r="U2903" s="23">
        <f t="shared" si="2151"/>
        <v>1720022.3161365897</v>
      </c>
      <c r="V2903" s="23">
        <f t="shared" si="2152"/>
        <v>143096.69851385939</v>
      </c>
      <c r="W2903" s="23">
        <f t="shared" si="2165"/>
        <v>0</v>
      </c>
      <c r="X2903" s="23">
        <f t="shared" si="2153"/>
        <v>39026633.818532221</v>
      </c>
      <c r="Y2903" s="23">
        <f t="shared" si="2135"/>
        <v>13825559.361691331</v>
      </c>
      <c r="Z2903" s="3">
        <f t="shared" si="2136"/>
        <v>0</v>
      </c>
      <c r="AA2903" s="23">
        <f t="shared" si="2137"/>
        <v>65148866.197280675</v>
      </c>
      <c r="AB2903" s="26">
        <f t="shared" si="2154"/>
        <v>70086276.274228573</v>
      </c>
      <c r="AC2903" s="23">
        <f t="shared" si="2155"/>
        <v>74889487.274228647</v>
      </c>
      <c r="AD2903" s="23">
        <f t="shared" si="2161"/>
        <v>4803211</v>
      </c>
      <c r="AE2903" s="24">
        <f t="shared" si="2122"/>
        <v>70086276.274228647</v>
      </c>
      <c r="AF2903" s="3">
        <f t="shared" si="2156"/>
        <v>1E-4</v>
      </c>
      <c r="AG2903" s="2">
        <f t="shared" si="2138"/>
        <v>0</v>
      </c>
      <c r="AH2903" s="2">
        <f t="shared" si="2139"/>
        <v>180.72230327599254</v>
      </c>
      <c r="AI2903" s="23">
        <f t="shared" si="2162"/>
        <v>10474224879.078478</v>
      </c>
      <c r="AJ2903" s="23">
        <f t="shared" si="2140"/>
        <v>6219.922423797766</v>
      </c>
      <c r="AK2903" s="23">
        <f t="shared" si="2141"/>
        <v>62113.39231853644</v>
      </c>
      <c r="AL2903" s="23">
        <f t="shared" si="2166"/>
        <v>0</v>
      </c>
      <c r="AM2903" s="23">
        <f t="shared" si="2167"/>
        <v>0</v>
      </c>
      <c r="AN2903" s="16">
        <f t="shared" si="2157"/>
        <v>0</v>
      </c>
      <c r="AO2903" s="23">
        <f t="shared" si="2158"/>
        <v>0</v>
      </c>
      <c r="AP2903" s="22">
        <f t="shared" si="2159"/>
        <v>0</v>
      </c>
      <c r="AQ2903" s="30">
        <f t="shared" si="2142"/>
        <v>19997904155.733322</v>
      </c>
      <c r="AR2903" s="28">
        <f t="shared" si="2143"/>
        <v>9820968711.7049046</v>
      </c>
      <c r="AS2903" s="25">
        <f t="shared" si="2144"/>
        <v>200337590.02425668</v>
      </c>
      <c r="AT2903" s="32">
        <f t="shared" si="2145"/>
        <v>0</v>
      </c>
      <c r="AU2903" s="23">
        <f t="shared" si="2146"/>
        <v>0</v>
      </c>
      <c r="AV2903" s="22">
        <f t="shared" si="2147"/>
        <v>2894848566.6432829</v>
      </c>
      <c r="AW2903" s="31">
        <f t="shared" si="2160"/>
        <v>13335511645.320477</v>
      </c>
      <c r="AX2903"/>
      <c r="AY2903"/>
      <c r="AZ2903"/>
      <c r="BA2903"/>
    </row>
    <row r="2904" spans="1:53" s="21" customFormat="1" x14ac:dyDescent="0.25">
      <c r="A2904" s="21">
        <f t="shared" si="2121"/>
        <v>818</v>
      </c>
      <c r="B2904" s="21" t="s">
        <v>9</v>
      </c>
      <c r="C2904" s="27">
        <f t="shared" si="2125"/>
        <v>0</v>
      </c>
      <c r="D2904" s="27">
        <f t="shared" si="2148"/>
        <v>0</v>
      </c>
      <c r="E2904" s="27" t="b">
        <f t="shared" si="2124"/>
        <v>1</v>
      </c>
      <c r="F2904" s="29">
        <f t="shared" si="2126"/>
        <v>0</v>
      </c>
      <c r="G2904" s="27">
        <f t="shared" si="2149"/>
        <v>0</v>
      </c>
      <c r="H2904" s="22">
        <f t="shared" si="2127"/>
        <v>31665383190.790375</v>
      </c>
      <c r="I2904" s="23">
        <f t="shared" si="2128"/>
        <v>132580106.5049091</v>
      </c>
      <c r="J2904" s="23">
        <f t="shared" si="2129"/>
        <v>1086</v>
      </c>
      <c r="K2904" s="19">
        <f t="shared" si="2150"/>
        <v>225.0831931027827</v>
      </c>
      <c r="L2904" s="16">
        <f t="shared" si="2130"/>
        <v>218.41884644212354</v>
      </c>
      <c r="M2904" s="23">
        <f>M2903-IF($B2904="B",(Percent_Rent_In_Elsies*2.49%/12 * H2903)/K2903,0)+IF($B2904="D",N2904,0)+IF(B2904="D",AK2903)+IF(B2904="C",F2903*90%)-(Y2904-Y2903)-IF($B2904="A",Q2903/K2903) + IF($B2904="A",Q2903/K2903)</f>
        <v>-49715788.725607567</v>
      </c>
      <c r="N2904" s="23">
        <f t="shared" si="2131"/>
        <v>0</v>
      </c>
      <c r="O2904" s="22">
        <f t="shared" si="2132"/>
        <v>22503134.267221816</v>
      </c>
      <c r="P2904" s="22">
        <f t="shared" si="2163"/>
        <v>0</v>
      </c>
      <c r="Q2904" s="22">
        <f t="shared" si="2164"/>
        <v>0</v>
      </c>
      <c r="R2904" s="22">
        <f t="shared" si="2133"/>
        <v>387148115.12406743</v>
      </c>
      <c r="S2904" s="16">
        <f t="shared" si="2123"/>
        <v>0</v>
      </c>
      <c r="T2904" s="15">
        <f t="shared" si="2134"/>
        <v>9705527.5567438565</v>
      </c>
      <c r="U2904" s="23">
        <f t="shared" si="2151"/>
        <v>1720022.3161365897</v>
      </c>
      <c r="V2904" s="23">
        <f t="shared" si="2152"/>
        <v>0</v>
      </c>
      <c r="W2904" s="23">
        <f t="shared" si="2165"/>
        <v>143096.69851385939</v>
      </c>
      <c r="X2904" s="23">
        <f t="shared" si="2153"/>
        <v>39026633.818532221</v>
      </c>
      <c r="Y2904" s="23">
        <f t="shared" si="2135"/>
        <v>13825559.361691331</v>
      </c>
      <c r="Z2904" s="3">
        <f t="shared" si="2136"/>
        <v>0</v>
      </c>
      <c r="AA2904" s="23">
        <f t="shared" si="2137"/>
        <v>65086752.804962136</v>
      </c>
      <c r="AB2904" s="26">
        <f t="shared" si="2154"/>
        <v>70086276.274228573</v>
      </c>
      <c r="AC2904" s="23">
        <f t="shared" si="2155"/>
        <v>74889487.274228647</v>
      </c>
      <c r="AD2904" s="23">
        <f t="shared" si="2161"/>
        <v>4803211</v>
      </c>
      <c r="AE2904" s="24">
        <f t="shared" si="2122"/>
        <v>70086276.274228647</v>
      </c>
      <c r="AF2904" s="3">
        <f t="shared" si="2156"/>
        <v>0</v>
      </c>
      <c r="AG2904" s="2">
        <f t="shared" si="2138"/>
        <v>0</v>
      </c>
      <c r="AH2904" s="2">
        <f t="shared" si="2139"/>
        <v>180.72230327599254</v>
      </c>
      <c r="AI2904" s="23">
        <f t="shared" si="2162"/>
        <v>10464238678.594549</v>
      </c>
      <c r="AJ2904" s="23">
        <f t="shared" si="2140"/>
        <v>6219.922423797766</v>
      </c>
      <c r="AK2904" s="23">
        <f t="shared" si="2141"/>
        <v>0</v>
      </c>
      <c r="AL2904" s="23">
        <f t="shared" si="2166"/>
        <v>0</v>
      </c>
      <c r="AM2904" s="23">
        <f t="shared" si="2167"/>
        <v>0</v>
      </c>
      <c r="AN2904" s="16">
        <f t="shared" si="2157"/>
        <v>0</v>
      </c>
      <c r="AO2904" s="23">
        <f t="shared" si="2158"/>
        <v>0</v>
      </c>
      <c r="AP2904" s="22">
        <f t="shared" si="2159"/>
        <v>0</v>
      </c>
      <c r="AQ2904" s="30">
        <f t="shared" si="2142"/>
        <v>19997904155.733322</v>
      </c>
      <c r="AR2904" s="28">
        <f t="shared" si="2143"/>
        <v>9820968711.7049046</v>
      </c>
      <c r="AS2904" s="25">
        <f t="shared" si="2144"/>
        <v>200337590.02425668</v>
      </c>
      <c r="AT2904" s="32">
        <f t="shared" si="2145"/>
        <v>0</v>
      </c>
      <c r="AU2904" s="23">
        <f t="shared" si="2146"/>
        <v>0</v>
      </c>
      <c r="AV2904" s="22">
        <f t="shared" si="2147"/>
        <v>2894848566.6432829</v>
      </c>
      <c r="AW2904" s="31">
        <f t="shared" si="2160"/>
        <v>13335511645.320477</v>
      </c>
    </row>
    <row r="2905" spans="1:53" x14ac:dyDescent="0.25">
      <c r="A2905" s="21">
        <f t="shared" si="2121"/>
        <v>818</v>
      </c>
      <c r="B2905" s="21" t="s">
        <v>28</v>
      </c>
      <c r="C2905" s="27">
        <f t="shared" si="2125"/>
        <v>0</v>
      </c>
      <c r="D2905" s="27">
        <f t="shared" si="2148"/>
        <v>0</v>
      </c>
      <c r="E2905" s="27" t="b">
        <f t="shared" si="2124"/>
        <v>1</v>
      </c>
      <c r="F2905" s="29">
        <f t="shared" si="2126"/>
        <v>0</v>
      </c>
      <c r="G2905" s="27">
        <f t="shared" si="2149"/>
        <v>0</v>
      </c>
      <c r="H2905" s="22">
        <f t="shared" si="2127"/>
        <v>31665383190.790375</v>
      </c>
      <c r="I2905" s="23">
        <f t="shared" si="2128"/>
        <v>132580106.5049091</v>
      </c>
      <c r="J2905" s="23">
        <f t="shared" si="2129"/>
        <v>1086</v>
      </c>
      <c r="K2905" s="19">
        <f t="shared" si="2150"/>
        <v>225.0831931027827</v>
      </c>
      <c r="L2905" s="16">
        <f t="shared" si="2130"/>
        <v>218.41884644212354</v>
      </c>
      <c r="M2905" s="23">
        <f>M2904-IF($B2905="B",(Percent_Rent_In_Elsies*2.49%/12 * H2904)/K2904,0)+IF($B2905="D",N2905,0)+IF(B2905="D",AK2904)+IF(B2905="C",F2904*90%)-(Y2905-Y2904)-IF($B2905="A",Q2904/K2904) + IF($B2905="A",Q2904/K2904)</f>
        <v>-49715788.725607567</v>
      </c>
      <c r="N2905" s="23">
        <f t="shared" si="2131"/>
        <v>0</v>
      </c>
      <c r="O2905" s="22">
        <f t="shared" si="2132"/>
        <v>0</v>
      </c>
      <c r="P2905" s="22">
        <f t="shared" si="2163"/>
        <v>22503134.267221816</v>
      </c>
      <c r="Q2905" s="22">
        <f t="shared" si="2164"/>
        <v>0</v>
      </c>
      <c r="R2905" s="22">
        <f t="shared" si="2133"/>
        <v>387148115.12406743</v>
      </c>
      <c r="S2905" s="16">
        <f t="shared" si="2123"/>
        <v>0</v>
      </c>
      <c r="T2905" s="15">
        <f t="shared" si="2134"/>
        <v>0</v>
      </c>
      <c r="U2905" s="23">
        <f t="shared" si="2151"/>
        <v>1720022.3161365897</v>
      </c>
      <c r="V2905" s="23">
        <f t="shared" si="2152"/>
        <v>0</v>
      </c>
      <c r="W2905" s="23">
        <f t="shared" si="2165"/>
        <v>0</v>
      </c>
      <c r="X2905" s="23">
        <f t="shared" si="2153"/>
        <v>39026633.818532221</v>
      </c>
      <c r="Y2905" s="23">
        <f t="shared" si="2135"/>
        <v>13825559.361691331</v>
      </c>
      <c r="Z2905" s="3">
        <f t="shared" si="2136"/>
        <v>7154.8349256929696</v>
      </c>
      <c r="AA2905" s="23">
        <f t="shared" si="2137"/>
        <v>65194075.328847528</v>
      </c>
      <c r="AB2905" s="26">
        <f t="shared" si="2154"/>
        <v>70086276.274228573</v>
      </c>
      <c r="AC2905" s="23">
        <f t="shared" si="2155"/>
        <v>74889487.274228647</v>
      </c>
      <c r="AD2905" s="23">
        <f t="shared" si="2161"/>
        <v>4803211</v>
      </c>
      <c r="AE2905" s="24">
        <f t="shared" si="2122"/>
        <v>70086276.274228647</v>
      </c>
      <c r="AF2905" s="3">
        <f t="shared" si="2156"/>
        <v>0</v>
      </c>
      <c r="AG2905" s="2">
        <f t="shared" si="2138"/>
        <v>858580191.08315635</v>
      </c>
      <c r="AH2905" s="2">
        <f t="shared" si="2139"/>
        <v>180.72230327599254</v>
      </c>
      <c r="AI2905" s="23">
        <f t="shared" si="2162"/>
        <v>10481493318.857386</v>
      </c>
      <c r="AJ2905" s="23">
        <f t="shared" si="2140"/>
        <v>6219.922423797766</v>
      </c>
      <c r="AK2905" s="23">
        <f t="shared" si="2141"/>
        <v>0</v>
      </c>
      <c r="AL2905" s="23">
        <f t="shared" si="2166"/>
        <v>0</v>
      </c>
      <c r="AM2905" s="23">
        <f t="shared" si="2167"/>
        <v>0</v>
      </c>
      <c r="AN2905" s="16">
        <f t="shared" si="2157"/>
        <v>0</v>
      </c>
      <c r="AO2905" s="23">
        <f t="shared" si="2158"/>
        <v>0</v>
      </c>
      <c r="AP2905" s="22">
        <f t="shared" si="2159"/>
        <v>0</v>
      </c>
      <c r="AQ2905" s="30">
        <f t="shared" si="2142"/>
        <v>19997904155.733322</v>
      </c>
      <c r="AR2905" s="28">
        <f t="shared" si="2143"/>
        <v>9820968711.7049046</v>
      </c>
      <c r="AS2905" s="25">
        <f t="shared" si="2144"/>
        <v>200337590.02425668</v>
      </c>
      <c r="AT2905" s="32">
        <f t="shared" si="2145"/>
        <v>14309.669851385939</v>
      </c>
      <c r="AU2905" s="23">
        <f t="shared" si="2146"/>
        <v>14309.669851385939</v>
      </c>
      <c r="AV2905" s="22">
        <f t="shared" si="2147"/>
        <v>2904554094.2000265</v>
      </c>
      <c r="AW2905" s="31">
        <f t="shared" si="2160"/>
        <v>13335511645.320477</v>
      </c>
      <c r="AX2905" s="21"/>
      <c r="AY2905" s="21"/>
      <c r="AZ2905" s="21"/>
      <c r="BA2905" s="21"/>
    </row>
    <row r="2906" spans="1:53" x14ac:dyDescent="0.25">
      <c r="A2906">
        <f t="shared" ref="A2906:A2969" si="2168">A2901+1</f>
        <v>819</v>
      </c>
      <c r="B2906" t="s">
        <v>6</v>
      </c>
      <c r="C2906" s="27">
        <f t="shared" si="2125"/>
        <v>0</v>
      </c>
      <c r="D2906" s="27">
        <f t="shared" si="2148"/>
        <v>0</v>
      </c>
      <c r="E2906" s="27" t="b">
        <f t="shared" si="2124"/>
        <v>1</v>
      </c>
      <c r="F2906" s="29">
        <f t="shared" si="2126"/>
        <v>0</v>
      </c>
      <c r="G2906" s="27">
        <f t="shared" si="2149"/>
        <v>0</v>
      </c>
      <c r="H2906" s="22">
        <f t="shared" si="2127"/>
        <v>31718158829.441692</v>
      </c>
      <c r="I2906" s="23">
        <f t="shared" si="2128"/>
        <v>132580106.5049091</v>
      </c>
      <c r="J2906" s="23">
        <f t="shared" si="2129"/>
        <v>1086</v>
      </c>
      <c r="K2906" s="19">
        <f t="shared" si="2150"/>
        <v>225.0831931027827</v>
      </c>
      <c r="L2906" s="16">
        <f t="shared" si="2130"/>
        <v>218.78287785286042</v>
      </c>
      <c r="M2906" s="23">
        <f>M2905-IF($B2906="B",(Percent_Rent_In_Elsies*2.49%/12 * H2905)/K2905,0)+IF($B2906="D",N2906,0)+IF(B2906="D",AK2905)+IF(B2906="C",F2905*90%)-(Y2906-Y2905)-IF($B2906="A",Q2905/K2905) + IF($B2906="A",Q2905/K2905)</f>
        <v>-49715788.725607567</v>
      </c>
      <c r="N2906" s="23">
        <f t="shared" si="2131"/>
        <v>0</v>
      </c>
      <c r="O2906" s="22">
        <f t="shared" si="2132"/>
        <v>0</v>
      </c>
      <c r="P2906" s="22">
        <f t="shared" si="2163"/>
        <v>0</v>
      </c>
      <c r="Q2906" s="22">
        <f t="shared" si="2164"/>
        <v>0</v>
      </c>
      <c r="R2906" s="22">
        <f t="shared" si="2133"/>
        <v>387148115.12406743</v>
      </c>
      <c r="S2906" s="16">
        <f t="shared" si="2123"/>
        <v>0</v>
      </c>
      <c r="T2906" s="15">
        <f t="shared" si="2134"/>
        <v>0</v>
      </c>
      <c r="U2906" s="23">
        <f t="shared" si="2151"/>
        <v>1720022.3161365897</v>
      </c>
      <c r="V2906" s="23">
        <f t="shared" si="2152"/>
        <v>0</v>
      </c>
      <c r="W2906" s="23">
        <f t="shared" si="2165"/>
        <v>0</v>
      </c>
      <c r="X2906" s="23">
        <f t="shared" si="2153"/>
        <v>39062407.993160687</v>
      </c>
      <c r="Y2906" s="23">
        <f t="shared" si="2135"/>
        <v>13825559.361691331</v>
      </c>
      <c r="Z2906" s="3">
        <f t="shared" si="2136"/>
        <v>0</v>
      </c>
      <c r="AA2906" s="23">
        <f t="shared" si="2137"/>
        <v>65194075.328847528</v>
      </c>
      <c r="AB2906" s="26">
        <f t="shared" si="2154"/>
        <v>70086276.274228573</v>
      </c>
      <c r="AC2906" s="23">
        <f t="shared" si="2155"/>
        <v>74889487.274228647</v>
      </c>
      <c r="AD2906" s="23">
        <f t="shared" si="2161"/>
        <v>4803211</v>
      </c>
      <c r="AE2906" s="24">
        <f t="shared" si="2122"/>
        <v>70086276.274228647</v>
      </c>
      <c r="AF2906" s="3">
        <f t="shared" si="2156"/>
        <v>0</v>
      </c>
      <c r="AG2906" s="2">
        <f t="shared" si="2138"/>
        <v>0</v>
      </c>
      <c r="AH2906" s="2">
        <f t="shared" si="2139"/>
        <v>181.02350711478587</v>
      </c>
      <c r="AI2906" s="23">
        <f t="shared" si="2162"/>
        <v>10481493318.857386</v>
      </c>
      <c r="AJ2906" s="23">
        <f t="shared" si="2140"/>
        <v>6219.922423797766</v>
      </c>
      <c r="AK2906" s="23">
        <f t="shared" si="2141"/>
        <v>0</v>
      </c>
      <c r="AL2906" s="23">
        <f t="shared" si="2166"/>
        <v>0</v>
      </c>
      <c r="AM2906" s="23">
        <f t="shared" si="2167"/>
        <v>0</v>
      </c>
      <c r="AN2906" s="16">
        <f t="shared" si="2157"/>
        <v>0</v>
      </c>
      <c r="AO2906" s="23">
        <f t="shared" si="2158"/>
        <v>0</v>
      </c>
      <c r="AP2906" s="22">
        <f t="shared" si="2159"/>
        <v>0</v>
      </c>
      <c r="AQ2906" s="30">
        <f t="shared" si="2142"/>
        <v>19997904155.733322</v>
      </c>
      <c r="AR2906" s="28">
        <f t="shared" si="2143"/>
        <v>9820968711.7049046</v>
      </c>
      <c r="AS2906" s="25">
        <f t="shared" si="2144"/>
        <v>200337590.02425668</v>
      </c>
      <c r="AT2906" s="32">
        <f t="shared" si="2145"/>
        <v>0</v>
      </c>
      <c r="AU2906" s="23">
        <f t="shared" si="2146"/>
        <v>0</v>
      </c>
      <c r="AV2906" s="22">
        <f t="shared" si="2147"/>
        <v>2904554094.2000265</v>
      </c>
      <c r="AW2906" s="31">
        <f t="shared" si="2160"/>
        <v>13313008511.053255</v>
      </c>
    </row>
    <row r="2907" spans="1:53" x14ac:dyDescent="0.25">
      <c r="A2907">
        <f t="shared" si="2168"/>
        <v>819</v>
      </c>
      <c r="B2907" t="s">
        <v>7</v>
      </c>
      <c r="C2907" s="27">
        <f t="shared" si="2125"/>
        <v>0</v>
      </c>
      <c r="D2907" s="27">
        <f t="shared" si="2148"/>
        <v>0</v>
      </c>
      <c r="E2907" s="27" t="b">
        <f t="shared" si="2124"/>
        <v>1</v>
      </c>
      <c r="F2907" s="29">
        <f t="shared" si="2126"/>
        <v>0</v>
      </c>
      <c r="G2907" s="27">
        <f t="shared" si="2149"/>
        <v>0</v>
      </c>
      <c r="H2907" s="22">
        <f t="shared" si="2127"/>
        <v>31718158829.441696</v>
      </c>
      <c r="I2907" s="23">
        <f t="shared" si="2128"/>
        <v>132580106.5049091</v>
      </c>
      <c r="J2907" s="23">
        <f t="shared" si="2129"/>
        <v>1086</v>
      </c>
      <c r="K2907" s="19">
        <f t="shared" si="2150"/>
        <v>225.0831931027827</v>
      </c>
      <c r="L2907" s="16">
        <f t="shared" si="2130"/>
        <v>218.78287785286042</v>
      </c>
      <c r="M2907" s="23">
        <f>M2906-IF($B2907="B",(Percent_Rent_In_Elsies*2.49%/12 * H2906)/K2906,0)+IF($B2907="D",N2907,0)+IF(B2907="D",AK2906)+IF(B2907="C",F2906*90%)-(Y2907-Y2906)-IF($B2907="A",Q2906/K2906) + IF($B2907="A",Q2906/K2906)</f>
        <v>-49861990.622479178</v>
      </c>
      <c r="N2907" s="23">
        <f t="shared" si="2131"/>
        <v>0</v>
      </c>
      <c r="O2907" s="22">
        <f t="shared" si="2132"/>
        <v>0</v>
      </c>
      <c r="P2907" s="22">
        <f t="shared" si="2163"/>
        <v>0</v>
      </c>
      <c r="Q2907" s="22">
        <f t="shared" si="2164"/>
        <v>0</v>
      </c>
      <c r="R2907" s="22">
        <f t="shared" si="2133"/>
        <v>354885772.19706178</v>
      </c>
      <c r="S2907" s="16">
        <f t="shared" si="2123"/>
        <v>32262342.927005619</v>
      </c>
      <c r="T2907" s="15">
        <f t="shared" si="2134"/>
        <v>0</v>
      </c>
      <c r="U2907" s="23">
        <f t="shared" si="2151"/>
        <v>1576687.1231252071</v>
      </c>
      <c r="V2907" s="23">
        <f t="shared" si="2152"/>
        <v>143335.19301138248</v>
      </c>
      <c r="W2907" s="23">
        <f t="shared" si="2165"/>
        <v>0</v>
      </c>
      <c r="X2907" s="23">
        <f t="shared" si="2153"/>
        <v>39062407.993160687</v>
      </c>
      <c r="Y2907" s="23">
        <f t="shared" si="2135"/>
        <v>13825559.361691331</v>
      </c>
      <c r="Z2907" s="3">
        <f t="shared" si="2136"/>
        <v>0</v>
      </c>
      <c r="AA2907" s="23">
        <f t="shared" si="2137"/>
        <v>65194075.328847528</v>
      </c>
      <c r="AB2907" s="26">
        <f t="shared" si="2154"/>
        <v>70086276.274228588</v>
      </c>
      <c r="AC2907" s="23">
        <f t="shared" si="2155"/>
        <v>74889487.274228647</v>
      </c>
      <c r="AD2907" s="23">
        <f t="shared" si="2161"/>
        <v>4803211</v>
      </c>
      <c r="AE2907" s="24">
        <f t="shared" si="2122"/>
        <v>70086276.274228647</v>
      </c>
      <c r="AF2907" s="3">
        <f t="shared" si="2156"/>
        <v>0</v>
      </c>
      <c r="AG2907" s="2">
        <f t="shared" si="2138"/>
        <v>0</v>
      </c>
      <c r="AH2907" s="2">
        <f t="shared" si="2139"/>
        <v>181.0235071147859</v>
      </c>
      <c r="AI2907" s="23">
        <f t="shared" si="2162"/>
        <v>10481493318.857386</v>
      </c>
      <c r="AJ2907" s="23">
        <f t="shared" si="2140"/>
        <v>6219.922423797766</v>
      </c>
      <c r="AK2907" s="23">
        <f t="shared" si="2141"/>
        <v>0</v>
      </c>
      <c r="AL2907" s="23">
        <f t="shared" si="2166"/>
        <v>7268439.7789077759</v>
      </c>
      <c r="AM2907" s="23">
        <f t="shared" si="2167"/>
        <v>6781369735.0278225</v>
      </c>
      <c r="AN2907" s="16">
        <f t="shared" si="2157"/>
        <v>0</v>
      </c>
      <c r="AO2907" s="23">
        <f t="shared" si="2158"/>
        <v>146201.89687161017</v>
      </c>
      <c r="AP2907" s="22">
        <f t="shared" si="2159"/>
        <v>32907589.785545755</v>
      </c>
      <c r="AQ2907" s="30">
        <f t="shared" si="2142"/>
        <v>20063439620.791237</v>
      </c>
      <c r="AR2907" s="28">
        <f t="shared" si="2143"/>
        <v>9853596586.9772739</v>
      </c>
      <c r="AS2907" s="25">
        <f t="shared" si="2144"/>
        <v>200337590.02425668</v>
      </c>
      <c r="AT2907" s="32">
        <f t="shared" si="2145"/>
        <v>0</v>
      </c>
      <c r="AU2907" s="23">
        <f t="shared" si="2146"/>
        <v>0</v>
      </c>
      <c r="AV2907" s="22">
        <f t="shared" si="2147"/>
        <v>2904554094.2000265</v>
      </c>
      <c r="AW2907" s="31">
        <f t="shared" si="2160"/>
        <v>13378543976.11117</v>
      </c>
    </row>
    <row r="2908" spans="1:53" s="21" customFormat="1" x14ac:dyDescent="0.25">
      <c r="A2908">
        <f t="shared" si="2168"/>
        <v>819</v>
      </c>
      <c r="B2908" t="s">
        <v>8</v>
      </c>
      <c r="C2908" s="27">
        <f t="shared" si="2125"/>
        <v>0</v>
      </c>
      <c r="D2908" s="27">
        <f t="shared" si="2148"/>
        <v>0</v>
      </c>
      <c r="E2908" s="27" t="b">
        <f t="shared" si="2124"/>
        <v>1</v>
      </c>
      <c r="F2908" s="29">
        <f t="shared" si="2126"/>
        <v>0</v>
      </c>
      <c r="G2908" s="27">
        <f t="shared" si="2149"/>
        <v>0</v>
      </c>
      <c r="H2908" s="22">
        <f t="shared" si="2127"/>
        <v>31718158829.441696</v>
      </c>
      <c r="I2908" s="23">
        <f t="shared" si="2128"/>
        <v>132580106.5049091</v>
      </c>
      <c r="J2908" s="23">
        <f t="shared" si="2129"/>
        <v>1086</v>
      </c>
      <c r="K2908" s="19">
        <f t="shared" si="2150"/>
        <v>225.0831931027827</v>
      </c>
      <c r="L2908" s="16">
        <f t="shared" si="2130"/>
        <v>218.78287785286042</v>
      </c>
      <c r="M2908" s="23">
        <f>M2907-IF($B2908="B",(Percent_Rent_In_Elsies*2.49%/12 * H2907)/K2907,0)+IF($B2908="D",N2908,0)+IF(B2908="D",AK2907)+IF(B2908="C",F2907*90%)-(Y2908-Y2907)-IF($B2908="A",Q2907/K2907) + IF($B2908="A",Q2907/K2907)</f>
        <v>-49861990.622479178</v>
      </c>
      <c r="N2908" s="23">
        <f t="shared" si="2131"/>
        <v>0</v>
      </c>
      <c r="O2908" s="22">
        <f t="shared" si="2132"/>
        <v>0</v>
      </c>
      <c r="P2908" s="22">
        <f t="shared" si="2163"/>
        <v>0</v>
      </c>
      <c r="Q2908" s="22">
        <f t="shared" si="2164"/>
        <v>0</v>
      </c>
      <c r="R2908" s="22">
        <f t="shared" si="2133"/>
        <v>387793361.98260754</v>
      </c>
      <c r="S2908" s="16">
        <f t="shared" si="2123"/>
        <v>32262342.927005619</v>
      </c>
      <c r="T2908" s="15">
        <f t="shared" si="2134"/>
        <v>0</v>
      </c>
      <c r="U2908" s="23">
        <f t="shared" si="2151"/>
        <v>1722889.0199968172</v>
      </c>
      <c r="V2908" s="23">
        <f t="shared" si="2152"/>
        <v>143335.19301138248</v>
      </c>
      <c r="W2908" s="23">
        <f t="shared" si="2165"/>
        <v>0</v>
      </c>
      <c r="X2908" s="23">
        <f t="shared" si="2153"/>
        <v>39062407.993160687</v>
      </c>
      <c r="Y2908" s="23">
        <f t="shared" si="2135"/>
        <v>13825559.361691331</v>
      </c>
      <c r="Z2908" s="3">
        <f t="shared" si="2136"/>
        <v>0</v>
      </c>
      <c r="AA2908" s="23">
        <f t="shared" si="2137"/>
        <v>65194075.328847528</v>
      </c>
      <c r="AB2908" s="26">
        <f t="shared" si="2154"/>
        <v>70086276.274228573</v>
      </c>
      <c r="AC2908" s="23">
        <f t="shared" si="2155"/>
        <v>74889487.274228647</v>
      </c>
      <c r="AD2908" s="23">
        <f t="shared" si="2161"/>
        <v>4803211</v>
      </c>
      <c r="AE2908" s="24">
        <f t="shared" si="2122"/>
        <v>70086276.274228647</v>
      </c>
      <c r="AF2908" s="3">
        <f t="shared" si="2156"/>
        <v>1E-4</v>
      </c>
      <c r="AG2908" s="2">
        <f t="shared" si="2138"/>
        <v>0</v>
      </c>
      <c r="AH2908" s="2">
        <f t="shared" si="2139"/>
        <v>181.0235071147859</v>
      </c>
      <c r="AI2908" s="23">
        <f t="shared" si="2162"/>
        <v>10481493318.857386</v>
      </c>
      <c r="AJ2908" s="23">
        <f t="shared" si="2140"/>
        <v>6219.922423797766</v>
      </c>
      <c r="AK2908" s="23">
        <f t="shared" si="2141"/>
        <v>62138.081326896659</v>
      </c>
      <c r="AL2908" s="23">
        <f t="shared" si="2166"/>
        <v>0</v>
      </c>
      <c r="AM2908" s="23">
        <f t="shared" si="2167"/>
        <v>0</v>
      </c>
      <c r="AN2908" s="16">
        <f t="shared" si="2157"/>
        <v>0</v>
      </c>
      <c r="AO2908" s="23">
        <f t="shared" si="2158"/>
        <v>0</v>
      </c>
      <c r="AP2908" s="22">
        <f t="shared" si="2159"/>
        <v>0</v>
      </c>
      <c r="AQ2908" s="30">
        <f t="shared" si="2142"/>
        <v>20063439620.791237</v>
      </c>
      <c r="AR2908" s="28">
        <f t="shared" si="2143"/>
        <v>9853596586.9772739</v>
      </c>
      <c r="AS2908" s="25">
        <f t="shared" si="2144"/>
        <v>200337590.02425668</v>
      </c>
      <c r="AT2908" s="32">
        <f t="shared" si="2145"/>
        <v>0</v>
      </c>
      <c r="AU2908" s="23">
        <f t="shared" si="2146"/>
        <v>0</v>
      </c>
      <c r="AV2908" s="22">
        <f t="shared" si="2147"/>
        <v>2904554094.2000265</v>
      </c>
      <c r="AW2908" s="31">
        <f t="shared" si="2160"/>
        <v>13378543976.11117</v>
      </c>
      <c r="AX2908"/>
      <c r="AY2908"/>
      <c r="AZ2908"/>
      <c r="BA2908"/>
    </row>
    <row r="2909" spans="1:53" s="21" customFormat="1" x14ac:dyDescent="0.25">
      <c r="A2909">
        <f t="shared" si="2168"/>
        <v>819</v>
      </c>
      <c r="B2909" t="s">
        <v>9</v>
      </c>
      <c r="C2909" s="27">
        <f t="shared" si="2125"/>
        <v>0</v>
      </c>
      <c r="D2909" s="27">
        <f t="shared" si="2148"/>
        <v>0</v>
      </c>
      <c r="E2909" s="27" t="b">
        <f t="shared" si="2124"/>
        <v>1</v>
      </c>
      <c r="F2909" s="29">
        <f t="shared" si="2126"/>
        <v>0</v>
      </c>
      <c r="G2909" s="27">
        <f t="shared" si="2149"/>
        <v>0</v>
      </c>
      <c r="H2909" s="22">
        <f t="shared" si="2127"/>
        <v>31718158829.441696</v>
      </c>
      <c r="I2909" s="23">
        <f t="shared" si="2128"/>
        <v>132580106.5049091</v>
      </c>
      <c r="J2909" s="23">
        <f t="shared" si="2129"/>
        <v>1086</v>
      </c>
      <c r="K2909" s="19">
        <f t="shared" si="2150"/>
        <v>225.0831931027827</v>
      </c>
      <c r="L2909" s="16">
        <f t="shared" si="2130"/>
        <v>218.78287785286042</v>
      </c>
      <c r="M2909" s="23">
        <f>M2908-IF($B2909="B",(Percent_Rent_In_Elsies*2.49%/12 * H2908)/K2908,0)+IF($B2909="D",N2909,0)+IF(B2909="D",AK2908)+IF(B2909="C",F2908*90%)-(Y2909-Y2908)-IF($B2909="A",Q2908/K2908) + IF($B2909="A",Q2908/K2908)</f>
        <v>-49799852.541152284</v>
      </c>
      <c r="N2909" s="23">
        <f t="shared" si="2131"/>
        <v>0</v>
      </c>
      <c r="O2909" s="22">
        <f t="shared" si="2132"/>
        <v>22540639.491000518</v>
      </c>
      <c r="P2909" s="22">
        <f t="shared" si="2163"/>
        <v>0</v>
      </c>
      <c r="Q2909" s="22">
        <f t="shared" si="2164"/>
        <v>0</v>
      </c>
      <c r="R2909" s="22">
        <f t="shared" si="2133"/>
        <v>387793361.98260754</v>
      </c>
      <c r="S2909" s="16">
        <f t="shared" si="2123"/>
        <v>0</v>
      </c>
      <c r="T2909" s="15">
        <f t="shared" si="2134"/>
        <v>9721703.4360051006</v>
      </c>
      <c r="U2909" s="23">
        <f t="shared" si="2151"/>
        <v>1722889.0199968172</v>
      </c>
      <c r="V2909" s="23">
        <f t="shared" si="2152"/>
        <v>0</v>
      </c>
      <c r="W2909" s="23">
        <f t="shared" si="2165"/>
        <v>143335.19301138248</v>
      </c>
      <c r="X2909" s="23">
        <f t="shared" si="2153"/>
        <v>39062407.993160687</v>
      </c>
      <c r="Y2909" s="23">
        <f t="shared" si="2135"/>
        <v>13825559.361691331</v>
      </c>
      <c r="Z2909" s="3">
        <f t="shared" si="2136"/>
        <v>0</v>
      </c>
      <c r="AA2909" s="23">
        <f t="shared" si="2137"/>
        <v>65131937.247520633</v>
      </c>
      <c r="AB2909" s="26">
        <f t="shared" si="2154"/>
        <v>70086276.274228573</v>
      </c>
      <c r="AC2909" s="23">
        <f t="shared" si="2155"/>
        <v>74889487.274228647</v>
      </c>
      <c r="AD2909" s="23">
        <f t="shared" si="2161"/>
        <v>4803211</v>
      </c>
      <c r="AE2909" s="24">
        <f t="shared" si="2122"/>
        <v>70086276.274228647</v>
      </c>
      <c r="AF2909" s="3">
        <f t="shared" si="2156"/>
        <v>0</v>
      </c>
      <c r="AG2909" s="2">
        <f t="shared" si="2138"/>
        <v>0</v>
      </c>
      <c r="AH2909" s="2">
        <f t="shared" si="2139"/>
        <v>181.0235071147859</v>
      </c>
      <c r="AI2909" s="23">
        <f t="shared" si="2162"/>
        <v>10471503149.030003</v>
      </c>
      <c r="AJ2909" s="23">
        <f t="shared" si="2140"/>
        <v>6219.922423797766</v>
      </c>
      <c r="AK2909" s="23">
        <f t="shared" si="2141"/>
        <v>0</v>
      </c>
      <c r="AL2909" s="23">
        <f t="shared" si="2166"/>
        <v>0</v>
      </c>
      <c r="AM2909" s="23">
        <f t="shared" si="2167"/>
        <v>0</v>
      </c>
      <c r="AN2909" s="16">
        <f t="shared" si="2157"/>
        <v>0</v>
      </c>
      <c r="AO2909" s="23">
        <f t="shared" si="2158"/>
        <v>0</v>
      </c>
      <c r="AP2909" s="22">
        <f t="shared" si="2159"/>
        <v>0</v>
      </c>
      <c r="AQ2909" s="30">
        <f t="shared" si="2142"/>
        <v>20063439620.791237</v>
      </c>
      <c r="AR2909" s="28">
        <f t="shared" si="2143"/>
        <v>9853596586.9772739</v>
      </c>
      <c r="AS2909" s="25">
        <f t="shared" si="2144"/>
        <v>200337590.02425668</v>
      </c>
      <c r="AT2909" s="32">
        <f t="shared" si="2145"/>
        <v>0</v>
      </c>
      <c r="AU2909" s="23">
        <f t="shared" si="2146"/>
        <v>0</v>
      </c>
      <c r="AV2909" s="22">
        <f t="shared" si="2147"/>
        <v>2904554094.2000265</v>
      </c>
      <c r="AW2909" s="31">
        <f t="shared" si="2160"/>
        <v>13378543976.11117</v>
      </c>
      <c r="AX2909"/>
      <c r="AY2909"/>
      <c r="AZ2909"/>
      <c r="BA2909"/>
    </row>
    <row r="2910" spans="1:53" x14ac:dyDescent="0.25">
      <c r="A2910" s="21">
        <f t="shared" si="2168"/>
        <v>819</v>
      </c>
      <c r="B2910" s="21" t="s">
        <v>28</v>
      </c>
      <c r="C2910" s="27">
        <f t="shared" si="2125"/>
        <v>0</v>
      </c>
      <c r="D2910" s="27">
        <f t="shared" si="2148"/>
        <v>0</v>
      </c>
      <c r="E2910" s="27" t="b">
        <f t="shared" si="2124"/>
        <v>1</v>
      </c>
      <c r="F2910" s="29">
        <f t="shared" si="2126"/>
        <v>0</v>
      </c>
      <c r="G2910" s="27">
        <f t="shared" si="2149"/>
        <v>0</v>
      </c>
      <c r="H2910" s="22">
        <f t="shared" si="2127"/>
        <v>31718158829.441696</v>
      </c>
      <c r="I2910" s="23">
        <f t="shared" si="2128"/>
        <v>132580106.5049091</v>
      </c>
      <c r="J2910" s="23">
        <f t="shared" si="2129"/>
        <v>1086</v>
      </c>
      <c r="K2910" s="19">
        <f t="shared" si="2150"/>
        <v>225.0831931027827</v>
      </c>
      <c r="L2910" s="16">
        <f t="shared" si="2130"/>
        <v>218.78287785286042</v>
      </c>
      <c r="M2910" s="23">
        <f>M2909-IF($B2910="B",(Percent_Rent_In_Elsies*2.49%/12 * H2909)/K2909,0)+IF($B2910="D",N2910,0)+IF(B2910="D",AK2909)+IF(B2910="C",F2909*90%)-(Y2910-Y2909)-IF($B2910="A",Q2909/K2909) + IF($B2910="A",Q2909/K2909)</f>
        <v>-49799852.541152284</v>
      </c>
      <c r="N2910" s="23">
        <f t="shared" si="2131"/>
        <v>0</v>
      </c>
      <c r="O2910" s="22">
        <f t="shared" si="2132"/>
        <v>0</v>
      </c>
      <c r="P2910" s="22">
        <f t="shared" si="2163"/>
        <v>22540639.491000518</v>
      </c>
      <c r="Q2910" s="22">
        <f t="shared" si="2164"/>
        <v>0</v>
      </c>
      <c r="R2910" s="22">
        <f t="shared" si="2133"/>
        <v>387793361.98260754</v>
      </c>
      <c r="S2910" s="16">
        <f t="shared" si="2123"/>
        <v>0</v>
      </c>
      <c r="T2910" s="15">
        <f t="shared" si="2134"/>
        <v>0</v>
      </c>
      <c r="U2910" s="23">
        <f t="shared" si="2151"/>
        <v>1722889.0199968172</v>
      </c>
      <c r="V2910" s="23">
        <f t="shared" si="2152"/>
        <v>0</v>
      </c>
      <c r="W2910" s="23">
        <f t="shared" si="2165"/>
        <v>0</v>
      </c>
      <c r="X2910" s="23">
        <f t="shared" si="2153"/>
        <v>39062407.993160687</v>
      </c>
      <c r="Y2910" s="23">
        <f t="shared" si="2135"/>
        <v>13825559.361691331</v>
      </c>
      <c r="Z2910" s="3">
        <f t="shared" si="2136"/>
        <v>7166.7596505691254</v>
      </c>
      <c r="AA2910" s="23">
        <f t="shared" si="2137"/>
        <v>65239438.64227917</v>
      </c>
      <c r="AB2910" s="26">
        <f t="shared" si="2154"/>
        <v>70086276.274228558</v>
      </c>
      <c r="AC2910" s="23">
        <f t="shared" si="2155"/>
        <v>74889487.274228647</v>
      </c>
      <c r="AD2910" s="23">
        <f t="shared" si="2161"/>
        <v>4803211</v>
      </c>
      <c r="AE2910" s="24">
        <f t="shared" si="2122"/>
        <v>70086276.274228647</v>
      </c>
      <c r="AF2910" s="3">
        <f t="shared" si="2156"/>
        <v>0</v>
      </c>
      <c r="AG2910" s="2">
        <f t="shared" si="2138"/>
        <v>860011158.068295</v>
      </c>
      <c r="AH2910" s="2">
        <f t="shared" si="2139"/>
        <v>181.0235071147859</v>
      </c>
      <c r="AI2910" s="23">
        <f t="shared" si="2162"/>
        <v>10488786547.026613</v>
      </c>
      <c r="AJ2910" s="23">
        <f t="shared" si="2140"/>
        <v>6219.922423797766</v>
      </c>
      <c r="AK2910" s="23">
        <f t="shared" si="2141"/>
        <v>0</v>
      </c>
      <c r="AL2910" s="23">
        <f t="shared" si="2166"/>
        <v>0</v>
      </c>
      <c r="AM2910" s="23">
        <f t="shared" si="2167"/>
        <v>0</v>
      </c>
      <c r="AN2910" s="16">
        <f t="shared" si="2157"/>
        <v>0</v>
      </c>
      <c r="AO2910" s="23">
        <f t="shared" si="2158"/>
        <v>0</v>
      </c>
      <c r="AP2910" s="22">
        <f t="shared" si="2159"/>
        <v>0</v>
      </c>
      <c r="AQ2910" s="30">
        <f t="shared" si="2142"/>
        <v>20063439620.791237</v>
      </c>
      <c r="AR2910" s="28">
        <f t="shared" si="2143"/>
        <v>9853596586.9772739</v>
      </c>
      <c r="AS2910" s="25">
        <f t="shared" si="2144"/>
        <v>200337590.02425668</v>
      </c>
      <c r="AT2910" s="32">
        <f t="shared" si="2145"/>
        <v>14333.519301138251</v>
      </c>
      <c r="AU2910" s="23">
        <f t="shared" si="2146"/>
        <v>14333.519301138251</v>
      </c>
      <c r="AV2910" s="22">
        <f t="shared" si="2147"/>
        <v>2914275797.6360316</v>
      </c>
      <c r="AW2910" s="31">
        <f t="shared" si="2160"/>
        <v>13378543976.11117</v>
      </c>
    </row>
    <row r="2911" spans="1:53" x14ac:dyDescent="0.25">
      <c r="A2911">
        <f t="shared" si="2168"/>
        <v>820</v>
      </c>
      <c r="B2911" t="s">
        <v>6</v>
      </c>
      <c r="C2911" s="27">
        <f t="shared" si="2125"/>
        <v>0</v>
      </c>
      <c r="D2911" s="27">
        <f t="shared" si="2148"/>
        <v>0</v>
      </c>
      <c r="E2911" s="27" t="b">
        <f t="shared" si="2124"/>
        <v>1</v>
      </c>
      <c r="F2911" s="29">
        <f t="shared" si="2126"/>
        <v>0</v>
      </c>
      <c r="G2911" s="27">
        <f t="shared" si="2149"/>
        <v>0</v>
      </c>
      <c r="H2911" s="22">
        <f t="shared" si="2127"/>
        <v>31771022427.490768</v>
      </c>
      <c r="I2911" s="23">
        <f t="shared" si="2128"/>
        <v>132580106.5049091</v>
      </c>
      <c r="J2911" s="23">
        <f t="shared" si="2129"/>
        <v>1086</v>
      </c>
      <c r="K2911" s="19">
        <f t="shared" si="2150"/>
        <v>225.0831931027827</v>
      </c>
      <c r="L2911" s="16">
        <f t="shared" si="2130"/>
        <v>219.1475159826152</v>
      </c>
      <c r="M2911" s="23">
        <f>M2910-IF($B2911="B",(Percent_Rent_In_Elsies*2.49%/12 * H2910)/K2910,0)+IF($B2911="D",N2911,0)+IF(B2911="D",AK2910)+IF(B2911="C",F2910*90%)-(Y2911-Y2910)-IF($B2911="A",Q2910/K2910) + IF($B2911="A",Q2910/K2910)</f>
        <v>-49799852.541152284</v>
      </c>
      <c r="N2911" s="23">
        <f t="shared" si="2131"/>
        <v>0</v>
      </c>
      <c r="O2911" s="22">
        <f t="shared" si="2132"/>
        <v>0</v>
      </c>
      <c r="P2911" s="22">
        <f t="shared" si="2163"/>
        <v>0</v>
      </c>
      <c r="Q2911" s="22">
        <f t="shared" si="2164"/>
        <v>0</v>
      </c>
      <c r="R2911" s="22">
        <f t="shared" si="2133"/>
        <v>387793361.98260754</v>
      </c>
      <c r="S2911" s="16">
        <f t="shared" si="2123"/>
        <v>0</v>
      </c>
      <c r="T2911" s="15">
        <f t="shared" si="2134"/>
        <v>0</v>
      </c>
      <c r="U2911" s="23">
        <f t="shared" si="2151"/>
        <v>1722889.0199968172</v>
      </c>
      <c r="V2911" s="23">
        <f t="shared" si="2152"/>
        <v>0</v>
      </c>
      <c r="W2911" s="23">
        <f t="shared" si="2165"/>
        <v>0</v>
      </c>
      <c r="X2911" s="23">
        <f t="shared" si="2153"/>
        <v>39098241.791413531</v>
      </c>
      <c r="Y2911" s="23">
        <f t="shared" si="2135"/>
        <v>13825559.361691331</v>
      </c>
      <c r="Z2911" s="3">
        <f t="shared" si="2136"/>
        <v>0</v>
      </c>
      <c r="AA2911" s="23">
        <f t="shared" si="2137"/>
        <v>65239438.64227917</v>
      </c>
      <c r="AB2911" s="26">
        <f t="shared" si="2154"/>
        <v>70086276.274228558</v>
      </c>
      <c r="AC2911" s="23">
        <f t="shared" si="2155"/>
        <v>74889487.274228647</v>
      </c>
      <c r="AD2911" s="23">
        <f t="shared" si="2161"/>
        <v>4803211</v>
      </c>
      <c r="AE2911" s="24">
        <f t="shared" si="2122"/>
        <v>70086276.274228647</v>
      </c>
      <c r="AF2911" s="3">
        <f t="shared" si="2156"/>
        <v>0</v>
      </c>
      <c r="AG2911" s="2">
        <f t="shared" si="2138"/>
        <v>0</v>
      </c>
      <c r="AH2911" s="2">
        <f t="shared" si="2139"/>
        <v>181.32521295997719</v>
      </c>
      <c r="AI2911" s="23">
        <f t="shared" si="2162"/>
        <v>10488786547.026613</v>
      </c>
      <c r="AJ2911" s="23">
        <f t="shared" si="2140"/>
        <v>6219.922423797766</v>
      </c>
      <c r="AK2911" s="23">
        <f t="shared" si="2141"/>
        <v>0</v>
      </c>
      <c r="AL2911" s="23">
        <f t="shared" si="2166"/>
        <v>0</v>
      </c>
      <c r="AM2911" s="23">
        <f t="shared" si="2167"/>
        <v>0</v>
      </c>
      <c r="AN2911" s="16">
        <f t="shared" si="2157"/>
        <v>0</v>
      </c>
      <c r="AO2911" s="23">
        <f t="shared" si="2158"/>
        <v>0</v>
      </c>
      <c r="AP2911" s="22">
        <f t="shared" si="2159"/>
        <v>0</v>
      </c>
      <c r="AQ2911" s="30">
        <f t="shared" si="2142"/>
        <v>20063439620.791237</v>
      </c>
      <c r="AR2911" s="28">
        <f t="shared" si="2143"/>
        <v>9853596586.9772739</v>
      </c>
      <c r="AS2911" s="25">
        <f t="shared" si="2144"/>
        <v>200337590.02425668</v>
      </c>
      <c r="AT2911" s="32">
        <f t="shared" si="2145"/>
        <v>0</v>
      </c>
      <c r="AU2911" s="23">
        <f t="shared" si="2146"/>
        <v>0</v>
      </c>
      <c r="AV2911" s="22">
        <f t="shared" si="2147"/>
        <v>2914275797.6360316</v>
      </c>
      <c r="AW2911" s="31">
        <f t="shared" si="2160"/>
        <v>13356003336.620169</v>
      </c>
    </row>
    <row r="2912" spans="1:53" x14ac:dyDescent="0.25">
      <c r="A2912">
        <f t="shared" si="2168"/>
        <v>820</v>
      </c>
      <c r="B2912" t="s">
        <v>7</v>
      </c>
      <c r="C2912" s="27">
        <f t="shared" si="2125"/>
        <v>0</v>
      </c>
      <c r="D2912" s="27">
        <f t="shared" si="2148"/>
        <v>0</v>
      </c>
      <c r="E2912" s="27" t="b">
        <f t="shared" si="2124"/>
        <v>1</v>
      </c>
      <c r="F2912" s="29">
        <f t="shared" si="2126"/>
        <v>0</v>
      </c>
      <c r="G2912" s="27">
        <f t="shared" si="2149"/>
        <v>0</v>
      </c>
      <c r="H2912" s="22">
        <f t="shared" si="2127"/>
        <v>31771022427.490772</v>
      </c>
      <c r="I2912" s="23">
        <f t="shared" si="2128"/>
        <v>132580106.5049091</v>
      </c>
      <c r="J2912" s="23">
        <f t="shared" si="2129"/>
        <v>1086</v>
      </c>
      <c r="K2912" s="19">
        <f t="shared" si="2150"/>
        <v>225.0831931027827</v>
      </c>
      <c r="L2912" s="16">
        <f t="shared" si="2130"/>
        <v>219.1475159826152</v>
      </c>
      <c r="M2912" s="23">
        <f>M2911-IF($B2912="B",(Percent_Rent_In_Elsies*2.49%/12 * H2911)/K2911,0)+IF($B2912="D",N2912,0)+IF(B2912="D",AK2911)+IF(B2912="C",F2911*90%)-(Y2912-Y2911)-IF($B2912="A",Q2911/K2911) + IF($B2912="A",Q2911/K2911)</f>
        <v>-49946298.107852012</v>
      </c>
      <c r="N2912" s="23">
        <f t="shared" si="2131"/>
        <v>0</v>
      </c>
      <c r="O2912" s="22">
        <f t="shared" si="2132"/>
        <v>0</v>
      </c>
      <c r="P2912" s="22">
        <f t="shared" si="2163"/>
        <v>0</v>
      </c>
      <c r="Q2912" s="22">
        <f t="shared" si="2164"/>
        <v>0</v>
      </c>
      <c r="R2912" s="22">
        <f t="shared" si="2133"/>
        <v>355477248.48405689</v>
      </c>
      <c r="S2912" s="16">
        <f t="shared" si="2123"/>
        <v>32316113.498550627</v>
      </c>
      <c r="T2912" s="15">
        <f t="shared" si="2134"/>
        <v>0</v>
      </c>
      <c r="U2912" s="23">
        <f t="shared" si="2151"/>
        <v>1579314.9349970825</v>
      </c>
      <c r="V2912" s="23">
        <f t="shared" si="2152"/>
        <v>143574.08499973477</v>
      </c>
      <c r="W2912" s="23">
        <f t="shared" si="2165"/>
        <v>0</v>
      </c>
      <c r="X2912" s="23">
        <f t="shared" si="2153"/>
        <v>39098241.791413531</v>
      </c>
      <c r="Y2912" s="23">
        <f t="shared" si="2135"/>
        <v>13825559.361691331</v>
      </c>
      <c r="Z2912" s="3">
        <f t="shared" si="2136"/>
        <v>0</v>
      </c>
      <c r="AA2912" s="23">
        <f t="shared" si="2137"/>
        <v>65239438.64227917</v>
      </c>
      <c r="AB2912" s="26">
        <f t="shared" si="2154"/>
        <v>70086276.274228558</v>
      </c>
      <c r="AC2912" s="23">
        <f t="shared" si="2155"/>
        <v>74889487.274228647</v>
      </c>
      <c r="AD2912" s="23">
        <f t="shared" si="2161"/>
        <v>4803211</v>
      </c>
      <c r="AE2912" s="24">
        <f t="shared" si="2122"/>
        <v>70086276.274228647</v>
      </c>
      <c r="AF2912" s="3">
        <f t="shared" si="2156"/>
        <v>0</v>
      </c>
      <c r="AG2912" s="2">
        <f t="shared" si="2138"/>
        <v>0</v>
      </c>
      <c r="AH2912" s="2">
        <f t="shared" si="2139"/>
        <v>181.32521295997722</v>
      </c>
      <c r="AI2912" s="23">
        <f t="shared" si="2162"/>
        <v>10488786547.026613</v>
      </c>
      <c r="AJ2912" s="23">
        <f t="shared" si="2140"/>
        <v>6219.922423797766</v>
      </c>
      <c r="AK2912" s="23">
        <f t="shared" si="2141"/>
        <v>0</v>
      </c>
      <c r="AL2912" s="23">
        <f t="shared" si="2166"/>
        <v>7293228.1692276001</v>
      </c>
      <c r="AM2912" s="23">
        <f t="shared" si="2167"/>
        <v>6804497014.7478409</v>
      </c>
      <c r="AN2912" s="16">
        <f t="shared" si="2157"/>
        <v>0</v>
      </c>
      <c r="AO2912" s="23">
        <f t="shared" si="2158"/>
        <v>146445.56669972956</v>
      </c>
      <c r="AP2912" s="22">
        <f t="shared" si="2159"/>
        <v>32962435.768521678</v>
      </c>
      <c r="AQ2912" s="30">
        <f t="shared" si="2142"/>
        <v>20129084311.624245</v>
      </c>
      <c r="AR2912" s="28">
        <f t="shared" si="2143"/>
        <v>9886278842.0417633</v>
      </c>
      <c r="AS2912" s="25">
        <f t="shared" si="2144"/>
        <v>200337590.02425668</v>
      </c>
      <c r="AT2912" s="32">
        <f t="shared" si="2145"/>
        <v>0</v>
      </c>
      <c r="AU2912" s="23">
        <f t="shared" si="2146"/>
        <v>0</v>
      </c>
      <c r="AV2912" s="22">
        <f t="shared" si="2147"/>
        <v>2914275797.6360316</v>
      </c>
      <c r="AW2912" s="31">
        <f t="shared" si="2160"/>
        <v>13421648027.45318</v>
      </c>
    </row>
    <row r="2913" spans="1:53" x14ac:dyDescent="0.25">
      <c r="A2913">
        <f t="shared" si="2168"/>
        <v>820</v>
      </c>
      <c r="B2913" t="s">
        <v>8</v>
      </c>
      <c r="C2913" s="27">
        <f t="shared" si="2125"/>
        <v>0</v>
      </c>
      <c r="D2913" s="27">
        <f t="shared" si="2148"/>
        <v>0</v>
      </c>
      <c r="E2913" s="27" t="b">
        <f t="shared" si="2124"/>
        <v>1</v>
      </c>
      <c r="F2913" s="29">
        <f t="shared" si="2126"/>
        <v>0</v>
      </c>
      <c r="G2913" s="27">
        <f t="shared" si="2149"/>
        <v>0</v>
      </c>
      <c r="H2913" s="22">
        <f t="shared" si="2127"/>
        <v>31771022427.490772</v>
      </c>
      <c r="I2913" s="23">
        <f t="shared" si="2128"/>
        <v>132580106.5049091</v>
      </c>
      <c r="J2913" s="23">
        <f t="shared" si="2129"/>
        <v>1086</v>
      </c>
      <c r="K2913" s="19">
        <f t="shared" si="2150"/>
        <v>225.0831931027827</v>
      </c>
      <c r="L2913" s="16">
        <f t="shared" si="2130"/>
        <v>219.1475159826152</v>
      </c>
      <c r="M2913" s="23">
        <f>M2912-IF($B2913="B",(Percent_Rent_In_Elsies*2.49%/12 * H2912)/K2912,0)+IF($B2913="D",N2913,0)+IF(B2913="D",AK2912)+IF(B2913="C",F2912*90%)-(Y2913-Y2912)-IF($B2913="A",Q2912/K2912) + IF($B2913="A",Q2912/K2912)</f>
        <v>-49946298.107852012</v>
      </c>
      <c r="N2913" s="23">
        <f t="shared" si="2131"/>
        <v>0</v>
      </c>
      <c r="O2913" s="22">
        <f t="shared" si="2132"/>
        <v>0</v>
      </c>
      <c r="P2913" s="22">
        <f t="shared" si="2163"/>
        <v>0</v>
      </c>
      <c r="Q2913" s="22">
        <f t="shared" si="2164"/>
        <v>0</v>
      </c>
      <c r="R2913" s="22">
        <f t="shared" si="2133"/>
        <v>388439684.25257856</v>
      </c>
      <c r="S2913" s="16">
        <f t="shared" si="2123"/>
        <v>32316113.498550627</v>
      </c>
      <c r="T2913" s="15">
        <f t="shared" si="2134"/>
        <v>0</v>
      </c>
      <c r="U2913" s="23">
        <f t="shared" si="2151"/>
        <v>1725760.501696812</v>
      </c>
      <c r="V2913" s="23">
        <f t="shared" si="2152"/>
        <v>143574.08499973477</v>
      </c>
      <c r="W2913" s="23">
        <f t="shared" si="2165"/>
        <v>0</v>
      </c>
      <c r="X2913" s="23">
        <f t="shared" si="2153"/>
        <v>39098241.791413531</v>
      </c>
      <c r="Y2913" s="23">
        <f t="shared" si="2135"/>
        <v>13825559.361691331</v>
      </c>
      <c r="Z2913" s="3">
        <f t="shared" si="2136"/>
        <v>0</v>
      </c>
      <c r="AA2913" s="23">
        <f t="shared" si="2137"/>
        <v>65239438.64227917</v>
      </c>
      <c r="AB2913" s="26">
        <f t="shared" si="2154"/>
        <v>70086276.274228573</v>
      </c>
      <c r="AC2913" s="23">
        <f t="shared" si="2155"/>
        <v>74889487.274228647</v>
      </c>
      <c r="AD2913" s="23">
        <f t="shared" si="2161"/>
        <v>4803211</v>
      </c>
      <c r="AE2913" s="24">
        <f t="shared" si="2122"/>
        <v>70086276.274228647</v>
      </c>
      <c r="AF2913" s="3">
        <f t="shared" si="2156"/>
        <v>1E-4</v>
      </c>
      <c r="AG2913" s="2">
        <f t="shared" si="2138"/>
        <v>0</v>
      </c>
      <c r="AH2913" s="2">
        <f t="shared" si="2139"/>
        <v>181.32521295997722</v>
      </c>
      <c r="AI2913" s="23">
        <f t="shared" si="2162"/>
        <v>10488786547.026613</v>
      </c>
      <c r="AJ2913" s="23">
        <f t="shared" si="2140"/>
        <v>6219.922423797766</v>
      </c>
      <c r="AK2913" s="23">
        <f t="shared" si="2141"/>
        <v>62162.909549947239</v>
      </c>
      <c r="AL2913" s="23">
        <f t="shared" si="2166"/>
        <v>0</v>
      </c>
      <c r="AM2913" s="23">
        <f t="shared" si="2167"/>
        <v>0</v>
      </c>
      <c r="AN2913" s="16">
        <f t="shared" si="2157"/>
        <v>0</v>
      </c>
      <c r="AO2913" s="23">
        <f t="shared" si="2158"/>
        <v>0</v>
      </c>
      <c r="AP2913" s="22">
        <f t="shared" si="2159"/>
        <v>0</v>
      </c>
      <c r="AQ2913" s="30">
        <f t="shared" si="2142"/>
        <v>20129084311.624245</v>
      </c>
      <c r="AR2913" s="28">
        <f t="shared" si="2143"/>
        <v>9886278842.0417633</v>
      </c>
      <c r="AS2913" s="25">
        <f t="shared" si="2144"/>
        <v>200337590.02425668</v>
      </c>
      <c r="AT2913" s="32">
        <f t="shared" si="2145"/>
        <v>0</v>
      </c>
      <c r="AU2913" s="23">
        <f t="shared" si="2146"/>
        <v>0</v>
      </c>
      <c r="AV2913" s="22">
        <f t="shared" si="2147"/>
        <v>2914275797.6360316</v>
      </c>
      <c r="AW2913" s="31">
        <f t="shared" si="2160"/>
        <v>13421648027.45318</v>
      </c>
    </row>
    <row r="2914" spans="1:53" x14ac:dyDescent="0.25">
      <c r="A2914" s="21">
        <f t="shared" si="2168"/>
        <v>820</v>
      </c>
      <c r="B2914" s="21" t="s">
        <v>9</v>
      </c>
      <c r="C2914" s="27">
        <f t="shared" si="2125"/>
        <v>0</v>
      </c>
      <c r="D2914" s="27">
        <f t="shared" si="2148"/>
        <v>0</v>
      </c>
      <c r="E2914" s="27" t="b">
        <f t="shared" si="2124"/>
        <v>1</v>
      </c>
      <c r="F2914" s="29">
        <f t="shared" si="2126"/>
        <v>0</v>
      </c>
      <c r="G2914" s="27">
        <f t="shared" si="2149"/>
        <v>0</v>
      </c>
      <c r="H2914" s="22">
        <f t="shared" si="2127"/>
        <v>31771022427.490772</v>
      </c>
      <c r="I2914" s="23">
        <f t="shared" si="2128"/>
        <v>132580106.5049091</v>
      </c>
      <c r="J2914" s="23">
        <f t="shared" si="2129"/>
        <v>1086</v>
      </c>
      <c r="K2914" s="19">
        <f t="shared" si="2150"/>
        <v>225.0831931027827</v>
      </c>
      <c r="L2914" s="16">
        <f t="shared" si="2130"/>
        <v>219.1475159826152</v>
      </c>
      <c r="M2914" s="23">
        <f>M2913-IF($B2914="B",(Percent_Rent_In_Elsies*2.49%/12 * H2913)/K2913,0)+IF($B2914="D",N2914,0)+IF(B2914="D",AK2913)+IF(B2914="C",F2913*90%)-(Y2914-Y2913)-IF($B2914="A",Q2913/K2913) + IF($B2914="A",Q2913/K2913)</f>
        <v>-49884135.198302068</v>
      </c>
      <c r="N2914" s="23">
        <f t="shared" si="2131"/>
        <v>0</v>
      </c>
      <c r="O2914" s="22">
        <f t="shared" si="2132"/>
        <v>22578207.223485518</v>
      </c>
      <c r="P2914" s="22">
        <f t="shared" si="2163"/>
        <v>0</v>
      </c>
      <c r="Q2914" s="22">
        <f t="shared" si="2164"/>
        <v>0</v>
      </c>
      <c r="R2914" s="22">
        <f t="shared" si="2133"/>
        <v>388439684.25257856</v>
      </c>
      <c r="S2914" s="16">
        <f t="shared" si="2123"/>
        <v>0</v>
      </c>
      <c r="T2914" s="15">
        <f t="shared" si="2134"/>
        <v>9737906.2750651091</v>
      </c>
      <c r="U2914" s="23">
        <f t="shared" si="2151"/>
        <v>1725760.501696812</v>
      </c>
      <c r="V2914" s="23">
        <f t="shared" si="2152"/>
        <v>0</v>
      </c>
      <c r="W2914" s="23">
        <f t="shared" si="2165"/>
        <v>143574.08499973477</v>
      </c>
      <c r="X2914" s="23">
        <f t="shared" si="2153"/>
        <v>39098241.791413531</v>
      </c>
      <c r="Y2914" s="23">
        <f t="shared" si="2135"/>
        <v>13825559.361691331</v>
      </c>
      <c r="Z2914" s="3">
        <f t="shared" si="2136"/>
        <v>0</v>
      </c>
      <c r="AA2914" s="23">
        <f t="shared" si="2137"/>
        <v>65177275.732729226</v>
      </c>
      <c r="AB2914" s="26">
        <f t="shared" si="2154"/>
        <v>70086276.274228573</v>
      </c>
      <c r="AC2914" s="23">
        <f t="shared" si="2155"/>
        <v>74889487.274228647</v>
      </c>
      <c r="AD2914" s="23">
        <f t="shared" si="2161"/>
        <v>4803211</v>
      </c>
      <c r="AE2914" s="24">
        <f t="shared" si="2122"/>
        <v>70086276.274228647</v>
      </c>
      <c r="AF2914" s="3">
        <f t="shared" si="2156"/>
        <v>0</v>
      </c>
      <c r="AG2914" s="2">
        <f t="shared" si="2138"/>
        <v>0</v>
      </c>
      <c r="AH2914" s="2">
        <f t="shared" si="2139"/>
        <v>181.32521295997722</v>
      </c>
      <c r="AI2914" s="23">
        <f t="shared" si="2162"/>
        <v>10478792385.473713</v>
      </c>
      <c r="AJ2914" s="23">
        <f t="shared" si="2140"/>
        <v>6219.922423797766</v>
      </c>
      <c r="AK2914" s="23">
        <f t="shared" si="2141"/>
        <v>0</v>
      </c>
      <c r="AL2914" s="23">
        <f t="shared" si="2166"/>
        <v>0</v>
      </c>
      <c r="AM2914" s="23">
        <f t="shared" si="2167"/>
        <v>0</v>
      </c>
      <c r="AN2914" s="16">
        <f t="shared" si="2157"/>
        <v>0</v>
      </c>
      <c r="AO2914" s="23">
        <f t="shared" si="2158"/>
        <v>0</v>
      </c>
      <c r="AP2914" s="22">
        <f t="shared" si="2159"/>
        <v>0</v>
      </c>
      <c r="AQ2914" s="30">
        <f t="shared" si="2142"/>
        <v>20129084311.624245</v>
      </c>
      <c r="AR2914" s="28">
        <f t="shared" si="2143"/>
        <v>9886278842.0417633</v>
      </c>
      <c r="AS2914" s="25">
        <f t="shared" si="2144"/>
        <v>200337590.02425668</v>
      </c>
      <c r="AT2914" s="32">
        <f t="shared" si="2145"/>
        <v>0</v>
      </c>
      <c r="AU2914" s="23">
        <f t="shared" si="2146"/>
        <v>0</v>
      </c>
      <c r="AV2914" s="22">
        <f t="shared" si="2147"/>
        <v>2914275797.6360316</v>
      </c>
      <c r="AW2914" s="31">
        <f t="shared" si="2160"/>
        <v>13421648027.45318</v>
      </c>
      <c r="AX2914" s="21"/>
      <c r="AY2914" s="21"/>
      <c r="AZ2914" s="21"/>
      <c r="BA2914" s="21"/>
    </row>
    <row r="2915" spans="1:53" x14ac:dyDescent="0.25">
      <c r="A2915" s="21">
        <f t="shared" si="2168"/>
        <v>820</v>
      </c>
      <c r="B2915" s="21" t="s">
        <v>28</v>
      </c>
      <c r="C2915" s="27">
        <f t="shared" si="2125"/>
        <v>0</v>
      </c>
      <c r="D2915" s="27">
        <f t="shared" si="2148"/>
        <v>0</v>
      </c>
      <c r="E2915" s="27" t="b">
        <f t="shared" si="2124"/>
        <v>1</v>
      </c>
      <c r="F2915" s="29">
        <f t="shared" si="2126"/>
        <v>0</v>
      </c>
      <c r="G2915" s="27">
        <f t="shared" si="2149"/>
        <v>0</v>
      </c>
      <c r="H2915" s="22">
        <f t="shared" si="2127"/>
        <v>31771022427.490772</v>
      </c>
      <c r="I2915" s="23">
        <f t="shared" si="2128"/>
        <v>132580106.5049091</v>
      </c>
      <c r="J2915" s="23">
        <f t="shared" si="2129"/>
        <v>1086</v>
      </c>
      <c r="K2915" s="19">
        <f t="shared" si="2150"/>
        <v>225.0831931027827</v>
      </c>
      <c r="L2915" s="16">
        <f t="shared" si="2130"/>
        <v>219.1475159826152</v>
      </c>
      <c r="M2915" s="23">
        <f>M2914-IF($B2915="B",(Percent_Rent_In_Elsies*2.49%/12 * H2914)/K2914,0)+IF($B2915="D",N2915,0)+IF(B2915="D",AK2914)+IF(B2915="C",F2914*90%)-(Y2915-Y2914)-IF($B2915="A",Q2914/K2914) + IF($B2915="A",Q2914/K2914)</f>
        <v>-49884135.198302068</v>
      </c>
      <c r="N2915" s="23">
        <f t="shared" si="2131"/>
        <v>0</v>
      </c>
      <c r="O2915" s="22">
        <f t="shared" si="2132"/>
        <v>0</v>
      </c>
      <c r="P2915" s="22">
        <f t="shared" si="2163"/>
        <v>22578207.223485518</v>
      </c>
      <c r="Q2915" s="22">
        <f t="shared" si="2164"/>
        <v>0</v>
      </c>
      <c r="R2915" s="22">
        <f t="shared" si="2133"/>
        <v>388439684.25257856</v>
      </c>
      <c r="S2915" s="16">
        <f t="shared" si="2123"/>
        <v>0</v>
      </c>
      <c r="T2915" s="15">
        <f t="shared" si="2134"/>
        <v>0</v>
      </c>
      <c r="U2915" s="23">
        <f t="shared" si="2151"/>
        <v>1725760.501696812</v>
      </c>
      <c r="V2915" s="23">
        <f t="shared" si="2152"/>
        <v>0</v>
      </c>
      <c r="W2915" s="23">
        <f t="shared" si="2165"/>
        <v>0</v>
      </c>
      <c r="X2915" s="23">
        <f t="shared" si="2153"/>
        <v>39098241.791413531</v>
      </c>
      <c r="Y2915" s="23">
        <f t="shared" si="2135"/>
        <v>13825559.361691331</v>
      </c>
      <c r="Z2915" s="3">
        <f t="shared" si="2136"/>
        <v>7178.7042499867393</v>
      </c>
      <c r="AA2915" s="23">
        <f t="shared" si="2137"/>
        <v>65284956.296479024</v>
      </c>
      <c r="AB2915" s="26">
        <f t="shared" si="2154"/>
        <v>70086276.274228573</v>
      </c>
      <c r="AC2915" s="23">
        <f t="shared" si="2155"/>
        <v>74889487.274228647</v>
      </c>
      <c r="AD2915" s="23">
        <f t="shared" si="2161"/>
        <v>4803211</v>
      </c>
      <c r="AE2915" s="24">
        <f t="shared" si="2122"/>
        <v>70086276.274228647</v>
      </c>
      <c r="AF2915" s="3">
        <f t="shared" si="2156"/>
        <v>0</v>
      </c>
      <c r="AG2915" s="2">
        <f t="shared" si="2138"/>
        <v>861444509.99840879</v>
      </c>
      <c r="AH2915" s="2">
        <f t="shared" si="2139"/>
        <v>181.32521295997722</v>
      </c>
      <c r="AI2915" s="23">
        <f t="shared" si="2162"/>
        <v>10496104589.13365</v>
      </c>
      <c r="AJ2915" s="23">
        <f t="shared" si="2140"/>
        <v>6219.922423797766</v>
      </c>
      <c r="AK2915" s="23">
        <f t="shared" si="2141"/>
        <v>0</v>
      </c>
      <c r="AL2915" s="23">
        <f t="shared" si="2166"/>
        <v>0</v>
      </c>
      <c r="AM2915" s="23">
        <f t="shared" si="2167"/>
        <v>0</v>
      </c>
      <c r="AN2915" s="16">
        <f t="shared" si="2157"/>
        <v>0</v>
      </c>
      <c r="AO2915" s="23">
        <f t="shared" si="2158"/>
        <v>0</v>
      </c>
      <c r="AP2915" s="22">
        <f t="shared" si="2159"/>
        <v>0</v>
      </c>
      <c r="AQ2915" s="30">
        <f t="shared" si="2142"/>
        <v>20129084311.624245</v>
      </c>
      <c r="AR2915" s="28">
        <f t="shared" si="2143"/>
        <v>9886278842.0417633</v>
      </c>
      <c r="AS2915" s="25">
        <f t="shared" si="2144"/>
        <v>200337590.02425668</v>
      </c>
      <c r="AT2915" s="32">
        <f t="shared" si="2145"/>
        <v>14357.408499973479</v>
      </c>
      <c r="AU2915" s="23">
        <f t="shared" si="2146"/>
        <v>14357.408499973479</v>
      </c>
      <c r="AV2915" s="22">
        <f t="shared" si="2147"/>
        <v>2924013703.9110966</v>
      </c>
      <c r="AW2915" s="31">
        <f t="shared" si="2160"/>
        <v>13421648027.45318</v>
      </c>
      <c r="AX2915" s="21"/>
      <c r="AY2915" s="21"/>
      <c r="AZ2915" s="21"/>
      <c r="BA2915" s="21"/>
    </row>
    <row r="2916" spans="1:53" x14ac:dyDescent="0.25">
      <c r="A2916">
        <f t="shared" si="2168"/>
        <v>821</v>
      </c>
      <c r="B2916" t="s">
        <v>6</v>
      </c>
      <c r="C2916" s="27">
        <f t="shared" si="2125"/>
        <v>0</v>
      </c>
      <c r="D2916" s="27">
        <f t="shared" si="2148"/>
        <v>0</v>
      </c>
      <c r="E2916" s="27" t="b">
        <f t="shared" si="2124"/>
        <v>1</v>
      </c>
      <c r="F2916" s="29">
        <f t="shared" si="2126"/>
        <v>0</v>
      </c>
      <c r="G2916" s="27">
        <f t="shared" si="2149"/>
        <v>0</v>
      </c>
      <c r="H2916" s="22">
        <f t="shared" si="2127"/>
        <v>31823974131.536591</v>
      </c>
      <c r="I2916" s="23">
        <f t="shared" si="2128"/>
        <v>132580106.5049091</v>
      </c>
      <c r="J2916" s="23">
        <f t="shared" si="2129"/>
        <v>1086</v>
      </c>
      <c r="K2916" s="19">
        <f t="shared" si="2150"/>
        <v>225.0831931027827</v>
      </c>
      <c r="L2916" s="16">
        <f t="shared" si="2130"/>
        <v>219.51276184258623</v>
      </c>
      <c r="M2916" s="23">
        <f>M2915-IF($B2916="B",(Percent_Rent_In_Elsies*2.49%/12 * H2915)/K2915,0)+IF($B2916="D",N2916,0)+IF(B2916="D",AK2915)+IF(B2916="C",F2915*90%)-(Y2916-Y2915)-IF($B2916="A",Q2915/K2915) + IF($B2916="A",Q2915/K2915)</f>
        <v>-49884135.198302068</v>
      </c>
      <c r="N2916" s="23">
        <f t="shared" si="2131"/>
        <v>0</v>
      </c>
      <c r="O2916" s="22">
        <f t="shared" si="2132"/>
        <v>0</v>
      </c>
      <c r="P2916" s="22">
        <f t="shared" si="2163"/>
        <v>0</v>
      </c>
      <c r="Q2916" s="22">
        <f t="shared" si="2164"/>
        <v>0</v>
      </c>
      <c r="R2916" s="22">
        <f t="shared" si="2133"/>
        <v>388439684.25257856</v>
      </c>
      <c r="S2916" s="16">
        <f t="shared" si="2123"/>
        <v>0</v>
      </c>
      <c r="T2916" s="15">
        <f t="shared" si="2134"/>
        <v>0</v>
      </c>
      <c r="U2916" s="23">
        <f t="shared" si="2151"/>
        <v>1725760.501696812</v>
      </c>
      <c r="V2916" s="23">
        <f t="shared" si="2152"/>
        <v>0</v>
      </c>
      <c r="W2916" s="23">
        <f t="shared" si="2165"/>
        <v>0</v>
      </c>
      <c r="X2916" s="23">
        <f t="shared" si="2153"/>
        <v>39134135.312663458</v>
      </c>
      <c r="Y2916" s="23">
        <f t="shared" si="2135"/>
        <v>13825559.361691331</v>
      </c>
      <c r="Z2916" s="3">
        <f t="shared" si="2136"/>
        <v>0</v>
      </c>
      <c r="AA2916" s="23">
        <f t="shared" si="2137"/>
        <v>65284956.296479024</v>
      </c>
      <c r="AB2916" s="26">
        <f t="shared" si="2154"/>
        <v>70086276.274228573</v>
      </c>
      <c r="AC2916" s="23">
        <f t="shared" si="2155"/>
        <v>74889487.274228647</v>
      </c>
      <c r="AD2916" s="23">
        <f t="shared" si="2161"/>
        <v>4803211</v>
      </c>
      <c r="AE2916" s="24">
        <f t="shared" si="2122"/>
        <v>70086276.274228647</v>
      </c>
      <c r="AF2916" s="3">
        <f t="shared" si="2156"/>
        <v>0</v>
      </c>
      <c r="AG2916" s="2">
        <f t="shared" si="2138"/>
        <v>0</v>
      </c>
      <c r="AH2916" s="2">
        <f t="shared" si="2139"/>
        <v>181.62742164824388</v>
      </c>
      <c r="AI2916" s="23">
        <f t="shared" si="2162"/>
        <v>10496104589.13365</v>
      </c>
      <c r="AJ2916" s="23">
        <f t="shared" si="2140"/>
        <v>6219.922423797766</v>
      </c>
      <c r="AK2916" s="23">
        <f t="shared" si="2141"/>
        <v>0</v>
      </c>
      <c r="AL2916" s="23">
        <f t="shared" si="2166"/>
        <v>0</v>
      </c>
      <c r="AM2916" s="23">
        <f t="shared" si="2167"/>
        <v>0</v>
      </c>
      <c r="AN2916" s="16">
        <f t="shared" si="2157"/>
        <v>0</v>
      </c>
      <c r="AO2916" s="23">
        <f t="shared" si="2158"/>
        <v>0</v>
      </c>
      <c r="AP2916" s="22">
        <f t="shared" si="2159"/>
        <v>0</v>
      </c>
      <c r="AQ2916" s="30">
        <f t="shared" si="2142"/>
        <v>20129084311.624245</v>
      </c>
      <c r="AR2916" s="28">
        <f t="shared" si="2143"/>
        <v>9886278842.0417633</v>
      </c>
      <c r="AS2916" s="25">
        <f t="shared" si="2144"/>
        <v>200337590.02425668</v>
      </c>
      <c r="AT2916" s="32">
        <f t="shared" si="2145"/>
        <v>0</v>
      </c>
      <c r="AU2916" s="23">
        <f t="shared" si="2146"/>
        <v>0</v>
      </c>
      <c r="AV2916" s="22">
        <f t="shared" si="2147"/>
        <v>2924013703.9110966</v>
      </c>
      <c r="AW2916" s="31">
        <f t="shared" si="2160"/>
        <v>13399069820.229694</v>
      </c>
    </row>
    <row r="2917" spans="1:53" x14ac:dyDescent="0.25">
      <c r="A2917">
        <f t="shared" si="2168"/>
        <v>821</v>
      </c>
      <c r="B2917" t="s">
        <v>7</v>
      </c>
      <c r="C2917" s="27">
        <f t="shared" si="2125"/>
        <v>0</v>
      </c>
      <c r="D2917" s="27">
        <f t="shared" si="2148"/>
        <v>0</v>
      </c>
      <c r="E2917" s="27" t="b">
        <f t="shared" si="2124"/>
        <v>1</v>
      </c>
      <c r="F2917" s="29">
        <f t="shared" si="2126"/>
        <v>0</v>
      </c>
      <c r="G2917" s="27">
        <f t="shared" si="2149"/>
        <v>0</v>
      </c>
      <c r="H2917" s="22">
        <f t="shared" si="2127"/>
        <v>31823974131.536594</v>
      </c>
      <c r="I2917" s="23">
        <f t="shared" si="2128"/>
        <v>132580106.5049091</v>
      </c>
      <c r="J2917" s="23">
        <f t="shared" si="2129"/>
        <v>1086</v>
      </c>
      <c r="K2917" s="19">
        <f t="shared" si="2150"/>
        <v>225.0831931027827</v>
      </c>
      <c r="L2917" s="16">
        <f t="shared" si="2130"/>
        <v>219.51276184258623</v>
      </c>
      <c r="M2917" s="23">
        <f>M2916-IF($B2917="B",(Percent_Rent_In_Elsies*2.49%/12 * H2916)/K2916,0)+IF($B2917="D",N2917,0)+IF(B2917="D",AK2916)+IF(B2917="C",F2916*90%)-(Y2917-Y2916)-IF($B2917="A",Q2916/K2916) + IF($B2917="A",Q2916/K2916)</f>
        <v>-50030824.840946294</v>
      </c>
      <c r="N2917" s="23">
        <f t="shared" si="2131"/>
        <v>0</v>
      </c>
      <c r="O2917" s="22">
        <f t="shared" si="2132"/>
        <v>0</v>
      </c>
      <c r="P2917" s="22">
        <f t="shared" si="2163"/>
        <v>0</v>
      </c>
      <c r="Q2917" s="22">
        <f t="shared" si="2164"/>
        <v>0</v>
      </c>
      <c r="R2917" s="22">
        <f t="shared" si="2133"/>
        <v>356069710.56486368</v>
      </c>
      <c r="S2917" s="16">
        <f t="shared" si="2123"/>
        <v>32369973.687714878</v>
      </c>
      <c r="T2917" s="15">
        <f t="shared" si="2134"/>
        <v>0</v>
      </c>
      <c r="U2917" s="23">
        <f t="shared" si="2151"/>
        <v>1581947.1265554109</v>
      </c>
      <c r="V2917" s="23">
        <f t="shared" si="2152"/>
        <v>143813.37514140099</v>
      </c>
      <c r="W2917" s="23">
        <f t="shared" si="2165"/>
        <v>0</v>
      </c>
      <c r="X2917" s="23">
        <f t="shared" si="2153"/>
        <v>39134135.312663458</v>
      </c>
      <c r="Y2917" s="23">
        <f t="shared" si="2135"/>
        <v>13825559.361691331</v>
      </c>
      <c r="Z2917" s="3">
        <f t="shared" si="2136"/>
        <v>0</v>
      </c>
      <c r="AA2917" s="23">
        <f t="shared" si="2137"/>
        <v>65284956.296479024</v>
      </c>
      <c r="AB2917" s="26">
        <f t="shared" si="2154"/>
        <v>70086276.274228573</v>
      </c>
      <c r="AC2917" s="23">
        <f t="shared" si="2155"/>
        <v>74889487.274228647</v>
      </c>
      <c r="AD2917" s="23">
        <f t="shared" si="2161"/>
        <v>4803211</v>
      </c>
      <c r="AE2917" s="24">
        <f t="shared" si="2122"/>
        <v>70086276.274228647</v>
      </c>
      <c r="AF2917" s="3">
        <f t="shared" si="2156"/>
        <v>0</v>
      </c>
      <c r="AG2917" s="2">
        <f t="shared" si="2138"/>
        <v>0</v>
      </c>
      <c r="AH2917" s="2">
        <f t="shared" si="2139"/>
        <v>181.62742164824391</v>
      </c>
      <c r="AI2917" s="23">
        <f t="shared" si="2162"/>
        <v>10496104589.13365</v>
      </c>
      <c r="AJ2917" s="23">
        <f t="shared" si="2140"/>
        <v>6219.922423797766</v>
      </c>
      <c r="AK2917" s="23">
        <f t="shared" si="2141"/>
        <v>0</v>
      </c>
      <c r="AL2917" s="23">
        <f t="shared" si="2166"/>
        <v>7318042.1070365906</v>
      </c>
      <c r="AM2917" s="23">
        <f t="shared" si="2167"/>
        <v>6827648129.9779711</v>
      </c>
      <c r="AN2917" s="16">
        <f t="shared" si="2157"/>
        <v>0</v>
      </c>
      <c r="AO2917" s="23">
        <f t="shared" si="2158"/>
        <v>146689.64264422914</v>
      </c>
      <c r="AP2917" s="22">
        <f t="shared" si="2159"/>
        <v>33017373.161469217</v>
      </c>
      <c r="AQ2917" s="30">
        <f t="shared" si="2142"/>
        <v>20194838410.275311</v>
      </c>
      <c r="AR2917" s="28">
        <f t="shared" si="2143"/>
        <v>9919015567.5313606</v>
      </c>
      <c r="AS2917" s="25">
        <f t="shared" si="2144"/>
        <v>200337590.02425668</v>
      </c>
      <c r="AT2917" s="32">
        <f t="shared" si="2145"/>
        <v>0</v>
      </c>
      <c r="AU2917" s="23">
        <f t="shared" si="2146"/>
        <v>0</v>
      </c>
      <c r="AV2917" s="22">
        <f t="shared" si="2147"/>
        <v>2924013703.9110966</v>
      </c>
      <c r="AW2917" s="31">
        <f t="shared" si="2160"/>
        <v>13464823918.88076</v>
      </c>
    </row>
    <row r="2918" spans="1:53" s="21" customFormat="1" x14ac:dyDescent="0.25">
      <c r="A2918">
        <f t="shared" si="2168"/>
        <v>821</v>
      </c>
      <c r="B2918" t="s">
        <v>8</v>
      </c>
      <c r="C2918" s="27">
        <f t="shared" si="2125"/>
        <v>0</v>
      </c>
      <c r="D2918" s="27">
        <f t="shared" si="2148"/>
        <v>0</v>
      </c>
      <c r="E2918" s="27" t="b">
        <f t="shared" si="2124"/>
        <v>1</v>
      </c>
      <c r="F2918" s="29">
        <f t="shared" si="2126"/>
        <v>0</v>
      </c>
      <c r="G2918" s="27">
        <f t="shared" si="2149"/>
        <v>0</v>
      </c>
      <c r="H2918" s="22">
        <f t="shared" si="2127"/>
        <v>31823974131.536594</v>
      </c>
      <c r="I2918" s="23">
        <f t="shared" si="2128"/>
        <v>132580106.5049091</v>
      </c>
      <c r="J2918" s="23">
        <f t="shared" si="2129"/>
        <v>1086</v>
      </c>
      <c r="K2918" s="19">
        <f t="shared" si="2150"/>
        <v>225.0831931027827</v>
      </c>
      <c r="L2918" s="16">
        <f t="shared" si="2130"/>
        <v>219.51276184258623</v>
      </c>
      <c r="M2918" s="23">
        <f>M2917-IF($B2918="B",(Percent_Rent_In_Elsies*2.49%/12 * H2917)/K2917,0)+IF($B2918="D",N2918,0)+IF(B2918="D",AK2917)+IF(B2918="C",F2917*90%)-(Y2918-Y2917)-IF($B2918="A",Q2917/K2917) + IF($B2918="A",Q2917/K2917)</f>
        <v>-50030824.840946294</v>
      </c>
      <c r="N2918" s="23">
        <f t="shared" si="2131"/>
        <v>0</v>
      </c>
      <c r="O2918" s="22">
        <f t="shared" si="2132"/>
        <v>0</v>
      </c>
      <c r="P2918" s="22">
        <f t="shared" si="2163"/>
        <v>0</v>
      </c>
      <c r="Q2918" s="22">
        <f t="shared" si="2164"/>
        <v>0</v>
      </c>
      <c r="R2918" s="22">
        <f t="shared" si="2133"/>
        <v>389087083.7263329</v>
      </c>
      <c r="S2918" s="16">
        <f t="shared" si="2123"/>
        <v>32369973.687714878</v>
      </c>
      <c r="T2918" s="15">
        <f t="shared" si="2134"/>
        <v>0</v>
      </c>
      <c r="U2918" s="23">
        <f t="shared" si="2151"/>
        <v>1728636.76919964</v>
      </c>
      <c r="V2918" s="23">
        <f t="shared" si="2152"/>
        <v>143813.37514140099</v>
      </c>
      <c r="W2918" s="23">
        <f t="shared" si="2165"/>
        <v>0</v>
      </c>
      <c r="X2918" s="23">
        <f t="shared" si="2153"/>
        <v>39134135.312663458</v>
      </c>
      <c r="Y2918" s="23">
        <f t="shared" si="2135"/>
        <v>13825559.361691331</v>
      </c>
      <c r="Z2918" s="3">
        <f t="shared" si="2136"/>
        <v>0</v>
      </c>
      <c r="AA2918" s="23">
        <f t="shared" si="2137"/>
        <v>65284956.296479024</v>
      </c>
      <c r="AB2918" s="26">
        <f t="shared" si="2154"/>
        <v>70086276.274228573</v>
      </c>
      <c r="AC2918" s="23">
        <f t="shared" si="2155"/>
        <v>74889487.274228647</v>
      </c>
      <c r="AD2918" s="23">
        <f t="shared" si="2161"/>
        <v>4803211</v>
      </c>
      <c r="AE2918" s="24">
        <f t="shared" si="2122"/>
        <v>70086276.274228647</v>
      </c>
      <c r="AF2918" s="3">
        <f t="shared" si="2156"/>
        <v>1E-4</v>
      </c>
      <c r="AG2918" s="2">
        <f t="shared" si="2138"/>
        <v>0</v>
      </c>
      <c r="AH2918" s="2">
        <f t="shared" si="2139"/>
        <v>181.62742164824391</v>
      </c>
      <c r="AI2918" s="23">
        <f t="shared" si="2162"/>
        <v>10496104589.13365</v>
      </c>
      <c r="AJ2918" s="23">
        <f t="shared" si="2140"/>
        <v>6219.922423797766</v>
      </c>
      <c r="AK2918" s="23">
        <f t="shared" si="2141"/>
        <v>62187.877097728386</v>
      </c>
      <c r="AL2918" s="23">
        <f t="shared" si="2166"/>
        <v>0</v>
      </c>
      <c r="AM2918" s="23">
        <f t="shared" si="2167"/>
        <v>0</v>
      </c>
      <c r="AN2918" s="16">
        <f t="shared" si="2157"/>
        <v>0</v>
      </c>
      <c r="AO2918" s="23">
        <f t="shared" si="2158"/>
        <v>0</v>
      </c>
      <c r="AP2918" s="22">
        <f t="shared" si="2159"/>
        <v>0</v>
      </c>
      <c r="AQ2918" s="30">
        <f t="shared" si="2142"/>
        <v>20194838410.275311</v>
      </c>
      <c r="AR2918" s="28">
        <f t="shared" si="2143"/>
        <v>9919015567.5313606</v>
      </c>
      <c r="AS2918" s="25">
        <f t="shared" si="2144"/>
        <v>200337590.02425668</v>
      </c>
      <c r="AT2918" s="32">
        <f t="shared" si="2145"/>
        <v>0</v>
      </c>
      <c r="AU2918" s="23">
        <f t="shared" si="2146"/>
        <v>0</v>
      </c>
      <c r="AV2918" s="22">
        <f t="shared" si="2147"/>
        <v>2924013703.9110966</v>
      </c>
      <c r="AW2918" s="31">
        <f t="shared" si="2160"/>
        <v>13464823918.88076</v>
      </c>
      <c r="AX2918"/>
      <c r="AY2918"/>
      <c r="AZ2918"/>
      <c r="BA2918"/>
    </row>
    <row r="2919" spans="1:53" s="21" customFormat="1" x14ac:dyDescent="0.25">
      <c r="A2919">
        <f t="shared" si="2168"/>
        <v>821</v>
      </c>
      <c r="B2919" t="s">
        <v>9</v>
      </c>
      <c r="C2919" s="27">
        <f t="shared" si="2125"/>
        <v>0</v>
      </c>
      <c r="D2919" s="27">
        <f t="shared" si="2148"/>
        <v>0</v>
      </c>
      <c r="E2919" s="27" t="b">
        <f t="shared" si="2124"/>
        <v>1</v>
      </c>
      <c r="F2919" s="29">
        <f t="shared" si="2126"/>
        <v>0</v>
      </c>
      <c r="G2919" s="27">
        <f t="shared" si="2149"/>
        <v>0</v>
      </c>
      <c r="H2919" s="22">
        <f t="shared" si="2127"/>
        <v>31823974131.536594</v>
      </c>
      <c r="I2919" s="23">
        <f t="shared" si="2128"/>
        <v>132580106.5049091</v>
      </c>
      <c r="J2919" s="23">
        <f t="shared" si="2129"/>
        <v>1086</v>
      </c>
      <c r="K2919" s="19">
        <f t="shared" si="2150"/>
        <v>225.0831931027827</v>
      </c>
      <c r="L2919" s="16">
        <f t="shared" si="2130"/>
        <v>219.51276184258623</v>
      </c>
      <c r="M2919" s="23">
        <f>M2918-IF($B2919="B",(Percent_Rent_In_Elsies*2.49%/12 * H2918)/K2918,0)+IF($B2919="D",N2919,0)+IF(B2919="D",AK2918)+IF(B2919="C",F2918*90%)-(Y2919-Y2918)-IF($B2919="A",Q2918/K2918) + IF($B2919="A",Q2918/K2918)</f>
        <v>-49968636.963848568</v>
      </c>
      <c r="N2919" s="23">
        <f t="shared" si="2131"/>
        <v>0</v>
      </c>
      <c r="O2919" s="22">
        <f t="shared" si="2132"/>
        <v>22615837.568857998</v>
      </c>
      <c r="P2919" s="22">
        <f t="shared" si="2163"/>
        <v>0</v>
      </c>
      <c r="Q2919" s="22">
        <f t="shared" si="2164"/>
        <v>0</v>
      </c>
      <c r="R2919" s="22">
        <f t="shared" si="2133"/>
        <v>389087083.7263329</v>
      </c>
      <c r="S2919" s="16">
        <f t="shared" si="2123"/>
        <v>0</v>
      </c>
      <c r="T2919" s="15">
        <f t="shared" si="2134"/>
        <v>9754136.1188568808</v>
      </c>
      <c r="U2919" s="23">
        <f t="shared" si="2151"/>
        <v>1728636.76919964</v>
      </c>
      <c r="V2919" s="23">
        <f t="shared" si="2152"/>
        <v>0</v>
      </c>
      <c r="W2919" s="23">
        <f t="shared" si="2165"/>
        <v>143813.37514140099</v>
      </c>
      <c r="X2919" s="23">
        <f t="shared" si="2153"/>
        <v>39134135.312663458</v>
      </c>
      <c r="Y2919" s="23">
        <f t="shared" si="2135"/>
        <v>13825559.361691331</v>
      </c>
      <c r="Z2919" s="3">
        <f t="shared" si="2136"/>
        <v>0</v>
      </c>
      <c r="AA2919" s="23">
        <f t="shared" si="2137"/>
        <v>65222768.419381298</v>
      </c>
      <c r="AB2919" s="26">
        <f t="shared" si="2154"/>
        <v>70086276.274228573</v>
      </c>
      <c r="AC2919" s="23">
        <f t="shared" si="2155"/>
        <v>74889487.274228647</v>
      </c>
      <c r="AD2919" s="23">
        <f t="shared" si="2161"/>
        <v>4803211</v>
      </c>
      <c r="AE2919" s="24">
        <f t="shared" si="2122"/>
        <v>70086276.274228647</v>
      </c>
      <c r="AF2919" s="3">
        <f t="shared" si="2156"/>
        <v>0</v>
      </c>
      <c r="AG2919" s="2">
        <f t="shared" si="2138"/>
        <v>0</v>
      </c>
      <c r="AH2919" s="2">
        <f t="shared" si="2139"/>
        <v>181.62742164824391</v>
      </c>
      <c r="AI2919" s="23">
        <f t="shared" si="2162"/>
        <v>10486106413.455479</v>
      </c>
      <c r="AJ2919" s="23">
        <f t="shared" si="2140"/>
        <v>6219.922423797766</v>
      </c>
      <c r="AK2919" s="23">
        <f t="shared" si="2141"/>
        <v>0</v>
      </c>
      <c r="AL2919" s="23">
        <f t="shared" si="2166"/>
        <v>0</v>
      </c>
      <c r="AM2919" s="23">
        <f t="shared" si="2167"/>
        <v>0</v>
      </c>
      <c r="AN2919" s="16">
        <f t="shared" si="2157"/>
        <v>0</v>
      </c>
      <c r="AO2919" s="23">
        <f t="shared" si="2158"/>
        <v>0</v>
      </c>
      <c r="AP2919" s="22">
        <f t="shared" si="2159"/>
        <v>0</v>
      </c>
      <c r="AQ2919" s="30">
        <f t="shared" si="2142"/>
        <v>20194838410.275311</v>
      </c>
      <c r="AR2919" s="28">
        <f t="shared" si="2143"/>
        <v>9919015567.5313606</v>
      </c>
      <c r="AS2919" s="25">
        <f t="shared" si="2144"/>
        <v>200337590.02425668</v>
      </c>
      <c r="AT2919" s="32">
        <f t="shared" si="2145"/>
        <v>0</v>
      </c>
      <c r="AU2919" s="23">
        <f t="shared" si="2146"/>
        <v>0</v>
      </c>
      <c r="AV2919" s="22">
        <f t="shared" si="2147"/>
        <v>2924013703.9110966</v>
      </c>
      <c r="AW2919" s="31">
        <f t="shared" si="2160"/>
        <v>13464823918.88076</v>
      </c>
      <c r="AX2919"/>
      <c r="AY2919"/>
      <c r="AZ2919"/>
      <c r="BA2919"/>
    </row>
    <row r="2920" spans="1:53" x14ac:dyDescent="0.25">
      <c r="A2920" s="21">
        <f t="shared" si="2168"/>
        <v>821</v>
      </c>
      <c r="B2920" s="21" t="s">
        <v>28</v>
      </c>
      <c r="C2920" s="27">
        <f t="shared" si="2125"/>
        <v>0</v>
      </c>
      <c r="D2920" s="27">
        <f t="shared" si="2148"/>
        <v>0</v>
      </c>
      <c r="E2920" s="27" t="b">
        <f t="shared" si="2124"/>
        <v>1</v>
      </c>
      <c r="F2920" s="29">
        <f t="shared" si="2126"/>
        <v>0</v>
      </c>
      <c r="G2920" s="27">
        <f t="shared" si="2149"/>
        <v>0</v>
      </c>
      <c r="H2920" s="22">
        <f t="shared" si="2127"/>
        <v>31823974131.536594</v>
      </c>
      <c r="I2920" s="23">
        <f t="shared" si="2128"/>
        <v>132580106.5049091</v>
      </c>
      <c r="J2920" s="23">
        <f t="shared" si="2129"/>
        <v>1086</v>
      </c>
      <c r="K2920" s="19">
        <f t="shared" si="2150"/>
        <v>225.0831931027827</v>
      </c>
      <c r="L2920" s="16">
        <f t="shared" si="2130"/>
        <v>219.51276184258623</v>
      </c>
      <c r="M2920" s="23">
        <f>M2919-IF($B2920="B",(Percent_Rent_In_Elsies*2.49%/12 * H2919)/K2919,0)+IF($B2920="D",N2920,0)+IF(B2920="D",AK2919)+IF(B2920="C",F2919*90%)-(Y2920-Y2919)-IF($B2920="A",Q2919/K2919) + IF($B2920="A",Q2919/K2919)</f>
        <v>-49968636.963848568</v>
      </c>
      <c r="N2920" s="23">
        <f t="shared" si="2131"/>
        <v>0</v>
      </c>
      <c r="O2920" s="22">
        <f t="shared" si="2132"/>
        <v>0</v>
      </c>
      <c r="P2920" s="22">
        <f t="shared" si="2163"/>
        <v>22615837.568857998</v>
      </c>
      <c r="Q2920" s="22">
        <f t="shared" si="2164"/>
        <v>0</v>
      </c>
      <c r="R2920" s="22">
        <f t="shared" si="2133"/>
        <v>389087083.7263329</v>
      </c>
      <c r="S2920" s="16">
        <f t="shared" si="2123"/>
        <v>0</v>
      </c>
      <c r="T2920" s="15">
        <f t="shared" si="2134"/>
        <v>0</v>
      </c>
      <c r="U2920" s="23">
        <f t="shared" si="2151"/>
        <v>1728636.76919964</v>
      </c>
      <c r="V2920" s="23">
        <f t="shared" si="2152"/>
        <v>0</v>
      </c>
      <c r="W2920" s="23">
        <f t="shared" si="2165"/>
        <v>0</v>
      </c>
      <c r="X2920" s="23">
        <f t="shared" si="2153"/>
        <v>39134135.312663458</v>
      </c>
      <c r="Y2920" s="23">
        <f t="shared" si="2135"/>
        <v>13825559.361691331</v>
      </c>
      <c r="Z2920" s="3">
        <f t="shared" si="2136"/>
        <v>7190.6687570700506</v>
      </c>
      <c r="AA2920" s="23">
        <f t="shared" si="2137"/>
        <v>65330628.45073735</v>
      </c>
      <c r="AB2920" s="26">
        <f t="shared" si="2154"/>
        <v>70086276.274228573</v>
      </c>
      <c r="AC2920" s="23">
        <f t="shared" si="2155"/>
        <v>74889487.274228647</v>
      </c>
      <c r="AD2920" s="23">
        <f t="shared" si="2161"/>
        <v>4803211</v>
      </c>
      <c r="AE2920" s="24">
        <f t="shared" si="2122"/>
        <v>70086276.274228647</v>
      </c>
      <c r="AF2920" s="3">
        <f t="shared" si="2156"/>
        <v>0</v>
      </c>
      <c r="AG2920" s="2">
        <f t="shared" si="2138"/>
        <v>862880250.84840596</v>
      </c>
      <c r="AH2920" s="2">
        <f t="shared" si="2139"/>
        <v>181.62742164824391</v>
      </c>
      <c r="AI2920" s="23">
        <f t="shared" si="2162"/>
        <v>10503447470.788183</v>
      </c>
      <c r="AJ2920" s="23">
        <f t="shared" si="2140"/>
        <v>6219.922423797766</v>
      </c>
      <c r="AK2920" s="23">
        <f t="shared" si="2141"/>
        <v>0</v>
      </c>
      <c r="AL2920" s="23">
        <f t="shared" si="2166"/>
        <v>0</v>
      </c>
      <c r="AM2920" s="23">
        <f t="shared" si="2167"/>
        <v>0</v>
      </c>
      <c r="AN2920" s="16">
        <f t="shared" si="2157"/>
        <v>0</v>
      </c>
      <c r="AO2920" s="23">
        <f t="shared" si="2158"/>
        <v>0</v>
      </c>
      <c r="AP2920" s="22">
        <f t="shared" si="2159"/>
        <v>0</v>
      </c>
      <c r="AQ2920" s="30">
        <f t="shared" si="2142"/>
        <v>20194838410.275311</v>
      </c>
      <c r="AR2920" s="28">
        <f t="shared" si="2143"/>
        <v>9919015567.5313606</v>
      </c>
      <c r="AS2920" s="25">
        <f t="shared" si="2144"/>
        <v>200337590.02425668</v>
      </c>
      <c r="AT2920" s="32">
        <f t="shared" si="2145"/>
        <v>14381.337514140101</v>
      </c>
      <c r="AU2920" s="23">
        <f t="shared" si="2146"/>
        <v>14381.337514140101</v>
      </c>
      <c r="AV2920" s="22">
        <f t="shared" si="2147"/>
        <v>2933767840.0299535</v>
      </c>
      <c r="AW2920" s="31">
        <f t="shared" si="2160"/>
        <v>13464823918.88076</v>
      </c>
    </row>
    <row r="2921" spans="1:53" x14ac:dyDescent="0.25">
      <c r="A2921">
        <f t="shared" si="2168"/>
        <v>822</v>
      </c>
      <c r="B2921" t="s">
        <v>6</v>
      </c>
      <c r="C2921" s="27">
        <f t="shared" si="2125"/>
        <v>0</v>
      </c>
      <c r="D2921" s="27">
        <f t="shared" si="2148"/>
        <v>0</v>
      </c>
      <c r="E2921" s="27" t="b">
        <f t="shared" si="2124"/>
        <v>1</v>
      </c>
      <c r="F2921" s="29">
        <f t="shared" si="2126"/>
        <v>0</v>
      </c>
      <c r="G2921" s="27">
        <f t="shared" si="2149"/>
        <v>0</v>
      </c>
      <c r="H2921" s="22">
        <f t="shared" si="2127"/>
        <v>31877014088.422489</v>
      </c>
      <c r="I2921" s="23">
        <f t="shared" si="2128"/>
        <v>132580106.5049091</v>
      </c>
      <c r="J2921" s="23">
        <f t="shared" si="2129"/>
        <v>1086</v>
      </c>
      <c r="K2921" s="19">
        <f t="shared" si="2150"/>
        <v>225.0831931027827</v>
      </c>
      <c r="L2921" s="16">
        <f t="shared" si="2130"/>
        <v>219.8786164456572</v>
      </c>
      <c r="M2921" s="23">
        <f>M2920-IF($B2921="B",(Percent_Rent_In_Elsies*2.49%/12 * H2920)/K2920,0)+IF($B2921="D",N2921,0)+IF(B2921="D",AK2920)+IF(B2921="C",F2920*90%)-(Y2921-Y2920)-IF($B2921="A",Q2920/K2920) + IF($B2921="A",Q2920/K2920)</f>
        <v>-49968636.963848568</v>
      </c>
      <c r="N2921" s="23">
        <f t="shared" si="2131"/>
        <v>0</v>
      </c>
      <c r="O2921" s="22">
        <f t="shared" si="2132"/>
        <v>0</v>
      </c>
      <c r="P2921" s="22">
        <f t="shared" si="2163"/>
        <v>0</v>
      </c>
      <c r="Q2921" s="22">
        <f t="shared" si="2164"/>
        <v>0</v>
      </c>
      <c r="R2921" s="22">
        <f t="shared" si="2133"/>
        <v>389087083.7263329</v>
      </c>
      <c r="S2921" s="16">
        <f t="shared" si="2123"/>
        <v>0</v>
      </c>
      <c r="T2921" s="15">
        <f t="shared" si="2134"/>
        <v>0</v>
      </c>
      <c r="U2921" s="23">
        <f t="shared" si="2151"/>
        <v>1728636.76919964</v>
      </c>
      <c r="V2921" s="23">
        <f t="shared" si="2152"/>
        <v>0</v>
      </c>
      <c r="W2921" s="23">
        <f t="shared" si="2165"/>
        <v>0</v>
      </c>
      <c r="X2921" s="23">
        <f t="shared" si="2153"/>
        <v>39170088.656448811</v>
      </c>
      <c r="Y2921" s="23">
        <f t="shared" si="2135"/>
        <v>13825559.361691331</v>
      </c>
      <c r="Z2921" s="3">
        <f t="shared" si="2136"/>
        <v>0</v>
      </c>
      <c r="AA2921" s="23">
        <f t="shared" si="2137"/>
        <v>65330628.45073735</v>
      </c>
      <c r="AB2921" s="26">
        <f t="shared" si="2154"/>
        <v>70086276.274228573</v>
      </c>
      <c r="AC2921" s="23">
        <f t="shared" si="2155"/>
        <v>74889487.274228647</v>
      </c>
      <c r="AD2921" s="23">
        <f t="shared" si="2161"/>
        <v>4803211</v>
      </c>
      <c r="AE2921" s="24">
        <f t="shared" si="2122"/>
        <v>70086276.274228647</v>
      </c>
      <c r="AF2921" s="3">
        <f t="shared" si="2156"/>
        <v>0</v>
      </c>
      <c r="AG2921" s="2">
        <f t="shared" si="2138"/>
        <v>0</v>
      </c>
      <c r="AH2921" s="2">
        <f t="shared" si="2139"/>
        <v>181.93013401765762</v>
      </c>
      <c r="AI2921" s="23">
        <f t="shared" si="2162"/>
        <v>10503447470.788183</v>
      </c>
      <c r="AJ2921" s="23">
        <f t="shared" si="2140"/>
        <v>6219.922423797766</v>
      </c>
      <c r="AK2921" s="23">
        <f t="shared" si="2141"/>
        <v>0</v>
      </c>
      <c r="AL2921" s="23">
        <f t="shared" si="2166"/>
        <v>0</v>
      </c>
      <c r="AM2921" s="23">
        <f t="shared" si="2167"/>
        <v>0</v>
      </c>
      <c r="AN2921" s="16">
        <f t="shared" si="2157"/>
        <v>0</v>
      </c>
      <c r="AO2921" s="23">
        <f t="shared" si="2158"/>
        <v>0</v>
      </c>
      <c r="AP2921" s="22">
        <f t="shared" si="2159"/>
        <v>0</v>
      </c>
      <c r="AQ2921" s="30">
        <f t="shared" si="2142"/>
        <v>20194838410.275311</v>
      </c>
      <c r="AR2921" s="28">
        <f t="shared" si="2143"/>
        <v>9919015567.5313606</v>
      </c>
      <c r="AS2921" s="25">
        <f t="shared" si="2144"/>
        <v>200337590.02425668</v>
      </c>
      <c r="AT2921" s="32">
        <f t="shared" si="2145"/>
        <v>0</v>
      </c>
      <c r="AU2921" s="23">
        <f t="shared" si="2146"/>
        <v>0</v>
      </c>
      <c r="AV2921" s="22">
        <f t="shared" si="2147"/>
        <v>2933767840.0299535</v>
      </c>
      <c r="AW2921" s="31">
        <f t="shared" si="2160"/>
        <v>13442208081.311903</v>
      </c>
    </row>
    <row r="2922" spans="1:53" x14ac:dyDescent="0.25">
      <c r="A2922">
        <f t="shared" si="2168"/>
        <v>822</v>
      </c>
      <c r="B2922" t="s">
        <v>7</v>
      </c>
      <c r="C2922" s="27">
        <f t="shared" si="2125"/>
        <v>0</v>
      </c>
      <c r="D2922" s="27">
        <f t="shared" si="2148"/>
        <v>0</v>
      </c>
      <c r="E2922" s="27" t="b">
        <f t="shared" si="2124"/>
        <v>1</v>
      </c>
      <c r="F2922" s="29">
        <f t="shared" si="2126"/>
        <v>0</v>
      </c>
      <c r="G2922" s="27">
        <f t="shared" si="2149"/>
        <v>0</v>
      </c>
      <c r="H2922" s="22">
        <f t="shared" si="2127"/>
        <v>31877014088.422489</v>
      </c>
      <c r="I2922" s="23">
        <f t="shared" si="2128"/>
        <v>132580106.5049091</v>
      </c>
      <c r="J2922" s="23">
        <f t="shared" si="2129"/>
        <v>1086</v>
      </c>
      <c r="K2922" s="19">
        <f t="shared" si="2150"/>
        <v>225.0831931027827</v>
      </c>
      <c r="L2922" s="16">
        <f t="shared" si="2130"/>
        <v>219.8786164456572</v>
      </c>
      <c r="M2922" s="23">
        <f>M2921-IF($B2922="B",(Percent_Rent_In_Elsies*2.49%/12 * H2921)/K2921,0)+IF($B2922="D",N2922,0)+IF(B2922="D",AK2921)+IF(B2922="C",F2921*90%)-(Y2922-Y2921)-IF($B2922="A",Q2921/K2921) + IF($B2922="A",Q2921/K2921)</f>
        <v>-50115571.089230537</v>
      </c>
      <c r="N2922" s="23">
        <f t="shared" si="2131"/>
        <v>0</v>
      </c>
      <c r="O2922" s="22">
        <f t="shared" si="2132"/>
        <v>0</v>
      </c>
      <c r="P2922" s="22">
        <f t="shared" si="2163"/>
        <v>0</v>
      </c>
      <c r="Q2922" s="22">
        <f t="shared" si="2164"/>
        <v>0</v>
      </c>
      <c r="R2922" s="22">
        <f t="shared" si="2133"/>
        <v>356663160.08247185</v>
      </c>
      <c r="S2922" s="16">
        <f t="shared" si="2123"/>
        <v>32423923.643861074</v>
      </c>
      <c r="T2922" s="15">
        <f t="shared" si="2134"/>
        <v>0</v>
      </c>
      <c r="U2922" s="23">
        <f t="shared" si="2151"/>
        <v>1584583.70509967</v>
      </c>
      <c r="V2922" s="23">
        <f t="shared" si="2152"/>
        <v>144053.06409997001</v>
      </c>
      <c r="W2922" s="23">
        <f t="shared" si="2165"/>
        <v>0</v>
      </c>
      <c r="X2922" s="23">
        <f t="shared" si="2153"/>
        <v>39170088.656448811</v>
      </c>
      <c r="Y2922" s="23">
        <f t="shared" si="2135"/>
        <v>13825559.361691331</v>
      </c>
      <c r="Z2922" s="3">
        <f t="shared" si="2136"/>
        <v>0</v>
      </c>
      <c r="AA2922" s="23">
        <f t="shared" si="2137"/>
        <v>65330628.45073735</v>
      </c>
      <c r="AB2922" s="26">
        <f t="shared" si="2154"/>
        <v>70086276.274228573</v>
      </c>
      <c r="AC2922" s="23">
        <f t="shared" si="2155"/>
        <v>74889487.274228647</v>
      </c>
      <c r="AD2922" s="23">
        <f t="shared" si="2161"/>
        <v>4803211</v>
      </c>
      <c r="AE2922" s="24">
        <f t="shared" si="2122"/>
        <v>70086276.274228647</v>
      </c>
      <c r="AF2922" s="3">
        <f t="shared" si="2156"/>
        <v>0</v>
      </c>
      <c r="AG2922" s="2">
        <f t="shared" si="2138"/>
        <v>0</v>
      </c>
      <c r="AH2922" s="2">
        <f t="shared" si="2139"/>
        <v>181.93013401765762</v>
      </c>
      <c r="AI2922" s="23">
        <f t="shared" si="2162"/>
        <v>10503447470.788183</v>
      </c>
      <c r="AJ2922" s="23">
        <f t="shared" si="2140"/>
        <v>6219.922423797766</v>
      </c>
      <c r="AK2922" s="23">
        <f t="shared" si="2141"/>
        <v>0</v>
      </c>
      <c r="AL2922" s="23">
        <f t="shared" si="2166"/>
        <v>7342881.6545333862</v>
      </c>
      <c r="AM2922" s="23">
        <f t="shared" si="2167"/>
        <v>6850823138.7488165</v>
      </c>
      <c r="AN2922" s="16">
        <f t="shared" si="2157"/>
        <v>0</v>
      </c>
      <c r="AO2922" s="23">
        <f t="shared" si="2158"/>
        <v>146934.12538196953</v>
      </c>
      <c r="AP2922" s="22">
        <f t="shared" si="2159"/>
        <v>33072402.116738334</v>
      </c>
      <c r="AQ2922" s="30">
        <f t="shared" si="2142"/>
        <v>20260702099.090794</v>
      </c>
      <c r="AR2922" s="28">
        <f t="shared" si="2143"/>
        <v>9951806854.2301064</v>
      </c>
      <c r="AS2922" s="25">
        <f t="shared" si="2144"/>
        <v>200337590.02425668</v>
      </c>
      <c r="AT2922" s="32">
        <f t="shared" si="2145"/>
        <v>0</v>
      </c>
      <c r="AU2922" s="23">
        <f t="shared" si="2146"/>
        <v>0</v>
      </c>
      <c r="AV2922" s="22">
        <f t="shared" si="2147"/>
        <v>2933767840.0299535</v>
      </c>
      <c r="AW2922" s="31">
        <f t="shared" si="2160"/>
        <v>13508071770.127388</v>
      </c>
    </row>
    <row r="2923" spans="1:53" x14ac:dyDescent="0.25">
      <c r="A2923">
        <f t="shared" si="2168"/>
        <v>822</v>
      </c>
      <c r="B2923" t="s">
        <v>8</v>
      </c>
      <c r="C2923" s="27">
        <f t="shared" si="2125"/>
        <v>0</v>
      </c>
      <c r="D2923" s="27">
        <f t="shared" si="2148"/>
        <v>0</v>
      </c>
      <c r="E2923" s="27" t="b">
        <f t="shared" si="2124"/>
        <v>1</v>
      </c>
      <c r="F2923" s="29">
        <f t="shared" si="2126"/>
        <v>0</v>
      </c>
      <c r="G2923" s="27">
        <f t="shared" si="2149"/>
        <v>0</v>
      </c>
      <c r="H2923" s="22">
        <f t="shared" si="2127"/>
        <v>31877014088.422489</v>
      </c>
      <c r="I2923" s="23">
        <f t="shared" si="2128"/>
        <v>132580106.5049091</v>
      </c>
      <c r="J2923" s="23">
        <f t="shared" si="2129"/>
        <v>1086</v>
      </c>
      <c r="K2923" s="19">
        <f t="shared" si="2150"/>
        <v>225.0831931027827</v>
      </c>
      <c r="L2923" s="16">
        <f t="shared" si="2130"/>
        <v>219.8786164456572</v>
      </c>
      <c r="M2923" s="23">
        <f>M2922-IF($B2923="B",(Percent_Rent_In_Elsies*2.49%/12 * H2922)/K2922,0)+IF($B2923="D",N2923,0)+IF(B2923="D",AK2922)+IF(B2923="C",F2922*90%)-(Y2923-Y2922)-IF($B2923="A",Q2922/K2922) + IF($B2923="A",Q2922/K2922)</f>
        <v>-50115571.089230537</v>
      </c>
      <c r="N2923" s="23">
        <f t="shared" si="2131"/>
        <v>0</v>
      </c>
      <c r="O2923" s="22">
        <f t="shared" si="2132"/>
        <v>0</v>
      </c>
      <c r="P2923" s="22">
        <f t="shared" si="2163"/>
        <v>0</v>
      </c>
      <c r="Q2923" s="22">
        <f t="shared" si="2164"/>
        <v>0</v>
      </c>
      <c r="R2923" s="22">
        <f t="shared" si="2133"/>
        <v>389735562.19921017</v>
      </c>
      <c r="S2923" s="16">
        <f t="shared" si="2123"/>
        <v>32423923.643861074</v>
      </c>
      <c r="T2923" s="15">
        <f t="shared" si="2134"/>
        <v>0</v>
      </c>
      <c r="U2923" s="23">
        <f t="shared" si="2151"/>
        <v>1731517.8304816396</v>
      </c>
      <c r="V2923" s="23">
        <f t="shared" si="2152"/>
        <v>144053.06409997001</v>
      </c>
      <c r="W2923" s="23">
        <f t="shared" si="2165"/>
        <v>0</v>
      </c>
      <c r="X2923" s="23">
        <f t="shared" si="2153"/>
        <v>39170088.656448811</v>
      </c>
      <c r="Y2923" s="23">
        <f t="shared" si="2135"/>
        <v>13825559.361691331</v>
      </c>
      <c r="Z2923" s="3">
        <f t="shared" si="2136"/>
        <v>0</v>
      </c>
      <c r="AA2923" s="23">
        <f t="shared" si="2137"/>
        <v>65330628.45073735</v>
      </c>
      <c r="AB2923" s="26">
        <f t="shared" si="2154"/>
        <v>70086276.274228573</v>
      </c>
      <c r="AC2923" s="23">
        <f t="shared" si="2155"/>
        <v>74889487.274228647</v>
      </c>
      <c r="AD2923" s="23">
        <f t="shared" si="2161"/>
        <v>4803211</v>
      </c>
      <c r="AE2923" s="24">
        <f t="shared" si="2122"/>
        <v>70086276.274228647</v>
      </c>
      <c r="AF2923" s="3">
        <f t="shared" si="2156"/>
        <v>1E-4</v>
      </c>
      <c r="AG2923" s="2">
        <f t="shared" si="2138"/>
        <v>0</v>
      </c>
      <c r="AH2923" s="2">
        <f t="shared" si="2139"/>
        <v>181.93013401765762</v>
      </c>
      <c r="AI2923" s="23">
        <f t="shared" si="2162"/>
        <v>10503447470.788183</v>
      </c>
      <c r="AJ2923" s="23">
        <f t="shared" si="2140"/>
        <v>6219.922423797766</v>
      </c>
      <c r="AK2923" s="23">
        <f t="shared" si="2141"/>
        <v>62212.984080602051</v>
      </c>
      <c r="AL2923" s="23">
        <f t="shared" si="2166"/>
        <v>0</v>
      </c>
      <c r="AM2923" s="23">
        <f t="shared" si="2167"/>
        <v>0</v>
      </c>
      <c r="AN2923" s="16">
        <f t="shared" si="2157"/>
        <v>0</v>
      </c>
      <c r="AO2923" s="23">
        <f t="shared" si="2158"/>
        <v>0</v>
      </c>
      <c r="AP2923" s="22">
        <f t="shared" si="2159"/>
        <v>0</v>
      </c>
      <c r="AQ2923" s="30">
        <f t="shared" si="2142"/>
        <v>20260702099.090794</v>
      </c>
      <c r="AR2923" s="28">
        <f t="shared" si="2143"/>
        <v>9951806854.2301064</v>
      </c>
      <c r="AS2923" s="25">
        <f t="shared" si="2144"/>
        <v>200337590.02425668</v>
      </c>
      <c r="AT2923" s="32">
        <f t="shared" si="2145"/>
        <v>0</v>
      </c>
      <c r="AU2923" s="23">
        <f t="shared" si="2146"/>
        <v>0</v>
      </c>
      <c r="AV2923" s="22">
        <f t="shared" si="2147"/>
        <v>2933767840.0299535</v>
      </c>
      <c r="AW2923" s="31">
        <f t="shared" si="2160"/>
        <v>13508071770.127386</v>
      </c>
    </row>
    <row r="2924" spans="1:53" x14ac:dyDescent="0.25">
      <c r="A2924" s="21">
        <f t="shared" si="2168"/>
        <v>822</v>
      </c>
      <c r="B2924" s="21" t="s">
        <v>9</v>
      </c>
      <c r="C2924" s="27">
        <f t="shared" si="2125"/>
        <v>0</v>
      </c>
      <c r="D2924" s="27">
        <f t="shared" si="2148"/>
        <v>0</v>
      </c>
      <c r="E2924" s="27" t="b">
        <f t="shared" si="2124"/>
        <v>1</v>
      </c>
      <c r="F2924" s="29">
        <f t="shared" si="2126"/>
        <v>0</v>
      </c>
      <c r="G2924" s="27">
        <f t="shared" si="2149"/>
        <v>0</v>
      </c>
      <c r="H2924" s="22">
        <f t="shared" si="2127"/>
        <v>31877014088.422489</v>
      </c>
      <c r="I2924" s="23">
        <f t="shared" si="2128"/>
        <v>132580106.5049091</v>
      </c>
      <c r="J2924" s="23">
        <f t="shared" si="2129"/>
        <v>1086</v>
      </c>
      <c r="K2924" s="19">
        <f t="shared" si="2150"/>
        <v>225.0831931027827</v>
      </c>
      <c r="L2924" s="16">
        <f t="shared" si="2130"/>
        <v>219.8786164456572</v>
      </c>
      <c r="M2924" s="23">
        <f>M2923-IF($B2924="B",(Percent_Rent_In_Elsies*2.49%/12 * H2923)/K2923,0)+IF($B2924="D",N2924,0)+IF(B2924="D",AK2923)+IF(B2924="C",F2923*90%)-(Y2924-Y2923)-IF($B2924="A",Q2923/K2923) + IF($B2924="A",Q2923/K2923)</f>
        <v>-50053358.105149932</v>
      </c>
      <c r="N2924" s="23">
        <f t="shared" si="2131"/>
        <v>0</v>
      </c>
      <c r="O2924" s="22">
        <f t="shared" si="2132"/>
        <v>22653530.631472759</v>
      </c>
      <c r="P2924" s="22">
        <f t="shared" si="2163"/>
        <v>0</v>
      </c>
      <c r="Q2924" s="22">
        <f t="shared" si="2164"/>
        <v>0</v>
      </c>
      <c r="R2924" s="22">
        <f t="shared" si="2133"/>
        <v>389735562.19921017</v>
      </c>
      <c r="S2924" s="16">
        <f t="shared" si="2123"/>
        <v>0</v>
      </c>
      <c r="T2924" s="15">
        <f t="shared" si="2134"/>
        <v>9770393.0123883151</v>
      </c>
      <c r="U2924" s="23">
        <f t="shared" si="2151"/>
        <v>1731517.8304816396</v>
      </c>
      <c r="V2924" s="23">
        <f t="shared" si="2152"/>
        <v>0</v>
      </c>
      <c r="W2924" s="23">
        <f t="shared" si="2165"/>
        <v>144053.06409997001</v>
      </c>
      <c r="X2924" s="23">
        <f t="shared" si="2153"/>
        <v>39170088.656448811</v>
      </c>
      <c r="Y2924" s="23">
        <f t="shared" si="2135"/>
        <v>13825559.361691331</v>
      </c>
      <c r="Z2924" s="3">
        <f t="shared" si="2136"/>
        <v>0</v>
      </c>
      <c r="AA2924" s="23">
        <f t="shared" si="2137"/>
        <v>65268415.466656744</v>
      </c>
      <c r="AB2924" s="26">
        <f t="shared" si="2154"/>
        <v>70086276.274228573</v>
      </c>
      <c r="AC2924" s="23">
        <f t="shared" si="2155"/>
        <v>74889487.274228647</v>
      </c>
      <c r="AD2924" s="23">
        <f t="shared" si="2161"/>
        <v>4803211</v>
      </c>
      <c r="AE2924" s="24">
        <f t="shared" si="2122"/>
        <v>70086276.274228647</v>
      </c>
      <c r="AF2924" s="3">
        <f t="shared" si="2156"/>
        <v>0</v>
      </c>
      <c r="AG2924" s="2">
        <f t="shared" si="2138"/>
        <v>0</v>
      </c>
      <c r="AH2924" s="2">
        <f t="shared" si="2139"/>
        <v>181.93013401765762</v>
      </c>
      <c r="AI2924" s="23">
        <f t="shared" si="2162"/>
        <v>10493445258.567244</v>
      </c>
      <c r="AJ2924" s="23">
        <f t="shared" si="2140"/>
        <v>6219.922423797766</v>
      </c>
      <c r="AK2924" s="23">
        <f t="shared" si="2141"/>
        <v>0</v>
      </c>
      <c r="AL2924" s="23">
        <f t="shared" si="2166"/>
        <v>0</v>
      </c>
      <c r="AM2924" s="23">
        <f t="shared" si="2167"/>
        <v>0</v>
      </c>
      <c r="AN2924" s="16">
        <f t="shared" si="2157"/>
        <v>0</v>
      </c>
      <c r="AO2924" s="23">
        <f t="shared" si="2158"/>
        <v>0</v>
      </c>
      <c r="AP2924" s="22">
        <f t="shared" si="2159"/>
        <v>0</v>
      </c>
      <c r="AQ2924" s="30">
        <f t="shared" si="2142"/>
        <v>20260702099.090794</v>
      </c>
      <c r="AR2924" s="28">
        <f t="shared" si="2143"/>
        <v>9951806854.2301064</v>
      </c>
      <c r="AS2924" s="25">
        <f t="shared" si="2144"/>
        <v>200337590.02425668</v>
      </c>
      <c r="AT2924" s="32">
        <f t="shared" si="2145"/>
        <v>0</v>
      </c>
      <c r="AU2924" s="23">
        <f t="shared" si="2146"/>
        <v>0</v>
      </c>
      <c r="AV2924" s="22">
        <f t="shared" si="2147"/>
        <v>2933767840.0299535</v>
      </c>
      <c r="AW2924" s="31">
        <f t="shared" si="2160"/>
        <v>13508071770.127386</v>
      </c>
      <c r="AX2924" s="21"/>
      <c r="AY2924" s="21"/>
      <c r="AZ2924" s="21"/>
      <c r="BA2924" s="21"/>
    </row>
    <row r="2925" spans="1:53" x14ac:dyDescent="0.25">
      <c r="A2925" s="21">
        <f t="shared" si="2168"/>
        <v>822</v>
      </c>
      <c r="B2925" s="21" t="s">
        <v>28</v>
      </c>
      <c r="C2925" s="27">
        <f t="shared" si="2125"/>
        <v>0</v>
      </c>
      <c r="D2925" s="27">
        <f t="shared" si="2148"/>
        <v>0</v>
      </c>
      <c r="E2925" s="27" t="b">
        <f t="shared" si="2124"/>
        <v>1</v>
      </c>
      <c r="F2925" s="29">
        <f t="shared" si="2126"/>
        <v>0</v>
      </c>
      <c r="G2925" s="27">
        <f t="shared" si="2149"/>
        <v>0</v>
      </c>
      <c r="H2925" s="22">
        <f t="shared" si="2127"/>
        <v>31877014088.422489</v>
      </c>
      <c r="I2925" s="23">
        <f t="shared" si="2128"/>
        <v>132580106.5049091</v>
      </c>
      <c r="J2925" s="23">
        <f t="shared" si="2129"/>
        <v>1086</v>
      </c>
      <c r="K2925" s="19">
        <f t="shared" si="2150"/>
        <v>225.0831931027827</v>
      </c>
      <c r="L2925" s="16">
        <f t="shared" si="2130"/>
        <v>219.8786164456572</v>
      </c>
      <c r="M2925" s="23">
        <f>M2924-IF($B2925="B",(Percent_Rent_In_Elsies*2.49%/12 * H2924)/K2924,0)+IF($B2925="D",N2925,0)+IF(B2925="D",AK2924)+IF(B2925="C",F2924*90%)-(Y2925-Y2924)-IF($B2925="A",Q2924/K2924) + IF($B2925="A",Q2924/K2924)</f>
        <v>-50053358.105149932</v>
      </c>
      <c r="N2925" s="23">
        <f t="shared" si="2131"/>
        <v>0</v>
      </c>
      <c r="O2925" s="22">
        <f t="shared" si="2132"/>
        <v>0</v>
      </c>
      <c r="P2925" s="22">
        <f t="shared" si="2163"/>
        <v>22653530.631472759</v>
      </c>
      <c r="Q2925" s="22">
        <f t="shared" si="2164"/>
        <v>0</v>
      </c>
      <c r="R2925" s="22">
        <f t="shared" si="2133"/>
        <v>389735562.19921017</v>
      </c>
      <c r="S2925" s="16">
        <f t="shared" si="2123"/>
        <v>0</v>
      </c>
      <c r="T2925" s="15">
        <f t="shared" si="2134"/>
        <v>0</v>
      </c>
      <c r="U2925" s="23">
        <f t="shared" si="2151"/>
        <v>1731517.8304816396</v>
      </c>
      <c r="V2925" s="23">
        <f t="shared" si="2152"/>
        <v>0</v>
      </c>
      <c r="W2925" s="23">
        <f t="shared" si="2165"/>
        <v>0</v>
      </c>
      <c r="X2925" s="23">
        <f t="shared" si="2153"/>
        <v>39170088.656448811</v>
      </c>
      <c r="Y2925" s="23">
        <f t="shared" si="2135"/>
        <v>13825559.361691331</v>
      </c>
      <c r="Z2925" s="3">
        <f t="shared" si="2136"/>
        <v>7202.6532049985017</v>
      </c>
      <c r="AA2925" s="23">
        <f t="shared" si="2137"/>
        <v>65376455.26473172</v>
      </c>
      <c r="AB2925" s="26">
        <f t="shared" si="2154"/>
        <v>70086276.274228573</v>
      </c>
      <c r="AC2925" s="23">
        <f t="shared" si="2155"/>
        <v>74889487.274228647</v>
      </c>
      <c r="AD2925" s="23">
        <f t="shared" si="2161"/>
        <v>4803211</v>
      </c>
      <c r="AE2925" s="24">
        <f t="shared" si="2122"/>
        <v>70086276.274228647</v>
      </c>
      <c r="AF2925" s="3">
        <f t="shared" si="2156"/>
        <v>0</v>
      </c>
      <c r="AG2925" s="2">
        <f t="shared" si="2138"/>
        <v>864318384.59982014</v>
      </c>
      <c r="AH2925" s="2">
        <f t="shared" si="2139"/>
        <v>181.93013401765762</v>
      </c>
      <c r="AI2925" s="23">
        <f t="shared" si="2162"/>
        <v>10510815217.662169</v>
      </c>
      <c r="AJ2925" s="23">
        <f t="shared" si="2140"/>
        <v>6219.922423797766</v>
      </c>
      <c r="AK2925" s="23">
        <f t="shared" si="2141"/>
        <v>0</v>
      </c>
      <c r="AL2925" s="23">
        <f t="shared" si="2166"/>
        <v>0</v>
      </c>
      <c r="AM2925" s="23">
        <f t="shared" si="2167"/>
        <v>0</v>
      </c>
      <c r="AN2925" s="16">
        <f t="shared" si="2157"/>
        <v>0</v>
      </c>
      <c r="AO2925" s="23">
        <f t="shared" si="2158"/>
        <v>0</v>
      </c>
      <c r="AP2925" s="22">
        <f t="shared" si="2159"/>
        <v>0</v>
      </c>
      <c r="AQ2925" s="30">
        <f t="shared" si="2142"/>
        <v>20260702099.090794</v>
      </c>
      <c r="AR2925" s="28">
        <f t="shared" si="2143"/>
        <v>9951806854.2301064</v>
      </c>
      <c r="AS2925" s="25">
        <f t="shared" si="2144"/>
        <v>200337590.02425668</v>
      </c>
      <c r="AT2925" s="32">
        <f t="shared" si="2145"/>
        <v>14405.306409997003</v>
      </c>
      <c r="AU2925" s="23">
        <f t="shared" si="2146"/>
        <v>14405.306409997003</v>
      </c>
      <c r="AV2925" s="22">
        <f t="shared" si="2147"/>
        <v>2943538233.0423417</v>
      </c>
      <c r="AW2925" s="31">
        <f t="shared" si="2160"/>
        <v>13508071770.127386</v>
      </c>
      <c r="AX2925" s="21"/>
      <c r="AY2925" s="21"/>
      <c r="AZ2925" s="21"/>
      <c r="BA2925" s="21"/>
    </row>
    <row r="2926" spans="1:53" x14ac:dyDescent="0.25">
      <c r="A2926">
        <f t="shared" si="2168"/>
        <v>823</v>
      </c>
      <c r="B2926" t="s">
        <v>6</v>
      </c>
      <c r="C2926" s="27">
        <f t="shared" si="2125"/>
        <v>0</v>
      </c>
      <c r="D2926" s="27">
        <f t="shared" si="2148"/>
        <v>0</v>
      </c>
      <c r="E2926" s="27" t="b">
        <f t="shared" si="2124"/>
        <v>1</v>
      </c>
      <c r="F2926" s="29">
        <f t="shared" si="2126"/>
        <v>0</v>
      </c>
      <c r="G2926" s="27">
        <f t="shared" si="2149"/>
        <v>0</v>
      </c>
      <c r="H2926" s="22">
        <f t="shared" si="2127"/>
        <v>31930142445.236526</v>
      </c>
      <c r="I2926" s="23">
        <f t="shared" si="2128"/>
        <v>132580106.5049091</v>
      </c>
      <c r="J2926" s="23">
        <f t="shared" si="2129"/>
        <v>1086</v>
      </c>
      <c r="K2926" s="19">
        <f t="shared" si="2150"/>
        <v>225.0831931027827</v>
      </c>
      <c r="L2926" s="16">
        <f t="shared" si="2130"/>
        <v>220.24508080639998</v>
      </c>
      <c r="M2926" s="23">
        <f>M2925-IF($B2926="B",(Percent_Rent_In_Elsies*2.49%/12 * H2925)/K2925,0)+IF($B2926="D",N2926,0)+IF(B2926="D",AK2925)+IF(B2926="C",F2925*90%)-(Y2926-Y2925)-IF($B2926="A",Q2925/K2925) + IF($B2926="A",Q2925/K2925)</f>
        <v>-50053358.105149932</v>
      </c>
      <c r="N2926" s="23">
        <f t="shared" si="2131"/>
        <v>0</v>
      </c>
      <c r="O2926" s="22">
        <f t="shared" si="2132"/>
        <v>0</v>
      </c>
      <c r="P2926" s="22">
        <f t="shared" si="2163"/>
        <v>0</v>
      </c>
      <c r="Q2926" s="22">
        <f t="shared" si="2164"/>
        <v>0</v>
      </c>
      <c r="R2926" s="22">
        <f t="shared" si="2133"/>
        <v>389735562.19921017</v>
      </c>
      <c r="S2926" s="16">
        <f t="shared" si="2123"/>
        <v>0</v>
      </c>
      <c r="T2926" s="15">
        <f t="shared" si="2134"/>
        <v>0</v>
      </c>
      <c r="U2926" s="23">
        <f t="shared" si="2151"/>
        <v>1731517.8304816396</v>
      </c>
      <c r="V2926" s="23">
        <f t="shared" si="2152"/>
        <v>0</v>
      </c>
      <c r="W2926" s="23">
        <f t="shared" si="2165"/>
        <v>0</v>
      </c>
      <c r="X2926" s="23">
        <f t="shared" si="2153"/>
        <v>39206101.922473811</v>
      </c>
      <c r="Y2926" s="23">
        <f t="shared" si="2135"/>
        <v>13825559.361691331</v>
      </c>
      <c r="Z2926" s="3">
        <f t="shared" si="2136"/>
        <v>0</v>
      </c>
      <c r="AA2926" s="23">
        <f t="shared" si="2137"/>
        <v>65376455.26473172</v>
      </c>
      <c r="AB2926" s="26">
        <f t="shared" si="2154"/>
        <v>70086276.274228573</v>
      </c>
      <c r="AC2926" s="23">
        <f t="shared" si="2155"/>
        <v>74889487.274228647</v>
      </c>
      <c r="AD2926" s="23">
        <f t="shared" si="2161"/>
        <v>4803211</v>
      </c>
      <c r="AE2926" s="24">
        <f t="shared" si="2122"/>
        <v>70086276.274228647</v>
      </c>
      <c r="AF2926" s="3">
        <f t="shared" si="2156"/>
        <v>0</v>
      </c>
      <c r="AG2926" s="2">
        <f t="shared" si="2138"/>
        <v>0</v>
      </c>
      <c r="AH2926" s="2">
        <f t="shared" si="2139"/>
        <v>182.23335090768708</v>
      </c>
      <c r="AI2926" s="23">
        <f t="shared" si="2162"/>
        <v>10510815217.662169</v>
      </c>
      <c r="AJ2926" s="23">
        <f t="shared" si="2140"/>
        <v>6219.922423797766</v>
      </c>
      <c r="AK2926" s="23">
        <f t="shared" si="2141"/>
        <v>0</v>
      </c>
      <c r="AL2926" s="23">
        <f t="shared" si="2166"/>
        <v>0</v>
      </c>
      <c r="AM2926" s="23">
        <f t="shared" si="2167"/>
        <v>0</v>
      </c>
      <c r="AN2926" s="16">
        <f t="shared" si="2157"/>
        <v>0</v>
      </c>
      <c r="AO2926" s="23">
        <f t="shared" si="2158"/>
        <v>0</v>
      </c>
      <c r="AP2926" s="22">
        <f t="shared" si="2159"/>
        <v>0</v>
      </c>
      <c r="AQ2926" s="30">
        <f t="shared" si="2142"/>
        <v>20260702099.090794</v>
      </c>
      <c r="AR2926" s="28">
        <f t="shared" si="2143"/>
        <v>9951806854.2301064</v>
      </c>
      <c r="AS2926" s="25">
        <f t="shared" si="2144"/>
        <v>200337590.02425668</v>
      </c>
      <c r="AT2926" s="32">
        <f t="shared" si="2145"/>
        <v>0</v>
      </c>
      <c r="AU2926" s="23">
        <f t="shared" si="2146"/>
        <v>0</v>
      </c>
      <c r="AV2926" s="22">
        <f t="shared" si="2147"/>
        <v>2943538233.0423417</v>
      </c>
      <c r="AW2926" s="31">
        <f t="shared" si="2160"/>
        <v>13485418239.495914</v>
      </c>
    </row>
    <row r="2927" spans="1:53" x14ac:dyDescent="0.25">
      <c r="A2927">
        <f t="shared" si="2168"/>
        <v>823</v>
      </c>
      <c r="B2927" t="s">
        <v>7</v>
      </c>
      <c r="C2927" s="27">
        <f t="shared" si="2125"/>
        <v>0</v>
      </c>
      <c r="D2927" s="27">
        <f t="shared" si="2148"/>
        <v>0</v>
      </c>
      <c r="E2927" s="27" t="b">
        <f t="shared" si="2124"/>
        <v>1</v>
      </c>
      <c r="F2927" s="29">
        <f t="shared" si="2126"/>
        <v>0</v>
      </c>
      <c r="G2927" s="27">
        <f t="shared" si="2149"/>
        <v>0</v>
      </c>
      <c r="H2927" s="22">
        <f t="shared" si="2127"/>
        <v>31930142445.236526</v>
      </c>
      <c r="I2927" s="23">
        <f t="shared" si="2128"/>
        <v>132580106.5049091</v>
      </c>
      <c r="J2927" s="23">
        <f t="shared" si="2129"/>
        <v>1086</v>
      </c>
      <c r="K2927" s="19">
        <f t="shared" si="2150"/>
        <v>225.0831931027827</v>
      </c>
      <c r="L2927" s="16">
        <f t="shared" si="2130"/>
        <v>220.24508080639998</v>
      </c>
      <c r="M2927" s="23">
        <f>M2926-IF($B2927="B",(Percent_Rent_In_Elsies*2.49%/12 * H2926)/K2926,0)+IF($B2927="D",N2927,0)+IF(B2927="D",AK2926)+IF(B2927="C",F2926*90%)-(Y2927-Y2926)-IF($B2927="A",Q2926/K2926) + IF($B2927="A",Q2926/K2926)</f>
        <v>-50200537.120740868</v>
      </c>
      <c r="N2927" s="23">
        <f t="shared" si="2131"/>
        <v>0</v>
      </c>
      <c r="O2927" s="22">
        <f t="shared" si="2132"/>
        <v>0</v>
      </c>
      <c r="P2927" s="22">
        <f t="shared" si="2163"/>
        <v>0</v>
      </c>
      <c r="Q2927" s="22">
        <f t="shared" si="2164"/>
        <v>0</v>
      </c>
      <c r="R2927" s="22">
        <f t="shared" si="2133"/>
        <v>357257598.68260932</v>
      </c>
      <c r="S2927" s="16">
        <f t="shared" si="2123"/>
        <v>32477963.516600847</v>
      </c>
      <c r="T2927" s="15">
        <f t="shared" si="2134"/>
        <v>0</v>
      </c>
      <c r="U2927" s="23">
        <f t="shared" si="2151"/>
        <v>1587224.677941503</v>
      </c>
      <c r="V2927" s="23">
        <f t="shared" si="2152"/>
        <v>144293.15254013662</v>
      </c>
      <c r="W2927" s="23">
        <f t="shared" si="2165"/>
        <v>0</v>
      </c>
      <c r="X2927" s="23">
        <f t="shared" si="2153"/>
        <v>39206101.922473811</v>
      </c>
      <c r="Y2927" s="23">
        <f t="shared" si="2135"/>
        <v>13825559.361691331</v>
      </c>
      <c r="Z2927" s="3">
        <f t="shared" si="2136"/>
        <v>0</v>
      </c>
      <c r="AA2927" s="23">
        <f t="shared" si="2137"/>
        <v>65376455.26473172</v>
      </c>
      <c r="AB2927" s="26">
        <f t="shared" si="2154"/>
        <v>70086276.274228573</v>
      </c>
      <c r="AC2927" s="23">
        <f t="shared" si="2155"/>
        <v>74889487.274228647</v>
      </c>
      <c r="AD2927" s="23">
        <f t="shared" si="2161"/>
        <v>4803211</v>
      </c>
      <c r="AE2927" s="24">
        <f t="shared" si="2122"/>
        <v>70086276.274228647</v>
      </c>
      <c r="AF2927" s="3">
        <f t="shared" si="2156"/>
        <v>0</v>
      </c>
      <c r="AG2927" s="2">
        <f t="shared" si="2138"/>
        <v>0</v>
      </c>
      <c r="AH2927" s="2">
        <f t="shared" si="2139"/>
        <v>182.23335090768708</v>
      </c>
      <c r="AI2927" s="23">
        <f t="shared" si="2162"/>
        <v>10510815217.662169</v>
      </c>
      <c r="AJ2927" s="23">
        <f t="shared" si="2140"/>
        <v>6219.922423797766</v>
      </c>
      <c r="AK2927" s="23">
        <f t="shared" si="2141"/>
        <v>0</v>
      </c>
      <c r="AL2927" s="23">
        <f t="shared" si="2166"/>
        <v>7367746.8739852905</v>
      </c>
      <c r="AM2927" s="23">
        <f t="shared" si="2167"/>
        <v>6874022099.1550493</v>
      </c>
      <c r="AN2927" s="16">
        <f t="shared" si="2157"/>
        <v>0</v>
      </c>
      <c r="AO2927" s="23">
        <f t="shared" si="2158"/>
        <v>147179.01559093947</v>
      </c>
      <c r="AP2927" s="22">
        <f t="shared" si="2159"/>
        <v>33127522.786932901</v>
      </c>
      <c r="AQ2927" s="30">
        <f t="shared" si="2142"/>
        <v>20326675560.72097</v>
      </c>
      <c r="AR2927" s="28">
        <f t="shared" si="2143"/>
        <v>9984652793.0733509</v>
      </c>
      <c r="AS2927" s="25">
        <f t="shared" si="2144"/>
        <v>200337590.02425668</v>
      </c>
      <c r="AT2927" s="32">
        <f t="shared" si="2145"/>
        <v>0</v>
      </c>
      <c r="AU2927" s="23">
        <f t="shared" si="2146"/>
        <v>0</v>
      </c>
      <c r="AV2927" s="22">
        <f t="shared" si="2147"/>
        <v>2943538233.0423417</v>
      </c>
      <c r="AW2927" s="31">
        <f t="shared" si="2160"/>
        <v>13551391701.126089</v>
      </c>
    </row>
    <row r="2928" spans="1:53" s="21" customFormat="1" x14ac:dyDescent="0.25">
      <c r="A2928">
        <f t="shared" si="2168"/>
        <v>823</v>
      </c>
      <c r="B2928" t="s">
        <v>8</v>
      </c>
      <c r="C2928" s="27">
        <f t="shared" si="2125"/>
        <v>0</v>
      </c>
      <c r="D2928" s="27">
        <f t="shared" si="2148"/>
        <v>0</v>
      </c>
      <c r="E2928" s="27" t="b">
        <f t="shared" si="2124"/>
        <v>1</v>
      </c>
      <c r="F2928" s="29">
        <f t="shared" si="2126"/>
        <v>0</v>
      </c>
      <c r="G2928" s="27">
        <f t="shared" si="2149"/>
        <v>0</v>
      </c>
      <c r="H2928" s="22">
        <f t="shared" si="2127"/>
        <v>31930142445.236526</v>
      </c>
      <c r="I2928" s="23">
        <f t="shared" si="2128"/>
        <v>132580106.5049091</v>
      </c>
      <c r="J2928" s="23">
        <f t="shared" si="2129"/>
        <v>1086</v>
      </c>
      <c r="K2928" s="19">
        <f t="shared" si="2150"/>
        <v>225.0831931027827</v>
      </c>
      <c r="L2928" s="16">
        <f t="shared" si="2130"/>
        <v>220.24508080639998</v>
      </c>
      <c r="M2928" s="23">
        <f>M2927-IF($B2928="B",(Percent_Rent_In_Elsies*2.49%/12 * H2927)/K2927,0)+IF($B2928="D",N2928,0)+IF(B2928="D",AK2927)+IF(B2928="C",F2927*90%)-(Y2928-Y2927)-IF($B2928="A",Q2927/K2927) + IF($B2928="A",Q2927/K2927)</f>
        <v>-50200537.120740868</v>
      </c>
      <c r="N2928" s="23">
        <f t="shared" si="2131"/>
        <v>0</v>
      </c>
      <c r="O2928" s="22">
        <f t="shared" si="2132"/>
        <v>0</v>
      </c>
      <c r="P2928" s="22">
        <f t="shared" si="2163"/>
        <v>0</v>
      </c>
      <c r="Q2928" s="22">
        <f t="shared" si="2164"/>
        <v>0</v>
      </c>
      <c r="R2928" s="22">
        <f t="shared" si="2133"/>
        <v>390385121.46954221</v>
      </c>
      <c r="S2928" s="16">
        <f t="shared" si="2123"/>
        <v>32477963.516600847</v>
      </c>
      <c r="T2928" s="15">
        <f t="shared" si="2134"/>
        <v>0</v>
      </c>
      <c r="U2928" s="23">
        <f t="shared" si="2151"/>
        <v>1734403.6935324424</v>
      </c>
      <c r="V2928" s="23">
        <f t="shared" si="2152"/>
        <v>144293.15254013662</v>
      </c>
      <c r="W2928" s="23">
        <f t="shared" si="2165"/>
        <v>0</v>
      </c>
      <c r="X2928" s="23">
        <f t="shared" si="2153"/>
        <v>39206101.922473811</v>
      </c>
      <c r="Y2928" s="23">
        <f t="shared" si="2135"/>
        <v>13825559.361691331</v>
      </c>
      <c r="Z2928" s="3">
        <f t="shared" si="2136"/>
        <v>0</v>
      </c>
      <c r="AA2928" s="23">
        <f t="shared" si="2137"/>
        <v>65376455.26473172</v>
      </c>
      <c r="AB2928" s="26">
        <f t="shared" si="2154"/>
        <v>70086276.274228573</v>
      </c>
      <c r="AC2928" s="23">
        <f t="shared" si="2155"/>
        <v>74889487.274228647</v>
      </c>
      <c r="AD2928" s="23">
        <f t="shared" si="2161"/>
        <v>4803211</v>
      </c>
      <c r="AE2928" s="24">
        <f t="shared" si="2122"/>
        <v>70086276.274228647</v>
      </c>
      <c r="AF2928" s="3">
        <f t="shared" si="2156"/>
        <v>1E-4</v>
      </c>
      <c r="AG2928" s="2">
        <f t="shared" si="2138"/>
        <v>0</v>
      </c>
      <c r="AH2928" s="2">
        <f t="shared" si="2139"/>
        <v>182.23335090768708</v>
      </c>
      <c r="AI2928" s="23">
        <f t="shared" si="2162"/>
        <v>10510815217.662169</v>
      </c>
      <c r="AJ2928" s="23">
        <f t="shared" si="2140"/>
        <v>6219.922423797766</v>
      </c>
      <c r="AK2928" s="23">
        <f t="shared" si="2141"/>
        <v>62238.230609275583</v>
      </c>
      <c r="AL2928" s="23">
        <f t="shared" si="2166"/>
        <v>0</v>
      </c>
      <c r="AM2928" s="23">
        <f t="shared" si="2167"/>
        <v>0</v>
      </c>
      <c r="AN2928" s="16">
        <f t="shared" si="2157"/>
        <v>0</v>
      </c>
      <c r="AO2928" s="23">
        <f t="shared" si="2158"/>
        <v>0</v>
      </c>
      <c r="AP2928" s="22">
        <f t="shared" si="2159"/>
        <v>0</v>
      </c>
      <c r="AQ2928" s="30">
        <f t="shared" si="2142"/>
        <v>20326675560.72097</v>
      </c>
      <c r="AR2928" s="28">
        <f t="shared" si="2143"/>
        <v>9984652793.0733509</v>
      </c>
      <c r="AS2928" s="25">
        <f t="shared" si="2144"/>
        <v>200337590.02425668</v>
      </c>
      <c r="AT2928" s="32">
        <f t="shared" si="2145"/>
        <v>0</v>
      </c>
      <c r="AU2928" s="23">
        <f t="shared" si="2146"/>
        <v>0</v>
      </c>
      <c r="AV2928" s="22">
        <f t="shared" si="2147"/>
        <v>2943538233.0423417</v>
      </c>
      <c r="AW2928" s="31">
        <f t="shared" si="2160"/>
        <v>13551391701.126091</v>
      </c>
      <c r="AX2928"/>
      <c r="AY2928"/>
      <c r="AZ2928"/>
      <c r="BA2928"/>
    </row>
    <row r="2929" spans="1:53" s="21" customFormat="1" x14ac:dyDescent="0.25">
      <c r="A2929">
        <f t="shared" si="2168"/>
        <v>823</v>
      </c>
      <c r="B2929" t="s">
        <v>9</v>
      </c>
      <c r="C2929" s="27">
        <f t="shared" si="2125"/>
        <v>0</v>
      </c>
      <c r="D2929" s="27">
        <f t="shared" si="2148"/>
        <v>0</v>
      </c>
      <c r="E2929" s="27" t="b">
        <f t="shared" si="2124"/>
        <v>1</v>
      </c>
      <c r="F2929" s="29">
        <f t="shared" si="2126"/>
        <v>0</v>
      </c>
      <c r="G2929" s="27">
        <f t="shared" si="2149"/>
        <v>0</v>
      </c>
      <c r="H2929" s="22">
        <f t="shared" si="2127"/>
        <v>31930142445.236526</v>
      </c>
      <c r="I2929" s="23">
        <f t="shared" si="2128"/>
        <v>132580106.5049091</v>
      </c>
      <c r="J2929" s="23">
        <f t="shared" si="2129"/>
        <v>1086</v>
      </c>
      <c r="K2929" s="19">
        <f t="shared" si="2150"/>
        <v>225.0831931027827</v>
      </c>
      <c r="L2929" s="16">
        <f t="shared" si="2130"/>
        <v>220.24508080639998</v>
      </c>
      <c r="M2929" s="23">
        <f>M2928-IF($B2929="B",(Percent_Rent_In_Elsies*2.49%/12 * H2928)/K2928,0)+IF($B2929="D",N2929,0)+IF(B2929="D",AK2928)+IF(B2929="C",F2928*90%)-(Y2929-Y2928)-IF($B2929="A",Q2928/K2928) + IF($B2929="A",Q2928/K2928)</f>
        <v>-50138298.890131593</v>
      </c>
      <c r="N2929" s="23">
        <f t="shared" si="2131"/>
        <v>0</v>
      </c>
      <c r="O2929" s="22">
        <f t="shared" si="2132"/>
        <v>22691286.515858553</v>
      </c>
      <c r="P2929" s="22">
        <f t="shared" si="2163"/>
        <v>0</v>
      </c>
      <c r="Q2929" s="22">
        <f t="shared" si="2164"/>
        <v>0</v>
      </c>
      <c r="R2929" s="22">
        <f t="shared" si="2133"/>
        <v>390385121.46954221</v>
      </c>
      <c r="S2929" s="16">
        <f t="shared" si="2123"/>
        <v>0</v>
      </c>
      <c r="T2929" s="15">
        <f t="shared" si="2134"/>
        <v>9786677.0007422939</v>
      </c>
      <c r="U2929" s="23">
        <f t="shared" si="2151"/>
        <v>1734403.6935324424</v>
      </c>
      <c r="V2929" s="23">
        <f t="shared" si="2152"/>
        <v>0</v>
      </c>
      <c r="W2929" s="23">
        <f t="shared" si="2165"/>
        <v>144293.15254013662</v>
      </c>
      <c r="X2929" s="23">
        <f t="shared" si="2153"/>
        <v>39206101.922473811</v>
      </c>
      <c r="Y2929" s="23">
        <f t="shared" si="2135"/>
        <v>13825559.361691331</v>
      </c>
      <c r="Z2929" s="3">
        <f t="shared" si="2136"/>
        <v>0</v>
      </c>
      <c r="AA2929" s="23">
        <f t="shared" si="2137"/>
        <v>65314217.034122445</v>
      </c>
      <c r="AB2929" s="26">
        <f t="shared" si="2154"/>
        <v>70086276.274228573</v>
      </c>
      <c r="AC2929" s="23">
        <f t="shared" si="2155"/>
        <v>74889487.274228647</v>
      </c>
      <c r="AD2929" s="23">
        <f t="shared" si="2161"/>
        <v>4803211</v>
      </c>
      <c r="AE2929" s="24">
        <f t="shared" si="2122"/>
        <v>70086276.274228647</v>
      </c>
      <c r="AF2929" s="3">
        <f t="shared" si="2156"/>
        <v>0</v>
      </c>
      <c r="AG2929" s="2">
        <f t="shared" si="2138"/>
        <v>0</v>
      </c>
      <c r="AH2929" s="2">
        <f t="shared" si="2139"/>
        <v>182.23335090768708</v>
      </c>
      <c r="AI2929" s="23">
        <f t="shared" si="2162"/>
        <v>10500808946.463167</v>
      </c>
      <c r="AJ2929" s="23">
        <f t="shared" si="2140"/>
        <v>6219.922423797766</v>
      </c>
      <c r="AK2929" s="23">
        <f t="shared" si="2141"/>
        <v>0</v>
      </c>
      <c r="AL2929" s="23">
        <f t="shared" si="2166"/>
        <v>0</v>
      </c>
      <c r="AM2929" s="23">
        <f t="shared" si="2167"/>
        <v>0</v>
      </c>
      <c r="AN2929" s="16">
        <f t="shared" si="2157"/>
        <v>0</v>
      </c>
      <c r="AO2929" s="23">
        <f t="shared" si="2158"/>
        <v>0</v>
      </c>
      <c r="AP2929" s="22">
        <f t="shared" si="2159"/>
        <v>0</v>
      </c>
      <c r="AQ2929" s="30">
        <f t="shared" si="2142"/>
        <v>20326675560.72097</v>
      </c>
      <c r="AR2929" s="28">
        <f t="shared" si="2143"/>
        <v>9984652793.0733509</v>
      </c>
      <c r="AS2929" s="25">
        <f t="shared" si="2144"/>
        <v>200337590.02425668</v>
      </c>
      <c r="AT2929" s="32">
        <f t="shared" si="2145"/>
        <v>0</v>
      </c>
      <c r="AU2929" s="23">
        <f t="shared" si="2146"/>
        <v>0</v>
      </c>
      <c r="AV2929" s="22">
        <f t="shared" si="2147"/>
        <v>2943538233.0423417</v>
      </c>
      <c r="AW2929" s="31">
        <f t="shared" si="2160"/>
        <v>13551391701.126091</v>
      </c>
      <c r="AX2929"/>
      <c r="AY2929"/>
      <c r="AZ2929"/>
      <c r="BA2929"/>
    </row>
    <row r="2930" spans="1:53" x14ac:dyDescent="0.25">
      <c r="A2930" s="21">
        <f t="shared" si="2168"/>
        <v>823</v>
      </c>
      <c r="B2930" s="21" t="s">
        <v>28</v>
      </c>
      <c r="C2930" s="27">
        <f t="shared" si="2125"/>
        <v>0</v>
      </c>
      <c r="D2930" s="27">
        <f t="shared" si="2148"/>
        <v>0</v>
      </c>
      <c r="E2930" s="27" t="b">
        <f t="shared" si="2124"/>
        <v>1</v>
      </c>
      <c r="F2930" s="29">
        <f t="shared" si="2126"/>
        <v>0</v>
      </c>
      <c r="G2930" s="27">
        <f t="shared" si="2149"/>
        <v>0</v>
      </c>
      <c r="H2930" s="22">
        <f t="shared" si="2127"/>
        <v>31930142445.236526</v>
      </c>
      <c r="I2930" s="23">
        <f t="shared" si="2128"/>
        <v>132580106.5049091</v>
      </c>
      <c r="J2930" s="23">
        <f t="shared" si="2129"/>
        <v>1086</v>
      </c>
      <c r="K2930" s="19">
        <f t="shared" si="2150"/>
        <v>225.0831931027827</v>
      </c>
      <c r="L2930" s="16">
        <f t="shared" si="2130"/>
        <v>220.24508080639998</v>
      </c>
      <c r="M2930" s="23">
        <f>M2929-IF($B2930="B",(Percent_Rent_In_Elsies*2.49%/12 * H2929)/K2929,0)+IF($B2930="D",N2930,0)+IF(B2930="D",AK2929)+IF(B2930="C",F2929*90%)-(Y2930-Y2929)-IF($B2930="A",Q2929/K2929) + IF($B2930="A",Q2929/K2929)</f>
        <v>-50138298.890131593</v>
      </c>
      <c r="N2930" s="23">
        <f t="shared" si="2131"/>
        <v>0</v>
      </c>
      <c r="O2930" s="22">
        <f t="shared" si="2132"/>
        <v>0</v>
      </c>
      <c r="P2930" s="22">
        <f t="shared" si="2163"/>
        <v>22691286.515858553</v>
      </c>
      <c r="Q2930" s="22">
        <f t="shared" si="2164"/>
        <v>0</v>
      </c>
      <c r="R2930" s="22">
        <f t="shared" si="2133"/>
        <v>390385121.46954221</v>
      </c>
      <c r="S2930" s="16">
        <f t="shared" si="2123"/>
        <v>0</v>
      </c>
      <c r="T2930" s="15">
        <f t="shared" si="2134"/>
        <v>0</v>
      </c>
      <c r="U2930" s="23">
        <f t="shared" si="2151"/>
        <v>1734403.6935324424</v>
      </c>
      <c r="V2930" s="23">
        <f t="shared" si="2152"/>
        <v>0</v>
      </c>
      <c r="W2930" s="23">
        <f t="shared" si="2165"/>
        <v>0</v>
      </c>
      <c r="X2930" s="23">
        <f t="shared" si="2153"/>
        <v>39206101.922473811</v>
      </c>
      <c r="Y2930" s="23">
        <f t="shared" si="2135"/>
        <v>13825559.361691331</v>
      </c>
      <c r="Z2930" s="3">
        <f t="shared" si="2136"/>
        <v>7214.6576270068326</v>
      </c>
      <c r="AA2930" s="23">
        <f t="shared" si="2137"/>
        <v>65422436.898527548</v>
      </c>
      <c r="AB2930" s="26">
        <f t="shared" si="2154"/>
        <v>70086276.274228588</v>
      </c>
      <c r="AC2930" s="23">
        <f t="shared" si="2155"/>
        <v>74889487.274228647</v>
      </c>
      <c r="AD2930" s="23">
        <f t="shared" si="2161"/>
        <v>4803211</v>
      </c>
      <c r="AE2930" s="24">
        <f t="shared" si="2122"/>
        <v>70086276.274228647</v>
      </c>
      <c r="AF2930" s="3">
        <f t="shared" si="2156"/>
        <v>0</v>
      </c>
      <c r="AG2930" s="2">
        <f t="shared" si="2138"/>
        <v>865758915.24081981</v>
      </c>
      <c r="AH2930" s="2">
        <f t="shared" si="2139"/>
        <v>182.23335090768708</v>
      </c>
      <c r="AI2930" s="23">
        <f t="shared" si="2162"/>
        <v>10518207855.489918</v>
      </c>
      <c r="AJ2930" s="23">
        <f t="shared" si="2140"/>
        <v>6219.922423797766</v>
      </c>
      <c r="AK2930" s="23">
        <f t="shared" si="2141"/>
        <v>0</v>
      </c>
      <c r="AL2930" s="23">
        <f t="shared" si="2166"/>
        <v>0</v>
      </c>
      <c r="AM2930" s="23">
        <f t="shared" si="2167"/>
        <v>0</v>
      </c>
      <c r="AN2930" s="16">
        <f t="shared" si="2157"/>
        <v>0</v>
      </c>
      <c r="AO2930" s="23">
        <f t="shared" si="2158"/>
        <v>0</v>
      </c>
      <c r="AP2930" s="22">
        <f t="shared" si="2159"/>
        <v>0</v>
      </c>
      <c r="AQ2930" s="30">
        <f t="shared" si="2142"/>
        <v>20326675560.72097</v>
      </c>
      <c r="AR2930" s="28">
        <f t="shared" si="2143"/>
        <v>9984652793.0733509</v>
      </c>
      <c r="AS2930" s="25">
        <f t="shared" si="2144"/>
        <v>200337590.02425668</v>
      </c>
      <c r="AT2930" s="32">
        <f t="shared" si="2145"/>
        <v>14429.315254013665</v>
      </c>
      <c r="AU2930" s="23">
        <f t="shared" si="2146"/>
        <v>14429.315254013665</v>
      </c>
      <c r="AV2930" s="22">
        <f t="shared" si="2147"/>
        <v>2953324910.0430841</v>
      </c>
      <c r="AW2930" s="31">
        <f t="shared" si="2160"/>
        <v>13551391701.126091</v>
      </c>
    </row>
    <row r="2931" spans="1:53" x14ac:dyDescent="0.25">
      <c r="A2931">
        <f t="shared" si="2168"/>
        <v>824</v>
      </c>
      <c r="B2931" t="s">
        <v>6</v>
      </c>
      <c r="C2931" s="27">
        <f t="shared" si="2125"/>
        <v>0</v>
      </c>
      <c r="D2931" s="27">
        <f t="shared" si="2148"/>
        <v>0</v>
      </c>
      <c r="E2931" s="27" t="b">
        <f t="shared" si="2124"/>
        <v>1</v>
      </c>
      <c r="F2931" s="29">
        <f t="shared" si="2126"/>
        <v>0</v>
      </c>
      <c r="G2931" s="27">
        <f t="shared" si="2149"/>
        <v>0</v>
      </c>
      <c r="H2931" s="22">
        <f t="shared" si="2127"/>
        <v>31983359349.31192</v>
      </c>
      <c r="I2931" s="23">
        <f t="shared" si="2128"/>
        <v>132580106.5049091</v>
      </c>
      <c r="J2931" s="23">
        <f t="shared" si="2129"/>
        <v>1086</v>
      </c>
      <c r="K2931" s="19">
        <f t="shared" si="2150"/>
        <v>225.0831931027827</v>
      </c>
      <c r="L2931" s="16">
        <f t="shared" si="2130"/>
        <v>220.61215594107733</v>
      </c>
      <c r="M2931" s="23">
        <f>M2930-IF($B2931="B",(Percent_Rent_In_Elsies*2.49%/12 * H2930)/K2930,0)+IF($B2931="D",N2931,0)+IF(B2931="D",AK2930)+IF(B2931="C",F2930*90%)-(Y2931-Y2930)-IF($B2931="A",Q2930/K2930) + IF($B2931="A",Q2930/K2930)</f>
        <v>-50138298.890131593</v>
      </c>
      <c r="N2931" s="23">
        <f t="shared" si="2131"/>
        <v>0</v>
      </c>
      <c r="O2931" s="22">
        <f t="shared" si="2132"/>
        <v>0</v>
      </c>
      <c r="P2931" s="22">
        <f t="shared" si="2163"/>
        <v>0</v>
      </c>
      <c r="Q2931" s="22">
        <f t="shared" si="2164"/>
        <v>0</v>
      </c>
      <c r="R2931" s="22">
        <f t="shared" si="2133"/>
        <v>390385121.46954221</v>
      </c>
      <c r="S2931" s="16">
        <f t="shared" si="2123"/>
        <v>0</v>
      </c>
      <c r="T2931" s="15">
        <f t="shared" si="2134"/>
        <v>0</v>
      </c>
      <c r="U2931" s="23">
        <f t="shared" si="2151"/>
        <v>1734403.6935324424</v>
      </c>
      <c r="V2931" s="23">
        <f t="shared" si="2152"/>
        <v>0</v>
      </c>
      <c r="W2931" s="23">
        <f t="shared" si="2165"/>
        <v>0</v>
      </c>
      <c r="X2931" s="23">
        <f t="shared" si="2153"/>
        <v>39242175.21060884</v>
      </c>
      <c r="Y2931" s="23">
        <f t="shared" si="2135"/>
        <v>13825559.361691331</v>
      </c>
      <c r="Z2931" s="3">
        <f t="shared" si="2136"/>
        <v>0</v>
      </c>
      <c r="AA2931" s="23">
        <f t="shared" si="2137"/>
        <v>65422436.898527548</v>
      </c>
      <c r="AB2931" s="26">
        <f t="shared" si="2154"/>
        <v>70086276.274228573</v>
      </c>
      <c r="AC2931" s="23">
        <f t="shared" si="2155"/>
        <v>74889487.274228647</v>
      </c>
      <c r="AD2931" s="23">
        <f t="shared" si="2161"/>
        <v>4803211</v>
      </c>
      <c r="AE2931" s="24">
        <f t="shared" ref="AE2931:AE2994" si="2169">AC2931-AD2931</f>
        <v>70086276.274228647</v>
      </c>
      <c r="AF2931" s="3">
        <f t="shared" si="2156"/>
        <v>0</v>
      </c>
      <c r="AG2931" s="2">
        <f t="shared" si="2138"/>
        <v>0</v>
      </c>
      <c r="AH2931" s="2">
        <f t="shared" si="2139"/>
        <v>182.53707315919988</v>
      </c>
      <c r="AI2931" s="23">
        <f t="shared" si="2162"/>
        <v>10518207855.489918</v>
      </c>
      <c r="AJ2931" s="23">
        <f t="shared" si="2140"/>
        <v>6219.922423797766</v>
      </c>
      <c r="AK2931" s="23">
        <f t="shared" si="2141"/>
        <v>0</v>
      </c>
      <c r="AL2931" s="23">
        <f t="shared" si="2166"/>
        <v>0</v>
      </c>
      <c r="AM2931" s="23">
        <f t="shared" si="2167"/>
        <v>0</v>
      </c>
      <c r="AN2931" s="16">
        <f t="shared" si="2157"/>
        <v>0</v>
      </c>
      <c r="AO2931" s="23">
        <f t="shared" si="2158"/>
        <v>0</v>
      </c>
      <c r="AP2931" s="22">
        <f t="shared" si="2159"/>
        <v>0</v>
      </c>
      <c r="AQ2931" s="30">
        <f t="shared" si="2142"/>
        <v>20326675560.72097</v>
      </c>
      <c r="AR2931" s="28">
        <f t="shared" si="2143"/>
        <v>9984652793.0733509</v>
      </c>
      <c r="AS2931" s="25">
        <f t="shared" si="2144"/>
        <v>200337590.02425668</v>
      </c>
      <c r="AT2931" s="32">
        <f t="shared" si="2145"/>
        <v>0</v>
      </c>
      <c r="AU2931" s="23">
        <f t="shared" si="2146"/>
        <v>0</v>
      </c>
      <c r="AV2931" s="22">
        <f t="shared" si="2147"/>
        <v>2953324910.0430841</v>
      </c>
      <c r="AW2931" s="31">
        <f t="shared" si="2160"/>
        <v>13528700414.610231</v>
      </c>
    </row>
    <row r="2932" spans="1:53" x14ac:dyDescent="0.25">
      <c r="A2932">
        <f t="shared" si="2168"/>
        <v>824</v>
      </c>
      <c r="B2932" t="s">
        <v>7</v>
      </c>
      <c r="C2932" s="27">
        <f t="shared" si="2125"/>
        <v>0</v>
      </c>
      <c r="D2932" s="27">
        <f t="shared" si="2148"/>
        <v>0</v>
      </c>
      <c r="E2932" s="27" t="b">
        <f t="shared" si="2124"/>
        <v>1</v>
      </c>
      <c r="F2932" s="29">
        <f t="shared" si="2126"/>
        <v>0</v>
      </c>
      <c r="G2932" s="27">
        <f t="shared" si="2149"/>
        <v>0</v>
      </c>
      <c r="H2932" s="22">
        <f t="shared" si="2127"/>
        <v>31983359349.31192</v>
      </c>
      <c r="I2932" s="23">
        <f t="shared" si="2128"/>
        <v>132580106.5049091</v>
      </c>
      <c r="J2932" s="23">
        <f t="shared" si="2129"/>
        <v>1086</v>
      </c>
      <c r="K2932" s="19">
        <f t="shared" si="2150"/>
        <v>225.0831931027827</v>
      </c>
      <c r="L2932" s="16">
        <f t="shared" si="2130"/>
        <v>220.61215594107733</v>
      </c>
      <c r="M2932" s="23">
        <f>M2931-IF($B2932="B",(Percent_Rent_In_Elsies*2.49%/12 * H2931)/K2931,0)+IF($B2932="D",N2932,0)+IF(B2932="D",AK2931)+IF(B2932="C",F2931*90%)-(Y2932-Y2931)-IF($B2932="A",Q2931/K2931) + IF($B2932="A",Q2931/K2931)</f>
        <v>-50285723.204081848</v>
      </c>
      <c r="N2932" s="23">
        <f t="shared" si="2131"/>
        <v>0</v>
      </c>
      <c r="O2932" s="22">
        <f t="shared" si="2132"/>
        <v>0</v>
      </c>
      <c r="P2932" s="22">
        <f t="shared" si="2163"/>
        <v>0</v>
      </c>
      <c r="Q2932" s="22">
        <f t="shared" si="2164"/>
        <v>0</v>
      </c>
      <c r="R2932" s="22">
        <f t="shared" si="2133"/>
        <v>357853028.01374704</v>
      </c>
      <c r="S2932" s="16">
        <f t="shared" si="2123"/>
        <v>32532093.455795184</v>
      </c>
      <c r="T2932" s="15">
        <f t="shared" si="2134"/>
        <v>0</v>
      </c>
      <c r="U2932" s="23">
        <f t="shared" si="2151"/>
        <v>1589870.052404739</v>
      </c>
      <c r="V2932" s="23">
        <f t="shared" si="2152"/>
        <v>144533.64112770354</v>
      </c>
      <c r="W2932" s="23">
        <f t="shared" si="2165"/>
        <v>0</v>
      </c>
      <c r="X2932" s="23">
        <f t="shared" si="2153"/>
        <v>39242175.21060884</v>
      </c>
      <c r="Y2932" s="23">
        <f t="shared" si="2135"/>
        <v>13825559.361691331</v>
      </c>
      <c r="Z2932" s="3">
        <f t="shared" si="2136"/>
        <v>0</v>
      </c>
      <c r="AA2932" s="23">
        <f t="shared" si="2137"/>
        <v>65422436.898527548</v>
      </c>
      <c r="AB2932" s="26">
        <f t="shared" si="2154"/>
        <v>70086276.274228573</v>
      </c>
      <c r="AC2932" s="23">
        <f t="shared" si="2155"/>
        <v>74889487.274228647</v>
      </c>
      <c r="AD2932" s="23">
        <f t="shared" si="2161"/>
        <v>4803211</v>
      </c>
      <c r="AE2932" s="24">
        <f t="shared" si="2169"/>
        <v>70086276.274228647</v>
      </c>
      <c r="AF2932" s="3">
        <f t="shared" si="2156"/>
        <v>0</v>
      </c>
      <c r="AG2932" s="2">
        <f t="shared" si="2138"/>
        <v>0</v>
      </c>
      <c r="AH2932" s="2">
        <f t="shared" si="2139"/>
        <v>182.53707315919988</v>
      </c>
      <c r="AI2932" s="23">
        <f t="shared" si="2162"/>
        <v>10518207855.489918</v>
      </c>
      <c r="AJ2932" s="23">
        <f t="shared" si="2140"/>
        <v>6219.922423797766</v>
      </c>
      <c r="AK2932" s="23">
        <f t="shared" si="2141"/>
        <v>0</v>
      </c>
      <c r="AL2932" s="23">
        <f t="shared" si="2166"/>
        <v>7392637.8277492523</v>
      </c>
      <c r="AM2932" s="23">
        <f t="shared" si="2167"/>
        <v>6897245069.3749771</v>
      </c>
      <c r="AN2932" s="16">
        <f t="shared" si="2157"/>
        <v>0</v>
      </c>
      <c r="AO2932" s="23">
        <f t="shared" si="2158"/>
        <v>147424.3139502577</v>
      </c>
      <c r="AP2932" s="22">
        <f t="shared" si="2159"/>
        <v>33182735.324911118</v>
      </c>
      <c r="AQ2932" s="30">
        <f t="shared" si="2142"/>
        <v>20392758978.120533</v>
      </c>
      <c r="AR2932" s="28">
        <f t="shared" si="2143"/>
        <v>10017553475.148001</v>
      </c>
      <c r="AS2932" s="25">
        <f t="shared" si="2144"/>
        <v>200337590.02425668</v>
      </c>
      <c r="AT2932" s="32">
        <f t="shared" si="2145"/>
        <v>0</v>
      </c>
      <c r="AU2932" s="23">
        <f t="shared" si="2146"/>
        <v>0</v>
      </c>
      <c r="AV2932" s="22">
        <f t="shared" si="2147"/>
        <v>2953324910.0430841</v>
      </c>
      <c r="AW2932" s="31">
        <f t="shared" si="2160"/>
        <v>13594783832.009792</v>
      </c>
    </row>
    <row r="2933" spans="1:53" x14ac:dyDescent="0.25">
      <c r="A2933">
        <f t="shared" si="2168"/>
        <v>824</v>
      </c>
      <c r="B2933" t="s">
        <v>8</v>
      </c>
      <c r="C2933" s="27">
        <f t="shared" si="2125"/>
        <v>0</v>
      </c>
      <c r="D2933" s="27">
        <f t="shared" si="2148"/>
        <v>0</v>
      </c>
      <c r="E2933" s="27" t="b">
        <f t="shared" si="2124"/>
        <v>1</v>
      </c>
      <c r="F2933" s="29">
        <f t="shared" si="2126"/>
        <v>0</v>
      </c>
      <c r="G2933" s="27">
        <f t="shared" si="2149"/>
        <v>0</v>
      </c>
      <c r="H2933" s="22">
        <f t="shared" si="2127"/>
        <v>31983359349.31192</v>
      </c>
      <c r="I2933" s="23">
        <f t="shared" si="2128"/>
        <v>132580106.5049091</v>
      </c>
      <c r="J2933" s="23">
        <f t="shared" si="2129"/>
        <v>1086</v>
      </c>
      <c r="K2933" s="19">
        <f t="shared" si="2150"/>
        <v>225.0831931027827</v>
      </c>
      <c r="L2933" s="16">
        <f t="shared" si="2130"/>
        <v>220.61215594107733</v>
      </c>
      <c r="M2933" s="23">
        <f>M2932-IF($B2933="B",(Percent_Rent_In_Elsies*2.49%/12 * H2932)/K2932,0)+IF($B2933="D",N2933,0)+IF(B2933="D",AK2932)+IF(B2933="C",F2932*90%)-(Y2933-Y2932)-IF($B2933="A",Q2932/K2932) + IF($B2933="A",Q2932/K2932)</f>
        <v>-50285723.204081848</v>
      </c>
      <c r="N2933" s="23">
        <f t="shared" si="2131"/>
        <v>0</v>
      </c>
      <c r="O2933" s="22">
        <f t="shared" si="2132"/>
        <v>0</v>
      </c>
      <c r="P2933" s="22">
        <f t="shared" si="2163"/>
        <v>0</v>
      </c>
      <c r="Q2933" s="22">
        <f t="shared" si="2164"/>
        <v>0</v>
      </c>
      <c r="R2933" s="22">
        <f t="shared" si="2133"/>
        <v>391035763.33865815</v>
      </c>
      <c r="S2933" s="16">
        <f t="shared" si="2123"/>
        <v>32532093.455795184</v>
      </c>
      <c r="T2933" s="15">
        <f t="shared" si="2134"/>
        <v>0</v>
      </c>
      <c r="U2933" s="23">
        <f t="shared" si="2151"/>
        <v>1737294.3663549966</v>
      </c>
      <c r="V2933" s="23">
        <f t="shared" si="2152"/>
        <v>144533.64112770354</v>
      </c>
      <c r="W2933" s="23">
        <f t="shared" si="2165"/>
        <v>0</v>
      </c>
      <c r="X2933" s="23">
        <f t="shared" si="2153"/>
        <v>39242175.21060884</v>
      </c>
      <c r="Y2933" s="23">
        <f t="shared" si="2135"/>
        <v>13825559.361691331</v>
      </c>
      <c r="Z2933" s="3">
        <f t="shared" si="2136"/>
        <v>0</v>
      </c>
      <c r="AA2933" s="23">
        <f t="shared" si="2137"/>
        <v>65422436.898527548</v>
      </c>
      <c r="AB2933" s="26">
        <f t="shared" si="2154"/>
        <v>70086276.274228573</v>
      </c>
      <c r="AC2933" s="23">
        <f t="shared" si="2155"/>
        <v>74889487.274228647</v>
      </c>
      <c r="AD2933" s="23">
        <f t="shared" si="2161"/>
        <v>4803211</v>
      </c>
      <c r="AE2933" s="24">
        <f t="shared" si="2169"/>
        <v>70086276.274228647</v>
      </c>
      <c r="AF2933" s="3">
        <f t="shared" si="2156"/>
        <v>1E-4</v>
      </c>
      <c r="AG2933" s="2">
        <f t="shared" si="2138"/>
        <v>0</v>
      </c>
      <c r="AH2933" s="2">
        <f t="shared" si="2139"/>
        <v>182.53707315919988</v>
      </c>
      <c r="AI2933" s="23">
        <f t="shared" si="2162"/>
        <v>10518207855.489918</v>
      </c>
      <c r="AJ2933" s="23">
        <f t="shared" si="2140"/>
        <v>6219.922423797766</v>
      </c>
      <c r="AK2933" s="23">
        <f t="shared" si="2141"/>
        <v>62263.616794782698</v>
      </c>
      <c r="AL2933" s="23">
        <f t="shared" si="2166"/>
        <v>0</v>
      </c>
      <c r="AM2933" s="23">
        <f t="shared" si="2167"/>
        <v>0</v>
      </c>
      <c r="AN2933" s="16">
        <f t="shared" si="2157"/>
        <v>0</v>
      </c>
      <c r="AO2933" s="23">
        <f t="shared" si="2158"/>
        <v>0</v>
      </c>
      <c r="AP2933" s="22">
        <f t="shared" si="2159"/>
        <v>0</v>
      </c>
      <c r="AQ2933" s="30">
        <f t="shared" si="2142"/>
        <v>20392758978.120533</v>
      </c>
      <c r="AR2933" s="28">
        <f t="shared" si="2143"/>
        <v>10017553475.148001</v>
      </c>
      <c r="AS2933" s="25">
        <f t="shared" si="2144"/>
        <v>200337590.02425668</v>
      </c>
      <c r="AT2933" s="32">
        <f t="shared" si="2145"/>
        <v>0</v>
      </c>
      <c r="AU2933" s="23">
        <f t="shared" si="2146"/>
        <v>0</v>
      </c>
      <c r="AV2933" s="22">
        <f t="shared" si="2147"/>
        <v>2953324910.0430841</v>
      </c>
      <c r="AW2933" s="31">
        <f t="shared" si="2160"/>
        <v>13594783832.009792</v>
      </c>
    </row>
    <row r="2934" spans="1:53" x14ac:dyDescent="0.25">
      <c r="A2934" s="21">
        <f t="shared" si="2168"/>
        <v>824</v>
      </c>
      <c r="B2934" s="21" t="s">
        <v>9</v>
      </c>
      <c r="C2934" s="27">
        <f t="shared" si="2125"/>
        <v>0</v>
      </c>
      <c r="D2934" s="27">
        <f t="shared" si="2148"/>
        <v>0</v>
      </c>
      <c r="E2934" s="27" t="b">
        <f t="shared" si="2124"/>
        <v>1</v>
      </c>
      <c r="F2934" s="29">
        <f t="shared" si="2126"/>
        <v>0</v>
      </c>
      <c r="G2934" s="27">
        <f t="shared" si="2149"/>
        <v>0</v>
      </c>
      <c r="H2934" s="22">
        <f t="shared" si="2127"/>
        <v>31983359349.31192</v>
      </c>
      <c r="I2934" s="23">
        <f t="shared" si="2128"/>
        <v>132580106.5049091</v>
      </c>
      <c r="J2934" s="23">
        <f t="shared" si="2129"/>
        <v>1086</v>
      </c>
      <c r="K2934" s="19">
        <f t="shared" si="2150"/>
        <v>225.0831931027827</v>
      </c>
      <c r="L2934" s="16">
        <f t="shared" si="2130"/>
        <v>220.61215594107733</v>
      </c>
      <c r="M2934" s="23">
        <f>M2933-IF($B2934="B",(Percent_Rent_In_Elsies*2.49%/12 * H2933)/K2933,0)+IF($B2934="D",N2934,0)+IF(B2934="D",AK2933)+IF(B2934="C",F2933*90%)-(Y2934-Y2933)-IF($B2934="A",Q2933/K2933) + IF($B2934="A",Q2933/K2933)</f>
        <v>-50223459.587287068</v>
      </c>
      <c r="N2934" s="23">
        <f t="shared" si="2131"/>
        <v>0</v>
      </c>
      <c r="O2934" s="22">
        <f t="shared" si="2132"/>
        <v>22729105.326718319</v>
      </c>
      <c r="P2934" s="22">
        <f t="shared" si="2163"/>
        <v>0</v>
      </c>
      <c r="Q2934" s="22">
        <f t="shared" si="2164"/>
        <v>0</v>
      </c>
      <c r="R2934" s="22">
        <f t="shared" si="2133"/>
        <v>391035763.33865815</v>
      </c>
      <c r="S2934" s="16">
        <f t="shared" si="2123"/>
        <v>0</v>
      </c>
      <c r="T2934" s="15">
        <f t="shared" si="2134"/>
        <v>9802988.1290768646</v>
      </c>
      <c r="U2934" s="23">
        <f t="shared" si="2151"/>
        <v>1737294.3663549966</v>
      </c>
      <c r="V2934" s="23">
        <f t="shared" si="2152"/>
        <v>0</v>
      </c>
      <c r="W2934" s="23">
        <f t="shared" si="2165"/>
        <v>144533.64112770354</v>
      </c>
      <c r="X2934" s="23">
        <f t="shared" si="2153"/>
        <v>39242175.21060884</v>
      </c>
      <c r="Y2934" s="23">
        <f t="shared" si="2135"/>
        <v>13825559.361691331</v>
      </c>
      <c r="Z2934" s="3">
        <f t="shared" si="2136"/>
        <v>0</v>
      </c>
      <c r="AA2934" s="23">
        <f t="shared" si="2137"/>
        <v>65360173.281732768</v>
      </c>
      <c r="AB2934" s="26">
        <f t="shared" si="2154"/>
        <v>70086276.274228573</v>
      </c>
      <c r="AC2934" s="23">
        <f t="shared" si="2155"/>
        <v>74889487.274228647</v>
      </c>
      <c r="AD2934" s="23">
        <f t="shared" si="2161"/>
        <v>4803211</v>
      </c>
      <c r="AE2934" s="24">
        <f t="shared" si="2169"/>
        <v>70086276.274228647</v>
      </c>
      <c r="AF2934" s="3">
        <f t="shared" si="2156"/>
        <v>0</v>
      </c>
      <c r="AG2934" s="2">
        <f t="shared" si="2138"/>
        <v>0</v>
      </c>
      <c r="AH2934" s="2">
        <f t="shared" si="2139"/>
        <v>182.53707315919988</v>
      </c>
      <c r="AI2934" s="23">
        <f t="shared" si="2162"/>
        <v>10508197502.859705</v>
      </c>
      <c r="AJ2934" s="23">
        <f t="shared" si="2140"/>
        <v>6219.922423797766</v>
      </c>
      <c r="AK2934" s="23">
        <f t="shared" si="2141"/>
        <v>0</v>
      </c>
      <c r="AL2934" s="23">
        <f t="shared" si="2166"/>
        <v>0</v>
      </c>
      <c r="AM2934" s="23">
        <f t="shared" si="2167"/>
        <v>0</v>
      </c>
      <c r="AN2934" s="16">
        <f t="shared" si="2157"/>
        <v>0</v>
      </c>
      <c r="AO2934" s="23">
        <f t="shared" si="2158"/>
        <v>0</v>
      </c>
      <c r="AP2934" s="22">
        <f t="shared" si="2159"/>
        <v>0</v>
      </c>
      <c r="AQ2934" s="30">
        <f t="shared" si="2142"/>
        <v>20392758978.120533</v>
      </c>
      <c r="AR2934" s="28">
        <f t="shared" si="2143"/>
        <v>10017553475.148001</v>
      </c>
      <c r="AS2934" s="25">
        <f t="shared" si="2144"/>
        <v>200337590.02425668</v>
      </c>
      <c r="AT2934" s="32">
        <f t="shared" si="2145"/>
        <v>0</v>
      </c>
      <c r="AU2934" s="23">
        <f t="shared" si="2146"/>
        <v>0</v>
      </c>
      <c r="AV2934" s="22">
        <f t="shared" si="2147"/>
        <v>2953324910.0430841</v>
      </c>
      <c r="AW2934" s="31">
        <f t="shared" si="2160"/>
        <v>13594783832.009792</v>
      </c>
      <c r="AX2934" s="21"/>
      <c r="AY2934" s="21"/>
      <c r="AZ2934" s="21"/>
      <c r="BA2934" s="21"/>
    </row>
    <row r="2935" spans="1:53" x14ac:dyDescent="0.25">
      <c r="A2935" s="21">
        <f t="shared" si="2168"/>
        <v>824</v>
      </c>
      <c r="B2935" s="21" t="s">
        <v>28</v>
      </c>
      <c r="C2935" s="27">
        <f t="shared" si="2125"/>
        <v>0</v>
      </c>
      <c r="D2935" s="27">
        <f t="shared" si="2148"/>
        <v>0</v>
      </c>
      <c r="E2935" s="27" t="b">
        <f t="shared" si="2124"/>
        <v>1</v>
      </c>
      <c r="F2935" s="29">
        <f t="shared" si="2126"/>
        <v>0</v>
      </c>
      <c r="G2935" s="27">
        <f t="shared" si="2149"/>
        <v>0</v>
      </c>
      <c r="H2935" s="22">
        <f t="shared" si="2127"/>
        <v>31983359349.31192</v>
      </c>
      <c r="I2935" s="23">
        <f t="shared" si="2128"/>
        <v>132580106.5049091</v>
      </c>
      <c r="J2935" s="23">
        <f t="shared" si="2129"/>
        <v>1086</v>
      </c>
      <c r="K2935" s="19">
        <f t="shared" si="2150"/>
        <v>225.0831931027827</v>
      </c>
      <c r="L2935" s="16">
        <f t="shared" si="2130"/>
        <v>220.61215594107733</v>
      </c>
      <c r="M2935" s="23">
        <f>M2934-IF($B2935="B",(Percent_Rent_In_Elsies*2.49%/12 * H2934)/K2934,0)+IF($B2935="D",N2935,0)+IF(B2935="D",AK2934)+IF(B2935="C",F2934*90%)-(Y2935-Y2934)-IF($B2935="A",Q2934/K2934) + IF($B2935="A",Q2934/K2934)</f>
        <v>-50223459.587287068</v>
      </c>
      <c r="N2935" s="23">
        <f t="shared" si="2131"/>
        <v>0</v>
      </c>
      <c r="O2935" s="22">
        <f t="shared" si="2132"/>
        <v>0</v>
      </c>
      <c r="P2935" s="22">
        <f t="shared" si="2163"/>
        <v>22729105.326718319</v>
      </c>
      <c r="Q2935" s="22">
        <f t="shared" si="2164"/>
        <v>0</v>
      </c>
      <c r="R2935" s="22">
        <f t="shared" si="2133"/>
        <v>391035763.33865815</v>
      </c>
      <c r="S2935" s="16">
        <f t="shared" si="2123"/>
        <v>0</v>
      </c>
      <c r="T2935" s="15">
        <f t="shared" si="2134"/>
        <v>0</v>
      </c>
      <c r="U2935" s="23">
        <f t="shared" si="2151"/>
        <v>1737294.3663549966</v>
      </c>
      <c r="V2935" s="23">
        <f t="shared" si="2152"/>
        <v>0</v>
      </c>
      <c r="W2935" s="23">
        <f t="shared" si="2165"/>
        <v>0</v>
      </c>
      <c r="X2935" s="23">
        <f t="shared" si="2153"/>
        <v>39242175.21060884</v>
      </c>
      <c r="Y2935" s="23">
        <f t="shared" si="2135"/>
        <v>13825559.361691331</v>
      </c>
      <c r="Z2935" s="3">
        <f t="shared" si="2136"/>
        <v>7226.6820563851779</v>
      </c>
      <c r="AA2935" s="23">
        <f t="shared" si="2137"/>
        <v>65468573.512578547</v>
      </c>
      <c r="AB2935" s="26">
        <f t="shared" si="2154"/>
        <v>70086276.274228558</v>
      </c>
      <c r="AC2935" s="23">
        <f t="shared" si="2155"/>
        <v>74889487.274228647</v>
      </c>
      <c r="AD2935" s="23">
        <f t="shared" si="2161"/>
        <v>4803211</v>
      </c>
      <c r="AE2935" s="24">
        <f t="shared" si="2169"/>
        <v>70086276.274228647</v>
      </c>
      <c r="AF2935" s="3">
        <f t="shared" si="2156"/>
        <v>0</v>
      </c>
      <c r="AG2935" s="2">
        <f t="shared" si="2138"/>
        <v>867201846.76622128</v>
      </c>
      <c r="AH2935" s="2">
        <f t="shared" si="2139"/>
        <v>182.53707315919988</v>
      </c>
      <c r="AI2935" s="23">
        <f t="shared" si="2162"/>
        <v>10525625410.068167</v>
      </c>
      <c r="AJ2935" s="23">
        <f t="shared" si="2140"/>
        <v>6219.922423797766</v>
      </c>
      <c r="AK2935" s="23">
        <f t="shared" si="2141"/>
        <v>0</v>
      </c>
      <c r="AL2935" s="23">
        <f t="shared" si="2166"/>
        <v>0</v>
      </c>
      <c r="AM2935" s="23">
        <f t="shared" si="2167"/>
        <v>0</v>
      </c>
      <c r="AN2935" s="16">
        <f t="shared" si="2157"/>
        <v>0</v>
      </c>
      <c r="AO2935" s="23">
        <f t="shared" si="2158"/>
        <v>0</v>
      </c>
      <c r="AP2935" s="22">
        <f t="shared" si="2159"/>
        <v>0</v>
      </c>
      <c r="AQ2935" s="30">
        <f t="shared" si="2142"/>
        <v>20392758978.120533</v>
      </c>
      <c r="AR2935" s="28">
        <f t="shared" si="2143"/>
        <v>10017553475.148001</v>
      </c>
      <c r="AS2935" s="25">
        <f t="shared" si="2144"/>
        <v>200337590.02425668</v>
      </c>
      <c r="AT2935" s="32">
        <f t="shared" si="2145"/>
        <v>14453.364112770356</v>
      </c>
      <c r="AU2935" s="23">
        <f t="shared" si="2146"/>
        <v>14453.364112770356</v>
      </c>
      <c r="AV2935" s="22">
        <f t="shared" si="2147"/>
        <v>2963127898.1721611</v>
      </c>
      <c r="AW2935" s="31">
        <f t="shared" si="2160"/>
        <v>13594783832.009794</v>
      </c>
      <c r="AX2935" s="21"/>
      <c r="AY2935" s="21"/>
      <c r="AZ2935" s="21"/>
      <c r="BA2935" s="21"/>
    </row>
    <row r="2936" spans="1:53" x14ac:dyDescent="0.25">
      <c r="A2936">
        <f t="shared" si="2168"/>
        <v>825</v>
      </c>
      <c r="B2936" t="s">
        <v>6</v>
      </c>
      <c r="C2936" s="27">
        <f t="shared" si="2125"/>
        <v>0</v>
      </c>
      <c r="D2936" s="27">
        <f t="shared" si="2148"/>
        <v>0</v>
      </c>
      <c r="E2936" s="27" t="b">
        <f t="shared" si="2124"/>
        <v>1</v>
      </c>
      <c r="F2936" s="29">
        <f t="shared" si="2126"/>
        <v>0</v>
      </c>
      <c r="G2936" s="27">
        <f t="shared" si="2149"/>
        <v>0</v>
      </c>
      <c r="H2936" s="22">
        <f t="shared" si="2127"/>
        <v>32036664948.22744</v>
      </c>
      <c r="I2936" s="23">
        <f t="shared" si="2128"/>
        <v>132580106.5049091</v>
      </c>
      <c r="J2936" s="23">
        <f t="shared" si="2129"/>
        <v>1086</v>
      </c>
      <c r="K2936" s="19">
        <f t="shared" si="2150"/>
        <v>225.0831931027827</v>
      </c>
      <c r="L2936" s="16">
        <f t="shared" si="2130"/>
        <v>220.9798428676458</v>
      </c>
      <c r="M2936" s="23">
        <f>M2935-IF($B2936="B",(Percent_Rent_In_Elsies*2.49%/12 * H2935)/K2935,0)+IF($B2936="D",N2936,0)+IF(B2936="D",AK2935)+IF(B2936="C",F2935*90%)-(Y2936-Y2935)-IF($B2936="A",Q2935/K2935) + IF($B2936="A",Q2935/K2935)</f>
        <v>-50223459.587287068</v>
      </c>
      <c r="N2936" s="23">
        <f t="shared" si="2131"/>
        <v>0</v>
      </c>
      <c r="O2936" s="22">
        <f t="shared" si="2132"/>
        <v>0</v>
      </c>
      <c r="P2936" s="22">
        <f t="shared" si="2163"/>
        <v>0</v>
      </c>
      <c r="Q2936" s="22">
        <f t="shared" si="2164"/>
        <v>0</v>
      </c>
      <c r="R2936" s="22">
        <f t="shared" si="2133"/>
        <v>391035763.33865815</v>
      </c>
      <c r="S2936" s="16">
        <f t="shared" si="2123"/>
        <v>0</v>
      </c>
      <c r="T2936" s="15">
        <f t="shared" si="2134"/>
        <v>0</v>
      </c>
      <c r="U2936" s="23">
        <f t="shared" si="2151"/>
        <v>1737294.3663549966</v>
      </c>
      <c r="V2936" s="23">
        <f t="shared" si="2152"/>
        <v>0</v>
      </c>
      <c r="W2936" s="23">
        <f t="shared" si="2165"/>
        <v>0</v>
      </c>
      <c r="X2936" s="23">
        <f t="shared" si="2153"/>
        <v>39278308.620890766</v>
      </c>
      <c r="Y2936" s="23">
        <f t="shared" si="2135"/>
        <v>13825559.361691331</v>
      </c>
      <c r="Z2936" s="3">
        <f t="shared" si="2136"/>
        <v>0</v>
      </c>
      <c r="AA2936" s="23">
        <f t="shared" si="2137"/>
        <v>65468573.512578547</v>
      </c>
      <c r="AB2936" s="26">
        <f t="shared" si="2154"/>
        <v>70086276.274228573</v>
      </c>
      <c r="AC2936" s="23">
        <f t="shared" si="2155"/>
        <v>74889487.274228647</v>
      </c>
      <c r="AD2936" s="23">
        <f t="shared" si="2161"/>
        <v>4803211</v>
      </c>
      <c r="AE2936" s="24">
        <f t="shared" si="2169"/>
        <v>70086276.274228647</v>
      </c>
      <c r="AF2936" s="3">
        <f t="shared" si="2156"/>
        <v>0</v>
      </c>
      <c r="AG2936" s="2">
        <f t="shared" si="2138"/>
        <v>0</v>
      </c>
      <c r="AH2936" s="2">
        <f t="shared" si="2139"/>
        <v>182.84130161446521</v>
      </c>
      <c r="AI2936" s="23">
        <f t="shared" si="2162"/>
        <v>10525625410.068167</v>
      </c>
      <c r="AJ2936" s="23">
        <f t="shared" si="2140"/>
        <v>6219.922423797766</v>
      </c>
      <c r="AK2936" s="23">
        <f t="shared" si="2141"/>
        <v>0</v>
      </c>
      <c r="AL2936" s="23">
        <f t="shared" si="2166"/>
        <v>0</v>
      </c>
      <c r="AM2936" s="23">
        <f t="shared" si="2167"/>
        <v>0</v>
      </c>
      <c r="AN2936" s="16">
        <f t="shared" si="2157"/>
        <v>0</v>
      </c>
      <c r="AO2936" s="23">
        <f t="shared" si="2158"/>
        <v>0</v>
      </c>
      <c r="AP2936" s="22">
        <f t="shared" si="2159"/>
        <v>0</v>
      </c>
      <c r="AQ2936" s="30">
        <f t="shared" si="2142"/>
        <v>20392758978.120533</v>
      </c>
      <c r="AR2936" s="28">
        <f t="shared" si="2143"/>
        <v>10017553475.148001</v>
      </c>
      <c r="AS2936" s="25">
        <f t="shared" si="2144"/>
        <v>200337590.02425668</v>
      </c>
      <c r="AT2936" s="32">
        <f t="shared" si="2145"/>
        <v>0</v>
      </c>
      <c r="AU2936" s="23">
        <f t="shared" si="2146"/>
        <v>0</v>
      </c>
      <c r="AV2936" s="22">
        <f t="shared" si="2147"/>
        <v>2963127898.1721611</v>
      </c>
      <c r="AW2936" s="31">
        <f t="shared" si="2160"/>
        <v>13572054726.683075</v>
      </c>
    </row>
    <row r="2937" spans="1:53" x14ac:dyDescent="0.25">
      <c r="A2937">
        <f t="shared" si="2168"/>
        <v>825</v>
      </c>
      <c r="B2937" t="s">
        <v>7</v>
      </c>
      <c r="C2937" s="27">
        <f t="shared" si="2125"/>
        <v>0</v>
      </c>
      <c r="D2937" s="27">
        <f t="shared" si="2148"/>
        <v>0</v>
      </c>
      <c r="E2937" s="27" t="b">
        <f t="shared" si="2124"/>
        <v>1</v>
      </c>
      <c r="F2937" s="29">
        <f t="shared" si="2126"/>
        <v>0</v>
      </c>
      <c r="G2937" s="27">
        <f t="shared" si="2149"/>
        <v>0</v>
      </c>
      <c r="H2937" s="22">
        <f t="shared" si="2127"/>
        <v>32036664948.227436</v>
      </c>
      <c r="I2937" s="23">
        <f t="shared" si="2128"/>
        <v>132580106.5049091</v>
      </c>
      <c r="J2937" s="23">
        <f t="shared" si="2129"/>
        <v>1086</v>
      </c>
      <c r="K2937" s="19">
        <f t="shared" si="2150"/>
        <v>225.0831931027827</v>
      </c>
      <c r="L2937" s="16">
        <f t="shared" si="2130"/>
        <v>220.9798428676458</v>
      </c>
      <c r="M2937" s="23">
        <f>M2936-IF($B2937="B",(Percent_Rent_In_Elsies*2.49%/12 * H2936)/K2936,0)+IF($B2937="D",N2937,0)+IF(B2937="D",AK2936)+IF(B2937="C",F2936*90%)-(Y2937-Y2936)-IF($B2937="A",Q2936/K2936) + IF($B2937="A",Q2936/K2936)</f>
        <v>-50371129.608427241</v>
      </c>
      <c r="N2937" s="23">
        <f t="shared" si="2131"/>
        <v>0</v>
      </c>
      <c r="O2937" s="22">
        <f t="shared" si="2132"/>
        <v>0</v>
      </c>
      <c r="P2937" s="22">
        <f t="shared" si="2163"/>
        <v>0</v>
      </c>
      <c r="Q2937" s="22">
        <f t="shared" si="2164"/>
        <v>0</v>
      </c>
      <c r="R2937" s="22">
        <f t="shared" si="2133"/>
        <v>358449449.72710329</v>
      </c>
      <c r="S2937" s="16">
        <f t="shared" si="2123"/>
        <v>32586313.611554846</v>
      </c>
      <c r="T2937" s="15">
        <f t="shared" si="2134"/>
        <v>0</v>
      </c>
      <c r="U2937" s="23">
        <f t="shared" si="2151"/>
        <v>1592519.8358254135</v>
      </c>
      <c r="V2937" s="23">
        <f t="shared" si="2152"/>
        <v>144774.53052958305</v>
      </c>
      <c r="W2937" s="23">
        <f t="shared" si="2165"/>
        <v>0</v>
      </c>
      <c r="X2937" s="23">
        <f t="shared" si="2153"/>
        <v>39278308.620890766</v>
      </c>
      <c r="Y2937" s="23">
        <f t="shared" si="2135"/>
        <v>13825559.361691331</v>
      </c>
      <c r="Z2937" s="3">
        <f t="shared" si="2136"/>
        <v>0</v>
      </c>
      <c r="AA2937" s="23">
        <f t="shared" si="2137"/>
        <v>65468573.512578547</v>
      </c>
      <c r="AB2937" s="26">
        <f t="shared" si="2154"/>
        <v>70086276.274228573</v>
      </c>
      <c r="AC2937" s="23">
        <f t="shared" si="2155"/>
        <v>74889487.274228647</v>
      </c>
      <c r="AD2937" s="23">
        <f t="shared" si="2161"/>
        <v>4803211</v>
      </c>
      <c r="AE2937" s="24">
        <f t="shared" si="2169"/>
        <v>70086276.274228647</v>
      </c>
      <c r="AF2937" s="3">
        <f t="shared" si="2156"/>
        <v>0</v>
      </c>
      <c r="AG2937" s="2">
        <f t="shared" si="2138"/>
        <v>0</v>
      </c>
      <c r="AH2937" s="2">
        <f t="shared" si="2139"/>
        <v>182.84130161446518</v>
      </c>
      <c r="AI2937" s="23">
        <f t="shared" si="2162"/>
        <v>10525625410.068167</v>
      </c>
      <c r="AJ2937" s="23">
        <f t="shared" si="2140"/>
        <v>6219.922423797766</v>
      </c>
      <c r="AK2937" s="23">
        <f t="shared" si="2141"/>
        <v>0</v>
      </c>
      <c r="AL2937" s="23">
        <f t="shared" si="2166"/>
        <v>7417554.5782489777</v>
      </c>
      <c r="AM2937" s="23">
        <f t="shared" si="2167"/>
        <v>6920492107.6491899</v>
      </c>
      <c r="AN2937" s="16">
        <f t="shared" si="2157"/>
        <v>0</v>
      </c>
      <c r="AO2937" s="23">
        <f t="shared" si="2158"/>
        <v>147670.02114017482</v>
      </c>
      <c r="AP2937" s="22">
        <f t="shared" si="2159"/>
        <v>33238039.883785974</v>
      </c>
      <c r="AQ2937" s="30">
        <f t="shared" si="2142"/>
        <v>20458952534.549091</v>
      </c>
      <c r="AR2937" s="28">
        <f t="shared" si="2143"/>
        <v>10050508991.692774</v>
      </c>
      <c r="AS2937" s="25">
        <f t="shared" si="2144"/>
        <v>200337590.02425668</v>
      </c>
      <c r="AT2937" s="32">
        <f t="shared" si="2145"/>
        <v>0</v>
      </c>
      <c r="AU2937" s="23">
        <f t="shared" si="2146"/>
        <v>0</v>
      </c>
      <c r="AV2937" s="22">
        <f t="shared" si="2147"/>
        <v>2963127898.1721611</v>
      </c>
      <c r="AW2937" s="31">
        <f t="shared" si="2160"/>
        <v>13638248283.111633</v>
      </c>
    </row>
    <row r="2938" spans="1:53" s="21" customFormat="1" x14ac:dyDescent="0.25">
      <c r="A2938">
        <f t="shared" si="2168"/>
        <v>825</v>
      </c>
      <c r="B2938" t="s">
        <v>8</v>
      </c>
      <c r="C2938" s="27">
        <f t="shared" si="2125"/>
        <v>0</v>
      </c>
      <c r="D2938" s="27">
        <f t="shared" si="2148"/>
        <v>0</v>
      </c>
      <c r="E2938" s="27" t="b">
        <f t="shared" si="2124"/>
        <v>1</v>
      </c>
      <c r="F2938" s="29">
        <f t="shared" si="2126"/>
        <v>0</v>
      </c>
      <c r="G2938" s="27">
        <f t="shared" si="2149"/>
        <v>0</v>
      </c>
      <c r="H2938" s="22">
        <f t="shared" si="2127"/>
        <v>32036664948.227436</v>
      </c>
      <c r="I2938" s="23">
        <f t="shared" si="2128"/>
        <v>132580106.5049091</v>
      </c>
      <c r="J2938" s="23">
        <f t="shared" si="2129"/>
        <v>1086</v>
      </c>
      <c r="K2938" s="19">
        <f t="shared" si="2150"/>
        <v>225.0831931027827</v>
      </c>
      <c r="L2938" s="16">
        <f t="shared" si="2130"/>
        <v>220.9798428676458</v>
      </c>
      <c r="M2938" s="23">
        <f>M2937-IF($B2938="B",(Percent_Rent_In_Elsies*2.49%/12 * H2937)/K2937,0)+IF($B2938="D",N2938,0)+IF(B2938="D",AK2937)+IF(B2938="C",F2937*90%)-(Y2938-Y2937)-IF($B2938="A",Q2937/K2937) + IF($B2938="A",Q2937/K2937)</f>
        <v>-50371129.608427241</v>
      </c>
      <c r="N2938" s="23">
        <f t="shared" si="2131"/>
        <v>0</v>
      </c>
      <c r="O2938" s="22">
        <f t="shared" si="2132"/>
        <v>0</v>
      </c>
      <c r="P2938" s="22">
        <f t="shared" si="2163"/>
        <v>0</v>
      </c>
      <c r="Q2938" s="22">
        <f t="shared" si="2164"/>
        <v>0</v>
      </c>
      <c r="R2938" s="22">
        <f t="shared" si="2133"/>
        <v>391687489.61088926</v>
      </c>
      <c r="S2938" s="16">
        <f t="shared" si="2123"/>
        <v>32586313.611554846</v>
      </c>
      <c r="T2938" s="15">
        <f t="shared" si="2134"/>
        <v>0</v>
      </c>
      <c r="U2938" s="23">
        <f t="shared" si="2151"/>
        <v>1740189.8569655884</v>
      </c>
      <c r="V2938" s="23">
        <f t="shared" si="2152"/>
        <v>144774.53052958305</v>
      </c>
      <c r="W2938" s="23">
        <f t="shared" si="2165"/>
        <v>0</v>
      </c>
      <c r="X2938" s="23">
        <f t="shared" si="2153"/>
        <v>39278308.620890766</v>
      </c>
      <c r="Y2938" s="23">
        <f t="shared" si="2135"/>
        <v>13825559.361691331</v>
      </c>
      <c r="Z2938" s="3">
        <f t="shared" si="2136"/>
        <v>0</v>
      </c>
      <c r="AA2938" s="23">
        <f t="shared" si="2137"/>
        <v>65468573.512578547</v>
      </c>
      <c r="AB2938" s="26">
        <f t="shared" si="2154"/>
        <v>70086276.274228588</v>
      </c>
      <c r="AC2938" s="23">
        <f t="shared" si="2155"/>
        <v>74889487.274228647</v>
      </c>
      <c r="AD2938" s="23">
        <f t="shared" si="2161"/>
        <v>4803211</v>
      </c>
      <c r="AE2938" s="24">
        <f t="shared" si="2169"/>
        <v>70086276.274228647</v>
      </c>
      <c r="AF2938" s="3">
        <f t="shared" si="2156"/>
        <v>1E-4</v>
      </c>
      <c r="AG2938" s="2">
        <f t="shared" si="2138"/>
        <v>0</v>
      </c>
      <c r="AH2938" s="2">
        <f t="shared" si="2139"/>
        <v>182.84130161446518</v>
      </c>
      <c r="AI2938" s="23">
        <f t="shared" si="2162"/>
        <v>10525625410.068167</v>
      </c>
      <c r="AJ2938" s="23">
        <f t="shared" si="2140"/>
        <v>6219.922423797766</v>
      </c>
      <c r="AK2938" s="23">
        <f t="shared" si="2141"/>
        <v>62289.142748505241</v>
      </c>
      <c r="AL2938" s="23">
        <f t="shared" si="2166"/>
        <v>0</v>
      </c>
      <c r="AM2938" s="23">
        <f t="shared" si="2167"/>
        <v>0</v>
      </c>
      <c r="AN2938" s="16">
        <f t="shared" si="2157"/>
        <v>0</v>
      </c>
      <c r="AO2938" s="23">
        <f t="shared" si="2158"/>
        <v>0</v>
      </c>
      <c r="AP2938" s="22">
        <f t="shared" si="2159"/>
        <v>0</v>
      </c>
      <c r="AQ2938" s="30">
        <f t="shared" si="2142"/>
        <v>20458952534.549091</v>
      </c>
      <c r="AR2938" s="28">
        <f t="shared" si="2143"/>
        <v>10050508991.692774</v>
      </c>
      <c r="AS2938" s="25">
        <f t="shared" si="2144"/>
        <v>200337590.02425668</v>
      </c>
      <c r="AT2938" s="32">
        <f t="shared" si="2145"/>
        <v>0</v>
      </c>
      <c r="AU2938" s="23">
        <f t="shared" si="2146"/>
        <v>0</v>
      </c>
      <c r="AV2938" s="22">
        <f t="shared" si="2147"/>
        <v>2963127898.1721611</v>
      </c>
      <c r="AW2938" s="31">
        <f t="shared" si="2160"/>
        <v>13638248283.111635</v>
      </c>
      <c r="AX2938"/>
      <c r="AY2938"/>
      <c r="AZ2938"/>
      <c r="BA2938"/>
    </row>
    <row r="2939" spans="1:53" s="21" customFormat="1" x14ac:dyDescent="0.25">
      <c r="A2939" s="21">
        <f t="shared" si="2168"/>
        <v>825</v>
      </c>
      <c r="B2939" s="21" t="s">
        <v>9</v>
      </c>
      <c r="C2939" s="27">
        <f t="shared" si="2125"/>
        <v>0</v>
      </c>
      <c r="D2939" s="27">
        <f t="shared" si="2148"/>
        <v>0</v>
      </c>
      <c r="E2939" s="27" t="b">
        <f t="shared" si="2124"/>
        <v>1</v>
      </c>
      <c r="F2939" s="29">
        <f t="shared" si="2126"/>
        <v>0</v>
      </c>
      <c r="G2939" s="27">
        <f t="shared" si="2149"/>
        <v>0</v>
      </c>
      <c r="H2939" s="22">
        <f t="shared" si="2127"/>
        <v>32036664948.227436</v>
      </c>
      <c r="I2939" s="23">
        <f t="shared" si="2128"/>
        <v>132580106.5049091</v>
      </c>
      <c r="J2939" s="23">
        <f t="shared" si="2129"/>
        <v>1086</v>
      </c>
      <c r="K2939" s="19">
        <f t="shared" si="2150"/>
        <v>225.0831931027827</v>
      </c>
      <c r="L2939" s="16">
        <f t="shared" si="2130"/>
        <v>220.9798428676458</v>
      </c>
      <c r="M2939" s="23">
        <f>M2938-IF($B2939="B",(Percent_Rent_In_Elsies*2.49%/12 * H2938)/K2938,0)+IF($B2939="D",N2939,0)+IF(B2939="D",AK2938)+IF(B2939="C",F2938*90%)-(Y2939-Y2938)-IF($B2939="A",Q2938/K2938) + IF($B2939="A",Q2938/K2938)</f>
        <v>-50308840.465678737</v>
      </c>
      <c r="N2939" s="23">
        <f t="shared" si="2131"/>
        <v>0</v>
      </c>
      <c r="O2939" s="22">
        <f t="shared" si="2132"/>
        <v>22766987.168929517</v>
      </c>
      <c r="P2939" s="22">
        <f t="shared" si="2163"/>
        <v>0</v>
      </c>
      <c r="Q2939" s="22">
        <f t="shared" si="2164"/>
        <v>0</v>
      </c>
      <c r="R2939" s="22">
        <f t="shared" si="2133"/>
        <v>391687489.61088926</v>
      </c>
      <c r="S2939" s="16">
        <f t="shared" ref="S2939:S3002" si="2170">IF($B2939="D",0,S2938+IF($B2939="B",R2938/12,0))</f>
        <v>0</v>
      </c>
      <c r="T2939" s="15">
        <f t="shared" si="2134"/>
        <v>9819326.4426253289</v>
      </c>
      <c r="U2939" s="23">
        <f t="shared" si="2151"/>
        <v>1740189.8569655884</v>
      </c>
      <c r="V2939" s="23">
        <f t="shared" si="2152"/>
        <v>0</v>
      </c>
      <c r="W2939" s="23">
        <f t="shared" si="2165"/>
        <v>144774.53052958305</v>
      </c>
      <c r="X2939" s="23">
        <f t="shared" si="2153"/>
        <v>39278308.620890766</v>
      </c>
      <c r="Y2939" s="23">
        <f t="shared" si="2135"/>
        <v>13825559.361691331</v>
      </c>
      <c r="Z2939" s="3">
        <f t="shared" si="2136"/>
        <v>0</v>
      </c>
      <c r="AA2939" s="23">
        <f t="shared" si="2137"/>
        <v>65406284.369830042</v>
      </c>
      <c r="AB2939" s="26">
        <f t="shared" si="2154"/>
        <v>70086276.274228588</v>
      </c>
      <c r="AC2939" s="23">
        <f t="shared" si="2155"/>
        <v>74889487.274228647</v>
      </c>
      <c r="AD2939" s="23">
        <f t="shared" si="2161"/>
        <v>4803211</v>
      </c>
      <c r="AE2939" s="24">
        <f t="shared" si="2169"/>
        <v>70086276.274228647</v>
      </c>
      <c r="AF2939" s="3">
        <f t="shared" si="2156"/>
        <v>0</v>
      </c>
      <c r="AG2939" s="2">
        <f t="shared" si="2138"/>
        <v>0</v>
      </c>
      <c r="AH2939" s="2">
        <f t="shared" si="2139"/>
        <v>182.84130161446518</v>
      </c>
      <c r="AI2939" s="23">
        <f t="shared" si="2162"/>
        <v>10515610953.535688</v>
      </c>
      <c r="AJ2939" s="23">
        <f t="shared" si="2140"/>
        <v>6219.922423797766</v>
      </c>
      <c r="AK2939" s="23">
        <f t="shared" si="2141"/>
        <v>0</v>
      </c>
      <c r="AL2939" s="23">
        <f t="shared" si="2166"/>
        <v>0</v>
      </c>
      <c r="AM2939" s="23">
        <f t="shared" si="2167"/>
        <v>0</v>
      </c>
      <c r="AN2939" s="16">
        <f t="shared" si="2157"/>
        <v>0</v>
      </c>
      <c r="AO2939" s="23">
        <f t="shared" si="2158"/>
        <v>0</v>
      </c>
      <c r="AP2939" s="22">
        <f t="shared" si="2159"/>
        <v>0</v>
      </c>
      <c r="AQ2939" s="30">
        <f t="shared" si="2142"/>
        <v>20458952534.549091</v>
      </c>
      <c r="AR2939" s="28">
        <f t="shared" si="2143"/>
        <v>10050508991.692774</v>
      </c>
      <c r="AS2939" s="25">
        <f t="shared" si="2144"/>
        <v>200337590.02425668</v>
      </c>
      <c r="AT2939" s="32">
        <f t="shared" si="2145"/>
        <v>0</v>
      </c>
      <c r="AU2939" s="23">
        <f t="shared" si="2146"/>
        <v>0</v>
      </c>
      <c r="AV2939" s="22">
        <f t="shared" si="2147"/>
        <v>2963127898.1721611</v>
      </c>
      <c r="AW2939" s="31">
        <f t="shared" si="2160"/>
        <v>13638248283.111635</v>
      </c>
    </row>
    <row r="2940" spans="1:53" x14ac:dyDescent="0.25">
      <c r="A2940" s="21">
        <f t="shared" si="2168"/>
        <v>825</v>
      </c>
      <c r="B2940" s="21" t="s">
        <v>28</v>
      </c>
      <c r="C2940" s="27">
        <f t="shared" si="2125"/>
        <v>0</v>
      </c>
      <c r="D2940" s="27">
        <f t="shared" si="2148"/>
        <v>0</v>
      </c>
      <c r="E2940" s="27" t="b">
        <f t="shared" si="2124"/>
        <v>1</v>
      </c>
      <c r="F2940" s="29">
        <f t="shared" si="2126"/>
        <v>0</v>
      </c>
      <c r="G2940" s="27">
        <f t="shared" si="2149"/>
        <v>0</v>
      </c>
      <c r="H2940" s="22">
        <f t="shared" si="2127"/>
        <v>32036664948.227436</v>
      </c>
      <c r="I2940" s="23">
        <f t="shared" si="2128"/>
        <v>132580106.5049091</v>
      </c>
      <c r="J2940" s="23">
        <f t="shared" si="2129"/>
        <v>1086</v>
      </c>
      <c r="K2940" s="19">
        <f t="shared" si="2150"/>
        <v>225.0831931027827</v>
      </c>
      <c r="L2940" s="16">
        <f t="shared" si="2130"/>
        <v>220.9798428676458</v>
      </c>
      <c r="M2940" s="23">
        <f>M2939-IF($B2940="B",(Percent_Rent_In_Elsies*2.49%/12 * H2939)/K2939,0)+IF($B2940="D",N2940,0)+IF(B2940="D",AK2939)+IF(B2940="C",F2939*90%)-(Y2940-Y2939)-IF($B2940="A",Q2939/K2939) + IF($B2940="A",Q2939/K2939)</f>
        <v>-50308840.465678737</v>
      </c>
      <c r="N2940" s="23">
        <f t="shared" si="2131"/>
        <v>0</v>
      </c>
      <c r="O2940" s="22">
        <f t="shared" si="2132"/>
        <v>0</v>
      </c>
      <c r="P2940" s="22">
        <f t="shared" si="2163"/>
        <v>22766987.168929517</v>
      </c>
      <c r="Q2940" s="22">
        <f t="shared" si="2164"/>
        <v>0</v>
      </c>
      <c r="R2940" s="22">
        <f t="shared" si="2133"/>
        <v>391687489.61088926</v>
      </c>
      <c r="S2940" s="16">
        <f t="shared" si="2170"/>
        <v>0</v>
      </c>
      <c r="T2940" s="15">
        <f t="shared" si="2134"/>
        <v>0</v>
      </c>
      <c r="U2940" s="23">
        <f t="shared" si="2151"/>
        <v>1740189.8569655884</v>
      </c>
      <c r="V2940" s="23">
        <f t="shared" si="2152"/>
        <v>0</v>
      </c>
      <c r="W2940" s="23">
        <f t="shared" si="2165"/>
        <v>0</v>
      </c>
      <c r="X2940" s="23">
        <f t="shared" si="2153"/>
        <v>39278308.620890766</v>
      </c>
      <c r="Y2940" s="23">
        <f t="shared" si="2135"/>
        <v>13825559.361691331</v>
      </c>
      <c r="Z2940" s="3">
        <f t="shared" si="2136"/>
        <v>7238.726526479154</v>
      </c>
      <c r="AA2940" s="23">
        <f t="shared" si="2137"/>
        <v>65514865.267727226</v>
      </c>
      <c r="AB2940" s="26">
        <f t="shared" si="2154"/>
        <v>70086276.274228558</v>
      </c>
      <c r="AC2940" s="23">
        <f t="shared" si="2155"/>
        <v>74889487.274228647</v>
      </c>
      <c r="AD2940" s="23">
        <f t="shared" si="2161"/>
        <v>4803211</v>
      </c>
      <c r="AE2940" s="24">
        <f t="shared" si="2169"/>
        <v>70086276.274228647</v>
      </c>
      <c r="AF2940" s="3">
        <f t="shared" si="2156"/>
        <v>0</v>
      </c>
      <c r="AG2940" s="2">
        <f t="shared" si="2138"/>
        <v>868647183.17749834</v>
      </c>
      <c r="AH2940" s="2">
        <f t="shared" si="2139"/>
        <v>182.84130161446518</v>
      </c>
      <c r="AI2940" s="23">
        <f t="shared" si="2162"/>
        <v>10533067907.256165</v>
      </c>
      <c r="AJ2940" s="23">
        <f t="shared" si="2140"/>
        <v>6219.922423797766</v>
      </c>
      <c r="AK2940" s="23">
        <f t="shared" si="2141"/>
        <v>0</v>
      </c>
      <c r="AL2940" s="23">
        <f t="shared" si="2166"/>
        <v>0</v>
      </c>
      <c r="AM2940" s="23">
        <f t="shared" si="2167"/>
        <v>0</v>
      </c>
      <c r="AN2940" s="16">
        <f t="shared" si="2157"/>
        <v>0</v>
      </c>
      <c r="AO2940" s="23">
        <f t="shared" si="2158"/>
        <v>0</v>
      </c>
      <c r="AP2940" s="22">
        <f t="shared" si="2159"/>
        <v>0</v>
      </c>
      <c r="AQ2940" s="30">
        <f t="shared" si="2142"/>
        <v>20458952534.549091</v>
      </c>
      <c r="AR2940" s="28">
        <f t="shared" si="2143"/>
        <v>10050508991.692774</v>
      </c>
      <c r="AS2940" s="25">
        <f t="shared" si="2144"/>
        <v>200337590.02425668</v>
      </c>
      <c r="AT2940" s="32">
        <f t="shared" si="2145"/>
        <v>14477.453052958308</v>
      </c>
      <c r="AU2940" s="23">
        <f t="shared" si="2146"/>
        <v>14477.453052958308</v>
      </c>
      <c r="AV2940" s="22">
        <f t="shared" si="2147"/>
        <v>2972947224.6147866</v>
      </c>
      <c r="AW2940" s="31">
        <f t="shared" si="2160"/>
        <v>13638248283.111635</v>
      </c>
      <c r="AX2940" s="21"/>
      <c r="AY2940" s="21"/>
      <c r="AZ2940" s="21"/>
      <c r="BA2940" s="21"/>
    </row>
    <row r="2941" spans="1:53" x14ac:dyDescent="0.25">
      <c r="A2941">
        <f t="shared" si="2168"/>
        <v>826</v>
      </c>
      <c r="B2941" t="s">
        <v>6</v>
      </c>
      <c r="C2941" s="27">
        <f t="shared" si="2125"/>
        <v>0</v>
      </c>
      <c r="D2941" s="27">
        <f t="shared" si="2148"/>
        <v>0</v>
      </c>
      <c r="E2941" s="27" t="b">
        <f t="shared" si="2124"/>
        <v>1</v>
      </c>
      <c r="F2941" s="29">
        <f t="shared" si="2126"/>
        <v>0</v>
      </c>
      <c r="G2941" s="27">
        <f t="shared" si="2149"/>
        <v>0</v>
      </c>
      <c r="H2941" s="22">
        <f t="shared" si="2127"/>
        <v>32090059389.807816</v>
      </c>
      <c r="I2941" s="23">
        <f t="shared" si="2128"/>
        <v>132580106.5049091</v>
      </c>
      <c r="J2941" s="23">
        <f t="shared" si="2129"/>
        <v>1086</v>
      </c>
      <c r="K2941" s="19">
        <f t="shared" si="2150"/>
        <v>225.0831931027827</v>
      </c>
      <c r="L2941" s="16">
        <f t="shared" si="2130"/>
        <v>221.34814260575854</v>
      </c>
      <c r="M2941" s="23">
        <f>M2940-IF($B2941="B",(Percent_Rent_In_Elsies*2.49%/12 * H2940)/K2940,0)+IF($B2941="D",N2941,0)+IF(B2941="D",AK2940)+IF(B2941="C",F2940*90%)-(Y2941-Y2940)-IF($B2941="A",Q2940/K2940) + IF($B2941="A",Q2940/K2940)</f>
        <v>-50308840.465678737</v>
      </c>
      <c r="N2941" s="23">
        <f t="shared" si="2131"/>
        <v>0</v>
      </c>
      <c r="O2941" s="22">
        <f t="shared" si="2132"/>
        <v>0</v>
      </c>
      <c r="P2941" s="22">
        <f t="shared" si="2163"/>
        <v>0</v>
      </c>
      <c r="Q2941" s="22">
        <f t="shared" si="2164"/>
        <v>0</v>
      </c>
      <c r="R2941" s="22">
        <f t="shared" si="2133"/>
        <v>391687489.61088926</v>
      </c>
      <c r="S2941" s="16">
        <f t="shared" si="2170"/>
        <v>0</v>
      </c>
      <c r="T2941" s="15">
        <f t="shared" si="2134"/>
        <v>0</v>
      </c>
      <c r="U2941" s="23">
        <f t="shared" si="2151"/>
        <v>1740189.8569655884</v>
      </c>
      <c r="V2941" s="23">
        <f t="shared" si="2152"/>
        <v>0</v>
      </c>
      <c r="W2941" s="23">
        <f t="shared" si="2165"/>
        <v>0</v>
      </c>
      <c r="X2941" s="23">
        <f t="shared" si="2153"/>
        <v>39314502.253523163</v>
      </c>
      <c r="Y2941" s="23">
        <f t="shared" si="2135"/>
        <v>13825559.361691331</v>
      </c>
      <c r="Z2941" s="3">
        <f t="shared" si="2136"/>
        <v>0</v>
      </c>
      <c r="AA2941" s="23">
        <f t="shared" si="2137"/>
        <v>65514865.267727226</v>
      </c>
      <c r="AB2941" s="26">
        <f t="shared" si="2154"/>
        <v>70086276.274228573</v>
      </c>
      <c r="AC2941" s="23">
        <f t="shared" si="2155"/>
        <v>74889487.274228647</v>
      </c>
      <c r="AD2941" s="23">
        <f t="shared" si="2161"/>
        <v>4803211</v>
      </c>
      <c r="AE2941" s="24">
        <f t="shared" si="2169"/>
        <v>70086276.274228647</v>
      </c>
      <c r="AF2941" s="3">
        <f t="shared" si="2156"/>
        <v>0</v>
      </c>
      <c r="AG2941" s="2">
        <f t="shared" si="2138"/>
        <v>0</v>
      </c>
      <c r="AH2941" s="2">
        <f t="shared" si="2139"/>
        <v>183.14603711715594</v>
      </c>
      <c r="AI2941" s="23">
        <f t="shared" si="2162"/>
        <v>10533067907.256165</v>
      </c>
      <c r="AJ2941" s="23">
        <f t="shared" si="2140"/>
        <v>6219.922423797766</v>
      </c>
      <c r="AK2941" s="23">
        <f t="shared" si="2141"/>
        <v>0</v>
      </c>
      <c r="AL2941" s="23">
        <f t="shared" si="2166"/>
        <v>0</v>
      </c>
      <c r="AM2941" s="23">
        <f t="shared" si="2167"/>
        <v>0</v>
      </c>
      <c r="AN2941" s="16">
        <f t="shared" si="2157"/>
        <v>0</v>
      </c>
      <c r="AO2941" s="23">
        <f t="shared" si="2158"/>
        <v>0</v>
      </c>
      <c r="AP2941" s="22">
        <f t="shared" si="2159"/>
        <v>0</v>
      </c>
      <c r="AQ2941" s="30">
        <f t="shared" si="2142"/>
        <v>20458952534.549091</v>
      </c>
      <c r="AR2941" s="28">
        <f t="shared" si="2143"/>
        <v>10050508991.692774</v>
      </c>
      <c r="AS2941" s="25">
        <f t="shared" si="2144"/>
        <v>200337590.02425668</v>
      </c>
      <c r="AT2941" s="32">
        <f t="shared" si="2145"/>
        <v>0</v>
      </c>
      <c r="AU2941" s="23">
        <f t="shared" si="2146"/>
        <v>0</v>
      </c>
      <c r="AV2941" s="22">
        <f t="shared" si="2147"/>
        <v>2972947224.6147866</v>
      </c>
      <c r="AW2941" s="31">
        <f t="shared" si="2160"/>
        <v>13615481295.942705</v>
      </c>
    </row>
    <row r="2942" spans="1:53" x14ac:dyDescent="0.25">
      <c r="A2942">
        <f t="shared" si="2168"/>
        <v>826</v>
      </c>
      <c r="B2942" t="s">
        <v>7</v>
      </c>
      <c r="C2942" s="27">
        <f t="shared" si="2125"/>
        <v>0</v>
      </c>
      <c r="D2942" s="27">
        <f t="shared" si="2148"/>
        <v>0</v>
      </c>
      <c r="E2942" s="27" t="b">
        <f t="shared" si="2124"/>
        <v>1</v>
      </c>
      <c r="F2942" s="29">
        <f t="shared" si="2126"/>
        <v>0</v>
      </c>
      <c r="G2942" s="27">
        <f t="shared" si="2149"/>
        <v>0</v>
      </c>
      <c r="H2942" s="22">
        <f t="shared" si="2127"/>
        <v>32090059389.807816</v>
      </c>
      <c r="I2942" s="23">
        <f t="shared" si="2128"/>
        <v>132580106.5049091</v>
      </c>
      <c r="J2942" s="23">
        <f t="shared" si="2129"/>
        <v>1086</v>
      </c>
      <c r="K2942" s="19">
        <f t="shared" si="2150"/>
        <v>225.0831931027827</v>
      </c>
      <c r="L2942" s="16">
        <f t="shared" si="2130"/>
        <v>221.34814260575854</v>
      </c>
      <c r="M2942" s="23">
        <f>M2941-IF($B2942="B",(Percent_Rent_In_Elsies*2.49%/12 * H2941)/K2941,0)+IF($B2942="D",N2942,0)+IF(B2942="D",AK2941)+IF(B2942="C",F2941*90%)-(Y2942-Y2941)-IF($B2942="A",Q2941/K2941) + IF($B2942="A",Q2941/K2941)</f>
        <v>-50456756.603520811</v>
      </c>
      <c r="N2942" s="23">
        <f t="shared" si="2131"/>
        <v>0</v>
      </c>
      <c r="O2942" s="22">
        <f t="shared" si="2132"/>
        <v>0</v>
      </c>
      <c r="P2942" s="22">
        <f t="shared" si="2163"/>
        <v>0</v>
      </c>
      <c r="Q2942" s="22">
        <f t="shared" si="2164"/>
        <v>0</v>
      </c>
      <c r="R2942" s="22">
        <f t="shared" si="2133"/>
        <v>359046865.47664851</v>
      </c>
      <c r="S2942" s="16">
        <f t="shared" si="2170"/>
        <v>32640624.134240773</v>
      </c>
      <c r="T2942" s="15">
        <f t="shared" si="2134"/>
        <v>0</v>
      </c>
      <c r="U2942" s="23">
        <f t="shared" si="2151"/>
        <v>1595174.0355517894</v>
      </c>
      <c r="V2942" s="23">
        <f t="shared" si="2152"/>
        <v>145015.82141379904</v>
      </c>
      <c r="W2942" s="23">
        <f t="shared" si="2165"/>
        <v>0</v>
      </c>
      <c r="X2942" s="23">
        <f t="shared" si="2153"/>
        <v>39314502.253523163</v>
      </c>
      <c r="Y2942" s="23">
        <f t="shared" si="2135"/>
        <v>13825559.361691331</v>
      </c>
      <c r="Z2942" s="3">
        <f t="shared" si="2136"/>
        <v>0</v>
      </c>
      <c r="AA2942" s="23">
        <f t="shared" si="2137"/>
        <v>65514865.267727226</v>
      </c>
      <c r="AB2942" s="26">
        <f t="shared" si="2154"/>
        <v>70086276.274228573</v>
      </c>
      <c r="AC2942" s="23">
        <f t="shared" si="2155"/>
        <v>74889487.274228647</v>
      </c>
      <c r="AD2942" s="23">
        <f t="shared" si="2161"/>
        <v>4803211</v>
      </c>
      <c r="AE2942" s="24">
        <f t="shared" si="2169"/>
        <v>70086276.274228647</v>
      </c>
      <c r="AF2942" s="3">
        <f t="shared" si="2156"/>
        <v>0</v>
      </c>
      <c r="AG2942" s="2">
        <f t="shared" si="2138"/>
        <v>0</v>
      </c>
      <c r="AH2942" s="2">
        <f t="shared" si="2139"/>
        <v>183.14603711715594</v>
      </c>
      <c r="AI2942" s="23">
        <f t="shared" si="2162"/>
        <v>10533067907.256165</v>
      </c>
      <c r="AJ2942" s="23">
        <f t="shared" si="2140"/>
        <v>6219.922423797766</v>
      </c>
      <c r="AK2942" s="23">
        <f t="shared" si="2141"/>
        <v>0</v>
      </c>
      <c r="AL2942" s="23">
        <f t="shared" si="2166"/>
        <v>7442497.187997818</v>
      </c>
      <c r="AM2942" s="23">
        <f t="shared" si="2167"/>
        <v>6943763272.3019171</v>
      </c>
      <c r="AN2942" s="16">
        <f t="shared" si="2157"/>
        <v>0</v>
      </c>
      <c r="AO2942" s="23">
        <f t="shared" si="2158"/>
        <v>147916.13784207508</v>
      </c>
      <c r="AP2942" s="22">
        <f t="shared" si="2159"/>
        <v>33293436.616925612</v>
      </c>
      <c r="AQ2942" s="30">
        <f t="shared" si="2142"/>
        <v>20525256413.571697</v>
      </c>
      <c r="AR2942" s="28">
        <f t="shared" si="2143"/>
        <v>10083519434.098455</v>
      </c>
      <c r="AS2942" s="25">
        <f t="shared" si="2144"/>
        <v>200337590.02425668</v>
      </c>
      <c r="AT2942" s="32">
        <f t="shared" si="2145"/>
        <v>0</v>
      </c>
      <c r="AU2942" s="23">
        <f t="shared" si="2146"/>
        <v>0</v>
      </c>
      <c r="AV2942" s="22">
        <f t="shared" si="2147"/>
        <v>2972947224.6147866</v>
      </c>
      <c r="AW2942" s="31">
        <f t="shared" si="2160"/>
        <v>13681785174.965313</v>
      </c>
    </row>
    <row r="2943" spans="1:53" s="21" customFormat="1" x14ac:dyDescent="0.25">
      <c r="A2943">
        <f t="shared" si="2168"/>
        <v>826</v>
      </c>
      <c r="B2943" t="s">
        <v>8</v>
      </c>
      <c r="C2943" s="27">
        <f t="shared" si="2125"/>
        <v>0</v>
      </c>
      <c r="D2943" s="27">
        <f t="shared" si="2148"/>
        <v>0</v>
      </c>
      <c r="E2943" s="27" t="b">
        <f t="shared" si="2124"/>
        <v>1</v>
      </c>
      <c r="F2943" s="29">
        <f t="shared" si="2126"/>
        <v>0</v>
      </c>
      <c r="G2943" s="27">
        <f t="shared" si="2149"/>
        <v>0</v>
      </c>
      <c r="H2943" s="22">
        <f t="shared" si="2127"/>
        <v>32090059389.807816</v>
      </c>
      <c r="I2943" s="23">
        <f t="shared" si="2128"/>
        <v>132580106.5049091</v>
      </c>
      <c r="J2943" s="23">
        <f t="shared" si="2129"/>
        <v>1086</v>
      </c>
      <c r="K2943" s="19">
        <f t="shared" si="2150"/>
        <v>225.0831931027827</v>
      </c>
      <c r="L2943" s="16">
        <f t="shared" si="2130"/>
        <v>221.34814260575854</v>
      </c>
      <c r="M2943" s="23">
        <f>M2942-IF($B2943="B",(Percent_Rent_In_Elsies*2.49%/12 * H2942)/K2942,0)+IF($B2943="D",N2943,0)+IF(B2943="D",AK2942)+IF(B2943="C",F2942*90%)-(Y2943-Y2942)-IF($B2943="A",Q2942/K2942) + IF($B2943="A",Q2942/K2942)</f>
        <v>-50456756.603520811</v>
      </c>
      <c r="N2943" s="23">
        <f t="shared" si="2131"/>
        <v>0</v>
      </c>
      <c r="O2943" s="22">
        <f t="shared" si="2132"/>
        <v>0</v>
      </c>
      <c r="P2943" s="22">
        <f t="shared" si="2163"/>
        <v>0</v>
      </c>
      <c r="Q2943" s="22">
        <f t="shared" si="2164"/>
        <v>0</v>
      </c>
      <c r="R2943" s="22">
        <f t="shared" si="2133"/>
        <v>392340302.09357411</v>
      </c>
      <c r="S2943" s="16">
        <f t="shared" si="2170"/>
        <v>32640624.134240773</v>
      </c>
      <c r="T2943" s="15">
        <f t="shared" si="2134"/>
        <v>0</v>
      </c>
      <c r="U2943" s="23">
        <f t="shared" si="2151"/>
        <v>1743090.1733938647</v>
      </c>
      <c r="V2943" s="23">
        <f t="shared" si="2152"/>
        <v>145015.82141379904</v>
      </c>
      <c r="W2943" s="23">
        <f t="shared" si="2165"/>
        <v>0</v>
      </c>
      <c r="X2943" s="23">
        <f t="shared" si="2153"/>
        <v>39314502.253523163</v>
      </c>
      <c r="Y2943" s="23">
        <f t="shared" si="2135"/>
        <v>13825559.361691331</v>
      </c>
      <c r="Z2943" s="3">
        <f t="shared" si="2136"/>
        <v>0</v>
      </c>
      <c r="AA2943" s="23">
        <f t="shared" si="2137"/>
        <v>65514865.267727226</v>
      </c>
      <c r="AB2943" s="26">
        <f t="shared" si="2154"/>
        <v>70086276.274228573</v>
      </c>
      <c r="AC2943" s="23">
        <f t="shared" si="2155"/>
        <v>74889487.274228647</v>
      </c>
      <c r="AD2943" s="23">
        <f t="shared" si="2161"/>
        <v>4803211</v>
      </c>
      <c r="AE2943" s="24">
        <f t="shared" si="2169"/>
        <v>70086276.274228647</v>
      </c>
      <c r="AF2943" s="3">
        <f t="shared" si="2156"/>
        <v>1E-4</v>
      </c>
      <c r="AG2943" s="2">
        <f t="shared" si="2138"/>
        <v>0</v>
      </c>
      <c r="AH2943" s="2">
        <f t="shared" si="2139"/>
        <v>183.14603711715594</v>
      </c>
      <c r="AI2943" s="23">
        <f t="shared" si="2162"/>
        <v>10533067907.256165</v>
      </c>
      <c r="AJ2943" s="23">
        <f t="shared" si="2140"/>
        <v>6219.922423797766</v>
      </c>
      <c r="AK2943" s="23">
        <f t="shared" si="2141"/>
        <v>62314.808582152531</v>
      </c>
      <c r="AL2943" s="23">
        <f t="shared" si="2166"/>
        <v>0</v>
      </c>
      <c r="AM2943" s="23">
        <f t="shared" si="2167"/>
        <v>0</v>
      </c>
      <c r="AN2943" s="16">
        <f t="shared" si="2157"/>
        <v>0</v>
      </c>
      <c r="AO2943" s="23">
        <f t="shared" si="2158"/>
        <v>0</v>
      </c>
      <c r="AP2943" s="22">
        <f t="shared" si="2159"/>
        <v>0</v>
      </c>
      <c r="AQ2943" s="30">
        <f t="shared" si="2142"/>
        <v>20525256413.571697</v>
      </c>
      <c r="AR2943" s="28">
        <f t="shared" si="2143"/>
        <v>10083519434.098455</v>
      </c>
      <c r="AS2943" s="25">
        <f t="shared" si="2144"/>
        <v>200337590.02425668</v>
      </c>
      <c r="AT2943" s="32">
        <f t="shared" si="2145"/>
        <v>0</v>
      </c>
      <c r="AU2943" s="23">
        <f t="shared" si="2146"/>
        <v>0</v>
      </c>
      <c r="AV2943" s="22">
        <f t="shared" si="2147"/>
        <v>2972947224.6147866</v>
      </c>
      <c r="AW2943" s="31">
        <f t="shared" si="2160"/>
        <v>13681785174.965313</v>
      </c>
      <c r="AX2943"/>
      <c r="AY2943"/>
      <c r="AZ2943"/>
      <c r="BA2943"/>
    </row>
    <row r="2944" spans="1:53" s="21" customFormat="1" x14ac:dyDescent="0.25">
      <c r="A2944">
        <f t="shared" si="2168"/>
        <v>826</v>
      </c>
      <c r="B2944" t="s">
        <v>9</v>
      </c>
      <c r="C2944" s="27">
        <f t="shared" si="2125"/>
        <v>0</v>
      </c>
      <c r="D2944" s="27">
        <f t="shared" si="2148"/>
        <v>0</v>
      </c>
      <c r="E2944" s="27" t="b">
        <f t="shared" si="2124"/>
        <v>1</v>
      </c>
      <c r="F2944" s="29">
        <f t="shared" si="2126"/>
        <v>0</v>
      </c>
      <c r="G2944" s="27">
        <f t="shared" si="2149"/>
        <v>0</v>
      </c>
      <c r="H2944" s="22">
        <f t="shared" si="2127"/>
        <v>32090059389.807816</v>
      </c>
      <c r="I2944" s="23">
        <f t="shared" si="2128"/>
        <v>132580106.5049091</v>
      </c>
      <c r="J2944" s="23">
        <f t="shared" si="2129"/>
        <v>1086</v>
      </c>
      <c r="K2944" s="19">
        <f t="shared" si="2150"/>
        <v>225.0831931027827</v>
      </c>
      <c r="L2944" s="16">
        <f t="shared" si="2130"/>
        <v>221.34814260575854</v>
      </c>
      <c r="M2944" s="23">
        <f>M2943-IF($B2944="B",(Percent_Rent_In_Elsies*2.49%/12 * H2943)/K2943,0)+IF($B2944="D",N2944,0)+IF(B2944="D",AK2943)+IF(B2944="C",F2943*90%)-(Y2944-Y2943)-IF($B2944="A",Q2943/K2943) + IF($B2944="A",Q2943/K2943)</f>
        <v>-50394441.794938661</v>
      </c>
      <c r="N2944" s="23">
        <f t="shared" si="2131"/>
        <v>0</v>
      </c>
      <c r="O2944" s="22">
        <f t="shared" si="2132"/>
        <v>22804932.147544399</v>
      </c>
      <c r="P2944" s="22">
        <f t="shared" si="2163"/>
        <v>0</v>
      </c>
      <c r="Q2944" s="22">
        <f t="shared" si="2164"/>
        <v>0</v>
      </c>
      <c r="R2944" s="22">
        <f t="shared" si="2133"/>
        <v>392340302.09357411</v>
      </c>
      <c r="S2944" s="16">
        <f t="shared" si="2170"/>
        <v>0</v>
      </c>
      <c r="T2944" s="15">
        <f t="shared" si="2134"/>
        <v>9835691.9866963737</v>
      </c>
      <c r="U2944" s="23">
        <f t="shared" si="2151"/>
        <v>1743090.1733938647</v>
      </c>
      <c r="V2944" s="23">
        <f t="shared" si="2152"/>
        <v>0</v>
      </c>
      <c r="W2944" s="23">
        <f t="shared" si="2165"/>
        <v>145015.82141379904</v>
      </c>
      <c r="X2944" s="23">
        <f t="shared" si="2153"/>
        <v>39314502.253523163</v>
      </c>
      <c r="Y2944" s="23">
        <f t="shared" si="2135"/>
        <v>13825559.361691331</v>
      </c>
      <c r="Z2944" s="3">
        <f t="shared" si="2136"/>
        <v>0</v>
      </c>
      <c r="AA2944" s="23">
        <f t="shared" si="2137"/>
        <v>65452550.459145077</v>
      </c>
      <c r="AB2944" s="26">
        <f t="shared" si="2154"/>
        <v>70086276.274228573</v>
      </c>
      <c r="AC2944" s="23">
        <f t="shared" si="2155"/>
        <v>74889487.274228647</v>
      </c>
      <c r="AD2944" s="23">
        <f t="shared" si="2161"/>
        <v>4803211</v>
      </c>
      <c r="AE2944" s="24">
        <f t="shared" si="2169"/>
        <v>70086276.274228647</v>
      </c>
      <c r="AF2944" s="3">
        <f t="shared" si="2156"/>
        <v>0</v>
      </c>
      <c r="AG2944" s="2">
        <f t="shared" si="2138"/>
        <v>0</v>
      </c>
      <c r="AH2944" s="2">
        <f t="shared" si="2139"/>
        <v>183.14603711715594</v>
      </c>
      <c r="AI2944" s="23">
        <f t="shared" si="2162"/>
        <v>10523049324.332409</v>
      </c>
      <c r="AJ2944" s="23">
        <f t="shared" si="2140"/>
        <v>6219.922423797766</v>
      </c>
      <c r="AK2944" s="23">
        <f t="shared" si="2141"/>
        <v>0</v>
      </c>
      <c r="AL2944" s="23">
        <f t="shared" si="2166"/>
        <v>0</v>
      </c>
      <c r="AM2944" s="23">
        <f t="shared" si="2167"/>
        <v>0</v>
      </c>
      <c r="AN2944" s="16">
        <f t="shared" si="2157"/>
        <v>0</v>
      </c>
      <c r="AO2944" s="23">
        <f t="shared" si="2158"/>
        <v>0</v>
      </c>
      <c r="AP2944" s="22">
        <f t="shared" si="2159"/>
        <v>0</v>
      </c>
      <c r="AQ2944" s="30">
        <f t="shared" si="2142"/>
        <v>20525256413.571697</v>
      </c>
      <c r="AR2944" s="28">
        <f t="shared" si="2143"/>
        <v>10083519434.098455</v>
      </c>
      <c r="AS2944" s="25">
        <f t="shared" si="2144"/>
        <v>200337590.02425668</v>
      </c>
      <c r="AT2944" s="32">
        <f t="shared" si="2145"/>
        <v>0</v>
      </c>
      <c r="AU2944" s="23">
        <f t="shared" si="2146"/>
        <v>0</v>
      </c>
      <c r="AV2944" s="22">
        <f t="shared" si="2147"/>
        <v>2972947224.6147866</v>
      </c>
      <c r="AW2944" s="31">
        <f t="shared" si="2160"/>
        <v>13681785174.965313</v>
      </c>
      <c r="AX2944"/>
      <c r="AY2944"/>
      <c r="AZ2944"/>
      <c r="BA2944"/>
    </row>
    <row r="2945" spans="1:53" x14ac:dyDescent="0.25">
      <c r="A2945" s="21">
        <f t="shared" si="2168"/>
        <v>826</v>
      </c>
      <c r="B2945" s="21" t="s">
        <v>28</v>
      </c>
      <c r="C2945" s="27">
        <f t="shared" si="2125"/>
        <v>0</v>
      </c>
      <c r="D2945" s="27">
        <f t="shared" si="2148"/>
        <v>0</v>
      </c>
      <c r="E2945" s="27" t="b">
        <f t="shared" si="2124"/>
        <v>1</v>
      </c>
      <c r="F2945" s="29">
        <f t="shared" si="2126"/>
        <v>0</v>
      </c>
      <c r="G2945" s="27">
        <f t="shared" si="2149"/>
        <v>0</v>
      </c>
      <c r="H2945" s="22">
        <f t="shared" si="2127"/>
        <v>32090059389.807816</v>
      </c>
      <c r="I2945" s="23">
        <f t="shared" si="2128"/>
        <v>132580106.5049091</v>
      </c>
      <c r="J2945" s="23">
        <f t="shared" si="2129"/>
        <v>1086</v>
      </c>
      <c r="K2945" s="19">
        <f t="shared" si="2150"/>
        <v>225.0831931027827</v>
      </c>
      <c r="L2945" s="16">
        <f t="shared" si="2130"/>
        <v>221.34814260575854</v>
      </c>
      <c r="M2945" s="23">
        <f>M2944-IF($B2945="B",(Percent_Rent_In_Elsies*2.49%/12 * H2944)/K2944,0)+IF($B2945="D",N2945,0)+IF(B2945="D",AK2944)+IF(B2945="C",F2944*90%)-(Y2945-Y2944)-IF($B2945="A",Q2944/K2944) + IF($B2945="A",Q2944/K2944)</f>
        <v>-50394441.794938661</v>
      </c>
      <c r="N2945" s="23">
        <f t="shared" si="2131"/>
        <v>0</v>
      </c>
      <c r="O2945" s="22">
        <f t="shared" si="2132"/>
        <v>0</v>
      </c>
      <c r="P2945" s="22">
        <f t="shared" si="2163"/>
        <v>22804932.147544399</v>
      </c>
      <c r="Q2945" s="22">
        <f t="shared" si="2164"/>
        <v>0</v>
      </c>
      <c r="R2945" s="22">
        <f t="shared" si="2133"/>
        <v>392340302.09357411</v>
      </c>
      <c r="S2945" s="16">
        <f t="shared" si="2170"/>
        <v>0</v>
      </c>
      <c r="T2945" s="15">
        <f t="shared" si="2134"/>
        <v>0</v>
      </c>
      <c r="U2945" s="23">
        <f t="shared" si="2151"/>
        <v>1743090.1733938647</v>
      </c>
      <c r="V2945" s="23">
        <f t="shared" si="2152"/>
        <v>0</v>
      </c>
      <c r="W2945" s="23">
        <f t="shared" si="2165"/>
        <v>0</v>
      </c>
      <c r="X2945" s="23">
        <f t="shared" si="2153"/>
        <v>39314502.253523163</v>
      </c>
      <c r="Y2945" s="23">
        <f t="shared" si="2135"/>
        <v>13825559.361691331</v>
      </c>
      <c r="Z2945" s="3">
        <f t="shared" si="2136"/>
        <v>7250.7910706899529</v>
      </c>
      <c r="AA2945" s="23">
        <f t="shared" si="2137"/>
        <v>65561312.325205423</v>
      </c>
      <c r="AB2945" s="26">
        <f t="shared" si="2154"/>
        <v>70086276.274228603</v>
      </c>
      <c r="AC2945" s="23">
        <f t="shared" si="2155"/>
        <v>74889487.274228647</v>
      </c>
      <c r="AD2945" s="23">
        <f t="shared" si="2161"/>
        <v>4803211</v>
      </c>
      <c r="AE2945" s="24">
        <f t="shared" si="2169"/>
        <v>70086276.274228647</v>
      </c>
      <c r="AF2945" s="3">
        <f t="shared" si="2156"/>
        <v>0</v>
      </c>
      <c r="AG2945" s="2">
        <f t="shared" si="2138"/>
        <v>870094928.48279428</v>
      </c>
      <c r="AH2945" s="2">
        <f t="shared" si="2139"/>
        <v>183.14603711715594</v>
      </c>
      <c r="AI2945" s="23">
        <f t="shared" si="2162"/>
        <v>10540535372.97575</v>
      </c>
      <c r="AJ2945" s="23">
        <f t="shared" si="2140"/>
        <v>6219.922423797766</v>
      </c>
      <c r="AK2945" s="23">
        <f t="shared" si="2141"/>
        <v>0</v>
      </c>
      <c r="AL2945" s="23">
        <f t="shared" si="2166"/>
        <v>0</v>
      </c>
      <c r="AM2945" s="23">
        <f t="shared" si="2167"/>
        <v>0</v>
      </c>
      <c r="AN2945" s="16">
        <f t="shared" si="2157"/>
        <v>0</v>
      </c>
      <c r="AO2945" s="23">
        <f t="shared" si="2158"/>
        <v>0</v>
      </c>
      <c r="AP2945" s="22">
        <f t="shared" si="2159"/>
        <v>0</v>
      </c>
      <c r="AQ2945" s="30">
        <f t="shared" si="2142"/>
        <v>20525256413.571697</v>
      </c>
      <c r="AR2945" s="28">
        <f t="shared" si="2143"/>
        <v>10083519434.098455</v>
      </c>
      <c r="AS2945" s="25">
        <f t="shared" si="2144"/>
        <v>200337590.02425668</v>
      </c>
      <c r="AT2945" s="32">
        <f t="shared" si="2145"/>
        <v>14501.582141379906</v>
      </c>
      <c r="AU2945" s="23">
        <f t="shared" si="2146"/>
        <v>14501.582141379906</v>
      </c>
      <c r="AV2945" s="22">
        <f t="shared" si="2147"/>
        <v>2982782916.6014829</v>
      </c>
      <c r="AW2945" s="31">
        <f t="shared" si="2160"/>
        <v>13681785174.965313</v>
      </c>
    </row>
    <row r="2946" spans="1:53" x14ac:dyDescent="0.25">
      <c r="A2946">
        <f t="shared" si="2168"/>
        <v>827</v>
      </c>
      <c r="B2946" t="s">
        <v>6</v>
      </c>
      <c r="C2946" s="27">
        <f t="shared" si="2125"/>
        <v>0</v>
      </c>
      <c r="D2946" s="27">
        <f t="shared" si="2148"/>
        <v>0</v>
      </c>
      <c r="E2946" s="27" t="b">
        <f t="shared" si="2124"/>
        <v>1</v>
      </c>
      <c r="F2946" s="29">
        <f t="shared" si="2126"/>
        <v>0</v>
      </c>
      <c r="G2946" s="27">
        <f t="shared" si="2149"/>
        <v>0</v>
      </c>
      <c r="H2946" s="22">
        <f t="shared" si="2127"/>
        <v>32143542822.124165</v>
      </c>
      <c r="I2946" s="23">
        <f t="shared" si="2128"/>
        <v>132580106.5049091</v>
      </c>
      <c r="J2946" s="23">
        <f t="shared" si="2129"/>
        <v>1086</v>
      </c>
      <c r="K2946" s="19">
        <f t="shared" si="2150"/>
        <v>225.0831931027827</v>
      </c>
      <c r="L2946" s="16">
        <f t="shared" si="2130"/>
        <v>221.71705617676815</v>
      </c>
      <c r="M2946" s="23">
        <f>M2945-IF($B2946="B",(Percent_Rent_In_Elsies*2.49%/12 * H2945)/K2945,0)+IF($B2946="D",N2946,0)+IF(B2946="D",AK2945)+IF(B2946="C",F2945*90%)-(Y2946-Y2945)-IF($B2946="A",Q2945/K2945) + IF($B2946="A",Q2945/K2945)</f>
        <v>-50394441.794938661</v>
      </c>
      <c r="N2946" s="23">
        <f t="shared" si="2131"/>
        <v>0</v>
      </c>
      <c r="O2946" s="22">
        <f t="shared" si="2132"/>
        <v>0</v>
      </c>
      <c r="P2946" s="22">
        <f t="shared" si="2163"/>
        <v>0</v>
      </c>
      <c r="Q2946" s="22">
        <f t="shared" si="2164"/>
        <v>0</v>
      </c>
      <c r="R2946" s="22">
        <f t="shared" si="2133"/>
        <v>392340302.09357411</v>
      </c>
      <c r="S2946" s="16">
        <f t="shared" si="2170"/>
        <v>0</v>
      </c>
      <c r="T2946" s="15">
        <f t="shared" si="2134"/>
        <v>0</v>
      </c>
      <c r="U2946" s="23">
        <f t="shared" si="2151"/>
        <v>1743090.1733938647</v>
      </c>
      <c r="V2946" s="23">
        <f t="shared" si="2152"/>
        <v>0</v>
      </c>
      <c r="W2946" s="23">
        <f t="shared" si="2165"/>
        <v>0</v>
      </c>
      <c r="X2946" s="23">
        <f t="shared" si="2153"/>
        <v>39350756.20887661</v>
      </c>
      <c r="Y2946" s="23">
        <f t="shared" si="2135"/>
        <v>13825559.361691331</v>
      </c>
      <c r="Z2946" s="3">
        <f t="shared" si="2136"/>
        <v>0</v>
      </c>
      <c r="AA2946" s="23">
        <f t="shared" si="2137"/>
        <v>65561312.325205423</v>
      </c>
      <c r="AB2946" s="26">
        <f t="shared" si="2154"/>
        <v>70086276.274228573</v>
      </c>
      <c r="AC2946" s="23">
        <f t="shared" si="2155"/>
        <v>74889487.274228647</v>
      </c>
      <c r="AD2946" s="23">
        <f t="shared" si="2161"/>
        <v>4803211</v>
      </c>
      <c r="AE2946" s="24">
        <f t="shared" si="2169"/>
        <v>70086276.274228647</v>
      </c>
      <c r="AF2946" s="3">
        <f t="shared" si="2156"/>
        <v>0</v>
      </c>
      <c r="AG2946" s="2">
        <f t="shared" si="2138"/>
        <v>0</v>
      </c>
      <c r="AH2946" s="2">
        <f t="shared" si="2139"/>
        <v>183.45128051235125</v>
      </c>
      <c r="AI2946" s="23">
        <f t="shared" si="2162"/>
        <v>10540535372.97575</v>
      </c>
      <c r="AJ2946" s="23">
        <f t="shared" si="2140"/>
        <v>6219.922423797766</v>
      </c>
      <c r="AK2946" s="23">
        <f t="shared" si="2141"/>
        <v>0</v>
      </c>
      <c r="AL2946" s="23">
        <f t="shared" si="2166"/>
        <v>0</v>
      </c>
      <c r="AM2946" s="23">
        <f t="shared" si="2167"/>
        <v>0</v>
      </c>
      <c r="AN2946" s="16">
        <f t="shared" si="2157"/>
        <v>0</v>
      </c>
      <c r="AO2946" s="23">
        <f t="shared" si="2158"/>
        <v>0</v>
      </c>
      <c r="AP2946" s="22">
        <f t="shared" si="2159"/>
        <v>0</v>
      </c>
      <c r="AQ2946" s="30">
        <f t="shared" si="2142"/>
        <v>20525256413.571697</v>
      </c>
      <c r="AR2946" s="28">
        <f t="shared" si="2143"/>
        <v>10083519434.098455</v>
      </c>
      <c r="AS2946" s="25">
        <f t="shared" si="2144"/>
        <v>200337590.02425668</v>
      </c>
      <c r="AT2946" s="32">
        <f t="shared" si="2145"/>
        <v>0</v>
      </c>
      <c r="AU2946" s="23">
        <f t="shared" si="2146"/>
        <v>0</v>
      </c>
      <c r="AV2946" s="22">
        <f t="shared" si="2147"/>
        <v>2982782916.6014829</v>
      </c>
      <c r="AW2946" s="31">
        <f t="shared" si="2160"/>
        <v>13658980242.817768</v>
      </c>
    </row>
    <row r="2947" spans="1:53" x14ac:dyDescent="0.25">
      <c r="A2947">
        <f t="shared" si="2168"/>
        <v>827</v>
      </c>
      <c r="B2947" t="s">
        <v>7</v>
      </c>
      <c r="C2947" s="27">
        <f t="shared" si="2125"/>
        <v>0</v>
      </c>
      <c r="D2947" s="27">
        <f t="shared" si="2148"/>
        <v>0</v>
      </c>
      <c r="E2947" s="27" t="b">
        <f t="shared" si="2124"/>
        <v>1</v>
      </c>
      <c r="F2947" s="29">
        <f t="shared" si="2126"/>
        <v>0</v>
      </c>
      <c r="G2947" s="27">
        <f t="shared" si="2149"/>
        <v>0</v>
      </c>
      <c r="H2947" s="22">
        <f t="shared" si="2127"/>
        <v>32143542822.124165</v>
      </c>
      <c r="I2947" s="23">
        <f t="shared" si="2128"/>
        <v>132580106.5049091</v>
      </c>
      <c r="J2947" s="23">
        <f t="shared" si="2129"/>
        <v>1086</v>
      </c>
      <c r="K2947" s="19">
        <f t="shared" si="2150"/>
        <v>225.0831931027827</v>
      </c>
      <c r="L2947" s="16">
        <f t="shared" si="2130"/>
        <v>221.71705617676815</v>
      </c>
      <c r="M2947" s="23">
        <f>M2946-IF($B2947="B",(Percent_Rent_In_Elsies*2.49%/12 * H2946)/K2946,0)+IF($B2947="D",N2947,0)+IF(B2947="D",AK2946)+IF(B2947="C",F2946*90%)-(Y2947-Y2946)-IF($B2947="A",Q2946/K2946) + IF($B2947="A",Q2946/K2946)</f>
        <v>-50542604.459677137</v>
      </c>
      <c r="N2947" s="23">
        <f t="shared" si="2131"/>
        <v>0</v>
      </c>
      <c r="O2947" s="22">
        <f t="shared" si="2132"/>
        <v>0</v>
      </c>
      <c r="P2947" s="22">
        <f t="shared" si="2163"/>
        <v>0</v>
      </c>
      <c r="Q2947" s="22">
        <f t="shared" si="2164"/>
        <v>0</v>
      </c>
      <c r="R2947" s="22">
        <f t="shared" si="2133"/>
        <v>359645276.91910958</v>
      </c>
      <c r="S2947" s="16">
        <f t="shared" si="2170"/>
        <v>32695025.174464509</v>
      </c>
      <c r="T2947" s="15">
        <f t="shared" si="2134"/>
        <v>0</v>
      </c>
      <c r="U2947" s="23">
        <f t="shared" si="2151"/>
        <v>1597832.6589443758</v>
      </c>
      <c r="V2947" s="23">
        <f t="shared" si="2152"/>
        <v>145257.51444948872</v>
      </c>
      <c r="W2947" s="23">
        <f t="shared" si="2165"/>
        <v>0</v>
      </c>
      <c r="X2947" s="23">
        <f t="shared" si="2153"/>
        <v>39350756.20887661</v>
      </c>
      <c r="Y2947" s="23">
        <f t="shared" si="2135"/>
        <v>13825559.361691331</v>
      </c>
      <c r="Z2947" s="3">
        <f t="shared" si="2136"/>
        <v>0</v>
      </c>
      <c r="AA2947" s="23">
        <f t="shared" si="2137"/>
        <v>65561312.325205423</v>
      </c>
      <c r="AB2947" s="26">
        <f t="shared" si="2154"/>
        <v>70086276.274228573</v>
      </c>
      <c r="AC2947" s="23">
        <f t="shared" si="2155"/>
        <v>74889487.274228647</v>
      </c>
      <c r="AD2947" s="23">
        <f t="shared" si="2161"/>
        <v>4803211</v>
      </c>
      <c r="AE2947" s="24">
        <f t="shared" si="2169"/>
        <v>70086276.274228647</v>
      </c>
      <c r="AF2947" s="3">
        <f t="shared" si="2156"/>
        <v>0</v>
      </c>
      <c r="AG2947" s="2">
        <f t="shared" si="2138"/>
        <v>0</v>
      </c>
      <c r="AH2947" s="2">
        <f t="shared" si="2139"/>
        <v>183.45128051235125</v>
      </c>
      <c r="AI2947" s="23">
        <f t="shared" si="2162"/>
        <v>10540535372.97575</v>
      </c>
      <c r="AJ2947" s="23">
        <f t="shared" si="2140"/>
        <v>6219.922423797766</v>
      </c>
      <c r="AK2947" s="23">
        <f t="shared" si="2141"/>
        <v>0</v>
      </c>
      <c r="AL2947" s="23">
        <f t="shared" si="2166"/>
        <v>7467465.7195854187</v>
      </c>
      <c r="AM2947" s="23">
        <f t="shared" si="2167"/>
        <v>6967058621.72857</v>
      </c>
      <c r="AN2947" s="16">
        <f t="shared" si="2157"/>
        <v>0</v>
      </c>
      <c r="AO2947" s="23">
        <f t="shared" si="2158"/>
        <v>148162.66473847855</v>
      </c>
      <c r="AP2947" s="22">
        <f t="shared" si="2159"/>
        <v>33348925.677953824</v>
      </c>
      <c r="AQ2947" s="30">
        <f t="shared" si="2142"/>
        <v>20591670799.059345</v>
      </c>
      <c r="AR2947" s="28">
        <f t="shared" si="2143"/>
        <v>10116584893.908146</v>
      </c>
      <c r="AS2947" s="25">
        <f t="shared" si="2144"/>
        <v>200337590.02425668</v>
      </c>
      <c r="AT2947" s="32">
        <f t="shared" si="2145"/>
        <v>0</v>
      </c>
      <c r="AU2947" s="23">
        <f t="shared" si="2146"/>
        <v>0</v>
      </c>
      <c r="AV2947" s="22">
        <f t="shared" si="2147"/>
        <v>2982782916.6014829</v>
      </c>
      <c r="AW2947" s="31">
        <f t="shared" si="2160"/>
        <v>13725394628.305412</v>
      </c>
    </row>
    <row r="2948" spans="1:53" x14ac:dyDescent="0.25">
      <c r="A2948">
        <f t="shared" si="2168"/>
        <v>827</v>
      </c>
      <c r="B2948" t="s">
        <v>8</v>
      </c>
      <c r="C2948" s="27">
        <f t="shared" si="2125"/>
        <v>0</v>
      </c>
      <c r="D2948" s="27">
        <f t="shared" si="2148"/>
        <v>0</v>
      </c>
      <c r="E2948" s="27" t="b">
        <f t="shared" si="2124"/>
        <v>1</v>
      </c>
      <c r="F2948" s="29">
        <f t="shared" si="2126"/>
        <v>0</v>
      </c>
      <c r="G2948" s="27">
        <f t="shared" si="2149"/>
        <v>0</v>
      </c>
      <c r="H2948" s="22">
        <f t="shared" si="2127"/>
        <v>32143542822.124165</v>
      </c>
      <c r="I2948" s="23">
        <f t="shared" si="2128"/>
        <v>132580106.5049091</v>
      </c>
      <c r="J2948" s="23">
        <f t="shared" si="2129"/>
        <v>1086</v>
      </c>
      <c r="K2948" s="19">
        <f t="shared" si="2150"/>
        <v>225.0831931027827</v>
      </c>
      <c r="L2948" s="16">
        <f t="shared" si="2130"/>
        <v>221.71705617676815</v>
      </c>
      <c r="M2948" s="23">
        <f>M2947-IF($B2948="B",(Percent_Rent_In_Elsies*2.49%/12 * H2947)/K2947,0)+IF($B2948="D",N2948,0)+IF(B2948="D",AK2947)+IF(B2948="C",F2947*90%)-(Y2948-Y2947)-IF($B2948="A",Q2947/K2947) + IF($B2948="A",Q2947/K2947)</f>
        <v>-50542604.459677137</v>
      </c>
      <c r="N2948" s="23">
        <f t="shared" si="2131"/>
        <v>0</v>
      </c>
      <c r="O2948" s="22">
        <f t="shared" si="2132"/>
        <v>0</v>
      </c>
      <c r="P2948" s="22">
        <f t="shared" si="2163"/>
        <v>0</v>
      </c>
      <c r="Q2948" s="22">
        <f t="shared" si="2164"/>
        <v>0</v>
      </c>
      <c r="R2948" s="22">
        <f t="shared" si="2133"/>
        <v>392994202.59706342</v>
      </c>
      <c r="S2948" s="16">
        <f t="shared" si="2170"/>
        <v>32695025.174464509</v>
      </c>
      <c r="T2948" s="15">
        <f t="shared" si="2134"/>
        <v>0</v>
      </c>
      <c r="U2948" s="23">
        <f t="shared" si="2151"/>
        <v>1745995.3236828544</v>
      </c>
      <c r="V2948" s="23">
        <f t="shared" si="2152"/>
        <v>145257.51444948872</v>
      </c>
      <c r="W2948" s="23">
        <f t="shared" si="2165"/>
        <v>0</v>
      </c>
      <c r="X2948" s="23">
        <f t="shared" si="2153"/>
        <v>39350756.20887661</v>
      </c>
      <c r="Y2948" s="23">
        <f t="shared" si="2135"/>
        <v>13825559.361691331</v>
      </c>
      <c r="Z2948" s="3">
        <f t="shared" si="2136"/>
        <v>0</v>
      </c>
      <c r="AA2948" s="23">
        <f t="shared" si="2137"/>
        <v>65561312.325205423</v>
      </c>
      <c r="AB2948" s="26">
        <f t="shared" si="2154"/>
        <v>70086276.274228573</v>
      </c>
      <c r="AC2948" s="23">
        <f t="shared" si="2155"/>
        <v>74889487.274228647</v>
      </c>
      <c r="AD2948" s="23">
        <f t="shared" si="2161"/>
        <v>4803211</v>
      </c>
      <c r="AE2948" s="24">
        <f t="shared" si="2169"/>
        <v>70086276.274228647</v>
      </c>
      <c r="AF2948" s="3">
        <f t="shared" si="2156"/>
        <v>1E-4</v>
      </c>
      <c r="AG2948" s="2">
        <f t="shared" si="2138"/>
        <v>0</v>
      </c>
      <c r="AH2948" s="2">
        <f t="shared" si="2139"/>
        <v>183.45128051235125</v>
      </c>
      <c r="AI2948" s="23">
        <f t="shared" si="2162"/>
        <v>10540535372.97575</v>
      </c>
      <c r="AJ2948" s="23">
        <f t="shared" si="2140"/>
        <v>6219.922423797766</v>
      </c>
      <c r="AK2948" s="23">
        <f t="shared" si="2141"/>
        <v>62340.614407774272</v>
      </c>
      <c r="AL2948" s="23">
        <f t="shared" si="2166"/>
        <v>0</v>
      </c>
      <c r="AM2948" s="23">
        <f t="shared" si="2167"/>
        <v>0</v>
      </c>
      <c r="AN2948" s="16">
        <f t="shared" si="2157"/>
        <v>0</v>
      </c>
      <c r="AO2948" s="23">
        <f t="shared" si="2158"/>
        <v>0</v>
      </c>
      <c r="AP2948" s="22">
        <f t="shared" si="2159"/>
        <v>0</v>
      </c>
      <c r="AQ2948" s="30">
        <f t="shared" si="2142"/>
        <v>20591670799.059345</v>
      </c>
      <c r="AR2948" s="28">
        <f t="shared" si="2143"/>
        <v>10116584893.908146</v>
      </c>
      <c r="AS2948" s="25">
        <f t="shared" si="2144"/>
        <v>200337590.02425668</v>
      </c>
      <c r="AT2948" s="32">
        <f t="shared" si="2145"/>
        <v>0</v>
      </c>
      <c r="AU2948" s="23">
        <f t="shared" si="2146"/>
        <v>0</v>
      </c>
      <c r="AV2948" s="22">
        <f t="shared" si="2147"/>
        <v>2982782916.6014829</v>
      </c>
      <c r="AW2948" s="31">
        <f t="shared" si="2160"/>
        <v>13725394628.305412</v>
      </c>
    </row>
    <row r="2949" spans="1:53" x14ac:dyDescent="0.25">
      <c r="A2949">
        <f t="shared" si="2168"/>
        <v>827</v>
      </c>
      <c r="B2949" t="s">
        <v>9</v>
      </c>
      <c r="C2949" s="27">
        <f t="shared" si="2125"/>
        <v>0</v>
      </c>
      <c r="D2949" s="27">
        <f t="shared" si="2148"/>
        <v>0</v>
      </c>
      <c r="E2949" s="27" t="b">
        <f t="shared" si="2124"/>
        <v>1</v>
      </c>
      <c r="F2949" s="29">
        <f t="shared" si="2126"/>
        <v>0</v>
      </c>
      <c r="G2949" s="27">
        <f t="shared" si="2149"/>
        <v>0</v>
      </c>
      <c r="H2949" s="22">
        <f t="shared" si="2127"/>
        <v>32143542822.124165</v>
      </c>
      <c r="I2949" s="23">
        <f t="shared" si="2128"/>
        <v>132580106.5049091</v>
      </c>
      <c r="J2949" s="23">
        <f t="shared" si="2129"/>
        <v>1086</v>
      </c>
      <c r="K2949" s="19">
        <f t="shared" si="2150"/>
        <v>225.0831931027827</v>
      </c>
      <c r="L2949" s="16">
        <f t="shared" si="2130"/>
        <v>221.71705617676815</v>
      </c>
      <c r="M2949" s="23">
        <f>M2948-IF($B2949="B",(Percent_Rent_In_Elsies*2.49%/12 * H2948)/K2948,0)+IF($B2949="D",N2949,0)+IF(B2949="D",AK2948)+IF(B2949="C",F2948*90%)-(Y2949-Y2948)-IF($B2949="A",Q2948/K2948) + IF($B2949="A",Q2948/K2948)</f>
        <v>-50480263.84526936</v>
      </c>
      <c r="N2949" s="23">
        <f t="shared" si="2131"/>
        <v>0</v>
      </c>
      <c r="O2949" s="22">
        <f t="shared" si="2132"/>
        <v>22842940.367790312</v>
      </c>
      <c r="P2949" s="22">
        <f t="shared" si="2163"/>
        <v>0</v>
      </c>
      <c r="Q2949" s="22">
        <f t="shared" si="2164"/>
        <v>0</v>
      </c>
      <c r="R2949" s="22">
        <f t="shared" si="2133"/>
        <v>392994202.59706342</v>
      </c>
      <c r="S2949" s="16">
        <f t="shared" si="2170"/>
        <v>0</v>
      </c>
      <c r="T2949" s="15">
        <f t="shared" si="2134"/>
        <v>9852084.8066741973</v>
      </c>
      <c r="U2949" s="23">
        <f t="shared" si="2151"/>
        <v>1745995.3236828544</v>
      </c>
      <c r="V2949" s="23">
        <f t="shared" si="2152"/>
        <v>0</v>
      </c>
      <c r="W2949" s="23">
        <f t="shared" si="2165"/>
        <v>145257.51444948872</v>
      </c>
      <c r="X2949" s="23">
        <f t="shared" si="2153"/>
        <v>39350756.20887661</v>
      </c>
      <c r="Y2949" s="23">
        <f t="shared" si="2135"/>
        <v>13825559.361691331</v>
      </c>
      <c r="Z2949" s="3">
        <f t="shared" si="2136"/>
        <v>0</v>
      </c>
      <c r="AA2949" s="23">
        <f t="shared" si="2137"/>
        <v>65498971.710797645</v>
      </c>
      <c r="AB2949" s="26">
        <f t="shared" si="2154"/>
        <v>70086276.274228573</v>
      </c>
      <c r="AC2949" s="23">
        <f t="shared" si="2155"/>
        <v>74889487.274228647</v>
      </c>
      <c r="AD2949" s="23">
        <f t="shared" si="2161"/>
        <v>4803211</v>
      </c>
      <c r="AE2949" s="24">
        <f t="shared" si="2169"/>
        <v>70086276.274228647</v>
      </c>
      <c r="AF2949" s="3">
        <f t="shared" si="2156"/>
        <v>0</v>
      </c>
      <c r="AG2949" s="2">
        <f t="shared" si="2138"/>
        <v>0</v>
      </c>
      <c r="AH2949" s="2">
        <f t="shared" si="2139"/>
        <v>183.45128051235125</v>
      </c>
      <c r="AI2949" s="23">
        <f t="shared" si="2162"/>
        <v>10530512641.153685</v>
      </c>
      <c r="AJ2949" s="23">
        <f t="shared" si="2140"/>
        <v>6219.922423797766</v>
      </c>
      <c r="AK2949" s="23">
        <f t="shared" si="2141"/>
        <v>0</v>
      </c>
      <c r="AL2949" s="23">
        <f t="shared" si="2166"/>
        <v>0</v>
      </c>
      <c r="AM2949" s="23">
        <f t="shared" si="2167"/>
        <v>0</v>
      </c>
      <c r="AN2949" s="16">
        <f t="shared" si="2157"/>
        <v>0</v>
      </c>
      <c r="AO2949" s="23">
        <f t="shared" si="2158"/>
        <v>0</v>
      </c>
      <c r="AP2949" s="22">
        <f t="shared" si="2159"/>
        <v>0</v>
      </c>
      <c r="AQ2949" s="30">
        <f t="shared" si="2142"/>
        <v>20591670799.059345</v>
      </c>
      <c r="AR2949" s="28">
        <f t="shared" si="2143"/>
        <v>10116584893.908146</v>
      </c>
      <c r="AS2949" s="25">
        <f t="shared" si="2144"/>
        <v>200337590.02425668</v>
      </c>
      <c r="AT2949" s="32">
        <f t="shared" si="2145"/>
        <v>0</v>
      </c>
      <c r="AU2949" s="23">
        <f t="shared" si="2146"/>
        <v>0</v>
      </c>
      <c r="AV2949" s="22">
        <f t="shared" si="2147"/>
        <v>2982782916.6014829</v>
      </c>
      <c r="AW2949" s="31">
        <f t="shared" si="2160"/>
        <v>13725394628.305412</v>
      </c>
    </row>
    <row r="2950" spans="1:53" x14ac:dyDescent="0.25">
      <c r="A2950" s="21">
        <f t="shared" si="2168"/>
        <v>827</v>
      </c>
      <c r="B2950" s="21" t="s">
        <v>28</v>
      </c>
      <c r="C2950" s="27">
        <f t="shared" si="2125"/>
        <v>0</v>
      </c>
      <c r="D2950" s="27">
        <f t="shared" si="2148"/>
        <v>0</v>
      </c>
      <c r="E2950" s="27" t="b">
        <f t="shared" si="2124"/>
        <v>1</v>
      </c>
      <c r="F2950" s="29">
        <f t="shared" si="2126"/>
        <v>0</v>
      </c>
      <c r="G2950" s="27">
        <f t="shared" si="2149"/>
        <v>0</v>
      </c>
      <c r="H2950" s="22">
        <f t="shared" si="2127"/>
        <v>32143542822.124165</v>
      </c>
      <c r="I2950" s="23">
        <f t="shared" si="2128"/>
        <v>132580106.5049091</v>
      </c>
      <c r="J2950" s="23">
        <f t="shared" si="2129"/>
        <v>1086</v>
      </c>
      <c r="K2950" s="19">
        <f t="shared" si="2150"/>
        <v>225.0831931027827</v>
      </c>
      <c r="L2950" s="16">
        <f t="shared" si="2130"/>
        <v>221.71705617676815</v>
      </c>
      <c r="M2950" s="23">
        <f>M2949-IF($B2950="B",(Percent_Rent_In_Elsies*2.49%/12 * H2949)/K2949,0)+IF($B2950="D",N2950,0)+IF(B2950="D",AK2949)+IF(B2950="C",F2949*90%)-(Y2950-Y2949)-IF($B2950="A",Q2949/K2949) + IF($B2950="A",Q2949/K2949)</f>
        <v>-50480263.84526936</v>
      </c>
      <c r="N2950" s="23">
        <f t="shared" si="2131"/>
        <v>0</v>
      </c>
      <c r="O2950" s="22">
        <f t="shared" si="2132"/>
        <v>0</v>
      </c>
      <c r="P2950" s="22">
        <f t="shared" si="2163"/>
        <v>22842940.367790312</v>
      </c>
      <c r="Q2950" s="22">
        <f t="shared" si="2164"/>
        <v>0</v>
      </c>
      <c r="R2950" s="22">
        <f t="shared" si="2133"/>
        <v>392994202.59706342</v>
      </c>
      <c r="S2950" s="16">
        <f t="shared" si="2170"/>
        <v>0</v>
      </c>
      <c r="T2950" s="15">
        <f t="shared" si="2134"/>
        <v>0</v>
      </c>
      <c r="U2950" s="23">
        <f t="shared" si="2151"/>
        <v>1745995.3236828544</v>
      </c>
      <c r="V2950" s="23">
        <f t="shared" si="2152"/>
        <v>0</v>
      </c>
      <c r="W2950" s="23">
        <f t="shared" si="2165"/>
        <v>0</v>
      </c>
      <c r="X2950" s="23">
        <f t="shared" si="2153"/>
        <v>39350756.20887661</v>
      </c>
      <c r="Y2950" s="23">
        <f t="shared" si="2135"/>
        <v>13825559.361691331</v>
      </c>
      <c r="Z2950" s="3">
        <f t="shared" si="2136"/>
        <v>7262.8757224744377</v>
      </c>
      <c r="AA2950" s="23">
        <f t="shared" si="2137"/>
        <v>65607914.84663476</v>
      </c>
      <c r="AB2950" s="26">
        <f t="shared" si="2154"/>
        <v>70086276.274228573</v>
      </c>
      <c r="AC2950" s="23">
        <f t="shared" si="2155"/>
        <v>74889487.274228647</v>
      </c>
      <c r="AD2950" s="23">
        <f t="shared" si="2161"/>
        <v>4803211</v>
      </c>
      <c r="AE2950" s="24">
        <f t="shared" si="2169"/>
        <v>70086276.274228647</v>
      </c>
      <c r="AF2950" s="3">
        <f t="shared" si="2156"/>
        <v>0</v>
      </c>
      <c r="AG2950" s="2">
        <f t="shared" si="2138"/>
        <v>871545086.69693255</v>
      </c>
      <c r="AH2950" s="2">
        <f t="shared" si="2139"/>
        <v>183.45128051235125</v>
      </c>
      <c r="AI2950" s="23">
        <f t="shared" si="2162"/>
        <v>10548027833.211433</v>
      </c>
      <c r="AJ2950" s="23">
        <f t="shared" si="2140"/>
        <v>6219.922423797766</v>
      </c>
      <c r="AK2950" s="23">
        <f t="shared" si="2141"/>
        <v>0</v>
      </c>
      <c r="AL2950" s="23">
        <f t="shared" si="2166"/>
        <v>0</v>
      </c>
      <c r="AM2950" s="23">
        <f t="shared" si="2167"/>
        <v>0</v>
      </c>
      <c r="AN2950" s="16">
        <f t="shared" si="2157"/>
        <v>0</v>
      </c>
      <c r="AO2950" s="23">
        <f t="shared" si="2158"/>
        <v>0</v>
      </c>
      <c r="AP2950" s="22">
        <f t="shared" si="2159"/>
        <v>0</v>
      </c>
      <c r="AQ2950" s="30">
        <f t="shared" si="2142"/>
        <v>20591670799.059345</v>
      </c>
      <c r="AR2950" s="28">
        <f t="shared" si="2143"/>
        <v>10116584893.908146</v>
      </c>
      <c r="AS2950" s="25">
        <f t="shared" si="2144"/>
        <v>200337590.02425668</v>
      </c>
      <c r="AT2950" s="32">
        <f t="shared" si="2145"/>
        <v>14525.751444948875</v>
      </c>
      <c r="AU2950" s="23">
        <f t="shared" si="2146"/>
        <v>14525.751444948875</v>
      </c>
      <c r="AV2950" s="22">
        <f t="shared" si="2147"/>
        <v>2992635001.4081569</v>
      </c>
      <c r="AW2950" s="31">
        <f t="shared" si="2160"/>
        <v>13725394628.305412</v>
      </c>
    </row>
    <row r="2951" spans="1:53" x14ac:dyDescent="0.25">
      <c r="A2951">
        <f t="shared" si="2168"/>
        <v>828</v>
      </c>
      <c r="B2951" t="s">
        <v>6</v>
      </c>
      <c r="C2951" s="27">
        <f t="shared" si="2125"/>
        <v>0</v>
      </c>
      <c r="D2951" s="27">
        <f t="shared" si="2148"/>
        <v>0</v>
      </c>
      <c r="E2951" s="27" t="b">
        <f t="shared" si="2124"/>
        <v>1</v>
      </c>
      <c r="F2951" s="29">
        <f t="shared" si="2126"/>
        <v>0</v>
      </c>
      <c r="G2951" s="27">
        <f t="shared" si="2149"/>
        <v>0</v>
      </c>
      <c r="H2951" s="22">
        <f t="shared" si="2127"/>
        <v>32197115393.494373</v>
      </c>
      <c r="I2951" s="23">
        <f t="shared" si="2128"/>
        <v>132580106.5049091</v>
      </c>
      <c r="J2951" s="23">
        <f t="shared" si="2129"/>
        <v>1086</v>
      </c>
      <c r="K2951" s="19">
        <f t="shared" si="2150"/>
        <v>225.0831931027827</v>
      </c>
      <c r="L2951" s="16">
        <f t="shared" si="2130"/>
        <v>222.08658460372945</v>
      </c>
      <c r="M2951" s="23">
        <f>M2950-IF($B2951="B",(Percent_Rent_In_Elsies*2.49%/12 * H2950)/K2950,0)+IF($B2951="D",N2951,0)+IF(B2951="D",AK2950)+IF(B2951="C",F2950*90%)-(Y2951-Y2950)-IF($B2951="A",Q2950/K2950) + IF($B2951="A",Q2950/K2950)</f>
        <v>-50480263.84526936</v>
      </c>
      <c r="N2951" s="23">
        <f t="shared" si="2131"/>
        <v>0</v>
      </c>
      <c r="O2951" s="22">
        <f t="shared" si="2132"/>
        <v>0</v>
      </c>
      <c r="P2951" s="22">
        <f t="shared" si="2163"/>
        <v>0</v>
      </c>
      <c r="Q2951" s="22">
        <f t="shared" si="2164"/>
        <v>0</v>
      </c>
      <c r="R2951" s="22">
        <f t="shared" si="2133"/>
        <v>392994202.59706342</v>
      </c>
      <c r="S2951" s="16">
        <f t="shared" si="2170"/>
        <v>0</v>
      </c>
      <c r="T2951" s="15">
        <f t="shared" si="2134"/>
        <v>0</v>
      </c>
      <c r="U2951" s="23">
        <f t="shared" si="2151"/>
        <v>1745995.3236828544</v>
      </c>
      <c r="V2951" s="23">
        <f t="shared" si="2152"/>
        <v>0</v>
      </c>
      <c r="W2951" s="23">
        <f t="shared" si="2165"/>
        <v>0</v>
      </c>
      <c r="X2951" s="23">
        <f t="shared" si="2153"/>
        <v>39387070.587488987</v>
      </c>
      <c r="Y2951" s="23">
        <f t="shared" si="2135"/>
        <v>13825559.361691331</v>
      </c>
      <c r="Z2951" s="3">
        <f t="shared" si="2136"/>
        <v>0</v>
      </c>
      <c r="AA2951" s="23">
        <f t="shared" si="2137"/>
        <v>65607914.84663476</v>
      </c>
      <c r="AB2951" s="26">
        <f t="shared" si="2154"/>
        <v>70086276.274228573</v>
      </c>
      <c r="AC2951" s="23">
        <f t="shared" si="2155"/>
        <v>74889487.274228647</v>
      </c>
      <c r="AD2951" s="23">
        <f t="shared" si="2161"/>
        <v>4803211</v>
      </c>
      <c r="AE2951" s="24">
        <f t="shared" si="2169"/>
        <v>70086276.274228647</v>
      </c>
      <c r="AF2951" s="3">
        <f t="shared" si="2156"/>
        <v>0</v>
      </c>
      <c r="AG2951" s="2">
        <f t="shared" si="2138"/>
        <v>0</v>
      </c>
      <c r="AH2951" s="2">
        <f t="shared" si="2139"/>
        <v>183.75703264653851</v>
      </c>
      <c r="AI2951" s="23">
        <f t="shared" si="2162"/>
        <v>10548027833.211433</v>
      </c>
      <c r="AJ2951" s="23">
        <f t="shared" si="2140"/>
        <v>6219.922423797766</v>
      </c>
      <c r="AK2951" s="23">
        <f t="shared" si="2141"/>
        <v>0</v>
      </c>
      <c r="AL2951" s="23">
        <f t="shared" si="2166"/>
        <v>0</v>
      </c>
      <c r="AM2951" s="23">
        <f t="shared" si="2167"/>
        <v>0</v>
      </c>
      <c r="AN2951" s="16">
        <f t="shared" si="2157"/>
        <v>0</v>
      </c>
      <c r="AO2951" s="23">
        <f t="shared" si="2158"/>
        <v>0</v>
      </c>
      <c r="AP2951" s="22">
        <f t="shared" si="2159"/>
        <v>0</v>
      </c>
      <c r="AQ2951" s="30">
        <f t="shared" si="2142"/>
        <v>20591670799.059345</v>
      </c>
      <c r="AR2951" s="28">
        <f t="shared" si="2143"/>
        <v>10116584893.908146</v>
      </c>
      <c r="AS2951" s="25">
        <f t="shared" si="2144"/>
        <v>200337590.02425668</v>
      </c>
      <c r="AT2951" s="32">
        <f t="shared" si="2145"/>
        <v>0</v>
      </c>
      <c r="AU2951" s="23">
        <f t="shared" si="2146"/>
        <v>0</v>
      </c>
      <c r="AV2951" s="22">
        <f t="shared" si="2147"/>
        <v>2992635001.4081569</v>
      </c>
      <c r="AW2951" s="31">
        <f t="shared" si="2160"/>
        <v>13702551687.937622</v>
      </c>
    </row>
    <row r="2952" spans="1:53" x14ac:dyDescent="0.25">
      <c r="A2952">
        <f t="shared" si="2168"/>
        <v>828</v>
      </c>
      <c r="B2952" t="s">
        <v>7</v>
      </c>
      <c r="C2952" s="27">
        <f t="shared" si="2125"/>
        <v>0</v>
      </c>
      <c r="D2952" s="27">
        <f t="shared" si="2148"/>
        <v>0</v>
      </c>
      <c r="E2952" s="27" t="b">
        <f t="shared" si="2124"/>
        <v>1</v>
      </c>
      <c r="F2952" s="29">
        <f t="shared" si="2126"/>
        <v>0</v>
      </c>
      <c r="G2952" s="27">
        <f t="shared" si="2149"/>
        <v>0</v>
      </c>
      <c r="H2952" s="22">
        <f t="shared" si="2127"/>
        <v>32197115393.494373</v>
      </c>
      <c r="I2952" s="23">
        <f t="shared" si="2128"/>
        <v>132580106.5049091</v>
      </c>
      <c r="J2952" s="23">
        <f t="shared" si="2129"/>
        <v>1086</v>
      </c>
      <c r="K2952" s="19">
        <f t="shared" si="2150"/>
        <v>225.0831931027827</v>
      </c>
      <c r="L2952" s="16">
        <f t="shared" si="2130"/>
        <v>222.08658460372945</v>
      </c>
      <c r="M2952" s="23">
        <f>M2951-IF($B2952="B",(Percent_Rent_In_Elsies*2.49%/12 * H2951)/K2951,0)+IF($B2952="D",N2952,0)+IF(B2952="D",AK2951)+IF(B2952="C",F2951*90%)-(Y2952-Y2951)-IF($B2952="A",Q2951/K2951) + IF($B2952="A",Q2951/K2951)</f>
        <v>-50628673.447782405</v>
      </c>
      <c r="N2952" s="23">
        <f t="shared" si="2131"/>
        <v>0</v>
      </c>
      <c r="O2952" s="22">
        <f t="shared" si="2132"/>
        <v>0</v>
      </c>
      <c r="P2952" s="22">
        <f t="shared" si="2163"/>
        <v>0</v>
      </c>
      <c r="Q2952" s="22">
        <f t="shared" si="2164"/>
        <v>0</v>
      </c>
      <c r="R2952" s="22">
        <f t="shared" si="2133"/>
        <v>360244685.71397483</v>
      </c>
      <c r="S2952" s="16">
        <f t="shared" si="2170"/>
        <v>32749516.883088619</v>
      </c>
      <c r="T2952" s="15">
        <f t="shared" si="2134"/>
        <v>0</v>
      </c>
      <c r="U2952" s="23">
        <f t="shared" si="2151"/>
        <v>1600495.7133759498</v>
      </c>
      <c r="V2952" s="23">
        <f t="shared" si="2152"/>
        <v>145499.61030690453</v>
      </c>
      <c r="W2952" s="23">
        <f t="shared" si="2165"/>
        <v>0</v>
      </c>
      <c r="X2952" s="23">
        <f t="shared" si="2153"/>
        <v>39387070.587488987</v>
      </c>
      <c r="Y2952" s="23">
        <f t="shared" si="2135"/>
        <v>13825559.361691331</v>
      </c>
      <c r="Z2952" s="3">
        <f t="shared" si="2136"/>
        <v>0</v>
      </c>
      <c r="AA2952" s="23">
        <f t="shared" si="2137"/>
        <v>65607914.84663476</v>
      </c>
      <c r="AB2952" s="26">
        <f t="shared" si="2154"/>
        <v>70086276.274228573</v>
      </c>
      <c r="AC2952" s="23">
        <f t="shared" si="2155"/>
        <v>74889487.274228647</v>
      </c>
      <c r="AD2952" s="23">
        <f t="shared" si="2161"/>
        <v>4803211</v>
      </c>
      <c r="AE2952" s="24">
        <f t="shared" si="2169"/>
        <v>70086276.274228647</v>
      </c>
      <c r="AF2952" s="3">
        <f t="shared" si="2156"/>
        <v>0</v>
      </c>
      <c r="AG2952" s="2">
        <f t="shared" si="2138"/>
        <v>0</v>
      </c>
      <c r="AH2952" s="2">
        <f t="shared" si="2139"/>
        <v>183.75703264653851</v>
      </c>
      <c r="AI2952" s="23">
        <f t="shared" si="2162"/>
        <v>10548027833.211433</v>
      </c>
      <c r="AJ2952" s="23">
        <f t="shared" si="2140"/>
        <v>6219.922423797766</v>
      </c>
      <c r="AK2952" s="23">
        <f t="shared" si="2141"/>
        <v>0</v>
      </c>
      <c r="AL2952" s="23">
        <f t="shared" si="2166"/>
        <v>7492460.2356834412</v>
      </c>
      <c r="AM2952" s="23">
        <f t="shared" si="2167"/>
        <v>6990378214.4010801</v>
      </c>
      <c r="AN2952" s="16">
        <f t="shared" si="2157"/>
        <v>0</v>
      </c>
      <c r="AO2952" s="23">
        <f t="shared" si="2158"/>
        <v>148409.60251304269</v>
      </c>
      <c r="AP2952" s="22">
        <f t="shared" si="2159"/>
        <v>33404507.220750418</v>
      </c>
      <c r="AQ2952" s="30">
        <f t="shared" si="2142"/>
        <v>20658195875.189468</v>
      </c>
      <c r="AR2952" s="28">
        <f t="shared" si="2143"/>
        <v>10149705462.81752</v>
      </c>
      <c r="AS2952" s="25">
        <f t="shared" si="2144"/>
        <v>200337590.02425668</v>
      </c>
      <c r="AT2952" s="32">
        <f t="shared" si="2145"/>
        <v>0</v>
      </c>
      <c r="AU2952" s="23">
        <f t="shared" si="2146"/>
        <v>0</v>
      </c>
      <c r="AV2952" s="22">
        <f t="shared" si="2147"/>
        <v>2992635001.4081569</v>
      </c>
      <c r="AW2952" s="31">
        <f t="shared" si="2160"/>
        <v>13769076764.067747</v>
      </c>
    </row>
    <row r="2953" spans="1:53" x14ac:dyDescent="0.25">
      <c r="A2953">
        <f t="shared" si="2168"/>
        <v>828</v>
      </c>
      <c r="B2953" t="s">
        <v>8</v>
      </c>
      <c r="C2953" s="27">
        <f t="shared" si="2125"/>
        <v>0</v>
      </c>
      <c r="D2953" s="27">
        <f t="shared" si="2148"/>
        <v>0</v>
      </c>
      <c r="E2953" s="27" t="b">
        <f t="shared" si="2124"/>
        <v>1</v>
      </c>
      <c r="F2953" s="29">
        <f t="shared" si="2126"/>
        <v>0</v>
      </c>
      <c r="G2953" s="27">
        <f t="shared" si="2149"/>
        <v>0</v>
      </c>
      <c r="H2953" s="22">
        <f t="shared" si="2127"/>
        <v>32197115393.494373</v>
      </c>
      <c r="I2953" s="23">
        <f t="shared" si="2128"/>
        <v>132580106.5049091</v>
      </c>
      <c r="J2953" s="23">
        <f t="shared" si="2129"/>
        <v>1086</v>
      </c>
      <c r="K2953" s="19">
        <f t="shared" si="2150"/>
        <v>225.0831931027827</v>
      </c>
      <c r="L2953" s="16">
        <f t="shared" si="2130"/>
        <v>222.08658460372945</v>
      </c>
      <c r="M2953" s="23">
        <f>M2952-IF($B2953="B",(Percent_Rent_In_Elsies*2.49%/12 * H2952)/K2952,0)+IF($B2953="D",N2953,0)+IF(B2953="D",AK2952)+IF(B2953="C",F2952*90%)-(Y2953-Y2952)-IF($B2953="A",Q2952/K2952) + IF($B2953="A",Q2952/K2952)</f>
        <v>-50628673.447782405</v>
      </c>
      <c r="N2953" s="23">
        <f t="shared" si="2131"/>
        <v>0</v>
      </c>
      <c r="O2953" s="22">
        <f t="shared" si="2132"/>
        <v>0</v>
      </c>
      <c r="P2953" s="22">
        <f t="shared" si="2163"/>
        <v>0</v>
      </c>
      <c r="Q2953" s="22">
        <f t="shared" si="2164"/>
        <v>0</v>
      </c>
      <c r="R2953" s="22">
        <f t="shared" si="2133"/>
        <v>393649192.93472522</v>
      </c>
      <c r="S2953" s="16">
        <f t="shared" si="2170"/>
        <v>32749516.883088619</v>
      </c>
      <c r="T2953" s="15">
        <f t="shared" si="2134"/>
        <v>0</v>
      </c>
      <c r="U2953" s="23">
        <f t="shared" si="2151"/>
        <v>1748905.3158889925</v>
      </c>
      <c r="V2953" s="23">
        <f t="shared" si="2152"/>
        <v>145499.61030690453</v>
      </c>
      <c r="W2953" s="23">
        <f t="shared" si="2165"/>
        <v>0</v>
      </c>
      <c r="X2953" s="23">
        <f t="shared" si="2153"/>
        <v>39387070.587488987</v>
      </c>
      <c r="Y2953" s="23">
        <f t="shared" si="2135"/>
        <v>13825559.361691331</v>
      </c>
      <c r="Z2953" s="3">
        <f t="shared" si="2136"/>
        <v>0</v>
      </c>
      <c r="AA2953" s="23">
        <f t="shared" si="2137"/>
        <v>65607914.84663476</v>
      </c>
      <c r="AB2953" s="26">
        <f t="shared" si="2154"/>
        <v>70086276.274228573</v>
      </c>
      <c r="AC2953" s="23">
        <f t="shared" si="2155"/>
        <v>74889487.274228647</v>
      </c>
      <c r="AD2953" s="23">
        <f t="shared" si="2161"/>
        <v>4803211</v>
      </c>
      <c r="AE2953" s="24">
        <f t="shared" si="2169"/>
        <v>70086276.274228647</v>
      </c>
      <c r="AF2953" s="3">
        <f t="shared" si="2156"/>
        <v>1E-4</v>
      </c>
      <c r="AG2953" s="2">
        <f t="shared" si="2138"/>
        <v>0</v>
      </c>
      <c r="AH2953" s="2">
        <f t="shared" si="2139"/>
        <v>183.75703264653851</v>
      </c>
      <c r="AI2953" s="23">
        <f t="shared" si="2162"/>
        <v>10548027833.211433</v>
      </c>
      <c r="AJ2953" s="23">
        <f t="shared" si="2140"/>
        <v>6219.922423797766</v>
      </c>
      <c r="AK2953" s="23">
        <f t="shared" si="2141"/>
        <v>62366.560337755625</v>
      </c>
      <c r="AL2953" s="23">
        <f t="shared" si="2166"/>
        <v>0</v>
      </c>
      <c r="AM2953" s="23">
        <f t="shared" si="2167"/>
        <v>0</v>
      </c>
      <c r="AN2953" s="16">
        <f t="shared" si="2157"/>
        <v>0</v>
      </c>
      <c r="AO2953" s="23">
        <f t="shared" si="2158"/>
        <v>0</v>
      </c>
      <c r="AP2953" s="22">
        <f t="shared" si="2159"/>
        <v>0</v>
      </c>
      <c r="AQ2953" s="30">
        <f t="shared" si="2142"/>
        <v>20658195875.189468</v>
      </c>
      <c r="AR2953" s="28">
        <f t="shared" si="2143"/>
        <v>10149705462.81752</v>
      </c>
      <c r="AS2953" s="25">
        <f t="shared" si="2144"/>
        <v>200337590.02425668</v>
      </c>
      <c r="AT2953" s="32">
        <f t="shared" si="2145"/>
        <v>0</v>
      </c>
      <c r="AU2953" s="23">
        <f t="shared" si="2146"/>
        <v>0</v>
      </c>
      <c r="AV2953" s="22">
        <f t="shared" si="2147"/>
        <v>2992635001.4081569</v>
      </c>
      <c r="AW2953" s="31">
        <f t="shared" si="2160"/>
        <v>13769076764.067747</v>
      </c>
    </row>
    <row r="2954" spans="1:53" x14ac:dyDescent="0.25">
      <c r="A2954" s="21">
        <f t="shared" si="2168"/>
        <v>828</v>
      </c>
      <c r="B2954" s="21" t="s">
        <v>9</v>
      </c>
      <c r="C2954" s="27">
        <f t="shared" si="2125"/>
        <v>0</v>
      </c>
      <c r="D2954" s="27">
        <f t="shared" si="2148"/>
        <v>0</v>
      </c>
      <c r="E2954" s="27" t="b">
        <f t="shared" ref="E2954:E3017" si="2171">IF(OR(I2954&gt;Max_Parcels, AI2954&gt;8000000000),TRUE,FALSE)</f>
        <v>1</v>
      </c>
      <c r="F2954" s="29">
        <f t="shared" si="2126"/>
        <v>0</v>
      </c>
      <c r="G2954" s="27">
        <f t="shared" si="2149"/>
        <v>0</v>
      </c>
      <c r="H2954" s="22">
        <f t="shared" si="2127"/>
        <v>32197115393.494373</v>
      </c>
      <c r="I2954" s="23">
        <f t="shared" si="2128"/>
        <v>132580106.5049091</v>
      </c>
      <c r="J2954" s="23">
        <f t="shared" si="2129"/>
        <v>1086</v>
      </c>
      <c r="K2954" s="19">
        <f t="shared" si="2150"/>
        <v>225.0831931027827</v>
      </c>
      <c r="L2954" s="16">
        <f t="shared" si="2130"/>
        <v>222.08658460372945</v>
      </c>
      <c r="M2954" s="23">
        <f>M2953-IF($B2954="B",(Percent_Rent_In_Elsies*2.49%/12 * H2953)/K2953,0)+IF($B2954="D",N2954,0)+IF(B2954="D",AK2953)+IF(B2954="C",F2953*90%)-(Y2954-Y2953)-IF($B2954="A",Q2953/K2953) + IF($B2954="A",Q2953/K2953)</f>
        <v>-50566306.887444653</v>
      </c>
      <c r="N2954" s="23">
        <f t="shared" si="2131"/>
        <v>0</v>
      </c>
      <c r="O2954" s="22">
        <f t="shared" si="2132"/>
        <v>22881011.935069963</v>
      </c>
      <c r="P2954" s="22">
        <f t="shared" si="2163"/>
        <v>0</v>
      </c>
      <c r="Q2954" s="22">
        <f t="shared" si="2164"/>
        <v>0</v>
      </c>
      <c r="R2954" s="22">
        <f t="shared" si="2133"/>
        <v>393649192.93472522</v>
      </c>
      <c r="S2954" s="16">
        <f t="shared" si="2170"/>
        <v>0</v>
      </c>
      <c r="T2954" s="15">
        <f t="shared" si="2134"/>
        <v>9868504.9480186552</v>
      </c>
      <c r="U2954" s="23">
        <f t="shared" si="2151"/>
        <v>1748905.3158889925</v>
      </c>
      <c r="V2954" s="23">
        <f t="shared" si="2152"/>
        <v>0</v>
      </c>
      <c r="W2954" s="23">
        <f t="shared" si="2165"/>
        <v>145499.61030690453</v>
      </c>
      <c r="X2954" s="23">
        <f t="shared" si="2153"/>
        <v>39387070.587488987</v>
      </c>
      <c r="Y2954" s="23">
        <f t="shared" si="2135"/>
        <v>13825559.361691331</v>
      </c>
      <c r="Z2954" s="3">
        <f t="shared" si="2136"/>
        <v>0</v>
      </c>
      <c r="AA2954" s="23">
        <f t="shared" si="2137"/>
        <v>65545548.286297008</v>
      </c>
      <c r="AB2954" s="26">
        <f t="shared" si="2154"/>
        <v>70086276.274228573</v>
      </c>
      <c r="AC2954" s="23">
        <f t="shared" si="2155"/>
        <v>74889487.274228647</v>
      </c>
      <c r="AD2954" s="23">
        <f t="shared" si="2161"/>
        <v>4803211</v>
      </c>
      <c r="AE2954" s="24">
        <f t="shared" si="2169"/>
        <v>70086276.274228647</v>
      </c>
      <c r="AF2954" s="3">
        <f t="shared" si="2156"/>
        <v>0</v>
      </c>
      <c r="AG2954" s="2">
        <f t="shared" si="2138"/>
        <v>0</v>
      </c>
      <c r="AH2954" s="2">
        <f t="shared" si="2139"/>
        <v>183.75703264653851</v>
      </c>
      <c r="AI2954" s="23">
        <f t="shared" si="2162"/>
        <v>10538000929.965963</v>
      </c>
      <c r="AJ2954" s="23">
        <f t="shared" si="2140"/>
        <v>6219.922423797766</v>
      </c>
      <c r="AK2954" s="23">
        <f t="shared" si="2141"/>
        <v>0</v>
      </c>
      <c r="AL2954" s="23">
        <f t="shared" si="2166"/>
        <v>0</v>
      </c>
      <c r="AM2954" s="23">
        <f t="shared" si="2167"/>
        <v>0</v>
      </c>
      <c r="AN2954" s="16">
        <f t="shared" si="2157"/>
        <v>0</v>
      </c>
      <c r="AO2954" s="23">
        <f t="shared" si="2158"/>
        <v>0</v>
      </c>
      <c r="AP2954" s="22">
        <f t="shared" si="2159"/>
        <v>0</v>
      </c>
      <c r="AQ2954" s="30">
        <f t="shared" si="2142"/>
        <v>20658195875.189468</v>
      </c>
      <c r="AR2954" s="28">
        <f t="shared" si="2143"/>
        <v>10149705462.81752</v>
      </c>
      <c r="AS2954" s="25">
        <f t="shared" si="2144"/>
        <v>200337590.02425668</v>
      </c>
      <c r="AT2954" s="32">
        <f t="shared" si="2145"/>
        <v>0</v>
      </c>
      <c r="AU2954" s="23">
        <f t="shared" si="2146"/>
        <v>0</v>
      </c>
      <c r="AV2954" s="22">
        <f t="shared" si="2147"/>
        <v>2992635001.4081569</v>
      </c>
      <c r="AW2954" s="31">
        <f t="shared" si="2160"/>
        <v>13769076764.067747</v>
      </c>
      <c r="AX2954" s="21"/>
      <c r="AY2954" s="21"/>
      <c r="AZ2954" s="21"/>
      <c r="BA2954" s="21"/>
    </row>
    <row r="2955" spans="1:53" x14ac:dyDescent="0.25">
      <c r="A2955" s="21">
        <f t="shared" si="2168"/>
        <v>828</v>
      </c>
      <c r="B2955" s="21" t="s">
        <v>28</v>
      </c>
      <c r="C2955" s="27">
        <f t="shared" ref="C2955:C3018" si="2172">IF(E2954 = TRUE, 0, IF(AND($B2955="A",P2954&gt;0),P2954,0)+IFERROR(IF($B2955="A",Percent_Elsies*95%*AN2951),0))</f>
        <v>0</v>
      </c>
      <c r="D2955" s="27">
        <f t="shared" si="2148"/>
        <v>0</v>
      </c>
      <c r="E2955" s="27" t="b">
        <f t="shared" si="2171"/>
        <v>1</v>
      </c>
      <c r="F2955" s="29">
        <f t="shared" ref="F2955:F3018" si="2173">D2955/K2955</f>
        <v>0</v>
      </c>
      <c r="G2955" s="27">
        <f t="shared" si="2149"/>
        <v>0</v>
      </c>
      <c r="H2955" s="22">
        <f t="shared" ref="H2955:H3018" si="2174">(H2954*K2955/K2954+G2955+D2955)*IF(B2955="A",(1+Inflation_Rate/12),1)</f>
        <v>32197115393.494373</v>
      </c>
      <c r="I2955" s="23">
        <f t="shared" ref="I2955:I3018" si="2175">I2954+(G2955+D2955)/L2955</f>
        <v>132580106.5049091</v>
      </c>
      <c r="J2955" s="23">
        <f t="shared" ref="J2955:J3018" si="2176">J2954+IF(AND($B2955="A",M2955&lt;0,AR2954&gt;0,E2954=FALSE),MIN(_xlfn.FLOOR.MATH(1 + (-M2955*2)/(Buy_On_Revalue)),30),0)</f>
        <v>1086</v>
      </c>
      <c r="K2955" s="19">
        <f t="shared" si="2150"/>
        <v>225.0831931027827</v>
      </c>
      <c r="L2955" s="16">
        <f t="shared" ref="L2955:L3018" si="2177">(L2954/K2954)*K2955*IF(B2955="A",(1+Inflation_Rate/12),1)</f>
        <v>222.08658460372945</v>
      </c>
      <c r="M2955" s="23">
        <f>M2954-IF($B2955="B",(Percent_Rent_In_Elsies*2.49%/12 * H2954)/K2954,0)+IF($B2955="D",N2955,0)+IF(B2955="D",AK2954)+IF(B2955="C",F2954*90%)-(Y2955-Y2954)-IF($B2955="A",Q2954/K2954) + IF($B2955="A",Q2954/K2954)</f>
        <v>-50566306.887444653</v>
      </c>
      <c r="N2955" s="23">
        <f t="shared" ref="N2955:N3018" si="2178">IF(B2955="D", IF(V2954&gt;(Percent_Elsies*(S2954+V2954)),V2954-(Percent_Elsies)*(S2954+V2954),0),0)</f>
        <v>0</v>
      </c>
      <c r="O2955" s="22">
        <f t="shared" ref="O2955:O3018" si="2179">IF(B2955="D",IF(S2954&gt;Percent_Dollars*(S2954+V2954),S2954-(Percent_Dollars*(S2954+V2954)),0),0)</f>
        <v>0</v>
      </c>
      <c r="P2955" s="22">
        <f t="shared" si="2163"/>
        <v>22881011.935069963</v>
      </c>
      <c r="Q2955" s="22">
        <f t="shared" si="2164"/>
        <v>0</v>
      </c>
      <c r="R2955" s="22">
        <f t="shared" ref="R2955:R3018" si="2180">R2954+IF($B2955="B",5%*AN2955,0)-IF(B2955="B",R2954/12,0)+IF($B2955="C", AP2954,0)</f>
        <v>393649192.93472522</v>
      </c>
      <c r="S2955" s="16">
        <f t="shared" si="2170"/>
        <v>0</v>
      </c>
      <c r="T2955" s="15">
        <f t="shared" ref="T2955:T3018" si="2181">IF($B2955="E",0,T2954+IF(B2955="B", Percent_Dollars*95%*AN2955,0)  + IF($B2955="D",N2955*MM_Bottom*K2955)+IF($B2955="D",S2954-O2955))</f>
        <v>0</v>
      </c>
      <c r="U2955" s="23">
        <f t="shared" si="2151"/>
        <v>1748905.3158889925</v>
      </c>
      <c r="V2955" s="23">
        <f t="shared" si="2152"/>
        <v>0</v>
      </c>
      <c r="W2955" s="23">
        <f t="shared" si="2165"/>
        <v>0</v>
      </c>
      <c r="X2955" s="23">
        <f t="shared" si="2153"/>
        <v>39387070.587488987</v>
      </c>
      <c r="Y2955" s="23">
        <f t="shared" ref="Y2955:Y3018" si="2182">50%*$H$10*(AS2954/$AS$10)*((4/3)/12+2.49%/4)</f>
        <v>13825559.361691331</v>
      </c>
      <c r="Z2955" s="3">
        <f t="shared" ref="Z2955:Z3018" si="2183">IF($B2955="E",W2954*3.5%/Percent_Elsies,0)</f>
        <v>7274.980515345228</v>
      </c>
      <c r="AA2955" s="23">
        <f t="shared" ref="AA2955:AA3018" si="2184">AA2954+IF($B2955="E",W2954*52.5%/Percent_Elsies,0)-IF($B2955="D",AK2954)</f>
        <v>65654672.99402719</v>
      </c>
      <c r="AB2955" s="26">
        <f t="shared" si="2154"/>
        <v>70086276.274228573</v>
      </c>
      <c r="AC2955" s="23">
        <f t="shared" si="2155"/>
        <v>74889487.274228647</v>
      </c>
      <c r="AD2955" s="23">
        <f t="shared" si="2161"/>
        <v>4803211</v>
      </c>
      <c r="AE2955" s="24">
        <f t="shared" si="2169"/>
        <v>70086276.274228647</v>
      </c>
      <c r="AF2955" s="3">
        <f t="shared" si="2156"/>
        <v>0</v>
      </c>
      <c r="AG2955" s="2">
        <f t="shared" ref="AG2955:AG3018" si="2185">IF($B2955="E",(Z2955/AF2953)*12,0)</f>
        <v>872997661.84142733</v>
      </c>
      <c r="AH2955" s="2">
        <f t="shared" ref="AH2955:AH3018" si="2186">40%*H2955/AE2955</f>
        <v>183.75703264653851</v>
      </c>
      <c r="AI2955" s="23">
        <f t="shared" si="2162"/>
        <v>10555545314.010475</v>
      </c>
      <c r="AJ2955" s="23">
        <f t="shared" ref="AJ2955:AJ3018" si="2187">AJ2954*K2954/K2955</f>
        <v>6219.922423797766</v>
      </c>
      <c r="AK2955" s="23">
        <f t="shared" ref="AK2955:AK3018" si="2188">IF($B2955="C",((37/25)*1000/K2955)*AI2955/1000000 - AM2954/1000000,0)</f>
        <v>0</v>
      </c>
      <c r="AL2955" s="23">
        <f t="shared" si="2166"/>
        <v>0</v>
      </c>
      <c r="AM2955" s="23">
        <f t="shared" si="2167"/>
        <v>0</v>
      </c>
      <c r="AN2955" s="16">
        <f t="shared" si="2157"/>
        <v>0</v>
      </c>
      <c r="AO2955" s="23">
        <f t="shared" si="2158"/>
        <v>0</v>
      </c>
      <c r="AP2955" s="22">
        <f t="shared" si="2159"/>
        <v>0</v>
      </c>
      <c r="AQ2955" s="30">
        <f t="shared" ref="AQ2955:AQ3018" si="2189">(AQ2954+IF($B2955="B",AN2955*(5%+95%*Percent_Dollars))+IFERROR(IF($B2955="A",AN2951*95%*Percent_Elsies),0)+IF($B2955="B",D2955)+AP2955+IF($B2955="B",(Percent_Rent_In_Elsies*2.49%*H2954/12)*MM_Top,0)-IF($B2955="C",F2954*MM_Bottom*K2955*65%)) + IF($B2955="A",Q2954*(MM_Top - MM_Bottom)) - IF($B2955="A",Q2954)</f>
        <v>20658195875.189468</v>
      </c>
      <c r="AR2955" s="28">
        <f t="shared" ref="AR2955:AR3018" si="2190">(AR2954+IF($B2955="B",((Percent_Rent_In_Elsies)*2.49%*H2954/12)*MM_Top,0)-IF($B2955="D",N2955*MM_Bottom*K2955)-IF($B2955="C",F2954*MM_Bottom*K2955*65%)) + IF($B2955="A",Q2954*(MM_Top - MM_Bottom))</f>
        <v>10149705462.81752</v>
      </c>
      <c r="AS2955" s="25">
        <f t="shared" ref="AS2955:AS3018" si="2191">AS2954+G2955+D2955</f>
        <v>200337590.02425668</v>
      </c>
      <c r="AT2955" s="32">
        <f t="shared" ref="AT2955:AT3018" si="2192">IF($B2955="E",W2954*7%/Percent_Elsies,0)</f>
        <v>14549.961030690456</v>
      </c>
      <c r="AU2955" s="23">
        <f t="shared" ref="AU2955:AU3018" si="2193">IF($B2955="E",W2954*7%/Percent_Elsies,0)</f>
        <v>14549.961030690456</v>
      </c>
      <c r="AV2955" s="22">
        <f t="shared" ref="AV2955:AV3018" si="2194">AV2954+IF($B2955="E",T2954*30%/Percent_Dollars)</f>
        <v>3002503506.3561754</v>
      </c>
      <c r="AW2955" s="31">
        <f t="shared" si="2160"/>
        <v>13769076764.067747</v>
      </c>
      <c r="AX2955" s="21"/>
      <c r="AY2955" s="21"/>
      <c r="AZ2955" s="21"/>
      <c r="BA2955" s="21"/>
    </row>
    <row r="2956" spans="1:53" x14ac:dyDescent="0.25">
      <c r="A2956">
        <f t="shared" si="2168"/>
        <v>829</v>
      </c>
      <c r="B2956" t="s">
        <v>6</v>
      </c>
      <c r="C2956" s="27">
        <f t="shared" si="2172"/>
        <v>0</v>
      </c>
      <c r="D2956" s="27">
        <f t="shared" ref="D2956:D3019" si="2195">IF(AND($B2956="B",M2956&lt;0,AR2955&gt;0,E2955=FALSE),MIN(AR2955,Buy_On_Revalue*K2956*(J2955-J2954)),0)</f>
        <v>0</v>
      </c>
      <c r="E2956" s="27" t="b">
        <f t="shared" si="2171"/>
        <v>1</v>
      </c>
      <c r="F2956" s="29">
        <f t="shared" si="2173"/>
        <v>0</v>
      </c>
      <c r="G2956" s="27">
        <f t="shared" ref="G2956:G3019" si="2196">C2956</f>
        <v>0</v>
      </c>
      <c r="H2956" s="22">
        <f t="shared" si="2174"/>
        <v>32250777252.483532</v>
      </c>
      <c r="I2956" s="23">
        <f t="shared" si="2175"/>
        <v>132580106.5049091</v>
      </c>
      <c r="J2956" s="23">
        <f t="shared" si="2176"/>
        <v>1086</v>
      </c>
      <c r="K2956" s="19">
        <f t="shared" ref="K2956:K3019" si="2197">IF(J2956-J2955 &gt; 0,K2955*(1+0.005)^(J2956-J2955),K2955)</f>
        <v>225.0831931027827</v>
      </c>
      <c r="L2956" s="16">
        <f t="shared" si="2177"/>
        <v>222.45672891140234</v>
      </c>
      <c r="M2956" s="23">
        <f>M2955-IF($B2956="B",(Percent_Rent_In_Elsies*2.49%/12 * H2955)/K2955,0)+IF($B2956="D",N2956,0)+IF(B2956="D",AK2955)+IF(B2956="C",F2955*90%)-(Y2956-Y2955)-IF($B2956="A",Q2955/K2955) + IF($B2956="A",Q2955/K2955)</f>
        <v>-50566306.887444653</v>
      </c>
      <c r="N2956" s="23">
        <f t="shared" si="2178"/>
        <v>0</v>
      </c>
      <c r="O2956" s="22">
        <f t="shared" si="2179"/>
        <v>0</v>
      </c>
      <c r="P2956" s="22">
        <f t="shared" si="2163"/>
        <v>0</v>
      </c>
      <c r="Q2956" s="22">
        <f t="shared" si="2164"/>
        <v>0</v>
      </c>
      <c r="R2956" s="22">
        <f t="shared" si="2180"/>
        <v>393649192.93472522</v>
      </c>
      <c r="S2956" s="16">
        <f t="shared" si="2170"/>
        <v>0</v>
      </c>
      <c r="T2956" s="15">
        <f t="shared" si="2181"/>
        <v>0</v>
      </c>
      <c r="U2956" s="23">
        <f t="shared" ref="U2956:U3019" si="2198">U2955-IF($B2956="B",U2955/12)+IF($B2956="C",AO2955)+IF(B2956="C",F2955*10%)</f>
        <v>1748905.3158889925</v>
      </c>
      <c r="V2956" s="23">
        <f t="shared" ref="V2956:V3019" si="2199">IF($B2956="D", 0, V2955+IF($B2956="B",U2955/12,0))</f>
        <v>0</v>
      </c>
      <c r="W2956" s="23">
        <f t="shared" si="2165"/>
        <v>0</v>
      </c>
      <c r="X2956" s="23">
        <f t="shared" ref="X2956:X3019" si="2200">X2955+IFERROR(IF($B2956="A",Z2955,0),0)  + AT2955 + AU2955 - IF($B2956="A",Q2955/K2955)</f>
        <v>39423445.490065716</v>
      </c>
      <c r="Y2956" s="23">
        <f t="shared" si="2182"/>
        <v>13825559.361691331</v>
      </c>
      <c r="Z2956" s="3">
        <f t="shared" si="2183"/>
        <v>0</v>
      </c>
      <c r="AA2956" s="23">
        <f t="shared" si="2184"/>
        <v>65654672.99402719</v>
      </c>
      <c r="AB2956" s="26">
        <f t="shared" ref="AB2956:AB3019" si="2201">M2956+SUM(U2956:AA2956)+AO2956+AT2956+AU2956</f>
        <v>70086276.274228573</v>
      </c>
      <c r="AC2956" s="23">
        <f t="shared" ref="AC2956:AC3019" si="2202">AC2955+G2956+IF($B2956="C",F2955)</f>
        <v>74889487.274228647</v>
      </c>
      <c r="AD2956" s="23">
        <f t="shared" si="2161"/>
        <v>4803211</v>
      </c>
      <c r="AE2956" s="24">
        <f t="shared" si="2169"/>
        <v>70086276.274228647</v>
      </c>
      <c r="AF2956" s="3">
        <f t="shared" ref="AF2956:AF3019" si="2203">IF($B2956="C",MAX(AE2956-AA2956-Y2956-U2956-V2956-W2956-AO2956-AT2956-AU2956,0.0001),0)</f>
        <v>0</v>
      </c>
      <c r="AG2956" s="2">
        <f t="shared" si="2185"/>
        <v>0</v>
      </c>
      <c r="AH2956" s="2">
        <f t="shared" si="2186"/>
        <v>184.06329436761607</v>
      </c>
      <c r="AI2956" s="23">
        <f t="shared" si="2162"/>
        <v>10555545314.010475</v>
      </c>
      <c r="AJ2956" s="23">
        <f t="shared" si="2187"/>
        <v>6219.922423797766</v>
      </c>
      <c r="AK2956" s="23">
        <f t="shared" si="2188"/>
        <v>0</v>
      </c>
      <c r="AL2956" s="23">
        <f t="shared" si="2166"/>
        <v>0</v>
      </c>
      <c r="AM2956" s="23">
        <f t="shared" si="2167"/>
        <v>0</v>
      </c>
      <c r="AN2956" s="16">
        <f t="shared" ref="AN2956:AN3019" si="2204">IF($B2956="B",(G2950)/2,0)</f>
        <v>0</v>
      </c>
      <c r="AO2956" s="23">
        <f t="shared" ref="AO2956:AO3019" si="2205">IF($B2956="B",(Percent_Rent_In_Elsies*2.49%/12*H2955)/K2955,0)</f>
        <v>0</v>
      </c>
      <c r="AP2956" s="22">
        <f t="shared" ref="AP2956:AP3019" si="2206">IF($B2956="B",(1-Percent_Rent_In_Elsies)*2.49%*H2955/12,0)</f>
        <v>0</v>
      </c>
      <c r="AQ2956" s="30">
        <f t="shared" si="2189"/>
        <v>20658195875.189468</v>
      </c>
      <c r="AR2956" s="28">
        <f t="shared" si="2190"/>
        <v>10149705462.81752</v>
      </c>
      <c r="AS2956" s="25">
        <f t="shared" si="2191"/>
        <v>200337590.02425668</v>
      </c>
      <c r="AT2956" s="32">
        <f t="shared" si="2192"/>
        <v>0</v>
      </c>
      <c r="AU2956" s="23">
        <f t="shared" si="2193"/>
        <v>0</v>
      </c>
      <c r="AV2956" s="22">
        <f t="shared" si="2194"/>
        <v>3002503506.3561754</v>
      </c>
      <c r="AW2956" s="31">
        <f t="shared" ref="AW2956:AW3019" si="2207">SUM(AR2956:AS2956)+AV2956 +SUM(O2956:T2956)+AP2956</f>
        <v>13746195752.132677</v>
      </c>
    </row>
    <row r="2957" spans="1:53" x14ac:dyDescent="0.25">
      <c r="A2957">
        <f t="shared" si="2168"/>
        <v>829</v>
      </c>
      <c r="B2957" t="s">
        <v>7</v>
      </c>
      <c r="C2957" s="27">
        <f t="shared" si="2172"/>
        <v>0</v>
      </c>
      <c r="D2957" s="27">
        <f t="shared" si="2195"/>
        <v>0</v>
      </c>
      <c r="E2957" s="27" t="b">
        <f t="shared" si="2171"/>
        <v>1</v>
      </c>
      <c r="F2957" s="29">
        <f t="shared" si="2173"/>
        <v>0</v>
      </c>
      <c r="G2957" s="27">
        <f t="shared" si="2196"/>
        <v>0</v>
      </c>
      <c r="H2957" s="22">
        <f t="shared" si="2174"/>
        <v>32250777252.483536</v>
      </c>
      <c r="I2957" s="23">
        <f t="shared" si="2175"/>
        <v>132580106.5049091</v>
      </c>
      <c r="J2957" s="23">
        <f t="shared" si="2176"/>
        <v>1086</v>
      </c>
      <c r="K2957" s="19">
        <f t="shared" si="2197"/>
        <v>225.0831931027827</v>
      </c>
      <c r="L2957" s="16">
        <f t="shared" si="2177"/>
        <v>222.45672891140234</v>
      </c>
      <c r="M2957" s="23">
        <f>M2956-IF($B2957="B",(Percent_Rent_In_Elsies*2.49%/12 * H2956)/K2956,0)+IF($B2957="D",N2957,0)+IF(B2957="D",AK2956)+IF(B2957="C",F2956*90%)-(Y2957-Y2956)-IF($B2957="A",Q2956/K2956) + IF($B2957="A",Q2956/K2956)</f>
        <v>-50714963.839295216</v>
      </c>
      <c r="N2957" s="23">
        <f t="shared" si="2178"/>
        <v>0</v>
      </c>
      <c r="O2957" s="22">
        <f t="shared" si="2179"/>
        <v>0</v>
      </c>
      <c r="P2957" s="22">
        <f t="shared" si="2163"/>
        <v>0</v>
      </c>
      <c r="Q2957" s="22">
        <f t="shared" si="2164"/>
        <v>0</v>
      </c>
      <c r="R2957" s="22">
        <f t="shared" si="2180"/>
        <v>360845093.52349812</v>
      </c>
      <c r="S2957" s="16">
        <f t="shared" si="2170"/>
        <v>32804099.411227103</v>
      </c>
      <c r="T2957" s="15">
        <f t="shared" si="2181"/>
        <v>0</v>
      </c>
      <c r="U2957" s="23">
        <f t="shared" si="2198"/>
        <v>1603163.2062315764</v>
      </c>
      <c r="V2957" s="23">
        <f t="shared" si="2199"/>
        <v>145742.10965741603</v>
      </c>
      <c r="W2957" s="23">
        <f t="shared" si="2165"/>
        <v>0</v>
      </c>
      <c r="X2957" s="23">
        <f t="shared" si="2200"/>
        <v>39423445.490065716</v>
      </c>
      <c r="Y2957" s="23">
        <f t="shared" si="2182"/>
        <v>13825559.361691331</v>
      </c>
      <c r="Z2957" s="3">
        <f t="shared" si="2183"/>
        <v>0</v>
      </c>
      <c r="AA2957" s="23">
        <f t="shared" si="2184"/>
        <v>65654672.99402719</v>
      </c>
      <c r="AB2957" s="26">
        <f t="shared" si="2201"/>
        <v>70086276.274228573</v>
      </c>
      <c r="AC2957" s="23">
        <f t="shared" si="2202"/>
        <v>74889487.274228647</v>
      </c>
      <c r="AD2957" s="23">
        <f t="shared" ref="AD2957:AD3020" si="2208">AD2956</f>
        <v>4803211</v>
      </c>
      <c r="AE2957" s="24">
        <f t="shared" si="2169"/>
        <v>70086276.274228647</v>
      </c>
      <c r="AF2957" s="3">
        <f t="shared" si="2203"/>
        <v>0</v>
      </c>
      <c r="AG2957" s="2">
        <f t="shared" si="2185"/>
        <v>0</v>
      </c>
      <c r="AH2957" s="2">
        <f t="shared" si="2186"/>
        <v>184.06329436761609</v>
      </c>
      <c r="AI2957" s="23">
        <f t="shared" ref="AI2957:AI3020" si="2209">AA2957/(AJ2957/1000000)</f>
        <v>10555545314.010475</v>
      </c>
      <c r="AJ2957" s="23">
        <f t="shared" si="2187"/>
        <v>6219.922423797766</v>
      </c>
      <c r="AK2957" s="23">
        <f t="shared" si="2188"/>
        <v>0</v>
      </c>
      <c r="AL2957" s="23">
        <f t="shared" si="2166"/>
        <v>7517480.799041748</v>
      </c>
      <c r="AM2957" s="23">
        <f t="shared" si="2167"/>
        <v>7013722108.864337</v>
      </c>
      <c r="AN2957" s="16">
        <f t="shared" si="2204"/>
        <v>0</v>
      </c>
      <c r="AO2957" s="23">
        <f t="shared" si="2205"/>
        <v>148656.95185056445</v>
      </c>
      <c r="AP2957" s="22">
        <f t="shared" si="2206"/>
        <v>33460181.399451669</v>
      </c>
      <c r="AQ2957" s="30">
        <f t="shared" si="2189"/>
        <v>20724831826.446476</v>
      </c>
      <c r="AR2957" s="28">
        <f t="shared" si="2190"/>
        <v>10182881232.675076</v>
      </c>
      <c r="AS2957" s="25">
        <f t="shared" si="2191"/>
        <v>200337590.02425668</v>
      </c>
      <c r="AT2957" s="32">
        <f t="shared" si="2192"/>
        <v>0</v>
      </c>
      <c r="AU2957" s="23">
        <f t="shared" si="2193"/>
        <v>0</v>
      </c>
      <c r="AV2957" s="22">
        <f t="shared" si="2194"/>
        <v>3002503506.3561754</v>
      </c>
      <c r="AW2957" s="31">
        <f t="shared" si="2207"/>
        <v>13812831703.389685</v>
      </c>
    </row>
    <row r="2958" spans="1:53" s="21" customFormat="1" x14ac:dyDescent="0.25">
      <c r="A2958">
        <f t="shared" si="2168"/>
        <v>829</v>
      </c>
      <c r="B2958" t="s">
        <v>8</v>
      </c>
      <c r="C2958" s="27">
        <f t="shared" si="2172"/>
        <v>0</v>
      </c>
      <c r="D2958" s="27">
        <f t="shared" si="2195"/>
        <v>0</v>
      </c>
      <c r="E2958" s="27" t="b">
        <f t="shared" si="2171"/>
        <v>1</v>
      </c>
      <c r="F2958" s="29">
        <f t="shared" si="2173"/>
        <v>0</v>
      </c>
      <c r="G2958" s="27">
        <f t="shared" si="2196"/>
        <v>0</v>
      </c>
      <c r="H2958" s="22">
        <f t="shared" si="2174"/>
        <v>32250777252.483536</v>
      </c>
      <c r="I2958" s="23">
        <f t="shared" si="2175"/>
        <v>132580106.5049091</v>
      </c>
      <c r="J2958" s="23">
        <f t="shared" si="2176"/>
        <v>1086</v>
      </c>
      <c r="K2958" s="19">
        <f t="shared" si="2197"/>
        <v>225.0831931027827</v>
      </c>
      <c r="L2958" s="16">
        <f t="shared" si="2177"/>
        <v>222.45672891140234</v>
      </c>
      <c r="M2958" s="23">
        <f>M2957-IF($B2958="B",(Percent_Rent_In_Elsies*2.49%/12 * H2957)/K2957,0)+IF($B2958="D",N2958,0)+IF(B2958="D",AK2957)+IF(B2958="C",F2957*90%)-(Y2958-Y2957)-IF($B2958="A",Q2957/K2957) + IF($B2958="A",Q2957/K2957)</f>
        <v>-50714963.839295216</v>
      </c>
      <c r="N2958" s="23">
        <f t="shared" si="2178"/>
        <v>0</v>
      </c>
      <c r="O2958" s="22">
        <f t="shared" si="2179"/>
        <v>0</v>
      </c>
      <c r="P2958" s="22">
        <f t="shared" si="2163"/>
        <v>0</v>
      </c>
      <c r="Q2958" s="22">
        <f t="shared" si="2164"/>
        <v>0</v>
      </c>
      <c r="R2958" s="22">
        <f t="shared" si="2180"/>
        <v>394305274.92294979</v>
      </c>
      <c r="S2958" s="16">
        <f t="shared" si="2170"/>
        <v>32804099.411227103</v>
      </c>
      <c r="T2958" s="15">
        <f t="shared" si="2181"/>
        <v>0</v>
      </c>
      <c r="U2958" s="23">
        <f t="shared" si="2198"/>
        <v>1751820.1580821408</v>
      </c>
      <c r="V2958" s="23">
        <f t="shared" si="2199"/>
        <v>145742.10965741603</v>
      </c>
      <c r="W2958" s="23">
        <f t="shared" si="2165"/>
        <v>0</v>
      </c>
      <c r="X2958" s="23">
        <f t="shared" si="2200"/>
        <v>39423445.490065716</v>
      </c>
      <c r="Y2958" s="23">
        <f t="shared" si="2182"/>
        <v>13825559.361691331</v>
      </c>
      <c r="Z2958" s="3">
        <f t="shared" si="2183"/>
        <v>0</v>
      </c>
      <c r="AA2958" s="23">
        <f t="shared" si="2184"/>
        <v>65654672.99402719</v>
      </c>
      <c r="AB2958" s="26">
        <f t="shared" si="2201"/>
        <v>70086276.274228573</v>
      </c>
      <c r="AC2958" s="23">
        <f t="shared" si="2202"/>
        <v>74889487.274228647</v>
      </c>
      <c r="AD2958" s="23">
        <f t="shared" si="2208"/>
        <v>4803211</v>
      </c>
      <c r="AE2958" s="24">
        <f t="shared" si="2169"/>
        <v>70086276.274228647</v>
      </c>
      <c r="AF2958" s="3">
        <f t="shared" si="2203"/>
        <v>1E-4</v>
      </c>
      <c r="AG2958" s="2">
        <f t="shared" si="2185"/>
        <v>0</v>
      </c>
      <c r="AH2958" s="2">
        <f t="shared" si="2186"/>
        <v>184.06329436761609</v>
      </c>
      <c r="AI2958" s="23">
        <f t="shared" si="2209"/>
        <v>10555545314.010475</v>
      </c>
      <c r="AJ2958" s="23">
        <f t="shared" si="2187"/>
        <v>6219.922423797766</v>
      </c>
      <c r="AK2958" s="23">
        <f t="shared" si="2188"/>
        <v>62392.646484821518</v>
      </c>
      <c r="AL2958" s="23">
        <f t="shared" si="2166"/>
        <v>0</v>
      </c>
      <c r="AM2958" s="23">
        <f t="shared" si="2167"/>
        <v>0</v>
      </c>
      <c r="AN2958" s="16">
        <f t="shared" si="2204"/>
        <v>0</v>
      </c>
      <c r="AO2958" s="23">
        <f t="shared" si="2205"/>
        <v>0</v>
      </c>
      <c r="AP2958" s="22">
        <f t="shared" si="2206"/>
        <v>0</v>
      </c>
      <c r="AQ2958" s="30">
        <f t="shared" si="2189"/>
        <v>20724831826.446476</v>
      </c>
      <c r="AR2958" s="28">
        <f t="shared" si="2190"/>
        <v>10182881232.675076</v>
      </c>
      <c r="AS2958" s="25">
        <f t="shared" si="2191"/>
        <v>200337590.02425668</v>
      </c>
      <c r="AT2958" s="32">
        <f t="shared" si="2192"/>
        <v>0</v>
      </c>
      <c r="AU2958" s="23">
        <f t="shared" si="2193"/>
        <v>0</v>
      </c>
      <c r="AV2958" s="22">
        <f t="shared" si="2194"/>
        <v>3002503506.3561754</v>
      </c>
      <c r="AW2958" s="31">
        <f t="shared" si="2207"/>
        <v>13812831703.389685</v>
      </c>
      <c r="AX2958"/>
      <c r="AY2958"/>
      <c r="AZ2958"/>
      <c r="BA2958"/>
    </row>
    <row r="2959" spans="1:53" s="21" customFormat="1" x14ac:dyDescent="0.25">
      <c r="A2959">
        <f t="shared" si="2168"/>
        <v>829</v>
      </c>
      <c r="B2959" t="s">
        <v>9</v>
      </c>
      <c r="C2959" s="27">
        <f t="shared" si="2172"/>
        <v>0</v>
      </c>
      <c r="D2959" s="27">
        <f t="shared" si="2195"/>
        <v>0</v>
      </c>
      <c r="E2959" s="27" t="b">
        <f t="shared" si="2171"/>
        <v>1</v>
      </c>
      <c r="F2959" s="29">
        <f t="shared" si="2173"/>
        <v>0</v>
      </c>
      <c r="G2959" s="27">
        <f t="shared" si="2196"/>
        <v>0</v>
      </c>
      <c r="H2959" s="22">
        <f t="shared" si="2174"/>
        <v>32250777252.483536</v>
      </c>
      <c r="I2959" s="23">
        <f t="shared" si="2175"/>
        <v>132580106.5049091</v>
      </c>
      <c r="J2959" s="23">
        <f t="shared" si="2176"/>
        <v>1086</v>
      </c>
      <c r="K2959" s="19">
        <f t="shared" si="2197"/>
        <v>225.0831931027827</v>
      </c>
      <c r="L2959" s="16">
        <f t="shared" si="2177"/>
        <v>222.45672891140234</v>
      </c>
      <c r="M2959" s="23">
        <f>M2958-IF($B2959="B",(Percent_Rent_In_Elsies*2.49%/12 * H2958)/K2958,0)+IF($B2959="D",N2959,0)+IF(B2959="D",AK2958)+IF(B2959="C",F2958*90%)-(Y2959-Y2958)-IF($B2959="A",Q2958/K2958) + IF($B2959="A",Q2958/K2958)</f>
        <v>-50652571.192810394</v>
      </c>
      <c r="N2959" s="23">
        <f t="shared" si="2178"/>
        <v>0</v>
      </c>
      <c r="O2959" s="22">
        <f t="shared" si="2179"/>
        <v>22919146.954961747</v>
      </c>
      <c r="P2959" s="22">
        <f t="shared" ref="P2959:P3022" si="2210">IF(AG2959 &gt; Retail_Freeze_Above, O2958,0)</f>
        <v>0</v>
      </c>
      <c r="Q2959" s="22">
        <f t="shared" ref="Q2959:Q3022" si="2211">IF(AG2959&lt;=Retail_Freeze_Above,O2958,0)</f>
        <v>0</v>
      </c>
      <c r="R2959" s="22">
        <f t="shared" si="2180"/>
        <v>394305274.92294979</v>
      </c>
      <c r="S2959" s="16">
        <f t="shared" si="2170"/>
        <v>0</v>
      </c>
      <c r="T2959" s="15">
        <f t="shared" si="2181"/>
        <v>9884952.4562653564</v>
      </c>
      <c r="U2959" s="23">
        <f t="shared" si="2198"/>
        <v>1751820.1580821408</v>
      </c>
      <c r="V2959" s="23">
        <f t="shared" si="2199"/>
        <v>0</v>
      </c>
      <c r="W2959" s="23">
        <f t="shared" ref="W2959:W3022" si="2212">IF($B2959="E",0,W2958+IF(B2959="D",V2958,0)+IF($B2959="A",G2959))-IF($B2959="D",N2959)+IF($B2959="A",Q2958/K2958)</f>
        <v>145742.10965741603</v>
      </c>
      <c r="X2959" s="23">
        <f t="shared" si="2200"/>
        <v>39423445.490065716</v>
      </c>
      <c r="Y2959" s="23">
        <f t="shared" si="2182"/>
        <v>13825559.361691331</v>
      </c>
      <c r="Z2959" s="3">
        <f t="shared" si="2183"/>
        <v>0</v>
      </c>
      <c r="AA2959" s="23">
        <f t="shared" si="2184"/>
        <v>65592280.347542368</v>
      </c>
      <c r="AB2959" s="26">
        <f t="shared" si="2201"/>
        <v>70086276.274228573</v>
      </c>
      <c r="AC2959" s="23">
        <f t="shared" si="2202"/>
        <v>74889487.274228647</v>
      </c>
      <c r="AD2959" s="23">
        <f t="shared" si="2208"/>
        <v>4803211</v>
      </c>
      <c r="AE2959" s="24">
        <f t="shared" si="2169"/>
        <v>70086276.274228647</v>
      </c>
      <c r="AF2959" s="3">
        <f t="shared" si="2203"/>
        <v>0</v>
      </c>
      <c r="AG2959" s="2">
        <f t="shared" si="2185"/>
        <v>0</v>
      </c>
      <c r="AH2959" s="2">
        <f t="shared" si="2186"/>
        <v>184.06329436761609</v>
      </c>
      <c r="AI2959" s="23">
        <f t="shared" si="2209"/>
        <v>10545514216.798378</v>
      </c>
      <c r="AJ2959" s="23">
        <f t="shared" si="2187"/>
        <v>6219.922423797766</v>
      </c>
      <c r="AK2959" s="23">
        <f t="shared" si="2188"/>
        <v>0</v>
      </c>
      <c r="AL2959" s="23">
        <f t="shared" si="2166"/>
        <v>0</v>
      </c>
      <c r="AM2959" s="23">
        <f t="shared" si="2167"/>
        <v>0</v>
      </c>
      <c r="AN2959" s="16">
        <f t="shared" si="2204"/>
        <v>0</v>
      </c>
      <c r="AO2959" s="23">
        <f t="shared" si="2205"/>
        <v>0</v>
      </c>
      <c r="AP2959" s="22">
        <f t="shared" si="2206"/>
        <v>0</v>
      </c>
      <c r="AQ2959" s="30">
        <f t="shared" si="2189"/>
        <v>20724831826.446476</v>
      </c>
      <c r="AR2959" s="28">
        <f t="shared" si="2190"/>
        <v>10182881232.675076</v>
      </c>
      <c r="AS2959" s="25">
        <f t="shared" si="2191"/>
        <v>200337590.02425668</v>
      </c>
      <c r="AT2959" s="32">
        <f t="shared" si="2192"/>
        <v>0</v>
      </c>
      <c r="AU2959" s="23">
        <f t="shared" si="2193"/>
        <v>0</v>
      </c>
      <c r="AV2959" s="22">
        <f t="shared" si="2194"/>
        <v>3002503506.3561754</v>
      </c>
      <c r="AW2959" s="31">
        <f t="shared" si="2207"/>
        <v>13812831703.389685</v>
      </c>
      <c r="AX2959"/>
      <c r="AY2959"/>
      <c r="AZ2959"/>
      <c r="BA2959"/>
    </row>
    <row r="2960" spans="1:53" x14ac:dyDescent="0.25">
      <c r="A2960" s="21">
        <f t="shared" si="2168"/>
        <v>829</v>
      </c>
      <c r="B2960" s="21" t="s">
        <v>28</v>
      </c>
      <c r="C2960" s="27">
        <f t="shared" si="2172"/>
        <v>0</v>
      </c>
      <c r="D2960" s="27">
        <f t="shared" si="2195"/>
        <v>0</v>
      </c>
      <c r="E2960" s="27" t="b">
        <f t="shared" si="2171"/>
        <v>1</v>
      </c>
      <c r="F2960" s="29">
        <f t="shared" si="2173"/>
        <v>0</v>
      </c>
      <c r="G2960" s="27">
        <f t="shared" si="2196"/>
        <v>0</v>
      </c>
      <c r="H2960" s="22">
        <f t="shared" si="2174"/>
        <v>32250777252.483536</v>
      </c>
      <c r="I2960" s="23">
        <f t="shared" si="2175"/>
        <v>132580106.5049091</v>
      </c>
      <c r="J2960" s="23">
        <f t="shared" si="2176"/>
        <v>1086</v>
      </c>
      <c r="K2960" s="19">
        <f t="shared" si="2197"/>
        <v>225.0831931027827</v>
      </c>
      <c r="L2960" s="16">
        <f t="shared" si="2177"/>
        <v>222.45672891140234</v>
      </c>
      <c r="M2960" s="23">
        <f>M2959-IF($B2960="B",(Percent_Rent_In_Elsies*2.49%/12 * H2959)/K2959,0)+IF($B2960="D",N2960,0)+IF(B2960="D",AK2959)+IF(B2960="C",F2959*90%)-(Y2960-Y2959)-IF($B2960="A",Q2959/K2959) + IF($B2960="A",Q2959/K2959)</f>
        <v>-50652571.192810394</v>
      </c>
      <c r="N2960" s="23">
        <f t="shared" si="2178"/>
        <v>0</v>
      </c>
      <c r="O2960" s="22">
        <f t="shared" si="2179"/>
        <v>0</v>
      </c>
      <c r="P2960" s="22">
        <f t="shared" si="2210"/>
        <v>22919146.954961747</v>
      </c>
      <c r="Q2960" s="22">
        <f t="shared" si="2211"/>
        <v>0</v>
      </c>
      <c r="R2960" s="22">
        <f t="shared" si="2180"/>
        <v>394305274.92294979</v>
      </c>
      <c r="S2960" s="16">
        <f t="shared" si="2170"/>
        <v>0</v>
      </c>
      <c r="T2960" s="15">
        <f t="shared" si="2181"/>
        <v>0</v>
      </c>
      <c r="U2960" s="23">
        <f t="shared" si="2198"/>
        <v>1751820.1580821408</v>
      </c>
      <c r="V2960" s="23">
        <f t="shared" si="2199"/>
        <v>0</v>
      </c>
      <c r="W2960" s="23">
        <f t="shared" si="2212"/>
        <v>0</v>
      </c>
      <c r="X2960" s="23">
        <f t="shared" si="2200"/>
        <v>39423445.490065716</v>
      </c>
      <c r="Y2960" s="23">
        <f t="shared" si="2182"/>
        <v>13825559.361691331</v>
      </c>
      <c r="Z2960" s="3">
        <f t="shared" si="2183"/>
        <v>7287.1054828708029</v>
      </c>
      <c r="AA2960" s="23">
        <f t="shared" si="2184"/>
        <v>65701586.92978543</v>
      </c>
      <c r="AB2960" s="26">
        <f t="shared" si="2201"/>
        <v>70086276.274228573</v>
      </c>
      <c r="AC2960" s="23">
        <f t="shared" si="2202"/>
        <v>74889487.274228647</v>
      </c>
      <c r="AD2960" s="23">
        <f t="shared" si="2208"/>
        <v>4803211</v>
      </c>
      <c r="AE2960" s="24">
        <f t="shared" si="2169"/>
        <v>70086276.274228647</v>
      </c>
      <c r="AF2960" s="3">
        <f t="shared" si="2203"/>
        <v>0</v>
      </c>
      <c r="AG2960" s="2">
        <f t="shared" si="2185"/>
        <v>874452657.94449627</v>
      </c>
      <c r="AH2960" s="2">
        <f t="shared" si="2186"/>
        <v>184.06329436761609</v>
      </c>
      <c r="AI2960" s="23">
        <f t="shared" si="2209"/>
        <v>10563087841.482964</v>
      </c>
      <c r="AJ2960" s="23">
        <f t="shared" si="2187"/>
        <v>6219.922423797766</v>
      </c>
      <c r="AK2960" s="23">
        <f t="shared" si="2188"/>
        <v>0</v>
      </c>
      <c r="AL2960" s="23">
        <f t="shared" ref="AL2960:AL3023" si="2213">IF($B2960="B",AI2960-AI2955,0)</f>
        <v>0</v>
      </c>
      <c r="AM2960" s="23">
        <f t="shared" si="2167"/>
        <v>0</v>
      </c>
      <c r="AN2960" s="16">
        <f t="shared" si="2204"/>
        <v>0</v>
      </c>
      <c r="AO2960" s="23">
        <f t="shared" si="2205"/>
        <v>0</v>
      </c>
      <c r="AP2960" s="22">
        <f t="shared" si="2206"/>
        <v>0</v>
      </c>
      <c r="AQ2960" s="30">
        <f t="shared" si="2189"/>
        <v>20724831826.446476</v>
      </c>
      <c r="AR2960" s="28">
        <f t="shared" si="2190"/>
        <v>10182881232.675076</v>
      </c>
      <c r="AS2960" s="25">
        <f t="shared" si="2191"/>
        <v>200337590.02425668</v>
      </c>
      <c r="AT2960" s="32">
        <f t="shared" si="2192"/>
        <v>14574.210965741606</v>
      </c>
      <c r="AU2960" s="23">
        <f t="shared" si="2193"/>
        <v>14574.210965741606</v>
      </c>
      <c r="AV2960" s="22">
        <f t="shared" si="2194"/>
        <v>3012388458.8124409</v>
      </c>
      <c r="AW2960" s="31">
        <f t="shared" si="2207"/>
        <v>13812831703.389683</v>
      </c>
    </row>
    <row r="2961" spans="1:53" x14ac:dyDescent="0.25">
      <c r="A2961">
        <f t="shared" si="2168"/>
        <v>830</v>
      </c>
      <c r="B2961" t="s">
        <v>6</v>
      </c>
      <c r="C2961" s="27">
        <f t="shared" si="2172"/>
        <v>0</v>
      </c>
      <c r="D2961" s="27">
        <f t="shared" si="2195"/>
        <v>0</v>
      </c>
      <c r="E2961" s="27" t="b">
        <f t="shared" si="2171"/>
        <v>1</v>
      </c>
      <c r="F2961" s="29">
        <f t="shared" si="2173"/>
        <v>0</v>
      </c>
      <c r="G2961" s="27">
        <f t="shared" si="2196"/>
        <v>0</v>
      </c>
      <c r="H2961" s="22">
        <f t="shared" si="2174"/>
        <v>32304528547.904343</v>
      </c>
      <c r="I2961" s="23">
        <f t="shared" si="2175"/>
        <v>132580106.5049091</v>
      </c>
      <c r="J2961" s="23">
        <f t="shared" si="2176"/>
        <v>1086</v>
      </c>
      <c r="K2961" s="19">
        <f t="shared" si="2197"/>
        <v>225.0831931027827</v>
      </c>
      <c r="L2961" s="16">
        <f t="shared" si="2177"/>
        <v>222.82749012625467</v>
      </c>
      <c r="M2961" s="23">
        <f>M2960-IF($B2961="B",(Percent_Rent_In_Elsies*2.49%/12 * H2960)/K2960,0)+IF($B2961="D",N2961,0)+IF(B2961="D",AK2960)+IF(B2961="C",F2960*90%)-(Y2961-Y2960)-IF($B2961="A",Q2960/K2960) + IF($B2961="A",Q2960/K2960)</f>
        <v>-50652571.192810394</v>
      </c>
      <c r="N2961" s="23">
        <f t="shared" si="2178"/>
        <v>0</v>
      </c>
      <c r="O2961" s="22">
        <f t="shared" si="2179"/>
        <v>0</v>
      </c>
      <c r="P2961" s="22">
        <f t="shared" si="2210"/>
        <v>0</v>
      </c>
      <c r="Q2961" s="22">
        <f t="shared" si="2211"/>
        <v>0</v>
      </c>
      <c r="R2961" s="22">
        <f t="shared" si="2180"/>
        <v>394305274.92294979</v>
      </c>
      <c r="S2961" s="16">
        <f t="shared" si="2170"/>
        <v>0</v>
      </c>
      <c r="T2961" s="15">
        <f t="shared" si="2181"/>
        <v>0</v>
      </c>
      <c r="U2961" s="23">
        <f t="shared" si="2198"/>
        <v>1751820.1580821408</v>
      </c>
      <c r="V2961" s="23">
        <f t="shared" si="2199"/>
        <v>0</v>
      </c>
      <c r="W2961" s="23">
        <f t="shared" si="2212"/>
        <v>0</v>
      </c>
      <c r="X2961" s="23">
        <f t="shared" si="2200"/>
        <v>39459881.017480075</v>
      </c>
      <c r="Y2961" s="23">
        <f t="shared" si="2182"/>
        <v>13825559.361691331</v>
      </c>
      <c r="Z2961" s="3">
        <f t="shared" si="2183"/>
        <v>0</v>
      </c>
      <c r="AA2961" s="23">
        <f t="shared" si="2184"/>
        <v>65701586.92978543</v>
      </c>
      <c r="AB2961" s="26">
        <f t="shared" si="2201"/>
        <v>70086276.274228603</v>
      </c>
      <c r="AC2961" s="23">
        <f t="shared" si="2202"/>
        <v>74889487.274228647</v>
      </c>
      <c r="AD2961" s="23">
        <f t="shared" si="2208"/>
        <v>4803211</v>
      </c>
      <c r="AE2961" s="24">
        <f t="shared" si="2169"/>
        <v>70086276.274228647</v>
      </c>
      <c r="AF2961" s="3">
        <f t="shared" si="2203"/>
        <v>0</v>
      </c>
      <c r="AG2961" s="2">
        <f t="shared" si="2185"/>
        <v>0</v>
      </c>
      <c r="AH2961" s="2">
        <f t="shared" si="2186"/>
        <v>184.37006652489546</v>
      </c>
      <c r="AI2961" s="23">
        <f t="shared" si="2209"/>
        <v>10563087841.482964</v>
      </c>
      <c r="AJ2961" s="23">
        <f t="shared" si="2187"/>
        <v>6219.922423797766</v>
      </c>
      <c r="AK2961" s="23">
        <f t="shared" si="2188"/>
        <v>0</v>
      </c>
      <c r="AL2961" s="23">
        <f t="shared" si="2213"/>
        <v>0</v>
      </c>
      <c r="AM2961" s="23">
        <f t="shared" ref="AM2961:AM3024" si="2214">IF($B2961="B",50%*AL2961*30%*AJ2961,0)</f>
        <v>0</v>
      </c>
      <c r="AN2961" s="16">
        <f t="shared" si="2204"/>
        <v>0</v>
      </c>
      <c r="AO2961" s="23">
        <f t="shared" si="2205"/>
        <v>0</v>
      </c>
      <c r="AP2961" s="22">
        <f t="shared" si="2206"/>
        <v>0</v>
      </c>
      <c r="AQ2961" s="30">
        <f t="shared" si="2189"/>
        <v>20724831826.446476</v>
      </c>
      <c r="AR2961" s="28">
        <f t="shared" si="2190"/>
        <v>10182881232.675076</v>
      </c>
      <c r="AS2961" s="25">
        <f t="shared" si="2191"/>
        <v>200337590.02425668</v>
      </c>
      <c r="AT2961" s="32">
        <f t="shared" si="2192"/>
        <v>0</v>
      </c>
      <c r="AU2961" s="23">
        <f t="shared" si="2193"/>
        <v>0</v>
      </c>
      <c r="AV2961" s="22">
        <f t="shared" si="2194"/>
        <v>3012388458.8124409</v>
      </c>
      <c r="AW2961" s="31">
        <f t="shared" si="2207"/>
        <v>13789912556.434723</v>
      </c>
    </row>
    <row r="2962" spans="1:53" x14ac:dyDescent="0.25">
      <c r="A2962">
        <f t="shared" si="2168"/>
        <v>830</v>
      </c>
      <c r="B2962" t="s">
        <v>7</v>
      </c>
      <c r="C2962" s="27">
        <f t="shared" si="2172"/>
        <v>0</v>
      </c>
      <c r="D2962" s="27">
        <f t="shared" si="2195"/>
        <v>0</v>
      </c>
      <c r="E2962" s="27" t="b">
        <f t="shared" si="2171"/>
        <v>1</v>
      </c>
      <c r="F2962" s="29">
        <f t="shared" si="2173"/>
        <v>0</v>
      </c>
      <c r="G2962" s="27">
        <f t="shared" si="2196"/>
        <v>0</v>
      </c>
      <c r="H2962" s="22">
        <f t="shared" si="2174"/>
        <v>32304528547.904343</v>
      </c>
      <c r="I2962" s="23">
        <f t="shared" si="2175"/>
        <v>132580106.5049091</v>
      </c>
      <c r="J2962" s="23">
        <f t="shared" si="2176"/>
        <v>1086</v>
      </c>
      <c r="K2962" s="19">
        <f t="shared" si="2197"/>
        <v>225.0831931027827</v>
      </c>
      <c r="L2962" s="16">
        <f t="shared" si="2177"/>
        <v>222.82749012625467</v>
      </c>
      <c r="M2962" s="23">
        <f>M2961-IF($B2962="B",(Percent_Rent_In_Elsies*2.49%/12 * H2961)/K2961,0)+IF($B2962="D",N2962,0)+IF(B2962="D",AK2961)+IF(B2962="C",F2961*90%)-(Y2962-Y2961)-IF($B2962="A",Q2961/K2961) + IF($B2962="A",Q2961/K2961)</f>
        <v>-50801475.906247377</v>
      </c>
      <c r="N2962" s="23">
        <f t="shared" si="2178"/>
        <v>0</v>
      </c>
      <c r="O2962" s="22">
        <f t="shared" si="2179"/>
        <v>0</v>
      </c>
      <c r="P2962" s="22">
        <f t="shared" si="2210"/>
        <v>0</v>
      </c>
      <c r="Q2962" s="22">
        <f t="shared" si="2211"/>
        <v>0</v>
      </c>
      <c r="R2962" s="22">
        <f t="shared" si="2180"/>
        <v>361446502.01270396</v>
      </c>
      <c r="S2962" s="16">
        <f t="shared" si="2170"/>
        <v>32858772.910245817</v>
      </c>
      <c r="T2962" s="15">
        <f t="shared" si="2181"/>
        <v>0</v>
      </c>
      <c r="U2962" s="23">
        <f t="shared" si="2198"/>
        <v>1605835.1449086291</v>
      </c>
      <c r="V2962" s="23">
        <f t="shared" si="2199"/>
        <v>145985.01317351175</v>
      </c>
      <c r="W2962" s="23">
        <f t="shared" si="2212"/>
        <v>0</v>
      </c>
      <c r="X2962" s="23">
        <f t="shared" si="2200"/>
        <v>39459881.017480075</v>
      </c>
      <c r="Y2962" s="23">
        <f t="shared" si="2182"/>
        <v>13825559.361691331</v>
      </c>
      <c r="Z2962" s="3">
        <f t="shared" si="2183"/>
        <v>0</v>
      </c>
      <c r="AA2962" s="23">
        <f t="shared" si="2184"/>
        <v>65701586.92978543</v>
      </c>
      <c r="AB2962" s="26">
        <f t="shared" si="2201"/>
        <v>70086276.274228588</v>
      </c>
      <c r="AC2962" s="23">
        <f t="shared" si="2202"/>
        <v>74889487.274228647</v>
      </c>
      <c r="AD2962" s="23">
        <f t="shared" si="2208"/>
        <v>4803211</v>
      </c>
      <c r="AE2962" s="24">
        <f t="shared" si="2169"/>
        <v>70086276.274228647</v>
      </c>
      <c r="AF2962" s="3">
        <f t="shared" si="2203"/>
        <v>0</v>
      </c>
      <c r="AG2962" s="2">
        <f t="shared" si="2185"/>
        <v>0</v>
      </c>
      <c r="AH2962" s="2">
        <f t="shared" si="2186"/>
        <v>184.37006652489546</v>
      </c>
      <c r="AI2962" s="23">
        <f t="shared" si="2209"/>
        <v>10563087841.482964</v>
      </c>
      <c r="AJ2962" s="23">
        <f t="shared" si="2187"/>
        <v>6219.922423797766</v>
      </c>
      <c r="AK2962" s="23">
        <f t="shared" si="2188"/>
        <v>0</v>
      </c>
      <c r="AL2962" s="23">
        <f t="shared" si="2213"/>
        <v>7542527.4724884033</v>
      </c>
      <c r="AM2962" s="23">
        <f t="shared" si="2214"/>
        <v>7037090363.7361965</v>
      </c>
      <c r="AN2962" s="16">
        <f t="shared" si="2204"/>
        <v>0</v>
      </c>
      <c r="AO2962" s="23">
        <f t="shared" si="2205"/>
        <v>148904.71343698207</v>
      </c>
      <c r="AP2962" s="22">
        <f t="shared" si="2206"/>
        <v>33515948.368450757</v>
      </c>
      <c r="AQ2962" s="30">
        <f t="shared" si="2189"/>
        <v>20791578837.622246</v>
      </c>
      <c r="AR2962" s="28">
        <f t="shared" si="2190"/>
        <v>10216112295.482395</v>
      </c>
      <c r="AS2962" s="25">
        <f t="shared" si="2191"/>
        <v>200337590.02425668</v>
      </c>
      <c r="AT2962" s="32">
        <f t="shared" si="2192"/>
        <v>0</v>
      </c>
      <c r="AU2962" s="23">
        <f t="shared" si="2193"/>
        <v>0</v>
      </c>
      <c r="AV2962" s="22">
        <f t="shared" si="2194"/>
        <v>3012388458.8124409</v>
      </c>
      <c r="AW2962" s="31">
        <f t="shared" si="2207"/>
        <v>13856659567.610493</v>
      </c>
    </row>
    <row r="2963" spans="1:53" x14ac:dyDescent="0.25">
      <c r="A2963">
        <f t="shared" si="2168"/>
        <v>830</v>
      </c>
      <c r="B2963" t="s">
        <v>8</v>
      </c>
      <c r="C2963" s="27">
        <f t="shared" si="2172"/>
        <v>0</v>
      </c>
      <c r="D2963" s="27">
        <f t="shared" si="2195"/>
        <v>0</v>
      </c>
      <c r="E2963" s="27" t="b">
        <f t="shared" si="2171"/>
        <v>1</v>
      </c>
      <c r="F2963" s="29">
        <f t="shared" si="2173"/>
        <v>0</v>
      </c>
      <c r="G2963" s="27">
        <f t="shared" si="2196"/>
        <v>0</v>
      </c>
      <c r="H2963" s="22">
        <f t="shared" si="2174"/>
        <v>32304528547.904343</v>
      </c>
      <c r="I2963" s="23">
        <f t="shared" si="2175"/>
        <v>132580106.5049091</v>
      </c>
      <c r="J2963" s="23">
        <f t="shared" si="2176"/>
        <v>1086</v>
      </c>
      <c r="K2963" s="19">
        <f t="shared" si="2197"/>
        <v>225.0831931027827</v>
      </c>
      <c r="L2963" s="16">
        <f t="shared" si="2177"/>
        <v>222.82749012625467</v>
      </c>
      <c r="M2963" s="23">
        <f>M2962-IF($B2963="B",(Percent_Rent_In_Elsies*2.49%/12 * H2962)/K2962,0)+IF($B2963="D",N2963,0)+IF(B2963="D",AK2962)+IF(B2963="C",F2962*90%)-(Y2963-Y2962)-IF($B2963="A",Q2962/K2962) + IF($B2963="A",Q2962/K2962)</f>
        <v>-50801475.906247377</v>
      </c>
      <c r="N2963" s="23">
        <f t="shared" si="2178"/>
        <v>0</v>
      </c>
      <c r="O2963" s="22">
        <f t="shared" si="2179"/>
        <v>0</v>
      </c>
      <c r="P2963" s="22">
        <f t="shared" si="2210"/>
        <v>0</v>
      </c>
      <c r="Q2963" s="22">
        <f t="shared" si="2211"/>
        <v>0</v>
      </c>
      <c r="R2963" s="22">
        <f t="shared" si="2180"/>
        <v>394962450.38115472</v>
      </c>
      <c r="S2963" s="16">
        <f t="shared" si="2170"/>
        <v>32858772.910245817</v>
      </c>
      <c r="T2963" s="15">
        <f t="shared" si="2181"/>
        <v>0</v>
      </c>
      <c r="U2963" s="23">
        <f t="shared" si="2198"/>
        <v>1754739.8583456113</v>
      </c>
      <c r="V2963" s="23">
        <f t="shared" si="2199"/>
        <v>145985.01317351175</v>
      </c>
      <c r="W2963" s="23">
        <f t="shared" si="2212"/>
        <v>0</v>
      </c>
      <c r="X2963" s="23">
        <f t="shared" si="2200"/>
        <v>39459881.017480075</v>
      </c>
      <c r="Y2963" s="23">
        <f t="shared" si="2182"/>
        <v>13825559.361691331</v>
      </c>
      <c r="Z2963" s="3">
        <f t="shared" si="2183"/>
        <v>0</v>
      </c>
      <c r="AA2963" s="23">
        <f t="shared" si="2184"/>
        <v>65701586.92978543</v>
      </c>
      <c r="AB2963" s="26">
        <f t="shared" si="2201"/>
        <v>70086276.274228588</v>
      </c>
      <c r="AC2963" s="23">
        <f t="shared" si="2202"/>
        <v>74889487.274228647</v>
      </c>
      <c r="AD2963" s="23">
        <f t="shared" si="2208"/>
        <v>4803211</v>
      </c>
      <c r="AE2963" s="24">
        <f t="shared" si="2169"/>
        <v>70086276.274228647</v>
      </c>
      <c r="AF2963" s="3">
        <f t="shared" si="2203"/>
        <v>1E-4</v>
      </c>
      <c r="AG2963" s="2">
        <f t="shared" si="2185"/>
        <v>0</v>
      </c>
      <c r="AH2963" s="2">
        <f t="shared" si="2186"/>
        <v>184.37006652489546</v>
      </c>
      <c r="AI2963" s="23">
        <f t="shared" si="2209"/>
        <v>10563087841.482964</v>
      </c>
      <c r="AJ2963" s="23">
        <f t="shared" si="2187"/>
        <v>6219.922423797766</v>
      </c>
      <c r="AK2963" s="23">
        <f t="shared" si="2188"/>
        <v>62418.872962036934</v>
      </c>
      <c r="AL2963" s="23">
        <f t="shared" si="2213"/>
        <v>0</v>
      </c>
      <c r="AM2963" s="23">
        <f t="shared" si="2214"/>
        <v>0</v>
      </c>
      <c r="AN2963" s="16">
        <f t="shared" si="2204"/>
        <v>0</v>
      </c>
      <c r="AO2963" s="23">
        <f t="shared" si="2205"/>
        <v>0</v>
      </c>
      <c r="AP2963" s="22">
        <f t="shared" si="2206"/>
        <v>0</v>
      </c>
      <c r="AQ2963" s="30">
        <f t="shared" si="2189"/>
        <v>20791578837.622246</v>
      </c>
      <c r="AR2963" s="28">
        <f t="shared" si="2190"/>
        <v>10216112295.482395</v>
      </c>
      <c r="AS2963" s="25">
        <f t="shared" si="2191"/>
        <v>200337590.02425668</v>
      </c>
      <c r="AT2963" s="32">
        <f t="shared" si="2192"/>
        <v>0</v>
      </c>
      <c r="AU2963" s="23">
        <f t="shared" si="2193"/>
        <v>0</v>
      </c>
      <c r="AV2963" s="22">
        <f t="shared" si="2194"/>
        <v>3012388458.8124409</v>
      </c>
      <c r="AW2963" s="31">
        <f t="shared" si="2207"/>
        <v>13856659567.610493</v>
      </c>
    </row>
    <row r="2964" spans="1:53" x14ac:dyDescent="0.25">
      <c r="A2964" s="21">
        <f t="shared" si="2168"/>
        <v>830</v>
      </c>
      <c r="B2964" s="21" t="s">
        <v>9</v>
      </c>
      <c r="C2964" s="27">
        <f t="shared" si="2172"/>
        <v>0</v>
      </c>
      <c r="D2964" s="27">
        <f t="shared" si="2195"/>
        <v>0</v>
      </c>
      <c r="E2964" s="27" t="b">
        <f t="shared" si="2171"/>
        <v>1</v>
      </c>
      <c r="F2964" s="29">
        <f t="shared" si="2173"/>
        <v>0</v>
      </c>
      <c r="G2964" s="27">
        <f t="shared" si="2196"/>
        <v>0</v>
      </c>
      <c r="H2964" s="22">
        <f t="shared" si="2174"/>
        <v>32304528547.904343</v>
      </c>
      <c r="I2964" s="23">
        <f t="shared" si="2175"/>
        <v>132580106.5049091</v>
      </c>
      <c r="J2964" s="23">
        <f t="shared" si="2176"/>
        <v>1086</v>
      </c>
      <c r="K2964" s="19">
        <f t="shared" si="2197"/>
        <v>225.0831931027827</v>
      </c>
      <c r="L2964" s="16">
        <f t="shared" si="2177"/>
        <v>222.82749012625467</v>
      </c>
      <c r="M2964" s="23">
        <f>M2963-IF($B2964="B",(Percent_Rent_In_Elsies*2.49%/12 * H2963)/K2963,0)+IF($B2964="D",N2964,0)+IF(B2964="D",AK2963)+IF(B2964="C",F2963*90%)-(Y2964-Y2963)-IF($B2964="A",Q2963/K2963) + IF($B2964="A",Q2963/K2963)</f>
        <v>-50739057.033285342</v>
      </c>
      <c r="N2964" s="23">
        <f t="shared" si="2178"/>
        <v>0</v>
      </c>
      <c r="O2964" s="22">
        <f t="shared" si="2179"/>
        <v>22957345.533220019</v>
      </c>
      <c r="P2964" s="22">
        <f t="shared" si="2210"/>
        <v>0</v>
      </c>
      <c r="Q2964" s="22">
        <f t="shared" si="2211"/>
        <v>0</v>
      </c>
      <c r="R2964" s="22">
        <f t="shared" si="2180"/>
        <v>394962450.38115472</v>
      </c>
      <c r="S2964" s="16">
        <f t="shared" si="2170"/>
        <v>0</v>
      </c>
      <c r="T2964" s="15">
        <f t="shared" si="2181"/>
        <v>9901427.377025798</v>
      </c>
      <c r="U2964" s="23">
        <f t="shared" si="2198"/>
        <v>1754739.8583456113</v>
      </c>
      <c r="V2964" s="23">
        <f t="shared" si="2199"/>
        <v>0</v>
      </c>
      <c r="W2964" s="23">
        <f t="shared" si="2212"/>
        <v>145985.01317351175</v>
      </c>
      <c r="X2964" s="23">
        <f t="shared" si="2200"/>
        <v>39459881.017480075</v>
      </c>
      <c r="Y2964" s="23">
        <f t="shared" si="2182"/>
        <v>13825559.361691331</v>
      </c>
      <c r="Z2964" s="3">
        <f t="shared" si="2183"/>
        <v>0</v>
      </c>
      <c r="AA2964" s="23">
        <f t="shared" si="2184"/>
        <v>65639168.056823395</v>
      </c>
      <c r="AB2964" s="26">
        <f t="shared" si="2201"/>
        <v>70086276.274228573</v>
      </c>
      <c r="AC2964" s="23">
        <f t="shared" si="2202"/>
        <v>74889487.274228647</v>
      </c>
      <c r="AD2964" s="23">
        <f t="shared" si="2208"/>
        <v>4803211</v>
      </c>
      <c r="AE2964" s="24">
        <f t="shared" si="2169"/>
        <v>70086276.274228647</v>
      </c>
      <c r="AF2964" s="3">
        <f t="shared" si="2203"/>
        <v>0</v>
      </c>
      <c r="AG2964" s="2">
        <f t="shared" si="2185"/>
        <v>0</v>
      </c>
      <c r="AH2964" s="2">
        <f t="shared" si="2186"/>
        <v>184.37006652489546</v>
      </c>
      <c r="AI2964" s="23">
        <f t="shared" si="2209"/>
        <v>10553052527.742842</v>
      </c>
      <c r="AJ2964" s="23">
        <f t="shared" si="2187"/>
        <v>6219.922423797766</v>
      </c>
      <c r="AK2964" s="23">
        <f t="shared" si="2188"/>
        <v>0</v>
      </c>
      <c r="AL2964" s="23">
        <f t="shared" si="2213"/>
        <v>0</v>
      </c>
      <c r="AM2964" s="23">
        <f t="shared" si="2214"/>
        <v>0</v>
      </c>
      <c r="AN2964" s="16">
        <f t="shared" si="2204"/>
        <v>0</v>
      </c>
      <c r="AO2964" s="23">
        <f t="shared" si="2205"/>
        <v>0</v>
      </c>
      <c r="AP2964" s="22">
        <f t="shared" si="2206"/>
        <v>0</v>
      </c>
      <c r="AQ2964" s="30">
        <f t="shared" si="2189"/>
        <v>20791578837.622246</v>
      </c>
      <c r="AR2964" s="28">
        <f t="shared" si="2190"/>
        <v>10216112295.482395</v>
      </c>
      <c r="AS2964" s="25">
        <f t="shared" si="2191"/>
        <v>200337590.02425668</v>
      </c>
      <c r="AT2964" s="32">
        <f t="shared" si="2192"/>
        <v>0</v>
      </c>
      <c r="AU2964" s="23">
        <f t="shared" si="2193"/>
        <v>0</v>
      </c>
      <c r="AV2964" s="22">
        <f t="shared" si="2194"/>
        <v>3012388458.8124409</v>
      </c>
      <c r="AW2964" s="31">
        <f t="shared" si="2207"/>
        <v>13856659567.610493</v>
      </c>
      <c r="AX2964" s="21"/>
      <c r="AY2964" s="21"/>
      <c r="AZ2964" s="21"/>
      <c r="BA2964" s="21"/>
    </row>
    <row r="2965" spans="1:53" x14ac:dyDescent="0.25">
      <c r="A2965" s="21">
        <f t="shared" si="2168"/>
        <v>830</v>
      </c>
      <c r="B2965" s="21" t="s">
        <v>28</v>
      </c>
      <c r="C2965" s="27">
        <f t="shared" si="2172"/>
        <v>0</v>
      </c>
      <c r="D2965" s="27">
        <f t="shared" si="2195"/>
        <v>0</v>
      </c>
      <c r="E2965" s="27" t="b">
        <f t="shared" si="2171"/>
        <v>1</v>
      </c>
      <c r="F2965" s="29">
        <f t="shared" si="2173"/>
        <v>0</v>
      </c>
      <c r="G2965" s="27">
        <f t="shared" si="2196"/>
        <v>0</v>
      </c>
      <c r="H2965" s="22">
        <f t="shared" si="2174"/>
        <v>32304528547.904343</v>
      </c>
      <c r="I2965" s="23">
        <f t="shared" si="2175"/>
        <v>132580106.5049091</v>
      </c>
      <c r="J2965" s="23">
        <f t="shared" si="2176"/>
        <v>1086</v>
      </c>
      <c r="K2965" s="19">
        <f t="shared" si="2197"/>
        <v>225.0831931027827</v>
      </c>
      <c r="L2965" s="16">
        <f t="shared" si="2177"/>
        <v>222.82749012625467</v>
      </c>
      <c r="M2965" s="23">
        <f>M2964-IF($B2965="B",(Percent_Rent_In_Elsies*2.49%/12 * H2964)/K2964,0)+IF($B2965="D",N2965,0)+IF(B2965="D",AK2964)+IF(B2965="C",F2964*90%)-(Y2965-Y2964)-IF($B2965="A",Q2964/K2964) + IF($B2965="A",Q2964/K2964)</f>
        <v>-50739057.033285342</v>
      </c>
      <c r="N2965" s="23">
        <f t="shared" si="2178"/>
        <v>0</v>
      </c>
      <c r="O2965" s="22">
        <f t="shared" si="2179"/>
        <v>0</v>
      </c>
      <c r="P2965" s="22">
        <f t="shared" si="2210"/>
        <v>22957345.533220019</v>
      </c>
      <c r="Q2965" s="22">
        <f t="shared" si="2211"/>
        <v>0</v>
      </c>
      <c r="R2965" s="22">
        <f t="shared" si="2180"/>
        <v>394962450.38115472</v>
      </c>
      <c r="S2965" s="16">
        <f t="shared" si="2170"/>
        <v>0</v>
      </c>
      <c r="T2965" s="15">
        <f t="shared" si="2181"/>
        <v>0</v>
      </c>
      <c r="U2965" s="23">
        <f t="shared" si="2198"/>
        <v>1754739.8583456113</v>
      </c>
      <c r="V2965" s="23">
        <f t="shared" si="2199"/>
        <v>0</v>
      </c>
      <c r="W2965" s="23">
        <f t="shared" si="2212"/>
        <v>0</v>
      </c>
      <c r="X2965" s="23">
        <f t="shared" si="2200"/>
        <v>39459881.017480075</v>
      </c>
      <c r="Y2965" s="23">
        <f t="shared" si="2182"/>
        <v>13825559.361691331</v>
      </c>
      <c r="Z2965" s="3">
        <f t="shared" si="2183"/>
        <v>7299.2506586755881</v>
      </c>
      <c r="AA2965" s="23">
        <f t="shared" si="2184"/>
        <v>65748656.816703528</v>
      </c>
      <c r="AB2965" s="26">
        <f t="shared" si="2201"/>
        <v>70086276.274228573</v>
      </c>
      <c r="AC2965" s="23">
        <f t="shared" si="2202"/>
        <v>74889487.274228647</v>
      </c>
      <c r="AD2965" s="23">
        <f t="shared" si="2208"/>
        <v>4803211</v>
      </c>
      <c r="AE2965" s="24">
        <f t="shared" si="2169"/>
        <v>70086276.274228647</v>
      </c>
      <c r="AF2965" s="3">
        <f t="shared" si="2203"/>
        <v>0</v>
      </c>
      <c r="AG2965" s="2">
        <f t="shared" si="2185"/>
        <v>875910079.04107046</v>
      </c>
      <c r="AH2965" s="2">
        <f t="shared" si="2186"/>
        <v>184.37006652489546</v>
      </c>
      <c r="AI2965" s="23">
        <f t="shared" si="2209"/>
        <v>10570655441.801901</v>
      </c>
      <c r="AJ2965" s="23">
        <f t="shared" si="2187"/>
        <v>6219.922423797766</v>
      </c>
      <c r="AK2965" s="23">
        <f t="shared" si="2188"/>
        <v>0</v>
      </c>
      <c r="AL2965" s="23">
        <f t="shared" si="2213"/>
        <v>0</v>
      </c>
      <c r="AM2965" s="23">
        <f t="shared" si="2214"/>
        <v>0</v>
      </c>
      <c r="AN2965" s="16">
        <f t="shared" si="2204"/>
        <v>0</v>
      </c>
      <c r="AO2965" s="23">
        <f t="shared" si="2205"/>
        <v>0</v>
      </c>
      <c r="AP2965" s="22">
        <f t="shared" si="2206"/>
        <v>0</v>
      </c>
      <c r="AQ2965" s="30">
        <f t="shared" si="2189"/>
        <v>20791578837.622246</v>
      </c>
      <c r="AR2965" s="28">
        <f t="shared" si="2190"/>
        <v>10216112295.482395</v>
      </c>
      <c r="AS2965" s="25">
        <f t="shared" si="2191"/>
        <v>200337590.02425668</v>
      </c>
      <c r="AT2965" s="32">
        <f t="shared" si="2192"/>
        <v>14598.501317351176</v>
      </c>
      <c r="AU2965" s="23">
        <f t="shared" si="2193"/>
        <v>14598.501317351176</v>
      </c>
      <c r="AV2965" s="22">
        <f t="shared" si="2194"/>
        <v>3022289886.1894665</v>
      </c>
      <c r="AW2965" s="31">
        <f t="shared" si="2207"/>
        <v>13856659567.610493</v>
      </c>
      <c r="AX2965" s="21"/>
      <c r="AY2965" s="21"/>
      <c r="AZ2965" s="21"/>
      <c r="BA2965" s="21"/>
    </row>
    <row r="2966" spans="1:53" x14ac:dyDescent="0.25">
      <c r="A2966">
        <f t="shared" si="2168"/>
        <v>831</v>
      </c>
      <c r="B2966" t="s">
        <v>6</v>
      </c>
      <c r="C2966" s="27">
        <f t="shared" si="2172"/>
        <v>0</v>
      </c>
      <c r="D2966" s="27">
        <f t="shared" si="2195"/>
        <v>0</v>
      </c>
      <c r="E2966" s="27" t="b">
        <f t="shared" si="2171"/>
        <v>1</v>
      </c>
      <c r="F2966" s="29">
        <f t="shared" si="2173"/>
        <v>0</v>
      </c>
      <c r="G2966" s="27">
        <f t="shared" si="2196"/>
        <v>0</v>
      </c>
      <c r="H2966" s="22">
        <f t="shared" si="2174"/>
        <v>32358369428.817516</v>
      </c>
      <c r="I2966" s="23">
        <f t="shared" si="2175"/>
        <v>132580106.5049091</v>
      </c>
      <c r="J2966" s="23">
        <f t="shared" si="2176"/>
        <v>1086</v>
      </c>
      <c r="K2966" s="19">
        <f t="shared" si="2197"/>
        <v>225.0831931027827</v>
      </c>
      <c r="L2966" s="16">
        <f t="shared" si="2177"/>
        <v>223.1988692764651</v>
      </c>
      <c r="M2966" s="23">
        <f>M2965-IF($B2966="B",(Percent_Rent_In_Elsies*2.49%/12 * H2965)/K2965,0)+IF($B2966="D",N2966,0)+IF(B2966="D",AK2965)+IF(B2966="C",F2965*90%)-(Y2966-Y2965)-IF($B2966="A",Q2965/K2965) + IF($B2966="A",Q2965/K2965)</f>
        <v>-50739057.033285342</v>
      </c>
      <c r="N2966" s="23">
        <f t="shared" si="2178"/>
        <v>0</v>
      </c>
      <c r="O2966" s="22">
        <f t="shared" si="2179"/>
        <v>0</v>
      </c>
      <c r="P2966" s="22">
        <f t="shared" si="2210"/>
        <v>0</v>
      </c>
      <c r="Q2966" s="22">
        <f t="shared" si="2211"/>
        <v>0</v>
      </c>
      <c r="R2966" s="22">
        <f t="shared" si="2180"/>
        <v>394962450.38115472</v>
      </c>
      <c r="S2966" s="16">
        <f t="shared" si="2170"/>
        <v>0</v>
      </c>
      <c r="T2966" s="15">
        <f t="shared" si="2181"/>
        <v>0</v>
      </c>
      <c r="U2966" s="23">
        <f t="shared" si="2198"/>
        <v>1754739.8583456113</v>
      </c>
      <c r="V2966" s="23">
        <f t="shared" si="2199"/>
        <v>0</v>
      </c>
      <c r="W2966" s="23">
        <f t="shared" si="2212"/>
        <v>0</v>
      </c>
      <c r="X2966" s="23">
        <f t="shared" si="2200"/>
        <v>39496377.270773456</v>
      </c>
      <c r="Y2966" s="23">
        <f t="shared" si="2182"/>
        <v>13825559.361691331</v>
      </c>
      <c r="Z2966" s="3">
        <f t="shared" si="2183"/>
        <v>0</v>
      </c>
      <c r="AA2966" s="23">
        <f t="shared" si="2184"/>
        <v>65748656.816703528</v>
      </c>
      <c r="AB2966" s="26">
        <f t="shared" si="2201"/>
        <v>70086276.274228573</v>
      </c>
      <c r="AC2966" s="23">
        <f t="shared" si="2202"/>
        <v>74889487.274228647</v>
      </c>
      <c r="AD2966" s="23">
        <f t="shared" si="2208"/>
        <v>4803211</v>
      </c>
      <c r="AE2966" s="24">
        <f t="shared" si="2169"/>
        <v>70086276.274228647</v>
      </c>
      <c r="AF2966" s="3">
        <f t="shared" si="2203"/>
        <v>0</v>
      </c>
      <c r="AG2966" s="2">
        <f t="shared" si="2185"/>
        <v>0</v>
      </c>
      <c r="AH2966" s="2">
        <f t="shared" si="2186"/>
        <v>184.67734996910363</v>
      </c>
      <c r="AI2966" s="23">
        <f t="shared" si="2209"/>
        <v>10570655441.801901</v>
      </c>
      <c r="AJ2966" s="23">
        <f t="shared" si="2187"/>
        <v>6219.922423797766</v>
      </c>
      <c r="AK2966" s="23">
        <f t="shared" si="2188"/>
        <v>0</v>
      </c>
      <c r="AL2966" s="23">
        <f t="shared" si="2213"/>
        <v>0</v>
      </c>
      <c r="AM2966" s="23">
        <f t="shared" si="2214"/>
        <v>0</v>
      </c>
      <c r="AN2966" s="16">
        <f t="shared" si="2204"/>
        <v>0</v>
      </c>
      <c r="AO2966" s="23">
        <f t="shared" si="2205"/>
        <v>0</v>
      </c>
      <c r="AP2966" s="22">
        <f t="shared" si="2206"/>
        <v>0</v>
      </c>
      <c r="AQ2966" s="30">
        <f t="shared" si="2189"/>
        <v>20791578837.622246</v>
      </c>
      <c r="AR2966" s="28">
        <f t="shared" si="2190"/>
        <v>10216112295.482395</v>
      </c>
      <c r="AS2966" s="25">
        <f t="shared" si="2191"/>
        <v>200337590.02425668</v>
      </c>
      <c r="AT2966" s="32">
        <f t="shared" si="2192"/>
        <v>0</v>
      </c>
      <c r="AU2966" s="23">
        <f t="shared" si="2193"/>
        <v>0</v>
      </c>
      <c r="AV2966" s="22">
        <f t="shared" si="2194"/>
        <v>3022289886.1894665</v>
      </c>
      <c r="AW2966" s="31">
        <f t="shared" si="2207"/>
        <v>13833702222.077272</v>
      </c>
    </row>
    <row r="2967" spans="1:53" x14ac:dyDescent="0.25">
      <c r="A2967">
        <f t="shared" si="2168"/>
        <v>831</v>
      </c>
      <c r="B2967" t="s">
        <v>7</v>
      </c>
      <c r="C2967" s="27">
        <f t="shared" si="2172"/>
        <v>0</v>
      </c>
      <c r="D2967" s="27">
        <f t="shared" si="2195"/>
        <v>0</v>
      </c>
      <c r="E2967" s="27" t="b">
        <f t="shared" si="2171"/>
        <v>1</v>
      </c>
      <c r="F2967" s="29">
        <f t="shared" si="2173"/>
        <v>0</v>
      </c>
      <c r="G2967" s="27">
        <f t="shared" si="2196"/>
        <v>0</v>
      </c>
      <c r="H2967" s="22">
        <f t="shared" si="2174"/>
        <v>32358369428.81752</v>
      </c>
      <c r="I2967" s="23">
        <f t="shared" si="2175"/>
        <v>132580106.5049091</v>
      </c>
      <c r="J2967" s="23">
        <f t="shared" si="2176"/>
        <v>1086</v>
      </c>
      <c r="K2967" s="19">
        <f t="shared" si="2197"/>
        <v>225.0831931027827</v>
      </c>
      <c r="L2967" s="16">
        <f t="shared" si="2177"/>
        <v>223.1988692764651</v>
      </c>
      <c r="M2967" s="23">
        <f>M2966-IF($B2967="B",(Percent_Rent_In_Elsies*2.49%/12 * H2966)/K2966,0)+IF($B2967="D",N2967,0)+IF(B2967="D",AK2966)+IF(B2967="C",F2966*90%)-(Y2967-Y2966)-IF($B2967="A",Q2966/K2966) + IF($B2967="A",Q2966/K2966)</f>
        <v>-50888209.921244718</v>
      </c>
      <c r="N2967" s="23">
        <f t="shared" si="2178"/>
        <v>0</v>
      </c>
      <c r="O2967" s="22">
        <f t="shared" si="2179"/>
        <v>0</v>
      </c>
      <c r="P2967" s="22">
        <f t="shared" si="2210"/>
        <v>0</v>
      </c>
      <c r="Q2967" s="22">
        <f t="shared" si="2211"/>
        <v>0</v>
      </c>
      <c r="R2967" s="22">
        <f t="shared" si="2180"/>
        <v>362048912.84939182</v>
      </c>
      <c r="S2967" s="16">
        <f t="shared" si="2170"/>
        <v>32913537.531762894</v>
      </c>
      <c r="T2967" s="15">
        <f t="shared" si="2181"/>
        <v>0</v>
      </c>
      <c r="U2967" s="23">
        <f t="shared" si="2198"/>
        <v>1608511.5368168103</v>
      </c>
      <c r="V2967" s="23">
        <f t="shared" si="2199"/>
        <v>146228.32152880094</v>
      </c>
      <c r="W2967" s="23">
        <f t="shared" si="2212"/>
        <v>0</v>
      </c>
      <c r="X2967" s="23">
        <f t="shared" si="2200"/>
        <v>39496377.270773456</v>
      </c>
      <c r="Y2967" s="23">
        <f t="shared" si="2182"/>
        <v>13825559.361691331</v>
      </c>
      <c r="Z2967" s="3">
        <f t="shared" si="2183"/>
        <v>0</v>
      </c>
      <c r="AA2967" s="23">
        <f t="shared" si="2184"/>
        <v>65748656.816703528</v>
      </c>
      <c r="AB2967" s="26">
        <f t="shared" si="2201"/>
        <v>70086276.274228588</v>
      </c>
      <c r="AC2967" s="23">
        <f t="shared" si="2202"/>
        <v>74889487.274228647</v>
      </c>
      <c r="AD2967" s="23">
        <f t="shared" si="2208"/>
        <v>4803211</v>
      </c>
      <c r="AE2967" s="24">
        <f t="shared" si="2169"/>
        <v>70086276.274228647</v>
      </c>
      <c r="AF2967" s="3">
        <f t="shared" si="2203"/>
        <v>0</v>
      </c>
      <c r="AG2967" s="2">
        <f t="shared" si="2185"/>
        <v>0</v>
      </c>
      <c r="AH2967" s="2">
        <f t="shared" si="2186"/>
        <v>184.67734996910363</v>
      </c>
      <c r="AI2967" s="23">
        <f t="shared" si="2209"/>
        <v>10570655441.801901</v>
      </c>
      <c r="AJ2967" s="23">
        <f t="shared" si="2187"/>
        <v>6219.922423797766</v>
      </c>
      <c r="AK2967" s="23">
        <f t="shared" si="2188"/>
        <v>0</v>
      </c>
      <c r="AL2967" s="23">
        <f t="shared" si="2213"/>
        <v>7567600.3189373016</v>
      </c>
      <c r="AM2967" s="23">
        <f t="shared" si="2214"/>
        <v>7060483037.7145872</v>
      </c>
      <c r="AN2967" s="16">
        <f t="shared" si="2204"/>
        <v>0</v>
      </c>
      <c r="AO2967" s="23">
        <f t="shared" si="2205"/>
        <v>149152.88795937703</v>
      </c>
      <c r="AP2967" s="22">
        <f t="shared" si="2206"/>
        <v>33571808.282398172</v>
      </c>
      <c r="AQ2967" s="30">
        <f t="shared" si="2189"/>
        <v>20858437093.816643</v>
      </c>
      <c r="AR2967" s="28">
        <f t="shared" si="2190"/>
        <v>10249398743.394392</v>
      </c>
      <c r="AS2967" s="25">
        <f t="shared" si="2191"/>
        <v>200337590.02425668</v>
      </c>
      <c r="AT2967" s="32">
        <f t="shared" si="2192"/>
        <v>0</v>
      </c>
      <c r="AU2967" s="23">
        <f t="shared" si="2193"/>
        <v>0</v>
      </c>
      <c r="AV2967" s="22">
        <f t="shared" si="2194"/>
        <v>3022289886.1894665</v>
      </c>
      <c r="AW2967" s="31">
        <f t="shared" si="2207"/>
        <v>13900560478.271667</v>
      </c>
    </row>
    <row r="2968" spans="1:53" s="21" customFormat="1" x14ac:dyDescent="0.25">
      <c r="A2968">
        <f t="shared" si="2168"/>
        <v>831</v>
      </c>
      <c r="B2968" t="s">
        <v>8</v>
      </c>
      <c r="C2968" s="27">
        <f t="shared" si="2172"/>
        <v>0</v>
      </c>
      <c r="D2968" s="27">
        <f t="shared" si="2195"/>
        <v>0</v>
      </c>
      <c r="E2968" s="27" t="b">
        <f t="shared" si="2171"/>
        <v>1</v>
      </c>
      <c r="F2968" s="29">
        <f t="shared" si="2173"/>
        <v>0</v>
      </c>
      <c r="G2968" s="27">
        <f t="shared" si="2196"/>
        <v>0</v>
      </c>
      <c r="H2968" s="22">
        <f t="shared" si="2174"/>
        <v>32358369428.81752</v>
      </c>
      <c r="I2968" s="23">
        <f t="shared" si="2175"/>
        <v>132580106.5049091</v>
      </c>
      <c r="J2968" s="23">
        <f t="shared" si="2176"/>
        <v>1086</v>
      </c>
      <c r="K2968" s="19">
        <f t="shared" si="2197"/>
        <v>225.0831931027827</v>
      </c>
      <c r="L2968" s="16">
        <f t="shared" si="2177"/>
        <v>223.1988692764651</v>
      </c>
      <c r="M2968" s="23">
        <f>M2967-IF($B2968="B",(Percent_Rent_In_Elsies*2.49%/12 * H2967)/K2967,0)+IF($B2968="D",N2968,0)+IF(B2968="D",AK2967)+IF(B2968="C",F2967*90%)-(Y2968-Y2967)-IF($B2968="A",Q2967/K2967) + IF($B2968="A",Q2967/K2967)</f>
        <v>-50888209.921244718</v>
      </c>
      <c r="N2968" s="23">
        <f t="shared" si="2178"/>
        <v>0</v>
      </c>
      <c r="O2968" s="22">
        <f t="shared" si="2179"/>
        <v>0</v>
      </c>
      <c r="P2968" s="22">
        <f t="shared" si="2210"/>
        <v>0</v>
      </c>
      <c r="Q2968" s="22">
        <f t="shared" si="2211"/>
        <v>0</v>
      </c>
      <c r="R2968" s="22">
        <f t="shared" si="2180"/>
        <v>395620721.13178998</v>
      </c>
      <c r="S2968" s="16">
        <f t="shared" si="2170"/>
        <v>32913537.531762894</v>
      </c>
      <c r="T2968" s="15">
        <f t="shared" si="2181"/>
        <v>0</v>
      </c>
      <c r="U2968" s="23">
        <f t="shared" si="2198"/>
        <v>1757664.4247761872</v>
      </c>
      <c r="V2968" s="23">
        <f t="shared" si="2199"/>
        <v>146228.32152880094</v>
      </c>
      <c r="W2968" s="23">
        <f t="shared" si="2212"/>
        <v>0</v>
      </c>
      <c r="X2968" s="23">
        <f t="shared" si="2200"/>
        <v>39496377.270773456</v>
      </c>
      <c r="Y2968" s="23">
        <f t="shared" si="2182"/>
        <v>13825559.361691331</v>
      </c>
      <c r="Z2968" s="3">
        <f t="shared" si="2183"/>
        <v>0</v>
      </c>
      <c r="AA2968" s="23">
        <f t="shared" si="2184"/>
        <v>65748656.816703528</v>
      </c>
      <c r="AB2968" s="26">
        <f t="shared" si="2201"/>
        <v>70086276.274228603</v>
      </c>
      <c r="AC2968" s="23">
        <f t="shared" si="2202"/>
        <v>74889487.274228647</v>
      </c>
      <c r="AD2968" s="23">
        <f t="shared" si="2208"/>
        <v>4803211</v>
      </c>
      <c r="AE2968" s="24">
        <f t="shared" si="2169"/>
        <v>70086276.274228647</v>
      </c>
      <c r="AF2968" s="3">
        <f t="shared" si="2203"/>
        <v>1E-4</v>
      </c>
      <c r="AG2968" s="2">
        <f t="shared" si="2185"/>
        <v>0</v>
      </c>
      <c r="AH2968" s="2">
        <f t="shared" si="2186"/>
        <v>184.67734996910363</v>
      </c>
      <c r="AI2968" s="23">
        <f t="shared" si="2209"/>
        <v>10570655441.801901</v>
      </c>
      <c r="AJ2968" s="23">
        <f t="shared" si="2187"/>
        <v>6219.922423797766</v>
      </c>
      <c r="AK2968" s="23">
        <f t="shared" si="2188"/>
        <v>62445.239882800539</v>
      </c>
      <c r="AL2968" s="23">
        <f t="shared" si="2213"/>
        <v>0</v>
      </c>
      <c r="AM2968" s="23">
        <f t="shared" si="2214"/>
        <v>0</v>
      </c>
      <c r="AN2968" s="16">
        <f t="shared" si="2204"/>
        <v>0</v>
      </c>
      <c r="AO2968" s="23">
        <f t="shared" si="2205"/>
        <v>0</v>
      </c>
      <c r="AP2968" s="22">
        <f t="shared" si="2206"/>
        <v>0</v>
      </c>
      <c r="AQ2968" s="30">
        <f t="shared" si="2189"/>
        <v>20858437093.816643</v>
      </c>
      <c r="AR2968" s="28">
        <f t="shared" si="2190"/>
        <v>10249398743.394392</v>
      </c>
      <c r="AS2968" s="25">
        <f t="shared" si="2191"/>
        <v>200337590.02425668</v>
      </c>
      <c r="AT2968" s="32">
        <f t="shared" si="2192"/>
        <v>0</v>
      </c>
      <c r="AU2968" s="23">
        <f t="shared" si="2193"/>
        <v>0</v>
      </c>
      <c r="AV2968" s="22">
        <f t="shared" si="2194"/>
        <v>3022289886.1894665</v>
      </c>
      <c r="AW2968" s="31">
        <f t="shared" si="2207"/>
        <v>13900560478.271667</v>
      </c>
      <c r="AX2968"/>
      <c r="AY2968"/>
      <c r="AZ2968"/>
      <c r="BA2968"/>
    </row>
    <row r="2969" spans="1:53" s="21" customFormat="1" x14ac:dyDescent="0.25">
      <c r="A2969" s="21">
        <f t="shared" si="2168"/>
        <v>831</v>
      </c>
      <c r="B2969" s="21" t="s">
        <v>9</v>
      </c>
      <c r="C2969" s="27">
        <f t="shared" si="2172"/>
        <v>0</v>
      </c>
      <c r="D2969" s="27">
        <f t="shared" si="2195"/>
        <v>0</v>
      </c>
      <c r="E2969" s="27" t="b">
        <f t="shared" si="2171"/>
        <v>1</v>
      </c>
      <c r="F2969" s="29">
        <f t="shared" si="2173"/>
        <v>0</v>
      </c>
      <c r="G2969" s="27">
        <f t="shared" si="2196"/>
        <v>0</v>
      </c>
      <c r="H2969" s="22">
        <f t="shared" si="2174"/>
        <v>32358369428.81752</v>
      </c>
      <c r="I2969" s="23">
        <f t="shared" si="2175"/>
        <v>132580106.5049091</v>
      </c>
      <c r="J2969" s="23">
        <f t="shared" si="2176"/>
        <v>1086</v>
      </c>
      <c r="K2969" s="19">
        <f t="shared" si="2197"/>
        <v>225.0831931027827</v>
      </c>
      <c r="L2969" s="16">
        <f t="shared" si="2177"/>
        <v>223.1988692764651</v>
      </c>
      <c r="M2969" s="23">
        <f>M2968-IF($B2969="B",(Percent_Rent_In_Elsies*2.49%/12 * H2968)/K2968,0)+IF($B2969="D",N2969,0)+IF(B2969="D",AK2968)+IF(B2969="C",F2968*90%)-(Y2969-Y2968)-IF($B2969="A",Q2968/K2968) + IF($B2969="A",Q2968/K2968)</f>
        <v>-50825764.681361921</v>
      </c>
      <c r="N2969" s="23">
        <f t="shared" si="2178"/>
        <v>0</v>
      </c>
      <c r="O2969" s="22">
        <f t="shared" si="2179"/>
        <v>22995607.775775388</v>
      </c>
      <c r="P2969" s="22">
        <f t="shared" si="2210"/>
        <v>0</v>
      </c>
      <c r="Q2969" s="22">
        <f t="shared" si="2211"/>
        <v>0</v>
      </c>
      <c r="R2969" s="22">
        <f t="shared" si="2180"/>
        <v>395620721.13178998</v>
      </c>
      <c r="S2969" s="16">
        <f t="shared" si="2170"/>
        <v>0</v>
      </c>
      <c r="T2969" s="15">
        <f t="shared" si="2181"/>
        <v>9917929.7559875064</v>
      </c>
      <c r="U2969" s="23">
        <f t="shared" si="2198"/>
        <v>1757664.4247761872</v>
      </c>
      <c r="V2969" s="23">
        <f t="shared" si="2199"/>
        <v>0</v>
      </c>
      <c r="W2969" s="23">
        <f t="shared" si="2212"/>
        <v>146228.32152880094</v>
      </c>
      <c r="X2969" s="23">
        <f t="shared" si="2200"/>
        <v>39496377.270773456</v>
      </c>
      <c r="Y2969" s="23">
        <f t="shared" si="2182"/>
        <v>13825559.361691331</v>
      </c>
      <c r="Z2969" s="3">
        <f t="shared" si="2183"/>
        <v>0</v>
      </c>
      <c r="AA2969" s="23">
        <f t="shared" si="2184"/>
        <v>65686211.576820731</v>
      </c>
      <c r="AB2969" s="26">
        <f t="shared" si="2201"/>
        <v>70086276.274228603</v>
      </c>
      <c r="AC2969" s="23">
        <f t="shared" si="2202"/>
        <v>74889487.274228647</v>
      </c>
      <c r="AD2969" s="23">
        <f t="shared" si="2208"/>
        <v>4803211</v>
      </c>
      <c r="AE2969" s="24">
        <f t="shared" si="2169"/>
        <v>70086276.274228647</v>
      </c>
      <c r="AF2969" s="3">
        <f t="shared" si="2203"/>
        <v>0</v>
      </c>
      <c r="AG2969" s="2">
        <f t="shared" si="2185"/>
        <v>0</v>
      </c>
      <c r="AH2969" s="2">
        <f t="shared" si="2186"/>
        <v>184.67734996910363</v>
      </c>
      <c r="AI2969" s="23">
        <f t="shared" si="2209"/>
        <v>10560615888.954123</v>
      </c>
      <c r="AJ2969" s="23">
        <f t="shared" si="2187"/>
        <v>6219.922423797766</v>
      </c>
      <c r="AK2969" s="23">
        <f t="shared" si="2188"/>
        <v>0</v>
      </c>
      <c r="AL2969" s="23">
        <f t="shared" si="2213"/>
        <v>0</v>
      </c>
      <c r="AM2969" s="23">
        <f t="shared" si="2214"/>
        <v>0</v>
      </c>
      <c r="AN2969" s="16">
        <f t="shared" si="2204"/>
        <v>0</v>
      </c>
      <c r="AO2969" s="23">
        <f t="shared" si="2205"/>
        <v>0</v>
      </c>
      <c r="AP2969" s="22">
        <f t="shared" si="2206"/>
        <v>0</v>
      </c>
      <c r="AQ2969" s="30">
        <f t="shared" si="2189"/>
        <v>20858437093.816643</v>
      </c>
      <c r="AR2969" s="28">
        <f t="shared" si="2190"/>
        <v>10249398743.394392</v>
      </c>
      <c r="AS2969" s="25">
        <f t="shared" si="2191"/>
        <v>200337590.02425668</v>
      </c>
      <c r="AT2969" s="32">
        <f t="shared" si="2192"/>
        <v>0</v>
      </c>
      <c r="AU2969" s="23">
        <f t="shared" si="2193"/>
        <v>0</v>
      </c>
      <c r="AV2969" s="22">
        <f t="shared" si="2194"/>
        <v>3022289886.1894665</v>
      </c>
      <c r="AW2969" s="31">
        <f t="shared" si="2207"/>
        <v>13900560478.271667</v>
      </c>
    </row>
    <row r="2970" spans="1:53" x14ac:dyDescent="0.25">
      <c r="A2970" s="21">
        <f t="shared" ref="A2970:A3033" si="2215">A2965+1</f>
        <v>831</v>
      </c>
      <c r="B2970" s="21" t="s">
        <v>28</v>
      </c>
      <c r="C2970" s="27">
        <f t="shared" si="2172"/>
        <v>0</v>
      </c>
      <c r="D2970" s="27">
        <f t="shared" si="2195"/>
        <v>0</v>
      </c>
      <c r="E2970" s="27" t="b">
        <f t="shared" si="2171"/>
        <v>1</v>
      </c>
      <c r="F2970" s="29">
        <f t="shared" si="2173"/>
        <v>0</v>
      </c>
      <c r="G2970" s="27">
        <f t="shared" si="2196"/>
        <v>0</v>
      </c>
      <c r="H2970" s="22">
        <f t="shared" si="2174"/>
        <v>32358369428.81752</v>
      </c>
      <c r="I2970" s="23">
        <f t="shared" si="2175"/>
        <v>132580106.5049091</v>
      </c>
      <c r="J2970" s="23">
        <f t="shared" si="2176"/>
        <v>1086</v>
      </c>
      <c r="K2970" s="19">
        <f t="shared" si="2197"/>
        <v>225.0831931027827</v>
      </c>
      <c r="L2970" s="16">
        <f t="shared" si="2177"/>
        <v>223.1988692764651</v>
      </c>
      <c r="M2970" s="23">
        <f>M2969-IF($B2970="B",(Percent_Rent_In_Elsies*2.49%/12 * H2969)/K2969,0)+IF($B2970="D",N2970,0)+IF(B2970="D",AK2969)+IF(B2970="C",F2969*90%)-(Y2970-Y2969)-IF($B2970="A",Q2969/K2969) + IF($B2970="A",Q2969/K2969)</f>
        <v>-50825764.681361921</v>
      </c>
      <c r="N2970" s="23">
        <f t="shared" si="2178"/>
        <v>0</v>
      </c>
      <c r="O2970" s="22">
        <f t="shared" si="2179"/>
        <v>0</v>
      </c>
      <c r="P2970" s="22">
        <f t="shared" si="2210"/>
        <v>22995607.775775388</v>
      </c>
      <c r="Q2970" s="22">
        <f t="shared" si="2211"/>
        <v>0</v>
      </c>
      <c r="R2970" s="22">
        <f t="shared" si="2180"/>
        <v>395620721.13178998</v>
      </c>
      <c r="S2970" s="16">
        <f t="shared" si="2170"/>
        <v>0</v>
      </c>
      <c r="T2970" s="15">
        <f t="shared" si="2181"/>
        <v>0</v>
      </c>
      <c r="U2970" s="23">
        <f t="shared" si="2198"/>
        <v>1757664.4247761872</v>
      </c>
      <c r="V2970" s="23">
        <f t="shared" si="2199"/>
        <v>0</v>
      </c>
      <c r="W2970" s="23">
        <f t="shared" si="2212"/>
        <v>0</v>
      </c>
      <c r="X2970" s="23">
        <f t="shared" si="2200"/>
        <v>39496377.270773456</v>
      </c>
      <c r="Y2970" s="23">
        <f t="shared" si="2182"/>
        <v>13825559.361691331</v>
      </c>
      <c r="Z2970" s="3">
        <f t="shared" si="2183"/>
        <v>7311.4160764400476</v>
      </c>
      <c r="AA2970" s="23">
        <f t="shared" si="2184"/>
        <v>65795882.817967333</v>
      </c>
      <c r="AB2970" s="26">
        <f t="shared" si="2201"/>
        <v>70086276.274228573</v>
      </c>
      <c r="AC2970" s="23">
        <f t="shared" si="2202"/>
        <v>74889487.274228647</v>
      </c>
      <c r="AD2970" s="23">
        <f t="shared" si="2208"/>
        <v>4803211</v>
      </c>
      <c r="AE2970" s="24">
        <f t="shared" si="2169"/>
        <v>70086276.274228647</v>
      </c>
      <c r="AF2970" s="3">
        <f t="shared" si="2203"/>
        <v>0</v>
      </c>
      <c r="AG2970" s="2">
        <f t="shared" si="2185"/>
        <v>877369929.17280555</v>
      </c>
      <c r="AH2970" s="2">
        <f t="shared" si="2186"/>
        <v>184.67734996910363</v>
      </c>
      <c r="AI2970" s="23">
        <f t="shared" si="2209"/>
        <v>10578248141.203281</v>
      </c>
      <c r="AJ2970" s="23">
        <f t="shared" si="2187"/>
        <v>6219.922423797766</v>
      </c>
      <c r="AK2970" s="23">
        <f t="shared" si="2188"/>
        <v>0</v>
      </c>
      <c r="AL2970" s="23">
        <f t="shared" si="2213"/>
        <v>0</v>
      </c>
      <c r="AM2970" s="23">
        <f t="shared" si="2214"/>
        <v>0</v>
      </c>
      <c r="AN2970" s="16">
        <f t="shared" si="2204"/>
        <v>0</v>
      </c>
      <c r="AO2970" s="23">
        <f t="shared" si="2205"/>
        <v>0</v>
      </c>
      <c r="AP2970" s="22">
        <f t="shared" si="2206"/>
        <v>0</v>
      </c>
      <c r="AQ2970" s="30">
        <f t="shared" si="2189"/>
        <v>20858437093.816643</v>
      </c>
      <c r="AR2970" s="28">
        <f t="shared" si="2190"/>
        <v>10249398743.394392</v>
      </c>
      <c r="AS2970" s="25">
        <f t="shared" si="2191"/>
        <v>200337590.02425668</v>
      </c>
      <c r="AT2970" s="32">
        <f t="shared" si="2192"/>
        <v>14622.832152880095</v>
      </c>
      <c r="AU2970" s="23">
        <f t="shared" si="2193"/>
        <v>14622.832152880095</v>
      </c>
      <c r="AV2970" s="22">
        <f t="shared" si="2194"/>
        <v>3032207815.9454541</v>
      </c>
      <c r="AW2970" s="31">
        <f t="shared" si="2207"/>
        <v>13900560478.271667</v>
      </c>
      <c r="AX2970" s="21"/>
      <c r="AY2970" s="21"/>
      <c r="AZ2970" s="21"/>
      <c r="BA2970" s="21"/>
    </row>
    <row r="2971" spans="1:53" x14ac:dyDescent="0.25">
      <c r="A2971">
        <f t="shared" si="2215"/>
        <v>832</v>
      </c>
      <c r="B2971" t="s">
        <v>6</v>
      </c>
      <c r="C2971" s="27">
        <f t="shared" si="2172"/>
        <v>0</v>
      </c>
      <c r="D2971" s="27">
        <f t="shared" si="2195"/>
        <v>0</v>
      </c>
      <c r="E2971" s="27" t="b">
        <f t="shared" si="2171"/>
        <v>1</v>
      </c>
      <c r="F2971" s="29">
        <f t="shared" si="2173"/>
        <v>0</v>
      </c>
      <c r="G2971" s="27">
        <f t="shared" si="2196"/>
        <v>0</v>
      </c>
      <c r="H2971" s="22">
        <f t="shared" si="2174"/>
        <v>32412300044.532219</v>
      </c>
      <c r="I2971" s="23">
        <f t="shared" si="2175"/>
        <v>132580106.5049091</v>
      </c>
      <c r="J2971" s="23">
        <f t="shared" si="2176"/>
        <v>1086</v>
      </c>
      <c r="K2971" s="19">
        <f t="shared" si="2197"/>
        <v>225.0831931027827</v>
      </c>
      <c r="L2971" s="16">
        <f t="shared" si="2177"/>
        <v>223.5708673919259</v>
      </c>
      <c r="M2971" s="23">
        <f>M2970-IF($B2971="B",(Percent_Rent_In_Elsies*2.49%/12 * H2970)/K2970,0)+IF($B2971="D",N2971,0)+IF(B2971="D",AK2970)+IF(B2971="C",F2970*90%)-(Y2971-Y2970)-IF($B2971="A",Q2970/K2970) + IF($B2971="A",Q2970/K2970)</f>
        <v>-50825764.681361921</v>
      </c>
      <c r="N2971" s="23">
        <f t="shared" si="2178"/>
        <v>0</v>
      </c>
      <c r="O2971" s="22">
        <f t="shared" si="2179"/>
        <v>0</v>
      </c>
      <c r="P2971" s="22">
        <f t="shared" si="2210"/>
        <v>0</v>
      </c>
      <c r="Q2971" s="22">
        <f t="shared" si="2211"/>
        <v>0</v>
      </c>
      <c r="R2971" s="22">
        <f t="shared" si="2180"/>
        <v>395620721.13178998</v>
      </c>
      <c r="S2971" s="16">
        <f t="shared" si="2170"/>
        <v>0</v>
      </c>
      <c r="T2971" s="15">
        <f t="shared" si="2181"/>
        <v>0</v>
      </c>
      <c r="U2971" s="23">
        <f t="shared" si="2198"/>
        <v>1757664.4247761872</v>
      </c>
      <c r="V2971" s="23">
        <f t="shared" si="2199"/>
        <v>0</v>
      </c>
      <c r="W2971" s="23">
        <f t="shared" si="2212"/>
        <v>0</v>
      </c>
      <c r="X2971" s="23">
        <f t="shared" si="2200"/>
        <v>39532934.351155654</v>
      </c>
      <c r="Y2971" s="23">
        <f t="shared" si="2182"/>
        <v>13825559.361691331</v>
      </c>
      <c r="Z2971" s="3">
        <f t="shared" si="2183"/>
        <v>0</v>
      </c>
      <c r="AA2971" s="23">
        <f t="shared" si="2184"/>
        <v>65795882.817967333</v>
      </c>
      <c r="AB2971" s="26">
        <f t="shared" si="2201"/>
        <v>70086276.274228603</v>
      </c>
      <c r="AC2971" s="23">
        <f t="shared" si="2202"/>
        <v>74889487.274228647</v>
      </c>
      <c r="AD2971" s="23">
        <f t="shared" si="2208"/>
        <v>4803211</v>
      </c>
      <c r="AE2971" s="24">
        <f t="shared" si="2169"/>
        <v>70086276.274228647</v>
      </c>
      <c r="AF2971" s="3">
        <f t="shared" si="2203"/>
        <v>0</v>
      </c>
      <c r="AG2971" s="2">
        <f t="shared" si="2185"/>
        <v>0</v>
      </c>
      <c r="AH2971" s="2">
        <f t="shared" si="2186"/>
        <v>184.98514555238549</v>
      </c>
      <c r="AI2971" s="23">
        <f t="shared" si="2209"/>
        <v>10578248141.203281</v>
      </c>
      <c r="AJ2971" s="23">
        <f t="shared" si="2187"/>
        <v>6219.922423797766</v>
      </c>
      <c r="AK2971" s="23">
        <f t="shared" si="2188"/>
        <v>0</v>
      </c>
      <c r="AL2971" s="23">
        <f t="shared" si="2213"/>
        <v>0</v>
      </c>
      <c r="AM2971" s="23">
        <f t="shared" si="2214"/>
        <v>0</v>
      </c>
      <c r="AN2971" s="16">
        <f t="shared" si="2204"/>
        <v>0</v>
      </c>
      <c r="AO2971" s="23">
        <f t="shared" si="2205"/>
        <v>0</v>
      </c>
      <c r="AP2971" s="22">
        <f t="shared" si="2206"/>
        <v>0</v>
      </c>
      <c r="AQ2971" s="30">
        <f t="shared" si="2189"/>
        <v>20858437093.816643</v>
      </c>
      <c r="AR2971" s="28">
        <f t="shared" si="2190"/>
        <v>10249398743.394392</v>
      </c>
      <c r="AS2971" s="25">
        <f t="shared" si="2191"/>
        <v>200337590.02425668</v>
      </c>
      <c r="AT2971" s="32">
        <f t="shared" si="2192"/>
        <v>0</v>
      </c>
      <c r="AU2971" s="23">
        <f t="shared" si="2193"/>
        <v>0</v>
      </c>
      <c r="AV2971" s="22">
        <f t="shared" si="2194"/>
        <v>3032207815.9454541</v>
      </c>
      <c r="AW2971" s="31">
        <f t="shared" si="2207"/>
        <v>13877564870.495892</v>
      </c>
    </row>
    <row r="2972" spans="1:53" x14ac:dyDescent="0.25">
      <c r="A2972">
        <f t="shared" si="2215"/>
        <v>832</v>
      </c>
      <c r="B2972" t="s">
        <v>7</v>
      </c>
      <c r="C2972" s="27">
        <f t="shared" si="2172"/>
        <v>0</v>
      </c>
      <c r="D2972" s="27">
        <f t="shared" si="2195"/>
        <v>0</v>
      </c>
      <c r="E2972" s="27" t="b">
        <f t="shared" si="2171"/>
        <v>1</v>
      </c>
      <c r="F2972" s="29">
        <f t="shared" si="2173"/>
        <v>0</v>
      </c>
      <c r="G2972" s="27">
        <f t="shared" si="2196"/>
        <v>0</v>
      </c>
      <c r="H2972" s="22">
        <f t="shared" si="2174"/>
        <v>32412300044.532215</v>
      </c>
      <c r="I2972" s="23">
        <f t="shared" si="2175"/>
        <v>132580106.5049091</v>
      </c>
      <c r="J2972" s="23">
        <f t="shared" si="2176"/>
        <v>1086</v>
      </c>
      <c r="K2972" s="19">
        <f t="shared" si="2197"/>
        <v>225.0831931027827</v>
      </c>
      <c r="L2972" s="16">
        <f t="shared" si="2177"/>
        <v>223.5708673919259</v>
      </c>
      <c r="M2972" s="23">
        <f>M2971-IF($B2972="B",(Percent_Rent_In_Elsies*2.49%/12 * H2971)/K2971,0)+IF($B2972="D",N2972,0)+IF(B2972="D",AK2971)+IF(B2972="C",F2971*90%)-(Y2972-Y2971)-IF($B2972="A",Q2971/K2971) + IF($B2972="A",Q2971/K2971)</f>
        <v>-50975166.157467894</v>
      </c>
      <c r="N2972" s="23">
        <f t="shared" si="2178"/>
        <v>0</v>
      </c>
      <c r="O2972" s="22">
        <f t="shared" si="2179"/>
        <v>0</v>
      </c>
      <c r="P2972" s="22">
        <f t="shared" si="2210"/>
        <v>0</v>
      </c>
      <c r="Q2972" s="22">
        <f t="shared" si="2211"/>
        <v>0</v>
      </c>
      <c r="R2972" s="22">
        <f t="shared" si="2180"/>
        <v>362652327.70414084</v>
      </c>
      <c r="S2972" s="16">
        <f t="shared" si="2170"/>
        <v>32968393.427649166</v>
      </c>
      <c r="T2972" s="15">
        <f t="shared" si="2181"/>
        <v>0</v>
      </c>
      <c r="U2972" s="23">
        <f t="shared" si="2198"/>
        <v>1611192.3893781716</v>
      </c>
      <c r="V2972" s="23">
        <f t="shared" si="2199"/>
        <v>146472.03539801561</v>
      </c>
      <c r="W2972" s="23">
        <f t="shared" si="2212"/>
        <v>0</v>
      </c>
      <c r="X2972" s="23">
        <f t="shared" si="2200"/>
        <v>39532934.351155654</v>
      </c>
      <c r="Y2972" s="23">
        <f t="shared" si="2182"/>
        <v>13825559.361691331</v>
      </c>
      <c r="Z2972" s="3">
        <f t="shared" si="2183"/>
        <v>0</v>
      </c>
      <c r="AA2972" s="23">
        <f t="shared" si="2184"/>
        <v>65795882.817967333</v>
      </c>
      <c r="AB2972" s="26">
        <f t="shared" si="2201"/>
        <v>70086276.274228588</v>
      </c>
      <c r="AC2972" s="23">
        <f t="shared" si="2202"/>
        <v>74889487.274228647</v>
      </c>
      <c r="AD2972" s="23">
        <f t="shared" si="2208"/>
        <v>4803211</v>
      </c>
      <c r="AE2972" s="24">
        <f t="shared" si="2169"/>
        <v>70086276.274228647</v>
      </c>
      <c r="AF2972" s="3">
        <f t="shared" si="2203"/>
        <v>0</v>
      </c>
      <c r="AG2972" s="2">
        <f t="shared" si="2185"/>
        <v>0</v>
      </c>
      <c r="AH2972" s="2">
        <f t="shared" si="2186"/>
        <v>184.98514555238549</v>
      </c>
      <c r="AI2972" s="23">
        <f t="shared" si="2209"/>
        <v>10578248141.203281</v>
      </c>
      <c r="AJ2972" s="23">
        <f t="shared" si="2187"/>
        <v>6219.922423797766</v>
      </c>
      <c r="AK2972" s="23">
        <f t="shared" si="2188"/>
        <v>0</v>
      </c>
      <c r="AL2972" s="23">
        <f t="shared" si="2213"/>
        <v>7592699.4013805389</v>
      </c>
      <c r="AM2972" s="23">
        <f t="shared" si="2214"/>
        <v>7083900189.5704041</v>
      </c>
      <c r="AN2972" s="16">
        <f t="shared" si="2204"/>
        <v>0</v>
      </c>
      <c r="AO2972" s="23">
        <f t="shared" si="2205"/>
        <v>149401.47610597601</v>
      </c>
      <c r="AP2972" s="22">
        <f t="shared" si="2206"/>
        <v>33627761.296202175</v>
      </c>
      <c r="AQ2972" s="30">
        <f t="shared" si="2189"/>
        <v>20925406780.43803</v>
      </c>
      <c r="AR2972" s="28">
        <f t="shared" si="2190"/>
        <v>10282740668.719576</v>
      </c>
      <c r="AS2972" s="25">
        <f t="shared" si="2191"/>
        <v>200337590.02425668</v>
      </c>
      <c r="AT2972" s="32">
        <f t="shared" si="2192"/>
        <v>0</v>
      </c>
      <c r="AU2972" s="23">
        <f t="shared" si="2193"/>
        <v>0</v>
      </c>
      <c r="AV2972" s="22">
        <f t="shared" si="2194"/>
        <v>3032207815.9454541</v>
      </c>
      <c r="AW2972" s="31">
        <f t="shared" si="2207"/>
        <v>13944534557.117277</v>
      </c>
    </row>
    <row r="2973" spans="1:53" s="21" customFormat="1" x14ac:dyDescent="0.25">
      <c r="A2973">
        <f t="shared" si="2215"/>
        <v>832</v>
      </c>
      <c r="B2973" t="s">
        <v>8</v>
      </c>
      <c r="C2973" s="27">
        <f t="shared" si="2172"/>
        <v>0</v>
      </c>
      <c r="D2973" s="27">
        <f t="shared" si="2195"/>
        <v>0</v>
      </c>
      <c r="E2973" s="27" t="b">
        <f t="shared" si="2171"/>
        <v>1</v>
      </c>
      <c r="F2973" s="29">
        <f t="shared" si="2173"/>
        <v>0</v>
      </c>
      <c r="G2973" s="27">
        <f t="shared" si="2196"/>
        <v>0</v>
      </c>
      <c r="H2973" s="22">
        <f t="shared" si="2174"/>
        <v>32412300044.532215</v>
      </c>
      <c r="I2973" s="23">
        <f t="shared" si="2175"/>
        <v>132580106.5049091</v>
      </c>
      <c r="J2973" s="23">
        <f t="shared" si="2176"/>
        <v>1086</v>
      </c>
      <c r="K2973" s="19">
        <f t="shared" si="2197"/>
        <v>225.0831931027827</v>
      </c>
      <c r="L2973" s="16">
        <f t="shared" si="2177"/>
        <v>223.5708673919259</v>
      </c>
      <c r="M2973" s="23">
        <f>M2972-IF($B2973="B",(Percent_Rent_In_Elsies*2.49%/12 * H2972)/K2972,0)+IF($B2973="D",N2973,0)+IF(B2973="D",AK2972)+IF(B2973="C",F2972*90%)-(Y2973-Y2972)-IF($B2973="A",Q2972/K2972) + IF($B2973="A",Q2972/K2972)</f>
        <v>-50975166.157467894</v>
      </c>
      <c r="N2973" s="23">
        <f t="shared" si="2178"/>
        <v>0</v>
      </c>
      <c r="O2973" s="22">
        <f t="shared" si="2179"/>
        <v>0</v>
      </c>
      <c r="P2973" s="22">
        <f t="shared" si="2210"/>
        <v>0</v>
      </c>
      <c r="Q2973" s="22">
        <f t="shared" si="2211"/>
        <v>0</v>
      </c>
      <c r="R2973" s="22">
        <f t="shared" si="2180"/>
        <v>396280089.00034302</v>
      </c>
      <c r="S2973" s="16">
        <f t="shared" si="2170"/>
        <v>32968393.427649166</v>
      </c>
      <c r="T2973" s="15">
        <f t="shared" si="2181"/>
        <v>0</v>
      </c>
      <c r="U2973" s="23">
        <f t="shared" si="2198"/>
        <v>1760593.8654841476</v>
      </c>
      <c r="V2973" s="23">
        <f t="shared" si="2199"/>
        <v>146472.03539801561</v>
      </c>
      <c r="W2973" s="23">
        <f t="shared" si="2212"/>
        <v>0</v>
      </c>
      <c r="X2973" s="23">
        <f t="shared" si="2200"/>
        <v>39532934.351155654</v>
      </c>
      <c r="Y2973" s="23">
        <f t="shared" si="2182"/>
        <v>13825559.361691331</v>
      </c>
      <c r="Z2973" s="3">
        <f t="shared" si="2183"/>
        <v>0</v>
      </c>
      <c r="AA2973" s="23">
        <f t="shared" si="2184"/>
        <v>65795882.817967333</v>
      </c>
      <c r="AB2973" s="26">
        <f t="shared" si="2201"/>
        <v>70086276.274228573</v>
      </c>
      <c r="AC2973" s="23">
        <f t="shared" si="2202"/>
        <v>74889487.274228647</v>
      </c>
      <c r="AD2973" s="23">
        <f t="shared" si="2208"/>
        <v>4803211</v>
      </c>
      <c r="AE2973" s="24">
        <f t="shared" si="2169"/>
        <v>70086276.274228647</v>
      </c>
      <c r="AF2973" s="3">
        <f t="shared" si="2203"/>
        <v>1E-4</v>
      </c>
      <c r="AG2973" s="2">
        <f t="shared" si="2185"/>
        <v>0</v>
      </c>
      <c r="AH2973" s="2">
        <f t="shared" si="2186"/>
        <v>184.98514555238549</v>
      </c>
      <c r="AI2973" s="23">
        <f t="shared" si="2209"/>
        <v>10578248141.203281</v>
      </c>
      <c r="AJ2973" s="23">
        <f t="shared" si="2187"/>
        <v>6219.922423797766</v>
      </c>
      <c r="AK2973" s="23">
        <f t="shared" si="2188"/>
        <v>62471.747360852161</v>
      </c>
      <c r="AL2973" s="23">
        <f t="shared" si="2213"/>
        <v>0</v>
      </c>
      <c r="AM2973" s="23">
        <f t="shared" si="2214"/>
        <v>0</v>
      </c>
      <c r="AN2973" s="16">
        <f t="shared" si="2204"/>
        <v>0</v>
      </c>
      <c r="AO2973" s="23">
        <f t="shared" si="2205"/>
        <v>0</v>
      </c>
      <c r="AP2973" s="22">
        <f t="shared" si="2206"/>
        <v>0</v>
      </c>
      <c r="AQ2973" s="30">
        <f t="shared" si="2189"/>
        <v>20925406780.43803</v>
      </c>
      <c r="AR2973" s="28">
        <f t="shared" si="2190"/>
        <v>10282740668.719576</v>
      </c>
      <c r="AS2973" s="25">
        <f t="shared" si="2191"/>
        <v>200337590.02425668</v>
      </c>
      <c r="AT2973" s="32">
        <f t="shared" si="2192"/>
        <v>0</v>
      </c>
      <c r="AU2973" s="23">
        <f t="shared" si="2193"/>
        <v>0</v>
      </c>
      <c r="AV2973" s="22">
        <f t="shared" si="2194"/>
        <v>3032207815.9454541</v>
      </c>
      <c r="AW2973" s="31">
        <f t="shared" si="2207"/>
        <v>13944534557.117277</v>
      </c>
      <c r="AX2973"/>
      <c r="AY2973"/>
      <c r="AZ2973"/>
      <c r="BA2973"/>
    </row>
    <row r="2974" spans="1:53" s="21" customFormat="1" x14ac:dyDescent="0.25">
      <c r="A2974">
        <f t="shared" si="2215"/>
        <v>832</v>
      </c>
      <c r="B2974" t="s">
        <v>9</v>
      </c>
      <c r="C2974" s="27">
        <f t="shared" si="2172"/>
        <v>0</v>
      </c>
      <c r="D2974" s="27">
        <f t="shared" si="2195"/>
        <v>0</v>
      </c>
      <c r="E2974" s="27" t="b">
        <f t="shared" si="2171"/>
        <v>1</v>
      </c>
      <c r="F2974" s="29">
        <f t="shared" si="2173"/>
        <v>0</v>
      </c>
      <c r="G2974" s="27">
        <f t="shared" si="2196"/>
        <v>0</v>
      </c>
      <c r="H2974" s="22">
        <f t="shared" si="2174"/>
        <v>32412300044.532215</v>
      </c>
      <c r="I2974" s="23">
        <f t="shared" si="2175"/>
        <v>132580106.5049091</v>
      </c>
      <c r="J2974" s="23">
        <f t="shared" si="2176"/>
        <v>1086</v>
      </c>
      <c r="K2974" s="19">
        <f t="shared" si="2197"/>
        <v>225.0831931027827</v>
      </c>
      <c r="L2974" s="16">
        <f t="shared" si="2177"/>
        <v>223.5708673919259</v>
      </c>
      <c r="M2974" s="23">
        <f>M2973-IF($B2974="B",(Percent_Rent_In_Elsies*2.49%/12 * H2973)/K2973,0)+IF($B2974="D",N2974,0)+IF(B2974="D",AK2973)+IF(B2974="C",F2973*90%)-(Y2974-Y2973)-IF($B2974="A",Q2973/K2973) + IF($B2974="A",Q2973/K2973)</f>
        <v>-50912694.410107039</v>
      </c>
      <c r="N2974" s="23">
        <f t="shared" si="2178"/>
        <v>0</v>
      </c>
      <c r="O2974" s="22">
        <f t="shared" si="2179"/>
        <v>23033933.788735013</v>
      </c>
      <c r="P2974" s="22">
        <f t="shared" si="2210"/>
        <v>0</v>
      </c>
      <c r="Q2974" s="22">
        <f t="shared" si="2211"/>
        <v>0</v>
      </c>
      <c r="R2974" s="22">
        <f t="shared" si="2180"/>
        <v>396280089.00034302</v>
      </c>
      <c r="S2974" s="16">
        <f t="shared" si="2170"/>
        <v>0</v>
      </c>
      <c r="T2974" s="15">
        <f t="shared" si="2181"/>
        <v>9934459.638914153</v>
      </c>
      <c r="U2974" s="23">
        <f t="shared" si="2198"/>
        <v>1760593.8654841476</v>
      </c>
      <c r="V2974" s="23">
        <f t="shared" si="2199"/>
        <v>0</v>
      </c>
      <c r="W2974" s="23">
        <f t="shared" si="2212"/>
        <v>146472.03539801561</v>
      </c>
      <c r="X2974" s="23">
        <f t="shared" si="2200"/>
        <v>39532934.351155654</v>
      </c>
      <c r="Y2974" s="23">
        <f t="shared" si="2182"/>
        <v>13825559.361691331</v>
      </c>
      <c r="Z2974" s="3">
        <f t="shared" si="2183"/>
        <v>0</v>
      </c>
      <c r="AA2974" s="23">
        <f t="shared" si="2184"/>
        <v>65733411.070606478</v>
      </c>
      <c r="AB2974" s="26">
        <f t="shared" si="2201"/>
        <v>70086276.274228573</v>
      </c>
      <c r="AC2974" s="23">
        <f t="shared" si="2202"/>
        <v>74889487.274228647</v>
      </c>
      <c r="AD2974" s="23">
        <f t="shared" si="2208"/>
        <v>4803211</v>
      </c>
      <c r="AE2974" s="24">
        <f t="shared" si="2169"/>
        <v>70086276.274228647</v>
      </c>
      <c r="AF2974" s="3">
        <f t="shared" si="2203"/>
        <v>0</v>
      </c>
      <c r="AG2974" s="2">
        <f t="shared" si="2185"/>
        <v>0</v>
      </c>
      <c r="AH2974" s="2">
        <f t="shared" si="2186"/>
        <v>184.98514555238549</v>
      </c>
      <c r="AI2974" s="23">
        <f t="shared" si="2209"/>
        <v>10568204326.649931</v>
      </c>
      <c r="AJ2974" s="23">
        <f t="shared" si="2187"/>
        <v>6219.922423797766</v>
      </c>
      <c r="AK2974" s="23">
        <f t="shared" si="2188"/>
        <v>0</v>
      </c>
      <c r="AL2974" s="23">
        <f t="shared" si="2213"/>
        <v>0</v>
      </c>
      <c r="AM2974" s="23">
        <f t="shared" si="2214"/>
        <v>0</v>
      </c>
      <c r="AN2974" s="16">
        <f t="shared" si="2204"/>
        <v>0</v>
      </c>
      <c r="AO2974" s="23">
        <f t="shared" si="2205"/>
        <v>0</v>
      </c>
      <c r="AP2974" s="22">
        <f t="shared" si="2206"/>
        <v>0</v>
      </c>
      <c r="AQ2974" s="30">
        <f t="shared" si="2189"/>
        <v>20925406780.43803</v>
      </c>
      <c r="AR2974" s="28">
        <f t="shared" si="2190"/>
        <v>10282740668.719576</v>
      </c>
      <c r="AS2974" s="25">
        <f t="shared" si="2191"/>
        <v>200337590.02425668</v>
      </c>
      <c r="AT2974" s="32">
        <f t="shared" si="2192"/>
        <v>0</v>
      </c>
      <c r="AU2974" s="23">
        <f t="shared" si="2193"/>
        <v>0</v>
      </c>
      <c r="AV2974" s="22">
        <f t="shared" si="2194"/>
        <v>3032207815.9454541</v>
      </c>
      <c r="AW2974" s="31">
        <f t="shared" si="2207"/>
        <v>13944534557.117277</v>
      </c>
      <c r="AX2974"/>
      <c r="AY2974"/>
      <c r="AZ2974"/>
      <c r="BA2974"/>
    </row>
    <row r="2975" spans="1:53" x14ac:dyDescent="0.25">
      <c r="A2975" s="21">
        <f t="shared" si="2215"/>
        <v>832</v>
      </c>
      <c r="B2975" s="21" t="s">
        <v>28</v>
      </c>
      <c r="C2975" s="27">
        <f t="shared" si="2172"/>
        <v>0</v>
      </c>
      <c r="D2975" s="27">
        <f t="shared" si="2195"/>
        <v>0</v>
      </c>
      <c r="E2975" s="27" t="b">
        <f t="shared" si="2171"/>
        <v>1</v>
      </c>
      <c r="F2975" s="29">
        <f t="shared" si="2173"/>
        <v>0</v>
      </c>
      <c r="G2975" s="27">
        <f t="shared" si="2196"/>
        <v>0</v>
      </c>
      <c r="H2975" s="22">
        <f t="shared" si="2174"/>
        <v>32412300044.532215</v>
      </c>
      <c r="I2975" s="23">
        <f t="shared" si="2175"/>
        <v>132580106.5049091</v>
      </c>
      <c r="J2975" s="23">
        <f t="shared" si="2176"/>
        <v>1086</v>
      </c>
      <c r="K2975" s="19">
        <f t="shared" si="2197"/>
        <v>225.0831931027827</v>
      </c>
      <c r="L2975" s="16">
        <f t="shared" si="2177"/>
        <v>223.5708673919259</v>
      </c>
      <c r="M2975" s="23">
        <f>M2974-IF($B2975="B",(Percent_Rent_In_Elsies*2.49%/12 * H2974)/K2974,0)+IF($B2975="D",N2975,0)+IF(B2975="D",AK2974)+IF(B2975="C",F2974*90%)-(Y2975-Y2974)-IF($B2975="A",Q2974/K2974) + IF($B2975="A",Q2974/K2974)</f>
        <v>-50912694.410107039</v>
      </c>
      <c r="N2975" s="23">
        <f t="shared" si="2178"/>
        <v>0</v>
      </c>
      <c r="O2975" s="22">
        <f t="shared" si="2179"/>
        <v>0</v>
      </c>
      <c r="P2975" s="22">
        <f t="shared" si="2210"/>
        <v>23033933.788735013</v>
      </c>
      <c r="Q2975" s="22">
        <f t="shared" si="2211"/>
        <v>0</v>
      </c>
      <c r="R2975" s="22">
        <f t="shared" si="2180"/>
        <v>396280089.00034302</v>
      </c>
      <c r="S2975" s="16">
        <f t="shared" si="2170"/>
        <v>0</v>
      </c>
      <c r="T2975" s="15">
        <f t="shared" si="2181"/>
        <v>0</v>
      </c>
      <c r="U2975" s="23">
        <f t="shared" si="2198"/>
        <v>1760593.8654841476</v>
      </c>
      <c r="V2975" s="23">
        <f t="shared" si="2199"/>
        <v>0</v>
      </c>
      <c r="W2975" s="23">
        <f t="shared" si="2212"/>
        <v>0</v>
      </c>
      <c r="X2975" s="23">
        <f t="shared" si="2200"/>
        <v>39532934.351155654</v>
      </c>
      <c r="Y2975" s="23">
        <f t="shared" si="2182"/>
        <v>13825559.361691331</v>
      </c>
      <c r="Z2975" s="3">
        <f t="shared" si="2183"/>
        <v>7323.6017699007816</v>
      </c>
      <c r="AA2975" s="23">
        <f t="shared" si="2184"/>
        <v>65843265.09715499</v>
      </c>
      <c r="AB2975" s="26">
        <f t="shared" si="2201"/>
        <v>70086276.274228603</v>
      </c>
      <c r="AC2975" s="23">
        <f t="shared" si="2202"/>
        <v>74889487.274228647</v>
      </c>
      <c r="AD2975" s="23">
        <f t="shared" si="2208"/>
        <v>4803211</v>
      </c>
      <c r="AE2975" s="24">
        <f t="shared" si="2169"/>
        <v>70086276.274228647</v>
      </c>
      <c r="AF2975" s="3">
        <f t="shared" si="2203"/>
        <v>0</v>
      </c>
      <c r="AG2975" s="2">
        <f t="shared" si="2185"/>
        <v>878832212.38809371</v>
      </c>
      <c r="AH2975" s="2">
        <f t="shared" si="2186"/>
        <v>184.98514555238549</v>
      </c>
      <c r="AI2975" s="23">
        <f t="shared" si="2209"/>
        <v>10585865965.986172</v>
      </c>
      <c r="AJ2975" s="23">
        <f t="shared" si="2187"/>
        <v>6219.922423797766</v>
      </c>
      <c r="AK2975" s="23">
        <f t="shared" si="2188"/>
        <v>0</v>
      </c>
      <c r="AL2975" s="23">
        <f t="shared" si="2213"/>
        <v>0</v>
      </c>
      <c r="AM2975" s="23">
        <f t="shared" si="2214"/>
        <v>0</v>
      </c>
      <c r="AN2975" s="16">
        <f t="shared" si="2204"/>
        <v>0</v>
      </c>
      <c r="AO2975" s="23">
        <f t="shared" si="2205"/>
        <v>0</v>
      </c>
      <c r="AP2975" s="22">
        <f t="shared" si="2206"/>
        <v>0</v>
      </c>
      <c r="AQ2975" s="30">
        <f t="shared" si="2189"/>
        <v>20925406780.43803</v>
      </c>
      <c r="AR2975" s="28">
        <f t="shared" si="2190"/>
        <v>10282740668.719576</v>
      </c>
      <c r="AS2975" s="25">
        <f t="shared" si="2191"/>
        <v>200337590.02425668</v>
      </c>
      <c r="AT2975" s="32">
        <f t="shared" si="2192"/>
        <v>14647.203539801563</v>
      </c>
      <c r="AU2975" s="23">
        <f t="shared" si="2193"/>
        <v>14647.203539801563</v>
      </c>
      <c r="AV2975" s="22">
        <f t="shared" si="2194"/>
        <v>3042142275.5843682</v>
      </c>
      <c r="AW2975" s="31">
        <f t="shared" si="2207"/>
        <v>13944534557.117277</v>
      </c>
    </row>
    <row r="2976" spans="1:53" x14ac:dyDescent="0.25">
      <c r="A2976">
        <f t="shared" si="2215"/>
        <v>833</v>
      </c>
      <c r="B2976" t="s">
        <v>6</v>
      </c>
      <c r="C2976" s="27">
        <f t="shared" si="2172"/>
        <v>0</v>
      </c>
      <c r="D2976" s="27">
        <f t="shared" si="2195"/>
        <v>0</v>
      </c>
      <c r="E2976" s="27" t="b">
        <f t="shared" si="2171"/>
        <v>1</v>
      </c>
      <c r="F2976" s="29">
        <f t="shared" si="2173"/>
        <v>0</v>
      </c>
      <c r="G2976" s="27">
        <f t="shared" si="2196"/>
        <v>0</v>
      </c>
      <c r="H2976" s="22">
        <f t="shared" si="2174"/>
        <v>32466320544.606438</v>
      </c>
      <c r="I2976" s="23">
        <f t="shared" si="2175"/>
        <v>132580106.5049091</v>
      </c>
      <c r="J2976" s="23">
        <f t="shared" si="2176"/>
        <v>1086</v>
      </c>
      <c r="K2976" s="19">
        <f t="shared" si="2197"/>
        <v>225.0831931027827</v>
      </c>
      <c r="L2976" s="16">
        <f t="shared" si="2177"/>
        <v>223.94348550424579</v>
      </c>
      <c r="M2976" s="23">
        <f>M2975-IF($B2976="B",(Percent_Rent_In_Elsies*2.49%/12 * H2975)/K2975,0)+IF($B2976="D",N2976,0)+IF(B2976="D",AK2975)+IF(B2976="C",F2975*90%)-(Y2976-Y2975)-IF($B2976="A",Q2975/K2975) + IF($B2976="A",Q2975/K2975)</f>
        <v>-50912694.410107039</v>
      </c>
      <c r="N2976" s="23">
        <f t="shared" si="2178"/>
        <v>0</v>
      </c>
      <c r="O2976" s="22">
        <f t="shared" si="2179"/>
        <v>0</v>
      </c>
      <c r="P2976" s="22">
        <f t="shared" si="2210"/>
        <v>0</v>
      </c>
      <c r="Q2976" s="22">
        <f t="shared" si="2211"/>
        <v>0</v>
      </c>
      <c r="R2976" s="22">
        <f t="shared" si="2180"/>
        <v>396280089.00034302</v>
      </c>
      <c r="S2976" s="16">
        <f t="shared" si="2170"/>
        <v>0</v>
      </c>
      <c r="T2976" s="15">
        <f t="shared" si="2181"/>
        <v>0</v>
      </c>
      <c r="U2976" s="23">
        <f t="shared" si="2198"/>
        <v>1760593.8654841476</v>
      </c>
      <c r="V2976" s="23">
        <f t="shared" si="2199"/>
        <v>0</v>
      </c>
      <c r="W2976" s="23">
        <f t="shared" si="2212"/>
        <v>0</v>
      </c>
      <c r="X2976" s="23">
        <f t="shared" si="2200"/>
        <v>39569552.360005163</v>
      </c>
      <c r="Y2976" s="23">
        <f t="shared" si="2182"/>
        <v>13825559.361691331</v>
      </c>
      <c r="Z2976" s="3">
        <f t="shared" si="2183"/>
        <v>0</v>
      </c>
      <c r="AA2976" s="23">
        <f t="shared" si="2184"/>
        <v>65843265.09715499</v>
      </c>
      <c r="AB2976" s="26">
        <f t="shared" si="2201"/>
        <v>70086276.274228603</v>
      </c>
      <c r="AC2976" s="23">
        <f t="shared" si="2202"/>
        <v>74889487.274228647</v>
      </c>
      <c r="AD2976" s="23">
        <f t="shared" si="2208"/>
        <v>4803211</v>
      </c>
      <c r="AE2976" s="24">
        <f t="shared" si="2169"/>
        <v>70086276.274228647</v>
      </c>
      <c r="AF2976" s="3">
        <f t="shared" si="2203"/>
        <v>0</v>
      </c>
      <c r="AG2976" s="2">
        <f t="shared" si="2185"/>
        <v>0</v>
      </c>
      <c r="AH2976" s="2">
        <f t="shared" si="2186"/>
        <v>185.29345412830611</v>
      </c>
      <c r="AI2976" s="23">
        <f t="shared" si="2209"/>
        <v>10585865965.986172</v>
      </c>
      <c r="AJ2976" s="23">
        <f t="shared" si="2187"/>
        <v>6219.922423797766</v>
      </c>
      <c r="AK2976" s="23">
        <f t="shared" si="2188"/>
        <v>0</v>
      </c>
      <c r="AL2976" s="23">
        <f t="shared" si="2213"/>
        <v>0</v>
      </c>
      <c r="AM2976" s="23">
        <f t="shared" si="2214"/>
        <v>0</v>
      </c>
      <c r="AN2976" s="16">
        <f t="shared" si="2204"/>
        <v>0</v>
      </c>
      <c r="AO2976" s="23">
        <f t="shared" si="2205"/>
        <v>0</v>
      </c>
      <c r="AP2976" s="22">
        <f t="shared" si="2206"/>
        <v>0</v>
      </c>
      <c r="AQ2976" s="30">
        <f t="shared" si="2189"/>
        <v>20925406780.43803</v>
      </c>
      <c r="AR2976" s="28">
        <f t="shared" si="2190"/>
        <v>10282740668.719576</v>
      </c>
      <c r="AS2976" s="25">
        <f t="shared" si="2191"/>
        <v>200337590.02425668</v>
      </c>
      <c r="AT2976" s="32">
        <f t="shared" si="2192"/>
        <v>0</v>
      </c>
      <c r="AU2976" s="23">
        <f t="shared" si="2193"/>
        <v>0</v>
      </c>
      <c r="AV2976" s="22">
        <f t="shared" si="2194"/>
        <v>3042142275.5843682</v>
      </c>
      <c r="AW2976" s="31">
        <f t="shared" si="2207"/>
        <v>13921500623.328543</v>
      </c>
    </row>
    <row r="2977" spans="1:53" x14ac:dyDescent="0.25">
      <c r="A2977">
        <f t="shared" si="2215"/>
        <v>833</v>
      </c>
      <c r="B2977" t="s">
        <v>7</v>
      </c>
      <c r="C2977" s="27">
        <f t="shared" si="2172"/>
        <v>0</v>
      </c>
      <c r="D2977" s="27">
        <f t="shared" si="2195"/>
        <v>0</v>
      </c>
      <c r="E2977" s="27" t="b">
        <f t="shared" si="2171"/>
        <v>1</v>
      </c>
      <c r="F2977" s="29">
        <f t="shared" si="2173"/>
        <v>0</v>
      </c>
      <c r="G2977" s="27">
        <f t="shared" si="2196"/>
        <v>0</v>
      </c>
      <c r="H2977" s="22">
        <f t="shared" si="2174"/>
        <v>32466320544.606438</v>
      </c>
      <c r="I2977" s="23">
        <f t="shared" si="2175"/>
        <v>132580106.5049091</v>
      </c>
      <c r="J2977" s="23">
        <f t="shared" si="2176"/>
        <v>1086</v>
      </c>
      <c r="K2977" s="19">
        <f t="shared" si="2197"/>
        <v>225.0831931027827</v>
      </c>
      <c r="L2977" s="16">
        <f t="shared" si="2177"/>
        <v>223.94348550424579</v>
      </c>
      <c r="M2977" s="23">
        <f>M2976-IF($B2977="B",(Percent_Rent_In_Elsies*2.49%/12 * H2976)/K2976,0)+IF($B2977="D",N2977,0)+IF(B2977="D",AK2976)+IF(B2977="C",F2976*90%)-(Y2977-Y2976)-IF($B2977="A",Q2976/K2976) + IF($B2977="A",Q2976/K2976)</f>
        <v>-51062344.888673194</v>
      </c>
      <c r="N2977" s="23">
        <f t="shared" si="2178"/>
        <v>0</v>
      </c>
      <c r="O2977" s="22">
        <f t="shared" si="2179"/>
        <v>0</v>
      </c>
      <c r="P2977" s="22">
        <f t="shared" si="2210"/>
        <v>0</v>
      </c>
      <c r="Q2977" s="22">
        <f t="shared" si="2211"/>
        <v>0</v>
      </c>
      <c r="R2977" s="22">
        <f t="shared" si="2180"/>
        <v>363256748.25031441</v>
      </c>
      <c r="S2977" s="16">
        <f t="shared" si="2170"/>
        <v>33023340.750028584</v>
      </c>
      <c r="T2977" s="15">
        <f t="shared" si="2181"/>
        <v>0</v>
      </c>
      <c r="U2977" s="23">
        <f t="shared" si="2198"/>
        <v>1613877.7100271352</v>
      </c>
      <c r="V2977" s="23">
        <f t="shared" si="2199"/>
        <v>146716.1554570123</v>
      </c>
      <c r="W2977" s="23">
        <f t="shared" si="2212"/>
        <v>0</v>
      </c>
      <c r="X2977" s="23">
        <f t="shared" si="2200"/>
        <v>39569552.360005163</v>
      </c>
      <c r="Y2977" s="23">
        <f t="shared" si="2182"/>
        <v>13825559.361691331</v>
      </c>
      <c r="Z2977" s="3">
        <f t="shared" si="2183"/>
        <v>0</v>
      </c>
      <c r="AA2977" s="23">
        <f t="shared" si="2184"/>
        <v>65843265.09715499</v>
      </c>
      <c r="AB2977" s="26">
        <f t="shared" si="2201"/>
        <v>70086276.274228588</v>
      </c>
      <c r="AC2977" s="23">
        <f t="shared" si="2202"/>
        <v>74889487.274228647</v>
      </c>
      <c r="AD2977" s="23">
        <f t="shared" si="2208"/>
        <v>4803211</v>
      </c>
      <c r="AE2977" s="24">
        <f t="shared" si="2169"/>
        <v>70086276.274228647</v>
      </c>
      <c r="AF2977" s="3">
        <f t="shared" si="2203"/>
        <v>0</v>
      </c>
      <c r="AG2977" s="2">
        <f t="shared" si="2185"/>
        <v>0</v>
      </c>
      <c r="AH2977" s="2">
        <f t="shared" si="2186"/>
        <v>185.29345412830611</v>
      </c>
      <c r="AI2977" s="23">
        <f t="shared" si="2209"/>
        <v>10585865965.986172</v>
      </c>
      <c r="AJ2977" s="23">
        <f t="shared" si="2187"/>
        <v>6219.922423797766</v>
      </c>
      <c r="AK2977" s="23">
        <f t="shared" si="2188"/>
        <v>0</v>
      </c>
      <c r="AL2977" s="23">
        <f t="shared" si="2213"/>
        <v>7617824.7828903198</v>
      </c>
      <c r="AM2977" s="23">
        <f t="shared" si="2214"/>
        <v>7107341878.1492767</v>
      </c>
      <c r="AN2977" s="16">
        <f t="shared" si="2204"/>
        <v>0</v>
      </c>
      <c r="AO2977" s="23">
        <f t="shared" si="2205"/>
        <v>149650.47856615265</v>
      </c>
      <c r="AP2977" s="22">
        <f t="shared" si="2206"/>
        <v>33683807.565029182</v>
      </c>
      <c r="AQ2977" s="30">
        <f t="shared" si="2189"/>
        <v>20992488083.203785</v>
      </c>
      <c r="AR2977" s="28">
        <f t="shared" si="2190"/>
        <v>10316138163.920301</v>
      </c>
      <c r="AS2977" s="25">
        <f t="shared" si="2191"/>
        <v>200337590.02425668</v>
      </c>
      <c r="AT2977" s="32">
        <f t="shared" si="2192"/>
        <v>0</v>
      </c>
      <c r="AU2977" s="23">
        <f t="shared" si="2193"/>
        <v>0</v>
      </c>
      <c r="AV2977" s="22">
        <f t="shared" si="2194"/>
        <v>3042142275.5843682</v>
      </c>
      <c r="AW2977" s="31">
        <f t="shared" si="2207"/>
        <v>13988581926.094297</v>
      </c>
    </row>
    <row r="2978" spans="1:53" x14ac:dyDescent="0.25">
      <c r="A2978">
        <f t="shared" si="2215"/>
        <v>833</v>
      </c>
      <c r="B2978" t="s">
        <v>8</v>
      </c>
      <c r="C2978" s="27">
        <f t="shared" si="2172"/>
        <v>0</v>
      </c>
      <c r="D2978" s="27">
        <f t="shared" si="2195"/>
        <v>0</v>
      </c>
      <c r="E2978" s="27" t="b">
        <f t="shared" si="2171"/>
        <v>1</v>
      </c>
      <c r="F2978" s="29">
        <f t="shared" si="2173"/>
        <v>0</v>
      </c>
      <c r="G2978" s="27">
        <f t="shared" si="2196"/>
        <v>0</v>
      </c>
      <c r="H2978" s="22">
        <f t="shared" si="2174"/>
        <v>32466320544.606438</v>
      </c>
      <c r="I2978" s="23">
        <f t="shared" si="2175"/>
        <v>132580106.5049091</v>
      </c>
      <c r="J2978" s="23">
        <f t="shared" si="2176"/>
        <v>1086</v>
      </c>
      <c r="K2978" s="19">
        <f t="shared" si="2197"/>
        <v>225.0831931027827</v>
      </c>
      <c r="L2978" s="16">
        <f t="shared" si="2177"/>
        <v>223.94348550424579</v>
      </c>
      <c r="M2978" s="23">
        <f>M2977-IF($B2978="B",(Percent_Rent_In_Elsies*2.49%/12 * H2977)/K2977,0)+IF($B2978="D",N2978,0)+IF(B2978="D",AK2977)+IF(B2978="C",F2977*90%)-(Y2978-Y2977)-IF($B2978="A",Q2977/K2977) + IF($B2978="A",Q2977/K2977)</f>
        <v>-51062344.888673194</v>
      </c>
      <c r="N2978" s="23">
        <f t="shared" si="2178"/>
        <v>0</v>
      </c>
      <c r="O2978" s="22">
        <f t="shared" si="2179"/>
        <v>0</v>
      </c>
      <c r="P2978" s="22">
        <f t="shared" si="2210"/>
        <v>0</v>
      </c>
      <c r="Q2978" s="22">
        <f t="shared" si="2211"/>
        <v>0</v>
      </c>
      <c r="R2978" s="22">
        <f t="shared" si="2180"/>
        <v>396940555.81534362</v>
      </c>
      <c r="S2978" s="16">
        <f t="shared" si="2170"/>
        <v>33023340.750028584</v>
      </c>
      <c r="T2978" s="15">
        <f t="shared" si="2181"/>
        <v>0</v>
      </c>
      <c r="U2978" s="23">
        <f t="shared" si="2198"/>
        <v>1763528.188593288</v>
      </c>
      <c r="V2978" s="23">
        <f t="shared" si="2199"/>
        <v>146716.1554570123</v>
      </c>
      <c r="W2978" s="23">
        <f t="shared" si="2212"/>
        <v>0</v>
      </c>
      <c r="X2978" s="23">
        <f t="shared" si="2200"/>
        <v>39569552.360005163</v>
      </c>
      <c r="Y2978" s="23">
        <f t="shared" si="2182"/>
        <v>13825559.361691331</v>
      </c>
      <c r="Z2978" s="3">
        <f t="shared" si="2183"/>
        <v>0</v>
      </c>
      <c r="AA2978" s="23">
        <f t="shared" si="2184"/>
        <v>65843265.09715499</v>
      </c>
      <c r="AB2978" s="26">
        <f t="shared" si="2201"/>
        <v>70086276.274228603</v>
      </c>
      <c r="AC2978" s="23">
        <f t="shared" si="2202"/>
        <v>74889487.274228647</v>
      </c>
      <c r="AD2978" s="23">
        <f t="shared" si="2208"/>
        <v>4803211</v>
      </c>
      <c r="AE2978" s="24">
        <f t="shared" si="2169"/>
        <v>70086276.274228647</v>
      </c>
      <c r="AF2978" s="3">
        <f t="shared" si="2203"/>
        <v>1E-4</v>
      </c>
      <c r="AG2978" s="2">
        <f t="shared" si="2185"/>
        <v>0</v>
      </c>
      <c r="AH2978" s="2">
        <f t="shared" si="2186"/>
        <v>185.29345412830611</v>
      </c>
      <c r="AI2978" s="23">
        <f t="shared" si="2209"/>
        <v>10585865965.986172</v>
      </c>
      <c r="AJ2978" s="23">
        <f t="shared" si="2187"/>
        <v>6219.922423797766</v>
      </c>
      <c r="AK2978" s="23">
        <f t="shared" si="2188"/>
        <v>62498.395510271686</v>
      </c>
      <c r="AL2978" s="23">
        <f t="shared" si="2213"/>
        <v>0</v>
      </c>
      <c r="AM2978" s="23">
        <f t="shared" si="2214"/>
        <v>0</v>
      </c>
      <c r="AN2978" s="16">
        <f t="shared" si="2204"/>
        <v>0</v>
      </c>
      <c r="AO2978" s="23">
        <f t="shared" si="2205"/>
        <v>0</v>
      </c>
      <c r="AP2978" s="22">
        <f t="shared" si="2206"/>
        <v>0</v>
      </c>
      <c r="AQ2978" s="30">
        <f t="shared" si="2189"/>
        <v>20992488083.203785</v>
      </c>
      <c r="AR2978" s="28">
        <f t="shared" si="2190"/>
        <v>10316138163.920301</v>
      </c>
      <c r="AS2978" s="25">
        <f t="shared" si="2191"/>
        <v>200337590.02425668</v>
      </c>
      <c r="AT2978" s="32">
        <f t="shared" si="2192"/>
        <v>0</v>
      </c>
      <c r="AU2978" s="23">
        <f t="shared" si="2193"/>
        <v>0</v>
      </c>
      <c r="AV2978" s="22">
        <f t="shared" si="2194"/>
        <v>3042142275.5843682</v>
      </c>
      <c r="AW2978" s="31">
        <f t="shared" si="2207"/>
        <v>13988581926.094297</v>
      </c>
    </row>
    <row r="2979" spans="1:53" x14ac:dyDescent="0.25">
      <c r="A2979" s="21">
        <f t="shared" si="2215"/>
        <v>833</v>
      </c>
      <c r="B2979" s="21" t="s">
        <v>9</v>
      </c>
      <c r="C2979" s="27">
        <f t="shared" si="2172"/>
        <v>0</v>
      </c>
      <c r="D2979" s="27">
        <f t="shared" si="2195"/>
        <v>0</v>
      </c>
      <c r="E2979" s="27" t="b">
        <f t="shared" si="2171"/>
        <v>1</v>
      </c>
      <c r="F2979" s="29">
        <f t="shared" si="2173"/>
        <v>0</v>
      </c>
      <c r="G2979" s="27">
        <f t="shared" si="2196"/>
        <v>0</v>
      </c>
      <c r="H2979" s="22">
        <f t="shared" si="2174"/>
        <v>32466320544.606438</v>
      </c>
      <c r="I2979" s="23">
        <f t="shared" si="2175"/>
        <v>132580106.5049091</v>
      </c>
      <c r="J2979" s="23">
        <f t="shared" si="2176"/>
        <v>1086</v>
      </c>
      <c r="K2979" s="19">
        <f t="shared" si="2197"/>
        <v>225.0831931027827</v>
      </c>
      <c r="L2979" s="16">
        <f t="shared" si="2177"/>
        <v>223.94348550424579</v>
      </c>
      <c r="M2979" s="23">
        <f>M2978-IF($B2979="B",(Percent_Rent_In_Elsies*2.49%/12 * H2978)/K2978,0)+IF($B2979="D",N2979,0)+IF(B2979="D",AK2978)+IF(B2979="C",F2978*90%)-(Y2979-Y2978)-IF($B2979="A",Q2978/K2978) + IF($B2979="A",Q2978/K2978)</f>
        <v>-50999846.493162923</v>
      </c>
      <c r="N2979" s="23">
        <f t="shared" si="2178"/>
        <v>0</v>
      </c>
      <c r="O2979" s="22">
        <f t="shared" si="2179"/>
        <v>23072323.678382903</v>
      </c>
      <c r="P2979" s="22">
        <f t="shared" si="2210"/>
        <v>0</v>
      </c>
      <c r="Q2979" s="22">
        <f t="shared" si="2211"/>
        <v>0</v>
      </c>
      <c r="R2979" s="22">
        <f t="shared" si="2180"/>
        <v>396940555.81534362</v>
      </c>
      <c r="S2979" s="16">
        <f t="shared" si="2170"/>
        <v>0</v>
      </c>
      <c r="T2979" s="15">
        <f t="shared" si="2181"/>
        <v>9951017.0716456808</v>
      </c>
      <c r="U2979" s="23">
        <f t="shared" si="2198"/>
        <v>1763528.188593288</v>
      </c>
      <c r="V2979" s="23">
        <f t="shared" si="2199"/>
        <v>0</v>
      </c>
      <c r="W2979" s="23">
        <f t="shared" si="2212"/>
        <v>146716.1554570123</v>
      </c>
      <c r="X2979" s="23">
        <f t="shared" si="2200"/>
        <v>39569552.360005163</v>
      </c>
      <c r="Y2979" s="23">
        <f t="shared" si="2182"/>
        <v>13825559.361691331</v>
      </c>
      <c r="Z2979" s="3">
        <f t="shared" si="2183"/>
        <v>0</v>
      </c>
      <c r="AA2979" s="23">
        <f t="shared" si="2184"/>
        <v>65780766.701644719</v>
      </c>
      <c r="AB2979" s="26">
        <f t="shared" si="2201"/>
        <v>70086276.274228603</v>
      </c>
      <c r="AC2979" s="23">
        <f t="shared" si="2202"/>
        <v>74889487.274228647</v>
      </c>
      <c r="AD2979" s="23">
        <f t="shared" si="2208"/>
        <v>4803211</v>
      </c>
      <c r="AE2979" s="24">
        <f t="shared" si="2169"/>
        <v>70086276.274228647</v>
      </c>
      <c r="AF2979" s="3">
        <f t="shared" si="2203"/>
        <v>0</v>
      </c>
      <c r="AG2979" s="2">
        <f t="shared" si="2185"/>
        <v>0</v>
      </c>
      <c r="AH2979" s="2">
        <f t="shared" si="2186"/>
        <v>185.29345412830611</v>
      </c>
      <c r="AI2979" s="23">
        <f t="shared" si="2209"/>
        <v>10575817867.110991</v>
      </c>
      <c r="AJ2979" s="23">
        <f t="shared" si="2187"/>
        <v>6219.922423797766</v>
      </c>
      <c r="AK2979" s="23">
        <f t="shared" si="2188"/>
        <v>0</v>
      </c>
      <c r="AL2979" s="23">
        <f t="shared" si="2213"/>
        <v>0</v>
      </c>
      <c r="AM2979" s="23">
        <f t="shared" si="2214"/>
        <v>0</v>
      </c>
      <c r="AN2979" s="16">
        <f t="shared" si="2204"/>
        <v>0</v>
      </c>
      <c r="AO2979" s="23">
        <f t="shared" si="2205"/>
        <v>0</v>
      </c>
      <c r="AP2979" s="22">
        <f t="shared" si="2206"/>
        <v>0</v>
      </c>
      <c r="AQ2979" s="30">
        <f t="shared" si="2189"/>
        <v>20992488083.203785</v>
      </c>
      <c r="AR2979" s="28">
        <f t="shared" si="2190"/>
        <v>10316138163.920301</v>
      </c>
      <c r="AS2979" s="25">
        <f t="shared" si="2191"/>
        <v>200337590.02425668</v>
      </c>
      <c r="AT2979" s="32">
        <f t="shared" si="2192"/>
        <v>0</v>
      </c>
      <c r="AU2979" s="23">
        <f t="shared" si="2193"/>
        <v>0</v>
      </c>
      <c r="AV2979" s="22">
        <f t="shared" si="2194"/>
        <v>3042142275.5843682</v>
      </c>
      <c r="AW2979" s="31">
        <f t="shared" si="2207"/>
        <v>13988581926.094297</v>
      </c>
      <c r="AX2979" s="21"/>
      <c r="AY2979" s="21"/>
      <c r="AZ2979" s="21"/>
      <c r="BA2979" s="21"/>
    </row>
    <row r="2980" spans="1:53" x14ac:dyDescent="0.25">
      <c r="A2980" s="21">
        <f t="shared" si="2215"/>
        <v>833</v>
      </c>
      <c r="B2980" s="21" t="s">
        <v>28</v>
      </c>
      <c r="C2980" s="27">
        <f t="shared" si="2172"/>
        <v>0</v>
      </c>
      <c r="D2980" s="27">
        <f t="shared" si="2195"/>
        <v>0</v>
      </c>
      <c r="E2980" s="27" t="b">
        <f t="shared" si="2171"/>
        <v>1</v>
      </c>
      <c r="F2980" s="29">
        <f t="shared" si="2173"/>
        <v>0</v>
      </c>
      <c r="G2980" s="27">
        <f t="shared" si="2196"/>
        <v>0</v>
      </c>
      <c r="H2980" s="22">
        <f t="shared" si="2174"/>
        <v>32466320544.606438</v>
      </c>
      <c r="I2980" s="23">
        <f t="shared" si="2175"/>
        <v>132580106.5049091</v>
      </c>
      <c r="J2980" s="23">
        <f t="shared" si="2176"/>
        <v>1086</v>
      </c>
      <c r="K2980" s="19">
        <f t="shared" si="2197"/>
        <v>225.0831931027827</v>
      </c>
      <c r="L2980" s="16">
        <f t="shared" si="2177"/>
        <v>223.94348550424579</v>
      </c>
      <c r="M2980" s="23">
        <f>M2979-IF($B2980="B",(Percent_Rent_In_Elsies*2.49%/12 * H2979)/K2979,0)+IF($B2980="D",N2980,0)+IF(B2980="D",AK2979)+IF(B2980="C",F2979*90%)-(Y2980-Y2979)-IF($B2980="A",Q2979/K2979) + IF($B2980="A",Q2979/K2979)</f>
        <v>-50999846.493162923</v>
      </c>
      <c r="N2980" s="23">
        <f t="shared" si="2178"/>
        <v>0</v>
      </c>
      <c r="O2980" s="22">
        <f t="shared" si="2179"/>
        <v>0</v>
      </c>
      <c r="P2980" s="22">
        <f t="shared" si="2210"/>
        <v>23072323.678382903</v>
      </c>
      <c r="Q2980" s="22">
        <f t="shared" si="2211"/>
        <v>0</v>
      </c>
      <c r="R2980" s="22">
        <f t="shared" si="2180"/>
        <v>396940555.81534362</v>
      </c>
      <c r="S2980" s="16">
        <f t="shared" si="2170"/>
        <v>0</v>
      </c>
      <c r="T2980" s="15">
        <f t="shared" si="2181"/>
        <v>0</v>
      </c>
      <c r="U2980" s="23">
        <f t="shared" si="2198"/>
        <v>1763528.188593288</v>
      </c>
      <c r="V2980" s="23">
        <f t="shared" si="2199"/>
        <v>0</v>
      </c>
      <c r="W2980" s="23">
        <f t="shared" si="2212"/>
        <v>0</v>
      </c>
      <c r="X2980" s="23">
        <f t="shared" si="2200"/>
        <v>39569552.360005163</v>
      </c>
      <c r="Y2980" s="23">
        <f t="shared" si="2182"/>
        <v>13825559.361691331</v>
      </c>
      <c r="Z2980" s="3">
        <f t="shared" si="2183"/>
        <v>7335.807772850615</v>
      </c>
      <c r="AA2980" s="23">
        <f t="shared" si="2184"/>
        <v>65890803.818237476</v>
      </c>
      <c r="AB2980" s="26">
        <f t="shared" si="2201"/>
        <v>70086276.274228603</v>
      </c>
      <c r="AC2980" s="23">
        <f t="shared" si="2202"/>
        <v>74889487.274228647</v>
      </c>
      <c r="AD2980" s="23">
        <f t="shared" si="2208"/>
        <v>4803211</v>
      </c>
      <c r="AE2980" s="24">
        <f t="shared" si="2169"/>
        <v>70086276.274228647</v>
      </c>
      <c r="AF2980" s="3">
        <f t="shared" si="2203"/>
        <v>0</v>
      </c>
      <c r="AG2980" s="2">
        <f t="shared" si="2185"/>
        <v>880296932.74207377</v>
      </c>
      <c r="AH2980" s="2">
        <f t="shared" si="2186"/>
        <v>185.29345412830611</v>
      </c>
      <c r="AI2980" s="23">
        <f t="shared" si="2209"/>
        <v>10593508942.512793</v>
      </c>
      <c r="AJ2980" s="23">
        <f t="shared" si="2187"/>
        <v>6219.922423797766</v>
      </c>
      <c r="AK2980" s="23">
        <f t="shared" si="2188"/>
        <v>0</v>
      </c>
      <c r="AL2980" s="23">
        <f t="shared" si="2213"/>
        <v>0</v>
      </c>
      <c r="AM2980" s="23">
        <f t="shared" si="2214"/>
        <v>0</v>
      </c>
      <c r="AN2980" s="16">
        <f t="shared" si="2204"/>
        <v>0</v>
      </c>
      <c r="AO2980" s="23">
        <f t="shared" si="2205"/>
        <v>0</v>
      </c>
      <c r="AP2980" s="22">
        <f t="shared" si="2206"/>
        <v>0</v>
      </c>
      <c r="AQ2980" s="30">
        <f t="shared" si="2189"/>
        <v>20992488083.203785</v>
      </c>
      <c r="AR2980" s="28">
        <f t="shared" si="2190"/>
        <v>10316138163.920301</v>
      </c>
      <c r="AS2980" s="25">
        <f t="shared" si="2191"/>
        <v>200337590.02425668</v>
      </c>
      <c r="AT2980" s="32">
        <f t="shared" si="2192"/>
        <v>14671.61554570123</v>
      </c>
      <c r="AU2980" s="23">
        <f t="shared" si="2193"/>
        <v>14671.61554570123</v>
      </c>
      <c r="AV2980" s="22">
        <f t="shared" si="2194"/>
        <v>3052093292.656014</v>
      </c>
      <c r="AW2980" s="31">
        <f t="shared" si="2207"/>
        <v>13988581926.094297</v>
      </c>
      <c r="AX2980" s="21"/>
      <c r="AY2980" s="21"/>
      <c r="AZ2980" s="21"/>
      <c r="BA2980" s="21"/>
    </row>
    <row r="2981" spans="1:53" x14ac:dyDescent="0.25">
      <c r="A2981">
        <f t="shared" si="2215"/>
        <v>834</v>
      </c>
      <c r="B2981" t="s">
        <v>6</v>
      </c>
      <c r="C2981" s="27">
        <f t="shared" si="2172"/>
        <v>0</v>
      </c>
      <c r="D2981" s="27">
        <f t="shared" si="2195"/>
        <v>0</v>
      </c>
      <c r="E2981" s="27" t="b">
        <f t="shared" si="2171"/>
        <v>1</v>
      </c>
      <c r="F2981" s="29">
        <f t="shared" si="2173"/>
        <v>0</v>
      </c>
      <c r="G2981" s="27">
        <f t="shared" si="2196"/>
        <v>0</v>
      </c>
      <c r="H2981" s="22">
        <f t="shared" si="2174"/>
        <v>32520431078.84745</v>
      </c>
      <c r="I2981" s="23">
        <f t="shared" si="2175"/>
        <v>132580106.5049091</v>
      </c>
      <c r="J2981" s="23">
        <f t="shared" si="2176"/>
        <v>1086</v>
      </c>
      <c r="K2981" s="19">
        <f t="shared" si="2197"/>
        <v>225.0831931027827</v>
      </c>
      <c r="L2981" s="16">
        <f t="shared" si="2177"/>
        <v>224.31672464675287</v>
      </c>
      <c r="M2981" s="23">
        <f>M2980-IF($B2981="B",(Percent_Rent_In_Elsies*2.49%/12 * H2980)/K2980,0)+IF($B2981="D",N2981,0)+IF(B2981="D",AK2980)+IF(B2981="C",F2980*90%)-(Y2981-Y2980)-IF($B2981="A",Q2980/K2980) + IF($B2981="A",Q2980/K2980)</f>
        <v>-50999846.493162923</v>
      </c>
      <c r="N2981" s="23">
        <f t="shared" si="2178"/>
        <v>0</v>
      </c>
      <c r="O2981" s="22">
        <f t="shared" si="2179"/>
        <v>0</v>
      </c>
      <c r="P2981" s="22">
        <f t="shared" si="2210"/>
        <v>0</v>
      </c>
      <c r="Q2981" s="22">
        <f t="shared" si="2211"/>
        <v>0</v>
      </c>
      <c r="R2981" s="22">
        <f t="shared" si="2180"/>
        <v>396940555.81534362</v>
      </c>
      <c r="S2981" s="16">
        <f t="shared" si="2170"/>
        <v>0</v>
      </c>
      <c r="T2981" s="15">
        <f t="shared" si="2181"/>
        <v>0</v>
      </c>
      <c r="U2981" s="23">
        <f t="shared" si="2198"/>
        <v>1763528.188593288</v>
      </c>
      <c r="V2981" s="23">
        <f t="shared" si="2199"/>
        <v>0</v>
      </c>
      <c r="W2981" s="23">
        <f t="shared" si="2212"/>
        <v>0</v>
      </c>
      <c r="X2981" s="23">
        <f t="shared" si="2200"/>
        <v>39606231.39886941</v>
      </c>
      <c r="Y2981" s="23">
        <f t="shared" si="2182"/>
        <v>13825559.361691331</v>
      </c>
      <c r="Z2981" s="3">
        <f t="shared" si="2183"/>
        <v>0</v>
      </c>
      <c r="AA2981" s="23">
        <f t="shared" si="2184"/>
        <v>65890803.818237476</v>
      </c>
      <c r="AB2981" s="26">
        <f t="shared" si="2201"/>
        <v>70086276.274228573</v>
      </c>
      <c r="AC2981" s="23">
        <f t="shared" si="2202"/>
        <v>74889487.274228647</v>
      </c>
      <c r="AD2981" s="23">
        <f t="shared" si="2208"/>
        <v>4803211</v>
      </c>
      <c r="AE2981" s="24">
        <f t="shared" si="2169"/>
        <v>70086276.274228647</v>
      </c>
      <c r="AF2981" s="3">
        <f t="shared" si="2203"/>
        <v>0</v>
      </c>
      <c r="AG2981" s="2">
        <f t="shared" si="2185"/>
        <v>0</v>
      </c>
      <c r="AH2981" s="2">
        <f t="shared" si="2186"/>
        <v>185.60227655185332</v>
      </c>
      <c r="AI2981" s="23">
        <f t="shared" si="2209"/>
        <v>10593508942.512793</v>
      </c>
      <c r="AJ2981" s="23">
        <f t="shared" si="2187"/>
        <v>6219.922423797766</v>
      </c>
      <c r="AK2981" s="23">
        <f t="shared" si="2188"/>
        <v>0</v>
      </c>
      <c r="AL2981" s="23">
        <f t="shared" si="2213"/>
        <v>0</v>
      </c>
      <c r="AM2981" s="23">
        <f t="shared" si="2214"/>
        <v>0</v>
      </c>
      <c r="AN2981" s="16">
        <f t="shared" si="2204"/>
        <v>0</v>
      </c>
      <c r="AO2981" s="23">
        <f t="shared" si="2205"/>
        <v>0</v>
      </c>
      <c r="AP2981" s="22">
        <f t="shared" si="2206"/>
        <v>0</v>
      </c>
      <c r="AQ2981" s="30">
        <f t="shared" si="2189"/>
        <v>20992488083.203785</v>
      </c>
      <c r="AR2981" s="28">
        <f t="shared" si="2190"/>
        <v>10316138163.920301</v>
      </c>
      <c r="AS2981" s="25">
        <f t="shared" si="2191"/>
        <v>200337590.02425668</v>
      </c>
      <c r="AT2981" s="32">
        <f t="shared" si="2192"/>
        <v>0</v>
      </c>
      <c r="AU2981" s="23">
        <f t="shared" si="2193"/>
        <v>0</v>
      </c>
      <c r="AV2981" s="22">
        <f t="shared" si="2194"/>
        <v>3052093292.656014</v>
      </c>
      <c r="AW2981" s="31">
        <f t="shared" si="2207"/>
        <v>13965509602.415915</v>
      </c>
    </row>
    <row r="2982" spans="1:53" x14ac:dyDescent="0.25">
      <c r="A2982">
        <f t="shared" si="2215"/>
        <v>834</v>
      </c>
      <c r="B2982" t="s">
        <v>7</v>
      </c>
      <c r="C2982" s="27">
        <f t="shared" si="2172"/>
        <v>0</v>
      </c>
      <c r="D2982" s="27">
        <f t="shared" si="2195"/>
        <v>0</v>
      </c>
      <c r="E2982" s="27" t="b">
        <f t="shared" si="2171"/>
        <v>1</v>
      </c>
      <c r="F2982" s="29">
        <f t="shared" si="2173"/>
        <v>0</v>
      </c>
      <c r="G2982" s="27">
        <f t="shared" si="2196"/>
        <v>0</v>
      </c>
      <c r="H2982" s="22">
        <f t="shared" si="2174"/>
        <v>32520431078.84745</v>
      </c>
      <c r="I2982" s="23">
        <f t="shared" si="2175"/>
        <v>132580106.5049091</v>
      </c>
      <c r="J2982" s="23">
        <f t="shared" si="2176"/>
        <v>1086</v>
      </c>
      <c r="K2982" s="19">
        <f t="shared" si="2197"/>
        <v>225.0831931027827</v>
      </c>
      <c r="L2982" s="16">
        <f t="shared" si="2177"/>
        <v>224.31672464675287</v>
      </c>
      <c r="M2982" s="23">
        <f>M2981-IF($B2982="B",(Percent_Rent_In_Elsies*2.49%/12 * H2981)/K2981,0)+IF($B2982="D",N2982,0)+IF(B2982="D",AK2981)+IF(B2982="C",F2981*90%)-(Y2982-Y2981)-IF($B2982="A",Q2981/K2981) + IF($B2982="A",Q2981/K2981)</f>
        <v>-51149746.389193349</v>
      </c>
      <c r="N2982" s="23">
        <f t="shared" si="2178"/>
        <v>0</v>
      </c>
      <c r="O2982" s="22">
        <f t="shared" si="2179"/>
        <v>0</v>
      </c>
      <c r="P2982" s="22">
        <f t="shared" si="2210"/>
        <v>0</v>
      </c>
      <c r="Q2982" s="22">
        <f t="shared" si="2211"/>
        <v>0</v>
      </c>
      <c r="R2982" s="22">
        <f t="shared" si="2180"/>
        <v>363862176.164065</v>
      </c>
      <c r="S2982" s="16">
        <f t="shared" si="2170"/>
        <v>33078379.651278634</v>
      </c>
      <c r="T2982" s="15">
        <f t="shared" si="2181"/>
        <v>0</v>
      </c>
      <c r="U2982" s="23">
        <f t="shared" si="2198"/>
        <v>1616567.5062105139</v>
      </c>
      <c r="V2982" s="23">
        <f t="shared" si="2199"/>
        <v>146960.68238277399</v>
      </c>
      <c r="W2982" s="23">
        <f t="shared" si="2212"/>
        <v>0</v>
      </c>
      <c r="X2982" s="23">
        <f t="shared" si="2200"/>
        <v>39606231.39886941</v>
      </c>
      <c r="Y2982" s="23">
        <f t="shared" si="2182"/>
        <v>13825559.361691331</v>
      </c>
      <c r="Z2982" s="3">
        <f t="shared" si="2183"/>
        <v>0</v>
      </c>
      <c r="AA2982" s="23">
        <f t="shared" si="2184"/>
        <v>65890803.818237476</v>
      </c>
      <c r="AB2982" s="26">
        <f t="shared" si="2201"/>
        <v>70086276.274228573</v>
      </c>
      <c r="AC2982" s="23">
        <f t="shared" si="2202"/>
        <v>74889487.274228647</v>
      </c>
      <c r="AD2982" s="23">
        <f t="shared" si="2208"/>
        <v>4803211</v>
      </c>
      <c r="AE2982" s="24">
        <f t="shared" si="2169"/>
        <v>70086276.274228647</v>
      </c>
      <c r="AF2982" s="3">
        <f t="shared" si="2203"/>
        <v>0</v>
      </c>
      <c r="AG2982" s="2">
        <f t="shared" si="2185"/>
        <v>0</v>
      </c>
      <c r="AH2982" s="2">
        <f t="shared" si="2186"/>
        <v>185.60227655185332</v>
      </c>
      <c r="AI2982" s="23">
        <f t="shared" si="2209"/>
        <v>10593508942.512793</v>
      </c>
      <c r="AJ2982" s="23">
        <f t="shared" si="2187"/>
        <v>6219.922423797766</v>
      </c>
      <c r="AK2982" s="23">
        <f t="shared" si="2188"/>
        <v>0</v>
      </c>
      <c r="AL2982" s="23">
        <f t="shared" si="2213"/>
        <v>7642976.5266208649</v>
      </c>
      <c r="AM2982" s="23">
        <f t="shared" si="2214"/>
        <v>7130808162.3733616</v>
      </c>
      <c r="AN2982" s="16">
        <f t="shared" si="2204"/>
        <v>0</v>
      </c>
      <c r="AO2982" s="23">
        <f t="shared" si="2205"/>
        <v>149899.89603042958</v>
      </c>
      <c r="AP2982" s="22">
        <f t="shared" si="2206"/>
        <v>33739947.244304232</v>
      </c>
      <c r="AQ2982" s="30">
        <f t="shared" si="2189"/>
        <v>21059681188.140816</v>
      </c>
      <c r="AR2982" s="28">
        <f t="shared" si="2190"/>
        <v>10349591321.613029</v>
      </c>
      <c r="AS2982" s="25">
        <f t="shared" si="2191"/>
        <v>200337590.02425668</v>
      </c>
      <c r="AT2982" s="32">
        <f t="shared" si="2192"/>
        <v>0</v>
      </c>
      <c r="AU2982" s="23">
        <f t="shared" si="2193"/>
        <v>0</v>
      </c>
      <c r="AV2982" s="22">
        <f t="shared" si="2194"/>
        <v>3052093292.656014</v>
      </c>
      <c r="AW2982" s="31">
        <f t="shared" si="2207"/>
        <v>14032702707.352947</v>
      </c>
    </row>
    <row r="2983" spans="1:53" s="21" customFormat="1" x14ac:dyDescent="0.25">
      <c r="A2983">
        <f t="shared" si="2215"/>
        <v>834</v>
      </c>
      <c r="B2983" t="s">
        <v>8</v>
      </c>
      <c r="C2983" s="27">
        <f t="shared" si="2172"/>
        <v>0</v>
      </c>
      <c r="D2983" s="27">
        <f t="shared" si="2195"/>
        <v>0</v>
      </c>
      <c r="E2983" s="27" t="b">
        <f t="shared" si="2171"/>
        <v>1</v>
      </c>
      <c r="F2983" s="29">
        <f t="shared" si="2173"/>
        <v>0</v>
      </c>
      <c r="G2983" s="27">
        <f t="shared" si="2196"/>
        <v>0</v>
      </c>
      <c r="H2983" s="22">
        <f t="shared" si="2174"/>
        <v>32520431078.84745</v>
      </c>
      <c r="I2983" s="23">
        <f t="shared" si="2175"/>
        <v>132580106.5049091</v>
      </c>
      <c r="J2983" s="23">
        <f t="shared" si="2176"/>
        <v>1086</v>
      </c>
      <c r="K2983" s="19">
        <f t="shared" si="2197"/>
        <v>225.0831931027827</v>
      </c>
      <c r="L2983" s="16">
        <f t="shared" si="2177"/>
        <v>224.31672464675287</v>
      </c>
      <c r="M2983" s="23">
        <f>M2982-IF($B2983="B",(Percent_Rent_In_Elsies*2.49%/12 * H2982)/K2982,0)+IF($B2983="D",N2983,0)+IF(B2983="D",AK2982)+IF(B2983="C",F2982*90%)-(Y2983-Y2982)-IF($B2983="A",Q2982/K2982) + IF($B2983="A",Q2982/K2982)</f>
        <v>-51149746.389193349</v>
      </c>
      <c r="N2983" s="23">
        <f t="shared" si="2178"/>
        <v>0</v>
      </c>
      <c r="O2983" s="22">
        <f t="shared" si="2179"/>
        <v>0</v>
      </c>
      <c r="P2983" s="22">
        <f t="shared" si="2210"/>
        <v>0</v>
      </c>
      <c r="Q2983" s="22">
        <f t="shared" si="2211"/>
        <v>0</v>
      </c>
      <c r="R2983" s="22">
        <f t="shared" si="2180"/>
        <v>397602123.40836924</v>
      </c>
      <c r="S2983" s="16">
        <f t="shared" si="2170"/>
        <v>33078379.651278634</v>
      </c>
      <c r="T2983" s="15">
        <f t="shared" si="2181"/>
        <v>0</v>
      </c>
      <c r="U2983" s="23">
        <f t="shared" si="2198"/>
        <v>1766467.4022409434</v>
      </c>
      <c r="V2983" s="23">
        <f t="shared" si="2199"/>
        <v>146960.68238277399</v>
      </c>
      <c r="W2983" s="23">
        <f t="shared" si="2212"/>
        <v>0</v>
      </c>
      <c r="X2983" s="23">
        <f t="shared" si="2200"/>
        <v>39606231.39886941</v>
      </c>
      <c r="Y2983" s="23">
        <f t="shared" si="2182"/>
        <v>13825559.361691331</v>
      </c>
      <c r="Z2983" s="3">
        <f t="shared" si="2183"/>
        <v>0</v>
      </c>
      <c r="AA2983" s="23">
        <f t="shared" si="2184"/>
        <v>65890803.818237476</v>
      </c>
      <c r="AB2983" s="26">
        <f t="shared" si="2201"/>
        <v>70086276.274228573</v>
      </c>
      <c r="AC2983" s="23">
        <f t="shared" si="2202"/>
        <v>74889487.274228647</v>
      </c>
      <c r="AD2983" s="23">
        <f t="shared" si="2208"/>
        <v>4803211</v>
      </c>
      <c r="AE2983" s="24">
        <f t="shared" si="2169"/>
        <v>70086276.274228647</v>
      </c>
      <c r="AF2983" s="3">
        <f t="shared" si="2203"/>
        <v>1E-4</v>
      </c>
      <c r="AG2983" s="2">
        <f t="shared" si="2185"/>
        <v>0</v>
      </c>
      <c r="AH2983" s="2">
        <f t="shared" si="2186"/>
        <v>185.60227655185332</v>
      </c>
      <c r="AI2983" s="23">
        <f t="shared" si="2209"/>
        <v>10593508942.512793</v>
      </c>
      <c r="AJ2983" s="23">
        <f t="shared" si="2187"/>
        <v>6219.922423797766</v>
      </c>
      <c r="AK2983" s="23">
        <f t="shared" si="2188"/>
        <v>62525.184445477658</v>
      </c>
      <c r="AL2983" s="23">
        <f t="shared" si="2213"/>
        <v>0</v>
      </c>
      <c r="AM2983" s="23">
        <f t="shared" si="2214"/>
        <v>0</v>
      </c>
      <c r="AN2983" s="16">
        <f t="shared" si="2204"/>
        <v>0</v>
      </c>
      <c r="AO2983" s="23">
        <f t="shared" si="2205"/>
        <v>0</v>
      </c>
      <c r="AP2983" s="22">
        <f t="shared" si="2206"/>
        <v>0</v>
      </c>
      <c r="AQ2983" s="30">
        <f t="shared" si="2189"/>
        <v>21059681188.140816</v>
      </c>
      <c r="AR2983" s="28">
        <f t="shared" si="2190"/>
        <v>10349591321.613029</v>
      </c>
      <c r="AS2983" s="25">
        <f t="shared" si="2191"/>
        <v>200337590.02425668</v>
      </c>
      <c r="AT2983" s="32">
        <f t="shared" si="2192"/>
        <v>0</v>
      </c>
      <c r="AU2983" s="23">
        <f t="shared" si="2193"/>
        <v>0</v>
      </c>
      <c r="AV2983" s="22">
        <f t="shared" si="2194"/>
        <v>3052093292.656014</v>
      </c>
      <c r="AW2983" s="31">
        <f t="shared" si="2207"/>
        <v>14032702707.352947</v>
      </c>
      <c r="AX2983"/>
      <c r="AY2983"/>
      <c r="AZ2983"/>
      <c r="BA2983"/>
    </row>
    <row r="2984" spans="1:53" s="21" customFormat="1" x14ac:dyDescent="0.25">
      <c r="A2984">
        <f t="shared" si="2215"/>
        <v>834</v>
      </c>
      <c r="B2984" t="s">
        <v>9</v>
      </c>
      <c r="C2984" s="27">
        <f t="shared" si="2172"/>
        <v>0</v>
      </c>
      <c r="D2984" s="27">
        <f t="shared" si="2195"/>
        <v>0</v>
      </c>
      <c r="E2984" s="27" t="b">
        <f t="shared" si="2171"/>
        <v>1</v>
      </c>
      <c r="F2984" s="29">
        <f t="shared" si="2173"/>
        <v>0</v>
      </c>
      <c r="G2984" s="27">
        <f t="shared" si="2196"/>
        <v>0</v>
      </c>
      <c r="H2984" s="22">
        <f t="shared" si="2174"/>
        <v>32520431078.84745</v>
      </c>
      <c r="I2984" s="23">
        <f t="shared" si="2175"/>
        <v>132580106.5049091</v>
      </c>
      <c r="J2984" s="23">
        <f t="shared" si="2176"/>
        <v>1086</v>
      </c>
      <c r="K2984" s="19">
        <f t="shared" si="2197"/>
        <v>225.0831931027827</v>
      </c>
      <c r="L2984" s="16">
        <f t="shared" si="2177"/>
        <v>224.31672464675287</v>
      </c>
      <c r="M2984" s="23">
        <f>M2983-IF($B2984="B",(Percent_Rent_In_Elsies*2.49%/12 * H2983)/K2983,0)+IF($B2984="D",N2984,0)+IF(B2984="D",AK2983)+IF(B2984="C",F2983*90%)-(Y2984-Y2983)-IF($B2984="A",Q2983/K2983) + IF($B2984="A",Q2983/K2983)</f>
        <v>-51087221.204747871</v>
      </c>
      <c r="N2984" s="23">
        <f t="shared" si="2178"/>
        <v>0</v>
      </c>
      <c r="O2984" s="22">
        <f t="shared" si="2179"/>
        <v>23110777.551180214</v>
      </c>
      <c r="P2984" s="22">
        <f t="shared" si="2210"/>
        <v>0</v>
      </c>
      <c r="Q2984" s="22">
        <f t="shared" si="2211"/>
        <v>0</v>
      </c>
      <c r="R2984" s="22">
        <f t="shared" si="2180"/>
        <v>397602123.40836924</v>
      </c>
      <c r="S2984" s="16">
        <f t="shared" si="2170"/>
        <v>0</v>
      </c>
      <c r="T2984" s="15">
        <f t="shared" si="2181"/>
        <v>9967602.1000984199</v>
      </c>
      <c r="U2984" s="23">
        <f t="shared" si="2198"/>
        <v>1766467.4022409434</v>
      </c>
      <c r="V2984" s="23">
        <f t="shared" si="2199"/>
        <v>0</v>
      </c>
      <c r="W2984" s="23">
        <f t="shared" si="2212"/>
        <v>146960.68238277399</v>
      </c>
      <c r="X2984" s="23">
        <f t="shared" si="2200"/>
        <v>39606231.39886941</v>
      </c>
      <c r="Y2984" s="23">
        <f t="shared" si="2182"/>
        <v>13825559.361691331</v>
      </c>
      <c r="Z2984" s="3">
        <f t="shared" si="2183"/>
        <v>0</v>
      </c>
      <c r="AA2984" s="23">
        <f t="shared" si="2184"/>
        <v>65828278.633791998</v>
      </c>
      <c r="AB2984" s="26">
        <f t="shared" si="2201"/>
        <v>70086276.274228588</v>
      </c>
      <c r="AC2984" s="23">
        <f t="shared" si="2202"/>
        <v>74889487.274228647</v>
      </c>
      <c r="AD2984" s="23">
        <f t="shared" si="2208"/>
        <v>4803211</v>
      </c>
      <c r="AE2984" s="24">
        <f t="shared" si="2169"/>
        <v>70086276.274228647</v>
      </c>
      <c r="AF2984" s="3">
        <f t="shared" si="2203"/>
        <v>0</v>
      </c>
      <c r="AG2984" s="2">
        <f t="shared" si="2185"/>
        <v>0</v>
      </c>
      <c r="AH2984" s="2">
        <f t="shared" si="2186"/>
        <v>185.60227655185332</v>
      </c>
      <c r="AI2984" s="23">
        <f t="shared" si="2209"/>
        <v>10583456536.681129</v>
      </c>
      <c r="AJ2984" s="23">
        <f t="shared" si="2187"/>
        <v>6219.922423797766</v>
      </c>
      <c r="AK2984" s="23">
        <f t="shared" si="2188"/>
        <v>0</v>
      </c>
      <c r="AL2984" s="23">
        <f t="shared" si="2213"/>
        <v>0</v>
      </c>
      <c r="AM2984" s="23">
        <f t="shared" si="2214"/>
        <v>0</v>
      </c>
      <c r="AN2984" s="16">
        <f t="shared" si="2204"/>
        <v>0</v>
      </c>
      <c r="AO2984" s="23">
        <f t="shared" si="2205"/>
        <v>0</v>
      </c>
      <c r="AP2984" s="22">
        <f t="shared" si="2206"/>
        <v>0</v>
      </c>
      <c r="AQ2984" s="30">
        <f t="shared" si="2189"/>
        <v>21059681188.140816</v>
      </c>
      <c r="AR2984" s="28">
        <f t="shared" si="2190"/>
        <v>10349591321.613029</v>
      </c>
      <c r="AS2984" s="25">
        <f t="shared" si="2191"/>
        <v>200337590.02425668</v>
      </c>
      <c r="AT2984" s="32">
        <f t="shared" si="2192"/>
        <v>0</v>
      </c>
      <c r="AU2984" s="23">
        <f t="shared" si="2193"/>
        <v>0</v>
      </c>
      <c r="AV2984" s="22">
        <f t="shared" si="2194"/>
        <v>3052093292.656014</v>
      </c>
      <c r="AW2984" s="31">
        <f t="shared" si="2207"/>
        <v>14032702707.352947</v>
      </c>
      <c r="AX2984"/>
      <c r="AY2984"/>
      <c r="AZ2984"/>
      <c r="BA2984"/>
    </row>
    <row r="2985" spans="1:53" x14ac:dyDescent="0.25">
      <c r="A2985" s="21">
        <f t="shared" si="2215"/>
        <v>834</v>
      </c>
      <c r="B2985" s="21" t="s">
        <v>28</v>
      </c>
      <c r="C2985" s="27">
        <f t="shared" si="2172"/>
        <v>0</v>
      </c>
      <c r="D2985" s="27">
        <f t="shared" si="2195"/>
        <v>0</v>
      </c>
      <c r="E2985" s="27" t="b">
        <f t="shared" si="2171"/>
        <v>1</v>
      </c>
      <c r="F2985" s="29">
        <f t="shared" si="2173"/>
        <v>0</v>
      </c>
      <c r="G2985" s="27">
        <f t="shared" si="2196"/>
        <v>0</v>
      </c>
      <c r="H2985" s="22">
        <f t="shared" si="2174"/>
        <v>32520431078.84745</v>
      </c>
      <c r="I2985" s="23">
        <f t="shared" si="2175"/>
        <v>132580106.5049091</v>
      </c>
      <c r="J2985" s="23">
        <f t="shared" si="2176"/>
        <v>1086</v>
      </c>
      <c r="K2985" s="19">
        <f t="shared" si="2197"/>
        <v>225.0831931027827</v>
      </c>
      <c r="L2985" s="16">
        <f t="shared" si="2177"/>
        <v>224.31672464675287</v>
      </c>
      <c r="M2985" s="23">
        <f>M2984-IF($B2985="B",(Percent_Rent_In_Elsies*2.49%/12 * H2984)/K2984,0)+IF($B2985="D",N2985,0)+IF(B2985="D",AK2984)+IF(B2985="C",F2984*90%)-(Y2985-Y2984)-IF($B2985="A",Q2984/K2984) + IF($B2985="A",Q2984/K2984)</f>
        <v>-51087221.204747871</v>
      </c>
      <c r="N2985" s="23">
        <f t="shared" si="2178"/>
        <v>0</v>
      </c>
      <c r="O2985" s="22">
        <f t="shared" si="2179"/>
        <v>0</v>
      </c>
      <c r="P2985" s="22">
        <f t="shared" si="2210"/>
        <v>23110777.551180214</v>
      </c>
      <c r="Q2985" s="22">
        <f t="shared" si="2211"/>
        <v>0</v>
      </c>
      <c r="R2985" s="22">
        <f t="shared" si="2180"/>
        <v>397602123.40836924</v>
      </c>
      <c r="S2985" s="16">
        <f t="shared" si="2170"/>
        <v>0</v>
      </c>
      <c r="T2985" s="15">
        <f t="shared" si="2181"/>
        <v>0</v>
      </c>
      <c r="U2985" s="23">
        <f t="shared" si="2198"/>
        <v>1766467.4022409434</v>
      </c>
      <c r="V2985" s="23">
        <f t="shared" si="2199"/>
        <v>0</v>
      </c>
      <c r="W2985" s="23">
        <f t="shared" si="2212"/>
        <v>0</v>
      </c>
      <c r="X2985" s="23">
        <f t="shared" si="2200"/>
        <v>39606231.39886941</v>
      </c>
      <c r="Y2985" s="23">
        <f t="shared" si="2182"/>
        <v>13825559.361691331</v>
      </c>
      <c r="Z2985" s="3">
        <f t="shared" si="2183"/>
        <v>7348.0341191387006</v>
      </c>
      <c r="AA2985" s="23">
        <f t="shared" si="2184"/>
        <v>65938499.145579077</v>
      </c>
      <c r="AB2985" s="26">
        <f t="shared" si="2201"/>
        <v>70086276.274228588</v>
      </c>
      <c r="AC2985" s="23">
        <f t="shared" si="2202"/>
        <v>74889487.274228647</v>
      </c>
      <c r="AD2985" s="23">
        <f t="shared" si="2208"/>
        <v>4803211</v>
      </c>
      <c r="AE2985" s="24">
        <f t="shared" si="2169"/>
        <v>70086276.274228647</v>
      </c>
      <c r="AF2985" s="3">
        <f t="shared" si="2203"/>
        <v>0</v>
      </c>
      <c r="AG2985" s="2">
        <f t="shared" si="2185"/>
        <v>881764094.29664397</v>
      </c>
      <c r="AH2985" s="2">
        <f t="shared" si="2186"/>
        <v>185.60227655185332</v>
      </c>
      <c r="AI2985" s="23">
        <f t="shared" si="2209"/>
        <v>10601177097.208599</v>
      </c>
      <c r="AJ2985" s="23">
        <f t="shared" si="2187"/>
        <v>6219.922423797766</v>
      </c>
      <c r="AK2985" s="23">
        <f t="shared" si="2188"/>
        <v>0</v>
      </c>
      <c r="AL2985" s="23">
        <f t="shared" si="2213"/>
        <v>0</v>
      </c>
      <c r="AM2985" s="23">
        <f t="shared" si="2214"/>
        <v>0</v>
      </c>
      <c r="AN2985" s="16">
        <f t="shared" si="2204"/>
        <v>0</v>
      </c>
      <c r="AO2985" s="23">
        <f t="shared" si="2205"/>
        <v>0</v>
      </c>
      <c r="AP2985" s="22">
        <f t="shared" si="2206"/>
        <v>0</v>
      </c>
      <c r="AQ2985" s="30">
        <f t="shared" si="2189"/>
        <v>21059681188.140816</v>
      </c>
      <c r="AR2985" s="28">
        <f t="shared" si="2190"/>
        <v>10349591321.613029</v>
      </c>
      <c r="AS2985" s="25">
        <f t="shared" si="2191"/>
        <v>200337590.02425668</v>
      </c>
      <c r="AT2985" s="32">
        <f t="shared" si="2192"/>
        <v>14696.068238277401</v>
      </c>
      <c r="AU2985" s="23">
        <f t="shared" si="2193"/>
        <v>14696.068238277401</v>
      </c>
      <c r="AV2985" s="22">
        <f t="shared" si="2194"/>
        <v>3062060894.7561126</v>
      </c>
      <c r="AW2985" s="31">
        <f t="shared" si="2207"/>
        <v>14032702707.352947</v>
      </c>
    </row>
    <row r="2986" spans="1:53" x14ac:dyDescent="0.25">
      <c r="A2986">
        <f t="shared" si="2215"/>
        <v>835</v>
      </c>
      <c r="B2986" t="s">
        <v>6</v>
      </c>
      <c r="C2986" s="27">
        <f t="shared" si="2172"/>
        <v>0</v>
      </c>
      <c r="D2986" s="27">
        <f t="shared" si="2195"/>
        <v>0</v>
      </c>
      <c r="E2986" s="27" t="b">
        <f t="shared" si="2171"/>
        <v>1</v>
      </c>
      <c r="F2986" s="29">
        <f t="shared" si="2173"/>
        <v>0</v>
      </c>
      <c r="G2986" s="27">
        <f t="shared" si="2196"/>
        <v>0</v>
      </c>
      <c r="H2986" s="22">
        <f t="shared" si="2174"/>
        <v>32574631797.312199</v>
      </c>
      <c r="I2986" s="23">
        <f t="shared" si="2175"/>
        <v>132580106.5049091</v>
      </c>
      <c r="J2986" s="23">
        <f t="shared" si="2176"/>
        <v>1086</v>
      </c>
      <c r="K2986" s="19">
        <f t="shared" si="2197"/>
        <v>225.0831931027827</v>
      </c>
      <c r="L2986" s="16">
        <f t="shared" si="2177"/>
        <v>224.69058585449747</v>
      </c>
      <c r="M2986" s="23">
        <f>M2985-IF($B2986="B",(Percent_Rent_In_Elsies*2.49%/12 * H2985)/K2985,0)+IF($B2986="D",N2986,0)+IF(B2986="D",AK2985)+IF(B2986="C",F2985*90%)-(Y2986-Y2985)-IF($B2986="A",Q2985/K2985) + IF($B2986="A",Q2985/K2985)</f>
        <v>-51087221.204747871</v>
      </c>
      <c r="N2986" s="23">
        <f t="shared" si="2178"/>
        <v>0</v>
      </c>
      <c r="O2986" s="22">
        <f t="shared" si="2179"/>
        <v>0</v>
      </c>
      <c r="P2986" s="22">
        <f t="shared" si="2210"/>
        <v>0</v>
      </c>
      <c r="Q2986" s="22">
        <f t="shared" si="2211"/>
        <v>0</v>
      </c>
      <c r="R2986" s="22">
        <f t="shared" si="2180"/>
        <v>397602123.40836924</v>
      </c>
      <c r="S2986" s="16">
        <f t="shared" si="2170"/>
        <v>0</v>
      </c>
      <c r="T2986" s="15">
        <f t="shared" si="2181"/>
        <v>0</v>
      </c>
      <c r="U2986" s="23">
        <f t="shared" si="2198"/>
        <v>1766467.4022409434</v>
      </c>
      <c r="V2986" s="23">
        <f t="shared" si="2199"/>
        <v>0</v>
      </c>
      <c r="W2986" s="23">
        <f t="shared" si="2212"/>
        <v>0</v>
      </c>
      <c r="X2986" s="23">
        <f t="shared" si="2200"/>
        <v>39642971.569465108</v>
      </c>
      <c r="Y2986" s="23">
        <f t="shared" si="2182"/>
        <v>13825559.361691331</v>
      </c>
      <c r="Z2986" s="3">
        <f t="shared" si="2183"/>
        <v>0</v>
      </c>
      <c r="AA2986" s="23">
        <f t="shared" si="2184"/>
        <v>65938499.145579077</v>
      </c>
      <c r="AB2986" s="26">
        <f t="shared" si="2201"/>
        <v>70086276.274228588</v>
      </c>
      <c r="AC2986" s="23">
        <f t="shared" si="2202"/>
        <v>74889487.274228647</v>
      </c>
      <c r="AD2986" s="23">
        <f t="shared" si="2208"/>
        <v>4803211</v>
      </c>
      <c r="AE2986" s="24">
        <f t="shared" si="2169"/>
        <v>70086276.274228647</v>
      </c>
      <c r="AF2986" s="3">
        <f t="shared" si="2203"/>
        <v>0</v>
      </c>
      <c r="AG2986" s="2">
        <f t="shared" si="2185"/>
        <v>0</v>
      </c>
      <c r="AH2986" s="2">
        <f t="shared" si="2186"/>
        <v>185.91161367943977</v>
      </c>
      <c r="AI2986" s="23">
        <f t="shared" si="2209"/>
        <v>10601177097.208599</v>
      </c>
      <c r="AJ2986" s="23">
        <f t="shared" si="2187"/>
        <v>6219.922423797766</v>
      </c>
      <c r="AK2986" s="23">
        <f t="shared" si="2188"/>
        <v>0</v>
      </c>
      <c r="AL2986" s="23">
        <f t="shared" si="2213"/>
        <v>0</v>
      </c>
      <c r="AM2986" s="23">
        <f t="shared" si="2214"/>
        <v>0</v>
      </c>
      <c r="AN2986" s="16">
        <f t="shared" si="2204"/>
        <v>0</v>
      </c>
      <c r="AO2986" s="23">
        <f t="shared" si="2205"/>
        <v>0</v>
      </c>
      <c r="AP2986" s="22">
        <f t="shared" si="2206"/>
        <v>0</v>
      </c>
      <c r="AQ2986" s="30">
        <f t="shared" si="2189"/>
        <v>21059681188.140816</v>
      </c>
      <c r="AR2986" s="28">
        <f t="shared" si="2190"/>
        <v>10349591321.613029</v>
      </c>
      <c r="AS2986" s="25">
        <f t="shared" si="2191"/>
        <v>200337590.02425668</v>
      </c>
      <c r="AT2986" s="32">
        <f t="shared" si="2192"/>
        <v>0</v>
      </c>
      <c r="AU2986" s="23">
        <f t="shared" si="2193"/>
        <v>0</v>
      </c>
      <c r="AV2986" s="22">
        <f t="shared" si="2194"/>
        <v>3062060894.7561126</v>
      </c>
      <c r="AW2986" s="31">
        <f t="shared" si="2207"/>
        <v>14009591929.801767</v>
      </c>
    </row>
    <row r="2987" spans="1:53" x14ac:dyDescent="0.25">
      <c r="A2987">
        <f t="shared" si="2215"/>
        <v>835</v>
      </c>
      <c r="B2987" t="s">
        <v>7</v>
      </c>
      <c r="C2987" s="27">
        <f t="shared" si="2172"/>
        <v>0</v>
      </c>
      <c r="D2987" s="27">
        <f t="shared" si="2195"/>
        <v>0</v>
      </c>
      <c r="E2987" s="27" t="b">
        <f t="shared" si="2171"/>
        <v>1</v>
      </c>
      <c r="F2987" s="29">
        <f t="shared" si="2173"/>
        <v>0</v>
      </c>
      <c r="G2987" s="27">
        <f t="shared" si="2196"/>
        <v>0</v>
      </c>
      <c r="H2987" s="22">
        <f t="shared" si="2174"/>
        <v>32574631797.312199</v>
      </c>
      <c r="I2987" s="23">
        <f t="shared" si="2175"/>
        <v>132580106.5049091</v>
      </c>
      <c r="J2987" s="23">
        <f t="shared" si="2176"/>
        <v>1086</v>
      </c>
      <c r="K2987" s="19">
        <f t="shared" si="2197"/>
        <v>225.0831931027827</v>
      </c>
      <c r="L2987" s="16">
        <f t="shared" si="2177"/>
        <v>224.69058585449747</v>
      </c>
      <c r="M2987" s="23">
        <f>M2986-IF($B2987="B",(Percent_Rent_In_Elsies*2.49%/12 * H2986)/K2986,0)+IF($B2987="D",N2987,0)+IF(B2987="D",AK2986)+IF(B2987="C",F2986*90%)-(Y2987-Y2986)-IF($B2987="A",Q2986/K2986) + IF($B2987="A",Q2986/K2986)</f>
        <v>-51237370.933938354</v>
      </c>
      <c r="N2987" s="23">
        <f t="shared" si="2178"/>
        <v>0</v>
      </c>
      <c r="O2987" s="22">
        <f t="shared" si="2179"/>
        <v>0</v>
      </c>
      <c r="P2987" s="22">
        <f t="shared" si="2210"/>
        <v>0</v>
      </c>
      <c r="Q2987" s="22">
        <f t="shared" si="2211"/>
        <v>0</v>
      </c>
      <c r="R2987" s="22">
        <f t="shared" si="2180"/>
        <v>364468613.12433845</v>
      </c>
      <c r="S2987" s="16">
        <f t="shared" si="2170"/>
        <v>33133510.284030769</v>
      </c>
      <c r="T2987" s="15">
        <f t="shared" si="2181"/>
        <v>0</v>
      </c>
      <c r="U2987" s="23">
        <f t="shared" si="2198"/>
        <v>1619261.7853875314</v>
      </c>
      <c r="V2987" s="23">
        <f t="shared" si="2199"/>
        <v>147205.61685341195</v>
      </c>
      <c r="W2987" s="23">
        <f t="shared" si="2212"/>
        <v>0</v>
      </c>
      <c r="X2987" s="23">
        <f t="shared" si="2200"/>
        <v>39642971.569465108</v>
      </c>
      <c r="Y2987" s="23">
        <f t="shared" si="2182"/>
        <v>13825559.361691331</v>
      </c>
      <c r="Z2987" s="3">
        <f t="shared" si="2183"/>
        <v>0</v>
      </c>
      <c r="AA2987" s="23">
        <f t="shared" si="2184"/>
        <v>65938499.145579077</v>
      </c>
      <c r="AB2987" s="26">
        <f t="shared" si="2201"/>
        <v>70086276.274228588</v>
      </c>
      <c r="AC2987" s="23">
        <f t="shared" si="2202"/>
        <v>74889487.274228647</v>
      </c>
      <c r="AD2987" s="23">
        <f t="shared" si="2208"/>
        <v>4803211</v>
      </c>
      <c r="AE2987" s="24">
        <f t="shared" si="2169"/>
        <v>70086276.274228647</v>
      </c>
      <c r="AF2987" s="3">
        <f t="shared" si="2203"/>
        <v>0</v>
      </c>
      <c r="AG2987" s="2">
        <f t="shared" si="2185"/>
        <v>0</v>
      </c>
      <c r="AH2987" s="2">
        <f t="shared" si="2186"/>
        <v>185.91161367943977</v>
      </c>
      <c r="AI2987" s="23">
        <f t="shared" si="2209"/>
        <v>10601177097.208599</v>
      </c>
      <c r="AJ2987" s="23">
        <f t="shared" si="2187"/>
        <v>6219.922423797766</v>
      </c>
      <c r="AK2987" s="23">
        <f t="shared" si="2188"/>
        <v>0</v>
      </c>
      <c r="AL2987" s="23">
        <f t="shared" si="2213"/>
        <v>7668154.6958065033</v>
      </c>
      <c r="AM2987" s="23">
        <f t="shared" si="2214"/>
        <v>7154299101.2395506</v>
      </c>
      <c r="AN2987" s="16">
        <f t="shared" si="2204"/>
        <v>0</v>
      </c>
      <c r="AO2987" s="23">
        <f t="shared" si="2205"/>
        <v>150149.72919048028</v>
      </c>
      <c r="AP2987" s="22">
        <f t="shared" si="2206"/>
        <v>33796180.489711411</v>
      </c>
      <c r="AQ2987" s="30">
        <f t="shared" si="2189"/>
        <v>21126986281.586075</v>
      </c>
      <c r="AR2987" s="28">
        <f t="shared" si="2190"/>
        <v>10383100234.568579</v>
      </c>
      <c r="AS2987" s="25">
        <f t="shared" si="2191"/>
        <v>200337590.02425668</v>
      </c>
      <c r="AT2987" s="32">
        <f t="shared" si="2192"/>
        <v>0</v>
      </c>
      <c r="AU2987" s="23">
        <f t="shared" si="2193"/>
        <v>0</v>
      </c>
      <c r="AV2987" s="22">
        <f t="shared" si="2194"/>
        <v>3062060894.7561126</v>
      </c>
      <c r="AW2987" s="31">
        <f t="shared" si="2207"/>
        <v>14076897023.247028</v>
      </c>
    </row>
    <row r="2988" spans="1:53" x14ac:dyDescent="0.25">
      <c r="A2988">
        <f t="shared" si="2215"/>
        <v>835</v>
      </c>
      <c r="B2988" t="s">
        <v>8</v>
      </c>
      <c r="C2988" s="27">
        <f t="shared" si="2172"/>
        <v>0</v>
      </c>
      <c r="D2988" s="27">
        <f t="shared" si="2195"/>
        <v>0</v>
      </c>
      <c r="E2988" s="27" t="b">
        <f t="shared" si="2171"/>
        <v>1</v>
      </c>
      <c r="F2988" s="29">
        <f t="shared" si="2173"/>
        <v>0</v>
      </c>
      <c r="G2988" s="27">
        <f t="shared" si="2196"/>
        <v>0</v>
      </c>
      <c r="H2988" s="22">
        <f t="shared" si="2174"/>
        <v>32574631797.312199</v>
      </c>
      <c r="I2988" s="23">
        <f t="shared" si="2175"/>
        <v>132580106.5049091</v>
      </c>
      <c r="J2988" s="23">
        <f t="shared" si="2176"/>
        <v>1086</v>
      </c>
      <c r="K2988" s="19">
        <f t="shared" si="2197"/>
        <v>225.0831931027827</v>
      </c>
      <c r="L2988" s="16">
        <f t="shared" si="2177"/>
        <v>224.69058585449747</v>
      </c>
      <c r="M2988" s="23">
        <f>M2987-IF($B2988="B",(Percent_Rent_In_Elsies*2.49%/12 * H2987)/K2987,0)+IF($B2988="D",N2988,0)+IF(B2988="D",AK2987)+IF(B2988="C",F2987*90%)-(Y2988-Y2987)-IF($B2988="A",Q2987/K2987) + IF($B2988="A",Q2987/K2987)</f>
        <v>-51237370.933938354</v>
      </c>
      <c r="N2988" s="23">
        <f t="shared" si="2178"/>
        <v>0</v>
      </c>
      <c r="O2988" s="22">
        <f t="shared" si="2179"/>
        <v>0</v>
      </c>
      <c r="P2988" s="22">
        <f t="shared" si="2210"/>
        <v>0</v>
      </c>
      <c r="Q2988" s="22">
        <f t="shared" si="2211"/>
        <v>0</v>
      </c>
      <c r="R2988" s="22">
        <f t="shared" si="2180"/>
        <v>398264793.61404985</v>
      </c>
      <c r="S2988" s="16">
        <f t="shared" si="2170"/>
        <v>33133510.284030769</v>
      </c>
      <c r="T2988" s="15">
        <f t="shared" si="2181"/>
        <v>0</v>
      </c>
      <c r="U2988" s="23">
        <f t="shared" si="2198"/>
        <v>1769411.5145780116</v>
      </c>
      <c r="V2988" s="23">
        <f t="shared" si="2199"/>
        <v>147205.61685341195</v>
      </c>
      <c r="W2988" s="23">
        <f t="shared" si="2212"/>
        <v>0</v>
      </c>
      <c r="X2988" s="23">
        <f t="shared" si="2200"/>
        <v>39642971.569465108</v>
      </c>
      <c r="Y2988" s="23">
        <f t="shared" si="2182"/>
        <v>13825559.361691331</v>
      </c>
      <c r="Z2988" s="3">
        <f t="shared" si="2183"/>
        <v>0</v>
      </c>
      <c r="AA2988" s="23">
        <f t="shared" si="2184"/>
        <v>65938499.145579077</v>
      </c>
      <c r="AB2988" s="26">
        <f t="shared" si="2201"/>
        <v>70086276.274228588</v>
      </c>
      <c r="AC2988" s="23">
        <f t="shared" si="2202"/>
        <v>74889487.274228647</v>
      </c>
      <c r="AD2988" s="23">
        <f t="shared" si="2208"/>
        <v>4803211</v>
      </c>
      <c r="AE2988" s="24">
        <f t="shared" si="2169"/>
        <v>70086276.274228647</v>
      </c>
      <c r="AF2988" s="3">
        <f t="shared" si="2203"/>
        <v>1E-4</v>
      </c>
      <c r="AG2988" s="2">
        <f t="shared" si="2185"/>
        <v>0</v>
      </c>
      <c r="AH2988" s="2">
        <f t="shared" si="2186"/>
        <v>185.91161367943977</v>
      </c>
      <c r="AI2988" s="23">
        <f t="shared" si="2209"/>
        <v>10601177097.208599</v>
      </c>
      <c r="AJ2988" s="23">
        <f t="shared" si="2187"/>
        <v>6219.922423797766</v>
      </c>
      <c r="AK2988" s="23">
        <f t="shared" si="2188"/>
        <v>62552.114281229718</v>
      </c>
      <c r="AL2988" s="23">
        <f t="shared" si="2213"/>
        <v>0</v>
      </c>
      <c r="AM2988" s="23">
        <f t="shared" si="2214"/>
        <v>0</v>
      </c>
      <c r="AN2988" s="16">
        <f t="shared" si="2204"/>
        <v>0</v>
      </c>
      <c r="AO2988" s="23">
        <f t="shared" si="2205"/>
        <v>0</v>
      </c>
      <c r="AP2988" s="22">
        <f t="shared" si="2206"/>
        <v>0</v>
      </c>
      <c r="AQ2988" s="30">
        <f t="shared" si="2189"/>
        <v>21126986281.586075</v>
      </c>
      <c r="AR2988" s="28">
        <f t="shared" si="2190"/>
        <v>10383100234.568579</v>
      </c>
      <c r="AS2988" s="25">
        <f t="shared" si="2191"/>
        <v>200337590.02425668</v>
      </c>
      <c r="AT2988" s="32">
        <f t="shared" si="2192"/>
        <v>0</v>
      </c>
      <c r="AU2988" s="23">
        <f t="shared" si="2193"/>
        <v>0</v>
      </c>
      <c r="AV2988" s="22">
        <f t="shared" si="2194"/>
        <v>3062060894.7561126</v>
      </c>
      <c r="AW2988" s="31">
        <f t="shared" si="2207"/>
        <v>14076897023.247028</v>
      </c>
    </row>
    <row r="2989" spans="1:53" x14ac:dyDescent="0.25">
      <c r="A2989" s="21">
        <f t="shared" si="2215"/>
        <v>835</v>
      </c>
      <c r="B2989" s="21" t="s">
        <v>9</v>
      </c>
      <c r="C2989" s="27">
        <f t="shared" si="2172"/>
        <v>0</v>
      </c>
      <c r="D2989" s="27">
        <f t="shared" si="2195"/>
        <v>0</v>
      </c>
      <c r="E2989" s="27" t="b">
        <f t="shared" si="2171"/>
        <v>1</v>
      </c>
      <c r="F2989" s="29">
        <f t="shared" si="2173"/>
        <v>0</v>
      </c>
      <c r="G2989" s="27">
        <f t="shared" si="2196"/>
        <v>0</v>
      </c>
      <c r="H2989" s="22">
        <f t="shared" si="2174"/>
        <v>32574631797.312199</v>
      </c>
      <c r="I2989" s="23">
        <f t="shared" si="2175"/>
        <v>132580106.5049091</v>
      </c>
      <c r="J2989" s="23">
        <f t="shared" si="2176"/>
        <v>1086</v>
      </c>
      <c r="K2989" s="19">
        <f t="shared" si="2197"/>
        <v>225.0831931027827</v>
      </c>
      <c r="L2989" s="16">
        <f t="shared" si="2177"/>
        <v>224.69058585449747</v>
      </c>
      <c r="M2989" s="23">
        <f>M2988-IF($B2989="B",(Percent_Rent_In_Elsies*2.49%/12 * H2988)/K2988,0)+IF($B2989="D",N2989,0)+IF(B2989="D",AK2988)+IF(B2989="C",F2988*90%)-(Y2989-Y2988)-IF($B2989="A",Q2988/K2988) + IF($B2989="A",Q2988/K2988)</f>
        <v>-51174818.819657125</v>
      </c>
      <c r="N2989" s="23">
        <f t="shared" si="2178"/>
        <v>0</v>
      </c>
      <c r="O2989" s="22">
        <f t="shared" si="2179"/>
        <v>23149295.513765514</v>
      </c>
      <c r="P2989" s="22">
        <f t="shared" si="2210"/>
        <v>0</v>
      </c>
      <c r="Q2989" s="22">
        <f t="shared" si="2211"/>
        <v>0</v>
      </c>
      <c r="R2989" s="22">
        <f t="shared" si="2180"/>
        <v>398264793.61404985</v>
      </c>
      <c r="S2989" s="16">
        <f t="shared" si="2170"/>
        <v>0</v>
      </c>
      <c r="T2989" s="15">
        <f t="shared" si="2181"/>
        <v>9984214.7702652551</v>
      </c>
      <c r="U2989" s="23">
        <f t="shared" si="2198"/>
        <v>1769411.5145780116</v>
      </c>
      <c r="V2989" s="23">
        <f t="shared" si="2199"/>
        <v>0</v>
      </c>
      <c r="W2989" s="23">
        <f t="shared" si="2212"/>
        <v>147205.61685341195</v>
      </c>
      <c r="X2989" s="23">
        <f t="shared" si="2200"/>
        <v>39642971.569465108</v>
      </c>
      <c r="Y2989" s="23">
        <f t="shared" si="2182"/>
        <v>13825559.361691331</v>
      </c>
      <c r="Z2989" s="3">
        <f t="shared" si="2183"/>
        <v>0</v>
      </c>
      <c r="AA2989" s="23">
        <f t="shared" si="2184"/>
        <v>65875947.031297848</v>
      </c>
      <c r="AB2989" s="26">
        <f t="shared" si="2201"/>
        <v>70086276.274228603</v>
      </c>
      <c r="AC2989" s="23">
        <f t="shared" si="2202"/>
        <v>74889487.274228647</v>
      </c>
      <c r="AD2989" s="23">
        <f t="shared" si="2208"/>
        <v>4803211</v>
      </c>
      <c r="AE2989" s="24">
        <f t="shared" si="2169"/>
        <v>70086276.274228647</v>
      </c>
      <c r="AF2989" s="3">
        <f t="shared" si="2203"/>
        <v>0</v>
      </c>
      <c r="AG2989" s="2">
        <f t="shared" si="2185"/>
        <v>0</v>
      </c>
      <c r="AH2989" s="2">
        <f t="shared" si="2186"/>
        <v>185.91161367943977</v>
      </c>
      <c r="AI2989" s="23">
        <f t="shared" si="2209"/>
        <v>10591120361.767349</v>
      </c>
      <c r="AJ2989" s="23">
        <f t="shared" si="2187"/>
        <v>6219.922423797766</v>
      </c>
      <c r="AK2989" s="23">
        <f t="shared" si="2188"/>
        <v>0</v>
      </c>
      <c r="AL2989" s="23">
        <f t="shared" si="2213"/>
        <v>0</v>
      </c>
      <c r="AM2989" s="23">
        <f t="shared" si="2214"/>
        <v>0</v>
      </c>
      <c r="AN2989" s="16">
        <f t="shared" si="2204"/>
        <v>0</v>
      </c>
      <c r="AO2989" s="23">
        <f t="shared" si="2205"/>
        <v>0</v>
      </c>
      <c r="AP2989" s="22">
        <f t="shared" si="2206"/>
        <v>0</v>
      </c>
      <c r="AQ2989" s="30">
        <f t="shared" si="2189"/>
        <v>21126986281.586075</v>
      </c>
      <c r="AR2989" s="28">
        <f t="shared" si="2190"/>
        <v>10383100234.568579</v>
      </c>
      <c r="AS2989" s="25">
        <f t="shared" si="2191"/>
        <v>200337590.02425668</v>
      </c>
      <c r="AT2989" s="32">
        <f t="shared" si="2192"/>
        <v>0</v>
      </c>
      <c r="AU2989" s="23">
        <f t="shared" si="2193"/>
        <v>0</v>
      </c>
      <c r="AV2989" s="22">
        <f t="shared" si="2194"/>
        <v>3062060894.7561126</v>
      </c>
      <c r="AW2989" s="31">
        <f t="shared" si="2207"/>
        <v>14076897023.247028</v>
      </c>
      <c r="AX2989" s="21"/>
      <c r="AY2989" s="21"/>
      <c r="AZ2989" s="21"/>
      <c r="BA2989" s="21"/>
    </row>
    <row r="2990" spans="1:53" x14ac:dyDescent="0.25">
      <c r="A2990" s="21">
        <f t="shared" si="2215"/>
        <v>835</v>
      </c>
      <c r="B2990" s="21" t="s">
        <v>28</v>
      </c>
      <c r="C2990" s="27">
        <f t="shared" si="2172"/>
        <v>0</v>
      </c>
      <c r="D2990" s="27">
        <f t="shared" si="2195"/>
        <v>0</v>
      </c>
      <c r="E2990" s="27" t="b">
        <f t="shared" si="2171"/>
        <v>1</v>
      </c>
      <c r="F2990" s="29">
        <f t="shared" si="2173"/>
        <v>0</v>
      </c>
      <c r="G2990" s="27">
        <f t="shared" si="2196"/>
        <v>0</v>
      </c>
      <c r="H2990" s="22">
        <f t="shared" si="2174"/>
        <v>32574631797.312199</v>
      </c>
      <c r="I2990" s="23">
        <f t="shared" si="2175"/>
        <v>132580106.5049091</v>
      </c>
      <c r="J2990" s="23">
        <f t="shared" si="2176"/>
        <v>1086</v>
      </c>
      <c r="K2990" s="19">
        <f t="shared" si="2197"/>
        <v>225.0831931027827</v>
      </c>
      <c r="L2990" s="16">
        <f t="shared" si="2177"/>
        <v>224.69058585449747</v>
      </c>
      <c r="M2990" s="23">
        <f>M2989-IF($B2990="B",(Percent_Rent_In_Elsies*2.49%/12 * H2989)/K2989,0)+IF($B2990="D",N2990,0)+IF(B2990="D",AK2989)+IF(B2990="C",F2989*90%)-(Y2990-Y2989)-IF($B2990="A",Q2989/K2989) + IF($B2990="A",Q2989/K2989)</f>
        <v>-51174818.819657125</v>
      </c>
      <c r="N2990" s="23">
        <f t="shared" si="2178"/>
        <v>0</v>
      </c>
      <c r="O2990" s="22">
        <f t="shared" si="2179"/>
        <v>0</v>
      </c>
      <c r="P2990" s="22">
        <f t="shared" si="2210"/>
        <v>23149295.513765514</v>
      </c>
      <c r="Q2990" s="22">
        <f t="shared" si="2211"/>
        <v>0</v>
      </c>
      <c r="R2990" s="22">
        <f t="shared" si="2180"/>
        <v>398264793.61404985</v>
      </c>
      <c r="S2990" s="16">
        <f t="shared" si="2170"/>
        <v>0</v>
      </c>
      <c r="T2990" s="15">
        <f t="shared" si="2181"/>
        <v>0</v>
      </c>
      <c r="U2990" s="23">
        <f t="shared" si="2198"/>
        <v>1769411.5145780116</v>
      </c>
      <c r="V2990" s="23">
        <f t="shared" si="2199"/>
        <v>0</v>
      </c>
      <c r="W2990" s="23">
        <f t="shared" si="2212"/>
        <v>0</v>
      </c>
      <c r="X2990" s="23">
        <f t="shared" si="2200"/>
        <v>39642971.569465108</v>
      </c>
      <c r="Y2990" s="23">
        <f t="shared" si="2182"/>
        <v>13825559.361691331</v>
      </c>
      <c r="Z2990" s="3">
        <f t="shared" si="2183"/>
        <v>7360.2808426705988</v>
      </c>
      <c r="AA2990" s="23">
        <f t="shared" si="2184"/>
        <v>65986351.24393791</v>
      </c>
      <c r="AB2990" s="26">
        <f t="shared" si="2201"/>
        <v>70086276.274228603</v>
      </c>
      <c r="AC2990" s="23">
        <f t="shared" si="2202"/>
        <v>74889487.274228647</v>
      </c>
      <c r="AD2990" s="23">
        <f t="shared" si="2208"/>
        <v>4803211</v>
      </c>
      <c r="AE2990" s="24">
        <f t="shared" si="2169"/>
        <v>70086276.274228647</v>
      </c>
      <c r="AF2990" s="3">
        <f t="shared" si="2203"/>
        <v>0</v>
      </c>
      <c r="AG2990" s="2">
        <f t="shared" si="2185"/>
        <v>883233701.12047184</v>
      </c>
      <c r="AH2990" s="2">
        <f t="shared" si="2186"/>
        <v>185.91161367943977</v>
      </c>
      <c r="AI2990" s="23">
        <f t="shared" si="2209"/>
        <v>10608870456.562366</v>
      </c>
      <c r="AJ2990" s="23">
        <f t="shared" si="2187"/>
        <v>6219.922423797766</v>
      </c>
      <c r="AK2990" s="23">
        <f t="shared" si="2188"/>
        <v>0</v>
      </c>
      <c r="AL2990" s="23">
        <f t="shared" si="2213"/>
        <v>0</v>
      </c>
      <c r="AM2990" s="23">
        <f t="shared" si="2214"/>
        <v>0</v>
      </c>
      <c r="AN2990" s="16">
        <f t="shared" si="2204"/>
        <v>0</v>
      </c>
      <c r="AO2990" s="23">
        <f t="shared" si="2205"/>
        <v>0</v>
      </c>
      <c r="AP2990" s="22">
        <f t="shared" si="2206"/>
        <v>0</v>
      </c>
      <c r="AQ2990" s="30">
        <f t="shared" si="2189"/>
        <v>21126986281.586075</v>
      </c>
      <c r="AR2990" s="28">
        <f t="shared" si="2190"/>
        <v>10383100234.568579</v>
      </c>
      <c r="AS2990" s="25">
        <f t="shared" si="2191"/>
        <v>200337590.02425668</v>
      </c>
      <c r="AT2990" s="32">
        <f t="shared" si="2192"/>
        <v>14720.561685341198</v>
      </c>
      <c r="AU2990" s="23">
        <f t="shared" si="2193"/>
        <v>14720.561685341198</v>
      </c>
      <c r="AV2990" s="22">
        <f t="shared" si="2194"/>
        <v>3072045109.5263777</v>
      </c>
      <c r="AW2990" s="31">
        <f t="shared" si="2207"/>
        <v>14076897023.247028</v>
      </c>
      <c r="AX2990" s="21"/>
      <c r="AY2990" s="21"/>
      <c r="AZ2990" s="21"/>
      <c r="BA2990" s="21"/>
    </row>
    <row r="2991" spans="1:53" x14ac:dyDescent="0.25">
      <c r="A2991">
        <f t="shared" si="2215"/>
        <v>836</v>
      </c>
      <c r="B2991" t="s">
        <v>6</v>
      </c>
      <c r="C2991" s="27">
        <f t="shared" si="2172"/>
        <v>0</v>
      </c>
      <c r="D2991" s="27">
        <f t="shared" si="2195"/>
        <v>0</v>
      </c>
      <c r="E2991" s="27" t="b">
        <f t="shared" si="2171"/>
        <v>1</v>
      </c>
      <c r="F2991" s="29">
        <f t="shared" si="2173"/>
        <v>0</v>
      </c>
      <c r="G2991" s="27">
        <f t="shared" si="2196"/>
        <v>0</v>
      </c>
      <c r="H2991" s="22">
        <f t="shared" si="2174"/>
        <v>32628922850.30772</v>
      </c>
      <c r="I2991" s="23">
        <f t="shared" si="2175"/>
        <v>132580106.5049091</v>
      </c>
      <c r="J2991" s="23">
        <f t="shared" si="2176"/>
        <v>1086</v>
      </c>
      <c r="K2991" s="19">
        <f t="shared" si="2197"/>
        <v>225.0831931027827</v>
      </c>
      <c r="L2991" s="16">
        <f t="shared" si="2177"/>
        <v>225.06507016425496</v>
      </c>
      <c r="M2991" s="23">
        <f>M2990-IF($B2991="B",(Percent_Rent_In_Elsies*2.49%/12 * H2990)/K2990,0)+IF($B2991="D",N2991,0)+IF(B2991="D",AK2990)+IF(B2991="C",F2990*90%)-(Y2991-Y2990)-IF($B2991="A",Q2990/K2990) + IF($B2991="A",Q2990/K2990)</f>
        <v>-51174818.819657125</v>
      </c>
      <c r="N2991" s="23">
        <f t="shared" si="2178"/>
        <v>0</v>
      </c>
      <c r="O2991" s="22">
        <f t="shared" si="2179"/>
        <v>0</v>
      </c>
      <c r="P2991" s="22">
        <f t="shared" si="2210"/>
        <v>0</v>
      </c>
      <c r="Q2991" s="22">
        <f t="shared" si="2211"/>
        <v>0</v>
      </c>
      <c r="R2991" s="22">
        <f t="shared" si="2180"/>
        <v>398264793.61404985</v>
      </c>
      <c r="S2991" s="16">
        <f t="shared" si="2170"/>
        <v>0</v>
      </c>
      <c r="T2991" s="15">
        <f t="shared" si="2181"/>
        <v>0</v>
      </c>
      <c r="U2991" s="23">
        <f t="shared" si="2198"/>
        <v>1769411.5145780116</v>
      </c>
      <c r="V2991" s="23">
        <f t="shared" si="2199"/>
        <v>0</v>
      </c>
      <c r="W2991" s="23">
        <f t="shared" si="2212"/>
        <v>0</v>
      </c>
      <c r="X2991" s="23">
        <f t="shared" si="2200"/>
        <v>39679772.973678455</v>
      </c>
      <c r="Y2991" s="23">
        <f t="shared" si="2182"/>
        <v>13825559.361691331</v>
      </c>
      <c r="Z2991" s="3">
        <f t="shared" si="2183"/>
        <v>0</v>
      </c>
      <c r="AA2991" s="23">
        <f t="shared" si="2184"/>
        <v>65986351.24393791</v>
      </c>
      <c r="AB2991" s="26">
        <f t="shared" si="2201"/>
        <v>70086276.274228603</v>
      </c>
      <c r="AC2991" s="23">
        <f t="shared" si="2202"/>
        <v>74889487.274228647</v>
      </c>
      <c r="AD2991" s="23">
        <f t="shared" si="2208"/>
        <v>4803211</v>
      </c>
      <c r="AE2991" s="24">
        <f t="shared" si="2169"/>
        <v>70086276.274228647</v>
      </c>
      <c r="AF2991" s="3">
        <f t="shared" si="2203"/>
        <v>0</v>
      </c>
      <c r="AG2991" s="2">
        <f t="shared" si="2185"/>
        <v>0</v>
      </c>
      <c r="AH2991" s="2">
        <f t="shared" si="2186"/>
        <v>186.22146636890548</v>
      </c>
      <c r="AI2991" s="23">
        <f t="shared" si="2209"/>
        <v>10608870456.562366</v>
      </c>
      <c r="AJ2991" s="23">
        <f t="shared" si="2187"/>
        <v>6219.922423797766</v>
      </c>
      <c r="AK2991" s="23">
        <f t="shared" si="2188"/>
        <v>0</v>
      </c>
      <c r="AL2991" s="23">
        <f t="shared" si="2213"/>
        <v>0</v>
      </c>
      <c r="AM2991" s="23">
        <f t="shared" si="2214"/>
        <v>0</v>
      </c>
      <c r="AN2991" s="16">
        <f t="shared" si="2204"/>
        <v>0</v>
      </c>
      <c r="AO2991" s="23">
        <f t="shared" si="2205"/>
        <v>0</v>
      </c>
      <c r="AP2991" s="22">
        <f t="shared" si="2206"/>
        <v>0</v>
      </c>
      <c r="AQ2991" s="30">
        <f t="shared" si="2189"/>
        <v>21126986281.586075</v>
      </c>
      <c r="AR2991" s="28">
        <f t="shared" si="2190"/>
        <v>10383100234.568579</v>
      </c>
      <c r="AS2991" s="25">
        <f t="shared" si="2191"/>
        <v>200337590.02425668</v>
      </c>
      <c r="AT2991" s="32">
        <f t="shared" si="2192"/>
        <v>0</v>
      </c>
      <c r="AU2991" s="23">
        <f t="shared" si="2193"/>
        <v>0</v>
      </c>
      <c r="AV2991" s="22">
        <f t="shared" si="2194"/>
        <v>3072045109.5263777</v>
      </c>
      <c r="AW2991" s="31">
        <f t="shared" si="2207"/>
        <v>14053747727.733263</v>
      </c>
    </row>
    <row r="2992" spans="1:53" x14ac:dyDescent="0.25">
      <c r="A2992">
        <f t="shared" si="2215"/>
        <v>836</v>
      </c>
      <c r="B2992" t="s">
        <v>7</v>
      </c>
      <c r="C2992" s="27">
        <f t="shared" si="2172"/>
        <v>0</v>
      </c>
      <c r="D2992" s="27">
        <f t="shared" si="2195"/>
        <v>0</v>
      </c>
      <c r="E2992" s="27" t="b">
        <f t="shared" si="2171"/>
        <v>1</v>
      </c>
      <c r="F2992" s="29">
        <f t="shared" si="2173"/>
        <v>0</v>
      </c>
      <c r="G2992" s="27">
        <f t="shared" si="2196"/>
        <v>0</v>
      </c>
      <c r="H2992" s="22">
        <f t="shared" si="2174"/>
        <v>32628922850.30772</v>
      </c>
      <c r="I2992" s="23">
        <f t="shared" si="2175"/>
        <v>132580106.5049091</v>
      </c>
      <c r="J2992" s="23">
        <f t="shared" si="2176"/>
        <v>1086</v>
      </c>
      <c r="K2992" s="19">
        <f t="shared" si="2197"/>
        <v>225.0831931027827</v>
      </c>
      <c r="L2992" s="16">
        <f t="shared" si="2177"/>
        <v>225.06507016425496</v>
      </c>
      <c r="M2992" s="23">
        <f>M2991-IF($B2992="B",(Percent_Rent_In_Elsies*2.49%/12 * H2991)/K2991,0)+IF($B2992="D",N2992,0)+IF(B2992="D",AK2991)+IF(B2992="C",F2991*90%)-(Y2992-Y2991)-IF($B2992="A",Q2991/K2991) + IF($B2992="A",Q2991/K2991)</f>
        <v>-51325218.798396252</v>
      </c>
      <c r="N2992" s="23">
        <f t="shared" si="2178"/>
        <v>0</v>
      </c>
      <c r="O2992" s="22">
        <f t="shared" si="2179"/>
        <v>0</v>
      </c>
      <c r="P2992" s="22">
        <f t="shared" si="2210"/>
        <v>0</v>
      </c>
      <c r="Q2992" s="22">
        <f t="shared" si="2211"/>
        <v>0</v>
      </c>
      <c r="R2992" s="22">
        <f t="shared" si="2180"/>
        <v>365076060.81287903</v>
      </c>
      <c r="S2992" s="16">
        <f t="shared" si="2170"/>
        <v>33188732.801170822</v>
      </c>
      <c r="T2992" s="15">
        <f t="shared" si="2181"/>
        <v>0</v>
      </c>
      <c r="U2992" s="23">
        <f t="shared" si="2198"/>
        <v>1621960.5550298439</v>
      </c>
      <c r="V2992" s="23">
        <f t="shared" si="2199"/>
        <v>147450.95954816762</v>
      </c>
      <c r="W2992" s="23">
        <f t="shared" si="2212"/>
        <v>0</v>
      </c>
      <c r="X2992" s="23">
        <f t="shared" si="2200"/>
        <v>39679772.973678455</v>
      </c>
      <c r="Y2992" s="23">
        <f t="shared" si="2182"/>
        <v>13825559.361691331</v>
      </c>
      <c r="Z2992" s="3">
        <f t="shared" si="2183"/>
        <v>0</v>
      </c>
      <c r="AA2992" s="23">
        <f t="shared" si="2184"/>
        <v>65986351.24393791</v>
      </c>
      <c r="AB2992" s="26">
        <f t="shared" si="2201"/>
        <v>70086276.274228588</v>
      </c>
      <c r="AC2992" s="23">
        <f t="shared" si="2202"/>
        <v>74889487.274228647</v>
      </c>
      <c r="AD2992" s="23">
        <f t="shared" si="2208"/>
        <v>4803211</v>
      </c>
      <c r="AE2992" s="24">
        <f t="shared" si="2169"/>
        <v>70086276.274228647</v>
      </c>
      <c r="AF2992" s="3">
        <f t="shared" si="2203"/>
        <v>0</v>
      </c>
      <c r="AG2992" s="2">
        <f t="shared" si="2185"/>
        <v>0</v>
      </c>
      <c r="AH2992" s="2">
        <f t="shared" si="2186"/>
        <v>186.22146636890548</v>
      </c>
      <c r="AI2992" s="23">
        <f t="shared" si="2209"/>
        <v>10608870456.562366</v>
      </c>
      <c r="AJ2992" s="23">
        <f t="shared" si="2187"/>
        <v>6219.922423797766</v>
      </c>
      <c r="AK2992" s="23">
        <f t="shared" si="2188"/>
        <v>0</v>
      </c>
      <c r="AL2992" s="23">
        <f t="shared" si="2213"/>
        <v>7693359.353767395</v>
      </c>
      <c r="AM2992" s="23">
        <f t="shared" si="2214"/>
        <v>7177814753.8248158</v>
      </c>
      <c r="AN2992" s="16">
        <f t="shared" si="2204"/>
        <v>0</v>
      </c>
      <c r="AO2992" s="23">
        <f t="shared" si="2205"/>
        <v>150399.97873913113</v>
      </c>
      <c r="AP2992" s="22">
        <f t="shared" si="2206"/>
        <v>33852507.457194261</v>
      </c>
      <c r="AQ2992" s="30">
        <f t="shared" si="2189"/>
        <v>21194403550.187077</v>
      </c>
      <c r="AR2992" s="28">
        <f t="shared" si="2190"/>
        <v>10416664995.712387</v>
      </c>
      <c r="AS2992" s="25">
        <f t="shared" si="2191"/>
        <v>200337590.02425668</v>
      </c>
      <c r="AT2992" s="32">
        <f t="shared" si="2192"/>
        <v>0</v>
      </c>
      <c r="AU2992" s="23">
        <f t="shared" si="2193"/>
        <v>0</v>
      </c>
      <c r="AV2992" s="22">
        <f t="shared" si="2194"/>
        <v>3072045109.5263777</v>
      </c>
      <c r="AW2992" s="31">
        <f t="shared" si="2207"/>
        <v>14121164996.334263</v>
      </c>
    </row>
    <row r="2993" spans="1:53" s="21" customFormat="1" x14ac:dyDescent="0.25">
      <c r="A2993">
        <f t="shared" si="2215"/>
        <v>836</v>
      </c>
      <c r="B2993" t="s">
        <v>8</v>
      </c>
      <c r="C2993" s="27">
        <f t="shared" si="2172"/>
        <v>0</v>
      </c>
      <c r="D2993" s="27">
        <f t="shared" si="2195"/>
        <v>0</v>
      </c>
      <c r="E2993" s="27" t="b">
        <f t="shared" si="2171"/>
        <v>1</v>
      </c>
      <c r="F2993" s="29">
        <f t="shared" si="2173"/>
        <v>0</v>
      </c>
      <c r="G2993" s="27">
        <f t="shared" si="2196"/>
        <v>0</v>
      </c>
      <c r="H2993" s="22">
        <f t="shared" si="2174"/>
        <v>32628922850.30772</v>
      </c>
      <c r="I2993" s="23">
        <f t="shared" si="2175"/>
        <v>132580106.5049091</v>
      </c>
      <c r="J2993" s="23">
        <f t="shared" si="2176"/>
        <v>1086</v>
      </c>
      <c r="K2993" s="19">
        <f t="shared" si="2197"/>
        <v>225.0831931027827</v>
      </c>
      <c r="L2993" s="16">
        <f t="shared" si="2177"/>
        <v>225.06507016425496</v>
      </c>
      <c r="M2993" s="23">
        <f>M2992-IF($B2993="B",(Percent_Rent_In_Elsies*2.49%/12 * H2992)/K2992,0)+IF($B2993="D",N2993,0)+IF(B2993="D",AK2992)+IF(B2993="C",F2992*90%)-(Y2993-Y2992)-IF($B2993="A",Q2992/K2992) + IF($B2993="A",Q2992/K2992)</f>
        <v>-51325218.798396252</v>
      </c>
      <c r="N2993" s="23">
        <f t="shared" si="2178"/>
        <v>0</v>
      </c>
      <c r="O2993" s="22">
        <f t="shared" si="2179"/>
        <v>0</v>
      </c>
      <c r="P2993" s="22">
        <f t="shared" si="2210"/>
        <v>0</v>
      </c>
      <c r="Q2993" s="22">
        <f t="shared" si="2211"/>
        <v>0</v>
      </c>
      <c r="R2993" s="22">
        <f t="shared" si="2180"/>
        <v>398928568.27007329</v>
      </c>
      <c r="S2993" s="16">
        <f t="shared" si="2170"/>
        <v>33188732.801170822</v>
      </c>
      <c r="T2993" s="15">
        <f t="shared" si="2181"/>
        <v>0</v>
      </c>
      <c r="U2993" s="23">
        <f t="shared" si="2198"/>
        <v>1772360.5337689752</v>
      </c>
      <c r="V2993" s="23">
        <f t="shared" si="2199"/>
        <v>147450.95954816762</v>
      </c>
      <c r="W2993" s="23">
        <f t="shared" si="2212"/>
        <v>0</v>
      </c>
      <c r="X2993" s="23">
        <f t="shared" si="2200"/>
        <v>39679772.973678455</v>
      </c>
      <c r="Y2993" s="23">
        <f t="shared" si="2182"/>
        <v>13825559.361691331</v>
      </c>
      <c r="Z2993" s="3">
        <f t="shared" si="2183"/>
        <v>0</v>
      </c>
      <c r="AA2993" s="23">
        <f t="shared" si="2184"/>
        <v>65986351.24393791</v>
      </c>
      <c r="AB2993" s="26">
        <f t="shared" si="2201"/>
        <v>70086276.274228573</v>
      </c>
      <c r="AC2993" s="23">
        <f t="shared" si="2202"/>
        <v>74889487.274228647</v>
      </c>
      <c r="AD2993" s="23">
        <f t="shared" si="2208"/>
        <v>4803211</v>
      </c>
      <c r="AE2993" s="24">
        <f t="shared" si="2169"/>
        <v>70086276.274228647</v>
      </c>
      <c r="AF2993" s="3">
        <f t="shared" si="2203"/>
        <v>1E-4</v>
      </c>
      <c r="AG2993" s="2">
        <f t="shared" si="2185"/>
        <v>0</v>
      </c>
      <c r="AH2993" s="2">
        <f t="shared" si="2186"/>
        <v>186.22146636890548</v>
      </c>
      <c r="AI2993" s="23">
        <f t="shared" si="2209"/>
        <v>10608870456.562366</v>
      </c>
      <c r="AJ2993" s="23">
        <f t="shared" si="2187"/>
        <v>6219.922423797766</v>
      </c>
      <c r="AK2993" s="23">
        <f t="shared" si="2188"/>
        <v>62579.185132623796</v>
      </c>
      <c r="AL2993" s="23">
        <f t="shared" si="2213"/>
        <v>0</v>
      </c>
      <c r="AM2993" s="23">
        <f t="shared" si="2214"/>
        <v>0</v>
      </c>
      <c r="AN2993" s="16">
        <f t="shared" si="2204"/>
        <v>0</v>
      </c>
      <c r="AO2993" s="23">
        <f t="shared" si="2205"/>
        <v>0</v>
      </c>
      <c r="AP2993" s="22">
        <f t="shared" si="2206"/>
        <v>0</v>
      </c>
      <c r="AQ2993" s="30">
        <f t="shared" si="2189"/>
        <v>21194403550.187077</v>
      </c>
      <c r="AR2993" s="28">
        <f t="shared" si="2190"/>
        <v>10416664995.712387</v>
      </c>
      <c r="AS2993" s="25">
        <f t="shared" si="2191"/>
        <v>200337590.02425668</v>
      </c>
      <c r="AT2993" s="32">
        <f t="shared" si="2192"/>
        <v>0</v>
      </c>
      <c r="AU2993" s="23">
        <f t="shared" si="2193"/>
        <v>0</v>
      </c>
      <c r="AV2993" s="22">
        <f t="shared" si="2194"/>
        <v>3072045109.5263777</v>
      </c>
      <c r="AW2993" s="31">
        <f t="shared" si="2207"/>
        <v>14121164996.334263</v>
      </c>
      <c r="AX2993"/>
      <c r="AY2993"/>
      <c r="AZ2993"/>
      <c r="BA2993"/>
    </row>
    <row r="2994" spans="1:53" s="21" customFormat="1" x14ac:dyDescent="0.25">
      <c r="A2994">
        <f t="shared" si="2215"/>
        <v>836</v>
      </c>
      <c r="B2994" t="s">
        <v>9</v>
      </c>
      <c r="C2994" s="27">
        <f t="shared" si="2172"/>
        <v>0</v>
      </c>
      <c r="D2994" s="27">
        <f t="shared" si="2195"/>
        <v>0</v>
      </c>
      <c r="E2994" s="27" t="b">
        <f t="shared" si="2171"/>
        <v>1</v>
      </c>
      <c r="F2994" s="29">
        <f t="shared" si="2173"/>
        <v>0</v>
      </c>
      <c r="G2994" s="27">
        <f t="shared" si="2196"/>
        <v>0</v>
      </c>
      <c r="H2994" s="22">
        <f t="shared" si="2174"/>
        <v>32628922850.30772</v>
      </c>
      <c r="I2994" s="23">
        <f t="shared" si="2175"/>
        <v>132580106.5049091</v>
      </c>
      <c r="J2994" s="23">
        <f t="shared" si="2176"/>
        <v>1086</v>
      </c>
      <c r="K2994" s="19">
        <f t="shared" si="2197"/>
        <v>225.0831931027827</v>
      </c>
      <c r="L2994" s="16">
        <f t="shared" si="2177"/>
        <v>225.06507016425496</v>
      </c>
      <c r="M2994" s="23">
        <f>M2993-IF($B2994="B",(Percent_Rent_In_Elsies*2.49%/12 * H2993)/K2993,0)+IF($B2994="D",N2994,0)+IF(B2994="D",AK2993)+IF(B2994="C",F2993*90%)-(Y2994-Y2993)-IF($B2994="A",Q2993/K2993) + IF($B2994="A",Q2993/K2993)</f>
        <v>-51262639.613263629</v>
      </c>
      <c r="N2994" s="23">
        <f t="shared" si="2178"/>
        <v>0</v>
      </c>
      <c r="O2994" s="22">
        <f t="shared" si="2179"/>
        <v>23187877.672955126</v>
      </c>
      <c r="P2994" s="22">
        <f t="shared" si="2210"/>
        <v>0</v>
      </c>
      <c r="Q2994" s="22">
        <f t="shared" si="2211"/>
        <v>0</v>
      </c>
      <c r="R2994" s="22">
        <f t="shared" si="2180"/>
        <v>398928568.27007329</v>
      </c>
      <c r="S2994" s="16">
        <f t="shared" si="2170"/>
        <v>0</v>
      </c>
      <c r="T2994" s="15">
        <f t="shared" si="2181"/>
        <v>10000855.128215697</v>
      </c>
      <c r="U2994" s="23">
        <f t="shared" si="2198"/>
        <v>1772360.5337689752</v>
      </c>
      <c r="V2994" s="23">
        <f t="shared" si="2199"/>
        <v>0</v>
      </c>
      <c r="W2994" s="23">
        <f t="shared" si="2212"/>
        <v>147450.95954816762</v>
      </c>
      <c r="X2994" s="23">
        <f t="shared" si="2200"/>
        <v>39679772.973678455</v>
      </c>
      <c r="Y2994" s="23">
        <f t="shared" si="2182"/>
        <v>13825559.361691331</v>
      </c>
      <c r="Z2994" s="3">
        <f t="shared" si="2183"/>
        <v>0</v>
      </c>
      <c r="AA2994" s="23">
        <f t="shared" si="2184"/>
        <v>65923772.058805287</v>
      </c>
      <c r="AB2994" s="26">
        <f t="shared" si="2201"/>
        <v>70086276.274228573</v>
      </c>
      <c r="AC2994" s="23">
        <f t="shared" si="2202"/>
        <v>74889487.274228647</v>
      </c>
      <c r="AD2994" s="23">
        <f t="shared" si="2208"/>
        <v>4803211</v>
      </c>
      <c r="AE2994" s="24">
        <f t="shared" si="2169"/>
        <v>70086276.274228647</v>
      </c>
      <c r="AF2994" s="3">
        <f t="shared" si="2203"/>
        <v>0</v>
      </c>
      <c r="AG2994" s="2">
        <f t="shared" si="2185"/>
        <v>0</v>
      </c>
      <c r="AH2994" s="2">
        <f t="shared" si="2186"/>
        <v>186.22146636890548</v>
      </c>
      <c r="AI2994" s="23">
        <f t="shared" si="2209"/>
        <v>10598809368.839924</v>
      </c>
      <c r="AJ2994" s="23">
        <f t="shared" si="2187"/>
        <v>6219.922423797766</v>
      </c>
      <c r="AK2994" s="23">
        <f t="shared" si="2188"/>
        <v>0</v>
      </c>
      <c r="AL2994" s="23">
        <f t="shared" si="2213"/>
        <v>0</v>
      </c>
      <c r="AM2994" s="23">
        <f t="shared" si="2214"/>
        <v>0</v>
      </c>
      <c r="AN2994" s="16">
        <f t="shared" si="2204"/>
        <v>0</v>
      </c>
      <c r="AO2994" s="23">
        <f t="shared" si="2205"/>
        <v>0</v>
      </c>
      <c r="AP2994" s="22">
        <f t="shared" si="2206"/>
        <v>0</v>
      </c>
      <c r="AQ2994" s="30">
        <f t="shared" si="2189"/>
        <v>21194403550.187077</v>
      </c>
      <c r="AR2994" s="28">
        <f t="shared" si="2190"/>
        <v>10416664995.712387</v>
      </c>
      <c r="AS2994" s="25">
        <f t="shared" si="2191"/>
        <v>200337590.02425668</v>
      </c>
      <c r="AT2994" s="32">
        <f t="shared" si="2192"/>
        <v>0</v>
      </c>
      <c r="AU2994" s="23">
        <f t="shared" si="2193"/>
        <v>0</v>
      </c>
      <c r="AV2994" s="22">
        <f t="shared" si="2194"/>
        <v>3072045109.5263777</v>
      </c>
      <c r="AW2994" s="31">
        <f t="shared" si="2207"/>
        <v>14121164996.334263</v>
      </c>
      <c r="AX2994"/>
      <c r="AY2994"/>
      <c r="AZ2994"/>
      <c r="BA2994"/>
    </row>
    <row r="2995" spans="1:53" x14ac:dyDescent="0.25">
      <c r="A2995" s="21">
        <f t="shared" si="2215"/>
        <v>836</v>
      </c>
      <c r="B2995" s="21" t="s">
        <v>28</v>
      </c>
      <c r="C2995" s="27">
        <f t="shared" si="2172"/>
        <v>0</v>
      </c>
      <c r="D2995" s="27">
        <f t="shared" si="2195"/>
        <v>0</v>
      </c>
      <c r="E2995" s="27" t="b">
        <f t="shared" si="2171"/>
        <v>1</v>
      </c>
      <c r="F2995" s="29">
        <f t="shared" si="2173"/>
        <v>0</v>
      </c>
      <c r="G2995" s="27">
        <f t="shared" si="2196"/>
        <v>0</v>
      </c>
      <c r="H2995" s="22">
        <f t="shared" si="2174"/>
        <v>32628922850.30772</v>
      </c>
      <c r="I2995" s="23">
        <f t="shared" si="2175"/>
        <v>132580106.5049091</v>
      </c>
      <c r="J2995" s="23">
        <f t="shared" si="2176"/>
        <v>1086</v>
      </c>
      <c r="K2995" s="19">
        <f t="shared" si="2197"/>
        <v>225.0831931027827</v>
      </c>
      <c r="L2995" s="16">
        <f t="shared" si="2177"/>
        <v>225.06507016425496</v>
      </c>
      <c r="M2995" s="23">
        <f>M2994-IF($B2995="B",(Percent_Rent_In_Elsies*2.49%/12 * H2994)/K2994,0)+IF($B2995="D",N2995,0)+IF(B2995="D",AK2994)+IF(B2995="C",F2994*90%)-(Y2995-Y2994)-IF($B2995="A",Q2994/K2994) + IF($B2995="A",Q2994/K2994)</f>
        <v>-51262639.613263629</v>
      </c>
      <c r="N2995" s="23">
        <f t="shared" si="2178"/>
        <v>0</v>
      </c>
      <c r="O2995" s="22">
        <f t="shared" si="2179"/>
        <v>0</v>
      </c>
      <c r="P2995" s="22">
        <f t="shared" si="2210"/>
        <v>23187877.672955126</v>
      </c>
      <c r="Q2995" s="22">
        <f t="shared" si="2211"/>
        <v>0</v>
      </c>
      <c r="R2995" s="22">
        <f t="shared" si="2180"/>
        <v>398928568.27007329</v>
      </c>
      <c r="S2995" s="16">
        <f t="shared" si="2170"/>
        <v>0</v>
      </c>
      <c r="T2995" s="15">
        <f t="shared" si="2181"/>
        <v>0</v>
      </c>
      <c r="U2995" s="23">
        <f t="shared" si="2198"/>
        <v>1772360.5337689752</v>
      </c>
      <c r="V2995" s="23">
        <f t="shared" si="2199"/>
        <v>0</v>
      </c>
      <c r="W2995" s="23">
        <f t="shared" si="2212"/>
        <v>0</v>
      </c>
      <c r="X2995" s="23">
        <f t="shared" si="2200"/>
        <v>39679772.973678455</v>
      </c>
      <c r="Y2995" s="23">
        <f t="shared" si="2182"/>
        <v>13825559.361691331</v>
      </c>
      <c r="Z2995" s="3">
        <f t="shared" si="2183"/>
        <v>7372.5479774083815</v>
      </c>
      <c r="AA2995" s="23">
        <f t="shared" si="2184"/>
        <v>66034360.278466411</v>
      </c>
      <c r="AB2995" s="26">
        <f t="shared" si="2201"/>
        <v>70086276.274228603</v>
      </c>
      <c r="AC2995" s="23">
        <f t="shared" si="2202"/>
        <v>74889487.274228647</v>
      </c>
      <c r="AD2995" s="23">
        <f t="shared" si="2208"/>
        <v>4803211</v>
      </c>
      <c r="AE2995" s="24">
        <f t="shared" ref="AE2995:AE3058" si="2216">AC2995-AD2995</f>
        <v>70086276.274228647</v>
      </c>
      <c r="AF2995" s="3">
        <f t="shared" si="2203"/>
        <v>0</v>
      </c>
      <c r="AG2995" s="2">
        <f t="shared" si="2185"/>
        <v>884705757.28900576</v>
      </c>
      <c r="AH2995" s="2">
        <f t="shared" si="2186"/>
        <v>186.22146636890548</v>
      </c>
      <c r="AI2995" s="23">
        <f t="shared" si="2209"/>
        <v>10616589047.126265</v>
      </c>
      <c r="AJ2995" s="23">
        <f t="shared" si="2187"/>
        <v>6219.922423797766</v>
      </c>
      <c r="AK2995" s="23">
        <f t="shared" si="2188"/>
        <v>0</v>
      </c>
      <c r="AL2995" s="23">
        <f t="shared" si="2213"/>
        <v>0</v>
      </c>
      <c r="AM2995" s="23">
        <f t="shared" si="2214"/>
        <v>0</v>
      </c>
      <c r="AN2995" s="16">
        <f t="shared" si="2204"/>
        <v>0</v>
      </c>
      <c r="AO2995" s="23">
        <f t="shared" si="2205"/>
        <v>0</v>
      </c>
      <c r="AP2995" s="22">
        <f t="shared" si="2206"/>
        <v>0</v>
      </c>
      <c r="AQ2995" s="30">
        <f t="shared" si="2189"/>
        <v>21194403550.187077</v>
      </c>
      <c r="AR2995" s="28">
        <f t="shared" si="2190"/>
        <v>10416664995.712387</v>
      </c>
      <c r="AS2995" s="25">
        <f t="shared" si="2191"/>
        <v>200337590.02425668</v>
      </c>
      <c r="AT2995" s="32">
        <f t="shared" si="2192"/>
        <v>14745.095954816763</v>
      </c>
      <c r="AU2995" s="23">
        <f t="shared" si="2193"/>
        <v>14745.095954816763</v>
      </c>
      <c r="AV2995" s="22">
        <f t="shared" si="2194"/>
        <v>3082045964.6545935</v>
      </c>
      <c r="AW2995" s="31">
        <f t="shared" si="2207"/>
        <v>14121164996.334263</v>
      </c>
    </row>
    <row r="2996" spans="1:53" x14ac:dyDescent="0.25">
      <c r="A2996">
        <f t="shared" si="2215"/>
        <v>837</v>
      </c>
      <c r="B2996" t="s">
        <v>6</v>
      </c>
      <c r="C2996" s="27">
        <f t="shared" si="2172"/>
        <v>0</v>
      </c>
      <c r="D2996" s="27">
        <f t="shared" si="2195"/>
        <v>0</v>
      </c>
      <c r="E2996" s="27" t="b">
        <f t="shared" si="2171"/>
        <v>1</v>
      </c>
      <c r="F2996" s="29">
        <f t="shared" si="2173"/>
        <v>0</v>
      </c>
      <c r="G2996" s="27">
        <f t="shared" si="2196"/>
        <v>0</v>
      </c>
      <c r="H2996" s="22">
        <f t="shared" si="2174"/>
        <v>32683304388.391567</v>
      </c>
      <c r="I2996" s="23">
        <f t="shared" si="2175"/>
        <v>132580106.5049091</v>
      </c>
      <c r="J2996" s="23">
        <f t="shared" si="2176"/>
        <v>1086</v>
      </c>
      <c r="K2996" s="19">
        <f t="shared" si="2197"/>
        <v>225.0831931027827</v>
      </c>
      <c r="L2996" s="16">
        <f t="shared" si="2177"/>
        <v>225.44017861452872</v>
      </c>
      <c r="M2996" s="23">
        <f>M2995-IF($B2996="B",(Percent_Rent_In_Elsies*2.49%/12 * H2995)/K2995,0)+IF($B2996="D",N2996,0)+IF(B2996="D",AK2995)+IF(B2996="C",F2995*90%)-(Y2996-Y2995)-IF($B2996="A",Q2995/K2995) + IF($B2996="A",Q2995/K2995)</f>
        <v>-51262639.613263629</v>
      </c>
      <c r="N2996" s="23">
        <f t="shared" si="2178"/>
        <v>0</v>
      </c>
      <c r="O2996" s="22">
        <f t="shared" si="2179"/>
        <v>0</v>
      </c>
      <c r="P2996" s="22">
        <f t="shared" si="2210"/>
        <v>0</v>
      </c>
      <c r="Q2996" s="22">
        <f t="shared" si="2211"/>
        <v>0</v>
      </c>
      <c r="R2996" s="22">
        <f t="shared" si="2180"/>
        <v>398928568.27007329</v>
      </c>
      <c r="S2996" s="16">
        <f t="shared" si="2170"/>
        <v>0</v>
      </c>
      <c r="T2996" s="15">
        <f t="shared" si="2181"/>
        <v>0</v>
      </c>
      <c r="U2996" s="23">
        <f t="shared" si="2198"/>
        <v>1772360.5337689752</v>
      </c>
      <c r="V2996" s="23">
        <f t="shared" si="2199"/>
        <v>0</v>
      </c>
      <c r="W2996" s="23">
        <f t="shared" si="2212"/>
        <v>0</v>
      </c>
      <c r="X2996" s="23">
        <f t="shared" si="2200"/>
        <v>39716635.713565491</v>
      </c>
      <c r="Y2996" s="23">
        <f t="shared" si="2182"/>
        <v>13825559.361691331</v>
      </c>
      <c r="Z2996" s="3">
        <f t="shared" si="2183"/>
        <v>0</v>
      </c>
      <c r="AA2996" s="23">
        <f t="shared" si="2184"/>
        <v>66034360.278466411</v>
      </c>
      <c r="AB2996" s="26">
        <f t="shared" si="2201"/>
        <v>70086276.274228573</v>
      </c>
      <c r="AC2996" s="23">
        <f t="shared" si="2202"/>
        <v>74889487.274228647</v>
      </c>
      <c r="AD2996" s="23">
        <f t="shared" si="2208"/>
        <v>4803211</v>
      </c>
      <c r="AE2996" s="24">
        <f t="shared" si="2216"/>
        <v>70086276.274228647</v>
      </c>
      <c r="AF2996" s="3">
        <f t="shared" si="2203"/>
        <v>0</v>
      </c>
      <c r="AG2996" s="2">
        <f t="shared" si="2185"/>
        <v>0</v>
      </c>
      <c r="AH2996" s="2">
        <f t="shared" si="2186"/>
        <v>186.53183547952034</v>
      </c>
      <c r="AI2996" s="23">
        <f t="shared" si="2209"/>
        <v>10616589047.126265</v>
      </c>
      <c r="AJ2996" s="23">
        <f t="shared" si="2187"/>
        <v>6219.922423797766</v>
      </c>
      <c r="AK2996" s="23">
        <f t="shared" si="2188"/>
        <v>0</v>
      </c>
      <c r="AL2996" s="23">
        <f t="shared" si="2213"/>
        <v>0</v>
      </c>
      <c r="AM2996" s="23">
        <f t="shared" si="2214"/>
        <v>0</v>
      </c>
      <c r="AN2996" s="16">
        <f t="shared" si="2204"/>
        <v>0</v>
      </c>
      <c r="AO2996" s="23">
        <f t="shared" si="2205"/>
        <v>0</v>
      </c>
      <c r="AP2996" s="22">
        <f t="shared" si="2206"/>
        <v>0</v>
      </c>
      <c r="AQ2996" s="30">
        <f t="shared" si="2189"/>
        <v>21194403550.187077</v>
      </c>
      <c r="AR2996" s="28">
        <f t="shared" si="2190"/>
        <v>10416664995.712387</v>
      </c>
      <c r="AS2996" s="25">
        <f t="shared" si="2191"/>
        <v>200337590.02425668</v>
      </c>
      <c r="AT2996" s="32">
        <f t="shared" si="2192"/>
        <v>0</v>
      </c>
      <c r="AU2996" s="23">
        <f t="shared" si="2193"/>
        <v>0</v>
      </c>
      <c r="AV2996" s="22">
        <f t="shared" si="2194"/>
        <v>3082045964.6545935</v>
      </c>
      <c r="AW2996" s="31">
        <f t="shared" si="2207"/>
        <v>14097977118.661308</v>
      </c>
    </row>
    <row r="2997" spans="1:53" x14ac:dyDescent="0.25">
      <c r="A2997">
        <f t="shared" si="2215"/>
        <v>837</v>
      </c>
      <c r="B2997" t="s">
        <v>7</v>
      </c>
      <c r="C2997" s="27">
        <f t="shared" si="2172"/>
        <v>0</v>
      </c>
      <c r="D2997" s="27">
        <f t="shared" si="2195"/>
        <v>0</v>
      </c>
      <c r="E2997" s="27" t="b">
        <f t="shared" si="2171"/>
        <v>1</v>
      </c>
      <c r="F2997" s="29">
        <f t="shared" si="2173"/>
        <v>0</v>
      </c>
      <c r="G2997" s="27">
        <f t="shared" si="2196"/>
        <v>0</v>
      </c>
      <c r="H2997" s="22">
        <f t="shared" si="2174"/>
        <v>32683304388.391567</v>
      </c>
      <c r="I2997" s="23">
        <f t="shared" si="2175"/>
        <v>132580106.5049091</v>
      </c>
      <c r="J2997" s="23">
        <f t="shared" si="2176"/>
        <v>1086</v>
      </c>
      <c r="K2997" s="19">
        <f t="shared" si="2197"/>
        <v>225.0831931027827</v>
      </c>
      <c r="L2997" s="16">
        <f t="shared" si="2177"/>
        <v>225.44017861452872</v>
      </c>
      <c r="M2997" s="23">
        <f>M2996-IF($B2997="B",(Percent_Rent_In_Elsies*2.49%/12 * H2996)/K2996,0)+IF($B2997="D",N2997,0)+IF(B2997="D",AK2996)+IF(B2997="C",F2996*90%)-(Y2997-Y2996)-IF($B2997="A",Q2996/K2996) + IF($B2997="A",Q2996/K2996)</f>
        <v>-51413290.258633994</v>
      </c>
      <c r="N2997" s="23">
        <f t="shared" si="2178"/>
        <v>0</v>
      </c>
      <c r="O2997" s="22">
        <f t="shared" si="2179"/>
        <v>0</v>
      </c>
      <c r="P2997" s="22">
        <f t="shared" si="2210"/>
        <v>0</v>
      </c>
      <c r="Q2997" s="22">
        <f t="shared" si="2211"/>
        <v>0</v>
      </c>
      <c r="R2997" s="22">
        <f t="shared" si="2180"/>
        <v>365684520.91423386</v>
      </c>
      <c r="S2997" s="16">
        <f t="shared" si="2170"/>
        <v>33244047.355839442</v>
      </c>
      <c r="T2997" s="15">
        <f t="shared" si="2181"/>
        <v>0</v>
      </c>
      <c r="U2997" s="23">
        <f t="shared" si="2198"/>
        <v>1624663.8226215607</v>
      </c>
      <c r="V2997" s="23">
        <f t="shared" si="2199"/>
        <v>147696.71114741461</v>
      </c>
      <c r="W2997" s="23">
        <f t="shared" si="2212"/>
        <v>0</v>
      </c>
      <c r="X2997" s="23">
        <f t="shared" si="2200"/>
        <v>39716635.713565491</v>
      </c>
      <c r="Y2997" s="23">
        <f t="shared" si="2182"/>
        <v>13825559.361691331</v>
      </c>
      <c r="Z2997" s="3">
        <f t="shared" si="2183"/>
        <v>0</v>
      </c>
      <c r="AA2997" s="23">
        <f t="shared" si="2184"/>
        <v>66034360.278466411</v>
      </c>
      <c r="AB2997" s="26">
        <f t="shared" si="2201"/>
        <v>70086276.274228573</v>
      </c>
      <c r="AC2997" s="23">
        <f t="shared" si="2202"/>
        <v>74889487.274228647</v>
      </c>
      <c r="AD2997" s="23">
        <f t="shared" si="2208"/>
        <v>4803211</v>
      </c>
      <c r="AE2997" s="24">
        <f t="shared" si="2216"/>
        <v>70086276.274228647</v>
      </c>
      <c r="AF2997" s="3">
        <f t="shared" si="2203"/>
        <v>0</v>
      </c>
      <c r="AG2997" s="2">
        <f t="shared" si="2185"/>
        <v>0</v>
      </c>
      <c r="AH2997" s="2">
        <f t="shared" si="2186"/>
        <v>186.53183547952034</v>
      </c>
      <c r="AI2997" s="23">
        <f t="shared" si="2209"/>
        <v>10616589047.126265</v>
      </c>
      <c r="AJ2997" s="23">
        <f t="shared" si="2187"/>
        <v>6219.922423797766</v>
      </c>
      <c r="AK2997" s="23">
        <f t="shared" si="2188"/>
        <v>0</v>
      </c>
      <c r="AL2997" s="23">
        <f t="shared" si="2213"/>
        <v>7718590.5638980865</v>
      </c>
      <c r="AM2997" s="23">
        <f t="shared" si="2214"/>
        <v>7201355179.2755327</v>
      </c>
      <c r="AN2997" s="16">
        <f t="shared" si="2204"/>
        <v>0</v>
      </c>
      <c r="AO2997" s="23">
        <f t="shared" si="2205"/>
        <v>150650.645370363</v>
      </c>
      <c r="AP2997" s="22">
        <f t="shared" si="2206"/>
        <v>33908928.302956253</v>
      </c>
      <c r="AQ2997" s="30">
        <f t="shared" si="2189"/>
        <v>21261933180.902412</v>
      </c>
      <c r="AR2997" s="28">
        <f t="shared" si="2190"/>
        <v>10450285698.124767</v>
      </c>
      <c r="AS2997" s="25">
        <f t="shared" si="2191"/>
        <v>200337590.02425668</v>
      </c>
      <c r="AT2997" s="32">
        <f t="shared" si="2192"/>
        <v>0</v>
      </c>
      <c r="AU2997" s="23">
        <f t="shared" si="2193"/>
        <v>0</v>
      </c>
      <c r="AV2997" s="22">
        <f t="shared" si="2194"/>
        <v>3082045964.6545935</v>
      </c>
      <c r="AW2997" s="31">
        <f t="shared" si="2207"/>
        <v>14165506749.376644</v>
      </c>
    </row>
    <row r="2998" spans="1:53" x14ac:dyDescent="0.25">
      <c r="A2998">
        <f t="shared" si="2215"/>
        <v>837</v>
      </c>
      <c r="B2998" t="s">
        <v>8</v>
      </c>
      <c r="C2998" s="27">
        <f t="shared" si="2172"/>
        <v>0</v>
      </c>
      <c r="D2998" s="27">
        <f t="shared" si="2195"/>
        <v>0</v>
      </c>
      <c r="E2998" s="27" t="b">
        <f t="shared" si="2171"/>
        <v>1</v>
      </c>
      <c r="F2998" s="29">
        <f t="shared" si="2173"/>
        <v>0</v>
      </c>
      <c r="G2998" s="27">
        <f t="shared" si="2196"/>
        <v>0</v>
      </c>
      <c r="H2998" s="22">
        <f t="shared" si="2174"/>
        <v>32683304388.391567</v>
      </c>
      <c r="I2998" s="23">
        <f t="shared" si="2175"/>
        <v>132580106.5049091</v>
      </c>
      <c r="J2998" s="23">
        <f t="shared" si="2176"/>
        <v>1086</v>
      </c>
      <c r="K2998" s="19">
        <f t="shared" si="2197"/>
        <v>225.0831931027827</v>
      </c>
      <c r="L2998" s="16">
        <f t="shared" si="2177"/>
        <v>225.44017861452872</v>
      </c>
      <c r="M2998" s="23">
        <f>M2997-IF($B2998="B",(Percent_Rent_In_Elsies*2.49%/12 * H2997)/K2997,0)+IF($B2998="D",N2998,0)+IF(B2998="D",AK2997)+IF(B2998="C",F2997*90%)-(Y2998-Y2997)-IF($B2998="A",Q2997/K2997) + IF($B2998="A",Q2997/K2997)</f>
        <v>-51413290.258633994</v>
      </c>
      <c r="N2998" s="23">
        <f t="shared" si="2178"/>
        <v>0</v>
      </c>
      <c r="O2998" s="22">
        <f t="shared" si="2179"/>
        <v>0</v>
      </c>
      <c r="P2998" s="22">
        <f t="shared" si="2210"/>
        <v>0</v>
      </c>
      <c r="Q2998" s="22">
        <f t="shared" si="2211"/>
        <v>0</v>
      </c>
      <c r="R2998" s="22">
        <f t="shared" si="2180"/>
        <v>399593449.21719015</v>
      </c>
      <c r="S2998" s="16">
        <f t="shared" si="2170"/>
        <v>33244047.355839442</v>
      </c>
      <c r="T2998" s="15">
        <f t="shared" si="2181"/>
        <v>0</v>
      </c>
      <c r="U2998" s="23">
        <f t="shared" si="2198"/>
        <v>1775314.4679919237</v>
      </c>
      <c r="V2998" s="23">
        <f t="shared" si="2199"/>
        <v>147696.71114741461</v>
      </c>
      <c r="W2998" s="23">
        <f t="shared" si="2212"/>
        <v>0</v>
      </c>
      <c r="X2998" s="23">
        <f t="shared" si="2200"/>
        <v>39716635.713565491</v>
      </c>
      <c r="Y2998" s="23">
        <f t="shared" si="2182"/>
        <v>13825559.361691331</v>
      </c>
      <c r="Z2998" s="3">
        <f t="shared" si="2183"/>
        <v>0</v>
      </c>
      <c r="AA2998" s="23">
        <f t="shared" si="2184"/>
        <v>66034360.278466411</v>
      </c>
      <c r="AB2998" s="26">
        <f t="shared" si="2201"/>
        <v>70086276.274228573</v>
      </c>
      <c r="AC2998" s="23">
        <f t="shared" si="2202"/>
        <v>74889487.274228647</v>
      </c>
      <c r="AD2998" s="23">
        <f t="shared" si="2208"/>
        <v>4803211</v>
      </c>
      <c r="AE2998" s="24">
        <f t="shared" si="2216"/>
        <v>70086276.274228647</v>
      </c>
      <c r="AF2998" s="3">
        <f t="shared" si="2203"/>
        <v>1E-4</v>
      </c>
      <c r="AG2998" s="2">
        <f t="shared" si="2185"/>
        <v>0</v>
      </c>
      <c r="AH2998" s="2">
        <f t="shared" si="2186"/>
        <v>186.53183547952034</v>
      </c>
      <c r="AI2998" s="23">
        <f t="shared" si="2209"/>
        <v>10616589047.126265</v>
      </c>
      <c r="AJ2998" s="23">
        <f t="shared" si="2187"/>
        <v>6219.922423797766</v>
      </c>
      <c r="AK2998" s="23">
        <f t="shared" si="2188"/>
        <v>62606.397115103202</v>
      </c>
      <c r="AL2998" s="23">
        <f t="shared" si="2213"/>
        <v>0</v>
      </c>
      <c r="AM2998" s="23">
        <f t="shared" si="2214"/>
        <v>0</v>
      </c>
      <c r="AN2998" s="16">
        <f t="shared" si="2204"/>
        <v>0</v>
      </c>
      <c r="AO2998" s="23">
        <f t="shared" si="2205"/>
        <v>0</v>
      </c>
      <c r="AP2998" s="22">
        <f t="shared" si="2206"/>
        <v>0</v>
      </c>
      <c r="AQ2998" s="30">
        <f t="shared" si="2189"/>
        <v>21261933180.902412</v>
      </c>
      <c r="AR2998" s="28">
        <f t="shared" si="2190"/>
        <v>10450285698.124767</v>
      </c>
      <c r="AS2998" s="25">
        <f t="shared" si="2191"/>
        <v>200337590.02425668</v>
      </c>
      <c r="AT2998" s="32">
        <f t="shared" si="2192"/>
        <v>0</v>
      </c>
      <c r="AU2998" s="23">
        <f t="shared" si="2193"/>
        <v>0</v>
      </c>
      <c r="AV2998" s="22">
        <f t="shared" si="2194"/>
        <v>3082045964.6545935</v>
      </c>
      <c r="AW2998" s="31">
        <f t="shared" si="2207"/>
        <v>14165506749.376646</v>
      </c>
    </row>
    <row r="2999" spans="1:53" x14ac:dyDescent="0.25">
      <c r="A2999" s="21">
        <f t="shared" si="2215"/>
        <v>837</v>
      </c>
      <c r="B2999" s="21" t="s">
        <v>9</v>
      </c>
      <c r="C2999" s="27">
        <f t="shared" si="2172"/>
        <v>0</v>
      </c>
      <c r="D2999" s="27">
        <f t="shared" si="2195"/>
        <v>0</v>
      </c>
      <c r="E2999" s="27" t="b">
        <f t="shared" si="2171"/>
        <v>1</v>
      </c>
      <c r="F2999" s="29">
        <f t="shared" si="2173"/>
        <v>0</v>
      </c>
      <c r="G2999" s="27">
        <f t="shared" si="2196"/>
        <v>0</v>
      </c>
      <c r="H2999" s="22">
        <f t="shared" si="2174"/>
        <v>32683304388.391567</v>
      </c>
      <c r="I2999" s="23">
        <f t="shared" si="2175"/>
        <v>132580106.5049091</v>
      </c>
      <c r="J2999" s="23">
        <f t="shared" si="2176"/>
        <v>1086</v>
      </c>
      <c r="K2999" s="19">
        <f t="shared" si="2197"/>
        <v>225.0831931027827</v>
      </c>
      <c r="L2999" s="16">
        <f t="shared" si="2177"/>
        <v>225.44017861452872</v>
      </c>
      <c r="M2999" s="23">
        <f>M2998-IF($B2999="B",(Percent_Rent_In_Elsies*2.49%/12 * H2998)/K2998,0)+IF($B2999="D",N2999,0)+IF(B2999="D",AK2998)+IF(B2999="C",F2998*90%)-(Y2999-Y2998)-IF($B2999="A",Q2998/K2998) + IF($B2999="A",Q2998/K2998)</f>
        <v>-51350683.86151889</v>
      </c>
      <c r="N2999" s="23">
        <f t="shared" si="2178"/>
        <v>0</v>
      </c>
      <c r="O2999" s="22">
        <f t="shared" si="2179"/>
        <v>23226524.135743387</v>
      </c>
      <c r="P2999" s="22">
        <f t="shared" si="2210"/>
        <v>0</v>
      </c>
      <c r="Q2999" s="22">
        <f t="shared" si="2211"/>
        <v>0</v>
      </c>
      <c r="R2999" s="22">
        <f t="shared" si="2180"/>
        <v>399593449.21719015</v>
      </c>
      <c r="S2999" s="16">
        <f t="shared" si="2170"/>
        <v>0</v>
      </c>
      <c r="T2999" s="15">
        <f t="shared" si="2181"/>
        <v>10017523.220096055</v>
      </c>
      <c r="U2999" s="23">
        <f t="shared" si="2198"/>
        <v>1775314.4679919237</v>
      </c>
      <c r="V2999" s="23">
        <f t="shared" si="2199"/>
        <v>0</v>
      </c>
      <c r="W2999" s="23">
        <f t="shared" si="2212"/>
        <v>147696.71114741461</v>
      </c>
      <c r="X2999" s="23">
        <f t="shared" si="2200"/>
        <v>39716635.713565491</v>
      </c>
      <c r="Y2999" s="23">
        <f t="shared" si="2182"/>
        <v>13825559.361691331</v>
      </c>
      <c r="Z2999" s="3">
        <f t="shared" si="2183"/>
        <v>0</v>
      </c>
      <c r="AA2999" s="23">
        <f t="shared" si="2184"/>
        <v>65971753.881351307</v>
      </c>
      <c r="AB2999" s="26">
        <f t="shared" si="2201"/>
        <v>70086276.274228573</v>
      </c>
      <c r="AC2999" s="23">
        <f t="shared" si="2202"/>
        <v>74889487.274228647</v>
      </c>
      <c r="AD2999" s="23">
        <f t="shared" si="2208"/>
        <v>4803211</v>
      </c>
      <c r="AE2999" s="24">
        <f t="shared" si="2216"/>
        <v>70086276.274228647</v>
      </c>
      <c r="AF2999" s="3">
        <f t="shared" si="2203"/>
        <v>0</v>
      </c>
      <c r="AG2999" s="2">
        <f t="shared" si="2185"/>
        <v>0</v>
      </c>
      <c r="AH2999" s="2">
        <f t="shared" si="2186"/>
        <v>186.53183547952034</v>
      </c>
      <c r="AI2999" s="23">
        <f t="shared" si="2209"/>
        <v>10606523584.432459</v>
      </c>
      <c r="AJ2999" s="23">
        <f t="shared" si="2187"/>
        <v>6219.922423797766</v>
      </c>
      <c r="AK2999" s="23">
        <f t="shared" si="2188"/>
        <v>0</v>
      </c>
      <c r="AL2999" s="23">
        <f t="shared" si="2213"/>
        <v>0</v>
      </c>
      <c r="AM2999" s="23">
        <f t="shared" si="2214"/>
        <v>0</v>
      </c>
      <c r="AN2999" s="16">
        <f t="shared" si="2204"/>
        <v>0</v>
      </c>
      <c r="AO2999" s="23">
        <f t="shared" si="2205"/>
        <v>0</v>
      </c>
      <c r="AP2999" s="22">
        <f t="shared" si="2206"/>
        <v>0</v>
      </c>
      <c r="AQ2999" s="30">
        <f t="shared" si="2189"/>
        <v>21261933180.902412</v>
      </c>
      <c r="AR2999" s="28">
        <f t="shared" si="2190"/>
        <v>10450285698.124767</v>
      </c>
      <c r="AS2999" s="25">
        <f t="shared" si="2191"/>
        <v>200337590.02425668</v>
      </c>
      <c r="AT2999" s="32">
        <f t="shared" si="2192"/>
        <v>0</v>
      </c>
      <c r="AU2999" s="23">
        <f t="shared" si="2193"/>
        <v>0</v>
      </c>
      <c r="AV2999" s="22">
        <f t="shared" si="2194"/>
        <v>3082045964.6545935</v>
      </c>
      <c r="AW2999" s="31">
        <f t="shared" si="2207"/>
        <v>14165506749.376646</v>
      </c>
      <c r="AX2999" s="21"/>
      <c r="AY2999" s="21"/>
      <c r="AZ2999" s="21"/>
      <c r="BA2999" s="21"/>
    </row>
    <row r="3000" spans="1:53" x14ac:dyDescent="0.25">
      <c r="A3000" s="21">
        <f t="shared" si="2215"/>
        <v>837</v>
      </c>
      <c r="B3000" s="21" t="s">
        <v>28</v>
      </c>
      <c r="C3000" s="27">
        <f t="shared" si="2172"/>
        <v>0</v>
      </c>
      <c r="D3000" s="27">
        <f t="shared" si="2195"/>
        <v>0</v>
      </c>
      <c r="E3000" s="27" t="b">
        <f t="shared" si="2171"/>
        <v>1</v>
      </c>
      <c r="F3000" s="29">
        <f t="shared" si="2173"/>
        <v>0</v>
      </c>
      <c r="G3000" s="27">
        <f t="shared" si="2196"/>
        <v>0</v>
      </c>
      <c r="H3000" s="22">
        <f t="shared" si="2174"/>
        <v>32683304388.391567</v>
      </c>
      <c r="I3000" s="23">
        <f t="shared" si="2175"/>
        <v>132580106.5049091</v>
      </c>
      <c r="J3000" s="23">
        <f t="shared" si="2176"/>
        <v>1086</v>
      </c>
      <c r="K3000" s="19">
        <f t="shared" si="2197"/>
        <v>225.0831931027827</v>
      </c>
      <c r="L3000" s="16">
        <f t="shared" si="2177"/>
        <v>225.44017861452872</v>
      </c>
      <c r="M3000" s="23">
        <f>M2999-IF($B3000="B",(Percent_Rent_In_Elsies*2.49%/12 * H2999)/K2999,0)+IF($B3000="D",N3000,0)+IF(B3000="D",AK2999)+IF(B3000="C",F2999*90%)-(Y3000-Y2999)-IF($B3000="A",Q2999/K2999) + IF($B3000="A",Q2999/K2999)</f>
        <v>-51350683.86151889</v>
      </c>
      <c r="N3000" s="23">
        <f t="shared" si="2178"/>
        <v>0</v>
      </c>
      <c r="O3000" s="22">
        <f t="shared" si="2179"/>
        <v>0</v>
      </c>
      <c r="P3000" s="22">
        <f t="shared" si="2210"/>
        <v>23226524.135743387</v>
      </c>
      <c r="Q3000" s="22">
        <f t="shared" si="2211"/>
        <v>0</v>
      </c>
      <c r="R3000" s="22">
        <f t="shared" si="2180"/>
        <v>399593449.21719015</v>
      </c>
      <c r="S3000" s="16">
        <f t="shared" si="2170"/>
        <v>0</v>
      </c>
      <c r="T3000" s="15">
        <f t="shared" si="2181"/>
        <v>0</v>
      </c>
      <c r="U3000" s="23">
        <f t="shared" si="2198"/>
        <v>1775314.4679919237</v>
      </c>
      <c r="V3000" s="23">
        <f t="shared" si="2199"/>
        <v>0</v>
      </c>
      <c r="W3000" s="23">
        <f t="shared" si="2212"/>
        <v>0</v>
      </c>
      <c r="X3000" s="23">
        <f t="shared" si="2200"/>
        <v>39716635.713565491</v>
      </c>
      <c r="Y3000" s="23">
        <f t="shared" si="2182"/>
        <v>13825559.361691331</v>
      </c>
      <c r="Z3000" s="3">
        <f t="shared" si="2183"/>
        <v>7384.8355573707322</v>
      </c>
      <c r="AA3000" s="23">
        <f t="shared" si="2184"/>
        <v>66082526.41471187</v>
      </c>
      <c r="AB3000" s="26">
        <f t="shared" si="2201"/>
        <v>70086276.274228588</v>
      </c>
      <c r="AC3000" s="23">
        <f t="shared" si="2202"/>
        <v>74889487.274228647</v>
      </c>
      <c r="AD3000" s="23">
        <f t="shared" si="2208"/>
        <v>4803211</v>
      </c>
      <c r="AE3000" s="24">
        <f t="shared" si="2216"/>
        <v>70086276.274228647</v>
      </c>
      <c r="AF3000" s="3">
        <f t="shared" si="2203"/>
        <v>0</v>
      </c>
      <c r="AG3000" s="2">
        <f t="shared" si="2185"/>
        <v>886180266.88448775</v>
      </c>
      <c r="AH3000" s="2">
        <f t="shared" si="2186"/>
        <v>186.53183547952034</v>
      </c>
      <c r="AI3000" s="23">
        <f t="shared" si="2209"/>
        <v>10624332895.515944</v>
      </c>
      <c r="AJ3000" s="23">
        <f t="shared" si="2187"/>
        <v>6219.922423797766</v>
      </c>
      <c r="AK3000" s="23">
        <f t="shared" si="2188"/>
        <v>0</v>
      </c>
      <c r="AL3000" s="23">
        <f t="shared" si="2213"/>
        <v>0</v>
      </c>
      <c r="AM3000" s="23">
        <f t="shared" si="2214"/>
        <v>0</v>
      </c>
      <c r="AN3000" s="16">
        <f t="shared" si="2204"/>
        <v>0</v>
      </c>
      <c r="AO3000" s="23">
        <f t="shared" si="2205"/>
        <v>0</v>
      </c>
      <c r="AP3000" s="22">
        <f t="shared" si="2206"/>
        <v>0</v>
      </c>
      <c r="AQ3000" s="30">
        <f t="shared" si="2189"/>
        <v>21261933180.902412</v>
      </c>
      <c r="AR3000" s="28">
        <f t="shared" si="2190"/>
        <v>10450285698.124767</v>
      </c>
      <c r="AS3000" s="25">
        <f t="shared" si="2191"/>
        <v>200337590.02425668</v>
      </c>
      <c r="AT3000" s="32">
        <f t="shared" si="2192"/>
        <v>14769.671114741464</v>
      </c>
      <c r="AU3000" s="23">
        <f t="shared" si="2193"/>
        <v>14769.671114741464</v>
      </c>
      <c r="AV3000" s="22">
        <f t="shared" si="2194"/>
        <v>3092063487.8746896</v>
      </c>
      <c r="AW3000" s="31">
        <f t="shared" si="2207"/>
        <v>14165506749.376646</v>
      </c>
      <c r="AX3000" s="21"/>
      <c r="AY3000" s="21"/>
      <c r="AZ3000" s="21"/>
      <c r="BA3000" s="21"/>
    </row>
    <row r="3001" spans="1:53" x14ac:dyDescent="0.25">
      <c r="A3001">
        <f t="shared" si="2215"/>
        <v>838</v>
      </c>
      <c r="B3001" t="s">
        <v>6</v>
      </c>
      <c r="C3001" s="27">
        <f t="shared" si="2172"/>
        <v>0</v>
      </c>
      <c r="D3001" s="27">
        <f t="shared" si="2195"/>
        <v>0</v>
      </c>
      <c r="E3001" s="27" t="b">
        <f t="shared" si="2171"/>
        <v>1</v>
      </c>
      <c r="F3001" s="29">
        <f t="shared" si="2173"/>
        <v>0</v>
      </c>
      <c r="G3001" s="27">
        <f t="shared" si="2196"/>
        <v>0</v>
      </c>
      <c r="H3001" s="22">
        <f t="shared" si="2174"/>
        <v>32737776562.372223</v>
      </c>
      <c r="I3001" s="23">
        <f t="shared" si="2175"/>
        <v>132580106.5049091</v>
      </c>
      <c r="J3001" s="23">
        <f t="shared" si="2176"/>
        <v>1086</v>
      </c>
      <c r="K3001" s="19">
        <f t="shared" si="2197"/>
        <v>225.0831931027827</v>
      </c>
      <c r="L3001" s="16">
        <f t="shared" si="2177"/>
        <v>225.81591224555294</v>
      </c>
      <c r="M3001" s="23">
        <f>M3000-IF($B3001="B",(Percent_Rent_In_Elsies*2.49%/12 * H3000)/K3000,0)+IF($B3001="D",N3001,0)+IF(B3001="D",AK3000)+IF(B3001="C",F3000*90%)-(Y3001-Y3000)-IF($B3001="A",Q3000/K3000) + IF($B3001="A",Q3000/K3000)</f>
        <v>-51350683.86151889</v>
      </c>
      <c r="N3001" s="23">
        <f t="shared" si="2178"/>
        <v>0</v>
      </c>
      <c r="O3001" s="22">
        <f t="shared" si="2179"/>
        <v>0</v>
      </c>
      <c r="P3001" s="22">
        <f t="shared" si="2210"/>
        <v>0</v>
      </c>
      <c r="Q3001" s="22">
        <f t="shared" si="2211"/>
        <v>0</v>
      </c>
      <c r="R3001" s="22">
        <f t="shared" si="2180"/>
        <v>399593449.21719015</v>
      </c>
      <c r="S3001" s="16">
        <f t="shared" si="2170"/>
        <v>0</v>
      </c>
      <c r="T3001" s="15">
        <f t="shared" si="2181"/>
        <v>0</v>
      </c>
      <c r="U3001" s="23">
        <f t="shared" si="2198"/>
        <v>1775314.4679919237</v>
      </c>
      <c r="V3001" s="23">
        <f t="shared" si="2199"/>
        <v>0</v>
      </c>
      <c r="W3001" s="23">
        <f t="shared" si="2212"/>
        <v>0</v>
      </c>
      <c r="X3001" s="23">
        <f t="shared" si="2200"/>
        <v>39753559.891352348</v>
      </c>
      <c r="Y3001" s="23">
        <f t="shared" si="2182"/>
        <v>13825559.361691331</v>
      </c>
      <c r="Z3001" s="3">
        <f t="shared" si="2183"/>
        <v>0</v>
      </c>
      <c r="AA3001" s="23">
        <f t="shared" si="2184"/>
        <v>66082526.41471187</v>
      </c>
      <c r="AB3001" s="26">
        <f t="shared" si="2201"/>
        <v>70086276.274228588</v>
      </c>
      <c r="AC3001" s="23">
        <f t="shared" si="2202"/>
        <v>74889487.274228647</v>
      </c>
      <c r="AD3001" s="23">
        <f t="shared" si="2208"/>
        <v>4803211</v>
      </c>
      <c r="AE3001" s="24">
        <f t="shared" si="2216"/>
        <v>70086276.274228647</v>
      </c>
      <c r="AF3001" s="3">
        <f t="shared" si="2203"/>
        <v>0</v>
      </c>
      <c r="AG3001" s="2">
        <f t="shared" si="2185"/>
        <v>0</v>
      </c>
      <c r="AH3001" s="2">
        <f t="shared" si="2186"/>
        <v>186.84272187198624</v>
      </c>
      <c r="AI3001" s="23">
        <f t="shared" si="2209"/>
        <v>10624332895.515944</v>
      </c>
      <c r="AJ3001" s="23">
        <f t="shared" si="2187"/>
        <v>6219.922423797766</v>
      </c>
      <c r="AK3001" s="23">
        <f t="shared" si="2188"/>
        <v>0</v>
      </c>
      <c r="AL3001" s="23">
        <f t="shared" si="2213"/>
        <v>0</v>
      </c>
      <c r="AM3001" s="23">
        <f t="shared" si="2214"/>
        <v>0</v>
      </c>
      <c r="AN3001" s="16">
        <f t="shared" si="2204"/>
        <v>0</v>
      </c>
      <c r="AO3001" s="23">
        <f t="shared" si="2205"/>
        <v>0</v>
      </c>
      <c r="AP3001" s="22">
        <f t="shared" si="2206"/>
        <v>0</v>
      </c>
      <c r="AQ3001" s="30">
        <f t="shared" si="2189"/>
        <v>21261933180.902412</v>
      </c>
      <c r="AR3001" s="28">
        <f t="shared" si="2190"/>
        <v>10450285698.124767</v>
      </c>
      <c r="AS3001" s="25">
        <f t="shared" si="2191"/>
        <v>200337590.02425668</v>
      </c>
      <c r="AT3001" s="32">
        <f t="shared" si="2192"/>
        <v>0</v>
      </c>
      <c r="AU3001" s="23">
        <f t="shared" si="2193"/>
        <v>0</v>
      </c>
      <c r="AV3001" s="22">
        <f t="shared" si="2194"/>
        <v>3092063487.8746896</v>
      </c>
      <c r="AW3001" s="31">
        <f t="shared" si="2207"/>
        <v>14142280225.240902</v>
      </c>
    </row>
    <row r="3002" spans="1:53" x14ac:dyDescent="0.25">
      <c r="A3002">
        <f t="shared" si="2215"/>
        <v>838</v>
      </c>
      <c r="B3002" t="s">
        <v>7</v>
      </c>
      <c r="C3002" s="27">
        <f t="shared" si="2172"/>
        <v>0</v>
      </c>
      <c r="D3002" s="27">
        <f t="shared" si="2195"/>
        <v>0</v>
      </c>
      <c r="E3002" s="27" t="b">
        <f t="shared" si="2171"/>
        <v>1</v>
      </c>
      <c r="F3002" s="29">
        <f t="shared" si="2173"/>
        <v>0</v>
      </c>
      <c r="G3002" s="27">
        <f t="shared" si="2196"/>
        <v>0</v>
      </c>
      <c r="H3002" s="22">
        <f t="shared" si="2174"/>
        <v>32737776562.372223</v>
      </c>
      <c r="I3002" s="23">
        <f t="shared" si="2175"/>
        <v>132580106.5049091</v>
      </c>
      <c r="J3002" s="23">
        <f t="shared" si="2176"/>
        <v>1086</v>
      </c>
      <c r="K3002" s="19">
        <f t="shared" si="2197"/>
        <v>225.0831931027827</v>
      </c>
      <c r="L3002" s="16">
        <f t="shared" si="2177"/>
        <v>225.81591224555294</v>
      </c>
      <c r="M3002" s="23">
        <f>M3001-IF($B3002="B",(Percent_Rent_In_Elsies*2.49%/12 * H3001)/K3001,0)+IF($B3002="D",N3002,0)+IF(B3002="D",AK3001)+IF(B3002="C",F3001*90%)-(Y3002-Y3001)-IF($B3002="A",Q3001/K3001) + IF($B3002="A",Q3001/K3001)</f>
        <v>-51501585.5912982</v>
      </c>
      <c r="N3002" s="23">
        <f t="shared" si="2178"/>
        <v>0</v>
      </c>
      <c r="O3002" s="22">
        <f t="shared" si="2179"/>
        <v>0</v>
      </c>
      <c r="P3002" s="22">
        <f t="shared" si="2210"/>
        <v>0</v>
      </c>
      <c r="Q3002" s="22">
        <f t="shared" si="2211"/>
        <v>0</v>
      </c>
      <c r="R3002" s="22">
        <f t="shared" si="2180"/>
        <v>366293995.11575764</v>
      </c>
      <c r="S3002" s="16">
        <f t="shared" si="2170"/>
        <v>33299454.101432513</v>
      </c>
      <c r="T3002" s="15">
        <f t="shared" si="2181"/>
        <v>0</v>
      </c>
      <c r="U3002" s="23">
        <f t="shared" si="2198"/>
        <v>1627371.5956592634</v>
      </c>
      <c r="V3002" s="23">
        <f t="shared" si="2199"/>
        <v>147942.87233266031</v>
      </c>
      <c r="W3002" s="23">
        <f t="shared" si="2212"/>
        <v>0</v>
      </c>
      <c r="X3002" s="23">
        <f t="shared" si="2200"/>
        <v>39753559.891352348</v>
      </c>
      <c r="Y3002" s="23">
        <f t="shared" si="2182"/>
        <v>13825559.361691331</v>
      </c>
      <c r="Z3002" s="3">
        <f t="shared" si="2183"/>
        <v>0</v>
      </c>
      <c r="AA3002" s="23">
        <f t="shared" si="2184"/>
        <v>66082526.41471187</v>
      </c>
      <c r="AB3002" s="26">
        <f t="shared" si="2201"/>
        <v>70086276.274228588</v>
      </c>
      <c r="AC3002" s="23">
        <f t="shared" si="2202"/>
        <v>74889487.274228647</v>
      </c>
      <c r="AD3002" s="23">
        <f t="shared" si="2208"/>
        <v>4803211</v>
      </c>
      <c r="AE3002" s="24">
        <f t="shared" si="2216"/>
        <v>70086276.274228647</v>
      </c>
      <c r="AF3002" s="3">
        <f t="shared" si="2203"/>
        <v>0</v>
      </c>
      <c r="AG3002" s="2">
        <f t="shared" si="2185"/>
        <v>0</v>
      </c>
      <c r="AH3002" s="2">
        <f t="shared" si="2186"/>
        <v>186.84272187198624</v>
      </c>
      <c r="AI3002" s="23">
        <f t="shared" si="2209"/>
        <v>10624332895.515944</v>
      </c>
      <c r="AJ3002" s="23">
        <f t="shared" si="2187"/>
        <v>6219.922423797766</v>
      </c>
      <c r="AK3002" s="23">
        <f t="shared" si="2188"/>
        <v>0</v>
      </c>
      <c r="AL3002" s="23">
        <f t="shared" si="2213"/>
        <v>7743848.3896789551</v>
      </c>
      <c r="AM3002" s="23">
        <f t="shared" si="2214"/>
        <v>7224920436.8181524</v>
      </c>
      <c r="AN3002" s="16">
        <f t="shared" si="2204"/>
        <v>0</v>
      </c>
      <c r="AO3002" s="23">
        <f t="shared" si="2205"/>
        <v>150901.72977931361</v>
      </c>
      <c r="AP3002" s="22">
        <f t="shared" si="2206"/>
        <v>33965443.183461182</v>
      </c>
      <c r="AQ3002" s="30">
        <f t="shared" si="2189"/>
        <v>21329575361.002274</v>
      </c>
      <c r="AR3002" s="28">
        <f t="shared" si="2190"/>
        <v>10483962435.041168</v>
      </c>
      <c r="AS3002" s="25">
        <f t="shared" si="2191"/>
        <v>200337590.02425668</v>
      </c>
      <c r="AT3002" s="32">
        <f t="shared" si="2192"/>
        <v>0</v>
      </c>
      <c r="AU3002" s="23">
        <f t="shared" si="2193"/>
        <v>0</v>
      </c>
      <c r="AV3002" s="22">
        <f t="shared" si="2194"/>
        <v>3092063487.8746896</v>
      </c>
      <c r="AW3002" s="31">
        <f t="shared" si="2207"/>
        <v>14209922405.340763</v>
      </c>
    </row>
    <row r="3003" spans="1:53" s="21" customFormat="1" x14ac:dyDescent="0.25">
      <c r="A3003">
        <f t="shared" si="2215"/>
        <v>838</v>
      </c>
      <c r="B3003" t="s">
        <v>8</v>
      </c>
      <c r="C3003" s="27">
        <f t="shared" si="2172"/>
        <v>0</v>
      </c>
      <c r="D3003" s="27">
        <f t="shared" si="2195"/>
        <v>0</v>
      </c>
      <c r="E3003" s="27" t="b">
        <f t="shared" si="2171"/>
        <v>1</v>
      </c>
      <c r="F3003" s="29">
        <f t="shared" si="2173"/>
        <v>0</v>
      </c>
      <c r="G3003" s="27">
        <f t="shared" si="2196"/>
        <v>0</v>
      </c>
      <c r="H3003" s="22">
        <f t="shared" si="2174"/>
        <v>32737776562.372223</v>
      </c>
      <c r="I3003" s="23">
        <f t="shared" si="2175"/>
        <v>132580106.5049091</v>
      </c>
      <c r="J3003" s="23">
        <f t="shared" si="2176"/>
        <v>1086</v>
      </c>
      <c r="K3003" s="19">
        <f t="shared" si="2197"/>
        <v>225.0831931027827</v>
      </c>
      <c r="L3003" s="16">
        <f t="shared" si="2177"/>
        <v>225.81591224555294</v>
      </c>
      <c r="M3003" s="23">
        <f>M3002-IF($B3003="B",(Percent_Rent_In_Elsies*2.49%/12 * H3002)/K3002,0)+IF($B3003="D",N3003,0)+IF(B3003="D",AK3002)+IF(B3003="C",F3002*90%)-(Y3003-Y3002)-IF($B3003="A",Q3002/K3002) + IF($B3003="A",Q3002/K3002)</f>
        <v>-51501585.5912982</v>
      </c>
      <c r="N3003" s="23">
        <f t="shared" si="2178"/>
        <v>0</v>
      </c>
      <c r="O3003" s="22">
        <f t="shared" si="2179"/>
        <v>0</v>
      </c>
      <c r="P3003" s="22">
        <f t="shared" si="2210"/>
        <v>0</v>
      </c>
      <c r="Q3003" s="22">
        <f t="shared" si="2211"/>
        <v>0</v>
      </c>
      <c r="R3003" s="22">
        <f t="shared" si="2180"/>
        <v>400259438.29921883</v>
      </c>
      <c r="S3003" s="16">
        <f t="shared" ref="S3003:S3066" si="2217">IF($B3003="D",0,S3002+IF($B3003="B",R3002/12,0))</f>
        <v>33299454.101432513</v>
      </c>
      <c r="T3003" s="15">
        <f t="shared" si="2181"/>
        <v>0</v>
      </c>
      <c r="U3003" s="23">
        <f t="shared" si="2198"/>
        <v>1778273.325438577</v>
      </c>
      <c r="V3003" s="23">
        <f t="shared" si="2199"/>
        <v>147942.87233266031</v>
      </c>
      <c r="W3003" s="23">
        <f t="shared" si="2212"/>
        <v>0</v>
      </c>
      <c r="X3003" s="23">
        <f t="shared" si="2200"/>
        <v>39753559.891352348</v>
      </c>
      <c r="Y3003" s="23">
        <f t="shared" si="2182"/>
        <v>13825559.361691331</v>
      </c>
      <c r="Z3003" s="3">
        <f t="shared" si="2183"/>
        <v>0</v>
      </c>
      <c r="AA3003" s="23">
        <f t="shared" si="2184"/>
        <v>66082526.41471187</v>
      </c>
      <c r="AB3003" s="26">
        <f t="shared" si="2201"/>
        <v>70086276.274228603</v>
      </c>
      <c r="AC3003" s="23">
        <f t="shared" si="2202"/>
        <v>74889487.274228647</v>
      </c>
      <c r="AD3003" s="23">
        <f t="shared" si="2208"/>
        <v>4803211</v>
      </c>
      <c r="AE3003" s="24">
        <f t="shared" si="2216"/>
        <v>70086276.274228647</v>
      </c>
      <c r="AF3003" s="3">
        <f t="shared" si="2203"/>
        <v>1E-4</v>
      </c>
      <c r="AG3003" s="2">
        <f t="shared" si="2185"/>
        <v>0</v>
      </c>
      <c r="AH3003" s="2">
        <f t="shared" si="2186"/>
        <v>186.84272187198624</v>
      </c>
      <c r="AI3003" s="23">
        <f t="shared" si="2209"/>
        <v>10624332895.515944</v>
      </c>
      <c r="AJ3003" s="23">
        <f t="shared" si="2187"/>
        <v>6219.922423797766</v>
      </c>
      <c r="AK3003" s="23">
        <f t="shared" si="2188"/>
        <v>62633.75034444865</v>
      </c>
      <c r="AL3003" s="23">
        <f t="shared" si="2213"/>
        <v>0</v>
      </c>
      <c r="AM3003" s="23">
        <f t="shared" si="2214"/>
        <v>0</v>
      </c>
      <c r="AN3003" s="16">
        <f t="shared" si="2204"/>
        <v>0</v>
      </c>
      <c r="AO3003" s="23">
        <f t="shared" si="2205"/>
        <v>0</v>
      </c>
      <c r="AP3003" s="22">
        <f t="shared" si="2206"/>
        <v>0</v>
      </c>
      <c r="AQ3003" s="30">
        <f t="shared" si="2189"/>
        <v>21329575361.002274</v>
      </c>
      <c r="AR3003" s="28">
        <f t="shared" si="2190"/>
        <v>10483962435.041168</v>
      </c>
      <c r="AS3003" s="25">
        <f t="shared" si="2191"/>
        <v>200337590.02425668</v>
      </c>
      <c r="AT3003" s="32">
        <f t="shared" si="2192"/>
        <v>0</v>
      </c>
      <c r="AU3003" s="23">
        <f t="shared" si="2193"/>
        <v>0</v>
      </c>
      <c r="AV3003" s="22">
        <f t="shared" si="2194"/>
        <v>3092063487.8746896</v>
      </c>
      <c r="AW3003" s="31">
        <f t="shared" si="2207"/>
        <v>14209922405.340765</v>
      </c>
      <c r="AX3003"/>
      <c r="AY3003"/>
      <c r="AZ3003"/>
      <c r="BA3003"/>
    </row>
    <row r="3004" spans="1:53" s="21" customFormat="1" x14ac:dyDescent="0.25">
      <c r="A3004" s="21">
        <f t="shared" si="2215"/>
        <v>838</v>
      </c>
      <c r="B3004" s="21" t="s">
        <v>9</v>
      </c>
      <c r="C3004" s="27">
        <f t="shared" si="2172"/>
        <v>0</v>
      </c>
      <c r="D3004" s="27">
        <f t="shared" si="2195"/>
        <v>0</v>
      </c>
      <c r="E3004" s="27" t="b">
        <f t="shared" si="2171"/>
        <v>1</v>
      </c>
      <c r="F3004" s="29">
        <f t="shared" si="2173"/>
        <v>0</v>
      </c>
      <c r="G3004" s="27">
        <f t="shared" si="2196"/>
        <v>0</v>
      </c>
      <c r="H3004" s="22">
        <f t="shared" si="2174"/>
        <v>32737776562.372223</v>
      </c>
      <c r="I3004" s="23">
        <f t="shared" si="2175"/>
        <v>132580106.5049091</v>
      </c>
      <c r="J3004" s="23">
        <f t="shared" si="2176"/>
        <v>1086</v>
      </c>
      <c r="K3004" s="19">
        <f t="shared" si="2197"/>
        <v>225.0831931027827</v>
      </c>
      <c r="L3004" s="16">
        <f t="shared" si="2177"/>
        <v>225.81591224555294</v>
      </c>
      <c r="M3004" s="23">
        <f>M3003-IF($B3004="B",(Percent_Rent_In_Elsies*2.49%/12 * H3003)/K3003,0)+IF($B3004="D",N3004,0)+IF(B3004="D",AK3003)+IF(B3004="C",F3003*90%)-(Y3004-Y3003)-IF($B3004="A",Q3003/K3003) + IF($B3004="A",Q3003/K3003)</f>
        <v>-51438951.840953752</v>
      </c>
      <c r="N3004" s="23">
        <f t="shared" si="2178"/>
        <v>0</v>
      </c>
      <c r="O3004" s="22">
        <f t="shared" si="2179"/>
        <v>23265235.009302963</v>
      </c>
      <c r="P3004" s="22">
        <f t="shared" si="2210"/>
        <v>0</v>
      </c>
      <c r="Q3004" s="22">
        <f t="shared" si="2211"/>
        <v>0</v>
      </c>
      <c r="R3004" s="22">
        <f t="shared" si="2180"/>
        <v>400259438.29921883</v>
      </c>
      <c r="S3004" s="16">
        <f t="shared" si="2217"/>
        <v>0</v>
      </c>
      <c r="T3004" s="15">
        <f t="shared" si="2181"/>
        <v>10034219.092129551</v>
      </c>
      <c r="U3004" s="23">
        <f t="shared" si="2198"/>
        <v>1778273.325438577</v>
      </c>
      <c r="V3004" s="23">
        <f t="shared" si="2199"/>
        <v>0</v>
      </c>
      <c r="W3004" s="23">
        <f t="shared" si="2212"/>
        <v>147942.87233266031</v>
      </c>
      <c r="X3004" s="23">
        <f t="shared" si="2200"/>
        <v>39753559.891352348</v>
      </c>
      <c r="Y3004" s="23">
        <f t="shared" si="2182"/>
        <v>13825559.361691331</v>
      </c>
      <c r="Z3004" s="3">
        <f t="shared" si="2183"/>
        <v>0</v>
      </c>
      <c r="AA3004" s="23">
        <f t="shared" si="2184"/>
        <v>66019892.664367422</v>
      </c>
      <c r="AB3004" s="26">
        <f t="shared" si="2201"/>
        <v>70086276.274228588</v>
      </c>
      <c r="AC3004" s="23">
        <f t="shared" si="2202"/>
        <v>74889487.274228647</v>
      </c>
      <c r="AD3004" s="23">
        <f t="shared" si="2208"/>
        <v>4803211</v>
      </c>
      <c r="AE3004" s="24">
        <f t="shared" si="2216"/>
        <v>70086276.274228647</v>
      </c>
      <c r="AF3004" s="3">
        <f t="shared" si="2203"/>
        <v>0</v>
      </c>
      <c r="AG3004" s="2">
        <f t="shared" si="2185"/>
        <v>0</v>
      </c>
      <c r="AH3004" s="2">
        <f t="shared" si="2186"/>
        <v>186.84272187198624</v>
      </c>
      <c r="AI3004" s="23">
        <f t="shared" si="2209"/>
        <v>10614263035.141994</v>
      </c>
      <c r="AJ3004" s="23">
        <f t="shared" si="2187"/>
        <v>6219.922423797766</v>
      </c>
      <c r="AK3004" s="23">
        <f t="shared" si="2188"/>
        <v>0</v>
      </c>
      <c r="AL3004" s="23">
        <f t="shared" si="2213"/>
        <v>0</v>
      </c>
      <c r="AM3004" s="23">
        <f t="shared" si="2214"/>
        <v>0</v>
      </c>
      <c r="AN3004" s="16">
        <f t="shared" si="2204"/>
        <v>0</v>
      </c>
      <c r="AO3004" s="23">
        <f t="shared" si="2205"/>
        <v>0</v>
      </c>
      <c r="AP3004" s="22">
        <f t="shared" si="2206"/>
        <v>0</v>
      </c>
      <c r="AQ3004" s="30">
        <f t="shared" si="2189"/>
        <v>21329575361.002274</v>
      </c>
      <c r="AR3004" s="28">
        <f t="shared" si="2190"/>
        <v>10483962435.041168</v>
      </c>
      <c r="AS3004" s="25">
        <f t="shared" si="2191"/>
        <v>200337590.02425668</v>
      </c>
      <c r="AT3004" s="32">
        <f t="shared" si="2192"/>
        <v>0</v>
      </c>
      <c r="AU3004" s="23">
        <f t="shared" si="2193"/>
        <v>0</v>
      </c>
      <c r="AV3004" s="22">
        <f t="shared" si="2194"/>
        <v>3092063487.8746896</v>
      </c>
      <c r="AW3004" s="31">
        <f t="shared" si="2207"/>
        <v>14209922405.340765</v>
      </c>
    </row>
    <row r="3005" spans="1:53" x14ac:dyDescent="0.25">
      <c r="A3005" s="21">
        <f t="shared" si="2215"/>
        <v>838</v>
      </c>
      <c r="B3005" s="21" t="s">
        <v>28</v>
      </c>
      <c r="C3005" s="27">
        <f t="shared" si="2172"/>
        <v>0</v>
      </c>
      <c r="D3005" s="27">
        <f t="shared" si="2195"/>
        <v>0</v>
      </c>
      <c r="E3005" s="27" t="b">
        <f t="shared" si="2171"/>
        <v>1</v>
      </c>
      <c r="F3005" s="29">
        <f t="shared" si="2173"/>
        <v>0</v>
      </c>
      <c r="G3005" s="27">
        <f t="shared" si="2196"/>
        <v>0</v>
      </c>
      <c r="H3005" s="22">
        <f t="shared" si="2174"/>
        <v>32737776562.372223</v>
      </c>
      <c r="I3005" s="23">
        <f t="shared" si="2175"/>
        <v>132580106.5049091</v>
      </c>
      <c r="J3005" s="23">
        <f t="shared" si="2176"/>
        <v>1086</v>
      </c>
      <c r="K3005" s="19">
        <f t="shared" si="2197"/>
        <v>225.0831931027827</v>
      </c>
      <c r="L3005" s="16">
        <f t="shared" si="2177"/>
        <v>225.81591224555294</v>
      </c>
      <c r="M3005" s="23">
        <f>M3004-IF($B3005="B",(Percent_Rent_In_Elsies*2.49%/12 * H3004)/K3004,0)+IF($B3005="D",N3005,0)+IF(B3005="D",AK3004)+IF(B3005="C",F3004*90%)-(Y3005-Y3004)-IF($B3005="A",Q3004/K3004) + IF($B3005="A",Q3004/K3004)</f>
        <v>-51438951.840953752</v>
      </c>
      <c r="N3005" s="23">
        <f t="shared" si="2178"/>
        <v>0</v>
      </c>
      <c r="O3005" s="22">
        <f t="shared" si="2179"/>
        <v>0</v>
      </c>
      <c r="P3005" s="22">
        <f t="shared" si="2210"/>
        <v>23265235.009302963</v>
      </c>
      <c r="Q3005" s="22">
        <f t="shared" si="2211"/>
        <v>0</v>
      </c>
      <c r="R3005" s="22">
        <f t="shared" si="2180"/>
        <v>400259438.29921883</v>
      </c>
      <c r="S3005" s="16">
        <f t="shared" si="2217"/>
        <v>0</v>
      </c>
      <c r="T3005" s="15">
        <f t="shared" si="2181"/>
        <v>0</v>
      </c>
      <c r="U3005" s="23">
        <f t="shared" si="2198"/>
        <v>1778273.325438577</v>
      </c>
      <c r="V3005" s="23">
        <f t="shared" si="2199"/>
        <v>0</v>
      </c>
      <c r="W3005" s="23">
        <f t="shared" si="2212"/>
        <v>0</v>
      </c>
      <c r="X3005" s="23">
        <f t="shared" si="2200"/>
        <v>39753559.891352348</v>
      </c>
      <c r="Y3005" s="23">
        <f t="shared" si="2182"/>
        <v>13825559.361691331</v>
      </c>
      <c r="Z3005" s="3">
        <f t="shared" si="2183"/>
        <v>7397.1436166330168</v>
      </c>
      <c r="AA3005" s="23">
        <f t="shared" si="2184"/>
        <v>66130849.818616919</v>
      </c>
      <c r="AB3005" s="26">
        <f t="shared" si="2201"/>
        <v>70086276.274228588</v>
      </c>
      <c r="AC3005" s="23">
        <f t="shared" si="2202"/>
        <v>74889487.274228647</v>
      </c>
      <c r="AD3005" s="23">
        <f t="shared" si="2208"/>
        <v>4803211</v>
      </c>
      <c r="AE3005" s="24">
        <f t="shared" si="2216"/>
        <v>70086276.274228647</v>
      </c>
      <c r="AF3005" s="3">
        <f t="shared" si="2203"/>
        <v>0</v>
      </c>
      <c r="AG3005" s="2">
        <f t="shared" si="2185"/>
        <v>887657233.9959619</v>
      </c>
      <c r="AH3005" s="2">
        <f t="shared" si="2186"/>
        <v>186.84272187198624</v>
      </c>
      <c r="AI3005" s="23">
        <f t="shared" si="2209"/>
        <v>10632102028.410618</v>
      </c>
      <c r="AJ3005" s="23">
        <f t="shared" si="2187"/>
        <v>6219.922423797766</v>
      </c>
      <c r="AK3005" s="23">
        <f t="shared" si="2188"/>
        <v>0</v>
      </c>
      <c r="AL3005" s="23">
        <f t="shared" si="2213"/>
        <v>0</v>
      </c>
      <c r="AM3005" s="23">
        <f t="shared" si="2214"/>
        <v>0</v>
      </c>
      <c r="AN3005" s="16">
        <f t="shared" si="2204"/>
        <v>0</v>
      </c>
      <c r="AO3005" s="23">
        <f t="shared" si="2205"/>
        <v>0</v>
      </c>
      <c r="AP3005" s="22">
        <f t="shared" si="2206"/>
        <v>0</v>
      </c>
      <c r="AQ3005" s="30">
        <f t="shared" si="2189"/>
        <v>21329575361.002274</v>
      </c>
      <c r="AR3005" s="28">
        <f t="shared" si="2190"/>
        <v>10483962435.041168</v>
      </c>
      <c r="AS3005" s="25">
        <f t="shared" si="2191"/>
        <v>200337590.02425668</v>
      </c>
      <c r="AT3005" s="32">
        <f t="shared" si="2192"/>
        <v>14794.287233266034</v>
      </c>
      <c r="AU3005" s="23">
        <f t="shared" si="2193"/>
        <v>14794.287233266034</v>
      </c>
      <c r="AV3005" s="22">
        <f t="shared" si="2194"/>
        <v>3102097706.9668193</v>
      </c>
      <c r="AW3005" s="31">
        <f t="shared" si="2207"/>
        <v>14209922405.340765</v>
      </c>
      <c r="AX3005" s="21"/>
      <c r="AY3005" s="21"/>
      <c r="AZ3005" s="21"/>
      <c r="BA3005" s="21"/>
    </row>
    <row r="3006" spans="1:53" x14ac:dyDescent="0.25">
      <c r="A3006">
        <f t="shared" si="2215"/>
        <v>839</v>
      </c>
      <c r="B3006" t="s">
        <v>6</v>
      </c>
      <c r="C3006" s="27">
        <f t="shared" si="2172"/>
        <v>0</v>
      </c>
      <c r="D3006" s="27">
        <f t="shared" si="2195"/>
        <v>0</v>
      </c>
      <c r="E3006" s="27" t="b">
        <f t="shared" si="2171"/>
        <v>1</v>
      </c>
      <c r="F3006" s="29">
        <f t="shared" si="2173"/>
        <v>0</v>
      </c>
      <c r="G3006" s="27">
        <f t="shared" si="2196"/>
        <v>0</v>
      </c>
      <c r="H3006" s="22">
        <f t="shared" si="2174"/>
        <v>32792339523.309513</v>
      </c>
      <c r="I3006" s="23">
        <f t="shared" si="2175"/>
        <v>132580106.5049091</v>
      </c>
      <c r="J3006" s="23">
        <f t="shared" si="2176"/>
        <v>1086</v>
      </c>
      <c r="K3006" s="19">
        <f t="shared" si="2197"/>
        <v>225.0831931027827</v>
      </c>
      <c r="L3006" s="16">
        <f t="shared" si="2177"/>
        <v>226.19227209929554</v>
      </c>
      <c r="M3006" s="23">
        <f>M3005-IF($B3006="B",(Percent_Rent_In_Elsies*2.49%/12 * H3005)/K3005,0)+IF($B3006="D",N3006,0)+IF(B3006="D",AK3005)+IF(B3006="C",F3005*90%)-(Y3006-Y3005)-IF($B3006="A",Q3005/K3005) + IF($B3006="A",Q3005/K3005)</f>
        <v>-51438951.840953752</v>
      </c>
      <c r="N3006" s="23">
        <f t="shared" si="2178"/>
        <v>0</v>
      </c>
      <c r="O3006" s="22">
        <f t="shared" si="2179"/>
        <v>0</v>
      </c>
      <c r="P3006" s="22">
        <f t="shared" si="2210"/>
        <v>0</v>
      </c>
      <c r="Q3006" s="22">
        <f t="shared" si="2211"/>
        <v>0</v>
      </c>
      <c r="R3006" s="22">
        <f t="shared" si="2180"/>
        <v>400259438.29921883</v>
      </c>
      <c r="S3006" s="16">
        <f t="shared" si="2217"/>
        <v>0</v>
      </c>
      <c r="T3006" s="15">
        <f t="shared" si="2181"/>
        <v>0</v>
      </c>
      <c r="U3006" s="23">
        <f t="shared" si="2198"/>
        <v>1778273.325438577</v>
      </c>
      <c r="V3006" s="23">
        <f t="shared" si="2199"/>
        <v>0</v>
      </c>
      <c r="W3006" s="23">
        <f t="shared" si="2212"/>
        <v>0</v>
      </c>
      <c r="X3006" s="23">
        <f t="shared" si="2200"/>
        <v>39790545.609435506</v>
      </c>
      <c r="Y3006" s="23">
        <f t="shared" si="2182"/>
        <v>13825559.361691331</v>
      </c>
      <c r="Z3006" s="3">
        <f t="shared" si="2183"/>
        <v>0</v>
      </c>
      <c r="AA3006" s="23">
        <f t="shared" si="2184"/>
        <v>66130849.818616919</v>
      </c>
      <c r="AB3006" s="26">
        <f t="shared" si="2201"/>
        <v>70086276.274228588</v>
      </c>
      <c r="AC3006" s="23">
        <f t="shared" si="2202"/>
        <v>74889487.274228647</v>
      </c>
      <c r="AD3006" s="23">
        <f t="shared" si="2208"/>
        <v>4803211</v>
      </c>
      <c r="AE3006" s="24">
        <f t="shared" si="2216"/>
        <v>70086276.274228647</v>
      </c>
      <c r="AF3006" s="3">
        <f t="shared" si="2203"/>
        <v>0</v>
      </c>
      <c r="AG3006" s="2">
        <f t="shared" si="2185"/>
        <v>0</v>
      </c>
      <c r="AH3006" s="2">
        <f t="shared" si="2186"/>
        <v>187.15412640843957</v>
      </c>
      <c r="AI3006" s="23">
        <f t="shared" si="2209"/>
        <v>10632102028.410618</v>
      </c>
      <c r="AJ3006" s="23">
        <f t="shared" si="2187"/>
        <v>6219.922423797766</v>
      </c>
      <c r="AK3006" s="23">
        <f t="shared" si="2188"/>
        <v>0</v>
      </c>
      <c r="AL3006" s="23">
        <f t="shared" si="2213"/>
        <v>0</v>
      </c>
      <c r="AM3006" s="23">
        <f t="shared" si="2214"/>
        <v>0</v>
      </c>
      <c r="AN3006" s="16">
        <f t="shared" si="2204"/>
        <v>0</v>
      </c>
      <c r="AO3006" s="23">
        <f t="shared" si="2205"/>
        <v>0</v>
      </c>
      <c r="AP3006" s="22">
        <f t="shared" si="2206"/>
        <v>0</v>
      </c>
      <c r="AQ3006" s="30">
        <f t="shared" si="2189"/>
        <v>21329575361.002274</v>
      </c>
      <c r="AR3006" s="28">
        <f t="shared" si="2190"/>
        <v>10483962435.041168</v>
      </c>
      <c r="AS3006" s="25">
        <f t="shared" si="2191"/>
        <v>200337590.02425668</v>
      </c>
      <c r="AT3006" s="32">
        <f t="shared" si="2192"/>
        <v>0</v>
      </c>
      <c r="AU3006" s="23">
        <f t="shared" si="2193"/>
        <v>0</v>
      </c>
      <c r="AV3006" s="22">
        <f t="shared" si="2194"/>
        <v>3102097706.9668193</v>
      </c>
      <c r="AW3006" s="31">
        <f t="shared" si="2207"/>
        <v>14186657170.331463</v>
      </c>
    </row>
    <row r="3007" spans="1:53" x14ac:dyDescent="0.25">
      <c r="A3007">
        <f t="shared" si="2215"/>
        <v>839</v>
      </c>
      <c r="B3007" t="s">
        <v>7</v>
      </c>
      <c r="C3007" s="27">
        <f t="shared" si="2172"/>
        <v>0</v>
      </c>
      <c r="D3007" s="27">
        <f t="shared" si="2195"/>
        <v>0</v>
      </c>
      <c r="E3007" s="27" t="b">
        <f t="shared" si="2171"/>
        <v>1</v>
      </c>
      <c r="F3007" s="29">
        <f t="shared" si="2173"/>
        <v>0</v>
      </c>
      <c r="G3007" s="27">
        <f t="shared" si="2196"/>
        <v>0</v>
      </c>
      <c r="H3007" s="22">
        <f t="shared" si="2174"/>
        <v>32792339523.309509</v>
      </c>
      <c r="I3007" s="23">
        <f t="shared" si="2175"/>
        <v>132580106.5049091</v>
      </c>
      <c r="J3007" s="23">
        <f t="shared" si="2176"/>
        <v>1086</v>
      </c>
      <c r="K3007" s="19">
        <f t="shared" si="2197"/>
        <v>225.0831931027827</v>
      </c>
      <c r="L3007" s="16">
        <f t="shared" si="2177"/>
        <v>226.19227209929554</v>
      </c>
      <c r="M3007" s="23">
        <f>M3006-IF($B3007="B",(Percent_Rent_In_Elsies*2.49%/12 * H3006)/K3006,0)+IF($B3007="D",N3007,0)+IF(B3007="D",AK3006)+IF(B3007="C",F3006*90%)-(Y3007-Y3006)-IF($B3007="A",Q3006/K3006) + IF($B3007="A",Q3006/K3006)</f>
        <v>-51590105.073616028</v>
      </c>
      <c r="N3007" s="23">
        <f t="shared" si="2178"/>
        <v>0</v>
      </c>
      <c r="O3007" s="22">
        <f t="shared" si="2179"/>
        <v>0</v>
      </c>
      <c r="P3007" s="22">
        <f t="shared" si="2210"/>
        <v>0</v>
      </c>
      <c r="Q3007" s="22">
        <f t="shared" si="2211"/>
        <v>0</v>
      </c>
      <c r="R3007" s="22">
        <f t="shared" si="2180"/>
        <v>366904485.10761726</v>
      </c>
      <c r="S3007" s="16">
        <f t="shared" si="2217"/>
        <v>33354953.191601571</v>
      </c>
      <c r="T3007" s="15">
        <f t="shared" si="2181"/>
        <v>0</v>
      </c>
      <c r="U3007" s="23">
        <f t="shared" si="2198"/>
        <v>1630083.881652029</v>
      </c>
      <c r="V3007" s="23">
        <f t="shared" si="2199"/>
        <v>148189.44378654807</v>
      </c>
      <c r="W3007" s="23">
        <f t="shared" si="2212"/>
        <v>0</v>
      </c>
      <c r="X3007" s="23">
        <f t="shared" si="2200"/>
        <v>39790545.609435506</v>
      </c>
      <c r="Y3007" s="23">
        <f t="shared" si="2182"/>
        <v>13825559.361691331</v>
      </c>
      <c r="Z3007" s="3">
        <f t="shared" si="2183"/>
        <v>0</v>
      </c>
      <c r="AA3007" s="23">
        <f t="shared" si="2184"/>
        <v>66130849.818616919</v>
      </c>
      <c r="AB3007" s="26">
        <f t="shared" si="2201"/>
        <v>70086276.274228588</v>
      </c>
      <c r="AC3007" s="23">
        <f t="shared" si="2202"/>
        <v>74889487.274228647</v>
      </c>
      <c r="AD3007" s="23">
        <f t="shared" si="2208"/>
        <v>4803211</v>
      </c>
      <c r="AE3007" s="24">
        <f t="shared" si="2216"/>
        <v>70086276.274228647</v>
      </c>
      <c r="AF3007" s="3">
        <f t="shared" si="2203"/>
        <v>0</v>
      </c>
      <c r="AG3007" s="2">
        <f t="shared" si="2185"/>
        <v>0</v>
      </c>
      <c r="AH3007" s="2">
        <f t="shared" si="2186"/>
        <v>187.15412640843954</v>
      </c>
      <c r="AI3007" s="23">
        <f t="shared" si="2209"/>
        <v>10632102028.410618</v>
      </c>
      <c r="AJ3007" s="23">
        <f t="shared" si="2187"/>
        <v>6219.922423797766</v>
      </c>
      <c r="AK3007" s="23">
        <f t="shared" si="2188"/>
        <v>0</v>
      </c>
      <c r="AL3007" s="23">
        <f t="shared" si="2213"/>
        <v>7769132.8946743011</v>
      </c>
      <c r="AM3007" s="23">
        <f t="shared" si="2214"/>
        <v>7248510585.7574291</v>
      </c>
      <c r="AN3007" s="16">
        <f t="shared" si="2204"/>
        <v>0</v>
      </c>
      <c r="AO3007" s="23">
        <f t="shared" si="2205"/>
        <v>151153.23266227916</v>
      </c>
      <c r="AP3007" s="22">
        <f t="shared" si="2206"/>
        <v>34022052.255433626</v>
      </c>
      <c r="AQ3007" s="30">
        <f t="shared" si="2189"/>
        <v>21397330278.06897</v>
      </c>
      <c r="AR3007" s="28">
        <f t="shared" si="2190"/>
        <v>10517695299.85243</v>
      </c>
      <c r="AS3007" s="25">
        <f t="shared" si="2191"/>
        <v>200337590.02425668</v>
      </c>
      <c r="AT3007" s="32">
        <f t="shared" si="2192"/>
        <v>0</v>
      </c>
      <c r="AU3007" s="23">
        <f t="shared" si="2193"/>
        <v>0</v>
      </c>
      <c r="AV3007" s="22">
        <f t="shared" si="2194"/>
        <v>3102097706.9668193</v>
      </c>
      <c r="AW3007" s="31">
        <f t="shared" si="2207"/>
        <v>14254412087.398159</v>
      </c>
    </row>
    <row r="3008" spans="1:53" s="21" customFormat="1" x14ac:dyDescent="0.25">
      <c r="A3008">
        <f t="shared" si="2215"/>
        <v>839</v>
      </c>
      <c r="B3008" t="s">
        <v>8</v>
      </c>
      <c r="C3008" s="27">
        <f t="shared" si="2172"/>
        <v>0</v>
      </c>
      <c r="D3008" s="27">
        <f t="shared" si="2195"/>
        <v>0</v>
      </c>
      <c r="E3008" s="27" t="b">
        <f t="shared" si="2171"/>
        <v>1</v>
      </c>
      <c r="F3008" s="29">
        <f t="shared" si="2173"/>
        <v>0</v>
      </c>
      <c r="G3008" s="27">
        <f t="shared" si="2196"/>
        <v>0</v>
      </c>
      <c r="H3008" s="22">
        <f t="shared" si="2174"/>
        <v>32792339523.309509</v>
      </c>
      <c r="I3008" s="23">
        <f t="shared" si="2175"/>
        <v>132580106.5049091</v>
      </c>
      <c r="J3008" s="23">
        <f t="shared" si="2176"/>
        <v>1086</v>
      </c>
      <c r="K3008" s="19">
        <f t="shared" si="2197"/>
        <v>225.0831931027827</v>
      </c>
      <c r="L3008" s="16">
        <f t="shared" si="2177"/>
        <v>226.19227209929554</v>
      </c>
      <c r="M3008" s="23">
        <f>M3007-IF($B3008="B",(Percent_Rent_In_Elsies*2.49%/12 * H3007)/K3007,0)+IF($B3008="D",N3008,0)+IF(B3008="D",AK3007)+IF(B3008="C",F3007*90%)-(Y3008-Y3007)-IF($B3008="A",Q3007/K3007) + IF($B3008="A",Q3007/K3007)</f>
        <v>-51590105.073616028</v>
      </c>
      <c r="N3008" s="23">
        <f t="shared" si="2178"/>
        <v>0</v>
      </c>
      <c r="O3008" s="22">
        <f t="shared" si="2179"/>
        <v>0</v>
      </c>
      <c r="P3008" s="22">
        <f t="shared" si="2210"/>
        <v>0</v>
      </c>
      <c r="Q3008" s="22">
        <f t="shared" si="2211"/>
        <v>0</v>
      </c>
      <c r="R3008" s="22">
        <f t="shared" si="2180"/>
        <v>400926537.36305088</v>
      </c>
      <c r="S3008" s="16">
        <f t="shared" si="2217"/>
        <v>33354953.191601571</v>
      </c>
      <c r="T3008" s="15">
        <f t="shared" si="2181"/>
        <v>0</v>
      </c>
      <c r="U3008" s="23">
        <f t="shared" si="2198"/>
        <v>1781237.1143143082</v>
      </c>
      <c r="V3008" s="23">
        <f t="shared" si="2199"/>
        <v>148189.44378654807</v>
      </c>
      <c r="W3008" s="23">
        <f t="shared" si="2212"/>
        <v>0</v>
      </c>
      <c r="X3008" s="23">
        <f t="shared" si="2200"/>
        <v>39790545.609435506</v>
      </c>
      <c r="Y3008" s="23">
        <f t="shared" si="2182"/>
        <v>13825559.361691331</v>
      </c>
      <c r="Z3008" s="3">
        <f t="shared" si="2183"/>
        <v>0</v>
      </c>
      <c r="AA3008" s="23">
        <f t="shared" si="2184"/>
        <v>66130849.818616919</v>
      </c>
      <c r="AB3008" s="26">
        <f t="shared" si="2201"/>
        <v>70086276.274228588</v>
      </c>
      <c r="AC3008" s="23">
        <f t="shared" si="2202"/>
        <v>74889487.274228647</v>
      </c>
      <c r="AD3008" s="23">
        <f t="shared" si="2208"/>
        <v>4803211</v>
      </c>
      <c r="AE3008" s="24">
        <f t="shared" si="2216"/>
        <v>70086276.274228647</v>
      </c>
      <c r="AF3008" s="3">
        <f t="shared" si="2203"/>
        <v>1E-4</v>
      </c>
      <c r="AG3008" s="2">
        <f t="shared" si="2185"/>
        <v>0</v>
      </c>
      <c r="AH3008" s="2">
        <f t="shared" si="2186"/>
        <v>187.15412640843954</v>
      </c>
      <c r="AI3008" s="23">
        <f t="shared" si="2209"/>
        <v>10632102028.410618</v>
      </c>
      <c r="AJ3008" s="23">
        <f t="shared" si="2187"/>
        <v>6219.922423797766</v>
      </c>
      <c r="AK3008" s="23">
        <f t="shared" si="2188"/>
        <v>62661.244936780415</v>
      </c>
      <c r="AL3008" s="23">
        <f t="shared" si="2213"/>
        <v>0</v>
      </c>
      <c r="AM3008" s="23">
        <f t="shared" si="2214"/>
        <v>0</v>
      </c>
      <c r="AN3008" s="16">
        <f t="shared" si="2204"/>
        <v>0</v>
      </c>
      <c r="AO3008" s="23">
        <f t="shared" si="2205"/>
        <v>0</v>
      </c>
      <c r="AP3008" s="22">
        <f t="shared" si="2206"/>
        <v>0</v>
      </c>
      <c r="AQ3008" s="30">
        <f t="shared" si="2189"/>
        <v>21397330278.06897</v>
      </c>
      <c r="AR3008" s="28">
        <f t="shared" si="2190"/>
        <v>10517695299.85243</v>
      </c>
      <c r="AS3008" s="25">
        <f t="shared" si="2191"/>
        <v>200337590.02425668</v>
      </c>
      <c r="AT3008" s="32">
        <f t="shared" si="2192"/>
        <v>0</v>
      </c>
      <c r="AU3008" s="23">
        <f t="shared" si="2193"/>
        <v>0</v>
      </c>
      <c r="AV3008" s="22">
        <f t="shared" si="2194"/>
        <v>3102097706.9668193</v>
      </c>
      <c r="AW3008" s="31">
        <f t="shared" si="2207"/>
        <v>14254412087.398159</v>
      </c>
      <c r="AX3008"/>
      <c r="AY3008"/>
      <c r="AZ3008"/>
      <c r="BA3008"/>
    </row>
    <row r="3009" spans="1:53" s="21" customFormat="1" x14ac:dyDescent="0.25">
      <c r="A3009">
        <f t="shared" si="2215"/>
        <v>839</v>
      </c>
      <c r="B3009" t="s">
        <v>9</v>
      </c>
      <c r="C3009" s="27">
        <f t="shared" si="2172"/>
        <v>0</v>
      </c>
      <c r="D3009" s="27">
        <f t="shared" si="2195"/>
        <v>0</v>
      </c>
      <c r="E3009" s="27" t="b">
        <f t="shared" si="2171"/>
        <v>1</v>
      </c>
      <c r="F3009" s="29">
        <f t="shared" si="2173"/>
        <v>0</v>
      </c>
      <c r="G3009" s="27">
        <f t="shared" si="2196"/>
        <v>0</v>
      </c>
      <c r="H3009" s="22">
        <f t="shared" si="2174"/>
        <v>32792339523.309509</v>
      </c>
      <c r="I3009" s="23">
        <f t="shared" si="2175"/>
        <v>132580106.5049091</v>
      </c>
      <c r="J3009" s="23">
        <f t="shared" si="2176"/>
        <v>1086</v>
      </c>
      <c r="K3009" s="19">
        <f t="shared" si="2197"/>
        <v>225.0831931027827</v>
      </c>
      <c r="L3009" s="16">
        <f t="shared" si="2177"/>
        <v>226.19227209929554</v>
      </c>
      <c r="M3009" s="23">
        <f>M3008-IF($B3009="B",(Percent_Rent_In_Elsies*2.49%/12 * H3008)/K3008,0)+IF($B3009="D",N3009,0)+IF(B3009="D",AK3008)+IF(B3009="C",F3008*90%)-(Y3009-Y3008)-IF($B3009="A",Q3008/K3008) + IF($B3009="A",Q3008/K3008)</f>
        <v>-51527443.828679249</v>
      </c>
      <c r="N3009" s="23">
        <f t="shared" si="2178"/>
        <v>0</v>
      </c>
      <c r="O3009" s="22">
        <f t="shared" si="2179"/>
        <v>23304010.400985137</v>
      </c>
      <c r="P3009" s="22">
        <f t="shared" si="2210"/>
        <v>0</v>
      </c>
      <c r="Q3009" s="22">
        <f t="shared" si="2211"/>
        <v>0</v>
      </c>
      <c r="R3009" s="22">
        <f t="shared" si="2180"/>
        <v>400926537.36305088</v>
      </c>
      <c r="S3009" s="16">
        <f t="shared" si="2217"/>
        <v>0</v>
      </c>
      <c r="T3009" s="15">
        <f t="shared" si="2181"/>
        <v>10050942.790616434</v>
      </c>
      <c r="U3009" s="23">
        <f t="shared" si="2198"/>
        <v>1781237.1143143082</v>
      </c>
      <c r="V3009" s="23">
        <f t="shared" si="2199"/>
        <v>0</v>
      </c>
      <c r="W3009" s="23">
        <f t="shared" si="2212"/>
        <v>148189.44378654807</v>
      </c>
      <c r="X3009" s="23">
        <f t="shared" si="2200"/>
        <v>39790545.609435506</v>
      </c>
      <c r="Y3009" s="23">
        <f t="shared" si="2182"/>
        <v>13825559.361691331</v>
      </c>
      <c r="Z3009" s="3">
        <f t="shared" si="2183"/>
        <v>0</v>
      </c>
      <c r="AA3009" s="23">
        <f t="shared" si="2184"/>
        <v>66068188.57368014</v>
      </c>
      <c r="AB3009" s="26">
        <f t="shared" si="2201"/>
        <v>70086276.274228588</v>
      </c>
      <c r="AC3009" s="23">
        <f t="shared" si="2202"/>
        <v>74889487.274228647</v>
      </c>
      <c r="AD3009" s="23">
        <f t="shared" si="2208"/>
        <v>4803211</v>
      </c>
      <c r="AE3009" s="24">
        <f t="shared" si="2216"/>
        <v>70086276.274228647</v>
      </c>
      <c r="AF3009" s="3">
        <f t="shared" si="2203"/>
        <v>0</v>
      </c>
      <c r="AG3009" s="2">
        <f t="shared" si="2185"/>
        <v>0</v>
      </c>
      <c r="AH3009" s="2">
        <f t="shared" si="2186"/>
        <v>187.15412640843954</v>
      </c>
      <c r="AI3009" s="23">
        <f t="shared" si="2209"/>
        <v>10622027747.629072</v>
      </c>
      <c r="AJ3009" s="23">
        <f t="shared" si="2187"/>
        <v>6219.922423797766</v>
      </c>
      <c r="AK3009" s="23">
        <f t="shared" si="2188"/>
        <v>0</v>
      </c>
      <c r="AL3009" s="23">
        <f t="shared" si="2213"/>
        <v>0</v>
      </c>
      <c r="AM3009" s="23">
        <f t="shared" si="2214"/>
        <v>0</v>
      </c>
      <c r="AN3009" s="16">
        <f t="shared" si="2204"/>
        <v>0</v>
      </c>
      <c r="AO3009" s="23">
        <f t="shared" si="2205"/>
        <v>0</v>
      </c>
      <c r="AP3009" s="22">
        <f t="shared" si="2206"/>
        <v>0</v>
      </c>
      <c r="AQ3009" s="30">
        <f t="shared" si="2189"/>
        <v>21397330278.06897</v>
      </c>
      <c r="AR3009" s="28">
        <f t="shared" si="2190"/>
        <v>10517695299.85243</v>
      </c>
      <c r="AS3009" s="25">
        <f t="shared" si="2191"/>
        <v>200337590.02425668</v>
      </c>
      <c r="AT3009" s="32">
        <f t="shared" si="2192"/>
        <v>0</v>
      </c>
      <c r="AU3009" s="23">
        <f t="shared" si="2193"/>
        <v>0</v>
      </c>
      <c r="AV3009" s="22">
        <f t="shared" si="2194"/>
        <v>3102097706.9668193</v>
      </c>
      <c r="AW3009" s="31">
        <f t="shared" si="2207"/>
        <v>14254412087.398159</v>
      </c>
      <c r="AX3009"/>
      <c r="AY3009"/>
      <c r="AZ3009"/>
      <c r="BA3009"/>
    </row>
    <row r="3010" spans="1:53" x14ac:dyDescent="0.25">
      <c r="A3010" s="21">
        <f t="shared" si="2215"/>
        <v>839</v>
      </c>
      <c r="B3010" s="21" t="s">
        <v>28</v>
      </c>
      <c r="C3010" s="27">
        <f t="shared" si="2172"/>
        <v>0</v>
      </c>
      <c r="D3010" s="27">
        <f t="shared" si="2195"/>
        <v>0</v>
      </c>
      <c r="E3010" s="27" t="b">
        <f t="shared" si="2171"/>
        <v>1</v>
      </c>
      <c r="F3010" s="29">
        <f t="shared" si="2173"/>
        <v>0</v>
      </c>
      <c r="G3010" s="27">
        <f t="shared" si="2196"/>
        <v>0</v>
      </c>
      <c r="H3010" s="22">
        <f t="shared" si="2174"/>
        <v>32792339523.309509</v>
      </c>
      <c r="I3010" s="23">
        <f t="shared" si="2175"/>
        <v>132580106.5049091</v>
      </c>
      <c r="J3010" s="23">
        <f t="shared" si="2176"/>
        <v>1086</v>
      </c>
      <c r="K3010" s="19">
        <f t="shared" si="2197"/>
        <v>225.0831931027827</v>
      </c>
      <c r="L3010" s="16">
        <f t="shared" si="2177"/>
        <v>226.19227209929554</v>
      </c>
      <c r="M3010" s="23">
        <f>M3009-IF($B3010="B",(Percent_Rent_In_Elsies*2.49%/12 * H3009)/K3009,0)+IF($B3010="D",N3010,0)+IF(B3010="D",AK3009)+IF(B3010="C",F3009*90%)-(Y3010-Y3009)-IF($B3010="A",Q3009/K3009) + IF($B3010="A",Q3009/K3009)</f>
        <v>-51527443.828679249</v>
      </c>
      <c r="N3010" s="23">
        <f t="shared" si="2178"/>
        <v>0</v>
      </c>
      <c r="O3010" s="22">
        <f t="shared" si="2179"/>
        <v>0</v>
      </c>
      <c r="P3010" s="22">
        <f t="shared" si="2210"/>
        <v>23304010.400985137</v>
      </c>
      <c r="Q3010" s="22">
        <f t="shared" si="2211"/>
        <v>0</v>
      </c>
      <c r="R3010" s="22">
        <f t="shared" si="2180"/>
        <v>400926537.36305088</v>
      </c>
      <c r="S3010" s="16">
        <f t="shared" si="2217"/>
        <v>0</v>
      </c>
      <c r="T3010" s="15">
        <f t="shared" si="2181"/>
        <v>0</v>
      </c>
      <c r="U3010" s="23">
        <f t="shared" si="2198"/>
        <v>1781237.1143143082</v>
      </c>
      <c r="V3010" s="23">
        <f t="shared" si="2199"/>
        <v>0</v>
      </c>
      <c r="W3010" s="23">
        <f t="shared" si="2212"/>
        <v>0</v>
      </c>
      <c r="X3010" s="23">
        <f t="shared" si="2200"/>
        <v>39790545.609435506</v>
      </c>
      <c r="Y3010" s="23">
        <f t="shared" si="2182"/>
        <v>13825559.361691331</v>
      </c>
      <c r="Z3010" s="3">
        <f t="shared" si="2183"/>
        <v>7409.4721893274054</v>
      </c>
      <c r="AA3010" s="23">
        <f t="shared" si="2184"/>
        <v>66179330.656520054</v>
      </c>
      <c r="AB3010" s="26">
        <f t="shared" si="2201"/>
        <v>70086276.274228603</v>
      </c>
      <c r="AC3010" s="23">
        <f t="shared" si="2202"/>
        <v>74889487.274228647</v>
      </c>
      <c r="AD3010" s="23">
        <f t="shared" si="2208"/>
        <v>4803211</v>
      </c>
      <c r="AE3010" s="24">
        <f t="shared" si="2216"/>
        <v>70086276.274228647</v>
      </c>
      <c r="AF3010" s="3">
        <f t="shared" si="2203"/>
        <v>0</v>
      </c>
      <c r="AG3010" s="2">
        <f t="shared" si="2185"/>
        <v>889136662.71928859</v>
      </c>
      <c r="AH3010" s="2">
        <f t="shared" si="2186"/>
        <v>187.15412640843954</v>
      </c>
      <c r="AI3010" s="23">
        <f t="shared" si="2209"/>
        <v>10639896472.553144</v>
      </c>
      <c r="AJ3010" s="23">
        <f t="shared" si="2187"/>
        <v>6219.922423797766</v>
      </c>
      <c r="AK3010" s="23">
        <f t="shared" si="2188"/>
        <v>0</v>
      </c>
      <c r="AL3010" s="23">
        <f t="shared" si="2213"/>
        <v>0</v>
      </c>
      <c r="AM3010" s="23">
        <f t="shared" si="2214"/>
        <v>0</v>
      </c>
      <c r="AN3010" s="16">
        <f t="shared" si="2204"/>
        <v>0</v>
      </c>
      <c r="AO3010" s="23">
        <f t="shared" si="2205"/>
        <v>0</v>
      </c>
      <c r="AP3010" s="22">
        <f t="shared" si="2206"/>
        <v>0</v>
      </c>
      <c r="AQ3010" s="30">
        <f t="shared" si="2189"/>
        <v>21397330278.06897</v>
      </c>
      <c r="AR3010" s="28">
        <f t="shared" si="2190"/>
        <v>10517695299.85243</v>
      </c>
      <c r="AS3010" s="25">
        <f t="shared" si="2191"/>
        <v>200337590.02425668</v>
      </c>
      <c r="AT3010" s="32">
        <f t="shared" si="2192"/>
        <v>14818.944378654811</v>
      </c>
      <c r="AU3010" s="23">
        <f t="shared" si="2193"/>
        <v>14818.944378654811</v>
      </c>
      <c r="AV3010" s="22">
        <f t="shared" si="2194"/>
        <v>3112148649.7574358</v>
      </c>
      <c r="AW3010" s="31">
        <f t="shared" si="2207"/>
        <v>14254412087.398157</v>
      </c>
    </row>
    <row r="3011" spans="1:53" x14ac:dyDescent="0.25">
      <c r="A3011">
        <f t="shared" si="2215"/>
        <v>840</v>
      </c>
      <c r="B3011" t="s">
        <v>6</v>
      </c>
      <c r="C3011" s="27">
        <f t="shared" si="2172"/>
        <v>0</v>
      </c>
      <c r="D3011" s="27">
        <f t="shared" si="2195"/>
        <v>0</v>
      </c>
      <c r="E3011" s="27" t="b">
        <f t="shared" si="2171"/>
        <v>1</v>
      </c>
      <c r="F3011" s="29">
        <f t="shared" si="2173"/>
        <v>0</v>
      </c>
      <c r="G3011" s="27">
        <f t="shared" si="2196"/>
        <v>0</v>
      </c>
      <c r="H3011" s="22">
        <f t="shared" si="2174"/>
        <v>32846993422.515026</v>
      </c>
      <c r="I3011" s="23">
        <f t="shared" si="2175"/>
        <v>132580106.5049091</v>
      </c>
      <c r="J3011" s="23">
        <f t="shared" si="2176"/>
        <v>1086</v>
      </c>
      <c r="K3011" s="19">
        <f t="shared" si="2197"/>
        <v>225.0831931027827</v>
      </c>
      <c r="L3011" s="16">
        <f t="shared" si="2177"/>
        <v>226.56925921946103</v>
      </c>
      <c r="M3011" s="23">
        <f>M3010-IF($B3011="B",(Percent_Rent_In_Elsies*2.49%/12 * H3010)/K3010,0)+IF($B3011="D",N3011,0)+IF(B3011="D",AK3010)+IF(B3011="C",F3010*90%)-(Y3011-Y3010)-IF($B3011="A",Q3010/K3010) + IF($B3011="A",Q3010/K3010)</f>
        <v>-51527443.828679249</v>
      </c>
      <c r="N3011" s="23">
        <f t="shared" si="2178"/>
        <v>0</v>
      </c>
      <c r="O3011" s="22">
        <f t="shared" si="2179"/>
        <v>0</v>
      </c>
      <c r="P3011" s="22">
        <f t="shared" si="2210"/>
        <v>0</v>
      </c>
      <c r="Q3011" s="22">
        <f t="shared" si="2211"/>
        <v>0</v>
      </c>
      <c r="R3011" s="22">
        <f t="shared" si="2180"/>
        <v>400926537.36305088</v>
      </c>
      <c r="S3011" s="16">
        <f t="shared" si="2217"/>
        <v>0</v>
      </c>
      <c r="T3011" s="15">
        <f t="shared" si="2181"/>
        <v>0</v>
      </c>
      <c r="U3011" s="23">
        <f t="shared" si="2198"/>
        <v>1781237.1143143082</v>
      </c>
      <c r="V3011" s="23">
        <f t="shared" si="2199"/>
        <v>0</v>
      </c>
      <c r="W3011" s="23">
        <f t="shared" si="2212"/>
        <v>0</v>
      </c>
      <c r="X3011" s="23">
        <f t="shared" si="2200"/>
        <v>39827592.970382139</v>
      </c>
      <c r="Y3011" s="23">
        <f t="shared" si="2182"/>
        <v>13825559.361691331</v>
      </c>
      <c r="Z3011" s="3">
        <f t="shared" si="2183"/>
        <v>0</v>
      </c>
      <c r="AA3011" s="23">
        <f t="shared" si="2184"/>
        <v>66179330.656520054</v>
      </c>
      <c r="AB3011" s="26">
        <f t="shared" si="2201"/>
        <v>70086276.274228588</v>
      </c>
      <c r="AC3011" s="23">
        <f t="shared" si="2202"/>
        <v>74889487.274228647</v>
      </c>
      <c r="AD3011" s="23">
        <f t="shared" si="2208"/>
        <v>4803211</v>
      </c>
      <c r="AE3011" s="24">
        <f t="shared" si="2216"/>
        <v>70086276.274228647</v>
      </c>
      <c r="AF3011" s="3">
        <f t="shared" si="2203"/>
        <v>0</v>
      </c>
      <c r="AG3011" s="2">
        <f t="shared" si="2185"/>
        <v>0</v>
      </c>
      <c r="AH3011" s="2">
        <f t="shared" si="2186"/>
        <v>187.4660499524536</v>
      </c>
      <c r="AI3011" s="23">
        <f t="shared" si="2209"/>
        <v>10639896472.553144</v>
      </c>
      <c r="AJ3011" s="23">
        <f t="shared" si="2187"/>
        <v>6219.922423797766</v>
      </c>
      <c r="AK3011" s="23">
        <f t="shared" si="2188"/>
        <v>0</v>
      </c>
      <c r="AL3011" s="23">
        <f t="shared" si="2213"/>
        <v>0</v>
      </c>
      <c r="AM3011" s="23">
        <f t="shared" si="2214"/>
        <v>0</v>
      </c>
      <c r="AN3011" s="16">
        <f t="shared" si="2204"/>
        <v>0</v>
      </c>
      <c r="AO3011" s="23">
        <f t="shared" si="2205"/>
        <v>0</v>
      </c>
      <c r="AP3011" s="22">
        <f t="shared" si="2206"/>
        <v>0</v>
      </c>
      <c r="AQ3011" s="30">
        <f t="shared" si="2189"/>
        <v>21397330278.06897</v>
      </c>
      <c r="AR3011" s="28">
        <f t="shared" si="2190"/>
        <v>10517695299.85243</v>
      </c>
      <c r="AS3011" s="25">
        <f t="shared" si="2191"/>
        <v>200337590.02425668</v>
      </c>
      <c r="AT3011" s="32">
        <f t="shared" si="2192"/>
        <v>0</v>
      </c>
      <c r="AU3011" s="23">
        <f t="shared" si="2193"/>
        <v>0</v>
      </c>
      <c r="AV3011" s="22">
        <f t="shared" si="2194"/>
        <v>3112148649.7574358</v>
      </c>
      <c r="AW3011" s="31">
        <f t="shared" si="2207"/>
        <v>14231108076.997171</v>
      </c>
    </row>
    <row r="3012" spans="1:53" x14ac:dyDescent="0.25">
      <c r="A3012">
        <f t="shared" si="2215"/>
        <v>840</v>
      </c>
      <c r="B3012" t="s">
        <v>7</v>
      </c>
      <c r="C3012" s="27">
        <f t="shared" si="2172"/>
        <v>0</v>
      </c>
      <c r="D3012" s="27">
        <f t="shared" si="2195"/>
        <v>0</v>
      </c>
      <c r="E3012" s="27" t="b">
        <f t="shared" si="2171"/>
        <v>1</v>
      </c>
      <c r="F3012" s="29">
        <f t="shared" si="2173"/>
        <v>0</v>
      </c>
      <c r="G3012" s="27">
        <f t="shared" si="2196"/>
        <v>0</v>
      </c>
      <c r="H3012" s="22">
        <f t="shared" si="2174"/>
        <v>32846993422.515026</v>
      </c>
      <c r="I3012" s="23">
        <f t="shared" si="2175"/>
        <v>132580106.5049091</v>
      </c>
      <c r="J3012" s="23">
        <f t="shared" si="2176"/>
        <v>1086</v>
      </c>
      <c r="K3012" s="19">
        <f t="shared" si="2197"/>
        <v>225.0831931027827</v>
      </c>
      <c r="L3012" s="16">
        <f t="shared" si="2177"/>
        <v>226.56925921946103</v>
      </c>
      <c r="M3012" s="23">
        <f>M3011-IF($B3012="B",(Percent_Rent_In_Elsies*2.49%/12 * H3011)/K3011,0)+IF($B3012="D",N3012,0)+IF(B3012="D",AK3011)+IF(B3012="C",F3011*90%)-(Y3012-Y3011)-IF($B3012="A",Q3011/K3011) + IF($B3012="A",Q3011/K3011)</f>
        <v>-51678848.983395964</v>
      </c>
      <c r="N3012" s="23">
        <f t="shared" si="2178"/>
        <v>0</v>
      </c>
      <c r="O3012" s="22">
        <f t="shared" si="2179"/>
        <v>0</v>
      </c>
      <c r="P3012" s="22">
        <f t="shared" si="2210"/>
        <v>0</v>
      </c>
      <c r="Q3012" s="22">
        <f t="shared" si="2211"/>
        <v>0</v>
      </c>
      <c r="R3012" s="22">
        <f t="shared" si="2180"/>
        <v>367515992.58279663</v>
      </c>
      <c r="S3012" s="16">
        <f t="shared" si="2217"/>
        <v>33410544.780254241</v>
      </c>
      <c r="T3012" s="15">
        <f t="shared" si="2181"/>
        <v>0</v>
      </c>
      <c r="U3012" s="23">
        <f t="shared" si="2198"/>
        <v>1632800.6881214492</v>
      </c>
      <c r="V3012" s="23">
        <f t="shared" si="2199"/>
        <v>148436.42619285901</v>
      </c>
      <c r="W3012" s="23">
        <f t="shared" si="2212"/>
        <v>0</v>
      </c>
      <c r="X3012" s="23">
        <f t="shared" si="2200"/>
        <v>39827592.970382139</v>
      </c>
      <c r="Y3012" s="23">
        <f t="shared" si="2182"/>
        <v>13825559.361691331</v>
      </c>
      <c r="Z3012" s="3">
        <f t="shared" si="2183"/>
        <v>0</v>
      </c>
      <c r="AA3012" s="23">
        <f t="shared" si="2184"/>
        <v>66179330.656520054</v>
      </c>
      <c r="AB3012" s="26">
        <f t="shared" si="2201"/>
        <v>70086276.274228588</v>
      </c>
      <c r="AC3012" s="23">
        <f t="shared" si="2202"/>
        <v>74889487.274228647</v>
      </c>
      <c r="AD3012" s="23">
        <f t="shared" si="2208"/>
        <v>4803211</v>
      </c>
      <c r="AE3012" s="24">
        <f t="shared" si="2216"/>
        <v>70086276.274228647</v>
      </c>
      <c r="AF3012" s="3">
        <f t="shared" si="2203"/>
        <v>0</v>
      </c>
      <c r="AG3012" s="2">
        <f t="shared" si="2185"/>
        <v>0</v>
      </c>
      <c r="AH3012" s="2">
        <f t="shared" si="2186"/>
        <v>187.4660499524536</v>
      </c>
      <c r="AI3012" s="23">
        <f t="shared" si="2209"/>
        <v>10639896472.553144</v>
      </c>
      <c r="AJ3012" s="23">
        <f t="shared" si="2187"/>
        <v>6219.922423797766</v>
      </c>
      <c r="AK3012" s="23">
        <f t="shared" si="2188"/>
        <v>0</v>
      </c>
      <c r="AL3012" s="23">
        <f t="shared" si="2213"/>
        <v>7794444.1425266266</v>
      </c>
      <c r="AM3012" s="23">
        <f t="shared" si="2214"/>
        <v>7272125685.471076</v>
      </c>
      <c r="AN3012" s="16">
        <f t="shared" si="2204"/>
        <v>0</v>
      </c>
      <c r="AO3012" s="23">
        <f t="shared" si="2205"/>
        <v>151405.15471671626</v>
      </c>
      <c r="AP3012" s="22">
        <f t="shared" si="2206"/>
        <v>34078755.67585934</v>
      </c>
      <c r="AQ3012" s="30">
        <f t="shared" si="2189"/>
        <v>21465198119.99744</v>
      </c>
      <c r="AR3012" s="28">
        <f t="shared" si="2190"/>
        <v>10551484386.105045</v>
      </c>
      <c r="AS3012" s="25">
        <f t="shared" si="2191"/>
        <v>200337590.02425668</v>
      </c>
      <c r="AT3012" s="32">
        <f t="shared" si="2192"/>
        <v>0</v>
      </c>
      <c r="AU3012" s="23">
        <f t="shared" si="2193"/>
        <v>0</v>
      </c>
      <c r="AV3012" s="22">
        <f t="shared" si="2194"/>
        <v>3112148649.7574358</v>
      </c>
      <c r="AW3012" s="31">
        <f t="shared" si="2207"/>
        <v>14298975918.925648</v>
      </c>
    </row>
    <row r="3013" spans="1:53" x14ac:dyDescent="0.25">
      <c r="A3013">
        <f t="shared" si="2215"/>
        <v>840</v>
      </c>
      <c r="B3013" t="s">
        <v>8</v>
      </c>
      <c r="C3013" s="27">
        <f t="shared" si="2172"/>
        <v>0</v>
      </c>
      <c r="D3013" s="27">
        <f t="shared" si="2195"/>
        <v>0</v>
      </c>
      <c r="E3013" s="27" t="b">
        <f t="shared" si="2171"/>
        <v>1</v>
      </c>
      <c r="F3013" s="29">
        <f t="shared" si="2173"/>
        <v>0</v>
      </c>
      <c r="G3013" s="27">
        <f t="shared" si="2196"/>
        <v>0</v>
      </c>
      <c r="H3013" s="22">
        <f t="shared" si="2174"/>
        <v>32846993422.515026</v>
      </c>
      <c r="I3013" s="23">
        <f t="shared" si="2175"/>
        <v>132580106.5049091</v>
      </c>
      <c r="J3013" s="23">
        <f t="shared" si="2176"/>
        <v>1086</v>
      </c>
      <c r="K3013" s="19">
        <f t="shared" si="2197"/>
        <v>225.0831931027827</v>
      </c>
      <c r="L3013" s="16">
        <f t="shared" si="2177"/>
        <v>226.56925921946103</v>
      </c>
      <c r="M3013" s="23">
        <f>M3012-IF($B3013="B",(Percent_Rent_In_Elsies*2.49%/12 * H3012)/K3012,0)+IF($B3013="D",N3013,0)+IF(B3013="D",AK3012)+IF(B3013="C",F3012*90%)-(Y3013-Y3012)-IF($B3013="A",Q3012/K3012) + IF($B3013="A",Q3012/K3012)</f>
        <v>-51678848.983395964</v>
      </c>
      <c r="N3013" s="23">
        <f t="shared" si="2178"/>
        <v>0</v>
      </c>
      <c r="O3013" s="22">
        <f t="shared" si="2179"/>
        <v>0</v>
      </c>
      <c r="P3013" s="22">
        <f t="shared" si="2210"/>
        <v>0</v>
      </c>
      <c r="Q3013" s="22">
        <f t="shared" si="2211"/>
        <v>0</v>
      </c>
      <c r="R3013" s="22">
        <f t="shared" si="2180"/>
        <v>401594748.25865597</v>
      </c>
      <c r="S3013" s="16">
        <f t="shared" si="2217"/>
        <v>33410544.780254241</v>
      </c>
      <c r="T3013" s="15">
        <f t="shared" si="2181"/>
        <v>0</v>
      </c>
      <c r="U3013" s="23">
        <f t="shared" si="2198"/>
        <v>1784205.8428381654</v>
      </c>
      <c r="V3013" s="23">
        <f t="shared" si="2199"/>
        <v>148436.42619285901</v>
      </c>
      <c r="W3013" s="23">
        <f t="shared" si="2212"/>
        <v>0</v>
      </c>
      <c r="X3013" s="23">
        <f t="shared" si="2200"/>
        <v>39827592.970382139</v>
      </c>
      <c r="Y3013" s="23">
        <f t="shared" si="2182"/>
        <v>13825559.361691331</v>
      </c>
      <c r="Z3013" s="3">
        <f t="shared" si="2183"/>
        <v>0</v>
      </c>
      <c r="AA3013" s="23">
        <f t="shared" si="2184"/>
        <v>66179330.656520054</v>
      </c>
      <c r="AB3013" s="26">
        <f t="shared" si="2201"/>
        <v>70086276.274228588</v>
      </c>
      <c r="AC3013" s="23">
        <f t="shared" si="2202"/>
        <v>74889487.274228647</v>
      </c>
      <c r="AD3013" s="23">
        <f t="shared" si="2208"/>
        <v>4803211</v>
      </c>
      <c r="AE3013" s="24">
        <f t="shared" si="2216"/>
        <v>70086276.274228647</v>
      </c>
      <c r="AF3013" s="3">
        <f t="shared" si="2203"/>
        <v>1E-4</v>
      </c>
      <c r="AG3013" s="2">
        <f t="shared" si="2185"/>
        <v>0</v>
      </c>
      <c r="AH3013" s="2">
        <f t="shared" si="2186"/>
        <v>187.4660499524536</v>
      </c>
      <c r="AI3013" s="23">
        <f t="shared" si="2209"/>
        <v>10639896472.553144</v>
      </c>
      <c r="AJ3013" s="23">
        <f t="shared" si="2187"/>
        <v>6219.922423797766</v>
      </c>
      <c r="AK3013" s="23">
        <f t="shared" si="2188"/>
        <v>62688.881008564371</v>
      </c>
      <c r="AL3013" s="23">
        <f t="shared" si="2213"/>
        <v>0</v>
      </c>
      <c r="AM3013" s="23">
        <f t="shared" si="2214"/>
        <v>0</v>
      </c>
      <c r="AN3013" s="16">
        <f t="shared" si="2204"/>
        <v>0</v>
      </c>
      <c r="AO3013" s="23">
        <f t="shared" si="2205"/>
        <v>0</v>
      </c>
      <c r="AP3013" s="22">
        <f t="shared" si="2206"/>
        <v>0</v>
      </c>
      <c r="AQ3013" s="30">
        <f t="shared" si="2189"/>
        <v>21465198119.99744</v>
      </c>
      <c r="AR3013" s="28">
        <f t="shared" si="2190"/>
        <v>10551484386.105045</v>
      </c>
      <c r="AS3013" s="25">
        <f t="shared" si="2191"/>
        <v>200337590.02425668</v>
      </c>
      <c r="AT3013" s="32">
        <f t="shared" si="2192"/>
        <v>0</v>
      </c>
      <c r="AU3013" s="23">
        <f t="shared" si="2193"/>
        <v>0</v>
      </c>
      <c r="AV3013" s="22">
        <f t="shared" si="2194"/>
        <v>3112148649.7574358</v>
      </c>
      <c r="AW3013" s="31">
        <f t="shared" si="2207"/>
        <v>14298975918.925648</v>
      </c>
    </row>
    <row r="3014" spans="1:53" x14ac:dyDescent="0.25">
      <c r="A3014" s="21">
        <f t="shared" si="2215"/>
        <v>840</v>
      </c>
      <c r="B3014" s="21" t="s">
        <v>9</v>
      </c>
      <c r="C3014" s="27">
        <f t="shared" si="2172"/>
        <v>0</v>
      </c>
      <c r="D3014" s="27">
        <f t="shared" si="2195"/>
        <v>0</v>
      </c>
      <c r="E3014" s="27" t="b">
        <f t="shared" si="2171"/>
        <v>1</v>
      </c>
      <c r="F3014" s="29">
        <f t="shared" si="2173"/>
        <v>0</v>
      </c>
      <c r="G3014" s="27">
        <f t="shared" si="2196"/>
        <v>0</v>
      </c>
      <c r="H3014" s="22">
        <f t="shared" si="2174"/>
        <v>32846993422.515026</v>
      </c>
      <c r="I3014" s="23">
        <f t="shared" si="2175"/>
        <v>132580106.5049091</v>
      </c>
      <c r="J3014" s="23">
        <f t="shared" si="2176"/>
        <v>1086</v>
      </c>
      <c r="K3014" s="19">
        <f t="shared" si="2197"/>
        <v>225.0831931027827</v>
      </c>
      <c r="L3014" s="16">
        <f t="shared" si="2177"/>
        <v>226.56925921946103</v>
      </c>
      <c r="M3014" s="23">
        <f>M3013-IF($B3014="B",(Percent_Rent_In_Elsies*2.49%/12 * H3013)/K3013,0)+IF($B3014="D",N3014,0)+IF(B3014="D",AK3013)+IF(B3014="C",F3013*90%)-(Y3014-Y3013)-IF($B3014="A",Q3013/K3013) + IF($B3014="A",Q3013/K3013)</f>
        <v>-51616160.102387398</v>
      </c>
      <c r="N3014" s="23">
        <f t="shared" si="2178"/>
        <v>0</v>
      </c>
      <c r="O3014" s="22">
        <f t="shared" si="2179"/>
        <v>23342850.418320112</v>
      </c>
      <c r="P3014" s="22">
        <f t="shared" si="2210"/>
        <v>0</v>
      </c>
      <c r="Q3014" s="22">
        <f t="shared" si="2211"/>
        <v>0</v>
      </c>
      <c r="R3014" s="22">
        <f t="shared" si="2180"/>
        <v>401594748.25865597</v>
      </c>
      <c r="S3014" s="16">
        <f t="shared" si="2217"/>
        <v>0</v>
      </c>
      <c r="T3014" s="15">
        <f t="shared" si="2181"/>
        <v>10067694.361934129</v>
      </c>
      <c r="U3014" s="23">
        <f t="shared" si="2198"/>
        <v>1784205.8428381654</v>
      </c>
      <c r="V3014" s="23">
        <f t="shared" si="2199"/>
        <v>0</v>
      </c>
      <c r="W3014" s="23">
        <f t="shared" si="2212"/>
        <v>148436.42619285901</v>
      </c>
      <c r="X3014" s="23">
        <f t="shared" si="2200"/>
        <v>39827592.970382139</v>
      </c>
      <c r="Y3014" s="23">
        <f t="shared" si="2182"/>
        <v>13825559.361691331</v>
      </c>
      <c r="Z3014" s="3">
        <f t="shared" si="2183"/>
        <v>0</v>
      </c>
      <c r="AA3014" s="23">
        <f t="shared" si="2184"/>
        <v>66116641.775511488</v>
      </c>
      <c r="AB3014" s="26">
        <f t="shared" si="2201"/>
        <v>70086276.274228588</v>
      </c>
      <c r="AC3014" s="23">
        <f t="shared" si="2202"/>
        <v>74889487.274228647</v>
      </c>
      <c r="AD3014" s="23">
        <f t="shared" si="2208"/>
        <v>4803211</v>
      </c>
      <c r="AE3014" s="24">
        <f t="shared" si="2216"/>
        <v>70086276.274228647</v>
      </c>
      <c r="AF3014" s="3">
        <f t="shared" si="2203"/>
        <v>0</v>
      </c>
      <c r="AG3014" s="2">
        <f t="shared" si="2185"/>
        <v>0</v>
      </c>
      <c r="AH3014" s="2">
        <f t="shared" si="2186"/>
        <v>187.4660499524536</v>
      </c>
      <c r="AI3014" s="23">
        <f t="shared" si="2209"/>
        <v>10629817748.617825</v>
      </c>
      <c r="AJ3014" s="23">
        <f t="shared" si="2187"/>
        <v>6219.922423797766</v>
      </c>
      <c r="AK3014" s="23">
        <f t="shared" si="2188"/>
        <v>0</v>
      </c>
      <c r="AL3014" s="23">
        <f t="shared" si="2213"/>
        <v>0</v>
      </c>
      <c r="AM3014" s="23">
        <f t="shared" si="2214"/>
        <v>0</v>
      </c>
      <c r="AN3014" s="16">
        <f t="shared" si="2204"/>
        <v>0</v>
      </c>
      <c r="AO3014" s="23">
        <f t="shared" si="2205"/>
        <v>0</v>
      </c>
      <c r="AP3014" s="22">
        <f t="shared" si="2206"/>
        <v>0</v>
      </c>
      <c r="AQ3014" s="30">
        <f t="shared" si="2189"/>
        <v>21465198119.99744</v>
      </c>
      <c r="AR3014" s="28">
        <f t="shared" si="2190"/>
        <v>10551484386.105045</v>
      </c>
      <c r="AS3014" s="25">
        <f t="shared" si="2191"/>
        <v>200337590.02425668</v>
      </c>
      <c r="AT3014" s="32">
        <f t="shared" si="2192"/>
        <v>0</v>
      </c>
      <c r="AU3014" s="23">
        <f t="shared" si="2193"/>
        <v>0</v>
      </c>
      <c r="AV3014" s="22">
        <f t="shared" si="2194"/>
        <v>3112148649.7574358</v>
      </c>
      <c r="AW3014" s="31">
        <f t="shared" si="2207"/>
        <v>14298975918.925648</v>
      </c>
      <c r="AX3014" s="21"/>
      <c r="AY3014" s="21"/>
      <c r="AZ3014" s="21"/>
      <c r="BA3014" s="21"/>
    </row>
    <row r="3015" spans="1:53" x14ac:dyDescent="0.25">
      <c r="A3015" s="21">
        <f t="shared" si="2215"/>
        <v>840</v>
      </c>
      <c r="B3015" s="21" t="s">
        <v>28</v>
      </c>
      <c r="C3015" s="27">
        <f t="shared" si="2172"/>
        <v>0</v>
      </c>
      <c r="D3015" s="27">
        <f t="shared" si="2195"/>
        <v>0</v>
      </c>
      <c r="E3015" s="27" t="b">
        <f t="shared" si="2171"/>
        <v>1</v>
      </c>
      <c r="F3015" s="29">
        <f t="shared" si="2173"/>
        <v>0</v>
      </c>
      <c r="G3015" s="27">
        <f t="shared" si="2196"/>
        <v>0</v>
      </c>
      <c r="H3015" s="22">
        <f t="shared" si="2174"/>
        <v>32846993422.515026</v>
      </c>
      <c r="I3015" s="23">
        <f t="shared" si="2175"/>
        <v>132580106.5049091</v>
      </c>
      <c r="J3015" s="23">
        <f t="shared" si="2176"/>
        <v>1086</v>
      </c>
      <c r="K3015" s="19">
        <f t="shared" si="2197"/>
        <v>225.0831931027827</v>
      </c>
      <c r="L3015" s="16">
        <f t="shared" si="2177"/>
        <v>226.56925921946103</v>
      </c>
      <c r="M3015" s="23">
        <f>M3014-IF($B3015="B",(Percent_Rent_In_Elsies*2.49%/12 * H3014)/K3014,0)+IF($B3015="D",N3015,0)+IF(B3015="D",AK3014)+IF(B3015="C",F3014*90%)-(Y3015-Y3014)-IF($B3015="A",Q3014/K3014) + IF($B3015="A",Q3014/K3014)</f>
        <v>-51616160.102387398</v>
      </c>
      <c r="N3015" s="23">
        <f t="shared" si="2178"/>
        <v>0</v>
      </c>
      <c r="O3015" s="22">
        <f t="shared" si="2179"/>
        <v>0</v>
      </c>
      <c r="P3015" s="22">
        <f t="shared" si="2210"/>
        <v>23342850.418320112</v>
      </c>
      <c r="Q3015" s="22">
        <f t="shared" si="2211"/>
        <v>0</v>
      </c>
      <c r="R3015" s="22">
        <f t="shared" si="2180"/>
        <v>401594748.25865597</v>
      </c>
      <c r="S3015" s="16">
        <f t="shared" si="2217"/>
        <v>0</v>
      </c>
      <c r="T3015" s="15">
        <f t="shared" si="2181"/>
        <v>0</v>
      </c>
      <c r="U3015" s="23">
        <f t="shared" si="2198"/>
        <v>1784205.8428381654</v>
      </c>
      <c r="V3015" s="23">
        <f t="shared" si="2199"/>
        <v>0</v>
      </c>
      <c r="W3015" s="23">
        <f t="shared" si="2212"/>
        <v>0</v>
      </c>
      <c r="X3015" s="23">
        <f t="shared" si="2200"/>
        <v>39827592.970382139</v>
      </c>
      <c r="Y3015" s="23">
        <f t="shared" si="2182"/>
        <v>13825559.361691331</v>
      </c>
      <c r="Z3015" s="3">
        <f t="shared" si="2183"/>
        <v>7421.8213096429517</v>
      </c>
      <c r="AA3015" s="23">
        <f t="shared" si="2184"/>
        <v>66227969.095156133</v>
      </c>
      <c r="AB3015" s="26">
        <f t="shared" si="2201"/>
        <v>70086276.274228573</v>
      </c>
      <c r="AC3015" s="23">
        <f t="shared" si="2202"/>
        <v>74889487.274228647</v>
      </c>
      <c r="AD3015" s="23">
        <f t="shared" si="2208"/>
        <v>4803211</v>
      </c>
      <c r="AE3015" s="24">
        <f t="shared" si="2216"/>
        <v>70086276.274228647</v>
      </c>
      <c r="AF3015" s="3">
        <f t="shared" si="2203"/>
        <v>0</v>
      </c>
      <c r="AG3015" s="2">
        <f t="shared" si="2185"/>
        <v>890618557.15715408</v>
      </c>
      <c r="AH3015" s="2">
        <f t="shared" si="2186"/>
        <v>187.4660499524536</v>
      </c>
      <c r="AI3015" s="23">
        <f t="shared" si="2209"/>
        <v>10647716254.750103</v>
      </c>
      <c r="AJ3015" s="23">
        <f t="shared" si="2187"/>
        <v>6219.922423797766</v>
      </c>
      <c r="AK3015" s="23">
        <f t="shared" si="2188"/>
        <v>0</v>
      </c>
      <c r="AL3015" s="23">
        <f t="shared" si="2213"/>
        <v>0</v>
      </c>
      <c r="AM3015" s="23">
        <f t="shared" si="2214"/>
        <v>0</v>
      </c>
      <c r="AN3015" s="16">
        <f t="shared" si="2204"/>
        <v>0</v>
      </c>
      <c r="AO3015" s="23">
        <f t="shared" si="2205"/>
        <v>0</v>
      </c>
      <c r="AP3015" s="22">
        <f t="shared" si="2206"/>
        <v>0</v>
      </c>
      <c r="AQ3015" s="30">
        <f t="shared" si="2189"/>
        <v>21465198119.99744</v>
      </c>
      <c r="AR3015" s="28">
        <f t="shared" si="2190"/>
        <v>10551484386.105045</v>
      </c>
      <c r="AS3015" s="25">
        <f t="shared" si="2191"/>
        <v>200337590.02425668</v>
      </c>
      <c r="AT3015" s="32">
        <f t="shared" si="2192"/>
        <v>14843.642619285903</v>
      </c>
      <c r="AU3015" s="23">
        <f t="shared" si="2193"/>
        <v>14843.642619285903</v>
      </c>
      <c r="AV3015" s="22">
        <f t="shared" si="2194"/>
        <v>3122216344.11937</v>
      </c>
      <c r="AW3015" s="31">
        <f t="shared" si="2207"/>
        <v>14298975918.925646</v>
      </c>
      <c r="AX3015" s="21"/>
      <c r="AY3015" s="21"/>
      <c r="AZ3015" s="21"/>
      <c r="BA3015" s="21"/>
    </row>
    <row r="3016" spans="1:53" x14ac:dyDescent="0.25">
      <c r="A3016">
        <f t="shared" si="2215"/>
        <v>841</v>
      </c>
      <c r="B3016" t="s">
        <v>6</v>
      </c>
      <c r="C3016" s="27">
        <f t="shared" si="2172"/>
        <v>0</v>
      </c>
      <c r="D3016" s="27">
        <f t="shared" si="2195"/>
        <v>0</v>
      </c>
      <c r="E3016" s="27" t="b">
        <f t="shared" si="2171"/>
        <v>1</v>
      </c>
      <c r="F3016" s="29">
        <f t="shared" si="2173"/>
        <v>0</v>
      </c>
      <c r="G3016" s="27">
        <f t="shared" si="2196"/>
        <v>0</v>
      </c>
      <c r="H3016" s="22">
        <f t="shared" si="2174"/>
        <v>32901738411.552551</v>
      </c>
      <c r="I3016" s="23">
        <f t="shared" si="2175"/>
        <v>132580106.5049091</v>
      </c>
      <c r="J3016" s="23">
        <f t="shared" si="2176"/>
        <v>1086</v>
      </c>
      <c r="K3016" s="19">
        <f t="shared" si="2197"/>
        <v>225.0831931027827</v>
      </c>
      <c r="L3016" s="16">
        <f t="shared" si="2177"/>
        <v>226.94687465149349</v>
      </c>
      <c r="M3016" s="23">
        <f>M3015-IF($B3016="B",(Percent_Rent_In_Elsies*2.49%/12 * H3015)/K3015,0)+IF($B3016="D",N3016,0)+IF(B3016="D",AK3015)+IF(B3016="C",F3015*90%)-(Y3016-Y3015)-IF($B3016="A",Q3015/K3015) + IF($B3016="A",Q3015/K3015)</f>
        <v>-51616160.102387398</v>
      </c>
      <c r="N3016" s="23">
        <f t="shared" si="2178"/>
        <v>0</v>
      </c>
      <c r="O3016" s="22">
        <f t="shared" si="2179"/>
        <v>0</v>
      </c>
      <c r="P3016" s="22">
        <f t="shared" si="2210"/>
        <v>0</v>
      </c>
      <c r="Q3016" s="22">
        <f t="shared" si="2211"/>
        <v>0</v>
      </c>
      <c r="R3016" s="22">
        <f t="shared" si="2180"/>
        <v>401594748.25865597</v>
      </c>
      <c r="S3016" s="16">
        <f t="shared" si="2217"/>
        <v>0</v>
      </c>
      <c r="T3016" s="15">
        <f t="shared" si="2181"/>
        <v>0</v>
      </c>
      <c r="U3016" s="23">
        <f t="shared" si="2198"/>
        <v>1784205.8428381654</v>
      </c>
      <c r="V3016" s="23">
        <f t="shared" si="2199"/>
        <v>0</v>
      </c>
      <c r="W3016" s="23">
        <f t="shared" si="2212"/>
        <v>0</v>
      </c>
      <c r="X3016" s="23">
        <f t="shared" si="2200"/>
        <v>39864702.076930359</v>
      </c>
      <c r="Y3016" s="23">
        <f t="shared" si="2182"/>
        <v>13825559.361691331</v>
      </c>
      <c r="Z3016" s="3">
        <f t="shared" si="2183"/>
        <v>0</v>
      </c>
      <c r="AA3016" s="23">
        <f t="shared" si="2184"/>
        <v>66227969.095156133</v>
      </c>
      <c r="AB3016" s="26">
        <f t="shared" si="2201"/>
        <v>70086276.274228603</v>
      </c>
      <c r="AC3016" s="23">
        <f t="shared" si="2202"/>
        <v>74889487.274228647</v>
      </c>
      <c r="AD3016" s="23">
        <f t="shared" si="2208"/>
        <v>4803211</v>
      </c>
      <c r="AE3016" s="24">
        <f t="shared" si="2216"/>
        <v>70086276.274228647</v>
      </c>
      <c r="AF3016" s="3">
        <f t="shared" si="2203"/>
        <v>0</v>
      </c>
      <c r="AG3016" s="2">
        <f t="shared" si="2185"/>
        <v>0</v>
      </c>
      <c r="AH3016" s="2">
        <f t="shared" si="2186"/>
        <v>187.77849336904103</v>
      </c>
      <c r="AI3016" s="23">
        <f t="shared" si="2209"/>
        <v>10647716254.750103</v>
      </c>
      <c r="AJ3016" s="23">
        <f t="shared" si="2187"/>
        <v>6219.922423797766</v>
      </c>
      <c r="AK3016" s="23">
        <f t="shared" si="2188"/>
        <v>0</v>
      </c>
      <c r="AL3016" s="23">
        <f t="shared" si="2213"/>
        <v>0</v>
      </c>
      <c r="AM3016" s="23">
        <f t="shared" si="2214"/>
        <v>0</v>
      </c>
      <c r="AN3016" s="16">
        <f t="shared" si="2204"/>
        <v>0</v>
      </c>
      <c r="AO3016" s="23">
        <f t="shared" si="2205"/>
        <v>0</v>
      </c>
      <c r="AP3016" s="22">
        <f t="shared" si="2206"/>
        <v>0</v>
      </c>
      <c r="AQ3016" s="30">
        <f t="shared" si="2189"/>
        <v>21465198119.99744</v>
      </c>
      <c r="AR3016" s="28">
        <f t="shared" si="2190"/>
        <v>10551484386.105045</v>
      </c>
      <c r="AS3016" s="25">
        <f t="shared" si="2191"/>
        <v>200337590.02425668</v>
      </c>
      <c r="AT3016" s="32">
        <f t="shared" si="2192"/>
        <v>0</v>
      </c>
      <c r="AU3016" s="23">
        <f t="shared" si="2193"/>
        <v>0</v>
      </c>
      <c r="AV3016" s="22">
        <f t="shared" si="2194"/>
        <v>3122216344.11937</v>
      </c>
      <c r="AW3016" s="31">
        <f t="shared" si="2207"/>
        <v>14275633068.507326</v>
      </c>
    </row>
    <row r="3017" spans="1:53" x14ac:dyDescent="0.25">
      <c r="A3017">
        <f t="shared" si="2215"/>
        <v>841</v>
      </c>
      <c r="B3017" t="s">
        <v>7</v>
      </c>
      <c r="C3017" s="27">
        <f t="shared" si="2172"/>
        <v>0</v>
      </c>
      <c r="D3017" s="27">
        <f t="shared" si="2195"/>
        <v>0</v>
      </c>
      <c r="E3017" s="27" t="b">
        <f t="shared" si="2171"/>
        <v>1</v>
      </c>
      <c r="F3017" s="29">
        <f t="shared" si="2173"/>
        <v>0</v>
      </c>
      <c r="G3017" s="27">
        <f t="shared" si="2196"/>
        <v>0</v>
      </c>
      <c r="H3017" s="22">
        <f t="shared" si="2174"/>
        <v>32901738411.552551</v>
      </c>
      <c r="I3017" s="23">
        <f t="shared" si="2175"/>
        <v>132580106.5049091</v>
      </c>
      <c r="J3017" s="23">
        <f t="shared" si="2176"/>
        <v>1086</v>
      </c>
      <c r="K3017" s="19">
        <f t="shared" si="2197"/>
        <v>225.0831931027827</v>
      </c>
      <c r="L3017" s="16">
        <f t="shared" si="2177"/>
        <v>226.94687465149346</v>
      </c>
      <c r="M3017" s="23">
        <f>M3016-IF($B3017="B",(Percent_Rent_In_Elsies*2.49%/12 * H3016)/K3016,0)+IF($B3017="D",N3017,0)+IF(B3017="D",AK3016)+IF(B3017="C",F3016*90%)-(Y3017-Y3016)-IF($B3017="A",Q3016/K3016) + IF($B3017="A",Q3016/K3016)</f>
        <v>-51767817.599028639</v>
      </c>
      <c r="N3017" s="23">
        <f t="shared" si="2178"/>
        <v>0</v>
      </c>
      <c r="O3017" s="22">
        <f t="shared" si="2179"/>
        <v>0</v>
      </c>
      <c r="P3017" s="22">
        <f t="shared" si="2210"/>
        <v>0</v>
      </c>
      <c r="Q3017" s="22">
        <f t="shared" si="2211"/>
        <v>0</v>
      </c>
      <c r="R3017" s="22">
        <f t="shared" si="2180"/>
        <v>368128519.23710132</v>
      </c>
      <c r="S3017" s="16">
        <f t="shared" si="2217"/>
        <v>33466229.021554664</v>
      </c>
      <c r="T3017" s="15">
        <f t="shared" si="2181"/>
        <v>0</v>
      </c>
      <c r="U3017" s="23">
        <f t="shared" si="2198"/>
        <v>1635522.0226016515</v>
      </c>
      <c r="V3017" s="23">
        <f t="shared" si="2199"/>
        <v>148683.82023651377</v>
      </c>
      <c r="W3017" s="23">
        <f t="shared" si="2212"/>
        <v>0</v>
      </c>
      <c r="X3017" s="23">
        <f t="shared" si="2200"/>
        <v>39864702.076930359</v>
      </c>
      <c r="Y3017" s="23">
        <f t="shared" si="2182"/>
        <v>13825559.361691331</v>
      </c>
      <c r="Z3017" s="3">
        <f t="shared" si="2183"/>
        <v>0</v>
      </c>
      <c r="AA3017" s="23">
        <f t="shared" si="2184"/>
        <v>66227969.095156133</v>
      </c>
      <c r="AB3017" s="26">
        <f t="shared" si="2201"/>
        <v>70086276.274228603</v>
      </c>
      <c r="AC3017" s="23">
        <f t="shared" si="2202"/>
        <v>74889487.274228647</v>
      </c>
      <c r="AD3017" s="23">
        <f t="shared" si="2208"/>
        <v>4803211</v>
      </c>
      <c r="AE3017" s="24">
        <f t="shared" si="2216"/>
        <v>70086276.274228647</v>
      </c>
      <c r="AF3017" s="3">
        <f t="shared" si="2203"/>
        <v>0</v>
      </c>
      <c r="AG3017" s="2">
        <f t="shared" si="2185"/>
        <v>0</v>
      </c>
      <c r="AH3017" s="2">
        <f t="shared" si="2186"/>
        <v>187.77849336904103</v>
      </c>
      <c r="AI3017" s="23">
        <f t="shared" si="2209"/>
        <v>10647716254.750103</v>
      </c>
      <c r="AJ3017" s="23">
        <f t="shared" si="2187"/>
        <v>6219.922423797766</v>
      </c>
      <c r="AK3017" s="23">
        <f t="shared" si="2188"/>
        <v>0</v>
      </c>
      <c r="AL3017" s="23">
        <f t="shared" si="2213"/>
        <v>7819782.1969585419</v>
      </c>
      <c r="AM3017" s="23">
        <f t="shared" si="2214"/>
        <v>7295765795.4115486</v>
      </c>
      <c r="AN3017" s="16">
        <f t="shared" si="2204"/>
        <v>0</v>
      </c>
      <c r="AO3017" s="23">
        <f t="shared" si="2205"/>
        <v>151657.49664124416</v>
      </c>
      <c r="AP3017" s="22">
        <f t="shared" si="2206"/>
        <v>34135553.601985775</v>
      </c>
      <c r="AQ3017" s="30">
        <f t="shared" si="2189"/>
        <v>21533179074.995796</v>
      </c>
      <c r="AR3017" s="28">
        <f t="shared" si="2190"/>
        <v>10585329787.501413</v>
      </c>
      <c r="AS3017" s="25">
        <f t="shared" si="2191"/>
        <v>200337590.02425668</v>
      </c>
      <c r="AT3017" s="32">
        <f t="shared" si="2192"/>
        <v>0</v>
      </c>
      <c r="AU3017" s="23">
        <f t="shared" si="2193"/>
        <v>0</v>
      </c>
      <c r="AV3017" s="22">
        <f t="shared" si="2194"/>
        <v>3122216344.11937</v>
      </c>
      <c r="AW3017" s="31">
        <f t="shared" si="2207"/>
        <v>14343614023.50568</v>
      </c>
    </row>
    <row r="3018" spans="1:53" s="21" customFormat="1" x14ac:dyDescent="0.25">
      <c r="A3018">
        <f t="shared" si="2215"/>
        <v>841</v>
      </c>
      <c r="B3018" t="s">
        <v>8</v>
      </c>
      <c r="C3018" s="27">
        <f t="shared" si="2172"/>
        <v>0</v>
      </c>
      <c r="D3018" s="27">
        <f t="shared" si="2195"/>
        <v>0</v>
      </c>
      <c r="E3018" s="27" t="b">
        <f t="shared" ref="E3018:E3081" si="2218">IF(OR(I3018&gt;Max_Parcels, AI3018&gt;8000000000),TRUE,FALSE)</f>
        <v>1</v>
      </c>
      <c r="F3018" s="29">
        <f t="shared" si="2173"/>
        <v>0</v>
      </c>
      <c r="G3018" s="27">
        <f t="shared" si="2196"/>
        <v>0</v>
      </c>
      <c r="H3018" s="22">
        <f t="shared" si="2174"/>
        <v>32901738411.552551</v>
      </c>
      <c r="I3018" s="23">
        <f t="shared" si="2175"/>
        <v>132580106.5049091</v>
      </c>
      <c r="J3018" s="23">
        <f t="shared" si="2176"/>
        <v>1086</v>
      </c>
      <c r="K3018" s="19">
        <f t="shared" si="2197"/>
        <v>225.0831931027827</v>
      </c>
      <c r="L3018" s="16">
        <f t="shared" si="2177"/>
        <v>226.94687465149346</v>
      </c>
      <c r="M3018" s="23">
        <f>M3017-IF($B3018="B",(Percent_Rent_In_Elsies*2.49%/12 * H3017)/K3017,0)+IF($B3018="D",N3018,0)+IF(B3018="D",AK3017)+IF(B3018="C",F3017*90%)-(Y3018-Y3017)-IF($B3018="A",Q3017/K3017) + IF($B3018="A",Q3017/K3017)</f>
        <v>-51767817.599028639</v>
      </c>
      <c r="N3018" s="23">
        <f t="shared" si="2178"/>
        <v>0</v>
      </c>
      <c r="O3018" s="22">
        <f t="shared" si="2179"/>
        <v>0</v>
      </c>
      <c r="P3018" s="22">
        <f t="shared" si="2210"/>
        <v>0</v>
      </c>
      <c r="Q3018" s="22">
        <f t="shared" si="2211"/>
        <v>0</v>
      </c>
      <c r="R3018" s="22">
        <f t="shared" si="2180"/>
        <v>402264072.83908707</v>
      </c>
      <c r="S3018" s="16">
        <f t="shared" si="2217"/>
        <v>33466229.021554664</v>
      </c>
      <c r="T3018" s="15">
        <f t="shared" si="2181"/>
        <v>0</v>
      </c>
      <c r="U3018" s="23">
        <f t="shared" si="2198"/>
        <v>1787179.5192428958</v>
      </c>
      <c r="V3018" s="23">
        <f t="shared" si="2199"/>
        <v>148683.82023651377</v>
      </c>
      <c r="W3018" s="23">
        <f t="shared" si="2212"/>
        <v>0</v>
      </c>
      <c r="X3018" s="23">
        <f t="shared" si="2200"/>
        <v>39864702.076930359</v>
      </c>
      <c r="Y3018" s="23">
        <f t="shared" si="2182"/>
        <v>13825559.361691331</v>
      </c>
      <c r="Z3018" s="3">
        <f t="shared" si="2183"/>
        <v>0</v>
      </c>
      <c r="AA3018" s="23">
        <f t="shared" si="2184"/>
        <v>66227969.095156133</v>
      </c>
      <c r="AB3018" s="26">
        <f t="shared" si="2201"/>
        <v>70086276.274228603</v>
      </c>
      <c r="AC3018" s="23">
        <f t="shared" si="2202"/>
        <v>74889487.274228647</v>
      </c>
      <c r="AD3018" s="23">
        <f t="shared" si="2208"/>
        <v>4803211</v>
      </c>
      <c r="AE3018" s="24">
        <f t="shared" si="2216"/>
        <v>70086276.274228647</v>
      </c>
      <c r="AF3018" s="3">
        <f t="shared" si="2203"/>
        <v>1E-4</v>
      </c>
      <c r="AG3018" s="2">
        <f t="shared" si="2185"/>
        <v>0</v>
      </c>
      <c r="AH3018" s="2">
        <f t="shared" si="2186"/>
        <v>187.77849336904103</v>
      </c>
      <c r="AI3018" s="23">
        <f t="shared" si="2209"/>
        <v>10647716254.750103</v>
      </c>
      <c r="AJ3018" s="23">
        <f t="shared" si="2187"/>
        <v>6219.922423797766</v>
      </c>
      <c r="AK3018" s="23">
        <f t="shared" si="2188"/>
        <v>62716.658676610612</v>
      </c>
      <c r="AL3018" s="23">
        <f t="shared" si="2213"/>
        <v>0</v>
      </c>
      <c r="AM3018" s="23">
        <f t="shared" si="2214"/>
        <v>0</v>
      </c>
      <c r="AN3018" s="16">
        <f t="shared" si="2204"/>
        <v>0</v>
      </c>
      <c r="AO3018" s="23">
        <f t="shared" si="2205"/>
        <v>0</v>
      </c>
      <c r="AP3018" s="22">
        <f t="shared" si="2206"/>
        <v>0</v>
      </c>
      <c r="AQ3018" s="30">
        <f t="shared" si="2189"/>
        <v>21533179074.995796</v>
      </c>
      <c r="AR3018" s="28">
        <f t="shared" si="2190"/>
        <v>10585329787.501413</v>
      </c>
      <c r="AS3018" s="25">
        <f t="shared" si="2191"/>
        <v>200337590.02425668</v>
      </c>
      <c r="AT3018" s="32">
        <f t="shared" si="2192"/>
        <v>0</v>
      </c>
      <c r="AU3018" s="23">
        <f t="shared" si="2193"/>
        <v>0</v>
      </c>
      <c r="AV3018" s="22">
        <f t="shared" si="2194"/>
        <v>3122216344.11937</v>
      </c>
      <c r="AW3018" s="31">
        <f t="shared" si="2207"/>
        <v>14343614023.50568</v>
      </c>
      <c r="AX3018"/>
      <c r="AY3018"/>
      <c r="AZ3018"/>
      <c r="BA3018"/>
    </row>
    <row r="3019" spans="1:53" s="21" customFormat="1" x14ac:dyDescent="0.25">
      <c r="A3019">
        <f t="shared" si="2215"/>
        <v>841</v>
      </c>
      <c r="B3019" t="s">
        <v>9</v>
      </c>
      <c r="C3019" s="27">
        <f t="shared" ref="C3019:C3082" si="2219">IF(E3018 = TRUE, 0, IF(AND($B3019="A",P3018&gt;0),P3018,0)+IFERROR(IF($B3019="A",Percent_Elsies*95%*AN3015),0))</f>
        <v>0</v>
      </c>
      <c r="D3019" s="27">
        <f t="shared" si="2195"/>
        <v>0</v>
      </c>
      <c r="E3019" s="27" t="b">
        <f t="shared" si="2218"/>
        <v>1</v>
      </c>
      <c r="F3019" s="29">
        <f t="shared" ref="F3019:F3082" si="2220">D3019/K3019</f>
        <v>0</v>
      </c>
      <c r="G3019" s="27">
        <f t="shared" si="2196"/>
        <v>0</v>
      </c>
      <c r="H3019" s="22">
        <f t="shared" ref="H3019:H3082" si="2221">(H3018*K3019/K3018+G3019+D3019)*IF(B3019="A",(1+Inflation_Rate/12),1)</f>
        <v>32901738411.552551</v>
      </c>
      <c r="I3019" s="23">
        <f t="shared" ref="I3019:I3082" si="2222">I3018+(G3019+D3019)/L3019</f>
        <v>132580106.5049091</v>
      </c>
      <c r="J3019" s="23">
        <f t="shared" ref="J3019:J3082" si="2223">J3018+IF(AND($B3019="A",M3019&lt;0,AR3018&gt;0,E3018=FALSE),MIN(_xlfn.FLOOR.MATH(1 + (-M3019*2)/(Buy_On_Revalue)),30),0)</f>
        <v>1086</v>
      </c>
      <c r="K3019" s="19">
        <f t="shared" si="2197"/>
        <v>225.0831931027827</v>
      </c>
      <c r="L3019" s="16">
        <f t="shared" ref="L3019:L3082" si="2224">(L3018/K3018)*K3019*IF(B3019="A",(1+Inflation_Rate/12),1)</f>
        <v>226.94687465149346</v>
      </c>
      <c r="M3019" s="23">
        <f>M3018-IF($B3019="B",(Percent_Rent_In_Elsies*2.49%/12 * H3018)/K3018,0)+IF($B3019="D",N3019,0)+IF(B3019="D",AK3018)+IF(B3019="C",F3018*90%)-(Y3019-Y3018)-IF($B3019="A",Q3018/K3018) + IF($B3019="A",Q3018/K3018)</f>
        <v>-51705100.94035203</v>
      </c>
      <c r="N3019" s="23">
        <f t="shared" ref="N3019:N3082" si="2225">IF(B3019="D", IF(V3018&gt;(Percent_Elsies*(S3018+V3018)),V3018-(Percent_Elsies)*(S3018+V3018),0),0)</f>
        <v>0</v>
      </c>
      <c r="O3019" s="22">
        <f t="shared" ref="O3019:O3082" si="2226">IF(B3019="D",IF(S3018&gt;Percent_Dollars*(S3018+V3018),S3018-(Percent_Dollars*(S3018+V3018)),0),0)</f>
        <v>23381755.169017311</v>
      </c>
      <c r="P3019" s="22">
        <f t="shared" si="2210"/>
        <v>0</v>
      </c>
      <c r="Q3019" s="22">
        <f t="shared" si="2211"/>
        <v>0</v>
      </c>
      <c r="R3019" s="22">
        <f t="shared" ref="R3019:R3082" si="2227">R3018+IF($B3019="B",5%*AN3019,0)-IF(B3019="B",R3018/12,0)+IF($B3019="C", AP3018,0)</f>
        <v>402264072.83908707</v>
      </c>
      <c r="S3019" s="16">
        <f t="shared" si="2217"/>
        <v>0</v>
      </c>
      <c r="T3019" s="15">
        <f t="shared" ref="T3019:T3082" si="2228">IF($B3019="E",0,T3018+IF(B3019="B", Percent_Dollars*95%*AN3019,0)  + IF($B3019="D",N3019*MM_Bottom*K3019)+IF($B3019="D",S3018-O3019))</f>
        <v>10084473.852537353</v>
      </c>
      <c r="U3019" s="23">
        <f t="shared" si="2198"/>
        <v>1787179.5192428958</v>
      </c>
      <c r="V3019" s="23">
        <f t="shared" si="2199"/>
        <v>0</v>
      </c>
      <c r="W3019" s="23">
        <f t="shared" si="2212"/>
        <v>148683.82023651377</v>
      </c>
      <c r="X3019" s="23">
        <f t="shared" si="2200"/>
        <v>39864702.076930359</v>
      </c>
      <c r="Y3019" s="23">
        <f t="shared" ref="Y3019:Y3082" si="2229">50%*$H$10*(AS3018/$AS$10)*((4/3)/12+2.49%/4)</f>
        <v>13825559.361691331</v>
      </c>
      <c r="Z3019" s="3">
        <f t="shared" ref="Z3019:Z3082" si="2230">IF($B3019="E",W3018*3.5%/Percent_Elsies,0)</f>
        <v>0</v>
      </c>
      <c r="AA3019" s="23">
        <f t="shared" ref="AA3019:AA3082" si="2231">AA3018+IF($B3019="E",W3018*52.5%/Percent_Elsies,0)-IF($B3019="D",AK3018)</f>
        <v>66165252.436479524</v>
      </c>
      <c r="AB3019" s="26">
        <f t="shared" si="2201"/>
        <v>70086276.274228603</v>
      </c>
      <c r="AC3019" s="23">
        <f t="shared" si="2202"/>
        <v>74889487.274228647</v>
      </c>
      <c r="AD3019" s="23">
        <f t="shared" si="2208"/>
        <v>4803211</v>
      </c>
      <c r="AE3019" s="24">
        <f t="shared" si="2216"/>
        <v>70086276.274228647</v>
      </c>
      <c r="AF3019" s="3">
        <f t="shared" si="2203"/>
        <v>0</v>
      </c>
      <c r="AG3019" s="2">
        <f t="shared" ref="AG3019:AG3082" si="2232">IF($B3019="E",(Z3019/AF3017)*12,0)</f>
        <v>0</v>
      </c>
      <c r="AH3019" s="2">
        <f t="shared" ref="AH3019:AH3082" si="2233">40%*H3019/AE3019</f>
        <v>187.77849336904103</v>
      </c>
      <c r="AI3019" s="23">
        <f t="shared" si="2209"/>
        <v>10637633064.896053</v>
      </c>
      <c r="AJ3019" s="23">
        <f t="shared" ref="AJ3019:AJ3082" si="2234">AJ3018*K3018/K3019</f>
        <v>6219.922423797766</v>
      </c>
      <c r="AK3019" s="23">
        <f t="shared" ref="AK3019:AK3082" si="2235">IF($B3019="C",((37/25)*1000/K3019)*AI3019/1000000 - AM3018/1000000,0)</f>
        <v>0</v>
      </c>
      <c r="AL3019" s="23">
        <f t="shared" si="2213"/>
        <v>0</v>
      </c>
      <c r="AM3019" s="23">
        <f t="shared" si="2214"/>
        <v>0</v>
      </c>
      <c r="AN3019" s="16">
        <f t="shared" si="2204"/>
        <v>0</v>
      </c>
      <c r="AO3019" s="23">
        <f t="shared" si="2205"/>
        <v>0</v>
      </c>
      <c r="AP3019" s="22">
        <f t="shared" si="2206"/>
        <v>0</v>
      </c>
      <c r="AQ3019" s="30">
        <f t="shared" ref="AQ3019:AQ3082" si="2236">(AQ3018+IF($B3019="B",AN3019*(5%+95%*Percent_Dollars))+IFERROR(IF($B3019="A",AN3015*95%*Percent_Elsies),0)+IF($B3019="B",D3019)+AP3019+IF($B3019="B",(Percent_Rent_In_Elsies*2.49%*H3018/12)*MM_Top,0)-IF($B3019="C",F3018*MM_Bottom*K3019*65%)) + IF($B3019="A",Q3018*(MM_Top - MM_Bottom)) - IF($B3019="A",Q3018)</f>
        <v>21533179074.995796</v>
      </c>
      <c r="AR3019" s="28">
        <f t="shared" ref="AR3019:AR3082" si="2237">(AR3018+IF($B3019="B",((Percent_Rent_In_Elsies)*2.49%*H3018/12)*MM_Top,0)-IF($B3019="D",N3019*MM_Bottom*K3019)-IF($B3019="C",F3018*MM_Bottom*K3019*65%)) + IF($B3019="A",Q3018*(MM_Top - MM_Bottom))</f>
        <v>10585329787.501413</v>
      </c>
      <c r="AS3019" s="25">
        <f t="shared" ref="AS3019:AS3082" si="2238">AS3018+G3019+D3019</f>
        <v>200337590.02425668</v>
      </c>
      <c r="AT3019" s="32">
        <f t="shared" ref="AT3019:AT3082" si="2239">IF($B3019="E",W3018*7%/Percent_Elsies,0)</f>
        <v>0</v>
      </c>
      <c r="AU3019" s="23">
        <f t="shared" ref="AU3019:AU3082" si="2240">IF($B3019="E",W3018*7%/Percent_Elsies,0)</f>
        <v>0</v>
      </c>
      <c r="AV3019" s="22">
        <f t="shared" ref="AV3019:AV3082" si="2241">AV3018+IF($B3019="E",T3018*30%/Percent_Dollars)</f>
        <v>3122216344.11937</v>
      </c>
      <c r="AW3019" s="31">
        <f t="shared" si="2207"/>
        <v>14343614023.50568</v>
      </c>
      <c r="AX3019"/>
      <c r="AY3019"/>
      <c r="AZ3019"/>
      <c r="BA3019"/>
    </row>
    <row r="3020" spans="1:53" x14ac:dyDescent="0.25">
      <c r="A3020" s="21">
        <f t="shared" si="2215"/>
        <v>841</v>
      </c>
      <c r="B3020" s="21" t="s">
        <v>28</v>
      </c>
      <c r="C3020" s="27">
        <f t="shared" si="2219"/>
        <v>0</v>
      </c>
      <c r="D3020" s="27">
        <f t="shared" ref="D3020:D3083" si="2242">IF(AND($B3020="B",M3020&lt;0,AR3019&gt;0,E3019=FALSE),MIN(AR3019,Buy_On_Revalue*K3020*(J3019-J3018)),0)</f>
        <v>0</v>
      </c>
      <c r="E3020" s="27" t="b">
        <f t="shared" si="2218"/>
        <v>1</v>
      </c>
      <c r="F3020" s="29">
        <f t="shared" si="2220"/>
        <v>0</v>
      </c>
      <c r="G3020" s="27">
        <f t="shared" ref="G3020:G3083" si="2243">C3020</f>
        <v>0</v>
      </c>
      <c r="H3020" s="22">
        <f t="shared" si="2221"/>
        <v>32901738411.552551</v>
      </c>
      <c r="I3020" s="23">
        <f t="shared" si="2222"/>
        <v>132580106.5049091</v>
      </c>
      <c r="J3020" s="23">
        <f t="shared" si="2223"/>
        <v>1086</v>
      </c>
      <c r="K3020" s="19">
        <f t="shared" ref="K3020:K3083" si="2244">IF(J3020-J3019 &gt; 0,K3019*(1+0.005)^(J3020-J3019),K3019)</f>
        <v>225.0831931027827</v>
      </c>
      <c r="L3020" s="16">
        <f t="shared" si="2224"/>
        <v>226.94687465149346</v>
      </c>
      <c r="M3020" s="23">
        <f>M3019-IF($B3020="B",(Percent_Rent_In_Elsies*2.49%/12 * H3019)/K3019,0)+IF($B3020="D",N3020,0)+IF(B3020="D",AK3019)+IF(B3020="C",F3019*90%)-(Y3020-Y3019)-IF($B3020="A",Q3019/K3019) + IF($B3020="A",Q3019/K3019)</f>
        <v>-51705100.94035203</v>
      </c>
      <c r="N3020" s="23">
        <f t="shared" si="2225"/>
        <v>0</v>
      </c>
      <c r="O3020" s="22">
        <f t="shared" si="2226"/>
        <v>0</v>
      </c>
      <c r="P3020" s="22">
        <f t="shared" si="2210"/>
        <v>23381755.169017311</v>
      </c>
      <c r="Q3020" s="22">
        <f t="shared" si="2211"/>
        <v>0</v>
      </c>
      <c r="R3020" s="22">
        <f t="shared" si="2227"/>
        <v>402264072.83908707</v>
      </c>
      <c r="S3020" s="16">
        <f t="shared" si="2217"/>
        <v>0</v>
      </c>
      <c r="T3020" s="15">
        <f t="shared" si="2228"/>
        <v>0</v>
      </c>
      <c r="U3020" s="23">
        <f t="shared" ref="U3020:U3083" si="2245">U3019-IF($B3020="B",U3019/12)+IF($B3020="C",AO3019)+IF(B3020="C",F3019*10%)</f>
        <v>1787179.5192428958</v>
      </c>
      <c r="V3020" s="23">
        <f t="shared" ref="V3020:V3083" si="2246">IF($B3020="D", 0, V3019+IF($B3020="B",U3019/12,0))</f>
        <v>0</v>
      </c>
      <c r="W3020" s="23">
        <f t="shared" si="2212"/>
        <v>0</v>
      </c>
      <c r="X3020" s="23">
        <f t="shared" ref="X3020:X3083" si="2247">X3019+IFERROR(IF($B3020="A",Z3019,0),0)  + AT3019 + AU3019 - IF($B3020="A",Q3019/K3019)</f>
        <v>39864702.076930359</v>
      </c>
      <c r="Y3020" s="23">
        <f t="shared" si="2229"/>
        <v>13825559.361691331</v>
      </c>
      <c r="Z3020" s="3">
        <f t="shared" si="2230"/>
        <v>7434.1910118256892</v>
      </c>
      <c r="AA3020" s="23">
        <f t="shared" si="2231"/>
        <v>66276765.301656909</v>
      </c>
      <c r="AB3020" s="26">
        <f t="shared" ref="AB3020:AB3083" si="2248">M3020+SUM(U3020:AA3020)+AO3020+AT3020+AU3020</f>
        <v>70086276.274228603</v>
      </c>
      <c r="AC3020" s="23">
        <f t="shared" ref="AC3020:AC3083" si="2249">AC3019+G3020+IF($B3020="C",F3019)</f>
        <v>74889487.274228647</v>
      </c>
      <c r="AD3020" s="23">
        <f t="shared" si="2208"/>
        <v>4803211</v>
      </c>
      <c r="AE3020" s="24">
        <f t="shared" si="2216"/>
        <v>70086276.274228647</v>
      </c>
      <c r="AF3020" s="3">
        <f t="shared" ref="AF3020:AF3083" si="2250">IF($B3020="C",MAX(AE3020-AA3020-Y3020-U3020-V3020-W3020-AO3020-AT3020-AU3020,0.0001),0)</f>
        <v>0</v>
      </c>
      <c r="AG3020" s="2">
        <f t="shared" si="2232"/>
        <v>892102921.41908264</v>
      </c>
      <c r="AH3020" s="2">
        <f t="shared" si="2233"/>
        <v>187.77849336904103</v>
      </c>
      <c r="AI3020" s="23">
        <f t="shared" si="2209"/>
        <v>10655561401.871887</v>
      </c>
      <c r="AJ3020" s="23">
        <f t="shared" si="2234"/>
        <v>6219.922423797766</v>
      </c>
      <c r="AK3020" s="23">
        <f t="shared" si="2235"/>
        <v>0</v>
      </c>
      <c r="AL3020" s="23">
        <f t="shared" si="2213"/>
        <v>0</v>
      </c>
      <c r="AM3020" s="23">
        <f t="shared" si="2214"/>
        <v>0</v>
      </c>
      <c r="AN3020" s="16">
        <f t="shared" ref="AN3020:AN3083" si="2251">IF($B3020="B",(G3014)/2,0)</f>
        <v>0</v>
      </c>
      <c r="AO3020" s="23">
        <f t="shared" ref="AO3020:AO3083" si="2252">IF($B3020="B",(Percent_Rent_In_Elsies*2.49%/12*H3019)/K3019,0)</f>
        <v>0</v>
      </c>
      <c r="AP3020" s="22">
        <f t="shared" ref="AP3020:AP3083" si="2253">IF($B3020="B",(1-Percent_Rent_In_Elsies)*2.49%*H3019/12,0)</f>
        <v>0</v>
      </c>
      <c r="AQ3020" s="30">
        <f t="shared" si="2236"/>
        <v>21533179074.995796</v>
      </c>
      <c r="AR3020" s="28">
        <f t="shared" si="2237"/>
        <v>10585329787.501413</v>
      </c>
      <c r="AS3020" s="25">
        <f t="shared" si="2238"/>
        <v>200337590.02425668</v>
      </c>
      <c r="AT3020" s="32">
        <f t="shared" si="2239"/>
        <v>14868.382023651378</v>
      </c>
      <c r="AU3020" s="23">
        <f t="shared" si="2240"/>
        <v>14868.382023651378</v>
      </c>
      <c r="AV3020" s="22">
        <f t="shared" si="2241"/>
        <v>3132300817.9719071</v>
      </c>
      <c r="AW3020" s="31">
        <f t="shared" ref="AW3020:AW3083" si="2254">SUM(AR3020:AS3020)+AV3020 +SUM(O3020:T3020)+AP3020</f>
        <v>14343614023.50568</v>
      </c>
    </row>
    <row r="3021" spans="1:53" x14ac:dyDescent="0.25">
      <c r="A3021">
        <f t="shared" si="2215"/>
        <v>842</v>
      </c>
      <c r="B3021" t="s">
        <v>6</v>
      </c>
      <c r="C3021" s="27">
        <f t="shared" si="2219"/>
        <v>0</v>
      </c>
      <c r="D3021" s="27">
        <f t="shared" si="2242"/>
        <v>0</v>
      </c>
      <c r="E3021" s="27" t="b">
        <f t="shared" si="2218"/>
        <v>1</v>
      </c>
      <c r="F3021" s="29">
        <f t="shared" si="2220"/>
        <v>0</v>
      </c>
      <c r="G3021" s="27">
        <f t="shared" si="2243"/>
        <v>0</v>
      </c>
      <c r="H3021" s="22">
        <f t="shared" si="2221"/>
        <v>32956574642.238472</v>
      </c>
      <c r="I3021" s="23">
        <f t="shared" si="2222"/>
        <v>132580106.5049091</v>
      </c>
      <c r="J3021" s="23">
        <f t="shared" si="2223"/>
        <v>1086</v>
      </c>
      <c r="K3021" s="19">
        <f t="shared" si="2244"/>
        <v>225.0831931027827</v>
      </c>
      <c r="L3021" s="16">
        <f t="shared" si="2224"/>
        <v>227.32511944257928</v>
      </c>
      <c r="M3021" s="23">
        <f>M3020-IF($B3021="B",(Percent_Rent_In_Elsies*2.49%/12 * H3020)/K3020,0)+IF($B3021="D",N3021,0)+IF(B3021="D",AK3020)+IF(B3021="C",F3020*90%)-(Y3021-Y3020)-IF($B3021="A",Q3020/K3020) + IF($B3021="A",Q3020/K3020)</f>
        <v>-51705100.94035203</v>
      </c>
      <c r="N3021" s="23">
        <f t="shared" si="2225"/>
        <v>0</v>
      </c>
      <c r="O3021" s="22">
        <f t="shared" si="2226"/>
        <v>0</v>
      </c>
      <c r="P3021" s="22">
        <f t="shared" si="2210"/>
        <v>0</v>
      </c>
      <c r="Q3021" s="22">
        <f t="shared" si="2211"/>
        <v>0</v>
      </c>
      <c r="R3021" s="22">
        <f t="shared" si="2227"/>
        <v>402264072.83908707</v>
      </c>
      <c r="S3021" s="16">
        <f t="shared" si="2217"/>
        <v>0</v>
      </c>
      <c r="T3021" s="15">
        <f t="shared" si="2228"/>
        <v>0</v>
      </c>
      <c r="U3021" s="23">
        <f t="shared" si="2245"/>
        <v>1787179.5192428958</v>
      </c>
      <c r="V3021" s="23">
        <f t="shared" si="2246"/>
        <v>0</v>
      </c>
      <c r="W3021" s="23">
        <f t="shared" si="2212"/>
        <v>0</v>
      </c>
      <c r="X3021" s="23">
        <f t="shared" si="2247"/>
        <v>39901873.031989492</v>
      </c>
      <c r="Y3021" s="23">
        <f t="shared" si="2229"/>
        <v>13825559.361691331</v>
      </c>
      <c r="Z3021" s="3">
        <f t="shared" si="2230"/>
        <v>0</v>
      </c>
      <c r="AA3021" s="23">
        <f t="shared" si="2231"/>
        <v>66276765.301656909</v>
      </c>
      <c r="AB3021" s="26">
        <f t="shared" si="2248"/>
        <v>70086276.274228603</v>
      </c>
      <c r="AC3021" s="23">
        <f t="shared" si="2249"/>
        <v>74889487.274228647</v>
      </c>
      <c r="AD3021" s="23">
        <f t="shared" ref="AD3021:AD3084" si="2255">AD3020</f>
        <v>4803211</v>
      </c>
      <c r="AE3021" s="24">
        <f t="shared" si="2216"/>
        <v>70086276.274228647</v>
      </c>
      <c r="AF3021" s="3">
        <f t="shared" si="2250"/>
        <v>0</v>
      </c>
      <c r="AG3021" s="2">
        <f t="shared" si="2232"/>
        <v>0</v>
      </c>
      <c r="AH3021" s="2">
        <f t="shared" si="2233"/>
        <v>188.09145752465608</v>
      </c>
      <c r="AI3021" s="23">
        <f t="shared" ref="AI3021:AI3084" si="2256">AA3021/(AJ3021/1000000)</f>
        <v>10655561401.871887</v>
      </c>
      <c r="AJ3021" s="23">
        <f t="shared" si="2234"/>
        <v>6219.922423797766</v>
      </c>
      <c r="AK3021" s="23">
        <f t="shared" si="2235"/>
        <v>0</v>
      </c>
      <c r="AL3021" s="23">
        <f t="shared" si="2213"/>
        <v>0</v>
      </c>
      <c r="AM3021" s="23">
        <f t="shared" si="2214"/>
        <v>0</v>
      </c>
      <c r="AN3021" s="16">
        <f t="shared" si="2251"/>
        <v>0</v>
      </c>
      <c r="AO3021" s="23">
        <f t="shared" si="2252"/>
        <v>0</v>
      </c>
      <c r="AP3021" s="22">
        <f t="shared" si="2253"/>
        <v>0</v>
      </c>
      <c r="AQ3021" s="30">
        <f t="shared" si="2236"/>
        <v>21533179074.995796</v>
      </c>
      <c r="AR3021" s="28">
        <f t="shared" si="2237"/>
        <v>10585329787.501413</v>
      </c>
      <c r="AS3021" s="25">
        <f t="shared" si="2238"/>
        <v>200337590.02425668</v>
      </c>
      <c r="AT3021" s="32">
        <f t="shared" si="2239"/>
        <v>0</v>
      </c>
      <c r="AU3021" s="23">
        <f t="shared" si="2240"/>
        <v>0</v>
      </c>
      <c r="AV3021" s="22">
        <f t="shared" si="2241"/>
        <v>3132300817.9719071</v>
      </c>
      <c r="AW3021" s="31">
        <f t="shared" si="2254"/>
        <v>14320232268.336662</v>
      </c>
    </row>
    <row r="3022" spans="1:53" x14ac:dyDescent="0.25">
      <c r="A3022">
        <f t="shared" si="2215"/>
        <v>842</v>
      </c>
      <c r="B3022" t="s">
        <v>7</v>
      </c>
      <c r="C3022" s="27">
        <f t="shared" si="2219"/>
        <v>0</v>
      </c>
      <c r="D3022" s="27">
        <f t="shared" si="2242"/>
        <v>0</v>
      </c>
      <c r="E3022" s="27" t="b">
        <f t="shared" si="2218"/>
        <v>1</v>
      </c>
      <c r="F3022" s="29">
        <f t="shared" si="2220"/>
        <v>0</v>
      </c>
      <c r="G3022" s="27">
        <f t="shared" si="2243"/>
        <v>0</v>
      </c>
      <c r="H3022" s="22">
        <f t="shared" si="2221"/>
        <v>32956574642.238472</v>
      </c>
      <c r="I3022" s="23">
        <f t="shared" si="2222"/>
        <v>132580106.5049091</v>
      </c>
      <c r="J3022" s="23">
        <f t="shared" si="2223"/>
        <v>1086</v>
      </c>
      <c r="K3022" s="19">
        <f t="shared" si="2244"/>
        <v>225.0831931027827</v>
      </c>
      <c r="L3022" s="16">
        <f t="shared" si="2224"/>
        <v>227.32511944257928</v>
      </c>
      <c r="M3022" s="23">
        <f>M3021-IF($B3022="B",(Percent_Rent_In_Elsies*2.49%/12 * H3021)/K3021,0)+IF($B3022="D",N3022,0)+IF(B3022="D",AK3021)+IF(B3022="C",F3021*90%)-(Y3022-Y3021)-IF($B3022="A",Q3021/K3021) + IF($B3022="A",Q3021/K3021)</f>
        <v>-51857011.199487679</v>
      </c>
      <c r="N3022" s="23">
        <f t="shared" si="2225"/>
        <v>0</v>
      </c>
      <c r="O3022" s="22">
        <f t="shared" si="2226"/>
        <v>0</v>
      </c>
      <c r="P3022" s="22">
        <f t="shared" si="2210"/>
        <v>0</v>
      </c>
      <c r="Q3022" s="22">
        <f t="shared" si="2211"/>
        <v>0</v>
      </c>
      <c r="R3022" s="22">
        <f t="shared" si="2227"/>
        <v>368742066.76916313</v>
      </c>
      <c r="S3022" s="16">
        <f t="shared" si="2217"/>
        <v>33522006.069923922</v>
      </c>
      <c r="T3022" s="15">
        <f t="shared" si="2228"/>
        <v>0</v>
      </c>
      <c r="U3022" s="23">
        <f t="shared" si="2245"/>
        <v>1638247.892639321</v>
      </c>
      <c r="V3022" s="23">
        <f t="shared" si="2246"/>
        <v>148931.62660357464</v>
      </c>
      <c r="W3022" s="23">
        <f t="shared" si="2212"/>
        <v>0</v>
      </c>
      <c r="X3022" s="23">
        <f t="shared" si="2247"/>
        <v>39901873.031989492</v>
      </c>
      <c r="Y3022" s="23">
        <f t="shared" si="2229"/>
        <v>13825559.361691331</v>
      </c>
      <c r="Z3022" s="3">
        <f t="shared" si="2230"/>
        <v>0</v>
      </c>
      <c r="AA3022" s="23">
        <f t="shared" si="2231"/>
        <v>66276765.301656909</v>
      </c>
      <c r="AB3022" s="26">
        <f t="shared" si="2248"/>
        <v>70086276.274228588</v>
      </c>
      <c r="AC3022" s="23">
        <f t="shared" si="2249"/>
        <v>74889487.274228647</v>
      </c>
      <c r="AD3022" s="23">
        <f t="shared" si="2255"/>
        <v>4803211</v>
      </c>
      <c r="AE3022" s="24">
        <f t="shared" si="2216"/>
        <v>70086276.274228647</v>
      </c>
      <c r="AF3022" s="3">
        <f t="shared" si="2250"/>
        <v>0</v>
      </c>
      <c r="AG3022" s="2">
        <f t="shared" si="2232"/>
        <v>0</v>
      </c>
      <c r="AH3022" s="2">
        <f t="shared" si="2233"/>
        <v>188.09145752465608</v>
      </c>
      <c r="AI3022" s="23">
        <f t="shared" si="2256"/>
        <v>10655561401.871887</v>
      </c>
      <c r="AJ3022" s="23">
        <f t="shared" si="2234"/>
        <v>6219.922423797766</v>
      </c>
      <c r="AK3022" s="23">
        <f t="shared" si="2235"/>
        <v>0</v>
      </c>
      <c r="AL3022" s="23">
        <f t="shared" si="2213"/>
        <v>7845147.1217842102</v>
      </c>
      <c r="AM3022" s="23">
        <f t="shared" si="2214"/>
        <v>7319430975.1167173</v>
      </c>
      <c r="AN3022" s="16">
        <f t="shared" si="2251"/>
        <v>0</v>
      </c>
      <c r="AO3022" s="23">
        <f t="shared" si="2252"/>
        <v>151910.25913564622</v>
      </c>
      <c r="AP3022" s="22">
        <f t="shared" si="2253"/>
        <v>34192446.191322416</v>
      </c>
      <c r="AQ3022" s="30">
        <f t="shared" si="2236"/>
        <v>21601273331.585815</v>
      </c>
      <c r="AR3022" s="28">
        <f t="shared" si="2237"/>
        <v>10619231597.90011</v>
      </c>
      <c r="AS3022" s="25">
        <f t="shared" si="2238"/>
        <v>200337590.02425668</v>
      </c>
      <c r="AT3022" s="32">
        <f t="shared" si="2239"/>
        <v>0</v>
      </c>
      <c r="AU3022" s="23">
        <f t="shared" si="2240"/>
        <v>0</v>
      </c>
      <c r="AV3022" s="22">
        <f t="shared" si="2241"/>
        <v>3132300817.9719071</v>
      </c>
      <c r="AW3022" s="31">
        <f t="shared" si="2254"/>
        <v>14388326524.926682</v>
      </c>
    </row>
    <row r="3023" spans="1:53" x14ac:dyDescent="0.25">
      <c r="A3023">
        <f t="shared" si="2215"/>
        <v>842</v>
      </c>
      <c r="B3023" t="s">
        <v>8</v>
      </c>
      <c r="C3023" s="27">
        <f t="shared" si="2219"/>
        <v>0</v>
      </c>
      <c r="D3023" s="27">
        <f t="shared" si="2242"/>
        <v>0</v>
      </c>
      <c r="E3023" s="27" t="b">
        <f t="shared" si="2218"/>
        <v>1</v>
      </c>
      <c r="F3023" s="29">
        <f t="shared" si="2220"/>
        <v>0</v>
      </c>
      <c r="G3023" s="27">
        <f t="shared" si="2243"/>
        <v>0</v>
      </c>
      <c r="H3023" s="22">
        <f t="shared" si="2221"/>
        <v>32956574642.238472</v>
      </c>
      <c r="I3023" s="23">
        <f t="shared" si="2222"/>
        <v>132580106.5049091</v>
      </c>
      <c r="J3023" s="23">
        <f t="shared" si="2223"/>
        <v>1086</v>
      </c>
      <c r="K3023" s="19">
        <f t="shared" si="2244"/>
        <v>225.0831931027827</v>
      </c>
      <c r="L3023" s="16">
        <f t="shared" si="2224"/>
        <v>227.32511944257928</v>
      </c>
      <c r="M3023" s="23">
        <f>M3022-IF($B3023="B",(Percent_Rent_In_Elsies*2.49%/12 * H3022)/K3022,0)+IF($B3023="D",N3023,0)+IF(B3023="D",AK3022)+IF(B3023="C",F3022*90%)-(Y3023-Y3022)-IF($B3023="A",Q3022/K3022) + IF($B3023="A",Q3022/K3022)</f>
        <v>-51857011.199487679</v>
      </c>
      <c r="N3023" s="23">
        <f t="shared" si="2225"/>
        <v>0</v>
      </c>
      <c r="O3023" s="22">
        <f t="shared" si="2226"/>
        <v>0</v>
      </c>
      <c r="P3023" s="22">
        <f t="shared" ref="P3023:P3086" si="2257">IF(AG3023 &gt; Retail_Freeze_Above, O3022,0)</f>
        <v>0</v>
      </c>
      <c r="Q3023" s="22">
        <f t="shared" ref="Q3023:Q3086" si="2258">IF(AG3023&lt;=Retail_Freeze_Above,O3022,0)</f>
        <v>0</v>
      </c>
      <c r="R3023" s="22">
        <f t="shared" si="2227"/>
        <v>402934512.96048558</v>
      </c>
      <c r="S3023" s="16">
        <f t="shared" si="2217"/>
        <v>33522006.069923922</v>
      </c>
      <c r="T3023" s="15">
        <f t="shared" si="2228"/>
        <v>0</v>
      </c>
      <c r="U3023" s="23">
        <f t="shared" si="2245"/>
        <v>1790158.1517749673</v>
      </c>
      <c r="V3023" s="23">
        <f t="shared" si="2246"/>
        <v>148931.62660357464</v>
      </c>
      <c r="W3023" s="23">
        <f t="shared" ref="W3023:W3086" si="2259">IF($B3023="E",0,W3022+IF(B3023="D",V3022,0)+IF($B3023="A",G3023))-IF($B3023="D",N3023)+IF($B3023="A",Q3022/K3022)</f>
        <v>0</v>
      </c>
      <c r="X3023" s="23">
        <f t="shared" si="2247"/>
        <v>39901873.031989492</v>
      </c>
      <c r="Y3023" s="23">
        <f t="shared" si="2229"/>
        <v>13825559.361691331</v>
      </c>
      <c r="Z3023" s="3">
        <f t="shared" si="2230"/>
        <v>0</v>
      </c>
      <c r="AA3023" s="23">
        <f t="shared" si="2231"/>
        <v>66276765.301656909</v>
      </c>
      <c r="AB3023" s="26">
        <f t="shared" si="2248"/>
        <v>70086276.274228603</v>
      </c>
      <c r="AC3023" s="23">
        <f t="shared" si="2249"/>
        <v>74889487.274228647</v>
      </c>
      <c r="AD3023" s="23">
        <f t="shared" si="2255"/>
        <v>4803211</v>
      </c>
      <c r="AE3023" s="24">
        <f t="shared" si="2216"/>
        <v>70086276.274228647</v>
      </c>
      <c r="AF3023" s="3">
        <f t="shared" si="2250"/>
        <v>1E-4</v>
      </c>
      <c r="AG3023" s="2">
        <f t="shared" si="2232"/>
        <v>0</v>
      </c>
      <c r="AH3023" s="2">
        <f t="shared" si="2233"/>
        <v>188.09145752465608</v>
      </c>
      <c r="AI3023" s="23">
        <f t="shared" si="2256"/>
        <v>10655561401.871887</v>
      </c>
      <c r="AJ3023" s="23">
        <f t="shared" si="2234"/>
        <v>6219.922423797766</v>
      </c>
      <c r="AK3023" s="23">
        <f t="shared" si="2235"/>
        <v>62744.578058063416</v>
      </c>
      <c r="AL3023" s="23">
        <f t="shared" si="2213"/>
        <v>0</v>
      </c>
      <c r="AM3023" s="23">
        <f t="shared" si="2214"/>
        <v>0</v>
      </c>
      <c r="AN3023" s="16">
        <f t="shared" si="2251"/>
        <v>0</v>
      </c>
      <c r="AO3023" s="23">
        <f t="shared" si="2252"/>
        <v>0</v>
      </c>
      <c r="AP3023" s="22">
        <f t="shared" si="2253"/>
        <v>0</v>
      </c>
      <c r="AQ3023" s="30">
        <f t="shared" si="2236"/>
        <v>21601273331.585815</v>
      </c>
      <c r="AR3023" s="28">
        <f t="shared" si="2237"/>
        <v>10619231597.90011</v>
      </c>
      <c r="AS3023" s="25">
        <f t="shared" si="2238"/>
        <v>200337590.02425668</v>
      </c>
      <c r="AT3023" s="32">
        <f t="shared" si="2239"/>
        <v>0</v>
      </c>
      <c r="AU3023" s="23">
        <f t="shared" si="2240"/>
        <v>0</v>
      </c>
      <c r="AV3023" s="22">
        <f t="shared" si="2241"/>
        <v>3132300817.9719071</v>
      </c>
      <c r="AW3023" s="31">
        <f t="shared" si="2254"/>
        <v>14388326524.926682</v>
      </c>
    </row>
    <row r="3024" spans="1:53" x14ac:dyDescent="0.25">
      <c r="A3024" s="21">
        <f t="shared" si="2215"/>
        <v>842</v>
      </c>
      <c r="B3024" s="21" t="s">
        <v>9</v>
      </c>
      <c r="C3024" s="27">
        <f t="shared" si="2219"/>
        <v>0</v>
      </c>
      <c r="D3024" s="27">
        <f t="shared" si="2242"/>
        <v>0</v>
      </c>
      <c r="E3024" s="27" t="b">
        <f t="shared" si="2218"/>
        <v>1</v>
      </c>
      <c r="F3024" s="29">
        <f t="shared" si="2220"/>
        <v>0</v>
      </c>
      <c r="G3024" s="27">
        <f t="shared" si="2243"/>
        <v>0</v>
      </c>
      <c r="H3024" s="22">
        <f t="shared" si="2221"/>
        <v>32956574642.238472</v>
      </c>
      <c r="I3024" s="23">
        <f t="shared" si="2222"/>
        <v>132580106.5049091</v>
      </c>
      <c r="J3024" s="23">
        <f t="shared" si="2223"/>
        <v>1086</v>
      </c>
      <c r="K3024" s="19">
        <f t="shared" si="2244"/>
        <v>225.0831931027827</v>
      </c>
      <c r="L3024" s="16">
        <f t="shared" si="2224"/>
        <v>227.32511944257928</v>
      </c>
      <c r="M3024" s="23">
        <f>M3023-IF($B3024="B",(Percent_Rent_In_Elsies*2.49%/12 * H3023)/K3023,0)+IF($B3024="D",N3024,0)+IF(B3024="D",AK3023)+IF(B3024="C",F3023*90%)-(Y3024-Y3023)-IF($B3024="A",Q3023/K3023) + IF($B3024="A",Q3023/K3023)</f>
        <v>-51794266.621429615</v>
      </c>
      <c r="N3024" s="23">
        <f t="shared" si="2225"/>
        <v>0</v>
      </c>
      <c r="O3024" s="22">
        <f t="shared" si="2226"/>
        <v>23420724.760965675</v>
      </c>
      <c r="P3024" s="22">
        <f t="shared" si="2257"/>
        <v>0</v>
      </c>
      <c r="Q3024" s="22">
        <f t="shared" si="2258"/>
        <v>0</v>
      </c>
      <c r="R3024" s="22">
        <f t="shared" si="2227"/>
        <v>402934512.96048558</v>
      </c>
      <c r="S3024" s="16">
        <f t="shared" si="2217"/>
        <v>0</v>
      </c>
      <c r="T3024" s="15">
        <f t="shared" si="2228"/>
        <v>10101281.308958247</v>
      </c>
      <c r="U3024" s="23">
        <f t="shared" si="2245"/>
        <v>1790158.1517749673</v>
      </c>
      <c r="V3024" s="23">
        <f t="shared" si="2246"/>
        <v>0</v>
      </c>
      <c r="W3024" s="23">
        <f t="shared" si="2259"/>
        <v>148931.62660357464</v>
      </c>
      <c r="X3024" s="23">
        <f t="shared" si="2247"/>
        <v>39901873.031989492</v>
      </c>
      <c r="Y3024" s="23">
        <f t="shared" si="2229"/>
        <v>13825559.361691331</v>
      </c>
      <c r="Z3024" s="3">
        <f t="shared" si="2230"/>
        <v>0</v>
      </c>
      <c r="AA3024" s="23">
        <f t="shared" si="2231"/>
        <v>66214020.723598845</v>
      </c>
      <c r="AB3024" s="26">
        <f t="shared" si="2248"/>
        <v>70086276.274228603</v>
      </c>
      <c r="AC3024" s="23">
        <f t="shared" si="2249"/>
        <v>74889487.274228647</v>
      </c>
      <c r="AD3024" s="23">
        <f t="shared" si="2255"/>
        <v>4803211</v>
      </c>
      <c r="AE3024" s="24">
        <f t="shared" si="2216"/>
        <v>70086276.274228647</v>
      </c>
      <c r="AF3024" s="3">
        <f t="shared" si="2250"/>
        <v>0</v>
      </c>
      <c r="AG3024" s="2">
        <f t="shared" si="2232"/>
        <v>0</v>
      </c>
      <c r="AH3024" s="2">
        <f t="shared" si="2233"/>
        <v>188.09145752465608</v>
      </c>
      <c r="AI3024" s="23">
        <f t="shared" si="2256"/>
        <v>10645473723.315319</v>
      </c>
      <c r="AJ3024" s="23">
        <f t="shared" si="2234"/>
        <v>6219.922423797766</v>
      </c>
      <c r="AK3024" s="23">
        <f t="shared" si="2235"/>
        <v>0</v>
      </c>
      <c r="AL3024" s="23">
        <f t="shared" ref="AL3024:AL3087" si="2260">IF($B3024="B",AI3024-AI3019,0)</f>
        <v>0</v>
      </c>
      <c r="AM3024" s="23">
        <f t="shared" si="2214"/>
        <v>0</v>
      </c>
      <c r="AN3024" s="16">
        <f t="shared" si="2251"/>
        <v>0</v>
      </c>
      <c r="AO3024" s="23">
        <f t="shared" si="2252"/>
        <v>0</v>
      </c>
      <c r="AP3024" s="22">
        <f t="shared" si="2253"/>
        <v>0</v>
      </c>
      <c r="AQ3024" s="30">
        <f t="shared" si="2236"/>
        <v>21601273331.585815</v>
      </c>
      <c r="AR3024" s="28">
        <f t="shared" si="2237"/>
        <v>10619231597.90011</v>
      </c>
      <c r="AS3024" s="25">
        <f t="shared" si="2238"/>
        <v>200337590.02425668</v>
      </c>
      <c r="AT3024" s="32">
        <f t="shared" si="2239"/>
        <v>0</v>
      </c>
      <c r="AU3024" s="23">
        <f t="shared" si="2240"/>
        <v>0</v>
      </c>
      <c r="AV3024" s="22">
        <f t="shared" si="2241"/>
        <v>3132300817.9719071</v>
      </c>
      <c r="AW3024" s="31">
        <f t="shared" si="2254"/>
        <v>14388326524.926682</v>
      </c>
      <c r="AX3024" s="21"/>
      <c r="AY3024" s="21"/>
      <c r="AZ3024" s="21"/>
      <c r="BA3024" s="21"/>
    </row>
    <row r="3025" spans="1:53" x14ac:dyDescent="0.25">
      <c r="A3025" s="21">
        <f t="shared" si="2215"/>
        <v>842</v>
      </c>
      <c r="B3025" s="21" t="s">
        <v>28</v>
      </c>
      <c r="C3025" s="27">
        <f t="shared" si="2219"/>
        <v>0</v>
      </c>
      <c r="D3025" s="27">
        <f t="shared" si="2242"/>
        <v>0</v>
      </c>
      <c r="E3025" s="27" t="b">
        <f t="shared" si="2218"/>
        <v>1</v>
      </c>
      <c r="F3025" s="29">
        <f t="shared" si="2220"/>
        <v>0</v>
      </c>
      <c r="G3025" s="27">
        <f t="shared" si="2243"/>
        <v>0</v>
      </c>
      <c r="H3025" s="22">
        <f t="shared" si="2221"/>
        <v>32956574642.238472</v>
      </c>
      <c r="I3025" s="23">
        <f t="shared" si="2222"/>
        <v>132580106.5049091</v>
      </c>
      <c r="J3025" s="23">
        <f t="shared" si="2223"/>
        <v>1086</v>
      </c>
      <c r="K3025" s="19">
        <f t="shared" si="2244"/>
        <v>225.0831931027827</v>
      </c>
      <c r="L3025" s="16">
        <f t="shared" si="2224"/>
        <v>227.32511944257928</v>
      </c>
      <c r="M3025" s="23">
        <f>M3024-IF($B3025="B",(Percent_Rent_In_Elsies*2.49%/12 * H3024)/K3024,0)+IF($B3025="D",N3025,0)+IF(B3025="D",AK3024)+IF(B3025="C",F3024*90%)-(Y3025-Y3024)-IF($B3025="A",Q3024/K3024) + IF($B3025="A",Q3024/K3024)</f>
        <v>-51794266.621429615</v>
      </c>
      <c r="N3025" s="23">
        <f t="shared" si="2225"/>
        <v>0</v>
      </c>
      <c r="O3025" s="22">
        <f t="shared" si="2226"/>
        <v>0</v>
      </c>
      <c r="P3025" s="22">
        <f t="shared" si="2257"/>
        <v>23420724.760965675</v>
      </c>
      <c r="Q3025" s="22">
        <f t="shared" si="2258"/>
        <v>0</v>
      </c>
      <c r="R3025" s="22">
        <f t="shared" si="2227"/>
        <v>402934512.96048558</v>
      </c>
      <c r="S3025" s="16">
        <f t="shared" si="2217"/>
        <v>0</v>
      </c>
      <c r="T3025" s="15">
        <f t="shared" si="2228"/>
        <v>0</v>
      </c>
      <c r="U3025" s="23">
        <f t="shared" si="2245"/>
        <v>1790158.1517749673</v>
      </c>
      <c r="V3025" s="23">
        <f t="shared" si="2246"/>
        <v>0</v>
      </c>
      <c r="W3025" s="23">
        <f t="shared" si="2259"/>
        <v>0</v>
      </c>
      <c r="X3025" s="23">
        <f t="shared" si="2247"/>
        <v>39901873.031989492</v>
      </c>
      <c r="Y3025" s="23">
        <f t="shared" si="2229"/>
        <v>13825559.361691331</v>
      </c>
      <c r="Z3025" s="3">
        <f t="shared" si="2230"/>
        <v>7446.5813301787339</v>
      </c>
      <c r="AA3025" s="23">
        <f t="shared" si="2231"/>
        <v>66325719.443551525</v>
      </c>
      <c r="AB3025" s="26">
        <f t="shared" si="2248"/>
        <v>70086276.274228603</v>
      </c>
      <c r="AC3025" s="23">
        <f t="shared" si="2249"/>
        <v>74889487.274228647</v>
      </c>
      <c r="AD3025" s="23">
        <f t="shared" si="2255"/>
        <v>4803211</v>
      </c>
      <c r="AE3025" s="24">
        <f t="shared" si="2216"/>
        <v>70086276.274228647</v>
      </c>
      <c r="AF3025" s="3">
        <f t="shared" si="2250"/>
        <v>0</v>
      </c>
      <c r="AG3025" s="2">
        <f t="shared" si="2232"/>
        <v>893589759.62144804</v>
      </c>
      <c r="AH3025" s="2">
        <f t="shared" si="2233"/>
        <v>188.09145752465608</v>
      </c>
      <c r="AI3025" s="23">
        <f t="shared" si="2256"/>
        <v>10663431940.852777</v>
      </c>
      <c r="AJ3025" s="23">
        <f t="shared" si="2234"/>
        <v>6219.922423797766</v>
      </c>
      <c r="AK3025" s="23">
        <f t="shared" si="2235"/>
        <v>0</v>
      </c>
      <c r="AL3025" s="23">
        <f t="shared" si="2260"/>
        <v>0</v>
      </c>
      <c r="AM3025" s="23">
        <f t="shared" ref="AM3025:AM3088" si="2261">IF($B3025="B",50%*AL3025*30%*AJ3025,0)</f>
        <v>0</v>
      </c>
      <c r="AN3025" s="16">
        <f t="shared" si="2251"/>
        <v>0</v>
      </c>
      <c r="AO3025" s="23">
        <f t="shared" si="2252"/>
        <v>0</v>
      </c>
      <c r="AP3025" s="22">
        <f t="shared" si="2253"/>
        <v>0</v>
      </c>
      <c r="AQ3025" s="30">
        <f t="shared" si="2236"/>
        <v>21601273331.585815</v>
      </c>
      <c r="AR3025" s="28">
        <f t="shared" si="2237"/>
        <v>10619231597.90011</v>
      </c>
      <c r="AS3025" s="25">
        <f t="shared" si="2238"/>
        <v>200337590.02425668</v>
      </c>
      <c r="AT3025" s="32">
        <f t="shared" si="2239"/>
        <v>14893.162660357468</v>
      </c>
      <c r="AU3025" s="23">
        <f t="shared" si="2240"/>
        <v>14893.162660357468</v>
      </c>
      <c r="AV3025" s="22">
        <f t="shared" si="2241"/>
        <v>3142402099.2808652</v>
      </c>
      <c r="AW3025" s="31">
        <f t="shared" si="2254"/>
        <v>14388326524.926682</v>
      </c>
      <c r="AX3025" s="21"/>
      <c r="AY3025" s="21"/>
      <c r="AZ3025" s="21"/>
      <c r="BA3025" s="21"/>
    </row>
    <row r="3026" spans="1:53" x14ac:dyDescent="0.25">
      <c r="A3026">
        <f t="shared" si="2215"/>
        <v>843</v>
      </c>
      <c r="B3026" t="s">
        <v>6</v>
      </c>
      <c r="C3026" s="27">
        <f t="shared" si="2219"/>
        <v>0</v>
      </c>
      <c r="D3026" s="27">
        <f t="shared" si="2242"/>
        <v>0</v>
      </c>
      <c r="E3026" s="27" t="b">
        <f t="shared" si="2218"/>
        <v>1</v>
      </c>
      <c r="F3026" s="29">
        <f t="shared" si="2220"/>
        <v>0</v>
      </c>
      <c r="G3026" s="27">
        <f t="shared" si="2243"/>
        <v>0</v>
      </c>
      <c r="H3026" s="22">
        <f t="shared" si="2221"/>
        <v>33011502266.642204</v>
      </c>
      <c r="I3026" s="23">
        <f t="shared" si="2222"/>
        <v>132580106.5049091</v>
      </c>
      <c r="J3026" s="23">
        <f t="shared" si="2223"/>
        <v>1086</v>
      </c>
      <c r="K3026" s="19">
        <f t="shared" si="2244"/>
        <v>225.0831931027827</v>
      </c>
      <c r="L3026" s="16">
        <f t="shared" si="2224"/>
        <v>227.70399464165024</v>
      </c>
      <c r="M3026" s="23">
        <f>M3025-IF($B3026="B",(Percent_Rent_In_Elsies*2.49%/12 * H3025)/K3025,0)+IF($B3026="D",N3026,0)+IF(B3026="D",AK3025)+IF(B3026="C",F3025*90%)-(Y3026-Y3025)-IF($B3026="A",Q3025/K3025) + IF($B3026="A",Q3025/K3025)</f>
        <v>-51794266.621429615</v>
      </c>
      <c r="N3026" s="23">
        <f t="shared" si="2225"/>
        <v>0</v>
      </c>
      <c r="O3026" s="22">
        <f t="shared" si="2226"/>
        <v>0</v>
      </c>
      <c r="P3026" s="22">
        <f t="shared" si="2257"/>
        <v>0</v>
      </c>
      <c r="Q3026" s="22">
        <f t="shared" si="2258"/>
        <v>0</v>
      </c>
      <c r="R3026" s="22">
        <f t="shared" si="2227"/>
        <v>402934512.96048558</v>
      </c>
      <c r="S3026" s="16">
        <f t="shared" si="2217"/>
        <v>0</v>
      </c>
      <c r="T3026" s="15">
        <f t="shared" si="2228"/>
        <v>0</v>
      </c>
      <c r="U3026" s="23">
        <f t="shared" si="2245"/>
        <v>1790158.1517749673</v>
      </c>
      <c r="V3026" s="23">
        <f t="shared" si="2246"/>
        <v>0</v>
      </c>
      <c r="W3026" s="23">
        <f t="shared" si="2259"/>
        <v>0</v>
      </c>
      <c r="X3026" s="23">
        <f t="shared" si="2247"/>
        <v>39939105.938640393</v>
      </c>
      <c r="Y3026" s="23">
        <f t="shared" si="2229"/>
        <v>13825559.361691331</v>
      </c>
      <c r="Z3026" s="3">
        <f t="shared" si="2230"/>
        <v>0</v>
      </c>
      <c r="AA3026" s="23">
        <f t="shared" si="2231"/>
        <v>66325719.443551525</v>
      </c>
      <c r="AB3026" s="26">
        <f t="shared" si="2248"/>
        <v>70086276.274228603</v>
      </c>
      <c r="AC3026" s="23">
        <f t="shared" si="2249"/>
        <v>74889487.274228647</v>
      </c>
      <c r="AD3026" s="23">
        <f t="shared" si="2255"/>
        <v>4803211</v>
      </c>
      <c r="AE3026" s="24">
        <f t="shared" si="2216"/>
        <v>70086276.274228647</v>
      </c>
      <c r="AF3026" s="3">
        <f t="shared" si="2250"/>
        <v>0</v>
      </c>
      <c r="AG3026" s="2">
        <f t="shared" si="2232"/>
        <v>0</v>
      </c>
      <c r="AH3026" s="2">
        <f t="shared" si="2233"/>
        <v>188.4049432871972</v>
      </c>
      <c r="AI3026" s="23">
        <f t="shared" si="2256"/>
        <v>10663431940.852777</v>
      </c>
      <c r="AJ3026" s="23">
        <f t="shared" si="2234"/>
        <v>6219.922423797766</v>
      </c>
      <c r="AK3026" s="23">
        <f t="shared" si="2235"/>
        <v>0</v>
      </c>
      <c r="AL3026" s="23">
        <f t="shared" si="2260"/>
        <v>0</v>
      </c>
      <c r="AM3026" s="23">
        <f t="shared" si="2261"/>
        <v>0</v>
      </c>
      <c r="AN3026" s="16">
        <f t="shared" si="2251"/>
        <v>0</v>
      </c>
      <c r="AO3026" s="23">
        <f t="shared" si="2252"/>
        <v>0</v>
      </c>
      <c r="AP3026" s="22">
        <f t="shared" si="2253"/>
        <v>0</v>
      </c>
      <c r="AQ3026" s="30">
        <f t="shared" si="2236"/>
        <v>21601273331.585815</v>
      </c>
      <c r="AR3026" s="28">
        <f t="shared" si="2237"/>
        <v>10619231597.90011</v>
      </c>
      <c r="AS3026" s="25">
        <f t="shared" si="2238"/>
        <v>200337590.02425668</v>
      </c>
      <c r="AT3026" s="32">
        <f t="shared" si="2239"/>
        <v>0</v>
      </c>
      <c r="AU3026" s="23">
        <f t="shared" si="2240"/>
        <v>0</v>
      </c>
      <c r="AV3026" s="22">
        <f t="shared" si="2241"/>
        <v>3142402099.2808652</v>
      </c>
      <c r="AW3026" s="31">
        <f t="shared" si="2254"/>
        <v>14364905800.165716</v>
      </c>
    </row>
    <row r="3027" spans="1:53" x14ac:dyDescent="0.25">
      <c r="A3027">
        <f t="shared" si="2215"/>
        <v>843</v>
      </c>
      <c r="B3027" t="s">
        <v>7</v>
      </c>
      <c r="C3027" s="27">
        <f t="shared" si="2219"/>
        <v>0</v>
      </c>
      <c r="D3027" s="27">
        <f t="shared" si="2242"/>
        <v>0</v>
      </c>
      <c r="E3027" s="27" t="b">
        <f t="shared" si="2218"/>
        <v>1</v>
      </c>
      <c r="F3027" s="29">
        <f t="shared" si="2220"/>
        <v>0</v>
      </c>
      <c r="G3027" s="27">
        <f t="shared" si="2243"/>
        <v>0</v>
      </c>
      <c r="H3027" s="22">
        <f t="shared" si="2221"/>
        <v>33011502266.642204</v>
      </c>
      <c r="I3027" s="23">
        <f t="shared" si="2222"/>
        <v>132580106.5049091</v>
      </c>
      <c r="J3027" s="23">
        <f t="shared" si="2223"/>
        <v>1086</v>
      </c>
      <c r="K3027" s="19">
        <f t="shared" si="2244"/>
        <v>225.0831931027827</v>
      </c>
      <c r="L3027" s="16">
        <f t="shared" si="2224"/>
        <v>227.70399464165024</v>
      </c>
      <c r="M3027" s="23">
        <f>M3026-IF($B3027="B",(Percent_Rent_In_Elsies*2.49%/12 * H3026)/K3026,0)+IF($B3027="D",N3027,0)+IF(B3027="D",AK3026)+IF(B3027="C",F3026*90%)-(Y3027-Y3026)-IF($B3027="A",Q3026/K3026) + IF($B3027="A",Q3026/K3026)</f>
        <v>-51946430.064330488</v>
      </c>
      <c r="N3027" s="23">
        <f t="shared" si="2225"/>
        <v>0</v>
      </c>
      <c r="O3027" s="22">
        <f t="shared" si="2226"/>
        <v>0</v>
      </c>
      <c r="P3027" s="22">
        <f t="shared" si="2257"/>
        <v>0</v>
      </c>
      <c r="Q3027" s="22">
        <f t="shared" si="2258"/>
        <v>0</v>
      </c>
      <c r="R3027" s="22">
        <f t="shared" si="2227"/>
        <v>369356636.88044512</v>
      </c>
      <c r="S3027" s="16">
        <f t="shared" si="2217"/>
        <v>33577876.080040462</v>
      </c>
      <c r="T3027" s="15">
        <f t="shared" si="2228"/>
        <v>0</v>
      </c>
      <c r="U3027" s="23">
        <f t="shared" si="2245"/>
        <v>1640978.3057937201</v>
      </c>
      <c r="V3027" s="23">
        <f t="shared" si="2246"/>
        <v>149179.84598124729</v>
      </c>
      <c r="W3027" s="23">
        <f t="shared" si="2259"/>
        <v>0</v>
      </c>
      <c r="X3027" s="23">
        <f t="shared" si="2247"/>
        <v>39939105.938640393</v>
      </c>
      <c r="Y3027" s="23">
        <f t="shared" si="2229"/>
        <v>13825559.361691331</v>
      </c>
      <c r="Z3027" s="3">
        <f t="shared" si="2230"/>
        <v>0</v>
      </c>
      <c r="AA3027" s="23">
        <f t="shared" si="2231"/>
        <v>66325719.443551525</v>
      </c>
      <c r="AB3027" s="26">
        <f t="shared" si="2248"/>
        <v>70086276.274228603</v>
      </c>
      <c r="AC3027" s="23">
        <f t="shared" si="2249"/>
        <v>74889487.274228647</v>
      </c>
      <c r="AD3027" s="23">
        <f t="shared" si="2255"/>
        <v>4803211</v>
      </c>
      <c r="AE3027" s="24">
        <f t="shared" si="2216"/>
        <v>70086276.274228647</v>
      </c>
      <c r="AF3027" s="3">
        <f t="shared" si="2250"/>
        <v>0</v>
      </c>
      <c r="AG3027" s="2">
        <f t="shared" si="2232"/>
        <v>0</v>
      </c>
      <c r="AH3027" s="2">
        <f t="shared" si="2233"/>
        <v>188.4049432871972</v>
      </c>
      <c r="AI3027" s="23">
        <f t="shared" si="2256"/>
        <v>10663431940.852777</v>
      </c>
      <c r="AJ3027" s="23">
        <f t="shared" si="2234"/>
        <v>6219.922423797766</v>
      </c>
      <c r="AK3027" s="23">
        <f t="shared" si="2235"/>
        <v>0</v>
      </c>
      <c r="AL3027" s="23">
        <f t="shared" si="2260"/>
        <v>7870538.980890274</v>
      </c>
      <c r="AM3027" s="23">
        <f t="shared" si="2261"/>
        <v>7343121284.1920738</v>
      </c>
      <c r="AN3027" s="16">
        <f t="shared" si="2251"/>
        <v>0</v>
      </c>
      <c r="AO3027" s="23">
        <f t="shared" si="2252"/>
        <v>152163.44290087229</v>
      </c>
      <c r="AP3027" s="22">
        <f t="shared" si="2253"/>
        <v>34249433.60164129</v>
      </c>
      <c r="AQ3027" s="30">
        <f t="shared" si="2236"/>
        <v>21669481078.603485</v>
      </c>
      <c r="AR3027" s="28">
        <f t="shared" si="2237"/>
        <v>10653189911.316137</v>
      </c>
      <c r="AS3027" s="25">
        <f t="shared" si="2238"/>
        <v>200337590.02425668</v>
      </c>
      <c r="AT3027" s="32">
        <f t="shared" si="2239"/>
        <v>0</v>
      </c>
      <c r="AU3027" s="23">
        <f t="shared" si="2240"/>
        <v>0</v>
      </c>
      <c r="AV3027" s="22">
        <f t="shared" si="2241"/>
        <v>3142402099.2808652</v>
      </c>
      <c r="AW3027" s="31">
        <f t="shared" si="2254"/>
        <v>14433113547.183384</v>
      </c>
    </row>
    <row r="3028" spans="1:53" s="21" customFormat="1" x14ac:dyDescent="0.25">
      <c r="A3028">
        <f t="shared" si="2215"/>
        <v>843</v>
      </c>
      <c r="B3028" t="s">
        <v>8</v>
      </c>
      <c r="C3028" s="27">
        <f t="shared" si="2219"/>
        <v>0</v>
      </c>
      <c r="D3028" s="27">
        <f t="shared" si="2242"/>
        <v>0</v>
      </c>
      <c r="E3028" s="27" t="b">
        <f t="shared" si="2218"/>
        <v>1</v>
      </c>
      <c r="F3028" s="29">
        <f t="shared" si="2220"/>
        <v>0</v>
      </c>
      <c r="G3028" s="27">
        <f t="shared" si="2243"/>
        <v>0</v>
      </c>
      <c r="H3028" s="22">
        <f t="shared" si="2221"/>
        <v>33011502266.642204</v>
      </c>
      <c r="I3028" s="23">
        <f t="shared" si="2222"/>
        <v>132580106.5049091</v>
      </c>
      <c r="J3028" s="23">
        <f t="shared" si="2223"/>
        <v>1086</v>
      </c>
      <c r="K3028" s="19">
        <f t="shared" si="2244"/>
        <v>225.0831931027827</v>
      </c>
      <c r="L3028" s="16">
        <f t="shared" si="2224"/>
        <v>227.70399464165024</v>
      </c>
      <c r="M3028" s="23">
        <f>M3027-IF($B3028="B",(Percent_Rent_In_Elsies*2.49%/12 * H3027)/K3027,0)+IF($B3028="D",N3028,0)+IF(B3028="D",AK3027)+IF(B3028="C",F3027*90%)-(Y3028-Y3027)-IF($B3028="A",Q3027/K3027) + IF($B3028="A",Q3027/K3027)</f>
        <v>-51946430.064330488</v>
      </c>
      <c r="N3028" s="23">
        <f t="shared" si="2225"/>
        <v>0</v>
      </c>
      <c r="O3028" s="22">
        <f t="shared" si="2226"/>
        <v>0</v>
      </c>
      <c r="P3028" s="22">
        <f t="shared" si="2257"/>
        <v>0</v>
      </c>
      <c r="Q3028" s="22">
        <f t="shared" si="2258"/>
        <v>0</v>
      </c>
      <c r="R3028" s="22">
        <f t="shared" si="2227"/>
        <v>403606070.48208642</v>
      </c>
      <c r="S3028" s="16">
        <f t="shared" si="2217"/>
        <v>33577876.080040462</v>
      </c>
      <c r="T3028" s="15">
        <f t="shared" si="2228"/>
        <v>0</v>
      </c>
      <c r="U3028" s="23">
        <f t="shared" si="2245"/>
        <v>1793141.7486945924</v>
      </c>
      <c r="V3028" s="23">
        <f t="shared" si="2246"/>
        <v>149179.84598124729</v>
      </c>
      <c r="W3028" s="23">
        <f t="shared" si="2259"/>
        <v>0</v>
      </c>
      <c r="X3028" s="23">
        <f t="shared" si="2247"/>
        <v>39939105.938640393</v>
      </c>
      <c r="Y3028" s="23">
        <f t="shared" si="2229"/>
        <v>13825559.361691331</v>
      </c>
      <c r="Z3028" s="3">
        <f t="shared" si="2230"/>
        <v>0</v>
      </c>
      <c r="AA3028" s="23">
        <f t="shared" si="2231"/>
        <v>66325719.443551525</v>
      </c>
      <c r="AB3028" s="26">
        <f t="shared" si="2248"/>
        <v>70086276.274228603</v>
      </c>
      <c r="AC3028" s="23">
        <f t="shared" si="2249"/>
        <v>74889487.274228647</v>
      </c>
      <c r="AD3028" s="23">
        <f t="shared" si="2255"/>
        <v>4803211</v>
      </c>
      <c r="AE3028" s="24">
        <f t="shared" si="2216"/>
        <v>70086276.274228647</v>
      </c>
      <c r="AF3028" s="3">
        <f t="shared" si="2250"/>
        <v>1E-4</v>
      </c>
      <c r="AG3028" s="2">
        <f t="shared" si="2232"/>
        <v>0</v>
      </c>
      <c r="AH3028" s="2">
        <f t="shared" si="2233"/>
        <v>188.4049432871972</v>
      </c>
      <c r="AI3028" s="23">
        <f t="shared" si="2256"/>
        <v>10663431940.852777</v>
      </c>
      <c r="AJ3028" s="23">
        <f t="shared" si="2234"/>
        <v>6219.922423797766</v>
      </c>
      <c r="AK3028" s="23">
        <f t="shared" si="2235"/>
        <v>62772.639270419495</v>
      </c>
      <c r="AL3028" s="23">
        <f t="shared" si="2260"/>
        <v>0</v>
      </c>
      <c r="AM3028" s="23">
        <f t="shared" si="2261"/>
        <v>0</v>
      </c>
      <c r="AN3028" s="16">
        <f t="shared" si="2251"/>
        <v>0</v>
      </c>
      <c r="AO3028" s="23">
        <f t="shared" si="2252"/>
        <v>0</v>
      </c>
      <c r="AP3028" s="22">
        <f t="shared" si="2253"/>
        <v>0</v>
      </c>
      <c r="AQ3028" s="30">
        <f t="shared" si="2236"/>
        <v>21669481078.603485</v>
      </c>
      <c r="AR3028" s="28">
        <f t="shared" si="2237"/>
        <v>10653189911.316137</v>
      </c>
      <c r="AS3028" s="25">
        <f t="shared" si="2238"/>
        <v>200337590.02425668</v>
      </c>
      <c r="AT3028" s="32">
        <f t="shared" si="2239"/>
        <v>0</v>
      </c>
      <c r="AU3028" s="23">
        <f t="shared" si="2240"/>
        <v>0</v>
      </c>
      <c r="AV3028" s="22">
        <f t="shared" si="2241"/>
        <v>3142402099.2808652</v>
      </c>
      <c r="AW3028" s="31">
        <f t="shared" si="2254"/>
        <v>14433113547.183384</v>
      </c>
      <c r="AX3028"/>
      <c r="AY3028"/>
      <c r="AZ3028"/>
      <c r="BA3028"/>
    </row>
    <row r="3029" spans="1:53" s="21" customFormat="1" x14ac:dyDescent="0.25">
      <c r="A3029">
        <f t="shared" si="2215"/>
        <v>843</v>
      </c>
      <c r="B3029" t="s">
        <v>9</v>
      </c>
      <c r="C3029" s="27">
        <f t="shared" si="2219"/>
        <v>0</v>
      </c>
      <c r="D3029" s="27">
        <f t="shared" si="2242"/>
        <v>0</v>
      </c>
      <c r="E3029" s="27" t="b">
        <f t="shared" si="2218"/>
        <v>1</v>
      </c>
      <c r="F3029" s="29">
        <f t="shared" si="2220"/>
        <v>0</v>
      </c>
      <c r="G3029" s="27">
        <f t="shared" si="2243"/>
        <v>0</v>
      </c>
      <c r="H3029" s="22">
        <f t="shared" si="2221"/>
        <v>33011502266.642204</v>
      </c>
      <c r="I3029" s="23">
        <f t="shared" si="2222"/>
        <v>132580106.5049091</v>
      </c>
      <c r="J3029" s="23">
        <f t="shared" si="2223"/>
        <v>1086</v>
      </c>
      <c r="K3029" s="19">
        <f t="shared" si="2244"/>
        <v>225.0831931027827</v>
      </c>
      <c r="L3029" s="16">
        <f t="shared" si="2224"/>
        <v>227.70399464165024</v>
      </c>
      <c r="M3029" s="23">
        <f>M3028-IF($B3029="B",(Percent_Rent_In_Elsies*2.49%/12 * H3028)/K3028,0)+IF($B3029="D",N3029,0)+IF(B3029="D",AK3028)+IF(B3029="C",F3028*90%)-(Y3029-Y3028)-IF($B3029="A",Q3028/K3028) + IF($B3029="A",Q3028/K3028)</f>
        <v>-51883657.425060071</v>
      </c>
      <c r="N3029" s="23">
        <f t="shared" si="2225"/>
        <v>0</v>
      </c>
      <c r="O3029" s="22">
        <f t="shared" si="2226"/>
        <v>23459759.302233949</v>
      </c>
      <c r="P3029" s="22">
        <f t="shared" si="2257"/>
        <v>0</v>
      </c>
      <c r="Q3029" s="22">
        <f t="shared" si="2258"/>
        <v>0</v>
      </c>
      <c r="R3029" s="22">
        <f t="shared" si="2227"/>
        <v>403606070.48208642</v>
      </c>
      <c r="S3029" s="16">
        <f t="shared" si="2217"/>
        <v>0</v>
      </c>
      <c r="T3029" s="15">
        <f t="shared" si="2228"/>
        <v>10118116.777806513</v>
      </c>
      <c r="U3029" s="23">
        <f t="shared" si="2245"/>
        <v>1793141.7486945924</v>
      </c>
      <c r="V3029" s="23">
        <f t="shared" si="2246"/>
        <v>0</v>
      </c>
      <c r="W3029" s="23">
        <f t="shared" si="2259"/>
        <v>149179.84598124729</v>
      </c>
      <c r="X3029" s="23">
        <f t="shared" si="2247"/>
        <v>39939105.938640393</v>
      </c>
      <c r="Y3029" s="23">
        <f t="shared" si="2229"/>
        <v>13825559.361691331</v>
      </c>
      <c r="Z3029" s="3">
        <f t="shared" si="2230"/>
        <v>0</v>
      </c>
      <c r="AA3029" s="23">
        <f t="shared" si="2231"/>
        <v>66262946.804281108</v>
      </c>
      <c r="AB3029" s="26">
        <f t="shared" si="2248"/>
        <v>70086276.274228603</v>
      </c>
      <c r="AC3029" s="23">
        <f t="shared" si="2249"/>
        <v>74889487.274228647</v>
      </c>
      <c r="AD3029" s="23">
        <f t="shared" si="2255"/>
        <v>4803211</v>
      </c>
      <c r="AE3029" s="24">
        <f t="shared" si="2216"/>
        <v>70086276.274228647</v>
      </c>
      <c r="AF3029" s="3">
        <f t="shared" si="2250"/>
        <v>0</v>
      </c>
      <c r="AG3029" s="2">
        <f t="shared" si="2232"/>
        <v>0</v>
      </c>
      <c r="AH3029" s="2">
        <f t="shared" si="2233"/>
        <v>188.4049432871972</v>
      </c>
      <c r="AI3029" s="23">
        <f t="shared" si="2256"/>
        <v>10653339750.79101</v>
      </c>
      <c r="AJ3029" s="23">
        <f t="shared" si="2234"/>
        <v>6219.922423797766</v>
      </c>
      <c r="AK3029" s="23">
        <f t="shared" si="2235"/>
        <v>0</v>
      </c>
      <c r="AL3029" s="23">
        <f t="shared" si="2260"/>
        <v>0</v>
      </c>
      <c r="AM3029" s="23">
        <f t="shared" si="2261"/>
        <v>0</v>
      </c>
      <c r="AN3029" s="16">
        <f t="shared" si="2251"/>
        <v>0</v>
      </c>
      <c r="AO3029" s="23">
        <f t="shared" si="2252"/>
        <v>0</v>
      </c>
      <c r="AP3029" s="22">
        <f t="shared" si="2253"/>
        <v>0</v>
      </c>
      <c r="AQ3029" s="30">
        <f t="shared" si="2236"/>
        <v>21669481078.603485</v>
      </c>
      <c r="AR3029" s="28">
        <f t="shared" si="2237"/>
        <v>10653189911.316137</v>
      </c>
      <c r="AS3029" s="25">
        <f t="shared" si="2238"/>
        <v>200337590.02425668</v>
      </c>
      <c r="AT3029" s="32">
        <f t="shared" si="2239"/>
        <v>0</v>
      </c>
      <c r="AU3029" s="23">
        <f t="shared" si="2240"/>
        <v>0</v>
      </c>
      <c r="AV3029" s="22">
        <f t="shared" si="2241"/>
        <v>3142402099.2808652</v>
      </c>
      <c r="AW3029" s="31">
        <f t="shared" si="2254"/>
        <v>14433113547.183384</v>
      </c>
      <c r="AX3029"/>
      <c r="AY3029"/>
      <c r="AZ3029"/>
      <c r="BA3029"/>
    </row>
    <row r="3030" spans="1:53" x14ac:dyDescent="0.25">
      <c r="A3030" s="21">
        <f t="shared" si="2215"/>
        <v>843</v>
      </c>
      <c r="B3030" s="21" t="s">
        <v>28</v>
      </c>
      <c r="C3030" s="27">
        <f t="shared" si="2219"/>
        <v>0</v>
      </c>
      <c r="D3030" s="27">
        <f t="shared" si="2242"/>
        <v>0</v>
      </c>
      <c r="E3030" s="27" t="b">
        <f t="shared" si="2218"/>
        <v>1</v>
      </c>
      <c r="F3030" s="29">
        <f t="shared" si="2220"/>
        <v>0</v>
      </c>
      <c r="G3030" s="27">
        <f t="shared" si="2243"/>
        <v>0</v>
      </c>
      <c r="H3030" s="22">
        <f t="shared" si="2221"/>
        <v>33011502266.642204</v>
      </c>
      <c r="I3030" s="23">
        <f t="shared" si="2222"/>
        <v>132580106.5049091</v>
      </c>
      <c r="J3030" s="23">
        <f t="shared" si="2223"/>
        <v>1086</v>
      </c>
      <c r="K3030" s="19">
        <f t="shared" si="2244"/>
        <v>225.0831931027827</v>
      </c>
      <c r="L3030" s="16">
        <f t="shared" si="2224"/>
        <v>227.70399464165024</v>
      </c>
      <c r="M3030" s="23">
        <f>M3029-IF($B3030="B",(Percent_Rent_In_Elsies*2.49%/12 * H3029)/K3029,0)+IF($B3030="D",N3030,0)+IF(B3030="D",AK3029)+IF(B3030="C",F3029*90%)-(Y3030-Y3029)-IF($B3030="A",Q3029/K3029) + IF($B3030="A",Q3029/K3029)</f>
        <v>-51883657.425060071</v>
      </c>
      <c r="N3030" s="23">
        <f t="shared" si="2225"/>
        <v>0</v>
      </c>
      <c r="O3030" s="22">
        <f t="shared" si="2226"/>
        <v>0</v>
      </c>
      <c r="P3030" s="22">
        <f t="shared" si="2257"/>
        <v>23459759.302233949</v>
      </c>
      <c r="Q3030" s="22">
        <f t="shared" si="2258"/>
        <v>0</v>
      </c>
      <c r="R3030" s="22">
        <f t="shared" si="2227"/>
        <v>403606070.48208642</v>
      </c>
      <c r="S3030" s="16">
        <f t="shared" si="2217"/>
        <v>0</v>
      </c>
      <c r="T3030" s="15">
        <f t="shared" si="2228"/>
        <v>0</v>
      </c>
      <c r="U3030" s="23">
        <f t="shared" si="2245"/>
        <v>1793141.7486945924</v>
      </c>
      <c r="V3030" s="23">
        <f t="shared" si="2246"/>
        <v>0</v>
      </c>
      <c r="W3030" s="23">
        <f t="shared" si="2259"/>
        <v>0</v>
      </c>
      <c r="X3030" s="23">
        <f t="shared" si="2247"/>
        <v>39939105.938640393</v>
      </c>
      <c r="Y3030" s="23">
        <f t="shared" si="2229"/>
        <v>13825559.361691331</v>
      </c>
      <c r="Z3030" s="3">
        <f t="shared" si="2230"/>
        <v>7458.9922990623663</v>
      </c>
      <c r="AA3030" s="23">
        <f t="shared" si="2231"/>
        <v>66374831.688767046</v>
      </c>
      <c r="AB3030" s="26">
        <f t="shared" si="2248"/>
        <v>70086276.274228632</v>
      </c>
      <c r="AC3030" s="23">
        <f t="shared" si="2249"/>
        <v>74889487.274228647</v>
      </c>
      <c r="AD3030" s="23">
        <f t="shared" si="2255"/>
        <v>4803211</v>
      </c>
      <c r="AE3030" s="24">
        <f t="shared" si="2216"/>
        <v>70086276.274228647</v>
      </c>
      <c r="AF3030" s="3">
        <f t="shared" si="2250"/>
        <v>0</v>
      </c>
      <c r="AG3030" s="2">
        <f t="shared" si="2232"/>
        <v>895079075.88748384</v>
      </c>
      <c r="AH3030" s="2">
        <f t="shared" si="2233"/>
        <v>188.4049432871972</v>
      </c>
      <c r="AI3030" s="23">
        <f t="shared" si="2256"/>
        <v>10671327898.691032</v>
      </c>
      <c r="AJ3030" s="23">
        <f t="shared" si="2234"/>
        <v>6219.922423797766</v>
      </c>
      <c r="AK3030" s="23">
        <f t="shared" si="2235"/>
        <v>0</v>
      </c>
      <c r="AL3030" s="23">
        <f t="shared" si="2260"/>
        <v>0</v>
      </c>
      <c r="AM3030" s="23">
        <f t="shared" si="2261"/>
        <v>0</v>
      </c>
      <c r="AN3030" s="16">
        <f t="shared" si="2251"/>
        <v>0</v>
      </c>
      <c r="AO3030" s="23">
        <f t="shared" si="2252"/>
        <v>0</v>
      </c>
      <c r="AP3030" s="22">
        <f t="shared" si="2253"/>
        <v>0</v>
      </c>
      <c r="AQ3030" s="30">
        <f t="shared" si="2236"/>
        <v>21669481078.603485</v>
      </c>
      <c r="AR3030" s="28">
        <f t="shared" si="2237"/>
        <v>10653189911.316137</v>
      </c>
      <c r="AS3030" s="25">
        <f t="shared" si="2238"/>
        <v>200337590.02425668</v>
      </c>
      <c r="AT3030" s="32">
        <f t="shared" si="2239"/>
        <v>14917.984598124733</v>
      </c>
      <c r="AU3030" s="23">
        <f t="shared" si="2240"/>
        <v>14917.984598124733</v>
      </c>
      <c r="AV3030" s="22">
        <f t="shared" si="2241"/>
        <v>3152520216.0586715</v>
      </c>
      <c r="AW3030" s="31">
        <f t="shared" si="2254"/>
        <v>14433113547.183386</v>
      </c>
    </row>
    <row r="3031" spans="1:53" x14ac:dyDescent="0.25">
      <c r="A3031">
        <f t="shared" si="2215"/>
        <v>844</v>
      </c>
      <c r="B3031" t="s">
        <v>6</v>
      </c>
      <c r="C3031" s="27">
        <f t="shared" si="2219"/>
        <v>0</v>
      </c>
      <c r="D3031" s="27">
        <f t="shared" si="2242"/>
        <v>0</v>
      </c>
      <c r="E3031" s="27" t="b">
        <f t="shared" si="2218"/>
        <v>1</v>
      </c>
      <c r="F3031" s="29">
        <f t="shared" si="2220"/>
        <v>0</v>
      </c>
      <c r="G3031" s="27">
        <f t="shared" si="2243"/>
        <v>0</v>
      </c>
      <c r="H3031" s="22">
        <f t="shared" si="2221"/>
        <v>33066521437.086609</v>
      </c>
      <c r="I3031" s="23">
        <f t="shared" si="2222"/>
        <v>132580106.5049091</v>
      </c>
      <c r="J3031" s="23">
        <f t="shared" si="2223"/>
        <v>1086</v>
      </c>
      <c r="K3031" s="19">
        <f t="shared" si="2244"/>
        <v>225.0831931027827</v>
      </c>
      <c r="L3031" s="16">
        <f t="shared" si="2224"/>
        <v>228.08350129938634</v>
      </c>
      <c r="M3031" s="23">
        <f>M3030-IF($B3031="B",(Percent_Rent_In_Elsies*2.49%/12 * H3030)/K3030,0)+IF($B3031="D",N3031,0)+IF(B3031="D",AK3030)+IF(B3031="C",F3030*90%)-(Y3031-Y3030)-IF($B3031="A",Q3030/K3030) + IF($B3031="A",Q3030/K3030)</f>
        <v>-51883657.425060071</v>
      </c>
      <c r="N3031" s="23">
        <f t="shared" si="2225"/>
        <v>0</v>
      </c>
      <c r="O3031" s="22">
        <f t="shared" si="2226"/>
        <v>0</v>
      </c>
      <c r="P3031" s="22">
        <f t="shared" si="2257"/>
        <v>0</v>
      </c>
      <c r="Q3031" s="22">
        <f t="shared" si="2258"/>
        <v>0</v>
      </c>
      <c r="R3031" s="22">
        <f t="shared" si="2227"/>
        <v>403606070.48208642</v>
      </c>
      <c r="S3031" s="16">
        <f t="shared" si="2217"/>
        <v>0</v>
      </c>
      <c r="T3031" s="15">
        <f t="shared" si="2228"/>
        <v>0</v>
      </c>
      <c r="U3031" s="23">
        <f t="shared" si="2245"/>
        <v>1793141.7486945924</v>
      </c>
      <c r="V3031" s="23">
        <f t="shared" si="2246"/>
        <v>0</v>
      </c>
      <c r="W3031" s="23">
        <f t="shared" si="2259"/>
        <v>0</v>
      </c>
      <c r="X3031" s="23">
        <f t="shared" si="2247"/>
        <v>39976400.900135703</v>
      </c>
      <c r="Y3031" s="23">
        <f t="shared" si="2229"/>
        <v>13825559.361691331</v>
      </c>
      <c r="Z3031" s="3">
        <f t="shared" si="2230"/>
        <v>0</v>
      </c>
      <c r="AA3031" s="23">
        <f t="shared" si="2231"/>
        <v>66374831.688767046</v>
      </c>
      <c r="AB3031" s="26">
        <f t="shared" si="2248"/>
        <v>70086276.274228603</v>
      </c>
      <c r="AC3031" s="23">
        <f t="shared" si="2249"/>
        <v>74889487.274228647</v>
      </c>
      <c r="AD3031" s="23">
        <f t="shared" si="2255"/>
        <v>4803211</v>
      </c>
      <c r="AE3031" s="24">
        <f t="shared" si="2216"/>
        <v>70086276.274228647</v>
      </c>
      <c r="AF3031" s="3">
        <f t="shared" si="2250"/>
        <v>0</v>
      </c>
      <c r="AG3031" s="2">
        <f t="shared" si="2232"/>
        <v>0</v>
      </c>
      <c r="AH3031" s="2">
        <f t="shared" si="2233"/>
        <v>188.71895152600919</v>
      </c>
      <c r="AI3031" s="23">
        <f t="shared" si="2256"/>
        <v>10671327898.691032</v>
      </c>
      <c r="AJ3031" s="23">
        <f t="shared" si="2234"/>
        <v>6219.922423797766</v>
      </c>
      <c r="AK3031" s="23">
        <f t="shared" si="2235"/>
        <v>0</v>
      </c>
      <c r="AL3031" s="23">
        <f t="shared" si="2260"/>
        <v>0</v>
      </c>
      <c r="AM3031" s="23">
        <f t="shared" si="2261"/>
        <v>0</v>
      </c>
      <c r="AN3031" s="16">
        <f t="shared" si="2251"/>
        <v>0</v>
      </c>
      <c r="AO3031" s="23">
        <f t="shared" si="2252"/>
        <v>0</v>
      </c>
      <c r="AP3031" s="22">
        <f t="shared" si="2253"/>
        <v>0</v>
      </c>
      <c r="AQ3031" s="30">
        <f t="shared" si="2236"/>
        <v>21669481078.603485</v>
      </c>
      <c r="AR3031" s="28">
        <f t="shared" si="2237"/>
        <v>10653189911.316137</v>
      </c>
      <c r="AS3031" s="25">
        <f t="shared" si="2238"/>
        <v>200337590.02425668</v>
      </c>
      <c r="AT3031" s="32">
        <f t="shared" si="2239"/>
        <v>0</v>
      </c>
      <c r="AU3031" s="23">
        <f t="shared" si="2240"/>
        <v>0</v>
      </c>
      <c r="AV3031" s="22">
        <f t="shared" si="2241"/>
        <v>3152520216.0586715</v>
      </c>
      <c r="AW3031" s="31">
        <f t="shared" si="2254"/>
        <v>14409653787.881151</v>
      </c>
    </row>
    <row r="3032" spans="1:53" x14ac:dyDescent="0.25">
      <c r="A3032">
        <f t="shared" si="2215"/>
        <v>844</v>
      </c>
      <c r="B3032" t="s">
        <v>7</v>
      </c>
      <c r="C3032" s="27">
        <f t="shared" si="2219"/>
        <v>0</v>
      </c>
      <c r="D3032" s="27">
        <f t="shared" si="2242"/>
        <v>0</v>
      </c>
      <c r="E3032" s="27" t="b">
        <f t="shared" si="2218"/>
        <v>1</v>
      </c>
      <c r="F3032" s="29">
        <f t="shared" si="2220"/>
        <v>0</v>
      </c>
      <c r="G3032" s="27">
        <f t="shared" si="2243"/>
        <v>0</v>
      </c>
      <c r="H3032" s="22">
        <f t="shared" si="2221"/>
        <v>33066521437.086609</v>
      </c>
      <c r="I3032" s="23">
        <f t="shared" si="2222"/>
        <v>132580106.5049091</v>
      </c>
      <c r="J3032" s="23">
        <f t="shared" si="2223"/>
        <v>1086</v>
      </c>
      <c r="K3032" s="19">
        <f t="shared" si="2244"/>
        <v>225.0831931027827</v>
      </c>
      <c r="L3032" s="16">
        <f t="shared" si="2224"/>
        <v>228.08350129938634</v>
      </c>
      <c r="M3032" s="23">
        <f>M3031-IF($B3032="B",(Percent_Rent_In_Elsies*2.49%/12 * H3031)/K3031,0)+IF($B3032="D",N3032,0)+IF(B3032="D",AK3031)+IF(B3032="C",F3031*90%)-(Y3032-Y3031)-IF($B3032="A",Q3031/K3031) + IF($B3032="A",Q3031/K3031)</f>
        <v>-52036074.473699108</v>
      </c>
      <c r="N3032" s="23">
        <f t="shared" si="2225"/>
        <v>0</v>
      </c>
      <c r="O3032" s="22">
        <f t="shared" si="2226"/>
        <v>0</v>
      </c>
      <c r="P3032" s="22">
        <f t="shared" si="2257"/>
        <v>0</v>
      </c>
      <c r="Q3032" s="22">
        <f t="shared" si="2258"/>
        <v>0</v>
      </c>
      <c r="R3032" s="22">
        <f t="shared" si="2227"/>
        <v>369972231.2752459</v>
      </c>
      <c r="S3032" s="16">
        <f t="shared" si="2217"/>
        <v>33633839.206840537</v>
      </c>
      <c r="T3032" s="15">
        <f t="shared" si="2228"/>
        <v>0</v>
      </c>
      <c r="U3032" s="23">
        <f t="shared" si="2245"/>
        <v>1643713.2696367097</v>
      </c>
      <c r="V3032" s="23">
        <f t="shared" si="2246"/>
        <v>149428.47905788271</v>
      </c>
      <c r="W3032" s="23">
        <f t="shared" si="2259"/>
        <v>0</v>
      </c>
      <c r="X3032" s="23">
        <f t="shared" si="2247"/>
        <v>39976400.900135703</v>
      </c>
      <c r="Y3032" s="23">
        <f t="shared" si="2229"/>
        <v>13825559.361691331</v>
      </c>
      <c r="Z3032" s="3">
        <f t="shared" si="2230"/>
        <v>0</v>
      </c>
      <c r="AA3032" s="23">
        <f t="shared" si="2231"/>
        <v>66374831.688767046</v>
      </c>
      <c r="AB3032" s="26">
        <f t="shared" si="2248"/>
        <v>70086276.274228603</v>
      </c>
      <c r="AC3032" s="23">
        <f t="shared" si="2249"/>
        <v>74889487.274228647</v>
      </c>
      <c r="AD3032" s="23">
        <f t="shared" si="2255"/>
        <v>4803211</v>
      </c>
      <c r="AE3032" s="24">
        <f t="shared" si="2216"/>
        <v>70086276.274228647</v>
      </c>
      <c r="AF3032" s="3">
        <f t="shared" si="2250"/>
        <v>0</v>
      </c>
      <c r="AG3032" s="2">
        <f t="shared" si="2232"/>
        <v>0</v>
      </c>
      <c r="AH3032" s="2">
        <f t="shared" si="2233"/>
        <v>188.71895152600919</v>
      </c>
      <c r="AI3032" s="23">
        <f t="shared" si="2256"/>
        <v>10671327898.691032</v>
      </c>
      <c r="AJ3032" s="23">
        <f t="shared" si="2234"/>
        <v>6219.922423797766</v>
      </c>
      <c r="AK3032" s="23">
        <f t="shared" si="2235"/>
        <v>0</v>
      </c>
      <c r="AL3032" s="23">
        <f t="shared" si="2260"/>
        <v>7895957.8382549286</v>
      </c>
      <c r="AM3032" s="23">
        <f t="shared" si="2261"/>
        <v>7366836782.3285341</v>
      </c>
      <c r="AN3032" s="16">
        <f t="shared" si="2251"/>
        <v>0</v>
      </c>
      <c r="AO3032" s="23">
        <f t="shared" si="2252"/>
        <v>152417.04863904041</v>
      </c>
      <c r="AP3032" s="22">
        <f t="shared" si="2253"/>
        <v>34306515.990977362</v>
      </c>
      <c r="AQ3032" s="30">
        <f t="shared" si="2236"/>
        <v>21737802505.199516</v>
      </c>
      <c r="AR3032" s="28">
        <f t="shared" si="2237"/>
        <v>10687204821.921192</v>
      </c>
      <c r="AS3032" s="25">
        <f t="shared" si="2238"/>
        <v>200337590.02425668</v>
      </c>
      <c r="AT3032" s="32">
        <f t="shared" si="2239"/>
        <v>0</v>
      </c>
      <c r="AU3032" s="23">
        <f t="shared" si="2240"/>
        <v>0</v>
      </c>
      <c r="AV3032" s="22">
        <f t="shared" si="2241"/>
        <v>3152520216.0586715</v>
      </c>
      <c r="AW3032" s="31">
        <f t="shared" si="2254"/>
        <v>14477975214.477184</v>
      </c>
    </row>
    <row r="3033" spans="1:53" x14ac:dyDescent="0.25">
      <c r="A3033">
        <f t="shared" si="2215"/>
        <v>844</v>
      </c>
      <c r="B3033" t="s">
        <v>8</v>
      </c>
      <c r="C3033" s="27">
        <f t="shared" si="2219"/>
        <v>0</v>
      </c>
      <c r="D3033" s="27">
        <f t="shared" si="2242"/>
        <v>0</v>
      </c>
      <c r="E3033" s="27" t="b">
        <f t="shared" si="2218"/>
        <v>1</v>
      </c>
      <c r="F3033" s="29">
        <f t="shared" si="2220"/>
        <v>0</v>
      </c>
      <c r="G3033" s="27">
        <f t="shared" si="2243"/>
        <v>0</v>
      </c>
      <c r="H3033" s="22">
        <f t="shared" si="2221"/>
        <v>33066521437.086609</v>
      </c>
      <c r="I3033" s="23">
        <f t="shared" si="2222"/>
        <v>132580106.5049091</v>
      </c>
      <c r="J3033" s="23">
        <f t="shared" si="2223"/>
        <v>1086</v>
      </c>
      <c r="K3033" s="19">
        <f t="shared" si="2244"/>
        <v>225.0831931027827</v>
      </c>
      <c r="L3033" s="16">
        <f t="shared" si="2224"/>
        <v>228.08350129938634</v>
      </c>
      <c r="M3033" s="23">
        <f>M3032-IF($B3033="B",(Percent_Rent_In_Elsies*2.49%/12 * H3032)/K3032,0)+IF($B3033="D",N3033,0)+IF(B3033="D",AK3032)+IF(B3033="C",F3032*90%)-(Y3033-Y3032)-IF($B3033="A",Q3032/K3032) + IF($B3033="A",Q3032/K3032)</f>
        <v>-52036074.473699108</v>
      </c>
      <c r="N3033" s="23">
        <f t="shared" si="2225"/>
        <v>0</v>
      </c>
      <c r="O3033" s="22">
        <f t="shared" si="2226"/>
        <v>0</v>
      </c>
      <c r="P3033" s="22">
        <f t="shared" si="2257"/>
        <v>0</v>
      </c>
      <c r="Q3033" s="22">
        <f t="shared" si="2258"/>
        <v>0</v>
      </c>
      <c r="R3033" s="22">
        <f t="shared" si="2227"/>
        <v>404278747.26622325</v>
      </c>
      <c r="S3033" s="16">
        <f t="shared" si="2217"/>
        <v>33633839.206840537</v>
      </c>
      <c r="T3033" s="15">
        <f t="shared" si="2228"/>
        <v>0</v>
      </c>
      <c r="U3033" s="23">
        <f t="shared" si="2245"/>
        <v>1796130.3182757501</v>
      </c>
      <c r="V3033" s="23">
        <f t="shared" si="2246"/>
        <v>149428.47905788271</v>
      </c>
      <c r="W3033" s="23">
        <f t="shared" si="2259"/>
        <v>0</v>
      </c>
      <c r="X3033" s="23">
        <f t="shared" si="2247"/>
        <v>39976400.900135703</v>
      </c>
      <c r="Y3033" s="23">
        <f t="shared" si="2229"/>
        <v>13825559.361691331</v>
      </c>
      <c r="Z3033" s="3">
        <f t="shared" si="2230"/>
        <v>0</v>
      </c>
      <c r="AA3033" s="23">
        <f t="shared" si="2231"/>
        <v>66374831.688767046</v>
      </c>
      <c r="AB3033" s="26">
        <f t="shared" si="2248"/>
        <v>70086276.274228618</v>
      </c>
      <c r="AC3033" s="23">
        <f t="shared" si="2249"/>
        <v>74889487.274228647</v>
      </c>
      <c r="AD3033" s="23">
        <f t="shared" si="2255"/>
        <v>4803211</v>
      </c>
      <c r="AE3033" s="24">
        <f t="shared" si="2216"/>
        <v>70086276.274228647</v>
      </c>
      <c r="AF3033" s="3">
        <f t="shared" si="2250"/>
        <v>1E-4</v>
      </c>
      <c r="AG3033" s="2">
        <f t="shared" si="2232"/>
        <v>0</v>
      </c>
      <c r="AH3033" s="2">
        <f t="shared" si="2233"/>
        <v>188.71895152600919</v>
      </c>
      <c r="AI3033" s="23">
        <f t="shared" si="2256"/>
        <v>10671327898.691032</v>
      </c>
      <c r="AJ3033" s="23">
        <f t="shared" si="2234"/>
        <v>6219.922423797766</v>
      </c>
      <c r="AK3033" s="23">
        <f t="shared" si="2235"/>
        <v>62800.842431510886</v>
      </c>
      <c r="AL3033" s="23">
        <f t="shared" si="2260"/>
        <v>0</v>
      </c>
      <c r="AM3033" s="23">
        <f t="shared" si="2261"/>
        <v>0</v>
      </c>
      <c r="AN3033" s="16">
        <f t="shared" si="2251"/>
        <v>0</v>
      </c>
      <c r="AO3033" s="23">
        <f t="shared" si="2252"/>
        <v>0</v>
      </c>
      <c r="AP3033" s="22">
        <f t="shared" si="2253"/>
        <v>0</v>
      </c>
      <c r="AQ3033" s="30">
        <f t="shared" si="2236"/>
        <v>21737802505.199516</v>
      </c>
      <c r="AR3033" s="28">
        <f t="shared" si="2237"/>
        <v>10687204821.921192</v>
      </c>
      <c r="AS3033" s="25">
        <f t="shared" si="2238"/>
        <v>200337590.02425668</v>
      </c>
      <c r="AT3033" s="32">
        <f t="shared" si="2239"/>
        <v>0</v>
      </c>
      <c r="AU3033" s="23">
        <f t="shared" si="2240"/>
        <v>0</v>
      </c>
      <c r="AV3033" s="22">
        <f t="shared" si="2241"/>
        <v>3152520216.0586715</v>
      </c>
      <c r="AW3033" s="31">
        <f t="shared" si="2254"/>
        <v>14477975214.477184</v>
      </c>
    </row>
    <row r="3034" spans="1:53" x14ac:dyDescent="0.25">
      <c r="A3034" s="21">
        <f t="shared" ref="A3034:A3097" si="2262">A3029+1</f>
        <v>844</v>
      </c>
      <c r="B3034" s="21" t="s">
        <v>9</v>
      </c>
      <c r="C3034" s="27">
        <f t="shared" si="2219"/>
        <v>0</v>
      </c>
      <c r="D3034" s="27">
        <f t="shared" si="2242"/>
        <v>0</v>
      </c>
      <c r="E3034" s="27" t="b">
        <f t="shared" si="2218"/>
        <v>1</v>
      </c>
      <c r="F3034" s="29">
        <f t="shared" si="2220"/>
        <v>0</v>
      </c>
      <c r="G3034" s="27">
        <f t="shared" si="2243"/>
        <v>0</v>
      </c>
      <c r="H3034" s="22">
        <f t="shared" si="2221"/>
        <v>33066521437.086609</v>
      </c>
      <c r="I3034" s="23">
        <f t="shared" si="2222"/>
        <v>132580106.5049091</v>
      </c>
      <c r="J3034" s="23">
        <f t="shared" si="2223"/>
        <v>1086</v>
      </c>
      <c r="K3034" s="19">
        <f t="shared" si="2244"/>
        <v>225.0831931027827</v>
      </c>
      <c r="L3034" s="16">
        <f t="shared" si="2224"/>
        <v>228.08350129938634</v>
      </c>
      <c r="M3034" s="23">
        <f>M3033-IF($B3034="B",(Percent_Rent_In_Elsies*2.49%/12 * H3033)/K3033,0)+IF($B3034="D",N3034,0)+IF(B3034="D",AK3033)+IF(B3034="C",F3033*90%)-(Y3034-Y3033)-IF($B3034="A",Q3033/K3033) + IF($B3034="A",Q3033/K3033)</f>
        <v>-51973273.6312676</v>
      </c>
      <c r="N3034" s="23">
        <f t="shared" si="2225"/>
        <v>0</v>
      </c>
      <c r="O3034" s="22">
        <f t="shared" si="2226"/>
        <v>23498858.901071012</v>
      </c>
      <c r="P3034" s="22">
        <f t="shared" si="2257"/>
        <v>0</v>
      </c>
      <c r="Q3034" s="22">
        <f t="shared" si="2258"/>
        <v>0</v>
      </c>
      <c r="R3034" s="22">
        <f t="shared" si="2227"/>
        <v>404278747.26622325</v>
      </c>
      <c r="S3034" s="16">
        <f t="shared" si="2217"/>
        <v>0</v>
      </c>
      <c r="T3034" s="15">
        <f t="shared" si="2228"/>
        <v>10134980.305769525</v>
      </c>
      <c r="U3034" s="23">
        <f t="shared" si="2245"/>
        <v>1796130.3182757501</v>
      </c>
      <c r="V3034" s="23">
        <f t="shared" si="2246"/>
        <v>0</v>
      </c>
      <c r="W3034" s="23">
        <f t="shared" si="2259"/>
        <v>149428.47905788271</v>
      </c>
      <c r="X3034" s="23">
        <f t="shared" si="2247"/>
        <v>39976400.900135703</v>
      </c>
      <c r="Y3034" s="23">
        <f t="shared" si="2229"/>
        <v>13825559.361691331</v>
      </c>
      <c r="Z3034" s="3">
        <f t="shared" si="2230"/>
        <v>0</v>
      </c>
      <c r="AA3034" s="23">
        <f t="shared" si="2231"/>
        <v>66312030.846335538</v>
      </c>
      <c r="AB3034" s="26">
        <f t="shared" si="2248"/>
        <v>70086276.274228603</v>
      </c>
      <c r="AC3034" s="23">
        <f t="shared" si="2249"/>
        <v>74889487.274228647</v>
      </c>
      <c r="AD3034" s="23">
        <f t="shared" si="2255"/>
        <v>4803211</v>
      </c>
      <c r="AE3034" s="24">
        <f t="shared" si="2216"/>
        <v>70086276.274228647</v>
      </c>
      <c r="AF3034" s="3">
        <f t="shared" si="2250"/>
        <v>0</v>
      </c>
      <c r="AG3034" s="2">
        <f t="shared" si="2232"/>
        <v>0</v>
      </c>
      <c r="AH3034" s="2">
        <f t="shared" si="2233"/>
        <v>188.71895152600919</v>
      </c>
      <c r="AI3034" s="23">
        <f t="shared" si="2256"/>
        <v>10661231174.302441</v>
      </c>
      <c r="AJ3034" s="23">
        <f t="shared" si="2234"/>
        <v>6219.922423797766</v>
      </c>
      <c r="AK3034" s="23">
        <f t="shared" si="2235"/>
        <v>0</v>
      </c>
      <c r="AL3034" s="23">
        <f t="shared" si="2260"/>
        <v>0</v>
      </c>
      <c r="AM3034" s="23">
        <f t="shared" si="2261"/>
        <v>0</v>
      </c>
      <c r="AN3034" s="16">
        <f t="shared" si="2251"/>
        <v>0</v>
      </c>
      <c r="AO3034" s="23">
        <f t="shared" si="2252"/>
        <v>0</v>
      </c>
      <c r="AP3034" s="22">
        <f t="shared" si="2253"/>
        <v>0</v>
      </c>
      <c r="AQ3034" s="30">
        <f t="shared" si="2236"/>
        <v>21737802505.199516</v>
      </c>
      <c r="AR3034" s="28">
        <f t="shared" si="2237"/>
        <v>10687204821.921192</v>
      </c>
      <c r="AS3034" s="25">
        <f t="shared" si="2238"/>
        <v>200337590.02425668</v>
      </c>
      <c r="AT3034" s="32">
        <f t="shared" si="2239"/>
        <v>0</v>
      </c>
      <c r="AU3034" s="23">
        <f t="shared" si="2240"/>
        <v>0</v>
      </c>
      <c r="AV3034" s="22">
        <f t="shared" si="2241"/>
        <v>3152520216.0586715</v>
      </c>
      <c r="AW3034" s="31">
        <f t="shared" si="2254"/>
        <v>14477975214.477184</v>
      </c>
      <c r="AX3034" s="21"/>
      <c r="AY3034" s="21"/>
      <c r="AZ3034" s="21"/>
      <c r="BA3034" s="21"/>
    </row>
    <row r="3035" spans="1:53" x14ac:dyDescent="0.25">
      <c r="A3035" s="21">
        <f t="shared" si="2262"/>
        <v>844</v>
      </c>
      <c r="B3035" s="21" t="s">
        <v>28</v>
      </c>
      <c r="C3035" s="27">
        <f t="shared" si="2219"/>
        <v>0</v>
      </c>
      <c r="D3035" s="27">
        <f t="shared" si="2242"/>
        <v>0</v>
      </c>
      <c r="E3035" s="27" t="b">
        <f t="shared" si="2218"/>
        <v>1</v>
      </c>
      <c r="F3035" s="29">
        <f t="shared" si="2220"/>
        <v>0</v>
      </c>
      <c r="G3035" s="27">
        <f t="shared" si="2243"/>
        <v>0</v>
      </c>
      <c r="H3035" s="22">
        <f t="shared" si="2221"/>
        <v>33066521437.086609</v>
      </c>
      <c r="I3035" s="23">
        <f t="shared" si="2222"/>
        <v>132580106.5049091</v>
      </c>
      <c r="J3035" s="23">
        <f t="shared" si="2223"/>
        <v>1086</v>
      </c>
      <c r="K3035" s="19">
        <f t="shared" si="2244"/>
        <v>225.0831931027827</v>
      </c>
      <c r="L3035" s="16">
        <f t="shared" si="2224"/>
        <v>228.08350129938634</v>
      </c>
      <c r="M3035" s="23">
        <f>M3034-IF($B3035="B",(Percent_Rent_In_Elsies*2.49%/12 * H3034)/K3034,0)+IF($B3035="D",N3035,0)+IF(B3035="D",AK3034)+IF(B3035="C",F3034*90%)-(Y3035-Y3034)-IF($B3035="A",Q3034/K3034) + IF($B3035="A",Q3034/K3034)</f>
        <v>-51973273.6312676</v>
      </c>
      <c r="N3035" s="23">
        <f t="shared" si="2225"/>
        <v>0</v>
      </c>
      <c r="O3035" s="22">
        <f t="shared" si="2226"/>
        <v>0</v>
      </c>
      <c r="P3035" s="22">
        <f t="shared" si="2257"/>
        <v>23498858.901071012</v>
      </c>
      <c r="Q3035" s="22">
        <f t="shared" si="2258"/>
        <v>0</v>
      </c>
      <c r="R3035" s="22">
        <f t="shared" si="2227"/>
        <v>404278747.26622325</v>
      </c>
      <c r="S3035" s="16">
        <f t="shared" si="2217"/>
        <v>0</v>
      </c>
      <c r="T3035" s="15">
        <f t="shared" si="2228"/>
        <v>0</v>
      </c>
      <c r="U3035" s="23">
        <f t="shared" si="2245"/>
        <v>1796130.3182757501</v>
      </c>
      <c r="V3035" s="23">
        <f t="shared" si="2246"/>
        <v>0</v>
      </c>
      <c r="W3035" s="23">
        <f t="shared" si="2259"/>
        <v>0</v>
      </c>
      <c r="X3035" s="23">
        <f t="shared" si="2247"/>
        <v>39976400.900135703</v>
      </c>
      <c r="Y3035" s="23">
        <f t="shared" si="2229"/>
        <v>13825559.361691331</v>
      </c>
      <c r="Z3035" s="3">
        <f t="shared" si="2230"/>
        <v>7471.4239528941371</v>
      </c>
      <c r="AA3035" s="23">
        <f t="shared" si="2231"/>
        <v>66424102.205628946</v>
      </c>
      <c r="AB3035" s="26">
        <f t="shared" si="2248"/>
        <v>70086276.274228603</v>
      </c>
      <c r="AC3035" s="23">
        <f t="shared" si="2249"/>
        <v>74889487.274228647</v>
      </c>
      <c r="AD3035" s="23">
        <f t="shared" si="2255"/>
        <v>4803211</v>
      </c>
      <c r="AE3035" s="24">
        <f t="shared" si="2216"/>
        <v>70086276.274228647</v>
      </c>
      <c r="AF3035" s="3">
        <f t="shared" si="2250"/>
        <v>0</v>
      </c>
      <c r="AG3035" s="2">
        <f t="shared" si="2232"/>
        <v>896570874.34729636</v>
      </c>
      <c r="AH3035" s="2">
        <f t="shared" si="2233"/>
        <v>188.71895152600919</v>
      </c>
      <c r="AI3035" s="23">
        <f t="shared" si="2256"/>
        <v>10679249302.448961</v>
      </c>
      <c r="AJ3035" s="23">
        <f t="shared" si="2234"/>
        <v>6219.922423797766</v>
      </c>
      <c r="AK3035" s="23">
        <f t="shared" si="2235"/>
        <v>0</v>
      </c>
      <c r="AL3035" s="23">
        <f t="shared" si="2260"/>
        <v>0</v>
      </c>
      <c r="AM3035" s="23">
        <f t="shared" si="2261"/>
        <v>0</v>
      </c>
      <c r="AN3035" s="16">
        <f t="shared" si="2251"/>
        <v>0</v>
      </c>
      <c r="AO3035" s="23">
        <f t="shared" si="2252"/>
        <v>0</v>
      </c>
      <c r="AP3035" s="22">
        <f t="shared" si="2253"/>
        <v>0</v>
      </c>
      <c r="AQ3035" s="30">
        <f t="shared" si="2236"/>
        <v>21737802505.199516</v>
      </c>
      <c r="AR3035" s="28">
        <f t="shared" si="2237"/>
        <v>10687204821.921192</v>
      </c>
      <c r="AS3035" s="25">
        <f t="shared" si="2238"/>
        <v>200337590.02425668</v>
      </c>
      <c r="AT3035" s="32">
        <f t="shared" si="2239"/>
        <v>14942.847905788274</v>
      </c>
      <c r="AU3035" s="23">
        <f t="shared" si="2240"/>
        <v>14942.847905788274</v>
      </c>
      <c r="AV3035" s="22">
        <f t="shared" si="2241"/>
        <v>3162655196.3644409</v>
      </c>
      <c r="AW3035" s="31">
        <f t="shared" si="2254"/>
        <v>14477975214.477182</v>
      </c>
      <c r="AX3035" s="21"/>
      <c r="AY3035" s="21"/>
      <c r="AZ3035" s="21"/>
      <c r="BA3035" s="21"/>
    </row>
    <row r="3036" spans="1:53" x14ac:dyDescent="0.25">
      <c r="A3036">
        <f t="shared" si="2262"/>
        <v>845</v>
      </c>
      <c r="B3036" t="s">
        <v>6</v>
      </c>
      <c r="C3036" s="27">
        <f t="shared" si="2219"/>
        <v>0</v>
      </c>
      <c r="D3036" s="27">
        <f t="shared" si="2242"/>
        <v>0</v>
      </c>
      <c r="E3036" s="27" t="b">
        <f t="shared" si="2218"/>
        <v>1</v>
      </c>
      <c r="F3036" s="29">
        <f t="shared" si="2220"/>
        <v>0</v>
      </c>
      <c r="G3036" s="27">
        <f t="shared" si="2243"/>
        <v>0</v>
      </c>
      <c r="H3036" s="22">
        <f t="shared" si="2221"/>
        <v>33121632306.148422</v>
      </c>
      <c r="I3036" s="23">
        <f t="shared" si="2222"/>
        <v>132580106.5049091</v>
      </c>
      <c r="J3036" s="23">
        <f t="shared" si="2223"/>
        <v>1086</v>
      </c>
      <c r="K3036" s="19">
        <f t="shared" si="2244"/>
        <v>225.0831931027827</v>
      </c>
      <c r="L3036" s="16">
        <f t="shared" si="2224"/>
        <v>228.46364046821867</v>
      </c>
      <c r="M3036" s="23">
        <f>M3035-IF($B3036="B",(Percent_Rent_In_Elsies*2.49%/12 * H3035)/K3035,0)+IF($B3036="D",N3036,0)+IF(B3036="D",AK3035)+IF(B3036="C",F3035*90%)-(Y3036-Y3035)-IF($B3036="A",Q3035/K3035) + IF($B3036="A",Q3035/K3035)</f>
        <v>-51973273.6312676</v>
      </c>
      <c r="N3036" s="23">
        <f t="shared" si="2225"/>
        <v>0</v>
      </c>
      <c r="O3036" s="22">
        <f t="shared" si="2226"/>
        <v>0</v>
      </c>
      <c r="P3036" s="22">
        <f t="shared" si="2257"/>
        <v>0</v>
      </c>
      <c r="Q3036" s="22">
        <f t="shared" si="2258"/>
        <v>0</v>
      </c>
      <c r="R3036" s="22">
        <f t="shared" si="2227"/>
        <v>404278747.26622325</v>
      </c>
      <c r="S3036" s="16">
        <f t="shared" si="2217"/>
        <v>0</v>
      </c>
      <c r="T3036" s="15">
        <f t="shared" si="2228"/>
        <v>0</v>
      </c>
      <c r="U3036" s="23">
        <f t="shared" si="2245"/>
        <v>1796130.3182757501</v>
      </c>
      <c r="V3036" s="23">
        <f t="shared" si="2246"/>
        <v>0</v>
      </c>
      <c r="W3036" s="23">
        <f t="shared" si="2259"/>
        <v>0</v>
      </c>
      <c r="X3036" s="23">
        <f t="shared" si="2247"/>
        <v>40013758.019900165</v>
      </c>
      <c r="Y3036" s="23">
        <f t="shared" si="2229"/>
        <v>13825559.361691331</v>
      </c>
      <c r="Z3036" s="3">
        <f t="shared" si="2230"/>
        <v>0</v>
      </c>
      <c r="AA3036" s="23">
        <f t="shared" si="2231"/>
        <v>66424102.205628946</v>
      </c>
      <c r="AB3036" s="26">
        <f t="shared" si="2248"/>
        <v>70086276.274228603</v>
      </c>
      <c r="AC3036" s="23">
        <f t="shared" si="2249"/>
        <v>74889487.274228647</v>
      </c>
      <c r="AD3036" s="23">
        <f t="shared" si="2255"/>
        <v>4803211</v>
      </c>
      <c r="AE3036" s="24">
        <f t="shared" si="2216"/>
        <v>70086276.274228647</v>
      </c>
      <c r="AF3036" s="3">
        <f t="shared" si="2250"/>
        <v>0</v>
      </c>
      <c r="AG3036" s="2">
        <f t="shared" si="2232"/>
        <v>0</v>
      </c>
      <c r="AH3036" s="2">
        <f t="shared" si="2233"/>
        <v>189.03348311188589</v>
      </c>
      <c r="AI3036" s="23">
        <f t="shared" si="2256"/>
        <v>10679249302.448961</v>
      </c>
      <c r="AJ3036" s="23">
        <f t="shared" si="2234"/>
        <v>6219.922423797766</v>
      </c>
      <c r="AK3036" s="23">
        <f t="shared" si="2235"/>
        <v>0</v>
      </c>
      <c r="AL3036" s="23">
        <f t="shared" si="2260"/>
        <v>0</v>
      </c>
      <c r="AM3036" s="23">
        <f t="shared" si="2261"/>
        <v>0</v>
      </c>
      <c r="AN3036" s="16">
        <f t="shared" si="2251"/>
        <v>0</v>
      </c>
      <c r="AO3036" s="23">
        <f t="shared" si="2252"/>
        <v>0</v>
      </c>
      <c r="AP3036" s="22">
        <f t="shared" si="2253"/>
        <v>0</v>
      </c>
      <c r="AQ3036" s="30">
        <f t="shared" si="2236"/>
        <v>21737802505.199516</v>
      </c>
      <c r="AR3036" s="28">
        <f t="shared" si="2237"/>
        <v>10687204821.921192</v>
      </c>
      <c r="AS3036" s="25">
        <f t="shared" si="2238"/>
        <v>200337590.02425668</v>
      </c>
      <c r="AT3036" s="32">
        <f t="shared" si="2239"/>
        <v>0</v>
      </c>
      <c r="AU3036" s="23">
        <f t="shared" si="2240"/>
        <v>0</v>
      </c>
      <c r="AV3036" s="22">
        <f t="shared" si="2241"/>
        <v>3162655196.3644409</v>
      </c>
      <c r="AW3036" s="31">
        <f t="shared" si="2254"/>
        <v>14454476355.576113</v>
      </c>
    </row>
    <row r="3037" spans="1:53" x14ac:dyDescent="0.25">
      <c r="A3037">
        <f t="shared" si="2262"/>
        <v>845</v>
      </c>
      <c r="B3037" t="s">
        <v>7</v>
      </c>
      <c r="C3037" s="27">
        <f t="shared" si="2219"/>
        <v>0</v>
      </c>
      <c r="D3037" s="27">
        <f t="shared" si="2242"/>
        <v>0</v>
      </c>
      <c r="E3037" s="27" t="b">
        <f t="shared" si="2218"/>
        <v>1</v>
      </c>
      <c r="F3037" s="29">
        <f t="shared" si="2220"/>
        <v>0</v>
      </c>
      <c r="G3037" s="27">
        <f t="shared" si="2243"/>
        <v>0</v>
      </c>
      <c r="H3037" s="22">
        <f t="shared" si="2221"/>
        <v>33121632306.148422</v>
      </c>
      <c r="I3037" s="23">
        <f t="shared" si="2222"/>
        <v>132580106.5049091</v>
      </c>
      <c r="J3037" s="23">
        <f t="shared" si="2223"/>
        <v>1086</v>
      </c>
      <c r="K3037" s="19">
        <f t="shared" si="2244"/>
        <v>225.0831931027827</v>
      </c>
      <c r="L3037" s="16">
        <f t="shared" si="2224"/>
        <v>228.4636404682187</v>
      </c>
      <c r="M3037" s="23">
        <f>M3036-IF($B3037="B",(Percent_Rent_In_Elsies*2.49%/12 * H3036)/K3036,0)+IF($B3037="D",N3037,0)+IF(B3037="D",AK3036)+IF(B3037="C",F3036*90%)-(Y3037-Y3036)-IF($B3037="A",Q3036/K3036) + IF($B3037="A",Q3036/K3036)</f>
        <v>-52125944.708321035</v>
      </c>
      <c r="N3037" s="23">
        <f t="shared" si="2225"/>
        <v>0</v>
      </c>
      <c r="O3037" s="22">
        <f t="shared" si="2226"/>
        <v>0</v>
      </c>
      <c r="P3037" s="22">
        <f t="shared" si="2257"/>
        <v>0</v>
      </c>
      <c r="Q3037" s="22">
        <f t="shared" si="2258"/>
        <v>0</v>
      </c>
      <c r="R3037" s="22">
        <f t="shared" si="2227"/>
        <v>370588851.66070467</v>
      </c>
      <c r="S3037" s="16">
        <f t="shared" si="2217"/>
        <v>33689895.605518602</v>
      </c>
      <c r="T3037" s="15">
        <f t="shared" si="2228"/>
        <v>0</v>
      </c>
      <c r="U3037" s="23">
        <f t="shared" si="2245"/>
        <v>1646452.791752771</v>
      </c>
      <c r="V3037" s="23">
        <f t="shared" si="2246"/>
        <v>149677.52652297917</v>
      </c>
      <c r="W3037" s="23">
        <f t="shared" si="2259"/>
        <v>0</v>
      </c>
      <c r="X3037" s="23">
        <f t="shared" si="2247"/>
        <v>40013758.019900165</v>
      </c>
      <c r="Y3037" s="23">
        <f t="shared" si="2229"/>
        <v>13825559.361691331</v>
      </c>
      <c r="Z3037" s="3">
        <f t="shared" si="2230"/>
        <v>0</v>
      </c>
      <c r="AA3037" s="23">
        <f t="shared" si="2231"/>
        <v>66424102.205628946</v>
      </c>
      <c r="AB3037" s="26">
        <f t="shared" si="2248"/>
        <v>70086276.274228603</v>
      </c>
      <c r="AC3037" s="23">
        <f t="shared" si="2249"/>
        <v>74889487.274228647</v>
      </c>
      <c r="AD3037" s="23">
        <f t="shared" si="2255"/>
        <v>4803211</v>
      </c>
      <c r="AE3037" s="24">
        <f t="shared" si="2216"/>
        <v>70086276.274228647</v>
      </c>
      <c r="AF3037" s="3">
        <f t="shared" si="2250"/>
        <v>0</v>
      </c>
      <c r="AG3037" s="2">
        <f t="shared" si="2232"/>
        <v>0</v>
      </c>
      <c r="AH3037" s="2">
        <f t="shared" si="2233"/>
        <v>189.03348311188589</v>
      </c>
      <c r="AI3037" s="23">
        <f t="shared" si="2256"/>
        <v>10679249302.448961</v>
      </c>
      <c r="AJ3037" s="23">
        <f t="shared" si="2234"/>
        <v>6219.922423797766</v>
      </c>
      <c r="AK3037" s="23">
        <f t="shared" si="2235"/>
        <v>0</v>
      </c>
      <c r="AL3037" s="23">
        <f t="shared" si="2260"/>
        <v>7921403.7579288483</v>
      </c>
      <c r="AM3037" s="23">
        <f t="shared" si="2261"/>
        <v>7390577529.2846289</v>
      </c>
      <c r="AN3037" s="16">
        <f t="shared" si="2251"/>
        <v>0</v>
      </c>
      <c r="AO3037" s="23">
        <f t="shared" si="2252"/>
        <v>152671.07705343884</v>
      </c>
      <c r="AP3037" s="22">
        <f t="shared" si="2253"/>
        <v>34363693.51762899</v>
      </c>
      <c r="AQ3037" s="30">
        <f t="shared" si="2236"/>
        <v>21806237800.839874</v>
      </c>
      <c r="AR3037" s="28">
        <f t="shared" si="2237"/>
        <v>10721276424.043921</v>
      </c>
      <c r="AS3037" s="25">
        <f t="shared" si="2238"/>
        <v>200337590.02425668</v>
      </c>
      <c r="AT3037" s="32">
        <f t="shared" si="2239"/>
        <v>0</v>
      </c>
      <c r="AU3037" s="23">
        <f t="shared" si="2240"/>
        <v>0</v>
      </c>
      <c r="AV3037" s="22">
        <f t="shared" si="2241"/>
        <v>3162655196.3644409</v>
      </c>
      <c r="AW3037" s="31">
        <f t="shared" si="2254"/>
        <v>14522911651.216471</v>
      </c>
    </row>
    <row r="3038" spans="1:53" s="21" customFormat="1" x14ac:dyDescent="0.25">
      <c r="A3038">
        <f t="shared" si="2262"/>
        <v>845</v>
      </c>
      <c r="B3038" t="s">
        <v>8</v>
      </c>
      <c r="C3038" s="27">
        <f t="shared" si="2219"/>
        <v>0</v>
      </c>
      <c r="D3038" s="27">
        <f t="shared" si="2242"/>
        <v>0</v>
      </c>
      <c r="E3038" s="27" t="b">
        <f t="shared" si="2218"/>
        <v>1</v>
      </c>
      <c r="F3038" s="29">
        <f t="shared" si="2220"/>
        <v>0</v>
      </c>
      <c r="G3038" s="27">
        <f t="shared" si="2243"/>
        <v>0</v>
      </c>
      <c r="H3038" s="22">
        <f t="shared" si="2221"/>
        <v>33121632306.148422</v>
      </c>
      <c r="I3038" s="23">
        <f t="shared" si="2222"/>
        <v>132580106.5049091</v>
      </c>
      <c r="J3038" s="23">
        <f t="shared" si="2223"/>
        <v>1086</v>
      </c>
      <c r="K3038" s="19">
        <f t="shared" si="2244"/>
        <v>225.0831931027827</v>
      </c>
      <c r="L3038" s="16">
        <f t="shared" si="2224"/>
        <v>228.4636404682187</v>
      </c>
      <c r="M3038" s="23">
        <f>M3037-IF($B3038="B",(Percent_Rent_In_Elsies*2.49%/12 * H3037)/K3037,0)+IF($B3038="D",N3038,0)+IF(B3038="D",AK3037)+IF(B3038="C",F3037*90%)-(Y3038-Y3037)-IF($B3038="A",Q3037/K3037) + IF($B3038="A",Q3037/K3037)</f>
        <v>-52125944.708321035</v>
      </c>
      <c r="N3038" s="23">
        <f t="shared" si="2225"/>
        <v>0</v>
      </c>
      <c r="O3038" s="22">
        <f t="shared" si="2226"/>
        <v>0</v>
      </c>
      <c r="P3038" s="22">
        <f t="shared" si="2257"/>
        <v>0</v>
      </c>
      <c r="Q3038" s="22">
        <f t="shared" si="2258"/>
        <v>0</v>
      </c>
      <c r="R3038" s="22">
        <f t="shared" si="2227"/>
        <v>404952545.17833364</v>
      </c>
      <c r="S3038" s="16">
        <f t="shared" si="2217"/>
        <v>33689895.605518602</v>
      </c>
      <c r="T3038" s="15">
        <f t="shared" si="2228"/>
        <v>0</v>
      </c>
      <c r="U3038" s="23">
        <f t="shared" si="2245"/>
        <v>1799123.8688062099</v>
      </c>
      <c r="V3038" s="23">
        <f t="shared" si="2246"/>
        <v>149677.52652297917</v>
      </c>
      <c r="W3038" s="23">
        <f t="shared" si="2259"/>
        <v>0</v>
      </c>
      <c r="X3038" s="23">
        <f t="shared" si="2247"/>
        <v>40013758.019900165</v>
      </c>
      <c r="Y3038" s="23">
        <f t="shared" si="2229"/>
        <v>13825559.361691331</v>
      </c>
      <c r="Z3038" s="3">
        <f t="shared" si="2230"/>
        <v>0</v>
      </c>
      <c r="AA3038" s="23">
        <f t="shared" si="2231"/>
        <v>66424102.205628946</v>
      </c>
      <c r="AB3038" s="26">
        <f t="shared" si="2248"/>
        <v>70086276.274228603</v>
      </c>
      <c r="AC3038" s="23">
        <f t="shared" si="2249"/>
        <v>74889487.274228647</v>
      </c>
      <c r="AD3038" s="23">
        <f t="shared" si="2255"/>
        <v>4803211</v>
      </c>
      <c r="AE3038" s="24">
        <f t="shared" si="2216"/>
        <v>70086276.274228647</v>
      </c>
      <c r="AF3038" s="3">
        <f t="shared" si="2250"/>
        <v>1E-4</v>
      </c>
      <c r="AG3038" s="2">
        <f t="shared" si="2232"/>
        <v>0</v>
      </c>
      <c r="AH3038" s="2">
        <f t="shared" si="2233"/>
        <v>189.03348311188589</v>
      </c>
      <c r="AI3038" s="23">
        <f t="shared" si="2256"/>
        <v>10679249302.448961</v>
      </c>
      <c r="AJ3038" s="23">
        <f t="shared" si="2234"/>
        <v>6219.922423797766</v>
      </c>
      <c r="AK3038" s="23">
        <f t="shared" si="2235"/>
        <v>62829.187659523079</v>
      </c>
      <c r="AL3038" s="23">
        <f t="shared" si="2260"/>
        <v>0</v>
      </c>
      <c r="AM3038" s="23">
        <f t="shared" si="2261"/>
        <v>0</v>
      </c>
      <c r="AN3038" s="16">
        <f t="shared" si="2251"/>
        <v>0</v>
      </c>
      <c r="AO3038" s="23">
        <f t="shared" si="2252"/>
        <v>0</v>
      </c>
      <c r="AP3038" s="22">
        <f t="shared" si="2253"/>
        <v>0</v>
      </c>
      <c r="AQ3038" s="30">
        <f t="shared" si="2236"/>
        <v>21806237800.839874</v>
      </c>
      <c r="AR3038" s="28">
        <f t="shared" si="2237"/>
        <v>10721276424.043921</v>
      </c>
      <c r="AS3038" s="25">
        <f t="shared" si="2238"/>
        <v>200337590.02425668</v>
      </c>
      <c r="AT3038" s="32">
        <f t="shared" si="2239"/>
        <v>0</v>
      </c>
      <c r="AU3038" s="23">
        <f t="shared" si="2240"/>
        <v>0</v>
      </c>
      <c r="AV3038" s="22">
        <f t="shared" si="2241"/>
        <v>3162655196.3644409</v>
      </c>
      <c r="AW3038" s="31">
        <f t="shared" si="2254"/>
        <v>14522911651.216469</v>
      </c>
      <c r="AX3038"/>
      <c r="AY3038"/>
      <c r="AZ3038"/>
      <c r="BA3038"/>
    </row>
    <row r="3039" spans="1:53" s="21" customFormat="1" x14ac:dyDescent="0.25">
      <c r="A3039" s="21">
        <f t="shared" si="2262"/>
        <v>845</v>
      </c>
      <c r="B3039" s="21" t="s">
        <v>9</v>
      </c>
      <c r="C3039" s="27">
        <f t="shared" si="2219"/>
        <v>0</v>
      </c>
      <c r="D3039" s="27">
        <f t="shared" si="2242"/>
        <v>0</v>
      </c>
      <c r="E3039" s="27" t="b">
        <f t="shared" si="2218"/>
        <v>1</v>
      </c>
      <c r="F3039" s="29">
        <f t="shared" si="2220"/>
        <v>0</v>
      </c>
      <c r="G3039" s="27">
        <f t="shared" si="2243"/>
        <v>0</v>
      </c>
      <c r="H3039" s="22">
        <f t="shared" si="2221"/>
        <v>33121632306.148422</v>
      </c>
      <c r="I3039" s="23">
        <f t="shared" si="2222"/>
        <v>132580106.5049091</v>
      </c>
      <c r="J3039" s="23">
        <f t="shared" si="2223"/>
        <v>1086</v>
      </c>
      <c r="K3039" s="19">
        <f t="shared" si="2244"/>
        <v>225.0831931027827</v>
      </c>
      <c r="L3039" s="16">
        <f t="shared" si="2224"/>
        <v>228.4636404682187</v>
      </c>
      <c r="M3039" s="23">
        <f>M3038-IF($B3039="B",(Percent_Rent_In_Elsies*2.49%/12 * H3038)/K3038,0)+IF($B3039="D",N3039,0)+IF(B3039="D",AK3038)+IF(B3039="C",F3038*90%)-(Y3039-Y3038)-IF($B3039="A",Q3038/K3038) + IF($B3039="A",Q3038/K3038)</f>
        <v>-52063115.520661511</v>
      </c>
      <c r="N3039" s="23">
        <f t="shared" si="2225"/>
        <v>0</v>
      </c>
      <c r="O3039" s="22">
        <f t="shared" si="2226"/>
        <v>23538023.665906128</v>
      </c>
      <c r="P3039" s="22">
        <f t="shared" si="2257"/>
        <v>0</v>
      </c>
      <c r="Q3039" s="22">
        <f t="shared" si="2258"/>
        <v>0</v>
      </c>
      <c r="R3039" s="22">
        <f t="shared" si="2227"/>
        <v>404952545.17833364</v>
      </c>
      <c r="S3039" s="16">
        <f t="shared" si="2217"/>
        <v>0</v>
      </c>
      <c r="T3039" s="15">
        <f t="shared" si="2228"/>
        <v>10151871.939612474</v>
      </c>
      <c r="U3039" s="23">
        <f t="shared" si="2245"/>
        <v>1799123.8688062099</v>
      </c>
      <c r="V3039" s="23">
        <f t="shared" si="2246"/>
        <v>0</v>
      </c>
      <c r="W3039" s="23">
        <f t="shared" si="2259"/>
        <v>149677.52652297917</v>
      </c>
      <c r="X3039" s="23">
        <f t="shared" si="2247"/>
        <v>40013758.019900165</v>
      </c>
      <c r="Y3039" s="23">
        <f t="shared" si="2229"/>
        <v>13825559.361691331</v>
      </c>
      <c r="Z3039" s="3">
        <f t="shared" si="2230"/>
        <v>0</v>
      </c>
      <c r="AA3039" s="23">
        <f t="shared" si="2231"/>
        <v>66361273.017969422</v>
      </c>
      <c r="AB3039" s="26">
        <f t="shared" si="2248"/>
        <v>70086276.274228603</v>
      </c>
      <c r="AC3039" s="23">
        <f t="shared" si="2249"/>
        <v>74889487.274228647</v>
      </c>
      <c r="AD3039" s="23">
        <f t="shared" si="2255"/>
        <v>4803211</v>
      </c>
      <c r="AE3039" s="24">
        <f t="shared" si="2216"/>
        <v>70086276.274228647</v>
      </c>
      <c r="AF3039" s="3">
        <f t="shared" si="2250"/>
        <v>0</v>
      </c>
      <c r="AG3039" s="2">
        <f t="shared" si="2232"/>
        <v>0</v>
      </c>
      <c r="AH3039" s="2">
        <f t="shared" si="2233"/>
        <v>189.03348311188589</v>
      </c>
      <c r="AI3039" s="23">
        <f t="shared" si="2256"/>
        <v>10669148020.89292</v>
      </c>
      <c r="AJ3039" s="23">
        <f t="shared" si="2234"/>
        <v>6219.922423797766</v>
      </c>
      <c r="AK3039" s="23">
        <f t="shared" si="2235"/>
        <v>0</v>
      </c>
      <c r="AL3039" s="23">
        <f t="shared" si="2260"/>
        <v>0</v>
      </c>
      <c r="AM3039" s="23">
        <f t="shared" si="2261"/>
        <v>0</v>
      </c>
      <c r="AN3039" s="16">
        <f t="shared" si="2251"/>
        <v>0</v>
      </c>
      <c r="AO3039" s="23">
        <f t="shared" si="2252"/>
        <v>0</v>
      </c>
      <c r="AP3039" s="22">
        <f t="shared" si="2253"/>
        <v>0</v>
      </c>
      <c r="AQ3039" s="30">
        <f t="shared" si="2236"/>
        <v>21806237800.839874</v>
      </c>
      <c r="AR3039" s="28">
        <f t="shared" si="2237"/>
        <v>10721276424.043921</v>
      </c>
      <c r="AS3039" s="25">
        <f t="shared" si="2238"/>
        <v>200337590.02425668</v>
      </c>
      <c r="AT3039" s="32">
        <f t="shared" si="2239"/>
        <v>0</v>
      </c>
      <c r="AU3039" s="23">
        <f t="shared" si="2240"/>
        <v>0</v>
      </c>
      <c r="AV3039" s="22">
        <f t="shared" si="2241"/>
        <v>3162655196.3644409</v>
      </c>
      <c r="AW3039" s="31">
        <f t="shared" si="2254"/>
        <v>14522911651.216469</v>
      </c>
    </row>
    <row r="3040" spans="1:53" x14ac:dyDescent="0.25">
      <c r="A3040" s="21">
        <f t="shared" si="2262"/>
        <v>845</v>
      </c>
      <c r="B3040" s="21" t="s">
        <v>28</v>
      </c>
      <c r="C3040" s="27">
        <f t="shared" si="2219"/>
        <v>0</v>
      </c>
      <c r="D3040" s="27">
        <f t="shared" si="2242"/>
        <v>0</v>
      </c>
      <c r="E3040" s="27" t="b">
        <f t="shared" si="2218"/>
        <v>1</v>
      </c>
      <c r="F3040" s="29">
        <f t="shared" si="2220"/>
        <v>0</v>
      </c>
      <c r="G3040" s="27">
        <f t="shared" si="2243"/>
        <v>0</v>
      </c>
      <c r="H3040" s="22">
        <f t="shared" si="2221"/>
        <v>33121632306.148422</v>
      </c>
      <c r="I3040" s="23">
        <f t="shared" si="2222"/>
        <v>132580106.5049091</v>
      </c>
      <c r="J3040" s="23">
        <f t="shared" si="2223"/>
        <v>1086</v>
      </c>
      <c r="K3040" s="19">
        <f t="shared" si="2244"/>
        <v>225.0831931027827</v>
      </c>
      <c r="L3040" s="16">
        <f t="shared" si="2224"/>
        <v>228.4636404682187</v>
      </c>
      <c r="M3040" s="23">
        <f>M3039-IF($B3040="B",(Percent_Rent_In_Elsies*2.49%/12 * H3039)/K3039,0)+IF($B3040="D",N3040,0)+IF(B3040="D",AK3039)+IF(B3040="C",F3039*90%)-(Y3040-Y3039)-IF($B3040="A",Q3039/K3039) + IF($B3040="A",Q3039/K3039)</f>
        <v>-52063115.520661511</v>
      </c>
      <c r="N3040" s="23">
        <f t="shared" si="2225"/>
        <v>0</v>
      </c>
      <c r="O3040" s="22">
        <f t="shared" si="2226"/>
        <v>0</v>
      </c>
      <c r="P3040" s="22">
        <f t="shared" si="2257"/>
        <v>23538023.665906128</v>
      </c>
      <c r="Q3040" s="22">
        <f t="shared" si="2258"/>
        <v>0</v>
      </c>
      <c r="R3040" s="22">
        <f t="shared" si="2227"/>
        <v>404952545.17833364</v>
      </c>
      <c r="S3040" s="16">
        <f t="shared" si="2217"/>
        <v>0</v>
      </c>
      <c r="T3040" s="15">
        <f t="shared" si="2228"/>
        <v>0</v>
      </c>
      <c r="U3040" s="23">
        <f t="shared" si="2245"/>
        <v>1799123.8688062099</v>
      </c>
      <c r="V3040" s="23">
        <f t="shared" si="2246"/>
        <v>0</v>
      </c>
      <c r="W3040" s="23">
        <f t="shared" si="2259"/>
        <v>0</v>
      </c>
      <c r="X3040" s="23">
        <f t="shared" si="2247"/>
        <v>40013758.019900165</v>
      </c>
      <c r="Y3040" s="23">
        <f t="shared" si="2229"/>
        <v>13825559.361691331</v>
      </c>
      <c r="Z3040" s="3">
        <f t="shared" si="2230"/>
        <v>7483.8763261489594</v>
      </c>
      <c r="AA3040" s="23">
        <f t="shared" si="2231"/>
        <v>66473531.16286166</v>
      </c>
      <c r="AB3040" s="26">
        <f t="shared" si="2248"/>
        <v>70086276.274228632</v>
      </c>
      <c r="AC3040" s="23">
        <f t="shared" si="2249"/>
        <v>74889487.274228647</v>
      </c>
      <c r="AD3040" s="23">
        <f t="shared" si="2255"/>
        <v>4803211</v>
      </c>
      <c r="AE3040" s="24">
        <f t="shared" si="2216"/>
        <v>70086276.274228647</v>
      </c>
      <c r="AF3040" s="3">
        <f t="shared" si="2250"/>
        <v>0</v>
      </c>
      <c r="AG3040" s="2">
        <f t="shared" si="2232"/>
        <v>898065159.13787508</v>
      </c>
      <c r="AH3040" s="2">
        <f t="shared" si="2233"/>
        <v>189.03348311188589</v>
      </c>
      <c r="AI3040" s="23">
        <f t="shared" si="2256"/>
        <v>10687196179.253019</v>
      </c>
      <c r="AJ3040" s="23">
        <f t="shared" si="2234"/>
        <v>6219.922423797766</v>
      </c>
      <c r="AK3040" s="23">
        <f t="shared" si="2235"/>
        <v>0</v>
      </c>
      <c r="AL3040" s="23">
        <f t="shared" si="2260"/>
        <v>0</v>
      </c>
      <c r="AM3040" s="23">
        <f t="shared" si="2261"/>
        <v>0</v>
      </c>
      <c r="AN3040" s="16">
        <f t="shared" si="2251"/>
        <v>0</v>
      </c>
      <c r="AO3040" s="23">
        <f t="shared" si="2252"/>
        <v>0</v>
      </c>
      <c r="AP3040" s="22">
        <f t="shared" si="2253"/>
        <v>0</v>
      </c>
      <c r="AQ3040" s="30">
        <f t="shared" si="2236"/>
        <v>21806237800.839874</v>
      </c>
      <c r="AR3040" s="28">
        <f t="shared" si="2237"/>
        <v>10721276424.043921</v>
      </c>
      <c r="AS3040" s="25">
        <f t="shared" si="2238"/>
        <v>200337590.02425668</v>
      </c>
      <c r="AT3040" s="32">
        <f t="shared" si="2239"/>
        <v>14967.752652297919</v>
      </c>
      <c r="AU3040" s="23">
        <f t="shared" si="2240"/>
        <v>14967.752652297919</v>
      </c>
      <c r="AV3040" s="22">
        <f t="shared" si="2241"/>
        <v>3172807068.3040533</v>
      </c>
      <c r="AW3040" s="31">
        <f t="shared" si="2254"/>
        <v>14522911651.216471</v>
      </c>
      <c r="AX3040" s="21"/>
      <c r="AY3040" s="21"/>
      <c r="AZ3040" s="21"/>
      <c r="BA3040" s="21"/>
    </row>
    <row r="3041" spans="1:53" x14ac:dyDescent="0.25">
      <c r="A3041">
        <f t="shared" si="2262"/>
        <v>846</v>
      </c>
      <c r="B3041" t="s">
        <v>6</v>
      </c>
      <c r="C3041" s="27">
        <f t="shared" si="2219"/>
        <v>0</v>
      </c>
      <c r="D3041" s="27">
        <f t="shared" si="2242"/>
        <v>0</v>
      </c>
      <c r="E3041" s="27" t="b">
        <f t="shared" si="2218"/>
        <v>1</v>
      </c>
      <c r="F3041" s="29">
        <f t="shared" si="2220"/>
        <v>0</v>
      </c>
      <c r="G3041" s="27">
        <f t="shared" si="2243"/>
        <v>0</v>
      </c>
      <c r="H3041" s="22">
        <f t="shared" si="2221"/>
        <v>33176835026.658672</v>
      </c>
      <c r="I3041" s="23">
        <f t="shared" si="2222"/>
        <v>132580106.5049091</v>
      </c>
      <c r="J3041" s="23">
        <f t="shared" si="2223"/>
        <v>1086</v>
      </c>
      <c r="K3041" s="19">
        <f t="shared" si="2244"/>
        <v>225.0831931027827</v>
      </c>
      <c r="L3041" s="16">
        <f t="shared" si="2224"/>
        <v>228.84441320233242</v>
      </c>
      <c r="M3041" s="23">
        <f>M3040-IF($B3041="B",(Percent_Rent_In_Elsies*2.49%/12 * H3040)/K3040,0)+IF($B3041="D",N3041,0)+IF(B3041="D",AK3040)+IF(B3041="C",F3040*90%)-(Y3041-Y3040)-IF($B3041="A",Q3040/K3040) + IF($B3041="A",Q3040/K3040)</f>
        <v>-52063115.520661511</v>
      </c>
      <c r="N3041" s="23">
        <f t="shared" si="2225"/>
        <v>0</v>
      </c>
      <c r="O3041" s="22">
        <f t="shared" si="2226"/>
        <v>0</v>
      </c>
      <c r="P3041" s="22">
        <f t="shared" si="2257"/>
        <v>0</v>
      </c>
      <c r="Q3041" s="22">
        <f t="shared" si="2258"/>
        <v>0</v>
      </c>
      <c r="R3041" s="22">
        <f t="shared" si="2227"/>
        <v>404952545.17833364</v>
      </c>
      <c r="S3041" s="16">
        <f t="shared" si="2217"/>
        <v>0</v>
      </c>
      <c r="T3041" s="15">
        <f t="shared" si="2228"/>
        <v>0</v>
      </c>
      <c r="U3041" s="23">
        <f t="shared" si="2245"/>
        <v>1799123.8688062099</v>
      </c>
      <c r="V3041" s="23">
        <f t="shared" si="2246"/>
        <v>0</v>
      </c>
      <c r="W3041" s="23">
        <f t="shared" si="2259"/>
        <v>0</v>
      </c>
      <c r="X3041" s="23">
        <f t="shared" si="2247"/>
        <v>40051177.401530907</v>
      </c>
      <c r="Y3041" s="23">
        <f t="shared" si="2229"/>
        <v>13825559.361691331</v>
      </c>
      <c r="Z3041" s="3">
        <f t="shared" si="2230"/>
        <v>0</v>
      </c>
      <c r="AA3041" s="23">
        <f t="shared" si="2231"/>
        <v>66473531.16286166</v>
      </c>
      <c r="AB3041" s="26">
        <f t="shared" si="2248"/>
        <v>70086276.274228603</v>
      </c>
      <c r="AC3041" s="23">
        <f t="shared" si="2249"/>
        <v>74889487.274228647</v>
      </c>
      <c r="AD3041" s="23">
        <f t="shared" si="2255"/>
        <v>4803211</v>
      </c>
      <c r="AE3041" s="24">
        <f t="shared" si="2216"/>
        <v>70086276.274228647</v>
      </c>
      <c r="AF3041" s="3">
        <f t="shared" si="2250"/>
        <v>0</v>
      </c>
      <c r="AG3041" s="2">
        <f t="shared" si="2232"/>
        <v>0</v>
      </c>
      <c r="AH3041" s="2">
        <f t="shared" si="2233"/>
        <v>189.34853891707237</v>
      </c>
      <c r="AI3041" s="23">
        <f t="shared" si="2256"/>
        <v>10687196179.253019</v>
      </c>
      <c r="AJ3041" s="23">
        <f t="shared" si="2234"/>
        <v>6219.922423797766</v>
      </c>
      <c r="AK3041" s="23">
        <f t="shared" si="2235"/>
        <v>0</v>
      </c>
      <c r="AL3041" s="23">
        <f t="shared" si="2260"/>
        <v>0</v>
      </c>
      <c r="AM3041" s="23">
        <f t="shared" si="2261"/>
        <v>0</v>
      </c>
      <c r="AN3041" s="16">
        <f t="shared" si="2251"/>
        <v>0</v>
      </c>
      <c r="AO3041" s="23">
        <f t="shared" si="2252"/>
        <v>0</v>
      </c>
      <c r="AP3041" s="22">
        <f t="shared" si="2253"/>
        <v>0</v>
      </c>
      <c r="AQ3041" s="30">
        <f t="shared" si="2236"/>
        <v>21806237800.839874</v>
      </c>
      <c r="AR3041" s="28">
        <f t="shared" si="2237"/>
        <v>10721276424.043921</v>
      </c>
      <c r="AS3041" s="25">
        <f t="shared" si="2238"/>
        <v>200337590.02425668</v>
      </c>
      <c r="AT3041" s="32">
        <f t="shared" si="2239"/>
        <v>0</v>
      </c>
      <c r="AU3041" s="23">
        <f t="shared" si="2240"/>
        <v>0</v>
      </c>
      <c r="AV3041" s="22">
        <f t="shared" si="2241"/>
        <v>3172807068.3040533</v>
      </c>
      <c r="AW3041" s="31">
        <f t="shared" si="2254"/>
        <v>14499373627.550564</v>
      </c>
    </row>
    <row r="3042" spans="1:53" x14ac:dyDescent="0.25">
      <c r="A3042">
        <f t="shared" si="2262"/>
        <v>846</v>
      </c>
      <c r="B3042" t="s">
        <v>7</v>
      </c>
      <c r="C3042" s="27">
        <f t="shared" si="2219"/>
        <v>0</v>
      </c>
      <c r="D3042" s="27">
        <f t="shared" si="2242"/>
        <v>0</v>
      </c>
      <c r="E3042" s="27" t="b">
        <f t="shared" si="2218"/>
        <v>1</v>
      </c>
      <c r="F3042" s="29">
        <f t="shared" si="2220"/>
        <v>0</v>
      </c>
      <c r="G3042" s="27">
        <f t="shared" si="2243"/>
        <v>0</v>
      </c>
      <c r="H3042" s="22">
        <f t="shared" si="2221"/>
        <v>33176835026.658672</v>
      </c>
      <c r="I3042" s="23">
        <f t="shared" si="2222"/>
        <v>132580106.5049091</v>
      </c>
      <c r="J3042" s="23">
        <f t="shared" si="2223"/>
        <v>1086</v>
      </c>
      <c r="K3042" s="19">
        <f t="shared" si="2244"/>
        <v>225.0831931027827</v>
      </c>
      <c r="L3042" s="16">
        <f t="shared" si="2224"/>
        <v>228.84441320233242</v>
      </c>
      <c r="M3042" s="23">
        <f>M3041-IF($B3042="B",(Percent_Rent_In_Elsies*2.49%/12 * H3041)/K3041,0)+IF($B3042="D",N3042,0)+IF(B3042="D",AK3041)+IF(B3042="C",F3041*90%)-(Y3042-Y3041)-IF($B3042="A",Q3041/K3041) + IF($B3042="A",Q3041/K3041)</f>
        <v>-52216041.049510039</v>
      </c>
      <c r="N3042" s="23">
        <f t="shared" si="2225"/>
        <v>0</v>
      </c>
      <c r="O3042" s="22">
        <f t="shared" si="2226"/>
        <v>0</v>
      </c>
      <c r="P3042" s="22">
        <f t="shared" si="2257"/>
        <v>0</v>
      </c>
      <c r="Q3042" s="22">
        <f t="shared" si="2258"/>
        <v>0</v>
      </c>
      <c r="R3042" s="22">
        <f t="shared" si="2227"/>
        <v>371206499.74680585</v>
      </c>
      <c r="S3042" s="16">
        <f t="shared" si="2217"/>
        <v>33746045.431527801</v>
      </c>
      <c r="T3042" s="15">
        <f t="shared" si="2228"/>
        <v>0</v>
      </c>
      <c r="U3042" s="23">
        <f t="shared" si="2245"/>
        <v>1649196.8797390256</v>
      </c>
      <c r="V3042" s="23">
        <f t="shared" si="2246"/>
        <v>149926.98906718416</v>
      </c>
      <c r="W3042" s="23">
        <f t="shared" si="2259"/>
        <v>0</v>
      </c>
      <c r="X3042" s="23">
        <f t="shared" si="2247"/>
        <v>40051177.401530907</v>
      </c>
      <c r="Y3042" s="23">
        <f t="shared" si="2229"/>
        <v>13825559.361691331</v>
      </c>
      <c r="Z3042" s="3">
        <f t="shared" si="2230"/>
        <v>0</v>
      </c>
      <c r="AA3042" s="23">
        <f t="shared" si="2231"/>
        <v>66473531.16286166</v>
      </c>
      <c r="AB3042" s="26">
        <f t="shared" si="2248"/>
        <v>70086276.274228603</v>
      </c>
      <c r="AC3042" s="23">
        <f t="shared" si="2249"/>
        <v>74889487.274228647</v>
      </c>
      <c r="AD3042" s="23">
        <f t="shared" si="2255"/>
        <v>4803211</v>
      </c>
      <c r="AE3042" s="24">
        <f t="shared" si="2216"/>
        <v>70086276.274228647</v>
      </c>
      <c r="AF3042" s="3">
        <f t="shared" si="2250"/>
        <v>0</v>
      </c>
      <c r="AG3042" s="2">
        <f t="shared" si="2232"/>
        <v>0</v>
      </c>
      <c r="AH3042" s="2">
        <f t="shared" si="2233"/>
        <v>189.34853891707237</v>
      </c>
      <c r="AI3042" s="23">
        <f t="shared" si="2256"/>
        <v>10687196179.253019</v>
      </c>
      <c r="AJ3042" s="23">
        <f t="shared" si="2234"/>
        <v>6219.922423797766</v>
      </c>
      <c r="AK3042" s="23">
        <f t="shared" si="2235"/>
        <v>0</v>
      </c>
      <c r="AL3042" s="23">
        <f t="shared" si="2260"/>
        <v>7946876.804058075</v>
      </c>
      <c r="AM3042" s="23">
        <f t="shared" si="2261"/>
        <v>7414343584.9078722</v>
      </c>
      <c r="AN3042" s="16">
        <f t="shared" si="2251"/>
        <v>0</v>
      </c>
      <c r="AO3042" s="23">
        <f t="shared" si="2252"/>
        <v>152925.5288485279</v>
      </c>
      <c r="AP3042" s="22">
        <f t="shared" si="2253"/>
        <v>34420966.340158373</v>
      </c>
      <c r="AQ3042" s="30">
        <f t="shared" si="2236"/>
        <v>21874787155.306297</v>
      </c>
      <c r="AR3042" s="28">
        <f t="shared" si="2237"/>
        <v>10755404812.170187</v>
      </c>
      <c r="AS3042" s="25">
        <f t="shared" si="2238"/>
        <v>200337590.02425668</v>
      </c>
      <c r="AT3042" s="32">
        <f t="shared" si="2239"/>
        <v>0</v>
      </c>
      <c r="AU3042" s="23">
        <f t="shared" si="2240"/>
        <v>0</v>
      </c>
      <c r="AV3042" s="22">
        <f t="shared" si="2241"/>
        <v>3172807068.3040533</v>
      </c>
      <c r="AW3042" s="31">
        <f t="shared" si="2254"/>
        <v>14567922982.016989</v>
      </c>
    </row>
    <row r="3043" spans="1:53" s="21" customFormat="1" x14ac:dyDescent="0.25">
      <c r="A3043">
        <f t="shared" si="2262"/>
        <v>846</v>
      </c>
      <c r="B3043" t="s">
        <v>8</v>
      </c>
      <c r="C3043" s="27">
        <f t="shared" si="2219"/>
        <v>0</v>
      </c>
      <c r="D3043" s="27">
        <f t="shared" si="2242"/>
        <v>0</v>
      </c>
      <c r="E3043" s="27" t="b">
        <f t="shared" si="2218"/>
        <v>1</v>
      </c>
      <c r="F3043" s="29">
        <f t="shared" si="2220"/>
        <v>0</v>
      </c>
      <c r="G3043" s="27">
        <f t="shared" si="2243"/>
        <v>0</v>
      </c>
      <c r="H3043" s="22">
        <f t="shared" si="2221"/>
        <v>33176835026.658672</v>
      </c>
      <c r="I3043" s="23">
        <f t="shared" si="2222"/>
        <v>132580106.5049091</v>
      </c>
      <c r="J3043" s="23">
        <f t="shared" si="2223"/>
        <v>1086</v>
      </c>
      <c r="K3043" s="19">
        <f t="shared" si="2244"/>
        <v>225.0831931027827</v>
      </c>
      <c r="L3043" s="16">
        <f t="shared" si="2224"/>
        <v>228.84441320233242</v>
      </c>
      <c r="M3043" s="23">
        <f>M3042-IF($B3043="B",(Percent_Rent_In_Elsies*2.49%/12 * H3042)/K3042,0)+IF($B3043="D",N3043,0)+IF(B3043="D",AK3042)+IF(B3043="C",F3042*90%)-(Y3043-Y3042)-IF($B3043="A",Q3042/K3042) + IF($B3043="A",Q3042/K3042)</f>
        <v>-52216041.049510039</v>
      </c>
      <c r="N3043" s="23">
        <f t="shared" si="2225"/>
        <v>0</v>
      </c>
      <c r="O3043" s="22">
        <f t="shared" si="2226"/>
        <v>0</v>
      </c>
      <c r="P3043" s="22">
        <f t="shared" si="2257"/>
        <v>0</v>
      </c>
      <c r="Q3043" s="22">
        <f t="shared" si="2258"/>
        <v>0</v>
      </c>
      <c r="R3043" s="22">
        <f t="shared" si="2227"/>
        <v>405627466.08696425</v>
      </c>
      <c r="S3043" s="16">
        <f t="shared" si="2217"/>
        <v>33746045.431527801</v>
      </c>
      <c r="T3043" s="15">
        <f t="shared" si="2228"/>
        <v>0</v>
      </c>
      <c r="U3043" s="23">
        <f t="shared" si="2245"/>
        <v>1802122.4085875535</v>
      </c>
      <c r="V3043" s="23">
        <f t="shared" si="2246"/>
        <v>149926.98906718416</v>
      </c>
      <c r="W3043" s="23">
        <f t="shared" si="2259"/>
        <v>0</v>
      </c>
      <c r="X3043" s="23">
        <f t="shared" si="2247"/>
        <v>40051177.401530907</v>
      </c>
      <c r="Y3043" s="23">
        <f t="shared" si="2229"/>
        <v>13825559.361691331</v>
      </c>
      <c r="Z3043" s="3">
        <f t="shared" si="2230"/>
        <v>0</v>
      </c>
      <c r="AA3043" s="23">
        <f t="shared" si="2231"/>
        <v>66473531.16286166</v>
      </c>
      <c r="AB3043" s="26">
        <f t="shared" si="2248"/>
        <v>70086276.274228603</v>
      </c>
      <c r="AC3043" s="23">
        <f t="shared" si="2249"/>
        <v>74889487.274228647</v>
      </c>
      <c r="AD3043" s="23">
        <f t="shared" si="2255"/>
        <v>4803211</v>
      </c>
      <c r="AE3043" s="24">
        <f t="shared" si="2216"/>
        <v>70086276.274228647</v>
      </c>
      <c r="AF3043" s="3">
        <f t="shared" si="2250"/>
        <v>1E-4</v>
      </c>
      <c r="AG3043" s="2">
        <f t="shared" si="2232"/>
        <v>0</v>
      </c>
      <c r="AH3043" s="2">
        <f t="shared" si="2233"/>
        <v>189.34853891707237</v>
      </c>
      <c r="AI3043" s="23">
        <f t="shared" si="2256"/>
        <v>10687196179.253019</v>
      </c>
      <c r="AJ3043" s="23">
        <f t="shared" si="2234"/>
        <v>6219.922423797766</v>
      </c>
      <c r="AK3043" s="23">
        <f t="shared" si="2235"/>
        <v>62857.675072974416</v>
      </c>
      <c r="AL3043" s="23">
        <f t="shared" si="2260"/>
        <v>0</v>
      </c>
      <c r="AM3043" s="23">
        <f t="shared" si="2261"/>
        <v>0</v>
      </c>
      <c r="AN3043" s="16">
        <f t="shared" si="2251"/>
        <v>0</v>
      </c>
      <c r="AO3043" s="23">
        <f t="shared" si="2252"/>
        <v>0</v>
      </c>
      <c r="AP3043" s="22">
        <f t="shared" si="2253"/>
        <v>0</v>
      </c>
      <c r="AQ3043" s="30">
        <f t="shared" si="2236"/>
        <v>21874787155.306297</v>
      </c>
      <c r="AR3043" s="28">
        <f t="shared" si="2237"/>
        <v>10755404812.170187</v>
      </c>
      <c r="AS3043" s="25">
        <f t="shared" si="2238"/>
        <v>200337590.02425668</v>
      </c>
      <c r="AT3043" s="32">
        <f t="shared" si="2239"/>
        <v>0</v>
      </c>
      <c r="AU3043" s="23">
        <f t="shared" si="2240"/>
        <v>0</v>
      </c>
      <c r="AV3043" s="22">
        <f t="shared" si="2241"/>
        <v>3172807068.3040533</v>
      </c>
      <c r="AW3043" s="31">
        <f t="shared" si="2254"/>
        <v>14567922982.016989</v>
      </c>
      <c r="AX3043"/>
      <c r="AY3043"/>
      <c r="AZ3043"/>
      <c r="BA3043"/>
    </row>
    <row r="3044" spans="1:53" s="21" customFormat="1" x14ac:dyDescent="0.25">
      <c r="A3044">
        <f t="shared" si="2262"/>
        <v>846</v>
      </c>
      <c r="B3044" t="s">
        <v>9</v>
      </c>
      <c r="C3044" s="27">
        <f t="shared" si="2219"/>
        <v>0</v>
      </c>
      <c r="D3044" s="27">
        <f t="shared" si="2242"/>
        <v>0</v>
      </c>
      <c r="E3044" s="27" t="b">
        <f t="shared" si="2218"/>
        <v>1</v>
      </c>
      <c r="F3044" s="29">
        <f t="shared" si="2220"/>
        <v>0</v>
      </c>
      <c r="G3044" s="27">
        <f t="shared" si="2243"/>
        <v>0</v>
      </c>
      <c r="H3044" s="22">
        <f t="shared" si="2221"/>
        <v>33176835026.658672</v>
      </c>
      <c r="I3044" s="23">
        <f t="shared" si="2222"/>
        <v>132580106.5049091</v>
      </c>
      <c r="J3044" s="23">
        <f t="shared" si="2223"/>
        <v>1086</v>
      </c>
      <c r="K3044" s="19">
        <f t="shared" si="2244"/>
        <v>225.0831931027827</v>
      </c>
      <c r="L3044" s="16">
        <f t="shared" si="2224"/>
        <v>228.84441320233242</v>
      </c>
      <c r="M3044" s="23">
        <f>M3043-IF($B3044="B",(Percent_Rent_In_Elsies*2.49%/12 * H3043)/K3043,0)+IF($B3044="D",N3044,0)+IF(B3044="D",AK3043)+IF(B3044="C",F3043*90%)-(Y3044-Y3043)-IF($B3044="A",Q3043/K3043) + IF($B3044="A",Q3043/K3043)</f>
        <v>-52153183.374437064</v>
      </c>
      <c r="N3044" s="23">
        <f t="shared" si="2225"/>
        <v>0</v>
      </c>
      <c r="O3044" s="22">
        <f t="shared" si="2226"/>
        <v>23577253.705349304</v>
      </c>
      <c r="P3044" s="22">
        <f t="shared" si="2257"/>
        <v>0</v>
      </c>
      <c r="Q3044" s="22">
        <f t="shared" si="2258"/>
        <v>0</v>
      </c>
      <c r="R3044" s="22">
        <f t="shared" si="2227"/>
        <v>405627466.08696425</v>
      </c>
      <c r="S3044" s="16">
        <f t="shared" si="2217"/>
        <v>0</v>
      </c>
      <c r="T3044" s="15">
        <f t="shared" si="2228"/>
        <v>10168791.726178497</v>
      </c>
      <c r="U3044" s="23">
        <f t="shared" si="2245"/>
        <v>1802122.4085875535</v>
      </c>
      <c r="V3044" s="23">
        <f t="shared" si="2246"/>
        <v>0</v>
      </c>
      <c r="W3044" s="23">
        <f t="shared" si="2259"/>
        <v>149926.98906718416</v>
      </c>
      <c r="X3044" s="23">
        <f t="shared" si="2247"/>
        <v>40051177.401530907</v>
      </c>
      <c r="Y3044" s="23">
        <f t="shared" si="2229"/>
        <v>13825559.361691331</v>
      </c>
      <c r="Z3044" s="3">
        <f t="shared" si="2230"/>
        <v>0</v>
      </c>
      <c r="AA3044" s="23">
        <f t="shared" si="2231"/>
        <v>66410673.487788685</v>
      </c>
      <c r="AB3044" s="26">
        <f t="shared" si="2248"/>
        <v>70086276.274228603</v>
      </c>
      <c r="AC3044" s="23">
        <f t="shared" si="2249"/>
        <v>74889487.274228647</v>
      </c>
      <c r="AD3044" s="23">
        <f t="shared" si="2255"/>
        <v>4803211</v>
      </c>
      <c r="AE3044" s="24">
        <f t="shared" si="2216"/>
        <v>70086276.274228647</v>
      </c>
      <c r="AF3044" s="3">
        <f t="shared" si="2250"/>
        <v>0</v>
      </c>
      <c r="AG3044" s="2">
        <f t="shared" si="2232"/>
        <v>0</v>
      </c>
      <c r="AH3044" s="2">
        <f t="shared" si="2233"/>
        <v>189.34853891707237</v>
      </c>
      <c r="AI3044" s="23">
        <f t="shared" si="2256"/>
        <v>10677090317.669846</v>
      </c>
      <c r="AJ3044" s="23">
        <f t="shared" si="2234"/>
        <v>6219.922423797766</v>
      </c>
      <c r="AK3044" s="23">
        <f t="shared" si="2235"/>
        <v>0</v>
      </c>
      <c r="AL3044" s="23">
        <f t="shared" si="2260"/>
        <v>0</v>
      </c>
      <c r="AM3044" s="23">
        <f t="shared" si="2261"/>
        <v>0</v>
      </c>
      <c r="AN3044" s="16">
        <f t="shared" si="2251"/>
        <v>0</v>
      </c>
      <c r="AO3044" s="23">
        <f t="shared" si="2252"/>
        <v>0</v>
      </c>
      <c r="AP3044" s="22">
        <f t="shared" si="2253"/>
        <v>0</v>
      </c>
      <c r="AQ3044" s="30">
        <f t="shared" si="2236"/>
        <v>21874787155.306297</v>
      </c>
      <c r="AR3044" s="28">
        <f t="shared" si="2237"/>
        <v>10755404812.170187</v>
      </c>
      <c r="AS3044" s="25">
        <f t="shared" si="2238"/>
        <v>200337590.02425668</v>
      </c>
      <c r="AT3044" s="32">
        <f t="shared" si="2239"/>
        <v>0</v>
      </c>
      <c r="AU3044" s="23">
        <f t="shared" si="2240"/>
        <v>0</v>
      </c>
      <c r="AV3044" s="22">
        <f t="shared" si="2241"/>
        <v>3172807068.3040533</v>
      </c>
      <c r="AW3044" s="31">
        <f t="shared" si="2254"/>
        <v>14567922982.016989</v>
      </c>
      <c r="AX3044"/>
      <c r="AY3044"/>
      <c r="AZ3044"/>
      <c r="BA3044"/>
    </row>
    <row r="3045" spans="1:53" x14ac:dyDescent="0.25">
      <c r="A3045" s="21">
        <f t="shared" si="2262"/>
        <v>846</v>
      </c>
      <c r="B3045" s="21" t="s">
        <v>28</v>
      </c>
      <c r="C3045" s="27">
        <f t="shared" si="2219"/>
        <v>0</v>
      </c>
      <c r="D3045" s="27">
        <f t="shared" si="2242"/>
        <v>0</v>
      </c>
      <c r="E3045" s="27" t="b">
        <f t="shared" si="2218"/>
        <v>1</v>
      </c>
      <c r="F3045" s="29">
        <f t="shared" si="2220"/>
        <v>0</v>
      </c>
      <c r="G3045" s="27">
        <f t="shared" si="2243"/>
        <v>0</v>
      </c>
      <c r="H3045" s="22">
        <f t="shared" si="2221"/>
        <v>33176835026.658672</v>
      </c>
      <c r="I3045" s="23">
        <f t="shared" si="2222"/>
        <v>132580106.5049091</v>
      </c>
      <c r="J3045" s="23">
        <f t="shared" si="2223"/>
        <v>1086</v>
      </c>
      <c r="K3045" s="19">
        <f t="shared" si="2244"/>
        <v>225.0831931027827</v>
      </c>
      <c r="L3045" s="16">
        <f t="shared" si="2224"/>
        <v>228.84441320233242</v>
      </c>
      <c r="M3045" s="23">
        <f>M3044-IF($B3045="B",(Percent_Rent_In_Elsies*2.49%/12 * H3044)/K3044,0)+IF($B3045="D",N3045,0)+IF(B3045="D",AK3044)+IF(B3045="C",F3044*90%)-(Y3045-Y3044)-IF($B3045="A",Q3044/K3044) + IF($B3045="A",Q3044/K3044)</f>
        <v>-52153183.374437064</v>
      </c>
      <c r="N3045" s="23">
        <f t="shared" si="2225"/>
        <v>0</v>
      </c>
      <c r="O3045" s="22">
        <f t="shared" si="2226"/>
        <v>0</v>
      </c>
      <c r="P3045" s="22">
        <f t="shared" si="2257"/>
        <v>23577253.705349304</v>
      </c>
      <c r="Q3045" s="22">
        <f t="shared" si="2258"/>
        <v>0</v>
      </c>
      <c r="R3045" s="22">
        <f t="shared" si="2227"/>
        <v>405627466.08696425</v>
      </c>
      <c r="S3045" s="16">
        <f t="shared" si="2217"/>
        <v>0</v>
      </c>
      <c r="T3045" s="15">
        <f t="shared" si="2228"/>
        <v>0</v>
      </c>
      <c r="U3045" s="23">
        <f t="shared" si="2245"/>
        <v>1802122.4085875535</v>
      </c>
      <c r="V3045" s="23">
        <f t="shared" si="2246"/>
        <v>0</v>
      </c>
      <c r="W3045" s="23">
        <f t="shared" si="2259"/>
        <v>0</v>
      </c>
      <c r="X3045" s="23">
        <f t="shared" si="2247"/>
        <v>40051177.401530907</v>
      </c>
      <c r="Y3045" s="23">
        <f t="shared" si="2229"/>
        <v>13825559.361691331</v>
      </c>
      <c r="Z3045" s="3">
        <f t="shared" si="2230"/>
        <v>7496.3494533592093</v>
      </c>
      <c r="AA3045" s="23">
        <f t="shared" si="2231"/>
        <v>66523118.729589075</v>
      </c>
      <c r="AB3045" s="26">
        <f t="shared" si="2248"/>
        <v>70086276.274228603</v>
      </c>
      <c r="AC3045" s="23">
        <f t="shared" si="2249"/>
        <v>74889487.274228647</v>
      </c>
      <c r="AD3045" s="23">
        <f t="shared" si="2255"/>
        <v>4803211</v>
      </c>
      <c r="AE3045" s="24">
        <f t="shared" si="2216"/>
        <v>70086276.274228647</v>
      </c>
      <c r="AF3045" s="3">
        <f t="shared" si="2250"/>
        <v>0</v>
      </c>
      <c r="AG3045" s="2">
        <f t="shared" si="2232"/>
        <v>899561934.40310502</v>
      </c>
      <c r="AH3045" s="2">
        <f t="shared" si="2233"/>
        <v>189.34853891707237</v>
      </c>
      <c r="AI3045" s="23">
        <f t="shared" si="2256"/>
        <v>10695168556.293879</v>
      </c>
      <c r="AJ3045" s="23">
        <f t="shared" si="2234"/>
        <v>6219.922423797766</v>
      </c>
      <c r="AK3045" s="23">
        <f t="shared" si="2235"/>
        <v>0</v>
      </c>
      <c r="AL3045" s="23">
        <f t="shared" si="2260"/>
        <v>0</v>
      </c>
      <c r="AM3045" s="23">
        <f t="shared" si="2261"/>
        <v>0</v>
      </c>
      <c r="AN3045" s="16">
        <f t="shared" si="2251"/>
        <v>0</v>
      </c>
      <c r="AO3045" s="23">
        <f t="shared" si="2252"/>
        <v>0</v>
      </c>
      <c r="AP3045" s="22">
        <f t="shared" si="2253"/>
        <v>0</v>
      </c>
      <c r="AQ3045" s="30">
        <f t="shared" si="2236"/>
        <v>21874787155.306297</v>
      </c>
      <c r="AR3045" s="28">
        <f t="shared" si="2237"/>
        <v>10755404812.170187</v>
      </c>
      <c r="AS3045" s="25">
        <f t="shared" si="2238"/>
        <v>200337590.02425668</v>
      </c>
      <c r="AT3045" s="32">
        <f t="shared" si="2239"/>
        <v>14992.698906718419</v>
      </c>
      <c r="AU3045" s="23">
        <f t="shared" si="2240"/>
        <v>14992.698906718419</v>
      </c>
      <c r="AV3045" s="22">
        <f t="shared" si="2241"/>
        <v>3182975860.030232</v>
      </c>
      <c r="AW3045" s="31">
        <f t="shared" si="2254"/>
        <v>14567922982.016987</v>
      </c>
    </row>
    <row r="3046" spans="1:53" x14ac:dyDescent="0.25">
      <c r="A3046">
        <f t="shared" si="2262"/>
        <v>847</v>
      </c>
      <c r="B3046" t="s">
        <v>6</v>
      </c>
      <c r="C3046" s="27">
        <f t="shared" si="2219"/>
        <v>0</v>
      </c>
      <c r="D3046" s="27">
        <f t="shared" si="2242"/>
        <v>0</v>
      </c>
      <c r="E3046" s="27" t="b">
        <f t="shared" si="2218"/>
        <v>1</v>
      </c>
      <c r="F3046" s="29">
        <f t="shared" si="2220"/>
        <v>0</v>
      </c>
      <c r="G3046" s="27">
        <f t="shared" si="2243"/>
        <v>0</v>
      </c>
      <c r="H3046" s="22">
        <f t="shared" si="2221"/>
        <v>33232129751.703106</v>
      </c>
      <c r="I3046" s="23">
        <f t="shared" si="2222"/>
        <v>132580106.5049091</v>
      </c>
      <c r="J3046" s="23">
        <f t="shared" si="2223"/>
        <v>1086</v>
      </c>
      <c r="K3046" s="19">
        <f t="shared" si="2244"/>
        <v>225.0831931027827</v>
      </c>
      <c r="L3046" s="16">
        <f t="shared" si="2224"/>
        <v>229.22582055766964</v>
      </c>
      <c r="M3046" s="23">
        <f>M3045-IF($B3046="B",(Percent_Rent_In_Elsies*2.49%/12 * H3045)/K3045,0)+IF($B3046="D",N3046,0)+IF(B3046="D",AK3045)+IF(B3046="C",F3045*90%)-(Y3046-Y3045)-IF($B3046="A",Q3045/K3045) + IF($B3046="A",Q3045/K3045)</f>
        <v>-52153183.374437064</v>
      </c>
      <c r="N3046" s="23">
        <f t="shared" si="2225"/>
        <v>0</v>
      </c>
      <c r="O3046" s="22">
        <f t="shared" si="2226"/>
        <v>0</v>
      </c>
      <c r="P3046" s="22">
        <f t="shared" si="2257"/>
        <v>0</v>
      </c>
      <c r="Q3046" s="22">
        <f t="shared" si="2258"/>
        <v>0</v>
      </c>
      <c r="R3046" s="22">
        <f t="shared" si="2227"/>
        <v>405627466.08696425</v>
      </c>
      <c r="S3046" s="16">
        <f t="shared" si="2217"/>
        <v>0</v>
      </c>
      <c r="T3046" s="15">
        <f t="shared" si="2228"/>
        <v>0</v>
      </c>
      <c r="U3046" s="23">
        <f t="shared" si="2245"/>
        <v>1802122.4085875535</v>
      </c>
      <c r="V3046" s="23">
        <f t="shared" si="2246"/>
        <v>0</v>
      </c>
      <c r="W3046" s="23">
        <f t="shared" si="2259"/>
        <v>0</v>
      </c>
      <c r="X3046" s="23">
        <f t="shared" si="2247"/>
        <v>40088659.148797706</v>
      </c>
      <c r="Y3046" s="23">
        <f t="shared" si="2229"/>
        <v>13825559.361691331</v>
      </c>
      <c r="Z3046" s="3">
        <f t="shared" si="2230"/>
        <v>0</v>
      </c>
      <c r="AA3046" s="23">
        <f t="shared" si="2231"/>
        <v>66523118.729589075</v>
      </c>
      <c r="AB3046" s="26">
        <f t="shared" si="2248"/>
        <v>70086276.274228603</v>
      </c>
      <c r="AC3046" s="23">
        <f t="shared" si="2249"/>
        <v>74889487.274228647</v>
      </c>
      <c r="AD3046" s="23">
        <f t="shared" si="2255"/>
        <v>4803211</v>
      </c>
      <c r="AE3046" s="24">
        <f t="shared" si="2216"/>
        <v>70086276.274228647</v>
      </c>
      <c r="AF3046" s="3">
        <f t="shared" si="2250"/>
        <v>0</v>
      </c>
      <c r="AG3046" s="2">
        <f t="shared" si="2232"/>
        <v>0</v>
      </c>
      <c r="AH3046" s="2">
        <f t="shared" si="2233"/>
        <v>189.66411981526753</v>
      </c>
      <c r="AI3046" s="23">
        <f t="shared" si="2256"/>
        <v>10695168556.293879</v>
      </c>
      <c r="AJ3046" s="23">
        <f t="shared" si="2234"/>
        <v>6219.922423797766</v>
      </c>
      <c r="AK3046" s="23">
        <f t="shared" si="2235"/>
        <v>0</v>
      </c>
      <c r="AL3046" s="23">
        <f t="shared" si="2260"/>
        <v>0</v>
      </c>
      <c r="AM3046" s="23">
        <f t="shared" si="2261"/>
        <v>0</v>
      </c>
      <c r="AN3046" s="16">
        <f t="shared" si="2251"/>
        <v>0</v>
      </c>
      <c r="AO3046" s="23">
        <f t="shared" si="2252"/>
        <v>0</v>
      </c>
      <c r="AP3046" s="22">
        <f t="shared" si="2253"/>
        <v>0</v>
      </c>
      <c r="AQ3046" s="30">
        <f t="shared" si="2236"/>
        <v>21874787155.306297</v>
      </c>
      <c r="AR3046" s="28">
        <f t="shared" si="2237"/>
        <v>10755404812.170187</v>
      </c>
      <c r="AS3046" s="25">
        <f t="shared" si="2238"/>
        <v>200337590.02425668</v>
      </c>
      <c r="AT3046" s="32">
        <f t="shared" si="2239"/>
        <v>0</v>
      </c>
      <c r="AU3046" s="23">
        <f t="shared" si="2240"/>
        <v>0</v>
      </c>
      <c r="AV3046" s="22">
        <f t="shared" si="2241"/>
        <v>3182975860.030232</v>
      </c>
      <c r="AW3046" s="31">
        <f t="shared" si="2254"/>
        <v>14544345728.311638</v>
      </c>
    </row>
    <row r="3047" spans="1:53" x14ac:dyDescent="0.25">
      <c r="A3047">
        <f t="shared" si="2262"/>
        <v>847</v>
      </c>
      <c r="B3047" t="s">
        <v>7</v>
      </c>
      <c r="C3047" s="27">
        <f t="shared" si="2219"/>
        <v>0</v>
      </c>
      <c r="D3047" s="27">
        <f t="shared" si="2242"/>
        <v>0</v>
      </c>
      <c r="E3047" s="27" t="b">
        <f t="shared" si="2218"/>
        <v>1</v>
      </c>
      <c r="F3047" s="29">
        <f t="shared" si="2220"/>
        <v>0</v>
      </c>
      <c r="G3047" s="27">
        <f t="shared" si="2243"/>
        <v>0</v>
      </c>
      <c r="H3047" s="22">
        <f t="shared" si="2221"/>
        <v>33232129751.703106</v>
      </c>
      <c r="I3047" s="23">
        <f t="shared" si="2222"/>
        <v>132580106.5049091</v>
      </c>
      <c r="J3047" s="23">
        <f t="shared" si="2223"/>
        <v>1086</v>
      </c>
      <c r="K3047" s="19">
        <f t="shared" si="2244"/>
        <v>225.0831931027827</v>
      </c>
      <c r="L3047" s="16">
        <f t="shared" si="2224"/>
        <v>229.22582055766964</v>
      </c>
      <c r="M3047" s="23">
        <f>M3046-IF($B3047="B",(Percent_Rent_In_Elsies*2.49%/12 * H3046)/K3046,0)+IF($B3047="D",N3047,0)+IF(B3047="D",AK3046)+IF(B3047="C",F3046*90%)-(Y3047-Y3046)-IF($B3047="A",Q3046/K3046) + IF($B3047="A",Q3046/K3046)</f>
        <v>-52306363.779167004</v>
      </c>
      <c r="N3047" s="23">
        <f t="shared" si="2225"/>
        <v>0</v>
      </c>
      <c r="O3047" s="22">
        <f t="shared" si="2226"/>
        <v>0</v>
      </c>
      <c r="P3047" s="22">
        <f t="shared" si="2257"/>
        <v>0</v>
      </c>
      <c r="Q3047" s="22">
        <f t="shared" si="2258"/>
        <v>0</v>
      </c>
      <c r="R3047" s="22">
        <f t="shared" si="2227"/>
        <v>371825177.24638391</v>
      </c>
      <c r="S3047" s="16">
        <f t="shared" si="2217"/>
        <v>33802288.840580352</v>
      </c>
      <c r="T3047" s="15">
        <f t="shared" si="2228"/>
        <v>0</v>
      </c>
      <c r="U3047" s="23">
        <f t="shared" si="2245"/>
        <v>1651945.5412052574</v>
      </c>
      <c r="V3047" s="23">
        <f t="shared" si="2246"/>
        <v>150176.86738229613</v>
      </c>
      <c r="W3047" s="23">
        <f t="shared" si="2259"/>
        <v>0</v>
      </c>
      <c r="X3047" s="23">
        <f t="shared" si="2247"/>
        <v>40088659.148797706</v>
      </c>
      <c r="Y3047" s="23">
        <f t="shared" si="2229"/>
        <v>13825559.361691331</v>
      </c>
      <c r="Z3047" s="3">
        <f t="shared" si="2230"/>
        <v>0</v>
      </c>
      <c r="AA3047" s="23">
        <f t="shared" si="2231"/>
        <v>66523118.729589075</v>
      </c>
      <c r="AB3047" s="26">
        <f t="shared" si="2248"/>
        <v>70086276.274228618</v>
      </c>
      <c r="AC3047" s="23">
        <f t="shared" si="2249"/>
        <v>74889487.274228647</v>
      </c>
      <c r="AD3047" s="23">
        <f t="shared" si="2255"/>
        <v>4803211</v>
      </c>
      <c r="AE3047" s="24">
        <f t="shared" si="2216"/>
        <v>70086276.274228647</v>
      </c>
      <c r="AF3047" s="3">
        <f t="shared" si="2250"/>
        <v>0</v>
      </c>
      <c r="AG3047" s="2">
        <f t="shared" si="2232"/>
        <v>0</v>
      </c>
      <c r="AH3047" s="2">
        <f t="shared" si="2233"/>
        <v>189.66411981526753</v>
      </c>
      <c r="AI3047" s="23">
        <f t="shared" si="2256"/>
        <v>10695168556.293879</v>
      </c>
      <c r="AJ3047" s="23">
        <f t="shared" si="2234"/>
        <v>6219.922423797766</v>
      </c>
      <c r="AK3047" s="23">
        <f t="shared" si="2235"/>
        <v>0</v>
      </c>
      <c r="AL3047" s="23">
        <f t="shared" si="2260"/>
        <v>7972377.0408592224</v>
      </c>
      <c r="AM3047" s="23">
        <f t="shared" si="2261"/>
        <v>7438135009.1116133</v>
      </c>
      <c r="AN3047" s="16">
        <f t="shared" si="2251"/>
        <v>0</v>
      </c>
      <c r="AO3047" s="23">
        <f t="shared" si="2252"/>
        <v>153180.40472994212</v>
      </c>
      <c r="AP3047" s="22">
        <f t="shared" si="2253"/>
        <v>34478334.617391974</v>
      </c>
      <c r="AQ3047" s="30">
        <f t="shared" si="2236"/>
        <v>21943450758.696835</v>
      </c>
      <c r="AR3047" s="28">
        <f t="shared" si="2237"/>
        <v>10789590080.943331</v>
      </c>
      <c r="AS3047" s="25">
        <f t="shared" si="2238"/>
        <v>200337590.02425668</v>
      </c>
      <c r="AT3047" s="32">
        <f t="shared" si="2239"/>
        <v>0</v>
      </c>
      <c r="AU3047" s="23">
        <f t="shared" si="2240"/>
        <v>0</v>
      </c>
      <c r="AV3047" s="22">
        <f t="shared" si="2241"/>
        <v>3182975860.030232</v>
      </c>
      <c r="AW3047" s="31">
        <f t="shared" si="2254"/>
        <v>14613009331.702173</v>
      </c>
    </row>
    <row r="3048" spans="1:53" x14ac:dyDescent="0.25">
      <c r="A3048">
        <f t="shared" si="2262"/>
        <v>847</v>
      </c>
      <c r="B3048" t="s">
        <v>8</v>
      </c>
      <c r="C3048" s="27">
        <f t="shared" si="2219"/>
        <v>0</v>
      </c>
      <c r="D3048" s="27">
        <f t="shared" si="2242"/>
        <v>0</v>
      </c>
      <c r="E3048" s="27" t="b">
        <f t="shared" si="2218"/>
        <v>1</v>
      </c>
      <c r="F3048" s="29">
        <f t="shared" si="2220"/>
        <v>0</v>
      </c>
      <c r="G3048" s="27">
        <f t="shared" si="2243"/>
        <v>0</v>
      </c>
      <c r="H3048" s="22">
        <f t="shared" si="2221"/>
        <v>33232129751.703106</v>
      </c>
      <c r="I3048" s="23">
        <f t="shared" si="2222"/>
        <v>132580106.5049091</v>
      </c>
      <c r="J3048" s="23">
        <f t="shared" si="2223"/>
        <v>1086</v>
      </c>
      <c r="K3048" s="19">
        <f t="shared" si="2244"/>
        <v>225.0831931027827</v>
      </c>
      <c r="L3048" s="16">
        <f t="shared" si="2224"/>
        <v>229.22582055766964</v>
      </c>
      <c r="M3048" s="23">
        <f>M3047-IF($B3048="B",(Percent_Rent_In_Elsies*2.49%/12 * H3047)/K3047,0)+IF($B3048="D",N3048,0)+IF(B3048="D",AK3047)+IF(B3048="C",F3047*90%)-(Y3048-Y3047)-IF($B3048="A",Q3047/K3047) + IF($B3048="A",Q3047/K3047)</f>
        <v>-52306363.779167004</v>
      </c>
      <c r="N3048" s="23">
        <f t="shared" si="2225"/>
        <v>0</v>
      </c>
      <c r="O3048" s="22">
        <f t="shared" si="2226"/>
        <v>0</v>
      </c>
      <c r="P3048" s="22">
        <f t="shared" si="2257"/>
        <v>0</v>
      </c>
      <c r="Q3048" s="22">
        <f t="shared" si="2258"/>
        <v>0</v>
      </c>
      <c r="R3048" s="22">
        <f t="shared" si="2227"/>
        <v>406303511.86377585</v>
      </c>
      <c r="S3048" s="16">
        <f t="shared" si="2217"/>
        <v>33802288.840580352</v>
      </c>
      <c r="T3048" s="15">
        <f t="shared" si="2228"/>
        <v>0</v>
      </c>
      <c r="U3048" s="23">
        <f t="shared" si="2245"/>
        <v>1805125.9459351995</v>
      </c>
      <c r="V3048" s="23">
        <f t="shared" si="2246"/>
        <v>150176.86738229613</v>
      </c>
      <c r="W3048" s="23">
        <f t="shared" si="2259"/>
        <v>0</v>
      </c>
      <c r="X3048" s="23">
        <f t="shared" si="2247"/>
        <v>40088659.148797706</v>
      </c>
      <c r="Y3048" s="23">
        <f t="shared" si="2229"/>
        <v>13825559.361691331</v>
      </c>
      <c r="Z3048" s="3">
        <f t="shared" si="2230"/>
        <v>0</v>
      </c>
      <c r="AA3048" s="23">
        <f t="shared" si="2231"/>
        <v>66523118.729589075</v>
      </c>
      <c r="AB3048" s="26">
        <f t="shared" si="2248"/>
        <v>70086276.274228603</v>
      </c>
      <c r="AC3048" s="23">
        <f t="shared" si="2249"/>
        <v>74889487.274228647</v>
      </c>
      <c r="AD3048" s="23">
        <f t="shared" si="2255"/>
        <v>4803211</v>
      </c>
      <c r="AE3048" s="24">
        <f t="shared" si="2216"/>
        <v>70086276.274228647</v>
      </c>
      <c r="AF3048" s="3">
        <f t="shared" si="2250"/>
        <v>1E-4</v>
      </c>
      <c r="AG3048" s="2">
        <f t="shared" si="2232"/>
        <v>0</v>
      </c>
      <c r="AH3048" s="2">
        <f t="shared" si="2233"/>
        <v>189.66411981526753</v>
      </c>
      <c r="AI3048" s="23">
        <f t="shared" si="2256"/>
        <v>10695168556.293879</v>
      </c>
      <c r="AJ3048" s="23">
        <f t="shared" si="2234"/>
        <v>6219.922423797766</v>
      </c>
      <c r="AK3048" s="23">
        <f t="shared" si="2235"/>
        <v>62886.304790739661</v>
      </c>
      <c r="AL3048" s="23">
        <f t="shared" si="2260"/>
        <v>0</v>
      </c>
      <c r="AM3048" s="23">
        <f t="shared" si="2261"/>
        <v>0</v>
      </c>
      <c r="AN3048" s="16">
        <f t="shared" si="2251"/>
        <v>0</v>
      </c>
      <c r="AO3048" s="23">
        <f t="shared" si="2252"/>
        <v>0</v>
      </c>
      <c r="AP3048" s="22">
        <f t="shared" si="2253"/>
        <v>0</v>
      </c>
      <c r="AQ3048" s="30">
        <f t="shared" si="2236"/>
        <v>21943450758.696835</v>
      </c>
      <c r="AR3048" s="28">
        <f t="shared" si="2237"/>
        <v>10789590080.943331</v>
      </c>
      <c r="AS3048" s="25">
        <f t="shared" si="2238"/>
        <v>200337590.02425668</v>
      </c>
      <c r="AT3048" s="32">
        <f t="shared" si="2239"/>
        <v>0</v>
      </c>
      <c r="AU3048" s="23">
        <f t="shared" si="2240"/>
        <v>0</v>
      </c>
      <c r="AV3048" s="22">
        <f t="shared" si="2241"/>
        <v>3182975860.030232</v>
      </c>
      <c r="AW3048" s="31">
        <f t="shared" si="2254"/>
        <v>14613009331.702175</v>
      </c>
    </row>
    <row r="3049" spans="1:53" x14ac:dyDescent="0.25">
      <c r="A3049" s="21">
        <f t="shared" si="2262"/>
        <v>847</v>
      </c>
      <c r="B3049" s="21" t="s">
        <v>9</v>
      </c>
      <c r="C3049" s="27">
        <f t="shared" si="2219"/>
        <v>0</v>
      </c>
      <c r="D3049" s="27">
        <f t="shared" si="2242"/>
        <v>0</v>
      </c>
      <c r="E3049" s="27" t="b">
        <f t="shared" si="2218"/>
        <v>1</v>
      </c>
      <c r="F3049" s="29">
        <f t="shared" si="2220"/>
        <v>0</v>
      </c>
      <c r="G3049" s="27">
        <f t="shared" si="2243"/>
        <v>0</v>
      </c>
      <c r="H3049" s="22">
        <f t="shared" si="2221"/>
        <v>33232129751.703106</v>
      </c>
      <c r="I3049" s="23">
        <f t="shared" si="2222"/>
        <v>132580106.5049091</v>
      </c>
      <c r="J3049" s="23">
        <f t="shared" si="2223"/>
        <v>1086</v>
      </c>
      <c r="K3049" s="19">
        <f t="shared" si="2244"/>
        <v>225.0831931027827</v>
      </c>
      <c r="L3049" s="16">
        <f t="shared" si="2224"/>
        <v>229.22582055766964</v>
      </c>
      <c r="M3049" s="23">
        <f>M3048-IF($B3049="B",(Percent_Rent_In_Elsies*2.49%/12 * H3048)/K3048,0)+IF($B3049="D",N3049,0)+IF(B3049="D",AK3048)+IF(B3049="C",F3048*90%)-(Y3049-Y3048)-IF($B3049="A",Q3048/K3048) + IF($B3049="A",Q3048/K3048)</f>
        <v>-52243477.474376261</v>
      </c>
      <c r="N3049" s="23">
        <f t="shared" si="2225"/>
        <v>0</v>
      </c>
      <c r="O3049" s="22">
        <f t="shared" si="2226"/>
        <v>23616549.128191561</v>
      </c>
      <c r="P3049" s="22">
        <f t="shared" si="2257"/>
        <v>0</v>
      </c>
      <c r="Q3049" s="22">
        <f t="shared" si="2258"/>
        <v>0</v>
      </c>
      <c r="R3049" s="22">
        <f t="shared" si="2227"/>
        <v>406303511.86377585</v>
      </c>
      <c r="S3049" s="16">
        <f t="shared" si="2217"/>
        <v>0</v>
      </c>
      <c r="T3049" s="15">
        <f t="shared" si="2228"/>
        <v>10185739.712388791</v>
      </c>
      <c r="U3049" s="23">
        <f t="shared" si="2245"/>
        <v>1805125.9459351995</v>
      </c>
      <c r="V3049" s="23">
        <f t="shared" si="2246"/>
        <v>0</v>
      </c>
      <c r="W3049" s="23">
        <f t="shared" si="2259"/>
        <v>150176.86738229613</v>
      </c>
      <c r="X3049" s="23">
        <f t="shared" si="2247"/>
        <v>40088659.148797706</v>
      </c>
      <c r="Y3049" s="23">
        <f t="shared" si="2229"/>
        <v>13825559.361691331</v>
      </c>
      <c r="Z3049" s="3">
        <f t="shared" si="2230"/>
        <v>0</v>
      </c>
      <c r="AA3049" s="23">
        <f t="shared" si="2231"/>
        <v>66460232.424798332</v>
      </c>
      <c r="AB3049" s="26">
        <f t="shared" si="2248"/>
        <v>70086276.274228603</v>
      </c>
      <c r="AC3049" s="23">
        <f t="shared" si="2249"/>
        <v>74889487.274228647</v>
      </c>
      <c r="AD3049" s="23">
        <f t="shared" si="2255"/>
        <v>4803211</v>
      </c>
      <c r="AE3049" s="24">
        <f t="shared" si="2216"/>
        <v>70086276.274228647</v>
      </c>
      <c r="AF3049" s="3">
        <f t="shared" si="2250"/>
        <v>0</v>
      </c>
      <c r="AG3049" s="2">
        <f t="shared" si="2232"/>
        <v>0</v>
      </c>
      <c r="AH3049" s="2">
        <f t="shared" si="2233"/>
        <v>189.66411981526753</v>
      </c>
      <c r="AI3049" s="23">
        <f t="shared" si="2256"/>
        <v>10685058091.804781</v>
      </c>
      <c r="AJ3049" s="23">
        <f t="shared" si="2234"/>
        <v>6219.922423797766</v>
      </c>
      <c r="AK3049" s="23">
        <f t="shared" si="2235"/>
        <v>0</v>
      </c>
      <c r="AL3049" s="23">
        <f t="shared" si="2260"/>
        <v>0</v>
      </c>
      <c r="AM3049" s="23">
        <f t="shared" si="2261"/>
        <v>0</v>
      </c>
      <c r="AN3049" s="16">
        <f t="shared" si="2251"/>
        <v>0</v>
      </c>
      <c r="AO3049" s="23">
        <f t="shared" si="2252"/>
        <v>0</v>
      </c>
      <c r="AP3049" s="22">
        <f t="shared" si="2253"/>
        <v>0</v>
      </c>
      <c r="AQ3049" s="30">
        <f t="shared" si="2236"/>
        <v>21943450758.696835</v>
      </c>
      <c r="AR3049" s="28">
        <f t="shared" si="2237"/>
        <v>10789590080.943331</v>
      </c>
      <c r="AS3049" s="25">
        <f t="shared" si="2238"/>
        <v>200337590.02425668</v>
      </c>
      <c r="AT3049" s="32">
        <f t="shared" si="2239"/>
        <v>0</v>
      </c>
      <c r="AU3049" s="23">
        <f t="shared" si="2240"/>
        <v>0</v>
      </c>
      <c r="AV3049" s="22">
        <f t="shared" si="2241"/>
        <v>3182975860.030232</v>
      </c>
      <c r="AW3049" s="31">
        <f t="shared" si="2254"/>
        <v>14613009331.702175</v>
      </c>
      <c r="AX3049" s="21"/>
      <c r="AY3049" s="21"/>
      <c r="AZ3049" s="21"/>
      <c r="BA3049" s="21"/>
    </row>
    <row r="3050" spans="1:53" x14ac:dyDescent="0.25">
      <c r="A3050" s="21">
        <f t="shared" si="2262"/>
        <v>847</v>
      </c>
      <c r="B3050" s="21" t="s">
        <v>28</v>
      </c>
      <c r="C3050" s="27">
        <f t="shared" si="2219"/>
        <v>0</v>
      </c>
      <c r="D3050" s="27">
        <f t="shared" si="2242"/>
        <v>0</v>
      </c>
      <c r="E3050" s="27" t="b">
        <f t="shared" si="2218"/>
        <v>1</v>
      </c>
      <c r="F3050" s="29">
        <f t="shared" si="2220"/>
        <v>0</v>
      </c>
      <c r="G3050" s="27">
        <f t="shared" si="2243"/>
        <v>0</v>
      </c>
      <c r="H3050" s="22">
        <f t="shared" si="2221"/>
        <v>33232129751.703106</v>
      </c>
      <c r="I3050" s="23">
        <f t="shared" si="2222"/>
        <v>132580106.5049091</v>
      </c>
      <c r="J3050" s="23">
        <f t="shared" si="2223"/>
        <v>1086</v>
      </c>
      <c r="K3050" s="19">
        <f t="shared" si="2244"/>
        <v>225.0831931027827</v>
      </c>
      <c r="L3050" s="16">
        <f t="shared" si="2224"/>
        <v>229.22582055766964</v>
      </c>
      <c r="M3050" s="23">
        <f>M3049-IF($B3050="B",(Percent_Rent_In_Elsies*2.49%/12 * H3049)/K3049,0)+IF($B3050="D",N3050,0)+IF(B3050="D",AK3049)+IF(B3050="C",F3049*90%)-(Y3050-Y3049)-IF($B3050="A",Q3049/K3049) + IF($B3050="A",Q3049/K3049)</f>
        <v>-52243477.474376261</v>
      </c>
      <c r="N3050" s="23">
        <f t="shared" si="2225"/>
        <v>0</v>
      </c>
      <c r="O3050" s="22">
        <f t="shared" si="2226"/>
        <v>0</v>
      </c>
      <c r="P3050" s="22">
        <f t="shared" si="2257"/>
        <v>23616549.128191561</v>
      </c>
      <c r="Q3050" s="22">
        <f t="shared" si="2258"/>
        <v>0</v>
      </c>
      <c r="R3050" s="22">
        <f t="shared" si="2227"/>
        <v>406303511.86377585</v>
      </c>
      <c r="S3050" s="16">
        <f t="shared" si="2217"/>
        <v>0</v>
      </c>
      <c r="T3050" s="15">
        <f t="shared" si="2228"/>
        <v>0</v>
      </c>
      <c r="U3050" s="23">
        <f t="shared" si="2245"/>
        <v>1805125.9459351995</v>
      </c>
      <c r="V3050" s="23">
        <f t="shared" si="2246"/>
        <v>0</v>
      </c>
      <c r="W3050" s="23">
        <f t="shared" si="2259"/>
        <v>0</v>
      </c>
      <c r="X3050" s="23">
        <f t="shared" si="2247"/>
        <v>40088659.148797706</v>
      </c>
      <c r="Y3050" s="23">
        <f t="shared" si="2229"/>
        <v>13825559.361691331</v>
      </c>
      <c r="Z3050" s="3">
        <f t="shared" si="2230"/>
        <v>7508.8433691148075</v>
      </c>
      <c r="AA3050" s="23">
        <f t="shared" si="2231"/>
        <v>66572865.075335056</v>
      </c>
      <c r="AB3050" s="26">
        <f t="shared" si="2248"/>
        <v>70086276.274228588</v>
      </c>
      <c r="AC3050" s="23">
        <f t="shared" si="2249"/>
        <v>74889487.274228647</v>
      </c>
      <c r="AD3050" s="23">
        <f t="shared" si="2255"/>
        <v>4803211</v>
      </c>
      <c r="AE3050" s="24">
        <f t="shared" si="2216"/>
        <v>70086276.274228647</v>
      </c>
      <c r="AF3050" s="3">
        <f t="shared" si="2250"/>
        <v>0</v>
      </c>
      <c r="AG3050" s="2">
        <f t="shared" si="2232"/>
        <v>901061204.29377687</v>
      </c>
      <c r="AH3050" s="2">
        <f t="shared" si="2233"/>
        <v>189.66411981526753</v>
      </c>
      <c r="AI3050" s="23">
        <f t="shared" si="2256"/>
        <v>10703166460.826521</v>
      </c>
      <c r="AJ3050" s="23">
        <f t="shared" si="2234"/>
        <v>6219.922423797766</v>
      </c>
      <c r="AK3050" s="23">
        <f t="shared" si="2235"/>
        <v>0</v>
      </c>
      <c r="AL3050" s="23">
        <f t="shared" si="2260"/>
        <v>0</v>
      </c>
      <c r="AM3050" s="23">
        <f t="shared" si="2261"/>
        <v>0</v>
      </c>
      <c r="AN3050" s="16">
        <f t="shared" si="2251"/>
        <v>0</v>
      </c>
      <c r="AO3050" s="23">
        <f t="shared" si="2252"/>
        <v>0</v>
      </c>
      <c r="AP3050" s="22">
        <f t="shared" si="2253"/>
        <v>0</v>
      </c>
      <c r="AQ3050" s="30">
        <f t="shared" si="2236"/>
        <v>21943450758.696835</v>
      </c>
      <c r="AR3050" s="28">
        <f t="shared" si="2237"/>
        <v>10789590080.943331</v>
      </c>
      <c r="AS3050" s="25">
        <f t="shared" si="2238"/>
        <v>200337590.02425668</v>
      </c>
      <c r="AT3050" s="32">
        <f t="shared" si="2239"/>
        <v>15017.686738229615</v>
      </c>
      <c r="AU3050" s="23">
        <f t="shared" si="2240"/>
        <v>15017.686738229615</v>
      </c>
      <c r="AV3050" s="22">
        <f t="shared" si="2241"/>
        <v>3193161599.7426209</v>
      </c>
      <c r="AW3050" s="31">
        <f t="shared" si="2254"/>
        <v>14613009331.702175</v>
      </c>
      <c r="AX3050" s="21"/>
      <c r="AY3050" s="21"/>
      <c r="AZ3050" s="21"/>
      <c r="BA3050" s="21"/>
    </row>
    <row r="3051" spans="1:53" x14ac:dyDescent="0.25">
      <c r="A3051">
        <f t="shared" si="2262"/>
        <v>848</v>
      </c>
      <c r="B3051" t="s">
        <v>6</v>
      </c>
      <c r="C3051" s="27">
        <f t="shared" si="2219"/>
        <v>0</v>
      </c>
      <c r="D3051" s="27">
        <f t="shared" si="2242"/>
        <v>0</v>
      </c>
      <c r="E3051" s="27" t="b">
        <f t="shared" si="2218"/>
        <v>1</v>
      </c>
      <c r="F3051" s="29">
        <f t="shared" si="2220"/>
        <v>0</v>
      </c>
      <c r="G3051" s="27">
        <f t="shared" si="2243"/>
        <v>0</v>
      </c>
      <c r="H3051" s="22">
        <f t="shared" si="2221"/>
        <v>33287516634.622612</v>
      </c>
      <c r="I3051" s="23">
        <f t="shared" si="2222"/>
        <v>132580106.5049091</v>
      </c>
      <c r="J3051" s="23">
        <f t="shared" si="2223"/>
        <v>1086</v>
      </c>
      <c r="K3051" s="19">
        <f t="shared" si="2244"/>
        <v>225.0831931027827</v>
      </c>
      <c r="L3051" s="16">
        <f t="shared" si="2224"/>
        <v>229.60786359193241</v>
      </c>
      <c r="M3051" s="23">
        <f>M3050-IF($B3051="B",(Percent_Rent_In_Elsies*2.49%/12 * H3050)/K3050,0)+IF($B3051="D",N3051,0)+IF(B3051="D",AK3050)+IF(B3051="C",F3050*90%)-(Y3051-Y3050)-IF($B3051="A",Q3050/K3050) + IF($B3051="A",Q3050/K3050)</f>
        <v>-52243477.474376261</v>
      </c>
      <c r="N3051" s="23">
        <f t="shared" si="2225"/>
        <v>0</v>
      </c>
      <c r="O3051" s="22">
        <f t="shared" si="2226"/>
        <v>0</v>
      </c>
      <c r="P3051" s="22">
        <f t="shared" si="2257"/>
        <v>0</v>
      </c>
      <c r="Q3051" s="22">
        <f t="shared" si="2258"/>
        <v>0</v>
      </c>
      <c r="R3051" s="22">
        <f t="shared" si="2227"/>
        <v>406303511.86377585</v>
      </c>
      <c r="S3051" s="16">
        <f t="shared" si="2217"/>
        <v>0</v>
      </c>
      <c r="T3051" s="15">
        <f t="shared" si="2228"/>
        <v>0</v>
      </c>
      <c r="U3051" s="23">
        <f t="shared" si="2245"/>
        <v>1805125.9459351995</v>
      </c>
      <c r="V3051" s="23">
        <f t="shared" si="2246"/>
        <v>0</v>
      </c>
      <c r="W3051" s="23">
        <f t="shared" si="2259"/>
        <v>0</v>
      </c>
      <c r="X3051" s="23">
        <f t="shared" si="2247"/>
        <v>40126203.365643278</v>
      </c>
      <c r="Y3051" s="23">
        <f t="shared" si="2229"/>
        <v>13825559.361691331</v>
      </c>
      <c r="Z3051" s="3">
        <f t="shared" si="2230"/>
        <v>0</v>
      </c>
      <c r="AA3051" s="23">
        <f t="shared" si="2231"/>
        <v>66572865.075335056</v>
      </c>
      <c r="AB3051" s="26">
        <f t="shared" si="2248"/>
        <v>70086276.274228603</v>
      </c>
      <c r="AC3051" s="23">
        <f t="shared" si="2249"/>
        <v>74889487.274228647</v>
      </c>
      <c r="AD3051" s="23">
        <f t="shared" si="2255"/>
        <v>4803211</v>
      </c>
      <c r="AE3051" s="24">
        <f t="shared" si="2216"/>
        <v>70086276.274228647</v>
      </c>
      <c r="AF3051" s="3">
        <f t="shared" si="2250"/>
        <v>0</v>
      </c>
      <c r="AG3051" s="2">
        <f t="shared" si="2232"/>
        <v>0</v>
      </c>
      <c r="AH3051" s="2">
        <f t="shared" si="2233"/>
        <v>189.98022668162628</v>
      </c>
      <c r="AI3051" s="23">
        <f t="shared" si="2256"/>
        <v>10703166460.826521</v>
      </c>
      <c r="AJ3051" s="23">
        <f t="shared" si="2234"/>
        <v>6219.922423797766</v>
      </c>
      <c r="AK3051" s="23">
        <f t="shared" si="2235"/>
        <v>0</v>
      </c>
      <c r="AL3051" s="23">
        <f t="shared" si="2260"/>
        <v>0</v>
      </c>
      <c r="AM3051" s="23">
        <f t="shared" si="2261"/>
        <v>0</v>
      </c>
      <c r="AN3051" s="16">
        <f t="shared" si="2251"/>
        <v>0</v>
      </c>
      <c r="AO3051" s="23">
        <f t="shared" si="2252"/>
        <v>0</v>
      </c>
      <c r="AP3051" s="22">
        <f t="shared" si="2253"/>
        <v>0</v>
      </c>
      <c r="AQ3051" s="30">
        <f t="shared" si="2236"/>
        <v>21943450758.696835</v>
      </c>
      <c r="AR3051" s="28">
        <f t="shared" si="2237"/>
        <v>10789590080.943331</v>
      </c>
      <c r="AS3051" s="25">
        <f t="shared" si="2238"/>
        <v>200337590.02425668</v>
      </c>
      <c r="AT3051" s="32">
        <f t="shared" si="2239"/>
        <v>0</v>
      </c>
      <c r="AU3051" s="23">
        <f t="shared" si="2240"/>
        <v>0</v>
      </c>
      <c r="AV3051" s="22">
        <f t="shared" si="2241"/>
        <v>3193161599.7426209</v>
      </c>
      <c r="AW3051" s="31">
        <f t="shared" si="2254"/>
        <v>14589392782.573982</v>
      </c>
    </row>
    <row r="3052" spans="1:53" x14ac:dyDescent="0.25">
      <c r="A3052">
        <f t="shared" si="2262"/>
        <v>848</v>
      </c>
      <c r="B3052" t="s">
        <v>7</v>
      </c>
      <c r="C3052" s="27">
        <f t="shared" si="2219"/>
        <v>0</v>
      </c>
      <c r="D3052" s="27">
        <f t="shared" si="2242"/>
        <v>0</v>
      </c>
      <c r="E3052" s="27" t="b">
        <f t="shared" si="2218"/>
        <v>1</v>
      </c>
      <c r="F3052" s="29">
        <f t="shared" si="2220"/>
        <v>0</v>
      </c>
      <c r="G3052" s="27">
        <f t="shared" si="2243"/>
        <v>0</v>
      </c>
      <c r="H3052" s="22">
        <f t="shared" si="2221"/>
        <v>33287516634.622612</v>
      </c>
      <c r="I3052" s="23">
        <f t="shared" si="2222"/>
        <v>132580106.5049091</v>
      </c>
      <c r="J3052" s="23">
        <f t="shared" si="2223"/>
        <v>1086</v>
      </c>
      <c r="K3052" s="19">
        <f t="shared" si="2244"/>
        <v>225.0831931027827</v>
      </c>
      <c r="L3052" s="16">
        <f t="shared" si="2224"/>
        <v>229.60786359193241</v>
      </c>
      <c r="M3052" s="23">
        <f>M3051-IF($B3052="B",(Percent_Rent_In_Elsies*2.49%/12 * H3051)/K3051,0)+IF($B3052="D",N3052,0)+IF(B3052="D",AK3051)+IF(B3052="C",F3051*90%)-(Y3052-Y3051)-IF($B3052="A",Q3051/K3051) + IF($B3052="A",Q3051/K3051)</f>
        <v>-52396913.179780751</v>
      </c>
      <c r="N3052" s="23">
        <f t="shared" si="2225"/>
        <v>0</v>
      </c>
      <c r="O3052" s="22">
        <f t="shared" si="2226"/>
        <v>0</v>
      </c>
      <c r="P3052" s="22">
        <f t="shared" si="2257"/>
        <v>0</v>
      </c>
      <c r="Q3052" s="22">
        <f t="shared" si="2258"/>
        <v>0</v>
      </c>
      <c r="R3052" s="22">
        <f t="shared" si="2227"/>
        <v>372444885.87512785</v>
      </c>
      <c r="S3052" s="16">
        <f t="shared" si="2217"/>
        <v>33858625.98864799</v>
      </c>
      <c r="T3052" s="15">
        <f t="shared" si="2228"/>
        <v>0</v>
      </c>
      <c r="U3052" s="23">
        <f t="shared" si="2245"/>
        <v>1654698.7837739328</v>
      </c>
      <c r="V3052" s="23">
        <f t="shared" si="2246"/>
        <v>150427.16216126663</v>
      </c>
      <c r="W3052" s="23">
        <f t="shared" si="2259"/>
        <v>0</v>
      </c>
      <c r="X3052" s="23">
        <f t="shared" si="2247"/>
        <v>40126203.365643278</v>
      </c>
      <c r="Y3052" s="23">
        <f t="shared" si="2229"/>
        <v>13825559.361691331</v>
      </c>
      <c r="Z3052" s="3">
        <f t="shared" si="2230"/>
        <v>0</v>
      </c>
      <c r="AA3052" s="23">
        <f t="shared" si="2231"/>
        <v>66572865.075335056</v>
      </c>
      <c r="AB3052" s="26">
        <f t="shared" si="2248"/>
        <v>70086276.274228603</v>
      </c>
      <c r="AC3052" s="23">
        <f t="shared" si="2249"/>
        <v>74889487.274228647</v>
      </c>
      <c r="AD3052" s="23">
        <f t="shared" si="2255"/>
        <v>4803211</v>
      </c>
      <c r="AE3052" s="24">
        <f t="shared" si="2216"/>
        <v>70086276.274228647</v>
      </c>
      <c r="AF3052" s="3">
        <f t="shared" si="2250"/>
        <v>0</v>
      </c>
      <c r="AG3052" s="2">
        <f t="shared" si="2232"/>
        <v>0</v>
      </c>
      <c r="AH3052" s="2">
        <f t="shared" si="2233"/>
        <v>189.98022668162628</v>
      </c>
      <c r="AI3052" s="23">
        <f t="shared" si="2256"/>
        <v>10703166460.826521</v>
      </c>
      <c r="AJ3052" s="23">
        <f t="shared" si="2234"/>
        <v>6219.922423797766</v>
      </c>
      <c r="AK3052" s="23">
        <f t="shared" si="2235"/>
        <v>0</v>
      </c>
      <c r="AL3052" s="23">
        <f t="shared" si="2260"/>
        <v>7997904.5326423645</v>
      </c>
      <c r="AM3052" s="23">
        <f t="shared" si="2261"/>
        <v>7461951861.8964052</v>
      </c>
      <c r="AN3052" s="16">
        <f t="shared" si="2251"/>
        <v>0</v>
      </c>
      <c r="AO3052" s="23">
        <f t="shared" si="2252"/>
        <v>153435.70540449204</v>
      </c>
      <c r="AP3052" s="22">
        <f t="shared" si="2253"/>
        <v>34535798.508420967</v>
      </c>
      <c r="AQ3052" s="30">
        <f t="shared" si="2236"/>
        <v>22012228801.426357</v>
      </c>
      <c r="AR3052" s="28">
        <f t="shared" si="2237"/>
        <v>10823832325.164431</v>
      </c>
      <c r="AS3052" s="25">
        <f t="shared" si="2238"/>
        <v>200337590.02425668</v>
      </c>
      <c r="AT3052" s="32">
        <f t="shared" si="2239"/>
        <v>0</v>
      </c>
      <c r="AU3052" s="23">
        <f t="shared" si="2240"/>
        <v>0</v>
      </c>
      <c r="AV3052" s="22">
        <f t="shared" si="2241"/>
        <v>3193161599.7426209</v>
      </c>
      <c r="AW3052" s="31">
        <f t="shared" si="2254"/>
        <v>14658170825.303503</v>
      </c>
    </row>
    <row r="3053" spans="1:53" s="21" customFormat="1" x14ac:dyDescent="0.25">
      <c r="A3053">
        <f t="shared" si="2262"/>
        <v>848</v>
      </c>
      <c r="B3053" t="s">
        <v>8</v>
      </c>
      <c r="C3053" s="27">
        <f t="shared" si="2219"/>
        <v>0</v>
      </c>
      <c r="D3053" s="27">
        <f t="shared" si="2242"/>
        <v>0</v>
      </c>
      <c r="E3053" s="27" t="b">
        <f t="shared" si="2218"/>
        <v>1</v>
      </c>
      <c r="F3053" s="29">
        <f t="shared" si="2220"/>
        <v>0</v>
      </c>
      <c r="G3053" s="27">
        <f t="shared" si="2243"/>
        <v>0</v>
      </c>
      <c r="H3053" s="22">
        <f t="shared" si="2221"/>
        <v>33287516634.622612</v>
      </c>
      <c r="I3053" s="23">
        <f t="shared" si="2222"/>
        <v>132580106.5049091</v>
      </c>
      <c r="J3053" s="23">
        <f t="shared" si="2223"/>
        <v>1086</v>
      </c>
      <c r="K3053" s="19">
        <f t="shared" si="2244"/>
        <v>225.0831931027827</v>
      </c>
      <c r="L3053" s="16">
        <f t="shared" si="2224"/>
        <v>229.60786359193241</v>
      </c>
      <c r="M3053" s="23">
        <f>M3052-IF($B3053="B",(Percent_Rent_In_Elsies*2.49%/12 * H3052)/K3052,0)+IF($B3053="D",N3053,0)+IF(B3053="D",AK3052)+IF(B3053="C",F3052*90%)-(Y3053-Y3052)-IF($B3053="A",Q3052/K3052) + IF($B3053="A",Q3052/K3052)</f>
        <v>-52396913.179780751</v>
      </c>
      <c r="N3053" s="23">
        <f t="shared" si="2225"/>
        <v>0</v>
      </c>
      <c r="O3053" s="22">
        <f t="shared" si="2226"/>
        <v>0</v>
      </c>
      <c r="P3053" s="22">
        <f t="shared" si="2257"/>
        <v>0</v>
      </c>
      <c r="Q3053" s="22">
        <f t="shared" si="2258"/>
        <v>0</v>
      </c>
      <c r="R3053" s="22">
        <f t="shared" si="2227"/>
        <v>406980684.3835488</v>
      </c>
      <c r="S3053" s="16">
        <f t="shared" si="2217"/>
        <v>33858625.98864799</v>
      </c>
      <c r="T3053" s="15">
        <f t="shared" si="2228"/>
        <v>0</v>
      </c>
      <c r="U3053" s="23">
        <f t="shared" si="2245"/>
        <v>1808134.4891784249</v>
      </c>
      <c r="V3053" s="23">
        <f t="shared" si="2246"/>
        <v>150427.16216126663</v>
      </c>
      <c r="W3053" s="23">
        <f t="shared" si="2259"/>
        <v>0</v>
      </c>
      <c r="X3053" s="23">
        <f t="shared" si="2247"/>
        <v>40126203.365643278</v>
      </c>
      <c r="Y3053" s="23">
        <f t="shared" si="2229"/>
        <v>13825559.361691331</v>
      </c>
      <c r="Z3053" s="3">
        <f t="shared" si="2230"/>
        <v>0</v>
      </c>
      <c r="AA3053" s="23">
        <f t="shared" si="2231"/>
        <v>66572865.075335056</v>
      </c>
      <c r="AB3053" s="26">
        <f t="shared" si="2248"/>
        <v>70086276.274228603</v>
      </c>
      <c r="AC3053" s="23">
        <f t="shared" si="2249"/>
        <v>74889487.274228647</v>
      </c>
      <c r="AD3053" s="23">
        <f t="shared" si="2255"/>
        <v>4803211</v>
      </c>
      <c r="AE3053" s="24">
        <f t="shared" si="2216"/>
        <v>70086276.274228647</v>
      </c>
      <c r="AF3053" s="3">
        <f t="shared" si="2250"/>
        <v>1E-4</v>
      </c>
      <c r="AG3053" s="2">
        <f t="shared" si="2232"/>
        <v>0</v>
      </c>
      <c r="AH3053" s="2">
        <f t="shared" si="2233"/>
        <v>189.98022668162628</v>
      </c>
      <c r="AI3053" s="23">
        <f t="shared" si="2256"/>
        <v>10703166460.826521</v>
      </c>
      <c r="AJ3053" s="23">
        <f t="shared" si="2234"/>
        <v>6219.922423797766</v>
      </c>
      <c r="AK3053" s="23">
        <f t="shared" si="2235"/>
        <v>62915.076932029173</v>
      </c>
      <c r="AL3053" s="23">
        <f t="shared" si="2260"/>
        <v>0</v>
      </c>
      <c r="AM3053" s="23">
        <f t="shared" si="2261"/>
        <v>0</v>
      </c>
      <c r="AN3053" s="16">
        <f t="shared" si="2251"/>
        <v>0</v>
      </c>
      <c r="AO3053" s="23">
        <f t="shared" si="2252"/>
        <v>0</v>
      </c>
      <c r="AP3053" s="22">
        <f t="shared" si="2253"/>
        <v>0</v>
      </c>
      <c r="AQ3053" s="30">
        <f t="shared" si="2236"/>
        <v>22012228801.426357</v>
      </c>
      <c r="AR3053" s="28">
        <f t="shared" si="2237"/>
        <v>10823832325.164431</v>
      </c>
      <c r="AS3053" s="25">
        <f t="shared" si="2238"/>
        <v>200337590.02425668</v>
      </c>
      <c r="AT3053" s="32">
        <f t="shared" si="2239"/>
        <v>0</v>
      </c>
      <c r="AU3053" s="23">
        <f t="shared" si="2240"/>
        <v>0</v>
      </c>
      <c r="AV3053" s="22">
        <f t="shared" si="2241"/>
        <v>3193161599.7426209</v>
      </c>
      <c r="AW3053" s="31">
        <f t="shared" si="2254"/>
        <v>14658170825.303503</v>
      </c>
      <c r="AX3053"/>
      <c r="AY3053"/>
      <c r="AZ3053"/>
      <c r="BA3053"/>
    </row>
    <row r="3054" spans="1:53" s="21" customFormat="1" x14ac:dyDescent="0.25">
      <c r="A3054" s="21">
        <f t="shared" si="2262"/>
        <v>848</v>
      </c>
      <c r="B3054" s="21" t="s">
        <v>9</v>
      </c>
      <c r="C3054" s="27">
        <f t="shared" si="2219"/>
        <v>0</v>
      </c>
      <c r="D3054" s="27">
        <f t="shared" si="2242"/>
        <v>0</v>
      </c>
      <c r="E3054" s="27" t="b">
        <f t="shared" si="2218"/>
        <v>1</v>
      </c>
      <c r="F3054" s="29">
        <f t="shared" si="2220"/>
        <v>0</v>
      </c>
      <c r="G3054" s="27">
        <f t="shared" si="2243"/>
        <v>0</v>
      </c>
      <c r="H3054" s="22">
        <f t="shared" si="2221"/>
        <v>33287516634.622612</v>
      </c>
      <c r="I3054" s="23">
        <f t="shared" si="2222"/>
        <v>132580106.5049091</v>
      </c>
      <c r="J3054" s="23">
        <f t="shared" si="2223"/>
        <v>1086</v>
      </c>
      <c r="K3054" s="19">
        <f t="shared" si="2244"/>
        <v>225.0831931027827</v>
      </c>
      <c r="L3054" s="16">
        <f t="shared" si="2224"/>
        <v>229.60786359193241</v>
      </c>
      <c r="M3054" s="23">
        <f>M3053-IF($B3054="B",(Percent_Rent_In_Elsies*2.49%/12 * H3053)/K3053,0)+IF($B3054="D",N3054,0)+IF(B3054="D",AK3053)+IF(B3054="C",F3053*90%)-(Y3054-Y3053)-IF($B3054="A",Q3053/K3053) + IF($B3054="A",Q3053/K3053)</f>
        <v>-52333998.102848724</v>
      </c>
      <c r="N3054" s="23">
        <f t="shared" si="2225"/>
        <v>0</v>
      </c>
      <c r="O3054" s="22">
        <f t="shared" si="2226"/>
        <v>23655910.043405212</v>
      </c>
      <c r="P3054" s="22">
        <f t="shared" si="2257"/>
        <v>0</v>
      </c>
      <c r="Q3054" s="22">
        <f t="shared" si="2258"/>
        <v>0</v>
      </c>
      <c r="R3054" s="22">
        <f t="shared" si="2227"/>
        <v>406980684.3835488</v>
      </c>
      <c r="S3054" s="16">
        <f t="shared" si="2217"/>
        <v>0</v>
      </c>
      <c r="T3054" s="15">
        <f t="shared" si="2228"/>
        <v>10202715.945242777</v>
      </c>
      <c r="U3054" s="23">
        <f t="shared" si="2245"/>
        <v>1808134.4891784249</v>
      </c>
      <c r="V3054" s="23">
        <f t="shared" si="2246"/>
        <v>0</v>
      </c>
      <c r="W3054" s="23">
        <f t="shared" si="2259"/>
        <v>150427.16216126663</v>
      </c>
      <c r="X3054" s="23">
        <f t="shared" si="2247"/>
        <v>40126203.365643278</v>
      </c>
      <c r="Y3054" s="23">
        <f t="shared" si="2229"/>
        <v>13825559.361691331</v>
      </c>
      <c r="Z3054" s="3">
        <f t="shared" si="2230"/>
        <v>0</v>
      </c>
      <c r="AA3054" s="23">
        <f t="shared" si="2231"/>
        <v>66509949.998403028</v>
      </c>
      <c r="AB3054" s="26">
        <f t="shared" si="2248"/>
        <v>70086276.274228618</v>
      </c>
      <c r="AC3054" s="23">
        <f t="shared" si="2249"/>
        <v>74889487.274228647</v>
      </c>
      <c r="AD3054" s="23">
        <f t="shared" si="2255"/>
        <v>4803211</v>
      </c>
      <c r="AE3054" s="24">
        <f t="shared" si="2216"/>
        <v>70086276.274228647</v>
      </c>
      <c r="AF3054" s="3">
        <f t="shared" si="2250"/>
        <v>0</v>
      </c>
      <c r="AG3054" s="2">
        <f t="shared" si="2232"/>
        <v>0</v>
      </c>
      <c r="AH3054" s="2">
        <f t="shared" si="2233"/>
        <v>189.98022668162628</v>
      </c>
      <c r="AI3054" s="23">
        <f t="shared" si="2256"/>
        <v>10693051370.533545</v>
      </c>
      <c r="AJ3054" s="23">
        <f t="shared" si="2234"/>
        <v>6219.922423797766</v>
      </c>
      <c r="AK3054" s="23">
        <f t="shared" si="2235"/>
        <v>0</v>
      </c>
      <c r="AL3054" s="23">
        <f t="shared" si="2260"/>
        <v>0</v>
      </c>
      <c r="AM3054" s="23">
        <f t="shared" si="2261"/>
        <v>0</v>
      </c>
      <c r="AN3054" s="16">
        <f t="shared" si="2251"/>
        <v>0</v>
      </c>
      <c r="AO3054" s="23">
        <f t="shared" si="2252"/>
        <v>0</v>
      </c>
      <c r="AP3054" s="22">
        <f t="shared" si="2253"/>
        <v>0</v>
      </c>
      <c r="AQ3054" s="30">
        <f t="shared" si="2236"/>
        <v>22012228801.426357</v>
      </c>
      <c r="AR3054" s="28">
        <f t="shared" si="2237"/>
        <v>10823832325.164431</v>
      </c>
      <c r="AS3054" s="25">
        <f t="shared" si="2238"/>
        <v>200337590.02425668</v>
      </c>
      <c r="AT3054" s="32">
        <f t="shared" si="2239"/>
        <v>0</v>
      </c>
      <c r="AU3054" s="23">
        <f t="shared" si="2240"/>
        <v>0</v>
      </c>
      <c r="AV3054" s="22">
        <f t="shared" si="2241"/>
        <v>3193161599.7426209</v>
      </c>
      <c r="AW3054" s="31">
        <f t="shared" si="2254"/>
        <v>14658170825.303503</v>
      </c>
    </row>
    <row r="3055" spans="1:53" x14ac:dyDescent="0.25">
      <c r="A3055" s="21">
        <f t="shared" si="2262"/>
        <v>848</v>
      </c>
      <c r="B3055" s="21" t="s">
        <v>28</v>
      </c>
      <c r="C3055" s="27">
        <f t="shared" si="2219"/>
        <v>0</v>
      </c>
      <c r="D3055" s="27">
        <f t="shared" si="2242"/>
        <v>0</v>
      </c>
      <c r="E3055" s="27" t="b">
        <f t="shared" si="2218"/>
        <v>1</v>
      </c>
      <c r="F3055" s="29">
        <f t="shared" si="2220"/>
        <v>0</v>
      </c>
      <c r="G3055" s="27">
        <f t="shared" si="2243"/>
        <v>0</v>
      </c>
      <c r="H3055" s="22">
        <f t="shared" si="2221"/>
        <v>33287516634.622612</v>
      </c>
      <c r="I3055" s="23">
        <f t="shared" si="2222"/>
        <v>132580106.5049091</v>
      </c>
      <c r="J3055" s="23">
        <f t="shared" si="2223"/>
        <v>1086</v>
      </c>
      <c r="K3055" s="19">
        <f t="shared" si="2244"/>
        <v>225.0831931027827</v>
      </c>
      <c r="L3055" s="16">
        <f t="shared" si="2224"/>
        <v>229.60786359193241</v>
      </c>
      <c r="M3055" s="23">
        <f>M3054-IF($B3055="B",(Percent_Rent_In_Elsies*2.49%/12 * H3054)/K3054,0)+IF($B3055="D",N3055,0)+IF(B3055="D",AK3054)+IF(B3055="C",F3054*90%)-(Y3055-Y3054)-IF($B3055="A",Q3054/K3054) + IF($B3055="A",Q3054/K3054)</f>
        <v>-52333998.102848724</v>
      </c>
      <c r="N3055" s="23">
        <f t="shared" si="2225"/>
        <v>0</v>
      </c>
      <c r="O3055" s="22">
        <f t="shared" si="2226"/>
        <v>0</v>
      </c>
      <c r="P3055" s="22">
        <f t="shared" si="2257"/>
        <v>23655910.043405212</v>
      </c>
      <c r="Q3055" s="22">
        <f t="shared" si="2258"/>
        <v>0</v>
      </c>
      <c r="R3055" s="22">
        <f t="shared" si="2227"/>
        <v>406980684.3835488</v>
      </c>
      <c r="S3055" s="16">
        <f t="shared" si="2217"/>
        <v>0</v>
      </c>
      <c r="T3055" s="15">
        <f t="shared" si="2228"/>
        <v>0</v>
      </c>
      <c r="U3055" s="23">
        <f t="shared" si="2245"/>
        <v>1808134.4891784249</v>
      </c>
      <c r="V3055" s="23">
        <f t="shared" si="2246"/>
        <v>0</v>
      </c>
      <c r="W3055" s="23">
        <f t="shared" si="2259"/>
        <v>0</v>
      </c>
      <c r="X3055" s="23">
        <f t="shared" si="2247"/>
        <v>40126203.365643278</v>
      </c>
      <c r="Y3055" s="23">
        <f t="shared" si="2229"/>
        <v>13825559.361691331</v>
      </c>
      <c r="Z3055" s="3">
        <f t="shared" si="2230"/>
        <v>7521.358108063333</v>
      </c>
      <c r="AA3055" s="23">
        <f t="shared" si="2231"/>
        <v>66622770.370023981</v>
      </c>
      <c r="AB3055" s="26">
        <f t="shared" si="2248"/>
        <v>70086276.274228618</v>
      </c>
      <c r="AC3055" s="23">
        <f t="shared" si="2249"/>
        <v>74889487.274228647</v>
      </c>
      <c r="AD3055" s="23">
        <f t="shared" si="2255"/>
        <v>4803211</v>
      </c>
      <c r="AE3055" s="24">
        <f t="shared" si="2216"/>
        <v>70086276.274228647</v>
      </c>
      <c r="AF3055" s="3">
        <f t="shared" si="2250"/>
        <v>0</v>
      </c>
      <c r="AG3055" s="2">
        <f t="shared" si="2232"/>
        <v>902562972.96759987</v>
      </c>
      <c r="AH3055" s="2">
        <f t="shared" si="2233"/>
        <v>189.98022668162628</v>
      </c>
      <c r="AI3055" s="23">
        <f t="shared" si="2256"/>
        <v>10711189920.170321</v>
      </c>
      <c r="AJ3055" s="23">
        <f t="shared" si="2234"/>
        <v>6219.922423797766</v>
      </c>
      <c r="AK3055" s="23">
        <f t="shared" si="2235"/>
        <v>0</v>
      </c>
      <c r="AL3055" s="23">
        <f t="shared" si="2260"/>
        <v>0</v>
      </c>
      <c r="AM3055" s="23">
        <f t="shared" si="2261"/>
        <v>0</v>
      </c>
      <c r="AN3055" s="16">
        <f t="shared" si="2251"/>
        <v>0</v>
      </c>
      <c r="AO3055" s="23">
        <f t="shared" si="2252"/>
        <v>0</v>
      </c>
      <c r="AP3055" s="22">
        <f t="shared" si="2253"/>
        <v>0</v>
      </c>
      <c r="AQ3055" s="30">
        <f t="shared" si="2236"/>
        <v>22012228801.426357</v>
      </c>
      <c r="AR3055" s="28">
        <f t="shared" si="2237"/>
        <v>10823832325.164431</v>
      </c>
      <c r="AS3055" s="25">
        <f t="shared" si="2238"/>
        <v>200337590.02425668</v>
      </c>
      <c r="AT3055" s="32">
        <f t="shared" si="2239"/>
        <v>15042.716216126666</v>
      </c>
      <c r="AU3055" s="23">
        <f t="shared" si="2240"/>
        <v>15042.716216126666</v>
      </c>
      <c r="AV3055" s="22">
        <f t="shared" si="2241"/>
        <v>3203364315.6878638</v>
      </c>
      <c r="AW3055" s="31">
        <f t="shared" si="2254"/>
        <v>14658170825.303505</v>
      </c>
      <c r="AX3055" s="21"/>
      <c r="AY3055" s="21"/>
      <c r="AZ3055" s="21"/>
      <c r="BA3055" s="21"/>
    </row>
    <row r="3056" spans="1:53" x14ac:dyDescent="0.25">
      <c r="A3056">
        <f t="shared" si="2262"/>
        <v>849</v>
      </c>
      <c r="B3056" t="s">
        <v>6</v>
      </c>
      <c r="C3056" s="27">
        <f t="shared" si="2219"/>
        <v>0</v>
      </c>
      <c r="D3056" s="27">
        <f t="shared" si="2242"/>
        <v>0</v>
      </c>
      <c r="E3056" s="27" t="b">
        <f t="shared" si="2218"/>
        <v>1</v>
      </c>
      <c r="F3056" s="29">
        <f t="shared" si="2220"/>
        <v>0</v>
      </c>
      <c r="G3056" s="27">
        <f t="shared" si="2243"/>
        <v>0</v>
      </c>
      <c r="H3056" s="22">
        <f t="shared" si="2221"/>
        <v>33342995829.013653</v>
      </c>
      <c r="I3056" s="23">
        <f t="shared" si="2222"/>
        <v>132580106.5049091</v>
      </c>
      <c r="J3056" s="23">
        <f t="shared" si="2223"/>
        <v>1086</v>
      </c>
      <c r="K3056" s="19">
        <f t="shared" si="2244"/>
        <v>225.0831931027827</v>
      </c>
      <c r="L3056" s="16">
        <f t="shared" si="2224"/>
        <v>229.99054336458565</v>
      </c>
      <c r="M3056" s="23">
        <f>M3055-IF($B3056="B",(Percent_Rent_In_Elsies*2.49%/12 * H3055)/K3055,0)+IF($B3056="D",N3056,0)+IF(B3056="D",AK3055)+IF(B3056="C",F3055*90%)-(Y3056-Y3055)-IF($B3056="A",Q3055/K3055) + IF($B3056="A",Q3055/K3055)</f>
        <v>-52333998.102848724</v>
      </c>
      <c r="N3056" s="23">
        <f t="shared" si="2225"/>
        <v>0</v>
      </c>
      <c r="O3056" s="22">
        <f t="shared" si="2226"/>
        <v>0</v>
      </c>
      <c r="P3056" s="22">
        <f t="shared" si="2257"/>
        <v>0</v>
      </c>
      <c r="Q3056" s="22">
        <f t="shared" si="2258"/>
        <v>0</v>
      </c>
      <c r="R3056" s="22">
        <f t="shared" si="2227"/>
        <v>406980684.3835488</v>
      </c>
      <c r="S3056" s="16">
        <f t="shared" si="2217"/>
        <v>0</v>
      </c>
      <c r="T3056" s="15">
        <f t="shared" si="2228"/>
        <v>0</v>
      </c>
      <c r="U3056" s="23">
        <f t="shared" si="2245"/>
        <v>1808134.4891784249</v>
      </c>
      <c r="V3056" s="23">
        <f t="shared" si="2246"/>
        <v>0</v>
      </c>
      <c r="W3056" s="23">
        <f t="shared" si="2259"/>
        <v>0</v>
      </c>
      <c r="X3056" s="23">
        <f t="shared" si="2247"/>
        <v>40163810.156183593</v>
      </c>
      <c r="Y3056" s="23">
        <f t="shared" si="2229"/>
        <v>13825559.361691331</v>
      </c>
      <c r="Z3056" s="3">
        <f t="shared" si="2230"/>
        <v>0</v>
      </c>
      <c r="AA3056" s="23">
        <f t="shared" si="2231"/>
        <v>66622770.370023981</v>
      </c>
      <c r="AB3056" s="26">
        <f t="shared" si="2248"/>
        <v>70086276.274228618</v>
      </c>
      <c r="AC3056" s="23">
        <f t="shared" si="2249"/>
        <v>74889487.274228647</v>
      </c>
      <c r="AD3056" s="23">
        <f t="shared" si="2255"/>
        <v>4803211</v>
      </c>
      <c r="AE3056" s="24">
        <f t="shared" si="2216"/>
        <v>70086276.274228647</v>
      </c>
      <c r="AF3056" s="3">
        <f t="shared" si="2250"/>
        <v>0</v>
      </c>
      <c r="AG3056" s="2">
        <f t="shared" si="2232"/>
        <v>0</v>
      </c>
      <c r="AH3056" s="2">
        <f t="shared" si="2233"/>
        <v>190.29686039276234</v>
      </c>
      <c r="AI3056" s="23">
        <f t="shared" si="2256"/>
        <v>10711189920.170321</v>
      </c>
      <c r="AJ3056" s="23">
        <f t="shared" si="2234"/>
        <v>6219.922423797766</v>
      </c>
      <c r="AK3056" s="23">
        <f t="shared" si="2235"/>
        <v>0</v>
      </c>
      <c r="AL3056" s="23">
        <f t="shared" si="2260"/>
        <v>0</v>
      </c>
      <c r="AM3056" s="23">
        <f t="shared" si="2261"/>
        <v>0</v>
      </c>
      <c r="AN3056" s="16">
        <f t="shared" si="2251"/>
        <v>0</v>
      </c>
      <c r="AO3056" s="23">
        <f t="shared" si="2252"/>
        <v>0</v>
      </c>
      <c r="AP3056" s="22">
        <f t="shared" si="2253"/>
        <v>0</v>
      </c>
      <c r="AQ3056" s="30">
        <f t="shared" si="2236"/>
        <v>22012228801.426357</v>
      </c>
      <c r="AR3056" s="28">
        <f t="shared" si="2237"/>
        <v>10823832325.164431</v>
      </c>
      <c r="AS3056" s="25">
        <f t="shared" si="2238"/>
        <v>200337590.02425668</v>
      </c>
      <c r="AT3056" s="32">
        <f t="shared" si="2239"/>
        <v>0</v>
      </c>
      <c r="AU3056" s="23">
        <f t="shared" si="2240"/>
        <v>0</v>
      </c>
      <c r="AV3056" s="22">
        <f t="shared" si="2241"/>
        <v>3203364315.6878638</v>
      </c>
      <c r="AW3056" s="31">
        <f t="shared" si="2254"/>
        <v>14634514915.260099</v>
      </c>
    </row>
    <row r="3057" spans="1:53" x14ac:dyDescent="0.25">
      <c r="A3057">
        <f t="shared" si="2262"/>
        <v>849</v>
      </c>
      <c r="B3057" t="s">
        <v>7</v>
      </c>
      <c r="C3057" s="27">
        <f t="shared" si="2219"/>
        <v>0</v>
      </c>
      <c r="D3057" s="27">
        <f t="shared" si="2242"/>
        <v>0</v>
      </c>
      <c r="E3057" s="27" t="b">
        <f t="shared" si="2218"/>
        <v>1</v>
      </c>
      <c r="F3057" s="29">
        <f t="shared" si="2220"/>
        <v>0</v>
      </c>
      <c r="G3057" s="27">
        <f t="shared" si="2243"/>
        <v>0</v>
      </c>
      <c r="H3057" s="22">
        <f t="shared" si="2221"/>
        <v>33342995829.013653</v>
      </c>
      <c r="I3057" s="23">
        <f t="shared" si="2222"/>
        <v>132580106.5049091</v>
      </c>
      <c r="J3057" s="23">
        <f t="shared" si="2223"/>
        <v>1086</v>
      </c>
      <c r="K3057" s="19">
        <f t="shared" si="2244"/>
        <v>225.0831931027827</v>
      </c>
      <c r="L3057" s="16">
        <f t="shared" si="2224"/>
        <v>229.99054336458565</v>
      </c>
      <c r="M3057" s="23">
        <f>M3056-IF($B3057="B",(Percent_Rent_In_Elsies*2.49%/12 * H3056)/K3056,0)+IF($B3057="D",N3057,0)+IF(B3057="D",AK3056)+IF(B3057="C",F3056*90%)-(Y3057-Y3056)-IF($B3057="A",Q3056/K3056) + IF($B3057="A",Q3056/K3056)</f>
        <v>-52487689.534428887</v>
      </c>
      <c r="N3057" s="23">
        <f t="shared" si="2225"/>
        <v>0</v>
      </c>
      <c r="O3057" s="22">
        <f t="shared" si="2226"/>
        <v>0</v>
      </c>
      <c r="P3057" s="22">
        <f t="shared" si="2257"/>
        <v>0</v>
      </c>
      <c r="Q3057" s="22">
        <f t="shared" si="2258"/>
        <v>0</v>
      </c>
      <c r="R3057" s="22">
        <f t="shared" si="2227"/>
        <v>373065627.3515864</v>
      </c>
      <c r="S3057" s="16">
        <f t="shared" si="2217"/>
        <v>33915057.031962402</v>
      </c>
      <c r="T3057" s="15">
        <f t="shared" si="2228"/>
        <v>0</v>
      </c>
      <c r="U3057" s="23">
        <f t="shared" si="2245"/>
        <v>1657456.615080223</v>
      </c>
      <c r="V3057" s="23">
        <f t="shared" si="2246"/>
        <v>150677.87409820207</v>
      </c>
      <c r="W3057" s="23">
        <f t="shared" si="2259"/>
        <v>0</v>
      </c>
      <c r="X3057" s="23">
        <f t="shared" si="2247"/>
        <v>40163810.156183593</v>
      </c>
      <c r="Y3057" s="23">
        <f t="shared" si="2229"/>
        <v>13825559.361691331</v>
      </c>
      <c r="Z3057" s="3">
        <f t="shared" si="2230"/>
        <v>0</v>
      </c>
      <c r="AA3057" s="23">
        <f t="shared" si="2231"/>
        <v>66622770.370023981</v>
      </c>
      <c r="AB3057" s="26">
        <f t="shared" si="2248"/>
        <v>70086276.274228618</v>
      </c>
      <c r="AC3057" s="23">
        <f t="shared" si="2249"/>
        <v>74889487.274228647</v>
      </c>
      <c r="AD3057" s="23">
        <f t="shared" si="2255"/>
        <v>4803211</v>
      </c>
      <c r="AE3057" s="24">
        <f t="shared" si="2216"/>
        <v>70086276.274228647</v>
      </c>
      <c r="AF3057" s="3">
        <f t="shared" si="2250"/>
        <v>0</v>
      </c>
      <c r="AG3057" s="2">
        <f t="shared" si="2232"/>
        <v>0</v>
      </c>
      <c r="AH3057" s="2">
        <f t="shared" si="2233"/>
        <v>190.29686039276234</v>
      </c>
      <c r="AI3057" s="23">
        <f t="shared" si="2256"/>
        <v>10711189920.170321</v>
      </c>
      <c r="AJ3057" s="23">
        <f t="shared" si="2234"/>
        <v>6219.922423797766</v>
      </c>
      <c r="AK3057" s="23">
        <f t="shared" si="2235"/>
        <v>0</v>
      </c>
      <c r="AL3057" s="23">
        <f t="shared" si="2260"/>
        <v>8023459.3437995911</v>
      </c>
      <c r="AM3057" s="23">
        <f t="shared" si="2261"/>
        <v>7485794203.3393173</v>
      </c>
      <c r="AN3057" s="16">
        <f t="shared" si="2251"/>
        <v>0</v>
      </c>
      <c r="AO3057" s="23">
        <f t="shared" si="2252"/>
        <v>153691.43158016619</v>
      </c>
      <c r="AP3057" s="22">
        <f t="shared" si="2253"/>
        <v>34593358.17260167</v>
      </c>
      <c r="AQ3057" s="30">
        <f t="shared" si="2236"/>
        <v>22081121474.227093</v>
      </c>
      <c r="AR3057" s="28">
        <f t="shared" si="2237"/>
        <v>10858131639.792564</v>
      </c>
      <c r="AS3057" s="25">
        <f t="shared" si="2238"/>
        <v>200337590.02425668</v>
      </c>
      <c r="AT3057" s="32">
        <f t="shared" si="2239"/>
        <v>0</v>
      </c>
      <c r="AU3057" s="23">
        <f t="shared" si="2240"/>
        <v>0</v>
      </c>
      <c r="AV3057" s="22">
        <f t="shared" si="2241"/>
        <v>3203364315.6878638</v>
      </c>
      <c r="AW3057" s="31">
        <f t="shared" si="2254"/>
        <v>14703407588.060835</v>
      </c>
    </row>
    <row r="3058" spans="1:53" s="21" customFormat="1" x14ac:dyDescent="0.25">
      <c r="A3058">
        <f t="shared" si="2262"/>
        <v>849</v>
      </c>
      <c r="B3058" t="s">
        <v>8</v>
      </c>
      <c r="C3058" s="27">
        <f t="shared" si="2219"/>
        <v>0</v>
      </c>
      <c r="D3058" s="27">
        <f t="shared" si="2242"/>
        <v>0</v>
      </c>
      <c r="E3058" s="27" t="b">
        <f t="shared" si="2218"/>
        <v>1</v>
      </c>
      <c r="F3058" s="29">
        <f t="shared" si="2220"/>
        <v>0</v>
      </c>
      <c r="G3058" s="27">
        <f t="shared" si="2243"/>
        <v>0</v>
      </c>
      <c r="H3058" s="22">
        <f t="shared" si="2221"/>
        <v>33342995829.013653</v>
      </c>
      <c r="I3058" s="23">
        <f t="shared" si="2222"/>
        <v>132580106.5049091</v>
      </c>
      <c r="J3058" s="23">
        <f t="shared" si="2223"/>
        <v>1086</v>
      </c>
      <c r="K3058" s="19">
        <f t="shared" si="2244"/>
        <v>225.0831931027827</v>
      </c>
      <c r="L3058" s="16">
        <f t="shared" si="2224"/>
        <v>229.99054336458565</v>
      </c>
      <c r="M3058" s="23">
        <f>M3057-IF($B3058="B",(Percent_Rent_In_Elsies*2.49%/12 * H3057)/K3057,0)+IF($B3058="D",N3058,0)+IF(B3058="D",AK3057)+IF(B3058="C",F3057*90%)-(Y3058-Y3057)-IF($B3058="A",Q3057/K3057) + IF($B3058="A",Q3057/K3057)</f>
        <v>-52487689.534428887</v>
      </c>
      <c r="N3058" s="23">
        <f t="shared" si="2225"/>
        <v>0</v>
      </c>
      <c r="O3058" s="22">
        <f t="shared" si="2226"/>
        <v>0</v>
      </c>
      <c r="P3058" s="22">
        <f t="shared" si="2257"/>
        <v>0</v>
      </c>
      <c r="Q3058" s="22">
        <f t="shared" si="2258"/>
        <v>0</v>
      </c>
      <c r="R3058" s="22">
        <f t="shared" si="2227"/>
        <v>407658985.52418804</v>
      </c>
      <c r="S3058" s="16">
        <f t="shared" si="2217"/>
        <v>33915057.031962402</v>
      </c>
      <c r="T3058" s="15">
        <f t="shared" si="2228"/>
        <v>0</v>
      </c>
      <c r="U3058" s="23">
        <f t="shared" si="2245"/>
        <v>1811148.0466603891</v>
      </c>
      <c r="V3058" s="23">
        <f t="shared" si="2246"/>
        <v>150677.87409820207</v>
      </c>
      <c r="W3058" s="23">
        <f t="shared" si="2259"/>
        <v>0</v>
      </c>
      <c r="X3058" s="23">
        <f t="shared" si="2247"/>
        <v>40163810.156183593</v>
      </c>
      <c r="Y3058" s="23">
        <f t="shared" si="2229"/>
        <v>13825559.361691331</v>
      </c>
      <c r="Z3058" s="3">
        <f t="shared" si="2230"/>
        <v>0</v>
      </c>
      <c r="AA3058" s="23">
        <f t="shared" si="2231"/>
        <v>66622770.370023981</v>
      </c>
      <c r="AB3058" s="26">
        <f t="shared" si="2248"/>
        <v>70086276.274228603</v>
      </c>
      <c r="AC3058" s="23">
        <f t="shared" si="2249"/>
        <v>74889487.274228647</v>
      </c>
      <c r="AD3058" s="23">
        <f t="shared" si="2255"/>
        <v>4803211</v>
      </c>
      <c r="AE3058" s="24">
        <f t="shared" si="2216"/>
        <v>70086276.274228647</v>
      </c>
      <c r="AF3058" s="3">
        <f t="shared" si="2250"/>
        <v>1E-4</v>
      </c>
      <c r="AG3058" s="2">
        <f t="shared" si="2232"/>
        <v>0</v>
      </c>
      <c r="AH3058" s="2">
        <f t="shared" si="2233"/>
        <v>190.29686039276234</v>
      </c>
      <c r="AI3058" s="23">
        <f t="shared" si="2256"/>
        <v>10711189920.170321</v>
      </c>
      <c r="AJ3058" s="23">
        <f t="shared" si="2234"/>
        <v>6219.922423797766</v>
      </c>
      <c r="AK3058" s="23">
        <f t="shared" si="2235"/>
        <v>62943.991616400279</v>
      </c>
      <c r="AL3058" s="23">
        <f t="shared" si="2260"/>
        <v>0</v>
      </c>
      <c r="AM3058" s="23">
        <f t="shared" si="2261"/>
        <v>0</v>
      </c>
      <c r="AN3058" s="16">
        <f t="shared" si="2251"/>
        <v>0</v>
      </c>
      <c r="AO3058" s="23">
        <f t="shared" si="2252"/>
        <v>0</v>
      </c>
      <c r="AP3058" s="22">
        <f t="shared" si="2253"/>
        <v>0</v>
      </c>
      <c r="AQ3058" s="30">
        <f t="shared" si="2236"/>
        <v>22081121474.227093</v>
      </c>
      <c r="AR3058" s="28">
        <f t="shared" si="2237"/>
        <v>10858131639.792564</v>
      </c>
      <c r="AS3058" s="25">
        <f t="shared" si="2238"/>
        <v>200337590.02425668</v>
      </c>
      <c r="AT3058" s="32">
        <f t="shared" si="2239"/>
        <v>0</v>
      </c>
      <c r="AU3058" s="23">
        <f t="shared" si="2240"/>
        <v>0</v>
      </c>
      <c r="AV3058" s="22">
        <f t="shared" si="2241"/>
        <v>3203364315.6878638</v>
      </c>
      <c r="AW3058" s="31">
        <f t="shared" si="2254"/>
        <v>14703407588.060835</v>
      </c>
      <c r="AX3058"/>
      <c r="AY3058"/>
      <c r="AZ3058"/>
      <c r="BA3058"/>
    </row>
    <row r="3059" spans="1:53" s="21" customFormat="1" x14ac:dyDescent="0.25">
      <c r="A3059">
        <f t="shared" si="2262"/>
        <v>849</v>
      </c>
      <c r="B3059" t="s">
        <v>9</v>
      </c>
      <c r="C3059" s="27">
        <f t="shared" si="2219"/>
        <v>0</v>
      </c>
      <c r="D3059" s="27">
        <f t="shared" si="2242"/>
        <v>0</v>
      </c>
      <c r="E3059" s="27" t="b">
        <f t="shared" si="2218"/>
        <v>1</v>
      </c>
      <c r="F3059" s="29">
        <f t="shared" si="2220"/>
        <v>0</v>
      </c>
      <c r="G3059" s="27">
        <f t="shared" si="2243"/>
        <v>0</v>
      </c>
      <c r="H3059" s="22">
        <f t="shared" si="2221"/>
        <v>33342995829.013653</v>
      </c>
      <c r="I3059" s="23">
        <f t="shared" si="2222"/>
        <v>132580106.5049091</v>
      </c>
      <c r="J3059" s="23">
        <f t="shared" si="2223"/>
        <v>1086</v>
      </c>
      <c r="K3059" s="19">
        <f t="shared" si="2244"/>
        <v>225.0831931027827</v>
      </c>
      <c r="L3059" s="16">
        <f t="shared" si="2224"/>
        <v>229.99054336458565</v>
      </c>
      <c r="M3059" s="23">
        <f>M3058-IF($B3059="B",(Percent_Rent_In_Elsies*2.49%/12 * H3058)/K3058,0)+IF($B3059="D",N3059,0)+IF(B3059="D",AK3058)+IF(B3059="C",F3058*90%)-(Y3059-Y3058)-IF($B3059="A",Q3058/K3058) + IF($B3059="A",Q3058/K3058)</f>
        <v>-52424745.542812489</v>
      </c>
      <c r="N3059" s="23">
        <f t="shared" si="2225"/>
        <v>0</v>
      </c>
      <c r="O3059" s="22">
        <f t="shared" si="2226"/>
        <v>23695336.560144223</v>
      </c>
      <c r="P3059" s="22">
        <f t="shared" si="2257"/>
        <v>0</v>
      </c>
      <c r="Q3059" s="22">
        <f t="shared" si="2258"/>
        <v>0</v>
      </c>
      <c r="R3059" s="22">
        <f t="shared" si="2227"/>
        <v>407658985.52418804</v>
      </c>
      <c r="S3059" s="16">
        <f t="shared" si="2217"/>
        <v>0</v>
      </c>
      <c r="T3059" s="15">
        <f t="shared" si="2228"/>
        <v>10219720.471818179</v>
      </c>
      <c r="U3059" s="23">
        <f t="shared" si="2245"/>
        <v>1811148.0466603891</v>
      </c>
      <c r="V3059" s="23">
        <f t="shared" si="2246"/>
        <v>0</v>
      </c>
      <c r="W3059" s="23">
        <f t="shared" si="2259"/>
        <v>150677.87409820207</v>
      </c>
      <c r="X3059" s="23">
        <f t="shared" si="2247"/>
        <v>40163810.156183593</v>
      </c>
      <c r="Y3059" s="23">
        <f t="shared" si="2229"/>
        <v>13825559.361691331</v>
      </c>
      <c r="Z3059" s="3">
        <f t="shared" si="2230"/>
        <v>0</v>
      </c>
      <c r="AA3059" s="23">
        <f t="shared" si="2231"/>
        <v>66559826.378407583</v>
      </c>
      <c r="AB3059" s="26">
        <f t="shared" si="2248"/>
        <v>70086276.274228603</v>
      </c>
      <c r="AC3059" s="23">
        <f t="shared" si="2249"/>
        <v>74889487.274228647</v>
      </c>
      <c r="AD3059" s="23">
        <f t="shared" si="2255"/>
        <v>4803211</v>
      </c>
      <c r="AE3059" s="24">
        <f t="shared" ref="AE3059:AE3122" si="2263">AC3059-AD3059</f>
        <v>70086276.274228647</v>
      </c>
      <c r="AF3059" s="3">
        <f t="shared" si="2250"/>
        <v>0</v>
      </c>
      <c r="AG3059" s="2">
        <f t="shared" si="2232"/>
        <v>0</v>
      </c>
      <c r="AH3059" s="2">
        <f t="shared" si="2233"/>
        <v>190.29686039276234</v>
      </c>
      <c r="AI3059" s="23">
        <f t="shared" si="2256"/>
        <v>10701070181.156282</v>
      </c>
      <c r="AJ3059" s="23">
        <f t="shared" si="2234"/>
        <v>6219.922423797766</v>
      </c>
      <c r="AK3059" s="23">
        <f t="shared" si="2235"/>
        <v>0</v>
      </c>
      <c r="AL3059" s="23">
        <f t="shared" si="2260"/>
        <v>0</v>
      </c>
      <c r="AM3059" s="23">
        <f t="shared" si="2261"/>
        <v>0</v>
      </c>
      <c r="AN3059" s="16">
        <f t="shared" si="2251"/>
        <v>0</v>
      </c>
      <c r="AO3059" s="23">
        <f t="shared" si="2252"/>
        <v>0</v>
      </c>
      <c r="AP3059" s="22">
        <f t="shared" si="2253"/>
        <v>0</v>
      </c>
      <c r="AQ3059" s="30">
        <f t="shared" si="2236"/>
        <v>22081121474.227093</v>
      </c>
      <c r="AR3059" s="28">
        <f t="shared" si="2237"/>
        <v>10858131639.792564</v>
      </c>
      <c r="AS3059" s="25">
        <f t="shared" si="2238"/>
        <v>200337590.02425668</v>
      </c>
      <c r="AT3059" s="32">
        <f t="shared" si="2239"/>
        <v>0</v>
      </c>
      <c r="AU3059" s="23">
        <f t="shared" si="2240"/>
        <v>0</v>
      </c>
      <c r="AV3059" s="22">
        <f t="shared" si="2241"/>
        <v>3203364315.6878638</v>
      </c>
      <c r="AW3059" s="31">
        <f t="shared" si="2254"/>
        <v>14703407588.060835</v>
      </c>
      <c r="AX3059"/>
      <c r="AY3059"/>
      <c r="AZ3059"/>
      <c r="BA3059"/>
    </row>
    <row r="3060" spans="1:53" x14ac:dyDescent="0.25">
      <c r="A3060" s="21">
        <f t="shared" si="2262"/>
        <v>849</v>
      </c>
      <c r="B3060" s="21" t="s">
        <v>28</v>
      </c>
      <c r="C3060" s="27">
        <f t="shared" si="2219"/>
        <v>0</v>
      </c>
      <c r="D3060" s="27">
        <f t="shared" si="2242"/>
        <v>0</v>
      </c>
      <c r="E3060" s="27" t="b">
        <f t="shared" si="2218"/>
        <v>1</v>
      </c>
      <c r="F3060" s="29">
        <f t="shared" si="2220"/>
        <v>0</v>
      </c>
      <c r="G3060" s="27">
        <f t="shared" si="2243"/>
        <v>0</v>
      </c>
      <c r="H3060" s="22">
        <f t="shared" si="2221"/>
        <v>33342995829.013653</v>
      </c>
      <c r="I3060" s="23">
        <f t="shared" si="2222"/>
        <v>132580106.5049091</v>
      </c>
      <c r="J3060" s="23">
        <f t="shared" si="2223"/>
        <v>1086</v>
      </c>
      <c r="K3060" s="19">
        <f t="shared" si="2244"/>
        <v>225.0831931027827</v>
      </c>
      <c r="L3060" s="16">
        <f t="shared" si="2224"/>
        <v>229.99054336458565</v>
      </c>
      <c r="M3060" s="23">
        <f>M3059-IF($B3060="B",(Percent_Rent_In_Elsies*2.49%/12 * H3059)/K3059,0)+IF($B3060="D",N3060,0)+IF(B3060="D",AK3059)+IF(B3060="C",F3059*90%)-(Y3060-Y3059)-IF($B3060="A",Q3059/K3059) + IF($B3060="A",Q3059/K3059)</f>
        <v>-52424745.542812489</v>
      </c>
      <c r="N3060" s="23">
        <f t="shared" si="2225"/>
        <v>0</v>
      </c>
      <c r="O3060" s="22">
        <f t="shared" si="2226"/>
        <v>0</v>
      </c>
      <c r="P3060" s="22">
        <f t="shared" si="2257"/>
        <v>23695336.560144223</v>
      </c>
      <c r="Q3060" s="22">
        <f t="shared" si="2258"/>
        <v>0</v>
      </c>
      <c r="R3060" s="22">
        <f t="shared" si="2227"/>
        <v>407658985.52418804</v>
      </c>
      <c r="S3060" s="16">
        <f t="shared" si="2217"/>
        <v>0</v>
      </c>
      <c r="T3060" s="15">
        <f t="shared" si="2228"/>
        <v>0</v>
      </c>
      <c r="U3060" s="23">
        <f t="shared" si="2245"/>
        <v>1811148.0466603891</v>
      </c>
      <c r="V3060" s="23">
        <f t="shared" si="2246"/>
        <v>0</v>
      </c>
      <c r="W3060" s="23">
        <f t="shared" si="2259"/>
        <v>0</v>
      </c>
      <c r="X3060" s="23">
        <f t="shared" si="2247"/>
        <v>40163810.156183593</v>
      </c>
      <c r="Y3060" s="23">
        <f t="shared" si="2229"/>
        <v>13825559.361691331</v>
      </c>
      <c r="Z3060" s="3">
        <f t="shared" si="2230"/>
        <v>7533.893704910105</v>
      </c>
      <c r="AA3060" s="23">
        <f t="shared" si="2231"/>
        <v>66672834.783981234</v>
      </c>
      <c r="AB3060" s="26">
        <f t="shared" si="2248"/>
        <v>70086276.274228632</v>
      </c>
      <c r="AC3060" s="23">
        <f t="shared" si="2249"/>
        <v>74889487.274228647</v>
      </c>
      <c r="AD3060" s="23">
        <f t="shared" si="2255"/>
        <v>4803211</v>
      </c>
      <c r="AE3060" s="24">
        <f t="shared" si="2263"/>
        <v>70086276.274228647</v>
      </c>
      <c r="AF3060" s="3">
        <f t="shared" si="2250"/>
        <v>0</v>
      </c>
      <c r="AG3060" s="2">
        <f t="shared" si="2232"/>
        <v>904067244.58921242</v>
      </c>
      <c r="AH3060" s="2">
        <f t="shared" si="2233"/>
        <v>190.29686039276234</v>
      </c>
      <c r="AI3060" s="23">
        <f t="shared" si="2256"/>
        <v>10719238961.70912</v>
      </c>
      <c r="AJ3060" s="23">
        <f t="shared" si="2234"/>
        <v>6219.922423797766</v>
      </c>
      <c r="AK3060" s="23">
        <f t="shared" si="2235"/>
        <v>0</v>
      </c>
      <c r="AL3060" s="23">
        <f t="shared" si="2260"/>
        <v>0</v>
      </c>
      <c r="AM3060" s="23">
        <f t="shared" si="2261"/>
        <v>0</v>
      </c>
      <c r="AN3060" s="16">
        <f t="shared" si="2251"/>
        <v>0</v>
      </c>
      <c r="AO3060" s="23">
        <f t="shared" si="2252"/>
        <v>0</v>
      </c>
      <c r="AP3060" s="22">
        <f t="shared" si="2253"/>
        <v>0</v>
      </c>
      <c r="AQ3060" s="30">
        <f t="shared" si="2236"/>
        <v>22081121474.227093</v>
      </c>
      <c r="AR3060" s="28">
        <f t="shared" si="2237"/>
        <v>10858131639.792564</v>
      </c>
      <c r="AS3060" s="25">
        <f t="shared" si="2238"/>
        <v>200337590.02425668</v>
      </c>
      <c r="AT3060" s="32">
        <f t="shared" si="2239"/>
        <v>15067.78740982021</v>
      </c>
      <c r="AU3060" s="23">
        <f t="shared" si="2240"/>
        <v>15067.78740982021</v>
      </c>
      <c r="AV3060" s="22">
        <f t="shared" si="2241"/>
        <v>3213584036.1596818</v>
      </c>
      <c r="AW3060" s="31">
        <f t="shared" si="2254"/>
        <v>14703407588.060833</v>
      </c>
    </row>
    <row r="3061" spans="1:53" x14ac:dyDescent="0.25">
      <c r="A3061">
        <f t="shared" si="2262"/>
        <v>850</v>
      </c>
      <c r="B3061" t="s">
        <v>6</v>
      </c>
      <c r="C3061" s="27">
        <f t="shared" si="2219"/>
        <v>0</v>
      </c>
      <c r="D3061" s="27">
        <f t="shared" si="2242"/>
        <v>0</v>
      </c>
      <c r="E3061" s="27" t="b">
        <f t="shared" si="2218"/>
        <v>1</v>
      </c>
      <c r="F3061" s="29">
        <f t="shared" si="2220"/>
        <v>0</v>
      </c>
      <c r="G3061" s="27">
        <f t="shared" si="2243"/>
        <v>0</v>
      </c>
      <c r="H3061" s="22">
        <f t="shared" si="2221"/>
        <v>33398567488.728676</v>
      </c>
      <c r="I3061" s="23">
        <f t="shared" si="2222"/>
        <v>132580106.5049091</v>
      </c>
      <c r="J3061" s="23">
        <f t="shared" si="2223"/>
        <v>1086</v>
      </c>
      <c r="K3061" s="19">
        <f t="shared" si="2244"/>
        <v>225.0831931027827</v>
      </c>
      <c r="L3061" s="16">
        <f t="shared" si="2224"/>
        <v>230.37386093685996</v>
      </c>
      <c r="M3061" s="23">
        <f>M3060-IF($B3061="B",(Percent_Rent_In_Elsies*2.49%/12 * H3060)/K3060,0)+IF($B3061="D",N3061,0)+IF(B3061="D",AK3060)+IF(B3061="C",F3060*90%)-(Y3061-Y3060)-IF($B3061="A",Q3060/K3060) + IF($B3061="A",Q3060/K3060)</f>
        <v>-52424745.542812489</v>
      </c>
      <c r="N3061" s="23">
        <f t="shared" si="2225"/>
        <v>0</v>
      </c>
      <c r="O3061" s="22">
        <f t="shared" si="2226"/>
        <v>0</v>
      </c>
      <c r="P3061" s="22">
        <f t="shared" si="2257"/>
        <v>0</v>
      </c>
      <c r="Q3061" s="22">
        <f t="shared" si="2258"/>
        <v>0</v>
      </c>
      <c r="R3061" s="22">
        <f t="shared" si="2227"/>
        <v>407658985.52418804</v>
      </c>
      <c r="S3061" s="16">
        <f t="shared" si="2217"/>
        <v>0</v>
      </c>
      <c r="T3061" s="15">
        <f t="shared" si="2228"/>
        <v>0</v>
      </c>
      <c r="U3061" s="23">
        <f t="shared" si="2245"/>
        <v>1811148.0466603891</v>
      </c>
      <c r="V3061" s="23">
        <f t="shared" si="2246"/>
        <v>0</v>
      </c>
      <c r="W3061" s="23">
        <f t="shared" si="2259"/>
        <v>0</v>
      </c>
      <c r="X3061" s="23">
        <f t="shared" si="2247"/>
        <v>40201479.624708146</v>
      </c>
      <c r="Y3061" s="23">
        <f t="shared" si="2229"/>
        <v>13825559.361691331</v>
      </c>
      <c r="Z3061" s="3">
        <f t="shared" si="2230"/>
        <v>0</v>
      </c>
      <c r="AA3061" s="23">
        <f t="shared" si="2231"/>
        <v>66672834.783981234</v>
      </c>
      <c r="AB3061" s="26">
        <f t="shared" si="2248"/>
        <v>70086276.274228603</v>
      </c>
      <c r="AC3061" s="23">
        <f t="shared" si="2249"/>
        <v>74889487.274228647</v>
      </c>
      <c r="AD3061" s="23">
        <f t="shared" si="2255"/>
        <v>4803211</v>
      </c>
      <c r="AE3061" s="24">
        <f t="shared" si="2263"/>
        <v>70086276.274228647</v>
      </c>
      <c r="AF3061" s="3">
        <f t="shared" si="2250"/>
        <v>0</v>
      </c>
      <c r="AG3061" s="2">
        <f t="shared" si="2232"/>
        <v>0</v>
      </c>
      <c r="AH3061" s="2">
        <f t="shared" si="2233"/>
        <v>190.6140218267503</v>
      </c>
      <c r="AI3061" s="23">
        <f t="shared" si="2256"/>
        <v>10719238961.70912</v>
      </c>
      <c r="AJ3061" s="23">
        <f t="shared" si="2234"/>
        <v>6219.922423797766</v>
      </c>
      <c r="AK3061" s="23">
        <f t="shared" si="2235"/>
        <v>0</v>
      </c>
      <c r="AL3061" s="23">
        <f t="shared" si="2260"/>
        <v>0</v>
      </c>
      <c r="AM3061" s="23">
        <f t="shared" si="2261"/>
        <v>0</v>
      </c>
      <c r="AN3061" s="16">
        <f t="shared" si="2251"/>
        <v>0</v>
      </c>
      <c r="AO3061" s="23">
        <f t="shared" si="2252"/>
        <v>0</v>
      </c>
      <c r="AP3061" s="22">
        <f t="shared" si="2253"/>
        <v>0</v>
      </c>
      <c r="AQ3061" s="30">
        <f t="shared" si="2236"/>
        <v>22081121474.227093</v>
      </c>
      <c r="AR3061" s="28">
        <f t="shared" si="2237"/>
        <v>10858131639.792564</v>
      </c>
      <c r="AS3061" s="25">
        <f t="shared" si="2238"/>
        <v>200337590.02425668</v>
      </c>
      <c r="AT3061" s="32">
        <f t="shared" si="2239"/>
        <v>0</v>
      </c>
      <c r="AU3061" s="23">
        <f t="shared" si="2240"/>
        <v>0</v>
      </c>
      <c r="AV3061" s="22">
        <f t="shared" si="2241"/>
        <v>3213584036.1596818</v>
      </c>
      <c r="AW3061" s="31">
        <f t="shared" si="2254"/>
        <v>14679712251.50069</v>
      </c>
    </row>
    <row r="3062" spans="1:53" x14ac:dyDescent="0.25">
      <c r="A3062">
        <f t="shared" si="2262"/>
        <v>850</v>
      </c>
      <c r="B3062" t="s">
        <v>7</v>
      </c>
      <c r="C3062" s="27">
        <f t="shared" si="2219"/>
        <v>0</v>
      </c>
      <c r="D3062" s="27">
        <f t="shared" si="2242"/>
        <v>0</v>
      </c>
      <c r="E3062" s="27" t="b">
        <f t="shared" si="2218"/>
        <v>1</v>
      </c>
      <c r="F3062" s="29">
        <f t="shared" si="2220"/>
        <v>0</v>
      </c>
      <c r="G3062" s="27">
        <f t="shared" si="2243"/>
        <v>0</v>
      </c>
      <c r="H3062" s="22">
        <f t="shared" si="2221"/>
        <v>33398567488.728676</v>
      </c>
      <c r="I3062" s="23">
        <f t="shared" si="2222"/>
        <v>132580106.5049091</v>
      </c>
      <c r="J3062" s="23">
        <f t="shared" si="2223"/>
        <v>1086</v>
      </c>
      <c r="K3062" s="19">
        <f t="shared" si="2244"/>
        <v>225.0831931027827</v>
      </c>
      <c r="L3062" s="16">
        <f t="shared" si="2224"/>
        <v>230.37386093685993</v>
      </c>
      <c r="M3062" s="23">
        <f>M3061-IF($B3062="B",(Percent_Rent_In_Elsies*2.49%/12 * H3061)/K3061,0)+IF($B3062="D",N3062,0)+IF(B3062="D",AK3061)+IF(B3062="C",F3061*90%)-(Y3062-Y3061)-IF($B3062="A",Q3061/K3061) + IF($B3062="A",Q3061/K3061)</f>
        <v>-52578693.126778625</v>
      </c>
      <c r="N3062" s="23">
        <f t="shared" si="2225"/>
        <v>0</v>
      </c>
      <c r="O3062" s="22">
        <f t="shared" si="2226"/>
        <v>0</v>
      </c>
      <c r="P3062" s="22">
        <f t="shared" si="2257"/>
        <v>0</v>
      </c>
      <c r="Q3062" s="22">
        <f t="shared" si="2258"/>
        <v>0</v>
      </c>
      <c r="R3062" s="22">
        <f t="shared" si="2227"/>
        <v>373687403.39717239</v>
      </c>
      <c r="S3062" s="16">
        <f t="shared" si="2217"/>
        <v>33971582.127015673</v>
      </c>
      <c r="T3062" s="15">
        <f t="shared" si="2228"/>
        <v>0</v>
      </c>
      <c r="U3062" s="23">
        <f t="shared" si="2245"/>
        <v>1660219.0427720232</v>
      </c>
      <c r="V3062" s="23">
        <f t="shared" si="2246"/>
        <v>150929.00388836575</v>
      </c>
      <c r="W3062" s="23">
        <f t="shared" si="2259"/>
        <v>0</v>
      </c>
      <c r="X3062" s="23">
        <f t="shared" si="2247"/>
        <v>40201479.624708146</v>
      </c>
      <c r="Y3062" s="23">
        <f t="shared" si="2229"/>
        <v>13825559.361691331</v>
      </c>
      <c r="Z3062" s="3">
        <f t="shared" si="2230"/>
        <v>0</v>
      </c>
      <c r="AA3062" s="23">
        <f t="shared" si="2231"/>
        <v>66672834.783981234</v>
      </c>
      <c r="AB3062" s="26">
        <f t="shared" si="2248"/>
        <v>70086276.274228603</v>
      </c>
      <c r="AC3062" s="23">
        <f t="shared" si="2249"/>
        <v>74889487.274228647</v>
      </c>
      <c r="AD3062" s="23">
        <f t="shared" si="2255"/>
        <v>4803211</v>
      </c>
      <c r="AE3062" s="24">
        <f t="shared" si="2263"/>
        <v>70086276.274228647</v>
      </c>
      <c r="AF3062" s="3">
        <f t="shared" si="2250"/>
        <v>0</v>
      </c>
      <c r="AG3062" s="2">
        <f t="shared" si="2232"/>
        <v>0</v>
      </c>
      <c r="AH3062" s="2">
        <f t="shared" si="2233"/>
        <v>190.6140218267503</v>
      </c>
      <c r="AI3062" s="23">
        <f t="shared" si="2256"/>
        <v>10719238961.70912</v>
      </c>
      <c r="AJ3062" s="23">
        <f t="shared" si="2234"/>
        <v>6219.922423797766</v>
      </c>
      <c r="AK3062" s="23">
        <f t="shared" si="2235"/>
        <v>0</v>
      </c>
      <c r="AL3062" s="23">
        <f t="shared" si="2260"/>
        <v>8049041.5387992859</v>
      </c>
      <c r="AM3062" s="23">
        <f t="shared" si="2261"/>
        <v>7509662093.588603</v>
      </c>
      <c r="AN3062" s="16">
        <f t="shared" si="2251"/>
        <v>0</v>
      </c>
      <c r="AO3062" s="23">
        <f t="shared" si="2252"/>
        <v>153947.58396613316</v>
      </c>
      <c r="AP3062" s="22">
        <f t="shared" si="2253"/>
        <v>34651013.769556008</v>
      </c>
      <c r="AQ3062" s="30">
        <f t="shared" si="2236"/>
        <v>22150128968.149162</v>
      </c>
      <c r="AR3062" s="28">
        <f t="shared" si="2237"/>
        <v>10892488119.94508</v>
      </c>
      <c r="AS3062" s="25">
        <f t="shared" si="2238"/>
        <v>200337590.02425668</v>
      </c>
      <c r="AT3062" s="32">
        <f t="shared" si="2239"/>
        <v>0</v>
      </c>
      <c r="AU3062" s="23">
        <f t="shared" si="2240"/>
        <v>0</v>
      </c>
      <c r="AV3062" s="22">
        <f t="shared" si="2241"/>
        <v>3213584036.1596818</v>
      </c>
      <c r="AW3062" s="31">
        <f t="shared" si="2254"/>
        <v>14748719745.422762</v>
      </c>
    </row>
    <row r="3063" spans="1:53" x14ac:dyDescent="0.25">
      <c r="A3063">
        <f t="shared" si="2262"/>
        <v>850</v>
      </c>
      <c r="B3063" t="s">
        <v>8</v>
      </c>
      <c r="C3063" s="27">
        <f t="shared" si="2219"/>
        <v>0</v>
      </c>
      <c r="D3063" s="27">
        <f t="shared" si="2242"/>
        <v>0</v>
      </c>
      <c r="E3063" s="27" t="b">
        <f t="shared" si="2218"/>
        <v>1</v>
      </c>
      <c r="F3063" s="29">
        <f t="shared" si="2220"/>
        <v>0</v>
      </c>
      <c r="G3063" s="27">
        <f t="shared" si="2243"/>
        <v>0</v>
      </c>
      <c r="H3063" s="22">
        <f t="shared" si="2221"/>
        <v>33398567488.728676</v>
      </c>
      <c r="I3063" s="23">
        <f t="shared" si="2222"/>
        <v>132580106.5049091</v>
      </c>
      <c r="J3063" s="23">
        <f t="shared" si="2223"/>
        <v>1086</v>
      </c>
      <c r="K3063" s="19">
        <f t="shared" si="2244"/>
        <v>225.0831931027827</v>
      </c>
      <c r="L3063" s="16">
        <f t="shared" si="2224"/>
        <v>230.37386093685993</v>
      </c>
      <c r="M3063" s="23">
        <f>M3062-IF($B3063="B",(Percent_Rent_In_Elsies*2.49%/12 * H3062)/K3062,0)+IF($B3063="D",N3063,0)+IF(B3063="D",AK3062)+IF(B3063="C",F3062*90%)-(Y3063-Y3062)-IF($B3063="A",Q3062/K3062) + IF($B3063="A",Q3062/K3062)</f>
        <v>-52578693.126778625</v>
      </c>
      <c r="N3063" s="23">
        <f t="shared" si="2225"/>
        <v>0</v>
      </c>
      <c r="O3063" s="22">
        <f t="shared" si="2226"/>
        <v>0</v>
      </c>
      <c r="P3063" s="22">
        <f t="shared" si="2257"/>
        <v>0</v>
      </c>
      <c r="Q3063" s="22">
        <f t="shared" si="2258"/>
        <v>0</v>
      </c>
      <c r="R3063" s="22">
        <f t="shared" si="2227"/>
        <v>408338417.16672838</v>
      </c>
      <c r="S3063" s="16">
        <f t="shared" si="2217"/>
        <v>33971582.127015673</v>
      </c>
      <c r="T3063" s="15">
        <f t="shared" si="2228"/>
        <v>0</v>
      </c>
      <c r="U3063" s="23">
        <f t="shared" si="2245"/>
        <v>1814166.6267381564</v>
      </c>
      <c r="V3063" s="23">
        <f t="shared" si="2246"/>
        <v>150929.00388836575</v>
      </c>
      <c r="W3063" s="23">
        <f t="shared" si="2259"/>
        <v>0</v>
      </c>
      <c r="X3063" s="23">
        <f t="shared" si="2247"/>
        <v>40201479.624708146</v>
      </c>
      <c r="Y3063" s="23">
        <f t="shared" si="2229"/>
        <v>13825559.361691331</v>
      </c>
      <c r="Z3063" s="3">
        <f t="shared" si="2230"/>
        <v>0</v>
      </c>
      <c r="AA3063" s="23">
        <f t="shared" si="2231"/>
        <v>66672834.783981234</v>
      </c>
      <c r="AB3063" s="26">
        <f t="shared" si="2248"/>
        <v>70086276.274228603</v>
      </c>
      <c r="AC3063" s="23">
        <f t="shared" si="2249"/>
        <v>74889487.274228647</v>
      </c>
      <c r="AD3063" s="23">
        <f t="shared" si="2255"/>
        <v>4803211</v>
      </c>
      <c r="AE3063" s="24">
        <f t="shared" si="2263"/>
        <v>70086276.274228647</v>
      </c>
      <c r="AF3063" s="3">
        <f t="shared" si="2250"/>
        <v>1E-4</v>
      </c>
      <c r="AG3063" s="2">
        <f t="shared" si="2232"/>
        <v>0</v>
      </c>
      <c r="AH3063" s="2">
        <f t="shared" si="2233"/>
        <v>190.6140218267503</v>
      </c>
      <c r="AI3063" s="23">
        <f t="shared" si="2256"/>
        <v>10719238961.70912</v>
      </c>
      <c r="AJ3063" s="23">
        <f t="shared" si="2234"/>
        <v>6219.922423797766</v>
      </c>
      <c r="AK3063" s="23">
        <f t="shared" si="2235"/>
        <v>62973.048963762965</v>
      </c>
      <c r="AL3063" s="23">
        <f t="shared" si="2260"/>
        <v>0</v>
      </c>
      <c r="AM3063" s="23">
        <f t="shared" si="2261"/>
        <v>0</v>
      </c>
      <c r="AN3063" s="16">
        <f t="shared" si="2251"/>
        <v>0</v>
      </c>
      <c r="AO3063" s="23">
        <f t="shared" si="2252"/>
        <v>0</v>
      </c>
      <c r="AP3063" s="22">
        <f t="shared" si="2253"/>
        <v>0</v>
      </c>
      <c r="AQ3063" s="30">
        <f t="shared" si="2236"/>
        <v>22150128968.149162</v>
      </c>
      <c r="AR3063" s="28">
        <f t="shared" si="2237"/>
        <v>10892488119.94508</v>
      </c>
      <c r="AS3063" s="25">
        <f t="shared" si="2238"/>
        <v>200337590.02425668</v>
      </c>
      <c r="AT3063" s="32">
        <f t="shared" si="2239"/>
        <v>0</v>
      </c>
      <c r="AU3063" s="23">
        <f t="shared" si="2240"/>
        <v>0</v>
      </c>
      <c r="AV3063" s="22">
        <f t="shared" si="2241"/>
        <v>3213584036.1596818</v>
      </c>
      <c r="AW3063" s="31">
        <f t="shared" si="2254"/>
        <v>14748719745.42276</v>
      </c>
    </row>
    <row r="3064" spans="1:53" x14ac:dyDescent="0.25">
      <c r="A3064" s="21">
        <f t="shared" si="2262"/>
        <v>850</v>
      </c>
      <c r="B3064" s="21" t="s">
        <v>9</v>
      </c>
      <c r="C3064" s="27">
        <f t="shared" si="2219"/>
        <v>0</v>
      </c>
      <c r="D3064" s="27">
        <f t="shared" si="2242"/>
        <v>0</v>
      </c>
      <c r="E3064" s="27" t="b">
        <f t="shared" si="2218"/>
        <v>1</v>
      </c>
      <c r="F3064" s="29">
        <f t="shared" si="2220"/>
        <v>0</v>
      </c>
      <c r="G3064" s="27">
        <f t="shared" si="2243"/>
        <v>0</v>
      </c>
      <c r="H3064" s="22">
        <f t="shared" si="2221"/>
        <v>33398567488.728676</v>
      </c>
      <c r="I3064" s="23">
        <f t="shared" si="2222"/>
        <v>132580106.5049091</v>
      </c>
      <c r="J3064" s="23">
        <f t="shared" si="2223"/>
        <v>1086</v>
      </c>
      <c r="K3064" s="19">
        <f t="shared" si="2244"/>
        <v>225.0831931027827</v>
      </c>
      <c r="L3064" s="16">
        <f t="shared" si="2224"/>
        <v>230.37386093685993</v>
      </c>
      <c r="M3064" s="23">
        <f>M3063-IF($B3064="B",(Percent_Rent_In_Elsies*2.49%/12 * H3063)/K3063,0)+IF($B3064="D",N3064,0)+IF(B3064="D",AK3063)+IF(B3064="C",F3063*90%)-(Y3064-Y3063)-IF($B3064="A",Q3063/K3063) + IF($B3064="A",Q3063/K3063)</f>
        <v>-52515720.077814862</v>
      </c>
      <c r="N3064" s="23">
        <f t="shared" si="2225"/>
        <v>0</v>
      </c>
      <c r="O3064" s="22">
        <f t="shared" si="2226"/>
        <v>23734828.787744462</v>
      </c>
      <c r="P3064" s="22">
        <f t="shared" si="2257"/>
        <v>0</v>
      </c>
      <c r="Q3064" s="22">
        <f t="shared" si="2258"/>
        <v>0</v>
      </c>
      <c r="R3064" s="22">
        <f t="shared" si="2227"/>
        <v>408338417.16672838</v>
      </c>
      <c r="S3064" s="16">
        <f t="shared" si="2217"/>
        <v>0</v>
      </c>
      <c r="T3064" s="15">
        <f t="shared" si="2228"/>
        <v>10236753.33927121</v>
      </c>
      <c r="U3064" s="23">
        <f t="shared" si="2245"/>
        <v>1814166.6267381564</v>
      </c>
      <c r="V3064" s="23">
        <f t="shared" si="2246"/>
        <v>0</v>
      </c>
      <c r="W3064" s="23">
        <f t="shared" si="2259"/>
        <v>150929.00388836575</v>
      </c>
      <c r="X3064" s="23">
        <f t="shared" si="2247"/>
        <v>40201479.624708146</v>
      </c>
      <c r="Y3064" s="23">
        <f t="shared" si="2229"/>
        <v>13825559.361691331</v>
      </c>
      <c r="Z3064" s="3">
        <f t="shared" si="2230"/>
        <v>0</v>
      </c>
      <c r="AA3064" s="23">
        <f t="shared" si="2231"/>
        <v>66609861.735017471</v>
      </c>
      <c r="AB3064" s="26">
        <f t="shared" si="2248"/>
        <v>70086276.274228618</v>
      </c>
      <c r="AC3064" s="23">
        <f t="shared" si="2249"/>
        <v>74889487.274228647</v>
      </c>
      <c r="AD3064" s="23">
        <f t="shared" si="2255"/>
        <v>4803211</v>
      </c>
      <c r="AE3064" s="24">
        <f t="shared" si="2263"/>
        <v>70086276.274228647</v>
      </c>
      <c r="AF3064" s="3">
        <f t="shared" si="2250"/>
        <v>0</v>
      </c>
      <c r="AG3064" s="2">
        <f t="shared" si="2232"/>
        <v>0</v>
      </c>
      <c r="AH3064" s="2">
        <f t="shared" si="2233"/>
        <v>190.6140218267503</v>
      </c>
      <c r="AI3064" s="23">
        <f t="shared" si="2256"/>
        <v>10709114551.037561</v>
      </c>
      <c r="AJ3064" s="23">
        <f t="shared" si="2234"/>
        <v>6219.922423797766</v>
      </c>
      <c r="AK3064" s="23">
        <f t="shared" si="2235"/>
        <v>0</v>
      </c>
      <c r="AL3064" s="23">
        <f t="shared" si="2260"/>
        <v>0</v>
      </c>
      <c r="AM3064" s="23">
        <f t="shared" si="2261"/>
        <v>0</v>
      </c>
      <c r="AN3064" s="16">
        <f t="shared" si="2251"/>
        <v>0</v>
      </c>
      <c r="AO3064" s="23">
        <f t="shared" si="2252"/>
        <v>0</v>
      </c>
      <c r="AP3064" s="22">
        <f t="shared" si="2253"/>
        <v>0</v>
      </c>
      <c r="AQ3064" s="30">
        <f t="shared" si="2236"/>
        <v>22150128968.149162</v>
      </c>
      <c r="AR3064" s="28">
        <f t="shared" si="2237"/>
        <v>10892488119.94508</v>
      </c>
      <c r="AS3064" s="25">
        <f t="shared" si="2238"/>
        <v>200337590.02425668</v>
      </c>
      <c r="AT3064" s="32">
        <f t="shared" si="2239"/>
        <v>0</v>
      </c>
      <c r="AU3064" s="23">
        <f t="shared" si="2240"/>
        <v>0</v>
      </c>
      <c r="AV3064" s="22">
        <f t="shared" si="2241"/>
        <v>3213584036.1596818</v>
      </c>
      <c r="AW3064" s="31">
        <f t="shared" si="2254"/>
        <v>14748719745.42276</v>
      </c>
      <c r="AX3064" s="21"/>
      <c r="AY3064" s="21"/>
      <c r="AZ3064" s="21"/>
      <c r="BA3064" s="21"/>
    </row>
    <row r="3065" spans="1:53" x14ac:dyDescent="0.25">
      <c r="A3065" s="21">
        <f t="shared" si="2262"/>
        <v>850</v>
      </c>
      <c r="B3065" s="21" t="s">
        <v>28</v>
      </c>
      <c r="C3065" s="27">
        <f t="shared" si="2219"/>
        <v>0</v>
      </c>
      <c r="D3065" s="27">
        <f t="shared" si="2242"/>
        <v>0</v>
      </c>
      <c r="E3065" s="27" t="b">
        <f t="shared" si="2218"/>
        <v>1</v>
      </c>
      <c r="F3065" s="29">
        <f t="shared" si="2220"/>
        <v>0</v>
      </c>
      <c r="G3065" s="27">
        <f t="shared" si="2243"/>
        <v>0</v>
      </c>
      <c r="H3065" s="22">
        <f t="shared" si="2221"/>
        <v>33398567488.728676</v>
      </c>
      <c r="I3065" s="23">
        <f t="shared" si="2222"/>
        <v>132580106.5049091</v>
      </c>
      <c r="J3065" s="23">
        <f t="shared" si="2223"/>
        <v>1086</v>
      </c>
      <c r="K3065" s="19">
        <f t="shared" si="2244"/>
        <v>225.0831931027827</v>
      </c>
      <c r="L3065" s="16">
        <f t="shared" si="2224"/>
        <v>230.37386093685993</v>
      </c>
      <c r="M3065" s="23">
        <f>M3064-IF($B3065="B",(Percent_Rent_In_Elsies*2.49%/12 * H3064)/K3064,0)+IF($B3065="D",N3065,0)+IF(B3065="D",AK3064)+IF(B3065="C",F3064*90%)-(Y3065-Y3064)-IF($B3065="A",Q3064/K3064) + IF($B3065="A",Q3064/K3064)</f>
        <v>-52515720.077814862</v>
      </c>
      <c r="N3065" s="23">
        <f t="shared" si="2225"/>
        <v>0</v>
      </c>
      <c r="O3065" s="22">
        <f t="shared" si="2226"/>
        <v>0</v>
      </c>
      <c r="P3065" s="22">
        <f t="shared" si="2257"/>
        <v>23734828.787744462</v>
      </c>
      <c r="Q3065" s="22">
        <f t="shared" si="2258"/>
        <v>0</v>
      </c>
      <c r="R3065" s="22">
        <f t="shared" si="2227"/>
        <v>408338417.16672838</v>
      </c>
      <c r="S3065" s="16">
        <f t="shared" si="2217"/>
        <v>0</v>
      </c>
      <c r="T3065" s="15">
        <f t="shared" si="2228"/>
        <v>0</v>
      </c>
      <c r="U3065" s="23">
        <f t="shared" si="2245"/>
        <v>1814166.6267381564</v>
      </c>
      <c r="V3065" s="23">
        <f t="shared" si="2246"/>
        <v>0</v>
      </c>
      <c r="W3065" s="23">
        <f t="shared" si="2259"/>
        <v>0</v>
      </c>
      <c r="X3065" s="23">
        <f t="shared" si="2247"/>
        <v>40201479.624708146</v>
      </c>
      <c r="Y3065" s="23">
        <f t="shared" si="2229"/>
        <v>13825559.361691331</v>
      </c>
      <c r="Z3065" s="3">
        <f t="shared" si="2230"/>
        <v>7546.4501944182894</v>
      </c>
      <c r="AA3065" s="23">
        <f t="shared" si="2231"/>
        <v>66723058.487933747</v>
      </c>
      <c r="AB3065" s="26">
        <f t="shared" si="2248"/>
        <v>70086276.274228618</v>
      </c>
      <c r="AC3065" s="23">
        <f t="shared" si="2249"/>
        <v>74889487.274228647</v>
      </c>
      <c r="AD3065" s="23">
        <f t="shared" si="2255"/>
        <v>4803211</v>
      </c>
      <c r="AE3065" s="24">
        <f t="shared" si="2263"/>
        <v>70086276.274228647</v>
      </c>
      <c r="AF3065" s="3">
        <f t="shared" si="2250"/>
        <v>0</v>
      </c>
      <c r="AG3065" s="2">
        <f t="shared" si="2232"/>
        <v>905574023.33019471</v>
      </c>
      <c r="AH3065" s="2">
        <f t="shared" si="2233"/>
        <v>190.6140218267503</v>
      </c>
      <c r="AI3065" s="23">
        <f t="shared" si="2256"/>
        <v>10727313612.891319</v>
      </c>
      <c r="AJ3065" s="23">
        <f t="shared" si="2234"/>
        <v>6219.922423797766</v>
      </c>
      <c r="AK3065" s="23">
        <f t="shared" si="2235"/>
        <v>0</v>
      </c>
      <c r="AL3065" s="23">
        <f t="shared" si="2260"/>
        <v>0</v>
      </c>
      <c r="AM3065" s="23">
        <f t="shared" si="2261"/>
        <v>0</v>
      </c>
      <c r="AN3065" s="16">
        <f t="shared" si="2251"/>
        <v>0</v>
      </c>
      <c r="AO3065" s="23">
        <f t="shared" si="2252"/>
        <v>0</v>
      </c>
      <c r="AP3065" s="22">
        <f t="shared" si="2253"/>
        <v>0</v>
      </c>
      <c r="AQ3065" s="30">
        <f t="shared" si="2236"/>
        <v>22150128968.149162</v>
      </c>
      <c r="AR3065" s="28">
        <f t="shared" si="2237"/>
        <v>10892488119.94508</v>
      </c>
      <c r="AS3065" s="25">
        <f t="shared" si="2238"/>
        <v>200337590.02425668</v>
      </c>
      <c r="AT3065" s="32">
        <f t="shared" si="2239"/>
        <v>15092.900388836579</v>
      </c>
      <c r="AU3065" s="23">
        <f t="shared" si="2240"/>
        <v>15092.900388836579</v>
      </c>
      <c r="AV3065" s="22">
        <f t="shared" si="2241"/>
        <v>3223820789.4989529</v>
      </c>
      <c r="AW3065" s="31">
        <f t="shared" si="2254"/>
        <v>14748719745.422762</v>
      </c>
      <c r="AX3065" s="21"/>
      <c r="AY3065" s="21"/>
      <c r="AZ3065" s="21"/>
      <c r="BA3065" s="21"/>
    </row>
    <row r="3066" spans="1:53" x14ac:dyDescent="0.25">
      <c r="A3066">
        <f t="shared" si="2262"/>
        <v>851</v>
      </c>
      <c r="B3066" t="s">
        <v>6</v>
      </c>
      <c r="C3066" s="27">
        <f t="shared" si="2219"/>
        <v>0</v>
      </c>
      <c r="D3066" s="27">
        <f t="shared" si="2242"/>
        <v>0</v>
      </c>
      <c r="E3066" s="27" t="b">
        <f t="shared" si="2218"/>
        <v>1</v>
      </c>
      <c r="F3066" s="29">
        <f t="shared" si="2220"/>
        <v>0</v>
      </c>
      <c r="G3066" s="27">
        <f t="shared" si="2243"/>
        <v>0</v>
      </c>
      <c r="H3066" s="22">
        <f t="shared" si="2221"/>
        <v>33454231767.876556</v>
      </c>
      <c r="I3066" s="23">
        <f t="shared" si="2222"/>
        <v>132580106.5049091</v>
      </c>
      <c r="J3066" s="23">
        <f t="shared" si="2223"/>
        <v>1086</v>
      </c>
      <c r="K3066" s="19">
        <f t="shared" si="2244"/>
        <v>225.0831931027827</v>
      </c>
      <c r="L3066" s="16">
        <f t="shared" si="2224"/>
        <v>230.7578173717547</v>
      </c>
      <c r="M3066" s="23">
        <f>M3065-IF($B3066="B",(Percent_Rent_In_Elsies*2.49%/12 * H3065)/K3065,0)+IF($B3066="D",N3066,0)+IF(B3066="D",AK3065)+IF(B3066="C",F3065*90%)-(Y3066-Y3065)-IF($B3066="A",Q3065/K3065) + IF($B3066="A",Q3065/K3065)</f>
        <v>-52515720.077814862</v>
      </c>
      <c r="N3066" s="23">
        <f t="shared" si="2225"/>
        <v>0</v>
      </c>
      <c r="O3066" s="22">
        <f t="shared" si="2226"/>
        <v>0</v>
      </c>
      <c r="P3066" s="22">
        <f t="shared" si="2257"/>
        <v>0</v>
      </c>
      <c r="Q3066" s="22">
        <f t="shared" si="2258"/>
        <v>0</v>
      </c>
      <c r="R3066" s="22">
        <f t="shared" si="2227"/>
        <v>408338417.16672838</v>
      </c>
      <c r="S3066" s="16">
        <f t="shared" si="2217"/>
        <v>0</v>
      </c>
      <c r="T3066" s="15">
        <f t="shared" si="2228"/>
        <v>0</v>
      </c>
      <c r="U3066" s="23">
        <f t="shared" si="2245"/>
        <v>1814166.6267381564</v>
      </c>
      <c r="V3066" s="23">
        <f t="shared" si="2246"/>
        <v>0</v>
      </c>
      <c r="W3066" s="23">
        <f t="shared" si="2259"/>
        <v>0</v>
      </c>
      <c r="X3066" s="23">
        <f t="shared" si="2247"/>
        <v>40239211.875680238</v>
      </c>
      <c r="Y3066" s="23">
        <f t="shared" si="2229"/>
        <v>13825559.361691331</v>
      </c>
      <c r="Z3066" s="3">
        <f t="shared" si="2230"/>
        <v>0</v>
      </c>
      <c r="AA3066" s="23">
        <f t="shared" si="2231"/>
        <v>66723058.487933747</v>
      </c>
      <c r="AB3066" s="26">
        <f t="shared" si="2248"/>
        <v>70086276.274228618</v>
      </c>
      <c r="AC3066" s="23">
        <f t="shared" si="2249"/>
        <v>74889487.274228647</v>
      </c>
      <c r="AD3066" s="23">
        <f t="shared" si="2255"/>
        <v>4803211</v>
      </c>
      <c r="AE3066" s="24">
        <f t="shared" si="2263"/>
        <v>70086276.274228647</v>
      </c>
      <c r="AF3066" s="3">
        <f t="shared" si="2250"/>
        <v>0</v>
      </c>
      <c r="AG3066" s="2">
        <f t="shared" si="2232"/>
        <v>0</v>
      </c>
      <c r="AH3066" s="2">
        <f t="shared" si="2233"/>
        <v>190.93171186312821</v>
      </c>
      <c r="AI3066" s="23">
        <f t="shared" si="2256"/>
        <v>10727313612.891319</v>
      </c>
      <c r="AJ3066" s="23">
        <f t="shared" si="2234"/>
        <v>6219.922423797766</v>
      </c>
      <c r="AK3066" s="23">
        <f t="shared" si="2235"/>
        <v>0</v>
      </c>
      <c r="AL3066" s="23">
        <f t="shared" si="2260"/>
        <v>0</v>
      </c>
      <c r="AM3066" s="23">
        <f t="shared" si="2261"/>
        <v>0</v>
      </c>
      <c r="AN3066" s="16">
        <f t="shared" si="2251"/>
        <v>0</v>
      </c>
      <c r="AO3066" s="23">
        <f t="shared" si="2252"/>
        <v>0</v>
      </c>
      <c r="AP3066" s="22">
        <f t="shared" si="2253"/>
        <v>0</v>
      </c>
      <c r="AQ3066" s="30">
        <f t="shared" si="2236"/>
        <v>22150128968.149162</v>
      </c>
      <c r="AR3066" s="28">
        <f t="shared" si="2237"/>
        <v>10892488119.94508</v>
      </c>
      <c r="AS3066" s="25">
        <f t="shared" si="2238"/>
        <v>200337590.02425668</v>
      </c>
      <c r="AT3066" s="32">
        <f t="shared" si="2239"/>
        <v>0</v>
      </c>
      <c r="AU3066" s="23">
        <f t="shared" si="2240"/>
        <v>0</v>
      </c>
      <c r="AV3066" s="22">
        <f t="shared" si="2241"/>
        <v>3223820789.4989529</v>
      </c>
      <c r="AW3066" s="31">
        <f t="shared" si="2254"/>
        <v>14724984916.635017</v>
      </c>
    </row>
    <row r="3067" spans="1:53" x14ac:dyDescent="0.25">
      <c r="A3067">
        <f t="shared" si="2262"/>
        <v>851</v>
      </c>
      <c r="B3067" t="s">
        <v>7</v>
      </c>
      <c r="C3067" s="27">
        <f t="shared" si="2219"/>
        <v>0</v>
      </c>
      <c r="D3067" s="27">
        <f t="shared" si="2242"/>
        <v>0</v>
      </c>
      <c r="E3067" s="27" t="b">
        <f t="shared" si="2218"/>
        <v>1</v>
      </c>
      <c r="F3067" s="29">
        <f t="shared" si="2220"/>
        <v>0</v>
      </c>
      <c r="G3067" s="27">
        <f t="shared" si="2243"/>
        <v>0</v>
      </c>
      <c r="H3067" s="22">
        <f t="shared" si="2221"/>
        <v>33454231767.876556</v>
      </c>
      <c r="I3067" s="23">
        <f t="shared" si="2222"/>
        <v>132580106.5049091</v>
      </c>
      <c r="J3067" s="23">
        <f t="shared" si="2223"/>
        <v>1086</v>
      </c>
      <c r="K3067" s="19">
        <f t="shared" si="2244"/>
        <v>225.0831931027827</v>
      </c>
      <c r="L3067" s="16">
        <f t="shared" si="2224"/>
        <v>230.7578173717547</v>
      </c>
      <c r="M3067" s="23">
        <f>M3066-IF($B3067="B",(Percent_Rent_In_Elsies*2.49%/12 * H3066)/K3066,0)+IF($B3067="D",N3067,0)+IF(B3067="D",AK3066)+IF(B3067="C",F3066*90%)-(Y3067-Y3066)-IF($B3067="A",Q3066/K3066) + IF($B3067="A",Q3066/K3066)</f>
        <v>-52669924.241087608</v>
      </c>
      <c r="N3067" s="23">
        <f t="shared" si="2225"/>
        <v>0</v>
      </c>
      <c r="O3067" s="22">
        <f t="shared" si="2226"/>
        <v>0</v>
      </c>
      <c r="P3067" s="22">
        <f t="shared" si="2257"/>
        <v>0</v>
      </c>
      <c r="Q3067" s="22">
        <f t="shared" si="2258"/>
        <v>0</v>
      </c>
      <c r="R3067" s="22">
        <f t="shared" si="2227"/>
        <v>374310215.73616767</v>
      </c>
      <c r="S3067" s="16">
        <f t="shared" ref="S3067:S3130" si="2264">IF($B3067="D",0,S3066+IF($B3067="B",R3066/12,0))</f>
        <v>34028201.430560701</v>
      </c>
      <c r="T3067" s="15">
        <f t="shared" si="2228"/>
        <v>0</v>
      </c>
      <c r="U3067" s="23">
        <f t="shared" si="2245"/>
        <v>1662986.0745099767</v>
      </c>
      <c r="V3067" s="23">
        <f t="shared" si="2246"/>
        <v>151180.5522281797</v>
      </c>
      <c r="W3067" s="23">
        <f t="shared" si="2259"/>
        <v>0</v>
      </c>
      <c r="X3067" s="23">
        <f t="shared" si="2247"/>
        <v>40239211.875680238</v>
      </c>
      <c r="Y3067" s="23">
        <f t="shared" si="2229"/>
        <v>13825559.361691331</v>
      </c>
      <c r="Z3067" s="3">
        <f t="shared" si="2230"/>
        <v>0</v>
      </c>
      <c r="AA3067" s="23">
        <f t="shared" si="2231"/>
        <v>66723058.487933747</v>
      </c>
      <c r="AB3067" s="26">
        <f t="shared" si="2248"/>
        <v>70086276.274228603</v>
      </c>
      <c r="AC3067" s="23">
        <f t="shared" si="2249"/>
        <v>74889487.274228647</v>
      </c>
      <c r="AD3067" s="23">
        <f t="shared" si="2255"/>
        <v>4803211</v>
      </c>
      <c r="AE3067" s="24">
        <f t="shared" si="2263"/>
        <v>70086276.274228647</v>
      </c>
      <c r="AF3067" s="3">
        <f t="shared" si="2250"/>
        <v>0</v>
      </c>
      <c r="AG3067" s="2">
        <f t="shared" si="2232"/>
        <v>0</v>
      </c>
      <c r="AH3067" s="2">
        <f t="shared" si="2233"/>
        <v>190.93171186312821</v>
      </c>
      <c r="AI3067" s="23">
        <f t="shared" si="2256"/>
        <v>10727313612.891319</v>
      </c>
      <c r="AJ3067" s="23">
        <f t="shared" si="2234"/>
        <v>6219.922423797766</v>
      </c>
      <c r="AK3067" s="23">
        <f t="shared" si="2235"/>
        <v>0</v>
      </c>
      <c r="AL3067" s="23">
        <f t="shared" si="2260"/>
        <v>8074651.1821994781</v>
      </c>
      <c r="AM3067" s="23">
        <f t="shared" si="2261"/>
        <v>7533555592.8761511</v>
      </c>
      <c r="AN3067" s="16">
        <f t="shared" si="2251"/>
        <v>0</v>
      </c>
      <c r="AO3067" s="23">
        <f t="shared" si="2252"/>
        <v>154204.16327274338</v>
      </c>
      <c r="AP3067" s="22">
        <f t="shared" si="2253"/>
        <v>34708765.459171928</v>
      </c>
      <c r="AQ3067" s="30">
        <f t="shared" si="2236"/>
        <v>22219251474.561104</v>
      </c>
      <c r="AR3067" s="28">
        <f t="shared" si="2237"/>
        <v>10926901860.897848</v>
      </c>
      <c r="AS3067" s="25">
        <f t="shared" si="2238"/>
        <v>200337590.02425668</v>
      </c>
      <c r="AT3067" s="32">
        <f t="shared" si="2239"/>
        <v>0</v>
      </c>
      <c r="AU3067" s="23">
        <f t="shared" si="2240"/>
        <v>0</v>
      </c>
      <c r="AV3067" s="22">
        <f t="shared" si="2241"/>
        <v>3223820789.4989529</v>
      </c>
      <c r="AW3067" s="31">
        <f t="shared" si="2254"/>
        <v>14794107423.046957</v>
      </c>
    </row>
    <row r="3068" spans="1:53" s="21" customFormat="1" x14ac:dyDescent="0.25">
      <c r="A3068">
        <f t="shared" si="2262"/>
        <v>851</v>
      </c>
      <c r="B3068" t="s">
        <v>8</v>
      </c>
      <c r="C3068" s="27">
        <f t="shared" si="2219"/>
        <v>0</v>
      </c>
      <c r="D3068" s="27">
        <f t="shared" si="2242"/>
        <v>0</v>
      </c>
      <c r="E3068" s="27" t="b">
        <f t="shared" si="2218"/>
        <v>1</v>
      </c>
      <c r="F3068" s="29">
        <f t="shared" si="2220"/>
        <v>0</v>
      </c>
      <c r="G3068" s="27">
        <f t="shared" si="2243"/>
        <v>0</v>
      </c>
      <c r="H3068" s="22">
        <f t="shared" si="2221"/>
        <v>33454231767.876556</v>
      </c>
      <c r="I3068" s="23">
        <f t="shared" si="2222"/>
        <v>132580106.5049091</v>
      </c>
      <c r="J3068" s="23">
        <f t="shared" si="2223"/>
        <v>1086</v>
      </c>
      <c r="K3068" s="19">
        <f t="shared" si="2244"/>
        <v>225.0831931027827</v>
      </c>
      <c r="L3068" s="16">
        <f t="shared" si="2224"/>
        <v>230.7578173717547</v>
      </c>
      <c r="M3068" s="23">
        <f>M3067-IF($B3068="B",(Percent_Rent_In_Elsies*2.49%/12 * H3067)/K3067,0)+IF($B3068="D",N3068,0)+IF(B3068="D",AK3067)+IF(B3068="C",F3067*90%)-(Y3068-Y3067)-IF($B3068="A",Q3067/K3067) + IF($B3068="A",Q3067/K3067)</f>
        <v>-52669924.241087608</v>
      </c>
      <c r="N3068" s="23">
        <f t="shared" si="2225"/>
        <v>0</v>
      </c>
      <c r="O3068" s="22">
        <f t="shared" si="2226"/>
        <v>0</v>
      </c>
      <c r="P3068" s="22">
        <f t="shared" si="2257"/>
        <v>0</v>
      </c>
      <c r="Q3068" s="22">
        <f t="shared" si="2258"/>
        <v>0</v>
      </c>
      <c r="R3068" s="22">
        <f t="shared" si="2227"/>
        <v>409018981.19533962</v>
      </c>
      <c r="S3068" s="16">
        <f t="shared" si="2264"/>
        <v>34028201.430560701</v>
      </c>
      <c r="T3068" s="15">
        <f t="shared" si="2228"/>
        <v>0</v>
      </c>
      <c r="U3068" s="23">
        <f t="shared" si="2245"/>
        <v>1817190.23778272</v>
      </c>
      <c r="V3068" s="23">
        <f t="shared" si="2246"/>
        <v>151180.5522281797</v>
      </c>
      <c r="W3068" s="23">
        <f t="shared" si="2259"/>
        <v>0</v>
      </c>
      <c r="X3068" s="23">
        <f t="shared" si="2247"/>
        <v>40239211.875680238</v>
      </c>
      <c r="Y3068" s="23">
        <f t="shared" si="2229"/>
        <v>13825559.361691331</v>
      </c>
      <c r="Z3068" s="3">
        <f t="shared" si="2230"/>
        <v>0</v>
      </c>
      <c r="AA3068" s="23">
        <f t="shared" si="2231"/>
        <v>66723058.487933747</v>
      </c>
      <c r="AB3068" s="26">
        <f t="shared" si="2248"/>
        <v>70086276.274228603</v>
      </c>
      <c r="AC3068" s="23">
        <f t="shared" si="2249"/>
        <v>74889487.274228647</v>
      </c>
      <c r="AD3068" s="23">
        <f t="shared" si="2255"/>
        <v>4803211</v>
      </c>
      <c r="AE3068" s="24">
        <f t="shared" si="2263"/>
        <v>70086276.274228647</v>
      </c>
      <c r="AF3068" s="3">
        <f t="shared" si="2250"/>
        <v>1E-4</v>
      </c>
      <c r="AG3068" s="2">
        <f t="shared" si="2232"/>
        <v>0</v>
      </c>
      <c r="AH3068" s="2">
        <f t="shared" si="2233"/>
        <v>190.93171186312821</v>
      </c>
      <c r="AI3068" s="23">
        <f t="shared" si="2256"/>
        <v>10727313612.891319</v>
      </c>
      <c r="AJ3068" s="23">
        <f t="shared" si="2234"/>
        <v>6219.922423797766</v>
      </c>
      <c r="AK3068" s="23">
        <f t="shared" si="2235"/>
        <v>63002.249094368053</v>
      </c>
      <c r="AL3068" s="23">
        <f t="shared" si="2260"/>
        <v>0</v>
      </c>
      <c r="AM3068" s="23">
        <f t="shared" si="2261"/>
        <v>0</v>
      </c>
      <c r="AN3068" s="16">
        <f t="shared" si="2251"/>
        <v>0</v>
      </c>
      <c r="AO3068" s="23">
        <f t="shared" si="2252"/>
        <v>0</v>
      </c>
      <c r="AP3068" s="22">
        <f t="shared" si="2253"/>
        <v>0</v>
      </c>
      <c r="AQ3068" s="30">
        <f t="shared" si="2236"/>
        <v>22219251474.561104</v>
      </c>
      <c r="AR3068" s="28">
        <f t="shared" si="2237"/>
        <v>10926901860.897848</v>
      </c>
      <c r="AS3068" s="25">
        <f t="shared" si="2238"/>
        <v>200337590.02425668</v>
      </c>
      <c r="AT3068" s="32">
        <f t="shared" si="2239"/>
        <v>0</v>
      </c>
      <c r="AU3068" s="23">
        <f t="shared" si="2240"/>
        <v>0</v>
      </c>
      <c r="AV3068" s="22">
        <f t="shared" si="2241"/>
        <v>3223820789.4989529</v>
      </c>
      <c r="AW3068" s="31">
        <f t="shared" si="2254"/>
        <v>14794107423.046957</v>
      </c>
      <c r="AX3068"/>
      <c r="AY3068"/>
      <c r="AZ3068"/>
      <c r="BA3068"/>
    </row>
    <row r="3069" spans="1:53" s="21" customFormat="1" x14ac:dyDescent="0.25">
      <c r="A3069">
        <f t="shared" si="2262"/>
        <v>851</v>
      </c>
      <c r="B3069" t="s">
        <v>9</v>
      </c>
      <c r="C3069" s="27">
        <f t="shared" si="2219"/>
        <v>0</v>
      </c>
      <c r="D3069" s="27">
        <f t="shared" si="2242"/>
        <v>0</v>
      </c>
      <c r="E3069" s="27" t="b">
        <f t="shared" si="2218"/>
        <v>1</v>
      </c>
      <c r="F3069" s="29">
        <f t="shared" si="2220"/>
        <v>0</v>
      </c>
      <c r="G3069" s="27">
        <f t="shared" si="2243"/>
        <v>0</v>
      </c>
      <c r="H3069" s="22">
        <f t="shared" si="2221"/>
        <v>33454231767.876556</v>
      </c>
      <c r="I3069" s="23">
        <f t="shared" si="2222"/>
        <v>132580106.5049091</v>
      </c>
      <c r="J3069" s="23">
        <f t="shared" si="2223"/>
        <v>1086</v>
      </c>
      <c r="K3069" s="19">
        <f t="shared" si="2244"/>
        <v>225.0831931027827</v>
      </c>
      <c r="L3069" s="16">
        <f t="shared" si="2224"/>
        <v>230.7578173717547</v>
      </c>
      <c r="M3069" s="23">
        <f>M3068-IF($B3069="B",(Percent_Rent_In_Elsies*2.49%/12 * H3068)/K3068,0)+IF($B3069="D",N3069,0)+IF(B3069="D",AK3068)+IF(B3069="C",F3068*90%)-(Y3069-Y3068)-IF($B3069="A",Q3068/K3068) + IF($B3069="A",Q3068/K3068)</f>
        <v>-52606921.991993241</v>
      </c>
      <c r="N3069" s="23">
        <f t="shared" si="2225"/>
        <v>0</v>
      </c>
      <c r="O3069" s="22">
        <f t="shared" si="2226"/>
        <v>23774386.835724033</v>
      </c>
      <c r="P3069" s="22">
        <f t="shared" si="2257"/>
        <v>0</v>
      </c>
      <c r="Q3069" s="22">
        <f t="shared" si="2258"/>
        <v>0</v>
      </c>
      <c r="R3069" s="22">
        <f t="shared" si="2227"/>
        <v>409018981.19533962</v>
      </c>
      <c r="S3069" s="16">
        <f t="shared" si="2264"/>
        <v>0</v>
      </c>
      <c r="T3069" s="15">
        <f t="shared" si="2228"/>
        <v>10253814.594836667</v>
      </c>
      <c r="U3069" s="23">
        <f t="shared" si="2245"/>
        <v>1817190.23778272</v>
      </c>
      <c r="V3069" s="23">
        <f t="shared" si="2246"/>
        <v>0</v>
      </c>
      <c r="W3069" s="23">
        <f t="shared" si="2259"/>
        <v>151180.5522281797</v>
      </c>
      <c r="X3069" s="23">
        <f t="shared" si="2247"/>
        <v>40239211.875680238</v>
      </c>
      <c r="Y3069" s="23">
        <f t="shared" si="2229"/>
        <v>13825559.361691331</v>
      </c>
      <c r="Z3069" s="3">
        <f t="shared" si="2230"/>
        <v>0</v>
      </c>
      <c r="AA3069" s="23">
        <f t="shared" si="2231"/>
        <v>66660056.23883938</v>
      </c>
      <c r="AB3069" s="26">
        <f t="shared" si="2248"/>
        <v>70086276.274228603</v>
      </c>
      <c r="AC3069" s="23">
        <f t="shared" si="2249"/>
        <v>74889487.274228647</v>
      </c>
      <c r="AD3069" s="23">
        <f t="shared" si="2255"/>
        <v>4803211</v>
      </c>
      <c r="AE3069" s="24">
        <f t="shared" si="2263"/>
        <v>70086276.274228647</v>
      </c>
      <c r="AF3069" s="3">
        <f t="shared" si="2250"/>
        <v>0</v>
      </c>
      <c r="AG3069" s="2">
        <f t="shared" si="2232"/>
        <v>0</v>
      </c>
      <c r="AH3069" s="2">
        <f t="shared" si="2233"/>
        <v>190.93171186312821</v>
      </c>
      <c r="AI3069" s="23">
        <f t="shared" si="2256"/>
        <v>10717184507.606451</v>
      </c>
      <c r="AJ3069" s="23">
        <f t="shared" si="2234"/>
        <v>6219.922423797766</v>
      </c>
      <c r="AK3069" s="23">
        <f t="shared" si="2235"/>
        <v>0</v>
      </c>
      <c r="AL3069" s="23">
        <f t="shared" si="2260"/>
        <v>0</v>
      </c>
      <c r="AM3069" s="23">
        <f t="shared" si="2261"/>
        <v>0</v>
      </c>
      <c r="AN3069" s="16">
        <f t="shared" si="2251"/>
        <v>0</v>
      </c>
      <c r="AO3069" s="23">
        <f t="shared" si="2252"/>
        <v>0</v>
      </c>
      <c r="AP3069" s="22">
        <f t="shared" si="2253"/>
        <v>0</v>
      </c>
      <c r="AQ3069" s="30">
        <f t="shared" si="2236"/>
        <v>22219251474.561104</v>
      </c>
      <c r="AR3069" s="28">
        <f t="shared" si="2237"/>
        <v>10926901860.897848</v>
      </c>
      <c r="AS3069" s="25">
        <f t="shared" si="2238"/>
        <v>200337590.02425668</v>
      </c>
      <c r="AT3069" s="32">
        <f t="shared" si="2239"/>
        <v>0</v>
      </c>
      <c r="AU3069" s="23">
        <f t="shared" si="2240"/>
        <v>0</v>
      </c>
      <c r="AV3069" s="22">
        <f t="shared" si="2241"/>
        <v>3223820789.4989529</v>
      </c>
      <c r="AW3069" s="31">
        <f t="shared" si="2254"/>
        <v>14794107423.046957</v>
      </c>
      <c r="AX3069"/>
      <c r="AY3069"/>
      <c r="AZ3069"/>
      <c r="BA3069"/>
    </row>
    <row r="3070" spans="1:53" x14ac:dyDescent="0.25">
      <c r="A3070" s="21">
        <f t="shared" si="2262"/>
        <v>851</v>
      </c>
      <c r="B3070" s="21" t="s">
        <v>28</v>
      </c>
      <c r="C3070" s="27">
        <f t="shared" si="2219"/>
        <v>0</v>
      </c>
      <c r="D3070" s="27">
        <f t="shared" si="2242"/>
        <v>0</v>
      </c>
      <c r="E3070" s="27" t="b">
        <f t="shared" si="2218"/>
        <v>1</v>
      </c>
      <c r="F3070" s="29">
        <f t="shared" si="2220"/>
        <v>0</v>
      </c>
      <c r="G3070" s="27">
        <f t="shared" si="2243"/>
        <v>0</v>
      </c>
      <c r="H3070" s="22">
        <f t="shared" si="2221"/>
        <v>33454231767.876556</v>
      </c>
      <c r="I3070" s="23">
        <f t="shared" si="2222"/>
        <v>132580106.5049091</v>
      </c>
      <c r="J3070" s="23">
        <f t="shared" si="2223"/>
        <v>1086</v>
      </c>
      <c r="K3070" s="19">
        <f t="shared" si="2244"/>
        <v>225.0831931027827</v>
      </c>
      <c r="L3070" s="16">
        <f t="shared" si="2224"/>
        <v>230.7578173717547</v>
      </c>
      <c r="M3070" s="23">
        <f>M3069-IF($B3070="B",(Percent_Rent_In_Elsies*2.49%/12 * H3069)/K3069,0)+IF($B3070="D",N3070,0)+IF(B3070="D",AK3069)+IF(B3070="C",F3069*90%)-(Y3070-Y3069)-IF($B3070="A",Q3069/K3069) + IF($B3070="A",Q3069/K3069)</f>
        <v>-52606921.991993241</v>
      </c>
      <c r="N3070" s="23">
        <f t="shared" si="2225"/>
        <v>0</v>
      </c>
      <c r="O3070" s="22">
        <f t="shared" si="2226"/>
        <v>0</v>
      </c>
      <c r="P3070" s="22">
        <f t="shared" si="2257"/>
        <v>23774386.835724033</v>
      </c>
      <c r="Q3070" s="22">
        <f t="shared" si="2258"/>
        <v>0</v>
      </c>
      <c r="R3070" s="22">
        <f t="shared" si="2227"/>
        <v>409018981.19533962</v>
      </c>
      <c r="S3070" s="16">
        <f t="shared" si="2264"/>
        <v>0</v>
      </c>
      <c r="T3070" s="15">
        <f t="shared" si="2228"/>
        <v>0</v>
      </c>
      <c r="U3070" s="23">
        <f t="shared" si="2245"/>
        <v>1817190.23778272</v>
      </c>
      <c r="V3070" s="23">
        <f t="shared" si="2246"/>
        <v>0</v>
      </c>
      <c r="W3070" s="23">
        <f t="shared" si="2259"/>
        <v>0</v>
      </c>
      <c r="X3070" s="23">
        <f t="shared" si="2247"/>
        <v>40239211.875680238</v>
      </c>
      <c r="Y3070" s="23">
        <f t="shared" si="2229"/>
        <v>13825559.361691331</v>
      </c>
      <c r="Z3070" s="3">
        <f t="shared" si="2230"/>
        <v>7559.0276114089856</v>
      </c>
      <c r="AA3070" s="23">
        <f t="shared" si="2231"/>
        <v>66773441.653010517</v>
      </c>
      <c r="AB3070" s="26">
        <f t="shared" si="2248"/>
        <v>70086276.274228632</v>
      </c>
      <c r="AC3070" s="23">
        <f t="shared" si="2249"/>
        <v>74889487.274228647</v>
      </c>
      <c r="AD3070" s="23">
        <f t="shared" si="2255"/>
        <v>4803211</v>
      </c>
      <c r="AE3070" s="24">
        <f t="shared" si="2263"/>
        <v>70086276.274228647</v>
      </c>
      <c r="AF3070" s="3">
        <f t="shared" si="2250"/>
        <v>0</v>
      </c>
      <c r="AG3070" s="2">
        <f t="shared" si="2232"/>
        <v>907083313.36907816</v>
      </c>
      <c r="AH3070" s="2">
        <f t="shared" si="2233"/>
        <v>190.93171186312821</v>
      </c>
      <c r="AI3070" s="23">
        <f t="shared" si="2256"/>
        <v>10735413901.229965</v>
      </c>
      <c r="AJ3070" s="23">
        <f t="shared" si="2234"/>
        <v>6219.922423797766</v>
      </c>
      <c r="AK3070" s="23">
        <f t="shared" si="2235"/>
        <v>0</v>
      </c>
      <c r="AL3070" s="23">
        <f t="shared" si="2260"/>
        <v>0</v>
      </c>
      <c r="AM3070" s="23">
        <f t="shared" si="2261"/>
        <v>0</v>
      </c>
      <c r="AN3070" s="16">
        <f t="shared" si="2251"/>
        <v>0</v>
      </c>
      <c r="AO3070" s="23">
        <f t="shared" si="2252"/>
        <v>0</v>
      </c>
      <c r="AP3070" s="22">
        <f t="shared" si="2253"/>
        <v>0</v>
      </c>
      <c r="AQ3070" s="30">
        <f t="shared" si="2236"/>
        <v>22219251474.561104</v>
      </c>
      <c r="AR3070" s="28">
        <f t="shared" si="2237"/>
        <v>10926901860.897848</v>
      </c>
      <c r="AS3070" s="25">
        <f t="shared" si="2238"/>
        <v>200337590.02425668</v>
      </c>
      <c r="AT3070" s="32">
        <f t="shared" si="2239"/>
        <v>15118.055222817971</v>
      </c>
      <c r="AU3070" s="23">
        <f t="shared" si="2240"/>
        <v>15118.055222817971</v>
      </c>
      <c r="AV3070" s="22">
        <f t="shared" si="2241"/>
        <v>3234074604.0937896</v>
      </c>
      <c r="AW3070" s="31">
        <f t="shared" si="2254"/>
        <v>14794107423.046957</v>
      </c>
    </row>
    <row r="3071" spans="1:53" x14ac:dyDescent="0.25">
      <c r="A3071">
        <f t="shared" si="2262"/>
        <v>852</v>
      </c>
      <c r="B3071" t="s">
        <v>6</v>
      </c>
      <c r="C3071" s="27">
        <f t="shared" si="2219"/>
        <v>0</v>
      </c>
      <c r="D3071" s="27">
        <f t="shared" si="2242"/>
        <v>0</v>
      </c>
      <c r="E3071" s="27" t="b">
        <f t="shared" si="2218"/>
        <v>1</v>
      </c>
      <c r="F3071" s="29">
        <f t="shared" si="2220"/>
        <v>0</v>
      </c>
      <c r="G3071" s="27">
        <f t="shared" si="2243"/>
        <v>0</v>
      </c>
      <c r="H3071" s="22">
        <f t="shared" si="2221"/>
        <v>33509988820.823017</v>
      </c>
      <c r="I3071" s="23">
        <f t="shared" si="2222"/>
        <v>132580106.5049091</v>
      </c>
      <c r="J3071" s="23">
        <f t="shared" si="2223"/>
        <v>1086</v>
      </c>
      <c r="K3071" s="19">
        <f t="shared" si="2244"/>
        <v>225.0831931027827</v>
      </c>
      <c r="L3071" s="16">
        <f t="shared" si="2224"/>
        <v>231.14241373404096</v>
      </c>
      <c r="M3071" s="23">
        <f>M3070-IF($B3071="B",(Percent_Rent_In_Elsies*2.49%/12 * H3070)/K3070,0)+IF($B3071="D",N3071,0)+IF(B3071="D",AK3070)+IF(B3071="C",F3070*90%)-(Y3071-Y3070)-IF($B3071="A",Q3070/K3070) + IF($B3071="A",Q3070/K3070)</f>
        <v>-52606921.991993241</v>
      </c>
      <c r="N3071" s="23">
        <f t="shared" si="2225"/>
        <v>0</v>
      </c>
      <c r="O3071" s="22">
        <f t="shared" si="2226"/>
        <v>0</v>
      </c>
      <c r="P3071" s="22">
        <f t="shared" si="2257"/>
        <v>0</v>
      </c>
      <c r="Q3071" s="22">
        <f t="shared" si="2258"/>
        <v>0</v>
      </c>
      <c r="R3071" s="22">
        <f t="shared" si="2227"/>
        <v>409018981.19533962</v>
      </c>
      <c r="S3071" s="16">
        <f t="shared" si="2264"/>
        <v>0</v>
      </c>
      <c r="T3071" s="15">
        <f t="shared" si="2228"/>
        <v>0</v>
      </c>
      <c r="U3071" s="23">
        <f t="shared" si="2245"/>
        <v>1817190.23778272</v>
      </c>
      <c r="V3071" s="23">
        <f t="shared" si="2246"/>
        <v>0</v>
      </c>
      <c r="W3071" s="23">
        <f t="shared" si="2259"/>
        <v>0</v>
      </c>
      <c r="X3071" s="23">
        <f t="shared" si="2247"/>
        <v>40277007.013737284</v>
      </c>
      <c r="Y3071" s="23">
        <f t="shared" si="2229"/>
        <v>13825559.361691331</v>
      </c>
      <c r="Z3071" s="3">
        <f t="shared" si="2230"/>
        <v>0</v>
      </c>
      <c r="AA3071" s="23">
        <f t="shared" si="2231"/>
        <v>66773441.653010517</v>
      </c>
      <c r="AB3071" s="26">
        <f t="shared" si="2248"/>
        <v>70086276.274228603</v>
      </c>
      <c r="AC3071" s="23">
        <f t="shared" si="2249"/>
        <v>74889487.274228647</v>
      </c>
      <c r="AD3071" s="23">
        <f t="shared" si="2255"/>
        <v>4803211</v>
      </c>
      <c r="AE3071" s="24">
        <f t="shared" si="2263"/>
        <v>70086276.274228647</v>
      </c>
      <c r="AF3071" s="3">
        <f t="shared" si="2250"/>
        <v>0</v>
      </c>
      <c r="AG3071" s="2">
        <f t="shared" si="2232"/>
        <v>0</v>
      </c>
      <c r="AH3071" s="2">
        <f t="shared" si="2233"/>
        <v>191.24993138290012</v>
      </c>
      <c r="AI3071" s="23">
        <f t="shared" si="2256"/>
        <v>10735413901.229965</v>
      </c>
      <c r="AJ3071" s="23">
        <f t="shared" si="2234"/>
        <v>6219.922423797766</v>
      </c>
      <c r="AK3071" s="23">
        <f t="shared" si="2235"/>
        <v>0</v>
      </c>
      <c r="AL3071" s="23">
        <f t="shared" si="2260"/>
        <v>0</v>
      </c>
      <c r="AM3071" s="23">
        <f t="shared" si="2261"/>
        <v>0</v>
      </c>
      <c r="AN3071" s="16">
        <f t="shared" si="2251"/>
        <v>0</v>
      </c>
      <c r="AO3071" s="23">
        <f t="shared" si="2252"/>
        <v>0</v>
      </c>
      <c r="AP3071" s="22">
        <f t="shared" si="2253"/>
        <v>0</v>
      </c>
      <c r="AQ3071" s="30">
        <f t="shared" si="2236"/>
        <v>22219251474.561104</v>
      </c>
      <c r="AR3071" s="28">
        <f t="shared" si="2237"/>
        <v>10926901860.897848</v>
      </c>
      <c r="AS3071" s="25">
        <f t="shared" si="2238"/>
        <v>200337590.02425668</v>
      </c>
      <c r="AT3071" s="32">
        <f t="shared" si="2239"/>
        <v>0</v>
      </c>
      <c r="AU3071" s="23">
        <f t="shared" si="2240"/>
        <v>0</v>
      </c>
      <c r="AV3071" s="22">
        <f t="shared" si="2241"/>
        <v>3234074604.0937896</v>
      </c>
      <c r="AW3071" s="31">
        <f t="shared" si="2254"/>
        <v>14770333036.211233</v>
      </c>
    </row>
    <row r="3072" spans="1:53" x14ac:dyDescent="0.25">
      <c r="A3072">
        <f t="shared" si="2262"/>
        <v>852</v>
      </c>
      <c r="B3072" t="s">
        <v>7</v>
      </c>
      <c r="C3072" s="27">
        <f t="shared" si="2219"/>
        <v>0</v>
      </c>
      <c r="D3072" s="27">
        <f t="shared" si="2242"/>
        <v>0</v>
      </c>
      <c r="E3072" s="27" t="b">
        <f t="shared" si="2218"/>
        <v>1</v>
      </c>
      <c r="F3072" s="29">
        <f t="shared" si="2220"/>
        <v>0</v>
      </c>
      <c r="G3072" s="27">
        <f t="shared" si="2243"/>
        <v>0</v>
      </c>
      <c r="H3072" s="22">
        <f t="shared" si="2221"/>
        <v>33509988820.823017</v>
      </c>
      <c r="I3072" s="23">
        <f t="shared" si="2222"/>
        <v>132580106.5049091</v>
      </c>
      <c r="J3072" s="23">
        <f t="shared" si="2223"/>
        <v>1086</v>
      </c>
      <c r="K3072" s="19">
        <f t="shared" si="2244"/>
        <v>225.0831931027827</v>
      </c>
      <c r="L3072" s="16">
        <f t="shared" si="2224"/>
        <v>231.14241373404099</v>
      </c>
      <c r="M3072" s="23">
        <f>M3071-IF($B3072="B",(Percent_Rent_In_Elsies*2.49%/12 * H3071)/K3071,0)+IF($B3072="D",N3072,0)+IF(B3072="D",AK3071)+IF(B3072="C",F3071*90%)-(Y3072-Y3071)-IF($B3072="A",Q3071/K3071) + IF($B3072="A",Q3071/K3071)</f>
        <v>-52761383.162204772</v>
      </c>
      <c r="N3072" s="23">
        <f t="shared" si="2225"/>
        <v>0</v>
      </c>
      <c r="O3072" s="22">
        <f t="shared" si="2226"/>
        <v>0</v>
      </c>
      <c r="P3072" s="22">
        <f t="shared" si="2257"/>
        <v>0</v>
      </c>
      <c r="Q3072" s="22">
        <f t="shared" si="2258"/>
        <v>0</v>
      </c>
      <c r="R3072" s="22">
        <f t="shared" si="2227"/>
        <v>374934066.09572798</v>
      </c>
      <c r="S3072" s="16">
        <f t="shared" si="2264"/>
        <v>34084915.099611633</v>
      </c>
      <c r="T3072" s="15">
        <f t="shared" si="2228"/>
        <v>0</v>
      </c>
      <c r="U3072" s="23">
        <f t="shared" si="2245"/>
        <v>1665757.7179674935</v>
      </c>
      <c r="V3072" s="23">
        <f t="shared" si="2246"/>
        <v>151432.51981522667</v>
      </c>
      <c r="W3072" s="23">
        <f t="shared" si="2259"/>
        <v>0</v>
      </c>
      <c r="X3072" s="23">
        <f t="shared" si="2247"/>
        <v>40277007.013737284</v>
      </c>
      <c r="Y3072" s="23">
        <f t="shared" si="2229"/>
        <v>13825559.361691331</v>
      </c>
      <c r="Z3072" s="3">
        <f t="shared" si="2230"/>
        <v>0</v>
      </c>
      <c r="AA3072" s="23">
        <f t="shared" si="2231"/>
        <v>66773441.653010517</v>
      </c>
      <c r="AB3072" s="26">
        <f t="shared" si="2248"/>
        <v>70086276.274228618</v>
      </c>
      <c r="AC3072" s="23">
        <f t="shared" si="2249"/>
        <v>74889487.274228647</v>
      </c>
      <c r="AD3072" s="23">
        <f t="shared" si="2255"/>
        <v>4803211</v>
      </c>
      <c r="AE3072" s="24">
        <f t="shared" si="2263"/>
        <v>70086276.274228647</v>
      </c>
      <c r="AF3072" s="3">
        <f t="shared" si="2250"/>
        <v>0</v>
      </c>
      <c r="AG3072" s="2">
        <f t="shared" si="2232"/>
        <v>0</v>
      </c>
      <c r="AH3072" s="2">
        <f t="shared" si="2233"/>
        <v>191.24993138290012</v>
      </c>
      <c r="AI3072" s="23">
        <f t="shared" si="2256"/>
        <v>10735413901.229965</v>
      </c>
      <c r="AJ3072" s="23">
        <f t="shared" si="2234"/>
        <v>6219.922423797766</v>
      </c>
      <c r="AK3072" s="23">
        <f t="shared" si="2235"/>
        <v>0</v>
      </c>
      <c r="AL3072" s="23">
        <f t="shared" si="2260"/>
        <v>8100288.3386459351</v>
      </c>
      <c r="AM3072" s="23">
        <f t="shared" si="2261"/>
        <v>7557474761.5157099</v>
      </c>
      <c r="AN3072" s="16">
        <f t="shared" si="2251"/>
        <v>0</v>
      </c>
      <c r="AO3072" s="23">
        <f t="shared" si="2252"/>
        <v>154461.17021153125</v>
      </c>
      <c r="AP3072" s="22">
        <f t="shared" si="2253"/>
        <v>34766613.401603885</v>
      </c>
      <c r="AQ3072" s="30">
        <f t="shared" si="2236"/>
        <v>22288489185.150398</v>
      </c>
      <c r="AR3072" s="28">
        <f t="shared" si="2237"/>
        <v>10961372958.085539</v>
      </c>
      <c r="AS3072" s="25">
        <f t="shared" si="2238"/>
        <v>200337590.02425668</v>
      </c>
      <c r="AT3072" s="32">
        <f t="shared" si="2239"/>
        <v>0</v>
      </c>
      <c r="AU3072" s="23">
        <f t="shared" si="2240"/>
        <v>0</v>
      </c>
      <c r="AV3072" s="22">
        <f t="shared" si="2241"/>
        <v>3234074604.0937896</v>
      </c>
      <c r="AW3072" s="31">
        <f t="shared" si="2254"/>
        <v>14839570746.800528</v>
      </c>
    </row>
    <row r="3073" spans="1:53" x14ac:dyDescent="0.25">
      <c r="A3073">
        <f t="shared" si="2262"/>
        <v>852</v>
      </c>
      <c r="B3073" t="s">
        <v>8</v>
      </c>
      <c r="C3073" s="27">
        <f t="shared" si="2219"/>
        <v>0</v>
      </c>
      <c r="D3073" s="27">
        <f t="shared" si="2242"/>
        <v>0</v>
      </c>
      <c r="E3073" s="27" t="b">
        <f t="shared" si="2218"/>
        <v>1</v>
      </c>
      <c r="F3073" s="29">
        <f t="shared" si="2220"/>
        <v>0</v>
      </c>
      <c r="G3073" s="27">
        <f t="shared" si="2243"/>
        <v>0</v>
      </c>
      <c r="H3073" s="22">
        <f t="shared" si="2221"/>
        <v>33509988820.823017</v>
      </c>
      <c r="I3073" s="23">
        <f t="shared" si="2222"/>
        <v>132580106.5049091</v>
      </c>
      <c r="J3073" s="23">
        <f t="shared" si="2223"/>
        <v>1086</v>
      </c>
      <c r="K3073" s="19">
        <f t="shared" si="2244"/>
        <v>225.0831931027827</v>
      </c>
      <c r="L3073" s="16">
        <f t="shared" si="2224"/>
        <v>231.14241373404099</v>
      </c>
      <c r="M3073" s="23">
        <f>M3072-IF($B3073="B",(Percent_Rent_In_Elsies*2.49%/12 * H3072)/K3072,0)+IF($B3073="D",N3073,0)+IF(B3073="D",AK3072)+IF(B3073="C",F3072*90%)-(Y3073-Y3072)-IF($B3073="A",Q3072/K3072) + IF($B3073="A",Q3072/K3072)</f>
        <v>-52761383.162204772</v>
      </c>
      <c r="N3073" s="23">
        <f t="shared" si="2225"/>
        <v>0</v>
      </c>
      <c r="O3073" s="22">
        <f t="shared" si="2226"/>
        <v>0</v>
      </c>
      <c r="P3073" s="22">
        <f t="shared" si="2257"/>
        <v>0</v>
      </c>
      <c r="Q3073" s="22">
        <f t="shared" si="2258"/>
        <v>0</v>
      </c>
      <c r="R3073" s="22">
        <f t="shared" si="2227"/>
        <v>409700679.49733186</v>
      </c>
      <c r="S3073" s="16">
        <f t="shared" si="2264"/>
        <v>34084915.099611633</v>
      </c>
      <c r="T3073" s="15">
        <f t="shared" si="2228"/>
        <v>0</v>
      </c>
      <c r="U3073" s="23">
        <f t="shared" si="2245"/>
        <v>1820218.8881790247</v>
      </c>
      <c r="V3073" s="23">
        <f t="shared" si="2246"/>
        <v>151432.51981522667</v>
      </c>
      <c r="W3073" s="23">
        <f t="shared" si="2259"/>
        <v>0</v>
      </c>
      <c r="X3073" s="23">
        <f t="shared" si="2247"/>
        <v>40277007.013737284</v>
      </c>
      <c r="Y3073" s="23">
        <f t="shared" si="2229"/>
        <v>13825559.361691331</v>
      </c>
      <c r="Z3073" s="3">
        <f t="shared" si="2230"/>
        <v>0</v>
      </c>
      <c r="AA3073" s="23">
        <f t="shared" si="2231"/>
        <v>66773441.653010517</v>
      </c>
      <c r="AB3073" s="26">
        <f t="shared" si="2248"/>
        <v>70086276.274228603</v>
      </c>
      <c r="AC3073" s="23">
        <f t="shared" si="2249"/>
        <v>74889487.274228647</v>
      </c>
      <c r="AD3073" s="23">
        <f t="shared" si="2255"/>
        <v>4803211</v>
      </c>
      <c r="AE3073" s="24">
        <f t="shared" si="2263"/>
        <v>70086276.274228647</v>
      </c>
      <c r="AF3073" s="3">
        <f t="shared" si="2250"/>
        <v>1E-4</v>
      </c>
      <c r="AG3073" s="2">
        <f t="shared" si="2232"/>
        <v>0</v>
      </c>
      <c r="AH3073" s="2">
        <f t="shared" si="2233"/>
        <v>191.24993138290012</v>
      </c>
      <c r="AI3073" s="23">
        <f t="shared" si="2256"/>
        <v>10735413901.229965</v>
      </c>
      <c r="AJ3073" s="23">
        <f t="shared" si="2234"/>
        <v>6219.922423797766</v>
      </c>
      <c r="AK3073" s="23">
        <f t="shared" si="2235"/>
        <v>63031.592128809658</v>
      </c>
      <c r="AL3073" s="23">
        <f t="shared" si="2260"/>
        <v>0</v>
      </c>
      <c r="AM3073" s="23">
        <f t="shared" si="2261"/>
        <v>0</v>
      </c>
      <c r="AN3073" s="16">
        <f t="shared" si="2251"/>
        <v>0</v>
      </c>
      <c r="AO3073" s="23">
        <f t="shared" si="2252"/>
        <v>0</v>
      </c>
      <c r="AP3073" s="22">
        <f t="shared" si="2253"/>
        <v>0</v>
      </c>
      <c r="AQ3073" s="30">
        <f t="shared" si="2236"/>
        <v>22288489185.150398</v>
      </c>
      <c r="AR3073" s="28">
        <f t="shared" si="2237"/>
        <v>10961372958.085539</v>
      </c>
      <c r="AS3073" s="25">
        <f t="shared" si="2238"/>
        <v>200337590.02425668</v>
      </c>
      <c r="AT3073" s="32">
        <f t="shared" si="2239"/>
        <v>0</v>
      </c>
      <c r="AU3073" s="23">
        <f t="shared" si="2240"/>
        <v>0</v>
      </c>
      <c r="AV3073" s="22">
        <f t="shared" si="2241"/>
        <v>3234074604.0937896</v>
      </c>
      <c r="AW3073" s="31">
        <f t="shared" si="2254"/>
        <v>14839570746.800528</v>
      </c>
    </row>
    <row r="3074" spans="1:53" x14ac:dyDescent="0.25">
      <c r="A3074" s="21">
        <f t="shared" si="2262"/>
        <v>852</v>
      </c>
      <c r="B3074" s="21" t="s">
        <v>9</v>
      </c>
      <c r="C3074" s="27">
        <f t="shared" si="2219"/>
        <v>0</v>
      </c>
      <c r="D3074" s="27">
        <f t="shared" si="2242"/>
        <v>0</v>
      </c>
      <c r="E3074" s="27" t="b">
        <f t="shared" si="2218"/>
        <v>1</v>
      </c>
      <c r="F3074" s="29">
        <f t="shared" si="2220"/>
        <v>0</v>
      </c>
      <c r="G3074" s="27">
        <f t="shared" si="2243"/>
        <v>0</v>
      </c>
      <c r="H3074" s="22">
        <f t="shared" si="2221"/>
        <v>33509988820.823017</v>
      </c>
      <c r="I3074" s="23">
        <f t="shared" si="2222"/>
        <v>132580106.5049091</v>
      </c>
      <c r="J3074" s="23">
        <f t="shared" si="2223"/>
        <v>1086</v>
      </c>
      <c r="K3074" s="19">
        <f t="shared" si="2244"/>
        <v>225.0831931027827</v>
      </c>
      <c r="L3074" s="16">
        <f t="shared" si="2224"/>
        <v>231.14241373404099</v>
      </c>
      <c r="M3074" s="23">
        <f>M3073-IF($B3074="B",(Percent_Rent_In_Elsies*2.49%/12 * H3073)/K3073,0)+IF($B3074="D",N3074,0)+IF(B3074="D",AK3073)+IF(B3074="C",F3073*90%)-(Y3074-Y3073)-IF($B3074="A",Q3073/K3073) + IF($B3074="A",Q3073/K3073)</f>
        <v>-52698351.570075959</v>
      </c>
      <c r="N3074" s="23">
        <f t="shared" si="2225"/>
        <v>0</v>
      </c>
      <c r="O3074" s="22">
        <f t="shared" si="2226"/>
        <v>23814010.813783575</v>
      </c>
      <c r="P3074" s="22">
        <f t="shared" si="2257"/>
        <v>0</v>
      </c>
      <c r="Q3074" s="22">
        <f t="shared" si="2258"/>
        <v>0</v>
      </c>
      <c r="R3074" s="22">
        <f t="shared" si="2227"/>
        <v>409700679.49733186</v>
      </c>
      <c r="S3074" s="16">
        <f t="shared" si="2264"/>
        <v>0</v>
      </c>
      <c r="T3074" s="15">
        <f t="shared" si="2228"/>
        <v>10270904.285828058</v>
      </c>
      <c r="U3074" s="23">
        <f t="shared" si="2245"/>
        <v>1820218.8881790247</v>
      </c>
      <c r="V3074" s="23">
        <f t="shared" si="2246"/>
        <v>0</v>
      </c>
      <c r="W3074" s="23">
        <f t="shared" si="2259"/>
        <v>151432.51981522667</v>
      </c>
      <c r="X3074" s="23">
        <f t="shared" si="2247"/>
        <v>40277007.013737284</v>
      </c>
      <c r="Y3074" s="23">
        <f t="shared" si="2229"/>
        <v>13825559.361691331</v>
      </c>
      <c r="Z3074" s="3">
        <f t="shared" si="2230"/>
        <v>0</v>
      </c>
      <c r="AA3074" s="23">
        <f t="shared" si="2231"/>
        <v>66710410.060881704</v>
      </c>
      <c r="AB3074" s="26">
        <f t="shared" si="2248"/>
        <v>70086276.274228603</v>
      </c>
      <c r="AC3074" s="23">
        <f t="shared" si="2249"/>
        <v>74889487.274228647</v>
      </c>
      <c r="AD3074" s="23">
        <f t="shared" si="2255"/>
        <v>4803211</v>
      </c>
      <c r="AE3074" s="24">
        <f t="shared" si="2263"/>
        <v>70086276.274228647</v>
      </c>
      <c r="AF3074" s="3">
        <f t="shared" si="2250"/>
        <v>0</v>
      </c>
      <c r="AG3074" s="2">
        <f t="shared" si="2232"/>
        <v>0</v>
      </c>
      <c r="AH3074" s="2">
        <f t="shared" si="2233"/>
        <v>191.24993138290012</v>
      </c>
      <c r="AI3074" s="23">
        <f t="shared" si="2256"/>
        <v>10725280078.356604</v>
      </c>
      <c r="AJ3074" s="23">
        <f t="shared" si="2234"/>
        <v>6219.922423797766</v>
      </c>
      <c r="AK3074" s="23">
        <f t="shared" si="2235"/>
        <v>0</v>
      </c>
      <c r="AL3074" s="23">
        <f t="shared" si="2260"/>
        <v>0</v>
      </c>
      <c r="AM3074" s="23">
        <f t="shared" si="2261"/>
        <v>0</v>
      </c>
      <c r="AN3074" s="16">
        <f t="shared" si="2251"/>
        <v>0</v>
      </c>
      <c r="AO3074" s="23">
        <f t="shared" si="2252"/>
        <v>0</v>
      </c>
      <c r="AP3074" s="22">
        <f t="shared" si="2253"/>
        <v>0</v>
      </c>
      <c r="AQ3074" s="30">
        <f t="shared" si="2236"/>
        <v>22288489185.150398</v>
      </c>
      <c r="AR3074" s="28">
        <f t="shared" si="2237"/>
        <v>10961372958.085539</v>
      </c>
      <c r="AS3074" s="25">
        <f t="shared" si="2238"/>
        <v>200337590.02425668</v>
      </c>
      <c r="AT3074" s="32">
        <f t="shared" si="2239"/>
        <v>0</v>
      </c>
      <c r="AU3074" s="23">
        <f t="shared" si="2240"/>
        <v>0</v>
      </c>
      <c r="AV3074" s="22">
        <f t="shared" si="2241"/>
        <v>3234074604.0937896</v>
      </c>
      <c r="AW3074" s="31">
        <f t="shared" si="2254"/>
        <v>14839570746.800528</v>
      </c>
      <c r="AX3074" s="21"/>
      <c r="AY3074" s="21"/>
      <c r="AZ3074" s="21"/>
      <c r="BA3074" s="21"/>
    </row>
    <row r="3075" spans="1:53" x14ac:dyDescent="0.25">
      <c r="A3075" s="21">
        <f t="shared" si="2262"/>
        <v>852</v>
      </c>
      <c r="B3075" s="21" t="s">
        <v>28</v>
      </c>
      <c r="C3075" s="27">
        <f t="shared" si="2219"/>
        <v>0</v>
      </c>
      <c r="D3075" s="27">
        <f t="shared" si="2242"/>
        <v>0</v>
      </c>
      <c r="E3075" s="27" t="b">
        <f t="shared" si="2218"/>
        <v>1</v>
      </c>
      <c r="F3075" s="29">
        <f t="shared" si="2220"/>
        <v>0</v>
      </c>
      <c r="G3075" s="27">
        <f t="shared" si="2243"/>
        <v>0</v>
      </c>
      <c r="H3075" s="22">
        <f t="shared" si="2221"/>
        <v>33509988820.823017</v>
      </c>
      <c r="I3075" s="23">
        <f t="shared" si="2222"/>
        <v>132580106.5049091</v>
      </c>
      <c r="J3075" s="23">
        <f t="shared" si="2223"/>
        <v>1086</v>
      </c>
      <c r="K3075" s="19">
        <f t="shared" si="2244"/>
        <v>225.0831931027827</v>
      </c>
      <c r="L3075" s="16">
        <f t="shared" si="2224"/>
        <v>231.14241373404099</v>
      </c>
      <c r="M3075" s="23">
        <f>M3074-IF($B3075="B",(Percent_Rent_In_Elsies*2.49%/12 * H3074)/K3074,0)+IF($B3075="D",N3075,0)+IF(B3075="D",AK3074)+IF(B3075="C",F3074*90%)-(Y3075-Y3074)-IF($B3075="A",Q3074/K3074) + IF($B3075="A",Q3074/K3074)</f>
        <v>-52698351.570075959</v>
      </c>
      <c r="N3075" s="23">
        <f t="shared" si="2225"/>
        <v>0</v>
      </c>
      <c r="O3075" s="22">
        <f t="shared" si="2226"/>
        <v>0</v>
      </c>
      <c r="P3075" s="22">
        <f t="shared" si="2257"/>
        <v>23814010.813783575</v>
      </c>
      <c r="Q3075" s="22">
        <f t="shared" si="2258"/>
        <v>0</v>
      </c>
      <c r="R3075" s="22">
        <f t="shared" si="2227"/>
        <v>409700679.49733186</v>
      </c>
      <c r="S3075" s="16">
        <f t="shared" si="2264"/>
        <v>0</v>
      </c>
      <c r="T3075" s="15">
        <f t="shared" si="2228"/>
        <v>0</v>
      </c>
      <c r="U3075" s="23">
        <f t="shared" si="2245"/>
        <v>1820218.8881790247</v>
      </c>
      <c r="V3075" s="23">
        <f t="shared" si="2246"/>
        <v>0</v>
      </c>
      <c r="W3075" s="23">
        <f t="shared" si="2259"/>
        <v>0</v>
      </c>
      <c r="X3075" s="23">
        <f t="shared" si="2247"/>
        <v>40277007.013737284</v>
      </c>
      <c r="Y3075" s="23">
        <f t="shared" si="2229"/>
        <v>13825559.361691331</v>
      </c>
      <c r="Z3075" s="3">
        <f t="shared" si="2230"/>
        <v>7571.6259907613339</v>
      </c>
      <c r="AA3075" s="23">
        <f t="shared" si="2231"/>
        <v>66823984.450743124</v>
      </c>
      <c r="AB3075" s="26">
        <f t="shared" si="2248"/>
        <v>70086276.274228632</v>
      </c>
      <c r="AC3075" s="23">
        <f t="shared" si="2249"/>
        <v>74889487.274228647</v>
      </c>
      <c r="AD3075" s="23">
        <f t="shared" si="2255"/>
        <v>4803211</v>
      </c>
      <c r="AE3075" s="24">
        <f t="shared" si="2263"/>
        <v>70086276.274228647</v>
      </c>
      <c r="AF3075" s="3">
        <f t="shared" si="2250"/>
        <v>0</v>
      </c>
      <c r="AG3075" s="2">
        <f t="shared" si="2232"/>
        <v>908595118.89136004</v>
      </c>
      <c r="AH3075" s="2">
        <f t="shared" si="2233"/>
        <v>191.24993138290012</v>
      </c>
      <c r="AI3075" s="23">
        <f t="shared" si="2256"/>
        <v>10743539854.302824</v>
      </c>
      <c r="AJ3075" s="23">
        <f t="shared" si="2234"/>
        <v>6219.922423797766</v>
      </c>
      <c r="AK3075" s="23">
        <f t="shared" si="2235"/>
        <v>0</v>
      </c>
      <c r="AL3075" s="23">
        <f t="shared" si="2260"/>
        <v>0</v>
      </c>
      <c r="AM3075" s="23">
        <f t="shared" si="2261"/>
        <v>0</v>
      </c>
      <c r="AN3075" s="16">
        <f t="shared" si="2251"/>
        <v>0</v>
      </c>
      <c r="AO3075" s="23">
        <f t="shared" si="2252"/>
        <v>0</v>
      </c>
      <c r="AP3075" s="22">
        <f t="shared" si="2253"/>
        <v>0</v>
      </c>
      <c r="AQ3075" s="30">
        <f t="shared" si="2236"/>
        <v>22288489185.150398</v>
      </c>
      <c r="AR3075" s="28">
        <f t="shared" si="2237"/>
        <v>10961372958.085539</v>
      </c>
      <c r="AS3075" s="25">
        <f t="shared" si="2238"/>
        <v>200337590.02425668</v>
      </c>
      <c r="AT3075" s="32">
        <f t="shared" si="2239"/>
        <v>15143.251981522668</v>
      </c>
      <c r="AU3075" s="23">
        <f t="shared" si="2240"/>
        <v>15143.251981522668</v>
      </c>
      <c r="AV3075" s="22">
        <f t="shared" si="2241"/>
        <v>3244345508.3796177</v>
      </c>
      <c r="AW3075" s="31">
        <f t="shared" si="2254"/>
        <v>14839570746.800528</v>
      </c>
      <c r="AX3075" s="21"/>
      <c r="AY3075" s="21"/>
      <c r="AZ3075" s="21"/>
      <c r="BA3075" s="21"/>
    </row>
    <row r="3076" spans="1:53" x14ac:dyDescent="0.25">
      <c r="A3076">
        <f t="shared" si="2262"/>
        <v>853</v>
      </c>
      <c r="B3076" t="s">
        <v>6</v>
      </c>
      <c r="C3076" s="27">
        <f t="shared" si="2219"/>
        <v>0</v>
      </c>
      <c r="D3076" s="27">
        <f t="shared" si="2242"/>
        <v>0</v>
      </c>
      <c r="E3076" s="27" t="b">
        <f t="shared" si="2218"/>
        <v>1</v>
      </c>
      <c r="F3076" s="29">
        <f t="shared" si="2220"/>
        <v>0</v>
      </c>
      <c r="G3076" s="27">
        <f t="shared" si="2243"/>
        <v>0</v>
      </c>
      <c r="H3076" s="22">
        <f t="shared" si="2221"/>
        <v>33565838802.191055</v>
      </c>
      <c r="I3076" s="23">
        <f t="shared" si="2222"/>
        <v>132580106.5049091</v>
      </c>
      <c r="J3076" s="23">
        <f t="shared" si="2223"/>
        <v>1086</v>
      </c>
      <c r="K3076" s="19">
        <f t="shared" si="2244"/>
        <v>225.0831931027827</v>
      </c>
      <c r="L3076" s="16">
        <f t="shared" si="2224"/>
        <v>231.52765109026438</v>
      </c>
      <c r="M3076" s="23">
        <f>M3075-IF($B3076="B",(Percent_Rent_In_Elsies*2.49%/12 * H3075)/K3075,0)+IF($B3076="D",N3076,0)+IF(B3076="D",AK3075)+IF(B3076="C",F3075*90%)-(Y3076-Y3075)-IF($B3076="A",Q3075/K3075) + IF($B3076="A",Q3075/K3075)</f>
        <v>-52698351.570075959</v>
      </c>
      <c r="N3076" s="23">
        <f t="shared" si="2225"/>
        <v>0</v>
      </c>
      <c r="O3076" s="22">
        <f t="shared" si="2226"/>
        <v>0</v>
      </c>
      <c r="P3076" s="22">
        <f t="shared" si="2257"/>
        <v>0</v>
      </c>
      <c r="Q3076" s="22">
        <f t="shared" si="2258"/>
        <v>0</v>
      </c>
      <c r="R3076" s="22">
        <f t="shared" si="2227"/>
        <v>409700679.49733186</v>
      </c>
      <c r="S3076" s="16">
        <f t="shared" si="2264"/>
        <v>0</v>
      </c>
      <c r="T3076" s="15">
        <f t="shared" si="2228"/>
        <v>0</v>
      </c>
      <c r="U3076" s="23">
        <f t="shared" si="2245"/>
        <v>1820218.8881790247</v>
      </c>
      <c r="V3076" s="23">
        <f t="shared" si="2246"/>
        <v>0</v>
      </c>
      <c r="W3076" s="23">
        <f t="shared" si="2259"/>
        <v>0</v>
      </c>
      <c r="X3076" s="23">
        <f t="shared" si="2247"/>
        <v>40314865.143691085</v>
      </c>
      <c r="Y3076" s="23">
        <f t="shared" si="2229"/>
        <v>13825559.361691331</v>
      </c>
      <c r="Z3076" s="3">
        <f t="shared" si="2230"/>
        <v>0</v>
      </c>
      <c r="AA3076" s="23">
        <f t="shared" si="2231"/>
        <v>66823984.450743124</v>
      </c>
      <c r="AB3076" s="26">
        <f t="shared" si="2248"/>
        <v>70086276.274228603</v>
      </c>
      <c r="AC3076" s="23">
        <f t="shared" si="2249"/>
        <v>74889487.274228647</v>
      </c>
      <c r="AD3076" s="23">
        <f t="shared" si="2255"/>
        <v>4803211</v>
      </c>
      <c r="AE3076" s="24">
        <f t="shared" si="2263"/>
        <v>70086276.274228647</v>
      </c>
      <c r="AF3076" s="3">
        <f t="shared" si="2250"/>
        <v>0</v>
      </c>
      <c r="AG3076" s="2">
        <f t="shared" si="2232"/>
        <v>0</v>
      </c>
      <c r="AH3076" s="2">
        <f t="shared" si="2233"/>
        <v>191.56868126853826</v>
      </c>
      <c r="AI3076" s="23">
        <f t="shared" si="2256"/>
        <v>10743539854.302824</v>
      </c>
      <c r="AJ3076" s="23">
        <f t="shared" si="2234"/>
        <v>6219.922423797766</v>
      </c>
      <c r="AK3076" s="23">
        <f t="shared" si="2235"/>
        <v>0</v>
      </c>
      <c r="AL3076" s="23">
        <f t="shared" si="2260"/>
        <v>0</v>
      </c>
      <c r="AM3076" s="23">
        <f t="shared" si="2261"/>
        <v>0</v>
      </c>
      <c r="AN3076" s="16">
        <f t="shared" si="2251"/>
        <v>0</v>
      </c>
      <c r="AO3076" s="23">
        <f t="shared" si="2252"/>
        <v>0</v>
      </c>
      <c r="AP3076" s="22">
        <f t="shared" si="2253"/>
        <v>0</v>
      </c>
      <c r="AQ3076" s="30">
        <f t="shared" si="2236"/>
        <v>22288489185.150398</v>
      </c>
      <c r="AR3076" s="28">
        <f t="shared" si="2237"/>
        <v>10961372958.085539</v>
      </c>
      <c r="AS3076" s="25">
        <f t="shared" si="2238"/>
        <v>200337590.02425668</v>
      </c>
      <c r="AT3076" s="32">
        <f t="shared" si="2239"/>
        <v>0</v>
      </c>
      <c r="AU3076" s="23">
        <f t="shared" si="2240"/>
        <v>0</v>
      </c>
      <c r="AV3076" s="22">
        <f t="shared" si="2241"/>
        <v>3244345508.3796177</v>
      </c>
      <c r="AW3076" s="31">
        <f t="shared" si="2254"/>
        <v>14815756735.986744</v>
      </c>
    </row>
    <row r="3077" spans="1:53" x14ac:dyDescent="0.25">
      <c r="A3077">
        <f t="shared" si="2262"/>
        <v>853</v>
      </c>
      <c r="B3077" t="s">
        <v>7</v>
      </c>
      <c r="C3077" s="27">
        <f t="shared" si="2219"/>
        <v>0</v>
      </c>
      <c r="D3077" s="27">
        <f t="shared" si="2242"/>
        <v>0</v>
      </c>
      <c r="E3077" s="27" t="b">
        <f t="shared" si="2218"/>
        <v>1</v>
      </c>
      <c r="F3077" s="29">
        <f t="shared" si="2220"/>
        <v>0</v>
      </c>
      <c r="G3077" s="27">
        <f t="shared" si="2243"/>
        <v>0</v>
      </c>
      <c r="H3077" s="22">
        <f t="shared" si="2221"/>
        <v>33565838802.191055</v>
      </c>
      <c r="I3077" s="23">
        <f t="shared" si="2222"/>
        <v>132580106.5049091</v>
      </c>
      <c r="J3077" s="23">
        <f t="shared" si="2223"/>
        <v>1086</v>
      </c>
      <c r="K3077" s="19">
        <f t="shared" si="2244"/>
        <v>225.0831931027827</v>
      </c>
      <c r="L3077" s="16">
        <f t="shared" si="2224"/>
        <v>231.52765109026438</v>
      </c>
      <c r="M3077" s="23">
        <f>M3076-IF($B3077="B",(Percent_Rent_In_Elsies*2.49%/12 * H3076)/K3076,0)+IF($B3077="D",N3077,0)+IF(B3077="D",AK3076)+IF(B3077="C",F3076*90%)-(Y3077-Y3076)-IF($B3077="A",Q3076/K3076) + IF($B3077="A",Q3076/K3076)</f>
        <v>-52853070.175571173</v>
      </c>
      <c r="N3077" s="23">
        <f t="shared" si="2225"/>
        <v>0</v>
      </c>
      <c r="O3077" s="22">
        <f t="shared" si="2226"/>
        <v>0</v>
      </c>
      <c r="P3077" s="22">
        <f t="shared" si="2257"/>
        <v>0</v>
      </c>
      <c r="Q3077" s="22">
        <f t="shared" si="2258"/>
        <v>0</v>
      </c>
      <c r="R3077" s="22">
        <f t="shared" si="2227"/>
        <v>375558956.20588756</v>
      </c>
      <c r="S3077" s="16">
        <f t="shared" si="2264"/>
        <v>34141723.291444324</v>
      </c>
      <c r="T3077" s="15">
        <f t="shared" si="2228"/>
        <v>0</v>
      </c>
      <c r="U3077" s="23">
        <f t="shared" si="2245"/>
        <v>1668533.9808307725</v>
      </c>
      <c r="V3077" s="23">
        <f t="shared" si="2246"/>
        <v>151684.90734825205</v>
      </c>
      <c r="W3077" s="23">
        <f t="shared" si="2259"/>
        <v>0</v>
      </c>
      <c r="X3077" s="23">
        <f t="shared" si="2247"/>
        <v>40314865.143691085</v>
      </c>
      <c r="Y3077" s="23">
        <f t="shared" si="2229"/>
        <v>13825559.361691331</v>
      </c>
      <c r="Z3077" s="3">
        <f t="shared" si="2230"/>
        <v>0</v>
      </c>
      <c r="AA3077" s="23">
        <f t="shared" si="2231"/>
        <v>66823984.450743124</v>
      </c>
      <c r="AB3077" s="26">
        <f t="shared" si="2248"/>
        <v>70086276.274228603</v>
      </c>
      <c r="AC3077" s="23">
        <f t="shared" si="2249"/>
        <v>74889487.274228647</v>
      </c>
      <c r="AD3077" s="23">
        <f t="shared" si="2255"/>
        <v>4803211</v>
      </c>
      <c r="AE3077" s="24">
        <f t="shared" si="2263"/>
        <v>70086276.274228647</v>
      </c>
      <c r="AF3077" s="3">
        <f t="shared" si="2250"/>
        <v>0</v>
      </c>
      <c r="AG3077" s="2">
        <f t="shared" si="2232"/>
        <v>0</v>
      </c>
      <c r="AH3077" s="2">
        <f t="shared" si="2233"/>
        <v>191.56868126853826</v>
      </c>
      <c r="AI3077" s="23">
        <f t="shared" si="2256"/>
        <v>10743539854.302824</v>
      </c>
      <c r="AJ3077" s="23">
        <f t="shared" si="2234"/>
        <v>6219.922423797766</v>
      </c>
      <c r="AK3077" s="23">
        <f t="shared" si="2235"/>
        <v>0</v>
      </c>
      <c r="AL3077" s="23">
        <f t="shared" si="2260"/>
        <v>8125953.0728588104</v>
      </c>
      <c r="AM3077" s="23">
        <f t="shared" si="2261"/>
        <v>7581419659.8904305</v>
      </c>
      <c r="AN3077" s="16">
        <f t="shared" si="2251"/>
        <v>0</v>
      </c>
      <c r="AO3077" s="23">
        <f t="shared" si="2252"/>
        <v>154718.60549521717</v>
      </c>
      <c r="AP3077" s="22">
        <f t="shared" si="2253"/>
        <v>34824557.75727322</v>
      </c>
      <c r="AQ3077" s="30">
        <f t="shared" si="2236"/>
        <v>22357842291.924007</v>
      </c>
      <c r="AR3077" s="28">
        <f t="shared" si="2237"/>
        <v>10995901507.101875</v>
      </c>
      <c r="AS3077" s="25">
        <f t="shared" si="2238"/>
        <v>200337590.02425668</v>
      </c>
      <c r="AT3077" s="32">
        <f t="shared" si="2239"/>
        <v>0</v>
      </c>
      <c r="AU3077" s="23">
        <f t="shared" si="2240"/>
        <v>0</v>
      </c>
      <c r="AV3077" s="22">
        <f t="shared" si="2241"/>
        <v>3244345508.3796177</v>
      </c>
      <c r="AW3077" s="31">
        <f t="shared" si="2254"/>
        <v>14885109842.760353</v>
      </c>
    </row>
    <row r="3078" spans="1:53" s="21" customFormat="1" x14ac:dyDescent="0.25">
      <c r="A3078">
        <f t="shared" si="2262"/>
        <v>853</v>
      </c>
      <c r="B3078" t="s">
        <v>8</v>
      </c>
      <c r="C3078" s="27">
        <f t="shared" si="2219"/>
        <v>0</v>
      </c>
      <c r="D3078" s="27">
        <f t="shared" si="2242"/>
        <v>0</v>
      </c>
      <c r="E3078" s="27" t="b">
        <f t="shared" si="2218"/>
        <v>1</v>
      </c>
      <c r="F3078" s="29">
        <f t="shared" si="2220"/>
        <v>0</v>
      </c>
      <c r="G3078" s="27">
        <f t="shared" si="2243"/>
        <v>0</v>
      </c>
      <c r="H3078" s="22">
        <f t="shared" si="2221"/>
        <v>33565838802.191055</v>
      </c>
      <c r="I3078" s="23">
        <f t="shared" si="2222"/>
        <v>132580106.5049091</v>
      </c>
      <c r="J3078" s="23">
        <f t="shared" si="2223"/>
        <v>1086</v>
      </c>
      <c r="K3078" s="19">
        <f t="shared" si="2244"/>
        <v>225.0831931027827</v>
      </c>
      <c r="L3078" s="16">
        <f t="shared" si="2224"/>
        <v>231.52765109026438</v>
      </c>
      <c r="M3078" s="23">
        <f>M3077-IF($B3078="B",(Percent_Rent_In_Elsies*2.49%/12 * H3077)/K3077,0)+IF($B3078="D",N3078,0)+IF(B3078="D",AK3077)+IF(B3078="C",F3077*90%)-(Y3078-Y3077)-IF($B3078="A",Q3077/K3077) + IF($B3078="A",Q3077/K3077)</f>
        <v>-52853070.175571173</v>
      </c>
      <c r="N3078" s="23">
        <f t="shared" si="2225"/>
        <v>0</v>
      </c>
      <c r="O3078" s="22">
        <f t="shared" si="2226"/>
        <v>0</v>
      </c>
      <c r="P3078" s="22">
        <f t="shared" si="2257"/>
        <v>0</v>
      </c>
      <c r="Q3078" s="22">
        <f t="shared" si="2258"/>
        <v>0</v>
      </c>
      <c r="R3078" s="22">
        <f t="shared" si="2227"/>
        <v>410383513.96316075</v>
      </c>
      <c r="S3078" s="16">
        <f t="shared" si="2264"/>
        <v>34141723.291444324</v>
      </c>
      <c r="T3078" s="15">
        <f t="shared" si="2228"/>
        <v>0</v>
      </c>
      <c r="U3078" s="23">
        <f t="shared" si="2245"/>
        <v>1823252.5863259898</v>
      </c>
      <c r="V3078" s="23">
        <f t="shared" si="2246"/>
        <v>151684.90734825205</v>
      </c>
      <c r="W3078" s="23">
        <f t="shared" si="2259"/>
        <v>0</v>
      </c>
      <c r="X3078" s="23">
        <f t="shared" si="2247"/>
        <v>40314865.143691085</v>
      </c>
      <c r="Y3078" s="23">
        <f t="shared" si="2229"/>
        <v>13825559.361691331</v>
      </c>
      <c r="Z3078" s="3">
        <f t="shared" si="2230"/>
        <v>0</v>
      </c>
      <c r="AA3078" s="23">
        <f t="shared" si="2231"/>
        <v>66823984.450743124</v>
      </c>
      <c r="AB3078" s="26">
        <f t="shared" si="2248"/>
        <v>70086276.274228603</v>
      </c>
      <c r="AC3078" s="23">
        <f t="shared" si="2249"/>
        <v>74889487.274228647</v>
      </c>
      <c r="AD3078" s="23">
        <f t="shared" si="2255"/>
        <v>4803211</v>
      </c>
      <c r="AE3078" s="24">
        <f t="shared" si="2263"/>
        <v>70086276.274228647</v>
      </c>
      <c r="AF3078" s="3">
        <f t="shared" si="2250"/>
        <v>1E-4</v>
      </c>
      <c r="AG3078" s="2">
        <f t="shared" si="2232"/>
        <v>0</v>
      </c>
      <c r="AH3078" s="2">
        <f t="shared" si="2233"/>
        <v>191.56868126853826</v>
      </c>
      <c r="AI3078" s="23">
        <f t="shared" si="2256"/>
        <v>10743539854.302824</v>
      </c>
      <c r="AJ3078" s="23">
        <f t="shared" si="2234"/>
        <v>6219.922423797766</v>
      </c>
      <c r="AK3078" s="23">
        <f t="shared" si="2235"/>
        <v>63061.078188037973</v>
      </c>
      <c r="AL3078" s="23">
        <f t="shared" si="2260"/>
        <v>0</v>
      </c>
      <c r="AM3078" s="23">
        <f t="shared" si="2261"/>
        <v>0</v>
      </c>
      <c r="AN3078" s="16">
        <f t="shared" si="2251"/>
        <v>0</v>
      </c>
      <c r="AO3078" s="23">
        <f t="shared" si="2252"/>
        <v>0</v>
      </c>
      <c r="AP3078" s="22">
        <f t="shared" si="2253"/>
        <v>0</v>
      </c>
      <c r="AQ3078" s="30">
        <f t="shared" si="2236"/>
        <v>22357842291.924007</v>
      </c>
      <c r="AR3078" s="28">
        <f t="shared" si="2237"/>
        <v>10995901507.101875</v>
      </c>
      <c r="AS3078" s="25">
        <f t="shared" si="2238"/>
        <v>200337590.02425668</v>
      </c>
      <c r="AT3078" s="32">
        <f t="shared" si="2239"/>
        <v>0</v>
      </c>
      <c r="AU3078" s="23">
        <f t="shared" si="2240"/>
        <v>0</v>
      </c>
      <c r="AV3078" s="22">
        <f t="shared" si="2241"/>
        <v>3244345508.3796177</v>
      </c>
      <c r="AW3078" s="31">
        <f t="shared" si="2254"/>
        <v>14885109842.760353</v>
      </c>
      <c r="AX3078"/>
      <c r="AY3078"/>
      <c r="AZ3078"/>
      <c r="BA3078"/>
    </row>
    <row r="3079" spans="1:53" s="21" customFormat="1" x14ac:dyDescent="0.25">
      <c r="A3079" s="21">
        <f t="shared" si="2262"/>
        <v>853</v>
      </c>
      <c r="B3079" s="21" t="s">
        <v>9</v>
      </c>
      <c r="C3079" s="27">
        <f t="shared" si="2219"/>
        <v>0</v>
      </c>
      <c r="D3079" s="27">
        <f t="shared" si="2242"/>
        <v>0</v>
      </c>
      <c r="E3079" s="27" t="b">
        <f t="shared" si="2218"/>
        <v>1</v>
      </c>
      <c r="F3079" s="29">
        <f t="shared" si="2220"/>
        <v>0</v>
      </c>
      <c r="G3079" s="27">
        <f t="shared" si="2243"/>
        <v>0</v>
      </c>
      <c r="H3079" s="22">
        <f t="shared" si="2221"/>
        <v>33565838802.191055</v>
      </c>
      <c r="I3079" s="23">
        <f t="shared" si="2222"/>
        <v>132580106.5049091</v>
      </c>
      <c r="J3079" s="23">
        <f t="shared" si="2223"/>
        <v>1086</v>
      </c>
      <c r="K3079" s="19">
        <f t="shared" si="2244"/>
        <v>225.0831931027827</v>
      </c>
      <c r="L3079" s="16">
        <f t="shared" si="2224"/>
        <v>231.52765109026438</v>
      </c>
      <c r="M3079" s="23">
        <f>M3078-IF($B3079="B",(Percent_Rent_In_Elsies*2.49%/12 * H3078)/K3078,0)+IF($B3079="D",N3079,0)+IF(B3079="D",AK3078)+IF(B3079="C",F3078*90%)-(Y3079-Y3078)-IF($B3079="A",Q3078/K3078) + IF($B3079="A",Q3078/K3078)</f>
        <v>-52790009.097383134</v>
      </c>
      <c r="N3079" s="23">
        <f t="shared" si="2225"/>
        <v>0</v>
      </c>
      <c r="O3079" s="22">
        <f t="shared" si="2226"/>
        <v>23853700.831806552</v>
      </c>
      <c r="P3079" s="22">
        <f t="shared" si="2257"/>
        <v>0</v>
      </c>
      <c r="Q3079" s="22">
        <f t="shared" si="2258"/>
        <v>0</v>
      </c>
      <c r="R3079" s="22">
        <f t="shared" si="2227"/>
        <v>410383513.96316075</v>
      </c>
      <c r="S3079" s="16">
        <f t="shared" si="2264"/>
        <v>0</v>
      </c>
      <c r="T3079" s="15">
        <f t="shared" si="2228"/>
        <v>10288022.459637772</v>
      </c>
      <c r="U3079" s="23">
        <f t="shared" si="2245"/>
        <v>1823252.5863259898</v>
      </c>
      <c r="V3079" s="23">
        <f t="shared" si="2246"/>
        <v>0</v>
      </c>
      <c r="W3079" s="23">
        <f t="shared" si="2259"/>
        <v>151684.90734825205</v>
      </c>
      <c r="X3079" s="23">
        <f t="shared" si="2247"/>
        <v>40314865.143691085</v>
      </c>
      <c r="Y3079" s="23">
        <f t="shared" si="2229"/>
        <v>13825559.361691331</v>
      </c>
      <c r="Z3079" s="3">
        <f t="shared" si="2230"/>
        <v>0</v>
      </c>
      <c r="AA3079" s="23">
        <f t="shared" si="2231"/>
        <v>66760923.372555085</v>
      </c>
      <c r="AB3079" s="26">
        <f t="shared" si="2248"/>
        <v>70086276.274228603</v>
      </c>
      <c r="AC3079" s="23">
        <f t="shared" si="2249"/>
        <v>74889487.274228647</v>
      </c>
      <c r="AD3079" s="23">
        <f t="shared" si="2255"/>
        <v>4803211</v>
      </c>
      <c r="AE3079" s="24">
        <f t="shared" si="2263"/>
        <v>70086276.274228647</v>
      </c>
      <c r="AF3079" s="3">
        <f t="shared" si="2250"/>
        <v>0</v>
      </c>
      <c r="AG3079" s="2">
        <f t="shared" si="2232"/>
        <v>0</v>
      </c>
      <c r="AH3079" s="2">
        <f t="shared" si="2233"/>
        <v>191.56868126853826</v>
      </c>
      <c r="AI3079" s="23">
        <f t="shared" si="2256"/>
        <v>10733401290.846348</v>
      </c>
      <c r="AJ3079" s="23">
        <f t="shared" si="2234"/>
        <v>6219.922423797766</v>
      </c>
      <c r="AK3079" s="23">
        <f t="shared" si="2235"/>
        <v>0</v>
      </c>
      <c r="AL3079" s="23">
        <f t="shared" si="2260"/>
        <v>0</v>
      </c>
      <c r="AM3079" s="23">
        <f t="shared" si="2261"/>
        <v>0</v>
      </c>
      <c r="AN3079" s="16">
        <f t="shared" si="2251"/>
        <v>0</v>
      </c>
      <c r="AO3079" s="23">
        <f t="shared" si="2252"/>
        <v>0</v>
      </c>
      <c r="AP3079" s="22">
        <f t="shared" si="2253"/>
        <v>0</v>
      </c>
      <c r="AQ3079" s="30">
        <f t="shared" si="2236"/>
        <v>22357842291.924007</v>
      </c>
      <c r="AR3079" s="28">
        <f t="shared" si="2237"/>
        <v>10995901507.101875</v>
      </c>
      <c r="AS3079" s="25">
        <f t="shared" si="2238"/>
        <v>200337590.02425668</v>
      </c>
      <c r="AT3079" s="32">
        <f t="shared" si="2239"/>
        <v>0</v>
      </c>
      <c r="AU3079" s="23">
        <f t="shared" si="2240"/>
        <v>0</v>
      </c>
      <c r="AV3079" s="22">
        <f t="shared" si="2241"/>
        <v>3244345508.3796177</v>
      </c>
      <c r="AW3079" s="31">
        <f t="shared" si="2254"/>
        <v>14885109842.760353</v>
      </c>
    </row>
    <row r="3080" spans="1:53" x14ac:dyDescent="0.25">
      <c r="A3080" s="21">
        <f t="shared" si="2262"/>
        <v>853</v>
      </c>
      <c r="B3080" s="21" t="s">
        <v>28</v>
      </c>
      <c r="C3080" s="27">
        <f t="shared" si="2219"/>
        <v>0</v>
      </c>
      <c r="D3080" s="27">
        <f t="shared" si="2242"/>
        <v>0</v>
      </c>
      <c r="E3080" s="27" t="b">
        <f t="shared" si="2218"/>
        <v>1</v>
      </c>
      <c r="F3080" s="29">
        <f t="shared" si="2220"/>
        <v>0</v>
      </c>
      <c r="G3080" s="27">
        <f t="shared" si="2243"/>
        <v>0</v>
      </c>
      <c r="H3080" s="22">
        <f t="shared" si="2221"/>
        <v>33565838802.191055</v>
      </c>
      <c r="I3080" s="23">
        <f t="shared" si="2222"/>
        <v>132580106.5049091</v>
      </c>
      <c r="J3080" s="23">
        <f t="shared" si="2223"/>
        <v>1086</v>
      </c>
      <c r="K3080" s="19">
        <f t="shared" si="2244"/>
        <v>225.0831931027827</v>
      </c>
      <c r="L3080" s="16">
        <f t="shared" si="2224"/>
        <v>231.52765109026438</v>
      </c>
      <c r="M3080" s="23">
        <f>M3079-IF($B3080="B",(Percent_Rent_In_Elsies*2.49%/12 * H3079)/K3079,0)+IF($B3080="D",N3080,0)+IF(B3080="D",AK3079)+IF(B3080="C",F3079*90%)-(Y3080-Y3079)-IF($B3080="A",Q3079/K3079) + IF($B3080="A",Q3079/K3079)</f>
        <v>-52790009.097383134</v>
      </c>
      <c r="N3080" s="23">
        <f t="shared" si="2225"/>
        <v>0</v>
      </c>
      <c r="O3080" s="22">
        <f t="shared" si="2226"/>
        <v>0</v>
      </c>
      <c r="P3080" s="22">
        <f t="shared" si="2257"/>
        <v>23853700.831806552</v>
      </c>
      <c r="Q3080" s="22">
        <f t="shared" si="2258"/>
        <v>0</v>
      </c>
      <c r="R3080" s="22">
        <f t="shared" si="2227"/>
        <v>410383513.96316075</v>
      </c>
      <c r="S3080" s="16">
        <f t="shared" si="2264"/>
        <v>0</v>
      </c>
      <c r="T3080" s="15">
        <f t="shared" si="2228"/>
        <v>0</v>
      </c>
      <c r="U3080" s="23">
        <f t="shared" si="2245"/>
        <v>1823252.5863259898</v>
      </c>
      <c r="V3080" s="23">
        <f t="shared" si="2246"/>
        <v>0</v>
      </c>
      <c r="W3080" s="23">
        <f t="shared" si="2259"/>
        <v>0</v>
      </c>
      <c r="X3080" s="23">
        <f t="shared" si="2247"/>
        <v>40314865.143691085</v>
      </c>
      <c r="Y3080" s="23">
        <f t="shared" si="2229"/>
        <v>13825559.361691331</v>
      </c>
      <c r="Z3080" s="3">
        <f t="shared" si="2230"/>
        <v>7584.2453674126036</v>
      </c>
      <c r="AA3080" s="23">
        <f t="shared" si="2231"/>
        <v>66874687.053066276</v>
      </c>
      <c r="AB3080" s="26">
        <f t="shared" si="2248"/>
        <v>70086276.274228632</v>
      </c>
      <c r="AC3080" s="23">
        <f t="shared" si="2249"/>
        <v>74889487.274228647</v>
      </c>
      <c r="AD3080" s="23">
        <f t="shared" si="2255"/>
        <v>4803211</v>
      </c>
      <c r="AE3080" s="24">
        <f t="shared" si="2263"/>
        <v>70086276.274228647</v>
      </c>
      <c r="AF3080" s="3">
        <f t="shared" si="2250"/>
        <v>0</v>
      </c>
      <c r="AG3080" s="2">
        <f t="shared" si="2232"/>
        <v>910109444.08951235</v>
      </c>
      <c r="AH3080" s="2">
        <f t="shared" si="2233"/>
        <v>191.56868126853826</v>
      </c>
      <c r="AI3080" s="23">
        <f t="shared" si="2256"/>
        <v>10751691499.75248</v>
      </c>
      <c r="AJ3080" s="23">
        <f t="shared" si="2234"/>
        <v>6219.922423797766</v>
      </c>
      <c r="AK3080" s="23">
        <f t="shared" si="2235"/>
        <v>0</v>
      </c>
      <c r="AL3080" s="23">
        <f t="shared" si="2260"/>
        <v>0</v>
      </c>
      <c r="AM3080" s="23">
        <f t="shared" si="2261"/>
        <v>0</v>
      </c>
      <c r="AN3080" s="16">
        <f t="shared" si="2251"/>
        <v>0</v>
      </c>
      <c r="AO3080" s="23">
        <f t="shared" si="2252"/>
        <v>0</v>
      </c>
      <c r="AP3080" s="22">
        <f t="shared" si="2253"/>
        <v>0</v>
      </c>
      <c r="AQ3080" s="30">
        <f t="shared" si="2236"/>
        <v>22357842291.924007</v>
      </c>
      <c r="AR3080" s="28">
        <f t="shared" si="2237"/>
        <v>10995901507.101875</v>
      </c>
      <c r="AS3080" s="25">
        <f t="shared" si="2238"/>
        <v>200337590.02425668</v>
      </c>
      <c r="AT3080" s="32">
        <f t="shared" si="2239"/>
        <v>15168.490734825207</v>
      </c>
      <c r="AU3080" s="23">
        <f t="shared" si="2240"/>
        <v>15168.490734825207</v>
      </c>
      <c r="AV3080" s="22">
        <f t="shared" si="2241"/>
        <v>3254633530.8392553</v>
      </c>
      <c r="AW3080" s="31">
        <f t="shared" si="2254"/>
        <v>14885109842.760353</v>
      </c>
      <c r="AX3080" s="21"/>
      <c r="AY3080" s="21"/>
      <c r="AZ3080" s="21"/>
      <c r="BA3080" s="21"/>
    </row>
    <row r="3081" spans="1:53" x14ac:dyDescent="0.25">
      <c r="A3081">
        <f t="shared" si="2262"/>
        <v>854</v>
      </c>
      <c r="B3081" t="s">
        <v>6</v>
      </c>
      <c r="C3081" s="27">
        <f t="shared" si="2219"/>
        <v>0</v>
      </c>
      <c r="D3081" s="27">
        <f t="shared" si="2242"/>
        <v>0</v>
      </c>
      <c r="E3081" s="27" t="b">
        <f t="shared" si="2218"/>
        <v>1</v>
      </c>
      <c r="F3081" s="29">
        <f t="shared" si="2220"/>
        <v>0</v>
      </c>
      <c r="G3081" s="27">
        <f t="shared" si="2243"/>
        <v>0</v>
      </c>
      <c r="H3081" s="22">
        <f t="shared" si="2221"/>
        <v>33621781866.861374</v>
      </c>
      <c r="I3081" s="23">
        <f t="shared" si="2222"/>
        <v>132580106.5049091</v>
      </c>
      <c r="J3081" s="23">
        <f t="shared" si="2223"/>
        <v>1086</v>
      </c>
      <c r="K3081" s="19">
        <f t="shared" si="2244"/>
        <v>225.0831931027827</v>
      </c>
      <c r="L3081" s="16">
        <f t="shared" si="2224"/>
        <v>231.91353050874818</v>
      </c>
      <c r="M3081" s="23">
        <f>M3080-IF($B3081="B",(Percent_Rent_In_Elsies*2.49%/12 * H3080)/K3080,0)+IF($B3081="D",N3081,0)+IF(B3081="D",AK3080)+IF(B3081="C",F3080*90%)-(Y3081-Y3080)-IF($B3081="A",Q3080/K3080) + IF($B3081="A",Q3080/K3080)</f>
        <v>-52790009.097383134</v>
      </c>
      <c r="N3081" s="23">
        <f t="shared" si="2225"/>
        <v>0</v>
      </c>
      <c r="O3081" s="22">
        <f t="shared" si="2226"/>
        <v>0</v>
      </c>
      <c r="P3081" s="22">
        <f t="shared" si="2257"/>
        <v>0</v>
      </c>
      <c r="Q3081" s="22">
        <f t="shared" si="2258"/>
        <v>0</v>
      </c>
      <c r="R3081" s="22">
        <f t="shared" si="2227"/>
        <v>410383513.96316075</v>
      </c>
      <c r="S3081" s="16">
        <f t="shared" si="2264"/>
        <v>0</v>
      </c>
      <c r="T3081" s="15">
        <f t="shared" si="2228"/>
        <v>0</v>
      </c>
      <c r="U3081" s="23">
        <f t="shared" si="2245"/>
        <v>1823252.5863259898</v>
      </c>
      <c r="V3081" s="23">
        <f t="shared" si="2246"/>
        <v>0</v>
      </c>
      <c r="W3081" s="23">
        <f t="shared" si="2259"/>
        <v>0</v>
      </c>
      <c r="X3081" s="23">
        <f t="shared" si="2247"/>
        <v>40352786.370528147</v>
      </c>
      <c r="Y3081" s="23">
        <f t="shared" si="2229"/>
        <v>13825559.361691331</v>
      </c>
      <c r="Z3081" s="3">
        <f t="shared" si="2230"/>
        <v>0</v>
      </c>
      <c r="AA3081" s="23">
        <f t="shared" si="2231"/>
        <v>66874687.053066276</v>
      </c>
      <c r="AB3081" s="26">
        <f t="shared" si="2248"/>
        <v>70086276.274228603</v>
      </c>
      <c r="AC3081" s="23">
        <f t="shared" si="2249"/>
        <v>74889487.274228647</v>
      </c>
      <c r="AD3081" s="23">
        <f t="shared" si="2255"/>
        <v>4803211</v>
      </c>
      <c r="AE3081" s="24">
        <f t="shared" si="2263"/>
        <v>70086276.274228647</v>
      </c>
      <c r="AF3081" s="3">
        <f t="shared" si="2250"/>
        <v>0</v>
      </c>
      <c r="AG3081" s="2">
        <f t="shared" si="2232"/>
        <v>0</v>
      </c>
      <c r="AH3081" s="2">
        <f t="shared" si="2233"/>
        <v>191.88796240398582</v>
      </c>
      <c r="AI3081" s="23">
        <f t="shared" si="2256"/>
        <v>10751691499.75248</v>
      </c>
      <c r="AJ3081" s="23">
        <f t="shared" si="2234"/>
        <v>6219.922423797766</v>
      </c>
      <c r="AK3081" s="23">
        <f t="shared" si="2235"/>
        <v>0</v>
      </c>
      <c r="AL3081" s="23">
        <f t="shared" si="2260"/>
        <v>0</v>
      </c>
      <c r="AM3081" s="23">
        <f t="shared" si="2261"/>
        <v>0</v>
      </c>
      <c r="AN3081" s="16">
        <f t="shared" si="2251"/>
        <v>0</v>
      </c>
      <c r="AO3081" s="23">
        <f t="shared" si="2252"/>
        <v>0</v>
      </c>
      <c r="AP3081" s="22">
        <f t="shared" si="2253"/>
        <v>0</v>
      </c>
      <c r="AQ3081" s="30">
        <f t="shared" si="2236"/>
        <v>22357842291.924007</v>
      </c>
      <c r="AR3081" s="28">
        <f t="shared" si="2237"/>
        <v>10995901507.101875</v>
      </c>
      <c r="AS3081" s="25">
        <f t="shared" si="2238"/>
        <v>200337590.02425668</v>
      </c>
      <c r="AT3081" s="32">
        <f t="shared" si="2239"/>
        <v>0</v>
      </c>
      <c r="AU3081" s="23">
        <f t="shared" si="2240"/>
        <v>0</v>
      </c>
      <c r="AV3081" s="22">
        <f t="shared" si="2241"/>
        <v>3254633530.8392553</v>
      </c>
      <c r="AW3081" s="31">
        <f t="shared" si="2254"/>
        <v>14861256141.928547</v>
      </c>
    </row>
    <row r="3082" spans="1:53" x14ac:dyDescent="0.25">
      <c r="A3082">
        <f t="shared" si="2262"/>
        <v>854</v>
      </c>
      <c r="B3082" t="s">
        <v>7</v>
      </c>
      <c r="C3082" s="27">
        <f t="shared" si="2219"/>
        <v>0</v>
      </c>
      <c r="D3082" s="27">
        <f t="shared" si="2242"/>
        <v>0</v>
      </c>
      <c r="E3082" s="27" t="b">
        <f t="shared" ref="E3082:E3145" si="2265">IF(OR(I3082&gt;Max_Parcels, AI3082&gt;8000000000),TRUE,FALSE)</f>
        <v>1</v>
      </c>
      <c r="F3082" s="29">
        <f t="shared" si="2220"/>
        <v>0</v>
      </c>
      <c r="G3082" s="27">
        <f t="shared" si="2243"/>
        <v>0</v>
      </c>
      <c r="H3082" s="22">
        <f t="shared" si="2221"/>
        <v>33621781866.861374</v>
      </c>
      <c r="I3082" s="23">
        <f t="shared" si="2222"/>
        <v>132580106.5049091</v>
      </c>
      <c r="J3082" s="23">
        <f t="shared" si="2223"/>
        <v>1086</v>
      </c>
      <c r="K3082" s="19">
        <f t="shared" si="2244"/>
        <v>225.0831931027827</v>
      </c>
      <c r="L3082" s="16">
        <f t="shared" si="2224"/>
        <v>231.91353050874818</v>
      </c>
      <c r="M3082" s="23">
        <f>M3081-IF($B3082="B",(Percent_Rent_In_Elsies*2.49%/12 * H3081)/K3081,0)+IF($B3082="D",N3082,0)+IF(B3082="D",AK3081)+IF(B3082="C",F3081*90%)-(Y3082-Y3081)-IF($B3082="A",Q3081/K3081) + IF($B3082="A",Q3081/K3081)</f>
        <v>-52944985.567220844</v>
      </c>
      <c r="N3082" s="23">
        <f t="shared" si="2225"/>
        <v>0</v>
      </c>
      <c r="O3082" s="22">
        <f t="shared" si="2226"/>
        <v>0</v>
      </c>
      <c r="P3082" s="22">
        <f t="shared" si="2257"/>
        <v>0</v>
      </c>
      <c r="Q3082" s="22">
        <f t="shared" si="2258"/>
        <v>0</v>
      </c>
      <c r="R3082" s="22">
        <f t="shared" si="2227"/>
        <v>376184887.799564</v>
      </c>
      <c r="S3082" s="16">
        <f t="shared" si="2264"/>
        <v>34198626.163596727</v>
      </c>
      <c r="T3082" s="15">
        <f t="shared" si="2228"/>
        <v>0</v>
      </c>
      <c r="U3082" s="23">
        <f t="shared" si="2245"/>
        <v>1671314.8707988239</v>
      </c>
      <c r="V3082" s="23">
        <f t="shared" si="2246"/>
        <v>151937.71552716583</v>
      </c>
      <c r="W3082" s="23">
        <f t="shared" si="2259"/>
        <v>0</v>
      </c>
      <c r="X3082" s="23">
        <f t="shared" si="2247"/>
        <v>40352786.370528147</v>
      </c>
      <c r="Y3082" s="23">
        <f t="shared" si="2229"/>
        <v>13825559.361691331</v>
      </c>
      <c r="Z3082" s="3">
        <f t="shared" si="2230"/>
        <v>0</v>
      </c>
      <c r="AA3082" s="23">
        <f t="shared" si="2231"/>
        <v>66874687.053066276</v>
      </c>
      <c r="AB3082" s="26">
        <f t="shared" si="2248"/>
        <v>70086276.274228618</v>
      </c>
      <c r="AC3082" s="23">
        <f t="shared" si="2249"/>
        <v>74889487.274228647</v>
      </c>
      <c r="AD3082" s="23">
        <f t="shared" si="2255"/>
        <v>4803211</v>
      </c>
      <c r="AE3082" s="24">
        <f t="shared" si="2263"/>
        <v>70086276.274228647</v>
      </c>
      <c r="AF3082" s="3">
        <f t="shared" si="2250"/>
        <v>0</v>
      </c>
      <c r="AG3082" s="2">
        <f t="shared" si="2232"/>
        <v>0</v>
      </c>
      <c r="AH3082" s="2">
        <f t="shared" si="2233"/>
        <v>191.88796240398582</v>
      </c>
      <c r="AI3082" s="23">
        <f t="shared" si="2256"/>
        <v>10751691499.75248</v>
      </c>
      <c r="AJ3082" s="23">
        <f t="shared" si="2234"/>
        <v>6219.922423797766</v>
      </c>
      <c r="AK3082" s="23">
        <f t="shared" si="2235"/>
        <v>0</v>
      </c>
      <c r="AL3082" s="23">
        <f t="shared" si="2260"/>
        <v>8151645.4496555328</v>
      </c>
      <c r="AM3082" s="23">
        <f t="shared" si="2261"/>
        <v>7605390348.4742203</v>
      </c>
      <c r="AN3082" s="16">
        <f t="shared" si="2251"/>
        <v>0</v>
      </c>
      <c r="AO3082" s="23">
        <f t="shared" si="2252"/>
        <v>154976.46983770918</v>
      </c>
      <c r="AP3082" s="22">
        <f t="shared" si="2253"/>
        <v>34882598.686868675</v>
      </c>
      <c r="AQ3082" s="30">
        <f t="shared" si="2236"/>
        <v>22427310987.208908</v>
      </c>
      <c r="AR3082" s="28">
        <f t="shared" si="2237"/>
        <v>11030487603.699905</v>
      </c>
      <c r="AS3082" s="25">
        <f t="shared" si="2238"/>
        <v>200337590.02425668</v>
      </c>
      <c r="AT3082" s="32">
        <f t="shared" si="2239"/>
        <v>0</v>
      </c>
      <c r="AU3082" s="23">
        <f t="shared" si="2240"/>
        <v>0</v>
      </c>
      <c r="AV3082" s="22">
        <f t="shared" si="2241"/>
        <v>3254633530.8392553</v>
      </c>
      <c r="AW3082" s="31">
        <f t="shared" si="2254"/>
        <v>14930724837.213446</v>
      </c>
    </row>
    <row r="3083" spans="1:53" s="21" customFormat="1" x14ac:dyDescent="0.25">
      <c r="A3083">
        <f t="shared" si="2262"/>
        <v>854</v>
      </c>
      <c r="B3083" t="s">
        <v>8</v>
      </c>
      <c r="C3083" s="27">
        <f t="shared" ref="C3083:C3146" si="2266">IF(E3082 = TRUE, 0, IF(AND($B3083="A",P3082&gt;0),P3082,0)+IFERROR(IF($B3083="A",Percent_Elsies*95%*AN3079),0))</f>
        <v>0</v>
      </c>
      <c r="D3083" s="27">
        <f t="shared" si="2242"/>
        <v>0</v>
      </c>
      <c r="E3083" s="27" t="b">
        <f t="shared" si="2265"/>
        <v>1</v>
      </c>
      <c r="F3083" s="29">
        <f t="shared" ref="F3083:F3146" si="2267">D3083/K3083</f>
        <v>0</v>
      </c>
      <c r="G3083" s="27">
        <f t="shared" si="2243"/>
        <v>0</v>
      </c>
      <c r="H3083" s="22">
        <f t="shared" ref="H3083:H3146" si="2268">(H3082*K3083/K3082+G3083+D3083)*IF(B3083="A",(1+Inflation_Rate/12),1)</f>
        <v>33621781866.861374</v>
      </c>
      <c r="I3083" s="23">
        <f t="shared" ref="I3083:I3146" si="2269">I3082+(G3083+D3083)/L3083</f>
        <v>132580106.5049091</v>
      </c>
      <c r="J3083" s="23">
        <f t="shared" ref="J3083:J3146" si="2270">J3082+IF(AND($B3083="A",M3083&lt;0,AR3082&gt;0,E3082=FALSE),MIN(_xlfn.FLOOR.MATH(1 + (-M3083*2)/(Buy_On_Revalue)),30),0)</f>
        <v>1086</v>
      </c>
      <c r="K3083" s="19">
        <f t="shared" si="2244"/>
        <v>225.0831931027827</v>
      </c>
      <c r="L3083" s="16">
        <f t="shared" ref="L3083:L3146" si="2271">(L3082/K3082)*K3083*IF(B3083="A",(1+Inflation_Rate/12),1)</f>
        <v>231.91353050874818</v>
      </c>
      <c r="M3083" s="23">
        <f>M3082-IF($B3083="B",(Percent_Rent_In_Elsies*2.49%/12 * H3082)/K3082,0)+IF($B3083="D",N3083,0)+IF(B3083="D",AK3082)+IF(B3083="C",F3082*90%)-(Y3083-Y3082)-IF($B3083="A",Q3082/K3082) + IF($B3083="A",Q3082/K3082)</f>
        <v>-52944985.567220844</v>
      </c>
      <c r="N3083" s="23">
        <f t="shared" ref="N3083:N3146" si="2272">IF(B3083="D", IF(V3082&gt;(Percent_Elsies*(S3082+V3082)),V3082-(Percent_Elsies)*(S3082+V3082),0),0)</f>
        <v>0</v>
      </c>
      <c r="O3083" s="22">
        <f t="shared" ref="O3083:O3146" si="2273">IF(B3083="D",IF(S3082&gt;Percent_Dollars*(S3082+V3082),S3082-(Percent_Dollars*(S3082+V3082)),0),0)</f>
        <v>0</v>
      </c>
      <c r="P3083" s="22">
        <f t="shared" si="2257"/>
        <v>0</v>
      </c>
      <c r="Q3083" s="22">
        <f t="shared" si="2258"/>
        <v>0</v>
      </c>
      <c r="R3083" s="22">
        <f t="shared" ref="R3083:R3146" si="2274">R3082+IF($B3083="B",5%*AN3083,0)-IF(B3083="B",R3082/12,0)+IF($B3083="C", AP3082,0)</f>
        <v>411067486.48643267</v>
      </c>
      <c r="S3083" s="16">
        <f t="shared" si="2264"/>
        <v>34198626.163596727</v>
      </c>
      <c r="T3083" s="15">
        <f t="shared" ref="T3083:T3146" si="2275">IF($B3083="E",0,T3082+IF(B3083="B", Percent_Dollars*95%*AN3083,0)  + IF($B3083="D",N3083*MM_Bottom*K3083)+IF($B3083="D",S3082-O3083))</f>
        <v>0</v>
      </c>
      <c r="U3083" s="23">
        <f t="shared" si="2245"/>
        <v>1826291.340636533</v>
      </c>
      <c r="V3083" s="23">
        <f t="shared" si="2246"/>
        <v>151937.71552716583</v>
      </c>
      <c r="W3083" s="23">
        <f t="shared" si="2259"/>
        <v>0</v>
      </c>
      <c r="X3083" s="23">
        <f t="shared" si="2247"/>
        <v>40352786.370528147</v>
      </c>
      <c r="Y3083" s="23">
        <f t="shared" ref="Y3083:Y3146" si="2276">50%*$H$10*(AS3082/$AS$10)*((4/3)/12+2.49%/4)</f>
        <v>13825559.361691331</v>
      </c>
      <c r="Z3083" s="3">
        <f t="shared" ref="Z3083:Z3146" si="2277">IF($B3083="E",W3082*3.5%/Percent_Elsies,0)</f>
        <v>0</v>
      </c>
      <c r="AA3083" s="23">
        <f t="shared" ref="AA3083:AA3146" si="2278">AA3082+IF($B3083="E",W3082*52.5%/Percent_Elsies,0)-IF($B3083="D",AK3082)</f>
        <v>66874687.053066276</v>
      </c>
      <c r="AB3083" s="26">
        <f t="shared" si="2248"/>
        <v>70086276.274228603</v>
      </c>
      <c r="AC3083" s="23">
        <f t="shared" si="2249"/>
        <v>74889487.274228647</v>
      </c>
      <c r="AD3083" s="23">
        <f t="shared" si="2255"/>
        <v>4803211</v>
      </c>
      <c r="AE3083" s="24">
        <f t="shared" si="2263"/>
        <v>70086276.274228647</v>
      </c>
      <c r="AF3083" s="3">
        <f t="shared" si="2250"/>
        <v>1E-4</v>
      </c>
      <c r="AG3083" s="2">
        <f t="shared" ref="AG3083:AG3146" si="2279">IF($B3083="E",(Z3083/AF3081)*12,0)</f>
        <v>0</v>
      </c>
      <c r="AH3083" s="2">
        <f t="shared" ref="AH3083:AH3146" si="2280">40%*H3083/AE3083</f>
        <v>191.88796240398582</v>
      </c>
      <c r="AI3083" s="23">
        <f t="shared" si="2256"/>
        <v>10751691499.75248</v>
      </c>
      <c r="AJ3083" s="23">
        <f t="shared" ref="AJ3083:AJ3146" si="2281">AJ3082*K3082/K3083</f>
        <v>6219.922423797766</v>
      </c>
      <c r="AK3083" s="23">
        <f t="shared" ref="AK3083:AK3146" si="2282">IF($B3083="C",((37/25)*1000/K3083)*AI3083/1000000 - AM3082/1000000,0)</f>
        <v>63090.707393338656</v>
      </c>
      <c r="AL3083" s="23">
        <f t="shared" si="2260"/>
        <v>0</v>
      </c>
      <c r="AM3083" s="23">
        <f t="shared" si="2261"/>
        <v>0</v>
      </c>
      <c r="AN3083" s="16">
        <f t="shared" si="2251"/>
        <v>0</v>
      </c>
      <c r="AO3083" s="23">
        <f t="shared" si="2252"/>
        <v>0</v>
      </c>
      <c r="AP3083" s="22">
        <f t="shared" si="2253"/>
        <v>0</v>
      </c>
      <c r="AQ3083" s="30">
        <f t="shared" ref="AQ3083:AQ3146" si="2283">(AQ3082+IF($B3083="B",AN3083*(5%+95%*Percent_Dollars))+IFERROR(IF($B3083="A",AN3079*95%*Percent_Elsies),0)+IF($B3083="B",D3083)+AP3083+IF($B3083="B",(Percent_Rent_In_Elsies*2.49%*H3082/12)*MM_Top,0)-IF($B3083="C",F3082*MM_Bottom*K3083*65%)) + IF($B3083="A",Q3082*(MM_Top - MM_Bottom)) - IF($B3083="A",Q3082)</f>
        <v>22427310987.208908</v>
      </c>
      <c r="AR3083" s="28">
        <f t="shared" ref="AR3083:AR3146" si="2284">(AR3082+IF($B3083="B",((Percent_Rent_In_Elsies)*2.49%*H3082/12)*MM_Top,0)-IF($B3083="D",N3083*MM_Bottom*K3083)-IF($B3083="C",F3082*MM_Bottom*K3083*65%)) + IF($B3083="A",Q3082*(MM_Top - MM_Bottom))</f>
        <v>11030487603.699905</v>
      </c>
      <c r="AS3083" s="25">
        <f t="shared" ref="AS3083:AS3146" si="2285">AS3082+G3083+D3083</f>
        <v>200337590.02425668</v>
      </c>
      <c r="AT3083" s="32">
        <f t="shared" ref="AT3083:AT3146" si="2286">IF($B3083="E",W3082*7%/Percent_Elsies,0)</f>
        <v>0</v>
      </c>
      <c r="AU3083" s="23">
        <f t="shared" ref="AU3083:AU3146" si="2287">IF($B3083="E",W3082*7%/Percent_Elsies,0)</f>
        <v>0</v>
      </c>
      <c r="AV3083" s="22">
        <f t="shared" ref="AV3083:AV3146" si="2288">AV3082+IF($B3083="E",T3082*30%/Percent_Dollars)</f>
        <v>3254633530.8392553</v>
      </c>
      <c r="AW3083" s="31">
        <f t="shared" si="2254"/>
        <v>14930724837.213446</v>
      </c>
      <c r="AX3083"/>
      <c r="AY3083"/>
      <c r="AZ3083"/>
      <c r="BA3083"/>
    </row>
    <row r="3084" spans="1:53" s="21" customFormat="1" x14ac:dyDescent="0.25">
      <c r="A3084">
        <f t="shared" si="2262"/>
        <v>854</v>
      </c>
      <c r="B3084" t="s">
        <v>9</v>
      </c>
      <c r="C3084" s="27">
        <f t="shared" si="2266"/>
        <v>0</v>
      </c>
      <c r="D3084" s="27">
        <f t="shared" ref="D3084:D3147" si="2289">IF(AND($B3084="B",M3084&lt;0,AR3083&gt;0,E3083=FALSE),MIN(AR3083,Buy_On_Revalue*K3084*(J3083-J3082)),0)</f>
        <v>0</v>
      </c>
      <c r="E3084" s="27" t="b">
        <f t="shared" si="2265"/>
        <v>1</v>
      </c>
      <c r="F3084" s="29">
        <f t="shared" si="2267"/>
        <v>0</v>
      </c>
      <c r="G3084" s="27">
        <f t="shared" ref="G3084:G3147" si="2290">C3084</f>
        <v>0</v>
      </c>
      <c r="H3084" s="22">
        <f t="shared" si="2268"/>
        <v>33621781866.861374</v>
      </c>
      <c r="I3084" s="23">
        <f t="shared" si="2269"/>
        <v>132580106.5049091</v>
      </c>
      <c r="J3084" s="23">
        <f t="shared" si="2270"/>
        <v>1086</v>
      </c>
      <c r="K3084" s="19">
        <f t="shared" ref="K3084:K3147" si="2291">IF(J3084-J3083 &gt; 0,K3083*(1+0.005)^(J3084-J3083),K3083)</f>
        <v>225.0831931027827</v>
      </c>
      <c r="L3084" s="16">
        <f t="shared" si="2271"/>
        <v>231.91353050874818</v>
      </c>
      <c r="M3084" s="23">
        <f>M3083-IF($B3084="B",(Percent_Rent_In_Elsies*2.49%/12 * H3083)/K3083,0)+IF($B3084="D",N3084,0)+IF(B3084="D",AK3083)+IF(B3084="C",F3083*90%)-(Y3084-Y3083)-IF($B3084="A",Q3083/K3083) + IF($B3084="A",Q3083/K3083)</f>
        <v>-52881894.859827504</v>
      </c>
      <c r="N3084" s="23">
        <f t="shared" si="2272"/>
        <v>0</v>
      </c>
      <c r="O3084" s="22">
        <f t="shared" si="2273"/>
        <v>23893456.999859557</v>
      </c>
      <c r="P3084" s="22">
        <f t="shared" si="2257"/>
        <v>0</v>
      </c>
      <c r="Q3084" s="22">
        <f t="shared" si="2258"/>
        <v>0</v>
      </c>
      <c r="R3084" s="22">
        <f t="shared" si="2274"/>
        <v>411067486.48643267</v>
      </c>
      <c r="S3084" s="16">
        <f t="shared" si="2264"/>
        <v>0</v>
      </c>
      <c r="T3084" s="15">
        <f t="shared" si="2275"/>
        <v>10305169.16373717</v>
      </c>
      <c r="U3084" s="23">
        <f t="shared" ref="U3084:U3147" si="2292">U3083-IF($B3084="B",U3083/12)+IF($B3084="C",AO3083)+IF(B3084="C",F3083*10%)</f>
        <v>1826291.340636533</v>
      </c>
      <c r="V3084" s="23">
        <f t="shared" ref="V3084:V3147" si="2293">IF($B3084="D", 0, V3083+IF($B3084="B",U3083/12,0))</f>
        <v>0</v>
      </c>
      <c r="W3084" s="23">
        <f t="shared" si="2259"/>
        <v>151937.71552716583</v>
      </c>
      <c r="X3084" s="23">
        <f t="shared" ref="X3084:X3147" si="2294">X3083+IFERROR(IF($B3084="A",Z3083,0),0)  + AT3083 + AU3083 - IF($B3084="A",Q3083/K3083)</f>
        <v>40352786.370528147</v>
      </c>
      <c r="Y3084" s="23">
        <f t="shared" si="2276"/>
        <v>13825559.361691331</v>
      </c>
      <c r="Z3084" s="3">
        <f t="shared" si="2277"/>
        <v>0</v>
      </c>
      <c r="AA3084" s="23">
        <f t="shared" si="2278"/>
        <v>66811596.345672935</v>
      </c>
      <c r="AB3084" s="26">
        <f t="shared" ref="AB3084:AB3147" si="2295">M3084+SUM(U3084:AA3084)+AO3084+AT3084+AU3084</f>
        <v>70086276.274228618</v>
      </c>
      <c r="AC3084" s="23">
        <f t="shared" ref="AC3084:AC3147" si="2296">AC3083+G3084+IF($B3084="C",F3083)</f>
        <v>74889487.274228647</v>
      </c>
      <c r="AD3084" s="23">
        <f t="shared" si="2255"/>
        <v>4803211</v>
      </c>
      <c r="AE3084" s="24">
        <f t="shared" si="2263"/>
        <v>70086276.274228647</v>
      </c>
      <c r="AF3084" s="3">
        <f t="shared" ref="AF3084:AF3147" si="2297">IF($B3084="C",MAX(AE3084-AA3084-Y3084-U3084-V3084-W3084-AO3084-AT3084-AU3084,0.0001),0)</f>
        <v>0</v>
      </c>
      <c r="AG3084" s="2">
        <f t="shared" si="2279"/>
        <v>0</v>
      </c>
      <c r="AH3084" s="2">
        <f t="shared" si="2280"/>
        <v>191.88796240398582</v>
      </c>
      <c r="AI3084" s="23">
        <f t="shared" si="2256"/>
        <v>10741548172.698759</v>
      </c>
      <c r="AJ3084" s="23">
        <f t="shared" si="2281"/>
        <v>6219.922423797766</v>
      </c>
      <c r="AK3084" s="23">
        <f t="shared" si="2282"/>
        <v>0</v>
      </c>
      <c r="AL3084" s="23">
        <f t="shared" si="2260"/>
        <v>0</v>
      </c>
      <c r="AM3084" s="23">
        <f t="shared" si="2261"/>
        <v>0</v>
      </c>
      <c r="AN3084" s="16">
        <f t="shared" ref="AN3084:AN3147" si="2298">IF($B3084="B",(G3078)/2,0)</f>
        <v>0</v>
      </c>
      <c r="AO3084" s="23">
        <f t="shared" ref="AO3084:AO3147" si="2299">IF($B3084="B",(Percent_Rent_In_Elsies*2.49%/12*H3083)/K3083,0)</f>
        <v>0</v>
      </c>
      <c r="AP3084" s="22">
        <f t="shared" ref="AP3084:AP3147" si="2300">IF($B3084="B",(1-Percent_Rent_In_Elsies)*2.49%*H3083/12,0)</f>
        <v>0</v>
      </c>
      <c r="AQ3084" s="30">
        <f t="shared" si="2283"/>
        <v>22427310987.208908</v>
      </c>
      <c r="AR3084" s="28">
        <f t="shared" si="2284"/>
        <v>11030487603.699905</v>
      </c>
      <c r="AS3084" s="25">
        <f t="shared" si="2285"/>
        <v>200337590.02425668</v>
      </c>
      <c r="AT3084" s="32">
        <f t="shared" si="2286"/>
        <v>0</v>
      </c>
      <c r="AU3084" s="23">
        <f t="shared" si="2287"/>
        <v>0</v>
      </c>
      <c r="AV3084" s="22">
        <f t="shared" si="2288"/>
        <v>3254633530.8392553</v>
      </c>
      <c r="AW3084" s="31">
        <f t="shared" ref="AW3084:AW3147" si="2301">SUM(AR3084:AS3084)+AV3084 +SUM(O3084:T3084)+AP3084</f>
        <v>14930724837.213446</v>
      </c>
      <c r="AX3084"/>
      <c r="AY3084"/>
      <c r="AZ3084"/>
      <c r="BA3084"/>
    </row>
    <row r="3085" spans="1:53" x14ac:dyDescent="0.25">
      <c r="A3085" s="21">
        <f t="shared" si="2262"/>
        <v>854</v>
      </c>
      <c r="B3085" s="21" t="s">
        <v>28</v>
      </c>
      <c r="C3085" s="27">
        <f t="shared" si="2266"/>
        <v>0</v>
      </c>
      <c r="D3085" s="27">
        <f t="shared" si="2289"/>
        <v>0</v>
      </c>
      <c r="E3085" s="27" t="b">
        <f t="shared" si="2265"/>
        <v>1</v>
      </c>
      <c r="F3085" s="29">
        <f t="shared" si="2267"/>
        <v>0</v>
      </c>
      <c r="G3085" s="27">
        <f t="shared" si="2290"/>
        <v>0</v>
      </c>
      <c r="H3085" s="22">
        <f t="shared" si="2268"/>
        <v>33621781866.861374</v>
      </c>
      <c r="I3085" s="23">
        <f t="shared" si="2269"/>
        <v>132580106.5049091</v>
      </c>
      <c r="J3085" s="23">
        <f t="shared" si="2270"/>
        <v>1086</v>
      </c>
      <c r="K3085" s="19">
        <f t="shared" si="2291"/>
        <v>225.0831931027827</v>
      </c>
      <c r="L3085" s="16">
        <f t="shared" si="2271"/>
        <v>231.91353050874818</v>
      </c>
      <c r="M3085" s="23">
        <f>M3084-IF($B3085="B",(Percent_Rent_In_Elsies*2.49%/12 * H3084)/K3084,0)+IF($B3085="D",N3085,0)+IF(B3085="D",AK3084)+IF(B3085="C",F3084*90%)-(Y3085-Y3084)-IF($B3085="A",Q3084/K3084) + IF($B3085="A",Q3084/K3084)</f>
        <v>-52881894.859827504</v>
      </c>
      <c r="N3085" s="23">
        <f t="shared" si="2272"/>
        <v>0</v>
      </c>
      <c r="O3085" s="22">
        <f t="shared" si="2273"/>
        <v>0</v>
      </c>
      <c r="P3085" s="22">
        <f t="shared" si="2257"/>
        <v>23893456.999859557</v>
      </c>
      <c r="Q3085" s="22">
        <f t="shared" si="2258"/>
        <v>0</v>
      </c>
      <c r="R3085" s="22">
        <f t="shared" si="2274"/>
        <v>411067486.48643267</v>
      </c>
      <c r="S3085" s="16">
        <f t="shared" si="2264"/>
        <v>0</v>
      </c>
      <c r="T3085" s="15">
        <f t="shared" si="2275"/>
        <v>0</v>
      </c>
      <c r="U3085" s="23">
        <f t="shared" si="2292"/>
        <v>1826291.340636533</v>
      </c>
      <c r="V3085" s="23">
        <f t="shared" si="2293"/>
        <v>0</v>
      </c>
      <c r="W3085" s="23">
        <f t="shared" si="2259"/>
        <v>0</v>
      </c>
      <c r="X3085" s="23">
        <f t="shared" si="2294"/>
        <v>40352786.370528147</v>
      </c>
      <c r="Y3085" s="23">
        <f t="shared" si="2276"/>
        <v>13825559.361691331</v>
      </c>
      <c r="Z3085" s="3">
        <f t="shared" si="2277"/>
        <v>7596.8857763582928</v>
      </c>
      <c r="AA3085" s="23">
        <f t="shared" si="2278"/>
        <v>66925549.63231831</v>
      </c>
      <c r="AB3085" s="26">
        <f t="shared" si="2295"/>
        <v>70086276.274228603</v>
      </c>
      <c r="AC3085" s="23">
        <f t="shared" si="2296"/>
        <v>74889487.274228647</v>
      </c>
      <c r="AD3085" s="23">
        <f t="shared" ref="AD3085:AD3148" si="2302">AD3084</f>
        <v>4803211</v>
      </c>
      <c r="AE3085" s="24">
        <f t="shared" si="2263"/>
        <v>70086276.274228647</v>
      </c>
      <c r="AF3085" s="3">
        <f t="shared" si="2297"/>
        <v>0</v>
      </c>
      <c r="AG3085" s="2">
        <f t="shared" si="2279"/>
        <v>911626293.1629951</v>
      </c>
      <c r="AH3085" s="2">
        <f t="shared" si="2280"/>
        <v>191.88796240398582</v>
      </c>
      <c r="AI3085" s="23">
        <f t="shared" ref="AI3085:AI3148" si="2303">AA3085/(AJ3085/1000000)</f>
        <v>10759868865.286402</v>
      </c>
      <c r="AJ3085" s="23">
        <f t="shared" si="2281"/>
        <v>6219.922423797766</v>
      </c>
      <c r="AK3085" s="23">
        <f t="shared" si="2282"/>
        <v>0</v>
      </c>
      <c r="AL3085" s="23">
        <f t="shared" si="2260"/>
        <v>0</v>
      </c>
      <c r="AM3085" s="23">
        <f t="shared" si="2261"/>
        <v>0</v>
      </c>
      <c r="AN3085" s="16">
        <f t="shared" si="2298"/>
        <v>0</v>
      </c>
      <c r="AO3085" s="23">
        <f t="shared" si="2299"/>
        <v>0</v>
      </c>
      <c r="AP3085" s="22">
        <f t="shared" si="2300"/>
        <v>0</v>
      </c>
      <c r="AQ3085" s="30">
        <f t="shared" si="2283"/>
        <v>22427310987.208908</v>
      </c>
      <c r="AR3085" s="28">
        <f t="shared" si="2284"/>
        <v>11030487603.699905</v>
      </c>
      <c r="AS3085" s="25">
        <f t="shared" si="2285"/>
        <v>200337590.02425668</v>
      </c>
      <c r="AT3085" s="32">
        <f t="shared" si="2286"/>
        <v>15193.771552716586</v>
      </c>
      <c r="AU3085" s="23">
        <f t="shared" si="2287"/>
        <v>15193.771552716586</v>
      </c>
      <c r="AV3085" s="22">
        <f t="shared" si="2288"/>
        <v>3264938700.0029926</v>
      </c>
      <c r="AW3085" s="31">
        <f t="shared" si="2301"/>
        <v>14930724837.213446</v>
      </c>
    </row>
    <row r="3086" spans="1:53" x14ac:dyDescent="0.25">
      <c r="A3086">
        <f t="shared" si="2262"/>
        <v>855</v>
      </c>
      <c r="B3086" t="s">
        <v>6</v>
      </c>
      <c r="C3086" s="27">
        <f t="shared" si="2266"/>
        <v>0</v>
      </c>
      <c r="D3086" s="27">
        <f t="shared" si="2289"/>
        <v>0</v>
      </c>
      <c r="E3086" s="27" t="b">
        <f t="shared" si="2265"/>
        <v>1</v>
      </c>
      <c r="F3086" s="29">
        <f t="shared" si="2267"/>
        <v>0</v>
      </c>
      <c r="G3086" s="27">
        <f t="shared" si="2290"/>
        <v>0</v>
      </c>
      <c r="H3086" s="22">
        <f t="shared" si="2268"/>
        <v>33677818169.972813</v>
      </c>
      <c r="I3086" s="23">
        <f t="shared" si="2269"/>
        <v>132580106.5049091</v>
      </c>
      <c r="J3086" s="23">
        <f t="shared" si="2270"/>
        <v>1086</v>
      </c>
      <c r="K3086" s="19">
        <f t="shared" si="2291"/>
        <v>225.0831931027827</v>
      </c>
      <c r="L3086" s="16">
        <f t="shared" si="2271"/>
        <v>232.30005305959611</v>
      </c>
      <c r="M3086" s="23">
        <f>M3085-IF($B3086="B",(Percent_Rent_In_Elsies*2.49%/12 * H3085)/K3085,0)+IF($B3086="D",N3086,0)+IF(B3086="D",AK3085)+IF(B3086="C",F3085*90%)-(Y3086-Y3085)-IF($B3086="A",Q3085/K3085) + IF($B3086="A",Q3085/K3085)</f>
        <v>-52881894.859827504</v>
      </c>
      <c r="N3086" s="23">
        <f t="shared" si="2272"/>
        <v>0</v>
      </c>
      <c r="O3086" s="22">
        <f t="shared" si="2273"/>
        <v>0</v>
      </c>
      <c r="P3086" s="22">
        <f t="shared" si="2257"/>
        <v>0</v>
      </c>
      <c r="Q3086" s="22">
        <f t="shared" si="2258"/>
        <v>0</v>
      </c>
      <c r="R3086" s="22">
        <f t="shared" si="2274"/>
        <v>411067486.48643267</v>
      </c>
      <c r="S3086" s="16">
        <f t="shared" si="2264"/>
        <v>0</v>
      </c>
      <c r="T3086" s="15">
        <f t="shared" si="2275"/>
        <v>0</v>
      </c>
      <c r="U3086" s="23">
        <f t="shared" si="2292"/>
        <v>1826291.340636533</v>
      </c>
      <c r="V3086" s="23">
        <f t="shared" si="2293"/>
        <v>0</v>
      </c>
      <c r="W3086" s="23">
        <f t="shared" si="2259"/>
        <v>0</v>
      </c>
      <c r="X3086" s="23">
        <f t="shared" si="2294"/>
        <v>40390770.799409941</v>
      </c>
      <c r="Y3086" s="23">
        <f t="shared" si="2276"/>
        <v>13825559.361691331</v>
      </c>
      <c r="Z3086" s="3">
        <f t="shared" si="2277"/>
        <v>0</v>
      </c>
      <c r="AA3086" s="23">
        <f t="shared" si="2278"/>
        <v>66925549.63231831</v>
      </c>
      <c r="AB3086" s="26">
        <f t="shared" si="2295"/>
        <v>70086276.274228618</v>
      </c>
      <c r="AC3086" s="23">
        <f t="shared" si="2296"/>
        <v>74889487.274228647</v>
      </c>
      <c r="AD3086" s="23">
        <f t="shared" si="2302"/>
        <v>4803211</v>
      </c>
      <c r="AE3086" s="24">
        <f t="shared" si="2263"/>
        <v>70086276.274228647</v>
      </c>
      <c r="AF3086" s="3">
        <f t="shared" si="2297"/>
        <v>0</v>
      </c>
      <c r="AG3086" s="2">
        <f t="shared" si="2279"/>
        <v>0</v>
      </c>
      <c r="AH3086" s="2">
        <f t="shared" si="2280"/>
        <v>192.20777567465916</v>
      </c>
      <c r="AI3086" s="23">
        <f t="shared" si="2303"/>
        <v>10759868865.286402</v>
      </c>
      <c r="AJ3086" s="23">
        <f t="shared" si="2281"/>
        <v>6219.922423797766</v>
      </c>
      <c r="AK3086" s="23">
        <f t="shared" si="2282"/>
        <v>0</v>
      </c>
      <c r="AL3086" s="23">
        <f t="shared" si="2260"/>
        <v>0</v>
      </c>
      <c r="AM3086" s="23">
        <f t="shared" si="2261"/>
        <v>0</v>
      </c>
      <c r="AN3086" s="16">
        <f t="shared" si="2298"/>
        <v>0</v>
      </c>
      <c r="AO3086" s="23">
        <f t="shared" si="2299"/>
        <v>0</v>
      </c>
      <c r="AP3086" s="22">
        <f t="shared" si="2300"/>
        <v>0</v>
      </c>
      <c r="AQ3086" s="30">
        <f t="shared" si="2283"/>
        <v>22427310987.208908</v>
      </c>
      <c r="AR3086" s="28">
        <f t="shared" si="2284"/>
        <v>11030487603.699905</v>
      </c>
      <c r="AS3086" s="25">
        <f t="shared" si="2285"/>
        <v>200337590.02425668</v>
      </c>
      <c r="AT3086" s="32">
        <f t="shared" si="2286"/>
        <v>0</v>
      </c>
      <c r="AU3086" s="23">
        <f t="shared" si="2287"/>
        <v>0</v>
      </c>
      <c r="AV3086" s="22">
        <f t="shared" si="2288"/>
        <v>3264938700.0029926</v>
      </c>
      <c r="AW3086" s="31">
        <f t="shared" si="2301"/>
        <v>14906831380.213587</v>
      </c>
    </row>
    <row r="3087" spans="1:53" x14ac:dyDescent="0.25">
      <c r="A3087">
        <f t="shared" si="2262"/>
        <v>855</v>
      </c>
      <c r="B3087" t="s">
        <v>7</v>
      </c>
      <c r="C3087" s="27">
        <f t="shared" si="2266"/>
        <v>0</v>
      </c>
      <c r="D3087" s="27">
        <f t="shared" si="2289"/>
        <v>0</v>
      </c>
      <c r="E3087" s="27" t="b">
        <f t="shared" si="2265"/>
        <v>1</v>
      </c>
      <c r="F3087" s="29">
        <f t="shared" si="2267"/>
        <v>0</v>
      </c>
      <c r="G3087" s="27">
        <f t="shared" si="2290"/>
        <v>0</v>
      </c>
      <c r="H3087" s="22">
        <f t="shared" si="2268"/>
        <v>33677818169.972813</v>
      </c>
      <c r="I3087" s="23">
        <f t="shared" si="2269"/>
        <v>132580106.5049091</v>
      </c>
      <c r="J3087" s="23">
        <f t="shared" si="2270"/>
        <v>1086</v>
      </c>
      <c r="K3087" s="19">
        <f t="shared" si="2291"/>
        <v>225.0831931027827</v>
      </c>
      <c r="L3087" s="16">
        <f t="shared" si="2271"/>
        <v>232.30005305959614</v>
      </c>
      <c r="M3087" s="23">
        <f>M3086-IF($B3087="B",(Percent_Rent_In_Elsies*2.49%/12 * H3086)/K3086,0)+IF($B3087="D",N3087,0)+IF(B3087="D",AK3086)+IF(B3087="C",F3086*90%)-(Y3087-Y3086)-IF($B3087="A",Q3086/K3086) + IF($B3087="A",Q3086/K3086)</f>
        <v>-53037129.623781607</v>
      </c>
      <c r="N3087" s="23">
        <f t="shared" si="2272"/>
        <v>0</v>
      </c>
      <c r="O3087" s="22">
        <f t="shared" si="2273"/>
        <v>0</v>
      </c>
      <c r="P3087" s="22">
        <f t="shared" ref="P3087:P3150" si="2304">IF(AG3087 &gt; Retail_Freeze_Above, O3086,0)</f>
        <v>0</v>
      </c>
      <c r="Q3087" s="22">
        <f t="shared" ref="Q3087:Q3150" si="2305">IF(AG3087&lt;=Retail_Freeze_Above,O3086,0)</f>
        <v>0</v>
      </c>
      <c r="R3087" s="22">
        <f t="shared" si="2274"/>
        <v>376811862.61256325</v>
      </c>
      <c r="S3087" s="16">
        <f t="shared" si="2264"/>
        <v>34255623.873869389</v>
      </c>
      <c r="T3087" s="15">
        <f t="shared" si="2275"/>
        <v>0</v>
      </c>
      <c r="U3087" s="23">
        <f t="shared" si="2292"/>
        <v>1674100.3955834885</v>
      </c>
      <c r="V3087" s="23">
        <f t="shared" si="2293"/>
        <v>152190.94505304442</v>
      </c>
      <c r="W3087" s="23">
        <f t="shared" ref="W3087:W3150" si="2306">IF($B3087="E",0,W3086+IF(B3087="D",V3086,0)+IF($B3087="A",G3087))-IF($B3087="D",N3087)+IF($B3087="A",Q3086/K3086)</f>
        <v>0</v>
      </c>
      <c r="X3087" s="23">
        <f t="shared" si="2294"/>
        <v>40390770.799409941</v>
      </c>
      <c r="Y3087" s="23">
        <f t="shared" si="2276"/>
        <v>13825559.361691331</v>
      </c>
      <c r="Z3087" s="3">
        <f t="shared" si="2277"/>
        <v>0</v>
      </c>
      <c r="AA3087" s="23">
        <f t="shared" si="2278"/>
        <v>66925549.63231831</v>
      </c>
      <c r="AB3087" s="26">
        <f t="shared" si="2295"/>
        <v>70086276.274228618</v>
      </c>
      <c r="AC3087" s="23">
        <f t="shared" si="2296"/>
        <v>74889487.274228647</v>
      </c>
      <c r="AD3087" s="23">
        <f t="shared" si="2302"/>
        <v>4803211</v>
      </c>
      <c r="AE3087" s="24">
        <f t="shared" si="2263"/>
        <v>70086276.274228647</v>
      </c>
      <c r="AF3087" s="3">
        <f t="shared" si="2297"/>
        <v>0</v>
      </c>
      <c r="AG3087" s="2">
        <f t="shared" si="2279"/>
        <v>0</v>
      </c>
      <c r="AH3087" s="2">
        <f t="shared" si="2280"/>
        <v>192.20777567465916</v>
      </c>
      <c r="AI3087" s="23">
        <f t="shared" si="2303"/>
        <v>10759868865.286402</v>
      </c>
      <c r="AJ3087" s="23">
        <f t="shared" si="2281"/>
        <v>6219.922423797766</v>
      </c>
      <c r="AK3087" s="23">
        <f t="shared" si="2282"/>
        <v>0</v>
      </c>
      <c r="AL3087" s="23">
        <f t="shared" si="2260"/>
        <v>8177365.5339221954</v>
      </c>
      <c r="AM3087" s="23">
        <f t="shared" si="2261"/>
        <v>7629386887.805048</v>
      </c>
      <c r="AN3087" s="16">
        <f t="shared" si="2298"/>
        <v>0</v>
      </c>
      <c r="AO3087" s="23">
        <f t="shared" si="2299"/>
        <v>155234.76395410538</v>
      </c>
      <c r="AP3087" s="22">
        <f t="shared" si="2300"/>
        <v>34940736.351346798</v>
      </c>
      <c r="AQ3087" s="30">
        <f t="shared" si="2283"/>
        <v>22496895463.652615</v>
      </c>
      <c r="AR3087" s="28">
        <f t="shared" si="2284"/>
        <v>11065131343.792265</v>
      </c>
      <c r="AS3087" s="25">
        <f t="shared" si="2285"/>
        <v>200337590.02425668</v>
      </c>
      <c r="AT3087" s="32">
        <f t="shared" si="2286"/>
        <v>0</v>
      </c>
      <c r="AU3087" s="23">
        <f t="shared" si="2287"/>
        <v>0</v>
      </c>
      <c r="AV3087" s="22">
        <f t="shared" si="2288"/>
        <v>3264938700.0029926</v>
      </c>
      <c r="AW3087" s="31">
        <f t="shared" si="2301"/>
        <v>14976415856.657293</v>
      </c>
    </row>
    <row r="3088" spans="1:53" x14ac:dyDescent="0.25">
      <c r="A3088">
        <f t="shared" si="2262"/>
        <v>855</v>
      </c>
      <c r="B3088" t="s">
        <v>8</v>
      </c>
      <c r="C3088" s="27">
        <f t="shared" si="2266"/>
        <v>0</v>
      </c>
      <c r="D3088" s="27">
        <f t="shared" si="2289"/>
        <v>0</v>
      </c>
      <c r="E3088" s="27" t="b">
        <f t="shared" si="2265"/>
        <v>1</v>
      </c>
      <c r="F3088" s="29">
        <f t="shared" si="2267"/>
        <v>0</v>
      </c>
      <c r="G3088" s="27">
        <f t="shared" si="2290"/>
        <v>0</v>
      </c>
      <c r="H3088" s="22">
        <f t="shared" si="2268"/>
        <v>33677818169.972813</v>
      </c>
      <c r="I3088" s="23">
        <f t="shared" si="2269"/>
        <v>132580106.5049091</v>
      </c>
      <c r="J3088" s="23">
        <f t="shared" si="2270"/>
        <v>1086</v>
      </c>
      <c r="K3088" s="19">
        <f t="shared" si="2291"/>
        <v>225.0831931027827</v>
      </c>
      <c r="L3088" s="16">
        <f t="shared" si="2271"/>
        <v>232.30005305959614</v>
      </c>
      <c r="M3088" s="23">
        <f>M3087-IF($B3088="B",(Percent_Rent_In_Elsies*2.49%/12 * H3087)/K3087,0)+IF($B3088="D",N3088,0)+IF(B3088="D",AK3087)+IF(B3088="C",F3087*90%)-(Y3088-Y3087)-IF($B3088="A",Q3087/K3087) + IF($B3088="A",Q3087/K3087)</f>
        <v>-53037129.623781607</v>
      </c>
      <c r="N3088" s="23">
        <f t="shared" si="2272"/>
        <v>0</v>
      </c>
      <c r="O3088" s="22">
        <f t="shared" si="2273"/>
        <v>0</v>
      </c>
      <c r="P3088" s="22">
        <f t="shared" si="2304"/>
        <v>0</v>
      </c>
      <c r="Q3088" s="22">
        <f t="shared" si="2305"/>
        <v>0</v>
      </c>
      <c r="R3088" s="22">
        <f t="shared" si="2274"/>
        <v>411752598.96391004</v>
      </c>
      <c r="S3088" s="16">
        <f t="shared" si="2264"/>
        <v>34255623.873869389</v>
      </c>
      <c r="T3088" s="15">
        <f t="shared" si="2275"/>
        <v>0</v>
      </c>
      <c r="U3088" s="23">
        <f t="shared" si="2292"/>
        <v>1829335.1595375938</v>
      </c>
      <c r="V3088" s="23">
        <f t="shared" si="2293"/>
        <v>152190.94505304442</v>
      </c>
      <c r="W3088" s="23">
        <f t="shared" si="2306"/>
        <v>0</v>
      </c>
      <c r="X3088" s="23">
        <f t="shared" si="2294"/>
        <v>40390770.799409941</v>
      </c>
      <c r="Y3088" s="23">
        <f t="shared" si="2276"/>
        <v>13825559.361691331</v>
      </c>
      <c r="Z3088" s="3">
        <f t="shared" si="2277"/>
        <v>0</v>
      </c>
      <c r="AA3088" s="23">
        <f t="shared" si="2278"/>
        <v>66925549.63231831</v>
      </c>
      <c r="AB3088" s="26">
        <f t="shared" si="2295"/>
        <v>70086276.274228618</v>
      </c>
      <c r="AC3088" s="23">
        <f t="shared" si="2296"/>
        <v>74889487.274228647</v>
      </c>
      <c r="AD3088" s="23">
        <f t="shared" si="2302"/>
        <v>4803211</v>
      </c>
      <c r="AE3088" s="24">
        <f t="shared" si="2263"/>
        <v>70086276.274228647</v>
      </c>
      <c r="AF3088" s="3">
        <f t="shared" si="2297"/>
        <v>1E-4</v>
      </c>
      <c r="AG3088" s="2">
        <f t="shared" si="2279"/>
        <v>0</v>
      </c>
      <c r="AH3088" s="2">
        <f t="shared" si="2280"/>
        <v>192.20777567465916</v>
      </c>
      <c r="AI3088" s="23">
        <f t="shared" si="2303"/>
        <v>10759868865.286402</v>
      </c>
      <c r="AJ3088" s="23">
        <f t="shared" si="2281"/>
        <v>6219.922423797766</v>
      </c>
      <c r="AK3088" s="23">
        <f t="shared" si="2282"/>
        <v>63120.479866359987</v>
      </c>
      <c r="AL3088" s="23">
        <f t="shared" ref="AL3088:AL3151" si="2307">IF($B3088="B",AI3088-AI3083,0)</f>
        <v>0</v>
      </c>
      <c r="AM3088" s="23">
        <f t="shared" si="2261"/>
        <v>0</v>
      </c>
      <c r="AN3088" s="16">
        <f t="shared" si="2298"/>
        <v>0</v>
      </c>
      <c r="AO3088" s="23">
        <f t="shared" si="2299"/>
        <v>0</v>
      </c>
      <c r="AP3088" s="22">
        <f t="shared" si="2300"/>
        <v>0</v>
      </c>
      <c r="AQ3088" s="30">
        <f t="shared" si="2283"/>
        <v>22496895463.652615</v>
      </c>
      <c r="AR3088" s="28">
        <f t="shared" si="2284"/>
        <v>11065131343.792265</v>
      </c>
      <c r="AS3088" s="25">
        <f t="shared" si="2285"/>
        <v>200337590.02425668</v>
      </c>
      <c r="AT3088" s="32">
        <f t="shared" si="2286"/>
        <v>0</v>
      </c>
      <c r="AU3088" s="23">
        <f t="shared" si="2287"/>
        <v>0</v>
      </c>
      <c r="AV3088" s="22">
        <f t="shared" si="2288"/>
        <v>3264938700.0029926</v>
      </c>
      <c r="AW3088" s="31">
        <f t="shared" si="2301"/>
        <v>14976415856.657293</v>
      </c>
    </row>
    <row r="3089" spans="1:53" x14ac:dyDescent="0.25">
      <c r="A3089" s="21">
        <f t="shared" si="2262"/>
        <v>855</v>
      </c>
      <c r="B3089" s="21" t="s">
        <v>9</v>
      </c>
      <c r="C3089" s="27">
        <f t="shared" si="2266"/>
        <v>0</v>
      </c>
      <c r="D3089" s="27">
        <f t="shared" si="2289"/>
        <v>0</v>
      </c>
      <c r="E3089" s="27" t="b">
        <f t="shared" si="2265"/>
        <v>1</v>
      </c>
      <c r="F3089" s="29">
        <f t="shared" si="2267"/>
        <v>0</v>
      </c>
      <c r="G3089" s="27">
        <f t="shared" si="2290"/>
        <v>0</v>
      </c>
      <c r="H3089" s="22">
        <f t="shared" si="2268"/>
        <v>33677818169.972813</v>
      </c>
      <c r="I3089" s="23">
        <f t="shared" si="2269"/>
        <v>132580106.5049091</v>
      </c>
      <c r="J3089" s="23">
        <f t="shared" si="2270"/>
        <v>1086</v>
      </c>
      <c r="K3089" s="19">
        <f t="shared" si="2291"/>
        <v>225.0831931027827</v>
      </c>
      <c r="L3089" s="16">
        <f t="shared" si="2271"/>
        <v>232.30005305959614</v>
      </c>
      <c r="M3089" s="23">
        <f>M3088-IF($B3089="B",(Percent_Rent_In_Elsies*2.49%/12 * H3088)/K3088,0)+IF($B3089="D",N3089,0)+IF(B3089="D",AK3088)+IF(B3089="C",F3088*90%)-(Y3089-Y3088)-IF($B3089="A",Q3088/K3088) + IF($B3089="A",Q3088/K3088)</f>
        <v>-52974009.143915243</v>
      </c>
      <c r="N3089" s="23">
        <f t="shared" si="2272"/>
        <v>0</v>
      </c>
      <c r="O3089" s="22">
        <f t="shared" si="2273"/>
        <v>23933279.42819266</v>
      </c>
      <c r="P3089" s="22">
        <f t="shared" si="2304"/>
        <v>0</v>
      </c>
      <c r="Q3089" s="22">
        <f t="shared" si="2305"/>
        <v>0</v>
      </c>
      <c r="R3089" s="22">
        <f t="shared" si="2274"/>
        <v>411752598.96391004</v>
      </c>
      <c r="S3089" s="16">
        <f t="shared" si="2264"/>
        <v>0</v>
      </c>
      <c r="T3089" s="15">
        <f t="shared" si="2275"/>
        <v>10322344.445676729</v>
      </c>
      <c r="U3089" s="23">
        <f t="shared" si="2292"/>
        <v>1829335.1595375938</v>
      </c>
      <c r="V3089" s="23">
        <f t="shared" si="2293"/>
        <v>0</v>
      </c>
      <c r="W3089" s="23">
        <f t="shared" si="2306"/>
        <v>152190.94505304442</v>
      </c>
      <c r="X3089" s="23">
        <f t="shared" si="2294"/>
        <v>40390770.799409941</v>
      </c>
      <c r="Y3089" s="23">
        <f t="shared" si="2276"/>
        <v>13825559.361691331</v>
      </c>
      <c r="Z3089" s="3">
        <f t="shared" si="2277"/>
        <v>0</v>
      </c>
      <c r="AA3089" s="23">
        <f t="shared" si="2278"/>
        <v>66862429.152451947</v>
      </c>
      <c r="AB3089" s="26">
        <f t="shared" si="2295"/>
        <v>70086276.274228632</v>
      </c>
      <c r="AC3089" s="23">
        <f t="shared" si="2296"/>
        <v>74889487.274228647</v>
      </c>
      <c r="AD3089" s="23">
        <f t="shared" si="2302"/>
        <v>4803211</v>
      </c>
      <c r="AE3089" s="24">
        <f t="shared" si="2263"/>
        <v>70086276.274228647</v>
      </c>
      <c r="AF3089" s="3">
        <f t="shared" si="2297"/>
        <v>0</v>
      </c>
      <c r="AG3089" s="2">
        <f t="shared" si="2279"/>
        <v>0</v>
      </c>
      <c r="AH3089" s="2">
        <f t="shared" si="2280"/>
        <v>192.20777567465916</v>
      </c>
      <c r="AI3089" s="23">
        <f t="shared" si="2303"/>
        <v>10749720751.601757</v>
      </c>
      <c r="AJ3089" s="23">
        <f t="shared" si="2281"/>
        <v>6219.922423797766</v>
      </c>
      <c r="AK3089" s="23">
        <f t="shared" si="2282"/>
        <v>0</v>
      </c>
      <c r="AL3089" s="23">
        <f t="shared" si="2307"/>
        <v>0</v>
      </c>
      <c r="AM3089" s="23">
        <f t="shared" ref="AM3089:AM3152" si="2308">IF($B3089="B",50%*AL3089*30%*AJ3089,0)</f>
        <v>0</v>
      </c>
      <c r="AN3089" s="16">
        <f t="shared" si="2298"/>
        <v>0</v>
      </c>
      <c r="AO3089" s="23">
        <f t="shared" si="2299"/>
        <v>0</v>
      </c>
      <c r="AP3089" s="22">
        <f t="shared" si="2300"/>
        <v>0</v>
      </c>
      <c r="AQ3089" s="30">
        <f t="shared" si="2283"/>
        <v>22496895463.652615</v>
      </c>
      <c r="AR3089" s="28">
        <f t="shared" si="2284"/>
        <v>11065131343.792265</v>
      </c>
      <c r="AS3089" s="25">
        <f t="shared" si="2285"/>
        <v>200337590.02425668</v>
      </c>
      <c r="AT3089" s="32">
        <f t="shared" si="2286"/>
        <v>0</v>
      </c>
      <c r="AU3089" s="23">
        <f t="shared" si="2287"/>
        <v>0</v>
      </c>
      <c r="AV3089" s="22">
        <f t="shared" si="2288"/>
        <v>3264938700.0029926</v>
      </c>
      <c r="AW3089" s="31">
        <f t="shared" si="2301"/>
        <v>14976415856.657293</v>
      </c>
      <c r="AX3089" s="21"/>
      <c r="AY3089" s="21"/>
      <c r="AZ3089" s="21"/>
      <c r="BA3089" s="21"/>
    </row>
    <row r="3090" spans="1:53" x14ac:dyDescent="0.25">
      <c r="A3090" s="21">
        <f t="shared" si="2262"/>
        <v>855</v>
      </c>
      <c r="B3090" s="21" t="s">
        <v>28</v>
      </c>
      <c r="C3090" s="27">
        <f t="shared" si="2266"/>
        <v>0</v>
      </c>
      <c r="D3090" s="27">
        <f t="shared" si="2289"/>
        <v>0</v>
      </c>
      <c r="E3090" s="27" t="b">
        <f t="shared" si="2265"/>
        <v>1</v>
      </c>
      <c r="F3090" s="29">
        <f t="shared" si="2267"/>
        <v>0</v>
      </c>
      <c r="G3090" s="27">
        <f t="shared" si="2290"/>
        <v>0</v>
      </c>
      <c r="H3090" s="22">
        <f t="shared" si="2268"/>
        <v>33677818169.972813</v>
      </c>
      <c r="I3090" s="23">
        <f t="shared" si="2269"/>
        <v>132580106.5049091</v>
      </c>
      <c r="J3090" s="23">
        <f t="shared" si="2270"/>
        <v>1086</v>
      </c>
      <c r="K3090" s="19">
        <f t="shared" si="2291"/>
        <v>225.0831931027827</v>
      </c>
      <c r="L3090" s="16">
        <f t="shared" si="2271"/>
        <v>232.30005305959614</v>
      </c>
      <c r="M3090" s="23">
        <f>M3089-IF($B3090="B",(Percent_Rent_In_Elsies*2.49%/12 * H3089)/K3089,0)+IF($B3090="D",N3090,0)+IF(B3090="D",AK3089)+IF(B3090="C",F3089*90%)-(Y3090-Y3089)-IF($B3090="A",Q3089/K3089) + IF($B3090="A",Q3089/K3089)</f>
        <v>-52974009.143915243</v>
      </c>
      <c r="N3090" s="23">
        <f t="shared" si="2272"/>
        <v>0</v>
      </c>
      <c r="O3090" s="22">
        <f t="shared" si="2273"/>
        <v>0</v>
      </c>
      <c r="P3090" s="22">
        <f t="shared" si="2304"/>
        <v>23933279.42819266</v>
      </c>
      <c r="Q3090" s="22">
        <f t="shared" si="2305"/>
        <v>0</v>
      </c>
      <c r="R3090" s="22">
        <f t="shared" si="2274"/>
        <v>411752598.96391004</v>
      </c>
      <c r="S3090" s="16">
        <f t="shared" si="2264"/>
        <v>0</v>
      </c>
      <c r="T3090" s="15">
        <f t="shared" si="2275"/>
        <v>0</v>
      </c>
      <c r="U3090" s="23">
        <f t="shared" si="2292"/>
        <v>1829335.1595375938</v>
      </c>
      <c r="V3090" s="23">
        <f t="shared" si="2293"/>
        <v>0</v>
      </c>
      <c r="W3090" s="23">
        <f t="shared" si="2306"/>
        <v>0</v>
      </c>
      <c r="X3090" s="23">
        <f t="shared" si="2294"/>
        <v>40390770.799409941</v>
      </c>
      <c r="Y3090" s="23">
        <f t="shared" si="2276"/>
        <v>13825559.361691331</v>
      </c>
      <c r="Z3090" s="3">
        <f t="shared" si="2277"/>
        <v>7609.5472526522217</v>
      </c>
      <c r="AA3090" s="23">
        <f t="shared" si="2278"/>
        <v>66976572.361241728</v>
      </c>
      <c r="AB3090" s="26">
        <f t="shared" si="2295"/>
        <v>70086276.274228632</v>
      </c>
      <c r="AC3090" s="23">
        <f t="shared" si="2296"/>
        <v>74889487.274228647</v>
      </c>
      <c r="AD3090" s="23">
        <f t="shared" si="2302"/>
        <v>4803211</v>
      </c>
      <c r="AE3090" s="24">
        <f t="shared" si="2263"/>
        <v>70086276.274228647</v>
      </c>
      <c r="AF3090" s="3">
        <f t="shared" si="2297"/>
        <v>0</v>
      </c>
      <c r="AG3090" s="2">
        <f t="shared" si="2279"/>
        <v>913145670.31826663</v>
      </c>
      <c r="AH3090" s="2">
        <f t="shared" si="2280"/>
        <v>192.20777567465916</v>
      </c>
      <c r="AI3090" s="23">
        <f t="shared" si="2303"/>
        <v>10768071978.677044</v>
      </c>
      <c r="AJ3090" s="23">
        <f t="shared" si="2281"/>
        <v>6219.922423797766</v>
      </c>
      <c r="AK3090" s="23">
        <f t="shared" si="2282"/>
        <v>0</v>
      </c>
      <c r="AL3090" s="23">
        <f t="shared" si="2307"/>
        <v>0</v>
      </c>
      <c r="AM3090" s="23">
        <f t="shared" si="2308"/>
        <v>0</v>
      </c>
      <c r="AN3090" s="16">
        <f t="shared" si="2298"/>
        <v>0</v>
      </c>
      <c r="AO3090" s="23">
        <f t="shared" si="2299"/>
        <v>0</v>
      </c>
      <c r="AP3090" s="22">
        <f t="shared" si="2300"/>
        <v>0</v>
      </c>
      <c r="AQ3090" s="30">
        <f t="shared" si="2283"/>
        <v>22496895463.652615</v>
      </c>
      <c r="AR3090" s="28">
        <f t="shared" si="2284"/>
        <v>11065131343.792265</v>
      </c>
      <c r="AS3090" s="25">
        <f t="shared" si="2285"/>
        <v>200337590.02425668</v>
      </c>
      <c r="AT3090" s="32">
        <f t="shared" si="2286"/>
        <v>15219.094505304443</v>
      </c>
      <c r="AU3090" s="23">
        <f t="shared" si="2287"/>
        <v>15219.094505304443</v>
      </c>
      <c r="AV3090" s="22">
        <f t="shared" si="2288"/>
        <v>3275261044.4486694</v>
      </c>
      <c r="AW3090" s="31">
        <f t="shared" si="2301"/>
        <v>14976415856.657293</v>
      </c>
      <c r="AX3090" s="21"/>
      <c r="AY3090" s="21"/>
      <c r="AZ3090" s="21"/>
      <c r="BA3090" s="21"/>
    </row>
    <row r="3091" spans="1:53" x14ac:dyDescent="0.25">
      <c r="A3091">
        <f t="shared" si="2262"/>
        <v>856</v>
      </c>
      <c r="B3091" t="s">
        <v>6</v>
      </c>
      <c r="C3091" s="27">
        <f t="shared" si="2266"/>
        <v>0</v>
      </c>
      <c r="D3091" s="27">
        <f t="shared" si="2289"/>
        <v>0</v>
      </c>
      <c r="E3091" s="27" t="b">
        <f t="shared" si="2265"/>
        <v>1</v>
      </c>
      <c r="F3091" s="29">
        <f t="shared" si="2267"/>
        <v>0</v>
      </c>
      <c r="G3091" s="27">
        <f t="shared" si="2290"/>
        <v>0</v>
      </c>
      <c r="H3091" s="22">
        <f t="shared" si="2268"/>
        <v>33733947866.922768</v>
      </c>
      <c r="I3091" s="23">
        <f t="shared" si="2269"/>
        <v>132580106.5049091</v>
      </c>
      <c r="J3091" s="23">
        <f t="shared" si="2270"/>
        <v>1086</v>
      </c>
      <c r="K3091" s="19">
        <f t="shared" si="2291"/>
        <v>225.0831931027827</v>
      </c>
      <c r="L3091" s="16">
        <f t="shared" si="2271"/>
        <v>232.68721981469548</v>
      </c>
      <c r="M3091" s="23">
        <f>M3090-IF($B3091="B",(Percent_Rent_In_Elsies*2.49%/12 * H3090)/K3090,0)+IF($B3091="D",N3091,0)+IF(B3091="D",AK3090)+IF(B3091="C",F3090*90%)-(Y3091-Y3090)-IF($B3091="A",Q3090/K3090) + IF($B3091="A",Q3090/K3090)</f>
        <v>-52974009.143915243</v>
      </c>
      <c r="N3091" s="23">
        <f t="shared" si="2272"/>
        <v>0</v>
      </c>
      <c r="O3091" s="22">
        <f t="shared" si="2273"/>
        <v>0</v>
      </c>
      <c r="P3091" s="22">
        <f t="shared" si="2304"/>
        <v>0</v>
      </c>
      <c r="Q3091" s="22">
        <f t="shared" si="2305"/>
        <v>0</v>
      </c>
      <c r="R3091" s="22">
        <f t="shared" si="2274"/>
        <v>411752598.96391004</v>
      </c>
      <c r="S3091" s="16">
        <f t="shared" si="2264"/>
        <v>0</v>
      </c>
      <c r="T3091" s="15">
        <f t="shared" si="2275"/>
        <v>0</v>
      </c>
      <c r="U3091" s="23">
        <f t="shared" si="2292"/>
        <v>1829335.1595375938</v>
      </c>
      <c r="V3091" s="23">
        <f t="shared" si="2293"/>
        <v>0</v>
      </c>
      <c r="W3091" s="23">
        <f t="shared" si="2306"/>
        <v>0</v>
      </c>
      <c r="X3091" s="23">
        <f t="shared" si="2294"/>
        <v>40428818.535673201</v>
      </c>
      <c r="Y3091" s="23">
        <f t="shared" si="2276"/>
        <v>13825559.361691331</v>
      </c>
      <c r="Z3091" s="3">
        <f t="shared" si="2277"/>
        <v>0</v>
      </c>
      <c r="AA3091" s="23">
        <f t="shared" si="2278"/>
        <v>66976572.361241728</v>
      </c>
      <c r="AB3091" s="26">
        <f t="shared" si="2295"/>
        <v>70086276.274228603</v>
      </c>
      <c r="AC3091" s="23">
        <f t="shared" si="2296"/>
        <v>74889487.274228647</v>
      </c>
      <c r="AD3091" s="23">
        <f t="shared" si="2302"/>
        <v>4803211</v>
      </c>
      <c r="AE3091" s="24">
        <f t="shared" si="2263"/>
        <v>70086276.274228647</v>
      </c>
      <c r="AF3091" s="3">
        <f t="shared" si="2297"/>
        <v>0</v>
      </c>
      <c r="AG3091" s="2">
        <f t="shared" si="2279"/>
        <v>0</v>
      </c>
      <c r="AH3091" s="2">
        <f t="shared" si="2280"/>
        <v>192.52812196745026</v>
      </c>
      <c r="AI3091" s="23">
        <f t="shared" si="2303"/>
        <v>10768071978.677044</v>
      </c>
      <c r="AJ3091" s="23">
        <f t="shared" si="2281"/>
        <v>6219.922423797766</v>
      </c>
      <c r="AK3091" s="23">
        <f t="shared" si="2282"/>
        <v>0</v>
      </c>
      <c r="AL3091" s="23">
        <f t="shared" si="2307"/>
        <v>0</v>
      </c>
      <c r="AM3091" s="23">
        <f t="shared" si="2308"/>
        <v>0</v>
      </c>
      <c r="AN3091" s="16">
        <f t="shared" si="2298"/>
        <v>0</v>
      </c>
      <c r="AO3091" s="23">
        <f t="shared" si="2299"/>
        <v>0</v>
      </c>
      <c r="AP3091" s="22">
        <f t="shared" si="2300"/>
        <v>0</v>
      </c>
      <c r="AQ3091" s="30">
        <f t="shared" si="2283"/>
        <v>22496895463.652615</v>
      </c>
      <c r="AR3091" s="28">
        <f t="shared" si="2284"/>
        <v>11065131343.792265</v>
      </c>
      <c r="AS3091" s="25">
        <f t="shared" si="2285"/>
        <v>200337590.02425668</v>
      </c>
      <c r="AT3091" s="32">
        <f t="shared" si="2286"/>
        <v>0</v>
      </c>
      <c r="AU3091" s="23">
        <f t="shared" si="2287"/>
        <v>0</v>
      </c>
      <c r="AV3091" s="22">
        <f t="shared" si="2288"/>
        <v>3275261044.4486694</v>
      </c>
      <c r="AW3091" s="31">
        <f t="shared" si="2301"/>
        <v>14952482577.229099</v>
      </c>
    </row>
    <row r="3092" spans="1:53" x14ac:dyDescent="0.25">
      <c r="A3092">
        <f t="shared" si="2262"/>
        <v>856</v>
      </c>
      <c r="B3092" t="s">
        <v>7</v>
      </c>
      <c r="C3092" s="27">
        <f t="shared" si="2266"/>
        <v>0</v>
      </c>
      <c r="D3092" s="27">
        <f t="shared" si="2289"/>
        <v>0</v>
      </c>
      <c r="E3092" s="27" t="b">
        <f t="shared" si="2265"/>
        <v>1</v>
      </c>
      <c r="F3092" s="29">
        <f t="shared" si="2267"/>
        <v>0</v>
      </c>
      <c r="G3092" s="27">
        <f t="shared" si="2290"/>
        <v>0</v>
      </c>
      <c r="H3092" s="22">
        <f t="shared" si="2268"/>
        <v>33733947866.922768</v>
      </c>
      <c r="I3092" s="23">
        <f t="shared" si="2269"/>
        <v>132580106.5049091</v>
      </c>
      <c r="J3092" s="23">
        <f t="shared" si="2270"/>
        <v>1086</v>
      </c>
      <c r="K3092" s="19">
        <f t="shared" si="2291"/>
        <v>225.0831931027827</v>
      </c>
      <c r="L3092" s="16">
        <f t="shared" si="2271"/>
        <v>232.68721981469548</v>
      </c>
      <c r="M3092" s="23">
        <f>M3091-IF($B3092="B",(Percent_Rent_In_Elsies*2.49%/12 * H3091)/K3091,0)+IF($B3092="D",N3092,0)+IF(B3092="D",AK3091)+IF(B3092="C",F3091*90%)-(Y3092-Y3091)-IF($B3092="A",Q3091/K3091) + IF($B3092="A",Q3091/K3091)</f>
        <v>-53129502.632475942</v>
      </c>
      <c r="N3092" s="23">
        <f t="shared" si="2272"/>
        <v>0</v>
      </c>
      <c r="O3092" s="22">
        <f t="shared" si="2273"/>
        <v>0</v>
      </c>
      <c r="P3092" s="22">
        <f t="shared" si="2304"/>
        <v>0</v>
      </c>
      <c r="Q3092" s="22">
        <f t="shared" si="2305"/>
        <v>0</v>
      </c>
      <c r="R3092" s="22">
        <f t="shared" si="2274"/>
        <v>377439882.3835842</v>
      </c>
      <c r="S3092" s="16">
        <f t="shared" si="2264"/>
        <v>34312716.580325834</v>
      </c>
      <c r="T3092" s="15">
        <f t="shared" si="2275"/>
        <v>0</v>
      </c>
      <c r="U3092" s="23">
        <f t="shared" si="2292"/>
        <v>1676890.5629094611</v>
      </c>
      <c r="V3092" s="23">
        <f t="shared" si="2293"/>
        <v>152444.59662813283</v>
      </c>
      <c r="W3092" s="23">
        <f t="shared" si="2306"/>
        <v>0</v>
      </c>
      <c r="X3092" s="23">
        <f t="shared" si="2294"/>
        <v>40428818.535673201</v>
      </c>
      <c r="Y3092" s="23">
        <f t="shared" si="2276"/>
        <v>13825559.361691331</v>
      </c>
      <c r="Z3092" s="3">
        <f t="shared" si="2277"/>
        <v>0</v>
      </c>
      <c r="AA3092" s="23">
        <f t="shared" si="2278"/>
        <v>66976572.361241728</v>
      </c>
      <c r="AB3092" s="26">
        <f t="shared" si="2295"/>
        <v>70086276.274228603</v>
      </c>
      <c r="AC3092" s="23">
        <f t="shared" si="2296"/>
        <v>74889487.274228647</v>
      </c>
      <c r="AD3092" s="23">
        <f t="shared" si="2302"/>
        <v>4803211</v>
      </c>
      <c r="AE3092" s="24">
        <f t="shared" si="2263"/>
        <v>70086276.274228647</v>
      </c>
      <c r="AF3092" s="3">
        <f t="shared" si="2297"/>
        <v>0</v>
      </c>
      <c r="AG3092" s="2">
        <f t="shared" si="2279"/>
        <v>0</v>
      </c>
      <c r="AH3092" s="2">
        <f t="shared" si="2280"/>
        <v>192.52812196745026</v>
      </c>
      <c r="AI3092" s="23">
        <f t="shared" si="2303"/>
        <v>10768071978.677044</v>
      </c>
      <c r="AJ3092" s="23">
        <f t="shared" si="2281"/>
        <v>6219.922423797766</v>
      </c>
      <c r="AK3092" s="23">
        <f t="shared" si="2282"/>
        <v>0</v>
      </c>
      <c r="AL3092" s="23">
        <f t="shared" si="2307"/>
        <v>8203113.3906421661</v>
      </c>
      <c r="AM3092" s="23">
        <f t="shared" si="2308"/>
        <v>7653409338.5116396</v>
      </c>
      <c r="AN3092" s="16">
        <f t="shared" si="2298"/>
        <v>0</v>
      </c>
      <c r="AO3092" s="23">
        <f t="shared" si="2299"/>
        <v>155493.48856069555</v>
      </c>
      <c r="AP3092" s="22">
        <f t="shared" si="2300"/>
        <v>34998970.911932372</v>
      </c>
      <c r="AQ3092" s="30">
        <f t="shared" si="2283"/>
        <v>22566595914.223728</v>
      </c>
      <c r="AR3092" s="28">
        <f t="shared" si="2284"/>
        <v>11099832823.451447</v>
      </c>
      <c r="AS3092" s="25">
        <f t="shared" si="2285"/>
        <v>200337590.02425668</v>
      </c>
      <c r="AT3092" s="32">
        <f t="shared" si="2286"/>
        <v>0</v>
      </c>
      <c r="AU3092" s="23">
        <f t="shared" si="2287"/>
        <v>0</v>
      </c>
      <c r="AV3092" s="22">
        <f t="shared" si="2288"/>
        <v>3275261044.4486694</v>
      </c>
      <c r="AW3092" s="31">
        <f t="shared" si="2301"/>
        <v>15022183027.800213</v>
      </c>
    </row>
    <row r="3093" spans="1:53" s="21" customFormat="1" x14ac:dyDescent="0.25">
      <c r="A3093">
        <f t="shared" si="2262"/>
        <v>856</v>
      </c>
      <c r="B3093" t="s">
        <v>8</v>
      </c>
      <c r="C3093" s="27">
        <f t="shared" si="2266"/>
        <v>0</v>
      </c>
      <c r="D3093" s="27">
        <f t="shared" si="2289"/>
        <v>0</v>
      </c>
      <c r="E3093" s="27" t="b">
        <f t="shared" si="2265"/>
        <v>1</v>
      </c>
      <c r="F3093" s="29">
        <f t="shared" si="2267"/>
        <v>0</v>
      </c>
      <c r="G3093" s="27">
        <f t="shared" si="2290"/>
        <v>0</v>
      </c>
      <c r="H3093" s="22">
        <f t="shared" si="2268"/>
        <v>33733947866.922768</v>
      </c>
      <c r="I3093" s="23">
        <f t="shared" si="2269"/>
        <v>132580106.5049091</v>
      </c>
      <c r="J3093" s="23">
        <f t="shared" si="2270"/>
        <v>1086</v>
      </c>
      <c r="K3093" s="19">
        <f t="shared" si="2291"/>
        <v>225.0831931027827</v>
      </c>
      <c r="L3093" s="16">
        <f t="shared" si="2271"/>
        <v>232.68721981469548</v>
      </c>
      <c r="M3093" s="23">
        <f>M3092-IF($B3093="B",(Percent_Rent_In_Elsies*2.49%/12 * H3092)/K3092,0)+IF($B3093="D",N3093,0)+IF(B3093="D",AK3092)+IF(B3093="C",F3092*90%)-(Y3093-Y3092)-IF($B3093="A",Q3092/K3092) + IF($B3093="A",Q3092/K3092)</f>
        <v>-53129502.632475942</v>
      </c>
      <c r="N3093" s="23">
        <f t="shared" si="2272"/>
        <v>0</v>
      </c>
      <c r="O3093" s="22">
        <f t="shared" si="2273"/>
        <v>0</v>
      </c>
      <c r="P3093" s="22">
        <f t="shared" si="2304"/>
        <v>0</v>
      </c>
      <c r="Q3093" s="22">
        <f t="shared" si="2305"/>
        <v>0</v>
      </c>
      <c r="R3093" s="22">
        <f t="shared" si="2274"/>
        <v>412438853.29551655</v>
      </c>
      <c r="S3093" s="16">
        <f t="shared" si="2264"/>
        <v>34312716.580325834</v>
      </c>
      <c r="T3093" s="15">
        <f t="shared" si="2275"/>
        <v>0</v>
      </c>
      <c r="U3093" s="23">
        <f t="shared" si="2292"/>
        <v>1832384.0514701568</v>
      </c>
      <c r="V3093" s="23">
        <f t="shared" si="2293"/>
        <v>152444.59662813283</v>
      </c>
      <c r="W3093" s="23">
        <f t="shared" si="2306"/>
        <v>0</v>
      </c>
      <c r="X3093" s="23">
        <f t="shared" si="2294"/>
        <v>40428818.535673201</v>
      </c>
      <c r="Y3093" s="23">
        <f t="shared" si="2276"/>
        <v>13825559.361691331</v>
      </c>
      <c r="Z3093" s="3">
        <f t="shared" si="2277"/>
        <v>0</v>
      </c>
      <c r="AA3093" s="23">
        <f t="shared" si="2278"/>
        <v>66976572.361241728</v>
      </c>
      <c r="AB3093" s="26">
        <f t="shared" si="2295"/>
        <v>70086276.274228603</v>
      </c>
      <c r="AC3093" s="23">
        <f t="shared" si="2296"/>
        <v>74889487.274228647</v>
      </c>
      <c r="AD3093" s="23">
        <f t="shared" si="2302"/>
        <v>4803211</v>
      </c>
      <c r="AE3093" s="24">
        <f t="shared" si="2263"/>
        <v>70086276.274228647</v>
      </c>
      <c r="AF3093" s="3">
        <f t="shared" si="2297"/>
        <v>1E-4</v>
      </c>
      <c r="AG3093" s="2">
        <f t="shared" si="2279"/>
        <v>0</v>
      </c>
      <c r="AH3093" s="2">
        <f t="shared" si="2280"/>
        <v>192.52812196745026</v>
      </c>
      <c r="AI3093" s="23">
        <f t="shared" si="2303"/>
        <v>10768071978.677044</v>
      </c>
      <c r="AJ3093" s="23">
        <f t="shared" si="2281"/>
        <v>6219.922423797766</v>
      </c>
      <c r="AK3093" s="23">
        <f t="shared" si="2282"/>
        <v>63150.395729086711</v>
      </c>
      <c r="AL3093" s="23">
        <f t="shared" si="2307"/>
        <v>0</v>
      </c>
      <c r="AM3093" s="23">
        <f t="shared" si="2308"/>
        <v>0</v>
      </c>
      <c r="AN3093" s="16">
        <f t="shared" si="2298"/>
        <v>0</v>
      </c>
      <c r="AO3093" s="23">
        <f t="shared" si="2299"/>
        <v>0</v>
      </c>
      <c r="AP3093" s="22">
        <f t="shared" si="2300"/>
        <v>0</v>
      </c>
      <c r="AQ3093" s="30">
        <f t="shared" si="2283"/>
        <v>22566595914.223728</v>
      </c>
      <c r="AR3093" s="28">
        <f t="shared" si="2284"/>
        <v>11099832823.451447</v>
      </c>
      <c r="AS3093" s="25">
        <f t="shared" si="2285"/>
        <v>200337590.02425668</v>
      </c>
      <c r="AT3093" s="32">
        <f t="shared" si="2286"/>
        <v>0</v>
      </c>
      <c r="AU3093" s="23">
        <f t="shared" si="2287"/>
        <v>0</v>
      </c>
      <c r="AV3093" s="22">
        <f t="shared" si="2288"/>
        <v>3275261044.4486694</v>
      </c>
      <c r="AW3093" s="31">
        <f t="shared" si="2301"/>
        <v>15022183027.800215</v>
      </c>
      <c r="AX3093"/>
      <c r="AY3093"/>
      <c r="AZ3093"/>
      <c r="BA3093"/>
    </row>
    <row r="3094" spans="1:53" s="21" customFormat="1" x14ac:dyDescent="0.25">
      <c r="A3094">
        <f t="shared" si="2262"/>
        <v>856</v>
      </c>
      <c r="B3094" t="s">
        <v>9</v>
      </c>
      <c r="C3094" s="27">
        <f t="shared" si="2266"/>
        <v>0</v>
      </c>
      <c r="D3094" s="27">
        <f t="shared" si="2289"/>
        <v>0</v>
      </c>
      <c r="E3094" s="27" t="b">
        <f t="shared" si="2265"/>
        <v>1</v>
      </c>
      <c r="F3094" s="29">
        <f t="shared" si="2267"/>
        <v>0</v>
      </c>
      <c r="G3094" s="27">
        <f t="shared" si="2290"/>
        <v>0</v>
      </c>
      <c r="H3094" s="22">
        <f t="shared" si="2268"/>
        <v>33733947866.922768</v>
      </c>
      <c r="I3094" s="23">
        <f t="shared" si="2269"/>
        <v>132580106.5049091</v>
      </c>
      <c r="J3094" s="23">
        <f t="shared" si="2270"/>
        <v>1086</v>
      </c>
      <c r="K3094" s="19">
        <f t="shared" si="2291"/>
        <v>225.0831931027827</v>
      </c>
      <c r="L3094" s="16">
        <f t="shared" si="2271"/>
        <v>232.68721981469548</v>
      </c>
      <c r="M3094" s="23">
        <f>M3093-IF($B3094="B",(Percent_Rent_In_Elsies*2.49%/12 * H3093)/K3093,0)+IF($B3094="D",N3094,0)+IF(B3094="D",AK3093)+IF(B3094="C",F3093*90%)-(Y3094-Y3093)-IF($B3094="A",Q3093/K3093) + IF($B3094="A",Q3093/K3093)</f>
        <v>-53066352.236746855</v>
      </c>
      <c r="N3094" s="23">
        <f t="shared" si="2272"/>
        <v>0</v>
      </c>
      <c r="O3094" s="22">
        <f t="shared" si="2273"/>
        <v>23973168.227239646</v>
      </c>
      <c r="P3094" s="22">
        <f t="shared" si="2304"/>
        <v>0</v>
      </c>
      <c r="Q3094" s="22">
        <f t="shared" si="2305"/>
        <v>0</v>
      </c>
      <c r="R3094" s="22">
        <f t="shared" si="2274"/>
        <v>412438853.29551655</v>
      </c>
      <c r="S3094" s="16">
        <f t="shared" si="2264"/>
        <v>0</v>
      </c>
      <c r="T3094" s="15">
        <f t="shared" si="2275"/>
        <v>10339548.353086188</v>
      </c>
      <c r="U3094" s="23">
        <f t="shared" si="2292"/>
        <v>1832384.0514701568</v>
      </c>
      <c r="V3094" s="23">
        <f t="shared" si="2293"/>
        <v>0</v>
      </c>
      <c r="W3094" s="23">
        <f t="shared" si="2306"/>
        <v>152444.59662813283</v>
      </c>
      <c r="X3094" s="23">
        <f t="shared" si="2294"/>
        <v>40428818.535673201</v>
      </c>
      <c r="Y3094" s="23">
        <f t="shared" si="2276"/>
        <v>13825559.361691331</v>
      </c>
      <c r="Z3094" s="3">
        <f t="shared" si="2277"/>
        <v>0</v>
      </c>
      <c r="AA3094" s="23">
        <f t="shared" si="2278"/>
        <v>66913421.965512641</v>
      </c>
      <c r="AB3094" s="26">
        <f t="shared" si="2295"/>
        <v>70086276.274228603</v>
      </c>
      <c r="AC3094" s="23">
        <f t="shared" si="2296"/>
        <v>74889487.274228647</v>
      </c>
      <c r="AD3094" s="23">
        <f t="shared" si="2302"/>
        <v>4803211</v>
      </c>
      <c r="AE3094" s="24">
        <f t="shared" si="2263"/>
        <v>70086276.274228647</v>
      </c>
      <c r="AF3094" s="3">
        <f t="shared" si="2297"/>
        <v>0</v>
      </c>
      <c r="AG3094" s="2">
        <f t="shared" si="2279"/>
        <v>0</v>
      </c>
      <c r="AH3094" s="2">
        <f t="shared" si="2280"/>
        <v>192.52812196745026</v>
      </c>
      <c r="AI3094" s="23">
        <f t="shared" si="2303"/>
        <v>10757919055.308182</v>
      </c>
      <c r="AJ3094" s="23">
        <f t="shared" si="2281"/>
        <v>6219.922423797766</v>
      </c>
      <c r="AK3094" s="23">
        <f t="shared" si="2282"/>
        <v>0</v>
      </c>
      <c r="AL3094" s="23">
        <f t="shared" si="2307"/>
        <v>0</v>
      </c>
      <c r="AM3094" s="23">
        <f t="shared" si="2308"/>
        <v>0</v>
      </c>
      <c r="AN3094" s="16">
        <f t="shared" si="2298"/>
        <v>0</v>
      </c>
      <c r="AO3094" s="23">
        <f t="shared" si="2299"/>
        <v>0</v>
      </c>
      <c r="AP3094" s="22">
        <f t="shared" si="2300"/>
        <v>0</v>
      </c>
      <c r="AQ3094" s="30">
        <f t="shared" si="2283"/>
        <v>22566595914.223728</v>
      </c>
      <c r="AR3094" s="28">
        <f t="shared" si="2284"/>
        <v>11099832823.451447</v>
      </c>
      <c r="AS3094" s="25">
        <f t="shared" si="2285"/>
        <v>200337590.02425668</v>
      </c>
      <c r="AT3094" s="32">
        <f t="shared" si="2286"/>
        <v>0</v>
      </c>
      <c r="AU3094" s="23">
        <f t="shared" si="2287"/>
        <v>0</v>
      </c>
      <c r="AV3094" s="22">
        <f t="shared" si="2288"/>
        <v>3275261044.4486694</v>
      </c>
      <c r="AW3094" s="31">
        <f t="shared" si="2301"/>
        <v>15022183027.800215</v>
      </c>
      <c r="AX3094"/>
      <c r="AY3094"/>
      <c r="AZ3094"/>
      <c r="BA3094"/>
    </row>
    <row r="3095" spans="1:53" x14ac:dyDescent="0.25">
      <c r="A3095" s="21">
        <f t="shared" si="2262"/>
        <v>856</v>
      </c>
      <c r="B3095" s="21" t="s">
        <v>28</v>
      </c>
      <c r="C3095" s="27">
        <f t="shared" si="2266"/>
        <v>0</v>
      </c>
      <c r="D3095" s="27">
        <f t="shared" si="2289"/>
        <v>0</v>
      </c>
      <c r="E3095" s="27" t="b">
        <f t="shared" si="2265"/>
        <v>1</v>
      </c>
      <c r="F3095" s="29">
        <f t="shared" si="2267"/>
        <v>0</v>
      </c>
      <c r="G3095" s="27">
        <f t="shared" si="2290"/>
        <v>0</v>
      </c>
      <c r="H3095" s="22">
        <f t="shared" si="2268"/>
        <v>33733947866.922768</v>
      </c>
      <c r="I3095" s="23">
        <f t="shared" si="2269"/>
        <v>132580106.5049091</v>
      </c>
      <c r="J3095" s="23">
        <f t="shared" si="2270"/>
        <v>1086</v>
      </c>
      <c r="K3095" s="19">
        <f t="shared" si="2291"/>
        <v>225.0831931027827</v>
      </c>
      <c r="L3095" s="16">
        <f t="shared" si="2271"/>
        <v>232.68721981469548</v>
      </c>
      <c r="M3095" s="23">
        <f>M3094-IF($B3095="B",(Percent_Rent_In_Elsies*2.49%/12 * H3094)/K3094,0)+IF($B3095="D",N3095,0)+IF(B3095="D",AK3094)+IF(B3095="C",F3094*90%)-(Y3095-Y3094)-IF($B3095="A",Q3094/K3094) + IF($B3095="A",Q3094/K3094)</f>
        <v>-53066352.236746855</v>
      </c>
      <c r="N3095" s="23">
        <f t="shared" si="2272"/>
        <v>0</v>
      </c>
      <c r="O3095" s="22">
        <f t="shared" si="2273"/>
        <v>0</v>
      </c>
      <c r="P3095" s="22">
        <f t="shared" si="2304"/>
        <v>23973168.227239646</v>
      </c>
      <c r="Q3095" s="22">
        <f t="shared" si="2305"/>
        <v>0</v>
      </c>
      <c r="R3095" s="22">
        <f t="shared" si="2274"/>
        <v>412438853.29551655</v>
      </c>
      <c r="S3095" s="16">
        <f t="shared" si="2264"/>
        <v>0</v>
      </c>
      <c r="T3095" s="15">
        <f t="shared" si="2275"/>
        <v>0</v>
      </c>
      <c r="U3095" s="23">
        <f t="shared" si="2292"/>
        <v>1832384.0514701568</v>
      </c>
      <c r="V3095" s="23">
        <f t="shared" si="2293"/>
        <v>0</v>
      </c>
      <c r="W3095" s="23">
        <f t="shared" si="2306"/>
        <v>0</v>
      </c>
      <c r="X3095" s="23">
        <f t="shared" si="2294"/>
        <v>40428818.535673201</v>
      </c>
      <c r="Y3095" s="23">
        <f t="shared" si="2276"/>
        <v>13825559.361691331</v>
      </c>
      <c r="Z3095" s="3">
        <f t="shared" si="2277"/>
        <v>7622.229831406642</v>
      </c>
      <c r="AA3095" s="23">
        <f t="shared" si="2278"/>
        <v>67027755.412983738</v>
      </c>
      <c r="AB3095" s="26">
        <f t="shared" si="2295"/>
        <v>70086276.274228603</v>
      </c>
      <c r="AC3095" s="23">
        <f t="shared" si="2296"/>
        <v>74889487.274228647</v>
      </c>
      <c r="AD3095" s="23">
        <f t="shared" si="2302"/>
        <v>4803211</v>
      </c>
      <c r="AE3095" s="24">
        <f t="shared" si="2263"/>
        <v>70086276.274228647</v>
      </c>
      <c r="AF3095" s="3">
        <f t="shared" si="2297"/>
        <v>0</v>
      </c>
      <c r="AG3095" s="2">
        <f t="shared" si="2279"/>
        <v>914667579.76879692</v>
      </c>
      <c r="AH3095" s="2">
        <f t="shared" si="2280"/>
        <v>192.52812196745026</v>
      </c>
      <c r="AI3095" s="23">
        <f t="shared" si="2303"/>
        <v>10776300867.761927</v>
      </c>
      <c r="AJ3095" s="23">
        <f t="shared" si="2281"/>
        <v>6219.922423797766</v>
      </c>
      <c r="AK3095" s="23">
        <f t="shared" si="2282"/>
        <v>0</v>
      </c>
      <c r="AL3095" s="23">
        <f t="shared" si="2307"/>
        <v>0</v>
      </c>
      <c r="AM3095" s="23">
        <f t="shared" si="2308"/>
        <v>0</v>
      </c>
      <c r="AN3095" s="16">
        <f t="shared" si="2298"/>
        <v>0</v>
      </c>
      <c r="AO3095" s="23">
        <f t="shared" si="2299"/>
        <v>0</v>
      </c>
      <c r="AP3095" s="22">
        <f t="shared" si="2300"/>
        <v>0</v>
      </c>
      <c r="AQ3095" s="30">
        <f t="shared" si="2283"/>
        <v>22566595914.223728</v>
      </c>
      <c r="AR3095" s="28">
        <f t="shared" si="2284"/>
        <v>11099832823.451447</v>
      </c>
      <c r="AS3095" s="25">
        <f t="shared" si="2285"/>
        <v>200337590.02425668</v>
      </c>
      <c r="AT3095" s="32">
        <f t="shared" si="2286"/>
        <v>15244.459662813284</v>
      </c>
      <c r="AU3095" s="23">
        <f t="shared" si="2287"/>
        <v>15244.459662813284</v>
      </c>
      <c r="AV3095" s="22">
        <f t="shared" si="2288"/>
        <v>3285600592.8017554</v>
      </c>
      <c r="AW3095" s="31">
        <f t="shared" si="2301"/>
        <v>15022183027.800215</v>
      </c>
    </row>
    <row r="3096" spans="1:53" x14ac:dyDescent="0.25">
      <c r="A3096">
        <f t="shared" si="2262"/>
        <v>857</v>
      </c>
      <c r="B3096" t="s">
        <v>6</v>
      </c>
      <c r="C3096" s="27">
        <f t="shared" si="2266"/>
        <v>0</v>
      </c>
      <c r="D3096" s="27">
        <f t="shared" si="2289"/>
        <v>0</v>
      </c>
      <c r="E3096" s="27" t="b">
        <f t="shared" si="2265"/>
        <v>1</v>
      </c>
      <c r="F3096" s="29">
        <f t="shared" si="2267"/>
        <v>0</v>
      </c>
      <c r="G3096" s="27">
        <f t="shared" si="2290"/>
        <v>0</v>
      </c>
      <c r="H3096" s="22">
        <f t="shared" si="2268"/>
        <v>33790171113.367641</v>
      </c>
      <c r="I3096" s="23">
        <f t="shared" si="2269"/>
        <v>132580106.5049091</v>
      </c>
      <c r="J3096" s="23">
        <f t="shared" si="2270"/>
        <v>1086</v>
      </c>
      <c r="K3096" s="19">
        <f t="shared" si="2291"/>
        <v>225.0831931027827</v>
      </c>
      <c r="L3096" s="16">
        <f t="shared" si="2271"/>
        <v>233.07503184771997</v>
      </c>
      <c r="M3096" s="23">
        <f>M3095-IF($B3096="B",(Percent_Rent_In_Elsies*2.49%/12 * H3095)/K3095,0)+IF($B3096="D",N3096,0)+IF(B3096="D",AK3095)+IF(B3096="C",F3095*90%)-(Y3096-Y3095)-IF($B3096="A",Q3095/K3095) + IF($B3096="A",Q3095/K3095)</f>
        <v>-53066352.236746855</v>
      </c>
      <c r="N3096" s="23">
        <f t="shared" si="2272"/>
        <v>0</v>
      </c>
      <c r="O3096" s="22">
        <f t="shared" si="2273"/>
        <v>0</v>
      </c>
      <c r="P3096" s="22">
        <f t="shared" si="2304"/>
        <v>0</v>
      </c>
      <c r="Q3096" s="22">
        <f t="shared" si="2305"/>
        <v>0</v>
      </c>
      <c r="R3096" s="22">
        <f t="shared" si="2274"/>
        <v>412438853.29551655</v>
      </c>
      <c r="S3096" s="16">
        <f t="shared" si="2264"/>
        <v>0</v>
      </c>
      <c r="T3096" s="15">
        <f t="shared" si="2275"/>
        <v>0</v>
      </c>
      <c r="U3096" s="23">
        <f t="shared" si="2292"/>
        <v>1832384.0514701568</v>
      </c>
      <c r="V3096" s="23">
        <f t="shared" si="2293"/>
        <v>0</v>
      </c>
      <c r="W3096" s="23">
        <f t="shared" si="2306"/>
        <v>0</v>
      </c>
      <c r="X3096" s="23">
        <f t="shared" si="2294"/>
        <v>40466929.684830226</v>
      </c>
      <c r="Y3096" s="23">
        <f t="shared" si="2276"/>
        <v>13825559.361691331</v>
      </c>
      <c r="Z3096" s="3">
        <f t="shared" si="2277"/>
        <v>0</v>
      </c>
      <c r="AA3096" s="23">
        <f t="shared" si="2278"/>
        <v>67027755.412983738</v>
      </c>
      <c r="AB3096" s="26">
        <f t="shared" si="2295"/>
        <v>70086276.274228603</v>
      </c>
      <c r="AC3096" s="23">
        <f t="shared" si="2296"/>
        <v>74889487.274228647</v>
      </c>
      <c r="AD3096" s="23">
        <f t="shared" si="2302"/>
        <v>4803211</v>
      </c>
      <c r="AE3096" s="24">
        <f t="shared" si="2263"/>
        <v>70086276.274228647</v>
      </c>
      <c r="AF3096" s="3">
        <f t="shared" si="2297"/>
        <v>0</v>
      </c>
      <c r="AG3096" s="2">
        <f t="shared" si="2279"/>
        <v>0</v>
      </c>
      <c r="AH3096" s="2">
        <f t="shared" si="2280"/>
        <v>192.84900217072936</v>
      </c>
      <c r="AI3096" s="23">
        <f t="shared" si="2303"/>
        <v>10776300867.761927</v>
      </c>
      <c r="AJ3096" s="23">
        <f t="shared" si="2281"/>
        <v>6219.922423797766</v>
      </c>
      <c r="AK3096" s="23">
        <f t="shared" si="2282"/>
        <v>0</v>
      </c>
      <c r="AL3096" s="23">
        <f t="shared" si="2307"/>
        <v>0</v>
      </c>
      <c r="AM3096" s="23">
        <f t="shared" si="2308"/>
        <v>0</v>
      </c>
      <c r="AN3096" s="16">
        <f t="shared" si="2298"/>
        <v>0</v>
      </c>
      <c r="AO3096" s="23">
        <f t="shared" si="2299"/>
        <v>0</v>
      </c>
      <c r="AP3096" s="22">
        <f t="shared" si="2300"/>
        <v>0</v>
      </c>
      <c r="AQ3096" s="30">
        <f t="shared" si="2283"/>
        <v>22566595914.223728</v>
      </c>
      <c r="AR3096" s="28">
        <f t="shared" si="2284"/>
        <v>11099832823.451447</v>
      </c>
      <c r="AS3096" s="25">
        <f t="shared" si="2285"/>
        <v>200337590.02425668</v>
      </c>
      <c r="AT3096" s="32">
        <f t="shared" si="2286"/>
        <v>0</v>
      </c>
      <c r="AU3096" s="23">
        <f t="shared" si="2287"/>
        <v>0</v>
      </c>
      <c r="AV3096" s="22">
        <f t="shared" si="2288"/>
        <v>3285600592.8017554</v>
      </c>
      <c r="AW3096" s="31">
        <f t="shared" si="2301"/>
        <v>14998209859.572975</v>
      </c>
    </row>
    <row r="3097" spans="1:53" x14ac:dyDescent="0.25">
      <c r="A3097">
        <f t="shared" si="2262"/>
        <v>857</v>
      </c>
      <c r="B3097" t="s">
        <v>7</v>
      </c>
      <c r="C3097" s="27">
        <f t="shared" si="2266"/>
        <v>0</v>
      </c>
      <c r="D3097" s="27">
        <f t="shared" si="2289"/>
        <v>0</v>
      </c>
      <c r="E3097" s="27" t="b">
        <f t="shared" si="2265"/>
        <v>1</v>
      </c>
      <c r="F3097" s="29">
        <f t="shared" si="2267"/>
        <v>0</v>
      </c>
      <c r="G3097" s="27">
        <f t="shared" si="2290"/>
        <v>0</v>
      </c>
      <c r="H3097" s="22">
        <f t="shared" si="2268"/>
        <v>33790171113.367645</v>
      </c>
      <c r="I3097" s="23">
        <f t="shared" si="2269"/>
        <v>132580106.5049091</v>
      </c>
      <c r="J3097" s="23">
        <f t="shared" si="2270"/>
        <v>1086</v>
      </c>
      <c r="K3097" s="19">
        <f t="shared" si="2291"/>
        <v>225.0831931027827</v>
      </c>
      <c r="L3097" s="16">
        <f t="shared" si="2271"/>
        <v>233.07503184771994</v>
      </c>
      <c r="M3097" s="23">
        <f>M3096-IF($B3097="B",(Percent_Rent_In_Elsies*2.49%/12 * H3096)/K3096,0)+IF($B3097="D",N3097,0)+IF(B3097="D",AK3096)+IF(B3097="C",F3096*90%)-(Y3097-Y3096)-IF($B3097="A",Q3096/K3096) + IF($B3097="A",Q3096/K3096)</f>
        <v>-53222104.881121822</v>
      </c>
      <c r="N3097" s="23">
        <f t="shared" si="2272"/>
        <v>0</v>
      </c>
      <c r="O3097" s="22">
        <f t="shared" si="2273"/>
        <v>0</v>
      </c>
      <c r="P3097" s="22">
        <f t="shared" si="2304"/>
        <v>0</v>
      </c>
      <c r="Q3097" s="22">
        <f t="shared" si="2305"/>
        <v>0</v>
      </c>
      <c r="R3097" s="22">
        <f t="shared" si="2274"/>
        <v>378068948.85422349</v>
      </c>
      <c r="S3097" s="16">
        <f t="shared" si="2264"/>
        <v>34369904.441293046</v>
      </c>
      <c r="T3097" s="15">
        <f t="shared" si="2275"/>
        <v>0</v>
      </c>
      <c r="U3097" s="23">
        <f t="shared" si="2292"/>
        <v>1679685.3805143104</v>
      </c>
      <c r="V3097" s="23">
        <f t="shared" si="2293"/>
        <v>152698.67095584641</v>
      </c>
      <c r="W3097" s="23">
        <f t="shared" si="2306"/>
        <v>0</v>
      </c>
      <c r="X3097" s="23">
        <f t="shared" si="2294"/>
        <v>40466929.684830226</v>
      </c>
      <c r="Y3097" s="23">
        <f t="shared" si="2276"/>
        <v>13825559.361691331</v>
      </c>
      <c r="Z3097" s="3">
        <f t="shared" si="2277"/>
        <v>0</v>
      </c>
      <c r="AA3097" s="23">
        <f t="shared" si="2278"/>
        <v>67027755.412983738</v>
      </c>
      <c r="AB3097" s="26">
        <f t="shared" si="2295"/>
        <v>70086276.274228603</v>
      </c>
      <c r="AC3097" s="23">
        <f t="shared" si="2296"/>
        <v>74889487.274228647</v>
      </c>
      <c r="AD3097" s="23">
        <f t="shared" si="2302"/>
        <v>4803211</v>
      </c>
      <c r="AE3097" s="24">
        <f t="shared" si="2263"/>
        <v>70086276.274228647</v>
      </c>
      <c r="AF3097" s="3">
        <f t="shared" si="2297"/>
        <v>0</v>
      </c>
      <c r="AG3097" s="2">
        <f t="shared" si="2279"/>
        <v>0</v>
      </c>
      <c r="AH3097" s="2">
        <f t="shared" si="2280"/>
        <v>192.84900217072936</v>
      </c>
      <c r="AI3097" s="23">
        <f t="shared" si="2303"/>
        <v>10776300867.761927</v>
      </c>
      <c r="AJ3097" s="23">
        <f t="shared" si="2281"/>
        <v>6219.922423797766</v>
      </c>
      <c r="AK3097" s="23">
        <f t="shared" si="2282"/>
        <v>0</v>
      </c>
      <c r="AL3097" s="23">
        <f t="shared" si="2307"/>
        <v>8228889.0848827362</v>
      </c>
      <c r="AM3097" s="23">
        <f t="shared" si="2308"/>
        <v>7677457761.3010216</v>
      </c>
      <c r="AN3097" s="16">
        <f t="shared" si="2298"/>
        <v>0</v>
      </c>
      <c r="AO3097" s="23">
        <f t="shared" si="2299"/>
        <v>155752.64437496339</v>
      </c>
      <c r="AP3097" s="22">
        <f t="shared" si="2300"/>
        <v>35057302.530118935</v>
      </c>
      <c r="AQ3097" s="30">
        <f t="shared" si="2283"/>
        <v>22636412532.21246</v>
      </c>
      <c r="AR3097" s="28">
        <f t="shared" si="2284"/>
        <v>11134592138.910059</v>
      </c>
      <c r="AS3097" s="25">
        <f t="shared" si="2285"/>
        <v>200337590.02425668</v>
      </c>
      <c r="AT3097" s="32">
        <f t="shared" si="2286"/>
        <v>0</v>
      </c>
      <c r="AU3097" s="23">
        <f t="shared" si="2287"/>
        <v>0</v>
      </c>
      <c r="AV3097" s="22">
        <f t="shared" si="2288"/>
        <v>3285600592.8017554</v>
      </c>
      <c r="AW3097" s="31">
        <f t="shared" si="2301"/>
        <v>15068026477.561707</v>
      </c>
    </row>
    <row r="3098" spans="1:53" x14ac:dyDescent="0.25">
      <c r="A3098">
        <f t="shared" ref="A3098:A3161" si="2309">A3093+1</f>
        <v>857</v>
      </c>
      <c r="B3098" t="s">
        <v>8</v>
      </c>
      <c r="C3098" s="27">
        <f t="shared" si="2266"/>
        <v>0</v>
      </c>
      <c r="D3098" s="27">
        <f t="shared" si="2289"/>
        <v>0</v>
      </c>
      <c r="E3098" s="27" t="b">
        <f t="shared" si="2265"/>
        <v>1</v>
      </c>
      <c r="F3098" s="29">
        <f t="shared" si="2267"/>
        <v>0</v>
      </c>
      <c r="G3098" s="27">
        <f t="shared" si="2290"/>
        <v>0</v>
      </c>
      <c r="H3098" s="22">
        <f t="shared" si="2268"/>
        <v>33790171113.367645</v>
      </c>
      <c r="I3098" s="23">
        <f t="shared" si="2269"/>
        <v>132580106.5049091</v>
      </c>
      <c r="J3098" s="23">
        <f t="shared" si="2270"/>
        <v>1086</v>
      </c>
      <c r="K3098" s="19">
        <f t="shared" si="2291"/>
        <v>225.0831931027827</v>
      </c>
      <c r="L3098" s="16">
        <f t="shared" si="2271"/>
        <v>233.07503184771994</v>
      </c>
      <c r="M3098" s="23">
        <f>M3097-IF($B3098="B",(Percent_Rent_In_Elsies*2.49%/12 * H3097)/K3097,0)+IF($B3098="D",N3098,0)+IF(B3098="D",AK3097)+IF(B3098="C",F3097*90%)-(Y3098-Y3097)-IF($B3098="A",Q3097/K3097) + IF($B3098="A",Q3097/K3097)</f>
        <v>-53222104.881121822</v>
      </c>
      <c r="N3098" s="23">
        <f t="shared" si="2272"/>
        <v>0</v>
      </c>
      <c r="O3098" s="22">
        <f t="shared" si="2273"/>
        <v>0</v>
      </c>
      <c r="P3098" s="22">
        <f t="shared" si="2304"/>
        <v>0</v>
      </c>
      <c r="Q3098" s="22">
        <f t="shared" si="2305"/>
        <v>0</v>
      </c>
      <c r="R3098" s="22">
        <f t="shared" si="2274"/>
        <v>413126251.38434243</v>
      </c>
      <c r="S3098" s="16">
        <f t="shared" si="2264"/>
        <v>34369904.441293046</v>
      </c>
      <c r="T3098" s="15">
        <f t="shared" si="2275"/>
        <v>0</v>
      </c>
      <c r="U3098" s="23">
        <f t="shared" si="2292"/>
        <v>1835438.0248892738</v>
      </c>
      <c r="V3098" s="23">
        <f t="shared" si="2293"/>
        <v>152698.67095584641</v>
      </c>
      <c r="W3098" s="23">
        <f t="shared" si="2306"/>
        <v>0</v>
      </c>
      <c r="X3098" s="23">
        <f t="shared" si="2294"/>
        <v>40466929.684830226</v>
      </c>
      <c r="Y3098" s="23">
        <f t="shared" si="2276"/>
        <v>13825559.361691331</v>
      </c>
      <c r="Z3098" s="3">
        <f t="shared" si="2277"/>
        <v>0</v>
      </c>
      <c r="AA3098" s="23">
        <f t="shared" si="2278"/>
        <v>67027755.412983738</v>
      </c>
      <c r="AB3098" s="26">
        <f t="shared" si="2295"/>
        <v>70086276.274228603</v>
      </c>
      <c r="AC3098" s="23">
        <f t="shared" si="2296"/>
        <v>74889487.274228647</v>
      </c>
      <c r="AD3098" s="23">
        <f t="shared" si="2302"/>
        <v>4803211</v>
      </c>
      <c r="AE3098" s="24">
        <f t="shared" si="2263"/>
        <v>70086276.274228647</v>
      </c>
      <c r="AF3098" s="3">
        <f t="shared" si="2297"/>
        <v>1E-4</v>
      </c>
      <c r="AG3098" s="2">
        <f t="shared" si="2279"/>
        <v>0</v>
      </c>
      <c r="AH3098" s="2">
        <f t="shared" si="2280"/>
        <v>192.84900217072936</v>
      </c>
      <c r="AI3098" s="23">
        <f t="shared" si="2303"/>
        <v>10776300867.761927</v>
      </c>
      <c r="AJ3098" s="23">
        <f t="shared" si="2281"/>
        <v>6219.922423797766</v>
      </c>
      <c r="AK3098" s="23">
        <f t="shared" si="2282"/>
        <v>63180.455103853164</v>
      </c>
      <c r="AL3098" s="23">
        <f t="shared" si="2307"/>
        <v>0</v>
      </c>
      <c r="AM3098" s="23">
        <f t="shared" si="2308"/>
        <v>0</v>
      </c>
      <c r="AN3098" s="16">
        <f t="shared" si="2298"/>
        <v>0</v>
      </c>
      <c r="AO3098" s="23">
        <f t="shared" si="2299"/>
        <v>0</v>
      </c>
      <c r="AP3098" s="22">
        <f t="shared" si="2300"/>
        <v>0</v>
      </c>
      <c r="AQ3098" s="30">
        <f t="shared" si="2283"/>
        <v>22636412532.21246</v>
      </c>
      <c r="AR3098" s="28">
        <f t="shared" si="2284"/>
        <v>11134592138.910059</v>
      </c>
      <c r="AS3098" s="25">
        <f t="shared" si="2285"/>
        <v>200337590.02425668</v>
      </c>
      <c r="AT3098" s="32">
        <f t="shared" si="2286"/>
        <v>0</v>
      </c>
      <c r="AU3098" s="23">
        <f t="shared" si="2287"/>
        <v>0</v>
      </c>
      <c r="AV3098" s="22">
        <f t="shared" si="2288"/>
        <v>3285600592.8017554</v>
      </c>
      <c r="AW3098" s="31">
        <f t="shared" si="2301"/>
        <v>15068026477.561707</v>
      </c>
    </row>
    <row r="3099" spans="1:53" x14ac:dyDescent="0.25">
      <c r="A3099" s="21">
        <f t="shared" si="2309"/>
        <v>857</v>
      </c>
      <c r="B3099" s="21" t="s">
        <v>9</v>
      </c>
      <c r="C3099" s="27">
        <f t="shared" si="2266"/>
        <v>0</v>
      </c>
      <c r="D3099" s="27">
        <f t="shared" si="2289"/>
        <v>0</v>
      </c>
      <c r="E3099" s="27" t="b">
        <f t="shared" si="2265"/>
        <v>1</v>
      </c>
      <c r="F3099" s="29">
        <f t="shared" si="2267"/>
        <v>0</v>
      </c>
      <c r="G3099" s="27">
        <f t="shared" si="2290"/>
        <v>0</v>
      </c>
      <c r="H3099" s="22">
        <f t="shared" si="2268"/>
        <v>33790171113.367645</v>
      </c>
      <c r="I3099" s="23">
        <f t="shared" si="2269"/>
        <v>132580106.5049091</v>
      </c>
      <c r="J3099" s="23">
        <f t="shared" si="2270"/>
        <v>1086</v>
      </c>
      <c r="K3099" s="19">
        <f t="shared" si="2291"/>
        <v>225.0831931027827</v>
      </c>
      <c r="L3099" s="16">
        <f t="shared" si="2271"/>
        <v>233.07503184771994</v>
      </c>
      <c r="M3099" s="23">
        <f>M3098-IF($B3099="B",(Percent_Rent_In_Elsies*2.49%/12 * H3098)/K3098,0)+IF($B3099="D",N3099,0)+IF(B3099="D",AK3098)+IF(B3099="C",F3098*90%)-(Y3099-Y3098)-IF($B3099="A",Q3098/K3098) + IF($B3099="A",Q3098/K3098)</f>
        <v>-53158924.42601797</v>
      </c>
      <c r="N3099" s="23">
        <f t="shared" si="2272"/>
        <v>0</v>
      </c>
      <c r="O3099" s="22">
        <f t="shared" si="2273"/>
        <v>24013123.507618379</v>
      </c>
      <c r="P3099" s="22">
        <f t="shared" si="2304"/>
        <v>0</v>
      </c>
      <c r="Q3099" s="22">
        <f t="shared" si="2305"/>
        <v>0</v>
      </c>
      <c r="R3099" s="22">
        <f t="shared" si="2274"/>
        <v>413126251.38434243</v>
      </c>
      <c r="S3099" s="16">
        <f t="shared" si="2264"/>
        <v>0</v>
      </c>
      <c r="T3099" s="15">
        <f t="shared" si="2275"/>
        <v>10356780.933674667</v>
      </c>
      <c r="U3099" s="23">
        <f t="shared" si="2292"/>
        <v>1835438.0248892738</v>
      </c>
      <c r="V3099" s="23">
        <f t="shared" si="2293"/>
        <v>0</v>
      </c>
      <c r="W3099" s="23">
        <f t="shared" si="2306"/>
        <v>152698.67095584641</v>
      </c>
      <c r="X3099" s="23">
        <f t="shared" si="2294"/>
        <v>40466929.684830226</v>
      </c>
      <c r="Y3099" s="23">
        <f t="shared" si="2276"/>
        <v>13825559.361691331</v>
      </c>
      <c r="Z3099" s="3">
        <f t="shared" si="2277"/>
        <v>0</v>
      </c>
      <c r="AA3099" s="23">
        <f t="shared" si="2278"/>
        <v>66964574.957879886</v>
      </c>
      <c r="AB3099" s="26">
        <f t="shared" si="2295"/>
        <v>70086276.274228603</v>
      </c>
      <c r="AC3099" s="23">
        <f t="shared" si="2296"/>
        <v>74889487.274228647</v>
      </c>
      <c r="AD3099" s="23">
        <f t="shared" si="2302"/>
        <v>4803211</v>
      </c>
      <c r="AE3099" s="24">
        <f t="shared" si="2263"/>
        <v>70086276.274228647</v>
      </c>
      <c r="AF3099" s="3">
        <f t="shared" si="2297"/>
        <v>0</v>
      </c>
      <c r="AG3099" s="2">
        <f t="shared" si="2279"/>
        <v>0</v>
      </c>
      <c r="AH3099" s="2">
        <f t="shared" si="2280"/>
        <v>192.84900217072936</v>
      </c>
      <c r="AI3099" s="23">
        <f t="shared" si="2303"/>
        <v>10766143111.635883</v>
      </c>
      <c r="AJ3099" s="23">
        <f t="shared" si="2281"/>
        <v>6219.922423797766</v>
      </c>
      <c r="AK3099" s="23">
        <f t="shared" si="2282"/>
        <v>0</v>
      </c>
      <c r="AL3099" s="23">
        <f t="shared" si="2307"/>
        <v>0</v>
      </c>
      <c r="AM3099" s="23">
        <f t="shared" si="2308"/>
        <v>0</v>
      </c>
      <c r="AN3099" s="16">
        <f t="shared" si="2298"/>
        <v>0</v>
      </c>
      <c r="AO3099" s="23">
        <f t="shared" si="2299"/>
        <v>0</v>
      </c>
      <c r="AP3099" s="22">
        <f t="shared" si="2300"/>
        <v>0</v>
      </c>
      <c r="AQ3099" s="30">
        <f t="shared" si="2283"/>
        <v>22636412532.21246</v>
      </c>
      <c r="AR3099" s="28">
        <f t="shared" si="2284"/>
        <v>11134592138.910059</v>
      </c>
      <c r="AS3099" s="25">
        <f t="shared" si="2285"/>
        <v>200337590.02425668</v>
      </c>
      <c r="AT3099" s="32">
        <f t="shared" si="2286"/>
        <v>0</v>
      </c>
      <c r="AU3099" s="23">
        <f t="shared" si="2287"/>
        <v>0</v>
      </c>
      <c r="AV3099" s="22">
        <f t="shared" si="2288"/>
        <v>3285600592.8017554</v>
      </c>
      <c r="AW3099" s="31">
        <f t="shared" si="2301"/>
        <v>15068026477.561707</v>
      </c>
      <c r="AX3099" s="21"/>
      <c r="AY3099" s="21"/>
      <c r="AZ3099" s="21"/>
      <c r="BA3099" s="21"/>
    </row>
    <row r="3100" spans="1:53" x14ac:dyDescent="0.25">
      <c r="A3100" s="21">
        <f t="shared" si="2309"/>
        <v>857</v>
      </c>
      <c r="B3100" s="21" t="s">
        <v>28</v>
      </c>
      <c r="C3100" s="27">
        <f t="shared" si="2266"/>
        <v>0</v>
      </c>
      <c r="D3100" s="27">
        <f t="shared" si="2289"/>
        <v>0</v>
      </c>
      <c r="E3100" s="27" t="b">
        <f t="shared" si="2265"/>
        <v>1</v>
      </c>
      <c r="F3100" s="29">
        <f t="shared" si="2267"/>
        <v>0</v>
      </c>
      <c r="G3100" s="27">
        <f t="shared" si="2290"/>
        <v>0</v>
      </c>
      <c r="H3100" s="22">
        <f t="shared" si="2268"/>
        <v>33790171113.367645</v>
      </c>
      <c r="I3100" s="23">
        <f t="shared" si="2269"/>
        <v>132580106.5049091</v>
      </c>
      <c r="J3100" s="23">
        <f t="shared" si="2270"/>
        <v>1086</v>
      </c>
      <c r="K3100" s="19">
        <f t="shared" si="2291"/>
        <v>225.0831931027827</v>
      </c>
      <c r="L3100" s="16">
        <f t="shared" si="2271"/>
        <v>233.07503184771994</v>
      </c>
      <c r="M3100" s="23">
        <f>M3099-IF($B3100="B",(Percent_Rent_In_Elsies*2.49%/12 * H3099)/K3099,0)+IF($B3100="D",N3100,0)+IF(B3100="D",AK3099)+IF(B3100="C",F3099*90%)-(Y3100-Y3099)-IF($B3100="A",Q3099/K3099) + IF($B3100="A",Q3099/K3099)</f>
        <v>-53158924.42601797</v>
      </c>
      <c r="N3100" s="23">
        <f t="shared" si="2272"/>
        <v>0</v>
      </c>
      <c r="O3100" s="22">
        <f t="shared" si="2273"/>
        <v>0</v>
      </c>
      <c r="P3100" s="22">
        <f t="shared" si="2304"/>
        <v>24013123.507618379</v>
      </c>
      <c r="Q3100" s="22">
        <f t="shared" si="2305"/>
        <v>0</v>
      </c>
      <c r="R3100" s="22">
        <f t="shared" si="2274"/>
        <v>413126251.38434243</v>
      </c>
      <c r="S3100" s="16">
        <f t="shared" si="2264"/>
        <v>0</v>
      </c>
      <c r="T3100" s="15">
        <f t="shared" si="2275"/>
        <v>0</v>
      </c>
      <c r="U3100" s="23">
        <f t="shared" si="2292"/>
        <v>1835438.0248892738</v>
      </c>
      <c r="V3100" s="23">
        <f t="shared" si="2293"/>
        <v>0</v>
      </c>
      <c r="W3100" s="23">
        <f t="shared" si="2306"/>
        <v>0</v>
      </c>
      <c r="X3100" s="23">
        <f t="shared" si="2294"/>
        <v>40466929.684830226</v>
      </c>
      <c r="Y3100" s="23">
        <f t="shared" si="2276"/>
        <v>13825559.361691331</v>
      </c>
      <c r="Z3100" s="3">
        <f t="shared" si="2277"/>
        <v>7634.9335477923214</v>
      </c>
      <c r="AA3100" s="23">
        <f t="shared" si="2278"/>
        <v>67079098.961096771</v>
      </c>
      <c r="AB3100" s="26">
        <f t="shared" si="2295"/>
        <v>70086276.274228603</v>
      </c>
      <c r="AC3100" s="23">
        <f t="shared" si="2296"/>
        <v>74889487.274228647</v>
      </c>
      <c r="AD3100" s="23">
        <f t="shared" si="2302"/>
        <v>4803211</v>
      </c>
      <c r="AE3100" s="24">
        <f t="shared" si="2263"/>
        <v>70086276.274228647</v>
      </c>
      <c r="AF3100" s="3">
        <f t="shared" si="2297"/>
        <v>0</v>
      </c>
      <c r="AG3100" s="2">
        <f t="shared" si="2279"/>
        <v>916192025.73507857</v>
      </c>
      <c r="AH3100" s="2">
        <f t="shared" si="2280"/>
        <v>192.84900217072936</v>
      </c>
      <c r="AI3100" s="23">
        <f t="shared" si="2303"/>
        <v>10784555560.443718</v>
      </c>
      <c r="AJ3100" s="23">
        <f t="shared" si="2281"/>
        <v>6219.922423797766</v>
      </c>
      <c r="AK3100" s="23">
        <f t="shared" si="2282"/>
        <v>0</v>
      </c>
      <c r="AL3100" s="23">
        <f t="shared" si="2307"/>
        <v>0</v>
      </c>
      <c r="AM3100" s="23">
        <f t="shared" si="2308"/>
        <v>0</v>
      </c>
      <c r="AN3100" s="16">
        <f t="shared" si="2298"/>
        <v>0</v>
      </c>
      <c r="AO3100" s="23">
        <f t="shared" si="2299"/>
        <v>0</v>
      </c>
      <c r="AP3100" s="22">
        <f t="shared" si="2300"/>
        <v>0</v>
      </c>
      <c r="AQ3100" s="30">
        <f t="shared" si="2283"/>
        <v>22636412532.21246</v>
      </c>
      <c r="AR3100" s="28">
        <f t="shared" si="2284"/>
        <v>11134592138.910059</v>
      </c>
      <c r="AS3100" s="25">
        <f t="shared" si="2285"/>
        <v>200337590.02425668</v>
      </c>
      <c r="AT3100" s="32">
        <f t="shared" si="2286"/>
        <v>15269.867095584643</v>
      </c>
      <c r="AU3100" s="23">
        <f t="shared" si="2287"/>
        <v>15269.867095584643</v>
      </c>
      <c r="AV3100" s="22">
        <f t="shared" si="2288"/>
        <v>3295957373.7354302</v>
      </c>
      <c r="AW3100" s="31">
        <f t="shared" si="2301"/>
        <v>15068026477.561705</v>
      </c>
      <c r="AX3100" s="21"/>
      <c r="AY3100" s="21"/>
      <c r="AZ3100" s="21"/>
      <c r="BA3100" s="21"/>
    </row>
    <row r="3101" spans="1:53" x14ac:dyDescent="0.25">
      <c r="A3101">
        <f t="shared" si="2309"/>
        <v>858</v>
      </c>
      <c r="B3101" t="s">
        <v>6</v>
      </c>
      <c r="C3101" s="27">
        <f t="shared" si="2266"/>
        <v>0</v>
      </c>
      <c r="D3101" s="27">
        <f t="shared" si="2289"/>
        <v>0</v>
      </c>
      <c r="E3101" s="27" t="b">
        <f t="shared" si="2265"/>
        <v>1</v>
      </c>
      <c r="F3101" s="29">
        <f t="shared" si="2267"/>
        <v>0</v>
      </c>
      <c r="G3101" s="27">
        <f t="shared" si="2290"/>
        <v>0</v>
      </c>
      <c r="H3101" s="22">
        <f t="shared" si="2268"/>
        <v>33846488065.223259</v>
      </c>
      <c r="I3101" s="23">
        <f t="shared" si="2269"/>
        <v>132580106.5049091</v>
      </c>
      <c r="J3101" s="23">
        <f t="shared" si="2270"/>
        <v>1086</v>
      </c>
      <c r="K3101" s="19">
        <f t="shared" si="2291"/>
        <v>225.0831931027827</v>
      </c>
      <c r="L3101" s="16">
        <f t="shared" si="2271"/>
        <v>233.46349023413282</v>
      </c>
      <c r="M3101" s="23">
        <f>M3100-IF($B3101="B",(Percent_Rent_In_Elsies*2.49%/12 * H3100)/K3100,0)+IF($B3101="D",N3101,0)+IF(B3101="D",AK3100)+IF(B3101="C",F3100*90%)-(Y3101-Y3100)-IF($B3101="A",Q3100/K3100) + IF($B3101="A",Q3100/K3100)</f>
        <v>-53158924.42601797</v>
      </c>
      <c r="N3101" s="23">
        <f t="shared" si="2272"/>
        <v>0</v>
      </c>
      <c r="O3101" s="22">
        <f t="shared" si="2273"/>
        <v>0</v>
      </c>
      <c r="P3101" s="22">
        <f t="shared" si="2304"/>
        <v>0</v>
      </c>
      <c r="Q3101" s="22">
        <f t="shared" si="2305"/>
        <v>0</v>
      </c>
      <c r="R3101" s="22">
        <f t="shared" si="2274"/>
        <v>413126251.38434243</v>
      </c>
      <c r="S3101" s="16">
        <f t="shared" si="2264"/>
        <v>0</v>
      </c>
      <c r="T3101" s="15">
        <f t="shared" si="2275"/>
        <v>0</v>
      </c>
      <c r="U3101" s="23">
        <f t="shared" si="2292"/>
        <v>1835438.0248892738</v>
      </c>
      <c r="V3101" s="23">
        <f t="shared" si="2293"/>
        <v>0</v>
      </c>
      <c r="W3101" s="23">
        <f t="shared" si="2306"/>
        <v>0</v>
      </c>
      <c r="X3101" s="23">
        <f t="shared" si="2294"/>
        <v>40505104.352569185</v>
      </c>
      <c r="Y3101" s="23">
        <f t="shared" si="2276"/>
        <v>13825559.361691331</v>
      </c>
      <c r="Z3101" s="3">
        <f t="shared" si="2277"/>
        <v>0</v>
      </c>
      <c r="AA3101" s="23">
        <f t="shared" si="2278"/>
        <v>67079098.961096771</v>
      </c>
      <c r="AB3101" s="26">
        <f t="shared" si="2295"/>
        <v>70086276.274228603</v>
      </c>
      <c r="AC3101" s="23">
        <f t="shared" si="2296"/>
        <v>74889487.274228647</v>
      </c>
      <c r="AD3101" s="23">
        <f t="shared" si="2302"/>
        <v>4803211</v>
      </c>
      <c r="AE3101" s="24">
        <f t="shared" si="2263"/>
        <v>70086276.274228647</v>
      </c>
      <c r="AF3101" s="3">
        <f t="shared" si="2297"/>
        <v>0</v>
      </c>
      <c r="AG3101" s="2">
        <f t="shared" si="2279"/>
        <v>0</v>
      </c>
      <c r="AH3101" s="2">
        <f t="shared" si="2280"/>
        <v>193.17041717434725</v>
      </c>
      <c r="AI3101" s="23">
        <f t="shared" si="2303"/>
        <v>10784555560.443718</v>
      </c>
      <c r="AJ3101" s="23">
        <f t="shared" si="2281"/>
        <v>6219.922423797766</v>
      </c>
      <c r="AK3101" s="23">
        <f t="shared" si="2282"/>
        <v>0</v>
      </c>
      <c r="AL3101" s="23">
        <f t="shared" si="2307"/>
        <v>0</v>
      </c>
      <c r="AM3101" s="23">
        <f t="shared" si="2308"/>
        <v>0</v>
      </c>
      <c r="AN3101" s="16">
        <f t="shared" si="2298"/>
        <v>0</v>
      </c>
      <c r="AO3101" s="23">
        <f t="shared" si="2299"/>
        <v>0</v>
      </c>
      <c r="AP3101" s="22">
        <f t="shared" si="2300"/>
        <v>0</v>
      </c>
      <c r="AQ3101" s="30">
        <f t="shared" si="2283"/>
        <v>22636412532.21246</v>
      </c>
      <c r="AR3101" s="28">
        <f t="shared" si="2284"/>
        <v>11134592138.910059</v>
      </c>
      <c r="AS3101" s="25">
        <f t="shared" si="2285"/>
        <v>200337590.02425668</v>
      </c>
      <c r="AT3101" s="32">
        <f t="shared" si="2286"/>
        <v>0</v>
      </c>
      <c r="AU3101" s="23">
        <f t="shared" si="2287"/>
        <v>0</v>
      </c>
      <c r="AV3101" s="22">
        <f t="shared" si="2288"/>
        <v>3295957373.7354302</v>
      </c>
      <c r="AW3101" s="31">
        <f t="shared" si="2301"/>
        <v>15044013354.054087</v>
      </c>
    </row>
    <row r="3102" spans="1:53" x14ac:dyDescent="0.25">
      <c r="A3102">
        <f t="shared" si="2309"/>
        <v>858</v>
      </c>
      <c r="B3102" t="s">
        <v>7</v>
      </c>
      <c r="C3102" s="27">
        <f t="shared" si="2266"/>
        <v>0</v>
      </c>
      <c r="D3102" s="27">
        <f t="shared" si="2289"/>
        <v>0</v>
      </c>
      <c r="E3102" s="27" t="b">
        <f t="shared" si="2265"/>
        <v>1</v>
      </c>
      <c r="F3102" s="29">
        <f t="shared" si="2267"/>
        <v>0</v>
      </c>
      <c r="G3102" s="27">
        <f t="shared" si="2290"/>
        <v>0</v>
      </c>
      <c r="H3102" s="22">
        <f t="shared" si="2268"/>
        <v>33846488065.223259</v>
      </c>
      <c r="I3102" s="23">
        <f t="shared" si="2269"/>
        <v>132580106.5049091</v>
      </c>
      <c r="J3102" s="23">
        <f t="shared" si="2270"/>
        <v>1086</v>
      </c>
      <c r="K3102" s="19">
        <f t="shared" si="2291"/>
        <v>225.0831931027827</v>
      </c>
      <c r="L3102" s="16">
        <f t="shared" si="2271"/>
        <v>233.46349023413282</v>
      </c>
      <c r="M3102" s="23">
        <f>M3101-IF($B3102="B",(Percent_Rent_In_Elsies*2.49%/12 * H3101)/K3101,0)+IF($B3102="D",N3102,0)+IF(B3102="D",AK3101)+IF(B3102="C",F3101*90%)-(Y3102-Y3101)-IF($B3102="A",Q3101/K3101) + IF($B3102="A",Q3101/K3101)</f>
        <v>-53314936.658133559</v>
      </c>
      <c r="N3102" s="23">
        <f t="shared" si="2272"/>
        <v>0</v>
      </c>
      <c r="O3102" s="22">
        <f t="shared" si="2273"/>
        <v>0</v>
      </c>
      <c r="P3102" s="22">
        <f t="shared" si="2304"/>
        <v>0</v>
      </c>
      <c r="Q3102" s="22">
        <f t="shared" si="2305"/>
        <v>0</v>
      </c>
      <c r="R3102" s="22">
        <f t="shared" si="2274"/>
        <v>378699063.76898056</v>
      </c>
      <c r="S3102" s="16">
        <f t="shared" si="2264"/>
        <v>34427187.615361869</v>
      </c>
      <c r="T3102" s="15">
        <f t="shared" si="2275"/>
        <v>0</v>
      </c>
      <c r="U3102" s="23">
        <f t="shared" si="2292"/>
        <v>1682484.8561485009</v>
      </c>
      <c r="V3102" s="23">
        <f t="shared" si="2293"/>
        <v>152953.16874077282</v>
      </c>
      <c r="W3102" s="23">
        <f t="shared" si="2306"/>
        <v>0</v>
      </c>
      <c r="X3102" s="23">
        <f t="shared" si="2294"/>
        <v>40505104.352569185</v>
      </c>
      <c r="Y3102" s="23">
        <f t="shared" si="2276"/>
        <v>13825559.361691331</v>
      </c>
      <c r="Z3102" s="3">
        <f t="shared" si="2277"/>
        <v>0</v>
      </c>
      <c r="AA3102" s="23">
        <f t="shared" si="2278"/>
        <v>67079098.961096771</v>
      </c>
      <c r="AB3102" s="26">
        <f t="shared" si="2295"/>
        <v>70086276.274228588</v>
      </c>
      <c r="AC3102" s="23">
        <f t="shared" si="2296"/>
        <v>74889487.274228647</v>
      </c>
      <c r="AD3102" s="23">
        <f t="shared" si="2302"/>
        <v>4803211</v>
      </c>
      <c r="AE3102" s="24">
        <f t="shared" si="2263"/>
        <v>70086276.274228647</v>
      </c>
      <c r="AF3102" s="3">
        <f t="shared" si="2297"/>
        <v>0</v>
      </c>
      <c r="AG3102" s="2">
        <f t="shared" si="2279"/>
        <v>0</v>
      </c>
      <c r="AH3102" s="2">
        <f t="shared" si="2280"/>
        <v>193.17041717434725</v>
      </c>
      <c r="AI3102" s="23">
        <f t="shared" si="2303"/>
        <v>10784555560.443718</v>
      </c>
      <c r="AJ3102" s="23">
        <f t="shared" si="2281"/>
        <v>6219.922423797766</v>
      </c>
      <c r="AK3102" s="23">
        <f t="shared" si="2282"/>
        <v>0</v>
      </c>
      <c r="AL3102" s="23">
        <f t="shared" si="2307"/>
        <v>8254692.6817913055</v>
      </c>
      <c r="AM3102" s="23">
        <f t="shared" si="2308"/>
        <v>7701532216.9549589</v>
      </c>
      <c r="AN3102" s="16">
        <f t="shared" si="2298"/>
        <v>0</v>
      </c>
      <c r="AO3102" s="23">
        <f t="shared" si="2299"/>
        <v>156012.23211558835</v>
      </c>
      <c r="AP3102" s="22">
        <f t="shared" si="2300"/>
        <v>35115731.367669135</v>
      </c>
      <c r="AQ3102" s="30">
        <f t="shared" si="2283"/>
        <v>22706345511.231171</v>
      </c>
      <c r="AR3102" s="28">
        <f t="shared" si="2284"/>
        <v>11169409386.561104</v>
      </c>
      <c r="AS3102" s="25">
        <f t="shared" si="2285"/>
        <v>200337590.02425668</v>
      </c>
      <c r="AT3102" s="32">
        <f t="shared" si="2286"/>
        <v>0</v>
      </c>
      <c r="AU3102" s="23">
        <f t="shared" si="2287"/>
        <v>0</v>
      </c>
      <c r="AV3102" s="22">
        <f t="shared" si="2288"/>
        <v>3295957373.7354302</v>
      </c>
      <c r="AW3102" s="31">
        <f t="shared" si="2301"/>
        <v>15113946333.072802</v>
      </c>
    </row>
    <row r="3103" spans="1:53" s="21" customFormat="1" x14ac:dyDescent="0.25">
      <c r="A3103">
        <f t="shared" si="2309"/>
        <v>858</v>
      </c>
      <c r="B3103" t="s">
        <v>8</v>
      </c>
      <c r="C3103" s="27">
        <f t="shared" si="2266"/>
        <v>0</v>
      </c>
      <c r="D3103" s="27">
        <f t="shared" si="2289"/>
        <v>0</v>
      </c>
      <c r="E3103" s="27" t="b">
        <f t="shared" si="2265"/>
        <v>1</v>
      </c>
      <c r="F3103" s="29">
        <f t="shared" si="2267"/>
        <v>0</v>
      </c>
      <c r="G3103" s="27">
        <f t="shared" si="2290"/>
        <v>0</v>
      </c>
      <c r="H3103" s="22">
        <f t="shared" si="2268"/>
        <v>33846488065.223259</v>
      </c>
      <c r="I3103" s="23">
        <f t="shared" si="2269"/>
        <v>132580106.5049091</v>
      </c>
      <c r="J3103" s="23">
        <f t="shared" si="2270"/>
        <v>1086</v>
      </c>
      <c r="K3103" s="19">
        <f t="shared" si="2291"/>
        <v>225.0831931027827</v>
      </c>
      <c r="L3103" s="16">
        <f t="shared" si="2271"/>
        <v>233.46349023413282</v>
      </c>
      <c r="M3103" s="23">
        <f>M3102-IF($B3103="B",(Percent_Rent_In_Elsies*2.49%/12 * H3102)/K3102,0)+IF($B3103="D",N3103,0)+IF(B3103="D",AK3102)+IF(B3103="C",F3102*90%)-(Y3103-Y3102)-IF($B3103="A",Q3102/K3102) + IF($B3103="A",Q3102/K3102)</f>
        <v>-53314936.658133559</v>
      </c>
      <c r="N3103" s="23">
        <f t="shared" si="2272"/>
        <v>0</v>
      </c>
      <c r="O3103" s="22">
        <f t="shared" si="2273"/>
        <v>0</v>
      </c>
      <c r="P3103" s="22">
        <f t="shared" si="2304"/>
        <v>0</v>
      </c>
      <c r="Q3103" s="22">
        <f t="shared" si="2305"/>
        <v>0</v>
      </c>
      <c r="R3103" s="22">
        <f t="shared" si="2274"/>
        <v>413814795.13664973</v>
      </c>
      <c r="S3103" s="16">
        <f t="shared" si="2264"/>
        <v>34427187.615361869</v>
      </c>
      <c r="T3103" s="15">
        <f t="shared" si="2275"/>
        <v>0</v>
      </c>
      <c r="U3103" s="23">
        <f t="shared" si="2292"/>
        <v>1838497.0882640893</v>
      </c>
      <c r="V3103" s="23">
        <f t="shared" si="2293"/>
        <v>152953.16874077282</v>
      </c>
      <c r="W3103" s="23">
        <f t="shared" si="2306"/>
        <v>0</v>
      </c>
      <c r="X3103" s="23">
        <f t="shared" si="2294"/>
        <v>40505104.352569185</v>
      </c>
      <c r="Y3103" s="23">
        <f t="shared" si="2276"/>
        <v>13825559.361691331</v>
      </c>
      <c r="Z3103" s="3">
        <f t="shared" si="2277"/>
        <v>0</v>
      </c>
      <c r="AA3103" s="23">
        <f t="shared" si="2278"/>
        <v>67079098.961096771</v>
      </c>
      <c r="AB3103" s="26">
        <f t="shared" si="2295"/>
        <v>70086276.274228603</v>
      </c>
      <c r="AC3103" s="23">
        <f t="shared" si="2296"/>
        <v>74889487.274228647</v>
      </c>
      <c r="AD3103" s="23">
        <f t="shared" si="2302"/>
        <v>4803211</v>
      </c>
      <c r="AE3103" s="24">
        <f t="shared" si="2263"/>
        <v>70086276.274228647</v>
      </c>
      <c r="AF3103" s="3">
        <f t="shared" si="2297"/>
        <v>1E-4</v>
      </c>
      <c r="AG3103" s="2">
        <f t="shared" si="2279"/>
        <v>0</v>
      </c>
      <c r="AH3103" s="2">
        <f t="shared" si="2280"/>
        <v>193.17041717434725</v>
      </c>
      <c r="AI3103" s="23">
        <f t="shared" si="2303"/>
        <v>10784555560.443718</v>
      </c>
      <c r="AJ3103" s="23">
        <f t="shared" si="2281"/>
        <v>6219.922423797766</v>
      </c>
      <c r="AK3103" s="23">
        <f t="shared" si="2282"/>
        <v>63210.658113347294</v>
      </c>
      <c r="AL3103" s="23">
        <f t="shared" si="2307"/>
        <v>0</v>
      </c>
      <c r="AM3103" s="23">
        <f t="shared" si="2308"/>
        <v>0</v>
      </c>
      <c r="AN3103" s="16">
        <f t="shared" si="2298"/>
        <v>0</v>
      </c>
      <c r="AO3103" s="23">
        <f t="shared" si="2299"/>
        <v>0</v>
      </c>
      <c r="AP3103" s="22">
        <f t="shared" si="2300"/>
        <v>0</v>
      </c>
      <c r="AQ3103" s="30">
        <f t="shared" si="2283"/>
        <v>22706345511.231171</v>
      </c>
      <c r="AR3103" s="28">
        <f t="shared" si="2284"/>
        <v>11169409386.561104</v>
      </c>
      <c r="AS3103" s="25">
        <f t="shared" si="2285"/>
        <v>200337590.02425668</v>
      </c>
      <c r="AT3103" s="32">
        <f t="shared" si="2286"/>
        <v>0</v>
      </c>
      <c r="AU3103" s="23">
        <f t="shared" si="2287"/>
        <v>0</v>
      </c>
      <c r="AV3103" s="22">
        <f t="shared" si="2288"/>
        <v>3295957373.7354302</v>
      </c>
      <c r="AW3103" s="31">
        <f t="shared" si="2301"/>
        <v>15113946333.072802</v>
      </c>
      <c r="AX3103"/>
      <c r="AY3103"/>
      <c r="AZ3103"/>
      <c r="BA3103"/>
    </row>
    <row r="3104" spans="1:53" s="21" customFormat="1" x14ac:dyDescent="0.25">
      <c r="A3104">
        <f t="shared" si="2309"/>
        <v>858</v>
      </c>
      <c r="B3104" t="s">
        <v>9</v>
      </c>
      <c r="C3104" s="27">
        <f t="shared" si="2266"/>
        <v>0</v>
      </c>
      <c r="D3104" s="27">
        <f t="shared" si="2289"/>
        <v>0</v>
      </c>
      <c r="E3104" s="27" t="b">
        <f t="shared" si="2265"/>
        <v>1</v>
      </c>
      <c r="F3104" s="29">
        <f t="shared" si="2267"/>
        <v>0</v>
      </c>
      <c r="G3104" s="27">
        <f t="shared" si="2290"/>
        <v>0</v>
      </c>
      <c r="H3104" s="22">
        <f t="shared" si="2268"/>
        <v>33846488065.223259</v>
      </c>
      <c r="I3104" s="23">
        <f t="shared" si="2269"/>
        <v>132580106.5049091</v>
      </c>
      <c r="J3104" s="23">
        <f t="shared" si="2270"/>
        <v>1086</v>
      </c>
      <c r="K3104" s="19">
        <f t="shared" si="2291"/>
        <v>225.0831931027827</v>
      </c>
      <c r="L3104" s="16">
        <f t="shared" si="2271"/>
        <v>233.46349023413282</v>
      </c>
      <c r="M3104" s="23">
        <f>M3103-IF($B3104="B",(Percent_Rent_In_Elsies*2.49%/12 * H3103)/K3103,0)+IF($B3104="D",N3104,0)+IF(B3104="D",AK3103)+IF(B3104="C",F3103*90%)-(Y3104-Y3103)-IF($B3104="A",Q3103/K3103) + IF($B3104="A",Q3103/K3103)</f>
        <v>-53251726.000020213</v>
      </c>
      <c r="N3104" s="23">
        <f t="shared" si="2272"/>
        <v>0</v>
      </c>
      <c r="O3104" s="22">
        <f t="shared" si="2273"/>
        <v>24053145.380131077</v>
      </c>
      <c r="P3104" s="22">
        <f t="shared" si="2304"/>
        <v>0</v>
      </c>
      <c r="Q3104" s="22">
        <f t="shared" si="2305"/>
        <v>0</v>
      </c>
      <c r="R3104" s="22">
        <f t="shared" si="2274"/>
        <v>413814795.13664973</v>
      </c>
      <c r="S3104" s="16">
        <f t="shared" si="2264"/>
        <v>0</v>
      </c>
      <c r="T3104" s="15">
        <f t="shared" si="2275"/>
        <v>10374042.235230792</v>
      </c>
      <c r="U3104" s="23">
        <f t="shared" si="2292"/>
        <v>1838497.0882640893</v>
      </c>
      <c r="V3104" s="23">
        <f t="shared" si="2293"/>
        <v>0</v>
      </c>
      <c r="W3104" s="23">
        <f t="shared" si="2306"/>
        <v>152953.16874077282</v>
      </c>
      <c r="X3104" s="23">
        <f t="shared" si="2294"/>
        <v>40505104.352569185</v>
      </c>
      <c r="Y3104" s="23">
        <f t="shared" si="2276"/>
        <v>13825559.361691331</v>
      </c>
      <c r="Z3104" s="3">
        <f t="shared" si="2277"/>
        <v>0</v>
      </c>
      <c r="AA3104" s="23">
        <f t="shared" si="2278"/>
        <v>67015888.302983426</v>
      </c>
      <c r="AB3104" s="26">
        <f t="shared" si="2295"/>
        <v>70086276.274228603</v>
      </c>
      <c r="AC3104" s="23">
        <f t="shared" si="2296"/>
        <v>74889487.274228647</v>
      </c>
      <c r="AD3104" s="23">
        <f t="shared" si="2302"/>
        <v>4803211</v>
      </c>
      <c r="AE3104" s="24">
        <f t="shared" si="2263"/>
        <v>70086276.274228647</v>
      </c>
      <c r="AF3104" s="3">
        <f t="shared" si="2297"/>
        <v>0</v>
      </c>
      <c r="AG3104" s="2">
        <f t="shared" si="2279"/>
        <v>0</v>
      </c>
      <c r="AH3104" s="2">
        <f t="shared" si="2280"/>
        <v>193.17041717434725</v>
      </c>
      <c r="AI3104" s="23">
        <f t="shared" si="2303"/>
        <v>10774392948.467804</v>
      </c>
      <c r="AJ3104" s="23">
        <f t="shared" si="2281"/>
        <v>6219.922423797766</v>
      </c>
      <c r="AK3104" s="23">
        <f t="shared" si="2282"/>
        <v>0</v>
      </c>
      <c r="AL3104" s="23">
        <f t="shared" si="2307"/>
        <v>0</v>
      </c>
      <c r="AM3104" s="23">
        <f t="shared" si="2308"/>
        <v>0</v>
      </c>
      <c r="AN3104" s="16">
        <f t="shared" si="2298"/>
        <v>0</v>
      </c>
      <c r="AO3104" s="23">
        <f t="shared" si="2299"/>
        <v>0</v>
      </c>
      <c r="AP3104" s="22">
        <f t="shared" si="2300"/>
        <v>0</v>
      </c>
      <c r="AQ3104" s="30">
        <f t="shared" si="2283"/>
        <v>22706345511.231171</v>
      </c>
      <c r="AR3104" s="28">
        <f t="shared" si="2284"/>
        <v>11169409386.561104</v>
      </c>
      <c r="AS3104" s="25">
        <f t="shared" si="2285"/>
        <v>200337590.02425668</v>
      </c>
      <c r="AT3104" s="32">
        <f t="shared" si="2286"/>
        <v>0</v>
      </c>
      <c r="AU3104" s="23">
        <f t="shared" si="2287"/>
        <v>0</v>
      </c>
      <c r="AV3104" s="22">
        <f t="shared" si="2288"/>
        <v>3295957373.7354302</v>
      </c>
      <c r="AW3104" s="31">
        <f t="shared" si="2301"/>
        <v>15113946333.072802</v>
      </c>
      <c r="AX3104"/>
      <c r="AY3104"/>
      <c r="AZ3104"/>
      <c r="BA3104"/>
    </row>
    <row r="3105" spans="1:53" x14ac:dyDescent="0.25">
      <c r="A3105" s="21">
        <f t="shared" si="2309"/>
        <v>858</v>
      </c>
      <c r="B3105" s="21" t="s">
        <v>28</v>
      </c>
      <c r="C3105" s="27">
        <f t="shared" si="2266"/>
        <v>0</v>
      </c>
      <c r="D3105" s="27">
        <f t="shared" si="2289"/>
        <v>0</v>
      </c>
      <c r="E3105" s="27" t="b">
        <f t="shared" si="2265"/>
        <v>1</v>
      </c>
      <c r="F3105" s="29">
        <f t="shared" si="2267"/>
        <v>0</v>
      </c>
      <c r="G3105" s="27">
        <f t="shared" si="2290"/>
        <v>0</v>
      </c>
      <c r="H3105" s="22">
        <f t="shared" si="2268"/>
        <v>33846488065.223259</v>
      </c>
      <c r="I3105" s="23">
        <f t="shared" si="2269"/>
        <v>132580106.5049091</v>
      </c>
      <c r="J3105" s="23">
        <f t="shared" si="2270"/>
        <v>1086</v>
      </c>
      <c r="K3105" s="19">
        <f t="shared" si="2291"/>
        <v>225.0831931027827</v>
      </c>
      <c r="L3105" s="16">
        <f t="shared" si="2271"/>
        <v>233.46349023413282</v>
      </c>
      <c r="M3105" s="23">
        <f>M3104-IF($B3105="B",(Percent_Rent_In_Elsies*2.49%/12 * H3104)/K3104,0)+IF($B3105="D",N3105,0)+IF(B3105="D",AK3104)+IF(B3105="C",F3104*90%)-(Y3105-Y3104)-IF($B3105="A",Q3104/K3104) + IF($B3105="A",Q3104/K3104)</f>
        <v>-53251726.000020213</v>
      </c>
      <c r="N3105" s="23">
        <f t="shared" si="2272"/>
        <v>0</v>
      </c>
      <c r="O3105" s="22">
        <f t="shared" si="2273"/>
        <v>0</v>
      </c>
      <c r="P3105" s="22">
        <f t="shared" si="2304"/>
        <v>24053145.380131077</v>
      </c>
      <c r="Q3105" s="22">
        <f t="shared" si="2305"/>
        <v>0</v>
      </c>
      <c r="R3105" s="22">
        <f t="shared" si="2274"/>
        <v>413814795.13664973</v>
      </c>
      <c r="S3105" s="16">
        <f t="shared" si="2264"/>
        <v>0</v>
      </c>
      <c r="T3105" s="15">
        <f t="shared" si="2275"/>
        <v>0</v>
      </c>
      <c r="U3105" s="23">
        <f t="shared" si="2292"/>
        <v>1838497.0882640893</v>
      </c>
      <c r="V3105" s="23">
        <f t="shared" si="2293"/>
        <v>0</v>
      </c>
      <c r="W3105" s="23">
        <f t="shared" si="2306"/>
        <v>0</v>
      </c>
      <c r="X3105" s="23">
        <f t="shared" si="2294"/>
        <v>40505104.352569185</v>
      </c>
      <c r="Y3105" s="23">
        <f t="shared" si="2276"/>
        <v>13825559.361691331</v>
      </c>
      <c r="Z3105" s="3">
        <f t="shared" si="2277"/>
        <v>7647.6584370386427</v>
      </c>
      <c r="AA3105" s="23">
        <f t="shared" si="2278"/>
        <v>67130603.17953901</v>
      </c>
      <c r="AB3105" s="26">
        <f t="shared" si="2295"/>
        <v>70086276.274228603</v>
      </c>
      <c r="AC3105" s="23">
        <f t="shared" si="2296"/>
        <v>74889487.274228647</v>
      </c>
      <c r="AD3105" s="23">
        <f t="shared" si="2302"/>
        <v>4803211</v>
      </c>
      <c r="AE3105" s="24">
        <f t="shared" si="2263"/>
        <v>70086276.274228647</v>
      </c>
      <c r="AF3105" s="3">
        <f t="shared" si="2297"/>
        <v>0</v>
      </c>
      <c r="AG3105" s="2">
        <f t="shared" si="2279"/>
        <v>917719012.44463706</v>
      </c>
      <c r="AH3105" s="2">
        <f t="shared" si="2280"/>
        <v>193.17041717434725</v>
      </c>
      <c r="AI3105" s="23">
        <f t="shared" si="2303"/>
        <v>10792836084.690321</v>
      </c>
      <c r="AJ3105" s="23">
        <f t="shared" si="2281"/>
        <v>6219.922423797766</v>
      </c>
      <c r="AK3105" s="23">
        <f t="shared" si="2282"/>
        <v>0</v>
      </c>
      <c r="AL3105" s="23">
        <f t="shared" si="2307"/>
        <v>0</v>
      </c>
      <c r="AM3105" s="23">
        <f t="shared" si="2308"/>
        <v>0</v>
      </c>
      <c r="AN3105" s="16">
        <f t="shared" si="2298"/>
        <v>0</v>
      </c>
      <c r="AO3105" s="23">
        <f t="shared" si="2299"/>
        <v>0</v>
      </c>
      <c r="AP3105" s="22">
        <f t="shared" si="2300"/>
        <v>0</v>
      </c>
      <c r="AQ3105" s="30">
        <f t="shared" si="2283"/>
        <v>22706345511.231171</v>
      </c>
      <c r="AR3105" s="28">
        <f t="shared" si="2284"/>
        <v>11169409386.561104</v>
      </c>
      <c r="AS3105" s="25">
        <f t="shared" si="2285"/>
        <v>200337590.02425668</v>
      </c>
      <c r="AT3105" s="32">
        <f t="shared" si="2286"/>
        <v>15295.316874077285</v>
      </c>
      <c r="AU3105" s="23">
        <f t="shared" si="2287"/>
        <v>15295.316874077285</v>
      </c>
      <c r="AV3105" s="22">
        <f t="shared" si="2288"/>
        <v>3306331415.9706612</v>
      </c>
      <c r="AW3105" s="31">
        <f t="shared" si="2301"/>
        <v>15113946333.072802</v>
      </c>
    </row>
    <row r="3106" spans="1:53" x14ac:dyDescent="0.25">
      <c r="A3106">
        <f t="shared" si="2309"/>
        <v>859</v>
      </c>
      <c r="B3106" t="s">
        <v>6</v>
      </c>
      <c r="C3106" s="27">
        <f t="shared" si="2266"/>
        <v>0</v>
      </c>
      <c r="D3106" s="27">
        <f t="shared" si="2289"/>
        <v>0</v>
      </c>
      <c r="E3106" s="27" t="b">
        <f t="shared" si="2265"/>
        <v>1</v>
      </c>
      <c r="F3106" s="29">
        <f t="shared" si="2267"/>
        <v>0</v>
      </c>
      <c r="G3106" s="27">
        <f t="shared" si="2290"/>
        <v>0</v>
      </c>
      <c r="H3106" s="22">
        <f t="shared" si="2268"/>
        <v>33902898878.665298</v>
      </c>
      <c r="I3106" s="23">
        <f t="shared" si="2269"/>
        <v>132580106.5049091</v>
      </c>
      <c r="J3106" s="23">
        <f t="shared" si="2270"/>
        <v>1086</v>
      </c>
      <c r="K3106" s="19">
        <f t="shared" si="2291"/>
        <v>225.0831931027827</v>
      </c>
      <c r="L3106" s="16">
        <f t="shared" si="2271"/>
        <v>233.85259605118972</v>
      </c>
      <c r="M3106" s="23">
        <f>M3105-IF($B3106="B",(Percent_Rent_In_Elsies*2.49%/12 * H3105)/K3105,0)+IF($B3106="D",N3106,0)+IF(B3106="D",AK3105)+IF(B3106="C",F3105*90%)-(Y3106-Y3105)-IF($B3106="A",Q3105/K3105) + IF($B3106="A",Q3105/K3105)</f>
        <v>-53251726.000020213</v>
      </c>
      <c r="N3106" s="23">
        <f t="shared" si="2272"/>
        <v>0</v>
      </c>
      <c r="O3106" s="22">
        <f t="shared" si="2273"/>
        <v>0</v>
      </c>
      <c r="P3106" s="22">
        <f t="shared" si="2304"/>
        <v>0</v>
      </c>
      <c r="Q3106" s="22">
        <f t="shared" si="2305"/>
        <v>0</v>
      </c>
      <c r="R3106" s="22">
        <f t="shared" si="2274"/>
        <v>413814795.13664973</v>
      </c>
      <c r="S3106" s="16">
        <f t="shared" si="2264"/>
        <v>0</v>
      </c>
      <c r="T3106" s="15">
        <f t="shared" si="2275"/>
        <v>0</v>
      </c>
      <c r="U3106" s="23">
        <f t="shared" si="2292"/>
        <v>1838497.0882640893</v>
      </c>
      <c r="V3106" s="23">
        <f t="shared" si="2293"/>
        <v>0</v>
      </c>
      <c r="W3106" s="23">
        <f t="shared" si="2306"/>
        <v>0</v>
      </c>
      <c r="X3106" s="23">
        <f t="shared" si="2294"/>
        <v>40543342.64475438</v>
      </c>
      <c r="Y3106" s="23">
        <f t="shared" si="2276"/>
        <v>13825559.361691331</v>
      </c>
      <c r="Z3106" s="3">
        <f t="shared" si="2277"/>
        <v>0</v>
      </c>
      <c r="AA3106" s="23">
        <f t="shared" si="2278"/>
        <v>67130603.17953901</v>
      </c>
      <c r="AB3106" s="26">
        <f t="shared" si="2295"/>
        <v>70086276.274228603</v>
      </c>
      <c r="AC3106" s="23">
        <f t="shared" si="2296"/>
        <v>74889487.274228647</v>
      </c>
      <c r="AD3106" s="23">
        <f t="shared" si="2302"/>
        <v>4803211</v>
      </c>
      <c r="AE3106" s="24">
        <f t="shared" si="2263"/>
        <v>70086276.274228647</v>
      </c>
      <c r="AF3106" s="3">
        <f t="shared" si="2297"/>
        <v>0</v>
      </c>
      <c r="AG3106" s="2">
        <f t="shared" si="2279"/>
        <v>0</v>
      </c>
      <c r="AH3106" s="2">
        <f t="shared" si="2280"/>
        <v>193.49236786963783</v>
      </c>
      <c r="AI3106" s="23">
        <f t="shared" si="2303"/>
        <v>10792836084.690321</v>
      </c>
      <c r="AJ3106" s="23">
        <f t="shared" si="2281"/>
        <v>6219.922423797766</v>
      </c>
      <c r="AK3106" s="23">
        <f t="shared" si="2282"/>
        <v>0</v>
      </c>
      <c r="AL3106" s="23">
        <f t="shared" si="2307"/>
        <v>0</v>
      </c>
      <c r="AM3106" s="23">
        <f t="shared" si="2308"/>
        <v>0</v>
      </c>
      <c r="AN3106" s="16">
        <f t="shared" si="2298"/>
        <v>0</v>
      </c>
      <c r="AO3106" s="23">
        <f t="shared" si="2299"/>
        <v>0</v>
      </c>
      <c r="AP3106" s="22">
        <f t="shared" si="2300"/>
        <v>0</v>
      </c>
      <c r="AQ3106" s="30">
        <f t="shared" si="2283"/>
        <v>22706345511.231171</v>
      </c>
      <c r="AR3106" s="28">
        <f t="shared" si="2284"/>
        <v>11169409386.561104</v>
      </c>
      <c r="AS3106" s="25">
        <f t="shared" si="2285"/>
        <v>200337590.02425668</v>
      </c>
      <c r="AT3106" s="32">
        <f t="shared" si="2286"/>
        <v>0</v>
      </c>
      <c r="AU3106" s="23">
        <f t="shared" si="2287"/>
        <v>0</v>
      </c>
      <c r="AV3106" s="22">
        <f t="shared" si="2288"/>
        <v>3306331415.9706612</v>
      </c>
      <c r="AW3106" s="31">
        <f t="shared" si="2301"/>
        <v>15089893187.692671</v>
      </c>
    </row>
    <row r="3107" spans="1:53" x14ac:dyDescent="0.25">
      <c r="A3107">
        <f t="shared" si="2309"/>
        <v>859</v>
      </c>
      <c r="B3107" t="s">
        <v>7</v>
      </c>
      <c r="C3107" s="27">
        <f t="shared" si="2266"/>
        <v>0</v>
      </c>
      <c r="D3107" s="27">
        <f t="shared" si="2289"/>
        <v>0</v>
      </c>
      <c r="E3107" s="27" t="b">
        <f t="shared" si="2265"/>
        <v>1</v>
      </c>
      <c r="F3107" s="29">
        <f t="shared" si="2267"/>
        <v>0</v>
      </c>
      <c r="G3107" s="27">
        <f t="shared" si="2290"/>
        <v>0</v>
      </c>
      <c r="H3107" s="22">
        <f t="shared" si="2268"/>
        <v>33902898878.665298</v>
      </c>
      <c r="I3107" s="23">
        <f t="shared" si="2269"/>
        <v>132580106.5049091</v>
      </c>
      <c r="J3107" s="23">
        <f t="shared" si="2270"/>
        <v>1086</v>
      </c>
      <c r="K3107" s="19">
        <f t="shared" si="2291"/>
        <v>225.0831931027827</v>
      </c>
      <c r="L3107" s="16">
        <f t="shared" si="2271"/>
        <v>233.85259605118975</v>
      </c>
      <c r="M3107" s="23">
        <f>M3106-IF($B3107="B",(Percent_Rent_In_Elsies*2.49%/12 * H3106)/K3106,0)+IF($B3107="D",N3107,0)+IF(B3107="D",AK3106)+IF(B3107="C",F3106*90%)-(Y3107-Y3106)-IF($B3107="A",Q3106/K3106) + IF($B3107="A",Q3106/K3106)</f>
        <v>-53407998.252522662</v>
      </c>
      <c r="N3107" s="23">
        <f t="shared" si="2272"/>
        <v>0</v>
      </c>
      <c r="O3107" s="22">
        <f t="shared" si="2273"/>
        <v>0</v>
      </c>
      <c r="P3107" s="22">
        <f t="shared" si="2304"/>
        <v>0</v>
      </c>
      <c r="Q3107" s="22">
        <f t="shared" si="2305"/>
        <v>0</v>
      </c>
      <c r="R3107" s="22">
        <f t="shared" si="2274"/>
        <v>379330228.87526226</v>
      </c>
      <c r="S3107" s="16">
        <f t="shared" si="2264"/>
        <v>34484566.261387475</v>
      </c>
      <c r="T3107" s="15">
        <f t="shared" si="2275"/>
        <v>0</v>
      </c>
      <c r="U3107" s="23">
        <f t="shared" si="2292"/>
        <v>1685288.9975754153</v>
      </c>
      <c r="V3107" s="23">
        <f t="shared" si="2293"/>
        <v>153208.0906886741</v>
      </c>
      <c r="W3107" s="23">
        <f t="shared" si="2306"/>
        <v>0</v>
      </c>
      <c r="X3107" s="23">
        <f t="shared" si="2294"/>
        <v>40543342.64475438</v>
      </c>
      <c r="Y3107" s="23">
        <f t="shared" si="2276"/>
        <v>13825559.361691331</v>
      </c>
      <c r="Z3107" s="3">
        <f t="shared" si="2277"/>
        <v>0</v>
      </c>
      <c r="AA3107" s="23">
        <f t="shared" si="2278"/>
        <v>67130603.17953901</v>
      </c>
      <c r="AB3107" s="26">
        <f t="shared" si="2295"/>
        <v>70086276.274228588</v>
      </c>
      <c r="AC3107" s="23">
        <f t="shared" si="2296"/>
        <v>74889487.274228647</v>
      </c>
      <c r="AD3107" s="23">
        <f t="shared" si="2302"/>
        <v>4803211</v>
      </c>
      <c r="AE3107" s="24">
        <f t="shared" si="2263"/>
        <v>70086276.274228647</v>
      </c>
      <c r="AF3107" s="3">
        <f t="shared" si="2297"/>
        <v>0</v>
      </c>
      <c r="AG3107" s="2">
        <f t="shared" si="2279"/>
        <v>0</v>
      </c>
      <c r="AH3107" s="2">
        <f t="shared" si="2280"/>
        <v>193.49236786963783</v>
      </c>
      <c r="AI3107" s="23">
        <f t="shared" si="2303"/>
        <v>10792836084.690321</v>
      </c>
      <c r="AJ3107" s="23">
        <f t="shared" si="2281"/>
        <v>6219.922423797766</v>
      </c>
      <c r="AK3107" s="23">
        <f t="shared" si="2282"/>
        <v>0</v>
      </c>
      <c r="AL3107" s="23">
        <f t="shared" si="2307"/>
        <v>8280524.2466030121</v>
      </c>
      <c r="AM3107" s="23">
        <f t="shared" si="2308"/>
        <v>7725632766.3370762</v>
      </c>
      <c r="AN3107" s="16">
        <f t="shared" si="2298"/>
        <v>0</v>
      </c>
      <c r="AO3107" s="23">
        <f t="shared" si="2299"/>
        <v>156272.25250244769</v>
      </c>
      <c r="AP3107" s="22">
        <f t="shared" si="2300"/>
        <v>35174257.58661525</v>
      </c>
      <c r="AQ3107" s="30">
        <f t="shared" si="2283"/>
        <v>22776395045.214916</v>
      </c>
      <c r="AR3107" s="28">
        <f t="shared" si="2284"/>
        <v>11204284662.958233</v>
      </c>
      <c r="AS3107" s="25">
        <f t="shared" si="2285"/>
        <v>200337590.02425668</v>
      </c>
      <c r="AT3107" s="32">
        <f t="shared" si="2286"/>
        <v>0</v>
      </c>
      <c r="AU3107" s="23">
        <f t="shared" si="2287"/>
        <v>0</v>
      </c>
      <c r="AV3107" s="22">
        <f t="shared" si="2288"/>
        <v>3306331415.9706612</v>
      </c>
      <c r="AW3107" s="31">
        <f t="shared" si="2301"/>
        <v>15159942721.676414</v>
      </c>
    </row>
    <row r="3108" spans="1:53" x14ac:dyDescent="0.25">
      <c r="A3108">
        <f t="shared" si="2309"/>
        <v>859</v>
      </c>
      <c r="B3108" t="s">
        <v>8</v>
      </c>
      <c r="C3108" s="27">
        <f t="shared" si="2266"/>
        <v>0</v>
      </c>
      <c r="D3108" s="27">
        <f t="shared" si="2289"/>
        <v>0</v>
      </c>
      <c r="E3108" s="27" t="b">
        <f t="shared" si="2265"/>
        <v>1</v>
      </c>
      <c r="F3108" s="29">
        <f t="shared" si="2267"/>
        <v>0</v>
      </c>
      <c r="G3108" s="27">
        <f t="shared" si="2290"/>
        <v>0</v>
      </c>
      <c r="H3108" s="22">
        <f t="shared" si="2268"/>
        <v>33902898878.665298</v>
      </c>
      <c r="I3108" s="23">
        <f t="shared" si="2269"/>
        <v>132580106.5049091</v>
      </c>
      <c r="J3108" s="23">
        <f t="shared" si="2270"/>
        <v>1086</v>
      </c>
      <c r="K3108" s="19">
        <f t="shared" si="2291"/>
        <v>225.0831931027827</v>
      </c>
      <c r="L3108" s="16">
        <f t="shared" si="2271"/>
        <v>233.85259605118975</v>
      </c>
      <c r="M3108" s="23">
        <f>M3107-IF($B3108="B",(Percent_Rent_In_Elsies*2.49%/12 * H3107)/K3107,0)+IF($B3108="D",N3108,0)+IF(B3108="D",AK3107)+IF(B3108="C",F3107*90%)-(Y3108-Y3107)-IF($B3108="A",Q3107/K3107) + IF($B3108="A",Q3107/K3107)</f>
        <v>-53407998.252522662</v>
      </c>
      <c r="N3108" s="23">
        <f t="shared" si="2272"/>
        <v>0</v>
      </c>
      <c r="O3108" s="22">
        <f t="shared" si="2273"/>
        <v>0</v>
      </c>
      <c r="P3108" s="22">
        <f t="shared" si="2304"/>
        <v>0</v>
      </c>
      <c r="Q3108" s="22">
        <f t="shared" si="2305"/>
        <v>0</v>
      </c>
      <c r="R3108" s="22">
        <f t="shared" si="2274"/>
        <v>414504486.46187752</v>
      </c>
      <c r="S3108" s="16">
        <f t="shared" si="2264"/>
        <v>34484566.261387475</v>
      </c>
      <c r="T3108" s="15">
        <f t="shared" si="2275"/>
        <v>0</v>
      </c>
      <c r="U3108" s="23">
        <f t="shared" si="2292"/>
        <v>1841561.250077863</v>
      </c>
      <c r="V3108" s="23">
        <f t="shared" si="2293"/>
        <v>153208.0906886741</v>
      </c>
      <c r="W3108" s="23">
        <f t="shared" si="2306"/>
        <v>0</v>
      </c>
      <c r="X3108" s="23">
        <f t="shared" si="2294"/>
        <v>40543342.64475438</v>
      </c>
      <c r="Y3108" s="23">
        <f t="shared" si="2276"/>
        <v>13825559.361691331</v>
      </c>
      <c r="Z3108" s="3">
        <f t="shared" si="2277"/>
        <v>0</v>
      </c>
      <c r="AA3108" s="23">
        <f t="shared" si="2278"/>
        <v>67130603.17953901</v>
      </c>
      <c r="AB3108" s="26">
        <f t="shared" si="2295"/>
        <v>70086276.274228588</v>
      </c>
      <c r="AC3108" s="23">
        <f t="shared" si="2296"/>
        <v>74889487.274228647</v>
      </c>
      <c r="AD3108" s="23">
        <f t="shared" si="2302"/>
        <v>4803211</v>
      </c>
      <c r="AE3108" s="24">
        <f t="shared" si="2263"/>
        <v>70086276.274228647</v>
      </c>
      <c r="AF3108" s="3">
        <f t="shared" si="2297"/>
        <v>1E-4</v>
      </c>
      <c r="AG3108" s="2">
        <f t="shared" si="2279"/>
        <v>0</v>
      </c>
      <c r="AH3108" s="2">
        <f t="shared" si="2280"/>
        <v>193.49236786963783</v>
      </c>
      <c r="AI3108" s="23">
        <f t="shared" si="2303"/>
        <v>10792836084.690321</v>
      </c>
      <c r="AJ3108" s="23">
        <f t="shared" si="2281"/>
        <v>6219.922423797766</v>
      </c>
      <c r="AK3108" s="23">
        <f t="shared" si="2282"/>
        <v>63241.00488060413</v>
      </c>
      <c r="AL3108" s="23">
        <f t="shared" si="2307"/>
        <v>0</v>
      </c>
      <c r="AM3108" s="23">
        <f t="shared" si="2308"/>
        <v>0</v>
      </c>
      <c r="AN3108" s="16">
        <f t="shared" si="2298"/>
        <v>0</v>
      </c>
      <c r="AO3108" s="23">
        <f t="shared" si="2299"/>
        <v>0</v>
      </c>
      <c r="AP3108" s="22">
        <f t="shared" si="2300"/>
        <v>0</v>
      </c>
      <c r="AQ3108" s="30">
        <f t="shared" si="2283"/>
        <v>22776395045.214916</v>
      </c>
      <c r="AR3108" s="28">
        <f t="shared" si="2284"/>
        <v>11204284662.958233</v>
      </c>
      <c r="AS3108" s="25">
        <f t="shared" si="2285"/>
        <v>200337590.02425668</v>
      </c>
      <c r="AT3108" s="32">
        <f t="shared" si="2286"/>
        <v>0</v>
      </c>
      <c r="AU3108" s="23">
        <f t="shared" si="2287"/>
        <v>0</v>
      </c>
      <c r="AV3108" s="22">
        <f t="shared" si="2288"/>
        <v>3306331415.9706612</v>
      </c>
      <c r="AW3108" s="31">
        <f t="shared" si="2301"/>
        <v>15159942721.676414</v>
      </c>
    </row>
    <row r="3109" spans="1:53" x14ac:dyDescent="0.25">
      <c r="A3109" s="21">
        <f t="shared" si="2309"/>
        <v>859</v>
      </c>
      <c r="B3109" s="21" t="s">
        <v>9</v>
      </c>
      <c r="C3109" s="27">
        <f t="shared" si="2266"/>
        <v>0</v>
      </c>
      <c r="D3109" s="27">
        <f t="shared" si="2289"/>
        <v>0</v>
      </c>
      <c r="E3109" s="27" t="b">
        <f t="shared" si="2265"/>
        <v>1</v>
      </c>
      <c r="F3109" s="29">
        <f t="shared" si="2267"/>
        <v>0</v>
      </c>
      <c r="G3109" s="27">
        <f t="shared" si="2290"/>
        <v>0</v>
      </c>
      <c r="H3109" s="22">
        <f t="shared" si="2268"/>
        <v>33902898878.665298</v>
      </c>
      <c r="I3109" s="23">
        <f t="shared" si="2269"/>
        <v>132580106.5049091</v>
      </c>
      <c r="J3109" s="23">
        <f t="shared" si="2270"/>
        <v>1086</v>
      </c>
      <c r="K3109" s="19">
        <f t="shared" si="2291"/>
        <v>225.0831931027827</v>
      </c>
      <c r="L3109" s="16">
        <f t="shared" si="2271"/>
        <v>233.85259605118975</v>
      </c>
      <c r="M3109" s="23">
        <f>M3108-IF($B3109="B",(Percent_Rent_In_Elsies*2.49%/12 * H3108)/K3108,0)+IF($B3109="D",N3109,0)+IF(B3109="D",AK3108)+IF(B3109="C",F3108*90%)-(Y3109-Y3108)-IF($B3109="A",Q3108/K3108) + IF($B3109="A",Q3108/K3108)</f>
        <v>-53344757.247642055</v>
      </c>
      <c r="N3109" s="23">
        <f t="shared" si="2272"/>
        <v>0</v>
      </c>
      <c r="O3109" s="22">
        <f t="shared" si="2273"/>
        <v>24093233.955764629</v>
      </c>
      <c r="P3109" s="22">
        <f t="shared" si="2304"/>
        <v>0</v>
      </c>
      <c r="Q3109" s="22">
        <f t="shared" si="2305"/>
        <v>0</v>
      </c>
      <c r="R3109" s="22">
        <f t="shared" si="2274"/>
        <v>414504486.46187752</v>
      </c>
      <c r="S3109" s="16">
        <f t="shared" si="2264"/>
        <v>0</v>
      </c>
      <c r="T3109" s="15">
        <f t="shared" si="2275"/>
        <v>10391332.305622846</v>
      </c>
      <c r="U3109" s="23">
        <f t="shared" si="2292"/>
        <v>1841561.250077863</v>
      </c>
      <c r="V3109" s="23">
        <f t="shared" si="2293"/>
        <v>0</v>
      </c>
      <c r="W3109" s="23">
        <f t="shared" si="2306"/>
        <v>153208.0906886741</v>
      </c>
      <c r="X3109" s="23">
        <f t="shared" si="2294"/>
        <v>40543342.64475438</v>
      </c>
      <c r="Y3109" s="23">
        <f t="shared" si="2276"/>
        <v>13825559.361691331</v>
      </c>
      <c r="Z3109" s="3">
        <f t="shared" si="2277"/>
        <v>0</v>
      </c>
      <c r="AA3109" s="23">
        <f t="shared" si="2278"/>
        <v>67067362.174658403</v>
      </c>
      <c r="AB3109" s="26">
        <f t="shared" si="2295"/>
        <v>70086276.274228588</v>
      </c>
      <c r="AC3109" s="23">
        <f t="shared" si="2296"/>
        <v>74889487.274228647</v>
      </c>
      <c r="AD3109" s="23">
        <f t="shared" si="2302"/>
        <v>4803211</v>
      </c>
      <c r="AE3109" s="24">
        <f t="shared" si="2263"/>
        <v>70086276.274228647</v>
      </c>
      <c r="AF3109" s="3">
        <f t="shared" si="2297"/>
        <v>0</v>
      </c>
      <c r="AG3109" s="2">
        <f t="shared" si="2279"/>
        <v>0</v>
      </c>
      <c r="AH3109" s="2">
        <f t="shared" si="2280"/>
        <v>193.49236786963783</v>
      </c>
      <c r="AI3109" s="23">
        <f t="shared" si="2303"/>
        <v>10782668593.752066</v>
      </c>
      <c r="AJ3109" s="23">
        <f t="shared" si="2281"/>
        <v>6219.922423797766</v>
      </c>
      <c r="AK3109" s="23">
        <f t="shared" si="2282"/>
        <v>0</v>
      </c>
      <c r="AL3109" s="23">
        <f t="shared" si="2307"/>
        <v>0</v>
      </c>
      <c r="AM3109" s="23">
        <f t="shared" si="2308"/>
        <v>0</v>
      </c>
      <c r="AN3109" s="16">
        <f t="shared" si="2298"/>
        <v>0</v>
      </c>
      <c r="AO3109" s="23">
        <f t="shared" si="2299"/>
        <v>0</v>
      </c>
      <c r="AP3109" s="22">
        <f t="shared" si="2300"/>
        <v>0</v>
      </c>
      <c r="AQ3109" s="30">
        <f t="shared" si="2283"/>
        <v>22776395045.214916</v>
      </c>
      <c r="AR3109" s="28">
        <f t="shared" si="2284"/>
        <v>11204284662.958233</v>
      </c>
      <c r="AS3109" s="25">
        <f t="shared" si="2285"/>
        <v>200337590.02425668</v>
      </c>
      <c r="AT3109" s="32">
        <f t="shared" si="2286"/>
        <v>0</v>
      </c>
      <c r="AU3109" s="23">
        <f t="shared" si="2287"/>
        <v>0</v>
      </c>
      <c r="AV3109" s="22">
        <f t="shared" si="2288"/>
        <v>3306331415.9706612</v>
      </c>
      <c r="AW3109" s="31">
        <f t="shared" si="2301"/>
        <v>15159942721.676414</v>
      </c>
      <c r="AX3109" s="21"/>
      <c r="AY3109" s="21"/>
      <c r="AZ3109" s="21"/>
      <c r="BA3109" s="21"/>
    </row>
    <row r="3110" spans="1:53" x14ac:dyDescent="0.25">
      <c r="A3110" s="21">
        <f t="shared" si="2309"/>
        <v>859</v>
      </c>
      <c r="B3110" s="21" t="s">
        <v>28</v>
      </c>
      <c r="C3110" s="27">
        <f t="shared" si="2266"/>
        <v>0</v>
      </c>
      <c r="D3110" s="27">
        <f t="shared" si="2289"/>
        <v>0</v>
      </c>
      <c r="E3110" s="27" t="b">
        <f t="shared" si="2265"/>
        <v>1</v>
      </c>
      <c r="F3110" s="29">
        <f t="shared" si="2267"/>
        <v>0</v>
      </c>
      <c r="G3110" s="27">
        <f t="shared" si="2290"/>
        <v>0</v>
      </c>
      <c r="H3110" s="22">
        <f t="shared" si="2268"/>
        <v>33902898878.665298</v>
      </c>
      <c r="I3110" s="23">
        <f t="shared" si="2269"/>
        <v>132580106.5049091</v>
      </c>
      <c r="J3110" s="23">
        <f t="shared" si="2270"/>
        <v>1086</v>
      </c>
      <c r="K3110" s="19">
        <f t="shared" si="2291"/>
        <v>225.0831931027827</v>
      </c>
      <c r="L3110" s="16">
        <f t="shared" si="2271"/>
        <v>233.85259605118975</v>
      </c>
      <c r="M3110" s="23">
        <f>M3109-IF($B3110="B",(Percent_Rent_In_Elsies*2.49%/12 * H3109)/K3109,0)+IF($B3110="D",N3110,0)+IF(B3110="D",AK3109)+IF(B3110="C",F3109*90%)-(Y3110-Y3109)-IF($B3110="A",Q3109/K3109) + IF($B3110="A",Q3109/K3109)</f>
        <v>-53344757.247642055</v>
      </c>
      <c r="N3110" s="23">
        <f t="shared" si="2272"/>
        <v>0</v>
      </c>
      <c r="O3110" s="22">
        <f t="shared" si="2273"/>
        <v>0</v>
      </c>
      <c r="P3110" s="22">
        <f t="shared" si="2304"/>
        <v>24093233.955764629</v>
      </c>
      <c r="Q3110" s="22">
        <f t="shared" si="2305"/>
        <v>0</v>
      </c>
      <c r="R3110" s="22">
        <f t="shared" si="2274"/>
        <v>414504486.46187752</v>
      </c>
      <c r="S3110" s="16">
        <f t="shared" si="2264"/>
        <v>0</v>
      </c>
      <c r="T3110" s="15">
        <f t="shared" si="2275"/>
        <v>0</v>
      </c>
      <c r="U3110" s="23">
        <f t="shared" si="2292"/>
        <v>1841561.250077863</v>
      </c>
      <c r="V3110" s="23">
        <f t="shared" si="2293"/>
        <v>0</v>
      </c>
      <c r="W3110" s="23">
        <f t="shared" si="2306"/>
        <v>0</v>
      </c>
      <c r="X3110" s="23">
        <f t="shared" si="2294"/>
        <v>40543342.64475438</v>
      </c>
      <c r="Y3110" s="23">
        <f t="shared" si="2276"/>
        <v>13825559.361691331</v>
      </c>
      <c r="Z3110" s="3">
        <f t="shared" si="2277"/>
        <v>7660.4045344337064</v>
      </c>
      <c r="AA3110" s="23">
        <f t="shared" si="2278"/>
        <v>67182268.242674902</v>
      </c>
      <c r="AB3110" s="26">
        <f t="shared" si="2295"/>
        <v>70086276.274228618</v>
      </c>
      <c r="AC3110" s="23">
        <f t="shared" si="2296"/>
        <v>74889487.274228647</v>
      </c>
      <c r="AD3110" s="23">
        <f t="shared" si="2302"/>
        <v>4803211</v>
      </c>
      <c r="AE3110" s="24">
        <f t="shared" si="2263"/>
        <v>70086276.274228647</v>
      </c>
      <c r="AF3110" s="3">
        <f t="shared" si="2297"/>
        <v>0</v>
      </c>
      <c r="AG3110" s="2">
        <f t="shared" si="2279"/>
        <v>919248544.13204479</v>
      </c>
      <c r="AH3110" s="2">
        <f t="shared" si="2280"/>
        <v>193.49236786963783</v>
      </c>
      <c r="AI3110" s="23">
        <f t="shared" si="2303"/>
        <v>10801142468.534952</v>
      </c>
      <c r="AJ3110" s="23">
        <f t="shared" si="2281"/>
        <v>6219.922423797766</v>
      </c>
      <c r="AK3110" s="23">
        <f t="shared" si="2282"/>
        <v>0</v>
      </c>
      <c r="AL3110" s="23">
        <f t="shared" si="2307"/>
        <v>0</v>
      </c>
      <c r="AM3110" s="23">
        <f t="shared" si="2308"/>
        <v>0</v>
      </c>
      <c r="AN3110" s="16">
        <f t="shared" si="2298"/>
        <v>0</v>
      </c>
      <c r="AO3110" s="23">
        <f t="shared" si="2299"/>
        <v>0</v>
      </c>
      <c r="AP3110" s="22">
        <f t="shared" si="2300"/>
        <v>0</v>
      </c>
      <c r="AQ3110" s="30">
        <f t="shared" si="2283"/>
        <v>22776395045.214916</v>
      </c>
      <c r="AR3110" s="28">
        <f t="shared" si="2284"/>
        <v>11204284662.958233</v>
      </c>
      <c r="AS3110" s="25">
        <f t="shared" si="2285"/>
        <v>200337590.02425668</v>
      </c>
      <c r="AT3110" s="32">
        <f t="shared" si="2286"/>
        <v>15320.809068867413</v>
      </c>
      <c r="AU3110" s="23">
        <f t="shared" si="2287"/>
        <v>15320.809068867413</v>
      </c>
      <c r="AV3110" s="22">
        <f t="shared" si="2288"/>
        <v>3316722748.2762842</v>
      </c>
      <c r="AW3110" s="31">
        <f t="shared" si="2301"/>
        <v>15159942721.676416</v>
      </c>
      <c r="AX3110" s="21"/>
      <c r="AY3110" s="21"/>
      <c r="AZ3110" s="21"/>
      <c r="BA3110" s="21"/>
    </row>
    <row r="3111" spans="1:53" x14ac:dyDescent="0.25">
      <c r="A3111">
        <f t="shared" si="2309"/>
        <v>860</v>
      </c>
      <c r="B3111" t="s">
        <v>6</v>
      </c>
      <c r="C3111" s="27">
        <f t="shared" si="2266"/>
        <v>0</v>
      </c>
      <c r="D3111" s="27">
        <f t="shared" si="2289"/>
        <v>0</v>
      </c>
      <c r="E3111" s="27" t="b">
        <f t="shared" si="2265"/>
        <v>1</v>
      </c>
      <c r="F3111" s="29">
        <f t="shared" si="2267"/>
        <v>0</v>
      </c>
      <c r="G3111" s="27">
        <f t="shared" si="2290"/>
        <v>0</v>
      </c>
      <c r="H3111" s="22">
        <f t="shared" si="2268"/>
        <v>33959403710.129742</v>
      </c>
      <c r="I3111" s="23">
        <f t="shared" si="2269"/>
        <v>132580106.5049091</v>
      </c>
      <c r="J3111" s="23">
        <f t="shared" si="2270"/>
        <v>1086</v>
      </c>
      <c r="K3111" s="19">
        <f t="shared" si="2291"/>
        <v>225.0831931027827</v>
      </c>
      <c r="L3111" s="16">
        <f t="shared" si="2271"/>
        <v>234.24235037794173</v>
      </c>
      <c r="M3111" s="23">
        <f>M3110-IF($B3111="B",(Percent_Rent_In_Elsies*2.49%/12 * H3110)/K3110,0)+IF($B3111="D",N3111,0)+IF(B3111="D",AK3110)+IF(B3111="C",F3110*90%)-(Y3111-Y3110)-IF($B3111="A",Q3110/K3110) + IF($B3111="A",Q3110/K3110)</f>
        <v>-53344757.247642055</v>
      </c>
      <c r="N3111" s="23">
        <f t="shared" si="2272"/>
        <v>0</v>
      </c>
      <c r="O3111" s="22">
        <f t="shared" si="2273"/>
        <v>0</v>
      </c>
      <c r="P3111" s="22">
        <f t="shared" si="2304"/>
        <v>0</v>
      </c>
      <c r="Q3111" s="22">
        <f t="shared" si="2305"/>
        <v>0</v>
      </c>
      <c r="R3111" s="22">
        <f t="shared" si="2274"/>
        <v>414504486.46187752</v>
      </c>
      <c r="S3111" s="16">
        <f t="shared" si="2264"/>
        <v>0</v>
      </c>
      <c r="T3111" s="15">
        <f t="shared" si="2275"/>
        <v>0</v>
      </c>
      <c r="U3111" s="23">
        <f t="shared" si="2292"/>
        <v>1841561.250077863</v>
      </c>
      <c r="V3111" s="23">
        <f t="shared" si="2293"/>
        <v>0</v>
      </c>
      <c r="W3111" s="23">
        <f t="shared" si="2306"/>
        <v>0</v>
      </c>
      <c r="X3111" s="23">
        <f t="shared" si="2294"/>
        <v>40581644.667426549</v>
      </c>
      <c r="Y3111" s="23">
        <f t="shared" si="2276"/>
        <v>13825559.361691331</v>
      </c>
      <c r="Z3111" s="3">
        <f t="shared" si="2277"/>
        <v>0</v>
      </c>
      <c r="AA3111" s="23">
        <f t="shared" si="2278"/>
        <v>67182268.242674902</v>
      </c>
      <c r="AB3111" s="26">
        <f t="shared" si="2295"/>
        <v>70086276.274228588</v>
      </c>
      <c r="AC3111" s="23">
        <f t="shared" si="2296"/>
        <v>74889487.274228647</v>
      </c>
      <c r="AD3111" s="23">
        <f t="shared" si="2302"/>
        <v>4803211</v>
      </c>
      <c r="AE3111" s="24">
        <f t="shared" si="2263"/>
        <v>70086276.274228647</v>
      </c>
      <c r="AF3111" s="3">
        <f t="shared" si="2297"/>
        <v>0</v>
      </c>
      <c r="AG3111" s="2">
        <f t="shared" si="2279"/>
        <v>0</v>
      </c>
      <c r="AH3111" s="2">
        <f t="shared" si="2280"/>
        <v>193.81485514942057</v>
      </c>
      <c r="AI3111" s="23">
        <f t="shared" si="2303"/>
        <v>10801142468.534952</v>
      </c>
      <c r="AJ3111" s="23">
        <f t="shared" si="2281"/>
        <v>6219.922423797766</v>
      </c>
      <c r="AK3111" s="23">
        <f t="shared" si="2282"/>
        <v>0</v>
      </c>
      <c r="AL3111" s="23">
        <f t="shared" si="2307"/>
        <v>0</v>
      </c>
      <c r="AM3111" s="23">
        <f t="shared" si="2308"/>
        <v>0</v>
      </c>
      <c r="AN3111" s="16">
        <f t="shared" si="2298"/>
        <v>0</v>
      </c>
      <c r="AO3111" s="23">
        <f t="shared" si="2299"/>
        <v>0</v>
      </c>
      <c r="AP3111" s="22">
        <f t="shared" si="2300"/>
        <v>0</v>
      </c>
      <c r="AQ3111" s="30">
        <f t="shared" si="2283"/>
        <v>22776395045.214916</v>
      </c>
      <c r="AR3111" s="28">
        <f t="shared" si="2284"/>
        <v>11204284662.958233</v>
      </c>
      <c r="AS3111" s="25">
        <f t="shared" si="2285"/>
        <v>200337590.02425668</v>
      </c>
      <c r="AT3111" s="32">
        <f t="shared" si="2286"/>
        <v>0</v>
      </c>
      <c r="AU3111" s="23">
        <f t="shared" si="2287"/>
        <v>0</v>
      </c>
      <c r="AV3111" s="22">
        <f t="shared" si="2288"/>
        <v>3316722748.2762842</v>
      </c>
      <c r="AW3111" s="31">
        <f t="shared" si="2301"/>
        <v>15135849487.720652</v>
      </c>
    </row>
    <row r="3112" spans="1:53" x14ac:dyDescent="0.25">
      <c r="A3112">
        <f t="shared" si="2309"/>
        <v>860</v>
      </c>
      <c r="B3112" t="s">
        <v>7</v>
      </c>
      <c r="C3112" s="27">
        <f t="shared" si="2266"/>
        <v>0</v>
      </c>
      <c r="D3112" s="27">
        <f t="shared" si="2289"/>
        <v>0</v>
      </c>
      <c r="E3112" s="27" t="b">
        <f t="shared" si="2265"/>
        <v>1</v>
      </c>
      <c r="F3112" s="29">
        <f t="shared" si="2267"/>
        <v>0</v>
      </c>
      <c r="G3112" s="27">
        <f t="shared" si="2290"/>
        <v>0</v>
      </c>
      <c r="H3112" s="22">
        <f t="shared" si="2268"/>
        <v>33959403710.129742</v>
      </c>
      <c r="I3112" s="23">
        <f t="shared" si="2269"/>
        <v>132580106.5049091</v>
      </c>
      <c r="J3112" s="23">
        <f t="shared" si="2270"/>
        <v>1086</v>
      </c>
      <c r="K3112" s="19">
        <f t="shared" si="2291"/>
        <v>225.0831931027827</v>
      </c>
      <c r="L3112" s="16">
        <f t="shared" si="2271"/>
        <v>234.2423503779417</v>
      </c>
      <c r="M3112" s="23">
        <f>M3111-IF($B3112="B",(Percent_Rent_In_Elsies*2.49%/12 * H3111)/K3111,0)+IF($B3112="D",N3112,0)+IF(B3112="D",AK3111)+IF(B3112="C",F3111*90%)-(Y3112-Y3111)-IF($B3112="A",Q3111/K3111) + IF($B3112="A",Q3111/K3111)</f>
        <v>-53501289.953898676</v>
      </c>
      <c r="N3112" s="23">
        <f t="shared" si="2272"/>
        <v>0</v>
      </c>
      <c r="O3112" s="22">
        <f t="shared" si="2273"/>
        <v>0</v>
      </c>
      <c r="P3112" s="22">
        <f t="shared" si="2304"/>
        <v>0</v>
      </c>
      <c r="Q3112" s="22">
        <f t="shared" si="2305"/>
        <v>0</v>
      </c>
      <c r="R3112" s="22">
        <f t="shared" si="2274"/>
        <v>379962445.92338771</v>
      </c>
      <c r="S3112" s="16">
        <f t="shared" si="2264"/>
        <v>34542040.538489796</v>
      </c>
      <c r="T3112" s="15">
        <f t="shared" si="2275"/>
        <v>0</v>
      </c>
      <c r="U3112" s="23">
        <f t="shared" si="2292"/>
        <v>1688097.8125713745</v>
      </c>
      <c r="V3112" s="23">
        <f t="shared" si="2293"/>
        <v>153463.43750648858</v>
      </c>
      <c r="W3112" s="23">
        <f t="shared" si="2306"/>
        <v>0</v>
      </c>
      <c r="X3112" s="23">
        <f t="shared" si="2294"/>
        <v>40581644.667426549</v>
      </c>
      <c r="Y3112" s="23">
        <f t="shared" si="2276"/>
        <v>13825559.361691331</v>
      </c>
      <c r="Z3112" s="3">
        <f t="shared" si="2277"/>
        <v>0</v>
      </c>
      <c r="AA3112" s="23">
        <f t="shared" si="2278"/>
        <v>67182268.242674902</v>
      </c>
      <c r="AB3112" s="26">
        <f t="shared" si="2295"/>
        <v>70086276.274228588</v>
      </c>
      <c r="AC3112" s="23">
        <f t="shared" si="2296"/>
        <v>74889487.274228647</v>
      </c>
      <c r="AD3112" s="23">
        <f t="shared" si="2302"/>
        <v>4803211</v>
      </c>
      <c r="AE3112" s="24">
        <f t="shared" si="2263"/>
        <v>70086276.274228647</v>
      </c>
      <c r="AF3112" s="3">
        <f t="shared" si="2297"/>
        <v>0</v>
      </c>
      <c r="AG3112" s="2">
        <f t="shared" si="2279"/>
        <v>0</v>
      </c>
      <c r="AH3112" s="2">
        <f t="shared" si="2280"/>
        <v>193.81485514942057</v>
      </c>
      <c r="AI3112" s="23">
        <f t="shared" si="2303"/>
        <v>10801142468.534952</v>
      </c>
      <c r="AJ3112" s="23">
        <f t="shared" si="2281"/>
        <v>6219.922423797766</v>
      </c>
      <c r="AK3112" s="23">
        <f t="shared" si="2282"/>
        <v>0</v>
      </c>
      <c r="AL3112" s="23">
        <f t="shared" si="2307"/>
        <v>8306383.8446311951</v>
      </c>
      <c r="AM3112" s="23">
        <f t="shared" si="2308"/>
        <v>7749759470.3839598</v>
      </c>
      <c r="AN3112" s="16">
        <f t="shared" si="2298"/>
        <v>0</v>
      </c>
      <c r="AO3112" s="23">
        <f t="shared" si="2299"/>
        <v>156532.70625661843</v>
      </c>
      <c r="AP3112" s="22">
        <f t="shared" si="2300"/>
        <v>35232881.349259607</v>
      </c>
      <c r="AQ3112" s="30">
        <f t="shared" si="2283"/>
        <v>22846561328.421967</v>
      </c>
      <c r="AR3112" s="28">
        <f t="shared" si="2284"/>
        <v>11239218064.816023</v>
      </c>
      <c r="AS3112" s="25">
        <f t="shared" si="2285"/>
        <v>200337590.02425668</v>
      </c>
      <c r="AT3112" s="32">
        <f t="shared" si="2286"/>
        <v>0</v>
      </c>
      <c r="AU3112" s="23">
        <f t="shared" si="2287"/>
        <v>0</v>
      </c>
      <c r="AV3112" s="22">
        <f t="shared" si="2288"/>
        <v>3316722748.2762842</v>
      </c>
      <c r="AW3112" s="31">
        <f t="shared" si="2301"/>
        <v>15206015770.9277</v>
      </c>
    </row>
    <row r="3113" spans="1:53" s="21" customFormat="1" x14ac:dyDescent="0.25">
      <c r="A3113">
        <f t="shared" si="2309"/>
        <v>860</v>
      </c>
      <c r="B3113" t="s">
        <v>8</v>
      </c>
      <c r="C3113" s="27">
        <f t="shared" si="2266"/>
        <v>0</v>
      </c>
      <c r="D3113" s="27">
        <f t="shared" si="2289"/>
        <v>0</v>
      </c>
      <c r="E3113" s="27" t="b">
        <f t="shared" si="2265"/>
        <v>1</v>
      </c>
      <c r="F3113" s="29">
        <f t="shared" si="2267"/>
        <v>0</v>
      </c>
      <c r="G3113" s="27">
        <f t="shared" si="2290"/>
        <v>0</v>
      </c>
      <c r="H3113" s="22">
        <f t="shared" si="2268"/>
        <v>33959403710.129742</v>
      </c>
      <c r="I3113" s="23">
        <f t="shared" si="2269"/>
        <v>132580106.5049091</v>
      </c>
      <c r="J3113" s="23">
        <f t="shared" si="2270"/>
        <v>1086</v>
      </c>
      <c r="K3113" s="19">
        <f t="shared" si="2291"/>
        <v>225.0831931027827</v>
      </c>
      <c r="L3113" s="16">
        <f t="shared" si="2271"/>
        <v>234.2423503779417</v>
      </c>
      <c r="M3113" s="23">
        <f>M3112-IF($B3113="B",(Percent_Rent_In_Elsies*2.49%/12 * H3112)/K3112,0)+IF($B3113="D",N3113,0)+IF(B3113="D",AK3112)+IF(B3113="C",F3112*90%)-(Y3113-Y3112)-IF($B3113="A",Q3112/K3112) + IF($B3113="A",Q3112/K3112)</f>
        <v>-53501289.953898676</v>
      </c>
      <c r="N3113" s="23">
        <f t="shared" si="2272"/>
        <v>0</v>
      </c>
      <c r="O3113" s="22">
        <f t="shared" si="2273"/>
        <v>0</v>
      </c>
      <c r="P3113" s="22">
        <f t="shared" si="2304"/>
        <v>0</v>
      </c>
      <c r="Q3113" s="22">
        <f t="shared" si="2305"/>
        <v>0</v>
      </c>
      <c r="R3113" s="22">
        <f t="shared" si="2274"/>
        <v>415195327.27264732</v>
      </c>
      <c r="S3113" s="16">
        <f t="shared" si="2264"/>
        <v>34542040.538489796</v>
      </c>
      <c r="T3113" s="15">
        <f t="shared" si="2275"/>
        <v>0</v>
      </c>
      <c r="U3113" s="23">
        <f t="shared" si="2292"/>
        <v>1844630.518827993</v>
      </c>
      <c r="V3113" s="23">
        <f t="shared" si="2293"/>
        <v>153463.43750648858</v>
      </c>
      <c r="W3113" s="23">
        <f t="shared" si="2306"/>
        <v>0</v>
      </c>
      <c r="X3113" s="23">
        <f t="shared" si="2294"/>
        <v>40581644.667426549</v>
      </c>
      <c r="Y3113" s="23">
        <f t="shared" si="2276"/>
        <v>13825559.361691331</v>
      </c>
      <c r="Z3113" s="3">
        <f t="shared" si="2277"/>
        <v>0</v>
      </c>
      <c r="AA3113" s="23">
        <f t="shared" si="2278"/>
        <v>67182268.242674902</v>
      </c>
      <c r="AB3113" s="26">
        <f t="shared" si="2295"/>
        <v>70086276.274228603</v>
      </c>
      <c r="AC3113" s="23">
        <f t="shared" si="2296"/>
        <v>74889487.274228647</v>
      </c>
      <c r="AD3113" s="23">
        <f t="shared" si="2302"/>
        <v>4803211</v>
      </c>
      <c r="AE3113" s="24">
        <f t="shared" si="2263"/>
        <v>70086276.274228647</v>
      </c>
      <c r="AF3113" s="3">
        <f t="shared" si="2297"/>
        <v>1E-4</v>
      </c>
      <c r="AG3113" s="2">
        <f t="shared" si="2279"/>
        <v>0</v>
      </c>
      <c r="AH3113" s="2">
        <f t="shared" si="2280"/>
        <v>193.81485514942057</v>
      </c>
      <c r="AI3113" s="23">
        <f t="shared" si="2303"/>
        <v>10801142468.534952</v>
      </c>
      <c r="AJ3113" s="23">
        <f t="shared" si="2281"/>
        <v>6219.922423797766</v>
      </c>
      <c r="AK3113" s="23">
        <f t="shared" si="2282"/>
        <v>63271.495529015199</v>
      </c>
      <c r="AL3113" s="23">
        <f t="shared" si="2307"/>
        <v>0</v>
      </c>
      <c r="AM3113" s="23">
        <f t="shared" si="2308"/>
        <v>0</v>
      </c>
      <c r="AN3113" s="16">
        <f t="shared" si="2298"/>
        <v>0</v>
      </c>
      <c r="AO3113" s="23">
        <f t="shared" si="2299"/>
        <v>0</v>
      </c>
      <c r="AP3113" s="22">
        <f t="shared" si="2300"/>
        <v>0</v>
      </c>
      <c r="AQ3113" s="30">
        <f t="shared" si="2283"/>
        <v>22846561328.421967</v>
      </c>
      <c r="AR3113" s="28">
        <f t="shared" si="2284"/>
        <v>11239218064.816023</v>
      </c>
      <c r="AS3113" s="25">
        <f t="shared" si="2285"/>
        <v>200337590.02425668</v>
      </c>
      <c r="AT3113" s="32">
        <f t="shared" si="2286"/>
        <v>0</v>
      </c>
      <c r="AU3113" s="23">
        <f t="shared" si="2287"/>
        <v>0</v>
      </c>
      <c r="AV3113" s="22">
        <f t="shared" si="2288"/>
        <v>3316722748.2762842</v>
      </c>
      <c r="AW3113" s="31">
        <f t="shared" si="2301"/>
        <v>15206015770.927698</v>
      </c>
      <c r="AX3113"/>
      <c r="AY3113"/>
      <c r="AZ3113"/>
      <c r="BA3113"/>
    </row>
    <row r="3114" spans="1:53" s="21" customFormat="1" x14ac:dyDescent="0.25">
      <c r="A3114">
        <f t="shared" si="2309"/>
        <v>860</v>
      </c>
      <c r="B3114" t="s">
        <v>9</v>
      </c>
      <c r="C3114" s="27">
        <f t="shared" si="2266"/>
        <v>0</v>
      </c>
      <c r="D3114" s="27">
        <f t="shared" si="2289"/>
        <v>0</v>
      </c>
      <c r="E3114" s="27" t="b">
        <f t="shared" si="2265"/>
        <v>1</v>
      </c>
      <c r="F3114" s="29">
        <f t="shared" si="2267"/>
        <v>0</v>
      </c>
      <c r="G3114" s="27">
        <f t="shared" si="2290"/>
        <v>0</v>
      </c>
      <c r="H3114" s="22">
        <f t="shared" si="2268"/>
        <v>33959403710.129742</v>
      </c>
      <c r="I3114" s="23">
        <f t="shared" si="2269"/>
        <v>132580106.5049091</v>
      </c>
      <c r="J3114" s="23">
        <f t="shared" si="2270"/>
        <v>1086</v>
      </c>
      <c r="K3114" s="19">
        <f t="shared" si="2291"/>
        <v>225.0831931027827</v>
      </c>
      <c r="L3114" s="16">
        <f t="shared" si="2271"/>
        <v>234.2423503779417</v>
      </c>
      <c r="M3114" s="23">
        <f>M3113-IF($B3114="B",(Percent_Rent_In_Elsies*2.49%/12 * H3113)/K3113,0)+IF($B3114="D",N3114,0)+IF(B3114="D",AK3113)+IF(B3114="C",F3113*90%)-(Y3114-Y3113)-IF($B3114="A",Q3113/K3113) + IF($B3114="A",Q3113/K3113)</f>
        <v>-53438018.458369657</v>
      </c>
      <c r="N3114" s="23">
        <f t="shared" si="2272"/>
        <v>0</v>
      </c>
      <c r="O3114" s="22">
        <f t="shared" si="2273"/>
        <v>24133389.345690913</v>
      </c>
      <c r="P3114" s="22">
        <f t="shared" si="2304"/>
        <v>0</v>
      </c>
      <c r="Q3114" s="22">
        <f t="shared" si="2305"/>
        <v>0</v>
      </c>
      <c r="R3114" s="22">
        <f t="shared" si="2274"/>
        <v>415195327.27264732</v>
      </c>
      <c r="S3114" s="16">
        <f t="shared" si="2264"/>
        <v>0</v>
      </c>
      <c r="T3114" s="15">
        <f t="shared" si="2275"/>
        <v>10408651.192798883</v>
      </c>
      <c r="U3114" s="23">
        <f t="shared" si="2292"/>
        <v>1844630.518827993</v>
      </c>
      <c r="V3114" s="23">
        <f t="shared" si="2293"/>
        <v>0</v>
      </c>
      <c r="W3114" s="23">
        <f t="shared" si="2306"/>
        <v>153463.43750648858</v>
      </c>
      <c r="X3114" s="23">
        <f t="shared" si="2294"/>
        <v>40581644.667426549</v>
      </c>
      <c r="Y3114" s="23">
        <f t="shared" si="2276"/>
        <v>13825559.361691331</v>
      </c>
      <c r="Z3114" s="3">
        <f t="shared" si="2277"/>
        <v>0</v>
      </c>
      <c r="AA3114" s="23">
        <f t="shared" si="2278"/>
        <v>67118996.747145891</v>
      </c>
      <c r="AB3114" s="26">
        <f t="shared" si="2295"/>
        <v>70086276.274228588</v>
      </c>
      <c r="AC3114" s="23">
        <f t="shared" si="2296"/>
        <v>74889487.274228647</v>
      </c>
      <c r="AD3114" s="23">
        <f t="shared" si="2302"/>
        <v>4803211</v>
      </c>
      <c r="AE3114" s="24">
        <f t="shared" si="2263"/>
        <v>70086276.274228647</v>
      </c>
      <c r="AF3114" s="3">
        <f t="shared" si="2297"/>
        <v>0</v>
      </c>
      <c r="AG3114" s="2">
        <f t="shared" si="2279"/>
        <v>0</v>
      </c>
      <c r="AH3114" s="2">
        <f t="shared" si="2280"/>
        <v>193.81485514942057</v>
      </c>
      <c r="AI3114" s="23">
        <f t="shared" si="2303"/>
        <v>10790970075.502052</v>
      </c>
      <c r="AJ3114" s="23">
        <f t="shared" si="2281"/>
        <v>6219.922423797766</v>
      </c>
      <c r="AK3114" s="23">
        <f t="shared" si="2282"/>
        <v>0</v>
      </c>
      <c r="AL3114" s="23">
        <f t="shared" si="2307"/>
        <v>0</v>
      </c>
      <c r="AM3114" s="23">
        <f t="shared" si="2308"/>
        <v>0</v>
      </c>
      <c r="AN3114" s="16">
        <f t="shared" si="2298"/>
        <v>0</v>
      </c>
      <c r="AO3114" s="23">
        <f t="shared" si="2299"/>
        <v>0</v>
      </c>
      <c r="AP3114" s="22">
        <f t="shared" si="2300"/>
        <v>0</v>
      </c>
      <c r="AQ3114" s="30">
        <f t="shared" si="2283"/>
        <v>22846561328.421967</v>
      </c>
      <c r="AR3114" s="28">
        <f t="shared" si="2284"/>
        <v>11239218064.816023</v>
      </c>
      <c r="AS3114" s="25">
        <f t="shared" si="2285"/>
        <v>200337590.02425668</v>
      </c>
      <c r="AT3114" s="32">
        <f t="shared" si="2286"/>
        <v>0</v>
      </c>
      <c r="AU3114" s="23">
        <f t="shared" si="2287"/>
        <v>0</v>
      </c>
      <c r="AV3114" s="22">
        <f t="shared" si="2288"/>
        <v>3316722748.2762842</v>
      </c>
      <c r="AW3114" s="31">
        <f t="shared" si="2301"/>
        <v>15206015770.927698</v>
      </c>
      <c r="AX3114"/>
      <c r="AY3114"/>
      <c r="AZ3114"/>
      <c r="BA3114"/>
    </row>
    <row r="3115" spans="1:53" x14ac:dyDescent="0.25">
      <c r="A3115" s="21">
        <f t="shared" si="2309"/>
        <v>860</v>
      </c>
      <c r="B3115" s="21" t="s">
        <v>28</v>
      </c>
      <c r="C3115" s="27">
        <f t="shared" si="2266"/>
        <v>0</v>
      </c>
      <c r="D3115" s="27">
        <f t="shared" si="2289"/>
        <v>0</v>
      </c>
      <c r="E3115" s="27" t="b">
        <f t="shared" si="2265"/>
        <v>1</v>
      </c>
      <c r="F3115" s="29">
        <f t="shared" si="2267"/>
        <v>0</v>
      </c>
      <c r="G3115" s="27">
        <f t="shared" si="2290"/>
        <v>0</v>
      </c>
      <c r="H3115" s="22">
        <f t="shared" si="2268"/>
        <v>33959403710.129742</v>
      </c>
      <c r="I3115" s="23">
        <f t="shared" si="2269"/>
        <v>132580106.5049091</v>
      </c>
      <c r="J3115" s="23">
        <f t="shared" si="2270"/>
        <v>1086</v>
      </c>
      <c r="K3115" s="19">
        <f t="shared" si="2291"/>
        <v>225.0831931027827</v>
      </c>
      <c r="L3115" s="16">
        <f t="shared" si="2271"/>
        <v>234.2423503779417</v>
      </c>
      <c r="M3115" s="23">
        <f>M3114-IF($B3115="B",(Percent_Rent_In_Elsies*2.49%/12 * H3114)/K3114,0)+IF($B3115="D",N3115,0)+IF(B3115="D",AK3114)+IF(B3115="C",F3114*90%)-(Y3115-Y3114)-IF($B3115="A",Q3114/K3114) + IF($B3115="A",Q3114/K3114)</f>
        <v>-53438018.458369657</v>
      </c>
      <c r="N3115" s="23">
        <f t="shared" si="2272"/>
        <v>0</v>
      </c>
      <c r="O3115" s="22">
        <f t="shared" si="2273"/>
        <v>0</v>
      </c>
      <c r="P3115" s="22">
        <f t="shared" si="2304"/>
        <v>24133389.345690913</v>
      </c>
      <c r="Q3115" s="22">
        <f t="shared" si="2305"/>
        <v>0</v>
      </c>
      <c r="R3115" s="22">
        <f t="shared" si="2274"/>
        <v>415195327.27264732</v>
      </c>
      <c r="S3115" s="16">
        <f t="shared" si="2264"/>
        <v>0</v>
      </c>
      <c r="T3115" s="15">
        <f t="shared" si="2275"/>
        <v>0</v>
      </c>
      <c r="U3115" s="23">
        <f t="shared" si="2292"/>
        <v>1844630.518827993</v>
      </c>
      <c r="V3115" s="23">
        <f t="shared" si="2293"/>
        <v>0</v>
      </c>
      <c r="W3115" s="23">
        <f t="shared" si="2306"/>
        <v>0</v>
      </c>
      <c r="X3115" s="23">
        <f t="shared" si="2294"/>
        <v>40581644.667426549</v>
      </c>
      <c r="Y3115" s="23">
        <f t="shared" si="2276"/>
        <v>13825559.361691331</v>
      </c>
      <c r="Z3115" s="3">
        <f t="shared" si="2277"/>
        <v>7673.1718753244295</v>
      </c>
      <c r="AA3115" s="23">
        <f t="shared" si="2278"/>
        <v>67234094.325275764</v>
      </c>
      <c r="AB3115" s="26">
        <f t="shared" si="2295"/>
        <v>70086276.274228618</v>
      </c>
      <c r="AC3115" s="23">
        <f t="shared" si="2296"/>
        <v>74889487.274228647</v>
      </c>
      <c r="AD3115" s="23">
        <f t="shared" si="2302"/>
        <v>4803211</v>
      </c>
      <c r="AE3115" s="24">
        <f t="shared" si="2263"/>
        <v>70086276.274228647</v>
      </c>
      <c r="AF3115" s="3">
        <f t="shared" si="2297"/>
        <v>0</v>
      </c>
      <c r="AG3115" s="2">
        <f t="shared" si="2279"/>
        <v>920780625.03893161</v>
      </c>
      <c r="AH3115" s="2">
        <f t="shared" si="2280"/>
        <v>193.81485514942057</v>
      </c>
      <c r="AI3115" s="23">
        <f t="shared" si="2303"/>
        <v>10809474740.076244</v>
      </c>
      <c r="AJ3115" s="23">
        <f t="shared" si="2281"/>
        <v>6219.922423797766</v>
      </c>
      <c r="AK3115" s="23">
        <f t="shared" si="2282"/>
        <v>0</v>
      </c>
      <c r="AL3115" s="23">
        <f t="shared" si="2307"/>
        <v>0</v>
      </c>
      <c r="AM3115" s="23">
        <f t="shared" si="2308"/>
        <v>0</v>
      </c>
      <c r="AN3115" s="16">
        <f t="shared" si="2298"/>
        <v>0</v>
      </c>
      <c r="AO3115" s="23">
        <f t="shared" si="2299"/>
        <v>0</v>
      </c>
      <c r="AP3115" s="22">
        <f t="shared" si="2300"/>
        <v>0</v>
      </c>
      <c r="AQ3115" s="30">
        <f t="shared" si="2283"/>
        <v>22846561328.421967</v>
      </c>
      <c r="AR3115" s="28">
        <f t="shared" si="2284"/>
        <v>11239218064.816023</v>
      </c>
      <c r="AS3115" s="25">
        <f t="shared" si="2285"/>
        <v>200337590.02425668</v>
      </c>
      <c r="AT3115" s="32">
        <f t="shared" si="2286"/>
        <v>15346.343750648859</v>
      </c>
      <c r="AU3115" s="23">
        <f t="shared" si="2287"/>
        <v>15346.343750648859</v>
      </c>
      <c r="AV3115" s="22">
        <f t="shared" si="2288"/>
        <v>3327131399.4690833</v>
      </c>
      <c r="AW3115" s="31">
        <f t="shared" si="2301"/>
        <v>15206015770.9277</v>
      </c>
    </row>
    <row r="3116" spans="1:53" x14ac:dyDescent="0.25">
      <c r="A3116">
        <f t="shared" si="2309"/>
        <v>861</v>
      </c>
      <c r="B3116" t="s">
        <v>6</v>
      </c>
      <c r="C3116" s="27">
        <f t="shared" si="2266"/>
        <v>0</v>
      </c>
      <c r="D3116" s="27">
        <f t="shared" si="2289"/>
        <v>0</v>
      </c>
      <c r="E3116" s="27" t="b">
        <f t="shared" si="2265"/>
        <v>1</v>
      </c>
      <c r="F3116" s="29">
        <f t="shared" si="2267"/>
        <v>0</v>
      </c>
      <c r="G3116" s="27">
        <f t="shared" si="2290"/>
        <v>0</v>
      </c>
      <c r="H3116" s="22">
        <f t="shared" si="2268"/>
        <v>34016002716.313293</v>
      </c>
      <c r="I3116" s="23">
        <f t="shared" si="2269"/>
        <v>132580106.5049091</v>
      </c>
      <c r="J3116" s="23">
        <f t="shared" si="2270"/>
        <v>1086</v>
      </c>
      <c r="K3116" s="19">
        <f t="shared" si="2291"/>
        <v>225.0831931027827</v>
      </c>
      <c r="L3116" s="16">
        <f t="shared" si="2271"/>
        <v>234.63275429523827</v>
      </c>
      <c r="M3116" s="23">
        <f>M3115-IF($B3116="B",(Percent_Rent_In_Elsies*2.49%/12 * H3115)/K3115,0)+IF($B3116="D",N3116,0)+IF(B3116="D",AK3115)+IF(B3116="C",F3115*90%)-(Y3116-Y3115)-IF($B3116="A",Q3115/K3115) + IF($B3116="A",Q3115/K3115)</f>
        <v>-53438018.458369657</v>
      </c>
      <c r="N3116" s="23">
        <f t="shared" si="2272"/>
        <v>0</v>
      </c>
      <c r="O3116" s="22">
        <f t="shared" si="2273"/>
        <v>0</v>
      </c>
      <c r="P3116" s="22">
        <f t="shared" si="2304"/>
        <v>0</v>
      </c>
      <c r="Q3116" s="22">
        <f t="shared" si="2305"/>
        <v>0</v>
      </c>
      <c r="R3116" s="22">
        <f t="shared" si="2274"/>
        <v>415195327.27264732</v>
      </c>
      <c r="S3116" s="16">
        <f t="shared" si="2264"/>
        <v>0</v>
      </c>
      <c r="T3116" s="15">
        <f t="shared" si="2275"/>
        <v>0</v>
      </c>
      <c r="U3116" s="23">
        <f t="shared" si="2292"/>
        <v>1844630.518827993</v>
      </c>
      <c r="V3116" s="23">
        <f t="shared" si="2293"/>
        <v>0</v>
      </c>
      <c r="W3116" s="23">
        <f t="shared" si="2306"/>
        <v>0</v>
      </c>
      <c r="X3116" s="23">
        <f t="shared" si="2294"/>
        <v>40620010.526803173</v>
      </c>
      <c r="Y3116" s="23">
        <f t="shared" si="2276"/>
        <v>13825559.361691331</v>
      </c>
      <c r="Z3116" s="3">
        <f t="shared" si="2277"/>
        <v>0</v>
      </c>
      <c r="AA3116" s="23">
        <f t="shared" si="2278"/>
        <v>67234094.325275764</v>
      </c>
      <c r="AB3116" s="26">
        <f t="shared" si="2295"/>
        <v>70086276.274228603</v>
      </c>
      <c r="AC3116" s="23">
        <f t="shared" si="2296"/>
        <v>74889487.274228647</v>
      </c>
      <c r="AD3116" s="23">
        <f t="shared" si="2302"/>
        <v>4803211</v>
      </c>
      <c r="AE3116" s="24">
        <f t="shared" si="2263"/>
        <v>70086276.274228647</v>
      </c>
      <c r="AF3116" s="3">
        <f t="shared" si="2297"/>
        <v>0</v>
      </c>
      <c r="AG3116" s="2">
        <f t="shared" si="2279"/>
        <v>0</v>
      </c>
      <c r="AH3116" s="2">
        <f t="shared" si="2280"/>
        <v>194.13787990800296</v>
      </c>
      <c r="AI3116" s="23">
        <f t="shared" si="2303"/>
        <v>10809474740.076244</v>
      </c>
      <c r="AJ3116" s="23">
        <f t="shared" si="2281"/>
        <v>6219.922423797766</v>
      </c>
      <c r="AK3116" s="23">
        <f t="shared" si="2282"/>
        <v>0</v>
      </c>
      <c r="AL3116" s="23">
        <f t="shared" si="2307"/>
        <v>0</v>
      </c>
      <c r="AM3116" s="23">
        <f t="shared" si="2308"/>
        <v>0</v>
      </c>
      <c r="AN3116" s="16">
        <f t="shared" si="2298"/>
        <v>0</v>
      </c>
      <c r="AO3116" s="23">
        <f t="shared" si="2299"/>
        <v>0</v>
      </c>
      <c r="AP3116" s="22">
        <f t="shared" si="2300"/>
        <v>0</v>
      </c>
      <c r="AQ3116" s="30">
        <f t="shared" si="2283"/>
        <v>22846561328.421967</v>
      </c>
      <c r="AR3116" s="28">
        <f t="shared" si="2284"/>
        <v>11239218064.816023</v>
      </c>
      <c r="AS3116" s="25">
        <f t="shared" si="2285"/>
        <v>200337590.02425668</v>
      </c>
      <c r="AT3116" s="32">
        <f t="shared" si="2286"/>
        <v>0</v>
      </c>
      <c r="AU3116" s="23">
        <f t="shared" si="2287"/>
        <v>0</v>
      </c>
      <c r="AV3116" s="22">
        <f t="shared" si="2288"/>
        <v>3327131399.4690833</v>
      </c>
      <c r="AW3116" s="31">
        <f t="shared" si="2301"/>
        <v>15181882381.58201</v>
      </c>
    </row>
    <row r="3117" spans="1:53" x14ac:dyDescent="0.25">
      <c r="A3117">
        <f t="shared" si="2309"/>
        <v>861</v>
      </c>
      <c r="B3117" t="s">
        <v>7</v>
      </c>
      <c r="C3117" s="27">
        <f t="shared" si="2266"/>
        <v>0</v>
      </c>
      <c r="D3117" s="27">
        <f t="shared" si="2289"/>
        <v>0</v>
      </c>
      <c r="E3117" s="27" t="b">
        <f t="shared" si="2265"/>
        <v>1</v>
      </c>
      <c r="F3117" s="29">
        <f t="shared" si="2267"/>
        <v>0</v>
      </c>
      <c r="G3117" s="27">
        <f t="shared" si="2290"/>
        <v>0</v>
      </c>
      <c r="H3117" s="22">
        <f t="shared" si="2268"/>
        <v>34016002716.313293</v>
      </c>
      <c r="I3117" s="23">
        <f t="shared" si="2269"/>
        <v>132580106.5049091</v>
      </c>
      <c r="J3117" s="23">
        <f t="shared" si="2270"/>
        <v>1086</v>
      </c>
      <c r="K3117" s="19">
        <f t="shared" si="2291"/>
        <v>225.0831931027827</v>
      </c>
      <c r="L3117" s="16">
        <f t="shared" si="2271"/>
        <v>234.63275429523827</v>
      </c>
      <c r="M3117" s="23">
        <f>M3116-IF($B3117="B",(Percent_Rent_In_Elsies*2.49%/12 * H3116)/K3116,0)+IF($B3117="D",N3117,0)+IF(B3117="D",AK3116)+IF(B3117="C",F3116*90%)-(Y3117-Y3116)-IF($B3117="A",Q3116/K3116) + IF($B3117="A",Q3116/K3116)</f>
        <v>-53594812.052470036</v>
      </c>
      <c r="N3117" s="23">
        <f t="shared" si="2272"/>
        <v>0</v>
      </c>
      <c r="O3117" s="22">
        <f t="shared" si="2273"/>
        <v>0</v>
      </c>
      <c r="P3117" s="22">
        <f t="shared" si="2304"/>
        <v>0</v>
      </c>
      <c r="Q3117" s="22">
        <f t="shared" si="2305"/>
        <v>0</v>
      </c>
      <c r="R3117" s="22">
        <f t="shared" si="2274"/>
        <v>380595716.66659337</v>
      </c>
      <c r="S3117" s="16">
        <f t="shared" si="2264"/>
        <v>34599610.606053941</v>
      </c>
      <c r="T3117" s="15">
        <f t="shared" si="2275"/>
        <v>0</v>
      </c>
      <c r="U3117" s="23">
        <f t="shared" si="2292"/>
        <v>1690911.3089256603</v>
      </c>
      <c r="V3117" s="23">
        <f t="shared" si="2293"/>
        <v>153719.20990233275</v>
      </c>
      <c r="W3117" s="23">
        <f t="shared" si="2306"/>
        <v>0</v>
      </c>
      <c r="X3117" s="23">
        <f t="shared" si="2294"/>
        <v>40620010.526803173</v>
      </c>
      <c r="Y3117" s="23">
        <f t="shared" si="2276"/>
        <v>13825559.361691331</v>
      </c>
      <c r="Z3117" s="3">
        <f t="shared" si="2277"/>
        <v>0</v>
      </c>
      <c r="AA3117" s="23">
        <f t="shared" si="2278"/>
        <v>67234094.325275764</v>
      </c>
      <c r="AB3117" s="26">
        <f t="shared" si="2295"/>
        <v>70086276.274228603</v>
      </c>
      <c r="AC3117" s="23">
        <f t="shared" si="2296"/>
        <v>74889487.274228647</v>
      </c>
      <c r="AD3117" s="23">
        <f t="shared" si="2302"/>
        <v>4803211</v>
      </c>
      <c r="AE3117" s="24">
        <f t="shared" si="2263"/>
        <v>70086276.274228647</v>
      </c>
      <c r="AF3117" s="3">
        <f t="shared" si="2297"/>
        <v>0</v>
      </c>
      <c r="AG3117" s="2">
        <f t="shared" si="2279"/>
        <v>0</v>
      </c>
      <c r="AH3117" s="2">
        <f t="shared" si="2280"/>
        <v>194.13787990800296</v>
      </c>
      <c r="AI3117" s="23">
        <f t="shared" si="2303"/>
        <v>10809474740.076244</v>
      </c>
      <c r="AJ3117" s="23">
        <f t="shared" si="2281"/>
        <v>6219.922423797766</v>
      </c>
      <c r="AK3117" s="23">
        <f t="shared" si="2282"/>
        <v>0</v>
      </c>
      <c r="AL3117" s="23">
        <f t="shared" si="2307"/>
        <v>8332271.5412921906</v>
      </c>
      <c r="AM3117" s="23">
        <f t="shared" si="2308"/>
        <v>7773912390.1282911</v>
      </c>
      <c r="AN3117" s="16">
        <f t="shared" si="2298"/>
        <v>0</v>
      </c>
      <c r="AO3117" s="23">
        <f t="shared" si="2299"/>
        <v>156793.59410037947</v>
      </c>
      <c r="AP3117" s="22">
        <f t="shared" si="2300"/>
        <v>35291602.81817504</v>
      </c>
      <c r="AQ3117" s="30">
        <f t="shared" si="2283"/>
        <v>22916844555.434364</v>
      </c>
      <c r="AR3117" s="28">
        <f t="shared" si="2284"/>
        <v>11274209689.010244</v>
      </c>
      <c r="AS3117" s="25">
        <f t="shared" si="2285"/>
        <v>200337590.02425668</v>
      </c>
      <c r="AT3117" s="32">
        <f t="shared" si="2286"/>
        <v>0</v>
      </c>
      <c r="AU3117" s="23">
        <f t="shared" si="2287"/>
        <v>0</v>
      </c>
      <c r="AV3117" s="22">
        <f t="shared" si="2288"/>
        <v>3327131399.4690833</v>
      </c>
      <c r="AW3117" s="31">
        <f t="shared" si="2301"/>
        <v>15252165608.594406</v>
      </c>
    </row>
    <row r="3118" spans="1:53" x14ac:dyDescent="0.25">
      <c r="A3118">
        <f t="shared" si="2309"/>
        <v>861</v>
      </c>
      <c r="B3118" t="s">
        <v>8</v>
      </c>
      <c r="C3118" s="27">
        <f t="shared" si="2266"/>
        <v>0</v>
      </c>
      <c r="D3118" s="27">
        <f t="shared" si="2289"/>
        <v>0</v>
      </c>
      <c r="E3118" s="27" t="b">
        <f t="shared" si="2265"/>
        <v>1</v>
      </c>
      <c r="F3118" s="29">
        <f t="shared" si="2267"/>
        <v>0</v>
      </c>
      <c r="G3118" s="27">
        <f t="shared" si="2290"/>
        <v>0</v>
      </c>
      <c r="H3118" s="22">
        <f t="shared" si="2268"/>
        <v>34016002716.313293</v>
      </c>
      <c r="I3118" s="23">
        <f t="shared" si="2269"/>
        <v>132580106.5049091</v>
      </c>
      <c r="J3118" s="23">
        <f t="shared" si="2270"/>
        <v>1086</v>
      </c>
      <c r="K3118" s="19">
        <f t="shared" si="2291"/>
        <v>225.0831931027827</v>
      </c>
      <c r="L3118" s="16">
        <f t="shared" si="2271"/>
        <v>234.63275429523827</v>
      </c>
      <c r="M3118" s="23">
        <f>M3117-IF($B3118="B",(Percent_Rent_In_Elsies*2.49%/12 * H3117)/K3117,0)+IF($B3118="D",N3118,0)+IF(B3118="D",AK3117)+IF(B3118="C",F3117*90%)-(Y3118-Y3117)-IF($B3118="A",Q3117/K3117) + IF($B3118="A",Q3117/K3117)</f>
        <v>-53594812.052470036</v>
      </c>
      <c r="N3118" s="23">
        <f t="shared" si="2272"/>
        <v>0</v>
      </c>
      <c r="O3118" s="22">
        <f t="shared" si="2273"/>
        <v>0</v>
      </c>
      <c r="P3118" s="22">
        <f t="shared" si="2304"/>
        <v>0</v>
      </c>
      <c r="Q3118" s="22">
        <f t="shared" si="2305"/>
        <v>0</v>
      </c>
      <c r="R3118" s="22">
        <f t="shared" si="2274"/>
        <v>415887319.48476839</v>
      </c>
      <c r="S3118" s="16">
        <f t="shared" si="2264"/>
        <v>34599610.606053941</v>
      </c>
      <c r="T3118" s="15">
        <f t="shared" si="2275"/>
        <v>0</v>
      </c>
      <c r="U3118" s="23">
        <f t="shared" si="2292"/>
        <v>1847704.9030260397</v>
      </c>
      <c r="V3118" s="23">
        <f t="shared" si="2293"/>
        <v>153719.20990233275</v>
      </c>
      <c r="W3118" s="23">
        <f t="shared" si="2306"/>
        <v>0</v>
      </c>
      <c r="X3118" s="23">
        <f t="shared" si="2294"/>
        <v>40620010.526803173</v>
      </c>
      <c r="Y3118" s="23">
        <f t="shared" si="2276"/>
        <v>13825559.361691331</v>
      </c>
      <c r="Z3118" s="3">
        <f t="shared" si="2277"/>
        <v>0</v>
      </c>
      <c r="AA3118" s="23">
        <f t="shared" si="2278"/>
        <v>67234094.325275764</v>
      </c>
      <c r="AB3118" s="26">
        <f t="shared" si="2295"/>
        <v>70086276.274228603</v>
      </c>
      <c r="AC3118" s="23">
        <f t="shared" si="2296"/>
        <v>74889487.274228647</v>
      </c>
      <c r="AD3118" s="23">
        <f t="shared" si="2302"/>
        <v>4803211</v>
      </c>
      <c r="AE3118" s="24">
        <f t="shared" si="2263"/>
        <v>70086276.274228647</v>
      </c>
      <c r="AF3118" s="3">
        <f t="shared" si="2297"/>
        <v>1E-4</v>
      </c>
      <c r="AG3118" s="2">
        <f t="shared" si="2279"/>
        <v>0</v>
      </c>
      <c r="AH3118" s="2">
        <f t="shared" si="2280"/>
        <v>194.13787990800296</v>
      </c>
      <c r="AI3118" s="23">
        <f t="shared" si="2303"/>
        <v>10809474740.076244</v>
      </c>
      <c r="AJ3118" s="23">
        <f t="shared" si="2281"/>
        <v>6219.922423797766</v>
      </c>
      <c r="AK3118" s="23">
        <f t="shared" si="2282"/>
        <v>63302.130182306049</v>
      </c>
      <c r="AL3118" s="23">
        <f t="shared" si="2307"/>
        <v>0</v>
      </c>
      <c r="AM3118" s="23">
        <f t="shared" si="2308"/>
        <v>0</v>
      </c>
      <c r="AN3118" s="16">
        <f t="shared" si="2298"/>
        <v>0</v>
      </c>
      <c r="AO3118" s="23">
        <f t="shared" si="2299"/>
        <v>0</v>
      </c>
      <c r="AP3118" s="22">
        <f t="shared" si="2300"/>
        <v>0</v>
      </c>
      <c r="AQ3118" s="30">
        <f t="shared" si="2283"/>
        <v>22916844555.434364</v>
      </c>
      <c r="AR3118" s="28">
        <f t="shared" si="2284"/>
        <v>11274209689.010244</v>
      </c>
      <c r="AS3118" s="25">
        <f t="shared" si="2285"/>
        <v>200337590.02425668</v>
      </c>
      <c r="AT3118" s="32">
        <f t="shared" si="2286"/>
        <v>0</v>
      </c>
      <c r="AU3118" s="23">
        <f t="shared" si="2287"/>
        <v>0</v>
      </c>
      <c r="AV3118" s="22">
        <f t="shared" si="2288"/>
        <v>3327131399.4690833</v>
      </c>
      <c r="AW3118" s="31">
        <f t="shared" si="2301"/>
        <v>15252165608.594406</v>
      </c>
    </row>
    <row r="3119" spans="1:53" x14ac:dyDescent="0.25">
      <c r="A3119" s="21">
        <f t="shared" si="2309"/>
        <v>861</v>
      </c>
      <c r="B3119" s="21" t="s">
        <v>9</v>
      </c>
      <c r="C3119" s="27">
        <f t="shared" si="2266"/>
        <v>0</v>
      </c>
      <c r="D3119" s="27">
        <f t="shared" si="2289"/>
        <v>0</v>
      </c>
      <c r="E3119" s="27" t="b">
        <f t="shared" si="2265"/>
        <v>1</v>
      </c>
      <c r="F3119" s="29">
        <f t="shared" si="2267"/>
        <v>0</v>
      </c>
      <c r="G3119" s="27">
        <f t="shared" si="2290"/>
        <v>0</v>
      </c>
      <c r="H3119" s="22">
        <f t="shared" si="2268"/>
        <v>34016002716.313293</v>
      </c>
      <c r="I3119" s="23">
        <f t="shared" si="2269"/>
        <v>132580106.5049091</v>
      </c>
      <c r="J3119" s="23">
        <f t="shared" si="2270"/>
        <v>1086</v>
      </c>
      <c r="K3119" s="19">
        <f t="shared" si="2291"/>
        <v>225.0831931027827</v>
      </c>
      <c r="L3119" s="16">
        <f t="shared" si="2271"/>
        <v>234.63275429523827</v>
      </c>
      <c r="M3119" s="23">
        <f>M3118-IF($B3119="B",(Percent_Rent_In_Elsies*2.49%/12 * H3118)/K3118,0)+IF($B3119="D",N3119,0)+IF(B3119="D",AK3118)+IF(B3119="C",F3118*90%)-(Y3119-Y3118)-IF($B3119="A",Q3118/K3118) + IF($B3119="A",Q3118/K3118)</f>
        <v>-53531509.922287732</v>
      </c>
      <c r="N3119" s="23">
        <f t="shared" si="2272"/>
        <v>0</v>
      </c>
      <c r="O3119" s="22">
        <f t="shared" si="2273"/>
        <v>24173611.661267057</v>
      </c>
      <c r="P3119" s="22">
        <f t="shared" si="2304"/>
        <v>0</v>
      </c>
      <c r="Q3119" s="22">
        <f t="shared" si="2305"/>
        <v>0</v>
      </c>
      <c r="R3119" s="22">
        <f t="shared" si="2274"/>
        <v>415887319.48476839</v>
      </c>
      <c r="S3119" s="16">
        <f t="shared" si="2264"/>
        <v>0</v>
      </c>
      <c r="T3119" s="15">
        <f t="shared" si="2275"/>
        <v>10425998.944786884</v>
      </c>
      <c r="U3119" s="23">
        <f t="shared" si="2292"/>
        <v>1847704.9030260397</v>
      </c>
      <c r="V3119" s="23">
        <f t="shared" si="2293"/>
        <v>0</v>
      </c>
      <c r="W3119" s="23">
        <f t="shared" si="2306"/>
        <v>153719.20990233275</v>
      </c>
      <c r="X3119" s="23">
        <f t="shared" si="2294"/>
        <v>40620010.526803173</v>
      </c>
      <c r="Y3119" s="23">
        <f t="shared" si="2276"/>
        <v>13825559.361691331</v>
      </c>
      <c r="Z3119" s="3">
        <f t="shared" si="2277"/>
        <v>0</v>
      </c>
      <c r="AA3119" s="23">
        <f t="shared" si="2278"/>
        <v>67170792.195093453</v>
      </c>
      <c r="AB3119" s="26">
        <f t="shared" si="2295"/>
        <v>70086276.274228603</v>
      </c>
      <c r="AC3119" s="23">
        <f t="shared" si="2296"/>
        <v>74889487.274228647</v>
      </c>
      <c r="AD3119" s="23">
        <f t="shared" si="2302"/>
        <v>4803211</v>
      </c>
      <c r="AE3119" s="24">
        <f t="shared" si="2263"/>
        <v>70086276.274228647</v>
      </c>
      <c r="AF3119" s="3">
        <f t="shared" si="2297"/>
        <v>0</v>
      </c>
      <c r="AG3119" s="2">
        <f t="shared" si="2279"/>
        <v>0</v>
      </c>
      <c r="AH3119" s="2">
        <f t="shared" si="2280"/>
        <v>194.13787990800296</v>
      </c>
      <c r="AI3119" s="23">
        <f t="shared" si="2303"/>
        <v>10799297421.796499</v>
      </c>
      <c r="AJ3119" s="23">
        <f t="shared" si="2281"/>
        <v>6219.922423797766</v>
      </c>
      <c r="AK3119" s="23">
        <f t="shared" si="2282"/>
        <v>0</v>
      </c>
      <c r="AL3119" s="23">
        <f t="shared" si="2307"/>
        <v>0</v>
      </c>
      <c r="AM3119" s="23">
        <f t="shared" si="2308"/>
        <v>0</v>
      </c>
      <c r="AN3119" s="16">
        <f t="shared" si="2298"/>
        <v>0</v>
      </c>
      <c r="AO3119" s="23">
        <f t="shared" si="2299"/>
        <v>0</v>
      </c>
      <c r="AP3119" s="22">
        <f t="shared" si="2300"/>
        <v>0</v>
      </c>
      <c r="AQ3119" s="30">
        <f t="shared" si="2283"/>
        <v>22916844555.434364</v>
      </c>
      <c r="AR3119" s="28">
        <f t="shared" si="2284"/>
        <v>11274209689.010244</v>
      </c>
      <c r="AS3119" s="25">
        <f t="shared" si="2285"/>
        <v>200337590.02425668</v>
      </c>
      <c r="AT3119" s="32">
        <f t="shared" si="2286"/>
        <v>0</v>
      </c>
      <c r="AU3119" s="23">
        <f t="shared" si="2287"/>
        <v>0</v>
      </c>
      <c r="AV3119" s="22">
        <f t="shared" si="2288"/>
        <v>3327131399.4690833</v>
      </c>
      <c r="AW3119" s="31">
        <f t="shared" si="2301"/>
        <v>15252165608.594406</v>
      </c>
      <c r="AX3119" s="21"/>
      <c r="AY3119" s="21"/>
      <c r="AZ3119" s="21"/>
      <c r="BA3119" s="21"/>
    </row>
    <row r="3120" spans="1:53" x14ac:dyDescent="0.25">
      <c r="A3120" s="21">
        <f t="shared" si="2309"/>
        <v>861</v>
      </c>
      <c r="B3120" s="21" t="s">
        <v>28</v>
      </c>
      <c r="C3120" s="27">
        <f t="shared" si="2266"/>
        <v>0</v>
      </c>
      <c r="D3120" s="27">
        <f t="shared" si="2289"/>
        <v>0</v>
      </c>
      <c r="E3120" s="27" t="b">
        <f t="shared" si="2265"/>
        <v>1</v>
      </c>
      <c r="F3120" s="29">
        <f t="shared" si="2267"/>
        <v>0</v>
      </c>
      <c r="G3120" s="27">
        <f t="shared" si="2290"/>
        <v>0</v>
      </c>
      <c r="H3120" s="22">
        <f t="shared" si="2268"/>
        <v>34016002716.313293</v>
      </c>
      <c r="I3120" s="23">
        <f t="shared" si="2269"/>
        <v>132580106.5049091</v>
      </c>
      <c r="J3120" s="23">
        <f t="shared" si="2270"/>
        <v>1086</v>
      </c>
      <c r="K3120" s="19">
        <f t="shared" si="2291"/>
        <v>225.0831931027827</v>
      </c>
      <c r="L3120" s="16">
        <f t="shared" si="2271"/>
        <v>234.63275429523827</v>
      </c>
      <c r="M3120" s="23">
        <f>M3119-IF($B3120="B",(Percent_Rent_In_Elsies*2.49%/12 * H3119)/K3119,0)+IF($B3120="D",N3120,0)+IF(B3120="D",AK3119)+IF(B3120="C",F3119*90%)-(Y3120-Y3119)-IF($B3120="A",Q3119/K3119) + IF($B3120="A",Q3119/K3119)</f>
        <v>-53531509.922287732</v>
      </c>
      <c r="N3120" s="23">
        <f t="shared" si="2272"/>
        <v>0</v>
      </c>
      <c r="O3120" s="22">
        <f t="shared" si="2273"/>
        <v>0</v>
      </c>
      <c r="P3120" s="22">
        <f t="shared" si="2304"/>
        <v>24173611.661267057</v>
      </c>
      <c r="Q3120" s="22">
        <f t="shared" si="2305"/>
        <v>0</v>
      </c>
      <c r="R3120" s="22">
        <f t="shared" si="2274"/>
        <v>415887319.48476839</v>
      </c>
      <c r="S3120" s="16">
        <f t="shared" si="2264"/>
        <v>0</v>
      </c>
      <c r="T3120" s="15">
        <f t="shared" si="2275"/>
        <v>0</v>
      </c>
      <c r="U3120" s="23">
        <f t="shared" si="2292"/>
        <v>1847704.9030260397</v>
      </c>
      <c r="V3120" s="23">
        <f t="shared" si="2293"/>
        <v>0</v>
      </c>
      <c r="W3120" s="23">
        <f t="shared" si="2306"/>
        <v>0</v>
      </c>
      <c r="X3120" s="23">
        <f t="shared" si="2294"/>
        <v>40620010.526803173</v>
      </c>
      <c r="Y3120" s="23">
        <f t="shared" si="2276"/>
        <v>13825559.361691331</v>
      </c>
      <c r="Z3120" s="3">
        <f t="shared" si="2277"/>
        <v>7685.9604951166384</v>
      </c>
      <c r="AA3120" s="23">
        <f t="shared" si="2278"/>
        <v>67286081.602520198</v>
      </c>
      <c r="AB3120" s="26">
        <f t="shared" si="2295"/>
        <v>70086276.274228573</v>
      </c>
      <c r="AC3120" s="23">
        <f t="shared" si="2296"/>
        <v>74889487.274228647</v>
      </c>
      <c r="AD3120" s="23">
        <f t="shared" si="2302"/>
        <v>4803211</v>
      </c>
      <c r="AE3120" s="24">
        <f t="shared" si="2263"/>
        <v>70086276.274228647</v>
      </c>
      <c r="AF3120" s="3">
        <f t="shared" si="2297"/>
        <v>0</v>
      </c>
      <c r="AG3120" s="2">
        <f t="shared" si="2279"/>
        <v>922315259.41399646</v>
      </c>
      <c r="AH3120" s="2">
        <f t="shared" si="2280"/>
        <v>194.13787990800296</v>
      </c>
      <c r="AI3120" s="23">
        <f t="shared" si="2303"/>
        <v>10817832927.478313</v>
      </c>
      <c r="AJ3120" s="23">
        <f t="shared" si="2281"/>
        <v>6219.922423797766</v>
      </c>
      <c r="AK3120" s="23">
        <f t="shared" si="2282"/>
        <v>0</v>
      </c>
      <c r="AL3120" s="23">
        <f t="shared" si="2307"/>
        <v>0</v>
      </c>
      <c r="AM3120" s="23">
        <f t="shared" si="2308"/>
        <v>0</v>
      </c>
      <c r="AN3120" s="16">
        <f t="shared" si="2298"/>
        <v>0</v>
      </c>
      <c r="AO3120" s="23">
        <f t="shared" si="2299"/>
        <v>0</v>
      </c>
      <c r="AP3120" s="22">
        <f t="shared" si="2300"/>
        <v>0</v>
      </c>
      <c r="AQ3120" s="30">
        <f t="shared" si="2283"/>
        <v>22916844555.434364</v>
      </c>
      <c r="AR3120" s="28">
        <f t="shared" si="2284"/>
        <v>11274209689.010244</v>
      </c>
      <c r="AS3120" s="25">
        <f t="shared" si="2285"/>
        <v>200337590.02425668</v>
      </c>
      <c r="AT3120" s="32">
        <f t="shared" si="2286"/>
        <v>15371.920990233277</v>
      </c>
      <c r="AU3120" s="23">
        <f t="shared" si="2287"/>
        <v>15371.920990233277</v>
      </c>
      <c r="AV3120" s="22">
        <f t="shared" si="2288"/>
        <v>3337557398.4138703</v>
      </c>
      <c r="AW3120" s="31">
        <f t="shared" si="2301"/>
        <v>15252165608.594406</v>
      </c>
      <c r="AX3120" s="21"/>
      <c r="AY3120" s="21"/>
      <c r="AZ3120" s="21"/>
      <c r="BA3120" s="21"/>
    </row>
    <row r="3121" spans="1:53" x14ac:dyDescent="0.25">
      <c r="A3121">
        <f t="shared" si="2309"/>
        <v>862</v>
      </c>
      <c r="B3121" t="s">
        <v>6</v>
      </c>
      <c r="C3121" s="27">
        <f t="shared" si="2266"/>
        <v>0</v>
      </c>
      <c r="D3121" s="27">
        <f t="shared" si="2289"/>
        <v>0</v>
      </c>
      <c r="E3121" s="27" t="b">
        <f t="shared" si="2265"/>
        <v>1</v>
      </c>
      <c r="F3121" s="29">
        <f t="shared" si="2267"/>
        <v>0</v>
      </c>
      <c r="G3121" s="27">
        <f t="shared" si="2290"/>
        <v>0</v>
      </c>
      <c r="H3121" s="22">
        <f t="shared" si="2268"/>
        <v>34072696054.173817</v>
      </c>
      <c r="I3121" s="23">
        <f t="shared" si="2269"/>
        <v>132580106.5049091</v>
      </c>
      <c r="J3121" s="23">
        <f t="shared" si="2270"/>
        <v>1086</v>
      </c>
      <c r="K3121" s="19">
        <f t="shared" si="2291"/>
        <v>225.0831931027827</v>
      </c>
      <c r="L3121" s="16">
        <f t="shared" si="2271"/>
        <v>235.02380888573035</v>
      </c>
      <c r="M3121" s="23">
        <f>M3120-IF($B3121="B",(Percent_Rent_In_Elsies*2.49%/12 * H3120)/K3120,0)+IF($B3121="D",N3121,0)+IF(B3121="D",AK3120)+IF(B3121="C",F3120*90%)-(Y3121-Y3120)-IF($B3121="A",Q3120/K3120) + IF($B3121="A",Q3120/K3120)</f>
        <v>-53531509.922287732</v>
      </c>
      <c r="N3121" s="23">
        <f t="shared" si="2272"/>
        <v>0</v>
      </c>
      <c r="O3121" s="22">
        <f t="shared" si="2273"/>
        <v>0</v>
      </c>
      <c r="P3121" s="22">
        <f t="shared" si="2304"/>
        <v>0</v>
      </c>
      <c r="Q3121" s="22">
        <f t="shared" si="2305"/>
        <v>0</v>
      </c>
      <c r="R3121" s="22">
        <f t="shared" si="2274"/>
        <v>415887319.48476839</v>
      </c>
      <c r="S3121" s="16">
        <f t="shared" si="2264"/>
        <v>0</v>
      </c>
      <c r="T3121" s="15">
        <f t="shared" si="2275"/>
        <v>0</v>
      </c>
      <c r="U3121" s="23">
        <f t="shared" si="2292"/>
        <v>1847704.9030260397</v>
      </c>
      <c r="V3121" s="23">
        <f t="shared" si="2293"/>
        <v>0</v>
      </c>
      <c r="W3121" s="23">
        <f t="shared" si="2306"/>
        <v>0</v>
      </c>
      <c r="X3121" s="23">
        <f t="shared" si="2294"/>
        <v>40658440.32927876</v>
      </c>
      <c r="Y3121" s="23">
        <f t="shared" si="2276"/>
        <v>13825559.361691331</v>
      </c>
      <c r="Z3121" s="3">
        <f t="shared" si="2277"/>
        <v>0</v>
      </c>
      <c r="AA3121" s="23">
        <f t="shared" si="2278"/>
        <v>67286081.602520198</v>
      </c>
      <c r="AB3121" s="26">
        <f t="shared" si="2295"/>
        <v>70086276.274228603</v>
      </c>
      <c r="AC3121" s="23">
        <f t="shared" si="2296"/>
        <v>74889487.274228647</v>
      </c>
      <c r="AD3121" s="23">
        <f t="shared" si="2302"/>
        <v>4803211</v>
      </c>
      <c r="AE3121" s="24">
        <f t="shared" si="2263"/>
        <v>70086276.274228647</v>
      </c>
      <c r="AF3121" s="3">
        <f t="shared" si="2297"/>
        <v>0</v>
      </c>
      <c r="AG3121" s="2">
        <f t="shared" si="2279"/>
        <v>0</v>
      </c>
      <c r="AH3121" s="2">
        <f t="shared" si="2280"/>
        <v>194.46144304118297</v>
      </c>
      <c r="AI3121" s="23">
        <f t="shared" si="2303"/>
        <v>10817832927.478313</v>
      </c>
      <c r="AJ3121" s="23">
        <f t="shared" si="2281"/>
        <v>6219.922423797766</v>
      </c>
      <c r="AK3121" s="23">
        <f t="shared" si="2282"/>
        <v>0</v>
      </c>
      <c r="AL3121" s="23">
        <f t="shared" si="2307"/>
        <v>0</v>
      </c>
      <c r="AM3121" s="23">
        <f t="shared" si="2308"/>
        <v>0</v>
      </c>
      <c r="AN3121" s="16">
        <f t="shared" si="2298"/>
        <v>0</v>
      </c>
      <c r="AO3121" s="23">
        <f t="shared" si="2299"/>
        <v>0</v>
      </c>
      <c r="AP3121" s="22">
        <f t="shared" si="2300"/>
        <v>0</v>
      </c>
      <c r="AQ3121" s="30">
        <f t="shared" si="2283"/>
        <v>22916844555.434364</v>
      </c>
      <c r="AR3121" s="28">
        <f t="shared" si="2284"/>
        <v>11274209689.010244</v>
      </c>
      <c r="AS3121" s="25">
        <f t="shared" si="2285"/>
        <v>200337590.02425668</v>
      </c>
      <c r="AT3121" s="32">
        <f t="shared" si="2286"/>
        <v>0</v>
      </c>
      <c r="AU3121" s="23">
        <f t="shared" si="2287"/>
        <v>0</v>
      </c>
      <c r="AV3121" s="22">
        <f t="shared" si="2288"/>
        <v>3337557398.4138703</v>
      </c>
      <c r="AW3121" s="31">
        <f t="shared" si="2301"/>
        <v>15227991996.933138</v>
      </c>
    </row>
    <row r="3122" spans="1:53" x14ac:dyDescent="0.25">
      <c r="A3122">
        <f t="shared" si="2309"/>
        <v>862</v>
      </c>
      <c r="B3122" t="s">
        <v>7</v>
      </c>
      <c r="C3122" s="27">
        <f t="shared" si="2266"/>
        <v>0</v>
      </c>
      <c r="D3122" s="27">
        <f t="shared" si="2289"/>
        <v>0</v>
      </c>
      <c r="E3122" s="27" t="b">
        <f t="shared" si="2265"/>
        <v>1</v>
      </c>
      <c r="F3122" s="29">
        <f t="shared" si="2267"/>
        <v>0</v>
      </c>
      <c r="G3122" s="27">
        <f t="shared" si="2290"/>
        <v>0</v>
      </c>
      <c r="H3122" s="22">
        <f t="shared" si="2268"/>
        <v>34072696054.173817</v>
      </c>
      <c r="I3122" s="23">
        <f t="shared" si="2269"/>
        <v>132580106.5049091</v>
      </c>
      <c r="J3122" s="23">
        <f t="shared" si="2270"/>
        <v>1086</v>
      </c>
      <c r="K3122" s="19">
        <f t="shared" si="2291"/>
        <v>225.0831931027827</v>
      </c>
      <c r="L3122" s="16">
        <f t="shared" si="2271"/>
        <v>235.02380888573038</v>
      </c>
      <c r="M3122" s="23">
        <f>M3121-IF($B3122="B",(Percent_Rent_In_Elsies*2.49%/12 * H3121)/K3121,0)+IF($B3122="D",N3122,0)+IF(B3122="D",AK3121)+IF(B3122="C",F3121*90%)-(Y3122-Y3121)-IF($B3122="A",Q3121/K3121) + IF($B3122="A",Q3121/K3121)</f>
        <v>-53688564.839044943</v>
      </c>
      <c r="N3122" s="23">
        <f t="shared" si="2272"/>
        <v>0</v>
      </c>
      <c r="O3122" s="22">
        <f t="shared" si="2273"/>
        <v>0</v>
      </c>
      <c r="P3122" s="22">
        <f t="shared" si="2304"/>
        <v>0</v>
      </c>
      <c r="Q3122" s="22">
        <f t="shared" si="2305"/>
        <v>0</v>
      </c>
      <c r="R3122" s="22">
        <f t="shared" si="2274"/>
        <v>381230042.86103767</v>
      </c>
      <c r="S3122" s="16">
        <f t="shared" si="2264"/>
        <v>34657276.623730697</v>
      </c>
      <c r="T3122" s="15">
        <f t="shared" si="2275"/>
        <v>0</v>
      </c>
      <c r="U3122" s="23">
        <f t="shared" si="2292"/>
        <v>1693729.4944405365</v>
      </c>
      <c r="V3122" s="23">
        <f t="shared" si="2293"/>
        <v>153975.40858550332</v>
      </c>
      <c r="W3122" s="23">
        <f t="shared" si="2306"/>
        <v>0</v>
      </c>
      <c r="X3122" s="23">
        <f t="shared" si="2294"/>
        <v>40658440.32927876</v>
      </c>
      <c r="Y3122" s="23">
        <f t="shared" si="2276"/>
        <v>13825559.361691331</v>
      </c>
      <c r="Z3122" s="3">
        <f t="shared" si="2277"/>
        <v>0</v>
      </c>
      <c r="AA3122" s="23">
        <f t="shared" si="2278"/>
        <v>67286081.602520198</v>
      </c>
      <c r="AB3122" s="26">
        <f t="shared" si="2295"/>
        <v>70086276.274228603</v>
      </c>
      <c r="AC3122" s="23">
        <f t="shared" si="2296"/>
        <v>74889487.274228647</v>
      </c>
      <c r="AD3122" s="23">
        <f t="shared" si="2302"/>
        <v>4803211</v>
      </c>
      <c r="AE3122" s="24">
        <f t="shared" si="2263"/>
        <v>70086276.274228647</v>
      </c>
      <c r="AF3122" s="3">
        <f t="shared" si="2297"/>
        <v>0</v>
      </c>
      <c r="AG3122" s="2">
        <f t="shared" si="2279"/>
        <v>0</v>
      </c>
      <c r="AH3122" s="2">
        <f t="shared" si="2280"/>
        <v>194.46144304118297</v>
      </c>
      <c r="AI3122" s="23">
        <f t="shared" si="2303"/>
        <v>10817832927.478313</v>
      </c>
      <c r="AJ3122" s="23">
        <f t="shared" si="2281"/>
        <v>6219.922423797766</v>
      </c>
      <c r="AK3122" s="23">
        <f t="shared" si="2282"/>
        <v>0</v>
      </c>
      <c r="AL3122" s="23">
        <f t="shared" si="2307"/>
        <v>8358187.4020690918</v>
      </c>
      <c r="AM3122" s="23">
        <f t="shared" si="2308"/>
        <v>7798091586.6650314</v>
      </c>
      <c r="AN3122" s="16">
        <f t="shared" si="2298"/>
        <v>0</v>
      </c>
      <c r="AO3122" s="23">
        <f t="shared" si="2299"/>
        <v>157054.91675721345</v>
      </c>
      <c r="AP3122" s="22">
        <f t="shared" si="2300"/>
        <v>35350422.156205334</v>
      </c>
      <c r="AQ3122" s="30">
        <f t="shared" si="2283"/>
        <v>22987244921.158447</v>
      </c>
      <c r="AR3122" s="28">
        <f t="shared" si="2284"/>
        <v>11309259632.578121</v>
      </c>
      <c r="AS3122" s="25">
        <f t="shared" si="2285"/>
        <v>200337590.02425668</v>
      </c>
      <c r="AT3122" s="32">
        <f t="shared" si="2286"/>
        <v>0</v>
      </c>
      <c r="AU3122" s="23">
        <f t="shared" si="2287"/>
        <v>0</v>
      </c>
      <c r="AV3122" s="22">
        <f t="shared" si="2288"/>
        <v>3337557398.4138703</v>
      </c>
      <c r="AW3122" s="31">
        <f t="shared" si="2301"/>
        <v>15298392362.657221</v>
      </c>
    </row>
    <row r="3123" spans="1:53" s="21" customFormat="1" x14ac:dyDescent="0.25">
      <c r="A3123">
        <f t="shared" si="2309"/>
        <v>862</v>
      </c>
      <c r="B3123" t="s">
        <v>8</v>
      </c>
      <c r="C3123" s="27">
        <f t="shared" si="2266"/>
        <v>0</v>
      </c>
      <c r="D3123" s="27">
        <f t="shared" si="2289"/>
        <v>0</v>
      </c>
      <c r="E3123" s="27" t="b">
        <f t="shared" si="2265"/>
        <v>1</v>
      </c>
      <c r="F3123" s="29">
        <f t="shared" si="2267"/>
        <v>0</v>
      </c>
      <c r="G3123" s="27">
        <f t="shared" si="2290"/>
        <v>0</v>
      </c>
      <c r="H3123" s="22">
        <f t="shared" si="2268"/>
        <v>34072696054.173817</v>
      </c>
      <c r="I3123" s="23">
        <f t="shared" si="2269"/>
        <v>132580106.5049091</v>
      </c>
      <c r="J3123" s="23">
        <f t="shared" si="2270"/>
        <v>1086</v>
      </c>
      <c r="K3123" s="19">
        <f t="shared" si="2291"/>
        <v>225.0831931027827</v>
      </c>
      <c r="L3123" s="16">
        <f t="shared" si="2271"/>
        <v>235.02380888573038</v>
      </c>
      <c r="M3123" s="23">
        <f>M3122-IF($B3123="B",(Percent_Rent_In_Elsies*2.49%/12 * H3122)/K3122,0)+IF($B3123="D",N3123,0)+IF(B3123="D",AK3122)+IF(B3123="C",F3122*90%)-(Y3123-Y3122)-IF($B3123="A",Q3122/K3122) + IF($B3123="A",Q3122/K3122)</f>
        <v>-53688564.839044943</v>
      </c>
      <c r="N3123" s="23">
        <f t="shared" si="2272"/>
        <v>0</v>
      </c>
      <c r="O3123" s="22">
        <f t="shared" si="2273"/>
        <v>0</v>
      </c>
      <c r="P3123" s="22">
        <f t="shared" si="2304"/>
        <v>0</v>
      </c>
      <c r="Q3123" s="22">
        <f t="shared" si="2305"/>
        <v>0</v>
      </c>
      <c r="R3123" s="22">
        <f t="shared" si="2274"/>
        <v>416580465.01724303</v>
      </c>
      <c r="S3123" s="16">
        <f t="shared" si="2264"/>
        <v>34657276.623730697</v>
      </c>
      <c r="T3123" s="15">
        <f t="shared" si="2275"/>
        <v>0</v>
      </c>
      <c r="U3123" s="23">
        <f t="shared" si="2292"/>
        <v>1850784.4111977499</v>
      </c>
      <c r="V3123" s="23">
        <f t="shared" si="2293"/>
        <v>153975.40858550332</v>
      </c>
      <c r="W3123" s="23">
        <f t="shared" si="2306"/>
        <v>0</v>
      </c>
      <c r="X3123" s="23">
        <f t="shared" si="2294"/>
        <v>40658440.32927876</v>
      </c>
      <c r="Y3123" s="23">
        <f t="shared" si="2276"/>
        <v>13825559.361691331</v>
      </c>
      <c r="Z3123" s="3">
        <f t="shared" si="2277"/>
        <v>0</v>
      </c>
      <c r="AA3123" s="23">
        <f t="shared" si="2278"/>
        <v>67286081.602520198</v>
      </c>
      <c r="AB3123" s="26">
        <f t="shared" si="2295"/>
        <v>70086276.274228603</v>
      </c>
      <c r="AC3123" s="23">
        <f t="shared" si="2296"/>
        <v>74889487.274228647</v>
      </c>
      <c r="AD3123" s="23">
        <f t="shared" si="2302"/>
        <v>4803211</v>
      </c>
      <c r="AE3123" s="24">
        <f t="shared" ref="AE3123:AE3186" si="2310">AC3123-AD3123</f>
        <v>70086276.274228647</v>
      </c>
      <c r="AF3123" s="3">
        <f t="shared" si="2297"/>
        <v>1E-4</v>
      </c>
      <c r="AG3123" s="2">
        <f t="shared" si="2279"/>
        <v>0</v>
      </c>
      <c r="AH3123" s="2">
        <f t="shared" si="2280"/>
        <v>194.46144304118297</v>
      </c>
      <c r="AI3123" s="23">
        <f t="shared" si="2303"/>
        <v>10817832927.478313</v>
      </c>
      <c r="AJ3123" s="23">
        <f t="shared" si="2281"/>
        <v>6219.922423797766</v>
      </c>
      <c r="AK3123" s="23">
        <f t="shared" si="2282"/>
        <v>63332.908964570568</v>
      </c>
      <c r="AL3123" s="23">
        <f t="shared" si="2307"/>
        <v>0</v>
      </c>
      <c r="AM3123" s="23">
        <f t="shared" si="2308"/>
        <v>0</v>
      </c>
      <c r="AN3123" s="16">
        <f t="shared" si="2298"/>
        <v>0</v>
      </c>
      <c r="AO3123" s="23">
        <f t="shared" si="2299"/>
        <v>0</v>
      </c>
      <c r="AP3123" s="22">
        <f t="shared" si="2300"/>
        <v>0</v>
      </c>
      <c r="AQ3123" s="30">
        <f t="shared" si="2283"/>
        <v>22987244921.158447</v>
      </c>
      <c r="AR3123" s="28">
        <f t="shared" si="2284"/>
        <v>11309259632.578121</v>
      </c>
      <c r="AS3123" s="25">
        <f t="shared" si="2285"/>
        <v>200337590.02425668</v>
      </c>
      <c r="AT3123" s="32">
        <f t="shared" si="2286"/>
        <v>0</v>
      </c>
      <c r="AU3123" s="23">
        <f t="shared" si="2287"/>
        <v>0</v>
      </c>
      <c r="AV3123" s="22">
        <f t="shared" si="2288"/>
        <v>3337557398.4138703</v>
      </c>
      <c r="AW3123" s="31">
        <f t="shared" si="2301"/>
        <v>15298392362.657221</v>
      </c>
      <c r="AX3123"/>
      <c r="AY3123"/>
      <c r="AZ3123"/>
      <c r="BA3123"/>
    </row>
    <row r="3124" spans="1:53" s="21" customFormat="1" x14ac:dyDescent="0.25">
      <c r="A3124" s="21">
        <f t="shared" si="2309"/>
        <v>862</v>
      </c>
      <c r="B3124" s="21" t="s">
        <v>9</v>
      </c>
      <c r="C3124" s="27">
        <f t="shared" si="2266"/>
        <v>0</v>
      </c>
      <c r="D3124" s="27">
        <f t="shared" si="2289"/>
        <v>0</v>
      </c>
      <c r="E3124" s="27" t="b">
        <f t="shared" si="2265"/>
        <v>1</v>
      </c>
      <c r="F3124" s="29">
        <f t="shared" si="2267"/>
        <v>0</v>
      </c>
      <c r="G3124" s="27">
        <f t="shared" si="2290"/>
        <v>0</v>
      </c>
      <c r="H3124" s="22">
        <f t="shared" si="2268"/>
        <v>34072696054.173817</v>
      </c>
      <c r="I3124" s="23">
        <f t="shared" si="2269"/>
        <v>132580106.5049091</v>
      </c>
      <c r="J3124" s="23">
        <f t="shared" si="2270"/>
        <v>1086</v>
      </c>
      <c r="K3124" s="19">
        <f t="shared" si="2291"/>
        <v>225.0831931027827</v>
      </c>
      <c r="L3124" s="16">
        <f t="shared" si="2271"/>
        <v>235.02380888573038</v>
      </c>
      <c r="M3124" s="23">
        <f>M3123-IF($B3124="B",(Percent_Rent_In_Elsies*2.49%/12 * H3123)/K3123,0)+IF($B3124="D",N3124,0)+IF(B3124="D",AK3123)+IF(B3124="C",F3123*90%)-(Y3124-Y3123)-IF($B3124="A",Q3123/K3123) + IF($B3124="A",Q3123/K3123)</f>
        <v>-53625231.930080377</v>
      </c>
      <c r="N3124" s="23">
        <f t="shared" si="2272"/>
        <v>0</v>
      </c>
      <c r="O3124" s="22">
        <f t="shared" si="2273"/>
        <v>24213901.014035836</v>
      </c>
      <c r="P3124" s="22">
        <f t="shared" si="2304"/>
        <v>0</v>
      </c>
      <c r="Q3124" s="22">
        <f t="shared" si="2305"/>
        <v>0</v>
      </c>
      <c r="R3124" s="22">
        <f t="shared" si="2274"/>
        <v>416580465.01724303</v>
      </c>
      <c r="S3124" s="16">
        <f t="shared" si="2264"/>
        <v>0</v>
      </c>
      <c r="T3124" s="15">
        <f t="shared" si="2275"/>
        <v>10443375.609694861</v>
      </c>
      <c r="U3124" s="23">
        <f t="shared" si="2292"/>
        <v>1850784.4111977499</v>
      </c>
      <c r="V3124" s="23">
        <f t="shared" si="2293"/>
        <v>0</v>
      </c>
      <c r="W3124" s="23">
        <f t="shared" si="2306"/>
        <v>153975.40858550332</v>
      </c>
      <c r="X3124" s="23">
        <f t="shared" si="2294"/>
        <v>40658440.32927876</v>
      </c>
      <c r="Y3124" s="23">
        <f t="shared" si="2276"/>
        <v>13825559.361691331</v>
      </c>
      <c r="Z3124" s="3">
        <f t="shared" si="2277"/>
        <v>0</v>
      </c>
      <c r="AA3124" s="23">
        <f t="shared" si="2278"/>
        <v>67222748.693555623</v>
      </c>
      <c r="AB3124" s="26">
        <f t="shared" si="2295"/>
        <v>70086276.274228603</v>
      </c>
      <c r="AC3124" s="23">
        <f t="shared" si="2296"/>
        <v>74889487.274228647</v>
      </c>
      <c r="AD3124" s="23">
        <f t="shared" si="2302"/>
        <v>4803211</v>
      </c>
      <c r="AE3124" s="24">
        <f t="shared" si="2310"/>
        <v>70086276.274228647</v>
      </c>
      <c r="AF3124" s="3">
        <f t="shared" si="2297"/>
        <v>0</v>
      </c>
      <c r="AG3124" s="2">
        <f t="shared" si="2279"/>
        <v>0</v>
      </c>
      <c r="AH3124" s="2">
        <f t="shared" si="2280"/>
        <v>194.46144304118297</v>
      </c>
      <c r="AI3124" s="23">
        <f t="shared" si="2303"/>
        <v>10807650660.779575</v>
      </c>
      <c r="AJ3124" s="23">
        <f t="shared" si="2281"/>
        <v>6219.922423797766</v>
      </c>
      <c r="AK3124" s="23">
        <f t="shared" si="2282"/>
        <v>0</v>
      </c>
      <c r="AL3124" s="23">
        <f t="shared" si="2307"/>
        <v>0</v>
      </c>
      <c r="AM3124" s="23">
        <f t="shared" si="2308"/>
        <v>0</v>
      </c>
      <c r="AN3124" s="16">
        <f t="shared" si="2298"/>
        <v>0</v>
      </c>
      <c r="AO3124" s="23">
        <f t="shared" si="2299"/>
        <v>0</v>
      </c>
      <c r="AP3124" s="22">
        <f t="shared" si="2300"/>
        <v>0</v>
      </c>
      <c r="AQ3124" s="30">
        <f t="shared" si="2283"/>
        <v>22987244921.158447</v>
      </c>
      <c r="AR3124" s="28">
        <f t="shared" si="2284"/>
        <v>11309259632.578121</v>
      </c>
      <c r="AS3124" s="25">
        <f t="shared" si="2285"/>
        <v>200337590.02425668</v>
      </c>
      <c r="AT3124" s="32">
        <f t="shared" si="2286"/>
        <v>0</v>
      </c>
      <c r="AU3124" s="23">
        <f t="shared" si="2287"/>
        <v>0</v>
      </c>
      <c r="AV3124" s="22">
        <f t="shared" si="2288"/>
        <v>3337557398.4138703</v>
      </c>
      <c r="AW3124" s="31">
        <f t="shared" si="2301"/>
        <v>15298392362.657221</v>
      </c>
    </row>
    <row r="3125" spans="1:53" x14ac:dyDescent="0.25">
      <c r="A3125" s="21">
        <f t="shared" si="2309"/>
        <v>862</v>
      </c>
      <c r="B3125" s="21" t="s">
        <v>28</v>
      </c>
      <c r="C3125" s="27">
        <f t="shared" si="2266"/>
        <v>0</v>
      </c>
      <c r="D3125" s="27">
        <f t="shared" si="2289"/>
        <v>0</v>
      </c>
      <c r="E3125" s="27" t="b">
        <f t="shared" si="2265"/>
        <v>1</v>
      </c>
      <c r="F3125" s="29">
        <f t="shared" si="2267"/>
        <v>0</v>
      </c>
      <c r="G3125" s="27">
        <f t="shared" si="2290"/>
        <v>0</v>
      </c>
      <c r="H3125" s="22">
        <f t="shared" si="2268"/>
        <v>34072696054.173817</v>
      </c>
      <c r="I3125" s="23">
        <f t="shared" si="2269"/>
        <v>132580106.5049091</v>
      </c>
      <c r="J3125" s="23">
        <f t="shared" si="2270"/>
        <v>1086</v>
      </c>
      <c r="K3125" s="19">
        <f t="shared" si="2291"/>
        <v>225.0831931027827</v>
      </c>
      <c r="L3125" s="16">
        <f t="shared" si="2271"/>
        <v>235.02380888573038</v>
      </c>
      <c r="M3125" s="23">
        <f>M3124-IF($B3125="B",(Percent_Rent_In_Elsies*2.49%/12 * H3124)/K3124,0)+IF($B3125="D",N3125,0)+IF(B3125="D",AK3124)+IF(B3125="C",F3124*90%)-(Y3125-Y3124)-IF($B3125="A",Q3124/K3124) + IF($B3125="A",Q3124/K3124)</f>
        <v>-53625231.930080377</v>
      </c>
      <c r="N3125" s="23">
        <f t="shared" si="2272"/>
        <v>0</v>
      </c>
      <c r="O3125" s="22">
        <f t="shared" si="2273"/>
        <v>0</v>
      </c>
      <c r="P3125" s="22">
        <f t="shared" si="2304"/>
        <v>24213901.014035836</v>
      </c>
      <c r="Q3125" s="22">
        <f t="shared" si="2305"/>
        <v>0</v>
      </c>
      <c r="R3125" s="22">
        <f t="shared" si="2274"/>
        <v>416580465.01724303</v>
      </c>
      <c r="S3125" s="16">
        <f t="shared" si="2264"/>
        <v>0</v>
      </c>
      <c r="T3125" s="15">
        <f t="shared" si="2275"/>
        <v>0</v>
      </c>
      <c r="U3125" s="23">
        <f t="shared" si="2292"/>
        <v>1850784.4111977499</v>
      </c>
      <c r="V3125" s="23">
        <f t="shared" si="2293"/>
        <v>0</v>
      </c>
      <c r="W3125" s="23">
        <f t="shared" si="2306"/>
        <v>0</v>
      </c>
      <c r="X3125" s="23">
        <f t="shared" si="2294"/>
        <v>40658440.32927876</v>
      </c>
      <c r="Y3125" s="23">
        <f t="shared" si="2276"/>
        <v>13825559.361691331</v>
      </c>
      <c r="Z3125" s="3">
        <f t="shared" si="2277"/>
        <v>7698.7704292751669</v>
      </c>
      <c r="AA3125" s="23">
        <f t="shared" si="2278"/>
        <v>67338230.249994755</v>
      </c>
      <c r="AB3125" s="26">
        <f t="shared" si="2295"/>
        <v>70086276.274228603</v>
      </c>
      <c r="AC3125" s="23">
        <f t="shared" si="2296"/>
        <v>74889487.274228647</v>
      </c>
      <c r="AD3125" s="23">
        <f t="shared" si="2302"/>
        <v>4803211</v>
      </c>
      <c r="AE3125" s="24">
        <f t="shared" si="2310"/>
        <v>70086276.274228647</v>
      </c>
      <c r="AF3125" s="3">
        <f t="shared" si="2297"/>
        <v>0</v>
      </c>
      <c r="AG3125" s="2">
        <f t="shared" si="2279"/>
        <v>923852451.51302004</v>
      </c>
      <c r="AH3125" s="2">
        <f t="shared" si="2280"/>
        <v>194.46144304118297</v>
      </c>
      <c r="AI3125" s="23">
        <f t="shared" si="2303"/>
        <v>10826217058.97086</v>
      </c>
      <c r="AJ3125" s="23">
        <f t="shared" si="2281"/>
        <v>6219.922423797766</v>
      </c>
      <c r="AK3125" s="23">
        <f t="shared" si="2282"/>
        <v>0</v>
      </c>
      <c r="AL3125" s="23">
        <f t="shared" si="2307"/>
        <v>0</v>
      </c>
      <c r="AM3125" s="23">
        <f t="shared" si="2308"/>
        <v>0</v>
      </c>
      <c r="AN3125" s="16">
        <f t="shared" si="2298"/>
        <v>0</v>
      </c>
      <c r="AO3125" s="23">
        <f t="shared" si="2299"/>
        <v>0</v>
      </c>
      <c r="AP3125" s="22">
        <f t="shared" si="2300"/>
        <v>0</v>
      </c>
      <c r="AQ3125" s="30">
        <f t="shared" si="2283"/>
        <v>22987244921.158447</v>
      </c>
      <c r="AR3125" s="28">
        <f t="shared" si="2284"/>
        <v>11309259632.578121</v>
      </c>
      <c r="AS3125" s="25">
        <f t="shared" si="2285"/>
        <v>200337590.02425668</v>
      </c>
      <c r="AT3125" s="32">
        <f t="shared" si="2286"/>
        <v>15397.540858550334</v>
      </c>
      <c r="AU3125" s="23">
        <f t="shared" si="2287"/>
        <v>15397.540858550334</v>
      </c>
      <c r="AV3125" s="22">
        <f t="shared" si="2288"/>
        <v>3348000774.0235653</v>
      </c>
      <c r="AW3125" s="31">
        <f t="shared" si="2301"/>
        <v>15298392362.657221</v>
      </c>
      <c r="AX3125" s="21"/>
      <c r="AY3125" s="21"/>
      <c r="AZ3125" s="21"/>
      <c r="BA3125" s="21"/>
    </row>
    <row r="3126" spans="1:53" x14ac:dyDescent="0.25">
      <c r="A3126">
        <f t="shared" si="2309"/>
        <v>863</v>
      </c>
      <c r="B3126" t="s">
        <v>6</v>
      </c>
      <c r="C3126" s="27">
        <f t="shared" si="2266"/>
        <v>0</v>
      </c>
      <c r="D3126" s="27">
        <f t="shared" si="2289"/>
        <v>0</v>
      </c>
      <c r="E3126" s="27" t="b">
        <f t="shared" si="2265"/>
        <v>1</v>
      </c>
      <c r="F3126" s="29">
        <f t="shared" si="2267"/>
        <v>0</v>
      </c>
      <c r="G3126" s="27">
        <f t="shared" si="2290"/>
        <v>0</v>
      </c>
      <c r="H3126" s="22">
        <f t="shared" si="2268"/>
        <v>34129483880.930775</v>
      </c>
      <c r="I3126" s="23">
        <f t="shared" si="2269"/>
        <v>132580106.5049091</v>
      </c>
      <c r="J3126" s="23">
        <f t="shared" si="2270"/>
        <v>1086</v>
      </c>
      <c r="K3126" s="19">
        <f t="shared" si="2291"/>
        <v>225.0831931027827</v>
      </c>
      <c r="L3126" s="16">
        <f t="shared" si="2271"/>
        <v>235.41551523387326</v>
      </c>
      <c r="M3126" s="23">
        <f>M3125-IF($B3126="B",(Percent_Rent_In_Elsies*2.49%/12 * H3125)/K3125,0)+IF($B3126="D",N3126,0)+IF(B3126="D",AK3125)+IF(B3126="C",F3125*90%)-(Y3126-Y3125)-IF($B3126="A",Q3125/K3125) + IF($B3126="A",Q3125/K3125)</f>
        <v>-53625231.930080377</v>
      </c>
      <c r="N3126" s="23">
        <f t="shared" si="2272"/>
        <v>0</v>
      </c>
      <c r="O3126" s="22">
        <f t="shared" si="2273"/>
        <v>0</v>
      </c>
      <c r="P3126" s="22">
        <f t="shared" si="2304"/>
        <v>0</v>
      </c>
      <c r="Q3126" s="22">
        <f t="shared" si="2305"/>
        <v>0</v>
      </c>
      <c r="R3126" s="22">
        <f t="shared" si="2274"/>
        <v>416580465.01724303</v>
      </c>
      <c r="S3126" s="16">
        <f t="shared" si="2264"/>
        <v>0</v>
      </c>
      <c r="T3126" s="15">
        <f t="shared" si="2275"/>
        <v>0</v>
      </c>
      <c r="U3126" s="23">
        <f t="shared" si="2292"/>
        <v>1850784.4111977499</v>
      </c>
      <c r="V3126" s="23">
        <f t="shared" si="2293"/>
        <v>0</v>
      </c>
      <c r="W3126" s="23">
        <f t="shared" si="2306"/>
        <v>0</v>
      </c>
      <c r="X3126" s="23">
        <f t="shared" si="2294"/>
        <v>40696934.181425139</v>
      </c>
      <c r="Y3126" s="23">
        <f t="shared" si="2276"/>
        <v>13825559.361691331</v>
      </c>
      <c r="Z3126" s="3">
        <f t="shared" si="2277"/>
        <v>0</v>
      </c>
      <c r="AA3126" s="23">
        <f t="shared" si="2278"/>
        <v>67338230.249994755</v>
      </c>
      <c r="AB3126" s="26">
        <f t="shared" si="2295"/>
        <v>70086276.274228603</v>
      </c>
      <c r="AC3126" s="23">
        <f t="shared" si="2296"/>
        <v>74889487.274228647</v>
      </c>
      <c r="AD3126" s="23">
        <f t="shared" si="2302"/>
        <v>4803211</v>
      </c>
      <c r="AE3126" s="24">
        <f t="shared" si="2310"/>
        <v>70086276.274228647</v>
      </c>
      <c r="AF3126" s="3">
        <f t="shared" si="2297"/>
        <v>0</v>
      </c>
      <c r="AG3126" s="2">
        <f t="shared" si="2279"/>
        <v>0</v>
      </c>
      <c r="AH3126" s="2">
        <f t="shared" si="2280"/>
        <v>194.7855454462516</v>
      </c>
      <c r="AI3126" s="23">
        <f t="shared" si="2303"/>
        <v>10826217058.97086</v>
      </c>
      <c r="AJ3126" s="23">
        <f t="shared" si="2281"/>
        <v>6219.922423797766</v>
      </c>
      <c r="AK3126" s="23">
        <f t="shared" si="2282"/>
        <v>0</v>
      </c>
      <c r="AL3126" s="23">
        <f t="shared" si="2307"/>
        <v>0</v>
      </c>
      <c r="AM3126" s="23">
        <f t="shared" si="2308"/>
        <v>0</v>
      </c>
      <c r="AN3126" s="16">
        <f t="shared" si="2298"/>
        <v>0</v>
      </c>
      <c r="AO3126" s="23">
        <f t="shared" si="2299"/>
        <v>0</v>
      </c>
      <c r="AP3126" s="22">
        <f t="shared" si="2300"/>
        <v>0</v>
      </c>
      <c r="AQ3126" s="30">
        <f t="shared" si="2283"/>
        <v>22987244921.158447</v>
      </c>
      <c r="AR3126" s="28">
        <f t="shared" si="2284"/>
        <v>11309259632.578121</v>
      </c>
      <c r="AS3126" s="25">
        <f t="shared" si="2285"/>
        <v>200337590.02425668</v>
      </c>
      <c r="AT3126" s="32">
        <f t="shared" si="2286"/>
        <v>0</v>
      </c>
      <c r="AU3126" s="23">
        <f t="shared" si="2287"/>
        <v>0</v>
      </c>
      <c r="AV3126" s="22">
        <f t="shared" si="2288"/>
        <v>3348000774.0235653</v>
      </c>
      <c r="AW3126" s="31">
        <f t="shared" si="2301"/>
        <v>15274178461.643185</v>
      </c>
    </row>
    <row r="3127" spans="1:53" x14ac:dyDescent="0.25">
      <c r="A3127">
        <f t="shared" si="2309"/>
        <v>863</v>
      </c>
      <c r="B3127" t="s">
        <v>7</v>
      </c>
      <c r="C3127" s="27">
        <f t="shared" si="2266"/>
        <v>0</v>
      </c>
      <c r="D3127" s="27">
        <f t="shared" si="2289"/>
        <v>0</v>
      </c>
      <c r="E3127" s="27" t="b">
        <f t="shared" si="2265"/>
        <v>1</v>
      </c>
      <c r="F3127" s="29">
        <f t="shared" si="2267"/>
        <v>0</v>
      </c>
      <c r="G3127" s="27">
        <f t="shared" si="2290"/>
        <v>0</v>
      </c>
      <c r="H3127" s="22">
        <f t="shared" si="2268"/>
        <v>34129483880.930779</v>
      </c>
      <c r="I3127" s="23">
        <f t="shared" si="2269"/>
        <v>132580106.5049091</v>
      </c>
      <c r="J3127" s="23">
        <f t="shared" si="2270"/>
        <v>1086</v>
      </c>
      <c r="K3127" s="19">
        <f t="shared" si="2291"/>
        <v>225.0831931027827</v>
      </c>
      <c r="L3127" s="16">
        <f t="shared" si="2271"/>
        <v>235.41551523387326</v>
      </c>
      <c r="M3127" s="23">
        <f>M3126-IF($B3127="B",(Percent_Rent_In_Elsies*2.49%/12 * H3126)/K3126,0)+IF($B3127="D",N3127,0)+IF(B3127="D",AK3126)+IF(B3127="C",F3126*90%)-(Y3127-Y3126)-IF($B3127="A",Q3126/K3126) + IF($B3127="A",Q3126/K3126)</f>
        <v>-53782548.605032183</v>
      </c>
      <c r="N3127" s="23">
        <f t="shared" si="2272"/>
        <v>0</v>
      </c>
      <c r="O3127" s="22">
        <f t="shared" si="2273"/>
        <v>0</v>
      </c>
      <c r="P3127" s="22">
        <f t="shared" si="2304"/>
        <v>0</v>
      </c>
      <c r="Q3127" s="22">
        <f t="shared" si="2305"/>
        <v>0</v>
      </c>
      <c r="R3127" s="22">
        <f t="shared" si="2274"/>
        <v>381865426.26580608</v>
      </c>
      <c r="S3127" s="16">
        <f t="shared" si="2264"/>
        <v>34715038.751436919</v>
      </c>
      <c r="T3127" s="15">
        <f t="shared" si="2275"/>
        <v>0</v>
      </c>
      <c r="U3127" s="23">
        <f t="shared" si="2292"/>
        <v>1696552.3769312708</v>
      </c>
      <c r="V3127" s="23">
        <f t="shared" si="2293"/>
        <v>154232.03426647917</v>
      </c>
      <c r="W3127" s="23">
        <f t="shared" si="2306"/>
        <v>0</v>
      </c>
      <c r="X3127" s="23">
        <f t="shared" si="2294"/>
        <v>40696934.181425139</v>
      </c>
      <c r="Y3127" s="23">
        <f t="shared" si="2276"/>
        <v>13825559.361691331</v>
      </c>
      <c r="Z3127" s="3">
        <f t="shared" si="2277"/>
        <v>0</v>
      </c>
      <c r="AA3127" s="23">
        <f t="shared" si="2278"/>
        <v>67338230.249994755</v>
      </c>
      <c r="AB3127" s="26">
        <f t="shared" si="2295"/>
        <v>70086276.274228618</v>
      </c>
      <c r="AC3127" s="23">
        <f t="shared" si="2296"/>
        <v>74889487.274228647</v>
      </c>
      <c r="AD3127" s="23">
        <f t="shared" si="2302"/>
        <v>4803211</v>
      </c>
      <c r="AE3127" s="24">
        <f t="shared" si="2310"/>
        <v>70086276.274228647</v>
      </c>
      <c r="AF3127" s="3">
        <f t="shared" si="2297"/>
        <v>0</v>
      </c>
      <c r="AG3127" s="2">
        <f t="shared" si="2279"/>
        <v>0</v>
      </c>
      <c r="AH3127" s="2">
        <f t="shared" si="2280"/>
        <v>194.78554544625163</v>
      </c>
      <c r="AI3127" s="23">
        <f t="shared" si="2303"/>
        <v>10826217058.97086</v>
      </c>
      <c r="AJ3127" s="23">
        <f t="shared" si="2281"/>
        <v>6219.922423797766</v>
      </c>
      <c r="AK3127" s="23">
        <f t="shared" si="2282"/>
        <v>0</v>
      </c>
      <c r="AL3127" s="23">
        <f t="shared" si="2307"/>
        <v>8384131.4925460815</v>
      </c>
      <c r="AM3127" s="23">
        <f t="shared" si="2308"/>
        <v>7822297121.1834602</v>
      </c>
      <c r="AN3127" s="16">
        <f t="shared" si="2298"/>
        <v>0</v>
      </c>
      <c r="AO3127" s="23">
        <f t="shared" si="2299"/>
        <v>157316.67495180879</v>
      </c>
      <c r="AP3127" s="22">
        <f t="shared" si="2300"/>
        <v>35409339.526465677</v>
      </c>
      <c r="AQ3127" s="30">
        <f t="shared" si="2283"/>
        <v>23057762620.825405</v>
      </c>
      <c r="AR3127" s="28">
        <f t="shared" si="2284"/>
        <v>11344367992.718613</v>
      </c>
      <c r="AS3127" s="25">
        <f t="shared" si="2285"/>
        <v>200337590.02425668</v>
      </c>
      <c r="AT3127" s="32">
        <f t="shared" si="2286"/>
        <v>0</v>
      </c>
      <c r="AU3127" s="23">
        <f t="shared" si="2287"/>
        <v>0</v>
      </c>
      <c r="AV3127" s="22">
        <f t="shared" si="2288"/>
        <v>3348000774.0235653</v>
      </c>
      <c r="AW3127" s="31">
        <f t="shared" si="2301"/>
        <v>15344696161.310143</v>
      </c>
    </row>
    <row r="3128" spans="1:53" s="21" customFormat="1" x14ac:dyDescent="0.25">
      <c r="A3128">
        <f t="shared" si="2309"/>
        <v>863</v>
      </c>
      <c r="B3128" t="s">
        <v>8</v>
      </c>
      <c r="C3128" s="27">
        <f t="shared" si="2266"/>
        <v>0</v>
      </c>
      <c r="D3128" s="27">
        <f t="shared" si="2289"/>
        <v>0</v>
      </c>
      <c r="E3128" s="27" t="b">
        <f t="shared" si="2265"/>
        <v>1</v>
      </c>
      <c r="F3128" s="29">
        <f t="shared" si="2267"/>
        <v>0</v>
      </c>
      <c r="G3128" s="27">
        <f t="shared" si="2290"/>
        <v>0</v>
      </c>
      <c r="H3128" s="22">
        <f t="shared" si="2268"/>
        <v>34129483880.930779</v>
      </c>
      <c r="I3128" s="23">
        <f t="shared" si="2269"/>
        <v>132580106.5049091</v>
      </c>
      <c r="J3128" s="23">
        <f t="shared" si="2270"/>
        <v>1086</v>
      </c>
      <c r="K3128" s="19">
        <f t="shared" si="2291"/>
        <v>225.0831931027827</v>
      </c>
      <c r="L3128" s="16">
        <f t="shared" si="2271"/>
        <v>235.41551523387326</v>
      </c>
      <c r="M3128" s="23">
        <f>M3127-IF($B3128="B",(Percent_Rent_In_Elsies*2.49%/12 * H3127)/K3127,0)+IF($B3128="D",N3128,0)+IF(B3128="D",AK3127)+IF(B3128="C",F3127*90%)-(Y3128-Y3127)-IF($B3128="A",Q3127/K3127) + IF($B3128="A",Q3127/K3127)</f>
        <v>-53782548.605032183</v>
      </c>
      <c r="N3128" s="23">
        <f t="shared" si="2272"/>
        <v>0</v>
      </c>
      <c r="O3128" s="22">
        <f t="shared" si="2273"/>
        <v>0</v>
      </c>
      <c r="P3128" s="22">
        <f t="shared" si="2304"/>
        <v>0</v>
      </c>
      <c r="Q3128" s="22">
        <f t="shared" si="2305"/>
        <v>0</v>
      </c>
      <c r="R3128" s="22">
        <f t="shared" si="2274"/>
        <v>417274765.79227173</v>
      </c>
      <c r="S3128" s="16">
        <f t="shared" si="2264"/>
        <v>34715038.751436919</v>
      </c>
      <c r="T3128" s="15">
        <f t="shared" si="2275"/>
        <v>0</v>
      </c>
      <c r="U3128" s="23">
        <f t="shared" si="2292"/>
        <v>1853869.0518830796</v>
      </c>
      <c r="V3128" s="23">
        <f t="shared" si="2293"/>
        <v>154232.03426647917</v>
      </c>
      <c r="W3128" s="23">
        <f t="shared" si="2306"/>
        <v>0</v>
      </c>
      <c r="X3128" s="23">
        <f t="shared" si="2294"/>
        <v>40696934.181425139</v>
      </c>
      <c r="Y3128" s="23">
        <f t="shared" si="2276"/>
        <v>13825559.361691331</v>
      </c>
      <c r="Z3128" s="3">
        <f t="shared" si="2277"/>
        <v>0</v>
      </c>
      <c r="AA3128" s="23">
        <f t="shared" si="2278"/>
        <v>67338230.249994755</v>
      </c>
      <c r="AB3128" s="26">
        <f t="shared" si="2295"/>
        <v>70086276.274228603</v>
      </c>
      <c r="AC3128" s="23">
        <f t="shared" si="2296"/>
        <v>74889487.274228647</v>
      </c>
      <c r="AD3128" s="23">
        <f t="shared" si="2302"/>
        <v>4803211</v>
      </c>
      <c r="AE3128" s="24">
        <f t="shared" si="2310"/>
        <v>70086276.274228647</v>
      </c>
      <c r="AF3128" s="3">
        <f t="shared" si="2297"/>
        <v>1E-4</v>
      </c>
      <c r="AG3128" s="2">
        <f t="shared" si="2279"/>
        <v>0</v>
      </c>
      <c r="AH3128" s="2">
        <f t="shared" si="2280"/>
        <v>194.78554544625163</v>
      </c>
      <c r="AI3128" s="23">
        <f t="shared" si="2303"/>
        <v>10826217058.97086</v>
      </c>
      <c r="AJ3128" s="23">
        <f t="shared" si="2281"/>
        <v>6219.922423797766</v>
      </c>
      <c r="AK3128" s="23">
        <f t="shared" si="2282"/>
        <v>63363.832000239527</v>
      </c>
      <c r="AL3128" s="23">
        <f t="shared" si="2307"/>
        <v>0</v>
      </c>
      <c r="AM3128" s="23">
        <f t="shared" si="2308"/>
        <v>0</v>
      </c>
      <c r="AN3128" s="16">
        <f t="shared" si="2298"/>
        <v>0</v>
      </c>
      <c r="AO3128" s="23">
        <f t="shared" si="2299"/>
        <v>0</v>
      </c>
      <c r="AP3128" s="22">
        <f t="shared" si="2300"/>
        <v>0</v>
      </c>
      <c r="AQ3128" s="30">
        <f t="shared" si="2283"/>
        <v>23057762620.825405</v>
      </c>
      <c r="AR3128" s="28">
        <f t="shared" si="2284"/>
        <v>11344367992.718613</v>
      </c>
      <c r="AS3128" s="25">
        <f t="shared" si="2285"/>
        <v>200337590.02425668</v>
      </c>
      <c r="AT3128" s="32">
        <f t="shared" si="2286"/>
        <v>0</v>
      </c>
      <c r="AU3128" s="23">
        <f t="shared" si="2287"/>
        <v>0</v>
      </c>
      <c r="AV3128" s="22">
        <f t="shared" si="2288"/>
        <v>3348000774.0235653</v>
      </c>
      <c r="AW3128" s="31">
        <f t="shared" si="2301"/>
        <v>15344696161.310143</v>
      </c>
      <c r="AX3128"/>
      <c r="AY3128"/>
      <c r="AZ3128"/>
      <c r="BA3128"/>
    </row>
    <row r="3129" spans="1:53" s="21" customFormat="1" x14ac:dyDescent="0.25">
      <c r="A3129">
        <f t="shared" si="2309"/>
        <v>863</v>
      </c>
      <c r="B3129" t="s">
        <v>9</v>
      </c>
      <c r="C3129" s="27">
        <f t="shared" si="2266"/>
        <v>0</v>
      </c>
      <c r="D3129" s="27">
        <f t="shared" si="2289"/>
        <v>0</v>
      </c>
      <c r="E3129" s="27" t="b">
        <f t="shared" si="2265"/>
        <v>1</v>
      </c>
      <c r="F3129" s="29">
        <f t="shared" si="2267"/>
        <v>0</v>
      </c>
      <c r="G3129" s="27">
        <f t="shared" si="2290"/>
        <v>0</v>
      </c>
      <c r="H3129" s="22">
        <f t="shared" si="2268"/>
        <v>34129483880.930779</v>
      </c>
      <c r="I3129" s="23">
        <f t="shared" si="2269"/>
        <v>132580106.5049091</v>
      </c>
      <c r="J3129" s="23">
        <f t="shared" si="2270"/>
        <v>1086</v>
      </c>
      <c r="K3129" s="19">
        <f t="shared" si="2291"/>
        <v>225.0831931027827</v>
      </c>
      <c r="L3129" s="16">
        <f t="shared" si="2271"/>
        <v>235.41551523387326</v>
      </c>
      <c r="M3129" s="23">
        <f>M3128-IF($B3129="B",(Percent_Rent_In_Elsies*2.49%/12 * H3128)/K3128,0)+IF($B3129="D",N3129,0)+IF(B3129="D",AK3128)+IF(B3129="C",F3128*90%)-(Y3129-Y3128)-IF($B3129="A",Q3128/K3128) + IF($B3129="A",Q3128/K3128)</f>
        <v>-53719184.773031943</v>
      </c>
      <c r="N3129" s="23">
        <f t="shared" si="2272"/>
        <v>0</v>
      </c>
      <c r="O3129" s="22">
        <f t="shared" si="2273"/>
        <v>24254257.515725899</v>
      </c>
      <c r="P3129" s="22">
        <f t="shared" si="2304"/>
        <v>0</v>
      </c>
      <c r="Q3129" s="22">
        <f t="shared" si="2305"/>
        <v>0</v>
      </c>
      <c r="R3129" s="22">
        <f t="shared" si="2274"/>
        <v>417274765.79227173</v>
      </c>
      <c r="S3129" s="16">
        <f t="shared" si="2264"/>
        <v>0</v>
      </c>
      <c r="T3129" s="15">
        <f t="shared" si="2275"/>
        <v>10460781.235711019</v>
      </c>
      <c r="U3129" s="23">
        <f t="shared" si="2292"/>
        <v>1853869.0518830796</v>
      </c>
      <c r="V3129" s="23">
        <f t="shared" si="2293"/>
        <v>0</v>
      </c>
      <c r="W3129" s="23">
        <f t="shared" si="2306"/>
        <v>154232.03426647917</v>
      </c>
      <c r="X3129" s="23">
        <f t="shared" si="2294"/>
        <v>40696934.181425139</v>
      </c>
      <c r="Y3129" s="23">
        <f t="shared" si="2276"/>
        <v>13825559.361691331</v>
      </c>
      <c r="Z3129" s="3">
        <f t="shared" si="2277"/>
        <v>0</v>
      </c>
      <c r="AA3129" s="23">
        <f t="shared" si="2278"/>
        <v>67274866.417994514</v>
      </c>
      <c r="AB3129" s="26">
        <f t="shared" si="2295"/>
        <v>70086276.274228603</v>
      </c>
      <c r="AC3129" s="23">
        <f t="shared" si="2296"/>
        <v>74889487.274228647</v>
      </c>
      <c r="AD3129" s="23">
        <f t="shared" si="2302"/>
        <v>4803211</v>
      </c>
      <c r="AE3129" s="24">
        <f t="shared" si="2310"/>
        <v>70086276.274228647</v>
      </c>
      <c r="AF3129" s="3">
        <f t="shared" si="2297"/>
        <v>0</v>
      </c>
      <c r="AG3129" s="2">
        <f t="shared" si="2279"/>
        <v>0</v>
      </c>
      <c r="AH3129" s="2">
        <f t="shared" si="2280"/>
        <v>194.78554544625163</v>
      </c>
      <c r="AI3129" s="23">
        <f t="shared" si="2303"/>
        <v>10816029820.660973</v>
      </c>
      <c r="AJ3129" s="23">
        <f t="shared" si="2281"/>
        <v>6219.922423797766</v>
      </c>
      <c r="AK3129" s="23">
        <f t="shared" si="2282"/>
        <v>0</v>
      </c>
      <c r="AL3129" s="23">
        <f t="shared" si="2307"/>
        <v>0</v>
      </c>
      <c r="AM3129" s="23">
        <f t="shared" si="2308"/>
        <v>0</v>
      </c>
      <c r="AN3129" s="16">
        <f t="shared" si="2298"/>
        <v>0</v>
      </c>
      <c r="AO3129" s="23">
        <f t="shared" si="2299"/>
        <v>0</v>
      </c>
      <c r="AP3129" s="22">
        <f t="shared" si="2300"/>
        <v>0</v>
      </c>
      <c r="AQ3129" s="30">
        <f t="shared" si="2283"/>
        <v>23057762620.825405</v>
      </c>
      <c r="AR3129" s="28">
        <f t="shared" si="2284"/>
        <v>11344367992.718613</v>
      </c>
      <c r="AS3129" s="25">
        <f t="shared" si="2285"/>
        <v>200337590.02425668</v>
      </c>
      <c r="AT3129" s="32">
        <f t="shared" si="2286"/>
        <v>0</v>
      </c>
      <c r="AU3129" s="23">
        <f t="shared" si="2287"/>
        <v>0</v>
      </c>
      <c r="AV3129" s="22">
        <f t="shared" si="2288"/>
        <v>3348000774.0235653</v>
      </c>
      <c r="AW3129" s="31">
        <f t="shared" si="2301"/>
        <v>15344696161.310143</v>
      </c>
      <c r="AX3129"/>
      <c r="AY3129"/>
      <c r="AZ3129"/>
      <c r="BA3129"/>
    </row>
    <row r="3130" spans="1:53" x14ac:dyDescent="0.25">
      <c r="A3130" s="21">
        <f t="shared" si="2309"/>
        <v>863</v>
      </c>
      <c r="B3130" s="21" t="s">
        <v>28</v>
      </c>
      <c r="C3130" s="27">
        <f t="shared" si="2266"/>
        <v>0</v>
      </c>
      <c r="D3130" s="27">
        <f t="shared" si="2289"/>
        <v>0</v>
      </c>
      <c r="E3130" s="27" t="b">
        <f t="shared" si="2265"/>
        <v>1</v>
      </c>
      <c r="F3130" s="29">
        <f t="shared" si="2267"/>
        <v>0</v>
      </c>
      <c r="G3130" s="27">
        <f t="shared" si="2290"/>
        <v>0</v>
      </c>
      <c r="H3130" s="22">
        <f t="shared" si="2268"/>
        <v>34129483880.930779</v>
      </c>
      <c r="I3130" s="23">
        <f t="shared" si="2269"/>
        <v>132580106.5049091</v>
      </c>
      <c r="J3130" s="23">
        <f t="shared" si="2270"/>
        <v>1086</v>
      </c>
      <c r="K3130" s="19">
        <f t="shared" si="2291"/>
        <v>225.0831931027827</v>
      </c>
      <c r="L3130" s="16">
        <f t="shared" si="2271"/>
        <v>235.41551523387326</v>
      </c>
      <c r="M3130" s="23">
        <f>M3129-IF($B3130="B",(Percent_Rent_In_Elsies*2.49%/12 * H3129)/K3129,0)+IF($B3130="D",N3130,0)+IF(B3130="D",AK3129)+IF(B3130="C",F3129*90%)-(Y3130-Y3129)-IF($B3130="A",Q3129/K3129) + IF($B3130="A",Q3129/K3129)</f>
        <v>-53719184.773031943</v>
      </c>
      <c r="N3130" s="23">
        <f t="shared" si="2272"/>
        <v>0</v>
      </c>
      <c r="O3130" s="22">
        <f t="shared" si="2273"/>
        <v>0</v>
      </c>
      <c r="P3130" s="22">
        <f t="shared" si="2304"/>
        <v>24254257.515725899</v>
      </c>
      <c r="Q3130" s="22">
        <f t="shared" si="2305"/>
        <v>0</v>
      </c>
      <c r="R3130" s="22">
        <f t="shared" si="2274"/>
        <v>417274765.79227173</v>
      </c>
      <c r="S3130" s="16">
        <f t="shared" si="2264"/>
        <v>0</v>
      </c>
      <c r="T3130" s="15">
        <f t="shared" si="2275"/>
        <v>0</v>
      </c>
      <c r="U3130" s="23">
        <f t="shared" si="2292"/>
        <v>1853869.0518830796</v>
      </c>
      <c r="V3130" s="23">
        <f t="shared" si="2293"/>
        <v>0</v>
      </c>
      <c r="W3130" s="23">
        <f t="shared" si="2306"/>
        <v>0</v>
      </c>
      <c r="X3130" s="23">
        <f t="shared" si="2294"/>
        <v>40696934.181425139</v>
      </c>
      <c r="Y3130" s="23">
        <f t="shared" si="2276"/>
        <v>13825559.361691331</v>
      </c>
      <c r="Z3130" s="3">
        <f t="shared" si="2277"/>
        <v>7711.6017133239602</v>
      </c>
      <c r="AA3130" s="23">
        <f t="shared" si="2278"/>
        <v>67390540.443694368</v>
      </c>
      <c r="AB3130" s="26">
        <f t="shared" si="2295"/>
        <v>70086276.274228573</v>
      </c>
      <c r="AC3130" s="23">
        <f t="shared" si="2296"/>
        <v>74889487.274228647</v>
      </c>
      <c r="AD3130" s="23">
        <f t="shared" si="2302"/>
        <v>4803211</v>
      </c>
      <c r="AE3130" s="24">
        <f t="shared" si="2310"/>
        <v>70086276.274228647</v>
      </c>
      <c r="AF3130" s="3">
        <f t="shared" si="2297"/>
        <v>0</v>
      </c>
      <c r="AG3130" s="2">
        <f t="shared" si="2279"/>
        <v>925392205.59887516</v>
      </c>
      <c r="AH3130" s="2">
        <f t="shared" si="2280"/>
        <v>194.78554544625163</v>
      </c>
      <c r="AI3130" s="23">
        <f t="shared" si="2303"/>
        <v>10834627162.849241</v>
      </c>
      <c r="AJ3130" s="23">
        <f t="shared" si="2281"/>
        <v>6219.922423797766</v>
      </c>
      <c r="AK3130" s="23">
        <f t="shared" si="2282"/>
        <v>0</v>
      </c>
      <c r="AL3130" s="23">
        <f t="shared" si="2307"/>
        <v>0</v>
      </c>
      <c r="AM3130" s="23">
        <f t="shared" si="2308"/>
        <v>0</v>
      </c>
      <c r="AN3130" s="16">
        <f t="shared" si="2298"/>
        <v>0</v>
      </c>
      <c r="AO3130" s="23">
        <f t="shared" si="2299"/>
        <v>0</v>
      </c>
      <c r="AP3130" s="22">
        <f t="shared" si="2300"/>
        <v>0</v>
      </c>
      <c r="AQ3130" s="30">
        <f t="shared" si="2283"/>
        <v>23057762620.825405</v>
      </c>
      <c r="AR3130" s="28">
        <f t="shared" si="2284"/>
        <v>11344367992.718613</v>
      </c>
      <c r="AS3130" s="25">
        <f t="shared" si="2285"/>
        <v>200337590.02425668</v>
      </c>
      <c r="AT3130" s="32">
        <f t="shared" si="2286"/>
        <v>15423.20342664792</v>
      </c>
      <c r="AU3130" s="23">
        <f t="shared" si="2287"/>
        <v>15423.20342664792</v>
      </c>
      <c r="AV3130" s="22">
        <f t="shared" si="2288"/>
        <v>3358461555.2592764</v>
      </c>
      <c r="AW3130" s="31">
        <f t="shared" si="2301"/>
        <v>15344696161.310141</v>
      </c>
    </row>
    <row r="3131" spans="1:53" x14ac:dyDescent="0.25">
      <c r="A3131">
        <f t="shared" si="2309"/>
        <v>864</v>
      </c>
      <c r="B3131" t="s">
        <v>6</v>
      </c>
      <c r="C3131" s="27">
        <f t="shared" si="2266"/>
        <v>0</v>
      </c>
      <c r="D3131" s="27">
        <f t="shared" si="2289"/>
        <v>0</v>
      </c>
      <c r="E3131" s="27" t="b">
        <f t="shared" si="2265"/>
        <v>1</v>
      </c>
      <c r="F3131" s="29">
        <f t="shared" si="2267"/>
        <v>0</v>
      </c>
      <c r="G3131" s="27">
        <f t="shared" si="2290"/>
        <v>0</v>
      </c>
      <c r="H3131" s="22">
        <f t="shared" si="2268"/>
        <v>34186366354.065666</v>
      </c>
      <c r="I3131" s="23">
        <f t="shared" si="2269"/>
        <v>132580106.5049091</v>
      </c>
      <c r="J3131" s="23">
        <f t="shared" si="2270"/>
        <v>1086</v>
      </c>
      <c r="K3131" s="19">
        <f t="shared" si="2291"/>
        <v>225.0831931027827</v>
      </c>
      <c r="L3131" s="16">
        <f t="shared" si="2271"/>
        <v>235.80787442592973</v>
      </c>
      <c r="M3131" s="23">
        <f>M3130-IF($B3131="B",(Percent_Rent_In_Elsies*2.49%/12 * H3130)/K3130,0)+IF($B3131="D",N3131,0)+IF(B3131="D",AK3130)+IF(B3131="C",F3130*90%)-(Y3131-Y3130)-IF($B3131="A",Q3130/K3130) + IF($B3131="A",Q3130/K3130)</f>
        <v>-53719184.773031943</v>
      </c>
      <c r="N3131" s="23">
        <f t="shared" si="2272"/>
        <v>0</v>
      </c>
      <c r="O3131" s="22">
        <f t="shared" si="2273"/>
        <v>0</v>
      </c>
      <c r="P3131" s="22">
        <f t="shared" si="2304"/>
        <v>0</v>
      </c>
      <c r="Q3131" s="22">
        <f t="shared" si="2305"/>
        <v>0</v>
      </c>
      <c r="R3131" s="22">
        <f t="shared" si="2274"/>
        <v>417274765.79227173</v>
      </c>
      <c r="S3131" s="16">
        <f t="shared" ref="S3131:S3194" si="2311">IF($B3131="D",0,S3130+IF($B3131="B",R3130/12,0))</f>
        <v>0</v>
      </c>
      <c r="T3131" s="15">
        <f t="shared" si="2275"/>
        <v>0</v>
      </c>
      <c r="U3131" s="23">
        <f t="shared" si="2292"/>
        <v>1853869.0518830796</v>
      </c>
      <c r="V3131" s="23">
        <f t="shared" si="2293"/>
        <v>0</v>
      </c>
      <c r="W3131" s="23">
        <f t="shared" si="2306"/>
        <v>0</v>
      </c>
      <c r="X3131" s="23">
        <f t="shared" si="2294"/>
        <v>40735492.18999175</v>
      </c>
      <c r="Y3131" s="23">
        <f t="shared" si="2276"/>
        <v>13825559.361691331</v>
      </c>
      <c r="Z3131" s="3">
        <f t="shared" si="2277"/>
        <v>0</v>
      </c>
      <c r="AA3131" s="23">
        <f t="shared" si="2278"/>
        <v>67390540.443694368</v>
      </c>
      <c r="AB3131" s="26">
        <f t="shared" si="2295"/>
        <v>70086276.274228573</v>
      </c>
      <c r="AC3131" s="23">
        <f t="shared" si="2296"/>
        <v>74889487.274228647</v>
      </c>
      <c r="AD3131" s="23">
        <f t="shared" si="2302"/>
        <v>4803211</v>
      </c>
      <c r="AE3131" s="24">
        <f t="shared" si="2310"/>
        <v>70086276.274228647</v>
      </c>
      <c r="AF3131" s="3">
        <f t="shared" si="2297"/>
        <v>0</v>
      </c>
      <c r="AG3131" s="2">
        <f t="shared" si="2279"/>
        <v>0</v>
      </c>
      <c r="AH3131" s="2">
        <f t="shared" si="2280"/>
        <v>195.11018802199538</v>
      </c>
      <c r="AI3131" s="23">
        <f t="shared" si="2303"/>
        <v>10834627162.849241</v>
      </c>
      <c r="AJ3131" s="23">
        <f t="shared" si="2281"/>
        <v>6219.922423797766</v>
      </c>
      <c r="AK3131" s="23">
        <f t="shared" si="2282"/>
        <v>0</v>
      </c>
      <c r="AL3131" s="23">
        <f t="shared" si="2307"/>
        <v>0</v>
      </c>
      <c r="AM3131" s="23">
        <f t="shared" si="2308"/>
        <v>0</v>
      </c>
      <c r="AN3131" s="16">
        <f t="shared" si="2298"/>
        <v>0</v>
      </c>
      <c r="AO3131" s="23">
        <f t="shared" si="2299"/>
        <v>0</v>
      </c>
      <c r="AP3131" s="22">
        <f t="shared" si="2300"/>
        <v>0</v>
      </c>
      <c r="AQ3131" s="30">
        <f t="shared" si="2283"/>
        <v>23057762620.825405</v>
      </c>
      <c r="AR3131" s="28">
        <f t="shared" si="2284"/>
        <v>11344367992.718613</v>
      </c>
      <c r="AS3131" s="25">
        <f t="shared" si="2285"/>
        <v>200337590.02425668</v>
      </c>
      <c r="AT3131" s="32">
        <f t="shared" si="2286"/>
        <v>0</v>
      </c>
      <c r="AU3131" s="23">
        <f t="shared" si="2287"/>
        <v>0</v>
      </c>
      <c r="AV3131" s="22">
        <f t="shared" si="2288"/>
        <v>3358461555.2592764</v>
      </c>
      <c r="AW3131" s="31">
        <f t="shared" si="2301"/>
        <v>15320441903.794416</v>
      </c>
    </row>
    <row r="3132" spans="1:53" x14ac:dyDescent="0.25">
      <c r="A3132">
        <f t="shared" si="2309"/>
        <v>864</v>
      </c>
      <c r="B3132" t="s">
        <v>7</v>
      </c>
      <c r="C3132" s="27">
        <f t="shared" si="2266"/>
        <v>0</v>
      </c>
      <c r="D3132" s="27">
        <f t="shared" si="2289"/>
        <v>0</v>
      </c>
      <c r="E3132" s="27" t="b">
        <f t="shared" si="2265"/>
        <v>1</v>
      </c>
      <c r="F3132" s="29">
        <f t="shared" si="2267"/>
        <v>0</v>
      </c>
      <c r="G3132" s="27">
        <f t="shared" si="2290"/>
        <v>0</v>
      </c>
      <c r="H3132" s="22">
        <f t="shared" si="2268"/>
        <v>34186366354.065666</v>
      </c>
      <c r="I3132" s="23">
        <f t="shared" si="2269"/>
        <v>132580106.5049091</v>
      </c>
      <c r="J3132" s="23">
        <f t="shared" si="2270"/>
        <v>1086</v>
      </c>
      <c r="K3132" s="19">
        <f t="shared" si="2291"/>
        <v>225.0831931027827</v>
      </c>
      <c r="L3132" s="16">
        <f t="shared" si="2271"/>
        <v>235.80787442592973</v>
      </c>
      <c r="M3132" s="23">
        <f>M3131-IF($B3132="B",(Percent_Rent_In_Elsies*2.49%/12 * H3131)/K3131,0)+IF($B3132="D",N3132,0)+IF(B3132="D",AK3131)+IF(B3132="C",F3131*90%)-(Y3132-Y3131)-IF($B3132="A",Q3131/K3131) + IF($B3132="A",Q3131/K3131)</f>
        <v>-53876763.642442003</v>
      </c>
      <c r="N3132" s="23">
        <f t="shared" si="2272"/>
        <v>0</v>
      </c>
      <c r="O3132" s="22">
        <f t="shared" si="2273"/>
        <v>0</v>
      </c>
      <c r="P3132" s="22">
        <f t="shared" si="2304"/>
        <v>0</v>
      </c>
      <c r="Q3132" s="22">
        <f t="shared" si="2305"/>
        <v>0</v>
      </c>
      <c r="R3132" s="22">
        <f t="shared" si="2274"/>
        <v>382501868.64291573</v>
      </c>
      <c r="S3132" s="16">
        <f t="shared" si="2311"/>
        <v>34772897.149355978</v>
      </c>
      <c r="T3132" s="15">
        <f t="shared" si="2275"/>
        <v>0</v>
      </c>
      <c r="U3132" s="23">
        <f t="shared" si="2292"/>
        <v>1699379.9642261562</v>
      </c>
      <c r="V3132" s="23">
        <f t="shared" si="2293"/>
        <v>154489.08765692331</v>
      </c>
      <c r="W3132" s="23">
        <f t="shared" si="2306"/>
        <v>0</v>
      </c>
      <c r="X3132" s="23">
        <f t="shared" si="2294"/>
        <v>40735492.18999175</v>
      </c>
      <c r="Y3132" s="23">
        <f t="shared" si="2276"/>
        <v>13825559.361691331</v>
      </c>
      <c r="Z3132" s="3">
        <f t="shared" si="2277"/>
        <v>0</v>
      </c>
      <c r="AA3132" s="23">
        <f t="shared" si="2278"/>
        <v>67390540.443694368</v>
      </c>
      <c r="AB3132" s="26">
        <f t="shared" si="2295"/>
        <v>70086276.274228588</v>
      </c>
      <c r="AC3132" s="23">
        <f t="shared" si="2296"/>
        <v>74889487.274228647</v>
      </c>
      <c r="AD3132" s="23">
        <f t="shared" si="2302"/>
        <v>4803211</v>
      </c>
      <c r="AE3132" s="24">
        <f t="shared" si="2310"/>
        <v>70086276.274228647</v>
      </c>
      <c r="AF3132" s="3">
        <f t="shared" si="2297"/>
        <v>0</v>
      </c>
      <c r="AG3132" s="2">
        <f t="shared" si="2279"/>
        <v>0</v>
      </c>
      <c r="AH3132" s="2">
        <f t="shared" si="2280"/>
        <v>195.11018802199538</v>
      </c>
      <c r="AI3132" s="23">
        <f t="shared" si="2303"/>
        <v>10834627162.849241</v>
      </c>
      <c r="AJ3132" s="23">
        <f t="shared" si="2281"/>
        <v>6219.922423797766</v>
      </c>
      <c r="AK3132" s="23">
        <f t="shared" si="2282"/>
        <v>0</v>
      </c>
      <c r="AL3132" s="23">
        <f t="shared" si="2307"/>
        <v>8410103.8783817291</v>
      </c>
      <c r="AM3132" s="23">
        <f t="shared" si="2308"/>
        <v>7846529054.9422617</v>
      </c>
      <c r="AN3132" s="16">
        <f t="shared" si="2298"/>
        <v>0</v>
      </c>
      <c r="AO3132" s="23">
        <f t="shared" si="2299"/>
        <v>157578.86941006186</v>
      </c>
      <c r="AP3132" s="22">
        <f t="shared" si="2300"/>
        <v>35468355.092343129</v>
      </c>
      <c r="AQ3132" s="30">
        <f t="shared" si="2283"/>
        <v>23128397849.991806</v>
      </c>
      <c r="AR3132" s="28">
        <f t="shared" si="2284"/>
        <v>11379534866.792671</v>
      </c>
      <c r="AS3132" s="25">
        <f t="shared" si="2285"/>
        <v>200337590.02425668</v>
      </c>
      <c r="AT3132" s="32">
        <f t="shared" si="2286"/>
        <v>0</v>
      </c>
      <c r="AU3132" s="23">
        <f t="shared" si="2287"/>
        <v>0</v>
      </c>
      <c r="AV3132" s="22">
        <f t="shared" si="2288"/>
        <v>3358461555.2592764</v>
      </c>
      <c r="AW3132" s="31">
        <f t="shared" si="2301"/>
        <v>15391077132.960817</v>
      </c>
    </row>
    <row r="3133" spans="1:53" x14ac:dyDescent="0.25">
      <c r="A3133">
        <f t="shared" si="2309"/>
        <v>864</v>
      </c>
      <c r="B3133" t="s">
        <v>8</v>
      </c>
      <c r="C3133" s="27">
        <f t="shared" si="2266"/>
        <v>0</v>
      </c>
      <c r="D3133" s="27">
        <f t="shared" si="2289"/>
        <v>0</v>
      </c>
      <c r="E3133" s="27" t="b">
        <f t="shared" si="2265"/>
        <v>1</v>
      </c>
      <c r="F3133" s="29">
        <f t="shared" si="2267"/>
        <v>0</v>
      </c>
      <c r="G3133" s="27">
        <f t="shared" si="2290"/>
        <v>0</v>
      </c>
      <c r="H3133" s="22">
        <f t="shared" si="2268"/>
        <v>34186366354.065666</v>
      </c>
      <c r="I3133" s="23">
        <f t="shared" si="2269"/>
        <v>132580106.5049091</v>
      </c>
      <c r="J3133" s="23">
        <f t="shared" si="2270"/>
        <v>1086</v>
      </c>
      <c r="K3133" s="19">
        <f t="shared" si="2291"/>
        <v>225.0831931027827</v>
      </c>
      <c r="L3133" s="16">
        <f t="shared" si="2271"/>
        <v>235.80787442592973</v>
      </c>
      <c r="M3133" s="23">
        <f>M3132-IF($B3133="B",(Percent_Rent_In_Elsies*2.49%/12 * H3132)/K3132,0)+IF($B3133="D",N3133,0)+IF(B3133="D",AK3132)+IF(B3133="C",F3132*90%)-(Y3133-Y3132)-IF($B3133="A",Q3132/K3132) + IF($B3133="A",Q3132/K3132)</f>
        <v>-53876763.642442003</v>
      </c>
      <c r="N3133" s="23">
        <f t="shared" si="2272"/>
        <v>0</v>
      </c>
      <c r="O3133" s="22">
        <f t="shared" si="2273"/>
        <v>0</v>
      </c>
      <c r="P3133" s="22">
        <f t="shared" si="2304"/>
        <v>0</v>
      </c>
      <c r="Q3133" s="22">
        <f t="shared" si="2305"/>
        <v>0</v>
      </c>
      <c r="R3133" s="22">
        <f t="shared" si="2274"/>
        <v>417970223.73525888</v>
      </c>
      <c r="S3133" s="16">
        <f t="shared" si="2311"/>
        <v>34772897.149355978</v>
      </c>
      <c r="T3133" s="15">
        <f t="shared" si="2275"/>
        <v>0</v>
      </c>
      <c r="U3133" s="23">
        <f t="shared" si="2292"/>
        <v>1856958.8336362182</v>
      </c>
      <c r="V3133" s="23">
        <f t="shared" si="2293"/>
        <v>154489.08765692331</v>
      </c>
      <c r="W3133" s="23">
        <f t="shared" si="2306"/>
        <v>0</v>
      </c>
      <c r="X3133" s="23">
        <f t="shared" si="2294"/>
        <v>40735492.18999175</v>
      </c>
      <c r="Y3133" s="23">
        <f t="shared" si="2276"/>
        <v>13825559.361691331</v>
      </c>
      <c r="Z3133" s="3">
        <f t="shared" si="2277"/>
        <v>0</v>
      </c>
      <c r="AA3133" s="23">
        <f t="shared" si="2278"/>
        <v>67390540.443694368</v>
      </c>
      <c r="AB3133" s="26">
        <f t="shared" si="2295"/>
        <v>70086276.274228588</v>
      </c>
      <c r="AC3133" s="23">
        <f t="shared" si="2296"/>
        <v>74889487.274228647</v>
      </c>
      <c r="AD3133" s="23">
        <f t="shared" si="2302"/>
        <v>4803211</v>
      </c>
      <c r="AE3133" s="24">
        <f t="shared" si="2310"/>
        <v>70086276.274228647</v>
      </c>
      <c r="AF3133" s="3">
        <f t="shared" si="2297"/>
        <v>1E-4</v>
      </c>
      <c r="AG3133" s="2">
        <f t="shared" si="2279"/>
        <v>0</v>
      </c>
      <c r="AH3133" s="2">
        <f t="shared" si="2280"/>
        <v>195.11018802199538</v>
      </c>
      <c r="AI3133" s="23">
        <f t="shared" si="2303"/>
        <v>10834627162.849241</v>
      </c>
      <c r="AJ3133" s="23">
        <f t="shared" si="2281"/>
        <v>6219.922423797766</v>
      </c>
      <c r="AK3133" s="23">
        <f t="shared" si="2282"/>
        <v>63394.899414106025</v>
      </c>
      <c r="AL3133" s="23">
        <f t="shared" si="2307"/>
        <v>0</v>
      </c>
      <c r="AM3133" s="23">
        <f t="shared" si="2308"/>
        <v>0</v>
      </c>
      <c r="AN3133" s="16">
        <f t="shared" si="2298"/>
        <v>0</v>
      </c>
      <c r="AO3133" s="23">
        <f t="shared" si="2299"/>
        <v>0</v>
      </c>
      <c r="AP3133" s="22">
        <f t="shared" si="2300"/>
        <v>0</v>
      </c>
      <c r="AQ3133" s="30">
        <f t="shared" si="2283"/>
        <v>23128397849.991806</v>
      </c>
      <c r="AR3133" s="28">
        <f t="shared" si="2284"/>
        <v>11379534866.792671</v>
      </c>
      <c r="AS3133" s="25">
        <f t="shared" si="2285"/>
        <v>200337590.02425668</v>
      </c>
      <c r="AT3133" s="32">
        <f t="shared" si="2286"/>
        <v>0</v>
      </c>
      <c r="AU3133" s="23">
        <f t="shared" si="2287"/>
        <v>0</v>
      </c>
      <c r="AV3133" s="22">
        <f t="shared" si="2288"/>
        <v>3358461555.2592764</v>
      </c>
      <c r="AW3133" s="31">
        <f t="shared" si="2301"/>
        <v>15391077132.960817</v>
      </c>
    </row>
    <row r="3134" spans="1:53" x14ac:dyDescent="0.25">
      <c r="A3134" s="21">
        <f t="shared" si="2309"/>
        <v>864</v>
      </c>
      <c r="B3134" s="21" t="s">
        <v>9</v>
      </c>
      <c r="C3134" s="27">
        <f t="shared" si="2266"/>
        <v>0</v>
      </c>
      <c r="D3134" s="27">
        <f t="shared" si="2289"/>
        <v>0</v>
      </c>
      <c r="E3134" s="27" t="b">
        <f t="shared" si="2265"/>
        <v>1</v>
      </c>
      <c r="F3134" s="29">
        <f t="shared" si="2267"/>
        <v>0</v>
      </c>
      <c r="G3134" s="27">
        <f t="shared" si="2290"/>
        <v>0</v>
      </c>
      <c r="H3134" s="22">
        <f t="shared" si="2268"/>
        <v>34186366354.065666</v>
      </c>
      <c r="I3134" s="23">
        <f t="shared" si="2269"/>
        <v>132580106.5049091</v>
      </c>
      <c r="J3134" s="23">
        <f t="shared" si="2270"/>
        <v>1086</v>
      </c>
      <c r="K3134" s="19">
        <f t="shared" si="2291"/>
        <v>225.0831931027827</v>
      </c>
      <c r="L3134" s="16">
        <f t="shared" si="2271"/>
        <v>235.80787442592973</v>
      </c>
      <c r="M3134" s="23">
        <f>M3133-IF($B3134="B",(Percent_Rent_In_Elsies*2.49%/12 * H3133)/K3133,0)+IF($B3134="D",N3134,0)+IF(B3134="D",AK3133)+IF(B3134="C",F3133*90%)-(Y3134-Y3133)-IF($B3134="A",Q3133/K3133) + IF($B3134="A",Q3133/K3133)</f>
        <v>-53813368.743027896</v>
      </c>
      <c r="N3134" s="23">
        <f t="shared" si="2272"/>
        <v>0</v>
      </c>
      <c r="O3134" s="22">
        <f t="shared" si="2273"/>
        <v>24294681.27825211</v>
      </c>
      <c r="P3134" s="22">
        <f t="shared" si="2304"/>
        <v>0</v>
      </c>
      <c r="Q3134" s="22">
        <f t="shared" si="2305"/>
        <v>0</v>
      </c>
      <c r="R3134" s="22">
        <f t="shared" si="2274"/>
        <v>417970223.73525888</v>
      </c>
      <c r="S3134" s="16">
        <f t="shared" si="2311"/>
        <v>0</v>
      </c>
      <c r="T3134" s="15">
        <f t="shared" si="2275"/>
        <v>10478215.871103868</v>
      </c>
      <c r="U3134" s="23">
        <f t="shared" si="2292"/>
        <v>1856958.8336362182</v>
      </c>
      <c r="V3134" s="23">
        <f t="shared" si="2293"/>
        <v>0</v>
      </c>
      <c r="W3134" s="23">
        <f t="shared" si="2306"/>
        <v>154489.08765692331</v>
      </c>
      <c r="X3134" s="23">
        <f t="shared" si="2294"/>
        <v>40735492.18999175</v>
      </c>
      <c r="Y3134" s="23">
        <f t="shared" si="2276"/>
        <v>13825559.361691331</v>
      </c>
      <c r="Z3134" s="3">
        <f t="shared" si="2277"/>
        <v>0</v>
      </c>
      <c r="AA3134" s="23">
        <f t="shared" si="2278"/>
        <v>67327145.544280261</v>
      </c>
      <c r="AB3134" s="26">
        <f t="shared" si="2295"/>
        <v>70086276.274228588</v>
      </c>
      <c r="AC3134" s="23">
        <f t="shared" si="2296"/>
        <v>74889487.274228647</v>
      </c>
      <c r="AD3134" s="23">
        <f t="shared" si="2302"/>
        <v>4803211</v>
      </c>
      <c r="AE3134" s="24">
        <f t="shared" si="2310"/>
        <v>70086276.274228647</v>
      </c>
      <c r="AF3134" s="3">
        <f t="shared" si="2297"/>
        <v>0</v>
      </c>
      <c r="AG3134" s="2">
        <f t="shared" si="2279"/>
        <v>0</v>
      </c>
      <c r="AH3134" s="2">
        <f t="shared" si="2280"/>
        <v>195.11018802199538</v>
      </c>
      <c r="AI3134" s="23">
        <f t="shared" si="2303"/>
        <v>10824434929.715986</v>
      </c>
      <c r="AJ3134" s="23">
        <f t="shared" si="2281"/>
        <v>6219.922423797766</v>
      </c>
      <c r="AK3134" s="23">
        <f t="shared" si="2282"/>
        <v>0</v>
      </c>
      <c r="AL3134" s="23">
        <f t="shared" si="2307"/>
        <v>0</v>
      </c>
      <c r="AM3134" s="23">
        <f t="shared" si="2308"/>
        <v>0</v>
      </c>
      <c r="AN3134" s="16">
        <f t="shared" si="2298"/>
        <v>0</v>
      </c>
      <c r="AO3134" s="23">
        <f t="shared" si="2299"/>
        <v>0</v>
      </c>
      <c r="AP3134" s="22">
        <f t="shared" si="2300"/>
        <v>0</v>
      </c>
      <c r="AQ3134" s="30">
        <f t="shared" si="2283"/>
        <v>23128397849.991806</v>
      </c>
      <c r="AR3134" s="28">
        <f t="shared" si="2284"/>
        <v>11379534866.792671</v>
      </c>
      <c r="AS3134" s="25">
        <f t="shared" si="2285"/>
        <v>200337590.02425668</v>
      </c>
      <c r="AT3134" s="32">
        <f t="shared" si="2286"/>
        <v>0</v>
      </c>
      <c r="AU3134" s="23">
        <f t="shared" si="2287"/>
        <v>0</v>
      </c>
      <c r="AV3134" s="22">
        <f t="shared" si="2288"/>
        <v>3358461555.2592764</v>
      </c>
      <c r="AW3134" s="31">
        <f t="shared" si="2301"/>
        <v>15391077132.960817</v>
      </c>
      <c r="AX3134" s="21"/>
      <c r="AY3134" s="21"/>
      <c r="AZ3134" s="21"/>
      <c r="BA3134" s="21"/>
    </row>
    <row r="3135" spans="1:53" x14ac:dyDescent="0.25">
      <c r="A3135" s="21">
        <f t="shared" si="2309"/>
        <v>864</v>
      </c>
      <c r="B3135" s="21" t="s">
        <v>28</v>
      </c>
      <c r="C3135" s="27">
        <f t="shared" si="2266"/>
        <v>0</v>
      </c>
      <c r="D3135" s="27">
        <f t="shared" si="2289"/>
        <v>0</v>
      </c>
      <c r="E3135" s="27" t="b">
        <f t="shared" si="2265"/>
        <v>1</v>
      </c>
      <c r="F3135" s="29">
        <f t="shared" si="2267"/>
        <v>0</v>
      </c>
      <c r="G3135" s="27">
        <f t="shared" si="2290"/>
        <v>0</v>
      </c>
      <c r="H3135" s="22">
        <f t="shared" si="2268"/>
        <v>34186366354.065666</v>
      </c>
      <c r="I3135" s="23">
        <f t="shared" si="2269"/>
        <v>132580106.5049091</v>
      </c>
      <c r="J3135" s="23">
        <f t="shared" si="2270"/>
        <v>1086</v>
      </c>
      <c r="K3135" s="19">
        <f t="shared" si="2291"/>
        <v>225.0831931027827</v>
      </c>
      <c r="L3135" s="16">
        <f t="shared" si="2271"/>
        <v>235.80787442592973</v>
      </c>
      <c r="M3135" s="23">
        <f>M3134-IF($B3135="B",(Percent_Rent_In_Elsies*2.49%/12 * H3134)/K3134,0)+IF($B3135="D",N3135,0)+IF(B3135="D",AK3134)+IF(B3135="C",F3134*90%)-(Y3135-Y3134)-IF($B3135="A",Q3134/K3134) + IF($B3135="A",Q3134/K3134)</f>
        <v>-53813368.743027896</v>
      </c>
      <c r="N3135" s="23">
        <f t="shared" si="2272"/>
        <v>0</v>
      </c>
      <c r="O3135" s="22">
        <f t="shared" si="2273"/>
        <v>0</v>
      </c>
      <c r="P3135" s="22">
        <f t="shared" si="2304"/>
        <v>24294681.27825211</v>
      </c>
      <c r="Q3135" s="22">
        <f t="shared" si="2305"/>
        <v>0</v>
      </c>
      <c r="R3135" s="22">
        <f t="shared" si="2274"/>
        <v>417970223.73525888</v>
      </c>
      <c r="S3135" s="16">
        <f t="shared" si="2311"/>
        <v>0</v>
      </c>
      <c r="T3135" s="15">
        <f t="shared" si="2275"/>
        <v>0</v>
      </c>
      <c r="U3135" s="23">
        <f t="shared" si="2292"/>
        <v>1856958.8336362182</v>
      </c>
      <c r="V3135" s="23">
        <f t="shared" si="2293"/>
        <v>0</v>
      </c>
      <c r="W3135" s="23">
        <f t="shared" si="2306"/>
        <v>0</v>
      </c>
      <c r="X3135" s="23">
        <f t="shared" si="2294"/>
        <v>40735492.18999175</v>
      </c>
      <c r="Y3135" s="23">
        <f t="shared" si="2276"/>
        <v>13825559.361691331</v>
      </c>
      <c r="Z3135" s="3">
        <f t="shared" si="2277"/>
        <v>7724.4543828461665</v>
      </c>
      <c r="AA3135" s="23">
        <f t="shared" si="2278"/>
        <v>67443012.360022947</v>
      </c>
      <c r="AB3135" s="26">
        <f t="shared" si="2295"/>
        <v>70086276.274228573</v>
      </c>
      <c r="AC3135" s="23">
        <f t="shared" si="2296"/>
        <v>74889487.274228647</v>
      </c>
      <c r="AD3135" s="23">
        <f t="shared" si="2302"/>
        <v>4803211</v>
      </c>
      <c r="AE3135" s="24">
        <f t="shared" si="2310"/>
        <v>70086276.274228647</v>
      </c>
      <c r="AF3135" s="3">
        <f t="shared" si="2297"/>
        <v>0</v>
      </c>
      <c r="AG3135" s="2">
        <f t="shared" si="2279"/>
        <v>926934525.94154</v>
      </c>
      <c r="AH3135" s="2">
        <f t="shared" si="2280"/>
        <v>195.11018802199538</v>
      </c>
      <c r="AI3135" s="23">
        <f t="shared" si="2303"/>
        <v>10843063267.474569</v>
      </c>
      <c r="AJ3135" s="23">
        <f t="shared" si="2281"/>
        <v>6219.922423797766</v>
      </c>
      <c r="AK3135" s="23">
        <f t="shared" si="2282"/>
        <v>0</v>
      </c>
      <c r="AL3135" s="23">
        <f t="shared" si="2307"/>
        <v>0</v>
      </c>
      <c r="AM3135" s="23">
        <f t="shared" si="2308"/>
        <v>0</v>
      </c>
      <c r="AN3135" s="16">
        <f t="shared" si="2298"/>
        <v>0</v>
      </c>
      <c r="AO3135" s="23">
        <f t="shared" si="2299"/>
        <v>0</v>
      </c>
      <c r="AP3135" s="22">
        <f t="shared" si="2300"/>
        <v>0</v>
      </c>
      <c r="AQ3135" s="30">
        <f t="shared" si="2283"/>
        <v>23128397849.991806</v>
      </c>
      <c r="AR3135" s="28">
        <f t="shared" si="2284"/>
        <v>11379534866.792671</v>
      </c>
      <c r="AS3135" s="25">
        <f t="shared" si="2285"/>
        <v>200337590.02425668</v>
      </c>
      <c r="AT3135" s="32">
        <f t="shared" si="2286"/>
        <v>15448.908765692333</v>
      </c>
      <c r="AU3135" s="23">
        <f t="shared" si="2287"/>
        <v>15448.908765692333</v>
      </c>
      <c r="AV3135" s="22">
        <f t="shared" si="2288"/>
        <v>3368939771.1303802</v>
      </c>
      <c r="AW3135" s="31">
        <f t="shared" si="2301"/>
        <v>15391077132.960819</v>
      </c>
      <c r="AX3135" s="21"/>
      <c r="AY3135" s="21"/>
      <c r="AZ3135" s="21"/>
      <c r="BA3135" s="21"/>
    </row>
    <row r="3136" spans="1:53" x14ac:dyDescent="0.25">
      <c r="A3136">
        <f t="shared" si="2309"/>
        <v>865</v>
      </c>
      <c r="B3136" t="s">
        <v>6</v>
      </c>
      <c r="C3136" s="27">
        <f t="shared" si="2266"/>
        <v>0</v>
      </c>
      <c r="D3136" s="27">
        <f t="shared" si="2289"/>
        <v>0</v>
      </c>
      <c r="E3136" s="27" t="b">
        <f t="shared" si="2265"/>
        <v>1</v>
      </c>
      <c r="F3136" s="29">
        <f t="shared" si="2267"/>
        <v>0</v>
      </c>
      <c r="G3136" s="27">
        <f t="shared" si="2290"/>
        <v>0</v>
      </c>
      <c r="H3136" s="22">
        <f t="shared" si="2268"/>
        <v>34243343631.322445</v>
      </c>
      <c r="I3136" s="23">
        <f t="shared" si="2269"/>
        <v>132580106.5049091</v>
      </c>
      <c r="J3136" s="23">
        <f t="shared" si="2270"/>
        <v>1086</v>
      </c>
      <c r="K3136" s="19">
        <f t="shared" si="2291"/>
        <v>225.0831931027827</v>
      </c>
      <c r="L3136" s="16">
        <f t="shared" si="2271"/>
        <v>236.20088754997295</v>
      </c>
      <c r="M3136" s="23">
        <f>M3135-IF($B3136="B",(Percent_Rent_In_Elsies*2.49%/12 * H3135)/K3135,0)+IF($B3136="D",N3136,0)+IF(B3136="D",AK3135)+IF(B3136="C",F3135*90%)-(Y3136-Y3135)-IF($B3136="A",Q3135/K3135) + IF($B3136="A",Q3135/K3135)</f>
        <v>-53813368.743027896</v>
      </c>
      <c r="N3136" s="23">
        <f t="shared" si="2272"/>
        <v>0</v>
      </c>
      <c r="O3136" s="22">
        <f t="shared" si="2273"/>
        <v>0</v>
      </c>
      <c r="P3136" s="22">
        <f t="shared" si="2304"/>
        <v>0</v>
      </c>
      <c r="Q3136" s="22">
        <f t="shared" si="2305"/>
        <v>0</v>
      </c>
      <c r="R3136" s="22">
        <f t="shared" si="2274"/>
        <v>417970223.73525888</v>
      </c>
      <c r="S3136" s="16">
        <f t="shared" si="2311"/>
        <v>0</v>
      </c>
      <c r="T3136" s="15">
        <f t="shared" si="2275"/>
        <v>0</v>
      </c>
      <c r="U3136" s="23">
        <f t="shared" si="2292"/>
        <v>1856958.8336362182</v>
      </c>
      <c r="V3136" s="23">
        <f t="shared" si="2293"/>
        <v>0</v>
      </c>
      <c r="W3136" s="23">
        <f t="shared" si="2306"/>
        <v>0</v>
      </c>
      <c r="X3136" s="23">
        <f t="shared" si="2294"/>
        <v>40774114.461905986</v>
      </c>
      <c r="Y3136" s="23">
        <f t="shared" si="2276"/>
        <v>13825559.361691331</v>
      </c>
      <c r="Z3136" s="3">
        <f t="shared" si="2277"/>
        <v>0</v>
      </c>
      <c r="AA3136" s="23">
        <f t="shared" si="2278"/>
        <v>67443012.360022947</v>
      </c>
      <c r="AB3136" s="26">
        <f t="shared" si="2295"/>
        <v>70086276.274228588</v>
      </c>
      <c r="AC3136" s="23">
        <f t="shared" si="2296"/>
        <v>74889487.274228647</v>
      </c>
      <c r="AD3136" s="23">
        <f t="shared" si="2302"/>
        <v>4803211</v>
      </c>
      <c r="AE3136" s="24">
        <f t="shared" si="2310"/>
        <v>70086276.274228647</v>
      </c>
      <c r="AF3136" s="3">
        <f t="shared" si="2297"/>
        <v>0</v>
      </c>
      <c r="AG3136" s="2">
        <f t="shared" si="2279"/>
        <v>0</v>
      </c>
      <c r="AH3136" s="2">
        <f t="shared" si="2280"/>
        <v>195.43537166869874</v>
      </c>
      <c r="AI3136" s="23">
        <f t="shared" si="2303"/>
        <v>10843063267.474569</v>
      </c>
      <c r="AJ3136" s="23">
        <f t="shared" si="2281"/>
        <v>6219.922423797766</v>
      </c>
      <c r="AK3136" s="23">
        <f t="shared" si="2282"/>
        <v>0</v>
      </c>
      <c r="AL3136" s="23">
        <f t="shared" si="2307"/>
        <v>0</v>
      </c>
      <c r="AM3136" s="23">
        <f t="shared" si="2308"/>
        <v>0</v>
      </c>
      <c r="AN3136" s="16">
        <f t="shared" si="2298"/>
        <v>0</v>
      </c>
      <c r="AO3136" s="23">
        <f t="shared" si="2299"/>
        <v>0</v>
      </c>
      <c r="AP3136" s="22">
        <f t="shared" si="2300"/>
        <v>0</v>
      </c>
      <c r="AQ3136" s="30">
        <f t="shared" si="2283"/>
        <v>23128397849.991806</v>
      </c>
      <c r="AR3136" s="28">
        <f t="shared" si="2284"/>
        <v>11379534866.792671</v>
      </c>
      <c r="AS3136" s="25">
        <f t="shared" si="2285"/>
        <v>200337590.02425668</v>
      </c>
      <c r="AT3136" s="32">
        <f t="shared" si="2286"/>
        <v>0</v>
      </c>
      <c r="AU3136" s="23">
        <f t="shared" si="2287"/>
        <v>0</v>
      </c>
      <c r="AV3136" s="22">
        <f t="shared" si="2288"/>
        <v>3368939771.1303802</v>
      </c>
      <c r="AW3136" s="31">
        <f t="shared" si="2301"/>
        <v>15366782451.682566</v>
      </c>
    </row>
    <row r="3137" spans="1:53" x14ac:dyDescent="0.25">
      <c r="A3137">
        <f t="shared" si="2309"/>
        <v>865</v>
      </c>
      <c r="B3137" t="s">
        <v>7</v>
      </c>
      <c r="C3137" s="27">
        <f t="shared" si="2266"/>
        <v>0</v>
      </c>
      <c r="D3137" s="27">
        <f t="shared" si="2289"/>
        <v>0</v>
      </c>
      <c r="E3137" s="27" t="b">
        <f t="shared" si="2265"/>
        <v>1</v>
      </c>
      <c r="F3137" s="29">
        <f t="shared" si="2267"/>
        <v>0</v>
      </c>
      <c r="G3137" s="27">
        <f t="shared" si="2290"/>
        <v>0</v>
      </c>
      <c r="H3137" s="22">
        <f t="shared" si="2268"/>
        <v>34243343631.322449</v>
      </c>
      <c r="I3137" s="23">
        <f t="shared" si="2269"/>
        <v>132580106.5049091</v>
      </c>
      <c r="J3137" s="23">
        <f t="shared" si="2270"/>
        <v>1086</v>
      </c>
      <c r="K3137" s="19">
        <f t="shared" si="2291"/>
        <v>225.0831931027827</v>
      </c>
      <c r="L3137" s="16">
        <f t="shared" si="2271"/>
        <v>236.20088754997298</v>
      </c>
      <c r="M3137" s="23">
        <f>M3136-IF($B3137="B",(Percent_Rent_In_Elsies*2.49%/12 * H3136)/K3136,0)+IF($B3137="D",N3137,0)+IF(B3137="D",AK3136)+IF(B3137="C",F3136*90%)-(Y3137-Y3136)-IF($B3137="A",Q3136/K3136) + IF($B3137="A",Q3136/K3136)</f>
        <v>-53971210.243886977</v>
      </c>
      <c r="N3137" s="23">
        <f t="shared" si="2272"/>
        <v>0</v>
      </c>
      <c r="O3137" s="22">
        <f t="shared" si="2273"/>
        <v>0</v>
      </c>
      <c r="P3137" s="22">
        <f t="shared" si="2304"/>
        <v>0</v>
      </c>
      <c r="Q3137" s="22">
        <f t="shared" si="2305"/>
        <v>0</v>
      </c>
      <c r="R3137" s="22">
        <f t="shared" si="2274"/>
        <v>383139371.75732064</v>
      </c>
      <c r="S3137" s="16">
        <f t="shared" si="2311"/>
        <v>34830851.977938242</v>
      </c>
      <c r="T3137" s="15">
        <f t="shared" si="2275"/>
        <v>0</v>
      </c>
      <c r="U3137" s="23">
        <f t="shared" si="2292"/>
        <v>1702212.2641665335</v>
      </c>
      <c r="V3137" s="23">
        <f t="shared" si="2293"/>
        <v>154746.56946968485</v>
      </c>
      <c r="W3137" s="23">
        <f t="shared" si="2306"/>
        <v>0</v>
      </c>
      <c r="X3137" s="23">
        <f t="shared" si="2294"/>
        <v>40774114.461905986</v>
      </c>
      <c r="Y3137" s="23">
        <f t="shared" si="2276"/>
        <v>13825559.361691331</v>
      </c>
      <c r="Z3137" s="3">
        <f t="shared" si="2277"/>
        <v>0</v>
      </c>
      <c r="AA3137" s="23">
        <f t="shared" si="2278"/>
        <v>67443012.360022947</v>
      </c>
      <c r="AB3137" s="26">
        <f t="shared" si="2295"/>
        <v>70086276.274228588</v>
      </c>
      <c r="AC3137" s="23">
        <f t="shared" si="2296"/>
        <v>74889487.274228647</v>
      </c>
      <c r="AD3137" s="23">
        <f t="shared" si="2302"/>
        <v>4803211</v>
      </c>
      <c r="AE3137" s="24">
        <f t="shared" si="2310"/>
        <v>70086276.274228647</v>
      </c>
      <c r="AF3137" s="3">
        <f t="shared" si="2297"/>
        <v>0</v>
      </c>
      <c r="AG3137" s="2">
        <f t="shared" si="2279"/>
        <v>0</v>
      </c>
      <c r="AH3137" s="2">
        <f t="shared" si="2280"/>
        <v>195.43537166869876</v>
      </c>
      <c r="AI3137" s="23">
        <f t="shared" si="2303"/>
        <v>10843063267.474569</v>
      </c>
      <c r="AJ3137" s="23">
        <f t="shared" si="2281"/>
        <v>6219.922423797766</v>
      </c>
      <c r="AK3137" s="23">
        <f t="shared" si="2282"/>
        <v>0</v>
      </c>
      <c r="AL3137" s="23">
        <f t="shared" si="2307"/>
        <v>8436104.625328064</v>
      </c>
      <c r="AM3137" s="23">
        <f t="shared" si="2308"/>
        <v>7870787449.2873116</v>
      </c>
      <c r="AN3137" s="16">
        <f t="shared" si="2298"/>
        <v>0</v>
      </c>
      <c r="AO3137" s="23">
        <f t="shared" si="2299"/>
        <v>157841.50085907863</v>
      </c>
      <c r="AP3137" s="22">
        <f t="shared" si="2300"/>
        <v>35527469.01749704</v>
      </c>
      <c r="AQ3137" s="30">
        <f t="shared" si="2283"/>
        <v>23199150804.540154</v>
      </c>
      <c r="AR3137" s="28">
        <f t="shared" si="2284"/>
        <v>11414760352.323519</v>
      </c>
      <c r="AS3137" s="25">
        <f t="shared" si="2285"/>
        <v>200337590.02425668</v>
      </c>
      <c r="AT3137" s="32">
        <f t="shared" si="2286"/>
        <v>0</v>
      </c>
      <c r="AU3137" s="23">
        <f t="shared" si="2287"/>
        <v>0</v>
      </c>
      <c r="AV3137" s="22">
        <f t="shared" si="2288"/>
        <v>3368939771.1303802</v>
      </c>
      <c r="AW3137" s="31">
        <f t="shared" si="2301"/>
        <v>15437535406.230909</v>
      </c>
    </row>
    <row r="3138" spans="1:53" s="21" customFormat="1" x14ac:dyDescent="0.25">
      <c r="A3138">
        <f t="shared" si="2309"/>
        <v>865</v>
      </c>
      <c r="B3138" t="s">
        <v>8</v>
      </c>
      <c r="C3138" s="27">
        <f t="shared" si="2266"/>
        <v>0</v>
      </c>
      <c r="D3138" s="27">
        <f t="shared" si="2289"/>
        <v>0</v>
      </c>
      <c r="E3138" s="27" t="b">
        <f t="shared" si="2265"/>
        <v>1</v>
      </c>
      <c r="F3138" s="29">
        <f t="shared" si="2267"/>
        <v>0</v>
      </c>
      <c r="G3138" s="27">
        <f t="shared" si="2290"/>
        <v>0</v>
      </c>
      <c r="H3138" s="22">
        <f t="shared" si="2268"/>
        <v>34243343631.322449</v>
      </c>
      <c r="I3138" s="23">
        <f t="shared" si="2269"/>
        <v>132580106.5049091</v>
      </c>
      <c r="J3138" s="23">
        <f t="shared" si="2270"/>
        <v>1086</v>
      </c>
      <c r="K3138" s="19">
        <f t="shared" si="2291"/>
        <v>225.0831931027827</v>
      </c>
      <c r="L3138" s="16">
        <f t="shared" si="2271"/>
        <v>236.20088754997298</v>
      </c>
      <c r="M3138" s="23">
        <f>M3137-IF($B3138="B",(Percent_Rent_In_Elsies*2.49%/12 * H3137)/K3137,0)+IF($B3138="D",N3138,0)+IF(B3138="D",AK3137)+IF(B3138="C",F3137*90%)-(Y3138-Y3137)-IF($B3138="A",Q3137/K3137) + IF($B3138="A",Q3137/K3137)</f>
        <v>-53971210.243886977</v>
      </c>
      <c r="N3138" s="23">
        <f t="shared" si="2272"/>
        <v>0</v>
      </c>
      <c r="O3138" s="22">
        <f t="shared" si="2273"/>
        <v>0</v>
      </c>
      <c r="P3138" s="22">
        <f t="shared" si="2304"/>
        <v>0</v>
      </c>
      <c r="Q3138" s="22">
        <f t="shared" si="2305"/>
        <v>0</v>
      </c>
      <c r="R3138" s="22">
        <f t="shared" si="2274"/>
        <v>418666840.77481771</v>
      </c>
      <c r="S3138" s="16">
        <f t="shared" si="2311"/>
        <v>34830851.977938242</v>
      </c>
      <c r="T3138" s="15">
        <f t="shared" si="2275"/>
        <v>0</v>
      </c>
      <c r="U3138" s="23">
        <f t="shared" si="2292"/>
        <v>1860053.7650256122</v>
      </c>
      <c r="V3138" s="23">
        <f t="shared" si="2293"/>
        <v>154746.56946968485</v>
      </c>
      <c r="W3138" s="23">
        <f t="shared" si="2306"/>
        <v>0</v>
      </c>
      <c r="X3138" s="23">
        <f t="shared" si="2294"/>
        <v>40774114.461905986</v>
      </c>
      <c r="Y3138" s="23">
        <f t="shared" si="2276"/>
        <v>13825559.361691331</v>
      </c>
      <c r="Z3138" s="3">
        <f t="shared" si="2277"/>
        <v>0</v>
      </c>
      <c r="AA3138" s="23">
        <f t="shared" si="2278"/>
        <v>67443012.360022947</v>
      </c>
      <c r="AB3138" s="26">
        <f t="shared" si="2295"/>
        <v>70086276.274228588</v>
      </c>
      <c r="AC3138" s="23">
        <f t="shared" si="2296"/>
        <v>74889487.274228647</v>
      </c>
      <c r="AD3138" s="23">
        <f t="shared" si="2302"/>
        <v>4803211</v>
      </c>
      <c r="AE3138" s="24">
        <f t="shared" si="2310"/>
        <v>70086276.274228647</v>
      </c>
      <c r="AF3138" s="3">
        <f t="shared" si="2297"/>
        <v>1E-4</v>
      </c>
      <c r="AG3138" s="2">
        <f t="shared" si="2279"/>
        <v>0</v>
      </c>
      <c r="AH3138" s="2">
        <f t="shared" si="2280"/>
        <v>195.43537166869876</v>
      </c>
      <c r="AI3138" s="23">
        <f t="shared" si="2303"/>
        <v>10843063267.474569</v>
      </c>
      <c r="AJ3138" s="23">
        <f t="shared" si="2281"/>
        <v>6219.922423797766</v>
      </c>
      <c r="AK3138" s="23">
        <f t="shared" si="2282"/>
        <v>63426.111331308348</v>
      </c>
      <c r="AL3138" s="23">
        <f t="shared" si="2307"/>
        <v>0</v>
      </c>
      <c r="AM3138" s="23">
        <f t="shared" si="2308"/>
        <v>0</v>
      </c>
      <c r="AN3138" s="16">
        <f t="shared" si="2298"/>
        <v>0</v>
      </c>
      <c r="AO3138" s="23">
        <f t="shared" si="2299"/>
        <v>0</v>
      </c>
      <c r="AP3138" s="22">
        <f t="shared" si="2300"/>
        <v>0</v>
      </c>
      <c r="AQ3138" s="30">
        <f t="shared" si="2283"/>
        <v>23199150804.540154</v>
      </c>
      <c r="AR3138" s="28">
        <f t="shared" si="2284"/>
        <v>11414760352.323519</v>
      </c>
      <c r="AS3138" s="25">
        <f t="shared" si="2285"/>
        <v>200337590.02425668</v>
      </c>
      <c r="AT3138" s="32">
        <f t="shared" si="2286"/>
        <v>0</v>
      </c>
      <c r="AU3138" s="23">
        <f t="shared" si="2287"/>
        <v>0</v>
      </c>
      <c r="AV3138" s="22">
        <f t="shared" si="2288"/>
        <v>3368939771.1303802</v>
      </c>
      <c r="AW3138" s="31">
        <f t="shared" si="2301"/>
        <v>15437535406.230911</v>
      </c>
      <c r="AX3138"/>
      <c r="AY3138"/>
      <c r="AZ3138"/>
      <c r="BA3138"/>
    </row>
    <row r="3139" spans="1:53" s="21" customFormat="1" x14ac:dyDescent="0.25">
      <c r="A3139">
        <f t="shared" si="2309"/>
        <v>865</v>
      </c>
      <c r="B3139" t="s">
        <v>9</v>
      </c>
      <c r="C3139" s="27">
        <f t="shared" si="2266"/>
        <v>0</v>
      </c>
      <c r="D3139" s="27">
        <f t="shared" si="2289"/>
        <v>0</v>
      </c>
      <c r="E3139" s="27" t="b">
        <f t="shared" si="2265"/>
        <v>1</v>
      </c>
      <c r="F3139" s="29">
        <f t="shared" si="2267"/>
        <v>0</v>
      </c>
      <c r="G3139" s="27">
        <f t="shared" si="2290"/>
        <v>0</v>
      </c>
      <c r="H3139" s="22">
        <f t="shared" si="2268"/>
        <v>34243343631.322449</v>
      </c>
      <c r="I3139" s="23">
        <f t="shared" si="2269"/>
        <v>132580106.5049091</v>
      </c>
      <c r="J3139" s="23">
        <f t="shared" si="2270"/>
        <v>1086</v>
      </c>
      <c r="K3139" s="19">
        <f t="shared" si="2291"/>
        <v>225.0831931027827</v>
      </c>
      <c r="L3139" s="16">
        <f t="shared" si="2271"/>
        <v>236.20088754997298</v>
      </c>
      <c r="M3139" s="23">
        <f>M3138-IF($B3139="B",(Percent_Rent_In_Elsies*2.49%/12 * H3138)/K3138,0)+IF($B3139="D",N3139,0)+IF(B3139="D",AK3138)+IF(B3139="C",F3138*90%)-(Y3139-Y3138)-IF($B3139="A",Q3138/K3138) + IF($B3139="A",Q3138/K3138)</f>
        <v>-53907784.132555671</v>
      </c>
      <c r="N3139" s="23">
        <f t="shared" si="2272"/>
        <v>0</v>
      </c>
      <c r="O3139" s="22">
        <f t="shared" si="2273"/>
        <v>24335172.413715865</v>
      </c>
      <c r="P3139" s="22">
        <f t="shared" si="2304"/>
        <v>0</v>
      </c>
      <c r="Q3139" s="22">
        <f t="shared" si="2305"/>
        <v>0</v>
      </c>
      <c r="R3139" s="22">
        <f t="shared" si="2274"/>
        <v>418666840.77481771</v>
      </c>
      <c r="S3139" s="16">
        <f t="shared" si="2311"/>
        <v>0</v>
      </c>
      <c r="T3139" s="15">
        <f t="shared" si="2275"/>
        <v>10495679.564222377</v>
      </c>
      <c r="U3139" s="23">
        <f t="shared" si="2292"/>
        <v>1860053.7650256122</v>
      </c>
      <c r="V3139" s="23">
        <f t="shared" si="2293"/>
        <v>0</v>
      </c>
      <c r="W3139" s="23">
        <f t="shared" si="2306"/>
        <v>154746.56946968485</v>
      </c>
      <c r="X3139" s="23">
        <f t="shared" si="2294"/>
        <v>40774114.461905986</v>
      </c>
      <c r="Y3139" s="23">
        <f t="shared" si="2276"/>
        <v>13825559.361691331</v>
      </c>
      <c r="Z3139" s="3">
        <f t="shared" si="2277"/>
        <v>0</v>
      </c>
      <c r="AA3139" s="23">
        <f t="shared" si="2278"/>
        <v>67379586.248691633</v>
      </c>
      <c r="AB3139" s="26">
        <f t="shared" si="2295"/>
        <v>70086276.274228573</v>
      </c>
      <c r="AC3139" s="23">
        <f t="shared" si="2296"/>
        <v>74889487.274228647</v>
      </c>
      <c r="AD3139" s="23">
        <f t="shared" si="2302"/>
        <v>4803211</v>
      </c>
      <c r="AE3139" s="24">
        <f t="shared" si="2310"/>
        <v>70086276.274228647</v>
      </c>
      <c r="AF3139" s="3">
        <f t="shared" si="2297"/>
        <v>0</v>
      </c>
      <c r="AG3139" s="2">
        <f t="shared" si="2279"/>
        <v>0</v>
      </c>
      <c r="AH3139" s="2">
        <f t="shared" si="2280"/>
        <v>195.43537166869876</v>
      </c>
      <c r="AI3139" s="23">
        <f t="shared" si="2303"/>
        <v>10832866016.285608</v>
      </c>
      <c r="AJ3139" s="23">
        <f t="shared" si="2281"/>
        <v>6219.922423797766</v>
      </c>
      <c r="AK3139" s="23">
        <f t="shared" si="2282"/>
        <v>0</v>
      </c>
      <c r="AL3139" s="23">
        <f t="shared" si="2307"/>
        <v>0</v>
      </c>
      <c r="AM3139" s="23">
        <f t="shared" si="2308"/>
        <v>0</v>
      </c>
      <c r="AN3139" s="16">
        <f t="shared" si="2298"/>
        <v>0</v>
      </c>
      <c r="AO3139" s="23">
        <f t="shared" si="2299"/>
        <v>0</v>
      </c>
      <c r="AP3139" s="22">
        <f t="shared" si="2300"/>
        <v>0</v>
      </c>
      <c r="AQ3139" s="30">
        <f t="shared" si="2283"/>
        <v>23199150804.540154</v>
      </c>
      <c r="AR3139" s="28">
        <f t="shared" si="2284"/>
        <v>11414760352.323519</v>
      </c>
      <c r="AS3139" s="25">
        <f t="shared" si="2285"/>
        <v>200337590.02425668</v>
      </c>
      <c r="AT3139" s="32">
        <f t="shared" si="2286"/>
        <v>0</v>
      </c>
      <c r="AU3139" s="23">
        <f t="shared" si="2287"/>
        <v>0</v>
      </c>
      <c r="AV3139" s="22">
        <f t="shared" si="2288"/>
        <v>3368939771.1303802</v>
      </c>
      <c r="AW3139" s="31">
        <f t="shared" si="2301"/>
        <v>15437535406.230911</v>
      </c>
      <c r="AX3139"/>
      <c r="AY3139"/>
      <c r="AZ3139"/>
      <c r="BA3139"/>
    </row>
    <row r="3140" spans="1:53" x14ac:dyDescent="0.25">
      <c r="A3140" s="21">
        <f t="shared" si="2309"/>
        <v>865</v>
      </c>
      <c r="B3140" s="21" t="s">
        <v>28</v>
      </c>
      <c r="C3140" s="27">
        <f t="shared" si="2266"/>
        <v>0</v>
      </c>
      <c r="D3140" s="27">
        <f t="shared" si="2289"/>
        <v>0</v>
      </c>
      <c r="E3140" s="27" t="b">
        <f t="shared" si="2265"/>
        <v>1</v>
      </c>
      <c r="F3140" s="29">
        <f t="shared" si="2267"/>
        <v>0</v>
      </c>
      <c r="G3140" s="27">
        <f t="shared" si="2290"/>
        <v>0</v>
      </c>
      <c r="H3140" s="22">
        <f t="shared" si="2268"/>
        <v>34243343631.322449</v>
      </c>
      <c r="I3140" s="23">
        <f t="shared" si="2269"/>
        <v>132580106.5049091</v>
      </c>
      <c r="J3140" s="23">
        <f t="shared" si="2270"/>
        <v>1086</v>
      </c>
      <c r="K3140" s="19">
        <f t="shared" si="2291"/>
        <v>225.0831931027827</v>
      </c>
      <c r="L3140" s="16">
        <f t="shared" si="2271"/>
        <v>236.20088754997298</v>
      </c>
      <c r="M3140" s="23">
        <f>M3139-IF($B3140="B",(Percent_Rent_In_Elsies*2.49%/12 * H3139)/K3139,0)+IF($B3140="D",N3140,0)+IF(B3140="D",AK3139)+IF(B3140="C",F3139*90%)-(Y3140-Y3139)-IF($B3140="A",Q3139/K3139) + IF($B3140="A",Q3139/K3139)</f>
        <v>-53907784.132555671</v>
      </c>
      <c r="N3140" s="23">
        <f t="shared" si="2272"/>
        <v>0</v>
      </c>
      <c r="O3140" s="22">
        <f t="shared" si="2273"/>
        <v>0</v>
      </c>
      <c r="P3140" s="22">
        <f t="shared" si="2304"/>
        <v>24335172.413715865</v>
      </c>
      <c r="Q3140" s="22">
        <f t="shared" si="2305"/>
        <v>0</v>
      </c>
      <c r="R3140" s="22">
        <f t="shared" si="2274"/>
        <v>418666840.77481771</v>
      </c>
      <c r="S3140" s="16">
        <f t="shared" si="2311"/>
        <v>0</v>
      </c>
      <c r="T3140" s="15">
        <f t="shared" si="2275"/>
        <v>0</v>
      </c>
      <c r="U3140" s="23">
        <f t="shared" si="2292"/>
        <v>1860053.7650256122</v>
      </c>
      <c r="V3140" s="23">
        <f t="shared" si="2293"/>
        <v>0</v>
      </c>
      <c r="W3140" s="23">
        <f t="shared" si="2306"/>
        <v>0</v>
      </c>
      <c r="X3140" s="23">
        <f t="shared" si="2294"/>
        <v>40774114.461905986</v>
      </c>
      <c r="Y3140" s="23">
        <f t="shared" si="2276"/>
        <v>13825559.361691331</v>
      </c>
      <c r="Z3140" s="3">
        <f t="shared" si="2277"/>
        <v>7737.3284734842446</v>
      </c>
      <c r="AA3140" s="23">
        <f t="shared" si="2278"/>
        <v>67495646.175793901</v>
      </c>
      <c r="AB3140" s="26">
        <f t="shared" si="2295"/>
        <v>70086276.274228603</v>
      </c>
      <c r="AC3140" s="23">
        <f t="shared" si="2296"/>
        <v>74889487.274228647</v>
      </c>
      <c r="AD3140" s="23">
        <f t="shared" si="2302"/>
        <v>4803211</v>
      </c>
      <c r="AE3140" s="24">
        <f t="shared" si="2310"/>
        <v>70086276.274228647</v>
      </c>
      <c r="AF3140" s="3">
        <f t="shared" si="2297"/>
        <v>0</v>
      </c>
      <c r="AG3140" s="2">
        <f t="shared" si="2279"/>
        <v>928479416.81810939</v>
      </c>
      <c r="AH3140" s="2">
        <f t="shared" si="2280"/>
        <v>195.43537166869876</v>
      </c>
      <c r="AI3140" s="23">
        <f t="shared" si="2303"/>
        <v>10851525401.27379</v>
      </c>
      <c r="AJ3140" s="23">
        <f t="shared" si="2281"/>
        <v>6219.922423797766</v>
      </c>
      <c r="AK3140" s="23">
        <f t="shared" si="2282"/>
        <v>0</v>
      </c>
      <c r="AL3140" s="23">
        <f t="shared" si="2307"/>
        <v>0</v>
      </c>
      <c r="AM3140" s="23">
        <f t="shared" si="2308"/>
        <v>0</v>
      </c>
      <c r="AN3140" s="16">
        <f t="shared" si="2298"/>
        <v>0</v>
      </c>
      <c r="AO3140" s="23">
        <f t="shared" si="2299"/>
        <v>0</v>
      </c>
      <c r="AP3140" s="22">
        <f t="shared" si="2300"/>
        <v>0</v>
      </c>
      <c r="AQ3140" s="30">
        <f t="shared" si="2283"/>
        <v>23199150804.540154</v>
      </c>
      <c r="AR3140" s="28">
        <f t="shared" si="2284"/>
        <v>11414760352.323519</v>
      </c>
      <c r="AS3140" s="25">
        <f t="shared" si="2285"/>
        <v>200337590.02425668</v>
      </c>
      <c r="AT3140" s="32">
        <f t="shared" si="2286"/>
        <v>15474.656946968489</v>
      </c>
      <c r="AU3140" s="23">
        <f t="shared" si="2287"/>
        <v>15474.656946968489</v>
      </c>
      <c r="AV3140" s="22">
        <f t="shared" si="2288"/>
        <v>3379435450.6946025</v>
      </c>
      <c r="AW3140" s="31">
        <f t="shared" si="2301"/>
        <v>15437535406.230911</v>
      </c>
    </row>
    <row r="3141" spans="1:53" x14ac:dyDescent="0.25">
      <c r="A3141">
        <f t="shared" si="2309"/>
        <v>866</v>
      </c>
      <c r="B3141" t="s">
        <v>6</v>
      </c>
      <c r="C3141" s="27">
        <f t="shared" si="2266"/>
        <v>0</v>
      </c>
      <c r="D3141" s="27">
        <f t="shared" si="2289"/>
        <v>0</v>
      </c>
      <c r="E3141" s="27" t="b">
        <f t="shared" si="2265"/>
        <v>1</v>
      </c>
      <c r="F3141" s="29">
        <f t="shared" si="2267"/>
        <v>0</v>
      </c>
      <c r="G3141" s="27">
        <f t="shared" si="2290"/>
        <v>0</v>
      </c>
      <c r="H3141" s="22">
        <f t="shared" si="2268"/>
        <v>34300415870.707989</v>
      </c>
      <c r="I3141" s="23">
        <f t="shared" si="2269"/>
        <v>132580106.5049091</v>
      </c>
      <c r="J3141" s="23">
        <f t="shared" si="2270"/>
        <v>1086</v>
      </c>
      <c r="K3141" s="19">
        <f t="shared" si="2291"/>
        <v>225.0831931027827</v>
      </c>
      <c r="L3141" s="16">
        <f t="shared" si="2271"/>
        <v>236.5945556958896</v>
      </c>
      <c r="M3141" s="23">
        <f>M3140-IF($B3141="B",(Percent_Rent_In_Elsies*2.49%/12 * H3140)/K3140,0)+IF($B3141="D",N3141,0)+IF(B3141="D",AK3140)+IF(B3141="C",F3140*90%)-(Y3141-Y3140)-IF($B3141="A",Q3140/K3140) + IF($B3141="A",Q3140/K3140)</f>
        <v>-53907784.132555671</v>
      </c>
      <c r="N3141" s="23">
        <f t="shared" si="2272"/>
        <v>0</v>
      </c>
      <c r="O3141" s="22">
        <f t="shared" si="2273"/>
        <v>0</v>
      </c>
      <c r="P3141" s="22">
        <f t="shared" si="2304"/>
        <v>0</v>
      </c>
      <c r="Q3141" s="22">
        <f t="shared" si="2305"/>
        <v>0</v>
      </c>
      <c r="R3141" s="22">
        <f t="shared" si="2274"/>
        <v>418666840.77481771</v>
      </c>
      <c r="S3141" s="16">
        <f t="shared" si="2311"/>
        <v>0</v>
      </c>
      <c r="T3141" s="15">
        <f t="shared" si="2275"/>
        <v>0</v>
      </c>
      <c r="U3141" s="23">
        <f t="shared" si="2292"/>
        <v>1860053.7650256122</v>
      </c>
      <c r="V3141" s="23">
        <f t="shared" si="2293"/>
        <v>0</v>
      </c>
      <c r="W3141" s="23">
        <f t="shared" si="2306"/>
        <v>0</v>
      </c>
      <c r="X3141" s="23">
        <f t="shared" si="2294"/>
        <v>40812801.104273416</v>
      </c>
      <c r="Y3141" s="23">
        <f t="shared" si="2276"/>
        <v>13825559.361691331</v>
      </c>
      <c r="Z3141" s="3">
        <f t="shared" si="2277"/>
        <v>0</v>
      </c>
      <c r="AA3141" s="23">
        <f t="shared" si="2278"/>
        <v>67495646.175793901</v>
      </c>
      <c r="AB3141" s="26">
        <f t="shared" si="2295"/>
        <v>70086276.274228603</v>
      </c>
      <c r="AC3141" s="23">
        <f t="shared" si="2296"/>
        <v>74889487.274228647</v>
      </c>
      <c r="AD3141" s="23">
        <f t="shared" si="2302"/>
        <v>4803211</v>
      </c>
      <c r="AE3141" s="24">
        <f t="shared" si="2310"/>
        <v>70086276.274228647</v>
      </c>
      <c r="AF3141" s="3">
        <f t="shared" si="2297"/>
        <v>0</v>
      </c>
      <c r="AG3141" s="2">
        <f t="shared" si="2279"/>
        <v>0</v>
      </c>
      <c r="AH3141" s="2">
        <f t="shared" si="2280"/>
        <v>195.7610972881466</v>
      </c>
      <c r="AI3141" s="23">
        <f t="shared" si="2303"/>
        <v>10851525401.27379</v>
      </c>
      <c r="AJ3141" s="23">
        <f t="shared" si="2281"/>
        <v>6219.922423797766</v>
      </c>
      <c r="AK3141" s="23">
        <f t="shared" si="2282"/>
        <v>0</v>
      </c>
      <c r="AL3141" s="23">
        <f t="shared" si="2307"/>
        <v>0</v>
      </c>
      <c r="AM3141" s="23">
        <f t="shared" si="2308"/>
        <v>0</v>
      </c>
      <c r="AN3141" s="16">
        <f t="shared" si="2298"/>
        <v>0</v>
      </c>
      <c r="AO3141" s="23">
        <f t="shared" si="2299"/>
        <v>0</v>
      </c>
      <c r="AP3141" s="22">
        <f t="shared" si="2300"/>
        <v>0</v>
      </c>
      <c r="AQ3141" s="30">
        <f t="shared" si="2283"/>
        <v>23199150804.540154</v>
      </c>
      <c r="AR3141" s="28">
        <f t="shared" si="2284"/>
        <v>11414760352.323519</v>
      </c>
      <c r="AS3141" s="25">
        <f t="shared" si="2285"/>
        <v>200337590.02425668</v>
      </c>
      <c r="AT3141" s="32">
        <f t="shared" si="2286"/>
        <v>0</v>
      </c>
      <c r="AU3141" s="23">
        <f t="shared" si="2287"/>
        <v>0</v>
      </c>
      <c r="AV3141" s="22">
        <f t="shared" si="2288"/>
        <v>3379435450.6946025</v>
      </c>
      <c r="AW3141" s="31">
        <f t="shared" si="2301"/>
        <v>15413200233.817196</v>
      </c>
    </row>
    <row r="3142" spans="1:53" x14ac:dyDescent="0.25">
      <c r="A3142">
        <f t="shared" si="2309"/>
        <v>866</v>
      </c>
      <c r="B3142" t="s">
        <v>7</v>
      </c>
      <c r="C3142" s="27">
        <f t="shared" si="2266"/>
        <v>0</v>
      </c>
      <c r="D3142" s="27">
        <f t="shared" si="2289"/>
        <v>0</v>
      </c>
      <c r="E3142" s="27" t="b">
        <f t="shared" si="2265"/>
        <v>1</v>
      </c>
      <c r="F3142" s="29">
        <f t="shared" si="2267"/>
        <v>0</v>
      </c>
      <c r="G3142" s="27">
        <f t="shared" si="2290"/>
        <v>0</v>
      </c>
      <c r="H3142" s="22">
        <f t="shared" si="2268"/>
        <v>34300415870.707989</v>
      </c>
      <c r="I3142" s="23">
        <f t="shared" si="2269"/>
        <v>132580106.5049091</v>
      </c>
      <c r="J3142" s="23">
        <f t="shared" si="2270"/>
        <v>1086</v>
      </c>
      <c r="K3142" s="19">
        <f t="shared" si="2291"/>
        <v>225.0831931027827</v>
      </c>
      <c r="L3142" s="16">
        <f t="shared" si="2271"/>
        <v>236.5945556958896</v>
      </c>
      <c r="M3142" s="23">
        <f>M3141-IF($B3142="B",(Percent_Rent_In_Elsies*2.49%/12 * H3141)/K3141,0)+IF($B3142="D",N3142,0)+IF(B3142="D",AK3141)+IF(B3142="C",F3141*90%)-(Y3142-Y3141)-IF($B3142="A",Q3141/K3141) + IF($B3142="A",Q3141/K3141)</f>
        <v>-54065888.702582851</v>
      </c>
      <c r="N3142" s="23">
        <f t="shared" si="2272"/>
        <v>0</v>
      </c>
      <c r="O3142" s="22">
        <f t="shared" si="2273"/>
        <v>0</v>
      </c>
      <c r="P3142" s="22">
        <f t="shared" si="2304"/>
        <v>0</v>
      </c>
      <c r="Q3142" s="22">
        <f t="shared" si="2305"/>
        <v>0</v>
      </c>
      <c r="R3142" s="22">
        <f t="shared" si="2274"/>
        <v>383777937.37691623</v>
      </c>
      <c r="S3142" s="16">
        <f t="shared" si="2311"/>
        <v>34888903.397901475</v>
      </c>
      <c r="T3142" s="15">
        <f t="shared" si="2275"/>
        <v>0</v>
      </c>
      <c r="U3142" s="23">
        <f t="shared" si="2292"/>
        <v>1705049.2846068111</v>
      </c>
      <c r="V3142" s="23">
        <f t="shared" si="2293"/>
        <v>155004.48041880102</v>
      </c>
      <c r="W3142" s="23">
        <f t="shared" si="2306"/>
        <v>0</v>
      </c>
      <c r="X3142" s="23">
        <f t="shared" si="2294"/>
        <v>40812801.104273416</v>
      </c>
      <c r="Y3142" s="23">
        <f t="shared" si="2276"/>
        <v>13825559.361691331</v>
      </c>
      <c r="Z3142" s="3">
        <f t="shared" si="2277"/>
        <v>0</v>
      </c>
      <c r="AA3142" s="23">
        <f t="shared" si="2278"/>
        <v>67495646.175793901</v>
      </c>
      <c r="AB3142" s="26">
        <f t="shared" si="2295"/>
        <v>70086276.274228588</v>
      </c>
      <c r="AC3142" s="23">
        <f t="shared" si="2296"/>
        <v>74889487.274228647</v>
      </c>
      <c r="AD3142" s="23">
        <f t="shared" si="2302"/>
        <v>4803211</v>
      </c>
      <c r="AE3142" s="24">
        <f t="shared" si="2310"/>
        <v>70086276.274228647</v>
      </c>
      <c r="AF3142" s="3">
        <f t="shared" si="2297"/>
        <v>0</v>
      </c>
      <c r="AG3142" s="2">
        <f t="shared" si="2279"/>
        <v>0</v>
      </c>
      <c r="AH3142" s="2">
        <f t="shared" si="2280"/>
        <v>195.7610972881466</v>
      </c>
      <c r="AI3142" s="23">
        <f t="shared" si="2303"/>
        <v>10851525401.27379</v>
      </c>
      <c r="AJ3142" s="23">
        <f t="shared" si="2281"/>
        <v>6219.922423797766</v>
      </c>
      <c r="AK3142" s="23">
        <f t="shared" si="2282"/>
        <v>0</v>
      </c>
      <c r="AL3142" s="23">
        <f t="shared" si="2307"/>
        <v>8462133.7992210388</v>
      </c>
      <c r="AM3142" s="23">
        <f t="shared" si="2308"/>
        <v>7895072365.6427889</v>
      </c>
      <c r="AN3142" s="16">
        <f t="shared" si="2298"/>
        <v>0</v>
      </c>
      <c r="AO3142" s="23">
        <f t="shared" si="2299"/>
        <v>158104.57002717713</v>
      </c>
      <c r="AP3142" s="22">
        <f t="shared" si="2300"/>
        <v>35586681.46585954</v>
      </c>
      <c r="AQ3142" s="30">
        <f t="shared" si="2283"/>
        <v>23270021680.679413</v>
      </c>
      <c r="AR3142" s="28">
        <f t="shared" si="2284"/>
        <v>11450044546.996918</v>
      </c>
      <c r="AS3142" s="25">
        <f t="shared" si="2285"/>
        <v>200337590.02425668</v>
      </c>
      <c r="AT3142" s="32">
        <f t="shared" si="2286"/>
        <v>0</v>
      </c>
      <c r="AU3142" s="23">
        <f t="shared" si="2287"/>
        <v>0</v>
      </c>
      <c r="AV3142" s="22">
        <f t="shared" si="2288"/>
        <v>3379435450.6946025</v>
      </c>
      <c r="AW3142" s="31">
        <f t="shared" si="2301"/>
        <v>15484071109.956455</v>
      </c>
    </row>
    <row r="3143" spans="1:53" x14ac:dyDescent="0.25">
      <c r="A3143">
        <f t="shared" si="2309"/>
        <v>866</v>
      </c>
      <c r="B3143" t="s">
        <v>8</v>
      </c>
      <c r="C3143" s="27">
        <f t="shared" si="2266"/>
        <v>0</v>
      </c>
      <c r="D3143" s="27">
        <f t="shared" si="2289"/>
        <v>0</v>
      </c>
      <c r="E3143" s="27" t="b">
        <f t="shared" si="2265"/>
        <v>1</v>
      </c>
      <c r="F3143" s="29">
        <f t="shared" si="2267"/>
        <v>0</v>
      </c>
      <c r="G3143" s="27">
        <f t="shared" si="2290"/>
        <v>0</v>
      </c>
      <c r="H3143" s="22">
        <f t="shared" si="2268"/>
        <v>34300415870.707989</v>
      </c>
      <c r="I3143" s="23">
        <f t="shared" si="2269"/>
        <v>132580106.5049091</v>
      </c>
      <c r="J3143" s="23">
        <f t="shared" si="2270"/>
        <v>1086</v>
      </c>
      <c r="K3143" s="19">
        <f t="shared" si="2291"/>
        <v>225.0831931027827</v>
      </c>
      <c r="L3143" s="16">
        <f t="shared" si="2271"/>
        <v>236.5945556958896</v>
      </c>
      <c r="M3143" s="23">
        <f>M3142-IF($B3143="B",(Percent_Rent_In_Elsies*2.49%/12 * H3142)/K3142,0)+IF($B3143="D",N3143,0)+IF(B3143="D",AK3142)+IF(B3143="C",F3142*90%)-(Y3143-Y3142)-IF($B3143="A",Q3142/K3142) + IF($B3143="A",Q3142/K3142)</f>
        <v>-54065888.702582851</v>
      </c>
      <c r="N3143" s="23">
        <f t="shared" si="2272"/>
        <v>0</v>
      </c>
      <c r="O3143" s="22">
        <f t="shared" si="2273"/>
        <v>0</v>
      </c>
      <c r="P3143" s="22">
        <f t="shared" si="2304"/>
        <v>0</v>
      </c>
      <c r="Q3143" s="22">
        <f t="shared" si="2305"/>
        <v>0</v>
      </c>
      <c r="R3143" s="22">
        <f t="shared" si="2274"/>
        <v>419364618.84277576</v>
      </c>
      <c r="S3143" s="16">
        <f t="shared" si="2311"/>
        <v>34888903.397901475</v>
      </c>
      <c r="T3143" s="15">
        <f t="shared" si="2275"/>
        <v>0</v>
      </c>
      <c r="U3143" s="23">
        <f t="shared" si="2292"/>
        <v>1863153.8546339883</v>
      </c>
      <c r="V3143" s="23">
        <f t="shared" si="2293"/>
        <v>155004.48041880102</v>
      </c>
      <c r="W3143" s="23">
        <f t="shared" si="2306"/>
        <v>0</v>
      </c>
      <c r="X3143" s="23">
        <f t="shared" si="2294"/>
        <v>40812801.104273416</v>
      </c>
      <c r="Y3143" s="23">
        <f t="shared" si="2276"/>
        <v>13825559.361691331</v>
      </c>
      <c r="Z3143" s="3">
        <f t="shared" si="2277"/>
        <v>0</v>
      </c>
      <c r="AA3143" s="23">
        <f t="shared" si="2278"/>
        <v>67495646.175793901</v>
      </c>
      <c r="AB3143" s="26">
        <f t="shared" si="2295"/>
        <v>70086276.274228588</v>
      </c>
      <c r="AC3143" s="23">
        <f t="shared" si="2296"/>
        <v>74889487.274228647</v>
      </c>
      <c r="AD3143" s="23">
        <f t="shared" si="2302"/>
        <v>4803211</v>
      </c>
      <c r="AE3143" s="24">
        <f t="shared" si="2310"/>
        <v>70086276.274228647</v>
      </c>
      <c r="AF3143" s="3">
        <f t="shared" si="2297"/>
        <v>1E-4</v>
      </c>
      <c r="AG3143" s="2">
        <f t="shared" si="2279"/>
        <v>0</v>
      </c>
      <c r="AH3143" s="2">
        <f t="shared" si="2280"/>
        <v>195.7610972881466</v>
      </c>
      <c r="AI3143" s="23">
        <f t="shared" si="2303"/>
        <v>10851525401.27379</v>
      </c>
      <c r="AJ3143" s="23">
        <f t="shared" si="2281"/>
        <v>6219.922423797766</v>
      </c>
      <c r="AK3143" s="23">
        <f t="shared" si="2282"/>
        <v>63457.467877339295</v>
      </c>
      <c r="AL3143" s="23">
        <f t="shared" si="2307"/>
        <v>0</v>
      </c>
      <c r="AM3143" s="23">
        <f t="shared" si="2308"/>
        <v>0</v>
      </c>
      <c r="AN3143" s="16">
        <f t="shared" si="2298"/>
        <v>0</v>
      </c>
      <c r="AO3143" s="23">
        <f t="shared" si="2299"/>
        <v>0</v>
      </c>
      <c r="AP3143" s="22">
        <f t="shared" si="2300"/>
        <v>0</v>
      </c>
      <c r="AQ3143" s="30">
        <f t="shared" si="2283"/>
        <v>23270021680.679413</v>
      </c>
      <c r="AR3143" s="28">
        <f t="shared" si="2284"/>
        <v>11450044546.996918</v>
      </c>
      <c r="AS3143" s="25">
        <f t="shared" si="2285"/>
        <v>200337590.02425668</v>
      </c>
      <c r="AT3143" s="32">
        <f t="shared" si="2286"/>
        <v>0</v>
      </c>
      <c r="AU3143" s="23">
        <f t="shared" si="2287"/>
        <v>0</v>
      </c>
      <c r="AV3143" s="22">
        <f t="shared" si="2288"/>
        <v>3379435450.6946025</v>
      </c>
      <c r="AW3143" s="31">
        <f t="shared" si="2301"/>
        <v>15484071109.956453</v>
      </c>
    </row>
    <row r="3144" spans="1:53" x14ac:dyDescent="0.25">
      <c r="A3144" s="21">
        <f t="shared" si="2309"/>
        <v>866</v>
      </c>
      <c r="B3144" s="21" t="s">
        <v>9</v>
      </c>
      <c r="C3144" s="27">
        <f t="shared" si="2266"/>
        <v>0</v>
      </c>
      <c r="D3144" s="27">
        <f t="shared" si="2289"/>
        <v>0</v>
      </c>
      <c r="E3144" s="27" t="b">
        <f t="shared" si="2265"/>
        <v>1</v>
      </c>
      <c r="F3144" s="29">
        <f t="shared" si="2267"/>
        <v>0</v>
      </c>
      <c r="G3144" s="27">
        <f t="shared" si="2290"/>
        <v>0</v>
      </c>
      <c r="H3144" s="22">
        <f t="shared" si="2268"/>
        <v>34300415870.707989</v>
      </c>
      <c r="I3144" s="23">
        <f t="shared" si="2269"/>
        <v>132580106.5049091</v>
      </c>
      <c r="J3144" s="23">
        <f t="shared" si="2270"/>
        <v>1086</v>
      </c>
      <c r="K3144" s="19">
        <f t="shared" si="2291"/>
        <v>225.0831931027827</v>
      </c>
      <c r="L3144" s="16">
        <f t="shared" si="2271"/>
        <v>236.5945556958896</v>
      </c>
      <c r="M3144" s="23">
        <f>M3143-IF($B3144="B",(Percent_Rent_In_Elsies*2.49%/12 * H3143)/K3143,0)+IF($B3144="D",N3144,0)+IF(B3144="D",AK3143)+IF(B3144="C",F3143*90%)-(Y3144-Y3143)-IF($B3144="A",Q3143/K3143) + IF($B3144="A",Q3143/K3143)</f>
        <v>-54002431.234705515</v>
      </c>
      <c r="N3144" s="23">
        <f t="shared" si="2272"/>
        <v>0</v>
      </c>
      <c r="O3144" s="22">
        <f t="shared" si="2273"/>
        <v>24375731.034405395</v>
      </c>
      <c r="P3144" s="22">
        <f t="shared" si="2304"/>
        <v>0</v>
      </c>
      <c r="Q3144" s="22">
        <f t="shared" si="2305"/>
        <v>0</v>
      </c>
      <c r="R3144" s="22">
        <f t="shared" si="2274"/>
        <v>419364618.84277576</v>
      </c>
      <c r="S3144" s="16">
        <f t="shared" si="2311"/>
        <v>0</v>
      </c>
      <c r="T3144" s="15">
        <f t="shared" si="2275"/>
        <v>10513172.36349608</v>
      </c>
      <c r="U3144" s="23">
        <f t="shared" si="2292"/>
        <v>1863153.8546339883</v>
      </c>
      <c r="V3144" s="23">
        <f t="shared" si="2293"/>
        <v>0</v>
      </c>
      <c r="W3144" s="23">
        <f t="shared" si="2306"/>
        <v>155004.48041880102</v>
      </c>
      <c r="X3144" s="23">
        <f t="shared" si="2294"/>
        <v>40812801.104273416</v>
      </c>
      <c r="Y3144" s="23">
        <f t="shared" si="2276"/>
        <v>13825559.361691331</v>
      </c>
      <c r="Z3144" s="3">
        <f t="shared" si="2277"/>
        <v>0</v>
      </c>
      <c r="AA3144" s="23">
        <f t="shared" si="2278"/>
        <v>67432188.707916558</v>
      </c>
      <c r="AB3144" s="26">
        <f t="shared" si="2295"/>
        <v>70086276.274228573</v>
      </c>
      <c r="AC3144" s="23">
        <f t="shared" si="2296"/>
        <v>74889487.274228647</v>
      </c>
      <c r="AD3144" s="23">
        <f t="shared" si="2302"/>
        <v>4803211</v>
      </c>
      <c r="AE3144" s="24">
        <f t="shared" si="2310"/>
        <v>70086276.274228647</v>
      </c>
      <c r="AF3144" s="3">
        <f t="shared" si="2297"/>
        <v>0</v>
      </c>
      <c r="AG3144" s="2">
        <f t="shared" si="2279"/>
        <v>0</v>
      </c>
      <c r="AH3144" s="2">
        <f t="shared" si="2280"/>
        <v>195.7610972881466</v>
      </c>
      <c r="AI3144" s="23">
        <f t="shared" si="2303"/>
        <v>10841323108.776611</v>
      </c>
      <c r="AJ3144" s="23">
        <f t="shared" si="2281"/>
        <v>6219.922423797766</v>
      </c>
      <c r="AK3144" s="23">
        <f t="shared" si="2282"/>
        <v>0</v>
      </c>
      <c r="AL3144" s="23">
        <f t="shared" si="2307"/>
        <v>0</v>
      </c>
      <c r="AM3144" s="23">
        <f t="shared" si="2308"/>
        <v>0</v>
      </c>
      <c r="AN3144" s="16">
        <f t="shared" si="2298"/>
        <v>0</v>
      </c>
      <c r="AO3144" s="23">
        <f t="shared" si="2299"/>
        <v>0</v>
      </c>
      <c r="AP3144" s="22">
        <f t="shared" si="2300"/>
        <v>0</v>
      </c>
      <c r="AQ3144" s="30">
        <f t="shared" si="2283"/>
        <v>23270021680.679413</v>
      </c>
      <c r="AR3144" s="28">
        <f t="shared" si="2284"/>
        <v>11450044546.996918</v>
      </c>
      <c r="AS3144" s="25">
        <f t="shared" si="2285"/>
        <v>200337590.02425668</v>
      </c>
      <c r="AT3144" s="32">
        <f t="shared" si="2286"/>
        <v>0</v>
      </c>
      <c r="AU3144" s="23">
        <f t="shared" si="2287"/>
        <v>0</v>
      </c>
      <c r="AV3144" s="22">
        <f t="shared" si="2288"/>
        <v>3379435450.6946025</v>
      </c>
      <c r="AW3144" s="31">
        <f t="shared" si="2301"/>
        <v>15484071109.956453</v>
      </c>
      <c r="AX3144" s="21"/>
      <c r="AY3144" s="21"/>
      <c r="AZ3144" s="21"/>
      <c r="BA3144" s="21"/>
    </row>
    <row r="3145" spans="1:53" x14ac:dyDescent="0.25">
      <c r="A3145" s="21">
        <f t="shared" si="2309"/>
        <v>866</v>
      </c>
      <c r="B3145" s="21" t="s">
        <v>28</v>
      </c>
      <c r="C3145" s="27">
        <f t="shared" si="2266"/>
        <v>0</v>
      </c>
      <c r="D3145" s="27">
        <f t="shared" si="2289"/>
        <v>0</v>
      </c>
      <c r="E3145" s="27" t="b">
        <f t="shared" si="2265"/>
        <v>1</v>
      </c>
      <c r="F3145" s="29">
        <f t="shared" si="2267"/>
        <v>0</v>
      </c>
      <c r="G3145" s="27">
        <f t="shared" si="2290"/>
        <v>0</v>
      </c>
      <c r="H3145" s="22">
        <f t="shared" si="2268"/>
        <v>34300415870.707989</v>
      </c>
      <c r="I3145" s="23">
        <f t="shared" si="2269"/>
        <v>132580106.5049091</v>
      </c>
      <c r="J3145" s="23">
        <f t="shared" si="2270"/>
        <v>1086</v>
      </c>
      <c r="K3145" s="19">
        <f t="shared" si="2291"/>
        <v>225.0831931027827</v>
      </c>
      <c r="L3145" s="16">
        <f t="shared" si="2271"/>
        <v>236.5945556958896</v>
      </c>
      <c r="M3145" s="23">
        <f>M3144-IF($B3145="B",(Percent_Rent_In_Elsies*2.49%/12 * H3144)/K3144,0)+IF($B3145="D",N3145,0)+IF(B3145="D",AK3144)+IF(B3145="C",F3144*90%)-(Y3145-Y3144)-IF($B3145="A",Q3144/K3144) + IF($B3145="A",Q3144/K3144)</f>
        <v>-54002431.234705515</v>
      </c>
      <c r="N3145" s="23">
        <f t="shared" si="2272"/>
        <v>0</v>
      </c>
      <c r="O3145" s="22">
        <f t="shared" si="2273"/>
        <v>0</v>
      </c>
      <c r="P3145" s="22">
        <f t="shared" si="2304"/>
        <v>24375731.034405395</v>
      </c>
      <c r="Q3145" s="22">
        <f t="shared" si="2305"/>
        <v>0</v>
      </c>
      <c r="R3145" s="22">
        <f t="shared" si="2274"/>
        <v>419364618.84277576</v>
      </c>
      <c r="S3145" s="16">
        <f t="shared" si="2311"/>
        <v>0</v>
      </c>
      <c r="T3145" s="15">
        <f t="shared" si="2275"/>
        <v>0</v>
      </c>
      <c r="U3145" s="23">
        <f t="shared" si="2292"/>
        <v>1863153.8546339883</v>
      </c>
      <c r="V3145" s="23">
        <f t="shared" si="2293"/>
        <v>0</v>
      </c>
      <c r="W3145" s="23">
        <f t="shared" si="2306"/>
        <v>0</v>
      </c>
      <c r="X3145" s="23">
        <f t="shared" si="2294"/>
        <v>40812801.104273416</v>
      </c>
      <c r="Y3145" s="23">
        <f t="shared" si="2276"/>
        <v>13825559.361691331</v>
      </c>
      <c r="Z3145" s="3">
        <f t="shared" si="2277"/>
        <v>7750.2240209400516</v>
      </c>
      <c r="AA3145" s="23">
        <f t="shared" si="2278"/>
        <v>67548442.068230659</v>
      </c>
      <c r="AB3145" s="26">
        <f t="shared" si="2295"/>
        <v>70086276.274228603</v>
      </c>
      <c r="AC3145" s="23">
        <f t="shared" si="2296"/>
        <v>74889487.274228647</v>
      </c>
      <c r="AD3145" s="23">
        <f t="shared" si="2302"/>
        <v>4803211</v>
      </c>
      <c r="AE3145" s="24">
        <f t="shared" si="2310"/>
        <v>70086276.274228647</v>
      </c>
      <c r="AF3145" s="3">
        <f t="shared" si="2297"/>
        <v>0</v>
      </c>
      <c r="AG3145" s="2">
        <f t="shared" si="2279"/>
        <v>930026882.51280606</v>
      </c>
      <c r="AH3145" s="2">
        <f t="shared" si="2280"/>
        <v>195.7610972881466</v>
      </c>
      <c r="AI3145" s="23">
        <f t="shared" si="2303"/>
        <v>10860013592.739773</v>
      </c>
      <c r="AJ3145" s="23">
        <f t="shared" si="2281"/>
        <v>6219.922423797766</v>
      </c>
      <c r="AK3145" s="23">
        <f t="shared" si="2282"/>
        <v>0</v>
      </c>
      <c r="AL3145" s="23">
        <f t="shared" si="2307"/>
        <v>0</v>
      </c>
      <c r="AM3145" s="23">
        <f t="shared" si="2308"/>
        <v>0</v>
      </c>
      <c r="AN3145" s="16">
        <f t="shared" si="2298"/>
        <v>0</v>
      </c>
      <c r="AO3145" s="23">
        <f t="shared" si="2299"/>
        <v>0</v>
      </c>
      <c r="AP3145" s="22">
        <f t="shared" si="2300"/>
        <v>0</v>
      </c>
      <c r="AQ3145" s="30">
        <f t="shared" si="2283"/>
        <v>23270021680.679413</v>
      </c>
      <c r="AR3145" s="28">
        <f t="shared" si="2284"/>
        <v>11450044546.996918</v>
      </c>
      <c r="AS3145" s="25">
        <f t="shared" si="2285"/>
        <v>200337590.02425668</v>
      </c>
      <c r="AT3145" s="32">
        <f t="shared" si="2286"/>
        <v>15500.448041880103</v>
      </c>
      <c r="AU3145" s="23">
        <f t="shared" si="2287"/>
        <v>15500.448041880103</v>
      </c>
      <c r="AV3145" s="22">
        <f t="shared" si="2288"/>
        <v>3389948623.0580988</v>
      </c>
      <c r="AW3145" s="31">
        <f t="shared" si="2301"/>
        <v>15484071109.956455</v>
      </c>
      <c r="AX3145" s="21"/>
      <c r="AY3145" s="21"/>
      <c r="AZ3145" s="21"/>
      <c r="BA3145" s="21"/>
    </row>
    <row r="3146" spans="1:53" x14ac:dyDescent="0.25">
      <c r="A3146">
        <f t="shared" si="2309"/>
        <v>867</v>
      </c>
      <c r="B3146" t="s">
        <v>6</v>
      </c>
      <c r="C3146" s="27">
        <f t="shared" si="2266"/>
        <v>0</v>
      </c>
      <c r="D3146" s="27">
        <f t="shared" si="2289"/>
        <v>0</v>
      </c>
      <c r="E3146" s="27" t="b">
        <f t="shared" ref="E3146:E3209" si="2312">IF(OR(I3146&gt;Max_Parcels, AI3146&gt;8000000000),TRUE,FALSE)</f>
        <v>1</v>
      </c>
      <c r="F3146" s="29">
        <f t="shared" si="2267"/>
        <v>0</v>
      </c>
      <c r="G3146" s="27">
        <f t="shared" si="2290"/>
        <v>0</v>
      </c>
      <c r="H3146" s="22">
        <f t="shared" si="2268"/>
        <v>34357583230.492504</v>
      </c>
      <c r="I3146" s="23">
        <f t="shared" si="2269"/>
        <v>132580106.5049091</v>
      </c>
      <c r="J3146" s="23">
        <f t="shared" si="2270"/>
        <v>1086</v>
      </c>
      <c r="K3146" s="19">
        <f t="shared" si="2291"/>
        <v>225.0831931027827</v>
      </c>
      <c r="L3146" s="16">
        <f t="shared" si="2271"/>
        <v>236.98887995538274</v>
      </c>
      <c r="M3146" s="23">
        <f>M3145-IF($B3146="B",(Percent_Rent_In_Elsies*2.49%/12 * H3145)/K3145,0)+IF($B3146="D",N3146,0)+IF(B3146="D",AK3145)+IF(B3146="C",F3145*90%)-(Y3146-Y3145)-IF($B3146="A",Q3145/K3145) + IF($B3146="A",Q3145/K3145)</f>
        <v>-54002431.234705515</v>
      </c>
      <c r="N3146" s="23">
        <f t="shared" si="2272"/>
        <v>0</v>
      </c>
      <c r="O3146" s="22">
        <f t="shared" si="2273"/>
        <v>0</v>
      </c>
      <c r="P3146" s="22">
        <f t="shared" si="2304"/>
        <v>0</v>
      </c>
      <c r="Q3146" s="22">
        <f t="shared" si="2305"/>
        <v>0</v>
      </c>
      <c r="R3146" s="22">
        <f t="shared" si="2274"/>
        <v>419364618.84277576</v>
      </c>
      <c r="S3146" s="16">
        <f t="shared" si="2311"/>
        <v>0</v>
      </c>
      <c r="T3146" s="15">
        <f t="shared" si="2275"/>
        <v>0</v>
      </c>
      <c r="U3146" s="23">
        <f t="shared" si="2292"/>
        <v>1863153.8546339883</v>
      </c>
      <c r="V3146" s="23">
        <f t="shared" si="2293"/>
        <v>0</v>
      </c>
      <c r="W3146" s="23">
        <f t="shared" si="2306"/>
        <v>0</v>
      </c>
      <c r="X3146" s="23">
        <f t="shared" si="2294"/>
        <v>40851552.224378116</v>
      </c>
      <c r="Y3146" s="23">
        <f t="shared" si="2276"/>
        <v>13825559.361691331</v>
      </c>
      <c r="Z3146" s="3">
        <f t="shared" si="2277"/>
        <v>0</v>
      </c>
      <c r="AA3146" s="23">
        <f t="shared" si="2278"/>
        <v>67548442.068230659</v>
      </c>
      <c r="AB3146" s="26">
        <f t="shared" si="2295"/>
        <v>70086276.274228573</v>
      </c>
      <c r="AC3146" s="23">
        <f t="shared" si="2296"/>
        <v>74889487.274228647</v>
      </c>
      <c r="AD3146" s="23">
        <f t="shared" si="2302"/>
        <v>4803211</v>
      </c>
      <c r="AE3146" s="24">
        <f t="shared" si="2310"/>
        <v>70086276.274228647</v>
      </c>
      <c r="AF3146" s="3">
        <f t="shared" si="2297"/>
        <v>0</v>
      </c>
      <c r="AG3146" s="2">
        <f t="shared" si="2279"/>
        <v>0</v>
      </c>
      <c r="AH3146" s="2">
        <f t="shared" si="2280"/>
        <v>196.08736578362686</v>
      </c>
      <c r="AI3146" s="23">
        <f t="shared" si="2303"/>
        <v>10860013592.739773</v>
      </c>
      <c r="AJ3146" s="23">
        <f t="shared" si="2281"/>
        <v>6219.922423797766</v>
      </c>
      <c r="AK3146" s="23">
        <f t="shared" si="2282"/>
        <v>0</v>
      </c>
      <c r="AL3146" s="23">
        <f t="shared" si="2307"/>
        <v>0</v>
      </c>
      <c r="AM3146" s="23">
        <f t="shared" si="2308"/>
        <v>0</v>
      </c>
      <c r="AN3146" s="16">
        <f t="shared" si="2298"/>
        <v>0</v>
      </c>
      <c r="AO3146" s="23">
        <f t="shared" si="2299"/>
        <v>0</v>
      </c>
      <c r="AP3146" s="22">
        <f t="shared" si="2300"/>
        <v>0</v>
      </c>
      <c r="AQ3146" s="30">
        <f t="shared" si="2283"/>
        <v>23270021680.679413</v>
      </c>
      <c r="AR3146" s="28">
        <f t="shared" si="2284"/>
        <v>11450044546.996918</v>
      </c>
      <c r="AS3146" s="25">
        <f t="shared" si="2285"/>
        <v>200337590.02425668</v>
      </c>
      <c r="AT3146" s="32">
        <f t="shared" si="2286"/>
        <v>0</v>
      </c>
      <c r="AU3146" s="23">
        <f t="shared" si="2287"/>
        <v>0</v>
      </c>
      <c r="AV3146" s="22">
        <f t="shared" si="2288"/>
        <v>3389948623.0580988</v>
      </c>
      <c r="AW3146" s="31">
        <f t="shared" si="2301"/>
        <v>15459695378.922049</v>
      </c>
    </row>
    <row r="3147" spans="1:53" x14ac:dyDescent="0.25">
      <c r="A3147">
        <f t="shared" si="2309"/>
        <v>867</v>
      </c>
      <c r="B3147" t="s">
        <v>7</v>
      </c>
      <c r="C3147" s="27">
        <f t="shared" ref="C3147:C3210" si="2313">IF(E3146 = TRUE, 0, IF(AND($B3147="A",P3146&gt;0),P3146,0)+IFERROR(IF($B3147="A",Percent_Elsies*95%*AN3143),0))</f>
        <v>0</v>
      </c>
      <c r="D3147" s="27">
        <f t="shared" si="2289"/>
        <v>0</v>
      </c>
      <c r="E3147" s="27" t="b">
        <f t="shared" si="2312"/>
        <v>1</v>
      </c>
      <c r="F3147" s="29">
        <f t="shared" ref="F3147:F3210" si="2314">D3147/K3147</f>
        <v>0</v>
      </c>
      <c r="G3147" s="27">
        <f t="shared" si="2290"/>
        <v>0</v>
      </c>
      <c r="H3147" s="22">
        <f t="shared" ref="H3147:H3210" si="2315">(H3146*K3147/K3146+G3147+D3147)*IF(B3147="A",(1+Inflation_Rate/12),1)</f>
        <v>34357583230.492504</v>
      </c>
      <c r="I3147" s="23">
        <f t="shared" ref="I3147:I3210" si="2316">I3146+(G3147+D3147)/L3147</f>
        <v>132580106.5049091</v>
      </c>
      <c r="J3147" s="23">
        <f t="shared" ref="J3147:J3210" si="2317">J3146+IF(AND($B3147="A",M3147&lt;0,AR3146&gt;0,E3146=FALSE),MIN(_xlfn.FLOOR.MATH(1 + (-M3147*2)/(Buy_On_Revalue)),30),0)</f>
        <v>1086</v>
      </c>
      <c r="K3147" s="19">
        <f t="shared" si="2291"/>
        <v>225.0831931027827</v>
      </c>
      <c r="L3147" s="16">
        <f t="shared" ref="L3147:L3210" si="2318">(L3146/K3146)*K3147*IF(B3147="A",(1+Inflation_Rate/12),1)</f>
        <v>236.98887995538274</v>
      </c>
      <c r="M3147" s="23">
        <f>M3146-IF($B3147="B",(Percent_Rent_In_Elsies*2.49%/12 * H3146)/K3146,0)+IF($B3147="D",N3147,0)+IF(B3147="D",AK3146)+IF(B3147="C",F3146*90%)-(Y3147-Y3146)-IF($B3147="A",Q3146/K3146) + IF($B3147="A",Q3146/K3146)</f>
        <v>-54160799.312349401</v>
      </c>
      <c r="N3147" s="23">
        <f t="shared" ref="N3147:N3210" si="2319">IF(B3147="D", IF(V3146&gt;(Percent_Elsies*(S3146+V3146)),V3146-(Percent_Elsies)*(S3146+V3146),0),0)</f>
        <v>0</v>
      </c>
      <c r="O3147" s="22">
        <f t="shared" ref="O3147:O3210" si="2320">IF(B3147="D",IF(S3146&gt;Percent_Dollars*(S3146+V3146),S3146-(Percent_Dollars*(S3146+V3146)),0),0)</f>
        <v>0</v>
      </c>
      <c r="P3147" s="22">
        <f t="shared" si="2304"/>
        <v>0</v>
      </c>
      <c r="Q3147" s="22">
        <f t="shared" si="2305"/>
        <v>0</v>
      </c>
      <c r="R3147" s="22">
        <f t="shared" ref="R3147:R3210" si="2321">R3146+IF($B3147="B",5%*AN3147,0)-IF(B3147="B",R3146/12,0)+IF($B3147="C", AP3146,0)</f>
        <v>384417567.27254444</v>
      </c>
      <c r="S3147" s="16">
        <f t="shared" si="2311"/>
        <v>34947051.570231311</v>
      </c>
      <c r="T3147" s="15">
        <f t="shared" ref="T3147:T3210" si="2322">IF($B3147="E",0,T3146+IF(B3147="B", Percent_Dollars*95%*AN3147,0)  + IF($B3147="D",N3147*MM_Bottom*K3147)+IF($B3147="D",S3146-O3147))</f>
        <v>0</v>
      </c>
      <c r="U3147" s="23">
        <f t="shared" si="2292"/>
        <v>1707891.0334144894</v>
      </c>
      <c r="V3147" s="23">
        <f t="shared" si="2293"/>
        <v>155262.82121949902</v>
      </c>
      <c r="W3147" s="23">
        <f t="shared" si="2306"/>
        <v>0</v>
      </c>
      <c r="X3147" s="23">
        <f t="shared" si="2294"/>
        <v>40851552.224378116</v>
      </c>
      <c r="Y3147" s="23">
        <f t="shared" ref="Y3147:Y3210" si="2323">50%*$H$10*(AS3146/$AS$10)*((4/3)/12+2.49%/4)</f>
        <v>13825559.361691331</v>
      </c>
      <c r="Z3147" s="3">
        <f t="shared" ref="Z3147:Z3210" si="2324">IF($B3147="E",W3146*3.5%/Percent_Elsies,0)</f>
        <v>0</v>
      </c>
      <c r="AA3147" s="23">
        <f t="shared" ref="AA3147:AA3210" si="2325">AA3146+IF($B3147="E",W3146*52.5%/Percent_Elsies,0)-IF($B3147="D",AK3146)</f>
        <v>67548442.068230659</v>
      </c>
      <c r="AB3147" s="26">
        <f t="shared" si="2295"/>
        <v>70086276.274228588</v>
      </c>
      <c r="AC3147" s="23">
        <f t="shared" si="2296"/>
        <v>74889487.274228647</v>
      </c>
      <c r="AD3147" s="23">
        <f t="shared" si="2302"/>
        <v>4803211</v>
      </c>
      <c r="AE3147" s="24">
        <f t="shared" si="2310"/>
        <v>70086276.274228647</v>
      </c>
      <c r="AF3147" s="3">
        <f t="shared" si="2297"/>
        <v>0</v>
      </c>
      <c r="AG3147" s="2">
        <f t="shared" ref="AG3147:AG3210" si="2326">IF($B3147="E",(Z3147/AF3145)*12,0)</f>
        <v>0</v>
      </c>
      <c r="AH3147" s="2">
        <f t="shared" ref="AH3147:AH3210" si="2327">40%*H3147/AE3147</f>
        <v>196.08736578362686</v>
      </c>
      <c r="AI3147" s="23">
        <f t="shared" si="2303"/>
        <v>10860013592.739773</v>
      </c>
      <c r="AJ3147" s="23">
        <f t="shared" ref="AJ3147:AJ3210" si="2328">AJ3146*K3146/K3147</f>
        <v>6219.922423797766</v>
      </c>
      <c r="AK3147" s="23">
        <f t="shared" ref="AK3147:AK3210" si="2329">IF($B3147="C",((37/25)*1000/K3147)*AI3147/1000000 - AM3146/1000000,0)</f>
        <v>0</v>
      </c>
      <c r="AL3147" s="23">
        <f t="shared" si="2307"/>
        <v>8488191.4659824371</v>
      </c>
      <c r="AM3147" s="23">
        <f t="shared" si="2308"/>
        <v>7919383865.512948</v>
      </c>
      <c r="AN3147" s="16">
        <f t="shared" si="2298"/>
        <v>0</v>
      </c>
      <c r="AO3147" s="23">
        <f t="shared" si="2299"/>
        <v>158368.07764388909</v>
      </c>
      <c r="AP3147" s="22">
        <f t="shared" si="2300"/>
        <v>35645992.601635978</v>
      </c>
      <c r="AQ3147" s="30">
        <f t="shared" ref="AQ3147:AQ3210" si="2330">(AQ3146+IF($B3147="B",AN3147*(5%+95%*Percent_Dollars))+IFERROR(IF($B3147="A",AN3143*95%*Percent_Elsies),0)+IF($B3147="B",D3147)+AP3147+IF($B3147="B",(Percent_Rent_In_Elsies*2.49%*H3146/12)*MM_Top,0)-IF($B3147="C",F3146*MM_Bottom*K3147*65%)) + IF($B3147="A",Q3146*(MM_Top - MM_Bottom)) - IF($B3147="A",Q3146)</f>
        <v>23341010674.945568</v>
      </c>
      <c r="AR3147" s="28">
        <f t="shared" ref="AR3147:AR3210" si="2331">(AR3146+IF($B3147="B",((Percent_Rent_In_Elsies)*2.49%*H3146/12)*MM_Top,0)-IF($B3147="D",N3147*MM_Bottom*K3147)-IF($B3147="C",F3146*MM_Bottom*K3147*65%)) + IF($B3147="A",Q3146*(MM_Top - MM_Bottom))</f>
        <v>11485387548.66144</v>
      </c>
      <c r="AS3147" s="25">
        <f t="shared" ref="AS3147:AS3210" si="2332">AS3146+G3147+D3147</f>
        <v>200337590.02425668</v>
      </c>
      <c r="AT3147" s="32">
        <f t="shared" ref="AT3147:AT3210" si="2333">IF($B3147="E",W3146*7%/Percent_Elsies,0)</f>
        <v>0</v>
      </c>
      <c r="AU3147" s="23">
        <f t="shared" ref="AU3147:AU3210" si="2334">IF($B3147="E",W3146*7%/Percent_Elsies,0)</f>
        <v>0</v>
      </c>
      <c r="AV3147" s="22">
        <f t="shared" ref="AV3147:AV3210" si="2335">AV3146+IF($B3147="E",T3146*30%/Percent_Dollars)</f>
        <v>3389948623.0580988</v>
      </c>
      <c r="AW3147" s="31">
        <f t="shared" si="2301"/>
        <v>15530684373.188206</v>
      </c>
    </row>
    <row r="3148" spans="1:53" s="21" customFormat="1" x14ac:dyDescent="0.25">
      <c r="A3148">
        <f t="shared" si="2309"/>
        <v>867</v>
      </c>
      <c r="B3148" t="s">
        <v>8</v>
      </c>
      <c r="C3148" s="27">
        <f t="shared" si="2313"/>
        <v>0</v>
      </c>
      <c r="D3148" s="27">
        <f t="shared" ref="D3148:D3211" si="2336">IF(AND($B3148="B",M3148&lt;0,AR3147&gt;0,E3147=FALSE),MIN(AR3147,Buy_On_Revalue*K3148*(J3147-J3146)),0)</f>
        <v>0</v>
      </c>
      <c r="E3148" s="27" t="b">
        <f t="shared" si="2312"/>
        <v>1</v>
      </c>
      <c r="F3148" s="29">
        <f t="shared" si="2314"/>
        <v>0</v>
      </c>
      <c r="G3148" s="27">
        <f t="shared" ref="G3148:G3211" si="2337">C3148</f>
        <v>0</v>
      </c>
      <c r="H3148" s="22">
        <f t="shared" si="2315"/>
        <v>34357583230.492504</v>
      </c>
      <c r="I3148" s="23">
        <f t="shared" si="2316"/>
        <v>132580106.5049091</v>
      </c>
      <c r="J3148" s="23">
        <f t="shared" si="2317"/>
        <v>1086</v>
      </c>
      <c r="K3148" s="19">
        <f t="shared" ref="K3148:K3211" si="2338">IF(J3148-J3147 &gt; 0,K3147*(1+0.005)^(J3148-J3147),K3147)</f>
        <v>225.0831931027827</v>
      </c>
      <c r="L3148" s="16">
        <f t="shared" si="2318"/>
        <v>236.98887995538274</v>
      </c>
      <c r="M3148" s="23">
        <f>M3147-IF($B3148="B",(Percent_Rent_In_Elsies*2.49%/12 * H3147)/K3147,0)+IF($B3148="D",N3148,0)+IF(B3148="D",AK3147)+IF(B3148="C",F3147*90%)-(Y3148-Y3147)-IF($B3148="A",Q3147/K3147) + IF($B3148="A",Q3147/K3147)</f>
        <v>-54160799.312349401</v>
      </c>
      <c r="N3148" s="23">
        <f t="shared" si="2319"/>
        <v>0</v>
      </c>
      <c r="O3148" s="22">
        <f t="shared" si="2320"/>
        <v>0</v>
      </c>
      <c r="P3148" s="22">
        <f t="shared" si="2304"/>
        <v>0</v>
      </c>
      <c r="Q3148" s="22">
        <f t="shared" si="2305"/>
        <v>0</v>
      </c>
      <c r="R3148" s="22">
        <f t="shared" si="2321"/>
        <v>420063559.87418044</v>
      </c>
      <c r="S3148" s="16">
        <f t="shared" si="2311"/>
        <v>34947051.570231311</v>
      </c>
      <c r="T3148" s="15">
        <f t="shared" si="2322"/>
        <v>0</v>
      </c>
      <c r="U3148" s="23">
        <f t="shared" ref="U3148:U3211" si="2339">U3147-IF($B3148="B",U3147/12)+IF($B3148="C",AO3147)+IF(B3148="C",F3147*10%)</f>
        <v>1866259.1110583784</v>
      </c>
      <c r="V3148" s="23">
        <f t="shared" ref="V3148:V3211" si="2340">IF($B3148="D", 0, V3147+IF($B3148="B",U3147/12,0))</f>
        <v>155262.82121949902</v>
      </c>
      <c r="W3148" s="23">
        <f t="shared" si="2306"/>
        <v>0</v>
      </c>
      <c r="X3148" s="23">
        <f t="shared" ref="X3148:X3211" si="2341">X3147+IFERROR(IF($B3148="A",Z3147,0),0)  + AT3147 + AU3147 - IF($B3148="A",Q3147/K3147)</f>
        <v>40851552.224378116</v>
      </c>
      <c r="Y3148" s="23">
        <f t="shared" si="2323"/>
        <v>13825559.361691331</v>
      </c>
      <c r="Z3148" s="3">
        <f t="shared" si="2324"/>
        <v>0</v>
      </c>
      <c r="AA3148" s="23">
        <f t="shared" si="2325"/>
        <v>67548442.068230659</v>
      </c>
      <c r="AB3148" s="26">
        <f t="shared" ref="AB3148:AB3211" si="2342">M3148+SUM(U3148:AA3148)+AO3148+AT3148+AU3148</f>
        <v>70086276.274228573</v>
      </c>
      <c r="AC3148" s="23">
        <f t="shared" ref="AC3148:AC3211" si="2343">AC3147+G3148+IF($B3148="C",F3147)</f>
        <v>74889487.274228647</v>
      </c>
      <c r="AD3148" s="23">
        <f t="shared" si="2302"/>
        <v>4803211</v>
      </c>
      <c r="AE3148" s="24">
        <f t="shared" si="2310"/>
        <v>70086276.274228647</v>
      </c>
      <c r="AF3148" s="3">
        <f t="shared" ref="AF3148:AF3211" si="2344">IF($B3148="C",MAX(AE3148-AA3148-Y3148-U3148-V3148-W3148-AO3148-AT3148-AU3148,0.0001),0)</f>
        <v>1E-4</v>
      </c>
      <c r="AG3148" s="2">
        <f t="shared" si="2326"/>
        <v>0</v>
      </c>
      <c r="AH3148" s="2">
        <f t="shared" si="2327"/>
        <v>196.08736578362686</v>
      </c>
      <c r="AI3148" s="23">
        <f t="shared" si="2303"/>
        <v>10860013592.739773</v>
      </c>
      <c r="AJ3148" s="23">
        <f t="shared" si="2328"/>
        <v>6219.922423797766</v>
      </c>
      <c r="AK3148" s="23">
        <f t="shared" si="2329"/>
        <v>63488.969178045125</v>
      </c>
      <c r="AL3148" s="23">
        <f t="shared" si="2307"/>
        <v>0</v>
      </c>
      <c r="AM3148" s="23">
        <f t="shared" si="2308"/>
        <v>0</v>
      </c>
      <c r="AN3148" s="16">
        <f t="shared" ref="AN3148:AN3211" si="2345">IF($B3148="B",(G3142)/2,0)</f>
        <v>0</v>
      </c>
      <c r="AO3148" s="23">
        <f t="shared" ref="AO3148:AO3211" si="2346">IF($B3148="B",(Percent_Rent_In_Elsies*2.49%/12*H3147)/K3147,0)</f>
        <v>0</v>
      </c>
      <c r="AP3148" s="22">
        <f t="shared" ref="AP3148:AP3211" si="2347">IF($B3148="B",(1-Percent_Rent_In_Elsies)*2.49%*H3147/12,0)</f>
        <v>0</v>
      </c>
      <c r="AQ3148" s="30">
        <f t="shared" si="2330"/>
        <v>23341010674.945568</v>
      </c>
      <c r="AR3148" s="28">
        <f t="shared" si="2331"/>
        <v>11485387548.66144</v>
      </c>
      <c r="AS3148" s="25">
        <f t="shared" si="2332"/>
        <v>200337590.02425668</v>
      </c>
      <c r="AT3148" s="32">
        <f t="shared" si="2333"/>
        <v>0</v>
      </c>
      <c r="AU3148" s="23">
        <f t="shared" si="2334"/>
        <v>0</v>
      </c>
      <c r="AV3148" s="22">
        <f t="shared" si="2335"/>
        <v>3389948623.0580988</v>
      </c>
      <c r="AW3148" s="31">
        <f t="shared" ref="AW3148:AW3211" si="2348">SUM(AR3148:AS3148)+AV3148 +SUM(O3148:T3148)+AP3148</f>
        <v>15530684373.188206</v>
      </c>
      <c r="AX3148"/>
      <c r="AY3148"/>
      <c r="AZ3148"/>
      <c r="BA3148"/>
    </row>
    <row r="3149" spans="1:53" s="21" customFormat="1" x14ac:dyDescent="0.25">
      <c r="A3149">
        <f t="shared" si="2309"/>
        <v>867</v>
      </c>
      <c r="B3149" t="s">
        <v>9</v>
      </c>
      <c r="C3149" s="27">
        <f t="shared" si="2313"/>
        <v>0</v>
      </c>
      <c r="D3149" s="27">
        <f t="shared" si="2336"/>
        <v>0</v>
      </c>
      <c r="E3149" s="27" t="b">
        <f t="shared" si="2312"/>
        <v>1</v>
      </c>
      <c r="F3149" s="29">
        <f t="shared" si="2314"/>
        <v>0</v>
      </c>
      <c r="G3149" s="27">
        <f t="shared" si="2337"/>
        <v>0</v>
      </c>
      <c r="H3149" s="22">
        <f t="shared" si="2315"/>
        <v>34357583230.492504</v>
      </c>
      <c r="I3149" s="23">
        <f t="shared" si="2316"/>
        <v>132580106.5049091</v>
      </c>
      <c r="J3149" s="23">
        <f t="shared" si="2317"/>
        <v>1086</v>
      </c>
      <c r="K3149" s="19">
        <f t="shared" si="2338"/>
        <v>225.0831931027827</v>
      </c>
      <c r="L3149" s="16">
        <f t="shared" si="2318"/>
        <v>236.98887995538274</v>
      </c>
      <c r="M3149" s="23">
        <f>M3148-IF($B3149="B",(Percent_Rent_In_Elsies*2.49%/12 * H3148)/K3148,0)+IF($B3149="D",N3149,0)+IF(B3149="D",AK3148)+IF(B3149="C",F3148*90%)-(Y3149-Y3148)-IF($B3149="A",Q3148/K3148) + IF($B3149="A",Q3148/K3148)</f>
        <v>-54097310.343171358</v>
      </c>
      <c r="N3149" s="23">
        <f t="shared" si="2319"/>
        <v>0</v>
      </c>
      <c r="O3149" s="22">
        <f t="shared" si="2320"/>
        <v>24416357.252796069</v>
      </c>
      <c r="P3149" s="22">
        <f t="shared" si="2304"/>
        <v>0</v>
      </c>
      <c r="Q3149" s="22">
        <f t="shared" si="2305"/>
        <v>0</v>
      </c>
      <c r="R3149" s="22">
        <f t="shared" si="2321"/>
        <v>420063559.87418044</v>
      </c>
      <c r="S3149" s="16">
        <f t="shared" si="2311"/>
        <v>0</v>
      </c>
      <c r="T3149" s="15">
        <f t="shared" si="2322"/>
        <v>10530694.317435242</v>
      </c>
      <c r="U3149" s="23">
        <f t="shared" si="2339"/>
        <v>1866259.1110583784</v>
      </c>
      <c r="V3149" s="23">
        <f t="shared" si="2340"/>
        <v>0</v>
      </c>
      <c r="W3149" s="23">
        <f t="shared" si="2306"/>
        <v>155262.82121949902</v>
      </c>
      <c r="X3149" s="23">
        <f t="shared" si="2341"/>
        <v>40851552.224378116</v>
      </c>
      <c r="Y3149" s="23">
        <f t="shared" si="2323"/>
        <v>13825559.361691331</v>
      </c>
      <c r="Z3149" s="3">
        <f t="shared" si="2324"/>
        <v>0</v>
      </c>
      <c r="AA3149" s="23">
        <f t="shared" si="2325"/>
        <v>67484953.099052608</v>
      </c>
      <c r="AB3149" s="26">
        <f t="shared" si="2342"/>
        <v>70086276.274228573</v>
      </c>
      <c r="AC3149" s="23">
        <f t="shared" si="2343"/>
        <v>74889487.274228647</v>
      </c>
      <c r="AD3149" s="23">
        <f t="shared" ref="AD3149:AD3212" si="2349">AD3148</f>
        <v>4803211</v>
      </c>
      <c r="AE3149" s="24">
        <f t="shared" si="2310"/>
        <v>70086276.274228647</v>
      </c>
      <c r="AF3149" s="3">
        <f t="shared" si="2344"/>
        <v>0</v>
      </c>
      <c r="AG3149" s="2">
        <f t="shared" si="2326"/>
        <v>0</v>
      </c>
      <c r="AH3149" s="2">
        <f t="shared" si="2327"/>
        <v>196.08736578362686</v>
      </c>
      <c r="AI3149" s="23">
        <f t="shared" ref="AI3149:AI3212" si="2350">AA3149/(AJ3149/1000000)</f>
        <v>10849806235.661631</v>
      </c>
      <c r="AJ3149" s="23">
        <f t="shared" si="2328"/>
        <v>6219.922423797766</v>
      </c>
      <c r="AK3149" s="23">
        <f t="shared" si="2329"/>
        <v>0</v>
      </c>
      <c r="AL3149" s="23">
        <f t="shared" si="2307"/>
        <v>0</v>
      </c>
      <c r="AM3149" s="23">
        <f t="shared" si="2308"/>
        <v>0</v>
      </c>
      <c r="AN3149" s="16">
        <f t="shared" si="2345"/>
        <v>0</v>
      </c>
      <c r="AO3149" s="23">
        <f t="shared" si="2346"/>
        <v>0</v>
      </c>
      <c r="AP3149" s="22">
        <f t="shared" si="2347"/>
        <v>0</v>
      </c>
      <c r="AQ3149" s="30">
        <f t="shared" si="2330"/>
        <v>23341010674.945568</v>
      </c>
      <c r="AR3149" s="28">
        <f t="shared" si="2331"/>
        <v>11485387548.66144</v>
      </c>
      <c r="AS3149" s="25">
        <f t="shared" si="2332"/>
        <v>200337590.02425668</v>
      </c>
      <c r="AT3149" s="32">
        <f t="shared" si="2333"/>
        <v>0</v>
      </c>
      <c r="AU3149" s="23">
        <f t="shared" si="2334"/>
        <v>0</v>
      </c>
      <c r="AV3149" s="22">
        <f t="shared" si="2335"/>
        <v>3389948623.0580988</v>
      </c>
      <c r="AW3149" s="31">
        <f t="shared" si="2348"/>
        <v>15530684373.188206</v>
      </c>
      <c r="AX3149"/>
      <c r="AY3149"/>
      <c r="AZ3149"/>
      <c r="BA3149"/>
    </row>
    <row r="3150" spans="1:53" x14ac:dyDescent="0.25">
      <c r="A3150" s="21">
        <f t="shared" si="2309"/>
        <v>867</v>
      </c>
      <c r="B3150" s="21" t="s">
        <v>28</v>
      </c>
      <c r="C3150" s="27">
        <f t="shared" si="2313"/>
        <v>0</v>
      </c>
      <c r="D3150" s="27">
        <f t="shared" si="2336"/>
        <v>0</v>
      </c>
      <c r="E3150" s="27" t="b">
        <f t="shared" si="2312"/>
        <v>1</v>
      </c>
      <c r="F3150" s="29">
        <f t="shared" si="2314"/>
        <v>0</v>
      </c>
      <c r="G3150" s="27">
        <f t="shared" si="2337"/>
        <v>0</v>
      </c>
      <c r="H3150" s="22">
        <f t="shared" si="2315"/>
        <v>34357583230.492504</v>
      </c>
      <c r="I3150" s="23">
        <f t="shared" si="2316"/>
        <v>132580106.5049091</v>
      </c>
      <c r="J3150" s="23">
        <f t="shared" si="2317"/>
        <v>1086</v>
      </c>
      <c r="K3150" s="19">
        <f t="shared" si="2338"/>
        <v>225.0831931027827</v>
      </c>
      <c r="L3150" s="16">
        <f t="shared" si="2318"/>
        <v>236.98887995538274</v>
      </c>
      <c r="M3150" s="23">
        <f>M3149-IF($B3150="B",(Percent_Rent_In_Elsies*2.49%/12 * H3149)/K3149,0)+IF($B3150="D",N3150,0)+IF(B3150="D",AK3149)+IF(B3150="C",F3149*90%)-(Y3150-Y3149)-IF($B3150="A",Q3149/K3149) + IF($B3150="A",Q3149/K3149)</f>
        <v>-54097310.343171358</v>
      </c>
      <c r="N3150" s="23">
        <f t="shared" si="2319"/>
        <v>0</v>
      </c>
      <c r="O3150" s="22">
        <f t="shared" si="2320"/>
        <v>0</v>
      </c>
      <c r="P3150" s="22">
        <f t="shared" si="2304"/>
        <v>24416357.252796069</v>
      </c>
      <c r="Q3150" s="22">
        <f t="shared" si="2305"/>
        <v>0</v>
      </c>
      <c r="R3150" s="22">
        <f t="shared" si="2321"/>
        <v>420063559.87418044</v>
      </c>
      <c r="S3150" s="16">
        <f t="shared" si="2311"/>
        <v>0</v>
      </c>
      <c r="T3150" s="15">
        <f t="shared" si="2322"/>
        <v>0</v>
      </c>
      <c r="U3150" s="23">
        <f t="shared" si="2339"/>
        <v>1866259.1110583784</v>
      </c>
      <c r="V3150" s="23">
        <f t="shared" si="2340"/>
        <v>0</v>
      </c>
      <c r="W3150" s="23">
        <f t="shared" si="2306"/>
        <v>0</v>
      </c>
      <c r="X3150" s="23">
        <f t="shared" si="2341"/>
        <v>40851552.224378116</v>
      </c>
      <c r="Y3150" s="23">
        <f t="shared" si="2323"/>
        <v>13825559.361691331</v>
      </c>
      <c r="Z3150" s="3">
        <f t="shared" si="2324"/>
        <v>7763.1410609749519</v>
      </c>
      <c r="AA3150" s="23">
        <f t="shared" si="2325"/>
        <v>67601400.214967236</v>
      </c>
      <c r="AB3150" s="26">
        <f t="shared" si="2342"/>
        <v>70086276.274228603</v>
      </c>
      <c r="AC3150" s="23">
        <f t="shared" si="2343"/>
        <v>74889487.274228647</v>
      </c>
      <c r="AD3150" s="23">
        <f t="shared" si="2349"/>
        <v>4803211</v>
      </c>
      <c r="AE3150" s="24">
        <f t="shared" si="2310"/>
        <v>70086276.274228647</v>
      </c>
      <c r="AF3150" s="3">
        <f t="shared" si="2344"/>
        <v>0</v>
      </c>
      <c r="AG3150" s="2">
        <f t="shared" si="2326"/>
        <v>931576927.31699419</v>
      </c>
      <c r="AH3150" s="2">
        <f t="shared" si="2327"/>
        <v>196.08736578362686</v>
      </c>
      <c r="AI3150" s="23">
        <f t="shared" si="2350"/>
        <v>10868527870.431398</v>
      </c>
      <c r="AJ3150" s="23">
        <f t="shared" si="2328"/>
        <v>6219.922423797766</v>
      </c>
      <c r="AK3150" s="23">
        <f t="shared" si="2329"/>
        <v>0</v>
      </c>
      <c r="AL3150" s="23">
        <f t="shared" si="2307"/>
        <v>0</v>
      </c>
      <c r="AM3150" s="23">
        <f t="shared" si="2308"/>
        <v>0</v>
      </c>
      <c r="AN3150" s="16">
        <f t="shared" si="2345"/>
        <v>0</v>
      </c>
      <c r="AO3150" s="23">
        <f t="shared" si="2346"/>
        <v>0</v>
      </c>
      <c r="AP3150" s="22">
        <f t="shared" si="2347"/>
        <v>0</v>
      </c>
      <c r="AQ3150" s="30">
        <f t="shared" si="2330"/>
        <v>23341010674.945568</v>
      </c>
      <c r="AR3150" s="28">
        <f t="shared" si="2331"/>
        <v>11485387548.66144</v>
      </c>
      <c r="AS3150" s="25">
        <f t="shared" si="2332"/>
        <v>200337590.02425668</v>
      </c>
      <c r="AT3150" s="32">
        <f t="shared" si="2333"/>
        <v>15526.282121949904</v>
      </c>
      <c r="AU3150" s="23">
        <f t="shared" si="2334"/>
        <v>15526.282121949904</v>
      </c>
      <c r="AV3150" s="22">
        <f t="shared" si="2335"/>
        <v>3400479317.3755341</v>
      </c>
      <c r="AW3150" s="31">
        <f t="shared" si="2348"/>
        <v>15530684373.188206</v>
      </c>
    </row>
    <row r="3151" spans="1:53" x14ac:dyDescent="0.25">
      <c r="A3151">
        <f t="shared" si="2309"/>
        <v>868</v>
      </c>
      <c r="B3151" t="s">
        <v>6</v>
      </c>
      <c r="C3151" s="27">
        <f t="shared" si="2313"/>
        <v>0</v>
      </c>
      <c r="D3151" s="27">
        <f t="shared" si="2336"/>
        <v>0</v>
      </c>
      <c r="E3151" s="27" t="b">
        <f t="shared" si="2312"/>
        <v>1</v>
      </c>
      <c r="F3151" s="29">
        <f t="shared" si="2314"/>
        <v>0</v>
      </c>
      <c r="G3151" s="27">
        <f t="shared" si="2337"/>
        <v>0</v>
      </c>
      <c r="H3151" s="22">
        <f t="shared" si="2315"/>
        <v>34414845869.209991</v>
      </c>
      <c r="I3151" s="23">
        <f t="shared" si="2316"/>
        <v>132580106.5049091</v>
      </c>
      <c r="J3151" s="23">
        <f t="shared" si="2317"/>
        <v>1086</v>
      </c>
      <c r="K3151" s="19">
        <f t="shared" si="2338"/>
        <v>225.0831931027827</v>
      </c>
      <c r="L3151" s="16">
        <f t="shared" si="2318"/>
        <v>237.38386142197507</v>
      </c>
      <c r="M3151" s="23">
        <f>M3150-IF($B3151="B",(Percent_Rent_In_Elsies*2.49%/12 * H3150)/K3150,0)+IF($B3151="D",N3151,0)+IF(B3151="D",AK3150)+IF(B3151="C",F3150*90%)-(Y3151-Y3150)-IF($B3151="A",Q3150/K3150) + IF($B3151="A",Q3150/K3150)</f>
        <v>-54097310.343171358</v>
      </c>
      <c r="N3151" s="23">
        <f t="shared" si="2319"/>
        <v>0</v>
      </c>
      <c r="O3151" s="22">
        <f t="shared" si="2320"/>
        <v>0</v>
      </c>
      <c r="P3151" s="22">
        <f t="shared" ref="P3151:P3214" si="2351">IF(AG3151 &gt; Retail_Freeze_Above, O3150,0)</f>
        <v>0</v>
      </c>
      <c r="Q3151" s="22">
        <f t="shared" ref="Q3151:Q3214" si="2352">IF(AG3151&lt;=Retail_Freeze_Above,O3150,0)</f>
        <v>0</v>
      </c>
      <c r="R3151" s="22">
        <f t="shared" si="2321"/>
        <v>420063559.87418044</v>
      </c>
      <c r="S3151" s="16">
        <f t="shared" si="2311"/>
        <v>0</v>
      </c>
      <c r="T3151" s="15">
        <f t="shared" si="2322"/>
        <v>0</v>
      </c>
      <c r="U3151" s="23">
        <f t="shared" si="2339"/>
        <v>1866259.1110583784</v>
      </c>
      <c r="V3151" s="23">
        <f t="shared" si="2340"/>
        <v>0</v>
      </c>
      <c r="W3151" s="23">
        <f t="shared" ref="W3151:W3214" si="2353">IF($B3151="E",0,W3150+IF(B3151="D",V3150,0)+IF($B3151="A",G3151))-IF($B3151="D",N3151)+IF($B3151="A",Q3150/K3150)</f>
        <v>0</v>
      </c>
      <c r="X3151" s="23">
        <f t="shared" si="2341"/>
        <v>40890367.929682992</v>
      </c>
      <c r="Y3151" s="23">
        <f t="shared" si="2323"/>
        <v>13825559.361691331</v>
      </c>
      <c r="Z3151" s="3">
        <f t="shared" si="2324"/>
        <v>0</v>
      </c>
      <c r="AA3151" s="23">
        <f t="shared" si="2325"/>
        <v>67601400.214967236</v>
      </c>
      <c r="AB3151" s="26">
        <f t="shared" si="2342"/>
        <v>70086276.274228573</v>
      </c>
      <c r="AC3151" s="23">
        <f t="shared" si="2343"/>
        <v>74889487.274228647</v>
      </c>
      <c r="AD3151" s="23">
        <f t="shared" si="2349"/>
        <v>4803211</v>
      </c>
      <c r="AE3151" s="24">
        <f t="shared" si="2310"/>
        <v>70086276.274228647</v>
      </c>
      <c r="AF3151" s="3">
        <f t="shared" si="2344"/>
        <v>0</v>
      </c>
      <c r="AG3151" s="2">
        <f t="shared" si="2326"/>
        <v>0</v>
      </c>
      <c r="AH3151" s="2">
        <f t="shared" si="2327"/>
        <v>196.41417805993294</v>
      </c>
      <c r="AI3151" s="23">
        <f t="shared" si="2350"/>
        <v>10868527870.431398</v>
      </c>
      <c r="AJ3151" s="23">
        <f t="shared" si="2328"/>
        <v>6219.922423797766</v>
      </c>
      <c r="AK3151" s="23">
        <f t="shared" si="2329"/>
        <v>0</v>
      </c>
      <c r="AL3151" s="23">
        <f t="shared" si="2307"/>
        <v>0</v>
      </c>
      <c r="AM3151" s="23">
        <f t="shared" si="2308"/>
        <v>0</v>
      </c>
      <c r="AN3151" s="16">
        <f t="shared" si="2345"/>
        <v>0</v>
      </c>
      <c r="AO3151" s="23">
        <f t="shared" si="2346"/>
        <v>0</v>
      </c>
      <c r="AP3151" s="22">
        <f t="shared" si="2347"/>
        <v>0</v>
      </c>
      <c r="AQ3151" s="30">
        <f t="shared" si="2330"/>
        <v>23341010674.945568</v>
      </c>
      <c r="AR3151" s="28">
        <f t="shared" si="2331"/>
        <v>11485387548.66144</v>
      </c>
      <c r="AS3151" s="25">
        <f t="shared" si="2332"/>
        <v>200337590.02425668</v>
      </c>
      <c r="AT3151" s="32">
        <f t="shared" si="2333"/>
        <v>0</v>
      </c>
      <c r="AU3151" s="23">
        <f t="shared" si="2334"/>
        <v>0</v>
      </c>
      <c r="AV3151" s="22">
        <f t="shared" si="2335"/>
        <v>3400479317.3755341</v>
      </c>
      <c r="AW3151" s="31">
        <f t="shared" si="2348"/>
        <v>15506268015.93541</v>
      </c>
    </row>
    <row r="3152" spans="1:53" x14ac:dyDescent="0.25">
      <c r="A3152">
        <f t="shared" si="2309"/>
        <v>868</v>
      </c>
      <c r="B3152" t="s">
        <v>7</v>
      </c>
      <c r="C3152" s="27">
        <f t="shared" si="2313"/>
        <v>0</v>
      </c>
      <c r="D3152" s="27">
        <f t="shared" si="2336"/>
        <v>0</v>
      </c>
      <c r="E3152" s="27" t="b">
        <f t="shared" si="2312"/>
        <v>1</v>
      </c>
      <c r="F3152" s="29">
        <f t="shared" si="2314"/>
        <v>0</v>
      </c>
      <c r="G3152" s="27">
        <f t="shared" si="2337"/>
        <v>0</v>
      </c>
      <c r="H3152" s="22">
        <f t="shared" si="2315"/>
        <v>34414845869.209991</v>
      </c>
      <c r="I3152" s="23">
        <f t="shared" si="2316"/>
        <v>132580106.5049091</v>
      </c>
      <c r="J3152" s="23">
        <f t="shared" si="2317"/>
        <v>1086</v>
      </c>
      <c r="K3152" s="19">
        <f t="shared" si="2338"/>
        <v>225.0831931027827</v>
      </c>
      <c r="L3152" s="16">
        <f t="shared" si="2318"/>
        <v>237.38386142197507</v>
      </c>
      <c r="M3152" s="23">
        <f>M3151-IF($B3152="B",(Percent_Rent_In_Elsies*2.49%/12 * H3151)/K3151,0)+IF($B3152="D",N3152,0)+IF(B3152="D",AK3151)+IF(B3152="C",F3151*90%)-(Y3152-Y3151)-IF($B3152="A",Q3151/K3151) + IF($B3152="A",Q3151/K3151)</f>
        <v>-54255942.367611319</v>
      </c>
      <c r="N3152" s="23">
        <f t="shared" si="2319"/>
        <v>0</v>
      </c>
      <c r="O3152" s="22">
        <f t="shared" si="2320"/>
        <v>0</v>
      </c>
      <c r="P3152" s="22">
        <f t="shared" si="2351"/>
        <v>0</v>
      </c>
      <c r="Q3152" s="22">
        <f t="shared" si="2352"/>
        <v>0</v>
      </c>
      <c r="R3152" s="22">
        <f t="shared" si="2321"/>
        <v>385058263.21799874</v>
      </c>
      <c r="S3152" s="16">
        <f t="shared" si="2311"/>
        <v>35005296.656181701</v>
      </c>
      <c r="T3152" s="15">
        <f t="shared" si="2322"/>
        <v>0</v>
      </c>
      <c r="U3152" s="23">
        <f t="shared" si="2339"/>
        <v>1710737.5184701802</v>
      </c>
      <c r="V3152" s="23">
        <f t="shared" si="2340"/>
        <v>155521.5925881982</v>
      </c>
      <c r="W3152" s="23">
        <f t="shared" si="2353"/>
        <v>0</v>
      </c>
      <c r="X3152" s="23">
        <f t="shared" si="2341"/>
        <v>40890367.929682992</v>
      </c>
      <c r="Y3152" s="23">
        <f t="shared" si="2323"/>
        <v>13825559.361691331</v>
      </c>
      <c r="Z3152" s="3">
        <f t="shared" si="2324"/>
        <v>0</v>
      </c>
      <c r="AA3152" s="23">
        <f t="shared" si="2325"/>
        <v>67601400.214967236</v>
      </c>
      <c r="AB3152" s="26">
        <f t="shared" si="2342"/>
        <v>70086276.274228573</v>
      </c>
      <c r="AC3152" s="23">
        <f t="shared" si="2343"/>
        <v>74889487.274228647</v>
      </c>
      <c r="AD3152" s="23">
        <f t="shared" si="2349"/>
        <v>4803211</v>
      </c>
      <c r="AE3152" s="24">
        <f t="shared" si="2310"/>
        <v>70086276.274228647</v>
      </c>
      <c r="AF3152" s="3">
        <f t="shared" si="2344"/>
        <v>0</v>
      </c>
      <c r="AG3152" s="2">
        <f t="shared" si="2326"/>
        <v>0</v>
      </c>
      <c r="AH3152" s="2">
        <f t="shared" si="2327"/>
        <v>196.41417805993294</v>
      </c>
      <c r="AI3152" s="23">
        <f t="shared" si="2350"/>
        <v>10868527870.431398</v>
      </c>
      <c r="AJ3152" s="23">
        <f t="shared" si="2328"/>
        <v>6219.922423797766</v>
      </c>
      <c r="AK3152" s="23">
        <f t="shared" si="2329"/>
        <v>0</v>
      </c>
      <c r="AL3152" s="23">
        <f t="shared" ref="AL3152:AL3215" si="2354">IF($B3152="B",AI3152-AI3147,0)</f>
        <v>8514277.6916255951</v>
      </c>
      <c r="AM3152" s="23">
        <f t="shared" si="2308"/>
        <v>7943722010.4874668</v>
      </c>
      <c r="AN3152" s="16">
        <f t="shared" si="2345"/>
        <v>0</v>
      </c>
      <c r="AO3152" s="23">
        <f t="shared" si="2346"/>
        <v>158632.02443996223</v>
      </c>
      <c r="AP3152" s="22">
        <f t="shared" si="2347"/>
        <v>35705402.589305371</v>
      </c>
      <c r="AQ3152" s="30">
        <f t="shared" si="2330"/>
        <v>23412117984.202171</v>
      </c>
      <c r="AR3152" s="28">
        <f t="shared" si="2331"/>
        <v>11520789455.328735</v>
      </c>
      <c r="AS3152" s="25">
        <f t="shared" si="2332"/>
        <v>200337590.02425668</v>
      </c>
      <c r="AT3152" s="32">
        <f t="shared" si="2333"/>
        <v>0</v>
      </c>
      <c r="AU3152" s="23">
        <f t="shared" si="2334"/>
        <v>0</v>
      </c>
      <c r="AV3152" s="22">
        <f t="shared" si="2335"/>
        <v>3400479317.3755341</v>
      </c>
      <c r="AW3152" s="31">
        <f t="shared" si="2348"/>
        <v>15577375325.192011</v>
      </c>
    </row>
    <row r="3153" spans="1:53" x14ac:dyDescent="0.25">
      <c r="A3153">
        <f t="shared" si="2309"/>
        <v>868</v>
      </c>
      <c r="B3153" t="s">
        <v>8</v>
      </c>
      <c r="C3153" s="27">
        <f t="shared" si="2313"/>
        <v>0</v>
      </c>
      <c r="D3153" s="27">
        <f t="shared" si="2336"/>
        <v>0</v>
      </c>
      <c r="E3153" s="27" t="b">
        <f t="shared" si="2312"/>
        <v>1</v>
      </c>
      <c r="F3153" s="29">
        <f t="shared" si="2314"/>
        <v>0</v>
      </c>
      <c r="G3153" s="27">
        <f t="shared" si="2337"/>
        <v>0</v>
      </c>
      <c r="H3153" s="22">
        <f t="shared" si="2315"/>
        <v>34414845869.209991</v>
      </c>
      <c r="I3153" s="23">
        <f t="shared" si="2316"/>
        <v>132580106.5049091</v>
      </c>
      <c r="J3153" s="23">
        <f t="shared" si="2317"/>
        <v>1086</v>
      </c>
      <c r="K3153" s="19">
        <f t="shared" si="2338"/>
        <v>225.0831931027827</v>
      </c>
      <c r="L3153" s="16">
        <f t="shared" si="2318"/>
        <v>237.38386142197507</v>
      </c>
      <c r="M3153" s="23">
        <f>M3152-IF($B3153="B",(Percent_Rent_In_Elsies*2.49%/12 * H3152)/K3152,0)+IF($B3153="D",N3153,0)+IF(B3153="D",AK3152)+IF(B3153="C",F3152*90%)-(Y3153-Y3152)-IF($B3153="A",Q3152/K3152) + IF($B3153="A",Q3152/K3152)</f>
        <v>-54255942.367611319</v>
      </c>
      <c r="N3153" s="23">
        <f t="shared" si="2319"/>
        <v>0</v>
      </c>
      <c r="O3153" s="22">
        <f t="shared" si="2320"/>
        <v>0</v>
      </c>
      <c r="P3153" s="22">
        <f t="shared" si="2351"/>
        <v>0</v>
      </c>
      <c r="Q3153" s="22">
        <f t="shared" si="2352"/>
        <v>0</v>
      </c>
      <c r="R3153" s="22">
        <f t="shared" si="2321"/>
        <v>420763665.80730414</v>
      </c>
      <c r="S3153" s="16">
        <f t="shared" si="2311"/>
        <v>35005296.656181701</v>
      </c>
      <c r="T3153" s="15">
        <f t="shared" si="2322"/>
        <v>0</v>
      </c>
      <c r="U3153" s="23">
        <f t="shared" si="2339"/>
        <v>1869369.5429101423</v>
      </c>
      <c r="V3153" s="23">
        <f t="shared" si="2340"/>
        <v>155521.5925881982</v>
      </c>
      <c r="W3153" s="23">
        <f t="shared" si="2353"/>
        <v>0</v>
      </c>
      <c r="X3153" s="23">
        <f t="shared" si="2341"/>
        <v>40890367.929682992</v>
      </c>
      <c r="Y3153" s="23">
        <f t="shared" si="2323"/>
        <v>13825559.361691331</v>
      </c>
      <c r="Z3153" s="3">
        <f t="shared" si="2324"/>
        <v>0</v>
      </c>
      <c r="AA3153" s="23">
        <f t="shared" si="2325"/>
        <v>67601400.214967236</v>
      </c>
      <c r="AB3153" s="26">
        <f t="shared" si="2342"/>
        <v>70086276.274228573</v>
      </c>
      <c r="AC3153" s="23">
        <f t="shared" si="2343"/>
        <v>74889487.274228647</v>
      </c>
      <c r="AD3153" s="23">
        <f t="shared" si="2349"/>
        <v>4803211</v>
      </c>
      <c r="AE3153" s="24">
        <f t="shared" si="2310"/>
        <v>70086276.274228647</v>
      </c>
      <c r="AF3153" s="3">
        <f t="shared" si="2344"/>
        <v>1E-4</v>
      </c>
      <c r="AG3153" s="2">
        <f t="shared" si="2326"/>
        <v>0</v>
      </c>
      <c r="AH3153" s="2">
        <f t="shared" si="2327"/>
        <v>196.41417805993294</v>
      </c>
      <c r="AI3153" s="23">
        <f t="shared" si="2350"/>
        <v>10868527870.431398</v>
      </c>
      <c r="AJ3153" s="23">
        <f t="shared" si="2328"/>
        <v>6219.922423797766</v>
      </c>
      <c r="AK3153" s="23">
        <f t="shared" si="2329"/>
        <v>63520.615359620722</v>
      </c>
      <c r="AL3153" s="23">
        <f t="shared" si="2354"/>
        <v>0</v>
      </c>
      <c r="AM3153" s="23">
        <f t="shared" ref="AM3153:AM3216" si="2355">IF($B3153="B",50%*AL3153*30%*AJ3153,0)</f>
        <v>0</v>
      </c>
      <c r="AN3153" s="16">
        <f t="shared" si="2345"/>
        <v>0</v>
      </c>
      <c r="AO3153" s="23">
        <f t="shared" si="2346"/>
        <v>0</v>
      </c>
      <c r="AP3153" s="22">
        <f t="shared" si="2347"/>
        <v>0</v>
      </c>
      <c r="AQ3153" s="30">
        <f t="shared" si="2330"/>
        <v>23412117984.202171</v>
      </c>
      <c r="AR3153" s="28">
        <f t="shared" si="2331"/>
        <v>11520789455.328735</v>
      </c>
      <c r="AS3153" s="25">
        <f t="shared" si="2332"/>
        <v>200337590.02425668</v>
      </c>
      <c r="AT3153" s="32">
        <f t="shared" si="2333"/>
        <v>0</v>
      </c>
      <c r="AU3153" s="23">
        <f t="shared" si="2334"/>
        <v>0</v>
      </c>
      <c r="AV3153" s="22">
        <f t="shared" si="2335"/>
        <v>3400479317.3755341</v>
      </c>
      <c r="AW3153" s="31">
        <f t="shared" si="2348"/>
        <v>15577375325.192011</v>
      </c>
    </row>
    <row r="3154" spans="1:53" x14ac:dyDescent="0.25">
      <c r="A3154" s="21">
        <f t="shared" si="2309"/>
        <v>868</v>
      </c>
      <c r="B3154" s="21" t="s">
        <v>9</v>
      </c>
      <c r="C3154" s="27">
        <f t="shared" si="2313"/>
        <v>0</v>
      </c>
      <c r="D3154" s="27">
        <f t="shared" si="2336"/>
        <v>0</v>
      </c>
      <c r="E3154" s="27" t="b">
        <f t="shared" si="2312"/>
        <v>1</v>
      </c>
      <c r="F3154" s="29">
        <f t="shared" si="2314"/>
        <v>0</v>
      </c>
      <c r="G3154" s="27">
        <f t="shared" si="2337"/>
        <v>0</v>
      </c>
      <c r="H3154" s="22">
        <f t="shared" si="2315"/>
        <v>34414845869.209991</v>
      </c>
      <c r="I3154" s="23">
        <f t="shared" si="2316"/>
        <v>132580106.5049091</v>
      </c>
      <c r="J3154" s="23">
        <f t="shared" si="2317"/>
        <v>1086</v>
      </c>
      <c r="K3154" s="19">
        <f t="shared" si="2338"/>
        <v>225.0831931027827</v>
      </c>
      <c r="L3154" s="16">
        <f t="shared" si="2318"/>
        <v>237.38386142197507</v>
      </c>
      <c r="M3154" s="23">
        <f>M3153-IF($B3154="B",(Percent_Rent_In_Elsies*2.49%/12 * H3153)/K3153,0)+IF($B3154="D",N3154,0)+IF(B3154="D",AK3153)+IF(B3154="C",F3153*90%)-(Y3154-Y3153)-IF($B3154="A",Q3153/K3153) + IF($B3154="A",Q3153/K3153)</f>
        <v>-54192421.7522517</v>
      </c>
      <c r="N3154" s="23">
        <f t="shared" si="2319"/>
        <v>0</v>
      </c>
      <c r="O3154" s="22">
        <f t="shared" si="2320"/>
        <v>24457051.18155073</v>
      </c>
      <c r="P3154" s="22">
        <f t="shared" si="2351"/>
        <v>0</v>
      </c>
      <c r="Q3154" s="22">
        <f t="shared" si="2352"/>
        <v>0</v>
      </c>
      <c r="R3154" s="22">
        <f t="shared" si="2321"/>
        <v>420763665.80730414</v>
      </c>
      <c r="S3154" s="16">
        <f t="shared" si="2311"/>
        <v>0</v>
      </c>
      <c r="T3154" s="15">
        <f t="shared" si="2322"/>
        <v>10548245.474630971</v>
      </c>
      <c r="U3154" s="23">
        <f t="shared" si="2339"/>
        <v>1869369.5429101423</v>
      </c>
      <c r="V3154" s="23">
        <f t="shared" si="2340"/>
        <v>0</v>
      </c>
      <c r="W3154" s="23">
        <f t="shared" si="2353"/>
        <v>155521.5925881982</v>
      </c>
      <c r="X3154" s="23">
        <f t="shared" si="2341"/>
        <v>40890367.929682992</v>
      </c>
      <c r="Y3154" s="23">
        <f t="shared" si="2323"/>
        <v>13825559.361691331</v>
      </c>
      <c r="Z3154" s="3">
        <f t="shared" si="2324"/>
        <v>0</v>
      </c>
      <c r="AA3154" s="23">
        <f t="shared" si="2325"/>
        <v>67537879.599607617</v>
      </c>
      <c r="AB3154" s="26">
        <f t="shared" si="2342"/>
        <v>70086276.274228588</v>
      </c>
      <c r="AC3154" s="23">
        <f t="shared" si="2343"/>
        <v>74889487.274228647</v>
      </c>
      <c r="AD3154" s="23">
        <f t="shared" si="2349"/>
        <v>4803211</v>
      </c>
      <c r="AE3154" s="24">
        <f t="shared" si="2310"/>
        <v>70086276.274228647</v>
      </c>
      <c r="AF3154" s="3">
        <f t="shared" si="2344"/>
        <v>0</v>
      </c>
      <c r="AG3154" s="2">
        <f t="shared" si="2326"/>
        <v>0</v>
      </c>
      <c r="AH3154" s="2">
        <f t="shared" si="2327"/>
        <v>196.41417805993294</v>
      </c>
      <c r="AI3154" s="23">
        <f t="shared" si="2350"/>
        <v>10858315425.479258</v>
      </c>
      <c r="AJ3154" s="23">
        <f t="shared" si="2328"/>
        <v>6219.922423797766</v>
      </c>
      <c r="AK3154" s="23">
        <f t="shared" si="2329"/>
        <v>0</v>
      </c>
      <c r="AL3154" s="23">
        <f t="shared" si="2354"/>
        <v>0</v>
      </c>
      <c r="AM3154" s="23">
        <f t="shared" si="2355"/>
        <v>0</v>
      </c>
      <c r="AN3154" s="16">
        <f t="shared" si="2345"/>
        <v>0</v>
      </c>
      <c r="AO3154" s="23">
        <f t="shared" si="2346"/>
        <v>0</v>
      </c>
      <c r="AP3154" s="22">
        <f t="shared" si="2347"/>
        <v>0</v>
      </c>
      <c r="AQ3154" s="30">
        <f t="shared" si="2330"/>
        <v>23412117984.202171</v>
      </c>
      <c r="AR3154" s="28">
        <f t="shared" si="2331"/>
        <v>11520789455.328735</v>
      </c>
      <c r="AS3154" s="25">
        <f t="shared" si="2332"/>
        <v>200337590.02425668</v>
      </c>
      <c r="AT3154" s="32">
        <f t="shared" si="2333"/>
        <v>0</v>
      </c>
      <c r="AU3154" s="23">
        <f t="shared" si="2334"/>
        <v>0</v>
      </c>
      <c r="AV3154" s="22">
        <f t="shared" si="2335"/>
        <v>3400479317.3755341</v>
      </c>
      <c r="AW3154" s="31">
        <f t="shared" si="2348"/>
        <v>15577375325.192011</v>
      </c>
      <c r="AX3154" s="21"/>
      <c r="AY3154" s="21"/>
      <c r="AZ3154" s="21"/>
      <c r="BA3154" s="21"/>
    </row>
    <row r="3155" spans="1:53" x14ac:dyDescent="0.25">
      <c r="A3155" s="21">
        <f t="shared" si="2309"/>
        <v>868</v>
      </c>
      <c r="B3155" s="21" t="s">
        <v>28</v>
      </c>
      <c r="C3155" s="27">
        <f t="shared" si="2313"/>
        <v>0</v>
      </c>
      <c r="D3155" s="27">
        <f t="shared" si="2336"/>
        <v>0</v>
      </c>
      <c r="E3155" s="27" t="b">
        <f t="shared" si="2312"/>
        <v>1</v>
      </c>
      <c r="F3155" s="29">
        <f t="shared" si="2314"/>
        <v>0</v>
      </c>
      <c r="G3155" s="27">
        <f t="shared" si="2337"/>
        <v>0</v>
      </c>
      <c r="H3155" s="22">
        <f t="shared" si="2315"/>
        <v>34414845869.209991</v>
      </c>
      <c r="I3155" s="23">
        <f t="shared" si="2316"/>
        <v>132580106.5049091</v>
      </c>
      <c r="J3155" s="23">
        <f t="shared" si="2317"/>
        <v>1086</v>
      </c>
      <c r="K3155" s="19">
        <f t="shared" si="2338"/>
        <v>225.0831931027827</v>
      </c>
      <c r="L3155" s="16">
        <f t="shared" si="2318"/>
        <v>237.38386142197507</v>
      </c>
      <c r="M3155" s="23">
        <f>M3154-IF($B3155="B",(Percent_Rent_In_Elsies*2.49%/12 * H3154)/K3154,0)+IF($B3155="D",N3155,0)+IF(B3155="D",AK3154)+IF(B3155="C",F3154*90%)-(Y3155-Y3154)-IF($B3155="A",Q3154/K3154) + IF($B3155="A",Q3154/K3154)</f>
        <v>-54192421.7522517</v>
      </c>
      <c r="N3155" s="23">
        <f t="shared" si="2319"/>
        <v>0</v>
      </c>
      <c r="O3155" s="22">
        <f t="shared" si="2320"/>
        <v>0</v>
      </c>
      <c r="P3155" s="22">
        <f t="shared" si="2351"/>
        <v>24457051.18155073</v>
      </c>
      <c r="Q3155" s="22">
        <f t="shared" si="2352"/>
        <v>0</v>
      </c>
      <c r="R3155" s="22">
        <f t="shared" si="2321"/>
        <v>420763665.80730414</v>
      </c>
      <c r="S3155" s="16">
        <f t="shared" si="2311"/>
        <v>0</v>
      </c>
      <c r="T3155" s="15">
        <f t="shared" si="2322"/>
        <v>0</v>
      </c>
      <c r="U3155" s="23">
        <f t="shared" si="2339"/>
        <v>1869369.5429101423</v>
      </c>
      <c r="V3155" s="23">
        <f t="shared" si="2340"/>
        <v>0</v>
      </c>
      <c r="W3155" s="23">
        <f t="shared" si="2353"/>
        <v>0</v>
      </c>
      <c r="X3155" s="23">
        <f t="shared" si="2341"/>
        <v>40890367.929682992</v>
      </c>
      <c r="Y3155" s="23">
        <f t="shared" si="2323"/>
        <v>13825559.361691331</v>
      </c>
      <c r="Z3155" s="3">
        <f t="shared" si="2324"/>
        <v>7776.0796294099109</v>
      </c>
      <c r="AA3155" s="23">
        <f t="shared" si="2325"/>
        <v>67654520.794048771</v>
      </c>
      <c r="AB3155" s="26">
        <f t="shared" si="2342"/>
        <v>70086276.274228573</v>
      </c>
      <c r="AC3155" s="23">
        <f t="shared" si="2343"/>
        <v>74889487.274228647</v>
      </c>
      <c r="AD3155" s="23">
        <f t="shared" si="2349"/>
        <v>4803211</v>
      </c>
      <c r="AE3155" s="24">
        <f t="shared" si="2310"/>
        <v>70086276.274228647</v>
      </c>
      <c r="AF3155" s="3">
        <f t="shared" si="2344"/>
        <v>0</v>
      </c>
      <c r="AG3155" s="2">
        <f t="shared" si="2326"/>
        <v>933129555.52918935</v>
      </c>
      <c r="AH3155" s="2">
        <f t="shared" si="2327"/>
        <v>196.41417805993294</v>
      </c>
      <c r="AI3155" s="23">
        <f t="shared" si="2350"/>
        <v>10877068262.973642</v>
      </c>
      <c r="AJ3155" s="23">
        <f t="shared" si="2328"/>
        <v>6219.922423797766</v>
      </c>
      <c r="AK3155" s="23">
        <f t="shared" si="2329"/>
        <v>0</v>
      </c>
      <c r="AL3155" s="23">
        <f t="shared" si="2354"/>
        <v>0</v>
      </c>
      <c r="AM3155" s="23">
        <f t="shared" si="2355"/>
        <v>0</v>
      </c>
      <c r="AN3155" s="16">
        <f t="shared" si="2345"/>
        <v>0</v>
      </c>
      <c r="AO3155" s="23">
        <f t="shared" si="2346"/>
        <v>0</v>
      </c>
      <c r="AP3155" s="22">
        <f t="shared" si="2347"/>
        <v>0</v>
      </c>
      <c r="AQ3155" s="30">
        <f t="shared" si="2330"/>
        <v>23412117984.202171</v>
      </c>
      <c r="AR3155" s="28">
        <f t="shared" si="2331"/>
        <v>11520789455.328735</v>
      </c>
      <c r="AS3155" s="25">
        <f t="shared" si="2332"/>
        <v>200337590.02425668</v>
      </c>
      <c r="AT3155" s="32">
        <f t="shared" si="2333"/>
        <v>15552.159258819822</v>
      </c>
      <c r="AU3155" s="23">
        <f t="shared" si="2334"/>
        <v>15552.159258819822</v>
      </c>
      <c r="AV3155" s="22">
        <f t="shared" si="2335"/>
        <v>3411027562.8501649</v>
      </c>
      <c r="AW3155" s="31">
        <f t="shared" si="2348"/>
        <v>15577375325.192011</v>
      </c>
      <c r="AX3155" s="21"/>
      <c r="AY3155" s="21"/>
      <c r="AZ3155" s="21"/>
      <c r="BA3155" s="21"/>
    </row>
    <row r="3156" spans="1:53" x14ac:dyDescent="0.25">
      <c r="A3156">
        <f t="shared" si="2309"/>
        <v>869</v>
      </c>
      <c r="B3156" t="s">
        <v>6</v>
      </c>
      <c r="C3156" s="27">
        <f t="shared" si="2313"/>
        <v>0</v>
      </c>
      <c r="D3156" s="27">
        <f t="shared" si="2336"/>
        <v>0</v>
      </c>
      <c r="E3156" s="27" t="b">
        <f t="shared" si="2312"/>
        <v>1</v>
      </c>
      <c r="F3156" s="29">
        <f t="shared" si="2314"/>
        <v>0</v>
      </c>
      <c r="G3156" s="27">
        <f t="shared" si="2337"/>
        <v>0</v>
      </c>
      <c r="H3156" s="22">
        <f t="shared" si="2315"/>
        <v>34472203945.658676</v>
      </c>
      <c r="I3156" s="23">
        <f t="shared" si="2316"/>
        <v>132580106.5049091</v>
      </c>
      <c r="J3156" s="23">
        <f t="shared" si="2317"/>
        <v>1086</v>
      </c>
      <c r="K3156" s="19">
        <f t="shared" si="2338"/>
        <v>225.0831931027827</v>
      </c>
      <c r="L3156" s="16">
        <f t="shared" si="2318"/>
        <v>237.77950119101169</v>
      </c>
      <c r="M3156" s="23">
        <f>M3155-IF($B3156="B",(Percent_Rent_In_Elsies*2.49%/12 * H3155)/K3155,0)+IF($B3156="D",N3156,0)+IF(B3156="D",AK3155)+IF(B3156="C",F3155*90%)-(Y3156-Y3155)-IF($B3156="A",Q3155/K3155) + IF($B3156="A",Q3155/K3155)</f>
        <v>-54192421.7522517</v>
      </c>
      <c r="N3156" s="23">
        <f t="shared" si="2319"/>
        <v>0</v>
      </c>
      <c r="O3156" s="22">
        <f t="shared" si="2320"/>
        <v>0</v>
      </c>
      <c r="P3156" s="22">
        <f t="shared" si="2351"/>
        <v>0</v>
      </c>
      <c r="Q3156" s="22">
        <f t="shared" si="2352"/>
        <v>0</v>
      </c>
      <c r="R3156" s="22">
        <f t="shared" si="2321"/>
        <v>420763665.80730414</v>
      </c>
      <c r="S3156" s="16">
        <f t="shared" si="2311"/>
        <v>0</v>
      </c>
      <c r="T3156" s="15">
        <f t="shared" si="2322"/>
        <v>0</v>
      </c>
      <c r="U3156" s="23">
        <f t="shared" si="2339"/>
        <v>1869369.5429101423</v>
      </c>
      <c r="V3156" s="23">
        <f t="shared" si="2340"/>
        <v>0</v>
      </c>
      <c r="W3156" s="23">
        <f t="shared" si="2353"/>
        <v>0</v>
      </c>
      <c r="X3156" s="23">
        <f t="shared" si="2341"/>
        <v>40929248.327830039</v>
      </c>
      <c r="Y3156" s="23">
        <f t="shared" si="2323"/>
        <v>13825559.361691331</v>
      </c>
      <c r="Z3156" s="3">
        <f t="shared" si="2324"/>
        <v>0</v>
      </c>
      <c r="AA3156" s="23">
        <f t="shared" si="2325"/>
        <v>67654520.794048771</v>
      </c>
      <c r="AB3156" s="26">
        <f t="shared" si="2342"/>
        <v>70086276.274228588</v>
      </c>
      <c r="AC3156" s="23">
        <f t="shared" si="2343"/>
        <v>74889487.274228647</v>
      </c>
      <c r="AD3156" s="23">
        <f t="shared" si="2349"/>
        <v>4803211</v>
      </c>
      <c r="AE3156" s="24">
        <f t="shared" si="2310"/>
        <v>70086276.274228647</v>
      </c>
      <c r="AF3156" s="3">
        <f t="shared" si="2344"/>
        <v>0</v>
      </c>
      <c r="AG3156" s="2">
        <f t="shared" si="2326"/>
        <v>0</v>
      </c>
      <c r="AH3156" s="2">
        <f t="shared" si="2327"/>
        <v>196.74153502336614</v>
      </c>
      <c r="AI3156" s="23">
        <f t="shared" si="2350"/>
        <v>10877068262.973642</v>
      </c>
      <c r="AJ3156" s="23">
        <f t="shared" si="2328"/>
        <v>6219.922423797766</v>
      </c>
      <c r="AK3156" s="23">
        <f t="shared" si="2329"/>
        <v>0</v>
      </c>
      <c r="AL3156" s="23">
        <f t="shared" si="2354"/>
        <v>0</v>
      </c>
      <c r="AM3156" s="23">
        <f t="shared" si="2355"/>
        <v>0</v>
      </c>
      <c r="AN3156" s="16">
        <f t="shared" si="2345"/>
        <v>0</v>
      </c>
      <c r="AO3156" s="23">
        <f t="shared" si="2346"/>
        <v>0</v>
      </c>
      <c r="AP3156" s="22">
        <f t="shared" si="2347"/>
        <v>0</v>
      </c>
      <c r="AQ3156" s="30">
        <f t="shared" si="2330"/>
        <v>23412117984.202171</v>
      </c>
      <c r="AR3156" s="28">
        <f t="shared" si="2331"/>
        <v>11520789455.328735</v>
      </c>
      <c r="AS3156" s="25">
        <f t="shared" si="2332"/>
        <v>200337590.02425668</v>
      </c>
      <c r="AT3156" s="32">
        <f t="shared" si="2333"/>
        <v>0</v>
      </c>
      <c r="AU3156" s="23">
        <f t="shared" si="2334"/>
        <v>0</v>
      </c>
      <c r="AV3156" s="22">
        <f t="shared" si="2335"/>
        <v>3411027562.8501649</v>
      </c>
      <c r="AW3156" s="31">
        <f t="shared" si="2348"/>
        <v>15552918274.01046</v>
      </c>
    </row>
    <row r="3157" spans="1:53" x14ac:dyDescent="0.25">
      <c r="A3157">
        <f t="shared" si="2309"/>
        <v>869</v>
      </c>
      <c r="B3157" t="s">
        <v>7</v>
      </c>
      <c r="C3157" s="27">
        <f t="shared" si="2313"/>
        <v>0</v>
      </c>
      <c r="D3157" s="27">
        <f t="shared" si="2336"/>
        <v>0</v>
      </c>
      <c r="E3157" s="27" t="b">
        <f t="shared" si="2312"/>
        <v>1</v>
      </c>
      <c r="F3157" s="29">
        <f t="shared" si="2314"/>
        <v>0</v>
      </c>
      <c r="G3157" s="27">
        <f t="shared" si="2337"/>
        <v>0</v>
      </c>
      <c r="H3157" s="22">
        <f t="shared" si="2315"/>
        <v>34472203945.658676</v>
      </c>
      <c r="I3157" s="23">
        <f t="shared" si="2316"/>
        <v>132580106.5049091</v>
      </c>
      <c r="J3157" s="23">
        <f t="shared" si="2317"/>
        <v>1086</v>
      </c>
      <c r="K3157" s="19">
        <f t="shared" si="2338"/>
        <v>225.0831931027827</v>
      </c>
      <c r="L3157" s="16">
        <f t="shared" si="2318"/>
        <v>237.77950119101169</v>
      </c>
      <c r="M3157" s="23">
        <f>M3156-IF($B3157="B",(Percent_Rent_In_Elsies*2.49%/12 * H3156)/K3156,0)+IF($B3157="D",N3157,0)+IF(B3157="D",AK3156)+IF(B3157="C",F3156*90%)-(Y3157-Y3156)-IF($B3157="A",Q3156/K3156) + IF($B3157="A",Q3156/K3156)</f>
        <v>-54351318.163399063</v>
      </c>
      <c r="N3157" s="23">
        <f t="shared" si="2319"/>
        <v>0</v>
      </c>
      <c r="O3157" s="22">
        <f t="shared" si="2320"/>
        <v>0</v>
      </c>
      <c r="P3157" s="22">
        <f t="shared" si="2351"/>
        <v>0</v>
      </c>
      <c r="Q3157" s="22">
        <f t="shared" si="2352"/>
        <v>0</v>
      </c>
      <c r="R3157" s="22">
        <f t="shared" si="2321"/>
        <v>385700026.9900288</v>
      </c>
      <c r="S3157" s="16">
        <f t="shared" si="2311"/>
        <v>35063638.817275345</v>
      </c>
      <c r="T3157" s="15">
        <f t="shared" si="2322"/>
        <v>0</v>
      </c>
      <c r="U3157" s="23">
        <f t="shared" si="2339"/>
        <v>1713588.7476676304</v>
      </c>
      <c r="V3157" s="23">
        <f t="shared" si="2340"/>
        <v>155780.79524251187</v>
      </c>
      <c r="W3157" s="23">
        <f t="shared" si="2353"/>
        <v>0</v>
      </c>
      <c r="X3157" s="23">
        <f t="shared" si="2341"/>
        <v>40929248.327830039</v>
      </c>
      <c r="Y3157" s="23">
        <f t="shared" si="2323"/>
        <v>13825559.361691331</v>
      </c>
      <c r="Z3157" s="3">
        <f t="shared" si="2324"/>
        <v>0</v>
      </c>
      <c r="AA3157" s="23">
        <f t="shared" si="2325"/>
        <v>67654520.794048771</v>
      </c>
      <c r="AB3157" s="26">
        <f t="shared" si="2342"/>
        <v>70086276.274228573</v>
      </c>
      <c r="AC3157" s="23">
        <f t="shared" si="2343"/>
        <v>74889487.274228647</v>
      </c>
      <c r="AD3157" s="23">
        <f t="shared" si="2349"/>
        <v>4803211</v>
      </c>
      <c r="AE3157" s="24">
        <f t="shared" si="2310"/>
        <v>70086276.274228647</v>
      </c>
      <c r="AF3157" s="3">
        <f t="shared" si="2344"/>
        <v>0</v>
      </c>
      <c r="AG3157" s="2">
        <f t="shared" si="2326"/>
        <v>0</v>
      </c>
      <c r="AH3157" s="2">
        <f t="shared" si="2327"/>
        <v>196.74153502336614</v>
      </c>
      <c r="AI3157" s="23">
        <f t="shared" si="2350"/>
        <v>10877068262.973642</v>
      </c>
      <c r="AJ3157" s="23">
        <f t="shared" si="2328"/>
        <v>6219.922423797766</v>
      </c>
      <c r="AK3157" s="23">
        <f t="shared" si="2329"/>
        <v>0</v>
      </c>
      <c r="AL3157" s="23">
        <f t="shared" si="2354"/>
        <v>8540392.5422439575</v>
      </c>
      <c r="AM3157" s="23">
        <f t="shared" si="2355"/>
        <v>7968086862.2307596</v>
      </c>
      <c r="AN3157" s="16">
        <f t="shared" si="2345"/>
        <v>0</v>
      </c>
      <c r="AO3157" s="23">
        <f t="shared" si="2346"/>
        <v>158896.41114736217</v>
      </c>
      <c r="AP3157" s="22">
        <f t="shared" si="2347"/>
        <v>35764911.593620881</v>
      </c>
      <c r="AQ3157" s="30">
        <f t="shared" si="2330"/>
        <v>23483343805.640865</v>
      </c>
      <c r="AR3157" s="28">
        <f t="shared" si="2331"/>
        <v>11556250365.173811</v>
      </c>
      <c r="AS3157" s="25">
        <f t="shared" si="2332"/>
        <v>200337590.02425668</v>
      </c>
      <c r="AT3157" s="32">
        <f t="shared" si="2333"/>
        <v>0</v>
      </c>
      <c r="AU3157" s="23">
        <f t="shared" si="2334"/>
        <v>0</v>
      </c>
      <c r="AV3157" s="22">
        <f t="shared" si="2335"/>
        <v>3411027562.8501649</v>
      </c>
      <c r="AW3157" s="31">
        <f t="shared" si="2348"/>
        <v>15624144095.449156</v>
      </c>
    </row>
    <row r="3158" spans="1:53" s="21" customFormat="1" x14ac:dyDescent="0.25">
      <c r="A3158">
        <f t="shared" si="2309"/>
        <v>869</v>
      </c>
      <c r="B3158" t="s">
        <v>8</v>
      </c>
      <c r="C3158" s="27">
        <f t="shared" si="2313"/>
        <v>0</v>
      </c>
      <c r="D3158" s="27">
        <f t="shared" si="2336"/>
        <v>0</v>
      </c>
      <c r="E3158" s="27" t="b">
        <f t="shared" si="2312"/>
        <v>1</v>
      </c>
      <c r="F3158" s="29">
        <f t="shared" si="2314"/>
        <v>0</v>
      </c>
      <c r="G3158" s="27">
        <f t="shared" si="2337"/>
        <v>0</v>
      </c>
      <c r="H3158" s="22">
        <f t="shared" si="2315"/>
        <v>34472203945.658676</v>
      </c>
      <c r="I3158" s="23">
        <f t="shared" si="2316"/>
        <v>132580106.5049091</v>
      </c>
      <c r="J3158" s="23">
        <f t="shared" si="2317"/>
        <v>1086</v>
      </c>
      <c r="K3158" s="19">
        <f t="shared" si="2338"/>
        <v>225.0831931027827</v>
      </c>
      <c r="L3158" s="16">
        <f t="shared" si="2318"/>
        <v>237.77950119101169</v>
      </c>
      <c r="M3158" s="23">
        <f>M3157-IF($B3158="B",(Percent_Rent_In_Elsies*2.49%/12 * H3157)/K3157,0)+IF($B3158="D",N3158,0)+IF(B3158="D",AK3157)+IF(B3158="C",F3157*90%)-(Y3158-Y3157)-IF($B3158="A",Q3157/K3157) + IF($B3158="A",Q3157/K3157)</f>
        <v>-54351318.163399063</v>
      </c>
      <c r="N3158" s="23">
        <f t="shared" si="2319"/>
        <v>0</v>
      </c>
      <c r="O3158" s="22">
        <f t="shared" si="2320"/>
        <v>0</v>
      </c>
      <c r="P3158" s="22">
        <f t="shared" si="2351"/>
        <v>0</v>
      </c>
      <c r="Q3158" s="22">
        <f t="shared" si="2352"/>
        <v>0</v>
      </c>
      <c r="R3158" s="22">
        <f t="shared" si="2321"/>
        <v>421464938.58364969</v>
      </c>
      <c r="S3158" s="16">
        <f t="shared" si="2311"/>
        <v>35063638.817275345</v>
      </c>
      <c r="T3158" s="15">
        <f t="shared" si="2322"/>
        <v>0</v>
      </c>
      <c r="U3158" s="23">
        <f t="shared" si="2339"/>
        <v>1872485.1588149925</v>
      </c>
      <c r="V3158" s="23">
        <f t="shared" si="2340"/>
        <v>155780.79524251187</v>
      </c>
      <c r="W3158" s="23">
        <f t="shared" si="2353"/>
        <v>0</v>
      </c>
      <c r="X3158" s="23">
        <f t="shared" si="2341"/>
        <v>40929248.327830039</v>
      </c>
      <c r="Y3158" s="23">
        <f t="shared" si="2323"/>
        <v>13825559.361691331</v>
      </c>
      <c r="Z3158" s="3">
        <f t="shared" si="2324"/>
        <v>0</v>
      </c>
      <c r="AA3158" s="23">
        <f t="shared" si="2325"/>
        <v>67654520.794048771</v>
      </c>
      <c r="AB3158" s="26">
        <f t="shared" si="2342"/>
        <v>70086276.274228573</v>
      </c>
      <c r="AC3158" s="23">
        <f t="shared" si="2343"/>
        <v>74889487.274228647</v>
      </c>
      <c r="AD3158" s="23">
        <f t="shared" si="2349"/>
        <v>4803211</v>
      </c>
      <c r="AE3158" s="24">
        <f t="shared" si="2310"/>
        <v>70086276.274228647</v>
      </c>
      <c r="AF3158" s="3">
        <f t="shared" si="2344"/>
        <v>1E-4</v>
      </c>
      <c r="AG3158" s="2">
        <f t="shared" si="2326"/>
        <v>0</v>
      </c>
      <c r="AH3158" s="2">
        <f t="shared" si="2327"/>
        <v>196.74153502336614</v>
      </c>
      <c r="AI3158" s="23">
        <f t="shared" si="2350"/>
        <v>10877068262.973642</v>
      </c>
      <c r="AJ3158" s="23">
        <f t="shared" si="2328"/>
        <v>6219.922423797766</v>
      </c>
      <c r="AK3158" s="23">
        <f t="shared" si="2329"/>
        <v>63552.406548620755</v>
      </c>
      <c r="AL3158" s="23">
        <f t="shared" si="2354"/>
        <v>0</v>
      </c>
      <c r="AM3158" s="23">
        <f t="shared" si="2355"/>
        <v>0</v>
      </c>
      <c r="AN3158" s="16">
        <f t="shared" si="2345"/>
        <v>0</v>
      </c>
      <c r="AO3158" s="23">
        <f t="shared" si="2346"/>
        <v>0</v>
      </c>
      <c r="AP3158" s="22">
        <f t="shared" si="2347"/>
        <v>0</v>
      </c>
      <c r="AQ3158" s="30">
        <f t="shared" si="2330"/>
        <v>23483343805.640865</v>
      </c>
      <c r="AR3158" s="28">
        <f t="shared" si="2331"/>
        <v>11556250365.173811</v>
      </c>
      <c r="AS3158" s="25">
        <f t="shared" si="2332"/>
        <v>200337590.02425668</v>
      </c>
      <c r="AT3158" s="32">
        <f t="shared" si="2333"/>
        <v>0</v>
      </c>
      <c r="AU3158" s="23">
        <f t="shared" si="2334"/>
        <v>0</v>
      </c>
      <c r="AV3158" s="22">
        <f t="shared" si="2335"/>
        <v>3411027562.8501649</v>
      </c>
      <c r="AW3158" s="31">
        <f t="shared" si="2348"/>
        <v>15624144095.449156</v>
      </c>
      <c r="AX3158"/>
      <c r="AY3158"/>
      <c r="AZ3158"/>
      <c r="BA3158"/>
    </row>
    <row r="3159" spans="1:53" s="21" customFormat="1" x14ac:dyDescent="0.25">
      <c r="A3159" s="21">
        <f t="shared" si="2309"/>
        <v>869</v>
      </c>
      <c r="B3159" s="21" t="s">
        <v>9</v>
      </c>
      <c r="C3159" s="27">
        <f t="shared" si="2313"/>
        <v>0</v>
      </c>
      <c r="D3159" s="27">
        <f t="shared" si="2336"/>
        <v>0</v>
      </c>
      <c r="E3159" s="27" t="b">
        <f t="shared" si="2312"/>
        <v>1</v>
      </c>
      <c r="F3159" s="29">
        <f t="shared" si="2314"/>
        <v>0</v>
      </c>
      <c r="G3159" s="27">
        <f t="shared" si="2337"/>
        <v>0</v>
      </c>
      <c r="H3159" s="22">
        <f t="shared" si="2315"/>
        <v>34472203945.658676</v>
      </c>
      <c r="I3159" s="23">
        <f t="shared" si="2316"/>
        <v>132580106.5049091</v>
      </c>
      <c r="J3159" s="23">
        <f t="shared" si="2317"/>
        <v>1086</v>
      </c>
      <c r="K3159" s="19">
        <f t="shared" si="2338"/>
        <v>225.0831931027827</v>
      </c>
      <c r="L3159" s="16">
        <f t="shared" si="2318"/>
        <v>237.77950119101169</v>
      </c>
      <c r="M3159" s="23">
        <f>M3158-IF($B3159="B",(Percent_Rent_In_Elsies*2.49%/12 * H3158)/K3158,0)+IF($B3159="D",N3159,0)+IF(B3159="D",AK3158)+IF(B3159="C",F3158*90%)-(Y3159-Y3158)-IF($B3159="A",Q3158/K3158) + IF($B3159="A",Q3158/K3158)</f>
        <v>-54287765.756850444</v>
      </c>
      <c r="N3159" s="23">
        <f t="shared" si="2319"/>
        <v>0</v>
      </c>
      <c r="O3159" s="22">
        <f t="shared" si="2320"/>
        <v>24497812.933519989</v>
      </c>
      <c r="P3159" s="22">
        <f t="shared" si="2351"/>
        <v>0</v>
      </c>
      <c r="Q3159" s="22">
        <f t="shared" si="2352"/>
        <v>0</v>
      </c>
      <c r="R3159" s="22">
        <f t="shared" si="2321"/>
        <v>421464938.58364969</v>
      </c>
      <c r="S3159" s="16">
        <f t="shared" si="2311"/>
        <v>0</v>
      </c>
      <c r="T3159" s="15">
        <f t="shared" si="2322"/>
        <v>10565825.883755356</v>
      </c>
      <c r="U3159" s="23">
        <f t="shared" si="2339"/>
        <v>1872485.1588149925</v>
      </c>
      <c r="V3159" s="23">
        <f t="shared" si="2340"/>
        <v>0</v>
      </c>
      <c r="W3159" s="23">
        <f t="shared" si="2353"/>
        <v>155780.79524251187</v>
      </c>
      <c r="X3159" s="23">
        <f t="shared" si="2341"/>
        <v>40929248.327830039</v>
      </c>
      <c r="Y3159" s="23">
        <f t="shared" si="2323"/>
        <v>13825559.361691331</v>
      </c>
      <c r="Z3159" s="3">
        <f t="shared" si="2324"/>
        <v>0</v>
      </c>
      <c r="AA3159" s="23">
        <f t="shared" si="2325"/>
        <v>67590968.387500152</v>
      </c>
      <c r="AB3159" s="26">
        <f t="shared" si="2342"/>
        <v>70086276.274228573</v>
      </c>
      <c r="AC3159" s="23">
        <f t="shared" si="2343"/>
        <v>74889487.274228647</v>
      </c>
      <c r="AD3159" s="23">
        <f t="shared" si="2349"/>
        <v>4803211</v>
      </c>
      <c r="AE3159" s="24">
        <f t="shared" si="2310"/>
        <v>70086276.274228647</v>
      </c>
      <c r="AF3159" s="3">
        <f t="shared" si="2344"/>
        <v>0</v>
      </c>
      <c r="AG3159" s="2">
        <f t="shared" si="2326"/>
        <v>0</v>
      </c>
      <c r="AH3159" s="2">
        <f t="shared" si="2327"/>
        <v>196.74153502336614</v>
      </c>
      <c r="AI3159" s="23">
        <f t="shared" si="2350"/>
        <v>10866850706.83412</v>
      </c>
      <c r="AJ3159" s="23">
        <f t="shared" si="2328"/>
        <v>6219.922423797766</v>
      </c>
      <c r="AK3159" s="23">
        <f t="shared" si="2329"/>
        <v>0</v>
      </c>
      <c r="AL3159" s="23">
        <f t="shared" si="2354"/>
        <v>0</v>
      </c>
      <c r="AM3159" s="23">
        <f t="shared" si="2355"/>
        <v>0</v>
      </c>
      <c r="AN3159" s="16">
        <f t="shared" si="2345"/>
        <v>0</v>
      </c>
      <c r="AO3159" s="23">
        <f t="shared" si="2346"/>
        <v>0</v>
      </c>
      <c r="AP3159" s="22">
        <f t="shared" si="2347"/>
        <v>0</v>
      </c>
      <c r="AQ3159" s="30">
        <f t="shared" si="2330"/>
        <v>23483343805.640865</v>
      </c>
      <c r="AR3159" s="28">
        <f t="shared" si="2331"/>
        <v>11556250365.173811</v>
      </c>
      <c r="AS3159" s="25">
        <f t="shared" si="2332"/>
        <v>200337590.02425668</v>
      </c>
      <c r="AT3159" s="32">
        <f t="shared" si="2333"/>
        <v>0</v>
      </c>
      <c r="AU3159" s="23">
        <f t="shared" si="2334"/>
        <v>0</v>
      </c>
      <c r="AV3159" s="22">
        <f t="shared" si="2335"/>
        <v>3411027562.8501649</v>
      </c>
      <c r="AW3159" s="31">
        <f t="shared" si="2348"/>
        <v>15624144095.449156</v>
      </c>
    </row>
    <row r="3160" spans="1:53" x14ac:dyDescent="0.25">
      <c r="A3160" s="21">
        <f t="shared" si="2309"/>
        <v>869</v>
      </c>
      <c r="B3160" s="21" t="s">
        <v>28</v>
      </c>
      <c r="C3160" s="27">
        <f t="shared" si="2313"/>
        <v>0</v>
      </c>
      <c r="D3160" s="27">
        <f t="shared" si="2336"/>
        <v>0</v>
      </c>
      <c r="E3160" s="27" t="b">
        <f t="shared" si="2312"/>
        <v>1</v>
      </c>
      <c r="F3160" s="29">
        <f t="shared" si="2314"/>
        <v>0</v>
      </c>
      <c r="G3160" s="27">
        <f t="shared" si="2337"/>
        <v>0</v>
      </c>
      <c r="H3160" s="22">
        <f t="shared" si="2315"/>
        <v>34472203945.658676</v>
      </c>
      <c r="I3160" s="23">
        <f t="shared" si="2316"/>
        <v>132580106.5049091</v>
      </c>
      <c r="J3160" s="23">
        <f t="shared" si="2317"/>
        <v>1086</v>
      </c>
      <c r="K3160" s="19">
        <f t="shared" si="2338"/>
        <v>225.0831931027827</v>
      </c>
      <c r="L3160" s="16">
        <f t="shared" si="2318"/>
        <v>237.77950119101169</v>
      </c>
      <c r="M3160" s="23">
        <f>M3159-IF($B3160="B",(Percent_Rent_In_Elsies*2.49%/12 * H3159)/K3159,0)+IF($B3160="D",N3160,0)+IF(B3160="D",AK3159)+IF(B3160="C",F3159*90%)-(Y3160-Y3159)-IF($B3160="A",Q3159/K3159) + IF($B3160="A",Q3159/K3159)</f>
        <v>-54287765.756850444</v>
      </c>
      <c r="N3160" s="23">
        <f t="shared" si="2319"/>
        <v>0</v>
      </c>
      <c r="O3160" s="22">
        <f t="shared" si="2320"/>
        <v>0</v>
      </c>
      <c r="P3160" s="22">
        <f t="shared" si="2351"/>
        <v>24497812.933519989</v>
      </c>
      <c r="Q3160" s="22">
        <f t="shared" si="2352"/>
        <v>0</v>
      </c>
      <c r="R3160" s="22">
        <f t="shared" si="2321"/>
        <v>421464938.58364969</v>
      </c>
      <c r="S3160" s="16">
        <f t="shared" si="2311"/>
        <v>0</v>
      </c>
      <c r="T3160" s="15">
        <f t="shared" si="2322"/>
        <v>0</v>
      </c>
      <c r="U3160" s="23">
        <f t="shared" si="2339"/>
        <v>1872485.1588149925</v>
      </c>
      <c r="V3160" s="23">
        <f t="shared" si="2340"/>
        <v>0</v>
      </c>
      <c r="W3160" s="23">
        <f t="shared" si="2353"/>
        <v>0</v>
      </c>
      <c r="X3160" s="23">
        <f t="shared" si="2341"/>
        <v>40929248.327830039</v>
      </c>
      <c r="Y3160" s="23">
        <f t="shared" si="2323"/>
        <v>13825559.361691331</v>
      </c>
      <c r="Z3160" s="3">
        <f t="shared" si="2324"/>
        <v>7789.0397621255952</v>
      </c>
      <c r="AA3160" s="23">
        <f t="shared" si="2325"/>
        <v>67707803.983932033</v>
      </c>
      <c r="AB3160" s="26">
        <f t="shared" si="2342"/>
        <v>70086276.274228573</v>
      </c>
      <c r="AC3160" s="23">
        <f t="shared" si="2343"/>
        <v>74889487.274228647</v>
      </c>
      <c r="AD3160" s="23">
        <f t="shared" si="2349"/>
        <v>4803211</v>
      </c>
      <c r="AE3160" s="24">
        <f t="shared" si="2310"/>
        <v>70086276.274228647</v>
      </c>
      <c r="AF3160" s="3">
        <f t="shared" si="2344"/>
        <v>0</v>
      </c>
      <c r="AG3160" s="2">
        <f t="shared" si="2326"/>
        <v>934684771.45507145</v>
      </c>
      <c r="AH3160" s="2">
        <f t="shared" si="2327"/>
        <v>196.74153502336614</v>
      </c>
      <c r="AI3160" s="23">
        <f t="shared" si="2350"/>
        <v>10885634799.057661</v>
      </c>
      <c r="AJ3160" s="23">
        <f t="shared" si="2328"/>
        <v>6219.922423797766</v>
      </c>
      <c r="AK3160" s="23">
        <f t="shared" si="2329"/>
        <v>0</v>
      </c>
      <c r="AL3160" s="23">
        <f t="shared" si="2354"/>
        <v>0</v>
      </c>
      <c r="AM3160" s="23">
        <f t="shared" si="2355"/>
        <v>0</v>
      </c>
      <c r="AN3160" s="16">
        <f t="shared" si="2345"/>
        <v>0</v>
      </c>
      <c r="AO3160" s="23">
        <f t="shared" si="2346"/>
        <v>0</v>
      </c>
      <c r="AP3160" s="22">
        <f t="shared" si="2347"/>
        <v>0</v>
      </c>
      <c r="AQ3160" s="30">
        <f t="shared" si="2330"/>
        <v>23483343805.640865</v>
      </c>
      <c r="AR3160" s="28">
        <f t="shared" si="2331"/>
        <v>11556250365.173811</v>
      </c>
      <c r="AS3160" s="25">
        <f t="shared" si="2332"/>
        <v>200337590.02425668</v>
      </c>
      <c r="AT3160" s="32">
        <f t="shared" si="2333"/>
        <v>15578.07952425119</v>
      </c>
      <c r="AU3160" s="23">
        <f t="shared" si="2334"/>
        <v>15578.07952425119</v>
      </c>
      <c r="AV3160" s="22">
        <f t="shared" si="2335"/>
        <v>3421593388.7339201</v>
      </c>
      <c r="AW3160" s="31">
        <f t="shared" si="2348"/>
        <v>15624144095.449158</v>
      </c>
      <c r="AX3160" s="21"/>
      <c r="AY3160" s="21"/>
      <c r="AZ3160" s="21"/>
      <c r="BA3160" s="21"/>
    </row>
    <row r="3161" spans="1:53" x14ac:dyDescent="0.25">
      <c r="A3161">
        <f t="shared" si="2309"/>
        <v>870</v>
      </c>
      <c r="B3161" t="s">
        <v>6</v>
      </c>
      <c r="C3161" s="27">
        <f t="shared" si="2313"/>
        <v>0</v>
      </c>
      <c r="D3161" s="27">
        <f t="shared" si="2336"/>
        <v>0</v>
      </c>
      <c r="E3161" s="27" t="b">
        <f t="shared" si="2312"/>
        <v>1</v>
      </c>
      <c r="F3161" s="29">
        <f t="shared" si="2314"/>
        <v>0</v>
      </c>
      <c r="G3161" s="27">
        <f t="shared" si="2337"/>
        <v>0</v>
      </c>
      <c r="H3161" s="22">
        <f t="shared" si="2315"/>
        <v>34529657618.901443</v>
      </c>
      <c r="I3161" s="23">
        <f t="shared" si="2316"/>
        <v>132580106.5049091</v>
      </c>
      <c r="J3161" s="23">
        <f t="shared" si="2317"/>
        <v>1086</v>
      </c>
      <c r="K3161" s="19">
        <f t="shared" si="2338"/>
        <v>225.0831931027827</v>
      </c>
      <c r="L3161" s="16">
        <f t="shared" si="2318"/>
        <v>238.17580035966338</v>
      </c>
      <c r="M3161" s="23">
        <f>M3160-IF($B3161="B",(Percent_Rent_In_Elsies*2.49%/12 * H3160)/K3160,0)+IF($B3161="D",N3161,0)+IF(B3161="D",AK3160)+IF(B3161="C",F3160*90%)-(Y3161-Y3160)-IF($B3161="A",Q3160/K3160) + IF($B3161="A",Q3160/K3160)</f>
        <v>-54287765.756850444</v>
      </c>
      <c r="N3161" s="23">
        <f t="shared" si="2319"/>
        <v>0</v>
      </c>
      <c r="O3161" s="22">
        <f t="shared" si="2320"/>
        <v>0</v>
      </c>
      <c r="P3161" s="22">
        <f t="shared" si="2351"/>
        <v>0</v>
      </c>
      <c r="Q3161" s="22">
        <f t="shared" si="2352"/>
        <v>0</v>
      </c>
      <c r="R3161" s="22">
        <f t="shared" si="2321"/>
        <v>421464938.58364969</v>
      </c>
      <c r="S3161" s="16">
        <f t="shared" si="2311"/>
        <v>0</v>
      </c>
      <c r="T3161" s="15">
        <f t="shared" si="2322"/>
        <v>0</v>
      </c>
      <c r="U3161" s="23">
        <f t="shared" si="2339"/>
        <v>1872485.1588149925</v>
      </c>
      <c r="V3161" s="23">
        <f t="shared" si="2340"/>
        <v>0</v>
      </c>
      <c r="W3161" s="23">
        <f t="shared" si="2353"/>
        <v>0</v>
      </c>
      <c r="X3161" s="23">
        <f t="shared" si="2341"/>
        <v>40968193.526640661</v>
      </c>
      <c r="Y3161" s="23">
        <f t="shared" si="2323"/>
        <v>13825559.361691331</v>
      </c>
      <c r="Z3161" s="3">
        <f t="shared" si="2324"/>
        <v>0</v>
      </c>
      <c r="AA3161" s="23">
        <f t="shared" si="2325"/>
        <v>67707803.983932033</v>
      </c>
      <c r="AB3161" s="26">
        <f t="shared" si="2342"/>
        <v>70086276.274228573</v>
      </c>
      <c r="AC3161" s="23">
        <f t="shared" si="2343"/>
        <v>74889487.274228647</v>
      </c>
      <c r="AD3161" s="23">
        <f t="shared" si="2349"/>
        <v>4803211</v>
      </c>
      <c r="AE3161" s="24">
        <f t="shared" si="2310"/>
        <v>70086276.274228647</v>
      </c>
      <c r="AF3161" s="3">
        <f t="shared" si="2344"/>
        <v>0</v>
      </c>
      <c r="AG3161" s="2">
        <f t="shared" si="2326"/>
        <v>0</v>
      </c>
      <c r="AH3161" s="2">
        <f t="shared" si="2327"/>
        <v>197.06943758173844</v>
      </c>
      <c r="AI3161" s="23">
        <f t="shared" si="2350"/>
        <v>10885634799.057661</v>
      </c>
      <c r="AJ3161" s="23">
        <f t="shared" si="2328"/>
        <v>6219.922423797766</v>
      </c>
      <c r="AK3161" s="23">
        <f t="shared" si="2329"/>
        <v>0</v>
      </c>
      <c r="AL3161" s="23">
        <f t="shared" si="2354"/>
        <v>0</v>
      </c>
      <c r="AM3161" s="23">
        <f t="shared" si="2355"/>
        <v>0</v>
      </c>
      <c r="AN3161" s="16">
        <f t="shared" si="2345"/>
        <v>0</v>
      </c>
      <c r="AO3161" s="23">
        <f t="shared" si="2346"/>
        <v>0</v>
      </c>
      <c r="AP3161" s="22">
        <f t="shared" si="2347"/>
        <v>0</v>
      </c>
      <c r="AQ3161" s="30">
        <f t="shared" si="2330"/>
        <v>23483343805.640865</v>
      </c>
      <c r="AR3161" s="28">
        <f t="shared" si="2331"/>
        <v>11556250365.173811</v>
      </c>
      <c r="AS3161" s="25">
        <f t="shared" si="2332"/>
        <v>200337590.02425668</v>
      </c>
      <c r="AT3161" s="32">
        <f t="shared" si="2333"/>
        <v>0</v>
      </c>
      <c r="AU3161" s="23">
        <f t="shared" si="2334"/>
        <v>0</v>
      </c>
      <c r="AV3161" s="22">
        <f t="shared" si="2335"/>
        <v>3421593388.7339201</v>
      </c>
      <c r="AW3161" s="31">
        <f t="shared" si="2348"/>
        <v>15599646282.515638</v>
      </c>
    </row>
    <row r="3162" spans="1:53" x14ac:dyDescent="0.25">
      <c r="A3162">
        <f t="shared" ref="A3162:A3225" si="2356">A3157+1</f>
        <v>870</v>
      </c>
      <c r="B3162" t="s">
        <v>7</v>
      </c>
      <c r="C3162" s="27">
        <f t="shared" si="2313"/>
        <v>0</v>
      </c>
      <c r="D3162" s="27">
        <f t="shared" si="2336"/>
        <v>0</v>
      </c>
      <c r="E3162" s="27" t="b">
        <f t="shared" si="2312"/>
        <v>1</v>
      </c>
      <c r="F3162" s="29">
        <f t="shared" si="2314"/>
        <v>0</v>
      </c>
      <c r="G3162" s="27">
        <f t="shared" si="2337"/>
        <v>0</v>
      </c>
      <c r="H3162" s="22">
        <f t="shared" si="2315"/>
        <v>34529657618.901443</v>
      </c>
      <c r="I3162" s="23">
        <f t="shared" si="2316"/>
        <v>132580106.5049091</v>
      </c>
      <c r="J3162" s="23">
        <f t="shared" si="2317"/>
        <v>1086</v>
      </c>
      <c r="K3162" s="19">
        <f t="shared" si="2338"/>
        <v>225.0831931027827</v>
      </c>
      <c r="L3162" s="16">
        <f t="shared" si="2318"/>
        <v>238.17580035966336</v>
      </c>
      <c r="M3162" s="23">
        <f>M3161-IF($B3162="B",(Percent_Rent_In_Elsies*2.49%/12 * H3161)/K3161,0)+IF($B3162="D",N3162,0)+IF(B3162="D",AK3161)+IF(B3162="C",F3161*90%)-(Y3162-Y3161)-IF($B3162="A",Q3161/K3161) + IF($B3162="A",Q3161/K3161)</f>
        <v>-54446926.99534972</v>
      </c>
      <c r="N3162" s="23">
        <f t="shared" si="2319"/>
        <v>0</v>
      </c>
      <c r="O3162" s="22">
        <f t="shared" si="2320"/>
        <v>0</v>
      </c>
      <c r="P3162" s="22">
        <f t="shared" si="2351"/>
        <v>0</v>
      </c>
      <c r="Q3162" s="22">
        <f t="shared" si="2352"/>
        <v>0</v>
      </c>
      <c r="R3162" s="22">
        <f t="shared" si="2321"/>
        <v>386342860.36834556</v>
      </c>
      <c r="S3162" s="16">
        <f t="shared" si="2311"/>
        <v>35122078.215304144</v>
      </c>
      <c r="T3162" s="15">
        <f t="shared" si="2322"/>
        <v>0</v>
      </c>
      <c r="U3162" s="23">
        <f t="shared" si="2339"/>
        <v>1716444.728913743</v>
      </c>
      <c r="V3162" s="23">
        <f t="shared" si="2340"/>
        <v>156040.42990124939</v>
      </c>
      <c r="W3162" s="23">
        <f t="shared" si="2353"/>
        <v>0</v>
      </c>
      <c r="X3162" s="23">
        <f t="shared" si="2341"/>
        <v>40968193.526640661</v>
      </c>
      <c r="Y3162" s="23">
        <f t="shared" si="2323"/>
        <v>13825559.361691331</v>
      </c>
      <c r="Z3162" s="3">
        <f t="shared" si="2324"/>
        <v>0</v>
      </c>
      <c r="AA3162" s="23">
        <f t="shared" si="2325"/>
        <v>67707803.983932033</v>
      </c>
      <c r="AB3162" s="26">
        <f t="shared" si="2342"/>
        <v>70086276.274228573</v>
      </c>
      <c r="AC3162" s="23">
        <f t="shared" si="2343"/>
        <v>74889487.274228647</v>
      </c>
      <c r="AD3162" s="23">
        <f t="shared" si="2349"/>
        <v>4803211</v>
      </c>
      <c r="AE3162" s="24">
        <f t="shared" si="2310"/>
        <v>70086276.274228647</v>
      </c>
      <c r="AF3162" s="3">
        <f t="shared" si="2344"/>
        <v>0</v>
      </c>
      <c r="AG3162" s="2">
        <f t="shared" si="2326"/>
        <v>0</v>
      </c>
      <c r="AH3162" s="2">
        <f t="shared" si="2327"/>
        <v>197.06943758173844</v>
      </c>
      <c r="AI3162" s="23">
        <f t="shared" si="2350"/>
        <v>10885634799.057661</v>
      </c>
      <c r="AJ3162" s="23">
        <f t="shared" si="2328"/>
        <v>6219.922423797766</v>
      </c>
      <c r="AK3162" s="23">
        <f t="shared" si="2329"/>
        <v>0</v>
      </c>
      <c r="AL3162" s="23">
        <f t="shared" si="2354"/>
        <v>8566536.0840187073</v>
      </c>
      <c r="AM3162" s="23">
        <f t="shared" si="2355"/>
        <v>7992478482.4890985</v>
      </c>
      <c r="AN3162" s="16">
        <f t="shared" si="2345"/>
        <v>0</v>
      </c>
      <c r="AO3162" s="23">
        <f t="shared" si="2346"/>
        <v>159161.23849927448</v>
      </c>
      <c r="AP3162" s="22">
        <f t="shared" si="2347"/>
        <v>35824519.779610254</v>
      </c>
      <c r="AQ3162" s="30">
        <f t="shared" si="2330"/>
        <v>23554688336.78196</v>
      </c>
      <c r="AR3162" s="28">
        <f t="shared" si="2331"/>
        <v>11591770376.535294</v>
      </c>
      <c r="AS3162" s="25">
        <f t="shared" si="2332"/>
        <v>200337590.02425668</v>
      </c>
      <c r="AT3162" s="32">
        <f t="shared" si="2333"/>
        <v>0</v>
      </c>
      <c r="AU3162" s="23">
        <f t="shared" si="2334"/>
        <v>0</v>
      </c>
      <c r="AV3162" s="22">
        <f t="shared" si="2335"/>
        <v>3421593388.7339201</v>
      </c>
      <c r="AW3162" s="31">
        <f t="shared" si="2348"/>
        <v>15670990813.656729</v>
      </c>
    </row>
    <row r="3163" spans="1:53" s="21" customFormat="1" x14ac:dyDescent="0.25">
      <c r="A3163">
        <f t="shared" si="2356"/>
        <v>870</v>
      </c>
      <c r="B3163" t="s">
        <v>8</v>
      </c>
      <c r="C3163" s="27">
        <f t="shared" si="2313"/>
        <v>0</v>
      </c>
      <c r="D3163" s="27">
        <f t="shared" si="2336"/>
        <v>0</v>
      </c>
      <c r="E3163" s="27" t="b">
        <f t="shared" si="2312"/>
        <v>1</v>
      </c>
      <c r="F3163" s="29">
        <f t="shared" si="2314"/>
        <v>0</v>
      </c>
      <c r="G3163" s="27">
        <f t="shared" si="2337"/>
        <v>0</v>
      </c>
      <c r="H3163" s="22">
        <f t="shared" si="2315"/>
        <v>34529657618.901443</v>
      </c>
      <c r="I3163" s="23">
        <f t="shared" si="2316"/>
        <v>132580106.5049091</v>
      </c>
      <c r="J3163" s="23">
        <f t="shared" si="2317"/>
        <v>1086</v>
      </c>
      <c r="K3163" s="19">
        <f t="shared" si="2338"/>
        <v>225.0831931027827</v>
      </c>
      <c r="L3163" s="16">
        <f t="shared" si="2318"/>
        <v>238.17580035966336</v>
      </c>
      <c r="M3163" s="23">
        <f>M3162-IF($B3163="B",(Percent_Rent_In_Elsies*2.49%/12 * H3162)/K3162,0)+IF($B3163="D",N3163,0)+IF(B3163="D",AK3162)+IF(B3163="C",F3162*90%)-(Y3163-Y3162)-IF($B3163="A",Q3162/K3162) + IF($B3163="A",Q3162/K3162)</f>
        <v>-54446926.99534972</v>
      </c>
      <c r="N3163" s="23">
        <f t="shared" si="2319"/>
        <v>0</v>
      </c>
      <c r="O3163" s="22">
        <f t="shared" si="2320"/>
        <v>0</v>
      </c>
      <c r="P3163" s="22">
        <f t="shared" si="2351"/>
        <v>0</v>
      </c>
      <c r="Q3163" s="22">
        <f t="shared" si="2352"/>
        <v>0</v>
      </c>
      <c r="R3163" s="22">
        <f t="shared" si="2321"/>
        <v>422167380.14795583</v>
      </c>
      <c r="S3163" s="16">
        <f t="shared" si="2311"/>
        <v>35122078.215304144</v>
      </c>
      <c r="T3163" s="15">
        <f t="shared" si="2322"/>
        <v>0</v>
      </c>
      <c r="U3163" s="23">
        <f t="shared" si="2339"/>
        <v>1875605.9674130175</v>
      </c>
      <c r="V3163" s="23">
        <f t="shared" si="2340"/>
        <v>156040.42990124939</v>
      </c>
      <c r="W3163" s="23">
        <f t="shared" si="2353"/>
        <v>0</v>
      </c>
      <c r="X3163" s="23">
        <f t="shared" si="2341"/>
        <v>40968193.526640661</v>
      </c>
      <c r="Y3163" s="23">
        <f t="shared" si="2323"/>
        <v>13825559.361691331</v>
      </c>
      <c r="Z3163" s="3">
        <f t="shared" si="2324"/>
        <v>0</v>
      </c>
      <c r="AA3163" s="23">
        <f t="shared" si="2325"/>
        <v>67707803.983932033</v>
      </c>
      <c r="AB3163" s="26">
        <f t="shared" si="2342"/>
        <v>70086276.274228573</v>
      </c>
      <c r="AC3163" s="23">
        <f t="shared" si="2343"/>
        <v>74889487.274228647</v>
      </c>
      <c r="AD3163" s="23">
        <f t="shared" si="2349"/>
        <v>4803211</v>
      </c>
      <c r="AE3163" s="24">
        <f t="shared" si="2310"/>
        <v>70086276.274228647</v>
      </c>
      <c r="AF3163" s="3">
        <f t="shared" si="2344"/>
        <v>1E-4</v>
      </c>
      <c r="AG3163" s="2">
        <f t="shared" si="2326"/>
        <v>0</v>
      </c>
      <c r="AH3163" s="2">
        <f t="shared" si="2327"/>
        <v>197.06943758173844</v>
      </c>
      <c r="AI3163" s="23">
        <f t="shared" si="2350"/>
        <v>10885634799.057661</v>
      </c>
      <c r="AJ3163" s="23">
        <f t="shared" si="2328"/>
        <v>6219.922423797766</v>
      </c>
      <c r="AK3163" s="23">
        <f t="shared" si="2329"/>
        <v>63584.342871953297</v>
      </c>
      <c r="AL3163" s="23">
        <f t="shared" si="2354"/>
        <v>0</v>
      </c>
      <c r="AM3163" s="23">
        <f t="shared" si="2355"/>
        <v>0</v>
      </c>
      <c r="AN3163" s="16">
        <f t="shared" si="2345"/>
        <v>0</v>
      </c>
      <c r="AO3163" s="23">
        <f t="shared" si="2346"/>
        <v>0</v>
      </c>
      <c r="AP3163" s="22">
        <f t="shared" si="2347"/>
        <v>0</v>
      </c>
      <c r="AQ3163" s="30">
        <f t="shared" si="2330"/>
        <v>23554688336.78196</v>
      </c>
      <c r="AR3163" s="28">
        <f t="shared" si="2331"/>
        <v>11591770376.535294</v>
      </c>
      <c r="AS3163" s="25">
        <f t="shared" si="2332"/>
        <v>200337590.02425668</v>
      </c>
      <c r="AT3163" s="32">
        <f t="shared" si="2333"/>
        <v>0</v>
      </c>
      <c r="AU3163" s="23">
        <f t="shared" si="2334"/>
        <v>0</v>
      </c>
      <c r="AV3163" s="22">
        <f t="shared" si="2335"/>
        <v>3421593388.7339201</v>
      </c>
      <c r="AW3163" s="31">
        <f t="shared" si="2348"/>
        <v>15670990813.656729</v>
      </c>
      <c r="AX3163"/>
      <c r="AY3163"/>
      <c r="AZ3163"/>
      <c r="BA3163"/>
    </row>
    <row r="3164" spans="1:53" s="21" customFormat="1" x14ac:dyDescent="0.25">
      <c r="A3164">
        <f t="shared" si="2356"/>
        <v>870</v>
      </c>
      <c r="B3164" t="s">
        <v>9</v>
      </c>
      <c r="C3164" s="27">
        <f t="shared" si="2313"/>
        <v>0</v>
      </c>
      <c r="D3164" s="27">
        <f t="shared" si="2336"/>
        <v>0</v>
      </c>
      <c r="E3164" s="27" t="b">
        <f t="shared" si="2312"/>
        <v>1</v>
      </c>
      <c r="F3164" s="29">
        <f t="shared" si="2314"/>
        <v>0</v>
      </c>
      <c r="G3164" s="27">
        <f t="shared" si="2337"/>
        <v>0</v>
      </c>
      <c r="H3164" s="22">
        <f t="shared" si="2315"/>
        <v>34529657618.901443</v>
      </c>
      <c r="I3164" s="23">
        <f t="shared" si="2316"/>
        <v>132580106.5049091</v>
      </c>
      <c r="J3164" s="23">
        <f t="shared" si="2317"/>
        <v>1086</v>
      </c>
      <c r="K3164" s="19">
        <f t="shared" si="2338"/>
        <v>225.0831931027827</v>
      </c>
      <c r="L3164" s="16">
        <f t="shared" si="2318"/>
        <v>238.17580035966336</v>
      </c>
      <c r="M3164" s="23">
        <f>M3163-IF($B3164="B",(Percent_Rent_In_Elsies*2.49%/12 * H3163)/K3163,0)+IF($B3164="D",N3164,0)+IF(B3164="D",AK3163)+IF(B3164="C",F3163*90%)-(Y3164-Y3163)-IF($B3164="A",Q3163/K3163) + IF($B3164="A",Q3163/K3163)</f>
        <v>-54383342.652477764</v>
      </c>
      <c r="N3164" s="23">
        <f t="shared" si="2319"/>
        <v>0</v>
      </c>
      <c r="O3164" s="22">
        <f t="shared" si="2320"/>
        <v>24538642.621742524</v>
      </c>
      <c r="P3164" s="22">
        <f t="shared" si="2351"/>
        <v>0</v>
      </c>
      <c r="Q3164" s="22">
        <f t="shared" si="2352"/>
        <v>0</v>
      </c>
      <c r="R3164" s="22">
        <f t="shared" si="2321"/>
        <v>422167380.14795583</v>
      </c>
      <c r="S3164" s="16">
        <f t="shared" si="2311"/>
        <v>0</v>
      </c>
      <c r="T3164" s="15">
        <f t="shared" si="2322"/>
        <v>10583435.59356162</v>
      </c>
      <c r="U3164" s="23">
        <f t="shared" si="2339"/>
        <v>1875605.9674130175</v>
      </c>
      <c r="V3164" s="23">
        <f t="shared" si="2340"/>
        <v>0</v>
      </c>
      <c r="W3164" s="23">
        <f t="shared" si="2353"/>
        <v>156040.42990124939</v>
      </c>
      <c r="X3164" s="23">
        <f t="shared" si="2341"/>
        <v>40968193.526640661</v>
      </c>
      <c r="Y3164" s="23">
        <f t="shared" si="2323"/>
        <v>13825559.361691331</v>
      </c>
      <c r="Z3164" s="3">
        <f t="shared" si="2324"/>
        <v>0</v>
      </c>
      <c r="AA3164" s="23">
        <f t="shared" si="2325"/>
        <v>67644219.641060084</v>
      </c>
      <c r="AB3164" s="26">
        <f t="shared" si="2342"/>
        <v>70086276.274228573</v>
      </c>
      <c r="AC3164" s="23">
        <f t="shared" si="2343"/>
        <v>74889487.274228647</v>
      </c>
      <c r="AD3164" s="23">
        <f t="shared" si="2349"/>
        <v>4803211</v>
      </c>
      <c r="AE3164" s="24">
        <f t="shared" si="2310"/>
        <v>70086276.274228647</v>
      </c>
      <c r="AF3164" s="3">
        <f t="shared" si="2344"/>
        <v>0</v>
      </c>
      <c r="AG3164" s="2">
        <f t="shared" si="2326"/>
        <v>0</v>
      </c>
      <c r="AH3164" s="2">
        <f t="shared" si="2327"/>
        <v>197.06943758173844</v>
      </c>
      <c r="AI3164" s="23">
        <f t="shared" si="2350"/>
        <v>10875412108.396975</v>
      </c>
      <c r="AJ3164" s="23">
        <f t="shared" si="2328"/>
        <v>6219.922423797766</v>
      </c>
      <c r="AK3164" s="23">
        <f t="shared" si="2329"/>
        <v>0</v>
      </c>
      <c r="AL3164" s="23">
        <f t="shared" si="2354"/>
        <v>0</v>
      </c>
      <c r="AM3164" s="23">
        <f t="shared" si="2355"/>
        <v>0</v>
      </c>
      <c r="AN3164" s="16">
        <f t="shared" si="2345"/>
        <v>0</v>
      </c>
      <c r="AO3164" s="23">
        <f t="shared" si="2346"/>
        <v>0</v>
      </c>
      <c r="AP3164" s="22">
        <f t="shared" si="2347"/>
        <v>0</v>
      </c>
      <c r="AQ3164" s="30">
        <f t="shared" si="2330"/>
        <v>23554688336.78196</v>
      </c>
      <c r="AR3164" s="28">
        <f t="shared" si="2331"/>
        <v>11591770376.535294</v>
      </c>
      <c r="AS3164" s="25">
        <f t="shared" si="2332"/>
        <v>200337590.02425668</v>
      </c>
      <c r="AT3164" s="32">
        <f t="shared" si="2333"/>
        <v>0</v>
      </c>
      <c r="AU3164" s="23">
        <f t="shared" si="2334"/>
        <v>0</v>
      </c>
      <c r="AV3164" s="22">
        <f t="shared" si="2335"/>
        <v>3421593388.7339201</v>
      </c>
      <c r="AW3164" s="31">
        <f t="shared" si="2348"/>
        <v>15670990813.656729</v>
      </c>
      <c r="AX3164"/>
      <c r="AY3164"/>
      <c r="AZ3164"/>
      <c r="BA3164"/>
    </row>
    <row r="3165" spans="1:53" x14ac:dyDescent="0.25">
      <c r="A3165" s="21">
        <f t="shared" si="2356"/>
        <v>870</v>
      </c>
      <c r="B3165" s="21" t="s">
        <v>28</v>
      </c>
      <c r="C3165" s="27">
        <f t="shared" si="2313"/>
        <v>0</v>
      </c>
      <c r="D3165" s="27">
        <f t="shared" si="2336"/>
        <v>0</v>
      </c>
      <c r="E3165" s="27" t="b">
        <f t="shared" si="2312"/>
        <v>1</v>
      </c>
      <c r="F3165" s="29">
        <f t="shared" si="2314"/>
        <v>0</v>
      </c>
      <c r="G3165" s="27">
        <f t="shared" si="2337"/>
        <v>0</v>
      </c>
      <c r="H3165" s="22">
        <f t="shared" si="2315"/>
        <v>34529657618.901443</v>
      </c>
      <c r="I3165" s="23">
        <f t="shared" si="2316"/>
        <v>132580106.5049091</v>
      </c>
      <c r="J3165" s="23">
        <f t="shared" si="2317"/>
        <v>1086</v>
      </c>
      <c r="K3165" s="19">
        <f t="shared" si="2338"/>
        <v>225.0831931027827</v>
      </c>
      <c r="L3165" s="16">
        <f t="shared" si="2318"/>
        <v>238.17580035966336</v>
      </c>
      <c r="M3165" s="23">
        <f>M3164-IF($B3165="B",(Percent_Rent_In_Elsies*2.49%/12 * H3164)/K3164,0)+IF($B3165="D",N3165,0)+IF(B3165="D",AK3164)+IF(B3165="C",F3164*90%)-(Y3165-Y3164)-IF($B3165="A",Q3164/K3164) + IF($B3165="A",Q3164/K3164)</f>
        <v>-54383342.652477764</v>
      </c>
      <c r="N3165" s="23">
        <f t="shared" si="2319"/>
        <v>0</v>
      </c>
      <c r="O3165" s="22">
        <f t="shared" si="2320"/>
        <v>0</v>
      </c>
      <c r="P3165" s="22">
        <f t="shared" si="2351"/>
        <v>24538642.621742524</v>
      </c>
      <c r="Q3165" s="22">
        <f t="shared" si="2352"/>
        <v>0</v>
      </c>
      <c r="R3165" s="22">
        <f t="shared" si="2321"/>
        <v>422167380.14795583</v>
      </c>
      <c r="S3165" s="16">
        <f t="shared" si="2311"/>
        <v>0</v>
      </c>
      <c r="T3165" s="15">
        <f t="shared" si="2322"/>
        <v>0</v>
      </c>
      <c r="U3165" s="23">
        <f t="shared" si="2339"/>
        <v>1875605.9674130175</v>
      </c>
      <c r="V3165" s="23">
        <f t="shared" si="2340"/>
        <v>0</v>
      </c>
      <c r="W3165" s="23">
        <f t="shared" si="2353"/>
        <v>0</v>
      </c>
      <c r="X3165" s="23">
        <f t="shared" si="2341"/>
        <v>40968193.526640661</v>
      </c>
      <c r="Y3165" s="23">
        <f t="shared" si="2323"/>
        <v>13825559.361691331</v>
      </c>
      <c r="Z3165" s="3">
        <f t="shared" si="2324"/>
        <v>7802.0214950624704</v>
      </c>
      <c r="AA3165" s="23">
        <f t="shared" si="2325"/>
        <v>67761249.963486016</v>
      </c>
      <c r="AB3165" s="26">
        <f t="shared" si="2342"/>
        <v>70086276.274228543</v>
      </c>
      <c r="AC3165" s="23">
        <f t="shared" si="2343"/>
        <v>74889487.274228647</v>
      </c>
      <c r="AD3165" s="23">
        <f t="shared" si="2349"/>
        <v>4803211</v>
      </c>
      <c r="AE3165" s="24">
        <f t="shared" si="2310"/>
        <v>70086276.274228647</v>
      </c>
      <c r="AF3165" s="3">
        <f t="shared" si="2344"/>
        <v>0</v>
      </c>
      <c r="AG3165" s="2">
        <f t="shared" si="2326"/>
        <v>936242579.40749645</v>
      </c>
      <c r="AH3165" s="2">
        <f t="shared" si="2327"/>
        <v>197.06943758173844</v>
      </c>
      <c r="AI3165" s="23">
        <f t="shared" si="2350"/>
        <v>10894227507.440887</v>
      </c>
      <c r="AJ3165" s="23">
        <f t="shared" si="2328"/>
        <v>6219.922423797766</v>
      </c>
      <c r="AK3165" s="23">
        <f t="shared" si="2329"/>
        <v>0</v>
      </c>
      <c r="AL3165" s="23">
        <f t="shared" si="2354"/>
        <v>0</v>
      </c>
      <c r="AM3165" s="23">
        <f t="shared" si="2355"/>
        <v>0</v>
      </c>
      <c r="AN3165" s="16">
        <f t="shared" si="2345"/>
        <v>0</v>
      </c>
      <c r="AO3165" s="23">
        <f t="shared" si="2346"/>
        <v>0</v>
      </c>
      <c r="AP3165" s="22">
        <f t="shared" si="2347"/>
        <v>0</v>
      </c>
      <c r="AQ3165" s="30">
        <f t="shared" si="2330"/>
        <v>23554688336.78196</v>
      </c>
      <c r="AR3165" s="28">
        <f t="shared" si="2331"/>
        <v>11591770376.535294</v>
      </c>
      <c r="AS3165" s="25">
        <f t="shared" si="2332"/>
        <v>200337590.02425668</v>
      </c>
      <c r="AT3165" s="32">
        <f t="shared" si="2333"/>
        <v>15604.042990124941</v>
      </c>
      <c r="AU3165" s="23">
        <f t="shared" si="2334"/>
        <v>15604.042990124941</v>
      </c>
      <c r="AV3165" s="22">
        <f t="shared" si="2335"/>
        <v>3432176824.3274817</v>
      </c>
      <c r="AW3165" s="31">
        <f t="shared" si="2348"/>
        <v>15670990813.656731</v>
      </c>
    </row>
    <row r="3166" spans="1:53" x14ac:dyDescent="0.25">
      <c r="A3166">
        <f t="shared" si="2356"/>
        <v>871</v>
      </c>
      <c r="B3166" t="s">
        <v>6</v>
      </c>
      <c r="C3166" s="27">
        <f t="shared" si="2313"/>
        <v>0</v>
      </c>
      <c r="D3166" s="27">
        <f t="shared" si="2336"/>
        <v>0</v>
      </c>
      <c r="E3166" s="27" t="b">
        <f t="shared" si="2312"/>
        <v>1</v>
      </c>
      <c r="F3166" s="29">
        <f t="shared" si="2314"/>
        <v>0</v>
      </c>
      <c r="G3166" s="27">
        <f t="shared" si="2337"/>
        <v>0</v>
      </c>
      <c r="H3166" s="22">
        <f t="shared" si="2315"/>
        <v>34587207048.266281</v>
      </c>
      <c r="I3166" s="23">
        <f t="shared" si="2316"/>
        <v>132580106.5049091</v>
      </c>
      <c r="J3166" s="23">
        <f t="shared" si="2317"/>
        <v>1086</v>
      </c>
      <c r="K3166" s="19">
        <f t="shared" si="2338"/>
        <v>225.0831931027827</v>
      </c>
      <c r="L3166" s="16">
        <f t="shared" si="2318"/>
        <v>238.57276002692947</v>
      </c>
      <c r="M3166" s="23">
        <f>M3165-IF($B3166="B",(Percent_Rent_In_Elsies*2.49%/12 * H3165)/K3165,0)+IF($B3166="D",N3166,0)+IF(B3166="D",AK3165)+IF(B3166="C",F3165*90%)-(Y3166-Y3165)-IF($B3166="A",Q3165/K3165) + IF($B3166="A",Q3165/K3165)</f>
        <v>-54383342.652477764</v>
      </c>
      <c r="N3166" s="23">
        <f t="shared" si="2319"/>
        <v>0</v>
      </c>
      <c r="O3166" s="22">
        <f t="shared" si="2320"/>
        <v>0</v>
      </c>
      <c r="P3166" s="22">
        <f t="shared" si="2351"/>
        <v>0</v>
      </c>
      <c r="Q3166" s="22">
        <f t="shared" si="2352"/>
        <v>0</v>
      </c>
      <c r="R3166" s="22">
        <f t="shared" si="2321"/>
        <v>422167380.14795583</v>
      </c>
      <c r="S3166" s="16">
        <f t="shared" si="2311"/>
        <v>0</v>
      </c>
      <c r="T3166" s="15">
        <f t="shared" si="2322"/>
        <v>0</v>
      </c>
      <c r="U3166" s="23">
        <f t="shared" si="2339"/>
        <v>1875605.9674130175</v>
      </c>
      <c r="V3166" s="23">
        <f t="shared" si="2340"/>
        <v>0</v>
      </c>
      <c r="W3166" s="23">
        <f t="shared" si="2353"/>
        <v>0</v>
      </c>
      <c r="X3166" s="23">
        <f t="shared" si="2341"/>
        <v>41007203.634115972</v>
      </c>
      <c r="Y3166" s="23">
        <f t="shared" si="2323"/>
        <v>13825559.361691331</v>
      </c>
      <c r="Z3166" s="3">
        <f t="shared" si="2324"/>
        <v>0</v>
      </c>
      <c r="AA3166" s="23">
        <f t="shared" si="2325"/>
        <v>67761249.963486016</v>
      </c>
      <c r="AB3166" s="26">
        <f t="shared" si="2342"/>
        <v>70086276.274228573</v>
      </c>
      <c r="AC3166" s="23">
        <f t="shared" si="2343"/>
        <v>74889487.274228647</v>
      </c>
      <c r="AD3166" s="23">
        <f t="shared" si="2349"/>
        <v>4803211</v>
      </c>
      <c r="AE3166" s="24">
        <f t="shared" si="2310"/>
        <v>70086276.274228647</v>
      </c>
      <c r="AF3166" s="3">
        <f t="shared" si="2344"/>
        <v>0</v>
      </c>
      <c r="AG3166" s="2">
        <f t="shared" si="2326"/>
        <v>0</v>
      </c>
      <c r="AH3166" s="2">
        <f t="shared" si="2327"/>
        <v>197.39788664437467</v>
      </c>
      <c r="AI3166" s="23">
        <f t="shared" si="2350"/>
        <v>10894227507.440887</v>
      </c>
      <c r="AJ3166" s="23">
        <f t="shared" si="2328"/>
        <v>6219.922423797766</v>
      </c>
      <c r="AK3166" s="23">
        <f t="shared" si="2329"/>
        <v>0</v>
      </c>
      <c r="AL3166" s="23">
        <f t="shared" si="2354"/>
        <v>0</v>
      </c>
      <c r="AM3166" s="23">
        <f t="shared" si="2355"/>
        <v>0</v>
      </c>
      <c r="AN3166" s="16">
        <f t="shared" si="2345"/>
        <v>0</v>
      </c>
      <c r="AO3166" s="23">
        <f t="shared" si="2346"/>
        <v>0</v>
      </c>
      <c r="AP3166" s="22">
        <f t="shared" si="2347"/>
        <v>0</v>
      </c>
      <c r="AQ3166" s="30">
        <f t="shared" si="2330"/>
        <v>23554688336.78196</v>
      </c>
      <c r="AR3166" s="28">
        <f t="shared" si="2331"/>
        <v>11591770376.535294</v>
      </c>
      <c r="AS3166" s="25">
        <f t="shared" si="2332"/>
        <v>200337590.02425668</v>
      </c>
      <c r="AT3166" s="32">
        <f t="shared" si="2333"/>
        <v>0</v>
      </c>
      <c r="AU3166" s="23">
        <f t="shared" si="2334"/>
        <v>0</v>
      </c>
      <c r="AV3166" s="22">
        <f t="shared" si="2335"/>
        <v>3432176824.3274817</v>
      </c>
      <c r="AW3166" s="31">
        <f t="shared" si="2348"/>
        <v>15646452171.034986</v>
      </c>
    </row>
    <row r="3167" spans="1:53" x14ac:dyDescent="0.25">
      <c r="A3167">
        <f t="shared" si="2356"/>
        <v>871</v>
      </c>
      <c r="B3167" t="s">
        <v>7</v>
      </c>
      <c r="C3167" s="27">
        <f t="shared" si="2313"/>
        <v>0</v>
      </c>
      <c r="D3167" s="27">
        <f t="shared" si="2336"/>
        <v>0</v>
      </c>
      <c r="E3167" s="27" t="b">
        <f t="shared" si="2312"/>
        <v>1</v>
      </c>
      <c r="F3167" s="29">
        <f t="shared" si="2314"/>
        <v>0</v>
      </c>
      <c r="G3167" s="27">
        <f t="shared" si="2337"/>
        <v>0</v>
      </c>
      <c r="H3167" s="22">
        <f t="shared" si="2315"/>
        <v>34587207048.266281</v>
      </c>
      <c r="I3167" s="23">
        <f t="shared" si="2316"/>
        <v>132580106.5049091</v>
      </c>
      <c r="J3167" s="23">
        <f t="shared" si="2317"/>
        <v>1086</v>
      </c>
      <c r="K3167" s="19">
        <f t="shared" si="2338"/>
        <v>225.0831931027827</v>
      </c>
      <c r="L3167" s="16">
        <f t="shared" si="2318"/>
        <v>238.57276002692947</v>
      </c>
      <c r="M3167" s="23">
        <f>M3166-IF($B3167="B",(Percent_Rent_In_Elsies*2.49%/12 * H3166)/K3166,0)+IF($B3167="D",N3167,0)+IF(B3167="D",AK3166)+IF(B3167="C",F3166*90%)-(Y3167-Y3166)-IF($B3167="A",Q3166/K3166) + IF($B3167="A",Q3166/K3166)</f>
        <v>-54542769.159707867</v>
      </c>
      <c r="N3167" s="23">
        <f t="shared" si="2319"/>
        <v>0</v>
      </c>
      <c r="O3167" s="22">
        <f t="shared" si="2320"/>
        <v>0</v>
      </c>
      <c r="P3167" s="22">
        <f t="shared" si="2351"/>
        <v>0</v>
      </c>
      <c r="Q3167" s="22">
        <f t="shared" si="2352"/>
        <v>0</v>
      </c>
      <c r="R3167" s="22">
        <f t="shared" si="2321"/>
        <v>386986765.1356262</v>
      </c>
      <c r="S3167" s="16">
        <f t="shared" si="2311"/>
        <v>35180615.012329653</v>
      </c>
      <c r="T3167" s="15">
        <f t="shared" si="2322"/>
        <v>0</v>
      </c>
      <c r="U3167" s="23">
        <f t="shared" si="2339"/>
        <v>1719305.4701285993</v>
      </c>
      <c r="V3167" s="23">
        <f t="shared" si="2340"/>
        <v>156300.49728441812</v>
      </c>
      <c r="W3167" s="23">
        <f t="shared" si="2353"/>
        <v>0</v>
      </c>
      <c r="X3167" s="23">
        <f t="shared" si="2341"/>
        <v>41007203.634115972</v>
      </c>
      <c r="Y3167" s="23">
        <f t="shared" si="2323"/>
        <v>13825559.361691331</v>
      </c>
      <c r="Z3167" s="3">
        <f t="shared" si="2324"/>
        <v>0</v>
      </c>
      <c r="AA3167" s="23">
        <f t="shared" si="2325"/>
        <v>67761249.963486016</v>
      </c>
      <c r="AB3167" s="26">
        <f t="shared" si="2342"/>
        <v>70086276.274228573</v>
      </c>
      <c r="AC3167" s="23">
        <f t="shared" si="2343"/>
        <v>74889487.274228647</v>
      </c>
      <c r="AD3167" s="23">
        <f t="shared" si="2349"/>
        <v>4803211</v>
      </c>
      <c r="AE3167" s="24">
        <f t="shared" si="2310"/>
        <v>70086276.274228647</v>
      </c>
      <c r="AF3167" s="3">
        <f t="shared" si="2344"/>
        <v>0</v>
      </c>
      <c r="AG3167" s="2">
        <f t="shared" si="2326"/>
        <v>0</v>
      </c>
      <c r="AH3167" s="2">
        <f t="shared" si="2327"/>
        <v>197.39788664437467</v>
      </c>
      <c r="AI3167" s="23">
        <f t="shared" si="2350"/>
        <v>10894227507.440887</v>
      </c>
      <c r="AJ3167" s="23">
        <f t="shared" si="2328"/>
        <v>6219.922423797766</v>
      </c>
      <c r="AK3167" s="23">
        <f t="shared" si="2329"/>
        <v>0</v>
      </c>
      <c r="AL3167" s="23">
        <f t="shared" si="2354"/>
        <v>8592708.3832263947</v>
      </c>
      <c r="AM3167" s="23">
        <f t="shared" si="2355"/>
        <v>8016896933.0977354</v>
      </c>
      <c r="AN3167" s="16">
        <f t="shared" si="2345"/>
        <v>0</v>
      </c>
      <c r="AO3167" s="23">
        <f t="shared" si="2346"/>
        <v>159426.5072301066</v>
      </c>
      <c r="AP3167" s="22">
        <f t="shared" si="2347"/>
        <v>35884227.312576272</v>
      </c>
      <c r="AQ3167" s="30">
        <f t="shared" si="2330"/>
        <v>23626151775.474957</v>
      </c>
      <c r="AR3167" s="28">
        <f t="shared" si="2331"/>
        <v>11627349587.915712</v>
      </c>
      <c r="AS3167" s="25">
        <f t="shared" si="2332"/>
        <v>200337590.02425668</v>
      </c>
      <c r="AT3167" s="32">
        <f t="shared" si="2333"/>
        <v>0</v>
      </c>
      <c r="AU3167" s="23">
        <f t="shared" si="2334"/>
        <v>0</v>
      </c>
      <c r="AV3167" s="22">
        <f t="shared" si="2335"/>
        <v>3432176824.3274817</v>
      </c>
      <c r="AW3167" s="31">
        <f t="shared" si="2348"/>
        <v>15717915609.727982</v>
      </c>
    </row>
    <row r="3168" spans="1:53" x14ac:dyDescent="0.25">
      <c r="A3168">
        <f t="shared" si="2356"/>
        <v>871</v>
      </c>
      <c r="B3168" t="s">
        <v>8</v>
      </c>
      <c r="C3168" s="27">
        <f t="shared" si="2313"/>
        <v>0</v>
      </c>
      <c r="D3168" s="27">
        <f t="shared" si="2336"/>
        <v>0</v>
      </c>
      <c r="E3168" s="27" t="b">
        <f t="shared" si="2312"/>
        <v>1</v>
      </c>
      <c r="F3168" s="29">
        <f t="shared" si="2314"/>
        <v>0</v>
      </c>
      <c r="G3168" s="27">
        <f t="shared" si="2337"/>
        <v>0</v>
      </c>
      <c r="H3168" s="22">
        <f t="shared" si="2315"/>
        <v>34587207048.266281</v>
      </c>
      <c r="I3168" s="23">
        <f t="shared" si="2316"/>
        <v>132580106.5049091</v>
      </c>
      <c r="J3168" s="23">
        <f t="shared" si="2317"/>
        <v>1086</v>
      </c>
      <c r="K3168" s="19">
        <f t="shared" si="2338"/>
        <v>225.0831931027827</v>
      </c>
      <c r="L3168" s="16">
        <f t="shared" si="2318"/>
        <v>238.57276002692947</v>
      </c>
      <c r="M3168" s="23">
        <f>M3167-IF($B3168="B",(Percent_Rent_In_Elsies*2.49%/12 * H3167)/K3167,0)+IF($B3168="D",N3168,0)+IF(B3168="D",AK3167)+IF(B3168="C",F3167*90%)-(Y3168-Y3167)-IF($B3168="A",Q3167/K3167) + IF($B3168="A",Q3167/K3167)</f>
        <v>-54542769.159707867</v>
      </c>
      <c r="N3168" s="23">
        <f t="shared" si="2319"/>
        <v>0</v>
      </c>
      <c r="O3168" s="22">
        <f t="shared" si="2320"/>
        <v>0</v>
      </c>
      <c r="P3168" s="22">
        <f t="shared" si="2351"/>
        <v>0</v>
      </c>
      <c r="Q3168" s="22">
        <f t="shared" si="2352"/>
        <v>0</v>
      </c>
      <c r="R3168" s="22">
        <f t="shared" si="2321"/>
        <v>422870992.44820249</v>
      </c>
      <c r="S3168" s="16">
        <f t="shared" si="2311"/>
        <v>35180615.012329653</v>
      </c>
      <c r="T3168" s="15">
        <f t="shared" si="2322"/>
        <v>0</v>
      </c>
      <c r="U3168" s="23">
        <f t="shared" si="2339"/>
        <v>1878731.9773587058</v>
      </c>
      <c r="V3168" s="23">
        <f t="shared" si="2340"/>
        <v>156300.49728441812</v>
      </c>
      <c r="W3168" s="23">
        <f t="shared" si="2353"/>
        <v>0</v>
      </c>
      <c r="X3168" s="23">
        <f t="shared" si="2341"/>
        <v>41007203.634115972</v>
      </c>
      <c r="Y3168" s="23">
        <f t="shared" si="2323"/>
        <v>13825559.361691331</v>
      </c>
      <c r="Z3168" s="3">
        <f t="shared" si="2324"/>
        <v>0</v>
      </c>
      <c r="AA3168" s="23">
        <f t="shared" si="2325"/>
        <v>67761249.963486016</v>
      </c>
      <c r="AB3168" s="26">
        <f t="shared" si="2342"/>
        <v>70086276.274228573</v>
      </c>
      <c r="AC3168" s="23">
        <f t="shared" si="2343"/>
        <v>74889487.274228647</v>
      </c>
      <c r="AD3168" s="23">
        <f t="shared" si="2349"/>
        <v>4803211</v>
      </c>
      <c r="AE3168" s="24">
        <f t="shared" si="2310"/>
        <v>70086276.274228647</v>
      </c>
      <c r="AF3168" s="3">
        <f t="shared" si="2344"/>
        <v>1E-4</v>
      </c>
      <c r="AG3168" s="2">
        <f t="shared" si="2326"/>
        <v>0</v>
      </c>
      <c r="AH3168" s="2">
        <f t="shared" si="2327"/>
        <v>197.39788664437467</v>
      </c>
      <c r="AI3168" s="23">
        <f t="shared" si="2350"/>
        <v>10894227507.440887</v>
      </c>
      <c r="AJ3168" s="23">
        <f t="shared" si="2328"/>
        <v>6219.922423797766</v>
      </c>
      <c r="AK3168" s="23">
        <f t="shared" si="2329"/>
        <v>63616.424456873174</v>
      </c>
      <c r="AL3168" s="23">
        <f t="shared" si="2354"/>
        <v>0</v>
      </c>
      <c r="AM3168" s="23">
        <f t="shared" si="2355"/>
        <v>0</v>
      </c>
      <c r="AN3168" s="16">
        <f t="shared" si="2345"/>
        <v>0</v>
      </c>
      <c r="AO3168" s="23">
        <f t="shared" si="2346"/>
        <v>0</v>
      </c>
      <c r="AP3168" s="22">
        <f t="shared" si="2347"/>
        <v>0</v>
      </c>
      <c r="AQ3168" s="30">
        <f t="shared" si="2330"/>
        <v>23626151775.474957</v>
      </c>
      <c r="AR3168" s="28">
        <f t="shared" si="2331"/>
        <v>11627349587.915712</v>
      </c>
      <c r="AS3168" s="25">
        <f t="shared" si="2332"/>
        <v>200337590.02425668</v>
      </c>
      <c r="AT3168" s="32">
        <f t="shared" si="2333"/>
        <v>0</v>
      </c>
      <c r="AU3168" s="23">
        <f t="shared" si="2334"/>
        <v>0</v>
      </c>
      <c r="AV3168" s="22">
        <f t="shared" si="2335"/>
        <v>3432176824.3274817</v>
      </c>
      <c r="AW3168" s="31">
        <f t="shared" si="2348"/>
        <v>15717915609.727982</v>
      </c>
    </row>
    <row r="3169" spans="1:53" x14ac:dyDescent="0.25">
      <c r="A3169" s="21">
        <f t="shared" si="2356"/>
        <v>871</v>
      </c>
      <c r="B3169" s="21" t="s">
        <v>9</v>
      </c>
      <c r="C3169" s="27">
        <f t="shared" si="2313"/>
        <v>0</v>
      </c>
      <c r="D3169" s="27">
        <f t="shared" si="2336"/>
        <v>0</v>
      </c>
      <c r="E3169" s="27" t="b">
        <f t="shared" si="2312"/>
        <v>1</v>
      </c>
      <c r="F3169" s="29">
        <f t="shared" si="2314"/>
        <v>0</v>
      </c>
      <c r="G3169" s="27">
        <f t="shared" si="2337"/>
        <v>0</v>
      </c>
      <c r="H3169" s="22">
        <f t="shared" si="2315"/>
        <v>34587207048.266281</v>
      </c>
      <c r="I3169" s="23">
        <f t="shared" si="2316"/>
        <v>132580106.5049091</v>
      </c>
      <c r="J3169" s="23">
        <f t="shared" si="2317"/>
        <v>1086</v>
      </c>
      <c r="K3169" s="19">
        <f t="shared" si="2338"/>
        <v>225.0831931027827</v>
      </c>
      <c r="L3169" s="16">
        <f t="shared" si="2318"/>
        <v>238.57276002692947</v>
      </c>
      <c r="M3169" s="23">
        <f>M3168-IF($B3169="B",(Percent_Rent_In_Elsies*2.49%/12 * H3168)/K3168,0)+IF($B3169="D",N3169,0)+IF(B3169="D",AK3168)+IF(B3169="C",F3168*90%)-(Y3169-Y3168)-IF($B3169="A",Q3168/K3168) + IF($B3169="A",Q3168/K3168)</f>
        <v>-54479152.735250995</v>
      </c>
      <c r="N3169" s="23">
        <f t="shared" si="2319"/>
        <v>0</v>
      </c>
      <c r="O3169" s="22">
        <f t="shared" si="2320"/>
        <v>24579540.35944543</v>
      </c>
      <c r="P3169" s="22">
        <f t="shared" si="2351"/>
        <v>0</v>
      </c>
      <c r="Q3169" s="22">
        <f t="shared" si="2352"/>
        <v>0</v>
      </c>
      <c r="R3169" s="22">
        <f t="shared" si="2321"/>
        <v>422870992.44820249</v>
      </c>
      <c r="S3169" s="16">
        <f t="shared" si="2311"/>
        <v>0</v>
      </c>
      <c r="T3169" s="15">
        <f t="shared" si="2322"/>
        <v>10601074.652884223</v>
      </c>
      <c r="U3169" s="23">
        <f t="shared" si="2339"/>
        <v>1878731.9773587058</v>
      </c>
      <c r="V3169" s="23">
        <f t="shared" si="2340"/>
        <v>0</v>
      </c>
      <c r="W3169" s="23">
        <f t="shared" si="2353"/>
        <v>156300.49728441812</v>
      </c>
      <c r="X3169" s="23">
        <f t="shared" si="2341"/>
        <v>41007203.634115972</v>
      </c>
      <c r="Y3169" s="23">
        <f t="shared" si="2323"/>
        <v>13825559.361691331</v>
      </c>
      <c r="Z3169" s="3">
        <f t="shared" si="2324"/>
        <v>0</v>
      </c>
      <c r="AA3169" s="23">
        <f t="shared" si="2325"/>
        <v>67697633.539029136</v>
      </c>
      <c r="AB3169" s="26">
        <f t="shared" si="2342"/>
        <v>70086276.274228573</v>
      </c>
      <c r="AC3169" s="23">
        <f t="shared" si="2343"/>
        <v>74889487.274228647</v>
      </c>
      <c r="AD3169" s="23">
        <f t="shared" si="2349"/>
        <v>4803211</v>
      </c>
      <c r="AE3169" s="24">
        <f t="shared" si="2310"/>
        <v>70086276.274228647</v>
      </c>
      <c r="AF3169" s="3">
        <f t="shared" si="2344"/>
        <v>0</v>
      </c>
      <c r="AG3169" s="2">
        <f t="shared" si="2326"/>
        <v>0</v>
      </c>
      <c r="AH3169" s="2">
        <f t="shared" si="2327"/>
        <v>197.39788664437467</v>
      </c>
      <c r="AI3169" s="23">
        <f t="shared" si="2350"/>
        <v>10883999658.904789</v>
      </c>
      <c r="AJ3169" s="23">
        <f t="shared" si="2328"/>
        <v>6219.922423797766</v>
      </c>
      <c r="AK3169" s="23">
        <f t="shared" si="2329"/>
        <v>0</v>
      </c>
      <c r="AL3169" s="23">
        <f t="shared" si="2354"/>
        <v>0</v>
      </c>
      <c r="AM3169" s="23">
        <f t="shared" si="2355"/>
        <v>0</v>
      </c>
      <c r="AN3169" s="16">
        <f t="shared" si="2345"/>
        <v>0</v>
      </c>
      <c r="AO3169" s="23">
        <f t="shared" si="2346"/>
        <v>0</v>
      </c>
      <c r="AP3169" s="22">
        <f t="shared" si="2347"/>
        <v>0</v>
      </c>
      <c r="AQ3169" s="30">
        <f t="shared" si="2330"/>
        <v>23626151775.474957</v>
      </c>
      <c r="AR3169" s="28">
        <f t="shared" si="2331"/>
        <v>11627349587.915712</v>
      </c>
      <c r="AS3169" s="25">
        <f t="shared" si="2332"/>
        <v>200337590.02425668</v>
      </c>
      <c r="AT3169" s="32">
        <f t="shared" si="2333"/>
        <v>0</v>
      </c>
      <c r="AU3169" s="23">
        <f t="shared" si="2334"/>
        <v>0</v>
      </c>
      <c r="AV3169" s="22">
        <f t="shared" si="2335"/>
        <v>3432176824.3274817</v>
      </c>
      <c r="AW3169" s="31">
        <f t="shared" si="2348"/>
        <v>15717915609.727982</v>
      </c>
      <c r="AX3169" s="21"/>
      <c r="AY3169" s="21"/>
      <c r="AZ3169" s="21"/>
      <c r="BA3169" s="21"/>
    </row>
    <row r="3170" spans="1:53" x14ac:dyDescent="0.25">
      <c r="A3170" s="21">
        <f t="shared" si="2356"/>
        <v>871</v>
      </c>
      <c r="B3170" s="21" t="s">
        <v>28</v>
      </c>
      <c r="C3170" s="27">
        <f t="shared" si="2313"/>
        <v>0</v>
      </c>
      <c r="D3170" s="27">
        <f t="shared" si="2336"/>
        <v>0</v>
      </c>
      <c r="E3170" s="27" t="b">
        <f t="shared" si="2312"/>
        <v>1</v>
      </c>
      <c r="F3170" s="29">
        <f t="shared" si="2314"/>
        <v>0</v>
      </c>
      <c r="G3170" s="27">
        <f t="shared" si="2337"/>
        <v>0</v>
      </c>
      <c r="H3170" s="22">
        <f t="shared" si="2315"/>
        <v>34587207048.266281</v>
      </c>
      <c r="I3170" s="23">
        <f t="shared" si="2316"/>
        <v>132580106.5049091</v>
      </c>
      <c r="J3170" s="23">
        <f t="shared" si="2317"/>
        <v>1086</v>
      </c>
      <c r="K3170" s="19">
        <f t="shared" si="2338"/>
        <v>225.0831931027827</v>
      </c>
      <c r="L3170" s="16">
        <f t="shared" si="2318"/>
        <v>238.57276002692947</v>
      </c>
      <c r="M3170" s="23">
        <f>M3169-IF($B3170="B",(Percent_Rent_In_Elsies*2.49%/12 * H3169)/K3169,0)+IF($B3170="D",N3170,0)+IF(B3170="D",AK3169)+IF(B3170="C",F3169*90%)-(Y3170-Y3169)-IF($B3170="A",Q3169/K3169) + IF($B3170="A",Q3169/K3169)</f>
        <v>-54479152.735250995</v>
      </c>
      <c r="N3170" s="23">
        <f t="shared" si="2319"/>
        <v>0</v>
      </c>
      <c r="O3170" s="22">
        <f t="shared" si="2320"/>
        <v>0</v>
      </c>
      <c r="P3170" s="22">
        <f t="shared" si="2351"/>
        <v>24579540.35944543</v>
      </c>
      <c r="Q3170" s="22">
        <f t="shared" si="2352"/>
        <v>0</v>
      </c>
      <c r="R3170" s="22">
        <f t="shared" si="2321"/>
        <v>422870992.44820249</v>
      </c>
      <c r="S3170" s="16">
        <f t="shared" si="2311"/>
        <v>0</v>
      </c>
      <c r="T3170" s="15">
        <f t="shared" si="2322"/>
        <v>0</v>
      </c>
      <c r="U3170" s="23">
        <f t="shared" si="2339"/>
        <v>1878731.9773587058</v>
      </c>
      <c r="V3170" s="23">
        <f t="shared" si="2340"/>
        <v>0</v>
      </c>
      <c r="W3170" s="23">
        <f t="shared" si="2353"/>
        <v>0</v>
      </c>
      <c r="X3170" s="23">
        <f t="shared" si="2341"/>
        <v>41007203.634115972</v>
      </c>
      <c r="Y3170" s="23">
        <f t="shared" si="2323"/>
        <v>13825559.361691331</v>
      </c>
      <c r="Z3170" s="3">
        <f t="shared" si="2324"/>
        <v>7815.0248642209071</v>
      </c>
      <c r="AA3170" s="23">
        <f t="shared" si="2325"/>
        <v>67814858.911992446</v>
      </c>
      <c r="AB3170" s="26">
        <f t="shared" si="2342"/>
        <v>70086276.274228558</v>
      </c>
      <c r="AC3170" s="23">
        <f t="shared" si="2343"/>
        <v>74889487.274228647</v>
      </c>
      <c r="AD3170" s="23">
        <f t="shared" si="2349"/>
        <v>4803211</v>
      </c>
      <c r="AE3170" s="24">
        <f t="shared" si="2310"/>
        <v>70086276.274228647</v>
      </c>
      <c r="AF3170" s="3">
        <f t="shared" si="2344"/>
        <v>0</v>
      </c>
      <c r="AG3170" s="2">
        <f t="shared" si="2326"/>
        <v>937802983.70650887</v>
      </c>
      <c r="AH3170" s="2">
        <f t="shared" si="2327"/>
        <v>197.39788664437467</v>
      </c>
      <c r="AI3170" s="23">
        <f t="shared" si="2350"/>
        <v>10902846416.947107</v>
      </c>
      <c r="AJ3170" s="23">
        <f t="shared" si="2328"/>
        <v>6219.922423797766</v>
      </c>
      <c r="AK3170" s="23">
        <f t="shared" si="2329"/>
        <v>0</v>
      </c>
      <c r="AL3170" s="23">
        <f t="shared" si="2354"/>
        <v>0</v>
      </c>
      <c r="AM3170" s="23">
        <f t="shared" si="2355"/>
        <v>0</v>
      </c>
      <c r="AN3170" s="16">
        <f t="shared" si="2345"/>
        <v>0</v>
      </c>
      <c r="AO3170" s="23">
        <f t="shared" si="2346"/>
        <v>0</v>
      </c>
      <c r="AP3170" s="22">
        <f t="shared" si="2347"/>
        <v>0</v>
      </c>
      <c r="AQ3170" s="30">
        <f t="shared" si="2330"/>
        <v>23626151775.474957</v>
      </c>
      <c r="AR3170" s="28">
        <f t="shared" si="2331"/>
        <v>11627349587.915712</v>
      </c>
      <c r="AS3170" s="25">
        <f t="shared" si="2332"/>
        <v>200337590.02425668</v>
      </c>
      <c r="AT3170" s="32">
        <f t="shared" si="2333"/>
        <v>15630.049728441814</v>
      </c>
      <c r="AU3170" s="23">
        <f t="shared" si="2334"/>
        <v>15630.049728441814</v>
      </c>
      <c r="AV3170" s="22">
        <f t="shared" si="2335"/>
        <v>3442777898.9803658</v>
      </c>
      <c r="AW3170" s="31">
        <f t="shared" si="2348"/>
        <v>15717915609.727982</v>
      </c>
      <c r="AX3170" s="21"/>
      <c r="AY3170" s="21"/>
      <c r="AZ3170" s="21"/>
      <c r="BA3170" s="21"/>
    </row>
    <row r="3171" spans="1:53" x14ac:dyDescent="0.25">
      <c r="A3171">
        <f t="shared" si="2356"/>
        <v>872</v>
      </c>
      <c r="B3171" t="s">
        <v>6</v>
      </c>
      <c r="C3171" s="27">
        <f t="shared" si="2313"/>
        <v>0</v>
      </c>
      <c r="D3171" s="27">
        <f t="shared" si="2336"/>
        <v>0</v>
      </c>
      <c r="E3171" s="27" t="b">
        <f t="shared" si="2312"/>
        <v>1</v>
      </c>
      <c r="F3171" s="29">
        <f t="shared" si="2314"/>
        <v>0</v>
      </c>
      <c r="G3171" s="27">
        <f t="shared" si="2337"/>
        <v>0</v>
      </c>
      <c r="H3171" s="22">
        <f t="shared" si="2315"/>
        <v>34644852393.346725</v>
      </c>
      <c r="I3171" s="23">
        <f t="shared" si="2316"/>
        <v>132580106.5049091</v>
      </c>
      <c r="J3171" s="23">
        <f t="shared" si="2317"/>
        <v>1086</v>
      </c>
      <c r="K3171" s="19">
        <f t="shared" si="2338"/>
        <v>225.0831931027827</v>
      </c>
      <c r="L3171" s="16">
        <f t="shared" si="2318"/>
        <v>238.97038129364103</v>
      </c>
      <c r="M3171" s="23">
        <f>M3170-IF($B3171="B",(Percent_Rent_In_Elsies*2.49%/12 * H3170)/K3170,0)+IF($B3171="D",N3171,0)+IF(B3171="D",AK3170)+IF(B3171="C",F3170*90%)-(Y3171-Y3170)-IF($B3171="A",Q3170/K3170) + IF($B3171="A",Q3170/K3170)</f>
        <v>-54479152.735250995</v>
      </c>
      <c r="N3171" s="23">
        <f t="shared" si="2319"/>
        <v>0</v>
      </c>
      <c r="O3171" s="22">
        <f t="shared" si="2320"/>
        <v>0</v>
      </c>
      <c r="P3171" s="22">
        <f t="shared" si="2351"/>
        <v>0</v>
      </c>
      <c r="Q3171" s="22">
        <f t="shared" si="2352"/>
        <v>0</v>
      </c>
      <c r="R3171" s="22">
        <f t="shared" si="2321"/>
        <v>422870992.44820249</v>
      </c>
      <c r="S3171" s="16">
        <f t="shared" si="2311"/>
        <v>0</v>
      </c>
      <c r="T3171" s="15">
        <f t="shared" si="2322"/>
        <v>0</v>
      </c>
      <c r="U3171" s="23">
        <f t="shared" si="2339"/>
        <v>1878731.9773587058</v>
      </c>
      <c r="V3171" s="23">
        <f t="shared" si="2340"/>
        <v>0</v>
      </c>
      <c r="W3171" s="23">
        <f t="shared" si="2353"/>
        <v>0</v>
      </c>
      <c r="X3171" s="23">
        <f t="shared" si="2341"/>
        <v>41046278.758437067</v>
      </c>
      <c r="Y3171" s="23">
        <f t="shared" si="2323"/>
        <v>13825559.361691331</v>
      </c>
      <c r="Z3171" s="3">
        <f t="shared" si="2324"/>
        <v>0</v>
      </c>
      <c r="AA3171" s="23">
        <f t="shared" si="2325"/>
        <v>67814858.911992446</v>
      </c>
      <c r="AB3171" s="26">
        <f t="shared" si="2342"/>
        <v>70086276.274228558</v>
      </c>
      <c r="AC3171" s="23">
        <f t="shared" si="2343"/>
        <v>74889487.274228647</v>
      </c>
      <c r="AD3171" s="23">
        <f t="shared" si="2349"/>
        <v>4803211</v>
      </c>
      <c r="AE3171" s="24">
        <f t="shared" si="2310"/>
        <v>70086276.274228647</v>
      </c>
      <c r="AF3171" s="3">
        <f t="shared" si="2344"/>
        <v>0</v>
      </c>
      <c r="AG3171" s="2">
        <f t="shared" si="2326"/>
        <v>0</v>
      </c>
      <c r="AH3171" s="2">
        <f t="shared" si="2327"/>
        <v>197.72688312211531</v>
      </c>
      <c r="AI3171" s="23">
        <f t="shared" si="2350"/>
        <v>10902846416.947107</v>
      </c>
      <c r="AJ3171" s="23">
        <f t="shared" si="2328"/>
        <v>6219.922423797766</v>
      </c>
      <c r="AK3171" s="23">
        <f t="shared" si="2329"/>
        <v>0</v>
      </c>
      <c r="AL3171" s="23">
        <f t="shared" si="2354"/>
        <v>0</v>
      </c>
      <c r="AM3171" s="23">
        <f t="shared" si="2355"/>
        <v>0</v>
      </c>
      <c r="AN3171" s="16">
        <f t="shared" si="2345"/>
        <v>0</v>
      </c>
      <c r="AO3171" s="23">
        <f t="shared" si="2346"/>
        <v>0</v>
      </c>
      <c r="AP3171" s="22">
        <f t="shared" si="2347"/>
        <v>0</v>
      </c>
      <c r="AQ3171" s="30">
        <f t="shared" si="2330"/>
        <v>23626151775.474957</v>
      </c>
      <c r="AR3171" s="28">
        <f t="shared" si="2331"/>
        <v>11627349587.915712</v>
      </c>
      <c r="AS3171" s="25">
        <f t="shared" si="2332"/>
        <v>200337590.02425668</v>
      </c>
      <c r="AT3171" s="32">
        <f t="shared" si="2333"/>
        <v>0</v>
      </c>
      <c r="AU3171" s="23">
        <f t="shared" si="2334"/>
        <v>0</v>
      </c>
      <c r="AV3171" s="22">
        <f t="shared" si="2335"/>
        <v>3442777898.9803658</v>
      </c>
      <c r="AW3171" s="31">
        <f t="shared" si="2348"/>
        <v>15693336069.368536</v>
      </c>
    </row>
    <row r="3172" spans="1:53" x14ac:dyDescent="0.25">
      <c r="A3172">
        <f t="shared" si="2356"/>
        <v>872</v>
      </c>
      <c r="B3172" t="s">
        <v>7</v>
      </c>
      <c r="C3172" s="27">
        <f t="shared" si="2313"/>
        <v>0</v>
      </c>
      <c r="D3172" s="27">
        <f t="shared" si="2336"/>
        <v>0</v>
      </c>
      <c r="E3172" s="27" t="b">
        <f t="shared" si="2312"/>
        <v>1</v>
      </c>
      <c r="F3172" s="29">
        <f t="shared" si="2314"/>
        <v>0</v>
      </c>
      <c r="G3172" s="27">
        <f t="shared" si="2337"/>
        <v>0</v>
      </c>
      <c r="H3172" s="22">
        <f t="shared" si="2315"/>
        <v>34644852393.346725</v>
      </c>
      <c r="I3172" s="23">
        <f t="shared" si="2316"/>
        <v>132580106.5049091</v>
      </c>
      <c r="J3172" s="23">
        <f t="shared" si="2317"/>
        <v>1086</v>
      </c>
      <c r="K3172" s="19">
        <f t="shared" si="2338"/>
        <v>225.0831931027827</v>
      </c>
      <c r="L3172" s="16">
        <f t="shared" si="2318"/>
        <v>238.97038129364103</v>
      </c>
      <c r="M3172" s="23">
        <f>M3171-IF($B3172="B",(Percent_Rent_In_Elsies*2.49%/12 * H3171)/K3171,0)+IF($B3172="D",N3172,0)+IF(B3172="D",AK3171)+IF(B3172="C",F3171*90%)-(Y3172-Y3171)-IF($B3172="A",Q3171/K3171) + IF($B3172="A",Q3171/K3171)</f>
        <v>-54638844.953326486</v>
      </c>
      <c r="N3172" s="23">
        <f t="shared" si="2319"/>
        <v>0</v>
      </c>
      <c r="O3172" s="22">
        <f t="shared" si="2320"/>
        <v>0</v>
      </c>
      <c r="P3172" s="22">
        <f t="shared" si="2351"/>
        <v>0</v>
      </c>
      <c r="Q3172" s="22">
        <f t="shared" si="2352"/>
        <v>0</v>
      </c>
      <c r="R3172" s="22">
        <f t="shared" si="2321"/>
        <v>387631743.07751894</v>
      </c>
      <c r="S3172" s="16">
        <f t="shared" si="2311"/>
        <v>35239249.370683543</v>
      </c>
      <c r="T3172" s="15">
        <f t="shared" si="2322"/>
        <v>0</v>
      </c>
      <c r="U3172" s="23">
        <f t="shared" si="2339"/>
        <v>1722170.9792454804</v>
      </c>
      <c r="V3172" s="23">
        <f t="shared" si="2340"/>
        <v>156560.99811322548</v>
      </c>
      <c r="W3172" s="23">
        <f t="shared" si="2353"/>
        <v>0</v>
      </c>
      <c r="X3172" s="23">
        <f t="shared" si="2341"/>
        <v>41046278.758437067</v>
      </c>
      <c r="Y3172" s="23">
        <f t="shared" si="2323"/>
        <v>13825559.361691331</v>
      </c>
      <c r="Z3172" s="3">
        <f t="shared" si="2324"/>
        <v>0</v>
      </c>
      <c r="AA3172" s="23">
        <f t="shared" si="2325"/>
        <v>67814858.911992446</v>
      </c>
      <c r="AB3172" s="26">
        <f t="shared" si="2342"/>
        <v>70086276.274228543</v>
      </c>
      <c r="AC3172" s="23">
        <f t="shared" si="2343"/>
        <v>74889487.274228647</v>
      </c>
      <c r="AD3172" s="23">
        <f t="shared" si="2349"/>
        <v>4803211</v>
      </c>
      <c r="AE3172" s="24">
        <f t="shared" si="2310"/>
        <v>70086276.274228647</v>
      </c>
      <c r="AF3172" s="3">
        <f t="shared" si="2344"/>
        <v>0</v>
      </c>
      <c r="AG3172" s="2">
        <f t="shared" si="2326"/>
        <v>0</v>
      </c>
      <c r="AH3172" s="2">
        <f t="shared" si="2327"/>
        <v>197.72688312211531</v>
      </c>
      <c r="AI3172" s="23">
        <f t="shared" si="2350"/>
        <v>10902846416.947107</v>
      </c>
      <c r="AJ3172" s="23">
        <f t="shared" si="2328"/>
        <v>6219.922423797766</v>
      </c>
      <c r="AK3172" s="23">
        <f t="shared" si="2329"/>
        <v>0</v>
      </c>
      <c r="AL3172" s="23">
        <f t="shared" si="2354"/>
        <v>8618909.5062198639</v>
      </c>
      <c r="AM3172" s="23">
        <f t="shared" si="2355"/>
        <v>8041342275.9630985</v>
      </c>
      <c r="AN3172" s="16">
        <f t="shared" si="2345"/>
        <v>0</v>
      </c>
      <c r="AO3172" s="23">
        <f t="shared" si="2346"/>
        <v>159692.21807549009</v>
      </c>
      <c r="AP3172" s="22">
        <f t="shared" si="2347"/>
        <v>35944034.358097233</v>
      </c>
      <c r="AQ3172" s="30">
        <f t="shared" si="2330"/>
        <v>23697734319.899109</v>
      </c>
      <c r="AR3172" s="28">
        <f t="shared" si="2331"/>
        <v>11662988097.981766</v>
      </c>
      <c r="AS3172" s="25">
        <f t="shared" si="2332"/>
        <v>200337590.02425668</v>
      </c>
      <c r="AT3172" s="32">
        <f t="shared" si="2333"/>
        <v>0</v>
      </c>
      <c r="AU3172" s="23">
        <f t="shared" si="2334"/>
        <v>0</v>
      </c>
      <c r="AV3172" s="22">
        <f t="shared" si="2335"/>
        <v>3442777898.9803658</v>
      </c>
      <c r="AW3172" s="31">
        <f t="shared" si="2348"/>
        <v>15764918613.792686</v>
      </c>
    </row>
    <row r="3173" spans="1:53" s="21" customFormat="1" x14ac:dyDescent="0.25">
      <c r="A3173">
        <f t="shared" si="2356"/>
        <v>872</v>
      </c>
      <c r="B3173" t="s">
        <v>8</v>
      </c>
      <c r="C3173" s="27">
        <f t="shared" si="2313"/>
        <v>0</v>
      </c>
      <c r="D3173" s="27">
        <f t="shared" si="2336"/>
        <v>0</v>
      </c>
      <c r="E3173" s="27" t="b">
        <f t="shared" si="2312"/>
        <v>1</v>
      </c>
      <c r="F3173" s="29">
        <f t="shared" si="2314"/>
        <v>0</v>
      </c>
      <c r="G3173" s="27">
        <f t="shared" si="2337"/>
        <v>0</v>
      </c>
      <c r="H3173" s="22">
        <f t="shared" si="2315"/>
        <v>34644852393.346725</v>
      </c>
      <c r="I3173" s="23">
        <f t="shared" si="2316"/>
        <v>132580106.5049091</v>
      </c>
      <c r="J3173" s="23">
        <f t="shared" si="2317"/>
        <v>1086</v>
      </c>
      <c r="K3173" s="19">
        <f t="shared" si="2338"/>
        <v>225.0831931027827</v>
      </c>
      <c r="L3173" s="16">
        <f t="shared" si="2318"/>
        <v>238.97038129364103</v>
      </c>
      <c r="M3173" s="23">
        <f>M3172-IF($B3173="B",(Percent_Rent_In_Elsies*2.49%/12 * H3172)/K3172,0)+IF($B3173="D",N3173,0)+IF(B3173="D",AK3172)+IF(B3173="C",F3172*90%)-(Y3173-Y3172)-IF($B3173="A",Q3172/K3172) + IF($B3173="A",Q3172/K3172)</f>
        <v>-54638844.953326486</v>
      </c>
      <c r="N3173" s="23">
        <f t="shared" si="2319"/>
        <v>0</v>
      </c>
      <c r="O3173" s="22">
        <f t="shared" si="2320"/>
        <v>0</v>
      </c>
      <c r="P3173" s="22">
        <f t="shared" si="2351"/>
        <v>0</v>
      </c>
      <c r="Q3173" s="22">
        <f t="shared" si="2352"/>
        <v>0</v>
      </c>
      <c r="R3173" s="22">
        <f t="shared" si="2321"/>
        <v>423575777.4356162</v>
      </c>
      <c r="S3173" s="16">
        <f t="shared" si="2311"/>
        <v>35239249.370683543</v>
      </c>
      <c r="T3173" s="15">
        <f t="shared" si="2322"/>
        <v>0</v>
      </c>
      <c r="U3173" s="23">
        <f t="shared" si="2339"/>
        <v>1881863.1973209705</v>
      </c>
      <c r="V3173" s="23">
        <f t="shared" si="2340"/>
        <v>156560.99811322548</v>
      </c>
      <c r="W3173" s="23">
        <f t="shared" si="2353"/>
        <v>0</v>
      </c>
      <c r="X3173" s="23">
        <f t="shared" si="2341"/>
        <v>41046278.758437067</v>
      </c>
      <c r="Y3173" s="23">
        <f t="shared" si="2323"/>
        <v>13825559.361691331</v>
      </c>
      <c r="Z3173" s="3">
        <f t="shared" si="2324"/>
        <v>0</v>
      </c>
      <c r="AA3173" s="23">
        <f t="shared" si="2325"/>
        <v>67814858.911992446</v>
      </c>
      <c r="AB3173" s="26">
        <f t="shared" si="2342"/>
        <v>70086276.274228543</v>
      </c>
      <c r="AC3173" s="23">
        <f t="shared" si="2343"/>
        <v>74889487.274228647</v>
      </c>
      <c r="AD3173" s="23">
        <f t="shared" si="2349"/>
        <v>4803211</v>
      </c>
      <c r="AE3173" s="24">
        <f t="shared" si="2310"/>
        <v>70086276.274228647</v>
      </c>
      <c r="AF3173" s="3">
        <f t="shared" si="2344"/>
        <v>1E-4</v>
      </c>
      <c r="AG3173" s="2">
        <f t="shared" si="2326"/>
        <v>0</v>
      </c>
      <c r="AH3173" s="2">
        <f t="shared" si="2327"/>
        <v>197.72688312211531</v>
      </c>
      <c r="AI3173" s="23">
        <f t="shared" si="2350"/>
        <v>10902846416.947107</v>
      </c>
      <c r="AJ3173" s="23">
        <f t="shared" si="2328"/>
        <v>6219.922423797766</v>
      </c>
      <c r="AK3173" s="23">
        <f t="shared" si="2329"/>
        <v>63648.651431000289</v>
      </c>
      <c r="AL3173" s="23">
        <f t="shared" si="2354"/>
        <v>0</v>
      </c>
      <c r="AM3173" s="23">
        <f t="shared" si="2355"/>
        <v>0</v>
      </c>
      <c r="AN3173" s="16">
        <f t="shared" si="2345"/>
        <v>0</v>
      </c>
      <c r="AO3173" s="23">
        <f t="shared" si="2346"/>
        <v>0</v>
      </c>
      <c r="AP3173" s="22">
        <f t="shared" si="2347"/>
        <v>0</v>
      </c>
      <c r="AQ3173" s="30">
        <f t="shared" si="2330"/>
        <v>23697734319.899109</v>
      </c>
      <c r="AR3173" s="28">
        <f t="shared" si="2331"/>
        <v>11662988097.981766</v>
      </c>
      <c r="AS3173" s="25">
        <f t="shared" si="2332"/>
        <v>200337590.02425668</v>
      </c>
      <c r="AT3173" s="32">
        <f t="shared" si="2333"/>
        <v>0</v>
      </c>
      <c r="AU3173" s="23">
        <f t="shared" si="2334"/>
        <v>0</v>
      </c>
      <c r="AV3173" s="22">
        <f t="shared" si="2335"/>
        <v>3442777898.9803658</v>
      </c>
      <c r="AW3173" s="31">
        <f t="shared" si="2348"/>
        <v>15764918613.792686</v>
      </c>
      <c r="AX3173"/>
      <c r="AY3173"/>
      <c r="AZ3173"/>
      <c r="BA3173"/>
    </row>
    <row r="3174" spans="1:53" s="21" customFormat="1" x14ac:dyDescent="0.25">
      <c r="A3174">
        <f t="shared" si="2356"/>
        <v>872</v>
      </c>
      <c r="B3174" t="s">
        <v>9</v>
      </c>
      <c r="C3174" s="27">
        <f t="shared" si="2313"/>
        <v>0</v>
      </c>
      <c r="D3174" s="27">
        <f t="shared" si="2336"/>
        <v>0</v>
      </c>
      <c r="E3174" s="27" t="b">
        <f t="shared" si="2312"/>
        <v>1</v>
      </c>
      <c r="F3174" s="29">
        <f t="shared" si="2314"/>
        <v>0</v>
      </c>
      <c r="G3174" s="27">
        <f t="shared" si="2337"/>
        <v>0</v>
      </c>
      <c r="H3174" s="22">
        <f t="shared" si="2315"/>
        <v>34644852393.346725</v>
      </c>
      <c r="I3174" s="23">
        <f t="shared" si="2316"/>
        <v>132580106.5049091</v>
      </c>
      <c r="J3174" s="23">
        <f t="shared" si="2317"/>
        <v>1086</v>
      </c>
      <c r="K3174" s="19">
        <f t="shared" si="2338"/>
        <v>225.0831931027827</v>
      </c>
      <c r="L3174" s="16">
        <f t="shared" si="2318"/>
        <v>238.97038129364103</v>
      </c>
      <c r="M3174" s="23">
        <f>M3173-IF($B3174="B",(Percent_Rent_In_Elsies*2.49%/12 * H3173)/K3173,0)+IF($B3174="D",N3174,0)+IF(B3174="D",AK3173)+IF(B3174="C",F3173*90%)-(Y3174-Y3173)-IF($B3174="A",Q3173/K3173) + IF($B3174="A",Q3173/K3173)</f>
        <v>-54575196.301895484</v>
      </c>
      <c r="N3174" s="23">
        <f t="shared" si="2319"/>
        <v>0</v>
      </c>
      <c r="O3174" s="22">
        <f t="shared" si="2320"/>
        <v>24620506.260044515</v>
      </c>
      <c r="P3174" s="22">
        <f t="shared" si="2351"/>
        <v>0</v>
      </c>
      <c r="Q3174" s="22">
        <f t="shared" si="2352"/>
        <v>0</v>
      </c>
      <c r="R3174" s="22">
        <f t="shared" si="2321"/>
        <v>423575777.4356162</v>
      </c>
      <c r="S3174" s="16">
        <f t="shared" si="2311"/>
        <v>0</v>
      </c>
      <c r="T3174" s="15">
        <f t="shared" si="2322"/>
        <v>10618743.110639028</v>
      </c>
      <c r="U3174" s="23">
        <f t="shared" si="2339"/>
        <v>1881863.1973209705</v>
      </c>
      <c r="V3174" s="23">
        <f t="shared" si="2340"/>
        <v>0</v>
      </c>
      <c r="W3174" s="23">
        <f t="shared" si="2353"/>
        <v>156560.99811322548</v>
      </c>
      <c r="X3174" s="23">
        <f t="shared" si="2341"/>
        <v>41046278.758437067</v>
      </c>
      <c r="Y3174" s="23">
        <f t="shared" si="2323"/>
        <v>13825559.361691331</v>
      </c>
      <c r="Z3174" s="3">
        <f t="shared" si="2324"/>
        <v>0</v>
      </c>
      <c r="AA3174" s="23">
        <f t="shared" si="2325"/>
        <v>67751210.260561451</v>
      </c>
      <c r="AB3174" s="26">
        <f t="shared" si="2342"/>
        <v>70086276.274228558</v>
      </c>
      <c r="AC3174" s="23">
        <f t="shared" si="2343"/>
        <v>74889487.274228647</v>
      </c>
      <c r="AD3174" s="23">
        <f t="shared" si="2349"/>
        <v>4803211</v>
      </c>
      <c r="AE3174" s="24">
        <f t="shared" si="2310"/>
        <v>70086276.274228647</v>
      </c>
      <c r="AF3174" s="3">
        <f t="shared" si="2344"/>
        <v>0</v>
      </c>
      <c r="AG3174" s="2">
        <f t="shared" si="2326"/>
        <v>0</v>
      </c>
      <c r="AH3174" s="2">
        <f t="shared" si="2327"/>
        <v>197.72688312211531</v>
      </c>
      <c r="AI3174" s="23">
        <f t="shared" si="2350"/>
        <v>10892613387.160841</v>
      </c>
      <c r="AJ3174" s="23">
        <f t="shared" si="2328"/>
        <v>6219.922423797766</v>
      </c>
      <c r="AK3174" s="23">
        <f t="shared" si="2329"/>
        <v>0</v>
      </c>
      <c r="AL3174" s="23">
        <f t="shared" si="2354"/>
        <v>0</v>
      </c>
      <c r="AM3174" s="23">
        <f t="shared" si="2355"/>
        <v>0</v>
      </c>
      <c r="AN3174" s="16">
        <f t="shared" si="2345"/>
        <v>0</v>
      </c>
      <c r="AO3174" s="23">
        <f t="shared" si="2346"/>
        <v>0</v>
      </c>
      <c r="AP3174" s="22">
        <f t="shared" si="2347"/>
        <v>0</v>
      </c>
      <c r="AQ3174" s="30">
        <f t="shared" si="2330"/>
        <v>23697734319.899109</v>
      </c>
      <c r="AR3174" s="28">
        <f t="shared" si="2331"/>
        <v>11662988097.981766</v>
      </c>
      <c r="AS3174" s="25">
        <f t="shared" si="2332"/>
        <v>200337590.02425668</v>
      </c>
      <c r="AT3174" s="32">
        <f t="shared" si="2333"/>
        <v>0</v>
      </c>
      <c r="AU3174" s="23">
        <f t="shared" si="2334"/>
        <v>0</v>
      </c>
      <c r="AV3174" s="22">
        <f t="shared" si="2335"/>
        <v>3442777898.9803658</v>
      </c>
      <c r="AW3174" s="31">
        <f t="shared" si="2348"/>
        <v>15764918613.792686</v>
      </c>
      <c r="AX3174"/>
      <c r="AY3174"/>
      <c r="AZ3174"/>
      <c r="BA3174"/>
    </row>
    <row r="3175" spans="1:53" x14ac:dyDescent="0.25">
      <c r="A3175" s="21">
        <f t="shared" si="2356"/>
        <v>872</v>
      </c>
      <c r="B3175" s="21" t="s">
        <v>28</v>
      </c>
      <c r="C3175" s="27">
        <f t="shared" si="2313"/>
        <v>0</v>
      </c>
      <c r="D3175" s="27">
        <f t="shared" si="2336"/>
        <v>0</v>
      </c>
      <c r="E3175" s="27" t="b">
        <f t="shared" si="2312"/>
        <v>1</v>
      </c>
      <c r="F3175" s="29">
        <f t="shared" si="2314"/>
        <v>0</v>
      </c>
      <c r="G3175" s="27">
        <f t="shared" si="2337"/>
        <v>0</v>
      </c>
      <c r="H3175" s="22">
        <f t="shared" si="2315"/>
        <v>34644852393.346725</v>
      </c>
      <c r="I3175" s="23">
        <f t="shared" si="2316"/>
        <v>132580106.5049091</v>
      </c>
      <c r="J3175" s="23">
        <f t="shared" si="2317"/>
        <v>1086</v>
      </c>
      <c r="K3175" s="19">
        <f t="shared" si="2338"/>
        <v>225.0831931027827</v>
      </c>
      <c r="L3175" s="16">
        <f t="shared" si="2318"/>
        <v>238.97038129364103</v>
      </c>
      <c r="M3175" s="23">
        <f>M3174-IF($B3175="B",(Percent_Rent_In_Elsies*2.49%/12 * H3174)/K3174,0)+IF($B3175="D",N3175,0)+IF(B3175="D",AK3174)+IF(B3175="C",F3174*90%)-(Y3175-Y3174)-IF($B3175="A",Q3174/K3174) + IF($B3175="A",Q3174/K3174)</f>
        <v>-54575196.301895484</v>
      </c>
      <c r="N3175" s="23">
        <f t="shared" si="2319"/>
        <v>0</v>
      </c>
      <c r="O3175" s="22">
        <f t="shared" si="2320"/>
        <v>0</v>
      </c>
      <c r="P3175" s="22">
        <f t="shared" si="2351"/>
        <v>24620506.260044515</v>
      </c>
      <c r="Q3175" s="22">
        <f t="shared" si="2352"/>
        <v>0</v>
      </c>
      <c r="R3175" s="22">
        <f t="shared" si="2321"/>
        <v>423575777.4356162</v>
      </c>
      <c r="S3175" s="16">
        <f t="shared" si="2311"/>
        <v>0</v>
      </c>
      <c r="T3175" s="15">
        <f t="shared" si="2322"/>
        <v>0</v>
      </c>
      <c r="U3175" s="23">
        <f t="shared" si="2339"/>
        <v>1881863.1973209705</v>
      </c>
      <c r="V3175" s="23">
        <f t="shared" si="2340"/>
        <v>0</v>
      </c>
      <c r="W3175" s="23">
        <f t="shared" si="2353"/>
        <v>0</v>
      </c>
      <c r="X3175" s="23">
        <f t="shared" si="2341"/>
        <v>41046278.758437067</v>
      </c>
      <c r="Y3175" s="23">
        <f t="shared" si="2323"/>
        <v>13825559.361691331</v>
      </c>
      <c r="Z3175" s="3">
        <f t="shared" si="2324"/>
        <v>7828.0499056612753</v>
      </c>
      <c r="AA3175" s="23">
        <f t="shared" si="2325"/>
        <v>67868631.009146377</v>
      </c>
      <c r="AB3175" s="26">
        <f t="shared" si="2342"/>
        <v>70086276.274228558</v>
      </c>
      <c r="AC3175" s="23">
        <f t="shared" si="2343"/>
        <v>74889487.274228647</v>
      </c>
      <c r="AD3175" s="23">
        <f t="shared" si="2349"/>
        <v>4803211</v>
      </c>
      <c r="AE3175" s="24">
        <f t="shared" si="2310"/>
        <v>70086276.274228647</v>
      </c>
      <c r="AF3175" s="3">
        <f t="shared" si="2344"/>
        <v>0</v>
      </c>
      <c r="AG3175" s="2">
        <f t="shared" si="2326"/>
        <v>939365988.679353</v>
      </c>
      <c r="AH3175" s="2">
        <f t="shared" si="2327"/>
        <v>197.72688312211531</v>
      </c>
      <c r="AI3175" s="23">
        <f t="shared" si="2350"/>
        <v>10911491556.466566</v>
      </c>
      <c r="AJ3175" s="23">
        <f t="shared" si="2328"/>
        <v>6219.922423797766</v>
      </c>
      <c r="AK3175" s="23">
        <f t="shared" si="2329"/>
        <v>0</v>
      </c>
      <c r="AL3175" s="23">
        <f t="shared" si="2354"/>
        <v>0</v>
      </c>
      <c r="AM3175" s="23">
        <f t="shared" si="2355"/>
        <v>0</v>
      </c>
      <c r="AN3175" s="16">
        <f t="shared" si="2345"/>
        <v>0</v>
      </c>
      <c r="AO3175" s="23">
        <f t="shared" si="2346"/>
        <v>0</v>
      </c>
      <c r="AP3175" s="22">
        <f t="shared" si="2347"/>
        <v>0</v>
      </c>
      <c r="AQ3175" s="30">
        <f t="shared" si="2330"/>
        <v>23697734319.899109</v>
      </c>
      <c r="AR3175" s="28">
        <f t="shared" si="2331"/>
        <v>11662988097.981766</v>
      </c>
      <c r="AS3175" s="25">
        <f t="shared" si="2332"/>
        <v>200337590.02425668</v>
      </c>
      <c r="AT3175" s="32">
        <f t="shared" si="2333"/>
        <v>15656.099811322551</v>
      </c>
      <c r="AU3175" s="23">
        <f t="shared" si="2334"/>
        <v>15656.099811322551</v>
      </c>
      <c r="AV3175" s="22">
        <f t="shared" si="2335"/>
        <v>3453396642.0910048</v>
      </c>
      <c r="AW3175" s="31">
        <f t="shared" si="2348"/>
        <v>15764918613.792688</v>
      </c>
    </row>
    <row r="3176" spans="1:53" x14ac:dyDescent="0.25">
      <c r="A3176">
        <f t="shared" si="2356"/>
        <v>873</v>
      </c>
      <c r="B3176" t="s">
        <v>6</v>
      </c>
      <c r="C3176" s="27">
        <f t="shared" si="2313"/>
        <v>0</v>
      </c>
      <c r="D3176" s="27">
        <f t="shared" si="2336"/>
        <v>0</v>
      </c>
      <c r="E3176" s="27" t="b">
        <f t="shared" si="2312"/>
        <v>1</v>
      </c>
      <c r="F3176" s="29">
        <f t="shared" si="2314"/>
        <v>0</v>
      </c>
      <c r="G3176" s="27">
        <f t="shared" si="2337"/>
        <v>0</v>
      </c>
      <c r="H3176" s="22">
        <f t="shared" si="2315"/>
        <v>34702593814.002304</v>
      </c>
      <c r="I3176" s="23">
        <f t="shared" si="2316"/>
        <v>132580106.5049091</v>
      </c>
      <c r="J3176" s="23">
        <f t="shared" si="2317"/>
        <v>1086</v>
      </c>
      <c r="K3176" s="19">
        <f t="shared" si="2338"/>
        <v>225.0831931027827</v>
      </c>
      <c r="L3176" s="16">
        <f t="shared" si="2318"/>
        <v>239.36866526246376</v>
      </c>
      <c r="M3176" s="23">
        <f>M3175-IF($B3176="B",(Percent_Rent_In_Elsies*2.49%/12 * H3175)/K3175,0)+IF($B3176="D",N3176,0)+IF(B3176="D",AK3175)+IF(B3176="C",F3175*90%)-(Y3176-Y3175)-IF($B3176="A",Q3175/K3175) + IF($B3176="A",Q3175/K3175)</f>
        <v>-54575196.301895484</v>
      </c>
      <c r="N3176" s="23">
        <f t="shared" si="2319"/>
        <v>0</v>
      </c>
      <c r="O3176" s="22">
        <f t="shared" si="2320"/>
        <v>0</v>
      </c>
      <c r="P3176" s="22">
        <f t="shared" si="2351"/>
        <v>0</v>
      </c>
      <c r="Q3176" s="22">
        <f t="shared" si="2352"/>
        <v>0</v>
      </c>
      <c r="R3176" s="22">
        <f t="shared" si="2321"/>
        <v>423575777.4356162</v>
      </c>
      <c r="S3176" s="16">
        <f t="shared" si="2311"/>
        <v>0</v>
      </c>
      <c r="T3176" s="15">
        <f t="shared" si="2322"/>
        <v>0</v>
      </c>
      <c r="U3176" s="23">
        <f t="shared" si="2339"/>
        <v>1881863.1973209705</v>
      </c>
      <c r="V3176" s="23">
        <f t="shared" si="2340"/>
        <v>0</v>
      </c>
      <c r="W3176" s="23">
        <f t="shared" si="2353"/>
        <v>0</v>
      </c>
      <c r="X3176" s="23">
        <f t="shared" si="2341"/>
        <v>41085419.007965371</v>
      </c>
      <c r="Y3176" s="23">
        <f t="shared" si="2323"/>
        <v>13825559.361691331</v>
      </c>
      <c r="Z3176" s="3">
        <f t="shared" si="2324"/>
        <v>0</v>
      </c>
      <c r="AA3176" s="23">
        <f t="shared" si="2325"/>
        <v>67868631.009146377</v>
      </c>
      <c r="AB3176" s="26">
        <f t="shared" si="2342"/>
        <v>70086276.274228558</v>
      </c>
      <c r="AC3176" s="23">
        <f t="shared" si="2343"/>
        <v>74889487.274228647</v>
      </c>
      <c r="AD3176" s="23">
        <f t="shared" si="2349"/>
        <v>4803211</v>
      </c>
      <c r="AE3176" s="24">
        <f t="shared" si="2310"/>
        <v>70086276.274228647</v>
      </c>
      <c r="AF3176" s="3">
        <f t="shared" si="2344"/>
        <v>0</v>
      </c>
      <c r="AG3176" s="2">
        <f t="shared" si="2326"/>
        <v>0</v>
      </c>
      <c r="AH3176" s="2">
        <f t="shared" si="2327"/>
        <v>198.05642792731882</v>
      </c>
      <c r="AI3176" s="23">
        <f t="shared" si="2350"/>
        <v>10911491556.466566</v>
      </c>
      <c r="AJ3176" s="23">
        <f t="shared" si="2328"/>
        <v>6219.922423797766</v>
      </c>
      <c r="AK3176" s="23">
        <f t="shared" si="2329"/>
        <v>0</v>
      </c>
      <c r="AL3176" s="23">
        <f t="shared" si="2354"/>
        <v>0</v>
      </c>
      <c r="AM3176" s="23">
        <f t="shared" si="2355"/>
        <v>0</v>
      </c>
      <c r="AN3176" s="16">
        <f t="shared" si="2345"/>
        <v>0</v>
      </c>
      <c r="AO3176" s="23">
        <f t="shared" si="2346"/>
        <v>0</v>
      </c>
      <c r="AP3176" s="22">
        <f t="shared" si="2347"/>
        <v>0</v>
      </c>
      <c r="AQ3176" s="30">
        <f t="shared" si="2330"/>
        <v>23697734319.899109</v>
      </c>
      <c r="AR3176" s="28">
        <f t="shared" si="2331"/>
        <v>11662988097.981766</v>
      </c>
      <c r="AS3176" s="25">
        <f t="shared" si="2332"/>
        <v>200337590.02425668</v>
      </c>
      <c r="AT3176" s="32">
        <f t="shared" si="2333"/>
        <v>0</v>
      </c>
      <c r="AU3176" s="23">
        <f t="shared" si="2334"/>
        <v>0</v>
      </c>
      <c r="AV3176" s="22">
        <f t="shared" si="2335"/>
        <v>3453396642.0910048</v>
      </c>
      <c r="AW3176" s="31">
        <f t="shared" si="2348"/>
        <v>15740298107.532642</v>
      </c>
    </row>
    <row r="3177" spans="1:53" x14ac:dyDescent="0.25">
      <c r="A3177">
        <f t="shared" si="2356"/>
        <v>873</v>
      </c>
      <c r="B3177" t="s">
        <v>7</v>
      </c>
      <c r="C3177" s="27">
        <f t="shared" si="2313"/>
        <v>0</v>
      </c>
      <c r="D3177" s="27">
        <f t="shared" si="2336"/>
        <v>0</v>
      </c>
      <c r="E3177" s="27" t="b">
        <f t="shared" si="2312"/>
        <v>1</v>
      </c>
      <c r="F3177" s="29">
        <f t="shared" si="2314"/>
        <v>0</v>
      </c>
      <c r="G3177" s="27">
        <f t="shared" si="2337"/>
        <v>0</v>
      </c>
      <c r="H3177" s="22">
        <f t="shared" si="2315"/>
        <v>34702593814.002304</v>
      </c>
      <c r="I3177" s="23">
        <f t="shared" si="2316"/>
        <v>132580106.5049091</v>
      </c>
      <c r="J3177" s="23">
        <f t="shared" si="2317"/>
        <v>1086</v>
      </c>
      <c r="K3177" s="19">
        <f t="shared" si="2338"/>
        <v>225.0831931027827</v>
      </c>
      <c r="L3177" s="16">
        <f t="shared" si="2318"/>
        <v>239.36866526246374</v>
      </c>
      <c r="M3177" s="23">
        <f>M3176-IF($B3177="B",(Percent_Rent_In_Elsies*2.49%/12 * H3176)/K3176,0)+IF($B3177="D",N3177,0)+IF(B3177="D",AK3176)+IF(B3177="C",F3176*90%)-(Y3177-Y3176)-IF($B3177="A",Q3176/K3176) + IF($B3177="A",Q3176/K3176)</f>
        <v>-54735154.673667766</v>
      </c>
      <c r="N3177" s="23">
        <f t="shared" si="2319"/>
        <v>0</v>
      </c>
      <c r="O3177" s="22">
        <f t="shared" si="2320"/>
        <v>0</v>
      </c>
      <c r="P3177" s="22">
        <f t="shared" si="2351"/>
        <v>0</v>
      </c>
      <c r="Q3177" s="22">
        <f t="shared" si="2352"/>
        <v>0</v>
      </c>
      <c r="R3177" s="22">
        <f t="shared" si="2321"/>
        <v>388277795.98264819</v>
      </c>
      <c r="S3177" s="16">
        <f t="shared" si="2311"/>
        <v>35297981.452968016</v>
      </c>
      <c r="T3177" s="15">
        <f t="shared" si="2322"/>
        <v>0</v>
      </c>
      <c r="U3177" s="23">
        <f t="shared" si="2339"/>
        <v>1725041.2642108896</v>
      </c>
      <c r="V3177" s="23">
        <f t="shared" si="2340"/>
        <v>156821.93311008086</v>
      </c>
      <c r="W3177" s="23">
        <f t="shared" si="2353"/>
        <v>0</v>
      </c>
      <c r="X3177" s="23">
        <f t="shared" si="2341"/>
        <v>41085419.007965371</v>
      </c>
      <c r="Y3177" s="23">
        <f t="shared" si="2323"/>
        <v>13825559.361691331</v>
      </c>
      <c r="Z3177" s="3">
        <f t="shared" si="2324"/>
        <v>0</v>
      </c>
      <c r="AA3177" s="23">
        <f t="shared" si="2325"/>
        <v>67868631.009146377</v>
      </c>
      <c r="AB3177" s="26">
        <f t="shared" si="2342"/>
        <v>70086276.274228573</v>
      </c>
      <c r="AC3177" s="23">
        <f t="shared" si="2343"/>
        <v>74889487.274228647</v>
      </c>
      <c r="AD3177" s="23">
        <f t="shared" si="2349"/>
        <v>4803211</v>
      </c>
      <c r="AE3177" s="24">
        <f t="shared" si="2310"/>
        <v>70086276.274228647</v>
      </c>
      <c r="AF3177" s="3">
        <f t="shared" si="2344"/>
        <v>0</v>
      </c>
      <c r="AG3177" s="2">
        <f t="shared" si="2326"/>
        <v>0</v>
      </c>
      <c r="AH3177" s="2">
        <f t="shared" si="2327"/>
        <v>198.05642792731882</v>
      </c>
      <c r="AI3177" s="23">
        <f t="shared" si="2350"/>
        <v>10911491556.466566</v>
      </c>
      <c r="AJ3177" s="23">
        <f t="shared" si="2328"/>
        <v>6219.922423797766</v>
      </c>
      <c r="AK3177" s="23">
        <f t="shared" si="2329"/>
        <v>0</v>
      </c>
      <c r="AL3177" s="23">
        <f t="shared" si="2354"/>
        <v>8645139.5194587708</v>
      </c>
      <c r="AM3177" s="23">
        <f t="shared" si="2355"/>
        <v>8065814573.0912771</v>
      </c>
      <c r="AN3177" s="16">
        <f t="shared" si="2345"/>
        <v>0</v>
      </c>
      <c r="AO3177" s="23">
        <f t="shared" si="2346"/>
        <v>159958.37177228261</v>
      </c>
      <c r="AP3177" s="22">
        <f t="shared" si="2347"/>
        <v>36003941.082027398</v>
      </c>
      <c r="AQ3177" s="30">
        <f t="shared" si="2330"/>
        <v>23769436168.563965</v>
      </c>
      <c r="AR3177" s="28">
        <f t="shared" si="2331"/>
        <v>11698686005.564596</v>
      </c>
      <c r="AS3177" s="25">
        <f t="shared" si="2332"/>
        <v>200337590.02425668</v>
      </c>
      <c r="AT3177" s="32">
        <f t="shared" si="2333"/>
        <v>0</v>
      </c>
      <c r="AU3177" s="23">
        <f t="shared" si="2334"/>
        <v>0</v>
      </c>
      <c r="AV3177" s="22">
        <f t="shared" si="2335"/>
        <v>3453396642.0910048</v>
      </c>
      <c r="AW3177" s="31">
        <f t="shared" si="2348"/>
        <v>15811999956.1975</v>
      </c>
    </row>
    <row r="3178" spans="1:53" x14ac:dyDescent="0.25">
      <c r="A3178">
        <f t="shared" si="2356"/>
        <v>873</v>
      </c>
      <c r="B3178" t="s">
        <v>8</v>
      </c>
      <c r="C3178" s="27">
        <f t="shared" si="2313"/>
        <v>0</v>
      </c>
      <c r="D3178" s="27">
        <f t="shared" si="2336"/>
        <v>0</v>
      </c>
      <c r="E3178" s="27" t="b">
        <f t="shared" si="2312"/>
        <v>1</v>
      </c>
      <c r="F3178" s="29">
        <f t="shared" si="2314"/>
        <v>0</v>
      </c>
      <c r="G3178" s="27">
        <f t="shared" si="2337"/>
        <v>0</v>
      </c>
      <c r="H3178" s="22">
        <f t="shared" si="2315"/>
        <v>34702593814.002304</v>
      </c>
      <c r="I3178" s="23">
        <f t="shared" si="2316"/>
        <v>132580106.5049091</v>
      </c>
      <c r="J3178" s="23">
        <f t="shared" si="2317"/>
        <v>1086</v>
      </c>
      <c r="K3178" s="19">
        <f t="shared" si="2338"/>
        <v>225.0831931027827</v>
      </c>
      <c r="L3178" s="16">
        <f t="shared" si="2318"/>
        <v>239.36866526246374</v>
      </c>
      <c r="M3178" s="23">
        <f>M3177-IF($B3178="B",(Percent_Rent_In_Elsies*2.49%/12 * H3177)/K3177,0)+IF($B3178="D",N3178,0)+IF(B3178="D",AK3177)+IF(B3178="C",F3177*90%)-(Y3178-Y3177)-IF($B3178="A",Q3177/K3177) + IF($B3178="A",Q3177/K3177)</f>
        <v>-54735154.673667766</v>
      </c>
      <c r="N3178" s="23">
        <f t="shared" si="2319"/>
        <v>0</v>
      </c>
      <c r="O3178" s="22">
        <f t="shared" si="2320"/>
        <v>0</v>
      </c>
      <c r="P3178" s="22">
        <f t="shared" si="2351"/>
        <v>0</v>
      </c>
      <c r="Q3178" s="22">
        <f t="shared" si="2352"/>
        <v>0</v>
      </c>
      <c r="R3178" s="22">
        <f t="shared" si="2321"/>
        <v>424281737.06467557</v>
      </c>
      <c r="S3178" s="16">
        <f t="shared" si="2311"/>
        <v>35297981.452968016</v>
      </c>
      <c r="T3178" s="15">
        <f t="shared" si="2322"/>
        <v>0</v>
      </c>
      <c r="U3178" s="23">
        <f t="shared" si="2339"/>
        <v>1884999.6359831721</v>
      </c>
      <c r="V3178" s="23">
        <f t="shared" si="2340"/>
        <v>156821.93311008086</v>
      </c>
      <c r="W3178" s="23">
        <f t="shared" si="2353"/>
        <v>0</v>
      </c>
      <c r="X3178" s="23">
        <f t="shared" si="2341"/>
        <v>41085419.007965371</v>
      </c>
      <c r="Y3178" s="23">
        <f t="shared" si="2323"/>
        <v>13825559.361691331</v>
      </c>
      <c r="Z3178" s="3">
        <f t="shared" si="2324"/>
        <v>0</v>
      </c>
      <c r="AA3178" s="23">
        <f t="shared" si="2325"/>
        <v>67868631.009146377</v>
      </c>
      <c r="AB3178" s="26">
        <f t="shared" si="2342"/>
        <v>70086276.274228573</v>
      </c>
      <c r="AC3178" s="23">
        <f t="shared" si="2343"/>
        <v>74889487.274228647</v>
      </c>
      <c r="AD3178" s="23">
        <f t="shared" si="2349"/>
        <v>4803211</v>
      </c>
      <c r="AE3178" s="24">
        <f t="shared" si="2310"/>
        <v>70086276.274228647</v>
      </c>
      <c r="AF3178" s="3">
        <f t="shared" si="2344"/>
        <v>1E-4</v>
      </c>
      <c r="AG3178" s="2">
        <f t="shared" si="2326"/>
        <v>0</v>
      </c>
      <c r="AH3178" s="2">
        <f t="shared" si="2327"/>
        <v>198.05642792731882</v>
      </c>
      <c r="AI3178" s="23">
        <f t="shared" si="2350"/>
        <v>10911491556.466566</v>
      </c>
      <c r="AJ3178" s="23">
        <f t="shared" si="2328"/>
        <v>6219.922423797766</v>
      </c>
      <c r="AK3178" s="23">
        <f t="shared" si="2329"/>
        <v>63681.023922292006</v>
      </c>
      <c r="AL3178" s="23">
        <f t="shared" si="2354"/>
        <v>0</v>
      </c>
      <c r="AM3178" s="23">
        <f t="shared" si="2355"/>
        <v>0</v>
      </c>
      <c r="AN3178" s="16">
        <f t="shared" si="2345"/>
        <v>0</v>
      </c>
      <c r="AO3178" s="23">
        <f t="shared" si="2346"/>
        <v>0</v>
      </c>
      <c r="AP3178" s="22">
        <f t="shared" si="2347"/>
        <v>0</v>
      </c>
      <c r="AQ3178" s="30">
        <f t="shared" si="2330"/>
        <v>23769436168.563965</v>
      </c>
      <c r="AR3178" s="28">
        <f t="shared" si="2331"/>
        <v>11698686005.564596</v>
      </c>
      <c r="AS3178" s="25">
        <f t="shared" si="2332"/>
        <v>200337590.02425668</v>
      </c>
      <c r="AT3178" s="32">
        <f t="shared" si="2333"/>
        <v>0</v>
      </c>
      <c r="AU3178" s="23">
        <f t="shared" si="2334"/>
        <v>0</v>
      </c>
      <c r="AV3178" s="22">
        <f t="shared" si="2335"/>
        <v>3453396642.0910048</v>
      </c>
      <c r="AW3178" s="31">
        <f t="shared" si="2348"/>
        <v>15811999956.1975</v>
      </c>
    </row>
    <row r="3179" spans="1:53" x14ac:dyDescent="0.25">
      <c r="A3179" s="21">
        <f t="shared" si="2356"/>
        <v>873</v>
      </c>
      <c r="B3179" s="21" t="s">
        <v>9</v>
      </c>
      <c r="C3179" s="27">
        <f t="shared" si="2313"/>
        <v>0</v>
      </c>
      <c r="D3179" s="27">
        <f t="shared" si="2336"/>
        <v>0</v>
      </c>
      <c r="E3179" s="27" t="b">
        <f t="shared" si="2312"/>
        <v>1</v>
      </c>
      <c r="F3179" s="29">
        <f t="shared" si="2314"/>
        <v>0</v>
      </c>
      <c r="G3179" s="27">
        <f t="shared" si="2337"/>
        <v>0</v>
      </c>
      <c r="H3179" s="22">
        <f t="shared" si="2315"/>
        <v>34702593814.002304</v>
      </c>
      <c r="I3179" s="23">
        <f t="shared" si="2316"/>
        <v>132580106.5049091</v>
      </c>
      <c r="J3179" s="23">
        <f t="shared" si="2317"/>
        <v>1086</v>
      </c>
      <c r="K3179" s="19">
        <f t="shared" si="2338"/>
        <v>225.0831931027827</v>
      </c>
      <c r="L3179" s="16">
        <f t="shared" si="2318"/>
        <v>239.36866526246374</v>
      </c>
      <c r="M3179" s="23">
        <f>M3178-IF($B3179="B",(Percent_Rent_In_Elsies*2.49%/12 * H3178)/K3178,0)+IF($B3179="D",N3179,0)+IF(B3179="D",AK3178)+IF(B3179="C",F3178*90%)-(Y3179-Y3178)-IF($B3179="A",Q3178/K3178) + IF($B3179="A",Q3178/K3178)</f>
        <v>-54671473.649745472</v>
      </c>
      <c r="N3179" s="23">
        <f t="shared" si="2319"/>
        <v>0</v>
      </c>
      <c r="O3179" s="22">
        <f t="shared" si="2320"/>
        <v>24661540.437144585</v>
      </c>
      <c r="P3179" s="22">
        <f t="shared" si="2351"/>
        <v>0</v>
      </c>
      <c r="Q3179" s="22">
        <f t="shared" si="2352"/>
        <v>0</v>
      </c>
      <c r="R3179" s="22">
        <f t="shared" si="2321"/>
        <v>424281737.06467557</v>
      </c>
      <c r="S3179" s="16">
        <f t="shared" si="2311"/>
        <v>0</v>
      </c>
      <c r="T3179" s="15">
        <f t="shared" si="2322"/>
        <v>10636441.015823431</v>
      </c>
      <c r="U3179" s="23">
        <f t="shared" si="2339"/>
        <v>1884999.6359831721</v>
      </c>
      <c r="V3179" s="23">
        <f t="shared" si="2340"/>
        <v>0</v>
      </c>
      <c r="W3179" s="23">
        <f t="shared" si="2353"/>
        <v>156821.93311008086</v>
      </c>
      <c r="X3179" s="23">
        <f t="shared" si="2341"/>
        <v>41085419.007965371</v>
      </c>
      <c r="Y3179" s="23">
        <f t="shared" si="2323"/>
        <v>13825559.361691331</v>
      </c>
      <c r="Z3179" s="3">
        <f t="shared" si="2324"/>
        <v>0</v>
      </c>
      <c r="AA3179" s="23">
        <f t="shared" si="2325"/>
        <v>67804949.985224083</v>
      </c>
      <c r="AB3179" s="26">
        <f t="shared" si="2342"/>
        <v>70086276.274228573</v>
      </c>
      <c r="AC3179" s="23">
        <f t="shared" si="2343"/>
        <v>74889487.274228647</v>
      </c>
      <c r="AD3179" s="23">
        <f t="shared" si="2349"/>
        <v>4803211</v>
      </c>
      <c r="AE3179" s="24">
        <f t="shared" si="2310"/>
        <v>70086276.274228647</v>
      </c>
      <c r="AF3179" s="3">
        <f t="shared" si="2344"/>
        <v>0</v>
      </c>
      <c r="AG3179" s="2">
        <f t="shared" si="2326"/>
        <v>0</v>
      </c>
      <c r="AH3179" s="2">
        <f t="shared" si="2327"/>
        <v>198.05642792731882</v>
      </c>
      <c r="AI3179" s="23">
        <f t="shared" si="2350"/>
        <v>10901253322.03479</v>
      </c>
      <c r="AJ3179" s="23">
        <f t="shared" si="2328"/>
        <v>6219.922423797766</v>
      </c>
      <c r="AK3179" s="23">
        <f t="shared" si="2329"/>
        <v>0</v>
      </c>
      <c r="AL3179" s="23">
        <f t="shared" si="2354"/>
        <v>0</v>
      </c>
      <c r="AM3179" s="23">
        <f t="shared" si="2355"/>
        <v>0</v>
      </c>
      <c r="AN3179" s="16">
        <f t="shared" si="2345"/>
        <v>0</v>
      </c>
      <c r="AO3179" s="23">
        <f t="shared" si="2346"/>
        <v>0</v>
      </c>
      <c r="AP3179" s="22">
        <f t="shared" si="2347"/>
        <v>0</v>
      </c>
      <c r="AQ3179" s="30">
        <f t="shared" si="2330"/>
        <v>23769436168.563965</v>
      </c>
      <c r="AR3179" s="28">
        <f t="shared" si="2331"/>
        <v>11698686005.564596</v>
      </c>
      <c r="AS3179" s="25">
        <f t="shared" si="2332"/>
        <v>200337590.02425668</v>
      </c>
      <c r="AT3179" s="32">
        <f t="shared" si="2333"/>
        <v>0</v>
      </c>
      <c r="AU3179" s="23">
        <f t="shared" si="2334"/>
        <v>0</v>
      </c>
      <c r="AV3179" s="22">
        <f t="shared" si="2335"/>
        <v>3453396642.0910048</v>
      </c>
      <c r="AW3179" s="31">
        <f t="shared" si="2348"/>
        <v>15811999956.1975</v>
      </c>
      <c r="AX3179" s="21"/>
      <c r="AY3179" s="21"/>
      <c r="AZ3179" s="21"/>
      <c r="BA3179" s="21"/>
    </row>
    <row r="3180" spans="1:53" x14ac:dyDescent="0.25">
      <c r="A3180" s="21">
        <f t="shared" si="2356"/>
        <v>873</v>
      </c>
      <c r="B3180" s="21" t="s">
        <v>28</v>
      </c>
      <c r="C3180" s="27">
        <f t="shared" si="2313"/>
        <v>0</v>
      </c>
      <c r="D3180" s="27">
        <f t="shared" si="2336"/>
        <v>0</v>
      </c>
      <c r="E3180" s="27" t="b">
        <f t="shared" si="2312"/>
        <v>1</v>
      </c>
      <c r="F3180" s="29">
        <f t="shared" si="2314"/>
        <v>0</v>
      </c>
      <c r="G3180" s="27">
        <f t="shared" si="2337"/>
        <v>0</v>
      </c>
      <c r="H3180" s="22">
        <f t="shared" si="2315"/>
        <v>34702593814.002304</v>
      </c>
      <c r="I3180" s="23">
        <f t="shared" si="2316"/>
        <v>132580106.5049091</v>
      </c>
      <c r="J3180" s="23">
        <f t="shared" si="2317"/>
        <v>1086</v>
      </c>
      <c r="K3180" s="19">
        <f t="shared" si="2338"/>
        <v>225.0831931027827</v>
      </c>
      <c r="L3180" s="16">
        <f t="shared" si="2318"/>
        <v>239.36866526246374</v>
      </c>
      <c r="M3180" s="23">
        <f>M3179-IF($B3180="B",(Percent_Rent_In_Elsies*2.49%/12 * H3179)/K3179,0)+IF($B3180="D",N3180,0)+IF(B3180="D",AK3179)+IF(B3180="C",F3179*90%)-(Y3180-Y3179)-IF($B3180="A",Q3179/K3179) + IF($B3180="A",Q3179/K3179)</f>
        <v>-54671473.649745472</v>
      </c>
      <c r="N3180" s="23">
        <f t="shared" si="2319"/>
        <v>0</v>
      </c>
      <c r="O3180" s="22">
        <f t="shared" si="2320"/>
        <v>0</v>
      </c>
      <c r="P3180" s="22">
        <f t="shared" si="2351"/>
        <v>24661540.437144585</v>
      </c>
      <c r="Q3180" s="22">
        <f t="shared" si="2352"/>
        <v>0</v>
      </c>
      <c r="R3180" s="22">
        <f t="shared" si="2321"/>
        <v>424281737.06467557</v>
      </c>
      <c r="S3180" s="16">
        <f t="shared" si="2311"/>
        <v>0</v>
      </c>
      <c r="T3180" s="15">
        <f t="shared" si="2322"/>
        <v>0</v>
      </c>
      <c r="U3180" s="23">
        <f t="shared" si="2339"/>
        <v>1884999.6359831721</v>
      </c>
      <c r="V3180" s="23">
        <f t="shared" si="2340"/>
        <v>0</v>
      </c>
      <c r="W3180" s="23">
        <f t="shared" si="2353"/>
        <v>0</v>
      </c>
      <c r="X3180" s="23">
        <f t="shared" si="2341"/>
        <v>41085419.007965371</v>
      </c>
      <c r="Y3180" s="23">
        <f t="shared" si="2323"/>
        <v>13825559.361691331</v>
      </c>
      <c r="Z3180" s="3">
        <f t="shared" si="2324"/>
        <v>7841.096655504045</v>
      </c>
      <c r="AA3180" s="23">
        <f t="shared" si="2325"/>
        <v>67922566.435056642</v>
      </c>
      <c r="AB3180" s="26">
        <f t="shared" si="2342"/>
        <v>70086276.274228573</v>
      </c>
      <c r="AC3180" s="23">
        <f t="shared" si="2343"/>
        <v>74889487.274228647</v>
      </c>
      <c r="AD3180" s="23">
        <f t="shared" si="2349"/>
        <v>4803211</v>
      </c>
      <c r="AE3180" s="24">
        <f t="shared" si="2310"/>
        <v>70086276.274228647</v>
      </c>
      <c r="AF3180" s="3">
        <f t="shared" si="2344"/>
        <v>0</v>
      </c>
      <c r="AG3180" s="2">
        <f t="shared" si="2326"/>
        <v>940931598.66048539</v>
      </c>
      <c r="AH3180" s="2">
        <f t="shared" si="2327"/>
        <v>198.05642792731882</v>
      </c>
      <c r="AI3180" s="23">
        <f t="shared" si="2350"/>
        <v>10920162954.956022</v>
      </c>
      <c r="AJ3180" s="23">
        <f t="shared" si="2328"/>
        <v>6219.922423797766</v>
      </c>
      <c r="AK3180" s="23">
        <f t="shared" si="2329"/>
        <v>0</v>
      </c>
      <c r="AL3180" s="23">
        <f t="shared" si="2354"/>
        <v>0</v>
      </c>
      <c r="AM3180" s="23">
        <f t="shared" si="2355"/>
        <v>0</v>
      </c>
      <c r="AN3180" s="16">
        <f t="shared" si="2345"/>
        <v>0</v>
      </c>
      <c r="AO3180" s="23">
        <f t="shared" si="2346"/>
        <v>0</v>
      </c>
      <c r="AP3180" s="22">
        <f t="shared" si="2347"/>
        <v>0</v>
      </c>
      <c r="AQ3180" s="30">
        <f t="shared" si="2330"/>
        <v>23769436168.563965</v>
      </c>
      <c r="AR3180" s="28">
        <f t="shared" si="2331"/>
        <v>11698686005.564596</v>
      </c>
      <c r="AS3180" s="25">
        <f t="shared" si="2332"/>
        <v>200337590.02425668</v>
      </c>
      <c r="AT3180" s="32">
        <f t="shared" si="2333"/>
        <v>15682.19331100809</v>
      </c>
      <c r="AU3180" s="23">
        <f t="shared" si="2334"/>
        <v>15682.19331100809</v>
      </c>
      <c r="AV3180" s="22">
        <f t="shared" si="2335"/>
        <v>3464033083.1068282</v>
      </c>
      <c r="AW3180" s="31">
        <f t="shared" si="2348"/>
        <v>15811999956.1975</v>
      </c>
      <c r="AX3180" s="21"/>
      <c r="AY3180" s="21"/>
      <c r="AZ3180" s="21"/>
      <c r="BA3180" s="21"/>
    </row>
    <row r="3181" spans="1:53" x14ac:dyDescent="0.25">
      <c r="A3181">
        <f t="shared" si="2356"/>
        <v>874</v>
      </c>
      <c r="B3181" t="s">
        <v>6</v>
      </c>
      <c r="C3181" s="27">
        <f t="shared" si="2313"/>
        <v>0</v>
      </c>
      <c r="D3181" s="27">
        <f t="shared" si="2336"/>
        <v>0</v>
      </c>
      <c r="E3181" s="27" t="b">
        <f t="shared" si="2312"/>
        <v>1</v>
      </c>
      <c r="F3181" s="29">
        <f t="shared" si="2314"/>
        <v>0</v>
      </c>
      <c r="G3181" s="27">
        <f t="shared" si="2337"/>
        <v>0</v>
      </c>
      <c r="H3181" s="22">
        <f t="shared" si="2315"/>
        <v>34760431470.358978</v>
      </c>
      <c r="I3181" s="23">
        <f t="shared" si="2316"/>
        <v>132580106.5049091</v>
      </c>
      <c r="J3181" s="23">
        <f t="shared" si="2317"/>
        <v>1086</v>
      </c>
      <c r="K3181" s="19">
        <f t="shared" si="2338"/>
        <v>225.0831931027827</v>
      </c>
      <c r="L3181" s="16">
        <f t="shared" si="2318"/>
        <v>239.76761303790119</v>
      </c>
      <c r="M3181" s="23">
        <f>M3180-IF($B3181="B",(Percent_Rent_In_Elsies*2.49%/12 * H3180)/K3180,0)+IF($B3181="D",N3181,0)+IF(B3181="D",AK3180)+IF(B3181="C",F3180*90%)-(Y3181-Y3180)-IF($B3181="A",Q3180/K3180) + IF($B3181="A",Q3180/K3180)</f>
        <v>-54671473.649745472</v>
      </c>
      <c r="N3181" s="23">
        <f t="shared" si="2319"/>
        <v>0</v>
      </c>
      <c r="O3181" s="22">
        <f t="shared" si="2320"/>
        <v>0</v>
      </c>
      <c r="P3181" s="22">
        <f t="shared" si="2351"/>
        <v>0</v>
      </c>
      <c r="Q3181" s="22">
        <f t="shared" si="2352"/>
        <v>0</v>
      </c>
      <c r="R3181" s="22">
        <f t="shared" si="2321"/>
        <v>424281737.06467557</v>
      </c>
      <c r="S3181" s="16">
        <f t="shared" si="2311"/>
        <v>0</v>
      </c>
      <c r="T3181" s="15">
        <f t="shared" si="2322"/>
        <v>0</v>
      </c>
      <c r="U3181" s="23">
        <f t="shared" si="2339"/>
        <v>1884999.6359831721</v>
      </c>
      <c r="V3181" s="23">
        <f t="shared" si="2340"/>
        <v>0</v>
      </c>
      <c r="W3181" s="23">
        <f t="shared" si="2353"/>
        <v>0</v>
      </c>
      <c r="X3181" s="23">
        <f t="shared" si="2341"/>
        <v>41124624.491242886</v>
      </c>
      <c r="Y3181" s="23">
        <f t="shared" si="2323"/>
        <v>13825559.361691331</v>
      </c>
      <c r="Z3181" s="3">
        <f t="shared" si="2324"/>
        <v>0</v>
      </c>
      <c r="AA3181" s="23">
        <f t="shared" si="2325"/>
        <v>67922566.435056642</v>
      </c>
      <c r="AB3181" s="26">
        <f t="shared" si="2342"/>
        <v>70086276.274228573</v>
      </c>
      <c r="AC3181" s="23">
        <f t="shared" si="2343"/>
        <v>74889487.274228647</v>
      </c>
      <c r="AD3181" s="23">
        <f t="shared" si="2349"/>
        <v>4803211</v>
      </c>
      <c r="AE3181" s="24">
        <f t="shared" si="2310"/>
        <v>70086276.274228647</v>
      </c>
      <c r="AF3181" s="3">
        <f t="shared" si="2344"/>
        <v>0</v>
      </c>
      <c r="AG3181" s="2">
        <f t="shared" si="2326"/>
        <v>0</v>
      </c>
      <c r="AH3181" s="2">
        <f t="shared" si="2327"/>
        <v>198.3865219738644</v>
      </c>
      <c r="AI3181" s="23">
        <f t="shared" si="2350"/>
        <v>10920162954.956022</v>
      </c>
      <c r="AJ3181" s="23">
        <f t="shared" si="2328"/>
        <v>6219.922423797766</v>
      </c>
      <c r="AK3181" s="23">
        <f t="shared" si="2329"/>
        <v>0</v>
      </c>
      <c r="AL3181" s="23">
        <f t="shared" si="2354"/>
        <v>0</v>
      </c>
      <c r="AM3181" s="23">
        <f t="shared" si="2355"/>
        <v>0</v>
      </c>
      <c r="AN3181" s="16">
        <f t="shared" si="2345"/>
        <v>0</v>
      </c>
      <c r="AO3181" s="23">
        <f t="shared" si="2346"/>
        <v>0</v>
      </c>
      <c r="AP3181" s="22">
        <f t="shared" si="2347"/>
        <v>0</v>
      </c>
      <c r="AQ3181" s="30">
        <f t="shared" si="2330"/>
        <v>23769436168.563965</v>
      </c>
      <c r="AR3181" s="28">
        <f t="shared" si="2331"/>
        <v>11698686005.564596</v>
      </c>
      <c r="AS3181" s="25">
        <f t="shared" si="2332"/>
        <v>200337590.02425668</v>
      </c>
      <c r="AT3181" s="32">
        <f t="shared" si="2333"/>
        <v>0</v>
      </c>
      <c r="AU3181" s="23">
        <f t="shared" si="2334"/>
        <v>0</v>
      </c>
      <c r="AV3181" s="22">
        <f t="shared" si="2335"/>
        <v>3464033083.1068282</v>
      </c>
      <c r="AW3181" s="31">
        <f t="shared" si="2348"/>
        <v>15787338415.760357</v>
      </c>
    </row>
    <row r="3182" spans="1:53" x14ac:dyDescent="0.25">
      <c r="A3182">
        <f t="shared" si="2356"/>
        <v>874</v>
      </c>
      <c r="B3182" t="s">
        <v>7</v>
      </c>
      <c r="C3182" s="27">
        <f t="shared" si="2313"/>
        <v>0</v>
      </c>
      <c r="D3182" s="27">
        <f t="shared" si="2336"/>
        <v>0</v>
      </c>
      <c r="E3182" s="27" t="b">
        <f t="shared" si="2312"/>
        <v>1</v>
      </c>
      <c r="F3182" s="29">
        <f t="shared" si="2314"/>
        <v>0</v>
      </c>
      <c r="G3182" s="27">
        <f t="shared" si="2337"/>
        <v>0</v>
      </c>
      <c r="H3182" s="22">
        <f t="shared" si="2315"/>
        <v>34760431470.358978</v>
      </c>
      <c r="I3182" s="23">
        <f t="shared" si="2316"/>
        <v>132580106.5049091</v>
      </c>
      <c r="J3182" s="23">
        <f t="shared" si="2317"/>
        <v>1086</v>
      </c>
      <c r="K3182" s="19">
        <f t="shared" si="2338"/>
        <v>225.0831931027827</v>
      </c>
      <c r="L3182" s="16">
        <f t="shared" si="2318"/>
        <v>239.76761303790116</v>
      </c>
      <c r="M3182" s="23">
        <f>M3181-IF($B3182="B",(Percent_Rent_In_Elsies*2.49%/12 * H3181)/K3181,0)+IF($B3182="D",N3182,0)+IF(B3182="D",AK3181)+IF(B3182="C",F3181*90%)-(Y3182-Y3181)-IF($B3182="A",Q3181/K3181) + IF($B3182="A",Q3181/K3181)</f>
        <v>-54831698.618804045</v>
      </c>
      <c r="N3182" s="23">
        <f t="shared" si="2319"/>
        <v>0</v>
      </c>
      <c r="O3182" s="22">
        <f t="shared" si="2320"/>
        <v>0</v>
      </c>
      <c r="P3182" s="22">
        <f t="shared" si="2351"/>
        <v>0</v>
      </c>
      <c r="Q3182" s="22">
        <f t="shared" si="2352"/>
        <v>0</v>
      </c>
      <c r="R3182" s="22">
        <f t="shared" si="2321"/>
        <v>388924925.64261925</v>
      </c>
      <c r="S3182" s="16">
        <f t="shared" si="2311"/>
        <v>35356811.422056295</v>
      </c>
      <c r="T3182" s="15">
        <f t="shared" si="2322"/>
        <v>0</v>
      </c>
      <c r="U3182" s="23">
        <f t="shared" si="2339"/>
        <v>1727916.3329845744</v>
      </c>
      <c r="V3182" s="23">
        <f t="shared" si="2340"/>
        <v>157083.30299859768</v>
      </c>
      <c r="W3182" s="23">
        <f t="shared" si="2353"/>
        <v>0</v>
      </c>
      <c r="X3182" s="23">
        <f t="shared" si="2341"/>
        <v>41124624.491242886</v>
      </c>
      <c r="Y3182" s="23">
        <f t="shared" si="2323"/>
        <v>13825559.361691331</v>
      </c>
      <c r="Z3182" s="3">
        <f t="shared" si="2324"/>
        <v>0</v>
      </c>
      <c r="AA3182" s="23">
        <f t="shared" si="2325"/>
        <v>67922566.435056642</v>
      </c>
      <c r="AB3182" s="26">
        <f t="shared" si="2342"/>
        <v>70086276.274228573</v>
      </c>
      <c r="AC3182" s="23">
        <f t="shared" si="2343"/>
        <v>74889487.274228647</v>
      </c>
      <c r="AD3182" s="23">
        <f t="shared" si="2349"/>
        <v>4803211</v>
      </c>
      <c r="AE3182" s="24">
        <f t="shared" si="2310"/>
        <v>70086276.274228647</v>
      </c>
      <c r="AF3182" s="3">
        <f t="shared" si="2344"/>
        <v>0</v>
      </c>
      <c r="AG3182" s="2">
        <f t="shared" si="2326"/>
        <v>0</v>
      </c>
      <c r="AH3182" s="2">
        <f t="shared" si="2327"/>
        <v>198.3865219738644</v>
      </c>
      <c r="AI3182" s="23">
        <f t="shared" si="2350"/>
        <v>10920162954.956022</v>
      </c>
      <c r="AJ3182" s="23">
        <f t="shared" si="2328"/>
        <v>6219.922423797766</v>
      </c>
      <c r="AK3182" s="23">
        <f t="shared" si="2329"/>
        <v>0</v>
      </c>
      <c r="AL3182" s="23">
        <f t="shared" si="2354"/>
        <v>8671398.4894561768</v>
      </c>
      <c r="AM3182" s="23">
        <f t="shared" si="2355"/>
        <v>8090313886.5381823</v>
      </c>
      <c r="AN3182" s="16">
        <f t="shared" si="2345"/>
        <v>0</v>
      </c>
      <c r="AO3182" s="23">
        <f t="shared" si="2346"/>
        <v>160224.96905856978</v>
      </c>
      <c r="AP3182" s="22">
        <f t="shared" si="2347"/>
        <v>36063947.650497444</v>
      </c>
      <c r="AQ3182" s="30">
        <f t="shared" si="2330"/>
        <v>23841257520.309929</v>
      </c>
      <c r="AR3182" s="28">
        <f t="shared" si="2331"/>
        <v>11734443409.660065</v>
      </c>
      <c r="AS3182" s="25">
        <f t="shared" si="2332"/>
        <v>200337590.02425668</v>
      </c>
      <c r="AT3182" s="32">
        <f t="shared" si="2333"/>
        <v>0</v>
      </c>
      <c r="AU3182" s="23">
        <f t="shared" si="2334"/>
        <v>0</v>
      </c>
      <c r="AV3182" s="22">
        <f t="shared" si="2335"/>
        <v>3464033083.1068282</v>
      </c>
      <c r="AW3182" s="31">
        <f t="shared" si="2348"/>
        <v>15859159767.506323</v>
      </c>
    </row>
    <row r="3183" spans="1:53" s="21" customFormat="1" x14ac:dyDescent="0.25">
      <c r="A3183">
        <f t="shared" si="2356"/>
        <v>874</v>
      </c>
      <c r="B3183" t="s">
        <v>8</v>
      </c>
      <c r="C3183" s="27">
        <f t="shared" si="2313"/>
        <v>0</v>
      </c>
      <c r="D3183" s="27">
        <f t="shared" si="2336"/>
        <v>0</v>
      </c>
      <c r="E3183" s="27" t="b">
        <f t="shared" si="2312"/>
        <v>1</v>
      </c>
      <c r="F3183" s="29">
        <f t="shared" si="2314"/>
        <v>0</v>
      </c>
      <c r="G3183" s="27">
        <f t="shared" si="2337"/>
        <v>0</v>
      </c>
      <c r="H3183" s="22">
        <f t="shared" si="2315"/>
        <v>34760431470.358978</v>
      </c>
      <c r="I3183" s="23">
        <f t="shared" si="2316"/>
        <v>132580106.5049091</v>
      </c>
      <c r="J3183" s="23">
        <f t="shared" si="2317"/>
        <v>1086</v>
      </c>
      <c r="K3183" s="19">
        <f t="shared" si="2338"/>
        <v>225.0831931027827</v>
      </c>
      <c r="L3183" s="16">
        <f t="shared" si="2318"/>
        <v>239.76761303790116</v>
      </c>
      <c r="M3183" s="23">
        <f>M3182-IF($B3183="B",(Percent_Rent_In_Elsies*2.49%/12 * H3182)/K3182,0)+IF($B3183="D",N3183,0)+IF(B3183="D",AK3182)+IF(B3183="C",F3182*90%)-(Y3183-Y3182)-IF($B3183="A",Q3182/K3182) + IF($B3183="A",Q3182/K3182)</f>
        <v>-54831698.618804045</v>
      </c>
      <c r="N3183" s="23">
        <f t="shared" si="2319"/>
        <v>0</v>
      </c>
      <c r="O3183" s="22">
        <f t="shared" si="2320"/>
        <v>0</v>
      </c>
      <c r="P3183" s="22">
        <f t="shared" si="2351"/>
        <v>0</v>
      </c>
      <c r="Q3183" s="22">
        <f t="shared" si="2352"/>
        <v>0</v>
      </c>
      <c r="R3183" s="22">
        <f t="shared" si="2321"/>
        <v>424988873.29311669</v>
      </c>
      <c r="S3183" s="16">
        <f t="shared" si="2311"/>
        <v>35356811.422056295</v>
      </c>
      <c r="T3183" s="15">
        <f t="shared" si="2322"/>
        <v>0</v>
      </c>
      <c r="U3183" s="23">
        <f t="shared" si="2339"/>
        <v>1888141.3020431441</v>
      </c>
      <c r="V3183" s="23">
        <f t="shared" si="2340"/>
        <v>157083.30299859768</v>
      </c>
      <c r="W3183" s="23">
        <f t="shared" si="2353"/>
        <v>0</v>
      </c>
      <c r="X3183" s="23">
        <f t="shared" si="2341"/>
        <v>41124624.491242886</v>
      </c>
      <c r="Y3183" s="23">
        <f t="shared" si="2323"/>
        <v>13825559.361691331</v>
      </c>
      <c r="Z3183" s="3">
        <f t="shared" si="2324"/>
        <v>0</v>
      </c>
      <c r="AA3183" s="23">
        <f t="shared" si="2325"/>
        <v>67922566.435056642</v>
      </c>
      <c r="AB3183" s="26">
        <f t="shared" si="2342"/>
        <v>70086276.274228573</v>
      </c>
      <c r="AC3183" s="23">
        <f t="shared" si="2343"/>
        <v>74889487.274228647</v>
      </c>
      <c r="AD3183" s="23">
        <f t="shared" si="2349"/>
        <v>4803211</v>
      </c>
      <c r="AE3183" s="24">
        <f t="shared" si="2310"/>
        <v>70086276.274228647</v>
      </c>
      <c r="AF3183" s="3">
        <f t="shared" si="2344"/>
        <v>1E-4</v>
      </c>
      <c r="AG3183" s="2">
        <f t="shared" si="2326"/>
        <v>0</v>
      </c>
      <c r="AH3183" s="2">
        <f t="shared" si="2327"/>
        <v>198.3865219738644</v>
      </c>
      <c r="AI3183" s="23">
        <f t="shared" si="2350"/>
        <v>10920162954.956022</v>
      </c>
      <c r="AJ3183" s="23">
        <f t="shared" si="2328"/>
        <v>6219.922423797766</v>
      </c>
      <c r="AK3183" s="23">
        <f t="shared" si="2329"/>
        <v>63713.542059093081</v>
      </c>
      <c r="AL3183" s="23">
        <f t="shared" si="2354"/>
        <v>0</v>
      </c>
      <c r="AM3183" s="23">
        <f t="shared" si="2355"/>
        <v>0</v>
      </c>
      <c r="AN3183" s="16">
        <f t="shared" si="2345"/>
        <v>0</v>
      </c>
      <c r="AO3183" s="23">
        <f t="shared" si="2346"/>
        <v>0</v>
      </c>
      <c r="AP3183" s="22">
        <f t="shared" si="2347"/>
        <v>0</v>
      </c>
      <c r="AQ3183" s="30">
        <f t="shared" si="2330"/>
        <v>23841257520.309929</v>
      </c>
      <c r="AR3183" s="28">
        <f t="shared" si="2331"/>
        <v>11734443409.660065</v>
      </c>
      <c r="AS3183" s="25">
        <f t="shared" si="2332"/>
        <v>200337590.02425668</v>
      </c>
      <c r="AT3183" s="32">
        <f t="shared" si="2333"/>
        <v>0</v>
      </c>
      <c r="AU3183" s="23">
        <f t="shared" si="2334"/>
        <v>0</v>
      </c>
      <c r="AV3183" s="22">
        <f t="shared" si="2335"/>
        <v>3464033083.1068282</v>
      </c>
      <c r="AW3183" s="31">
        <f t="shared" si="2348"/>
        <v>15859159767.506323</v>
      </c>
      <c r="AX3183"/>
      <c r="AY3183"/>
      <c r="AZ3183"/>
      <c r="BA3183"/>
    </row>
    <row r="3184" spans="1:53" s="21" customFormat="1" x14ac:dyDescent="0.25">
      <c r="A3184">
        <f t="shared" si="2356"/>
        <v>874</v>
      </c>
      <c r="B3184" t="s">
        <v>9</v>
      </c>
      <c r="C3184" s="27">
        <f t="shared" si="2313"/>
        <v>0</v>
      </c>
      <c r="D3184" s="27">
        <f t="shared" si="2336"/>
        <v>0</v>
      </c>
      <c r="E3184" s="27" t="b">
        <f t="shared" si="2312"/>
        <v>1</v>
      </c>
      <c r="F3184" s="29">
        <f t="shared" si="2314"/>
        <v>0</v>
      </c>
      <c r="G3184" s="27">
        <f t="shared" si="2337"/>
        <v>0</v>
      </c>
      <c r="H3184" s="22">
        <f t="shared" si="2315"/>
        <v>34760431470.358978</v>
      </c>
      <c r="I3184" s="23">
        <f t="shared" si="2316"/>
        <v>132580106.5049091</v>
      </c>
      <c r="J3184" s="23">
        <f t="shared" si="2317"/>
        <v>1086</v>
      </c>
      <c r="K3184" s="19">
        <f t="shared" si="2338"/>
        <v>225.0831931027827</v>
      </c>
      <c r="L3184" s="16">
        <f t="shared" si="2318"/>
        <v>239.76761303790116</v>
      </c>
      <c r="M3184" s="23">
        <f>M3183-IF($B3184="B",(Percent_Rent_In_Elsies*2.49%/12 * H3183)/K3183,0)+IF($B3184="D",N3184,0)+IF(B3184="D",AK3183)+IF(B3184="C",F3183*90%)-(Y3184-Y3183)-IF($B3184="A",Q3183/K3183) + IF($B3184="A",Q3183/K3183)</f>
        <v>-54767985.076744951</v>
      </c>
      <c r="N3184" s="23">
        <f t="shared" si="2319"/>
        <v>0</v>
      </c>
      <c r="O3184" s="22">
        <f t="shared" si="2320"/>
        <v>24702643.004539829</v>
      </c>
      <c r="P3184" s="22">
        <f t="shared" si="2351"/>
        <v>0</v>
      </c>
      <c r="Q3184" s="22">
        <f t="shared" si="2352"/>
        <v>0</v>
      </c>
      <c r="R3184" s="22">
        <f t="shared" si="2321"/>
        <v>424988873.29311669</v>
      </c>
      <c r="S3184" s="16">
        <f t="shared" si="2311"/>
        <v>0</v>
      </c>
      <c r="T3184" s="15">
        <f t="shared" si="2322"/>
        <v>10654168.417516466</v>
      </c>
      <c r="U3184" s="23">
        <f t="shared" si="2339"/>
        <v>1888141.3020431441</v>
      </c>
      <c r="V3184" s="23">
        <f t="shared" si="2340"/>
        <v>0</v>
      </c>
      <c r="W3184" s="23">
        <f t="shared" si="2353"/>
        <v>157083.30299859768</v>
      </c>
      <c r="X3184" s="23">
        <f t="shared" si="2341"/>
        <v>41124624.491242886</v>
      </c>
      <c r="Y3184" s="23">
        <f t="shared" si="2323"/>
        <v>13825559.361691331</v>
      </c>
      <c r="Z3184" s="3">
        <f t="shared" si="2324"/>
        <v>0</v>
      </c>
      <c r="AA3184" s="23">
        <f t="shared" si="2325"/>
        <v>67858852.892997548</v>
      </c>
      <c r="AB3184" s="26">
        <f t="shared" si="2342"/>
        <v>70086276.274228573</v>
      </c>
      <c r="AC3184" s="23">
        <f t="shared" si="2343"/>
        <v>74889487.274228647</v>
      </c>
      <c r="AD3184" s="23">
        <f t="shared" si="2349"/>
        <v>4803211</v>
      </c>
      <c r="AE3184" s="24">
        <f t="shared" si="2310"/>
        <v>70086276.274228647</v>
      </c>
      <c r="AF3184" s="3">
        <f t="shared" si="2344"/>
        <v>0</v>
      </c>
      <c r="AG3184" s="2">
        <f t="shared" si="2326"/>
        <v>0</v>
      </c>
      <c r="AH3184" s="2">
        <f t="shared" si="2327"/>
        <v>198.3865219738644</v>
      </c>
      <c r="AI3184" s="23">
        <f t="shared" si="2350"/>
        <v>10909919492.462774</v>
      </c>
      <c r="AJ3184" s="23">
        <f t="shared" si="2328"/>
        <v>6219.922423797766</v>
      </c>
      <c r="AK3184" s="23">
        <f t="shared" si="2329"/>
        <v>0</v>
      </c>
      <c r="AL3184" s="23">
        <f t="shared" si="2354"/>
        <v>0</v>
      </c>
      <c r="AM3184" s="23">
        <f t="shared" si="2355"/>
        <v>0</v>
      </c>
      <c r="AN3184" s="16">
        <f t="shared" si="2345"/>
        <v>0</v>
      </c>
      <c r="AO3184" s="23">
        <f t="shared" si="2346"/>
        <v>0</v>
      </c>
      <c r="AP3184" s="22">
        <f t="shared" si="2347"/>
        <v>0</v>
      </c>
      <c r="AQ3184" s="30">
        <f t="shared" si="2330"/>
        <v>23841257520.309929</v>
      </c>
      <c r="AR3184" s="28">
        <f t="shared" si="2331"/>
        <v>11734443409.660065</v>
      </c>
      <c r="AS3184" s="25">
        <f t="shared" si="2332"/>
        <v>200337590.02425668</v>
      </c>
      <c r="AT3184" s="32">
        <f t="shared" si="2333"/>
        <v>0</v>
      </c>
      <c r="AU3184" s="23">
        <f t="shared" si="2334"/>
        <v>0</v>
      </c>
      <c r="AV3184" s="22">
        <f t="shared" si="2335"/>
        <v>3464033083.1068282</v>
      </c>
      <c r="AW3184" s="31">
        <f t="shared" si="2348"/>
        <v>15859159767.506323</v>
      </c>
      <c r="AX3184"/>
      <c r="AY3184"/>
      <c r="AZ3184"/>
      <c r="BA3184"/>
    </row>
    <row r="3185" spans="1:53" x14ac:dyDescent="0.25">
      <c r="A3185" s="21">
        <f t="shared" si="2356"/>
        <v>874</v>
      </c>
      <c r="B3185" s="21" t="s">
        <v>28</v>
      </c>
      <c r="C3185" s="27">
        <f t="shared" si="2313"/>
        <v>0</v>
      </c>
      <c r="D3185" s="27">
        <f t="shared" si="2336"/>
        <v>0</v>
      </c>
      <c r="E3185" s="27" t="b">
        <f t="shared" si="2312"/>
        <v>1</v>
      </c>
      <c r="F3185" s="29">
        <f t="shared" si="2314"/>
        <v>0</v>
      </c>
      <c r="G3185" s="27">
        <f t="shared" si="2337"/>
        <v>0</v>
      </c>
      <c r="H3185" s="22">
        <f t="shared" si="2315"/>
        <v>34760431470.358978</v>
      </c>
      <c r="I3185" s="23">
        <f t="shared" si="2316"/>
        <v>132580106.5049091</v>
      </c>
      <c r="J3185" s="23">
        <f t="shared" si="2317"/>
        <v>1086</v>
      </c>
      <c r="K3185" s="19">
        <f t="shared" si="2338"/>
        <v>225.0831931027827</v>
      </c>
      <c r="L3185" s="16">
        <f t="shared" si="2318"/>
        <v>239.76761303790116</v>
      </c>
      <c r="M3185" s="23">
        <f>M3184-IF($B3185="B",(Percent_Rent_In_Elsies*2.49%/12 * H3184)/K3184,0)+IF($B3185="D",N3185,0)+IF(B3185="D",AK3184)+IF(B3185="C",F3184*90%)-(Y3185-Y3184)-IF($B3185="A",Q3184/K3184) + IF($B3185="A",Q3184/K3184)</f>
        <v>-54767985.076744951</v>
      </c>
      <c r="N3185" s="23">
        <f t="shared" si="2319"/>
        <v>0</v>
      </c>
      <c r="O3185" s="22">
        <f t="shared" si="2320"/>
        <v>0</v>
      </c>
      <c r="P3185" s="22">
        <f t="shared" si="2351"/>
        <v>24702643.004539829</v>
      </c>
      <c r="Q3185" s="22">
        <f t="shared" si="2352"/>
        <v>0</v>
      </c>
      <c r="R3185" s="22">
        <f t="shared" si="2321"/>
        <v>424988873.29311669</v>
      </c>
      <c r="S3185" s="16">
        <f t="shared" si="2311"/>
        <v>0</v>
      </c>
      <c r="T3185" s="15">
        <f t="shared" si="2322"/>
        <v>0</v>
      </c>
      <c r="U3185" s="23">
        <f t="shared" si="2339"/>
        <v>1888141.3020431441</v>
      </c>
      <c r="V3185" s="23">
        <f t="shared" si="2340"/>
        <v>0</v>
      </c>
      <c r="W3185" s="23">
        <f t="shared" si="2353"/>
        <v>0</v>
      </c>
      <c r="X3185" s="23">
        <f t="shared" si="2341"/>
        <v>41124624.491242886</v>
      </c>
      <c r="Y3185" s="23">
        <f t="shared" si="2323"/>
        <v>13825559.361691331</v>
      </c>
      <c r="Z3185" s="3">
        <f t="shared" si="2324"/>
        <v>7854.165149929885</v>
      </c>
      <c r="AA3185" s="23">
        <f t="shared" si="2325"/>
        <v>67976665.3702465</v>
      </c>
      <c r="AB3185" s="26">
        <f t="shared" si="2342"/>
        <v>70086276.274228543</v>
      </c>
      <c r="AC3185" s="23">
        <f t="shared" si="2343"/>
        <v>74889487.274228647</v>
      </c>
      <c r="AD3185" s="23">
        <f t="shared" si="2349"/>
        <v>4803211</v>
      </c>
      <c r="AE3185" s="24">
        <f t="shared" si="2310"/>
        <v>70086276.274228647</v>
      </c>
      <c r="AF3185" s="3">
        <f t="shared" si="2344"/>
        <v>0</v>
      </c>
      <c r="AG3185" s="2">
        <f t="shared" si="2326"/>
        <v>942499817.99158609</v>
      </c>
      <c r="AH3185" s="2">
        <f t="shared" si="2327"/>
        <v>198.3865219738644</v>
      </c>
      <c r="AI3185" s="23">
        <f t="shared" si="2350"/>
        <v>10928860641.438875</v>
      </c>
      <c r="AJ3185" s="23">
        <f t="shared" si="2328"/>
        <v>6219.922423797766</v>
      </c>
      <c r="AK3185" s="23">
        <f t="shared" si="2329"/>
        <v>0</v>
      </c>
      <c r="AL3185" s="23">
        <f t="shared" si="2354"/>
        <v>0</v>
      </c>
      <c r="AM3185" s="23">
        <f t="shared" si="2355"/>
        <v>0</v>
      </c>
      <c r="AN3185" s="16">
        <f t="shared" si="2345"/>
        <v>0</v>
      </c>
      <c r="AO3185" s="23">
        <f t="shared" si="2346"/>
        <v>0</v>
      </c>
      <c r="AP3185" s="22">
        <f t="shared" si="2347"/>
        <v>0</v>
      </c>
      <c r="AQ3185" s="30">
        <f t="shared" si="2330"/>
        <v>23841257520.309929</v>
      </c>
      <c r="AR3185" s="28">
        <f t="shared" si="2331"/>
        <v>11734443409.660065</v>
      </c>
      <c r="AS3185" s="25">
        <f t="shared" si="2332"/>
        <v>200337590.02425668</v>
      </c>
      <c r="AT3185" s="32">
        <f t="shared" si="2333"/>
        <v>15708.33029985977</v>
      </c>
      <c r="AU3185" s="23">
        <f t="shared" si="2334"/>
        <v>15708.33029985977</v>
      </c>
      <c r="AV3185" s="22">
        <f t="shared" si="2335"/>
        <v>3474687251.5243444</v>
      </c>
      <c r="AW3185" s="31">
        <f t="shared" si="2348"/>
        <v>15859159767.506321</v>
      </c>
    </row>
    <row r="3186" spans="1:53" x14ac:dyDescent="0.25">
      <c r="A3186">
        <f t="shared" si="2356"/>
        <v>875</v>
      </c>
      <c r="B3186" t="s">
        <v>6</v>
      </c>
      <c r="C3186" s="27">
        <f t="shared" si="2313"/>
        <v>0</v>
      </c>
      <c r="D3186" s="27">
        <f t="shared" si="2336"/>
        <v>0</v>
      </c>
      <c r="E3186" s="27" t="b">
        <f t="shared" si="2312"/>
        <v>1</v>
      </c>
      <c r="F3186" s="29">
        <f t="shared" si="2314"/>
        <v>0</v>
      </c>
      <c r="G3186" s="27">
        <f t="shared" si="2337"/>
        <v>0</v>
      </c>
      <c r="H3186" s="22">
        <f t="shared" si="2315"/>
        <v>34818365522.809578</v>
      </c>
      <c r="I3186" s="23">
        <f t="shared" si="2316"/>
        <v>132580106.5049091</v>
      </c>
      <c r="J3186" s="23">
        <f t="shared" si="2317"/>
        <v>1086</v>
      </c>
      <c r="K3186" s="19">
        <f t="shared" si="2338"/>
        <v>225.0831931027827</v>
      </c>
      <c r="L3186" s="16">
        <f t="shared" si="2318"/>
        <v>240.16722572629766</v>
      </c>
      <c r="M3186" s="23">
        <f>M3185-IF($B3186="B",(Percent_Rent_In_Elsies*2.49%/12 * H3185)/K3185,0)+IF($B3186="D",N3186,0)+IF(B3186="D",AK3185)+IF(B3186="C",F3185*90%)-(Y3186-Y3185)-IF($B3186="A",Q3185/K3185) + IF($B3186="A",Q3185/K3185)</f>
        <v>-54767985.076744951</v>
      </c>
      <c r="N3186" s="23">
        <f t="shared" si="2319"/>
        <v>0</v>
      </c>
      <c r="O3186" s="22">
        <f t="shared" si="2320"/>
        <v>0</v>
      </c>
      <c r="P3186" s="22">
        <f t="shared" si="2351"/>
        <v>0</v>
      </c>
      <c r="Q3186" s="22">
        <f t="shared" si="2352"/>
        <v>0</v>
      </c>
      <c r="R3186" s="22">
        <f t="shared" si="2321"/>
        <v>424988873.29311669</v>
      </c>
      <c r="S3186" s="16">
        <f t="shared" si="2311"/>
        <v>0</v>
      </c>
      <c r="T3186" s="15">
        <f t="shared" si="2322"/>
        <v>0</v>
      </c>
      <c r="U3186" s="23">
        <f t="shared" si="2339"/>
        <v>1888141.3020431441</v>
      </c>
      <c r="V3186" s="23">
        <f t="shared" si="2340"/>
        <v>0</v>
      </c>
      <c r="W3186" s="23">
        <f t="shared" si="2353"/>
        <v>0</v>
      </c>
      <c r="X3186" s="23">
        <f t="shared" si="2341"/>
        <v>41163895.316992536</v>
      </c>
      <c r="Y3186" s="23">
        <f t="shared" si="2323"/>
        <v>13825559.361691331</v>
      </c>
      <c r="Z3186" s="3">
        <f t="shared" si="2324"/>
        <v>0</v>
      </c>
      <c r="AA3186" s="23">
        <f t="shared" si="2325"/>
        <v>67976665.3702465</v>
      </c>
      <c r="AB3186" s="26">
        <f t="shared" si="2342"/>
        <v>70086276.274228573</v>
      </c>
      <c r="AC3186" s="23">
        <f t="shared" si="2343"/>
        <v>74889487.274228647</v>
      </c>
      <c r="AD3186" s="23">
        <f t="shared" si="2349"/>
        <v>4803211</v>
      </c>
      <c r="AE3186" s="24">
        <f t="shared" si="2310"/>
        <v>70086276.274228647</v>
      </c>
      <c r="AF3186" s="3">
        <f t="shared" si="2344"/>
        <v>0</v>
      </c>
      <c r="AG3186" s="2">
        <f t="shared" si="2326"/>
        <v>0</v>
      </c>
      <c r="AH3186" s="2">
        <f t="shared" si="2327"/>
        <v>198.71716617715418</v>
      </c>
      <c r="AI3186" s="23">
        <f t="shared" si="2350"/>
        <v>10928860641.438875</v>
      </c>
      <c r="AJ3186" s="23">
        <f t="shared" si="2328"/>
        <v>6219.922423797766</v>
      </c>
      <c r="AK3186" s="23">
        <f t="shared" si="2329"/>
        <v>0</v>
      </c>
      <c r="AL3186" s="23">
        <f t="shared" si="2354"/>
        <v>0</v>
      </c>
      <c r="AM3186" s="23">
        <f t="shared" si="2355"/>
        <v>0</v>
      </c>
      <c r="AN3186" s="16">
        <f t="shared" si="2345"/>
        <v>0</v>
      </c>
      <c r="AO3186" s="23">
        <f t="shared" si="2346"/>
        <v>0</v>
      </c>
      <c r="AP3186" s="22">
        <f t="shared" si="2347"/>
        <v>0</v>
      </c>
      <c r="AQ3186" s="30">
        <f t="shared" si="2330"/>
        <v>23841257520.309929</v>
      </c>
      <c r="AR3186" s="28">
        <f t="shared" si="2331"/>
        <v>11734443409.660065</v>
      </c>
      <c r="AS3186" s="25">
        <f t="shared" si="2332"/>
        <v>200337590.02425668</v>
      </c>
      <c r="AT3186" s="32">
        <f t="shared" si="2333"/>
        <v>0</v>
      </c>
      <c r="AU3186" s="23">
        <f t="shared" si="2334"/>
        <v>0</v>
      </c>
      <c r="AV3186" s="22">
        <f t="shared" si="2335"/>
        <v>3474687251.5243444</v>
      </c>
      <c r="AW3186" s="31">
        <f t="shared" si="2348"/>
        <v>15834457124.501781</v>
      </c>
    </row>
    <row r="3187" spans="1:53" x14ac:dyDescent="0.25">
      <c r="A3187">
        <f t="shared" si="2356"/>
        <v>875</v>
      </c>
      <c r="B3187" t="s">
        <v>7</v>
      </c>
      <c r="C3187" s="27">
        <f t="shared" si="2313"/>
        <v>0</v>
      </c>
      <c r="D3187" s="27">
        <f t="shared" si="2336"/>
        <v>0</v>
      </c>
      <c r="E3187" s="27" t="b">
        <f t="shared" si="2312"/>
        <v>1</v>
      </c>
      <c r="F3187" s="29">
        <f t="shared" si="2314"/>
        <v>0</v>
      </c>
      <c r="G3187" s="27">
        <f t="shared" si="2337"/>
        <v>0</v>
      </c>
      <c r="H3187" s="22">
        <f t="shared" si="2315"/>
        <v>34818365522.809578</v>
      </c>
      <c r="I3187" s="23">
        <f t="shared" si="2316"/>
        <v>132580106.5049091</v>
      </c>
      <c r="J3187" s="23">
        <f t="shared" si="2317"/>
        <v>1086</v>
      </c>
      <c r="K3187" s="19">
        <f t="shared" si="2338"/>
        <v>225.0831931027827</v>
      </c>
      <c r="L3187" s="16">
        <f t="shared" si="2318"/>
        <v>240.16722572629766</v>
      </c>
      <c r="M3187" s="23">
        <f>M3186-IF($B3187="B",(Percent_Rent_In_Elsies*2.49%/12 * H3186)/K3186,0)+IF($B3187="D",N3187,0)+IF(B3187="D",AK3186)+IF(B3187="C",F3186*90%)-(Y3187-Y3186)-IF($B3187="A",Q3186/K3186) + IF($B3187="A",Q3186/K3186)</f>
        <v>-54928477.087418616</v>
      </c>
      <c r="N3187" s="23">
        <f t="shared" si="2319"/>
        <v>0</v>
      </c>
      <c r="O3187" s="22">
        <f t="shared" si="2320"/>
        <v>0</v>
      </c>
      <c r="P3187" s="22">
        <f t="shared" si="2351"/>
        <v>0</v>
      </c>
      <c r="Q3187" s="22">
        <f t="shared" si="2352"/>
        <v>0</v>
      </c>
      <c r="R3187" s="22">
        <f t="shared" si="2321"/>
        <v>389573133.8520236</v>
      </c>
      <c r="S3187" s="16">
        <f t="shared" si="2311"/>
        <v>35415739.441093057</v>
      </c>
      <c r="T3187" s="15">
        <f t="shared" si="2322"/>
        <v>0</v>
      </c>
      <c r="U3187" s="23">
        <f t="shared" si="2339"/>
        <v>1730796.1935395487</v>
      </c>
      <c r="V3187" s="23">
        <f t="shared" si="2340"/>
        <v>157345.10850359534</v>
      </c>
      <c r="W3187" s="23">
        <f t="shared" si="2353"/>
        <v>0</v>
      </c>
      <c r="X3187" s="23">
        <f t="shared" si="2341"/>
        <v>41163895.316992536</v>
      </c>
      <c r="Y3187" s="23">
        <f t="shared" si="2323"/>
        <v>13825559.361691331</v>
      </c>
      <c r="Z3187" s="3">
        <f t="shared" si="2324"/>
        <v>0</v>
      </c>
      <c r="AA3187" s="23">
        <f t="shared" si="2325"/>
        <v>67976665.3702465</v>
      </c>
      <c r="AB3187" s="26">
        <f t="shared" si="2342"/>
        <v>70086276.274228573</v>
      </c>
      <c r="AC3187" s="23">
        <f t="shared" si="2343"/>
        <v>74889487.274228647</v>
      </c>
      <c r="AD3187" s="23">
        <f t="shared" si="2349"/>
        <v>4803211</v>
      </c>
      <c r="AE3187" s="24">
        <f t="shared" ref="AE3187:AE3250" si="2357">AC3187-AD3187</f>
        <v>70086276.274228647</v>
      </c>
      <c r="AF3187" s="3">
        <f t="shared" si="2344"/>
        <v>0</v>
      </c>
      <c r="AG3187" s="2">
        <f t="shared" si="2326"/>
        <v>0</v>
      </c>
      <c r="AH3187" s="2">
        <f t="shared" si="2327"/>
        <v>198.71716617715418</v>
      </c>
      <c r="AI3187" s="23">
        <f t="shared" si="2350"/>
        <v>10928860641.438875</v>
      </c>
      <c r="AJ3187" s="23">
        <f t="shared" si="2328"/>
        <v>6219.922423797766</v>
      </c>
      <c r="AK3187" s="23">
        <f t="shared" si="2329"/>
        <v>0</v>
      </c>
      <c r="AL3187" s="23">
        <f t="shared" si="2354"/>
        <v>8697686.4828529358</v>
      </c>
      <c r="AM3187" s="23">
        <f t="shared" si="2355"/>
        <v>8114840278.4789543</v>
      </c>
      <c r="AN3187" s="16">
        <f t="shared" si="2345"/>
        <v>0</v>
      </c>
      <c r="AO3187" s="23">
        <f t="shared" si="2346"/>
        <v>160492.01067366739</v>
      </c>
      <c r="AP3187" s="22">
        <f t="shared" si="2347"/>
        <v>36124054.229914941</v>
      </c>
      <c r="AQ3187" s="30">
        <f t="shared" si="2330"/>
        <v>23913198574.308804</v>
      </c>
      <c r="AR3187" s="28">
        <f t="shared" si="2331"/>
        <v>11770260409.429026</v>
      </c>
      <c r="AS3187" s="25">
        <f t="shared" si="2332"/>
        <v>200337590.02425668</v>
      </c>
      <c r="AT3187" s="32">
        <f t="shared" si="2333"/>
        <v>0</v>
      </c>
      <c r="AU3187" s="23">
        <f t="shared" si="2334"/>
        <v>0</v>
      </c>
      <c r="AV3187" s="22">
        <f t="shared" si="2335"/>
        <v>3474687251.5243444</v>
      </c>
      <c r="AW3187" s="31">
        <f t="shared" si="2348"/>
        <v>15906398178.50066</v>
      </c>
    </row>
    <row r="3188" spans="1:53" x14ac:dyDescent="0.25">
      <c r="A3188">
        <f t="shared" si="2356"/>
        <v>875</v>
      </c>
      <c r="B3188" t="s">
        <v>8</v>
      </c>
      <c r="C3188" s="27">
        <f t="shared" si="2313"/>
        <v>0</v>
      </c>
      <c r="D3188" s="27">
        <f t="shared" si="2336"/>
        <v>0</v>
      </c>
      <c r="E3188" s="27" t="b">
        <f t="shared" si="2312"/>
        <v>1</v>
      </c>
      <c r="F3188" s="29">
        <f t="shared" si="2314"/>
        <v>0</v>
      </c>
      <c r="G3188" s="27">
        <f t="shared" si="2337"/>
        <v>0</v>
      </c>
      <c r="H3188" s="22">
        <f t="shared" si="2315"/>
        <v>34818365522.809578</v>
      </c>
      <c r="I3188" s="23">
        <f t="shared" si="2316"/>
        <v>132580106.5049091</v>
      </c>
      <c r="J3188" s="23">
        <f t="shared" si="2317"/>
        <v>1086</v>
      </c>
      <c r="K3188" s="19">
        <f t="shared" si="2338"/>
        <v>225.0831931027827</v>
      </c>
      <c r="L3188" s="16">
        <f t="shared" si="2318"/>
        <v>240.16722572629766</v>
      </c>
      <c r="M3188" s="23">
        <f>M3187-IF($B3188="B",(Percent_Rent_In_Elsies*2.49%/12 * H3187)/K3187,0)+IF($B3188="D",N3188,0)+IF(B3188="D",AK3187)+IF(B3188="C",F3187*90%)-(Y3188-Y3187)-IF($B3188="A",Q3187/K3187) + IF($B3188="A",Q3187/K3187)</f>
        <v>-54928477.087418616</v>
      </c>
      <c r="N3188" s="23">
        <f t="shared" si="2319"/>
        <v>0</v>
      </c>
      <c r="O3188" s="22">
        <f t="shared" si="2320"/>
        <v>0</v>
      </c>
      <c r="P3188" s="22">
        <f t="shared" si="2351"/>
        <v>0</v>
      </c>
      <c r="Q3188" s="22">
        <f t="shared" si="2352"/>
        <v>0</v>
      </c>
      <c r="R3188" s="22">
        <f t="shared" si="2321"/>
        <v>425697188.08193856</v>
      </c>
      <c r="S3188" s="16">
        <f t="shared" si="2311"/>
        <v>35415739.441093057</v>
      </c>
      <c r="T3188" s="15">
        <f t="shared" si="2322"/>
        <v>0</v>
      </c>
      <c r="U3188" s="23">
        <f t="shared" si="2339"/>
        <v>1891288.204213216</v>
      </c>
      <c r="V3188" s="23">
        <f t="shared" si="2340"/>
        <v>157345.10850359534</v>
      </c>
      <c r="W3188" s="23">
        <f t="shared" si="2353"/>
        <v>0</v>
      </c>
      <c r="X3188" s="23">
        <f t="shared" si="2341"/>
        <v>41163895.316992536</v>
      </c>
      <c r="Y3188" s="23">
        <f t="shared" si="2323"/>
        <v>13825559.361691331</v>
      </c>
      <c r="Z3188" s="3">
        <f t="shared" si="2324"/>
        <v>0</v>
      </c>
      <c r="AA3188" s="23">
        <f t="shared" si="2325"/>
        <v>67976665.3702465</v>
      </c>
      <c r="AB3188" s="26">
        <f t="shared" si="2342"/>
        <v>70086276.274228573</v>
      </c>
      <c r="AC3188" s="23">
        <f t="shared" si="2343"/>
        <v>74889487.274228647</v>
      </c>
      <c r="AD3188" s="23">
        <f t="shared" si="2349"/>
        <v>4803211</v>
      </c>
      <c r="AE3188" s="24">
        <f t="shared" si="2357"/>
        <v>70086276.274228647</v>
      </c>
      <c r="AF3188" s="3">
        <f t="shared" si="2344"/>
        <v>1E-4</v>
      </c>
      <c r="AG3188" s="2">
        <f t="shared" si="2326"/>
        <v>0</v>
      </c>
      <c r="AH3188" s="2">
        <f t="shared" si="2327"/>
        <v>198.71716617715418</v>
      </c>
      <c r="AI3188" s="23">
        <f t="shared" si="2350"/>
        <v>10928860641.438875</v>
      </c>
      <c r="AJ3188" s="23">
        <f t="shared" si="2328"/>
        <v>6219.922423797766</v>
      </c>
      <c r="AK3188" s="23">
        <f t="shared" si="2329"/>
        <v>63746.205970067313</v>
      </c>
      <c r="AL3188" s="23">
        <f t="shared" si="2354"/>
        <v>0</v>
      </c>
      <c r="AM3188" s="23">
        <f t="shared" si="2355"/>
        <v>0</v>
      </c>
      <c r="AN3188" s="16">
        <f t="shared" si="2345"/>
        <v>0</v>
      </c>
      <c r="AO3188" s="23">
        <f t="shared" si="2346"/>
        <v>0</v>
      </c>
      <c r="AP3188" s="22">
        <f t="shared" si="2347"/>
        <v>0</v>
      </c>
      <c r="AQ3188" s="30">
        <f t="shared" si="2330"/>
        <v>23913198574.308804</v>
      </c>
      <c r="AR3188" s="28">
        <f t="shared" si="2331"/>
        <v>11770260409.429026</v>
      </c>
      <c r="AS3188" s="25">
        <f t="shared" si="2332"/>
        <v>200337590.02425668</v>
      </c>
      <c r="AT3188" s="32">
        <f t="shared" si="2333"/>
        <v>0</v>
      </c>
      <c r="AU3188" s="23">
        <f t="shared" si="2334"/>
        <v>0</v>
      </c>
      <c r="AV3188" s="22">
        <f t="shared" si="2335"/>
        <v>3474687251.5243444</v>
      </c>
      <c r="AW3188" s="31">
        <f t="shared" si="2348"/>
        <v>15906398178.500658</v>
      </c>
    </row>
    <row r="3189" spans="1:53" x14ac:dyDescent="0.25">
      <c r="A3189" s="21">
        <f t="shared" si="2356"/>
        <v>875</v>
      </c>
      <c r="B3189" s="21" t="s">
        <v>9</v>
      </c>
      <c r="C3189" s="27">
        <f t="shared" si="2313"/>
        <v>0</v>
      </c>
      <c r="D3189" s="27">
        <f t="shared" si="2336"/>
        <v>0</v>
      </c>
      <c r="E3189" s="27" t="b">
        <f t="shared" si="2312"/>
        <v>1</v>
      </c>
      <c r="F3189" s="29">
        <f t="shared" si="2314"/>
        <v>0</v>
      </c>
      <c r="G3189" s="27">
        <f t="shared" si="2337"/>
        <v>0</v>
      </c>
      <c r="H3189" s="22">
        <f t="shared" si="2315"/>
        <v>34818365522.809578</v>
      </c>
      <c r="I3189" s="23">
        <f t="shared" si="2316"/>
        <v>132580106.5049091</v>
      </c>
      <c r="J3189" s="23">
        <f t="shared" si="2317"/>
        <v>1086</v>
      </c>
      <c r="K3189" s="19">
        <f t="shared" si="2338"/>
        <v>225.0831931027827</v>
      </c>
      <c r="L3189" s="16">
        <f t="shared" si="2318"/>
        <v>240.16722572629766</v>
      </c>
      <c r="M3189" s="23">
        <f>M3188-IF($B3189="B",(Percent_Rent_In_Elsies*2.49%/12 * H3188)/K3188,0)+IF($B3189="D",N3189,0)+IF(B3189="D",AK3188)+IF(B3189="C",F3188*90%)-(Y3189-Y3188)-IF($B3189="A",Q3188/K3188) + IF($B3189="A",Q3188/K3188)</f>
        <v>-54864730.881448552</v>
      </c>
      <c r="N3189" s="23">
        <f t="shared" si="2319"/>
        <v>0</v>
      </c>
      <c r="O3189" s="22">
        <f t="shared" si="2320"/>
        <v>24743814.07621406</v>
      </c>
      <c r="P3189" s="22">
        <f t="shared" si="2351"/>
        <v>0</v>
      </c>
      <c r="Q3189" s="22">
        <f t="shared" si="2352"/>
        <v>0</v>
      </c>
      <c r="R3189" s="22">
        <f t="shared" si="2321"/>
        <v>425697188.08193856</v>
      </c>
      <c r="S3189" s="16">
        <f t="shared" si="2311"/>
        <v>0</v>
      </c>
      <c r="T3189" s="15">
        <f t="shared" si="2322"/>
        <v>10671925.364878997</v>
      </c>
      <c r="U3189" s="23">
        <f t="shared" si="2339"/>
        <v>1891288.204213216</v>
      </c>
      <c r="V3189" s="23">
        <f t="shared" si="2340"/>
        <v>0</v>
      </c>
      <c r="W3189" s="23">
        <f t="shared" si="2353"/>
        <v>157345.10850359534</v>
      </c>
      <c r="X3189" s="23">
        <f t="shared" si="2341"/>
        <v>41163895.316992536</v>
      </c>
      <c r="Y3189" s="23">
        <f t="shared" si="2323"/>
        <v>13825559.361691331</v>
      </c>
      <c r="Z3189" s="3">
        <f t="shared" si="2324"/>
        <v>0</v>
      </c>
      <c r="AA3189" s="23">
        <f t="shared" si="2325"/>
        <v>67912919.164276436</v>
      </c>
      <c r="AB3189" s="26">
        <f t="shared" si="2342"/>
        <v>70086276.274228558</v>
      </c>
      <c r="AC3189" s="23">
        <f t="shared" si="2343"/>
        <v>74889487.274228647</v>
      </c>
      <c r="AD3189" s="23">
        <f t="shared" si="2349"/>
        <v>4803211</v>
      </c>
      <c r="AE3189" s="24">
        <f t="shared" si="2357"/>
        <v>70086276.274228647</v>
      </c>
      <c r="AF3189" s="3">
        <f t="shared" si="2344"/>
        <v>0</v>
      </c>
      <c r="AG3189" s="2">
        <f t="shared" si="2326"/>
        <v>0</v>
      </c>
      <c r="AH3189" s="2">
        <f t="shared" si="2327"/>
        <v>198.71716617715418</v>
      </c>
      <c r="AI3189" s="23">
        <f t="shared" si="2350"/>
        <v>10918611927.447496</v>
      </c>
      <c r="AJ3189" s="23">
        <f t="shared" si="2328"/>
        <v>6219.922423797766</v>
      </c>
      <c r="AK3189" s="23">
        <f t="shared" si="2329"/>
        <v>0</v>
      </c>
      <c r="AL3189" s="23">
        <f t="shared" si="2354"/>
        <v>0</v>
      </c>
      <c r="AM3189" s="23">
        <f t="shared" si="2355"/>
        <v>0</v>
      </c>
      <c r="AN3189" s="16">
        <f t="shared" si="2345"/>
        <v>0</v>
      </c>
      <c r="AO3189" s="23">
        <f t="shared" si="2346"/>
        <v>0</v>
      </c>
      <c r="AP3189" s="22">
        <f t="shared" si="2347"/>
        <v>0</v>
      </c>
      <c r="AQ3189" s="30">
        <f t="shared" si="2330"/>
        <v>23913198574.308804</v>
      </c>
      <c r="AR3189" s="28">
        <f t="shared" si="2331"/>
        <v>11770260409.429026</v>
      </c>
      <c r="AS3189" s="25">
        <f t="shared" si="2332"/>
        <v>200337590.02425668</v>
      </c>
      <c r="AT3189" s="32">
        <f t="shared" si="2333"/>
        <v>0</v>
      </c>
      <c r="AU3189" s="23">
        <f t="shared" si="2334"/>
        <v>0</v>
      </c>
      <c r="AV3189" s="22">
        <f t="shared" si="2335"/>
        <v>3474687251.5243444</v>
      </c>
      <c r="AW3189" s="31">
        <f t="shared" si="2348"/>
        <v>15906398178.500658</v>
      </c>
      <c r="AX3189" s="21"/>
      <c r="AY3189" s="21"/>
      <c r="AZ3189" s="21"/>
      <c r="BA3189" s="21"/>
    </row>
    <row r="3190" spans="1:53" x14ac:dyDescent="0.25">
      <c r="A3190" s="21">
        <f t="shared" si="2356"/>
        <v>875</v>
      </c>
      <c r="B3190" s="21" t="s">
        <v>28</v>
      </c>
      <c r="C3190" s="27">
        <f t="shared" si="2313"/>
        <v>0</v>
      </c>
      <c r="D3190" s="27">
        <f t="shared" si="2336"/>
        <v>0</v>
      </c>
      <c r="E3190" s="27" t="b">
        <f t="shared" si="2312"/>
        <v>1</v>
      </c>
      <c r="F3190" s="29">
        <f t="shared" si="2314"/>
        <v>0</v>
      </c>
      <c r="G3190" s="27">
        <f t="shared" si="2337"/>
        <v>0</v>
      </c>
      <c r="H3190" s="22">
        <f t="shared" si="2315"/>
        <v>34818365522.809578</v>
      </c>
      <c r="I3190" s="23">
        <f t="shared" si="2316"/>
        <v>132580106.5049091</v>
      </c>
      <c r="J3190" s="23">
        <f t="shared" si="2317"/>
        <v>1086</v>
      </c>
      <c r="K3190" s="19">
        <f t="shared" si="2338"/>
        <v>225.0831931027827</v>
      </c>
      <c r="L3190" s="16">
        <f t="shared" si="2318"/>
        <v>240.16722572629766</v>
      </c>
      <c r="M3190" s="23">
        <f>M3189-IF($B3190="B",(Percent_Rent_In_Elsies*2.49%/12 * H3189)/K3189,0)+IF($B3190="D",N3190,0)+IF(B3190="D",AK3189)+IF(B3190="C",F3189*90%)-(Y3190-Y3189)-IF($B3190="A",Q3189/K3189) + IF($B3190="A",Q3189/K3189)</f>
        <v>-54864730.881448552</v>
      </c>
      <c r="N3190" s="23">
        <f t="shared" si="2319"/>
        <v>0</v>
      </c>
      <c r="O3190" s="22">
        <f t="shared" si="2320"/>
        <v>0</v>
      </c>
      <c r="P3190" s="22">
        <f t="shared" si="2351"/>
        <v>24743814.07621406</v>
      </c>
      <c r="Q3190" s="22">
        <f t="shared" si="2352"/>
        <v>0</v>
      </c>
      <c r="R3190" s="22">
        <f t="shared" si="2321"/>
        <v>425697188.08193856</v>
      </c>
      <c r="S3190" s="16">
        <f t="shared" si="2311"/>
        <v>0</v>
      </c>
      <c r="T3190" s="15">
        <f t="shared" si="2322"/>
        <v>0</v>
      </c>
      <c r="U3190" s="23">
        <f t="shared" si="2339"/>
        <v>1891288.204213216</v>
      </c>
      <c r="V3190" s="23">
        <f t="shared" si="2340"/>
        <v>0</v>
      </c>
      <c r="W3190" s="23">
        <f t="shared" si="2353"/>
        <v>0</v>
      </c>
      <c r="X3190" s="23">
        <f t="shared" si="2341"/>
        <v>41163895.316992536</v>
      </c>
      <c r="Y3190" s="23">
        <f t="shared" si="2323"/>
        <v>13825559.361691331</v>
      </c>
      <c r="Z3190" s="3">
        <f t="shared" si="2324"/>
        <v>7867.2554251797692</v>
      </c>
      <c r="AA3190" s="23">
        <f t="shared" si="2325"/>
        <v>68030927.995654136</v>
      </c>
      <c r="AB3190" s="26">
        <f t="shared" si="2342"/>
        <v>70086276.274228558</v>
      </c>
      <c r="AC3190" s="23">
        <f t="shared" si="2343"/>
        <v>74889487.274228647</v>
      </c>
      <c r="AD3190" s="23">
        <f t="shared" si="2349"/>
        <v>4803211</v>
      </c>
      <c r="AE3190" s="24">
        <f t="shared" si="2357"/>
        <v>70086276.274228647</v>
      </c>
      <c r="AF3190" s="3">
        <f t="shared" si="2344"/>
        <v>0</v>
      </c>
      <c r="AG3190" s="2">
        <f t="shared" si="2326"/>
        <v>944070651.02157235</v>
      </c>
      <c r="AH3190" s="2">
        <f t="shared" si="2327"/>
        <v>198.71716617715418</v>
      </c>
      <c r="AI3190" s="23">
        <f t="shared" si="2350"/>
        <v>10937584645.005226</v>
      </c>
      <c r="AJ3190" s="23">
        <f t="shared" si="2328"/>
        <v>6219.922423797766</v>
      </c>
      <c r="AK3190" s="23">
        <f t="shared" si="2329"/>
        <v>0</v>
      </c>
      <c r="AL3190" s="23">
        <f t="shared" si="2354"/>
        <v>0</v>
      </c>
      <c r="AM3190" s="23">
        <f t="shared" si="2355"/>
        <v>0</v>
      </c>
      <c r="AN3190" s="16">
        <f t="shared" si="2345"/>
        <v>0</v>
      </c>
      <c r="AO3190" s="23">
        <f t="shared" si="2346"/>
        <v>0</v>
      </c>
      <c r="AP3190" s="22">
        <f t="shared" si="2347"/>
        <v>0</v>
      </c>
      <c r="AQ3190" s="30">
        <f t="shared" si="2330"/>
        <v>23913198574.308804</v>
      </c>
      <c r="AR3190" s="28">
        <f t="shared" si="2331"/>
        <v>11770260409.429026</v>
      </c>
      <c r="AS3190" s="25">
        <f t="shared" si="2332"/>
        <v>200337590.02425668</v>
      </c>
      <c r="AT3190" s="32">
        <f t="shared" si="2333"/>
        <v>15734.510850359538</v>
      </c>
      <c r="AU3190" s="23">
        <f t="shared" si="2334"/>
        <v>15734.510850359538</v>
      </c>
      <c r="AV3190" s="22">
        <f t="shared" si="2335"/>
        <v>3485359176.8892236</v>
      </c>
      <c r="AW3190" s="31">
        <f t="shared" si="2348"/>
        <v>15906398178.500658</v>
      </c>
      <c r="AX3190" s="21"/>
      <c r="AY3190" s="21"/>
      <c r="AZ3190" s="21"/>
      <c r="BA3190" s="21"/>
    </row>
    <row r="3191" spans="1:53" x14ac:dyDescent="0.25">
      <c r="A3191">
        <f t="shared" si="2356"/>
        <v>876</v>
      </c>
      <c r="B3191" t="s">
        <v>6</v>
      </c>
      <c r="C3191" s="27">
        <f t="shared" si="2313"/>
        <v>0</v>
      </c>
      <c r="D3191" s="27">
        <f t="shared" si="2336"/>
        <v>0</v>
      </c>
      <c r="E3191" s="27" t="b">
        <f t="shared" si="2312"/>
        <v>1</v>
      </c>
      <c r="F3191" s="29">
        <f t="shared" si="2314"/>
        <v>0</v>
      </c>
      <c r="G3191" s="27">
        <f t="shared" si="2337"/>
        <v>0</v>
      </c>
      <c r="H3191" s="22">
        <f t="shared" si="2315"/>
        <v>34876396132.014259</v>
      </c>
      <c r="I3191" s="23">
        <f t="shared" si="2316"/>
        <v>132580106.5049091</v>
      </c>
      <c r="J3191" s="23">
        <f t="shared" si="2317"/>
        <v>1086</v>
      </c>
      <c r="K3191" s="19">
        <f t="shared" si="2338"/>
        <v>225.0831931027827</v>
      </c>
      <c r="L3191" s="16">
        <f t="shared" si="2318"/>
        <v>240.5675044358415</v>
      </c>
      <c r="M3191" s="23">
        <f>M3190-IF($B3191="B",(Percent_Rent_In_Elsies*2.49%/12 * H3190)/K3190,0)+IF($B3191="D",N3191,0)+IF(B3191="D",AK3190)+IF(B3191="C",F3190*90%)-(Y3191-Y3190)-IF($B3191="A",Q3190/K3190) + IF($B3191="A",Q3190/K3190)</f>
        <v>-54864730.881448552</v>
      </c>
      <c r="N3191" s="23">
        <f t="shared" si="2319"/>
        <v>0</v>
      </c>
      <c r="O3191" s="22">
        <f t="shared" si="2320"/>
        <v>0</v>
      </c>
      <c r="P3191" s="22">
        <f t="shared" si="2351"/>
        <v>0</v>
      </c>
      <c r="Q3191" s="22">
        <f t="shared" si="2352"/>
        <v>0</v>
      </c>
      <c r="R3191" s="22">
        <f t="shared" si="2321"/>
        <v>425697188.08193856</v>
      </c>
      <c r="S3191" s="16">
        <f t="shared" si="2311"/>
        <v>0</v>
      </c>
      <c r="T3191" s="15">
        <f t="shared" si="2322"/>
        <v>0</v>
      </c>
      <c r="U3191" s="23">
        <f t="shared" si="2339"/>
        <v>1891288.204213216</v>
      </c>
      <c r="V3191" s="23">
        <f t="shared" si="2340"/>
        <v>0</v>
      </c>
      <c r="W3191" s="23">
        <f t="shared" si="2353"/>
        <v>0</v>
      </c>
      <c r="X3191" s="23">
        <f t="shared" si="2341"/>
        <v>41203231.594118439</v>
      </c>
      <c r="Y3191" s="23">
        <f t="shared" si="2323"/>
        <v>13825559.361691331</v>
      </c>
      <c r="Z3191" s="3">
        <f t="shared" si="2324"/>
        <v>0</v>
      </c>
      <c r="AA3191" s="23">
        <f t="shared" si="2325"/>
        <v>68030927.995654136</v>
      </c>
      <c r="AB3191" s="26">
        <f t="shared" si="2342"/>
        <v>70086276.274228573</v>
      </c>
      <c r="AC3191" s="23">
        <f t="shared" si="2343"/>
        <v>74889487.274228647</v>
      </c>
      <c r="AD3191" s="23">
        <f t="shared" si="2349"/>
        <v>4803211</v>
      </c>
      <c r="AE3191" s="24">
        <f t="shared" si="2357"/>
        <v>70086276.274228647</v>
      </c>
      <c r="AF3191" s="3">
        <f t="shared" si="2344"/>
        <v>0</v>
      </c>
      <c r="AG3191" s="2">
        <f t="shared" si="2326"/>
        <v>0</v>
      </c>
      <c r="AH3191" s="2">
        <f t="shared" si="2327"/>
        <v>199.04836145411608</v>
      </c>
      <c r="AI3191" s="23">
        <f t="shared" si="2350"/>
        <v>10937584645.005226</v>
      </c>
      <c r="AJ3191" s="23">
        <f t="shared" si="2328"/>
        <v>6219.922423797766</v>
      </c>
      <c r="AK3191" s="23">
        <f t="shared" si="2329"/>
        <v>0</v>
      </c>
      <c r="AL3191" s="23">
        <f t="shared" si="2354"/>
        <v>0</v>
      </c>
      <c r="AM3191" s="23">
        <f t="shared" si="2355"/>
        <v>0</v>
      </c>
      <c r="AN3191" s="16">
        <f t="shared" si="2345"/>
        <v>0</v>
      </c>
      <c r="AO3191" s="23">
        <f t="shared" si="2346"/>
        <v>0</v>
      </c>
      <c r="AP3191" s="22">
        <f t="shared" si="2347"/>
        <v>0</v>
      </c>
      <c r="AQ3191" s="30">
        <f t="shared" si="2330"/>
        <v>23913198574.308804</v>
      </c>
      <c r="AR3191" s="28">
        <f t="shared" si="2331"/>
        <v>11770260409.429026</v>
      </c>
      <c r="AS3191" s="25">
        <f t="shared" si="2332"/>
        <v>200337590.02425668</v>
      </c>
      <c r="AT3191" s="32">
        <f t="shared" si="2333"/>
        <v>0</v>
      </c>
      <c r="AU3191" s="23">
        <f t="shared" si="2334"/>
        <v>0</v>
      </c>
      <c r="AV3191" s="22">
        <f t="shared" si="2335"/>
        <v>3485359176.8892236</v>
      </c>
      <c r="AW3191" s="31">
        <f t="shared" si="2348"/>
        <v>15881654364.424442</v>
      </c>
    </row>
    <row r="3192" spans="1:53" x14ac:dyDescent="0.25">
      <c r="A3192">
        <f t="shared" si="2356"/>
        <v>876</v>
      </c>
      <c r="B3192" t="s">
        <v>7</v>
      </c>
      <c r="C3192" s="27">
        <f t="shared" si="2313"/>
        <v>0</v>
      </c>
      <c r="D3192" s="27">
        <f t="shared" si="2336"/>
        <v>0</v>
      </c>
      <c r="E3192" s="27" t="b">
        <f t="shared" si="2312"/>
        <v>1</v>
      </c>
      <c r="F3192" s="29">
        <f t="shared" si="2314"/>
        <v>0</v>
      </c>
      <c r="G3192" s="27">
        <f t="shared" si="2337"/>
        <v>0</v>
      </c>
      <c r="H3192" s="22">
        <f t="shared" si="2315"/>
        <v>34876396132.014259</v>
      </c>
      <c r="I3192" s="23">
        <f t="shared" si="2316"/>
        <v>132580106.5049091</v>
      </c>
      <c r="J3192" s="23">
        <f t="shared" si="2317"/>
        <v>1086</v>
      </c>
      <c r="K3192" s="19">
        <f t="shared" si="2338"/>
        <v>225.0831931027827</v>
      </c>
      <c r="L3192" s="16">
        <f t="shared" si="2318"/>
        <v>240.56750443584153</v>
      </c>
      <c r="M3192" s="23">
        <f>M3191-IF($B3192="B",(Percent_Rent_In_Elsies*2.49%/12 * H3191)/K3191,0)+IF($B3192="D",N3192,0)+IF(B3192="D",AK3191)+IF(B3192="C",F3191*90%)-(Y3192-Y3191)-IF($B3192="A",Q3191/K3191) + IF($B3192="A",Q3191/K3191)</f>
        <v>-55025490.378806673</v>
      </c>
      <c r="N3192" s="23">
        <f t="shared" si="2319"/>
        <v>0</v>
      </c>
      <c r="O3192" s="22">
        <f t="shared" si="2320"/>
        <v>0</v>
      </c>
      <c r="P3192" s="22">
        <f t="shared" si="2351"/>
        <v>0</v>
      </c>
      <c r="Q3192" s="22">
        <f t="shared" si="2352"/>
        <v>0</v>
      </c>
      <c r="R3192" s="22">
        <f t="shared" si="2321"/>
        <v>390222422.40844369</v>
      </c>
      <c r="S3192" s="16">
        <f t="shared" si="2311"/>
        <v>35474765.673494883</v>
      </c>
      <c r="T3192" s="15">
        <f t="shared" si="2322"/>
        <v>0</v>
      </c>
      <c r="U3192" s="23">
        <f t="shared" si="2339"/>
        <v>1733680.8538621147</v>
      </c>
      <c r="V3192" s="23">
        <f t="shared" si="2340"/>
        <v>157607.35035110134</v>
      </c>
      <c r="W3192" s="23">
        <f t="shared" si="2353"/>
        <v>0</v>
      </c>
      <c r="X3192" s="23">
        <f t="shared" si="2341"/>
        <v>41203231.594118439</v>
      </c>
      <c r="Y3192" s="23">
        <f t="shared" si="2323"/>
        <v>13825559.361691331</v>
      </c>
      <c r="Z3192" s="3">
        <f t="shared" si="2324"/>
        <v>0</v>
      </c>
      <c r="AA3192" s="23">
        <f t="shared" si="2325"/>
        <v>68030927.995654136</v>
      </c>
      <c r="AB3192" s="26">
        <f t="shared" si="2342"/>
        <v>70086276.274228588</v>
      </c>
      <c r="AC3192" s="23">
        <f t="shared" si="2343"/>
        <v>74889487.274228647</v>
      </c>
      <c r="AD3192" s="23">
        <f t="shared" si="2349"/>
        <v>4803211</v>
      </c>
      <c r="AE3192" s="24">
        <f t="shared" si="2357"/>
        <v>70086276.274228647</v>
      </c>
      <c r="AF3192" s="3">
        <f t="shared" si="2344"/>
        <v>0</v>
      </c>
      <c r="AG3192" s="2">
        <f t="shared" si="2326"/>
        <v>0</v>
      </c>
      <c r="AH3192" s="2">
        <f t="shared" si="2327"/>
        <v>199.04836145411608</v>
      </c>
      <c r="AI3192" s="23">
        <f t="shared" si="2350"/>
        <v>10937584645.005226</v>
      </c>
      <c r="AJ3192" s="23">
        <f t="shared" si="2328"/>
        <v>6219.922423797766</v>
      </c>
      <c r="AK3192" s="23">
        <f t="shared" si="2329"/>
        <v>0</v>
      </c>
      <c r="AL3192" s="23">
        <f t="shared" si="2354"/>
        <v>8724003.5663509369</v>
      </c>
      <c r="AM3192" s="23">
        <f t="shared" si="2355"/>
        <v>8139393811.1456814</v>
      </c>
      <c r="AN3192" s="16">
        <f t="shared" si="2345"/>
        <v>0</v>
      </c>
      <c r="AO3192" s="23">
        <f t="shared" si="2346"/>
        <v>160759.49735812348</v>
      </c>
      <c r="AP3192" s="22">
        <f t="shared" si="2347"/>
        <v>36184260.986964799</v>
      </c>
      <c r="AQ3192" s="30">
        <f t="shared" si="2330"/>
        <v>23985259530.064342</v>
      </c>
      <c r="AR3192" s="28">
        <f t="shared" si="2331"/>
        <v>11806137104.197601</v>
      </c>
      <c r="AS3192" s="25">
        <f t="shared" si="2332"/>
        <v>200337590.02425668</v>
      </c>
      <c r="AT3192" s="32">
        <f t="shared" si="2333"/>
        <v>0</v>
      </c>
      <c r="AU3192" s="23">
        <f t="shared" si="2334"/>
        <v>0</v>
      </c>
      <c r="AV3192" s="22">
        <f t="shared" si="2335"/>
        <v>3485359176.8892236</v>
      </c>
      <c r="AW3192" s="31">
        <f t="shared" si="2348"/>
        <v>15953715320.179983</v>
      </c>
    </row>
    <row r="3193" spans="1:53" s="21" customFormat="1" x14ac:dyDescent="0.25">
      <c r="A3193">
        <f t="shared" si="2356"/>
        <v>876</v>
      </c>
      <c r="B3193" t="s">
        <v>8</v>
      </c>
      <c r="C3193" s="27">
        <f t="shared" si="2313"/>
        <v>0</v>
      </c>
      <c r="D3193" s="27">
        <f t="shared" si="2336"/>
        <v>0</v>
      </c>
      <c r="E3193" s="27" t="b">
        <f t="shared" si="2312"/>
        <v>1</v>
      </c>
      <c r="F3193" s="29">
        <f t="shared" si="2314"/>
        <v>0</v>
      </c>
      <c r="G3193" s="27">
        <f t="shared" si="2337"/>
        <v>0</v>
      </c>
      <c r="H3193" s="22">
        <f t="shared" si="2315"/>
        <v>34876396132.014259</v>
      </c>
      <c r="I3193" s="23">
        <f t="shared" si="2316"/>
        <v>132580106.5049091</v>
      </c>
      <c r="J3193" s="23">
        <f t="shared" si="2317"/>
        <v>1086</v>
      </c>
      <c r="K3193" s="19">
        <f t="shared" si="2338"/>
        <v>225.0831931027827</v>
      </c>
      <c r="L3193" s="16">
        <f t="shared" si="2318"/>
        <v>240.56750443584153</v>
      </c>
      <c r="M3193" s="23">
        <f>M3192-IF($B3193="B",(Percent_Rent_In_Elsies*2.49%/12 * H3192)/K3192,0)+IF($B3193="D",N3193,0)+IF(B3193="D",AK3192)+IF(B3193="C",F3192*90%)-(Y3193-Y3192)-IF($B3193="A",Q3192/K3192) + IF($B3193="A",Q3192/K3192)</f>
        <v>-55025490.378806673</v>
      </c>
      <c r="N3193" s="23">
        <f t="shared" si="2319"/>
        <v>0</v>
      </c>
      <c r="O3193" s="22">
        <f t="shared" si="2320"/>
        <v>0</v>
      </c>
      <c r="P3193" s="22">
        <f t="shared" si="2351"/>
        <v>0</v>
      </c>
      <c r="Q3193" s="22">
        <f t="shared" si="2352"/>
        <v>0</v>
      </c>
      <c r="R3193" s="22">
        <f t="shared" si="2321"/>
        <v>426406683.39540851</v>
      </c>
      <c r="S3193" s="16">
        <f t="shared" si="2311"/>
        <v>35474765.673494883</v>
      </c>
      <c r="T3193" s="15">
        <f t="shared" si="2322"/>
        <v>0</v>
      </c>
      <c r="U3193" s="23">
        <f t="shared" si="2339"/>
        <v>1894440.3512202383</v>
      </c>
      <c r="V3193" s="23">
        <f t="shared" si="2340"/>
        <v>157607.35035110134</v>
      </c>
      <c r="W3193" s="23">
        <f t="shared" si="2353"/>
        <v>0</v>
      </c>
      <c r="X3193" s="23">
        <f t="shared" si="2341"/>
        <v>41203231.594118439</v>
      </c>
      <c r="Y3193" s="23">
        <f t="shared" si="2323"/>
        <v>13825559.361691331</v>
      </c>
      <c r="Z3193" s="3">
        <f t="shared" si="2324"/>
        <v>0</v>
      </c>
      <c r="AA3193" s="23">
        <f t="shared" si="2325"/>
        <v>68030927.995654136</v>
      </c>
      <c r="AB3193" s="26">
        <f t="shared" si="2342"/>
        <v>70086276.274228573</v>
      </c>
      <c r="AC3193" s="23">
        <f t="shared" si="2343"/>
        <v>74889487.274228647</v>
      </c>
      <c r="AD3193" s="23">
        <f t="shared" si="2349"/>
        <v>4803211</v>
      </c>
      <c r="AE3193" s="24">
        <f t="shared" si="2357"/>
        <v>70086276.274228647</v>
      </c>
      <c r="AF3193" s="3">
        <f t="shared" si="2344"/>
        <v>1E-4</v>
      </c>
      <c r="AG3193" s="2">
        <f t="shared" si="2326"/>
        <v>0</v>
      </c>
      <c r="AH3193" s="2">
        <f t="shared" si="2327"/>
        <v>199.04836145411608</v>
      </c>
      <c r="AI3193" s="23">
        <f t="shared" si="2350"/>
        <v>10937584645.005226</v>
      </c>
      <c r="AJ3193" s="23">
        <f t="shared" si="2328"/>
        <v>6219.922423797766</v>
      </c>
      <c r="AK3193" s="23">
        <f t="shared" si="2329"/>
        <v>63779.015784260075</v>
      </c>
      <c r="AL3193" s="23">
        <f t="shared" si="2354"/>
        <v>0</v>
      </c>
      <c r="AM3193" s="23">
        <f t="shared" si="2355"/>
        <v>0</v>
      </c>
      <c r="AN3193" s="16">
        <f t="shared" si="2345"/>
        <v>0</v>
      </c>
      <c r="AO3193" s="23">
        <f t="shared" si="2346"/>
        <v>0</v>
      </c>
      <c r="AP3193" s="22">
        <f t="shared" si="2347"/>
        <v>0</v>
      </c>
      <c r="AQ3193" s="30">
        <f t="shared" si="2330"/>
        <v>23985259530.064342</v>
      </c>
      <c r="AR3193" s="28">
        <f t="shared" si="2331"/>
        <v>11806137104.197601</v>
      </c>
      <c r="AS3193" s="25">
        <f t="shared" si="2332"/>
        <v>200337590.02425668</v>
      </c>
      <c r="AT3193" s="32">
        <f t="shared" si="2333"/>
        <v>0</v>
      </c>
      <c r="AU3193" s="23">
        <f t="shared" si="2334"/>
        <v>0</v>
      </c>
      <c r="AV3193" s="22">
        <f t="shared" si="2335"/>
        <v>3485359176.8892236</v>
      </c>
      <c r="AW3193" s="31">
        <f t="shared" si="2348"/>
        <v>15953715320.179983</v>
      </c>
      <c r="AX3193"/>
      <c r="AY3193"/>
      <c r="AZ3193"/>
      <c r="BA3193"/>
    </row>
    <row r="3194" spans="1:53" s="21" customFormat="1" x14ac:dyDescent="0.25">
      <c r="A3194" s="21">
        <f t="shared" si="2356"/>
        <v>876</v>
      </c>
      <c r="B3194" s="21" t="s">
        <v>9</v>
      </c>
      <c r="C3194" s="27">
        <f t="shared" si="2313"/>
        <v>0</v>
      </c>
      <c r="D3194" s="27">
        <f t="shared" si="2336"/>
        <v>0</v>
      </c>
      <c r="E3194" s="27" t="b">
        <f t="shared" si="2312"/>
        <v>1</v>
      </c>
      <c r="F3194" s="29">
        <f t="shared" si="2314"/>
        <v>0</v>
      </c>
      <c r="G3194" s="27">
        <f t="shared" si="2337"/>
        <v>0</v>
      </c>
      <c r="H3194" s="22">
        <f t="shared" si="2315"/>
        <v>34876396132.014259</v>
      </c>
      <c r="I3194" s="23">
        <f t="shared" si="2316"/>
        <v>132580106.5049091</v>
      </c>
      <c r="J3194" s="23">
        <f t="shared" si="2317"/>
        <v>1086</v>
      </c>
      <c r="K3194" s="19">
        <f t="shared" si="2338"/>
        <v>225.0831931027827</v>
      </c>
      <c r="L3194" s="16">
        <f t="shared" si="2318"/>
        <v>240.56750443584153</v>
      </c>
      <c r="M3194" s="23">
        <f>M3193-IF($B3194="B",(Percent_Rent_In_Elsies*2.49%/12 * H3193)/K3193,0)+IF($B3194="D",N3194,0)+IF(B3194="D",AK3193)+IF(B3194="C",F3193*90%)-(Y3194-Y3193)-IF($B3194="A",Q3193/K3193) + IF($B3194="A",Q3193/K3193)</f>
        <v>-54961711.363022409</v>
      </c>
      <c r="N3194" s="23">
        <f t="shared" si="2319"/>
        <v>0</v>
      </c>
      <c r="O3194" s="22">
        <f t="shared" si="2320"/>
        <v>24785053.76634109</v>
      </c>
      <c r="P3194" s="22">
        <f t="shared" si="2351"/>
        <v>0</v>
      </c>
      <c r="Q3194" s="22">
        <f t="shared" si="2352"/>
        <v>0</v>
      </c>
      <c r="R3194" s="22">
        <f t="shared" si="2321"/>
        <v>426406683.39540851</v>
      </c>
      <c r="S3194" s="16">
        <f t="shared" si="2311"/>
        <v>0</v>
      </c>
      <c r="T3194" s="15">
        <f t="shared" si="2322"/>
        <v>10689711.907153793</v>
      </c>
      <c r="U3194" s="23">
        <f t="shared" si="2339"/>
        <v>1894440.3512202383</v>
      </c>
      <c r="V3194" s="23">
        <f t="shared" si="2340"/>
        <v>0</v>
      </c>
      <c r="W3194" s="23">
        <f t="shared" si="2353"/>
        <v>157607.35035110134</v>
      </c>
      <c r="X3194" s="23">
        <f t="shared" si="2341"/>
        <v>41203231.594118439</v>
      </c>
      <c r="Y3194" s="23">
        <f t="shared" si="2323"/>
        <v>13825559.361691331</v>
      </c>
      <c r="Z3194" s="3">
        <f t="shared" si="2324"/>
        <v>0</v>
      </c>
      <c r="AA3194" s="23">
        <f t="shared" si="2325"/>
        <v>67967148.979869872</v>
      </c>
      <c r="AB3194" s="26">
        <f t="shared" si="2342"/>
        <v>70086276.274228573</v>
      </c>
      <c r="AC3194" s="23">
        <f t="shared" si="2343"/>
        <v>74889487.274228647</v>
      </c>
      <c r="AD3194" s="23">
        <f t="shared" si="2349"/>
        <v>4803211</v>
      </c>
      <c r="AE3194" s="24">
        <f t="shared" si="2357"/>
        <v>70086276.274228647</v>
      </c>
      <c r="AF3194" s="3">
        <f t="shared" si="2344"/>
        <v>0</v>
      </c>
      <c r="AG3194" s="2">
        <f t="shared" si="2326"/>
        <v>0</v>
      </c>
      <c r="AH3194" s="2">
        <f t="shared" si="2327"/>
        <v>199.04836145411608</v>
      </c>
      <c r="AI3194" s="23">
        <f t="shared" si="2350"/>
        <v>10927330656.058315</v>
      </c>
      <c r="AJ3194" s="23">
        <f t="shared" si="2328"/>
        <v>6219.922423797766</v>
      </c>
      <c r="AK3194" s="23">
        <f t="shared" si="2329"/>
        <v>0</v>
      </c>
      <c r="AL3194" s="23">
        <f t="shared" si="2354"/>
        <v>0</v>
      </c>
      <c r="AM3194" s="23">
        <f t="shared" si="2355"/>
        <v>0</v>
      </c>
      <c r="AN3194" s="16">
        <f t="shared" si="2345"/>
        <v>0</v>
      </c>
      <c r="AO3194" s="23">
        <f t="shared" si="2346"/>
        <v>0</v>
      </c>
      <c r="AP3194" s="22">
        <f t="shared" si="2347"/>
        <v>0</v>
      </c>
      <c r="AQ3194" s="30">
        <f t="shared" si="2330"/>
        <v>23985259530.064342</v>
      </c>
      <c r="AR3194" s="28">
        <f t="shared" si="2331"/>
        <v>11806137104.197601</v>
      </c>
      <c r="AS3194" s="25">
        <f t="shared" si="2332"/>
        <v>200337590.02425668</v>
      </c>
      <c r="AT3194" s="32">
        <f t="shared" si="2333"/>
        <v>0</v>
      </c>
      <c r="AU3194" s="23">
        <f t="shared" si="2334"/>
        <v>0</v>
      </c>
      <c r="AV3194" s="22">
        <f t="shared" si="2335"/>
        <v>3485359176.8892236</v>
      </c>
      <c r="AW3194" s="31">
        <f t="shared" si="2348"/>
        <v>15953715320.179983</v>
      </c>
    </row>
    <row r="3195" spans="1:53" x14ac:dyDescent="0.25">
      <c r="A3195" s="21">
        <f t="shared" si="2356"/>
        <v>876</v>
      </c>
      <c r="B3195" s="21" t="s">
        <v>28</v>
      </c>
      <c r="C3195" s="27">
        <f t="shared" si="2313"/>
        <v>0</v>
      </c>
      <c r="D3195" s="27">
        <f t="shared" si="2336"/>
        <v>0</v>
      </c>
      <c r="E3195" s="27" t="b">
        <f t="shared" si="2312"/>
        <v>1</v>
      </c>
      <c r="F3195" s="29">
        <f t="shared" si="2314"/>
        <v>0</v>
      </c>
      <c r="G3195" s="27">
        <f t="shared" si="2337"/>
        <v>0</v>
      </c>
      <c r="H3195" s="22">
        <f t="shared" si="2315"/>
        <v>34876396132.014259</v>
      </c>
      <c r="I3195" s="23">
        <f t="shared" si="2316"/>
        <v>132580106.5049091</v>
      </c>
      <c r="J3195" s="23">
        <f t="shared" si="2317"/>
        <v>1086</v>
      </c>
      <c r="K3195" s="19">
        <f t="shared" si="2338"/>
        <v>225.0831931027827</v>
      </c>
      <c r="L3195" s="16">
        <f t="shared" si="2318"/>
        <v>240.56750443584153</v>
      </c>
      <c r="M3195" s="23">
        <f>M3194-IF($B3195="B",(Percent_Rent_In_Elsies*2.49%/12 * H3194)/K3194,0)+IF($B3195="D",N3195,0)+IF(B3195="D",AK3194)+IF(B3195="C",F3194*90%)-(Y3195-Y3194)-IF($B3195="A",Q3194/K3194) + IF($B3195="A",Q3194/K3194)</f>
        <v>-54961711.363022409</v>
      </c>
      <c r="N3195" s="23">
        <f t="shared" si="2319"/>
        <v>0</v>
      </c>
      <c r="O3195" s="22">
        <f t="shared" si="2320"/>
        <v>0</v>
      </c>
      <c r="P3195" s="22">
        <f t="shared" si="2351"/>
        <v>24785053.76634109</v>
      </c>
      <c r="Q3195" s="22">
        <f t="shared" si="2352"/>
        <v>0</v>
      </c>
      <c r="R3195" s="22">
        <f t="shared" si="2321"/>
        <v>426406683.39540851</v>
      </c>
      <c r="S3195" s="16">
        <f t="shared" ref="S3195:S3258" si="2358">IF($B3195="D",0,S3194+IF($B3195="B",R3194/12,0))</f>
        <v>0</v>
      </c>
      <c r="T3195" s="15">
        <f t="shared" si="2322"/>
        <v>0</v>
      </c>
      <c r="U3195" s="23">
        <f t="shared" si="2339"/>
        <v>1894440.3512202383</v>
      </c>
      <c r="V3195" s="23">
        <f t="shared" si="2340"/>
        <v>0</v>
      </c>
      <c r="W3195" s="23">
        <f t="shared" si="2353"/>
        <v>0</v>
      </c>
      <c r="X3195" s="23">
        <f t="shared" si="2341"/>
        <v>41203231.594118439</v>
      </c>
      <c r="Y3195" s="23">
        <f t="shared" si="2323"/>
        <v>13825559.361691331</v>
      </c>
      <c r="Z3195" s="3">
        <f t="shared" si="2324"/>
        <v>7880.3675175550679</v>
      </c>
      <c r="AA3195" s="23">
        <f t="shared" si="2325"/>
        <v>68085354.492633194</v>
      </c>
      <c r="AB3195" s="26">
        <f t="shared" si="2342"/>
        <v>70086276.274228543</v>
      </c>
      <c r="AC3195" s="23">
        <f t="shared" si="2343"/>
        <v>74889487.274228647</v>
      </c>
      <c r="AD3195" s="23">
        <f t="shared" si="2349"/>
        <v>4803211</v>
      </c>
      <c r="AE3195" s="24">
        <f t="shared" si="2357"/>
        <v>70086276.274228647</v>
      </c>
      <c r="AF3195" s="3">
        <f t="shared" si="2344"/>
        <v>0</v>
      </c>
      <c r="AG3195" s="2">
        <f t="shared" si="2326"/>
        <v>945644102.10660803</v>
      </c>
      <c r="AH3195" s="2">
        <f t="shared" si="2327"/>
        <v>199.04836145411608</v>
      </c>
      <c r="AI3195" s="23">
        <f t="shared" si="2350"/>
        <v>10946334994.811974</v>
      </c>
      <c r="AJ3195" s="23">
        <f t="shared" si="2328"/>
        <v>6219.922423797766</v>
      </c>
      <c r="AK3195" s="23">
        <f t="shared" si="2329"/>
        <v>0</v>
      </c>
      <c r="AL3195" s="23">
        <f t="shared" si="2354"/>
        <v>0</v>
      </c>
      <c r="AM3195" s="23">
        <f t="shared" si="2355"/>
        <v>0</v>
      </c>
      <c r="AN3195" s="16">
        <f t="shared" si="2345"/>
        <v>0</v>
      </c>
      <c r="AO3195" s="23">
        <f t="shared" si="2346"/>
        <v>0</v>
      </c>
      <c r="AP3195" s="22">
        <f t="shared" si="2347"/>
        <v>0</v>
      </c>
      <c r="AQ3195" s="30">
        <f t="shared" si="2330"/>
        <v>23985259530.064342</v>
      </c>
      <c r="AR3195" s="28">
        <f t="shared" si="2331"/>
        <v>11806137104.197601</v>
      </c>
      <c r="AS3195" s="25">
        <f t="shared" si="2332"/>
        <v>200337590.02425668</v>
      </c>
      <c r="AT3195" s="32">
        <f t="shared" si="2333"/>
        <v>15760.735035110136</v>
      </c>
      <c r="AU3195" s="23">
        <f t="shared" si="2334"/>
        <v>15760.735035110136</v>
      </c>
      <c r="AV3195" s="22">
        <f t="shared" si="2335"/>
        <v>3496048888.7963772</v>
      </c>
      <c r="AW3195" s="31">
        <f t="shared" si="2348"/>
        <v>15953715320.179983</v>
      </c>
      <c r="AX3195" s="21"/>
      <c r="AY3195" s="21"/>
      <c r="AZ3195" s="21"/>
      <c r="BA3195" s="21"/>
    </row>
    <row r="3196" spans="1:53" x14ac:dyDescent="0.25">
      <c r="A3196">
        <f t="shared" si="2356"/>
        <v>877</v>
      </c>
      <c r="B3196" t="s">
        <v>6</v>
      </c>
      <c r="C3196" s="27">
        <f t="shared" si="2313"/>
        <v>0</v>
      </c>
      <c r="D3196" s="27">
        <f t="shared" si="2336"/>
        <v>0</v>
      </c>
      <c r="E3196" s="27" t="b">
        <f t="shared" si="2312"/>
        <v>1</v>
      </c>
      <c r="F3196" s="29">
        <f t="shared" si="2314"/>
        <v>0</v>
      </c>
      <c r="G3196" s="27">
        <f t="shared" si="2337"/>
        <v>0</v>
      </c>
      <c r="H3196" s="22">
        <f t="shared" si="2315"/>
        <v>34934523458.900948</v>
      </c>
      <c r="I3196" s="23">
        <f t="shared" si="2316"/>
        <v>132580106.5049091</v>
      </c>
      <c r="J3196" s="23">
        <f t="shared" si="2317"/>
        <v>1086</v>
      </c>
      <c r="K3196" s="19">
        <f t="shared" si="2338"/>
        <v>225.0831931027827</v>
      </c>
      <c r="L3196" s="16">
        <f t="shared" si="2318"/>
        <v>240.96845027656795</v>
      </c>
      <c r="M3196" s="23">
        <f>M3195-IF($B3196="B",(Percent_Rent_In_Elsies*2.49%/12 * H3195)/K3195,0)+IF($B3196="D",N3196,0)+IF(B3196="D",AK3195)+IF(B3196="C",F3195*90%)-(Y3196-Y3195)-IF($B3196="A",Q3195/K3195) + IF($B3196="A",Q3195/K3195)</f>
        <v>-54961711.363022409</v>
      </c>
      <c r="N3196" s="23">
        <f t="shared" si="2319"/>
        <v>0</v>
      </c>
      <c r="O3196" s="22">
        <f t="shared" si="2320"/>
        <v>0</v>
      </c>
      <c r="P3196" s="22">
        <f t="shared" si="2351"/>
        <v>0</v>
      </c>
      <c r="Q3196" s="22">
        <f t="shared" si="2352"/>
        <v>0</v>
      </c>
      <c r="R3196" s="22">
        <f t="shared" si="2321"/>
        <v>426406683.39540851</v>
      </c>
      <c r="S3196" s="16">
        <f t="shared" si="2358"/>
        <v>0</v>
      </c>
      <c r="T3196" s="15">
        <f t="shared" si="2322"/>
        <v>0</v>
      </c>
      <c r="U3196" s="23">
        <f t="shared" si="2339"/>
        <v>1894440.3512202383</v>
      </c>
      <c r="V3196" s="23">
        <f t="shared" si="2340"/>
        <v>0</v>
      </c>
      <c r="W3196" s="23">
        <f t="shared" si="2353"/>
        <v>0</v>
      </c>
      <c r="X3196" s="23">
        <f t="shared" si="2341"/>
        <v>41242633.431706205</v>
      </c>
      <c r="Y3196" s="23">
        <f t="shared" si="2323"/>
        <v>13825559.361691331</v>
      </c>
      <c r="Z3196" s="3">
        <f t="shared" si="2324"/>
        <v>0</v>
      </c>
      <c r="AA3196" s="23">
        <f t="shared" si="2325"/>
        <v>68085354.492633194</v>
      </c>
      <c r="AB3196" s="26">
        <f t="shared" si="2342"/>
        <v>70086276.274228543</v>
      </c>
      <c r="AC3196" s="23">
        <f t="shared" si="2343"/>
        <v>74889487.274228647</v>
      </c>
      <c r="AD3196" s="23">
        <f t="shared" si="2349"/>
        <v>4803211</v>
      </c>
      <c r="AE3196" s="24">
        <f t="shared" si="2357"/>
        <v>70086276.274228647</v>
      </c>
      <c r="AF3196" s="3">
        <f t="shared" si="2344"/>
        <v>0</v>
      </c>
      <c r="AG3196" s="2">
        <f t="shared" si="2326"/>
        <v>0</v>
      </c>
      <c r="AH3196" s="2">
        <f t="shared" si="2327"/>
        <v>199.38010872320626</v>
      </c>
      <c r="AI3196" s="23">
        <f t="shared" si="2350"/>
        <v>10946334994.811974</v>
      </c>
      <c r="AJ3196" s="23">
        <f t="shared" si="2328"/>
        <v>6219.922423797766</v>
      </c>
      <c r="AK3196" s="23">
        <f t="shared" si="2329"/>
        <v>0</v>
      </c>
      <c r="AL3196" s="23">
        <f t="shared" si="2354"/>
        <v>0</v>
      </c>
      <c r="AM3196" s="23">
        <f t="shared" si="2355"/>
        <v>0</v>
      </c>
      <c r="AN3196" s="16">
        <f t="shared" si="2345"/>
        <v>0</v>
      </c>
      <c r="AO3196" s="23">
        <f t="shared" si="2346"/>
        <v>0</v>
      </c>
      <c r="AP3196" s="22">
        <f t="shared" si="2347"/>
        <v>0</v>
      </c>
      <c r="AQ3196" s="30">
        <f t="shared" si="2330"/>
        <v>23985259530.064342</v>
      </c>
      <c r="AR3196" s="28">
        <f t="shared" si="2331"/>
        <v>11806137104.197601</v>
      </c>
      <c r="AS3196" s="25">
        <f t="shared" si="2332"/>
        <v>200337590.02425668</v>
      </c>
      <c r="AT3196" s="32">
        <f t="shared" si="2333"/>
        <v>0</v>
      </c>
      <c r="AU3196" s="23">
        <f t="shared" si="2334"/>
        <v>0</v>
      </c>
      <c r="AV3196" s="22">
        <f t="shared" si="2335"/>
        <v>3496048888.7963772</v>
      </c>
      <c r="AW3196" s="31">
        <f t="shared" si="2348"/>
        <v>15928930266.413643</v>
      </c>
    </row>
    <row r="3197" spans="1:53" x14ac:dyDescent="0.25">
      <c r="A3197">
        <f t="shared" si="2356"/>
        <v>877</v>
      </c>
      <c r="B3197" t="s">
        <v>7</v>
      </c>
      <c r="C3197" s="27">
        <f t="shared" si="2313"/>
        <v>0</v>
      </c>
      <c r="D3197" s="27">
        <f t="shared" si="2336"/>
        <v>0</v>
      </c>
      <c r="E3197" s="27" t="b">
        <f t="shared" si="2312"/>
        <v>1</v>
      </c>
      <c r="F3197" s="29">
        <f t="shared" si="2314"/>
        <v>0</v>
      </c>
      <c r="G3197" s="27">
        <f t="shared" si="2337"/>
        <v>0</v>
      </c>
      <c r="H3197" s="22">
        <f t="shared" si="2315"/>
        <v>34934523458.900948</v>
      </c>
      <c r="I3197" s="23">
        <f t="shared" si="2316"/>
        <v>132580106.5049091</v>
      </c>
      <c r="J3197" s="23">
        <f t="shared" si="2317"/>
        <v>1086</v>
      </c>
      <c r="K3197" s="19">
        <f t="shared" si="2338"/>
        <v>225.0831931027827</v>
      </c>
      <c r="L3197" s="16">
        <f t="shared" si="2318"/>
        <v>240.96845027656795</v>
      </c>
      <c r="M3197" s="23">
        <f>M3196-IF($B3197="B",(Percent_Rent_In_Elsies*2.49%/12 * H3196)/K3196,0)+IF($B3197="D",N3197,0)+IF(B3197="D",AK3196)+IF(B3197="C",F3196*90%)-(Y3197-Y3196)-IF($B3197="A",Q3196/K3196) + IF($B3197="A",Q3196/K3196)</f>
        <v>-55122738.792876132</v>
      </c>
      <c r="N3197" s="23">
        <f t="shared" si="2319"/>
        <v>0</v>
      </c>
      <c r="O3197" s="22">
        <f t="shared" si="2320"/>
        <v>0</v>
      </c>
      <c r="P3197" s="22">
        <f t="shared" si="2351"/>
        <v>0</v>
      </c>
      <c r="Q3197" s="22">
        <f t="shared" si="2352"/>
        <v>0</v>
      </c>
      <c r="R3197" s="22">
        <f t="shared" si="2321"/>
        <v>390872793.11245781</v>
      </c>
      <c r="S3197" s="16">
        <f t="shared" si="2358"/>
        <v>35533890.282950707</v>
      </c>
      <c r="T3197" s="15">
        <f t="shared" si="2322"/>
        <v>0</v>
      </c>
      <c r="U3197" s="23">
        <f t="shared" si="2339"/>
        <v>1736570.321951885</v>
      </c>
      <c r="V3197" s="23">
        <f t="shared" si="2340"/>
        <v>157870.02926835319</v>
      </c>
      <c r="W3197" s="23">
        <f t="shared" si="2353"/>
        <v>0</v>
      </c>
      <c r="X3197" s="23">
        <f t="shared" si="2341"/>
        <v>41242633.431706205</v>
      </c>
      <c r="Y3197" s="23">
        <f t="shared" si="2323"/>
        <v>13825559.361691331</v>
      </c>
      <c r="Z3197" s="3">
        <f t="shared" si="2324"/>
        <v>0</v>
      </c>
      <c r="AA3197" s="23">
        <f t="shared" si="2325"/>
        <v>68085354.492633194</v>
      </c>
      <c r="AB3197" s="26">
        <f t="shared" si="2342"/>
        <v>70086276.274228558</v>
      </c>
      <c r="AC3197" s="23">
        <f t="shared" si="2343"/>
        <v>74889487.274228647</v>
      </c>
      <c r="AD3197" s="23">
        <f t="shared" si="2349"/>
        <v>4803211</v>
      </c>
      <c r="AE3197" s="24">
        <f t="shared" si="2357"/>
        <v>70086276.274228647</v>
      </c>
      <c r="AF3197" s="3">
        <f t="shared" si="2344"/>
        <v>0</v>
      </c>
      <c r="AG3197" s="2">
        <f t="shared" si="2326"/>
        <v>0</v>
      </c>
      <c r="AH3197" s="2">
        <f t="shared" si="2327"/>
        <v>199.38010872320626</v>
      </c>
      <c r="AI3197" s="23">
        <f t="shared" si="2350"/>
        <v>10946334994.811974</v>
      </c>
      <c r="AJ3197" s="23">
        <f t="shared" si="2328"/>
        <v>6219.922423797766</v>
      </c>
      <c r="AK3197" s="23">
        <f t="shared" si="2329"/>
        <v>0</v>
      </c>
      <c r="AL3197" s="23">
        <f t="shared" si="2354"/>
        <v>8750349.8067474365</v>
      </c>
      <c r="AM3197" s="23">
        <f t="shared" si="2355"/>
        <v>8163974546.8594246</v>
      </c>
      <c r="AN3197" s="16">
        <f t="shared" si="2345"/>
        <v>0</v>
      </c>
      <c r="AO3197" s="23">
        <f t="shared" si="2346"/>
        <v>161027.42985372036</v>
      </c>
      <c r="AP3197" s="22">
        <f t="shared" si="2347"/>
        <v>36244568.088609733</v>
      </c>
      <c r="AQ3197" s="30">
        <f t="shared" si="2330"/>
        <v>24057440587.412811</v>
      </c>
      <c r="AR3197" s="28">
        <f t="shared" si="2331"/>
        <v>11842073593.457458</v>
      </c>
      <c r="AS3197" s="25">
        <f t="shared" si="2332"/>
        <v>200337590.02425668</v>
      </c>
      <c r="AT3197" s="32">
        <f t="shared" si="2333"/>
        <v>0</v>
      </c>
      <c r="AU3197" s="23">
        <f t="shared" si="2334"/>
        <v>0</v>
      </c>
      <c r="AV3197" s="22">
        <f t="shared" si="2335"/>
        <v>3496048888.7963772</v>
      </c>
      <c r="AW3197" s="31">
        <f t="shared" si="2348"/>
        <v>16001111323.76211</v>
      </c>
    </row>
    <row r="3198" spans="1:53" s="21" customFormat="1" x14ac:dyDescent="0.25">
      <c r="A3198">
        <f t="shared" si="2356"/>
        <v>877</v>
      </c>
      <c r="B3198" t="s">
        <v>8</v>
      </c>
      <c r="C3198" s="27">
        <f t="shared" si="2313"/>
        <v>0</v>
      </c>
      <c r="D3198" s="27">
        <f t="shared" si="2336"/>
        <v>0</v>
      </c>
      <c r="E3198" s="27" t="b">
        <f t="shared" si="2312"/>
        <v>1</v>
      </c>
      <c r="F3198" s="29">
        <f t="shared" si="2314"/>
        <v>0</v>
      </c>
      <c r="G3198" s="27">
        <f t="shared" si="2337"/>
        <v>0</v>
      </c>
      <c r="H3198" s="22">
        <f t="shared" si="2315"/>
        <v>34934523458.900948</v>
      </c>
      <c r="I3198" s="23">
        <f t="shared" si="2316"/>
        <v>132580106.5049091</v>
      </c>
      <c r="J3198" s="23">
        <f t="shared" si="2317"/>
        <v>1086</v>
      </c>
      <c r="K3198" s="19">
        <f t="shared" si="2338"/>
        <v>225.0831931027827</v>
      </c>
      <c r="L3198" s="16">
        <f t="shared" si="2318"/>
        <v>240.96845027656795</v>
      </c>
      <c r="M3198" s="23">
        <f>M3197-IF($B3198="B",(Percent_Rent_In_Elsies*2.49%/12 * H3197)/K3197,0)+IF($B3198="D",N3198,0)+IF(B3198="D",AK3197)+IF(B3198="C",F3197*90%)-(Y3198-Y3197)-IF($B3198="A",Q3197/K3197) + IF($B3198="A",Q3197/K3197)</f>
        <v>-55122738.792876132</v>
      </c>
      <c r="N3198" s="23">
        <f t="shared" si="2319"/>
        <v>0</v>
      </c>
      <c r="O3198" s="22">
        <f t="shared" si="2320"/>
        <v>0</v>
      </c>
      <c r="P3198" s="22">
        <f t="shared" si="2351"/>
        <v>0</v>
      </c>
      <c r="Q3198" s="22">
        <f t="shared" si="2352"/>
        <v>0</v>
      </c>
      <c r="R3198" s="22">
        <f t="shared" si="2321"/>
        <v>427117361.20106757</v>
      </c>
      <c r="S3198" s="16">
        <f t="shared" si="2358"/>
        <v>35533890.282950707</v>
      </c>
      <c r="T3198" s="15">
        <f t="shared" si="2322"/>
        <v>0</v>
      </c>
      <c r="U3198" s="23">
        <f t="shared" si="2339"/>
        <v>1897597.7518056054</v>
      </c>
      <c r="V3198" s="23">
        <f t="shared" si="2340"/>
        <v>157870.02926835319</v>
      </c>
      <c r="W3198" s="23">
        <f t="shared" si="2353"/>
        <v>0</v>
      </c>
      <c r="X3198" s="23">
        <f t="shared" si="2341"/>
        <v>41242633.431706205</v>
      </c>
      <c r="Y3198" s="23">
        <f t="shared" si="2323"/>
        <v>13825559.361691331</v>
      </c>
      <c r="Z3198" s="3">
        <f t="shared" si="2324"/>
        <v>0</v>
      </c>
      <c r="AA3198" s="23">
        <f t="shared" si="2325"/>
        <v>68085354.492633194</v>
      </c>
      <c r="AB3198" s="26">
        <f t="shared" si="2342"/>
        <v>70086276.274228573</v>
      </c>
      <c r="AC3198" s="23">
        <f t="shared" si="2343"/>
        <v>74889487.274228647</v>
      </c>
      <c r="AD3198" s="23">
        <f t="shared" si="2349"/>
        <v>4803211</v>
      </c>
      <c r="AE3198" s="24">
        <f t="shared" si="2357"/>
        <v>70086276.274228647</v>
      </c>
      <c r="AF3198" s="3">
        <f t="shared" si="2344"/>
        <v>1E-4</v>
      </c>
      <c r="AG3198" s="2">
        <f t="shared" si="2326"/>
        <v>0</v>
      </c>
      <c r="AH3198" s="2">
        <f t="shared" si="2327"/>
        <v>199.38010872320626</v>
      </c>
      <c r="AI3198" s="23">
        <f t="shared" si="2350"/>
        <v>10946334994.811974</v>
      </c>
      <c r="AJ3198" s="23">
        <f t="shared" si="2328"/>
        <v>6219.922423797766</v>
      </c>
      <c r="AK3198" s="23">
        <f t="shared" si="2329"/>
        <v>63811.971631067056</v>
      </c>
      <c r="AL3198" s="23">
        <f t="shared" si="2354"/>
        <v>0</v>
      </c>
      <c r="AM3198" s="23">
        <f t="shared" si="2355"/>
        <v>0</v>
      </c>
      <c r="AN3198" s="16">
        <f t="shared" si="2345"/>
        <v>0</v>
      </c>
      <c r="AO3198" s="23">
        <f t="shared" si="2346"/>
        <v>0</v>
      </c>
      <c r="AP3198" s="22">
        <f t="shared" si="2347"/>
        <v>0</v>
      </c>
      <c r="AQ3198" s="30">
        <f t="shared" si="2330"/>
        <v>24057440587.412811</v>
      </c>
      <c r="AR3198" s="28">
        <f t="shared" si="2331"/>
        <v>11842073593.457458</v>
      </c>
      <c r="AS3198" s="25">
        <f t="shared" si="2332"/>
        <v>200337590.02425668</v>
      </c>
      <c r="AT3198" s="32">
        <f t="shared" si="2333"/>
        <v>0</v>
      </c>
      <c r="AU3198" s="23">
        <f t="shared" si="2334"/>
        <v>0</v>
      </c>
      <c r="AV3198" s="22">
        <f t="shared" si="2335"/>
        <v>3496048888.7963772</v>
      </c>
      <c r="AW3198" s="31">
        <f t="shared" si="2348"/>
        <v>16001111323.76211</v>
      </c>
      <c r="AX3198"/>
      <c r="AY3198"/>
      <c r="AZ3198"/>
      <c r="BA3198"/>
    </row>
    <row r="3199" spans="1:53" s="21" customFormat="1" x14ac:dyDescent="0.25">
      <c r="A3199">
        <f t="shared" si="2356"/>
        <v>877</v>
      </c>
      <c r="B3199" t="s">
        <v>9</v>
      </c>
      <c r="C3199" s="27">
        <f t="shared" si="2313"/>
        <v>0</v>
      </c>
      <c r="D3199" s="27">
        <f t="shared" si="2336"/>
        <v>0</v>
      </c>
      <c r="E3199" s="27" t="b">
        <f t="shared" si="2312"/>
        <v>1</v>
      </c>
      <c r="F3199" s="29">
        <f t="shared" si="2314"/>
        <v>0</v>
      </c>
      <c r="G3199" s="27">
        <f t="shared" si="2337"/>
        <v>0</v>
      </c>
      <c r="H3199" s="22">
        <f t="shared" si="2315"/>
        <v>34934523458.900948</v>
      </c>
      <c r="I3199" s="23">
        <f t="shared" si="2316"/>
        <v>132580106.5049091</v>
      </c>
      <c r="J3199" s="23">
        <f t="shared" si="2317"/>
        <v>1086</v>
      </c>
      <c r="K3199" s="19">
        <f t="shared" si="2338"/>
        <v>225.0831931027827</v>
      </c>
      <c r="L3199" s="16">
        <f t="shared" si="2318"/>
        <v>240.96845027656795</v>
      </c>
      <c r="M3199" s="23">
        <f>M3198-IF($B3199="B",(Percent_Rent_In_Elsies*2.49%/12 * H3198)/K3198,0)+IF($B3199="D",N3199,0)+IF(B3199="D",AK3198)+IF(B3199="C",F3198*90%)-(Y3199-Y3198)-IF($B3199="A",Q3198/K3198) + IF($B3199="A",Q3198/K3198)</f>
        <v>-55058926.821245067</v>
      </c>
      <c r="N3199" s="23">
        <f t="shared" si="2319"/>
        <v>0</v>
      </c>
      <c r="O3199" s="22">
        <f t="shared" si="2320"/>
        <v>24826362.189284988</v>
      </c>
      <c r="P3199" s="22">
        <f t="shared" si="2351"/>
        <v>0</v>
      </c>
      <c r="Q3199" s="22">
        <f t="shared" si="2352"/>
        <v>0</v>
      </c>
      <c r="R3199" s="22">
        <f t="shared" si="2321"/>
        <v>427117361.20106757</v>
      </c>
      <c r="S3199" s="16">
        <f t="shared" si="2358"/>
        <v>0</v>
      </c>
      <c r="T3199" s="15">
        <f t="shared" si="2322"/>
        <v>10707528.093665719</v>
      </c>
      <c r="U3199" s="23">
        <f t="shared" si="2339"/>
        <v>1897597.7518056054</v>
      </c>
      <c r="V3199" s="23">
        <f t="shared" si="2340"/>
        <v>0</v>
      </c>
      <c r="W3199" s="23">
        <f t="shared" si="2353"/>
        <v>157870.02926835319</v>
      </c>
      <c r="X3199" s="23">
        <f t="shared" si="2341"/>
        <v>41242633.431706205</v>
      </c>
      <c r="Y3199" s="23">
        <f t="shared" si="2323"/>
        <v>13825559.361691331</v>
      </c>
      <c r="Z3199" s="3">
        <f t="shared" si="2324"/>
        <v>0</v>
      </c>
      <c r="AA3199" s="23">
        <f t="shared" si="2325"/>
        <v>68021542.521002129</v>
      </c>
      <c r="AB3199" s="26">
        <f t="shared" si="2342"/>
        <v>70086276.274228543</v>
      </c>
      <c r="AC3199" s="23">
        <f t="shared" si="2343"/>
        <v>74889487.274228647</v>
      </c>
      <c r="AD3199" s="23">
        <f t="shared" si="2349"/>
        <v>4803211</v>
      </c>
      <c r="AE3199" s="24">
        <f t="shared" si="2357"/>
        <v>70086276.274228647</v>
      </c>
      <c r="AF3199" s="3">
        <f t="shared" si="2344"/>
        <v>0</v>
      </c>
      <c r="AG3199" s="2">
        <f t="shared" si="2326"/>
        <v>0</v>
      </c>
      <c r="AH3199" s="2">
        <f t="shared" si="2327"/>
        <v>199.38010872320626</v>
      </c>
      <c r="AI3199" s="23">
        <f t="shared" si="2350"/>
        <v>10936075707.431328</v>
      </c>
      <c r="AJ3199" s="23">
        <f t="shared" si="2328"/>
        <v>6219.922423797766</v>
      </c>
      <c r="AK3199" s="23">
        <f t="shared" si="2329"/>
        <v>0</v>
      </c>
      <c r="AL3199" s="23">
        <f t="shared" si="2354"/>
        <v>0</v>
      </c>
      <c r="AM3199" s="23">
        <f t="shared" si="2355"/>
        <v>0</v>
      </c>
      <c r="AN3199" s="16">
        <f t="shared" si="2345"/>
        <v>0</v>
      </c>
      <c r="AO3199" s="23">
        <f t="shared" si="2346"/>
        <v>0</v>
      </c>
      <c r="AP3199" s="22">
        <f t="shared" si="2347"/>
        <v>0</v>
      </c>
      <c r="AQ3199" s="30">
        <f t="shared" si="2330"/>
        <v>24057440587.412811</v>
      </c>
      <c r="AR3199" s="28">
        <f t="shared" si="2331"/>
        <v>11842073593.457458</v>
      </c>
      <c r="AS3199" s="25">
        <f t="shared" si="2332"/>
        <v>200337590.02425668</v>
      </c>
      <c r="AT3199" s="32">
        <f t="shared" si="2333"/>
        <v>0</v>
      </c>
      <c r="AU3199" s="23">
        <f t="shared" si="2334"/>
        <v>0</v>
      </c>
      <c r="AV3199" s="22">
        <f t="shared" si="2335"/>
        <v>3496048888.7963772</v>
      </c>
      <c r="AW3199" s="31">
        <f t="shared" si="2348"/>
        <v>16001111323.76211</v>
      </c>
      <c r="AX3199"/>
      <c r="AY3199"/>
      <c r="AZ3199"/>
      <c r="BA3199"/>
    </row>
    <row r="3200" spans="1:53" x14ac:dyDescent="0.25">
      <c r="A3200" s="21">
        <f t="shared" si="2356"/>
        <v>877</v>
      </c>
      <c r="B3200" s="21" t="s">
        <v>28</v>
      </c>
      <c r="C3200" s="27">
        <f t="shared" si="2313"/>
        <v>0</v>
      </c>
      <c r="D3200" s="27">
        <f t="shared" si="2336"/>
        <v>0</v>
      </c>
      <c r="E3200" s="27" t="b">
        <f t="shared" si="2312"/>
        <v>1</v>
      </c>
      <c r="F3200" s="29">
        <f t="shared" si="2314"/>
        <v>0</v>
      </c>
      <c r="G3200" s="27">
        <f t="shared" si="2337"/>
        <v>0</v>
      </c>
      <c r="H3200" s="22">
        <f t="shared" si="2315"/>
        <v>34934523458.900948</v>
      </c>
      <c r="I3200" s="23">
        <f t="shared" si="2316"/>
        <v>132580106.5049091</v>
      </c>
      <c r="J3200" s="23">
        <f t="shared" si="2317"/>
        <v>1086</v>
      </c>
      <c r="K3200" s="19">
        <f t="shared" si="2338"/>
        <v>225.0831931027827</v>
      </c>
      <c r="L3200" s="16">
        <f t="shared" si="2318"/>
        <v>240.96845027656795</v>
      </c>
      <c r="M3200" s="23">
        <f>M3199-IF($B3200="B",(Percent_Rent_In_Elsies*2.49%/12 * H3199)/K3199,0)+IF($B3200="D",N3200,0)+IF(B3200="D",AK3199)+IF(B3200="C",F3199*90%)-(Y3200-Y3199)-IF($B3200="A",Q3199/K3199) + IF($B3200="A",Q3199/K3199)</f>
        <v>-55058926.821245067</v>
      </c>
      <c r="N3200" s="23">
        <f t="shared" si="2319"/>
        <v>0</v>
      </c>
      <c r="O3200" s="22">
        <f t="shared" si="2320"/>
        <v>0</v>
      </c>
      <c r="P3200" s="22">
        <f t="shared" si="2351"/>
        <v>24826362.189284988</v>
      </c>
      <c r="Q3200" s="22">
        <f t="shared" si="2352"/>
        <v>0</v>
      </c>
      <c r="R3200" s="22">
        <f t="shared" si="2321"/>
        <v>427117361.20106757</v>
      </c>
      <c r="S3200" s="16">
        <f t="shared" si="2358"/>
        <v>0</v>
      </c>
      <c r="T3200" s="15">
        <f t="shared" si="2322"/>
        <v>0</v>
      </c>
      <c r="U3200" s="23">
        <f t="shared" si="2339"/>
        <v>1897597.7518056054</v>
      </c>
      <c r="V3200" s="23">
        <f t="shared" si="2340"/>
        <v>0</v>
      </c>
      <c r="W3200" s="23">
        <f t="shared" si="2353"/>
        <v>0</v>
      </c>
      <c r="X3200" s="23">
        <f t="shared" si="2341"/>
        <v>41242633.431706205</v>
      </c>
      <c r="Y3200" s="23">
        <f t="shared" si="2323"/>
        <v>13825559.361691331</v>
      </c>
      <c r="Z3200" s="3">
        <f t="shared" si="2324"/>
        <v>7893.5014634176614</v>
      </c>
      <c r="AA3200" s="23">
        <f t="shared" si="2325"/>
        <v>68139945.042953387</v>
      </c>
      <c r="AB3200" s="26">
        <f t="shared" si="2342"/>
        <v>70086276.274228573</v>
      </c>
      <c r="AC3200" s="23">
        <f t="shared" si="2343"/>
        <v>74889487.274228647</v>
      </c>
      <c r="AD3200" s="23">
        <f t="shared" si="2349"/>
        <v>4803211</v>
      </c>
      <c r="AE3200" s="24">
        <f t="shared" si="2357"/>
        <v>70086276.274228647</v>
      </c>
      <c r="AF3200" s="3">
        <f t="shared" si="2344"/>
        <v>0</v>
      </c>
      <c r="AG3200" s="2">
        <f t="shared" si="2326"/>
        <v>947220175.61011934</v>
      </c>
      <c r="AH3200" s="2">
        <f t="shared" si="2327"/>
        <v>199.38010872320626</v>
      </c>
      <c r="AI3200" s="23">
        <f t="shared" si="2350"/>
        <v>10955111720.082907</v>
      </c>
      <c r="AJ3200" s="23">
        <f t="shared" si="2328"/>
        <v>6219.922423797766</v>
      </c>
      <c r="AK3200" s="23">
        <f t="shared" si="2329"/>
        <v>0</v>
      </c>
      <c r="AL3200" s="23">
        <f t="shared" si="2354"/>
        <v>0</v>
      </c>
      <c r="AM3200" s="23">
        <f t="shared" si="2355"/>
        <v>0</v>
      </c>
      <c r="AN3200" s="16">
        <f t="shared" si="2345"/>
        <v>0</v>
      </c>
      <c r="AO3200" s="23">
        <f t="shared" si="2346"/>
        <v>0</v>
      </c>
      <c r="AP3200" s="22">
        <f t="shared" si="2347"/>
        <v>0</v>
      </c>
      <c r="AQ3200" s="30">
        <f t="shared" si="2330"/>
        <v>24057440587.412811</v>
      </c>
      <c r="AR3200" s="28">
        <f t="shared" si="2331"/>
        <v>11842073593.457458</v>
      </c>
      <c r="AS3200" s="25">
        <f t="shared" si="2332"/>
        <v>200337590.02425668</v>
      </c>
      <c r="AT3200" s="32">
        <f t="shared" si="2333"/>
        <v>15787.002926835323</v>
      </c>
      <c r="AU3200" s="23">
        <f t="shared" si="2334"/>
        <v>15787.002926835323</v>
      </c>
      <c r="AV3200" s="22">
        <f t="shared" si="2335"/>
        <v>3506756416.8900428</v>
      </c>
      <c r="AW3200" s="31">
        <f t="shared" si="2348"/>
        <v>16001111323.76211</v>
      </c>
    </row>
    <row r="3201" spans="1:53" x14ac:dyDescent="0.25">
      <c r="A3201">
        <f t="shared" si="2356"/>
        <v>878</v>
      </c>
      <c r="B3201" t="s">
        <v>6</v>
      </c>
      <c r="C3201" s="27">
        <f t="shared" si="2313"/>
        <v>0</v>
      </c>
      <c r="D3201" s="27">
        <f t="shared" si="2336"/>
        <v>0</v>
      </c>
      <c r="E3201" s="27" t="b">
        <f t="shared" si="2312"/>
        <v>1</v>
      </c>
      <c r="F3201" s="29">
        <f t="shared" si="2314"/>
        <v>0</v>
      </c>
      <c r="G3201" s="27">
        <f t="shared" si="2337"/>
        <v>0</v>
      </c>
      <c r="H3201" s="22">
        <f t="shared" si="2315"/>
        <v>34992747664.665787</v>
      </c>
      <c r="I3201" s="23">
        <f t="shared" si="2316"/>
        <v>132580106.5049091</v>
      </c>
      <c r="J3201" s="23">
        <f t="shared" si="2317"/>
        <v>1086</v>
      </c>
      <c r="K3201" s="19">
        <f t="shared" si="2338"/>
        <v>225.0831931027827</v>
      </c>
      <c r="L3201" s="16">
        <f t="shared" si="2318"/>
        <v>241.37006436036225</v>
      </c>
      <c r="M3201" s="23">
        <f>M3200-IF($B3201="B",(Percent_Rent_In_Elsies*2.49%/12 * H3200)/K3200,0)+IF($B3201="D",N3201,0)+IF(B3201="D",AK3200)+IF(B3201="C",F3200*90%)-(Y3201-Y3200)-IF($B3201="A",Q3200/K3200) + IF($B3201="A",Q3200/K3200)</f>
        <v>-55058926.821245067</v>
      </c>
      <c r="N3201" s="23">
        <f t="shared" si="2319"/>
        <v>0</v>
      </c>
      <c r="O3201" s="22">
        <f t="shared" si="2320"/>
        <v>0</v>
      </c>
      <c r="P3201" s="22">
        <f t="shared" si="2351"/>
        <v>0</v>
      </c>
      <c r="Q3201" s="22">
        <f t="shared" si="2352"/>
        <v>0</v>
      </c>
      <c r="R3201" s="22">
        <f t="shared" si="2321"/>
        <v>427117361.20106757</v>
      </c>
      <c r="S3201" s="16">
        <f t="shared" si="2358"/>
        <v>0</v>
      </c>
      <c r="T3201" s="15">
        <f t="shared" si="2322"/>
        <v>0</v>
      </c>
      <c r="U3201" s="23">
        <f t="shared" si="2339"/>
        <v>1897597.7518056054</v>
      </c>
      <c r="V3201" s="23">
        <f t="shared" si="2340"/>
        <v>0</v>
      </c>
      <c r="W3201" s="23">
        <f t="shared" si="2353"/>
        <v>0</v>
      </c>
      <c r="X3201" s="23">
        <f t="shared" si="2341"/>
        <v>41282100.939023294</v>
      </c>
      <c r="Y3201" s="23">
        <f t="shared" si="2323"/>
        <v>13825559.361691331</v>
      </c>
      <c r="Z3201" s="3">
        <f t="shared" si="2324"/>
        <v>0</v>
      </c>
      <c r="AA3201" s="23">
        <f t="shared" si="2325"/>
        <v>68139945.042953387</v>
      </c>
      <c r="AB3201" s="26">
        <f t="shared" si="2342"/>
        <v>70086276.274228543</v>
      </c>
      <c r="AC3201" s="23">
        <f t="shared" si="2343"/>
        <v>74889487.274228647</v>
      </c>
      <c r="AD3201" s="23">
        <f t="shared" si="2349"/>
        <v>4803211</v>
      </c>
      <c r="AE3201" s="24">
        <f t="shared" si="2357"/>
        <v>70086276.274228647</v>
      </c>
      <c r="AF3201" s="3">
        <f t="shared" si="2344"/>
        <v>0</v>
      </c>
      <c r="AG3201" s="2">
        <f t="shared" si="2326"/>
        <v>0</v>
      </c>
      <c r="AH3201" s="2">
        <f t="shared" si="2327"/>
        <v>199.71240890441163</v>
      </c>
      <c r="AI3201" s="23">
        <f t="shared" si="2350"/>
        <v>10955111720.082907</v>
      </c>
      <c r="AJ3201" s="23">
        <f t="shared" si="2328"/>
        <v>6219.922423797766</v>
      </c>
      <c r="AK3201" s="23">
        <f t="shared" si="2329"/>
        <v>0</v>
      </c>
      <c r="AL3201" s="23">
        <f t="shared" si="2354"/>
        <v>0</v>
      </c>
      <c r="AM3201" s="23">
        <f t="shared" si="2355"/>
        <v>0</v>
      </c>
      <c r="AN3201" s="16">
        <f t="shared" si="2345"/>
        <v>0</v>
      </c>
      <c r="AO3201" s="23">
        <f t="shared" si="2346"/>
        <v>0</v>
      </c>
      <c r="AP3201" s="22">
        <f t="shared" si="2347"/>
        <v>0</v>
      </c>
      <c r="AQ3201" s="30">
        <f t="shared" si="2330"/>
        <v>24057440587.412811</v>
      </c>
      <c r="AR3201" s="28">
        <f t="shared" si="2331"/>
        <v>11842073593.457458</v>
      </c>
      <c r="AS3201" s="25">
        <f t="shared" si="2332"/>
        <v>200337590.02425668</v>
      </c>
      <c r="AT3201" s="32">
        <f t="shared" si="2333"/>
        <v>0</v>
      </c>
      <c r="AU3201" s="23">
        <f t="shared" si="2334"/>
        <v>0</v>
      </c>
      <c r="AV3201" s="22">
        <f t="shared" si="2335"/>
        <v>3506756416.8900428</v>
      </c>
      <c r="AW3201" s="31">
        <f t="shared" si="2348"/>
        <v>15976284961.572824</v>
      </c>
    </row>
    <row r="3202" spans="1:53" x14ac:dyDescent="0.25">
      <c r="A3202">
        <f t="shared" si="2356"/>
        <v>878</v>
      </c>
      <c r="B3202" t="s">
        <v>7</v>
      </c>
      <c r="C3202" s="27">
        <f t="shared" si="2313"/>
        <v>0</v>
      </c>
      <c r="D3202" s="27">
        <f t="shared" si="2336"/>
        <v>0</v>
      </c>
      <c r="E3202" s="27" t="b">
        <f t="shared" si="2312"/>
        <v>1</v>
      </c>
      <c r="F3202" s="29">
        <f t="shared" si="2314"/>
        <v>0</v>
      </c>
      <c r="G3202" s="27">
        <f t="shared" si="2337"/>
        <v>0</v>
      </c>
      <c r="H3202" s="22">
        <f t="shared" si="2315"/>
        <v>34992747664.665787</v>
      </c>
      <c r="I3202" s="23">
        <f t="shared" si="2316"/>
        <v>132580106.5049091</v>
      </c>
      <c r="J3202" s="23">
        <f t="shared" si="2317"/>
        <v>1086</v>
      </c>
      <c r="K3202" s="19">
        <f t="shared" si="2338"/>
        <v>225.0831931027827</v>
      </c>
      <c r="L3202" s="16">
        <f t="shared" si="2318"/>
        <v>241.37006436036225</v>
      </c>
      <c r="M3202" s="23">
        <f>M3201-IF($B3202="B",(Percent_Rent_In_Elsies*2.49%/12 * H3201)/K3201,0)+IF($B3202="D",N3202,0)+IF(B3202="D",AK3201)+IF(B3202="C",F3201*90%)-(Y3202-Y3201)-IF($B3202="A",Q3201/K3201) + IF($B3202="A",Q3201/K3201)</f>
        <v>-55220222.630148545</v>
      </c>
      <c r="N3202" s="23">
        <f t="shared" si="2319"/>
        <v>0</v>
      </c>
      <c r="O3202" s="22">
        <f t="shared" si="2320"/>
        <v>0</v>
      </c>
      <c r="P3202" s="22">
        <f t="shared" si="2351"/>
        <v>0</v>
      </c>
      <c r="Q3202" s="22">
        <f t="shared" si="2352"/>
        <v>0</v>
      </c>
      <c r="R3202" s="22">
        <f t="shared" si="2321"/>
        <v>391524247.76764524</v>
      </c>
      <c r="S3202" s="16">
        <f t="shared" si="2358"/>
        <v>35593113.433422297</v>
      </c>
      <c r="T3202" s="15">
        <f t="shared" si="2322"/>
        <v>0</v>
      </c>
      <c r="U3202" s="23">
        <f t="shared" si="2339"/>
        <v>1739464.6058218048</v>
      </c>
      <c r="V3202" s="23">
        <f t="shared" si="2340"/>
        <v>158133.14598380044</v>
      </c>
      <c r="W3202" s="23">
        <f t="shared" si="2353"/>
        <v>0</v>
      </c>
      <c r="X3202" s="23">
        <f t="shared" si="2341"/>
        <v>41282100.939023294</v>
      </c>
      <c r="Y3202" s="23">
        <f t="shared" si="2323"/>
        <v>13825559.361691331</v>
      </c>
      <c r="Z3202" s="3">
        <f t="shared" si="2324"/>
        <v>0</v>
      </c>
      <c r="AA3202" s="23">
        <f t="shared" si="2325"/>
        <v>68139945.042953387</v>
      </c>
      <c r="AB3202" s="26">
        <f t="shared" si="2342"/>
        <v>70086276.274228543</v>
      </c>
      <c r="AC3202" s="23">
        <f t="shared" si="2343"/>
        <v>74889487.274228647</v>
      </c>
      <c r="AD3202" s="23">
        <f t="shared" si="2349"/>
        <v>4803211</v>
      </c>
      <c r="AE3202" s="24">
        <f t="shared" si="2357"/>
        <v>70086276.274228647</v>
      </c>
      <c r="AF3202" s="3">
        <f t="shared" si="2344"/>
        <v>0</v>
      </c>
      <c r="AG3202" s="2">
        <f t="shared" si="2326"/>
        <v>0</v>
      </c>
      <c r="AH3202" s="2">
        <f t="shared" si="2327"/>
        <v>199.71240890441163</v>
      </c>
      <c r="AI3202" s="23">
        <f t="shared" si="2350"/>
        <v>10955111720.082907</v>
      </c>
      <c r="AJ3202" s="23">
        <f t="shared" si="2328"/>
        <v>6219.922423797766</v>
      </c>
      <c r="AK3202" s="23">
        <f t="shared" si="2329"/>
        <v>0</v>
      </c>
      <c r="AL3202" s="23">
        <f t="shared" si="2354"/>
        <v>8776725.2709331512</v>
      </c>
      <c r="AM3202" s="23">
        <f t="shared" si="2355"/>
        <v>8188582548.0284433</v>
      </c>
      <c r="AN3202" s="16">
        <f t="shared" si="2345"/>
        <v>0</v>
      </c>
      <c r="AO3202" s="23">
        <f t="shared" si="2346"/>
        <v>161295.80890347657</v>
      </c>
      <c r="AP3202" s="22">
        <f t="shared" si="2347"/>
        <v>36304975.702090755</v>
      </c>
      <c r="AQ3202" s="30">
        <f t="shared" si="2330"/>
        <v>24129741946.523525</v>
      </c>
      <c r="AR3202" s="28">
        <f t="shared" si="2331"/>
        <v>11878069976.866081</v>
      </c>
      <c r="AS3202" s="25">
        <f t="shared" si="2332"/>
        <v>200337590.02425668</v>
      </c>
      <c r="AT3202" s="32">
        <f t="shared" si="2333"/>
        <v>0</v>
      </c>
      <c r="AU3202" s="23">
        <f t="shared" si="2334"/>
        <v>0</v>
      </c>
      <c r="AV3202" s="22">
        <f t="shared" si="2335"/>
        <v>3506756416.8900428</v>
      </c>
      <c r="AW3202" s="31">
        <f t="shared" si="2348"/>
        <v>16048586320.683538</v>
      </c>
    </row>
    <row r="3203" spans="1:53" x14ac:dyDescent="0.25">
      <c r="A3203">
        <f t="shared" si="2356"/>
        <v>878</v>
      </c>
      <c r="B3203" t="s">
        <v>8</v>
      </c>
      <c r="C3203" s="27">
        <f t="shared" si="2313"/>
        <v>0</v>
      </c>
      <c r="D3203" s="27">
        <f t="shared" si="2336"/>
        <v>0</v>
      </c>
      <c r="E3203" s="27" t="b">
        <f t="shared" si="2312"/>
        <v>1</v>
      </c>
      <c r="F3203" s="29">
        <f t="shared" si="2314"/>
        <v>0</v>
      </c>
      <c r="G3203" s="27">
        <f t="shared" si="2337"/>
        <v>0</v>
      </c>
      <c r="H3203" s="22">
        <f t="shared" si="2315"/>
        <v>34992747664.665787</v>
      </c>
      <c r="I3203" s="23">
        <f t="shared" si="2316"/>
        <v>132580106.5049091</v>
      </c>
      <c r="J3203" s="23">
        <f t="shared" si="2317"/>
        <v>1086</v>
      </c>
      <c r="K3203" s="19">
        <f t="shared" si="2338"/>
        <v>225.0831931027827</v>
      </c>
      <c r="L3203" s="16">
        <f t="shared" si="2318"/>
        <v>241.37006436036225</v>
      </c>
      <c r="M3203" s="23">
        <f>M3202-IF($B3203="B",(Percent_Rent_In_Elsies*2.49%/12 * H3202)/K3202,0)+IF($B3203="D",N3203,0)+IF(B3203="D",AK3202)+IF(B3203="C",F3202*90%)-(Y3203-Y3202)-IF($B3203="A",Q3202/K3202) + IF($B3203="A",Q3202/K3202)</f>
        <v>-55220222.630148545</v>
      </c>
      <c r="N3203" s="23">
        <f t="shared" si="2319"/>
        <v>0</v>
      </c>
      <c r="O3203" s="22">
        <f t="shared" si="2320"/>
        <v>0</v>
      </c>
      <c r="P3203" s="22">
        <f t="shared" si="2351"/>
        <v>0</v>
      </c>
      <c r="Q3203" s="22">
        <f t="shared" si="2352"/>
        <v>0</v>
      </c>
      <c r="R3203" s="22">
        <f t="shared" si="2321"/>
        <v>427829223.46973598</v>
      </c>
      <c r="S3203" s="16">
        <f t="shared" si="2358"/>
        <v>35593113.433422297</v>
      </c>
      <c r="T3203" s="15">
        <f t="shared" si="2322"/>
        <v>0</v>
      </c>
      <c r="U3203" s="23">
        <f t="shared" si="2339"/>
        <v>1900760.4147252813</v>
      </c>
      <c r="V3203" s="23">
        <f t="shared" si="2340"/>
        <v>158133.14598380044</v>
      </c>
      <c r="W3203" s="23">
        <f t="shared" si="2353"/>
        <v>0</v>
      </c>
      <c r="X3203" s="23">
        <f t="shared" si="2341"/>
        <v>41282100.939023294</v>
      </c>
      <c r="Y3203" s="23">
        <f t="shared" si="2323"/>
        <v>13825559.361691331</v>
      </c>
      <c r="Z3203" s="3">
        <f t="shared" si="2324"/>
        <v>0</v>
      </c>
      <c r="AA3203" s="23">
        <f t="shared" si="2325"/>
        <v>68139945.042953387</v>
      </c>
      <c r="AB3203" s="26">
        <f t="shared" si="2342"/>
        <v>70086276.274228558</v>
      </c>
      <c r="AC3203" s="23">
        <f t="shared" si="2343"/>
        <v>74889487.274228647</v>
      </c>
      <c r="AD3203" s="23">
        <f t="shared" si="2349"/>
        <v>4803211</v>
      </c>
      <c r="AE3203" s="24">
        <f t="shared" si="2357"/>
        <v>70086276.274228647</v>
      </c>
      <c r="AF3203" s="3">
        <f t="shared" si="2344"/>
        <v>1E-4</v>
      </c>
      <c r="AG3203" s="2">
        <f t="shared" si="2326"/>
        <v>0</v>
      </c>
      <c r="AH3203" s="2">
        <f t="shared" si="2327"/>
        <v>199.71240890441163</v>
      </c>
      <c r="AI3203" s="23">
        <f t="shared" si="2350"/>
        <v>10955111720.082907</v>
      </c>
      <c r="AJ3203" s="23">
        <f t="shared" si="2328"/>
        <v>6219.922423797766</v>
      </c>
      <c r="AK3203" s="23">
        <f t="shared" si="2329"/>
        <v>63845.073640236529</v>
      </c>
      <c r="AL3203" s="23">
        <f t="shared" si="2354"/>
        <v>0</v>
      </c>
      <c r="AM3203" s="23">
        <f t="shared" si="2355"/>
        <v>0</v>
      </c>
      <c r="AN3203" s="16">
        <f t="shared" si="2345"/>
        <v>0</v>
      </c>
      <c r="AO3203" s="23">
        <f t="shared" si="2346"/>
        <v>0</v>
      </c>
      <c r="AP3203" s="22">
        <f t="shared" si="2347"/>
        <v>0</v>
      </c>
      <c r="AQ3203" s="30">
        <f t="shared" si="2330"/>
        <v>24129741946.523525</v>
      </c>
      <c r="AR3203" s="28">
        <f t="shared" si="2331"/>
        <v>11878069976.866081</v>
      </c>
      <c r="AS3203" s="25">
        <f t="shared" si="2332"/>
        <v>200337590.02425668</v>
      </c>
      <c r="AT3203" s="32">
        <f t="shared" si="2333"/>
        <v>0</v>
      </c>
      <c r="AU3203" s="23">
        <f t="shared" si="2334"/>
        <v>0</v>
      </c>
      <c r="AV3203" s="22">
        <f t="shared" si="2335"/>
        <v>3506756416.8900428</v>
      </c>
      <c r="AW3203" s="31">
        <f t="shared" si="2348"/>
        <v>16048586320.683538</v>
      </c>
    </row>
    <row r="3204" spans="1:53" x14ac:dyDescent="0.25">
      <c r="A3204">
        <f t="shared" si="2356"/>
        <v>878</v>
      </c>
      <c r="B3204" t="s">
        <v>9</v>
      </c>
      <c r="C3204" s="27">
        <f t="shared" si="2313"/>
        <v>0</v>
      </c>
      <c r="D3204" s="27">
        <f t="shared" si="2336"/>
        <v>0</v>
      </c>
      <c r="E3204" s="27" t="b">
        <f t="shared" si="2312"/>
        <v>1</v>
      </c>
      <c r="F3204" s="29">
        <f t="shared" si="2314"/>
        <v>0</v>
      </c>
      <c r="G3204" s="27">
        <f t="shared" si="2337"/>
        <v>0</v>
      </c>
      <c r="H3204" s="22">
        <f t="shared" si="2315"/>
        <v>34992747664.665787</v>
      </c>
      <c r="I3204" s="23">
        <f t="shared" si="2316"/>
        <v>132580106.5049091</v>
      </c>
      <c r="J3204" s="23">
        <f t="shared" si="2317"/>
        <v>1086</v>
      </c>
      <c r="K3204" s="19">
        <f t="shared" si="2338"/>
        <v>225.0831931027827</v>
      </c>
      <c r="L3204" s="16">
        <f t="shared" si="2318"/>
        <v>241.37006436036225</v>
      </c>
      <c r="M3204" s="23">
        <f>M3203-IF($B3204="B",(Percent_Rent_In_Elsies*2.49%/12 * H3203)/K3203,0)+IF($B3204="D",N3204,0)+IF(B3204="D",AK3203)+IF(B3204="C",F3203*90%)-(Y3204-Y3203)-IF($B3204="A",Q3203/K3203) + IF($B3204="A",Q3203/K3203)</f>
        <v>-55156377.55650831</v>
      </c>
      <c r="N3204" s="23">
        <f t="shared" si="2319"/>
        <v>0</v>
      </c>
      <c r="O3204" s="22">
        <f t="shared" si="2320"/>
        <v>24867739.459600471</v>
      </c>
      <c r="P3204" s="22">
        <f t="shared" si="2351"/>
        <v>0</v>
      </c>
      <c r="Q3204" s="22">
        <f t="shared" si="2352"/>
        <v>0</v>
      </c>
      <c r="R3204" s="22">
        <f t="shared" si="2321"/>
        <v>427829223.46973598</v>
      </c>
      <c r="S3204" s="16">
        <f t="shared" si="2358"/>
        <v>0</v>
      </c>
      <c r="T3204" s="15">
        <f t="shared" si="2322"/>
        <v>10725373.973821826</v>
      </c>
      <c r="U3204" s="23">
        <f t="shared" si="2339"/>
        <v>1900760.4147252813</v>
      </c>
      <c r="V3204" s="23">
        <f t="shared" si="2340"/>
        <v>0</v>
      </c>
      <c r="W3204" s="23">
        <f t="shared" si="2353"/>
        <v>158133.14598380044</v>
      </c>
      <c r="X3204" s="23">
        <f t="shared" si="2341"/>
        <v>41282100.939023294</v>
      </c>
      <c r="Y3204" s="23">
        <f t="shared" si="2323"/>
        <v>13825559.361691331</v>
      </c>
      <c r="Z3204" s="3">
        <f t="shared" si="2324"/>
        <v>0</v>
      </c>
      <c r="AA3204" s="23">
        <f t="shared" si="2325"/>
        <v>68076099.969313145</v>
      </c>
      <c r="AB3204" s="26">
        <f t="shared" si="2342"/>
        <v>70086276.274228543</v>
      </c>
      <c r="AC3204" s="23">
        <f t="shared" si="2343"/>
        <v>74889487.274228647</v>
      </c>
      <c r="AD3204" s="23">
        <f t="shared" si="2349"/>
        <v>4803211</v>
      </c>
      <c r="AE3204" s="24">
        <f t="shared" si="2357"/>
        <v>70086276.274228647</v>
      </c>
      <c r="AF3204" s="3">
        <f t="shared" si="2344"/>
        <v>0</v>
      </c>
      <c r="AG3204" s="2">
        <f t="shared" si="2326"/>
        <v>0</v>
      </c>
      <c r="AH3204" s="2">
        <f t="shared" si="2327"/>
        <v>199.71240890441163</v>
      </c>
      <c r="AI3204" s="23">
        <f t="shared" si="2350"/>
        <v>10944847110.769459</v>
      </c>
      <c r="AJ3204" s="23">
        <f t="shared" si="2328"/>
        <v>6219.922423797766</v>
      </c>
      <c r="AK3204" s="23">
        <f t="shared" si="2329"/>
        <v>0</v>
      </c>
      <c r="AL3204" s="23">
        <f t="shared" si="2354"/>
        <v>0</v>
      </c>
      <c r="AM3204" s="23">
        <f t="shared" si="2355"/>
        <v>0</v>
      </c>
      <c r="AN3204" s="16">
        <f t="shared" si="2345"/>
        <v>0</v>
      </c>
      <c r="AO3204" s="23">
        <f t="shared" si="2346"/>
        <v>0</v>
      </c>
      <c r="AP3204" s="22">
        <f t="shared" si="2347"/>
        <v>0</v>
      </c>
      <c r="AQ3204" s="30">
        <f t="shared" si="2330"/>
        <v>24129741946.523525</v>
      </c>
      <c r="AR3204" s="28">
        <f t="shared" si="2331"/>
        <v>11878069976.866081</v>
      </c>
      <c r="AS3204" s="25">
        <f t="shared" si="2332"/>
        <v>200337590.02425668</v>
      </c>
      <c r="AT3204" s="32">
        <f t="shared" si="2333"/>
        <v>0</v>
      </c>
      <c r="AU3204" s="23">
        <f t="shared" si="2334"/>
        <v>0</v>
      </c>
      <c r="AV3204" s="22">
        <f t="shared" si="2335"/>
        <v>3506756416.8900428</v>
      </c>
      <c r="AW3204" s="31">
        <f t="shared" si="2348"/>
        <v>16048586320.683538</v>
      </c>
    </row>
    <row r="3205" spans="1:53" x14ac:dyDescent="0.25">
      <c r="A3205" s="21">
        <f t="shared" si="2356"/>
        <v>878</v>
      </c>
      <c r="B3205" s="21" t="s">
        <v>28</v>
      </c>
      <c r="C3205" s="27">
        <f t="shared" si="2313"/>
        <v>0</v>
      </c>
      <c r="D3205" s="27">
        <f t="shared" si="2336"/>
        <v>0</v>
      </c>
      <c r="E3205" s="27" t="b">
        <f t="shared" si="2312"/>
        <v>1</v>
      </c>
      <c r="F3205" s="29">
        <f t="shared" si="2314"/>
        <v>0</v>
      </c>
      <c r="G3205" s="27">
        <f t="shared" si="2337"/>
        <v>0</v>
      </c>
      <c r="H3205" s="22">
        <f t="shared" si="2315"/>
        <v>34992747664.665787</v>
      </c>
      <c r="I3205" s="23">
        <f t="shared" si="2316"/>
        <v>132580106.5049091</v>
      </c>
      <c r="J3205" s="23">
        <f t="shared" si="2317"/>
        <v>1086</v>
      </c>
      <c r="K3205" s="19">
        <f t="shared" si="2338"/>
        <v>225.0831931027827</v>
      </c>
      <c r="L3205" s="16">
        <f t="shared" si="2318"/>
        <v>241.37006436036225</v>
      </c>
      <c r="M3205" s="23">
        <f>M3204-IF($B3205="B",(Percent_Rent_In_Elsies*2.49%/12 * H3204)/K3204,0)+IF($B3205="D",N3205,0)+IF(B3205="D",AK3204)+IF(B3205="C",F3204*90%)-(Y3205-Y3204)-IF($B3205="A",Q3204/K3204) + IF($B3205="A",Q3204/K3204)</f>
        <v>-55156377.55650831</v>
      </c>
      <c r="N3205" s="23">
        <f t="shared" si="2319"/>
        <v>0</v>
      </c>
      <c r="O3205" s="22">
        <f t="shared" si="2320"/>
        <v>0</v>
      </c>
      <c r="P3205" s="22">
        <f t="shared" si="2351"/>
        <v>24867739.459600471</v>
      </c>
      <c r="Q3205" s="22">
        <f t="shared" si="2352"/>
        <v>0</v>
      </c>
      <c r="R3205" s="22">
        <f t="shared" si="2321"/>
        <v>427829223.46973598</v>
      </c>
      <c r="S3205" s="16">
        <f t="shared" si="2358"/>
        <v>0</v>
      </c>
      <c r="T3205" s="15">
        <f t="shared" si="2322"/>
        <v>0</v>
      </c>
      <c r="U3205" s="23">
        <f t="shared" si="2339"/>
        <v>1900760.4147252813</v>
      </c>
      <c r="V3205" s="23">
        <f t="shared" si="2340"/>
        <v>0</v>
      </c>
      <c r="W3205" s="23">
        <f t="shared" si="2353"/>
        <v>0</v>
      </c>
      <c r="X3205" s="23">
        <f t="shared" si="2341"/>
        <v>41282100.939023294</v>
      </c>
      <c r="Y3205" s="23">
        <f t="shared" si="2323"/>
        <v>13825559.361691331</v>
      </c>
      <c r="Z3205" s="3">
        <f t="shared" si="2324"/>
        <v>7906.6572991900239</v>
      </c>
      <c r="AA3205" s="23">
        <f t="shared" si="2325"/>
        <v>68194699.828800991</v>
      </c>
      <c r="AB3205" s="26">
        <f t="shared" si="2342"/>
        <v>70086276.274228543</v>
      </c>
      <c r="AC3205" s="23">
        <f t="shared" si="2343"/>
        <v>74889487.274228647</v>
      </c>
      <c r="AD3205" s="23">
        <f t="shared" si="2349"/>
        <v>4803211</v>
      </c>
      <c r="AE3205" s="24">
        <f t="shared" si="2357"/>
        <v>70086276.274228647</v>
      </c>
      <c r="AF3205" s="3">
        <f t="shared" si="2344"/>
        <v>0</v>
      </c>
      <c r="AG3205" s="2">
        <f t="shared" si="2326"/>
        <v>948798875.90280282</v>
      </c>
      <c r="AH3205" s="2">
        <f t="shared" si="2327"/>
        <v>199.71240890441163</v>
      </c>
      <c r="AI3205" s="23">
        <f t="shared" si="2350"/>
        <v>10963914850.108791</v>
      </c>
      <c r="AJ3205" s="23">
        <f t="shared" si="2328"/>
        <v>6219.922423797766</v>
      </c>
      <c r="AK3205" s="23">
        <f t="shared" si="2329"/>
        <v>0</v>
      </c>
      <c r="AL3205" s="23">
        <f t="shared" si="2354"/>
        <v>0</v>
      </c>
      <c r="AM3205" s="23">
        <f t="shared" si="2355"/>
        <v>0</v>
      </c>
      <c r="AN3205" s="16">
        <f t="shared" si="2345"/>
        <v>0</v>
      </c>
      <c r="AO3205" s="23">
        <f t="shared" si="2346"/>
        <v>0</v>
      </c>
      <c r="AP3205" s="22">
        <f t="shared" si="2347"/>
        <v>0</v>
      </c>
      <c r="AQ3205" s="30">
        <f t="shared" si="2330"/>
        <v>24129741946.523525</v>
      </c>
      <c r="AR3205" s="28">
        <f t="shared" si="2331"/>
        <v>11878069976.866081</v>
      </c>
      <c r="AS3205" s="25">
        <f t="shared" si="2332"/>
        <v>200337590.02425668</v>
      </c>
      <c r="AT3205" s="32">
        <f t="shared" si="2333"/>
        <v>15813.314598380048</v>
      </c>
      <c r="AU3205" s="23">
        <f t="shared" si="2334"/>
        <v>15813.314598380048</v>
      </c>
      <c r="AV3205" s="22">
        <f t="shared" si="2335"/>
        <v>3517481790.8638644</v>
      </c>
      <c r="AW3205" s="31">
        <f t="shared" si="2348"/>
        <v>16048586320.683538</v>
      </c>
    </row>
    <row r="3206" spans="1:53" x14ac:dyDescent="0.25">
      <c r="A3206">
        <f t="shared" si="2356"/>
        <v>879</v>
      </c>
      <c r="B3206" t="s">
        <v>6</v>
      </c>
      <c r="C3206" s="27">
        <f t="shared" si="2313"/>
        <v>0</v>
      </c>
      <c r="D3206" s="27">
        <f t="shared" si="2336"/>
        <v>0</v>
      </c>
      <c r="E3206" s="27" t="b">
        <f t="shared" si="2312"/>
        <v>1</v>
      </c>
      <c r="F3206" s="29">
        <f t="shared" si="2314"/>
        <v>0</v>
      </c>
      <c r="G3206" s="27">
        <f t="shared" si="2337"/>
        <v>0</v>
      </c>
      <c r="H3206" s="22">
        <f t="shared" si="2315"/>
        <v>35051068910.773567</v>
      </c>
      <c r="I3206" s="23">
        <f t="shared" si="2316"/>
        <v>132580106.5049091</v>
      </c>
      <c r="J3206" s="23">
        <f t="shared" si="2317"/>
        <v>1086</v>
      </c>
      <c r="K3206" s="19">
        <f t="shared" si="2338"/>
        <v>225.0831931027827</v>
      </c>
      <c r="L3206" s="16">
        <f t="shared" si="2318"/>
        <v>241.77234780096288</v>
      </c>
      <c r="M3206" s="23">
        <f>M3205-IF($B3206="B",(Percent_Rent_In_Elsies*2.49%/12 * H3205)/K3205,0)+IF($B3206="D",N3206,0)+IF(B3206="D",AK3205)+IF(B3206="C",F3205*90%)-(Y3206-Y3205)-IF($B3206="A",Q3205/K3205) + IF($B3206="A",Q3205/K3205)</f>
        <v>-55156377.55650831</v>
      </c>
      <c r="N3206" s="23">
        <f t="shared" si="2319"/>
        <v>0</v>
      </c>
      <c r="O3206" s="22">
        <f t="shared" si="2320"/>
        <v>0</v>
      </c>
      <c r="P3206" s="22">
        <f t="shared" si="2351"/>
        <v>0</v>
      </c>
      <c r="Q3206" s="22">
        <f t="shared" si="2352"/>
        <v>0</v>
      </c>
      <c r="R3206" s="22">
        <f t="shared" si="2321"/>
        <v>427829223.46973598</v>
      </c>
      <c r="S3206" s="16">
        <f t="shared" si="2358"/>
        <v>0</v>
      </c>
      <c r="T3206" s="15">
        <f t="shared" si="2322"/>
        <v>0</v>
      </c>
      <c r="U3206" s="23">
        <f t="shared" si="2339"/>
        <v>1900760.4147252813</v>
      </c>
      <c r="V3206" s="23">
        <f t="shared" si="2340"/>
        <v>0</v>
      </c>
      <c r="W3206" s="23">
        <f t="shared" si="2353"/>
        <v>0</v>
      </c>
      <c r="X3206" s="23">
        <f t="shared" si="2341"/>
        <v>41321634.225519247</v>
      </c>
      <c r="Y3206" s="23">
        <f t="shared" si="2323"/>
        <v>13825559.361691331</v>
      </c>
      <c r="Z3206" s="3">
        <f t="shared" si="2324"/>
        <v>0</v>
      </c>
      <c r="AA3206" s="23">
        <f t="shared" si="2325"/>
        <v>68194699.828800991</v>
      </c>
      <c r="AB3206" s="26">
        <f t="shared" si="2342"/>
        <v>70086276.274228543</v>
      </c>
      <c r="AC3206" s="23">
        <f t="shared" si="2343"/>
        <v>74889487.274228647</v>
      </c>
      <c r="AD3206" s="23">
        <f t="shared" si="2349"/>
        <v>4803211</v>
      </c>
      <c r="AE3206" s="24">
        <f t="shared" si="2357"/>
        <v>70086276.274228647</v>
      </c>
      <c r="AF3206" s="3">
        <f t="shared" si="2344"/>
        <v>0</v>
      </c>
      <c r="AG3206" s="2">
        <f t="shared" si="2326"/>
        <v>0</v>
      </c>
      <c r="AH3206" s="2">
        <f t="shared" si="2327"/>
        <v>200.04526291925234</v>
      </c>
      <c r="AI3206" s="23">
        <f t="shared" si="2350"/>
        <v>10963914850.108791</v>
      </c>
      <c r="AJ3206" s="23">
        <f t="shared" si="2328"/>
        <v>6219.922423797766</v>
      </c>
      <c r="AK3206" s="23">
        <f t="shared" si="2329"/>
        <v>0</v>
      </c>
      <c r="AL3206" s="23">
        <f t="shared" si="2354"/>
        <v>0</v>
      </c>
      <c r="AM3206" s="23">
        <f t="shared" si="2355"/>
        <v>0</v>
      </c>
      <c r="AN3206" s="16">
        <f t="shared" si="2345"/>
        <v>0</v>
      </c>
      <c r="AO3206" s="23">
        <f t="shared" si="2346"/>
        <v>0</v>
      </c>
      <c r="AP3206" s="22">
        <f t="shared" si="2347"/>
        <v>0</v>
      </c>
      <c r="AQ3206" s="30">
        <f t="shared" si="2330"/>
        <v>24129741946.523525</v>
      </c>
      <c r="AR3206" s="28">
        <f t="shared" si="2331"/>
        <v>11878069976.866081</v>
      </c>
      <c r="AS3206" s="25">
        <f t="shared" si="2332"/>
        <v>200337590.02425668</v>
      </c>
      <c r="AT3206" s="32">
        <f t="shared" si="2333"/>
        <v>0</v>
      </c>
      <c r="AU3206" s="23">
        <f t="shared" si="2334"/>
        <v>0</v>
      </c>
      <c r="AV3206" s="22">
        <f t="shared" si="2335"/>
        <v>3517481790.8638644</v>
      </c>
      <c r="AW3206" s="31">
        <f t="shared" si="2348"/>
        <v>16023718581.223938</v>
      </c>
    </row>
    <row r="3207" spans="1:53" x14ac:dyDescent="0.25">
      <c r="A3207">
        <f t="shared" si="2356"/>
        <v>879</v>
      </c>
      <c r="B3207" t="s">
        <v>7</v>
      </c>
      <c r="C3207" s="27">
        <f t="shared" si="2313"/>
        <v>0</v>
      </c>
      <c r="D3207" s="27">
        <f t="shared" si="2336"/>
        <v>0</v>
      </c>
      <c r="E3207" s="27" t="b">
        <f t="shared" si="2312"/>
        <v>1</v>
      </c>
      <c r="F3207" s="29">
        <f t="shared" si="2314"/>
        <v>0</v>
      </c>
      <c r="G3207" s="27">
        <f t="shared" si="2337"/>
        <v>0</v>
      </c>
      <c r="H3207" s="22">
        <f t="shared" si="2315"/>
        <v>35051068910.773567</v>
      </c>
      <c r="I3207" s="23">
        <f t="shared" si="2316"/>
        <v>132580106.5049091</v>
      </c>
      <c r="J3207" s="23">
        <f t="shared" si="2317"/>
        <v>1086</v>
      </c>
      <c r="K3207" s="19">
        <f t="shared" si="2338"/>
        <v>225.0831931027827</v>
      </c>
      <c r="L3207" s="16">
        <f t="shared" si="2318"/>
        <v>241.77234780096285</v>
      </c>
      <c r="M3207" s="23">
        <f>M3206-IF($B3207="B",(Percent_Rent_In_Elsies*2.49%/12 * H3206)/K3206,0)+IF($B3207="D",N3207,0)+IF(B3207="D",AK3206)+IF(B3207="C",F3206*90%)-(Y3207-Y3206)-IF($B3207="A",Q3206/K3206) + IF($B3207="A",Q3206/K3206)</f>
        <v>-55317942.191759959</v>
      </c>
      <c r="N3207" s="23">
        <f t="shared" si="2319"/>
        <v>0</v>
      </c>
      <c r="O3207" s="22">
        <f t="shared" si="2320"/>
        <v>0</v>
      </c>
      <c r="P3207" s="22">
        <f t="shared" si="2351"/>
        <v>0</v>
      </c>
      <c r="Q3207" s="22">
        <f t="shared" si="2352"/>
        <v>0</v>
      </c>
      <c r="R3207" s="22">
        <f t="shared" si="2321"/>
        <v>392176788.18059134</v>
      </c>
      <c r="S3207" s="16">
        <f t="shared" si="2358"/>
        <v>35652435.289144665</v>
      </c>
      <c r="T3207" s="15">
        <f t="shared" si="2322"/>
        <v>0</v>
      </c>
      <c r="U3207" s="23">
        <f t="shared" si="2339"/>
        <v>1742363.7134981744</v>
      </c>
      <c r="V3207" s="23">
        <f t="shared" si="2340"/>
        <v>158396.70122710677</v>
      </c>
      <c r="W3207" s="23">
        <f t="shared" si="2353"/>
        <v>0</v>
      </c>
      <c r="X3207" s="23">
        <f t="shared" si="2341"/>
        <v>41321634.225519247</v>
      </c>
      <c r="Y3207" s="23">
        <f t="shared" si="2323"/>
        <v>13825559.361691331</v>
      </c>
      <c r="Z3207" s="3">
        <f t="shared" si="2324"/>
        <v>0</v>
      </c>
      <c r="AA3207" s="23">
        <f t="shared" si="2325"/>
        <v>68194699.828800991</v>
      </c>
      <c r="AB3207" s="26">
        <f t="shared" si="2342"/>
        <v>70086276.274228543</v>
      </c>
      <c r="AC3207" s="23">
        <f t="shared" si="2343"/>
        <v>74889487.274228647</v>
      </c>
      <c r="AD3207" s="23">
        <f t="shared" si="2349"/>
        <v>4803211</v>
      </c>
      <c r="AE3207" s="24">
        <f t="shared" si="2357"/>
        <v>70086276.274228647</v>
      </c>
      <c r="AF3207" s="3">
        <f t="shared" si="2344"/>
        <v>0</v>
      </c>
      <c r="AG3207" s="2">
        <f t="shared" si="2326"/>
        <v>0</v>
      </c>
      <c r="AH3207" s="2">
        <f t="shared" si="2327"/>
        <v>200.04526291925234</v>
      </c>
      <c r="AI3207" s="23">
        <f t="shared" si="2350"/>
        <v>10963914850.108791</v>
      </c>
      <c r="AJ3207" s="23">
        <f t="shared" si="2328"/>
        <v>6219.922423797766</v>
      </c>
      <c r="AK3207" s="23">
        <f t="shared" si="2329"/>
        <v>0</v>
      </c>
      <c r="AL3207" s="23">
        <f t="shared" si="2354"/>
        <v>8803130.0258846283</v>
      </c>
      <c r="AM3207" s="23">
        <f t="shared" si="2355"/>
        <v>8213217877.1410818</v>
      </c>
      <c r="AN3207" s="16">
        <f t="shared" si="2345"/>
        <v>0</v>
      </c>
      <c r="AO3207" s="23">
        <f t="shared" si="2346"/>
        <v>161564.63525164904</v>
      </c>
      <c r="AP3207" s="22">
        <f t="shared" si="2347"/>
        <v>36365483.994927578</v>
      </c>
      <c r="AQ3207" s="30">
        <f t="shared" si="2330"/>
        <v>24202163807.899422</v>
      </c>
      <c r="AR3207" s="28">
        <f t="shared" si="2331"/>
        <v>11914126354.247051</v>
      </c>
      <c r="AS3207" s="25">
        <f t="shared" si="2332"/>
        <v>200337590.02425668</v>
      </c>
      <c r="AT3207" s="32">
        <f t="shared" si="2333"/>
        <v>0</v>
      </c>
      <c r="AU3207" s="23">
        <f t="shared" si="2334"/>
        <v>0</v>
      </c>
      <c r="AV3207" s="22">
        <f t="shared" si="2335"/>
        <v>3517481790.8638644</v>
      </c>
      <c r="AW3207" s="31">
        <f t="shared" si="2348"/>
        <v>16096140442.599836</v>
      </c>
    </row>
    <row r="3208" spans="1:53" x14ac:dyDescent="0.25">
      <c r="A3208">
        <f t="shared" si="2356"/>
        <v>879</v>
      </c>
      <c r="B3208" t="s">
        <v>8</v>
      </c>
      <c r="C3208" s="27">
        <f t="shared" si="2313"/>
        <v>0</v>
      </c>
      <c r="D3208" s="27">
        <f t="shared" si="2336"/>
        <v>0</v>
      </c>
      <c r="E3208" s="27" t="b">
        <f t="shared" si="2312"/>
        <v>1</v>
      </c>
      <c r="F3208" s="29">
        <f t="shared" si="2314"/>
        <v>0</v>
      </c>
      <c r="G3208" s="27">
        <f t="shared" si="2337"/>
        <v>0</v>
      </c>
      <c r="H3208" s="22">
        <f t="shared" si="2315"/>
        <v>35051068910.773567</v>
      </c>
      <c r="I3208" s="23">
        <f t="shared" si="2316"/>
        <v>132580106.5049091</v>
      </c>
      <c r="J3208" s="23">
        <f t="shared" si="2317"/>
        <v>1086</v>
      </c>
      <c r="K3208" s="19">
        <f t="shared" si="2338"/>
        <v>225.0831931027827</v>
      </c>
      <c r="L3208" s="16">
        <f t="shared" si="2318"/>
        <v>241.77234780096285</v>
      </c>
      <c r="M3208" s="23">
        <f>M3207-IF($B3208="B",(Percent_Rent_In_Elsies*2.49%/12 * H3207)/K3207,0)+IF($B3208="D",N3208,0)+IF(B3208="D",AK3207)+IF(B3208="C",F3207*90%)-(Y3208-Y3207)-IF($B3208="A",Q3207/K3207) + IF($B3208="A",Q3207/K3207)</f>
        <v>-55317942.191759959</v>
      </c>
      <c r="N3208" s="23">
        <f t="shared" si="2319"/>
        <v>0</v>
      </c>
      <c r="O3208" s="22">
        <f t="shared" si="2320"/>
        <v>0</v>
      </c>
      <c r="P3208" s="22">
        <f t="shared" si="2351"/>
        <v>0</v>
      </c>
      <c r="Q3208" s="22">
        <f t="shared" si="2352"/>
        <v>0</v>
      </c>
      <c r="R3208" s="22">
        <f t="shared" si="2321"/>
        <v>428542272.17551893</v>
      </c>
      <c r="S3208" s="16">
        <f t="shared" si="2358"/>
        <v>35652435.289144665</v>
      </c>
      <c r="T3208" s="15">
        <f t="shared" si="2322"/>
        <v>0</v>
      </c>
      <c r="U3208" s="23">
        <f t="shared" si="2339"/>
        <v>1903928.3487498234</v>
      </c>
      <c r="V3208" s="23">
        <f t="shared" si="2340"/>
        <v>158396.70122710677</v>
      </c>
      <c r="W3208" s="23">
        <f t="shared" si="2353"/>
        <v>0</v>
      </c>
      <c r="X3208" s="23">
        <f t="shared" si="2341"/>
        <v>41321634.225519247</v>
      </c>
      <c r="Y3208" s="23">
        <f t="shared" si="2323"/>
        <v>13825559.361691331</v>
      </c>
      <c r="Z3208" s="3">
        <f t="shared" si="2324"/>
        <v>0</v>
      </c>
      <c r="AA3208" s="23">
        <f t="shared" si="2325"/>
        <v>68194699.828800991</v>
      </c>
      <c r="AB3208" s="26">
        <f t="shared" si="2342"/>
        <v>70086276.274228543</v>
      </c>
      <c r="AC3208" s="23">
        <f t="shared" si="2343"/>
        <v>74889487.274228647</v>
      </c>
      <c r="AD3208" s="23">
        <f t="shared" si="2349"/>
        <v>4803211</v>
      </c>
      <c r="AE3208" s="24">
        <f t="shared" si="2357"/>
        <v>70086276.274228647</v>
      </c>
      <c r="AF3208" s="3">
        <f t="shared" si="2344"/>
        <v>1E-4</v>
      </c>
      <c r="AG3208" s="2">
        <f t="shared" si="2326"/>
        <v>0</v>
      </c>
      <c r="AH3208" s="2">
        <f t="shared" si="2327"/>
        <v>200.04526291925234</v>
      </c>
      <c r="AI3208" s="23">
        <f t="shared" si="2350"/>
        <v>10963914850.108791</v>
      </c>
      <c r="AJ3208" s="23">
        <f t="shared" si="2328"/>
        <v>6219.922423797766</v>
      </c>
      <c r="AK3208" s="23">
        <f t="shared" si="2329"/>
        <v>63878.321941877075</v>
      </c>
      <c r="AL3208" s="23">
        <f t="shared" si="2354"/>
        <v>0</v>
      </c>
      <c r="AM3208" s="23">
        <f t="shared" si="2355"/>
        <v>0</v>
      </c>
      <c r="AN3208" s="16">
        <f t="shared" si="2345"/>
        <v>0</v>
      </c>
      <c r="AO3208" s="23">
        <f t="shared" si="2346"/>
        <v>0</v>
      </c>
      <c r="AP3208" s="22">
        <f t="shared" si="2347"/>
        <v>0</v>
      </c>
      <c r="AQ3208" s="30">
        <f t="shared" si="2330"/>
        <v>24202163807.899422</v>
      </c>
      <c r="AR3208" s="28">
        <f t="shared" si="2331"/>
        <v>11914126354.247051</v>
      </c>
      <c r="AS3208" s="25">
        <f t="shared" si="2332"/>
        <v>200337590.02425668</v>
      </c>
      <c r="AT3208" s="32">
        <f t="shared" si="2333"/>
        <v>0</v>
      </c>
      <c r="AU3208" s="23">
        <f t="shared" si="2334"/>
        <v>0</v>
      </c>
      <c r="AV3208" s="22">
        <f t="shared" si="2335"/>
        <v>3517481790.8638644</v>
      </c>
      <c r="AW3208" s="31">
        <f t="shared" si="2348"/>
        <v>16096140442.599836</v>
      </c>
    </row>
    <row r="3209" spans="1:53" x14ac:dyDescent="0.25">
      <c r="A3209" s="21">
        <f t="shared" si="2356"/>
        <v>879</v>
      </c>
      <c r="B3209" s="21" t="s">
        <v>9</v>
      </c>
      <c r="C3209" s="27">
        <f t="shared" si="2313"/>
        <v>0</v>
      </c>
      <c r="D3209" s="27">
        <f t="shared" si="2336"/>
        <v>0</v>
      </c>
      <c r="E3209" s="27" t="b">
        <f t="shared" si="2312"/>
        <v>1</v>
      </c>
      <c r="F3209" s="29">
        <f t="shared" si="2314"/>
        <v>0</v>
      </c>
      <c r="G3209" s="27">
        <f t="shared" si="2337"/>
        <v>0</v>
      </c>
      <c r="H3209" s="22">
        <f t="shared" si="2315"/>
        <v>35051068910.773567</v>
      </c>
      <c r="I3209" s="23">
        <f t="shared" si="2316"/>
        <v>132580106.5049091</v>
      </c>
      <c r="J3209" s="23">
        <f t="shared" si="2317"/>
        <v>1086</v>
      </c>
      <c r="K3209" s="19">
        <f t="shared" si="2338"/>
        <v>225.0831931027827</v>
      </c>
      <c r="L3209" s="16">
        <f t="shared" si="2318"/>
        <v>241.77234780096285</v>
      </c>
      <c r="M3209" s="23">
        <f>M3208-IF($B3209="B",(Percent_Rent_In_Elsies*2.49%/12 * H3208)/K3208,0)+IF($B3209="D",N3209,0)+IF(B3209="D",AK3208)+IF(B3209="C",F3208*90%)-(Y3209-Y3208)-IF($B3209="A",Q3208/K3208) + IF($B3209="A",Q3208/K3208)</f>
        <v>-55254063.869818084</v>
      </c>
      <c r="N3209" s="23">
        <f t="shared" si="2319"/>
        <v>0</v>
      </c>
      <c r="O3209" s="22">
        <f t="shared" si="2320"/>
        <v>24909185.692033134</v>
      </c>
      <c r="P3209" s="22">
        <f t="shared" si="2351"/>
        <v>0</v>
      </c>
      <c r="Q3209" s="22">
        <f t="shared" si="2352"/>
        <v>0</v>
      </c>
      <c r="R3209" s="22">
        <f t="shared" si="2321"/>
        <v>428542272.17551893</v>
      </c>
      <c r="S3209" s="16">
        <f t="shared" si="2358"/>
        <v>0</v>
      </c>
      <c r="T3209" s="15">
        <f t="shared" si="2322"/>
        <v>10743249.597111531</v>
      </c>
      <c r="U3209" s="23">
        <f t="shared" si="2339"/>
        <v>1903928.3487498234</v>
      </c>
      <c r="V3209" s="23">
        <f t="shared" si="2340"/>
        <v>0</v>
      </c>
      <c r="W3209" s="23">
        <f t="shared" si="2353"/>
        <v>158396.70122710677</v>
      </c>
      <c r="X3209" s="23">
        <f t="shared" si="2341"/>
        <v>41321634.225519247</v>
      </c>
      <c r="Y3209" s="23">
        <f t="shared" si="2323"/>
        <v>13825559.361691331</v>
      </c>
      <c r="Z3209" s="3">
        <f t="shared" si="2324"/>
        <v>0</v>
      </c>
      <c r="AA3209" s="23">
        <f t="shared" si="2325"/>
        <v>68130821.506859109</v>
      </c>
      <c r="AB3209" s="26">
        <f t="shared" si="2342"/>
        <v>70086276.274228543</v>
      </c>
      <c r="AC3209" s="23">
        <f t="shared" si="2343"/>
        <v>74889487.274228647</v>
      </c>
      <c r="AD3209" s="23">
        <f t="shared" si="2349"/>
        <v>4803211</v>
      </c>
      <c r="AE3209" s="24">
        <f t="shared" si="2357"/>
        <v>70086276.274228647</v>
      </c>
      <c r="AF3209" s="3">
        <f t="shared" si="2344"/>
        <v>0</v>
      </c>
      <c r="AG3209" s="2">
        <f t="shared" si="2326"/>
        <v>0</v>
      </c>
      <c r="AH3209" s="2">
        <f t="shared" si="2327"/>
        <v>200.04526291925234</v>
      </c>
      <c r="AI3209" s="23">
        <f t="shared" si="2350"/>
        <v>10953644895.342558</v>
      </c>
      <c r="AJ3209" s="23">
        <f t="shared" si="2328"/>
        <v>6219.922423797766</v>
      </c>
      <c r="AK3209" s="23">
        <f t="shared" si="2329"/>
        <v>0</v>
      </c>
      <c r="AL3209" s="23">
        <f t="shared" si="2354"/>
        <v>0</v>
      </c>
      <c r="AM3209" s="23">
        <f t="shared" si="2355"/>
        <v>0</v>
      </c>
      <c r="AN3209" s="16">
        <f t="shared" si="2345"/>
        <v>0</v>
      </c>
      <c r="AO3209" s="23">
        <f t="shared" si="2346"/>
        <v>0</v>
      </c>
      <c r="AP3209" s="22">
        <f t="shared" si="2347"/>
        <v>0</v>
      </c>
      <c r="AQ3209" s="30">
        <f t="shared" si="2330"/>
        <v>24202163807.899422</v>
      </c>
      <c r="AR3209" s="28">
        <f t="shared" si="2331"/>
        <v>11914126354.247051</v>
      </c>
      <c r="AS3209" s="25">
        <f t="shared" si="2332"/>
        <v>200337590.02425668</v>
      </c>
      <c r="AT3209" s="32">
        <f t="shared" si="2333"/>
        <v>0</v>
      </c>
      <c r="AU3209" s="23">
        <f t="shared" si="2334"/>
        <v>0</v>
      </c>
      <c r="AV3209" s="22">
        <f t="shared" si="2335"/>
        <v>3517481790.8638644</v>
      </c>
      <c r="AW3209" s="31">
        <f t="shared" si="2348"/>
        <v>16096140442.599836</v>
      </c>
      <c r="AX3209" s="21"/>
      <c r="AY3209" s="21"/>
      <c r="AZ3209" s="21"/>
      <c r="BA3209" s="21"/>
    </row>
    <row r="3210" spans="1:53" x14ac:dyDescent="0.25">
      <c r="A3210" s="21">
        <f t="shared" si="2356"/>
        <v>879</v>
      </c>
      <c r="B3210" s="21" t="s">
        <v>28</v>
      </c>
      <c r="C3210" s="27">
        <f t="shared" si="2313"/>
        <v>0</v>
      </c>
      <c r="D3210" s="27">
        <f t="shared" si="2336"/>
        <v>0</v>
      </c>
      <c r="E3210" s="27" t="b">
        <f t="shared" ref="E3210:E3273" si="2359">IF(OR(I3210&gt;Max_Parcels, AI3210&gt;8000000000),TRUE,FALSE)</f>
        <v>1</v>
      </c>
      <c r="F3210" s="29">
        <f t="shared" si="2314"/>
        <v>0</v>
      </c>
      <c r="G3210" s="27">
        <f t="shared" si="2337"/>
        <v>0</v>
      </c>
      <c r="H3210" s="22">
        <f t="shared" si="2315"/>
        <v>35051068910.773567</v>
      </c>
      <c r="I3210" s="23">
        <f t="shared" si="2316"/>
        <v>132580106.5049091</v>
      </c>
      <c r="J3210" s="23">
        <f t="shared" si="2317"/>
        <v>1086</v>
      </c>
      <c r="K3210" s="19">
        <f t="shared" si="2338"/>
        <v>225.0831931027827</v>
      </c>
      <c r="L3210" s="16">
        <f t="shared" si="2318"/>
        <v>241.77234780096285</v>
      </c>
      <c r="M3210" s="23">
        <f>M3209-IF($B3210="B",(Percent_Rent_In_Elsies*2.49%/12 * H3209)/K3209,0)+IF($B3210="D",N3210,0)+IF(B3210="D",AK3209)+IF(B3210="C",F3209*90%)-(Y3210-Y3209)-IF($B3210="A",Q3209/K3209) + IF($B3210="A",Q3209/K3209)</f>
        <v>-55254063.869818084</v>
      </c>
      <c r="N3210" s="23">
        <f t="shared" si="2319"/>
        <v>0</v>
      </c>
      <c r="O3210" s="22">
        <f t="shared" si="2320"/>
        <v>0</v>
      </c>
      <c r="P3210" s="22">
        <f t="shared" si="2351"/>
        <v>24909185.692033134</v>
      </c>
      <c r="Q3210" s="22">
        <f t="shared" si="2352"/>
        <v>0</v>
      </c>
      <c r="R3210" s="22">
        <f t="shared" si="2321"/>
        <v>428542272.17551893</v>
      </c>
      <c r="S3210" s="16">
        <f t="shared" si="2358"/>
        <v>0</v>
      </c>
      <c r="T3210" s="15">
        <f t="shared" si="2322"/>
        <v>0</v>
      </c>
      <c r="U3210" s="23">
        <f t="shared" si="2339"/>
        <v>1903928.3487498234</v>
      </c>
      <c r="V3210" s="23">
        <f t="shared" si="2340"/>
        <v>0</v>
      </c>
      <c r="W3210" s="23">
        <f t="shared" si="2353"/>
        <v>0</v>
      </c>
      <c r="X3210" s="23">
        <f t="shared" si="2341"/>
        <v>41321634.225519247</v>
      </c>
      <c r="Y3210" s="23">
        <f t="shared" si="2323"/>
        <v>13825559.361691331</v>
      </c>
      <c r="Z3210" s="3">
        <f t="shared" si="2324"/>
        <v>7919.8350613553393</v>
      </c>
      <c r="AA3210" s="23">
        <f t="shared" si="2325"/>
        <v>68249619.03277944</v>
      </c>
      <c r="AB3210" s="26">
        <f t="shared" si="2342"/>
        <v>70086276.274228543</v>
      </c>
      <c r="AC3210" s="23">
        <f t="shared" si="2343"/>
        <v>74889487.274228647</v>
      </c>
      <c r="AD3210" s="23">
        <f t="shared" si="2349"/>
        <v>4803211</v>
      </c>
      <c r="AE3210" s="24">
        <f t="shared" si="2357"/>
        <v>70086276.274228647</v>
      </c>
      <c r="AF3210" s="3">
        <f t="shared" si="2344"/>
        <v>0</v>
      </c>
      <c r="AG3210" s="2">
        <f t="shared" si="2326"/>
        <v>950380207.36264062</v>
      </c>
      <c r="AH3210" s="2">
        <f t="shared" si="2327"/>
        <v>200.04526291925234</v>
      </c>
      <c r="AI3210" s="23">
        <f t="shared" si="2350"/>
        <v>10972744414.247458</v>
      </c>
      <c r="AJ3210" s="23">
        <f t="shared" si="2328"/>
        <v>6219.922423797766</v>
      </c>
      <c r="AK3210" s="23">
        <f t="shared" si="2329"/>
        <v>0</v>
      </c>
      <c r="AL3210" s="23">
        <f t="shared" si="2354"/>
        <v>0</v>
      </c>
      <c r="AM3210" s="23">
        <f t="shared" si="2355"/>
        <v>0</v>
      </c>
      <c r="AN3210" s="16">
        <f t="shared" si="2345"/>
        <v>0</v>
      </c>
      <c r="AO3210" s="23">
        <f t="shared" si="2346"/>
        <v>0</v>
      </c>
      <c r="AP3210" s="22">
        <f t="shared" si="2347"/>
        <v>0</v>
      </c>
      <c r="AQ3210" s="30">
        <f t="shared" si="2330"/>
        <v>24202163807.899422</v>
      </c>
      <c r="AR3210" s="28">
        <f t="shared" si="2331"/>
        <v>11914126354.247051</v>
      </c>
      <c r="AS3210" s="25">
        <f t="shared" si="2332"/>
        <v>200337590.02425668</v>
      </c>
      <c r="AT3210" s="32">
        <f t="shared" si="2333"/>
        <v>15839.670122710679</v>
      </c>
      <c r="AU3210" s="23">
        <f t="shared" si="2334"/>
        <v>15839.670122710679</v>
      </c>
      <c r="AV3210" s="22">
        <f t="shared" si="2335"/>
        <v>3528225040.4609761</v>
      </c>
      <c r="AW3210" s="31">
        <f t="shared" si="2348"/>
        <v>16096140442.599834</v>
      </c>
      <c r="AX3210" s="21"/>
      <c r="AY3210" s="21"/>
      <c r="AZ3210" s="21"/>
      <c r="BA3210" s="21"/>
    </row>
    <row r="3211" spans="1:53" x14ac:dyDescent="0.25">
      <c r="A3211">
        <f t="shared" si="2356"/>
        <v>880</v>
      </c>
      <c r="B3211" t="s">
        <v>6</v>
      </c>
      <c r="C3211" s="27">
        <f t="shared" ref="C3211:C3274" si="2360">IF(E3210 = TRUE, 0, IF(AND($B3211="A",P3210&gt;0),P3210,0)+IFERROR(IF($B3211="A",Percent_Elsies*95%*AN3207),0))</f>
        <v>0</v>
      </c>
      <c r="D3211" s="27">
        <f t="shared" si="2336"/>
        <v>0</v>
      </c>
      <c r="E3211" s="27" t="b">
        <f t="shared" si="2359"/>
        <v>1</v>
      </c>
      <c r="F3211" s="29">
        <f t="shared" ref="F3211:F3274" si="2361">D3211/K3211</f>
        <v>0</v>
      </c>
      <c r="G3211" s="27">
        <f t="shared" si="2337"/>
        <v>0</v>
      </c>
      <c r="H3211" s="22">
        <f t="shared" ref="H3211:H3274" si="2362">(H3210*K3211/K3210+G3211+D3211)*IF(B3211="A",(1+Inflation_Rate/12),1)</f>
        <v>35109487358.958191</v>
      </c>
      <c r="I3211" s="23">
        <f t="shared" ref="I3211:I3274" si="2363">I3210+(G3211+D3211)/L3211</f>
        <v>132580106.5049091</v>
      </c>
      <c r="J3211" s="23">
        <f t="shared" ref="J3211:J3274" si="2364">J3210+IF(AND($B3211="A",M3211&lt;0,AR3210&gt;0,E3210=FALSE),MIN(_xlfn.FLOOR.MATH(1 + (-M3211*2)/(Buy_On_Revalue)),30),0)</f>
        <v>1086</v>
      </c>
      <c r="K3211" s="19">
        <f t="shared" si="2338"/>
        <v>225.0831931027827</v>
      </c>
      <c r="L3211" s="16">
        <f t="shared" ref="L3211:L3274" si="2365">(L3210/K3210)*K3211*IF(B3211="A",(1+Inflation_Rate/12),1)</f>
        <v>242.17530171396447</v>
      </c>
      <c r="M3211" s="23">
        <f>M3210-IF($B3211="B",(Percent_Rent_In_Elsies*2.49%/12 * H3210)/K3210,0)+IF($B3211="D",N3211,0)+IF(B3211="D",AK3210)+IF(B3211="C",F3210*90%)-(Y3211-Y3210)-IF($B3211="A",Q3210/K3210) + IF($B3211="A",Q3210/K3210)</f>
        <v>-55254063.869818084</v>
      </c>
      <c r="N3211" s="23">
        <f t="shared" ref="N3211:N3274" si="2366">IF(B3211="D", IF(V3210&gt;(Percent_Elsies*(S3210+V3210)),V3210-(Percent_Elsies)*(S3210+V3210),0),0)</f>
        <v>0</v>
      </c>
      <c r="O3211" s="22">
        <f t="shared" ref="O3211:O3274" si="2367">IF(B3211="D",IF(S3210&gt;Percent_Dollars*(S3210+V3210),S3210-(Percent_Dollars*(S3210+V3210)),0),0)</f>
        <v>0</v>
      </c>
      <c r="P3211" s="22">
        <f t="shared" si="2351"/>
        <v>0</v>
      </c>
      <c r="Q3211" s="22">
        <f t="shared" si="2352"/>
        <v>0</v>
      </c>
      <c r="R3211" s="22">
        <f t="shared" ref="R3211:R3274" si="2368">R3210+IF($B3211="B",5%*AN3211,0)-IF(B3211="B",R3210/12,0)+IF($B3211="C", AP3210,0)</f>
        <v>428542272.17551893</v>
      </c>
      <c r="S3211" s="16">
        <f t="shared" si="2358"/>
        <v>0</v>
      </c>
      <c r="T3211" s="15">
        <f t="shared" ref="T3211:T3274" si="2369">IF($B3211="E",0,T3210+IF(B3211="B", Percent_Dollars*95%*AN3211,0)  + IF($B3211="D",N3211*MM_Bottom*K3211)+IF($B3211="D",S3210-O3211))</f>
        <v>0</v>
      </c>
      <c r="U3211" s="23">
        <f t="shared" si="2339"/>
        <v>1903928.3487498234</v>
      </c>
      <c r="V3211" s="23">
        <f t="shared" si="2340"/>
        <v>0</v>
      </c>
      <c r="W3211" s="23">
        <f t="shared" si="2353"/>
        <v>0</v>
      </c>
      <c r="X3211" s="23">
        <f t="shared" si="2341"/>
        <v>41361233.400826029</v>
      </c>
      <c r="Y3211" s="23">
        <f t="shared" ref="Y3211:Y3274" si="2370">50%*$H$10*(AS3210/$AS$10)*((4/3)/12+2.49%/4)</f>
        <v>13825559.361691331</v>
      </c>
      <c r="Z3211" s="3">
        <f t="shared" ref="Z3211:Z3274" si="2371">IF($B3211="E",W3210*3.5%/Percent_Elsies,0)</f>
        <v>0</v>
      </c>
      <c r="AA3211" s="23">
        <f t="shared" ref="AA3211:AA3274" si="2372">AA3210+IF($B3211="E",W3210*52.5%/Percent_Elsies,0)-IF($B3211="D",AK3210)</f>
        <v>68249619.03277944</v>
      </c>
      <c r="AB3211" s="26">
        <f t="shared" si="2342"/>
        <v>70086276.274228543</v>
      </c>
      <c r="AC3211" s="23">
        <f t="shared" si="2343"/>
        <v>74889487.274228647</v>
      </c>
      <c r="AD3211" s="23">
        <f t="shared" si="2349"/>
        <v>4803211</v>
      </c>
      <c r="AE3211" s="24">
        <f t="shared" si="2357"/>
        <v>70086276.274228647</v>
      </c>
      <c r="AF3211" s="3">
        <f t="shared" si="2344"/>
        <v>0</v>
      </c>
      <c r="AG3211" s="2">
        <f t="shared" ref="AG3211:AG3274" si="2373">IF($B3211="E",(Z3211/AF3209)*12,0)</f>
        <v>0</v>
      </c>
      <c r="AH3211" s="2">
        <f t="shared" ref="AH3211:AH3274" si="2374">40%*H3211/AE3211</f>
        <v>200.37867169078444</v>
      </c>
      <c r="AI3211" s="23">
        <f t="shared" si="2350"/>
        <v>10972744414.247458</v>
      </c>
      <c r="AJ3211" s="23">
        <f t="shared" ref="AJ3211:AJ3274" si="2375">AJ3210*K3210/K3211</f>
        <v>6219.922423797766</v>
      </c>
      <c r="AK3211" s="23">
        <f t="shared" ref="AK3211:AK3274" si="2376">IF($B3211="C",((37/25)*1000/K3211)*AI3211/1000000 - AM3210/1000000,0)</f>
        <v>0</v>
      </c>
      <c r="AL3211" s="23">
        <f t="shared" si="2354"/>
        <v>0</v>
      </c>
      <c r="AM3211" s="23">
        <f t="shared" si="2355"/>
        <v>0</v>
      </c>
      <c r="AN3211" s="16">
        <f t="shared" si="2345"/>
        <v>0</v>
      </c>
      <c r="AO3211" s="23">
        <f t="shared" si="2346"/>
        <v>0</v>
      </c>
      <c r="AP3211" s="22">
        <f t="shared" si="2347"/>
        <v>0</v>
      </c>
      <c r="AQ3211" s="30">
        <f t="shared" ref="AQ3211:AQ3274" si="2377">(AQ3210+IF($B3211="B",AN3211*(5%+95%*Percent_Dollars))+IFERROR(IF($B3211="A",AN3207*95%*Percent_Elsies),0)+IF($B3211="B",D3211)+AP3211+IF($B3211="B",(Percent_Rent_In_Elsies*2.49%*H3210/12)*MM_Top,0)-IF($B3211="C",F3210*MM_Bottom*K3211*65%)) + IF($B3211="A",Q3210*(MM_Top - MM_Bottom)) - IF($B3211="A",Q3210)</f>
        <v>24202163807.899422</v>
      </c>
      <c r="AR3211" s="28">
        <f t="shared" ref="AR3211:AR3274" si="2378">(AR3210+IF($B3211="B",((Percent_Rent_In_Elsies)*2.49%*H3210/12)*MM_Top,0)-IF($B3211="D",N3211*MM_Bottom*K3211)-IF($B3211="C",F3210*MM_Bottom*K3211*65%)) + IF($B3211="A",Q3210*(MM_Top - MM_Bottom))</f>
        <v>11914126354.247051</v>
      </c>
      <c r="AS3211" s="25">
        <f t="shared" ref="AS3211:AS3274" si="2379">AS3210+G3211+D3211</f>
        <v>200337590.02425668</v>
      </c>
      <c r="AT3211" s="32">
        <f t="shared" ref="AT3211:AT3274" si="2380">IF($B3211="E",W3210*7%/Percent_Elsies,0)</f>
        <v>0</v>
      </c>
      <c r="AU3211" s="23">
        <f t="shared" ref="AU3211:AU3274" si="2381">IF($B3211="E",W3210*7%/Percent_Elsies,0)</f>
        <v>0</v>
      </c>
      <c r="AV3211" s="22">
        <f t="shared" ref="AV3211:AV3274" si="2382">AV3210+IF($B3211="E",T3210*30%/Percent_Dollars)</f>
        <v>3528225040.4609761</v>
      </c>
      <c r="AW3211" s="31">
        <f t="shared" si="2348"/>
        <v>16071231256.907801</v>
      </c>
    </row>
    <row r="3212" spans="1:53" x14ac:dyDescent="0.25">
      <c r="A3212">
        <f t="shared" si="2356"/>
        <v>880</v>
      </c>
      <c r="B3212" t="s">
        <v>7</v>
      </c>
      <c r="C3212" s="27">
        <f t="shared" si="2360"/>
        <v>0</v>
      </c>
      <c r="D3212" s="27">
        <f t="shared" ref="D3212:D3275" si="2383">IF(AND($B3212="B",M3212&lt;0,AR3211&gt;0,E3211=FALSE),MIN(AR3211,Buy_On_Revalue*K3212*(J3211-J3210)),0)</f>
        <v>0</v>
      </c>
      <c r="E3212" s="27" t="b">
        <f t="shared" si="2359"/>
        <v>1</v>
      </c>
      <c r="F3212" s="29">
        <f t="shared" si="2361"/>
        <v>0</v>
      </c>
      <c r="G3212" s="27">
        <f t="shared" ref="G3212:G3275" si="2384">C3212</f>
        <v>0</v>
      </c>
      <c r="H3212" s="22">
        <f t="shared" si="2362"/>
        <v>35109487358.958191</v>
      </c>
      <c r="I3212" s="23">
        <f t="shared" si="2363"/>
        <v>132580106.5049091</v>
      </c>
      <c r="J3212" s="23">
        <f t="shared" si="2364"/>
        <v>1086</v>
      </c>
      <c r="K3212" s="19">
        <f t="shared" ref="K3212:K3275" si="2385">IF(J3212-J3211 &gt; 0,K3211*(1+0.005)^(J3212-J3211),K3211)</f>
        <v>225.0831931027827</v>
      </c>
      <c r="L3212" s="16">
        <f t="shared" si="2365"/>
        <v>242.17530171396444</v>
      </c>
      <c r="M3212" s="23">
        <f>M3211-IF($B3212="B",(Percent_Rent_In_Elsies*2.49%/12 * H3211)/K3211,0)+IF($B3212="D",N3212,0)+IF(B3212="D",AK3211)+IF(B3212="C",F3211*90%)-(Y3212-Y3211)-IF($B3212="A",Q3211/K3211) + IF($B3212="A",Q3211/K3211)</f>
        <v>-55415897.779461816</v>
      </c>
      <c r="N3212" s="23">
        <f t="shared" si="2366"/>
        <v>0</v>
      </c>
      <c r="O3212" s="22">
        <f t="shared" si="2367"/>
        <v>0</v>
      </c>
      <c r="P3212" s="22">
        <f t="shared" si="2351"/>
        <v>0</v>
      </c>
      <c r="Q3212" s="22">
        <f t="shared" si="2352"/>
        <v>0</v>
      </c>
      <c r="R3212" s="22">
        <f t="shared" si="2368"/>
        <v>392830416.16089237</v>
      </c>
      <c r="S3212" s="16">
        <f t="shared" si="2358"/>
        <v>35711856.014626577</v>
      </c>
      <c r="T3212" s="15">
        <f t="shared" si="2369"/>
        <v>0</v>
      </c>
      <c r="U3212" s="23">
        <f t="shared" ref="U3212:U3275" si="2386">U3211-IF($B3212="B",U3211/12)+IF($B3212="C",AO3211)+IF(B3212="C",F3211*10%)</f>
        <v>1745267.6530206716</v>
      </c>
      <c r="V3212" s="23">
        <f t="shared" ref="V3212:V3275" si="2387">IF($B3212="D", 0, V3211+IF($B3212="B",U3211/12,0))</f>
        <v>158660.69572915195</v>
      </c>
      <c r="W3212" s="23">
        <f t="shared" si="2353"/>
        <v>0</v>
      </c>
      <c r="X3212" s="23">
        <f t="shared" ref="X3212:X3275" si="2388">X3211+IFERROR(IF($B3212="A",Z3211,0),0)  + AT3211 + AU3211 - IF($B3212="A",Q3211/K3211)</f>
        <v>41361233.400826029</v>
      </c>
      <c r="Y3212" s="23">
        <f t="shared" si="2370"/>
        <v>13825559.361691331</v>
      </c>
      <c r="Z3212" s="3">
        <f t="shared" si="2371"/>
        <v>0</v>
      </c>
      <c r="AA3212" s="23">
        <f t="shared" si="2372"/>
        <v>68249619.03277944</v>
      </c>
      <c r="AB3212" s="26">
        <f t="shared" ref="AB3212:AB3275" si="2389">M3212+SUM(U3212:AA3212)+AO3212+AT3212+AU3212</f>
        <v>70086276.274228558</v>
      </c>
      <c r="AC3212" s="23">
        <f t="shared" ref="AC3212:AC3275" si="2390">AC3211+G3212+IF($B3212="C",F3211)</f>
        <v>74889487.274228647</v>
      </c>
      <c r="AD3212" s="23">
        <f t="shared" si="2349"/>
        <v>4803211</v>
      </c>
      <c r="AE3212" s="24">
        <f t="shared" si="2357"/>
        <v>70086276.274228647</v>
      </c>
      <c r="AF3212" s="3">
        <f t="shared" ref="AF3212:AF3275" si="2391">IF($B3212="C",MAX(AE3212-AA3212-Y3212-U3212-V3212-W3212-AO3212-AT3212-AU3212,0.0001),0)</f>
        <v>0</v>
      </c>
      <c r="AG3212" s="2">
        <f t="shared" si="2373"/>
        <v>0</v>
      </c>
      <c r="AH3212" s="2">
        <f t="shared" si="2374"/>
        <v>200.37867169078444</v>
      </c>
      <c r="AI3212" s="23">
        <f t="shared" si="2350"/>
        <v>10972744414.247458</v>
      </c>
      <c r="AJ3212" s="23">
        <f t="shared" si="2375"/>
        <v>6219.922423797766</v>
      </c>
      <c r="AK3212" s="23">
        <f t="shared" si="2376"/>
        <v>0</v>
      </c>
      <c r="AL3212" s="23">
        <f t="shared" si="2354"/>
        <v>8829564.138666153</v>
      </c>
      <c r="AM3212" s="23">
        <f t="shared" si="2355"/>
        <v>8237880596.7675314</v>
      </c>
      <c r="AN3212" s="16">
        <f t="shared" ref="AN3212:AN3275" si="2392">IF($B3212="B",(G3206)/2,0)</f>
        <v>0</v>
      </c>
      <c r="AO3212" s="23">
        <f t="shared" ref="AO3212:AO3275" si="2393">IF($B3212="B",(Percent_Rent_In_Elsies*2.49%/12*H3211)/K3211,0)</f>
        <v>161833.90964373513</v>
      </c>
      <c r="AP3212" s="22">
        <f t="shared" ref="AP3212:AP3275" si="2394">IF($B3212="B",(1-Percent_Rent_In_Elsies)*2.49%*H3211/12,0)</f>
        <v>36426093.134919129</v>
      </c>
      <c r="AQ3212" s="30">
        <f t="shared" si="2377"/>
        <v>24274706372.377613</v>
      </c>
      <c r="AR3212" s="28">
        <f t="shared" si="2378"/>
        <v>11950242825.590324</v>
      </c>
      <c r="AS3212" s="25">
        <f t="shared" si="2379"/>
        <v>200337590.02425668</v>
      </c>
      <c r="AT3212" s="32">
        <f t="shared" si="2380"/>
        <v>0</v>
      </c>
      <c r="AU3212" s="23">
        <f t="shared" si="2381"/>
        <v>0</v>
      </c>
      <c r="AV3212" s="22">
        <f t="shared" si="2382"/>
        <v>3528225040.4609761</v>
      </c>
      <c r="AW3212" s="31">
        <f t="shared" ref="AW3212:AW3275" si="2395">SUM(AR3212:AS3212)+AV3212 +SUM(O3212:T3212)+AP3212</f>
        <v>16143773821.385992</v>
      </c>
    </row>
    <row r="3213" spans="1:53" s="21" customFormat="1" x14ac:dyDescent="0.25">
      <c r="A3213">
        <f t="shared" si="2356"/>
        <v>880</v>
      </c>
      <c r="B3213" t="s">
        <v>8</v>
      </c>
      <c r="C3213" s="27">
        <f t="shared" si="2360"/>
        <v>0</v>
      </c>
      <c r="D3213" s="27">
        <f t="shared" si="2383"/>
        <v>0</v>
      </c>
      <c r="E3213" s="27" t="b">
        <f t="shared" si="2359"/>
        <v>1</v>
      </c>
      <c r="F3213" s="29">
        <f t="shared" si="2361"/>
        <v>0</v>
      </c>
      <c r="G3213" s="27">
        <f t="shared" si="2384"/>
        <v>0</v>
      </c>
      <c r="H3213" s="22">
        <f t="shared" si="2362"/>
        <v>35109487358.958191</v>
      </c>
      <c r="I3213" s="23">
        <f t="shared" si="2363"/>
        <v>132580106.5049091</v>
      </c>
      <c r="J3213" s="23">
        <f t="shared" si="2364"/>
        <v>1086</v>
      </c>
      <c r="K3213" s="19">
        <f t="shared" si="2385"/>
        <v>225.0831931027827</v>
      </c>
      <c r="L3213" s="16">
        <f t="shared" si="2365"/>
        <v>242.17530171396444</v>
      </c>
      <c r="M3213" s="23">
        <f>M3212-IF($B3213="B",(Percent_Rent_In_Elsies*2.49%/12 * H3212)/K3212,0)+IF($B3213="D",N3213,0)+IF(B3213="D",AK3212)+IF(B3213="C",F3212*90%)-(Y3213-Y3212)-IF($B3213="A",Q3212/K3212) + IF($B3213="A",Q3212/K3212)</f>
        <v>-55415897.779461816</v>
      </c>
      <c r="N3213" s="23">
        <f t="shared" si="2366"/>
        <v>0</v>
      </c>
      <c r="O3213" s="22">
        <f t="shared" si="2367"/>
        <v>0</v>
      </c>
      <c r="P3213" s="22">
        <f t="shared" si="2351"/>
        <v>0</v>
      </c>
      <c r="Q3213" s="22">
        <f t="shared" si="2352"/>
        <v>0</v>
      </c>
      <c r="R3213" s="22">
        <f t="shared" si="2368"/>
        <v>429256509.29581147</v>
      </c>
      <c r="S3213" s="16">
        <f t="shared" si="2358"/>
        <v>35711856.014626577</v>
      </c>
      <c r="T3213" s="15">
        <f t="shared" si="2369"/>
        <v>0</v>
      </c>
      <c r="U3213" s="23">
        <f t="shared" si="2386"/>
        <v>1907101.5626644066</v>
      </c>
      <c r="V3213" s="23">
        <f t="shared" si="2387"/>
        <v>158660.69572915195</v>
      </c>
      <c r="W3213" s="23">
        <f t="shared" si="2353"/>
        <v>0</v>
      </c>
      <c r="X3213" s="23">
        <f t="shared" si="2388"/>
        <v>41361233.400826029</v>
      </c>
      <c r="Y3213" s="23">
        <f t="shared" si="2370"/>
        <v>13825559.361691331</v>
      </c>
      <c r="Z3213" s="3">
        <f t="shared" si="2371"/>
        <v>0</v>
      </c>
      <c r="AA3213" s="23">
        <f t="shared" si="2372"/>
        <v>68249619.03277944</v>
      </c>
      <c r="AB3213" s="26">
        <f t="shared" si="2389"/>
        <v>70086276.274228543</v>
      </c>
      <c r="AC3213" s="23">
        <f t="shared" si="2390"/>
        <v>74889487.274228647</v>
      </c>
      <c r="AD3213" s="23">
        <f t="shared" ref="AD3213:AD3276" si="2396">AD3212</f>
        <v>4803211</v>
      </c>
      <c r="AE3213" s="24">
        <f t="shared" si="2357"/>
        <v>70086276.274228647</v>
      </c>
      <c r="AF3213" s="3">
        <f t="shared" si="2391"/>
        <v>1E-4</v>
      </c>
      <c r="AG3213" s="2">
        <f t="shared" si="2373"/>
        <v>0</v>
      </c>
      <c r="AH3213" s="2">
        <f t="shared" si="2374"/>
        <v>200.37867169078444</v>
      </c>
      <c r="AI3213" s="23">
        <f t="shared" ref="AI3213:AI3276" si="2397">AA3213/(AJ3213/1000000)</f>
        <v>10972744414.247458</v>
      </c>
      <c r="AJ3213" s="23">
        <f t="shared" si="2375"/>
        <v>6219.922423797766</v>
      </c>
      <c r="AK3213" s="23">
        <f t="shared" si="2376"/>
        <v>63911.716666456428</v>
      </c>
      <c r="AL3213" s="23">
        <f t="shared" si="2354"/>
        <v>0</v>
      </c>
      <c r="AM3213" s="23">
        <f t="shared" si="2355"/>
        <v>0</v>
      </c>
      <c r="AN3213" s="16">
        <f t="shared" si="2392"/>
        <v>0</v>
      </c>
      <c r="AO3213" s="23">
        <f t="shared" si="2393"/>
        <v>0</v>
      </c>
      <c r="AP3213" s="22">
        <f t="shared" si="2394"/>
        <v>0</v>
      </c>
      <c r="AQ3213" s="30">
        <f t="shared" si="2377"/>
        <v>24274706372.377613</v>
      </c>
      <c r="AR3213" s="28">
        <f t="shared" si="2378"/>
        <v>11950242825.590324</v>
      </c>
      <c r="AS3213" s="25">
        <f t="shared" si="2379"/>
        <v>200337590.02425668</v>
      </c>
      <c r="AT3213" s="32">
        <f t="shared" si="2380"/>
        <v>0</v>
      </c>
      <c r="AU3213" s="23">
        <f t="shared" si="2381"/>
        <v>0</v>
      </c>
      <c r="AV3213" s="22">
        <f t="shared" si="2382"/>
        <v>3528225040.4609761</v>
      </c>
      <c r="AW3213" s="31">
        <f t="shared" si="2395"/>
        <v>16143773821.385994</v>
      </c>
      <c r="AX3213"/>
      <c r="AY3213"/>
      <c r="AZ3213"/>
      <c r="BA3213"/>
    </row>
    <row r="3214" spans="1:53" s="21" customFormat="1" x14ac:dyDescent="0.25">
      <c r="A3214">
        <f t="shared" si="2356"/>
        <v>880</v>
      </c>
      <c r="B3214" t="s">
        <v>9</v>
      </c>
      <c r="C3214" s="27">
        <f t="shared" si="2360"/>
        <v>0</v>
      </c>
      <c r="D3214" s="27">
        <f t="shared" si="2383"/>
        <v>0</v>
      </c>
      <c r="E3214" s="27" t="b">
        <f t="shared" si="2359"/>
        <v>1</v>
      </c>
      <c r="F3214" s="29">
        <f t="shared" si="2361"/>
        <v>0</v>
      </c>
      <c r="G3214" s="27">
        <f t="shared" si="2384"/>
        <v>0</v>
      </c>
      <c r="H3214" s="22">
        <f t="shared" si="2362"/>
        <v>35109487358.958191</v>
      </c>
      <c r="I3214" s="23">
        <f t="shared" si="2363"/>
        <v>132580106.5049091</v>
      </c>
      <c r="J3214" s="23">
        <f t="shared" si="2364"/>
        <v>1086</v>
      </c>
      <c r="K3214" s="19">
        <f t="shared" si="2385"/>
        <v>225.0831931027827</v>
      </c>
      <c r="L3214" s="16">
        <f t="shared" si="2365"/>
        <v>242.17530171396444</v>
      </c>
      <c r="M3214" s="23">
        <f>M3213-IF($B3214="B",(Percent_Rent_In_Elsies*2.49%/12 * H3213)/K3213,0)+IF($B3214="D",N3214,0)+IF(B3214="D",AK3213)+IF(B3214="C",F3213*90%)-(Y3214-Y3213)-IF($B3214="A",Q3213/K3213) + IF($B3214="A",Q3213/K3213)</f>
        <v>-55351986.062795356</v>
      </c>
      <c r="N3214" s="23">
        <f t="shared" si="2366"/>
        <v>0</v>
      </c>
      <c r="O3214" s="22">
        <f t="shared" si="2367"/>
        <v>24950701.001519859</v>
      </c>
      <c r="P3214" s="22">
        <f t="shared" si="2351"/>
        <v>0</v>
      </c>
      <c r="Q3214" s="22">
        <f t="shared" si="2352"/>
        <v>0</v>
      </c>
      <c r="R3214" s="22">
        <f t="shared" si="2368"/>
        <v>429256509.29581147</v>
      </c>
      <c r="S3214" s="16">
        <f t="shared" si="2358"/>
        <v>0</v>
      </c>
      <c r="T3214" s="15">
        <f t="shared" si="2369"/>
        <v>10761155.013106719</v>
      </c>
      <c r="U3214" s="23">
        <f t="shared" si="2386"/>
        <v>1907101.5626644066</v>
      </c>
      <c r="V3214" s="23">
        <f t="shared" si="2387"/>
        <v>0</v>
      </c>
      <c r="W3214" s="23">
        <f t="shared" si="2353"/>
        <v>158660.69572915195</v>
      </c>
      <c r="X3214" s="23">
        <f t="shared" si="2388"/>
        <v>41361233.400826029</v>
      </c>
      <c r="Y3214" s="23">
        <f t="shared" si="2370"/>
        <v>13825559.361691331</v>
      </c>
      <c r="Z3214" s="3">
        <f t="shared" si="2371"/>
        <v>0</v>
      </c>
      <c r="AA3214" s="23">
        <f t="shared" si="2372"/>
        <v>68185707.31611298</v>
      </c>
      <c r="AB3214" s="26">
        <f t="shared" si="2389"/>
        <v>70086276.274228543</v>
      </c>
      <c r="AC3214" s="23">
        <f t="shared" si="2390"/>
        <v>74889487.274228647</v>
      </c>
      <c r="AD3214" s="23">
        <f t="shared" si="2396"/>
        <v>4803211</v>
      </c>
      <c r="AE3214" s="24">
        <f t="shared" si="2357"/>
        <v>70086276.274228647</v>
      </c>
      <c r="AF3214" s="3">
        <f t="shared" si="2391"/>
        <v>0</v>
      </c>
      <c r="AG3214" s="2">
        <f t="shared" si="2373"/>
        <v>0</v>
      </c>
      <c r="AH3214" s="2">
        <f t="shared" si="2374"/>
        <v>200.37867169078444</v>
      </c>
      <c r="AI3214" s="23">
        <f t="shared" si="2397"/>
        <v>10962469090.48748</v>
      </c>
      <c r="AJ3214" s="23">
        <f t="shared" si="2375"/>
        <v>6219.922423797766</v>
      </c>
      <c r="AK3214" s="23">
        <f t="shared" si="2376"/>
        <v>0</v>
      </c>
      <c r="AL3214" s="23">
        <f t="shared" si="2354"/>
        <v>0</v>
      </c>
      <c r="AM3214" s="23">
        <f t="shared" si="2355"/>
        <v>0</v>
      </c>
      <c r="AN3214" s="16">
        <f t="shared" si="2392"/>
        <v>0</v>
      </c>
      <c r="AO3214" s="23">
        <f t="shared" si="2393"/>
        <v>0</v>
      </c>
      <c r="AP3214" s="22">
        <f t="shared" si="2394"/>
        <v>0</v>
      </c>
      <c r="AQ3214" s="30">
        <f t="shared" si="2377"/>
        <v>24274706372.377613</v>
      </c>
      <c r="AR3214" s="28">
        <f t="shared" si="2378"/>
        <v>11950242825.590324</v>
      </c>
      <c r="AS3214" s="25">
        <f t="shared" si="2379"/>
        <v>200337590.02425668</v>
      </c>
      <c r="AT3214" s="32">
        <f t="shared" si="2380"/>
        <v>0</v>
      </c>
      <c r="AU3214" s="23">
        <f t="shared" si="2381"/>
        <v>0</v>
      </c>
      <c r="AV3214" s="22">
        <f t="shared" si="2382"/>
        <v>3528225040.4609761</v>
      </c>
      <c r="AW3214" s="31">
        <f t="shared" si="2395"/>
        <v>16143773821.385994</v>
      </c>
      <c r="AX3214"/>
      <c r="AY3214"/>
      <c r="AZ3214"/>
      <c r="BA3214"/>
    </row>
    <row r="3215" spans="1:53" x14ac:dyDescent="0.25">
      <c r="A3215" s="21">
        <f t="shared" si="2356"/>
        <v>880</v>
      </c>
      <c r="B3215" s="21" t="s">
        <v>28</v>
      </c>
      <c r="C3215" s="27">
        <f t="shared" si="2360"/>
        <v>0</v>
      </c>
      <c r="D3215" s="27">
        <f t="shared" si="2383"/>
        <v>0</v>
      </c>
      <c r="E3215" s="27" t="b">
        <f t="shared" si="2359"/>
        <v>1</v>
      </c>
      <c r="F3215" s="29">
        <f t="shared" si="2361"/>
        <v>0</v>
      </c>
      <c r="G3215" s="27">
        <f t="shared" si="2384"/>
        <v>0</v>
      </c>
      <c r="H3215" s="22">
        <f t="shared" si="2362"/>
        <v>35109487358.958191</v>
      </c>
      <c r="I3215" s="23">
        <f t="shared" si="2363"/>
        <v>132580106.5049091</v>
      </c>
      <c r="J3215" s="23">
        <f t="shared" si="2364"/>
        <v>1086</v>
      </c>
      <c r="K3215" s="19">
        <f t="shared" si="2385"/>
        <v>225.0831931027827</v>
      </c>
      <c r="L3215" s="16">
        <f t="shared" si="2365"/>
        <v>242.17530171396444</v>
      </c>
      <c r="M3215" s="23">
        <f>M3214-IF($B3215="B",(Percent_Rent_In_Elsies*2.49%/12 * H3214)/K3214,0)+IF($B3215="D",N3215,0)+IF(B3215="D",AK3214)+IF(B3215="C",F3214*90%)-(Y3215-Y3214)-IF($B3215="A",Q3214/K3214) + IF($B3215="A",Q3214/K3214)</f>
        <v>-55351986.062795356</v>
      </c>
      <c r="N3215" s="23">
        <f t="shared" si="2366"/>
        <v>0</v>
      </c>
      <c r="O3215" s="22">
        <f t="shared" si="2367"/>
        <v>0</v>
      </c>
      <c r="P3215" s="22">
        <f t="shared" ref="P3215:P3278" si="2398">IF(AG3215 &gt; Retail_Freeze_Above, O3214,0)</f>
        <v>24950701.001519859</v>
      </c>
      <c r="Q3215" s="22">
        <f t="shared" ref="Q3215:Q3278" si="2399">IF(AG3215&lt;=Retail_Freeze_Above,O3214,0)</f>
        <v>0</v>
      </c>
      <c r="R3215" s="22">
        <f t="shared" si="2368"/>
        <v>429256509.29581147</v>
      </c>
      <c r="S3215" s="16">
        <f t="shared" si="2358"/>
        <v>0</v>
      </c>
      <c r="T3215" s="15">
        <f t="shared" si="2369"/>
        <v>0</v>
      </c>
      <c r="U3215" s="23">
        <f t="shared" si="2386"/>
        <v>1907101.5626644066</v>
      </c>
      <c r="V3215" s="23">
        <f t="shared" si="2387"/>
        <v>0</v>
      </c>
      <c r="W3215" s="23">
        <f t="shared" ref="W3215:W3278" si="2400">IF($B3215="E",0,W3214+IF(B3215="D",V3214,0)+IF($B3215="A",G3215))-IF($B3215="D",N3215)+IF($B3215="A",Q3214/K3214)</f>
        <v>0</v>
      </c>
      <c r="X3215" s="23">
        <f t="shared" si="2388"/>
        <v>41361233.400826029</v>
      </c>
      <c r="Y3215" s="23">
        <f t="shared" si="2370"/>
        <v>13825559.361691331</v>
      </c>
      <c r="Z3215" s="3">
        <f t="shared" si="2371"/>
        <v>7933.0347864575997</v>
      </c>
      <c r="AA3215" s="23">
        <f t="shared" si="2372"/>
        <v>68304702.837909847</v>
      </c>
      <c r="AB3215" s="26">
        <f t="shared" si="2389"/>
        <v>70086276.274228528</v>
      </c>
      <c r="AC3215" s="23">
        <f t="shared" si="2390"/>
        <v>74889487.274228647</v>
      </c>
      <c r="AD3215" s="23">
        <f t="shared" si="2396"/>
        <v>4803211</v>
      </c>
      <c r="AE3215" s="24">
        <f t="shared" si="2357"/>
        <v>70086276.274228647</v>
      </c>
      <c r="AF3215" s="3">
        <f t="shared" si="2391"/>
        <v>0</v>
      </c>
      <c r="AG3215" s="2">
        <f t="shared" si="2373"/>
        <v>951964174.37491202</v>
      </c>
      <c r="AH3215" s="2">
        <f t="shared" si="2374"/>
        <v>200.37867169078444</v>
      </c>
      <c r="AI3215" s="23">
        <f t="shared" si="2397"/>
        <v>10981600441.923887</v>
      </c>
      <c r="AJ3215" s="23">
        <f t="shared" si="2375"/>
        <v>6219.922423797766</v>
      </c>
      <c r="AK3215" s="23">
        <f t="shared" si="2376"/>
        <v>0</v>
      </c>
      <c r="AL3215" s="23">
        <f t="shared" si="2354"/>
        <v>0</v>
      </c>
      <c r="AM3215" s="23">
        <f t="shared" si="2355"/>
        <v>0</v>
      </c>
      <c r="AN3215" s="16">
        <f t="shared" si="2392"/>
        <v>0</v>
      </c>
      <c r="AO3215" s="23">
        <f t="shared" si="2393"/>
        <v>0</v>
      </c>
      <c r="AP3215" s="22">
        <f t="shared" si="2394"/>
        <v>0</v>
      </c>
      <c r="AQ3215" s="30">
        <f t="shared" si="2377"/>
        <v>24274706372.377613</v>
      </c>
      <c r="AR3215" s="28">
        <f t="shared" si="2378"/>
        <v>11950242825.590324</v>
      </c>
      <c r="AS3215" s="25">
        <f t="shared" si="2379"/>
        <v>200337590.02425668</v>
      </c>
      <c r="AT3215" s="32">
        <f t="shared" si="2380"/>
        <v>15866.069572915199</v>
      </c>
      <c r="AU3215" s="23">
        <f t="shared" si="2381"/>
        <v>15866.069572915199</v>
      </c>
      <c r="AV3215" s="22">
        <f t="shared" si="2382"/>
        <v>3538986195.4740829</v>
      </c>
      <c r="AW3215" s="31">
        <f t="shared" si="2395"/>
        <v>16143773821.385994</v>
      </c>
    </row>
    <row r="3216" spans="1:53" x14ac:dyDescent="0.25">
      <c r="A3216">
        <f t="shared" si="2356"/>
        <v>881</v>
      </c>
      <c r="B3216" t="s">
        <v>6</v>
      </c>
      <c r="C3216" s="27">
        <f t="shared" si="2360"/>
        <v>0</v>
      </c>
      <c r="D3216" s="27">
        <f t="shared" si="2383"/>
        <v>0</v>
      </c>
      <c r="E3216" s="27" t="b">
        <f t="shared" si="2359"/>
        <v>1</v>
      </c>
      <c r="F3216" s="29">
        <f t="shared" si="2361"/>
        <v>0</v>
      </c>
      <c r="G3216" s="27">
        <f t="shared" si="2384"/>
        <v>0</v>
      </c>
      <c r="H3216" s="22">
        <f t="shared" si="2362"/>
        <v>35168003171.223122</v>
      </c>
      <c r="I3216" s="23">
        <f t="shared" si="2363"/>
        <v>132580106.5049091</v>
      </c>
      <c r="J3216" s="23">
        <f t="shared" si="2364"/>
        <v>1086</v>
      </c>
      <c r="K3216" s="19">
        <f t="shared" si="2385"/>
        <v>225.0831931027827</v>
      </c>
      <c r="L3216" s="16">
        <f t="shared" si="2365"/>
        <v>242.57892721682106</v>
      </c>
      <c r="M3216" s="23">
        <f>M3215-IF($B3216="B",(Percent_Rent_In_Elsies*2.49%/12 * H3215)/K3215,0)+IF($B3216="D",N3216,0)+IF(B3216="D",AK3215)+IF(B3216="C",F3215*90%)-(Y3216-Y3215)-IF($B3216="A",Q3215/K3215) + IF($B3216="A",Q3215/K3215)</f>
        <v>-55351986.062795356</v>
      </c>
      <c r="N3216" s="23">
        <f t="shared" si="2366"/>
        <v>0</v>
      </c>
      <c r="O3216" s="22">
        <f t="shared" si="2367"/>
        <v>0</v>
      </c>
      <c r="P3216" s="22">
        <f t="shared" si="2398"/>
        <v>0</v>
      </c>
      <c r="Q3216" s="22">
        <f t="shared" si="2399"/>
        <v>0</v>
      </c>
      <c r="R3216" s="22">
        <f t="shared" si="2368"/>
        <v>429256509.29581147</v>
      </c>
      <c r="S3216" s="16">
        <f t="shared" si="2358"/>
        <v>0</v>
      </c>
      <c r="T3216" s="15">
        <f t="shared" si="2369"/>
        <v>0</v>
      </c>
      <c r="U3216" s="23">
        <f t="shared" si="2386"/>
        <v>1907101.5626644066</v>
      </c>
      <c r="V3216" s="23">
        <f t="shared" si="2387"/>
        <v>0</v>
      </c>
      <c r="W3216" s="23">
        <f t="shared" si="2400"/>
        <v>0</v>
      </c>
      <c r="X3216" s="23">
        <f t="shared" si="2388"/>
        <v>41400898.574758321</v>
      </c>
      <c r="Y3216" s="23">
        <f t="shared" si="2370"/>
        <v>13825559.361691331</v>
      </c>
      <c r="Z3216" s="3">
        <f t="shared" si="2371"/>
        <v>0</v>
      </c>
      <c r="AA3216" s="23">
        <f t="shared" si="2372"/>
        <v>68304702.837909847</v>
      </c>
      <c r="AB3216" s="26">
        <f t="shared" si="2389"/>
        <v>70086276.274228558</v>
      </c>
      <c r="AC3216" s="23">
        <f t="shared" si="2390"/>
        <v>74889487.274228647</v>
      </c>
      <c r="AD3216" s="23">
        <f t="shared" si="2396"/>
        <v>4803211</v>
      </c>
      <c r="AE3216" s="24">
        <f t="shared" si="2357"/>
        <v>70086276.274228647</v>
      </c>
      <c r="AF3216" s="3">
        <f t="shared" si="2391"/>
        <v>0</v>
      </c>
      <c r="AG3216" s="2">
        <f t="shared" si="2373"/>
        <v>0</v>
      </c>
      <c r="AH3216" s="2">
        <f t="shared" si="2374"/>
        <v>200.71263614360242</v>
      </c>
      <c r="AI3216" s="23">
        <f t="shared" si="2397"/>
        <v>10981600441.923887</v>
      </c>
      <c r="AJ3216" s="23">
        <f t="shared" si="2375"/>
        <v>6219.922423797766</v>
      </c>
      <c r="AK3216" s="23">
        <f t="shared" si="2376"/>
        <v>0</v>
      </c>
      <c r="AL3216" s="23">
        <f t="shared" ref="AL3216:AL3279" si="2401">IF($B3216="B",AI3216-AI3211,0)</f>
        <v>0</v>
      </c>
      <c r="AM3216" s="23">
        <f t="shared" si="2355"/>
        <v>0</v>
      </c>
      <c r="AN3216" s="16">
        <f t="shared" si="2392"/>
        <v>0</v>
      </c>
      <c r="AO3216" s="23">
        <f t="shared" si="2393"/>
        <v>0</v>
      </c>
      <c r="AP3216" s="22">
        <f t="shared" si="2394"/>
        <v>0</v>
      </c>
      <c r="AQ3216" s="30">
        <f t="shared" si="2377"/>
        <v>24274706372.377613</v>
      </c>
      <c r="AR3216" s="28">
        <f t="shared" si="2378"/>
        <v>11950242825.590324</v>
      </c>
      <c r="AS3216" s="25">
        <f t="shared" si="2379"/>
        <v>200337590.02425668</v>
      </c>
      <c r="AT3216" s="32">
        <f t="shared" si="2380"/>
        <v>0</v>
      </c>
      <c r="AU3216" s="23">
        <f t="shared" si="2381"/>
        <v>0</v>
      </c>
      <c r="AV3216" s="22">
        <f t="shared" si="2382"/>
        <v>3538986195.4740829</v>
      </c>
      <c r="AW3216" s="31">
        <f t="shared" si="2395"/>
        <v>16118823120.384474</v>
      </c>
    </row>
    <row r="3217" spans="1:53" x14ac:dyDescent="0.25">
      <c r="A3217">
        <f t="shared" si="2356"/>
        <v>881</v>
      </c>
      <c r="B3217" t="s">
        <v>7</v>
      </c>
      <c r="C3217" s="27">
        <f t="shared" si="2360"/>
        <v>0</v>
      </c>
      <c r="D3217" s="27">
        <f t="shared" si="2383"/>
        <v>0</v>
      </c>
      <c r="E3217" s="27" t="b">
        <f t="shared" si="2359"/>
        <v>1</v>
      </c>
      <c r="F3217" s="29">
        <f t="shared" si="2361"/>
        <v>0</v>
      </c>
      <c r="G3217" s="27">
        <f t="shared" si="2384"/>
        <v>0</v>
      </c>
      <c r="H3217" s="22">
        <f t="shared" si="2362"/>
        <v>35168003171.223122</v>
      </c>
      <c r="I3217" s="23">
        <f t="shared" si="2363"/>
        <v>132580106.5049091</v>
      </c>
      <c r="J3217" s="23">
        <f t="shared" si="2364"/>
        <v>1086</v>
      </c>
      <c r="K3217" s="19">
        <f t="shared" si="2385"/>
        <v>225.0831931027827</v>
      </c>
      <c r="L3217" s="16">
        <f t="shared" si="2365"/>
        <v>242.57892721682103</v>
      </c>
      <c r="M3217" s="23">
        <f>M3216-IF($B3217="B",(Percent_Rent_In_Elsies*2.49%/12 * H3216)/K3216,0)+IF($B3217="D",N3217,0)+IF(B3217="D",AK3216)+IF(B3217="C",F3216*90%)-(Y3217-Y3216)-IF($B3217="A",Q3216/K3216) + IF($B3217="A",Q3216/K3216)</f>
        <v>-55514089.695621833</v>
      </c>
      <c r="N3217" s="23">
        <f t="shared" si="2366"/>
        <v>0</v>
      </c>
      <c r="O3217" s="22">
        <f t="shared" si="2367"/>
        <v>0</v>
      </c>
      <c r="P3217" s="22">
        <f t="shared" si="2398"/>
        <v>0</v>
      </c>
      <c r="Q3217" s="22">
        <f t="shared" si="2399"/>
        <v>0</v>
      </c>
      <c r="R3217" s="22">
        <f t="shared" si="2368"/>
        <v>393485133.52116054</v>
      </c>
      <c r="S3217" s="16">
        <f t="shared" si="2358"/>
        <v>35771375.774650954</v>
      </c>
      <c r="T3217" s="15">
        <f t="shared" si="2369"/>
        <v>0</v>
      </c>
      <c r="U3217" s="23">
        <f t="shared" si="2386"/>
        <v>1748176.4324423727</v>
      </c>
      <c r="V3217" s="23">
        <f t="shared" si="2387"/>
        <v>158925.13022203388</v>
      </c>
      <c r="W3217" s="23">
        <f t="shared" si="2400"/>
        <v>0</v>
      </c>
      <c r="X3217" s="23">
        <f t="shared" si="2388"/>
        <v>41400898.574758321</v>
      </c>
      <c r="Y3217" s="23">
        <f t="shared" si="2370"/>
        <v>13825559.361691331</v>
      </c>
      <c r="Z3217" s="3">
        <f t="shared" si="2371"/>
        <v>0</v>
      </c>
      <c r="AA3217" s="23">
        <f t="shared" si="2372"/>
        <v>68304702.837909847</v>
      </c>
      <c r="AB3217" s="26">
        <f t="shared" si="2389"/>
        <v>70086276.274228558</v>
      </c>
      <c r="AC3217" s="23">
        <f t="shared" si="2390"/>
        <v>74889487.274228647</v>
      </c>
      <c r="AD3217" s="23">
        <f t="shared" si="2396"/>
        <v>4803211</v>
      </c>
      <c r="AE3217" s="24">
        <f t="shared" si="2357"/>
        <v>70086276.274228647</v>
      </c>
      <c r="AF3217" s="3">
        <f t="shared" si="2391"/>
        <v>0</v>
      </c>
      <c r="AG3217" s="2">
        <f t="shared" si="2373"/>
        <v>0</v>
      </c>
      <c r="AH3217" s="2">
        <f t="shared" si="2374"/>
        <v>200.71263614360242</v>
      </c>
      <c r="AI3217" s="23">
        <f t="shared" si="2397"/>
        <v>10981600441.923887</v>
      </c>
      <c r="AJ3217" s="23">
        <f t="shared" si="2375"/>
        <v>6219.922423797766</v>
      </c>
      <c r="AK3217" s="23">
        <f t="shared" si="2376"/>
        <v>0</v>
      </c>
      <c r="AL3217" s="23">
        <f t="shared" si="2401"/>
        <v>8856027.6764297485</v>
      </c>
      <c r="AM3217" s="23">
        <f t="shared" ref="AM3217:AM3280" si="2402">IF($B3217="B",50%*AL3217*30%*AJ3217,0)</f>
        <v>8262570769.5598526</v>
      </c>
      <c r="AN3217" s="16">
        <f t="shared" si="2392"/>
        <v>0</v>
      </c>
      <c r="AO3217" s="23">
        <f t="shared" si="2393"/>
        <v>162103.6328264747</v>
      </c>
      <c r="AP3217" s="22">
        <f t="shared" si="2394"/>
        <v>36486803.290143989</v>
      </c>
      <c r="AQ3217" s="30">
        <f t="shared" si="2377"/>
        <v>24347369841.129936</v>
      </c>
      <c r="AR3217" s="28">
        <f t="shared" si="2378"/>
        <v>11986419491.052502</v>
      </c>
      <c r="AS3217" s="25">
        <f t="shared" si="2379"/>
        <v>200337590.02425668</v>
      </c>
      <c r="AT3217" s="32">
        <f t="shared" si="2380"/>
        <v>0</v>
      </c>
      <c r="AU3217" s="23">
        <f t="shared" si="2381"/>
        <v>0</v>
      </c>
      <c r="AV3217" s="22">
        <f t="shared" si="2382"/>
        <v>3538986195.4740829</v>
      </c>
      <c r="AW3217" s="31">
        <f t="shared" si="2395"/>
        <v>16191486589.136795</v>
      </c>
    </row>
    <row r="3218" spans="1:53" x14ac:dyDescent="0.25">
      <c r="A3218">
        <f t="shared" si="2356"/>
        <v>881</v>
      </c>
      <c r="B3218" t="s">
        <v>8</v>
      </c>
      <c r="C3218" s="27">
        <f t="shared" si="2360"/>
        <v>0</v>
      </c>
      <c r="D3218" s="27">
        <f t="shared" si="2383"/>
        <v>0</v>
      </c>
      <c r="E3218" s="27" t="b">
        <f t="shared" si="2359"/>
        <v>1</v>
      </c>
      <c r="F3218" s="29">
        <f t="shared" si="2361"/>
        <v>0</v>
      </c>
      <c r="G3218" s="27">
        <f t="shared" si="2384"/>
        <v>0</v>
      </c>
      <c r="H3218" s="22">
        <f t="shared" si="2362"/>
        <v>35168003171.223122</v>
      </c>
      <c r="I3218" s="23">
        <f t="shared" si="2363"/>
        <v>132580106.5049091</v>
      </c>
      <c r="J3218" s="23">
        <f t="shared" si="2364"/>
        <v>1086</v>
      </c>
      <c r="K3218" s="19">
        <f t="shared" si="2385"/>
        <v>225.0831931027827</v>
      </c>
      <c r="L3218" s="16">
        <f t="shared" si="2365"/>
        <v>242.57892721682103</v>
      </c>
      <c r="M3218" s="23">
        <f>M3217-IF($B3218="B",(Percent_Rent_In_Elsies*2.49%/12 * H3217)/K3217,0)+IF($B3218="D",N3218,0)+IF(B3218="D",AK3217)+IF(B3218="C",F3217*90%)-(Y3218-Y3217)-IF($B3218="A",Q3217/K3217) + IF($B3218="A",Q3217/K3217)</f>
        <v>-55514089.695621833</v>
      </c>
      <c r="N3218" s="23">
        <f t="shared" si="2366"/>
        <v>0</v>
      </c>
      <c r="O3218" s="22">
        <f t="shared" si="2367"/>
        <v>0</v>
      </c>
      <c r="P3218" s="22">
        <f t="shared" si="2398"/>
        <v>0</v>
      </c>
      <c r="Q3218" s="22">
        <f t="shared" si="2399"/>
        <v>0</v>
      </c>
      <c r="R3218" s="22">
        <f t="shared" si="2368"/>
        <v>429971936.81130451</v>
      </c>
      <c r="S3218" s="16">
        <f t="shared" si="2358"/>
        <v>35771375.774650954</v>
      </c>
      <c r="T3218" s="15">
        <f t="shared" si="2369"/>
        <v>0</v>
      </c>
      <c r="U3218" s="23">
        <f t="shared" si="2386"/>
        <v>1910280.0652688474</v>
      </c>
      <c r="V3218" s="23">
        <f t="shared" si="2387"/>
        <v>158925.13022203388</v>
      </c>
      <c r="W3218" s="23">
        <f t="shared" si="2400"/>
        <v>0</v>
      </c>
      <c r="X3218" s="23">
        <f t="shared" si="2388"/>
        <v>41400898.574758321</v>
      </c>
      <c r="Y3218" s="23">
        <f t="shared" si="2370"/>
        <v>13825559.361691331</v>
      </c>
      <c r="Z3218" s="3">
        <f t="shared" si="2371"/>
        <v>0</v>
      </c>
      <c r="AA3218" s="23">
        <f t="shared" si="2372"/>
        <v>68304702.837909847</v>
      </c>
      <c r="AB3218" s="26">
        <f t="shared" si="2389"/>
        <v>70086276.274228558</v>
      </c>
      <c r="AC3218" s="23">
        <f t="shared" si="2390"/>
        <v>74889487.274228647</v>
      </c>
      <c r="AD3218" s="23">
        <f t="shared" si="2396"/>
        <v>4803211</v>
      </c>
      <c r="AE3218" s="24">
        <f t="shared" si="2357"/>
        <v>70086276.274228647</v>
      </c>
      <c r="AF3218" s="3">
        <f t="shared" si="2391"/>
        <v>1E-4</v>
      </c>
      <c r="AG3218" s="2">
        <f t="shared" si="2373"/>
        <v>0</v>
      </c>
      <c r="AH3218" s="2">
        <f t="shared" si="2374"/>
        <v>200.71263614360242</v>
      </c>
      <c r="AI3218" s="23">
        <f t="shared" si="2397"/>
        <v>10981600441.923887</v>
      </c>
      <c r="AJ3218" s="23">
        <f t="shared" si="2375"/>
        <v>6219.922423797766</v>
      </c>
      <c r="AK3218" s="23">
        <f t="shared" si="2376"/>
        <v>63945.257944801953</v>
      </c>
      <c r="AL3218" s="23">
        <f t="shared" si="2401"/>
        <v>0</v>
      </c>
      <c r="AM3218" s="23">
        <f t="shared" si="2402"/>
        <v>0</v>
      </c>
      <c r="AN3218" s="16">
        <f t="shared" si="2392"/>
        <v>0</v>
      </c>
      <c r="AO3218" s="23">
        <f t="shared" si="2393"/>
        <v>0</v>
      </c>
      <c r="AP3218" s="22">
        <f t="shared" si="2394"/>
        <v>0</v>
      </c>
      <c r="AQ3218" s="30">
        <f t="shared" si="2377"/>
        <v>24347369841.129936</v>
      </c>
      <c r="AR3218" s="28">
        <f t="shared" si="2378"/>
        <v>11986419491.052502</v>
      </c>
      <c r="AS3218" s="25">
        <f t="shared" si="2379"/>
        <v>200337590.02425668</v>
      </c>
      <c r="AT3218" s="32">
        <f t="shared" si="2380"/>
        <v>0</v>
      </c>
      <c r="AU3218" s="23">
        <f t="shared" si="2381"/>
        <v>0</v>
      </c>
      <c r="AV3218" s="22">
        <f t="shared" si="2382"/>
        <v>3538986195.4740829</v>
      </c>
      <c r="AW3218" s="31">
        <f t="shared" si="2395"/>
        <v>16191486589.136795</v>
      </c>
    </row>
    <row r="3219" spans="1:53" x14ac:dyDescent="0.25">
      <c r="A3219" s="21">
        <f t="shared" si="2356"/>
        <v>881</v>
      </c>
      <c r="B3219" s="21" t="s">
        <v>9</v>
      </c>
      <c r="C3219" s="27">
        <f t="shared" si="2360"/>
        <v>0</v>
      </c>
      <c r="D3219" s="27">
        <f t="shared" si="2383"/>
        <v>0</v>
      </c>
      <c r="E3219" s="27" t="b">
        <f t="shared" si="2359"/>
        <v>1</v>
      </c>
      <c r="F3219" s="29">
        <f t="shared" si="2361"/>
        <v>0</v>
      </c>
      <c r="G3219" s="27">
        <f t="shared" si="2384"/>
        <v>0</v>
      </c>
      <c r="H3219" s="22">
        <f t="shared" si="2362"/>
        <v>35168003171.223122</v>
      </c>
      <c r="I3219" s="23">
        <f t="shared" si="2363"/>
        <v>132580106.5049091</v>
      </c>
      <c r="J3219" s="23">
        <f t="shared" si="2364"/>
        <v>1086</v>
      </c>
      <c r="K3219" s="19">
        <f t="shared" si="2385"/>
        <v>225.0831931027827</v>
      </c>
      <c r="L3219" s="16">
        <f t="shared" si="2365"/>
        <v>242.57892721682103</v>
      </c>
      <c r="M3219" s="23">
        <f>M3218-IF($B3219="B",(Percent_Rent_In_Elsies*2.49%/12 * H3218)/K3218,0)+IF($B3219="D",N3219,0)+IF(B3219="D",AK3218)+IF(B3219="C",F3218*90%)-(Y3219-Y3218)-IF($B3219="A",Q3218/K3218) + IF($B3219="A",Q3218/K3218)</f>
        <v>-55450144.437677033</v>
      </c>
      <c r="N3219" s="23">
        <f t="shared" si="2366"/>
        <v>0</v>
      </c>
      <c r="O3219" s="22">
        <f t="shared" si="2367"/>
        <v>24992285.503189057</v>
      </c>
      <c r="P3219" s="22">
        <f t="shared" si="2398"/>
        <v>0</v>
      </c>
      <c r="Q3219" s="22">
        <f t="shared" si="2399"/>
        <v>0</v>
      </c>
      <c r="R3219" s="22">
        <f t="shared" si="2368"/>
        <v>429971936.81130451</v>
      </c>
      <c r="S3219" s="16">
        <f t="shared" si="2358"/>
        <v>0</v>
      </c>
      <c r="T3219" s="15">
        <f t="shared" si="2369"/>
        <v>10779090.271461897</v>
      </c>
      <c r="U3219" s="23">
        <f t="shared" si="2386"/>
        <v>1910280.0652688474</v>
      </c>
      <c r="V3219" s="23">
        <f t="shared" si="2387"/>
        <v>0</v>
      </c>
      <c r="W3219" s="23">
        <f t="shared" si="2400"/>
        <v>158925.13022203388</v>
      </c>
      <c r="X3219" s="23">
        <f t="shared" si="2388"/>
        <v>41400898.574758321</v>
      </c>
      <c r="Y3219" s="23">
        <f t="shared" si="2370"/>
        <v>13825559.361691331</v>
      </c>
      <c r="Z3219" s="3">
        <f t="shared" si="2371"/>
        <v>0</v>
      </c>
      <c r="AA3219" s="23">
        <f t="shared" si="2372"/>
        <v>68240757.57996504</v>
      </c>
      <c r="AB3219" s="26">
        <f t="shared" si="2389"/>
        <v>70086276.274228543</v>
      </c>
      <c r="AC3219" s="23">
        <f t="shared" si="2390"/>
        <v>74889487.274228647</v>
      </c>
      <c r="AD3219" s="23">
        <f t="shared" si="2396"/>
        <v>4803211</v>
      </c>
      <c r="AE3219" s="24">
        <f t="shared" si="2357"/>
        <v>70086276.274228647</v>
      </c>
      <c r="AF3219" s="3">
        <f t="shared" si="2391"/>
        <v>0</v>
      </c>
      <c r="AG3219" s="2">
        <f t="shared" si="2373"/>
        <v>0</v>
      </c>
      <c r="AH3219" s="2">
        <f t="shared" si="2374"/>
        <v>200.71263614360242</v>
      </c>
      <c r="AI3219" s="23">
        <f t="shared" si="2397"/>
        <v>10971319725.608175</v>
      </c>
      <c r="AJ3219" s="23">
        <f t="shared" si="2375"/>
        <v>6219.922423797766</v>
      </c>
      <c r="AK3219" s="23">
        <f t="shared" si="2376"/>
        <v>0</v>
      </c>
      <c r="AL3219" s="23">
        <f t="shared" si="2401"/>
        <v>0</v>
      </c>
      <c r="AM3219" s="23">
        <f t="shared" si="2402"/>
        <v>0</v>
      </c>
      <c r="AN3219" s="16">
        <f t="shared" si="2392"/>
        <v>0</v>
      </c>
      <c r="AO3219" s="23">
        <f t="shared" si="2393"/>
        <v>0</v>
      </c>
      <c r="AP3219" s="22">
        <f t="shared" si="2394"/>
        <v>0</v>
      </c>
      <c r="AQ3219" s="30">
        <f t="shared" si="2377"/>
        <v>24347369841.129936</v>
      </c>
      <c r="AR3219" s="28">
        <f t="shared" si="2378"/>
        <v>11986419491.052502</v>
      </c>
      <c r="AS3219" s="25">
        <f t="shared" si="2379"/>
        <v>200337590.02425668</v>
      </c>
      <c r="AT3219" s="32">
        <f t="shared" si="2380"/>
        <v>0</v>
      </c>
      <c r="AU3219" s="23">
        <f t="shared" si="2381"/>
        <v>0</v>
      </c>
      <c r="AV3219" s="22">
        <f t="shared" si="2382"/>
        <v>3538986195.4740829</v>
      </c>
      <c r="AW3219" s="31">
        <f t="shared" si="2395"/>
        <v>16191486589.136795</v>
      </c>
      <c r="AX3219" s="21"/>
      <c r="AY3219" s="21"/>
      <c r="AZ3219" s="21"/>
      <c r="BA3219" s="21"/>
    </row>
    <row r="3220" spans="1:53" x14ac:dyDescent="0.25">
      <c r="A3220" s="21">
        <f t="shared" si="2356"/>
        <v>881</v>
      </c>
      <c r="B3220" s="21" t="s">
        <v>28</v>
      </c>
      <c r="C3220" s="27">
        <f t="shared" si="2360"/>
        <v>0</v>
      </c>
      <c r="D3220" s="27">
        <f t="shared" si="2383"/>
        <v>0</v>
      </c>
      <c r="E3220" s="27" t="b">
        <f t="shared" si="2359"/>
        <v>1</v>
      </c>
      <c r="F3220" s="29">
        <f t="shared" si="2361"/>
        <v>0</v>
      </c>
      <c r="G3220" s="27">
        <f t="shared" si="2384"/>
        <v>0</v>
      </c>
      <c r="H3220" s="22">
        <f t="shared" si="2362"/>
        <v>35168003171.223122</v>
      </c>
      <c r="I3220" s="23">
        <f t="shared" si="2363"/>
        <v>132580106.5049091</v>
      </c>
      <c r="J3220" s="23">
        <f t="shared" si="2364"/>
        <v>1086</v>
      </c>
      <c r="K3220" s="19">
        <f t="shared" si="2385"/>
        <v>225.0831931027827</v>
      </c>
      <c r="L3220" s="16">
        <f t="shared" si="2365"/>
        <v>242.57892721682103</v>
      </c>
      <c r="M3220" s="23">
        <f>M3219-IF($B3220="B",(Percent_Rent_In_Elsies*2.49%/12 * H3219)/K3219,0)+IF($B3220="D",N3220,0)+IF(B3220="D",AK3219)+IF(B3220="C",F3219*90%)-(Y3220-Y3219)-IF($B3220="A",Q3219/K3219) + IF($B3220="A",Q3219/K3219)</f>
        <v>-55450144.437677033</v>
      </c>
      <c r="N3220" s="23">
        <f t="shared" si="2366"/>
        <v>0</v>
      </c>
      <c r="O3220" s="22">
        <f t="shared" si="2367"/>
        <v>0</v>
      </c>
      <c r="P3220" s="22">
        <f t="shared" si="2398"/>
        <v>24992285.503189057</v>
      </c>
      <c r="Q3220" s="22">
        <f t="shared" si="2399"/>
        <v>0</v>
      </c>
      <c r="R3220" s="22">
        <f t="shared" si="2368"/>
        <v>429971936.81130451</v>
      </c>
      <c r="S3220" s="16">
        <f t="shared" si="2358"/>
        <v>0</v>
      </c>
      <c r="T3220" s="15">
        <f t="shared" si="2369"/>
        <v>0</v>
      </c>
      <c r="U3220" s="23">
        <f t="shared" si="2386"/>
        <v>1910280.0652688474</v>
      </c>
      <c r="V3220" s="23">
        <f t="shared" si="2387"/>
        <v>0</v>
      </c>
      <c r="W3220" s="23">
        <f t="shared" si="2400"/>
        <v>0</v>
      </c>
      <c r="X3220" s="23">
        <f t="shared" si="2388"/>
        <v>41400898.574758321</v>
      </c>
      <c r="Y3220" s="23">
        <f t="shared" si="2370"/>
        <v>13825559.361691331</v>
      </c>
      <c r="Z3220" s="3">
        <f t="shared" si="2371"/>
        <v>7946.2565111016947</v>
      </c>
      <c r="AA3220" s="23">
        <f t="shared" si="2372"/>
        <v>68359951.427631572</v>
      </c>
      <c r="AB3220" s="26">
        <f t="shared" si="2389"/>
        <v>70086276.274228543</v>
      </c>
      <c r="AC3220" s="23">
        <f t="shared" si="2390"/>
        <v>74889487.274228647</v>
      </c>
      <c r="AD3220" s="23">
        <f t="shared" si="2396"/>
        <v>4803211</v>
      </c>
      <c r="AE3220" s="24">
        <f t="shared" si="2357"/>
        <v>70086276.274228647</v>
      </c>
      <c r="AF3220" s="3">
        <f t="shared" si="2391"/>
        <v>0</v>
      </c>
      <c r="AG3220" s="2">
        <f t="shared" si="2373"/>
        <v>953550781.33220339</v>
      </c>
      <c r="AH3220" s="2">
        <f t="shared" si="2374"/>
        <v>200.71263614360242</v>
      </c>
      <c r="AI3220" s="23">
        <f t="shared" si="2397"/>
        <v>10990482962.63031</v>
      </c>
      <c r="AJ3220" s="23">
        <f t="shared" si="2375"/>
        <v>6219.922423797766</v>
      </c>
      <c r="AK3220" s="23">
        <f t="shared" si="2376"/>
        <v>0</v>
      </c>
      <c r="AL3220" s="23">
        <f t="shared" si="2401"/>
        <v>0</v>
      </c>
      <c r="AM3220" s="23">
        <f t="shared" si="2402"/>
        <v>0</v>
      </c>
      <c r="AN3220" s="16">
        <f t="shared" si="2392"/>
        <v>0</v>
      </c>
      <c r="AO3220" s="23">
        <f t="shared" si="2393"/>
        <v>0</v>
      </c>
      <c r="AP3220" s="22">
        <f t="shared" si="2394"/>
        <v>0</v>
      </c>
      <c r="AQ3220" s="30">
        <f t="shared" si="2377"/>
        <v>24347369841.129936</v>
      </c>
      <c r="AR3220" s="28">
        <f t="shared" si="2378"/>
        <v>11986419491.052502</v>
      </c>
      <c r="AS3220" s="25">
        <f t="shared" si="2379"/>
        <v>200337590.02425668</v>
      </c>
      <c r="AT3220" s="32">
        <f t="shared" si="2380"/>
        <v>15892.513022203389</v>
      </c>
      <c r="AU3220" s="23">
        <f t="shared" si="2381"/>
        <v>15892.513022203389</v>
      </c>
      <c r="AV3220" s="22">
        <f t="shared" si="2382"/>
        <v>3549765285.7455449</v>
      </c>
      <c r="AW3220" s="31">
        <f t="shared" si="2395"/>
        <v>16191486589.136795</v>
      </c>
      <c r="AX3220" s="21"/>
      <c r="AY3220" s="21"/>
      <c r="AZ3220" s="21"/>
      <c r="BA3220" s="21"/>
    </row>
    <row r="3221" spans="1:53" x14ac:dyDescent="0.25">
      <c r="A3221">
        <f t="shared" si="2356"/>
        <v>882</v>
      </c>
      <c r="B3221" t="s">
        <v>6</v>
      </c>
      <c r="C3221" s="27">
        <f t="shared" si="2360"/>
        <v>0</v>
      </c>
      <c r="D3221" s="27">
        <f t="shared" si="2383"/>
        <v>0</v>
      </c>
      <c r="E3221" s="27" t="b">
        <f t="shared" si="2359"/>
        <v>1</v>
      </c>
      <c r="F3221" s="29">
        <f t="shared" si="2361"/>
        <v>0</v>
      </c>
      <c r="G3221" s="27">
        <f t="shared" si="2384"/>
        <v>0</v>
      </c>
      <c r="H3221" s="22">
        <f t="shared" si="2362"/>
        <v>35226616509.841827</v>
      </c>
      <c r="I3221" s="23">
        <f t="shared" si="2363"/>
        <v>132580106.5049091</v>
      </c>
      <c r="J3221" s="23">
        <f t="shared" si="2364"/>
        <v>1086</v>
      </c>
      <c r="K3221" s="19">
        <f t="shared" si="2385"/>
        <v>225.0831931027827</v>
      </c>
      <c r="L3221" s="16">
        <f t="shared" si="2365"/>
        <v>242.98322542884907</v>
      </c>
      <c r="M3221" s="23">
        <f>M3220-IF($B3221="B",(Percent_Rent_In_Elsies*2.49%/12 * H3220)/K3220,0)+IF($B3221="D",N3221,0)+IF(B3221="D",AK3220)+IF(B3221="C",F3220*90%)-(Y3221-Y3220)-IF($B3221="A",Q3220/K3220) + IF($B3221="A",Q3220/K3220)</f>
        <v>-55450144.437677033</v>
      </c>
      <c r="N3221" s="23">
        <f t="shared" si="2366"/>
        <v>0</v>
      </c>
      <c r="O3221" s="22">
        <f t="shared" si="2367"/>
        <v>0</v>
      </c>
      <c r="P3221" s="22">
        <f t="shared" si="2398"/>
        <v>0</v>
      </c>
      <c r="Q3221" s="22">
        <f t="shared" si="2399"/>
        <v>0</v>
      </c>
      <c r="R3221" s="22">
        <f t="shared" si="2368"/>
        <v>429971936.81130451</v>
      </c>
      <c r="S3221" s="16">
        <f t="shared" si="2358"/>
        <v>0</v>
      </c>
      <c r="T3221" s="15">
        <f t="shared" si="2369"/>
        <v>0</v>
      </c>
      <c r="U3221" s="23">
        <f t="shared" si="2386"/>
        <v>1910280.0652688474</v>
      </c>
      <c r="V3221" s="23">
        <f t="shared" si="2387"/>
        <v>0</v>
      </c>
      <c r="W3221" s="23">
        <f t="shared" si="2400"/>
        <v>0</v>
      </c>
      <c r="X3221" s="23">
        <f t="shared" si="2388"/>
        <v>41440629.857313834</v>
      </c>
      <c r="Y3221" s="23">
        <f t="shared" si="2370"/>
        <v>13825559.361691331</v>
      </c>
      <c r="Z3221" s="3">
        <f t="shared" si="2371"/>
        <v>0</v>
      </c>
      <c r="AA3221" s="23">
        <f t="shared" si="2372"/>
        <v>68359951.427631572</v>
      </c>
      <c r="AB3221" s="26">
        <f t="shared" si="2389"/>
        <v>70086276.274228543</v>
      </c>
      <c r="AC3221" s="23">
        <f t="shared" si="2390"/>
        <v>74889487.274228647</v>
      </c>
      <c r="AD3221" s="23">
        <f t="shared" si="2396"/>
        <v>4803211</v>
      </c>
      <c r="AE3221" s="24">
        <f t="shared" si="2357"/>
        <v>70086276.274228647</v>
      </c>
      <c r="AF3221" s="3">
        <f t="shared" si="2391"/>
        <v>0</v>
      </c>
      <c r="AG3221" s="2">
        <f t="shared" si="2373"/>
        <v>0</v>
      </c>
      <c r="AH3221" s="2">
        <f t="shared" si="2374"/>
        <v>201.04715720384175</v>
      </c>
      <c r="AI3221" s="23">
        <f t="shared" si="2397"/>
        <v>10990482962.63031</v>
      </c>
      <c r="AJ3221" s="23">
        <f t="shared" si="2375"/>
        <v>6219.922423797766</v>
      </c>
      <c r="AK3221" s="23">
        <f t="shared" si="2376"/>
        <v>0</v>
      </c>
      <c r="AL3221" s="23">
        <f t="shared" si="2401"/>
        <v>0</v>
      </c>
      <c r="AM3221" s="23">
        <f t="shared" si="2402"/>
        <v>0</v>
      </c>
      <c r="AN3221" s="16">
        <f t="shared" si="2392"/>
        <v>0</v>
      </c>
      <c r="AO3221" s="23">
        <f t="shared" si="2393"/>
        <v>0</v>
      </c>
      <c r="AP3221" s="22">
        <f t="shared" si="2394"/>
        <v>0</v>
      </c>
      <c r="AQ3221" s="30">
        <f t="shared" si="2377"/>
        <v>24347369841.129936</v>
      </c>
      <c r="AR3221" s="28">
        <f t="shared" si="2378"/>
        <v>11986419491.052502</v>
      </c>
      <c r="AS3221" s="25">
        <f t="shared" si="2379"/>
        <v>200337590.02425668</v>
      </c>
      <c r="AT3221" s="32">
        <f t="shared" si="2380"/>
        <v>0</v>
      </c>
      <c r="AU3221" s="23">
        <f t="shared" si="2381"/>
        <v>0</v>
      </c>
      <c r="AV3221" s="22">
        <f t="shared" si="2382"/>
        <v>3549765285.7455449</v>
      </c>
      <c r="AW3221" s="31">
        <f t="shared" si="2395"/>
        <v>16166494303.633606</v>
      </c>
    </row>
    <row r="3222" spans="1:53" x14ac:dyDescent="0.25">
      <c r="A3222">
        <f t="shared" si="2356"/>
        <v>882</v>
      </c>
      <c r="B3222" t="s">
        <v>7</v>
      </c>
      <c r="C3222" s="27">
        <f t="shared" si="2360"/>
        <v>0</v>
      </c>
      <c r="D3222" s="27">
        <f t="shared" si="2383"/>
        <v>0</v>
      </c>
      <c r="E3222" s="27" t="b">
        <f t="shared" si="2359"/>
        <v>1</v>
      </c>
      <c r="F3222" s="29">
        <f t="shared" si="2361"/>
        <v>0</v>
      </c>
      <c r="G3222" s="27">
        <f t="shared" si="2384"/>
        <v>0</v>
      </c>
      <c r="H3222" s="22">
        <f t="shared" si="2362"/>
        <v>35226616509.841827</v>
      </c>
      <c r="I3222" s="23">
        <f t="shared" si="2363"/>
        <v>132580106.5049091</v>
      </c>
      <c r="J3222" s="23">
        <f t="shared" si="2364"/>
        <v>1086</v>
      </c>
      <c r="K3222" s="19">
        <f t="shared" si="2385"/>
        <v>225.0831931027827</v>
      </c>
      <c r="L3222" s="16">
        <f t="shared" si="2365"/>
        <v>242.98322542884907</v>
      </c>
      <c r="M3222" s="23">
        <f>M3221-IF($B3222="B",(Percent_Rent_In_Elsies*2.49%/12 * H3221)/K3221,0)+IF($B3222="D",N3222,0)+IF(B3222="D",AK3221)+IF(B3222="C",F3221*90%)-(Y3222-Y3221)-IF($B3222="A",Q3221/K3221) + IF($B3222="A",Q3221/K3221)</f>
        <v>-55612518.243224889</v>
      </c>
      <c r="N3222" s="23">
        <f t="shared" si="2366"/>
        <v>0</v>
      </c>
      <c r="O3222" s="22">
        <f t="shared" si="2367"/>
        <v>0</v>
      </c>
      <c r="P3222" s="22">
        <f t="shared" si="2398"/>
        <v>0</v>
      </c>
      <c r="Q3222" s="22">
        <f t="shared" si="2399"/>
        <v>0</v>
      </c>
      <c r="R3222" s="22">
        <f t="shared" si="2368"/>
        <v>394140942.07702911</v>
      </c>
      <c r="S3222" s="16">
        <f t="shared" si="2358"/>
        <v>35830994.734275378</v>
      </c>
      <c r="T3222" s="15">
        <f t="shared" si="2369"/>
        <v>0</v>
      </c>
      <c r="U3222" s="23">
        <f t="shared" si="2386"/>
        <v>1751090.0598297769</v>
      </c>
      <c r="V3222" s="23">
        <f t="shared" si="2387"/>
        <v>159190.00543907061</v>
      </c>
      <c r="W3222" s="23">
        <f t="shared" si="2400"/>
        <v>0</v>
      </c>
      <c r="X3222" s="23">
        <f t="shared" si="2388"/>
        <v>41440629.857313834</v>
      </c>
      <c r="Y3222" s="23">
        <f t="shared" si="2370"/>
        <v>13825559.361691331</v>
      </c>
      <c r="Z3222" s="3">
        <f t="shared" si="2371"/>
        <v>0</v>
      </c>
      <c r="AA3222" s="23">
        <f t="shared" si="2372"/>
        <v>68359951.427631572</v>
      </c>
      <c r="AB3222" s="26">
        <f t="shared" si="2389"/>
        <v>70086276.274228543</v>
      </c>
      <c r="AC3222" s="23">
        <f t="shared" si="2390"/>
        <v>74889487.274228647</v>
      </c>
      <c r="AD3222" s="23">
        <f t="shared" si="2396"/>
        <v>4803211</v>
      </c>
      <c r="AE3222" s="24">
        <f t="shared" si="2357"/>
        <v>70086276.274228647</v>
      </c>
      <c r="AF3222" s="3">
        <f t="shared" si="2391"/>
        <v>0</v>
      </c>
      <c r="AG3222" s="2">
        <f t="shared" si="2373"/>
        <v>0</v>
      </c>
      <c r="AH3222" s="2">
        <f t="shared" si="2374"/>
        <v>201.04715720384175</v>
      </c>
      <c r="AI3222" s="23">
        <f t="shared" si="2397"/>
        <v>10990482962.63031</v>
      </c>
      <c r="AJ3222" s="23">
        <f t="shared" si="2375"/>
        <v>6219.922423797766</v>
      </c>
      <c r="AK3222" s="23">
        <f t="shared" si="2376"/>
        <v>0</v>
      </c>
      <c r="AL3222" s="23">
        <f t="shared" si="2401"/>
        <v>8882520.7064228058</v>
      </c>
      <c r="AM3222" s="23">
        <f t="shared" si="2402"/>
        <v>8287288458.2590771</v>
      </c>
      <c r="AN3222" s="16">
        <f t="shared" si="2392"/>
        <v>0</v>
      </c>
      <c r="AO3222" s="23">
        <f t="shared" si="2393"/>
        <v>162373.80554785219</v>
      </c>
      <c r="AP3222" s="22">
        <f t="shared" si="2394"/>
        <v>36547614.6289609</v>
      </c>
      <c r="AQ3222" s="30">
        <f t="shared" si="2377"/>
        <v>24420154415.663509</v>
      </c>
      <c r="AR3222" s="28">
        <f t="shared" si="2378"/>
        <v>12022656450.957117</v>
      </c>
      <c r="AS3222" s="25">
        <f t="shared" si="2379"/>
        <v>200337590.02425668</v>
      </c>
      <c r="AT3222" s="32">
        <f t="shared" si="2380"/>
        <v>0</v>
      </c>
      <c r="AU3222" s="23">
        <f t="shared" si="2381"/>
        <v>0</v>
      </c>
      <c r="AV3222" s="22">
        <f t="shared" si="2382"/>
        <v>3549765285.7455449</v>
      </c>
      <c r="AW3222" s="31">
        <f t="shared" si="2395"/>
        <v>16239278878.167183</v>
      </c>
    </row>
    <row r="3223" spans="1:53" s="21" customFormat="1" x14ac:dyDescent="0.25">
      <c r="A3223">
        <f t="shared" si="2356"/>
        <v>882</v>
      </c>
      <c r="B3223" t="s">
        <v>8</v>
      </c>
      <c r="C3223" s="27">
        <f t="shared" si="2360"/>
        <v>0</v>
      </c>
      <c r="D3223" s="27">
        <f t="shared" si="2383"/>
        <v>0</v>
      </c>
      <c r="E3223" s="27" t="b">
        <f t="shared" si="2359"/>
        <v>1</v>
      </c>
      <c r="F3223" s="29">
        <f t="shared" si="2361"/>
        <v>0</v>
      </c>
      <c r="G3223" s="27">
        <f t="shared" si="2384"/>
        <v>0</v>
      </c>
      <c r="H3223" s="22">
        <f t="shared" si="2362"/>
        <v>35226616509.841827</v>
      </c>
      <c r="I3223" s="23">
        <f t="shared" si="2363"/>
        <v>132580106.5049091</v>
      </c>
      <c r="J3223" s="23">
        <f t="shared" si="2364"/>
        <v>1086</v>
      </c>
      <c r="K3223" s="19">
        <f t="shared" si="2385"/>
        <v>225.0831931027827</v>
      </c>
      <c r="L3223" s="16">
        <f t="shared" si="2365"/>
        <v>242.98322542884907</v>
      </c>
      <c r="M3223" s="23">
        <f>M3222-IF($B3223="B",(Percent_Rent_In_Elsies*2.49%/12 * H3222)/K3222,0)+IF($B3223="D",N3223,0)+IF(B3223="D",AK3222)+IF(B3223="C",F3222*90%)-(Y3223-Y3222)-IF($B3223="A",Q3222/K3222) + IF($B3223="A",Q3222/K3222)</f>
        <v>-55612518.243224889</v>
      </c>
      <c r="N3223" s="23">
        <f t="shared" si="2366"/>
        <v>0</v>
      </c>
      <c r="O3223" s="22">
        <f t="shared" si="2367"/>
        <v>0</v>
      </c>
      <c r="P3223" s="22">
        <f t="shared" si="2398"/>
        <v>0</v>
      </c>
      <c r="Q3223" s="22">
        <f t="shared" si="2399"/>
        <v>0</v>
      </c>
      <c r="R3223" s="22">
        <f t="shared" si="2368"/>
        <v>430688556.70599002</v>
      </c>
      <c r="S3223" s="16">
        <f t="shared" si="2358"/>
        <v>35830994.734275378</v>
      </c>
      <c r="T3223" s="15">
        <f t="shared" si="2369"/>
        <v>0</v>
      </c>
      <c r="U3223" s="23">
        <f t="shared" si="2386"/>
        <v>1913463.8653776292</v>
      </c>
      <c r="V3223" s="23">
        <f t="shared" si="2387"/>
        <v>159190.00543907061</v>
      </c>
      <c r="W3223" s="23">
        <f t="shared" si="2400"/>
        <v>0</v>
      </c>
      <c r="X3223" s="23">
        <f t="shared" si="2388"/>
        <v>41440629.857313834</v>
      </c>
      <c r="Y3223" s="23">
        <f t="shared" si="2370"/>
        <v>13825559.361691331</v>
      </c>
      <c r="Z3223" s="3">
        <f t="shared" si="2371"/>
        <v>0</v>
      </c>
      <c r="AA3223" s="23">
        <f t="shared" si="2372"/>
        <v>68359951.427631572</v>
      </c>
      <c r="AB3223" s="26">
        <f t="shared" si="2389"/>
        <v>70086276.274228543</v>
      </c>
      <c r="AC3223" s="23">
        <f t="shared" si="2390"/>
        <v>74889487.274228647</v>
      </c>
      <c r="AD3223" s="23">
        <f t="shared" si="2396"/>
        <v>4803211</v>
      </c>
      <c r="AE3223" s="24">
        <f t="shared" si="2357"/>
        <v>70086276.274228647</v>
      </c>
      <c r="AF3223" s="3">
        <f t="shared" si="2391"/>
        <v>1E-4</v>
      </c>
      <c r="AG3223" s="2">
        <f t="shared" si="2373"/>
        <v>0</v>
      </c>
      <c r="AH3223" s="2">
        <f t="shared" si="2374"/>
        <v>201.04715720384175</v>
      </c>
      <c r="AI3223" s="23">
        <f t="shared" si="2397"/>
        <v>10990482962.63031</v>
      </c>
      <c r="AJ3223" s="23">
        <f t="shared" si="2375"/>
        <v>6219.922423797766</v>
      </c>
      <c r="AK3223" s="23">
        <f t="shared" si="2376"/>
        <v>63978.945908094262</v>
      </c>
      <c r="AL3223" s="23">
        <f t="shared" si="2401"/>
        <v>0</v>
      </c>
      <c r="AM3223" s="23">
        <f t="shared" si="2402"/>
        <v>0</v>
      </c>
      <c r="AN3223" s="16">
        <f t="shared" si="2392"/>
        <v>0</v>
      </c>
      <c r="AO3223" s="23">
        <f t="shared" si="2393"/>
        <v>0</v>
      </c>
      <c r="AP3223" s="22">
        <f t="shared" si="2394"/>
        <v>0</v>
      </c>
      <c r="AQ3223" s="30">
        <f t="shared" si="2377"/>
        <v>24420154415.663509</v>
      </c>
      <c r="AR3223" s="28">
        <f t="shared" si="2378"/>
        <v>12022656450.957117</v>
      </c>
      <c r="AS3223" s="25">
        <f t="shared" si="2379"/>
        <v>200337590.02425668</v>
      </c>
      <c r="AT3223" s="32">
        <f t="shared" si="2380"/>
        <v>0</v>
      </c>
      <c r="AU3223" s="23">
        <f t="shared" si="2381"/>
        <v>0</v>
      </c>
      <c r="AV3223" s="22">
        <f t="shared" si="2382"/>
        <v>3549765285.7455449</v>
      </c>
      <c r="AW3223" s="31">
        <f t="shared" si="2395"/>
        <v>16239278878.167183</v>
      </c>
      <c r="AX3223"/>
      <c r="AY3223"/>
      <c r="AZ3223"/>
      <c r="BA3223"/>
    </row>
    <row r="3224" spans="1:53" s="21" customFormat="1" x14ac:dyDescent="0.25">
      <c r="A3224" s="21">
        <f t="shared" si="2356"/>
        <v>882</v>
      </c>
      <c r="B3224" s="21" t="s">
        <v>9</v>
      </c>
      <c r="C3224" s="27">
        <f t="shared" si="2360"/>
        <v>0</v>
      </c>
      <c r="D3224" s="27">
        <f t="shared" si="2383"/>
        <v>0</v>
      </c>
      <c r="E3224" s="27" t="b">
        <f t="shared" si="2359"/>
        <v>1</v>
      </c>
      <c r="F3224" s="29">
        <f t="shared" si="2361"/>
        <v>0</v>
      </c>
      <c r="G3224" s="27">
        <f t="shared" si="2384"/>
        <v>0</v>
      </c>
      <c r="H3224" s="22">
        <f t="shared" si="2362"/>
        <v>35226616509.841827</v>
      </c>
      <c r="I3224" s="23">
        <f t="shared" si="2363"/>
        <v>132580106.5049091</v>
      </c>
      <c r="J3224" s="23">
        <f t="shared" si="2364"/>
        <v>1086</v>
      </c>
      <c r="K3224" s="19">
        <f t="shared" si="2385"/>
        <v>225.0831931027827</v>
      </c>
      <c r="L3224" s="16">
        <f t="shared" si="2365"/>
        <v>242.98322542884907</v>
      </c>
      <c r="M3224" s="23">
        <f>M3223-IF($B3224="B",(Percent_Rent_In_Elsies*2.49%/12 * H3223)/K3223,0)+IF($B3224="D",N3224,0)+IF(B3224="D",AK3223)+IF(B3224="C",F3223*90%)-(Y3224-Y3223)-IF($B3224="A",Q3223/K3223) + IF($B3224="A",Q3223/K3223)</f>
        <v>-55548539.297316797</v>
      </c>
      <c r="N3224" s="23">
        <f t="shared" si="2366"/>
        <v>0</v>
      </c>
      <c r="O3224" s="22">
        <f t="shared" si="2367"/>
        <v>25033939.312361043</v>
      </c>
      <c r="P3224" s="22">
        <f t="shared" si="2398"/>
        <v>0</v>
      </c>
      <c r="Q3224" s="22">
        <f t="shared" si="2399"/>
        <v>0</v>
      </c>
      <c r="R3224" s="22">
        <f t="shared" si="2368"/>
        <v>430688556.70599002</v>
      </c>
      <c r="S3224" s="16">
        <f t="shared" si="2358"/>
        <v>0</v>
      </c>
      <c r="T3224" s="15">
        <f t="shared" si="2369"/>
        <v>10797055.421914335</v>
      </c>
      <c r="U3224" s="23">
        <f t="shared" si="2386"/>
        <v>1913463.8653776292</v>
      </c>
      <c r="V3224" s="23">
        <f t="shared" si="2387"/>
        <v>0</v>
      </c>
      <c r="W3224" s="23">
        <f t="shared" si="2400"/>
        <v>159190.00543907061</v>
      </c>
      <c r="X3224" s="23">
        <f t="shared" si="2388"/>
        <v>41440629.857313834</v>
      </c>
      <c r="Y3224" s="23">
        <f t="shared" si="2370"/>
        <v>13825559.361691331</v>
      </c>
      <c r="Z3224" s="3">
        <f t="shared" si="2371"/>
        <v>0</v>
      </c>
      <c r="AA3224" s="23">
        <f t="shared" si="2372"/>
        <v>68295972.481723472</v>
      </c>
      <c r="AB3224" s="26">
        <f t="shared" si="2389"/>
        <v>70086276.274228543</v>
      </c>
      <c r="AC3224" s="23">
        <f t="shared" si="2390"/>
        <v>74889487.274228647</v>
      </c>
      <c r="AD3224" s="23">
        <f t="shared" si="2396"/>
        <v>4803211</v>
      </c>
      <c r="AE3224" s="24">
        <f t="shared" si="2357"/>
        <v>70086276.274228647</v>
      </c>
      <c r="AF3224" s="3">
        <f t="shared" si="2391"/>
        <v>0</v>
      </c>
      <c r="AG3224" s="2">
        <f t="shared" si="2373"/>
        <v>0</v>
      </c>
      <c r="AH3224" s="2">
        <f t="shared" si="2374"/>
        <v>201.04715720384175</v>
      </c>
      <c r="AI3224" s="23">
        <f t="shared" si="2397"/>
        <v>10980196830.175777</v>
      </c>
      <c r="AJ3224" s="23">
        <f t="shared" si="2375"/>
        <v>6219.922423797766</v>
      </c>
      <c r="AK3224" s="23">
        <f t="shared" si="2376"/>
        <v>0</v>
      </c>
      <c r="AL3224" s="23">
        <f t="shared" si="2401"/>
        <v>0</v>
      </c>
      <c r="AM3224" s="23">
        <f t="shared" si="2402"/>
        <v>0</v>
      </c>
      <c r="AN3224" s="16">
        <f t="shared" si="2392"/>
        <v>0</v>
      </c>
      <c r="AO3224" s="23">
        <f t="shared" si="2393"/>
        <v>0</v>
      </c>
      <c r="AP3224" s="22">
        <f t="shared" si="2394"/>
        <v>0</v>
      </c>
      <c r="AQ3224" s="30">
        <f t="shared" si="2377"/>
        <v>24420154415.663509</v>
      </c>
      <c r="AR3224" s="28">
        <f t="shared" si="2378"/>
        <v>12022656450.957117</v>
      </c>
      <c r="AS3224" s="25">
        <f t="shared" si="2379"/>
        <v>200337590.02425668</v>
      </c>
      <c r="AT3224" s="32">
        <f t="shared" si="2380"/>
        <v>0</v>
      </c>
      <c r="AU3224" s="23">
        <f t="shared" si="2381"/>
        <v>0</v>
      </c>
      <c r="AV3224" s="22">
        <f t="shared" si="2382"/>
        <v>3549765285.7455449</v>
      </c>
      <c r="AW3224" s="31">
        <f t="shared" si="2395"/>
        <v>16239278878.167183</v>
      </c>
    </row>
    <row r="3225" spans="1:53" x14ac:dyDescent="0.25">
      <c r="A3225" s="21">
        <f t="shared" si="2356"/>
        <v>882</v>
      </c>
      <c r="B3225" s="21" t="s">
        <v>28</v>
      </c>
      <c r="C3225" s="27">
        <f t="shared" si="2360"/>
        <v>0</v>
      </c>
      <c r="D3225" s="27">
        <f t="shared" si="2383"/>
        <v>0</v>
      </c>
      <c r="E3225" s="27" t="b">
        <f t="shared" si="2359"/>
        <v>1</v>
      </c>
      <c r="F3225" s="29">
        <f t="shared" si="2361"/>
        <v>0</v>
      </c>
      <c r="G3225" s="27">
        <f t="shared" si="2384"/>
        <v>0</v>
      </c>
      <c r="H3225" s="22">
        <f t="shared" si="2362"/>
        <v>35226616509.841827</v>
      </c>
      <c r="I3225" s="23">
        <f t="shared" si="2363"/>
        <v>132580106.5049091</v>
      </c>
      <c r="J3225" s="23">
        <f t="shared" si="2364"/>
        <v>1086</v>
      </c>
      <c r="K3225" s="19">
        <f t="shared" si="2385"/>
        <v>225.0831931027827</v>
      </c>
      <c r="L3225" s="16">
        <f t="shared" si="2365"/>
        <v>242.98322542884907</v>
      </c>
      <c r="M3225" s="23">
        <f>M3224-IF($B3225="B",(Percent_Rent_In_Elsies*2.49%/12 * H3224)/K3224,0)+IF($B3225="D",N3225,0)+IF(B3225="D",AK3224)+IF(B3225="C",F3224*90%)-(Y3225-Y3224)-IF($B3225="A",Q3224/K3224) + IF($B3225="A",Q3224/K3224)</f>
        <v>-55548539.297316797</v>
      </c>
      <c r="N3225" s="23">
        <f t="shared" si="2366"/>
        <v>0</v>
      </c>
      <c r="O3225" s="22">
        <f t="shared" si="2367"/>
        <v>0</v>
      </c>
      <c r="P3225" s="22">
        <f t="shared" si="2398"/>
        <v>25033939.312361043</v>
      </c>
      <c r="Q3225" s="22">
        <f t="shared" si="2399"/>
        <v>0</v>
      </c>
      <c r="R3225" s="22">
        <f t="shared" si="2368"/>
        <v>430688556.70599002</v>
      </c>
      <c r="S3225" s="16">
        <f t="shared" si="2358"/>
        <v>0</v>
      </c>
      <c r="T3225" s="15">
        <f t="shared" si="2369"/>
        <v>0</v>
      </c>
      <c r="U3225" s="23">
        <f t="shared" si="2386"/>
        <v>1913463.8653776292</v>
      </c>
      <c r="V3225" s="23">
        <f t="shared" si="2387"/>
        <v>0</v>
      </c>
      <c r="W3225" s="23">
        <f t="shared" si="2400"/>
        <v>0</v>
      </c>
      <c r="X3225" s="23">
        <f t="shared" si="2388"/>
        <v>41440629.857313834</v>
      </c>
      <c r="Y3225" s="23">
        <f t="shared" si="2370"/>
        <v>13825559.361691331</v>
      </c>
      <c r="Z3225" s="3">
        <f t="shared" si="2371"/>
        <v>7959.5002719535314</v>
      </c>
      <c r="AA3225" s="23">
        <f t="shared" si="2372"/>
        <v>68415364.98580277</v>
      </c>
      <c r="AB3225" s="26">
        <f t="shared" si="2389"/>
        <v>70086276.274228543</v>
      </c>
      <c r="AC3225" s="23">
        <f t="shared" si="2390"/>
        <v>74889487.274228647</v>
      </c>
      <c r="AD3225" s="23">
        <f t="shared" si="2396"/>
        <v>4803211</v>
      </c>
      <c r="AE3225" s="24">
        <f t="shared" si="2357"/>
        <v>70086276.274228647</v>
      </c>
      <c r="AF3225" s="3">
        <f t="shared" si="2391"/>
        <v>0</v>
      </c>
      <c r="AG3225" s="2">
        <f t="shared" si="2373"/>
        <v>955140032.63442373</v>
      </c>
      <c r="AH3225" s="2">
        <f t="shared" si="2374"/>
        <v>201.04715720384175</v>
      </c>
      <c r="AI3225" s="23">
        <f t="shared" si="2397"/>
        <v>10999392005.926281</v>
      </c>
      <c r="AJ3225" s="23">
        <f t="shared" si="2375"/>
        <v>6219.922423797766</v>
      </c>
      <c r="AK3225" s="23">
        <f t="shared" si="2376"/>
        <v>0</v>
      </c>
      <c r="AL3225" s="23">
        <f t="shared" si="2401"/>
        <v>0</v>
      </c>
      <c r="AM3225" s="23">
        <f t="shared" si="2402"/>
        <v>0</v>
      </c>
      <c r="AN3225" s="16">
        <f t="shared" si="2392"/>
        <v>0</v>
      </c>
      <c r="AO3225" s="23">
        <f t="shared" si="2393"/>
        <v>0</v>
      </c>
      <c r="AP3225" s="22">
        <f t="shared" si="2394"/>
        <v>0</v>
      </c>
      <c r="AQ3225" s="30">
        <f t="shared" si="2377"/>
        <v>24420154415.663509</v>
      </c>
      <c r="AR3225" s="28">
        <f t="shared" si="2378"/>
        <v>12022656450.957117</v>
      </c>
      <c r="AS3225" s="25">
        <f t="shared" si="2379"/>
        <v>200337590.02425668</v>
      </c>
      <c r="AT3225" s="32">
        <f t="shared" si="2380"/>
        <v>15919.000543907063</v>
      </c>
      <c r="AU3225" s="23">
        <f t="shared" si="2381"/>
        <v>15919.000543907063</v>
      </c>
      <c r="AV3225" s="22">
        <f t="shared" si="2382"/>
        <v>3560562341.167459</v>
      </c>
      <c r="AW3225" s="31">
        <f t="shared" si="2395"/>
        <v>16239278878.167183</v>
      </c>
      <c r="AX3225" s="21"/>
      <c r="AY3225" s="21"/>
      <c r="AZ3225" s="21"/>
      <c r="BA3225" s="21"/>
    </row>
    <row r="3226" spans="1:53" x14ac:dyDescent="0.25">
      <c r="A3226">
        <f t="shared" ref="A3226:A3289" si="2403">A3221+1</f>
        <v>883</v>
      </c>
      <c r="B3226" t="s">
        <v>6</v>
      </c>
      <c r="C3226" s="27">
        <f t="shared" si="2360"/>
        <v>0</v>
      </c>
      <c r="D3226" s="27">
        <f t="shared" si="2383"/>
        <v>0</v>
      </c>
      <c r="E3226" s="27" t="b">
        <f t="shared" si="2359"/>
        <v>1</v>
      </c>
      <c r="F3226" s="29">
        <f t="shared" si="2361"/>
        <v>0</v>
      </c>
      <c r="G3226" s="27">
        <f t="shared" si="2384"/>
        <v>0</v>
      </c>
      <c r="H3226" s="22">
        <f t="shared" si="2362"/>
        <v>35285327537.358231</v>
      </c>
      <c r="I3226" s="23">
        <f t="shared" si="2363"/>
        <v>132580106.5049091</v>
      </c>
      <c r="J3226" s="23">
        <f t="shared" si="2364"/>
        <v>1086</v>
      </c>
      <c r="K3226" s="19">
        <f t="shared" si="2385"/>
        <v>225.0831931027827</v>
      </c>
      <c r="L3226" s="16">
        <f t="shared" si="2365"/>
        <v>243.38819747123048</v>
      </c>
      <c r="M3226" s="23">
        <f>M3225-IF($B3226="B",(Percent_Rent_In_Elsies*2.49%/12 * H3225)/K3225,0)+IF($B3226="D",N3226,0)+IF(B3226="D",AK3225)+IF(B3226="C",F3225*90%)-(Y3226-Y3225)-IF($B3226="A",Q3225/K3225) + IF($B3226="A",Q3225/K3225)</f>
        <v>-55548539.297316797</v>
      </c>
      <c r="N3226" s="23">
        <f t="shared" si="2366"/>
        <v>0</v>
      </c>
      <c r="O3226" s="22">
        <f t="shared" si="2367"/>
        <v>0</v>
      </c>
      <c r="P3226" s="22">
        <f t="shared" si="2398"/>
        <v>0</v>
      </c>
      <c r="Q3226" s="22">
        <f t="shared" si="2399"/>
        <v>0</v>
      </c>
      <c r="R3226" s="22">
        <f t="shared" si="2368"/>
        <v>430688556.70599002</v>
      </c>
      <c r="S3226" s="16">
        <f t="shared" si="2358"/>
        <v>0</v>
      </c>
      <c r="T3226" s="15">
        <f t="shared" si="2369"/>
        <v>0</v>
      </c>
      <c r="U3226" s="23">
        <f t="shared" si="2386"/>
        <v>1913463.8653776292</v>
      </c>
      <c r="V3226" s="23">
        <f t="shared" si="2387"/>
        <v>0</v>
      </c>
      <c r="W3226" s="23">
        <f t="shared" si="2400"/>
        <v>0</v>
      </c>
      <c r="X3226" s="23">
        <f t="shared" si="2388"/>
        <v>41480427.358673602</v>
      </c>
      <c r="Y3226" s="23">
        <f t="shared" si="2370"/>
        <v>13825559.361691331</v>
      </c>
      <c r="Z3226" s="3">
        <f t="shared" si="2371"/>
        <v>0</v>
      </c>
      <c r="AA3226" s="23">
        <f t="shared" si="2372"/>
        <v>68415364.98580277</v>
      </c>
      <c r="AB3226" s="26">
        <f t="shared" si="2389"/>
        <v>70086276.274228543</v>
      </c>
      <c r="AC3226" s="23">
        <f t="shared" si="2390"/>
        <v>74889487.274228647</v>
      </c>
      <c r="AD3226" s="23">
        <f t="shared" si="2396"/>
        <v>4803211</v>
      </c>
      <c r="AE3226" s="24">
        <f t="shared" si="2357"/>
        <v>70086276.274228647</v>
      </c>
      <c r="AF3226" s="3">
        <f t="shared" si="2391"/>
        <v>0</v>
      </c>
      <c r="AG3226" s="2">
        <f t="shared" si="2373"/>
        <v>0</v>
      </c>
      <c r="AH3226" s="2">
        <f t="shared" si="2374"/>
        <v>201.3822357991815</v>
      </c>
      <c r="AI3226" s="23">
        <f t="shared" si="2397"/>
        <v>10999392005.926281</v>
      </c>
      <c r="AJ3226" s="23">
        <f t="shared" si="2375"/>
        <v>6219.922423797766</v>
      </c>
      <c r="AK3226" s="23">
        <f t="shared" si="2376"/>
        <v>0</v>
      </c>
      <c r="AL3226" s="23">
        <f t="shared" si="2401"/>
        <v>0</v>
      </c>
      <c r="AM3226" s="23">
        <f t="shared" si="2402"/>
        <v>0</v>
      </c>
      <c r="AN3226" s="16">
        <f t="shared" si="2392"/>
        <v>0</v>
      </c>
      <c r="AO3226" s="23">
        <f t="shared" si="2393"/>
        <v>0</v>
      </c>
      <c r="AP3226" s="22">
        <f t="shared" si="2394"/>
        <v>0</v>
      </c>
      <c r="AQ3226" s="30">
        <f t="shared" si="2377"/>
        <v>24420154415.663509</v>
      </c>
      <c r="AR3226" s="28">
        <f t="shared" si="2378"/>
        <v>12022656450.957117</v>
      </c>
      <c r="AS3226" s="25">
        <f t="shared" si="2379"/>
        <v>200337590.02425668</v>
      </c>
      <c r="AT3226" s="32">
        <f t="shared" si="2380"/>
        <v>0</v>
      </c>
      <c r="AU3226" s="23">
        <f t="shared" si="2381"/>
        <v>0</v>
      </c>
      <c r="AV3226" s="22">
        <f t="shared" si="2382"/>
        <v>3560562341.167459</v>
      </c>
      <c r="AW3226" s="31">
        <f t="shared" si="2395"/>
        <v>16214244938.854822</v>
      </c>
    </row>
    <row r="3227" spans="1:53" x14ac:dyDescent="0.25">
      <c r="A3227">
        <f t="shared" si="2403"/>
        <v>883</v>
      </c>
      <c r="B3227" t="s">
        <v>7</v>
      </c>
      <c r="C3227" s="27">
        <f t="shared" si="2360"/>
        <v>0</v>
      </c>
      <c r="D3227" s="27">
        <f t="shared" si="2383"/>
        <v>0</v>
      </c>
      <c r="E3227" s="27" t="b">
        <f t="shared" si="2359"/>
        <v>1</v>
      </c>
      <c r="F3227" s="29">
        <f t="shared" si="2361"/>
        <v>0</v>
      </c>
      <c r="G3227" s="27">
        <f t="shared" si="2384"/>
        <v>0</v>
      </c>
      <c r="H3227" s="22">
        <f t="shared" si="2362"/>
        <v>35285327537.358231</v>
      </c>
      <c r="I3227" s="23">
        <f t="shared" si="2363"/>
        <v>132580106.5049091</v>
      </c>
      <c r="J3227" s="23">
        <f t="shared" si="2364"/>
        <v>1086</v>
      </c>
      <c r="K3227" s="19">
        <f t="shared" si="2385"/>
        <v>225.0831931027827</v>
      </c>
      <c r="L3227" s="16">
        <f t="shared" si="2365"/>
        <v>243.38819747123048</v>
      </c>
      <c r="M3227" s="23">
        <f>M3226-IF($B3227="B",(Percent_Rent_In_Elsies*2.49%/12 * H3226)/K3226,0)+IF($B3227="D",N3227,0)+IF(B3227="D",AK3226)+IF(B3227="C",F3226*90%)-(Y3227-Y3226)-IF($B3227="A",Q3226/K3226) + IF($B3227="A",Q3226/K3226)</f>
        <v>-55711183.725873895</v>
      </c>
      <c r="N3227" s="23">
        <f t="shared" si="2366"/>
        <v>0</v>
      </c>
      <c r="O3227" s="22">
        <f t="shared" si="2367"/>
        <v>0</v>
      </c>
      <c r="P3227" s="22">
        <f t="shared" si="2398"/>
        <v>0</v>
      </c>
      <c r="Q3227" s="22">
        <f t="shared" si="2399"/>
        <v>0</v>
      </c>
      <c r="R3227" s="22">
        <f t="shared" si="2368"/>
        <v>394797843.64715749</v>
      </c>
      <c r="S3227" s="16">
        <f t="shared" si="2358"/>
        <v>35890713.058832504</v>
      </c>
      <c r="T3227" s="15">
        <f t="shared" si="2369"/>
        <v>0</v>
      </c>
      <c r="U3227" s="23">
        <f t="shared" si="2386"/>
        <v>1754008.5432628267</v>
      </c>
      <c r="V3227" s="23">
        <f t="shared" si="2387"/>
        <v>159455.32211480243</v>
      </c>
      <c r="W3227" s="23">
        <f t="shared" si="2400"/>
        <v>0</v>
      </c>
      <c r="X3227" s="23">
        <f t="shared" si="2388"/>
        <v>41480427.358673602</v>
      </c>
      <c r="Y3227" s="23">
        <f t="shared" si="2370"/>
        <v>13825559.361691331</v>
      </c>
      <c r="Z3227" s="3">
        <f t="shared" si="2371"/>
        <v>0</v>
      </c>
      <c r="AA3227" s="23">
        <f t="shared" si="2372"/>
        <v>68415364.98580277</v>
      </c>
      <c r="AB3227" s="26">
        <f t="shared" si="2389"/>
        <v>70086276.274228543</v>
      </c>
      <c r="AC3227" s="23">
        <f t="shared" si="2390"/>
        <v>74889487.274228647</v>
      </c>
      <c r="AD3227" s="23">
        <f t="shared" si="2396"/>
        <v>4803211</v>
      </c>
      <c r="AE3227" s="24">
        <f t="shared" si="2357"/>
        <v>70086276.274228647</v>
      </c>
      <c r="AF3227" s="3">
        <f t="shared" si="2391"/>
        <v>0</v>
      </c>
      <c r="AG3227" s="2">
        <f t="shared" si="2373"/>
        <v>0</v>
      </c>
      <c r="AH3227" s="2">
        <f t="shared" si="2374"/>
        <v>201.3822357991815</v>
      </c>
      <c r="AI3227" s="23">
        <f t="shared" si="2397"/>
        <v>10999392005.926281</v>
      </c>
      <c r="AJ3227" s="23">
        <f t="shared" si="2375"/>
        <v>6219.922423797766</v>
      </c>
      <c r="AK3227" s="23">
        <f t="shared" si="2376"/>
        <v>0</v>
      </c>
      <c r="AL3227" s="23">
        <f t="shared" si="2401"/>
        <v>8909043.2959709167</v>
      </c>
      <c r="AM3227" s="23">
        <f t="shared" si="2402"/>
        <v>8312033725.6791992</v>
      </c>
      <c r="AN3227" s="16">
        <f t="shared" si="2392"/>
        <v>0</v>
      </c>
      <c r="AO3227" s="23">
        <f t="shared" si="2393"/>
        <v>162644.42855709858</v>
      </c>
      <c r="AP3227" s="22">
        <f t="shared" si="2394"/>
        <v>36608527.320009165</v>
      </c>
      <c r="AQ3227" s="30">
        <f t="shared" si="2377"/>
        <v>24493060297.821304</v>
      </c>
      <c r="AR3227" s="28">
        <f t="shared" si="2378"/>
        <v>12058953805.794907</v>
      </c>
      <c r="AS3227" s="25">
        <f t="shared" si="2379"/>
        <v>200337590.02425668</v>
      </c>
      <c r="AT3227" s="32">
        <f t="shared" si="2380"/>
        <v>0</v>
      </c>
      <c r="AU3227" s="23">
        <f t="shared" si="2381"/>
        <v>0</v>
      </c>
      <c r="AV3227" s="22">
        <f t="shared" si="2382"/>
        <v>3560562341.167459</v>
      </c>
      <c r="AW3227" s="31">
        <f t="shared" si="2395"/>
        <v>16287150821.012621</v>
      </c>
    </row>
    <row r="3228" spans="1:53" s="21" customFormat="1" x14ac:dyDescent="0.25">
      <c r="A3228">
        <f t="shared" si="2403"/>
        <v>883</v>
      </c>
      <c r="B3228" t="s">
        <v>8</v>
      </c>
      <c r="C3228" s="27">
        <f t="shared" si="2360"/>
        <v>0</v>
      </c>
      <c r="D3228" s="27">
        <f t="shared" si="2383"/>
        <v>0</v>
      </c>
      <c r="E3228" s="27" t="b">
        <f t="shared" si="2359"/>
        <v>1</v>
      </c>
      <c r="F3228" s="29">
        <f t="shared" si="2361"/>
        <v>0</v>
      </c>
      <c r="G3228" s="27">
        <f t="shared" si="2384"/>
        <v>0</v>
      </c>
      <c r="H3228" s="22">
        <f t="shared" si="2362"/>
        <v>35285327537.358231</v>
      </c>
      <c r="I3228" s="23">
        <f t="shared" si="2363"/>
        <v>132580106.5049091</v>
      </c>
      <c r="J3228" s="23">
        <f t="shared" si="2364"/>
        <v>1086</v>
      </c>
      <c r="K3228" s="19">
        <f t="shared" si="2385"/>
        <v>225.0831931027827</v>
      </c>
      <c r="L3228" s="16">
        <f t="shared" si="2365"/>
        <v>243.38819747123048</v>
      </c>
      <c r="M3228" s="23">
        <f>M3227-IF($B3228="B",(Percent_Rent_In_Elsies*2.49%/12 * H3227)/K3227,0)+IF($B3228="D",N3228,0)+IF(B3228="D",AK3227)+IF(B3228="C",F3227*90%)-(Y3228-Y3227)-IF($B3228="A",Q3227/K3227) + IF($B3228="A",Q3227/K3227)</f>
        <v>-55711183.725873895</v>
      </c>
      <c r="N3228" s="23">
        <f t="shared" si="2366"/>
        <v>0</v>
      </c>
      <c r="O3228" s="22">
        <f t="shared" si="2367"/>
        <v>0</v>
      </c>
      <c r="P3228" s="22">
        <f t="shared" si="2398"/>
        <v>0</v>
      </c>
      <c r="Q3228" s="22">
        <f t="shared" si="2399"/>
        <v>0</v>
      </c>
      <c r="R3228" s="22">
        <f t="shared" si="2368"/>
        <v>431406370.96716666</v>
      </c>
      <c r="S3228" s="16">
        <f t="shared" si="2358"/>
        <v>35890713.058832504</v>
      </c>
      <c r="T3228" s="15">
        <f t="shared" si="2369"/>
        <v>0</v>
      </c>
      <c r="U3228" s="23">
        <f t="shared" si="2386"/>
        <v>1916652.9718199254</v>
      </c>
      <c r="V3228" s="23">
        <f t="shared" si="2387"/>
        <v>159455.32211480243</v>
      </c>
      <c r="W3228" s="23">
        <f t="shared" si="2400"/>
        <v>0</v>
      </c>
      <c r="X3228" s="23">
        <f t="shared" si="2388"/>
        <v>41480427.358673602</v>
      </c>
      <c r="Y3228" s="23">
        <f t="shared" si="2370"/>
        <v>13825559.361691331</v>
      </c>
      <c r="Z3228" s="3">
        <f t="shared" si="2371"/>
        <v>0</v>
      </c>
      <c r="AA3228" s="23">
        <f t="shared" si="2372"/>
        <v>68415364.98580277</v>
      </c>
      <c r="AB3228" s="26">
        <f t="shared" si="2389"/>
        <v>70086276.274228543</v>
      </c>
      <c r="AC3228" s="23">
        <f t="shared" si="2390"/>
        <v>74889487.274228647</v>
      </c>
      <c r="AD3228" s="23">
        <f t="shared" si="2396"/>
        <v>4803211</v>
      </c>
      <c r="AE3228" s="24">
        <f t="shared" si="2357"/>
        <v>70086276.274228647</v>
      </c>
      <c r="AF3228" s="3">
        <f t="shared" si="2391"/>
        <v>1E-4</v>
      </c>
      <c r="AG3228" s="2">
        <f t="shared" si="2373"/>
        <v>0</v>
      </c>
      <c r="AH3228" s="2">
        <f t="shared" si="2374"/>
        <v>201.3822357991815</v>
      </c>
      <c r="AI3228" s="23">
        <f t="shared" si="2397"/>
        <v>10999392005.926281</v>
      </c>
      <c r="AJ3228" s="23">
        <f t="shared" si="2375"/>
        <v>6219.922423797766</v>
      </c>
      <c r="AK3228" s="23">
        <f t="shared" si="2376"/>
        <v>64012.780687883685</v>
      </c>
      <c r="AL3228" s="23">
        <f t="shared" si="2401"/>
        <v>0</v>
      </c>
      <c r="AM3228" s="23">
        <f t="shared" si="2402"/>
        <v>0</v>
      </c>
      <c r="AN3228" s="16">
        <f t="shared" si="2392"/>
        <v>0</v>
      </c>
      <c r="AO3228" s="23">
        <f t="shared" si="2393"/>
        <v>0</v>
      </c>
      <c r="AP3228" s="22">
        <f t="shared" si="2394"/>
        <v>0</v>
      </c>
      <c r="AQ3228" s="30">
        <f t="shared" si="2377"/>
        <v>24493060297.821304</v>
      </c>
      <c r="AR3228" s="28">
        <f t="shared" si="2378"/>
        <v>12058953805.794907</v>
      </c>
      <c r="AS3228" s="25">
        <f t="shared" si="2379"/>
        <v>200337590.02425668</v>
      </c>
      <c r="AT3228" s="32">
        <f t="shared" si="2380"/>
        <v>0</v>
      </c>
      <c r="AU3228" s="23">
        <f t="shared" si="2381"/>
        <v>0</v>
      </c>
      <c r="AV3228" s="22">
        <f t="shared" si="2382"/>
        <v>3560562341.167459</v>
      </c>
      <c r="AW3228" s="31">
        <f t="shared" si="2395"/>
        <v>16287150821.012621</v>
      </c>
      <c r="AX3228"/>
      <c r="AY3228"/>
      <c r="AZ3228"/>
      <c r="BA3228"/>
    </row>
    <row r="3229" spans="1:53" s="21" customFormat="1" x14ac:dyDescent="0.25">
      <c r="A3229">
        <f t="shared" si="2403"/>
        <v>883</v>
      </c>
      <c r="B3229" t="s">
        <v>9</v>
      </c>
      <c r="C3229" s="27">
        <f t="shared" si="2360"/>
        <v>0</v>
      </c>
      <c r="D3229" s="27">
        <f t="shared" si="2383"/>
        <v>0</v>
      </c>
      <c r="E3229" s="27" t="b">
        <f t="shared" si="2359"/>
        <v>1</v>
      </c>
      <c r="F3229" s="29">
        <f t="shared" si="2361"/>
        <v>0</v>
      </c>
      <c r="G3229" s="27">
        <f t="shared" si="2384"/>
        <v>0</v>
      </c>
      <c r="H3229" s="22">
        <f t="shared" si="2362"/>
        <v>35285327537.358231</v>
      </c>
      <c r="I3229" s="23">
        <f t="shared" si="2363"/>
        <v>132580106.5049091</v>
      </c>
      <c r="J3229" s="23">
        <f t="shared" si="2364"/>
        <v>1086</v>
      </c>
      <c r="K3229" s="19">
        <f t="shared" si="2385"/>
        <v>225.0831931027827</v>
      </c>
      <c r="L3229" s="16">
        <f t="shared" si="2365"/>
        <v>243.38819747123048</v>
      </c>
      <c r="M3229" s="23">
        <f>M3228-IF($B3229="B",(Percent_Rent_In_Elsies*2.49%/12 * H3228)/K3228,0)+IF($B3229="D",N3229,0)+IF(B3229="D",AK3228)+IF(B3229="C",F3228*90%)-(Y3229-Y3228)-IF($B3229="A",Q3228/K3228) + IF($B3229="A",Q3228/K3228)</f>
        <v>-55647170.945186011</v>
      </c>
      <c r="N3229" s="23">
        <f t="shared" si="2366"/>
        <v>0</v>
      </c>
      <c r="O3229" s="22">
        <f t="shared" si="2367"/>
        <v>25075662.54454831</v>
      </c>
      <c r="P3229" s="22">
        <f t="shared" si="2398"/>
        <v>0</v>
      </c>
      <c r="Q3229" s="22">
        <f t="shared" si="2399"/>
        <v>0</v>
      </c>
      <c r="R3229" s="22">
        <f t="shared" si="2368"/>
        <v>431406370.96716666</v>
      </c>
      <c r="S3229" s="16">
        <f t="shared" si="2358"/>
        <v>0</v>
      </c>
      <c r="T3229" s="15">
        <f t="shared" si="2369"/>
        <v>10815050.514284194</v>
      </c>
      <c r="U3229" s="23">
        <f t="shared" si="2386"/>
        <v>1916652.9718199254</v>
      </c>
      <c r="V3229" s="23">
        <f t="shared" si="2387"/>
        <v>0</v>
      </c>
      <c r="W3229" s="23">
        <f t="shared" si="2400"/>
        <v>159455.32211480243</v>
      </c>
      <c r="X3229" s="23">
        <f t="shared" si="2388"/>
        <v>41480427.358673602</v>
      </c>
      <c r="Y3229" s="23">
        <f t="shared" si="2370"/>
        <v>13825559.361691331</v>
      </c>
      <c r="Z3229" s="3">
        <f t="shared" si="2371"/>
        <v>0</v>
      </c>
      <c r="AA3229" s="23">
        <f t="shared" si="2372"/>
        <v>68351352.205114886</v>
      </c>
      <c r="AB3229" s="26">
        <f t="shared" si="2389"/>
        <v>70086276.274228543</v>
      </c>
      <c r="AC3229" s="23">
        <f t="shared" si="2390"/>
        <v>74889487.274228647</v>
      </c>
      <c r="AD3229" s="23">
        <f t="shared" si="2396"/>
        <v>4803211</v>
      </c>
      <c r="AE3229" s="24">
        <f t="shared" si="2357"/>
        <v>70086276.274228647</v>
      </c>
      <c r="AF3229" s="3">
        <f t="shared" si="2391"/>
        <v>0</v>
      </c>
      <c r="AG3229" s="2">
        <f t="shared" si="2373"/>
        <v>0</v>
      </c>
      <c r="AH3229" s="2">
        <f t="shared" si="2374"/>
        <v>201.3822357991815</v>
      </c>
      <c r="AI3229" s="23">
        <f t="shared" si="2397"/>
        <v>10989100433.728699</v>
      </c>
      <c r="AJ3229" s="23">
        <f t="shared" si="2375"/>
        <v>6219.922423797766</v>
      </c>
      <c r="AK3229" s="23">
        <f t="shared" si="2376"/>
        <v>0</v>
      </c>
      <c r="AL3229" s="23">
        <f t="shared" si="2401"/>
        <v>0</v>
      </c>
      <c r="AM3229" s="23">
        <f t="shared" si="2402"/>
        <v>0</v>
      </c>
      <c r="AN3229" s="16">
        <f t="shared" si="2392"/>
        <v>0</v>
      </c>
      <c r="AO3229" s="23">
        <f t="shared" si="2393"/>
        <v>0</v>
      </c>
      <c r="AP3229" s="22">
        <f t="shared" si="2394"/>
        <v>0</v>
      </c>
      <c r="AQ3229" s="30">
        <f t="shared" si="2377"/>
        <v>24493060297.821304</v>
      </c>
      <c r="AR3229" s="28">
        <f t="shared" si="2378"/>
        <v>12058953805.794907</v>
      </c>
      <c r="AS3229" s="25">
        <f t="shared" si="2379"/>
        <v>200337590.02425668</v>
      </c>
      <c r="AT3229" s="32">
        <f t="shared" si="2380"/>
        <v>0</v>
      </c>
      <c r="AU3229" s="23">
        <f t="shared" si="2381"/>
        <v>0</v>
      </c>
      <c r="AV3229" s="22">
        <f t="shared" si="2382"/>
        <v>3560562341.167459</v>
      </c>
      <c r="AW3229" s="31">
        <f t="shared" si="2395"/>
        <v>16287150821.012621</v>
      </c>
      <c r="AX3229"/>
      <c r="AY3229"/>
      <c r="AZ3229"/>
      <c r="BA3229"/>
    </row>
    <row r="3230" spans="1:53" x14ac:dyDescent="0.25">
      <c r="A3230" s="21">
        <f t="shared" si="2403"/>
        <v>883</v>
      </c>
      <c r="B3230" s="21" t="s">
        <v>28</v>
      </c>
      <c r="C3230" s="27">
        <f t="shared" si="2360"/>
        <v>0</v>
      </c>
      <c r="D3230" s="27">
        <f t="shared" si="2383"/>
        <v>0</v>
      </c>
      <c r="E3230" s="27" t="b">
        <f t="shared" si="2359"/>
        <v>1</v>
      </c>
      <c r="F3230" s="29">
        <f t="shared" si="2361"/>
        <v>0</v>
      </c>
      <c r="G3230" s="27">
        <f t="shared" si="2384"/>
        <v>0</v>
      </c>
      <c r="H3230" s="22">
        <f t="shared" si="2362"/>
        <v>35285327537.358231</v>
      </c>
      <c r="I3230" s="23">
        <f t="shared" si="2363"/>
        <v>132580106.5049091</v>
      </c>
      <c r="J3230" s="23">
        <f t="shared" si="2364"/>
        <v>1086</v>
      </c>
      <c r="K3230" s="19">
        <f t="shared" si="2385"/>
        <v>225.0831931027827</v>
      </c>
      <c r="L3230" s="16">
        <f t="shared" si="2365"/>
        <v>243.38819747123048</v>
      </c>
      <c r="M3230" s="23">
        <f>M3229-IF($B3230="B",(Percent_Rent_In_Elsies*2.49%/12 * H3229)/K3229,0)+IF($B3230="D",N3230,0)+IF(B3230="D",AK3229)+IF(B3230="C",F3229*90%)-(Y3230-Y3229)-IF($B3230="A",Q3229/K3229) + IF($B3230="A",Q3229/K3229)</f>
        <v>-55647170.945186011</v>
      </c>
      <c r="N3230" s="23">
        <f t="shared" si="2366"/>
        <v>0</v>
      </c>
      <c r="O3230" s="22">
        <f t="shared" si="2367"/>
        <v>0</v>
      </c>
      <c r="P3230" s="22">
        <f t="shared" si="2398"/>
        <v>25075662.54454831</v>
      </c>
      <c r="Q3230" s="22">
        <f t="shared" si="2399"/>
        <v>0</v>
      </c>
      <c r="R3230" s="22">
        <f t="shared" si="2368"/>
        <v>431406370.96716666</v>
      </c>
      <c r="S3230" s="16">
        <f t="shared" si="2358"/>
        <v>0</v>
      </c>
      <c r="T3230" s="15">
        <f t="shared" si="2369"/>
        <v>0</v>
      </c>
      <c r="U3230" s="23">
        <f t="shared" si="2386"/>
        <v>1916652.9718199254</v>
      </c>
      <c r="V3230" s="23">
        <f t="shared" si="2387"/>
        <v>0</v>
      </c>
      <c r="W3230" s="23">
        <f t="shared" si="2400"/>
        <v>0</v>
      </c>
      <c r="X3230" s="23">
        <f t="shared" si="2388"/>
        <v>41480427.358673602</v>
      </c>
      <c r="Y3230" s="23">
        <f t="shared" si="2370"/>
        <v>13825559.361691331</v>
      </c>
      <c r="Z3230" s="3">
        <f t="shared" si="2371"/>
        <v>7972.7661057401228</v>
      </c>
      <c r="AA3230" s="23">
        <f t="shared" si="2372"/>
        <v>68470943.69670099</v>
      </c>
      <c r="AB3230" s="26">
        <f t="shared" si="2389"/>
        <v>70086276.274228543</v>
      </c>
      <c r="AC3230" s="23">
        <f t="shared" si="2390"/>
        <v>74889487.274228647</v>
      </c>
      <c r="AD3230" s="23">
        <f t="shared" si="2396"/>
        <v>4803211</v>
      </c>
      <c r="AE3230" s="24">
        <f t="shared" si="2357"/>
        <v>70086276.274228647</v>
      </c>
      <c r="AF3230" s="3">
        <f t="shared" si="2391"/>
        <v>0</v>
      </c>
      <c r="AG3230" s="2">
        <f t="shared" si="2373"/>
        <v>956731932.68881464</v>
      </c>
      <c r="AH3230" s="2">
        <f t="shared" si="2374"/>
        <v>201.3822357991815</v>
      </c>
      <c r="AI3230" s="23">
        <f t="shared" si="2397"/>
        <v>11008327601.438787</v>
      </c>
      <c r="AJ3230" s="23">
        <f t="shared" si="2375"/>
        <v>6219.922423797766</v>
      </c>
      <c r="AK3230" s="23">
        <f t="shared" si="2376"/>
        <v>0</v>
      </c>
      <c r="AL3230" s="23">
        <f t="shared" si="2401"/>
        <v>0</v>
      </c>
      <c r="AM3230" s="23">
        <f t="shared" si="2402"/>
        <v>0</v>
      </c>
      <c r="AN3230" s="16">
        <f t="shared" si="2392"/>
        <v>0</v>
      </c>
      <c r="AO3230" s="23">
        <f t="shared" si="2393"/>
        <v>0</v>
      </c>
      <c r="AP3230" s="22">
        <f t="shared" si="2394"/>
        <v>0</v>
      </c>
      <c r="AQ3230" s="30">
        <f t="shared" si="2377"/>
        <v>24493060297.821304</v>
      </c>
      <c r="AR3230" s="28">
        <f t="shared" si="2378"/>
        <v>12058953805.794907</v>
      </c>
      <c r="AS3230" s="25">
        <f t="shared" si="2379"/>
        <v>200337590.02425668</v>
      </c>
      <c r="AT3230" s="32">
        <f t="shared" si="2380"/>
        <v>15945.532211480246</v>
      </c>
      <c r="AU3230" s="23">
        <f t="shared" si="2381"/>
        <v>15945.532211480246</v>
      </c>
      <c r="AV3230" s="22">
        <f t="shared" si="2382"/>
        <v>3571377391.6817431</v>
      </c>
      <c r="AW3230" s="31">
        <f t="shared" si="2395"/>
        <v>16287150821.012621</v>
      </c>
    </row>
    <row r="3231" spans="1:53" x14ac:dyDescent="0.25">
      <c r="A3231">
        <f t="shared" si="2403"/>
        <v>884</v>
      </c>
      <c r="B3231" t="s">
        <v>6</v>
      </c>
      <c r="C3231" s="27">
        <f t="shared" si="2360"/>
        <v>0</v>
      </c>
      <c r="D3231" s="27">
        <f t="shared" si="2383"/>
        <v>0</v>
      </c>
      <c r="E3231" s="27" t="b">
        <f t="shared" si="2359"/>
        <v>1</v>
      </c>
      <c r="F3231" s="29">
        <f t="shared" si="2361"/>
        <v>0</v>
      </c>
      <c r="G3231" s="27">
        <f t="shared" si="2384"/>
        <v>0</v>
      </c>
      <c r="H3231" s="22">
        <f t="shared" si="2362"/>
        <v>35344136416.587166</v>
      </c>
      <c r="I3231" s="23">
        <f t="shared" si="2363"/>
        <v>132580106.5049091</v>
      </c>
      <c r="J3231" s="23">
        <f t="shared" si="2364"/>
        <v>1086</v>
      </c>
      <c r="K3231" s="19">
        <f t="shared" si="2385"/>
        <v>225.0831931027827</v>
      </c>
      <c r="L3231" s="16">
        <f t="shared" si="2365"/>
        <v>243.79384446701587</v>
      </c>
      <c r="M3231" s="23">
        <f>M3230-IF($B3231="B",(Percent_Rent_In_Elsies*2.49%/12 * H3230)/K3230,0)+IF($B3231="D",N3231,0)+IF(B3231="D",AK3230)+IF(B3231="C",F3230*90%)-(Y3231-Y3230)-IF($B3231="A",Q3230/K3230) + IF($B3231="A",Q3230/K3230)</f>
        <v>-55647170.945186011</v>
      </c>
      <c r="N3231" s="23">
        <f t="shared" si="2366"/>
        <v>0</v>
      </c>
      <c r="O3231" s="22">
        <f t="shared" si="2367"/>
        <v>0</v>
      </c>
      <c r="P3231" s="22">
        <f t="shared" si="2398"/>
        <v>0</v>
      </c>
      <c r="Q3231" s="22">
        <f t="shared" si="2399"/>
        <v>0</v>
      </c>
      <c r="R3231" s="22">
        <f t="shared" si="2368"/>
        <v>431406370.96716666</v>
      </c>
      <c r="S3231" s="16">
        <f t="shared" si="2358"/>
        <v>0</v>
      </c>
      <c r="T3231" s="15">
        <f t="shared" si="2369"/>
        <v>0</v>
      </c>
      <c r="U3231" s="23">
        <f t="shared" si="2386"/>
        <v>1916652.9718199254</v>
      </c>
      <c r="V3231" s="23">
        <f t="shared" si="2387"/>
        <v>0</v>
      </c>
      <c r="W3231" s="23">
        <f t="shared" si="2400"/>
        <v>0</v>
      </c>
      <c r="X3231" s="23">
        <f t="shared" si="2388"/>
        <v>41520291.189202309</v>
      </c>
      <c r="Y3231" s="23">
        <f t="shared" si="2370"/>
        <v>13825559.361691331</v>
      </c>
      <c r="Z3231" s="3">
        <f t="shared" si="2371"/>
        <v>0</v>
      </c>
      <c r="AA3231" s="23">
        <f t="shared" si="2372"/>
        <v>68470943.69670099</v>
      </c>
      <c r="AB3231" s="26">
        <f t="shared" si="2389"/>
        <v>70086276.274228543</v>
      </c>
      <c r="AC3231" s="23">
        <f t="shared" si="2390"/>
        <v>74889487.274228647</v>
      </c>
      <c r="AD3231" s="23">
        <f t="shared" si="2396"/>
        <v>4803211</v>
      </c>
      <c r="AE3231" s="24">
        <f t="shared" si="2357"/>
        <v>70086276.274228647</v>
      </c>
      <c r="AF3231" s="3">
        <f t="shared" si="2391"/>
        <v>0</v>
      </c>
      <c r="AG3231" s="2">
        <f t="shared" si="2373"/>
        <v>0</v>
      </c>
      <c r="AH3231" s="2">
        <f t="shared" si="2374"/>
        <v>201.71787285884682</v>
      </c>
      <c r="AI3231" s="23">
        <f t="shared" si="2397"/>
        <v>11008327601.438787</v>
      </c>
      <c r="AJ3231" s="23">
        <f t="shared" si="2375"/>
        <v>6219.922423797766</v>
      </c>
      <c r="AK3231" s="23">
        <f t="shared" si="2376"/>
        <v>0</v>
      </c>
      <c r="AL3231" s="23">
        <f t="shared" si="2401"/>
        <v>0</v>
      </c>
      <c r="AM3231" s="23">
        <f t="shared" si="2402"/>
        <v>0</v>
      </c>
      <c r="AN3231" s="16">
        <f t="shared" si="2392"/>
        <v>0</v>
      </c>
      <c r="AO3231" s="23">
        <f t="shared" si="2393"/>
        <v>0</v>
      </c>
      <c r="AP3231" s="22">
        <f t="shared" si="2394"/>
        <v>0</v>
      </c>
      <c r="AQ3231" s="30">
        <f t="shared" si="2377"/>
        <v>24493060297.821304</v>
      </c>
      <c r="AR3231" s="28">
        <f t="shared" si="2378"/>
        <v>12058953805.794907</v>
      </c>
      <c r="AS3231" s="25">
        <f t="shared" si="2379"/>
        <v>200337590.02425668</v>
      </c>
      <c r="AT3231" s="32">
        <f t="shared" si="2380"/>
        <v>0</v>
      </c>
      <c r="AU3231" s="23">
        <f t="shared" si="2381"/>
        <v>0</v>
      </c>
      <c r="AV3231" s="22">
        <f t="shared" si="2382"/>
        <v>3571377391.6817431</v>
      </c>
      <c r="AW3231" s="31">
        <f t="shared" si="2395"/>
        <v>16262075158.468073</v>
      </c>
    </row>
    <row r="3232" spans="1:53" x14ac:dyDescent="0.25">
      <c r="A3232">
        <f t="shared" si="2403"/>
        <v>884</v>
      </c>
      <c r="B3232" t="s">
        <v>7</v>
      </c>
      <c r="C3232" s="27">
        <f t="shared" si="2360"/>
        <v>0</v>
      </c>
      <c r="D3232" s="27">
        <f t="shared" si="2383"/>
        <v>0</v>
      </c>
      <c r="E3232" s="27" t="b">
        <f t="shared" si="2359"/>
        <v>1</v>
      </c>
      <c r="F3232" s="29">
        <f t="shared" si="2361"/>
        <v>0</v>
      </c>
      <c r="G3232" s="27">
        <f t="shared" si="2384"/>
        <v>0</v>
      </c>
      <c r="H3232" s="22">
        <f t="shared" si="2362"/>
        <v>35344136416.587166</v>
      </c>
      <c r="I3232" s="23">
        <f t="shared" si="2363"/>
        <v>132580106.5049091</v>
      </c>
      <c r="J3232" s="23">
        <f t="shared" si="2364"/>
        <v>1086</v>
      </c>
      <c r="K3232" s="19">
        <f t="shared" si="2385"/>
        <v>225.0831931027827</v>
      </c>
      <c r="L3232" s="16">
        <f t="shared" si="2365"/>
        <v>243.79384446701587</v>
      </c>
      <c r="M3232" s="23">
        <f>M3231-IF($B3232="B",(Percent_Rent_In_Elsies*2.49%/12 * H3231)/K3231,0)+IF($B3232="D",N3232,0)+IF(B3232="D",AK3231)+IF(B3232="C",F3231*90%)-(Y3232-Y3231)-IF($B3232="A",Q3231/K3231) + IF($B3232="A",Q3231/K3231)</f>
        <v>-55810086.447790705</v>
      </c>
      <c r="N3232" s="23">
        <f t="shared" si="2366"/>
        <v>0</v>
      </c>
      <c r="O3232" s="22">
        <f t="shared" si="2367"/>
        <v>0</v>
      </c>
      <c r="P3232" s="22">
        <f t="shared" si="2398"/>
        <v>0</v>
      </c>
      <c r="Q3232" s="22">
        <f t="shared" si="2399"/>
        <v>0</v>
      </c>
      <c r="R3232" s="22">
        <f t="shared" si="2368"/>
        <v>395455840.05323613</v>
      </c>
      <c r="S3232" s="16">
        <f t="shared" si="2358"/>
        <v>35950530.913930558</v>
      </c>
      <c r="T3232" s="15">
        <f t="shared" si="2369"/>
        <v>0</v>
      </c>
      <c r="U3232" s="23">
        <f t="shared" si="2386"/>
        <v>1756931.8908349315</v>
      </c>
      <c r="V3232" s="23">
        <f t="shared" si="2387"/>
        <v>159721.08098499378</v>
      </c>
      <c r="W3232" s="23">
        <f t="shared" si="2400"/>
        <v>0</v>
      </c>
      <c r="X3232" s="23">
        <f t="shared" si="2388"/>
        <v>41520291.189202309</v>
      </c>
      <c r="Y3232" s="23">
        <f t="shared" si="2370"/>
        <v>13825559.361691331</v>
      </c>
      <c r="Z3232" s="3">
        <f t="shared" si="2371"/>
        <v>0</v>
      </c>
      <c r="AA3232" s="23">
        <f t="shared" si="2372"/>
        <v>68470943.69670099</v>
      </c>
      <c r="AB3232" s="26">
        <f t="shared" si="2389"/>
        <v>70086276.274228543</v>
      </c>
      <c r="AC3232" s="23">
        <f t="shared" si="2390"/>
        <v>74889487.274228647</v>
      </c>
      <c r="AD3232" s="23">
        <f t="shared" si="2396"/>
        <v>4803211</v>
      </c>
      <c r="AE3232" s="24">
        <f t="shared" si="2357"/>
        <v>70086276.274228647</v>
      </c>
      <c r="AF3232" s="3">
        <f t="shared" si="2391"/>
        <v>0</v>
      </c>
      <c r="AG3232" s="2">
        <f t="shared" si="2373"/>
        <v>0</v>
      </c>
      <c r="AH3232" s="2">
        <f t="shared" si="2374"/>
        <v>201.71787285884682</v>
      </c>
      <c r="AI3232" s="23">
        <f t="shared" si="2397"/>
        <v>11008327601.438787</v>
      </c>
      <c r="AJ3232" s="23">
        <f t="shared" si="2375"/>
        <v>6219.922423797766</v>
      </c>
      <c r="AK3232" s="23">
        <f t="shared" si="2376"/>
        <v>0</v>
      </c>
      <c r="AL3232" s="23">
        <f t="shared" si="2401"/>
        <v>8935595.512506485</v>
      </c>
      <c r="AM3232" s="23">
        <f t="shared" si="2402"/>
        <v>8336806634.7338667</v>
      </c>
      <c r="AN3232" s="16">
        <f t="shared" si="2392"/>
        <v>0</v>
      </c>
      <c r="AO3232" s="23">
        <f t="shared" si="2393"/>
        <v>162915.50260469379</v>
      </c>
      <c r="AP3232" s="22">
        <f t="shared" si="2394"/>
        <v>36669541.532209188</v>
      </c>
      <c r="AQ3232" s="30">
        <f t="shared" si="2377"/>
        <v>24566087689.782696</v>
      </c>
      <c r="AR3232" s="28">
        <f t="shared" si="2378"/>
        <v>12095311656.224092</v>
      </c>
      <c r="AS3232" s="25">
        <f t="shared" si="2379"/>
        <v>200337590.02425668</v>
      </c>
      <c r="AT3232" s="32">
        <f t="shared" si="2380"/>
        <v>0</v>
      </c>
      <c r="AU3232" s="23">
        <f t="shared" si="2381"/>
        <v>0</v>
      </c>
      <c r="AV3232" s="22">
        <f t="shared" si="2382"/>
        <v>3571377391.6817431</v>
      </c>
      <c r="AW3232" s="31">
        <f t="shared" si="2395"/>
        <v>16335102550.429468</v>
      </c>
    </row>
    <row r="3233" spans="1:53" x14ac:dyDescent="0.25">
      <c r="A3233">
        <f t="shared" si="2403"/>
        <v>884</v>
      </c>
      <c r="B3233" t="s">
        <v>8</v>
      </c>
      <c r="C3233" s="27">
        <f t="shared" si="2360"/>
        <v>0</v>
      </c>
      <c r="D3233" s="27">
        <f t="shared" si="2383"/>
        <v>0</v>
      </c>
      <c r="E3233" s="27" t="b">
        <f t="shared" si="2359"/>
        <v>1</v>
      </c>
      <c r="F3233" s="29">
        <f t="shared" si="2361"/>
        <v>0</v>
      </c>
      <c r="G3233" s="27">
        <f t="shared" si="2384"/>
        <v>0</v>
      </c>
      <c r="H3233" s="22">
        <f t="shared" si="2362"/>
        <v>35344136416.587166</v>
      </c>
      <c r="I3233" s="23">
        <f t="shared" si="2363"/>
        <v>132580106.5049091</v>
      </c>
      <c r="J3233" s="23">
        <f t="shared" si="2364"/>
        <v>1086</v>
      </c>
      <c r="K3233" s="19">
        <f t="shared" si="2385"/>
        <v>225.0831931027827</v>
      </c>
      <c r="L3233" s="16">
        <f t="shared" si="2365"/>
        <v>243.79384446701587</v>
      </c>
      <c r="M3233" s="23">
        <f>M3232-IF($B3233="B",(Percent_Rent_In_Elsies*2.49%/12 * H3232)/K3232,0)+IF($B3233="D",N3233,0)+IF(B3233="D",AK3232)+IF(B3233="C",F3232*90%)-(Y3233-Y3232)-IF($B3233="A",Q3232/K3232) + IF($B3233="A",Q3232/K3232)</f>
        <v>-55810086.447790705</v>
      </c>
      <c r="N3233" s="23">
        <f t="shared" si="2366"/>
        <v>0</v>
      </c>
      <c r="O3233" s="22">
        <f t="shared" si="2367"/>
        <v>0</v>
      </c>
      <c r="P3233" s="22">
        <f t="shared" si="2398"/>
        <v>0</v>
      </c>
      <c r="Q3233" s="22">
        <f t="shared" si="2399"/>
        <v>0</v>
      </c>
      <c r="R3233" s="22">
        <f t="shared" si="2368"/>
        <v>432125381.58544528</v>
      </c>
      <c r="S3233" s="16">
        <f t="shared" si="2358"/>
        <v>35950530.913930558</v>
      </c>
      <c r="T3233" s="15">
        <f t="shared" si="2369"/>
        <v>0</v>
      </c>
      <c r="U3233" s="23">
        <f t="shared" si="2386"/>
        <v>1919847.3934396254</v>
      </c>
      <c r="V3233" s="23">
        <f t="shared" si="2387"/>
        <v>159721.08098499378</v>
      </c>
      <c r="W3233" s="23">
        <f t="shared" si="2400"/>
        <v>0</v>
      </c>
      <c r="X3233" s="23">
        <f t="shared" si="2388"/>
        <v>41520291.189202309</v>
      </c>
      <c r="Y3233" s="23">
        <f t="shared" si="2370"/>
        <v>13825559.361691331</v>
      </c>
      <c r="Z3233" s="3">
        <f t="shared" si="2371"/>
        <v>0</v>
      </c>
      <c r="AA3233" s="23">
        <f t="shared" si="2372"/>
        <v>68470943.69670099</v>
      </c>
      <c r="AB3233" s="26">
        <f t="shared" si="2389"/>
        <v>70086276.274228543</v>
      </c>
      <c r="AC3233" s="23">
        <f t="shared" si="2390"/>
        <v>74889487.274228647</v>
      </c>
      <c r="AD3233" s="23">
        <f t="shared" si="2396"/>
        <v>4803211</v>
      </c>
      <c r="AE3233" s="24">
        <f t="shared" si="2357"/>
        <v>70086276.274228647</v>
      </c>
      <c r="AF3233" s="3">
        <f t="shared" si="2391"/>
        <v>1E-4</v>
      </c>
      <c r="AG3233" s="2">
        <f t="shared" si="2373"/>
        <v>0</v>
      </c>
      <c r="AH3233" s="2">
        <f t="shared" si="2374"/>
        <v>201.71787285884682</v>
      </c>
      <c r="AI3233" s="23">
        <f t="shared" si="2397"/>
        <v>11008327601.438787</v>
      </c>
      <c r="AJ3233" s="23">
        <f t="shared" si="2375"/>
        <v>6219.922423797766</v>
      </c>
      <c r="AK3233" s="23">
        <f t="shared" si="2376"/>
        <v>64046.762416064295</v>
      </c>
      <c r="AL3233" s="23">
        <f t="shared" si="2401"/>
        <v>0</v>
      </c>
      <c r="AM3233" s="23">
        <f t="shared" si="2402"/>
        <v>0</v>
      </c>
      <c r="AN3233" s="16">
        <f t="shared" si="2392"/>
        <v>0</v>
      </c>
      <c r="AO3233" s="23">
        <f t="shared" si="2393"/>
        <v>0</v>
      </c>
      <c r="AP3233" s="22">
        <f t="shared" si="2394"/>
        <v>0</v>
      </c>
      <c r="AQ3233" s="30">
        <f t="shared" si="2377"/>
        <v>24566087689.782696</v>
      </c>
      <c r="AR3233" s="28">
        <f t="shared" si="2378"/>
        <v>12095311656.224092</v>
      </c>
      <c r="AS3233" s="25">
        <f t="shared" si="2379"/>
        <v>200337590.02425668</v>
      </c>
      <c r="AT3233" s="32">
        <f t="shared" si="2380"/>
        <v>0</v>
      </c>
      <c r="AU3233" s="23">
        <f t="shared" si="2381"/>
        <v>0</v>
      </c>
      <c r="AV3233" s="22">
        <f t="shared" si="2382"/>
        <v>3571377391.6817431</v>
      </c>
      <c r="AW3233" s="31">
        <f t="shared" si="2395"/>
        <v>16335102550.429468</v>
      </c>
    </row>
    <row r="3234" spans="1:53" x14ac:dyDescent="0.25">
      <c r="A3234" s="21">
        <f t="shared" si="2403"/>
        <v>884</v>
      </c>
      <c r="B3234" s="21" t="s">
        <v>9</v>
      </c>
      <c r="C3234" s="27">
        <f t="shared" si="2360"/>
        <v>0</v>
      </c>
      <c r="D3234" s="27">
        <f t="shared" si="2383"/>
        <v>0</v>
      </c>
      <c r="E3234" s="27" t="b">
        <f t="shared" si="2359"/>
        <v>1</v>
      </c>
      <c r="F3234" s="29">
        <f t="shared" si="2361"/>
        <v>0</v>
      </c>
      <c r="G3234" s="27">
        <f t="shared" si="2384"/>
        <v>0</v>
      </c>
      <c r="H3234" s="22">
        <f t="shared" si="2362"/>
        <v>35344136416.587166</v>
      </c>
      <c r="I3234" s="23">
        <f t="shared" si="2363"/>
        <v>132580106.5049091</v>
      </c>
      <c r="J3234" s="23">
        <f t="shared" si="2364"/>
        <v>1086</v>
      </c>
      <c r="K3234" s="19">
        <f t="shared" si="2385"/>
        <v>225.0831931027827</v>
      </c>
      <c r="L3234" s="16">
        <f t="shared" si="2365"/>
        <v>243.79384446701587</v>
      </c>
      <c r="M3234" s="23">
        <f>M3233-IF($B3234="B",(Percent_Rent_In_Elsies*2.49%/12 * H3233)/K3233,0)+IF($B3234="D",N3234,0)+IF(B3234="D",AK3233)+IF(B3234="C",F3233*90%)-(Y3234-Y3233)-IF($B3234="A",Q3233/K3233) + IF($B3234="A",Q3233/K3233)</f>
        <v>-55746039.68537464</v>
      </c>
      <c r="N3234" s="23">
        <f t="shared" si="2366"/>
        <v>0</v>
      </c>
      <c r="O3234" s="22">
        <f t="shared" si="2367"/>
        <v>25117455.315455891</v>
      </c>
      <c r="P3234" s="22">
        <f t="shared" si="2398"/>
        <v>0</v>
      </c>
      <c r="Q3234" s="22">
        <f t="shared" si="2399"/>
        <v>0</v>
      </c>
      <c r="R3234" s="22">
        <f t="shared" si="2368"/>
        <v>432125381.58544528</v>
      </c>
      <c r="S3234" s="16">
        <f t="shared" si="2358"/>
        <v>0</v>
      </c>
      <c r="T3234" s="15">
        <f t="shared" si="2369"/>
        <v>10833075.598474666</v>
      </c>
      <c r="U3234" s="23">
        <f t="shared" si="2386"/>
        <v>1919847.3934396254</v>
      </c>
      <c r="V3234" s="23">
        <f t="shared" si="2387"/>
        <v>0</v>
      </c>
      <c r="W3234" s="23">
        <f t="shared" si="2400"/>
        <v>159721.08098499378</v>
      </c>
      <c r="X3234" s="23">
        <f t="shared" si="2388"/>
        <v>41520291.189202309</v>
      </c>
      <c r="Y3234" s="23">
        <f t="shared" si="2370"/>
        <v>13825559.361691331</v>
      </c>
      <c r="Z3234" s="3">
        <f t="shared" si="2371"/>
        <v>0</v>
      </c>
      <c r="AA3234" s="23">
        <f t="shared" si="2372"/>
        <v>68406896.934284925</v>
      </c>
      <c r="AB3234" s="26">
        <f t="shared" si="2389"/>
        <v>70086276.274228543</v>
      </c>
      <c r="AC3234" s="23">
        <f t="shared" si="2390"/>
        <v>74889487.274228647</v>
      </c>
      <c r="AD3234" s="23">
        <f t="shared" si="2396"/>
        <v>4803211</v>
      </c>
      <c r="AE3234" s="24">
        <f t="shared" si="2357"/>
        <v>70086276.274228647</v>
      </c>
      <c r="AF3234" s="3">
        <f t="shared" si="2391"/>
        <v>0</v>
      </c>
      <c r="AG3234" s="2">
        <f t="shared" si="2373"/>
        <v>0</v>
      </c>
      <c r="AH3234" s="2">
        <f t="shared" si="2374"/>
        <v>201.71787285884682</v>
      </c>
      <c r="AI3234" s="23">
        <f t="shared" si="2397"/>
        <v>10998030565.872713</v>
      </c>
      <c r="AJ3234" s="23">
        <f t="shared" si="2375"/>
        <v>6219.922423797766</v>
      </c>
      <c r="AK3234" s="23">
        <f t="shared" si="2376"/>
        <v>0</v>
      </c>
      <c r="AL3234" s="23">
        <f t="shared" si="2401"/>
        <v>0</v>
      </c>
      <c r="AM3234" s="23">
        <f t="shared" si="2402"/>
        <v>0</v>
      </c>
      <c r="AN3234" s="16">
        <f t="shared" si="2392"/>
        <v>0</v>
      </c>
      <c r="AO3234" s="23">
        <f t="shared" si="2393"/>
        <v>0</v>
      </c>
      <c r="AP3234" s="22">
        <f t="shared" si="2394"/>
        <v>0</v>
      </c>
      <c r="AQ3234" s="30">
        <f t="shared" si="2377"/>
        <v>24566087689.782696</v>
      </c>
      <c r="AR3234" s="28">
        <f t="shared" si="2378"/>
        <v>12095311656.224092</v>
      </c>
      <c r="AS3234" s="25">
        <f t="shared" si="2379"/>
        <v>200337590.02425668</v>
      </c>
      <c r="AT3234" s="32">
        <f t="shared" si="2380"/>
        <v>0</v>
      </c>
      <c r="AU3234" s="23">
        <f t="shared" si="2381"/>
        <v>0</v>
      </c>
      <c r="AV3234" s="22">
        <f t="shared" si="2382"/>
        <v>3571377391.6817431</v>
      </c>
      <c r="AW3234" s="31">
        <f t="shared" si="2395"/>
        <v>16335102550.429468</v>
      </c>
      <c r="AX3234" s="21"/>
      <c r="AY3234" s="21"/>
      <c r="AZ3234" s="21"/>
      <c r="BA3234" s="21"/>
    </row>
    <row r="3235" spans="1:53" x14ac:dyDescent="0.25">
      <c r="A3235" s="21">
        <f t="shared" si="2403"/>
        <v>884</v>
      </c>
      <c r="B3235" s="21" t="s">
        <v>28</v>
      </c>
      <c r="C3235" s="27">
        <f t="shared" si="2360"/>
        <v>0</v>
      </c>
      <c r="D3235" s="27">
        <f t="shared" si="2383"/>
        <v>0</v>
      </c>
      <c r="E3235" s="27" t="b">
        <f t="shared" si="2359"/>
        <v>1</v>
      </c>
      <c r="F3235" s="29">
        <f t="shared" si="2361"/>
        <v>0</v>
      </c>
      <c r="G3235" s="27">
        <f t="shared" si="2384"/>
        <v>0</v>
      </c>
      <c r="H3235" s="22">
        <f t="shared" si="2362"/>
        <v>35344136416.587166</v>
      </c>
      <c r="I3235" s="23">
        <f t="shared" si="2363"/>
        <v>132580106.5049091</v>
      </c>
      <c r="J3235" s="23">
        <f t="shared" si="2364"/>
        <v>1086</v>
      </c>
      <c r="K3235" s="19">
        <f t="shared" si="2385"/>
        <v>225.0831931027827</v>
      </c>
      <c r="L3235" s="16">
        <f t="shared" si="2365"/>
        <v>243.79384446701587</v>
      </c>
      <c r="M3235" s="23">
        <f>M3234-IF($B3235="B",(Percent_Rent_In_Elsies*2.49%/12 * H3234)/K3234,0)+IF($B3235="D",N3235,0)+IF(B3235="D",AK3234)+IF(B3235="C",F3234*90%)-(Y3235-Y3234)-IF($B3235="A",Q3234/K3234) + IF($B3235="A",Q3234/K3234)</f>
        <v>-55746039.68537464</v>
      </c>
      <c r="N3235" s="23">
        <f t="shared" si="2366"/>
        <v>0</v>
      </c>
      <c r="O3235" s="22">
        <f t="shared" si="2367"/>
        <v>0</v>
      </c>
      <c r="P3235" s="22">
        <f t="shared" si="2398"/>
        <v>25117455.315455891</v>
      </c>
      <c r="Q3235" s="22">
        <f t="shared" si="2399"/>
        <v>0</v>
      </c>
      <c r="R3235" s="22">
        <f t="shared" si="2368"/>
        <v>432125381.58544528</v>
      </c>
      <c r="S3235" s="16">
        <f t="shared" si="2358"/>
        <v>0</v>
      </c>
      <c r="T3235" s="15">
        <f t="shared" si="2369"/>
        <v>0</v>
      </c>
      <c r="U3235" s="23">
        <f t="shared" si="2386"/>
        <v>1919847.3934396254</v>
      </c>
      <c r="V3235" s="23">
        <f t="shared" si="2387"/>
        <v>0</v>
      </c>
      <c r="W3235" s="23">
        <f t="shared" si="2400"/>
        <v>0</v>
      </c>
      <c r="X3235" s="23">
        <f t="shared" si="2388"/>
        <v>41520291.189202309</v>
      </c>
      <c r="Y3235" s="23">
        <f t="shared" si="2370"/>
        <v>13825559.361691331</v>
      </c>
      <c r="Z3235" s="3">
        <f t="shared" si="2371"/>
        <v>7986.0540492496903</v>
      </c>
      <c r="AA3235" s="23">
        <f t="shared" si="2372"/>
        <v>68526687.745023668</v>
      </c>
      <c r="AB3235" s="26">
        <f t="shared" si="2389"/>
        <v>70086276.274228513</v>
      </c>
      <c r="AC3235" s="23">
        <f t="shared" si="2390"/>
        <v>74889487.274228647</v>
      </c>
      <c r="AD3235" s="23">
        <f t="shared" si="2396"/>
        <v>4803211</v>
      </c>
      <c r="AE3235" s="24">
        <f t="shared" si="2357"/>
        <v>70086276.274228647</v>
      </c>
      <c r="AF3235" s="3">
        <f t="shared" si="2391"/>
        <v>0</v>
      </c>
      <c r="AG3235" s="2">
        <f t="shared" si="2373"/>
        <v>958326485.90996265</v>
      </c>
      <c r="AH3235" s="2">
        <f t="shared" si="2374"/>
        <v>201.71787285884682</v>
      </c>
      <c r="AI3235" s="23">
        <f t="shared" si="2397"/>
        <v>11017289778.862318</v>
      </c>
      <c r="AJ3235" s="23">
        <f t="shared" si="2375"/>
        <v>6219.922423797766</v>
      </c>
      <c r="AK3235" s="23">
        <f t="shared" si="2376"/>
        <v>0</v>
      </c>
      <c r="AL3235" s="23">
        <f t="shared" si="2401"/>
        <v>0</v>
      </c>
      <c r="AM3235" s="23">
        <f t="shared" si="2402"/>
        <v>0</v>
      </c>
      <c r="AN3235" s="16">
        <f t="shared" si="2392"/>
        <v>0</v>
      </c>
      <c r="AO3235" s="23">
        <f t="shared" si="2393"/>
        <v>0</v>
      </c>
      <c r="AP3235" s="22">
        <f t="shared" si="2394"/>
        <v>0</v>
      </c>
      <c r="AQ3235" s="30">
        <f t="shared" si="2377"/>
        <v>24566087689.782696</v>
      </c>
      <c r="AR3235" s="28">
        <f t="shared" si="2378"/>
        <v>12095311656.224092</v>
      </c>
      <c r="AS3235" s="25">
        <f t="shared" si="2379"/>
        <v>200337590.02425668</v>
      </c>
      <c r="AT3235" s="32">
        <f t="shared" si="2380"/>
        <v>15972.108098499381</v>
      </c>
      <c r="AU3235" s="23">
        <f t="shared" si="2381"/>
        <v>15972.108098499381</v>
      </c>
      <c r="AV3235" s="22">
        <f t="shared" si="2382"/>
        <v>3582210467.2802176</v>
      </c>
      <c r="AW3235" s="31">
        <f t="shared" si="2395"/>
        <v>16335102550.429468</v>
      </c>
      <c r="AX3235" s="21"/>
      <c r="AY3235" s="21"/>
      <c r="AZ3235" s="21"/>
      <c r="BA3235" s="21"/>
    </row>
    <row r="3236" spans="1:53" x14ac:dyDescent="0.25">
      <c r="A3236">
        <f t="shared" si="2403"/>
        <v>885</v>
      </c>
      <c r="B3236" t="s">
        <v>6</v>
      </c>
      <c r="C3236" s="27">
        <f t="shared" si="2360"/>
        <v>0</v>
      </c>
      <c r="D3236" s="27">
        <f t="shared" si="2383"/>
        <v>0</v>
      </c>
      <c r="E3236" s="27" t="b">
        <f t="shared" si="2359"/>
        <v>1</v>
      </c>
      <c r="F3236" s="29">
        <f t="shared" si="2361"/>
        <v>0</v>
      </c>
      <c r="G3236" s="27">
        <f t="shared" si="2384"/>
        <v>0</v>
      </c>
      <c r="H3236" s="22">
        <f t="shared" si="2362"/>
        <v>35403043310.614815</v>
      </c>
      <c r="I3236" s="23">
        <f t="shared" si="2363"/>
        <v>132580106.5049091</v>
      </c>
      <c r="J3236" s="23">
        <f t="shared" si="2364"/>
        <v>1086</v>
      </c>
      <c r="K3236" s="19">
        <f t="shared" si="2385"/>
        <v>225.0831931027827</v>
      </c>
      <c r="L3236" s="16">
        <f t="shared" si="2365"/>
        <v>244.20016754112757</v>
      </c>
      <c r="M3236" s="23">
        <f>M3235-IF($B3236="B",(Percent_Rent_In_Elsies*2.49%/12 * H3235)/K3235,0)+IF($B3236="D",N3236,0)+IF(B3236="D",AK3235)+IF(B3236="C",F3235*90%)-(Y3236-Y3235)-IF($B3236="A",Q3235/K3235) + IF($B3236="A",Q3235/K3235)</f>
        <v>-55746039.68537464</v>
      </c>
      <c r="N3236" s="23">
        <f t="shared" si="2366"/>
        <v>0</v>
      </c>
      <c r="O3236" s="22">
        <f t="shared" si="2367"/>
        <v>0</v>
      </c>
      <c r="P3236" s="22">
        <f t="shared" si="2398"/>
        <v>0</v>
      </c>
      <c r="Q3236" s="22">
        <f t="shared" si="2399"/>
        <v>0</v>
      </c>
      <c r="R3236" s="22">
        <f t="shared" si="2368"/>
        <v>432125381.58544528</v>
      </c>
      <c r="S3236" s="16">
        <f t="shared" si="2358"/>
        <v>0</v>
      </c>
      <c r="T3236" s="15">
        <f t="shared" si="2369"/>
        <v>0</v>
      </c>
      <c r="U3236" s="23">
        <f t="shared" si="2386"/>
        <v>1919847.3934396254</v>
      </c>
      <c r="V3236" s="23">
        <f t="shared" si="2387"/>
        <v>0</v>
      </c>
      <c r="W3236" s="23">
        <f t="shared" si="2400"/>
        <v>0</v>
      </c>
      <c r="X3236" s="23">
        <f t="shared" si="2388"/>
        <v>41560221.459448554</v>
      </c>
      <c r="Y3236" s="23">
        <f t="shared" si="2370"/>
        <v>13825559.361691331</v>
      </c>
      <c r="Z3236" s="3">
        <f t="shared" si="2371"/>
        <v>0</v>
      </c>
      <c r="AA3236" s="23">
        <f t="shared" si="2372"/>
        <v>68526687.745023668</v>
      </c>
      <c r="AB3236" s="26">
        <f t="shared" si="2389"/>
        <v>70086276.274228543</v>
      </c>
      <c r="AC3236" s="23">
        <f t="shared" si="2390"/>
        <v>74889487.274228647</v>
      </c>
      <c r="AD3236" s="23">
        <f t="shared" si="2396"/>
        <v>4803211</v>
      </c>
      <c r="AE3236" s="24">
        <f t="shared" si="2357"/>
        <v>70086276.274228647</v>
      </c>
      <c r="AF3236" s="3">
        <f t="shared" si="2391"/>
        <v>0</v>
      </c>
      <c r="AG3236" s="2">
        <f t="shared" si="2373"/>
        <v>0</v>
      </c>
      <c r="AH3236" s="2">
        <f t="shared" si="2374"/>
        <v>202.05406931361159</v>
      </c>
      <c r="AI3236" s="23">
        <f t="shared" si="2397"/>
        <v>11017289778.862318</v>
      </c>
      <c r="AJ3236" s="23">
        <f t="shared" si="2375"/>
        <v>6219.922423797766</v>
      </c>
      <c r="AK3236" s="23">
        <f t="shared" si="2376"/>
        <v>0</v>
      </c>
      <c r="AL3236" s="23">
        <f t="shared" si="2401"/>
        <v>0</v>
      </c>
      <c r="AM3236" s="23">
        <f t="shared" si="2402"/>
        <v>0</v>
      </c>
      <c r="AN3236" s="16">
        <f t="shared" si="2392"/>
        <v>0</v>
      </c>
      <c r="AO3236" s="23">
        <f t="shared" si="2393"/>
        <v>0</v>
      </c>
      <c r="AP3236" s="22">
        <f t="shared" si="2394"/>
        <v>0</v>
      </c>
      <c r="AQ3236" s="30">
        <f t="shared" si="2377"/>
        <v>24566087689.782696</v>
      </c>
      <c r="AR3236" s="28">
        <f t="shared" si="2378"/>
        <v>12095311656.224092</v>
      </c>
      <c r="AS3236" s="25">
        <f t="shared" si="2379"/>
        <v>200337590.02425668</v>
      </c>
      <c r="AT3236" s="32">
        <f t="shared" si="2380"/>
        <v>0</v>
      </c>
      <c r="AU3236" s="23">
        <f t="shared" si="2381"/>
        <v>0</v>
      </c>
      <c r="AV3236" s="22">
        <f t="shared" si="2382"/>
        <v>3582210467.2802176</v>
      </c>
      <c r="AW3236" s="31">
        <f t="shared" si="2395"/>
        <v>16309985095.114012</v>
      </c>
    </row>
    <row r="3237" spans="1:53" x14ac:dyDescent="0.25">
      <c r="A3237">
        <f t="shared" si="2403"/>
        <v>885</v>
      </c>
      <c r="B3237" t="s">
        <v>7</v>
      </c>
      <c r="C3237" s="27">
        <f t="shared" si="2360"/>
        <v>0</v>
      </c>
      <c r="D3237" s="27">
        <f t="shared" si="2383"/>
        <v>0</v>
      </c>
      <c r="E3237" s="27" t="b">
        <f t="shared" si="2359"/>
        <v>1</v>
      </c>
      <c r="F3237" s="29">
        <f t="shared" si="2361"/>
        <v>0</v>
      </c>
      <c r="G3237" s="27">
        <f t="shared" si="2384"/>
        <v>0</v>
      </c>
      <c r="H3237" s="22">
        <f t="shared" si="2362"/>
        <v>35403043310.614815</v>
      </c>
      <c r="I3237" s="23">
        <f t="shared" si="2363"/>
        <v>132580106.5049091</v>
      </c>
      <c r="J3237" s="23">
        <f t="shared" si="2364"/>
        <v>1086</v>
      </c>
      <c r="K3237" s="19">
        <f t="shared" si="2385"/>
        <v>225.0831931027827</v>
      </c>
      <c r="L3237" s="16">
        <f t="shared" si="2365"/>
        <v>244.2001675411276</v>
      </c>
      <c r="M3237" s="23">
        <f>M3236-IF($B3237="B",(Percent_Rent_In_Elsies*2.49%/12 * H3236)/K3236,0)+IF($B3237="D",N3237,0)+IF(B3237="D",AK3236)+IF(B3237="C",F3236*90%)-(Y3237-Y3236)-IF($B3237="A",Q3236/K3236) + IF($B3237="A",Q3236/K3236)</f>
        <v>-55909226.713817008</v>
      </c>
      <c r="N3237" s="23">
        <f t="shared" si="2366"/>
        <v>0</v>
      </c>
      <c r="O3237" s="22">
        <f t="shared" si="2367"/>
        <v>0</v>
      </c>
      <c r="P3237" s="22">
        <f t="shared" si="2398"/>
        <v>0</v>
      </c>
      <c r="Q3237" s="22">
        <f t="shared" si="2399"/>
        <v>0</v>
      </c>
      <c r="R3237" s="22">
        <f t="shared" si="2368"/>
        <v>396114933.11999154</v>
      </c>
      <c r="S3237" s="16">
        <f t="shared" si="2358"/>
        <v>36010448.465453774</v>
      </c>
      <c r="T3237" s="15">
        <f t="shared" si="2369"/>
        <v>0</v>
      </c>
      <c r="U3237" s="23">
        <f t="shared" si="2386"/>
        <v>1759860.1106529899</v>
      </c>
      <c r="V3237" s="23">
        <f t="shared" si="2387"/>
        <v>159987.28278663545</v>
      </c>
      <c r="W3237" s="23">
        <f t="shared" si="2400"/>
        <v>0</v>
      </c>
      <c r="X3237" s="23">
        <f t="shared" si="2388"/>
        <v>41560221.459448554</v>
      </c>
      <c r="Y3237" s="23">
        <f t="shared" si="2370"/>
        <v>13825559.361691331</v>
      </c>
      <c r="Z3237" s="3">
        <f t="shared" si="2371"/>
        <v>0</v>
      </c>
      <c r="AA3237" s="23">
        <f t="shared" si="2372"/>
        <v>68526687.745023668</v>
      </c>
      <c r="AB3237" s="26">
        <f t="shared" si="2389"/>
        <v>70086276.274228558</v>
      </c>
      <c r="AC3237" s="23">
        <f t="shared" si="2390"/>
        <v>74889487.274228647</v>
      </c>
      <c r="AD3237" s="23">
        <f t="shared" si="2396"/>
        <v>4803211</v>
      </c>
      <c r="AE3237" s="24">
        <f t="shared" si="2357"/>
        <v>70086276.274228647</v>
      </c>
      <c r="AF3237" s="3">
        <f t="shared" si="2391"/>
        <v>0</v>
      </c>
      <c r="AG3237" s="2">
        <f t="shared" si="2373"/>
        <v>0</v>
      </c>
      <c r="AH3237" s="2">
        <f t="shared" si="2374"/>
        <v>202.05406931361159</v>
      </c>
      <c r="AI3237" s="23">
        <f t="shared" si="2397"/>
        <v>11017289778.862318</v>
      </c>
      <c r="AJ3237" s="23">
        <f t="shared" si="2375"/>
        <v>6219.922423797766</v>
      </c>
      <c r="AK3237" s="23">
        <f t="shared" si="2376"/>
        <v>0</v>
      </c>
      <c r="AL3237" s="23">
        <f t="shared" si="2401"/>
        <v>8962177.4235305786</v>
      </c>
      <c r="AM3237" s="23">
        <f t="shared" si="2402"/>
        <v>8361607248.4007893</v>
      </c>
      <c r="AN3237" s="16">
        <f t="shared" si="2392"/>
        <v>0</v>
      </c>
      <c r="AO3237" s="23">
        <f t="shared" si="2393"/>
        <v>163187.02844236829</v>
      </c>
      <c r="AP3237" s="22">
        <f t="shared" si="2394"/>
        <v>36730657.434762873</v>
      </c>
      <c r="AQ3237" s="30">
        <f t="shared" si="2377"/>
        <v>24639236794.064026</v>
      </c>
      <c r="AR3237" s="28">
        <f t="shared" si="2378"/>
        <v>12131730103.07066</v>
      </c>
      <c r="AS3237" s="25">
        <f t="shared" si="2379"/>
        <v>200337590.02425668</v>
      </c>
      <c r="AT3237" s="32">
        <f t="shared" si="2380"/>
        <v>0</v>
      </c>
      <c r="AU3237" s="23">
        <f t="shared" si="2381"/>
        <v>0</v>
      </c>
      <c r="AV3237" s="22">
        <f t="shared" si="2382"/>
        <v>3582210467.2802176</v>
      </c>
      <c r="AW3237" s="31">
        <f t="shared" si="2395"/>
        <v>16383134199.395342</v>
      </c>
    </row>
    <row r="3238" spans="1:53" s="21" customFormat="1" x14ac:dyDescent="0.25">
      <c r="A3238">
        <f t="shared" si="2403"/>
        <v>885</v>
      </c>
      <c r="B3238" t="s">
        <v>8</v>
      </c>
      <c r="C3238" s="27">
        <f t="shared" si="2360"/>
        <v>0</v>
      </c>
      <c r="D3238" s="27">
        <f t="shared" si="2383"/>
        <v>0</v>
      </c>
      <c r="E3238" s="27" t="b">
        <f t="shared" si="2359"/>
        <v>1</v>
      </c>
      <c r="F3238" s="29">
        <f t="shared" si="2361"/>
        <v>0</v>
      </c>
      <c r="G3238" s="27">
        <f t="shared" si="2384"/>
        <v>0</v>
      </c>
      <c r="H3238" s="22">
        <f t="shared" si="2362"/>
        <v>35403043310.614815</v>
      </c>
      <c r="I3238" s="23">
        <f t="shared" si="2363"/>
        <v>132580106.5049091</v>
      </c>
      <c r="J3238" s="23">
        <f t="shared" si="2364"/>
        <v>1086</v>
      </c>
      <c r="K3238" s="19">
        <f t="shared" si="2385"/>
        <v>225.0831931027827</v>
      </c>
      <c r="L3238" s="16">
        <f t="shared" si="2365"/>
        <v>244.2001675411276</v>
      </c>
      <c r="M3238" s="23">
        <f>M3237-IF($B3238="B",(Percent_Rent_In_Elsies*2.49%/12 * H3237)/K3237,0)+IF($B3238="D",N3238,0)+IF(B3238="D",AK3237)+IF(B3238="C",F3237*90%)-(Y3238-Y3237)-IF($B3238="A",Q3237/K3237) + IF($B3238="A",Q3237/K3237)</f>
        <v>-55909226.713817008</v>
      </c>
      <c r="N3238" s="23">
        <f t="shared" si="2366"/>
        <v>0</v>
      </c>
      <c r="O3238" s="22">
        <f t="shared" si="2367"/>
        <v>0</v>
      </c>
      <c r="P3238" s="22">
        <f t="shared" si="2398"/>
        <v>0</v>
      </c>
      <c r="Q3238" s="22">
        <f t="shared" si="2399"/>
        <v>0</v>
      </c>
      <c r="R3238" s="22">
        <f t="shared" si="2368"/>
        <v>432845590.55475444</v>
      </c>
      <c r="S3238" s="16">
        <f t="shared" si="2358"/>
        <v>36010448.465453774</v>
      </c>
      <c r="T3238" s="15">
        <f t="shared" si="2369"/>
        <v>0</v>
      </c>
      <c r="U3238" s="23">
        <f t="shared" si="2386"/>
        <v>1923047.1390953583</v>
      </c>
      <c r="V3238" s="23">
        <f t="shared" si="2387"/>
        <v>159987.28278663545</v>
      </c>
      <c r="W3238" s="23">
        <f t="shared" si="2400"/>
        <v>0</v>
      </c>
      <c r="X3238" s="23">
        <f t="shared" si="2388"/>
        <v>41560221.459448554</v>
      </c>
      <c r="Y3238" s="23">
        <f t="shared" si="2370"/>
        <v>13825559.361691331</v>
      </c>
      <c r="Z3238" s="3">
        <f t="shared" si="2371"/>
        <v>0</v>
      </c>
      <c r="AA3238" s="23">
        <f t="shared" si="2372"/>
        <v>68526687.745023668</v>
      </c>
      <c r="AB3238" s="26">
        <f t="shared" si="2389"/>
        <v>70086276.274228543</v>
      </c>
      <c r="AC3238" s="23">
        <f t="shared" si="2390"/>
        <v>74889487.274228647</v>
      </c>
      <c r="AD3238" s="23">
        <f t="shared" si="2396"/>
        <v>4803211</v>
      </c>
      <c r="AE3238" s="24">
        <f t="shared" si="2357"/>
        <v>70086276.274228647</v>
      </c>
      <c r="AF3238" s="3">
        <f t="shared" si="2391"/>
        <v>1E-4</v>
      </c>
      <c r="AG3238" s="2">
        <f t="shared" si="2373"/>
        <v>0</v>
      </c>
      <c r="AH3238" s="2">
        <f t="shared" si="2374"/>
        <v>202.05406931361159</v>
      </c>
      <c r="AI3238" s="23">
        <f t="shared" si="2397"/>
        <v>11017289778.862318</v>
      </c>
      <c r="AJ3238" s="23">
        <f t="shared" si="2375"/>
        <v>6219.922423797766</v>
      </c>
      <c r="AK3238" s="23">
        <f t="shared" si="2376"/>
        <v>64080.891224909894</v>
      </c>
      <c r="AL3238" s="23">
        <f t="shared" si="2401"/>
        <v>0</v>
      </c>
      <c r="AM3238" s="23">
        <f t="shared" si="2402"/>
        <v>0</v>
      </c>
      <c r="AN3238" s="16">
        <f t="shared" si="2392"/>
        <v>0</v>
      </c>
      <c r="AO3238" s="23">
        <f t="shared" si="2393"/>
        <v>0</v>
      </c>
      <c r="AP3238" s="22">
        <f t="shared" si="2394"/>
        <v>0</v>
      </c>
      <c r="AQ3238" s="30">
        <f t="shared" si="2377"/>
        <v>24639236794.064026</v>
      </c>
      <c r="AR3238" s="28">
        <f t="shared" si="2378"/>
        <v>12131730103.07066</v>
      </c>
      <c r="AS3238" s="25">
        <f t="shared" si="2379"/>
        <v>200337590.02425668</v>
      </c>
      <c r="AT3238" s="32">
        <f t="shared" si="2380"/>
        <v>0</v>
      </c>
      <c r="AU3238" s="23">
        <f t="shared" si="2381"/>
        <v>0</v>
      </c>
      <c r="AV3238" s="22">
        <f t="shared" si="2382"/>
        <v>3582210467.2802176</v>
      </c>
      <c r="AW3238" s="31">
        <f t="shared" si="2395"/>
        <v>16383134199.395342</v>
      </c>
      <c r="AX3238"/>
      <c r="AY3238"/>
      <c r="AZ3238"/>
      <c r="BA3238"/>
    </row>
    <row r="3239" spans="1:53" s="21" customFormat="1" x14ac:dyDescent="0.25">
      <c r="A3239">
        <f t="shared" si="2403"/>
        <v>885</v>
      </c>
      <c r="B3239" t="s">
        <v>9</v>
      </c>
      <c r="C3239" s="27">
        <f t="shared" si="2360"/>
        <v>0</v>
      </c>
      <c r="D3239" s="27">
        <f t="shared" si="2383"/>
        <v>0</v>
      </c>
      <c r="E3239" s="27" t="b">
        <f t="shared" si="2359"/>
        <v>1</v>
      </c>
      <c r="F3239" s="29">
        <f t="shared" si="2361"/>
        <v>0</v>
      </c>
      <c r="G3239" s="27">
        <f t="shared" si="2384"/>
        <v>0</v>
      </c>
      <c r="H3239" s="22">
        <f t="shared" si="2362"/>
        <v>35403043310.614815</v>
      </c>
      <c r="I3239" s="23">
        <f t="shared" si="2363"/>
        <v>132580106.5049091</v>
      </c>
      <c r="J3239" s="23">
        <f t="shared" si="2364"/>
        <v>1086</v>
      </c>
      <c r="K3239" s="19">
        <f t="shared" si="2385"/>
        <v>225.0831931027827</v>
      </c>
      <c r="L3239" s="16">
        <f t="shared" si="2365"/>
        <v>244.2001675411276</v>
      </c>
      <c r="M3239" s="23">
        <f>M3238-IF($B3239="B",(Percent_Rent_In_Elsies*2.49%/12 * H3238)/K3238,0)+IF($B3239="D",N3239,0)+IF(B3239="D",AK3238)+IF(B3239="C",F3238*90%)-(Y3239-Y3238)-IF($B3239="A",Q3238/K3238) + IF($B3239="A",Q3238/K3238)</f>
        <v>-55845145.822592095</v>
      </c>
      <c r="N3239" s="23">
        <f t="shared" si="2366"/>
        <v>0</v>
      </c>
      <c r="O3239" s="22">
        <f t="shared" si="2367"/>
        <v>25159317.740981653</v>
      </c>
      <c r="P3239" s="22">
        <f t="shared" si="2398"/>
        <v>0</v>
      </c>
      <c r="Q3239" s="22">
        <f t="shared" si="2399"/>
        <v>0</v>
      </c>
      <c r="R3239" s="22">
        <f t="shared" si="2368"/>
        <v>432845590.55475444</v>
      </c>
      <c r="S3239" s="16">
        <f t="shared" si="2358"/>
        <v>0</v>
      </c>
      <c r="T3239" s="15">
        <f t="shared" si="2369"/>
        <v>10851130.72447212</v>
      </c>
      <c r="U3239" s="23">
        <f t="shared" si="2386"/>
        <v>1923047.1390953583</v>
      </c>
      <c r="V3239" s="23">
        <f t="shared" si="2387"/>
        <v>0</v>
      </c>
      <c r="W3239" s="23">
        <f t="shared" si="2400"/>
        <v>159987.28278663545</v>
      </c>
      <c r="X3239" s="23">
        <f t="shared" si="2388"/>
        <v>41560221.459448554</v>
      </c>
      <c r="Y3239" s="23">
        <f t="shared" si="2370"/>
        <v>13825559.361691331</v>
      </c>
      <c r="Z3239" s="3">
        <f t="shared" si="2371"/>
        <v>0</v>
      </c>
      <c r="AA3239" s="23">
        <f t="shared" si="2372"/>
        <v>68462606.853798762</v>
      </c>
      <c r="AB3239" s="26">
        <f t="shared" si="2389"/>
        <v>70086276.274228558</v>
      </c>
      <c r="AC3239" s="23">
        <f t="shared" si="2390"/>
        <v>74889487.274228647</v>
      </c>
      <c r="AD3239" s="23">
        <f t="shared" si="2396"/>
        <v>4803211</v>
      </c>
      <c r="AE3239" s="24">
        <f t="shared" si="2357"/>
        <v>70086276.274228647</v>
      </c>
      <c r="AF3239" s="3">
        <f t="shared" si="2391"/>
        <v>0</v>
      </c>
      <c r="AG3239" s="2">
        <f t="shared" si="2373"/>
        <v>0</v>
      </c>
      <c r="AH3239" s="2">
        <f t="shared" si="2374"/>
        <v>202.05406931361159</v>
      </c>
      <c r="AI3239" s="23">
        <f t="shared" si="2397"/>
        <v>11006987256.281052</v>
      </c>
      <c r="AJ3239" s="23">
        <f t="shared" si="2375"/>
        <v>6219.922423797766</v>
      </c>
      <c r="AK3239" s="23">
        <f t="shared" si="2376"/>
        <v>0</v>
      </c>
      <c r="AL3239" s="23">
        <f t="shared" si="2401"/>
        <v>0</v>
      </c>
      <c r="AM3239" s="23">
        <f t="shared" si="2402"/>
        <v>0</v>
      </c>
      <c r="AN3239" s="16">
        <f t="shared" si="2392"/>
        <v>0</v>
      </c>
      <c r="AO3239" s="23">
        <f t="shared" si="2393"/>
        <v>0</v>
      </c>
      <c r="AP3239" s="22">
        <f t="shared" si="2394"/>
        <v>0</v>
      </c>
      <c r="AQ3239" s="30">
        <f t="shared" si="2377"/>
        <v>24639236794.064026</v>
      </c>
      <c r="AR3239" s="28">
        <f t="shared" si="2378"/>
        <v>12131730103.07066</v>
      </c>
      <c r="AS3239" s="25">
        <f t="shared" si="2379"/>
        <v>200337590.02425668</v>
      </c>
      <c r="AT3239" s="32">
        <f t="shared" si="2380"/>
        <v>0</v>
      </c>
      <c r="AU3239" s="23">
        <f t="shared" si="2381"/>
        <v>0</v>
      </c>
      <c r="AV3239" s="22">
        <f t="shared" si="2382"/>
        <v>3582210467.2802176</v>
      </c>
      <c r="AW3239" s="31">
        <f t="shared" si="2395"/>
        <v>16383134199.395342</v>
      </c>
      <c r="AX3239"/>
      <c r="AY3239"/>
      <c r="AZ3239"/>
      <c r="BA3239"/>
    </row>
    <row r="3240" spans="1:53" x14ac:dyDescent="0.25">
      <c r="A3240" s="21">
        <f t="shared" si="2403"/>
        <v>885</v>
      </c>
      <c r="B3240" s="21" t="s">
        <v>28</v>
      </c>
      <c r="C3240" s="27">
        <f t="shared" si="2360"/>
        <v>0</v>
      </c>
      <c r="D3240" s="27">
        <f t="shared" si="2383"/>
        <v>0</v>
      </c>
      <c r="E3240" s="27" t="b">
        <f t="shared" si="2359"/>
        <v>1</v>
      </c>
      <c r="F3240" s="29">
        <f t="shared" si="2361"/>
        <v>0</v>
      </c>
      <c r="G3240" s="27">
        <f t="shared" si="2384"/>
        <v>0</v>
      </c>
      <c r="H3240" s="22">
        <f t="shared" si="2362"/>
        <v>35403043310.614815</v>
      </c>
      <c r="I3240" s="23">
        <f t="shared" si="2363"/>
        <v>132580106.5049091</v>
      </c>
      <c r="J3240" s="23">
        <f t="shared" si="2364"/>
        <v>1086</v>
      </c>
      <c r="K3240" s="19">
        <f t="shared" si="2385"/>
        <v>225.0831931027827</v>
      </c>
      <c r="L3240" s="16">
        <f t="shared" si="2365"/>
        <v>244.2001675411276</v>
      </c>
      <c r="M3240" s="23">
        <f>M3239-IF($B3240="B",(Percent_Rent_In_Elsies*2.49%/12 * H3239)/K3239,0)+IF($B3240="D",N3240,0)+IF(B3240="D",AK3239)+IF(B3240="C",F3239*90%)-(Y3240-Y3239)-IF($B3240="A",Q3239/K3239) + IF($B3240="A",Q3239/K3239)</f>
        <v>-55845145.822592095</v>
      </c>
      <c r="N3240" s="23">
        <f t="shared" si="2366"/>
        <v>0</v>
      </c>
      <c r="O3240" s="22">
        <f t="shared" si="2367"/>
        <v>0</v>
      </c>
      <c r="P3240" s="22">
        <f t="shared" si="2398"/>
        <v>25159317.740981653</v>
      </c>
      <c r="Q3240" s="22">
        <f t="shared" si="2399"/>
        <v>0</v>
      </c>
      <c r="R3240" s="22">
        <f t="shared" si="2368"/>
        <v>432845590.55475444</v>
      </c>
      <c r="S3240" s="16">
        <f t="shared" si="2358"/>
        <v>0</v>
      </c>
      <c r="T3240" s="15">
        <f t="shared" si="2369"/>
        <v>0</v>
      </c>
      <c r="U3240" s="23">
        <f t="shared" si="2386"/>
        <v>1923047.1390953583</v>
      </c>
      <c r="V3240" s="23">
        <f t="shared" si="2387"/>
        <v>0</v>
      </c>
      <c r="W3240" s="23">
        <f t="shared" si="2400"/>
        <v>0</v>
      </c>
      <c r="X3240" s="23">
        <f t="shared" si="2388"/>
        <v>41560221.459448554</v>
      </c>
      <c r="Y3240" s="23">
        <f t="shared" si="2370"/>
        <v>13825559.361691331</v>
      </c>
      <c r="Z3240" s="3">
        <f t="shared" si="2371"/>
        <v>7999.364139331773</v>
      </c>
      <c r="AA3240" s="23">
        <f t="shared" si="2372"/>
        <v>68582597.315888733</v>
      </c>
      <c r="AB3240" s="26">
        <f t="shared" si="2389"/>
        <v>70086276.274228558</v>
      </c>
      <c r="AC3240" s="23">
        <f t="shared" si="2390"/>
        <v>74889487.274228647</v>
      </c>
      <c r="AD3240" s="23">
        <f t="shared" si="2396"/>
        <v>4803211</v>
      </c>
      <c r="AE3240" s="24">
        <f t="shared" si="2357"/>
        <v>70086276.274228647</v>
      </c>
      <c r="AF3240" s="3">
        <f t="shared" si="2391"/>
        <v>0</v>
      </c>
      <c r="AG3240" s="2">
        <f t="shared" si="2373"/>
        <v>959923696.71981275</v>
      </c>
      <c r="AH3240" s="2">
        <f t="shared" si="2374"/>
        <v>202.05406931361159</v>
      </c>
      <c r="AI3240" s="23">
        <f t="shared" si="2397"/>
        <v>11026278567.958973</v>
      </c>
      <c r="AJ3240" s="23">
        <f t="shared" si="2375"/>
        <v>6219.922423797766</v>
      </c>
      <c r="AK3240" s="23">
        <f t="shared" si="2376"/>
        <v>0</v>
      </c>
      <c r="AL3240" s="23">
        <f t="shared" si="2401"/>
        <v>0</v>
      </c>
      <c r="AM3240" s="23">
        <f t="shared" si="2402"/>
        <v>0</v>
      </c>
      <c r="AN3240" s="16">
        <f t="shared" si="2392"/>
        <v>0</v>
      </c>
      <c r="AO3240" s="23">
        <f t="shared" si="2393"/>
        <v>0</v>
      </c>
      <c r="AP3240" s="22">
        <f t="shared" si="2394"/>
        <v>0</v>
      </c>
      <c r="AQ3240" s="30">
        <f t="shared" si="2377"/>
        <v>24639236794.064026</v>
      </c>
      <c r="AR3240" s="28">
        <f t="shared" si="2378"/>
        <v>12131730103.07066</v>
      </c>
      <c r="AS3240" s="25">
        <f t="shared" si="2379"/>
        <v>200337590.02425668</v>
      </c>
      <c r="AT3240" s="32">
        <f t="shared" si="2380"/>
        <v>15998.728278663546</v>
      </c>
      <c r="AU3240" s="23">
        <f t="shared" si="2381"/>
        <v>15998.728278663546</v>
      </c>
      <c r="AV3240" s="22">
        <f t="shared" si="2382"/>
        <v>3593061598.0046897</v>
      </c>
      <c r="AW3240" s="31">
        <f t="shared" si="2395"/>
        <v>16383134199.395342</v>
      </c>
    </row>
    <row r="3241" spans="1:53" x14ac:dyDescent="0.25">
      <c r="A3241">
        <f t="shared" si="2403"/>
        <v>886</v>
      </c>
      <c r="B3241" t="s">
        <v>6</v>
      </c>
      <c r="C3241" s="27">
        <f t="shared" si="2360"/>
        <v>0</v>
      </c>
      <c r="D3241" s="27">
        <f t="shared" si="2383"/>
        <v>0</v>
      </c>
      <c r="E3241" s="27" t="b">
        <f t="shared" si="2359"/>
        <v>1</v>
      </c>
      <c r="F3241" s="29">
        <f t="shared" si="2361"/>
        <v>0</v>
      </c>
      <c r="G3241" s="27">
        <f t="shared" si="2384"/>
        <v>0</v>
      </c>
      <c r="H3241" s="22">
        <f t="shared" si="2362"/>
        <v>35462048382.799171</v>
      </c>
      <c r="I3241" s="23">
        <f t="shared" si="2363"/>
        <v>132580106.5049091</v>
      </c>
      <c r="J3241" s="23">
        <f t="shared" si="2364"/>
        <v>1086</v>
      </c>
      <c r="K3241" s="19">
        <f t="shared" si="2385"/>
        <v>225.0831931027827</v>
      </c>
      <c r="L3241" s="16">
        <f t="shared" si="2365"/>
        <v>244.60716782036283</v>
      </c>
      <c r="M3241" s="23">
        <f>M3240-IF($B3241="B",(Percent_Rent_In_Elsies*2.49%/12 * H3240)/K3240,0)+IF($B3241="D",N3241,0)+IF(B3241="D",AK3240)+IF(B3241="C",F3240*90%)-(Y3241-Y3240)-IF($B3241="A",Q3240/K3240) + IF($B3241="A",Q3240/K3240)</f>
        <v>-55845145.822592095</v>
      </c>
      <c r="N3241" s="23">
        <f t="shared" si="2366"/>
        <v>0</v>
      </c>
      <c r="O3241" s="22">
        <f t="shared" si="2367"/>
        <v>0</v>
      </c>
      <c r="P3241" s="22">
        <f t="shared" si="2398"/>
        <v>0</v>
      </c>
      <c r="Q3241" s="22">
        <f t="shared" si="2399"/>
        <v>0</v>
      </c>
      <c r="R3241" s="22">
        <f t="shared" si="2368"/>
        <v>432845590.55475444</v>
      </c>
      <c r="S3241" s="16">
        <f t="shared" si="2358"/>
        <v>0</v>
      </c>
      <c r="T3241" s="15">
        <f t="shared" si="2369"/>
        <v>0</v>
      </c>
      <c r="U3241" s="23">
        <f t="shared" si="2386"/>
        <v>1923047.1390953583</v>
      </c>
      <c r="V3241" s="23">
        <f t="shared" si="2387"/>
        <v>0</v>
      </c>
      <c r="W3241" s="23">
        <f t="shared" si="2400"/>
        <v>0</v>
      </c>
      <c r="X3241" s="23">
        <f t="shared" si="2388"/>
        <v>41600218.28014522</v>
      </c>
      <c r="Y3241" s="23">
        <f t="shared" si="2370"/>
        <v>13825559.361691331</v>
      </c>
      <c r="Z3241" s="3">
        <f t="shared" si="2371"/>
        <v>0</v>
      </c>
      <c r="AA3241" s="23">
        <f t="shared" si="2372"/>
        <v>68582597.315888733</v>
      </c>
      <c r="AB3241" s="26">
        <f t="shared" si="2389"/>
        <v>70086276.274228558</v>
      </c>
      <c r="AC3241" s="23">
        <f t="shared" si="2390"/>
        <v>74889487.274228647</v>
      </c>
      <c r="AD3241" s="23">
        <f t="shared" si="2396"/>
        <v>4803211</v>
      </c>
      <c r="AE3241" s="24">
        <f t="shared" si="2357"/>
        <v>70086276.274228647</v>
      </c>
      <c r="AF3241" s="3">
        <f t="shared" si="2391"/>
        <v>0</v>
      </c>
      <c r="AG3241" s="2">
        <f t="shared" si="2373"/>
        <v>0</v>
      </c>
      <c r="AH3241" s="2">
        <f t="shared" si="2374"/>
        <v>202.39082609580092</v>
      </c>
      <c r="AI3241" s="23">
        <f t="shared" si="2397"/>
        <v>11026278567.958973</v>
      </c>
      <c r="AJ3241" s="23">
        <f t="shared" si="2375"/>
        <v>6219.922423797766</v>
      </c>
      <c r="AK3241" s="23">
        <f t="shared" si="2376"/>
        <v>0</v>
      </c>
      <c r="AL3241" s="23">
        <f t="shared" si="2401"/>
        <v>0</v>
      </c>
      <c r="AM3241" s="23">
        <f t="shared" si="2402"/>
        <v>0</v>
      </c>
      <c r="AN3241" s="16">
        <f t="shared" si="2392"/>
        <v>0</v>
      </c>
      <c r="AO3241" s="23">
        <f t="shared" si="2393"/>
        <v>0</v>
      </c>
      <c r="AP3241" s="22">
        <f t="shared" si="2394"/>
        <v>0</v>
      </c>
      <c r="AQ3241" s="30">
        <f t="shared" si="2377"/>
        <v>24639236794.064026</v>
      </c>
      <c r="AR3241" s="28">
        <f t="shared" si="2378"/>
        <v>12131730103.07066</v>
      </c>
      <c r="AS3241" s="25">
        <f t="shared" si="2379"/>
        <v>200337590.02425668</v>
      </c>
      <c r="AT3241" s="32">
        <f t="shared" si="2380"/>
        <v>0</v>
      </c>
      <c r="AU3241" s="23">
        <f t="shared" si="2381"/>
        <v>0</v>
      </c>
      <c r="AV3241" s="22">
        <f t="shared" si="2382"/>
        <v>3593061598.0046897</v>
      </c>
      <c r="AW3241" s="31">
        <f t="shared" si="2395"/>
        <v>16357974881.65436</v>
      </c>
    </row>
    <row r="3242" spans="1:53" x14ac:dyDescent="0.25">
      <c r="A3242">
        <f t="shared" si="2403"/>
        <v>886</v>
      </c>
      <c r="B3242" t="s">
        <v>7</v>
      </c>
      <c r="C3242" s="27">
        <f t="shared" si="2360"/>
        <v>0</v>
      </c>
      <c r="D3242" s="27">
        <f t="shared" si="2383"/>
        <v>0</v>
      </c>
      <c r="E3242" s="27" t="b">
        <f t="shared" si="2359"/>
        <v>1</v>
      </c>
      <c r="F3242" s="29">
        <f t="shared" si="2361"/>
        <v>0</v>
      </c>
      <c r="G3242" s="27">
        <f t="shared" si="2384"/>
        <v>0</v>
      </c>
      <c r="H3242" s="22">
        <f t="shared" si="2362"/>
        <v>35462048382.799171</v>
      </c>
      <c r="I3242" s="23">
        <f t="shared" si="2363"/>
        <v>132580106.5049091</v>
      </c>
      <c r="J3242" s="23">
        <f t="shared" si="2364"/>
        <v>1086</v>
      </c>
      <c r="K3242" s="19">
        <f t="shared" si="2385"/>
        <v>225.0831931027827</v>
      </c>
      <c r="L3242" s="16">
        <f t="shared" si="2365"/>
        <v>244.60716782036283</v>
      </c>
      <c r="M3242" s="23">
        <f>M3241-IF($B3242="B",(Percent_Rent_In_Elsies*2.49%/12 * H3241)/K3241,0)+IF($B3242="D",N3242,0)+IF(B3242="D",AK3241)+IF(B3242="C",F3241*90%)-(Y3242-Y3241)-IF($B3242="A",Q3241/K3241) + IF($B3242="A",Q3241/K3241)</f>
        <v>-56008604.829415202</v>
      </c>
      <c r="N3242" s="23">
        <f t="shared" si="2366"/>
        <v>0</v>
      </c>
      <c r="O3242" s="22">
        <f t="shared" si="2367"/>
        <v>0</v>
      </c>
      <c r="P3242" s="22">
        <f t="shared" si="2398"/>
        <v>0</v>
      </c>
      <c r="Q3242" s="22">
        <f t="shared" si="2399"/>
        <v>0</v>
      </c>
      <c r="R3242" s="22">
        <f t="shared" si="2368"/>
        <v>396775124.67519158</v>
      </c>
      <c r="S3242" s="16">
        <f t="shared" si="2358"/>
        <v>36070465.87956287</v>
      </c>
      <c r="T3242" s="15">
        <f t="shared" si="2369"/>
        <v>0</v>
      </c>
      <c r="U3242" s="23">
        <f t="shared" si="2386"/>
        <v>1762793.2108374117</v>
      </c>
      <c r="V3242" s="23">
        <f t="shared" si="2387"/>
        <v>160253.92825794654</v>
      </c>
      <c r="W3242" s="23">
        <f t="shared" si="2400"/>
        <v>0</v>
      </c>
      <c r="X3242" s="23">
        <f t="shared" si="2388"/>
        <v>41600218.28014522</v>
      </c>
      <c r="Y3242" s="23">
        <f t="shared" si="2370"/>
        <v>13825559.361691331</v>
      </c>
      <c r="Z3242" s="3">
        <f t="shared" si="2371"/>
        <v>0</v>
      </c>
      <c r="AA3242" s="23">
        <f t="shared" si="2372"/>
        <v>68582597.315888733</v>
      </c>
      <c r="AB3242" s="26">
        <f t="shared" si="2389"/>
        <v>70086276.274228558</v>
      </c>
      <c r="AC3242" s="23">
        <f t="shared" si="2390"/>
        <v>74889487.274228647</v>
      </c>
      <c r="AD3242" s="23">
        <f t="shared" si="2396"/>
        <v>4803211</v>
      </c>
      <c r="AE3242" s="24">
        <f t="shared" si="2357"/>
        <v>70086276.274228647</v>
      </c>
      <c r="AF3242" s="3">
        <f t="shared" si="2391"/>
        <v>0</v>
      </c>
      <c r="AG3242" s="2">
        <f t="shared" si="2373"/>
        <v>0</v>
      </c>
      <c r="AH3242" s="2">
        <f t="shared" si="2374"/>
        <v>202.39082609580092</v>
      </c>
      <c r="AI3242" s="23">
        <f t="shared" si="2397"/>
        <v>11026278567.958973</v>
      </c>
      <c r="AJ3242" s="23">
        <f t="shared" si="2375"/>
        <v>6219.922423797766</v>
      </c>
      <c r="AK3242" s="23">
        <f t="shared" si="2376"/>
        <v>0</v>
      </c>
      <c r="AL3242" s="23">
        <f t="shared" si="2401"/>
        <v>8988789.096654892</v>
      </c>
      <c r="AM3242" s="23">
        <f t="shared" si="2402"/>
        <v>8386435629.7608929</v>
      </c>
      <c r="AN3242" s="16">
        <f t="shared" si="2392"/>
        <v>0</v>
      </c>
      <c r="AO3242" s="23">
        <f t="shared" si="2393"/>
        <v>163459.00682310556</v>
      </c>
      <c r="AP3242" s="22">
        <f t="shared" si="2394"/>
        <v>36791875.197154142</v>
      </c>
      <c r="AQ3242" s="30">
        <f t="shared" si="2377"/>
        <v>24712507813.519157</v>
      </c>
      <c r="AR3242" s="28">
        <f t="shared" si="2378"/>
        <v>12168209247.328638</v>
      </c>
      <c r="AS3242" s="25">
        <f t="shared" si="2379"/>
        <v>200337590.02425668</v>
      </c>
      <c r="AT3242" s="32">
        <f t="shared" si="2380"/>
        <v>0</v>
      </c>
      <c r="AU3242" s="23">
        <f t="shared" si="2381"/>
        <v>0</v>
      </c>
      <c r="AV3242" s="22">
        <f t="shared" si="2382"/>
        <v>3593061598.0046897</v>
      </c>
      <c r="AW3242" s="31">
        <f t="shared" si="2395"/>
        <v>16431245901.109493</v>
      </c>
    </row>
    <row r="3243" spans="1:53" x14ac:dyDescent="0.25">
      <c r="A3243">
        <f t="shared" si="2403"/>
        <v>886</v>
      </c>
      <c r="B3243" t="s">
        <v>8</v>
      </c>
      <c r="C3243" s="27">
        <f t="shared" si="2360"/>
        <v>0</v>
      </c>
      <c r="D3243" s="27">
        <f t="shared" si="2383"/>
        <v>0</v>
      </c>
      <c r="E3243" s="27" t="b">
        <f t="shared" si="2359"/>
        <v>1</v>
      </c>
      <c r="F3243" s="29">
        <f t="shared" si="2361"/>
        <v>0</v>
      </c>
      <c r="G3243" s="27">
        <f t="shared" si="2384"/>
        <v>0</v>
      </c>
      <c r="H3243" s="22">
        <f t="shared" si="2362"/>
        <v>35462048382.799171</v>
      </c>
      <c r="I3243" s="23">
        <f t="shared" si="2363"/>
        <v>132580106.5049091</v>
      </c>
      <c r="J3243" s="23">
        <f t="shared" si="2364"/>
        <v>1086</v>
      </c>
      <c r="K3243" s="19">
        <f t="shared" si="2385"/>
        <v>225.0831931027827</v>
      </c>
      <c r="L3243" s="16">
        <f t="shared" si="2365"/>
        <v>244.60716782036283</v>
      </c>
      <c r="M3243" s="23">
        <f>M3242-IF($B3243="B",(Percent_Rent_In_Elsies*2.49%/12 * H3242)/K3242,0)+IF($B3243="D",N3243,0)+IF(B3243="D",AK3242)+IF(B3243="C",F3242*90%)-(Y3243-Y3242)-IF($B3243="A",Q3242/K3242) + IF($B3243="A",Q3242/K3242)</f>
        <v>-56008604.829415202</v>
      </c>
      <c r="N3243" s="23">
        <f t="shared" si="2366"/>
        <v>0</v>
      </c>
      <c r="O3243" s="22">
        <f t="shared" si="2367"/>
        <v>0</v>
      </c>
      <c r="P3243" s="22">
        <f t="shared" si="2398"/>
        <v>0</v>
      </c>
      <c r="Q3243" s="22">
        <f t="shared" si="2399"/>
        <v>0</v>
      </c>
      <c r="R3243" s="22">
        <f t="shared" si="2368"/>
        <v>433566999.87234575</v>
      </c>
      <c r="S3243" s="16">
        <f t="shared" si="2358"/>
        <v>36070465.87956287</v>
      </c>
      <c r="T3243" s="15">
        <f t="shared" si="2369"/>
        <v>0</v>
      </c>
      <c r="U3243" s="23">
        <f t="shared" si="2386"/>
        <v>1926252.2176605172</v>
      </c>
      <c r="V3243" s="23">
        <f t="shared" si="2387"/>
        <v>160253.92825794654</v>
      </c>
      <c r="W3243" s="23">
        <f t="shared" si="2400"/>
        <v>0</v>
      </c>
      <c r="X3243" s="23">
        <f t="shared" si="2388"/>
        <v>41600218.28014522</v>
      </c>
      <c r="Y3243" s="23">
        <f t="shared" si="2370"/>
        <v>13825559.361691331</v>
      </c>
      <c r="Z3243" s="3">
        <f t="shared" si="2371"/>
        <v>0</v>
      </c>
      <c r="AA3243" s="23">
        <f t="shared" si="2372"/>
        <v>68582597.315888733</v>
      </c>
      <c r="AB3243" s="26">
        <f t="shared" si="2389"/>
        <v>70086276.274228543</v>
      </c>
      <c r="AC3243" s="23">
        <f t="shared" si="2390"/>
        <v>74889487.274228647</v>
      </c>
      <c r="AD3243" s="23">
        <f t="shared" si="2396"/>
        <v>4803211</v>
      </c>
      <c r="AE3243" s="24">
        <f t="shared" si="2357"/>
        <v>70086276.274228647</v>
      </c>
      <c r="AF3243" s="3">
        <f t="shared" si="2391"/>
        <v>1E-4</v>
      </c>
      <c r="AG3243" s="2">
        <f t="shared" si="2373"/>
        <v>0</v>
      </c>
      <c r="AH3243" s="2">
        <f t="shared" si="2374"/>
        <v>202.39082609580092</v>
      </c>
      <c r="AI3243" s="23">
        <f t="shared" si="2397"/>
        <v>11026278567.958973</v>
      </c>
      <c r="AJ3243" s="23">
        <f t="shared" si="2375"/>
        <v>6219.922423797766</v>
      </c>
      <c r="AK3243" s="23">
        <f t="shared" si="2376"/>
        <v>64115.167247035744</v>
      </c>
      <c r="AL3243" s="23">
        <f t="shared" si="2401"/>
        <v>0</v>
      </c>
      <c r="AM3243" s="23">
        <f t="shared" si="2402"/>
        <v>0</v>
      </c>
      <c r="AN3243" s="16">
        <f t="shared" si="2392"/>
        <v>0</v>
      </c>
      <c r="AO3243" s="23">
        <f t="shared" si="2393"/>
        <v>0</v>
      </c>
      <c r="AP3243" s="22">
        <f t="shared" si="2394"/>
        <v>0</v>
      </c>
      <c r="AQ3243" s="30">
        <f t="shared" si="2377"/>
        <v>24712507813.519157</v>
      </c>
      <c r="AR3243" s="28">
        <f t="shared" si="2378"/>
        <v>12168209247.328638</v>
      </c>
      <c r="AS3243" s="25">
        <f t="shared" si="2379"/>
        <v>200337590.02425668</v>
      </c>
      <c r="AT3243" s="32">
        <f t="shared" si="2380"/>
        <v>0</v>
      </c>
      <c r="AU3243" s="23">
        <f t="shared" si="2381"/>
        <v>0</v>
      </c>
      <c r="AV3243" s="22">
        <f t="shared" si="2382"/>
        <v>3593061598.0046897</v>
      </c>
      <c r="AW3243" s="31">
        <f t="shared" si="2395"/>
        <v>16431245901.109493</v>
      </c>
    </row>
    <row r="3244" spans="1:53" x14ac:dyDescent="0.25">
      <c r="A3244" s="21">
        <f t="shared" si="2403"/>
        <v>886</v>
      </c>
      <c r="B3244" s="21" t="s">
        <v>9</v>
      </c>
      <c r="C3244" s="27">
        <f t="shared" si="2360"/>
        <v>0</v>
      </c>
      <c r="D3244" s="27">
        <f t="shared" si="2383"/>
        <v>0</v>
      </c>
      <c r="E3244" s="27" t="b">
        <f t="shared" si="2359"/>
        <v>1</v>
      </c>
      <c r="F3244" s="29">
        <f t="shared" si="2361"/>
        <v>0</v>
      </c>
      <c r="G3244" s="27">
        <f t="shared" si="2384"/>
        <v>0</v>
      </c>
      <c r="H3244" s="22">
        <f t="shared" si="2362"/>
        <v>35462048382.799171</v>
      </c>
      <c r="I3244" s="23">
        <f t="shared" si="2363"/>
        <v>132580106.5049091</v>
      </c>
      <c r="J3244" s="23">
        <f t="shared" si="2364"/>
        <v>1086</v>
      </c>
      <c r="K3244" s="19">
        <f t="shared" si="2385"/>
        <v>225.0831931027827</v>
      </c>
      <c r="L3244" s="16">
        <f t="shared" si="2365"/>
        <v>244.60716782036283</v>
      </c>
      <c r="M3244" s="23">
        <f>M3243-IF($B3244="B",(Percent_Rent_In_Elsies*2.49%/12 * H3243)/K3243,0)+IF($B3244="D",N3244,0)+IF(B3244="D",AK3243)+IF(B3244="C",F3243*90%)-(Y3244-Y3243)-IF($B3244="A",Q3243/K3243) + IF($B3244="A",Q3243/K3243)</f>
        <v>-55944489.662168168</v>
      </c>
      <c r="N3244" s="23">
        <f t="shared" si="2366"/>
        <v>0</v>
      </c>
      <c r="O3244" s="22">
        <f t="shared" si="2367"/>
        <v>25201249.937216625</v>
      </c>
      <c r="P3244" s="22">
        <f t="shared" si="2398"/>
        <v>0</v>
      </c>
      <c r="Q3244" s="22">
        <f t="shared" si="2399"/>
        <v>0</v>
      </c>
      <c r="R3244" s="22">
        <f t="shared" si="2368"/>
        <v>433566999.87234575</v>
      </c>
      <c r="S3244" s="16">
        <f t="shared" si="2358"/>
        <v>0</v>
      </c>
      <c r="T3244" s="15">
        <f t="shared" si="2369"/>
        <v>10869215.942346245</v>
      </c>
      <c r="U3244" s="23">
        <f t="shared" si="2386"/>
        <v>1926252.2176605172</v>
      </c>
      <c r="V3244" s="23">
        <f t="shared" si="2387"/>
        <v>0</v>
      </c>
      <c r="W3244" s="23">
        <f t="shared" si="2400"/>
        <v>160253.92825794654</v>
      </c>
      <c r="X3244" s="23">
        <f t="shared" si="2388"/>
        <v>41600218.28014522</v>
      </c>
      <c r="Y3244" s="23">
        <f t="shared" si="2370"/>
        <v>13825559.361691331</v>
      </c>
      <c r="Z3244" s="3">
        <f t="shared" si="2371"/>
        <v>0</v>
      </c>
      <c r="AA3244" s="23">
        <f t="shared" si="2372"/>
        <v>68518482.148641691</v>
      </c>
      <c r="AB3244" s="26">
        <f t="shared" si="2389"/>
        <v>70086276.274228543</v>
      </c>
      <c r="AC3244" s="23">
        <f t="shared" si="2390"/>
        <v>74889487.274228647</v>
      </c>
      <c r="AD3244" s="23">
        <f t="shared" si="2396"/>
        <v>4803211</v>
      </c>
      <c r="AE3244" s="24">
        <f t="shared" si="2357"/>
        <v>70086276.274228647</v>
      </c>
      <c r="AF3244" s="3">
        <f t="shared" si="2391"/>
        <v>0</v>
      </c>
      <c r="AG3244" s="2">
        <f t="shared" si="2373"/>
        <v>0</v>
      </c>
      <c r="AH3244" s="2">
        <f t="shared" si="2374"/>
        <v>202.39082609580092</v>
      </c>
      <c r="AI3244" s="23">
        <f t="shared" si="2397"/>
        <v>11015970534.694485</v>
      </c>
      <c r="AJ3244" s="23">
        <f t="shared" si="2375"/>
        <v>6219.922423797766</v>
      </c>
      <c r="AK3244" s="23">
        <f t="shared" si="2376"/>
        <v>0</v>
      </c>
      <c r="AL3244" s="23">
        <f t="shared" si="2401"/>
        <v>0</v>
      </c>
      <c r="AM3244" s="23">
        <f t="shared" si="2402"/>
        <v>0</v>
      </c>
      <c r="AN3244" s="16">
        <f t="shared" si="2392"/>
        <v>0</v>
      </c>
      <c r="AO3244" s="23">
        <f t="shared" si="2393"/>
        <v>0</v>
      </c>
      <c r="AP3244" s="22">
        <f t="shared" si="2394"/>
        <v>0</v>
      </c>
      <c r="AQ3244" s="30">
        <f t="shared" si="2377"/>
        <v>24712507813.519157</v>
      </c>
      <c r="AR3244" s="28">
        <f t="shared" si="2378"/>
        <v>12168209247.328638</v>
      </c>
      <c r="AS3244" s="25">
        <f t="shared" si="2379"/>
        <v>200337590.02425668</v>
      </c>
      <c r="AT3244" s="32">
        <f t="shared" si="2380"/>
        <v>0</v>
      </c>
      <c r="AU3244" s="23">
        <f t="shared" si="2381"/>
        <v>0</v>
      </c>
      <c r="AV3244" s="22">
        <f t="shared" si="2382"/>
        <v>3593061598.0046897</v>
      </c>
      <c r="AW3244" s="31">
        <f t="shared" si="2395"/>
        <v>16431245901.109493</v>
      </c>
      <c r="AX3244" s="21"/>
      <c r="AY3244" s="21"/>
      <c r="AZ3244" s="21"/>
      <c r="BA3244" s="21"/>
    </row>
    <row r="3245" spans="1:53" x14ac:dyDescent="0.25">
      <c r="A3245" s="21">
        <f t="shared" si="2403"/>
        <v>886</v>
      </c>
      <c r="B3245" s="21" t="s">
        <v>28</v>
      </c>
      <c r="C3245" s="27">
        <f t="shared" si="2360"/>
        <v>0</v>
      </c>
      <c r="D3245" s="27">
        <f t="shared" si="2383"/>
        <v>0</v>
      </c>
      <c r="E3245" s="27" t="b">
        <f t="shared" si="2359"/>
        <v>1</v>
      </c>
      <c r="F3245" s="29">
        <f t="shared" si="2361"/>
        <v>0</v>
      </c>
      <c r="G3245" s="27">
        <f t="shared" si="2384"/>
        <v>0</v>
      </c>
      <c r="H3245" s="22">
        <f t="shared" si="2362"/>
        <v>35462048382.799171</v>
      </c>
      <c r="I3245" s="23">
        <f t="shared" si="2363"/>
        <v>132580106.5049091</v>
      </c>
      <c r="J3245" s="23">
        <f t="shared" si="2364"/>
        <v>1086</v>
      </c>
      <c r="K3245" s="19">
        <f t="shared" si="2385"/>
        <v>225.0831931027827</v>
      </c>
      <c r="L3245" s="16">
        <f t="shared" si="2365"/>
        <v>244.60716782036283</v>
      </c>
      <c r="M3245" s="23">
        <f>M3244-IF($B3245="B",(Percent_Rent_In_Elsies*2.49%/12 * H3244)/K3244,0)+IF($B3245="D",N3245,0)+IF(B3245="D",AK3244)+IF(B3245="C",F3244*90%)-(Y3245-Y3244)-IF($B3245="A",Q3244/K3244) + IF($B3245="A",Q3244/K3244)</f>
        <v>-55944489.662168168</v>
      </c>
      <c r="N3245" s="23">
        <f t="shared" si="2366"/>
        <v>0</v>
      </c>
      <c r="O3245" s="22">
        <f t="shared" si="2367"/>
        <v>0</v>
      </c>
      <c r="P3245" s="22">
        <f t="shared" si="2398"/>
        <v>25201249.937216625</v>
      </c>
      <c r="Q3245" s="22">
        <f t="shared" si="2399"/>
        <v>0</v>
      </c>
      <c r="R3245" s="22">
        <f t="shared" si="2368"/>
        <v>433566999.87234575</v>
      </c>
      <c r="S3245" s="16">
        <f t="shared" si="2358"/>
        <v>0</v>
      </c>
      <c r="T3245" s="15">
        <f t="shared" si="2369"/>
        <v>0</v>
      </c>
      <c r="U3245" s="23">
        <f t="shared" si="2386"/>
        <v>1926252.2176605172</v>
      </c>
      <c r="V3245" s="23">
        <f t="shared" si="2387"/>
        <v>0</v>
      </c>
      <c r="W3245" s="23">
        <f t="shared" si="2400"/>
        <v>0</v>
      </c>
      <c r="X3245" s="23">
        <f t="shared" si="2388"/>
        <v>41600218.28014522</v>
      </c>
      <c r="Y3245" s="23">
        <f t="shared" si="2370"/>
        <v>13825559.361691331</v>
      </c>
      <c r="Z3245" s="3">
        <f t="shared" si="2371"/>
        <v>8012.6964128973286</v>
      </c>
      <c r="AA3245" s="23">
        <f t="shared" si="2372"/>
        <v>68638672.594835147</v>
      </c>
      <c r="AB3245" s="26">
        <f t="shared" si="2389"/>
        <v>70086276.274228543</v>
      </c>
      <c r="AC3245" s="23">
        <f t="shared" si="2390"/>
        <v>74889487.274228647</v>
      </c>
      <c r="AD3245" s="23">
        <f t="shared" si="2396"/>
        <v>4803211</v>
      </c>
      <c r="AE3245" s="24">
        <f t="shared" si="2357"/>
        <v>70086276.274228647</v>
      </c>
      <c r="AF3245" s="3">
        <f t="shared" si="2391"/>
        <v>0</v>
      </c>
      <c r="AG3245" s="2">
        <f t="shared" si="2373"/>
        <v>961523569.54767931</v>
      </c>
      <c r="AH3245" s="2">
        <f t="shared" si="2374"/>
        <v>202.39082609580092</v>
      </c>
      <c r="AI3245" s="23">
        <f t="shared" si="2397"/>
        <v>11035293998.558535</v>
      </c>
      <c r="AJ3245" s="23">
        <f t="shared" si="2375"/>
        <v>6219.922423797766</v>
      </c>
      <c r="AK3245" s="23">
        <f t="shared" si="2376"/>
        <v>0</v>
      </c>
      <c r="AL3245" s="23">
        <f t="shared" si="2401"/>
        <v>0</v>
      </c>
      <c r="AM3245" s="23">
        <f t="shared" si="2402"/>
        <v>0</v>
      </c>
      <c r="AN3245" s="16">
        <f t="shared" si="2392"/>
        <v>0</v>
      </c>
      <c r="AO3245" s="23">
        <f t="shared" si="2393"/>
        <v>0</v>
      </c>
      <c r="AP3245" s="22">
        <f t="shared" si="2394"/>
        <v>0</v>
      </c>
      <c r="AQ3245" s="30">
        <f t="shared" si="2377"/>
        <v>24712507813.519157</v>
      </c>
      <c r="AR3245" s="28">
        <f t="shared" si="2378"/>
        <v>12168209247.328638</v>
      </c>
      <c r="AS3245" s="25">
        <f t="shared" si="2379"/>
        <v>200337590.02425668</v>
      </c>
      <c r="AT3245" s="32">
        <f t="shared" si="2380"/>
        <v>16025.392825794657</v>
      </c>
      <c r="AU3245" s="23">
        <f t="shared" si="2381"/>
        <v>16025.392825794657</v>
      </c>
      <c r="AV3245" s="22">
        <f t="shared" si="2382"/>
        <v>3603930813.9470358</v>
      </c>
      <c r="AW3245" s="31">
        <f t="shared" si="2395"/>
        <v>16431245901.109493</v>
      </c>
      <c r="AX3245" s="21"/>
      <c r="AY3245" s="21"/>
      <c r="AZ3245" s="21"/>
      <c r="BA3245" s="21"/>
    </row>
    <row r="3246" spans="1:53" x14ac:dyDescent="0.25">
      <c r="A3246">
        <f t="shared" si="2403"/>
        <v>887</v>
      </c>
      <c r="B3246" t="s">
        <v>6</v>
      </c>
      <c r="C3246" s="27">
        <f t="shared" si="2360"/>
        <v>0</v>
      </c>
      <c r="D3246" s="27">
        <f t="shared" si="2383"/>
        <v>0</v>
      </c>
      <c r="E3246" s="27" t="b">
        <f t="shared" si="2359"/>
        <v>1</v>
      </c>
      <c r="F3246" s="29">
        <f t="shared" si="2361"/>
        <v>0</v>
      </c>
      <c r="G3246" s="27">
        <f t="shared" si="2384"/>
        <v>0</v>
      </c>
      <c r="H3246" s="22">
        <f t="shared" si="2362"/>
        <v>35521151796.770508</v>
      </c>
      <c r="I3246" s="23">
        <f t="shared" si="2363"/>
        <v>132580106.5049091</v>
      </c>
      <c r="J3246" s="23">
        <f t="shared" si="2364"/>
        <v>1086</v>
      </c>
      <c r="K3246" s="19">
        <f t="shared" si="2385"/>
        <v>225.0831931027827</v>
      </c>
      <c r="L3246" s="16">
        <f t="shared" si="2365"/>
        <v>245.01484643339677</v>
      </c>
      <c r="M3246" s="23">
        <f>M3245-IF($B3246="B",(Percent_Rent_In_Elsies*2.49%/12 * H3245)/K3245,0)+IF($B3246="D",N3246,0)+IF(B3246="D",AK3245)+IF(B3246="C",F3245*90%)-(Y3246-Y3245)-IF($B3246="A",Q3245/K3245) + IF($B3246="A",Q3245/K3245)</f>
        <v>-55944489.662168168</v>
      </c>
      <c r="N3246" s="23">
        <f t="shared" si="2366"/>
        <v>0</v>
      </c>
      <c r="O3246" s="22">
        <f t="shared" si="2367"/>
        <v>0</v>
      </c>
      <c r="P3246" s="22">
        <f t="shared" si="2398"/>
        <v>0</v>
      </c>
      <c r="Q3246" s="22">
        <f t="shared" si="2399"/>
        <v>0</v>
      </c>
      <c r="R3246" s="22">
        <f t="shared" si="2368"/>
        <v>433566999.87234575</v>
      </c>
      <c r="S3246" s="16">
        <f t="shared" si="2358"/>
        <v>0</v>
      </c>
      <c r="T3246" s="15">
        <f t="shared" si="2369"/>
        <v>0</v>
      </c>
      <c r="U3246" s="23">
        <f t="shared" si="2386"/>
        <v>1926252.2176605172</v>
      </c>
      <c r="V3246" s="23">
        <f t="shared" si="2387"/>
        <v>0</v>
      </c>
      <c r="W3246" s="23">
        <f t="shared" si="2400"/>
        <v>0</v>
      </c>
      <c r="X3246" s="23">
        <f t="shared" si="2388"/>
        <v>41640281.762209713</v>
      </c>
      <c r="Y3246" s="23">
        <f t="shared" si="2370"/>
        <v>13825559.361691331</v>
      </c>
      <c r="Z3246" s="3">
        <f t="shared" si="2371"/>
        <v>0</v>
      </c>
      <c r="AA3246" s="23">
        <f t="shared" si="2372"/>
        <v>68638672.594835147</v>
      </c>
      <c r="AB3246" s="26">
        <f t="shared" si="2389"/>
        <v>70086276.274228543</v>
      </c>
      <c r="AC3246" s="23">
        <f t="shared" si="2390"/>
        <v>74889487.274228647</v>
      </c>
      <c r="AD3246" s="23">
        <f t="shared" si="2396"/>
        <v>4803211</v>
      </c>
      <c r="AE3246" s="24">
        <f t="shared" si="2357"/>
        <v>70086276.274228647</v>
      </c>
      <c r="AF3246" s="3">
        <f t="shared" si="2391"/>
        <v>0</v>
      </c>
      <c r="AG3246" s="2">
        <f t="shared" si="2373"/>
        <v>0</v>
      </c>
      <c r="AH3246" s="2">
        <f t="shared" si="2374"/>
        <v>202.72814413929396</v>
      </c>
      <c r="AI3246" s="23">
        <f t="shared" si="2397"/>
        <v>11035293998.558535</v>
      </c>
      <c r="AJ3246" s="23">
        <f t="shared" si="2375"/>
        <v>6219.922423797766</v>
      </c>
      <c r="AK3246" s="23">
        <f t="shared" si="2376"/>
        <v>0</v>
      </c>
      <c r="AL3246" s="23">
        <f t="shared" si="2401"/>
        <v>0</v>
      </c>
      <c r="AM3246" s="23">
        <f t="shared" si="2402"/>
        <v>0</v>
      </c>
      <c r="AN3246" s="16">
        <f t="shared" si="2392"/>
        <v>0</v>
      </c>
      <c r="AO3246" s="23">
        <f t="shared" si="2393"/>
        <v>0</v>
      </c>
      <c r="AP3246" s="22">
        <f t="shared" si="2394"/>
        <v>0</v>
      </c>
      <c r="AQ3246" s="30">
        <f t="shared" si="2377"/>
        <v>24712507813.519157</v>
      </c>
      <c r="AR3246" s="28">
        <f t="shared" si="2378"/>
        <v>12168209247.328638</v>
      </c>
      <c r="AS3246" s="25">
        <f t="shared" si="2379"/>
        <v>200337590.02425668</v>
      </c>
      <c r="AT3246" s="32">
        <f t="shared" si="2380"/>
        <v>0</v>
      </c>
      <c r="AU3246" s="23">
        <f t="shared" si="2381"/>
        <v>0</v>
      </c>
      <c r="AV3246" s="22">
        <f t="shared" si="2382"/>
        <v>3603930813.9470358</v>
      </c>
      <c r="AW3246" s="31">
        <f t="shared" si="2395"/>
        <v>16406044651.172276</v>
      </c>
    </row>
    <row r="3247" spans="1:53" x14ac:dyDescent="0.25">
      <c r="A3247">
        <f t="shared" si="2403"/>
        <v>887</v>
      </c>
      <c r="B3247" t="s">
        <v>7</v>
      </c>
      <c r="C3247" s="27">
        <f t="shared" si="2360"/>
        <v>0</v>
      </c>
      <c r="D3247" s="27">
        <f t="shared" si="2383"/>
        <v>0</v>
      </c>
      <c r="E3247" s="27" t="b">
        <f t="shared" si="2359"/>
        <v>1</v>
      </c>
      <c r="F3247" s="29">
        <f t="shared" si="2361"/>
        <v>0</v>
      </c>
      <c r="G3247" s="27">
        <f t="shared" si="2384"/>
        <v>0</v>
      </c>
      <c r="H3247" s="22">
        <f t="shared" si="2362"/>
        <v>35521151796.770508</v>
      </c>
      <c r="I3247" s="23">
        <f t="shared" si="2363"/>
        <v>132580106.5049091</v>
      </c>
      <c r="J3247" s="23">
        <f t="shared" si="2364"/>
        <v>1086</v>
      </c>
      <c r="K3247" s="19">
        <f t="shared" si="2385"/>
        <v>225.0831931027827</v>
      </c>
      <c r="L3247" s="16">
        <f t="shared" si="2365"/>
        <v>245.01484643339677</v>
      </c>
      <c r="M3247" s="23">
        <f>M3246-IF($B3247="B",(Percent_Rent_In_Elsies*2.49%/12 * H3246)/K3246,0)+IF($B3247="D",N3247,0)+IF(B3247="D",AK3246)+IF(B3247="C",F3246*90%)-(Y3247-Y3246)-IF($B3247="A",Q3246/K3246) + IF($B3247="A",Q3246/K3246)</f>
        <v>-56108221.100669309</v>
      </c>
      <c r="N3247" s="23">
        <f t="shared" si="2366"/>
        <v>0</v>
      </c>
      <c r="O3247" s="22">
        <f t="shared" si="2367"/>
        <v>0</v>
      </c>
      <c r="P3247" s="22">
        <f t="shared" si="2398"/>
        <v>0</v>
      </c>
      <c r="Q3247" s="22">
        <f t="shared" si="2399"/>
        <v>0</v>
      </c>
      <c r="R3247" s="22">
        <f t="shared" si="2368"/>
        <v>397436416.54965025</v>
      </c>
      <c r="S3247" s="16">
        <f t="shared" si="2358"/>
        <v>36130583.322695479</v>
      </c>
      <c r="T3247" s="15">
        <f t="shared" si="2369"/>
        <v>0</v>
      </c>
      <c r="U3247" s="23">
        <f t="shared" si="2386"/>
        <v>1765731.1995221407</v>
      </c>
      <c r="V3247" s="23">
        <f t="shared" si="2387"/>
        <v>160521.01813837644</v>
      </c>
      <c r="W3247" s="23">
        <f t="shared" si="2400"/>
        <v>0</v>
      </c>
      <c r="X3247" s="23">
        <f t="shared" si="2388"/>
        <v>41640281.762209713</v>
      </c>
      <c r="Y3247" s="23">
        <f t="shared" si="2370"/>
        <v>13825559.361691331</v>
      </c>
      <c r="Z3247" s="3">
        <f t="shared" si="2371"/>
        <v>0</v>
      </c>
      <c r="AA3247" s="23">
        <f t="shared" si="2372"/>
        <v>68638672.594835147</v>
      </c>
      <c r="AB3247" s="26">
        <f t="shared" si="2389"/>
        <v>70086276.274228558</v>
      </c>
      <c r="AC3247" s="23">
        <f t="shared" si="2390"/>
        <v>74889487.274228647</v>
      </c>
      <c r="AD3247" s="23">
        <f t="shared" si="2396"/>
        <v>4803211</v>
      </c>
      <c r="AE3247" s="24">
        <f t="shared" si="2357"/>
        <v>70086276.274228647</v>
      </c>
      <c r="AF3247" s="3">
        <f t="shared" si="2391"/>
        <v>0</v>
      </c>
      <c r="AG3247" s="2">
        <f t="shared" si="2373"/>
        <v>0</v>
      </c>
      <c r="AH3247" s="2">
        <f t="shared" si="2374"/>
        <v>202.72814413929396</v>
      </c>
      <c r="AI3247" s="23">
        <f t="shared" si="2397"/>
        <v>11035293998.558535</v>
      </c>
      <c r="AJ3247" s="23">
        <f t="shared" si="2375"/>
        <v>6219.922423797766</v>
      </c>
      <c r="AK3247" s="23">
        <f t="shared" si="2376"/>
        <v>0</v>
      </c>
      <c r="AL3247" s="23">
        <f t="shared" si="2401"/>
        <v>9015430.5995616913</v>
      </c>
      <c r="AM3247" s="23">
        <f t="shared" si="2402"/>
        <v>8411291841.9609442</v>
      </c>
      <c r="AN3247" s="16">
        <f t="shared" si="2392"/>
        <v>0</v>
      </c>
      <c r="AO3247" s="23">
        <f t="shared" si="2393"/>
        <v>163731.43850114406</v>
      </c>
      <c r="AP3247" s="22">
        <f t="shared" si="2394"/>
        <v>36853194.989149407</v>
      </c>
      <c r="AQ3247" s="30">
        <f t="shared" si="2377"/>
        <v>24785900951.34005</v>
      </c>
      <c r="AR3247" s="28">
        <f t="shared" si="2378"/>
        <v>12204749190.160379</v>
      </c>
      <c r="AS3247" s="25">
        <f t="shared" si="2379"/>
        <v>200337590.02425668</v>
      </c>
      <c r="AT3247" s="32">
        <f t="shared" si="2380"/>
        <v>0</v>
      </c>
      <c r="AU3247" s="23">
        <f t="shared" si="2381"/>
        <v>0</v>
      </c>
      <c r="AV3247" s="22">
        <f t="shared" si="2382"/>
        <v>3603930813.9470358</v>
      </c>
      <c r="AW3247" s="31">
        <f t="shared" si="2395"/>
        <v>16479437788.993166</v>
      </c>
    </row>
    <row r="3248" spans="1:53" s="21" customFormat="1" x14ac:dyDescent="0.25">
      <c r="A3248">
        <f t="shared" si="2403"/>
        <v>887</v>
      </c>
      <c r="B3248" t="s">
        <v>8</v>
      </c>
      <c r="C3248" s="27">
        <f t="shared" si="2360"/>
        <v>0</v>
      </c>
      <c r="D3248" s="27">
        <f t="shared" si="2383"/>
        <v>0</v>
      </c>
      <c r="E3248" s="27" t="b">
        <f t="shared" si="2359"/>
        <v>1</v>
      </c>
      <c r="F3248" s="29">
        <f t="shared" si="2361"/>
        <v>0</v>
      </c>
      <c r="G3248" s="27">
        <f t="shared" si="2384"/>
        <v>0</v>
      </c>
      <c r="H3248" s="22">
        <f t="shared" si="2362"/>
        <v>35521151796.770508</v>
      </c>
      <c r="I3248" s="23">
        <f t="shared" si="2363"/>
        <v>132580106.5049091</v>
      </c>
      <c r="J3248" s="23">
        <f t="shared" si="2364"/>
        <v>1086</v>
      </c>
      <c r="K3248" s="19">
        <f t="shared" si="2385"/>
        <v>225.0831931027827</v>
      </c>
      <c r="L3248" s="16">
        <f t="shared" si="2365"/>
        <v>245.01484643339677</v>
      </c>
      <c r="M3248" s="23">
        <f>M3247-IF($B3248="B",(Percent_Rent_In_Elsies*2.49%/12 * H3247)/K3247,0)+IF($B3248="D",N3248,0)+IF(B3248="D",AK3247)+IF(B3248="C",F3247*90%)-(Y3248-Y3247)-IF($B3248="A",Q3247/K3247) + IF($B3248="A",Q3247/K3247)</f>
        <v>-56108221.100669309</v>
      </c>
      <c r="N3248" s="23">
        <f t="shared" si="2366"/>
        <v>0</v>
      </c>
      <c r="O3248" s="22">
        <f t="shared" si="2367"/>
        <v>0</v>
      </c>
      <c r="P3248" s="22">
        <f t="shared" si="2398"/>
        <v>0</v>
      </c>
      <c r="Q3248" s="22">
        <f t="shared" si="2399"/>
        <v>0</v>
      </c>
      <c r="R3248" s="22">
        <f t="shared" si="2368"/>
        <v>434289611.53879964</v>
      </c>
      <c r="S3248" s="16">
        <f t="shared" si="2358"/>
        <v>36130583.322695479</v>
      </c>
      <c r="T3248" s="15">
        <f t="shared" si="2369"/>
        <v>0</v>
      </c>
      <c r="U3248" s="23">
        <f t="shared" si="2386"/>
        <v>1929462.6380232847</v>
      </c>
      <c r="V3248" s="23">
        <f t="shared" si="2387"/>
        <v>160521.01813837644</v>
      </c>
      <c r="W3248" s="23">
        <f t="shared" si="2400"/>
        <v>0</v>
      </c>
      <c r="X3248" s="23">
        <f t="shared" si="2388"/>
        <v>41640281.762209713</v>
      </c>
      <c r="Y3248" s="23">
        <f t="shared" si="2370"/>
        <v>13825559.361691331</v>
      </c>
      <c r="Z3248" s="3">
        <f t="shared" si="2371"/>
        <v>0</v>
      </c>
      <c r="AA3248" s="23">
        <f t="shared" si="2372"/>
        <v>68638672.594835147</v>
      </c>
      <c r="AB3248" s="26">
        <f t="shared" si="2389"/>
        <v>70086276.274228543</v>
      </c>
      <c r="AC3248" s="23">
        <f t="shared" si="2390"/>
        <v>74889487.274228647</v>
      </c>
      <c r="AD3248" s="23">
        <f t="shared" si="2396"/>
        <v>4803211</v>
      </c>
      <c r="AE3248" s="24">
        <f t="shared" si="2357"/>
        <v>70086276.274228647</v>
      </c>
      <c r="AF3248" s="3">
        <f t="shared" si="2391"/>
        <v>1E-4</v>
      </c>
      <c r="AG3248" s="2">
        <f t="shared" si="2373"/>
        <v>0</v>
      </c>
      <c r="AH3248" s="2">
        <f t="shared" si="2374"/>
        <v>202.72814413929396</v>
      </c>
      <c r="AI3248" s="23">
        <f t="shared" si="2397"/>
        <v>11035293998.558535</v>
      </c>
      <c r="AJ3248" s="23">
        <f t="shared" si="2375"/>
        <v>6219.922423797766</v>
      </c>
      <c r="AK3248" s="23">
        <f t="shared" si="2376"/>
        <v>64149.590615436158</v>
      </c>
      <c r="AL3248" s="23">
        <f t="shared" si="2401"/>
        <v>0</v>
      </c>
      <c r="AM3248" s="23">
        <f t="shared" si="2402"/>
        <v>0</v>
      </c>
      <c r="AN3248" s="16">
        <f t="shared" si="2392"/>
        <v>0</v>
      </c>
      <c r="AO3248" s="23">
        <f t="shared" si="2393"/>
        <v>0</v>
      </c>
      <c r="AP3248" s="22">
        <f t="shared" si="2394"/>
        <v>0</v>
      </c>
      <c r="AQ3248" s="30">
        <f t="shared" si="2377"/>
        <v>24785900951.34005</v>
      </c>
      <c r="AR3248" s="28">
        <f t="shared" si="2378"/>
        <v>12204749190.160379</v>
      </c>
      <c r="AS3248" s="25">
        <f t="shared" si="2379"/>
        <v>200337590.02425668</v>
      </c>
      <c r="AT3248" s="32">
        <f t="shared" si="2380"/>
        <v>0</v>
      </c>
      <c r="AU3248" s="23">
        <f t="shared" si="2381"/>
        <v>0</v>
      </c>
      <c r="AV3248" s="22">
        <f t="shared" si="2382"/>
        <v>3603930813.9470358</v>
      </c>
      <c r="AW3248" s="31">
        <f t="shared" si="2395"/>
        <v>16479437788.993168</v>
      </c>
      <c r="AX3248"/>
      <c r="AY3248"/>
      <c r="AZ3248"/>
      <c r="BA3248"/>
    </row>
    <row r="3249" spans="1:53" s="21" customFormat="1" x14ac:dyDescent="0.25">
      <c r="A3249">
        <f t="shared" si="2403"/>
        <v>887</v>
      </c>
      <c r="B3249" t="s">
        <v>9</v>
      </c>
      <c r="C3249" s="27">
        <f t="shared" si="2360"/>
        <v>0</v>
      </c>
      <c r="D3249" s="27">
        <f t="shared" si="2383"/>
        <v>0</v>
      </c>
      <c r="E3249" s="27" t="b">
        <f t="shared" si="2359"/>
        <v>1</v>
      </c>
      <c r="F3249" s="29">
        <f t="shared" si="2361"/>
        <v>0</v>
      </c>
      <c r="G3249" s="27">
        <f t="shared" si="2384"/>
        <v>0</v>
      </c>
      <c r="H3249" s="22">
        <f t="shared" si="2362"/>
        <v>35521151796.770508</v>
      </c>
      <c r="I3249" s="23">
        <f t="shared" si="2363"/>
        <v>132580106.5049091</v>
      </c>
      <c r="J3249" s="23">
        <f t="shared" si="2364"/>
        <v>1086</v>
      </c>
      <c r="K3249" s="19">
        <f t="shared" si="2385"/>
        <v>225.0831931027827</v>
      </c>
      <c r="L3249" s="16">
        <f t="shared" si="2365"/>
        <v>245.01484643339677</v>
      </c>
      <c r="M3249" s="23">
        <f>M3248-IF($B3249="B",(Percent_Rent_In_Elsies*2.49%/12 * H3248)/K3248,0)+IF($B3249="D",N3249,0)+IF(B3249="D",AK3248)+IF(B3249="C",F3248*90%)-(Y3249-Y3248)-IF($B3249="A",Q3248/K3248) + IF($B3249="A",Q3248/K3248)</f>
        <v>-56044071.510053873</v>
      </c>
      <c r="N3249" s="23">
        <f t="shared" si="2366"/>
        <v>0</v>
      </c>
      <c r="O3249" s="22">
        <f t="shared" si="2367"/>
        <v>25243252.020445324</v>
      </c>
      <c r="P3249" s="22">
        <f t="shared" si="2398"/>
        <v>0</v>
      </c>
      <c r="Q3249" s="22">
        <f t="shared" si="2399"/>
        <v>0</v>
      </c>
      <c r="R3249" s="22">
        <f t="shared" si="2368"/>
        <v>434289611.53879964</v>
      </c>
      <c r="S3249" s="16">
        <f t="shared" si="2358"/>
        <v>0</v>
      </c>
      <c r="T3249" s="15">
        <f t="shared" si="2369"/>
        <v>10887331.302250154</v>
      </c>
      <c r="U3249" s="23">
        <f t="shared" si="2386"/>
        <v>1929462.6380232847</v>
      </c>
      <c r="V3249" s="23">
        <f t="shared" si="2387"/>
        <v>0</v>
      </c>
      <c r="W3249" s="23">
        <f t="shared" si="2400"/>
        <v>160521.01813837644</v>
      </c>
      <c r="X3249" s="23">
        <f t="shared" si="2388"/>
        <v>41640281.762209713</v>
      </c>
      <c r="Y3249" s="23">
        <f t="shared" si="2370"/>
        <v>13825559.361691331</v>
      </c>
      <c r="Z3249" s="3">
        <f t="shared" si="2371"/>
        <v>0</v>
      </c>
      <c r="AA3249" s="23">
        <f t="shared" si="2372"/>
        <v>68574523.004219711</v>
      </c>
      <c r="AB3249" s="26">
        <f t="shared" si="2389"/>
        <v>70086276.274228543</v>
      </c>
      <c r="AC3249" s="23">
        <f t="shared" si="2390"/>
        <v>74889487.274228647</v>
      </c>
      <c r="AD3249" s="23">
        <f t="shared" si="2396"/>
        <v>4803211</v>
      </c>
      <c r="AE3249" s="24">
        <f t="shared" si="2357"/>
        <v>70086276.274228647</v>
      </c>
      <c r="AF3249" s="3">
        <f t="shared" si="2391"/>
        <v>0</v>
      </c>
      <c r="AG3249" s="2">
        <f t="shared" si="2373"/>
        <v>0</v>
      </c>
      <c r="AH3249" s="2">
        <f t="shared" si="2374"/>
        <v>202.72814413929396</v>
      </c>
      <c r="AI3249" s="23">
        <f t="shared" si="2397"/>
        <v>11024980430.921421</v>
      </c>
      <c r="AJ3249" s="23">
        <f t="shared" si="2375"/>
        <v>6219.922423797766</v>
      </c>
      <c r="AK3249" s="23">
        <f t="shared" si="2376"/>
        <v>0</v>
      </c>
      <c r="AL3249" s="23">
        <f t="shared" si="2401"/>
        <v>0</v>
      </c>
      <c r="AM3249" s="23">
        <f t="shared" si="2402"/>
        <v>0</v>
      </c>
      <c r="AN3249" s="16">
        <f t="shared" si="2392"/>
        <v>0</v>
      </c>
      <c r="AO3249" s="23">
        <f t="shared" si="2393"/>
        <v>0</v>
      </c>
      <c r="AP3249" s="22">
        <f t="shared" si="2394"/>
        <v>0</v>
      </c>
      <c r="AQ3249" s="30">
        <f t="shared" si="2377"/>
        <v>24785900951.34005</v>
      </c>
      <c r="AR3249" s="28">
        <f t="shared" si="2378"/>
        <v>12204749190.160379</v>
      </c>
      <c r="AS3249" s="25">
        <f t="shared" si="2379"/>
        <v>200337590.02425668</v>
      </c>
      <c r="AT3249" s="32">
        <f t="shared" si="2380"/>
        <v>0</v>
      </c>
      <c r="AU3249" s="23">
        <f t="shared" si="2381"/>
        <v>0</v>
      </c>
      <c r="AV3249" s="22">
        <f t="shared" si="2382"/>
        <v>3603930813.9470358</v>
      </c>
      <c r="AW3249" s="31">
        <f t="shared" si="2395"/>
        <v>16479437788.993168</v>
      </c>
      <c r="AX3249"/>
      <c r="AY3249"/>
      <c r="AZ3249"/>
      <c r="BA3249"/>
    </row>
    <row r="3250" spans="1:53" x14ac:dyDescent="0.25">
      <c r="A3250" s="21">
        <f t="shared" si="2403"/>
        <v>887</v>
      </c>
      <c r="B3250" s="21" t="s">
        <v>28</v>
      </c>
      <c r="C3250" s="27">
        <f t="shared" si="2360"/>
        <v>0</v>
      </c>
      <c r="D3250" s="27">
        <f t="shared" si="2383"/>
        <v>0</v>
      </c>
      <c r="E3250" s="27" t="b">
        <f t="shared" si="2359"/>
        <v>1</v>
      </c>
      <c r="F3250" s="29">
        <f t="shared" si="2361"/>
        <v>0</v>
      </c>
      <c r="G3250" s="27">
        <f t="shared" si="2384"/>
        <v>0</v>
      </c>
      <c r="H3250" s="22">
        <f t="shared" si="2362"/>
        <v>35521151796.770508</v>
      </c>
      <c r="I3250" s="23">
        <f t="shared" si="2363"/>
        <v>132580106.5049091</v>
      </c>
      <c r="J3250" s="23">
        <f t="shared" si="2364"/>
        <v>1086</v>
      </c>
      <c r="K3250" s="19">
        <f t="shared" si="2385"/>
        <v>225.0831931027827</v>
      </c>
      <c r="L3250" s="16">
        <f t="shared" si="2365"/>
        <v>245.01484643339677</v>
      </c>
      <c r="M3250" s="23">
        <f>M3249-IF($B3250="B",(Percent_Rent_In_Elsies*2.49%/12 * H3249)/K3249,0)+IF($B3250="D",N3250,0)+IF(B3250="D",AK3249)+IF(B3250="C",F3249*90%)-(Y3250-Y3249)-IF($B3250="A",Q3249/K3249) + IF($B3250="A",Q3249/K3249)</f>
        <v>-56044071.510053873</v>
      </c>
      <c r="N3250" s="23">
        <f t="shared" si="2366"/>
        <v>0</v>
      </c>
      <c r="O3250" s="22">
        <f t="shared" si="2367"/>
        <v>0</v>
      </c>
      <c r="P3250" s="22">
        <f t="shared" si="2398"/>
        <v>25243252.020445324</v>
      </c>
      <c r="Q3250" s="22">
        <f t="shared" si="2399"/>
        <v>0</v>
      </c>
      <c r="R3250" s="22">
        <f t="shared" si="2368"/>
        <v>434289611.53879964</v>
      </c>
      <c r="S3250" s="16">
        <f t="shared" si="2358"/>
        <v>0</v>
      </c>
      <c r="T3250" s="15">
        <f t="shared" si="2369"/>
        <v>0</v>
      </c>
      <c r="U3250" s="23">
        <f t="shared" si="2386"/>
        <v>1929462.6380232847</v>
      </c>
      <c r="V3250" s="23">
        <f t="shared" si="2387"/>
        <v>0</v>
      </c>
      <c r="W3250" s="23">
        <f t="shared" si="2400"/>
        <v>0</v>
      </c>
      <c r="X3250" s="23">
        <f t="shared" si="2388"/>
        <v>41640281.762209713</v>
      </c>
      <c r="Y3250" s="23">
        <f t="shared" si="2370"/>
        <v>13825559.361691331</v>
      </c>
      <c r="Z3250" s="3">
        <f t="shared" si="2371"/>
        <v>8026.0509069188229</v>
      </c>
      <c r="AA3250" s="23">
        <f t="shared" si="2372"/>
        <v>68694913.767823488</v>
      </c>
      <c r="AB3250" s="26">
        <f t="shared" si="2389"/>
        <v>70086276.274228543</v>
      </c>
      <c r="AC3250" s="23">
        <f t="shared" si="2390"/>
        <v>74889487.274228647</v>
      </c>
      <c r="AD3250" s="23">
        <f t="shared" si="2396"/>
        <v>4803211</v>
      </c>
      <c r="AE3250" s="24">
        <f t="shared" si="2357"/>
        <v>70086276.274228647</v>
      </c>
      <c r="AF3250" s="3">
        <f t="shared" si="2391"/>
        <v>0</v>
      </c>
      <c r="AG3250" s="2">
        <f t="shared" si="2373"/>
        <v>963126108.83025861</v>
      </c>
      <c r="AH3250" s="2">
        <f t="shared" si="2374"/>
        <v>202.72814413929396</v>
      </c>
      <c r="AI3250" s="23">
        <f t="shared" si="2397"/>
        <v>11044336100.558578</v>
      </c>
      <c r="AJ3250" s="23">
        <f t="shared" si="2375"/>
        <v>6219.922423797766</v>
      </c>
      <c r="AK3250" s="23">
        <f t="shared" si="2376"/>
        <v>0</v>
      </c>
      <c r="AL3250" s="23">
        <f t="shared" si="2401"/>
        <v>0</v>
      </c>
      <c r="AM3250" s="23">
        <f t="shared" si="2402"/>
        <v>0</v>
      </c>
      <c r="AN3250" s="16">
        <f t="shared" si="2392"/>
        <v>0</v>
      </c>
      <c r="AO3250" s="23">
        <f t="shared" si="2393"/>
        <v>0</v>
      </c>
      <c r="AP3250" s="22">
        <f t="shared" si="2394"/>
        <v>0</v>
      </c>
      <c r="AQ3250" s="30">
        <f t="shared" si="2377"/>
        <v>24785900951.34005</v>
      </c>
      <c r="AR3250" s="28">
        <f t="shared" si="2378"/>
        <v>12204749190.160379</v>
      </c>
      <c r="AS3250" s="25">
        <f t="shared" si="2379"/>
        <v>200337590.02425668</v>
      </c>
      <c r="AT3250" s="32">
        <f t="shared" si="2380"/>
        <v>16052.101813837646</v>
      </c>
      <c r="AU3250" s="23">
        <f t="shared" si="2381"/>
        <v>16052.101813837646</v>
      </c>
      <c r="AV3250" s="22">
        <f t="shared" si="2382"/>
        <v>3614818145.2492862</v>
      </c>
      <c r="AW3250" s="31">
        <f t="shared" si="2395"/>
        <v>16479437788.993166</v>
      </c>
    </row>
    <row r="3251" spans="1:53" x14ac:dyDescent="0.25">
      <c r="A3251">
        <f t="shared" si="2403"/>
        <v>888</v>
      </c>
      <c r="B3251" t="s">
        <v>6</v>
      </c>
      <c r="C3251" s="27">
        <f t="shared" si="2360"/>
        <v>0</v>
      </c>
      <c r="D3251" s="27">
        <f t="shared" si="2383"/>
        <v>0</v>
      </c>
      <c r="E3251" s="27" t="b">
        <f t="shared" si="2359"/>
        <v>1</v>
      </c>
      <c r="F3251" s="29">
        <f t="shared" si="2361"/>
        <v>0</v>
      </c>
      <c r="G3251" s="27">
        <f t="shared" si="2384"/>
        <v>0</v>
      </c>
      <c r="H3251" s="22">
        <f t="shared" si="2362"/>
        <v>35580353716.431793</v>
      </c>
      <c r="I3251" s="23">
        <f t="shared" si="2363"/>
        <v>132580106.5049091</v>
      </c>
      <c r="J3251" s="23">
        <f t="shared" si="2364"/>
        <v>1086</v>
      </c>
      <c r="K3251" s="19">
        <f t="shared" si="2385"/>
        <v>225.0831931027827</v>
      </c>
      <c r="L3251" s="16">
        <f t="shared" si="2365"/>
        <v>245.42320451078578</v>
      </c>
      <c r="M3251" s="23">
        <f>M3250-IF($B3251="B",(Percent_Rent_In_Elsies*2.49%/12 * H3250)/K3250,0)+IF($B3251="D",N3251,0)+IF(B3251="D",AK3250)+IF(B3251="C",F3250*90%)-(Y3251-Y3250)-IF($B3251="A",Q3250/K3250) + IF($B3251="A",Q3250/K3250)</f>
        <v>-56044071.510053873</v>
      </c>
      <c r="N3251" s="23">
        <f t="shared" si="2366"/>
        <v>0</v>
      </c>
      <c r="O3251" s="22">
        <f t="shared" si="2367"/>
        <v>0</v>
      </c>
      <c r="P3251" s="22">
        <f t="shared" si="2398"/>
        <v>0</v>
      </c>
      <c r="Q3251" s="22">
        <f t="shared" si="2399"/>
        <v>0</v>
      </c>
      <c r="R3251" s="22">
        <f t="shared" si="2368"/>
        <v>434289611.53879964</v>
      </c>
      <c r="S3251" s="16">
        <f t="shared" si="2358"/>
        <v>0</v>
      </c>
      <c r="T3251" s="15">
        <f t="shared" si="2369"/>
        <v>0</v>
      </c>
      <c r="U3251" s="23">
        <f t="shared" si="2386"/>
        <v>1929462.6380232847</v>
      </c>
      <c r="V3251" s="23">
        <f t="shared" si="2387"/>
        <v>0</v>
      </c>
      <c r="W3251" s="23">
        <f t="shared" si="2400"/>
        <v>0</v>
      </c>
      <c r="X3251" s="23">
        <f t="shared" si="2388"/>
        <v>41680412.016744308</v>
      </c>
      <c r="Y3251" s="23">
        <f t="shared" si="2370"/>
        <v>13825559.361691331</v>
      </c>
      <c r="Z3251" s="3">
        <f t="shared" si="2371"/>
        <v>0</v>
      </c>
      <c r="AA3251" s="23">
        <f t="shared" si="2372"/>
        <v>68694913.767823488</v>
      </c>
      <c r="AB3251" s="26">
        <f t="shared" si="2389"/>
        <v>70086276.274228543</v>
      </c>
      <c r="AC3251" s="23">
        <f t="shared" si="2390"/>
        <v>74889487.274228647</v>
      </c>
      <c r="AD3251" s="23">
        <f t="shared" si="2396"/>
        <v>4803211</v>
      </c>
      <c r="AE3251" s="24">
        <f t="shared" ref="AE3251:AE3314" si="2404">AC3251-AD3251</f>
        <v>70086276.274228647</v>
      </c>
      <c r="AF3251" s="3">
        <f t="shared" si="2391"/>
        <v>0</v>
      </c>
      <c r="AG3251" s="2">
        <f t="shared" si="2373"/>
        <v>0</v>
      </c>
      <c r="AH3251" s="2">
        <f t="shared" si="2374"/>
        <v>203.06602437952611</v>
      </c>
      <c r="AI3251" s="23">
        <f t="shared" si="2397"/>
        <v>11044336100.558578</v>
      </c>
      <c r="AJ3251" s="23">
        <f t="shared" si="2375"/>
        <v>6219.922423797766</v>
      </c>
      <c r="AK3251" s="23">
        <f t="shared" si="2376"/>
        <v>0</v>
      </c>
      <c r="AL3251" s="23">
        <f t="shared" si="2401"/>
        <v>0</v>
      </c>
      <c r="AM3251" s="23">
        <f t="shared" si="2402"/>
        <v>0</v>
      </c>
      <c r="AN3251" s="16">
        <f t="shared" si="2392"/>
        <v>0</v>
      </c>
      <c r="AO3251" s="23">
        <f t="shared" si="2393"/>
        <v>0</v>
      </c>
      <c r="AP3251" s="22">
        <f t="shared" si="2394"/>
        <v>0</v>
      </c>
      <c r="AQ3251" s="30">
        <f t="shared" si="2377"/>
        <v>24785900951.34005</v>
      </c>
      <c r="AR3251" s="28">
        <f t="shared" si="2378"/>
        <v>12204749190.160379</v>
      </c>
      <c r="AS3251" s="25">
        <f t="shared" si="2379"/>
        <v>200337590.02425668</v>
      </c>
      <c r="AT3251" s="32">
        <f t="shared" si="2380"/>
        <v>0</v>
      </c>
      <c r="AU3251" s="23">
        <f t="shared" si="2381"/>
        <v>0</v>
      </c>
      <c r="AV3251" s="22">
        <f t="shared" si="2382"/>
        <v>3614818145.2492862</v>
      </c>
      <c r="AW3251" s="31">
        <f t="shared" si="2395"/>
        <v>16454194536.972721</v>
      </c>
    </row>
    <row r="3252" spans="1:53" x14ac:dyDescent="0.25">
      <c r="A3252">
        <f t="shared" si="2403"/>
        <v>888</v>
      </c>
      <c r="B3252" t="s">
        <v>7</v>
      </c>
      <c r="C3252" s="27">
        <f t="shared" si="2360"/>
        <v>0</v>
      </c>
      <c r="D3252" s="27">
        <f t="shared" si="2383"/>
        <v>0</v>
      </c>
      <c r="E3252" s="27" t="b">
        <f t="shared" si="2359"/>
        <v>1</v>
      </c>
      <c r="F3252" s="29">
        <f t="shared" si="2361"/>
        <v>0</v>
      </c>
      <c r="G3252" s="27">
        <f t="shared" si="2384"/>
        <v>0</v>
      </c>
      <c r="H3252" s="22">
        <f t="shared" si="2362"/>
        <v>35580353716.431793</v>
      </c>
      <c r="I3252" s="23">
        <f t="shared" si="2363"/>
        <v>132580106.5049091</v>
      </c>
      <c r="J3252" s="23">
        <f t="shared" si="2364"/>
        <v>1086</v>
      </c>
      <c r="K3252" s="19">
        <f t="shared" si="2385"/>
        <v>225.0831931027827</v>
      </c>
      <c r="L3252" s="16">
        <f t="shared" si="2365"/>
        <v>245.42320451078578</v>
      </c>
      <c r="M3252" s="23">
        <f>M3251-IF($B3252="B",(Percent_Rent_In_Elsies*2.49%/12 * H3251)/K3251,0)+IF($B3252="D",N3252,0)+IF(B3252="D",AK3251)+IF(B3252="C",F3251*90%)-(Y3252-Y3251)-IF($B3252="A",Q3251/K3251) + IF($B3252="A",Q3251/K3251)</f>
        <v>-56208075.834285855</v>
      </c>
      <c r="N3252" s="23">
        <f t="shared" si="2366"/>
        <v>0</v>
      </c>
      <c r="O3252" s="22">
        <f t="shared" si="2367"/>
        <v>0</v>
      </c>
      <c r="P3252" s="22">
        <f t="shared" si="2398"/>
        <v>0</v>
      </c>
      <c r="Q3252" s="22">
        <f t="shared" si="2399"/>
        <v>0</v>
      </c>
      <c r="R3252" s="22">
        <f t="shared" si="2368"/>
        <v>398098810.57723302</v>
      </c>
      <c r="S3252" s="16">
        <f t="shared" si="2358"/>
        <v>36190800.961566634</v>
      </c>
      <c r="T3252" s="15">
        <f t="shared" si="2369"/>
        <v>0</v>
      </c>
      <c r="U3252" s="23">
        <f t="shared" si="2386"/>
        <v>1768674.0848546778</v>
      </c>
      <c r="V3252" s="23">
        <f t="shared" si="2387"/>
        <v>160788.55316860706</v>
      </c>
      <c r="W3252" s="23">
        <f t="shared" si="2400"/>
        <v>0</v>
      </c>
      <c r="X3252" s="23">
        <f t="shared" si="2388"/>
        <v>41680412.016744308</v>
      </c>
      <c r="Y3252" s="23">
        <f t="shared" si="2370"/>
        <v>13825559.361691331</v>
      </c>
      <c r="Z3252" s="3">
        <f t="shared" si="2371"/>
        <v>0</v>
      </c>
      <c r="AA3252" s="23">
        <f t="shared" si="2372"/>
        <v>68694913.767823488</v>
      </c>
      <c r="AB3252" s="26">
        <f t="shared" si="2389"/>
        <v>70086276.274228543</v>
      </c>
      <c r="AC3252" s="23">
        <f t="shared" si="2390"/>
        <v>74889487.274228647</v>
      </c>
      <c r="AD3252" s="23">
        <f t="shared" si="2396"/>
        <v>4803211</v>
      </c>
      <c r="AE3252" s="24">
        <f t="shared" si="2404"/>
        <v>70086276.274228647</v>
      </c>
      <c r="AF3252" s="3">
        <f t="shared" si="2391"/>
        <v>0</v>
      </c>
      <c r="AG3252" s="2">
        <f t="shared" si="2373"/>
        <v>0</v>
      </c>
      <c r="AH3252" s="2">
        <f t="shared" si="2374"/>
        <v>203.06602437952611</v>
      </c>
      <c r="AI3252" s="23">
        <f t="shared" si="2397"/>
        <v>11044336100.558578</v>
      </c>
      <c r="AJ3252" s="23">
        <f t="shared" si="2375"/>
        <v>6219.922423797766</v>
      </c>
      <c r="AK3252" s="23">
        <f t="shared" si="2376"/>
        <v>0</v>
      </c>
      <c r="AL3252" s="23">
        <f t="shared" si="2401"/>
        <v>9042102.000043869</v>
      </c>
      <c r="AM3252" s="23">
        <f t="shared" si="2402"/>
        <v>8436175948.2509232</v>
      </c>
      <c r="AN3252" s="16">
        <f t="shared" si="2392"/>
        <v>0</v>
      </c>
      <c r="AO3252" s="23">
        <f t="shared" si="2393"/>
        <v>164004.32423197932</v>
      </c>
      <c r="AP3252" s="22">
        <f t="shared" si="2394"/>
        <v>36914616.980797984</v>
      </c>
      <c r="AQ3252" s="30">
        <f t="shared" si="2377"/>
        <v>24859416411.057308</v>
      </c>
      <c r="AR3252" s="28">
        <f t="shared" si="2378"/>
        <v>12241350032.896841</v>
      </c>
      <c r="AS3252" s="25">
        <f t="shared" si="2379"/>
        <v>200337590.02425668</v>
      </c>
      <c r="AT3252" s="32">
        <f t="shared" si="2380"/>
        <v>0</v>
      </c>
      <c r="AU3252" s="23">
        <f t="shared" si="2381"/>
        <v>0</v>
      </c>
      <c r="AV3252" s="22">
        <f t="shared" si="2382"/>
        <v>3614818145.2492862</v>
      </c>
      <c r="AW3252" s="31">
        <f t="shared" si="2395"/>
        <v>16527709996.689981</v>
      </c>
    </row>
    <row r="3253" spans="1:53" x14ac:dyDescent="0.25">
      <c r="A3253">
        <f t="shared" si="2403"/>
        <v>888</v>
      </c>
      <c r="B3253" t="s">
        <v>8</v>
      </c>
      <c r="C3253" s="27">
        <f t="shared" si="2360"/>
        <v>0</v>
      </c>
      <c r="D3253" s="27">
        <f t="shared" si="2383"/>
        <v>0</v>
      </c>
      <c r="E3253" s="27" t="b">
        <f t="shared" si="2359"/>
        <v>1</v>
      </c>
      <c r="F3253" s="29">
        <f t="shared" si="2361"/>
        <v>0</v>
      </c>
      <c r="G3253" s="27">
        <f t="shared" si="2384"/>
        <v>0</v>
      </c>
      <c r="H3253" s="22">
        <f t="shared" si="2362"/>
        <v>35580353716.431793</v>
      </c>
      <c r="I3253" s="23">
        <f t="shared" si="2363"/>
        <v>132580106.5049091</v>
      </c>
      <c r="J3253" s="23">
        <f t="shared" si="2364"/>
        <v>1086</v>
      </c>
      <c r="K3253" s="19">
        <f t="shared" si="2385"/>
        <v>225.0831931027827</v>
      </c>
      <c r="L3253" s="16">
        <f t="shared" si="2365"/>
        <v>245.42320451078578</v>
      </c>
      <c r="M3253" s="23">
        <f>M3252-IF($B3253="B",(Percent_Rent_In_Elsies*2.49%/12 * H3252)/K3252,0)+IF($B3253="D",N3253,0)+IF(B3253="D",AK3252)+IF(B3253="C",F3252*90%)-(Y3253-Y3252)-IF($B3253="A",Q3252/K3252) + IF($B3253="A",Q3252/K3252)</f>
        <v>-56208075.834285855</v>
      </c>
      <c r="N3253" s="23">
        <f t="shared" si="2366"/>
        <v>0</v>
      </c>
      <c r="O3253" s="22">
        <f t="shared" si="2367"/>
        <v>0</v>
      </c>
      <c r="P3253" s="22">
        <f t="shared" si="2398"/>
        <v>0</v>
      </c>
      <c r="Q3253" s="22">
        <f t="shared" si="2399"/>
        <v>0</v>
      </c>
      <c r="R3253" s="22">
        <f t="shared" si="2368"/>
        <v>435013427.55803102</v>
      </c>
      <c r="S3253" s="16">
        <f t="shared" si="2358"/>
        <v>36190800.961566634</v>
      </c>
      <c r="T3253" s="15">
        <f t="shared" si="2369"/>
        <v>0</v>
      </c>
      <c r="U3253" s="23">
        <f t="shared" si="2386"/>
        <v>1932678.4090866572</v>
      </c>
      <c r="V3253" s="23">
        <f t="shared" si="2387"/>
        <v>160788.55316860706</v>
      </c>
      <c r="W3253" s="23">
        <f t="shared" si="2400"/>
        <v>0</v>
      </c>
      <c r="X3253" s="23">
        <f t="shared" si="2388"/>
        <v>41680412.016744308</v>
      </c>
      <c r="Y3253" s="23">
        <f t="shared" si="2370"/>
        <v>13825559.361691331</v>
      </c>
      <c r="Z3253" s="3">
        <f t="shared" si="2371"/>
        <v>0</v>
      </c>
      <c r="AA3253" s="23">
        <f t="shared" si="2372"/>
        <v>68694913.767823488</v>
      </c>
      <c r="AB3253" s="26">
        <f t="shared" si="2389"/>
        <v>70086276.274228543</v>
      </c>
      <c r="AC3253" s="23">
        <f t="shared" si="2390"/>
        <v>74889487.274228647</v>
      </c>
      <c r="AD3253" s="23">
        <f t="shared" si="2396"/>
        <v>4803211</v>
      </c>
      <c r="AE3253" s="24">
        <f t="shared" si="2404"/>
        <v>70086276.274228647</v>
      </c>
      <c r="AF3253" s="3">
        <f t="shared" si="2391"/>
        <v>1E-4</v>
      </c>
      <c r="AG3253" s="2">
        <f t="shared" si="2373"/>
        <v>0</v>
      </c>
      <c r="AH3253" s="2">
        <f t="shared" si="2374"/>
        <v>203.06602437952611</v>
      </c>
      <c r="AI3253" s="23">
        <f t="shared" si="2397"/>
        <v>11044336100.558578</v>
      </c>
      <c r="AJ3253" s="23">
        <f t="shared" si="2375"/>
        <v>6219.922423797766</v>
      </c>
      <c r="AK3253" s="23">
        <f t="shared" si="2376"/>
        <v>64184.161463448138</v>
      </c>
      <c r="AL3253" s="23">
        <f t="shared" si="2401"/>
        <v>0</v>
      </c>
      <c r="AM3253" s="23">
        <f t="shared" si="2402"/>
        <v>0</v>
      </c>
      <c r="AN3253" s="16">
        <f t="shared" si="2392"/>
        <v>0</v>
      </c>
      <c r="AO3253" s="23">
        <f t="shared" si="2393"/>
        <v>0</v>
      </c>
      <c r="AP3253" s="22">
        <f t="shared" si="2394"/>
        <v>0</v>
      </c>
      <c r="AQ3253" s="30">
        <f t="shared" si="2377"/>
        <v>24859416411.057308</v>
      </c>
      <c r="AR3253" s="28">
        <f t="shared" si="2378"/>
        <v>12241350032.896841</v>
      </c>
      <c r="AS3253" s="25">
        <f t="shared" si="2379"/>
        <v>200337590.02425668</v>
      </c>
      <c r="AT3253" s="32">
        <f t="shared" si="2380"/>
        <v>0</v>
      </c>
      <c r="AU3253" s="23">
        <f t="shared" si="2381"/>
        <v>0</v>
      </c>
      <c r="AV3253" s="22">
        <f t="shared" si="2382"/>
        <v>3614818145.2492862</v>
      </c>
      <c r="AW3253" s="31">
        <f t="shared" si="2395"/>
        <v>16527709996.689981</v>
      </c>
    </row>
    <row r="3254" spans="1:53" x14ac:dyDescent="0.25">
      <c r="A3254" s="21">
        <f t="shared" si="2403"/>
        <v>888</v>
      </c>
      <c r="B3254" s="21" t="s">
        <v>9</v>
      </c>
      <c r="C3254" s="27">
        <f t="shared" si="2360"/>
        <v>0</v>
      </c>
      <c r="D3254" s="27">
        <f t="shared" si="2383"/>
        <v>0</v>
      </c>
      <c r="E3254" s="27" t="b">
        <f t="shared" si="2359"/>
        <v>1</v>
      </c>
      <c r="F3254" s="29">
        <f t="shared" si="2361"/>
        <v>0</v>
      </c>
      <c r="G3254" s="27">
        <f t="shared" si="2384"/>
        <v>0</v>
      </c>
      <c r="H3254" s="22">
        <f t="shared" si="2362"/>
        <v>35580353716.431793</v>
      </c>
      <c r="I3254" s="23">
        <f t="shared" si="2363"/>
        <v>132580106.5049091</v>
      </c>
      <c r="J3254" s="23">
        <f t="shared" si="2364"/>
        <v>1086</v>
      </c>
      <c r="K3254" s="19">
        <f t="shared" si="2385"/>
        <v>225.0831931027827</v>
      </c>
      <c r="L3254" s="16">
        <f t="shared" si="2365"/>
        <v>245.42320451078578</v>
      </c>
      <c r="M3254" s="23">
        <f>M3253-IF($B3254="B",(Percent_Rent_In_Elsies*2.49%/12 * H3253)/K3253,0)+IF($B3254="D",N3254,0)+IF(B3254="D",AK3253)+IF(B3254="C",F3253*90%)-(Y3254-Y3253)-IF($B3254="A",Q3253/K3253) + IF($B3254="A",Q3253/K3253)</f>
        <v>-56143891.672822408</v>
      </c>
      <c r="N3254" s="23">
        <f t="shared" si="2366"/>
        <v>0</v>
      </c>
      <c r="O3254" s="22">
        <f t="shared" si="2367"/>
        <v>25285324.107146062</v>
      </c>
      <c r="P3254" s="22">
        <f t="shared" si="2398"/>
        <v>0</v>
      </c>
      <c r="Q3254" s="22">
        <f t="shared" si="2399"/>
        <v>0</v>
      </c>
      <c r="R3254" s="22">
        <f t="shared" si="2368"/>
        <v>435013427.55803102</v>
      </c>
      <c r="S3254" s="16">
        <f t="shared" si="2358"/>
        <v>0</v>
      </c>
      <c r="T3254" s="15">
        <f t="shared" si="2369"/>
        <v>10905476.854420573</v>
      </c>
      <c r="U3254" s="23">
        <f t="shared" si="2386"/>
        <v>1932678.4090866572</v>
      </c>
      <c r="V3254" s="23">
        <f t="shared" si="2387"/>
        <v>0</v>
      </c>
      <c r="W3254" s="23">
        <f t="shared" si="2400"/>
        <v>160788.55316860706</v>
      </c>
      <c r="X3254" s="23">
        <f t="shared" si="2388"/>
        <v>41680412.016744308</v>
      </c>
      <c r="Y3254" s="23">
        <f t="shared" si="2370"/>
        <v>13825559.361691331</v>
      </c>
      <c r="Z3254" s="3">
        <f t="shared" si="2371"/>
        <v>0</v>
      </c>
      <c r="AA3254" s="23">
        <f t="shared" si="2372"/>
        <v>68630729.606360033</v>
      </c>
      <c r="AB3254" s="26">
        <f t="shared" si="2389"/>
        <v>70086276.274228513</v>
      </c>
      <c r="AC3254" s="23">
        <f t="shared" si="2390"/>
        <v>74889487.274228647</v>
      </c>
      <c r="AD3254" s="23">
        <f t="shared" si="2396"/>
        <v>4803211</v>
      </c>
      <c r="AE3254" s="24">
        <f t="shared" si="2404"/>
        <v>70086276.274228647</v>
      </c>
      <c r="AF3254" s="3">
        <f t="shared" si="2391"/>
        <v>0</v>
      </c>
      <c r="AG3254" s="2">
        <f t="shared" si="2373"/>
        <v>0</v>
      </c>
      <c r="AH3254" s="2">
        <f t="shared" si="2374"/>
        <v>203.06602437952611</v>
      </c>
      <c r="AI3254" s="23">
        <f t="shared" si="2397"/>
        <v>11034016974.837994</v>
      </c>
      <c r="AJ3254" s="23">
        <f t="shared" si="2375"/>
        <v>6219.922423797766</v>
      </c>
      <c r="AK3254" s="23">
        <f t="shared" si="2376"/>
        <v>0</v>
      </c>
      <c r="AL3254" s="23">
        <f t="shared" si="2401"/>
        <v>0</v>
      </c>
      <c r="AM3254" s="23">
        <f t="shared" si="2402"/>
        <v>0</v>
      </c>
      <c r="AN3254" s="16">
        <f t="shared" si="2392"/>
        <v>0</v>
      </c>
      <c r="AO3254" s="23">
        <f t="shared" si="2393"/>
        <v>0</v>
      </c>
      <c r="AP3254" s="22">
        <f t="shared" si="2394"/>
        <v>0</v>
      </c>
      <c r="AQ3254" s="30">
        <f t="shared" si="2377"/>
        <v>24859416411.057308</v>
      </c>
      <c r="AR3254" s="28">
        <f t="shared" si="2378"/>
        <v>12241350032.896841</v>
      </c>
      <c r="AS3254" s="25">
        <f t="shared" si="2379"/>
        <v>200337590.02425668</v>
      </c>
      <c r="AT3254" s="32">
        <f t="shared" si="2380"/>
        <v>0</v>
      </c>
      <c r="AU3254" s="23">
        <f t="shared" si="2381"/>
        <v>0</v>
      </c>
      <c r="AV3254" s="22">
        <f t="shared" si="2382"/>
        <v>3614818145.2492862</v>
      </c>
      <c r="AW3254" s="31">
        <f t="shared" si="2395"/>
        <v>16527709996.689981</v>
      </c>
      <c r="AX3254" s="21"/>
      <c r="AY3254" s="21"/>
      <c r="AZ3254" s="21"/>
      <c r="BA3254" s="21"/>
    </row>
    <row r="3255" spans="1:53" x14ac:dyDescent="0.25">
      <c r="A3255" s="21">
        <f t="shared" si="2403"/>
        <v>888</v>
      </c>
      <c r="B3255" s="21" t="s">
        <v>28</v>
      </c>
      <c r="C3255" s="27">
        <f t="shared" si="2360"/>
        <v>0</v>
      </c>
      <c r="D3255" s="27">
        <f t="shared" si="2383"/>
        <v>0</v>
      </c>
      <c r="E3255" s="27" t="b">
        <f t="shared" si="2359"/>
        <v>1</v>
      </c>
      <c r="F3255" s="29">
        <f t="shared" si="2361"/>
        <v>0</v>
      </c>
      <c r="G3255" s="27">
        <f t="shared" si="2384"/>
        <v>0</v>
      </c>
      <c r="H3255" s="22">
        <f t="shared" si="2362"/>
        <v>35580353716.431793</v>
      </c>
      <c r="I3255" s="23">
        <f t="shared" si="2363"/>
        <v>132580106.5049091</v>
      </c>
      <c r="J3255" s="23">
        <f t="shared" si="2364"/>
        <v>1086</v>
      </c>
      <c r="K3255" s="19">
        <f t="shared" si="2385"/>
        <v>225.0831931027827</v>
      </c>
      <c r="L3255" s="16">
        <f t="shared" si="2365"/>
        <v>245.42320451078578</v>
      </c>
      <c r="M3255" s="23">
        <f>M3254-IF($B3255="B",(Percent_Rent_In_Elsies*2.49%/12 * H3254)/K3254,0)+IF($B3255="D",N3255,0)+IF(B3255="D",AK3254)+IF(B3255="C",F3254*90%)-(Y3255-Y3254)-IF($B3255="A",Q3254/K3254) + IF($B3255="A",Q3254/K3254)</f>
        <v>-56143891.672822408</v>
      </c>
      <c r="N3255" s="23">
        <f t="shared" si="2366"/>
        <v>0</v>
      </c>
      <c r="O3255" s="22">
        <f t="shared" si="2367"/>
        <v>0</v>
      </c>
      <c r="P3255" s="22">
        <f t="shared" si="2398"/>
        <v>25285324.107146062</v>
      </c>
      <c r="Q3255" s="22">
        <f t="shared" si="2399"/>
        <v>0</v>
      </c>
      <c r="R3255" s="22">
        <f t="shared" si="2368"/>
        <v>435013427.55803102</v>
      </c>
      <c r="S3255" s="16">
        <f t="shared" si="2358"/>
        <v>0</v>
      </c>
      <c r="T3255" s="15">
        <f t="shared" si="2369"/>
        <v>0</v>
      </c>
      <c r="U3255" s="23">
        <f t="shared" si="2386"/>
        <v>1932678.4090866572</v>
      </c>
      <c r="V3255" s="23">
        <f t="shared" si="2387"/>
        <v>0</v>
      </c>
      <c r="W3255" s="23">
        <f t="shared" si="2400"/>
        <v>0</v>
      </c>
      <c r="X3255" s="23">
        <f t="shared" si="2388"/>
        <v>41680412.016744308</v>
      </c>
      <c r="Y3255" s="23">
        <f t="shared" si="2370"/>
        <v>13825559.361691331</v>
      </c>
      <c r="Z3255" s="3">
        <f t="shared" si="2371"/>
        <v>8039.4276584303543</v>
      </c>
      <c r="AA3255" s="23">
        <f t="shared" si="2372"/>
        <v>68751321.021236494</v>
      </c>
      <c r="AB3255" s="26">
        <f t="shared" si="2389"/>
        <v>70086276.274228543</v>
      </c>
      <c r="AC3255" s="23">
        <f t="shared" si="2390"/>
        <v>74889487.274228647</v>
      </c>
      <c r="AD3255" s="23">
        <f t="shared" si="2396"/>
        <v>4803211</v>
      </c>
      <c r="AE3255" s="24">
        <f t="shared" si="2404"/>
        <v>70086276.274228647</v>
      </c>
      <c r="AF3255" s="3">
        <f t="shared" si="2391"/>
        <v>0</v>
      </c>
      <c r="AG3255" s="2">
        <f t="shared" si="2373"/>
        <v>964731319.01164246</v>
      </c>
      <c r="AH3255" s="2">
        <f t="shared" si="2374"/>
        <v>203.06602437952611</v>
      </c>
      <c r="AI3255" s="23">
        <f t="shared" si="2397"/>
        <v>11053404903.924549</v>
      </c>
      <c r="AJ3255" s="23">
        <f t="shared" si="2375"/>
        <v>6219.922423797766</v>
      </c>
      <c r="AK3255" s="23">
        <f t="shared" si="2376"/>
        <v>0</v>
      </c>
      <c r="AL3255" s="23">
        <f t="shared" si="2401"/>
        <v>0</v>
      </c>
      <c r="AM3255" s="23">
        <f t="shared" si="2402"/>
        <v>0</v>
      </c>
      <c r="AN3255" s="16">
        <f t="shared" si="2392"/>
        <v>0</v>
      </c>
      <c r="AO3255" s="23">
        <f t="shared" si="2393"/>
        <v>0</v>
      </c>
      <c r="AP3255" s="22">
        <f t="shared" si="2394"/>
        <v>0</v>
      </c>
      <c r="AQ3255" s="30">
        <f t="shared" si="2377"/>
        <v>24859416411.057308</v>
      </c>
      <c r="AR3255" s="28">
        <f t="shared" si="2378"/>
        <v>12241350032.896841</v>
      </c>
      <c r="AS3255" s="25">
        <f t="shared" si="2379"/>
        <v>200337590.02425668</v>
      </c>
      <c r="AT3255" s="32">
        <f t="shared" si="2380"/>
        <v>16078.855316860709</v>
      </c>
      <c r="AU3255" s="23">
        <f t="shared" si="2381"/>
        <v>16078.855316860709</v>
      </c>
      <c r="AV3255" s="22">
        <f t="shared" si="2382"/>
        <v>3625723622.1037068</v>
      </c>
      <c r="AW3255" s="31">
        <f t="shared" si="2395"/>
        <v>16527709996.68998</v>
      </c>
      <c r="AX3255" s="21"/>
      <c r="AY3255" s="21"/>
      <c r="AZ3255" s="21"/>
      <c r="BA3255" s="21"/>
    </row>
    <row r="3256" spans="1:53" x14ac:dyDescent="0.25">
      <c r="A3256">
        <f t="shared" si="2403"/>
        <v>889</v>
      </c>
      <c r="B3256" t="s">
        <v>6</v>
      </c>
      <c r="C3256" s="27">
        <f t="shared" si="2360"/>
        <v>0</v>
      </c>
      <c r="D3256" s="27">
        <f t="shared" si="2383"/>
        <v>0</v>
      </c>
      <c r="E3256" s="27" t="b">
        <f t="shared" si="2359"/>
        <v>1</v>
      </c>
      <c r="F3256" s="29">
        <f t="shared" si="2361"/>
        <v>0</v>
      </c>
      <c r="G3256" s="27">
        <f t="shared" si="2384"/>
        <v>0</v>
      </c>
      <c r="H3256" s="22">
        <f t="shared" si="2362"/>
        <v>35639654305.959183</v>
      </c>
      <c r="I3256" s="23">
        <f t="shared" si="2363"/>
        <v>132580106.5049091</v>
      </c>
      <c r="J3256" s="23">
        <f t="shared" si="2364"/>
        <v>1086</v>
      </c>
      <c r="K3256" s="19">
        <f t="shared" si="2385"/>
        <v>225.0831931027827</v>
      </c>
      <c r="L3256" s="16">
        <f t="shared" si="2365"/>
        <v>245.83224318497042</v>
      </c>
      <c r="M3256" s="23">
        <f>M3255-IF($B3256="B",(Percent_Rent_In_Elsies*2.49%/12 * H3255)/K3255,0)+IF($B3256="D",N3256,0)+IF(B3256="D",AK3255)+IF(B3256="C",F3255*90%)-(Y3256-Y3255)-IF($B3256="A",Q3255/K3255) + IF($B3256="A",Q3255/K3255)</f>
        <v>-56143891.672822408</v>
      </c>
      <c r="N3256" s="23">
        <f t="shared" si="2366"/>
        <v>0</v>
      </c>
      <c r="O3256" s="22">
        <f t="shared" si="2367"/>
        <v>0</v>
      </c>
      <c r="P3256" s="22">
        <f t="shared" si="2398"/>
        <v>0</v>
      </c>
      <c r="Q3256" s="22">
        <f t="shared" si="2399"/>
        <v>0</v>
      </c>
      <c r="R3256" s="22">
        <f t="shared" si="2368"/>
        <v>435013427.55803102</v>
      </c>
      <c r="S3256" s="16">
        <f t="shared" si="2358"/>
        <v>0</v>
      </c>
      <c r="T3256" s="15">
        <f t="shared" si="2369"/>
        <v>0</v>
      </c>
      <c r="U3256" s="23">
        <f t="shared" si="2386"/>
        <v>1932678.4090866572</v>
      </c>
      <c r="V3256" s="23">
        <f t="shared" si="2387"/>
        <v>0</v>
      </c>
      <c r="W3256" s="23">
        <f t="shared" si="2400"/>
        <v>0</v>
      </c>
      <c r="X3256" s="23">
        <f t="shared" si="2388"/>
        <v>41720609.155036464</v>
      </c>
      <c r="Y3256" s="23">
        <f t="shared" si="2370"/>
        <v>13825559.361691331</v>
      </c>
      <c r="Z3256" s="3">
        <f t="shared" si="2371"/>
        <v>0</v>
      </c>
      <c r="AA3256" s="23">
        <f t="shared" si="2372"/>
        <v>68751321.021236494</v>
      </c>
      <c r="AB3256" s="26">
        <f t="shared" si="2389"/>
        <v>70086276.274228543</v>
      </c>
      <c r="AC3256" s="23">
        <f t="shared" si="2390"/>
        <v>74889487.274228647</v>
      </c>
      <c r="AD3256" s="23">
        <f t="shared" si="2396"/>
        <v>4803211</v>
      </c>
      <c r="AE3256" s="24">
        <f t="shared" si="2404"/>
        <v>70086276.274228647</v>
      </c>
      <c r="AF3256" s="3">
        <f t="shared" si="2391"/>
        <v>0</v>
      </c>
      <c r="AG3256" s="2">
        <f t="shared" si="2373"/>
        <v>0</v>
      </c>
      <c r="AH3256" s="2">
        <f t="shared" si="2374"/>
        <v>203.40446775349204</v>
      </c>
      <c r="AI3256" s="23">
        <f t="shared" si="2397"/>
        <v>11053404903.924549</v>
      </c>
      <c r="AJ3256" s="23">
        <f t="shared" si="2375"/>
        <v>6219.922423797766</v>
      </c>
      <c r="AK3256" s="23">
        <f t="shared" si="2376"/>
        <v>0</v>
      </c>
      <c r="AL3256" s="23">
        <f t="shared" si="2401"/>
        <v>0</v>
      </c>
      <c r="AM3256" s="23">
        <f t="shared" si="2402"/>
        <v>0</v>
      </c>
      <c r="AN3256" s="16">
        <f t="shared" si="2392"/>
        <v>0</v>
      </c>
      <c r="AO3256" s="23">
        <f t="shared" si="2393"/>
        <v>0</v>
      </c>
      <c r="AP3256" s="22">
        <f t="shared" si="2394"/>
        <v>0</v>
      </c>
      <c r="AQ3256" s="30">
        <f t="shared" si="2377"/>
        <v>24859416411.057308</v>
      </c>
      <c r="AR3256" s="28">
        <f t="shared" si="2378"/>
        <v>12241350032.896841</v>
      </c>
      <c r="AS3256" s="25">
        <f t="shared" si="2379"/>
        <v>200337590.02425668</v>
      </c>
      <c r="AT3256" s="32">
        <f t="shared" si="2380"/>
        <v>0</v>
      </c>
      <c r="AU3256" s="23">
        <f t="shared" si="2381"/>
        <v>0</v>
      </c>
      <c r="AV3256" s="22">
        <f t="shared" si="2382"/>
        <v>3625723622.1037068</v>
      </c>
      <c r="AW3256" s="31">
        <f t="shared" si="2395"/>
        <v>16502424672.582834</v>
      </c>
    </row>
    <row r="3257" spans="1:53" x14ac:dyDescent="0.25">
      <c r="A3257">
        <f t="shared" si="2403"/>
        <v>889</v>
      </c>
      <c r="B3257" t="s">
        <v>7</v>
      </c>
      <c r="C3257" s="27">
        <f t="shared" si="2360"/>
        <v>0</v>
      </c>
      <c r="D3257" s="27">
        <f t="shared" si="2383"/>
        <v>0</v>
      </c>
      <c r="E3257" s="27" t="b">
        <f t="shared" si="2359"/>
        <v>1</v>
      </c>
      <c r="F3257" s="29">
        <f t="shared" si="2361"/>
        <v>0</v>
      </c>
      <c r="G3257" s="27">
        <f t="shared" si="2384"/>
        <v>0</v>
      </c>
      <c r="H3257" s="22">
        <f t="shared" si="2362"/>
        <v>35639654305.959183</v>
      </c>
      <c r="I3257" s="23">
        <f t="shared" si="2363"/>
        <v>132580106.5049091</v>
      </c>
      <c r="J3257" s="23">
        <f t="shared" si="2364"/>
        <v>1086</v>
      </c>
      <c r="K3257" s="19">
        <f t="shared" si="2385"/>
        <v>225.0831931027827</v>
      </c>
      <c r="L3257" s="16">
        <f t="shared" si="2365"/>
        <v>245.83224318497042</v>
      </c>
      <c r="M3257" s="23">
        <f>M3256-IF($B3257="B",(Percent_Rent_In_Elsies*2.49%/12 * H3256)/K3256,0)+IF($B3257="D",N3257,0)+IF(B3257="D",AK3256)+IF(B3257="C",F3256*90%)-(Y3257-Y3256)-IF($B3257="A",Q3256/K3256) + IF($B3257="A",Q3256/K3256)</f>
        <v>-56308169.337594777</v>
      </c>
      <c r="N3257" s="23">
        <f t="shared" si="2366"/>
        <v>0</v>
      </c>
      <c r="O3257" s="22">
        <f t="shared" si="2367"/>
        <v>0</v>
      </c>
      <c r="P3257" s="22">
        <f t="shared" si="2398"/>
        <v>0</v>
      </c>
      <c r="Q3257" s="22">
        <f t="shared" si="2399"/>
        <v>0</v>
      </c>
      <c r="R3257" s="22">
        <f t="shared" si="2368"/>
        <v>398762308.59486175</v>
      </c>
      <c r="S3257" s="16">
        <f t="shared" si="2358"/>
        <v>36251118.963169254</v>
      </c>
      <c r="T3257" s="15">
        <f t="shared" si="2369"/>
        <v>0</v>
      </c>
      <c r="U3257" s="23">
        <f t="shared" si="2386"/>
        <v>1771621.8749961024</v>
      </c>
      <c r="V3257" s="23">
        <f t="shared" si="2387"/>
        <v>161056.53409055478</v>
      </c>
      <c r="W3257" s="23">
        <f t="shared" si="2400"/>
        <v>0</v>
      </c>
      <c r="X3257" s="23">
        <f t="shared" si="2388"/>
        <v>41720609.155036464</v>
      </c>
      <c r="Y3257" s="23">
        <f t="shared" si="2370"/>
        <v>13825559.361691331</v>
      </c>
      <c r="Z3257" s="3">
        <f t="shared" si="2371"/>
        <v>0</v>
      </c>
      <c r="AA3257" s="23">
        <f t="shared" si="2372"/>
        <v>68751321.021236494</v>
      </c>
      <c r="AB3257" s="26">
        <f t="shared" si="2389"/>
        <v>70086276.274228543</v>
      </c>
      <c r="AC3257" s="23">
        <f t="shared" si="2390"/>
        <v>74889487.274228647</v>
      </c>
      <c r="AD3257" s="23">
        <f t="shared" si="2396"/>
        <v>4803211</v>
      </c>
      <c r="AE3257" s="24">
        <f t="shared" si="2404"/>
        <v>70086276.274228647</v>
      </c>
      <c r="AF3257" s="3">
        <f t="shared" si="2391"/>
        <v>0</v>
      </c>
      <c r="AG3257" s="2">
        <f t="shared" si="2373"/>
        <v>0</v>
      </c>
      <c r="AH3257" s="2">
        <f t="shared" si="2374"/>
        <v>203.40446775349204</v>
      </c>
      <c r="AI3257" s="23">
        <f t="shared" si="2397"/>
        <v>11053404903.924549</v>
      </c>
      <c r="AJ3257" s="23">
        <f t="shared" si="2375"/>
        <v>6219.922423797766</v>
      </c>
      <c r="AK3257" s="23">
        <f t="shared" si="2376"/>
        <v>0</v>
      </c>
      <c r="AL3257" s="23">
        <f t="shared" si="2401"/>
        <v>9068803.3659706116</v>
      </c>
      <c r="AM3257" s="23">
        <f t="shared" si="2402"/>
        <v>8461088011.9519892</v>
      </c>
      <c r="AN3257" s="16">
        <f t="shared" si="2392"/>
        <v>0</v>
      </c>
      <c r="AO3257" s="23">
        <f t="shared" si="2393"/>
        <v>164277.66477236597</v>
      </c>
      <c r="AP3257" s="22">
        <f t="shared" si="2394"/>
        <v>36976141.342432655</v>
      </c>
      <c r="AQ3257" s="30">
        <f t="shared" si="2377"/>
        <v>24933054396.540764</v>
      </c>
      <c r="AR3257" s="28">
        <f t="shared" si="2378"/>
        <v>12278011877.037863</v>
      </c>
      <c r="AS3257" s="25">
        <f t="shared" si="2379"/>
        <v>200337590.02425668</v>
      </c>
      <c r="AT3257" s="32">
        <f t="shared" si="2380"/>
        <v>0</v>
      </c>
      <c r="AU3257" s="23">
        <f t="shared" si="2381"/>
        <v>0</v>
      </c>
      <c r="AV3257" s="22">
        <f t="shared" si="2382"/>
        <v>3625723622.1037068</v>
      </c>
      <c r="AW3257" s="31">
        <f t="shared" si="2395"/>
        <v>16576062658.066288</v>
      </c>
    </row>
    <row r="3258" spans="1:53" s="21" customFormat="1" x14ac:dyDescent="0.25">
      <c r="A3258">
        <f t="shared" si="2403"/>
        <v>889</v>
      </c>
      <c r="B3258" t="s">
        <v>8</v>
      </c>
      <c r="C3258" s="27">
        <f t="shared" si="2360"/>
        <v>0</v>
      </c>
      <c r="D3258" s="27">
        <f t="shared" si="2383"/>
        <v>0</v>
      </c>
      <c r="E3258" s="27" t="b">
        <f t="shared" si="2359"/>
        <v>1</v>
      </c>
      <c r="F3258" s="29">
        <f t="shared" si="2361"/>
        <v>0</v>
      </c>
      <c r="G3258" s="27">
        <f t="shared" si="2384"/>
        <v>0</v>
      </c>
      <c r="H3258" s="22">
        <f t="shared" si="2362"/>
        <v>35639654305.959183</v>
      </c>
      <c r="I3258" s="23">
        <f t="shared" si="2363"/>
        <v>132580106.5049091</v>
      </c>
      <c r="J3258" s="23">
        <f t="shared" si="2364"/>
        <v>1086</v>
      </c>
      <c r="K3258" s="19">
        <f t="shared" si="2385"/>
        <v>225.0831931027827</v>
      </c>
      <c r="L3258" s="16">
        <f t="shared" si="2365"/>
        <v>245.83224318497042</v>
      </c>
      <c r="M3258" s="23">
        <f>M3257-IF($B3258="B",(Percent_Rent_In_Elsies*2.49%/12 * H3257)/K3257,0)+IF($B3258="D",N3258,0)+IF(B3258="D",AK3257)+IF(B3258="C",F3257*90%)-(Y3258-Y3257)-IF($B3258="A",Q3257/K3257) + IF($B3258="A",Q3257/K3257)</f>
        <v>-56308169.337594777</v>
      </c>
      <c r="N3258" s="23">
        <f t="shared" si="2366"/>
        <v>0</v>
      </c>
      <c r="O3258" s="22">
        <f t="shared" si="2367"/>
        <v>0</v>
      </c>
      <c r="P3258" s="22">
        <f t="shared" si="2398"/>
        <v>0</v>
      </c>
      <c r="Q3258" s="22">
        <f t="shared" si="2399"/>
        <v>0</v>
      </c>
      <c r="R3258" s="22">
        <f t="shared" si="2368"/>
        <v>435738449.93729442</v>
      </c>
      <c r="S3258" s="16">
        <f t="shared" si="2358"/>
        <v>36251118.963169254</v>
      </c>
      <c r="T3258" s="15">
        <f t="shared" si="2369"/>
        <v>0</v>
      </c>
      <c r="U3258" s="23">
        <f t="shared" si="2386"/>
        <v>1935899.5397684684</v>
      </c>
      <c r="V3258" s="23">
        <f t="shared" si="2387"/>
        <v>161056.53409055478</v>
      </c>
      <c r="W3258" s="23">
        <f t="shared" si="2400"/>
        <v>0</v>
      </c>
      <c r="X3258" s="23">
        <f t="shared" si="2388"/>
        <v>41720609.155036464</v>
      </c>
      <c r="Y3258" s="23">
        <f t="shared" si="2370"/>
        <v>13825559.361691331</v>
      </c>
      <c r="Z3258" s="3">
        <f t="shared" si="2371"/>
        <v>0</v>
      </c>
      <c r="AA3258" s="23">
        <f t="shared" si="2372"/>
        <v>68751321.021236494</v>
      </c>
      <c r="AB3258" s="26">
        <f t="shared" si="2389"/>
        <v>70086276.274228543</v>
      </c>
      <c r="AC3258" s="23">
        <f t="shared" si="2390"/>
        <v>74889487.274228647</v>
      </c>
      <c r="AD3258" s="23">
        <f t="shared" si="2396"/>
        <v>4803211</v>
      </c>
      <c r="AE3258" s="24">
        <f t="shared" si="2404"/>
        <v>70086276.274228647</v>
      </c>
      <c r="AF3258" s="3">
        <f t="shared" si="2391"/>
        <v>1E-4</v>
      </c>
      <c r="AG3258" s="2">
        <f t="shared" si="2373"/>
        <v>0</v>
      </c>
      <c r="AH3258" s="2">
        <f t="shared" si="2374"/>
        <v>203.40446775349204</v>
      </c>
      <c r="AI3258" s="23">
        <f t="shared" si="2397"/>
        <v>11053404903.924549</v>
      </c>
      <c r="AJ3258" s="23">
        <f t="shared" si="2375"/>
        <v>6219.922423797766</v>
      </c>
      <c r="AK3258" s="23">
        <f t="shared" si="2376"/>
        <v>64218.879924783701</v>
      </c>
      <c r="AL3258" s="23">
        <f t="shared" si="2401"/>
        <v>0</v>
      </c>
      <c r="AM3258" s="23">
        <f t="shared" si="2402"/>
        <v>0</v>
      </c>
      <c r="AN3258" s="16">
        <f t="shared" si="2392"/>
        <v>0</v>
      </c>
      <c r="AO3258" s="23">
        <f t="shared" si="2393"/>
        <v>0</v>
      </c>
      <c r="AP3258" s="22">
        <f t="shared" si="2394"/>
        <v>0</v>
      </c>
      <c r="AQ3258" s="30">
        <f t="shared" si="2377"/>
        <v>24933054396.540764</v>
      </c>
      <c r="AR3258" s="28">
        <f t="shared" si="2378"/>
        <v>12278011877.037863</v>
      </c>
      <c r="AS3258" s="25">
        <f t="shared" si="2379"/>
        <v>200337590.02425668</v>
      </c>
      <c r="AT3258" s="32">
        <f t="shared" si="2380"/>
        <v>0</v>
      </c>
      <c r="AU3258" s="23">
        <f t="shared" si="2381"/>
        <v>0</v>
      </c>
      <c r="AV3258" s="22">
        <f t="shared" si="2382"/>
        <v>3625723622.1037068</v>
      </c>
      <c r="AW3258" s="31">
        <f t="shared" si="2395"/>
        <v>16576062658.066288</v>
      </c>
      <c r="AX3258"/>
      <c r="AY3258"/>
      <c r="AZ3258"/>
      <c r="BA3258"/>
    </row>
    <row r="3259" spans="1:53" s="21" customFormat="1" x14ac:dyDescent="0.25">
      <c r="A3259" s="21">
        <f t="shared" si="2403"/>
        <v>889</v>
      </c>
      <c r="B3259" s="21" t="s">
        <v>9</v>
      </c>
      <c r="C3259" s="27">
        <f t="shared" si="2360"/>
        <v>0</v>
      </c>
      <c r="D3259" s="27">
        <f t="shared" si="2383"/>
        <v>0</v>
      </c>
      <c r="E3259" s="27" t="b">
        <f t="shared" si="2359"/>
        <v>1</v>
      </c>
      <c r="F3259" s="29">
        <f t="shared" si="2361"/>
        <v>0</v>
      </c>
      <c r="G3259" s="27">
        <f t="shared" si="2384"/>
        <v>0</v>
      </c>
      <c r="H3259" s="22">
        <f t="shared" si="2362"/>
        <v>35639654305.959183</v>
      </c>
      <c r="I3259" s="23">
        <f t="shared" si="2363"/>
        <v>132580106.5049091</v>
      </c>
      <c r="J3259" s="23">
        <f t="shared" si="2364"/>
        <v>1086</v>
      </c>
      <c r="K3259" s="19">
        <f t="shared" si="2385"/>
        <v>225.0831931027827</v>
      </c>
      <c r="L3259" s="16">
        <f t="shared" si="2365"/>
        <v>245.83224318497042</v>
      </c>
      <c r="M3259" s="23">
        <f>M3258-IF($B3259="B",(Percent_Rent_In_Elsies*2.49%/12 * H3258)/K3258,0)+IF($B3259="D",N3259,0)+IF(B3259="D",AK3258)+IF(B3259="C",F3258*90%)-(Y3259-Y3258)-IF($B3259="A",Q3258/K3258) + IF($B3259="A",Q3258/K3258)</f>
        <v>-56243950.457669996</v>
      </c>
      <c r="N3259" s="23">
        <f t="shared" si="2366"/>
        <v>0</v>
      </c>
      <c r="O3259" s="22">
        <f t="shared" si="2367"/>
        <v>25327466.313991312</v>
      </c>
      <c r="P3259" s="22">
        <f t="shared" si="2398"/>
        <v>0</v>
      </c>
      <c r="Q3259" s="22">
        <f t="shared" si="2399"/>
        <v>0</v>
      </c>
      <c r="R3259" s="22">
        <f t="shared" si="2368"/>
        <v>435738449.93729442</v>
      </c>
      <c r="S3259" s="16">
        <f t="shared" ref="S3259:S3322" si="2405">IF($B3259="D",0,S3258+IF($B3259="B",R3258/12,0))</f>
        <v>0</v>
      </c>
      <c r="T3259" s="15">
        <f t="shared" si="2369"/>
        <v>10923652.649177942</v>
      </c>
      <c r="U3259" s="23">
        <f t="shared" si="2386"/>
        <v>1935899.5397684684</v>
      </c>
      <c r="V3259" s="23">
        <f t="shared" si="2387"/>
        <v>0</v>
      </c>
      <c r="W3259" s="23">
        <f t="shared" si="2400"/>
        <v>161056.53409055478</v>
      </c>
      <c r="X3259" s="23">
        <f t="shared" si="2388"/>
        <v>41720609.155036464</v>
      </c>
      <c r="Y3259" s="23">
        <f t="shared" si="2370"/>
        <v>13825559.361691331</v>
      </c>
      <c r="Z3259" s="3">
        <f t="shared" si="2371"/>
        <v>0</v>
      </c>
      <c r="AA3259" s="23">
        <f t="shared" si="2372"/>
        <v>68687102.141311705</v>
      </c>
      <c r="AB3259" s="26">
        <f t="shared" si="2389"/>
        <v>70086276.274228513</v>
      </c>
      <c r="AC3259" s="23">
        <f t="shared" si="2390"/>
        <v>74889487.274228647</v>
      </c>
      <c r="AD3259" s="23">
        <f t="shared" si="2396"/>
        <v>4803211</v>
      </c>
      <c r="AE3259" s="24">
        <f t="shared" si="2404"/>
        <v>70086276.274228647</v>
      </c>
      <c r="AF3259" s="3">
        <f t="shared" si="2391"/>
        <v>0</v>
      </c>
      <c r="AG3259" s="2">
        <f t="shared" si="2373"/>
        <v>0</v>
      </c>
      <c r="AH3259" s="2">
        <f t="shared" si="2374"/>
        <v>203.40446775349204</v>
      </c>
      <c r="AI3259" s="23">
        <f t="shared" si="2397"/>
        <v>11043080196.388151</v>
      </c>
      <c r="AJ3259" s="23">
        <f t="shared" si="2375"/>
        <v>6219.922423797766</v>
      </c>
      <c r="AK3259" s="23">
        <f t="shared" si="2376"/>
        <v>0</v>
      </c>
      <c r="AL3259" s="23">
        <f t="shared" si="2401"/>
        <v>0</v>
      </c>
      <c r="AM3259" s="23">
        <f t="shared" si="2402"/>
        <v>0</v>
      </c>
      <c r="AN3259" s="16">
        <f t="shared" si="2392"/>
        <v>0</v>
      </c>
      <c r="AO3259" s="23">
        <f t="shared" si="2393"/>
        <v>0</v>
      </c>
      <c r="AP3259" s="22">
        <f t="shared" si="2394"/>
        <v>0</v>
      </c>
      <c r="AQ3259" s="30">
        <f t="shared" si="2377"/>
        <v>24933054396.540764</v>
      </c>
      <c r="AR3259" s="28">
        <f t="shared" si="2378"/>
        <v>12278011877.037863</v>
      </c>
      <c r="AS3259" s="25">
        <f t="shared" si="2379"/>
        <v>200337590.02425668</v>
      </c>
      <c r="AT3259" s="32">
        <f t="shared" si="2380"/>
        <v>0</v>
      </c>
      <c r="AU3259" s="23">
        <f t="shared" si="2381"/>
        <v>0</v>
      </c>
      <c r="AV3259" s="22">
        <f t="shared" si="2382"/>
        <v>3625723622.1037068</v>
      </c>
      <c r="AW3259" s="31">
        <f t="shared" si="2395"/>
        <v>16576062658.066288</v>
      </c>
    </row>
    <row r="3260" spans="1:53" x14ac:dyDescent="0.25">
      <c r="A3260" s="21">
        <f t="shared" si="2403"/>
        <v>889</v>
      </c>
      <c r="B3260" s="21" t="s">
        <v>28</v>
      </c>
      <c r="C3260" s="27">
        <f t="shared" si="2360"/>
        <v>0</v>
      </c>
      <c r="D3260" s="27">
        <f t="shared" si="2383"/>
        <v>0</v>
      </c>
      <c r="E3260" s="27" t="b">
        <f t="shared" si="2359"/>
        <v>1</v>
      </c>
      <c r="F3260" s="29">
        <f t="shared" si="2361"/>
        <v>0</v>
      </c>
      <c r="G3260" s="27">
        <f t="shared" si="2384"/>
        <v>0</v>
      </c>
      <c r="H3260" s="22">
        <f t="shared" si="2362"/>
        <v>35639654305.959183</v>
      </c>
      <c r="I3260" s="23">
        <f t="shared" si="2363"/>
        <v>132580106.5049091</v>
      </c>
      <c r="J3260" s="23">
        <f t="shared" si="2364"/>
        <v>1086</v>
      </c>
      <c r="K3260" s="19">
        <f t="shared" si="2385"/>
        <v>225.0831931027827</v>
      </c>
      <c r="L3260" s="16">
        <f t="shared" si="2365"/>
        <v>245.83224318497042</v>
      </c>
      <c r="M3260" s="23">
        <f>M3259-IF($B3260="B",(Percent_Rent_In_Elsies*2.49%/12 * H3259)/K3259,0)+IF($B3260="D",N3260,0)+IF(B3260="D",AK3259)+IF(B3260="C",F3259*90%)-(Y3260-Y3259)-IF($B3260="A",Q3259/K3259) + IF($B3260="A",Q3259/K3259)</f>
        <v>-56243950.457669996</v>
      </c>
      <c r="N3260" s="23">
        <f t="shared" si="2366"/>
        <v>0</v>
      </c>
      <c r="O3260" s="22">
        <f t="shared" si="2367"/>
        <v>0</v>
      </c>
      <c r="P3260" s="22">
        <f t="shared" si="2398"/>
        <v>25327466.313991312</v>
      </c>
      <c r="Q3260" s="22">
        <f t="shared" si="2399"/>
        <v>0</v>
      </c>
      <c r="R3260" s="22">
        <f t="shared" si="2368"/>
        <v>435738449.93729442</v>
      </c>
      <c r="S3260" s="16">
        <f t="shared" si="2405"/>
        <v>0</v>
      </c>
      <c r="T3260" s="15">
        <f t="shared" si="2369"/>
        <v>0</v>
      </c>
      <c r="U3260" s="23">
        <f t="shared" si="2386"/>
        <v>1935899.5397684684</v>
      </c>
      <c r="V3260" s="23">
        <f t="shared" si="2387"/>
        <v>0</v>
      </c>
      <c r="W3260" s="23">
        <f t="shared" si="2400"/>
        <v>0</v>
      </c>
      <c r="X3260" s="23">
        <f t="shared" si="2388"/>
        <v>41720609.155036464</v>
      </c>
      <c r="Y3260" s="23">
        <f t="shared" si="2370"/>
        <v>13825559.361691331</v>
      </c>
      <c r="Z3260" s="3">
        <f t="shared" si="2371"/>
        <v>8052.8267045277407</v>
      </c>
      <c r="AA3260" s="23">
        <f t="shared" si="2372"/>
        <v>68807894.541879624</v>
      </c>
      <c r="AB3260" s="26">
        <f t="shared" si="2389"/>
        <v>70086276.274228513</v>
      </c>
      <c r="AC3260" s="23">
        <f t="shared" si="2390"/>
        <v>74889487.274228647</v>
      </c>
      <c r="AD3260" s="23">
        <f t="shared" si="2396"/>
        <v>4803211</v>
      </c>
      <c r="AE3260" s="24">
        <f t="shared" si="2404"/>
        <v>70086276.274228647</v>
      </c>
      <c r="AF3260" s="3">
        <f t="shared" si="2391"/>
        <v>0</v>
      </c>
      <c r="AG3260" s="2">
        <f t="shared" si="2373"/>
        <v>966339204.54332876</v>
      </c>
      <c r="AH3260" s="2">
        <f t="shared" si="2374"/>
        <v>203.40446775349204</v>
      </c>
      <c r="AI3260" s="23">
        <f t="shared" si="2397"/>
        <v>11062500438.68985</v>
      </c>
      <c r="AJ3260" s="23">
        <f t="shared" si="2375"/>
        <v>6219.922423797766</v>
      </c>
      <c r="AK3260" s="23">
        <f t="shared" si="2376"/>
        <v>0</v>
      </c>
      <c r="AL3260" s="23">
        <f t="shared" si="2401"/>
        <v>0</v>
      </c>
      <c r="AM3260" s="23">
        <f t="shared" si="2402"/>
        <v>0</v>
      </c>
      <c r="AN3260" s="16">
        <f t="shared" si="2392"/>
        <v>0</v>
      </c>
      <c r="AO3260" s="23">
        <f t="shared" si="2393"/>
        <v>0</v>
      </c>
      <c r="AP3260" s="22">
        <f t="shared" si="2394"/>
        <v>0</v>
      </c>
      <c r="AQ3260" s="30">
        <f t="shared" si="2377"/>
        <v>24933054396.540764</v>
      </c>
      <c r="AR3260" s="28">
        <f t="shared" si="2378"/>
        <v>12278011877.037863</v>
      </c>
      <c r="AS3260" s="25">
        <f t="shared" si="2379"/>
        <v>200337590.02425668</v>
      </c>
      <c r="AT3260" s="32">
        <f t="shared" si="2380"/>
        <v>16105.653409055481</v>
      </c>
      <c r="AU3260" s="23">
        <f t="shared" si="2381"/>
        <v>16105.653409055481</v>
      </c>
      <c r="AV3260" s="22">
        <f t="shared" si="2382"/>
        <v>3636647274.7528849</v>
      </c>
      <c r="AW3260" s="31">
        <f t="shared" si="2395"/>
        <v>16576062658.066288</v>
      </c>
      <c r="AX3260" s="21"/>
      <c r="AY3260" s="21"/>
      <c r="AZ3260" s="21"/>
      <c r="BA3260" s="21"/>
    </row>
    <row r="3261" spans="1:53" x14ac:dyDescent="0.25">
      <c r="A3261">
        <f t="shared" si="2403"/>
        <v>890</v>
      </c>
      <c r="B3261" t="s">
        <v>6</v>
      </c>
      <c r="C3261" s="27">
        <f t="shared" si="2360"/>
        <v>0</v>
      </c>
      <c r="D3261" s="27">
        <f t="shared" si="2383"/>
        <v>0</v>
      </c>
      <c r="E3261" s="27" t="b">
        <f t="shared" si="2359"/>
        <v>1</v>
      </c>
      <c r="F3261" s="29">
        <f t="shared" si="2361"/>
        <v>0</v>
      </c>
      <c r="G3261" s="27">
        <f t="shared" si="2384"/>
        <v>0</v>
      </c>
      <c r="H3261" s="22">
        <f t="shared" si="2362"/>
        <v>35699053729.802452</v>
      </c>
      <c r="I3261" s="23">
        <f t="shared" si="2363"/>
        <v>132580106.5049091</v>
      </c>
      <c r="J3261" s="23">
        <f t="shared" si="2364"/>
        <v>1086</v>
      </c>
      <c r="K3261" s="19">
        <f t="shared" si="2385"/>
        <v>225.0831931027827</v>
      </c>
      <c r="L3261" s="16">
        <f t="shared" si="2365"/>
        <v>246.24196359027871</v>
      </c>
      <c r="M3261" s="23">
        <f>M3260-IF($B3261="B",(Percent_Rent_In_Elsies*2.49%/12 * H3260)/K3260,0)+IF($B3261="D",N3261,0)+IF(B3261="D",AK3260)+IF(B3261="C",F3260*90%)-(Y3261-Y3260)-IF($B3261="A",Q3260/K3260) + IF($B3261="A",Q3260/K3260)</f>
        <v>-56243950.457669996</v>
      </c>
      <c r="N3261" s="23">
        <f t="shared" si="2366"/>
        <v>0</v>
      </c>
      <c r="O3261" s="22">
        <f t="shared" si="2367"/>
        <v>0</v>
      </c>
      <c r="P3261" s="22">
        <f t="shared" si="2398"/>
        <v>0</v>
      </c>
      <c r="Q3261" s="22">
        <f t="shared" si="2399"/>
        <v>0</v>
      </c>
      <c r="R3261" s="22">
        <f t="shared" si="2368"/>
        <v>435738449.93729442</v>
      </c>
      <c r="S3261" s="16">
        <f t="shared" si="2405"/>
        <v>0</v>
      </c>
      <c r="T3261" s="15">
        <f t="shared" si="2369"/>
        <v>0</v>
      </c>
      <c r="U3261" s="23">
        <f t="shared" si="2386"/>
        <v>1935899.5397684684</v>
      </c>
      <c r="V3261" s="23">
        <f t="shared" si="2387"/>
        <v>0</v>
      </c>
      <c r="W3261" s="23">
        <f t="shared" si="2400"/>
        <v>0</v>
      </c>
      <c r="X3261" s="23">
        <f t="shared" si="2388"/>
        <v>41760873.288559102</v>
      </c>
      <c r="Y3261" s="23">
        <f t="shared" si="2370"/>
        <v>13825559.361691331</v>
      </c>
      <c r="Z3261" s="3">
        <f t="shared" si="2371"/>
        <v>0</v>
      </c>
      <c r="AA3261" s="23">
        <f t="shared" si="2372"/>
        <v>68807894.541879624</v>
      </c>
      <c r="AB3261" s="26">
        <f t="shared" si="2389"/>
        <v>70086276.274228513</v>
      </c>
      <c r="AC3261" s="23">
        <f t="shared" si="2390"/>
        <v>74889487.274228647</v>
      </c>
      <c r="AD3261" s="23">
        <f t="shared" si="2396"/>
        <v>4803211</v>
      </c>
      <c r="AE3261" s="24">
        <f t="shared" si="2404"/>
        <v>70086276.274228647</v>
      </c>
      <c r="AF3261" s="3">
        <f t="shared" si="2391"/>
        <v>0</v>
      </c>
      <c r="AG3261" s="2">
        <f t="shared" si="2373"/>
        <v>0</v>
      </c>
      <c r="AH3261" s="2">
        <f t="shared" si="2374"/>
        <v>203.74347519974788</v>
      </c>
      <c r="AI3261" s="23">
        <f t="shared" si="2397"/>
        <v>11062500438.68985</v>
      </c>
      <c r="AJ3261" s="23">
        <f t="shared" si="2375"/>
        <v>6219.922423797766</v>
      </c>
      <c r="AK3261" s="23">
        <f t="shared" si="2376"/>
        <v>0</v>
      </c>
      <c r="AL3261" s="23">
        <f t="shared" si="2401"/>
        <v>0</v>
      </c>
      <c r="AM3261" s="23">
        <f t="shared" si="2402"/>
        <v>0</v>
      </c>
      <c r="AN3261" s="16">
        <f t="shared" si="2392"/>
        <v>0</v>
      </c>
      <c r="AO3261" s="23">
        <f t="shared" si="2393"/>
        <v>0</v>
      </c>
      <c r="AP3261" s="22">
        <f t="shared" si="2394"/>
        <v>0</v>
      </c>
      <c r="AQ3261" s="30">
        <f t="shared" si="2377"/>
        <v>24933054396.540764</v>
      </c>
      <c r="AR3261" s="28">
        <f t="shared" si="2378"/>
        <v>12278011877.037863</v>
      </c>
      <c r="AS3261" s="25">
        <f t="shared" si="2379"/>
        <v>200337590.02425668</v>
      </c>
      <c r="AT3261" s="32">
        <f t="shared" si="2380"/>
        <v>0</v>
      </c>
      <c r="AU3261" s="23">
        <f t="shared" si="2381"/>
        <v>0</v>
      </c>
      <c r="AV3261" s="22">
        <f t="shared" si="2382"/>
        <v>3636647274.7528849</v>
      </c>
      <c r="AW3261" s="31">
        <f t="shared" si="2395"/>
        <v>16550735191.752296</v>
      </c>
    </row>
    <row r="3262" spans="1:53" x14ac:dyDescent="0.25">
      <c r="A3262">
        <f t="shared" si="2403"/>
        <v>890</v>
      </c>
      <c r="B3262" t="s">
        <v>7</v>
      </c>
      <c r="C3262" s="27">
        <f t="shared" si="2360"/>
        <v>0</v>
      </c>
      <c r="D3262" s="27">
        <f t="shared" si="2383"/>
        <v>0</v>
      </c>
      <c r="E3262" s="27" t="b">
        <f t="shared" si="2359"/>
        <v>1</v>
      </c>
      <c r="F3262" s="29">
        <f t="shared" si="2361"/>
        <v>0</v>
      </c>
      <c r="G3262" s="27">
        <f t="shared" si="2384"/>
        <v>0</v>
      </c>
      <c r="H3262" s="22">
        <f t="shared" si="2362"/>
        <v>35699053729.802452</v>
      </c>
      <c r="I3262" s="23">
        <f t="shared" si="2363"/>
        <v>132580106.5049091</v>
      </c>
      <c r="J3262" s="23">
        <f t="shared" si="2364"/>
        <v>1086</v>
      </c>
      <c r="K3262" s="19">
        <f t="shared" si="2385"/>
        <v>225.0831931027827</v>
      </c>
      <c r="L3262" s="16">
        <f t="shared" si="2365"/>
        <v>246.24196359027871</v>
      </c>
      <c r="M3262" s="23">
        <f>M3261-IF($B3262="B",(Percent_Rent_In_Elsies*2.49%/12 * H3261)/K3261,0)+IF($B3262="D",N3262,0)+IF(B3262="D",AK3261)+IF(B3262="C",F3261*90%)-(Y3262-Y3261)-IF($B3262="A",Q3261/K3261) + IF($B3262="A",Q3261/K3261)</f>
        <v>-56408501.918550313</v>
      </c>
      <c r="N3262" s="23">
        <f t="shared" si="2366"/>
        <v>0</v>
      </c>
      <c r="O3262" s="22">
        <f t="shared" si="2367"/>
        <v>0</v>
      </c>
      <c r="P3262" s="22">
        <f t="shared" si="2398"/>
        <v>0</v>
      </c>
      <c r="Q3262" s="22">
        <f t="shared" si="2399"/>
        <v>0</v>
      </c>
      <c r="R3262" s="22">
        <f t="shared" si="2368"/>
        <v>399426912.4425199</v>
      </c>
      <c r="S3262" s="16">
        <f t="shared" si="2405"/>
        <v>36311537.494774535</v>
      </c>
      <c r="T3262" s="15">
        <f t="shared" si="2369"/>
        <v>0</v>
      </c>
      <c r="U3262" s="23">
        <f t="shared" si="2386"/>
        <v>1774574.5781210959</v>
      </c>
      <c r="V3262" s="23">
        <f t="shared" si="2387"/>
        <v>161324.96164737237</v>
      </c>
      <c r="W3262" s="23">
        <f t="shared" si="2400"/>
        <v>0</v>
      </c>
      <c r="X3262" s="23">
        <f t="shared" si="2388"/>
        <v>41760873.288559102</v>
      </c>
      <c r="Y3262" s="23">
        <f t="shared" si="2370"/>
        <v>13825559.361691331</v>
      </c>
      <c r="Z3262" s="3">
        <f t="shared" si="2371"/>
        <v>0</v>
      </c>
      <c r="AA3262" s="23">
        <f t="shared" si="2372"/>
        <v>68807894.541879624</v>
      </c>
      <c r="AB3262" s="26">
        <f t="shared" si="2389"/>
        <v>70086276.274228528</v>
      </c>
      <c r="AC3262" s="23">
        <f t="shared" si="2390"/>
        <v>74889487.274228647</v>
      </c>
      <c r="AD3262" s="23">
        <f t="shared" si="2396"/>
        <v>4803211</v>
      </c>
      <c r="AE3262" s="24">
        <f t="shared" si="2404"/>
        <v>70086276.274228647</v>
      </c>
      <c r="AF3262" s="3">
        <f t="shared" si="2391"/>
        <v>0</v>
      </c>
      <c r="AG3262" s="2">
        <f t="shared" si="2373"/>
        <v>0</v>
      </c>
      <c r="AH3262" s="2">
        <f t="shared" si="2374"/>
        <v>203.74347519974788</v>
      </c>
      <c r="AI3262" s="23">
        <f t="shared" si="2397"/>
        <v>11062500438.68985</v>
      </c>
      <c r="AJ3262" s="23">
        <f t="shared" si="2375"/>
        <v>6219.922423797766</v>
      </c>
      <c r="AK3262" s="23">
        <f t="shared" si="2376"/>
        <v>0</v>
      </c>
      <c r="AL3262" s="23">
        <f t="shared" si="2401"/>
        <v>9095534.7653007507</v>
      </c>
      <c r="AM3262" s="23">
        <f t="shared" si="2402"/>
        <v>8486028096.4689436</v>
      </c>
      <c r="AN3262" s="16">
        <f t="shared" si="2392"/>
        <v>0</v>
      </c>
      <c r="AO3262" s="23">
        <f t="shared" si="2393"/>
        <v>164551.46088031991</v>
      </c>
      <c r="AP3262" s="22">
        <f t="shared" si="2394"/>
        <v>37037768.244670048</v>
      </c>
      <c r="AQ3262" s="30">
        <f t="shared" si="2377"/>
        <v>25006815112.000027</v>
      </c>
      <c r="AR3262" s="28">
        <f t="shared" si="2378"/>
        <v>12314734824.252453</v>
      </c>
      <c r="AS3262" s="25">
        <f t="shared" si="2379"/>
        <v>200337590.02425668</v>
      </c>
      <c r="AT3262" s="32">
        <f t="shared" si="2380"/>
        <v>0</v>
      </c>
      <c r="AU3262" s="23">
        <f t="shared" si="2381"/>
        <v>0</v>
      </c>
      <c r="AV3262" s="22">
        <f t="shared" si="2382"/>
        <v>3636647274.7528849</v>
      </c>
      <c r="AW3262" s="31">
        <f t="shared" si="2395"/>
        <v>16624495907.211559</v>
      </c>
    </row>
    <row r="3263" spans="1:53" s="21" customFormat="1" x14ac:dyDescent="0.25">
      <c r="A3263">
        <f t="shared" si="2403"/>
        <v>890</v>
      </c>
      <c r="B3263" t="s">
        <v>8</v>
      </c>
      <c r="C3263" s="27">
        <f t="shared" si="2360"/>
        <v>0</v>
      </c>
      <c r="D3263" s="27">
        <f t="shared" si="2383"/>
        <v>0</v>
      </c>
      <c r="E3263" s="27" t="b">
        <f t="shared" si="2359"/>
        <v>1</v>
      </c>
      <c r="F3263" s="29">
        <f t="shared" si="2361"/>
        <v>0</v>
      </c>
      <c r="G3263" s="27">
        <f t="shared" si="2384"/>
        <v>0</v>
      </c>
      <c r="H3263" s="22">
        <f t="shared" si="2362"/>
        <v>35699053729.802452</v>
      </c>
      <c r="I3263" s="23">
        <f t="shared" si="2363"/>
        <v>132580106.5049091</v>
      </c>
      <c r="J3263" s="23">
        <f t="shared" si="2364"/>
        <v>1086</v>
      </c>
      <c r="K3263" s="19">
        <f t="shared" si="2385"/>
        <v>225.0831931027827</v>
      </c>
      <c r="L3263" s="16">
        <f t="shared" si="2365"/>
        <v>246.24196359027871</v>
      </c>
      <c r="M3263" s="23">
        <f>M3262-IF($B3263="B",(Percent_Rent_In_Elsies*2.49%/12 * H3262)/K3262,0)+IF($B3263="D",N3263,0)+IF(B3263="D",AK3262)+IF(B3263="C",F3262*90%)-(Y3263-Y3262)-IF($B3263="A",Q3262/K3262) + IF($B3263="A",Q3262/K3262)</f>
        <v>-56408501.918550313</v>
      </c>
      <c r="N3263" s="23">
        <f t="shared" si="2366"/>
        <v>0</v>
      </c>
      <c r="O3263" s="22">
        <f t="shared" si="2367"/>
        <v>0</v>
      </c>
      <c r="P3263" s="22">
        <f t="shared" si="2398"/>
        <v>0</v>
      </c>
      <c r="Q3263" s="22">
        <f t="shared" si="2399"/>
        <v>0</v>
      </c>
      <c r="R3263" s="22">
        <f t="shared" si="2368"/>
        <v>436464680.68718994</v>
      </c>
      <c r="S3263" s="16">
        <f t="shared" si="2405"/>
        <v>36311537.494774535</v>
      </c>
      <c r="T3263" s="15">
        <f t="shared" si="2369"/>
        <v>0</v>
      </c>
      <c r="U3263" s="23">
        <f t="shared" si="2386"/>
        <v>1939126.0390014157</v>
      </c>
      <c r="V3263" s="23">
        <f t="shared" si="2387"/>
        <v>161324.96164737237</v>
      </c>
      <c r="W3263" s="23">
        <f t="shared" si="2400"/>
        <v>0</v>
      </c>
      <c r="X3263" s="23">
        <f t="shared" si="2388"/>
        <v>41760873.288559102</v>
      </c>
      <c r="Y3263" s="23">
        <f t="shared" si="2370"/>
        <v>13825559.361691331</v>
      </c>
      <c r="Z3263" s="3">
        <f t="shared" si="2371"/>
        <v>0</v>
      </c>
      <c r="AA3263" s="23">
        <f t="shared" si="2372"/>
        <v>68807894.541879624</v>
      </c>
      <c r="AB3263" s="26">
        <f t="shared" si="2389"/>
        <v>70086276.274228543</v>
      </c>
      <c r="AC3263" s="23">
        <f t="shared" si="2390"/>
        <v>74889487.274228647</v>
      </c>
      <c r="AD3263" s="23">
        <f t="shared" si="2396"/>
        <v>4803211</v>
      </c>
      <c r="AE3263" s="24">
        <f t="shared" si="2404"/>
        <v>70086276.274228647</v>
      </c>
      <c r="AF3263" s="3">
        <f t="shared" si="2391"/>
        <v>1E-4</v>
      </c>
      <c r="AG3263" s="2">
        <f t="shared" si="2373"/>
        <v>0</v>
      </c>
      <c r="AH3263" s="2">
        <f t="shared" si="2374"/>
        <v>203.74347519974788</v>
      </c>
      <c r="AI3263" s="23">
        <f t="shared" si="2397"/>
        <v>11062500438.68985</v>
      </c>
      <c r="AJ3263" s="23">
        <f t="shared" si="2375"/>
        <v>6219.922423797766</v>
      </c>
      <c r="AK3263" s="23">
        <f t="shared" si="2376"/>
        <v>64253.746133518041</v>
      </c>
      <c r="AL3263" s="23">
        <f t="shared" si="2401"/>
        <v>0</v>
      </c>
      <c r="AM3263" s="23">
        <f t="shared" si="2402"/>
        <v>0</v>
      </c>
      <c r="AN3263" s="16">
        <f t="shared" si="2392"/>
        <v>0</v>
      </c>
      <c r="AO3263" s="23">
        <f t="shared" si="2393"/>
        <v>0</v>
      </c>
      <c r="AP3263" s="22">
        <f t="shared" si="2394"/>
        <v>0</v>
      </c>
      <c r="AQ3263" s="30">
        <f t="shared" si="2377"/>
        <v>25006815112.000027</v>
      </c>
      <c r="AR3263" s="28">
        <f t="shared" si="2378"/>
        <v>12314734824.252453</v>
      </c>
      <c r="AS3263" s="25">
        <f t="shared" si="2379"/>
        <v>200337590.02425668</v>
      </c>
      <c r="AT3263" s="32">
        <f t="shared" si="2380"/>
        <v>0</v>
      </c>
      <c r="AU3263" s="23">
        <f t="shared" si="2381"/>
        <v>0</v>
      </c>
      <c r="AV3263" s="22">
        <f t="shared" si="2382"/>
        <v>3636647274.7528849</v>
      </c>
      <c r="AW3263" s="31">
        <f t="shared" si="2395"/>
        <v>16624495907.211559</v>
      </c>
      <c r="AX3263"/>
      <c r="AY3263"/>
      <c r="AZ3263"/>
      <c r="BA3263"/>
    </row>
    <row r="3264" spans="1:53" s="21" customFormat="1" x14ac:dyDescent="0.25">
      <c r="A3264">
        <f t="shared" si="2403"/>
        <v>890</v>
      </c>
      <c r="B3264" t="s">
        <v>9</v>
      </c>
      <c r="C3264" s="27">
        <f t="shared" si="2360"/>
        <v>0</v>
      </c>
      <c r="D3264" s="27">
        <f t="shared" si="2383"/>
        <v>0</v>
      </c>
      <c r="E3264" s="27" t="b">
        <f t="shared" si="2359"/>
        <v>1</v>
      </c>
      <c r="F3264" s="29">
        <f t="shared" si="2361"/>
        <v>0</v>
      </c>
      <c r="G3264" s="27">
        <f t="shared" si="2384"/>
        <v>0</v>
      </c>
      <c r="H3264" s="22">
        <f t="shared" si="2362"/>
        <v>35699053729.802452</v>
      </c>
      <c r="I3264" s="23">
        <f t="shared" si="2363"/>
        <v>132580106.5049091</v>
      </c>
      <c r="J3264" s="23">
        <f t="shared" si="2364"/>
        <v>1086</v>
      </c>
      <c r="K3264" s="19">
        <f t="shared" si="2385"/>
        <v>225.0831931027827</v>
      </c>
      <c r="L3264" s="16">
        <f t="shared" si="2365"/>
        <v>246.24196359027871</v>
      </c>
      <c r="M3264" s="23">
        <f>M3263-IF($B3264="B",(Percent_Rent_In_Elsies*2.49%/12 * H3263)/K3263,0)+IF($B3264="D",N3264,0)+IF(B3264="D",AK3263)+IF(B3264="C",F3263*90%)-(Y3264-Y3263)-IF($B3264="A",Q3263/K3263) + IF($B3264="A",Q3263/K3263)</f>
        <v>-56344248.172416791</v>
      </c>
      <c r="N3264" s="23">
        <f t="shared" si="2366"/>
        <v>0</v>
      </c>
      <c r="O3264" s="22">
        <f t="shared" si="2367"/>
        <v>25369678.757847965</v>
      </c>
      <c r="P3264" s="22">
        <f t="shared" si="2398"/>
        <v>0</v>
      </c>
      <c r="Q3264" s="22">
        <f t="shared" si="2399"/>
        <v>0</v>
      </c>
      <c r="R3264" s="22">
        <f t="shared" si="2368"/>
        <v>436464680.68718994</v>
      </c>
      <c r="S3264" s="16">
        <f t="shared" si="2405"/>
        <v>0</v>
      </c>
      <c r="T3264" s="15">
        <f t="shared" si="2369"/>
        <v>10941858.736926571</v>
      </c>
      <c r="U3264" s="23">
        <f t="shared" si="2386"/>
        <v>1939126.0390014157</v>
      </c>
      <c r="V3264" s="23">
        <f t="shared" si="2387"/>
        <v>0</v>
      </c>
      <c r="W3264" s="23">
        <f t="shared" si="2400"/>
        <v>161324.96164737237</v>
      </c>
      <c r="X3264" s="23">
        <f t="shared" si="2388"/>
        <v>41760873.288559102</v>
      </c>
      <c r="Y3264" s="23">
        <f t="shared" si="2370"/>
        <v>13825559.361691331</v>
      </c>
      <c r="Z3264" s="3">
        <f t="shared" si="2371"/>
        <v>0</v>
      </c>
      <c r="AA3264" s="23">
        <f t="shared" si="2372"/>
        <v>68743640.795746103</v>
      </c>
      <c r="AB3264" s="26">
        <f t="shared" si="2389"/>
        <v>70086276.274228528</v>
      </c>
      <c r="AC3264" s="23">
        <f t="shared" si="2390"/>
        <v>74889487.274228647</v>
      </c>
      <c r="AD3264" s="23">
        <f t="shared" si="2396"/>
        <v>4803211</v>
      </c>
      <c r="AE3264" s="24">
        <f t="shared" si="2404"/>
        <v>70086276.274228647</v>
      </c>
      <c r="AF3264" s="3">
        <f t="shared" si="2391"/>
        <v>0</v>
      </c>
      <c r="AG3264" s="2">
        <f t="shared" si="2373"/>
        <v>0</v>
      </c>
      <c r="AH3264" s="2">
        <f t="shared" si="2374"/>
        <v>203.74347519974788</v>
      </c>
      <c r="AI3264" s="23">
        <f t="shared" si="2397"/>
        <v>11052170125.583744</v>
      </c>
      <c r="AJ3264" s="23">
        <f t="shared" si="2375"/>
        <v>6219.922423797766</v>
      </c>
      <c r="AK3264" s="23">
        <f t="shared" si="2376"/>
        <v>0</v>
      </c>
      <c r="AL3264" s="23">
        <f t="shared" si="2401"/>
        <v>0</v>
      </c>
      <c r="AM3264" s="23">
        <f t="shared" si="2402"/>
        <v>0</v>
      </c>
      <c r="AN3264" s="16">
        <f t="shared" si="2392"/>
        <v>0</v>
      </c>
      <c r="AO3264" s="23">
        <f t="shared" si="2393"/>
        <v>0</v>
      </c>
      <c r="AP3264" s="22">
        <f t="shared" si="2394"/>
        <v>0</v>
      </c>
      <c r="AQ3264" s="30">
        <f t="shared" si="2377"/>
        <v>25006815112.000027</v>
      </c>
      <c r="AR3264" s="28">
        <f t="shared" si="2378"/>
        <v>12314734824.252453</v>
      </c>
      <c r="AS3264" s="25">
        <f t="shared" si="2379"/>
        <v>200337590.02425668</v>
      </c>
      <c r="AT3264" s="32">
        <f t="shared" si="2380"/>
        <v>0</v>
      </c>
      <c r="AU3264" s="23">
        <f t="shared" si="2381"/>
        <v>0</v>
      </c>
      <c r="AV3264" s="22">
        <f t="shared" si="2382"/>
        <v>3636647274.7528849</v>
      </c>
      <c r="AW3264" s="31">
        <f t="shared" si="2395"/>
        <v>16624495907.211559</v>
      </c>
      <c r="AX3264"/>
      <c r="AY3264"/>
      <c r="AZ3264"/>
      <c r="BA3264"/>
    </row>
    <row r="3265" spans="1:53" x14ac:dyDescent="0.25">
      <c r="A3265" s="21">
        <f t="shared" si="2403"/>
        <v>890</v>
      </c>
      <c r="B3265" s="21" t="s">
        <v>28</v>
      </c>
      <c r="C3265" s="27">
        <f t="shared" si="2360"/>
        <v>0</v>
      </c>
      <c r="D3265" s="27">
        <f t="shared" si="2383"/>
        <v>0</v>
      </c>
      <c r="E3265" s="27" t="b">
        <f t="shared" si="2359"/>
        <v>1</v>
      </c>
      <c r="F3265" s="29">
        <f t="shared" si="2361"/>
        <v>0</v>
      </c>
      <c r="G3265" s="27">
        <f t="shared" si="2384"/>
        <v>0</v>
      </c>
      <c r="H3265" s="22">
        <f t="shared" si="2362"/>
        <v>35699053729.802452</v>
      </c>
      <c r="I3265" s="23">
        <f t="shared" si="2363"/>
        <v>132580106.5049091</v>
      </c>
      <c r="J3265" s="23">
        <f t="shared" si="2364"/>
        <v>1086</v>
      </c>
      <c r="K3265" s="19">
        <f t="shared" si="2385"/>
        <v>225.0831931027827</v>
      </c>
      <c r="L3265" s="16">
        <f t="shared" si="2365"/>
        <v>246.24196359027871</v>
      </c>
      <c r="M3265" s="23">
        <f>M3264-IF($B3265="B",(Percent_Rent_In_Elsies*2.49%/12 * H3264)/K3264,0)+IF($B3265="D",N3265,0)+IF(B3265="D",AK3264)+IF(B3265="C",F3264*90%)-(Y3265-Y3264)-IF($B3265="A",Q3264/K3264) + IF($B3265="A",Q3264/K3264)</f>
        <v>-56344248.172416791</v>
      </c>
      <c r="N3265" s="23">
        <f t="shared" si="2366"/>
        <v>0</v>
      </c>
      <c r="O3265" s="22">
        <f t="shared" si="2367"/>
        <v>0</v>
      </c>
      <c r="P3265" s="22">
        <f t="shared" si="2398"/>
        <v>25369678.757847965</v>
      </c>
      <c r="Q3265" s="22">
        <f t="shared" si="2399"/>
        <v>0</v>
      </c>
      <c r="R3265" s="22">
        <f t="shared" si="2368"/>
        <v>436464680.68718994</v>
      </c>
      <c r="S3265" s="16">
        <f t="shared" si="2405"/>
        <v>0</v>
      </c>
      <c r="T3265" s="15">
        <f t="shared" si="2369"/>
        <v>0</v>
      </c>
      <c r="U3265" s="23">
        <f t="shared" si="2386"/>
        <v>1939126.0390014157</v>
      </c>
      <c r="V3265" s="23">
        <f t="shared" si="2387"/>
        <v>0</v>
      </c>
      <c r="W3265" s="23">
        <f t="shared" si="2400"/>
        <v>0</v>
      </c>
      <c r="X3265" s="23">
        <f t="shared" si="2388"/>
        <v>41760873.288559102</v>
      </c>
      <c r="Y3265" s="23">
        <f t="shared" si="2370"/>
        <v>13825559.361691331</v>
      </c>
      <c r="Z3265" s="3">
        <f t="shared" si="2371"/>
        <v>8066.2480823686192</v>
      </c>
      <c r="AA3265" s="23">
        <f t="shared" si="2372"/>
        <v>68864634.516981632</v>
      </c>
      <c r="AB3265" s="26">
        <f t="shared" si="2389"/>
        <v>70086276.274228528</v>
      </c>
      <c r="AC3265" s="23">
        <f t="shared" si="2390"/>
        <v>74889487.274228647</v>
      </c>
      <c r="AD3265" s="23">
        <f t="shared" si="2396"/>
        <v>4803211</v>
      </c>
      <c r="AE3265" s="24">
        <f t="shared" si="2404"/>
        <v>70086276.274228647</v>
      </c>
      <c r="AF3265" s="3">
        <f t="shared" si="2391"/>
        <v>0</v>
      </c>
      <c r="AG3265" s="2">
        <f t="shared" si="2373"/>
        <v>967949769.88423419</v>
      </c>
      <c r="AH3265" s="2">
        <f t="shared" si="2374"/>
        <v>203.74347519974788</v>
      </c>
      <c r="AI3265" s="23">
        <f t="shared" si="2397"/>
        <v>11071622734.955944</v>
      </c>
      <c r="AJ3265" s="23">
        <f t="shared" si="2375"/>
        <v>6219.922423797766</v>
      </c>
      <c r="AK3265" s="23">
        <f t="shared" si="2376"/>
        <v>0</v>
      </c>
      <c r="AL3265" s="23">
        <f t="shared" si="2401"/>
        <v>0</v>
      </c>
      <c r="AM3265" s="23">
        <f t="shared" si="2402"/>
        <v>0</v>
      </c>
      <c r="AN3265" s="16">
        <f t="shared" si="2392"/>
        <v>0</v>
      </c>
      <c r="AO3265" s="23">
        <f t="shared" si="2393"/>
        <v>0</v>
      </c>
      <c r="AP3265" s="22">
        <f t="shared" si="2394"/>
        <v>0</v>
      </c>
      <c r="AQ3265" s="30">
        <f t="shared" si="2377"/>
        <v>25006815112.000027</v>
      </c>
      <c r="AR3265" s="28">
        <f t="shared" si="2378"/>
        <v>12314734824.252453</v>
      </c>
      <c r="AS3265" s="25">
        <f t="shared" si="2379"/>
        <v>200337590.02425668</v>
      </c>
      <c r="AT3265" s="32">
        <f t="shared" si="2380"/>
        <v>16132.496164737238</v>
      </c>
      <c r="AU3265" s="23">
        <f t="shared" si="2381"/>
        <v>16132.496164737238</v>
      </c>
      <c r="AV3265" s="22">
        <f t="shared" si="2382"/>
        <v>3647589133.4898114</v>
      </c>
      <c r="AW3265" s="31">
        <f t="shared" si="2395"/>
        <v>16624495907.211557</v>
      </c>
    </row>
    <row r="3266" spans="1:53" x14ac:dyDescent="0.25">
      <c r="A3266">
        <f t="shared" si="2403"/>
        <v>891</v>
      </c>
      <c r="B3266" t="s">
        <v>6</v>
      </c>
      <c r="C3266" s="27">
        <f t="shared" si="2360"/>
        <v>0</v>
      </c>
      <c r="D3266" s="27">
        <f t="shared" si="2383"/>
        <v>0</v>
      </c>
      <c r="E3266" s="27" t="b">
        <f t="shared" si="2359"/>
        <v>1</v>
      </c>
      <c r="F3266" s="29">
        <f t="shared" si="2361"/>
        <v>0</v>
      </c>
      <c r="G3266" s="27">
        <f t="shared" si="2384"/>
        <v>0</v>
      </c>
      <c r="H3266" s="22">
        <f t="shared" si="2362"/>
        <v>35758552152.685455</v>
      </c>
      <c r="I3266" s="23">
        <f t="shared" si="2363"/>
        <v>132580106.5049091</v>
      </c>
      <c r="J3266" s="23">
        <f t="shared" si="2364"/>
        <v>1086</v>
      </c>
      <c r="K3266" s="19">
        <f t="shared" si="2385"/>
        <v>225.0831931027827</v>
      </c>
      <c r="L3266" s="16">
        <f t="shared" si="2365"/>
        <v>246.6523668629292</v>
      </c>
      <c r="M3266" s="23">
        <f>M3265-IF($B3266="B",(Percent_Rent_In_Elsies*2.49%/12 * H3265)/K3265,0)+IF($B3266="D",N3266,0)+IF(B3266="D",AK3265)+IF(B3266="C",F3265*90%)-(Y3266-Y3265)-IF($B3266="A",Q3265/K3265) + IF($B3266="A",Q3265/K3265)</f>
        <v>-56344248.172416791</v>
      </c>
      <c r="N3266" s="23">
        <f t="shared" si="2366"/>
        <v>0</v>
      </c>
      <c r="O3266" s="22">
        <f t="shared" si="2367"/>
        <v>0</v>
      </c>
      <c r="P3266" s="22">
        <f t="shared" si="2398"/>
        <v>0</v>
      </c>
      <c r="Q3266" s="22">
        <f t="shared" si="2399"/>
        <v>0</v>
      </c>
      <c r="R3266" s="22">
        <f t="shared" si="2368"/>
        <v>436464680.68718994</v>
      </c>
      <c r="S3266" s="16">
        <f t="shared" si="2405"/>
        <v>0</v>
      </c>
      <c r="T3266" s="15">
        <f t="shared" si="2369"/>
        <v>0</v>
      </c>
      <c r="U3266" s="23">
        <f t="shared" si="2386"/>
        <v>1939126.0390014157</v>
      </c>
      <c r="V3266" s="23">
        <f t="shared" si="2387"/>
        <v>0</v>
      </c>
      <c r="W3266" s="23">
        <f t="shared" si="2400"/>
        <v>0</v>
      </c>
      <c r="X3266" s="23">
        <f t="shared" si="2388"/>
        <v>41801204.528970949</v>
      </c>
      <c r="Y3266" s="23">
        <f t="shared" si="2370"/>
        <v>13825559.361691331</v>
      </c>
      <c r="Z3266" s="3">
        <f t="shared" si="2371"/>
        <v>0</v>
      </c>
      <c r="AA3266" s="23">
        <f t="shared" si="2372"/>
        <v>68864634.516981632</v>
      </c>
      <c r="AB3266" s="26">
        <f t="shared" si="2389"/>
        <v>70086276.274228528</v>
      </c>
      <c r="AC3266" s="23">
        <f t="shared" si="2390"/>
        <v>74889487.274228647</v>
      </c>
      <c r="AD3266" s="23">
        <f t="shared" si="2396"/>
        <v>4803211</v>
      </c>
      <c r="AE3266" s="24">
        <f t="shared" si="2404"/>
        <v>70086276.274228647</v>
      </c>
      <c r="AF3266" s="3">
        <f t="shared" si="2391"/>
        <v>0</v>
      </c>
      <c r="AG3266" s="2">
        <f t="shared" si="2373"/>
        <v>0</v>
      </c>
      <c r="AH3266" s="2">
        <f t="shared" si="2374"/>
        <v>204.0830476584141</v>
      </c>
      <c r="AI3266" s="23">
        <f t="shared" si="2397"/>
        <v>11071622734.955944</v>
      </c>
      <c r="AJ3266" s="23">
        <f t="shared" si="2375"/>
        <v>6219.922423797766</v>
      </c>
      <c r="AK3266" s="23">
        <f t="shared" si="2376"/>
        <v>0</v>
      </c>
      <c r="AL3266" s="23">
        <f t="shared" si="2401"/>
        <v>0</v>
      </c>
      <c r="AM3266" s="23">
        <f t="shared" si="2402"/>
        <v>0</v>
      </c>
      <c r="AN3266" s="16">
        <f t="shared" si="2392"/>
        <v>0</v>
      </c>
      <c r="AO3266" s="23">
        <f t="shared" si="2393"/>
        <v>0</v>
      </c>
      <c r="AP3266" s="22">
        <f t="shared" si="2394"/>
        <v>0</v>
      </c>
      <c r="AQ3266" s="30">
        <f t="shared" si="2377"/>
        <v>25006815112.000027</v>
      </c>
      <c r="AR3266" s="28">
        <f t="shared" si="2378"/>
        <v>12314734824.252453</v>
      </c>
      <c r="AS3266" s="25">
        <f t="shared" si="2379"/>
        <v>200337590.02425668</v>
      </c>
      <c r="AT3266" s="32">
        <f t="shared" si="2380"/>
        <v>0</v>
      </c>
      <c r="AU3266" s="23">
        <f t="shared" si="2381"/>
        <v>0</v>
      </c>
      <c r="AV3266" s="22">
        <f t="shared" si="2382"/>
        <v>3647589133.4898114</v>
      </c>
      <c r="AW3266" s="31">
        <f t="shared" si="2395"/>
        <v>16599126228.453709</v>
      </c>
    </row>
    <row r="3267" spans="1:53" x14ac:dyDescent="0.25">
      <c r="A3267">
        <f t="shared" si="2403"/>
        <v>891</v>
      </c>
      <c r="B3267" t="s">
        <v>7</v>
      </c>
      <c r="C3267" s="27">
        <f t="shared" si="2360"/>
        <v>0</v>
      </c>
      <c r="D3267" s="27">
        <f t="shared" si="2383"/>
        <v>0</v>
      </c>
      <c r="E3267" s="27" t="b">
        <f t="shared" si="2359"/>
        <v>1</v>
      </c>
      <c r="F3267" s="29">
        <f t="shared" si="2361"/>
        <v>0</v>
      </c>
      <c r="G3267" s="27">
        <f t="shared" si="2384"/>
        <v>0</v>
      </c>
      <c r="H3267" s="22">
        <f t="shared" si="2362"/>
        <v>35758552152.685455</v>
      </c>
      <c r="I3267" s="23">
        <f t="shared" si="2363"/>
        <v>132580106.5049091</v>
      </c>
      <c r="J3267" s="23">
        <f t="shared" si="2364"/>
        <v>1086</v>
      </c>
      <c r="K3267" s="19">
        <f t="shared" si="2385"/>
        <v>225.0831931027827</v>
      </c>
      <c r="L3267" s="16">
        <f t="shared" si="2365"/>
        <v>246.65236686292923</v>
      </c>
      <c r="M3267" s="23">
        <f>M3266-IF($B3267="B",(Percent_Rent_In_Elsies*2.49%/12 * H3266)/K3266,0)+IF($B3267="D",N3267,0)+IF(B3267="D",AK3266)+IF(B3267="C",F3266*90%)-(Y3267-Y3266)-IF($B3267="A",Q3266/K3266) + IF($B3267="A",Q3266/K3266)</f>
        <v>-56509073.885731913</v>
      </c>
      <c r="N3267" s="23">
        <f t="shared" si="2366"/>
        <v>0</v>
      </c>
      <c r="O3267" s="22">
        <f t="shared" si="2367"/>
        <v>0</v>
      </c>
      <c r="P3267" s="22">
        <f t="shared" si="2398"/>
        <v>0</v>
      </c>
      <c r="Q3267" s="22">
        <f t="shared" si="2399"/>
        <v>0</v>
      </c>
      <c r="R3267" s="22">
        <f t="shared" si="2368"/>
        <v>400092623.96325743</v>
      </c>
      <c r="S3267" s="16">
        <f t="shared" si="2405"/>
        <v>36372056.723932497</v>
      </c>
      <c r="T3267" s="15">
        <f t="shared" si="2369"/>
        <v>0</v>
      </c>
      <c r="U3267" s="23">
        <f t="shared" si="2386"/>
        <v>1777532.2024179643</v>
      </c>
      <c r="V3267" s="23">
        <f t="shared" si="2387"/>
        <v>161593.83658345131</v>
      </c>
      <c r="W3267" s="23">
        <f t="shared" si="2400"/>
        <v>0</v>
      </c>
      <c r="X3267" s="23">
        <f t="shared" si="2388"/>
        <v>41801204.528970949</v>
      </c>
      <c r="Y3267" s="23">
        <f t="shared" si="2370"/>
        <v>13825559.361691331</v>
      </c>
      <c r="Z3267" s="3">
        <f t="shared" si="2371"/>
        <v>0</v>
      </c>
      <c r="AA3267" s="23">
        <f t="shared" si="2372"/>
        <v>68864634.516981632</v>
      </c>
      <c r="AB3267" s="26">
        <f t="shared" si="2389"/>
        <v>70086276.274228528</v>
      </c>
      <c r="AC3267" s="23">
        <f t="shared" si="2390"/>
        <v>74889487.274228647</v>
      </c>
      <c r="AD3267" s="23">
        <f t="shared" si="2396"/>
        <v>4803211</v>
      </c>
      <c r="AE3267" s="24">
        <f t="shared" si="2404"/>
        <v>70086276.274228647</v>
      </c>
      <c r="AF3267" s="3">
        <f t="shared" si="2391"/>
        <v>0</v>
      </c>
      <c r="AG3267" s="2">
        <f t="shared" si="2373"/>
        <v>0</v>
      </c>
      <c r="AH3267" s="2">
        <f t="shared" si="2374"/>
        <v>204.0830476584141</v>
      </c>
      <c r="AI3267" s="23">
        <f t="shared" si="2397"/>
        <v>11071622734.955944</v>
      </c>
      <c r="AJ3267" s="23">
        <f t="shared" si="2375"/>
        <v>6219.922423797766</v>
      </c>
      <c r="AK3267" s="23">
        <f t="shared" si="2376"/>
        <v>0</v>
      </c>
      <c r="AL3267" s="23">
        <f t="shared" si="2401"/>
        <v>9122296.2660942078</v>
      </c>
      <c r="AM3267" s="23">
        <f t="shared" si="2402"/>
        <v>8510996265.3008986</v>
      </c>
      <c r="AN3267" s="16">
        <f t="shared" si="2392"/>
        <v>0</v>
      </c>
      <c r="AO3267" s="23">
        <f t="shared" si="2393"/>
        <v>164825.71331512046</v>
      </c>
      <c r="AP3267" s="22">
        <f t="shared" si="2394"/>
        <v>37099497.858411163</v>
      </c>
      <c r="AQ3267" s="30">
        <f t="shared" si="2377"/>
        <v>25080698761.98505</v>
      </c>
      <c r="AR3267" s="28">
        <f t="shared" si="2378"/>
        <v>12351518976.379068</v>
      </c>
      <c r="AS3267" s="25">
        <f t="shared" si="2379"/>
        <v>200337590.02425668</v>
      </c>
      <c r="AT3267" s="32">
        <f t="shared" si="2380"/>
        <v>0</v>
      </c>
      <c r="AU3267" s="23">
        <f t="shared" si="2381"/>
        <v>0</v>
      </c>
      <c r="AV3267" s="22">
        <f t="shared" si="2382"/>
        <v>3647589133.4898114</v>
      </c>
      <c r="AW3267" s="31">
        <f t="shared" si="2395"/>
        <v>16673009878.438736</v>
      </c>
    </row>
    <row r="3268" spans="1:53" x14ac:dyDescent="0.25">
      <c r="A3268">
        <f t="shared" si="2403"/>
        <v>891</v>
      </c>
      <c r="B3268" t="s">
        <v>8</v>
      </c>
      <c r="C3268" s="27">
        <f t="shared" si="2360"/>
        <v>0</v>
      </c>
      <c r="D3268" s="27">
        <f t="shared" si="2383"/>
        <v>0</v>
      </c>
      <c r="E3268" s="27" t="b">
        <f t="shared" si="2359"/>
        <v>1</v>
      </c>
      <c r="F3268" s="29">
        <f t="shared" si="2361"/>
        <v>0</v>
      </c>
      <c r="G3268" s="27">
        <f t="shared" si="2384"/>
        <v>0</v>
      </c>
      <c r="H3268" s="22">
        <f t="shared" si="2362"/>
        <v>35758552152.685455</v>
      </c>
      <c r="I3268" s="23">
        <f t="shared" si="2363"/>
        <v>132580106.5049091</v>
      </c>
      <c r="J3268" s="23">
        <f t="shared" si="2364"/>
        <v>1086</v>
      </c>
      <c r="K3268" s="19">
        <f t="shared" si="2385"/>
        <v>225.0831931027827</v>
      </c>
      <c r="L3268" s="16">
        <f t="shared" si="2365"/>
        <v>246.65236686292923</v>
      </c>
      <c r="M3268" s="23">
        <f>M3267-IF($B3268="B",(Percent_Rent_In_Elsies*2.49%/12 * H3267)/K3267,0)+IF($B3268="D",N3268,0)+IF(B3268="D",AK3267)+IF(B3268="C",F3267*90%)-(Y3268-Y3267)-IF($B3268="A",Q3267/K3267) + IF($B3268="A",Q3267/K3267)</f>
        <v>-56509073.885731913</v>
      </c>
      <c r="N3268" s="23">
        <f t="shared" si="2366"/>
        <v>0</v>
      </c>
      <c r="O3268" s="22">
        <f t="shared" si="2367"/>
        <v>0</v>
      </c>
      <c r="P3268" s="22">
        <f t="shared" si="2398"/>
        <v>0</v>
      </c>
      <c r="Q3268" s="22">
        <f t="shared" si="2399"/>
        <v>0</v>
      </c>
      <c r="R3268" s="22">
        <f t="shared" si="2368"/>
        <v>437192121.82166862</v>
      </c>
      <c r="S3268" s="16">
        <f t="shared" si="2405"/>
        <v>36372056.723932497</v>
      </c>
      <c r="T3268" s="15">
        <f t="shared" si="2369"/>
        <v>0</v>
      </c>
      <c r="U3268" s="23">
        <f t="shared" si="2386"/>
        <v>1942357.9157330848</v>
      </c>
      <c r="V3268" s="23">
        <f t="shared" si="2387"/>
        <v>161593.83658345131</v>
      </c>
      <c r="W3268" s="23">
        <f t="shared" si="2400"/>
        <v>0</v>
      </c>
      <c r="X3268" s="23">
        <f t="shared" si="2388"/>
        <v>41801204.528970949</v>
      </c>
      <c r="Y3268" s="23">
        <f t="shared" si="2370"/>
        <v>13825559.361691331</v>
      </c>
      <c r="Z3268" s="3">
        <f t="shared" si="2371"/>
        <v>0</v>
      </c>
      <c r="AA3268" s="23">
        <f t="shared" si="2372"/>
        <v>68864634.516981632</v>
      </c>
      <c r="AB3268" s="26">
        <f t="shared" si="2389"/>
        <v>70086276.274228543</v>
      </c>
      <c r="AC3268" s="23">
        <f t="shared" si="2390"/>
        <v>74889487.274228647</v>
      </c>
      <c r="AD3268" s="23">
        <f t="shared" si="2396"/>
        <v>4803211</v>
      </c>
      <c r="AE3268" s="24">
        <f t="shared" si="2404"/>
        <v>70086276.274228647</v>
      </c>
      <c r="AF3268" s="3">
        <f t="shared" si="2391"/>
        <v>1E-4</v>
      </c>
      <c r="AG3268" s="2">
        <f t="shared" si="2373"/>
        <v>0</v>
      </c>
      <c r="AH3268" s="2">
        <f t="shared" si="2374"/>
        <v>204.0830476584141</v>
      </c>
      <c r="AI3268" s="23">
        <f t="shared" si="2397"/>
        <v>11071622734.955944</v>
      </c>
      <c r="AJ3268" s="23">
        <f t="shared" si="2375"/>
        <v>6219.922423797766</v>
      </c>
      <c r="AK3268" s="23">
        <f t="shared" si="2376"/>
        <v>64288.76022407964</v>
      </c>
      <c r="AL3268" s="23">
        <f t="shared" si="2401"/>
        <v>0</v>
      </c>
      <c r="AM3268" s="23">
        <f t="shared" si="2402"/>
        <v>0</v>
      </c>
      <c r="AN3268" s="16">
        <f t="shared" si="2392"/>
        <v>0</v>
      </c>
      <c r="AO3268" s="23">
        <f t="shared" si="2393"/>
        <v>0</v>
      </c>
      <c r="AP3268" s="22">
        <f t="shared" si="2394"/>
        <v>0</v>
      </c>
      <c r="AQ3268" s="30">
        <f t="shared" si="2377"/>
        <v>25080698761.98505</v>
      </c>
      <c r="AR3268" s="28">
        <f t="shared" si="2378"/>
        <v>12351518976.379068</v>
      </c>
      <c r="AS3268" s="25">
        <f t="shared" si="2379"/>
        <v>200337590.02425668</v>
      </c>
      <c r="AT3268" s="32">
        <f t="shared" si="2380"/>
        <v>0</v>
      </c>
      <c r="AU3268" s="23">
        <f t="shared" si="2381"/>
        <v>0</v>
      </c>
      <c r="AV3268" s="22">
        <f t="shared" si="2382"/>
        <v>3647589133.4898114</v>
      </c>
      <c r="AW3268" s="31">
        <f t="shared" si="2395"/>
        <v>16673009878.438736</v>
      </c>
    </row>
    <row r="3269" spans="1:53" x14ac:dyDescent="0.25">
      <c r="A3269" s="21">
        <f t="shared" si="2403"/>
        <v>891</v>
      </c>
      <c r="B3269" s="21" t="s">
        <v>9</v>
      </c>
      <c r="C3269" s="27">
        <f t="shared" si="2360"/>
        <v>0</v>
      </c>
      <c r="D3269" s="27">
        <f t="shared" si="2383"/>
        <v>0</v>
      </c>
      <c r="E3269" s="27" t="b">
        <f t="shared" si="2359"/>
        <v>1</v>
      </c>
      <c r="F3269" s="29">
        <f t="shared" si="2361"/>
        <v>0</v>
      </c>
      <c r="G3269" s="27">
        <f t="shared" si="2384"/>
        <v>0</v>
      </c>
      <c r="H3269" s="22">
        <f t="shared" si="2362"/>
        <v>35758552152.685455</v>
      </c>
      <c r="I3269" s="23">
        <f t="shared" si="2363"/>
        <v>132580106.5049091</v>
      </c>
      <c r="J3269" s="23">
        <f t="shared" si="2364"/>
        <v>1086</v>
      </c>
      <c r="K3269" s="19">
        <f t="shared" si="2385"/>
        <v>225.0831931027827</v>
      </c>
      <c r="L3269" s="16">
        <f t="shared" si="2365"/>
        <v>246.65236686292923</v>
      </c>
      <c r="M3269" s="23">
        <f>M3268-IF($B3269="B",(Percent_Rent_In_Elsies*2.49%/12 * H3268)/K3268,0)+IF($B3269="D",N3269,0)+IF(B3269="D",AK3268)+IF(B3269="C",F3268*90%)-(Y3269-Y3268)-IF($B3269="A",Q3268/K3268) + IF($B3269="A",Q3268/K3268)</f>
        <v>-56444785.125507832</v>
      </c>
      <c r="N3269" s="23">
        <f t="shared" si="2366"/>
        <v>0</v>
      </c>
      <c r="O3269" s="22">
        <f t="shared" si="2367"/>
        <v>25411961.555777714</v>
      </c>
      <c r="P3269" s="22">
        <f t="shared" si="2398"/>
        <v>0</v>
      </c>
      <c r="Q3269" s="22">
        <f t="shared" si="2399"/>
        <v>0</v>
      </c>
      <c r="R3269" s="22">
        <f t="shared" si="2368"/>
        <v>437192121.82166862</v>
      </c>
      <c r="S3269" s="16">
        <f t="shared" si="2405"/>
        <v>0</v>
      </c>
      <c r="T3269" s="15">
        <f t="shared" si="2369"/>
        <v>10960095.168154784</v>
      </c>
      <c r="U3269" s="23">
        <f t="shared" si="2386"/>
        <v>1942357.9157330848</v>
      </c>
      <c r="V3269" s="23">
        <f t="shared" si="2387"/>
        <v>0</v>
      </c>
      <c r="W3269" s="23">
        <f t="shared" si="2400"/>
        <v>161593.83658345131</v>
      </c>
      <c r="X3269" s="23">
        <f t="shared" si="2388"/>
        <v>41801204.528970949</v>
      </c>
      <c r="Y3269" s="23">
        <f t="shared" si="2370"/>
        <v>13825559.361691331</v>
      </c>
      <c r="Z3269" s="3">
        <f t="shared" si="2371"/>
        <v>0</v>
      </c>
      <c r="AA3269" s="23">
        <f t="shared" si="2372"/>
        <v>68800345.756757557</v>
      </c>
      <c r="AB3269" s="26">
        <f t="shared" si="2389"/>
        <v>70086276.274228543</v>
      </c>
      <c r="AC3269" s="23">
        <f t="shared" si="2390"/>
        <v>74889487.274228647</v>
      </c>
      <c r="AD3269" s="23">
        <f t="shared" si="2396"/>
        <v>4803211</v>
      </c>
      <c r="AE3269" s="24">
        <f t="shared" si="2404"/>
        <v>70086276.274228647</v>
      </c>
      <c r="AF3269" s="3">
        <f t="shared" si="2391"/>
        <v>0</v>
      </c>
      <c r="AG3269" s="2">
        <f t="shared" si="2373"/>
        <v>0</v>
      </c>
      <c r="AH3269" s="2">
        <f t="shared" si="2374"/>
        <v>204.0830476584141</v>
      </c>
      <c r="AI3269" s="23">
        <f t="shared" si="2397"/>
        <v>11061286792.504622</v>
      </c>
      <c r="AJ3269" s="23">
        <f t="shared" si="2375"/>
        <v>6219.922423797766</v>
      </c>
      <c r="AK3269" s="23">
        <f t="shared" si="2376"/>
        <v>0</v>
      </c>
      <c r="AL3269" s="23">
        <f t="shared" si="2401"/>
        <v>0</v>
      </c>
      <c r="AM3269" s="23">
        <f t="shared" si="2402"/>
        <v>0</v>
      </c>
      <c r="AN3269" s="16">
        <f t="shared" si="2392"/>
        <v>0</v>
      </c>
      <c r="AO3269" s="23">
        <f t="shared" si="2393"/>
        <v>0</v>
      </c>
      <c r="AP3269" s="22">
        <f t="shared" si="2394"/>
        <v>0</v>
      </c>
      <c r="AQ3269" s="30">
        <f t="shared" si="2377"/>
        <v>25080698761.98505</v>
      </c>
      <c r="AR3269" s="28">
        <f t="shared" si="2378"/>
        <v>12351518976.379068</v>
      </c>
      <c r="AS3269" s="25">
        <f t="shared" si="2379"/>
        <v>200337590.02425668</v>
      </c>
      <c r="AT3269" s="32">
        <f t="shared" si="2380"/>
        <v>0</v>
      </c>
      <c r="AU3269" s="23">
        <f t="shared" si="2381"/>
        <v>0</v>
      </c>
      <c r="AV3269" s="22">
        <f t="shared" si="2382"/>
        <v>3647589133.4898114</v>
      </c>
      <c r="AW3269" s="31">
        <f t="shared" si="2395"/>
        <v>16673009878.438736</v>
      </c>
      <c r="AX3269" s="21"/>
      <c r="AY3269" s="21"/>
      <c r="AZ3269" s="21"/>
      <c r="BA3269" s="21"/>
    </row>
    <row r="3270" spans="1:53" x14ac:dyDescent="0.25">
      <c r="A3270" s="21">
        <f t="shared" si="2403"/>
        <v>891</v>
      </c>
      <c r="B3270" s="21" t="s">
        <v>28</v>
      </c>
      <c r="C3270" s="27">
        <f t="shared" si="2360"/>
        <v>0</v>
      </c>
      <c r="D3270" s="27">
        <f t="shared" si="2383"/>
        <v>0</v>
      </c>
      <c r="E3270" s="27" t="b">
        <f t="shared" si="2359"/>
        <v>1</v>
      </c>
      <c r="F3270" s="29">
        <f t="shared" si="2361"/>
        <v>0</v>
      </c>
      <c r="G3270" s="27">
        <f t="shared" si="2384"/>
        <v>0</v>
      </c>
      <c r="H3270" s="22">
        <f t="shared" si="2362"/>
        <v>35758552152.685455</v>
      </c>
      <c r="I3270" s="23">
        <f t="shared" si="2363"/>
        <v>132580106.5049091</v>
      </c>
      <c r="J3270" s="23">
        <f t="shared" si="2364"/>
        <v>1086</v>
      </c>
      <c r="K3270" s="19">
        <f t="shared" si="2385"/>
        <v>225.0831931027827</v>
      </c>
      <c r="L3270" s="16">
        <f t="shared" si="2365"/>
        <v>246.65236686292923</v>
      </c>
      <c r="M3270" s="23">
        <f>M3269-IF($B3270="B",(Percent_Rent_In_Elsies*2.49%/12 * H3269)/K3269,0)+IF($B3270="D",N3270,0)+IF(B3270="D",AK3269)+IF(B3270="C",F3269*90%)-(Y3270-Y3269)-IF($B3270="A",Q3269/K3269) + IF($B3270="A",Q3269/K3269)</f>
        <v>-56444785.125507832</v>
      </c>
      <c r="N3270" s="23">
        <f t="shared" si="2366"/>
        <v>0</v>
      </c>
      <c r="O3270" s="22">
        <f t="shared" si="2367"/>
        <v>0</v>
      </c>
      <c r="P3270" s="22">
        <f t="shared" si="2398"/>
        <v>25411961.555777714</v>
      </c>
      <c r="Q3270" s="22">
        <f t="shared" si="2399"/>
        <v>0</v>
      </c>
      <c r="R3270" s="22">
        <f t="shared" si="2368"/>
        <v>437192121.82166862</v>
      </c>
      <c r="S3270" s="16">
        <f t="shared" si="2405"/>
        <v>0</v>
      </c>
      <c r="T3270" s="15">
        <f t="shared" si="2369"/>
        <v>0</v>
      </c>
      <c r="U3270" s="23">
        <f t="shared" si="2386"/>
        <v>1942357.9157330848</v>
      </c>
      <c r="V3270" s="23">
        <f t="shared" si="2387"/>
        <v>0</v>
      </c>
      <c r="W3270" s="23">
        <f t="shared" si="2400"/>
        <v>0</v>
      </c>
      <c r="X3270" s="23">
        <f t="shared" si="2388"/>
        <v>41801204.528970949</v>
      </c>
      <c r="Y3270" s="23">
        <f t="shared" si="2370"/>
        <v>13825559.361691331</v>
      </c>
      <c r="Z3270" s="3">
        <f t="shared" si="2371"/>
        <v>8079.6918291725669</v>
      </c>
      <c r="AA3270" s="23">
        <f t="shared" si="2372"/>
        <v>68921541.134195149</v>
      </c>
      <c r="AB3270" s="26">
        <f t="shared" si="2389"/>
        <v>70086276.274228558</v>
      </c>
      <c r="AC3270" s="23">
        <f t="shared" si="2390"/>
        <v>74889487.274228647</v>
      </c>
      <c r="AD3270" s="23">
        <f t="shared" si="2396"/>
        <v>4803211</v>
      </c>
      <c r="AE3270" s="24">
        <f t="shared" si="2404"/>
        <v>70086276.274228647</v>
      </c>
      <c r="AF3270" s="3">
        <f t="shared" si="2391"/>
        <v>0</v>
      </c>
      <c r="AG3270" s="2">
        <f t="shared" si="2373"/>
        <v>969563019.50070798</v>
      </c>
      <c r="AH3270" s="2">
        <f t="shared" si="2374"/>
        <v>204.0830476584141</v>
      </c>
      <c r="AI3270" s="23">
        <f t="shared" si="2397"/>
        <v>11080771822.892443</v>
      </c>
      <c r="AJ3270" s="23">
        <f t="shared" si="2375"/>
        <v>6219.922423797766</v>
      </c>
      <c r="AK3270" s="23">
        <f t="shared" si="2376"/>
        <v>0</v>
      </c>
      <c r="AL3270" s="23">
        <f t="shared" si="2401"/>
        <v>0</v>
      </c>
      <c r="AM3270" s="23">
        <f t="shared" si="2402"/>
        <v>0</v>
      </c>
      <c r="AN3270" s="16">
        <f t="shared" si="2392"/>
        <v>0</v>
      </c>
      <c r="AO3270" s="23">
        <f t="shared" si="2393"/>
        <v>0</v>
      </c>
      <c r="AP3270" s="22">
        <f t="shared" si="2394"/>
        <v>0</v>
      </c>
      <c r="AQ3270" s="30">
        <f t="shared" si="2377"/>
        <v>25080698761.98505</v>
      </c>
      <c r="AR3270" s="28">
        <f t="shared" si="2378"/>
        <v>12351518976.379068</v>
      </c>
      <c r="AS3270" s="25">
        <f t="shared" si="2379"/>
        <v>200337590.02425668</v>
      </c>
      <c r="AT3270" s="32">
        <f t="shared" si="2380"/>
        <v>16159.383658345134</v>
      </c>
      <c r="AU3270" s="23">
        <f t="shared" si="2381"/>
        <v>16159.383658345134</v>
      </c>
      <c r="AV3270" s="22">
        <f t="shared" si="2382"/>
        <v>3658549228.6579661</v>
      </c>
      <c r="AW3270" s="31">
        <f t="shared" si="2395"/>
        <v>16673009878.438738</v>
      </c>
      <c r="AX3270" s="21"/>
      <c r="AY3270" s="21"/>
      <c r="AZ3270" s="21"/>
      <c r="BA3270" s="21"/>
    </row>
    <row r="3271" spans="1:53" x14ac:dyDescent="0.25">
      <c r="A3271">
        <f t="shared" si="2403"/>
        <v>892</v>
      </c>
      <c r="B3271" t="s">
        <v>6</v>
      </c>
      <c r="C3271" s="27">
        <f t="shared" si="2360"/>
        <v>0</v>
      </c>
      <c r="D3271" s="27">
        <f t="shared" si="2383"/>
        <v>0</v>
      </c>
      <c r="E3271" s="27" t="b">
        <f t="shared" si="2359"/>
        <v>1</v>
      </c>
      <c r="F3271" s="29">
        <f t="shared" si="2361"/>
        <v>0</v>
      </c>
      <c r="G3271" s="27">
        <f t="shared" si="2384"/>
        <v>0</v>
      </c>
      <c r="H3271" s="22">
        <f t="shared" si="2362"/>
        <v>35818149739.606598</v>
      </c>
      <c r="I3271" s="23">
        <f t="shared" si="2363"/>
        <v>132580106.5049091</v>
      </c>
      <c r="J3271" s="23">
        <f t="shared" si="2364"/>
        <v>1086</v>
      </c>
      <c r="K3271" s="19">
        <f t="shared" si="2385"/>
        <v>225.0831931027827</v>
      </c>
      <c r="L3271" s="16">
        <f t="shared" si="2365"/>
        <v>247.06345414103413</v>
      </c>
      <c r="M3271" s="23">
        <f>M3270-IF($B3271="B",(Percent_Rent_In_Elsies*2.49%/12 * H3270)/K3270,0)+IF($B3271="D",N3271,0)+IF(B3271="D",AK3270)+IF(B3271="C",F3270*90%)-(Y3271-Y3270)-IF($B3271="A",Q3270/K3270) + IF($B3271="A",Q3270/K3270)</f>
        <v>-56444785.125507832</v>
      </c>
      <c r="N3271" s="23">
        <f t="shared" si="2366"/>
        <v>0</v>
      </c>
      <c r="O3271" s="22">
        <f t="shared" si="2367"/>
        <v>0</v>
      </c>
      <c r="P3271" s="22">
        <f t="shared" si="2398"/>
        <v>0</v>
      </c>
      <c r="Q3271" s="22">
        <f t="shared" si="2399"/>
        <v>0</v>
      </c>
      <c r="R3271" s="22">
        <f t="shared" si="2368"/>
        <v>437192121.82166862</v>
      </c>
      <c r="S3271" s="16">
        <f t="shared" si="2405"/>
        <v>0</v>
      </c>
      <c r="T3271" s="15">
        <f t="shared" si="2369"/>
        <v>0</v>
      </c>
      <c r="U3271" s="23">
        <f t="shared" si="2386"/>
        <v>1942357.9157330848</v>
      </c>
      <c r="V3271" s="23">
        <f t="shared" si="2387"/>
        <v>0</v>
      </c>
      <c r="W3271" s="23">
        <f t="shared" si="2400"/>
        <v>0</v>
      </c>
      <c r="X3271" s="23">
        <f t="shared" si="2388"/>
        <v>41841602.988116808</v>
      </c>
      <c r="Y3271" s="23">
        <f t="shared" si="2370"/>
        <v>13825559.361691331</v>
      </c>
      <c r="Z3271" s="3">
        <f t="shared" si="2371"/>
        <v>0</v>
      </c>
      <c r="AA3271" s="23">
        <f t="shared" si="2372"/>
        <v>68921541.134195149</v>
      </c>
      <c r="AB3271" s="26">
        <f t="shared" si="2389"/>
        <v>70086276.274228543</v>
      </c>
      <c r="AC3271" s="23">
        <f t="shared" si="2390"/>
        <v>74889487.274228647</v>
      </c>
      <c r="AD3271" s="23">
        <f t="shared" si="2396"/>
        <v>4803211</v>
      </c>
      <c r="AE3271" s="24">
        <f t="shared" si="2404"/>
        <v>70086276.274228647</v>
      </c>
      <c r="AF3271" s="3">
        <f t="shared" si="2391"/>
        <v>0</v>
      </c>
      <c r="AG3271" s="2">
        <f t="shared" si="2373"/>
        <v>0</v>
      </c>
      <c r="AH3271" s="2">
        <f t="shared" si="2374"/>
        <v>204.42318607117812</v>
      </c>
      <c r="AI3271" s="23">
        <f t="shared" si="2397"/>
        <v>11080771822.892443</v>
      </c>
      <c r="AJ3271" s="23">
        <f t="shared" si="2375"/>
        <v>6219.922423797766</v>
      </c>
      <c r="AK3271" s="23">
        <f t="shared" si="2376"/>
        <v>0</v>
      </c>
      <c r="AL3271" s="23">
        <f t="shared" si="2401"/>
        <v>0</v>
      </c>
      <c r="AM3271" s="23">
        <f t="shared" si="2402"/>
        <v>0</v>
      </c>
      <c r="AN3271" s="16">
        <f t="shared" si="2392"/>
        <v>0</v>
      </c>
      <c r="AO3271" s="23">
        <f t="shared" si="2393"/>
        <v>0</v>
      </c>
      <c r="AP3271" s="22">
        <f t="shared" si="2394"/>
        <v>0</v>
      </c>
      <c r="AQ3271" s="30">
        <f t="shared" si="2377"/>
        <v>25080698761.98505</v>
      </c>
      <c r="AR3271" s="28">
        <f t="shared" si="2378"/>
        <v>12351518976.379068</v>
      </c>
      <c r="AS3271" s="25">
        <f t="shared" si="2379"/>
        <v>200337590.02425668</v>
      </c>
      <c r="AT3271" s="32">
        <f t="shared" si="2380"/>
        <v>0</v>
      </c>
      <c r="AU3271" s="23">
        <f t="shared" si="2381"/>
        <v>0</v>
      </c>
      <c r="AV3271" s="22">
        <f t="shared" si="2382"/>
        <v>3658549228.6579661</v>
      </c>
      <c r="AW3271" s="31">
        <f t="shared" si="2395"/>
        <v>16647597916.882959</v>
      </c>
    </row>
    <row r="3272" spans="1:53" x14ac:dyDescent="0.25">
      <c r="A3272">
        <f t="shared" si="2403"/>
        <v>892</v>
      </c>
      <c r="B3272" t="s">
        <v>7</v>
      </c>
      <c r="C3272" s="27">
        <f t="shared" si="2360"/>
        <v>0</v>
      </c>
      <c r="D3272" s="27">
        <f t="shared" si="2383"/>
        <v>0</v>
      </c>
      <c r="E3272" s="27" t="b">
        <f t="shared" si="2359"/>
        <v>1</v>
      </c>
      <c r="F3272" s="29">
        <f t="shared" si="2361"/>
        <v>0</v>
      </c>
      <c r="G3272" s="27">
        <f t="shared" si="2384"/>
        <v>0</v>
      </c>
      <c r="H3272" s="22">
        <f t="shared" si="2362"/>
        <v>35818149739.606598</v>
      </c>
      <c r="I3272" s="23">
        <f t="shared" si="2363"/>
        <v>132580106.5049091</v>
      </c>
      <c r="J3272" s="23">
        <f t="shared" si="2364"/>
        <v>1086</v>
      </c>
      <c r="K3272" s="19">
        <f t="shared" si="2385"/>
        <v>225.0831931027827</v>
      </c>
      <c r="L3272" s="16">
        <f t="shared" si="2365"/>
        <v>247.06345414103416</v>
      </c>
      <c r="M3272" s="23">
        <f>M3271-IF($B3272="B",(Percent_Rent_In_Elsies*2.49%/12 * H3271)/K3271,0)+IF($B3272="D",N3272,0)+IF(B3272="D",AK3271)+IF(B3272="C",F3271*90%)-(Y3272-Y3271)-IF($B3272="A",Q3271/K3271) + IF($B3272="A",Q3271/K3271)</f>
        <v>-56609885.548345141</v>
      </c>
      <c r="N3272" s="23">
        <f t="shared" si="2366"/>
        <v>0</v>
      </c>
      <c r="O3272" s="22">
        <f t="shared" si="2367"/>
        <v>0</v>
      </c>
      <c r="P3272" s="22">
        <f t="shared" si="2398"/>
        <v>0</v>
      </c>
      <c r="Q3272" s="22">
        <f t="shared" si="2399"/>
        <v>0</v>
      </c>
      <c r="R3272" s="22">
        <f t="shared" si="2368"/>
        <v>400759445.00319624</v>
      </c>
      <c r="S3272" s="16">
        <f t="shared" si="2405"/>
        <v>36432676.818472385</v>
      </c>
      <c r="T3272" s="15">
        <f t="shared" si="2369"/>
        <v>0</v>
      </c>
      <c r="U3272" s="23">
        <f t="shared" si="2386"/>
        <v>1780494.756088661</v>
      </c>
      <c r="V3272" s="23">
        <f t="shared" si="2387"/>
        <v>161863.15964442372</v>
      </c>
      <c r="W3272" s="23">
        <f t="shared" si="2400"/>
        <v>0</v>
      </c>
      <c r="X3272" s="23">
        <f t="shared" si="2388"/>
        <v>41841602.988116808</v>
      </c>
      <c r="Y3272" s="23">
        <f t="shared" si="2370"/>
        <v>13825559.361691331</v>
      </c>
      <c r="Z3272" s="3">
        <f t="shared" si="2371"/>
        <v>0</v>
      </c>
      <c r="AA3272" s="23">
        <f t="shared" si="2372"/>
        <v>68921541.134195149</v>
      </c>
      <c r="AB3272" s="26">
        <f t="shared" si="2389"/>
        <v>70086276.274228543</v>
      </c>
      <c r="AC3272" s="23">
        <f t="shared" si="2390"/>
        <v>74889487.274228647</v>
      </c>
      <c r="AD3272" s="23">
        <f t="shared" si="2396"/>
        <v>4803211</v>
      </c>
      <c r="AE3272" s="24">
        <f t="shared" si="2404"/>
        <v>70086276.274228647</v>
      </c>
      <c r="AF3272" s="3">
        <f t="shared" si="2391"/>
        <v>0</v>
      </c>
      <c r="AG3272" s="2">
        <f t="shared" si="2373"/>
        <v>0</v>
      </c>
      <c r="AH3272" s="2">
        <f t="shared" si="2374"/>
        <v>204.42318607117812</v>
      </c>
      <c r="AI3272" s="23">
        <f t="shared" si="2397"/>
        <v>11080771822.892443</v>
      </c>
      <c r="AJ3272" s="23">
        <f t="shared" si="2375"/>
        <v>6219.922423797766</v>
      </c>
      <c r="AK3272" s="23">
        <f t="shared" si="2376"/>
        <v>0</v>
      </c>
      <c r="AL3272" s="23">
        <f t="shared" si="2401"/>
        <v>9149087.936498642</v>
      </c>
      <c r="AM3272" s="23">
        <f t="shared" si="2402"/>
        <v>8535992582.0288305</v>
      </c>
      <c r="AN3272" s="16">
        <f t="shared" si="2392"/>
        <v>0</v>
      </c>
      <c r="AO3272" s="23">
        <f t="shared" si="2393"/>
        <v>165100.4228373123</v>
      </c>
      <c r="AP3272" s="22">
        <f t="shared" si="2394"/>
        <v>37161330.354841851</v>
      </c>
      <c r="AQ3272" s="30">
        <f t="shared" si="2377"/>
        <v>25154705551.386719</v>
      </c>
      <c r="AR3272" s="28">
        <f t="shared" si="2378"/>
        <v>12388364435.425894</v>
      </c>
      <c r="AS3272" s="25">
        <f t="shared" si="2379"/>
        <v>200337590.02425668</v>
      </c>
      <c r="AT3272" s="32">
        <f t="shared" si="2380"/>
        <v>0</v>
      </c>
      <c r="AU3272" s="23">
        <f t="shared" si="2381"/>
        <v>0</v>
      </c>
      <c r="AV3272" s="22">
        <f t="shared" si="2382"/>
        <v>3658549228.6579661</v>
      </c>
      <c r="AW3272" s="31">
        <f t="shared" si="2395"/>
        <v>16721604706.284626</v>
      </c>
    </row>
    <row r="3273" spans="1:53" s="21" customFormat="1" x14ac:dyDescent="0.25">
      <c r="A3273">
        <f t="shared" si="2403"/>
        <v>892</v>
      </c>
      <c r="B3273" t="s">
        <v>8</v>
      </c>
      <c r="C3273" s="27">
        <f t="shared" si="2360"/>
        <v>0</v>
      </c>
      <c r="D3273" s="27">
        <f t="shared" si="2383"/>
        <v>0</v>
      </c>
      <c r="E3273" s="27" t="b">
        <f t="shared" si="2359"/>
        <v>1</v>
      </c>
      <c r="F3273" s="29">
        <f t="shared" si="2361"/>
        <v>0</v>
      </c>
      <c r="G3273" s="27">
        <f t="shared" si="2384"/>
        <v>0</v>
      </c>
      <c r="H3273" s="22">
        <f t="shared" si="2362"/>
        <v>35818149739.606598</v>
      </c>
      <c r="I3273" s="23">
        <f t="shared" si="2363"/>
        <v>132580106.5049091</v>
      </c>
      <c r="J3273" s="23">
        <f t="shared" si="2364"/>
        <v>1086</v>
      </c>
      <c r="K3273" s="19">
        <f t="shared" si="2385"/>
        <v>225.0831931027827</v>
      </c>
      <c r="L3273" s="16">
        <f t="shared" si="2365"/>
        <v>247.06345414103416</v>
      </c>
      <c r="M3273" s="23">
        <f>M3272-IF($B3273="B",(Percent_Rent_In_Elsies*2.49%/12 * H3272)/K3272,0)+IF($B3273="D",N3273,0)+IF(B3273="D",AK3272)+IF(B3273="C",F3272*90%)-(Y3273-Y3272)-IF($B3273="A",Q3272/K3272) + IF($B3273="A",Q3272/K3272)</f>
        <v>-56609885.548345141</v>
      </c>
      <c r="N3273" s="23">
        <f t="shared" si="2366"/>
        <v>0</v>
      </c>
      <c r="O3273" s="22">
        <f t="shared" si="2367"/>
        <v>0</v>
      </c>
      <c r="P3273" s="22">
        <f t="shared" si="2398"/>
        <v>0</v>
      </c>
      <c r="Q3273" s="22">
        <f t="shared" si="2399"/>
        <v>0</v>
      </c>
      <c r="R3273" s="22">
        <f t="shared" si="2368"/>
        <v>437920775.35803807</v>
      </c>
      <c r="S3273" s="16">
        <f t="shared" si="2405"/>
        <v>36432676.818472385</v>
      </c>
      <c r="T3273" s="15">
        <f t="shared" si="2369"/>
        <v>0</v>
      </c>
      <c r="U3273" s="23">
        <f t="shared" si="2386"/>
        <v>1945595.1789259734</v>
      </c>
      <c r="V3273" s="23">
        <f t="shared" si="2387"/>
        <v>161863.15964442372</v>
      </c>
      <c r="W3273" s="23">
        <f t="shared" si="2400"/>
        <v>0</v>
      </c>
      <c r="X3273" s="23">
        <f t="shared" si="2388"/>
        <v>41841602.988116808</v>
      </c>
      <c r="Y3273" s="23">
        <f t="shared" si="2370"/>
        <v>13825559.361691331</v>
      </c>
      <c r="Z3273" s="3">
        <f t="shared" si="2371"/>
        <v>0</v>
      </c>
      <c r="AA3273" s="23">
        <f t="shared" si="2372"/>
        <v>68921541.134195149</v>
      </c>
      <c r="AB3273" s="26">
        <f t="shared" si="2389"/>
        <v>70086276.274228543</v>
      </c>
      <c r="AC3273" s="23">
        <f t="shared" si="2390"/>
        <v>74889487.274228647</v>
      </c>
      <c r="AD3273" s="23">
        <f t="shared" si="2396"/>
        <v>4803211</v>
      </c>
      <c r="AE3273" s="24">
        <f t="shared" si="2404"/>
        <v>70086276.274228647</v>
      </c>
      <c r="AF3273" s="3">
        <f t="shared" si="2391"/>
        <v>1E-4</v>
      </c>
      <c r="AG3273" s="2">
        <f t="shared" si="2373"/>
        <v>0</v>
      </c>
      <c r="AH3273" s="2">
        <f t="shared" si="2374"/>
        <v>204.42318607117812</v>
      </c>
      <c r="AI3273" s="23">
        <f t="shared" si="2397"/>
        <v>11080771822.892443</v>
      </c>
      <c r="AJ3273" s="23">
        <f t="shared" si="2375"/>
        <v>6219.922423797766</v>
      </c>
      <c r="AK3273" s="23">
        <f t="shared" si="2376"/>
        <v>64323.922331263137</v>
      </c>
      <c r="AL3273" s="23">
        <f t="shared" si="2401"/>
        <v>0</v>
      </c>
      <c r="AM3273" s="23">
        <f t="shared" si="2402"/>
        <v>0</v>
      </c>
      <c r="AN3273" s="16">
        <f t="shared" si="2392"/>
        <v>0</v>
      </c>
      <c r="AO3273" s="23">
        <f t="shared" si="2393"/>
        <v>0</v>
      </c>
      <c r="AP3273" s="22">
        <f t="shared" si="2394"/>
        <v>0</v>
      </c>
      <c r="AQ3273" s="30">
        <f t="shared" si="2377"/>
        <v>25154705551.386719</v>
      </c>
      <c r="AR3273" s="28">
        <f t="shared" si="2378"/>
        <v>12388364435.425894</v>
      </c>
      <c r="AS3273" s="25">
        <f t="shared" si="2379"/>
        <v>200337590.02425668</v>
      </c>
      <c r="AT3273" s="32">
        <f t="shared" si="2380"/>
        <v>0</v>
      </c>
      <c r="AU3273" s="23">
        <f t="shared" si="2381"/>
        <v>0</v>
      </c>
      <c r="AV3273" s="22">
        <f t="shared" si="2382"/>
        <v>3658549228.6579661</v>
      </c>
      <c r="AW3273" s="31">
        <f t="shared" si="2395"/>
        <v>16721604706.284626</v>
      </c>
      <c r="AX3273"/>
      <c r="AY3273"/>
      <c r="AZ3273"/>
      <c r="BA3273"/>
    </row>
    <row r="3274" spans="1:53" s="21" customFormat="1" x14ac:dyDescent="0.25">
      <c r="A3274">
        <f t="shared" si="2403"/>
        <v>892</v>
      </c>
      <c r="B3274" t="s">
        <v>9</v>
      </c>
      <c r="C3274" s="27">
        <f t="shared" si="2360"/>
        <v>0</v>
      </c>
      <c r="D3274" s="27">
        <f t="shared" si="2383"/>
        <v>0</v>
      </c>
      <c r="E3274" s="27" t="b">
        <f t="shared" ref="E3274:E3337" si="2406">IF(OR(I3274&gt;Max_Parcels, AI3274&gt;8000000000),TRUE,FALSE)</f>
        <v>1</v>
      </c>
      <c r="F3274" s="29">
        <f t="shared" si="2361"/>
        <v>0</v>
      </c>
      <c r="G3274" s="27">
        <f t="shared" si="2384"/>
        <v>0</v>
      </c>
      <c r="H3274" s="22">
        <f t="shared" si="2362"/>
        <v>35818149739.606598</v>
      </c>
      <c r="I3274" s="23">
        <f t="shared" si="2363"/>
        <v>132580106.5049091</v>
      </c>
      <c r="J3274" s="23">
        <f t="shared" si="2364"/>
        <v>1086</v>
      </c>
      <c r="K3274" s="19">
        <f t="shared" si="2385"/>
        <v>225.0831931027827</v>
      </c>
      <c r="L3274" s="16">
        <f t="shared" si="2365"/>
        <v>247.06345414103416</v>
      </c>
      <c r="M3274" s="23">
        <f>M3273-IF($B3274="B",(Percent_Rent_In_Elsies*2.49%/12 * H3273)/K3273,0)+IF($B3274="D",N3274,0)+IF(B3274="D",AK3273)+IF(B3274="C",F3273*90%)-(Y3274-Y3273)-IF($B3274="A",Q3273/K3273) + IF($B3274="A",Q3273/K3273)</f>
        <v>-56545561.626013875</v>
      </c>
      <c r="N3274" s="23">
        <f t="shared" si="2366"/>
        <v>0</v>
      </c>
      <c r="O3274" s="22">
        <f t="shared" si="2367"/>
        <v>25454314.825037345</v>
      </c>
      <c r="P3274" s="22">
        <f t="shared" si="2398"/>
        <v>0</v>
      </c>
      <c r="Q3274" s="22">
        <f t="shared" si="2399"/>
        <v>0</v>
      </c>
      <c r="R3274" s="22">
        <f t="shared" si="2368"/>
        <v>437920775.35803807</v>
      </c>
      <c r="S3274" s="16">
        <f t="shared" si="2405"/>
        <v>0</v>
      </c>
      <c r="T3274" s="15">
        <f t="shared" si="2369"/>
        <v>10978361.99343504</v>
      </c>
      <c r="U3274" s="23">
        <f t="shared" si="2386"/>
        <v>1945595.1789259734</v>
      </c>
      <c r="V3274" s="23">
        <f t="shared" si="2387"/>
        <v>0</v>
      </c>
      <c r="W3274" s="23">
        <f t="shared" si="2400"/>
        <v>161863.15964442372</v>
      </c>
      <c r="X3274" s="23">
        <f t="shared" si="2388"/>
        <v>41841602.988116808</v>
      </c>
      <c r="Y3274" s="23">
        <f t="shared" si="2370"/>
        <v>13825559.361691331</v>
      </c>
      <c r="Z3274" s="3">
        <f t="shared" si="2371"/>
        <v>0</v>
      </c>
      <c r="AA3274" s="23">
        <f t="shared" si="2372"/>
        <v>68857217.21186389</v>
      </c>
      <c r="AB3274" s="26">
        <f t="shared" si="2389"/>
        <v>70086276.274228543</v>
      </c>
      <c r="AC3274" s="23">
        <f t="shared" si="2390"/>
        <v>74889487.274228647</v>
      </c>
      <c r="AD3274" s="23">
        <f t="shared" si="2396"/>
        <v>4803211</v>
      </c>
      <c r="AE3274" s="24">
        <f t="shared" si="2404"/>
        <v>70086276.274228647</v>
      </c>
      <c r="AF3274" s="3">
        <f t="shared" si="2391"/>
        <v>0</v>
      </c>
      <c r="AG3274" s="2">
        <f t="shared" si="2373"/>
        <v>0</v>
      </c>
      <c r="AH3274" s="2">
        <f t="shared" si="2374"/>
        <v>204.42318607117812</v>
      </c>
      <c r="AI3274" s="23">
        <f t="shared" si="2397"/>
        <v>11070430227.298717</v>
      </c>
      <c r="AJ3274" s="23">
        <f t="shared" si="2375"/>
        <v>6219.922423797766</v>
      </c>
      <c r="AK3274" s="23">
        <f t="shared" si="2376"/>
        <v>0</v>
      </c>
      <c r="AL3274" s="23">
        <f t="shared" si="2401"/>
        <v>0</v>
      </c>
      <c r="AM3274" s="23">
        <f t="shared" si="2402"/>
        <v>0</v>
      </c>
      <c r="AN3274" s="16">
        <f t="shared" si="2392"/>
        <v>0</v>
      </c>
      <c r="AO3274" s="23">
        <f t="shared" si="2393"/>
        <v>0</v>
      </c>
      <c r="AP3274" s="22">
        <f t="shared" si="2394"/>
        <v>0</v>
      </c>
      <c r="AQ3274" s="30">
        <f t="shared" si="2377"/>
        <v>25154705551.386719</v>
      </c>
      <c r="AR3274" s="28">
        <f t="shared" si="2378"/>
        <v>12388364435.425894</v>
      </c>
      <c r="AS3274" s="25">
        <f t="shared" si="2379"/>
        <v>200337590.02425668</v>
      </c>
      <c r="AT3274" s="32">
        <f t="shared" si="2380"/>
        <v>0</v>
      </c>
      <c r="AU3274" s="23">
        <f t="shared" si="2381"/>
        <v>0</v>
      </c>
      <c r="AV3274" s="22">
        <f t="shared" si="2382"/>
        <v>3658549228.6579661</v>
      </c>
      <c r="AW3274" s="31">
        <f t="shared" si="2395"/>
        <v>16721604706.284626</v>
      </c>
      <c r="AX3274"/>
      <c r="AY3274"/>
      <c r="AZ3274"/>
      <c r="BA3274"/>
    </row>
    <row r="3275" spans="1:53" x14ac:dyDescent="0.25">
      <c r="A3275" s="21">
        <f t="shared" si="2403"/>
        <v>892</v>
      </c>
      <c r="B3275" s="21" t="s">
        <v>28</v>
      </c>
      <c r="C3275" s="27">
        <f t="shared" ref="C3275:C3338" si="2407">IF(E3274 = TRUE, 0, IF(AND($B3275="A",P3274&gt;0),P3274,0)+IFERROR(IF($B3275="A",Percent_Elsies*95%*AN3271),0))</f>
        <v>0</v>
      </c>
      <c r="D3275" s="27">
        <f t="shared" si="2383"/>
        <v>0</v>
      </c>
      <c r="E3275" s="27" t="b">
        <f t="shared" si="2406"/>
        <v>1</v>
      </c>
      <c r="F3275" s="29">
        <f t="shared" ref="F3275:F3338" si="2408">D3275/K3275</f>
        <v>0</v>
      </c>
      <c r="G3275" s="27">
        <f t="shared" si="2384"/>
        <v>0</v>
      </c>
      <c r="H3275" s="22">
        <f t="shared" ref="H3275:H3338" si="2409">(H3274*K3275/K3274+G3275+D3275)*IF(B3275="A",(1+Inflation_Rate/12),1)</f>
        <v>35818149739.606598</v>
      </c>
      <c r="I3275" s="23">
        <f t="shared" ref="I3275:I3338" si="2410">I3274+(G3275+D3275)/L3275</f>
        <v>132580106.5049091</v>
      </c>
      <c r="J3275" s="23">
        <f t="shared" ref="J3275:J3338" si="2411">J3274+IF(AND($B3275="A",M3275&lt;0,AR3274&gt;0,E3274=FALSE),MIN(_xlfn.FLOOR.MATH(1 + (-M3275*2)/(Buy_On_Revalue)),30),0)</f>
        <v>1086</v>
      </c>
      <c r="K3275" s="19">
        <f t="shared" si="2385"/>
        <v>225.0831931027827</v>
      </c>
      <c r="L3275" s="16">
        <f t="shared" ref="L3275:L3338" si="2412">(L3274/K3274)*K3275*IF(B3275="A",(1+Inflation_Rate/12),1)</f>
        <v>247.06345414103416</v>
      </c>
      <c r="M3275" s="23">
        <f>M3274-IF($B3275="B",(Percent_Rent_In_Elsies*2.49%/12 * H3274)/K3274,0)+IF($B3275="D",N3275,0)+IF(B3275="D",AK3274)+IF(B3275="C",F3274*90%)-(Y3275-Y3274)-IF($B3275="A",Q3274/K3274) + IF($B3275="A",Q3274/K3274)</f>
        <v>-56545561.626013875</v>
      </c>
      <c r="N3275" s="23">
        <f t="shared" ref="N3275:N3338" si="2413">IF(B3275="D", IF(V3274&gt;(Percent_Elsies*(S3274+V3274)),V3274-(Percent_Elsies)*(S3274+V3274),0),0)</f>
        <v>0</v>
      </c>
      <c r="O3275" s="22">
        <f t="shared" ref="O3275:O3338" si="2414">IF(B3275="D",IF(S3274&gt;Percent_Dollars*(S3274+V3274),S3274-(Percent_Dollars*(S3274+V3274)),0),0)</f>
        <v>0</v>
      </c>
      <c r="P3275" s="22">
        <f t="shared" si="2398"/>
        <v>25454314.825037345</v>
      </c>
      <c r="Q3275" s="22">
        <f t="shared" si="2399"/>
        <v>0</v>
      </c>
      <c r="R3275" s="22">
        <f t="shared" ref="R3275:R3338" si="2415">R3274+IF($B3275="B",5%*AN3275,0)-IF(B3275="B",R3274/12,0)+IF($B3275="C", AP3274,0)</f>
        <v>437920775.35803807</v>
      </c>
      <c r="S3275" s="16">
        <f t="shared" si="2405"/>
        <v>0</v>
      </c>
      <c r="T3275" s="15">
        <f t="shared" ref="T3275:T3338" si="2416">IF($B3275="E",0,T3274+IF(B3275="B", Percent_Dollars*95%*AN3275,0)  + IF($B3275="D",N3275*MM_Bottom*K3275)+IF($B3275="D",S3274-O3275))</f>
        <v>0</v>
      </c>
      <c r="U3275" s="23">
        <f t="shared" si="2386"/>
        <v>1945595.1789259734</v>
      </c>
      <c r="V3275" s="23">
        <f t="shared" si="2387"/>
        <v>0</v>
      </c>
      <c r="W3275" s="23">
        <f t="shared" si="2400"/>
        <v>0</v>
      </c>
      <c r="X3275" s="23">
        <f t="shared" si="2388"/>
        <v>41841602.988116808</v>
      </c>
      <c r="Y3275" s="23">
        <f t="shared" ref="Y3275:Y3338" si="2417">50%*$H$10*(AS3274/$AS$10)*((4/3)/12+2.49%/4)</f>
        <v>13825559.361691331</v>
      </c>
      <c r="Z3275" s="3">
        <f t="shared" ref="Z3275:Z3338" si="2418">IF($B3275="E",W3274*3.5%/Percent_Elsies,0)</f>
        <v>8093.157982221187</v>
      </c>
      <c r="AA3275" s="23">
        <f t="shared" ref="AA3275:AA3338" si="2419">AA3274+IF($B3275="E",W3274*52.5%/Percent_Elsies,0)-IF($B3275="D",AK3274)</f>
        <v>68978614.581597209</v>
      </c>
      <c r="AB3275" s="26">
        <f t="shared" si="2389"/>
        <v>70086276.274228573</v>
      </c>
      <c r="AC3275" s="23">
        <f t="shared" si="2390"/>
        <v>74889487.274228647</v>
      </c>
      <c r="AD3275" s="23">
        <f t="shared" si="2396"/>
        <v>4803211</v>
      </c>
      <c r="AE3275" s="24">
        <f t="shared" si="2404"/>
        <v>70086276.274228647</v>
      </c>
      <c r="AF3275" s="3">
        <f t="shared" si="2391"/>
        <v>0</v>
      </c>
      <c r="AG3275" s="2">
        <f t="shared" ref="AG3275:AG3338" si="2420">IF($B3275="E",(Z3275/AF3273)*12,0)</f>
        <v>971178957.86654234</v>
      </c>
      <c r="AH3275" s="2">
        <f t="shared" ref="AH3275:AH3338" si="2421">40%*H3275/AE3275</f>
        <v>204.42318607117812</v>
      </c>
      <c r="AI3275" s="23">
        <f t="shared" si="2397"/>
        <v>11089947732.737185</v>
      </c>
      <c r="AJ3275" s="23">
        <f t="shared" ref="AJ3275:AJ3338" si="2422">AJ3274*K3274/K3275</f>
        <v>6219.922423797766</v>
      </c>
      <c r="AK3275" s="23">
        <f t="shared" ref="AK3275:AK3338" si="2423">IF($B3275="C",((37/25)*1000/K3275)*AI3275/1000000 - AM3274/1000000,0)</f>
        <v>0</v>
      </c>
      <c r="AL3275" s="23">
        <f t="shared" si="2401"/>
        <v>0</v>
      </c>
      <c r="AM3275" s="23">
        <f t="shared" si="2402"/>
        <v>0</v>
      </c>
      <c r="AN3275" s="16">
        <f t="shared" si="2392"/>
        <v>0</v>
      </c>
      <c r="AO3275" s="23">
        <f t="shared" si="2393"/>
        <v>0</v>
      </c>
      <c r="AP3275" s="22">
        <f t="shared" si="2394"/>
        <v>0</v>
      </c>
      <c r="AQ3275" s="30">
        <f t="shared" ref="AQ3275:AQ3338" si="2424">(AQ3274+IF($B3275="B",AN3275*(5%+95%*Percent_Dollars))+IFERROR(IF($B3275="A",AN3271*95%*Percent_Elsies),0)+IF($B3275="B",D3275)+AP3275+IF($B3275="B",(Percent_Rent_In_Elsies*2.49%*H3274/12)*MM_Top,0)-IF($B3275="C",F3274*MM_Bottom*K3275*65%)) + IF($B3275="A",Q3274*(MM_Top - MM_Bottom)) - IF($B3275="A",Q3274)</f>
        <v>25154705551.386719</v>
      </c>
      <c r="AR3275" s="28">
        <f t="shared" ref="AR3275:AR3338" si="2425">(AR3274+IF($B3275="B",((Percent_Rent_In_Elsies)*2.49%*H3274/12)*MM_Top,0)-IF($B3275="D",N3275*MM_Bottom*K3275)-IF($B3275="C",F3274*MM_Bottom*K3275*65%)) + IF($B3275="A",Q3274*(MM_Top - MM_Bottom))</f>
        <v>12388364435.425894</v>
      </c>
      <c r="AS3275" s="25">
        <f t="shared" ref="AS3275:AS3338" si="2426">AS3274+G3275+D3275</f>
        <v>200337590.02425668</v>
      </c>
      <c r="AT3275" s="32">
        <f t="shared" ref="AT3275:AT3338" si="2427">IF($B3275="E",W3274*7%/Percent_Elsies,0)</f>
        <v>16186.315964442374</v>
      </c>
      <c r="AU3275" s="23">
        <f t="shared" ref="AU3275:AU3338" si="2428">IF($B3275="E",W3274*7%/Percent_Elsies,0)</f>
        <v>16186.315964442374</v>
      </c>
      <c r="AV3275" s="22">
        <f t="shared" ref="AV3275:AV3338" si="2429">AV3274+IF($B3275="E",T3274*30%/Percent_Dollars)</f>
        <v>3669527590.651401</v>
      </c>
      <c r="AW3275" s="31">
        <f t="shared" si="2395"/>
        <v>16721604706.284626</v>
      </c>
    </row>
    <row r="3276" spans="1:53" x14ac:dyDescent="0.25">
      <c r="A3276">
        <f t="shared" si="2403"/>
        <v>893</v>
      </c>
      <c r="B3276" t="s">
        <v>6</v>
      </c>
      <c r="C3276" s="27">
        <f t="shared" si="2407"/>
        <v>0</v>
      </c>
      <c r="D3276" s="27">
        <f t="shared" ref="D3276:D3339" si="2430">IF(AND($B3276="B",M3276&lt;0,AR3275&gt;0,E3275=FALSE),MIN(AR3275,Buy_On_Revalue*K3276*(J3275-J3274)),0)</f>
        <v>0</v>
      </c>
      <c r="E3276" s="27" t="b">
        <f t="shared" si="2406"/>
        <v>1</v>
      </c>
      <c r="F3276" s="29">
        <f t="shared" si="2408"/>
        <v>0</v>
      </c>
      <c r="G3276" s="27">
        <f t="shared" ref="G3276:G3339" si="2431">C3276</f>
        <v>0</v>
      </c>
      <c r="H3276" s="22">
        <f t="shared" si="2409"/>
        <v>35877846655.839279</v>
      </c>
      <c r="I3276" s="23">
        <f t="shared" si="2410"/>
        <v>132580106.5049091</v>
      </c>
      <c r="J3276" s="23">
        <f t="shared" si="2411"/>
        <v>1086</v>
      </c>
      <c r="K3276" s="19">
        <f t="shared" ref="K3276:K3339" si="2432">IF(J3276-J3275 &gt; 0,K3275*(1+0.005)^(J3276-J3275),K3275)</f>
        <v>225.0831931027827</v>
      </c>
      <c r="L3276" s="16">
        <f t="shared" si="2412"/>
        <v>247.47522656460256</v>
      </c>
      <c r="M3276" s="23">
        <f>M3275-IF($B3276="B",(Percent_Rent_In_Elsies*2.49%/12 * H3275)/K3275,0)+IF($B3276="D",N3276,0)+IF(B3276="D",AK3275)+IF(B3276="C",F3275*90%)-(Y3276-Y3275)-IF($B3276="A",Q3275/K3275) + IF($B3276="A",Q3275/K3275)</f>
        <v>-56545561.626013875</v>
      </c>
      <c r="N3276" s="23">
        <f t="shared" si="2413"/>
        <v>0</v>
      </c>
      <c r="O3276" s="22">
        <f t="shared" si="2414"/>
        <v>0</v>
      </c>
      <c r="P3276" s="22">
        <f t="shared" si="2398"/>
        <v>0</v>
      </c>
      <c r="Q3276" s="22">
        <f t="shared" si="2399"/>
        <v>0</v>
      </c>
      <c r="R3276" s="22">
        <f t="shared" si="2415"/>
        <v>437920775.35803807</v>
      </c>
      <c r="S3276" s="16">
        <f t="shared" si="2405"/>
        <v>0</v>
      </c>
      <c r="T3276" s="15">
        <f t="shared" si="2416"/>
        <v>0</v>
      </c>
      <c r="U3276" s="23">
        <f t="shared" ref="U3276:U3339" si="2433">U3275-IF($B3276="B",U3275/12)+IF($B3276="C",AO3275)+IF(B3276="C",F3275*10%)</f>
        <v>1945595.1789259734</v>
      </c>
      <c r="V3276" s="23">
        <f t="shared" ref="V3276:V3339" si="2434">IF($B3276="D", 0, V3275+IF($B3276="B",U3275/12,0))</f>
        <v>0</v>
      </c>
      <c r="W3276" s="23">
        <f t="shared" si="2400"/>
        <v>0</v>
      </c>
      <c r="X3276" s="23">
        <f t="shared" ref="X3276:X3339" si="2435">X3275+IFERROR(IF($B3276="A",Z3275,0),0)  + AT3275 + AU3275 - IF($B3276="A",Q3275/K3275)</f>
        <v>41882068.778027922</v>
      </c>
      <c r="Y3276" s="23">
        <f t="shared" si="2417"/>
        <v>13825559.361691331</v>
      </c>
      <c r="Z3276" s="3">
        <f t="shared" si="2418"/>
        <v>0</v>
      </c>
      <c r="AA3276" s="23">
        <f t="shared" si="2419"/>
        <v>68978614.581597209</v>
      </c>
      <c r="AB3276" s="26">
        <f t="shared" ref="AB3276:AB3339" si="2436">M3276+SUM(U3276:AA3276)+AO3276+AT3276+AU3276</f>
        <v>70086276.274228573</v>
      </c>
      <c r="AC3276" s="23">
        <f t="shared" ref="AC3276:AC3339" si="2437">AC3275+G3276+IF($B3276="C",F3275)</f>
        <v>74889487.274228647</v>
      </c>
      <c r="AD3276" s="23">
        <f t="shared" si="2396"/>
        <v>4803211</v>
      </c>
      <c r="AE3276" s="24">
        <f t="shared" si="2404"/>
        <v>70086276.274228647</v>
      </c>
      <c r="AF3276" s="3">
        <f t="shared" ref="AF3276:AF3339" si="2438">IF($B3276="C",MAX(AE3276-AA3276-Y3276-U3276-V3276-W3276-AO3276-AT3276-AU3276,0.0001),0)</f>
        <v>0</v>
      </c>
      <c r="AG3276" s="2">
        <f t="shared" si="2420"/>
        <v>0</v>
      </c>
      <c r="AH3276" s="2">
        <f t="shared" si="2421"/>
        <v>204.76389138129679</v>
      </c>
      <c r="AI3276" s="23">
        <f t="shared" si="2397"/>
        <v>11089947732.737185</v>
      </c>
      <c r="AJ3276" s="23">
        <f t="shared" si="2422"/>
        <v>6219.922423797766</v>
      </c>
      <c r="AK3276" s="23">
        <f t="shared" si="2423"/>
        <v>0</v>
      </c>
      <c r="AL3276" s="23">
        <f t="shared" si="2401"/>
        <v>0</v>
      </c>
      <c r="AM3276" s="23">
        <f t="shared" si="2402"/>
        <v>0</v>
      </c>
      <c r="AN3276" s="16">
        <f t="shared" ref="AN3276:AN3339" si="2439">IF($B3276="B",(G3270)/2,0)</f>
        <v>0</v>
      </c>
      <c r="AO3276" s="23">
        <f t="shared" ref="AO3276:AO3339" si="2440">IF($B3276="B",(Percent_Rent_In_Elsies*2.49%/12*H3275)/K3275,0)</f>
        <v>0</v>
      </c>
      <c r="AP3276" s="22">
        <f t="shared" ref="AP3276:AP3339" si="2441">IF($B3276="B",(1-Percent_Rent_In_Elsies)*2.49%*H3275/12,0)</f>
        <v>0</v>
      </c>
      <c r="AQ3276" s="30">
        <f t="shared" si="2424"/>
        <v>25154705551.386719</v>
      </c>
      <c r="AR3276" s="28">
        <f t="shared" si="2425"/>
        <v>12388364435.425894</v>
      </c>
      <c r="AS3276" s="25">
        <f t="shared" si="2426"/>
        <v>200337590.02425668</v>
      </c>
      <c r="AT3276" s="32">
        <f t="shared" si="2427"/>
        <v>0</v>
      </c>
      <c r="AU3276" s="23">
        <f t="shared" si="2428"/>
        <v>0</v>
      </c>
      <c r="AV3276" s="22">
        <f t="shared" si="2429"/>
        <v>3669527590.651401</v>
      </c>
      <c r="AW3276" s="31">
        <f t="shared" ref="AW3276:AW3339" si="2442">SUM(AR3276:AS3276)+AV3276 +SUM(O3276:T3276)+AP3276</f>
        <v>16696150391.459589</v>
      </c>
    </row>
    <row r="3277" spans="1:53" x14ac:dyDescent="0.25">
      <c r="A3277">
        <f t="shared" si="2403"/>
        <v>893</v>
      </c>
      <c r="B3277" t="s">
        <v>7</v>
      </c>
      <c r="C3277" s="27">
        <f t="shared" si="2407"/>
        <v>0</v>
      </c>
      <c r="D3277" s="27">
        <f t="shared" si="2430"/>
        <v>0</v>
      </c>
      <c r="E3277" s="27" t="b">
        <f t="shared" si="2406"/>
        <v>1</v>
      </c>
      <c r="F3277" s="29">
        <f t="shared" si="2408"/>
        <v>0</v>
      </c>
      <c r="G3277" s="27">
        <f t="shared" si="2431"/>
        <v>0</v>
      </c>
      <c r="H3277" s="22">
        <f t="shared" si="2409"/>
        <v>35877846655.839279</v>
      </c>
      <c r="I3277" s="23">
        <f t="shared" si="2410"/>
        <v>132580106.5049091</v>
      </c>
      <c r="J3277" s="23">
        <f t="shared" si="2411"/>
        <v>1086</v>
      </c>
      <c r="K3277" s="19">
        <f t="shared" si="2432"/>
        <v>225.0831931027827</v>
      </c>
      <c r="L3277" s="16">
        <f t="shared" si="2412"/>
        <v>247.47522656460254</v>
      </c>
      <c r="M3277" s="23">
        <f>M3276-IF($B3277="B",(Percent_Rent_In_Elsies*2.49%/12 * H3276)/K3276,0)+IF($B3277="D",N3277,0)+IF(B3277="D",AK3276)+IF(B3277="C",F3276*90%)-(Y3277-Y3276)-IF($B3277="A",Q3276/K3276) + IF($B3277="A",Q3276/K3276)</f>
        <v>-56710937.216222584</v>
      </c>
      <c r="N3277" s="23">
        <f t="shared" si="2413"/>
        <v>0</v>
      </c>
      <c r="O3277" s="22">
        <f t="shared" si="2414"/>
        <v>0</v>
      </c>
      <c r="P3277" s="22">
        <f t="shared" si="2398"/>
        <v>0</v>
      </c>
      <c r="Q3277" s="22">
        <f t="shared" si="2399"/>
        <v>0</v>
      </c>
      <c r="R3277" s="22">
        <f t="shared" si="2415"/>
        <v>401427377.41153491</v>
      </c>
      <c r="S3277" s="16">
        <f t="shared" si="2405"/>
        <v>36493397.94650317</v>
      </c>
      <c r="T3277" s="15">
        <f t="shared" si="2416"/>
        <v>0</v>
      </c>
      <c r="U3277" s="23">
        <f t="shared" si="2433"/>
        <v>1783462.2473488089</v>
      </c>
      <c r="V3277" s="23">
        <f t="shared" si="2434"/>
        <v>162132.93157716445</v>
      </c>
      <c r="W3277" s="23">
        <f t="shared" si="2400"/>
        <v>0</v>
      </c>
      <c r="X3277" s="23">
        <f t="shared" si="2435"/>
        <v>41882068.778027922</v>
      </c>
      <c r="Y3277" s="23">
        <f t="shared" si="2417"/>
        <v>13825559.361691331</v>
      </c>
      <c r="Z3277" s="3">
        <f t="shared" si="2418"/>
        <v>0</v>
      </c>
      <c r="AA3277" s="23">
        <f t="shared" si="2419"/>
        <v>68978614.581597209</v>
      </c>
      <c r="AB3277" s="26">
        <f t="shared" si="2436"/>
        <v>70086276.274228573</v>
      </c>
      <c r="AC3277" s="23">
        <f t="shared" si="2437"/>
        <v>74889487.274228647</v>
      </c>
      <c r="AD3277" s="23">
        <f t="shared" ref="AD3277:AD3340" si="2443">AD3276</f>
        <v>4803211</v>
      </c>
      <c r="AE3277" s="24">
        <f t="shared" si="2404"/>
        <v>70086276.274228647</v>
      </c>
      <c r="AF3277" s="3">
        <f t="shared" si="2438"/>
        <v>0</v>
      </c>
      <c r="AG3277" s="2">
        <f t="shared" si="2420"/>
        <v>0</v>
      </c>
      <c r="AH3277" s="2">
        <f t="shared" si="2421"/>
        <v>204.76389138129679</v>
      </c>
      <c r="AI3277" s="23">
        <f t="shared" ref="AI3277:AI3340" si="2444">AA3277/(AJ3277/1000000)</f>
        <v>11089947732.737185</v>
      </c>
      <c r="AJ3277" s="23">
        <f t="shared" si="2422"/>
        <v>6219.922423797766</v>
      </c>
      <c r="AK3277" s="23">
        <f t="shared" si="2423"/>
        <v>0</v>
      </c>
      <c r="AL3277" s="23">
        <f t="shared" si="2401"/>
        <v>9175909.8447418213</v>
      </c>
      <c r="AM3277" s="23">
        <f t="shared" si="2402"/>
        <v>8561017110.3084497</v>
      </c>
      <c r="AN3277" s="16">
        <f t="shared" si="2439"/>
        <v>0</v>
      </c>
      <c r="AO3277" s="23">
        <f t="shared" si="2440"/>
        <v>165375.59020870787</v>
      </c>
      <c r="AP3277" s="22">
        <f t="shared" si="2441"/>
        <v>37223265.90543326</v>
      </c>
      <c r="AQ3277" s="30">
        <f t="shared" si="2424"/>
        <v>25228835685.437389</v>
      </c>
      <c r="AR3277" s="28">
        <f t="shared" si="2425"/>
        <v>12425271303.571131</v>
      </c>
      <c r="AS3277" s="25">
        <f t="shared" si="2426"/>
        <v>200337590.02425668</v>
      </c>
      <c r="AT3277" s="32">
        <f t="shared" si="2427"/>
        <v>0</v>
      </c>
      <c r="AU3277" s="23">
        <f t="shared" si="2428"/>
        <v>0</v>
      </c>
      <c r="AV3277" s="22">
        <f t="shared" si="2429"/>
        <v>3669527590.651401</v>
      </c>
      <c r="AW3277" s="31">
        <f t="shared" si="2442"/>
        <v>16770280525.51026</v>
      </c>
    </row>
    <row r="3278" spans="1:53" x14ac:dyDescent="0.25">
      <c r="A3278">
        <f t="shared" si="2403"/>
        <v>893</v>
      </c>
      <c r="B3278" t="s">
        <v>8</v>
      </c>
      <c r="C3278" s="27">
        <f t="shared" si="2407"/>
        <v>0</v>
      </c>
      <c r="D3278" s="27">
        <f t="shared" si="2430"/>
        <v>0</v>
      </c>
      <c r="E3278" s="27" t="b">
        <f t="shared" si="2406"/>
        <v>1</v>
      </c>
      <c r="F3278" s="29">
        <f t="shared" si="2408"/>
        <v>0</v>
      </c>
      <c r="G3278" s="27">
        <f t="shared" si="2431"/>
        <v>0</v>
      </c>
      <c r="H3278" s="22">
        <f t="shared" si="2409"/>
        <v>35877846655.839279</v>
      </c>
      <c r="I3278" s="23">
        <f t="shared" si="2410"/>
        <v>132580106.5049091</v>
      </c>
      <c r="J3278" s="23">
        <f t="shared" si="2411"/>
        <v>1086</v>
      </c>
      <c r="K3278" s="19">
        <f t="shared" si="2432"/>
        <v>225.0831931027827</v>
      </c>
      <c r="L3278" s="16">
        <f t="shared" si="2412"/>
        <v>247.47522656460254</v>
      </c>
      <c r="M3278" s="23">
        <f>M3277-IF($B3278="B",(Percent_Rent_In_Elsies*2.49%/12 * H3277)/K3277,0)+IF($B3278="D",N3278,0)+IF(B3278="D",AK3277)+IF(B3278="C",F3277*90%)-(Y3278-Y3277)-IF($B3278="A",Q3277/K3277) + IF($B3278="A",Q3277/K3277)</f>
        <v>-56710937.216222584</v>
      </c>
      <c r="N3278" s="23">
        <f t="shared" si="2413"/>
        <v>0</v>
      </c>
      <c r="O3278" s="22">
        <f t="shared" si="2414"/>
        <v>0</v>
      </c>
      <c r="P3278" s="22">
        <f t="shared" si="2398"/>
        <v>0</v>
      </c>
      <c r="Q3278" s="22">
        <f t="shared" si="2399"/>
        <v>0</v>
      </c>
      <c r="R3278" s="22">
        <f t="shared" si="2415"/>
        <v>438650643.31696814</v>
      </c>
      <c r="S3278" s="16">
        <f t="shared" si="2405"/>
        <v>36493397.94650317</v>
      </c>
      <c r="T3278" s="15">
        <f t="shared" si="2416"/>
        <v>0</v>
      </c>
      <c r="U3278" s="23">
        <f t="shared" si="2433"/>
        <v>1948837.8375575168</v>
      </c>
      <c r="V3278" s="23">
        <f t="shared" si="2434"/>
        <v>162132.93157716445</v>
      </c>
      <c r="W3278" s="23">
        <f t="shared" si="2400"/>
        <v>0</v>
      </c>
      <c r="X3278" s="23">
        <f t="shared" si="2435"/>
        <v>41882068.778027922</v>
      </c>
      <c r="Y3278" s="23">
        <f t="shared" si="2417"/>
        <v>13825559.361691331</v>
      </c>
      <c r="Z3278" s="3">
        <f t="shared" si="2418"/>
        <v>0</v>
      </c>
      <c r="AA3278" s="23">
        <f t="shared" si="2419"/>
        <v>68978614.581597209</v>
      </c>
      <c r="AB3278" s="26">
        <f t="shared" si="2436"/>
        <v>70086276.274228558</v>
      </c>
      <c r="AC3278" s="23">
        <f t="shared" si="2437"/>
        <v>74889487.274228647</v>
      </c>
      <c r="AD3278" s="23">
        <f t="shared" si="2443"/>
        <v>4803211</v>
      </c>
      <c r="AE3278" s="24">
        <f t="shared" si="2404"/>
        <v>70086276.274228647</v>
      </c>
      <c r="AF3278" s="3">
        <f t="shared" si="2438"/>
        <v>1E-4</v>
      </c>
      <c r="AG3278" s="2">
        <f t="shared" si="2420"/>
        <v>0</v>
      </c>
      <c r="AH3278" s="2">
        <f t="shared" si="2421"/>
        <v>204.76389138129679</v>
      </c>
      <c r="AI3278" s="23">
        <f t="shared" si="2444"/>
        <v>11089947732.737185</v>
      </c>
      <c r="AJ3278" s="23">
        <f t="shared" si="2422"/>
        <v>6219.922423797766</v>
      </c>
      <c r="AK3278" s="23">
        <f t="shared" si="2423"/>
        <v>64359.23259023713</v>
      </c>
      <c r="AL3278" s="23">
        <f t="shared" si="2401"/>
        <v>0</v>
      </c>
      <c r="AM3278" s="23">
        <f t="shared" si="2402"/>
        <v>0</v>
      </c>
      <c r="AN3278" s="16">
        <f t="shared" si="2439"/>
        <v>0</v>
      </c>
      <c r="AO3278" s="23">
        <f t="shared" si="2440"/>
        <v>0</v>
      </c>
      <c r="AP3278" s="22">
        <f t="shared" si="2441"/>
        <v>0</v>
      </c>
      <c r="AQ3278" s="30">
        <f t="shared" si="2424"/>
        <v>25228835685.437389</v>
      </c>
      <c r="AR3278" s="28">
        <f t="shared" si="2425"/>
        <v>12425271303.571131</v>
      </c>
      <c r="AS3278" s="25">
        <f t="shared" si="2426"/>
        <v>200337590.02425668</v>
      </c>
      <c r="AT3278" s="32">
        <f t="shared" si="2427"/>
        <v>0</v>
      </c>
      <c r="AU3278" s="23">
        <f t="shared" si="2428"/>
        <v>0</v>
      </c>
      <c r="AV3278" s="22">
        <f t="shared" si="2429"/>
        <v>3669527590.651401</v>
      </c>
      <c r="AW3278" s="31">
        <f t="shared" si="2442"/>
        <v>16770280525.51026</v>
      </c>
    </row>
    <row r="3279" spans="1:53" x14ac:dyDescent="0.25">
      <c r="A3279" s="21">
        <f t="shared" si="2403"/>
        <v>893</v>
      </c>
      <c r="B3279" s="21" t="s">
        <v>9</v>
      </c>
      <c r="C3279" s="27">
        <f t="shared" si="2407"/>
        <v>0</v>
      </c>
      <c r="D3279" s="27">
        <f t="shared" si="2430"/>
        <v>0</v>
      </c>
      <c r="E3279" s="27" t="b">
        <f t="shared" si="2406"/>
        <v>1</v>
      </c>
      <c r="F3279" s="29">
        <f t="shared" si="2408"/>
        <v>0</v>
      </c>
      <c r="G3279" s="27">
        <f t="shared" si="2431"/>
        <v>0</v>
      </c>
      <c r="H3279" s="22">
        <f t="shared" si="2409"/>
        <v>35877846655.839279</v>
      </c>
      <c r="I3279" s="23">
        <f t="shared" si="2410"/>
        <v>132580106.5049091</v>
      </c>
      <c r="J3279" s="23">
        <f t="shared" si="2411"/>
        <v>1086</v>
      </c>
      <c r="K3279" s="19">
        <f t="shared" si="2432"/>
        <v>225.0831931027827</v>
      </c>
      <c r="L3279" s="16">
        <f t="shared" si="2412"/>
        <v>247.47522656460254</v>
      </c>
      <c r="M3279" s="23">
        <f>M3278-IF($B3279="B",(Percent_Rent_In_Elsies*2.49%/12 * H3278)/K3278,0)+IF($B3279="D",N3279,0)+IF(B3279="D",AK3278)+IF(B3279="C",F3278*90%)-(Y3279-Y3278)-IF($B3279="A",Q3278/K3278) + IF($B3279="A",Q3278/K3278)</f>
        <v>-56646577.983632348</v>
      </c>
      <c r="N3279" s="23">
        <f t="shared" si="2413"/>
        <v>0</v>
      </c>
      <c r="O3279" s="22">
        <f t="shared" si="2414"/>
        <v>25496738.683079071</v>
      </c>
      <c r="P3279" s="22">
        <f t="shared" ref="P3279:P3342" si="2445">IF(AG3279 &gt; Retail_Freeze_Above, O3278,0)</f>
        <v>0</v>
      </c>
      <c r="Q3279" s="22">
        <f t="shared" ref="Q3279:Q3342" si="2446">IF(AG3279&lt;=Retail_Freeze_Above,O3278,0)</f>
        <v>0</v>
      </c>
      <c r="R3279" s="22">
        <f t="shared" si="2415"/>
        <v>438650643.31696814</v>
      </c>
      <c r="S3279" s="16">
        <f t="shared" si="2405"/>
        <v>0</v>
      </c>
      <c r="T3279" s="15">
        <f t="shared" si="2416"/>
        <v>10996659.263424098</v>
      </c>
      <c r="U3279" s="23">
        <f t="shared" si="2433"/>
        <v>1948837.8375575168</v>
      </c>
      <c r="V3279" s="23">
        <f t="shared" si="2434"/>
        <v>0</v>
      </c>
      <c r="W3279" s="23">
        <f t="shared" ref="W3279:W3342" si="2447">IF($B3279="E",0,W3278+IF(B3279="D",V3278,0)+IF($B3279="A",G3279))-IF($B3279="D",N3279)+IF($B3279="A",Q3278/K3278)</f>
        <v>162132.93157716445</v>
      </c>
      <c r="X3279" s="23">
        <f t="shared" si="2435"/>
        <v>41882068.778027922</v>
      </c>
      <c r="Y3279" s="23">
        <f t="shared" si="2417"/>
        <v>13825559.361691331</v>
      </c>
      <c r="Z3279" s="3">
        <f t="shared" si="2418"/>
        <v>0</v>
      </c>
      <c r="AA3279" s="23">
        <f t="shared" si="2419"/>
        <v>68914255.349006966</v>
      </c>
      <c r="AB3279" s="26">
        <f t="shared" si="2436"/>
        <v>70086276.274228543</v>
      </c>
      <c r="AC3279" s="23">
        <f t="shared" si="2437"/>
        <v>74889487.274228647</v>
      </c>
      <c r="AD3279" s="23">
        <f t="shared" si="2443"/>
        <v>4803211</v>
      </c>
      <c r="AE3279" s="24">
        <f t="shared" si="2404"/>
        <v>70086276.274228647</v>
      </c>
      <c r="AF3279" s="3">
        <f t="shared" si="2438"/>
        <v>0</v>
      </c>
      <c r="AG3279" s="2">
        <f t="shared" si="2420"/>
        <v>0</v>
      </c>
      <c r="AH3279" s="2">
        <f t="shared" si="2421"/>
        <v>204.76389138129679</v>
      </c>
      <c r="AI3279" s="23">
        <f t="shared" si="2444"/>
        <v>11079600460.182144</v>
      </c>
      <c r="AJ3279" s="23">
        <f t="shared" si="2422"/>
        <v>6219.922423797766</v>
      </c>
      <c r="AK3279" s="23">
        <f t="shared" si="2423"/>
        <v>0</v>
      </c>
      <c r="AL3279" s="23">
        <f t="shared" si="2401"/>
        <v>0</v>
      </c>
      <c r="AM3279" s="23">
        <f t="shared" si="2402"/>
        <v>0</v>
      </c>
      <c r="AN3279" s="16">
        <f t="shared" si="2439"/>
        <v>0</v>
      </c>
      <c r="AO3279" s="23">
        <f t="shared" si="2440"/>
        <v>0</v>
      </c>
      <c r="AP3279" s="22">
        <f t="shared" si="2441"/>
        <v>0</v>
      </c>
      <c r="AQ3279" s="30">
        <f t="shared" si="2424"/>
        <v>25228835685.437389</v>
      </c>
      <c r="AR3279" s="28">
        <f t="shared" si="2425"/>
        <v>12425271303.571131</v>
      </c>
      <c r="AS3279" s="25">
        <f t="shared" si="2426"/>
        <v>200337590.02425668</v>
      </c>
      <c r="AT3279" s="32">
        <f t="shared" si="2427"/>
        <v>0</v>
      </c>
      <c r="AU3279" s="23">
        <f t="shared" si="2428"/>
        <v>0</v>
      </c>
      <c r="AV3279" s="22">
        <f t="shared" si="2429"/>
        <v>3669527590.651401</v>
      </c>
      <c r="AW3279" s="31">
        <f t="shared" si="2442"/>
        <v>16770280525.51026</v>
      </c>
      <c r="AX3279" s="21"/>
      <c r="AY3279" s="21"/>
      <c r="AZ3279" s="21"/>
      <c r="BA3279" s="21"/>
    </row>
    <row r="3280" spans="1:53" x14ac:dyDescent="0.25">
      <c r="A3280" s="21">
        <f t="shared" si="2403"/>
        <v>893</v>
      </c>
      <c r="B3280" s="21" t="s">
        <v>28</v>
      </c>
      <c r="C3280" s="27">
        <f t="shared" si="2407"/>
        <v>0</v>
      </c>
      <c r="D3280" s="27">
        <f t="shared" si="2430"/>
        <v>0</v>
      </c>
      <c r="E3280" s="27" t="b">
        <f t="shared" si="2406"/>
        <v>1</v>
      </c>
      <c r="F3280" s="29">
        <f t="shared" si="2408"/>
        <v>0</v>
      </c>
      <c r="G3280" s="27">
        <f t="shared" si="2431"/>
        <v>0</v>
      </c>
      <c r="H3280" s="22">
        <f t="shared" si="2409"/>
        <v>35877846655.839279</v>
      </c>
      <c r="I3280" s="23">
        <f t="shared" si="2410"/>
        <v>132580106.5049091</v>
      </c>
      <c r="J3280" s="23">
        <f t="shared" si="2411"/>
        <v>1086</v>
      </c>
      <c r="K3280" s="19">
        <f t="shared" si="2432"/>
        <v>225.0831931027827</v>
      </c>
      <c r="L3280" s="16">
        <f t="shared" si="2412"/>
        <v>247.47522656460254</v>
      </c>
      <c r="M3280" s="23">
        <f>M3279-IF($B3280="B",(Percent_Rent_In_Elsies*2.49%/12 * H3279)/K3279,0)+IF($B3280="D",N3280,0)+IF(B3280="D",AK3279)+IF(B3280="C",F3279*90%)-(Y3280-Y3279)-IF($B3280="A",Q3279/K3279) + IF($B3280="A",Q3279/K3279)</f>
        <v>-56646577.983632348</v>
      </c>
      <c r="N3280" s="23">
        <f t="shared" si="2413"/>
        <v>0</v>
      </c>
      <c r="O3280" s="22">
        <f t="shared" si="2414"/>
        <v>0</v>
      </c>
      <c r="P3280" s="22">
        <f t="shared" si="2445"/>
        <v>25496738.683079071</v>
      </c>
      <c r="Q3280" s="22">
        <f t="shared" si="2446"/>
        <v>0</v>
      </c>
      <c r="R3280" s="22">
        <f t="shared" si="2415"/>
        <v>438650643.31696814</v>
      </c>
      <c r="S3280" s="16">
        <f t="shared" si="2405"/>
        <v>0</v>
      </c>
      <c r="T3280" s="15">
        <f t="shared" si="2416"/>
        <v>0</v>
      </c>
      <c r="U3280" s="23">
        <f t="shared" si="2433"/>
        <v>1948837.8375575168</v>
      </c>
      <c r="V3280" s="23">
        <f t="shared" si="2434"/>
        <v>0</v>
      </c>
      <c r="W3280" s="23">
        <f t="shared" si="2447"/>
        <v>0</v>
      </c>
      <c r="X3280" s="23">
        <f t="shared" si="2435"/>
        <v>41882068.778027922</v>
      </c>
      <c r="Y3280" s="23">
        <f t="shared" si="2417"/>
        <v>13825559.361691331</v>
      </c>
      <c r="Z3280" s="3">
        <f t="shared" si="2418"/>
        <v>8106.6465788582245</v>
      </c>
      <c r="AA3280" s="23">
        <f t="shared" si="2419"/>
        <v>69035855.04768984</v>
      </c>
      <c r="AB3280" s="26">
        <f t="shared" si="2436"/>
        <v>70086276.274228543</v>
      </c>
      <c r="AC3280" s="23">
        <f t="shared" si="2437"/>
        <v>74889487.274228647</v>
      </c>
      <c r="AD3280" s="23">
        <f t="shared" si="2443"/>
        <v>4803211</v>
      </c>
      <c r="AE3280" s="24">
        <f t="shared" si="2404"/>
        <v>70086276.274228647</v>
      </c>
      <c r="AF3280" s="3">
        <f t="shared" si="2438"/>
        <v>0</v>
      </c>
      <c r="AG3280" s="2">
        <f t="shared" si="2420"/>
        <v>972797589.46298683</v>
      </c>
      <c r="AH3280" s="2">
        <f t="shared" si="2421"/>
        <v>204.76389138129679</v>
      </c>
      <c r="AI3280" s="23">
        <f t="shared" si="2444"/>
        <v>11099150494.796343</v>
      </c>
      <c r="AJ3280" s="23">
        <f t="shared" si="2422"/>
        <v>6219.922423797766</v>
      </c>
      <c r="AK3280" s="23">
        <f t="shared" si="2423"/>
        <v>0</v>
      </c>
      <c r="AL3280" s="23">
        <f t="shared" ref="AL3280:AL3343" si="2448">IF($B3280="B",AI3280-AI3275,0)</f>
        <v>0</v>
      </c>
      <c r="AM3280" s="23">
        <f t="shared" si="2402"/>
        <v>0</v>
      </c>
      <c r="AN3280" s="16">
        <f t="shared" si="2439"/>
        <v>0</v>
      </c>
      <c r="AO3280" s="23">
        <f t="shared" si="2440"/>
        <v>0</v>
      </c>
      <c r="AP3280" s="22">
        <f t="shared" si="2441"/>
        <v>0</v>
      </c>
      <c r="AQ3280" s="30">
        <f t="shared" si="2424"/>
        <v>25228835685.437389</v>
      </c>
      <c r="AR3280" s="28">
        <f t="shared" si="2425"/>
        <v>12425271303.571131</v>
      </c>
      <c r="AS3280" s="25">
        <f t="shared" si="2426"/>
        <v>200337590.02425668</v>
      </c>
      <c r="AT3280" s="32">
        <f t="shared" si="2427"/>
        <v>16213.293157716449</v>
      </c>
      <c r="AU3280" s="23">
        <f t="shared" si="2428"/>
        <v>16213.293157716449</v>
      </c>
      <c r="AV3280" s="22">
        <f t="shared" si="2429"/>
        <v>3680524249.914825</v>
      </c>
      <c r="AW3280" s="31">
        <f t="shared" si="2442"/>
        <v>16770280525.51026</v>
      </c>
      <c r="AX3280" s="21"/>
      <c r="AY3280" s="21"/>
      <c r="AZ3280" s="21"/>
      <c r="BA3280" s="21"/>
    </row>
    <row r="3281" spans="1:53" x14ac:dyDescent="0.25">
      <c r="A3281">
        <f t="shared" si="2403"/>
        <v>894</v>
      </c>
      <c r="B3281" t="s">
        <v>6</v>
      </c>
      <c r="C3281" s="27">
        <f t="shared" si="2407"/>
        <v>0</v>
      </c>
      <c r="D3281" s="27">
        <f t="shared" si="2430"/>
        <v>0</v>
      </c>
      <c r="E3281" s="27" t="b">
        <f t="shared" si="2406"/>
        <v>1</v>
      </c>
      <c r="F3281" s="29">
        <f t="shared" si="2408"/>
        <v>0</v>
      </c>
      <c r="G3281" s="27">
        <f t="shared" si="2431"/>
        <v>0</v>
      </c>
      <c r="H3281" s="22">
        <f t="shared" si="2409"/>
        <v>35937643066.932343</v>
      </c>
      <c r="I3281" s="23">
        <f t="shared" si="2410"/>
        <v>132580106.5049091</v>
      </c>
      <c r="J3281" s="23">
        <f t="shared" si="2411"/>
        <v>1086</v>
      </c>
      <c r="K3281" s="19">
        <f t="shared" si="2432"/>
        <v>225.0831931027827</v>
      </c>
      <c r="L3281" s="16">
        <f t="shared" si="2412"/>
        <v>247.88768527554356</v>
      </c>
      <c r="M3281" s="23">
        <f>M3280-IF($B3281="B",(Percent_Rent_In_Elsies*2.49%/12 * H3280)/K3280,0)+IF($B3281="D",N3281,0)+IF(B3281="D",AK3280)+IF(B3281="C",F3280*90%)-(Y3281-Y3280)-IF($B3281="A",Q3280/K3280) + IF($B3281="A",Q3280/K3280)</f>
        <v>-56646577.983632348</v>
      </c>
      <c r="N3281" s="23">
        <f t="shared" si="2413"/>
        <v>0</v>
      </c>
      <c r="O3281" s="22">
        <f t="shared" si="2414"/>
        <v>0</v>
      </c>
      <c r="P3281" s="22">
        <f t="shared" si="2445"/>
        <v>0</v>
      </c>
      <c r="Q3281" s="22">
        <f t="shared" si="2446"/>
        <v>0</v>
      </c>
      <c r="R3281" s="22">
        <f t="shared" si="2415"/>
        <v>438650643.31696814</v>
      </c>
      <c r="S3281" s="16">
        <f t="shared" si="2405"/>
        <v>0</v>
      </c>
      <c r="T3281" s="15">
        <f t="shared" si="2416"/>
        <v>0</v>
      </c>
      <c r="U3281" s="23">
        <f t="shared" si="2433"/>
        <v>1948837.8375575168</v>
      </c>
      <c r="V3281" s="23">
        <f t="shared" si="2434"/>
        <v>0</v>
      </c>
      <c r="W3281" s="23">
        <f t="shared" si="2447"/>
        <v>0</v>
      </c>
      <c r="X3281" s="23">
        <f t="shared" si="2435"/>
        <v>41922602.010922216</v>
      </c>
      <c r="Y3281" s="23">
        <f t="shared" si="2417"/>
        <v>13825559.361691331</v>
      </c>
      <c r="Z3281" s="3">
        <f t="shared" si="2418"/>
        <v>0</v>
      </c>
      <c r="AA3281" s="23">
        <f t="shared" si="2419"/>
        <v>69035855.04768984</v>
      </c>
      <c r="AB3281" s="26">
        <f t="shared" si="2436"/>
        <v>70086276.274228543</v>
      </c>
      <c r="AC3281" s="23">
        <f t="shared" si="2437"/>
        <v>74889487.274228647</v>
      </c>
      <c r="AD3281" s="23">
        <f t="shared" si="2443"/>
        <v>4803211</v>
      </c>
      <c r="AE3281" s="24">
        <f t="shared" si="2404"/>
        <v>70086276.274228647</v>
      </c>
      <c r="AF3281" s="3">
        <f t="shared" si="2438"/>
        <v>0</v>
      </c>
      <c r="AG3281" s="2">
        <f t="shared" si="2420"/>
        <v>0</v>
      </c>
      <c r="AH3281" s="2">
        <f t="shared" si="2421"/>
        <v>205.10516453359892</v>
      </c>
      <c r="AI3281" s="23">
        <f t="shared" si="2444"/>
        <v>11099150494.796343</v>
      </c>
      <c r="AJ3281" s="23">
        <f t="shared" si="2422"/>
        <v>6219.922423797766</v>
      </c>
      <c r="AK3281" s="23">
        <f t="shared" si="2423"/>
        <v>0</v>
      </c>
      <c r="AL3281" s="23">
        <f t="shared" si="2448"/>
        <v>0</v>
      </c>
      <c r="AM3281" s="23">
        <f t="shared" ref="AM3281:AM3344" si="2449">IF($B3281="B",50%*AL3281*30%*AJ3281,0)</f>
        <v>0</v>
      </c>
      <c r="AN3281" s="16">
        <f t="shared" si="2439"/>
        <v>0</v>
      </c>
      <c r="AO3281" s="23">
        <f t="shared" si="2440"/>
        <v>0</v>
      </c>
      <c r="AP3281" s="22">
        <f t="shared" si="2441"/>
        <v>0</v>
      </c>
      <c r="AQ3281" s="30">
        <f t="shared" si="2424"/>
        <v>25228835685.437389</v>
      </c>
      <c r="AR3281" s="28">
        <f t="shared" si="2425"/>
        <v>12425271303.571131</v>
      </c>
      <c r="AS3281" s="25">
        <f t="shared" si="2426"/>
        <v>200337590.02425668</v>
      </c>
      <c r="AT3281" s="32">
        <f t="shared" si="2427"/>
        <v>0</v>
      </c>
      <c r="AU3281" s="23">
        <f t="shared" si="2428"/>
        <v>0</v>
      </c>
      <c r="AV3281" s="22">
        <f t="shared" si="2429"/>
        <v>3680524249.914825</v>
      </c>
      <c r="AW3281" s="31">
        <f t="shared" si="2442"/>
        <v>16744783786.827181</v>
      </c>
    </row>
    <row r="3282" spans="1:53" x14ac:dyDescent="0.25">
      <c r="A3282">
        <f t="shared" si="2403"/>
        <v>894</v>
      </c>
      <c r="B3282" t="s">
        <v>7</v>
      </c>
      <c r="C3282" s="27">
        <f t="shared" si="2407"/>
        <v>0</v>
      </c>
      <c r="D3282" s="27">
        <f t="shared" si="2430"/>
        <v>0</v>
      </c>
      <c r="E3282" s="27" t="b">
        <f t="shared" si="2406"/>
        <v>1</v>
      </c>
      <c r="F3282" s="29">
        <f t="shared" si="2408"/>
        <v>0</v>
      </c>
      <c r="G3282" s="27">
        <f t="shared" si="2431"/>
        <v>0</v>
      </c>
      <c r="H3282" s="22">
        <f t="shared" si="2409"/>
        <v>35937643066.932343</v>
      </c>
      <c r="I3282" s="23">
        <f t="shared" si="2410"/>
        <v>132580106.5049091</v>
      </c>
      <c r="J3282" s="23">
        <f t="shared" si="2411"/>
        <v>1086</v>
      </c>
      <c r="K3282" s="19">
        <f t="shared" si="2432"/>
        <v>225.0831931027827</v>
      </c>
      <c r="L3282" s="16">
        <f t="shared" si="2412"/>
        <v>247.88768527554359</v>
      </c>
      <c r="M3282" s="23">
        <f>M3281-IF($B3282="B",(Percent_Rent_In_Elsies*2.49%/12 * H3281)/K3281,0)+IF($B3282="D",N3282,0)+IF(B3282="D",AK3281)+IF(B3282="C",F3281*90%)-(Y3282-Y3281)-IF($B3282="A",Q3281/K3281) + IF($B3282="A",Q3281/K3281)</f>
        <v>-56812229.199824736</v>
      </c>
      <c r="N3282" s="23">
        <f t="shared" si="2413"/>
        <v>0</v>
      </c>
      <c r="O3282" s="22">
        <f t="shared" si="2414"/>
        <v>0</v>
      </c>
      <c r="P3282" s="22">
        <f t="shared" si="2445"/>
        <v>0</v>
      </c>
      <c r="Q3282" s="22">
        <f t="shared" si="2446"/>
        <v>0</v>
      </c>
      <c r="R3282" s="22">
        <f t="shared" si="2415"/>
        <v>402096423.04055411</v>
      </c>
      <c r="S3282" s="16">
        <f t="shared" si="2405"/>
        <v>36554220.276414014</v>
      </c>
      <c r="T3282" s="15">
        <f t="shared" si="2416"/>
        <v>0</v>
      </c>
      <c r="U3282" s="23">
        <f t="shared" si="2433"/>
        <v>1786434.6844277238</v>
      </c>
      <c r="V3282" s="23">
        <f t="shared" si="2434"/>
        <v>162403.15312979306</v>
      </c>
      <c r="W3282" s="23">
        <f t="shared" si="2447"/>
        <v>0</v>
      </c>
      <c r="X3282" s="23">
        <f t="shared" si="2435"/>
        <v>41922602.010922216</v>
      </c>
      <c r="Y3282" s="23">
        <f t="shared" si="2417"/>
        <v>13825559.361691331</v>
      </c>
      <c r="Z3282" s="3">
        <f t="shared" si="2418"/>
        <v>0</v>
      </c>
      <c r="AA3282" s="23">
        <f t="shared" si="2419"/>
        <v>69035855.04768984</v>
      </c>
      <c r="AB3282" s="26">
        <f t="shared" si="2436"/>
        <v>70086276.274228558</v>
      </c>
      <c r="AC3282" s="23">
        <f t="shared" si="2437"/>
        <v>74889487.274228647</v>
      </c>
      <c r="AD3282" s="23">
        <f t="shared" si="2443"/>
        <v>4803211</v>
      </c>
      <c r="AE3282" s="24">
        <f t="shared" si="2404"/>
        <v>70086276.274228647</v>
      </c>
      <c r="AF3282" s="3">
        <f t="shared" si="2438"/>
        <v>0</v>
      </c>
      <c r="AG3282" s="2">
        <f t="shared" si="2420"/>
        <v>0</v>
      </c>
      <c r="AH3282" s="2">
        <f t="shared" si="2421"/>
        <v>205.10516453359892</v>
      </c>
      <c r="AI3282" s="23">
        <f t="shared" si="2444"/>
        <v>11099150494.796343</v>
      </c>
      <c r="AJ3282" s="23">
        <f t="shared" si="2422"/>
        <v>6219.922423797766</v>
      </c>
      <c r="AK3282" s="23">
        <f t="shared" si="2423"/>
        <v>0</v>
      </c>
      <c r="AL3282" s="23">
        <f t="shared" si="2448"/>
        <v>9202762.0591583252</v>
      </c>
      <c r="AM3282" s="23">
        <f t="shared" si="2449"/>
        <v>8586069913.8951244</v>
      </c>
      <c r="AN3282" s="16">
        <f t="shared" si="2439"/>
        <v>0</v>
      </c>
      <c r="AO3282" s="23">
        <f t="shared" si="2440"/>
        <v>165651.21619238905</v>
      </c>
      <c r="AP3282" s="22">
        <f t="shared" si="2441"/>
        <v>37285304.681942306</v>
      </c>
      <c r="AQ3282" s="30">
        <f t="shared" si="2424"/>
        <v>25303089369.711475</v>
      </c>
      <c r="AR3282" s="28">
        <f t="shared" si="2425"/>
        <v>12462239683.163277</v>
      </c>
      <c r="AS3282" s="25">
        <f t="shared" si="2426"/>
        <v>200337590.02425668</v>
      </c>
      <c r="AT3282" s="32">
        <f t="shared" si="2427"/>
        <v>0</v>
      </c>
      <c r="AU3282" s="23">
        <f t="shared" si="2428"/>
        <v>0</v>
      </c>
      <c r="AV3282" s="22">
        <f t="shared" si="2429"/>
        <v>3680524249.914825</v>
      </c>
      <c r="AW3282" s="31">
        <f t="shared" si="2442"/>
        <v>16819037471.101269</v>
      </c>
    </row>
    <row r="3283" spans="1:53" s="21" customFormat="1" x14ac:dyDescent="0.25">
      <c r="A3283">
        <f t="shared" si="2403"/>
        <v>894</v>
      </c>
      <c r="B3283" t="s">
        <v>8</v>
      </c>
      <c r="C3283" s="27">
        <f t="shared" si="2407"/>
        <v>0</v>
      </c>
      <c r="D3283" s="27">
        <f t="shared" si="2430"/>
        <v>0</v>
      </c>
      <c r="E3283" s="27" t="b">
        <f t="shared" si="2406"/>
        <v>1</v>
      </c>
      <c r="F3283" s="29">
        <f t="shared" si="2408"/>
        <v>0</v>
      </c>
      <c r="G3283" s="27">
        <f t="shared" si="2431"/>
        <v>0</v>
      </c>
      <c r="H3283" s="22">
        <f t="shared" si="2409"/>
        <v>35937643066.932343</v>
      </c>
      <c r="I3283" s="23">
        <f t="shared" si="2410"/>
        <v>132580106.5049091</v>
      </c>
      <c r="J3283" s="23">
        <f t="shared" si="2411"/>
        <v>1086</v>
      </c>
      <c r="K3283" s="19">
        <f t="shared" si="2432"/>
        <v>225.0831931027827</v>
      </c>
      <c r="L3283" s="16">
        <f t="shared" si="2412"/>
        <v>247.88768527554359</v>
      </c>
      <c r="M3283" s="23">
        <f>M3282-IF($B3283="B",(Percent_Rent_In_Elsies*2.49%/12 * H3282)/K3282,0)+IF($B3283="D",N3283,0)+IF(B3283="D",AK3282)+IF(B3283="C",F3282*90%)-(Y3283-Y3282)-IF($B3283="A",Q3282/K3282) + IF($B3283="A",Q3282/K3282)</f>
        <v>-56812229.199824736</v>
      </c>
      <c r="N3283" s="23">
        <f t="shared" si="2413"/>
        <v>0</v>
      </c>
      <c r="O3283" s="22">
        <f t="shared" si="2414"/>
        <v>0</v>
      </c>
      <c r="P3283" s="22">
        <f t="shared" si="2445"/>
        <v>0</v>
      </c>
      <c r="Q3283" s="22">
        <f t="shared" si="2446"/>
        <v>0</v>
      </c>
      <c r="R3283" s="22">
        <f t="shared" si="2415"/>
        <v>439381727.72249639</v>
      </c>
      <c r="S3283" s="16">
        <f t="shared" si="2405"/>
        <v>36554220.276414014</v>
      </c>
      <c r="T3283" s="15">
        <f t="shared" si="2416"/>
        <v>0</v>
      </c>
      <c r="U3283" s="23">
        <f t="shared" si="2433"/>
        <v>1952085.9006201129</v>
      </c>
      <c r="V3283" s="23">
        <f t="shared" si="2434"/>
        <v>162403.15312979306</v>
      </c>
      <c r="W3283" s="23">
        <f t="shared" si="2447"/>
        <v>0</v>
      </c>
      <c r="X3283" s="23">
        <f t="shared" si="2435"/>
        <v>41922602.010922216</v>
      </c>
      <c r="Y3283" s="23">
        <f t="shared" si="2417"/>
        <v>13825559.361691331</v>
      </c>
      <c r="Z3283" s="3">
        <f t="shared" si="2418"/>
        <v>0</v>
      </c>
      <c r="AA3283" s="23">
        <f t="shared" si="2419"/>
        <v>69035855.04768984</v>
      </c>
      <c r="AB3283" s="26">
        <f t="shared" si="2436"/>
        <v>70086276.274228558</v>
      </c>
      <c r="AC3283" s="23">
        <f t="shared" si="2437"/>
        <v>74889487.274228647</v>
      </c>
      <c r="AD3283" s="23">
        <f t="shared" si="2443"/>
        <v>4803211</v>
      </c>
      <c r="AE3283" s="24">
        <f t="shared" si="2404"/>
        <v>70086276.274228647</v>
      </c>
      <c r="AF3283" s="3">
        <f t="shared" si="2438"/>
        <v>1E-4</v>
      </c>
      <c r="AG3283" s="2">
        <f t="shared" si="2420"/>
        <v>0</v>
      </c>
      <c r="AH3283" s="2">
        <f t="shared" si="2421"/>
        <v>205.10516453359892</v>
      </c>
      <c r="AI3283" s="23">
        <f t="shared" si="2444"/>
        <v>11099150494.796343</v>
      </c>
      <c r="AJ3283" s="23">
        <f t="shared" si="2422"/>
        <v>6219.922423797766</v>
      </c>
      <c r="AK3283" s="23">
        <f t="shared" si="2423"/>
        <v>64394.69113651981</v>
      </c>
      <c r="AL3283" s="23">
        <f t="shared" si="2448"/>
        <v>0</v>
      </c>
      <c r="AM3283" s="23">
        <f t="shared" si="2449"/>
        <v>0</v>
      </c>
      <c r="AN3283" s="16">
        <f t="shared" si="2439"/>
        <v>0</v>
      </c>
      <c r="AO3283" s="23">
        <f t="shared" si="2440"/>
        <v>0</v>
      </c>
      <c r="AP3283" s="22">
        <f t="shared" si="2441"/>
        <v>0</v>
      </c>
      <c r="AQ3283" s="30">
        <f t="shared" si="2424"/>
        <v>25303089369.711475</v>
      </c>
      <c r="AR3283" s="28">
        <f t="shared" si="2425"/>
        <v>12462239683.163277</v>
      </c>
      <c r="AS3283" s="25">
        <f t="shared" si="2426"/>
        <v>200337590.02425668</v>
      </c>
      <c r="AT3283" s="32">
        <f t="shared" si="2427"/>
        <v>0</v>
      </c>
      <c r="AU3283" s="23">
        <f t="shared" si="2428"/>
        <v>0</v>
      </c>
      <c r="AV3283" s="22">
        <f t="shared" si="2429"/>
        <v>3680524249.914825</v>
      </c>
      <c r="AW3283" s="31">
        <f t="shared" si="2442"/>
        <v>16819037471.101269</v>
      </c>
      <c r="AX3283"/>
      <c r="AY3283"/>
      <c r="AZ3283"/>
      <c r="BA3283"/>
    </row>
    <row r="3284" spans="1:53" s="21" customFormat="1" x14ac:dyDescent="0.25">
      <c r="A3284">
        <f t="shared" si="2403"/>
        <v>894</v>
      </c>
      <c r="B3284" t="s">
        <v>9</v>
      </c>
      <c r="C3284" s="27">
        <f t="shared" si="2407"/>
        <v>0</v>
      </c>
      <c r="D3284" s="27">
        <f t="shared" si="2430"/>
        <v>0</v>
      </c>
      <c r="E3284" s="27" t="b">
        <f t="shared" si="2406"/>
        <v>1</v>
      </c>
      <c r="F3284" s="29">
        <f t="shared" si="2408"/>
        <v>0</v>
      </c>
      <c r="G3284" s="27">
        <f t="shared" si="2431"/>
        <v>0</v>
      </c>
      <c r="H3284" s="22">
        <f t="shared" si="2409"/>
        <v>35937643066.932343</v>
      </c>
      <c r="I3284" s="23">
        <f t="shared" si="2410"/>
        <v>132580106.5049091</v>
      </c>
      <c r="J3284" s="23">
        <f t="shared" si="2411"/>
        <v>1086</v>
      </c>
      <c r="K3284" s="19">
        <f t="shared" si="2432"/>
        <v>225.0831931027827</v>
      </c>
      <c r="L3284" s="16">
        <f t="shared" si="2412"/>
        <v>247.88768527554359</v>
      </c>
      <c r="M3284" s="23">
        <f>M3283-IF($B3284="B",(Percent_Rent_In_Elsies*2.49%/12 * H3283)/K3283,0)+IF($B3284="D",N3284,0)+IF(B3284="D",AK3283)+IF(B3284="C",F3283*90%)-(Y3284-Y3283)-IF($B3284="A",Q3283/K3283) + IF($B3284="A",Q3283/K3283)</f>
        <v>-56747834.508688219</v>
      </c>
      <c r="N3284" s="23">
        <f t="shared" si="2413"/>
        <v>0</v>
      </c>
      <c r="O3284" s="22">
        <f t="shared" si="2414"/>
        <v>25539233.247550875</v>
      </c>
      <c r="P3284" s="22">
        <f t="shared" si="2445"/>
        <v>0</v>
      </c>
      <c r="Q3284" s="22">
        <f t="shared" si="2446"/>
        <v>0</v>
      </c>
      <c r="R3284" s="22">
        <f t="shared" si="2415"/>
        <v>439381727.72249639</v>
      </c>
      <c r="S3284" s="16">
        <f t="shared" si="2405"/>
        <v>0</v>
      </c>
      <c r="T3284" s="15">
        <f t="shared" si="2416"/>
        <v>11014987.028863139</v>
      </c>
      <c r="U3284" s="23">
        <f t="shared" si="2433"/>
        <v>1952085.9006201129</v>
      </c>
      <c r="V3284" s="23">
        <f t="shared" si="2434"/>
        <v>0</v>
      </c>
      <c r="W3284" s="23">
        <f t="shared" si="2447"/>
        <v>162403.15312979306</v>
      </c>
      <c r="X3284" s="23">
        <f t="shared" si="2435"/>
        <v>41922602.010922216</v>
      </c>
      <c r="Y3284" s="23">
        <f t="shared" si="2417"/>
        <v>13825559.361691331</v>
      </c>
      <c r="Z3284" s="3">
        <f t="shared" si="2418"/>
        <v>0</v>
      </c>
      <c r="AA3284" s="23">
        <f t="shared" si="2419"/>
        <v>68971460.356553316</v>
      </c>
      <c r="AB3284" s="26">
        <f t="shared" si="2436"/>
        <v>70086276.274228543</v>
      </c>
      <c r="AC3284" s="23">
        <f t="shared" si="2437"/>
        <v>74889487.274228647</v>
      </c>
      <c r="AD3284" s="23">
        <f t="shared" si="2443"/>
        <v>4803211</v>
      </c>
      <c r="AE3284" s="24">
        <f t="shared" si="2404"/>
        <v>70086276.274228647</v>
      </c>
      <c r="AF3284" s="3">
        <f t="shared" si="2438"/>
        <v>0</v>
      </c>
      <c r="AG3284" s="2">
        <f t="shared" si="2420"/>
        <v>0</v>
      </c>
      <c r="AH3284" s="2">
        <f t="shared" si="2421"/>
        <v>205.10516453359892</v>
      </c>
      <c r="AI3284" s="23">
        <f t="shared" si="2444"/>
        <v>11088797521.439287</v>
      </c>
      <c r="AJ3284" s="23">
        <f t="shared" si="2422"/>
        <v>6219.922423797766</v>
      </c>
      <c r="AK3284" s="23">
        <f t="shared" si="2423"/>
        <v>0</v>
      </c>
      <c r="AL3284" s="23">
        <f t="shared" si="2448"/>
        <v>0</v>
      </c>
      <c r="AM3284" s="23">
        <f t="shared" si="2449"/>
        <v>0</v>
      </c>
      <c r="AN3284" s="16">
        <f t="shared" si="2439"/>
        <v>0</v>
      </c>
      <c r="AO3284" s="23">
        <f t="shared" si="2440"/>
        <v>0</v>
      </c>
      <c r="AP3284" s="22">
        <f t="shared" si="2441"/>
        <v>0</v>
      </c>
      <c r="AQ3284" s="30">
        <f t="shared" si="2424"/>
        <v>25303089369.711475</v>
      </c>
      <c r="AR3284" s="28">
        <f t="shared" si="2425"/>
        <v>12462239683.163277</v>
      </c>
      <c r="AS3284" s="25">
        <f t="shared" si="2426"/>
        <v>200337590.02425668</v>
      </c>
      <c r="AT3284" s="32">
        <f t="shared" si="2427"/>
        <v>0</v>
      </c>
      <c r="AU3284" s="23">
        <f t="shared" si="2428"/>
        <v>0</v>
      </c>
      <c r="AV3284" s="22">
        <f t="shared" si="2429"/>
        <v>3680524249.914825</v>
      </c>
      <c r="AW3284" s="31">
        <f t="shared" si="2442"/>
        <v>16819037471.101269</v>
      </c>
      <c r="AX3284"/>
      <c r="AY3284"/>
      <c r="AZ3284"/>
      <c r="BA3284"/>
    </row>
    <row r="3285" spans="1:53" x14ac:dyDescent="0.25">
      <c r="A3285" s="21">
        <f t="shared" si="2403"/>
        <v>894</v>
      </c>
      <c r="B3285" s="21" t="s">
        <v>28</v>
      </c>
      <c r="C3285" s="27">
        <f t="shared" si="2407"/>
        <v>0</v>
      </c>
      <c r="D3285" s="27">
        <f t="shared" si="2430"/>
        <v>0</v>
      </c>
      <c r="E3285" s="27" t="b">
        <f t="shared" si="2406"/>
        <v>1</v>
      </c>
      <c r="F3285" s="29">
        <f t="shared" si="2408"/>
        <v>0</v>
      </c>
      <c r="G3285" s="27">
        <f t="shared" si="2431"/>
        <v>0</v>
      </c>
      <c r="H3285" s="22">
        <f t="shared" si="2409"/>
        <v>35937643066.932343</v>
      </c>
      <c r="I3285" s="23">
        <f t="shared" si="2410"/>
        <v>132580106.5049091</v>
      </c>
      <c r="J3285" s="23">
        <f t="shared" si="2411"/>
        <v>1086</v>
      </c>
      <c r="K3285" s="19">
        <f t="shared" si="2432"/>
        <v>225.0831931027827</v>
      </c>
      <c r="L3285" s="16">
        <f t="shared" si="2412"/>
        <v>247.88768527554359</v>
      </c>
      <c r="M3285" s="23">
        <f>M3284-IF($B3285="B",(Percent_Rent_In_Elsies*2.49%/12 * H3284)/K3284,0)+IF($B3285="D",N3285,0)+IF(B3285="D",AK3284)+IF(B3285="C",F3284*90%)-(Y3285-Y3284)-IF($B3285="A",Q3284/K3284) + IF($B3285="A",Q3284/K3284)</f>
        <v>-56747834.508688219</v>
      </c>
      <c r="N3285" s="23">
        <f t="shared" si="2413"/>
        <v>0</v>
      </c>
      <c r="O3285" s="22">
        <f t="shared" si="2414"/>
        <v>0</v>
      </c>
      <c r="P3285" s="22">
        <f t="shared" si="2445"/>
        <v>25539233.247550875</v>
      </c>
      <c r="Q3285" s="22">
        <f t="shared" si="2446"/>
        <v>0</v>
      </c>
      <c r="R3285" s="22">
        <f t="shared" si="2415"/>
        <v>439381727.72249639</v>
      </c>
      <c r="S3285" s="16">
        <f t="shared" si="2405"/>
        <v>0</v>
      </c>
      <c r="T3285" s="15">
        <f t="shared" si="2416"/>
        <v>0</v>
      </c>
      <c r="U3285" s="23">
        <f t="shared" si="2433"/>
        <v>1952085.9006201129</v>
      </c>
      <c r="V3285" s="23">
        <f t="shared" si="2434"/>
        <v>0</v>
      </c>
      <c r="W3285" s="23">
        <f t="shared" si="2447"/>
        <v>0</v>
      </c>
      <c r="X3285" s="23">
        <f t="shared" si="2435"/>
        <v>41922602.010922216</v>
      </c>
      <c r="Y3285" s="23">
        <f t="shared" si="2417"/>
        <v>13825559.361691331</v>
      </c>
      <c r="Z3285" s="3">
        <f t="shared" si="2418"/>
        <v>8120.1576564896541</v>
      </c>
      <c r="AA3285" s="23">
        <f t="shared" si="2419"/>
        <v>69093262.721400663</v>
      </c>
      <c r="AB3285" s="26">
        <f t="shared" si="2436"/>
        <v>70086276.274228573</v>
      </c>
      <c r="AC3285" s="23">
        <f t="shared" si="2437"/>
        <v>74889487.274228647</v>
      </c>
      <c r="AD3285" s="23">
        <f t="shared" si="2443"/>
        <v>4803211</v>
      </c>
      <c r="AE3285" s="24">
        <f t="shared" si="2404"/>
        <v>70086276.274228647</v>
      </c>
      <c r="AF3285" s="3">
        <f t="shared" si="2438"/>
        <v>0</v>
      </c>
      <c r="AG3285" s="2">
        <f t="shared" si="2420"/>
        <v>974418918.77875853</v>
      </c>
      <c r="AH3285" s="2">
        <f t="shared" si="2421"/>
        <v>205.10516453359892</v>
      </c>
      <c r="AI3285" s="23">
        <f t="shared" si="2444"/>
        <v>11108380139.44451</v>
      </c>
      <c r="AJ3285" s="23">
        <f t="shared" si="2422"/>
        <v>6219.922423797766</v>
      </c>
      <c r="AK3285" s="23">
        <f t="shared" si="2423"/>
        <v>0</v>
      </c>
      <c r="AL3285" s="23">
        <f t="shared" si="2448"/>
        <v>0</v>
      </c>
      <c r="AM3285" s="23">
        <f t="shared" si="2449"/>
        <v>0</v>
      </c>
      <c r="AN3285" s="16">
        <f t="shared" si="2439"/>
        <v>0</v>
      </c>
      <c r="AO3285" s="23">
        <f t="shared" si="2440"/>
        <v>0</v>
      </c>
      <c r="AP3285" s="22">
        <f t="shared" si="2441"/>
        <v>0</v>
      </c>
      <c r="AQ3285" s="30">
        <f t="shared" si="2424"/>
        <v>25303089369.711475</v>
      </c>
      <c r="AR3285" s="28">
        <f t="shared" si="2425"/>
        <v>12462239683.163277</v>
      </c>
      <c r="AS3285" s="25">
        <f t="shared" si="2426"/>
        <v>200337590.02425668</v>
      </c>
      <c r="AT3285" s="32">
        <f t="shared" si="2427"/>
        <v>16240.315312979308</v>
      </c>
      <c r="AU3285" s="23">
        <f t="shared" si="2428"/>
        <v>16240.315312979308</v>
      </c>
      <c r="AV3285" s="22">
        <f t="shared" si="2429"/>
        <v>3691539236.9436879</v>
      </c>
      <c r="AW3285" s="31">
        <f t="shared" si="2442"/>
        <v>16819037471.101267</v>
      </c>
    </row>
    <row r="3286" spans="1:53" x14ac:dyDescent="0.25">
      <c r="A3286">
        <f t="shared" si="2403"/>
        <v>895</v>
      </c>
      <c r="B3286" t="s">
        <v>6</v>
      </c>
      <c r="C3286" s="27">
        <f t="shared" si="2407"/>
        <v>0</v>
      </c>
      <c r="D3286" s="27">
        <f t="shared" si="2430"/>
        <v>0</v>
      </c>
      <c r="E3286" s="27" t="b">
        <f t="shared" si="2406"/>
        <v>1</v>
      </c>
      <c r="F3286" s="29">
        <f t="shared" si="2408"/>
        <v>0</v>
      </c>
      <c r="G3286" s="27">
        <f t="shared" si="2431"/>
        <v>0</v>
      </c>
      <c r="H3286" s="22">
        <f t="shared" si="2409"/>
        <v>35997539138.710564</v>
      </c>
      <c r="I3286" s="23">
        <f t="shared" si="2410"/>
        <v>132580106.5049091</v>
      </c>
      <c r="J3286" s="23">
        <f t="shared" si="2411"/>
        <v>1086</v>
      </c>
      <c r="K3286" s="19">
        <f t="shared" si="2432"/>
        <v>225.0831931027827</v>
      </c>
      <c r="L3286" s="16">
        <f t="shared" si="2412"/>
        <v>248.30083141766951</v>
      </c>
      <c r="M3286" s="23">
        <f>M3285-IF($B3286="B",(Percent_Rent_In_Elsies*2.49%/12 * H3285)/K3285,0)+IF($B3286="D",N3286,0)+IF(B3286="D",AK3285)+IF(B3286="C",F3285*90%)-(Y3286-Y3285)-IF($B3286="A",Q3285/K3285) + IF($B3286="A",Q3285/K3285)</f>
        <v>-56747834.508688219</v>
      </c>
      <c r="N3286" s="23">
        <f t="shared" si="2413"/>
        <v>0</v>
      </c>
      <c r="O3286" s="22">
        <f t="shared" si="2414"/>
        <v>0</v>
      </c>
      <c r="P3286" s="22">
        <f t="shared" si="2445"/>
        <v>0</v>
      </c>
      <c r="Q3286" s="22">
        <f t="shared" si="2446"/>
        <v>0</v>
      </c>
      <c r="R3286" s="22">
        <f t="shared" si="2415"/>
        <v>439381727.72249639</v>
      </c>
      <c r="S3286" s="16">
        <f t="shared" si="2405"/>
        <v>0</v>
      </c>
      <c r="T3286" s="15">
        <f t="shared" si="2416"/>
        <v>0</v>
      </c>
      <c r="U3286" s="23">
        <f t="shared" si="2433"/>
        <v>1952085.9006201129</v>
      </c>
      <c r="V3286" s="23">
        <f t="shared" si="2434"/>
        <v>0</v>
      </c>
      <c r="W3286" s="23">
        <f t="shared" si="2447"/>
        <v>0</v>
      </c>
      <c r="X3286" s="23">
        <f t="shared" si="2435"/>
        <v>41963202.79920467</v>
      </c>
      <c r="Y3286" s="23">
        <f t="shared" si="2417"/>
        <v>13825559.361691331</v>
      </c>
      <c r="Z3286" s="3">
        <f t="shared" si="2418"/>
        <v>0</v>
      </c>
      <c r="AA3286" s="23">
        <f t="shared" si="2419"/>
        <v>69093262.721400663</v>
      </c>
      <c r="AB3286" s="26">
        <f t="shared" si="2436"/>
        <v>70086276.274228573</v>
      </c>
      <c r="AC3286" s="23">
        <f t="shared" si="2437"/>
        <v>74889487.274228647</v>
      </c>
      <c r="AD3286" s="23">
        <f t="shared" si="2443"/>
        <v>4803211</v>
      </c>
      <c r="AE3286" s="24">
        <f t="shared" si="2404"/>
        <v>70086276.274228647</v>
      </c>
      <c r="AF3286" s="3">
        <f t="shared" si="2438"/>
        <v>0</v>
      </c>
      <c r="AG3286" s="2">
        <f t="shared" si="2420"/>
        <v>0</v>
      </c>
      <c r="AH3286" s="2">
        <f t="shared" si="2421"/>
        <v>205.44700647448826</v>
      </c>
      <c r="AI3286" s="23">
        <f t="shared" si="2444"/>
        <v>11108380139.44451</v>
      </c>
      <c r="AJ3286" s="23">
        <f t="shared" si="2422"/>
        <v>6219.922423797766</v>
      </c>
      <c r="AK3286" s="23">
        <f t="shared" si="2423"/>
        <v>0</v>
      </c>
      <c r="AL3286" s="23">
        <f t="shared" si="2448"/>
        <v>0</v>
      </c>
      <c r="AM3286" s="23">
        <f t="shared" si="2449"/>
        <v>0</v>
      </c>
      <c r="AN3286" s="16">
        <f t="shared" si="2439"/>
        <v>0</v>
      </c>
      <c r="AO3286" s="23">
        <f t="shared" si="2440"/>
        <v>0</v>
      </c>
      <c r="AP3286" s="22">
        <f t="shared" si="2441"/>
        <v>0</v>
      </c>
      <c r="AQ3286" s="30">
        <f t="shared" si="2424"/>
        <v>25303089369.711475</v>
      </c>
      <c r="AR3286" s="28">
        <f t="shared" si="2425"/>
        <v>12462239683.163277</v>
      </c>
      <c r="AS3286" s="25">
        <f t="shared" si="2426"/>
        <v>200337590.02425668</v>
      </c>
      <c r="AT3286" s="32">
        <f t="shared" si="2427"/>
        <v>0</v>
      </c>
      <c r="AU3286" s="23">
        <f t="shared" si="2428"/>
        <v>0</v>
      </c>
      <c r="AV3286" s="22">
        <f t="shared" si="2429"/>
        <v>3691539236.9436879</v>
      </c>
      <c r="AW3286" s="31">
        <f t="shared" si="2442"/>
        <v>16793498237.853716</v>
      </c>
    </row>
    <row r="3287" spans="1:53" x14ac:dyDescent="0.25">
      <c r="A3287">
        <f t="shared" si="2403"/>
        <v>895</v>
      </c>
      <c r="B3287" t="s">
        <v>7</v>
      </c>
      <c r="C3287" s="27">
        <f t="shared" si="2407"/>
        <v>0</v>
      </c>
      <c r="D3287" s="27">
        <f t="shared" si="2430"/>
        <v>0</v>
      </c>
      <c r="E3287" s="27" t="b">
        <f t="shared" si="2406"/>
        <v>1</v>
      </c>
      <c r="F3287" s="29">
        <f t="shared" si="2408"/>
        <v>0</v>
      </c>
      <c r="G3287" s="27">
        <f t="shared" si="2431"/>
        <v>0</v>
      </c>
      <c r="H3287" s="22">
        <f t="shared" si="2409"/>
        <v>35997539138.710564</v>
      </c>
      <c r="I3287" s="23">
        <f t="shared" si="2410"/>
        <v>132580106.5049091</v>
      </c>
      <c r="J3287" s="23">
        <f t="shared" si="2411"/>
        <v>1086</v>
      </c>
      <c r="K3287" s="19">
        <f t="shared" si="2432"/>
        <v>225.0831931027827</v>
      </c>
      <c r="L3287" s="16">
        <f t="shared" si="2412"/>
        <v>248.30083141766954</v>
      </c>
      <c r="M3287" s="23">
        <f>M3286-IF($B3287="B",(Percent_Rent_In_Elsies*2.49%/12 * H3286)/K3286,0)+IF($B3287="D",N3287,0)+IF(B3287="D",AK3286)+IF(B3287="C",F3286*90%)-(Y3287-Y3286)-IF($B3287="A",Q3286/K3286) + IF($B3287="A",Q3286/K3286)</f>
        <v>-56913761.810240932</v>
      </c>
      <c r="N3287" s="23">
        <f t="shared" si="2413"/>
        <v>0</v>
      </c>
      <c r="O3287" s="22">
        <f t="shared" si="2414"/>
        <v>0</v>
      </c>
      <c r="P3287" s="22">
        <f t="shared" si="2445"/>
        <v>0</v>
      </c>
      <c r="Q3287" s="22">
        <f t="shared" si="2446"/>
        <v>0</v>
      </c>
      <c r="R3287" s="22">
        <f t="shared" si="2415"/>
        <v>402766583.74562168</v>
      </c>
      <c r="S3287" s="16">
        <f t="shared" si="2405"/>
        <v>36615143.976874702</v>
      </c>
      <c r="T3287" s="15">
        <f t="shared" si="2416"/>
        <v>0</v>
      </c>
      <c r="U3287" s="23">
        <f t="shared" si="2433"/>
        <v>1789412.0755684369</v>
      </c>
      <c r="V3287" s="23">
        <f t="shared" si="2434"/>
        <v>162673.82505167607</v>
      </c>
      <c r="W3287" s="23">
        <f t="shared" si="2447"/>
        <v>0</v>
      </c>
      <c r="X3287" s="23">
        <f t="shared" si="2435"/>
        <v>41963202.79920467</v>
      </c>
      <c r="Y3287" s="23">
        <f t="shared" si="2417"/>
        <v>13825559.361691331</v>
      </c>
      <c r="Z3287" s="3">
        <f t="shared" si="2418"/>
        <v>0</v>
      </c>
      <c r="AA3287" s="23">
        <f t="shared" si="2419"/>
        <v>69093262.721400663</v>
      </c>
      <c r="AB3287" s="26">
        <f t="shared" si="2436"/>
        <v>70086276.274228573</v>
      </c>
      <c r="AC3287" s="23">
        <f t="shared" si="2437"/>
        <v>74889487.274228647</v>
      </c>
      <c r="AD3287" s="23">
        <f t="shared" si="2443"/>
        <v>4803211</v>
      </c>
      <c r="AE3287" s="24">
        <f t="shared" si="2404"/>
        <v>70086276.274228647</v>
      </c>
      <c r="AF3287" s="3">
        <f t="shared" si="2438"/>
        <v>0</v>
      </c>
      <c r="AG3287" s="2">
        <f t="shared" si="2420"/>
        <v>0</v>
      </c>
      <c r="AH3287" s="2">
        <f t="shared" si="2421"/>
        <v>205.44700647448826</v>
      </c>
      <c r="AI3287" s="23">
        <f t="shared" si="2444"/>
        <v>11108380139.44451</v>
      </c>
      <c r="AJ3287" s="23">
        <f t="shared" si="2422"/>
        <v>6219.922423797766</v>
      </c>
      <c r="AK3287" s="23">
        <f t="shared" si="2423"/>
        <v>0</v>
      </c>
      <c r="AL3287" s="23">
        <f t="shared" si="2448"/>
        <v>9229644.6481666565</v>
      </c>
      <c r="AM3287" s="23">
        <f t="shared" si="2449"/>
        <v>8611151056.6225243</v>
      </c>
      <c r="AN3287" s="16">
        <f t="shared" si="2439"/>
        <v>0</v>
      </c>
      <c r="AO3287" s="23">
        <f t="shared" si="2440"/>
        <v>165927.30155270969</v>
      </c>
      <c r="AP3287" s="22">
        <f t="shared" si="2441"/>
        <v>37347446.85641221</v>
      </c>
      <c r="AQ3287" s="30">
        <f t="shared" si="2424"/>
        <v>25377466810.126019</v>
      </c>
      <c r="AR3287" s="28">
        <f t="shared" si="2425"/>
        <v>12499269676.721409</v>
      </c>
      <c r="AS3287" s="25">
        <f t="shared" si="2426"/>
        <v>200337590.02425668</v>
      </c>
      <c r="AT3287" s="32">
        <f t="shared" si="2427"/>
        <v>0</v>
      </c>
      <c r="AU3287" s="23">
        <f t="shared" si="2428"/>
        <v>0</v>
      </c>
      <c r="AV3287" s="22">
        <f t="shared" si="2429"/>
        <v>3691539236.9436879</v>
      </c>
      <c r="AW3287" s="31">
        <f t="shared" si="2442"/>
        <v>16867875678.268261</v>
      </c>
    </row>
    <row r="3288" spans="1:53" x14ac:dyDescent="0.25">
      <c r="A3288">
        <f t="shared" si="2403"/>
        <v>895</v>
      </c>
      <c r="B3288" t="s">
        <v>8</v>
      </c>
      <c r="C3288" s="27">
        <f t="shared" si="2407"/>
        <v>0</v>
      </c>
      <c r="D3288" s="27">
        <f t="shared" si="2430"/>
        <v>0</v>
      </c>
      <c r="E3288" s="27" t="b">
        <f t="shared" si="2406"/>
        <v>1</v>
      </c>
      <c r="F3288" s="29">
        <f t="shared" si="2408"/>
        <v>0</v>
      </c>
      <c r="G3288" s="27">
        <f t="shared" si="2431"/>
        <v>0</v>
      </c>
      <c r="H3288" s="22">
        <f t="shared" si="2409"/>
        <v>35997539138.710564</v>
      </c>
      <c r="I3288" s="23">
        <f t="shared" si="2410"/>
        <v>132580106.5049091</v>
      </c>
      <c r="J3288" s="23">
        <f t="shared" si="2411"/>
        <v>1086</v>
      </c>
      <c r="K3288" s="19">
        <f t="shared" si="2432"/>
        <v>225.0831931027827</v>
      </c>
      <c r="L3288" s="16">
        <f t="shared" si="2412"/>
        <v>248.30083141766954</v>
      </c>
      <c r="M3288" s="23">
        <f>M3287-IF($B3288="B",(Percent_Rent_In_Elsies*2.49%/12 * H3287)/K3287,0)+IF($B3288="D",N3288,0)+IF(B3288="D",AK3287)+IF(B3288="C",F3287*90%)-(Y3288-Y3287)-IF($B3288="A",Q3287/K3287) + IF($B3288="A",Q3287/K3287)</f>
        <v>-56913761.810240932</v>
      </c>
      <c r="N3288" s="23">
        <f t="shared" si="2413"/>
        <v>0</v>
      </c>
      <c r="O3288" s="22">
        <f t="shared" si="2414"/>
        <v>0</v>
      </c>
      <c r="P3288" s="22">
        <f t="shared" si="2445"/>
        <v>0</v>
      </c>
      <c r="Q3288" s="22">
        <f t="shared" si="2446"/>
        <v>0</v>
      </c>
      <c r="R3288" s="22">
        <f t="shared" si="2415"/>
        <v>440114030.60203391</v>
      </c>
      <c r="S3288" s="16">
        <f t="shared" si="2405"/>
        <v>36615143.976874702</v>
      </c>
      <c r="T3288" s="15">
        <f t="shared" si="2416"/>
        <v>0</v>
      </c>
      <c r="U3288" s="23">
        <f t="shared" si="2433"/>
        <v>1955339.3771211465</v>
      </c>
      <c r="V3288" s="23">
        <f t="shared" si="2434"/>
        <v>162673.82505167607</v>
      </c>
      <c r="W3288" s="23">
        <f t="shared" si="2447"/>
        <v>0</v>
      </c>
      <c r="X3288" s="23">
        <f t="shared" si="2435"/>
        <v>41963202.79920467</v>
      </c>
      <c r="Y3288" s="23">
        <f t="shared" si="2417"/>
        <v>13825559.361691331</v>
      </c>
      <c r="Z3288" s="3">
        <f t="shared" si="2418"/>
        <v>0</v>
      </c>
      <c r="AA3288" s="23">
        <f t="shared" si="2419"/>
        <v>69093262.721400663</v>
      </c>
      <c r="AB3288" s="26">
        <f t="shared" si="2436"/>
        <v>70086276.274228573</v>
      </c>
      <c r="AC3288" s="23">
        <f t="shared" si="2437"/>
        <v>74889487.274228647</v>
      </c>
      <c r="AD3288" s="23">
        <f t="shared" si="2443"/>
        <v>4803211</v>
      </c>
      <c r="AE3288" s="24">
        <f t="shared" si="2404"/>
        <v>70086276.274228647</v>
      </c>
      <c r="AF3288" s="3">
        <f t="shared" si="2438"/>
        <v>1E-4</v>
      </c>
      <c r="AG3288" s="2">
        <f t="shared" si="2420"/>
        <v>0</v>
      </c>
      <c r="AH3288" s="2">
        <f t="shared" si="2421"/>
        <v>205.44700647448826</v>
      </c>
      <c r="AI3288" s="23">
        <f t="shared" si="2444"/>
        <v>11108380139.44451</v>
      </c>
      <c r="AJ3288" s="23">
        <f t="shared" si="2422"/>
        <v>6219.922423797766</v>
      </c>
      <c r="AK3288" s="23">
        <f t="shared" si="2423"/>
        <v>64430.298106000999</v>
      </c>
      <c r="AL3288" s="23">
        <f t="shared" si="2448"/>
        <v>0</v>
      </c>
      <c r="AM3288" s="23">
        <f t="shared" si="2449"/>
        <v>0</v>
      </c>
      <c r="AN3288" s="16">
        <f t="shared" si="2439"/>
        <v>0</v>
      </c>
      <c r="AO3288" s="23">
        <f t="shared" si="2440"/>
        <v>0</v>
      </c>
      <c r="AP3288" s="22">
        <f t="shared" si="2441"/>
        <v>0</v>
      </c>
      <c r="AQ3288" s="30">
        <f t="shared" si="2424"/>
        <v>25377466810.126019</v>
      </c>
      <c r="AR3288" s="28">
        <f t="shared" si="2425"/>
        <v>12499269676.721409</v>
      </c>
      <c r="AS3288" s="25">
        <f t="shared" si="2426"/>
        <v>200337590.02425668</v>
      </c>
      <c r="AT3288" s="32">
        <f t="shared" si="2427"/>
        <v>0</v>
      </c>
      <c r="AU3288" s="23">
        <f t="shared" si="2428"/>
        <v>0</v>
      </c>
      <c r="AV3288" s="22">
        <f t="shared" si="2429"/>
        <v>3691539236.9436879</v>
      </c>
      <c r="AW3288" s="31">
        <f t="shared" si="2442"/>
        <v>16867875678.268261</v>
      </c>
    </row>
    <row r="3289" spans="1:53" x14ac:dyDescent="0.25">
      <c r="A3289" s="21">
        <f t="shared" si="2403"/>
        <v>895</v>
      </c>
      <c r="B3289" s="21" t="s">
        <v>9</v>
      </c>
      <c r="C3289" s="27">
        <f t="shared" si="2407"/>
        <v>0</v>
      </c>
      <c r="D3289" s="27">
        <f t="shared" si="2430"/>
        <v>0</v>
      </c>
      <c r="E3289" s="27" t="b">
        <f t="shared" si="2406"/>
        <v>1</v>
      </c>
      <c r="F3289" s="29">
        <f t="shared" si="2408"/>
        <v>0</v>
      </c>
      <c r="G3289" s="27">
        <f t="shared" si="2431"/>
        <v>0</v>
      </c>
      <c r="H3289" s="22">
        <f t="shared" si="2409"/>
        <v>35997539138.710564</v>
      </c>
      <c r="I3289" s="23">
        <f t="shared" si="2410"/>
        <v>132580106.5049091</v>
      </c>
      <c r="J3289" s="23">
        <f t="shared" si="2411"/>
        <v>1086</v>
      </c>
      <c r="K3289" s="19">
        <f t="shared" si="2432"/>
        <v>225.0831931027827</v>
      </c>
      <c r="L3289" s="16">
        <f t="shared" si="2412"/>
        <v>248.30083141766954</v>
      </c>
      <c r="M3289" s="23">
        <f>M3288-IF($B3289="B",(Percent_Rent_In_Elsies*2.49%/12 * H3288)/K3288,0)+IF($B3289="D",N3289,0)+IF(B3289="D",AK3288)+IF(B3289="C",F3288*90%)-(Y3289-Y3288)-IF($B3289="A",Q3288/K3288) + IF($B3289="A",Q3288/K3288)</f>
        <v>-56849331.512134932</v>
      </c>
      <c r="N3289" s="23">
        <f t="shared" si="2413"/>
        <v>0</v>
      </c>
      <c r="O3289" s="22">
        <f t="shared" si="2414"/>
        <v>25581798.63629679</v>
      </c>
      <c r="P3289" s="22">
        <f t="shared" si="2445"/>
        <v>0</v>
      </c>
      <c r="Q3289" s="22">
        <f t="shared" si="2446"/>
        <v>0</v>
      </c>
      <c r="R3289" s="22">
        <f t="shared" si="2415"/>
        <v>440114030.60203391</v>
      </c>
      <c r="S3289" s="16">
        <f t="shared" si="2405"/>
        <v>0</v>
      </c>
      <c r="T3289" s="15">
        <f t="shared" si="2416"/>
        <v>11033345.340577912</v>
      </c>
      <c r="U3289" s="23">
        <f t="shared" si="2433"/>
        <v>1955339.3771211465</v>
      </c>
      <c r="V3289" s="23">
        <f t="shared" si="2434"/>
        <v>0</v>
      </c>
      <c r="W3289" s="23">
        <f t="shared" si="2447"/>
        <v>162673.82505167607</v>
      </c>
      <c r="X3289" s="23">
        <f t="shared" si="2435"/>
        <v>41963202.79920467</v>
      </c>
      <c r="Y3289" s="23">
        <f t="shared" si="2417"/>
        <v>13825559.361691331</v>
      </c>
      <c r="Z3289" s="3">
        <f t="shared" si="2418"/>
        <v>0</v>
      </c>
      <c r="AA3289" s="23">
        <f t="shared" si="2419"/>
        <v>69028832.423294663</v>
      </c>
      <c r="AB3289" s="26">
        <f t="shared" si="2436"/>
        <v>70086276.274228543</v>
      </c>
      <c r="AC3289" s="23">
        <f t="shared" si="2437"/>
        <v>74889487.274228647</v>
      </c>
      <c r="AD3289" s="23">
        <f t="shared" si="2443"/>
        <v>4803211</v>
      </c>
      <c r="AE3289" s="24">
        <f t="shared" si="2404"/>
        <v>70086276.274228647</v>
      </c>
      <c r="AF3289" s="3">
        <f t="shared" si="2438"/>
        <v>0</v>
      </c>
      <c r="AG3289" s="2">
        <f t="shared" si="2420"/>
        <v>0</v>
      </c>
      <c r="AH3289" s="2">
        <f t="shared" si="2421"/>
        <v>205.44700647448826</v>
      </c>
      <c r="AI3289" s="23">
        <f t="shared" si="2444"/>
        <v>11098021441.422894</v>
      </c>
      <c r="AJ3289" s="23">
        <f t="shared" si="2422"/>
        <v>6219.922423797766</v>
      </c>
      <c r="AK3289" s="23">
        <f t="shared" si="2423"/>
        <v>0</v>
      </c>
      <c r="AL3289" s="23">
        <f t="shared" si="2448"/>
        <v>0</v>
      </c>
      <c r="AM3289" s="23">
        <f t="shared" si="2449"/>
        <v>0</v>
      </c>
      <c r="AN3289" s="16">
        <f t="shared" si="2439"/>
        <v>0</v>
      </c>
      <c r="AO3289" s="23">
        <f t="shared" si="2440"/>
        <v>0</v>
      </c>
      <c r="AP3289" s="22">
        <f t="shared" si="2441"/>
        <v>0</v>
      </c>
      <c r="AQ3289" s="30">
        <f t="shared" si="2424"/>
        <v>25377466810.126019</v>
      </c>
      <c r="AR3289" s="28">
        <f t="shared" si="2425"/>
        <v>12499269676.721409</v>
      </c>
      <c r="AS3289" s="25">
        <f t="shared" si="2426"/>
        <v>200337590.02425668</v>
      </c>
      <c r="AT3289" s="32">
        <f t="shared" si="2427"/>
        <v>0</v>
      </c>
      <c r="AU3289" s="23">
        <f t="shared" si="2428"/>
        <v>0</v>
      </c>
      <c r="AV3289" s="22">
        <f t="shared" si="2429"/>
        <v>3691539236.9436879</v>
      </c>
      <c r="AW3289" s="31">
        <f t="shared" si="2442"/>
        <v>16867875678.268261</v>
      </c>
      <c r="AX3289" s="21"/>
      <c r="AY3289" s="21"/>
      <c r="AZ3289" s="21"/>
      <c r="BA3289" s="21"/>
    </row>
    <row r="3290" spans="1:53" x14ac:dyDescent="0.25">
      <c r="A3290" s="21">
        <f t="shared" ref="A3290:A3353" si="2450">A3285+1</f>
        <v>895</v>
      </c>
      <c r="B3290" s="21" t="s">
        <v>28</v>
      </c>
      <c r="C3290" s="27">
        <f t="shared" si="2407"/>
        <v>0</v>
      </c>
      <c r="D3290" s="27">
        <f t="shared" si="2430"/>
        <v>0</v>
      </c>
      <c r="E3290" s="27" t="b">
        <f t="shared" si="2406"/>
        <v>1</v>
      </c>
      <c r="F3290" s="29">
        <f t="shared" si="2408"/>
        <v>0</v>
      </c>
      <c r="G3290" s="27">
        <f t="shared" si="2431"/>
        <v>0</v>
      </c>
      <c r="H3290" s="22">
        <f t="shared" si="2409"/>
        <v>35997539138.710564</v>
      </c>
      <c r="I3290" s="23">
        <f t="shared" si="2410"/>
        <v>132580106.5049091</v>
      </c>
      <c r="J3290" s="23">
        <f t="shared" si="2411"/>
        <v>1086</v>
      </c>
      <c r="K3290" s="19">
        <f t="shared" si="2432"/>
        <v>225.0831931027827</v>
      </c>
      <c r="L3290" s="16">
        <f t="shared" si="2412"/>
        <v>248.30083141766954</v>
      </c>
      <c r="M3290" s="23">
        <f>M3289-IF($B3290="B",(Percent_Rent_In_Elsies*2.49%/12 * H3289)/K3289,0)+IF($B3290="D",N3290,0)+IF(B3290="D",AK3289)+IF(B3290="C",F3289*90%)-(Y3290-Y3289)-IF($B3290="A",Q3289/K3289) + IF($B3290="A",Q3289/K3289)</f>
        <v>-56849331.512134932</v>
      </c>
      <c r="N3290" s="23">
        <f t="shared" si="2413"/>
        <v>0</v>
      </c>
      <c r="O3290" s="22">
        <f t="shared" si="2414"/>
        <v>0</v>
      </c>
      <c r="P3290" s="22">
        <f t="shared" si="2445"/>
        <v>25581798.63629679</v>
      </c>
      <c r="Q3290" s="22">
        <f t="shared" si="2446"/>
        <v>0</v>
      </c>
      <c r="R3290" s="22">
        <f t="shared" si="2415"/>
        <v>440114030.60203391</v>
      </c>
      <c r="S3290" s="16">
        <f t="shared" si="2405"/>
        <v>0</v>
      </c>
      <c r="T3290" s="15">
        <f t="shared" si="2416"/>
        <v>0</v>
      </c>
      <c r="U3290" s="23">
        <f t="shared" si="2433"/>
        <v>1955339.3771211465</v>
      </c>
      <c r="V3290" s="23">
        <f t="shared" si="2434"/>
        <v>0</v>
      </c>
      <c r="W3290" s="23">
        <f t="shared" si="2447"/>
        <v>0</v>
      </c>
      <c r="X3290" s="23">
        <f t="shared" si="2435"/>
        <v>41963202.79920467</v>
      </c>
      <c r="Y3290" s="23">
        <f t="shared" si="2417"/>
        <v>13825559.361691331</v>
      </c>
      <c r="Z3290" s="3">
        <f t="shared" si="2418"/>
        <v>8133.6912525838052</v>
      </c>
      <c r="AA3290" s="23">
        <f t="shared" si="2419"/>
        <v>69150837.792083427</v>
      </c>
      <c r="AB3290" s="26">
        <f t="shared" si="2436"/>
        <v>70086276.274228543</v>
      </c>
      <c r="AC3290" s="23">
        <f t="shared" si="2437"/>
        <v>74889487.274228647</v>
      </c>
      <c r="AD3290" s="23">
        <f t="shared" si="2443"/>
        <v>4803211</v>
      </c>
      <c r="AE3290" s="24">
        <f t="shared" si="2404"/>
        <v>70086276.274228647</v>
      </c>
      <c r="AF3290" s="3">
        <f t="shared" si="2438"/>
        <v>0</v>
      </c>
      <c r="AG3290" s="2">
        <f t="shared" si="2420"/>
        <v>976042950.31005657</v>
      </c>
      <c r="AH3290" s="2">
        <f t="shared" si="2421"/>
        <v>205.44700647448826</v>
      </c>
      <c r="AI3290" s="23">
        <f t="shared" si="2444"/>
        <v>11117636697.124792</v>
      </c>
      <c r="AJ3290" s="23">
        <f t="shared" si="2422"/>
        <v>6219.922423797766</v>
      </c>
      <c r="AK3290" s="23">
        <f t="shared" si="2423"/>
        <v>0</v>
      </c>
      <c r="AL3290" s="23">
        <f t="shared" si="2448"/>
        <v>0</v>
      </c>
      <c r="AM3290" s="23">
        <f t="shared" si="2449"/>
        <v>0</v>
      </c>
      <c r="AN3290" s="16">
        <f t="shared" si="2439"/>
        <v>0</v>
      </c>
      <c r="AO3290" s="23">
        <f t="shared" si="2440"/>
        <v>0</v>
      </c>
      <c r="AP3290" s="22">
        <f t="shared" si="2441"/>
        <v>0</v>
      </c>
      <c r="AQ3290" s="30">
        <f t="shared" si="2424"/>
        <v>25377466810.126019</v>
      </c>
      <c r="AR3290" s="28">
        <f t="shared" si="2425"/>
        <v>12499269676.721409</v>
      </c>
      <c r="AS3290" s="25">
        <f t="shared" si="2426"/>
        <v>200337590.02425668</v>
      </c>
      <c r="AT3290" s="32">
        <f t="shared" si="2427"/>
        <v>16267.38250516761</v>
      </c>
      <c r="AU3290" s="23">
        <f t="shared" si="2428"/>
        <v>16267.38250516761</v>
      </c>
      <c r="AV3290" s="22">
        <f t="shared" si="2429"/>
        <v>3702572582.284266</v>
      </c>
      <c r="AW3290" s="31">
        <f t="shared" si="2442"/>
        <v>16867875678.268261</v>
      </c>
      <c r="AX3290" s="21"/>
      <c r="AY3290" s="21"/>
      <c r="AZ3290" s="21"/>
      <c r="BA3290" s="21"/>
    </row>
    <row r="3291" spans="1:53" x14ac:dyDescent="0.25">
      <c r="A3291">
        <f t="shared" si="2450"/>
        <v>896</v>
      </c>
      <c r="B3291" t="s">
        <v>6</v>
      </c>
      <c r="C3291" s="27">
        <f t="shared" si="2407"/>
        <v>0</v>
      </c>
      <c r="D3291" s="27">
        <f t="shared" si="2430"/>
        <v>0</v>
      </c>
      <c r="E3291" s="27" t="b">
        <f t="shared" si="2406"/>
        <v>1</v>
      </c>
      <c r="F3291" s="29">
        <f t="shared" si="2408"/>
        <v>0</v>
      </c>
      <c r="G3291" s="27">
        <f t="shared" si="2431"/>
        <v>0</v>
      </c>
      <c r="H3291" s="22">
        <f t="shared" si="2409"/>
        <v>36057535037.275085</v>
      </c>
      <c r="I3291" s="23">
        <f t="shared" si="2410"/>
        <v>132580106.5049091</v>
      </c>
      <c r="J3291" s="23">
        <f t="shared" si="2411"/>
        <v>1086</v>
      </c>
      <c r="K3291" s="19">
        <f t="shared" si="2432"/>
        <v>225.0831931027827</v>
      </c>
      <c r="L3291" s="16">
        <f t="shared" si="2412"/>
        <v>248.71466613669901</v>
      </c>
      <c r="M3291" s="23">
        <f>M3290-IF($B3291="B",(Percent_Rent_In_Elsies*2.49%/12 * H3290)/K3290,0)+IF($B3291="D",N3291,0)+IF(B3291="D",AK3290)+IF(B3291="C",F3290*90%)-(Y3291-Y3290)-IF($B3291="A",Q3290/K3290) + IF($B3291="A",Q3290/K3290)</f>
        <v>-56849331.512134932</v>
      </c>
      <c r="N3291" s="23">
        <f t="shared" si="2413"/>
        <v>0</v>
      </c>
      <c r="O3291" s="22">
        <f t="shared" si="2414"/>
        <v>0</v>
      </c>
      <c r="P3291" s="22">
        <f t="shared" si="2445"/>
        <v>0</v>
      </c>
      <c r="Q3291" s="22">
        <f t="shared" si="2446"/>
        <v>0</v>
      </c>
      <c r="R3291" s="22">
        <f t="shared" si="2415"/>
        <v>440114030.60203391</v>
      </c>
      <c r="S3291" s="16">
        <f t="shared" si="2405"/>
        <v>0</v>
      </c>
      <c r="T3291" s="15">
        <f t="shared" si="2416"/>
        <v>0</v>
      </c>
      <c r="U3291" s="23">
        <f t="shared" si="2433"/>
        <v>1955339.3771211465</v>
      </c>
      <c r="V3291" s="23">
        <f t="shared" si="2434"/>
        <v>0</v>
      </c>
      <c r="W3291" s="23">
        <f t="shared" si="2447"/>
        <v>0</v>
      </c>
      <c r="X3291" s="23">
        <f t="shared" si="2435"/>
        <v>42003871.255467594</v>
      </c>
      <c r="Y3291" s="23">
        <f t="shared" si="2417"/>
        <v>13825559.361691331</v>
      </c>
      <c r="Z3291" s="3">
        <f t="shared" si="2418"/>
        <v>0</v>
      </c>
      <c r="AA3291" s="23">
        <f t="shared" si="2419"/>
        <v>69150837.792083427</v>
      </c>
      <c r="AB3291" s="26">
        <f t="shared" si="2436"/>
        <v>70086276.274228573</v>
      </c>
      <c r="AC3291" s="23">
        <f t="shared" si="2437"/>
        <v>74889487.274228647</v>
      </c>
      <c r="AD3291" s="23">
        <f t="shared" si="2443"/>
        <v>4803211</v>
      </c>
      <c r="AE3291" s="24">
        <f t="shared" si="2404"/>
        <v>70086276.274228647</v>
      </c>
      <c r="AF3291" s="3">
        <f t="shared" si="2438"/>
        <v>0</v>
      </c>
      <c r="AG3291" s="2">
        <f t="shared" si="2420"/>
        <v>0</v>
      </c>
      <c r="AH3291" s="2">
        <f t="shared" si="2421"/>
        <v>205.78941815194577</v>
      </c>
      <c r="AI3291" s="23">
        <f t="shared" si="2444"/>
        <v>11117636697.124792</v>
      </c>
      <c r="AJ3291" s="23">
        <f t="shared" si="2422"/>
        <v>6219.922423797766</v>
      </c>
      <c r="AK3291" s="23">
        <f t="shared" si="2423"/>
        <v>0</v>
      </c>
      <c r="AL3291" s="23">
        <f t="shared" si="2448"/>
        <v>0</v>
      </c>
      <c r="AM3291" s="23">
        <f t="shared" si="2449"/>
        <v>0</v>
      </c>
      <c r="AN3291" s="16">
        <f t="shared" si="2439"/>
        <v>0</v>
      </c>
      <c r="AO3291" s="23">
        <f t="shared" si="2440"/>
        <v>0</v>
      </c>
      <c r="AP3291" s="22">
        <f t="shared" si="2441"/>
        <v>0</v>
      </c>
      <c r="AQ3291" s="30">
        <f t="shared" si="2424"/>
        <v>25377466810.126019</v>
      </c>
      <c r="AR3291" s="28">
        <f t="shared" si="2425"/>
        <v>12499269676.721409</v>
      </c>
      <c r="AS3291" s="25">
        <f t="shared" si="2426"/>
        <v>200337590.02425668</v>
      </c>
      <c r="AT3291" s="32">
        <f t="shared" si="2427"/>
        <v>0</v>
      </c>
      <c r="AU3291" s="23">
        <f t="shared" si="2428"/>
        <v>0</v>
      </c>
      <c r="AV3291" s="22">
        <f t="shared" si="2429"/>
        <v>3702572582.284266</v>
      </c>
      <c r="AW3291" s="31">
        <f t="shared" si="2442"/>
        <v>16842293879.631964</v>
      </c>
    </row>
    <row r="3292" spans="1:53" x14ac:dyDescent="0.25">
      <c r="A3292">
        <f t="shared" si="2450"/>
        <v>896</v>
      </c>
      <c r="B3292" t="s">
        <v>7</v>
      </c>
      <c r="C3292" s="27">
        <f t="shared" si="2407"/>
        <v>0</v>
      </c>
      <c r="D3292" s="27">
        <f t="shared" si="2430"/>
        <v>0</v>
      </c>
      <c r="E3292" s="27" t="b">
        <f t="shared" si="2406"/>
        <v>1</v>
      </c>
      <c r="F3292" s="29">
        <f t="shared" si="2408"/>
        <v>0</v>
      </c>
      <c r="G3292" s="27">
        <f t="shared" si="2431"/>
        <v>0</v>
      </c>
      <c r="H3292" s="22">
        <f t="shared" si="2409"/>
        <v>36057535037.275085</v>
      </c>
      <c r="I3292" s="23">
        <f t="shared" si="2410"/>
        <v>132580106.5049091</v>
      </c>
      <c r="J3292" s="23">
        <f t="shared" si="2411"/>
        <v>1086</v>
      </c>
      <c r="K3292" s="19">
        <f t="shared" si="2432"/>
        <v>225.0831931027827</v>
      </c>
      <c r="L3292" s="16">
        <f t="shared" si="2412"/>
        <v>248.71466613669898</v>
      </c>
      <c r="M3292" s="23">
        <f>M3291-IF($B3292="B",(Percent_Rent_In_Elsies*2.49%/12 * H3291)/K3291,0)+IF($B3292="D",N3292,0)+IF(B3292="D",AK3291)+IF(B3292="C",F3291*90%)-(Y3292-Y3291)-IF($B3292="A",Q3291/K3291) + IF($B3292="A",Q3291/K3291)</f>
        <v>-57015535.359190233</v>
      </c>
      <c r="N3292" s="23">
        <f t="shared" si="2413"/>
        <v>0</v>
      </c>
      <c r="O3292" s="22">
        <f t="shared" si="2414"/>
        <v>0</v>
      </c>
      <c r="P3292" s="22">
        <f t="shared" si="2445"/>
        <v>0</v>
      </c>
      <c r="Q3292" s="22">
        <f t="shared" si="2446"/>
        <v>0</v>
      </c>
      <c r="R3292" s="22">
        <f t="shared" si="2415"/>
        <v>403437861.38519776</v>
      </c>
      <c r="S3292" s="16">
        <f t="shared" si="2405"/>
        <v>36676169.216836162</v>
      </c>
      <c r="T3292" s="15">
        <f t="shared" si="2416"/>
        <v>0</v>
      </c>
      <c r="U3292" s="23">
        <f t="shared" si="2433"/>
        <v>1792394.4290277176</v>
      </c>
      <c r="V3292" s="23">
        <f t="shared" si="2434"/>
        <v>162944.94809342889</v>
      </c>
      <c r="W3292" s="23">
        <f t="shared" si="2447"/>
        <v>0</v>
      </c>
      <c r="X3292" s="23">
        <f t="shared" si="2435"/>
        <v>42003871.255467594</v>
      </c>
      <c r="Y3292" s="23">
        <f t="shared" si="2417"/>
        <v>13825559.361691331</v>
      </c>
      <c r="Z3292" s="3">
        <f t="shared" si="2418"/>
        <v>0</v>
      </c>
      <c r="AA3292" s="23">
        <f t="shared" si="2419"/>
        <v>69150837.792083427</v>
      </c>
      <c r="AB3292" s="26">
        <f t="shared" si="2436"/>
        <v>70086276.274228558</v>
      </c>
      <c r="AC3292" s="23">
        <f t="shared" si="2437"/>
        <v>74889487.274228647</v>
      </c>
      <c r="AD3292" s="23">
        <f t="shared" si="2443"/>
        <v>4803211</v>
      </c>
      <c r="AE3292" s="24">
        <f t="shared" si="2404"/>
        <v>70086276.274228647</v>
      </c>
      <c r="AF3292" s="3">
        <f t="shared" si="2438"/>
        <v>0</v>
      </c>
      <c r="AG3292" s="2">
        <f t="shared" si="2420"/>
        <v>0</v>
      </c>
      <c r="AH3292" s="2">
        <f t="shared" si="2421"/>
        <v>205.78941815194577</v>
      </c>
      <c r="AI3292" s="23">
        <f t="shared" si="2444"/>
        <v>11117636697.124792</v>
      </c>
      <c r="AJ3292" s="23">
        <f t="shared" si="2422"/>
        <v>6219.922423797766</v>
      </c>
      <c r="AK3292" s="23">
        <f t="shared" si="2423"/>
        <v>0</v>
      </c>
      <c r="AL3292" s="23">
        <f t="shared" si="2448"/>
        <v>9256557.6802825928</v>
      </c>
      <c r="AM3292" s="23">
        <f t="shared" si="2449"/>
        <v>8636260602.4150696</v>
      </c>
      <c r="AN3292" s="16">
        <f t="shared" si="2439"/>
        <v>0</v>
      </c>
      <c r="AO3292" s="23">
        <f t="shared" si="2440"/>
        <v>166203.84705529755</v>
      </c>
      <c r="AP3292" s="22">
        <f t="shared" si="2441"/>
        <v>37409692.601172902</v>
      </c>
      <c r="AQ3292" s="30">
        <f t="shared" si="2424"/>
        <v>25451968212.941254</v>
      </c>
      <c r="AR3292" s="28">
        <f t="shared" si="2425"/>
        <v>12536361386.935472</v>
      </c>
      <c r="AS3292" s="25">
        <f t="shared" si="2426"/>
        <v>200337590.02425668</v>
      </c>
      <c r="AT3292" s="32">
        <f t="shared" si="2427"/>
        <v>0</v>
      </c>
      <c r="AU3292" s="23">
        <f t="shared" si="2428"/>
        <v>0</v>
      </c>
      <c r="AV3292" s="22">
        <f t="shared" si="2429"/>
        <v>3702572582.284266</v>
      </c>
      <c r="AW3292" s="31">
        <f t="shared" si="2442"/>
        <v>16916795282.447201</v>
      </c>
    </row>
    <row r="3293" spans="1:53" s="21" customFormat="1" x14ac:dyDescent="0.25">
      <c r="A3293">
        <f t="shared" si="2450"/>
        <v>896</v>
      </c>
      <c r="B3293" t="s">
        <v>8</v>
      </c>
      <c r="C3293" s="27">
        <f t="shared" si="2407"/>
        <v>0</v>
      </c>
      <c r="D3293" s="27">
        <f t="shared" si="2430"/>
        <v>0</v>
      </c>
      <c r="E3293" s="27" t="b">
        <f t="shared" si="2406"/>
        <v>1</v>
      </c>
      <c r="F3293" s="29">
        <f t="shared" si="2408"/>
        <v>0</v>
      </c>
      <c r="G3293" s="27">
        <f t="shared" si="2431"/>
        <v>0</v>
      </c>
      <c r="H3293" s="22">
        <f t="shared" si="2409"/>
        <v>36057535037.275085</v>
      </c>
      <c r="I3293" s="23">
        <f t="shared" si="2410"/>
        <v>132580106.5049091</v>
      </c>
      <c r="J3293" s="23">
        <f t="shared" si="2411"/>
        <v>1086</v>
      </c>
      <c r="K3293" s="19">
        <f t="shared" si="2432"/>
        <v>225.0831931027827</v>
      </c>
      <c r="L3293" s="16">
        <f t="shared" si="2412"/>
        <v>248.71466613669898</v>
      </c>
      <c r="M3293" s="23">
        <f>M3292-IF($B3293="B",(Percent_Rent_In_Elsies*2.49%/12 * H3292)/K3292,0)+IF($B3293="D",N3293,0)+IF(B3293="D",AK3292)+IF(B3293="C",F3292*90%)-(Y3293-Y3292)-IF($B3293="A",Q3292/K3292) + IF($B3293="A",Q3292/K3292)</f>
        <v>-57015535.359190233</v>
      </c>
      <c r="N3293" s="23">
        <f t="shared" si="2413"/>
        <v>0</v>
      </c>
      <c r="O3293" s="22">
        <f t="shared" si="2414"/>
        <v>0</v>
      </c>
      <c r="P3293" s="22">
        <f t="shared" si="2445"/>
        <v>0</v>
      </c>
      <c r="Q3293" s="22">
        <f t="shared" si="2446"/>
        <v>0</v>
      </c>
      <c r="R3293" s="22">
        <f t="shared" si="2415"/>
        <v>440847553.98637068</v>
      </c>
      <c r="S3293" s="16">
        <f t="shared" si="2405"/>
        <v>36676169.216836162</v>
      </c>
      <c r="T3293" s="15">
        <f t="shared" si="2416"/>
        <v>0</v>
      </c>
      <c r="U3293" s="23">
        <f t="shared" si="2433"/>
        <v>1958598.2760830151</v>
      </c>
      <c r="V3293" s="23">
        <f t="shared" si="2434"/>
        <v>162944.94809342889</v>
      </c>
      <c r="W3293" s="23">
        <f t="shared" si="2447"/>
        <v>0</v>
      </c>
      <c r="X3293" s="23">
        <f t="shared" si="2435"/>
        <v>42003871.255467594</v>
      </c>
      <c r="Y3293" s="23">
        <f t="shared" si="2417"/>
        <v>13825559.361691331</v>
      </c>
      <c r="Z3293" s="3">
        <f t="shared" si="2418"/>
        <v>0</v>
      </c>
      <c r="AA3293" s="23">
        <f t="shared" si="2419"/>
        <v>69150837.792083427</v>
      </c>
      <c r="AB3293" s="26">
        <f t="shared" si="2436"/>
        <v>70086276.274228573</v>
      </c>
      <c r="AC3293" s="23">
        <f t="shared" si="2437"/>
        <v>74889487.274228647</v>
      </c>
      <c r="AD3293" s="23">
        <f t="shared" si="2443"/>
        <v>4803211</v>
      </c>
      <c r="AE3293" s="24">
        <f t="shared" si="2404"/>
        <v>70086276.274228647</v>
      </c>
      <c r="AF3293" s="3">
        <f t="shared" si="2438"/>
        <v>1E-4</v>
      </c>
      <c r="AG3293" s="2">
        <f t="shared" si="2420"/>
        <v>0</v>
      </c>
      <c r="AH3293" s="2">
        <f t="shared" si="2421"/>
        <v>205.78941815194577</v>
      </c>
      <c r="AI3293" s="23">
        <f t="shared" si="2444"/>
        <v>11117636697.124792</v>
      </c>
      <c r="AJ3293" s="23">
        <f t="shared" si="2422"/>
        <v>6219.922423797766</v>
      </c>
      <c r="AK3293" s="23">
        <f t="shared" si="2423"/>
        <v>64466.053634930227</v>
      </c>
      <c r="AL3293" s="23">
        <f t="shared" si="2448"/>
        <v>0</v>
      </c>
      <c r="AM3293" s="23">
        <f t="shared" si="2449"/>
        <v>0</v>
      </c>
      <c r="AN3293" s="16">
        <f t="shared" si="2439"/>
        <v>0</v>
      </c>
      <c r="AO3293" s="23">
        <f t="shared" si="2440"/>
        <v>0</v>
      </c>
      <c r="AP3293" s="22">
        <f t="shared" si="2441"/>
        <v>0</v>
      </c>
      <c r="AQ3293" s="30">
        <f t="shared" si="2424"/>
        <v>25451968212.941254</v>
      </c>
      <c r="AR3293" s="28">
        <f t="shared" si="2425"/>
        <v>12536361386.935472</v>
      </c>
      <c r="AS3293" s="25">
        <f t="shared" si="2426"/>
        <v>200337590.02425668</v>
      </c>
      <c r="AT3293" s="32">
        <f t="shared" si="2427"/>
        <v>0</v>
      </c>
      <c r="AU3293" s="23">
        <f t="shared" si="2428"/>
        <v>0</v>
      </c>
      <c r="AV3293" s="22">
        <f t="shared" si="2429"/>
        <v>3702572582.284266</v>
      </c>
      <c r="AW3293" s="31">
        <f t="shared" si="2442"/>
        <v>16916795282.447201</v>
      </c>
      <c r="AX3293"/>
      <c r="AY3293"/>
      <c r="AZ3293"/>
      <c r="BA3293"/>
    </row>
    <row r="3294" spans="1:53" s="21" customFormat="1" x14ac:dyDescent="0.25">
      <c r="A3294" s="21">
        <f t="shared" si="2450"/>
        <v>896</v>
      </c>
      <c r="B3294" s="21" t="s">
        <v>9</v>
      </c>
      <c r="C3294" s="27">
        <f t="shared" si="2407"/>
        <v>0</v>
      </c>
      <c r="D3294" s="27">
        <f t="shared" si="2430"/>
        <v>0</v>
      </c>
      <c r="E3294" s="27" t="b">
        <f t="shared" si="2406"/>
        <v>1</v>
      </c>
      <c r="F3294" s="29">
        <f t="shared" si="2408"/>
        <v>0</v>
      </c>
      <c r="G3294" s="27">
        <f t="shared" si="2431"/>
        <v>0</v>
      </c>
      <c r="H3294" s="22">
        <f t="shared" si="2409"/>
        <v>36057535037.275085</v>
      </c>
      <c r="I3294" s="23">
        <f t="shared" si="2410"/>
        <v>132580106.5049091</v>
      </c>
      <c r="J3294" s="23">
        <f t="shared" si="2411"/>
        <v>1086</v>
      </c>
      <c r="K3294" s="19">
        <f t="shared" si="2432"/>
        <v>225.0831931027827</v>
      </c>
      <c r="L3294" s="16">
        <f t="shared" si="2412"/>
        <v>248.71466613669898</v>
      </c>
      <c r="M3294" s="23">
        <f>M3293-IF($B3294="B",(Percent_Rent_In_Elsies*2.49%/12 * H3293)/K3293,0)+IF($B3294="D",N3294,0)+IF(B3294="D",AK3293)+IF(B3294="C",F3293*90%)-(Y3294-Y3293)-IF($B3294="A",Q3293/K3293) + IF($B3294="A",Q3293/K3293)</f>
        <v>-56951069.305555306</v>
      </c>
      <c r="N3294" s="23">
        <f t="shared" si="2413"/>
        <v>0</v>
      </c>
      <c r="O3294" s="22">
        <f t="shared" si="2414"/>
        <v>25624434.967357285</v>
      </c>
      <c r="P3294" s="22">
        <f t="shared" si="2445"/>
        <v>0</v>
      </c>
      <c r="Q3294" s="22">
        <f t="shared" si="2446"/>
        <v>0</v>
      </c>
      <c r="R3294" s="22">
        <f t="shared" si="2415"/>
        <v>440847553.98637068</v>
      </c>
      <c r="S3294" s="16">
        <f t="shared" si="2405"/>
        <v>0</v>
      </c>
      <c r="T3294" s="15">
        <f t="shared" si="2416"/>
        <v>11051734.249478877</v>
      </c>
      <c r="U3294" s="23">
        <f t="shared" si="2433"/>
        <v>1958598.2760830151</v>
      </c>
      <c r="V3294" s="23">
        <f t="shared" si="2434"/>
        <v>0</v>
      </c>
      <c r="W3294" s="23">
        <f t="shared" si="2447"/>
        <v>162944.94809342889</v>
      </c>
      <c r="X3294" s="23">
        <f t="shared" si="2435"/>
        <v>42003871.255467594</v>
      </c>
      <c r="Y3294" s="23">
        <f t="shared" si="2417"/>
        <v>13825559.361691331</v>
      </c>
      <c r="Z3294" s="3">
        <f t="shared" si="2418"/>
        <v>0</v>
      </c>
      <c r="AA3294" s="23">
        <f t="shared" si="2419"/>
        <v>69086371.738448501</v>
      </c>
      <c r="AB3294" s="26">
        <f t="shared" si="2436"/>
        <v>70086276.274228573</v>
      </c>
      <c r="AC3294" s="23">
        <f t="shared" si="2437"/>
        <v>74889487.274228647</v>
      </c>
      <c r="AD3294" s="23">
        <f t="shared" si="2443"/>
        <v>4803211</v>
      </c>
      <c r="AE3294" s="24">
        <f t="shared" si="2404"/>
        <v>70086276.274228647</v>
      </c>
      <c r="AF3294" s="3">
        <f t="shared" si="2438"/>
        <v>0</v>
      </c>
      <c r="AG3294" s="2">
        <f t="shared" si="2420"/>
        <v>0</v>
      </c>
      <c r="AH3294" s="2">
        <f t="shared" si="2421"/>
        <v>205.78941815194577</v>
      </c>
      <c r="AI3294" s="23">
        <f t="shared" si="2444"/>
        <v>11107272250.554161</v>
      </c>
      <c r="AJ3294" s="23">
        <f t="shared" si="2422"/>
        <v>6219.922423797766</v>
      </c>
      <c r="AK3294" s="23">
        <f t="shared" si="2423"/>
        <v>0</v>
      </c>
      <c r="AL3294" s="23">
        <f t="shared" si="2448"/>
        <v>0</v>
      </c>
      <c r="AM3294" s="23">
        <f t="shared" si="2449"/>
        <v>0</v>
      </c>
      <c r="AN3294" s="16">
        <f t="shared" si="2439"/>
        <v>0</v>
      </c>
      <c r="AO3294" s="23">
        <f t="shared" si="2440"/>
        <v>0</v>
      </c>
      <c r="AP3294" s="22">
        <f t="shared" si="2441"/>
        <v>0</v>
      </c>
      <c r="AQ3294" s="30">
        <f t="shared" si="2424"/>
        <v>25451968212.941254</v>
      </c>
      <c r="AR3294" s="28">
        <f t="shared" si="2425"/>
        <v>12536361386.935472</v>
      </c>
      <c r="AS3294" s="25">
        <f t="shared" si="2426"/>
        <v>200337590.02425668</v>
      </c>
      <c r="AT3294" s="32">
        <f t="shared" si="2427"/>
        <v>0</v>
      </c>
      <c r="AU3294" s="23">
        <f t="shared" si="2428"/>
        <v>0</v>
      </c>
      <c r="AV3294" s="22">
        <f t="shared" si="2429"/>
        <v>3702572582.284266</v>
      </c>
      <c r="AW3294" s="31">
        <f t="shared" si="2442"/>
        <v>16916795282.447201</v>
      </c>
    </row>
    <row r="3295" spans="1:53" x14ac:dyDescent="0.25">
      <c r="A3295" s="21">
        <f t="shared" si="2450"/>
        <v>896</v>
      </c>
      <c r="B3295" s="21" t="s">
        <v>28</v>
      </c>
      <c r="C3295" s="27">
        <f t="shared" si="2407"/>
        <v>0</v>
      </c>
      <c r="D3295" s="27">
        <f t="shared" si="2430"/>
        <v>0</v>
      </c>
      <c r="E3295" s="27" t="b">
        <f t="shared" si="2406"/>
        <v>1</v>
      </c>
      <c r="F3295" s="29">
        <f t="shared" si="2408"/>
        <v>0</v>
      </c>
      <c r="G3295" s="27">
        <f t="shared" si="2431"/>
        <v>0</v>
      </c>
      <c r="H3295" s="22">
        <f t="shared" si="2409"/>
        <v>36057535037.275085</v>
      </c>
      <c r="I3295" s="23">
        <f t="shared" si="2410"/>
        <v>132580106.5049091</v>
      </c>
      <c r="J3295" s="23">
        <f t="shared" si="2411"/>
        <v>1086</v>
      </c>
      <c r="K3295" s="19">
        <f t="shared" si="2432"/>
        <v>225.0831931027827</v>
      </c>
      <c r="L3295" s="16">
        <f t="shared" si="2412"/>
        <v>248.71466613669898</v>
      </c>
      <c r="M3295" s="23">
        <f>M3294-IF($B3295="B",(Percent_Rent_In_Elsies*2.49%/12 * H3294)/K3294,0)+IF($B3295="D",N3295,0)+IF(B3295="D",AK3294)+IF(B3295="C",F3294*90%)-(Y3295-Y3294)-IF($B3295="A",Q3294/K3294) + IF($B3295="A",Q3294/K3294)</f>
        <v>-56951069.305555306</v>
      </c>
      <c r="N3295" s="23">
        <f t="shared" si="2413"/>
        <v>0</v>
      </c>
      <c r="O3295" s="22">
        <f t="shared" si="2414"/>
        <v>0</v>
      </c>
      <c r="P3295" s="22">
        <f t="shared" si="2445"/>
        <v>25624434.967357285</v>
      </c>
      <c r="Q3295" s="22">
        <f t="shared" si="2446"/>
        <v>0</v>
      </c>
      <c r="R3295" s="22">
        <f t="shared" si="2415"/>
        <v>440847553.98637068</v>
      </c>
      <c r="S3295" s="16">
        <f t="shared" si="2405"/>
        <v>0</v>
      </c>
      <c r="T3295" s="15">
        <f t="shared" si="2416"/>
        <v>0</v>
      </c>
      <c r="U3295" s="23">
        <f t="shared" si="2433"/>
        <v>1958598.2760830151</v>
      </c>
      <c r="V3295" s="23">
        <f t="shared" si="2434"/>
        <v>0</v>
      </c>
      <c r="W3295" s="23">
        <f t="shared" si="2447"/>
        <v>0</v>
      </c>
      <c r="X3295" s="23">
        <f t="shared" si="2435"/>
        <v>42003871.255467594</v>
      </c>
      <c r="Y3295" s="23">
        <f t="shared" si="2417"/>
        <v>13825559.361691331</v>
      </c>
      <c r="Z3295" s="3">
        <f t="shared" si="2418"/>
        <v>8147.2474046714451</v>
      </c>
      <c r="AA3295" s="23">
        <f t="shared" si="2419"/>
        <v>69208580.449518576</v>
      </c>
      <c r="AB3295" s="26">
        <f t="shared" si="2436"/>
        <v>70086276.274228573</v>
      </c>
      <c r="AC3295" s="23">
        <f t="shared" si="2437"/>
        <v>74889487.274228647</v>
      </c>
      <c r="AD3295" s="23">
        <f t="shared" si="2443"/>
        <v>4803211</v>
      </c>
      <c r="AE3295" s="24">
        <f t="shared" si="2404"/>
        <v>70086276.274228647</v>
      </c>
      <c r="AF3295" s="3">
        <f t="shared" si="2438"/>
        <v>0</v>
      </c>
      <c r="AG3295" s="2">
        <f t="shared" si="2420"/>
        <v>977669688.56057334</v>
      </c>
      <c r="AH3295" s="2">
        <f t="shared" si="2421"/>
        <v>205.78941815194577</v>
      </c>
      <c r="AI3295" s="23">
        <f t="shared" si="2444"/>
        <v>11126920198.348894</v>
      </c>
      <c r="AJ3295" s="23">
        <f t="shared" si="2422"/>
        <v>6219.922423797766</v>
      </c>
      <c r="AK3295" s="23">
        <f t="shared" si="2423"/>
        <v>0</v>
      </c>
      <c r="AL3295" s="23">
        <f t="shared" si="2448"/>
        <v>0</v>
      </c>
      <c r="AM3295" s="23">
        <f t="shared" si="2449"/>
        <v>0</v>
      </c>
      <c r="AN3295" s="16">
        <f t="shared" si="2439"/>
        <v>0</v>
      </c>
      <c r="AO3295" s="23">
        <f t="shared" si="2440"/>
        <v>0</v>
      </c>
      <c r="AP3295" s="22">
        <f t="shared" si="2441"/>
        <v>0</v>
      </c>
      <c r="AQ3295" s="30">
        <f t="shared" si="2424"/>
        <v>25451968212.941254</v>
      </c>
      <c r="AR3295" s="28">
        <f t="shared" si="2425"/>
        <v>12536361386.935472</v>
      </c>
      <c r="AS3295" s="25">
        <f t="shared" si="2426"/>
        <v>200337590.02425668</v>
      </c>
      <c r="AT3295" s="32">
        <f t="shared" si="2427"/>
        <v>16294.49480934289</v>
      </c>
      <c r="AU3295" s="23">
        <f t="shared" si="2428"/>
        <v>16294.49480934289</v>
      </c>
      <c r="AV3295" s="22">
        <f t="shared" si="2429"/>
        <v>3713624316.5337448</v>
      </c>
      <c r="AW3295" s="31">
        <f t="shared" si="2442"/>
        <v>16916795282.447201</v>
      </c>
      <c r="AX3295" s="21"/>
      <c r="AY3295" s="21"/>
      <c r="AZ3295" s="21"/>
      <c r="BA3295" s="21"/>
    </row>
    <row r="3296" spans="1:53" x14ac:dyDescent="0.25">
      <c r="A3296">
        <f t="shared" si="2450"/>
        <v>897</v>
      </c>
      <c r="B3296" t="s">
        <v>6</v>
      </c>
      <c r="C3296" s="27">
        <f t="shared" si="2407"/>
        <v>0</v>
      </c>
      <c r="D3296" s="27">
        <f t="shared" si="2430"/>
        <v>0</v>
      </c>
      <c r="E3296" s="27" t="b">
        <f t="shared" si="2406"/>
        <v>1</v>
      </c>
      <c r="F3296" s="29">
        <f t="shared" si="2408"/>
        <v>0</v>
      </c>
      <c r="G3296" s="27">
        <f t="shared" si="2431"/>
        <v>0</v>
      </c>
      <c r="H3296" s="22">
        <f t="shared" si="2409"/>
        <v>36117630929.003876</v>
      </c>
      <c r="I3296" s="23">
        <f t="shared" si="2410"/>
        <v>132580106.5049091</v>
      </c>
      <c r="J3296" s="23">
        <f t="shared" si="2411"/>
        <v>1086</v>
      </c>
      <c r="K3296" s="19">
        <f t="shared" si="2432"/>
        <v>225.0831931027827</v>
      </c>
      <c r="L3296" s="16">
        <f t="shared" si="2412"/>
        <v>249.12919058026014</v>
      </c>
      <c r="M3296" s="23">
        <f>M3295-IF($B3296="B",(Percent_Rent_In_Elsies*2.49%/12 * H3295)/K3295,0)+IF($B3296="D",N3296,0)+IF(B3296="D",AK3295)+IF(B3296="C",F3295*90%)-(Y3296-Y3295)-IF($B3296="A",Q3295/K3295) + IF($B3296="A",Q3295/K3295)</f>
        <v>-56951069.305555306</v>
      </c>
      <c r="N3296" s="23">
        <f t="shared" si="2413"/>
        <v>0</v>
      </c>
      <c r="O3296" s="22">
        <f t="shared" si="2414"/>
        <v>0</v>
      </c>
      <c r="P3296" s="22">
        <f t="shared" si="2445"/>
        <v>0</v>
      </c>
      <c r="Q3296" s="22">
        <f t="shared" si="2446"/>
        <v>0</v>
      </c>
      <c r="R3296" s="22">
        <f t="shared" si="2415"/>
        <v>440847553.98637068</v>
      </c>
      <c r="S3296" s="16">
        <f t="shared" si="2405"/>
        <v>0</v>
      </c>
      <c r="T3296" s="15">
        <f t="shared" si="2416"/>
        <v>0</v>
      </c>
      <c r="U3296" s="23">
        <f t="shared" si="2433"/>
        <v>1958598.2760830151</v>
      </c>
      <c r="V3296" s="23">
        <f t="shared" si="2434"/>
        <v>0</v>
      </c>
      <c r="W3296" s="23">
        <f t="shared" si="2447"/>
        <v>0</v>
      </c>
      <c r="X3296" s="23">
        <f t="shared" si="2435"/>
        <v>42044607.492490955</v>
      </c>
      <c r="Y3296" s="23">
        <f t="shared" si="2417"/>
        <v>13825559.361691331</v>
      </c>
      <c r="Z3296" s="3">
        <f t="shared" si="2418"/>
        <v>0</v>
      </c>
      <c r="AA3296" s="23">
        <f t="shared" si="2419"/>
        <v>69208580.449518576</v>
      </c>
      <c r="AB3296" s="26">
        <f t="shared" si="2436"/>
        <v>70086276.274228573</v>
      </c>
      <c r="AC3296" s="23">
        <f t="shared" si="2437"/>
        <v>74889487.274228647</v>
      </c>
      <c r="AD3296" s="23">
        <f t="shared" si="2443"/>
        <v>4803211</v>
      </c>
      <c r="AE3296" s="24">
        <f t="shared" si="2404"/>
        <v>70086276.274228647</v>
      </c>
      <c r="AF3296" s="3">
        <f t="shared" si="2438"/>
        <v>0</v>
      </c>
      <c r="AG3296" s="2">
        <f t="shared" si="2420"/>
        <v>0</v>
      </c>
      <c r="AH3296" s="2">
        <f t="shared" si="2421"/>
        <v>206.13240051553234</v>
      </c>
      <c r="AI3296" s="23">
        <f t="shared" si="2444"/>
        <v>11126920198.348894</v>
      </c>
      <c r="AJ3296" s="23">
        <f t="shared" si="2422"/>
        <v>6219.922423797766</v>
      </c>
      <c r="AK3296" s="23">
        <f t="shared" si="2423"/>
        <v>0</v>
      </c>
      <c r="AL3296" s="23">
        <f t="shared" si="2448"/>
        <v>0</v>
      </c>
      <c r="AM3296" s="23">
        <f t="shared" si="2449"/>
        <v>0</v>
      </c>
      <c r="AN3296" s="16">
        <f t="shared" si="2439"/>
        <v>0</v>
      </c>
      <c r="AO3296" s="23">
        <f t="shared" si="2440"/>
        <v>0</v>
      </c>
      <c r="AP3296" s="22">
        <f t="shared" si="2441"/>
        <v>0</v>
      </c>
      <c r="AQ3296" s="30">
        <f t="shared" si="2424"/>
        <v>25451968212.941254</v>
      </c>
      <c r="AR3296" s="28">
        <f t="shared" si="2425"/>
        <v>12536361386.935472</v>
      </c>
      <c r="AS3296" s="25">
        <f t="shared" si="2426"/>
        <v>200337590.02425668</v>
      </c>
      <c r="AT3296" s="32">
        <f t="shared" si="2427"/>
        <v>0</v>
      </c>
      <c r="AU3296" s="23">
        <f t="shared" si="2428"/>
        <v>0</v>
      </c>
      <c r="AV3296" s="22">
        <f t="shared" si="2429"/>
        <v>3713624316.5337448</v>
      </c>
      <c r="AW3296" s="31">
        <f t="shared" si="2442"/>
        <v>16891170847.479843</v>
      </c>
    </row>
    <row r="3297" spans="1:53" x14ac:dyDescent="0.25">
      <c r="A3297">
        <f t="shared" si="2450"/>
        <v>897</v>
      </c>
      <c r="B3297" t="s">
        <v>7</v>
      </c>
      <c r="C3297" s="27">
        <f t="shared" si="2407"/>
        <v>0</v>
      </c>
      <c r="D3297" s="27">
        <f t="shared" si="2430"/>
        <v>0</v>
      </c>
      <c r="E3297" s="27" t="b">
        <f t="shared" si="2406"/>
        <v>1</v>
      </c>
      <c r="F3297" s="29">
        <f t="shared" si="2408"/>
        <v>0</v>
      </c>
      <c r="G3297" s="27">
        <f t="shared" si="2431"/>
        <v>0</v>
      </c>
      <c r="H3297" s="22">
        <f t="shared" si="2409"/>
        <v>36117630929.003876</v>
      </c>
      <c r="I3297" s="23">
        <f t="shared" si="2410"/>
        <v>132580106.5049091</v>
      </c>
      <c r="J3297" s="23">
        <f t="shared" si="2411"/>
        <v>1086</v>
      </c>
      <c r="K3297" s="19">
        <f t="shared" si="2432"/>
        <v>225.0831931027827</v>
      </c>
      <c r="L3297" s="16">
        <f t="shared" si="2412"/>
        <v>249.12919058026017</v>
      </c>
      <c r="M3297" s="23">
        <f>M3296-IF($B3297="B",(Percent_Rent_In_Elsies*2.49%/12 * H3296)/K3296,0)+IF($B3297="D",N3297,0)+IF(B3297="D",AK3296)+IF(B3297="C",F3296*90%)-(Y3297-Y3296)-IF($B3297="A",Q3296/K3296) + IF($B3297="A",Q3296/K3296)</f>
        <v>-57117550.159022361</v>
      </c>
      <c r="N3297" s="23">
        <f t="shared" si="2413"/>
        <v>0</v>
      </c>
      <c r="O3297" s="22">
        <f t="shared" si="2414"/>
        <v>0</v>
      </c>
      <c r="P3297" s="22">
        <f t="shared" si="2445"/>
        <v>0</v>
      </c>
      <c r="Q3297" s="22">
        <f t="shared" si="2446"/>
        <v>0</v>
      </c>
      <c r="R3297" s="22">
        <f t="shared" si="2415"/>
        <v>404110257.82083976</v>
      </c>
      <c r="S3297" s="16">
        <f t="shared" si="2405"/>
        <v>36737296.16553089</v>
      </c>
      <c r="T3297" s="15">
        <f t="shared" si="2416"/>
        <v>0</v>
      </c>
      <c r="U3297" s="23">
        <f t="shared" si="2433"/>
        <v>1795381.7530760972</v>
      </c>
      <c r="V3297" s="23">
        <f t="shared" si="2434"/>
        <v>163216.52300691794</v>
      </c>
      <c r="W3297" s="23">
        <f t="shared" si="2447"/>
        <v>0</v>
      </c>
      <c r="X3297" s="23">
        <f t="shared" si="2435"/>
        <v>42044607.492490955</v>
      </c>
      <c r="Y3297" s="23">
        <f t="shared" si="2417"/>
        <v>13825559.361691331</v>
      </c>
      <c r="Z3297" s="3">
        <f t="shared" si="2418"/>
        <v>0</v>
      </c>
      <c r="AA3297" s="23">
        <f t="shared" si="2419"/>
        <v>69208580.449518576</v>
      </c>
      <c r="AB3297" s="26">
        <f t="shared" si="2436"/>
        <v>70086276.274228588</v>
      </c>
      <c r="AC3297" s="23">
        <f t="shared" si="2437"/>
        <v>74889487.274228647</v>
      </c>
      <c r="AD3297" s="23">
        <f t="shared" si="2443"/>
        <v>4803211</v>
      </c>
      <c r="AE3297" s="24">
        <f t="shared" si="2404"/>
        <v>70086276.274228647</v>
      </c>
      <c r="AF3297" s="3">
        <f t="shared" si="2438"/>
        <v>0</v>
      </c>
      <c r="AG3297" s="2">
        <f t="shared" si="2420"/>
        <v>0</v>
      </c>
      <c r="AH3297" s="2">
        <f t="shared" si="2421"/>
        <v>206.13240051553234</v>
      </c>
      <c r="AI3297" s="23">
        <f t="shared" si="2444"/>
        <v>11126920198.348894</v>
      </c>
      <c r="AJ3297" s="23">
        <f t="shared" si="2422"/>
        <v>6219.922423797766</v>
      </c>
      <c r="AK3297" s="23">
        <f t="shared" si="2423"/>
        <v>0</v>
      </c>
      <c r="AL3297" s="23">
        <f t="shared" si="2448"/>
        <v>9283501.2241020203</v>
      </c>
      <c r="AM3297" s="23">
        <f t="shared" si="2449"/>
        <v>8661398615.2719231</v>
      </c>
      <c r="AN3297" s="16">
        <f t="shared" si="2439"/>
        <v>0</v>
      </c>
      <c r="AO3297" s="23">
        <f t="shared" si="2440"/>
        <v>166480.85346705638</v>
      </c>
      <c r="AP3297" s="22">
        <f t="shared" si="2441"/>
        <v>37472042.08884152</v>
      </c>
      <c r="AQ3297" s="30">
        <f t="shared" si="2424"/>
        <v>25526593784.761181</v>
      </c>
      <c r="AR3297" s="28">
        <f t="shared" si="2425"/>
        <v>12573514916.666559</v>
      </c>
      <c r="AS3297" s="25">
        <f t="shared" si="2426"/>
        <v>200337590.02425668</v>
      </c>
      <c r="AT3297" s="32">
        <f t="shared" si="2427"/>
        <v>0</v>
      </c>
      <c r="AU3297" s="23">
        <f t="shared" si="2428"/>
        <v>0</v>
      </c>
      <c r="AV3297" s="22">
        <f t="shared" si="2429"/>
        <v>3713624316.5337448</v>
      </c>
      <c r="AW3297" s="31">
        <f t="shared" si="2442"/>
        <v>16965796419.299772</v>
      </c>
    </row>
    <row r="3298" spans="1:53" s="21" customFormat="1" x14ac:dyDescent="0.25">
      <c r="A3298">
        <f t="shared" si="2450"/>
        <v>897</v>
      </c>
      <c r="B3298" t="s">
        <v>8</v>
      </c>
      <c r="C3298" s="27">
        <f t="shared" si="2407"/>
        <v>0</v>
      </c>
      <c r="D3298" s="27">
        <f t="shared" si="2430"/>
        <v>0</v>
      </c>
      <c r="E3298" s="27" t="b">
        <f t="shared" si="2406"/>
        <v>1</v>
      </c>
      <c r="F3298" s="29">
        <f t="shared" si="2408"/>
        <v>0</v>
      </c>
      <c r="G3298" s="27">
        <f t="shared" si="2431"/>
        <v>0</v>
      </c>
      <c r="H3298" s="22">
        <f t="shared" si="2409"/>
        <v>36117630929.003876</v>
      </c>
      <c r="I3298" s="23">
        <f t="shared" si="2410"/>
        <v>132580106.5049091</v>
      </c>
      <c r="J3298" s="23">
        <f t="shared" si="2411"/>
        <v>1086</v>
      </c>
      <c r="K3298" s="19">
        <f t="shared" si="2432"/>
        <v>225.0831931027827</v>
      </c>
      <c r="L3298" s="16">
        <f t="shared" si="2412"/>
        <v>249.12919058026017</v>
      </c>
      <c r="M3298" s="23">
        <f>M3297-IF($B3298="B",(Percent_Rent_In_Elsies*2.49%/12 * H3297)/K3297,0)+IF($B3298="D",N3298,0)+IF(B3298="D",AK3297)+IF(B3298="C",F3297*90%)-(Y3298-Y3297)-IF($B3298="A",Q3297/K3297) + IF($B3298="A",Q3297/K3297)</f>
        <v>-57117550.159022361</v>
      </c>
      <c r="N3298" s="23">
        <f t="shared" si="2413"/>
        <v>0</v>
      </c>
      <c r="O3298" s="22">
        <f t="shared" si="2414"/>
        <v>0</v>
      </c>
      <c r="P3298" s="22">
        <f t="shared" si="2445"/>
        <v>0</v>
      </c>
      <c r="Q3298" s="22">
        <f t="shared" si="2446"/>
        <v>0</v>
      </c>
      <c r="R3298" s="22">
        <f t="shared" si="2415"/>
        <v>441582299.90968126</v>
      </c>
      <c r="S3298" s="16">
        <f t="shared" si="2405"/>
        <v>36737296.16553089</v>
      </c>
      <c r="T3298" s="15">
        <f t="shared" si="2416"/>
        <v>0</v>
      </c>
      <c r="U3298" s="23">
        <f t="shared" si="2433"/>
        <v>1961862.6065431535</v>
      </c>
      <c r="V3298" s="23">
        <f t="shared" si="2434"/>
        <v>163216.52300691794</v>
      </c>
      <c r="W3298" s="23">
        <f t="shared" si="2447"/>
        <v>0</v>
      </c>
      <c r="X3298" s="23">
        <f t="shared" si="2435"/>
        <v>42044607.492490955</v>
      </c>
      <c r="Y3298" s="23">
        <f t="shared" si="2417"/>
        <v>13825559.361691331</v>
      </c>
      <c r="Z3298" s="3">
        <f t="shared" si="2418"/>
        <v>0</v>
      </c>
      <c r="AA3298" s="23">
        <f t="shared" si="2419"/>
        <v>69208580.449518576</v>
      </c>
      <c r="AB3298" s="26">
        <f t="shared" si="2436"/>
        <v>70086276.274228573</v>
      </c>
      <c r="AC3298" s="23">
        <f t="shared" si="2437"/>
        <v>74889487.274228647</v>
      </c>
      <c r="AD3298" s="23">
        <f t="shared" si="2443"/>
        <v>4803211</v>
      </c>
      <c r="AE3298" s="24">
        <f t="shared" si="2404"/>
        <v>70086276.274228647</v>
      </c>
      <c r="AF3298" s="3">
        <f t="shared" si="2438"/>
        <v>1E-4</v>
      </c>
      <c r="AG3298" s="2">
        <f t="shared" si="2420"/>
        <v>0</v>
      </c>
      <c r="AH3298" s="2">
        <f t="shared" si="2421"/>
        <v>206.13240051553234</v>
      </c>
      <c r="AI3298" s="23">
        <f t="shared" si="2444"/>
        <v>11126920198.348894</v>
      </c>
      <c r="AJ3298" s="23">
        <f t="shared" si="2422"/>
        <v>6219.922423797766</v>
      </c>
      <c r="AK3298" s="23">
        <f t="shared" si="2423"/>
        <v>64501.957859933384</v>
      </c>
      <c r="AL3298" s="23">
        <f t="shared" si="2448"/>
        <v>0</v>
      </c>
      <c r="AM3298" s="23">
        <f t="shared" si="2449"/>
        <v>0</v>
      </c>
      <c r="AN3298" s="16">
        <f t="shared" si="2439"/>
        <v>0</v>
      </c>
      <c r="AO3298" s="23">
        <f t="shared" si="2440"/>
        <v>0</v>
      </c>
      <c r="AP3298" s="22">
        <f t="shared" si="2441"/>
        <v>0</v>
      </c>
      <c r="AQ3298" s="30">
        <f t="shared" si="2424"/>
        <v>25526593784.761181</v>
      </c>
      <c r="AR3298" s="28">
        <f t="shared" si="2425"/>
        <v>12573514916.666559</v>
      </c>
      <c r="AS3298" s="25">
        <f t="shared" si="2426"/>
        <v>200337590.02425668</v>
      </c>
      <c r="AT3298" s="32">
        <f t="shared" si="2427"/>
        <v>0</v>
      </c>
      <c r="AU3298" s="23">
        <f t="shared" si="2428"/>
        <v>0</v>
      </c>
      <c r="AV3298" s="22">
        <f t="shared" si="2429"/>
        <v>3713624316.5337448</v>
      </c>
      <c r="AW3298" s="31">
        <f t="shared" si="2442"/>
        <v>16965796419.299772</v>
      </c>
      <c r="AX3298"/>
      <c r="AY3298"/>
      <c r="AZ3298"/>
      <c r="BA3298"/>
    </row>
    <row r="3299" spans="1:53" s="21" customFormat="1" x14ac:dyDescent="0.25">
      <c r="A3299">
        <f t="shared" si="2450"/>
        <v>897</v>
      </c>
      <c r="B3299" t="s">
        <v>9</v>
      </c>
      <c r="C3299" s="27">
        <f t="shared" si="2407"/>
        <v>0</v>
      </c>
      <c r="D3299" s="27">
        <f t="shared" si="2430"/>
        <v>0</v>
      </c>
      <c r="E3299" s="27" t="b">
        <f t="shared" si="2406"/>
        <v>1</v>
      </c>
      <c r="F3299" s="29">
        <f t="shared" si="2408"/>
        <v>0</v>
      </c>
      <c r="G3299" s="27">
        <f t="shared" si="2431"/>
        <v>0</v>
      </c>
      <c r="H3299" s="22">
        <f t="shared" si="2409"/>
        <v>36117630929.003876</v>
      </c>
      <c r="I3299" s="23">
        <f t="shared" si="2410"/>
        <v>132580106.5049091</v>
      </c>
      <c r="J3299" s="23">
        <f t="shared" si="2411"/>
        <v>1086</v>
      </c>
      <c r="K3299" s="19">
        <f t="shared" si="2432"/>
        <v>225.0831931027827</v>
      </c>
      <c r="L3299" s="16">
        <f t="shared" si="2412"/>
        <v>249.12919058026017</v>
      </c>
      <c r="M3299" s="23">
        <f>M3298-IF($B3299="B",(Percent_Rent_In_Elsies*2.49%/12 * H3298)/K3298,0)+IF($B3299="D",N3299,0)+IF(B3299="D",AK3298)+IF(B3299="C",F3298*90%)-(Y3299-Y3298)-IF($B3299="A",Q3298/K3298) + IF($B3299="A",Q3298/K3298)</f>
        <v>-57053048.201162428</v>
      </c>
      <c r="N3299" s="23">
        <f t="shared" si="2413"/>
        <v>0</v>
      </c>
      <c r="O3299" s="22">
        <f t="shared" si="2414"/>
        <v>25667142.358969547</v>
      </c>
      <c r="P3299" s="22">
        <f t="shared" si="2445"/>
        <v>0</v>
      </c>
      <c r="Q3299" s="22">
        <f t="shared" si="2446"/>
        <v>0</v>
      </c>
      <c r="R3299" s="22">
        <f t="shared" si="2415"/>
        <v>441582299.90968126</v>
      </c>
      <c r="S3299" s="16">
        <f t="shared" si="2405"/>
        <v>0</v>
      </c>
      <c r="T3299" s="15">
        <f t="shared" si="2416"/>
        <v>11070153.806561343</v>
      </c>
      <c r="U3299" s="23">
        <f t="shared" si="2433"/>
        <v>1961862.6065431535</v>
      </c>
      <c r="V3299" s="23">
        <f t="shared" si="2434"/>
        <v>0</v>
      </c>
      <c r="W3299" s="23">
        <f t="shared" si="2447"/>
        <v>163216.52300691794</v>
      </c>
      <c r="X3299" s="23">
        <f t="shared" si="2435"/>
        <v>42044607.492490955</v>
      </c>
      <c r="Y3299" s="23">
        <f t="shared" si="2417"/>
        <v>13825559.361691331</v>
      </c>
      <c r="Z3299" s="3">
        <f t="shared" si="2418"/>
        <v>0</v>
      </c>
      <c r="AA3299" s="23">
        <f t="shared" si="2419"/>
        <v>69144078.491658643</v>
      </c>
      <c r="AB3299" s="26">
        <f t="shared" si="2436"/>
        <v>70086276.274228573</v>
      </c>
      <c r="AC3299" s="23">
        <f t="shared" si="2437"/>
        <v>74889487.274228647</v>
      </c>
      <c r="AD3299" s="23">
        <f t="shared" si="2443"/>
        <v>4803211</v>
      </c>
      <c r="AE3299" s="24">
        <f t="shared" si="2404"/>
        <v>70086276.274228647</v>
      </c>
      <c r="AF3299" s="3">
        <f t="shared" si="2438"/>
        <v>0</v>
      </c>
      <c r="AG3299" s="2">
        <f t="shared" si="2420"/>
        <v>0</v>
      </c>
      <c r="AH3299" s="2">
        <f t="shared" si="2421"/>
        <v>206.13240051553234</v>
      </c>
      <c r="AI3299" s="23">
        <f t="shared" si="2444"/>
        <v>11116549979.322826</v>
      </c>
      <c r="AJ3299" s="23">
        <f t="shared" si="2422"/>
        <v>6219.922423797766</v>
      </c>
      <c r="AK3299" s="23">
        <f t="shared" si="2423"/>
        <v>0</v>
      </c>
      <c r="AL3299" s="23">
        <f t="shared" si="2448"/>
        <v>0</v>
      </c>
      <c r="AM3299" s="23">
        <f t="shared" si="2449"/>
        <v>0</v>
      </c>
      <c r="AN3299" s="16">
        <f t="shared" si="2439"/>
        <v>0</v>
      </c>
      <c r="AO3299" s="23">
        <f t="shared" si="2440"/>
        <v>0</v>
      </c>
      <c r="AP3299" s="22">
        <f t="shared" si="2441"/>
        <v>0</v>
      </c>
      <c r="AQ3299" s="30">
        <f t="shared" si="2424"/>
        <v>25526593784.761181</v>
      </c>
      <c r="AR3299" s="28">
        <f t="shared" si="2425"/>
        <v>12573514916.666559</v>
      </c>
      <c r="AS3299" s="25">
        <f t="shared" si="2426"/>
        <v>200337590.02425668</v>
      </c>
      <c r="AT3299" s="32">
        <f t="shared" si="2427"/>
        <v>0</v>
      </c>
      <c r="AU3299" s="23">
        <f t="shared" si="2428"/>
        <v>0</v>
      </c>
      <c r="AV3299" s="22">
        <f t="shared" si="2429"/>
        <v>3713624316.5337448</v>
      </c>
      <c r="AW3299" s="31">
        <f t="shared" si="2442"/>
        <v>16965796419.299772</v>
      </c>
      <c r="AX3299"/>
      <c r="AY3299"/>
      <c r="AZ3299"/>
      <c r="BA3299"/>
    </row>
    <row r="3300" spans="1:53" x14ac:dyDescent="0.25">
      <c r="A3300" s="21">
        <f t="shared" si="2450"/>
        <v>897</v>
      </c>
      <c r="B3300" s="21" t="s">
        <v>28</v>
      </c>
      <c r="C3300" s="27">
        <f t="shared" si="2407"/>
        <v>0</v>
      </c>
      <c r="D3300" s="27">
        <f t="shared" si="2430"/>
        <v>0</v>
      </c>
      <c r="E3300" s="27" t="b">
        <f t="shared" si="2406"/>
        <v>1</v>
      </c>
      <c r="F3300" s="29">
        <f t="shared" si="2408"/>
        <v>0</v>
      </c>
      <c r="G3300" s="27">
        <f t="shared" si="2431"/>
        <v>0</v>
      </c>
      <c r="H3300" s="22">
        <f t="shared" si="2409"/>
        <v>36117630929.003876</v>
      </c>
      <c r="I3300" s="23">
        <f t="shared" si="2410"/>
        <v>132580106.5049091</v>
      </c>
      <c r="J3300" s="23">
        <f t="shared" si="2411"/>
        <v>1086</v>
      </c>
      <c r="K3300" s="19">
        <f t="shared" si="2432"/>
        <v>225.0831931027827</v>
      </c>
      <c r="L3300" s="16">
        <f t="shared" si="2412"/>
        <v>249.12919058026017</v>
      </c>
      <c r="M3300" s="23">
        <f>M3299-IF($B3300="B",(Percent_Rent_In_Elsies*2.49%/12 * H3299)/K3299,0)+IF($B3300="D",N3300,0)+IF(B3300="D",AK3299)+IF(B3300="C",F3299*90%)-(Y3300-Y3299)-IF($B3300="A",Q3299/K3299) + IF($B3300="A",Q3299/K3299)</f>
        <v>-57053048.201162428</v>
      </c>
      <c r="N3300" s="23">
        <f t="shared" si="2413"/>
        <v>0</v>
      </c>
      <c r="O3300" s="22">
        <f t="shared" si="2414"/>
        <v>0</v>
      </c>
      <c r="P3300" s="22">
        <f t="shared" si="2445"/>
        <v>25667142.358969547</v>
      </c>
      <c r="Q3300" s="22">
        <f t="shared" si="2446"/>
        <v>0</v>
      </c>
      <c r="R3300" s="22">
        <f t="shared" si="2415"/>
        <v>441582299.90968126</v>
      </c>
      <c r="S3300" s="16">
        <f t="shared" si="2405"/>
        <v>0</v>
      </c>
      <c r="T3300" s="15">
        <f t="shared" si="2416"/>
        <v>0</v>
      </c>
      <c r="U3300" s="23">
        <f t="shared" si="2433"/>
        <v>1961862.6065431535</v>
      </c>
      <c r="V3300" s="23">
        <f t="shared" si="2434"/>
        <v>0</v>
      </c>
      <c r="W3300" s="23">
        <f t="shared" si="2447"/>
        <v>0</v>
      </c>
      <c r="X3300" s="23">
        <f t="shared" si="2435"/>
        <v>42044607.492490955</v>
      </c>
      <c r="Y3300" s="23">
        <f t="shared" si="2417"/>
        <v>13825559.361691331</v>
      </c>
      <c r="Z3300" s="3">
        <f t="shared" si="2418"/>
        <v>8160.826150345898</v>
      </c>
      <c r="AA3300" s="23">
        <f t="shared" si="2419"/>
        <v>69266490.88391383</v>
      </c>
      <c r="AB3300" s="26">
        <f t="shared" si="2436"/>
        <v>70086276.274228558</v>
      </c>
      <c r="AC3300" s="23">
        <f t="shared" si="2437"/>
        <v>74889487.274228647</v>
      </c>
      <c r="AD3300" s="23">
        <f t="shared" si="2443"/>
        <v>4803211</v>
      </c>
      <c r="AE3300" s="24">
        <f t="shared" si="2404"/>
        <v>70086276.274228647</v>
      </c>
      <c r="AF3300" s="3">
        <f t="shared" si="2438"/>
        <v>0</v>
      </c>
      <c r="AG3300" s="2">
        <f t="shared" si="2420"/>
        <v>979299138.04150772</v>
      </c>
      <c r="AH3300" s="2">
        <f t="shared" si="2421"/>
        <v>206.13240051553234</v>
      </c>
      <c r="AI3300" s="23">
        <f t="shared" si="2444"/>
        <v>11136230673.697218</v>
      </c>
      <c r="AJ3300" s="23">
        <f t="shared" si="2422"/>
        <v>6219.922423797766</v>
      </c>
      <c r="AK3300" s="23">
        <f t="shared" si="2423"/>
        <v>0</v>
      </c>
      <c r="AL3300" s="23">
        <f t="shared" si="2448"/>
        <v>0</v>
      </c>
      <c r="AM3300" s="23">
        <f t="shared" si="2449"/>
        <v>0</v>
      </c>
      <c r="AN3300" s="16">
        <f t="shared" si="2439"/>
        <v>0</v>
      </c>
      <c r="AO3300" s="23">
        <f t="shared" si="2440"/>
        <v>0</v>
      </c>
      <c r="AP3300" s="22">
        <f t="shared" si="2441"/>
        <v>0</v>
      </c>
      <c r="AQ3300" s="30">
        <f t="shared" si="2424"/>
        <v>25526593784.761181</v>
      </c>
      <c r="AR3300" s="28">
        <f t="shared" si="2425"/>
        <v>12573514916.666559</v>
      </c>
      <c r="AS3300" s="25">
        <f t="shared" si="2426"/>
        <v>200337590.02425668</v>
      </c>
      <c r="AT3300" s="32">
        <f t="shared" si="2427"/>
        <v>16321.652300691796</v>
      </c>
      <c r="AU3300" s="23">
        <f t="shared" si="2428"/>
        <v>16321.652300691796</v>
      </c>
      <c r="AV3300" s="22">
        <f t="shared" si="2429"/>
        <v>3724694470.3403063</v>
      </c>
      <c r="AW3300" s="31">
        <f t="shared" si="2442"/>
        <v>16965796419.29977</v>
      </c>
    </row>
    <row r="3301" spans="1:53" x14ac:dyDescent="0.25">
      <c r="A3301">
        <f t="shared" si="2450"/>
        <v>898</v>
      </c>
      <c r="B3301" t="s">
        <v>6</v>
      </c>
      <c r="C3301" s="27">
        <f t="shared" si="2407"/>
        <v>0</v>
      </c>
      <c r="D3301" s="27">
        <f t="shared" si="2430"/>
        <v>0</v>
      </c>
      <c r="E3301" s="27" t="b">
        <f t="shared" si="2406"/>
        <v>1</v>
      </c>
      <c r="F3301" s="29">
        <f t="shared" si="2408"/>
        <v>0</v>
      </c>
      <c r="G3301" s="27">
        <f t="shared" si="2431"/>
        <v>0</v>
      </c>
      <c r="H3301" s="22">
        <f t="shared" si="2409"/>
        <v>36177826980.552216</v>
      </c>
      <c r="I3301" s="23">
        <f t="shared" si="2410"/>
        <v>132580106.5049091</v>
      </c>
      <c r="J3301" s="23">
        <f t="shared" si="2411"/>
        <v>1086</v>
      </c>
      <c r="K3301" s="19">
        <f t="shared" si="2432"/>
        <v>225.0831931027827</v>
      </c>
      <c r="L3301" s="16">
        <f t="shared" si="2412"/>
        <v>249.54440589789394</v>
      </c>
      <c r="M3301" s="23">
        <f>M3300-IF($B3301="B",(Percent_Rent_In_Elsies*2.49%/12 * H3300)/K3300,0)+IF($B3301="D",N3301,0)+IF(B3301="D",AK3300)+IF(B3301="C",F3300*90%)-(Y3301-Y3300)-IF($B3301="A",Q3300/K3300) + IF($B3301="A",Q3300/K3300)</f>
        <v>-57053048.201162428</v>
      </c>
      <c r="N3301" s="23">
        <f t="shared" si="2413"/>
        <v>0</v>
      </c>
      <c r="O3301" s="22">
        <f t="shared" si="2414"/>
        <v>0</v>
      </c>
      <c r="P3301" s="22">
        <f t="shared" si="2445"/>
        <v>0</v>
      </c>
      <c r="Q3301" s="22">
        <f t="shared" si="2446"/>
        <v>0</v>
      </c>
      <c r="R3301" s="22">
        <f t="shared" si="2415"/>
        <v>441582299.90968126</v>
      </c>
      <c r="S3301" s="16">
        <f t="shared" si="2405"/>
        <v>0</v>
      </c>
      <c r="T3301" s="15">
        <f t="shared" si="2416"/>
        <v>0</v>
      </c>
      <c r="U3301" s="23">
        <f t="shared" si="2433"/>
        <v>1961862.6065431535</v>
      </c>
      <c r="V3301" s="23">
        <f t="shared" si="2434"/>
        <v>0</v>
      </c>
      <c r="W3301" s="23">
        <f t="shared" si="2447"/>
        <v>0</v>
      </c>
      <c r="X3301" s="23">
        <f t="shared" si="2435"/>
        <v>42085411.623242684</v>
      </c>
      <c r="Y3301" s="23">
        <f t="shared" si="2417"/>
        <v>13825559.361691331</v>
      </c>
      <c r="Z3301" s="3">
        <f t="shared" si="2418"/>
        <v>0</v>
      </c>
      <c r="AA3301" s="23">
        <f t="shared" si="2419"/>
        <v>69266490.88391383</v>
      </c>
      <c r="AB3301" s="26">
        <f t="shared" si="2436"/>
        <v>70086276.274228573</v>
      </c>
      <c r="AC3301" s="23">
        <f t="shared" si="2437"/>
        <v>74889487.274228647</v>
      </c>
      <c r="AD3301" s="23">
        <f t="shared" si="2443"/>
        <v>4803211</v>
      </c>
      <c r="AE3301" s="24">
        <f t="shared" si="2404"/>
        <v>70086276.274228647</v>
      </c>
      <c r="AF3301" s="3">
        <f t="shared" si="2438"/>
        <v>0</v>
      </c>
      <c r="AG3301" s="2">
        <f t="shared" si="2420"/>
        <v>0</v>
      </c>
      <c r="AH3301" s="2">
        <f t="shared" si="2421"/>
        <v>206.47595451639154</v>
      </c>
      <c r="AI3301" s="23">
        <f t="shared" si="2444"/>
        <v>11136230673.697218</v>
      </c>
      <c r="AJ3301" s="23">
        <f t="shared" si="2422"/>
        <v>6219.922423797766</v>
      </c>
      <c r="AK3301" s="23">
        <f t="shared" si="2423"/>
        <v>0</v>
      </c>
      <c r="AL3301" s="23">
        <f t="shared" si="2448"/>
        <v>0</v>
      </c>
      <c r="AM3301" s="23">
        <f t="shared" si="2449"/>
        <v>0</v>
      </c>
      <c r="AN3301" s="16">
        <f t="shared" si="2439"/>
        <v>0</v>
      </c>
      <c r="AO3301" s="23">
        <f t="shared" si="2440"/>
        <v>0</v>
      </c>
      <c r="AP3301" s="22">
        <f t="shared" si="2441"/>
        <v>0</v>
      </c>
      <c r="AQ3301" s="30">
        <f t="shared" si="2424"/>
        <v>25526593784.761181</v>
      </c>
      <c r="AR3301" s="28">
        <f t="shared" si="2425"/>
        <v>12573514916.666559</v>
      </c>
      <c r="AS3301" s="25">
        <f t="shared" si="2426"/>
        <v>200337590.02425668</v>
      </c>
      <c r="AT3301" s="32">
        <f t="shared" si="2427"/>
        <v>0</v>
      </c>
      <c r="AU3301" s="23">
        <f t="shared" si="2428"/>
        <v>0</v>
      </c>
      <c r="AV3301" s="22">
        <f t="shared" si="2429"/>
        <v>3724694470.3403063</v>
      </c>
      <c r="AW3301" s="31">
        <f t="shared" si="2442"/>
        <v>16940129276.940802</v>
      </c>
    </row>
    <row r="3302" spans="1:53" x14ac:dyDescent="0.25">
      <c r="A3302">
        <f t="shared" si="2450"/>
        <v>898</v>
      </c>
      <c r="B3302" t="s">
        <v>7</v>
      </c>
      <c r="C3302" s="27">
        <f t="shared" si="2407"/>
        <v>0</v>
      </c>
      <c r="D3302" s="27">
        <f t="shared" si="2430"/>
        <v>0</v>
      </c>
      <c r="E3302" s="27" t="b">
        <f t="shared" si="2406"/>
        <v>1</v>
      </c>
      <c r="F3302" s="29">
        <f t="shared" si="2408"/>
        <v>0</v>
      </c>
      <c r="G3302" s="27">
        <f t="shared" si="2431"/>
        <v>0</v>
      </c>
      <c r="H3302" s="22">
        <f t="shared" si="2409"/>
        <v>36177826980.552216</v>
      </c>
      <c r="I3302" s="23">
        <f t="shared" si="2410"/>
        <v>132580106.5049091</v>
      </c>
      <c r="J3302" s="23">
        <f t="shared" si="2411"/>
        <v>1086</v>
      </c>
      <c r="K3302" s="19">
        <f t="shared" si="2432"/>
        <v>225.0831931027827</v>
      </c>
      <c r="L3302" s="16">
        <f t="shared" si="2412"/>
        <v>249.54440589789394</v>
      </c>
      <c r="M3302" s="23">
        <f>M3301-IF($B3302="B",(Percent_Rent_In_Elsies*2.49%/12 * H3301)/K3301,0)+IF($B3302="D",N3302,0)+IF(B3302="D",AK3301)+IF(B3302="C",F3301*90%)-(Y3302-Y3301)-IF($B3302="A",Q3301/K3301) + IF($B3302="A",Q3301/K3301)</f>
        <v>-57219806.522718593</v>
      </c>
      <c r="N3302" s="23">
        <f t="shared" si="2413"/>
        <v>0</v>
      </c>
      <c r="O3302" s="22">
        <f t="shared" si="2414"/>
        <v>0</v>
      </c>
      <c r="P3302" s="22">
        <f t="shared" si="2445"/>
        <v>0</v>
      </c>
      <c r="Q3302" s="22">
        <f t="shared" si="2446"/>
        <v>0</v>
      </c>
      <c r="R3302" s="22">
        <f t="shared" si="2415"/>
        <v>404783774.91720784</v>
      </c>
      <c r="S3302" s="16">
        <f t="shared" si="2405"/>
        <v>36798524.992473438</v>
      </c>
      <c r="T3302" s="15">
        <f t="shared" si="2416"/>
        <v>0</v>
      </c>
      <c r="U3302" s="23">
        <f t="shared" si="2433"/>
        <v>1798374.0559978907</v>
      </c>
      <c r="V3302" s="23">
        <f t="shared" si="2434"/>
        <v>163488.55054526278</v>
      </c>
      <c r="W3302" s="23">
        <f t="shared" si="2447"/>
        <v>0</v>
      </c>
      <c r="X3302" s="23">
        <f t="shared" si="2435"/>
        <v>42085411.623242684</v>
      </c>
      <c r="Y3302" s="23">
        <f t="shared" si="2417"/>
        <v>13825559.361691331</v>
      </c>
      <c r="Z3302" s="3">
        <f t="shared" si="2418"/>
        <v>0</v>
      </c>
      <c r="AA3302" s="23">
        <f t="shared" si="2419"/>
        <v>69266490.88391383</v>
      </c>
      <c r="AB3302" s="26">
        <f t="shared" si="2436"/>
        <v>70086276.274228573</v>
      </c>
      <c r="AC3302" s="23">
        <f t="shared" si="2437"/>
        <v>74889487.274228647</v>
      </c>
      <c r="AD3302" s="23">
        <f t="shared" si="2443"/>
        <v>4803211</v>
      </c>
      <c r="AE3302" s="24">
        <f t="shared" si="2404"/>
        <v>70086276.274228647</v>
      </c>
      <c r="AF3302" s="3">
        <f t="shared" si="2438"/>
        <v>0</v>
      </c>
      <c r="AG3302" s="2">
        <f t="shared" si="2420"/>
        <v>0</v>
      </c>
      <c r="AH3302" s="2">
        <f t="shared" si="2421"/>
        <v>206.47595451639154</v>
      </c>
      <c r="AI3302" s="23">
        <f t="shared" si="2444"/>
        <v>11136230673.697218</v>
      </c>
      <c r="AJ3302" s="23">
        <f t="shared" si="2422"/>
        <v>6219.922423797766</v>
      </c>
      <c r="AK3302" s="23">
        <f t="shared" si="2423"/>
        <v>0</v>
      </c>
      <c r="AL3302" s="23">
        <f t="shared" si="2448"/>
        <v>9310475.348323822</v>
      </c>
      <c r="AM3302" s="23">
        <f t="shared" si="2449"/>
        <v>8686565159.2883472</v>
      </c>
      <c r="AN3302" s="16">
        <f t="shared" si="2439"/>
        <v>0</v>
      </c>
      <c r="AO3302" s="23">
        <f t="shared" si="2440"/>
        <v>166758.32155616811</v>
      </c>
      <c r="AP3302" s="22">
        <f t="shared" si="2441"/>
        <v>37534495.492322929</v>
      </c>
      <c r="AQ3302" s="30">
        <f t="shared" si="2424"/>
        <v>25601343732.534145</v>
      </c>
      <c r="AR3302" s="28">
        <f t="shared" si="2425"/>
        <v>12610730368.947197</v>
      </c>
      <c r="AS3302" s="25">
        <f t="shared" si="2426"/>
        <v>200337590.02425668</v>
      </c>
      <c r="AT3302" s="32">
        <f t="shared" si="2427"/>
        <v>0</v>
      </c>
      <c r="AU3302" s="23">
        <f t="shared" si="2428"/>
        <v>0</v>
      </c>
      <c r="AV3302" s="22">
        <f t="shared" si="2429"/>
        <v>3724694470.3403063</v>
      </c>
      <c r="AW3302" s="31">
        <f t="shared" si="2442"/>
        <v>17014879224.713764</v>
      </c>
    </row>
    <row r="3303" spans="1:53" x14ac:dyDescent="0.25">
      <c r="A3303">
        <f t="shared" si="2450"/>
        <v>898</v>
      </c>
      <c r="B3303" t="s">
        <v>8</v>
      </c>
      <c r="C3303" s="27">
        <f t="shared" si="2407"/>
        <v>0</v>
      </c>
      <c r="D3303" s="27">
        <f t="shared" si="2430"/>
        <v>0</v>
      </c>
      <c r="E3303" s="27" t="b">
        <f t="shared" si="2406"/>
        <v>1</v>
      </c>
      <c r="F3303" s="29">
        <f t="shared" si="2408"/>
        <v>0</v>
      </c>
      <c r="G3303" s="27">
        <f t="shared" si="2431"/>
        <v>0</v>
      </c>
      <c r="H3303" s="22">
        <f t="shared" si="2409"/>
        <v>36177826980.552216</v>
      </c>
      <c r="I3303" s="23">
        <f t="shared" si="2410"/>
        <v>132580106.5049091</v>
      </c>
      <c r="J3303" s="23">
        <f t="shared" si="2411"/>
        <v>1086</v>
      </c>
      <c r="K3303" s="19">
        <f t="shared" si="2432"/>
        <v>225.0831931027827</v>
      </c>
      <c r="L3303" s="16">
        <f t="shared" si="2412"/>
        <v>249.54440589789394</v>
      </c>
      <c r="M3303" s="23">
        <f>M3302-IF($B3303="B",(Percent_Rent_In_Elsies*2.49%/12 * H3302)/K3302,0)+IF($B3303="D",N3303,0)+IF(B3303="D",AK3302)+IF(B3303="C",F3302*90%)-(Y3303-Y3302)-IF($B3303="A",Q3302/K3302) + IF($B3303="A",Q3302/K3302)</f>
        <v>-57219806.522718593</v>
      </c>
      <c r="N3303" s="23">
        <f t="shared" si="2413"/>
        <v>0</v>
      </c>
      <c r="O3303" s="22">
        <f t="shared" si="2414"/>
        <v>0</v>
      </c>
      <c r="P3303" s="22">
        <f t="shared" si="2445"/>
        <v>0</v>
      </c>
      <c r="Q3303" s="22">
        <f t="shared" si="2446"/>
        <v>0</v>
      </c>
      <c r="R3303" s="22">
        <f t="shared" si="2415"/>
        <v>442318270.40953076</v>
      </c>
      <c r="S3303" s="16">
        <f t="shared" si="2405"/>
        <v>36798524.992473438</v>
      </c>
      <c r="T3303" s="15">
        <f t="shared" si="2416"/>
        <v>0</v>
      </c>
      <c r="U3303" s="23">
        <f t="shared" si="2433"/>
        <v>1965132.3775540588</v>
      </c>
      <c r="V3303" s="23">
        <f t="shared" si="2434"/>
        <v>163488.55054526278</v>
      </c>
      <c r="W3303" s="23">
        <f t="shared" si="2447"/>
        <v>0</v>
      </c>
      <c r="X3303" s="23">
        <f t="shared" si="2435"/>
        <v>42085411.623242684</v>
      </c>
      <c r="Y3303" s="23">
        <f t="shared" si="2417"/>
        <v>13825559.361691331</v>
      </c>
      <c r="Z3303" s="3">
        <f t="shared" si="2418"/>
        <v>0</v>
      </c>
      <c r="AA3303" s="23">
        <f t="shared" si="2419"/>
        <v>69266490.88391383</v>
      </c>
      <c r="AB3303" s="26">
        <f t="shared" si="2436"/>
        <v>70086276.274228573</v>
      </c>
      <c r="AC3303" s="23">
        <f t="shared" si="2437"/>
        <v>74889487.274228647</v>
      </c>
      <c r="AD3303" s="23">
        <f t="shared" si="2443"/>
        <v>4803211</v>
      </c>
      <c r="AE3303" s="24">
        <f t="shared" si="2404"/>
        <v>70086276.274228647</v>
      </c>
      <c r="AF3303" s="3">
        <f t="shared" si="2438"/>
        <v>1E-4</v>
      </c>
      <c r="AG3303" s="2">
        <f t="shared" si="2420"/>
        <v>0</v>
      </c>
      <c r="AH3303" s="2">
        <f t="shared" si="2421"/>
        <v>206.47595451639154</v>
      </c>
      <c r="AI3303" s="23">
        <f t="shared" si="2444"/>
        <v>11136230673.697218</v>
      </c>
      <c r="AJ3303" s="23">
        <f t="shared" si="2422"/>
        <v>6219.922423797766</v>
      </c>
      <c r="AK3303" s="23">
        <f t="shared" si="2423"/>
        <v>64538.010917991938</v>
      </c>
      <c r="AL3303" s="23">
        <f t="shared" si="2448"/>
        <v>0</v>
      </c>
      <c r="AM3303" s="23">
        <f t="shared" si="2449"/>
        <v>0</v>
      </c>
      <c r="AN3303" s="16">
        <f t="shared" si="2439"/>
        <v>0</v>
      </c>
      <c r="AO3303" s="23">
        <f t="shared" si="2440"/>
        <v>0</v>
      </c>
      <c r="AP3303" s="22">
        <f t="shared" si="2441"/>
        <v>0</v>
      </c>
      <c r="AQ3303" s="30">
        <f t="shared" si="2424"/>
        <v>25601343732.534145</v>
      </c>
      <c r="AR3303" s="28">
        <f t="shared" si="2425"/>
        <v>12610730368.947197</v>
      </c>
      <c r="AS3303" s="25">
        <f t="shared" si="2426"/>
        <v>200337590.02425668</v>
      </c>
      <c r="AT3303" s="32">
        <f t="shared" si="2427"/>
        <v>0</v>
      </c>
      <c r="AU3303" s="23">
        <f t="shared" si="2428"/>
        <v>0</v>
      </c>
      <c r="AV3303" s="22">
        <f t="shared" si="2429"/>
        <v>3724694470.3403063</v>
      </c>
      <c r="AW3303" s="31">
        <f t="shared" si="2442"/>
        <v>17014879224.713764</v>
      </c>
    </row>
    <row r="3304" spans="1:53" x14ac:dyDescent="0.25">
      <c r="A3304" s="21">
        <f t="shared" si="2450"/>
        <v>898</v>
      </c>
      <c r="B3304" s="21" t="s">
        <v>9</v>
      </c>
      <c r="C3304" s="27">
        <f t="shared" si="2407"/>
        <v>0</v>
      </c>
      <c r="D3304" s="27">
        <f t="shared" si="2430"/>
        <v>0</v>
      </c>
      <c r="E3304" s="27" t="b">
        <f t="shared" si="2406"/>
        <v>1</v>
      </c>
      <c r="F3304" s="29">
        <f t="shared" si="2408"/>
        <v>0</v>
      </c>
      <c r="G3304" s="27">
        <f t="shared" si="2431"/>
        <v>0</v>
      </c>
      <c r="H3304" s="22">
        <f t="shared" si="2409"/>
        <v>36177826980.552216</v>
      </c>
      <c r="I3304" s="23">
        <f t="shared" si="2410"/>
        <v>132580106.5049091</v>
      </c>
      <c r="J3304" s="23">
        <f t="shared" si="2411"/>
        <v>1086</v>
      </c>
      <c r="K3304" s="19">
        <f t="shared" si="2432"/>
        <v>225.0831931027827</v>
      </c>
      <c r="L3304" s="16">
        <f t="shared" si="2412"/>
        <v>249.54440589789394</v>
      </c>
      <c r="M3304" s="23">
        <f>M3303-IF($B3304="B",(Percent_Rent_In_Elsies*2.49%/12 * H3303)/K3303,0)+IF($B3304="D",N3304,0)+IF(B3304="D",AK3303)+IF(B3304="C",F3303*90%)-(Y3304-Y3303)-IF($B3304="A",Q3303/K3303) + IF($B3304="A",Q3303/K3303)</f>
        <v>-57155268.511800602</v>
      </c>
      <c r="N3304" s="23">
        <f t="shared" si="2413"/>
        <v>0</v>
      </c>
      <c r="O3304" s="22">
        <f t="shared" si="2414"/>
        <v>25709920.929567829</v>
      </c>
      <c r="P3304" s="22">
        <f t="shared" si="2445"/>
        <v>0</v>
      </c>
      <c r="Q3304" s="22">
        <f t="shared" si="2446"/>
        <v>0</v>
      </c>
      <c r="R3304" s="22">
        <f t="shared" si="2415"/>
        <v>442318270.40953076</v>
      </c>
      <c r="S3304" s="16">
        <f t="shared" si="2405"/>
        <v>0</v>
      </c>
      <c r="T3304" s="15">
        <f t="shared" si="2416"/>
        <v>11088604.06290561</v>
      </c>
      <c r="U3304" s="23">
        <f t="shared" si="2433"/>
        <v>1965132.3775540588</v>
      </c>
      <c r="V3304" s="23">
        <f t="shared" si="2434"/>
        <v>0</v>
      </c>
      <c r="W3304" s="23">
        <f t="shared" si="2447"/>
        <v>163488.55054526278</v>
      </c>
      <c r="X3304" s="23">
        <f t="shared" si="2435"/>
        <v>42085411.623242684</v>
      </c>
      <c r="Y3304" s="23">
        <f t="shared" si="2417"/>
        <v>13825559.361691331</v>
      </c>
      <c r="Z3304" s="3">
        <f t="shared" si="2418"/>
        <v>0</v>
      </c>
      <c r="AA3304" s="23">
        <f t="shared" si="2419"/>
        <v>69201952.872995839</v>
      </c>
      <c r="AB3304" s="26">
        <f t="shared" si="2436"/>
        <v>70086276.274228573</v>
      </c>
      <c r="AC3304" s="23">
        <f t="shared" si="2437"/>
        <v>74889487.274228647</v>
      </c>
      <c r="AD3304" s="23">
        <f t="shared" si="2443"/>
        <v>4803211</v>
      </c>
      <c r="AE3304" s="24">
        <f t="shared" si="2404"/>
        <v>70086276.274228647</v>
      </c>
      <c r="AF3304" s="3">
        <f t="shared" si="2438"/>
        <v>0</v>
      </c>
      <c r="AG3304" s="2">
        <f t="shared" si="2420"/>
        <v>0</v>
      </c>
      <c r="AH3304" s="2">
        <f t="shared" si="2421"/>
        <v>206.47595451639154</v>
      </c>
      <c r="AI3304" s="23">
        <f t="shared" si="2444"/>
        <v>11125854658.287273</v>
      </c>
      <c r="AJ3304" s="23">
        <f t="shared" si="2422"/>
        <v>6219.922423797766</v>
      </c>
      <c r="AK3304" s="23">
        <f t="shared" si="2423"/>
        <v>0</v>
      </c>
      <c r="AL3304" s="23">
        <f t="shared" si="2448"/>
        <v>0</v>
      </c>
      <c r="AM3304" s="23">
        <f t="shared" si="2449"/>
        <v>0</v>
      </c>
      <c r="AN3304" s="16">
        <f t="shared" si="2439"/>
        <v>0</v>
      </c>
      <c r="AO3304" s="23">
        <f t="shared" si="2440"/>
        <v>0</v>
      </c>
      <c r="AP3304" s="22">
        <f t="shared" si="2441"/>
        <v>0</v>
      </c>
      <c r="AQ3304" s="30">
        <f t="shared" si="2424"/>
        <v>25601343732.534145</v>
      </c>
      <c r="AR3304" s="28">
        <f t="shared" si="2425"/>
        <v>12610730368.947197</v>
      </c>
      <c r="AS3304" s="25">
        <f t="shared" si="2426"/>
        <v>200337590.02425668</v>
      </c>
      <c r="AT3304" s="32">
        <f t="shared" si="2427"/>
        <v>0</v>
      </c>
      <c r="AU3304" s="23">
        <f t="shared" si="2428"/>
        <v>0</v>
      </c>
      <c r="AV3304" s="22">
        <f t="shared" si="2429"/>
        <v>3724694470.3403063</v>
      </c>
      <c r="AW3304" s="31">
        <f t="shared" si="2442"/>
        <v>17014879224.713764</v>
      </c>
      <c r="AX3304" s="21"/>
      <c r="AY3304" s="21"/>
      <c r="AZ3304" s="21"/>
      <c r="BA3304" s="21"/>
    </row>
    <row r="3305" spans="1:53" x14ac:dyDescent="0.25">
      <c r="A3305" s="21">
        <f t="shared" si="2450"/>
        <v>898</v>
      </c>
      <c r="B3305" s="21" t="s">
        <v>28</v>
      </c>
      <c r="C3305" s="27">
        <f t="shared" si="2407"/>
        <v>0</v>
      </c>
      <c r="D3305" s="27">
        <f t="shared" si="2430"/>
        <v>0</v>
      </c>
      <c r="E3305" s="27" t="b">
        <f t="shared" si="2406"/>
        <v>1</v>
      </c>
      <c r="F3305" s="29">
        <f t="shared" si="2408"/>
        <v>0</v>
      </c>
      <c r="G3305" s="27">
        <f t="shared" si="2431"/>
        <v>0</v>
      </c>
      <c r="H3305" s="22">
        <f t="shared" si="2409"/>
        <v>36177826980.552216</v>
      </c>
      <c r="I3305" s="23">
        <f t="shared" si="2410"/>
        <v>132580106.5049091</v>
      </c>
      <c r="J3305" s="23">
        <f t="shared" si="2411"/>
        <v>1086</v>
      </c>
      <c r="K3305" s="19">
        <f t="shared" si="2432"/>
        <v>225.0831931027827</v>
      </c>
      <c r="L3305" s="16">
        <f t="shared" si="2412"/>
        <v>249.54440589789394</v>
      </c>
      <c r="M3305" s="23">
        <f>M3304-IF($B3305="B",(Percent_Rent_In_Elsies*2.49%/12 * H3304)/K3304,0)+IF($B3305="D",N3305,0)+IF(B3305="D",AK3304)+IF(B3305="C",F3304*90%)-(Y3305-Y3304)-IF($B3305="A",Q3304/K3304) + IF($B3305="A",Q3304/K3304)</f>
        <v>-57155268.511800602</v>
      </c>
      <c r="N3305" s="23">
        <f t="shared" si="2413"/>
        <v>0</v>
      </c>
      <c r="O3305" s="22">
        <f t="shared" si="2414"/>
        <v>0</v>
      </c>
      <c r="P3305" s="22">
        <f t="shared" si="2445"/>
        <v>25709920.929567829</v>
      </c>
      <c r="Q3305" s="22">
        <f t="shared" si="2446"/>
        <v>0</v>
      </c>
      <c r="R3305" s="22">
        <f t="shared" si="2415"/>
        <v>442318270.40953076</v>
      </c>
      <c r="S3305" s="16">
        <f t="shared" si="2405"/>
        <v>0</v>
      </c>
      <c r="T3305" s="15">
        <f t="shared" si="2416"/>
        <v>0</v>
      </c>
      <c r="U3305" s="23">
        <f t="shared" si="2433"/>
        <v>1965132.3775540588</v>
      </c>
      <c r="V3305" s="23">
        <f t="shared" si="2434"/>
        <v>0</v>
      </c>
      <c r="W3305" s="23">
        <f t="shared" si="2447"/>
        <v>0</v>
      </c>
      <c r="X3305" s="23">
        <f t="shared" si="2435"/>
        <v>42085411.623242684</v>
      </c>
      <c r="Y3305" s="23">
        <f t="shared" si="2417"/>
        <v>13825559.361691331</v>
      </c>
      <c r="Z3305" s="3">
        <f t="shared" si="2418"/>
        <v>8174.4275272631403</v>
      </c>
      <c r="AA3305" s="23">
        <f t="shared" si="2419"/>
        <v>69324569.28590478</v>
      </c>
      <c r="AB3305" s="26">
        <f t="shared" si="2436"/>
        <v>70086276.274228573</v>
      </c>
      <c r="AC3305" s="23">
        <f t="shared" si="2437"/>
        <v>74889487.274228647</v>
      </c>
      <c r="AD3305" s="23">
        <f t="shared" si="2443"/>
        <v>4803211</v>
      </c>
      <c r="AE3305" s="24">
        <f t="shared" si="2404"/>
        <v>70086276.274228647</v>
      </c>
      <c r="AF3305" s="3">
        <f t="shared" si="2438"/>
        <v>0</v>
      </c>
      <c r="AG3305" s="2">
        <f t="shared" si="2420"/>
        <v>980931303.27157664</v>
      </c>
      <c r="AH3305" s="2">
        <f t="shared" si="2421"/>
        <v>206.47595451639154</v>
      </c>
      <c r="AI3305" s="23">
        <f t="shared" si="2444"/>
        <v>11145568153.818954</v>
      </c>
      <c r="AJ3305" s="23">
        <f t="shared" si="2422"/>
        <v>6219.922423797766</v>
      </c>
      <c r="AK3305" s="23">
        <f t="shared" si="2423"/>
        <v>0</v>
      </c>
      <c r="AL3305" s="23">
        <f t="shared" si="2448"/>
        <v>0</v>
      </c>
      <c r="AM3305" s="23">
        <f t="shared" si="2449"/>
        <v>0</v>
      </c>
      <c r="AN3305" s="16">
        <f t="shared" si="2439"/>
        <v>0</v>
      </c>
      <c r="AO3305" s="23">
        <f t="shared" si="2440"/>
        <v>0</v>
      </c>
      <c r="AP3305" s="22">
        <f t="shared" si="2441"/>
        <v>0</v>
      </c>
      <c r="AQ3305" s="30">
        <f t="shared" si="2424"/>
        <v>25601343732.534145</v>
      </c>
      <c r="AR3305" s="28">
        <f t="shared" si="2425"/>
        <v>12610730368.947197</v>
      </c>
      <c r="AS3305" s="25">
        <f t="shared" si="2426"/>
        <v>200337590.02425668</v>
      </c>
      <c r="AT3305" s="32">
        <f t="shared" si="2427"/>
        <v>16348.855054526281</v>
      </c>
      <c r="AU3305" s="23">
        <f t="shared" si="2428"/>
        <v>16348.855054526281</v>
      </c>
      <c r="AV3305" s="22">
        <f t="shared" si="2429"/>
        <v>3735783074.4032121</v>
      </c>
      <c r="AW3305" s="31">
        <f t="shared" si="2442"/>
        <v>17014879224.713762</v>
      </c>
      <c r="AX3305" s="21"/>
      <c r="AY3305" s="21"/>
      <c r="AZ3305" s="21"/>
      <c r="BA3305" s="21"/>
    </row>
    <row r="3306" spans="1:53" x14ac:dyDescent="0.25">
      <c r="A3306">
        <f t="shared" si="2450"/>
        <v>899</v>
      </c>
      <c r="B3306" t="s">
        <v>6</v>
      </c>
      <c r="C3306" s="27">
        <f t="shared" si="2407"/>
        <v>0</v>
      </c>
      <c r="D3306" s="27">
        <f t="shared" si="2430"/>
        <v>0</v>
      </c>
      <c r="E3306" s="27" t="b">
        <f t="shared" si="2406"/>
        <v>1</v>
      </c>
      <c r="F3306" s="29">
        <f t="shared" si="2408"/>
        <v>0</v>
      </c>
      <c r="G3306" s="27">
        <f t="shared" si="2431"/>
        <v>0</v>
      </c>
      <c r="H3306" s="22">
        <f t="shared" si="2409"/>
        <v>36238123358.853134</v>
      </c>
      <c r="I3306" s="23">
        <f t="shared" si="2410"/>
        <v>132580106.5049091</v>
      </c>
      <c r="J3306" s="23">
        <f t="shared" si="2411"/>
        <v>1086</v>
      </c>
      <c r="K3306" s="19">
        <f t="shared" si="2432"/>
        <v>225.0831931027827</v>
      </c>
      <c r="L3306" s="16">
        <f t="shared" si="2412"/>
        <v>249.96031324105709</v>
      </c>
      <c r="M3306" s="23">
        <f>M3305-IF($B3306="B",(Percent_Rent_In_Elsies*2.49%/12 * H3305)/K3305,0)+IF($B3306="D",N3306,0)+IF(B3306="D",AK3305)+IF(B3306="C",F3305*90%)-(Y3306-Y3305)-IF($B3306="A",Q3305/K3305) + IF($B3306="A",Q3305/K3305)</f>
        <v>-57155268.511800602</v>
      </c>
      <c r="N3306" s="23">
        <f t="shared" si="2413"/>
        <v>0</v>
      </c>
      <c r="O3306" s="22">
        <f t="shared" si="2414"/>
        <v>0</v>
      </c>
      <c r="P3306" s="22">
        <f t="shared" si="2445"/>
        <v>0</v>
      </c>
      <c r="Q3306" s="22">
        <f t="shared" si="2446"/>
        <v>0</v>
      </c>
      <c r="R3306" s="22">
        <f t="shared" si="2415"/>
        <v>442318270.40953076</v>
      </c>
      <c r="S3306" s="16">
        <f t="shared" si="2405"/>
        <v>0</v>
      </c>
      <c r="T3306" s="15">
        <f t="shared" si="2416"/>
        <v>0</v>
      </c>
      <c r="U3306" s="23">
        <f t="shared" si="2433"/>
        <v>1965132.3775540588</v>
      </c>
      <c r="V3306" s="23">
        <f t="shared" si="2434"/>
        <v>0</v>
      </c>
      <c r="W3306" s="23">
        <f t="shared" si="2447"/>
        <v>0</v>
      </c>
      <c r="X3306" s="23">
        <f t="shared" si="2435"/>
        <v>42126283.760879003</v>
      </c>
      <c r="Y3306" s="23">
        <f t="shared" si="2417"/>
        <v>13825559.361691331</v>
      </c>
      <c r="Z3306" s="3">
        <f t="shared" si="2418"/>
        <v>0</v>
      </c>
      <c r="AA3306" s="23">
        <f t="shared" si="2419"/>
        <v>69324569.28590478</v>
      </c>
      <c r="AB3306" s="26">
        <f t="shared" si="2436"/>
        <v>70086276.274228573</v>
      </c>
      <c r="AC3306" s="23">
        <f t="shared" si="2437"/>
        <v>74889487.274228647</v>
      </c>
      <c r="AD3306" s="23">
        <f t="shared" si="2443"/>
        <v>4803211</v>
      </c>
      <c r="AE3306" s="24">
        <f t="shared" si="2404"/>
        <v>70086276.274228647</v>
      </c>
      <c r="AF3306" s="3">
        <f t="shared" si="2438"/>
        <v>0</v>
      </c>
      <c r="AG3306" s="2">
        <f t="shared" si="2420"/>
        <v>0</v>
      </c>
      <c r="AH3306" s="2">
        <f t="shared" si="2421"/>
        <v>206.82008110725221</v>
      </c>
      <c r="AI3306" s="23">
        <f t="shared" si="2444"/>
        <v>11145568153.818954</v>
      </c>
      <c r="AJ3306" s="23">
        <f t="shared" si="2422"/>
        <v>6219.922423797766</v>
      </c>
      <c r="AK3306" s="23">
        <f t="shared" si="2423"/>
        <v>0</v>
      </c>
      <c r="AL3306" s="23">
        <f t="shared" si="2448"/>
        <v>0</v>
      </c>
      <c r="AM3306" s="23">
        <f t="shared" si="2449"/>
        <v>0</v>
      </c>
      <c r="AN3306" s="16">
        <f t="shared" si="2439"/>
        <v>0</v>
      </c>
      <c r="AO3306" s="23">
        <f t="shared" si="2440"/>
        <v>0</v>
      </c>
      <c r="AP3306" s="22">
        <f t="shared" si="2441"/>
        <v>0</v>
      </c>
      <c r="AQ3306" s="30">
        <f t="shared" si="2424"/>
        <v>25601343732.534145</v>
      </c>
      <c r="AR3306" s="28">
        <f t="shared" si="2425"/>
        <v>12610730368.947197</v>
      </c>
      <c r="AS3306" s="25">
        <f t="shared" si="2426"/>
        <v>200337590.02425668</v>
      </c>
      <c r="AT3306" s="32">
        <f t="shared" si="2427"/>
        <v>0</v>
      </c>
      <c r="AU3306" s="23">
        <f t="shared" si="2428"/>
        <v>0</v>
      </c>
      <c r="AV3306" s="22">
        <f t="shared" si="2429"/>
        <v>3735783074.4032121</v>
      </c>
      <c r="AW3306" s="31">
        <f t="shared" si="2442"/>
        <v>16989169303.784195</v>
      </c>
    </row>
    <row r="3307" spans="1:53" x14ac:dyDescent="0.25">
      <c r="A3307">
        <f t="shared" si="2450"/>
        <v>899</v>
      </c>
      <c r="B3307" t="s">
        <v>7</v>
      </c>
      <c r="C3307" s="27">
        <f t="shared" si="2407"/>
        <v>0</v>
      </c>
      <c r="D3307" s="27">
        <f t="shared" si="2430"/>
        <v>0</v>
      </c>
      <c r="E3307" s="27" t="b">
        <f t="shared" si="2406"/>
        <v>1</v>
      </c>
      <c r="F3307" s="29">
        <f t="shared" si="2408"/>
        <v>0</v>
      </c>
      <c r="G3307" s="27">
        <f t="shared" si="2431"/>
        <v>0</v>
      </c>
      <c r="H3307" s="22">
        <f t="shared" si="2409"/>
        <v>36238123358.853134</v>
      </c>
      <c r="I3307" s="23">
        <f t="shared" si="2410"/>
        <v>132580106.5049091</v>
      </c>
      <c r="J3307" s="23">
        <f t="shared" si="2411"/>
        <v>1086</v>
      </c>
      <c r="K3307" s="19">
        <f t="shared" si="2432"/>
        <v>225.0831931027827</v>
      </c>
      <c r="L3307" s="16">
        <f t="shared" si="2412"/>
        <v>249.96031324105712</v>
      </c>
      <c r="M3307" s="23">
        <f>M3306-IF($B3307="B",(Percent_Rent_In_Elsies*2.49%/12 * H3306)/K3306,0)+IF($B3307="D",N3307,0)+IF(B3307="D",AK3306)+IF(B3307="C",F3306*90%)-(Y3307-Y3306)-IF($B3307="A",Q3306/K3306) + IF($B3307="A",Q3306/K3306)</f>
        <v>-57322304.763892695</v>
      </c>
      <c r="N3307" s="23">
        <f t="shared" si="2413"/>
        <v>0</v>
      </c>
      <c r="O3307" s="22">
        <f t="shared" si="2414"/>
        <v>0</v>
      </c>
      <c r="P3307" s="22">
        <f t="shared" si="2445"/>
        <v>0</v>
      </c>
      <c r="Q3307" s="22">
        <f t="shared" si="2446"/>
        <v>0</v>
      </c>
      <c r="R3307" s="22">
        <f t="shared" si="2415"/>
        <v>405458414.54206985</v>
      </c>
      <c r="S3307" s="16">
        <f t="shared" si="2405"/>
        <v>36859855.867460899</v>
      </c>
      <c r="T3307" s="15">
        <f t="shared" si="2416"/>
        <v>0</v>
      </c>
      <c r="U3307" s="23">
        <f t="shared" si="2433"/>
        <v>1801371.3460912206</v>
      </c>
      <c r="V3307" s="23">
        <f t="shared" si="2434"/>
        <v>163761.03146283823</v>
      </c>
      <c r="W3307" s="23">
        <f t="shared" si="2447"/>
        <v>0</v>
      </c>
      <c r="X3307" s="23">
        <f t="shared" si="2435"/>
        <v>42126283.760879003</v>
      </c>
      <c r="Y3307" s="23">
        <f t="shared" si="2417"/>
        <v>13825559.361691331</v>
      </c>
      <c r="Z3307" s="3">
        <f t="shared" si="2418"/>
        <v>0</v>
      </c>
      <c r="AA3307" s="23">
        <f t="shared" si="2419"/>
        <v>69324569.28590478</v>
      </c>
      <c r="AB3307" s="26">
        <f t="shared" si="2436"/>
        <v>70086276.274228573</v>
      </c>
      <c r="AC3307" s="23">
        <f t="shared" si="2437"/>
        <v>74889487.274228647</v>
      </c>
      <c r="AD3307" s="23">
        <f t="shared" si="2443"/>
        <v>4803211</v>
      </c>
      <c r="AE3307" s="24">
        <f t="shared" si="2404"/>
        <v>70086276.274228647</v>
      </c>
      <c r="AF3307" s="3">
        <f t="shared" si="2438"/>
        <v>0</v>
      </c>
      <c r="AG3307" s="2">
        <f t="shared" si="2420"/>
        <v>0</v>
      </c>
      <c r="AH3307" s="2">
        <f t="shared" si="2421"/>
        <v>206.82008110725221</v>
      </c>
      <c r="AI3307" s="23">
        <f t="shared" si="2444"/>
        <v>11145568153.818954</v>
      </c>
      <c r="AJ3307" s="23">
        <f t="shared" si="2422"/>
        <v>6219.922423797766</v>
      </c>
      <c r="AK3307" s="23">
        <f t="shared" si="2423"/>
        <v>0</v>
      </c>
      <c r="AL3307" s="23">
        <f t="shared" si="2448"/>
        <v>9337480.1217365265</v>
      </c>
      <c r="AM3307" s="23">
        <f t="shared" si="2449"/>
        <v>8711760298.6432381</v>
      </c>
      <c r="AN3307" s="16">
        <f t="shared" si="2439"/>
        <v>0</v>
      </c>
      <c r="AO3307" s="23">
        <f t="shared" si="2440"/>
        <v>167036.25209209509</v>
      </c>
      <c r="AP3307" s="22">
        <f t="shared" si="2441"/>
        <v>37597052.984810129</v>
      </c>
      <c r="AQ3307" s="30">
        <f t="shared" si="2424"/>
        <v>25676218263.553394</v>
      </c>
      <c r="AR3307" s="28">
        <f t="shared" si="2425"/>
        <v>12648007846.981636</v>
      </c>
      <c r="AS3307" s="25">
        <f t="shared" si="2426"/>
        <v>200337590.02425668</v>
      </c>
      <c r="AT3307" s="32">
        <f t="shared" si="2427"/>
        <v>0</v>
      </c>
      <c r="AU3307" s="23">
        <f t="shared" si="2428"/>
        <v>0</v>
      </c>
      <c r="AV3307" s="22">
        <f t="shared" si="2429"/>
        <v>3735783074.4032121</v>
      </c>
      <c r="AW3307" s="31">
        <f t="shared" si="2442"/>
        <v>17064043834.803444</v>
      </c>
    </row>
    <row r="3308" spans="1:53" s="21" customFormat="1" x14ac:dyDescent="0.25">
      <c r="A3308">
        <f t="shared" si="2450"/>
        <v>899</v>
      </c>
      <c r="B3308" t="s">
        <v>8</v>
      </c>
      <c r="C3308" s="27">
        <f t="shared" si="2407"/>
        <v>0</v>
      </c>
      <c r="D3308" s="27">
        <f t="shared" si="2430"/>
        <v>0</v>
      </c>
      <c r="E3308" s="27" t="b">
        <f t="shared" si="2406"/>
        <v>1</v>
      </c>
      <c r="F3308" s="29">
        <f t="shared" si="2408"/>
        <v>0</v>
      </c>
      <c r="G3308" s="27">
        <f t="shared" si="2431"/>
        <v>0</v>
      </c>
      <c r="H3308" s="22">
        <f t="shared" si="2409"/>
        <v>36238123358.853134</v>
      </c>
      <c r="I3308" s="23">
        <f t="shared" si="2410"/>
        <v>132580106.5049091</v>
      </c>
      <c r="J3308" s="23">
        <f t="shared" si="2411"/>
        <v>1086</v>
      </c>
      <c r="K3308" s="19">
        <f t="shared" si="2432"/>
        <v>225.0831931027827</v>
      </c>
      <c r="L3308" s="16">
        <f t="shared" si="2412"/>
        <v>249.96031324105712</v>
      </c>
      <c r="M3308" s="23">
        <f>M3307-IF($B3308="B",(Percent_Rent_In_Elsies*2.49%/12 * H3307)/K3307,0)+IF($B3308="D",N3308,0)+IF(B3308="D",AK3307)+IF(B3308="C",F3307*90%)-(Y3308-Y3307)-IF($B3308="A",Q3307/K3307) + IF($B3308="A",Q3307/K3307)</f>
        <v>-57322304.763892695</v>
      </c>
      <c r="N3308" s="23">
        <f t="shared" si="2413"/>
        <v>0</v>
      </c>
      <c r="O3308" s="22">
        <f t="shared" si="2414"/>
        <v>0</v>
      </c>
      <c r="P3308" s="22">
        <f t="shared" si="2445"/>
        <v>0</v>
      </c>
      <c r="Q3308" s="22">
        <f t="shared" si="2446"/>
        <v>0</v>
      </c>
      <c r="R3308" s="22">
        <f t="shared" si="2415"/>
        <v>443055467.52687997</v>
      </c>
      <c r="S3308" s="16">
        <f t="shared" si="2405"/>
        <v>36859855.867460899</v>
      </c>
      <c r="T3308" s="15">
        <f t="shared" si="2416"/>
        <v>0</v>
      </c>
      <c r="U3308" s="23">
        <f t="shared" si="2433"/>
        <v>1968407.5981833157</v>
      </c>
      <c r="V3308" s="23">
        <f t="shared" si="2434"/>
        <v>163761.03146283823</v>
      </c>
      <c r="W3308" s="23">
        <f t="shared" si="2447"/>
        <v>0</v>
      </c>
      <c r="X3308" s="23">
        <f t="shared" si="2435"/>
        <v>42126283.760879003</v>
      </c>
      <c r="Y3308" s="23">
        <f t="shared" si="2417"/>
        <v>13825559.361691331</v>
      </c>
      <c r="Z3308" s="3">
        <f t="shared" si="2418"/>
        <v>0</v>
      </c>
      <c r="AA3308" s="23">
        <f t="shared" si="2419"/>
        <v>69324569.28590478</v>
      </c>
      <c r="AB3308" s="26">
        <f t="shared" si="2436"/>
        <v>70086276.274228573</v>
      </c>
      <c r="AC3308" s="23">
        <f t="shared" si="2437"/>
        <v>74889487.274228647</v>
      </c>
      <c r="AD3308" s="23">
        <f t="shared" si="2443"/>
        <v>4803211</v>
      </c>
      <c r="AE3308" s="24">
        <f t="shared" si="2404"/>
        <v>70086276.274228647</v>
      </c>
      <c r="AF3308" s="3">
        <f t="shared" si="2438"/>
        <v>1E-4</v>
      </c>
      <c r="AG3308" s="2">
        <f t="shared" si="2420"/>
        <v>0</v>
      </c>
      <c r="AH3308" s="2">
        <f t="shared" si="2421"/>
        <v>206.82008110725221</v>
      </c>
      <c r="AI3308" s="23">
        <f t="shared" si="2444"/>
        <v>11145568153.818954</v>
      </c>
      <c r="AJ3308" s="23">
        <f t="shared" si="2422"/>
        <v>6219.922423797766</v>
      </c>
      <c r="AK3308" s="23">
        <f t="shared" si="2423"/>
        <v>64574.212946456064</v>
      </c>
      <c r="AL3308" s="23">
        <f t="shared" si="2448"/>
        <v>0</v>
      </c>
      <c r="AM3308" s="23">
        <f t="shared" si="2449"/>
        <v>0</v>
      </c>
      <c r="AN3308" s="16">
        <f t="shared" si="2439"/>
        <v>0</v>
      </c>
      <c r="AO3308" s="23">
        <f t="shared" si="2440"/>
        <v>0</v>
      </c>
      <c r="AP3308" s="22">
        <f t="shared" si="2441"/>
        <v>0</v>
      </c>
      <c r="AQ3308" s="30">
        <f t="shared" si="2424"/>
        <v>25676218263.553394</v>
      </c>
      <c r="AR3308" s="28">
        <f t="shared" si="2425"/>
        <v>12648007846.981636</v>
      </c>
      <c r="AS3308" s="25">
        <f t="shared" si="2426"/>
        <v>200337590.02425668</v>
      </c>
      <c r="AT3308" s="32">
        <f t="shared" si="2427"/>
        <v>0</v>
      </c>
      <c r="AU3308" s="23">
        <f t="shared" si="2428"/>
        <v>0</v>
      </c>
      <c r="AV3308" s="22">
        <f t="shared" si="2429"/>
        <v>3735783074.4032121</v>
      </c>
      <c r="AW3308" s="31">
        <f t="shared" si="2442"/>
        <v>17064043834.803444</v>
      </c>
      <c r="AX3308"/>
      <c r="AY3308"/>
      <c r="AZ3308"/>
      <c r="BA3308"/>
    </row>
    <row r="3309" spans="1:53" s="21" customFormat="1" x14ac:dyDescent="0.25">
      <c r="A3309" s="21">
        <f t="shared" si="2450"/>
        <v>899</v>
      </c>
      <c r="B3309" s="21" t="s">
        <v>9</v>
      </c>
      <c r="C3309" s="27">
        <f t="shared" si="2407"/>
        <v>0</v>
      </c>
      <c r="D3309" s="27">
        <f t="shared" si="2430"/>
        <v>0</v>
      </c>
      <c r="E3309" s="27" t="b">
        <f t="shared" si="2406"/>
        <v>1</v>
      </c>
      <c r="F3309" s="29">
        <f t="shared" si="2408"/>
        <v>0</v>
      </c>
      <c r="G3309" s="27">
        <f t="shared" si="2431"/>
        <v>0</v>
      </c>
      <c r="H3309" s="22">
        <f t="shared" si="2409"/>
        <v>36238123358.853134</v>
      </c>
      <c r="I3309" s="23">
        <f t="shared" si="2410"/>
        <v>132580106.5049091</v>
      </c>
      <c r="J3309" s="23">
        <f t="shared" si="2411"/>
        <v>1086</v>
      </c>
      <c r="K3309" s="19">
        <f t="shared" si="2432"/>
        <v>225.0831931027827</v>
      </c>
      <c r="L3309" s="16">
        <f t="shared" si="2412"/>
        <v>249.96031324105712</v>
      </c>
      <c r="M3309" s="23">
        <f>M3308-IF($B3309="B",(Percent_Rent_In_Elsies*2.49%/12 * H3308)/K3308,0)+IF($B3309="D",N3309,0)+IF(B3309="D",AK3308)+IF(B3309="C",F3308*90%)-(Y3309-Y3308)-IF($B3309="A",Q3308/K3308) + IF($B3309="A",Q3308/K3308)</f>
        <v>-57257730.550946236</v>
      </c>
      <c r="N3309" s="23">
        <f t="shared" si="2413"/>
        <v>0</v>
      </c>
      <c r="O3309" s="22">
        <f t="shared" si="2414"/>
        <v>25752770.797783777</v>
      </c>
      <c r="P3309" s="22">
        <f t="shared" si="2445"/>
        <v>0</v>
      </c>
      <c r="Q3309" s="22">
        <f t="shared" si="2446"/>
        <v>0</v>
      </c>
      <c r="R3309" s="22">
        <f t="shared" si="2415"/>
        <v>443055467.52687997</v>
      </c>
      <c r="S3309" s="16">
        <f t="shared" si="2405"/>
        <v>0</v>
      </c>
      <c r="T3309" s="15">
        <f t="shared" si="2416"/>
        <v>11107085.069677122</v>
      </c>
      <c r="U3309" s="23">
        <f t="shared" si="2433"/>
        <v>1968407.5981833157</v>
      </c>
      <c r="V3309" s="23">
        <f t="shared" si="2434"/>
        <v>0</v>
      </c>
      <c r="W3309" s="23">
        <f t="shared" si="2447"/>
        <v>163761.03146283823</v>
      </c>
      <c r="X3309" s="23">
        <f t="shared" si="2435"/>
        <v>42126283.760879003</v>
      </c>
      <c r="Y3309" s="23">
        <f t="shared" si="2417"/>
        <v>13825559.361691331</v>
      </c>
      <c r="Z3309" s="3">
        <f t="shared" si="2418"/>
        <v>0</v>
      </c>
      <c r="AA3309" s="23">
        <f t="shared" si="2419"/>
        <v>69259995.07295832</v>
      </c>
      <c r="AB3309" s="26">
        <f t="shared" si="2436"/>
        <v>70086276.274228573</v>
      </c>
      <c r="AC3309" s="23">
        <f t="shared" si="2437"/>
        <v>74889487.274228647</v>
      </c>
      <c r="AD3309" s="23">
        <f t="shared" si="2443"/>
        <v>4803211</v>
      </c>
      <c r="AE3309" s="24">
        <f t="shared" si="2404"/>
        <v>70086276.274228647</v>
      </c>
      <c r="AF3309" s="3">
        <f t="shared" si="2438"/>
        <v>0</v>
      </c>
      <c r="AG3309" s="2">
        <f t="shared" si="2420"/>
        <v>0</v>
      </c>
      <c r="AH3309" s="2">
        <f t="shared" si="2421"/>
        <v>206.82008110725221</v>
      </c>
      <c r="AI3309" s="23">
        <f t="shared" si="2444"/>
        <v>11135186318.074606</v>
      </c>
      <c r="AJ3309" s="23">
        <f t="shared" si="2422"/>
        <v>6219.922423797766</v>
      </c>
      <c r="AK3309" s="23">
        <f t="shared" si="2423"/>
        <v>0</v>
      </c>
      <c r="AL3309" s="23">
        <f t="shared" si="2448"/>
        <v>0</v>
      </c>
      <c r="AM3309" s="23">
        <f t="shared" si="2449"/>
        <v>0</v>
      </c>
      <c r="AN3309" s="16">
        <f t="shared" si="2439"/>
        <v>0</v>
      </c>
      <c r="AO3309" s="23">
        <f t="shared" si="2440"/>
        <v>0</v>
      </c>
      <c r="AP3309" s="22">
        <f t="shared" si="2441"/>
        <v>0</v>
      </c>
      <c r="AQ3309" s="30">
        <f t="shared" si="2424"/>
        <v>25676218263.553394</v>
      </c>
      <c r="AR3309" s="28">
        <f t="shared" si="2425"/>
        <v>12648007846.981636</v>
      </c>
      <c r="AS3309" s="25">
        <f t="shared" si="2426"/>
        <v>200337590.02425668</v>
      </c>
      <c r="AT3309" s="32">
        <f t="shared" si="2427"/>
        <v>0</v>
      </c>
      <c r="AU3309" s="23">
        <f t="shared" si="2428"/>
        <v>0</v>
      </c>
      <c r="AV3309" s="22">
        <f t="shared" si="2429"/>
        <v>3735783074.4032121</v>
      </c>
      <c r="AW3309" s="31">
        <f t="shared" si="2442"/>
        <v>17064043834.803444</v>
      </c>
    </row>
    <row r="3310" spans="1:53" x14ac:dyDescent="0.25">
      <c r="A3310" s="21">
        <f t="shared" si="2450"/>
        <v>899</v>
      </c>
      <c r="B3310" s="21" t="s">
        <v>28</v>
      </c>
      <c r="C3310" s="27">
        <f t="shared" si="2407"/>
        <v>0</v>
      </c>
      <c r="D3310" s="27">
        <f t="shared" si="2430"/>
        <v>0</v>
      </c>
      <c r="E3310" s="27" t="b">
        <f t="shared" si="2406"/>
        <v>1</v>
      </c>
      <c r="F3310" s="29">
        <f t="shared" si="2408"/>
        <v>0</v>
      </c>
      <c r="G3310" s="27">
        <f t="shared" si="2431"/>
        <v>0</v>
      </c>
      <c r="H3310" s="22">
        <f t="shared" si="2409"/>
        <v>36238123358.853134</v>
      </c>
      <c r="I3310" s="23">
        <f t="shared" si="2410"/>
        <v>132580106.5049091</v>
      </c>
      <c r="J3310" s="23">
        <f t="shared" si="2411"/>
        <v>1086</v>
      </c>
      <c r="K3310" s="19">
        <f t="shared" si="2432"/>
        <v>225.0831931027827</v>
      </c>
      <c r="L3310" s="16">
        <f t="shared" si="2412"/>
        <v>249.96031324105712</v>
      </c>
      <c r="M3310" s="23">
        <f>M3309-IF($B3310="B",(Percent_Rent_In_Elsies*2.49%/12 * H3309)/K3309,0)+IF($B3310="D",N3310,0)+IF(B3310="D",AK3309)+IF(B3310="C",F3309*90%)-(Y3310-Y3309)-IF($B3310="A",Q3309/K3309) + IF($B3310="A",Q3309/K3309)</f>
        <v>-57257730.550946236</v>
      </c>
      <c r="N3310" s="23">
        <f t="shared" si="2413"/>
        <v>0</v>
      </c>
      <c r="O3310" s="22">
        <f t="shared" si="2414"/>
        <v>0</v>
      </c>
      <c r="P3310" s="22">
        <f t="shared" si="2445"/>
        <v>25752770.797783777</v>
      </c>
      <c r="Q3310" s="22">
        <f t="shared" si="2446"/>
        <v>0</v>
      </c>
      <c r="R3310" s="22">
        <f t="shared" si="2415"/>
        <v>443055467.52687997</v>
      </c>
      <c r="S3310" s="16">
        <f t="shared" si="2405"/>
        <v>0</v>
      </c>
      <c r="T3310" s="15">
        <f t="shared" si="2416"/>
        <v>0</v>
      </c>
      <c r="U3310" s="23">
        <f t="shared" si="2433"/>
        <v>1968407.5981833157</v>
      </c>
      <c r="V3310" s="23">
        <f t="shared" si="2434"/>
        <v>0</v>
      </c>
      <c r="W3310" s="23">
        <f t="shared" si="2447"/>
        <v>0</v>
      </c>
      <c r="X3310" s="23">
        <f t="shared" si="2435"/>
        <v>42126283.760879003</v>
      </c>
      <c r="Y3310" s="23">
        <f t="shared" si="2417"/>
        <v>13825559.361691331</v>
      </c>
      <c r="Z3310" s="3">
        <f t="shared" si="2418"/>
        <v>8188.0515731419127</v>
      </c>
      <c r="AA3310" s="23">
        <f t="shared" si="2419"/>
        <v>69382815.846555442</v>
      </c>
      <c r="AB3310" s="26">
        <f t="shared" si="2436"/>
        <v>70086276.274228573</v>
      </c>
      <c r="AC3310" s="23">
        <f t="shared" si="2437"/>
        <v>74889487.274228647</v>
      </c>
      <c r="AD3310" s="23">
        <f t="shared" si="2443"/>
        <v>4803211</v>
      </c>
      <c r="AE3310" s="24">
        <f t="shared" si="2404"/>
        <v>70086276.274228647</v>
      </c>
      <c r="AF3310" s="3">
        <f t="shared" si="2438"/>
        <v>0</v>
      </c>
      <c r="AG3310" s="2">
        <f t="shared" si="2420"/>
        <v>982566188.7770294</v>
      </c>
      <c r="AH3310" s="2">
        <f t="shared" si="2421"/>
        <v>206.82008110725221</v>
      </c>
      <c r="AI3310" s="23">
        <f t="shared" si="2444"/>
        <v>11154932669.432173</v>
      </c>
      <c r="AJ3310" s="23">
        <f t="shared" si="2422"/>
        <v>6219.922423797766</v>
      </c>
      <c r="AK3310" s="23">
        <f t="shared" si="2423"/>
        <v>0</v>
      </c>
      <c r="AL3310" s="23">
        <f t="shared" si="2448"/>
        <v>0</v>
      </c>
      <c r="AM3310" s="23">
        <f t="shared" si="2449"/>
        <v>0</v>
      </c>
      <c r="AN3310" s="16">
        <f t="shared" si="2439"/>
        <v>0</v>
      </c>
      <c r="AO3310" s="23">
        <f t="shared" si="2440"/>
        <v>0</v>
      </c>
      <c r="AP3310" s="22">
        <f t="shared" si="2441"/>
        <v>0</v>
      </c>
      <c r="AQ3310" s="30">
        <f t="shared" si="2424"/>
        <v>25676218263.553394</v>
      </c>
      <c r="AR3310" s="28">
        <f t="shared" si="2425"/>
        <v>12648007846.981636</v>
      </c>
      <c r="AS3310" s="25">
        <f t="shared" si="2426"/>
        <v>200337590.02425668</v>
      </c>
      <c r="AT3310" s="32">
        <f t="shared" si="2427"/>
        <v>16376.103146283825</v>
      </c>
      <c r="AU3310" s="23">
        <f t="shared" si="2428"/>
        <v>16376.103146283825</v>
      </c>
      <c r="AV3310" s="22">
        <f t="shared" si="2429"/>
        <v>3746890159.4728894</v>
      </c>
      <c r="AW3310" s="31">
        <f t="shared" si="2442"/>
        <v>17064043834.803444</v>
      </c>
      <c r="AX3310" s="21"/>
      <c r="AY3310" s="21"/>
      <c r="AZ3310" s="21"/>
      <c r="BA3310" s="21"/>
    </row>
    <row r="3311" spans="1:53" x14ac:dyDescent="0.25">
      <c r="A3311">
        <f t="shared" si="2450"/>
        <v>900</v>
      </c>
      <c r="B3311" t="s">
        <v>6</v>
      </c>
      <c r="C3311" s="27">
        <f t="shared" si="2407"/>
        <v>0</v>
      </c>
      <c r="D3311" s="27">
        <f t="shared" si="2430"/>
        <v>0</v>
      </c>
      <c r="E3311" s="27" t="b">
        <f t="shared" si="2406"/>
        <v>1</v>
      </c>
      <c r="F3311" s="29">
        <f t="shared" si="2408"/>
        <v>0</v>
      </c>
      <c r="G3311" s="27">
        <f t="shared" si="2431"/>
        <v>0</v>
      </c>
      <c r="H3311" s="22">
        <f t="shared" si="2409"/>
        <v>36298520231.117889</v>
      </c>
      <c r="I3311" s="23">
        <f t="shared" si="2410"/>
        <v>132580106.5049091</v>
      </c>
      <c r="J3311" s="23">
        <f t="shared" si="2411"/>
        <v>1086</v>
      </c>
      <c r="K3311" s="19">
        <f t="shared" si="2432"/>
        <v>225.0831931027827</v>
      </c>
      <c r="L3311" s="16">
        <f t="shared" si="2412"/>
        <v>250.37691376312557</v>
      </c>
      <c r="M3311" s="23">
        <f>M3310-IF($B3311="B",(Percent_Rent_In_Elsies*2.49%/12 * H3310)/K3310,0)+IF($B3311="D",N3311,0)+IF(B3311="D",AK3310)+IF(B3311="C",F3310*90%)-(Y3311-Y3310)-IF($B3311="A",Q3310/K3310) + IF($B3311="A",Q3310/K3310)</f>
        <v>-57257730.550946236</v>
      </c>
      <c r="N3311" s="23">
        <f t="shared" si="2413"/>
        <v>0</v>
      </c>
      <c r="O3311" s="22">
        <f t="shared" si="2414"/>
        <v>0</v>
      </c>
      <c r="P3311" s="22">
        <f t="shared" si="2445"/>
        <v>0</v>
      </c>
      <c r="Q3311" s="22">
        <f t="shared" si="2446"/>
        <v>0</v>
      </c>
      <c r="R3311" s="22">
        <f t="shared" si="2415"/>
        <v>443055467.52687997</v>
      </c>
      <c r="S3311" s="16">
        <f t="shared" si="2405"/>
        <v>0</v>
      </c>
      <c r="T3311" s="15">
        <f t="shared" si="2416"/>
        <v>0</v>
      </c>
      <c r="U3311" s="23">
        <f t="shared" si="2433"/>
        <v>1968407.5981833157</v>
      </c>
      <c r="V3311" s="23">
        <f t="shared" si="2434"/>
        <v>0</v>
      </c>
      <c r="W3311" s="23">
        <f t="shared" si="2447"/>
        <v>0</v>
      </c>
      <c r="X3311" s="23">
        <f t="shared" si="2435"/>
        <v>42167224.018744715</v>
      </c>
      <c r="Y3311" s="23">
        <f t="shared" si="2417"/>
        <v>13825559.361691331</v>
      </c>
      <c r="Z3311" s="3">
        <f t="shared" si="2418"/>
        <v>0</v>
      </c>
      <c r="AA3311" s="23">
        <f t="shared" si="2419"/>
        <v>69382815.846555442</v>
      </c>
      <c r="AB3311" s="26">
        <f t="shared" si="2436"/>
        <v>70086276.274228573</v>
      </c>
      <c r="AC3311" s="23">
        <f t="shared" si="2437"/>
        <v>74889487.274228647</v>
      </c>
      <c r="AD3311" s="23">
        <f t="shared" si="2443"/>
        <v>4803211</v>
      </c>
      <c r="AE3311" s="24">
        <f t="shared" si="2404"/>
        <v>70086276.274228647</v>
      </c>
      <c r="AF3311" s="3">
        <f t="shared" si="2438"/>
        <v>0</v>
      </c>
      <c r="AG3311" s="2">
        <f t="shared" si="2420"/>
        <v>0</v>
      </c>
      <c r="AH3311" s="2">
        <f t="shared" si="2421"/>
        <v>207.16478124243096</v>
      </c>
      <c r="AI3311" s="23">
        <f t="shared" si="2444"/>
        <v>11154932669.432173</v>
      </c>
      <c r="AJ3311" s="23">
        <f t="shared" si="2422"/>
        <v>6219.922423797766</v>
      </c>
      <c r="AK3311" s="23">
        <f t="shared" si="2423"/>
        <v>0</v>
      </c>
      <c r="AL3311" s="23">
        <f t="shared" si="2448"/>
        <v>0</v>
      </c>
      <c r="AM3311" s="23">
        <f t="shared" si="2449"/>
        <v>0</v>
      </c>
      <c r="AN3311" s="16">
        <f t="shared" si="2439"/>
        <v>0</v>
      </c>
      <c r="AO3311" s="23">
        <f t="shared" si="2440"/>
        <v>0</v>
      </c>
      <c r="AP3311" s="22">
        <f t="shared" si="2441"/>
        <v>0</v>
      </c>
      <c r="AQ3311" s="30">
        <f t="shared" si="2424"/>
        <v>25676218263.553394</v>
      </c>
      <c r="AR3311" s="28">
        <f t="shared" si="2425"/>
        <v>12648007846.981636</v>
      </c>
      <c r="AS3311" s="25">
        <f t="shared" si="2426"/>
        <v>200337590.02425668</v>
      </c>
      <c r="AT3311" s="32">
        <f t="shared" si="2427"/>
        <v>0</v>
      </c>
      <c r="AU3311" s="23">
        <f t="shared" si="2428"/>
        <v>0</v>
      </c>
      <c r="AV3311" s="22">
        <f t="shared" si="2429"/>
        <v>3746890159.4728894</v>
      </c>
      <c r="AW3311" s="31">
        <f t="shared" si="2442"/>
        <v>17038291064.005661</v>
      </c>
    </row>
    <row r="3312" spans="1:53" x14ac:dyDescent="0.25">
      <c r="A3312">
        <f t="shared" si="2450"/>
        <v>900</v>
      </c>
      <c r="B3312" t="s">
        <v>7</v>
      </c>
      <c r="C3312" s="27">
        <f t="shared" si="2407"/>
        <v>0</v>
      </c>
      <c r="D3312" s="27">
        <f t="shared" si="2430"/>
        <v>0</v>
      </c>
      <c r="E3312" s="27" t="b">
        <f t="shared" si="2406"/>
        <v>1</v>
      </c>
      <c r="F3312" s="29">
        <f t="shared" si="2408"/>
        <v>0</v>
      </c>
      <c r="G3312" s="27">
        <f t="shared" si="2431"/>
        <v>0</v>
      </c>
      <c r="H3312" s="22">
        <f t="shared" si="2409"/>
        <v>36298520231.117889</v>
      </c>
      <c r="I3312" s="23">
        <f t="shared" si="2410"/>
        <v>132580106.5049091</v>
      </c>
      <c r="J3312" s="23">
        <f t="shared" si="2411"/>
        <v>1086</v>
      </c>
      <c r="K3312" s="19">
        <f t="shared" si="2432"/>
        <v>225.0831931027827</v>
      </c>
      <c r="L3312" s="16">
        <f t="shared" si="2412"/>
        <v>250.3769137631256</v>
      </c>
      <c r="M3312" s="23">
        <f>M3311-IF($B3312="B",(Percent_Rent_In_Elsies*2.49%/12 * H3311)/K3311,0)+IF($B3312="D",N3312,0)+IF(B3312="D",AK3311)+IF(B3312="C",F3311*90%)-(Y3312-Y3311)-IF($B3312="A",Q3311/K3311) + IF($B3312="A",Q3311/K3311)</f>
        <v>-57425045.19679182</v>
      </c>
      <c r="N3312" s="23">
        <f t="shared" si="2413"/>
        <v>0</v>
      </c>
      <c r="O3312" s="22">
        <f t="shared" si="2414"/>
        <v>0</v>
      </c>
      <c r="P3312" s="22">
        <f t="shared" si="2445"/>
        <v>0</v>
      </c>
      <c r="Q3312" s="22">
        <f t="shared" si="2446"/>
        <v>0</v>
      </c>
      <c r="R3312" s="22">
        <f t="shared" si="2415"/>
        <v>406134178.56630665</v>
      </c>
      <c r="S3312" s="16">
        <f t="shared" si="2405"/>
        <v>36921288.960573331</v>
      </c>
      <c r="T3312" s="15">
        <f t="shared" si="2416"/>
        <v>0</v>
      </c>
      <c r="U3312" s="23">
        <f t="shared" si="2433"/>
        <v>1804373.6316680394</v>
      </c>
      <c r="V3312" s="23">
        <f t="shared" si="2434"/>
        <v>164033.96651527632</v>
      </c>
      <c r="W3312" s="23">
        <f t="shared" si="2447"/>
        <v>0</v>
      </c>
      <c r="X3312" s="23">
        <f t="shared" si="2435"/>
        <v>42167224.018744715</v>
      </c>
      <c r="Y3312" s="23">
        <f t="shared" si="2417"/>
        <v>13825559.361691331</v>
      </c>
      <c r="Z3312" s="3">
        <f t="shared" si="2418"/>
        <v>0</v>
      </c>
      <c r="AA3312" s="23">
        <f t="shared" si="2419"/>
        <v>69382815.846555442</v>
      </c>
      <c r="AB3312" s="26">
        <f t="shared" si="2436"/>
        <v>70086276.274228558</v>
      </c>
      <c r="AC3312" s="23">
        <f t="shared" si="2437"/>
        <v>74889487.274228647</v>
      </c>
      <c r="AD3312" s="23">
        <f t="shared" si="2443"/>
        <v>4803211</v>
      </c>
      <c r="AE3312" s="24">
        <f t="shared" si="2404"/>
        <v>70086276.274228647</v>
      </c>
      <c r="AF3312" s="3">
        <f t="shared" si="2438"/>
        <v>0</v>
      </c>
      <c r="AG3312" s="2">
        <f t="shared" si="2420"/>
        <v>0</v>
      </c>
      <c r="AH3312" s="2">
        <f t="shared" si="2421"/>
        <v>207.16478124243096</v>
      </c>
      <c r="AI3312" s="23">
        <f t="shared" si="2444"/>
        <v>11154932669.432173</v>
      </c>
      <c r="AJ3312" s="23">
        <f t="shared" si="2422"/>
        <v>6219.922423797766</v>
      </c>
      <c r="AK3312" s="23">
        <f t="shared" si="2423"/>
        <v>0</v>
      </c>
      <c r="AL3312" s="23">
        <f t="shared" si="2448"/>
        <v>9364515.6132183075</v>
      </c>
      <c r="AM3312" s="23">
        <f t="shared" si="2449"/>
        <v>8736984097.5991249</v>
      </c>
      <c r="AN3312" s="16">
        <f t="shared" si="2439"/>
        <v>0</v>
      </c>
      <c r="AO3312" s="23">
        <f t="shared" si="2440"/>
        <v>167314.64584558189</v>
      </c>
      <c r="AP3312" s="22">
        <f t="shared" si="2441"/>
        <v>37659714.739784814</v>
      </c>
      <c r="AQ3312" s="30">
        <f t="shared" si="2424"/>
        <v>25751217585.457676</v>
      </c>
      <c r="AR3312" s="28">
        <f t="shared" si="2425"/>
        <v>12685347454.146133</v>
      </c>
      <c r="AS3312" s="25">
        <f t="shared" si="2426"/>
        <v>200337590.02425668</v>
      </c>
      <c r="AT3312" s="32">
        <f t="shared" si="2427"/>
        <v>0</v>
      </c>
      <c r="AU3312" s="23">
        <f t="shared" si="2428"/>
        <v>0</v>
      </c>
      <c r="AV3312" s="22">
        <f t="shared" si="2429"/>
        <v>3746890159.4728894</v>
      </c>
      <c r="AW3312" s="31">
        <f t="shared" si="2442"/>
        <v>17113290385.909943</v>
      </c>
    </row>
    <row r="3313" spans="1:53" s="21" customFormat="1" x14ac:dyDescent="0.25">
      <c r="A3313">
        <f t="shared" si="2450"/>
        <v>900</v>
      </c>
      <c r="B3313" t="s">
        <v>8</v>
      </c>
      <c r="C3313" s="27">
        <f t="shared" si="2407"/>
        <v>0</v>
      </c>
      <c r="D3313" s="27">
        <f t="shared" si="2430"/>
        <v>0</v>
      </c>
      <c r="E3313" s="27" t="b">
        <f t="shared" si="2406"/>
        <v>1</v>
      </c>
      <c r="F3313" s="29">
        <f t="shared" si="2408"/>
        <v>0</v>
      </c>
      <c r="G3313" s="27">
        <f t="shared" si="2431"/>
        <v>0</v>
      </c>
      <c r="H3313" s="22">
        <f t="shared" si="2409"/>
        <v>36298520231.117889</v>
      </c>
      <c r="I3313" s="23">
        <f t="shared" si="2410"/>
        <v>132580106.5049091</v>
      </c>
      <c r="J3313" s="23">
        <f t="shared" si="2411"/>
        <v>1086</v>
      </c>
      <c r="K3313" s="19">
        <f t="shared" si="2432"/>
        <v>225.0831931027827</v>
      </c>
      <c r="L3313" s="16">
        <f t="shared" si="2412"/>
        <v>250.3769137631256</v>
      </c>
      <c r="M3313" s="23">
        <f>M3312-IF($B3313="B",(Percent_Rent_In_Elsies*2.49%/12 * H3312)/K3312,0)+IF($B3313="D",N3313,0)+IF(B3313="D",AK3312)+IF(B3313="C",F3312*90%)-(Y3313-Y3312)-IF($B3313="A",Q3312/K3312) + IF($B3313="A",Q3312/K3312)</f>
        <v>-57425045.19679182</v>
      </c>
      <c r="N3313" s="23">
        <f t="shared" si="2413"/>
        <v>0</v>
      </c>
      <c r="O3313" s="22">
        <f t="shared" si="2414"/>
        <v>0</v>
      </c>
      <c r="P3313" s="22">
        <f t="shared" si="2445"/>
        <v>0</v>
      </c>
      <c r="Q3313" s="22">
        <f t="shared" si="2446"/>
        <v>0</v>
      </c>
      <c r="R3313" s="22">
        <f t="shared" si="2415"/>
        <v>443793893.30609149</v>
      </c>
      <c r="S3313" s="16">
        <f t="shared" si="2405"/>
        <v>36921288.960573331</v>
      </c>
      <c r="T3313" s="15">
        <f t="shared" si="2416"/>
        <v>0</v>
      </c>
      <c r="U3313" s="23">
        <f t="shared" si="2433"/>
        <v>1971688.2775136214</v>
      </c>
      <c r="V3313" s="23">
        <f t="shared" si="2434"/>
        <v>164033.96651527632</v>
      </c>
      <c r="W3313" s="23">
        <f t="shared" si="2447"/>
        <v>0</v>
      </c>
      <c r="X3313" s="23">
        <f t="shared" si="2435"/>
        <v>42167224.018744715</v>
      </c>
      <c r="Y3313" s="23">
        <f t="shared" si="2417"/>
        <v>13825559.361691331</v>
      </c>
      <c r="Z3313" s="3">
        <f t="shared" si="2418"/>
        <v>0</v>
      </c>
      <c r="AA3313" s="23">
        <f t="shared" si="2419"/>
        <v>69382815.846555442</v>
      </c>
      <c r="AB3313" s="26">
        <f t="shared" si="2436"/>
        <v>70086276.274228573</v>
      </c>
      <c r="AC3313" s="23">
        <f t="shared" si="2437"/>
        <v>74889487.274228647</v>
      </c>
      <c r="AD3313" s="23">
        <f t="shared" si="2443"/>
        <v>4803211</v>
      </c>
      <c r="AE3313" s="24">
        <f t="shared" si="2404"/>
        <v>70086276.274228647</v>
      </c>
      <c r="AF3313" s="3">
        <f t="shared" si="2438"/>
        <v>1E-4</v>
      </c>
      <c r="AG3313" s="2">
        <f t="shared" si="2420"/>
        <v>0</v>
      </c>
      <c r="AH3313" s="2">
        <f t="shared" si="2421"/>
        <v>207.16478124243096</v>
      </c>
      <c r="AI3313" s="23">
        <f t="shared" si="2444"/>
        <v>11154932669.432173</v>
      </c>
      <c r="AJ3313" s="23">
        <f t="shared" si="2422"/>
        <v>6219.922423797766</v>
      </c>
      <c r="AK3313" s="23">
        <f t="shared" si="2423"/>
        <v>64610.564083045159</v>
      </c>
      <c r="AL3313" s="23">
        <f t="shared" si="2448"/>
        <v>0</v>
      </c>
      <c r="AM3313" s="23">
        <f t="shared" si="2449"/>
        <v>0</v>
      </c>
      <c r="AN3313" s="16">
        <f t="shared" si="2439"/>
        <v>0</v>
      </c>
      <c r="AO3313" s="23">
        <f t="shared" si="2440"/>
        <v>0</v>
      </c>
      <c r="AP3313" s="22">
        <f t="shared" si="2441"/>
        <v>0</v>
      </c>
      <c r="AQ3313" s="30">
        <f t="shared" si="2424"/>
        <v>25751217585.457676</v>
      </c>
      <c r="AR3313" s="28">
        <f t="shared" si="2425"/>
        <v>12685347454.146133</v>
      </c>
      <c r="AS3313" s="25">
        <f t="shared" si="2426"/>
        <v>200337590.02425668</v>
      </c>
      <c r="AT3313" s="32">
        <f t="shared" si="2427"/>
        <v>0</v>
      </c>
      <c r="AU3313" s="23">
        <f t="shared" si="2428"/>
        <v>0</v>
      </c>
      <c r="AV3313" s="22">
        <f t="shared" si="2429"/>
        <v>3746890159.4728894</v>
      </c>
      <c r="AW3313" s="31">
        <f t="shared" si="2442"/>
        <v>17113290385.909943</v>
      </c>
      <c r="AX3313"/>
      <c r="AY3313"/>
      <c r="AZ3313"/>
      <c r="BA3313"/>
    </row>
    <row r="3314" spans="1:53" s="21" customFormat="1" x14ac:dyDescent="0.25">
      <c r="A3314">
        <f t="shared" si="2450"/>
        <v>900</v>
      </c>
      <c r="B3314" t="s">
        <v>9</v>
      </c>
      <c r="C3314" s="27">
        <f t="shared" si="2407"/>
        <v>0</v>
      </c>
      <c r="D3314" s="27">
        <f t="shared" si="2430"/>
        <v>0</v>
      </c>
      <c r="E3314" s="27" t="b">
        <f t="shared" si="2406"/>
        <v>1</v>
      </c>
      <c r="F3314" s="29">
        <f t="shared" si="2408"/>
        <v>0</v>
      </c>
      <c r="G3314" s="27">
        <f t="shared" si="2431"/>
        <v>0</v>
      </c>
      <c r="H3314" s="22">
        <f t="shared" si="2409"/>
        <v>36298520231.117889</v>
      </c>
      <c r="I3314" s="23">
        <f t="shared" si="2410"/>
        <v>132580106.5049091</v>
      </c>
      <c r="J3314" s="23">
        <f t="shared" si="2411"/>
        <v>1086</v>
      </c>
      <c r="K3314" s="19">
        <f t="shared" si="2432"/>
        <v>225.0831931027827</v>
      </c>
      <c r="L3314" s="16">
        <f t="shared" si="2412"/>
        <v>250.3769137631256</v>
      </c>
      <c r="M3314" s="23">
        <f>M3313-IF($B3314="B",(Percent_Rent_In_Elsies*2.49%/12 * H3313)/K3313,0)+IF($B3314="D",N3314,0)+IF(B3314="D",AK3313)+IF(B3314="C",F3313*90%)-(Y3314-Y3313)-IF($B3314="A",Q3313/K3313) + IF($B3314="A",Q3313/K3313)</f>
        <v>-57360434.632708773</v>
      </c>
      <c r="N3314" s="23">
        <f t="shared" si="2413"/>
        <v>0</v>
      </c>
      <c r="O3314" s="22">
        <f t="shared" si="2414"/>
        <v>25795692.08244675</v>
      </c>
      <c r="P3314" s="22">
        <f t="shared" si="2445"/>
        <v>0</v>
      </c>
      <c r="Q3314" s="22">
        <f t="shared" si="2446"/>
        <v>0</v>
      </c>
      <c r="R3314" s="22">
        <f t="shared" si="2415"/>
        <v>443793893.30609149</v>
      </c>
      <c r="S3314" s="16">
        <f t="shared" si="2405"/>
        <v>0</v>
      </c>
      <c r="T3314" s="15">
        <f t="shared" si="2416"/>
        <v>11125596.87812658</v>
      </c>
      <c r="U3314" s="23">
        <f t="shared" si="2433"/>
        <v>1971688.2775136214</v>
      </c>
      <c r="V3314" s="23">
        <f t="shared" si="2434"/>
        <v>0</v>
      </c>
      <c r="W3314" s="23">
        <f t="shared" si="2447"/>
        <v>164033.96651527632</v>
      </c>
      <c r="X3314" s="23">
        <f t="shared" si="2435"/>
        <v>42167224.018744715</v>
      </c>
      <c r="Y3314" s="23">
        <f t="shared" si="2417"/>
        <v>13825559.361691331</v>
      </c>
      <c r="Z3314" s="3">
        <f t="shared" si="2418"/>
        <v>0</v>
      </c>
      <c r="AA3314" s="23">
        <f t="shared" si="2419"/>
        <v>69318205.282472402</v>
      </c>
      <c r="AB3314" s="26">
        <f t="shared" si="2436"/>
        <v>70086276.274228573</v>
      </c>
      <c r="AC3314" s="23">
        <f t="shared" si="2437"/>
        <v>74889487.274228647</v>
      </c>
      <c r="AD3314" s="23">
        <f t="shared" si="2443"/>
        <v>4803211</v>
      </c>
      <c r="AE3314" s="24">
        <f t="shared" si="2404"/>
        <v>70086276.274228647</v>
      </c>
      <c r="AF3314" s="3">
        <f t="shared" si="2438"/>
        <v>0</v>
      </c>
      <c r="AG3314" s="2">
        <f t="shared" si="2420"/>
        <v>0</v>
      </c>
      <c r="AH3314" s="2">
        <f t="shared" si="2421"/>
        <v>207.16478124243096</v>
      </c>
      <c r="AI3314" s="23">
        <f t="shared" si="2444"/>
        <v>11144544989.380756</v>
      </c>
      <c r="AJ3314" s="23">
        <f t="shared" si="2422"/>
        <v>6219.922423797766</v>
      </c>
      <c r="AK3314" s="23">
        <f t="shared" si="2423"/>
        <v>0</v>
      </c>
      <c r="AL3314" s="23">
        <f t="shared" si="2448"/>
        <v>0</v>
      </c>
      <c r="AM3314" s="23">
        <f t="shared" si="2449"/>
        <v>0</v>
      </c>
      <c r="AN3314" s="16">
        <f t="shared" si="2439"/>
        <v>0</v>
      </c>
      <c r="AO3314" s="23">
        <f t="shared" si="2440"/>
        <v>0</v>
      </c>
      <c r="AP3314" s="22">
        <f t="shared" si="2441"/>
        <v>0</v>
      </c>
      <c r="AQ3314" s="30">
        <f t="shared" si="2424"/>
        <v>25751217585.457676</v>
      </c>
      <c r="AR3314" s="28">
        <f t="shared" si="2425"/>
        <v>12685347454.146133</v>
      </c>
      <c r="AS3314" s="25">
        <f t="shared" si="2426"/>
        <v>200337590.02425668</v>
      </c>
      <c r="AT3314" s="32">
        <f t="shared" si="2427"/>
        <v>0</v>
      </c>
      <c r="AU3314" s="23">
        <f t="shared" si="2428"/>
        <v>0</v>
      </c>
      <c r="AV3314" s="22">
        <f t="shared" si="2429"/>
        <v>3746890159.4728894</v>
      </c>
      <c r="AW3314" s="31">
        <f t="shared" si="2442"/>
        <v>17113290385.909943</v>
      </c>
      <c r="AX3314"/>
      <c r="AY3314"/>
      <c r="AZ3314"/>
      <c r="BA3314"/>
    </row>
    <row r="3315" spans="1:53" x14ac:dyDescent="0.25">
      <c r="A3315" s="21">
        <f t="shared" si="2450"/>
        <v>900</v>
      </c>
      <c r="B3315" s="21" t="s">
        <v>28</v>
      </c>
      <c r="C3315" s="27">
        <f t="shared" si="2407"/>
        <v>0</v>
      </c>
      <c r="D3315" s="27">
        <f t="shared" si="2430"/>
        <v>0</v>
      </c>
      <c r="E3315" s="27" t="b">
        <f t="shared" si="2406"/>
        <v>1</v>
      </c>
      <c r="F3315" s="29">
        <f t="shared" si="2408"/>
        <v>0</v>
      </c>
      <c r="G3315" s="27">
        <f t="shared" si="2431"/>
        <v>0</v>
      </c>
      <c r="H3315" s="22">
        <f t="shared" si="2409"/>
        <v>36298520231.117889</v>
      </c>
      <c r="I3315" s="23">
        <f t="shared" si="2410"/>
        <v>132580106.5049091</v>
      </c>
      <c r="J3315" s="23">
        <f t="shared" si="2411"/>
        <v>1086</v>
      </c>
      <c r="K3315" s="19">
        <f t="shared" si="2432"/>
        <v>225.0831931027827</v>
      </c>
      <c r="L3315" s="16">
        <f t="shared" si="2412"/>
        <v>250.3769137631256</v>
      </c>
      <c r="M3315" s="23">
        <f>M3314-IF($B3315="B",(Percent_Rent_In_Elsies*2.49%/12 * H3314)/K3314,0)+IF($B3315="D",N3315,0)+IF(B3315="D",AK3314)+IF(B3315="C",F3314*90%)-(Y3315-Y3314)-IF($B3315="A",Q3314/K3314) + IF($B3315="A",Q3314/K3314)</f>
        <v>-57360434.632708773</v>
      </c>
      <c r="N3315" s="23">
        <f t="shared" si="2413"/>
        <v>0</v>
      </c>
      <c r="O3315" s="22">
        <f t="shared" si="2414"/>
        <v>0</v>
      </c>
      <c r="P3315" s="22">
        <f t="shared" si="2445"/>
        <v>25795692.08244675</v>
      </c>
      <c r="Q3315" s="22">
        <f t="shared" si="2446"/>
        <v>0</v>
      </c>
      <c r="R3315" s="22">
        <f t="shared" si="2415"/>
        <v>443793893.30609149</v>
      </c>
      <c r="S3315" s="16">
        <f t="shared" si="2405"/>
        <v>0</v>
      </c>
      <c r="T3315" s="15">
        <f t="shared" si="2416"/>
        <v>0</v>
      </c>
      <c r="U3315" s="23">
        <f t="shared" si="2433"/>
        <v>1971688.2775136214</v>
      </c>
      <c r="V3315" s="23">
        <f t="shared" si="2434"/>
        <v>0</v>
      </c>
      <c r="W3315" s="23">
        <f t="shared" si="2447"/>
        <v>0</v>
      </c>
      <c r="X3315" s="23">
        <f t="shared" si="2435"/>
        <v>42167224.018744715</v>
      </c>
      <c r="Y3315" s="23">
        <f t="shared" si="2417"/>
        <v>13825559.361691331</v>
      </c>
      <c r="Z3315" s="3">
        <f t="shared" si="2418"/>
        <v>8201.6983257638185</v>
      </c>
      <c r="AA3315" s="23">
        <f t="shared" si="2419"/>
        <v>69441230.757358864</v>
      </c>
      <c r="AB3315" s="26">
        <f t="shared" si="2436"/>
        <v>70086276.274228558</v>
      </c>
      <c r="AC3315" s="23">
        <f t="shared" si="2437"/>
        <v>74889487.274228647</v>
      </c>
      <c r="AD3315" s="23">
        <f t="shared" si="2443"/>
        <v>4803211</v>
      </c>
      <c r="AE3315" s="24">
        <f t="shared" ref="AE3315:AE3378" si="2451">AC3315-AD3315</f>
        <v>70086276.274228647</v>
      </c>
      <c r="AF3315" s="3">
        <f t="shared" si="2438"/>
        <v>0</v>
      </c>
      <c r="AG3315" s="2">
        <f t="shared" si="2420"/>
        <v>984203799.09165823</v>
      </c>
      <c r="AH3315" s="2">
        <f t="shared" si="2421"/>
        <v>207.16478124243096</v>
      </c>
      <c r="AI3315" s="23">
        <f t="shared" si="2444"/>
        <v>11164324251.323921</v>
      </c>
      <c r="AJ3315" s="23">
        <f t="shared" si="2422"/>
        <v>6219.922423797766</v>
      </c>
      <c r="AK3315" s="23">
        <f t="shared" si="2423"/>
        <v>0</v>
      </c>
      <c r="AL3315" s="23">
        <f t="shared" si="2448"/>
        <v>0</v>
      </c>
      <c r="AM3315" s="23">
        <f t="shared" si="2449"/>
        <v>0</v>
      </c>
      <c r="AN3315" s="16">
        <f t="shared" si="2439"/>
        <v>0</v>
      </c>
      <c r="AO3315" s="23">
        <f t="shared" si="2440"/>
        <v>0</v>
      </c>
      <c r="AP3315" s="22">
        <f t="shared" si="2441"/>
        <v>0</v>
      </c>
      <c r="AQ3315" s="30">
        <f t="shared" si="2424"/>
        <v>25751217585.457676</v>
      </c>
      <c r="AR3315" s="28">
        <f t="shared" si="2425"/>
        <v>12685347454.146133</v>
      </c>
      <c r="AS3315" s="25">
        <f t="shared" si="2426"/>
        <v>200337590.02425668</v>
      </c>
      <c r="AT3315" s="32">
        <f t="shared" si="2427"/>
        <v>16403.396651527637</v>
      </c>
      <c r="AU3315" s="23">
        <f t="shared" si="2428"/>
        <v>16403.396651527637</v>
      </c>
      <c r="AV3315" s="22">
        <f t="shared" si="2429"/>
        <v>3758015756.351016</v>
      </c>
      <c r="AW3315" s="31">
        <f t="shared" si="2442"/>
        <v>17113290385.909943</v>
      </c>
    </row>
    <row r="3316" spans="1:53" x14ac:dyDescent="0.25">
      <c r="A3316">
        <f t="shared" si="2450"/>
        <v>901</v>
      </c>
      <c r="B3316" t="s">
        <v>6</v>
      </c>
      <c r="C3316" s="27">
        <f t="shared" si="2407"/>
        <v>0</v>
      </c>
      <c r="D3316" s="27">
        <f t="shared" si="2430"/>
        <v>0</v>
      </c>
      <c r="E3316" s="27" t="b">
        <f t="shared" si="2406"/>
        <v>1</v>
      </c>
      <c r="F3316" s="29">
        <f t="shared" si="2408"/>
        <v>0</v>
      </c>
      <c r="G3316" s="27">
        <f t="shared" si="2431"/>
        <v>0</v>
      </c>
      <c r="H3316" s="22">
        <f t="shared" si="2409"/>
        <v>36359017764.836418</v>
      </c>
      <c r="I3316" s="23">
        <f t="shared" si="2410"/>
        <v>132580106.5049091</v>
      </c>
      <c r="J3316" s="23">
        <f t="shared" si="2411"/>
        <v>1086</v>
      </c>
      <c r="K3316" s="19">
        <f t="shared" si="2432"/>
        <v>225.0831931027827</v>
      </c>
      <c r="L3316" s="16">
        <f t="shared" si="2412"/>
        <v>250.79420861939749</v>
      </c>
      <c r="M3316" s="23">
        <f>M3315-IF($B3316="B",(Percent_Rent_In_Elsies*2.49%/12 * H3315)/K3315,0)+IF($B3316="D",N3316,0)+IF(B3316="D",AK3315)+IF(B3316="C",F3315*90%)-(Y3316-Y3315)-IF($B3316="A",Q3315/K3315) + IF($B3316="A",Q3315/K3315)</f>
        <v>-57360434.632708773</v>
      </c>
      <c r="N3316" s="23">
        <f t="shared" si="2413"/>
        <v>0</v>
      </c>
      <c r="O3316" s="22">
        <f t="shared" si="2414"/>
        <v>0</v>
      </c>
      <c r="P3316" s="22">
        <f t="shared" si="2445"/>
        <v>0</v>
      </c>
      <c r="Q3316" s="22">
        <f t="shared" si="2446"/>
        <v>0</v>
      </c>
      <c r="R3316" s="22">
        <f t="shared" si="2415"/>
        <v>443793893.30609149</v>
      </c>
      <c r="S3316" s="16">
        <f t="shared" si="2405"/>
        <v>0</v>
      </c>
      <c r="T3316" s="15">
        <f t="shared" si="2416"/>
        <v>0</v>
      </c>
      <c r="U3316" s="23">
        <f t="shared" si="2433"/>
        <v>1971688.2775136214</v>
      </c>
      <c r="V3316" s="23">
        <f t="shared" si="2434"/>
        <v>0</v>
      </c>
      <c r="W3316" s="23">
        <f t="shared" si="2447"/>
        <v>0</v>
      </c>
      <c r="X3316" s="23">
        <f t="shared" si="2435"/>
        <v>42208232.510373533</v>
      </c>
      <c r="Y3316" s="23">
        <f t="shared" si="2417"/>
        <v>13825559.361691331</v>
      </c>
      <c r="Z3316" s="3">
        <f t="shared" si="2418"/>
        <v>0</v>
      </c>
      <c r="AA3316" s="23">
        <f t="shared" si="2419"/>
        <v>69441230.757358864</v>
      </c>
      <c r="AB3316" s="26">
        <f t="shared" si="2436"/>
        <v>70086276.274228588</v>
      </c>
      <c r="AC3316" s="23">
        <f t="shared" si="2437"/>
        <v>74889487.274228647</v>
      </c>
      <c r="AD3316" s="23">
        <f t="shared" si="2443"/>
        <v>4803211</v>
      </c>
      <c r="AE3316" s="24">
        <f t="shared" si="2451"/>
        <v>70086276.274228647</v>
      </c>
      <c r="AF3316" s="3">
        <f t="shared" si="2438"/>
        <v>0</v>
      </c>
      <c r="AG3316" s="2">
        <f t="shared" si="2420"/>
        <v>0</v>
      </c>
      <c r="AH3316" s="2">
        <f t="shared" si="2421"/>
        <v>207.51005587783501</v>
      </c>
      <c r="AI3316" s="23">
        <f t="shared" si="2444"/>
        <v>11164324251.323921</v>
      </c>
      <c r="AJ3316" s="23">
        <f t="shared" si="2422"/>
        <v>6219.922423797766</v>
      </c>
      <c r="AK3316" s="23">
        <f t="shared" si="2423"/>
        <v>0</v>
      </c>
      <c r="AL3316" s="23">
        <f t="shared" si="2448"/>
        <v>0</v>
      </c>
      <c r="AM3316" s="23">
        <f t="shared" si="2449"/>
        <v>0</v>
      </c>
      <c r="AN3316" s="16">
        <f t="shared" si="2439"/>
        <v>0</v>
      </c>
      <c r="AO3316" s="23">
        <f t="shared" si="2440"/>
        <v>0</v>
      </c>
      <c r="AP3316" s="22">
        <f t="shared" si="2441"/>
        <v>0</v>
      </c>
      <c r="AQ3316" s="30">
        <f t="shared" si="2424"/>
        <v>25751217585.457676</v>
      </c>
      <c r="AR3316" s="28">
        <f t="shared" si="2425"/>
        <v>12685347454.146133</v>
      </c>
      <c r="AS3316" s="25">
        <f t="shared" si="2426"/>
        <v>200337590.02425668</v>
      </c>
      <c r="AT3316" s="32">
        <f t="shared" si="2427"/>
        <v>0</v>
      </c>
      <c r="AU3316" s="23">
        <f t="shared" si="2428"/>
        <v>0</v>
      </c>
      <c r="AV3316" s="22">
        <f t="shared" si="2429"/>
        <v>3758015756.351016</v>
      </c>
      <c r="AW3316" s="31">
        <f t="shared" si="2442"/>
        <v>17087494693.827496</v>
      </c>
    </row>
    <row r="3317" spans="1:53" x14ac:dyDescent="0.25">
      <c r="A3317">
        <f t="shared" si="2450"/>
        <v>901</v>
      </c>
      <c r="B3317" t="s">
        <v>7</v>
      </c>
      <c r="C3317" s="27">
        <f t="shared" si="2407"/>
        <v>0</v>
      </c>
      <c r="D3317" s="27">
        <f t="shared" si="2430"/>
        <v>0</v>
      </c>
      <c r="E3317" s="27" t="b">
        <f t="shared" si="2406"/>
        <v>1</v>
      </c>
      <c r="F3317" s="29">
        <f t="shared" si="2408"/>
        <v>0</v>
      </c>
      <c r="G3317" s="27">
        <f t="shared" si="2431"/>
        <v>0</v>
      </c>
      <c r="H3317" s="22">
        <f t="shared" si="2409"/>
        <v>36359017764.836418</v>
      </c>
      <c r="I3317" s="23">
        <f t="shared" si="2410"/>
        <v>132580106.5049091</v>
      </c>
      <c r="J3317" s="23">
        <f t="shared" si="2411"/>
        <v>1086</v>
      </c>
      <c r="K3317" s="19">
        <f t="shared" si="2432"/>
        <v>225.0831931027827</v>
      </c>
      <c r="L3317" s="16">
        <f t="shared" si="2412"/>
        <v>250.79420861939752</v>
      </c>
      <c r="M3317" s="23">
        <f>M3316-IF($B3317="B",(Percent_Rent_In_Elsies*2.49%/12 * H3316)/K3316,0)+IF($B3317="D",N3317,0)+IF(B3317="D",AK3316)+IF(B3317="C",F3316*90%)-(Y3317-Y3316)-IF($B3317="A",Q3316/K3316) + IF($B3317="A",Q3316/K3316)</f>
        <v>-57528028.136297435</v>
      </c>
      <c r="N3317" s="23">
        <f t="shared" si="2413"/>
        <v>0</v>
      </c>
      <c r="O3317" s="22">
        <f t="shared" si="2414"/>
        <v>0</v>
      </c>
      <c r="P3317" s="22">
        <f t="shared" si="2445"/>
        <v>0</v>
      </c>
      <c r="Q3317" s="22">
        <f t="shared" si="2446"/>
        <v>0</v>
      </c>
      <c r="R3317" s="22">
        <f t="shared" si="2415"/>
        <v>406811068.86391717</v>
      </c>
      <c r="S3317" s="16">
        <f t="shared" si="2405"/>
        <v>36982824.442174293</v>
      </c>
      <c r="T3317" s="15">
        <f t="shared" si="2416"/>
        <v>0</v>
      </c>
      <c r="U3317" s="23">
        <f t="shared" si="2433"/>
        <v>1807380.921054153</v>
      </c>
      <c r="V3317" s="23">
        <f t="shared" si="2434"/>
        <v>164307.35645946846</v>
      </c>
      <c r="W3317" s="23">
        <f t="shared" si="2447"/>
        <v>0</v>
      </c>
      <c r="X3317" s="23">
        <f t="shared" si="2435"/>
        <v>42208232.510373533</v>
      </c>
      <c r="Y3317" s="23">
        <f t="shared" si="2417"/>
        <v>13825559.361691331</v>
      </c>
      <c r="Z3317" s="3">
        <f t="shared" si="2418"/>
        <v>0</v>
      </c>
      <c r="AA3317" s="23">
        <f t="shared" si="2419"/>
        <v>69441230.757358864</v>
      </c>
      <c r="AB3317" s="26">
        <f t="shared" si="2436"/>
        <v>70086276.274228588</v>
      </c>
      <c r="AC3317" s="23">
        <f t="shared" si="2437"/>
        <v>74889487.274228647</v>
      </c>
      <c r="AD3317" s="23">
        <f t="shared" si="2443"/>
        <v>4803211</v>
      </c>
      <c r="AE3317" s="24">
        <f t="shared" si="2451"/>
        <v>70086276.274228647</v>
      </c>
      <c r="AF3317" s="3">
        <f t="shared" si="2438"/>
        <v>0</v>
      </c>
      <c r="AG3317" s="2">
        <f t="shared" si="2420"/>
        <v>0</v>
      </c>
      <c r="AH3317" s="2">
        <f t="shared" si="2421"/>
        <v>207.51005587783501</v>
      </c>
      <c r="AI3317" s="23">
        <f t="shared" si="2444"/>
        <v>11164324251.323921</v>
      </c>
      <c r="AJ3317" s="23">
        <f t="shared" si="2422"/>
        <v>6219.922423797766</v>
      </c>
      <c r="AK3317" s="23">
        <f t="shared" si="2423"/>
        <v>0</v>
      </c>
      <c r="AL3317" s="23">
        <f t="shared" si="2448"/>
        <v>9391581.8917484283</v>
      </c>
      <c r="AM3317" s="23">
        <f t="shared" si="2449"/>
        <v>8762236620.5128651</v>
      </c>
      <c r="AN3317" s="16">
        <f t="shared" si="2439"/>
        <v>0</v>
      </c>
      <c r="AO3317" s="23">
        <f t="shared" si="2440"/>
        <v>167593.50358865788</v>
      </c>
      <c r="AP3317" s="22">
        <f t="shared" si="2441"/>
        <v>37722480.931017786</v>
      </c>
      <c r="AQ3317" s="30">
        <f t="shared" si="2424"/>
        <v>25826341906.2318</v>
      </c>
      <c r="AR3317" s="28">
        <f t="shared" si="2425"/>
        <v>12722749293.989237</v>
      </c>
      <c r="AS3317" s="25">
        <f t="shared" si="2426"/>
        <v>200337590.02425668</v>
      </c>
      <c r="AT3317" s="32">
        <f t="shared" si="2427"/>
        <v>0</v>
      </c>
      <c r="AU3317" s="23">
        <f t="shared" si="2428"/>
        <v>0</v>
      </c>
      <c r="AV3317" s="22">
        <f t="shared" si="2429"/>
        <v>3758015756.351016</v>
      </c>
      <c r="AW3317" s="31">
        <f t="shared" si="2442"/>
        <v>17162619014.601618</v>
      </c>
    </row>
    <row r="3318" spans="1:53" x14ac:dyDescent="0.25">
      <c r="A3318">
        <f t="shared" si="2450"/>
        <v>901</v>
      </c>
      <c r="B3318" t="s">
        <v>8</v>
      </c>
      <c r="C3318" s="27">
        <f t="shared" si="2407"/>
        <v>0</v>
      </c>
      <c r="D3318" s="27">
        <f t="shared" si="2430"/>
        <v>0</v>
      </c>
      <c r="E3318" s="27" t="b">
        <f t="shared" si="2406"/>
        <v>1</v>
      </c>
      <c r="F3318" s="29">
        <f t="shared" si="2408"/>
        <v>0</v>
      </c>
      <c r="G3318" s="27">
        <f t="shared" si="2431"/>
        <v>0</v>
      </c>
      <c r="H3318" s="22">
        <f t="shared" si="2409"/>
        <v>36359017764.836418</v>
      </c>
      <c r="I3318" s="23">
        <f t="shared" si="2410"/>
        <v>132580106.5049091</v>
      </c>
      <c r="J3318" s="23">
        <f t="shared" si="2411"/>
        <v>1086</v>
      </c>
      <c r="K3318" s="19">
        <f t="shared" si="2432"/>
        <v>225.0831931027827</v>
      </c>
      <c r="L3318" s="16">
        <f t="shared" si="2412"/>
        <v>250.79420861939752</v>
      </c>
      <c r="M3318" s="23">
        <f>M3317-IF($B3318="B",(Percent_Rent_In_Elsies*2.49%/12 * H3317)/K3317,0)+IF($B3318="D",N3318,0)+IF(B3318="D",AK3317)+IF(B3318="C",F3317*90%)-(Y3318-Y3317)-IF($B3318="A",Q3317/K3317) + IF($B3318="A",Q3317/K3317)</f>
        <v>-57528028.136297435</v>
      </c>
      <c r="N3318" s="23">
        <f t="shared" si="2413"/>
        <v>0</v>
      </c>
      <c r="O3318" s="22">
        <f t="shared" si="2414"/>
        <v>0</v>
      </c>
      <c r="P3318" s="22">
        <f t="shared" si="2445"/>
        <v>0</v>
      </c>
      <c r="Q3318" s="22">
        <f t="shared" si="2446"/>
        <v>0</v>
      </c>
      <c r="R3318" s="22">
        <f t="shared" si="2415"/>
        <v>444533549.79493499</v>
      </c>
      <c r="S3318" s="16">
        <f t="shared" si="2405"/>
        <v>36982824.442174293</v>
      </c>
      <c r="T3318" s="15">
        <f t="shared" si="2416"/>
        <v>0</v>
      </c>
      <c r="U3318" s="23">
        <f t="shared" si="2433"/>
        <v>1974974.4246428108</v>
      </c>
      <c r="V3318" s="23">
        <f t="shared" si="2434"/>
        <v>164307.35645946846</v>
      </c>
      <c r="W3318" s="23">
        <f t="shared" si="2447"/>
        <v>0</v>
      </c>
      <c r="X3318" s="23">
        <f t="shared" si="2435"/>
        <v>42208232.510373533</v>
      </c>
      <c r="Y3318" s="23">
        <f t="shared" si="2417"/>
        <v>13825559.361691331</v>
      </c>
      <c r="Z3318" s="3">
        <f t="shared" si="2418"/>
        <v>0</v>
      </c>
      <c r="AA3318" s="23">
        <f t="shared" si="2419"/>
        <v>69441230.757358864</v>
      </c>
      <c r="AB3318" s="26">
        <f t="shared" si="2436"/>
        <v>70086276.274228573</v>
      </c>
      <c r="AC3318" s="23">
        <f t="shared" si="2437"/>
        <v>74889487.274228647</v>
      </c>
      <c r="AD3318" s="23">
        <f t="shared" si="2443"/>
        <v>4803211</v>
      </c>
      <c r="AE3318" s="24">
        <f t="shared" si="2451"/>
        <v>70086276.274228647</v>
      </c>
      <c r="AF3318" s="3">
        <f t="shared" si="2438"/>
        <v>1E-4</v>
      </c>
      <c r="AG3318" s="2">
        <f t="shared" si="2420"/>
        <v>0</v>
      </c>
      <c r="AH3318" s="2">
        <f t="shared" si="2421"/>
        <v>207.51005587783501</v>
      </c>
      <c r="AI3318" s="23">
        <f t="shared" si="2444"/>
        <v>11164324251.323921</v>
      </c>
      <c r="AJ3318" s="23">
        <f t="shared" si="2422"/>
        <v>6219.922423797766</v>
      </c>
      <c r="AK3318" s="23">
        <f t="shared" si="2423"/>
        <v>64647.064465837888</v>
      </c>
      <c r="AL3318" s="23">
        <f t="shared" si="2448"/>
        <v>0</v>
      </c>
      <c r="AM3318" s="23">
        <f t="shared" si="2449"/>
        <v>0</v>
      </c>
      <c r="AN3318" s="16">
        <f t="shared" si="2439"/>
        <v>0</v>
      </c>
      <c r="AO3318" s="23">
        <f t="shared" si="2440"/>
        <v>0</v>
      </c>
      <c r="AP3318" s="22">
        <f t="shared" si="2441"/>
        <v>0</v>
      </c>
      <c r="AQ3318" s="30">
        <f t="shared" si="2424"/>
        <v>25826341906.2318</v>
      </c>
      <c r="AR3318" s="28">
        <f t="shared" si="2425"/>
        <v>12722749293.989237</v>
      </c>
      <c r="AS3318" s="25">
        <f t="shared" si="2426"/>
        <v>200337590.02425668</v>
      </c>
      <c r="AT3318" s="32">
        <f t="shared" si="2427"/>
        <v>0</v>
      </c>
      <c r="AU3318" s="23">
        <f t="shared" si="2428"/>
        <v>0</v>
      </c>
      <c r="AV3318" s="22">
        <f t="shared" si="2429"/>
        <v>3758015756.351016</v>
      </c>
      <c r="AW3318" s="31">
        <f t="shared" si="2442"/>
        <v>17162619014.60162</v>
      </c>
    </row>
    <row r="3319" spans="1:53" x14ac:dyDescent="0.25">
      <c r="A3319" s="21">
        <f t="shared" si="2450"/>
        <v>901</v>
      </c>
      <c r="B3319" s="21" t="s">
        <v>9</v>
      </c>
      <c r="C3319" s="27">
        <f t="shared" si="2407"/>
        <v>0</v>
      </c>
      <c r="D3319" s="27">
        <f t="shared" si="2430"/>
        <v>0</v>
      </c>
      <c r="E3319" s="27" t="b">
        <f t="shared" si="2406"/>
        <v>1</v>
      </c>
      <c r="F3319" s="29">
        <f t="shared" si="2408"/>
        <v>0</v>
      </c>
      <c r="G3319" s="27">
        <f t="shared" si="2431"/>
        <v>0</v>
      </c>
      <c r="H3319" s="22">
        <f t="shared" si="2409"/>
        <v>36359017764.836418</v>
      </c>
      <c r="I3319" s="23">
        <f t="shared" si="2410"/>
        <v>132580106.5049091</v>
      </c>
      <c r="J3319" s="23">
        <f t="shared" si="2411"/>
        <v>1086</v>
      </c>
      <c r="K3319" s="19">
        <f t="shared" si="2432"/>
        <v>225.0831931027827</v>
      </c>
      <c r="L3319" s="16">
        <f t="shared" si="2412"/>
        <v>250.79420861939752</v>
      </c>
      <c r="M3319" s="23">
        <f>M3318-IF($B3319="B",(Percent_Rent_In_Elsies*2.49%/12 * H3318)/K3318,0)+IF($B3319="D",N3319,0)+IF(B3319="D",AK3318)+IF(B3319="C",F3318*90%)-(Y3319-Y3318)-IF($B3319="A",Q3318/K3318) + IF($B3319="A",Q3318/K3318)</f>
        <v>-57463381.071831599</v>
      </c>
      <c r="N3319" s="23">
        <f t="shared" si="2413"/>
        <v>0</v>
      </c>
      <c r="O3319" s="22">
        <f t="shared" si="2414"/>
        <v>25838684.902584165</v>
      </c>
      <c r="P3319" s="22">
        <f t="shared" si="2445"/>
        <v>0</v>
      </c>
      <c r="Q3319" s="22">
        <f t="shared" si="2446"/>
        <v>0</v>
      </c>
      <c r="R3319" s="22">
        <f t="shared" si="2415"/>
        <v>444533549.79493499</v>
      </c>
      <c r="S3319" s="16">
        <f t="shared" si="2405"/>
        <v>0</v>
      </c>
      <c r="T3319" s="15">
        <f t="shared" si="2416"/>
        <v>11144139.539590128</v>
      </c>
      <c r="U3319" s="23">
        <f t="shared" si="2433"/>
        <v>1974974.4246428108</v>
      </c>
      <c r="V3319" s="23">
        <f t="shared" si="2434"/>
        <v>0</v>
      </c>
      <c r="W3319" s="23">
        <f t="shared" si="2447"/>
        <v>164307.35645946846</v>
      </c>
      <c r="X3319" s="23">
        <f t="shared" si="2435"/>
        <v>42208232.510373533</v>
      </c>
      <c r="Y3319" s="23">
        <f t="shared" si="2417"/>
        <v>13825559.361691331</v>
      </c>
      <c r="Z3319" s="3">
        <f t="shared" si="2418"/>
        <v>0</v>
      </c>
      <c r="AA3319" s="23">
        <f t="shared" si="2419"/>
        <v>69376583.692893028</v>
      </c>
      <c r="AB3319" s="26">
        <f t="shared" si="2436"/>
        <v>70086276.274228573</v>
      </c>
      <c r="AC3319" s="23">
        <f t="shared" si="2437"/>
        <v>74889487.274228647</v>
      </c>
      <c r="AD3319" s="23">
        <f t="shared" si="2443"/>
        <v>4803211</v>
      </c>
      <c r="AE3319" s="24">
        <f t="shared" si="2451"/>
        <v>70086276.274228647</v>
      </c>
      <c r="AF3319" s="3">
        <f t="shared" si="2438"/>
        <v>0</v>
      </c>
      <c r="AG3319" s="2">
        <f t="shared" si="2420"/>
        <v>0</v>
      </c>
      <c r="AH3319" s="2">
        <f t="shared" si="2421"/>
        <v>207.51005587783501</v>
      </c>
      <c r="AI3319" s="23">
        <f t="shared" si="2444"/>
        <v>11153930702.97057</v>
      </c>
      <c r="AJ3319" s="23">
        <f t="shared" si="2422"/>
        <v>6219.922423797766</v>
      </c>
      <c r="AK3319" s="23">
        <f t="shared" si="2423"/>
        <v>0</v>
      </c>
      <c r="AL3319" s="23">
        <f t="shared" si="2448"/>
        <v>0</v>
      </c>
      <c r="AM3319" s="23">
        <f t="shared" si="2449"/>
        <v>0</v>
      </c>
      <c r="AN3319" s="16">
        <f t="shared" si="2439"/>
        <v>0</v>
      </c>
      <c r="AO3319" s="23">
        <f t="shared" si="2440"/>
        <v>0</v>
      </c>
      <c r="AP3319" s="22">
        <f t="shared" si="2441"/>
        <v>0</v>
      </c>
      <c r="AQ3319" s="30">
        <f t="shared" si="2424"/>
        <v>25826341906.2318</v>
      </c>
      <c r="AR3319" s="28">
        <f t="shared" si="2425"/>
        <v>12722749293.989237</v>
      </c>
      <c r="AS3319" s="25">
        <f t="shared" si="2426"/>
        <v>200337590.02425668</v>
      </c>
      <c r="AT3319" s="32">
        <f t="shared" si="2427"/>
        <v>0</v>
      </c>
      <c r="AU3319" s="23">
        <f t="shared" si="2428"/>
        <v>0</v>
      </c>
      <c r="AV3319" s="22">
        <f t="shared" si="2429"/>
        <v>3758015756.351016</v>
      </c>
      <c r="AW3319" s="31">
        <f t="shared" si="2442"/>
        <v>17162619014.60162</v>
      </c>
      <c r="AX3319" s="21"/>
      <c r="AY3319" s="21"/>
      <c r="AZ3319" s="21"/>
      <c r="BA3319" s="21"/>
    </row>
    <row r="3320" spans="1:53" x14ac:dyDescent="0.25">
      <c r="A3320" s="21">
        <f t="shared" si="2450"/>
        <v>901</v>
      </c>
      <c r="B3320" s="21" t="s">
        <v>28</v>
      </c>
      <c r="C3320" s="27">
        <f t="shared" si="2407"/>
        <v>0</v>
      </c>
      <c r="D3320" s="27">
        <f t="shared" si="2430"/>
        <v>0</v>
      </c>
      <c r="E3320" s="27" t="b">
        <f t="shared" si="2406"/>
        <v>1</v>
      </c>
      <c r="F3320" s="29">
        <f t="shared" si="2408"/>
        <v>0</v>
      </c>
      <c r="G3320" s="27">
        <f t="shared" si="2431"/>
        <v>0</v>
      </c>
      <c r="H3320" s="22">
        <f t="shared" si="2409"/>
        <v>36359017764.836418</v>
      </c>
      <c r="I3320" s="23">
        <f t="shared" si="2410"/>
        <v>132580106.5049091</v>
      </c>
      <c r="J3320" s="23">
        <f t="shared" si="2411"/>
        <v>1086</v>
      </c>
      <c r="K3320" s="19">
        <f t="shared" si="2432"/>
        <v>225.0831931027827</v>
      </c>
      <c r="L3320" s="16">
        <f t="shared" si="2412"/>
        <v>250.79420861939752</v>
      </c>
      <c r="M3320" s="23">
        <f>M3319-IF($B3320="B",(Percent_Rent_In_Elsies*2.49%/12 * H3319)/K3319,0)+IF($B3320="D",N3320,0)+IF(B3320="D",AK3319)+IF(B3320="C",F3319*90%)-(Y3320-Y3319)-IF($B3320="A",Q3319/K3319) + IF($B3320="A",Q3319/K3319)</f>
        <v>-57463381.071831599</v>
      </c>
      <c r="N3320" s="23">
        <f t="shared" si="2413"/>
        <v>0</v>
      </c>
      <c r="O3320" s="22">
        <f t="shared" si="2414"/>
        <v>0</v>
      </c>
      <c r="P3320" s="22">
        <f t="shared" si="2445"/>
        <v>25838684.902584165</v>
      </c>
      <c r="Q3320" s="22">
        <f t="shared" si="2446"/>
        <v>0</v>
      </c>
      <c r="R3320" s="22">
        <f t="shared" si="2415"/>
        <v>444533549.79493499</v>
      </c>
      <c r="S3320" s="16">
        <f t="shared" si="2405"/>
        <v>0</v>
      </c>
      <c r="T3320" s="15">
        <f t="shared" si="2416"/>
        <v>0</v>
      </c>
      <c r="U3320" s="23">
        <f t="shared" si="2433"/>
        <v>1974974.4246428108</v>
      </c>
      <c r="V3320" s="23">
        <f t="shared" si="2434"/>
        <v>0</v>
      </c>
      <c r="W3320" s="23">
        <f t="shared" si="2447"/>
        <v>0</v>
      </c>
      <c r="X3320" s="23">
        <f t="shared" si="2435"/>
        <v>42208232.510373533</v>
      </c>
      <c r="Y3320" s="23">
        <f t="shared" si="2417"/>
        <v>13825559.361691331</v>
      </c>
      <c r="Z3320" s="3">
        <f t="shared" si="2418"/>
        <v>8215.3678229734251</v>
      </c>
      <c r="AA3320" s="23">
        <f t="shared" si="2419"/>
        <v>69499814.210237622</v>
      </c>
      <c r="AB3320" s="26">
        <f t="shared" si="2436"/>
        <v>70086276.274228573</v>
      </c>
      <c r="AC3320" s="23">
        <f t="shared" si="2437"/>
        <v>74889487.274228647</v>
      </c>
      <c r="AD3320" s="23">
        <f t="shared" si="2443"/>
        <v>4803211</v>
      </c>
      <c r="AE3320" s="24">
        <f t="shared" si="2451"/>
        <v>70086276.274228647</v>
      </c>
      <c r="AF3320" s="3">
        <f t="shared" si="2438"/>
        <v>0</v>
      </c>
      <c r="AG3320" s="2">
        <f t="shared" si="2420"/>
        <v>985844138.7568109</v>
      </c>
      <c r="AH3320" s="2">
        <f t="shared" si="2421"/>
        <v>207.51005587783501</v>
      </c>
      <c r="AI3320" s="23">
        <f t="shared" si="2444"/>
        <v>11173742930.350306</v>
      </c>
      <c r="AJ3320" s="23">
        <f t="shared" si="2422"/>
        <v>6219.922423797766</v>
      </c>
      <c r="AK3320" s="23">
        <f t="shared" si="2423"/>
        <v>0</v>
      </c>
      <c r="AL3320" s="23">
        <f t="shared" si="2448"/>
        <v>0</v>
      </c>
      <c r="AM3320" s="23">
        <f t="shared" si="2449"/>
        <v>0</v>
      </c>
      <c r="AN3320" s="16">
        <f t="shared" si="2439"/>
        <v>0</v>
      </c>
      <c r="AO3320" s="23">
        <f t="shared" si="2440"/>
        <v>0</v>
      </c>
      <c r="AP3320" s="22">
        <f t="shared" si="2441"/>
        <v>0</v>
      </c>
      <c r="AQ3320" s="30">
        <f t="shared" si="2424"/>
        <v>25826341906.2318</v>
      </c>
      <c r="AR3320" s="28">
        <f t="shared" si="2425"/>
        <v>12722749293.989237</v>
      </c>
      <c r="AS3320" s="25">
        <f t="shared" si="2426"/>
        <v>200337590.02425668</v>
      </c>
      <c r="AT3320" s="32">
        <f t="shared" si="2427"/>
        <v>16430.73564594685</v>
      </c>
      <c r="AU3320" s="23">
        <f t="shared" si="2428"/>
        <v>16430.73564594685</v>
      </c>
      <c r="AV3320" s="22">
        <f t="shared" si="2429"/>
        <v>3769159895.8906064</v>
      </c>
      <c r="AW3320" s="31">
        <f t="shared" si="2442"/>
        <v>17162619014.601618</v>
      </c>
      <c r="AX3320" s="21"/>
      <c r="AY3320" s="21"/>
      <c r="AZ3320" s="21"/>
      <c r="BA3320" s="21"/>
    </row>
    <row r="3321" spans="1:53" x14ac:dyDescent="0.25">
      <c r="A3321">
        <f t="shared" si="2450"/>
        <v>902</v>
      </c>
      <c r="B3321" t="s">
        <v>6</v>
      </c>
      <c r="C3321" s="27">
        <f t="shared" si="2407"/>
        <v>0</v>
      </c>
      <c r="D3321" s="27">
        <f t="shared" si="2430"/>
        <v>0</v>
      </c>
      <c r="E3321" s="27" t="b">
        <f t="shared" si="2406"/>
        <v>1</v>
      </c>
      <c r="F3321" s="29">
        <f t="shared" si="2408"/>
        <v>0</v>
      </c>
      <c r="G3321" s="27">
        <f t="shared" si="2431"/>
        <v>0</v>
      </c>
      <c r="H3321" s="22">
        <f t="shared" si="2409"/>
        <v>36419616127.777817</v>
      </c>
      <c r="I3321" s="23">
        <f t="shared" si="2410"/>
        <v>132580106.5049091</v>
      </c>
      <c r="J3321" s="23">
        <f t="shared" si="2411"/>
        <v>1086</v>
      </c>
      <c r="K3321" s="19">
        <f t="shared" si="2432"/>
        <v>225.0831931027827</v>
      </c>
      <c r="L3321" s="16">
        <f t="shared" si="2412"/>
        <v>251.21219896709653</v>
      </c>
      <c r="M3321" s="23">
        <f>M3320-IF($B3321="B",(Percent_Rent_In_Elsies*2.49%/12 * H3320)/K3320,0)+IF($B3321="D",N3321,0)+IF(B3321="D",AK3320)+IF(B3321="C",F3320*90%)-(Y3321-Y3320)-IF($B3321="A",Q3320/K3320) + IF($B3321="A",Q3320/K3320)</f>
        <v>-57463381.071831599</v>
      </c>
      <c r="N3321" s="23">
        <f t="shared" si="2413"/>
        <v>0</v>
      </c>
      <c r="O3321" s="22">
        <f t="shared" si="2414"/>
        <v>0</v>
      </c>
      <c r="P3321" s="22">
        <f t="shared" si="2445"/>
        <v>0</v>
      </c>
      <c r="Q3321" s="22">
        <f t="shared" si="2446"/>
        <v>0</v>
      </c>
      <c r="R3321" s="22">
        <f t="shared" si="2415"/>
        <v>444533549.79493499</v>
      </c>
      <c r="S3321" s="16">
        <f t="shared" si="2405"/>
        <v>0</v>
      </c>
      <c r="T3321" s="15">
        <f t="shared" si="2416"/>
        <v>0</v>
      </c>
      <c r="U3321" s="23">
        <f t="shared" si="2433"/>
        <v>1974974.4246428108</v>
      </c>
      <c r="V3321" s="23">
        <f t="shared" si="2434"/>
        <v>0</v>
      </c>
      <c r="W3321" s="23">
        <f t="shared" si="2447"/>
        <v>0</v>
      </c>
      <c r="X3321" s="23">
        <f t="shared" si="2435"/>
        <v>42249309.349488407</v>
      </c>
      <c r="Y3321" s="23">
        <f t="shared" si="2417"/>
        <v>13825559.361691331</v>
      </c>
      <c r="Z3321" s="3">
        <f t="shared" si="2418"/>
        <v>0</v>
      </c>
      <c r="AA3321" s="23">
        <f t="shared" si="2419"/>
        <v>69499814.210237622</v>
      </c>
      <c r="AB3321" s="26">
        <f t="shared" si="2436"/>
        <v>70086276.274228573</v>
      </c>
      <c r="AC3321" s="23">
        <f t="shared" si="2437"/>
        <v>74889487.274228647</v>
      </c>
      <c r="AD3321" s="23">
        <f t="shared" si="2443"/>
        <v>4803211</v>
      </c>
      <c r="AE3321" s="24">
        <f t="shared" si="2451"/>
        <v>70086276.274228647</v>
      </c>
      <c r="AF3321" s="3">
        <f t="shared" si="2438"/>
        <v>0</v>
      </c>
      <c r="AG3321" s="2">
        <f t="shared" si="2420"/>
        <v>0</v>
      </c>
      <c r="AH3321" s="2">
        <f t="shared" si="2421"/>
        <v>207.85590597096476</v>
      </c>
      <c r="AI3321" s="23">
        <f t="shared" si="2444"/>
        <v>11173742930.350306</v>
      </c>
      <c r="AJ3321" s="23">
        <f t="shared" si="2422"/>
        <v>6219.922423797766</v>
      </c>
      <c r="AK3321" s="23">
        <f t="shared" si="2423"/>
        <v>0</v>
      </c>
      <c r="AL3321" s="23">
        <f t="shared" si="2448"/>
        <v>0</v>
      </c>
      <c r="AM3321" s="23">
        <f t="shared" si="2449"/>
        <v>0</v>
      </c>
      <c r="AN3321" s="16">
        <f t="shared" si="2439"/>
        <v>0</v>
      </c>
      <c r="AO3321" s="23">
        <f t="shared" si="2440"/>
        <v>0</v>
      </c>
      <c r="AP3321" s="22">
        <f t="shared" si="2441"/>
        <v>0</v>
      </c>
      <c r="AQ3321" s="30">
        <f t="shared" si="2424"/>
        <v>25826341906.2318</v>
      </c>
      <c r="AR3321" s="28">
        <f t="shared" si="2425"/>
        <v>12722749293.989237</v>
      </c>
      <c r="AS3321" s="25">
        <f t="shared" si="2426"/>
        <v>200337590.02425668</v>
      </c>
      <c r="AT3321" s="32">
        <f t="shared" si="2427"/>
        <v>0</v>
      </c>
      <c r="AU3321" s="23">
        <f t="shared" si="2428"/>
        <v>0</v>
      </c>
      <c r="AV3321" s="22">
        <f t="shared" si="2429"/>
        <v>3769159895.8906064</v>
      </c>
      <c r="AW3321" s="31">
        <f t="shared" si="2442"/>
        <v>17136780329.699034</v>
      </c>
    </row>
    <row r="3322" spans="1:53" x14ac:dyDescent="0.25">
      <c r="A3322">
        <f t="shared" si="2450"/>
        <v>902</v>
      </c>
      <c r="B3322" t="s">
        <v>7</v>
      </c>
      <c r="C3322" s="27">
        <f t="shared" si="2407"/>
        <v>0</v>
      </c>
      <c r="D3322" s="27">
        <f t="shared" si="2430"/>
        <v>0</v>
      </c>
      <c r="E3322" s="27" t="b">
        <f t="shared" si="2406"/>
        <v>1</v>
      </c>
      <c r="F3322" s="29">
        <f t="shared" si="2408"/>
        <v>0</v>
      </c>
      <c r="G3322" s="27">
        <f t="shared" si="2431"/>
        <v>0</v>
      </c>
      <c r="H3322" s="22">
        <f t="shared" si="2409"/>
        <v>36419616127.777817</v>
      </c>
      <c r="I3322" s="23">
        <f t="shared" si="2410"/>
        <v>132580106.5049091</v>
      </c>
      <c r="J3322" s="23">
        <f t="shared" si="2411"/>
        <v>1086</v>
      </c>
      <c r="K3322" s="19">
        <f t="shared" si="2432"/>
        <v>225.0831931027827</v>
      </c>
      <c r="L3322" s="16">
        <f t="shared" si="2412"/>
        <v>251.21219896709653</v>
      </c>
      <c r="M3322" s="23">
        <f>M3321-IF($B3322="B",(Percent_Rent_In_Elsies*2.49%/12 * H3321)/K3321,0)+IF($B3322="D",N3322,0)+IF(B3322="D",AK3321)+IF(B3322="C",F3321*90%)-(Y3322-Y3321)-IF($B3322="A",Q3321/K3321) + IF($B3322="A",Q3321/K3321)</f>
        <v>-57631253.897926241</v>
      </c>
      <c r="N3322" s="23">
        <f t="shared" si="2413"/>
        <v>0</v>
      </c>
      <c r="O3322" s="22">
        <f t="shared" si="2414"/>
        <v>0</v>
      </c>
      <c r="P3322" s="22">
        <f t="shared" si="2445"/>
        <v>0</v>
      </c>
      <c r="Q3322" s="22">
        <f t="shared" si="2446"/>
        <v>0</v>
      </c>
      <c r="R3322" s="22">
        <f t="shared" si="2415"/>
        <v>407489087.31202376</v>
      </c>
      <c r="S3322" s="16">
        <f t="shared" si="2405"/>
        <v>37044462.482911251</v>
      </c>
      <c r="T3322" s="15">
        <f t="shared" si="2416"/>
        <v>0</v>
      </c>
      <c r="U3322" s="23">
        <f t="shared" si="2433"/>
        <v>1810393.2225892432</v>
      </c>
      <c r="V3322" s="23">
        <f t="shared" si="2434"/>
        <v>164581.20205356757</v>
      </c>
      <c r="W3322" s="23">
        <f t="shared" si="2447"/>
        <v>0</v>
      </c>
      <c r="X3322" s="23">
        <f t="shared" si="2435"/>
        <v>42249309.349488407</v>
      </c>
      <c r="Y3322" s="23">
        <f t="shared" si="2417"/>
        <v>13825559.361691331</v>
      </c>
      <c r="Z3322" s="3">
        <f t="shared" si="2418"/>
        <v>0</v>
      </c>
      <c r="AA3322" s="23">
        <f t="shared" si="2419"/>
        <v>69499814.210237622</v>
      </c>
      <c r="AB3322" s="26">
        <f t="shared" si="2436"/>
        <v>70086276.274228573</v>
      </c>
      <c r="AC3322" s="23">
        <f t="shared" si="2437"/>
        <v>74889487.274228647</v>
      </c>
      <c r="AD3322" s="23">
        <f t="shared" si="2443"/>
        <v>4803211</v>
      </c>
      <c r="AE3322" s="24">
        <f t="shared" si="2451"/>
        <v>70086276.274228647</v>
      </c>
      <c r="AF3322" s="3">
        <f t="shared" si="2438"/>
        <v>0</v>
      </c>
      <c r="AG3322" s="2">
        <f t="shared" si="2420"/>
        <v>0</v>
      </c>
      <c r="AH3322" s="2">
        <f t="shared" si="2421"/>
        <v>207.85590597096476</v>
      </c>
      <c r="AI3322" s="23">
        <f t="shared" si="2444"/>
        <v>11173742930.350306</v>
      </c>
      <c r="AJ3322" s="23">
        <f t="shared" si="2422"/>
        <v>6219.922423797766</v>
      </c>
      <c r="AK3322" s="23">
        <f t="shared" si="2423"/>
        <v>0</v>
      </c>
      <c r="AL3322" s="23">
        <f t="shared" si="2448"/>
        <v>9418679.0263843536</v>
      </c>
      <c r="AM3322" s="23">
        <f t="shared" si="2449"/>
        <v>8787517931.8142624</v>
      </c>
      <c r="AN3322" s="16">
        <f t="shared" si="2439"/>
        <v>0</v>
      </c>
      <c r="AO3322" s="23">
        <f t="shared" si="2440"/>
        <v>167872.82609463899</v>
      </c>
      <c r="AP3322" s="22">
        <f t="shared" si="2441"/>
        <v>37785351.732569486</v>
      </c>
      <c r="AQ3322" s="30">
        <f t="shared" si="2424"/>
        <v>25901591434.207214</v>
      </c>
      <c r="AR3322" s="28">
        <f t="shared" si="2425"/>
        <v>12760213470.232079</v>
      </c>
      <c r="AS3322" s="25">
        <f t="shared" si="2426"/>
        <v>200337590.02425668</v>
      </c>
      <c r="AT3322" s="32">
        <f t="shared" si="2427"/>
        <v>0</v>
      </c>
      <c r="AU3322" s="23">
        <f t="shared" si="2428"/>
        <v>0</v>
      </c>
      <c r="AV3322" s="22">
        <f t="shared" si="2429"/>
        <v>3769159895.8906064</v>
      </c>
      <c r="AW3322" s="31">
        <f t="shared" si="2442"/>
        <v>17212029857.674446</v>
      </c>
    </row>
    <row r="3323" spans="1:53" s="21" customFormat="1" x14ac:dyDescent="0.25">
      <c r="A3323">
        <f t="shared" si="2450"/>
        <v>902</v>
      </c>
      <c r="B3323" t="s">
        <v>8</v>
      </c>
      <c r="C3323" s="27">
        <f t="shared" si="2407"/>
        <v>0</v>
      </c>
      <c r="D3323" s="27">
        <f t="shared" si="2430"/>
        <v>0</v>
      </c>
      <c r="E3323" s="27" t="b">
        <f t="shared" si="2406"/>
        <v>1</v>
      </c>
      <c r="F3323" s="29">
        <f t="shared" si="2408"/>
        <v>0</v>
      </c>
      <c r="G3323" s="27">
        <f t="shared" si="2431"/>
        <v>0</v>
      </c>
      <c r="H3323" s="22">
        <f t="shared" si="2409"/>
        <v>36419616127.777817</v>
      </c>
      <c r="I3323" s="23">
        <f t="shared" si="2410"/>
        <v>132580106.5049091</v>
      </c>
      <c r="J3323" s="23">
        <f t="shared" si="2411"/>
        <v>1086</v>
      </c>
      <c r="K3323" s="19">
        <f t="shared" si="2432"/>
        <v>225.0831931027827</v>
      </c>
      <c r="L3323" s="16">
        <f t="shared" si="2412"/>
        <v>251.21219896709653</v>
      </c>
      <c r="M3323" s="23">
        <f>M3322-IF($B3323="B",(Percent_Rent_In_Elsies*2.49%/12 * H3322)/K3322,0)+IF($B3323="D",N3323,0)+IF(B3323="D",AK3322)+IF(B3323="C",F3322*90%)-(Y3323-Y3322)-IF($B3323="A",Q3322/K3322) + IF($B3323="A",Q3322/K3322)</f>
        <v>-57631253.897926241</v>
      </c>
      <c r="N3323" s="23">
        <f t="shared" si="2413"/>
        <v>0</v>
      </c>
      <c r="O3323" s="22">
        <f t="shared" si="2414"/>
        <v>0</v>
      </c>
      <c r="P3323" s="22">
        <f t="shared" si="2445"/>
        <v>0</v>
      </c>
      <c r="Q3323" s="22">
        <f t="shared" si="2446"/>
        <v>0</v>
      </c>
      <c r="R3323" s="22">
        <f t="shared" si="2415"/>
        <v>445274439.04459321</v>
      </c>
      <c r="S3323" s="16">
        <f t="shared" ref="S3323:S3386" si="2452">IF($B3323="D",0,S3322+IF($B3323="B",R3322/12,0))</f>
        <v>37044462.482911251</v>
      </c>
      <c r="T3323" s="15">
        <f t="shared" si="2416"/>
        <v>0</v>
      </c>
      <c r="U3323" s="23">
        <f t="shared" si="2433"/>
        <v>1978266.0486838822</v>
      </c>
      <c r="V3323" s="23">
        <f t="shared" si="2434"/>
        <v>164581.20205356757</v>
      </c>
      <c r="W3323" s="23">
        <f t="shared" si="2447"/>
        <v>0</v>
      </c>
      <c r="X3323" s="23">
        <f t="shared" si="2435"/>
        <v>42249309.349488407</v>
      </c>
      <c r="Y3323" s="23">
        <f t="shared" si="2417"/>
        <v>13825559.361691331</v>
      </c>
      <c r="Z3323" s="3">
        <f t="shared" si="2418"/>
        <v>0</v>
      </c>
      <c r="AA3323" s="23">
        <f t="shared" si="2419"/>
        <v>69499814.210237622</v>
      </c>
      <c r="AB3323" s="26">
        <f t="shared" si="2436"/>
        <v>70086276.274228573</v>
      </c>
      <c r="AC3323" s="23">
        <f t="shared" si="2437"/>
        <v>74889487.274228647</v>
      </c>
      <c r="AD3323" s="23">
        <f t="shared" si="2443"/>
        <v>4803211</v>
      </c>
      <c r="AE3323" s="24">
        <f t="shared" si="2451"/>
        <v>70086276.274228647</v>
      </c>
      <c r="AF3323" s="3">
        <f t="shared" si="2438"/>
        <v>1E-4</v>
      </c>
      <c r="AG3323" s="2">
        <f t="shared" si="2420"/>
        <v>0</v>
      </c>
      <c r="AH3323" s="2">
        <f t="shared" si="2421"/>
        <v>207.85590597096476</v>
      </c>
      <c r="AI3323" s="23">
        <f t="shared" si="2444"/>
        <v>11173742930.350306</v>
      </c>
      <c r="AJ3323" s="23">
        <f t="shared" si="2422"/>
        <v>6219.922423797766</v>
      </c>
      <c r="AK3323" s="23">
        <f t="shared" si="2423"/>
        <v>64683.714233294042</v>
      </c>
      <c r="AL3323" s="23">
        <f t="shared" si="2448"/>
        <v>0</v>
      </c>
      <c r="AM3323" s="23">
        <f t="shared" si="2449"/>
        <v>0</v>
      </c>
      <c r="AN3323" s="16">
        <f t="shared" si="2439"/>
        <v>0</v>
      </c>
      <c r="AO3323" s="23">
        <f t="shared" si="2440"/>
        <v>0</v>
      </c>
      <c r="AP3323" s="22">
        <f t="shared" si="2441"/>
        <v>0</v>
      </c>
      <c r="AQ3323" s="30">
        <f t="shared" si="2424"/>
        <v>25901591434.207214</v>
      </c>
      <c r="AR3323" s="28">
        <f t="shared" si="2425"/>
        <v>12760213470.232079</v>
      </c>
      <c r="AS3323" s="25">
        <f t="shared" si="2426"/>
        <v>200337590.02425668</v>
      </c>
      <c r="AT3323" s="32">
        <f t="shared" si="2427"/>
        <v>0</v>
      </c>
      <c r="AU3323" s="23">
        <f t="shared" si="2428"/>
        <v>0</v>
      </c>
      <c r="AV3323" s="22">
        <f t="shared" si="2429"/>
        <v>3769159895.8906064</v>
      </c>
      <c r="AW3323" s="31">
        <f t="shared" si="2442"/>
        <v>17212029857.674446</v>
      </c>
      <c r="AX3323"/>
      <c r="AY3323"/>
      <c r="AZ3323"/>
      <c r="BA3323"/>
    </row>
    <row r="3324" spans="1:53" s="21" customFormat="1" x14ac:dyDescent="0.25">
      <c r="A3324">
        <f t="shared" si="2450"/>
        <v>902</v>
      </c>
      <c r="B3324" t="s">
        <v>9</v>
      </c>
      <c r="C3324" s="27">
        <f t="shared" si="2407"/>
        <v>0</v>
      </c>
      <c r="D3324" s="27">
        <f t="shared" si="2430"/>
        <v>0</v>
      </c>
      <c r="E3324" s="27" t="b">
        <f t="shared" si="2406"/>
        <v>1</v>
      </c>
      <c r="F3324" s="29">
        <f t="shared" si="2408"/>
        <v>0</v>
      </c>
      <c r="G3324" s="27">
        <f t="shared" si="2431"/>
        <v>0</v>
      </c>
      <c r="H3324" s="22">
        <f t="shared" si="2409"/>
        <v>36419616127.777817</v>
      </c>
      <c r="I3324" s="23">
        <f t="shared" si="2410"/>
        <v>132580106.5049091</v>
      </c>
      <c r="J3324" s="23">
        <f t="shared" si="2411"/>
        <v>1086</v>
      </c>
      <c r="K3324" s="19">
        <f t="shared" si="2432"/>
        <v>225.0831931027827</v>
      </c>
      <c r="L3324" s="16">
        <f t="shared" si="2412"/>
        <v>251.21219896709653</v>
      </c>
      <c r="M3324" s="23">
        <f>M3323-IF($B3324="B",(Percent_Rent_In_Elsies*2.49%/12 * H3323)/K3323,0)+IF($B3324="D",N3324,0)+IF(B3324="D",AK3323)+IF(B3324="C",F3323*90%)-(Y3324-Y3323)-IF($B3324="A",Q3323/K3323) + IF($B3324="A",Q3323/K3323)</f>
        <v>-57566570.183692947</v>
      </c>
      <c r="N3324" s="23">
        <f t="shared" si="2413"/>
        <v>0</v>
      </c>
      <c r="O3324" s="22">
        <f t="shared" si="2414"/>
        <v>25881749.377421804</v>
      </c>
      <c r="P3324" s="22">
        <f t="shared" si="2445"/>
        <v>0</v>
      </c>
      <c r="Q3324" s="22">
        <f t="shared" si="2446"/>
        <v>0</v>
      </c>
      <c r="R3324" s="22">
        <f t="shared" si="2415"/>
        <v>445274439.04459321</v>
      </c>
      <c r="S3324" s="16">
        <f t="shared" si="2452"/>
        <v>0</v>
      </c>
      <c r="T3324" s="15">
        <f t="shared" si="2416"/>
        <v>11162713.105489448</v>
      </c>
      <c r="U3324" s="23">
        <f t="shared" si="2433"/>
        <v>1978266.0486838822</v>
      </c>
      <c r="V3324" s="23">
        <f t="shared" si="2434"/>
        <v>0</v>
      </c>
      <c r="W3324" s="23">
        <f t="shared" si="2447"/>
        <v>164581.20205356757</v>
      </c>
      <c r="X3324" s="23">
        <f t="shared" si="2435"/>
        <v>42249309.349488407</v>
      </c>
      <c r="Y3324" s="23">
        <f t="shared" si="2417"/>
        <v>13825559.361691331</v>
      </c>
      <c r="Z3324" s="3">
        <f t="shared" si="2418"/>
        <v>0</v>
      </c>
      <c r="AA3324" s="23">
        <f t="shared" si="2419"/>
        <v>69435130.496004328</v>
      </c>
      <c r="AB3324" s="26">
        <f t="shared" si="2436"/>
        <v>70086276.274228573</v>
      </c>
      <c r="AC3324" s="23">
        <f t="shared" si="2437"/>
        <v>74889487.274228647</v>
      </c>
      <c r="AD3324" s="23">
        <f t="shared" si="2443"/>
        <v>4803211</v>
      </c>
      <c r="AE3324" s="24">
        <f t="shared" si="2451"/>
        <v>70086276.274228647</v>
      </c>
      <c r="AF3324" s="3">
        <f t="shared" si="2438"/>
        <v>0</v>
      </c>
      <c r="AG3324" s="2">
        <f t="shared" si="2420"/>
        <v>0</v>
      </c>
      <c r="AH3324" s="2">
        <f t="shared" si="2421"/>
        <v>207.85590597096476</v>
      </c>
      <c r="AI3324" s="23">
        <f t="shared" si="2444"/>
        <v>11163343489.677893</v>
      </c>
      <c r="AJ3324" s="23">
        <f t="shared" si="2422"/>
        <v>6219.922423797766</v>
      </c>
      <c r="AK3324" s="23">
        <f t="shared" si="2423"/>
        <v>0</v>
      </c>
      <c r="AL3324" s="23">
        <f t="shared" si="2448"/>
        <v>0</v>
      </c>
      <c r="AM3324" s="23">
        <f t="shared" si="2449"/>
        <v>0</v>
      </c>
      <c r="AN3324" s="16">
        <f t="shared" si="2439"/>
        <v>0</v>
      </c>
      <c r="AO3324" s="23">
        <f t="shared" si="2440"/>
        <v>0</v>
      </c>
      <c r="AP3324" s="22">
        <f t="shared" si="2441"/>
        <v>0</v>
      </c>
      <c r="AQ3324" s="30">
        <f t="shared" si="2424"/>
        <v>25901591434.207214</v>
      </c>
      <c r="AR3324" s="28">
        <f t="shared" si="2425"/>
        <v>12760213470.232079</v>
      </c>
      <c r="AS3324" s="25">
        <f t="shared" si="2426"/>
        <v>200337590.02425668</v>
      </c>
      <c r="AT3324" s="32">
        <f t="shared" si="2427"/>
        <v>0</v>
      </c>
      <c r="AU3324" s="23">
        <f t="shared" si="2428"/>
        <v>0</v>
      </c>
      <c r="AV3324" s="22">
        <f t="shared" si="2429"/>
        <v>3769159895.8906064</v>
      </c>
      <c r="AW3324" s="31">
        <f t="shared" si="2442"/>
        <v>17212029857.674446</v>
      </c>
      <c r="AX3324"/>
      <c r="AY3324"/>
      <c r="AZ3324"/>
      <c r="BA3324"/>
    </row>
    <row r="3325" spans="1:53" x14ac:dyDescent="0.25">
      <c r="A3325" s="21">
        <f t="shared" si="2450"/>
        <v>902</v>
      </c>
      <c r="B3325" s="21" t="s">
        <v>28</v>
      </c>
      <c r="C3325" s="27">
        <f t="shared" si="2407"/>
        <v>0</v>
      </c>
      <c r="D3325" s="27">
        <f t="shared" si="2430"/>
        <v>0</v>
      </c>
      <c r="E3325" s="27" t="b">
        <f t="shared" si="2406"/>
        <v>1</v>
      </c>
      <c r="F3325" s="29">
        <f t="shared" si="2408"/>
        <v>0</v>
      </c>
      <c r="G3325" s="27">
        <f t="shared" si="2431"/>
        <v>0</v>
      </c>
      <c r="H3325" s="22">
        <f t="shared" si="2409"/>
        <v>36419616127.777817</v>
      </c>
      <c r="I3325" s="23">
        <f t="shared" si="2410"/>
        <v>132580106.5049091</v>
      </c>
      <c r="J3325" s="23">
        <f t="shared" si="2411"/>
        <v>1086</v>
      </c>
      <c r="K3325" s="19">
        <f t="shared" si="2432"/>
        <v>225.0831931027827</v>
      </c>
      <c r="L3325" s="16">
        <f t="shared" si="2412"/>
        <v>251.21219896709653</v>
      </c>
      <c r="M3325" s="23">
        <f>M3324-IF($B3325="B",(Percent_Rent_In_Elsies*2.49%/12 * H3324)/K3324,0)+IF($B3325="D",N3325,0)+IF(B3325="D",AK3324)+IF(B3325="C",F3324*90%)-(Y3325-Y3324)-IF($B3325="A",Q3324/K3324) + IF($B3325="A",Q3324/K3324)</f>
        <v>-57566570.183692947</v>
      </c>
      <c r="N3325" s="23">
        <f t="shared" si="2413"/>
        <v>0</v>
      </c>
      <c r="O3325" s="22">
        <f t="shared" si="2414"/>
        <v>0</v>
      </c>
      <c r="P3325" s="22">
        <f t="shared" si="2445"/>
        <v>25881749.377421804</v>
      </c>
      <c r="Q3325" s="22">
        <f t="shared" si="2446"/>
        <v>0</v>
      </c>
      <c r="R3325" s="22">
        <f t="shared" si="2415"/>
        <v>445274439.04459321</v>
      </c>
      <c r="S3325" s="16">
        <f t="shared" si="2452"/>
        <v>0</v>
      </c>
      <c r="T3325" s="15">
        <f t="shared" si="2416"/>
        <v>0</v>
      </c>
      <c r="U3325" s="23">
        <f t="shared" si="2433"/>
        <v>1978266.0486838822</v>
      </c>
      <c r="V3325" s="23">
        <f t="shared" si="2434"/>
        <v>0</v>
      </c>
      <c r="W3325" s="23">
        <f t="shared" si="2447"/>
        <v>0</v>
      </c>
      <c r="X3325" s="23">
        <f t="shared" si="2435"/>
        <v>42249309.349488407</v>
      </c>
      <c r="Y3325" s="23">
        <f t="shared" si="2417"/>
        <v>13825559.361691331</v>
      </c>
      <c r="Z3325" s="3">
        <f t="shared" si="2418"/>
        <v>8229.0601026783806</v>
      </c>
      <c r="AA3325" s="23">
        <f t="shared" si="2419"/>
        <v>69558566.397544503</v>
      </c>
      <c r="AB3325" s="26">
        <f t="shared" si="2436"/>
        <v>70086276.274228573</v>
      </c>
      <c r="AC3325" s="23">
        <f t="shared" si="2437"/>
        <v>74889487.274228647</v>
      </c>
      <c r="AD3325" s="23">
        <f t="shared" si="2443"/>
        <v>4803211</v>
      </c>
      <c r="AE3325" s="24">
        <f t="shared" si="2451"/>
        <v>70086276.274228647</v>
      </c>
      <c r="AF3325" s="3">
        <f t="shared" si="2438"/>
        <v>0</v>
      </c>
      <c r="AG3325" s="2">
        <f t="shared" si="2420"/>
        <v>987487212.32140565</v>
      </c>
      <c r="AH3325" s="2">
        <f t="shared" si="2421"/>
        <v>207.85590597096476</v>
      </c>
      <c r="AI3325" s="23">
        <f t="shared" si="2444"/>
        <v>11183188737.436594</v>
      </c>
      <c r="AJ3325" s="23">
        <f t="shared" si="2422"/>
        <v>6219.922423797766</v>
      </c>
      <c r="AK3325" s="23">
        <f t="shared" si="2423"/>
        <v>0</v>
      </c>
      <c r="AL3325" s="23">
        <f t="shared" si="2448"/>
        <v>0</v>
      </c>
      <c r="AM3325" s="23">
        <f t="shared" si="2449"/>
        <v>0</v>
      </c>
      <c r="AN3325" s="16">
        <f t="shared" si="2439"/>
        <v>0</v>
      </c>
      <c r="AO3325" s="23">
        <f t="shared" si="2440"/>
        <v>0</v>
      </c>
      <c r="AP3325" s="22">
        <f t="shared" si="2441"/>
        <v>0</v>
      </c>
      <c r="AQ3325" s="30">
        <f t="shared" si="2424"/>
        <v>25901591434.207214</v>
      </c>
      <c r="AR3325" s="28">
        <f t="shared" si="2425"/>
        <v>12760213470.232079</v>
      </c>
      <c r="AS3325" s="25">
        <f t="shared" si="2426"/>
        <v>200337590.02425668</v>
      </c>
      <c r="AT3325" s="32">
        <f t="shared" si="2427"/>
        <v>16458.120205356761</v>
      </c>
      <c r="AU3325" s="23">
        <f t="shared" si="2428"/>
        <v>16458.120205356761</v>
      </c>
      <c r="AV3325" s="22">
        <f t="shared" si="2429"/>
        <v>3780322608.9960957</v>
      </c>
      <c r="AW3325" s="31">
        <f t="shared" si="2442"/>
        <v>17212029857.674446</v>
      </c>
    </row>
    <row r="3326" spans="1:53" x14ac:dyDescent="0.25">
      <c r="A3326">
        <f t="shared" si="2450"/>
        <v>903</v>
      </c>
      <c r="B3326" t="s">
        <v>6</v>
      </c>
      <c r="C3326" s="27">
        <f t="shared" si="2407"/>
        <v>0</v>
      </c>
      <c r="D3326" s="27">
        <f t="shared" si="2430"/>
        <v>0</v>
      </c>
      <c r="E3326" s="27" t="b">
        <f t="shared" si="2406"/>
        <v>1</v>
      </c>
      <c r="F3326" s="29">
        <f t="shared" si="2408"/>
        <v>0</v>
      </c>
      <c r="G3326" s="27">
        <f t="shared" si="2431"/>
        <v>0</v>
      </c>
      <c r="H3326" s="22">
        <f t="shared" si="2409"/>
        <v>36480315487.990784</v>
      </c>
      <c r="I3326" s="23">
        <f t="shared" si="2410"/>
        <v>132580106.5049091</v>
      </c>
      <c r="J3326" s="23">
        <f t="shared" si="2411"/>
        <v>1086</v>
      </c>
      <c r="K3326" s="19">
        <f t="shared" si="2432"/>
        <v>225.0831931027827</v>
      </c>
      <c r="L3326" s="16">
        <f t="shared" si="2412"/>
        <v>251.63088596537503</v>
      </c>
      <c r="M3326" s="23">
        <f>M3325-IF($B3326="B",(Percent_Rent_In_Elsies*2.49%/12 * H3325)/K3325,0)+IF($B3326="D",N3326,0)+IF(B3326="D",AK3325)+IF(B3326="C",F3325*90%)-(Y3326-Y3325)-IF($B3326="A",Q3325/K3325) + IF($B3326="A",Q3325/K3325)</f>
        <v>-57566570.183692947</v>
      </c>
      <c r="N3326" s="23">
        <f t="shared" si="2413"/>
        <v>0</v>
      </c>
      <c r="O3326" s="22">
        <f t="shared" si="2414"/>
        <v>0</v>
      </c>
      <c r="P3326" s="22">
        <f t="shared" si="2445"/>
        <v>0</v>
      </c>
      <c r="Q3326" s="22">
        <f t="shared" si="2446"/>
        <v>0</v>
      </c>
      <c r="R3326" s="22">
        <f t="shared" si="2415"/>
        <v>445274439.04459321</v>
      </c>
      <c r="S3326" s="16">
        <f t="shared" si="2452"/>
        <v>0</v>
      </c>
      <c r="T3326" s="15">
        <f t="shared" si="2416"/>
        <v>0</v>
      </c>
      <c r="U3326" s="23">
        <f t="shared" si="2433"/>
        <v>1978266.0486838822</v>
      </c>
      <c r="V3326" s="23">
        <f t="shared" si="2434"/>
        <v>0</v>
      </c>
      <c r="W3326" s="23">
        <f t="shared" si="2447"/>
        <v>0</v>
      </c>
      <c r="X3326" s="23">
        <f t="shared" si="2435"/>
        <v>42290454.650001802</v>
      </c>
      <c r="Y3326" s="23">
        <f t="shared" si="2417"/>
        <v>13825559.361691331</v>
      </c>
      <c r="Z3326" s="3">
        <f t="shared" si="2418"/>
        <v>0</v>
      </c>
      <c r="AA3326" s="23">
        <f t="shared" si="2419"/>
        <v>69558566.397544503</v>
      </c>
      <c r="AB3326" s="26">
        <f t="shared" si="2436"/>
        <v>70086276.274228573</v>
      </c>
      <c r="AC3326" s="23">
        <f t="shared" si="2437"/>
        <v>74889487.274228647</v>
      </c>
      <c r="AD3326" s="23">
        <f t="shared" si="2443"/>
        <v>4803211</v>
      </c>
      <c r="AE3326" s="24">
        <f t="shared" si="2451"/>
        <v>70086276.274228647</v>
      </c>
      <c r="AF3326" s="3">
        <f t="shared" si="2438"/>
        <v>0</v>
      </c>
      <c r="AG3326" s="2">
        <f t="shared" si="2420"/>
        <v>0</v>
      </c>
      <c r="AH3326" s="2">
        <f t="shared" si="2421"/>
        <v>208.20233248091637</v>
      </c>
      <c r="AI3326" s="23">
        <f t="shared" si="2444"/>
        <v>11183188737.436594</v>
      </c>
      <c r="AJ3326" s="23">
        <f t="shared" si="2422"/>
        <v>6219.922423797766</v>
      </c>
      <c r="AK3326" s="23">
        <f t="shared" si="2423"/>
        <v>0</v>
      </c>
      <c r="AL3326" s="23">
        <f t="shared" si="2448"/>
        <v>0</v>
      </c>
      <c r="AM3326" s="23">
        <f t="shared" si="2449"/>
        <v>0</v>
      </c>
      <c r="AN3326" s="16">
        <f t="shared" si="2439"/>
        <v>0</v>
      </c>
      <c r="AO3326" s="23">
        <f t="shared" si="2440"/>
        <v>0</v>
      </c>
      <c r="AP3326" s="22">
        <f t="shared" si="2441"/>
        <v>0</v>
      </c>
      <c r="AQ3326" s="30">
        <f t="shared" si="2424"/>
        <v>25901591434.207214</v>
      </c>
      <c r="AR3326" s="28">
        <f t="shared" si="2425"/>
        <v>12760213470.232079</v>
      </c>
      <c r="AS3326" s="25">
        <f t="shared" si="2426"/>
        <v>200337590.02425668</v>
      </c>
      <c r="AT3326" s="32">
        <f t="shared" si="2427"/>
        <v>0</v>
      </c>
      <c r="AU3326" s="23">
        <f t="shared" si="2428"/>
        <v>0</v>
      </c>
      <c r="AV3326" s="22">
        <f t="shared" si="2429"/>
        <v>3780322608.9960957</v>
      </c>
      <c r="AW3326" s="31">
        <f t="shared" si="2442"/>
        <v>17186148108.297024</v>
      </c>
    </row>
    <row r="3327" spans="1:53" x14ac:dyDescent="0.25">
      <c r="A3327">
        <f t="shared" si="2450"/>
        <v>903</v>
      </c>
      <c r="B3327" t="s">
        <v>7</v>
      </c>
      <c r="C3327" s="27">
        <f t="shared" si="2407"/>
        <v>0</v>
      </c>
      <c r="D3327" s="27">
        <f t="shared" si="2430"/>
        <v>0</v>
      </c>
      <c r="E3327" s="27" t="b">
        <f t="shared" si="2406"/>
        <v>1</v>
      </c>
      <c r="F3327" s="29">
        <f t="shared" si="2408"/>
        <v>0</v>
      </c>
      <c r="G3327" s="27">
        <f t="shared" si="2431"/>
        <v>0</v>
      </c>
      <c r="H3327" s="22">
        <f t="shared" si="2409"/>
        <v>36480315487.990784</v>
      </c>
      <c r="I3327" s="23">
        <f t="shared" si="2410"/>
        <v>132580106.5049091</v>
      </c>
      <c r="J3327" s="23">
        <f t="shared" si="2411"/>
        <v>1086</v>
      </c>
      <c r="K3327" s="19">
        <f t="shared" si="2432"/>
        <v>225.0831931027827</v>
      </c>
      <c r="L3327" s="16">
        <f t="shared" si="2412"/>
        <v>251.63088596537503</v>
      </c>
      <c r="M3327" s="23">
        <f>M3326-IF($B3327="B",(Percent_Rent_In_Elsies*2.49%/12 * H3326)/K3326,0)+IF($B3327="D",N3327,0)+IF(B3327="D",AK3326)+IF(B3327="C",F3326*90%)-(Y3327-Y3326)-IF($B3327="A",Q3326/K3326) + IF($B3327="A",Q3326/K3326)</f>
        <v>-57734722.797831073</v>
      </c>
      <c r="N3327" s="23">
        <f t="shared" si="2413"/>
        <v>0</v>
      </c>
      <c r="O3327" s="22">
        <f t="shared" si="2414"/>
        <v>0</v>
      </c>
      <c r="P3327" s="22">
        <f t="shared" si="2445"/>
        <v>0</v>
      </c>
      <c r="Q3327" s="22">
        <f t="shared" si="2446"/>
        <v>0</v>
      </c>
      <c r="R3327" s="22">
        <f t="shared" si="2415"/>
        <v>408168235.7908771</v>
      </c>
      <c r="S3327" s="16">
        <f t="shared" si="2452"/>
        <v>37106203.253716104</v>
      </c>
      <c r="T3327" s="15">
        <f t="shared" si="2416"/>
        <v>0</v>
      </c>
      <c r="U3327" s="23">
        <f t="shared" si="2433"/>
        <v>1813410.5446268921</v>
      </c>
      <c r="V3327" s="23">
        <f t="shared" si="2434"/>
        <v>164855.50405699018</v>
      </c>
      <c r="W3327" s="23">
        <f t="shared" si="2447"/>
        <v>0</v>
      </c>
      <c r="X3327" s="23">
        <f t="shared" si="2435"/>
        <v>42290454.650001802</v>
      </c>
      <c r="Y3327" s="23">
        <f t="shared" si="2417"/>
        <v>13825559.361691331</v>
      </c>
      <c r="Z3327" s="3">
        <f t="shared" si="2418"/>
        <v>0</v>
      </c>
      <c r="AA3327" s="23">
        <f t="shared" si="2419"/>
        <v>69558566.397544503</v>
      </c>
      <c r="AB3327" s="26">
        <f t="shared" si="2436"/>
        <v>70086276.274228573</v>
      </c>
      <c r="AC3327" s="23">
        <f t="shared" si="2437"/>
        <v>74889487.274228647</v>
      </c>
      <c r="AD3327" s="23">
        <f t="shared" si="2443"/>
        <v>4803211</v>
      </c>
      <c r="AE3327" s="24">
        <f t="shared" si="2451"/>
        <v>70086276.274228647</v>
      </c>
      <c r="AF3327" s="3">
        <f t="shared" si="2438"/>
        <v>0</v>
      </c>
      <c r="AG3327" s="2">
        <f t="shared" si="2420"/>
        <v>0</v>
      </c>
      <c r="AH3327" s="2">
        <f t="shared" si="2421"/>
        <v>208.20233248091637</v>
      </c>
      <c r="AI3327" s="23">
        <f t="shared" si="2444"/>
        <v>11183188737.436594</v>
      </c>
      <c r="AJ3327" s="23">
        <f t="shared" si="2422"/>
        <v>6219.922423797766</v>
      </c>
      <c r="AK3327" s="23">
        <f t="shared" si="2423"/>
        <v>0</v>
      </c>
      <c r="AL3327" s="23">
        <f t="shared" si="2448"/>
        <v>9445807.0862884521</v>
      </c>
      <c r="AM3327" s="23">
        <f t="shared" si="2449"/>
        <v>8812828096.0310078</v>
      </c>
      <c r="AN3327" s="16">
        <f t="shared" si="2439"/>
        <v>0</v>
      </c>
      <c r="AO3327" s="23">
        <f t="shared" si="2440"/>
        <v>168152.61413813007</v>
      </c>
      <c r="AP3327" s="22">
        <f t="shared" si="2441"/>
        <v>37848327.318790443</v>
      </c>
      <c r="AQ3327" s="30">
        <f t="shared" si="2424"/>
        <v>25976966378.062584</v>
      </c>
      <c r="AR3327" s="28">
        <f t="shared" si="2425"/>
        <v>12797740086.76866</v>
      </c>
      <c r="AS3327" s="25">
        <f t="shared" si="2426"/>
        <v>200337590.02425668</v>
      </c>
      <c r="AT3327" s="32">
        <f t="shared" si="2427"/>
        <v>0</v>
      </c>
      <c r="AU3327" s="23">
        <f t="shared" si="2428"/>
        <v>0</v>
      </c>
      <c r="AV3327" s="22">
        <f t="shared" si="2429"/>
        <v>3780322608.9960957</v>
      </c>
      <c r="AW3327" s="31">
        <f t="shared" si="2442"/>
        <v>17261523052.152393</v>
      </c>
    </row>
    <row r="3328" spans="1:53" x14ac:dyDescent="0.25">
      <c r="A3328">
        <f t="shared" si="2450"/>
        <v>903</v>
      </c>
      <c r="B3328" t="s">
        <v>8</v>
      </c>
      <c r="C3328" s="27">
        <f t="shared" si="2407"/>
        <v>0</v>
      </c>
      <c r="D3328" s="27">
        <f t="shared" si="2430"/>
        <v>0</v>
      </c>
      <c r="E3328" s="27" t="b">
        <f t="shared" si="2406"/>
        <v>1</v>
      </c>
      <c r="F3328" s="29">
        <f t="shared" si="2408"/>
        <v>0</v>
      </c>
      <c r="G3328" s="27">
        <f t="shared" si="2431"/>
        <v>0</v>
      </c>
      <c r="H3328" s="22">
        <f t="shared" si="2409"/>
        <v>36480315487.990784</v>
      </c>
      <c r="I3328" s="23">
        <f t="shared" si="2410"/>
        <v>132580106.5049091</v>
      </c>
      <c r="J3328" s="23">
        <f t="shared" si="2411"/>
        <v>1086</v>
      </c>
      <c r="K3328" s="19">
        <f t="shared" si="2432"/>
        <v>225.0831931027827</v>
      </c>
      <c r="L3328" s="16">
        <f t="shared" si="2412"/>
        <v>251.63088596537503</v>
      </c>
      <c r="M3328" s="23">
        <f>M3327-IF($B3328="B",(Percent_Rent_In_Elsies*2.49%/12 * H3327)/K3327,0)+IF($B3328="D",N3328,0)+IF(B3328="D",AK3327)+IF(B3328="C",F3327*90%)-(Y3328-Y3327)-IF($B3328="A",Q3327/K3327) + IF($B3328="A",Q3327/K3327)</f>
        <v>-57734722.797831073</v>
      </c>
      <c r="N3328" s="23">
        <f t="shared" si="2413"/>
        <v>0</v>
      </c>
      <c r="O3328" s="22">
        <f t="shared" si="2414"/>
        <v>0</v>
      </c>
      <c r="P3328" s="22">
        <f t="shared" si="2445"/>
        <v>0</v>
      </c>
      <c r="Q3328" s="22">
        <f t="shared" si="2446"/>
        <v>0</v>
      </c>
      <c r="R3328" s="22">
        <f t="shared" si="2415"/>
        <v>446016563.10966754</v>
      </c>
      <c r="S3328" s="16">
        <f t="shared" si="2452"/>
        <v>37106203.253716104</v>
      </c>
      <c r="T3328" s="15">
        <f t="shared" si="2416"/>
        <v>0</v>
      </c>
      <c r="U3328" s="23">
        <f t="shared" si="2433"/>
        <v>1981563.1587650222</v>
      </c>
      <c r="V3328" s="23">
        <f t="shared" si="2434"/>
        <v>164855.50405699018</v>
      </c>
      <c r="W3328" s="23">
        <f t="shared" si="2447"/>
        <v>0</v>
      </c>
      <c r="X3328" s="23">
        <f t="shared" si="2435"/>
        <v>42290454.650001802</v>
      </c>
      <c r="Y3328" s="23">
        <f t="shared" si="2417"/>
        <v>13825559.361691331</v>
      </c>
      <c r="Z3328" s="3">
        <f t="shared" si="2418"/>
        <v>0</v>
      </c>
      <c r="AA3328" s="23">
        <f t="shared" si="2419"/>
        <v>69558566.397544503</v>
      </c>
      <c r="AB3328" s="26">
        <f t="shared" si="2436"/>
        <v>70086276.274228588</v>
      </c>
      <c r="AC3328" s="23">
        <f t="shared" si="2437"/>
        <v>74889487.274228647</v>
      </c>
      <c r="AD3328" s="23">
        <f t="shared" si="2443"/>
        <v>4803211</v>
      </c>
      <c r="AE3328" s="24">
        <f t="shared" si="2451"/>
        <v>70086276.274228647</v>
      </c>
      <c r="AF3328" s="3">
        <f t="shared" si="2438"/>
        <v>1E-4</v>
      </c>
      <c r="AG3328" s="2">
        <f t="shared" si="2420"/>
        <v>0</v>
      </c>
      <c r="AH3328" s="2">
        <f t="shared" si="2421"/>
        <v>208.20233248091637</v>
      </c>
      <c r="AI3328" s="23">
        <f t="shared" si="2444"/>
        <v>11183188737.436594</v>
      </c>
      <c r="AJ3328" s="23">
        <f t="shared" si="2422"/>
        <v>6219.922423797766</v>
      </c>
      <c r="AK3328" s="23">
        <f t="shared" si="2423"/>
        <v>64720.513524230279</v>
      </c>
      <c r="AL3328" s="23">
        <f t="shared" si="2448"/>
        <v>0</v>
      </c>
      <c r="AM3328" s="23">
        <f t="shared" si="2449"/>
        <v>0</v>
      </c>
      <c r="AN3328" s="16">
        <f t="shared" si="2439"/>
        <v>0</v>
      </c>
      <c r="AO3328" s="23">
        <f t="shared" si="2440"/>
        <v>0</v>
      </c>
      <c r="AP3328" s="22">
        <f t="shared" si="2441"/>
        <v>0</v>
      </c>
      <c r="AQ3328" s="30">
        <f t="shared" si="2424"/>
        <v>25976966378.062584</v>
      </c>
      <c r="AR3328" s="28">
        <f t="shared" si="2425"/>
        <v>12797740086.76866</v>
      </c>
      <c r="AS3328" s="25">
        <f t="shared" si="2426"/>
        <v>200337590.02425668</v>
      </c>
      <c r="AT3328" s="32">
        <f t="shared" si="2427"/>
        <v>0</v>
      </c>
      <c r="AU3328" s="23">
        <f t="shared" si="2428"/>
        <v>0</v>
      </c>
      <c r="AV3328" s="22">
        <f t="shared" si="2429"/>
        <v>3780322608.9960957</v>
      </c>
      <c r="AW3328" s="31">
        <f t="shared" si="2442"/>
        <v>17261523052.152393</v>
      </c>
    </row>
    <row r="3329" spans="1:53" x14ac:dyDescent="0.25">
      <c r="A3329" s="21">
        <f t="shared" si="2450"/>
        <v>903</v>
      </c>
      <c r="B3329" s="21" t="s">
        <v>9</v>
      </c>
      <c r="C3329" s="27">
        <f t="shared" si="2407"/>
        <v>0</v>
      </c>
      <c r="D3329" s="27">
        <f t="shared" si="2430"/>
        <v>0</v>
      </c>
      <c r="E3329" s="27" t="b">
        <f t="shared" si="2406"/>
        <v>1</v>
      </c>
      <c r="F3329" s="29">
        <f t="shared" si="2408"/>
        <v>0</v>
      </c>
      <c r="G3329" s="27">
        <f t="shared" si="2431"/>
        <v>0</v>
      </c>
      <c r="H3329" s="22">
        <f t="shared" si="2409"/>
        <v>36480315487.990784</v>
      </c>
      <c r="I3329" s="23">
        <f t="shared" si="2410"/>
        <v>132580106.5049091</v>
      </c>
      <c r="J3329" s="23">
        <f t="shared" si="2411"/>
        <v>1086</v>
      </c>
      <c r="K3329" s="19">
        <f t="shared" si="2432"/>
        <v>225.0831931027827</v>
      </c>
      <c r="L3329" s="16">
        <f t="shared" si="2412"/>
        <v>251.63088596537503</v>
      </c>
      <c r="M3329" s="23">
        <f>M3328-IF($B3329="B",(Percent_Rent_In_Elsies*2.49%/12 * H3328)/K3328,0)+IF($B3329="D",N3329,0)+IF(B3329="D",AK3328)+IF(B3329="C",F3328*90%)-(Y3329-Y3328)-IF($B3329="A",Q3328/K3328) + IF($B3329="A",Q3328/K3328)</f>
        <v>-57670002.284306847</v>
      </c>
      <c r="N3329" s="23">
        <f t="shared" si="2413"/>
        <v>0</v>
      </c>
      <c r="O3329" s="22">
        <f t="shared" si="2414"/>
        <v>25924885.626384176</v>
      </c>
      <c r="P3329" s="22">
        <f t="shared" si="2445"/>
        <v>0</v>
      </c>
      <c r="Q3329" s="22">
        <f t="shared" si="2446"/>
        <v>0</v>
      </c>
      <c r="R3329" s="22">
        <f t="shared" si="2415"/>
        <v>446016563.10966754</v>
      </c>
      <c r="S3329" s="16">
        <f t="shared" si="2452"/>
        <v>0</v>
      </c>
      <c r="T3329" s="15">
        <f t="shared" si="2416"/>
        <v>11181317.627331927</v>
      </c>
      <c r="U3329" s="23">
        <f t="shared" si="2433"/>
        <v>1981563.1587650222</v>
      </c>
      <c r="V3329" s="23">
        <f t="shared" si="2434"/>
        <v>0</v>
      </c>
      <c r="W3329" s="23">
        <f t="shared" si="2447"/>
        <v>164855.50405699018</v>
      </c>
      <c r="X3329" s="23">
        <f t="shared" si="2435"/>
        <v>42290454.650001802</v>
      </c>
      <c r="Y3329" s="23">
        <f t="shared" si="2417"/>
        <v>13825559.361691331</v>
      </c>
      <c r="Z3329" s="3">
        <f t="shared" si="2418"/>
        <v>0</v>
      </c>
      <c r="AA3329" s="23">
        <f t="shared" si="2419"/>
        <v>69493845.884020269</v>
      </c>
      <c r="AB3329" s="26">
        <f t="shared" si="2436"/>
        <v>70086276.274228573</v>
      </c>
      <c r="AC3329" s="23">
        <f t="shared" si="2437"/>
        <v>74889487.274228647</v>
      </c>
      <c r="AD3329" s="23">
        <f t="shared" si="2443"/>
        <v>4803211</v>
      </c>
      <c r="AE3329" s="24">
        <f t="shared" si="2451"/>
        <v>70086276.274228647</v>
      </c>
      <c r="AF3329" s="3">
        <f t="shared" si="2438"/>
        <v>0</v>
      </c>
      <c r="AG3329" s="2">
        <f t="shared" si="2420"/>
        <v>0</v>
      </c>
      <c r="AH3329" s="2">
        <f t="shared" si="2421"/>
        <v>208.20233248091637</v>
      </c>
      <c r="AI3329" s="23">
        <f t="shared" si="2444"/>
        <v>11172783380.405676</v>
      </c>
      <c r="AJ3329" s="23">
        <f t="shared" si="2422"/>
        <v>6219.922423797766</v>
      </c>
      <c r="AK3329" s="23">
        <f t="shared" si="2423"/>
        <v>0</v>
      </c>
      <c r="AL3329" s="23">
        <f t="shared" si="2448"/>
        <v>0</v>
      </c>
      <c r="AM3329" s="23">
        <f t="shared" si="2449"/>
        <v>0</v>
      </c>
      <c r="AN3329" s="16">
        <f t="shared" si="2439"/>
        <v>0</v>
      </c>
      <c r="AO3329" s="23">
        <f t="shared" si="2440"/>
        <v>0</v>
      </c>
      <c r="AP3329" s="22">
        <f t="shared" si="2441"/>
        <v>0</v>
      </c>
      <c r="AQ3329" s="30">
        <f t="shared" si="2424"/>
        <v>25976966378.062584</v>
      </c>
      <c r="AR3329" s="28">
        <f t="shared" si="2425"/>
        <v>12797740086.76866</v>
      </c>
      <c r="AS3329" s="25">
        <f t="shared" si="2426"/>
        <v>200337590.02425668</v>
      </c>
      <c r="AT3329" s="32">
        <f t="shared" si="2427"/>
        <v>0</v>
      </c>
      <c r="AU3329" s="23">
        <f t="shared" si="2428"/>
        <v>0</v>
      </c>
      <c r="AV3329" s="22">
        <f t="shared" si="2429"/>
        <v>3780322608.9960957</v>
      </c>
      <c r="AW3329" s="31">
        <f t="shared" si="2442"/>
        <v>17261523052.152393</v>
      </c>
      <c r="AX3329" s="21"/>
      <c r="AY3329" s="21"/>
      <c r="AZ3329" s="21"/>
      <c r="BA3329" s="21"/>
    </row>
    <row r="3330" spans="1:53" x14ac:dyDescent="0.25">
      <c r="A3330" s="21">
        <f t="shared" si="2450"/>
        <v>903</v>
      </c>
      <c r="B3330" s="21" t="s">
        <v>28</v>
      </c>
      <c r="C3330" s="27">
        <f t="shared" si="2407"/>
        <v>0</v>
      </c>
      <c r="D3330" s="27">
        <f t="shared" si="2430"/>
        <v>0</v>
      </c>
      <c r="E3330" s="27" t="b">
        <f t="shared" si="2406"/>
        <v>1</v>
      </c>
      <c r="F3330" s="29">
        <f t="shared" si="2408"/>
        <v>0</v>
      </c>
      <c r="G3330" s="27">
        <f t="shared" si="2431"/>
        <v>0</v>
      </c>
      <c r="H3330" s="22">
        <f t="shared" si="2409"/>
        <v>36480315487.990784</v>
      </c>
      <c r="I3330" s="23">
        <f t="shared" si="2410"/>
        <v>132580106.5049091</v>
      </c>
      <c r="J3330" s="23">
        <f t="shared" si="2411"/>
        <v>1086</v>
      </c>
      <c r="K3330" s="19">
        <f t="shared" si="2432"/>
        <v>225.0831931027827</v>
      </c>
      <c r="L3330" s="16">
        <f t="shared" si="2412"/>
        <v>251.63088596537503</v>
      </c>
      <c r="M3330" s="23">
        <f>M3329-IF($B3330="B",(Percent_Rent_In_Elsies*2.49%/12 * H3329)/K3329,0)+IF($B3330="D",N3330,0)+IF(B3330="D",AK3329)+IF(B3330="C",F3329*90%)-(Y3330-Y3329)-IF($B3330="A",Q3329/K3329) + IF($B3330="A",Q3329/K3329)</f>
        <v>-57670002.284306847</v>
      </c>
      <c r="N3330" s="23">
        <f t="shared" si="2413"/>
        <v>0</v>
      </c>
      <c r="O3330" s="22">
        <f t="shared" si="2414"/>
        <v>0</v>
      </c>
      <c r="P3330" s="22">
        <f t="shared" si="2445"/>
        <v>25924885.626384176</v>
      </c>
      <c r="Q3330" s="22">
        <f t="shared" si="2446"/>
        <v>0</v>
      </c>
      <c r="R3330" s="22">
        <f t="shared" si="2415"/>
        <v>446016563.10966754</v>
      </c>
      <c r="S3330" s="16">
        <f t="shared" si="2452"/>
        <v>0</v>
      </c>
      <c r="T3330" s="15">
        <f t="shared" si="2416"/>
        <v>0</v>
      </c>
      <c r="U3330" s="23">
        <f t="shared" si="2433"/>
        <v>1981563.1587650222</v>
      </c>
      <c r="V3330" s="23">
        <f t="shared" si="2434"/>
        <v>0</v>
      </c>
      <c r="W3330" s="23">
        <f t="shared" si="2447"/>
        <v>0</v>
      </c>
      <c r="X3330" s="23">
        <f t="shared" si="2435"/>
        <v>42290454.650001802</v>
      </c>
      <c r="Y3330" s="23">
        <f t="shared" si="2417"/>
        <v>13825559.361691331</v>
      </c>
      <c r="Z3330" s="3">
        <f t="shared" si="2418"/>
        <v>8242.7752028495106</v>
      </c>
      <c r="AA3330" s="23">
        <f t="shared" si="2419"/>
        <v>69617487.512063012</v>
      </c>
      <c r="AB3330" s="26">
        <f t="shared" si="2436"/>
        <v>70086276.274228573</v>
      </c>
      <c r="AC3330" s="23">
        <f t="shared" si="2437"/>
        <v>74889487.274228647</v>
      </c>
      <c r="AD3330" s="23">
        <f t="shared" si="2443"/>
        <v>4803211</v>
      </c>
      <c r="AE3330" s="24">
        <f t="shared" si="2451"/>
        <v>70086276.274228647</v>
      </c>
      <c r="AF3330" s="3">
        <f t="shared" si="2438"/>
        <v>0</v>
      </c>
      <c r="AG3330" s="2">
        <f t="shared" si="2420"/>
        <v>989133024.34194124</v>
      </c>
      <c r="AH3330" s="2">
        <f t="shared" si="2421"/>
        <v>208.20233248091637</v>
      </c>
      <c r="AI3330" s="23">
        <f t="shared" si="2444"/>
        <v>11192661703.577309</v>
      </c>
      <c r="AJ3330" s="23">
        <f t="shared" si="2422"/>
        <v>6219.922423797766</v>
      </c>
      <c r="AK3330" s="23">
        <f t="shared" si="2423"/>
        <v>0</v>
      </c>
      <c r="AL3330" s="23">
        <f t="shared" si="2448"/>
        <v>0</v>
      </c>
      <c r="AM3330" s="23">
        <f t="shared" si="2449"/>
        <v>0</v>
      </c>
      <c r="AN3330" s="16">
        <f t="shared" si="2439"/>
        <v>0</v>
      </c>
      <c r="AO3330" s="23">
        <f t="shared" si="2440"/>
        <v>0</v>
      </c>
      <c r="AP3330" s="22">
        <f t="shared" si="2441"/>
        <v>0</v>
      </c>
      <c r="AQ3330" s="30">
        <f t="shared" si="2424"/>
        <v>25976966378.062584</v>
      </c>
      <c r="AR3330" s="28">
        <f t="shared" si="2425"/>
        <v>12797740086.76866</v>
      </c>
      <c r="AS3330" s="25">
        <f t="shared" si="2426"/>
        <v>200337590.02425668</v>
      </c>
      <c r="AT3330" s="32">
        <f t="shared" si="2427"/>
        <v>16485.550405699021</v>
      </c>
      <c r="AU3330" s="23">
        <f t="shared" si="2428"/>
        <v>16485.550405699021</v>
      </c>
      <c r="AV3330" s="22">
        <f t="shared" si="2429"/>
        <v>3791503926.6234274</v>
      </c>
      <c r="AW3330" s="31">
        <f t="shared" si="2442"/>
        <v>17261523052.152397</v>
      </c>
      <c r="AX3330" s="21"/>
      <c r="AY3330" s="21"/>
      <c r="AZ3330" s="21"/>
      <c r="BA3330" s="21"/>
    </row>
    <row r="3331" spans="1:53" x14ac:dyDescent="0.25">
      <c r="A3331">
        <f t="shared" si="2450"/>
        <v>904</v>
      </c>
      <c r="B3331" t="s">
        <v>6</v>
      </c>
      <c r="C3331" s="27">
        <f t="shared" si="2407"/>
        <v>0</v>
      </c>
      <c r="D3331" s="27">
        <f t="shared" si="2430"/>
        <v>0</v>
      </c>
      <c r="E3331" s="27" t="b">
        <f t="shared" si="2406"/>
        <v>1</v>
      </c>
      <c r="F3331" s="29">
        <f t="shared" si="2408"/>
        <v>0</v>
      </c>
      <c r="G3331" s="27">
        <f t="shared" si="2431"/>
        <v>0</v>
      </c>
      <c r="H3331" s="22">
        <f t="shared" si="2409"/>
        <v>36541116013.8041</v>
      </c>
      <c r="I3331" s="23">
        <f t="shared" si="2410"/>
        <v>132580106.5049091</v>
      </c>
      <c r="J3331" s="23">
        <f t="shared" si="2411"/>
        <v>1086</v>
      </c>
      <c r="K3331" s="19">
        <f t="shared" si="2432"/>
        <v>225.0831931027827</v>
      </c>
      <c r="L3331" s="16">
        <f t="shared" si="2412"/>
        <v>252.05027077531733</v>
      </c>
      <c r="M3331" s="23">
        <f>M3330-IF($B3331="B",(Percent_Rent_In_Elsies*2.49%/12 * H3330)/K3330,0)+IF($B3331="D",N3331,0)+IF(B3331="D",AK3330)+IF(B3331="C",F3330*90%)-(Y3331-Y3330)-IF($B3331="A",Q3330/K3330) + IF($B3331="A",Q3330/K3330)</f>
        <v>-57670002.284306847</v>
      </c>
      <c r="N3331" s="23">
        <f t="shared" si="2413"/>
        <v>0</v>
      </c>
      <c r="O3331" s="22">
        <f t="shared" si="2414"/>
        <v>0</v>
      </c>
      <c r="P3331" s="22">
        <f t="shared" si="2445"/>
        <v>0</v>
      </c>
      <c r="Q3331" s="22">
        <f t="shared" si="2446"/>
        <v>0</v>
      </c>
      <c r="R3331" s="22">
        <f t="shared" si="2415"/>
        <v>446016563.10966754</v>
      </c>
      <c r="S3331" s="16">
        <f t="shared" si="2452"/>
        <v>0</v>
      </c>
      <c r="T3331" s="15">
        <f t="shared" si="2416"/>
        <v>0</v>
      </c>
      <c r="U3331" s="23">
        <f t="shared" si="2433"/>
        <v>1981563.1587650222</v>
      </c>
      <c r="V3331" s="23">
        <f t="shared" si="2434"/>
        <v>0</v>
      </c>
      <c r="W3331" s="23">
        <f t="shared" si="2447"/>
        <v>0</v>
      </c>
      <c r="X3331" s="23">
        <f t="shared" si="2435"/>
        <v>42331668.526016042</v>
      </c>
      <c r="Y3331" s="23">
        <f t="shared" si="2417"/>
        <v>13825559.361691331</v>
      </c>
      <c r="Z3331" s="3">
        <f t="shared" si="2418"/>
        <v>0</v>
      </c>
      <c r="AA3331" s="23">
        <f t="shared" si="2419"/>
        <v>69617487.512063012</v>
      </c>
      <c r="AB3331" s="26">
        <f t="shared" si="2436"/>
        <v>70086276.274228573</v>
      </c>
      <c r="AC3331" s="23">
        <f t="shared" si="2437"/>
        <v>74889487.274228647</v>
      </c>
      <c r="AD3331" s="23">
        <f t="shared" si="2443"/>
        <v>4803211</v>
      </c>
      <c r="AE3331" s="24">
        <f t="shared" si="2451"/>
        <v>70086276.274228647</v>
      </c>
      <c r="AF3331" s="3">
        <f t="shared" si="2438"/>
        <v>0</v>
      </c>
      <c r="AG3331" s="2">
        <f t="shared" si="2420"/>
        <v>0</v>
      </c>
      <c r="AH3331" s="2">
        <f t="shared" si="2421"/>
        <v>208.54933636838456</v>
      </c>
      <c r="AI3331" s="23">
        <f t="shared" si="2444"/>
        <v>11192661703.577309</v>
      </c>
      <c r="AJ3331" s="23">
        <f t="shared" si="2422"/>
        <v>6219.922423797766</v>
      </c>
      <c r="AK3331" s="23">
        <f t="shared" si="2423"/>
        <v>0</v>
      </c>
      <c r="AL3331" s="23">
        <f t="shared" si="2448"/>
        <v>0</v>
      </c>
      <c r="AM3331" s="23">
        <f t="shared" si="2449"/>
        <v>0</v>
      </c>
      <c r="AN3331" s="16">
        <f t="shared" si="2439"/>
        <v>0</v>
      </c>
      <c r="AO3331" s="23">
        <f t="shared" si="2440"/>
        <v>0</v>
      </c>
      <c r="AP3331" s="22">
        <f t="shared" si="2441"/>
        <v>0</v>
      </c>
      <c r="AQ3331" s="30">
        <f t="shared" si="2424"/>
        <v>25976966378.062584</v>
      </c>
      <c r="AR3331" s="28">
        <f t="shared" si="2425"/>
        <v>12797740086.76866</v>
      </c>
      <c r="AS3331" s="25">
        <f t="shared" si="2426"/>
        <v>200337590.02425668</v>
      </c>
      <c r="AT3331" s="32">
        <f t="shared" si="2427"/>
        <v>0</v>
      </c>
      <c r="AU3331" s="23">
        <f t="shared" si="2428"/>
        <v>0</v>
      </c>
      <c r="AV3331" s="22">
        <f t="shared" si="2429"/>
        <v>3791503926.6234274</v>
      </c>
      <c r="AW3331" s="31">
        <f t="shared" si="2442"/>
        <v>17235598166.526012</v>
      </c>
    </row>
    <row r="3332" spans="1:53" x14ac:dyDescent="0.25">
      <c r="A3332">
        <f t="shared" si="2450"/>
        <v>904</v>
      </c>
      <c r="B3332" t="s">
        <v>7</v>
      </c>
      <c r="C3332" s="27">
        <f t="shared" si="2407"/>
        <v>0</v>
      </c>
      <c r="D3332" s="27">
        <f t="shared" si="2430"/>
        <v>0</v>
      </c>
      <c r="E3332" s="27" t="b">
        <f t="shared" si="2406"/>
        <v>1</v>
      </c>
      <c r="F3332" s="29">
        <f t="shared" si="2408"/>
        <v>0</v>
      </c>
      <c r="G3332" s="27">
        <f t="shared" si="2431"/>
        <v>0</v>
      </c>
      <c r="H3332" s="22">
        <f t="shared" si="2409"/>
        <v>36541116013.8041</v>
      </c>
      <c r="I3332" s="23">
        <f t="shared" si="2410"/>
        <v>132580106.5049091</v>
      </c>
      <c r="J3332" s="23">
        <f t="shared" si="2411"/>
        <v>1086</v>
      </c>
      <c r="K3332" s="19">
        <f t="shared" si="2432"/>
        <v>225.0831931027827</v>
      </c>
      <c r="L3332" s="16">
        <f t="shared" si="2412"/>
        <v>252.05027077531733</v>
      </c>
      <c r="M3332" s="23">
        <f>M3331-IF($B3332="B",(Percent_Rent_In_Elsies*2.49%/12 * H3331)/K3331,0)+IF($B3332="D",N3332,0)+IF(B3332="D",AK3331)+IF(B3332="C",F3331*90%)-(Y3332-Y3331)-IF($B3332="A",Q3331/K3331) + IF($B3332="A",Q3331/K3331)</f>
        <v>-57838435.152801871</v>
      </c>
      <c r="N3332" s="23">
        <f t="shared" si="2413"/>
        <v>0</v>
      </c>
      <c r="O3332" s="22">
        <f t="shared" si="2414"/>
        <v>0</v>
      </c>
      <c r="P3332" s="22">
        <f t="shared" si="2445"/>
        <v>0</v>
      </c>
      <c r="Q3332" s="22">
        <f t="shared" si="2446"/>
        <v>0</v>
      </c>
      <c r="R3332" s="22">
        <f t="shared" si="2415"/>
        <v>408848516.18386191</v>
      </c>
      <c r="S3332" s="16">
        <f t="shared" si="2452"/>
        <v>37168046.925805628</v>
      </c>
      <c r="T3332" s="15">
        <f t="shared" si="2416"/>
        <v>0</v>
      </c>
      <c r="U3332" s="23">
        <f t="shared" si="2433"/>
        <v>1816432.8955346036</v>
      </c>
      <c r="V3332" s="23">
        <f t="shared" si="2434"/>
        <v>165130.26323041852</v>
      </c>
      <c r="W3332" s="23">
        <f t="shared" si="2447"/>
        <v>0</v>
      </c>
      <c r="X3332" s="23">
        <f t="shared" si="2435"/>
        <v>42331668.526016042</v>
      </c>
      <c r="Y3332" s="23">
        <f t="shared" si="2417"/>
        <v>13825559.361691331</v>
      </c>
      <c r="Z3332" s="3">
        <f t="shared" si="2418"/>
        <v>0</v>
      </c>
      <c r="AA3332" s="23">
        <f t="shared" si="2419"/>
        <v>69617487.512063012</v>
      </c>
      <c r="AB3332" s="26">
        <f t="shared" si="2436"/>
        <v>70086276.274228573</v>
      </c>
      <c r="AC3332" s="23">
        <f t="shared" si="2437"/>
        <v>74889487.274228647</v>
      </c>
      <c r="AD3332" s="23">
        <f t="shared" si="2443"/>
        <v>4803211</v>
      </c>
      <c r="AE3332" s="24">
        <f t="shared" si="2451"/>
        <v>70086276.274228647</v>
      </c>
      <c r="AF3332" s="3">
        <f t="shared" si="2438"/>
        <v>0</v>
      </c>
      <c r="AG3332" s="2">
        <f t="shared" si="2420"/>
        <v>0</v>
      </c>
      <c r="AH3332" s="2">
        <f t="shared" si="2421"/>
        <v>208.54933636838456</v>
      </c>
      <c r="AI3332" s="23">
        <f t="shared" si="2444"/>
        <v>11192661703.577309</v>
      </c>
      <c r="AJ3332" s="23">
        <f t="shared" si="2422"/>
        <v>6219.922423797766</v>
      </c>
      <c r="AK3332" s="23">
        <f t="shared" si="2423"/>
        <v>0</v>
      </c>
      <c r="AL3332" s="23">
        <f t="shared" si="2448"/>
        <v>9472966.1407146454</v>
      </c>
      <c r="AM3332" s="23">
        <f t="shared" si="2449"/>
        <v>8838167177.7762012</v>
      </c>
      <c r="AN3332" s="16">
        <f t="shared" si="2439"/>
        <v>0</v>
      </c>
      <c r="AO3332" s="23">
        <f t="shared" si="2440"/>
        <v>168432.86849502695</v>
      </c>
      <c r="AP3332" s="22">
        <f t="shared" si="2441"/>
        <v>37911407.864321761</v>
      </c>
      <c r="AQ3332" s="30">
        <f t="shared" si="2424"/>
        <v>26052466946.824383</v>
      </c>
      <c r="AR3332" s="28">
        <f t="shared" si="2425"/>
        <v>12835329247.666134</v>
      </c>
      <c r="AS3332" s="25">
        <f t="shared" si="2426"/>
        <v>200337590.02425668</v>
      </c>
      <c r="AT3332" s="32">
        <f t="shared" si="2427"/>
        <v>0</v>
      </c>
      <c r="AU3332" s="23">
        <f t="shared" si="2428"/>
        <v>0</v>
      </c>
      <c r="AV3332" s="22">
        <f t="shared" si="2429"/>
        <v>3791503926.6234274</v>
      </c>
      <c r="AW3332" s="31">
        <f t="shared" si="2442"/>
        <v>17311098735.287807</v>
      </c>
    </row>
    <row r="3333" spans="1:53" s="21" customFormat="1" x14ac:dyDescent="0.25">
      <c r="A3333">
        <f t="shared" si="2450"/>
        <v>904</v>
      </c>
      <c r="B3333" t="s">
        <v>8</v>
      </c>
      <c r="C3333" s="27">
        <f t="shared" si="2407"/>
        <v>0</v>
      </c>
      <c r="D3333" s="27">
        <f t="shared" si="2430"/>
        <v>0</v>
      </c>
      <c r="E3333" s="27" t="b">
        <f t="shared" si="2406"/>
        <v>1</v>
      </c>
      <c r="F3333" s="29">
        <f t="shared" si="2408"/>
        <v>0</v>
      </c>
      <c r="G3333" s="27">
        <f t="shared" si="2431"/>
        <v>0</v>
      </c>
      <c r="H3333" s="22">
        <f t="shared" si="2409"/>
        <v>36541116013.8041</v>
      </c>
      <c r="I3333" s="23">
        <f t="shared" si="2410"/>
        <v>132580106.5049091</v>
      </c>
      <c r="J3333" s="23">
        <f t="shared" si="2411"/>
        <v>1086</v>
      </c>
      <c r="K3333" s="19">
        <f t="shared" si="2432"/>
        <v>225.0831931027827</v>
      </c>
      <c r="L3333" s="16">
        <f t="shared" si="2412"/>
        <v>252.05027077531733</v>
      </c>
      <c r="M3333" s="23">
        <f>M3332-IF($B3333="B",(Percent_Rent_In_Elsies*2.49%/12 * H3332)/K3332,0)+IF($B3333="D",N3333,0)+IF(B3333="D",AK3332)+IF(B3333="C",F3332*90%)-(Y3333-Y3332)-IF($B3333="A",Q3332/K3332) + IF($B3333="A",Q3332/K3332)</f>
        <v>-57838435.152801871</v>
      </c>
      <c r="N3333" s="23">
        <f t="shared" si="2413"/>
        <v>0</v>
      </c>
      <c r="O3333" s="22">
        <f t="shared" si="2414"/>
        <v>0</v>
      </c>
      <c r="P3333" s="22">
        <f t="shared" si="2445"/>
        <v>0</v>
      </c>
      <c r="Q3333" s="22">
        <f t="shared" si="2446"/>
        <v>0</v>
      </c>
      <c r="R3333" s="22">
        <f t="shared" si="2415"/>
        <v>446759924.04818368</v>
      </c>
      <c r="S3333" s="16">
        <f t="shared" si="2452"/>
        <v>37168046.925805628</v>
      </c>
      <c r="T3333" s="15">
        <f t="shared" si="2416"/>
        <v>0</v>
      </c>
      <c r="U3333" s="23">
        <f t="shared" si="2433"/>
        <v>1984865.7640296305</v>
      </c>
      <c r="V3333" s="23">
        <f t="shared" si="2434"/>
        <v>165130.26323041852</v>
      </c>
      <c r="W3333" s="23">
        <f t="shared" si="2447"/>
        <v>0</v>
      </c>
      <c r="X3333" s="23">
        <f t="shared" si="2435"/>
        <v>42331668.526016042</v>
      </c>
      <c r="Y3333" s="23">
        <f t="shared" si="2417"/>
        <v>13825559.361691331</v>
      </c>
      <c r="Z3333" s="3">
        <f t="shared" si="2418"/>
        <v>0</v>
      </c>
      <c r="AA3333" s="23">
        <f t="shared" si="2419"/>
        <v>69617487.512063012</v>
      </c>
      <c r="AB3333" s="26">
        <f t="shared" si="2436"/>
        <v>70086276.274228573</v>
      </c>
      <c r="AC3333" s="23">
        <f t="shared" si="2437"/>
        <v>74889487.274228647</v>
      </c>
      <c r="AD3333" s="23">
        <f t="shared" si="2443"/>
        <v>4803211</v>
      </c>
      <c r="AE3333" s="24">
        <f t="shared" si="2451"/>
        <v>70086276.274228647</v>
      </c>
      <c r="AF3333" s="3">
        <f t="shared" si="2438"/>
        <v>1E-4</v>
      </c>
      <c r="AG3333" s="2">
        <f t="shared" si="2420"/>
        <v>0</v>
      </c>
      <c r="AH3333" s="2">
        <f t="shared" si="2421"/>
        <v>208.54933636838456</v>
      </c>
      <c r="AI3333" s="23">
        <f t="shared" si="2444"/>
        <v>11192661703.577309</v>
      </c>
      <c r="AJ3333" s="23">
        <f t="shared" si="2422"/>
        <v>6219.922423797766</v>
      </c>
      <c r="AK3333" s="23">
        <f t="shared" si="2423"/>
        <v>64757.462477833215</v>
      </c>
      <c r="AL3333" s="23">
        <f t="shared" si="2448"/>
        <v>0</v>
      </c>
      <c r="AM3333" s="23">
        <f t="shared" si="2449"/>
        <v>0</v>
      </c>
      <c r="AN3333" s="16">
        <f t="shared" si="2439"/>
        <v>0</v>
      </c>
      <c r="AO3333" s="23">
        <f t="shared" si="2440"/>
        <v>0</v>
      </c>
      <c r="AP3333" s="22">
        <f t="shared" si="2441"/>
        <v>0</v>
      </c>
      <c r="AQ3333" s="30">
        <f t="shared" si="2424"/>
        <v>26052466946.824383</v>
      </c>
      <c r="AR3333" s="28">
        <f t="shared" si="2425"/>
        <v>12835329247.666134</v>
      </c>
      <c r="AS3333" s="25">
        <f t="shared" si="2426"/>
        <v>200337590.02425668</v>
      </c>
      <c r="AT3333" s="32">
        <f t="shared" si="2427"/>
        <v>0</v>
      </c>
      <c r="AU3333" s="23">
        <f t="shared" si="2428"/>
        <v>0</v>
      </c>
      <c r="AV3333" s="22">
        <f t="shared" si="2429"/>
        <v>3791503926.6234274</v>
      </c>
      <c r="AW3333" s="31">
        <f t="shared" si="2442"/>
        <v>17311098735.287804</v>
      </c>
      <c r="AX3333"/>
      <c r="AY3333"/>
      <c r="AZ3333"/>
      <c r="BA3333"/>
    </row>
    <row r="3334" spans="1:53" s="21" customFormat="1" x14ac:dyDescent="0.25">
      <c r="A3334" s="21">
        <f t="shared" si="2450"/>
        <v>904</v>
      </c>
      <c r="B3334" s="21" t="s">
        <v>9</v>
      </c>
      <c r="C3334" s="27">
        <f t="shared" si="2407"/>
        <v>0</v>
      </c>
      <c r="D3334" s="27">
        <f t="shared" si="2430"/>
        <v>0</v>
      </c>
      <c r="E3334" s="27" t="b">
        <f t="shared" si="2406"/>
        <v>1</v>
      </c>
      <c r="F3334" s="29">
        <f t="shared" si="2408"/>
        <v>0</v>
      </c>
      <c r="G3334" s="27">
        <f t="shared" si="2431"/>
        <v>0</v>
      </c>
      <c r="H3334" s="22">
        <f t="shared" si="2409"/>
        <v>36541116013.8041</v>
      </c>
      <c r="I3334" s="23">
        <f t="shared" si="2410"/>
        <v>132580106.5049091</v>
      </c>
      <c r="J3334" s="23">
        <f t="shared" si="2411"/>
        <v>1086</v>
      </c>
      <c r="K3334" s="19">
        <f t="shared" si="2432"/>
        <v>225.0831931027827</v>
      </c>
      <c r="L3334" s="16">
        <f t="shared" si="2412"/>
        <v>252.05027077531733</v>
      </c>
      <c r="M3334" s="23">
        <f>M3333-IF($B3334="B",(Percent_Rent_In_Elsies*2.49%/12 * H3333)/K3333,0)+IF($B3334="D",N3334,0)+IF(B3334="D",AK3333)+IF(B3334="C",F3333*90%)-(Y3334-Y3333)-IF($B3334="A",Q3333/K3333) + IF($B3334="A",Q3333/K3333)</f>
        <v>-57773677.690324038</v>
      </c>
      <c r="N3334" s="23">
        <f t="shared" si="2413"/>
        <v>0</v>
      </c>
      <c r="O3334" s="22">
        <f t="shared" si="2414"/>
        <v>25968093.769094814</v>
      </c>
      <c r="P3334" s="22">
        <f t="shared" si="2445"/>
        <v>0</v>
      </c>
      <c r="Q3334" s="22">
        <f t="shared" si="2446"/>
        <v>0</v>
      </c>
      <c r="R3334" s="22">
        <f t="shared" si="2415"/>
        <v>446759924.04818368</v>
      </c>
      <c r="S3334" s="16">
        <f t="shared" si="2452"/>
        <v>0</v>
      </c>
      <c r="T3334" s="15">
        <f t="shared" si="2416"/>
        <v>11199953.156710815</v>
      </c>
      <c r="U3334" s="23">
        <f t="shared" si="2433"/>
        <v>1984865.7640296305</v>
      </c>
      <c r="V3334" s="23">
        <f t="shared" si="2434"/>
        <v>0</v>
      </c>
      <c r="W3334" s="23">
        <f t="shared" si="2447"/>
        <v>165130.26323041852</v>
      </c>
      <c r="X3334" s="23">
        <f t="shared" si="2435"/>
        <v>42331668.526016042</v>
      </c>
      <c r="Y3334" s="23">
        <f t="shared" si="2417"/>
        <v>13825559.361691331</v>
      </c>
      <c r="Z3334" s="3">
        <f t="shared" si="2418"/>
        <v>0</v>
      </c>
      <c r="AA3334" s="23">
        <f t="shared" si="2419"/>
        <v>69552730.049585178</v>
      </c>
      <c r="AB3334" s="26">
        <f t="shared" si="2436"/>
        <v>70086276.274228573</v>
      </c>
      <c r="AC3334" s="23">
        <f t="shared" si="2437"/>
        <v>74889487.274228647</v>
      </c>
      <c r="AD3334" s="23">
        <f t="shared" si="2443"/>
        <v>4803211</v>
      </c>
      <c r="AE3334" s="24">
        <f t="shared" si="2451"/>
        <v>70086276.274228647</v>
      </c>
      <c r="AF3334" s="3">
        <f t="shared" si="2438"/>
        <v>0</v>
      </c>
      <c r="AG3334" s="2">
        <f t="shared" si="2420"/>
        <v>0</v>
      </c>
      <c r="AH3334" s="2">
        <f t="shared" si="2421"/>
        <v>208.54933636838456</v>
      </c>
      <c r="AI3334" s="23">
        <f t="shared" si="2444"/>
        <v>11182250406.126064</v>
      </c>
      <c r="AJ3334" s="23">
        <f t="shared" si="2422"/>
        <v>6219.922423797766</v>
      </c>
      <c r="AK3334" s="23">
        <f t="shared" si="2423"/>
        <v>0</v>
      </c>
      <c r="AL3334" s="23">
        <f t="shared" si="2448"/>
        <v>0</v>
      </c>
      <c r="AM3334" s="23">
        <f t="shared" si="2449"/>
        <v>0</v>
      </c>
      <c r="AN3334" s="16">
        <f t="shared" si="2439"/>
        <v>0</v>
      </c>
      <c r="AO3334" s="23">
        <f t="shared" si="2440"/>
        <v>0</v>
      </c>
      <c r="AP3334" s="22">
        <f t="shared" si="2441"/>
        <v>0</v>
      </c>
      <c r="AQ3334" s="30">
        <f t="shared" si="2424"/>
        <v>26052466946.824383</v>
      </c>
      <c r="AR3334" s="28">
        <f t="shared" si="2425"/>
        <v>12835329247.666134</v>
      </c>
      <c r="AS3334" s="25">
        <f t="shared" si="2426"/>
        <v>200337590.02425668</v>
      </c>
      <c r="AT3334" s="32">
        <f t="shared" si="2427"/>
        <v>0</v>
      </c>
      <c r="AU3334" s="23">
        <f t="shared" si="2428"/>
        <v>0</v>
      </c>
      <c r="AV3334" s="22">
        <f t="shared" si="2429"/>
        <v>3791503926.6234274</v>
      </c>
      <c r="AW3334" s="31">
        <f t="shared" si="2442"/>
        <v>17311098735.287804</v>
      </c>
    </row>
    <row r="3335" spans="1:53" x14ac:dyDescent="0.25">
      <c r="A3335" s="21">
        <f t="shared" si="2450"/>
        <v>904</v>
      </c>
      <c r="B3335" s="21" t="s">
        <v>28</v>
      </c>
      <c r="C3335" s="27">
        <f t="shared" si="2407"/>
        <v>0</v>
      </c>
      <c r="D3335" s="27">
        <f t="shared" si="2430"/>
        <v>0</v>
      </c>
      <c r="E3335" s="27" t="b">
        <f t="shared" si="2406"/>
        <v>1</v>
      </c>
      <c r="F3335" s="29">
        <f t="shared" si="2408"/>
        <v>0</v>
      </c>
      <c r="G3335" s="27">
        <f t="shared" si="2431"/>
        <v>0</v>
      </c>
      <c r="H3335" s="22">
        <f t="shared" si="2409"/>
        <v>36541116013.8041</v>
      </c>
      <c r="I3335" s="23">
        <f t="shared" si="2410"/>
        <v>132580106.5049091</v>
      </c>
      <c r="J3335" s="23">
        <f t="shared" si="2411"/>
        <v>1086</v>
      </c>
      <c r="K3335" s="19">
        <f t="shared" si="2432"/>
        <v>225.0831931027827</v>
      </c>
      <c r="L3335" s="16">
        <f t="shared" si="2412"/>
        <v>252.05027077531733</v>
      </c>
      <c r="M3335" s="23">
        <f>M3334-IF($B3335="B",(Percent_Rent_In_Elsies*2.49%/12 * H3334)/K3334,0)+IF($B3335="D",N3335,0)+IF(B3335="D",AK3334)+IF(B3335="C",F3334*90%)-(Y3335-Y3334)-IF($B3335="A",Q3334/K3334) + IF($B3335="A",Q3334/K3334)</f>
        <v>-57773677.690324038</v>
      </c>
      <c r="N3335" s="23">
        <f t="shared" si="2413"/>
        <v>0</v>
      </c>
      <c r="O3335" s="22">
        <f t="shared" si="2414"/>
        <v>0</v>
      </c>
      <c r="P3335" s="22">
        <f t="shared" si="2445"/>
        <v>25968093.769094814</v>
      </c>
      <c r="Q3335" s="22">
        <f t="shared" si="2446"/>
        <v>0</v>
      </c>
      <c r="R3335" s="22">
        <f t="shared" si="2415"/>
        <v>446759924.04818368</v>
      </c>
      <c r="S3335" s="16">
        <f t="shared" si="2452"/>
        <v>0</v>
      </c>
      <c r="T3335" s="15">
        <f t="shared" si="2416"/>
        <v>0</v>
      </c>
      <c r="U3335" s="23">
        <f t="shared" si="2433"/>
        <v>1984865.7640296305</v>
      </c>
      <c r="V3335" s="23">
        <f t="shared" si="2434"/>
        <v>0</v>
      </c>
      <c r="W3335" s="23">
        <f t="shared" si="2447"/>
        <v>0</v>
      </c>
      <c r="X3335" s="23">
        <f t="shared" si="2435"/>
        <v>42331668.526016042</v>
      </c>
      <c r="Y3335" s="23">
        <f t="shared" si="2417"/>
        <v>13825559.361691331</v>
      </c>
      <c r="Z3335" s="3">
        <f t="shared" si="2418"/>
        <v>8256.5131615209284</v>
      </c>
      <c r="AA3335" s="23">
        <f t="shared" si="2419"/>
        <v>69676577.747007996</v>
      </c>
      <c r="AB3335" s="26">
        <f t="shared" si="2436"/>
        <v>70086276.274228543</v>
      </c>
      <c r="AC3335" s="23">
        <f t="shared" si="2437"/>
        <v>74889487.274228647</v>
      </c>
      <c r="AD3335" s="23">
        <f t="shared" si="2443"/>
        <v>4803211</v>
      </c>
      <c r="AE3335" s="24">
        <f t="shared" si="2451"/>
        <v>70086276.274228647</v>
      </c>
      <c r="AF3335" s="3">
        <f t="shared" si="2438"/>
        <v>0</v>
      </c>
      <c r="AG3335" s="2">
        <f t="shared" si="2420"/>
        <v>990781579.38251138</v>
      </c>
      <c r="AH3335" s="2">
        <f t="shared" si="2421"/>
        <v>208.54933636838456</v>
      </c>
      <c r="AI3335" s="23">
        <f t="shared" si="2444"/>
        <v>11202161859.836317</v>
      </c>
      <c r="AJ3335" s="23">
        <f t="shared" si="2422"/>
        <v>6219.922423797766</v>
      </c>
      <c r="AK3335" s="23">
        <f t="shared" si="2423"/>
        <v>0</v>
      </c>
      <c r="AL3335" s="23">
        <f t="shared" si="2448"/>
        <v>0</v>
      </c>
      <c r="AM3335" s="23">
        <f t="shared" si="2449"/>
        <v>0</v>
      </c>
      <c r="AN3335" s="16">
        <f t="shared" si="2439"/>
        <v>0</v>
      </c>
      <c r="AO3335" s="23">
        <f t="shared" si="2440"/>
        <v>0</v>
      </c>
      <c r="AP3335" s="22">
        <f t="shared" si="2441"/>
        <v>0</v>
      </c>
      <c r="AQ3335" s="30">
        <f t="shared" si="2424"/>
        <v>26052466946.824383</v>
      </c>
      <c r="AR3335" s="28">
        <f t="shared" si="2425"/>
        <v>12835329247.666134</v>
      </c>
      <c r="AS3335" s="25">
        <f t="shared" si="2426"/>
        <v>200337590.02425668</v>
      </c>
      <c r="AT3335" s="32">
        <f t="shared" si="2427"/>
        <v>16513.026323041857</v>
      </c>
      <c r="AU3335" s="23">
        <f t="shared" si="2428"/>
        <v>16513.026323041857</v>
      </c>
      <c r="AV3335" s="22">
        <f t="shared" si="2429"/>
        <v>3802703879.780138</v>
      </c>
      <c r="AW3335" s="31">
        <f t="shared" si="2442"/>
        <v>17311098735.287807</v>
      </c>
      <c r="AX3335" s="21"/>
      <c r="AY3335" s="21"/>
      <c r="AZ3335" s="21"/>
      <c r="BA3335" s="21"/>
    </row>
    <row r="3336" spans="1:53" x14ac:dyDescent="0.25">
      <c r="A3336">
        <f t="shared" si="2450"/>
        <v>905</v>
      </c>
      <c r="B3336" t="s">
        <v>6</v>
      </c>
      <c r="C3336" s="27">
        <f t="shared" si="2407"/>
        <v>0</v>
      </c>
      <c r="D3336" s="27">
        <f t="shared" si="2430"/>
        <v>0</v>
      </c>
      <c r="E3336" s="27" t="b">
        <f t="shared" si="2406"/>
        <v>1</v>
      </c>
      <c r="F3336" s="29">
        <f t="shared" si="2408"/>
        <v>0</v>
      </c>
      <c r="G3336" s="27">
        <f t="shared" si="2431"/>
        <v>0</v>
      </c>
      <c r="H3336" s="22">
        <f t="shared" si="2409"/>
        <v>36602017873.82711</v>
      </c>
      <c r="I3336" s="23">
        <f t="shared" si="2410"/>
        <v>132580106.5049091</v>
      </c>
      <c r="J3336" s="23">
        <f t="shared" si="2411"/>
        <v>1086</v>
      </c>
      <c r="K3336" s="19">
        <f t="shared" si="2432"/>
        <v>225.0831931027827</v>
      </c>
      <c r="L3336" s="16">
        <f t="shared" si="2412"/>
        <v>252.47035455994288</v>
      </c>
      <c r="M3336" s="23">
        <f>M3335-IF($B3336="B",(Percent_Rent_In_Elsies*2.49%/12 * H3335)/K3335,0)+IF($B3336="D",N3336,0)+IF(B3336="D",AK3335)+IF(B3336="C",F3335*90%)-(Y3336-Y3335)-IF($B3336="A",Q3335/K3335) + IF($B3336="A",Q3335/K3335)</f>
        <v>-57773677.690324038</v>
      </c>
      <c r="N3336" s="23">
        <f t="shared" si="2413"/>
        <v>0</v>
      </c>
      <c r="O3336" s="22">
        <f t="shared" si="2414"/>
        <v>0</v>
      </c>
      <c r="P3336" s="22">
        <f t="shared" si="2445"/>
        <v>0</v>
      </c>
      <c r="Q3336" s="22">
        <f t="shared" si="2446"/>
        <v>0</v>
      </c>
      <c r="R3336" s="22">
        <f t="shared" si="2415"/>
        <v>446759924.04818368</v>
      </c>
      <c r="S3336" s="16">
        <f t="shared" si="2452"/>
        <v>0</v>
      </c>
      <c r="T3336" s="15">
        <f t="shared" si="2416"/>
        <v>0</v>
      </c>
      <c r="U3336" s="23">
        <f t="shared" si="2433"/>
        <v>1984865.7640296305</v>
      </c>
      <c r="V3336" s="23">
        <f t="shared" si="2434"/>
        <v>0</v>
      </c>
      <c r="W3336" s="23">
        <f t="shared" si="2447"/>
        <v>0</v>
      </c>
      <c r="X3336" s="23">
        <f t="shared" si="2435"/>
        <v>42372951.091823645</v>
      </c>
      <c r="Y3336" s="23">
        <f t="shared" si="2417"/>
        <v>13825559.361691331</v>
      </c>
      <c r="Z3336" s="3">
        <f t="shared" si="2418"/>
        <v>0</v>
      </c>
      <c r="AA3336" s="23">
        <f t="shared" si="2419"/>
        <v>69676577.747007996</v>
      </c>
      <c r="AB3336" s="26">
        <f t="shared" si="2436"/>
        <v>70086276.274228573</v>
      </c>
      <c r="AC3336" s="23">
        <f t="shared" si="2437"/>
        <v>74889487.274228647</v>
      </c>
      <c r="AD3336" s="23">
        <f t="shared" si="2443"/>
        <v>4803211</v>
      </c>
      <c r="AE3336" s="24">
        <f t="shared" si="2451"/>
        <v>70086276.274228647</v>
      </c>
      <c r="AF3336" s="3">
        <f t="shared" si="2438"/>
        <v>0</v>
      </c>
      <c r="AG3336" s="2">
        <f t="shared" si="2420"/>
        <v>0</v>
      </c>
      <c r="AH3336" s="2">
        <f t="shared" si="2421"/>
        <v>208.89691859566523</v>
      </c>
      <c r="AI3336" s="23">
        <f t="shared" si="2444"/>
        <v>11202161859.836317</v>
      </c>
      <c r="AJ3336" s="23">
        <f t="shared" si="2422"/>
        <v>6219.922423797766</v>
      </c>
      <c r="AK3336" s="23">
        <f t="shared" si="2423"/>
        <v>0</v>
      </c>
      <c r="AL3336" s="23">
        <f t="shared" si="2448"/>
        <v>0</v>
      </c>
      <c r="AM3336" s="23">
        <f t="shared" si="2449"/>
        <v>0</v>
      </c>
      <c r="AN3336" s="16">
        <f t="shared" si="2439"/>
        <v>0</v>
      </c>
      <c r="AO3336" s="23">
        <f t="shared" si="2440"/>
        <v>0</v>
      </c>
      <c r="AP3336" s="22">
        <f t="shared" si="2441"/>
        <v>0</v>
      </c>
      <c r="AQ3336" s="30">
        <f t="shared" si="2424"/>
        <v>26052466946.824383</v>
      </c>
      <c r="AR3336" s="28">
        <f t="shared" si="2425"/>
        <v>12835329247.666134</v>
      </c>
      <c r="AS3336" s="25">
        <f t="shared" si="2426"/>
        <v>200337590.02425668</v>
      </c>
      <c r="AT3336" s="32">
        <f t="shared" si="2427"/>
        <v>0</v>
      </c>
      <c r="AU3336" s="23">
        <f t="shared" si="2428"/>
        <v>0</v>
      </c>
      <c r="AV3336" s="22">
        <f t="shared" si="2429"/>
        <v>3802703879.780138</v>
      </c>
      <c r="AW3336" s="31">
        <f t="shared" si="2442"/>
        <v>17285130641.518711</v>
      </c>
    </row>
    <row r="3337" spans="1:53" x14ac:dyDescent="0.25">
      <c r="A3337">
        <f t="shared" si="2450"/>
        <v>905</v>
      </c>
      <c r="B3337" t="s">
        <v>7</v>
      </c>
      <c r="C3337" s="27">
        <f t="shared" si="2407"/>
        <v>0</v>
      </c>
      <c r="D3337" s="27">
        <f t="shared" si="2430"/>
        <v>0</v>
      </c>
      <c r="E3337" s="27" t="b">
        <f t="shared" si="2406"/>
        <v>1</v>
      </c>
      <c r="F3337" s="29">
        <f t="shared" si="2408"/>
        <v>0</v>
      </c>
      <c r="G3337" s="27">
        <f t="shared" si="2431"/>
        <v>0</v>
      </c>
      <c r="H3337" s="22">
        <f t="shared" si="2409"/>
        <v>36602017873.82711</v>
      </c>
      <c r="I3337" s="23">
        <f t="shared" si="2410"/>
        <v>132580106.5049091</v>
      </c>
      <c r="J3337" s="23">
        <f t="shared" si="2411"/>
        <v>1086</v>
      </c>
      <c r="K3337" s="19">
        <f t="shared" si="2432"/>
        <v>225.0831931027827</v>
      </c>
      <c r="L3337" s="16">
        <f t="shared" si="2412"/>
        <v>252.47035455994288</v>
      </c>
      <c r="M3337" s="23">
        <f>M3336-IF($B3337="B",(Percent_Rent_In_Elsies*2.49%/12 * H3336)/K3336,0)+IF($B3337="D",N3337,0)+IF(B3337="D",AK3336)+IF(B3337="C",F3336*90%)-(Y3337-Y3336)-IF($B3337="A",Q3336/K3336) + IF($B3337="A",Q3336/K3336)</f>
        <v>-57942391.280266561</v>
      </c>
      <c r="N3337" s="23">
        <f t="shared" si="2413"/>
        <v>0</v>
      </c>
      <c r="O3337" s="22">
        <f t="shared" si="2414"/>
        <v>0</v>
      </c>
      <c r="P3337" s="22">
        <f t="shared" si="2445"/>
        <v>0</v>
      </c>
      <c r="Q3337" s="22">
        <f t="shared" si="2446"/>
        <v>0</v>
      </c>
      <c r="R3337" s="22">
        <f t="shared" si="2415"/>
        <v>409529930.37750173</v>
      </c>
      <c r="S3337" s="16">
        <f t="shared" si="2452"/>
        <v>37229993.670681976</v>
      </c>
      <c r="T3337" s="15">
        <f t="shared" si="2416"/>
        <v>0</v>
      </c>
      <c r="U3337" s="23">
        <f t="shared" si="2433"/>
        <v>1819460.2836938279</v>
      </c>
      <c r="V3337" s="23">
        <f t="shared" si="2434"/>
        <v>165405.48033580254</v>
      </c>
      <c r="W3337" s="23">
        <f t="shared" si="2447"/>
        <v>0</v>
      </c>
      <c r="X3337" s="23">
        <f t="shared" si="2435"/>
        <v>42372951.091823645</v>
      </c>
      <c r="Y3337" s="23">
        <f t="shared" si="2417"/>
        <v>13825559.361691331</v>
      </c>
      <c r="Z3337" s="3">
        <f t="shared" si="2418"/>
        <v>0</v>
      </c>
      <c r="AA3337" s="23">
        <f t="shared" si="2419"/>
        <v>69676577.747007996</v>
      </c>
      <c r="AB3337" s="26">
        <f t="shared" si="2436"/>
        <v>70086276.274228573</v>
      </c>
      <c r="AC3337" s="23">
        <f t="shared" si="2437"/>
        <v>74889487.274228647</v>
      </c>
      <c r="AD3337" s="23">
        <f t="shared" si="2443"/>
        <v>4803211</v>
      </c>
      <c r="AE3337" s="24">
        <f t="shared" si="2451"/>
        <v>70086276.274228647</v>
      </c>
      <c r="AF3337" s="3">
        <f t="shared" si="2438"/>
        <v>0</v>
      </c>
      <c r="AG3337" s="2">
        <f t="shared" si="2420"/>
        <v>0</v>
      </c>
      <c r="AH3337" s="2">
        <f t="shared" si="2421"/>
        <v>208.89691859566523</v>
      </c>
      <c r="AI3337" s="23">
        <f t="shared" si="2444"/>
        <v>11202161859.836317</v>
      </c>
      <c r="AJ3337" s="23">
        <f t="shared" si="2422"/>
        <v>6219.922423797766</v>
      </c>
      <c r="AK3337" s="23">
        <f t="shared" si="2423"/>
        <v>0</v>
      </c>
      <c r="AL3337" s="23">
        <f t="shared" si="2448"/>
        <v>9500156.2590084076</v>
      </c>
      <c r="AM3337" s="23">
        <f t="shared" si="2449"/>
        <v>8863535241.7483635</v>
      </c>
      <c r="AN3337" s="16">
        <f t="shared" si="2439"/>
        <v>0</v>
      </c>
      <c r="AO3337" s="23">
        <f t="shared" si="2440"/>
        <v>168713.58994251868</v>
      </c>
      <c r="AP3337" s="22">
        <f t="shared" si="2441"/>
        <v>37974593.544095628</v>
      </c>
      <c r="AQ3337" s="30">
        <f t="shared" si="2424"/>
        <v>26128093349.867447</v>
      </c>
      <c r="AR3337" s="28">
        <f t="shared" si="2425"/>
        <v>12872981057.165104</v>
      </c>
      <c r="AS3337" s="25">
        <f t="shared" si="2426"/>
        <v>200337590.02425668</v>
      </c>
      <c r="AT3337" s="32">
        <f t="shared" si="2427"/>
        <v>0</v>
      </c>
      <c r="AU3337" s="23">
        <f t="shared" si="2428"/>
        <v>0</v>
      </c>
      <c r="AV3337" s="22">
        <f t="shared" si="2429"/>
        <v>3802703879.780138</v>
      </c>
      <c r="AW3337" s="31">
        <f t="shared" si="2442"/>
        <v>17360757044.561775</v>
      </c>
    </row>
    <row r="3338" spans="1:53" s="21" customFormat="1" x14ac:dyDescent="0.25">
      <c r="A3338">
        <f t="shared" si="2450"/>
        <v>905</v>
      </c>
      <c r="B3338" t="s">
        <v>8</v>
      </c>
      <c r="C3338" s="27">
        <f t="shared" si="2407"/>
        <v>0</v>
      </c>
      <c r="D3338" s="27">
        <f t="shared" si="2430"/>
        <v>0</v>
      </c>
      <c r="E3338" s="27" t="b">
        <f t="shared" ref="E3338:E3401" si="2453">IF(OR(I3338&gt;Max_Parcels, AI3338&gt;8000000000),TRUE,FALSE)</f>
        <v>1</v>
      </c>
      <c r="F3338" s="29">
        <f t="shared" si="2408"/>
        <v>0</v>
      </c>
      <c r="G3338" s="27">
        <f t="shared" si="2431"/>
        <v>0</v>
      </c>
      <c r="H3338" s="22">
        <f t="shared" si="2409"/>
        <v>36602017873.82711</v>
      </c>
      <c r="I3338" s="23">
        <f t="shared" si="2410"/>
        <v>132580106.5049091</v>
      </c>
      <c r="J3338" s="23">
        <f t="shared" si="2411"/>
        <v>1086</v>
      </c>
      <c r="K3338" s="19">
        <f t="shared" si="2432"/>
        <v>225.0831931027827</v>
      </c>
      <c r="L3338" s="16">
        <f t="shared" si="2412"/>
        <v>252.47035455994288</v>
      </c>
      <c r="M3338" s="23">
        <f>M3337-IF($B3338="B",(Percent_Rent_In_Elsies*2.49%/12 * H3337)/K3337,0)+IF($B3338="D",N3338,0)+IF(B3338="D",AK3337)+IF(B3338="C",F3337*90%)-(Y3338-Y3337)-IF($B3338="A",Q3337/K3337) + IF($B3338="A",Q3337/K3337)</f>
        <v>-57942391.280266561</v>
      </c>
      <c r="N3338" s="23">
        <f t="shared" si="2413"/>
        <v>0</v>
      </c>
      <c r="O3338" s="22">
        <f t="shared" si="2414"/>
        <v>0</v>
      </c>
      <c r="P3338" s="22">
        <f t="shared" si="2445"/>
        <v>0</v>
      </c>
      <c r="Q3338" s="22">
        <f t="shared" si="2446"/>
        <v>0</v>
      </c>
      <c r="R3338" s="22">
        <f t="shared" si="2415"/>
        <v>447504523.92159736</v>
      </c>
      <c r="S3338" s="16">
        <f t="shared" si="2452"/>
        <v>37229993.670681976</v>
      </c>
      <c r="T3338" s="15">
        <f t="shared" si="2416"/>
        <v>0</v>
      </c>
      <c r="U3338" s="23">
        <f t="shared" si="2433"/>
        <v>1988173.8736363465</v>
      </c>
      <c r="V3338" s="23">
        <f t="shared" si="2434"/>
        <v>165405.48033580254</v>
      </c>
      <c r="W3338" s="23">
        <f t="shared" si="2447"/>
        <v>0</v>
      </c>
      <c r="X3338" s="23">
        <f t="shared" si="2435"/>
        <v>42372951.091823645</v>
      </c>
      <c r="Y3338" s="23">
        <f t="shared" si="2417"/>
        <v>13825559.361691331</v>
      </c>
      <c r="Z3338" s="3">
        <f t="shared" si="2418"/>
        <v>0</v>
      </c>
      <c r="AA3338" s="23">
        <f t="shared" si="2419"/>
        <v>69676577.747007996</v>
      </c>
      <c r="AB3338" s="26">
        <f t="shared" si="2436"/>
        <v>70086276.274228573</v>
      </c>
      <c r="AC3338" s="23">
        <f t="shared" si="2437"/>
        <v>74889487.274228647</v>
      </c>
      <c r="AD3338" s="23">
        <f t="shared" si="2443"/>
        <v>4803211</v>
      </c>
      <c r="AE3338" s="24">
        <f t="shared" si="2451"/>
        <v>70086276.274228647</v>
      </c>
      <c r="AF3338" s="3">
        <f t="shared" si="2438"/>
        <v>1E-4</v>
      </c>
      <c r="AG3338" s="2">
        <f t="shared" si="2420"/>
        <v>0</v>
      </c>
      <c r="AH3338" s="2">
        <f t="shared" si="2421"/>
        <v>208.89691859566523</v>
      </c>
      <c r="AI3338" s="23">
        <f t="shared" si="2444"/>
        <v>11202161859.836317</v>
      </c>
      <c r="AJ3338" s="23">
        <f t="shared" si="2422"/>
        <v>6219.922423797766</v>
      </c>
      <c r="AK3338" s="23">
        <f t="shared" si="2423"/>
        <v>64794.561233660046</v>
      </c>
      <c r="AL3338" s="23">
        <f t="shared" si="2448"/>
        <v>0</v>
      </c>
      <c r="AM3338" s="23">
        <f t="shared" si="2449"/>
        <v>0</v>
      </c>
      <c r="AN3338" s="16">
        <f t="shared" si="2439"/>
        <v>0</v>
      </c>
      <c r="AO3338" s="23">
        <f t="shared" si="2440"/>
        <v>0</v>
      </c>
      <c r="AP3338" s="22">
        <f t="shared" si="2441"/>
        <v>0</v>
      </c>
      <c r="AQ3338" s="30">
        <f t="shared" si="2424"/>
        <v>26128093349.867447</v>
      </c>
      <c r="AR3338" s="28">
        <f t="shared" si="2425"/>
        <v>12872981057.165104</v>
      </c>
      <c r="AS3338" s="25">
        <f t="shared" si="2426"/>
        <v>200337590.02425668</v>
      </c>
      <c r="AT3338" s="32">
        <f t="shared" si="2427"/>
        <v>0</v>
      </c>
      <c r="AU3338" s="23">
        <f t="shared" si="2428"/>
        <v>0</v>
      </c>
      <c r="AV3338" s="22">
        <f t="shared" si="2429"/>
        <v>3802703879.780138</v>
      </c>
      <c r="AW3338" s="31">
        <f t="shared" si="2442"/>
        <v>17360757044.561775</v>
      </c>
      <c r="AX3338"/>
      <c r="AY3338"/>
      <c r="AZ3338"/>
      <c r="BA3338"/>
    </row>
    <row r="3339" spans="1:53" s="21" customFormat="1" x14ac:dyDescent="0.25">
      <c r="A3339">
        <f t="shared" si="2450"/>
        <v>905</v>
      </c>
      <c r="B3339" t="s">
        <v>9</v>
      </c>
      <c r="C3339" s="27">
        <f t="shared" ref="C3339:C3402" si="2454">IF(E3338 = TRUE, 0, IF(AND($B3339="A",P3338&gt;0),P3338,0)+IFERROR(IF($B3339="A",Percent_Elsies*95%*AN3335),0))</f>
        <v>0</v>
      </c>
      <c r="D3339" s="27">
        <f t="shared" si="2430"/>
        <v>0</v>
      </c>
      <c r="E3339" s="27" t="b">
        <f t="shared" si="2453"/>
        <v>1</v>
      </c>
      <c r="F3339" s="29">
        <f t="shared" ref="F3339:F3402" si="2455">D3339/K3339</f>
        <v>0</v>
      </c>
      <c r="G3339" s="27">
        <f t="shared" si="2431"/>
        <v>0</v>
      </c>
      <c r="H3339" s="22">
        <f t="shared" ref="H3339:H3402" si="2456">(H3338*K3339/K3338+G3339+D3339)*IF(B3339="A",(1+Inflation_Rate/12),1)</f>
        <v>36602017873.82711</v>
      </c>
      <c r="I3339" s="23">
        <f t="shared" ref="I3339:I3402" si="2457">I3338+(G3339+D3339)/L3339</f>
        <v>132580106.5049091</v>
      </c>
      <c r="J3339" s="23">
        <f t="shared" ref="J3339:J3402" si="2458">J3338+IF(AND($B3339="A",M3339&lt;0,AR3338&gt;0,E3338=FALSE),MIN(_xlfn.FLOOR.MATH(1 + (-M3339*2)/(Buy_On_Revalue)),30),0)</f>
        <v>1086</v>
      </c>
      <c r="K3339" s="19">
        <f t="shared" si="2432"/>
        <v>225.0831931027827</v>
      </c>
      <c r="L3339" s="16">
        <f t="shared" ref="L3339:L3402" si="2459">(L3338/K3338)*K3339*IF(B3339="A",(1+Inflation_Rate/12),1)</f>
        <v>252.47035455994288</v>
      </c>
      <c r="M3339" s="23">
        <f>M3338-IF($B3339="B",(Percent_Rent_In_Elsies*2.49%/12 * H3338)/K3338,0)+IF($B3339="D",N3339,0)+IF(B3339="D",AK3338)+IF(B3339="C",F3338*90%)-(Y3339-Y3338)-IF($B3339="A",Q3338/K3338) + IF($B3339="A",Q3338/K3338)</f>
        <v>-57877596.719032899</v>
      </c>
      <c r="N3339" s="23">
        <f t="shared" ref="N3339:N3402" si="2460">IF(B3339="D", IF(V3338&gt;(Percent_Elsies*(S3338+V3338)),V3338-(Percent_Elsies)*(S3338+V3338),0),0)</f>
        <v>0</v>
      </c>
      <c r="O3339" s="22">
        <f t="shared" ref="O3339:O3402" si="2461">IF(B3339="D",IF(S3338&gt;Percent_Dollars*(S3338+V3338),S3338-(Percent_Dollars*(S3338+V3338)),0),0)</f>
        <v>26011373.925376642</v>
      </c>
      <c r="P3339" s="22">
        <f t="shared" si="2445"/>
        <v>0</v>
      </c>
      <c r="Q3339" s="22">
        <f t="shared" si="2446"/>
        <v>0</v>
      </c>
      <c r="R3339" s="22">
        <f t="shared" ref="R3339:R3402" si="2462">R3338+IF($B3339="B",5%*AN3339,0)-IF(B3339="B",R3338/12,0)+IF($B3339="C", AP3338,0)</f>
        <v>447504523.92159736</v>
      </c>
      <c r="S3339" s="16">
        <f t="shared" si="2452"/>
        <v>0</v>
      </c>
      <c r="T3339" s="15">
        <f t="shared" ref="T3339:T3402" si="2463">IF($B3339="E",0,T3338+IF(B3339="B", Percent_Dollars*95%*AN3339,0)  + IF($B3339="D",N3339*MM_Bottom*K3339)+IF($B3339="D",S3338-O3339))</f>
        <v>11218619.745305333</v>
      </c>
      <c r="U3339" s="23">
        <f t="shared" si="2433"/>
        <v>1988173.8736363465</v>
      </c>
      <c r="V3339" s="23">
        <f t="shared" si="2434"/>
        <v>0</v>
      </c>
      <c r="W3339" s="23">
        <f t="shared" si="2447"/>
        <v>165405.48033580254</v>
      </c>
      <c r="X3339" s="23">
        <f t="shared" si="2435"/>
        <v>42372951.091823645</v>
      </c>
      <c r="Y3339" s="23">
        <f t="shared" ref="Y3339:Y3402" si="2464">50%*$H$10*(AS3338/$AS$10)*((4/3)/12+2.49%/4)</f>
        <v>13825559.361691331</v>
      </c>
      <c r="Z3339" s="3">
        <f t="shared" ref="Z3339:Z3402" si="2465">IF($B3339="E",W3338*3.5%/Percent_Elsies,0)</f>
        <v>0</v>
      </c>
      <c r="AA3339" s="23">
        <f t="shared" ref="AA3339:AA3402" si="2466">AA3338+IF($B3339="E",W3338*52.5%/Percent_Elsies,0)-IF($B3339="D",AK3338)</f>
        <v>69611783.185774341</v>
      </c>
      <c r="AB3339" s="26">
        <f t="shared" si="2436"/>
        <v>70086276.274228573</v>
      </c>
      <c r="AC3339" s="23">
        <f t="shared" si="2437"/>
        <v>74889487.274228647</v>
      </c>
      <c r="AD3339" s="23">
        <f t="shared" si="2443"/>
        <v>4803211</v>
      </c>
      <c r="AE3339" s="24">
        <f t="shared" si="2451"/>
        <v>70086276.274228647</v>
      </c>
      <c r="AF3339" s="3">
        <f t="shared" si="2438"/>
        <v>0</v>
      </c>
      <c r="AG3339" s="2">
        <f t="shared" ref="AG3339:AG3402" si="2467">IF($B3339="E",(Z3339/AF3337)*12,0)</f>
        <v>0</v>
      </c>
      <c r="AH3339" s="2">
        <f t="shared" ref="AH3339:AH3402" si="2468">40%*H3339/AE3339</f>
        <v>208.89691859566523</v>
      </c>
      <c r="AI3339" s="23">
        <f t="shared" si="2444"/>
        <v>11191744597.880486</v>
      </c>
      <c r="AJ3339" s="23">
        <f t="shared" ref="AJ3339:AJ3402" si="2469">AJ3338*K3338/K3339</f>
        <v>6219.922423797766</v>
      </c>
      <c r="AK3339" s="23">
        <f t="shared" ref="AK3339:AK3402" si="2470">IF($B3339="C",((37/25)*1000/K3339)*AI3339/1000000 - AM3338/1000000,0)</f>
        <v>0</v>
      </c>
      <c r="AL3339" s="23">
        <f t="shared" si="2448"/>
        <v>0</v>
      </c>
      <c r="AM3339" s="23">
        <f t="shared" si="2449"/>
        <v>0</v>
      </c>
      <c r="AN3339" s="16">
        <f t="shared" si="2439"/>
        <v>0</v>
      </c>
      <c r="AO3339" s="23">
        <f t="shared" si="2440"/>
        <v>0</v>
      </c>
      <c r="AP3339" s="22">
        <f t="shared" si="2441"/>
        <v>0</v>
      </c>
      <c r="AQ3339" s="30">
        <f t="shared" ref="AQ3339:AQ3402" si="2471">(AQ3338+IF($B3339="B",AN3339*(5%+95%*Percent_Dollars))+IFERROR(IF($B3339="A",AN3335*95%*Percent_Elsies),0)+IF($B3339="B",D3339)+AP3339+IF($B3339="B",(Percent_Rent_In_Elsies*2.49%*H3338/12)*MM_Top,0)-IF($B3339="C",F3338*MM_Bottom*K3339*65%)) + IF($B3339="A",Q3338*(MM_Top - MM_Bottom)) - IF($B3339="A",Q3338)</f>
        <v>26128093349.867447</v>
      </c>
      <c r="AR3339" s="28">
        <f t="shared" ref="AR3339:AR3402" si="2472">(AR3338+IF($B3339="B",((Percent_Rent_In_Elsies)*2.49%*H3338/12)*MM_Top,0)-IF($B3339="D",N3339*MM_Bottom*K3339)-IF($B3339="C",F3338*MM_Bottom*K3339*65%)) + IF($B3339="A",Q3338*(MM_Top - MM_Bottom))</f>
        <v>12872981057.165104</v>
      </c>
      <c r="AS3339" s="25">
        <f t="shared" ref="AS3339:AS3402" si="2473">AS3338+G3339+D3339</f>
        <v>200337590.02425668</v>
      </c>
      <c r="AT3339" s="32">
        <f t="shared" ref="AT3339:AT3402" si="2474">IF($B3339="E",W3338*7%/Percent_Elsies,0)</f>
        <v>0</v>
      </c>
      <c r="AU3339" s="23">
        <f t="shared" ref="AU3339:AU3402" si="2475">IF($B3339="E",W3338*7%/Percent_Elsies,0)</f>
        <v>0</v>
      </c>
      <c r="AV3339" s="22">
        <f t="shared" ref="AV3339:AV3402" si="2476">AV3338+IF($B3339="E",T3338*30%/Percent_Dollars)</f>
        <v>3802703879.780138</v>
      </c>
      <c r="AW3339" s="31">
        <f t="shared" si="2442"/>
        <v>17360757044.561775</v>
      </c>
      <c r="AX3339"/>
      <c r="AY3339"/>
      <c r="AZ3339"/>
      <c r="BA3339"/>
    </row>
    <row r="3340" spans="1:53" x14ac:dyDescent="0.25">
      <c r="A3340" s="21">
        <f t="shared" si="2450"/>
        <v>905</v>
      </c>
      <c r="B3340" s="21" t="s">
        <v>28</v>
      </c>
      <c r="C3340" s="27">
        <f t="shared" si="2454"/>
        <v>0</v>
      </c>
      <c r="D3340" s="27">
        <f t="shared" ref="D3340:D3403" si="2477">IF(AND($B3340="B",M3340&lt;0,AR3339&gt;0,E3339=FALSE),MIN(AR3339,Buy_On_Revalue*K3340*(J3339-J3338)),0)</f>
        <v>0</v>
      </c>
      <c r="E3340" s="27" t="b">
        <f t="shared" si="2453"/>
        <v>1</v>
      </c>
      <c r="F3340" s="29">
        <f t="shared" si="2455"/>
        <v>0</v>
      </c>
      <c r="G3340" s="27">
        <f t="shared" ref="G3340:G3403" si="2478">C3340</f>
        <v>0</v>
      </c>
      <c r="H3340" s="22">
        <f t="shared" si="2456"/>
        <v>36602017873.82711</v>
      </c>
      <c r="I3340" s="23">
        <f t="shared" si="2457"/>
        <v>132580106.5049091</v>
      </c>
      <c r="J3340" s="23">
        <f t="shared" si="2458"/>
        <v>1086</v>
      </c>
      <c r="K3340" s="19">
        <f t="shared" ref="K3340:K3403" si="2479">IF(J3340-J3339 &gt; 0,K3339*(1+0.005)^(J3340-J3339),K3339)</f>
        <v>225.0831931027827</v>
      </c>
      <c r="L3340" s="16">
        <f t="shared" si="2459"/>
        <v>252.47035455994288</v>
      </c>
      <c r="M3340" s="23">
        <f>M3339-IF($B3340="B",(Percent_Rent_In_Elsies*2.49%/12 * H3339)/K3339,0)+IF($B3340="D",N3340,0)+IF(B3340="D",AK3339)+IF(B3340="C",F3339*90%)-(Y3340-Y3339)-IF($B3340="A",Q3339/K3339) + IF($B3340="A",Q3339/K3339)</f>
        <v>-57877596.719032899</v>
      </c>
      <c r="N3340" s="23">
        <f t="shared" si="2460"/>
        <v>0</v>
      </c>
      <c r="O3340" s="22">
        <f t="shared" si="2461"/>
        <v>0</v>
      </c>
      <c r="P3340" s="22">
        <f t="shared" si="2445"/>
        <v>26011373.925376642</v>
      </c>
      <c r="Q3340" s="22">
        <f t="shared" si="2446"/>
        <v>0</v>
      </c>
      <c r="R3340" s="22">
        <f t="shared" si="2462"/>
        <v>447504523.92159736</v>
      </c>
      <c r="S3340" s="16">
        <f t="shared" si="2452"/>
        <v>0</v>
      </c>
      <c r="T3340" s="15">
        <f t="shared" si="2463"/>
        <v>0</v>
      </c>
      <c r="U3340" s="23">
        <f t="shared" ref="U3340:U3403" si="2480">U3339-IF($B3340="B",U3339/12)+IF($B3340="C",AO3339)+IF(B3340="C",F3339*10%)</f>
        <v>1988173.8736363465</v>
      </c>
      <c r="V3340" s="23">
        <f t="shared" ref="V3340:V3403" si="2481">IF($B3340="D", 0, V3339+IF($B3340="B",U3339/12,0))</f>
        <v>0</v>
      </c>
      <c r="W3340" s="23">
        <f t="shared" si="2447"/>
        <v>0</v>
      </c>
      <c r="X3340" s="23">
        <f t="shared" ref="X3340:X3403" si="2482">X3339+IFERROR(IF($B3340="A",Z3339,0),0)  + AT3339 + AU3339 - IF($B3340="A",Q3339/K3339)</f>
        <v>42372951.091823645</v>
      </c>
      <c r="Y3340" s="23">
        <f t="shared" si="2464"/>
        <v>13825559.361691331</v>
      </c>
      <c r="Z3340" s="3">
        <f t="shared" si="2465"/>
        <v>8270.2740167901284</v>
      </c>
      <c r="AA3340" s="23">
        <f t="shared" si="2466"/>
        <v>69735837.2960262</v>
      </c>
      <c r="AB3340" s="26">
        <f t="shared" ref="AB3340:AB3403" si="2483">M3340+SUM(U3340:AA3340)+AO3340+AT3340+AU3340</f>
        <v>70086276.274228588</v>
      </c>
      <c r="AC3340" s="23">
        <f t="shared" ref="AC3340:AC3403" si="2484">AC3339+G3340+IF($B3340="C",F3339)</f>
        <v>74889487.274228647</v>
      </c>
      <c r="AD3340" s="23">
        <f t="shared" si="2443"/>
        <v>4803211</v>
      </c>
      <c r="AE3340" s="24">
        <f t="shared" si="2451"/>
        <v>70086276.274228647</v>
      </c>
      <c r="AF3340" s="3">
        <f t="shared" ref="AF3340:AF3403" si="2485">IF($B3340="C",MAX(AE3340-AA3340-Y3340-U3340-V3340-W3340-AO3340-AT3340-AU3340,0.0001),0)</f>
        <v>0</v>
      </c>
      <c r="AG3340" s="2">
        <f t="shared" si="2467"/>
        <v>992432882.01481533</v>
      </c>
      <c r="AH3340" s="2">
        <f t="shared" si="2468"/>
        <v>208.89691859566523</v>
      </c>
      <c r="AI3340" s="23">
        <f t="shared" si="2444"/>
        <v>11211689237.346922</v>
      </c>
      <c r="AJ3340" s="23">
        <f t="shared" si="2469"/>
        <v>6219.922423797766</v>
      </c>
      <c r="AK3340" s="23">
        <f t="shared" si="2470"/>
        <v>0</v>
      </c>
      <c r="AL3340" s="23">
        <f t="shared" si="2448"/>
        <v>0</v>
      </c>
      <c r="AM3340" s="23">
        <f t="shared" si="2449"/>
        <v>0</v>
      </c>
      <c r="AN3340" s="16">
        <f t="shared" ref="AN3340:AN3403" si="2486">IF($B3340="B",(G3334)/2,0)</f>
        <v>0</v>
      </c>
      <c r="AO3340" s="23">
        <f t="shared" ref="AO3340:AO3403" si="2487">IF($B3340="B",(Percent_Rent_In_Elsies*2.49%/12*H3339)/K3339,0)</f>
        <v>0</v>
      </c>
      <c r="AP3340" s="22">
        <f t="shared" ref="AP3340:AP3403" si="2488">IF($B3340="B",(1-Percent_Rent_In_Elsies)*2.49%*H3339/12,0)</f>
        <v>0</v>
      </c>
      <c r="AQ3340" s="30">
        <f t="shared" si="2471"/>
        <v>26128093349.867447</v>
      </c>
      <c r="AR3340" s="28">
        <f t="shared" si="2472"/>
        <v>12872981057.165104</v>
      </c>
      <c r="AS3340" s="25">
        <f t="shared" si="2473"/>
        <v>200337590.02425668</v>
      </c>
      <c r="AT3340" s="32">
        <f t="shared" si="2474"/>
        <v>16540.548033580257</v>
      </c>
      <c r="AU3340" s="23">
        <f t="shared" si="2475"/>
        <v>16540.548033580257</v>
      </c>
      <c r="AV3340" s="22">
        <f t="shared" si="2476"/>
        <v>3813922499.5254436</v>
      </c>
      <c r="AW3340" s="31">
        <f t="shared" ref="AW3340:AW3403" si="2489">SUM(AR3340:AS3340)+AV3340 +SUM(O3340:T3340)+AP3340</f>
        <v>17360757044.561779</v>
      </c>
    </row>
    <row r="3341" spans="1:53" x14ac:dyDescent="0.25">
      <c r="A3341">
        <f t="shared" si="2450"/>
        <v>906</v>
      </c>
      <c r="B3341" t="s">
        <v>6</v>
      </c>
      <c r="C3341" s="27">
        <f t="shared" si="2454"/>
        <v>0</v>
      </c>
      <c r="D3341" s="27">
        <f t="shared" si="2477"/>
        <v>0</v>
      </c>
      <c r="E3341" s="27" t="b">
        <f t="shared" si="2453"/>
        <v>1</v>
      </c>
      <c r="F3341" s="29">
        <f t="shared" si="2455"/>
        <v>0</v>
      </c>
      <c r="G3341" s="27">
        <f t="shared" si="2478"/>
        <v>0</v>
      </c>
      <c r="H3341" s="22">
        <f t="shared" si="2456"/>
        <v>36663021236.950157</v>
      </c>
      <c r="I3341" s="23">
        <f t="shared" si="2457"/>
        <v>132580106.5049091</v>
      </c>
      <c r="J3341" s="23">
        <f t="shared" si="2458"/>
        <v>1086</v>
      </c>
      <c r="K3341" s="19">
        <f t="shared" si="2479"/>
        <v>225.0831931027827</v>
      </c>
      <c r="L3341" s="16">
        <f t="shared" si="2459"/>
        <v>252.89113848420945</v>
      </c>
      <c r="M3341" s="23">
        <f>M3340-IF($B3341="B",(Percent_Rent_In_Elsies*2.49%/12 * H3340)/K3340,0)+IF($B3341="D",N3341,0)+IF(B3341="D",AK3340)+IF(B3341="C",F3340*90%)-(Y3341-Y3340)-IF($B3341="A",Q3340/K3340) + IF($B3341="A",Q3340/K3340)</f>
        <v>-57877596.719032899</v>
      </c>
      <c r="N3341" s="23">
        <f t="shared" si="2460"/>
        <v>0</v>
      </c>
      <c r="O3341" s="22">
        <f t="shared" si="2461"/>
        <v>0</v>
      </c>
      <c r="P3341" s="22">
        <f t="shared" si="2445"/>
        <v>0</v>
      </c>
      <c r="Q3341" s="22">
        <f t="shared" si="2446"/>
        <v>0</v>
      </c>
      <c r="R3341" s="22">
        <f t="shared" si="2462"/>
        <v>447504523.92159736</v>
      </c>
      <c r="S3341" s="16">
        <f t="shared" si="2452"/>
        <v>0</v>
      </c>
      <c r="T3341" s="15">
        <f t="shared" si="2463"/>
        <v>0</v>
      </c>
      <c r="U3341" s="23">
        <f t="shared" si="2480"/>
        <v>1988173.8736363465</v>
      </c>
      <c r="V3341" s="23">
        <f t="shared" si="2481"/>
        <v>0</v>
      </c>
      <c r="W3341" s="23">
        <f t="shared" si="2447"/>
        <v>0</v>
      </c>
      <c r="X3341" s="23">
        <f t="shared" si="2482"/>
        <v>42414302.461907595</v>
      </c>
      <c r="Y3341" s="23">
        <f t="shared" si="2464"/>
        <v>13825559.361691331</v>
      </c>
      <c r="Z3341" s="3">
        <f t="shared" si="2465"/>
        <v>0</v>
      </c>
      <c r="AA3341" s="23">
        <f t="shared" si="2466"/>
        <v>69735837.2960262</v>
      </c>
      <c r="AB3341" s="26">
        <f t="shared" si="2483"/>
        <v>70086276.274228588</v>
      </c>
      <c r="AC3341" s="23">
        <f t="shared" si="2484"/>
        <v>74889487.274228647</v>
      </c>
      <c r="AD3341" s="23">
        <f t="shared" ref="AD3341:AD3404" si="2490">AD3340</f>
        <v>4803211</v>
      </c>
      <c r="AE3341" s="24">
        <f t="shared" si="2451"/>
        <v>70086276.274228647</v>
      </c>
      <c r="AF3341" s="3">
        <f t="shared" si="2485"/>
        <v>0</v>
      </c>
      <c r="AG3341" s="2">
        <f t="shared" si="2467"/>
        <v>0</v>
      </c>
      <c r="AH3341" s="2">
        <f t="shared" si="2468"/>
        <v>209.24508012665802</v>
      </c>
      <c r="AI3341" s="23">
        <f t="shared" ref="AI3341:AI3404" si="2491">AA3341/(AJ3341/1000000)</f>
        <v>11211689237.346922</v>
      </c>
      <c r="AJ3341" s="23">
        <f t="shared" si="2469"/>
        <v>6219.922423797766</v>
      </c>
      <c r="AK3341" s="23">
        <f t="shared" si="2470"/>
        <v>0</v>
      </c>
      <c r="AL3341" s="23">
        <f t="shared" si="2448"/>
        <v>0</v>
      </c>
      <c r="AM3341" s="23">
        <f t="shared" si="2449"/>
        <v>0</v>
      </c>
      <c r="AN3341" s="16">
        <f t="shared" si="2486"/>
        <v>0</v>
      </c>
      <c r="AO3341" s="23">
        <f t="shared" si="2487"/>
        <v>0</v>
      </c>
      <c r="AP3341" s="22">
        <f t="shared" si="2488"/>
        <v>0</v>
      </c>
      <c r="AQ3341" s="30">
        <f t="shared" si="2471"/>
        <v>26128093349.867447</v>
      </c>
      <c r="AR3341" s="28">
        <f t="shared" si="2472"/>
        <v>12872981057.165104</v>
      </c>
      <c r="AS3341" s="25">
        <f t="shared" si="2473"/>
        <v>200337590.02425668</v>
      </c>
      <c r="AT3341" s="32">
        <f t="shared" si="2474"/>
        <v>0</v>
      </c>
      <c r="AU3341" s="23">
        <f t="shared" si="2475"/>
        <v>0</v>
      </c>
      <c r="AV3341" s="22">
        <f t="shared" si="2476"/>
        <v>3813922499.5254436</v>
      </c>
      <c r="AW3341" s="31">
        <f t="shared" si="2489"/>
        <v>17334745670.636402</v>
      </c>
    </row>
    <row r="3342" spans="1:53" x14ac:dyDescent="0.25">
      <c r="A3342">
        <f t="shared" si="2450"/>
        <v>906</v>
      </c>
      <c r="B3342" t="s">
        <v>7</v>
      </c>
      <c r="C3342" s="27">
        <f t="shared" si="2454"/>
        <v>0</v>
      </c>
      <c r="D3342" s="27">
        <f t="shared" si="2477"/>
        <v>0</v>
      </c>
      <c r="E3342" s="27" t="b">
        <f t="shared" si="2453"/>
        <v>1</v>
      </c>
      <c r="F3342" s="29">
        <f t="shared" si="2455"/>
        <v>0</v>
      </c>
      <c r="G3342" s="27">
        <f t="shared" si="2478"/>
        <v>0</v>
      </c>
      <c r="H3342" s="22">
        <f t="shared" si="2456"/>
        <v>36663021236.950157</v>
      </c>
      <c r="I3342" s="23">
        <f t="shared" si="2457"/>
        <v>132580106.5049091</v>
      </c>
      <c r="J3342" s="23">
        <f t="shared" si="2458"/>
        <v>1086</v>
      </c>
      <c r="K3342" s="19">
        <f t="shared" si="2479"/>
        <v>225.0831931027827</v>
      </c>
      <c r="L3342" s="16">
        <f t="shared" si="2459"/>
        <v>252.89113848420948</v>
      </c>
      <c r="M3342" s="23">
        <f>M3341-IF($B3342="B",(Percent_Rent_In_Elsies*2.49%/12 * H3341)/K3341,0)+IF($B3342="D",N3342,0)+IF(B3342="D",AK3341)+IF(B3342="C",F3341*90%)-(Y3342-Y3341)-IF($B3342="A",Q3341/K3341) + IF($B3342="A",Q3341/K3341)</f>
        <v>-58046591.498291992</v>
      </c>
      <c r="N3342" s="23">
        <f t="shared" si="2460"/>
        <v>0</v>
      </c>
      <c r="O3342" s="22">
        <f t="shared" si="2461"/>
        <v>0</v>
      </c>
      <c r="P3342" s="22">
        <f t="shared" si="2445"/>
        <v>0</v>
      </c>
      <c r="Q3342" s="22">
        <f t="shared" si="2446"/>
        <v>0</v>
      </c>
      <c r="R3342" s="22">
        <f t="shared" si="2462"/>
        <v>410212480.26146424</v>
      </c>
      <c r="S3342" s="16">
        <f t="shared" si="2452"/>
        <v>37292043.660133116</v>
      </c>
      <c r="T3342" s="15">
        <f t="shared" si="2463"/>
        <v>0</v>
      </c>
      <c r="U3342" s="23">
        <f t="shared" si="2480"/>
        <v>1822492.7174999844</v>
      </c>
      <c r="V3342" s="23">
        <f t="shared" si="2481"/>
        <v>165681.1561363622</v>
      </c>
      <c r="W3342" s="23">
        <f t="shared" si="2447"/>
        <v>0</v>
      </c>
      <c r="X3342" s="23">
        <f t="shared" si="2482"/>
        <v>42414302.461907595</v>
      </c>
      <c r="Y3342" s="23">
        <f t="shared" si="2464"/>
        <v>13825559.361691331</v>
      </c>
      <c r="Z3342" s="3">
        <f t="shared" si="2465"/>
        <v>0</v>
      </c>
      <c r="AA3342" s="23">
        <f t="shared" si="2466"/>
        <v>69735837.2960262</v>
      </c>
      <c r="AB3342" s="26">
        <f t="shared" si="2483"/>
        <v>70086276.274228573</v>
      </c>
      <c r="AC3342" s="23">
        <f t="shared" si="2484"/>
        <v>74889487.274228647</v>
      </c>
      <c r="AD3342" s="23">
        <f t="shared" si="2490"/>
        <v>4803211</v>
      </c>
      <c r="AE3342" s="24">
        <f t="shared" si="2451"/>
        <v>70086276.274228647</v>
      </c>
      <c r="AF3342" s="3">
        <f t="shared" si="2485"/>
        <v>0</v>
      </c>
      <c r="AG3342" s="2">
        <f t="shared" si="2467"/>
        <v>0</v>
      </c>
      <c r="AH3342" s="2">
        <f t="shared" si="2468"/>
        <v>209.24508012665802</v>
      </c>
      <c r="AI3342" s="23">
        <f t="shared" si="2491"/>
        <v>11211689237.346922</v>
      </c>
      <c r="AJ3342" s="23">
        <f t="shared" si="2469"/>
        <v>6219.922423797766</v>
      </c>
      <c r="AK3342" s="23">
        <f t="shared" si="2470"/>
        <v>0</v>
      </c>
      <c r="AL3342" s="23">
        <f t="shared" si="2448"/>
        <v>9527377.5106048584</v>
      </c>
      <c r="AM3342" s="23">
        <f t="shared" si="2449"/>
        <v>8888932352.7296543</v>
      </c>
      <c r="AN3342" s="16">
        <f t="shared" si="2486"/>
        <v>0</v>
      </c>
      <c r="AO3342" s="23">
        <f t="shared" si="2487"/>
        <v>168994.77925908956</v>
      </c>
      <c r="AP3342" s="22">
        <f t="shared" si="2488"/>
        <v>38037884.53333579</v>
      </c>
      <c r="AQ3342" s="30">
        <f t="shared" si="2471"/>
        <v>26203845796.915585</v>
      </c>
      <c r="AR3342" s="28">
        <f t="shared" si="2472"/>
        <v>12910695619.679907</v>
      </c>
      <c r="AS3342" s="25">
        <f t="shared" si="2473"/>
        <v>200337590.02425668</v>
      </c>
      <c r="AT3342" s="32">
        <f t="shared" si="2474"/>
        <v>0</v>
      </c>
      <c r="AU3342" s="23">
        <f t="shared" si="2475"/>
        <v>0</v>
      </c>
      <c r="AV3342" s="22">
        <f t="shared" si="2476"/>
        <v>3813922499.5254436</v>
      </c>
      <c r="AW3342" s="31">
        <f t="shared" si="2489"/>
        <v>17410498117.68454</v>
      </c>
    </row>
    <row r="3343" spans="1:53" x14ac:dyDescent="0.25">
      <c r="A3343">
        <f t="shared" si="2450"/>
        <v>906</v>
      </c>
      <c r="B3343" t="s">
        <v>8</v>
      </c>
      <c r="C3343" s="27">
        <f t="shared" si="2454"/>
        <v>0</v>
      </c>
      <c r="D3343" s="27">
        <f t="shared" si="2477"/>
        <v>0</v>
      </c>
      <c r="E3343" s="27" t="b">
        <f t="shared" si="2453"/>
        <v>1</v>
      </c>
      <c r="F3343" s="29">
        <f t="shared" si="2455"/>
        <v>0</v>
      </c>
      <c r="G3343" s="27">
        <f t="shared" si="2478"/>
        <v>0</v>
      </c>
      <c r="H3343" s="22">
        <f t="shared" si="2456"/>
        <v>36663021236.950157</v>
      </c>
      <c r="I3343" s="23">
        <f t="shared" si="2457"/>
        <v>132580106.5049091</v>
      </c>
      <c r="J3343" s="23">
        <f t="shared" si="2458"/>
        <v>1086</v>
      </c>
      <c r="K3343" s="19">
        <f t="shared" si="2479"/>
        <v>225.0831931027827</v>
      </c>
      <c r="L3343" s="16">
        <f t="shared" si="2459"/>
        <v>252.89113848420948</v>
      </c>
      <c r="M3343" s="23">
        <f>M3342-IF($B3343="B",(Percent_Rent_In_Elsies*2.49%/12 * H3342)/K3342,0)+IF($B3343="D",N3343,0)+IF(B3343="D",AK3342)+IF(B3343="C",F3342*90%)-(Y3343-Y3342)-IF($B3343="A",Q3342/K3342) + IF($B3343="A",Q3342/K3342)</f>
        <v>-58046591.498291992</v>
      </c>
      <c r="N3343" s="23">
        <f t="shared" si="2460"/>
        <v>0</v>
      </c>
      <c r="O3343" s="22">
        <f t="shared" si="2461"/>
        <v>0</v>
      </c>
      <c r="P3343" s="22">
        <f t="shared" ref="P3343:P3406" si="2492">IF(AG3343 &gt; Retail_Freeze_Above, O3342,0)</f>
        <v>0</v>
      </c>
      <c r="Q3343" s="22">
        <f t="shared" ref="Q3343:Q3406" si="2493">IF(AG3343&lt;=Retail_Freeze_Above,O3342,0)</f>
        <v>0</v>
      </c>
      <c r="R3343" s="22">
        <f t="shared" si="2462"/>
        <v>448250364.79480004</v>
      </c>
      <c r="S3343" s="16">
        <f t="shared" si="2452"/>
        <v>37292043.660133116</v>
      </c>
      <c r="T3343" s="15">
        <f t="shared" si="2463"/>
        <v>0</v>
      </c>
      <c r="U3343" s="23">
        <f t="shared" si="2480"/>
        <v>1991487.496759074</v>
      </c>
      <c r="V3343" s="23">
        <f t="shared" si="2481"/>
        <v>165681.1561363622</v>
      </c>
      <c r="W3343" s="23">
        <f t="shared" ref="W3343:W3406" si="2494">IF($B3343="E",0,W3342+IF(B3343="D",V3342,0)+IF($B3343="A",G3343))-IF($B3343="D",N3343)+IF($B3343="A",Q3342/K3342)</f>
        <v>0</v>
      </c>
      <c r="X3343" s="23">
        <f t="shared" si="2482"/>
        <v>42414302.461907595</v>
      </c>
      <c r="Y3343" s="23">
        <f t="shared" si="2464"/>
        <v>13825559.361691331</v>
      </c>
      <c r="Z3343" s="3">
        <f t="shared" si="2465"/>
        <v>0</v>
      </c>
      <c r="AA3343" s="23">
        <f t="shared" si="2466"/>
        <v>69735837.2960262</v>
      </c>
      <c r="AB3343" s="26">
        <f t="shared" si="2483"/>
        <v>70086276.274228573</v>
      </c>
      <c r="AC3343" s="23">
        <f t="shared" si="2484"/>
        <v>74889487.274228647</v>
      </c>
      <c r="AD3343" s="23">
        <f t="shared" si="2490"/>
        <v>4803211</v>
      </c>
      <c r="AE3343" s="24">
        <f t="shared" si="2451"/>
        <v>70086276.274228647</v>
      </c>
      <c r="AF3343" s="3">
        <f t="shared" si="2485"/>
        <v>1E-4</v>
      </c>
      <c r="AG3343" s="2">
        <f t="shared" si="2467"/>
        <v>0</v>
      </c>
      <c r="AH3343" s="2">
        <f t="shared" si="2468"/>
        <v>209.24508012665802</v>
      </c>
      <c r="AI3343" s="23">
        <f t="shared" si="2491"/>
        <v>11211689237.346922</v>
      </c>
      <c r="AJ3343" s="23">
        <f t="shared" si="2469"/>
        <v>6219.922423797766</v>
      </c>
      <c r="AK3343" s="23">
        <f t="shared" si="2470"/>
        <v>64831.809931640862</v>
      </c>
      <c r="AL3343" s="23">
        <f t="shared" si="2448"/>
        <v>0</v>
      </c>
      <c r="AM3343" s="23">
        <f t="shared" si="2449"/>
        <v>0</v>
      </c>
      <c r="AN3343" s="16">
        <f t="shared" si="2486"/>
        <v>0</v>
      </c>
      <c r="AO3343" s="23">
        <f t="shared" si="2487"/>
        <v>0</v>
      </c>
      <c r="AP3343" s="22">
        <f t="shared" si="2488"/>
        <v>0</v>
      </c>
      <c r="AQ3343" s="30">
        <f t="shared" si="2471"/>
        <v>26203845796.915585</v>
      </c>
      <c r="AR3343" s="28">
        <f t="shared" si="2472"/>
        <v>12910695619.679907</v>
      </c>
      <c r="AS3343" s="25">
        <f t="shared" si="2473"/>
        <v>200337590.02425668</v>
      </c>
      <c r="AT3343" s="32">
        <f t="shared" si="2474"/>
        <v>0</v>
      </c>
      <c r="AU3343" s="23">
        <f t="shared" si="2475"/>
        <v>0</v>
      </c>
      <c r="AV3343" s="22">
        <f t="shared" si="2476"/>
        <v>3813922499.5254436</v>
      </c>
      <c r="AW3343" s="31">
        <f t="shared" si="2489"/>
        <v>17410498117.68454</v>
      </c>
    </row>
    <row r="3344" spans="1:53" x14ac:dyDescent="0.25">
      <c r="A3344" s="21">
        <f t="shared" si="2450"/>
        <v>906</v>
      </c>
      <c r="B3344" s="21" t="s">
        <v>9</v>
      </c>
      <c r="C3344" s="27">
        <f t="shared" si="2454"/>
        <v>0</v>
      </c>
      <c r="D3344" s="27">
        <f t="shared" si="2477"/>
        <v>0</v>
      </c>
      <c r="E3344" s="27" t="b">
        <f t="shared" si="2453"/>
        <v>1</v>
      </c>
      <c r="F3344" s="29">
        <f t="shared" si="2455"/>
        <v>0</v>
      </c>
      <c r="G3344" s="27">
        <f t="shared" si="2478"/>
        <v>0</v>
      </c>
      <c r="H3344" s="22">
        <f t="shared" si="2456"/>
        <v>36663021236.950157</v>
      </c>
      <c r="I3344" s="23">
        <f t="shared" si="2457"/>
        <v>132580106.5049091</v>
      </c>
      <c r="J3344" s="23">
        <f t="shared" si="2458"/>
        <v>1086</v>
      </c>
      <c r="K3344" s="19">
        <f t="shared" si="2479"/>
        <v>225.0831931027827</v>
      </c>
      <c r="L3344" s="16">
        <f t="shared" si="2459"/>
        <v>252.89113848420948</v>
      </c>
      <c r="M3344" s="23">
        <f>M3343-IF($B3344="B",(Percent_Rent_In_Elsies*2.49%/12 * H3343)/K3343,0)+IF($B3344="D",N3344,0)+IF(B3344="D",AK3343)+IF(B3344="C",F3343*90%)-(Y3344-Y3343)-IF($B3344="A",Q3343/K3343) + IF($B3344="A",Q3343/K3343)</f>
        <v>-57981759.688360348</v>
      </c>
      <c r="N3344" s="23">
        <f t="shared" si="2460"/>
        <v>0</v>
      </c>
      <c r="O3344" s="22">
        <f t="shared" si="2461"/>
        <v>26054726.215252273</v>
      </c>
      <c r="P3344" s="22">
        <f t="shared" si="2492"/>
        <v>0</v>
      </c>
      <c r="Q3344" s="22">
        <f t="shared" si="2493"/>
        <v>0</v>
      </c>
      <c r="R3344" s="22">
        <f t="shared" si="2462"/>
        <v>448250364.79480004</v>
      </c>
      <c r="S3344" s="16">
        <f t="shared" si="2452"/>
        <v>0</v>
      </c>
      <c r="T3344" s="15">
        <f t="shared" si="2463"/>
        <v>11237317.444880843</v>
      </c>
      <c r="U3344" s="23">
        <f t="shared" si="2480"/>
        <v>1991487.496759074</v>
      </c>
      <c r="V3344" s="23">
        <f t="shared" si="2481"/>
        <v>0</v>
      </c>
      <c r="W3344" s="23">
        <f t="shared" si="2494"/>
        <v>165681.1561363622</v>
      </c>
      <c r="X3344" s="23">
        <f t="shared" si="2482"/>
        <v>42414302.461907595</v>
      </c>
      <c r="Y3344" s="23">
        <f t="shared" si="2464"/>
        <v>13825559.361691331</v>
      </c>
      <c r="Z3344" s="3">
        <f t="shared" si="2465"/>
        <v>0</v>
      </c>
      <c r="AA3344" s="23">
        <f t="shared" si="2466"/>
        <v>69671005.486094564</v>
      </c>
      <c r="AB3344" s="26">
        <f t="shared" si="2483"/>
        <v>70086276.274228588</v>
      </c>
      <c r="AC3344" s="23">
        <f t="shared" si="2484"/>
        <v>74889487.274228647</v>
      </c>
      <c r="AD3344" s="23">
        <f t="shared" si="2490"/>
        <v>4803211</v>
      </c>
      <c r="AE3344" s="24">
        <f t="shared" si="2451"/>
        <v>70086276.274228647</v>
      </c>
      <c r="AF3344" s="3">
        <f t="shared" si="2485"/>
        <v>0</v>
      </c>
      <c r="AG3344" s="2">
        <f t="shared" si="2467"/>
        <v>0</v>
      </c>
      <c r="AH3344" s="2">
        <f t="shared" si="2468"/>
        <v>209.24508012665802</v>
      </c>
      <c r="AI3344" s="23">
        <f t="shared" si="2491"/>
        <v>11201265986.779747</v>
      </c>
      <c r="AJ3344" s="23">
        <f t="shared" si="2469"/>
        <v>6219.922423797766</v>
      </c>
      <c r="AK3344" s="23">
        <f t="shared" si="2470"/>
        <v>0</v>
      </c>
      <c r="AL3344" s="23">
        <f t="shared" ref="AL3344:AL3407" si="2495">IF($B3344="B",AI3344-AI3339,0)</f>
        <v>0</v>
      </c>
      <c r="AM3344" s="23">
        <f t="shared" si="2449"/>
        <v>0</v>
      </c>
      <c r="AN3344" s="16">
        <f t="shared" si="2486"/>
        <v>0</v>
      </c>
      <c r="AO3344" s="23">
        <f t="shared" si="2487"/>
        <v>0</v>
      </c>
      <c r="AP3344" s="22">
        <f t="shared" si="2488"/>
        <v>0</v>
      </c>
      <c r="AQ3344" s="30">
        <f t="shared" si="2471"/>
        <v>26203845796.915585</v>
      </c>
      <c r="AR3344" s="28">
        <f t="shared" si="2472"/>
        <v>12910695619.679907</v>
      </c>
      <c r="AS3344" s="25">
        <f t="shared" si="2473"/>
        <v>200337590.02425668</v>
      </c>
      <c r="AT3344" s="32">
        <f t="shared" si="2474"/>
        <v>0</v>
      </c>
      <c r="AU3344" s="23">
        <f t="shared" si="2475"/>
        <v>0</v>
      </c>
      <c r="AV3344" s="22">
        <f t="shared" si="2476"/>
        <v>3813922499.5254436</v>
      </c>
      <c r="AW3344" s="31">
        <f t="shared" si="2489"/>
        <v>17410498117.68454</v>
      </c>
      <c r="AX3344" s="21"/>
      <c r="AY3344" s="21"/>
      <c r="AZ3344" s="21"/>
      <c r="BA3344" s="21"/>
    </row>
    <row r="3345" spans="1:53" x14ac:dyDescent="0.25">
      <c r="A3345" s="21">
        <f t="shared" si="2450"/>
        <v>906</v>
      </c>
      <c r="B3345" s="21" t="s">
        <v>28</v>
      </c>
      <c r="C3345" s="27">
        <f t="shared" si="2454"/>
        <v>0</v>
      </c>
      <c r="D3345" s="27">
        <f t="shared" si="2477"/>
        <v>0</v>
      </c>
      <c r="E3345" s="27" t="b">
        <f t="shared" si="2453"/>
        <v>1</v>
      </c>
      <c r="F3345" s="29">
        <f t="shared" si="2455"/>
        <v>0</v>
      </c>
      <c r="G3345" s="27">
        <f t="shared" si="2478"/>
        <v>0</v>
      </c>
      <c r="H3345" s="22">
        <f t="shared" si="2456"/>
        <v>36663021236.950157</v>
      </c>
      <c r="I3345" s="23">
        <f t="shared" si="2457"/>
        <v>132580106.5049091</v>
      </c>
      <c r="J3345" s="23">
        <f t="shared" si="2458"/>
        <v>1086</v>
      </c>
      <c r="K3345" s="19">
        <f t="shared" si="2479"/>
        <v>225.0831931027827</v>
      </c>
      <c r="L3345" s="16">
        <f t="shared" si="2459"/>
        <v>252.89113848420948</v>
      </c>
      <c r="M3345" s="23">
        <f>M3344-IF($B3345="B",(Percent_Rent_In_Elsies*2.49%/12 * H3344)/K3344,0)+IF($B3345="D",N3345,0)+IF(B3345="D",AK3344)+IF(B3345="C",F3344*90%)-(Y3345-Y3344)-IF($B3345="A",Q3344/K3344) + IF($B3345="A",Q3344/K3344)</f>
        <v>-57981759.688360348</v>
      </c>
      <c r="N3345" s="23">
        <f t="shared" si="2460"/>
        <v>0</v>
      </c>
      <c r="O3345" s="22">
        <f t="shared" si="2461"/>
        <v>0</v>
      </c>
      <c r="P3345" s="22">
        <f t="shared" si="2492"/>
        <v>26054726.215252273</v>
      </c>
      <c r="Q3345" s="22">
        <f t="shared" si="2493"/>
        <v>0</v>
      </c>
      <c r="R3345" s="22">
        <f t="shared" si="2462"/>
        <v>448250364.79480004</v>
      </c>
      <c r="S3345" s="16">
        <f t="shared" si="2452"/>
        <v>0</v>
      </c>
      <c r="T3345" s="15">
        <f t="shared" si="2463"/>
        <v>0</v>
      </c>
      <c r="U3345" s="23">
        <f t="shared" si="2480"/>
        <v>1991487.496759074</v>
      </c>
      <c r="V3345" s="23">
        <f t="shared" si="2481"/>
        <v>0</v>
      </c>
      <c r="W3345" s="23">
        <f t="shared" si="2494"/>
        <v>0</v>
      </c>
      <c r="X3345" s="23">
        <f t="shared" si="2482"/>
        <v>42414302.461907595</v>
      </c>
      <c r="Y3345" s="23">
        <f t="shared" si="2464"/>
        <v>13825559.361691331</v>
      </c>
      <c r="Z3345" s="3">
        <f t="shared" si="2465"/>
        <v>8284.0578068181112</v>
      </c>
      <c r="AA3345" s="23">
        <f t="shared" si="2466"/>
        <v>69795266.35319683</v>
      </c>
      <c r="AB3345" s="26">
        <f t="shared" si="2483"/>
        <v>70086276.274228588</v>
      </c>
      <c r="AC3345" s="23">
        <f t="shared" si="2484"/>
        <v>74889487.274228647</v>
      </c>
      <c r="AD3345" s="23">
        <f t="shared" si="2490"/>
        <v>4803211</v>
      </c>
      <c r="AE3345" s="24">
        <f t="shared" si="2451"/>
        <v>70086276.274228647</v>
      </c>
      <c r="AF3345" s="3">
        <f t="shared" si="2485"/>
        <v>0</v>
      </c>
      <c r="AG3345" s="2">
        <f t="shared" si="2467"/>
        <v>994086936.81817341</v>
      </c>
      <c r="AH3345" s="2">
        <f t="shared" si="2468"/>
        <v>209.24508012665802</v>
      </c>
      <c r="AI3345" s="23">
        <f t="shared" si="2491"/>
        <v>11221243867.31196</v>
      </c>
      <c r="AJ3345" s="23">
        <f t="shared" si="2469"/>
        <v>6219.922423797766</v>
      </c>
      <c r="AK3345" s="23">
        <f t="shared" si="2470"/>
        <v>0</v>
      </c>
      <c r="AL3345" s="23">
        <f t="shared" si="2495"/>
        <v>0</v>
      </c>
      <c r="AM3345" s="23">
        <f t="shared" ref="AM3345:AM3408" si="2496">IF($B3345="B",50%*AL3345*30%*AJ3345,0)</f>
        <v>0</v>
      </c>
      <c r="AN3345" s="16">
        <f t="shared" si="2486"/>
        <v>0</v>
      </c>
      <c r="AO3345" s="23">
        <f t="shared" si="2487"/>
        <v>0</v>
      </c>
      <c r="AP3345" s="22">
        <f t="shared" si="2488"/>
        <v>0</v>
      </c>
      <c r="AQ3345" s="30">
        <f t="shared" si="2471"/>
        <v>26203845796.915585</v>
      </c>
      <c r="AR3345" s="28">
        <f t="shared" si="2472"/>
        <v>12910695619.679907</v>
      </c>
      <c r="AS3345" s="25">
        <f t="shared" si="2473"/>
        <v>200337590.02425668</v>
      </c>
      <c r="AT3345" s="32">
        <f t="shared" si="2474"/>
        <v>16568.115613636222</v>
      </c>
      <c r="AU3345" s="23">
        <f t="shared" si="2475"/>
        <v>16568.115613636222</v>
      </c>
      <c r="AV3345" s="22">
        <f t="shared" si="2476"/>
        <v>3825159816.9703245</v>
      </c>
      <c r="AW3345" s="31">
        <f t="shared" si="2489"/>
        <v>17410498117.68454</v>
      </c>
      <c r="AX3345" s="21"/>
      <c r="AY3345" s="21"/>
      <c r="AZ3345" s="21"/>
      <c r="BA3345" s="21"/>
    </row>
    <row r="3346" spans="1:53" x14ac:dyDescent="0.25">
      <c r="A3346">
        <f t="shared" si="2450"/>
        <v>907</v>
      </c>
      <c r="B3346" t="s">
        <v>6</v>
      </c>
      <c r="C3346" s="27">
        <f t="shared" si="2454"/>
        <v>0</v>
      </c>
      <c r="D3346" s="27">
        <f t="shared" si="2477"/>
        <v>0</v>
      </c>
      <c r="E3346" s="27" t="b">
        <f t="shared" si="2453"/>
        <v>1</v>
      </c>
      <c r="F3346" s="29">
        <f t="shared" si="2455"/>
        <v>0</v>
      </c>
      <c r="G3346" s="27">
        <f t="shared" si="2478"/>
        <v>0</v>
      </c>
      <c r="H3346" s="22">
        <f t="shared" si="2456"/>
        <v>36724126272.345078</v>
      </c>
      <c r="I3346" s="23">
        <f t="shared" si="2457"/>
        <v>132580106.5049091</v>
      </c>
      <c r="J3346" s="23">
        <f t="shared" si="2458"/>
        <v>1086</v>
      </c>
      <c r="K3346" s="19">
        <f t="shared" si="2479"/>
        <v>225.0831931027827</v>
      </c>
      <c r="L3346" s="16">
        <f t="shared" si="2459"/>
        <v>253.31262371501651</v>
      </c>
      <c r="M3346" s="23">
        <f>M3345-IF($B3346="B",(Percent_Rent_In_Elsies*2.49%/12 * H3345)/K3345,0)+IF($B3346="D",N3346,0)+IF(B3346="D",AK3345)+IF(B3346="C",F3345*90%)-(Y3346-Y3345)-IF($B3346="A",Q3345/K3345) + IF($B3346="A",Q3345/K3345)</f>
        <v>-57981759.688360348</v>
      </c>
      <c r="N3346" s="23">
        <f t="shared" si="2460"/>
        <v>0</v>
      </c>
      <c r="O3346" s="22">
        <f t="shared" si="2461"/>
        <v>0</v>
      </c>
      <c r="P3346" s="22">
        <f t="shared" si="2492"/>
        <v>0</v>
      </c>
      <c r="Q3346" s="22">
        <f t="shared" si="2493"/>
        <v>0</v>
      </c>
      <c r="R3346" s="22">
        <f t="shared" si="2462"/>
        <v>448250364.79480004</v>
      </c>
      <c r="S3346" s="16">
        <f t="shared" si="2452"/>
        <v>0</v>
      </c>
      <c r="T3346" s="15">
        <f t="shared" si="2463"/>
        <v>0</v>
      </c>
      <c r="U3346" s="23">
        <f t="shared" si="2480"/>
        <v>1991487.496759074</v>
      </c>
      <c r="V3346" s="23">
        <f t="shared" si="2481"/>
        <v>0</v>
      </c>
      <c r="W3346" s="23">
        <f t="shared" si="2494"/>
        <v>0</v>
      </c>
      <c r="X3346" s="23">
        <f t="shared" si="2482"/>
        <v>42455722.750941694</v>
      </c>
      <c r="Y3346" s="23">
        <f t="shared" si="2464"/>
        <v>13825559.361691331</v>
      </c>
      <c r="Z3346" s="3">
        <f t="shared" si="2465"/>
        <v>0</v>
      </c>
      <c r="AA3346" s="23">
        <f t="shared" si="2466"/>
        <v>69795266.35319683</v>
      </c>
      <c r="AB3346" s="26">
        <f t="shared" si="2483"/>
        <v>70086276.274228588</v>
      </c>
      <c r="AC3346" s="23">
        <f t="shared" si="2484"/>
        <v>74889487.274228647</v>
      </c>
      <c r="AD3346" s="23">
        <f t="shared" si="2490"/>
        <v>4803211</v>
      </c>
      <c r="AE3346" s="24">
        <f t="shared" si="2451"/>
        <v>70086276.274228647</v>
      </c>
      <c r="AF3346" s="3">
        <f t="shared" si="2485"/>
        <v>0</v>
      </c>
      <c r="AG3346" s="2">
        <f t="shared" si="2467"/>
        <v>0</v>
      </c>
      <c r="AH3346" s="2">
        <f t="shared" si="2468"/>
        <v>209.59382192686914</v>
      </c>
      <c r="AI3346" s="23">
        <f t="shared" si="2491"/>
        <v>11221243867.31196</v>
      </c>
      <c r="AJ3346" s="23">
        <f t="shared" si="2469"/>
        <v>6219.922423797766</v>
      </c>
      <c r="AK3346" s="23">
        <f t="shared" si="2470"/>
        <v>0</v>
      </c>
      <c r="AL3346" s="23">
        <f t="shared" si="2495"/>
        <v>0</v>
      </c>
      <c r="AM3346" s="23">
        <f t="shared" si="2496"/>
        <v>0</v>
      </c>
      <c r="AN3346" s="16">
        <f t="shared" si="2486"/>
        <v>0</v>
      </c>
      <c r="AO3346" s="23">
        <f t="shared" si="2487"/>
        <v>0</v>
      </c>
      <c r="AP3346" s="22">
        <f t="shared" si="2488"/>
        <v>0</v>
      </c>
      <c r="AQ3346" s="30">
        <f t="shared" si="2471"/>
        <v>26203845796.915585</v>
      </c>
      <c r="AR3346" s="28">
        <f t="shared" si="2472"/>
        <v>12910695619.679907</v>
      </c>
      <c r="AS3346" s="25">
        <f t="shared" si="2473"/>
        <v>200337590.02425668</v>
      </c>
      <c r="AT3346" s="32">
        <f t="shared" si="2474"/>
        <v>0</v>
      </c>
      <c r="AU3346" s="23">
        <f t="shared" si="2475"/>
        <v>0</v>
      </c>
      <c r="AV3346" s="22">
        <f t="shared" si="2476"/>
        <v>3825159816.9703245</v>
      </c>
      <c r="AW3346" s="31">
        <f t="shared" si="2489"/>
        <v>17384443391.469288</v>
      </c>
    </row>
    <row r="3347" spans="1:53" x14ac:dyDescent="0.25">
      <c r="A3347">
        <f t="shared" si="2450"/>
        <v>907</v>
      </c>
      <c r="B3347" t="s">
        <v>7</v>
      </c>
      <c r="C3347" s="27">
        <f t="shared" si="2454"/>
        <v>0</v>
      </c>
      <c r="D3347" s="27">
        <f t="shared" si="2477"/>
        <v>0</v>
      </c>
      <c r="E3347" s="27" t="b">
        <f t="shared" si="2453"/>
        <v>1</v>
      </c>
      <c r="F3347" s="29">
        <f t="shared" si="2455"/>
        <v>0</v>
      </c>
      <c r="G3347" s="27">
        <f t="shared" si="2478"/>
        <v>0</v>
      </c>
      <c r="H3347" s="22">
        <f t="shared" si="2456"/>
        <v>36724126272.345078</v>
      </c>
      <c r="I3347" s="23">
        <f t="shared" si="2457"/>
        <v>132580106.5049091</v>
      </c>
      <c r="J3347" s="23">
        <f t="shared" si="2458"/>
        <v>1086</v>
      </c>
      <c r="K3347" s="19">
        <f t="shared" si="2479"/>
        <v>225.0831931027827</v>
      </c>
      <c r="L3347" s="16">
        <f t="shared" si="2459"/>
        <v>253.31262371501649</v>
      </c>
      <c r="M3347" s="23">
        <f>M3346-IF($B3347="B",(Percent_Rent_In_Elsies*2.49%/12 * H3346)/K3346,0)+IF($B3347="D",N3347,0)+IF(B3347="D",AK3346)+IF(B3347="C",F3346*90%)-(Y3347-Y3346)-IF($B3347="A",Q3346/K3346) + IF($B3347="A",Q3346/K3346)</f>
        <v>-58151036.125584871</v>
      </c>
      <c r="N3347" s="23">
        <f t="shared" si="2460"/>
        <v>0</v>
      </c>
      <c r="O3347" s="22">
        <f t="shared" si="2461"/>
        <v>0</v>
      </c>
      <c r="P3347" s="22">
        <f t="shared" si="2492"/>
        <v>0</v>
      </c>
      <c r="Q3347" s="22">
        <f t="shared" si="2493"/>
        <v>0</v>
      </c>
      <c r="R3347" s="22">
        <f t="shared" si="2462"/>
        <v>410896167.72856671</v>
      </c>
      <c r="S3347" s="16">
        <f t="shared" si="2452"/>
        <v>37354197.066233337</v>
      </c>
      <c r="T3347" s="15">
        <f t="shared" si="2463"/>
        <v>0</v>
      </c>
      <c r="U3347" s="23">
        <f t="shared" si="2480"/>
        <v>1825530.2053624846</v>
      </c>
      <c r="V3347" s="23">
        <f t="shared" si="2481"/>
        <v>165957.29139658951</v>
      </c>
      <c r="W3347" s="23">
        <f t="shared" si="2494"/>
        <v>0</v>
      </c>
      <c r="X3347" s="23">
        <f t="shared" si="2482"/>
        <v>42455722.750941694</v>
      </c>
      <c r="Y3347" s="23">
        <f t="shared" si="2464"/>
        <v>13825559.361691331</v>
      </c>
      <c r="Z3347" s="3">
        <f t="shared" si="2465"/>
        <v>0</v>
      </c>
      <c r="AA3347" s="23">
        <f t="shared" si="2466"/>
        <v>69795266.35319683</v>
      </c>
      <c r="AB3347" s="26">
        <f t="shared" si="2483"/>
        <v>70086276.274228588</v>
      </c>
      <c r="AC3347" s="23">
        <f t="shared" si="2484"/>
        <v>74889487.274228647</v>
      </c>
      <c r="AD3347" s="23">
        <f t="shared" si="2490"/>
        <v>4803211</v>
      </c>
      <c r="AE3347" s="24">
        <f t="shared" si="2451"/>
        <v>70086276.274228647</v>
      </c>
      <c r="AF3347" s="3">
        <f t="shared" si="2485"/>
        <v>0</v>
      </c>
      <c r="AG3347" s="2">
        <f t="shared" si="2467"/>
        <v>0</v>
      </c>
      <c r="AH3347" s="2">
        <f t="shared" si="2468"/>
        <v>209.59382192686914</v>
      </c>
      <c r="AI3347" s="23">
        <f t="shared" si="2491"/>
        <v>11221243867.31196</v>
      </c>
      <c r="AJ3347" s="23">
        <f t="shared" si="2469"/>
        <v>6219.922423797766</v>
      </c>
      <c r="AK3347" s="23">
        <f t="shared" si="2470"/>
        <v>0</v>
      </c>
      <c r="AL3347" s="23">
        <f t="shared" si="2495"/>
        <v>9554629.9650382996</v>
      </c>
      <c r="AM3347" s="23">
        <f t="shared" si="2496"/>
        <v>8914358575.5947685</v>
      </c>
      <c r="AN3347" s="16">
        <f t="shared" si="2486"/>
        <v>0</v>
      </c>
      <c r="AO3347" s="23">
        <f t="shared" si="2487"/>
        <v>169276.43722452136</v>
      </c>
      <c r="AP3347" s="22">
        <f t="shared" si="2488"/>
        <v>38101281.007558025</v>
      </c>
      <c r="AQ3347" s="30">
        <f t="shared" si="2471"/>
        <v>26279724498.042137</v>
      </c>
      <c r="AR3347" s="28">
        <f t="shared" si="2472"/>
        <v>12948473039.798901</v>
      </c>
      <c r="AS3347" s="25">
        <f t="shared" si="2473"/>
        <v>200337590.02425668</v>
      </c>
      <c r="AT3347" s="32">
        <f t="shared" si="2474"/>
        <v>0</v>
      </c>
      <c r="AU3347" s="23">
        <f t="shared" si="2475"/>
        <v>0</v>
      </c>
      <c r="AV3347" s="22">
        <f t="shared" si="2476"/>
        <v>3825159816.9703245</v>
      </c>
      <c r="AW3347" s="31">
        <f t="shared" si="2489"/>
        <v>17460322092.595837</v>
      </c>
    </row>
    <row r="3348" spans="1:53" s="21" customFormat="1" x14ac:dyDescent="0.25">
      <c r="A3348">
        <f t="shared" si="2450"/>
        <v>907</v>
      </c>
      <c r="B3348" t="s">
        <v>8</v>
      </c>
      <c r="C3348" s="27">
        <f t="shared" si="2454"/>
        <v>0</v>
      </c>
      <c r="D3348" s="27">
        <f t="shared" si="2477"/>
        <v>0</v>
      </c>
      <c r="E3348" s="27" t="b">
        <f t="shared" si="2453"/>
        <v>1</v>
      </c>
      <c r="F3348" s="29">
        <f t="shared" si="2455"/>
        <v>0</v>
      </c>
      <c r="G3348" s="27">
        <f t="shared" si="2478"/>
        <v>0</v>
      </c>
      <c r="H3348" s="22">
        <f t="shared" si="2456"/>
        <v>36724126272.345078</v>
      </c>
      <c r="I3348" s="23">
        <f t="shared" si="2457"/>
        <v>132580106.5049091</v>
      </c>
      <c r="J3348" s="23">
        <f t="shared" si="2458"/>
        <v>1086</v>
      </c>
      <c r="K3348" s="19">
        <f t="shared" si="2479"/>
        <v>225.0831931027827</v>
      </c>
      <c r="L3348" s="16">
        <f t="shared" si="2459"/>
        <v>253.31262371501649</v>
      </c>
      <c r="M3348" s="23">
        <f>M3347-IF($B3348="B",(Percent_Rent_In_Elsies*2.49%/12 * H3347)/K3347,0)+IF($B3348="D",N3348,0)+IF(B3348="D",AK3347)+IF(B3348="C",F3347*90%)-(Y3348-Y3347)-IF($B3348="A",Q3347/K3347) + IF($B3348="A",Q3347/K3347)</f>
        <v>-58151036.125584871</v>
      </c>
      <c r="N3348" s="23">
        <f t="shared" si="2460"/>
        <v>0</v>
      </c>
      <c r="O3348" s="22">
        <f t="shared" si="2461"/>
        <v>0</v>
      </c>
      <c r="P3348" s="22">
        <f t="shared" si="2492"/>
        <v>0</v>
      </c>
      <c r="Q3348" s="22">
        <f t="shared" si="2493"/>
        <v>0</v>
      </c>
      <c r="R3348" s="22">
        <f t="shared" si="2462"/>
        <v>448997448.73612475</v>
      </c>
      <c r="S3348" s="16">
        <f t="shared" si="2452"/>
        <v>37354197.066233337</v>
      </c>
      <c r="T3348" s="15">
        <f t="shared" si="2463"/>
        <v>0</v>
      </c>
      <c r="U3348" s="23">
        <f t="shared" si="2480"/>
        <v>1994806.6425870059</v>
      </c>
      <c r="V3348" s="23">
        <f t="shared" si="2481"/>
        <v>165957.29139658951</v>
      </c>
      <c r="W3348" s="23">
        <f t="shared" si="2494"/>
        <v>0</v>
      </c>
      <c r="X3348" s="23">
        <f t="shared" si="2482"/>
        <v>42455722.750941694</v>
      </c>
      <c r="Y3348" s="23">
        <f t="shared" si="2464"/>
        <v>13825559.361691331</v>
      </c>
      <c r="Z3348" s="3">
        <f t="shared" si="2465"/>
        <v>0</v>
      </c>
      <c r="AA3348" s="23">
        <f t="shared" si="2466"/>
        <v>69795266.35319683</v>
      </c>
      <c r="AB3348" s="26">
        <f t="shared" si="2483"/>
        <v>70086276.274228573</v>
      </c>
      <c r="AC3348" s="23">
        <f t="shared" si="2484"/>
        <v>74889487.274228647</v>
      </c>
      <c r="AD3348" s="23">
        <f t="shared" si="2490"/>
        <v>4803211</v>
      </c>
      <c r="AE3348" s="24">
        <f t="shared" si="2451"/>
        <v>70086276.274228647</v>
      </c>
      <c r="AF3348" s="3">
        <f t="shared" si="2485"/>
        <v>1E-4</v>
      </c>
      <c r="AG3348" s="2">
        <f t="shared" si="2467"/>
        <v>0</v>
      </c>
      <c r="AH3348" s="2">
        <f t="shared" si="2468"/>
        <v>209.59382192686914</v>
      </c>
      <c r="AI3348" s="23">
        <f t="shared" si="2491"/>
        <v>11221243867.31196</v>
      </c>
      <c r="AJ3348" s="23">
        <f t="shared" si="2469"/>
        <v>6219.922423797766</v>
      </c>
      <c r="AK3348" s="23">
        <f t="shared" si="2470"/>
        <v>64869.208712070409</v>
      </c>
      <c r="AL3348" s="23">
        <f t="shared" si="2495"/>
        <v>0</v>
      </c>
      <c r="AM3348" s="23">
        <f t="shared" si="2496"/>
        <v>0</v>
      </c>
      <c r="AN3348" s="16">
        <f t="shared" si="2486"/>
        <v>0</v>
      </c>
      <c r="AO3348" s="23">
        <f t="shared" si="2487"/>
        <v>0</v>
      </c>
      <c r="AP3348" s="22">
        <f t="shared" si="2488"/>
        <v>0</v>
      </c>
      <c r="AQ3348" s="30">
        <f t="shared" si="2471"/>
        <v>26279724498.042137</v>
      </c>
      <c r="AR3348" s="28">
        <f t="shared" si="2472"/>
        <v>12948473039.798901</v>
      </c>
      <c r="AS3348" s="25">
        <f t="shared" si="2473"/>
        <v>200337590.02425668</v>
      </c>
      <c r="AT3348" s="32">
        <f t="shared" si="2474"/>
        <v>0</v>
      </c>
      <c r="AU3348" s="23">
        <f t="shared" si="2475"/>
        <v>0</v>
      </c>
      <c r="AV3348" s="22">
        <f t="shared" si="2476"/>
        <v>3825159816.9703245</v>
      </c>
      <c r="AW3348" s="31">
        <f t="shared" si="2489"/>
        <v>17460322092.595837</v>
      </c>
      <c r="AX3348"/>
      <c r="AY3348"/>
      <c r="AZ3348"/>
      <c r="BA3348"/>
    </row>
    <row r="3349" spans="1:53" s="21" customFormat="1" x14ac:dyDescent="0.25">
      <c r="A3349">
        <f t="shared" si="2450"/>
        <v>907</v>
      </c>
      <c r="B3349" t="s">
        <v>9</v>
      </c>
      <c r="C3349" s="27">
        <f t="shared" si="2454"/>
        <v>0</v>
      </c>
      <c r="D3349" s="27">
        <f t="shared" si="2477"/>
        <v>0</v>
      </c>
      <c r="E3349" s="27" t="b">
        <f t="shared" si="2453"/>
        <v>1</v>
      </c>
      <c r="F3349" s="29">
        <f t="shared" si="2455"/>
        <v>0</v>
      </c>
      <c r="G3349" s="27">
        <f t="shared" si="2478"/>
        <v>0</v>
      </c>
      <c r="H3349" s="22">
        <f t="shared" si="2456"/>
        <v>36724126272.345078</v>
      </c>
      <c r="I3349" s="23">
        <f t="shared" si="2457"/>
        <v>132580106.5049091</v>
      </c>
      <c r="J3349" s="23">
        <f t="shared" si="2458"/>
        <v>1086</v>
      </c>
      <c r="K3349" s="19">
        <f t="shared" si="2479"/>
        <v>225.0831931027827</v>
      </c>
      <c r="L3349" s="16">
        <f t="shared" si="2459"/>
        <v>253.31262371501649</v>
      </c>
      <c r="M3349" s="23">
        <f>M3348-IF($B3349="B",(Percent_Rent_In_Elsies*2.49%/12 * H3348)/K3348,0)+IF($B3349="D",N3349,0)+IF(B3349="D",AK3348)+IF(B3349="C",F3348*90%)-(Y3349-Y3348)-IF($B3349="A",Q3348/K3348) + IF($B3349="A",Q3348/K3348)</f>
        <v>-58086166.916872799</v>
      </c>
      <c r="N3349" s="23">
        <f t="shared" si="2460"/>
        <v>0</v>
      </c>
      <c r="O3349" s="22">
        <f t="shared" si="2461"/>
        <v>26098150.758944362</v>
      </c>
      <c r="P3349" s="22">
        <f t="shared" si="2492"/>
        <v>0</v>
      </c>
      <c r="Q3349" s="22">
        <f t="shared" si="2493"/>
        <v>0</v>
      </c>
      <c r="R3349" s="22">
        <f t="shared" si="2462"/>
        <v>448997448.73612475</v>
      </c>
      <c r="S3349" s="16">
        <f t="shared" si="2452"/>
        <v>0</v>
      </c>
      <c r="T3349" s="15">
        <f t="shared" si="2463"/>
        <v>11256046.307288975</v>
      </c>
      <c r="U3349" s="23">
        <f t="shared" si="2480"/>
        <v>1994806.6425870059</v>
      </c>
      <c r="V3349" s="23">
        <f t="shared" si="2481"/>
        <v>0</v>
      </c>
      <c r="W3349" s="23">
        <f t="shared" si="2494"/>
        <v>165957.29139658951</v>
      </c>
      <c r="X3349" s="23">
        <f t="shared" si="2482"/>
        <v>42455722.750941694</v>
      </c>
      <c r="Y3349" s="23">
        <f t="shared" si="2464"/>
        <v>13825559.361691331</v>
      </c>
      <c r="Z3349" s="3">
        <f t="shared" si="2465"/>
        <v>0</v>
      </c>
      <c r="AA3349" s="23">
        <f t="shared" si="2466"/>
        <v>69730397.144484758</v>
      </c>
      <c r="AB3349" s="26">
        <f t="shared" si="2483"/>
        <v>70086276.274228573</v>
      </c>
      <c r="AC3349" s="23">
        <f t="shared" si="2484"/>
        <v>74889487.274228647</v>
      </c>
      <c r="AD3349" s="23">
        <f t="shared" si="2490"/>
        <v>4803211</v>
      </c>
      <c r="AE3349" s="24">
        <f t="shared" si="2451"/>
        <v>70086276.274228647</v>
      </c>
      <c r="AF3349" s="3">
        <f t="shared" si="2485"/>
        <v>0</v>
      </c>
      <c r="AG3349" s="2">
        <f t="shared" si="2467"/>
        <v>0</v>
      </c>
      <c r="AH3349" s="2">
        <f t="shared" si="2468"/>
        <v>209.59382192686914</v>
      </c>
      <c r="AI3349" s="23">
        <f t="shared" si="2491"/>
        <v>11210814604.004129</v>
      </c>
      <c r="AJ3349" s="23">
        <f t="shared" si="2469"/>
        <v>6219.922423797766</v>
      </c>
      <c r="AK3349" s="23">
        <f t="shared" si="2470"/>
        <v>0</v>
      </c>
      <c r="AL3349" s="23">
        <f t="shared" si="2495"/>
        <v>0</v>
      </c>
      <c r="AM3349" s="23">
        <f t="shared" si="2496"/>
        <v>0</v>
      </c>
      <c r="AN3349" s="16">
        <f t="shared" si="2486"/>
        <v>0</v>
      </c>
      <c r="AO3349" s="23">
        <f t="shared" si="2487"/>
        <v>0</v>
      </c>
      <c r="AP3349" s="22">
        <f t="shared" si="2488"/>
        <v>0</v>
      </c>
      <c r="AQ3349" s="30">
        <f t="shared" si="2471"/>
        <v>26279724498.042137</v>
      </c>
      <c r="AR3349" s="28">
        <f t="shared" si="2472"/>
        <v>12948473039.798901</v>
      </c>
      <c r="AS3349" s="25">
        <f t="shared" si="2473"/>
        <v>200337590.02425668</v>
      </c>
      <c r="AT3349" s="32">
        <f t="shared" si="2474"/>
        <v>0</v>
      </c>
      <c r="AU3349" s="23">
        <f t="shared" si="2475"/>
        <v>0</v>
      </c>
      <c r="AV3349" s="22">
        <f t="shared" si="2476"/>
        <v>3825159816.9703245</v>
      </c>
      <c r="AW3349" s="31">
        <f t="shared" si="2489"/>
        <v>17460322092.595837</v>
      </c>
      <c r="AX3349"/>
      <c r="AY3349"/>
      <c r="AZ3349"/>
      <c r="BA3349"/>
    </row>
    <row r="3350" spans="1:53" x14ac:dyDescent="0.25">
      <c r="A3350" s="21">
        <f t="shared" si="2450"/>
        <v>907</v>
      </c>
      <c r="B3350" s="21" t="s">
        <v>28</v>
      </c>
      <c r="C3350" s="27">
        <f t="shared" si="2454"/>
        <v>0</v>
      </c>
      <c r="D3350" s="27">
        <f t="shared" si="2477"/>
        <v>0</v>
      </c>
      <c r="E3350" s="27" t="b">
        <f t="shared" si="2453"/>
        <v>1</v>
      </c>
      <c r="F3350" s="29">
        <f t="shared" si="2455"/>
        <v>0</v>
      </c>
      <c r="G3350" s="27">
        <f t="shared" si="2478"/>
        <v>0</v>
      </c>
      <c r="H3350" s="22">
        <f t="shared" si="2456"/>
        <v>36724126272.345078</v>
      </c>
      <c r="I3350" s="23">
        <f t="shared" si="2457"/>
        <v>132580106.5049091</v>
      </c>
      <c r="J3350" s="23">
        <f t="shared" si="2458"/>
        <v>1086</v>
      </c>
      <c r="K3350" s="19">
        <f t="shared" si="2479"/>
        <v>225.0831931027827</v>
      </c>
      <c r="L3350" s="16">
        <f t="shared" si="2459"/>
        <v>253.31262371501649</v>
      </c>
      <c r="M3350" s="23">
        <f>M3349-IF($B3350="B",(Percent_Rent_In_Elsies*2.49%/12 * H3349)/K3349,0)+IF($B3350="D",N3350,0)+IF(B3350="D",AK3349)+IF(B3350="C",F3349*90%)-(Y3350-Y3349)-IF($B3350="A",Q3349/K3349) + IF($B3350="A",Q3349/K3349)</f>
        <v>-58086166.916872799</v>
      </c>
      <c r="N3350" s="23">
        <f t="shared" si="2460"/>
        <v>0</v>
      </c>
      <c r="O3350" s="22">
        <f t="shared" si="2461"/>
        <v>0</v>
      </c>
      <c r="P3350" s="22">
        <f t="shared" si="2492"/>
        <v>26098150.758944362</v>
      </c>
      <c r="Q3350" s="22">
        <f t="shared" si="2493"/>
        <v>0</v>
      </c>
      <c r="R3350" s="22">
        <f t="shared" si="2462"/>
        <v>448997448.73612475</v>
      </c>
      <c r="S3350" s="16">
        <f t="shared" si="2452"/>
        <v>0</v>
      </c>
      <c r="T3350" s="15">
        <f t="shared" si="2463"/>
        <v>0</v>
      </c>
      <c r="U3350" s="23">
        <f t="shared" si="2480"/>
        <v>1994806.6425870059</v>
      </c>
      <c r="V3350" s="23">
        <f t="shared" si="2481"/>
        <v>0</v>
      </c>
      <c r="W3350" s="23">
        <f t="shared" si="2494"/>
        <v>0</v>
      </c>
      <c r="X3350" s="23">
        <f t="shared" si="2482"/>
        <v>42455722.750941694</v>
      </c>
      <c r="Y3350" s="23">
        <f t="shared" si="2464"/>
        <v>13825559.361691331</v>
      </c>
      <c r="Z3350" s="3">
        <f t="shared" si="2465"/>
        <v>8297.8645698294767</v>
      </c>
      <c r="AA3350" s="23">
        <f t="shared" si="2466"/>
        <v>69854865.113032207</v>
      </c>
      <c r="AB3350" s="26">
        <f t="shared" si="2483"/>
        <v>70086276.274228573</v>
      </c>
      <c r="AC3350" s="23">
        <f t="shared" si="2484"/>
        <v>74889487.274228647</v>
      </c>
      <c r="AD3350" s="23">
        <f t="shared" si="2490"/>
        <v>4803211</v>
      </c>
      <c r="AE3350" s="24">
        <f t="shared" si="2451"/>
        <v>70086276.274228647</v>
      </c>
      <c r="AF3350" s="3">
        <f t="shared" si="2485"/>
        <v>0</v>
      </c>
      <c r="AG3350" s="2">
        <f t="shared" si="2467"/>
        <v>995743748.37953711</v>
      </c>
      <c r="AH3350" s="2">
        <f t="shared" si="2468"/>
        <v>209.59382192686914</v>
      </c>
      <c r="AI3350" s="23">
        <f t="shared" si="2491"/>
        <v>11230825781.003899</v>
      </c>
      <c r="AJ3350" s="23">
        <f t="shared" si="2469"/>
        <v>6219.922423797766</v>
      </c>
      <c r="AK3350" s="23">
        <f t="shared" si="2470"/>
        <v>0</v>
      </c>
      <c r="AL3350" s="23">
        <f t="shared" si="2495"/>
        <v>0</v>
      </c>
      <c r="AM3350" s="23">
        <f t="shared" si="2496"/>
        <v>0</v>
      </c>
      <c r="AN3350" s="16">
        <f t="shared" si="2486"/>
        <v>0</v>
      </c>
      <c r="AO3350" s="23">
        <f t="shared" si="2487"/>
        <v>0</v>
      </c>
      <c r="AP3350" s="22">
        <f t="shared" si="2488"/>
        <v>0</v>
      </c>
      <c r="AQ3350" s="30">
        <f t="shared" si="2471"/>
        <v>26279724498.042137</v>
      </c>
      <c r="AR3350" s="28">
        <f t="shared" si="2472"/>
        <v>12948473039.798901</v>
      </c>
      <c r="AS3350" s="25">
        <f t="shared" si="2473"/>
        <v>200337590.02425668</v>
      </c>
      <c r="AT3350" s="32">
        <f t="shared" si="2474"/>
        <v>16595.729139658953</v>
      </c>
      <c r="AU3350" s="23">
        <f t="shared" si="2475"/>
        <v>16595.729139658953</v>
      </c>
      <c r="AV3350" s="22">
        <f t="shared" si="2476"/>
        <v>3836415863.2776136</v>
      </c>
      <c r="AW3350" s="31">
        <f t="shared" si="2489"/>
        <v>17460322092.595837</v>
      </c>
    </row>
    <row r="3351" spans="1:53" x14ac:dyDescent="0.25">
      <c r="A3351">
        <f t="shared" si="2450"/>
        <v>908</v>
      </c>
      <c r="B3351" t="s">
        <v>6</v>
      </c>
      <c r="C3351" s="27">
        <f t="shared" si="2454"/>
        <v>0</v>
      </c>
      <c r="D3351" s="27">
        <f t="shared" si="2477"/>
        <v>0</v>
      </c>
      <c r="E3351" s="27" t="b">
        <f t="shared" si="2453"/>
        <v>1</v>
      </c>
      <c r="F3351" s="29">
        <f t="shared" si="2455"/>
        <v>0</v>
      </c>
      <c r="G3351" s="27">
        <f t="shared" si="2478"/>
        <v>0</v>
      </c>
      <c r="H3351" s="22">
        <f t="shared" si="2456"/>
        <v>36785333149.465652</v>
      </c>
      <c r="I3351" s="23">
        <f t="shared" si="2457"/>
        <v>132580106.5049091</v>
      </c>
      <c r="J3351" s="23">
        <f t="shared" si="2458"/>
        <v>1086</v>
      </c>
      <c r="K3351" s="19">
        <f t="shared" si="2479"/>
        <v>225.0831931027827</v>
      </c>
      <c r="L3351" s="16">
        <f t="shared" si="2459"/>
        <v>253.73481142120818</v>
      </c>
      <c r="M3351" s="23">
        <f>M3350-IF($B3351="B",(Percent_Rent_In_Elsies*2.49%/12 * H3350)/K3350,0)+IF($B3351="D",N3351,0)+IF(B3351="D",AK3350)+IF(B3351="C",F3350*90%)-(Y3351-Y3350)-IF($B3351="A",Q3350/K3350) + IF($B3351="A",Q3350/K3350)</f>
        <v>-58086166.916872799</v>
      </c>
      <c r="N3351" s="23">
        <f t="shared" si="2460"/>
        <v>0</v>
      </c>
      <c r="O3351" s="22">
        <f t="shared" si="2461"/>
        <v>0</v>
      </c>
      <c r="P3351" s="22">
        <f t="shared" si="2492"/>
        <v>0</v>
      </c>
      <c r="Q3351" s="22">
        <f t="shared" si="2493"/>
        <v>0</v>
      </c>
      <c r="R3351" s="22">
        <f t="shared" si="2462"/>
        <v>448997448.73612475</v>
      </c>
      <c r="S3351" s="16">
        <f t="shared" si="2452"/>
        <v>0</v>
      </c>
      <c r="T3351" s="15">
        <f t="shared" si="2463"/>
        <v>0</v>
      </c>
      <c r="U3351" s="23">
        <f t="shared" si="2480"/>
        <v>1994806.6425870059</v>
      </c>
      <c r="V3351" s="23">
        <f t="shared" si="2481"/>
        <v>0</v>
      </c>
      <c r="W3351" s="23">
        <f t="shared" si="2494"/>
        <v>0</v>
      </c>
      <c r="X3351" s="23">
        <f t="shared" si="2482"/>
        <v>42497212.073790833</v>
      </c>
      <c r="Y3351" s="23">
        <f t="shared" si="2464"/>
        <v>13825559.361691331</v>
      </c>
      <c r="Z3351" s="3">
        <f t="shared" si="2465"/>
        <v>0</v>
      </c>
      <c r="AA3351" s="23">
        <f t="shared" si="2466"/>
        <v>69854865.113032207</v>
      </c>
      <c r="AB3351" s="26">
        <f t="shared" si="2483"/>
        <v>70086276.274228573</v>
      </c>
      <c r="AC3351" s="23">
        <f t="shared" si="2484"/>
        <v>74889487.274228647</v>
      </c>
      <c r="AD3351" s="23">
        <f t="shared" si="2490"/>
        <v>4803211</v>
      </c>
      <c r="AE3351" s="24">
        <f t="shared" si="2451"/>
        <v>70086276.274228647</v>
      </c>
      <c r="AF3351" s="3">
        <f t="shared" si="2485"/>
        <v>0</v>
      </c>
      <c r="AG3351" s="2">
        <f t="shared" si="2467"/>
        <v>0</v>
      </c>
      <c r="AH3351" s="2">
        <f t="shared" si="2468"/>
        <v>209.94314496341391</v>
      </c>
      <c r="AI3351" s="23">
        <f t="shared" si="2491"/>
        <v>11230825781.003899</v>
      </c>
      <c r="AJ3351" s="23">
        <f t="shared" si="2469"/>
        <v>6219.922423797766</v>
      </c>
      <c r="AK3351" s="23">
        <f t="shared" si="2470"/>
        <v>0</v>
      </c>
      <c r="AL3351" s="23">
        <f t="shared" si="2495"/>
        <v>0</v>
      </c>
      <c r="AM3351" s="23">
        <f t="shared" si="2496"/>
        <v>0</v>
      </c>
      <c r="AN3351" s="16">
        <f t="shared" si="2486"/>
        <v>0</v>
      </c>
      <c r="AO3351" s="23">
        <f t="shared" si="2487"/>
        <v>0</v>
      </c>
      <c r="AP3351" s="22">
        <f t="shared" si="2488"/>
        <v>0</v>
      </c>
      <c r="AQ3351" s="30">
        <f t="shared" si="2471"/>
        <v>26279724498.042137</v>
      </c>
      <c r="AR3351" s="28">
        <f t="shared" si="2472"/>
        <v>12948473039.798901</v>
      </c>
      <c r="AS3351" s="25">
        <f t="shared" si="2473"/>
        <v>200337590.02425668</v>
      </c>
      <c r="AT3351" s="32">
        <f t="shared" si="2474"/>
        <v>0</v>
      </c>
      <c r="AU3351" s="23">
        <f t="shared" si="2475"/>
        <v>0</v>
      </c>
      <c r="AV3351" s="22">
        <f t="shared" si="2476"/>
        <v>3836415863.2776136</v>
      </c>
      <c r="AW3351" s="31">
        <f t="shared" si="2489"/>
        <v>17434223941.836895</v>
      </c>
    </row>
    <row r="3352" spans="1:53" x14ac:dyDescent="0.25">
      <c r="A3352">
        <f t="shared" si="2450"/>
        <v>908</v>
      </c>
      <c r="B3352" t="s">
        <v>7</v>
      </c>
      <c r="C3352" s="27">
        <f t="shared" si="2454"/>
        <v>0</v>
      </c>
      <c r="D3352" s="27">
        <f t="shared" si="2477"/>
        <v>0</v>
      </c>
      <c r="E3352" s="27" t="b">
        <f t="shared" si="2453"/>
        <v>1</v>
      </c>
      <c r="F3352" s="29">
        <f t="shared" si="2455"/>
        <v>0</v>
      </c>
      <c r="G3352" s="27">
        <f t="shared" si="2478"/>
        <v>0</v>
      </c>
      <c r="H3352" s="22">
        <f t="shared" si="2456"/>
        <v>36785333149.465652</v>
      </c>
      <c r="I3352" s="23">
        <f t="shared" si="2457"/>
        <v>132580106.5049091</v>
      </c>
      <c r="J3352" s="23">
        <f t="shared" si="2458"/>
        <v>1086</v>
      </c>
      <c r="K3352" s="19">
        <f t="shared" si="2479"/>
        <v>225.0831931027827</v>
      </c>
      <c r="L3352" s="16">
        <f t="shared" si="2459"/>
        <v>253.73481142120818</v>
      </c>
      <c r="M3352" s="23">
        <f>M3351-IF($B3352="B",(Percent_Rent_In_Elsies*2.49%/12 * H3351)/K3351,0)+IF($B3352="D",N3352,0)+IF(B3352="D",AK3351)+IF(B3352="C",F3351*90%)-(Y3352-Y3351)-IF($B3352="A",Q3351/K3351) + IF($B3352="A",Q3351/K3351)</f>
        <v>-58255725.481492698</v>
      </c>
      <c r="N3352" s="23">
        <f t="shared" si="2460"/>
        <v>0</v>
      </c>
      <c r="O3352" s="22">
        <f t="shared" si="2461"/>
        <v>0</v>
      </c>
      <c r="P3352" s="22">
        <f t="shared" si="2492"/>
        <v>0</v>
      </c>
      <c r="Q3352" s="22">
        <f t="shared" si="2493"/>
        <v>0</v>
      </c>
      <c r="R3352" s="22">
        <f t="shared" si="2462"/>
        <v>411580994.67478102</v>
      </c>
      <c r="S3352" s="16">
        <f t="shared" si="2452"/>
        <v>37416454.061343729</v>
      </c>
      <c r="T3352" s="15">
        <f t="shared" si="2463"/>
        <v>0</v>
      </c>
      <c r="U3352" s="23">
        <f t="shared" si="2480"/>
        <v>1828572.7557047554</v>
      </c>
      <c r="V3352" s="23">
        <f t="shared" si="2481"/>
        <v>166233.88688225049</v>
      </c>
      <c r="W3352" s="23">
        <f t="shared" si="2494"/>
        <v>0</v>
      </c>
      <c r="X3352" s="23">
        <f t="shared" si="2482"/>
        <v>42497212.073790833</v>
      </c>
      <c r="Y3352" s="23">
        <f t="shared" si="2464"/>
        <v>13825559.361691331</v>
      </c>
      <c r="Z3352" s="3">
        <f t="shared" si="2465"/>
        <v>0</v>
      </c>
      <c r="AA3352" s="23">
        <f t="shared" si="2466"/>
        <v>69854865.113032207</v>
      </c>
      <c r="AB3352" s="26">
        <f t="shared" si="2483"/>
        <v>70086276.274228573</v>
      </c>
      <c r="AC3352" s="23">
        <f t="shared" si="2484"/>
        <v>74889487.274228647</v>
      </c>
      <c r="AD3352" s="23">
        <f t="shared" si="2490"/>
        <v>4803211</v>
      </c>
      <c r="AE3352" s="24">
        <f t="shared" si="2451"/>
        <v>70086276.274228647</v>
      </c>
      <c r="AF3352" s="3">
        <f t="shared" si="2485"/>
        <v>0</v>
      </c>
      <c r="AG3352" s="2">
        <f t="shared" si="2467"/>
        <v>0</v>
      </c>
      <c r="AH3352" s="2">
        <f t="shared" si="2468"/>
        <v>209.94314496341391</v>
      </c>
      <c r="AI3352" s="23">
        <f t="shared" si="2491"/>
        <v>11230825781.003899</v>
      </c>
      <c r="AJ3352" s="23">
        <f t="shared" si="2469"/>
        <v>6219.922423797766</v>
      </c>
      <c r="AK3352" s="23">
        <f t="shared" si="2470"/>
        <v>0</v>
      </c>
      <c r="AL3352" s="23">
        <f t="shared" si="2495"/>
        <v>9581913.6919384003</v>
      </c>
      <c r="AM3352" s="23">
        <f t="shared" si="2496"/>
        <v>8939813975.307373</v>
      </c>
      <c r="AN3352" s="16">
        <f t="shared" si="2486"/>
        <v>0</v>
      </c>
      <c r="AO3352" s="23">
        <f t="shared" si="2487"/>
        <v>169558.56461989557</v>
      </c>
      <c r="AP3352" s="22">
        <f t="shared" si="2488"/>
        <v>38164783.142570622</v>
      </c>
      <c r="AQ3352" s="30">
        <f t="shared" si="2471"/>
        <v>26355729663.670567</v>
      </c>
      <c r="AR3352" s="28">
        <f t="shared" si="2472"/>
        <v>12986313422.28476</v>
      </c>
      <c r="AS3352" s="25">
        <f t="shared" si="2473"/>
        <v>200337590.02425668</v>
      </c>
      <c r="AT3352" s="32">
        <f t="shared" si="2474"/>
        <v>0</v>
      </c>
      <c r="AU3352" s="23">
        <f t="shared" si="2475"/>
        <v>0</v>
      </c>
      <c r="AV3352" s="22">
        <f t="shared" si="2476"/>
        <v>3836415863.2776136</v>
      </c>
      <c r="AW3352" s="31">
        <f t="shared" si="2489"/>
        <v>17510229107.465324</v>
      </c>
    </row>
    <row r="3353" spans="1:53" x14ac:dyDescent="0.25">
      <c r="A3353">
        <f t="shared" si="2450"/>
        <v>908</v>
      </c>
      <c r="B3353" t="s">
        <v>8</v>
      </c>
      <c r="C3353" s="27">
        <f t="shared" si="2454"/>
        <v>0</v>
      </c>
      <c r="D3353" s="27">
        <f t="shared" si="2477"/>
        <v>0</v>
      </c>
      <c r="E3353" s="27" t="b">
        <f t="shared" si="2453"/>
        <v>1</v>
      </c>
      <c r="F3353" s="29">
        <f t="shared" si="2455"/>
        <v>0</v>
      </c>
      <c r="G3353" s="27">
        <f t="shared" si="2478"/>
        <v>0</v>
      </c>
      <c r="H3353" s="22">
        <f t="shared" si="2456"/>
        <v>36785333149.465652</v>
      </c>
      <c r="I3353" s="23">
        <f t="shared" si="2457"/>
        <v>132580106.5049091</v>
      </c>
      <c r="J3353" s="23">
        <f t="shared" si="2458"/>
        <v>1086</v>
      </c>
      <c r="K3353" s="19">
        <f t="shared" si="2479"/>
        <v>225.0831931027827</v>
      </c>
      <c r="L3353" s="16">
        <f t="shared" si="2459"/>
        <v>253.73481142120818</v>
      </c>
      <c r="M3353" s="23">
        <f>M3352-IF($B3353="B",(Percent_Rent_In_Elsies*2.49%/12 * H3352)/K3352,0)+IF($B3353="D",N3353,0)+IF(B3353="D",AK3352)+IF(B3353="C",F3352*90%)-(Y3353-Y3352)-IF($B3353="A",Q3352/K3352) + IF($B3353="A",Q3352/K3352)</f>
        <v>-58255725.481492698</v>
      </c>
      <c r="N3353" s="23">
        <f t="shared" si="2460"/>
        <v>0</v>
      </c>
      <c r="O3353" s="22">
        <f t="shared" si="2461"/>
        <v>0</v>
      </c>
      <c r="P3353" s="22">
        <f t="shared" si="2492"/>
        <v>0</v>
      </c>
      <c r="Q3353" s="22">
        <f t="shared" si="2493"/>
        <v>0</v>
      </c>
      <c r="R3353" s="22">
        <f t="shared" si="2462"/>
        <v>449745777.81735164</v>
      </c>
      <c r="S3353" s="16">
        <f t="shared" si="2452"/>
        <v>37416454.061343729</v>
      </c>
      <c r="T3353" s="15">
        <f t="shared" si="2463"/>
        <v>0</v>
      </c>
      <c r="U3353" s="23">
        <f t="shared" si="2480"/>
        <v>1998131.320324651</v>
      </c>
      <c r="V3353" s="23">
        <f t="shared" si="2481"/>
        <v>166233.88688225049</v>
      </c>
      <c r="W3353" s="23">
        <f t="shared" si="2494"/>
        <v>0</v>
      </c>
      <c r="X3353" s="23">
        <f t="shared" si="2482"/>
        <v>42497212.073790833</v>
      </c>
      <c r="Y3353" s="23">
        <f t="shared" si="2464"/>
        <v>13825559.361691331</v>
      </c>
      <c r="Z3353" s="3">
        <f t="shared" si="2465"/>
        <v>0</v>
      </c>
      <c r="AA3353" s="23">
        <f t="shared" si="2466"/>
        <v>69854865.113032207</v>
      </c>
      <c r="AB3353" s="26">
        <f t="shared" si="2483"/>
        <v>70086276.274228573</v>
      </c>
      <c r="AC3353" s="23">
        <f t="shared" si="2484"/>
        <v>74889487.274228647</v>
      </c>
      <c r="AD3353" s="23">
        <f t="shared" si="2490"/>
        <v>4803211</v>
      </c>
      <c r="AE3353" s="24">
        <f t="shared" si="2451"/>
        <v>70086276.274228647</v>
      </c>
      <c r="AF3353" s="3">
        <f t="shared" si="2485"/>
        <v>1E-4</v>
      </c>
      <c r="AG3353" s="2">
        <f t="shared" si="2467"/>
        <v>0</v>
      </c>
      <c r="AH3353" s="2">
        <f t="shared" si="2468"/>
        <v>209.94314496341391</v>
      </c>
      <c r="AI3353" s="23">
        <f t="shared" si="2491"/>
        <v>11230825781.003899</v>
      </c>
      <c r="AJ3353" s="23">
        <f t="shared" si="2469"/>
        <v>6219.922423797766</v>
      </c>
      <c r="AK3353" s="23">
        <f t="shared" si="2470"/>
        <v>64906.757715612344</v>
      </c>
      <c r="AL3353" s="23">
        <f t="shared" si="2495"/>
        <v>0</v>
      </c>
      <c r="AM3353" s="23">
        <f t="shared" si="2496"/>
        <v>0</v>
      </c>
      <c r="AN3353" s="16">
        <f t="shared" si="2486"/>
        <v>0</v>
      </c>
      <c r="AO3353" s="23">
        <f t="shared" si="2487"/>
        <v>0</v>
      </c>
      <c r="AP3353" s="22">
        <f t="shared" si="2488"/>
        <v>0</v>
      </c>
      <c r="AQ3353" s="30">
        <f t="shared" si="2471"/>
        <v>26355729663.670567</v>
      </c>
      <c r="AR3353" s="28">
        <f t="shared" si="2472"/>
        <v>12986313422.28476</v>
      </c>
      <c r="AS3353" s="25">
        <f t="shared" si="2473"/>
        <v>200337590.02425668</v>
      </c>
      <c r="AT3353" s="32">
        <f t="shared" si="2474"/>
        <v>0</v>
      </c>
      <c r="AU3353" s="23">
        <f t="shared" si="2475"/>
        <v>0</v>
      </c>
      <c r="AV3353" s="22">
        <f t="shared" si="2476"/>
        <v>3836415863.2776136</v>
      </c>
      <c r="AW3353" s="31">
        <f t="shared" si="2489"/>
        <v>17510229107.465324</v>
      </c>
    </row>
    <row r="3354" spans="1:53" x14ac:dyDescent="0.25">
      <c r="A3354" s="21">
        <f t="shared" ref="A3354:A3417" si="2497">A3349+1</f>
        <v>908</v>
      </c>
      <c r="B3354" s="21" t="s">
        <v>9</v>
      </c>
      <c r="C3354" s="27">
        <f t="shared" si="2454"/>
        <v>0</v>
      </c>
      <c r="D3354" s="27">
        <f t="shared" si="2477"/>
        <v>0</v>
      </c>
      <c r="E3354" s="27" t="b">
        <f t="shared" si="2453"/>
        <v>1</v>
      </c>
      <c r="F3354" s="29">
        <f t="shared" si="2455"/>
        <v>0</v>
      </c>
      <c r="G3354" s="27">
        <f t="shared" si="2478"/>
        <v>0</v>
      </c>
      <c r="H3354" s="22">
        <f t="shared" si="2456"/>
        <v>36785333149.465652</v>
      </c>
      <c r="I3354" s="23">
        <f t="shared" si="2457"/>
        <v>132580106.5049091</v>
      </c>
      <c r="J3354" s="23">
        <f t="shared" si="2458"/>
        <v>1086</v>
      </c>
      <c r="K3354" s="19">
        <f t="shared" si="2479"/>
        <v>225.0831931027827</v>
      </c>
      <c r="L3354" s="16">
        <f t="shared" si="2459"/>
        <v>253.73481142120818</v>
      </c>
      <c r="M3354" s="23">
        <f>M3353-IF($B3354="B",(Percent_Rent_In_Elsies*2.49%/12 * H3353)/K3353,0)+IF($B3354="D",N3354,0)+IF(B3354="D",AK3353)+IF(B3354="C",F3353*90%)-(Y3354-Y3353)-IF($B3354="A",Q3353/K3353) + IF($B3354="A",Q3353/K3353)</f>
        <v>-58190818.723777086</v>
      </c>
      <c r="N3354" s="23">
        <f t="shared" si="2460"/>
        <v>0</v>
      </c>
      <c r="O3354" s="22">
        <f t="shared" si="2461"/>
        <v>26141647.676875934</v>
      </c>
      <c r="P3354" s="22">
        <f t="shared" si="2492"/>
        <v>0</v>
      </c>
      <c r="Q3354" s="22">
        <f t="shared" si="2493"/>
        <v>0</v>
      </c>
      <c r="R3354" s="22">
        <f t="shared" si="2462"/>
        <v>449745777.81735164</v>
      </c>
      <c r="S3354" s="16">
        <f t="shared" si="2452"/>
        <v>0</v>
      </c>
      <c r="T3354" s="15">
        <f t="shared" si="2463"/>
        <v>11274806.384467795</v>
      </c>
      <c r="U3354" s="23">
        <f t="shared" si="2480"/>
        <v>1998131.320324651</v>
      </c>
      <c r="V3354" s="23">
        <f t="shared" si="2481"/>
        <v>0</v>
      </c>
      <c r="W3354" s="23">
        <f t="shared" si="2494"/>
        <v>166233.88688225049</v>
      </c>
      <c r="X3354" s="23">
        <f t="shared" si="2482"/>
        <v>42497212.073790833</v>
      </c>
      <c r="Y3354" s="23">
        <f t="shared" si="2464"/>
        <v>13825559.361691331</v>
      </c>
      <c r="Z3354" s="3">
        <f t="shared" si="2465"/>
        <v>0</v>
      </c>
      <c r="AA3354" s="23">
        <f t="shared" si="2466"/>
        <v>69789958.355316594</v>
      </c>
      <c r="AB3354" s="26">
        <f t="shared" si="2483"/>
        <v>70086276.274228573</v>
      </c>
      <c r="AC3354" s="23">
        <f t="shared" si="2484"/>
        <v>74889487.274228647</v>
      </c>
      <c r="AD3354" s="23">
        <f t="shared" si="2490"/>
        <v>4803211</v>
      </c>
      <c r="AE3354" s="24">
        <f t="shared" si="2451"/>
        <v>70086276.274228647</v>
      </c>
      <c r="AF3354" s="3">
        <f t="shared" si="2485"/>
        <v>0</v>
      </c>
      <c r="AG3354" s="2">
        <f t="shared" si="2467"/>
        <v>0</v>
      </c>
      <c r="AH3354" s="2">
        <f t="shared" si="2468"/>
        <v>209.94314496341391</v>
      </c>
      <c r="AI3354" s="23">
        <f t="shared" si="2491"/>
        <v>11220390480.803486</v>
      </c>
      <c r="AJ3354" s="23">
        <f t="shared" si="2469"/>
        <v>6219.922423797766</v>
      </c>
      <c r="AK3354" s="23">
        <f t="shared" si="2470"/>
        <v>0</v>
      </c>
      <c r="AL3354" s="23">
        <f t="shared" si="2495"/>
        <v>0</v>
      </c>
      <c r="AM3354" s="23">
        <f t="shared" si="2496"/>
        <v>0</v>
      </c>
      <c r="AN3354" s="16">
        <f t="shared" si="2486"/>
        <v>0</v>
      </c>
      <c r="AO3354" s="23">
        <f t="shared" si="2487"/>
        <v>0</v>
      </c>
      <c r="AP3354" s="22">
        <f t="shared" si="2488"/>
        <v>0</v>
      </c>
      <c r="AQ3354" s="30">
        <f t="shared" si="2471"/>
        <v>26355729663.670567</v>
      </c>
      <c r="AR3354" s="28">
        <f t="shared" si="2472"/>
        <v>12986313422.28476</v>
      </c>
      <c r="AS3354" s="25">
        <f t="shared" si="2473"/>
        <v>200337590.02425668</v>
      </c>
      <c r="AT3354" s="32">
        <f t="shared" si="2474"/>
        <v>0</v>
      </c>
      <c r="AU3354" s="23">
        <f t="shared" si="2475"/>
        <v>0</v>
      </c>
      <c r="AV3354" s="22">
        <f t="shared" si="2476"/>
        <v>3836415863.2776136</v>
      </c>
      <c r="AW3354" s="31">
        <f t="shared" si="2489"/>
        <v>17510229107.465324</v>
      </c>
      <c r="AX3354" s="21"/>
      <c r="AY3354" s="21"/>
      <c r="AZ3354" s="21"/>
      <c r="BA3354" s="21"/>
    </row>
    <row r="3355" spans="1:53" x14ac:dyDescent="0.25">
      <c r="A3355" s="21">
        <f t="shared" si="2497"/>
        <v>908</v>
      </c>
      <c r="B3355" s="21" t="s">
        <v>28</v>
      </c>
      <c r="C3355" s="27">
        <f t="shared" si="2454"/>
        <v>0</v>
      </c>
      <c r="D3355" s="27">
        <f t="shared" si="2477"/>
        <v>0</v>
      </c>
      <c r="E3355" s="27" t="b">
        <f t="shared" si="2453"/>
        <v>1</v>
      </c>
      <c r="F3355" s="29">
        <f t="shared" si="2455"/>
        <v>0</v>
      </c>
      <c r="G3355" s="27">
        <f t="shared" si="2478"/>
        <v>0</v>
      </c>
      <c r="H3355" s="22">
        <f t="shared" si="2456"/>
        <v>36785333149.465652</v>
      </c>
      <c r="I3355" s="23">
        <f t="shared" si="2457"/>
        <v>132580106.5049091</v>
      </c>
      <c r="J3355" s="23">
        <f t="shared" si="2458"/>
        <v>1086</v>
      </c>
      <c r="K3355" s="19">
        <f t="shared" si="2479"/>
        <v>225.0831931027827</v>
      </c>
      <c r="L3355" s="16">
        <f t="shared" si="2459"/>
        <v>253.73481142120818</v>
      </c>
      <c r="M3355" s="23">
        <f>M3354-IF($B3355="B",(Percent_Rent_In_Elsies*2.49%/12 * H3354)/K3354,0)+IF($B3355="D",N3355,0)+IF(B3355="D",AK3354)+IF(B3355="C",F3354*90%)-(Y3355-Y3354)-IF($B3355="A",Q3354/K3354) + IF($B3355="A",Q3354/K3354)</f>
        <v>-58190818.723777086</v>
      </c>
      <c r="N3355" s="23">
        <f t="shared" si="2460"/>
        <v>0</v>
      </c>
      <c r="O3355" s="22">
        <f t="shared" si="2461"/>
        <v>0</v>
      </c>
      <c r="P3355" s="22">
        <f t="shared" si="2492"/>
        <v>26141647.676875934</v>
      </c>
      <c r="Q3355" s="22">
        <f t="shared" si="2493"/>
        <v>0</v>
      </c>
      <c r="R3355" s="22">
        <f t="shared" si="2462"/>
        <v>449745777.81735164</v>
      </c>
      <c r="S3355" s="16">
        <f t="shared" si="2452"/>
        <v>0</v>
      </c>
      <c r="T3355" s="15">
        <f t="shared" si="2463"/>
        <v>0</v>
      </c>
      <c r="U3355" s="23">
        <f t="shared" si="2480"/>
        <v>1998131.320324651</v>
      </c>
      <c r="V3355" s="23">
        <f t="shared" si="2481"/>
        <v>0</v>
      </c>
      <c r="W3355" s="23">
        <f t="shared" si="2494"/>
        <v>0</v>
      </c>
      <c r="X3355" s="23">
        <f t="shared" si="2482"/>
        <v>42497212.073790833</v>
      </c>
      <c r="Y3355" s="23">
        <f t="shared" si="2464"/>
        <v>13825559.361691331</v>
      </c>
      <c r="Z3355" s="3">
        <f t="shared" si="2465"/>
        <v>8311.6943441125259</v>
      </c>
      <c r="AA3355" s="23">
        <f t="shared" si="2466"/>
        <v>69914633.770478278</v>
      </c>
      <c r="AB3355" s="26">
        <f t="shared" si="2483"/>
        <v>70086276.274228573</v>
      </c>
      <c r="AC3355" s="23">
        <f t="shared" si="2484"/>
        <v>74889487.274228647</v>
      </c>
      <c r="AD3355" s="23">
        <f t="shared" si="2490"/>
        <v>4803211</v>
      </c>
      <c r="AE3355" s="24">
        <f t="shared" si="2451"/>
        <v>70086276.274228647</v>
      </c>
      <c r="AF3355" s="3">
        <f t="shared" si="2485"/>
        <v>0</v>
      </c>
      <c r="AG3355" s="2">
        <f t="shared" si="2467"/>
        <v>997403321.29350305</v>
      </c>
      <c r="AH3355" s="2">
        <f t="shared" si="2468"/>
        <v>209.94314496341391</v>
      </c>
      <c r="AI3355" s="23">
        <f t="shared" si="2491"/>
        <v>11240435009.764919</v>
      </c>
      <c r="AJ3355" s="23">
        <f t="shared" si="2469"/>
        <v>6219.922423797766</v>
      </c>
      <c r="AK3355" s="23">
        <f t="shared" si="2470"/>
        <v>0</v>
      </c>
      <c r="AL3355" s="23">
        <f t="shared" si="2495"/>
        <v>0</v>
      </c>
      <c r="AM3355" s="23">
        <f t="shared" si="2496"/>
        <v>0</v>
      </c>
      <c r="AN3355" s="16">
        <f t="shared" si="2486"/>
        <v>0</v>
      </c>
      <c r="AO3355" s="23">
        <f t="shared" si="2487"/>
        <v>0</v>
      </c>
      <c r="AP3355" s="22">
        <f t="shared" si="2488"/>
        <v>0</v>
      </c>
      <c r="AQ3355" s="30">
        <f t="shared" si="2471"/>
        <v>26355729663.670567</v>
      </c>
      <c r="AR3355" s="28">
        <f t="shared" si="2472"/>
        <v>12986313422.28476</v>
      </c>
      <c r="AS3355" s="25">
        <f t="shared" si="2473"/>
        <v>200337590.02425668</v>
      </c>
      <c r="AT3355" s="32">
        <f t="shared" si="2474"/>
        <v>16623.388688225052</v>
      </c>
      <c r="AU3355" s="23">
        <f t="shared" si="2475"/>
        <v>16623.388688225052</v>
      </c>
      <c r="AV3355" s="22">
        <f t="shared" si="2476"/>
        <v>3847690669.6620812</v>
      </c>
      <c r="AW3355" s="31">
        <f t="shared" si="2489"/>
        <v>17510229107.465324</v>
      </c>
      <c r="AX3355" s="21"/>
      <c r="AY3355" s="21"/>
      <c r="AZ3355" s="21"/>
      <c r="BA3355" s="21"/>
    </row>
    <row r="3356" spans="1:53" x14ac:dyDescent="0.25">
      <c r="A3356">
        <f t="shared" si="2497"/>
        <v>909</v>
      </c>
      <c r="B3356" t="s">
        <v>6</v>
      </c>
      <c r="C3356" s="27">
        <f t="shared" si="2454"/>
        <v>0</v>
      </c>
      <c r="D3356" s="27">
        <f t="shared" si="2477"/>
        <v>0</v>
      </c>
      <c r="E3356" s="27" t="b">
        <f t="shared" si="2453"/>
        <v>1</v>
      </c>
      <c r="F3356" s="29">
        <f t="shared" si="2455"/>
        <v>0</v>
      </c>
      <c r="G3356" s="27">
        <f t="shared" si="2478"/>
        <v>0</v>
      </c>
      <c r="H3356" s="22">
        <f t="shared" si="2456"/>
        <v>36846642038.048096</v>
      </c>
      <c r="I3356" s="23">
        <f t="shared" si="2457"/>
        <v>132580106.5049091</v>
      </c>
      <c r="J3356" s="23">
        <f t="shared" si="2458"/>
        <v>1086</v>
      </c>
      <c r="K3356" s="19">
        <f t="shared" si="2479"/>
        <v>225.0831931027827</v>
      </c>
      <c r="L3356" s="16">
        <f t="shared" si="2459"/>
        <v>254.15770277357686</v>
      </c>
      <c r="M3356" s="23">
        <f>M3355-IF($B3356="B",(Percent_Rent_In_Elsies*2.49%/12 * H3355)/K3355,0)+IF($B3356="D",N3356,0)+IF(B3356="D",AK3355)+IF(B3356="C",F3355*90%)-(Y3356-Y3355)-IF($B3356="A",Q3355/K3355) + IF($B3356="A",Q3355/K3355)</f>
        <v>-58190818.723777086</v>
      </c>
      <c r="N3356" s="23">
        <f t="shared" si="2460"/>
        <v>0</v>
      </c>
      <c r="O3356" s="22">
        <f t="shared" si="2461"/>
        <v>0</v>
      </c>
      <c r="P3356" s="22">
        <f t="shared" si="2492"/>
        <v>0</v>
      </c>
      <c r="Q3356" s="22">
        <f t="shared" si="2493"/>
        <v>0</v>
      </c>
      <c r="R3356" s="22">
        <f t="shared" si="2462"/>
        <v>449745777.81735164</v>
      </c>
      <c r="S3356" s="16">
        <f t="shared" si="2452"/>
        <v>0</v>
      </c>
      <c r="T3356" s="15">
        <f t="shared" si="2463"/>
        <v>0</v>
      </c>
      <c r="U3356" s="23">
        <f t="shared" si="2480"/>
        <v>1998131.320324651</v>
      </c>
      <c r="V3356" s="23">
        <f t="shared" si="2481"/>
        <v>0</v>
      </c>
      <c r="W3356" s="23">
        <f t="shared" si="2494"/>
        <v>0</v>
      </c>
      <c r="X3356" s="23">
        <f t="shared" si="2482"/>
        <v>42538770.545511387</v>
      </c>
      <c r="Y3356" s="23">
        <f t="shared" si="2464"/>
        <v>13825559.361691331</v>
      </c>
      <c r="Z3356" s="3">
        <f t="shared" si="2465"/>
        <v>0</v>
      </c>
      <c r="AA3356" s="23">
        <f t="shared" si="2466"/>
        <v>69914633.770478278</v>
      </c>
      <c r="AB3356" s="26">
        <f t="shared" si="2483"/>
        <v>70086276.274228573</v>
      </c>
      <c r="AC3356" s="23">
        <f t="shared" si="2484"/>
        <v>74889487.274228647</v>
      </c>
      <c r="AD3356" s="23">
        <f t="shared" si="2490"/>
        <v>4803211</v>
      </c>
      <c r="AE3356" s="24">
        <f t="shared" si="2451"/>
        <v>70086276.274228647</v>
      </c>
      <c r="AF3356" s="3">
        <f t="shared" si="2485"/>
        <v>0</v>
      </c>
      <c r="AG3356" s="2">
        <f t="shared" si="2467"/>
        <v>0</v>
      </c>
      <c r="AH3356" s="2">
        <f t="shared" si="2468"/>
        <v>210.2930502050196</v>
      </c>
      <c r="AI3356" s="23">
        <f t="shared" si="2491"/>
        <v>11240435009.764919</v>
      </c>
      <c r="AJ3356" s="23">
        <f t="shared" si="2469"/>
        <v>6219.922423797766</v>
      </c>
      <c r="AK3356" s="23">
        <f t="shared" si="2470"/>
        <v>0</v>
      </c>
      <c r="AL3356" s="23">
        <f t="shared" si="2495"/>
        <v>0</v>
      </c>
      <c r="AM3356" s="23">
        <f t="shared" si="2496"/>
        <v>0</v>
      </c>
      <c r="AN3356" s="16">
        <f t="shared" si="2486"/>
        <v>0</v>
      </c>
      <c r="AO3356" s="23">
        <f t="shared" si="2487"/>
        <v>0</v>
      </c>
      <c r="AP3356" s="22">
        <f t="shared" si="2488"/>
        <v>0</v>
      </c>
      <c r="AQ3356" s="30">
        <f t="shared" si="2471"/>
        <v>26355729663.670567</v>
      </c>
      <c r="AR3356" s="28">
        <f t="shared" si="2472"/>
        <v>12986313422.28476</v>
      </c>
      <c r="AS3356" s="25">
        <f t="shared" si="2473"/>
        <v>200337590.02425668</v>
      </c>
      <c r="AT3356" s="32">
        <f t="shared" si="2474"/>
        <v>0</v>
      </c>
      <c r="AU3356" s="23">
        <f t="shared" si="2475"/>
        <v>0</v>
      </c>
      <c r="AV3356" s="22">
        <f t="shared" si="2476"/>
        <v>3847690669.6620812</v>
      </c>
      <c r="AW3356" s="31">
        <f t="shared" si="2489"/>
        <v>17484087459.788448</v>
      </c>
    </row>
    <row r="3357" spans="1:53" x14ac:dyDescent="0.25">
      <c r="A3357">
        <f t="shared" si="2497"/>
        <v>909</v>
      </c>
      <c r="B3357" t="s">
        <v>7</v>
      </c>
      <c r="C3357" s="27">
        <f t="shared" si="2454"/>
        <v>0</v>
      </c>
      <c r="D3357" s="27">
        <f t="shared" si="2477"/>
        <v>0</v>
      </c>
      <c r="E3357" s="27" t="b">
        <f t="shared" si="2453"/>
        <v>1</v>
      </c>
      <c r="F3357" s="29">
        <f t="shared" si="2455"/>
        <v>0</v>
      </c>
      <c r="G3357" s="27">
        <f t="shared" si="2478"/>
        <v>0</v>
      </c>
      <c r="H3357" s="22">
        <f t="shared" si="2456"/>
        <v>36846642038.048096</v>
      </c>
      <c r="I3357" s="23">
        <f t="shared" si="2457"/>
        <v>132580106.5049091</v>
      </c>
      <c r="J3357" s="23">
        <f t="shared" si="2458"/>
        <v>1086</v>
      </c>
      <c r="K3357" s="19">
        <f t="shared" si="2479"/>
        <v>225.0831931027827</v>
      </c>
      <c r="L3357" s="16">
        <f t="shared" si="2459"/>
        <v>254.15770277357683</v>
      </c>
      <c r="M3357" s="23">
        <f>M3356-IF($B3357="B",(Percent_Rent_In_Elsies*2.49%/12 * H3356)/K3356,0)+IF($B3357="D",N3357,0)+IF(B3357="D",AK3356)+IF(B3357="C",F3356*90%)-(Y3357-Y3356)-IF($B3357="A",Q3356/K3356) + IF($B3357="A",Q3356/K3356)</f>
        <v>-58360659.886004679</v>
      </c>
      <c r="N3357" s="23">
        <f t="shared" si="2460"/>
        <v>0</v>
      </c>
      <c r="O3357" s="22">
        <f t="shared" si="2461"/>
        <v>0</v>
      </c>
      <c r="P3357" s="22">
        <f t="shared" si="2492"/>
        <v>0</v>
      </c>
      <c r="Q3357" s="22">
        <f t="shared" si="2493"/>
        <v>0</v>
      </c>
      <c r="R3357" s="22">
        <f t="shared" si="2462"/>
        <v>412266962.99923903</v>
      </c>
      <c r="S3357" s="16">
        <f t="shared" si="2452"/>
        <v>37478814.818112634</v>
      </c>
      <c r="T3357" s="15">
        <f t="shared" si="2463"/>
        <v>0</v>
      </c>
      <c r="U3357" s="23">
        <f t="shared" si="2480"/>
        <v>1831620.3769642634</v>
      </c>
      <c r="V3357" s="23">
        <f t="shared" si="2481"/>
        <v>166510.94336038758</v>
      </c>
      <c r="W3357" s="23">
        <f t="shared" si="2494"/>
        <v>0</v>
      </c>
      <c r="X3357" s="23">
        <f t="shared" si="2482"/>
        <v>42538770.545511387</v>
      </c>
      <c r="Y3357" s="23">
        <f t="shared" si="2464"/>
        <v>13825559.361691331</v>
      </c>
      <c r="Z3357" s="3">
        <f t="shared" si="2465"/>
        <v>0</v>
      </c>
      <c r="AA3357" s="23">
        <f t="shared" si="2466"/>
        <v>69914633.770478278</v>
      </c>
      <c r="AB3357" s="26">
        <f t="shared" si="2483"/>
        <v>70086276.274228573</v>
      </c>
      <c r="AC3357" s="23">
        <f t="shared" si="2484"/>
        <v>74889487.274228647</v>
      </c>
      <c r="AD3357" s="23">
        <f t="shared" si="2490"/>
        <v>4803211</v>
      </c>
      <c r="AE3357" s="24">
        <f t="shared" si="2451"/>
        <v>70086276.274228647</v>
      </c>
      <c r="AF3357" s="3">
        <f t="shared" si="2485"/>
        <v>0</v>
      </c>
      <c r="AG3357" s="2">
        <f t="shared" si="2467"/>
        <v>0</v>
      </c>
      <c r="AH3357" s="2">
        <f t="shared" si="2468"/>
        <v>210.2930502050196</v>
      </c>
      <c r="AI3357" s="23">
        <f t="shared" si="2491"/>
        <v>11240435009.764919</v>
      </c>
      <c r="AJ3357" s="23">
        <f t="shared" si="2469"/>
        <v>6219.922423797766</v>
      </c>
      <c r="AK3357" s="23">
        <f t="shared" si="2470"/>
        <v>0</v>
      </c>
      <c r="AL3357" s="23">
        <f t="shared" si="2495"/>
        <v>9609228.7610206604</v>
      </c>
      <c r="AM3357" s="23">
        <f t="shared" si="2496"/>
        <v>8965298616.9112244</v>
      </c>
      <c r="AN3357" s="16">
        <f t="shared" si="2486"/>
        <v>0</v>
      </c>
      <c r="AO3357" s="23">
        <f t="shared" si="2487"/>
        <v>169841.1622275954</v>
      </c>
      <c r="AP3357" s="22">
        <f t="shared" si="2488"/>
        <v>38228391.1144749</v>
      </c>
      <c r="AQ3357" s="30">
        <f t="shared" si="2471"/>
        <v>26431861504.575043</v>
      </c>
      <c r="AR3357" s="28">
        <f t="shared" si="2472"/>
        <v>13024216872.07476</v>
      </c>
      <c r="AS3357" s="25">
        <f t="shared" si="2473"/>
        <v>200337590.02425668</v>
      </c>
      <c r="AT3357" s="32">
        <f t="shared" si="2474"/>
        <v>0</v>
      </c>
      <c r="AU3357" s="23">
        <f t="shared" si="2475"/>
        <v>0</v>
      </c>
      <c r="AV3357" s="22">
        <f t="shared" si="2476"/>
        <v>3847690669.6620812</v>
      </c>
      <c r="AW3357" s="31">
        <f t="shared" si="2489"/>
        <v>17560219300.692924</v>
      </c>
    </row>
    <row r="3358" spans="1:53" s="21" customFormat="1" x14ac:dyDescent="0.25">
      <c r="A3358">
        <f t="shared" si="2497"/>
        <v>909</v>
      </c>
      <c r="B3358" t="s">
        <v>8</v>
      </c>
      <c r="C3358" s="27">
        <f t="shared" si="2454"/>
        <v>0</v>
      </c>
      <c r="D3358" s="27">
        <f t="shared" si="2477"/>
        <v>0</v>
      </c>
      <c r="E3358" s="27" t="b">
        <f t="shared" si="2453"/>
        <v>1</v>
      </c>
      <c r="F3358" s="29">
        <f t="shared" si="2455"/>
        <v>0</v>
      </c>
      <c r="G3358" s="27">
        <f t="shared" si="2478"/>
        <v>0</v>
      </c>
      <c r="H3358" s="22">
        <f t="shared" si="2456"/>
        <v>36846642038.048096</v>
      </c>
      <c r="I3358" s="23">
        <f t="shared" si="2457"/>
        <v>132580106.5049091</v>
      </c>
      <c r="J3358" s="23">
        <f t="shared" si="2458"/>
        <v>1086</v>
      </c>
      <c r="K3358" s="19">
        <f t="shared" si="2479"/>
        <v>225.0831931027827</v>
      </c>
      <c r="L3358" s="16">
        <f t="shared" si="2459"/>
        <v>254.15770277357683</v>
      </c>
      <c r="M3358" s="23">
        <f>M3357-IF($B3358="B",(Percent_Rent_In_Elsies*2.49%/12 * H3357)/K3357,0)+IF($B3358="D",N3358,0)+IF(B3358="D",AK3357)+IF(B3358="C",F3357*90%)-(Y3358-Y3357)-IF($B3358="A",Q3357/K3357) + IF($B3358="A",Q3357/K3357)</f>
        <v>-58360659.886004679</v>
      </c>
      <c r="N3358" s="23">
        <f t="shared" si="2460"/>
        <v>0</v>
      </c>
      <c r="O3358" s="22">
        <f t="shared" si="2461"/>
        <v>0</v>
      </c>
      <c r="P3358" s="22">
        <f t="shared" si="2492"/>
        <v>0</v>
      </c>
      <c r="Q3358" s="22">
        <f t="shared" si="2493"/>
        <v>0</v>
      </c>
      <c r="R3358" s="22">
        <f t="shared" si="2462"/>
        <v>450495354.11371392</v>
      </c>
      <c r="S3358" s="16">
        <f t="shared" si="2452"/>
        <v>37478814.818112634</v>
      </c>
      <c r="T3358" s="15">
        <f t="shared" si="2463"/>
        <v>0</v>
      </c>
      <c r="U3358" s="23">
        <f t="shared" si="2480"/>
        <v>2001461.5391918588</v>
      </c>
      <c r="V3358" s="23">
        <f t="shared" si="2481"/>
        <v>166510.94336038758</v>
      </c>
      <c r="W3358" s="23">
        <f t="shared" si="2494"/>
        <v>0</v>
      </c>
      <c r="X3358" s="23">
        <f t="shared" si="2482"/>
        <v>42538770.545511387</v>
      </c>
      <c r="Y3358" s="23">
        <f t="shared" si="2464"/>
        <v>13825559.361691331</v>
      </c>
      <c r="Z3358" s="3">
        <f t="shared" si="2465"/>
        <v>0</v>
      </c>
      <c r="AA3358" s="23">
        <f t="shared" si="2466"/>
        <v>69914633.770478278</v>
      </c>
      <c r="AB3358" s="26">
        <f t="shared" si="2483"/>
        <v>70086276.274228573</v>
      </c>
      <c r="AC3358" s="23">
        <f t="shared" si="2484"/>
        <v>74889487.274228647</v>
      </c>
      <c r="AD3358" s="23">
        <f t="shared" si="2490"/>
        <v>4803211</v>
      </c>
      <c r="AE3358" s="24">
        <f t="shared" si="2451"/>
        <v>70086276.274228647</v>
      </c>
      <c r="AF3358" s="3">
        <f t="shared" si="2485"/>
        <v>1E-4</v>
      </c>
      <c r="AG3358" s="2">
        <f t="shared" si="2467"/>
        <v>0</v>
      </c>
      <c r="AH3358" s="2">
        <f t="shared" si="2468"/>
        <v>210.2930502050196</v>
      </c>
      <c r="AI3358" s="23">
        <f t="shared" si="2491"/>
        <v>11240435009.764919</v>
      </c>
      <c r="AJ3358" s="23">
        <f t="shared" si="2469"/>
        <v>6219.922423797766</v>
      </c>
      <c r="AK3358" s="23">
        <f t="shared" si="2470"/>
        <v>64944.457083308633</v>
      </c>
      <c r="AL3358" s="23">
        <f t="shared" si="2495"/>
        <v>0</v>
      </c>
      <c r="AM3358" s="23">
        <f t="shared" si="2496"/>
        <v>0</v>
      </c>
      <c r="AN3358" s="16">
        <f t="shared" si="2486"/>
        <v>0</v>
      </c>
      <c r="AO3358" s="23">
        <f t="shared" si="2487"/>
        <v>0</v>
      </c>
      <c r="AP3358" s="22">
        <f t="shared" si="2488"/>
        <v>0</v>
      </c>
      <c r="AQ3358" s="30">
        <f t="shared" si="2471"/>
        <v>26431861504.575043</v>
      </c>
      <c r="AR3358" s="28">
        <f t="shared" si="2472"/>
        <v>13024216872.07476</v>
      </c>
      <c r="AS3358" s="25">
        <f t="shared" si="2473"/>
        <v>200337590.02425668</v>
      </c>
      <c r="AT3358" s="32">
        <f t="shared" si="2474"/>
        <v>0</v>
      </c>
      <c r="AU3358" s="23">
        <f t="shared" si="2475"/>
        <v>0</v>
      </c>
      <c r="AV3358" s="22">
        <f t="shared" si="2476"/>
        <v>3847690669.6620812</v>
      </c>
      <c r="AW3358" s="31">
        <f t="shared" si="2489"/>
        <v>17560219300.692924</v>
      </c>
      <c r="AX3358"/>
      <c r="AY3358"/>
      <c r="AZ3358"/>
      <c r="BA3358"/>
    </row>
    <row r="3359" spans="1:53" s="21" customFormat="1" x14ac:dyDescent="0.25">
      <c r="A3359">
        <f t="shared" si="2497"/>
        <v>909</v>
      </c>
      <c r="B3359" t="s">
        <v>9</v>
      </c>
      <c r="C3359" s="27">
        <f t="shared" si="2454"/>
        <v>0</v>
      </c>
      <c r="D3359" s="27">
        <f t="shared" si="2477"/>
        <v>0</v>
      </c>
      <c r="E3359" s="27" t="b">
        <f t="shared" si="2453"/>
        <v>1</v>
      </c>
      <c r="F3359" s="29">
        <f t="shared" si="2455"/>
        <v>0</v>
      </c>
      <c r="G3359" s="27">
        <f t="shared" si="2478"/>
        <v>0</v>
      </c>
      <c r="H3359" s="22">
        <f t="shared" si="2456"/>
        <v>36846642038.048096</v>
      </c>
      <c r="I3359" s="23">
        <f t="shared" si="2457"/>
        <v>132580106.5049091</v>
      </c>
      <c r="J3359" s="23">
        <f t="shared" si="2458"/>
        <v>1086</v>
      </c>
      <c r="K3359" s="19">
        <f t="shared" si="2479"/>
        <v>225.0831931027827</v>
      </c>
      <c r="L3359" s="16">
        <f t="shared" si="2459"/>
        <v>254.15770277357683</v>
      </c>
      <c r="M3359" s="23">
        <f>M3358-IF($B3359="B",(Percent_Rent_In_Elsies*2.49%/12 * H3358)/K3358,0)+IF($B3359="D",N3359,0)+IF(B3359="D",AK3358)+IF(B3359="C",F3358*90%)-(Y3359-Y3358)-IF($B3359="A",Q3358/K3358) + IF($B3359="A",Q3358/K3358)</f>
        <v>-58295715.428921372</v>
      </c>
      <c r="N3359" s="23">
        <f t="shared" si="2460"/>
        <v>0</v>
      </c>
      <c r="O3359" s="22">
        <f t="shared" si="2461"/>
        <v>26185217.089670725</v>
      </c>
      <c r="P3359" s="22">
        <f t="shared" si="2492"/>
        <v>0</v>
      </c>
      <c r="Q3359" s="22">
        <f t="shared" si="2493"/>
        <v>0</v>
      </c>
      <c r="R3359" s="22">
        <f t="shared" si="2462"/>
        <v>450495354.11371392</v>
      </c>
      <c r="S3359" s="16">
        <f t="shared" si="2452"/>
        <v>0</v>
      </c>
      <c r="T3359" s="15">
        <f t="shared" si="2463"/>
        <v>11293597.728441909</v>
      </c>
      <c r="U3359" s="23">
        <f t="shared" si="2480"/>
        <v>2001461.5391918588</v>
      </c>
      <c r="V3359" s="23">
        <f t="shared" si="2481"/>
        <v>0</v>
      </c>
      <c r="W3359" s="23">
        <f t="shared" si="2494"/>
        <v>166510.94336038758</v>
      </c>
      <c r="X3359" s="23">
        <f t="shared" si="2482"/>
        <v>42538770.545511387</v>
      </c>
      <c r="Y3359" s="23">
        <f t="shared" si="2464"/>
        <v>13825559.361691331</v>
      </c>
      <c r="Z3359" s="3">
        <f t="shared" si="2465"/>
        <v>0</v>
      </c>
      <c r="AA3359" s="23">
        <f t="shared" si="2466"/>
        <v>69849689.313394964</v>
      </c>
      <c r="AB3359" s="26">
        <f t="shared" si="2483"/>
        <v>70086276.274228558</v>
      </c>
      <c r="AC3359" s="23">
        <f t="shared" si="2484"/>
        <v>74889487.274228647</v>
      </c>
      <c r="AD3359" s="23">
        <f t="shared" si="2490"/>
        <v>4803211</v>
      </c>
      <c r="AE3359" s="24">
        <f t="shared" si="2451"/>
        <v>70086276.274228647</v>
      </c>
      <c r="AF3359" s="3">
        <f t="shared" si="2485"/>
        <v>0</v>
      </c>
      <c r="AG3359" s="2">
        <f t="shared" si="2467"/>
        <v>0</v>
      </c>
      <c r="AH3359" s="2">
        <f t="shared" si="2468"/>
        <v>210.2930502050196</v>
      </c>
      <c r="AI3359" s="23">
        <f t="shared" si="2491"/>
        <v>11229993648.497318</v>
      </c>
      <c r="AJ3359" s="23">
        <f t="shared" si="2469"/>
        <v>6219.922423797766</v>
      </c>
      <c r="AK3359" s="23">
        <f t="shared" si="2470"/>
        <v>0</v>
      </c>
      <c r="AL3359" s="23">
        <f t="shared" si="2495"/>
        <v>0</v>
      </c>
      <c r="AM3359" s="23">
        <f t="shared" si="2496"/>
        <v>0</v>
      </c>
      <c r="AN3359" s="16">
        <f t="shared" si="2486"/>
        <v>0</v>
      </c>
      <c r="AO3359" s="23">
        <f t="shared" si="2487"/>
        <v>0</v>
      </c>
      <c r="AP3359" s="22">
        <f t="shared" si="2488"/>
        <v>0</v>
      </c>
      <c r="AQ3359" s="30">
        <f t="shared" si="2471"/>
        <v>26431861504.575043</v>
      </c>
      <c r="AR3359" s="28">
        <f t="shared" si="2472"/>
        <v>13024216872.07476</v>
      </c>
      <c r="AS3359" s="25">
        <f t="shared" si="2473"/>
        <v>200337590.02425668</v>
      </c>
      <c r="AT3359" s="32">
        <f t="shared" si="2474"/>
        <v>0</v>
      </c>
      <c r="AU3359" s="23">
        <f t="shared" si="2475"/>
        <v>0</v>
      </c>
      <c r="AV3359" s="22">
        <f t="shared" si="2476"/>
        <v>3847690669.6620812</v>
      </c>
      <c r="AW3359" s="31">
        <f t="shared" si="2489"/>
        <v>17560219300.692924</v>
      </c>
      <c r="AX3359"/>
      <c r="AY3359"/>
      <c r="AZ3359"/>
      <c r="BA3359"/>
    </row>
    <row r="3360" spans="1:53" x14ac:dyDescent="0.25">
      <c r="A3360" s="21">
        <f t="shared" si="2497"/>
        <v>909</v>
      </c>
      <c r="B3360" s="21" t="s">
        <v>28</v>
      </c>
      <c r="C3360" s="27">
        <f t="shared" si="2454"/>
        <v>0</v>
      </c>
      <c r="D3360" s="27">
        <f t="shared" si="2477"/>
        <v>0</v>
      </c>
      <c r="E3360" s="27" t="b">
        <f t="shared" si="2453"/>
        <v>1</v>
      </c>
      <c r="F3360" s="29">
        <f t="shared" si="2455"/>
        <v>0</v>
      </c>
      <c r="G3360" s="27">
        <f t="shared" si="2478"/>
        <v>0</v>
      </c>
      <c r="H3360" s="22">
        <f t="shared" si="2456"/>
        <v>36846642038.048096</v>
      </c>
      <c r="I3360" s="23">
        <f t="shared" si="2457"/>
        <v>132580106.5049091</v>
      </c>
      <c r="J3360" s="23">
        <f t="shared" si="2458"/>
        <v>1086</v>
      </c>
      <c r="K3360" s="19">
        <f t="shared" si="2479"/>
        <v>225.0831931027827</v>
      </c>
      <c r="L3360" s="16">
        <f t="shared" si="2459"/>
        <v>254.15770277357683</v>
      </c>
      <c r="M3360" s="23">
        <f>M3359-IF($B3360="B",(Percent_Rent_In_Elsies*2.49%/12 * H3359)/K3359,0)+IF($B3360="D",N3360,0)+IF(B3360="D",AK3359)+IF(B3360="C",F3359*90%)-(Y3360-Y3359)-IF($B3360="A",Q3359/K3359) + IF($B3360="A",Q3359/K3359)</f>
        <v>-58295715.428921372</v>
      </c>
      <c r="N3360" s="23">
        <f t="shared" si="2460"/>
        <v>0</v>
      </c>
      <c r="O3360" s="22">
        <f t="shared" si="2461"/>
        <v>0</v>
      </c>
      <c r="P3360" s="22">
        <f t="shared" si="2492"/>
        <v>26185217.089670725</v>
      </c>
      <c r="Q3360" s="22">
        <f t="shared" si="2493"/>
        <v>0</v>
      </c>
      <c r="R3360" s="22">
        <f t="shared" si="2462"/>
        <v>450495354.11371392</v>
      </c>
      <c r="S3360" s="16">
        <f t="shared" si="2452"/>
        <v>0</v>
      </c>
      <c r="T3360" s="15">
        <f t="shared" si="2463"/>
        <v>0</v>
      </c>
      <c r="U3360" s="23">
        <f t="shared" si="2480"/>
        <v>2001461.5391918588</v>
      </c>
      <c r="V3360" s="23">
        <f t="shared" si="2481"/>
        <v>0</v>
      </c>
      <c r="W3360" s="23">
        <f t="shared" si="2494"/>
        <v>0</v>
      </c>
      <c r="X3360" s="23">
        <f t="shared" si="2482"/>
        <v>42538770.545511387</v>
      </c>
      <c r="Y3360" s="23">
        <f t="shared" si="2464"/>
        <v>13825559.361691331</v>
      </c>
      <c r="Z3360" s="3">
        <f t="shared" si="2465"/>
        <v>8325.5471680193805</v>
      </c>
      <c r="AA3360" s="23">
        <f t="shared" si="2466"/>
        <v>69974572.520915255</v>
      </c>
      <c r="AB3360" s="26">
        <f t="shared" si="2483"/>
        <v>70086276.274228543</v>
      </c>
      <c r="AC3360" s="23">
        <f t="shared" si="2484"/>
        <v>74889487.274228647</v>
      </c>
      <c r="AD3360" s="23">
        <f t="shared" si="2490"/>
        <v>4803211</v>
      </c>
      <c r="AE3360" s="24">
        <f t="shared" si="2451"/>
        <v>70086276.274228647</v>
      </c>
      <c r="AF3360" s="3">
        <f t="shared" si="2485"/>
        <v>0</v>
      </c>
      <c r="AG3360" s="2">
        <f t="shared" si="2467"/>
        <v>999065660.16232562</v>
      </c>
      <c r="AH3360" s="2">
        <f t="shared" si="2468"/>
        <v>210.2930502050196</v>
      </c>
      <c r="AI3360" s="23">
        <f t="shared" si="2491"/>
        <v>11250071585.007023</v>
      </c>
      <c r="AJ3360" s="23">
        <f t="shared" si="2469"/>
        <v>6219.922423797766</v>
      </c>
      <c r="AK3360" s="23">
        <f t="shared" si="2470"/>
        <v>0</v>
      </c>
      <c r="AL3360" s="23">
        <f t="shared" si="2495"/>
        <v>0</v>
      </c>
      <c r="AM3360" s="23">
        <f t="shared" si="2496"/>
        <v>0</v>
      </c>
      <c r="AN3360" s="16">
        <f t="shared" si="2486"/>
        <v>0</v>
      </c>
      <c r="AO3360" s="23">
        <f t="shared" si="2487"/>
        <v>0</v>
      </c>
      <c r="AP3360" s="22">
        <f t="shared" si="2488"/>
        <v>0</v>
      </c>
      <c r="AQ3360" s="30">
        <f t="shared" si="2471"/>
        <v>26431861504.575043</v>
      </c>
      <c r="AR3360" s="28">
        <f t="shared" si="2472"/>
        <v>13024216872.07476</v>
      </c>
      <c r="AS3360" s="25">
        <f t="shared" si="2473"/>
        <v>200337590.02425668</v>
      </c>
      <c r="AT3360" s="32">
        <f t="shared" si="2474"/>
        <v>16651.094336038761</v>
      </c>
      <c r="AU3360" s="23">
        <f t="shared" si="2475"/>
        <v>16651.094336038761</v>
      </c>
      <c r="AV3360" s="22">
        <f t="shared" si="2476"/>
        <v>3858984267.390523</v>
      </c>
      <c r="AW3360" s="31">
        <f t="shared" si="2489"/>
        <v>17560219300.692924</v>
      </c>
    </row>
    <row r="3361" spans="1:53" x14ac:dyDescent="0.25">
      <c r="A3361">
        <f t="shared" si="2497"/>
        <v>910</v>
      </c>
      <c r="B3361" t="s">
        <v>6</v>
      </c>
      <c r="C3361" s="27">
        <f t="shared" si="2454"/>
        <v>0</v>
      </c>
      <c r="D3361" s="27">
        <f t="shared" si="2477"/>
        <v>0</v>
      </c>
      <c r="E3361" s="27" t="b">
        <f t="shared" si="2453"/>
        <v>1</v>
      </c>
      <c r="F3361" s="29">
        <f t="shared" si="2455"/>
        <v>0</v>
      </c>
      <c r="G3361" s="27">
        <f t="shared" si="2478"/>
        <v>0</v>
      </c>
      <c r="H3361" s="22">
        <f t="shared" si="2456"/>
        <v>36908053108.111511</v>
      </c>
      <c r="I3361" s="23">
        <f t="shared" si="2457"/>
        <v>132580106.5049091</v>
      </c>
      <c r="J3361" s="23">
        <f t="shared" si="2458"/>
        <v>1086</v>
      </c>
      <c r="K3361" s="19">
        <f t="shared" si="2479"/>
        <v>225.0831931027827</v>
      </c>
      <c r="L3361" s="16">
        <f t="shared" si="2459"/>
        <v>254.58129894486615</v>
      </c>
      <c r="M3361" s="23">
        <f>M3360-IF($B3361="B",(Percent_Rent_In_Elsies*2.49%/12 * H3360)/K3360,0)+IF($B3361="D",N3361,0)+IF(B3361="D",AK3360)+IF(B3361="C",F3360*90%)-(Y3361-Y3360)-IF($B3361="A",Q3360/K3360) + IF($B3361="A",Q3360/K3360)</f>
        <v>-58295715.428921372</v>
      </c>
      <c r="N3361" s="23">
        <f t="shared" si="2460"/>
        <v>0</v>
      </c>
      <c r="O3361" s="22">
        <f t="shared" si="2461"/>
        <v>0</v>
      </c>
      <c r="P3361" s="22">
        <f t="shared" si="2492"/>
        <v>0</v>
      </c>
      <c r="Q3361" s="22">
        <f t="shared" si="2493"/>
        <v>0</v>
      </c>
      <c r="R3361" s="22">
        <f t="shared" si="2462"/>
        <v>450495354.11371392</v>
      </c>
      <c r="S3361" s="16">
        <f t="shared" si="2452"/>
        <v>0</v>
      </c>
      <c r="T3361" s="15">
        <f t="shared" si="2463"/>
        <v>0</v>
      </c>
      <c r="U3361" s="23">
        <f t="shared" si="2480"/>
        <v>2001461.5391918588</v>
      </c>
      <c r="V3361" s="23">
        <f t="shared" si="2481"/>
        <v>0</v>
      </c>
      <c r="W3361" s="23">
        <f t="shared" si="2494"/>
        <v>0</v>
      </c>
      <c r="X3361" s="23">
        <f t="shared" si="2482"/>
        <v>42580398.281351484</v>
      </c>
      <c r="Y3361" s="23">
        <f t="shared" si="2464"/>
        <v>13825559.361691331</v>
      </c>
      <c r="Z3361" s="3">
        <f t="shared" si="2465"/>
        <v>0</v>
      </c>
      <c r="AA3361" s="23">
        <f t="shared" si="2466"/>
        <v>69974572.520915255</v>
      </c>
      <c r="AB3361" s="26">
        <f t="shared" si="2483"/>
        <v>70086276.274228558</v>
      </c>
      <c r="AC3361" s="23">
        <f t="shared" si="2484"/>
        <v>74889487.274228647</v>
      </c>
      <c r="AD3361" s="23">
        <f t="shared" si="2490"/>
        <v>4803211</v>
      </c>
      <c r="AE3361" s="24">
        <f t="shared" si="2451"/>
        <v>70086276.274228647</v>
      </c>
      <c r="AF3361" s="3">
        <f t="shared" si="2485"/>
        <v>0</v>
      </c>
      <c r="AG3361" s="2">
        <f t="shared" si="2467"/>
        <v>0</v>
      </c>
      <c r="AH3361" s="2">
        <f t="shared" si="2468"/>
        <v>210.64353862202799</v>
      </c>
      <c r="AI3361" s="23">
        <f t="shared" si="2491"/>
        <v>11250071585.007023</v>
      </c>
      <c r="AJ3361" s="23">
        <f t="shared" si="2469"/>
        <v>6219.922423797766</v>
      </c>
      <c r="AK3361" s="23">
        <f t="shared" si="2470"/>
        <v>0</v>
      </c>
      <c r="AL3361" s="23">
        <f t="shared" si="2495"/>
        <v>0</v>
      </c>
      <c r="AM3361" s="23">
        <f t="shared" si="2496"/>
        <v>0</v>
      </c>
      <c r="AN3361" s="16">
        <f t="shared" si="2486"/>
        <v>0</v>
      </c>
      <c r="AO3361" s="23">
        <f t="shared" si="2487"/>
        <v>0</v>
      </c>
      <c r="AP3361" s="22">
        <f t="shared" si="2488"/>
        <v>0</v>
      </c>
      <c r="AQ3361" s="30">
        <f t="shared" si="2471"/>
        <v>26431861504.575043</v>
      </c>
      <c r="AR3361" s="28">
        <f t="shared" si="2472"/>
        <v>13024216872.07476</v>
      </c>
      <c r="AS3361" s="25">
        <f t="shared" si="2473"/>
        <v>200337590.02425668</v>
      </c>
      <c r="AT3361" s="32">
        <f t="shared" si="2474"/>
        <v>0</v>
      </c>
      <c r="AU3361" s="23">
        <f t="shared" si="2475"/>
        <v>0</v>
      </c>
      <c r="AV3361" s="22">
        <f t="shared" si="2476"/>
        <v>3858984267.390523</v>
      </c>
      <c r="AW3361" s="31">
        <f t="shared" si="2489"/>
        <v>17534034083.603252</v>
      </c>
    </row>
    <row r="3362" spans="1:53" x14ac:dyDescent="0.25">
      <c r="A3362">
        <f t="shared" si="2497"/>
        <v>910</v>
      </c>
      <c r="B3362" t="s">
        <v>7</v>
      </c>
      <c r="C3362" s="27">
        <f t="shared" si="2454"/>
        <v>0</v>
      </c>
      <c r="D3362" s="27">
        <f t="shared" si="2477"/>
        <v>0</v>
      </c>
      <c r="E3362" s="27" t="b">
        <f t="shared" si="2453"/>
        <v>1</v>
      </c>
      <c r="F3362" s="29">
        <f t="shared" si="2455"/>
        <v>0</v>
      </c>
      <c r="G3362" s="27">
        <f t="shared" si="2478"/>
        <v>0</v>
      </c>
      <c r="H3362" s="22">
        <f t="shared" si="2456"/>
        <v>36908053108.111511</v>
      </c>
      <c r="I3362" s="23">
        <f t="shared" si="2457"/>
        <v>132580106.5049091</v>
      </c>
      <c r="J3362" s="23">
        <f t="shared" si="2458"/>
        <v>1086</v>
      </c>
      <c r="K3362" s="19">
        <f t="shared" si="2479"/>
        <v>225.0831931027827</v>
      </c>
      <c r="L3362" s="16">
        <f t="shared" si="2459"/>
        <v>254.58129894486612</v>
      </c>
      <c r="M3362" s="23">
        <f>M3361-IF($B3362="B",(Percent_Rent_In_Elsies*2.49%/12 * H3361)/K3361,0)+IF($B3362="D",N3362,0)+IF(B3362="D",AK3361)+IF(B3362="C",F3361*90%)-(Y3362-Y3361)-IF($B3362="A",Q3361/K3361) + IF($B3362="A",Q3361/K3361)</f>
        <v>-58465839.659752682</v>
      </c>
      <c r="N3362" s="23">
        <f t="shared" si="2460"/>
        <v>0</v>
      </c>
      <c r="O3362" s="22">
        <f t="shared" si="2461"/>
        <v>0</v>
      </c>
      <c r="P3362" s="22">
        <f t="shared" si="2492"/>
        <v>0</v>
      </c>
      <c r="Q3362" s="22">
        <f t="shared" si="2493"/>
        <v>0</v>
      </c>
      <c r="R3362" s="22">
        <f t="shared" si="2462"/>
        <v>412954074.60423774</v>
      </c>
      <c r="S3362" s="16">
        <f t="shared" si="2452"/>
        <v>37541279.509476162</v>
      </c>
      <c r="T3362" s="15">
        <f t="shared" si="2463"/>
        <v>0</v>
      </c>
      <c r="U3362" s="23">
        <f t="shared" si="2480"/>
        <v>1834673.0775925373</v>
      </c>
      <c r="V3362" s="23">
        <f t="shared" si="2481"/>
        <v>166788.46159932157</v>
      </c>
      <c r="W3362" s="23">
        <f t="shared" si="2494"/>
        <v>0</v>
      </c>
      <c r="X3362" s="23">
        <f t="shared" si="2482"/>
        <v>42580398.281351484</v>
      </c>
      <c r="Y3362" s="23">
        <f t="shared" si="2464"/>
        <v>13825559.361691331</v>
      </c>
      <c r="Z3362" s="3">
        <f t="shared" si="2465"/>
        <v>0</v>
      </c>
      <c r="AA3362" s="23">
        <f t="shared" si="2466"/>
        <v>69974572.520915255</v>
      </c>
      <c r="AB3362" s="26">
        <f t="shared" si="2483"/>
        <v>70086276.274228558</v>
      </c>
      <c r="AC3362" s="23">
        <f t="shared" si="2484"/>
        <v>74889487.274228647</v>
      </c>
      <c r="AD3362" s="23">
        <f t="shared" si="2490"/>
        <v>4803211</v>
      </c>
      <c r="AE3362" s="24">
        <f t="shared" si="2451"/>
        <v>70086276.274228647</v>
      </c>
      <c r="AF3362" s="3">
        <f t="shared" si="2485"/>
        <v>0</v>
      </c>
      <c r="AG3362" s="2">
        <f t="shared" si="2467"/>
        <v>0</v>
      </c>
      <c r="AH3362" s="2">
        <f t="shared" si="2468"/>
        <v>210.64353862202799</v>
      </c>
      <c r="AI3362" s="23">
        <f t="shared" si="2491"/>
        <v>11250071585.007023</v>
      </c>
      <c r="AJ3362" s="23">
        <f t="shared" si="2469"/>
        <v>6219.922423797766</v>
      </c>
      <c r="AK3362" s="23">
        <f t="shared" si="2470"/>
        <v>0</v>
      </c>
      <c r="AL3362" s="23">
        <f t="shared" si="2495"/>
        <v>9636575.2421035767</v>
      </c>
      <c r="AM3362" s="23">
        <f t="shared" si="2496"/>
        <v>8990812565.5461617</v>
      </c>
      <c r="AN3362" s="16">
        <f t="shared" si="2486"/>
        <v>0</v>
      </c>
      <c r="AO3362" s="23">
        <f t="shared" si="2487"/>
        <v>170124.23083130809</v>
      </c>
      <c r="AP3362" s="22">
        <f t="shared" si="2488"/>
        <v>38292105.099665694</v>
      </c>
      <c r="AQ3362" s="30">
        <f t="shared" si="2471"/>
        <v>26508120231.881027</v>
      </c>
      <c r="AR3362" s="28">
        <f t="shared" si="2472"/>
        <v>13062183494.281078</v>
      </c>
      <c r="AS3362" s="25">
        <f t="shared" si="2473"/>
        <v>200337590.02425668</v>
      </c>
      <c r="AT3362" s="32">
        <f t="shared" si="2474"/>
        <v>0</v>
      </c>
      <c r="AU3362" s="23">
        <f t="shared" si="2475"/>
        <v>0</v>
      </c>
      <c r="AV3362" s="22">
        <f t="shared" si="2476"/>
        <v>3858984267.390523</v>
      </c>
      <c r="AW3362" s="31">
        <f t="shared" si="2489"/>
        <v>17610292810.909237</v>
      </c>
    </row>
    <row r="3363" spans="1:53" x14ac:dyDescent="0.25">
      <c r="A3363">
        <f t="shared" si="2497"/>
        <v>910</v>
      </c>
      <c r="B3363" t="s">
        <v>8</v>
      </c>
      <c r="C3363" s="27">
        <f t="shared" si="2454"/>
        <v>0</v>
      </c>
      <c r="D3363" s="27">
        <f t="shared" si="2477"/>
        <v>0</v>
      </c>
      <c r="E3363" s="27" t="b">
        <f t="shared" si="2453"/>
        <v>1</v>
      </c>
      <c r="F3363" s="29">
        <f t="shared" si="2455"/>
        <v>0</v>
      </c>
      <c r="G3363" s="27">
        <f t="shared" si="2478"/>
        <v>0</v>
      </c>
      <c r="H3363" s="22">
        <f t="shared" si="2456"/>
        <v>36908053108.111511</v>
      </c>
      <c r="I3363" s="23">
        <f t="shared" si="2457"/>
        <v>132580106.5049091</v>
      </c>
      <c r="J3363" s="23">
        <f t="shared" si="2458"/>
        <v>1086</v>
      </c>
      <c r="K3363" s="19">
        <f t="shared" si="2479"/>
        <v>225.0831931027827</v>
      </c>
      <c r="L3363" s="16">
        <f t="shared" si="2459"/>
        <v>254.58129894486612</v>
      </c>
      <c r="M3363" s="23">
        <f>M3362-IF($B3363="B",(Percent_Rent_In_Elsies*2.49%/12 * H3362)/K3362,0)+IF($B3363="D",N3363,0)+IF(B3363="D",AK3362)+IF(B3363="C",F3362*90%)-(Y3363-Y3362)-IF($B3363="A",Q3362/K3362) + IF($B3363="A",Q3362/K3362)</f>
        <v>-58465839.659752682</v>
      </c>
      <c r="N3363" s="23">
        <f t="shared" si="2460"/>
        <v>0</v>
      </c>
      <c r="O3363" s="22">
        <f t="shared" si="2461"/>
        <v>0</v>
      </c>
      <c r="P3363" s="22">
        <f t="shared" si="2492"/>
        <v>0</v>
      </c>
      <c r="Q3363" s="22">
        <f t="shared" si="2493"/>
        <v>0</v>
      </c>
      <c r="R3363" s="22">
        <f t="shared" si="2462"/>
        <v>451246179.70390344</v>
      </c>
      <c r="S3363" s="16">
        <f t="shared" si="2452"/>
        <v>37541279.509476162</v>
      </c>
      <c r="T3363" s="15">
        <f t="shared" si="2463"/>
        <v>0</v>
      </c>
      <c r="U3363" s="23">
        <f t="shared" si="2480"/>
        <v>2004797.3084238453</v>
      </c>
      <c r="V3363" s="23">
        <f t="shared" si="2481"/>
        <v>166788.46159932157</v>
      </c>
      <c r="W3363" s="23">
        <f t="shared" si="2494"/>
        <v>0</v>
      </c>
      <c r="X3363" s="23">
        <f t="shared" si="2482"/>
        <v>42580398.281351484</v>
      </c>
      <c r="Y3363" s="23">
        <f t="shared" si="2464"/>
        <v>13825559.361691331</v>
      </c>
      <c r="Z3363" s="3">
        <f t="shared" si="2465"/>
        <v>0</v>
      </c>
      <c r="AA3363" s="23">
        <f t="shared" si="2466"/>
        <v>69974572.520915255</v>
      </c>
      <c r="AB3363" s="26">
        <f t="shared" si="2483"/>
        <v>70086276.274228558</v>
      </c>
      <c r="AC3363" s="23">
        <f t="shared" si="2484"/>
        <v>74889487.274228647</v>
      </c>
      <c r="AD3363" s="23">
        <f t="shared" si="2490"/>
        <v>4803211</v>
      </c>
      <c r="AE3363" s="24">
        <f t="shared" si="2451"/>
        <v>70086276.274228647</v>
      </c>
      <c r="AF3363" s="3">
        <f t="shared" si="2485"/>
        <v>1E-4</v>
      </c>
      <c r="AG3363" s="2">
        <f t="shared" si="2467"/>
        <v>0</v>
      </c>
      <c r="AH3363" s="2">
        <f t="shared" si="2468"/>
        <v>210.64353862202799</v>
      </c>
      <c r="AI3363" s="23">
        <f t="shared" si="2491"/>
        <v>11250071585.007023</v>
      </c>
      <c r="AJ3363" s="23">
        <f t="shared" si="2469"/>
        <v>6219.922423797766</v>
      </c>
      <c r="AK3363" s="23">
        <f t="shared" si="2470"/>
        <v>64982.306956564222</v>
      </c>
      <c r="AL3363" s="23">
        <f t="shared" si="2495"/>
        <v>0</v>
      </c>
      <c r="AM3363" s="23">
        <f t="shared" si="2496"/>
        <v>0</v>
      </c>
      <c r="AN3363" s="16">
        <f t="shared" si="2486"/>
        <v>0</v>
      </c>
      <c r="AO3363" s="23">
        <f t="shared" si="2487"/>
        <v>0</v>
      </c>
      <c r="AP3363" s="22">
        <f t="shared" si="2488"/>
        <v>0</v>
      </c>
      <c r="AQ3363" s="30">
        <f t="shared" si="2471"/>
        <v>26508120231.881027</v>
      </c>
      <c r="AR3363" s="28">
        <f t="shared" si="2472"/>
        <v>13062183494.281078</v>
      </c>
      <c r="AS3363" s="25">
        <f t="shared" si="2473"/>
        <v>200337590.02425668</v>
      </c>
      <c r="AT3363" s="32">
        <f t="shared" si="2474"/>
        <v>0</v>
      </c>
      <c r="AU3363" s="23">
        <f t="shared" si="2475"/>
        <v>0</v>
      </c>
      <c r="AV3363" s="22">
        <f t="shared" si="2476"/>
        <v>3858984267.390523</v>
      </c>
      <c r="AW3363" s="31">
        <f t="shared" si="2489"/>
        <v>17610292810.909237</v>
      </c>
    </row>
    <row r="3364" spans="1:53" x14ac:dyDescent="0.25">
      <c r="A3364" s="21">
        <f t="shared" si="2497"/>
        <v>910</v>
      </c>
      <c r="B3364" s="21" t="s">
        <v>9</v>
      </c>
      <c r="C3364" s="27">
        <f t="shared" si="2454"/>
        <v>0</v>
      </c>
      <c r="D3364" s="27">
        <f t="shared" si="2477"/>
        <v>0</v>
      </c>
      <c r="E3364" s="27" t="b">
        <f t="shared" si="2453"/>
        <v>1</v>
      </c>
      <c r="F3364" s="29">
        <f t="shared" si="2455"/>
        <v>0</v>
      </c>
      <c r="G3364" s="27">
        <f t="shared" si="2478"/>
        <v>0</v>
      </c>
      <c r="H3364" s="22">
        <f t="shared" si="2456"/>
        <v>36908053108.111511</v>
      </c>
      <c r="I3364" s="23">
        <f t="shared" si="2457"/>
        <v>132580106.5049091</v>
      </c>
      <c r="J3364" s="23">
        <f t="shared" si="2458"/>
        <v>1086</v>
      </c>
      <c r="K3364" s="19">
        <f t="shared" si="2479"/>
        <v>225.0831931027827</v>
      </c>
      <c r="L3364" s="16">
        <f t="shared" si="2459"/>
        <v>254.58129894486612</v>
      </c>
      <c r="M3364" s="23">
        <f>M3363-IF($B3364="B",(Percent_Rent_In_Elsies*2.49%/12 * H3363)/K3363,0)+IF($B3364="D",N3364,0)+IF(B3364="D",AK3363)+IF(B3364="C",F3363*90%)-(Y3364-Y3363)-IF($B3364="A",Q3363/K3363) + IF($B3364="A",Q3363/K3363)</f>
        <v>-58400857.352796115</v>
      </c>
      <c r="N3364" s="23">
        <f t="shared" si="2460"/>
        <v>0</v>
      </c>
      <c r="O3364" s="22">
        <f t="shared" si="2461"/>
        <v>26228859.11815352</v>
      </c>
      <c r="P3364" s="22">
        <f t="shared" si="2492"/>
        <v>0</v>
      </c>
      <c r="Q3364" s="22">
        <f t="shared" si="2493"/>
        <v>0</v>
      </c>
      <c r="R3364" s="22">
        <f t="shared" si="2462"/>
        <v>451246179.70390344</v>
      </c>
      <c r="S3364" s="16">
        <f t="shared" si="2452"/>
        <v>0</v>
      </c>
      <c r="T3364" s="15">
        <f t="shared" si="2463"/>
        <v>11312420.391322643</v>
      </c>
      <c r="U3364" s="23">
        <f t="shared" si="2480"/>
        <v>2004797.3084238453</v>
      </c>
      <c r="V3364" s="23">
        <f t="shared" si="2481"/>
        <v>0</v>
      </c>
      <c r="W3364" s="23">
        <f t="shared" si="2494"/>
        <v>166788.46159932157</v>
      </c>
      <c r="X3364" s="23">
        <f t="shared" si="2482"/>
        <v>42580398.281351484</v>
      </c>
      <c r="Y3364" s="23">
        <f t="shared" si="2464"/>
        <v>13825559.361691331</v>
      </c>
      <c r="Z3364" s="3">
        <f t="shared" si="2465"/>
        <v>0</v>
      </c>
      <c r="AA3364" s="23">
        <f t="shared" si="2466"/>
        <v>69909590.213958696</v>
      </c>
      <c r="AB3364" s="26">
        <f t="shared" si="2483"/>
        <v>70086276.274228573</v>
      </c>
      <c r="AC3364" s="23">
        <f t="shared" si="2484"/>
        <v>74889487.274228647</v>
      </c>
      <c r="AD3364" s="23">
        <f t="shared" si="2490"/>
        <v>4803211</v>
      </c>
      <c r="AE3364" s="24">
        <f t="shared" si="2451"/>
        <v>70086276.274228647</v>
      </c>
      <c r="AF3364" s="3">
        <f t="shared" si="2485"/>
        <v>0</v>
      </c>
      <c r="AG3364" s="2">
        <f t="shared" si="2467"/>
        <v>0</v>
      </c>
      <c r="AH3364" s="2">
        <f t="shared" si="2468"/>
        <v>210.64353862202799</v>
      </c>
      <c r="AI3364" s="23">
        <f t="shared" si="2491"/>
        <v>11239624138.474903</v>
      </c>
      <c r="AJ3364" s="23">
        <f t="shared" si="2469"/>
        <v>6219.922423797766</v>
      </c>
      <c r="AK3364" s="23">
        <f t="shared" si="2470"/>
        <v>0</v>
      </c>
      <c r="AL3364" s="23">
        <f t="shared" si="2495"/>
        <v>0</v>
      </c>
      <c r="AM3364" s="23">
        <f t="shared" si="2496"/>
        <v>0</v>
      </c>
      <c r="AN3364" s="16">
        <f t="shared" si="2486"/>
        <v>0</v>
      </c>
      <c r="AO3364" s="23">
        <f t="shared" si="2487"/>
        <v>0</v>
      </c>
      <c r="AP3364" s="22">
        <f t="shared" si="2488"/>
        <v>0</v>
      </c>
      <c r="AQ3364" s="30">
        <f t="shared" si="2471"/>
        <v>26508120231.881027</v>
      </c>
      <c r="AR3364" s="28">
        <f t="shared" si="2472"/>
        <v>13062183494.281078</v>
      </c>
      <c r="AS3364" s="25">
        <f t="shared" si="2473"/>
        <v>200337590.02425668</v>
      </c>
      <c r="AT3364" s="32">
        <f t="shared" si="2474"/>
        <v>0</v>
      </c>
      <c r="AU3364" s="23">
        <f t="shared" si="2475"/>
        <v>0</v>
      </c>
      <c r="AV3364" s="22">
        <f t="shared" si="2476"/>
        <v>3858984267.390523</v>
      </c>
      <c r="AW3364" s="31">
        <f t="shared" si="2489"/>
        <v>17610292810.909237</v>
      </c>
      <c r="AX3364" s="21"/>
      <c r="AY3364" s="21"/>
      <c r="AZ3364" s="21"/>
      <c r="BA3364" s="21"/>
    </row>
    <row r="3365" spans="1:53" x14ac:dyDescent="0.25">
      <c r="A3365" s="21">
        <f t="shared" si="2497"/>
        <v>910</v>
      </c>
      <c r="B3365" s="21" t="s">
        <v>28</v>
      </c>
      <c r="C3365" s="27">
        <f t="shared" si="2454"/>
        <v>0</v>
      </c>
      <c r="D3365" s="27">
        <f t="shared" si="2477"/>
        <v>0</v>
      </c>
      <c r="E3365" s="27" t="b">
        <f t="shared" si="2453"/>
        <v>1</v>
      </c>
      <c r="F3365" s="29">
        <f t="shared" si="2455"/>
        <v>0</v>
      </c>
      <c r="G3365" s="27">
        <f t="shared" si="2478"/>
        <v>0</v>
      </c>
      <c r="H3365" s="22">
        <f t="shared" si="2456"/>
        <v>36908053108.111511</v>
      </c>
      <c r="I3365" s="23">
        <f t="shared" si="2457"/>
        <v>132580106.5049091</v>
      </c>
      <c r="J3365" s="23">
        <f t="shared" si="2458"/>
        <v>1086</v>
      </c>
      <c r="K3365" s="19">
        <f t="shared" si="2479"/>
        <v>225.0831931027827</v>
      </c>
      <c r="L3365" s="16">
        <f t="shared" si="2459"/>
        <v>254.58129894486612</v>
      </c>
      <c r="M3365" s="23">
        <f>M3364-IF($B3365="B",(Percent_Rent_In_Elsies*2.49%/12 * H3364)/K3364,0)+IF($B3365="D",N3365,0)+IF(B3365="D",AK3364)+IF(B3365="C",F3364*90%)-(Y3365-Y3364)-IF($B3365="A",Q3364/K3364) + IF($B3365="A",Q3364/K3364)</f>
        <v>-58400857.352796115</v>
      </c>
      <c r="N3365" s="23">
        <f t="shared" si="2460"/>
        <v>0</v>
      </c>
      <c r="O3365" s="22">
        <f t="shared" si="2461"/>
        <v>0</v>
      </c>
      <c r="P3365" s="22">
        <f t="shared" si="2492"/>
        <v>26228859.11815352</v>
      </c>
      <c r="Q3365" s="22">
        <f t="shared" si="2493"/>
        <v>0</v>
      </c>
      <c r="R3365" s="22">
        <f t="shared" si="2462"/>
        <v>451246179.70390344</v>
      </c>
      <c r="S3365" s="16">
        <f t="shared" si="2452"/>
        <v>0</v>
      </c>
      <c r="T3365" s="15">
        <f t="shared" si="2463"/>
        <v>0</v>
      </c>
      <c r="U3365" s="23">
        <f t="shared" si="2480"/>
        <v>2004797.3084238453</v>
      </c>
      <c r="V3365" s="23">
        <f t="shared" si="2481"/>
        <v>0</v>
      </c>
      <c r="W3365" s="23">
        <f t="shared" si="2494"/>
        <v>0</v>
      </c>
      <c r="X3365" s="23">
        <f t="shared" si="2482"/>
        <v>42580398.281351484</v>
      </c>
      <c r="Y3365" s="23">
        <f t="shared" si="2464"/>
        <v>13825559.361691331</v>
      </c>
      <c r="Z3365" s="3">
        <f t="shared" si="2465"/>
        <v>8339.42307996608</v>
      </c>
      <c r="AA3365" s="23">
        <f t="shared" si="2466"/>
        <v>70034681.560158193</v>
      </c>
      <c r="AB3365" s="26">
        <f t="shared" si="2483"/>
        <v>70086276.274228573</v>
      </c>
      <c r="AC3365" s="23">
        <f t="shared" si="2484"/>
        <v>74889487.274228647</v>
      </c>
      <c r="AD3365" s="23">
        <f t="shared" si="2490"/>
        <v>4803211</v>
      </c>
      <c r="AE3365" s="24">
        <f t="shared" si="2451"/>
        <v>70086276.274228647</v>
      </c>
      <c r="AF3365" s="3">
        <f t="shared" si="2485"/>
        <v>0</v>
      </c>
      <c r="AG3365" s="2">
        <f t="shared" si="2467"/>
        <v>1000730769.5959296</v>
      </c>
      <c r="AH3365" s="2">
        <f t="shared" si="2468"/>
        <v>210.64353862202799</v>
      </c>
      <c r="AI3365" s="23">
        <f t="shared" si="2491"/>
        <v>11259735538.212124</v>
      </c>
      <c r="AJ3365" s="23">
        <f t="shared" si="2469"/>
        <v>6219.922423797766</v>
      </c>
      <c r="AK3365" s="23">
        <f t="shared" si="2470"/>
        <v>0</v>
      </c>
      <c r="AL3365" s="23">
        <f t="shared" si="2495"/>
        <v>0</v>
      </c>
      <c r="AM3365" s="23">
        <f t="shared" si="2496"/>
        <v>0</v>
      </c>
      <c r="AN3365" s="16">
        <f t="shared" si="2486"/>
        <v>0</v>
      </c>
      <c r="AO3365" s="23">
        <f t="shared" si="2487"/>
        <v>0</v>
      </c>
      <c r="AP3365" s="22">
        <f t="shared" si="2488"/>
        <v>0</v>
      </c>
      <c r="AQ3365" s="30">
        <f t="shared" si="2471"/>
        <v>26508120231.881027</v>
      </c>
      <c r="AR3365" s="28">
        <f t="shared" si="2472"/>
        <v>13062183494.281078</v>
      </c>
      <c r="AS3365" s="25">
        <f t="shared" si="2473"/>
        <v>200337590.02425668</v>
      </c>
      <c r="AT3365" s="32">
        <f t="shared" si="2474"/>
        <v>16678.84615993216</v>
      </c>
      <c r="AU3365" s="23">
        <f t="shared" si="2475"/>
        <v>16678.84615993216</v>
      </c>
      <c r="AV3365" s="22">
        <f t="shared" si="2476"/>
        <v>3870296687.7818456</v>
      </c>
      <c r="AW3365" s="31">
        <f t="shared" si="2489"/>
        <v>17610292810.909237</v>
      </c>
      <c r="AX3365" s="21"/>
      <c r="AY3365" s="21"/>
      <c r="AZ3365" s="21"/>
      <c r="BA3365" s="21"/>
    </row>
    <row r="3366" spans="1:53" x14ac:dyDescent="0.25">
      <c r="A3366">
        <f t="shared" si="2497"/>
        <v>911</v>
      </c>
      <c r="B3366" t="s">
        <v>6</v>
      </c>
      <c r="C3366" s="27">
        <f t="shared" si="2454"/>
        <v>0</v>
      </c>
      <c r="D3366" s="27">
        <f t="shared" si="2477"/>
        <v>0</v>
      </c>
      <c r="E3366" s="27" t="b">
        <f t="shared" si="2453"/>
        <v>1</v>
      </c>
      <c r="F3366" s="29">
        <f t="shared" si="2455"/>
        <v>0</v>
      </c>
      <c r="G3366" s="27">
        <f t="shared" si="2478"/>
        <v>0</v>
      </c>
      <c r="H3366" s="22">
        <f t="shared" si="2456"/>
        <v>36969566529.958366</v>
      </c>
      <c r="I3366" s="23">
        <f t="shared" si="2457"/>
        <v>132580106.5049091</v>
      </c>
      <c r="J3366" s="23">
        <f t="shared" si="2458"/>
        <v>1086</v>
      </c>
      <c r="K3366" s="19">
        <f t="shared" si="2479"/>
        <v>225.0831931027827</v>
      </c>
      <c r="L3366" s="16">
        <f t="shared" si="2459"/>
        <v>255.00560110977423</v>
      </c>
      <c r="M3366" s="23">
        <f>M3365-IF($B3366="B",(Percent_Rent_In_Elsies*2.49%/12 * H3365)/K3365,0)+IF($B3366="D",N3366,0)+IF(B3366="D",AK3365)+IF(B3366="C",F3365*90%)-(Y3366-Y3365)-IF($B3366="A",Q3365/K3365) + IF($B3366="A",Q3365/K3365)</f>
        <v>-58400857.352796115</v>
      </c>
      <c r="N3366" s="23">
        <f t="shared" si="2460"/>
        <v>0</v>
      </c>
      <c r="O3366" s="22">
        <f t="shared" si="2461"/>
        <v>0</v>
      </c>
      <c r="P3366" s="22">
        <f t="shared" si="2492"/>
        <v>0</v>
      </c>
      <c r="Q3366" s="22">
        <f t="shared" si="2493"/>
        <v>0</v>
      </c>
      <c r="R3366" s="22">
        <f t="shared" si="2462"/>
        <v>451246179.70390344</v>
      </c>
      <c r="S3366" s="16">
        <f t="shared" si="2452"/>
        <v>0</v>
      </c>
      <c r="T3366" s="15">
        <f t="shared" si="2463"/>
        <v>0</v>
      </c>
      <c r="U3366" s="23">
        <f t="shared" si="2480"/>
        <v>2004797.3084238453</v>
      </c>
      <c r="V3366" s="23">
        <f t="shared" si="2481"/>
        <v>0</v>
      </c>
      <c r="W3366" s="23">
        <f t="shared" si="2494"/>
        <v>0</v>
      </c>
      <c r="X3366" s="23">
        <f t="shared" si="2482"/>
        <v>42622095.396751322</v>
      </c>
      <c r="Y3366" s="23">
        <f t="shared" si="2464"/>
        <v>13825559.361691331</v>
      </c>
      <c r="Z3366" s="3">
        <f t="shared" si="2465"/>
        <v>0</v>
      </c>
      <c r="AA3366" s="23">
        <f t="shared" si="2466"/>
        <v>70034681.560158193</v>
      </c>
      <c r="AB3366" s="26">
        <f t="shared" si="2483"/>
        <v>70086276.274228573</v>
      </c>
      <c r="AC3366" s="23">
        <f t="shared" si="2484"/>
        <v>74889487.274228647</v>
      </c>
      <c r="AD3366" s="23">
        <f t="shared" si="2490"/>
        <v>4803211</v>
      </c>
      <c r="AE3366" s="24">
        <f t="shared" si="2451"/>
        <v>70086276.274228647</v>
      </c>
      <c r="AF3366" s="3">
        <f t="shared" si="2485"/>
        <v>0</v>
      </c>
      <c r="AG3366" s="2">
        <f t="shared" si="2467"/>
        <v>0</v>
      </c>
      <c r="AH3366" s="2">
        <f t="shared" si="2468"/>
        <v>210.99461118639803</v>
      </c>
      <c r="AI3366" s="23">
        <f t="shared" si="2491"/>
        <v>11259735538.212124</v>
      </c>
      <c r="AJ3366" s="23">
        <f t="shared" si="2469"/>
        <v>6219.922423797766</v>
      </c>
      <c r="AK3366" s="23">
        <f t="shared" si="2470"/>
        <v>0</v>
      </c>
      <c r="AL3366" s="23">
        <f t="shared" si="2495"/>
        <v>0</v>
      </c>
      <c r="AM3366" s="23">
        <f t="shared" si="2496"/>
        <v>0</v>
      </c>
      <c r="AN3366" s="16">
        <f t="shared" si="2486"/>
        <v>0</v>
      </c>
      <c r="AO3366" s="23">
        <f t="shared" si="2487"/>
        <v>0</v>
      </c>
      <c r="AP3366" s="22">
        <f t="shared" si="2488"/>
        <v>0</v>
      </c>
      <c r="AQ3366" s="30">
        <f t="shared" si="2471"/>
        <v>26508120231.881027</v>
      </c>
      <c r="AR3366" s="28">
        <f t="shared" si="2472"/>
        <v>13062183494.281078</v>
      </c>
      <c r="AS3366" s="25">
        <f t="shared" si="2473"/>
        <v>200337590.02425668</v>
      </c>
      <c r="AT3366" s="32">
        <f t="shared" si="2474"/>
        <v>0</v>
      </c>
      <c r="AU3366" s="23">
        <f t="shared" si="2475"/>
        <v>0</v>
      </c>
      <c r="AV3366" s="22">
        <f t="shared" si="2476"/>
        <v>3870296687.7818456</v>
      </c>
      <c r="AW3366" s="31">
        <f t="shared" si="2489"/>
        <v>17584063951.791084</v>
      </c>
    </row>
    <row r="3367" spans="1:53" x14ac:dyDescent="0.25">
      <c r="A3367">
        <f t="shared" si="2497"/>
        <v>911</v>
      </c>
      <c r="B3367" t="s">
        <v>7</v>
      </c>
      <c r="C3367" s="27">
        <f t="shared" si="2454"/>
        <v>0</v>
      </c>
      <c r="D3367" s="27">
        <f t="shared" si="2477"/>
        <v>0</v>
      </c>
      <c r="E3367" s="27" t="b">
        <f t="shared" si="2453"/>
        <v>1</v>
      </c>
      <c r="F3367" s="29">
        <f t="shared" si="2455"/>
        <v>0</v>
      </c>
      <c r="G3367" s="27">
        <f t="shared" si="2478"/>
        <v>0</v>
      </c>
      <c r="H3367" s="22">
        <f t="shared" si="2456"/>
        <v>36969566529.958366</v>
      </c>
      <c r="I3367" s="23">
        <f t="shared" si="2457"/>
        <v>132580106.5049091</v>
      </c>
      <c r="J3367" s="23">
        <f t="shared" si="2458"/>
        <v>1086</v>
      </c>
      <c r="K3367" s="19">
        <f t="shared" si="2479"/>
        <v>225.0831931027827</v>
      </c>
      <c r="L3367" s="16">
        <f t="shared" si="2459"/>
        <v>255.00560110977423</v>
      </c>
      <c r="M3367" s="23">
        <f>M3366-IF($B3367="B",(Percent_Rent_In_Elsies*2.49%/12 * H3366)/K3366,0)+IF($B3367="D",N3367,0)+IF(B3367="D",AK3366)+IF(B3367="C",F3366*90%)-(Y3367-Y3366)-IF($B3367="A",Q3366/K3366) + IF($B3367="A",Q3366/K3366)</f>
        <v>-58571265.124012142</v>
      </c>
      <c r="N3367" s="23">
        <f t="shared" si="2460"/>
        <v>0</v>
      </c>
      <c r="O3367" s="22">
        <f t="shared" si="2461"/>
        <v>0</v>
      </c>
      <c r="P3367" s="22">
        <f t="shared" si="2492"/>
        <v>0</v>
      </c>
      <c r="Q3367" s="22">
        <f t="shared" si="2493"/>
        <v>0</v>
      </c>
      <c r="R3367" s="22">
        <f t="shared" si="2462"/>
        <v>413642331.39524484</v>
      </c>
      <c r="S3367" s="16">
        <f t="shared" si="2452"/>
        <v>37603848.308658622</v>
      </c>
      <c r="T3367" s="15">
        <f t="shared" si="2463"/>
        <v>0</v>
      </c>
      <c r="U3367" s="23">
        <f t="shared" si="2480"/>
        <v>1837730.8660551915</v>
      </c>
      <c r="V3367" s="23">
        <f t="shared" si="2481"/>
        <v>167066.44236865378</v>
      </c>
      <c r="W3367" s="23">
        <f t="shared" si="2494"/>
        <v>0</v>
      </c>
      <c r="X3367" s="23">
        <f t="shared" si="2482"/>
        <v>42622095.396751322</v>
      </c>
      <c r="Y3367" s="23">
        <f t="shared" si="2464"/>
        <v>13825559.361691331</v>
      </c>
      <c r="Z3367" s="3">
        <f t="shared" si="2465"/>
        <v>0</v>
      </c>
      <c r="AA3367" s="23">
        <f t="shared" si="2466"/>
        <v>70034681.560158193</v>
      </c>
      <c r="AB3367" s="26">
        <f t="shared" si="2483"/>
        <v>70086276.274228573</v>
      </c>
      <c r="AC3367" s="23">
        <f t="shared" si="2484"/>
        <v>74889487.274228647</v>
      </c>
      <c r="AD3367" s="23">
        <f t="shared" si="2490"/>
        <v>4803211</v>
      </c>
      <c r="AE3367" s="24">
        <f t="shared" si="2451"/>
        <v>70086276.274228647</v>
      </c>
      <c r="AF3367" s="3">
        <f t="shared" si="2485"/>
        <v>0</v>
      </c>
      <c r="AG3367" s="2">
        <f t="shared" si="2467"/>
        <v>0</v>
      </c>
      <c r="AH3367" s="2">
        <f t="shared" si="2468"/>
        <v>210.99461118639803</v>
      </c>
      <c r="AI3367" s="23">
        <f t="shared" si="2491"/>
        <v>11259735538.212124</v>
      </c>
      <c r="AJ3367" s="23">
        <f t="shared" si="2469"/>
        <v>6219.922423797766</v>
      </c>
      <c r="AK3367" s="23">
        <f t="shared" si="2470"/>
        <v>0</v>
      </c>
      <c r="AL3367" s="23">
        <f t="shared" si="2495"/>
        <v>9663953.2051010132</v>
      </c>
      <c r="AM3367" s="23">
        <f t="shared" si="2496"/>
        <v>9016355886.4410133</v>
      </c>
      <c r="AN3367" s="16">
        <f t="shared" si="2486"/>
        <v>0</v>
      </c>
      <c r="AO3367" s="23">
        <f t="shared" si="2487"/>
        <v>170407.77121602694</v>
      </c>
      <c r="AP3367" s="22">
        <f t="shared" si="2488"/>
        <v>38355925.274831809</v>
      </c>
      <c r="AQ3367" s="30">
        <f t="shared" si="2471"/>
        <v>26584506057.065857</v>
      </c>
      <c r="AR3367" s="28">
        <f t="shared" si="2472"/>
        <v>13100213394.191074</v>
      </c>
      <c r="AS3367" s="25">
        <f t="shared" si="2473"/>
        <v>200337590.02425668</v>
      </c>
      <c r="AT3367" s="32">
        <f t="shared" si="2474"/>
        <v>0</v>
      </c>
      <c r="AU3367" s="23">
        <f t="shared" si="2475"/>
        <v>0</v>
      </c>
      <c r="AV3367" s="22">
        <f t="shared" si="2476"/>
        <v>3870296687.7818456</v>
      </c>
      <c r="AW3367" s="31">
        <f t="shared" si="2489"/>
        <v>17660449776.975914</v>
      </c>
    </row>
    <row r="3368" spans="1:53" s="21" customFormat="1" x14ac:dyDescent="0.25">
      <c r="A3368">
        <f t="shared" si="2497"/>
        <v>911</v>
      </c>
      <c r="B3368" t="s">
        <v>8</v>
      </c>
      <c r="C3368" s="27">
        <f t="shared" si="2454"/>
        <v>0</v>
      </c>
      <c r="D3368" s="27">
        <f t="shared" si="2477"/>
        <v>0</v>
      </c>
      <c r="E3368" s="27" t="b">
        <f t="shared" si="2453"/>
        <v>1</v>
      </c>
      <c r="F3368" s="29">
        <f t="shared" si="2455"/>
        <v>0</v>
      </c>
      <c r="G3368" s="27">
        <f t="shared" si="2478"/>
        <v>0</v>
      </c>
      <c r="H3368" s="22">
        <f t="shared" si="2456"/>
        <v>36969566529.958366</v>
      </c>
      <c r="I3368" s="23">
        <f t="shared" si="2457"/>
        <v>132580106.5049091</v>
      </c>
      <c r="J3368" s="23">
        <f t="shared" si="2458"/>
        <v>1086</v>
      </c>
      <c r="K3368" s="19">
        <f t="shared" si="2479"/>
        <v>225.0831931027827</v>
      </c>
      <c r="L3368" s="16">
        <f t="shared" si="2459"/>
        <v>255.00560110977423</v>
      </c>
      <c r="M3368" s="23">
        <f>M3367-IF($B3368="B",(Percent_Rent_In_Elsies*2.49%/12 * H3367)/K3367,0)+IF($B3368="D",N3368,0)+IF(B3368="D",AK3367)+IF(B3368="C",F3367*90%)-(Y3368-Y3367)-IF($B3368="A",Q3367/K3367) + IF($B3368="A",Q3367/K3367)</f>
        <v>-58571265.124012142</v>
      </c>
      <c r="N3368" s="23">
        <f t="shared" si="2460"/>
        <v>0</v>
      </c>
      <c r="O3368" s="22">
        <f t="shared" si="2461"/>
        <v>0</v>
      </c>
      <c r="P3368" s="22">
        <f t="shared" si="2492"/>
        <v>0</v>
      </c>
      <c r="Q3368" s="22">
        <f t="shared" si="2493"/>
        <v>0</v>
      </c>
      <c r="R3368" s="22">
        <f t="shared" si="2462"/>
        <v>451998256.67007667</v>
      </c>
      <c r="S3368" s="16">
        <f t="shared" si="2452"/>
        <v>37603848.308658622</v>
      </c>
      <c r="T3368" s="15">
        <f t="shared" si="2463"/>
        <v>0</v>
      </c>
      <c r="U3368" s="23">
        <f t="shared" si="2480"/>
        <v>2008138.6372712185</v>
      </c>
      <c r="V3368" s="23">
        <f t="shared" si="2481"/>
        <v>167066.44236865378</v>
      </c>
      <c r="W3368" s="23">
        <f t="shared" si="2494"/>
        <v>0</v>
      </c>
      <c r="X3368" s="23">
        <f t="shared" si="2482"/>
        <v>42622095.396751322</v>
      </c>
      <c r="Y3368" s="23">
        <f t="shared" si="2464"/>
        <v>13825559.361691331</v>
      </c>
      <c r="Z3368" s="3">
        <f t="shared" si="2465"/>
        <v>0</v>
      </c>
      <c r="AA3368" s="23">
        <f t="shared" si="2466"/>
        <v>70034681.560158193</v>
      </c>
      <c r="AB3368" s="26">
        <f t="shared" si="2483"/>
        <v>70086276.274228573</v>
      </c>
      <c r="AC3368" s="23">
        <f t="shared" si="2484"/>
        <v>74889487.274228647</v>
      </c>
      <c r="AD3368" s="23">
        <f t="shared" si="2490"/>
        <v>4803211</v>
      </c>
      <c r="AE3368" s="24">
        <f t="shared" si="2451"/>
        <v>70086276.274228647</v>
      </c>
      <c r="AF3368" s="3">
        <f t="shared" si="2485"/>
        <v>1E-4</v>
      </c>
      <c r="AG3368" s="2">
        <f t="shared" si="2467"/>
        <v>0</v>
      </c>
      <c r="AH3368" s="2">
        <f t="shared" si="2468"/>
        <v>210.99461118639803</v>
      </c>
      <c r="AI3368" s="23">
        <f t="shared" si="2491"/>
        <v>11259735538.212124</v>
      </c>
      <c r="AJ3368" s="23">
        <f t="shared" si="2469"/>
        <v>6219.922423797766</v>
      </c>
      <c r="AK3368" s="23">
        <f t="shared" si="2470"/>
        <v>65020.307477154754</v>
      </c>
      <c r="AL3368" s="23">
        <f t="shared" si="2495"/>
        <v>0</v>
      </c>
      <c r="AM3368" s="23">
        <f t="shared" si="2496"/>
        <v>0</v>
      </c>
      <c r="AN3368" s="16">
        <f t="shared" si="2486"/>
        <v>0</v>
      </c>
      <c r="AO3368" s="23">
        <f t="shared" si="2487"/>
        <v>0</v>
      </c>
      <c r="AP3368" s="22">
        <f t="shared" si="2488"/>
        <v>0</v>
      </c>
      <c r="AQ3368" s="30">
        <f t="shared" si="2471"/>
        <v>26584506057.065857</v>
      </c>
      <c r="AR3368" s="28">
        <f t="shared" si="2472"/>
        <v>13100213394.191074</v>
      </c>
      <c r="AS3368" s="25">
        <f t="shared" si="2473"/>
        <v>200337590.02425668</v>
      </c>
      <c r="AT3368" s="32">
        <f t="shared" si="2474"/>
        <v>0</v>
      </c>
      <c r="AU3368" s="23">
        <f t="shared" si="2475"/>
        <v>0</v>
      </c>
      <c r="AV3368" s="22">
        <f t="shared" si="2476"/>
        <v>3870296687.7818456</v>
      </c>
      <c r="AW3368" s="31">
        <f t="shared" si="2489"/>
        <v>17660449776.97591</v>
      </c>
      <c r="AX3368"/>
      <c r="AY3368"/>
      <c r="AZ3368"/>
      <c r="BA3368"/>
    </row>
    <row r="3369" spans="1:53" s="21" customFormat="1" x14ac:dyDescent="0.25">
      <c r="A3369">
        <f t="shared" si="2497"/>
        <v>911</v>
      </c>
      <c r="B3369" t="s">
        <v>9</v>
      </c>
      <c r="C3369" s="27">
        <f t="shared" si="2454"/>
        <v>0</v>
      </c>
      <c r="D3369" s="27">
        <f t="shared" si="2477"/>
        <v>0</v>
      </c>
      <c r="E3369" s="27" t="b">
        <f t="shared" si="2453"/>
        <v>1</v>
      </c>
      <c r="F3369" s="29">
        <f t="shared" si="2455"/>
        <v>0</v>
      </c>
      <c r="G3369" s="27">
        <f t="shared" si="2478"/>
        <v>0</v>
      </c>
      <c r="H3369" s="22">
        <f t="shared" si="2456"/>
        <v>36969566529.958366</v>
      </c>
      <c r="I3369" s="23">
        <f t="shared" si="2457"/>
        <v>132580106.5049091</v>
      </c>
      <c r="J3369" s="23">
        <f t="shared" si="2458"/>
        <v>1086</v>
      </c>
      <c r="K3369" s="19">
        <f t="shared" si="2479"/>
        <v>225.0831931027827</v>
      </c>
      <c r="L3369" s="16">
        <f t="shared" si="2459"/>
        <v>255.00560110977423</v>
      </c>
      <c r="M3369" s="23">
        <f>M3368-IF($B3369="B",(Percent_Rent_In_Elsies*2.49%/12 * H3368)/K3368,0)+IF($B3369="D",N3369,0)+IF(B3369="D",AK3368)+IF(B3369="C",F3368*90%)-(Y3369-Y3368)-IF($B3369="A",Q3368/K3368) + IF($B3369="A",Q3368/K3368)</f>
        <v>-58506244.816534989</v>
      </c>
      <c r="N3369" s="23">
        <f t="shared" si="2460"/>
        <v>0</v>
      </c>
      <c r="O3369" s="22">
        <f t="shared" si="2461"/>
        <v>26272573.883350439</v>
      </c>
      <c r="P3369" s="22">
        <f t="shared" si="2492"/>
        <v>0</v>
      </c>
      <c r="Q3369" s="22">
        <f t="shared" si="2493"/>
        <v>0</v>
      </c>
      <c r="R3369" s="22">
        <f t="shared" si="2462"/>
        <v>451998256.67007667</v>
      </c>
      <c r="S3369" s="16">
        <f t="shared" si="2452"/>
        <v>0</v>
      </c>
      <c r="T3369" s="15">
        <f t="shared" si="2463"/>
        <v>11331274.425308183</v>
      </c>
      <c r="U3369" s="23">
        <f t="shared" si="2480"/>
        <v>2008138.6372712185</v>
      </c>
      <c r="V3369" s="23">
        <f t="shared" si="2481"/>
        <v>0</v>
      </c>
      <c r="W3369" s="23">
        <f t="shared" si="2494"/>
        <v>167066.44236865378</v>
      </c>
      <c r="X3369" s="23">
        <f t="shared" si="2482"/>
        <v>42622095.396751322</v>
      </c>
      <c r="Y3369" s="23">
        <f t="shared" si="2464"/>
        <v>13825559.361691331</v>
      </c>
      <c r="Z3369" s="3">
        <f t="shared" si="2465"/>
        <v>0</v>
      </c>
      <c r="AA3369" s="23">
        <f t="shared" si="2466"/>
        <v>69969661.252681032</v>
      </c>
      <c r="AB3369" s="26">
        <f t="shared" si="2483"/>
        <v>70086276.274228573</v>
      </c>
      <c r="AC3369" s="23">
        <f t="shared" si="2484"/>
        <v>74889487.274228647</v>
      </c>
      <c r="AD3369" s="23">
        <f t="shared" si="2490"/>
        <v>4803211</v>
      </c>
      <c r="AE3369" s="24">
        <f t="shared" si="2451"/>
        <v>70086276.274228647</v>
      </c>
      <c r="AF3369" s="3">
        <f t="shared" si="2485"/>
        <v>0</v>
      </c>
      <c r="AG3369" s="2">
        <f t="shared" si="2467"/>
        <v>0</v>
      </c>
      <c r="AH3369" s="2">
        <f t="shared" si="2468"/>
        <v>210.99461118639803</v>
      </c>
      <c r="AI3369" s="23">
        <f t="shared" si="2491"/>
        <v>11249281982.195349</v>
      </c>
      <c r="AJ3369" s="23">
        <f t="shared" si="2469"/>
        <v>6219.922423797766</v>
      </c>
      <c r="AK3369" s="23">
        <f t="shared" si="2470"/>
        <v>0</v>
      </c>
      <c r="AL3369" s="23">
        <f t="shared" si="2495"/>
        <v>0</v>
      </c>
      <c r="AM3369" s="23">
        <f t="shared" si="2496"/>
        <v>0</v>
      </c>
      <c r="AN3369" s="16">
        <f t="shared" si="2486"/>
        <v>0</v>
      </c>
      <c r="AO3369" s="23">
        <f t="shared" si="2487"/>
        <v>0</v>
      </c>
      <c r="AP3369" s="22">
        <f t="shared" si="2488"/>
        <v>0</v>
      </c>
      <c r="AQ3369" s="30">
        <f t="shared" si="2471"/>
        <v>26584506057.065857</v>
      </c>
      <c r="AR3369" s="28">
        <f t="shared" si="2472"/>
        <v>13100213394.191074</v>
      </c>
      <c r="AS3369" s="25">
        <f t="shared" si="2473"/>
        <v>200337590.02425668</v>
      </c>
      <c r="AT3369" s="32">
        <f t="shared" si="2474"/>
        <v>0</v>
      </c>
      <c r="AU3369" s="23">
        <f t="shared" si="2475"/>
        <v>0</v>
      </c>
      <c r="AV3369" s="22">
        <f t="shared" si="2476"/>
        <v>3870296687.7818456</v>
      </c>
      <c r="AW3369" s="31">
        <f t="shared" si="2489"/>
        <v>17660449776.97591</v>
      </c>
      <c r="AX3369"/>
      <c r="AY3369"/>
      <c r="AZ3369"/>
      <c r="BA3369"/>
    </row>
    <row r="3370" spans="1:53" x14ac:dyDescent="0.25">
      <c r="A3370" s="21">
        <f t="shared" si="2497"/>
        <v>911</v>
      </c>
      <c r="B3370" s="21" t="s">
        <v>28</v>
      </c>
      <c r="C3370" s="27">
        <f t="shared" si="2454"/>
        <v>0</v>
      </c>
      <c r="D3370" s="27">
        <f t="shared" si="2477"/>
        <v>0</v>
      </c>
      <c r="E3370" s="27" t="b">
        <f t="shared" si="2453"/>
        <v>1</v>
      </c>
      <c r="F3370" s="29">
        <f t="shared" si="2455"/>
        <v>0</v>
      </c>
      <c r="G3370" s="27">
        <f t="shared" si="2478"/>
        <v>0</v>
      </c>
      <c r="H3370" s="22">
        <f t="shared" si="2456"/>
        <v>36969566529.958366</v>
      </c>
      <c r="I3370" s="23">
        <f t="shared" si="2457"/>
        <v>132580106.5049091</v>
      </c>
      <c r="J3370" s="23">
        <f t="shared" si="2458"/>
        <v>1086</v>
      </c>
      <c r="K3370" s="19">
        <f t="shared" si="2479"/>
        <v>225.0831931027827</v>
      </c>
      <c r="L3370" s="16">
        <f t="shared" si="2459"/>
        <v>255.00560110977423</v>
      </c>
      <c r="M3370" s="23">
        <f>M3369-IF($B3370="B",(Percent_Rent_In_Elsies*2.49%/12 * H3369)/K3369,0)+IF($B3370="D",N3370,0)+IF(B3370="D",AK3369)+IF(B3370="C",F3369*90%)-(Y3370-Y3369)-IF($B3370="A",Q3369/K3369) + IF($B3370="A",Q3369/K3369)</f>
        <v>-58506244.816534989</v>
      </c>
      <c r="N3370" s="23">
        <f t="shared" si="2460"/>
        <v>0</v>
      </c>
      <c r="O3370" s="22">
        <f t="shared" si="2461"/>
        <v>0</v>
      </c>
      <c r="P3370" s="22">
        <f t="shared" si="2492"/>
        <v>26272573.883350439</v>
      </c>
      <c r="Q3370" s="22">
        <f t="shared" si="2493"/>
        <v>0</v>
      </c>
      <c r="R3370" s="22">
        <f t="shared" si="2462"/>
        <v>451998256.67007667</v>
      </c>
      <c r="S3370" s="16">
        <f t="shared" si="2452"/>
        <v>0</v>
      </c>
      <c r="T3370" s="15">
        <f t="shared" si="2463"/>
        <v>0</v>
      </c>
      <c r="U3370" s="23">
        <f t="shared" si="2480"/>
        <v>2008138.6372712185</v>
      </c>
      <c r="V3370" s="23">
        <f t="shared" si="2481"/>
        <v>0</v>
      </c>
      <c r="W3370" s="23">
        <f t="shared" si="2494"/>
        <v>0</v>
      </c>
      <c r="X3370" s="23">
        <f t="shared" si="2482"/>
        <v>42622095.396751322</v>
      </c>
      <c r="Y3370" s="23">
        <f t="shared" si="2464"/>
        <v>13825559.361691331</v>
      </c>
      <c r="Z3370" s="3">
        <f t="shared" si="2465"/>
        <v>8353.3221184326903</v>
      </c>
      <c r="AA3370" s="23">
        <f t="shared" si="2466"/>
        <v>70094961.084457517</v>
      </c>
      <c r="AB3370" s="26">
        <f t="shared" si="2483"/>
        <v>70086276.274228543</v>
      </c>
      <c r="AC3370" s="23">
        <f t="shared" si="2484"/>
        <v>74889487.274228647</v>
      </c>
      <c r="AD3370" s="23">
        <f t="shared" si="2490"/>
        <v>4803211</v>
      </c>
      <c r="AE3370" s="24">
        <f t="shared" si="2451"/>
        <v>70086276.274228647</v>
      </c>
      <c r="AF3370" s="3">
        <f t="shared" si="2485"/>
        <v>0</v>
      </c>
      <c r="AG3370" s="2">
        <f t="shared" si="2467"/>
        <v>1002398654.2119229</v>
      </c>
      <c r="AH3370" s="2">
        <f t="shared" si="2468"/>
        <v>210.99461118639803</v>
      </c>
      <c r="AI3370" s="23">
        <f t="shared" si="2491"/>
        <v>11269426900.932129</v>
      </c>
      <c r="AJ3370" s="23">
        <f t="shared" si="2469"/>
        <v>6219.922423797766</v>
      </c>
      <c r="AK3370" s="23">
        <f t="shared" si="2470"/>
        <v>0</v>
      </c>
      <c r="AL3370" s="23">
        <f t="shared" si="2495"/>
        <v>0</v>
      </c>
      <c r="AM3370" s="23">
        <f t="shared" si="2496"/>
        <v>0</v>
      </c>
      <c r="AN3370" s="16">
        <f t="shared" si="2486"/>
        <v>0</v>
      </c>
      <c r="AO3370" s="23">
        <f t="shared" si="2487"/>
        <v>0</v>
      </c>
      <c r="AP3370" s="22">
        <f t="shared" si="2488"/>
        <v>0</v>
      </c>
      <c r="AQ3370" s="30">
        <f t="shared" si="2471"/>
        <v>26584506057.065857</v>
      </c>
      <c r="AR3370" s="28">
        <f t="shared" si="2472"/>
        <v>13100213394.191074</v>
      </c>
      <c r="AS3370" s="25">
        <f t="shared" si="2473"/>
        <v>200337590.02425668</v>
      </c>
      <c r="AT3370" s="32">
        <f t="shared" si="2474"/>
        <v>16706.644236865381</v>
      </c>
      <c r="AU3370" s="23">
        <f t="shared" si="2475"/>
        <v>16706.644236865381</v>
      </c>
      <c r="AV3370" s="22">
        <f t="shared" si="2476"/>
        <v>3881627962.2071538</v>
      </c>
      <c r="AW3370" s="31">
        <f t="shared" si="2489"/>
        <v>17660449776.975914</v>
      </c>
    </row>
    <row r="3371" spans="1:53" x14ac:dyDescent="0.25">
      <c r="A3371">
        <f t="shared" si="2497"/>
        <v>912</v>
      </c>
      <c r="B3371" t="s">
        <v>6</v>
      </c>
      <c r="C3371" s="27">
        <f t="shared" si="2454"/>
        <v>0</v>
      </c>
      <c r="D3371" s="27">
        <f t="shared" si="2477"/>
        <v>0</v>
      </c>
      <c r="E3371" s="27" t="b">
        <f t="shared" si="2453"/>
        <v>1</v>
      </c>
      <c r="F3371" s="29">
        <f t="shared" si="2455"/>
        <v>0</v>
      </c>
      <c r="G3371" s="27">
        <f t="shared" si="2478"/>
        <v>0</v>
      </c>
      <c r="H3371" s="22">
        <f t="shared" si="2456"/>
        <v>37031182474.174965</v>
      </c>
      <c r="I3371" s="23">
        <f t="shared" si="2457"/>
        <v>132580106.5049091</v>
      </c>
      <c r="J3371" s="23">
        <f t="shared" si="2458"/>
        <v>1086</v>
      </c>
      <c r="K3371" s="19">
        <f t="shared" si="2479"/>
        <v>225.0831931027827</v>
      </c>
      <c r="L3371" s="16">
        <f t="shared" si="2459"/>
        <v>255.43061044495721</v>
      </c>
      <c r="M3371" s="23">
        <f>M3370-IF($B3371="B",(Percent_Rent_In_Elsies*2.49%/12 * H3370)/K3370,0)+IF($B3371="D",N3371,0)+IF(B3371="D",AK3370)+IF(B3371="C",F3370*90%)-(Y3371-Y3370)-IF($B3371="A",Q3370/K3370) + IF($B3371="A",Q3370/K3370)</f>
        <v>-58506244.816534989</v>
      </c>
      <c r="N3371" s="23">
        <f t="shared" si="2460"/>
        <v>0</v>
      </c>
      <c r="O3371" s="22">
        <f t="shared" si="2461"/>
        <v>0</v>
      </c>
      <c r="P3371" s="22">
        <f t="shared" si="2492"/>
        <v>0</v>
      </c>
      <c r="Q3371" s="22">
        <f t="shared" si="2493"/>
        <v>0</v>
      </c>
      <c r="R3371" s="22">
        <f t="shared" si="2462"/>
        <v>451998256.67007667</v>
      </c>
      <c r="S3371" s="16">
        <f t="shared" si="2452"/>
        <v>0</v>
      </c>
      <c r="T3371" s="15">
        <f t="shared" si="2463"/>
        <v>0</v>
      </c>
      <c r="U3371" s="23">
        <f t="shared" si="2480"/>
        <v>2008138.6372712185</v>
      </c>
      <c r="V3371" s="23">
        <f t="shared" si="2481"/>
        <v>0</v>
      </c>
      <c r="W3371" s="23">
        <f t="shared" si="2494"/>
        <v>0</v>
      </c>
      <c r="X3371" s="23">
        <f t="shared" si="2482"/>
        <v>42663862.007343479</v>
      </c>
      <c r="Y3371" s="23">
        <f t="shared" si="2464"/>
        <v>13825559.361691331</v>
      </c>
      <c r="Z3371" s="3">
        <f t="shared" si="2465"/>
        <v>0</v>
      </c>
      <c r="AA3371" s="23">
        <f t="shared" si="2466"/>
        <v>70094961.084457517</v>
      </c>
      <c r="AB3371" s="26">
        <f t="shared" si="2483"/>
        <v>70086276.274228543</v>
      </c>
      <c r="AC3371" s="23">
        <f t="shared" si="2484"/>
        <v>74889487.274228647</v>
      </c>
      <c r="AD3371" s="23">
        <f t="shared" si="2490"/>
        <v>4803211</v>
      </c>
      <c r="AE3371" s="24">
        <f t="shared" si="2451"/>
        <v>70086276.274228647</v>
      </c>
      <c r="AF3371" s="3">
        <f t="shared" si="2485"/>
        <v>0</v>
      </c>
      <c r="AG3371" s="2">
        <f t="shared" si="2467"/>
        <v>0</v>
      </c>
      <c r="AH3371" s="2">
        <f t="shared" si="2468"/>
        <v>211.3462688717087</v>
      </c>
      <c r="AI3371" s="23">
        <f t="shared" si="2491"/>
        <v>11269426900.932129</v>
      </c>
      <c r="AJ3371" s="23">
        <f t="shared" si="2469"/>
        <v>6219.922423797766</v>
      </c>
      <c r="AK3371" s="23">
        <f t="shared" si="2470"/>
        <v>0</v>
      </c>
      <c r="AL3371" s="23">
        <f t="shared" si="2495"/>
        <v>0</v>
      </c>
      <c r="AM3371" s="23">
        <f t="shared" si="2496"/>
        <v>0</v>
      </c>
      <c r="AN3371" s="16">
        <f t="shared" si="2486"/>
        <v>0</v>
      </c>
      <c r="AO3371" s="23">
        <f t="shared" si="2487"/>
        <v>0</v>
      </c>
      <c r="AP3371" s="22">
        <f t="shared" si="2488"/>
        <v>0</v>
      </c>
      <c r="AQ3371" s="30">
        <f t="shared" si="2471"/>
        <v>26584506057.065857</v>
      </c>
      <c r="AR3371" s="28">
        <f t="shared" si="2472"/>
        <v>13100213394.191074</v>
      </c>
      <c r="AS3371" s="25">
        <f t="shared" si="2473"/>
        <v>200337590.02425668</v>
      </c>
      <c r="AT3371" s="32">
        <f t="shared" si="2474"/>
        <v>0</v>
      </c>
      <c r="AU3371" s="23">
        <f t="shared" si="2475"/>
        <v>0</v>
      </c>
      <c r="AV3371" s="22">
        <f t="shared" si="2476"/>
        <v>3881627962.2071538</v>
      </c>
      <c r="AW3371" s="31">
        <f t="shared" si="2489"/>
        <v>17634177203.092564</v>
      </c>
    </row>
    <row r="3372" spans="1:53" x14ac:dyDescent="0.25">
      <c r="A3372">
        <f t="shared" si="2497"/>
        <v>912</v>
      </c>
      <c r="B3372" t="s">
        <v>7</v>
      </c>
      <c r="C3372" s="27">
        <f t="shared" si="2454"/>
        <v>0</v>
      </c>
      <c r="D3372" s="27">
        <f t="shared" si="2477"/>
        <v>0</v>
      </c>
      <c r="E3372" s="27" t="b">
        <f t="shared" si="2453"/>
        <v>1</v>
      </c>
      <c r="F3372" s="29">
        <f t="shared" si="2455"/>
        <v>0</v>
      </c>
      <c r="G3372" s="27">
        <f t="shared" si="2478"/>
        <v>0</v>
      </c>
      <c r="H3372" s="22">
        <f t="shared" si="2456"/>
        <v>37031182474.174965</v>
      </c>
      <c r="I3372" s="23">
        <f t="shared" si="2457"/>
        <v>132580106.5049091</v>
      </c>
      <c r="J3372" s="23">
        <f t="shared" si="2458"/>
        <v>1086</v>
      </c>
      <c r="K3372" s="19">
        <f t="shared" si="2479"/>
        <v>225.0831931027827</v>
      </c>
      <c r="L3372" s="16">
        <f t="shared" si="2459"/>
        <v>255.43061044495718</v>
      </c>
      <c r="M3372" s="23">
        <f>M3371-IF($B3372="B",(Percent_Rent_In_Elsies*2.49%/12 * H3371)/K3371,0)+IF($B3372="D",N3372,0)+IF(B3372="D",AK3371)+IF(B3372="C",F3371*90%)-(Y3372-Y3371)-IF($B3372="A",Q3371/K3371) + IF($B3372="A",Q3371/K3371)</f>
        <v>-58676936.600703046</v>
      </c>
      <c r="N3372" s="23">
        <f t="shared" si="2460"/>
        <v>0</v>
      </c>
      <c r="O3372" s="22">
        <f t="shared" si="2461"/>
        <v>0</v>
      </c>
      <c r="P3372" s="22">
        <f t="shared" si="2492"/>
        <v>0</v>
      </c>
      <c r="Q3372" s="22">
        <f t="shared" si="2493"/>
        <v>0</v>
      </c>
      <c r="R3372" s="22">
        <f t="shared" si="2462"/>
        <v>414331735.28090364</v>
      </c>
      <c r="S3372" s="16">
        <f t="shared" si="2452"/>
        <v>37666521.389173053</v>
      </c>
      <c r="T3372" s="15">
        <f t="shared" si="2463"/>
        <v>0</v>
      </c>
      <c r="U3372" s="23">
        <f t="shared" si="2480"/>
        <v>1840793.7508319502</v>
      </c>
      <c r="V3372" s="23">
        <f t="shared" si="2481"/>
        <v>167344.88643926822</v>
      </c>
      <c r="W3372" s="23">
        <f t="shared" si="2494"/>
        <v>0</v>
      </c>
      <c r="X3372" s="23">
        <f t="shared" si="2482"/>
        <v>42663862.007343479</v>
      </c>
      <c r="Y3372" s="23">
        <f t="shared" si="2464"/>
        <v>13825559.361691331</v>
      </c>
      <c r="Z3372" s="3">
        <f t="shared" si="2465"/>
        <v>0</v>
      </c>
      <c r="AA3372" s="23">
        <f t="shared" si="2466"/>
        <v>70094961.084457517</v>
      </c>
      <c r="AB3372" s="26">
        <f t="shared" si="2483"/>
        <v>70086276.274228543</v>
      </c>
      <c r="AC3372" s="23">
        <f t="shared" si="2484"/>
        <v>74889487.274228647</v>
      </c>
      <c r="AD3372" s="23">
        <f t="shared" si="2490"/>
        <v>4803211</v>
      </c>
      <c r="AE3372" s="24">
        <f t="shared" si="2451"/>
        <v>70086276.274228647</v>
      </c>
      <c r="AF3372" s="3">
        <f t="shared" si="2485"/>
        <v>0</v>
      </c>
      <c r="AG3372" s="2">
        <f t="shared" si="2467"/>
        <v>0</v>
      </c>
      <c r="AH3372" s="2">
        <f t="shared" si="2468"/>
        <v>211.3462688717087</v>
      </c>
      <c r="AI3372" s="23">
        <f t="shared" si="2491"/>
        <v>11269426900.932129</v>
      </c>
      <c r="AJ3372" s="23">
        <f t="shared" si="2469"/>
        <v>6219.922423797766</v>
      </c>
      <c r="AK3372" s="23">
        <f t="shared" si="2470"/>
        <v>0</v>
      </c>
      <c r="AL3372" s="23">
        <f t="shared" si="2495"/>
        <v>9691362.7200050354</v>
      </c>
      <c r="AM3372" s="23">
        <f t="shared" si="2496"/>
        <v>9041928644.8975544</v>
      </c>
      <c r="AN3372" s="16">
        <f t="shared" si="2486"/>
        <v>0</v>
      </c>
      <c r="AO3372" s="23">
        <f t="shared" si="2487"/>
        <v>170691.78416805365</v>
      </c>
      <c r="AP3372" s="22">
        <f t="shared" si="2488"/>
        <v>38419851.816956528</v>
      </c>
      <c r="AQ3372" s="30">
        <f t="shared" si="2471"/>
        <v>26661019191.959324</v>
      </c>
      <c r="AR3372" s="28">
        <f t="shared" si="2472"/>
        <v>13138306677.267588</v>
      </c>
      <c r="AS3372" s="25">
        <f t="shared" si="2473"/>
        <v>200337590.02425668</v>
      </c>
      <c r="AT3372" s="32">
        <f t="shared" si="2474"/>
        <v>0</v>
      </c>
      <c r="AU3372" s="23">
        <f t="shared" si="2475"/>
        <v>0</v>
      </c>
      <c r="AV3372" s="22">
        <f t="shared" si="2476"/>
        <v>3881627962.2071538</v>
      </c>
      <c r="AW3372" s="31">
        <f t="shared" si="2489"/>
        <v>17710690337.986031</v>
      </c>
    </row>
    <row r="3373" spans="1:53" x14ac:dyDescent="0.25">
      <c r="A3373">
        <f t="shared" si="2497"/>
        <v>912</v>
      </c>
      <c r="B3373" t="s">
        <v>8</v>
      </c>
      <c r="C3373" s="27">
        <f t="shared" si="2454"/>
        <v>0</v>
      </c>
      <c r="D3373" s="27">
        <f t="shared" si="2477"/>
        <v>0</v>
      </c>
      <c r="E3373" s="27" t="b">
        <f t="shared" si="2453"/>
        <v>1</v>
      </c>
      <c r="F3373" s="29">
        <f t="shared" si="2455"/>
        <v>0</v>
      </c>
      <c r="G3373" s="27">
        <f t="shared" si="2478"/>
        <v>0</v>
      </c>
      <c r="H3373" s="22">
        <f t="shared" si="2456"/>
        <v>37031182474.174965</v>
      </c>
      <c r="I3373" s="23">
        <f t="shared" si="2457"/>
        <v>132580106.5049091</v>
      </c>
      <c r="J3373" s="23">
        <f t="shared" si="2458"/>
        <v>1086</v>
      </c>
      <c r="K3373" s="19">
        <f t="shared" si="2479"/>
        <v>225.0831931027827</v>
      </c>
      <c r="L3373" s="16">
        <f t="shared" si="2459"/>
        <v>255.43061044495718</v>
      </c>
      <c r="M3373" s="23">
        <f>M3372-IF($B3373="B",(Percent_Rent_In_Elsies*2.49%/12 * H3372)/K3372,0)+IF($B3373="D",N3373,0)+IF(B3373="D",AK3372)+IF(B3373="C",F3372*90%)-(Y3373-Y3372)-IF($B3373="A",Q3372/K3372) + IF($B3373="A",Q3372/K3372)</f>
        <v>-58676936.600703046</v>
      </c>
      <c r="N3373" s="23">
        <f t="shared" si="2460"/>
        <v>0</v>
      </c>
      <c r="O3373" s="22">
        <f t="shared" si="2461"/>
        <v>0</v>
      </c>
      <c r="P3373" s="22">
        <f t="shared" si="2492"/>
        <v>0</v>
      </c>
      <c r="Q3373" s="22">
        <f t="shared" si="2493"/>
        <v>0</v>
      </c>
      <c r="R3373" s="22">
        <f t="shared" si="2462"/>
        <v>452751587.09786016</v>
      </c>
      <c r="S3373" s="16">
        <f t="shared" si="2452"/>
        <v>37666521.389173053</v>
      </c>
      <c r="T3373" s="15">
        <f t="shared" si="2463"/>
        <v>0</v>
      </c>
      <c r="U3373" s="23">
        <f t="shared" si="2480"/>
        <v>2011485.5350000039</v>
      </c>
      <c r="V3373" s="23">
        <f t="shared" si="2481"/>
        <v>167344.88643926822</v>
      </c>
      <c r="W3373" s="23">
        <f t="shared" si="2494"/>
        <v>0</v>
      </c>
      <c r="X3373" s="23">
        <f t="shared" si="2482"/>
        <v>42663862.007343479</v>
      </c>
      <c r="Y3373" s="23">
        <f t="shared" si="2464"/>
        <v>13825559.361691331</v>
      </c>
      <c r="Z3373" s="3">
        <f t="shared" si="2465"/>
        <v>0</v>
      </c>
      <c r="AA3373" s="23">
        <f t="shared" si="2466"/>
        <v>70094961.084457517</v>
      </c>
      <c r="AB3373" s="26">
        <f t="shared" si="2483"/>
        <v>70086276.274228558</v>
      </c>
      <c r="AC3373" s="23">
        <f t="shared" si="2484"/>
        <v>74889487.274228647</v>
      </c>
      <c r="AD3373" s="23">
        <f t="shared" si="2490"/>
        <v>4803211</v>
      </c>
      <c r="AE3373" s="24">
        <f t="shared" si="2451"/>
        <v>70086276.274228647</v>
      </c>
      <c r="AF3373" s="3">
        <f t="shared" si="2485"/>
        <v>1E-4</v>
      </c>
      <c r="AG3373" s="2">
        <f t="shared" si="2467"/>
        <v>0</v>
      </c>
      <c r="AH3373" s="2">
        <f t="shared" si="2468"/>
        <v>211.3462688717087</v>
      </c>
      <c r="AI3373" s="23">
        <f t="shared" si="2491"/>
        <v>11269426900.932129</v>
      </c>
      <c r="AJ3373" s="23">
        <f t="shared" si="2469"/>
        <v>6219.922423797766</v>
      </c>
      <c r="AK3373" s="23">
        <f t="shared" si="2470"/>
        <v>65058.458787243209</v>
      </c>
      <c r="AL3373" s="23">
        <f t="shared" si="2495"/>
        <v>0</v>
      </c>
      <c r="AM3373" s="23">
        <f t="shared" si="2496"/>
        <v>0</v>
      </c>
      <c r="AN3373" s="16">
        <f t="shared" si="2486"/>
        <v>0</v>
      </c>
      <c r="AO3373" s="23">
        <f t="shared" si="2487"/>
        <v>0</v>
      </c>
      <c r="AP3373" s="22">
        <f t="shared" si="2488"/>
        <v>0</v>
      </c>
      <c r="AQ3373" s="30">
        <f t="shared" si="2471"/>
        <v>26661019191.959324</v>
      </c>
      <c r="AR3373" s="28">
        <f t="shared" si="2472"/>
        <v>13138306677.267588</v>
      </c>
      <c r="AS3373" s="25">
        <f t="shared" si="2473"/>
        <v>200337590.02425668</v>
      </c>
      <c r="AT3373" s="32">
        <f t="shared" si="2474"/>
        <v>0</v>
      </c>
      <c r="AU3373" s="23">
        <f t="shared" si="2475"/>
        <v>0</v>
      </c>
      <c r="AV3373" s="22">
        <f t="shared" si="2476"/>
        <v>3881627962.2071538</v>
      </c>
      <c r="AW3373" s="31">
        <f t="shared" si="2489"/>
        <v>17710690337.986031</v>
      </c>
    </row>
    <row r="3374" spans="1:53" x14ac:dyDescent="0.25">
      <c r="A3374" s="21">
        <f t="shared" si="2497"/>
        <v>912</v>
      </c>
      <c r="B3374" s="21" t="s">
        <v>9</v>
      </c>
      <c r="C3374" s="27">
        <f t="shared" si="2454"/>
        <v>0</v>
      </c>
      <c r="D3374" s="27">
        <f t="shared" si="2477"/>
        <v>0</v>
      </c>
      <c r="E3374" s="27" t="b">
        <f t="shared" si="2453"/>
        <v>1</v>
      </c>
      <c r="F3374" s="29">
        <f t="shared" si="2455"/>
        <v>0</v>
      </c>
      <c r="G3374" s="27">
        <f t="shared" si="2478"/>
        <v>0</v>
      </c>
      <c r="H3374" s="22">
        <f t="shared" si="2456"/>
        <v>37031182474.174965</v>
      </c>
      <c r="I3374" s="23">
        <f t="shared" si="2457"/>
        <v>132580106.5049091</v>
      </c>
      <c r="J3374" s="23">
        <f t="shared" si="2458"/>
        <v>1086</v>
      </c>
      <c r="K3374" s="19">
        <f t="shared" si="2479"/>
        <v>225.0831931027827</v>
      </c>
      <c r="L3374" s="16">
        <f t="shared" si="2459"/>
        <v>255.43061044495718</v>
      </c>
      <c r="M3374" s="23">
        <f>M3373-IF($B3374="B",(Percent_Rent_In_Elsies*2.49%/12 * H3373)/K3373,0)+IF($B3374="D",N3374,0)+IF(B3374="D",AK3373)+IF(B3374="C",F3373*90%)-(Y3374-Y3373)-IF($B3374="A",Q3373/K3373) + IF($B3374="A",Q3373/K3373)</f>
        <v>-58611878.141915806</v>
      </c>
      <c r="N3374" s="23">
        <f t="shared" si="2460"/>
        <v>0</v>
      </c>
      <c r="O3374" s="22">
        <f t="shared" si="2461"/>
        <v>26316361.506489359</v>
      </c>
      <c r="P3374" s="22">
        <f t="shared" si="2492"/>
        <v>0</v>
      </c>
      <c r="Q3374" s="22">
        <f t="shared" si="2493"/>
        <v>0</v>
      </c>
      <c r="R3374" s="22">
        <f t="shared" si="2462"/>
        <v>452751587.09786016</v>
      </c>
      <c r="S3374" s="16">
        <f t="shared" si="2452"/>
        <v>0</v>
      </c>
      <c r="T3374" s="15">
        <f t="shared" si="2463"/>
        <v>11350159.882683694</v>
      </c>
      <c r="U3374" s="23">
        <f t="shared" si="2480"/>
        <v>2011485.5350000039</v>
      </c>
      <c r="V3374" s="23">
        <f t="shared" si="2481"/>
        <v>0</v>
      </c>
      <c r="W3374" s="23">
        <f t="shared" si="2494"/>
        <v>167344.88643926822</v>
      </c>
      <c r="X3374" s="23">
        <f t="shared" si="2482"/>
        <v>42663862.007343479</v>
      </c>
      <c r="Y3374" s="23">
        <f t="shared" si="2464"/>
        <v>13825559.361691331</v>
      </c>
      <c r="Z3374" s="3">
        <f t="shared" si="2465"/>
        <v>0</v>
      </c>
      <c r="AA3374" s="23">
        <f t="shared" si="2466"/>
        <v>70029902.625670269</v>
      </c>
      <c r="AB3374" s="26">
        <f t="shared" si="2483"/>
        <v>70086276.274228543</v>
      </c>
      <c r="AC3374" s="23">
        <f t="shared" si="2484"/>
        <v>74889487.274228647</v>
      </c>
      <c r="AD3374" s="23">
        <f t="shared" si="2490"/>
        <v>4803211</v>
      </c>
      <c r="AE3374" s="24">
        <f t="shared" si="2451"/>
        <v>70086276.274228647</v>
      </c>
      <c r="AF3374" s="3">
        <f t="shared" si="2485"/>
        <v>0</v>
      </c>
      <c r="AG3374" s="2">
        <f t="shared" si="2467"/>
        <v>0</v>
      </c>
      <c r="AH3374" s="2">
        <f t="shared" si="2468"/>
        <v>211.3462688717087</v>
      </c>
      <c r="AI3374" s="23">
        <f t="shared" si="2491"/>
        <v>11258967211.187716</v>
      </c>
      <c r="AJ3374" s="23">
        <f t="shared" si="2469"/>
        <v>6219.922423797766</v>
      </c>
      <c r="AK3374" s="23">
        <f t="shared" si="2470"/>
        <v>0</v>
      </c>
      <c r="AL3374" s="23">
        <f t="shared" si="2495"/>
        <v>0</v>
      </c>
      <c r="AM3374" s="23">
        <f t="shared" si="2496"/>
        <v>0</v>
      </c>
      <c r="AN3374" s="16">
        <f t="shared" si="2486"/>
        <v>0</v>
      </c>
      <c r="AO3374" s="23">
        <f t="shared" si="2487"/>
        <v>0</v>
      </c>
      <c r="AP3374" s="22">
        <f t="shared" si="2488"/>
        <v>0</v>
      </c>
      <c r="AQ3374" s="30">
        <f t="shared" si="2471"/>
        <v>26661019191.959324</v>
      </c>
      <c r="AR3374" s="28">
        <f t="shared" si="2472"/>
        <v>13138306677.267588</v>
      </c>
      <c r="AS3374" s="25">
        <f t="shared" si="2473"/>
        <v>200337590.02425668</v>
      </c>
      <c r="AT3374" s="32">
        <f t="shared" si="2474"/>
        <v>0</v>
      </c>
      <c r="AU3374" s="23">
        <f t="shared" si="2475"/>
        <v>0</v>
      </c>
      <c r="AV3374" s="22">
        <f t="shared" si="2476"/>
        <v>3881627962.2071538</v>
      </c>
      <c r="AW3374" s="31">
        <f t="shared" si="2489"/>
        <v>17710690337.986031</v>
      </c>
      <c r="AX3374" s="21"/>
      <c r="AY3374" s="21"/>
      <c r="AZ3374" s="21"/>
      <c r="BA3374" s="21"/>
    </row>
    <row r="3375" spans="1:53" x14ac:dyDescent="0.25">
      <c r="A3375" s="21">
        <f t="shared" si="2497"/>
        <v>912</v>
      </c>
      <c r="B3375" s="21" t="s">
        <v>28</v>
      </c>
      <c r="C3375" s="27">
        <f t="shared" si="2454"/>
        <v>0</v>
      </c>
      <c r="D3375" s="27">
        <f t="shared" si="2477"/>
        <v>0</v>
      </c>
      <c r="E3375" s="27" t="b">
        <f t="shared" si="2453"/>
        <v>1</v>
      </c>
      <c r="F3375" s="29">
        <f t="shared" si="2455"/>
        <v>0</v>
      </c>
      <c r="G3375" s="27">
        <f t="shared" si="2478"/>
        <v>0</v>
      </c>
      <c r="H3375" s="22">
        <f t="shared" si="2456"/>
        <v>37031182474.174965</v>
      </c>
      <c r="I3375" s="23">
        <f t="shared" si="2457"/>
        <v>132580106.5049091</v>
      </c>
      <c r="J3375" s="23">
        <f t="shared" si="2458"/>
        <v>1086</v>
      </c>
      <c r="K3375" s="19">
        <f t="shared" si="2479"/>
        <v>225.0831931027827</v>
      </c>
      <c r="L3375" s="16">
        <f t="shared" si="2459"/>
        <v>255.43061044495718</v>
      </c>
      <c r="M3375" s="23">
        <f>M3374-IF($B3375="B",(Percent_Rent_In_Elsies*2.49%/12 * H3374)/K3374,0)+IF($B3375="D",N3375,0)+IF(B3375="D",AK3374)+IF(B3375="C",F3374*90%)-(Y3375-Y3374)-IF($B3375="A",Q3374/K3374) + IF($B3375="A",Q3374/K3374)</f>
        <v>-58611878.141915806</v>
      </c>
      <c r="N3375" s="23">
        <f t="shared" si="2460"/>
        <v>0</v>
      </c>
      <c r="O3375" s="22">
        <f t="shared" si="2461"/>
        <v>0</v>
      </c>
      <c r="P3375" s="22">
        <f t="shared" si="2492"/>
        <v>26316361.506489359</v>
      </c>
      <c r="Q3375" s="22">
        <f t="shared" si="2493"/>
        <v>0</v>
      </c>
      <c r="R3375" s="22">
        <f t="shared" si="2462"/>
        <v>452751587.09786016</v>
      </c>
      <c r="S3375" s="16">
        <f t="shared" si="2452"/>
        <v>0</v>
      </c>
      <c r="T3375" s="15">
        <f t="shared" si="2463"/>
        <v>0</v>
      </c>
      <c r="U3375" s="23">
        <f t="shared" si="2480"/>
        <v>2011485.5350000039</v>
      </c>
      <c r="V3375" s="23">
        <f t="shared" si="2481"/>
        <v>0</v>
      </c>
      <c r="W3375" s="23">
        <f t="shared" si="2494"/>
        <v>0</v>
      </c>
      <c r="X3375" s="23">
        <f t="shared" si="2482"/>
        <v>42663862.007343479</v>
      </c>
      <c r="Y3375" s="23">
        <f t="shared" si="2464"/>
        <v>13825559.361691331</v>
      </c>
      <c r="Z3375" s="3">
        <f t="shared" si="2465"/>
        <v>8367.2443219634115</v>
      </c>
      <c r="AA3375" s="23">
        <f t="shared" si="2466"/>
        <v>70155411.290499717</v>
      </c>
      <c r="AB3375" s="26">
        <f t="shared" si="2483"/>
        <v>70086276.274228543</v>
      </c>
      <c r="AC3375" s="23">
        <f t="shared" si="2484"/>
        <v>74889487.274228647</v>
      </c>
      <c r="AD3375" s="23">
        <f t="shared" si="2490"/>
        <v>4803211</v>
      </c>
      <c r="AE3375" s="24">
        <f t="shared" si="2451"/>
        <v>70086276.274228647</v>
      </c>
      <c r="AF3375" s="3">
        <f t="shared" si="2485"/>
        <v>0</v>
      </c>
      <c r="AG3375" s="2">
        <f t="shared" si="2467"/>
        <v>1004069318.6356094</v>
      </c>
      <c r="AH3375" s="2">
        <f t="shared" si="2468"/>
        <v>211.3462688717087</v>
      </c>
      <c r="AI3375" s="23">
        <f t="shared" si="2491"/>
        <v>11279145704.789057</v>
      </c>
      <c r="AJ3375" s="23">
        <f t="shared" si="2469"/>
        <v>6219.922423797766</v>
      </c>
      <c r="AK3375" s="23">
        <f t="shared" si="2470"/>
        <v>0</v>
      </c>
      <c r="AL3375" s="23">
        <f t="shared" si="2495"/>
        <v>0</v>
      </c>
      <c r="AM3375" s="23">
        <f t="shared" si="2496"/>
        <v>0</v>
      </c>
      <c r="AN3375" s="16">
        <f t="shared" si="2486"/>
        <v>0</v>
      </c>
      <c r="AO3375" s="23">
        <f t="shared" si="2487"/>
        <v>0</v>
      </c>
      <c r="AP3375" s="22">
        <f t="shared" si="2488"/>
        <v>0</v>
      </c>
      <c r="AQ3375" s="30">
        <f t="shared" si="2471"/>
        <v>26661019191.959324</v>
      </c>
      <c r="AR3375" s="28">
        <f t="shared" si="2472"/>
        <v>13138306677.267588</v>
      </c>
      <c r="AS3375" s="25">
        <f t="shared" si="2473"/>
        <v>200337590.02425668</v>
      </c>
      <c r="AT3375" s="32">
        <f t="shared" si="2474"/>
        <v>16734.488643926823</v>
      </c>
      <c r="AU3375" s="23">
        <f t="shared" si="2475"/>
        <v>16734.488643926823</v>
      </c>
      <c r="AV3375" s="22">
        <f t="shared" si="2476"/>
        <v>3892978122.0898376</v>
      </c>
      <c r="AW3375" s="31">
        <f t="shared" si="2489"/>
        <v>17710690337.986031</v>
      </c>
      <c r="AX3375" s="21"/>
      <c r="AY3375" s="21"/>
      <c r="AZ3375" s="21"/>
      <c r="BA3375" s="21"/>
    </row>
    <row r="3376" spans="1:53" x14ac:dyDescent="0.25">
      <c r="A3376">
        <f t="shared" si="2497"/>
        <v>913</v>
      </c>
      <c r="B3376" t="s">
        <v>6</v>
      </c>
      <c r="C3376" s="27">
        <f t="shared" si="2454"/>
        <v>0</v>
      </c>
      <c r="D3376" s="27">
        <f t="shared" si="2477"/>
        <v>0</v>
      </c>
      <c r="E3376" s="27" t="b">
        <f t="shared" si="2453"/>
        <v>1</v>
      </c>
      <c r="F3376" s="29">
        <f t="shared" si="2455"/>
        <v>0</v>
      </c>
      <c r="G3376" s="27">
        <f t="shared" si="2478"/>
        <v>0</v>
      </c>
      <c r="H3376" s="22">
        <f t="shared" si="2456"/>
        <v>37092901111.631927</v>
      </c>
      <c r="I3376" s="23">
        <f t="shared" si="2457"/>
        <v>132580106.5049091</v>
      </c>
      <c r="J3376" s="23">
        <f t="shared" si="2458"/>
        <v>1086</v>
      </c>
      <c r="K3376" s="19">
        <f t="shared" si="2479"/>
        <v>225.0831931027827</v>
      </c>
      <c r="L3376" s="16">
        <f t="shared" si="2459"/>
        <v>255.85632812903211</v>
      </c>
      <c r="M3376" s="23">
        <f>M3375-IF($B3376="B",(Percent_Rent_In_Elsies*2.49%/12 * H3375)/K3375,0)+IF($B3376="D",N3376,0)+IF(B3376="D",AK3375)+IF(B3376="C",F3375*90%)-(Y3376-Y3375)-IF($B3376="A",Q3375/K3375) + IF($B3376="A",Q3375/K3375)</f>
        <v>-58611878.141915806</v>
      </c>
      <c r="N3376" s="23">
        <f t="shared" si="2460"/>
        <v>0</v>
      </c>
      <c r="O3376" s="22">
        <f t="shared" si="2461"/>
        <v>0</v>
      </c>
      <c r="P3376" s="22">
        <f t="shared" si="2492"/>
        <v>0</v>
      </c>
      <c r="Q3376" s="22">
        <f t="shared" si="2493"/>
        <v>0</v>
      </c>
      <c r="R3376" s="22">
        <f t="shared" si="2462"/>
        <v>452751587.09786016</v>
      </c>
      <c r="S3376" s="16">
        <f t="shared" si="2452"/>
        <v>0</v>
      </c>
      <c r="T3376" s="15">
        <f t="shared" si="2463"/>
        <v>0</v>
      </c>
      <c r="U3376" s="23">
        <f t="shared" si="2480"/>
        <v>2011485.5350000039</v>
      </c>
      <c r="V3376" s="23">
        <f t="shared" si="2481"/>
        <v>0</v>
      </c>
      <c r="W3376" s="23">
        <f t="shared" si="2494"/>
        <v>0</v>
      </c>
      <c r="X3376" s="23">
        <f t="shared" si="2482"/>
        <v>42705698.228953302</v>
      </c>
      <c r="Y3376" s="23">
        <f t="shared" si="2464"/>
        <v>13825559.361691331</v>
      </c>
      <c r="Z3376" s="3">
        <f t="shared" si="2465"/>
        <v>0</v>
      </c>
      <c r="AA3376" s="23">
        <f t="shared" si="2466"/>
        <v>70155411.290499717</v>
      </c>
      <c r="AB3376" s="26">
        <f t="shared" si="2483"/>
        <v>70086276.274228543</v>
      </c>
      <c r="AC3376" s="23">
        <f t="shared" si="2484"/>
        <v>74889487.274228647</v>
      </c>
      <c r="AD3376" s="23">
        <f t="shared" si="2490"/>
        <v>4803211</v>
      </c>
      <c r="AE3376" s="24">
        <f t="shared" si="2451"/>
        <v>70086276.274228647</v>
      </c>
      <c r="AF3376" s="3">
        <f t="shared" si="2485"/>
        <v>0</v>
      </c>
      <c r="AG3376" s="2">
        <f t="shared" si="2467"/>
        <v>0</v>
      </c>
      <c r="AH3376" s="2">
        <f t="shared" si="2468"/>
        <v>211.69851265316157</v>
      </c>
      <c r="AI3376" s="23">
        <f t="shared" si="2491"/>
        <v>11279145704.789057</v>
      </c>
      <c r="AJ3376" s="23">
        <f t="shared" si="2469"/>
        <v>6219.922423797766</v>
      </c>
      <c r="AK3376" s="23">
        <f t="shared" si="2470"/>
        <v>0</v>
      </c>
      <c r="AL3376" s="23">
        <f t="shared" si="2495"/>
        <v>0</v>
      </c>
      <c r="AM3376" s="23">
        <f t="shared" si="2496"/>
        <v>0</v>
      </c>
      <c r="AN3376" s="16">
        <f t="shared" si="2486"/>
        <v>0</v>
      </c>
      <c r="AO3376" s="23">
        <f t="shared" si="2487"/>
        <v>0</v>
      </c>
      <c r="AP3376" s="22">
        <f t="shared" si="2488"/>
        <v>0</v>
      </c>
      <c r="AQ3376" s="30">
        <f t="shared" si="2471"/>
        <v>26661019191.959324</v>
      </c>
      <c r="AR3376" s="28">
        <f t="shared" si="2472"/>
        <v>13138306677.267588</v>
      </c>
      <c r="AS3376" s="25">
        <f t="shared" si="2473"/>
        <v>200337590.02425668</v>
      </c>
      <c r="AT3376" s="32">
        <f t="shared" si="2474"/>
        <v>0</v>
      </c>
      <c r="AU3376" s="23">
        <f t="shared" si="2475"/>
        <v>0</v>
      </c>
      <c r="AV3376" s="22">
        <f t="shared" si="2476"/>
        <v>3892978122.0898376</v>
      </c>
      <c r="AW3376" s="31">
        <f t="shared" si="2489"/>
        <v>17684373976.479538</v>
      </c>
    </row>
    <row r="3377" spans="1:53" x14ac:dyDescent="0.25">
      <c r="A3377">
        <f t="shared" si="2497"/>
        <v>913</v>
      </c>
      <c r="B3377" t="s">
        <v>7</v>
      </c>
      <c r="C3377" s="27">
        <f t="shared" si="2454"/>
        <v>0</v>
      </c>
      <c r="D3377" s="27">
        <f t="shared" si="2477"/>
        <v>0</v>
      </c>
      <c r="E3377" s="27" t="b">
        <f t="shared" si="2453"/>
        <v>1</v>
      </c>
      <c r="F3377" s="29">
        <f t="shared" si="2455"/>
        <v>0</v>
      </c>
      <c r="G3377" s="27">
        <f t="shared" si="2478"/>
        <v>0</v>
      </c>
      <c r="H3377" s="22">
        <f t="shared" si="2456"/>
        <v>37092901111.631927</v>
      </c>
      <c r="I3377" s="23">
        <f t="shared" si="2457"/>
        <v>132580106.5049091</v>
      </c>
      <c r="J3377" s="23">
        <f t="shared" si="2458"/>
        <v>1086</v>
      </c>
      <c r="K3377" s="19">
        <f t="shared" si="2479"/>
        <v>225.0831931027827</v>
      </c>
      <c r="L3377" s="16">
        <f t="shared" si="2459"/>
        <v>255.85632812903208</v>
      </c>
      <c r="M3377" s="23">
        <f>M3376-IF($B3377="B",(Percent_Rent_In_Elsies*2.49%/12 * H3376)/K3376,0)+IF($B3377="D",N3377,0)+IF(B3377="D",AK3376)+IF(B3377="C",F3376*90%)-(Y3377-Y3376)-IF($B3377="A",Q3376/K3376) + IF($B3377="A",Q3376/K3376)</f>
        <v>-58782854.412390806</v>
      </c>
      <c r="N3377" s="23">
        <f t="shared" si="2460"/>
        <v>0</v>
      </c>
      <c r="O3377" s="22">
        <f t="shared" si="2461"/>
        <v>0</v>
      </c>
      <c r="P3377" s="22">
        <f t="shared" si="2492"/>
        <v>0</v>
      </c>
      <c r="Q3377" s="22">
        <f t="shared" si="2493"/>
        <v>0</v>
      </c>
      <c r="R3377" s="22">
        <f t="shared" si="2462"/>
        <v>415022288.17303848</v>
      </c>
      <c r="S3377" s="16">
        <f t="shared" si="2452"/>
        <v>37729298.924821682</v>
      </c>
      <c r="T3377" s="15">
        <f t="shared" si="2463"/>
        <v>0</v>
      </c>
      <c r="U3377" s="23">
        <f t="shared" si="2480"/>
        <v>1843861.7404166702</v>
      </c>
      <c r="V3377" s="23">
        <f t="shared" si="2481"/>
        <v>167623.79458333366</v>
      </c>
      <c r="W3377" s="23">
        <f t="shared" si="2494"/>
        <v>0</v>
      </c>
      <c r="X3377" s="23">
        <f t="shared" si="2482"/>
        <v>42705698.228953302</v>
      </c>
      <c r="Y3377" s="23">
        <f t="shared" si="2464"/>
        <v>13825559.361691331</v>
      </c>
      <c r="Z3377" s="3">
        <f t="shared" si="2465"/>
        <v>0</v>
      </c>
      <c r="AA3377" s="23">
        <f t="shared" si="2466"/>
        <v>70155411.290499717</v>
      </c>
      <c r="AB3377" s="26">
        <f t="shared" si="2483"/>
        <v>70086276.274228543</v>
      </c>
      <c r="AC3377" s="23">
        <f t="shared" si="2484"/>
        <v>74889487.274228647</v>
      </c>
      <c r="AD3377" s="23">
        <f t="shared" si="2490"/>
        <v>4803211</v>
      </c>
      <c r="AE3377" s="24">
        <f t="shared" si="2451"/>
        <v>70086276.274228647</v>
      </c>
      <c r="AF3377" s="3">
        <f t="shared" si="2485"/>
        <v>0</v>
      </c>
      <c r="AG3377" s="2">
        <f t="shared" si="2467"/>
        <v>0</v>
      </c>
      <c r="AH3377" s="2">
        <f t="shared" si="2468"/>
        <v>211.69851265316157</v>
      </c>
      <c r="AI3377" s="23">
        <f t="shared" si="2491"/>
        <v>11279145704.789057</v>
      </c>
      <c r="AJ3377" s="23">
        <f t="shared" si="2469"/>
        <v>6219.922423797766</v>
      </c>
      <c r="AK3377" s="23">
        <f t="shared" si="2470"/>
        <v>0</v>
      </c>
      <c r="AL3377" s="23">
        <f t="shared" si="2495"/>
        <v>9718803.8569278717</v>
      </c>
      <c r="AM3377" s="23">
        <f t="shared" si="2496"/>
        <v>9067530906.3296833</v>
      </c>
      <c r="AN3377" s="16">
        <f t="shared" si="2486"/>
        <v>0</v>
      </c>
      <c r="AO3377" s="23">
        <f t="shared" si="2487"/>
        <v>170976.2704750004</v>
      </c>
      <c r="AP3377" s="22">
        <f t="shared" si="2488"/>
        <v>38483884.903318129</v>
      </c>
      <c r="AQ3377" s="30">
        <f t="shared" si="2471"/>
        <v>26737659848.744282</v>
      </c>
      <c r="AR3377" s="28">
        <f t="shared" si="2472"/>
        <v>13176463449.149227</v>
      </c>
      <c r="AS3377" s="25">
        <f t="shared" si="2473"/>
        <v>200337590.02425668</v>
      </c>
      <c r="AT3377" s="32">
        <f t="shared" si="2474"/>
        <v>0</v>
      </c>
      <c r="AU3377" s="23">
        <f t="shared" si="2475"/>
        <v>0</v>
      </c>
      <c r="AV3377" s="22">
        <f t="shared" si="2476"/>
        <v>3892978122.0898376</v>
      </c>
      <c r="AW3377" s="31">
        <f t="shared" si="2489"/>
        <v>17761014633.264496</v>
      </c>
    </row>
    <row r="3378" spans="1:53" s="21" customFormat="1" x14ac:dyDescent="0.25">
      <c r="A3378">
        <f t="shared" si="2497"/>
        <v>913</v>
      </c>
      <c r="B3378" t="s">
        <v>8</v>
      </c>
      <c r="C3378" s="27">
        <f t="shared" si="2454"/>
        <v>0</v>
      </c>
      <c r="D3378" s="27">
        <f t="shared" si="2477"/>
        <v>0</v>
      </c>
      <c r="E3378" s="27" t="b">
        <f t="shared" si="2453"/>
        <v>1</v>
      </c>
      <c r="F3378" s="29">
        <f t="shared" si="2455"/>
        <v>0</v>
      </c>
      <c r="G3378" s="27">
        <f t="shared" si="2478"/>
        <v>0</v>
      </c>
      <c r="H3378" s="22">
        <f t="shared" si="2456"/>
        <v>37092901111.631927</v>
      </c>
      <c r="I3378" s="23">
        <f t="shared" si="2457"/>
        <v>132580106.5049091</v>
      </c>
      <c r="J3378" s="23">
        <f t="shared" si="2458"/>
        <v>1086</v>
      </c>
      <c r="K3378" s="19">
        <f t="shared" si="2479"/>
        <v>225.0831931027827</v>
      </c>
      <c r="L3378" s="16">
        <f t="shared" si="2459"/>
        <v>255.85632812903208</v>
      </c>
      <c r="M3378" s="23">
        <f>M3377-IF($B3378="B",(Percent_Rent_In_Elsies*2.49%/12 * H3377)/K3377,0)+IF($B3378="D",N3378,0)+IF(B3378="D",AK3377)+IF(B3378="C",F3377*90%)-(Y3378-Y3377)-IF($B3378="A",Q3377/K3377) + IF($B3378="A",Q3377/K3377)</f>
        <v>-58782854.412390806</v>
      </c>
      <c r="N3378" s="23">
        <f t="shared" si="2460"/>
        <v>0</v>
      </c>
      <c r="O3378" s="22">
        <f t="shared" si="2461"/>
        <v>0</v>
      </c>
      <c r="P3378" s="22">
        <f t="shared" si="2492"/>
        <v>0</v>
      </c>
      <c r="Q3378" s="22">
        <f t="shared" si="2493"/>
        <v>0</v>
      </c>
      <c r="R3378" s="22">
        <f t="shared" si="2462"/>
        <v>453506173.07635659</v>
      </c>
      <c r="S3378" s="16">
        <f t="shared" si="2452"/>
        <v>37729298.924821682</v>
      </c>
      <c r="T3378" s="15">
        <f t="shared" si="2463"/>
        <v>0</v>
      </c>
      <c r="U3378" s="23">
        <f t="shared" si="2480"/>
        <v>2014838.0108916706</v>
      </c>
      <c r="V3378" s="23">
        <f t="shared" si="2481"/>
        <v>167623.79458333366</v>
      </c>
      <c r="W3378" s="23">
        <f t="shared" si="2494"/>
        <v>0</v>
      </c>
      <c r="X3378" s="23">
        <f t="shared" si="2482"/>
        <v>42705698.228953302</v>
      </c>
      <c r="Y3378" s="23">
        <f t="shared" si="2464"/>
        <v>13825559.361691331</v>
      </c>
      <c r="Z3378" s="3">
        <f t="shared" si="2465"/>
        <v>0</v>
      </c>
      <c r="AA3378" s="23">
        <f t="shared" si="2466"/>
        <v>70155411.290499717</v>
      </c>
      <c r="AB3378" s="26">
        <f t="shared" si="2483"/>
        <v>70086276.274228543</v>
      </c>
      <c r="AC3378" s="23">
        <f t="shared" si="2484"/>
        <v>74889487.274228647</v>
      </c>
      <c r="AD3378" s="23">
        <f t="shared" si="2490"/>
        <v>4803211</v>
      </c>
      <c r="AE3378" s="24">
        <f t="shared" si="2451"/>
        <v>70086276.274228647</v>
      </c>
      <c r="AF3378" s="3">
        <f t="shared" si="2485"/>
        <v>1E-4</v>
      </c>
      <c r="AG3378" s="2">
        <f t="shared" si="2467"/>
        <v>0</v>
      </c>
      <c r="AH3378" s="2">
        <f t="shared" si="2468"/>
        <v>211.69851265316157</v>
      </c>
      <c r="AI3378" s="23">
        <f t="shared" si="2491"/>
        <v>11279145704.789057</v>
      </c>
      <c r="AJ3378" s="23">
        <f t="shared" si="2469"/>
        <v>6219.922423797766</v>
      </c>
      <c r="AK3378" s="23">
        <f t="shared" si="2470"/>
        <v>65096.761029341396</v>
      </c>
      <c r="AL3378" s="23">
        <f t="shared" si="2495"/>
        <v>0</v>
      </c>
      <c r="AM3378" s="23">
        <f t="shared" si="2496"/>
        <v>0</v>
      </c>
      <c r="AN3378" s="16">
        <f t="shared" si="2486"/>
        <v>0</v>
      </c>
      <c r="AO3378" s="23">
        <f t="shared" si="2487"/>
        <v>0</v>
      </c>
      <c r="AP3378" s="22">
        <f t="shared" si="2488"/>
        <v>0</v>
      </c>
      <c r="AQ3378" s="30">
        <f t="shared" si="2471"/>
        <v>26737659848.744282</v>
      </c>
      <c r="AR3378" s="28">
        <f t="shared" si="2472"/>
        <v>13176463449.149227</v>
      </c>
      <c r="AS3378" s="25">
        <f t="shared" si="2473"/>
        <v>200337590.02425668</v>
      </c>
      <c r="AT3378" s="32">
        <f t="shared" si="2474"/>
        <v>0</v>
      </c>
      <c r="AU3378" s="23">
        <f t="shared" si="2475"/>
        <v>0</v>
      </c>
      <c r="AV3378" s="22">
        <f t="shared" si="2476"/>
        <v>3892978122.0898376</v>
      </c>
      <c r="AW3378" s="31">
        <f t="shared" si="2489"/>
        <v>17761014633.2645</v>
      </c>
      <c r="AX3378"/>
      <c r="AY3378"/>
      <c r="AZ3378"/>
      <c r="BA3378"/>
    </row>
    <row r="3379" spans="1:53" s="21" customFormat="1" x14ac:dyDescent="0.25">
      <c r="A3379" s="21">
        <f t="shared" si="2497"/>
        <v>913</v>
      </c>
      <c r="B3379" s="21" t="s">
        <v>9</v>
      </c>
      <c r="C3379" s="27">
        <f t="shared" si="2454"/>
        <v>0</v>
      </c>
      <c r="D3379" s="27">
        <f t="shared" si="2477"/>
        <v>0</v>
      </c>
      <c r="E3379" s="27" t="b">
        <f t="shared" si="2453"/>
        <v>1</v>
      </c>
      <c r="F3379" s="29">
        <f t="shared" si="2455"/>
        <v>0</v>
      </c>
      <c r="G3379" s="27">
        <f t="shared" si="2478"/>
        <v>0</v>
      </c>
      <c r="H3379" s="22">
        <f t="shared" si="2456"/>
        <v>37092901111.631927</v>
      </c>
      <c r="I3379" s="23">
        <f t="shared" si="2457"/>
        <v>132580106.5049091</v>
      </c>
      <c r="J3379" s="23">
        <f t="shared" si="2458"/>
        <v>1086</v>
      </c>
      <c r="K3379" s="19">
        <f t="shared" si="2479"/>
        <v>225.0831931027827</v>
      </c>
      <c r="L3379" s="16">
        <f t="shared" si="2459"/>
        <v>255.85632812903208</v>
      </c>
      <c r="M3379" s="23">
        <f>M3378-IF($B3379="B",(Percent_Rent_In_Elsies*2.49%/12 * H3378)/K3378,0)+IF($B3379="D",N3379,0)+IF(B3379="D",AK3378)+IF(B3379="C",F3378*90%)-(Y3379-Y3378)-IF($B3379="A",Q3378/K3378) + IF($B3379="A",Q3378/K3378)</f>
        <v>-58717757.651361465</v>
      </c>
      <c r="N3379" s="23">
        <f t="shared" si="2460"/>
        <v>0</v>
      </c>
      <c r="O3379" s="22">
        <f t="shared" si="2461"/>
        <v>26360222.109000176</v>
      </c>
      <c r="P3379" s="22">
        <f t="shared" si="2492"/>
        <v>0</v>
      </c>
      <c r="Q3379" s="22">
        <f t="shared" si="2493"/>
        <v>0</v>
      </c>
      <c r="R3379" s="22">
        <f t="shared" si="2462"/>
        <v>453506173.07635659</v>
      </c>
      <c r="S3379" s="16">
        <f t="shared" si="2452"/>
        <v>0</v>
      </c>
      <c r="T3379" s="15">
        <f t="shared" si="2463"/>
        <v>11369076.815821506</v>
      </c>
      <c r="U3379" s="23">
        <f t="shared" si="2480"/>
        <v>2014838.0108916706</v>
      </c>
      <c r="V3379" s="23">
        <f t="shared" si="2481"/>
        <v>0</v>
      </c>
      <c r="W3379" s="23">
        <f t="shared" si="2494"/>
        <v>167623.79458333366</v>
      </c>
      <c r="X3379" s="23">
        <f t="shared" si="2482"/>
        <v>42705698.228953302</v>
      </c>
      <c r="Y3379" s="23">
        <f t="shared" si="2464"/>
        <v>13825559.361691331</v>
      </c>
      <c r="Z3379" s="3">
        <f t="shared" si="2465"/>
        <v>0</v>
      </c>
      <c r="AA3379" s="23">
        <f t="shared" si="2466"/>
        <v>70090314.529470369</v>
      </c>
      <c r="AB3379" s="26">
        <f t="shared" si="2483"/>
        <v>70086276.274228543</v>
      </c>
      <c r="AC3379" s="23">
        <f t="shared" si="2484"/>
        <v>74889487.274228647</v>
      </c>
      <c r="AD3379" s="23">
        <f t="shared" si="2490"/>
        <v>4803211</v>
      </c>
      <c r="AE3379" s="24">
        <f t="shared" ref="AE3379:AE3442" si="2498">AC3379-AD3379</f>
        <v>70086276.274228647</v>
      </c>
      <c r="AF3379" s="3">
        <f t="shared" si="2485"/>
        <v>0</v>
      </c>
      <c r="AG3379" s="2">
        <f t="shared" si="2467"/>
        <v>0</v>
      </c>
      <c r="AH3379" s="2">
        <f t="shared" si="2468"/>
        <v>211.69851265316157</v>
      </c>
      <c r="AI3379" s="23">
        <f t="shared" si="2491"/>
        <v>11268679857.051104</v>
      </c>
      <c r="AJ3379" s="23">
        <f t="shared" si="2469"/>
        <v>6219.922423797766</v>
      </c>
      <c r="AK3379" s="23">
        <f t="shared" si="2470"/>
        <v>0</v>
      </c>
      <c r="AL3379" s="23">
        <f t="shared" si="2495"/>
        <v>0</v>
      </c>
      <c r="AM3379" s="23">
        <f t="shared" si="2496"/>
        <v>0</v>
      </c>
      <c r="AN3379" s="16">
        <f t="shared" si="2486"/>
        <v>0</v>
      </c>
      <c r="AO3379" s="23">
        <f t="shared" si="2487"/>
        <v>0</v>
      </c>
      <c r="AP3379" s="22">
        <f t="shared" si="2488"/>
        <v>0</v>
      </c>
      <c r="AQ3379" s="30">
        <f t="shared" si="2471"/>
        <v>26737659848.744282</v>
      </c>
      <c r="AR3379" s="28">
        <f t="shared" si="2472"/>
        <v>13176463449.149227</v>
      </c>
      <c r="AS3379" s="25">
        <f t="shared" si="2473"/>
        <v>200337590.02425668</v>
      </c>
      <c r="AT3379" s="32">
        <f t="shared" si="2474"/>
        <v>0</v>
      </c>
      <c r="AU3379" s="23">
        <f t="shared" si="2475"/>
        <v>0</v>
      </c>
      <c r="AV3379" s="22">
        <f t="shared" si="2476"/>
        <v>3892978122.0898376</v>
      </c>
      <c r="AW3379" s="31">
        <f t="shared" si="2489"/>
        <v>17761014633.2645</v>
      </c>
    </row>
    <row r="3380" spans="1:53" x14ac:dyDescent="0.25">
      <c r="A3380" s="21">
        <f t="shared" si="2497"/>
        <v>913</v>
      </c>
      <c r="B3380" s="21" t="s">
        <v>28</v>
      </c>
      <c r="C3380" s="27">
        <f t="shared" si="2454"/>
        <v>0</v>
      </c>
      <c r="D3380" s="27">
        <f t="shared" si="2477"/>
        <v>0</v>
      </c>
      <c r="E3380" s="27" t="b">
        <f t="shared" si="2453"/>
        <v>1</v>
      </c>
      <c r="F3380" s="29">
        <f t="shared" si="2455"/>
        <v>0</v>
      </c>
      <c r="G3380" s="27">
        <f t="shared" si="2478"/>
        <v>0</v>
      </c>
      <c r="H3380" s="22">
        <f t="shared" si="2456"/>
        <v>37092901111.631927</v>
      </c>
      <c r="I3380" s="23">
        <f t="shared" si="2457"/>
        <v>132580106.5049091</v>
      </c>
      <c r="J3380" s="23">
        <f t="shared" si="2458"/>
        <v>1086</v>
      </c>
      <c r="K3380" s="19">
        <f t="shared" si="2479"/>
        <v>225.0831931027827</v>
      </c>
      <c r="L3380" s="16">
        <f t="shared" si="2459"/>
        <v>255.85632812903208</v>
      </c>
      <c r="M3380" s="23">
        <f>M3379-IF($B3380="B",(Percent_Rent_In_Elsies*2.49%/12 * H3379)/K3379,0)+IF($B3380="D",N3380,0)+IF(B3380="D",AK3379)+IF(B3380="C",F3379*90%)-(Y3380-Y3379)-IF($B3380="A",Q3379/K3379) + IF($B3380="A",Q3379/K3379)</f>
        <v>-58717757.651361465</v>
      </c>
      <c r="N3380" s="23">
        <f t="shared" si="2460"/>
        <v>0</v>
      </c>
      <c r="O3380" s="22">
        <f t="shared" si="2461"/>
        <v>0</v>
      </c>
      <c r="P3380" s="22">
        <f t="shared" si="2492"/>
        <v>26360222.109000176</v>
      </c>
      <c r="Q3380" s="22">
        <f t="shared" si="2493"/>
        <v>0</v>
      </c>
      <c r="R3380" s="22">
        <f t="shared" si="2462"/>
        <v>453506173.07635659</v>
      </c>
      <c r="S3380" s="16">
        <f t="shared" si="2452"/>
        <v>0</v>
      </c>
      <c r="T3380" s="15">
        <f t="shared" si="2463"/>
        <v>0</v>
      </c>
      <c r="U3380" s="23">
        <f t="shared" si="2480"/>
        <v>2014838.0108916706</v>
      </c>
      <c r="V3380" s="23">
        <f t="shared" si="2481"/>
        <v>0</v>
      </c>
      <c r="W3380" s="23">
        <f t="shared" si="2494"/>
        <v>0</v>
      </c>
      <c r="X3380" s="23">
        <f t="shared" si="2482"/>
        <v>42705698.228953302</v>
      </c>
      <c r="Y3380" s="23">
        <f t="shared" si="2464"/>
        <v>13825559.361691331</v>
      </c>
      <c r="Z3380" s="3">
        <f t="shared" si="2465"/>
        <v>8381.1897291666846</v>
      </c>
      <c r="AA3380" s="23">
        <f t="shared" si="2466"/>
        <v>70216032.375407875</v>
      </c>
      <c r="AB3380" s="26">
        <f t="shared" si="2483"/>
        <v>70086276.274228558</v>
      </c>
      <c r="AC3380" s="23">
        <f t="shared" si="2484"/>
        <v>74889487.274228647</v>
      </c>
      <c r="AD3380" s="23">
        <f t="shared" si="2490"/>
        <v>4803211</v>
      </c>
      <c r="AE3380" s="24">
        <f t="shared" si="2498"/>
        <v>70086276.274228647</v>
      </c>
      <c r="AF3380" s="3">
        <f t="shared" si="2485"/>
        <v>0</v>
      </c>
      <c r="AG3380" s="2">
        <f t="shared" si="2467"/>
        <v>1005742767.500002</v>
      </c>
      <c r="AH3380" s="2">
        <f t="shared" si="2468"/>
        <v>211.69851265316157</v>
      </c>
      <c r="AI3380" s="23">
        <f t="shared" si="2491"/>
        <v>11288891981.475117</v>
      </c>
      <c r="AJ3380" s="23">
        <f t="shared" si="2469"/>
        <v>6219.922423797766</v>
      </c>
      <c r="AK3380" s="23">
        <f t="shared" si="2470"/>
        <v>0</v>
      </c>
      <c r="AL3380" s="23">
        <f t="shared" si="2495"/>
        <v>0</v>
      </c>
      <c r="AM3380" s="23">
        <f t="shared" si="2496"/>
        <v>0</v>
      </c>
      <c r="AN3380" s="16">
        <f t="shared" si="2486"/>
        <v>0</v>
      </c>
      <c r="AO3380" s="23">
        <f t="shared" si="2487"/>
        <v>0</v>
      </c>
      <c r="AP3380" s="22">
        <f t="shared" si="2488"/>
        <v>0</v>
      </c>
      <c r="AQ3380" s="30">
        <f t="shared" si="2471"/>
        <v>26737659848.744282</v>
      </c>
      <c r="AR3380" s="28">
        <f t="shared" si="2472"/>
        <v>13176463449.149227</v>
      </c>
      <c r="AS3380" s="25">
        <f t="shared" si="2473"/>
        <v>200337590.02425668</v>
      </c>
      <c r="AT3380" s="32">
        <f t="shared" si="2474"/>
        <v>16762.379458333369</v>
      </c>
      <c r="AU3380" s="23">
        <f t="shared" si="2475"/>
        <v>16762.379458333369</v>
      </c>
      <c r="AV3380" s="22">
        <f t="shared" si="2476"/>
        <v>3904347198.9056592</v>
      </c>
      <c r="AW3380" s="31">
        <f t="shared" si="2489"/>
        <v>17761014633.2645</v>
      </c>
      <c r="AX3380" s="21"/>
      <c r="AY3380" s="21"/>
      <c r="AZ3380" s="21"/>
      <c r="BA3380" s="21"/>
    </row>
    <row r="3381" spans="1:53" x14ac:dyDescent="0.25">
      <c r="A3381">
        <f t="shared" si="2497"/>
        <v>914</v>
      </c>
      <c r="B3381" t="s">
        <v>6</v>
      </c>
      <c r="C3381" s="27">
        <f t="shared" si="2454"/>
        <v>0</v>
      </c>
      <c r="D3381" s="27">
        <f t="shared" si="2477"/>
        <v>0</v>
      </c>
      <c r="E3381" s="27" t="b">
        <f t="shared" si="2453"/>
        <v>1</v>
      </c>
      <c r="F3381" s="29">
        <f t="shared" si="2455"/>
        <v>0</v>
      </c>
      <c r="G3381" s="27">
        <f t="shared" si="2478"/>
        <v>0</v>
      </c>
      <c r="H3381" s="22">
        <f t="shared" si="2456"/>
        <v>37154722613.48465</v>
      </c>
      <c r="I3381" s="23">
        <f t="shared" si="2457"/>
        <v>132580106.5049091</v>
      </c>
      <c r="J3381" s="23">
        <f t="shared" si="2458"/>
        <v>1086</v>
      </c>
      <c r="K3381" s="19">
        <f t="shared" si="2479"/>
        <v>225.0831931027827</v>
      </c>
      <c r="L3381" s="16">
        <f t="shared" si="2459"/>
        <v>256.28275534258046</v>
      </c>
      <c r="M3381" s="23">
        <f>M3380-IF($B3381="B",(Percent_Rent_In_Elsies*2.49%/12 * H3380)/K3380,0)+IF($B3381="D",N3381,0)+IF(B3381="D",AK3380)+IF(B3381="C",F3380*90%)-(Y3381-Y3380)-IF($B3381="A",Q3380/K3380) + IF($B3381="A",Q3380/K3380)</f>
        <v>-58717757.651361465</v>
      </c>
      <c r="N3381" s="23">
        <f t="shared" si="2460"/>
        <v>0</v>
      </c>
      <c r="O3381" s="22">
        <f t="shared" si="2461"/>
        <v>0</v>
      </c>
      <c r="P3381" s="22">
        <f t="shared" si="2492"/>
        <v>0</v>
      </c>
      <c r="Q3381" s="22">
        <f t="shared" si="2493"/>
        <v>0</v>
      </c>
      <c r="R3381" s="22">
        <f t="shared" si="2462"/>
        <v>453506173.07635659</v>
      </c>
      <c r="S3381" s="16">
        <f t="shared" si="2452"/>
        <v>0</v>
      </c>
      <c r="T3381" s="15">
        <f t="shared" si="2463"/>
        <v>0</v>
      </c>
      <c r="U3381" s="23">
        <f t="shared" si="2480"/>
        <v>2014838.0108916706</v>
      </c>
      <c r="V3381" s="23">
        <f t="shared" si="2481"/>
        <v>0</v>
      </c>
      <c r="W3381" s="23">
        <f t="shared" si="2494"/>
        <v>0</v>
      </c>
      <c r="X3381" s="23">
        <f t="shared" si="2482"/>
        <v>42747604.177599132</v>
      </c>
      <c r="Y3381" s="23">
        <f t="shared" si="2464"/>
        <v>13825559.361691331</v>
      </c>
      <c r="Z3381" s="3">
        <f t="shared" si="2465"/>
        <v>0</v>
      </c>
      <c r="AA3381" s="23">
        <f t="shared" si="2466"/>
        <v>70216032.375407875</v>
      </c>
      <c r="AB3381" s="26">
        <f t="shared" si="2483"/>
        <v>70086276.274228543</v>
      </c>
      <c r="AC3381" s="23">
        <f t="shared" si="2484"/>
        <v>74889487.274228647</v>
      </c>
      <c r="AD3381" s="23">
        <f t="shared" si="2490"/>
        <v>4803211</v>
      </c>
      <c r="AE3381" s="24">
        <f t="shared" si="2498"/>
        <v>70086276.274228647</v>
      </c>
      <c r="AF3381" s="3">
        <f t="shared" si="2485"/>
        <v>0</v>
      </c>
      <c r="AG3381" s="2">
        <f t="shared" si="2467"/>
        <v>0</v>
      </c>
      <c r="AH3381" s="2">
        <f t="shared" si="2468"/>
        <v>212.05134350758351</v>
      </c>
      <c r="AI3381" s="23">
        <f t="shared" si="2491"/>
        <v>11288891981.475117</v>
      </c>
      <c r="AJ3381" s="23">
        <f t="shared" si="2469"/>
        <v>6219.922423797766</v>
      </c>
      <c r="AK3381" s="23">
        <f t="shared" si="2470"/>
        <v>0</v>
      </c>
      <c r="AL3381" s="23">
        <f t="shared" si="2495"/>
        <v>0</v>
      </c>
      <c r="AM3381" s="23">
        <f t="shared" si="2496"/>
        <v>0</v>
      </c>
      <c r="AN3381" s="16">
        <f t="shared" si="2486"/>
        <v>0</v>
      </c>
      <c r="AO3381" s="23">
        <f t="shared" si="2487"/>
        <v>0</v>
      </c>
      <c r="AP3381" s="22">
        <f t="shared" si="2488"/>
        <v>0</v>
      </c>
      <c r="AQ3381" s="30">
        <f t="shared" si="2471"/>
        <v>26737659848.744282</v>
      </c>
      <c r="AR3381" s="28">
        <f t="shared" si="2472"/>
        <v>13176463449.149227</v>
      </c>
      <c r="AS3381" s="25">
        <f t="shared" si="2473"/>
        <v>200337590.02425668</v>
      </c>
      <c r="AT3381" s="32">
        <f t="shared" si="2474"/>
        <v>0</v>
      </c>
      <c r="AU3381" s="23">
        <f t="shared" si="2475"/>
        <v>0</v>
      </c>
      <c r="AV3381" s="22">
        <f t="shared" si="2476"/>
        <v>3904347198.9056592</v>
      </c>
      <c r="AW3381" s="31">
        <f t="shared" si="2489"/>
        <v>17734654411.155499</v>
      </c>
    </row>
    <row r="3382" spans="1:53" x14ac:dyDescent="0.25">
      <c r="A3382">
        <f t="shared" si="2497"/>
        <v>914</v>
      </c>
      <c r="B3382" t="s">
        <v>7</v>
      </c>
      <c r="C3382" s="27">
        <f t="shared" si="2454"/>
        <v>0</v>
      </c>
      <c r="D3382" s="27">
        <f t="shared" si="2477"/>
        <v>0</v>
      </c>
      <c r="E3382" s="27" t="b">
        <f t="shared" si="2453"/>
        <v>1</v>
      </c>
      <c r="F3382" s="29">
        <f t="shared" si="2455"/>
        <v>0</v>
      </c>
      <c r="G3382" s="27">
        <f t="shared" si="2478"/>
        <v>0</v>
      </c>
      <c r="H3382" s="22">
        <f t="shared" si="2456"/>
        <v>37154722613.48465</v>
      </c>
      <c r="I3382" s="23">
        <f t="shared" si="2457"/>
        <v>132580106.5049091</v>
      </c>
      <c r="J3382" s="23">
        <f t="shared" si="2458"/>
        <v>1086</v>
      </c>
      <c r="K3382" s="19">
        <f t="shared" si="2479"/>
        <v>225.0831931027827</v>
      </c>
      <c r="L3382" s="16">
        <f t="shared" si="2459"/>
        <v>256.28275534258046</v>
      </c>
      <c r="M3382" s="23">
        <f>M3381-IF($B3382="B",(Percent_Rent_In_Elsies*2.49%/12 * H3381)/K3381,0)+IF($B3382="D",N3382,0)+IF(B3382="D",AK3381)+IF(B3382="C",F3381*90%)-(Y3382-Y3381)-IF($B3382="A",Q3381/K3381) + IF($B3382="A",Q3381/K3381)</f>
        <v>-58889018.882287256</v>
      </c>
      <c r="N3382" s="23">
        <f t="shared" si="2460"/>
        <v>0</v>
      </c>
      <c r="O3382" s="22">
        <f t="shared" si="2461"/>
        <v>0</v>
      </c>
      <c r="P3382" s="22">
        <f t="shared" si="2492"/>
        <v>0</v>
      </c>
      <c r="Q3382" s="22">
        <f t="shared" si="2493"/>
        <v>0</v>
      </c>
      <c r="R3382" s="22">
        <f t="shared" si="2462"/>
        <v>415713991.98666018</v>
      </c>
      <c r="S3382" s="16">
        <f t="shared" si="2452"/>
        <v>37792181.089696385</v>
      </c>
      <c r="T3382" s="15">
        <f t="shared" si="2463"/>
        <v>0</v>
      </c>
      <c r="U3382" s="23">
        <f t="shared" si="2480"/>
        <v>1846934.8433173648</v>
      </c>
      <c r="V3382" s="23">
        <f t="shared" si="2481"/>
        <v>167903.16757430587</v>
      </c>
      <c r="W3382" s="23">
        <f t="shared" si="2494"/>
        <v>0</v>
      </c>
      <c r="X3382" s="23">
        <f t="shared" si="2482"/>
        <v>42747604.177599132</v>
      </c>
      <c r="Y3382" s="23">
        <f t="shared" si="2464"/>
        <v>13825559.361691331</v>
      </c>
      <c r="Z3382" s="3">
        <f t="shared" si="2465"/>
        <v>0</v>
      </c>
      <c r="AA3382" s="23">
        <f t="shared" si="2466"/>
        <v>70216032.375407875</v>
      </c>
      <c r="AB3382" s="26">
        <f t="shared" si="2483"/>
        <v>70086276.274228543</v>
      </c>
      <c r="AC3382" s="23">
        <f t="shared" si="2484"/>
        <v>74889487.274228647</v>
      </c>
      <c r="AD3382" s="23">
        <f t="shared" si="2490"/>
        <v>4803211</v>
      </c>
      <c r="AE3382" s="24">
        <f t="shared" si="2498"/>
        <v>70086276.274228647</v>
      </c>
      <c r="AF3382" s="3">
        <f t="shared" si="2485"/>
        <v>0</v>
      </c>
      <c r="AG3382" s="2">
        <f t="shared" si="2467"/>
        <v>0</v>
      </c>
      <c r="AH3382" s="2">
        <f t="shared" si="2468"/>
        <v>212.05134350758351</v>
      </c>
      <c r="AI3382" s="23">
        <f t="shared" si="2491"/>
        <v>11288891981.475117</v>
      </c>
      <c r="AJ3382" s="23">
        <f t="shared" si="2469"/>
        <v>6219.922423797766</v>
      </c>
      <c r="AK3382" s="23">
        <f t="shared" si="2470"/>
        <v>0</v>
      </c>
      <c r="AL3382" s="23">
        <f t="shared" si="2495"/>
        <v>9746276.6860599518</v>
      </c>
      <c r="AM3382" s="23">
        <f t="shared" si="2496"/>
        <v>9093162736.2242508</v>
      </c>
      <c r="AN3382" s="16">
        <f t="shared" si="2486"/>
        <v>0</v>
      </c>
      <c r="AO3382" s="23">
        <f t="shared" si="2487"/>
        <v>171261.2309257921</v>
      </c>
      <c r="AP3382" s="22">
        <f t="shared" si="2488"/>
        <v>38548024.711490326</v>
      </c>
      <c r="AQ3382" s="30">
        <f t="shared" si="2471"/>
        <v>26814428239.957214</v>
      </c>
      <c r="AR3382" s="28">
        <f t="shared" si="2472"/>
        <v>13214683815.650669</v>
      </c>
      <c r="AS3382" s="25">
        <f t="shared" si="2473"/>
        <v>200337590.02425668</v>
      </c>
      <c r="AT3382" s="32">
        <f t="shared" si="2474"/>
        <v>0</v>
      </c>
      <c r="AU3382" s="23">
        <f t="shared" si="2475"/>
        <v>0</v>
      </c>
      <c r="AV3382" s="22">
        <f t="shared" si="2476"/>
        <v>3904347198.9056592</v>
      </c>
      <c r="AW3382" s="31">
        <f t="shared" si="2489"/>
        <v>17811422802.368431</v>
      </c>
    </row>
    <row r="3383" spans="1:53" s="21" customFormat="1" x14ac:dyDescent="0.25">
      <c r="A3383">
        <f t="shared" si="2497"/>
        <v>914</v>
      </c>
      <c r="B3383" t="s">
        <v>8</v>
      </c>
      <c r="C3383" s="27">
        <f t="shared" si="2454"/>
        <v>0</v>
      </c>
      <c r="D3383" s="27">
        <f t="shared" si="2477"/>
        <v>0</v>
      </c>
      <c r="E3383" s="27" t="b">
        <f t="shared" si="2453"/>
        <v>1</v>
      </c>
      <c r="F3383" s="29">
        <f t="shared" si="2455"/>
        <v>0</v>
      </c>
      <c r="G3383" s="27">
        <f t="shared" si="2478"/>
        <v>0</v>
      </c>
      <c r="H3383" s="22">
        <f t="shared" si="2456"/>
        <v>37154722613.48465</v>
      </c>
      <c r="I3383" s="23">
        <f t="shared" si="2457"/>
        <v>132580106.5049091</v>
      </c>
      <c r="J3383" s="23">
        <f t="shared" si="2458"/>
        <v>1086</v>
      </c>
      <c r="K3383" s="19">
        <f t="shared" si="2479"/>
        <v>225.0831931027827</v>
      </c>
      <c r="L3383" s="16">
        <f t="shared" si="2459"/>
        <v>256.28275534258046</v>
      </c>
      <c r="M3383" s="23">
        <f>M3382-IF($B3383="B",(Percent_Rent_In_Elsies*2.49%/12 * H3382)/K3382,0)+IF($B3383="D",N3383,0)+IF(B3383="D",AK3382)+IF(B3383="C",F3382*90%)-(Y3383-Y3382)-IF($B3383="A",Q3382/K3382) + IF($B3383="A",Q3382/K3382)</f>
        <v>-58889018.882287256</v>
      </c>
      <c r="N3383" s="23">
        <f t="shared" si="2460"/>
        <v>0</v>
      </c>
      <c r="O3383" s="22">
        <f t="shared" si="2461"/>
        <v>0</v>
      </c>
      <c r="P3383" s="22">
        <f t="shared" si="2492"/>
        <v>0</v>
      </c>
      <c r="Q3383" s="22">
        <f t="shared" si="2493"/>
        <v>0</v>
      </c>
      <c r="R3383" s="22">
        <f t="shared" si="2462"/>
        <v>454262016.69815052</v>
      </c>
      <c r="S3383" s="16">
        <f t="shared" si="2452"/>
        <v>37792181.089696385</v>
      </c>
      <c r="T3383" s="15">
        <f t="shared" si="2463"/>
        <v>0</v>
      </c>
      <c r="U3383" s="23">
        <f t="shared" si="2480"/>
        <v>2018196.0742431569</v>
      </c>
      <c r="V3383" s="23">
        <f t="shared" si="2481"/>
        <v>167903.16757430587</v>
      </c>
      <c r="W3383" s="23">
        <f t="shared" si="2494"/>
        <v>0</v>
      </c>
      <c r="X3383" s="23">
        <f t="shared" si="2482"/>
        <v>42747604.177599132</v>
      </c>
      <c r="Y3383" s="23">
        <f t="shared" si="2464"/>
        <v>13825559.361691331</v>
      </c>
      <c r="Z3383" s="3">
        <f t="shared" si="2465"/>
        <v>0</v>
      </c>
      <c r="AA3383" s="23">
        <f t="shared" si="2466"/>
        <v>70216032.375407875</v>
      </c>
      <c r="AB3383" s="26">
        <f t="shared" si="2483"/>
        <v>70086276.274228543</v>
      </c>
      <c r="AC3383" s="23">
        <f t="shared" si="2484"/>
        <v>74889487.274228647</v>
      </c>
      <c r="AD3383" s="23">
        <f t="shared" si="2490"/>
        <v>4803211</v>
      </c>
      <c r="AE3383" s="24">
        <f t="shared" si="2498"/>
        <v>70086276.274228647</v>
      </c>
      <c r="AF3383" s="3">
        <f t="shared" si="2485"/>
        <v>1E-4</v>
      </c>
      <c r="AG3383" s="2">
        <f t="shared" si="2467"/>
        <v>0</v>
      </c>
      <c r="AH3383" s="2">
        <f t="shared" si="2468"/>
        <v>212.05134350758351</v>
      </c>
      <c r="AI3383" s="23">
        <f t="shared" si="2491"/>
        <v>11288891981.475117</v>
      </c>
      <c r="AJ3383" s="23">
        <f t="shared" si="2469"/>
        <v>6219.922423797766</v>
      </c>
      <c r="AK3383" s="23">
        <f t="shared" si="2470"/>
        <v>65135.214346349756</v>
      </c>
      <c r="AL3383" s="23">
        <f t="shared" si="2495"/>
        <v>0</v>
      </c>
      <c r="AM3383" s="23">
        <f t="shared" si="2496"/>
        <v>0</v>
      </c>
      <c r="AN3383" s="16">
        <f t="shared" si="2486"/>
        <v>0</v>
      </c>
      <c r="AO3383" s="23">
        <f t="shared" si="2487"/>
        <v>0</v>
      </c>
      <c r="AP3383" s="22">
        <f t="shared" si="2488"/>
        <v>0</v>
      </c>
      <c r="AQ3383" s="30">
        <f t="shared" si="2471"/>
        <v>26814428239.957214</v>
      </c>
      <c r="AR3383" s="28">
        <f t="shared" si="2472"/>
        <v>13214683815.650669</v>
      </c>
      <c r="AS3383" s="25">
        <f t="shared" si="2473"/>
        <v>200337590.02425668</v>
      </c>
      <c r="AT3383" s="32">
        <f t="shared" si="2474"/>
        <v>0</v>
      </c>
      <c r="AU3383" s="23">
        <f t="shared" si="2475"/>
        <v>0</v>
      </c>
      <c r="AV3383" s="22">
        <f t="shared" si="2476"/>
        <v>3904347198.9056592</v>
      </c>
      <c r="AW3383" s="31">
        <f t="shared" si="2489"/>
        <v>17811422802.368431</v>
      </c>
      <c r="AX3383"/>
      <c r="AY3383"/>
      <c r="AZ3383"/>
      <c r="BA3383"/>
    </row>
    <row r="3384" spans="1:53" s="21" customFormat="1" x14ac:dyDescent="0.25">
      <c r="A3384">
        <f t="shared" si="2497"/>
        <v>914</v>
      </c>
      <c r="B3384" t="s">
        <v>9</v>
      </c>
      <c r="C3384" s="27">
        <f t="shared" si="2454"/>
        <v>0</v>
      </c>
      <c r="D3384" s="27">
        <f t="shared" si="2477"/>
        <v>0</v>
      </c>
      <c r="E3384" s="27" t="b">
        <f t="shared" si="2453"/>
        <v>1</v>
      </c>
      <c r="F3384" s="29">
        <f t="shared" si="2455"/>
        <v>0</v>
      </c>
      <c r="G3384" s="27">
        <f t="shared" si="2478"/>
        <v>0</v>
      </c>
      <c r="H3384" s="22">
        <f t="shared" si="2456"/>
        <v>37154722613.48465</v>
      </c>
      <c r="I3384" s="23">
        <f t="shared" si="2457"/>
        <v>132580106.5049091</v>
      </c>
      <c r="J3384" s="23">
        <f t="shared" si="2458"/>
        <v>1086</v>
      </c>
      <c r="K3384" s="19">
        <f t="shared" si="2479"/>
        <v>225.0831931027827</v>
      </c>
      <c r="L3384" s="16">
        <f t="shared" si="2459"/>
        <v>256.28275534258046</v>
      </c>
      <c r="M3384" s="23">
        <f>M3383-IF($B3384="B",(Percent_Rent_In_Elsies*2.49%/12 * H3383)/K3383,0)+IF($B3384="D",N3384,0)+IF(B3384="D",AK3383)+IF(B3384="C",F3383*90%)-(Y3384-Y3383)-IF($B3384="A",Q3383/K3383) + IF($B3384="A",Q3383/K3383)</f>
        <v>-58823883.667940907</v>
      </c>
      <c r="N3384" s="23">
        <f t="shared" si="2460"/>
        <v>0</v>
      </c>
      <c r="O3384" s="22">
        <f t="shared" si="2461"/>
        <v>26404155.812515177</v>
      </c>
      <c r="P3384" s="22">
        <f t="shared" si="2492"/>
        <v>0</v>
      </c>
      <c r="Q3384" s="22">
        <f t="shared" si="2493"/>
        <v>0</v>
      </c>
      <c r="R3384" s="22">
        <f t="shared" si="2462"/>
        <v>454262016.69815052</v>
      </c>
      <c r="S3384" s="16">
        <f t="shared" si="2452"/>
        <v>0</v>
      </c>
      <c r="T3384" s="15">
        <f t="shared" si="2463"/>
        <v>11388025.277181208</v>
      </c>
      <c r="U3384" s="23">
        <f t="shared" si="2480"/>
        <v>2018196.0742431569</v>
      </c>
      <c r="V3384" s="23">
        <f t="shared" si="2481"/>
        <v>0</v>
      </c>
      <c r="W3384" s="23">
        <f t="shared" si="2494"/>
        <v>167903.16757430587</v>
      </c>
      <c r="X3384" s="23">
        <f t="shared" si="2482"/>
        <v>42747604.177599132</v>
      </c>
      <c r="Y3384" s="23">
        <f t="shared" si="2464"/>
        <v>13825559.361691331</v>
      </c>
      <c r="Z3384" s="3">
        <f t="shared" si="2465"/>
        <v>0</v>
      </c>
      <c r="AA3384" s="23">
        <f t="shared" si="2466"/>
        <v>70150897.161061525</v>
      </c>
      <c r="AB3384" s="26">
        <f t="shared" si="2483"/>
        <v>70086276.274228543</v>
      </c>
      <c r="AC3384" s="23">
        <f t="shared" si="2484"/>
        <v>74889487.274228647</v>
      </c>
      <c r="AD3384" s="23">
        <f t="shared" si="2490"/>
        <v>4803211</v>
      </c>
      <c r="AE3384" s="24">
        <f t="shared" si="2498"/>
        <v>70086276.274228647</v>
      </c>
      <c r="AF3384" s="3">
        <f t="shared" si="2485"/>
        <v>0</v>
      </c>
      <c r="AG3384" s="2">
        <f t="shared" si="2467"/>
        <v>0</v>
      </c>
      <c r="AH3384" s="2">
        <f t="shared" si="2468"/>
        <v>212.05134350758351</v>
      </c>
      <c r="AI3384" s="23">
        <f t="shared" si="2491"/>
        <v>11278419951.454752</v>
      </c>
      <c r="AJ3384" s="23">
        <f t="shared" si="2469"/>
        <v>6219.922423797766</v>
      </c>
      <c r="AK3384" s="23">
        <f t="shared" si="2470"/>
        <v>0</v>
      </c>
      <c r="AL3384" s="23">
        <f t="shared" si="2495"/>
        <v>0</v>
      </c>
      <c r="AM3384" s="23">
        <f t="shared" si="2496"/>
        <v>0</v>
      </c>
      <c r="AN3384" s="16">
        <f t="shared" si="2486"/>
        <v>0</v>
      </c>
      <c r="AO3384" s="23">
        <f t="shared" si="2487"/>
        <v>0</v>
      </c>
      <c r="AP3384" s="22">
        <f t="shared" si="2488"/>
        <v>0</v>
      </c>
      <c r="AQ3384" s="30">
        <f t="shared" si="2471"/>
        <v>26814428239.957214</v>
      </c>
      <c r="AR3384" s="28">
        <f t="shared" si="2472"/>
        <v>13214683815.650669</v>
      </c>
      <c r="AS3384" s="25">
        <f t="shared" si="2473"/>
        <v>200337590.02425668</v>
      </c>
      <c r="AT3384" s="32">
        <f t="shared" si="2474"/>
        <v>0</v>
      </c>
      <c r="AU3384" s="23">
        <f t="shared" si="2475"/>
        <v>0</v>
      </c>
      <c r="AV3384" s="22">
        <f t="shared" si="2476"/>
        <v>3904347198.9056592</v>
      </c>
      <c r="AW3384" s="31">
        <f t="shared" si="2489"/>
        <v>17811422802.368431</v>
      </c>
      <c r="AX3384"/>
      <c r="AY3384"/>
      <c r="AZ3384"/>
      <c r="BA3384"/>
    </row>
    <row r="3385" spans="1:53" x14ac:dyDescent="0.25">
      <c r="A3385" s="21">
        <f t="shared" si="2497"/>
        <v>914</v>
      </c>
      <c r="B3385" s="21" t="s">
        <v>28</v>
      </c>
      <c r="C3385" s="27">
        <f t="shared" si="2454"/>
        <v>0</v>
      </c>
      <c r="D3385" s="27">
        <f t="shared" si="2477"/>
        <v>0</v>
      </c>
      <c r="E3385" s="27" t="b">
        <f t="shared" si="2453"/>
        <v>1</v>
      </c>
      <c r="F3385" s="29">
        <f t="shared" si="2455"/>
        <v>0</v>
      </c>
      <c r="G3385" s="27">
        <f t="shared" si="2478"/>
        <v>0</v>
      </c>
      <c r="H3385" s="22">
        <f t="shared" si="2456"/>
        <v>37154722613.48465</v>
      </c>
      <c r="I3385" s="23">
        <f t="shared" si="2457"/>
        <v>132580106.5049091</v>
      </c>
      <c r="J3385" s="23">
        <f t="shared" si="2458"/>
        <v>1086</v>
      </c>
      <c r="K3385" s="19">
        <f t="shared" si="2479"/>
        <v>225.0831931027827</v>
      </c>
      <c r="L3385" s="16">
        <f t="shared" si="2459"/>
        <v>256.28275534258046</v>
      </c>
      <c r="M3385" s="23">
        <f>M3384-IF($B3385="B",(Percent_Rent_In_Elsies*2.49%/12 * H3384)/K3384,0)+IF($B3385="D",N3385,0)+IF(B3385="D",AK3384)+IF(B3385="C",F3384*90%)-(Y3385-Y3384)-IF($B3385="A",Q3384/K3384) + IF($B3385="A",Q3384/K3384)</f>
        <v>-58823883.667940907</v>
      </c>
      <c r="N3385" s="23">
        <f t="shared" si="2460"/>
        <v>0</v>
      </c>
      <c r="O3385" s="22">
        <f t="shared" si="2461"/>
        <v>0</v>
      </c>
      <c r="P3385" s="22">
        <f t="shared" si="2492"/>
        <v>26404155.812515177</v>
      </c>
      <c r="Q3385" s="22">
        <f t="shared" si="2493"/>
        <v>0</v>
      </c>
      <c r="R3385" s="22">
        <f t="shared" si="2462"/>
        <v>454262016.69815052</v>
      </c>
      <c r="S3385" s="16">
        <f t="shared" si="2452"/>
        <v>0</v>
      </c>
      <c r="T3385" s="15">
        <f t="shared" si="2463"/>
        <v>0</v>
      </c>
      <c r="U3385" s="23">
        <f t="shared" si="2480"/>
        <v>2018196.0742431569</v>
      </c>
      <c r="V3385" s="23">
        <f t="shared" si="2481"/>
        <v>0</v>
      </c>
      <c r="W3385" s="23">
        <f t="shared" si="2494"/>
        <v>0</v>
      </c>
      <c r="X3385" s="23">
        <f t="shared" si="2482"/>
        <v>42747604.177599132</v>
      </c>
      <c r="Y3385" s="23">
        <f t="shared" si="2464"/>
        <v>13825559.361691331</v>
      </c>
      <c r="Z3385" s="3">
        <f t="shared" si="2465"/>
        <v>8395.1583787152958</v>
      </c>
      <c r="AA3385" s="23">
        <f t="shared" si="2466"/>
        <v>70276824.536742255</v>
      </c>
      <c r="AB3385" s="26">
        <f t="shared" si="2483"/>
        <v>70086276.274228543</v>
      </c>
      <c r="AC3385" s="23">
        <f t="shared" si="2484"/>
        <v>74889487.274228647</v>
      </c>
      <c r="AD3385" s="23">
        <f t="shared" si="2490"/>
        <v>4803211</v>
      </c>
      <c r="AE3385" s="24">
        <f t="shared" si="2498"/>
        <v>70086276.274228647</v>
      </c>
      <c r="AF3385" s="3">
        <f t="shared" si="2485"/>
        <v>0</v>
      </c>
      <c r="AG3385" s="2">
        <f t="shared" si="2467"/>
        <v>1007419005.4458356</v>
      </c>
      <c r="AH3385" s="2">
        <f t="shared" si="2468"/>
        <v>212.05134350758351</v>
      </c>
      <c r="AI3385" s="23">
        <f t="shared" si="2491"/>
        <v>11298665762.752804</v>
      </c>
      <c r="AJ3385" s="23">
        <f t="shared" si="2469"/>
        <v>6219.922423797766</v>
      </c>
      <c r="AK3385" s="23">
        <f t="shared" si="2470"/>
        <v>0</v>
      </c>
      <c r="AL3385" s="23">
        <f t="shared" si="2495"/>
        <v>0</v>
      </c>
      <c r="AM3385" s="23">
        <f t="shared" si="2496"/>
        <v>0</v>
      </c>
      <c r="AN3385" s="16">
        <f t="shared" si="2486"/>
        <v>0</v>
      </c>
      <c r="AO3385" s="23">
        <f t="shared" si="2487"/>
        <v>0</v>
      </c>
      <c r="AP3385" s="22">
        <f t="shared" si="2488"/>
        <v>0</v>
      </c>
      <c r="AQ3385" s="30">
        <f t="shared" si="2471"/>
        <v>26814428239.957214</v>
      </c>
      <c r="AR3385" s="28">
        <f t="shared" si="2472"/>
        <v>13214683815.650669</v>
      </c>
      <c r="AS3385" s="25">
        <f t="shared" si="2473"/>
        <v>200337590.02425668</v>
      </c>
      <c r="AT3385" s="32">
        <f t="shared" si="2474"/>
        <v>16790.316757430592</v>
      </c>
      <c r="AU3385" s="23">
        <f t="shared" si="2475"/>
        <v>16790.316757430592</v>
      </c>
      <c r="AV3385" s="22">
        <f t="shared" si="2476"/>
        <v>3915735224.1828403</v>
      </c>
      <c r="AW3385" s="31">
        <f t="shared" si="2489"/>
        <v>17811422802.368431</v>
      </c>
    </row>
    <row r="3386" spans="1:53" x14ac:dyDescent="0.25">
      <c r="A3386">
        <f t="shared" si="2497"/>
        <v>915</v>
      </c>
      <c r="B3386" t="s">
        <v>6</v>
      </c>
      <c r="C3386" s="27">
        <f t="shared" si="2454"/>
        <v>0</v>
      </c>
      <c r="D3386" s="27">
        <f t="shared" si="2477"/>
        <v>0</v>
      </c>
      <c r="E3386" s="27" t="b">
        <f t="shared" si="2453"/>
        <v>1</v>
      </c>
      <c r="F3386" s="29">
        <f t="shared" si="2455"/>
        <v>0</v>
      </c>
      <c r="G3386" s="27">
        <f t="shared" si="2478"/>
        <v>0</v>
      </c>
      <c r="H3386" s="22">
        <f t="shared" si="2456"/>
        <v>37216647151.17379</v>
      </c>
      <c r="I3386" s="23">
        <f t="shared" si="2457"/>
        <v>132580106.5049091</v>
      </c>
      <c r="J3386" s="23">
        <f t="shared" si="2458"/>
        <v>1086</v>
      </c>
      <c r="K3386" s="19">
        <f t="shared" si="2479"/>
        <v>225.0831931027827</v>
      </c>
      <c r="L3386" s="16">
        <f t="shared" si="2459"/>
        <v>256.70989326815146</v>
      </c>
      <c r="M3386" s="23">
        <f>M3385-IF($B3386="B",(Percent_Rent_In_Elsies*2.49%/12 * H3385)/K3385,0)+IF($B3386="D",N3386,0)+IF(B3386="D",AK3385)+IF(B3386="C",F3385*90%)-(Y3386-Y3385)-IF($B3386="A",Q3385/K3385) + IF($B3386="A",Q3385/K3385)</f>
        <v>-58823883.667940907</v>
      </c>
      <c r="N3386" s="23">
        <f t="shared" si="2460"/>
        <v>0</v>
      </c>
      <c r="O3386" s="22">
        <f t="shared" si="2461"/>
        <v>0</v>
      </c>
      <c r="P3386" s="22">
        <f t="shared" si="2492"/>
        <v>0</v>
      </c>
      <c r="Q3386" s="22">
        <f t="shared" si="2493"/>
        <v>0</v>
      </c>
      <c r="R3386" s="22">
        <f t="shared" si="2462"/>
        <v>454262016.69815052</v>
      </c>
      <c r="S3386" s="16">
        <f t="shared" si="2452"/>
        <v>0</v>
      </c>
      <c r="T3386" s="15">
        <f t="shared" si="2463"/>
        <v>0</v>
      </c>
      <c r="U3386" s="23">
        <f t="shared" si="2480"/>
        <v>2018196.0742431569</v>
      </c>
      <c r="V3386" s="23">
        <f t="shared" si="2481"/>
        <v>0</v>
      </c>
      <c r="W3386" s="23">
        <f t="shared" si="2494"/>
        <v>0</v>
      </c>
      <c r="X3386" s="23">
        <f t="shared" si="2482"/>
        <v>42789579.969492711</v>
      </c>
      <c r="Y3386" s="23">
        <f t="shared" si="2464"/>
        <v>13825559.361691331</v>
      </c>
      <c r="Z3386" s="3">
        <f t="shared" si="2465"/>
        <v>0</v>
      </c>
      <c r="AA3386" s="23">
        <f t="shared" si="2466"/>
        <v>70276824.536742255</v>
      </c>
      <c r="AB3386" s="26">
        <f t="shared" si="2483"/>
        <v>70086276.274228543</v>
      </c>
      <c r="AC3386" s="23">
        <f t="shared" si="2484"/>
        <v>74889487.274228647</v>
      </c>
      <c r="AD3386" s="23">
        <f t="shared" si="2490"/>
        <v>4803211</v>
      </c>
      <c r="AE3386" s="24">
        <f t="shared" si="2498"/>
        <v>70086276.274228647</v>
      </c>
      <c r="AF3386" s="3">
        <f t="shared" si="2485"/>
        <v>0</v>
      </c>
      <c r="AG3386" s="2">
        <f t="shared" si="2467"/>
        <v>0</v>
      </c>
      <c r="AH3386" s="2">
        <f t="shared" si="2468"/>
        <v>212.40476241342949</v>
      </c>
      <c r="AI3386" s="23">
        <f t="shared" si="2491"/>
        <v>11298665762.752804</v>
      </c>
      <c r="AJ3386" s="23">
        <f t="shared" si="2469"/>
        <v>6219.922423797766</v>
      </c>
      <c r="AK3386" s="23">
        <f t="shared" si="2470"/>
        <v>0</v>
      </c>
      <c r="AL3386" s="23">
        <f t="shared" si="2495"/>
        <v>0</v>
      </c>
      <c r="AM3386" s="23">
        <f t="shared" si="2496"/>
        <v>0</v>
      </c>
      <c r="AN3386" s="16">
        <f t="shared" si="2486"/>
        <v>0</v>
      </c>
      <c r="AO3386" s="23">
        <f t="shared" si="2487"/>
        <v>0</v>
      </c>
      <c r="AP3386" s="22">
        <f t="shared" si="2488"/>
        <v>0</v>
      </c>
      <c r="AQ3386" s="30">
        <f t="shared" si="2471"/>
        <v>26814428239.957214</v>
      </c>
      <c r="AR3386" s="28">
        <f t="shared" si="2472"/>
        <v>13214683815.650669</v>
      </c>
      <c r="AS3386" s="25">
        <f t="shared" si="2473"/>
        <v>200337590.02425668</v>
      </c>
      <c r="AT3386" s="32">
        <f t="shared" si="2474"/>
        <v>0</v>
      </c>
      <c r="AU3386" s="23">
        <f t="shared" si="2475"/>
        <v>0</v>
      </c>
      <c r="AV3386" s="22">
        <f t="shared" si="2476"/>
        <v>3915735224.1828403</v>
      </c>
      <c r="AW3386" s="31">
        <f t="shared" si="2489"/>
        <v>17785018646.555916</v>
      </c>
    </row>
    <row r="3387" spans="1:53" x14ac:dyDescent="0.25">
      <c r="A3387">
        <f t="shared" si="2497"/>
        <v>915</v>
      </c>
      <c r="B3387" t="s">
        <v>7</v>
      </c>
      <c r="C3387" s="27">
        <f t="shared" si="2454"/>
        <v>0</v>
      </c>
      <c r="D3387" s="27">
        <f t="shared" si="2477"/>
        <v>0</v>
      </c>
      <c r="E3387" s="27" t="b">
        <f t="shared" si="2453"/>
        <v>1</v>
      </c>
      <c r="F3387" s="29">
        <f t="shared" si="2455"/>
        <v>0</v>
      </c>
      <c r="G3387" s="27">
        <f t="shared" si="2478"/>
        <v>0</v>
      </c>
      <c r="H3387" s="22">
        <f t="shared" si="2456"/>
        <v>37216647151.17379</v>
      </c>
      <c r="I3387" s="23">
        <f t="shared" si="2457"/>
        <v>132580106.5049091</v>
      </c>
      <c r="J3387" s="23">
        <f t="shared" si="2458"/>
        <v>1086</v>
      </c>
      <c r="K3387" s="19">
        <f t="shared" si="2479"/>
        <v>225.0831931027827</v>
      </c>
      <c r="L3387" s="16">
        <f t="shared" si="2459"/>
        <v>256.70989326815146</v>
      </c>
      <c r="M3387" s="23">
        <f>M3386-IF($B3387="B",(Percent_Rent_In_Elsies*2.49%/12 * H3386)/K3386,0)+IF($B3387="D",N3387,0)+IF(B3387="D",AK3386)+IF(B3387="C",F3386*90%)-(Y3387-Y3386)-IF($B3387="A",Q3386/K3386) + IF($B3387="A",Q3386/K3386)</f>
        <v>-58995430.334251575</v>
      </c>
      <c r="N3387" s="23">
        <f t="shared" si="2460"/>
        <v>0</v>
      </c>
      <c r="O3387" s="22">
        <f t="shared" si="2461"/>
        <v>0</v>
      </c>
      <c r="P3387" s="22">
        <f t="shared" si="2492"/>
        <v>0</v>
      </c>
      <c r="Q3387" s="22">
        <f t="shared" si="2493"/>
        <v>0</v>
      </c>
      <c r="R3387" s="22">
        <f t="shared" si="2462"/>
        <v>416406848.63997132</v>
      </c>
      <c r="S3387" s="16">
        <f t="shared" ref="S3387:S3450" si="2499">IF($B3387="D",0,S3386+IF($B3387="B",R3386/12,0))</f>
        <v>37855168.058179207</v>
      </c>
      <c r="T3387" s="15">
        <f t="shared" si="2463"/>
        <v>0</v>
      </c>
      <c r="U3387" s="23">
        <f t="shared" si="2480"/>
        <v>1850013.0680562272</v>
      </c>
      <c r="V3387" s="23">
        <f t="shared" si="2481"/>
        <v>168183.00618692974</v>
      </c>
      <c r="W3387" s="23">
        <f t="shared" si="2494"/>
        <v>0</v>
      </c>
      <c r="X3387" s="23">
        <f t="shared" si="2482"/>
        <v>42789579.969492711</v>
      </c>
      <c r="Y3387" s="23">
        <f t="shared" si="2464"/>
        <v>13825559.361691331</v>
      </c>
      <c r="Z3387" s="3">
        <f t="shared" si="2465"/>
        <v>0</v>
      </c>
      <c r="AA3387" s="23">
        <f t="shared" si="2466"/>
        <v>70276824.536742255</v>
      </c>
      <c r="AB3387" s="26">
        <f t="shared" si="2483"/>
        <v>70086276.274228543</v>
      </c>
      <c r="AC3387" s="23">
        <f t="shared" si="2484"/>
        <v>74889487.274228647</v>
      </c>
      <c r="AD3387" s="23">
        <f t="shared" si="2490"/>
        <v>4803211</v>
      </c>
      <c r="AE3387" s="24">
        <f t="shared" si="2498"/>
        <v>70086276.274228647</v>
      </c>
      <c r="AF3387" s="3">
        <f t="shared" si="2485"/>
        <v>0</v>
      </c>
      <c r="AG3387" s="2">
        <f t="shared" si="2467"/>
        <v>0</v>
      </c>
      <c r="AH3387" s="2">
        <f t="shared" si="2468"/>
        <v>212.40476241342949</v>
      </c>
      <c r="AI3387" s="23">
        <f t="shared" si="2491"/>
        <v>11298665762.752804</v>
      </c>
      <c r="AJ3387" s="23">
        <f t="shared" si="2469"/>
        <v>6219.922423797766</v>
      </c>
      <c r="AK3387" s="23">
        <f t="shared" si="2470"/>
        <v>0</v>
      </c>
      <c r="AL3387" s="23">
        <f t="shared" si="2495"/>
        <v>9773781.2776870728</v>
      </c>
      <c r="AM3387" s="23">
        <f t="shared" si="2496"/>
        <v>9118824200.1570911</v>
      </c>
      <c r="AN3387" s="16">
        <f t="shared" si="2486"/>
        <v>0</v>
      </c>
      <c r="AO3387" s="23">
        <f t="shared" si="2487"/>
        <v>171546.66631066843</v>
      </c>
      <c r="AP3387" s="22">
        <f t="shared" si="2488"/>
        <v>38612271.419342808</v>
      </c>
      <c r="AQ3387" s="30">
        <f t="shared" si="2471"/>
        <v>26891324578.488834</v>
      </c>
      <c r="AR3387" s="28">
        <f t="shared" si="2472"/>
        <v>13252967882.762947</v>
      </c>
      <c r="AS3387" s="25">
        <f t="shared" si="2473"/>
        <v>200337590.02425668</v>
      </c>
      <c r="AT3387" s="32">
        <f t="shared" si="2474"/>
        <v>0</v>
      </c>
      <c r="AU3387" s="23">
        <f t="shared" si="2475"/>
        <v>0</v>
      </c>
      <c r="AV3387" s="22">
        <f t="shared" si="2476"/>
        <v>3915735224.1828403</v>
      </c>
      <c r="AW3387" s="31">
        <f t="shared" si="2489"/>
        <v>17861914985.087536</v>
      </c>
    </row>
    <row r="3388" spans="1:53" x14ac:dyDescent="0.25">
      <c r="A3388">
        <f t="shared" si="2497"/>
        <v>915</v>
      </c>
      <c r="B3388" t="s">
        <v>8</v>
      </c>
      <c r="C3388" s="27">
        <f t="shared" si="2454"/>
        <v>0</v>
      </c>
      <c r="D3388" s="27">
        <f t="shared" si="2477"/>
        <v>0</v>
      </c>
      <c r="E3388" s="27" t="b">
        <f t="shared" si="2453"/>
        <v>1</v>
      </c>
      <c r="F3388" s="29">
        <f t="shared" si="2455"/>
        <v>0</v>
      </c>
      <c r="G3388" s="27">
        <f t="shared" si="2478"/>
        <v>0</v>
      </c>
      <c r="H3388" s="22">
        <f t="shared" si="2456"/>
        <v>37216647151.17379</v>
      </c>
      <c r="I3388" s="23">
        <f t="shared" si="2457"/>
        <v>132580106.5049091</v>
      </c>
      <c r="J3388" s="23">
        <f t="shared" si="2458"/>
        <v>1086</v>
      </c>
      <c r="K3388" s="19">
        <f t="shared" si="2479"/>
        <v>225.0831931027827</v>
      </c>
      <c r="L3388" s="16">
        <f t="shared" si="2459"/>
        <v>256.70989326815146</v>
      </c>
      <c r="M3388" s="23">
        <f>M3387-IF($B3388="B",(Percent_Rent_In_Elsies*2.49%/12 * H3387)/K3387,0)+IF($B3388="D",N3388,0)+IF(B3388="D",AK3387)+IF(B3388="C",F3387*90%)-(Y3388-Y3387)-IF($B3388="A",Q3387/K3387) + IF($B3388="A",Q3387/K3387)</f>
        <v>-58995430.334251575</v>
      </c>
      <c r="N3388" s="23">
        <f t="shared" si="2460"/>
        <v>0</v>
      </c>
      <c r="O3388" s="22">
        <f t="shared" si="2461"/>
        <v>0</v>
      </c>
      <c r="P3388" s="22">
        <f t="shared" si="2492"/>
        <v>0</v>
      </c>
      <c r="Q3388" s="22">
        <f t="shared" si="2493"/>
        <v>0</v>
      </c>
      <c r="R3388" s="22">
        <f t="shared" si="2462"/>
        <v>455019120.05931413</v>
      </c>
      <c r="S3388" s="16">
        <f t="shared" si="2499"/>
        <v>37855168.058179207</v>
      </c>
      <c r="T3388" s="15">
        <f t="shared" si="2463"/>
        <v>0</v>
      </c>
      <c r="U3388" s="23">
        <f t="shared" si="2480"/>
        <v>2021559.7343668956</v>
      </c>
      <c r="V3388" s="23">
        <f t="shared" si="2481"/>
        <v>168183.00618692974</v>
      </c>
      <c r="W3388" s="23">
        <f t="shared" si="2494"/>
        <v>0</v>
      </c>
      <c r="X3388" s="23">
        <f t="shared" si="2482"/>
        <v>42789579.969492711</v>
      </c>
      <c r="Y3388" s="23">
        <f t="shared" si="2464"/>
        <v>13825559.361691331</v>
      </c>
      <c r="Z3388" s="3">
        <f t="shared" si="2465"/>
        <v>0</v>
      </c>
      <c r="AA3388" s="23">
        <f t="shared" si="2466"/>
        <v>70276824.536742255</v>
      </c>
      <c r="AB3388" s="26">
        <f t="shared" si="2483"/>
        <v>70086276.274228543</v>
      </c>
      <c r="AC3388" s="23">
        <f t="shared" si="2484"/>
        <v>74889487.274228647</v>
      </c>
      <c r="AD3388" s="23">
        <f t="shared" si="2490"/>
        <v>4803211</v>
      </c>
      <c r="AE3388" s="24">
        <f t="shared" si="2498"/>
        <v>70086276.274228647</v>
      </c>
      <c r="AF3388" s="3">
        <f t="shared" si="2485"/>
        <v>1E-4</v>
      </c>
      <c r="AG3388" s="2">
        <f t="shared" si="2467"/>
        <v>0</v>
      </c>
      <c r="AH3388" s="2">
        <f t="shared" si="2468"/>
        <v>212.40476241342949</v>
      </c>
      <c r="AI3388" s="23">
        <f t="shared" si="2491"/>
        <v>11298665762.752804</v>
      </c>
      <c r="AJ3388" s="23">
        <f t="shared" si="2469"/>
        <v>6219.922423797766</v>
      </c>
      <c r="AK3388" s="23">
        <f t="shared" si="2470"/>
        <v>65173.818881541825</v>
      </c>
      <c r="AL3388" s="23">
        <f t="shared" si="2495"/>
        <v>0</v>
      </c>
      <c r="AM3388" s="23">
        <f t="shared" si="2496"/>
        <v>0</v>
      </c>
      <c r="AN3388" s="16">
        <f t="shared" si="2486"/>
        <v>0</v>
      </c>
      <c r="AO3388" s="23">
        <f t="shared" si="2487"/>
        <v>0</v>
      </c>
      <c r="AP3388" s="22">
        <f t="shared" si="2488"/>
        <v>0</v>
      </c>
      <c r="AQ3388" s="30">
        <f t="shared" si="2471"/>
        <v>26891324578.488834</v>
      </c>
      <c r="AR3388" s="28">
        <f t="shared" si="2472"/>
        <v>13252967882.762947</v>
      </c>
      <c r="AS3388" s="25">
        <f t="shared" si="2473"/>
        <v>200337590.02425668</v>
      </c>
      <c r="AT3388" s="32">
        <f t="shared" si="2474"/>
        <v>0</v>
      </c>
      <c r="AU3388" s="23">
        <f t="shared" si="2475"/>
        <v>0</v>
      </c>
      <c r="AV3388" s="22">
        <f t="shared" si="2476"/>
        <v>3915735224.1828403</v>
      </c>
      <c r="AW3388" s="31">
        <f t="shared" si="2489"/>
        <v>17861914985.087536</v>
      </c>
    </row>
    <row r="3389" spans="1:53" x14ac:dyDescent="0.25">
      <c r="A3389" s="21">
        <f t="shared" si="2497"/>
        <v>915</v>
      </c>
      <c r="B3389" s="21" t="s">
        <v>9</v>
      </c>
      <c r="C3389" s="27">
        <f t="shared" si="2454"/>
        <v>0</v>
      </c>
      <c r="D3389" s="27">
        <f t="shared" si="2477"/>
        <v>0</v>
      </c>
      <c r="E3389" s="27" t="b">
        <f t="shared" si="2453"/>
        <v>1</v>
      </c>
      <c r="F3389" s="29">
        <f t="shared" si="2455"/>
        <v>0</v>
      </c>
      <c r="G3389" s="27">
        <f t="shared" si="2478"/>
        <v>0</v>
      </c>
      <c r="H3389" s="22">
        <f t="shared" si="2456"/>
        <v>37216647151.17379</v>
      </c>
      <c r="I3389" s="23">
        <f t="shared" si="2457"/>
        <v>132580106.5049091</v>
      </c>
      <c r="J3389" s="23">
        <f t="shared" si="2458"/>
        <v>1086</v>
      </c>
      <c r="K3389" s="19">
        <f t="shared" si="2479"/>
        <v>225.0831931027827</v>
      </c>
      <c r="L3389" s="16">
        <f t="shared" si="2459"/>
        <v>256.70989326815146</v>
      </c>
      <c r="M3389" s="23">
        <f>M3388-IF($B3389="B",(Percent_Rent_In_Elsies*2.49%/12 * H3388)/K3388,0)+IF($B3389="D",N3389,0)+IF(B3389="D",AK3388)+IF(B3389="C",F3388*90%)-(Y3389-Y3388)-IF($B3389="A",Q3388/K3388) + IF($B3389="A",Q3388/K3388)</f>
        <v>-58930256.515370034</v>
      </c>
      <c r="N3389" s="23">
        <f t="shared" si="2460"/>
        <v>0</v>
      </c>
      <c r="O3389" s="22">
        <f t="shared" si="2461"/>
        <v>26448162.738869365</v>
      </c>
      <c r="P3389" s="22">
        <f t="shared" si="2492"/>
        <v>0</v>
      </c>
      <c r="Q3389" s="22">
        <f t="shared" si="2493"/>
        <v>0</v>
      </c>
      <c r="R3389" s="22">
        <f t="shared" si="2462"/>
        <v>455019120.05931413</v>
      </c>
      <c r="S3389" s="16">
        <f t="shared" si="2499"/>
        <v>0</v>
      </c>
      <c r="T3389" s="15">
        <f t="shared" si="2463"/>
        <v>11407005.319309842</v>
      </c>
      <c r="U3389" s="23">
        <f t="shared" si="2480"/>
        <v>2021559.7343668956</v>
      </c>
      <c r="V3389" s="23">
        <f t="shared" si="2481"/>
        <v>0</v>
      </c>
      <c r="W3389" s="23">
        <f t="shared" si="2494"/>
        <v>168183.00618692974</v>
      </c>
      <c r="X3389" s="23">
        <f t="shared" si="2482"/>
        <v>42789579.969492711</v>
      </c>
      <c r="Y3389" s="23">
        <f t="shared" si="2464"/>
        <v>13825559.361691331</v>
      </c>
      <c r="Z3389" s="3">
        <f t="shared" si="2465"/>
        <v>0</v>
      </c>
      <c r="AA3389" s="23">
        <f t="shared" si="2466"/>
        <v>70211650.717860714</v>
      </c>
      <c r="AB3389" s="26">
        <f t="shared" si="2483"/>
        <v>70086276.274228543</v>
      </c>
      <c r="AC3389" s="23">
        <f t="shared" si="2484"/>
        <v>74889487.274228647</v>
      </c>
      <c r="AD3389" s="23">
        <f t="shared" si="2490"/>
        <v>4803211</v>
      </c>
      <c r="AE3389" s="24">
        <f t="shared" si="2498"/>
        <v>70086276.274228647</v>
      </c>
      <c r="AF3389" s="3">
        <f t="shared" si="2485"/>
        <v>0</v>
      </c>
      <c r="AG3389" s="2">
        <f t="shared" si="2467"/>
        <v>0</v>
      </c>
      <c r="AH3389" s="2">
        <f t="shared" si="2468"/>
        <v>212.40476241342949</v>
      </c>
      <c r="AI3389" s="23">
        <f t="shared" si="2491"/>
        <v>11288187526.138119</v>
      </c>
      <c r="AJ3389" s="23">
        <f t="shared" si="2469"/>
        <v>6219.922423797766</v>
      </c>
      <c r="AK3389" s="23">
        <f t="shared" si="2470"/>
        <v>0</v>
      </c>
      <c r="AL3389" s="23">
        <f t="shared" si="2495"/>
        <v>0</v>
      </c>
      <c r="AM3389" s="23">
        <f t="shared" si="2496"/>
        <v>0</v>
      </c>
      <c r="AN3389" s="16">
        <f t="shared" si="2486"/>
        <v>0</v>
      </c>
      <c r="AO3389" s="23">
        <f t="shared" si="2487"/>
        <v>0</v>
      </c>
      <c r="AP3389" s="22">
        <f t="shared" si="2488"/>
        <v>0</v>
      </c>
      <c r="AQ3389" s="30">
        <f t="shared" si="2471"/>
        <v>26891324578.488834</v>
      </c>
      <c r="AR3389" s="28">
        <f t="shared" si="2472"/>
        <v>13252967882.762947</v>
      </c>
      <c r="AS3389" s="25">
        <f t="shared" si="2473"/>
        <v>200337590.02425668</v>
      </c>
      <c r="AT3389" s="32">
        <f t="shared" si="2474"/>
        <v>0</v>
      </c>
      <c r="AU3389" s="23">
        <f t="shared" si="2475"/>
        <v>0</v>
      </c>
      <c r="AV3389" s="22">
        <f t="shared" si="2476"/>
        <v>3915735224.1828403</v>
      </c>
      <c r="AW3389" s="31">
        <f t="shared" si="2489"/>
        <v>17861914985.087536</v>
      </c>
      <c r="AX3389" s="21"/>
      <c r="AY3389" s="21"/>
      <c r="AZ3389" s="21"/>
      <c r="BA3389" s="21"/>
    </row>
    <row r="3390" spans="1:53" x14ac:dyDescent="0.25">
      <c r="A3390" s="21">
        <f t="shared" si="2497"/>
        <v>915</v>
      </c>
      <c r="B3390" s="21" t="s">
        <v>28</v>
      </c>
      <c r="C3390" s="27">
        <f t="shared" si="2454"/>
        <v>0</v>
      </c>
      <c r="D3390" s="27">
        <f t="shared" si="2477"/>
        <v>0</v>
      </c>
      <c r="E3390" s="27" t="b">
        <f t="shared" si="2453"/>
        <v>1</v>
      </c>
      <c r="F3390" s="29">
        <f t="shared" si="2455"/>
        <v>0</v>
      </c>
      <c r="G3390" s="27">
        <f t="shared" si="2478"/>
        <v>0</v>
      </c>
      <c r="H3390" s="22">
        <f t="shared" si="2456"/>
        <v>37216647151.17379</v>
      </c>
      <c r="I3390" s="23">
        <f t="shared" si="2457"/>
        <v>132580106.5049091</v>
      </c>
      <c r="J3390" s="23">
        <f t="shared" si="2458"/>
        <v>1086</v>
      </c>
      <c r="K3390" s="19">
        <f t="shared" si="2479"/>
        <v>225.0831931027827</v>
      </c>
      <c r="L3390" s="16">
        <f t="shared" si="2459"/>
        <v>256.70989326815146</v>
      </c>
      <c r="M3390" s="23">
        <f>M3389-IF($B3390="B",(Percent_Rent_In_Elsies*2.49%/12 * H3389)/K3389,0)+IF($B3390="D",N3390,0)+IF(B3390="D",AK3389)+IF(B3390="C",F3389*90%)-(Y3390-Y3389)-IF($B3390="A",Q3389/K3389) + IF($B3390="A",Q3389/K3389)</f>
        <v>-58930256.515370034</v>
      </c>
      <c r="N3390" s="23">
        <f t="shared" si="2460"/>
        <v>0</v>
      </c>
      <c r="O3390" s="22">
        <f t="shared" si="2461"/>
        <v>0</v>
      </c>
      <c r="P3390" s="22">
        <f t="shared" si="2492"/>
        <v>26448162.738869365</v>
      </c>
      <c r="Q3390" s="22">
        <f t="shared" si="2493"/>
        <v>0</v>
      </c>
      <c r="R3390" s="22">
        <f t="shared" si="2462"/>
        <v>455019120.05931413</v>
      </c>
      <c r="S3390" s="16">
        <f t="shared" si="2499"/>
        <v>0</v>
      </c>
      <c r="T3390" s="15">
        <f t="shared" si="2463"/>
        <v>0</v>
      </c>
      <c r="U3390" s="23">
        <f t="shared" si="2480"/>
        <v>2021559.7343668956</v>
      </c>
      <c r="V3390" s="23">
        <f t="shared" si="2481"/>
        <v>0</v>
      </c>
      <c r="W3390" s="23">
        <f t="shared" si="2494"/>
        <v>0</v>
      </c>
      <c r="X3390" s="23">
        <f t="shared" si="2482"/>
        <v>42789579.969492711</v>
      </c>
      <c r="Y3390" s="23">
        <f t="shared" si="2464"/>
        <v>13825559.361691331</v>
      </c>
      <c r="Z3390" s="3">
        <f t="shared" si="2465"/>
        <v>8409.1503093464871</v>
      </c>
      <c r="AA3390" s="23">
        <f t="shared" si="2466"/>
        <v>70337787.972500905</v>
      </c>
      <c r="AB3390" s="26">
        <f t="shared" si="2483"/>
        <v>70086276.274228543</v>
      </c>
      <c r="AC3390" s="23">
        <f t="shared" si="2484"/>
        <v>74889487.274228647</v>
      </c>
      <c r="AD3390" s="23">
        <f t="shared" si="2490"/>
        <v>4803211</v>
      </c>
      <c r="AE3390" s="24">
        <f t="shared" si="2498"/>
        <v>70086276.274228647</v>
      </c>
      <c r="AF3390" s="3">
        <f t="shared" si="2485"/>
        <v>0</v>
      </c>
      <c r="AG3390" s="2">
        <f t="shared" si="2467"/>
        <v>1009098037.1215785</v>
      </c>
      <c r="AH3390" s="2">
        <f t="shared" si="2468"/>
        <v>212.40476241342949</v>
      </c>
      <c r="AI3390" s="23">
        <f t="shared" si="2491"/>
        <v>11308467080.455</v>
      </c>
      <c r="AJ3390" s="23">
        <f t="shared" si="2469"/>
        <v>6219.922423797766</v>
      </c>
      <c r="AK3390" s="23">
        <f t="shared" si="2470"/>
        <v>0</v>
      </c>
      <c r="AL3390" s="23">
        <f t="shared" si="2495"/>
        <v>0</v>
      </c>
      <c r="AM3390" s="23">
        <f t="shared" si="2496"/>
        <v>0</v>
      </c>
      <c r="AN3390" s="16">
        <f t="shared" si="2486"/>
        <v>0</v>
      </c>
      <c r="AO3390" s="23">
        <f t="shared" si="2487"/>
        <v>0</v>
      </c>
      <c r="AP3390" s="22">
        <f t="shared" si="2488"/>
        <v>0</v>
      </c>
      <c r="AQ3390" s="30">
        <f t="shared" si="2471"/>
        <v>26891324578.488834</v>
      </c>
      <c r="AR3390" s="28">
        <f t="shared" si="2472"/>
        <v>13252967882.762947</v>
      </c>
      <c r="AS3390" s="25">
        <f t="shared" si="2473"/>
        <v>200337590.02425668</v>
      </c>
      <c r="AT3390" s="32">
        <f t="shared" si="2474"/>
        <v>16818.300618692974</v>
      </c>
      <c r="AU3390" s="23">
        <f t="shared" si="2475"/>
        <v>16818.300618692974</v>
      </c>
      <c r="AV3390" s="22">
        <f t="shared" si="2476"/>
        <v>3927142229.5021501</v>
      </c>
      <c r="AW3390" s="31">
        <f t="shared" si="2489"/>
        <v>17861914985.087536</v>
      </c>
      <c r="AX3390" s="21"/>
      <c r="AY3390" s="21"/>
      <c r="AZ3390" s="21"/>
      <c r="BA3390" s="21"/>
    </row>
    <row r="3391" spans="1:53" x14ac:dyDescent="0.25">
      <c r="A3391">
        <f t="shared" si="2497"/>
        <v>916</v>
      </c>
      <c r="B3391" t="s">
        <v>6</v>
      </c>
      <c r="C3391" s="27">
        <f t="shared" si="2454"/>
        <v>0</v>
      </c>
      <c r="D3391" s="27">
        <f t="shared" si="2477"/>
        <v>0</v>
      </c>
      <c r="E3391" s="27" t="b">
        <f t="shared" si="2453"/>
        <v>1</v>
      </c>
      <c r="F3391" s="29">
        <f t="shared" si="2455"/>
        <v>0</v>
      </c>
      <c r="G3391" s="27">
        <f t="shared" si="2478"/>
        <v>0</v>
      </c>
      <c r="H3391" s="22">
        <f t="shared" si="2456"/>
        <v>37278674896.425751</v>
      </c>
      <c r="I3391" s="23">
        <f t="shared" si="2457"/>
        <v>132580106.5049091</v>
      </c>
      <c r="J3391" s="23">
        <f t="shared" si="2458"/>
        <v>1086</v>
      </c>
      <c r="K3391" s="19">
        <f t="shared" si="2479"/>
        <v>225.0831931027827</v>
      </c>
      <c r="L3391" s="16">
        <f t="shared" si="2459"/>
        <v>257.13774309026508</v>
      </c>
      <c r="M3391" s="23">
        <f>M3390-IF($B3391="B",(Percent_Rent_In_Elsies*2.49%/12 * H3390)/K3390,0)+IF($B3391="D",N3391,0)+IF(B3391="D",AK3390)+IF(B3391="C",F3390*90%)-(Y3391-Y3390)-IF($B3391="A",Q3390/K3390) + IF($B3391="A",Q3390/K3390)</f>
        <v>-58930256.515370034</v>
      </c>
      <c r="N3391" s="23">
        <f t="shared" si="2460"/>
        <v>0</v>
      </c>
      <c r="O3391" s="22">
        <f t="shared" si="2461"/>
        <v>0</v>
      </c>
      <c r="P3391" s="22">
        <f t="shared" si="2492"/>
        <v>0</v>
      </c>
      <c r="Q3391" s="22">
        <f t="shared" si="2493"/>
        <v>0</v>
      </c>
      <c r="R3391" s="22">
        <f t="shared" si="2462"/>
        <v>455019120.05931413</v>
      </c>
      <c r="S3391" s="16">
        <f t="shared" si="2499"/>
        <v>0</v>
      </c>
      <c r="T3391" s="15">
        <f t="shared" si="2463"/>
        <v>0</v>
      </c>
      <c r="U3391" s="23">
        <f t="shared" si="2480"/>
        <v>2021559.7343668956</v>
      </c>
      <c r="V3391" s="23">
        <f t="shared" si="2481"/>
        <v>0</v>
      </c>
      <c r="W3391" s="23">
        <f t="shared" si="2494"/>
        <v>0</v>
      </c>
      <c r="X3391" s="23">
        <f t="shared" si="2482"/>
        <v>42831625.721039444</v>
      </c>
      <c r="Y3391" s="23">
        <f t="shared" si="2464"/>
        <v>13825559.361691331</v>
      </c>
      <c r="Z3391" s="3">
        <f t="shared" si="2465"/>
        <v>0</v>
      </c>
      <c r="AA3391" s="23">
        <f t="shared" si="2466"/>
        <v>70337787.972500905</v>
      </c>
      <c r="AB3391" s="26">
        <f t="shared" si="2483"/>
        <v>70086276.274228543</v>
      </c>
      <c r="AC3391" s="23">
        <f t="shared" si="2484"/>
        <v>74889487.274228647</v>
      </c>
      <c r="AD3391" s="23">
        <f t="shared" si="2490"/>
        <v>4803211</v>
      </c>
      <c r="AE3391" s="24">
        <f t="shared" si="2498"/>
        <v>70086276.274228647</v>
      </c>
      <c r="AF3391" s="3">
        <f t="shared" si="2485"/>
        <v>0</v>
      </c>
      <c r="AG3391" s="2">
        <f t="shared" si="2467"/>
        <v>0</v>
      </c>
      <c r="AH3391" s="2">
        <f t="shared" si="2468"/>
        <v>212.75877035078526</v>
      </c>
      <c r="AI3391" s="23">
        <f t="shared" si="2491"/>
        <v>11308467080.455</v>
      </c>
      <c r="AJ3391" s="23">
        <f t="shared" si="2469"/>
        <v>6219.922423797766</v>
      </c>
      <c r="AK3391" s="23">
        <f t="shared" si="2470"/>
        <v>0</v>
      </c>
      <c r="AL3391" s="23">
        <f t="shared" si="2495"/>
        <v>0</v>
      </c>
      <c r="AM3391" s="23">
        <f t="shared" si="2496"/>
        <v>0</v>
      </c>
      <c r="AN3391" s="16">
        <f t="shared" si="2486"/>
        <v>0</v>
      </c>
      <c r="AO3391" s="23">
        <f t="shared" si="2487"/>
        <v>0</v>
      </c>
      <c r="AP3391" s="22">
        <f t="shared" si="2488"/>
        <v>0</v>
      </c>
      <c r="AQ3391" s="30">
        <f t="shared" si="2471"/>
        <v>26891324578.488834</v>
      </c>
      <c r="AR3391" s="28">
        <f t="shared" si="2472"/>
        <v>13252967882.762947</v>
      </c>
      <c r="AS3391" s="25">
        <f t="shared" si="2473"/>
        <v>200337590.02425668</v>
      </c>
      <c r="AT3391" s="32">
        <f t="shared" si="2474"/>
        <v>0</v>
      </c>
      <c r="AU3391" s="23">
        <f t="shared" si="2475"/>
        <v>0</v>
      </c>
      <c r="AV3391" s="22">
        <f t="shared" si="2476"/>
        <v>3927142229.5021501</v>
      </c>
      <c r="AW3391" s="31">
        <f t="shared" si="2489"/>
        <v>17835466822.348667</v>
      </c>
    </row>
    <row r="3392" spans="1:53" x14ac:dyDescent="0.25">
      <c r="A3392">
        <f t="shared" si="2497"/>
        <v>916</v>
      </c>
      <c r="B3392" t="s">
        <v>7</v>
      </c>
      <c r="C3392" s="27">
        <f t="shared" si="2454"/>
        <v>0</v>
      </c>
      <c r="D3392" s="27">
        <f t="shared" si="2477"/>
        <v>0</v>
      </c>
      <c r="E3392" s="27" t="b">
        <f t="shared" si="2453"/>
        <v>1</v>
      </c>
      <c r="F3392" s="29">
        <f t="shared" si="2455"/>
        <v>0</v>
      </c>
      <c r="G3392" s="27">
        <f t="shared" si="2478"/>
        <v>0</v>
      </c>
      <c r="H3392" s="22">
        <f t="shared" si="2456"/>
        <v>37278674896.425751</v>
      </c>
      <c r="I3392" s="23">
        <f t="shared" si="2457"/>
        <v>132580106.5049091</v>
      </c>
      <c r="J3392" s="23">
        <f t="shared" si="2458"/>
        <v>1086</v>
      </c>
      <c r="K3392" s="19">
        <f t="shared" si="2479"/>
        <v>225.0831931027827</v>
      </c>
      <c r="L3392" s="16">
        <f t="shared" si="2459"/>
        <v>257.13774309026508</v>
      </c>
      <c r="M3392" s="23">
        <f>M3391-IF($B3392="B",(Percent_Rent_In_Elsies*2.49%/12 * H3391)/K3391,0)+IF($B3392="D",N3392,0)+IF(B3392="D",AK3391)+IF(B3392="C",F3391*90%)-(Y3392-Y3391)-IF($B3392="A",Q3391/K3391) + IF($B3392="A",Q3391/K3391)</f>
        <v>-59102089.092791222</v>
      </c>
      <c r="N3392" s="23">
        <f t="shared" si="2460"/>
        <v>0</v>
      </c>
      <c r="O3392" s="22">
        <f t="shared" si="2461"/>
        <v>0</v>
      </c>
      <c r="P3392" s="22">
        <f t="shared" si="2492"/>
        <v>0</v>
      </c>
      <c r="Q3392" s="22">
        <f t="shared" si="2493"/>
        <v>0</v>
      </c>
      <c r="R3392" s="22">
        <f t="shared" si="2462"/>
        <v>417100860.0543713</v>
      </c>
      <c r="S3392" s="16">
        <f t="shared" si="2499"/>
        <v>37918260.004942842</v>
      </c>
      <c r="T3392" s="15">
        <f t="shared" si="2463"/>
        <v>0</v>
      </c>
      <c r="U3392" s="23">
        <f t="shared" si="2480"/>
        <v>1853096.4231696543</v>
      </c>
      <c r="V3392" s="23">
        <f t="shared" si="2481"/>
        <v>168463.3111972413</v>
      </c>
      <c r="W3392" s="23">
        <f t="shared" si="2494"/>
        <v>0</v>
      </c>
      <c r="X3392" s="23">
        <f t="shared" si="2482"/>
        <v>42831625.721039444</v>
      </c>
      <c r="Y3392" s="23">
        <f t="shared" si="2464"/>
        <v>13825559.361691331</v>
      </c>
      <c r="Z3392" s="3">
        <f t="shared" si="2465"/>
        <v>0</v>
      </c>
      <c r="AA3392" s="23">
        <f t="shared" si="2466"/>
        <v>70337787.972500905</v>
      </c>
      <c r="AB3392" s="26">
        <f t="shared" si="2483"/>
        <v>70086276.274228543</v>
      </c>
      <c r="AC3392" s="23">
        <f t="shared" si="2484"/>
        <v>74889487.274228647</v>
      </c>
      <c r="AD3392" s="23">
        <f t="shared" si="2490"/>
        <v>4803211</v>
      </c>
      <c r="AE3392" s="24">
        <f t="shared" si="2498"/>
        <v>70086276.274228647</v>
      </c>
      <c r="AF3392" s="3">
        <f t="shared" si="2485"/>
        <v>0</v>
      </c>
      <c r="AG3392" s="2">
        <f t="shared" si="2467"/>
        <v>0</v>
      </c>
      <c r="AH3392" s="2">
        <f t="shared" si="2468"/>
        <v>212.75877035078526</v>
      </c>
      <c r="AI3392" s="23">
        <f t="shared" si="2491"/>
        <v>11308467080.455</v>
      </c>
      <c r="AJ3392" s="23">
        <f t="shared" si="2469"/>
        <v>6219.922423797766</v>
      </c>
      <c r="AK3392" s="23">
        <f t="shared" si="2470"/>
        <v>0</v>
      </c>
      <c r="AL3392" s="23">
        <f t="shared" si="2495"/>
        <v>9801317.7021961212</v>
      </c>
      <c r="AM3392" s="23">
        <f t="shared" si="2496"/>
        <v>9144515363.7983475</v>
      </c>
      <c r="AN3392" s="16">
        <f t="shared" si="2486"/>
        <v>0</v>
      </c>
      <c r="AO3392" s="23">
        <f t="shared" si="2487"/>
        <v>171832.5774211862</v>
      </c>
      <c r="AP3392" s="22">
        <f t="shared" si="2488"/>
        <v>38676625.205041721</v>
      </c>
      <c r="AQ3392" s="30">
        <f t="shared" si="2471"/>
        <v>26968349077.584675</v>
      </c>
      <c r="AR3392" s="28">
        <f t="shared" si="2472"/>
        <v>13291315756.653746</v>
      </c>
      <c r="AS3392" s="25">
        <f t="shared" si="2473"/>
        <v>200337590.02425668</v>
      </c>
      <c r="AT3392" s="32">
        <f t="shared" si="2474"/>
        <v>0</v>
      </c>
      <c r="AU3392" s="23">
        <f t="shared" si="2475"/>
        <v>0</v>
      </c>
      <c r="AV3392" s="22">
        <f t="shared" si="2476"/>
        <v>3927142229.5021501</v>
      </c>
      <c r="AW3392" s="31">
        <f t="shared" si="2489"/>
        <v>17912491321.444508</v>
      </c>
    </row>
    <row r="3393" spans="1:53" s="21" customFormat="1" x14ac:dyDescent="0.25">
      <c r="A3393">
        <f t="shared" si="2497"/>
        <v>916</v>
      </c>
      <c r="B3393" t="s">
        <v>8</v>
      </c>
      <c r="C3393" s="27">
        <f t="shared" si="2454"/>
        <v>0</v>
      </c>
      <c r="D3393" s="27">
        <f t="shared" si="2477"/>
        <v>0</v>
      </c>
      <c r="E3393" s="27" t="b">
        <f t="shared" si="2453"/>
        <v>1</v>
      </c>
      <c r="F3393" s="29">
        <f t="shared" si="2455"/>
        <v>0</v>
      </c>
      <c r="G3393" s="27">
        <f t="shared" si="2478"/>
        <v>0</v>
      </c>
      <c r="H3393" s="22">
        <f t="shared" si="2456"/>
        <v>37278674896.425751</v>
      </c>
      <c r="I3393" s="23">
        <f t="shared" si="2457"/>
        <v>132580106.5049091</v>
      </c>
      <c r="J3393" s="23">
        <f t="shared" si="2458"/>
        <v>1086</v>
      </c>
      <c r="K3393" s="19">
        <f t="shared" si="2479"/>
        <v>225.0831931027827</v>
      </c>
      <c r="L3393" s="16">
        <f t="shared" si="2459"/>
        <v>257.13774309026508</v>
      </c>
      <c r="M3393" s="23">
        <f>M3392-IF($B3393="B",(Percent_Rent_In_Elsies*2.49%/12 * H3392)/K3392,0)+IF($B3393="D",N3393,0)+IF(B3393="D",AK3392)+IF(B3393="C",F3392*90%)-(Y3393-Y3392)-IF($B3393="A",Q3392/K3392) + IF($B3393="A",Q3392/K3392)</f>
        <v>-59102089.092791222</v>
      </c>
      <c r="N3393" s="23">
        <f t="shared" si="2460"/>
        <v>0</v>
      </c>
      <c r="O3393" s="22">
        <f t="shared" si="2461"/>
        <v>0</v>
      </c>
      <c r="P3393" s="22">
        <f t="shared" si="2492"/>
        <v>0</v>
      </c>
      <c r="Q3393" s="22">
        <f t="shared" si="2493"/>
        <v>0</v>
      </c>
      <c r="R3393" s="22">
        <f t="shared" si="2462"/>
        <v>455777485.259413</v>
      </c>
      <c r="S3393" s="16">
        <f t="shared" si="2499"/>
        <v>37918260.004942842</v>
      </c>
      <c r="T3393" s="15">
        <f t="shared" si="2463"/>
        <v>0</v>
      </c>
      <c r="U3393" s="23">
        <f t="shared" si="2480"/>
        <v>2024929.0005908406</v>
      </c>
      <c r="V3393" s="23">
        <f t="shared" si="2481"/>
        <v>168463.3111972413</v>
      </c>
      <c r="W3393" s="23">
        <f t="shared" si="2494"/>
        <v>0</v>
      </c>
      <c r="X3393" s="23">
        <f t="shared" si="2482"/>
        <v>42831625.721039444</v>
      </c>
      <c r="Y3393" s="23">
        <f t="shared" si="2464"/>
        <v>13825559.361691331</v>
      </c>
      <c r="Z3393" s="3">
        <f t="shared" si="2465"/>
        <v>0</v>
      </c>
      <c r="AA3393" s="23">
        <f t="shared" si="2466"/>
        <v>70337787.972500905</v>
      </c>
      <c r="AB3393" s="26">
        <f t="shared" si="2483"/>
        <v>70086276.274228543</v>
      </c>
      <c r="AC3393" s="23">
        <f t="shared" si="2484"/>
        <v>74889487.274228647</v>
      </c>
      <c r="AD3393" s="23">
        <f t="shared" si="2490"/>
        <v>4803211</v>
      </c>
      <c r="AE3393" s="24">
        <f t="shared" si="2498"/>
        <v>70086276.274228647</v>
      </c>
      <c r="AF3393" s="3">
        <f t="shared" si="2485"/>
        <v>1E-4</v>
      </c>
      <c r="AG3393" s="2">
        <f t="shared" si="2467"/>
        <v>0</v>
      </c>
      <c r="AH3393" s="2">
        <f t="shared" si="2468"/>
        <v>212.75877035078526</v>
      </c>
      <c r="AI3393" s="23">
        <f t="shared" si="2491"/>
        <v>11308467080.455</v>
      </c>
      <c r="AJ3393" s="23">
        <f t="shared" si="2469"/>
        <v>6219.922423797766</v>
      </c>
      <c r="AK3393" s="23">
        <f t="shared" si="2470"/>
        <v>65212.57477855972</v>
      </c>
      <c r="AL3393" s="23">
        <f t="shared" si="2495"/>
        <v>0</v>
      </c>
      <c r="AM3393" s="23">
        <f t="shared" si="2496"/>
        <v>0</v>
      </c>
      <c r="AN3393" s="16">
        <f t="shared" si="2486"/>
        <v>0</v>
      </c>
      <c r="AO3393" s="23">
        <f t="shared" si="2487"/>
        <v>0</v>
      </c>
      <c r="AP3393" s="22">
        <f t="shared" si="2488"/>
        <v>0</v>
      </c>
      <c r="AQ3393" s="30">
        <f t="shared" si="2471"/>
        <v>26968349077.584675</v>
      </c>
      <c r="AR3393" s="28">
        <f t="shared" si="2472"/>
        <v>13291315756.653746</v>
      </c>
      <c r="AS3393" s="25">
        <f t="shared" si="2473"/>
        <v>200337590.02425668</v>
      </c>
      <c r="AT3393" s="32">
        <f t="shared" si="2474"/>
        <v>0</v>
      </c>
      <c r="AU3393" s="23">
        <f t="shared" si="2475"/>
        <v>0</v>
      </c>
      <c r="AV3393" s="22">
        <f t="shared" si="2476"/>
        <v>3927142229.5021501</v>
      </c>
      <c r="AW3393" s="31">
        <f t="shared" si="2489"/>
        <v>17912491321.444508</v>
      </c>
      <c r="AX3393"/>
      <c r="AY3393"/>
      <c r="AZ3393"/>
      <c r="BA3393"/>
    </row>
    <row r="3394" spans="1:53" s="21" customFormat="1" x14ac:dyDescent="0.25">
      <c r="A3394">
        <f t="shared" si="2497"/>
        <v>916</v>
      </c>
      <c r="B3394" t="s">
        <v>9</v>
      </c>
      <c r="C3394" s="27">
        <f t="shared" si="2454"/>
        <v>0</v>
      </c>
      <c r="D3394" s="27">
        <f t="shared" si="2477"/>
        <v>0</v>
      </c>
      <c r="E3394" s="27" t="b">
        <f t="shared" si="2453"/>
        <v>1</v>
      </c>
      <c r="F3394" s="29">
        <f t="shared" si="2455"/>
        <v>0</v>
      </c>
      <c r="G3394" s="27">
        <f t="shared" si="2478"/>
        <v>0</v>
      </c>
      <c r="H3394" s="22">
        <f t="shared" si="2456"/>
        <v>37278674896.425751</v>
      </c>
      <c r="I3394" s="23">
        <f t="shared" si="2457"/>
        <v>132580106.5049091</v>
      </c>
      <c r="J3394" s="23">
        <f t="shared" si="2458"/>
        <v>1086</v>
      </c>
      <c r="K3394" s="19">
        <f t="shared" si="2479"/>
        <v>225.0831931027827</v>
      </c>
      <c r="L3394" s="16">
        <f t="shared" si="2459"/>
        <v>257.13774309026508</v>
      </c>
      <c r="M3394" s="23">
        <f>M3393-IF($B3394="B",(Percent_Rent_In_Elsies*2.49%/12 * H3393)/K3393,0)+IF($B3394="D",N3394,0)+IF(B3394="D",AK3393)+IF(B3394="C",F3393*90%)-(Y3394-Y3393)-IF($B3394="A",Q3393/K3393) + IF($B3394="A",Q3393/K3393)</f>
        <v>-59036876.518012665</v>
      </c>
      <c r="N3394" s="23">
        <f t="shared" si="2460"/>
        <v>0</v>
      </c>
      <c r="O3394" s="22">
        <f t="shared" si="2461"/>
        <v>26492243.010100819</v>
      </c>
      <c r="P3394" s="22">
        <f t="shared" si="2492"/>
        <v>0</v>
      </c>
      <c r="Q3394" s="22">
        <f t="shared" si="2493"/>
        <v>0</v>
      </c>
      <c r="R3394" s="22">
        <f t="shared" si="2462"/>
        <v>455777485.259413</v>
      </c>
      <c r="S3394" s="16">
        <f t="shared" si="2499"/>
        <v>0</v>
      </c>
      <c r="T3394" s="15">
        <f t="shared" si="2463"/>
        <v>11426016.994842023</v>
      </c>
      <c r="U3394" s="23">
        <f t="shared" si="2480"/>
        <v>2024929.0005908406</v>
      </c>
      <c r="V3394" s="23">
        <f t="shared" si="2481"/>
        <v>0</v>
      </c>
      <c r="W3394" s="23">
        <f t="shared" si="2494"/>
        <v>168463.3111972413</v>
      </c>
      <c r="X3394" s="23">
        <f t="shared" si="2482"/>
        <v>42831625.721039444</v>
      </c>
      <c r="Y3394" s="23">
        <f t="shared" si="2464"/>
        <v>13825559.361691331</v>
      </c>
      <c r="Z3394" s="3">
        <f t="shared" si="2465"/>
        <v>0</v>
      </c>
      <c r="AA3394" s="23">
        <f t="shared" si="2466"/>
        <v>70272575.397722349</v>
      </c>
      <c r="AB3394" s="26">
        <f t="shared" si="2483"/>
        <v>70086276.274228543</v>
      </c>
      <c r="AC3394" s="23">
        <f t="shared" si="2484"/>
        <v>74889487.274228647</v>
      </c>
      <c r="AD3394" s="23">
        <f t="shared" si="2490"/>
        <v>4803211</v>
      </c>
      <c r="AE3394" s="24">
        <f t="shared" si="2498"/>
        <v>70086276.274228647</v>
      </c>
      <c r="AF3394" s="3">
        <f t="shared" si="2485"/>
        <v>0</v>
      </c>
      <c r="AG3394" s="2">
        <f t="shared" si="2467"/>
        <v>0</v>
      </c>
      <c r="AH3394" s="2">
        <f t="shared" si="2468"/>
        <v>212.75877035078526</v>
      </c>
      <c r="AI3394" s="23">
        <f t="shared" si="2491"/>
        <v>11297982612.910992</v>
      </c>
      <c r="AJ3394" s="23">
        <f t="shared" si="2469"/>
        <v>6219.922423797766</v>
      </c>
      <c r="AK3394" s="23">
        <f t="shared" si="2470"/>
        <v>0</v>
      </c>
      <c r="AL3394" s="23">
        <f t="shared" si="2495"/>
        <v>0</v>
      </c>
      <c r="AM3394" s="23">
        <f t="shared" si="2496"/>
        <v>0</v>
      </c>
      <c r="AN3394" s="16">
        <f t="shared" si="2486"/>
        <v>0</v>
      </c>
      <c r="AO3394" s="23">
        <f t="shared" si="2487"/>
        <v>0</v>
      </c>
      <c r="AP3394" s="22">
        <f t="shared" si="2488"/>
        <v>0</v>
      </c>
      <c r="AQ3394" s="30">
        <f t="shared" si="2471"/>
        <v>26968349077.584675</v>
      </c>
      <c r="AR3394" s="28">
        <f t="shared" si="2472"/>
        <v>13291315756.653746</v>
      </c>
      <c r="AS3394" s="25">
        <f t="shared" si="2473"/>
        <v>200337590.02425668</v>
      </c>
      <c r="AT3394" s="32">
        <f t="shared" si="2474"/>
        <v>0</v>
      </c>
      <c r="AU3394" s="23">
        <f t="shared" si="2475"/>
        <v>0</v>
      </c>
      <c r="AV3394" s="22">
        <f t="shared" si="2476"/>
        <v>3927142229.5021501</v>
      </c>
      <c r="AW3394" s="31">
        <f t="shared" si="2489"/>
        <v>17912491321.444508</v>
      </c>
      <c r="AX3394"/>
      <c r="AY3394"/>
      <c r="AZ3394"/>
      <c r="BA3394"/>
    </row>
    <row r="3395" spans="1:53" x14ac:dyDescent="0.25">
      <c r="A3395" s="21">
        <f t="shared" si="2497"/>
        <v>916</v>
      </c>
      <c r="B3395" s="21" t="s">
        <v>28</v>
      </c>
      <c r="C3395" s="27">
        <f t="shared" si="2454"/>
        <v>0</v>
      </c>
      <c r="D3395" s="27">
        <f t="shared" si="2477"/>
        <v>0</v>
      </c>
      <c r="E3395" s="27" t="b">
        <f t="shared" si="2453"/>
        <v>1</v>
      </c>
      <c r="F3395" s="29">
        <f t="shared" si="2455"/>
        <v>0</v>
      </c>
      <c r="G3395" s="27">
        <f t="shared" si="2478"/>
        <v>0</v>
      </c>
      <c r="H3395" s="22">
        <f t="shared" si="2456"/>
        <v>37278674896.425751</v>
      </c>
      <c r="I3395" s="23">
        <f t="shared" si="2457"/>
        <v>132580106.5049091</v>
      </c>
      <c r="J3395" s="23">
        <f t="shared" si="2458"/>
        <v>1086</v>
      </c>
      <c r="K3395" s="19">
        <f t="shared" si="2479"/>
        <v>225.0831931027827</v>
      </c>
      <c r="L3395" s="16">
        <f t="shared" si="2459"/>
        <v>257.13774309026508</v>
      </c>
      <c r="M3395" s="23">
        <f>M3394-IF($B3395="B",(Percent_Rent_In_Elsies*2.49%/12 * H3394)/K3394,0)+IF($B3395="D",N3395,0)+IF(B3395="D",AK3394)+IF(B3395="C",F3394*90%)-(Y3395-Y3394)-IF($B3395="A",Q3394/K3394) + IF($B3395="A",Q3394/K3394)</f>
        <v>-59036876.518012665</v>
      </c>
      <c r="N3395" s="23">
        <f t="shared" si="2460"/>
        <v>0</v>
      </c>
      <c r="O3395" s="22">
        <f t="shared" si="2461"/>
        <v>0</v>
      </c>
      <c r="P3395" s="22">
        <f t="shared" si="2492"/>
        <v>26492243.010100819</v>
      </c>
      <c r="Q3395" s="22">
        <f t="shared" si="2493"/>
        <v>0</v>
      </c>
      <c r="R3395" s="22">
        <f t="shared" si="2462"/>
        <v>455777485.259413</v>
      </c>
      <c r="S3395" s="16">
        <f t="shared" si="2499"/>
        <v>0</v>
      </c>
      <c r="T3395" s="15">
        <f t="shared" si="2463"/>
        <v>0</v>
      </c>
      <c r="U3395" s="23">
        <f t="shared" si="2480"/>
        <v>2024929.0005908406</v>
      </c>
      <c r="V3395" s="23">
        <f t="shared" si="2481"/>
        <v>0</v>
      </c>
      <c r="W3395" s="23">
        <f t="shared" si="2494"/>
        <v>0</v>
      </c>
      <c r="X3395" s="23">
        <f t="shared" si="2482"/>
        <v>42831625.721039444</v>
      </c>
      <c r="Y3395" s="23">
        <f t="shared" si="2464"/>
        <v>13825559.361691331</v>
      </c>
      <c r="Z3395" s="3">
        <f t="shared" si="2465"/>
        <v>8423.1655598620673</v>
      </c>
      <c r="AA3395" s="23">
        <f t="shared" si="2466"/>
        <v>70398922.881120279</v>
      </c>
      <c r="AB3395" s="26">
        <f t="shared" si="2483"/>
        <v>70086276.274228543</v>
      </c>
      <c r="AC3395" s="23">
        <f t="shared" si="2484"/>
        <v>74889487.274228647</v>
      </c>
      <c r="AD3395" s="23">
        <f t="shared" si="2490"/>
        <v>4803211</v>
      </c>
      <c r="AE3395" s="24">
        <f t="shared" si="2498"/>
        <v>70086276.274228647</v>
      </c>
      <c r="AF3395" s="3">
        <f t="shared" si="2485"/>
        <v>0</v>
      </c>
      <c r="AG3395" s="2">
        <f t="shared" si="2467"/>
        <v>1010779867.1834481</v>
      </c>
      <c r="AH3395" s="2">
        <f t="shared" si="2468"/>
        <v>212.75877035078526</v>
      </c>
      <c r="AI3395" s="23">
        <f t="shared" si="2491"/>
        <v>11318295966.485067</v>
      </c>
      <c r="AJ3395" s="23">
        <f t="shared" si="2469"/>
        <v>6219.922423797766</v>
      </c>
      <c r="AK3395" s="23">
        <f t="shared" si="2470"/>
        <v>0</v>
      </c>
      <c r="AL3395" s="23">
        <f t="shared" si="2495"/>
        <v>0</v>
      </c>
      <c r="AM3395" s="23">
        <f t="shared" si="2496"/>
        <v>0</v>
      </c>
      <c r="AN3395" s="16">
        <f t="shared" si="2486"/>
        <v>0</v>
      </c>
      <c r="AO3395" s="23">
        <f t="shared" si="2487"/>
        <v>0</v>
      </c>
      <c r="AP3395" s="22">
        <f t="shared" si="2488"/>
        <v>0</v>
      </c>
      <c r="AQ3395" s="30">
        <f t="shared" si="2471"/>
        <v>26968349077.584675</v>
      </c>
      <c r="AR3395" s="28">
        <f t="shared" si="2472"/>
        <v>13291315756.653746</v>
      </c>
      <c r="AS3395" s="25">
        <f t="shared" si="2473"/>
        <v>200337590.02425668</v>
      </c>
      <c r="AT3395" s="32">
        <f t="shared" si="2474"/>
        <v>16846.331119724135</v>
      </c>
      <c r="AU3395" s="23">
        <f t="shared" si="2475"/>
        <v>16846.331119724135</v>
      </c>
      <c r="AV3395" s="22">
        <f t="shared" si="2476"/>
        <v>3938568246.4969921</v>
      </c>
      <c r="AW3395" s="31">
        <f t="shared" si="2489"/>
        <v>17912491321.444508</v>
      </c>
    </row>
    <row r="3396" spans="1:53" x14ac:dyDescent="0.25">
      <c r="A3396">
        <f t="shared" si="2497"/>
        <v>917</v>
      </c>
      <c r="B3396" t="s">
        <v>6</v>
      </c>
      <c r="C3396" s="27">
        <f t="shared" si="2454"/>
        <v>0</v>
      </c>
      <c r="D3396" s="27">
        <f t="shared" si="2477"/>
        <v>0</v>
      </c>
      <c r="E3396" s="27" t="b">
        <f t="shared" si="2453"/>
        <v>1</v>
      </c>
      <c r="F3396" s="29">
        <f t="shared" si="2455"/>
        <v>0</v>
      </c>
      <c r="G3396" s="27">
        <f t="shared" si="2478"/>
        <v>0</v>
      </c>
      <c r="H3396" s="22">
        <f t="shared" si="2456"/>
        <v>37340806021.253128</v>
      </c>
      <c r="I3396" s="23">
        <f t="shared" si="2457"/>
        <v>132580106.5049091</v>
      </c>
      <c r="J3396" s="23">
        <f t="shared" si="2458"/>
        <v>1086</v>
      </c>
      <c r="K3396" s="19">
        <f t="shared" si="2479"/>
        <v>225.0831931027827</v>
      </c>
      <c r="L3396" s="16">
        <f t="shared" si="2459"/>
        <v>257.56630599541552</v>
      </c>
      <c r="M3396" s="23">
        <f>M3395-IF($B3396="B",(Percent_Rent_In_Elsies*2.49%/12 * H3395)/K3395,0)+IF($B3396="D",N3396,0)+IF(B3396="D",AK3395)+IF(B3396="C",F3395*90%)-(Y3396-Y3395)-IF($B3396="A",Q3395/K3395) + IF($B3396="A",Q3395/K3395)</f>
        <v>-59036876.518012665</v>
      </c>
      <c r="N3396" s="23">
        <f t="shared" si="2460"/>
        <v>0</v>
      </c>
      <c r="O3396" s="22">
        <f t="shared" si="2461"/>
        <v>0</v>
      </c>
      <c r="P3396" s="22">
        <f t="shared" si="2492"/>
        <v>0</v>
      </c>
      <c r="Q3396" s="22">
        <f t="shared" si="2493"/>
        <v>0</v>
      </c>
      <c r="R3396" s="22">
        <f t="shared" si="2462"/>
        <v>455777485.259413</v>
      </c>
      <c r="S3396" s="16">
        <f t="shared" si="2499"/>
        <v>0</v>
      </c>
      <c r="T3396" s="15">
        <f t="shared" si="2463"/>
        <v>0</v>
      </c>
      <c r="U3396" s="23">
        <f t="shared" si="2480"/>
        <v>2024929.0005908406</v>
      </c>
      <c r="V3396" s="23">
        <f t="shared" si="2481"/>
        <v>0</v>
      </c>
      <c r="W3396" s="23">
        <f t="shared" si="2494"/>
        <v>0</v>
      </c>
      <c r="X3396" s="23">
        <f t="shared" si="2482"/>
        <v>42873741.548838757</v>
      </c>
      <c r="Y3396" s="23">
        <f t="shared" si="2464"/>
        <v>13825559.361691331</v>
      </c>
      <c r="Z3396" s="3">
        <f t="shared" si="2465"/>
        <v>0</v>
      </c>
      <c r="AA3396" s="23">
        <f t="shared" si="2466"/>
        <v>70398922.881120279</v>
      </c>
      <c r="AB3396" s="26">
        <f t="shared" si="2483"/>
        <v>70086276.274228543</v>
      </c>
      <c r="AC3396" s="23">
        <f t="shared" si="2484"/>
        <v>74889487.274228647</v>
      </c>
      <c r="AD3396" s="23">
        <f t="shared" si="2490"/>
        <v>4803211</v>
      </c>
      <c r="AE3396" s="24">
        <f t="shared" si="2498"/>
        <v>70086276.274228647</v>
      </c>
      <c r="AF3396" s="3">
        <f t="shared" si="2485"/>
        <v>0</v>
      </c>
      <c r="AG3396" s="2">
        <f t="shared" si="2467"/>
        <v>0</v>
      </c>
      <c r="AH3396" s="2">
        <f t="shared" si="2468"/>
        <v>213.11336830136989</v>
      </c>
      <c r="AI3396" s="23">
        <f t="shared" si="2491"/>
        <v>11318295966.485067</v>
      </c>
      <c r="AJ3396" s="23">
        <f t="shared" si="2469"/>
        <v>6219.922423797766</v>
      </c>
      <c r="AK3396" s="23">
        <f t="shared" si="2470"/>
        <v>0</v>
      </c>
      <c r="AL3396" s="23">
        <f t="shared" si="2495"/>
        <v>0</v>
      </c>
      <c r="AM3396" s="23">
        <f t="shared" si="2496"/>
        <v>0</v>
      </c>
      <c r="AN3396" s="16">
        <f t="shared" si="2486"/>
        <v>0</v>
      </c>
      <c r="AO3396" s="23">
        <f t="shared" si="2487"/>
        <v>0</v>
      </c>
      <c r="AP3396" s="22">
        <f t="shared" si="2488"/>
        <v>0</v>
      </c>
      <c r="AQ3396" s="30">
        <f t="shared" si="2471"/>
        <v>26968349077.584675</v>
      </c>
      <c r="AR3396" s="28">
        <f t="shared" si="2472"/>
        <v>13291315756.653746</v>
      </c>
      <c r="AS3396" s="25">
        <f t="shared" si="2473"/>
        <v>200337590.02425668</v>
      </c>
      <c r="AT3396" s="32">
        <f t="shared" si="2474"/>
        <v>0</v>
      </c>
      <c r="AU3396" s="23">
        <f t="shared" si="2475"/>
        <v>0</v>
      </c>
      <c r="AV3396" s="22">
        <f t="shared" si="2476"/>
        <v>3938568246.4969921</v>
      </c>
      <c r="AW3396" s="31">
        <f t="shared" si="2489"/>
        <v>17885999078.43441</v>
      </c>
    </row>
    <row r="3397" spans="1:53" x14ac:dyDescent="0.25">
      <c r="A3397">
        <f t="shared" si="2497"/>
        <v>917</v>
      </c>
      <c r="B3397" t="s">
        <v>7</v>
      </c>
      <c r="C3397" s="27">
        <f t="shared" si="2454"/>
        <v>0</v>
      </c>
      <c r="D3397" s="27">
        <f t="shared" si="2477"/>
        <v>0</v>
      </c>
      <c r="E3397" s="27" t="b">
        <f t="shared" si="2453"/>
        <v>1</v>
      </c>
      <c r="F3397" s="29">
        <f t="shared" si="2455"/>
        <v>0</v>
      </c>
      <c r="G3397" s="27">
        <f t="shared" si="2478"/>
        <v>0</v>
      </c>
      <c r="H3397" s="22">
        <f t="shared" si="2456"/>
        <v>37340806021.253128</v>
      </c>
      <c r="I3397" s="23">
        <f t="shared" si="2457"/>
        <v>132580106.5049091</v>
      </c>
      <c r="J3397" s="23">
        <f t="shared" si="2458"/>
        <v>1086</v>
      </c>
      <c r="K3397" s="19">
        <f t="shared" si="2479"/>
        <v>225.0831931027827</v>
      </c>
      <c r="L3397" s="16">
        <f t="shared" si="2459"/>
        <v>257.56630599541552</v>
      </c>
      <c r="M3397" s="23">
        <f>M3396-IF($B3397="B",(Percent_Rent_In_Elsies*2.49%/12 * H3396)/K3396,0)+IF($B3397="D",N3397,0)+IF(B3397="D",AK3396)+IF(B3397="C",F3396*90%)-(Y3397-Y3396)-IF($B3397="A",Q3396/K3396) + IF($B3397="A",Q3396/K3396)</f>
        <v>-59208995.483062886</v>
      </c>
      <c r="N3397" s="23">
        <f t="shared" si="2460"/>
        <v>0</v>
      </c>
      <c r="O3397" s="22">
        <f t="shared" si="2461"/>
        <v>0</v>
      </c>
      <c r="P3397" s="22">
        <f t="shared" si="2492"/>
        <v>0</v>
      </c>
      <c r="Q3397" s="22">
        <f t="shared" si="2493"/>
        <v>0</v>
      </c>
      <c r="R3397" s="22">
        <f t="shared" si="2462"/>
        <v>417796028.15446192</v>
      </c>
      <c r="S3397" s="16">
        <f t="shared" si="2499"/>
        <v>37981457.104951084</v>
      </c>
      <c r="T3397" s="15">
        <f t="shared" si="2463"/>
        <v>0</v>
      </c>
      <c r="U3397" s="23">
        <f t="shared" si="2480"/>
        <v>1856184.9172082706</v>
      </c>
      <c r="V3397" s="23">
        <f t="shared" si="2481"/>
        <v>168744.08338257004</v>
      </c>
      <c r="W3397" s="23">
        <f t="shared" si="2494"/>
        <v>0</v>
      </c>
      <c r="X3397" s="23">
        <f t="shared" si="2482"/>
        <v>42873741.548838757</v>
      </c>
      <c r="Y3397" s="23">
        <f t="shared" si="2464"/>
        <v>13825559.361691331</v>
      </c>
      <c r="Z3397" s="3">
        <f t="shared" si="2465"/>
        <v>0</v>
      </c>
      <c r="AA3397" s="23">
        <f t="shared" si="2466"/>
        <v>70398922.881120279</v>
      </c>
      <c r="AB3397" s="26">
        <f t="shared" si="2483"/>
        <v>70086276.274228543</v>
      </c>
      <c r="AC3397" s="23">
        <f t="shared" si="2484"/>
        <v>74889487.274228647</v>
      </c>
      <c r="AD3397" s="23">
        <f t="shared" si="2490"/>
        <v>4803211</v>
      </c>
      <c r="AE3397" s="24">
        <f t="shared" si="2498"/>
        <v>70086276.274228647</v>
      </c>
      <c r="AF3397" s="3">
        <f t="shared" si="2485"/>
        <v>0</v>
      </c>
      <c r="AG3397" s="2">
        <f t="shared" si="2467"/>
        <v>0</v>
      </c>
      <c r="AH3397" s="2">
        <f t="shared" si="2468"/>
        <v>213.11336830136989</v>
      </c>
      <c r="AI3397" s="23">
        <f t="shared" si="2491"/>
        <v>11318295966.485067</v>
      </c>
      <c r="AJ3397" s="23">
        <f t="shared" si="2469"/>
        <v>6219.922423797766</v>
      </c>
      <c r="AK3397" s="23">
        <f t="shared" si="2470"/>
        <v>0</v>
      </c>
      <c r="AL3397" s="23">
        <f t="shared" si="2495"/>
        <v>9828886.0300674438</v>
      </c>
      <c r="AM3397" s="23">
        <f t="shared" si="2496"/>
        <v>9170236292.9053631</v>
      </c>
      <c r="AN3397" s="16">
        <f t="shared" si="2486"/>
        <v>0</v>
      </c>
      <c r="AO3397" s="23">
        <f t="shared" si="2487"/>
        <v>172118.96505022154</v>
      </c>
      <c r="AP3397" s="22">
        <f t="shared" si="2488"/>
        <v>38741086.247050121</v>
      </c>
      <c r="AQ3397" s="30">
        <f t="shared" si="2471"/>
        <v>27045501950.845676</v>
      </c>
      <c r="AR3397" s="28">
        <f t="shared" si="2472"/>
        <v>13329727543.667696</v>
      </c>
      <c r="AS3397" s="25">
        <f t="shared" si="2473"/>
        <v>200337590.02425668</v>
      </c>
      <c r="AT3397" s="32">
        <f t="shared" si="2474"/>
        <v>0</v>
      </c>
      <c r="AU3397" s="23">
        <f t="shared" si="2475"/>
        <v>0</v>
      </c>
      <c r="AV3397" s="22">
        <f t="shared" si="2476"/>
        <v>3938568246.4969921</v>
      </c>
      <c r="AW3397" s="31">
        <f t="shared" si="2489"/>
        <v>17963151951.695408</v>
      </c>
    </row>
    <row r="3398" spans="1:53" x14ac:dyDescent="0.25">
      <c r="A3398">
        <f t="shared" si="2497"/>
        <v>917</v>
      </c>
      <c r="B3398" t="s">
        <v>8</v>
      </c>
      <c r="C3398" s="27">
        <f t="shared" si="2454"/>
        <v>0</v>
      </c>
      <c r="D3398" s="27">
        <f t="shared" si="2477"/>
        <v>0</v>
      </c>
      <c r="E3398" s="27" t="b">
        <f t="shared" si="2453"/>
        <v>1</v>
      </c>
      <c r="F3398" s="29">
        <f t="shared" si="2455"/>
        <v>0</v>
      </c>
      <c r="G3398" s="27">
        <f t="shared" si="2478"/>
        <v>0</v>
      </c>
      <c r="H3398" s="22">
        <f t="shared" si="2456"/>
        <v>37340806021.253128</v>
      </c>
      <c r="I3398" s="23">
        <f t="shared" si="2457"/>
        <v>132580106.5049091</v>
      </c>
      <c r="J3398" s="23">
        <f t="shared" si="2458"/>
        <v>1086</v>
      </c>
      <c r="K3398" s="19">
        <f t="shared" si="2479"/>
        <v>225.0831931027827</v>
      </c>
      <c r="L3398" s="16">
        <f t="shared" si="2459"/>
        <v>257.56630599541552</v>
      </c>
      <c r="M3398" s="23">
        <f>M3397-IF($B3398="B",(Percent_Rent_In_Elsies*2.49%/12 * H3397)/K3397,0)+IF($B3398="D",N3398,0)+IF(B3398="D",AK3397)+IF(B3398="C",F3397*90%)-(Y3398-Y3397)-IF($B3398="A",Q3397/K3397) + IF($B3398="A",Q3397/K3397)</f>
        <v>-59208995.483062886</v>
      </c>
      <c r="N3398" s="23">
        <f t="shared" si="2460"/>
        <v>0</v>
      </c>
      <c r="O3398" s="22">
        <f t="shared" si="2461"/>
        <v>0</v>
      </c>
      <c r="P3398" s="22">
        <f t="shared" si="2492"/>
        <v>0</v>
      </c>
      <c r="Q3398" s="22">
        <f t="shared" si="2493"/>
        <v>0</v>
      </c>
      <c r="R3398" s="22">
        <f t="shared" si="2462"/>
        <v>456537114.40151203</v>
      </c>
      <c r="S3398" s="16">
        <f t="shared" si="2499"/>
        <v>37981457.104951084</v>
      </c>
      <c r="T3398" s="15">
        <f t="shared" si="2463"/>
        <v>0</v>
      </c>
      <c r="U3398" s="23">
        <f t="shared" si="2480"/>
        <v>2028303.8822584921</v>
      </c>
      <c r="V3398" s="23">
        <f t="shared" si="2481"/>
        <v>168744.08338257004</v>
      </c>
      <c r="W3398" s="23">
        <f t="shared" si="2494"/>
        <v>0</v>
      </c>
      <c r="X3398" s="23">
        <f t="shared" si="2482"/>
        <v>42873741.548838757</v>
      </c>
      <c r="Y3398" s="23">
        <f t="shared" si="2464"/>
        <v>13825559.361691331</v>
      </c>
      <c r="Z3398" s="3">
        <f t="shared" si="2465"/>
        <v>0</v>
      </c>
      <c r="AA3398" s="23">
        <f t="shared" si="2466"/>
        <v>70398922.881120279</v>
      </c>
      <c r="AB3398" s="26">
        <f t="shared" si="2483"/>
        <v>70086276.274228543</v>
      </c>
      <c r="AC3398" s="23">
        <f t="shared" si="2484"/>
        <v>74889487.274228647</v>
      </c>
      <c r="AD3398" s="23">
        <f t="shared" si="2490"/>
        <v>4803211</v>
      </c>
      <c r="AE3398" s="24">
        <f t="shared" si="2498"/>
        <v>70086276.274228647</v>
      </c>
      <c r="AF3398" s="3">
        <f t="shared" si="2485"/>
        <v>1E-4</v>
      </c>
      <c r="AG3398" s="2">
        <f t="shared" si="2467"/>
        <v>0</v>
      </c>
      <c r="AH3398" s="2">
        <f t="shared" si="2468"/>
        <v>213.11336830136989</v>
      </c>
      <c r="AI3398" s="23">
        <f t="shared" si="2491"/>
        <v>11318295966.485067</v>
      </c>
      <c r="AJ3398" s="23">
        <f t="shared" si="2469"/>
        <v>6219.922423797766</v>
      </c>
      <c r="AK3398" s="23">
        <f t="shared" si="2470"/>
        <v>65251.482181421758</v>
      </c>
      <c r="AL3398" s="23">
        <f t="shared" si="2495"/>
        <v>0</v>
      </c>
      <c r="AM3398" s="23">
        <f t="shared" si="2496"/>
        <v>0</v>
      </c>
      <c r="AN3398" s="16">
        <f t="shared" si="2486"/>
        <v>0</v>
      </c>
      <c r="AO3398" s="23">
        <f t="shared" si="2487"/>
        <v>0</v>
      </c>
      <c r="AP3398" s="22">
        <f t="shared" si="2488"/>
        <v>0</v>
      </c>
      <c r="AQ3398" s="30">
        <f t="shared" si="2471"/>
        <v>27045501950.845676</v>
      </c>
      <c r="AR3398" s="28">
        <f t="shared" si="2472"/>
        <v>13329727543.667696</v>
      </c>
      <c r="AS3398" s="25">
        <f t="shared" si="2473"/>
        <v>200337590.02425668</v>
      </c>
      <c r="AT3398" s="32">
        <f t="shared" si="2474"/>
        <v>0</v>
      </c>
      <c r="AU3398" s="23">
        <f t="shared" si="2475"/>
        <v>0</v>
      </c>
      <c r="AV3398" s="22">
        <f t="shared" si="2476"/>
        <v>3938568246.4969921</v>
      </c>
      <c r="AW3398" s="31">
        <f t="shared" si="2489"/>
        <v>17963151951.695404</v>
      </c>
    </row>
    <row r="3399" spans="1:53" x14ac:dyDescent="0.25">
      <c r="A3399" s="21">
        <f t="shared" si="2497"/>
        <v>917</v>
      </c>
      <c r="B3399" s="21" t="s">
        <v>9</v>
      </c>
      <c r="C3399" s="27">
        <f t="shared" si="2454"/>
        <v>0</v>
      </c>
      <c r="D3399" s="27">
        <f t="shared" si="2477"/>
        <v>0</v>
      </c>
      <c r="E3399" s="27" t="b">
        <f t="shared" si="2453"/>
        <v>1</v>
      </c>
      <c r="F3399" s="29">
        <f t="shared" si="2455"/>
        <v>0</v>
      </c>
      <c r="G3399" s="27">
        <f t="shared" si="2478"/>
        <v>0</v>
      </c>
      <c r="H3399" s="22">
        <f t="shared" si="2456"/>
        <v>37340806021.253128</v>
      </c>
      <c r="I3399" s="23">
        <f t="shared" si="2457"/>
        <v>132580106.5049091</v>
      </c>
      <c r="J3399" s="23">
        <f t="shared" si="2458"/>
        <v>1086</v>
      </c>
      <c r="K3399" s="19">
        <f t="shared" si="2479"/>
        <v>225.0831931027827</v>
      </c>
      <c r="L3399" s="16">
        <f t="shared" si="2459"/>
        <v>257.56630599541552</v>
      </c>
      <c r="M3399" s="23">
        <f>M3398-IF($B3399="B",(Percent_Rent_In_Elsies*2.49%/12 * H3398)/K3398,0)+IF($B3399="D",N3399,0)+IF(B3399="D",AK3398)+IF(B3399="C",F3398*90%)-(Y3399-Y3398)-IF($B3399="A",Q3398/K3398) + IF($B3399="A",Q3398/K3398)</f>
        <v>-59143744.000881463</v>
      </c>
      <c r="N3399" s="23">
        <f t="shared" si="2460"/>
        <v>0</v>
      </c>
      <c r="O3399" s="22">
        <f t="shared" si="2461"/>
        <v>26536396.748450987</v>
      </c>
      <c r="P3399" s="22">
        <f t="shared" si="2492"/>
        <v>0</v>
      </c>
      <c r="Q3399" s="22">
        <f t="shared" si="2493"/>
        <v>0</v>
      </c>
      <c r="R3399" s="22">
        <f t="shared" si="2462"/>
        <v>456537114.40151203</v>
      </c>
      <c r="S3399" s="16">
        <f t="shared" si="2499"/>
        <v>0</v>
      </c>
      <c r="T3399" s="15">
        <f t="shared" si="2463"/>
        <v>11445060.356500097</v>
      </c>
      <c r="U3399" s="23">
        <f t="shared" si="2480"/>
        <v>2028303.8822584921</v>
      </c>
      <c r="V3399" s="23">
        <f t="shared" si="2481"/>
        <v>0</v>
      </c>
      <c r="W3399" s="23">
        <f t="shared" si="2494"/>
        <v>168744.08338257004</v>
      </c>
      <c r="X3399" s="23">
        <f t="shared" si="2482"/>
        <v>42873741.548838757</v>
      </c>
      <c r="Y3399" s="23">
        <f t="shared" si="2464"/>
        <v>13825559.361691331</v>
      </c>
      <c r="Z3399" s="3">
        <f t="shared" si="2465"/>
        <v>0</v>
      </c>
      <c r="AA3399" s="23">
        <f t="shared" si="2466"/>
        <v>70333671.398938864</v>
      </c>
      <c r="AB3399" s="26">
        <f t="shared" si="2483"/>
        <v>70086276.274228543</v>
      </c>
      <c r="AC3399" s="23">
        <f t="shared" si="2484"/>
        <v>74889487.274228647</v>
      </c>
      <c r="AD3399" s="23">
        <f t="shared" si="2490"/>
        <v>4803211</v>
      </c>
      <c r="AE3399" s="24">
        <f t="shared" si="2498"/>
        <v>70086276.274228647</v>
      </c>
      <c r="AF3399" s="3">
        <f t="shared" si="2485"/>
        <v>0</v>
      </c>
      <c r="AG3399" s="2">
        <f t="shared" si="2467"/>
        <v>0</v>
      </c>
      <c r="AH3399" s="2">
        <f t="shared" si="2468"/>
        <v>213.11336830136989</v>
      </c>
      <c r="AI3399" s="23">
        <f t="shared" si="2491"/>
        <v>11307805243.65358</v>
      </c>
      <c r="AJ3399" s="23">
        <f t="shared" si="2469"/>
        <v>6219.922423797766</v>
      </c>
      <c r="AK3399" s="23">
        <f t="shared" si="2470"/>
        <v>0</v>
      </c>
      <c r="AL3399" s="23">
        <f t="shared" si="2495"/>
        <v>0</v>
      </c>
      <c r="AM3399" s="23">
        <f t="shared" si="2496"/>
        <v>0</v>
      </c>
      <c r="AN3399" s="16">
        <f t="shared" si="2486"/>
        <v>0</v>
      </c>
      <c r="AO3399" s="23">
        <f t="shared" si="2487"/>
        <v>0</v>
      </c>
      <c r="AP3399" s="22">
        <f t="shared" si="2488"/>
        <v>0</v>
      </c>
      <c r="AQ3399" s="30">
        <f t="shared" si="2471"/>
        <v>27045501950.845676</v>
      </c>
      <c r="AR3399" s="28">
        <f t="shared" si="2472"/>
        <v>13329727543.667696</v>
      </c>
      <c r="AS3399" s="25">
        <f t="shared" si="2473"/>
        <v>200337590.02425668</v>
      </c>
      <c r="AT3399" s="32">
        <f t="shared" si="2474"/>
        <v>0</v>
      </c>
      <c r="AU3399" s="23">
        <f t="shared" si="2475"/>
        <v>0</v>
      </c>
      <c r="AV3399" s="22">
        <f t="shared" si="2476"/>
        <v>3938568246.4969921</v>
      </c>
      <c r="AW3399" s="31">
        <f t="shared" si="2489"/>
        <v>17963151951.695404</v>
      </c>
      <c r="AX3399" s="21"/>
      <c r="AY3399" s="21"/>
      <c r="AZ3399" s="21"/>
      <c r="BA3399" s="21"/>
    </row>
    <row r="3400" spans="1:53" x14ac:dyDescent="0.25">
      <c r="A3400" s="21">
        <f t="shared" si="2497"/>
        <v>917</v>
      </c>
      <c r="B3400" s="21" t="s">
        <v>28</v>
      </c>
      <c r="C3400" s="27">
        <f t="shared" si="2454"/>
        <v>0</v>
      </c>
      <c r="D3400" s="27">
        <f t="shared" si="2477"/>
        <v>0</v>
      </c>
      <c r="E3400" s="27" t="b">
        <f t="shared" si="2453"/>
        <v>1</v>
      </c>
      <c r="F3400" s="29">
        <f t="shared" si="2455"/>
        <v>0</v>
      </c>
      <c r="G3400" s="27">
        <f t="shared" si="2478"/>
        <v>0</v>
      </c>
      <c r="H3400" s="22">
        <f t="shared" si="2456"/>
        <v>37340806021.253128</v>
      </c>
      <c r="I3400" s="23">
        <f t="shared" si="2457"/>
        <v>132580106.5049091</v>
      </c>
      <c r="J3400" s="23">
        <f t="shared" si="2458"/>
        <v>1086</v>
      </c>
      <c r="K3400" s="19">
        <f t="shared" si="2479"/>
        <v>225.0831931027827</v>
      </c>
      <c r="L3400" s="16">
        <f t="shared" si="2459"/>
        <v>257.56630599541552</v>
      </c>
      <c r="M3400" s="23">
        <f>M3399-IF($B3400="B",(Percent_Rent_In_Elsies*2.49%/12 * H3399)/K3399,0)+IF($B3400="D",N3400,0)+IF(B3400="D",AK3399)+IF(B3400="C",F3399*90%)-(Y3400-Y3399)-IF($B3400="A",Q3399/K3399) + IF($B3400="A",Q3399/K3399)</f>
        <v>-59143744.000881463</v>
      </c>
      <c r="N3400" s="23">
        <f t="shared" si="2460"/>
        <v>0</v>
      </c>
      <c r="O3400" s="22">
        <f t="shared" si="2461"/>
        <v>0</v>
      </c>
      <c r="P3400" s="22">
        <f t="shared" si="2492"/>
        <v>26536396.748450987</v>
      </c>
      <c r="Q3400" s="22">
        <f t="shared" si="2493"/>
        <v>0</v>
      </c>
      <c r="R3400" s="22">
        <f t="shared" si="2462"/>
        <v>456537114.40151203</v>
      </c>
      <c r="S3400" s="16">
        <f t="shared" si="2499"/>
        <v>0</v>
      </c>
      <c r="T3400" s="15">
        <f t="shared" si="2463"/>
        <v>0</v>
      </c>
      <c r="U3400" s="23">
        <f t="shared" si="2480"/>
        <v>2028303.8822584921</v>
      </c>
      <c r="V3400" s="23">
        <f t="shared" si="2481"/>
        <v>0</v>
      </c>
      <c r="W3400" s="23">
        <f t="shared" si="2494"/>
        <v>0</v>
      </c>
      <c r="X3400" s="23">
        <f t="shared" si="2482"/>
        <v>42873741.548838757</v>
      </c>
      <c r="Y3400" s="23">
        <f t="shared" si="2464"/>
        <v>13825559.361691331</v>
      </c>
      <c r="Z3400" s="3">
        <f t="shared" si="2465"/>
        <v>8437.2041691285031</v>
      </c>
      <c r="AA3400" s="23">
        <f t="shared" si="2466"/>
        <v>70460229.46147579</v>
      </c>
      <c r="AB3400" s="26">
        <f t="shared" si="2483"/>
        <v>70086276.274228573</v>
      </c>
      <c r="AC3400" s="23">
        <f t="shared" si="2484"/>
        <v>74889487.274228647</v>
      </c>
      <c r="AD3400" s="23">
        <f t="shared" si="2490"/>
        <v>4803211</v>
      </c>
      <c r="AE3400" s="24">
        <f t="shared" si="2498"/>
        <v>70086276.274228647</v>
      </c>
      <c r="AF3400" s="3">
        <f t="shared" si="2485"/>
        <v>0</v>
      </c>
      <c r="AG3400" s="2">
        <f t="shared" si="2467"/>
        <v>1012464500.2954204</v>
      </c>
      <c r="AH3400" s="2">
        <f t="shared" si="2468"/>
        <v>213.11336830136989</v>
      </c>
      <c r="AI3400" s="23">
        <f t="shared" si="2491"/>
        <v>11328152452.816946</v>
      </c>
      <c r="AJ3400" s="23">
        <f t="shared" si="2469"/>
        <v>6219.922423797766</v>
      </c>
      <c r="AK3400" s="23">
        <f t="shared" si="2470"/>
        <v>0</v>
      </c>
      <c r="AL3400" s="23">
        <f t="shared" si="2495"/>
        <v>0</v>
      </c>
      <c r="AM3400" s="23">
        <f t="shared" si="2496"/>
        <v>0</v>
      </c>
      <c r="AN3400" s="16">
        <f t="shared" si="2486"/>
        <v>0</v>
      </c>
      <c r="AO3400" s="23">
        <f t="shared" si="2487"/>
        <v>0</v>
      </c>
      <c r="AP3400" s="22">
        <f t="shared" si="2488"/>
        <v>0</v>
      </c>
      <c r="AQ3400" s="30">
        <f t="shared" si="2471"/>
        <v>27045501950.845676</v>
      </c>
      <c r="AR3400" s="28">
        <f t="shared" si="2472"/>
        <v>13329727543.667696</v>
      </c>
      <c r="AS3400" s="25">
        <f t="shared" si="2473"/>
        <v>200337590.02425668</v>
      </c>
      <c r="AT3400" s="32">
        <f t="shared" si="2474"/>
        <v>16874.408338257006</v>
      </c>
      <c r="AU3400" s="23">
        <f t="shared" si="2475"/>
        <v>16874.408338257006</v>
      </c>
      <c r="AV3400" s="22">
        <f t="shared" si="2476"/>
        <v>3950013306.8534923</v>
      </c>
      <c r="AW3400" s="31">
        <f t="shared" si="2489"/>
        <v>17963151951.695408</v>
      </c>
      <c r="AX3400" s="21"/>
      <c r="AY3400" s="21"/>
      <c r="AZ3400" s="21"/>
      <c r="BA3400" s="21"/>
    </row>
    <row r="3401" spans="1:53" x14ac:dyDescent="0.25">
      <c r="A3401">
        <f t="shared" si="2497"/>
        <v>918</v>
      </c>
      <c r="B3401" t="s">
        <v>6</v>
      </c>
      <c r="C3401" s="27">
        <f t="shared" si="2454"/>
        <v>0</v>
      </c>
      <c r="D3401" s="27">
        <f t="shared" si="2477"/>
        <v>0</v>
      </c>
      <c r="E3401" s="27" t="b">
        <f t="shared" si="2453"/>
        <v>1</v>
      </c>
      <c r="F3401" s="29">
        <f t="shared" si="2455"/>
        <v>0</v>
      </c>
      <c r="G3401" s="27">
        <f t="shared" si="2478"/>
        <v>0</v>
      </c>
      <c r="H3401" s="22">
        <f t="shared" si="2456"/>
        <v>37403040697.955215</v>
      </c>
      <c r="I3401" s="23">
        <f t="shared" si="2457"/>
        <v>132580106.5049091</v>
      </c>
      <c r="J3401" s="23">
        <f t="shared" si="2458"/>
        <v>1086</v>
      </c>
      <c r="K3401" s="19">
        <f t="shared" si="2479"/>
        <v>225.0831931027827</v>
      </c>
      <c r="L3401" s="16">
        <f t="shared" si="2459"/>
        <v>257.99558317207453</v>
      </c>
      <c r="M3401" s="23">
        <f>M3400-IF($B3401="B",(Percent_Rent_In_Elsies*2.49%/12 * H3400)/K3400,0)+IF($B3401="D",N3401,0)+IF(B3401="D",AK3400)+IF(B3401="C",F3400*90%)-(Y3401-Y3400)-IF($B3401="A",Q3400/K3400) + IF($B3401="A",Q3400/K3400)</f>
        <v>-59143744.000881463</v>
      </c>
      <c r="N3401" s="23">
        <f t="shared" si="2460"/>
        <v>0</v>
      </c>
      <c r="O3401" s="22">
        <f t="shared" si="2461"/>
        <v>0</v>
      </c>
      <c r="P3401" s="22">
        <f t="shared" si="2492"/>
        <v>0</v>
      </c>
      <c r="Q3401" s="22">
        <f t="shared" si="2493"/>
        <v>0</v>
      </c>
      <c r="R3401" s="22">
        <f t="shared" si="2462"/>
        <v>456537114.40151203</v>
      </c>
      <c r="S3401" s="16">
        <f t="shared" si="2499"/>
        <v>0</v>
      </c>
      <c r="T3401" s="15">
        <f t="shared" si="2463"/>
        <v>0</v>
      </c>
      <c r="U3401" s="23">
        <f t="shared" si="2480"/>
        <v>2028303.8822584921</v>
      </c>
      <c r="V3401" s="23">
        <f t="shared" si="2481"/>
        <v>0</v>
      </c>
      <c r="W3401" s="23">
        <f t="shared" si="2494"/>
        <v>0</v>
      </c>
      <c r="X3401" s="23">
        <f t="shared" si="2482"/>
        <v>42915927.569684401</v>
      </c>
      <c r="Y3401" s="23">
        <f t="shared" si="2464"/>
        <v>13825559.361691331</v>
      </c>
      <c r="Z3401" s="3">
        <f t="shared" si="2465"/>
        <v>0</v>
      </c>
      <c r="AA3401" s="23">
        <f t="shared" si="2466"/>
        <v>70460229.46147579</v>
      </c>
      <c r="AB3401" s="26">
        <f t="shared" si="2483"/>
        <v>70086276.274228543</v>
      </c>
      <c r="AC3401" s="23">
        <f t="shared" si="2484"/>
        <v>74889487.274228647</v>
      </c>
      <c r="AD3401" s="23">
        <f t="shared" si="2490"/>
        <v>4803211</v>
      </c>
      <c r="AE3401" s="24">
        <f t="shared" si="2498"/>
        <v>70086276.274228647</v>
      </c>
      <c r="AF3401" s="3">
        <f t="shared" si="2485"/>
        <v>0</v>
      </c>
      <c r="AG3401" s="2">
        <f t="shared" si="2467"/>
        <v>0</v>
      </c>
      <c r="AH3401" s="2">
        <f t="shared" si="2468"/>
        <v>213.46855724853884</v>
      </c>
      <c r="AI3401" s="23">
        <f t="shared" si="2491"/>
        <v>11328152452.816946</v>
      </c>
      <c r="AJ3401" s="23">
        <f t="shared" si="2469"/>
        <v>6219.922423797766</v>
      </c>
      <c r="AK3401" s="23">
        <f t="shared" si="2470"/>
        <v>0</v>
      </c>
      <c r="AL3401" s="23">
        <f t="shared" si="2495"/>
        <v>0</v>
      </c>
      <c r="AM3401" s="23">
        <f t="shared" si="2496"/>
        <v>0</v>
      </c>
      <c r="AN3401" s="16">
        <f t="shared" si="2486"/>
        <v>0</v>
      </c>
      <c r="AO3401" s="23">
        <f t="shared" si="2487"/>
        <v>0</v>
      </c>
      <c r="AP3401" s="22">
        <f t="shared" si="2488"/>
        <v>0</v>
      </c>
      <c r="AQ3401" s="30">
        <f t="shared" si="2471"/>
        <v>27045501950.845676</v>
      </c>
      <c r="AR3401" s="28">
        <f t="shared" si="2472"/>
        <v>13329727543.667696</v>
      </c>
      <c r="AS3401" s="25">
        <f t="shared" si="2473"/>
        <v>200337590.02425668</v>
      </c>
      <c r="AT3401" s="32">
        <f t="shared" si="2474"/>
        <v>0</v>
      </c>
      <c r="AU3401" s="23">
        <f t="shared" si="2475"/>
        <v>0</v>
      </c>
      <c r="AV3401" s="22">
        <f t="shared" si="2476"/>
        <v>3950013306.8534923</v>
      </c>
      <c r="AW3401" s="31">
        <f t="shared" si="2489"/>
        <v>17936615554.946957</v>
      </c>
    </row>
    <row r="3402" spans="1:53" x14ac:dyDescent="0.25">
      <c r="A3402">
        <f t="shared" si="2497"/>
        <v>918</v>
      </c>
      <c r="B3402" t="s">
        <v>7</v>
      </c>
      <c r="C3402" s="27">
        <f t="shared" si="2454"/>
        <v>0</v>
      </c>
      <c r="D3402" s="27">
        <f t="shared" si="2477"/>
        <v>0</v>
      </c>
      <c r="E3402" s="27" t="b">
        <f t="shared" ref="E3402:E3465" si="2500">IF(OR(I3402&gt;Max_Parcels, AI3402&gt;8000000000),TRUE,FALSE)</f>
        <v>1</v>
      </c>
      <c r="F3402" s="29">
        <f t="shared" si="2455"/>
        <v>0</v>
      </c>
      <c r="G3402" s="27">
        <f t="shared" si="2478"/>
        <v>0</v>
      </c>
      <c r="H3402" s="22">
        <f t="shared" si="2456"/>
        <v>37403040697.955215</v>
      </c>
      <c r="I3402" s="23">
        <f t="shared" si="2457"/>
        <v>132580106.5049091</v>
      </c>
      <c r="J3402" s="23">
        <f t="shared" si="2458"/>
        <v>1086</v>
      </c>
      <c r="K3402" s="19">
        <f t="shared" si="2479"/>
        <v>225.0831931027827</v>
      </c>
      <c r="L3402" s="16">
        <f t="shared" si="2459"/>
        <v>257.99558317207453</v>
      </c>
      <c r="M3402" s="23">
        <f>M3401-IF($B3402="B",(Percent_Rent_In_Elsies*2.49%/12 * H3401)/K3401,0)+IF($B3402="D",N3402,0)+IF(B3402="D",AK3401)+IF(B3402="C",F3401*90%)-(Y3402-Y3401)-IF($B3402="A",Q3401/K3401) + IF($B3402="A",Q3401/K3401)</f>
        <v>-59316149.830873437</v>
      </c>
      <c r="N3402" s="23">
        <f t="shared" si="2460"/>
        <v>0</v>
      </c>
      <c r="O3402" s="22">
        <f t="shared" si="2461"/>
        <v>0</v>
      </c>
      <c r="P3402" s="22">
        <f t="shared" si="2492"/>
        <v>0</v>
      </c>
      <c r="Q3402" s="22">
        <f t="shared" si="2493"/>
        <v>0</v>
      </c>
      <c r="R3402" s="22">
        <f t="shared" si="2462"/>
        <v>418492354.86805272</v>
      </c>
      <c r="S3402" s="16">
        <f t="shared" si="2499"/>
        <v>38044759.533459336</v>
      </c>
      <c r="T3402" s="15">
        <f t="shared" si="2463"/>
        <v>0</v>
      </c>
      <c r="U3402" s="23">
        <f t="shared" si="2480"/>
        <v>1859278.5587369511</v>
      </c>
      <c r="V3402" s="23">
        <f t="shared" si="2481"/>
        <v>169025.32352154099</v>
      </c>
      <c r="W3402" s="23">
        <f t="shared" si="2494"/>
        <v>0</v>
      </c>
      <c r="X3402" s="23">
        <f t="shared" si="2482"/>
        <v>42915927.569684401</v>
      </c>
      <c r="Y3402" s="23">
        <f t="shared" si="2464"/>
        <v>13825559.361691331</v>
      </c>
      <c r="Z3402" s="3">
        <f t="shared" si="2465"/>
        <v>0</v>
      </c>
      <c r="AA3402" s="23">
        <f t="shared" si="2466"/>
        <v>70460229.46147579</v>
      </c>
      <c r="AB3402" s="26">
        <f t="shared" si="2483"/>
        <v>70086276.274228543</v>
      </c>
      <c r="AC3402" s="23">
        <f t="shared" si="2484"/>
        <v>74889487.274228647</v>
      </c>
      <c r="AD3402" s="23">
        <f t="shared" si="2490"/>
        <v>4803211</v>
      </c>
      <c r="AE3402" s="24">
        <f t="shared" si="2498"/>
        <v>70086276.274228647</v>
      </c>
      <c r="AF3402" s="3">
        <f t="shared" si="2485"/>
        <v>0</v>
      </c>
      <c r="AG3402" s="2">
        <f t="shared" si="2467"/>
        <v>0</v>
      </c>
      <c r="AH3402" s="2">
        <f t="shared" si="2468"/>
        <v>213.46855724853884</v>
      </c>
      <c r="AI3402" s="23">
        <f t="shared" si="2491"/>
        <v>11328152452.816946</v>
      </c>
      <c r="AJ3402" s="23">
        <f t="shared" si="2469"/>
        <v>6219.922423797766</v>
      </c>
      <c r="AK3402" s="23">
        <f t="shared" si="2470"/>
        <v>0</v>
      </c>
      <c r="AL3402" s="23">
        <f t="shared" si="2495"/>
        <v>9856486.3318786621</v>
      </c>
      <c r="AM3402" s="23">
        <f t="shared" si="2496"/>
        <v>9195987053.3262405</v>
      </c>
      <c r="AN3402" s="16">
        <f t="shared" si="2486"/>
        <v>0</v>
      </c>
      <c r="AO3402" s="23">
        <f t="shared" si="2487"/>
        <v>172405.8299919719</v>
      </c>
      <c r="AP3402" s="22">
        <f t="shared" si="2488"/>
        <v>38805654.724128537</v>
      </c>
      <c r="AQ3402" s="30">
        <f t="shared" si="2471"/>
        <v>27122783412.228779</v>
      </c>
      <c r="AR3402" s="28">
        <f t="shared" si="2472"/>
        <v>13368203350.32667</v>
      </c>
      <c r="AS3402" s="25">
        <f t="shared" si="2473"/>
        <v>200337590.02425668</v>
      </c>
      <c r="AT3402" s="32">
        <f t="shared" si="2474"/>
        <v>0</v>
      </c>
      <c r="AU3402" s="23">
        <f t="shared" si="2475"/>
        <v>0</v>
      </c>
      <c r="AV3402" s="22">
        <f t="shared" si="2476"/>
        <v>3950013306.8534923</v>
      </c>
      <c r="AW3402" s="31">
        <f t="shared" si="2489"/>
        <v>18013897016.330059</v>
      </c>
    </row>
    <row r="3403" spans="1:53" s="21" customFormat="1" x14ac:dyDescent="0.25">
      <c r="A3403">
        <f t="shared" si="2497"/>
        <v>918</v>
      </c>
      <c r="B3403" t="s">
        <v>8</v>
      </c>
      <c r="C3403" s="27">
        <f t="shared" ref="C3403:C3466" si="2501">IF(E3402 = TRUE, 0, IF(AND($B3403="A",P3402&gt;0),P3402,0)+IFERROR(IF($B3403="A",Percent_Elsies*95%*AN3399),0))</f>
        <v>0</v>
      </c>
      <c r="D3403" s="27">
        <f t="shared" si="2477"/>
        <v>0</v>
      </c>
      <c r="E3403" s="27" t="b">
        <f t="shared" si="2500"/>
        <v>1</v>
      </c>
      <c r="F3403" s="29">
        <f t="shared" ref="F3403:F3466" si="2502">D3403/K3403</f>
        <v>0</v>
      </c>
      <c r="G3403" s="27">
        <f t="shared" si="2478"/>
        <v>0</v>
      </c>
      <c r="H3403" s="22">
        <f t="shared" ref="H3403:H3466" si="2503">(H3402*K3403/K3402+G3403+D3403)*IF(B3403="A",(1+Inflation_Rate/12),1)</f>
        <v>37403040697.955215</v>
      </c>
      <c r="I3403" s="23">
        <f t="shared" ref="I3403:I3466" si="2504">I3402+(G3403+D3403)/L3403</f>
        <v>132580106.5049091</v>
      </c>
      <c r="J3403" s="23">
        <f t="shared" ref="J3403:J3466" si="2505">J3402+IF(AND($B3403="A",M3403&lt;0,AR3402&gt;0,E3402=FALSE),MIN(_xlfn.FLOOR.MATH(1 + (-M3403*2)/(Buy_On_Revalue)),30),0)</f>
        <v>1086</v>
      </c>
      <c r="K3403" s="19">
        <f t="shared" si="2479"/>
        <v>225.0831931027827</v>
      </c>
      <c r="L3403" s="16">
        <f t="shared" ref="L3403:L3466" si="2506">(L3402/K3402)*K3403*IF(B3403="A",(1+Inflation_Rate/12),1)</f>
        <v>257.99558317207453</v>
      </c>
      <c r="M3403" s="23">
        <f>M3402-IF($B3403="B",(Percent_Rent_In_Elsies*2.49%/12 * H3402)/K3402,0)+IF($B3403="D",N3403,0)+IF(B3403="D",AK3402)+IF(B3403="C",F3402*90%)-(Y3403-Y3402)-IF($B3403="A",Q3402/K3402) + IF($B3403="A",Q3402/K3402)</f>
        <v>-59316149.830873437</v>
      </c>
      <c r="N3403" s="23">
        <f t="shared" ref="N3403:N3466" si="2507">IF(B3403="D", IF(V3402&gt;(Percent_Elsies*(S3402+V3402)),V3402-(Percent_Elsies)*(S3402+V3402),0),0)</f>
        <v>0</v>
      </c>
      <c r="O3403" s="22">
        <f t="shared" ref="O3403:O3466" si="2508">IF(B3403="D",IF(S3402&gt;Percent_Dollars*(S3402+V3402),S3402-(Percent_Dollars*(S3402+V3402)),0),0)</f>
        <v>0</v>
      </c>
      <c r="P3403" s="22">
        <f t="shared" si="2492"/>
        <v>0</v>
      </c>
      <c r="Q3403" s="22">
        <f t="shared" si="2493"/>
        <v>0</v>
      </c>
      <c r="R3403" s="22">
        <f t="shared" ref="R3403:R3466" si="2509">R3402+IF($B3403="B",5%*AN3403,0)-IF(B3403="B",R3402/12,0)+IF($B3403="C", AP3402,0)</f>
        <v>457298009.59218127</v>
      </c>
      <c r="S3403" s="16">
        <f t="shared" si="2499"/>
        <v>38044759.533459336</v>
      </c>
      <c r="T3403" s="15">
        <f t="shared" ref="T3403:T3466" si="2510">IF($B3403="E",0,T3402+IF(B3403="B", Percent_Dollars*95%*AN3403,0)  + IF($B3403="D",N3403*MM_Bottom*K3403)+IF($B3403="D",S3402-O3403))</f>
        <v>0</v>
      </c>
      <c r="U3403" s="23">
        <f t="shared" si="2480"/>
        <v>2031684.3887289229</v>
      </c>
      <c r="V3403" s="23">
        <f t="shared" si="2481"/>
        <v>169025.32352154099</v>
      </c>
      <c r="W3403" s="23">
        <f t="shared" si="2494"/>
        <v>0</v>
      </c>
      <c r="X3403" s="23">
        <f t="shared" si="2482"/>
        <v>42915927.569684401</v>
      </c>
      <c r="Y3403" s="23">
        <f t="shared" ref="Y3403:Y3466" si="2511">50%*$H$10*(AS3402/$AS$10)*((4/3)/12+2.49%/4)</f>
        <v>13825559.361691331</v>
      </c>
      <c r="Z3403" s="3">
        <f t="shared" ref="Z3403:Z3466" si="2512">IF($B3403="E",W3402*3.5%/Percent_Elsies,0)</f>
        <v>0</v>
      </c>
      <c r="AA3403" s="23">
        <f t="shared" ref="AA3403:AA3466" si="2513">AA3402+IF($B3403="E",W3402*52.5%/Percent_Elsies,0)-IF($B3403="D",AK3402)</f>
        <v>70460229.46147579</v>
      </c>
      <c r="AB3403" s="26">
        <f t="shared" si="2483"/>
        <v>70086276.274228543</v>
      </c>
      <c r="AC3403" s="23">
        <f t="shared" si="2484"/>
        <v>74889487.274228647</v>
      </c>
      <c r="AD3403" s="23">
        <f t="shared" si="2490"/>
        <v>4803211</v>
      </c>
      <c r="AE3403" s="24">
        <f t="shared" si="2498"/>
        <v>70086276.274228647</v>
      </c>
      <c r="AF3403" s="3">
        <f t="shared" si="2485"/>
        <v>1E-4</v>
      </c>
      <c r="AG3403" s="2">
        <f t="shared" ref="AG3403:AG3466" si="2514">IF($B3403="E",(Z3403/AF3401)*12,0)</f>
        <v>0</v>
      </c>
      <c r="AH3403" s="2">
        <f t="shared" ref="AH3403:AH3466" si="2515">40%*H3403/AE3403</f>
        <v>213.46855724853884</v>
      </c>
      <c r="AI3403" s="23">
        <f t="shared" si="2491"/>
        <v>11328152452.816946</v>
      </c>
      <c r="AJ3403" s="23">
        <f t="shared" ref="AJ3403:AJ3466" si="2516">AJ3402*K3402/K3403</f>
        <v>6219.922423797766</v>
      </c>
      <c r="AK3403" s="23">
        <f t="shared" ref="AK3403:AK3466" si="2517">IF($B3403="C",((37/25)*1000/K3403)*AI3403/1000000 - AM3402/1000000,0)</f>
        <v>65290.541234519551</v>
      </c>
      <c r="AL3403" s="23">
        <f t="shared" si="2495"/>
        <v>0</v>
      </c>
      <c r="AM3403" s="23">
        <f t="shared" si="2496"/>
        <v>0</v>
      </c>
      <c r="AN3403" s="16">
        <f t="shared" si="2486"/>
        <v>0</v>
      </c>
      <c r="AO3403" s="23">
        <f t="shared" si="2487"/>
        <v>0</v>
      </c>
      <c r="AP3403" s="22">
        <f t="shared" si="2488"/>
        <v>0</v>
      </c>
      <c r="AQ3403" s="30">
        <f t="shared" ref="AQ3403:AQ3466" si="2518">(AQ3402+IF($B3403="B",AN3403*(5%+95%*Percent_Dollars))+IFERROR(IF($B3403="A",AN3399*95%*Percent_Elsies),0)+IF($B3403="B",D3403)+AP3403+IF($B3403="B",(Percent_Rent_In_Elsies*2.49%*H3402/12)*MM_Top,0)-IF($B3403="C",F3402*MM_Bottom*K3403*65%)) + IF($B3403="A",Q3402*(MM_Top - MM_Bottom)) - IF($B3403="A",Q3402)</f>
        <v>27122783412.228779</v>
      </c>
      <c r="AR3403" s="28">
        <f t="shared" ref="AR3403:AR3466" si="2519">(AR3402+IF($B3403="B",((Percent_Rent_In_Elsies)*2.49%*H3402/12)*MM_Top,0)-IF($B3403="D",N3403*MM_Bottom*K3403)-IF($B3403="C",F3402*MM_Bottom*K3403*65%)) + IF($B3403="A",Q3402*(MM_Top - MM_Bottom))</f>
        <v>13368203350.32667</v>
      </c>
      <c r="AS3403" s="25">
        <f t="shared" ref="AS3403:AS3466" si="2520">AS3402+G3403+D3403</f>
        <v>200337590.02425668</v>
      </c>
      <c r="AT3403" s="32">
        <f t="shared" ref="AT3403:AT3466" si="2521">IF($B3403="E",W3402*7%/Percent_Elsies,0)</f>
        <v>0</v>
      </c>
      <c r="AU3403" s="23">
        <f t="shared" ref="AU3403:AU3466" si="2522">IF($B3403="E",W3402*7%/Percent_Elsies,0)</f>
        <v>0</v>
      </c>
      <c r="AV3403" s="22">
        <f t="shared" ref="AV3403:AV3466" si="2523">AV3402+IF($B3403="E",T3402*30%/Percent_Dollars)</f>
        <v>3950013306.8534923</v>
      </c>
      <c r="AW3403" s="31">
        <f t="shared" si="2489"/>
        <v>18013897016.330059</v>
      </c>
      <c r="AX3403"/>
      <c r="AY3403"/>
      <c r="AZ3403"/>
      <c r="BA3403"/>
    </row>
    <row r="3404" spans="1:53" s="21" customFormat="1" x14ac:dyDescent="0.25">
      <c r="A3404">
        <f t="shared" si="2497"/>
        <v>918</v>
      </c>
      <c r="B3404" t="s">
        <v>9</v>
      </c>
      <c r="C3404" s="27">
        <f t="shared" si="2501"/>
        <v>0</v>
      </c>
      <c r="D3404" s="27">
        <f t="shared" ref="D3404:D3467" si="2524">IF(AND($B3404="B",M3404&lt;0,AR3403&gt;0,E3403=FALSE),MIN(AR3403,Buy_On_Revalue*K3404*(J3403-J3402)),0)</f>
        <v>0</v>
      </c>
      <c r="E3404" s="27" t="b">
        <f t="shared" si="2500"/>
        <v>1</v>
      </c>
      <c r="F3404" s="29">
        <f t="shared" si="2502"/>
        <v>0</v>
      </c>
      <c r="G3404" s="27">
        <f t="shared" ref="G3404:G3467" si="2525">C3404</f>
        <v>0</v>
      </c>
      <c r="H3404" s="22">
        <f t="shared" si="2503"/>
        <v>37403040697.955215</v>
      </c>
      <c r="I3404" s="23">
        <f t="shared" si="2504"/>
        <v>132580106.5049091</v>
      </c>
      <c r="J3404" s="23">
        <f t="shared" si="2505"/>
        <v>1086</v>
      </c>
      <c r="K3404" s="19">
        <f t="shared" ref="K3404:K3467" si="2526">IF(J3404-J3403 &gt; 0,K3403*(1+0.005)^(J3404-J3403),K3403)</f>
        <v>225.0831931027827</v>
      </c>
      <c r="L3404" s="16">
        <f t="shared" si="2506"/>
        <v>257.99558317207453</v>
      </c>
      <c r="M3404" s="23">
        <f>M3403-IF($B3404="B",(Percent_Rent_In_Elsies*2.49%/12 * H3403)/K3403,0)+IF($B3404="D",N3404,0)+IF(B3404="D",AK3403)+IF(B3404="C",F3403*90%)-(Y3404-Y3403)-IF($B3404="A",Q3403/K3403) + IF($B3404="A",Q3403/K3403)</f>
        <v>-59250859.289638914</v>
      </c>
      <c r="N3404" s="23">
        <f t="shared" si="2507"/>
        <v>0</v>
      </c>
      <c r="O3404" s="22">
        <f t="shared" si="2508"/>
        <v>26580624.076365076</v>
      </c>
      <c r="P3404" s="22">
        <f t="shared" si="2492"/>
        <v>0</v>
      </c>
      <c r="Q3404" s="22">
        <f t="shared" si="2493"/>
        <v>0</v>
      </c>
      <c r="R3404" s="22">
        <f t="shared" si="2509"/>
        <v>457298009.59218127</v>
      </c>
      <c r="S3404" s="16">
        <f t="shared" si="2499"/>
        <v>0</v>
      </c>
      <c r="T3404" s="15">
        <f t="shared" si="2510"/>
        <v>11464135.45709426</v>
      </c>
      <c r="U3404" s="23">
        <f t="shared" ref="U3404:U3467" si="2527">U3403-IF($B3404="B",U3403/12)+IF($B3404="C",AO3403)+IF(B3404="C",F3403*10%)</f>
        <v>2031684.3887289229</v>
      </c>
      <c r="V3404" s="23">
        <f t="shared" ref="V3404:V3467" si="2528">IF($B3404="D", 0, V3403+IF($B3404="B",U3403/12,0))</f>
        <v>0</v>
      </c>
      <c r="W3404" s="23">
        <f t="shared" si="2494"/>
        <v>169025.32352154099</v>
      </c>
      <c r="X3404" s="23">
        <f t="shared" ref="X3404:X3467" si="2529">X3403+IFERROR(IF($B3404="A",Z3403,0),0)  + AT3403 + AU3403 - IF($B3404="A",Q3403/K3403)</f>
        <v>42915927.569684401</v>
      </c>
      <c r="Y3404" s="23">
        <f t="shared" si="2511"/>
        <v>13825559.361691331</v>
      </c>
      <c r="Z3404" s="3">
        <f t="shared" si="2512"/>
        <v>0</v>
      </c>
      <c r="AA3404" s="23">
        <f t="shared" si="2513"/>
        <v>70394938.920241266</v>
      </c>
      <c r="AB3404" s="26">
        <f t="shared" ref="AB3404:AB3467" si="2530">M3404+SUM(U3404:AA3404)+AO3404+AT3404+AU3404</f>
        <v>70086276.274228543</v>
      </c>
      <c r="AC3404" s="23">
        <f t="shared" ref="AC3404:AC3467" si="2531">AC3403+G3404+IF($B3404="C",F3403)</f>
        <v>74889487.274228647</v>
      </c>
      <c r="AD3404" s="23">
        <f t="shared" si="2490"/>
        <v>4803211</v>
      </c>
      <c r="AE3404" s="24">
        <f t="shared" si="2498"/>
        <v>70086276.274228647</v>
      </c>
      <c r="AF3404" s="3">
        <f t="shared" ref="AF3404:AF3467" si="2532">IF($B3404="C",MAX(AE3404-AA3404-Y3404-U3404-V3404-W3404-AO3404-AT3404-AU3404,0.0001),0)</f>
        <v>0</v>
      </c>
      <c r="AG3404" s="2">
        <f t="shared" si="2514"/>
        <v>0</v>
      </c>
      <c r="AH3404" s="2">
        <f t="shared" si="2515"/>
        <v>213.46855724853884</v>
      </c>
      <c r="AI3404" s="23">
        <f t="shared" si="2491"/>
        <v>11317655450.316607</v>
      </c>
      <c r="AJ3404" s="23">
        <f t="shared" si="2516"/>
        <v>6219.922423797766</v>
      </c>
      <c r="AK3404" s="23">
        <f t="shared" si="2517"/>
        <v>0</v>
      </c>
      <c r="AL3404" s="23">
        <f t="shared" si="2495"/>
        <v>0</v>
      </c>
      <c r="AM3404" s="23">
        <f t="shared" si="2496"/>
        <v>0</v>
      </c>
      <c r="AN3404" s="16">
        <f t="shared" ref="AN3404:AN3467" si="2533">IF($B3404="B",(G3398)/2,0)</f>
        <v>0</v>
      </c>
      <c r="AO3404" s="23">
        <f t="shared" ref="AO3404:AO3467" si="2534">IF($B3404="B",(Percent_Rent_In_Elsies*2.49%/12*H3403)/K3403,0)</f>
        <v>0</v>
      </c>
      <c r="AP3404" s="22">
        <f t="shared" ref="AP3404:AP3467" si="2535">IF($B3404="B",(1-Percent_Rent_In_Elsies)*2.49%*H3403/12,0)</f>
        <v>0</v>
      </c>
      <c r="AQ3404" s="30">
        <f t="shared" si="2518"/>
        <v>27122783412.228779</v>
      </c>
      <c r="AR3404" s="28">
        <f t="shared" si="2519"/>
        <v>13368203350.32667</v>
      </c>
      <c r="AS3404" s="25">
        <f t="shared" si="2520"/>
        <v>200337590.02425668</v>
      </c>
      <c r="AT3404" s="32">
        <f t="shared" si="2521"/>
        <v>0</v>
      </c>
      <c r="AU3404" s="23">
        <f t="shared" si="2522"/>
        <v>0</v>
      </c>
      <c r="AV3404" s="22">
        <f t="shared" si="2523"/>
        <v>3950013306.8534923</v>
      </c>
      <c r="AW3404" s="31">
        <f t="shared" ref="AW3404:AW3467" si="2536">SUM(AR3404:AS3404)+AV3404 +SUM(O3404:T3404)+AP3404</f>
        <v>18013897016.330059</v>
      </c>
      <c r="AX3404"/>
      <c r="AY3404"/>
      <c r="AZ3404"/>
      <c r="BA3404"/>
    </row>
    <row r="3405" spans="1:53" x14ac:dyDescent="0.25">
      <c r="A3405" s="21">
        <f t="shared" si="2497"/>
        <v>918</v>
      </c>
      <c r="B3405" s="21" t="s">
        <v>28</v>
      </c>
      <c r="C3405" s="27">
        <f t="shared" si="2501"/>
        <v>0</v>
      </c>
      <c r="D3405" s="27">
        <f t="shared" si="2524"/>
        <v>0</v>
      </c>
      <c r="E3405" s="27" t="b">
        <f t="shared" si="2500"/>
        <v>1</v>
      </c>
      <c r="F3405" s="29">
        <f t="shared" si="2502"/>
        <v>0</v>
      </c>
      <c r="G3405" s="27">
        <f t="shared" si="2525"/>
        <v>0</v>
      </c>
      <c r="H3405" s="22">
        <f t="shared" si="2503"/>
        <v>37403040697.955215</v>
      </c>
      <c r="I3405" s="23">
        <f t="shared" si="2504"/>
        <v>132580106.5049091</v>
      </c>
      <c r="J3405" s="23">
        <f t="shared" si="2505"/>
        <v>1086</v>
      </c>
      <c r="K3405" s="19">
        <f t="shared" si="2526"/>
        <v>225.0831931027827</v>
      </c>
      <c r="L3405" s="16">
        <f t="shared" si="2506"/>
        <v>257.99558317207453</v>
      </c>
      <c r="M3405" s="23">
        <f>M3404-IF($B3405="B",(Percent_Rent_In_Elsies*2.49%/12 * H3404)/K3404,0)+IF($B3405="D",N3405,0)+IF(B3405="D",AK3404)+IF(B3405="C",F3404*90%)-(Y3405-Y3404)-IF($B3405="A",Q3404/K3404) + IF($B3405="A",Q3404/K3404)</f>
        <v>-59250859.289638914</v>
      </c>
      <c r="N3405" s="23">
        <f t="shared" si="2507"/>
        <v>0</v>
      </c>
      <c r="O3405" s="22">
        <f t="shared" si="2508"/>
        <v>0</v>
      </c>
      <c r="P3405" s="22">
        <f t="shared" si="2492"/>
        <v>26580624.076365076</v>
      </c>
      <c r="Q3405" s="22">
        <f t="shared" si="2493"/>
        <v>0</v>
      </c>
      <c r="R3405" s="22">
        <f t="shared" si="2509"/>
        <v>457298009.59218127</v>
      </c>
      <c r="S3405" s="16">
        <f t="shared" si="2499"/>
        <v>0</v>
      </c>
      <c r="T3405" s="15">
        <f t="shared" si="2510"/>
        <v>0</v>
      </c>
      <c r="U3405" s="23">
        <f t="shared" si="2527"/>
        <v>2031684.3887289229</v>
      </c>
      <c r="V3405" s="23">
        <f t="shared" si="2528"/>
        <v>0</v>
      </c>
      <c r="W3405" s="23">
        <f t="shared" si="2494"/>
        <v>0</v>
      </c>
      <c r="X3405" s="23">
        <f t="shared" si="2529"/>
        <v>42915927.569684401</v>
      </c>
      <c r="Y3405" s="23">
        <f t="shared" si="2511"/>
        <v>13825559.361691331</v>
      </c>
      <c r="Z3405" s="3">
        <f t="shared" si="2512"/>
        <v>8451.2661760770516</v>
      </c>
      <c r="AA3405" s="23">
        <f t="shared" si="2513"/>
        <v>70521707.912882417</v>
      </c>
      <c r="AB3405" s="26">
        <f t="shared" si="2530"/>
        <v>70086276.274228543</v>
      </c>
      <c r="AC3405" s="23">
        <f t="shared" si="2531"/>
        <v>74889487.274228647</v>
      </c>
      <c r="AD3405" s="23">
        <f t="shared" ref="AD3405:AD3468" si="2537">AD3404</f>
        <v>4803211</v>
      </c>
      <c r="AE3405" s="24">
        <f t="shared" si="2498"/>
        <v>70086276.274228647</v>
      </c>
      <c r="AF3405" s="3">
        <f t="shared" si="2532"/>
        <v>0</v>
      </c>
      <c r="AG3405" s="2">
        <f t="shared" si="2514"/>
        <v>1014151941.1292462</v>
      </c>
      <c r="AH3405" s="2">
        <f t="shared" si="2515"/>
        <v>213.46855724853884</v>
      </c>
      <c r="AI3405" s="23">
        <f t="shared" ref="AI3405:AI3468" si="2538">AA3405/(AJ3405/1000000)</f>
        <v>11338036571.495245</v>
      </c>
      <c r="AJ3405" s="23">
        <f t="shared" si="2516"/>
        <v>6219.922423797766</v>
      </c>
      <c r="AK3405" s="23">
        <f t="shared" si="2517"/>
        <v>0</v>
      </c>
      <c r="AL3405" s="23">
        <f t="shared" si="2495"/>
        <v>0</v>
      </c>
      <c r="AM3405" s="23">
        <f t="shared" si="2496"/>
        <v>0</v>
      </c>
      <c r="AN3405" s="16">
        <f t="shared" si="2533"/>
        <v>0</v>
      </c>
      <c r="AO3405" s="23">
        <f t="shared" si="2534"/>
        <v>0</v>
      </c>
      <c r="AP3405" s="22">
        <f t="shared" si="2535"/>
        <v>0</v>
      </c>
      <c r="AQ3405" s="30">
        <f t="shared" si="2518"/>
        <v>27122783412.228779</v>
      </c>
      <c r="AR3405" s="28">
        <f t="shared" si="2519"/>
        <v>13368203350.32667</v>
      </c>
      <c r="AS3405" s="25">
        <f t="shared" si="2520"/>
        <v>200337590.02425668</v>
      </c>
      <c r="AT3405" s="32">
        <f t="shared" si="2521"/>
        <v>16902.532352154103</v>
      </c>
      <c r="AU3405" s="23">
        <f t="shared" si="2522"/>
        <v>16902.532352154103</v>
      </c>
      <c r="AV3405" s="22">
        <f t="shared" si="2523"/>
        <v>3961477442.3105865</v>
      </c>
      <c r="AW3405" s="31">
        <f t="shared" si="2536"/>
        <v>18013897016.330055</v>
      </c>
    </row>
    <row r="3406" spans="1:53" x14ac:dyDescent="0.25">
      <c r="A3406">
        <f t="shared" si="2497"/>
        <v>919</v>
      </c>
      <c r="B3406" t="s">
        <v>6</v>
      </c>
      <c r="C3406" s="27">
        <f t="shared" si="2501"/>
        <v>0</v>
      </c>
      <c r="D3406" s="27">
        <f t="shared" si="2524"/>
        <v>0</v>
      </c>
      <c r="E3406" s="27" t="b">
        <f t="shared" si="2500"/>
        <v>1</v>
      </c>
      <c r="F3406" s="29">
        <f t="shared" si="2502"/>
        <v>0</v>
      </c>
      <c r="G3406" s="27">
        <f t="shared" si="2525"/>
        <v>0</v>
      </c>
      <c r="H3406" s="22">
        <f t="shared" si="2503"/>
        <v>37465379099.118477</v>
      </c>
      <c r="I3406" s="23">
        <f t="shared" si="2504"/>
        <v>132580106.5049091</v>
      </c>
      <c r="J3406" s="23">
        <f t="shared" si="2505"/>
        <v>1086</v>
      </c>
      <c r="K3406" s="19">
        <f t="shared" si="2526"/>
        <v>225.0831931027827</v>
      </c>
      <c r="L3406" s="16">
        <f t="shared" si="2506"/>
        <v>258.42557581069468</v>
      </c>
      <c r="M3406" s="23">
        <f>M3405-IF($B3406="B",(Percent_Rent_In_Elsies*2.49%/12 * H3405)/K3405,0)+IF($B3406="D",N3406,0)+IF(B3406="D",AK3405)+IF(B3406="C",F3405*90%)-(Y3406-Y3405)-IF($B3406="A",Q3405/K3405) + IF($B3406="A",Q3405/K3405)</f>
        <v>-59250859.289638914</v>
      </c>
      <c r="N3406" s="23">
        <f t="shared" si="2507"/>
        <v>0</v>
      </c>
      <c r="O3406" s="22">
        <f t="shared" si="2508"/>
        <v>0</v>
      </c>
      <c r="P3406" s="22">
        <f t="shared" si="2492"/>
        <v>0</v>
      </c>
      <c r="Q3406" s="22">
        <f t="shared" si="2493"/>
        <v>0</v>
      </c>
      <c r="R3406" s="22">
        <f t="shared" si="2509"/>
        <v>457298009.59218127</v>
      </c>
      <c r="S3406" s="16">
        <f t="shared" si="2499"/>
        <v>0</v>
      </c>
      <c r="T3406" s="15">
        <f t="shared" si="2510"/>
        <v>0</v>
      </c>
      <c r="U3406" s="23">
        <f t="shared" si="2527"/>
        <v>2031684.3887289229</v>
      </c>
      <c r="V3406" s="23">
        <f t="shared" si="2528"/>
        <v>0</v>
      </c>
      <c r="W3406" s="23">
        <f t="shared" si="2494"/>
        <v>0</v>
      </c>
      <c r="X3406" s="23">
        <f t="shared" si="2529"/>
        <v>42958183.90056479</v>
      </c>
      <c r="Y3406" s="23">
        <f t="shared" si="2511"/>
        <v>13825559.361691331</v>
      </c>
      <c r="Z3406" s="3">
        <f t="shared" si="2512"/>
        <v>0</v>
      </c>
      <c r="AA3406" s="23">
        <f t="shared" si="2513"/>
        <v>70521707.912882417</v>
      </c>
      <c r="AB3406" s="26">
        <f t="shared" si="2530"/>
        <v>70086276.274228543</v>
      </c>
      <c r="AC3406" s="23">
        <f t="shared" si="2531"/>
        <v>74889487.274228647</v>
      </c>
      <c r="AD3406" s="23">
        <f t="shared" si="2537"/>
        <v>4803211</v>
      </c>
      <c r="AE3406" s="24">
        <f t="shared" si="2498"/>
        <v>70086276.274228647</v>
      </c>
      <c r="AF3406" s="3">
        <f t="shared" si="2532"/>
        <v>0</v>
      </c>
      <c r="AG3406" s="2">
        <f t="shared" si="2514"/>
        <v>0</v>
      </c>
      <c r="AH3406" s="2">
        <f t="shared" si="2515"/>
        <v>213.82433817728642</v>
      </c>
      <c r="AI3406" s="23">
        <f t="shared" si="2538"/>
        <v>11338036571.495245</v>
      </c>
      <c r="AJ3406" s="23">
        <f t="shared" si="2516"/>
        <v>6219.922423797766</v>
      </c>
      <c r="AK3406" s="23">
        <f t="shared" si="2517"/>
        <v>0</v>
      </c>
      <c r="AL3406" s="23">
        <f t="shared" si="2495"/>
        <v>0</v>
      </c>
      <c r="AM3406" s="23">
        <f t="shared" si="2496"/>
        <v>0</v>
      </c>
      <c r="AN3406" s="16">
        <f t="shared" si="2533"/>
        <v>0</v>
      </c>
      <c r="AO3406" s="23">
        <f t="shared" si="2534"/>
        <v>0</v>
      </c>
      <c r="AP3406" s="22">
        <f t="shared" si="2535"/>
        <v>0</v>
      </c>
      <c r="AQ3406" s="30">
        <f t="shared" si="2518"/>
        <v>27122783412.228779</v>
      </c>
      <c r="AR3406" s="28">
        <f t="shared" si="2519"/>
        <v>13368203350.32667</v>
      </c>
      <c r="AS3406" s="25">
        <f t="shared" si="2520"/>
        <v>200337590.02425668</v>
      </c>
      <c r="AT3406" s="32">
        <f t="shared" si="2521"/>
        <v>0</v>
      </c>
      <c r="AU3406" s="23">
        <f t="shared" si="2522"/>
        <v>0</v>
      </c>
      <c r="AV3406" s="22">
        <f t="shared" si="2523"/>
        <v>3961477442.3105865</v>
      </c>
      <c r="AW3406" s="31">
        <f t="shared" si="2536"/>
        <v>17987316392.253693</v>
      </c>
    </row>
    <row r="3407" spans="1:53" x14ac:dyDescent="0.25">
      <c r="A3407">
        <f t="shared" si="2497"/>
        <v>919</v>
      </c>
      <c r="B3407" t="s">
        <v>7</v>
      </c>
      <c r="C3407" s="27">
        <f t="shared" si="2501"/>
        <v>0</v>
      </c>
      <c r="D3407" s="27">
        <f t="shared" si="2524"/>
        <v>0</v>
      </c>
      <c r="E3407" s="27" t="b">
        <f t="shared" si="2500"/>
        <v>1</v>
      </c>
      <c r="F3407" s="29">
        <f t="shared" si="2502"/>
        <v>0</v>
      </c>
      <c r="G3407" s="27">
        <f t="shared" si="2525"/>
        <v>0</v>
      </c>
      <c r="H3407" s="22">
        <f t="shared" si="2503"/>
        <v>37465379099.118477</v>
      </c>
      <c r="I3407" s="23">
        <f t="shared" si="2504"/>
        <v>132580106.5049091</v>
      </c>
      <c r="J3407" s="23">
        <f t="shared" si="2505"/>
        <v>1086</v>
      </c>
      <c r="K3407" s="19">
        <f t="shared" si="2526"/>
        <v>225.0831931027827</v>
      </c>
      <c r="L3407" s="16">
        <f t="shared" si="2506"/>
        <v>258.42557581069468</v>
      </c>
      <c r="M3407" s="23">
        <f>M3406-IF($B3407="B",(Percent_Rent_In_Elsies*2.49%/12 * H3406)/K3406,0)+IF($B3407="D",N3407,0)+IF(B3407="D",AK3406)+IF(B3407="C",F3406*90%)-(Y3407-Y3406)-IF($B3407="A",Q3406/K3406) + IF($B3407="A",Q3406/K3406)</f>
        <v>-59423552.462680876</v>
      </c>
      <c r="N3407" s="23">
        <f t="shared" si="2507"/>
        <v>0</v>
      </c>
      <c r="O3407" s="22">
        <f t="shared" si="2508"/>
        <v>0</v>
      </c>
      <c r="P3407" s="22">
        <f t="shared" ref="P3407:P3470" si="2539">IF(AG3407 &gt; Retail_Freeze_Above, O3406,0)</f>
        <v>0</v>
      </c>
      <c r="Q3407" s="22">
        <f t="shared" ref="Q3407:Q3470" si="2540">IF(AG3407&lt;=Retail_Freeze_Above,O3406,0)</f>
        <v>0</v>
      </c>
      <c r="R3407" s="22">
        <f t="shared" si="2509"/>
        <v>419189842.12616616</v>
      </c>
      <c r="S3407" s="16">
        <f t="shared" si="2499"/>
        <v>38108167.466015108</v>
      </c>
      <c r="T3407" s="15">
        <f t="shared" si="2510"/>
        <v>0</v>
      </c>
      <c r="U3407" s="23">
        <f t="shared" si="2527"/>
        <v>1862377.356334846</v>
      </c>
      <c r="V3407" s="23">
        <f t="shared" si="2528"/>
        <v>169307.0323940769</v>
      </c>
      <c r="W3407" s="23">
        <f t="shared" ref="W3407:W3470" si="2541">IF($B3407="E",0,W3406+IF(B3407="D",V3406,0)+IF($B3407="A",G3407))-IF($B3407="D",N3407)+IF($B3407="A",Q3406/K3406)</f>
        <v>0</v>
      </c>
      <c r="X3407" s="23">
        <f t="shared" si="2529"/>
        <v>42958183.90056479</v>
      </c>
      <c r="Y3407" s="23">
        <f t="shared" si="2511"/>
        <v>13825559.361691331</v>
      </c>
      <c r="Z3407" s="3">
        <f t="shared" si="2512"/>
        <v>0</v>
      </c>
      <c r="AA3407" s="23">
        <f t="shared" si="2513"/>
        <v>70521707.912882417</v>
      </c>
      <c r="AB3407" s="26">
        <f t="shared" si="2530"/>
        <v>70086276.274228543</v>
      </c>
      <c r="AC3407" s="23">
        <f t="shared" si="2531"/>
        <v>74889487.274228647</v>
      </c>
      <c r="AD3407" s="23">
        <f t="shared" si="2537"/>
        <v>4803211</v>
      </c>
      <c r="AE3407" s="24">
        <f t="shared" si="2498"/>
        <v>70086276.274228647</v>
      </c>
      <c r="AF3407" s="3">
        <f t="shared" si="2532"/>
        <v>0</v>
      </c>
      <c r="AG3407" s="2">
        <f t="shared" si="2514"/>
        <v>0</v>
      </c>
      <c r="AH3407" s="2">
        <f t="shared" si="2515"/>
        <v>213.82433817728642</v>
      </c>
      <c r="AI3407" s="23">
        <f t="shared" si="2538"/>
        <v>11338036571.495245</v>
      </c>
      <c r="AJ3407" s="23">
        <f t="shared" si="2516"/>
        <v>6219.922423797766</v>
      </c>
      <c r="AK3407" s="23">
        <f t="shared" si="2517"/>
        <v>0</v>
      </c>
      <c r="AL3407" s="23">
        <f t="shared" si="2495"/>
        <v>9884118.6782989502</v>
      </c>
      <c r="AM3407" s="23">
        <f t="shared" si="2496"/>
        <v>9221767710.9944954</v>
      </c>
      <c r="AN3407" s="16">
        <f t="shared" si="2533"/>
        <v>0</v>
      </c>
      <c r="AO3407" s="23">
        <f t="shared" si="2534"/>
        <v>172693.17304195854</v>
      </c>
      <c r="AP3407" s="22">
        <f t="shared" si="2535"/>
        <v>38870330.815335423</v>
      </c>
      <c r="AQ3407" s="30">
        <f t="shared" si="2518"/>
        <v>27200193676.04752</v>
      </c>
      <c r="AR3407" s="28">
        <f t="shared" si="2519"/>
        <v>13406743283.330074</v>
      </c>
      <c r="AS3407" s="25">
        <f t="shared" si="2520"/>
        <v>200337590.02425668</v>
      </c>
      <c r="AT3407" s="32">
        <f t="shared" si="2521"/>
        <v>0</v>
      </c>
      <c r="AU3407" s="23">
        <f t="shared" si="2522"/>
        <v>0</v>
      </c>
      <c r="AV3407" s="22">
        <f t="shared" si="2523"/>
        <v>3961477442.3105865</v>
      </c>
      <c r="AW3407" s="31">
        <f t="shared" si="2536"/>
        <v>18064726656.072433</v>
      </c>
    </row>
    <row r="3408" spans="1:53" x14ac:dyDescent="0.25">
      <c r="A3408">
        <f t="shared" si="2497"/>
        <v>919</v>
      </c>
      <c r="B3408" t="s">
        <v>8</v>
      </c>
      <c r="C3408" s="27">
        <f t="shared" si="2501"/>
        <v>0</v>
      </c>
      <c r="D3408" s="27">
        <f t="shared" si="2524"/>
        <v>0</v>
      </c>
      <c r="E3408" s="27" t="b">
        <f t="shared" si="2500"/>
        <v>1</v>
      </c>
      <c r="F3408" s="29">
        <f t="shared" si="2502"/>
        <v>0</v>
      </c>
      <c r="G3408" s="27">
        <f t="shared" si="2525"/>
        <v>0</v>
      </c>
      <c r="H3408" s="22">
        <f t="shared" si="2503"/>
        <v>37465379099.118477</v>
      </c>
      <c r="I3408" s="23">
        <f t="shared" si="2504"/>
        <v>132580106.5049091</v>
      </c>
      <c r="J3408" s="23">
        <f t="shared" si="2505"/>
        <v>1086</v>
      </c>
      <c r="K3408" s="19">
        <f t="shared" si="2526"/>
        <v>225.0831931027827</v>
      </c>
      <c r="L3408" s="16">
        <f t="shared" si="2506"/>
        <v>258.42557581069468</v>
      </c>
      <c r="M3408" s="23">
        <f>M3407-IF($B3408="B",(Percent_Rent_In_Elsies*2.49%/12 * H3407)/K3407,0)+IF($B3408="D",N3408,0)+IF(B3408="D",AK3407)+IF(B3408="C",F3407*90%)-(Y3408-Y3407)-IF($B3408="A",Q3407/K3407) + IF($B3408="A",Q3407/K3407)</f>
        <v>-59423552.462680876</v>
      </c>
      <c r="N3408" s="23">
        <f t="shared" si="2507"/>
        <v>0</v>
      </c>
      <c r="O3408" s="22">
        <f t="shared" si="2508"/>
        <v>0</v>
      </c>
      <c r="P3408" s="22">
        <f t="shared" si="2539"/>
        <v>0</v>
      </c>
      <c r="Q3408" s="22">
        <f t="shared" si="2540"/>
        <v>0</v>
      </c>
      <c r="R3408" s="22">
        <f t="shared" si="2509"/>
        <v>458060172.94150162</v>
      </c>
      <c r="S3408" s="16">
        <f t="shared" si="2499"/>
        <v>38108167.466015108</v>
      </c>
      <c r="T3408" s="15">
        <f t="shared" si="2510"/>
        <v>0</v>
      </c>
      <c r="U3408" s="23">
        <f t="shared" si="2527"/>
        <v>2035070.5293768046</v>
      </c>
      <c r="V3408" s="23">
        <f t="shared" si="2528"/>
        <v>169307.0323940769</v>
      </c>
      <c r="W3408" s="23">
        <f t="shared" si="2541"/>
        <v>0</v>
      </c>
      <c r="X3408" s="23">
        <f t="shared" si="2529"/>
        <v>42958183.90056479</v>
      </c>
      <c r="Y3408" s="23">
        <f t="shared" si="2511"/>
        <v>13825559.361691331</v>
      </c>
      <c r="Z3408" s="3">
        <f t="shared" si="2512"/>
        <v>0</v>
      </c>
      <c r="AA3408" s="23">
        <f t="shared" si="2513"/>
        <v>70521707.912882417</v>
      </c>
      <c r="AB3408" s="26">
        <f t="shared" si="2530"/>
        <v>70086276.274228543</v>
      </c>
      <c r="AC3408" s="23">
        <f t="shared" si="2531"/>
        <v>74889487.274228647</v>
      </c>
      <c r="AD3408" s="23">
        <f t="shared" si="2537"/>
        <v>4803211</v>
      </c>
      <c r="AE3408" s="24">
        <f t="shared" si="2498"/>
        <v>70086276.274228647</v>
      </c>
      <c r="AF3408" s="3">
        <f t="shared" si="2532"/>
        <v>1E-4</v>
      </c>
      <c r="AG3408" s="2">
        <f t="shared" si="2514"/>
        <v>0</v>
      </c>
      <c r="AH3408" s="2">
        <f t="shared" si="2515"/>
        <v>213.82433817728642</v>
      </c>
      <c r="AI3408" s="23">
        <f t="shared" si="2538"/>
        <v>11338036571.495245</v>
      </c>
      <c r="AJ3408" s="23">
        <f t="shared" si="2516"/>
        <v>6219.922423797766</v>
      </c>
      <c r="AK3408" s="23">
        <f t="shared" si="2517"/>
        <v>65329.752082624022</v>
      </c>
      <c r="AL3408" s="23">
        <f t="shared" ref="AL3408:AL3471" si="2542">IF($B3408="B",AI3408-AI3403,0)</f>
        <v>0</v>
      </c>
      <c r="AM3408" s="23">
        <f t="shared" si="2496"/>
        <v>0</v>
      </c>
      <c r="AN3408" s="16">
        <f t="shared" si="2533"/>
        <v>0</v>
      </c>
      <c r="AO3408" s="23">
        <f t="shared" si="2534"/>
        <v>0</v>
      </c>
      <c r="AP3408" s="22">
        <f t="shared" si="2535"/>
        <v>0</v>
      </c>
      <c r="AQ3408" s="30">
        <f t="shared" si="2518"/>
        <v>27200193676.04752</v>
      </c>
      <c r="AR3408" s="28">
        <f t="shared" si="2519"/>
        <v>13406743283.330074</v>
      </c>
      <c r="AS3408" s="25">
        <f t="shared" si="2520"/>
        <v>200337590.02425668</v>
      </c>
      <c r="AT3408" s="32">
        <f t="shared" si="2521"/>
        <v>0</v>
      </c>
      <c r="AU3408" s="23">
        <f t="shared" si="2522"/>
        <v>0</v>
      </c>
      <c r="AV3408" s="22">
        <f t="shared" si="2523"/>
        <v>3961477442.3105865</v>
      </c>
      <c r="AW3408" s="31">
        <f t="shared" si="2536"/>
        <v>18064726656.072433</v>
      </c>
    </row>
    <row r="3409" spans="1:53" x14ac:dyDescent="0.25">
      <c r="A3409" s="21">
        <f t="shared" si="2497"/>
        <v>919</v>
      </c>
      <c r="B3409" s="21" t="s">
        <v>9</v>
      </c>
      <c r="C3409" s="27">
        <f t="shared" si="2501"/>
        <v>0</v>
      </c>
      <c r="D3409" s="27">
        <f t="shared" si="2524"/>
        <v>0</v>
      </c>
      <c r="E3409" s="27" t="b">
        <f t="shared" si="2500"/>
        <v>1</v>
      </c>
      <c r="F3409" s="29">
        <f t="shared" si="2502"/>
        <v>0</v>
      </c>
      <c r="G3409" s="27">
        <f t="shared" si="2525"/>
        <v>0</v>
      </c>
      <c r="H3409" s="22">
        <f t="shared" si="2503"/>
        <v>37465379099.118477</v>
      </c>
      <c r="I3409" s="23">
        <f t="shared" si="2504"/>
        <v>132580106.5049091</v>
      </c>
      <c r="J3409" s="23">
        <f t="shared" si="2505"/>
        <v>1086</v>
      </c>
      <c r="K3409" s="19">
        <f t="shared" si="2526"/>
        <v>225.0831931027827</v>
      </c>
      <c r="L3409" s="16">
        <f t="shared" si="2506"/>
        <v>258.42557581069468</v>
      </c>
      <c r="M3409" s="23">
        <f>M3408-IF($B3409="B",(Percent_Rent_In_Elsies*2.49%/12 * H3408)/K3408,0)+IF($B3409="D",N3409,0)+IF(B3409="D",AK3408)+IF(B3409="C",F3408*90%)-(Y3409-Y3408)-IF($B3409="A",Q3408/K3408) + IF($B3409="A",Q3408/K3408)</f>
        <v>-59358222.710598253</v>
      </c>
      <c r="N3409" s="23">
        <f t="shared" si="2507"/>
        <v>0</v>
      </c>
      <c r="O3409" s="22">
        <f t="shared" si="2508"/>
        <v>26624925.116492353</v>
      </c>
      <c r="P3409" s="22">
        <f t="shared" si="2539"/>
        <v>0</v>
      </c>
      <c r="Q3409" s="22">
        <f t="shared" si="2540"/>
        <v>0</v>
      </c>
      <c r="R3409" s="22">
        <f t="shared" si="2509"/>
        <v>458060172.94150162</v>
      </c>
      <c r="S3409" s="16">
        <f t="shared" si="2499"/>
        <v>0</v>
      </c>
      <c r="T3409" s="15">
        <f t="shared" si="2510"/>
        <v>11483242.349522755</v>
      </c>
      <c r="U3409" s="23">
        <f t="shared" si="2527"/>
        <v>2035070.5293768046</v>
      </c>
      <c r="V3409" s="23">
        <f t="shared" si="2528"/>
        <v>0</v>
      </c>
      <c r="W3409" s="23">
        <f t="shared" si="2541"/>
        <v>169307.0323940769</v>
      </c>
      <c r="X3409" s="23">
        <f t="shared" si="2529"/>
        <v>42958183.90056479</v>
      </c>
      <c r="Y3409" s="23">
        <f t="shared" si="2511"/>
        <v>13825559.361691331</v>
      </c>
      <c r="Z3409" s="3">
        <f t="shared" si="2512"/>
        <v>0</v>
      </c>
      <c r="AA3409" s="23">
        <f t="shared" si="2513"/>
        <v>70456378.160799786</v>
      </c>
      <c r="AB3409" s="26">
        <f t="shared" si="2530"/>
        <v>70086276.274228543</v>
      </c>
      <c r="AC3409" s="23">
        <f t="shared" si="2531"/>
        <v>74889487.274228647</v>
      </c>
      <c r="AD3409" s="23">
        <f t="shared" si="2537"/>
        <v>4803211</v>
      </c>
      <c r="AE3409" s="24">
        <f t="shared" si="2498"/>
        <v>70086276.274228647</v>
      </c>
      <c r="AF3409" s="3">
        <f t="shared" si="2532"/>
        <v>0</v>
      </c>
      <c r="AG3409" s="2">
        <f t="shared" si="2514"/>
        <v>0</v>
      </c>
      <c r="AH3409" s="2">
        <f t="shared" si="2515"/>
        <v>213.82433817728642</v>
      </c>
      <c r="AI3409" s="23">
        <f t="shared" si="2538"/>
        <v>11327533264.921408</v>
      </c>
      <c r="AJ3409" s="23">
        <f t="shared" si="2516"/>
        <v>6219.922423797766</v>
      </c>
      <c r="AK3409" s="23">
        <f t="shared" si="2517"/>
        <v>0</v>
      </c>
      <c r="AL3409" s="23">
        <f t="shared" si="2542"/>
        <v>0</v>
      </c>
      <c r="AM3409" s="23">
        <f t="shared" ref="AM3409:AM3472" si="2543">IF($B3409="B",50%*AL3409*30%*AJ3409,0)</f>
        <v>0</v>
      </c>
      <c r="AN3409" s="16">
        <f t="shared" si="2533"/>
        <v>0</v>
      </c>
      <c r="AO3409" s="23">
        <f t="shared" si="2534"/>
        <v>0</v>
      </c>
      <c r="AP3409" s="22">
        <f t="shared" si="2535"/>
        <v>0</v>
      </c>
      <c r="AQ3409" s="30">
        <f t="shared" si="2518"/>
        <v>27200193676.04752</v>
      </c>
      <c r="AR3409" s="28">
        <f t="shared" si="2519"/>
        <v>13406743283.330074</v>
      </c>
      <c r="AS3409" s="25">
        <f t="shared" si="2520"/>
        <v>200337590.02425668</v>
      </c>
      <c r="AT3409" s="32">
        <f t="shared" si="2521"/>
        <v>0</v>
      </c>
      <c r="AU3409" s="23">
        <f t="shared" si="2522"/>
        <v>0</v>
      </c>
      <c r="AV3409" s="22">
        <f t="shared" si="2523"/>
        <v>3961477442.3105865</v>
      </c>
      <c r="AW3409" s="31">
        <f t="shared" si="2536"/>
        <v>18064726656.072433</v>
      </c>
      <c r="AX3409" s="21"/>
      <c r="AY3409" s="21"/>
      <c r="AZ3409" s="21"/>
      <c r="BA3409" s="21"/>
    </row>
    <row r="3410" spans="1:53" x14ac:dyDescent="0.25">
      <c r="A3410" s="21">
        <f t="shared" si="2497"/>
        <v>919</v>
      </c>
      <c r="B3410" s="21" t="s">
        <v>28</v>
      </c>
      <c r="C3410" s="27">
        <f t="shared" si="2501"/>
        <v>0</v>
      </c>
      <c r="D3410" s="27">
        <f t="shared" si="2524"/>
        <v>0</v>
      </c>
      <c r="E3410" s="27" t="b">
        <f t="shared" si="2500"/>
        <v>1</v>
      </c>
      <c r="F3410" s="29">
        <f t="shared" si="2502"/>
        <v>0</v>
      </c>
      <c r="G3410" s="27">
        <f t="shared" si="2525"/>
        <v>0</v>
      </c>
      <c r="H3410" s="22">
        <f t="shared" si="2503"/>
        <v>37465379099.118477</v>
      </c>
      <c r="I3410" s="23">
        <f t="shared" si="2504"/>
        <v>132580106.5049091</v>
      </c>
      <c r="J3410" s="23">
        <f t="shared" si="2505"/>
        <v>1086</v>
      </c>
      <c r="K3410" s="19">
        <f t="shared" si="2526"/>
        <v>225.0831931027827</v>
      </c>
      <c r="L3410" s="16">
        <f t="shared" si="2506"/>
        <v>258.42557581069468</v>
      </c>
      <c r="M3410" s="23">
        <f>M3409-IF($B3410="B",(Percent_Rent_In_Elsies*2.49%/12 * H3409)/K3409,0)+IF($B3410="D",N3410,0)+IF(B3410="D",AK3409)+IF(B3410="C",F3409*90%)-(Y3410-Y3409)-IF($B3410="A",Q3409/K3409) + IF($B3410="A",Q3409/K3409)</f>
        <v>-59358222.710598253</v>
      </c>
      <c r="N3410" s="23">
        <f t="shared" si="2507"/>
        <v>0</v>
      </c>
      <c r="O3410" s="22">
        <f t="shared" si="2508"/>
        <v>0</v>
      </c>
      <c r="P3410" s="22">
        <f t="shared" si="2539"/>
        <v>26624925.116492353</v>
      </c>
      <c r="Q3410" s="22">
        <f t="shared" si="2540"/>
        <v>0</v>
      </c>
      <c r="R3410" s="22">
        <f t="shared" si="2509"/>
        <v>458060172.94150162</v>
      </c>
      <c r="S3410" s="16">
        <f t="shared" si="2499"/>
        <v>0</v>
      </c>
      <c r="T3410" s="15">
        <f t="shared" si="2510"/>
        <v>0</v>
      </c>
      <c r="U3410" s="23">
        <f t="shared" si="2527"/>
        <v>2035070.5293768046</v>
      </c>
      <c r="V3410" s="23">
        <f t="shared" si="2528"/>
        <v>0</v>
      </c>
      <c r="W3410" s="23">
        <f t="shared" si="2541"/>
        <v>0</v>
      </c>
      <c r="X3410" s="23">
        <f t="shared" si="2529"/>
        <v>42958183.90056479</v>
      </c>
      <c r="Y3410" s="23">
        <f t="shared" si="2511"/>
        <v>13825559.361691331</v>
      </c>
      <c r="Z3410" s="3">
        <f t="shared" si="2512"/>
        <v>8465.3516197038462</v>
      </c>
      <c r="AA3410" s="23">
        <f t="shared" si="2513"/>
        <v>70583358.43509534</v>
      </c>
      <c r="AB3410" s="26">
        <f t="shared" si="2530"/>
        <v>70086276.274228543</v>
      </c>
      <c r="AC3410" s="23">
        <f t="shared" si="2531"/>
        <v>74889487.274228647</v>
      </c>
      <c r="AD3410" s="23">
        <f t="shared" si="2537"/>
        <v>4803211</v>
      </c>
      <c r="AE3410" s="24">
        <f t="shared" si="2498"/>
        <v>70086276.274228647</v>
      </c>
      <c r="AF3410" s="3">
        <f t="shared" si="2532"/>
        <v>0</v>
      </c>
      <c r="AG3410" s="2">
        <f t="shared" si="2514"/>
        <v>1015842194.3644614</v>
      </c>
      <c r="AH3410" s="2">
        <f t="shared" si="2515"/>
        <v>213.82433817728642</v>
      </c>
      <c r="AI3410" s="23">
        <f t="shared" si="2538"/>
        <v>11347948354.635344</v>
      </c>
      <c r="AJ3410" s="23">
        <f t="shared" si="2516"/>
        <v>6219.922423797766</v>
      </c>
      <c r="AK3410" s="23">
        <f t="shared" si="2517"/>
        <v>0</v>
      </c>
      <c r="AL3410" s="23">
        <f t="shared" si="2542"/>
        <v>0</v>
      </c>
      <c r="AM3410" s="23">
        <f t="shared" si="2543"/>
        <v>0</v>
      </c>
      <c r="AN3410" s="16">
        <f t="shared" si="2533"/>
        <v>0</v>
      </c>
      <c r="AO3410" s="23">
        <f t="shared" si="2534"/>
        <v>0</v>
      </c>
      <c r="AP3410" s="22">
        <f t="shared" si="2535"/>
        <v>0</v>
      </c>
      <c r="AQ3410" s="30">
        <f t="shared" si="2518"/>
        <v>27200193676.04752</v>
      </c>
      <c r="AR3410" s="28">
        <f t="shared" si="2519"/>
        <v>13406743283.330074</v>
      </c>
      <c r="AS3410" s="25">
        <f t="shared" si="2520"/>
        <v>200337590.02425668</v>
      </c>
      <c r="AT3410" s="32">
        <f t="shared" si="2521"/>
        <v>16930.703239407692</v>
      </c>
      <c r="AU3410" s="23">
        <f t="shared" si="2522"/>
        <v>16930.703239407692</v>
      </c>
      <c r="AV3410" s="22">
        <f t="shared" si="2523"/>
        <v>3972960684.660109</v>
      </c>
      <c r="AW3410" s="31">
        <f t="shared" si="2536"/>
        <v>18064726656.072433</v>
      </c>
      <c r="AX3410" s="21"/>
      <c r="AY3410" s="21"/>
      <c r="AZ3410" s="21"/>
      <c r="BA3410" s="21"/>
    </row>
    <row r="3411" spans="1:53" x14ac:dyDescent="0.25">
      <c r="A3411">
        <f t="shared" si="2497"/>
        <v>920</v>
      </c>
      <c r="B3411" t="s">
        <v>6</v>
      </c>
      <c r="C3411" s="27">
        <f t="shared" si="2501"/>
        <v>0</v>
      </c>
      <c r="D3411" s="27">
        <f t="shared" si="2524"/>
        <v>0</v>
      </c>
      <c r="E3411" s="27" t="b">
        <f t="shared" si="2500"/>
        <v>1</v>
      </c>
      <c r="F3411" s="29">
        <f t="shared" si="2502"/>
        <v>0</v>
      </c>
      <c r="G3411" s="27">
        <f t="shared" si="2525"/>
        <v>0</v>
      </c>
      <c r="H3411" s="22">
        <f t="shared" si="2503"/>
        <v>37527821397.617012</v>
      </c>
      <c r="I3411" s="23">
        <f t="shared" si="2504"/>
        <v>132580106.5049091</v>
      </c>
      <c r="J3411" s="23">
        <f t="shared" si="2505"/>
        <v>1086</v>
      </c>
      <c r="K3411" s="19">
        <f t="shared" si="2526"/>
        <v>225.0831931027827</v>
      </c>
      <c r="L3411" s="16">
        <f t="shared" si="2506"/>
        <v>258.85628510371254</v>
      </c>
      <c r="M3411" s="23">
        <f>M3410-IF($B3411="B",(Percent_Rent_In_Elsies*2.49%/12 * H3410)/K3410,0)+IF($B3411="D",N3411,0)+IF(B3411="D",AK3410)+IF(B3411="C",F3410*90%)-(Y3411-Y3410)-IF($B3411="A",Q3410/K3410) + IF($B3411="A",Q3410/K3410)</f>
        <v>-59358222.710598253</v>
      </c>
      <c r="N3411" s="23">
        <f t="shared" si="2507"/>
        <v>0</v>
      </c>
      <c r="O3411" s="22">
        <f t="shared" si="2508"/>
        <v>0</v>
      </c>
      <c r="P3411" s="22">
        <f t="shared" si="2539"/>
        <v>0</v>
      </c>
      <c r="Q3411" s="22">
        <f t="shared" si="2540"/>
        <v>0</v>
      </c>
      <c r="R3411" s="22">
        <f t="shared" si="2509"/>
        <v>458060172.94150162</v>
      </c>
      <c r="S3411" s="16">
        <f t="shared" si="2499"/>
        <v>0</v>
      </c>
      <c r="T3411" s="15">
        <f t="shared" si="2510"/>
        <v>0</v>
      </c>
      <c r="U3411" s="23">
        <f t="shared" si="2527"/>
        <v>2035070.5293768046</v>
      </c>
      <c r="V3411" s="23">
        <f t="shared" si="2528"/>
        <v>0</v>
      </c>
      <c r="W3411" s="23">
        <f t="shared" si="2541"/>
        <v>0</v>
      </c>
      <c r="X3411" s="23">
        <f t="shared" si="2529"/>
        <v>43000510.658663318</v>
      </c>
      <c r="Y3411" s="23">
        <f t="shared" si="2511"/>
        <v>13825559.361691331</v>
      </c>
      <c r="Z3411" s="3">
        <f t="shared" si="2512"/>
        <v>0</v>
      </c>
      <c r="AA3411" s="23">
        <f t="shared" si="2513"/>
        <v>70583358.43509534</v>
      </c>
      <c r="AB3411" s="26">
        <f t="shared" si="2530"/>
        <v>70086276.274228543</v>
      </c>
      <c r="AC3411" s="23">
        <f t="shared" si="2531"/>
        <v>74889487.274228647</v>
      </c>
      <c r="AD3411" s="23">
        <f t="shared" si="2537"/>
        <v>4803211</v>
      </c>
      <c r="AE3411" s="24">
        <f t="shared" si="2498"/>
        <v>70086276.274228647</v>
      </c>
      <c r="AF3411" s="3">
        <f t="shared" si="2532"/>
        <v>0</v>
      </c>
      <c r="AG3411" s="2">
        <f t="shared" si="2514"/>
        <v>0</v>
      </c>
      <c r="AH3411" s="2">
        <f t="shared" si="2515"/>
        <v>214.18071207424859</v>
      </c>
      <c r="AI3411" s="23">
        <f t="shared" si="2538"/>
        <v>11347948354.635344</v>
      </c>
      <c r="AJ3411" s="23">
        <f t="shared" si="2516"/>
        <v>6219.922423797766</v>
      </c>
      <c r="AK3411" s="23">
        <f t="shared" si="2517"/>
        <v>0</v>
      </c>
      <c r="AL3411" s="23">
        <f t="shared" si="2542"/>
        <v>0</v>
      </c>
      <c r="AM3411" s="23">
        <f t="shared" si="2543"/>
        <v>0</v>
      </c>
      <c r="AN3411" s="16">
        <f t="shared" si="2533"/>
        <v>0</v>
      </c>
      <c r="AO3411" s="23">
        <f t="shared" si="2534"/>
        <v>0</v>
      </c>
      <c r="AP3411" s="22">
        <f t="shared" si="2535"/>
        <v>0</v>
      </c>
      <c r="AQ3411" s="30">
        <f t="shared" si="2518"/>
        <v>27200193676.04752</v>
      </c>
      <c r="AR3411" s="28">
        <f t="shared" si="2519"/>
        <v>13406743283.330074</v>
      </c>
      <c r="AS3411" s="25">
        <f t="shared" si="2520"/>
        <v>200337590.02425668</v>
      </c>
      <c r="AT3411" s="32">
        <f t="shared" si="2521"/>
        <v>0</v>
      </c>
      <c r="AU3411" s="23">
        <f t="shared" si="2522"/>
        <v>0</v>
      </c>
      <c r="AV3411" s="22">
        <f t="shared" si="2523"/>
        <v>3972960684.660109</v>
      </c>
      <c r="AW3411" s="31">
        <f t="shared" si="2536"/>
        <v>18038101730.95594</v>
      </c>
    </row>
    <row r="3412" spans="1:53" x14ac:dyDescent="0.25">
      <c r="A3412">
        <f t="shared" si="2497"/>
        <v>920</v>
      </c>
      <c r="B3412" t="s">
        <v>7</v>
      </c>
      <c r="C3412" s="27">
        <f t="shared" si="2501"/>
        <v>0</v>
      </c>
      <c r="D3412" s="27">
        <f t="shared" si="2524"/>
        <v>0</v>
      </c>
      <c r="E3412" s="27" t="b">
        <f t="shared" si="2500"/>
        <v>1</v>
      </c>
      <c r="F3412" s="29">
        <f t="shared" si="2502"/>
        <v>0</v>
      </c>
      <c r="G3412" s="27">
        <f t="shared" si="2525"/>
        <v>0</v>
      </c>
      <c r="H3412" s="22">
        <f t="shared" si="2503"/>
        <v>37527821397.617012</v>
      </c>
      <c r="I3412" s="23">
        <f t="shared" si="2504"/>
        <v>132580106.5049091</v>
      </c>
      <c r="J3412" s="23">
        <f t="shared" si="2505"/>
        <v>1086</v>
      </c>
      <c r="K3412" s="19">
        <f t="shared" si="2526"/>
        <v>225.0831931027827</v>
      </c>
      <c r="L3412" s="16">
        <f t="shared" si="2506"/>
        <v>258.85628510371254</v>
      </c>
      <c r="M3412" s="23">
        <f>M3411-IF($B3412="B",(Percent_Rent_In_Elsies*2.49%/12 * H3411)/K3411,0)+IF($B3412="D",N3412,0)+IF(B3412="D",AK3411)+IF(B3412="C",F3411*90%)-(Y3412-Y3411)-IF($B3412="A",Q3411/K3411) + IF($B3412="A",Q3411/K3411)</f>
        <v>-59531203.705595285</v>
      </c>
      <c r="N3412" s="23">
        <f t="shared" si="2507"/>
        <v>0</v>
      </c>
      <c r="O3412" s="22">
        <f t="shared" si="2508"/>
        <v>0</v>
      </c>
      <c r="P3412" s="22">
        <f t="shared" si="2539"/>
        <v>0</v>
      </c>
      <c r="Q3412" s="22">
        <f t="shared" si="2540"/>
        <v>0</v>
      </c>
      <c r="R3412" s="22">
        <f t="shared" si="2509"/>
        <v>419888491.86304313</v>
      </c>
      <c r="S3412" s="16">
        <f t="shared" si="2499"/>
        <v>38171681.078458466</v>
      </c>
      <c r="T3412" s="15">
        <f t="shared" si="2510"/>
        <v>0</v>
      </c>
      <c r="U3412" s="23">
        <f t="shared" si="2527"/>
        <v>1865481.3185954043</v>
      </c>
      <c r="V3412" s="23">
        <f t="shared" si="2528"/>
        <v>169589.21078140038</v>
      </c>
      <c r="W3412" s="23">
        <f t="shared" si="2541"/>
        <v>0</v>
      </c>
      <c r="X3412" s="23">
        <f t="shared" si="2529"/>
        <v>43000510.658663318</v>
      </c>
      <c r="Y3412" s="23">
        <f t="shared" si="2511"/>
        <v>13825559.361691331</v>
      </c>
      <c r="Z3412" s="3">
        <f t="shared" si="2512"/>
        <v>0</v>
      </c>
      <c r="AA3412" s="23">
        <f t="shared" si="2513"/>
        <v>70583358.43509534</v>
      </c>
      <c r="AB3412" s="26">
        <f t="shared" si="2530"/>
        <v>70086276.274228543</v>
      </c>
      <c r="AC3412" s="23">
        <f t="shared" si="2531"/>
        <v>74889487.274228647</v>
      </c>
      <c r="AD3412" s="23">
        <f t="shared" si="2537"/>
        <v>4803211</v>
      </c>
      <c r="AE3412" s="24">
        <f t="shared" si="2498"/>
        <v>70086276.274228647</v>
      </c>
      <c r="AF3412" s="3">
        <f t="shared" si="2532"/>
        <v>0</v>
      </c>
      <c r="AG3412" s="2">
        <f t="shared" si="2514"/>
        <v>0</v>
      </c>
      <c r="AH3412" s="2">
        <f t="shared" si="2515"/>
        <v>214.18071207424859</v>
      </c>
      <c r="AI3412" s="23">
        <f t="shared" si="2538"/>
        <v>11347948354.635344</v>
      </c>
      <c r="AJ3412" s="23">
        <f t="shared" si="2516"/>
        <v>6219.922423797766</v>
      </c>
      <c r="AK3412" s="23">
        <f t="shared" si="2517"/>
        <v>0</v>
      </c>
      <c r="AL3412" s="23">
        <f t="shared" si="2542"/>
        <v>9911783.1400985718</v>
      </c>
      <c r="AM3412" s="23">
        <f t="shared" si="2543"/>
        <v>9247578331.9379616</v>
      </c>
      <c r="AN3412" s="16">
        <f t="shared" si="2533"/>
        <v>0</v>
      </c>
      <c r="AO3412" s="23">
        <f t="shared" si="2534"/>
        <v>172980.99499702849</v>
      </c>
      <c r="AP3412" s="22">
        <f t="shared" si="2535"/>
        <v>38935114.700027652</v>
      </c>
      <c r="AQ3412" s="30">
        <f t="shared" si="2518"/>
        <v>27277732956.972626</v>
      </c>
      <c r="AR3412" s="28">
        <f t="shared" si="2519"/>
        <v>13445347449.555151</v>
      </c>
      <c r="AS3412" s="25">
        <f t="shared" si="2520"/>
        <v>200337590.02425668</v>
      </c>
      <c r="AT3412" s="32">
        <f t="shared" si="2521"/>
        <v>0</v>
      </c>
      <c r="AU3412" s="23">
        <f t="shared" si="2522"/>
        <v>0</v>
      </c>
      <c r="AV3412" s="22">
        <f t="shared" si="2523"/>
        <v>3972960684.660109</v>
      </c>
      <c r="AW3412" s="31">
        <f t="shared" si="2536"/>
        <v>18115641011.881046</v>
      </c>
    </row>
    <row r="3413" spans="1:53" s="21" customFormat="1" x14ac:dyDescent="0.25">
      <c r="A3413">
        <f t="shared" si="2497"/>
        <v>920</v>
      </c>
      <c r="B3413" t="s">
        <v>8</v>
      </c>
      <c r="C3413" s="27">
        <f t="shared" si="2501"/>
        <v>0</v>
      </c>
      <c r="D3413" s="27">
        <f t="shared" si="2524"/>
        <v>0</v>
      </c>
      <c r="E3413" s="27" t="b">
        <f t="shared" si="2500"/>
        <v>1</v>
      </c>
      <c r="F3413" s="29">
        <f t="shared" si="2502"/>
        <v>0</v>
      </c>
      <c r="G3413" s="27">
        <f t="shared" si="2525"/>
        <v>0</v>
      </c>
      <c r="H3413" s="22">
        <f t="shared" si="2503"/>
        <v>37527821397.617012</v>
      </c>
      <c r="I3413" s="23">
        <f t="shared" si="2504"/>
        <v>132580106.5049091</v>
      </c>
      <c r="J3413" s="23">
        <f t="shared" si="2505"/>
        <v>1086</v>
      </c>
      <c r="K3413" s="19">
        <f t="shared" si="2526"/>
        <v>225.0831931027827</v>
      </c>
      <c r="L3413" s="16">
        <f t="shared" si="2506"/>
        <v>258.85628510371254</v>
      </c>
      <c r="M3413" s="23">
        <f>M3412-IF($B3413="B",(Percent_Rent_In_Elsies*2.49%/12 * H3412)/K3412,0)+IF($B3413="D",N3413,0)+IF(B3413="D",AK3412)+IF(B3413="C",F3412*90%)-(Y3413-Y3412)-IF($B3413="A",Q3412/K3412) + IF($B3413="A",Q3412/K3412)</f>
        <v>-59531203.705595285</v>
      </c>
      <c r="N3413" s="23">
        <f t="shared" si="2507"/>
        <v>0</v>
      </c>
      <c r="O3413" s="22">
        <f t="shared" si="2508"/>
        <v>0</v>
      </c>
      <c r="P3413" s="22">
        <f t="shared" si="2539"/>
        <v>0</v>
      </c>
      <c r="Q3413" s="22">
        <f t="shared" si="2540"/>
        <v>0</v>
      </c>
      <c r="R3413" s="22">
        <f t="shared" si="2509"/>
        <v>458823606.56307077</v>
      </c>
      <c r="S3413" s="16">
        <f t="shared" si="2499"/>
        <v>38171681.078458466</v>
      </c>
      <c r="T3413" s="15">
        <f t="shared" si="2510"/>
        <v>0</v>
      </c>
      <c r="U3413" s="23">
        <f t="shared" si="2527"/>
        <v>2038462.3135924328</v>
      </c>
      <c r="V3413" s="23">
        <f t="shared" si="2528"/>
        <v>169589.21078140038</v>
      </c>
      <c r="W3413" s="23">
        <f t="shared" si="2541"/>
        <v>0</v>
      </c>
      <c r="X3413" s="23">
        <f t="shared" si="2529"/>
        <v>43000510.658663318</v>
      </c>
      <c r="Y3413" s="23">
        <f t="shared" si="2511"/>
        <v>13825559.361691331</v>
      </c>
      <c r="Z3413" s="3">
        <f t="shared" si="2512"/>
        <v>0</v>
      </c>
      <c r="AA3413" s="23">
        <f t="shared" si="2513"/>
        <v>70583358.43509534</v>
      </c>
      <c r="AB3413" s="26">
        <f t="shared" si="2530"/>
        <v>70086276.274228543</v>
      </c>
      <c r="AC3413" s="23">
        <f t="shared" si="2531"/>
        <v>74889487.274228647</v>
      </c>
      <c r="AD3413" s="23">
        <f t="shared" si="2537"/>
        <v>4803211</v>
      </c>
      <c r="AE3413" s="24">
        <f t="shared" si="2498"/>
        <v>70086276.274228647</v>
      </c>
      <c r="AF3413" s="3">
        <f t="shared" si="2532"/>
        <v>1E-4</v>
      </c>
      <c r="AG3413" s="2">
        <f t="shared" si="2514"/>
        <v>0</v>
      </c>
      <c r="AH3413" s="2">
        <f t="shared" si="2515"/>
        <v>214.18071207424859</v>
      </c>
      <c r="AI3413" s="23">
        <f t="shared" si="2538"/>
        <v>11347948354.635344</v>
      </c>
      <c r="AJ3413" s="23">
        <f t="shared" si="2516"/>
        <v>6219.922423797766</v>
      </c>
      <c r="AK3413" s="23">
        <f t="shared" si="2517"/>
        <v>65369.114870877071</v>
      </c>
      <c r="AL3413" s="23">
        <f t="shared" si="2542"/>
        <v>0</v>
      </c>
      <c r="AM3413" s="23">
        <f t="shared" si="2543"/>
        <v>0</v>
      </c>
      <c r="AN3413" s="16">
        <f t="shared" si="2533"/>
        <v>0</v>
      </c>
      <c r="AO3413" s="23">
        <f t="shared" si="2534"/>
        <v>0</v>
      </c>
      <c r="AP3413" s="22">
        <f t="shared" si="2535"/>
        <v>0</v>
      </c>
      <c r="AQ3413" s="30">
        <f t="shared" si="2518"/>
        <v>27277732956.972626</v>
      </c>
      <c r="AR3413" s="28">
        <f t="shared" si="2519"/>
        <v>13445347449.555151</v>
      </c>
      <c r="AS3413" s="25">
        <f t="shared" si="2520"/>
        <v>200337590.02425668</v>
      </c>
      <c r="AT3413" s="32">
        <f t="shared" si="2521"/>
        <v>0</v>
      </c>
      <c r="AU3413" s="23">
        <f t="shared" si="2522"/>
        <v>0</v>
      </c>
      <c r="AV3413" s="22">
        <f t="shared" si="2523"/>
        <v>3972960684.660109</v>
      </c>
      <c r="AW3413" s="31">
        <f t="shared" si="2536"/>
        <v>18115641011.881046</v>
      </c>
      <c r="AX3413"/>
      <c r="AY3413"/>
      <c r="AZ3413"/>
      <c r="BA3413"/>
    </row>
    <row r="3414" spans="1:53" s="21" customFormat="1" x14ac:dyDescent="0.25">
      <c r="A3414" s="21">
        <f t="shared" si="2497"/>
        <v>920</v>
      </c>
      <c r="B3414" s="21" t="s">
        <v>9</v>
      </c>
      <c r="C3414" s="27">
        <f t="shared" si="2501"/>
        <v>0</v>
      </c>
      <c r="D3414" s="27">
        <f t="shared" si="2524"/>
        <v>0</v>
      </c>
      <c r="E3414" s="27" t="b">
        <f t="shared" si="2500"/>
        <v>1</v>
      </c>
      <c r="F3414" s="29">
        <f t="shared" si="2502"/>
        <v>0</v>
      </c>
      <c r="G3414" s="27">
        <f t="shared" si="2525"/>
        <v>0</v>
      </c>
      <c r="H3414" s="22">
        <f t="shared" si="2503"/>
        <v>37527821397.617012</v>
      </c>
      <c r="I3414" s="23">
        <f t="shared" si="2504"/>
        <v>132580106.5049091</v>
      </c>
      <c r="J3414" s="23">
        <f t="shared" si="2505"/>
        <v>1086</v>
      </c>
      <c r="K3414" s="19">
        <f t="shared" si="2526"/>
        <v>225.0831931027827</v>
      </c>
      <c r="L3414" s="16">
        <f t="shared" si="2506"/>
        <v>258.85628510371254</v>
      </c>
      <c r="M3414" s="23">
        <f>M3413-IF($B3414="B",(Percent_Rent_In_Elsies*2.49%/12 * H3413)/K3413,0)+IF($B3414="D",N3414,0)+IF(B3414="D",AK3413)+IF(B3414="C",F3413*90%)-(Y3414-Y3413)-IF($B3414="A",Q3413/K3413) + IF($B3414="A",Q3413/K3413)</f>
        <v>-59465834.590724409</v>
      </c>
      <c r="N3414" s="23">
        <f t="shared" si="2507"/>
        <v>0</v>
      </c>
      <c r="O3414" s="22">
        <f t="shared" si="2508"/>
        <v>26669299.991686508</v>
      </c>
      <c r="P3414" s="22">
        <f t="shared" si="2539"/>
        <v>0</v>
      </c>
      <c r="Q3414" s="22">
        <f t="shared" si="2540"/>
        <v>0</v>
      </c>
      <c r="R3414" s="22">
        <f t="shared" si="2509"/>
        <v>458823606.56307077</v>
      </c>
      <c r="S3414" s="16">
        <f t="shared" si="2499"/>
        <v>0</v>
      </c>
      <c r="T3414" s="15">
        <f t="shared" si="2510"/>
        <v>11502381.086771958</v>
      </c>
      <c r="U3414" s="23">
        <f t="shared" si="2527"/>
        <v>2038462.3135924328</v>
      </c>
      <c r="V3414" s="23">
        <f t="shared" si="2528"/>
        <v>0</v>
      </c>
      <c r="W3414" s="23">
        <f t="shared" si="2541"/>
        <v>169589.21078140038</v>
      </c>
      <c r="X3414" s="23">
        <f t="shared" si="2529"/>
        <v>43000510.658663318</v>
      </c>
      <c r="Y3414" s="23">
        <f t="shared" si="2511"/>
        <v>13825559.361691331</v>
      </c>
      <c r="Z3414" s="3">
        <f t="shared" si="2512"/>
        <v>0</v>
      </c>
      <c r="AA3414" s="23">
        <f t="shared" si="2513"/>
        <v>70517989.320224464</v>
      </c>
      <c r="AB3414" s="26">
        <f t="shared" si="2530"/>
        <v>70086276.274228543</v>
      </c>
      <c r="AC3414" s="23">
        <f t="shared" si="2531"/>
        <v>74889487.274228647</v>
      </c>
      <c r="AD3414" s="23">
        <f t="shared" si="2537"/>
        <v>4803211</v>
      </c>
      <c r="AE3414" s="24">
        <f t="shared" si="2498"/>
        <v>70086276.274228647</v>
      </c>
      <c r="AF3414" s="3">
        <f t="shared" si="2532"/>
        <v>0</v>
      </c>
      <c r="AG3414" s="2">
        <f t="shared" si="2514"/>
        <v>0</v>
      </c>
      <c r="AH3414" s="2">
        <f t="shared" si="2515"/>
        <v>214.18071207424859</v>
      </c>
      <c r="AI3414" s="23">
        <f t="shared" si="2538"/>
        <v>11337438719.56003</v>
      </c>
      <c r="AJ3414" s="23">
        <f t="shared" si="2516"/>
        <v>6219.922423797766</v>
      </c>
      <c r="AK3414" s="23">
        <f t="shared" si="2517"/>
        <v>0</v>
      </c>
      <c r="AL3414" s="23">
        <f t="shared" si="2542"/>
        <v>0</v>
      </c>
      <c r="AM3414" s="23">
        <f t="shared" si="2543"/>
        <v>0</v>
      </c>
      <c r="AN3414" s="16">
        <f t="shared" si="2533"/>
        <v>0</v>
      </c>
      <c r="AO3414" s="23">
        <f t="shared" si="2534"/>
        <v>0</v>
      </c>
      <c r="AP3414" s="22">
        <f t="shared" si="2535"/>
        <v>0</v>
      </c>
      <c r="AQ3414" s="30">
        <f t="shared" si="2518"/>
        <v>27277732956.972626</v>
      </c>
      <c r="AR3414" s="28">
        <f t="shared" si="2519"/>
        <v>13445347449.555151</v>
      </c>
      <c r="AS3414" s="25">
        <f t="shared" si="2520"/>
        <v>200337590.02425668</v>
      </c>
      <c r="AT3414" s="32">
        <f t="shared" si="2521"/>
        <v>0</v>
      </c>
      <c r="AU3414" s="23">
        <f t="shared" si="2522"/>
        <v>0</v>
      </c>
      <c r="AV3414" s="22">
        <f t="shared" si="2523"/>
        <v>3972960684.660109</v>
      </c>
      <c r="AW3414" s="31">
        <f t="shared" si="2536"/>
        <v>18115641011.881046</v>
      </c>
    </row>
    <row r="3415" spans="1:53" x14ac:dyDescent="0.25">
      <c r="A3415" s="21">
        <f t="shared" si="2497"/>
        <v>920</v>
      </c>
      <c r="B3415" s="21" t="s">
        <v>28</v>
      </c>
      <c r="C3415" s="27">
        <f t="shared" si="2501"/>
        <v>0</v>
      </c>
      <c r="D3415" s="27">
        <f t="shared" si="2524"/>
        <v>0</v>
      </c>
      <c r="E3415" s="27" t="b">
        <f t="shared" si="2500"/>
        <v>1</v>
      </c>
      <c r="F3415" s="29">
        <f t="shared" si="2502"/>
        <v>0</v>
      </c>
      <c r="G3415" s="27">
        <f t="shared" si="2525"/>
        <v>0</v>
      </c>
      <c r="H3415" s="22">
        <f t="shared" si="2503"/>
        <v>37527821397.617012</v>
      </c>
      <c r="I3415" s="23">
        <f t="shared" si="2504"/>
        <v>132580106.5049091</v>
      </c>
      <c r="J3415" s="23">
        <f t="shared" si="2505"/>
        <v>1086</v>
      </c>
      <c r="K3415" s="19">
        <f t="shared" si="2526"/>
        <v>225.0831931027827</v>
      </c>
      <c r="L3415" s="16">
        <f t="shared" si="2506"/>
        <v>258.85628510371254</v>
      </c>
      <c r="M3415" s="23">
        <f>M3414-IF($B3415="B",(Percent_Rent_In_Elsies*2.49%/12 * H3414)/K3414,0)+IF($B3415="D",N3415,0)+IF(B3415="D",AK3414)+IF(B3415="C",F3414*90%)-(Y3415-Y3414)-IF($B3415="A",Q3414/K3414) + IF($B3415="A",Q3414/K3414)</f>
        <v>-59465834.590724409</v>
      </c>
      <c r="N3415" s="23">
        <f t="shared" si="2507"/>
        <v>0</v>
      </c>
      <c r="O3415" s="22">
        <f t="shared" si="2508"/>
        <v>0</v>
      </c>
      <c r="P3415" s="22">
        <f t="shared" si="2539"/>
        <v>26669299.991686508</v>
      </c>
      <c r="Q3415" s="22">
        <f t="shared" si="2540"/>
        <v>0</v>
      </c>
      <c r="R3415" s="22">
        <f t="shared" si="2509"/>
        <v>458823606.56307077</v>
      </c>
      <c r="S3415" s="16">
        <f t="shared" si="2499"/>
        <v>0</v>
      </c>
      <c r="T3415" s="15">
        <f t="shared" si="2510"/>
        <v>0</v>
      </c>
      <c r="U3415" s="23">
        <f t="shared" si="2527"/>
        <v>2038462.3135924328</v>
      </c>
      <c r="V3415" s="23">
        <f t="shared" si="2528"/>
        <v>0</v>
      </c>
      <c r="W3415" s="23">
        <f t="shared" si="2541"/>
        <v>0</v>
      </c>
      <c r="X3415" s="23">
        <f t="shared" si="2529"/>
        <v>43000510.658663318</v>
      </c>
      <c r="Y3415" s="23">
        <f t="shared" si="2511"/>
        <v>13825559.361691331</v>
      </c>
      <c r="Z3415" s="3">
        <f t="shared" si="2512"/>
        <v>8479.4605390700199</v>
      </c>
      <c r="AA3415" s="23">
        <f t="shared" si="2513"/>
        <v>70645181.228310511</v>
      </c>
      <c r="AB3415" s="26">
        <f t="shared" si="2530"/>
        <v>70086276.274228543</v>
      </c>
      <c r="AC3415" s="23">
        <f t="shared" si="2531"/>
        <v>74889487.274228647</v>
      </c>
      <c r="AD3415" s="23">
        <f t="shared" si="2537"/>
        <v>4803211</v>
      </c>
      <c r="AE3415" s="24">
        <f t="shared" si="2498"/>
        <v>70086276.274228647</v>
      </c>
      <c r="AF3415" s="3">
        <f t="shared" si="2532"/>
        <v>0</v>
      </c>
      <c r="AG3415" s="2">
        <f t="shared" si="2514"/>
        <v>1017535264.6884023</v>
      </c>
      <c r="AH3415" s="2">
        <f t="shared" si="2515"/>
        <v>214.18071207424859</v>
      </c>
      <c r="AI3415" s="23">
        <f t="shared" si="2538"/>
        <v>11357887834.423489</v>
      </c>
      <c r="AJ3415" s="23">
        <f t="shared" si="2516"/>
        <v>6219.922423797766</v>
      </c>
      <c r="AK3415" s="23">
        <f t="shared" si="2517"/>
        <v>0</v>
      </c>
      <c r="AL3415" s="23">
        <f t="shared" si="2542"/>
        <v>0</v>
      </c>
      <c r="AM3415" s="23">
        <f t="shared" si="2543"/>
        <v>0</v>
      </c>
      <c r="AN3415" s="16">
        <f t="shared" si="2533"/>
        <v>0</v>
      </c>
      <c r="AO3415" s="23">
        <f t="shared" si="2534"/>
        <v>0</v>
      </c>
      <c r="AP3415" s="22">
        <f t="shared" si="2535"/>
        <v>0</v>
      </c>
      <c r="AQ3415" s="30">
        <f t="shared" si="2518"/>
        <v>27277732956.972626</v>
      </c>
      <c r="AR3415" s="28">
        <f t="shared" si="2519"/>
        <v>13445347449.555151</v>
      </c>
      <c r="AS3415" s="25">
        <f t="shared" si="2520"/>
        <v>200337590.02425668</v>
      </c>
      <c r="AT3415" s="32">
        <f t="shared" si="2521"/>
        <v>16958.92107814004</v>
      </c>
      <c r="AU3415" s="23">
        <f t="shared" si="2522"/>
        <v>16958.92107814004</v>
      </c>
      <c r="AV3415" s="22">
        <f t="shared" si="2523"/>
        <v>3984463065.746881</v>
      </c>
      <c r="AW3415" s="31">
        <f t="shared" si="2536"/>
        <v>18115641011.881042</v>
      </c>
      <c r="AX3415" s="21"/>
      <c r="AY3415" s="21"/>
      <c r="AZ3415" s="21"/>
      <c r="BA3415" s="21"/>
    </row>
    <row r="3416" spans="1:53" x14ac:dyDescent="0.25">
      <c r="A3416">
        <f t="shared" si="2497"/>
        <v>921</v>
      </c>
      <c r="B3416" t="s">
        <v>6</v>
      </c>
      <c r="C3416" s="27">
        <f t="shared" si="2501"/>
        <v>0</v>
      </c>
      <c r="D3416" s="27">
        <f t="shared" si="2524"/>
        <v>0</v>
      </c>
      <c r="E3416" s="27" t="b">
        <f t="shared" si="2500"/>
        <v>1</v>
      </c>
      <c r="F3416" s="29">
        <f t="shared" si="2502"/>
        <v>0</v>
      </c>
      <c r="G3416" s="27">
        <f t="shared" si="2525"/>
        <v>0</v>
      </c>
      <c r="H3416" s="22">
        <f t="shared" si="2503"/>
        <v>37590367766.613045</v>
      </c>
      <c r="I3416" s="23">
        <f t="shared" si="2504"/>
        <v>132580106.5049091</v>
      </c>
      <c r="J3416" s="23">
        <f t="shared" si="2505"/>
        <v>1086</v>
      </c>
      <c r="K3416" s="19">
        <f t="shared" si="2526"/>
        <v>225.0831931027827</v>
      </c>
      <c r="L3416" s="16">
        <f t="shared" si="2506"/>
        <v>259.28771224555209</v>
      </c>
      <c r="M3416" s="23">
        <f>M3415-IF($B3416="B",(Percent_Rent_In_Elsies*2.49%/12 * H3415)/K3415,0)+IF($B3416="D",N3416,0)+IF(B3416="D",AK3415)+IF(B3416="C",F3415*90%)-(Y3416-Y3415)-IF($B3416="A",Q3415/K3415) + IF($B3416="A",Q3415/K3415)</f>
        <v>-59465834.590724409</v>
      </c>
      <c r="N3416" s="23">
        <f t="shared" si="2507"/>
        <v>0</v>
      </c>
      <c r="O3416" s="22">
        <f t="shared" si="2508"/>
        <v>0</v>
      </c>
      <c r="P3416" s="22">
        <f t="shared" si="2539"/>
        <v>0</v>
      </c>
      <c r="Q3416" s="22">
        <f t="shared" si="2540"/>
        <v>0</v>
      </c>
      <c r="R3416" s="22">
        <f t="shared" si="2509"/>
        <v>458823606.56307077</v>
      </c>
      <c r="S3416" s="16">
        <f t="shared" si="2499"/>
        <v>0</v>
      </c>
      <c r="T3416" s="15">
        <f t="shared" si="2510"/>
        <v>0</v>
      </c>
      <c r="U3416" s="23">
        <f t="shared" si="2527"/>
        <v>2038462.3135924328</v>
      </c>
      <c r="V3416" s="23">
        <f t="shared" si="2528"/>
        <v>0</v>
      </c>
      <c r="W3416" s="23">
        <f t="shared" si="2541"/>
        <v>0</v>
      </c>
      <c r="X3416" s="23">
        <f t="shared" si="2529"/>
        <v>43042907.961358666</v>
      </c>
      <c r="Y3416" s="23">
        <f t="shared" si="2511"/>
        <v>13825559.361691331</v>
      </c>
      <c r="Z3416" s="3">
        <f t="shared" si="2512"/>
        <v>0</v>
      </c>
      <c r="AA3416" s="23">
        <f t="shared" si="2513"/>
        <v>70645181.228310511</v>
      </c>
      <c r="AB3416" s="26">
        <f t="shared" si="2530"/>
        <v>70086276.274228543</v>
      </c>
      <c r="AC3416" s="23">
        <f t="shared" si="2531"/>
        <v>74889487.274228647</v>
      </c>
      <c r="AD3416" s="23">
        <f t="shared" si="2537"/>
        <v>4803211</v>
      </c>
      <c r="AE3416" s="24">
        <f t="shared" si="2498"/>
        <v>70086276.274228647</v>
      </c>
      <c r="AF3416" s="3">
        <f t="shared" si="2532"/>
        <v>0</v>
      </c>
      <c r="AG3416" s="2">
        <f t="shared" si="2514"/>
        <v>0</v>
      </c>
      <c r="AH3416" s="2">
        <f t="shared" si="2515"/>
        <v>214.53767992770568</v>
      </c>
      <c r="AI3416" s="23">
        <f t="shared" si="2538"/>
        <v>11357887834.423489</v>
      </c>
      <c r="AJ3416" s="23">
        <f t="shared" si="2516"/>
        <v>6219.922423797766</v>
      </c>
      <c r="AK3416" s="23">
        <f t="shared" si="2517"/>
        <v>0</v>
      </c>
      <c r="AL3416" s="23">
        <f t="shared" si="2542"/>
        <v>0</v>
      </c>
      <c r="AM3416" s="23">
        <f t="shared" si="2543"/>
        <v>0</v>
      </c>
      <c r="AN3416" s="16">
        <f t="shared" si="2533"/>
        <v>0</v>
      </c>
      <c r="AO3416" s="23">
        <f t="shared" si="2534"/>
        <v>0</v>
      </c>
      <c r="AP3416" s="22">
        <f t="shared" si="2535"/>
        <v>0</v>
      </c>
      <c r="AQ3416" s="30">
        <f t="shared" si="2518"/>
        <v>27277732956.972626</v>
      </c>
      <c r="AR3416" s="28">
        <f t="shared" si="2519"/>
        <v>13445347449.555151</v>
      </c>
      <c r="AS3416" s="25">
        <f t="shared" si="2520"/>
        <v>200337590.02425668</v>
      </c>
      <c r="AT3416" s="32">
        <f t="shared" si="2521"/>
        <v>0</v>
      </c>
      <c r="AU3416" s="23">
        <f t="shared" si="2522"/>
        <v>0</v>
      </c>
      <c r="AV3416" s="22">
        <f t="shared" si="2523"/>
        <v>3984463065.746881</v>
      </c>
      <c r="AW3416" s="31">
        <f t="shared" si="2536"/>
        <v>18088971711.889359</v>
      </c>
    </row>
    <row r="3417" spans="1:53" x14ac:dyDescent="0.25">
      <c r="A3417">
        <f t="shared" si="2497"/>
        <v>921</v>
      </c>
      <c r="B3417" t="s">
        <v>7</v>
      </c>
      <c r="C3417" s="27">
        <f t="shared" si="2501"/>
        <v>0</v>
      </c>
      <c r="D3417" s="27">
        <f t="shared" si="2524"/>
        <v>0</v>
      </c>
      <c r="E3417" s="27" t="b">
        <f t="shared" si="2500"/>
        <v>1</v>
      </c>
      <c r="F3417" s="29">
        <f t="shared" si="2502"/>
        <v>0</v>
      </c>
      <c r="G3417" s="27">
        <f t="shared" si="2525"/>
        <v>0</v>
      </c>
      <c r="H3417" s="22">
        <f t="shared" si="2503"/>
        <v>37590367766.613045</v>
      </c>
      <c r="I3417" s="23">
        <f t="shared" si="2504"/>
        <v>132580106.5049091</v>
      </c>
      <c r="J3417" s="23">
        <f t="shared" si="2505"/>
        <v>1086</v>
      </c>
      <c r="K3417" s="19">
        <f t="shared" si="2526"/>
        <v>225.0831931027827</v>
      </c>
      <c r="L3417" s="16">
        <f t="shared" si="2506"/>
        <v>259.28771224555209</v>
      </c>
      <c r="M3417" s="23">
        <f>M3416-IF($B3417="B",(Percent_Rent_In_Elsies*2.49%/12 * H3416)/K3416,0)+IF($B3417="D",N3417,0)+IF(B3417="D",AK3416)+IF(B3417="C",F3416*90%)-(Y3417-Y3416)-IF($B3417="A",Q3416/K3416) + IF($B3417="A",Q3416/K3416)</f>
        <v>-59639103.887379766</v>
      </c>
      <c r="N3417" s="23">
        <f t="shared" si="2507"/>
        <v>0</v>
      </c>
      <c r="O3417" s="22">
        <f t="shared" si="2508"/>
        <v>0</v>
      </c>
      <c r="P3417" s="22">
        <f t="shared" si="2539"/>
        <v>0</v>
      </c>
      <c r="Q3417" s="22">
        <f t="shared" si="2540"/>
        <v>0</v>
      </c>
      <c r="R3417" s="22">
        <f t="shared" si="2509"/>
        <v>420588306.01614821</v>
      </c>
      <c r="S3417" s="16">
        <f t="shared" si="2499"/>
        <v>38235300.546922565</v>
      </c>
      <c r="T3417" s="15">
        <f t="shared" si="2510"/>
        <v>0</v>
      </c>
      <c r="U3417" s="23">
        <f t="shared" si="2527"/>
        <v>1868590.4541263967</v>
      </c>
      <c r="V3417" s="23">
        <f t="shared" si="2528"/>
        <v>169871.85946603605</v>
      </c>
      <c r="W3417" s="23">
        <f t="shared" si="2541"/>
        <v>0</v>
      </c>
      <c r="X3417" s="23">
        <f t="shared" si="2529"/>
        <v>43042907.961358666</v>
      </c>
      <c r="Y3417" s="23">
        <f t="shared" si="2511"/>
        <v>13825559.361691331</v>
      </c>
      <c r="Z3417" s="3">
        <f t="shared" si="2512"/>
        <v>0</v>
      </c>
      <c r="AA3417" s="23">
        <f t="shared" si="2513"/>
        <v>70645181.228310511</v>
      </c>
      <c r="AB3417" s="26">
        <f t="shared" si="2530"/>
        <v>70086276.274228543</v>
      </c>
      <c r="AC3417" s="23">
        <f t="shared" si="2531"/>
        <v>74889487.274228647</v>
      </c>
      <c r="AD3417" s="23">
        <f t="shared" si="2537"/>
        <v>4803211</v>
      </c>
      <c r="AE3417" s="24">
        <f t="shared" si="2498"/>
        <v>70086276.274228647</v>
      </c>
      <c r="AF3417" s="3">
        <f t="shared" si="2532"/>
        <v>0</v>
      </c>
      <c r="AG3417" s="2">
        <f t="shared" si="2514"/>
        <v>0</v>
      </c>
      <c r="AH3417" s="2">
        <f t="shared" si="2515"/>
        <v>214.53767992770568</v>
      </c>
      <c r="AI3417" s="23">
        <f t="shared" si="2538"/>
        <v>11357887834.423489</v>
      </c>
      <c r="AJ3417" s="23">
        <f t="shared" si="2516"/>
        <v>6219.922423797766</v>
      </c>
      <c r="AK3417" s="23">
        <f t="shared" si="2517"/>
        <v>0</v>
      </c>
      <c r="AL3417" s="23">
        <f t="shared" si="2542"/>
        <v>9939479.7881450653</v>
      </c>
      <c r="AM3417" s="23">
        <f t="shared" si="2543"/>
        <v>9273418982.2752228</v>
      </c>
      <c r="AN3417" s="16">
        <f t="shared" si="2533"/>
        <v>0</v>
      </c>
      <c r="AO3417" s="23">
        <f t="shared" si="2534"/>
        <v>173269.29665535688</v>
      </c>
      <c r="AP3417" s="22">
        <f t="shared" si="2535"/>
        <v>39000006.557861038</v>
      </c>
      <c r="AQ3417" s="30">
        <f t="shared" si="2518"/>
        <v>27355401470.032608</v>
      </c>
      <c r="AR3417" s="28">
        <f t="shared" si="2519"/>
        <v>13484015956.05727</v>
      </c>
      <c r="AS3417" s="25">
        <f t="shared" si="2520"/>
        <v>200337590.02425668</v>
      </c>
      <c r="AT3417" s="32">
        <f t="shared" si="2521"/>
        <v>0</v>
      </c>
      <c r="AU3417" s="23">
        <f t="shared" si="2522"/>
        <v>0</v>
      </c>
      <c r="AV3417" s="22">
        <f t="shared" si="2523"/>
        <v>3984463065.746881</v>
      </c>
      <c r="AW3417" s="31">
        <f t="shared" si="2536"/>
        <v>18166640224.949341</v>
      </c>
    </row>
    <row r="3418" spans="1:53" s="21" customFormat="1" x14ac:dyDescent="0.25">
      <c r="A3418">
        <f t="shared" ref="A3418:A3481" si="2544">A3413+1</f>
        <v>921</v>
      </c>
      <c r="B3418" t="s">
        <v>8</v>
      </c>
      <c r="C3418" s="27">
        <f t="shared" si="2501"/>
        <v>0</v>
      </c>
      <c r="D3418" s="27">
        <f t="shared" si="2524"/>
        <v>0</v>
      </c>
      <c r="E3418" s="27" t="b">
        <f t="shared" si="2500"/>
        <v>1</v>
      </c>
      <c r="F3418" s="29">
        <f t="shared" si="2502"/>
        <v>0</v>
      </c>
      <c r="G3418" s="27">
        <f t="shared" si="2525"/>
        <v>0</v>
      </c>
      <c r="H3418" s="22">
        <f t="shared" si="2503"/>
        <v>37590367766.613045</v>
      </c>
      <c r="I3418" s="23">
        <f t="shared" si="2504"/>
        <v>132580106.5049091</v>
      </c>
      <c r="J3418" s="23">
        <f t="shared" si="2505"/>
        <v>1086</v>
      </c>
      <c r="K3418" s="19">
        <f t="shared" si="2526"/>
        <v>225.0831931027827</v>
      </c>
      <c r="L3418" s="16">
        <f t="shared" si="2506"/>
        <v>259.28771224555209</v>
      </c>
      <c r="M3418" s="23">
        <f>M3417-IF($B3418="B",(Percent_Rent_In_Elsies*2.49%/12 * H3417)/K3417,0)+IF($B3418="D",N3418,0)+IF(B3418="D",AK3417)+IF(B3418="C",F3417*90%)-(Y3418-Y3417)-IF($B3418="A",Q3417/K3417) + IF($B3418="A",Q3417/K3417)</f>
        <v>-59639103.887379766</v>
      </c>
      <c r="N3418" s="23">
        <f t="shared" si="2507"/>
        <v>0</v>
      </c>
      <c r="O3418" s="22">
        <f t="shared" si="2508"/>
        <v>0</v>
      </c>
      <c r="P3418" s="22">
        <f t="shared" si="2539"/>
        <v>0</v>
      </c>
      <c r="Q3418" s="22">
        <f t="shared" si="2540"/>
        <v>0</v>
      </c>
      <c r="R3418" s="22">
        <f t="shared" si="2509"/>
        <v>459588312.57400924</v>
      </c>
      <c r="S3418" s="16">
        <f t="shared" si="2499"/>
        <v>38235300.546922565</v>
      </c>
      <c r="T3418" s="15">
        <f t="shared" si="2510"/>
        <v>0</v>
      </c>
      <c r="U3418" s="23">
        <f t="shared" si="2527"/>
        <v>2041859.7507817536</v>
      </c>
      <c r="V3418" s="23">
        <f t="shared" si="2528"/>
        <v>169871.85946603605</v>
      </c>
      <c r="W3418" s="23">
        <f t="shared" si="2541"/>
        <v>0</v>
      </c>
      <c r="X3418" s="23">
        <f t="shared" si="2529"/>
        <v>43042907.961358666</v>
      </c>
      <c r="Y3418" s="23">
        <f t="shared" si="2511"/>
        <v>13825559.361691331</v>
      </c>
      <c r="Z3418" s="3">
        <f t="shared" si="2512"/>
        <v>0</v>
      </c>
      <c r="AA3418" s="23">
        <f t="shared" si="2513"/>
        <v>70645181.228310511</v>
      </c>
      <c r="AB3418" s="26">
        <f t="shared" si="2530"/>
        <v>70086276.274228543</v>
      </c>
      <c r="AC3418" s="23">
        <f t="shared" si="2531"/>
        <v>74889487.274228647</v>
      </c>
      <c r="AD3418" s="23">
        <f t="shared" si="2537"/>
        <v>4803211</v>
      </c>
      <c r="AE3418" s="24">
        <f t="shared" si="2498"/>
        <v>70086276.274228647</v>
      </c>
      <c r="AF3418" s="3">
        <f t="shared" si="2532"/>
        <v>1E-4</v>
      </c>
      <c r="AG3418" s="2">
        <f t="shared" si="2514"/>
        <v>0</v>
      </c>
      <c r="AH3418" s="2">
        <f t="shared" si="2515"/>
        <v>214.53767992770568</v>
      </c>
      <c r="AI3418" s="23">
        <f t="shared" si="2538"/>
        <v>11357887834.423489</v>
      </c>
      <c r="AJ3418" s="23">
        <f t="shared" si="2516"/>
        <v>6219.922423797766</v>
      </c>
      <c r="AK3418" s="23">
        <f t="shared" si="2517"/>
        <v>65408.629744795835</v>
      </c>
      <c r="AL3418" s="23">
        <f t="shared" si="2542"/>
        <v>0</v>
      </c>
      <c r="AM3418" s="23">
        <f t="shared" si="2543"/>
        <v>0</v>
      </c>
      <c r="AN3418" s="16">
        <f t="shared" si="2533"/>
        <v>0</v>
      </c>
      <c r="AO3418" s="23">
        <f t="shared" si="2534"/>
        <v>0</v>
      </c>
      <c r="AP3418" s="22">
        <f t="shared" si="2535"/>
        <v>0</v>
      </c>
      <c r="AQ3418" s="30">
        <f t="shared" si="2518"/>
        <v>27355401470.032608</v>
      </c>
      <c r="AR3418" s="28">
        <f t="shared" si="2519"/>
        <v>13484015956.05727</v>
      </c>
      <c r="AS3418" s="25">
        <f t="shared" si="2520"/>
        <v>200337590.02425668</v>
      </c>
      <c r="AT3418" s="32">
        <f t="shared" si="2521"/>
        <v>0</v>
      </c>
      <c r="AU3418" s="23">
        <f t="shared" si="2522"/>
        <v>0</v>
      </c>
      <c r="AV3418" s="22">
        <f t="shared" si="2523"/>
        <v>3984463065.746881</v>
      </c>
      <c r="AW3418" s="31">
        <f t="shared" si="2536"/>
        <v>18166640224.949341</v>
      </c>
      <c r="AX3418"/>
      <c r="AY3418"/>
      <c r="AZ3418"/>
      <c r="BA3418"/>
    </row>
    <row r="3419" spans="1:53" s="21" customFormat="1" x14ac:dyDescent="0.25">
      <c r="A3419">
        <f t="shared" si="2544"/>
        <v>921</v>
      </c>
      <c r="B3419" t="s">
        <v>9</v>
      </c>
      <c r="C3419" s="27">
        <f t="shared" si="2501"/>
        <v>0</v>
      </c>
      <c r="D3419" s="27">
        <f t="shared" si="2524"/>
        <v>0</v>
      </c>
      <c r="E3419" s="27" t="b">
        <f t="shared" si="2500"/>
        <v>1</v>
      </c>
      <c r="F3419" s="29">
        <f t="shared" si="2502"/>
        <v>0</v>
      </c>
      <c r="G3419" s="27">
        <f t="shared" si="2525"/>
        <v>0</v>
      </c>
      <c r="H3419" s="22">
        <f t="shared" si="2503"/>
        <v>37590367766.613045</v>
      </c>
      <c r="I3419" s="23">
        <f t="shared" si="2504"/>
        <v>132580106.5049091</v>
      </c>
      <c r="J3419" s="23">
        <f t="shared" si="2505"/>
        <v>1086</v>
      </c>
      <c r="K3419" s="19">
        <f t="shared" si="2526"/>
        <v>225.0831931027827</v>
      </c>
      <c r="L3419" s="16">
        <f t="shared" si="2506"/>
        <v>259.28771224555209</v>
      </c>
      <c r="M3419" s="23">
        <f>M3418-IF($B3419="B",(Percent_Rent_In_Elsies*2.49%/12 * H3418)/K3418,0)+IF($B3419="D",N3419,0)+IF(B3419="D",AK3418)+IF(B3419="C",F3418*90%)-(Y3419-Y3418)-IF($B3419="A",Q3418/K3418) + IF($B3419="A",Q3418/K3418)</f>
        <v>-59573695.257634968</v>
      </c>
      <c r="N3419" s="23">
        <f t="shared" si="2507"/>
        <v>0</v>
      </c>
      <c r="O3419" s="22">
        <f t="shared" si="2508"/>
        <v>26713748.825005986</v>
      </c>
      <c r="P3419" s="22">
        <f t="shared" si="2539"/>
        <v>0</v>
      </c>
      <c r="Q3419" s="22">
        <f t="shared" si="2540"/>
        <v>0</v>
      </c>
      <c r="R3419" s="22">
        <f t="shared" si="2509"/>
        <v>459588312.57400924</v>
      </c>
      <c r="S3419" s="16">
        <f t="shared" si="2499"/>
        <v>0</v>
      </c>
      <c r="T3419" s="15">
        <f t="shared" si="2510"/>
        <v>11521551.721916579</v>
      </c>
      <c r="U3419" s="23">
        <f t="shared" si="2527"/>
        <v>2041859.7507817536</v>
      </c>
      <c r="V3419" s="23">
        <f t="shared" si="2528"/>
        <v>0</v>
      </c>
      <c r="W3419" s="23">
        <f t="shared" si="2541"/>
        <v>169871.85946603605</v>
      </c>
      <c r="X3419" s="23">
        <f t="shared" si="2529"/>
        <v>43042907.961358666</v>
      </c>
      <c r="Y3419" s="23">
        <f t="shared" si="2511"/>
        <v>13825559.361691331</v>
      </c>
      <c r="Z3419" s="3">
        <f t="shared" si="2512"/>
        <v>0</v>
      </c>
      <c r="AA3419" s="23">
        <f t="shared" si="2513"/>
        <v>70579772.598565713</v>
      </c>
      <c r="AB3419" s="26">
        <f t="shared" si="2530"/>
        <v>70086276.274228543</v>
      </c>
      <c r="AC3419" s="23">
        <f t="shared" si="2531"/>
        <v>74889487.274228647</v>
      </c>
      <c r="AD3419" s="23">
        <f t="shared" si="2537"/>
        <v>4803211</v>
      </c>
      <c r="AE3419" s="24">
        <f t="shared" si="2498"/>
        <v>70086276.274228647</v>
      </c>
      <c r="AF3419" s="3">
        <f t="shared" si="2532"/>
        <v>0</v>
      </c>
      <c r="AG3419" s="2">
        <f t="shared" si="2514"/>
        <v>0</v>
      </c>
      <c r="AH3419" s="2">
        <f t="shared" si="2515"/>
        <v>214.53767992770568</v>
      </c>
      <c r="AI3419" s="23">
        <f t="shared" si="2538"/>
        <v>11347371846.395321</v>
      </c>
      <c r="AJ3419" s="23">
        <f t="shared" si="2516"/>
        <v>6219.922423797766</v>
      </c>
      <c r="AK3419" s="23">
        <f t="shared" si="2517"/>
        <v>0</v>
      </c>
      <c r="AL3419" s="23">
        <f t="shared" si="2542"/>
        <v>0</v>
      </c>
      <c r="AM3419" s="23">
        <f t="shared" si="2543"/>
        <v>0</v>
      </c>
      <c r="AN3419" s="16">
        <f t="shared" si="2533"/>
        <v>0</v>
      </c>
      <c r="AO3419" s="23">
        <f t="shared" si="2534"/>
        <v>0</v>
      </c>
      <c r="AP3419" s="22">
        <f t="shared" si="2535"/>
        <v>0</v>
      </c>
      <c r="AQ3419" s="30">
        <f t="shared" si="2518"/>
        <v>27355401470.032608</v>
      </c>
      <c r="AR3419" s="28">
        <f t="shared" si="2519"/>
        <v>13484015956.05727</v>
      </c>
      <c r="AS3419" s="25">
        <f t="shared" si="2520"/>
        <v>200337590.02425668</v>
      </c>
      <c r="AT3419" s="32">
        <f t="shared" si="2521"/>
        <v>0</v>
      </c>
      <c r="AU3419" s="23">
        <f t="shared" si="2522"/>
        <v>0</v>
      </c>
      <c r="AV3419" s="22">
        <f t="shared" si="2523"/>
        <v>3984463065.746881</v>
      </c>
      <c r="AW3419" s="31">
        <f t="shared" si="2536"/>
        <v>18166640224.949341</v>
      </c>
      <c r="AX3419"/>
      <c r="AY3419"/>
      <c r="AZ3419"/>
      <c r="BA3419"/>
    </row>
    <row r="3420" spans="1:53" x14ac:dyDescent="0.25">
      <c r="A3420" s="21">
        <f t="shared" si="2544"/>
        <v>921</v>
      </c>
      <c r="B3420" s="21" t="s">
        <v>28</v>
      </c>
      <c r="C3420" s="27">
        <f t="shared" si="2501"/>
        <v>0</v>
      </c>
      <c r="D3420" s="27">
        <f t="shared" si="2524"/>
        <v>0</v>
      </c>
      <c r="E3420" s="27" t="b">
        <f t="shared" si="2500"/>
        <v>1</v>
      </c>
      <c r="F3420" s="29">
        <f t="shared" si="2502"/>
        <v>0</v>
      </c>
      <c r="G3420" s="27">
        <f t="shared" si="2525"/>
        <v>0</v>
      </c>
      <c r="H3420" s="22">
        <f t="shared" si="2503"/>
        <v>37590367766.613045</v>
      </c>
      <c r="I3420" s="23">
        <f t="shared" si="2504"/>
        <v>132580106.5049091</v>
      </c>
      <c r="J3420" s="23">
        <f t="shared" si="2505"/>
        <v>1086</v>
      </c>
      <c r="K3420" s="19">
        <f t="shared" si="2526"/>
        <v>225.0831931027827</v>
      </c>
      <c r="L3420" s="16">
        <f t="shared" si="2506"/>
        <v>259.28771224555209</v>
      </c>
      <c r="M3420" s="23">
        <f>M3419-IF($B3420="B",(Percent_Rent_In_Elsies*2.49%/12 * H3419)/K3419,0)+IF($B3420="D",N3420,0)+IF(B3420="D",AK3419)+IF(B3420="C",F3419*90%)-(Y3420-Y3419)-IF($B3420="A",Q3419/K3419) + IF($B3420="A",Q3419/K3419)</f>
        <v>-59573695.257634968</v>
      </c>
      <c r="N3420" s="23">
        <f t="shared" si="2507"/>
        <v>0</v>
      </c>
      <c r="O3420" s="22">
        <f t="shared" si="2508"/>
        <v>0</v>
      </c>
      <c r="P3420" s="22">
        <f t="shared" si="2539"/>
        <v>26713748.825005986</v>
      </c>
      <c r="Q3420" s="22">
        <f t="shared" si="2540"/>
        <v>0</v>
      </c>
      <c r="R3420" s="22">
        <f t="shared" si="2509"/>
        <v>459588312.57400924</v>
      </c>
      <c r="S3420" s="16">
        <f t="shared" si="2499"/>
        <v>0</v>
      </c>
      <c r="T3420" s="15">
        <f t="shared" si="2510"/>
        <v>0</v>
      </c>
      <c r="U3420" s="23">
        <f t="shared" si="2527"/>
        <v>2041859.7507817536</v>
      </c>
      <c r="V3420" s="23">
        <f t="shared" si="2528"/>
        <v>0</v>
      </c>
      <c r="W3420" s="23">
        <f t="shared" si="2541"/>
        <v>0</v>
      </c>
      <c r="X3420" s="23">
        <f t="shared" si="2529"/>
        <v>43042907.961358666</v>
      </c>
      <c r="Y3420" s="23">
        <f t="shared" si="2511"/>
        <v>13825559.361691331</v>
      </c>
      <c r="Z3420" s="3">
        <f t="shared" si="2512"/>
        <v>8493.5929733018038</v>
      </c>
      <c r="AA3420" s="23">
        <f t="shared" si="2513"/>
        <v>70707176.49316524</v>
      </c>
      <c r="AB3420" s="26">
        <f t="shared" si="2530"/>
        <v>70086276.274228513</v>
      </c>
      <c r="AC3420" s="23">
        <f t="shared" si="2531"/>
        <v>74889487.274228647</v>
      </c>
      <c r="AD3420" s="23">
        <f t="shared" si="2537"/>
        <v>4803211</v>
      </c>
      <c r="AE3420" s="24">
        <f t="shared" si="2498"/>
        <v>70086276.274228647</v>
      </c>
      <c r="AF3420" s="3">
        <f t="shared" si="2532"/>
        <v>0</v>
      </c>
      <c r="AG3420" s="2">
        <f t="shared" si="2514"/>
        <v>1019231156.7962165</v>
      </c>
      <c r="AH3420" s="2">
        <f t="shared" si="2515"/>
        <v>214.53767992770568</v>
      </c>
      <c r="AI3420" s="23">
        <f t="shared" si="2538"/>
        <v>11367855043.116886</v>
      </c>
      <c r="AJ3420" s="23">
        <f t="shared" si="2516"/>
        <v>6219.922423797766</v>
      </c>
      <c r="AK3420" s="23">
        <f t="shared" si="2517"/>
        <v>0</v>
      </c>
      <c r="AL3420" s="23">
        <f t="shared" si="2542"/>
        <v>0</v>
      </c>
      <c r="AM3420" s="23">
        <f t="shared" si="2543"/>
        <v>0</v>
      </c>
      <c r="AN3420" s="16">
        <f t="shared" si="2533"/>
        <v>0</v>
      </c>
      <c r="AO3420" s="23">
        <f t="shared" si="2534"/>
        <v>0</v>
      </c>
      <c r="AP3420" s="22">
        <f t="shared" si="2535"/>
        <v>0</v>
      </c>
      <c r="AQ3420" s="30">
        <f t="shared" si="2518"/>
        <v>27355401470.032608</v>
      </c>
      <c r="AR3420" s="28">
        <f t="shared" si="2519"/>
        <v>13484015956.05727</v>
      </c>
      <c r="AS3420" s="25">
        <f t="shared" si="2520"/>
        <v>200337590.02425668</v>
      </c>
      <c r="AT3420" s="32">
        <f t="shared" si="2521"/>
        <v>16987.185946603608</v>
      </c>
      <c r="AU3420" s="23">
        <f t="shared" si="2522"/>
        <v>16987.185946603608</v>
      </c>
      <c r="AV3420" s="22">
        <f t="shared" si="2523"/>
        <v>3995984617.4687977</v>
      </c>
      <c r="AW3420" s="31">
        <f t="shared" si="2536"/>
        <v>18166640224.949337</v>
      </c>
    </row>
    <row r="3421" spans="1:53" x14ac:dyDescent="0.25">
      <c r="A3421">
        <f t="shared" si="2544"/>
        <v>922</v>
      </c>
      <c r="B3421" t="s">
        <v>6</v>
      </c>
      <c r="C3421" s="27">
        <f t="shared" si="2501"/>
        <v>0</v>
      </c>
      <c r="D3421" s="27">
        <f t="shared" si="2524"/>
        <v>0</v>
      </c>
      <c r="E3421" s="27" t="b">
        <f t="shared" si="2500"/>
        <v>1</v>
      </c>
      <c r="F3421" s="29">
        <f t="shared" si="2502"/>
        <v>0</v>
      </c>
      <c r="G3421" s="27">
        <f t="shared" si="2525"/>
        <v>0</v>
      </c>
      <c r="H3421" s="22">
        <f t="shared" si="2503"/>
        <v>37653018379.557404</v>
      </c>
      <c r="I3421" s="23">
        <f t="shared" si="2504"/>
        <v>132580106.5049091</v>
      </c>
      <c r="J3421" s="23">
        <f t="shared" si="2505"/>
        <v>1086</v>
      </c>
      <c r="K3421" s="19">
        <f t="shared" si="2526"/>
        <v>225.0831931027827</v>
      </c>
      <c r="L3421" s="16">
        <f t="shared" si="2506"/>
        <v>259.71985843262803</v>
      </c>
      <c r="M3421" s="23">
        <f>M3420-IF($B3421="B",(Percent_Rent_In_Elsies*2.49%/12 * H3420)/K3420,0)+IF($B3421="D",N3421,0)+IF(B3421="D",AK3420)+IF(B3421="C",F3420*90%)-(Y3421-Y3420)-IF($B3421="A",Q3420/K3420) + IF($B3421="A",Q3420/K3420)</f>
        <v>-59573695.257634968</v>
      </c>
      <c r="N3421" s="23">
        <f t="shared" si="2507"/>
        <v>0</v>
      </c>
      <c r="O3421" s="22">
        <f t="shared" si="2508"/>
        <v>0</v>
      </c>
      <c r="P3421" s="22">
        <f t="shared" si="2539"/>
        <v>0</v>
      </c>
      <c r="Q3421" s="22">
        <f t="shared" si="2540"/>
        <v>0</v>
      </c>
      <c r="R3421" s="22">
        <f t="shared" si="2509"/>
        <v>459588312.57400924</v>
      </c>
      <c r="S3421" s="16">
        <f t="shared" si="2499"/>
        <v>0</v>
      </c>
      <c r="T3421" s="15">
        <f t="shared" si="2510"/>
        <v>0</v>
      </c>
      <c r="U3421" s="23">
        <f t="shared" si="2527"/>
        <v>2041859.7507817536</v>
      </c>
      <c r="V3421" s="23">
        <f t="shared" si="2528"/>
        <v>0</v>
      </c>
      <c r="W3421" s="23">
        <f t="shared" si="2541"/>
        <v>0</v>
      </c>
      <c r="X3421" s="23">
        <f t="shared" si="2529"/>
        <v>43085375.926225178</v>
      </c>
      <c r="Y3421" s="23">
        <f t="shared" si="2511"/>
        <v>13825559.361691331</v>
      </c>
      <c r="Z3421" s="3">
        <f t="shared" si="2512"/>
        <v>0</v>
      </c>
      <c r="AA3421" s="23">
        <f t="shared" si="2513"/>
        <v>70707176.49316524</v>
      </c>
      <c r="AB3421" s="26">
        <f t="shared" si="2530"/>
        <v>70086276.274228543</v>
      </c>
      <c r="AC3421" s="23">
        <f t="shared" si="2531"/>
        <v>74889487.274228647</v>
      </c>
      <c r="AD3421" s="23">
        <f t="shared" si="2537"/>
        <v>4803211</v>
      </c>
      <c r="AE3421" s="24">
        <f t="shared" si="2498"/>
        <v>70086276.274228647</v>
      </c>
      <c r="AF3421" s="3">
        <f t="shared" si="2532"/>
        <v>0</v>
      </c>
      <c r="AG3421" s="2">
        <f t="shared" si="2514"/>
        <v>0</v>
      </c>
      <c r="AH3421" s="2">
        <f t="shared" si="2515"/>
        <v>214.89524272758521</v>
      </c>
      <c r="AI3421" s="23">
        <f t="shared" si="2538"/>
        <v>11367855043.116886</v>
      </c>
      <c r="AJ3421" s="23">
        <f t="shared" si="2516"/>
        <v>6219.922423797766</v>
      </c>
      <c r="AK3421" s="23">
        <f t="shared" si="2517"/>
        <v>0</v>
      </c>
      <c r="AL3421" s="23">
        <f t="shared" si="2542"/>
        <v>0</v>
      </c>
      <c r="AM3421" s="23">
        <f t="shared" si="2543"/>
        <v>0</v>
      </c>
      <c r="AN3421" s="16">
        <f t="shared" si="2533"/>
        <v>0</v>
      </c>
      <c r="AO3421" s="23">
        <f t="shared" si="2534"/>
        <v>0</v>
      </c>
      <c r="AP3421" s="22">
        <f t="shared" si="2535"/>
        <v>0</v>
      </c>
      <c r="AQ3421" s="30">
        <f t="shared" si="2518"/>
        <v>27355401470.032608</v>
      </c>
      <c r="AR3421" s="28">
        <f t="shared" si="2519"/>
        <v>13484015956.05727</v>
      </c>
      <c r="AS3421" s="25">
        <f t="shared" si="2520"/>
        <v>200337590.02425668</v>
      </c>
      <c r="AT3421" s="32">
        <f t="shared" si="2521"/>
        <v>0</v>
      </c>
      <c r="AU3421" s="23">
        <f t="shared" si="2522"/>
        <v>0</v>
      </c>
      <c r="AV3421" s="22">
        <f t="shared" si="2523"/>
        <v>3995984617.4687977</v>
      </c>
      <c r="AW3421" s="31">
        <f t="shared" si="2536"/>
        <v>18139926476.124332</v>
      </c>
    </row>
    <row r="3422" spans="1:53" x14ac:dyDescent="0.25">
      <c r="A3422">
        <f t="shared" si="2544"/>
        <v>922</v>
      </c>
      <c r="B3422" t="s">
        <v>7</v>
      </c>
      <c r="C3422" s="27">
        <f t="shared" si="2501"/>
        <v>0</v>
      </c>
      <c r="D3422" s="27">
        <f t="shared" si="2524"/>
        <v>0</v>
      </c>
      <c r="E3422" s="27" t="b">
        <f t="shared" si="2500"/>
        <v>1</v>
      </c>
      <c r="F3422" s="29">
        <f t="shared" si="2502"/>
        <v>0</v>
      </c>
      <c r="G3422" s="27">
        <f t="shared" si="2525"/>
        <v>0</v>
      </c>
      <c r="H3422" s="22">
        <f t="shared" si="2503"/>
        <v>37653018379.557404</v>
      </c>
      <c r="I3422" s="23">
        <f t="shared" si="2504"/>
        <v>132580106.5049091</v>
      </c>
      <c r="J3422" s="23">
        <f t="shared" si="2505"/>
        <v>1086</v>
      </c>
      <c r="K3422" s="19">
        <f t="shared" si="2526"/>
        <v>225.0831931027827</v>
      </c>
      <c r="L3422" s="16">
        <f t="shared" si="2506"/>
        <v>259.71985843262803</v>
      </c>
      <c r="M3422" s="23">
        <f>M3421-IF($B3422="B",(Percent_Rent_In_Elsies*2.49%/12 * H3421)/K3421,0)+IF($B3422="D",N3422,0)+IF(B3422="D",AK3421)+IF(B3422="C",F3421*90%)-(Y3422-Y3421)-IF($B3422="A",Q3421/K3421) + IF($B3422="A",Q3421/K3421)</f>
        <v>-59747253.336451419</v>
      </c>
      <c r="N3422" s="23">
        <f t="shared" si="2507"/>
        <v>0</v>
      </c>
      <c r="O3422" s="22">
        <f t="shared" si="2508"/>
        <v>0</v>
      </c>
      <c r="P3422" s="22">
        <f t="shared" si="2539"/>
        <v>0</v>
      </c>
      <c r="Q3422" s="22">
        <f t="shared" si="2540"/>
        <v>0</v>
      </c>
      <c r="R3422" s="22">
        <f t="shared" si="2509"/>
        <v>421289286.52617514</v>
      </c>
      <c r="S3422" s="16">
        <f t="shared" si="2499"/>
        <v>38299026.047834106</v>
      </c>
      <c r="T3422" s="15">
        <f t="shared" si="2510"/>
        <v>0</v>
      </c>
      <c r="U3422" s="23">
        <f t="shared" si="2527"/>
        <v>1871704.7715499408</v>
      </c>
      <c r="V3422" s="23">
        <f t="shared" si="2528"/>
        <v>170154.97923181279</v>
      </c>
      <c r="W3422" s="23">
        <f t="shared" si="2541"/>
        <v>0</v>
      </c>
      <c r="X3422" s="23">
        <f t="shared" si="2529"/>
        <v>43085375.926225178</v>
      </c>
      <c r="Y3422" s="23">
        <f t="shared" si="2511"/>
        <v>13825559.361691331</v>
      </c>
      <c r="Z3422" s="3">
        <f t="shared" si="2512"/>
        <v>0</v>
      </c>
      <c r="AA3422" s="23">
        <f t="shared" si="2513"/>
        <v>70707176.49316524</v>
      </c>
      <c r="AB3422" s="26">
        <f t="shared" si="2530"/>
        <v>70086276.274228543</v>
      </c>
      <c r="AC3422" s="23">
        <f t="shared" si="2531"/>
        <v>74889487.274228647</v>
      </c>
      <c r="AD3422" s="23">
        <f t="shared" si="2537"/>
        <v>4803211</v>
      </c>
      <c r="AE3422" s="24">
        <f t="shared" si="2498"/>
        <v>70086276.274228647</v>
      </c>
      <c r="AF3422" s="3">
        <f t="shared" si="2532"/>
        <v>0</v>
      </c>
      <c r="AG3422" s="2">
        <f t="shared" si="2514"/>
        <v>0</v>
      </c>
      <c r="AH3422" s="2">
        <f t="shared" si="2515"/>
        <v>214.89524272758521</v>
      </c>
      <c r="AI3422" s="23">
        <f t="shared" si="2538"/>
        <v>11367855043.116886</v>
      </c>
      <c r="AJ3422" s="23">
        <f t="shared" si="2516"/>
        <v>6219.922423797766</v>
      </c>
      <c r="AK3422" s="23">
        <f t="shared" si="2517"/>
        <v>0</v>
      </c>
      <c r="AL3422" s="23">
        <f t="shared" si="2542"/>
        <v>9967208.693397522</v>
      </c>
      <c r="AM3422" s="23">
        <f t="shared" si="2543"/>
        <v>9299289728.2102909</v>
      </c>
      <c r="AN3422" s="16">
        <f t="shared" si="2533"/>
        <v>0</v>
      </c>
      <c r="AO3422" s="23">
        <f t="shared" si="2534"/>
        <v>173558.07881644918</v>
      </c>
      <c r="AP3422" s="22">
        <f t="shared" si="2535"/>
        <v>39065006.568790808</v>
      </c>
      <c r="AQ3422" s="30">
        <f t="shared" si="2518"/>
        <v>27433199430.614353</v>
      </c>
      <c r="AR3422" s="28">
        <f t="shared" si="2519"/>
        <v>13522748910.070227</v>
      </c>
      <c r="AS3422" s="25">
        <f t="shared" si="2520"/>
        <v>200337590.02425668</v>
      </c>
      <c r="AT3422" s="32">
        <f t="shared" si="2521"/>
        <v>0</v>
      </c>
      <c r="AU3422" s="23">
        <f t="shared" si="2522"/>
        <v>0</v>
      </c>
      <c r="AV3422" s="22">
        <f t="shared" si="2523"/>
        <v>3995984617.4687977</v>
      </c>
      <c r="AW3422" s="31">
        <f t="shared" si="2536"/>
        <v>18217724436.706078</v>
      </c>
    </row>
    <row r="3423" spans="1:53" x14ac:dyDescent="0.25">
      <c r="A3423">
        <f t="shared" si="2544"/>
        <v>922</v>
      </c>
      <c r="B3423" t="s">
        <v>8</v>
      </c>
      <c r="C3423" s="27">
        <f t="shared" si="2501"/>
        <v>0</v>
      </c>
      <c r="D3423" s="27">
        <f t="shared" si="2524"/>
        <v>0</v>
      </c>
      <c r="E3423" s="27" t="b">
        <f t="shared" si="2500"/>
        <v>1</v>
      </c>
      <c r="F3423" s="29">
        <f t="shared" si="2502"/>
        <v>0</v>
      </c>
      <c r="G3423" s="27">
        <f t="shared" si="2525"/>
        <v>0</v>
      </c>
      <c r="H3423" s="22">
        <f t="shared" si="2503"/>
        <v>37653018379.557404</v>
      </c>
      <c r="I3423" s="23">
        <f t="shared" si="2504"/>
        <v>132580106.5049091</v>
      </c>
      <c r="J3423" s="23">
        <f t="shared" si="2505"/>
        <v>1086</v>
      </c>
      <c r="K3423" s="19">
        <f t="shared" si="2526"/>
        <v>225.0831931027827</v>
      </c>
      <c r="L3423" s="16">
        <f t="shared" si="2506"/>
        <v>259.71985843262803</v>
      </c>
      <c r="M3423" s="23">
        <f>M3422-IF($B3423="B",(Percent_Rent_In_Elsies*2.49%/12 * H3422)/K3422,0)+IF($B3423="D",N3423,0)+IF(B3423="D",AK3422)+IF(B3423="C",F3422*90%)-(Y3423-Y3422)-IF($B3423="A",Q3422/K3422) + IF($B3423="A",Q3422/K3422)</f>
        <v>-59747253.336451419</v>
      </c>
      <c r="N3423" s="23">
        <f t="shared" si="2507"/>
        <v>0</v>
      </c>
      <c r="O3423" s="22">
        <f t="shared" si="2508"/>
        <v>0</v>
      </c>
      <c r="P3423" s="22">
        <f t="shared" si="2539"/>
        <v>0</v>
      </c>
      <c r="Q3423" s="22">
        <f t="shared" si="2540"/>
        <v>0</v>
      </c>
      <c r="R3423" s="22">
        <f t="shared" si="2509"/>
        <v>460354293.09496593</v>
      </c>
      <c r="S3423" s="16">
        <f t="shared" si="2499"/>
        <v>38299026.047834106</v>
      </c>
      <c r="T3423" s="15">
        <f t="shared" si="2510"/>
        <v>0</v>
      </c>
      <c r="U3423" s="23">
        <f t="shared" si="2527"/>
        <v>2045262.8503663901</v>
      </c>
      <c r="V3423" s="23">
        <f t="shared" si="2528"/>
        <v>170154.97923181279</v>
      </c>
      <c r="W3423" s="23">
        <f t="shared" si="2541"/>
        <v>0</v>
      </c>
      <c r="X3423" s="23">
        <f t="shared" si="2529"/>
        <v>43085375.926225178</v>
      </c>
      <c r="Y3423" s="23">
        <f t="shared" si="2511"/>
        <v>13825559.361691331</v>
      </c>
      <c r="Z3423" s="3">
        <f t="shared" si="2512"/>
        <v>0</v>
      </c>
      <c r="AA3423" s="23">
        <f t="shared" si="2513"/>
        <v>70707176.49316524</v>
      </c>
      <c r="AB3423" s="26">
        <f t="shared" si="2530"/>
        <v>70086276.274228543</v>
      </c>
      <c r="AC3423" s="23">
        <f t="shared" si="2531"/>
        <v>74889487.274228647</v>
      </c>
      <c r="AD3423" s="23">
        <f t="shared" si="2537"/>
        <v>4803211</v>
      </c>
      <c r="AE3423" s="24">
        <f t="shared" si="2498"/>
        <v>70086276.274228647</v>
      </c>
      <c r="AF3423" s="3">
        <f t="shared" si="2532"/>
        <v>1E-4</v>
      </c>
      <c r="AG3423" s="2">
        <f t="shared" si="2514"/>
        <v>0</v>
      </c>
      <c r="AH3423" s="2">
        <f t="shared" si="2515"/>
        <v>214.89524272758521</v>
      </c>
      <c r="AI3423" s="23">
        <f t="shared" si="2538"/>
        <v>11367855043.116886</v>
      </c>
      <c r="AJ3423" s="23">
        <f t="shared" si="2516"/>
        <v>6219.922423797766</v>
      </c>
      <c r="AK3423" s="23">
        <f t="shared" si="2517"/>
        <v>65448.296850278624</v>
      </c>
      <c r="AL3423" s="23">
        <f t="shared" si="2542"/>
        <v>0</v>
      </c>
      <c r="AM3423" s="23">
        <f t="shared" si="2543"/>
        <v>0</v>
      </c>
      <c r="AN3423" s="16">
        <f t="shared" si="2533"/>
        <v>0</v>
      </c>
      <c r="AO3423" s="23">
        <f t="shared" si="2534"/>
        <v>0</v>
      </c>
      <c r="AP3423" s="22">
        <f t="shared" si="2535"/>
        <v>0</v>
      </c>
      <c r="AQ3423" s="30">
        <f t="shared" si="2518"/>
        <v>27433199430.614353</v>
      </c>
      <c r="AR3423" s="28">
        <f t="shared" si="2519"/>
        <v>13522748910.070227</v>
      </c>
      <c r="AS3423" s="25">
        <f t="shared" si="2520"/>
        <v>200337590.02425668</v>
      </c>
      <c r="AT3423" s="32">
        <f t="shared" si="2521"/>
        <v>0</v>
      </c>
      <c r="AU3423" s="23">
        <f t="shared" si="2522"/>
        <v>0</v>
      </c>
      <c r="AV3423" s="22">
        <f t="shared" si="2523"/>
        <v>3995984617.4687977</v>
      </c>
      <c r="AW3423" s="31">
        <f t="shared" si="2536"/>
        <v>18217724436.706078</v>
      </c>
    </row>
    <row r="3424" spans="1:53" x14ac:dyDescent="0.25">
      <c r="A3424" s="21">
        <f t="shared" si="2544"/>
        <v>922</v>
      </c>
      <c r="B3424" s="21" t="s">
        <v>9</v>
      </c>
      <c r="C3424" s="27">
        <f t="shared" si="2501"/>
        <v>0</v>
      </c>
      <c r="D3424" s="27">
        <f t="shared" si="2524"/>
        <v>0</v>
      </c>
      <c r="E3424" s="27" t="b">
        <f t="shared" si="2500"/>
        <v>1</v>
      </c>
      <c r="F3424" s="29">
        <f t="shared" si="2502"/>
        <v>0</v>
      </c>
      <c r="G3424" s="27">
        <f t="shared" si="2525"/>
        <v>0</v>
      </c>
      <c r="H3424" s="22">
        <f t="shared" si="2503"/>
        <v>37653018379.557404</v>
      </c>
      <c r="I3424" s="23">
        <f t="shared" si="2504"/>
        <v>132580106.5049091</v>
      </c>
      <c r="J3424" s="23">
        <f t="shared" si="2505"/>
        <v>1086</v>
      </c>
      <c r="K3424" s="19">
        <f t="shared" si="2526"/>
        <v>225.0831931027827</v>
      </c>
      <c r="L3424" s="16">
        <f t="shared" si="2506"/>
        <v>259.71985843262803</v>
      </c>
      <c r="M3424" s="23">
        <f>M3423-IF($B3424="B",(Percent_Rent_In_Elsies*2.49%/12 * H3423)/K3423,0)+IF($B3424="D",N3424,0)+IF(B3424="D",AK3423)+IF(B3424="C",F3423*90%)-(Y3424-Y3423)-IF($B3424="A",Q3423/K3423) + IF($B3424="A",Q3423/K3423)</f>
        <v>-59681805.03960114</v>
      </c>
      <c r="N3424" s="23">
        <f t="shared" si="2507"/>
        <v>0</v>
      </c>
      <c r="O3424" s="22">
        <f t="shared" si="2508"/>
        <v>26758271.739714332</v>
      </c>
      <c r="P3424" s="22">
        <f t="shared" si="2539"/>
        <v>0</v>
      </c>
      <c r="Q3424" s="22">
        <f t="shared" si="2540"/>
        <v>0</v>
      </c>
      <c r="R3424" s="22">
        <f t="shared" si="2509"/>
        <v>460354293.09496593</v>
      </c>
      <c r="S3424" s="16">
        <f t="shared" si="2499"/>
        <v>0</v>
      </c>
      <c r="T3424" s="15">
        <f t="shared" si="2510"/>
        <v>11540754.308119774</v>
      </c>
      <c r="U3424" s="23">
        <f t="shared" si="2527"/>
        <v>2045262.8503663901</v>
      </c>
      <c r="V3424" s="23">
        <f t="shared" si="2528"/>
        <v>0</v>
      </c>
      <c r="W3424" s="23">
        <f t="shared" si="2541"/>
        <v>170154.97923181279</v>
      </c>
      <c r="X3424" s="23">
        <f t="shared" si="2529"/>
        <v>43085375.926225178</v>
      </c>
      <c r="Y3424" s="23">
        <f t="shared" si="2511"/>
        <v>13825559.361691331</v>
      </c>
      <c r="Z3424" s="3">
        <f t="shared" si="2512"/>
        <v>0</v>
      </c>
      <c r="AA3424" s="23">
        <f t="shared" si="2513"/>
        <v>70641728.196314961</v>
      </c>
      <c r="AB3424" s="26">
        <f t="shared" si="2530"/>
        <v>70086276.274228543</v>
      </c>
      <c r="AC3424" s="23">
        <f t="shared" si="2531"/>
        <v>74889487.274228647</v>
      </c>
      <c r="AD3424" s="23">
        <f t="shared" si="2537"/>
        <v>4803211</v>
      </c>
      <c r="AE3424" s="24">
        <f t="shared" si="2498"/>
        <v>70086276.274228647</v>
      </c>
      <c r="AF3424" s="3">
        <f t="shared" si="2532"/>
        <v>0</v>
      </c>
      <c r="AG3424" s="2">
        <f t="shared" si="2514"/>
        <v>0</v>
      </c>
      <c r="AH3424" s="2">
        <f t="shared" si="2515"/>
        <v>214.89524272758521</v>
      </c>
      <c r="AI3424" s="23">
        <f t="shared" si="2538"/>
        <v>11357332677.66103</v>
      </c>
      <c r="AJ3424" s="23">
        <f t="shared" si="2516"/>
        <v>6219.922423797766</v>
      </c>
      <c r="AK3424" s="23">
        <f t="shared" si="2517"/>
        <v>0</v>
      </c>
      <c r="AL3424" s="23">
        <f t="shared" si="2542"/>
        <v>0</v>
      </c>
      <c r="AM3424" s="23">
        <f t="shared" si="2543"/>
        <v>0</v>
      </c>
      <c r="AN3424" s="16">
        <f t="shared" si="2533"/>
        <v>0</v>
      </c>
      <c r="AO3424" s="23">
        <f t="shared" si="2534"/>
        <v>0</v>
      </c>
      <c r="AP3424" s="22">
        <f t="shared" si="2535"/>
        <v>0</v>
      </c>
      <c r="AQ3424" s="30">
        <f t="shared" si="2518"/>
        <v>27433199430.614353</v>
      </c>
      <c r="AR3424" s="28">
        <f t="shared" si="2519"/>
        <v>13522748910.070227</v>
      </c>
      <c r="AS3424" s="25">
        <f t="shared" si="2520"/>
        <v>200337590.02425668</v>
      </c>
      <c r="AT3424" s="32">
        <f t="shared" si="2521"/>
        <v>0</v>
      </c>
      <c r="AU3424" s="23">
        <f t="shared" si="2522"/>
        <v>0</v>
      </c>
      <c r="AV3424" s="22">
        <f t="shared" si="2523"/>
        <v>3995984617.4687977</v>
      </c>
      <c r="AW3424" s="31">
        <f t="shared" si="2536"/>
        <v>18217724436.706078</v>
      </c>
      <c r="AX3424" s="21"/>
      <c r="AY3424" s="21"/>
      <c r="AZ3424" s="21"/>
      <c r="BA3424" s="21"/>
    </row>
    <row r="3425" spans="1:53" x14ac:dyDescent="0.25">
      <c r="A3425" s="21">
        <f t="shared" si="2544"/>
        <v>922</v>
      </c>
      <c r="B3425" s="21" t="s">
        <v>28</v>
      </c>
      <c r="C3425" s="27">
        <f t="shared" si="2501"/>
        <v>0</v>
      </c>
      <c r="D3425" s="27">
        <f t="shared" si="2524"/>
        <v>0</v>
      </c>
      <c r="E3425" s="27" t="b">
        <f t="shared" si="2500"/>
        <v>1</v>
      </c>
      <c r="F3425" s="29">
        <f t="shared" si="2502"/>
        <v>0</v>
      </c>
      <c r="G3425" s="27">
        <f t="shared" si="2525"/>
        <v>0</v>
      </c>
      <c r="H3425" s="22">
        <f t="shared" si="2503"/>
        <v>37653018379.557404</v>
      </c>
      <c r="I3425" s="23">
        <f t="shared" si="2504"/>
        <v>132580106.5049091</v>
      </c>
      <c r="J3425" s="23">
        <f t="shared" si="2505"/>
        <v>1086</v>
      </c>
      <c r="K3425" s="19">
        <f t="shared" si="2526"/>
        <v>225.0831931027827</v>
      </c>
      <c r="L3425" s="16">
        <f t="shared" si="2506"/>
        <v>259.71985843262803</v>
      </c>
      <c r="M3425" s="23">
        <f>M3424-IF($B3425="B",(Percent_Rent_In_Elsies*2.49%/12 * H3424)/K3424,0)+IF($B3425="D",N3425,0)+IF(B3425="D",AK3424)+IF(B3425="C",F3424*90%)-(Y3425-Y3424)-IF($B3425="A",Q3424/K3424) + IF($B3425="A",Q3424/K3424)</f>
        <v>-59681805.03960114</v>
      </c>
      <c r="N3425" s="23">
        <f t="shared" si="2507"/>
        <v>0</v>
      </c>
      <c r="O3425" s="22">
        <f t="shared" si="2508"/>
        <v>0</v>
      </c>
      <c r="P3425" s="22">
        <f t="shared" si="2539"/>
        <v>26758271.739714332</v>
      </c>
      <c r="Q3425" s="22">
        <f t="shared" si="2540"/>
        <v>0</v>
      </c>
      <c r="R3425" s="22">
        <f t="shared" si="2509"/>
        <v>460354293.09496593</v>
      </c>
      <c r="S3425" s="16">
        <f t="shared" si="2499"/>
        <v>0</v>
      </c>
      <c r="T3425" s="15">
        <f t="shared" si="2510"/>
        <v>0</v>
      </c>
      <c r="U3425" s="23">
        <f t="shared" si="2527"/>
        <v>2045262.8503663901</v>
      </c>
      <c r="V3425" s="23">
        <f t="shared" si="2528"/>
        <v>0</v>
      </c>
      <c r="W3425" s="23">
        <f t="shared" si="2541"/>
        <v>0</v>
      </c>
      <c r="X3425" s="23">
        <f t="shared" si="2529"/>
        <v>43085375.926225178</v>
      </c>
      <c r="Y3425" s="23">
        <f t="shared" si="2511"/>
        <v>13825559.361691331</v>
      </c>
      <c r="Z3425" s="3">
        <f t="shared" si="2512"/>
        <v>8507.7489615906416</v>
      </c>
      <c r="AA3425" s="23">
        <f t="shared" si="2513"/>
        <v>70769344.430738822</v>
      </c>
      <c r="AB3425" s="26">
        <f t="shared" si="2530"/>
        <v>70086276.274228543</v>
      </c>
      <c r="AC3425" s="23">
        <f t="shared" si="2531"/>
        <v>74889487.274228647</v>
      </c>
      <c r="AD3425" s="23">
        <f t="shared" si="2537"/>
        <v>4803211</v>
      </c>
      <c r="AE3425" s="24">
        <f t="shared" si="2498"/>
        <v>70086276.274228647</v>
      </c>
      <c r="AF3425" s="3">
        <f t="shared" si="2532"/>
        <v>0</v>
      </c>
      <c r="AG3425" s="2">
        <f t="shared" si="2514"/>
        <v>1020929875.390877</v>
      </c>
      <c r="AH3425" s="2">
        <f t="shared" si="2515"/>
        <v>214.89524272758521</v>
      </c>
      <c r="AI3425" s="23">
        <f t="shared" si="2538"/>
        <v>11377850013.043798</v>
      </c>
      <c r="AJ3425" s="23">
        <f t="shared" si="2516"/>
        <v>6219.922423797766</v>
      </c>
      <c r="AK3425" s="23">
        <f t="shared" si="2517"/>
        <v>0</v>
      </c>
      <c r="AL3425" s="23">
        <f t="shared" si="2542"/>
        <v>0</v>
      </c>
      <c r="AM3425" s="23">
        <f t="shared" si="2543"/>
        <v>0</v>
      </c>
      <c r="AN3425" s="16">
        <f t="shared" si="2533"/>
        <v>0</v>
      </c>
      <c r="AO3425" s="23">
        <f t="shared" si="2534"/>
        <v>0</v>
      </c>
      <c r="AP3425" s="22">
        <f t="shared" si="2535"/>
        <v>0</v>
      </c>
      <c r="AQ3425" s="30">
        <f t="shared" si="2518"/>
        <v>27433199430.614353</v>
      </c>
      <c r="AR3425" s="28">
        <f t="shared" si="2519"/>
        <v>13522748910.070227</v>
      </c>
      <c r="AS3425" s="25">
        <f t="shared" si="2520"/>
        <v>200337590.02425668</v>
      </c>
      <c r="AT3425" s="32">
        <f t="shared" si="2521"/>
        <v>17015.497923181283</v>
      </c>
      <c r="AU3425" s="23">
        <f t="shared" si="2522"/>
        <v>17015.497923181283</v>
      </c>
      <c r="AV3425" s="22">
        <f t="shared" si="2523"/>
        <v>4007525371.7769175</v>
      </c>
      <c r="AW3425" s="31">
        <f t="shared" si="2536"/>
        <v>18217724436.706078</v>
      </c>
      <c r="AX3425" s="21"/>
      <c r="AY3425" s="21"/>
      <c r="AZ3425" s="21"/>
      <c r="BA3425" s="21"/>
    </row>
    <row r="3426" spans="1:53" x14ac:dyDescent="0.25">
      <c r="A3426">
        <f t="shared" si="2544"/>
        <v>923</v>
      </c>
      <c r="B3426" t="s">
        <v>6</v>
      </c>
      <c r="C3426" s="27">
        <f t="shared" si="2501"/>
        <v>0</v>
      </c>
      <c r="D3426" s="27">
        <f t="shared" si="2524"/>
        <v>0</v>
      </c>
      <c r="E3426" s="27" t="b">
        <f t="shared" si="2500"/>
        <v>1</v>
      </c>
      <c r="F3426" s="29">
        <f t="shared" si="2502"/>
        <v>0</v>
      </c>
      <c r="G3426" s="27">
        <f t="shared" si="2525"/>
        <v>0</v>
      </c>
      <c r="H3426" s="22">
        <f t="shared" si="2503"/>
        <v>37715773410.190002</v>
      </c>
      <c r="I3426" s="23">
        <f t="shared" si="2504"/>
        <v>132580106.5049091</v>
      </c>
      <c r="J3426" s="23">
        <f t="shared" si="2505"/>
        <v>1086</v>
      </c>
      <c r="K3426" s="19">
        <f t="shared" si="2526"/>
        <v>225.0831931027827</v>
      </c>
      <c r="L3426" s="16">
        <f t="shared" si="2506"/>
        <v>260.15272486334908</v>
      </c>
      <c r="M3426" s="23">
        <f>M3425-IF($B3426="B",(Percent_Rent_In_Elsies*2.49%/12 * H3425)/K3425,0)+IF($B3426="D",N3426,0)+IF(B3426="D",AK3425)+IF(B3426="C",F3425*90%)-(Y3426-Y3425)-IF($B3426="A",Q3425/K3425) + IF($B3426="A",Q3425/K3425)</f>
        <v>-59681805.03960114</v>
      </c>
      <c r="N3426" s="23">
        <f t="shared" si="2507"/>
        <v>0</v>
      </c>
      <c r="O3426" s="22">
        <f t="shared" si="2508"/>
        <v>0</v>
      </c>
      <c r="P3426" s="22">
        <f t="shared" si="2539"/>
        <v>0</v>
      </c>
      <c r="Q3426" s="22">
        <f t="shared" si="2540"/>
        <v>0</v>
      </c>
      <c r="R3426" s="22">
        <f t="shared" si="2509"/>
        <v>460354293.09496593</v>
      </c>
      <c r="S3426" s="16">
        <f t="shared" si="2499"/>
        <v>0</v>
      </c>
      <c r="T3426" s="15">
        <f t="shared" si="2510"/>
        <v>0</v>
      </c>
      <c r="U3426" s="23">
        <f t="shared" si="2527"/>
        <v>2045262.8503663901</v>
      </c>
      <c r="V3426" s="23">
        <f t="shared" si="2528"/>
        <v>0</v>
      </c>
      <c r="W3426" s="23">
        <f t="shared" si="2541"/>
        <v>0</v>
      </c>
      <c r="X3426" s="23">
        <f t="shared" si="2529"/>
        <v>43127914.671033129</v>
      </c>
      <c r="Y3426" s="23">
        <f t="shared" si="2511"/>
        <v>13825559.361691331</v>
      </c>
      <c r="Z3426" s="3">
        <f t="shared" si="2512"/>
        <v>0</v>
      </c>
      <c r="AA3426" s="23">
        <f t="shared" si="2513"/>
        <v>70769344.430738822</v>
      </c>
      <c r="AB3426" s="26">
        <f t="shared" si="2530"/>
        <v>70086276.274228543</v>
      </c>
      <c r="AC3426" s="23">
        <f t="shared" si="2531"/>
        <v>74889487.274228647</v>
      </c>
      <c r="AD3426" s="23">
        <f t="shared" si="2537"/>
        <v>4803211</v>
      </c>
      <c r="AE3426" s="24">
        <f t="shared" si="2498"/>
        <v>70086276.274228647</v>
      </c>
      <c r="AF3426" s="3">
        <f t="shared" si="2532"/>
        <v>0</v>
      </c>
      <c r="AG3426" s="2">
        <f t="shared" si="2514"/>
        <v>0</v>
      </c>
      <c r="AH3426" s="2">
        <f t="shared" si="2515"/>
        <v>215.25340146546455</v>
      </c>
      <c r="AI3426" s="23">
        <f t="shared" si="2538"/>
        <v>11377850013.043798</v>
      </c>
      <c r="AJ3426" s="23">
        <f t="shared" si="2516"/>
        <v>6219.922423797766</v>
      </c>
      <c r="AK3426" s="23">
        <f t="shared" si="2517"/>
        <v>0</v>
      </c>
      <c r="AL3426" s="23">
        <f t="shared" si="2542"/>
        <v>0</v>
      </c>
      <c r="AM3426" s="23">
        <f t="shared" si="2543"/>
        <v>0</v>
      </c>
      <c r="AN3426" s="16">
        <f t="shared" si="2533"/>
        <v>0</v>
      </c>
      <c r="AO3426" s="23">
        <f t="shared" si="2534"/>
        <v>0</v>
      </c>
      <c r="AP3426" s="22">
        <f t="shared" si="2535"/>
        <v>0</v>
      </c>
      <c r="AQ3426" s="30">
        <f t="shared" si="2518"/>
        <v>27433199430.614353</v>
      </c>
      <c r="AR3426" s="28">
        <f t="shared" si="2519"/>
        <v>13522748910.070227</v>
      </c>
      <c r="AS3426" s="25">
        <f t="shared" si="2520"/>
        <v>200337590.02425668</v>
      </c>
      <c r="AT3426" s="32">
        <f t="shared" si="2521"/>
        <v>0</v>
      </c>
      <c r="AU3426" s="23">
        <f t="shared" si="2522"/>
        <v>0</v>
      </c>
      <c r="AV3426" s="22">
        <f t="shared" si="2523"/>
        <v>4007525371.7769175</v>
      </c>
      <c r="AW3426" s="31">
        <f t="shared" si="2536"/>
        <v>18190966164.966366</v>
      </c>
    </row>
    <row r="3427" spans="1:53" x14ac:dyDescent="0.25">
      <c r="A3427">
        <f t="shared" si="2544"/>
        <v>923</v>
      </c>
      <c r="B3427" t="s">
        <v>7</v>
      </c>
      <c r="C3427" s="27">
        <f t="shared" si="2501"/>
        <v>0</v>
      </c>
      <c r="D3427" s="27">
        <f t="shared" si="2524"/>
        <v>0</v>
      </c>
      <c r="E3427" s="27" t="b">
        <f t="shared" si="2500"/>
        <v>1</v>
      </c>
      <c r="F3427" s="29">
        <f t="shared" si="2502"/>
        <v>0</v>
      </c>
      <c r="G3427" s="27">
        <f t="shared" si="2525"/>
        <v>0</v>
      </c>
      <c r="H3427" s="22">
        <f t="shared" si="2503"/>
        <v>37715773410.190002</v>
      </c>
      <c r="I3427" s="23">
        <f t="shared" si="2504"/>
        <v>132580106.5049091</v>
      </c>
      <c r="J3427" s="23">
        <f t="shared" si="2505"/>
        <v>1086</v>
      </c>
      <c r="K3427" s="19">
        <f t="shared" si="2526"/>
        <v>225.0831931027827</v>
      </c>
      <c r="L3427" s="16">
        <f t="shared" si="2506"/>
        <v>260.15272486334908</v>
      </c>
      <c r="M3427" s="23">
        <f>M3426-IF($B3427="B",(Percent_Rent_In_Elsies*2.49%/12 * H3426)/K3426,0)+IF($B3427="D",N3427,0)+IF(B3427="D",AK3426)+IF(B3427="C",F3426*90%)-(Y3427-Y3426)-IF($B3427="A",Q3426/K3426) + IF($B3427="A",Q3426/K3426)</f>
        <v>-59855652.38188228</v>
      </c>
      <c r="N3427" s="23">
        <f t="shared" si="2507"/>
        <v>0</v>
      </c>
      <c r="O3427" s="22">
        <f t="shared" si="2508"/>
        <v>0</v>
      </c>
      <c r="P3427" s="22">
        <f t="shared" si="2539"/>
        <v>0</v>
      </c>
      <c r="Q3427" s="22">
        <f t="shared" si="2540"/>
        <v>0</v>
      </c>
      <c r="R3427" s="22">
        <f t="shared" si="2509"/>
        <v>421991435.33705211</v>
      </c>
      <c r="S3427" s="16">
        <f t="shared" si="2499"/>
        <v>38362857.757913828</v>
      </c>
      <c r="T3427" s="15">
        <f t="shared" si="2510"/>
        <v>0</v>
      </c>
      <c r="U3427" s="23">
        <f t="shared" si="2527"/>
        <v>1874824.2795025243</v>
      </c>
      <c r="V3427" s="23">
        <f t="shared" si="2528"/>
        <v>170438.57086386584</v>
      </c>
      <c r="W3427" s="23">
        <f t="shared" si="2541"/>
        <v>0</v>
      </c>
      <c r="X3427" s="23">
        <f t="shared" si="2529"/>
        <v>43127914.671033129</v>
      </c>
      <c r="Y3427" s="23">
        <f t="shared" si="2511"/>
        <v>13825559.361691331</v>
      </c>
      <c r="Z3427" s="3">
        <f t="shared" si="2512"/>
        <v>0</v>
      </c>
      <c r="AA3427" s="23">
        <f t="shared" si="2513"/>
        <v>70769344.430738822</v>
      </c>
      <c r="AB3427" s="26">
        <f t="shared" si="2530"/>
        <v>70086276.274228543</v>
      </c>
      <c r="AC3427" s="23">
        <f t="shared" si="2531"/>
        <v>74889487.274228647</v>
      </c>
      <c r="AD3427" s="23">
        <f t="shared" si="2537"/>
        <v>4803211</v>
      </c>
      <c r="AE3427" s="24">
        <f t="shared" si="2498"/>
        <v>70086276.274228647</v>
      </c>
      <c r="AF3427" s="3">
        <f t="shared" si="2532"/>
        <v>0</v>
      </c>
      <c r="AG3427" s="2">
        <f t="shared" si="2514"/>
        <v>0</v>
      </c>
      <c r="AH3427" s="2">
        <f t="shared" si="2515"/>
        <v>215.25340146546455</v>
      </c>
      <c r="AI3427" s="23">
        <f t="shared" si="2538"/>
        <v>11377850013.043798</v>
      </c>
      <c r="AJ3427" s="23">
        <f t="shared" si="2516"/>
        <v>6219.922423797766</v>
      </c>
      <c r="AK3427" s="23">
        <f t="shared" si="2517"/>
        <v>0</v>
      </c>
      <c r="AL3427" s="23">
        <f t="shared" si="2542"/>
        <v>9994969.9269123077</v>
      </c>
      <c r="AM3427" s="23">
        <f t="shared" si="2543"/>
        <v>9325190636.0379276</v>
      </c>
      <c r="AN3427" s="16">
        <f t="shared" si="2533"/>
        <v>0</v>
      </c>
      <c r="AO3427" s="23">
        <f t="shared" si="2534"/>
        <v>173847.34228114327</v>
      </c>
      <c r="AP3427" s="22">
        <f t="shared" si="2535"/>
        <v>39130114.913072132</v>
      </c>
      <c r="AQ3427" s="30">
        <f t="shared" si="2518"/>
        <v>27511127054.463734</v>
      </c>
      <c r="AR3427" s="28">
        <f t="shared" si="2519"/>
        <v>13561546419.006538</v>
      </c>
      <c r="AS3427" s="25">
        <f t="shared" si="2520"/>
        <v>200337590.02425668</v>
      </c>
      <c r="AT3427" s="32">
        <f t="shared" si="2521"/>
        <v>0</v>
      </c>
      <c r="AU3427" s="23">
        <f t="shared" si="2522"/>
        <v>0</v>
      </c>
      <c r="AV3427" s="22">
        <f t="shared" si="2523"/>
        <v>4007525371.7769175</v>
      </c>
      <c r="AW3427" s="31">
        <f t="shared" si="2536"/>
        <v>18268893788.81575</v>
      </c>
    </row>
    <row r="3428" spans="1:53" s="21" customFormat="1" x14ac:dyDescent="0.25">
      <c r="A3428">
        <f t="shared" si="2544"/>
        <v>923</v>
      </c>
      <c r="B3428" t="s">
        <v>8</v>
      </c>
      <c r="C3428" s="27">
        <f t="shared" si="2501"/>
        <v>0</v>
      </c>
      <c r="D3428" s="27">
        <f t="shared" si="2524"/>
        <v>0</v>
      </c>
      <c r="E3428" s="27" t="b">
        <f t="shared" si="2500"/>
        <v>1</v>
      </c>
      <c r="F3428" s="29">
        <f t="shared" si="2502"/>
        <v>0</v>
      </c>
      <c r="G3428" s="27">
        <f t="shared" si="2525"/>
        <v>0</v>
      </c>
      <c r="H3428" s="22">
        <f t="shared" si="2503"/>
        <v>37715773410.190002</v>
      </c>
      <c r="I3428" s="23">
        <f t="shared" si="2504"/>
        <v>132580106.5049091</v>
      </c>
      <c r="J3428" s="23">
        <f t="shared" si="2505"/>
        <v>1086</v>
      </c>
      <c r="K3428" s="19">
        <f t="shared" si="2526"/>
        <v>225.0831931027827</v>
      </c>
      <c r="L3428" s="16">
        <f t="shared" si="2506"/>
        <v>260.15272486334908</v>
      </c>
      <c r="M3428" s="23">
        <f>M3427-IF($B3428="B",(Percent_Rent_In_Elsies*2.49%/12 * H3427)/K3427,0)+IF($B3428="D",N3428,0)+IF(B3428="D",AK3427)+IF(B3428="C",F3427*90%)-(Y3428-Y3427)-IF($B3428="A",Q3427/K3427) + IF($B3428="A",Q3427/K3427)</f>
        <v>-59855652.38188228</v>
      </c>
      <c r="N3428" s="23">
        <f t="shared" si="2507"/>
        <v>0</v>
      </c>
      <c r="O3428" s="22">
        <f t="shared" si="2508"/>
        <v>0</v>
      </c>
      <c r="P3428" s="22">
        <f t="shared" si="2539"/>
        <v>0</v>
      </c>
      <c r="Q3428" s="22">
        <f t="shared" si="2540"/>
        <v>0</v>
      </c>
      <c r="R3428" s="22">
        <f t="shared" si="2509"/>
        <v>461121550.25012422</v>
      </c>
      <c r="S3428" s="16">
        <f t="shared" si="2499"/>
        <v>38362857.757913828</v>
      </c>
      <c r="T3428" s="15">
        <f t="shared" si="2510"/>
        <v>0</v>
      </c>
      <c r="U3428" s="23">
        <f t="shared" si="2527"/>
        <v>2048671.6217836675</v>
      </c>
      <c r="V3428" s="23">
        <f t="shared" si="2528"/>
        <v>170438.57086386584</v>
      </c>
      <c r="W3428" s="23">
        <f t="shared" si="2541"/>
        <v>0</v>
      </c>
      <c r="X3428" s="23">
        <f t="shared" si="2529"/>
        <v>43127914.671033129</v>
      </c>
      <c r="Y3428" s="23">
        <f t="shared" si="2511"/>
        <v>13825559.361691331</v>
      </c>
      <c r="Z3428" s="3">
        <f t="shared" si="2512"/>
        <v>0</v>
      </c>
      <c r="AA3428" s="23">
        <f t="shared" si="2513"/>
        <v>70769344.430738822</v>
      </c>
      <c r="AB3428" s="26">
        <f t="shared" si="2530"/>
        <v>70086276.274228543</v>
      </c>
      <c r="AC3428" s="23">
        <f t="shared" si="2531"/>
        <v>74889487.274228647</v>
      </c>
      <c r="AD3428" s="23">
        <f t="shared" si="2537"/>
        <v>4803211</v>
      </c>
      <c r="AE3428" s="24">
        <f t="shared" si="2498"/>
        <v>70086276.274228647</v>
      </c>
      <c r="AF3428" s="3">
        <f t="shared" si="2532"/>
        <v>1E-4</v>
      </c>
      <c r="AG3428" s="2">
        <f t="shared" si="2514"/>
        <v>0</v>
      </c>
      <c r="AH3428" s="2">
        <f t="shared" si="2515"/>
        <v>215.25340146546455</v>
      </c>
      <c r="AI3428" s="23">
        <f t="shared" si="2538"/>
        <v>11377850013.043798</v>
      </c>
      <c r="AJ3428" s="23">
        <f t="shared" si="2516"/>
        <v>6219.922423797766</v>
      </c>
      <c r="AK3428" s="23">
        <f t="shared" si="2517"/>
        <v>65488.116333600228</v>
      </c>
      <c r="AL3428" s="23">
        <f t="shared" si="2542"/>
        <v>0</v>
      </c>
      <c r="AM3428" s="23">
        <f t="shared" si="2543"/>
        <v>0</v>
      </c>
      <c r="AN3428" s="16">
        <f t="shared" si="2533"/>
        <v>0</v>
      </c>
      <c r="AO3428" s="23">
        <f t="shared" si="2534"/>
        <v>0</v>
      </c>
      <c r="AP3428" s="22">
        <f t="shared" si="2535"/>
        <v>0</v>
      </c>
      <c r="AQ3428" s="30">
        <f t="shared" si="2518"/>
        <v>27511127054.463734</v>
      </c>
      <c r="AR3428" s="28">
        <f t="shared" si="2519"/>
        <v>13561546419.006538</v>
      </c>
      <c r="AS3428" s="25">
        <f t="shared" si="2520"/>
        <v>200337590.02425668</v>
      </c>
      <c r="AT3428" s="32">
        <f t="shared" si="2521"/>
        <v>0</v>
      </c>
      <c r="AU3428" s="23">
        <f t="shared" si="2522"/>
        <v>0</v>
      </c>
      <c r="AV3428" s="22">
        <f t="shared" si="2523"/>
        <v>4007525371.7769175</v>
      </c>
      <c r="AW3428" s="31">
        <f t="shared" si="2536"/>
        <v>18268893788.81575</v>
      </c>
      <c r="AX3428"/>
      <c r="AY3428"/>
      <c r="AZ3428"/>
      <c r="BA3428"/>
    </row>
    <row r="3429" spans="1:53" s="21" customFormat="1" x14ac:dyDescent="0.25">
      <c r="A3429">
        <f t="shared" si="2544"/>
        <v>923</v>
      </c>
      <c r="B3429" t="s">
        <v>9</v>
      </c>
      <c r="C3429" s="27">
        <f t="shared" si="2501"/>
        <v>0</v>
      </c>
      <c r="D3429" s="27">
        <f t="shared" si="2524"/>
        <v>0</v>
      </c>
      <c r="E3429" s="27" t="b">
        <f t="shared" si="2500"/>
        <v>1</v>
      </c>
      <c r="F3429" s="29">
        <f t="shared" si="2502"/>
        <v>0</v>
      </c>
      <c r="G3429" s="27">
        <f t="shared" si="2525"/>
        <v>0</v>
      </c>
      <c r="H3429" s="22">
        <f t="shared" si="2503"/>
        <v>37715773410.190002</v>
      </c>
      <c r="I3429" s="23">
        <f t="shared" si="2504"/>
        <v>132580106.5049091</v>
      </c>
      <c r="J3429" s="23">
        <f t="shared" si="2505"/>
        <v>1086</v>
      </c>
      <c r="K3429" s="19">
        <f t="shared" si="2526"/>
        <v>225.0831931027827</v>
      </c>
      <c r="L3429" s="16">
        <f t="shared" si="2506"/>
        <v>260.15272486334908</v>
      </c>
      <c r="M3429" s="23">
        <f>M3428-IF($B3429="B",(Percent_Rent_In_Elsies*2.49%/12 * H3428)/K3428,0)+IF($B3429="D",N3429,0)+IF(B3429="D",AK3428)+IF(B3429="C",F3428*90%)-(Y3429-Y3428)-IF($B3429="A",Q3428/K3428) + IF($B3429="A",Q3428/K3428)</f>
        <v>-59790164.265548676</v>
      </c>
      <c r="N3429" s="23">
        <f t="shared" si="2507"/>
        <v>0</v>
      </c>
      <c r="O3429" s="22">
        <f t="shared" si="2508"/>
        <v>26802868.859280519</v>
      </c>
      <c r="P3429" s="22">
        <f t="shared" si="2539"/>
        <v>0</v>
      </c>
      <c r="Q3429" s="22">
        <f t="shared" si="2540"/>
        <v>0</v>
      </c>
      <c r="R3429" s="22">
        <f t="shared" si="2509"/>
        <v>461121550.25012422</v>
      </c>
      <c r="S3429" s="16">
        <f t="shared" si="2499"/>
        <v>0</v>
      </c>
      <c r="T3429" s="15">
        <f t="shared" si="2510"/>
        <v>11559988.898633309</v>
      </c>
      <c r="U3429" s="23">
        <f t="shared" si="2527"/>
        <v>2048671.6217836675</v>
      </c>
      <c r="V3429" s="23">
        <f t="shared" si="2528"/>
        <v>0</v>
      </c>
      <c r="W3429" s="23">
        <f t="shared" si="2541"/>
        <v>170438.57086386584</v>
      </c>
      <c r="X3429" s="23">
        <f t="shared" si="2529"/>
        <v>43127914.671033129</v>
      </c>
      <c r="Y3429" s="23">
        <f t="shared" si="2511"/>
        <v>13825559.361691331</v>
      </c>
      <c r="Z3429" s="3">
        <f t="shared" si="2512"/>
        <v>0</v>
      </c>
      <c r="AA3429" s="23">
        <f t="shared" si="2513"/>
        <v>70703856.314405218</v>
      </c>
      <c r="AB3429" s="26">
        <f t="shared" si="2530"/>
        <v>70086276.274228543</v>
      </c>
      <c r="AC3429" s="23">
        <f t="shared" si="2531"/>
        <v>74889487.274228647</v>
      </c>
      <c r="AD3429" s="23">
        <f t="shared" si="2537"/>
        <v>4803211</v>
      </c>
      <c r="AE3429" s="24">
        <f t="shared" si="2498"/>
        <v>70086276.274228647</v>
      </c>
      <c r="AF3429" s="3">
        <f t="shared" si="2532"/>
        <v>0</v>
      </c>
      <c r="AG3429" s="2">
        <f t="shared" si="2514"/>
        <v>0</v>
      </c>
      <c r="AH3429" s="2">
        <f t="shared" si="2515"/>
        <v>215.25340146546455</v>
      </c>
      <c r="AI3429" s="23">
        <f t="shared" si="2538"/>
        <v>11367321245.661901</v>
      </c>
      <c r="AJ3429" s="23">
        <f t="shared" si="2516"/>
        <v>6219.922423797766</v>
      </c>
      <c r="AK3429" s="23">
        <f t="shared" si="2517"/>
        <v>0</v>
      </c>
      <c r="AL3429" s="23">
        <f t="shared" si="2542"/>
        <v>0</v>
      </c>
      <c r="AM3429" s="23">
        <f t="shared" si="2543"/>
        <v>0</v>
      </c>
      <c r="AN3429" s="16">
        <f t="shared" si="2533"/>
        <v>0</v>
      </c>
      <c r="AO3429" s="23">
        <f t="shared" si="2534"/>
        <v>0</v>
      </c>
      <c r="AP3429" s="22">
        <f t="shared" si="2535"/>
        <v>0</v>
      </c>
      <c r="AQ3429" s="30">
        <f t="shared" si="2518"/>
        <v>27511127054.463734</v>
      </c>
      <c r="AR3429" s="28">
        <f t="shared" si="2519"/>
        <v>13561546419.006538</v>
      </c>
      <c r="AS3429" s="25">
        <f t="shared" si="2520"/>
        <v>200337590.02425668</v>
      </c>
      <c r="AT3429" s="32">
        <f t="shared" si="2521"/>
        <v>0</v>
      </c>
      <c r="AU3429" s="23">
        <f t="shared" si="2522"/>
        <v>0</v>
      </c>
      <c r="AV3429" s="22">
        <f t="shared" si="2523"/>
        <v>4007525371.7769175</v>
      </c>
      <c r="AW3429" s="31">
        <f t="shared" si="2536"/>
        <v>18268893788.81575</v>
      </c>
      <c r="AX3429"/>
      <c r="AY3429"/>
      <c r="AZ3429"/>
      <c r="BA3429"/>
    </row>
    <row r="3430" spans="1:53" x14ac:dyDescent="0.25">
      <c r="A3430" s="21">
        <f t="shared" si="2544"/>
        <v>923</v>
      </c>
      <c r="B3430" s="21" t="s">
        <v>28</v>
      </c>
      <c r="C3430" s="27">
        <f t="shared" si="2501"/>
        <v>0</v>
      </c>
      <c r="D3430" s="27">
        <f t="shared" si="2524"/>
        <v>0</v>
      </c>
      <c r="E3430" s="27" t="b">
        <f t="shared" si="2500"/>
        <v>1</v>
      </c>
      <c r="F3430" s="29">
        <f t="shared" si="2502"/>
        <v>0</v>
      </c>
      <c r="G3430" s="27">
        <f t="shared" si="2525"/>
        <v>0</v>
      </c>
      <c r="H3430" s="22">
        <f t="shared" si="2503"/>
        <v>37715773410.190002</v>
      </c>
      <c r="I3430" s="23">
        <f t="shared" si="2504"/>
        <v>132580106.5049091</v>
      </c>
      <c r="J3430" s="23">
        <f t="shared" si="2505"/>
        <v>1086</v>
      </c>
      <c r="K3430" s="19">
        <f t="shared" si="2526"/>
        <v>225.0831931027827</v>
      </c>
      <c r="L3430" s="16">
        <f t="shared" si="2506"/>
        <v>260.15272486334908</v>
      </c>
      <c r="M3430" s="23">
        <f>M3429-IF($B3430="B",(Percent_Rent_In_Elsies*2.49%/12 * H3429)/K3429,0)+IF($B3430="D",N3430,0)+IF(B3430="D",AK3429)+IF(B3430="C",F3429*90%)-(Y3430-Y3429)-IF($B3430="A",Q3429/K3429) + IF($B3430="A",Q3429/K3429)</f>
        <v>-59790164.265548676</v>
      </c>
      <c r="N3430" s="23">
        <f t="shared" si="2507"/>
        <v>0</v>
      </c>
      <c r="O3430" s="22">
        <f t="shared" si="2508"/>
        <v>0</v>
      </c>
      <c r="P3430" s="22">
        <f t="shared" si="2539"/>
        <v>26802868.859280519</v>
      </c>
      <c r="Q3430" s="22">
        <f t="shared" si="2540"/>
        <v>0</v>
      </c>
      <c r="R3430" s="22">
        <f t="shared" si="2509"/>
        <v>461121550.25012422</v>
      </c>
      <c r="S3430" s="16">
        <f t="shared" si="2499"/>
        <v>0</v>
      </c>
      <c r="T3430" s="15">
        <f t="shared" si="2510"/>
        <v>0</v>
      </c>
      <c r="U3430" s="23">
        <f t="shared" si="2527"/>
        <v>2048671.6217836675</v>
      </c>
      <c r="V3430" s="23">
        <f t="shared" si="2528"/>
        <v>0</v>
      </c>
      <c r="W3430" s="23">
        <f t="shared" si="2541"/>
        <v>0</v>
      </c>
      <c r="X3430" s="23">
        <f t="shared" si="2529"/>
        <v>43127914.671033129</v>
      </c>
      <c r="Y3430" s="23">
        <f t="shared" si="2511"/>
        <v>13825559.361691331</v>
      </c>
      <c r="Z3430" s="3">
        <f t="shared" si="2512"/>
        <v>8521.9285431932931</v>
      </c>
      <c r="AA3430" s="23">
        <f t="shared" si="2513"/>
        <v>70831685.242553115</v>
      </c>
      <c r="AB3430" s="26">
        <f t="shared" si="2530"/>
        <v>70086276.274228543</v>
      </c>
      <c r="AC3430" s="23">
        <f t="shared" si="2531"/>
        <v>74889487.274228647</v>
      </c>
      <c r="AD3430" s="23">
        <f t="shared" si="2537"/>
        <v>4803211</v>
      </c>
      <c r="AE3430" s="24">
        <f t="shared" si="2498"/>
        <v>70086276.274228647</v>
      </c>
      <c r="AF3430" s="3">
        <f t="shared" si="2532"/>
        <v>0</v>
      </c>
      <c r="AG3430" s="2">
        <f t="shared" si="2514"/>
        <v>1022631425.1831951</v>
      </c>
      <c r="AH3430" s="2">
        <f t="shared" si="2515"/>
        <v>215.25340146546455</v>
      </c>
      <c r="AI3430" s="23">
        <f t="shared" si="2538"/>
        <v>11387872776.603642</v>
      </c>
      <c r="AJ3430" s="23">
        <f t="shared" si="2516"/>
        <v>6219.922423797766</v>
      </c>
      <c r="AK3430" s="23">
        <f t="shared" si="2517"/>
        <v>0</v>
      </c>
      <c r="AL3430" s="23">
        <f t="shared" si="2542"/>
        <v>0</v>
      </c>
      <c r="AM3430" s="23">
        <f t="shared" si="2543"/>
        <v>0</v>
      </c>
      <c r="AN3430" s="16">
        <f t="shared" si="2533"/>
        <v>0</v>
      </c>
      <c r="AO3430" s="23">
        <f t="shared" si="2534"/>
        <v>0</v>
      </c>
      <c r="AP3430" s="22">
        <f t="shared" si="2535"/>
        <v>0</v>
      </c>
      <c r="AQ3430" s="30">
        <f t="shared" si="2518"/>
        <v>27511127054.463734</v>
      </c>
      <c r="AR3430" s="28">
        <f t="shared" si="2519"/>
        <v>13561546419.006538</v>
      </c>
      <c r="AS3430" s="25">
        <f t="shared" si="2520"/>
        <v>200337590.02425668</v>
      </c>
      <c r="AT3430" s="32">
        <f t="shared" si="2521"/>
        <v>17043.857086386586</v>
      </c>
      <c r="AU3430" s="23">
        <f t="shared" si="2522"/>
        <v>17043.857086386586</v>
      </c>
      <c r="AV3430" s="22">
        <f t="shared" si="2523"/>
        <v>4019085360.6755509</v>
      </c>
      <c r="AW3430" s="31">
        <f t="shared" si="2536"/>
        <v>18268893788.81575</v>
      </c>
    </row>
    <row r="3431" spans="1:53" x14ac:dyDescent="0.25">
      <c r="A3431">
        <f t="shared" si="2544"/>
        <v>924</v>
      </c>
      <c r="B3431" t="s">
        <v>6</v>
      </c>
      <c r="C3431" s="27">
        <f t="shared" si="2501"/>
        <v>0</v>
      </c>
      <c r="D3431" s="27">
        <f t="shared" si="2524"/>
        <v>0</v>
      </c>
      <c r="E3431" s="27" t="b">
        <f t="shared" si="2500"/>
        <v>1</v>
      </c>
      <c r="F3431" s="29">
        <f t="shared" si="2502"/>
        <v>0</v>
      </c>
      <c r="G3431" s="27">
        <f t="shared" si="2525"/>
        <v>0</v>
      </c>
      <c r="H3431" s="22">
        <f t="shared" si="2503"/>
        <v>37778633032.540321</v>
      </c>
      <c r="I3431" s="23">
        <f t="shared" si="2504"/>
        <v>132580106.5049091</v>
      </c>
      <c r="J3431" s="23">
        <f t="shared" si="2505"/>
        <v>1086</v>
      </c>
      <c r="K3431" s="19">
        <f t="shared" si="2526"/>
        <v>225.0831931027827</v>
      </c>
      <c r="L3431" s="16">
        <f t="shared" si="2506"/>
        <v>260.58631273812136</v>
      </c>
      <c r="M3431" s="23">
        <f>M3430-IF($B3431="B",(Percent_Rent_In_Elsies*2.49%/12 * H3430)/K3430,0)+IF($B3431="D",N3431,0)+IF(B3431="D",AK3430)+IF(B3431="C",F3430*90%)-(Y3431-Y3430)-IF($B3431="A",Q3430/K3430) + IF($B3431="A",Q3430/K3430)</f>
        <v>-59790164.265548676</v>
      </c>
      <c r="N3431" s="23">
        <f t="shared" si="2507"/>
        <v>0</v>
      </c>
      <c r="O3431" s="22">
        <f t="shared" si="2508"/>
        <v>0</v>
      </c>
      <c r="P3431" s="22">
        <f t="shared" si="2539"/>
        <v>0</v>
      </c>
      <c r="Q3431" s="22">
        <f t="shared" si="2540"/>
        <v>0</v>
      </c>
      <c r="R3431" s="22">
        <f t="shared" si="2509"/>
        <v>461121550.25012422</v>
      </c>
      <c r="S3431" s="16">
        <f t="shared" si="2499"/>
        <v>0</v>
      </c>
      <c r="T3431" s="15">
        <f t="shared" si="2510"/>
        <v>0</v>
      </c>
      <c r="U3431" s="23">
        <f t="shared" si="2527"/>
        <v>2048671.6217836675</v>
      </c>
      <c r="V3431" s="23">
        <f t="shared" si="2528"/>
        <v>0</v>
      </c>
      <c r="W3431" s="23">
        <f t="shared" si="2541"/>
        <v>0</v>
      </c>
      <c r="X3431" s="23">
        <f t="shared" si="2529"/>
        <v>43170524.313749105</v>
      </c>
      <c r="Y3431" s="23">
        <f t="shared" si="2511"/>
        <v>13825559.361691331</v>
      </c>
      <c r="Z3431" s="3">
        <f t="shared" si="2512"/>
        <v>0</v>
      </c>
      <c r="AA3431" s="23">
        <f t="shared" si="2513"/>
        <v>70831685.242553115</v>
      </c>
      <c r="AB3431" s="26">
        <f t="shared" si="2530"/>
        <v>70086276.274228543</v>
      </c>
      <c r="AC3431" s="23">
        <f t="shared" si="2531"/>
        <v>74889487.274228647</v>
      </c>
      <c r="AD3431" s="23">
        <f t="shared" si="2537"/>
        <v>4803211</v>
      </c>
      <c r="AE3431" s="24">
        <f t="shared" si="2498"/>
        <v>70086276.274228647</v>
      </c>
      <c r="AF3431" s="3">
        <f t="shared" si="2532"/>
        <v>0</v>
      </c>
      <c r="AG3431" s="2">
        <f t="shared" si="2514"/>
        <v>0</v>
      </c>
      <c r="AH3431" s="2">
        <f t="shared" si="2515"/>
        <v>215.61215713457366</v>
      </c>
      <c r="AI3431" s="23">
        <f t="shared" si="2538"/>
        <v>11387872776.603642</v>
      </c>
      <c r="AJ3431" s="23">
        <f t="shared" si="2516"/>
        <v>6219.922423797766</v>
      </c>
      <c r="AK3431" s="23">
        <f t="shared" si="2517"/>
        <v>0</v>
      </c>
      <c r="AL3431" s="23">
        <f t="shared" si="2542"/>
        <v>0</v>
      </c>
      <c r="AM3431" s="23">
        <f t="shared" si="2543"/>
        <v>0</v>
      </c>
      <c r="AN3431" s="16">
        <f t="shared" si="2533"/>
        <v>0</v>
      </c>
      <c r="AO3431" s="23">
        <f t="shared" si="2534"/>
        <v>0</v>
      </c>
      <c r="AP3431" s="22">
        <f t="shared" si="2535"/>
        <v>0</v>
      </c>
      <c r="AQ3431" s="30">
        <f t="shared" si="2518"/>
        <v>27511127054.463734</v>
      </c>
      <c r="AR3431" s="28">
        <f t="shared" si="2519"/>
        <v>13561546419.006538</v>
      </c>
      <c r="AS3431" s="25">
        <f t="shared" si="2520"/>
        <v>200337590.02425668</v>
      </c>
      <c r="AT3431" s="32">
        <f t="shared" si="2521"/>
        <v>0</v>
      </c>
      <c r="AU3431" s="23">
        <f t="shared" si="2522"/>
        <v>0</v>
      </c>
      <c r="AV3431" s="22">
        <f t="shared" si="2523"/>
        <v>4019085360.6755509</v>
      </c>
      <c r="AW3431" s="31">
        <f t="shared" si="2536"/>
        <v>18242090919.95647</v>
      </c>
    </row>
    <row r="3432" spans="1:53" x14ac:dyDescent="0.25">
      <c r="A3432">
        <f t="shared" si="2544"/>
        <v>924</v>
      </c>
      <c r="B3432" t="s">
        <v>7</v>
      </c>
      <c r="C3432" s="27">
        <f t="shared" si="2501"/>
        <v>0</v>
      </c>
      <c r="D3432" s="27">
        <f t="shared" si="2524"/>
        <v>0</v>
      </c>
      <c r="E3432" s="27" t="b">
        <f t="shared" si="2500"/>
        <v>1</v>
      </c>
      <c r="F3432" s="29">
        <f t="shared" si="2502"/>
        <v>0</v>
      </c>
      <c r="G3432" s="27">
        <f t="shared" si="2525"/>
        <v>0</v>
      </c>
      <c r="H3432" s="22">
        <f t="shared" si="2503"/>
        <v>37778633032.540321</v>
      </c>
      <c r="I3432" s="23">
        <f t="shared" si="2504"/>
        <v>132580106.5049091</v>
      </c>
      <c r="J3432" s="23">
        <f t="shared" si="2505"/>
        <v>1086</v>
      </c>
      <c r="K3432" s="19">
        <f t="shared" si="2526"/>
        <v>225.0831931027827</v>
      </c>
      <c r="L3432" s="16">
        <f t="shared" si="2506"/>
        <v>260.58631273812136</v>
      </c>
      <c r="M3432" s="23">
        <f>M3431-IF($B3432="B",(Percent_Rent_In_Elsies*2.49%/12 * H3431)/K3431,0)+IF($B3432="D",N3432,0)+IF(B3432="D",AK3431)+IF(B3432="C",F3431*90%)-(Y3432-Y3431)-IF($B3432="A",Q3431/K3431) + IF($B3432="A",Q3431/K3431)</f>
        <v>-59964301.35340029</v>
      </c>
      <c r="N3432" s="23">
        <f t="shared" si="2507"/>
        <v>0</v>
      </c>
      <c r="O3432" s="22">
        <f t="shared" si="2508"/>
        <v>0</v>
      </c>
      <c r="P3432" s="22">
        <f t="shared" si="2539"/>
        <v>0</v>
      </c>
      <c r="Q3432" s="22">
        <f t="shared" si="2540"/>
        <v>0</v>
      </c>
      <c r="R3432" s="22">
        <f t="shared" si="2509"/>
        <v>422694754.39594722</v>
      </c>
      <c r="S3432" s="16">
        <f t="shared" si="2499"/>
        <v>38426795.85417702</v>
      </c>
      <c r="T3432" s="15">
        <f t="shared" si="2510"/>
        <v>0</v>
      </c>
      <c r="U3432" s="23">
        <f t="shared" si="2527"/>
        <v>1877948.9866350286</v>
      </c>
      <c r="V3432" s="23">
        <f t="shared" si="2528"/>
        <v>170722.63514863895</v>
      </c>
      <c r="W3432" s="23">
        <f t="shared" si="2541"/>
        <v>0</v>
      </c>
      <c r="X3432" s="23">
        <f t="shared" si="2529"/>
        <v>43170524.313749105</v>
      </c>
      <c r="Y3432" s="23">
        <f t="shared" si="2511"/>
        <v>13825559.361691331</v>
      </c>
      <c r="Z3432" s="3">
        <f t="shared" si="2512"/>
        <v>0</v>
      </c>
      <c r="AA3432" s="23">
        <f t="shared" si="2513"/>
        <v>70831685.242553115</v>
      </c>
      <c r="AB3432" s="26">
        <f t="shared" si="2530"/>
        <v>70086276.274228543</v>
      </c>
      <c r="AC3432" s="23">
        <f t="shared" si="2531"/>
        <v>74889487.274228647</v>
      </c>
      <c r="AD3432" s="23">
        <f t="shared" si="2537"/>
        <v>4803211</v>
      </c>
      <c r="AE3432" s="24">
        <f t="shared" si="2498"/>
        <v>70086276.274228647</v>
      </c>
      <c r="AF3432" s="3">
        <f t="shared" si="2532"/>
        <v>0</v>
      </c>
      <c r="AG3432" s="2">
        <f t="shared" si="2514"/>
        <v>0</v>
      </c>
      <c r="AH3432" s="2">
        <f t="shared" si="2515"/>
        <v>215.61215713457366</v>
      </c>
      <c r="AI3432" s="23">
        <f t="shared" si="2538"/>
        <v>11387872776.603642</v>
      </c>
      <c r="AJ3432" s="23">
        <f t="shared" si="2516"/>
        <v>6219.922423797766</v>
      </c>
      <c r="AK3432" s="23">
        <f t="shared" si="2517"/>
        <v>0</v>
      </c>
      <c r="AL3432" s="23">
        <f t="shared" si="2542"/>
        <v>10022763.559843063</v>
      </c>
      <c r="AM3432" s="23">
        <f t="shared" si="2543"/>
        <v>9351121772.1436481</v>
      </c>
      <c r="AN3432" s="16">
        <f t="shared" si="2533"/>
        <v>0</v>
      </c>
      <c r="AO3432" s="23">
        <f t="shared" si="2534"/>
        <v>174137.08785161184</v>
      </c>
      <c r="AP3432" s="22">
        <f t="shared" si="2535"/>
        <v>39195331.771260582</v>
      </c>
      <c r="AQ3432" s="30">
        <f t="shared" si="2518"/>
        <v>27589184557.686199</v>
      </c>
      <c r="AR3432" s="28">
        <f t="shared" si="2519"/>
        <v>13600408590.457743</v>
      </c>
      <c r="AS3432" s="25">
        <f t="shared" si="2520"/>
        <v>200337590.02425668</v>
      </c>
      <c r="AT3432" s="32">
        <f t="shared" si="2521"/>
        <v>0</v>
      </c>
      <c r="AU3432" s="23">
        <f t="shared" si="2522"/>
        <v>0</v>
      </c>
      <c r="AV3432" s="22">
        <f t="shared" si="2523"/>
        <v>4019085360.6755509</v>
      </c>
      <c r="AW3432" s="31">
        <f t="shared" si="2536"/>
        <v>18320148423.178936</v>
      </c>
    </row>
    <row r="3433" spans="1:53" x14ac:dyDescent="0.25">
      <c r="A3433">
        <f t="shared" si="2544"/>
        <v>924</v>
      </c>
      <c r="B3433" t="s">
        <v>8</v>
      </c>
      <c r="C3433" s="27">
        <f t="shared" si="2501"/>
        <v>0</v>
      </c>
      <c r="D3433" s="27">
        <f t="shared" si="2524"/>
        <v>0</v>
      </c>
      <c r="E3433" s="27" t="b">
        <f t="shared" si="2500"/>
        <v>1</v>
      </c>
      <c r="F3433" s="29">
        <f t="shared" si="2502"/>
        <v>0</v>
      </c>
      <c r="G3433" s="27">
        <f t="shared" si="2525"/>
        <v>0</v>
      </c>
      <c r="H3433" s="22">
        <f t="shared" si="2503"/>
        <v>37778633032.540321</v>
      </c>
      <c r="I3433" s="23">
        <f t="shared" si="2504"/>
        <v>132580106.5049091</v>
      </c>
      <c r="J3433" s="23">
        <f t="shared" si="2505"/>
        <v>1086</v>
      </c>
      <c r="K3433" s="19">
        <f t="shared" si="2526"/>
        <v>225.0831931027827</v>
      </c>
      <c r="L3433" s="16">
        <f t="shared" si="2506"/>
        <v>260.58631273812136</v>
      </c>
      <c r="M3433" s="23">
        <f>M3432-IF($B3433="B",(Percent_Rent_In_Elsies*2.49%/12 * H3432)/K3432,0)+IF($B3433="D",N3433,0)+IF(B3433="D",AK3432)+IF(B3433="C",F3432*90%)-(Y3433-Y3432)-IF($B3433="A",Q3432/K3432) + IF($B3433="A",Q3432/K3432)</f>
        <v>-59964301.35340029</v>
      </c>
      <c r="N3433" s="23">
        <f t="shared" si="2507"/>
        <v>0</v>
      </c>
      <c r="O3433" s="22">
        <f t="shared" si="2508"/>
        <v>0</v>
      </c>
      <c r="P3433" s="22">
        <f t="shared" si="2539"/>
        <v>0</v>
      </c>
      <c r="Q3433" s="22">
        <f t="shared" si="2540"/>
        <v>0</v>
      </c>
      <c r="R3433" s="22">
        <f t="shared" si="2509"/>
        <v>461890086.16720778</v>
      </c>
      <c r="S3433" s="16">
        <f t="shared" si="2499"/>
        <v>38426795.85417702</v>
      </c>
      <c r="T3433" s="15">
        <f t="shared" si="2510"/>
        <v>0</v>
      </c>
      <c r="U3433" s="23">
        <f t="shared" si="2527"/>
        <v>2052086.0744866405</v>
      </c>
      <c r="V3433" s="23">
        <f t="shared" si="2528"/>
        <v>170722.63514863895</v>
      </c>
      <c r="W3433" s="23">
        <f t="shared" si="2541"/>
        <v>0</v>
      </c>
      <c r="X3433" s="23">
        <f t="shared" si="2529"/>
        <v>43170524.313749105</v>
      </c>
      <c r="Y3433" s="23">
        <f t="shared" si="2511"/>
        <v>13825559.361691331</v>
      </c>
      <c r="Z3433" s="3">
        <f t="shared" si="2512"/>
        <v>0</v>
      </c>
      <c r="AA3433" s="23">
        <f t="shared" si="2513"/>
        <v>70831685.242553115</v>
      </c>
      <c r="AB3433" s="26">
        <f t="shared" si="2530"/>
        <v>70086276.274228543</v>
      </c>
      <c r="AC3433" s="23">
        <f t="shared" si="2531"/>
        <v>74889487.274228647</v>
      </c>
      <c r="AD3433" s="23">
        <f t="shared" si="2537"/>
        <v>4803211</v>
      </c>
      <c r="AE3433" s="24">
        <f t="shared" si="2498"/>
        <v>70086276.274228647</v>
      </c>
      <c r="AF3433" s="3">
        <f t="shared" si="2532"/>
        <v>1E-4</v>
      </c>
      <c r="AG3433" s="2">
        <f t="shared" si="2514"/>
        <v>0</v>
      </c>
      <c r="AH3433" s="2">
        <f t="shared" si="2515"/>
        <v>215.61215713457366</v>
      </c>
      <c r="AI3433" s="23">
        <f t="shared" si="2538"/>
        <v>11387872776.603642</v>
      </c>
      <c r="AJ3433" s="23">
        <f t="shared" si="2516"/>
        <v>6219.922423797766</v>
      </c>
      <c r="AK3433" s="23">
        <f t="shared" si="2517"/>
        <v>65528.088341412462</v>
      </c>
      <c r="AL3433" s="23">
        <f t="shared" si="2542"/>
        <v>0</v>
      </c>
      <c r="AM3433" s="23">
        <f t="shared" si="2543"/>
        <v>0</v>
      </c>
      <c r="AN3433" s="16">
        <f t="shared" si="2533"/>
        <v>0</v>
      </c>
      <c r="AO3433" s="23">
        <f t="shared" si="2534"/>
        <v>0</v>
      </c>
      <c r="AP3433" s="22">
        <f t="shared" si="2535"/>
        <v>0</v>
      </c>
      <c r="AQ3433" s="30">
        <f t="shared" si="2518"/>
        <v>27589184557.686199</v>
      </c>
      <c r="AR3433" s="28">
        <f t="shared" si="2519"/>
        <v>13600408590.457743</v>
      </c>
      <c r="AS3433" s="25">
        <f t="shared" si="2520"/>
        <v>200337590.02425668</v>
      </c>
      <c r="AT3433" s="32">
        <f t="shared" si="2521"/>
        <v>0</v>
      </c>
      <c r="AU3433" s="23">
        <f t="shared" si="2522"/>
        <v>0</v>
      </c>
      <c r="AV3433" s="22">
        <f t="shared" si="2523"/>
        <v>4019085360.6755509</v>
      </c>
      <c r="AW3433" s="31">
        <f t="shared" si="2536"/>
        <v>18320148423.178936</v>
      </c>
    </row>
    <row r="3434" spans="1:53" x14ac:dyDescent="0.25">
      <c r="A3434" s="21">
        <f t="shared" si="2544"/>
        <v>924</v>
      </c>
      <c r="B3434" s="21" t="s">
        <v>9</v>
      </c>
      <c r="C3434" s="27">
        <f t="shared" si="2501"/>
        <v>0</v>
      </c>
      <c r="D3434" s="27">
        <f t="shared" si="2524"/>
        <v>0</v>
      </c>
      <c r="E3434" s="27" t="b">
        <f t="shared" si="2500"/>
        <v>1</v>
      </c>
      <c r="F3434" s="29">
        <f t="shared" si="2502"/>
        <v>0</v>
      </c>
      <c r="G3434" s="27">
        <f t="shared" si="2525"/>
        <v>0</v>
      </c>
      <c r="H3434" s="22">
        <f t="shared" si="2503"/>
        <v>37778633032.540321</v>
      </c>
      <c r="I3434" s="23">
        <f t="shared" si="2504"/>
        <v>132580106.5049091</v>
      </c>
      <c r="J3434" s="23">
        <f t="shared" si="2505"/>
        <v>1086</v>
      </c>
      <c r="K3434" s="19">
        <f t="shared" si="2526"/>
        <v>225.0831931027827</v>
      </c>
      <c r="L3434" s="16">
        <f t="shared" si="2506"/>
        <v>260.58631273812136</v>
      </c>
      <c r="M3434" s="23">
        <f>M3433-IF($B3434="B",(Percent_Rent_In_Elsies*2.49%/12 * H3433)/K3433,0)+IF($B3434="D",N3434,0)+IF(B3434="D",AK3433)+IF(B3434="C",F3433*90%)-(Y3434-Y3433)-IF($B3434="A",Q3433/K3433) + IF($B3434="A",Q3433/K3433)</f>
        <v>-59898773.265058875</v>
      </c>
      <c r="N3434" s="23">
        <f t="shared" si="2507"/>
        <v>0</v>
      </c>
      <c r="O3434" s="22">
        <f t="shared" si="2508"/>
        <v>26847540.307379324</v>
      </c>
      <c r="P3434" s="22">
        <f t="shared" si="2539"/>
        <v>0</v>
      </c>
      <c r="Q3434" s="22">
        <f t="shared" si="2540"/>
        <v>0</v>
      </c>
      <c r="R3434" s="22">
        <f t="shared" si="2509"/>
        <v>461890086.16720778</v>
      </c>
      <c r="S3434" s="16">
        <f t="shared" si="2499"/>
        <v>0</v>
      </c>
      <c r="T3434" s="15">
        <f t="shared" si="2510"/>
        <v>11579255.546797697</v>
      </c>
      <c r="U3434" s="23">
        <f t="shared" si="2527"/>
        <v>2052086.0744866405</v>
      </c>
      <c r="V3434" s="23">
        <f t="shared" si="2528"/>
        <v>0</v>
      </c>
      <c r="W3434" s="23">
        <f t="shared" si="2541"/>
        <v>170722.63514863895</v>
      </c>
      <c r="X3434" s="23">
        <f t="shared" si="2529"/>
        <v>43170524.313749105</v>
      </c>
      <c r="Y3434" s="23">
        <f t="shared" si="2511"/>
        <v>13825559.361691331</v>
      </c>
      <c r="Z3434" s="3">
        <f t="shared" si="2512"/>
        <v>0</v>
      </c>
      <c r="AA3434" s="23">
        <f t="shared" si="2513"/>
        <v>70766157.1542117</v>
      </c>
      <c r="AB3434" s="26">
        <f t="shared" si="2530"/>
        <v>70086276.274228543</v>
      </c>
      <c r="AC3434" s="23">
        <f t="shared" si="2531"/>
        <v>74889487.274228647</v>
      </c>
      <c r="AD3434" s="23">
        <f t="shared" si="2537"/>
        <v>4803211</v>
      </c>
      <c r="AE3434" s="24">
        <f t="shared" si="2498"/>
        <v>70086276.274228647</v>
      </c>
      <c r="AF3434" s="3">
        <f t="shared" si="2532"/>
        <v>0</v>
      </c>
      <c r="AG3434" s="2">
        <f t="shared" si="2514"/>
        <v>0</v>
      </c>
      <c r="AH3434" s="2">
        <f t="shared" si="2515"/>
        <v>215.61215713457366</v>
      </c>
      <c r="AI3434" s="23">
        <f t="shared" si="2538"/>
        <v>11377337582.773779</v>
      </c>
      <c r="AJ3434" s="23">
        <f t="shared" si="2516"/>
        <v>6219.922423797766</v>
      </c>
      <c r="AK3434" s="23">
        <f t="shared" si="2517"/>
        <v>0</v>
      </c>
      <c r="AL3434" s="23">
        <f t="shared" si="2542"/>
        <v>0</v>
      </c>
      <c r="AM3434" s="23">
        <f t="shared" si="2543"/>
        <v>0</v>
      </c>
      <c r="AN3434" s="16">
        <f t="shared" si="2533"/>
        <v>0</v>
      </c>
      <c r="AO3434" s="23">
        <f t="shared" si="2534"/>
        <v>0</v>
      </c>
      <c r="AP3434" s="22">
        <f t="shared" si="2535"/>
        <v>0</v>
      </c>
      <c r="AQ3434" s="30">
        <f t="shared" si="2518"/>
        <v>27589184557.686199</v>
      </c>
      <c r="AR3434" s="28">
        <f t="shared" si="2519"/>
        <v>13600408590.457743</v>
      </c>
      <c r="AS3434" s="25">
        <f t="shared" si="2520"/>
        <v>200337590.02425668</v>
      </c>
      <c r="AT3434" s="32">
        <f t="shared" si="2521"/>
        <v>0</v>
      </c>
      <c r="AU3434" s="23">
        <f t="shared" si="2522"/>
        <v>0</v>
      </c>
      <c r="AV3434" s="22">
        <f t="shared" si="2523"/>
        <v>4019085360.6755509</v>
      </c>
      <c r="AW3434" s="31">
        <f t="shared" si="2536"/>
        <v>18320148423.178936</v>
      </c>
      <c r="AX3434" s="21"/>
      <c r="AY3434" s="21"/>
      <c r="AZ3434" s="21"/>
      <c r="BA3434" s="21"/>
    </row>
    <row r="3435" spans="1:53" x14ac:dyDescent="0.25">
      <c r="A3435" s="21">
        <f t="shared" si="2544"/>
        <v>924</v>
      </c>
      <c r="B3435" s="21" t="s">
        <v>28</v>
      </c>
      <c r="C3435" s="27">
        <f t="shared" si="2501"/>
        <v>0</v>
      </c>
      <c r="D3435" s="27">
        <f t="shared" si="2524"/>
        <v>0</v>
      </c>
      <c r="E3435" s="27" t="b">
        <f t="shared" si="2500"/>
        <v>1</v>
      </c>
      <c r="F3435" s="29">
        <f t="shared" si="2502"/>
        <v>0</v>
      </c>
      <c r="G3435" s="27">
        <f t="shared" si="2525"/>
        <v>0</v>
      </c>
      <c r="H3435" s="22">
        <f t="shared" si="2503"/>
        <v>37778633032.540321</v>
      </c>
      <c r="I3435" s="23">
        <f t="shared" si="2504"/>
        <v>132580106.5049091</v>
      </c>
      <c r="J3435" s="23">
        <f t="shared" si="2505"/>
        <v>1086</v>
      </c>
      <c r="K3435" s="19">
        <f t="shared" si="2526"/>
        <v>225.0831931027827</v>
      </c>
      <c r="L3435" s="16">
        <f t="shared" si="2506"/>
        <v>260.58631273812136</v>
      </c>
      <c r="M3435" s="23">
        <f>M3434-IF($B3435="B",(Percent_Rent_In_Elsies*2.49%/12 * H3434)/K3434,0)+IF($B3435="D",N3435,0)+IF(B3435="D",AK3434)+IF(B3435="C",F3434*90%)-(Y3435-Y3434)-IF($B3435="A",Q3434/K3434) + IF($B3435="A",Q3434/K3434)</f>
        <v>-59898773.265058875</v>
      </c>
      <c r="N3435" s="23">
        <f t="shared" si="2507"/>
        <v>0</v>
      </c>
      <c r="O3435" s="22">
        <f t="shared" si="2508"/>
        <v>0</v>
      </c>
      <c r="P3435" s="22">
        <f t="shared" si="2539"/>
        <v>26847540.307379324</v>
      </c>
      <c r="Q3435" s="22">
        <f t="shared" si="2540"/>
        <v>0</v>
      </c>
      <c r="R3435" s="22">
        <f t="shared" si="2509"/>
        <v>461890086.16720778</v>
      </c>
      <c r="S3435" s="16">
        <f t="shared" si="2499"/>
        <v>0</v>
      </c>
      <c r="T3435" s="15">
        <f t="shared" si="2510"/>
        <v>0</v>
      </c>
      <c r="U3435" s="23">
        <f t="shared" si="2527"/>
        <v>2052086.0744866405</v>
      </c>
      <c r="V3435" s="23">
        <f t="shared" si="2528"/>
        <v>0</v>
      </c>
      <c r="W3435" s="23">
        <f t="shared" si="2541"/>
        <v>0</v>
      </c>
      <c r="X3435" s="23">
        <f t="shared" si="2529"/>
        <v>43170524.313749105</v>
      </c>
      <c r="Y3435" s="23">
        <f t="shared" si="2511"/>
        <v>13825559.361691331</v>
      </c>
      <c r="Z3435" s="3">
        <f t="shared" si="2512"/>
        <v>8536.1317574319492</v>
      </c>
      <c r="AA3435" s="23">
        <f t="shared" si="2513"/>
        <v>70894199.130573183</v>
      </c>
      <c r="AB3435" s="26">
        <f t="shared" si="2530"/>
        <v>70086276.274228543</v>
      </c>
      <c r="AC3435" s="23">
        <f t="shared" si="2531"/>
        <v>74889487.274228647</v>
      </c>
      <c r="AD3435" s="23">
        <f t="shared" si="2537"/>
        <v>4803211</v>
      </c>
      <c r="AE3435" s="24">
        <f t="shared" si="2498"/>
        <v>70086276.274228647</v>
      </c>
      <c r="AF3435" s="3">
        <f t="shared" si="2532"/>
        <v>0</v>
      </c>
      <c r="AG3435" s="2">
        <f t="shared" si="2514"/>
        <v>1024335810.8918338</v>
      </c>
      <c r="AH3435" s="2">
        <f t="shared" si="2515"/>
        <v>215.61215713457366</v>
      </c>
      <c r="AI3435" s="23">
        <f t="shared" si="2538"/>
        <v>11397923366.267088</v>
      </c>
      <c r="AJ3435" s="23">
        <f t="shared" si="2516"/>
        <v>6219.922423797766</v>
      </c>
      <c r="AK3435" s="23">
        <f t="shared" si="2517"/>
        <v>0</v>
      </c>
      <c r="AL3435" s="23">
        <f t="shared" si="2542"/>
        <v>0</v>
      </c>
      <c r="AM3435" s="23">
        <f t="shared" si="2543"/>
        <v>0</v>
      </c>
      <c r="AN3435" s="16">
        <f t="shared" si="2533"/>
        <v>0</v>
      </c>
      <c r="AO3435" s="23">
        <f t="shared" si="2534"/>
        <v>0</v>
      </c>
      <c r="AP3435" s="22">
        <f t="shared" si="2535"/>
        <v>0</v>
      </c>
      <c r="AQ3435" s="30">
        <f t="shared" si="2518"/>
        <v>27589184557.686199</v>
      </c>
      <c r="AR3435" s="28">
        <f t="shared" si="2519"/>
        <v>13600408590.457743</v>
      </c>
      <c r="AS3435" s="25">
        <f t="shared" si="2520"/>
        <v>200337590.02425668</v>
      </c>
      <c r="AT3435" s="32">
        <f t="shared" si="2521"/>
        <v>17072.263514863898</v>
      </c>
      <c r="AU3435" s="23">
        <f t="shared" si="2522"/>
        <v>17072.263514863898</v>
      </c>
      <c r="AV3435" s="22">
        <f t="shared" si="2523"/>
        <v>4030664616.2223487</v>
      </c>
      <c r="AW3435" s="31">
        <f t="shared" si="2536"/>
        <v>18320148423.178932</v>
      </c>
      <c r="AX3435" s="21"/>
      <c r="AY3435" s="21"/>
      <c r="AZ3435" s="21"/>
      <c r="BA3435" s="21"/>
    </row>
    <row r="3436" spans="1:53" x14ac:dyDescent="0.25">
      <c r="A3436">
        <f t="shared" si="2544"/>
        <v>925</v>
      </c>
      <c r="B3436" t="s">
        <v>6</v>
      </c>
      <c r="C3436" s="27">
        <f t="shared" si="2501"/>
        <v>0</v>
      </c>
      <c r="D3436" s="27">
        <f t="shared" si="2524"/>
        <v>0</v>
      </c>
      <c r="E3436" s="27" t="b">
        <f t="shared" si="2500"/>
        <v>1</v>
      </c>
      <c r="F3436" s="29">
        <f t="shared" si="2502"/>
        <v>0</v>
      </c>
      <c r="G3436" s="27">
        <f t="shared" si="2525"/>
        <v>0</v>
      </c>
      <c r="H3436" s="22">
        <f t="shared" si="2503"/>
        <v>37841597420.927887</v>
      </c>
      <c r="I3436" s="23">
        <f t="shared" si="2504"/>
        <v>132580106.5049091</v>
      </c>
      <c r="J3436" s="23">
        <f t="shared" si="2505"/>
        <v>1086</v>
      </c>
      <c r="K3436" s="19">
        <f t="shared" si="2526"/>
        <v>225.0831931027827</v>
      </c>
      <c r="L3436" s="16">
        <f t="shared" si="2506"/>
        <v>261.02062325935157</v>
      </c>
      <c r="M3436" s="23">
        <f>M3435-IF($B3436="B",(Percent_Rent_In_Elsies*2.49%/12 * H3435)/K3435,0)+IF($B3436="D",N3436,0)+IF(B3436="D",AK3435)+IF(B3436="C",F3435*90%)-(Y3436-Y3435)-IF($B3436="A",Q3435/K3435) + IF($B3436="A",Q3435/K3435)</f>
        <v>-59898773.265058875</v>
      </c>
      <c r="N3436" s="23">
        <f t="shared" si="2507"/>
        <v>0</v>
      </c>
      <c r="O3436" s="22">
        <f t="shared" si="2508"/>
        <v>0</v>
      </c>
      <c r="P3436" s="22">
        <f t="shared" si="2539"/>
        <v>0</v>
      </c>
      <c r="Q3436" s="22">
        <f t="shared" si="2540"/>
        <v>0</v>
      </c>
      <c r="R3436" s="22">
        <f t="shared" si="2509"/>
        <v>461890086.16720778</v>
      </c>
      <c r="S3436" s="16">
        <f t="shared" si="2499"/>
        <v>0</v>
      </c>
      <c r="T3436" s="15">
        <f t="shared" si="2510"/>
        <v>0</v>
      </c>
      <c r="U3436" s="23">
        <f t="shared" si="2527"/>
        <v>2052086.0744866405</v>
      </c>
      <c r="V3436" s="23">
        <f t="shared" si="2528"/>
        <v>0</v>
      </c>
      <c r="W3436" s="23">
        <f t="shared" si="2541"/>
        <v>0</v>
      </c>
      <c r="X3436" s="23">
        <f t="shared" si="2529"/>
        <v>43213204.972536258</v>
      </c>
      <c r="Y3436" s="23">
        <f t="shared" si="2511"/>
        <v>13825559.361691331</v>
      </c>
      <c r="Z3436" s="3">
        <f t="shared" si="2512"/>
        <v>0</v>
      </c>
      <c r="AA3436" s="23">
        <f t="shared" si="2513"/>
        <v>70894199.130573183</v>
      </c>
      <c r="AB3436" s="26">
        <f t="shared" si="2530"/>
        <v>70086276.274228543</v>
      </c>
      <c r="AC3436" s="23">
        <f t="shared" si="2531"/>
        <v>74889487.274228647</v>
      </c>
      <c r="AD3436" s="23">
        <f t="shared" si="2537"/>
        <v>4803211</v>
      </c>
      <c r="AE3436" s="24">
        <f t="shared" si="2498"/>
        <v>70086276.274228647</v>
      </c>
      <c r="AF3436" s="3">
        <f t="shared" si="2532"/>
        <v>0</v>
      </c>
      <c r="AG3436" s="2">
        <f t="shared" si="2514"/>
        <v>0</v>
      </c>
      <c r="AH3436" s="2">
        <f t="shared" si="2515"/>
        <v>215.97151072979793</v>
      </c>
      <c r="AI3436" s="23">
        <f t="shared" si="2538"/>
        <v>11397923366.267088</v>
      </c>
      <c r="AJ3436" s="23">
        <f t="shared" si="2516"/>
        <v>6219.922423797766</v>
      </c>
      <c r="AK3436" s="23">
        <f t="shared" si="2517"/>
        <v>0</v>
      </c>
      <c r="AL3436" s="23">
        <f t="shared" si="2542"/>
        <v>0</v>
      </c>
      <c r="AM3436" s="23">
        <f t="shared" si="2543"/>
        <v>0</v>
      </c>
      <c r="AN3436" s="16">
        <f t="shared" si="2533"/>
        <v>0</v>
      </c>
      <c r="AO3436" s="23">
        <f t="shared" si="2534"/>
        <v>0</v>
      </c>
      <c r="AP3436" s="22">
        <f t="shared" si="2535"/>
        <v>0</v>
      </c>
      <c r="AQ3436" s="30">
        <f t="shared" si="2518"/>
        <v>27589184557.686199</v>
      </c>
      <c r="AR3436" s="28">
        <f t="shared" si="2519"/>
        <v>13600408590.457743</v>
      </c>
      <c r="AS3436" s="25">
        <f t="shared" si="2520"/>
        <v>200337590.02425668</v>
      </c>
      <c r="AT3436" s="32">
        <f t="shared" si="2521"/>
        <v>0</v>
      </c>
      <c r="AU3436" s="23">
        <f t="shared" si="2522"/>
        <v>0</v>
      </c>
      <c r="AV3436" s="22">
        <f t="shared" si="2523"/>
        <v>4030664616.2223487</v>
      </c>
      <c r="AW3436" s="31">
        <f t="shared" si="2536"/>
        <v>18293300882.871555</v>
      </c>
    </row>
    <row r="3437" spans="1:53" x14ac:dyDescent="0.25">
      <c r="A3437">
        <f t="shared" si="2544"/>
        <v>925</v>
      </c>
      <c r="B3437" t="s">
        <v>7</v>
      </c>
      <c r="C3437" s="27">
        <f t="shared" si="2501"/>
        <v>0</v>
      </c>
      <c r="D3437" s="27">
        <f t="shared" si="2524"/>
        <v>0</v>
      </c>
      <c r="E3437" s="27" t="b">
        <f t="shared" si="2500"/>
        <v>1</v>
      </c>
      <c r="F3437" s="29">
        <f t="shared" si="2502"/>
        <v>0</v>
      </c>
      <c r="G3437" s="27">
        <f t="shared" si="2525"/>
        <v>0</v>
      </c>
      <c r="H3437" s="22">
        <f t="shared" si="2503"/>
        <v>37841597420.927887</v>
      </c>
      <c r="I3437" s="23">
        <f t="shared" si="2504"/>
        <v>132580106.5049091</v>
      </c>
      <c r="J3437" s="23">
        <f t="shared" si="2505"/>
        <v>1086</v>
      </c>
      <c r="K3437" s="19">
        <f t="shared" si="2526"/>
        <v>225.0831931027827</v>
      </c>
      <c r="L3437" s="16">
        <f t="shared" si="2506"/>
        <v>261.02062325935157</v>
      </c>
      <c r="M3437" s="23">
        <f>M3436-IF($B3437="B",(Percent_Rent_In_Elsies*2.49%/12 * H3436)/K3436,0)+IF($B3437="D",N3437,0)+IF(B3437="D",AK3436)+IF(B3437="C",F3436*90%)-(Y3437-Y3436)-IF($B3437="A",Q3436/K3436) + IF($B3437="A",Q3436/K3436)</f>
        <v>-60073200.581390239</v>
      </c>
      <c r="N3437" s="23">
        <f t="shared" si="2507"/>
        <v>0</v>
      </c>
      <c r="O3437" s="22">
        <f t="shared" si="2508"/>
        <v>0</v>
      </c>
      <c r="P3437" s="22">
        <f t="shared" si="2539"/>
        <v>0</v>
      </c>
      <c r="Q3437" s="22">
        <f t="shared" si="2540"/>
        <v>0</v>
      </c>
      <c r="R3437" s="22">
        <f t="shared" si="2509"/>
        <v>423399245.65327382</v>
      </c>
      <c r="S3437" s="16">
        <f t="shared" si="2499"/>
        <v>38490840.513933979</v>
      </c>
      <c r="T3437" s="15">
        <f t="shared" si="2510"/>
        <v>0</v>
      </c>
      <c r="U3437" s="23">
        <f t="shared" si="2527"/>
        <v>1881078.9016127537</v>
      </c>
      <c r="V3437" s="23">
        <f t="shared" si="2528"/>
        <v>171007.17287388671</v>
      </c>
      <c r="W3437" s="23">
        <f t="shared" si="2541"/>
        <v>0</v>
      </c>
      <c r="X3437" s="23">
        <f t="shared" si="2529"/>
        <v>43213204.972536258</v>
      </c>
      <c r="Y3437" s="23">
        <f t="shared" si="2511"/>
        <v>13825559.361691331</v>
      </c>
      <c r="Z3437" s="3">
        <f t="shared" si="2512"/>
        <v>0</v>
      </c>
      <c r="AA3437" s="23">
        <f t="shared" si="2513"/>
        <v>70894199.130573183</v>
      </c>
      <c r="AB3437" s="26">
        <f t="shared" si="2530"/>
        <v>70086276.274228558</v>
      </c>
      <c r="AC3437" s="23">
        <f t="shared" si="2531"/>
        <v>74889487.274228647</v>
      </c>
      <c r="AD3437" s="23">
        <f t="shared" si="2537"/>
        <v>4803211</v>
      </c>
      <c r="AE3437" s="24">
        <f t="shared" si="2498"/>
        <v>70086276.274228647</v>
      </c>
      <c r="AF3437" s="3">
        <f t="shared" si="2532"/>
        <v>0</v>
      </c>
      <c r="AG3437" s="2">
        <f t="shared" si="2514"/>
        <v>0</v>
      </c>
      <c r="AH3437" s="2">
        <f t="shared" si="2515"/>
        <v>215.97151072979793</v>
      </c>
      <c r="AI3437" s="23">
        <f t="shared" si="2538"/>
        <v>11397923366.267088</v>
      </c>
      <c r="AJ3437" s="23">
        <f t="shared" si="2516"/>
        <v>6219.922423797766</v>
      </c>
      <c r="AK3437" s="23">
        <f t="shared" si="2517"/>
        <v>0</v>
      </c>
      <c r="AL3437" s="23">
        <f t="shared" si="2542"/>
        <v>10050589.663446426</v>
      </c>
      <c r="AM3437" s="23">
        <f t="shared" si="2543"/>
        <v>9377083203.0090694</v>
      </c>
      <c r="AN3437" s="16">
        <f t="shared" si="2533"/>
        <v>0</v>
      </c>
      <c r="AO3437" s="23">
        <f t="shared" si="2534"/>
        <v>174427.31633136453</v>
      </c>
      <c r="AP3437" s="22">
        <f t="shared" si="2535"/>
        <v>39260657.324212685</v>
      </c>
      <c r="AQ3437" s="30">
        <f t="shared" si="2518"/>
        <v>27667372156.747368</v>
      </c>
      <c r="AR3437" s="28">
        <f t="shared" si="2519"/>
        <v>13639335532.1947</v>
      </c>
      <c r="AS3437" s="25">
        <f t="shared" si="2520"/>
        <v>200337590.02425668</v>
      </c>
      <c r="AT3437" s="32">
        <f t="shared" si="2521"/>
        <v>0</v>
      </c>
      <c r="AU3437" s="23">
        <f t="shared" si="2522"/>
        <v>0</v>
      </c>
      <c r="AV3437" s="22">
        <f t="shared" si="2523"/>
        <v>4030664616.2223487</v>
      </c>
      <c r="AW3437" s="31">
        <f t="shared" si="2536"/>
        <v>18371488481.932724</v>
      </c>
    </row>
    <row r="3438" spans="1:53" s="21" customFormat="1" x14ac:dyDescent="0.25">
      <c r="A3438">
        <f t="shared" si="2544"/>
        <v>925</v>
      </c>
      <c r="B3438" t="s">
        <v>8</v>
      </c>
      <c r="C3438" s="27">
        <f t="shared" si="2501"/>
        <v>0</v>
      </c>
      <c r="D3438" s="27">
        <f t="shared" si="2524"/>
        <v>0</v>
      </c>
      <c r="E3438" s="27" t="b">
        <f t="shared" si="2500"/>
        <v>1</v>
      </c>
      <c r="F3438" s="29">
        <f t="shared" si="2502"/>
        <v>0</v>
      </c>
      <c r="G3438" s="27">
        <f t="shared" si="2525"/>
        <v>0</v>
      </c>
      <c r="H3438" s="22">
        <f t="shared" si="2503"/>
        <v>37841597420.927887</v>
      </c>
      <c r="I3438" s="23">
        <f t="shared" si="2504"/>
        <v>132580106.5049091</v>
      </c>
      <c r="J3438" s="23">
        <f t="shared" si="2505"/>
        <v>1086</v>
      </c>
      <c r="K3438" s="19">
        <f t="shared" si="2526"/>
        <v>225.0831931027827</v>
      </c>
      <c r="L3438" s="16">
        <f t="shared" si="2506"/>
        <v>261.02062325935157</v>
      </c>
      <c r="M3438" s="23">
        <f>M3437-IF($B3438="B",(Percent_Rent_In_Elsies*2.49%/12 * H3437)/K3437,0)+IF($B3438="D",N3438,0)+IF(B3438="D",AK3437)+IF(B3438="C",F3437*90%)-(Y3438-Y3437)-IF($B3438="A",Q3437/K3437) + IF($B3438="A",Q3437/K3437)</f>
        <v>-60073200.581390239</v>
      </c>
      <c r="N3438" s="23">
        <f t="shared" si="2507"/>
        <v>0</v>
      </c>
      <c r="O3438" s="22">
        <f t="shared" si="2508"/>
        <v>0</v>
      </c>
      <c r="P3438" s="22">
        <f t="shared" si="2539"/>
        <v>0</v>
      </c>
      <c r="Q3438" s="22">
        <f t="shared" si="2540"/>
        <v>0</v>
      </c>
      <c r="R3438" s="22">
        <f t="shared" si="2509"/>
        <v>462659902.97748649</v>
      </c>
      <c r="S3438" s="16">
        <f t="shared" si="2499"/>
        <v>38490840.513933979</v>
      </c>
      <c r="T3438" s="15">
        <f t="shared" si="2510"/>
        <v>0</v>
      </c>
      <c r="U3438" s="23">
        <f t="shared" si="2527"/>
        <v>2055506.2179441182</v>
      </c>
      <c r="V3438" s="23">
        <f t="shared" si="2528"/>
        <v>171007.17287388671</v>
      </c>
      <c r="W3438" s="23">
        <f t="shared" si="2541"/>
        <v>0</v>
      </c>
      <c r="X3438" s="23">
        <f t="shared" si="2529"/>
        <v>43213204.972536258</v>
      </c>
      <c r="Y3438" s="23">
        <f t="shared" si="2511"/>
        <v>13825559.361691331</v>
      </c>
      <c r="Z3438" s="3">
        <f t="shared" si="2512"/>
        <v>0</v>
      </c>
      <c r="AA3438" s="23">
        <f t="shared" si="2513"/>
        <v>70894199.130573183</v>
      </c>
      <c r="AB3438" s="26">
        <f t="shared" si="2530"/>
        <v>70086276.274228543</v>
      </c>
      <c r="AC3438" s="23">
        <f t="shared" si="2531"/>
        <v>74889487.274228647</v>
      </c>
      <c r="AD3438" s="23">
        <f t="shared" si="2537"/>
        <v>4803211</v>
      </c>
      <c r="AE3438" s="24">
        <f t="shared" si="2498"/>
        <v>70086276.274228647</v>
      </c>
      <c r="AF3438" s="3">
        <f t="shared" si="2532"/>
        <v>1E-4</v>
      </c>
      <c r="AG3438" s="2">
        <f t="shared" si="2514"/>
        <v>0</v>
      </c>
      <c r="AH3438" s="2">
        <f t="shared" si="2515"/>
        <v>215.97151072979793</v>
      </c>
      <c r="AI3438" s="23">
        <f t="shared" si="2538"/>
        <v>11397923366.267088</v>
      </c>
      <c r="AJ3438" s="23">
        <f t="shared" si="2516"/>
        <v>6219.922423797766</v>
      </c>
      <c r="AK3438" s="23">
        <f t="shared" si="2517"/>
        <v>65568.213020739684</v>
      </c>
      <c r="AL3438" s="23">
        <f t="shared" si="2542"/>
        <v>0</v>
      </c>
      <c r="AM3438" s="23">
        <f t="shared" si="2543"/>
        <v>0</v>
      </c>
      <c r="AN3438" s="16">
        <f t="shared" si="2533"/>
        <v>0</v>
      </c>
      <c r="AO3438" s="23">
        <f t="shared" si="2534"/>
        <v>0</v>
      </c>
      <c r="AP3438" s="22">
        <f t="shared" si="2535"/>
        <v>0</v>
      </c>
      <c r="AQ3438" s="30">
        <f t="shared" si="2518"/>
        <v>27667372156.747368</v>
      </c>
      <c r="AR3438" s="28">
        <f t="shared" si="2519"/>
        <v>13639335532.1947</v>
      </c>
      <c r="AS3438" s="25">
        <f t="shared" si="2520"/>
        <v>200337590.02425668</v>
      </c>
      <c r="AT3438" s="32">
        <f t="shared" si="2521"/>
        <v>0</v>
      </c>
      <c r="AU3438" s="23">
        <f t="shared" si="2522"/>
        <v>0</v>
      </c>
      <c r="AV3438" s="22">
        <f t="shared" si="2523"/>
        <v>4030664616.2223487</v>
      </c>
      <c r="AW3438" s="31">
        <f t="shared" si="2536"/>
        <v>18371488481.932724</v>
      </c>
      <c r="AX3438"/>
      <c r="AY3438"/>
      <c r="AZ3438"/>
      <c r="BA3438"/>
    </row>
    <row r="3439" spans="1:53" s="21" customFormat="1" x14ac:dyDescent="0.25">
      <c r="A3439">
        <f t="shared" si="2544"/>
        <v>925</v>
      </c>
      <c r="B3439" t="s">
        <v>9</v>
      </c>
      <c r="C3439" s="27">
        <f t="shared" si="2501"/>
        <v>0</v>
      </c>
      <c r="D3439" s="27">
        <f t="shared" si="2524"/>
        <v>0</v>
      </c>
      <c r="E3439" s="27" t="b">
        <f t="shared" si="2500"/>
        <v>1</v>
      </c>
      <c r="F3439" s="29">
        <f t="shared" si="2502"/>
        <v>0</v>
      </c>
      <c r="G3439" s="27">
        <f t="shared" si="2525"/>
        <v>0</v>
      </c>
      <c r="H3439" s="22">
        <f t="shared" si="2503"/>
        <v>37841597420.927887</v>
      </c>
      <c r="I3439" s="23">
        <f t="shared" si="2504"/>
        <v>132580106.5049091</v>
      </c>
      <c r="J3439" s="23">
        <f t="shared" si="2505"/>
        <v>1086</v>
      </c>
      <c r="K3439" s="19">
        <f t="shared" si="2526"/>
        <v>225.0831931027827</v>
      </c>
      <c r="L3439" s="16">
        <f t="shared" si="2506"/>
        <v>261.02062325935157</v>
      </c>
      <c r="M3439" s="23">
        <f>M3438-IF($B3439="B",(Percent_Rent_In_Elsies*2.49%/12 * H3438)/K3438,0)+IF($B3439="D",N3439,0)+IF(B3439="D",AK3438)+IF(B3439="C",F3438*90%)-(Y3439-Y3438)-IF($B3439="A",Q3438/K3438) + IF($B3439="A",Q3438/K3438)</f>
        <v>-60007632.368369497</v>
      </c>
      <c r="N3439" s="23">
        <f t="shared" si="2507"/>
        <v>0</v>
      </c>
      <c r="O3439" s="22">
        <f t="shared" si="2508"/>
        <v>26892286.207891621</v>
      </c>
      <c r="P3439" s="22">
        <f t="shared" si="2539"/>
        <v>0</v>
      </c>
      <c r="Q3439" s="22">
        <f t="shared" si="2540"/>
        <v>0</v>
      </c>
      <c r="R3439" s="22">
        <f t="shared" si="2509"/>
        <v>462659902.97748649</v>
      </c>
      <c r="S3439" s="16">
        <f t="shared" si="2499"/>
        <v>0</v>
      </c>
      <c r="T3439" s="15">
        <f t="shared" si="2510"/>
        <v>11598554.306042358</v>
      </c>
      <c r="U3439" s="23">
        <f t="shared" si="2527"/>
        <v>2055506.2179441182</v>
      </c>
      <c r="V3439" s="23">
        <f t="shared" si="2528"/>
        <v>0</v>
      </c>
      <c r="W3439" s="23">
        <f t="shared" si="2541"/>
        <v>171007.17287388671</v>
      </c>
      <c r="X3439" s="23">
        <f t="shared" si="2529"/>
        <v>43213204.972536258</v>
      </c>
      <c r="Y3439" s="23">
        <f t="shared" si="2511"/>
        <v>13825559.361691331</v>
      </c>
      <c r="Z3439" s="3">
        <f t="shared" si="2512"/>
        <v>0</v>
      </c>
      <c r="AA3439" s="23">
        <f t="shared" si="2513"/>
        <v>70828630.917552441</v>
      </c>
      <c r="AB3439" s="26">
        <f t="shared" si="2530"/>
        <v>70086276.274228543</v>
      </c>
      <c r="AC3439" s="23">
        <f t="shared" si="2531"/>
        <v>74889487.274228647</v>
      </c>
      <c r="AD3439" s="23">
        <f t="shared" si="2537"/>
        <v>4803211</v>
      </c>
      <c r="AE3439" s="24">
        <f t="shared" si="2498"/>
        <v>70086276.274228647</v>
      </c>
      <c r="AF3439" s="3">
        <f t="shared" si="2532"/>
        <v>0</v>
      </c>
      <c r="AG3439" s="2">
        <f t="shared" si="2514"/>
        <v>0</v>
      </c>
      <c r="AH3439" s="2">
        <f t="shared" si="2515"/>
        <v>215.97151072979793</v>
      </c>
      <c r="AI3439" s="23">
        <f t="shared" si="2538"/>
        <v>11387381721.443695</v>
      </c>
      <c r="AJ3439" s="23">
        <f t="shared" si="2516"/>
        <v>6219.922423797766</v>
      </c>
      <c r="AK3439" s="23">
        <f t="shared" si="2517"/>
        <v>0</v>
      </c>
      <c r="AL3439" s="23">
        <f t="shared" si="2542"/>
        <v>0</v>
      </c>
      <c r="AM3439" s="23">
        <f t="shared" si="2543"/>
        <v>0</v>
      </c>
      <c r="AN3439" s="16">
        <f t="shared" si="2533"/>
        <v>0</v>
      </c>
      <c r="AO3439" s="23">
        <f t="shared" si="2534"/>
        <v>0</v>
      </c>
      <c r="AP3439" s="22">
        <f t="shared" si="2535"/>
        <v>0</v>
      </c>
      <c r="AQ3439" s="30">
        <f t="shared" si="2518"/>
        <v>27667372156.747368</v>
      </c>
      <c r="AR3439" s="28">
        <f t="shared" si="2519"/>
        <v>13639335532.1947</v>
      </c>
      <c r="AS3439" s="25">
        <f t="shared" si="2520"/>
        <v>200337590.02425668</v>
      </c>
      <c r="AT3439" s="32">
        <f t="shared" si="2521"/>
        <v>0</v>
      </c>
      <c r="AU3439" s="23">
        <f t="shared" si="2522"/>
        <v>0</v>
      </c>
      <c r="AV3439" s="22">
        <f t="shared" si="2523"/>
        <v>4030664616.2223487</v>
      </c>
      <c r="AW3439" s="31">
        <f t="shared" si="2536"/>
        <v>18371488481.932724</v>
      </c>
      <c r="AX3439"/>
      <c r="AY3439"/>
      <c r="AZ3439"/>
      <c r="BA3439"/>
    </row>
    <row r="3440" spans="1:53" x14ac:dyDescent="0.25">
      <c r="A3440" s="21">
        <f t="shared" si="2544"/>
        <v>925</v>
      </c>
      <c r="B3440" s="21" t="s">
        <v>28</v>
      </c>
      <c r="C3440" s="27">
        <f t="shared" si="2501"/>
        <v>0</v>
      </c>
      <c r="D3440" s="27">
        <f t="shared" si="2524"/>
        <v>0</v>
      </c>
      <c r="E3440" s="27" t="b">
        <f t="shared" si="2500"/>
        <v>1</v>
      </c>
      <c r="F3440" s="29">
        <f t="shared" si="2502"/>
        <v>0</v>
      </c>
      <c r="G3440" s="27">
        <f t="shared" si="2525"/>
        <v>0</v>
      </c>
      <c r="H3440" s="22">
        <f t="shared" si="2503"/>
        <v>37841597420.927887</v>
      </c>
      <c r="I3440" s="23">
        <f t="shared" si="2504"/>
        <v>132580106.5049091</v>
      </c>
      <c r="J3440" s="23">
        <f t="shared" si="2505"/>
        <v>1086</v>
      </c>
      <c r="K3440" s="19">
        <f t="shared" si="2526"/>
        <v>225.0831931027827</v>
      </c>
      <c r="L3440" s="16">
        <f t="shared" si="2506"/>
        <v>261.02062325935157</v>
      </c>
      <c r="M3440" s="23">
        <f>M3439-IF($B3440="B",(Percent_Rent_In_Elsies*2.49%/12 * H3439)/K3439,0)+IF($B3440="D",N3440,0)+IF(B3440="D",AK3439)+IF(B3440="C",F3439*90%)-(Y3440-Y3439)-IF($B3440="A",Q3439/K3439) + IF($B3440="A",Q3439/K3439)</f>
        <v>-60007632.368369497</v>
      </c>
      <c r="N3440" s="23">
        <f t="shared" si="2507"/>
        <v>0</v>
      </c>
      <c r="O3440" s="22">
        <f t="shared" si="2508"/>
        <v>0</v>
      </c>
      <c r="P3440" s="22">
        <f t="shared" si="2539"/>
        <v>26892286.207891621</v>
      </c>
      <c r="Q3440" s="22">
        <f t="shared" si="2540"/>
        <v>0</v>
      </c>
      <c r="R3440" s="22">
        <f t="shared" si="2509"/>
        <v>462659902.97748649</v>
      </c>
      <c r="S3440" s="16">
        <f t="shared" si="2499"/>
        <v>0</v>
      </c>
      <c r="T3440" s="15">
        <f t="shared" si="2510"/>
        <v>0</v>
      </c>
      <c r="U3440" s="23">
        <f t="shared" si="2527"/>
        <v>2055506.2179441182</v>
      </c>
      <c r="V3440" s="23">
        <f t="shared" si="2528"/>
        <v>0</v>
      </c>
      <c r="W3440" s="23">
        <f t="shared" si="2541"/>
        <v>0</v>
      </c>
      <c r="X3440" s="23">
        <f t="shared" si="2529"/>
        <v>43213204.972536258</v>
      </c>
      <c r="Y3440" s="23">
        <f t="shared" si="2511"/>
        <v>13825559.361691331</v>
      </c>
      <c r="Z3440" s="3">
        <f t="shared" si="2512"/>
        <v>8550.3586436943369</v>
      </c>
      <c r="AA3440" s="23">
        <f t="shared" si="2513"/>
        <v>70956886.297207862</v>
      </c>
      <c r="AB3440" s="26">
        <f t="shared" si="2530"/>
        <v>70086276.274228543</v>
      </c>
      <c r="AC3440" s="23">
        <f t="shared" si="2531"/>
        <v>74889487.274228647</v>
      </c>
      <c r="AD3440" s="23">
        <f t="shared" si="2537"/>
        <v>4803211</v>
      </c>
      <c r="AE3440" s="24">
        <f t="shared" si="2498"/>
        <v>70086276.274228647</v>
      </c>
      <c r="AF3440" s="3">
        <f t="shared" si="2532"/>
        <v>0</v>
      </c>
      <c r="AG3440" s="2">
        <f t="shared" si="2514"/>
        <v>1026043037.2433205</v>
      </c>
      <c r="AH3440" s="2">
        <f t="shared" si="2515"/>
        <v>215.97151072979793</v>
      </c>
      <c r="AI3440" s="23">
        <f t="shared" si="2538"/>
        <v>11408001814.57616</v>
      </c>
      <c r="AJ3440" s="23">
        <f t="shared" si="2516"/>
        <v>6219.922423797766</v>
      </c>
      <c r="AK3440" s="23">
        <f t="shared" si="2517"/>
        <v>0</v>
      </c>
      <c r="AL3440" s="23">
        <f t="shared" si="2542"/>
        <v>0</v>
      </c>
      <c r="AM3440" s="23">
        <f t="shared" si="2543"/>
        <v>0</v>
      </c>
      <c r="AN3440" s="16">
        <f t="shared" si="2533"/>
        <v>0</v>
      </c>
      <c r="AO3440" s="23">
        <f t="shared" si="2534"/>
        <v>0</v>
      </c>
      <c r="AP3440" s="22">
        <f t="shared" si="2535"/>
        <v>0</v>
      </c>
      <c r="AQ3440" s="30">
        <f t="shared" si="2518"/>
        <v>27667372156.747368</v>
      </c>
      <c r="AR3440" s="28">
        <f t="shared" si="2519"/>
        <v>13639335532.1947</v>
      </c>
      <c r="AS3440" s="25">
        <f t="shared" si="2520"/>
        <v>200337590.02425668</v>
      </c>
      <c r="AT3440" s="32">
        <f t="shared" si="2521"/>
        <v>17100.717287388674</v>
      </c>
      <c r="AU3440" s="23">
        <f t="shared" si="2522"/>
        <v>17100.717287388674</v>
      </c>
      <c r="AV3440" s="22">
        <f t="shared" si="2523"/>
        <v>4042263170.5283909</v>
      </c>
      <c r="AW3440" s="31">
        <f t="shared" si="2536"/>
        <v>18371488481.932724</v>
      </c>
    </row>
    <row r="3441" spans="1:53" x14ac:dyDescent="0.25">
      <c r="A3441">
        <f t="shared" si="2544"/>
        <v>926</v>
      </c>
      <c r="B3441" t="s">
        <v>6</v>
      </c>
      <c r="C3441" s="27">
        <f t="shared" si="2501"/>
        <v>0</v>
      </c>
      <c r="D3441" s="27">
        <f t="shared" si="2524"/>
        <v>0</v>
      </c>
      <c r="E3441" s="27" t="b">
        <f t="shared" si="2500"/>
        <v>1</v>
      </c>
      <c r="F3441" s="29">
        <f t="shared" si="2502"/>
        <v>0</v>
      </c>
      <c r="G3441" s="27">
        <f t="shared" si="2525"/>
        <v>0</v>
      </c>
      <c r="H3441" s="22">
        <f t="shared" si="2503"/>
        <v>37904666749.962769</v>
      </c>
      <c r="I3441" s="23">
        <f t="shared" si="2504"/>
        <v>132580106.5049091</v>
      </c>
      <c r="J3441" s="23">
        <f t="shared" si="2505"/>
        <v>1086</v>
      </c>
      <c r="K3441" s="19">
        <f t="shared" si="2526"/>
        <v>225.0831931027827</v>
      </c>
      <c r="L3441" s="16">
        <f t="shared" si="2506"/>
        <v>261.45565763145049</v>
      </c>
      <c r="M3441" s="23">
        <f>M3440-IF($B3441="B",(Percent_Rent_In_Elsies*2.49%/12 * H3440)/K3440,0)+IF($B3441="D",N3441,0)+IF(B3441="D",AK3440)+IF(B3441="C",F3440*90%)-(Y3441-Y3440)-IF($B3441="A",Q3440/K3440) + IF($B3441="A",Q3440/K3440)</f>
        <v>-60007632.368369497</v>
      </c>
      <c r="N3441" s="23">
        <f t="shared" si="2507"/>
        <v>0</v>
      </c>
      <c r="O3441" s="22">
        <f t="shared" si="2508"/>
        <v>0</v>
      </c>
      <c r="P3441" s="22">
        <f t="shared" si="2539"/>
        <v>0</v>
      </c>
      <c r="Q3441" s="22">
        <f t="shared" si="2540"/>
        <v>0</v>
      </c>
      <c r="R3441" s="22">
        <f t="shared" si="2509"/>
        <v>462659902.97748649</v>
      </c>
      <c r="S3441" s="16">
        <f t="shared" si="2499"/>
        <v>0</v>
      </c>
      <c r="T3441" s="15">
        <f t="shared" si="2510"/>
        <v>0</v>
      </c>
      <c r="U3441" s="23">
        <f t="shared" si="2527"/>
        <v>2055506.2179441182</v>
      </c>
      <c r="V3441" s="23">
        <f t="shared" si="2528"/>
        <v>0</v>
      </c>
      <c r="W3441" s="23">
        <f t="shared" si="2541"/>
        <v>0</v>
      </c>
      <c r="X3441" s="23">
        <f t="shared" si="2529"/>
        <v>43255956.765754737</v>
      </c>
      <c r="Y3441" s="23">
        <f t="shared" si="2511"/>
        <v>13825559.361691331</v>
      </c>
      <c r="Z3441" s="3">
        <f t="shared" si="2512"/>
        <v>0</v>
      </c>
      <c r="AA3441" s="23">
        <f t="shared" si="2513"/>
        <v>70956886.297207862</v>
      </c>
      <c r="AB3441" s="26">
        <f t="shared" si="2530"/>
        <v>70086276.274228543</v>
      </c>
      <c r="AC3441" s="23">
        <f t="shared" si="2531"/>
        <v>74889487.274228647</v>
      </c>
      <c r="AD3441" s="23">
        <f t="shared" si="2537"/>
        <v>4803211</v>
      </c>
      <c r="AE3441" s="24">
        <f t="shared" si="2498"/>
        <v>70086276.274228647</v>
      </c>
      <c r="AF3441" s="3">
        <f t="shared" si="2532"/>
        <v>0</v>
      </c>
      <c r="AG3441" s="2">
        <f t="shared" si="2514"/>
        <v>0</v>
      </c>
      <c r="AH3441" s="2">
        <f t="shared" si="2515"/>
        <v>216.33146324768094</v>
      </c>
      <c r="AI3441" s="23">
        <f t="shared" si="2538"/>
        <v>11408001814.57616</v>
      </c>
      <c r="AJ3441" s="23">
        <f t="shared" si="2516"/>
        <v>6219.922423797766</v>
      </c>
      <c r="AK3441" s="23">
        <f t="shared" si="2517"/>
        <v>0</v>
      </c>
      <c r="AL3441" s="23">
        <f t="shared" si="2542"/>
        <v>0</v>
      </c>
      <c r="AM3441" s="23">
        <f t="shared" si="2543"/>
        <v>0</v>
      </c>
      <c r="AN3441" s="16">
        <f t="shared" si="2533"/>
        <v>0</v>
      </c>
      <c r="AO3441" s="23">
        <f t="shared" si="2534"/>
        <v>0</v>
      </c>
      <c r="AP3441" s="22">
        <f t="shared" si="2535"/>
        <v>0</v>
      </c>
      <c r="AQ3441" s="30">
        <f t="shared" si="2518"/>
        <v>27667372156.747368</v>
      </c>
      <c r="AR3441" s="28">
        <f t="shared" si="2519"/>
        <v>13639335532.1947</v>
      </c>
      <c r="AS3441" s="25">
        <f t="shared" si="2520"/>
        <v>200337590.02425668</v>
      </c>
      <c r="AT3441" s="32">
        <f t="shared" si="2521"/>
        <v>0</v>
      </c>
      <c r="AU3441" s="23">
        <f t="shared" si="2522"/>
        <v>0</v>
      </c>
      <c r="AV3441" s="22">
        <f t="shared" si="2523"/>
        <v>4042263170.5283909</v>
      </c>
      <c r="AW3441" s="31">
        <f t="shared" si="2536"/>
        <v>18344596195.724831</v>
      </c>
    </row>
    <row r="3442" spans="1:53" x14ac:dyDescent="0.25">
      <c r="A3442">
        <f t="shared" si="2544"/>
        <v>926</v>
      </c>
      <c r="B3442" t="s">
        <v>7</v>
      </c>
      <c r="C3442" s="27">
        <f t="shared" si="2501"/>
        <v>0</v>
      </c>
      <c r="D3442" s="27">
        <f t="shared" si="2524"/>
        <v>0</v>
      </c>
      <c r="E3442" s="27" t="b">
        <f t="shared" si="2500"/>
        <v>1</v>
      </c>
      <c r="F3442" s="29">
        <f t="shared" si="2502"/>
        <v>0</v>
      </c>
      <c r="G3442" s="27">
        <f t="shared" si="2525"/>
        <v>0</v>
      </c>
      <c r="H3442" s="22">
        <f t="shared" si="2503"/>
        <v>37904666749.962769</v>
      </c>
      <c r="I3442" s="23">
        <f t="shared" si="2504"/>
        <v>132580106.5049091</v>
      </c>
      <c r="J3442" s="23">
        <f t="shared" si="2505"/>
        <v>1086</v>
      </c>
      <c r="K3442" s="19">
        <f t="shared" si="2526"/>
        <v>225.0831931027827</v>
      </c>
      <c r="L3442" s="16">
        <f t="shared" si="2506"/>
        <v>261.45565763145049</v>
      </c>
      <c r="M3442" s="23">
        <f>M3441-IF($B3442="B",(Percent_Rent_In_Elsies*2.49%/12 * H3441)/K3441,0)+IF($B3442="D",N3442,0)+IF(B3442="D",AK3441)+IF(B3442="C",F3441*90%)-(Y3442-Y3441)-IF($B3442="A",Q3441/K3441) + IF($B3442="A",Q3441/K3441)</f>
        <v>-60182350.396894746</v>
      </c>
      <c r="N3442" s="23">
        <f t="shared" si="2507"/>
        <v>0</v>
      </c>
      <c r="O3442" s="22">
        <f t="shared" si="2508"/>
        <v>0</v>
      </c>
      <c r="P3442" s="22">
        <f t="shared" si="2539"/>
        <v>0</v>
      </c>
      <c r="Q3442" s="22">
        <f t="shared" si="2540"/>
        <v>0</v>
      </c>
      <c r="R3442" s="22">
        <f t="shared" si="2509"/>
        <v>424104911.06269598</v>
      </c>
      <c r="S3442" s="16">
        <f t="shared" si="2499"/>
        <v>38554991.914790541</v>
      </c>
      <c r="T3442" s="15">
        <f t="shared" si="2510"/>
        <v>0</v>
      </c>
      <c r="U3442" s="23">
        <f t="shared" si="2527"/>
        <v>1884214.0331154417</v>
      </c>
      <c r="V3442" s="23">
        <f t="shared" si="2528"/>
        <v>171292.18482867652</v>
      </c>
      <c r="W3442" s="23">
        <f t="shared" si="2541"/>
        <v>0</v>
      </c>
      <c r="X3442" s="23">
        <f t="shared" si="2529"/>
        <v>43255956.765754737</v>
      </c>
      <c r="Y3442" s="23">
        <f t="shared" si="2511"/>
        <v>13825559.361691331</v>
      </c>
      <c r="Z3442" s="3">
        <f t="shared" si="2512"/>
        <v>0</v>
      </c>
      <c r="AA3442" s="23">
        <f t="shared" si="2513"/>
        <v>70956886.297207862</v>
      </c>
      <c r="AB3442" s="26">
        <f t="shared" si="2530"/>
        <v>70086276.274228558</v>
      </c>
      <c r="AC3442" s="23">
        <f t="shared" si="2531"/>
        <v>74889487.274228647</v>
      </c>
      <c r="AD3442" s="23">
        <f t="shared" si="2537"/>
        <v>4803211</v>
      </c>
      <c r="AE3442" s="24">
        <f t="shared" si="2498"/>
        <v>70086276.274228647</v>
      </c>
      <c r="AF3442" s="3">
        <f t="shared" si="2532"/>
        <v>0</v>
      </c>
      <c r="AG3442" s="2">
        <f t="shared" si="2514"/>
        <v>0</v>
      </c>
      <c r="AH3442" s="2">
        <f t="shared" si="2515"/>
        <v>216.33146324768094</v>
      </c>
      <c r="AI3442" s="23">
        <f t="shared" si="2538"/>
        <v>11408001814.57616</v>
      </c>
      <c r="AJ3442" s="23">
        <f t="shared" si="2516"/>
        <v>6219.922423797766</v>
      </c>
      <c r="AK3442" s="23">
        <f t="shared" si="2517"/>
        <v>0</v>
      </c>
      <c r="AL3442" s="23">
        <f t="shared" si="2542"/>
        <v>10078448.309072495</v>
      </c>
      <c r="AM3442" s="23">
        <f t="shared" si="2543"/>
        <v>9403074995.2030029</v>
      </c>
      <c r="AN3442" s="16">
        <f t="shared" si="2533"/>
        <v>0</v>
      </c>
      <c r="AO3442" s="23">
        <f t="shared" si="2534"/>
        <v>174718.02852525015</v>
      </c>
      <c r="AP3442" s="22">
        <f t="shared" si="2535"/>
        <v>39326091.753086373</v>
      </c>
      <c r="AQ3442" s="30">
        <f t="shared" si="2518"/>
        <v>27745690068.47364</v>
      </c>
      <c r="AR3442" s="28">
        <f t="shared" si="2519"/>
        <v>13678327352.167885</v>
      </c>
      <c r="AS3442" s="25">
        <f t="shared" si="2520"/>
        <v>200337590.02425668</v>
      </c>
      <c r="AT3442" s="32">
        <f t="shared" si="2521"/>
        <v>0</v>
      </c>
      <c r="AU3442" s="23">
        <f t="shared" si="2522"/>
        <v>0</v>
      </c>
      <c r="AV3442" s="22">
        <f t="shared" si="2523"/>
        <v>4042263170.5283909</v>
      </c>
      <c r="AW3442" s="31">
        <f t="shared" si="2536"/>
        <v>18422914107.451103</v>
      </c>
    </row>
    <row r="3443" spans="1:53" x14ac:dyDescent="0.25">
      <c r="A3443">
        <f t="shared" si="2544"/>
        <v>926</v>
      </c>
      <c r="B3443" t="s">
        <v>8</v>
      </c>
      <c r="C3443" s="27">
        <f t="shared" si="2501"/>
        <v>0</v>
      </c>
      <c r="D3443" s="27">
        <f t="shared" si="2524"/>
        <v>0</v>
      </c>
      <c r="E3443" s="27" t="b">
        <f t="shared" si="2500"/>
        <v>1</v>
      </c>
      <c r="F3443" s="29">
        <f t="shared" si="2502"/>
        <v>0</v>
      </c>
      <c r="G3443" s="27">
        <f t="shared" si="2525"/>
        <v>0</v>
      </c>
      <c r="H3443" s="22">
        <f t="shared" si="2503"/>
        <v>37904666749.962769</v>
      </c>
      <c r="I3443" s="23">
        <f t="shared" si="2504"/>
        <v>132580106.5049091</v>
      </c>
      <c r="J3443" s="23">
        <f t="shared" si="2505"/>
        <v>1086</v>
      </c>
      <c r="K3443" s="19">
        <f t="shared" si="2526"/>
        <v>225.0831931027827</v>
      </c>
      <c r="L3443" s="16">
        <f t="shared" si="2506"/>
        <v>261.45565763145049</v>
      </c>
      <c r="M3443" s="23">
        <f>M3442-IF($B3443="B",(Percent_Rent_In_Elsies*2.49%/12 * H3442)/K3442,0)+IF($B3443="D",N3443,0)+IF(B3443="D",AK3442)+IF(B3443="C",F3442*90%)-(Y3443-Y3442)-IF($B3443="A",Q3442/K3442) + IF($B3443="A",Q3442/K3442)</f>
        <v>-60182350.396894746</v>
      </c>
      <c r="N3443" s="23">
        <f t="shared" si="2507"/>
        <v>0</v>
      </c>
      <c r="O3443" s="22">
        <f t="shared" si="2508"/>
        <v>0</v>
      </c>
      <c r="P3443" s="22">
        <f t="shared" si="2539"/>
        <v>0</v>
      </c>
      <c r="Q3443" s="22">
        <f t="shared" si="2540"/>
        <v>0</v>
      </c>
      <c r="R3443" s="22">
        <f t="shared" si="2509"/>
        <v>463431002.81578237</v>
      </c>
      <c r="S3443" s="16">
        <f t="shared" si="2499"/>
        <v>38554991.914790541</v>
      </c>
      <c r="T3443" s="15">
        <f t="shared" si="2510"/>
        <v>0</v>
      </c>
      <c r="U3443" s="23">
        <f t="shared" si="2527"/>
        <v>2058932.0616406919</v>
      </c>
      <c r="V3443" s="23">
        <f t="shared" si="2528"/>
        <v>171292.18482867652</v>
      </c>
      <c r="W3443" s="23">
        <f t="shared" si="2541"/>
        <v>0</v>
      </c>
      <c r="X3443" s="23">
        <f t="shared" si="2529"/>
        <v>43255956.765754737</v>
      </c>
      <c r="Y3443" s="23">
        <f t="shared" si="2511"/>
        <v>13825559.361691331</v>
      </c>
      <c r="Z3443" s="3">
        <f t="shared" si="2512"/>
        <v>0</v>
      </c>
      <c r="AA3443" s="23">
        <f t="shared" si="2513"/>
        <v>70956886.297207862</v>
      </c>
      <c r="AB3443" s="26">
        <f t="shared" si="2530"/>
        <v>70086276.274228543</v>
      </c>
      <c r="AC3443" s="23">
        <f t="shared" si="2531"/>
        <v>74889487.274228647</v>
      </c>
      <c r="AD3443" s="23">
        <f t="shared" si="2537"/>
        <v>4803211</v>
      </c>
      <c r="AE3443" s="24">
        <f t="shared" ref="AE3443:AE3506" si="2545">AC3443-AD3443</f>
        <v>70086276.274228647</v>
      </c>
      <c r="AF3443" s="3">
        <f t="shared" si="2532"/>
        <v>1E-4</v>
      </c>
      <c r="AG3443" s="2">
        <f t="shared" si="2514"/>
        <v>0</v>
      </c>
      <c r="AH3443" s="2">
        <f t="shared" si="2515"/>
        <v>216.33146324768094</v>
      </c>
      <c r="AI3443" s="23">
        <f t="shared" si="2538"/>
        <v>11408001814.57616</v>
      </c>
      <c r="AJ3443" s="23">
        <f t="shared" si="2516"/>
        <v>6219.922423797766</v>
      </c>
      <c r="AK3443" s="23">
        <f t="shared" si="2517"/>
        <v>65608.490518988125</v>
      </c>
      <c r="AL3443" s="23">
        <f t="shared" si="2542"/>
        <v>0</v>
      </c>
      <c r="AM3443" s="23">
        <f t="shared" si="2543"/>
        <v>0</v>
      </c>
      <c r="AN3443" s="16">
        <f t="shared" si="2533"/>
        <v>0</v>
      </c>
      <c r="AO3443" s="23">
        <f t="shared" si="2534"/>
        <v>0</v>
      </c>
      <c r="AP3443" s="22">
        <f t="shared" si="2535"/>
        <v>0</v>
      </c>
      <c r="AQ3443" s="30">
        <f t="shared" si="2518"/>
        <v>27745690068.47364</v>
      </c>
      <c r="AR3443" s="28">
        <f t="shared" si="2519"/>
        <v>13678327352.167885</v>
      </c>
      <c r="AS3443" s="25">
        <f t="shared" si="2520"/>
        <v>200337590.02425668</v>
      </c>
      <c r="AT3443" s="32">
        <f t="shared" si="2521"/>
        <v>0</v>
      </c>
      <c r="AU3443" s="23">
        <f t="shared" si="2522"/>
        <v>0</v>
      </c>
      <c r="AV3443" s="22">
        <f t="shared" si="2523"/>
        <v>4042263170.5283909</v>
      </c>
      <c r="AW3443" s="31">
        <f t="shared" si="2536"/>
        <v>18422914107.451103</v>
      </c>
    </row>
    <row r="3444" spans="1:53" x14ac:dyDescent="0.25">
      <c r="A3444" s="21">
        <f t="shared" si="2544"/>
        <v>926</v>
      </c>
      <c r="B3444" s="21" t="s">
        <v>9</v>
      </c>
      <c r="C3444" s="27">
        <f t="shared" si="2501"/>
        <v>0</v>
      </c>
      <c r="D3444" s="27">
        <f t="shared" si="2524"/>
        <v>0</v>
      </c>
      <c r="E3444" s="27" t="b">
        <f t="shared" si="2500"/>
        <v>1</v>
      </c>
      <c r="F3444" s="29">
        <f t="shared" si="2502"/>
        <v>0</v>
      </c>
      <c r="G3444" s="27">
        <f t="shared" si="2525"/>
        <v>0</v>
      </c>
      <c r="H3444" s="22">
        <f t="shared" si="2503"/>
        <v>37904666749.962769</v>
      </c>
      <c r="I3444" s="23">
        <f t="shared" si="2504"/>
        <v>132580106.5049091</v>
      </c>
      <c r="J3444" s="23">
        <f t="shared" si="2505"/>
        <v>1086</v>
      </c>
      <c r="K3444" s="19">
        <f t="shared" si="2526"/>
        <v>225.0831931027827</v>
      </c>
      <c r="L3444" s="16">
        <f t="shared" si="2506"/>
        <v>261.45565763145049</v>
      </c>
      <c r="M3444" s="23">
        <f>M3443-IF($B3444="B",(Percent_Rent_In_Elsies*2.49%/12 * H3443)/K3443,0)+IF($B3444="D",N3444,0)+IF(B3444="D",AK3443)+IF(B3444="C",F3443*90%)-(Y3444-Y3443)-IF($B3444="A",Q3443/K3443) + IF($B3444="A",Q3443/K3443)</f>
        <v>-60116741.906375758</v>
      </c>
      <c r="N3444" s="23">
        <f t="shared" si="2507"/>
        <v>0</v>
      </c>
      <c r="O3444" s="22">
        <f t="shared" si="2508"/>
        <v>26937106.684904777</v>
      </c>
      <c r="P3444" s="22">
        <f t="shared" si="2539"/>
        <v>0</v>
      </c>
      <c r="Q3444" s="22">
        <f t="shared" si="2540"/>
        <v>0</v>
      </c>
      <c r="R3444" s="22">
        <f t="shared" si="2509"/>
        <v>463431002.81578237</v>
      </c>
      <c r="S3444" s="16">
        <f t="shared" si="2499"/>
        <v>0</v>
      </c>
      <c r="T3444" s="15">
        <f t="shared" si="2510"/>
        <v>11617885.229885764</v>
      </c>
      <c r="U3444" s="23">
        <f t="shared" si="2527"/>
        <v>2058932.0616406919</v>
      </c>
      <c r="V3444" s="23">
        <f t="shared" si="2528"/>
        <v>0</v>
      </c>
      <c r="W3444" s="23">
        <f t="shared" si="2541"/>
        <v>171292.18482867652</v>
      </c>
      <c r="X3444" s="23">
        <f t="shared" si="2529"/>
        <v>43255956.765754737</v>
      </c>
      <c r="Y3444" s="23">
        <f t="shared" si="2511"/>
        <v>13825559.361691331</v>
      </c>
      <c r="Z3444" s="3">
        <f t="shared" si="2512"/>
        <v>0</v>
      </c>
      <c r="AA3444" s="23">
        <f t="shared" si="2513"/>
        <v>70891277.806688875</v>
      </c>
      <c r="AB3444" s="26">
        <f t="shared" si="2530"/>
        <v>70086276.274228543</v>
      </c>
      <c r="AC3444" s="23">
        <f t="shared" si="2531"/>
        <v>74889487.274228647</v>
      </c>
      <c r="AD3444" s="23">
        <f t="shared" si="2537"/>
        <v>4803211</v>
      </c>
      <c r="AE3444" s="24">
        <f t="shared" si="2545"/>
        <v>70086276.274228647</v>
      </c>
      <c r="AF3444" s="3">
        <f t="shared" si="2532"/>
        <v>0</v>
      </c>
      <c r="AG3444" s="2">
        <f t="shared" si="2514"/>
        <v>0</v>
      </c>
      <c r="AH3444" s="2">
        <f t="shared" si="2515"/>
        <v>216.33146324768094</v>
      </c>
      <c r="AI3444" s="23">
        <f t="shared" si="2538"/>
        <v>11397453694.189968</v>
      </c>
      <c r="AJ3444" s="23">
        <f t="shared" si="2516"/>
        <v>6219.922423797766</v>
      </c>
      <c r="AK3444" s="23">
        <f t="shared" si="2517"/>
        <v>0</v>
      </c>
      <c r="AL3444" s="23">
        <f t="shared" si="2542"/>
        <v>0</v>
      </c>
      <c r="AM3444" s="23">
        <f t="shared" si="2543"/>
        <v>0</v>
      </c>
      <c r="AN3444" s="16">
        <f t="shared" si="2533"/>
        <v>0</v>
      </c>
      <c r="AO3444" s="23">
        <f t="shared" si="2534"/>
        <v>0</v>
      </c>
      <c r="AP3444" s="22">
        <f t="shared" si="2535"/>
        <v>0</v>
      </c>
      <c r="AQ3444" s="30">
        <f t="shared" si="2518"/>
        <v>27745690068.47364</v>
      </c>
      <c r="AR3444" s="28">
        <f t="shared" si="2519"/>
        <v>13678327352.167885</v>
      </c>
      <c r="AS3444" s="25">
        <f t="shared" si="2520"/>
        <v>200337590.02425668</v>
      </c>
      <c r="AT3444" s="32">
        <f t="shared" si="2521"/>
        <v>0</v>
      </c>
      <c r="AU3444" s="23">
        <f t="shared" si="2522"/>
        <v>0</v>
      </c>
      <c r="AV3444" s="22">
        <f t="shared" si="2523"/>
        <v>4042263170.5283909</v>
      </c>
      <c r="AW3444" s="31">
        <f t="shared" si="2536"/>
        <v>18422914107.451103</v>
      </c>
      <c r="AX3444" s="21"/>
      <c r="AY3444" s="21"/>
      <c r="AZ3444" s="21"/>
      <c r="BA3444" s="21"/>
    </row>
    <row r="3445" spans="1:53" x14ac:dyDescent="0.25">
      <c r="A3445" s="21">
        <f t="shared" si="2544"/>
        <v>926</v>
      </c>
      <c r="B3445" s="21" t="s">
        <v>28</v>
      </c>
      <c r="C3445" s="27">
        <f t="shared" si="2501"/>
        <v>0</v>
      </c>
      <c r="D3445" s="27">
        <f t="shared" si="2524"/>
        <v>0</v>
      </c>
      <c r="E3445" s="27" t="b">
        <f t="shared" si="2500"/>
        <v>1</v>
      </c>
      <c r="F3445" s="29">
        <f t="shared" si="2502"/>
        <v>0</v>
      </c>
      <c r="G3445" s="27">
        <f t="shared" si="2525"/>
        <v>0</v>
      </c>
      <c r="H3445" s="22">
        <f t="shared" si="2503"/>
        <v>37904666749.962769</v>
      </c>
      <c r="I3445" s="23">
        <f t="shared" si="2504"/>
        <v>132580106.5049091</v>
      </c>
      <c r="J3445" s="23">
        <f t="shared" si="2505"/>
        <v>1086</v>
      </c>
      <c r="K3445" s="19">
        <f t="shared" si="2526"/>
        <v>225.0831931027827</v>
      </c>
      <c r="L3445" s="16">
        <f t="shared" si="2506"/>
        <v>261.45565763145049</v>
      </c>
      <c r="M3445" s="23">
        <f>M3444-IF($B3445="B",(Percent_Rent_In_Elsies*2.49%/12 * H3444)/K3444,0)+IF($B3445="D",N3445,0)+IF(B3445="D",AK3444)+IF(B3445="C",F3444*90%)-(Y3445-Y3444)-IF($B3445="A",Q3444/K3444) + IF($B3445="A",Q3444/K3444)</f>
        <v>-60116741.906375758</v>
      </c>
      <c r="N3445" s="23">
        <f t="shared" si="2507"/>
        <v>0</v>
      </c>
      <c r="O3445" s="22">
        <f t="shared" si="2508"/>
        <v>0</v>
      </c>
      <c r="P3445" s="22">
        <f t="shared" si="2539"/>
        <v>26937106.684904777</v>
      </c>
      <c r="Q3445" s="22">
        <f t="shared" si="2540"/>
        <v>0</v>
      </c>
      <c r="R3445" s="22">
        <f t="shared" si="2509"/>
        <v>463431002.81578237</v>
      </c>
      <c r="S3445" s="16">
        <f t="shared" si="2499"/>
        <v>0</v>
      </c>
      <c r="T3445" s="15">
        <f t="shared" si="2510"/>
        <v>0</v>
      </c>
      <c r="U3445" s="23">
        <f t="shared" si="2527"/>
        <v>2058932.0616406919</v>
      </c>
      <c r="V3445" s="23">
        <f t="shared" si="2528"/>
        <v>0</v>
      </c>
      <c r="W3445" s="23">
        <f t="shared" si="2541"/>
        <v>0</v>
      </c>
      <c r="X3445" s="23">
        <f t="shared" si="2529"/>
        <v>43255956.765754737</v>
      </c>
      <c r="Y3445" s="23">
        <f t="shared" si="2511"/>
        <v>13825559.361691331</v>
      </c>
      <c r="Z3445" s="3">
        <f t="shared" si="2512"/>
        <v>8564.6092414338273</v>
      </c>
      <c r="AA3445" s="23">
        <f t="shared" si="2513"/>
        <v>71019746.945310384</v>
      </c>
      <c r="AB3445" s="26">
        <f t="shared" si="2530"/>
        <v>70086276.274228543</v>
      </c>
      <c r="AC3445" s="23">
        <f t="shared" si="2531"/>
        <v>74889487.274228647</v>
      </c>
      <c r="AD3445" s="23">
        <f t="shared" si="2537"/>
        <v>4803211</v>
      </c>
      <c r="AE3445" s="24">
        <f t="shared" si="2545"/>
        <v>70086276.274228647</v>
      </c>
      <c r="AF3445" s="3">
        <f t="shared" si="2532"/>
        <v>0</v>
      </c>
      <c r="AG3445" s="2">
        <f t="shared" si="2514"/>
        <v>1027753108.9720592</v>
      </c>
      <c r="AH3445" s="2">
        <f t="shared" si="2515"/>
        <v>216.33146324768094</v>
      </c>
      <c r="AI3445" s="23">
        <f t="shared" si="2538"/>
        <v>11418108154.144321</v>
      </c>
      <c r="AJ3445" s="23">
        <f t="shared" si="2516"/>
        <v>6219.922423797766</v>
      </c>
      <c r="AK3445" s="23">
        <f t="shared" si="2517"/>
        <v>0</v>
      </c>
      <c r="AL3445" s="23">
        <f t="shared" si="2542"/>
        <v>0</v>
      </c>
      <c r="AM3445" s="23">
        <f t="shared" si="2543"/>
        <v>0</v>
      </c>
      <c r="AN3445" s="16">
        <f t="shared" si="2533"/>
        <v>0</v>
      </c>
      <c r="AO3445" s="23">
        <f t="shared" si="2534"/>
        <v>0</v>
      </c>
      <c r="AP3445" s="22">
        <f t="shared" si="2535"/>
        <v>0</v>
      </c>
      <c r="AQ3445" s="30">
        <f t="shared" si="2518"/>
        <v>27745690068.47364</v>
      </c>
      <c r="AR3445" s="28">
        <f t="shared" si="2519"/>
        <v>13678327352.167885</v>
      </c>
      <c r="AS3445" s="25">
        <f t="shared" si="2520"/>
        <v>200337590.02425668</v>
      </c>
      <c r="AT3445" s="32">
        <f t="shared" si="2521"/>
        <v>17129.218482867655</v>
      </c>
      <c r="AU3445" s="23">
        <f t="shared" si="2522"/>
        <v>17129.218482867655</v>
      </c>
      <c r="AV3445" s="22">
        <f t="shared" si="2523"/>
        <v>4053881055.7582765</v>
      </c>
      <c r="AW3445" s="31">
        <f t="shared" si="2536"/>
        <v>18422914107.451103</v>
      </c>
      <c r="AX3445" s="21"/>
      <c r="AY3445" s="21"/>
      <c r="AZ3445" s="21"/>
      <c r="BA3445" s="21"/>
    </row>
    <row r="3446" spans="1:53" x14ac:dyDescent="0.25">
      <c r="A3446">
        <f t="shared" si="2544"/>
        <v>927</v>
      </c>
      <c r="B3446" t="s">
        <v>6</v>
      </c>
      <c r="C3446" s="27">
        <f t="shared" si="2501"/>
        <v>0</v>
      </c>
      <c r="D3446" s="27">
        <f t="shared" si="2524"/>
        <v>0</v>
      </c>
      <c r="E3446" s="27" t="b">
        <f t="shared" si="2500"/>
        <v>1</v>
      </c>
      <c r="F3446" s="29">
        <f t="shared" si="2502"/>
        <v>0</v>
      </c>
      <c r="G3446" s="27">
        <f t="shared" si="2525"/>
        <v>0</v>
      </c>
      <c r="H3446" s="22">
        <f t="shared" si="2503"/>
        <v>37967841194.546043</v>
      </c>
      <c r="I3446" s="23">
        <f t="shared" si="2504"/>
        <v>132580106.5049091</v>
      </c>
      <c r="J3446" s="23">
        <f t="shared" si="2505"/>
        <v>1086</v>
      </c>
      <c r="K3446" s="19">
        <f t="shared" si="2526"/>
        <v>225.0831931027827</v>
      </c>
      <c r="L3446" s="16">
        <f t="shared" si="2506"/>
        <v>261.89141706083626</v>
      </c>
      <c r="M3446" s="23">
        <f>M3445-IF($B3446="B",(Percent_Rent_In_Elsies*2.49%/12 * H3445)/K3445,0)+IF($B3446="D",N3446,0)+IF(B3446="D",AK3445)+IF(B3446="C",F3445*90%)-(Y3446-Y3445)-IF($B3446="A",Q3445/K3445) + IF($B3446="A",Q3445/K3445)</f>
        <v>-60116741.906375758</v>
      </c>
      <c r="N3446" s="23">
        <f t="shared" si="2507"/>
        <v>0</v>
      </c>
      <c r="O3446" s="22">
        <f t="shared" si="2508"/>
        <v>0</v>
      </c>
      <c r="P3446" s="22">
        <f t="shared" si="2539"/>
        <v>0</v>
      </c>
      <c r="Q3446" s="22">
        <f t="shared" si="2540"/>
        <v>0</v>
      </c>
      <c r="R3446" s="22">
        <f t="shared" si="2509"/>
        <v>463431002.81578237</v>
      </c>
      <c r="S3446" s="16">
        <f t="shared" si="2499"/>
        <v>0</v>
      </c>
      <c r="T3446" s="15">
        <f t="shared" si="2510"/>
        <v>0</v>
      </c>
      <c r="U3446" s="23">
        <f t="shared" si="2527"/>
        <v>2058932.0616406919</v>
      </c>
      <c r="V3446" s="23">
        <f t="shared" si="2528"/>
        <v>0</v>
      </c>
      <c r="W3446" s="23">
        <f t="shared" si="2541"/>
        <v>0</v>
      </c>
      <c r="X3446" s="23">
        <f t="shared" si="2529"/>
        <v>43298779.811961904</v>
      </c>
      <c r="Y3446" s="23">
        <f t="shared" si="2511"/>
        <v>13825559.361691331</v>
      </c>
      <c r="Z3446" s="3">
        <f t="shared" si="2512"/>
        <v>0</v>
      </c>
      <c r="AA3446" s="23">
        <f t="shared" si="2513"/>
        <v>71019746.945310384</v>
      </c>
      <c r="AB3446" s="26">
        <f t="shared" si="2530"/>
        <v>70086276.274228543</v>
      </c>
      <c r="AC3446" s="23">
        <f t="shared" si="2531"/>
        <v>74889487.274228647</v>
      </c>
      <c r="AD3446" s="23">
        <f t="shared" si="2537"/>
        <v>4803211</v>
      </c>
      <c r="AE3446" s="24">
        <f t="shared" si="2545"/>
        <v>70086276.274228647</v>
      </c>
      <c r="AF3446" s="3">
        <f t="shared" si="2532"/>
        <v>0</v>
      </c>
      <c r="AG3446" s="2">
        <f t="shared" si="2514"/>
        <v>0</v>
      </c>
      <c r="AH3446" s="2">
        <f t="shared" si="2515"/>
        <v>216.69201568642711</v>
      </c>
      <c r="AI3446" s="23">
        <f t="shared" si="2538"/>
        <v>11418108154.144321</v>
      </c>
      <c r="AJ3446" s="23">
        <f t="shared" si="2516"/>
        <v>6219.922423797766</v>
      </c>
      <c r="AK3446" s="23">
        <f t="shared" si="2517"/>
        <v>0</v>
      </c>
      <c r="AL3446" s="23">
        <f t="shared" si="2542"/>
        <v>0</v>
      </c>
      <c r="AM3446" s="23">
        <f t="shared" si="2543"/>
        <v>0</v>
      </c>
      <c r="AN3446" s="16">
        <f t="shared" si="2533"/>
        <v>0</v>
      </c>
      <c r="AO3446" s="23">
        <f t="shared" si="2534"/>
        <v>0</v>
      </c>
      <c r="AP3446" s="22">
        <f t="shared" si="2535"/>
        <v>0</v>
      </c>
      <c r="AQ3446" s="30">
        <f t="shared" si="2518"/>
        <v>27745690068.47364</v>
      </c>
      <c r="AR3446" s="28">
        <f t="shared" si="2519"/>
        <v>13678327352.167885</v>
      </c>
      <c r="AS3446" s="25">
        <f t="shared" si="2520"/>
        <v>200337590.02425668</v>
      </c>
      <c r="AT3446" s="32">
        <f t="shared" si="2521"/>
        <v>0</v>
      </c>
      <c r="AU3446" s="23">
        <f t="shared" si="2522"/>
        <v>0</v>
      </c>
      <c r="AV3446" s="22">
        <f t="shared" si="2523"/>
        <v>4053881055.7582765</v>
      </c>
      <c r="AW3446" s="31">
        <f t="shared" si="2536"/>
        <v>18395977000.766197</v>
      </c>
    </row>
    <row r="3447" spans="1:53" x14ac:dyDescent="0.25">
      <c r="A3447">
        <f t="shared" si="2544"/>
        <v>927</v>
      </c>
      <c r="B3447" t="s">
        <v>7</v>
      </c>
      <c r="C3447" s="27">
        <f t="shared" si="2501"/>
        <v>0</v>
      </c>
      <c r="D3447" s="27">
        <f t="shared" si="2524"/>
        <v>0</v>
      </c>
      <c r="E3447" s="27" t="b">
        <f t="shared" si="2500"/>
        <v>1</v>
      </c>
      <c r="F3447" s="29">
        <f t="shared" si="2502"/>
        <v>0</v>
      </c>
      <c r="G3447" s="27">
        <f t="shared" si="2525"/>
        <v>0</v>
      </c>
      <c r="H3447" s="22">
        <f t="shared" si="2503"/>
        <v>37967841194.546043</v>
      </c>
      <c r="I3447" s="23">
        <f t="shared" si="2504"/>
        <v>132580106.5049091</v>
      </c>
      <c r="J3447" s="23">
        <f t="shared" si="2505"/>
        <v>1086</v>
      </c>
      <c r="K3447" s="19">
        <f t="shared" si="2526"/>
        <v>225.0831931027827</v>
      </c>
      <c r="L3447" s="16">
        <f t="shared" si="2506"/>
        <v>261.89141706083626</v>
      </c>
      <c r="M3447" s="23">
        <f>M3446-IF($B3447="B",(Percent_Rent_In_Elsies*2.49%/12 * H3446)/K3446,0)+IF($B3447="D",N3447,0)+IF(B3447="D",AK3446)+IF(B3447="C",F3446*90%)-(Y3447-Y3446)-IF($B3447="A",Q3446/K3446) + IF($B3447="A",Q3446/K3446)</f>
        <v>-60291751.131615214</v>
      </c>
      <c r="N3447" s="23">
        <f t="shared" si="2507"/>
        <v>0</v>
      </c>
      <c r="O3447" s="22">
        <f t="shared" si="2508"/>
        <v>0</v>
      </c>
      <c r="P3447" s="22">
        <f t="shared" si="2539"/>
        <v>0</v>
      </c>
      <c r="Q3447" s="22">
        <f t="shared" si="2540"/>
        <v>0</v>
      </c>
      <c r="R3447" s="22">
        <f t="shared" si="2509"/>
        <v>424811752.58113384</v>
      </c>
      <c r="S3447" s="16">
        <f t="shared" si="2499"/>
        <v>38619250.234648533</v>
      </c>
      <c r="T3447" s="15">
        <f t="shared" si="2510"/>
        <v>0</v>
      </c>
      <c r="U3447" s="23">
        <f t="shared" si="2527"/>
        <v>1887354.3898373009</v>
      </c>
      <c r="V3447" s="23">
        <f t="shared" si="2528"/>
        <v>171577.67180339099</v>
      </c>
      <c r="W3447" s="23">
        <f t="shared" si="2541"/>
        <v>0</v>
      </c>
      <c r="X3447" s="23">
        <f t="shared" si="2529"/>
        <v>43298779.811961904</v>
      </c>
      <c r="Y3447" s="23">
        <f t="shared" si="2511"/>
        <v>13825559.361691331</v>
      </c>
      <c r="Z3447" s="3">
        <f t="shared" si="2512"/>
        <v>0</v>
      </c>
      <c r="AA3447" s="23">
        <f t="shared" si="2513"/>
        <v>71019746.945310384</v>
      </c>
      <c r="AB3447" s="26">
        <f t="shared" si="2530"/>
        <v>70086276.274228543</v>
      </c>
      <c r="AC3447" s="23">
        <f t="shared" si="2531"/>
        <v>74889487.274228647</v>
      </c>
      <c r="AD3447" s="23">
        <f t="shared" si="2537"/>
        <v>4803211</v>
      </c>
      <c r="AE3447" s="24">
        <f t="shared" si="2545"/>
        <v>70086276.274228647</v>
      </c>
      <c r="AF3447" s="3">
        <f t="shared" si="2532"/>
        <v>0</v>
      </c>
      <c r="AG3447" s="2">
        <f t="shared" si="2514"/>
        <v>0</v>
      </c>
      <c r="AH3447" s="2">
        <f t="shared" si="2515"/>
        <v>216.69201568642711</v>
      </c>
      <c r="AI3447" s="23">
        <f t="shared" si="2538"/>
        <v>11418108154.144321</v>
      </c>
      <c r="AJ3447" s="23">
        <f t="shared" si="2516"/>
        <v>6219.922423797766</v>
      </c>
      <c r="AK3447" s="23">
        <f t="shared" si="2517"/>
        <v>0</v>
      </c>
      <c r="AL3447" s="23">
        <f t="shared" si="2542"/>
        <v>10106339.568161011</v>
      </c>
      <c r="AM3447" s="23">
        <f t="shared" si="2543"/>
        <v>9429097215.3778934</v>
      </c>
      <c r="AN3447" s="16">
        <f t="shared" si="2533"/>
        <v>0</v>
      </c>
      <c r="AO3447" s="23">
        <f t="shared" si="2534"/>
        <v>175009.2252394589</v>
      </c>
      <c r="AP3447" s="22">
        <f t="shared" si="2535"/>
        <v>39391635.23934152</v>
      </c>
      <c r="AQ3447" s="30">
        <f t="shared" si="2518"/>
        <v>27824138510.052788</v>
      </c>
      <c r="AR3447" s="28">
        <f t="shared" si="2519"/>
        <v>13717384158.507692</v>
      </c>
      <c r="AS3447" s="25">
        <f t="shared" si="2520"/>
        <v>200337590.02425668</v>
      </c>
      <c r="AT3447" s="32">
        <f t="shared" si="2521"/>
        <v>0</v>
      </c>
      <c r="AU3447" s="23">
        <f t="shared" si="2522"/>
        <v>0</v>
      </c>
      <c r="AV3447" s="22">
        <f t="shared" si="2523"/>
        <v>4053881055.7582765</v>
      </c>
      <c r="AW3447" s="31">
        <f t="shared" si="2536"/>
        <v>18474425442.345348</v>
      </c>
    </row>
    <row r="3448" spans="1:53" s="21" customFormat="1" x14ac:dyDescent="0.25">
      <c r="A3448">
        <f t="shared" si="2544"/>
        <v>927</v>
      </c>
      <c r="B3448" t="s">
        <v>8</v>
      </c>
      <c r="C3448" s="27">
        <f t="shared" si="2501"/>
        <v>0</v>
      </c>
      <c r="D3448" s="27">
        <f t="shared" si="2524"/>
        <v>0</v>
      </c>
      <c r="E3448" s="27" t="b">
        <f t="shared" si="2500"/>
        <v>1</v>
      </c>
      <c r="F3448" s="29">
        <f t="shared" si="2502"/>
        <v>0</v>
      </c>
      <c r="G3448" s="27">
        <f t="shared" si="2525"/>
        <v>0</v>
      </c>
      <c r="H3448" s="22">
        <f t="shared" si="2503"/>
        <v>37967841194.546043</v>
      </c>
      <c r="I3448" s="23">
        <f t="shared" si="2504"/>
        <v>132580106.5049091</v>
      </c>
      <c r="J3448" s="23">
        <f t="shared" si="2505"/>
        <v>1086</v>
      </c>
      <c r="K3448" s="19">
        <f t="shared" si="2526"/>
        <v>225.0831931027827</v>
      </c>
      <c r="L3448" s="16">
        <f t="shared" si="2506"/>
        <v>261.89141706083626</v>
      </c>
      <c r="M3448" s="23">
        <f>M3447-IF($B3448="B",(Percent_Rent_In_Elsies*2.49%/12 * H3447)/K3447,0)+IF($B3448="D",N3448,0)+IF(B3448="D",AK3447)+IF(B3448="C",F3447*90%)-(Y3448-Y3447)-IF($B3448="A",Q3447/K3447) + IF($B3448="A",Q3447/K3447)</f>
        <v>-60291751.131615214</v>
      </c>
      <c r="N3448" s="23">
        <f t="shared" si="2507"/>
        <v>0</v>
      </c>
      <c r="O3448" s="22">
        <f t="shared" si="2508"/>
        <v>0</v>
      </c>
      <c r="P3448" s="22">
        <f t="shared" si="2539"/>
        <v>0</v>
      </c>
      <c r="Q3448" s="22">
        <f t="shared" si="2540"/>
        <v>0</v>
      </c>
      <c r="R3448" s="22">
        <f t="shared" si="2509"/>
        <v>464203387.82047534</v>
      </c>
      <c r="S3448" s="16">
        <f t="shared" si="2499"/>
        <v>38619250.234648533</v>
      </c>
      <c r="T3448" s="15">
        <f t="shared" si="2510"/>
        <v>0</v>
      </c>
      <c r="U3448" s="23">
        <f t="shared" si="2527"/>
        <v>2062363.6150767598</v>
      </c>
      <c r="V3448" s="23">
        <f t="shared" si="2528"/>
        <v>171577.67180339099</v>
      </c>
      <c r="W3448" s="23">
        <f t="shared" si="2541"/>
        <v>0</v>
      </c>
      <c r="X3448" s="23">
        <f t="shared" si="2529"/>
        <v>43298779.811961904</v>
      </c>
      <c r="Y3448" s="23">
        <f t="shared" si="2511"/>
        <v>13825559.361691331</v>
      </c>
      <c r="Z3448" s="3">
        <f t="shared" si="2512"/>
        <v>0</v>
      </c>
      <c r="AA3448" s="23">
        <f t="shared" si="2513"/>
        <v>71019746.945310384</v>
      </c>
      <c r="AB3448" s="26">
        <f t="shared" si="2530"/>
        <v>70086276.274228543</v>
      </c>
      <c r="AC3448" s="23">
        <f t="shared" si="2531"/>
        <v>74889487.274228647</v>
      </c>
      <c r="AD3448" s="23">
        <f t="shared" si="2537"/>
        <v>4803211</v>
      </c>
      <c r="AE3448" s="24">
        <f t="shared" si="2545"/>
        <v>70086276.274228647</v>
      </c>
      <c r="AF3448" s="3">
        <f t="shared" si="2532"/>
        <v>1E-4</v>
      </c>
      <c r="AG3448" s="2">
        <f t="shared" si="2514"/>
        <v>0</v>
      </c>
      <c r="AH3448" s="2">
        <f t="shared" si="2515"/>
        <v>216.69201568642711</v>
      </c>
      <c r="AI3448" s="23">
        <f t="shared" si="2538"/>
        <v>11418108154.144321</v>
      </c>
      <c r="AJ3448" s="23">
        <f t="shared" si="2516"/>
        <v>6219.922423797766</v>
      </c>
      <c r="AK3448" s="23">
        <f t="shared" si="2517"/>
        <v>65648.9209839502</v>
      </c>
      <c r="AL3448" s="23">
        <f t="shared" si="2542"/>
        <v>0</v>
      </c>
      <c r="AM3448" s="23">
        <f t="shared" si="2543"/>
        <v>0</v>
      </c>
      <c r="AN3448" s="16">
        <f t="shared" si="2533"/>
        <v>0</v>
      </c>
      <c r="AO3448" s="23">
        <f t="shared" si="2534"/>
        <v>0</v>
      </c>
      <c r="AP3448" s="22">
        <f t="shared" si="2535"/>
        <v>0</v>
      </c>
      <c r="AQ3448" s="30">
        <f t="shared" si="2518"/>
        <v>27824138510.052788</v>
      </c>
      <c r="AR3448" s="28">
        <f t="shared" si="2519"/>
        <v>13717384158.507692</v>
      </c>
      <c r="AS3448" s="25">
        <f t="shared" si="2520"/>
        <v>200337590.02425668</v>
      </c>
      <c r="AT3448" s="32">
        <f t="shared" si="2521"/>
        <v>0</v>
      </c>
      <c r="AU3448" s="23">
        <f t="shared" si="2522"/>
        <v>0</v>
      </c>
      <c r="AV3448" s="22">
        <f t="shared" si="2523"/>
        <v>4053881055.7582765</v>
      </c>
      <c r="AW3448" s="31">
        <f t="shared" si="2536"/>
        <v>18474425442.345348</v>
      </c>
      <c r="AX3448"/>
      <c r="AY3448"/>
      <c r="AZ3448"/>
      <c r="BA3448"/>
    </row>
    <row r="3449" spans="1:53" s="21" customFormat="1" x14ac:dyDescent="0.25">
      <c r="A3449" s="21">
        <f t="shared" si="2544"/>
        <v>927</v>
      </c>
      <c r="B3449" s="21" t="s">
        <v>9</v>
      </c>
      <c r="C3449" s="27">
        <f t="shared" si="2501"/>
        <v>0</v>
      </c>
      <c r="D3449" s="27">
        <f t="shared" si="2524"/>
        <v>0</v>
      </c>
      <c r="E3449" s="27" t="b">
        <f t="shared" si="2500"/>
        <v>1</v>
      </c>
      <c r="F3449" s="29">
        <f t="shared" si="2502"/>
        <v>0</v>
      </c>
      <c r="G3449" s="27">
        <f t="shared" si="2525"/>
        <v>0</v>
      </c>
      <c r="H3449" s="22">
        <f t="shared" si="2503"/>
        <v>37967841194.546043</v>
      </c>
      <c r="I3449" s="23">
        <f t="shared" si="2504"/>
        <v>132580106.5049091</v>
      </c>
      <c r="J3449" s="23">
        <f t="shared" si="2505"/>
        <v>1086</v>
      </c>
      <c r="K3449" s="19">
        <f t="shared" si="2526"/>
        <v>225.0831931027827</v>
      </c>
      <c r="L3449" s="16">
        <f t="shared" si="2506"/>
        <v>261.89141706083626</v>
      </c>
      <c r="M3449" s="23">
        <f>M3448-IF($B3449="B",(Percent_Rent_In_Elsies*2.49%/12 * H3448)/K3448,0)+IF($B3449="D",N3449,0)+IF(B3449="D",AK3448)+IF(B3449="C",F3448*90%)-(Y3449-Y3448)-IF($B3449="A",Q3448/K3448) + IF($B3449="A",Q3448/K3448)</f>
        <v>-60226102.210631266</v>
      </c>
      <c r="N3449" s="23">
        <f t="shared" si="2507"/>
        <v>0</v>
      </c>
      <c r="O3449" s="22">
        <f t="shared" si="2508"/>
        <v>26982001.862712957</v>
      </c>
      <c r="P3449" s="22">
        <f t="shared" si="2539"/>
        <v>0</v>
      </c>
      <c r="Q3449" s="22">
        <f t="shared" si="2540"/>
        <v>0</v>
      </c>
      <c r="R3449" s="22">
        <f t="shared" si="2509"/>
        <v>464203387.82047534</v>
      </c>
      <c r="S3449" s="16">
        <f t="shared" si="2499"/>
        <v>0</v>
      </c>
      <c r="T3449" s="15">
        <f t="shared" si="2510"/>
        <v>11637248.371935576</v>
      </c>
      <c r="U3449" s="23">
        <f t="shared" si="2527"/>
        <v>2062363.6150767598</v>
      </c>
      <c r="V3449" s="23">
        <f t="shared" si="2528"/>
        <v>0</v>
      </c>
      <c r="W3449" s="23">
        <f t="shared" si="2541"/>
        <v>171577.67180339099</v>
      </c>
      <c r="X3449" s="23">
        <f t="shared" si="2529"/>
        <v>43298779.811961904</v>
      </c>
      <c r="Y3449" s="23">
        <f t="shared" si="2511"/>
        <v>13825559.361691331</v>
      </c>
      <c r="Z3449" s="3">
        <f t="shared" si="2512"/>
        <v>0</v>
      </c>
      <c r="AA3449" s="23">
        <f t="shared" si="2513"/>
        <v>70954098.024326429</v>
      </c>
      <c r="AB3449" s="26">
        <f t="shared" si="2530"/>
        <v>70086276.274228558</v>
      </c>
      <c r="AC3449" s="23">
        <f t="shared" si="2531"/>
        <v>74889487.274228647</v>
      </c>
      <c r="AD3449" s="23">
        <f t="shared" si="2537"/>
        <v>4803211</v>
      </c>
      <c r="AE3449" s="24">
        <f t="shared" si="2545"/>
        <v>70086276.274228647</v>
      </c>
      <c r="AF3449" s="3">
        <f t="shared" si="2532"/>
        <v>0</v>
      </c>
      <c r="AG3449" s="2">
        <f t="shared" si="2514"/>
        <v>0</v>
      </c>
      <c r="AH3449" s="2">
        <f t="shared" si="2515"/>
        <v>216.69201568642711</v>
      </c>
      <c r="AI3449" s="23">
        <f t="shared" si="2538"/>
        <v>11407553533.602306</v>
      </c>
      <c r="AJ3449" s="23">
        <f t="shared" si="2516"/>
        <v>6219.922423797766</v>
      </c>
      <c r="AK3449" s="23">
        <f t="shared" si="2517"/>
        <v>0</v>
      </c>
      <c r="AL3449" s="23">
        <f t="shared" si="2542"/>
        <v>0</v>
      </c>
      <c r="AM3449" s="23">
        <f t="shared" si="2543"/>
        <v>0</v>
      </c>
      <c r="AN3449" s="16">
        <f t="shared" si="2533"/>
        <v>0</v>
      </c>
      <c r="AO3449" s="23">
        <f t="shared" si="2534"/>
        <v>0</v>
      </c>
      <c r="AP3449" s="22">
        <f t="shared" si="2535"/>
        <v>0</v>
      </c>
      <c r="AQ3449" s="30">
        <f t="shared" si="2518"/>
        <v>27824138510.052788</v>
      </c>
      <c r="AR3449" s="28">
        <f t="shared" si="2519"/>
        <v>13717384158.507692</v>
      </c>
      <c r="AS3449" s="25">
        <f t="shared" si="2520"/>
        <v>200337590.02425668</v>
      </c>
      <c r="AT3449" s="32">
        <f t="shared" si="2521"/>
        <v>0</v>
      </c>
      <c r="AU3449" s="23">
        <f t="shared" si="2522"/>
        <v>0</v>
      </c>
      <c r="AV3449" s="22">
        <f t="shared" si="2523"/>
        <v>4053881055.7582765</v>
      </c>
      <c r="AW3449" s="31">
        <f t="shared" si="2536"/>
        <v>18474425442.345348</v>
      </c>
    </row>
    <row r="3450" spans="1:53" x14ac:dyDescent="0.25">
      <c r="A3450" s="21">
        <f t="shared" si="2544"/>
        <v>927</v>
      </c>
      <c r="B3450" s="21" t="s">
        <v>28</v>
      </c>
      <c r="C3450" s="27">
        <f t="shared" si="2501"/>
        <v>0</v>
      </c>
      <c r="D3450" s="27">
        <f t="shared" si="2524"/>
        <v>0</v>
      </c>
      <c r="E3450" s="27" t="b">
        <f t="shared" si="2500"/>
        <v>1</v>
      </c>
      <c r="F3450" s="29">
        <f t="shared" si="2502"/>
        <v>0</v>
      </c>
      <c r="G3450" s="27">
        <f t="shared" si="2525"/>
        <v>0</v>
      </c>
      <c r="H3450" s="22">
        <f t="shared" si="2503"/>
        <v>37967841194.546043</v>
      </c>
      <c r="I3450" s="23">
        <f t="shared" si="2504"/>
        <v>132580106.5049091</v>
      </c>
      <c r="J3450" s="23">
        <f t="shared" si="2505"/>
        <v>1086</v>
      </c>
      <c r="K3450" s="19">
        <f t="shared" si="2526"/>
        <v>225.0831931027827</v>
      </c>
      <c r="L3450" s="16">
        <f t="shared" si="2506"/>
        <v>261.89141706083626</v>
      </c>
      <c r="M3450" s="23">
        <f>M3449-IF($B3450="B",(Percent_Rent_In_Elsies*2.49%/12 * H3449)/K3449,0)+IF($B3450="D",N3450,0)+IF(B3450="D",AK3449)+IF(B3450="C",F3449*90%)-(Y3450-Y3449)-IF($B3450="A",Q3449/K3449) + IF($B3450="A",Q3449/K3449)</f>
        <v>-60226102.210631266</v>
      </c>
      <c r="N3450" s="23">
        <f t="shared" si="2507"/>
        <v>0</v>
      </c>
      <c r="O3450" s="22">
        <f t="shared" si="2508"/>
        <v>0</v>
      </c>
      <c r="P3450" s="22">
        <f t="shared" si="2539"/>
        <v>26982001.862712957</v>
      </c>
      <c r="Q3450" s="22">
        <f t="shared" si="2540"/>
        <v>0</v>
      </c>
      <c r="R3450" s="22">
        <f t="shared" si="2509"/>
        <v>464203387.82047534</v>
      </c>
      <c r="S3450" s="16">
        <f t="shared" si="2499"/>
        <v>0</v>
      </c>
      <c r="T3450" s="15">
        <f t="shared" si="2510"/>
        <v>0</v>
      </c>
      <c r="U3450" s="23">
        <f t="shared" si="2527"/>
        <v>2062363.6150767598</v>
      </c>
      <c r="V3450" s="23">
        <f t="shared" si="2528"/>
        <v>0</v>
      </c>
      <c r="W3450" s="23">
        <f t="shared" si="2541"/>
        <v>0</v>
      </c>
      <c r="X3450" s="23">
        <f t="shared" si="2529"/>
        <v>43298779.811961904</v>
      </c>
      <c r="Y3450" s="23">
        <f t="shared" si="2511"/>
        <v>13825559.361691331</v>
      </c>
      <c r="Z3450" s="3">
        <f t="shared" si="2512"/>
        <v>8578.8835901695511</v>
      </c>
      <c r="AA3450" s="23">
        <f t="shared" si="2513"/>
        <v>71082781.278178975</v>
      </c>
      <c r="AB3450" s="26">
        <f t="shared" si="2530"/>
        <v>70086276.274228558</v>
      </c>
      <c r="AC3450" s="23">
        <f t="shared" si="2531"/>
        <v>74889487.274228647</v>
      </c>
      <c r="AD3450" s="23">
        <f t="shared" si="2537"/>
        <v>4803211</v>
      </c>
      <c r="AE3450" s="24">
        <f t="shared" si="2545"/>
        <v>70086276.274228647</v>
      </c>
      <c r="AF3450" s="3">
        <f t="shared" si="2532"/>
        <v>0</v>
      </c>
      <c r="AG3450" s="2">
        <f t="shared" si="2514"/>
        <v>1029466030.8203461</v>
      </c>
      <c r="AH3450" s="2">
        <f t="shared" si="2515"/>
        <v>216.69201568642711</v>
      </c>
      <c r="AI3450" s="23">
        <f t="shared" si="2538"/>
        <v>11428242417.656582</v>
      </c>
      <c r="AJ3450" s="23">
        <f t="shared" si="2516"/>
        <v>6219.922423797766</v>
      </c>
      <c r="AK3450" s="23">
        <f t="shared" si="2517"/>
        <v>0</v>
      </c>
      <c r="AL3450" s="23">
        <f t="shared" si="2542"/>
        <v>0</v>
      </c>
      <c r="AM3450" s="23">
        <f t="shared" si="2543"/>
        <v>0</v>
      </c>
      <c r="AN3450" s="16">
        <f t="shared" si="2533"/>
        <v>0</v>
      </c>
      <c r="AO3450" s="23">
        <f t="shared" si="2534"/>
        <v>0</v>
      </c>
      <c r="AP3450" s="22">
        <f t="shared" si="2535"/>
        <v>0</v>
      </c>
      <c r="AQ3450" s="30">
        <f t="shared" si="2518"/>
        <v>27824138510.052788</v>
      </c>
      <c r="AR3450" s="28">
        <f t="shared" si="2519"/>
        <v>13717384158.507692</v>
      </c>
      <c r="AS3450" s="25">
        <f t="shared" si="2520"/>
        <v>200337590.02425668</v>
      </c>
      <c r="AT3450" s="32">
        <f t="shared" si="2521"/>
        <v>17157.767180339102</v>
      </c>
      <c r="AU3450" s="23">
        <f t="shared" si="2522"/>
        <v>17157.767180339102</v>
      </c>
      <c r="AV3450" s="22">
        <f t="shared" si="2523"/>
        <v>4065518304.1302118</v>
      </c>
      <c r="AW3450" s="31">
        <f t="shared" si="2536"/>
        <v>18474425442.345348</v>
      </c>
      <c r="AX3450" s="21"/>
      <c r="AY3450" s="21"/>
      <c r="AZ3450" s="21"/>
      <c r="BA3450" s="21"/>
    </row>
    <row r="3451" spans="1:53" x14ac:dyDescent="0.25">
      <c r="A3451">
        <f t="shared" si="2544"/>
        <v>928</v>
      </c>
      <c r="B3451" t="s">
        <v>6</v>
      </c>
      <c r="C3451" s="27">
        <f t="shared" si="2501"/>
        <v>0</v>
      </c>
      <c r="D3451" s="27">
        <f t="shared" si="2524"/>
        <v>0</v>
      </c>
      <c r="E3451" s="27" t="b">
        <f t="shared" si="2500"/>
        <v>1</v>
      </c>
      <c r="F3451" s="29">
        <f t="shared" si="2502"/>
        <v>0</v>
      </c>
      <c r="G3451" s="27">
        <f t="shared" si="2525"/>
        <v>0</v>
      </c>
      <c r="H3451" s="22">
        <f t="shared" si="2503"/>
        <v>38031120929.870285</v>
      </c>
      <c r="I3451" s="23">
        <f t="shared" si="2504"/>
        <v>132580106.5049091</v>
      </c>
      <c r="J3451" s="23">
        <f t="shared" si="2505"/>
        <v>1086</v>
      </c>
      <c r="K3451" s="19">
        <f t="shared" si="2526"/>
        <v>225.0831931027827</v>
      </c>
      <c r="L3451" s="16">
        <f t="shared" si="2506"/>
        <v>262.32790275593766</v>
      </c>
      <c r="M3451" s="23">
        <f>M3450-IF($B3451="B",(Percent_Rent_In_Elsies*2.49%/12 * H3450)/K3450,0)+IF($B3451="D",N3451,0)+IF(B3451="D",AK3450)+IF(B3451="C",F3450*90%)-(Y3451-Y3450)-IF($B3451="A",Q3450/K3450) + IF($B3451="A",Q3450/K3450)</f>
        <v>-60226102.210631266</v>
      </c>
      <c r="N3451" s="23">
        <f t="shared" si="2507"/>
        <v>0</v>
      </c>
      <c r="O3451" s="22">
        <f t="shared" si="2508"/>
        <v>0</v>
      </c>
      <c r="P3451" s="22">
        <f t="shared" si="2539"/>
        <v>0</v>
      </c>
      <c r="Q3451" s="22">
        <f t="shared" si="2540"/>
        <v>0</v>
      </c>
      <c r="R3451" s="22">
        <f t="shared" si="2509"/>
        <v>464203387.82047534</v>
      </c>
      <c r="S3451" s="16">
        <f t="shared" ref="S3451:S3514" si="2546">IF($B3451="D",0,S3450+IF($B3451="B",R3450/12,0))</f>
        <v>0</v>
      </c>
      <c r="T3451" s="15">
        <f t="shared" si="2510"/>
        <v>0</v>
      </c>
      <c r="U3451" s="23">
        <f t="shared" si="2527"/>
        <v>2062363.6150767598</v>
      </c>
      <c r="V3451" s="23">
        <f t="shared" si="2528"/>
        <v>0</v>
      </c>
      <c r="W3451" s="23">
        <f t="shared" si="2541"/>
        <v>0</v>
      </c>
      <c r="X3451" s="23">
        <f t="shared" si="2529"/>
        <v>43341674.22991275</v>
      </c>
      <c r="Y3451" s="23">
        <f t="shared" si="2511"/>
        <v>13825559.361691331</v>
      </c>
      <c r="Z3451" s="3">
        <f t="shared" si="2512"/>
        <v>0</v>
      </c>
      <c r="AA3451" s="23">
        <f t="shared" si="2513"/>
        <v>71082781.278178975</v>
      </c>
      <c r="AB3451" s="26">
        <f t="shared" si="2530"/>
        <v>70086276.274228558</v>
      </c>
      <c r="AC3451" s="23">
        <f t="shared" si="2531"/>
        <v>74889487.274228647</v>
      </c>
      <c r="AD3451" s="23">
        <f t="shared" si="2537"/>
        <v>4803211</v>
      </c>
      <c r="AE3451" s="24">
        <f t="shared" si="2545"/>
        <v>70086276.274228647</v>
      </c>
      <c r="AF3451" s="3">
        <f t="shared" si="2532"/>
        <v>0</v>
      </c>
      <c r="AG3451" s="2">
        <f t="shared" si="2514"/>
        <v>0</v>
      </c>
      <c r="AH3451" s="2">
        <f t="shared" si="2515"/>
        <v>217.05316904590447</v>
      </c>
      <c r="AI3451" s="23">
        <f t="shared" si="2538"/>
        <v>11428242417.656582</v>
      </c>
      <c r="AJ3451" s="23">
        <f t="shared" si="2516"/>
        <v>6219.922423797766</v>
      </c>
      <c r="AK3451" s="23">
        <f t="shared" si="2517"/>
        <v>0</v>
      </c>
      <c r="AL3451" s="23">
        <f t="shared" si="2542"/>
        <v>0</v>
      </c>
      <c r="AM3451" s="23">
        <f t="shared" si="2543"/>
        <v>0</v>
      </c>
      <c r="AN3451" s="16">
        <f t="shared" si="2533"/>
        <v>0</v>
      </c>
      <c r="AO3451" s="23">
        <f t="shared" si="2534"/>
        <v>0</v>
      </c>
      <c r="AP3451" s="22">
        <f t="shared" si="2535"/>
        <v>0</v>
      </c>
      <c r="AQ3451" s="30">
        <f t="shared" si="2518"/>
        <v>27824138510.052788</v>
      </c>
      <c r="AR3451" s="28">
        <f t="shared" si="2519"/>
        <v>13717384158.507692</v>
      </c>
      <c r="AS3451" s="25">
        <f t="shared" si="2520"/>
        <v>200337590.02425668</v>
      </c>
      <c r="AT3451" s="32">
        <f t="shared" si="2521"/>
        <v>0</v>
      </c>
      <c r="AU3451" s="23">
        <f t="shared" si="2522"/>
        <v>0</v>
      </c>
      <c r="AV3451" s="22">
        <f t="shared" si="2523"/>
        <v>4065518304.1302118</v>
      </c>
      <c r="AW3451" s="31">
        <f t="shared" si="2536"/>
        <v>18447443440.482635</v>
      </c>
    </row>
    <row r="3452" spans="1:53" x14ac:dyDescent="0.25">
      <c r="A3452">
        <f t="shared" si="2544"/>
        <v>928</v>
      </c>
      <c r="B3452" t="s">
        <v>7</v>
      </c>
      <c r="C3452" s="27">
        <f t="shared" si="2501"/>
        <v>0</v>
      </c>
      <c r="D3452" s="27">
        <f t="shared" si="2524"/>
        <v>0</v>
      </c>
      <c r="E3452" s="27" t="b">
        <f t="shared" si="2500"/>
        <v>1</v>
      </c>
      <c r="F3452" s="29">
        <f t="shared" si="2502"/>
        <v>0</v>
      </c>
      <c r="G3452" s="27">
        <f t="shared" si="2525"/>
        <v>0</v>
      </c>
      <c r="H3452" s="22">
        <f t="shared" si="2503"/>
        <v>38031120929.870285</v>
      </c>
      <c r="I3452" s="23">
        <f t="shared" si="2504"/>
        <v>132580106.5049091</v>
      </c>
      <c r="J3452" s="23">
        <f t="shared" si="2505"/>
        <v>1086</v>
      </c>
      <c r="K3452" s="19">
        <f t="shared" si="2526"/>
        <v>225.0831931027827</v>
      </c>
      <c r="L3452" s="16">
        <f t="shared" si="2506"/>
        <v>262.32790275593766</v>
      </c>
      <c r="M3452" s="23">
        <f>M3451-IF($B3452="B",(Percent_Rent_In_Elsies*2.49%/12 * H3451)/K3451,0)+IF($B3452="D",N3452,0)+IF(B3452="D",AK3451)+IF(B3452="C",F3451*90%)-(Y3452-Y3451)-IF($B3452="A",Q3451/K3451) + IF($B3452="A",Q3451/K3451)</f>
        <v>-60401403.117912792</v>
      </c>
      <c r="N3452" s="23">
        <f t="shared" si="2507"/>
        <v>0</v>
      </c>
      <c r="O3452" s="22">
        <f t="shared" si="2508"/>
        <v>0</v>
      </c>
      <c r="P3452" s="22">
        <f t="shared" si="2539"/>
        <v>0</v>
      </c>
      <c r="Q3452" s="22">
        <f t="shared" si="2540"/>
        <v>0</v>
      </c>
      <c r="R3452" s="22">
        <f t="shared" si="2509"/>
        <v>425519772.16876906</v>
      </c>
      <c r="S3452" s="16">
        <f t="shared" si="2546"/>
        <v>38683615.651706278</v>
      </c>
      <c r="T3452" s="15">
        <f t="shared" si="2510"/>
        <v>0</v>
      </c>
      <c r="U3452" s="23">
        <f t="shared" si="2527"/>
        <v>1890499.9804870298</v>
      </c>
      <c r="V3452" s="23">
        <f t="shared" si="2528"/>
        <v>171863.63458972998</v>
      </c>
      <c r="W3452" s="23">
        <f t="shared" si="2541"/>
        <v>0</v>
      </c>
      <c r="X3452" s="23">
        <f t="shared" si="2529"/>
        <v>43341674.22991275</v>
      </c>
      <c r="Y3452" s="23">
        <f t="shared" si="2511"/>
        <v>13825559.361691331</v>
      </c>
      <c r="Z3452" s="3">
        <f t="shared" si="2512"/>
        <v>0</v>
      </c>
      <c r="AA3452" s="23">
        <f t="shared" si="2513"/>
        <v>71082781.278178975</v>
      </c>
      <c r="AB3452" s="26">
        <f t="shared" si="2530"/>
        <v>70086276.274228543</v>
      </c>
      <c r="AC3452" s="23">
        <f t="shared" si="2531"/>
        <v>74889487.274228647</v>
      </c>
      <c r="AD3452" s="23">
        <f t="shared" si="2537"/>
        <v>4803211</v>
      </c>
      <c r="AE3452" s="24">
        <f t="shared" si="2545"/>
        <v>70086276.274228647</v>
      </c>
      <c r="AF3452" s="3">
        <f t="shared" si="2532"/>
        <v>0</v>
      </c>
      <c r="AG3452" s="2">
        <f t="shared" si="2514"/>
        <v>0</v>
      </c>
      <c r="AH3452" s="2">
        <f t="shared" si="2515"/>
        <v>217.05316904590447</v>
      </c>
      <c r="AI3452" s="23">
        <f t="shared" si="2538"/>
        <v>11428242417.656582</v>
      </c>
      <c r="AJ3452" s="23">
        <f t="shared" si="2516"/>
        <v>6219.922423797766</v>
      </c>
      <c r="AK3452" s="23">
        <f t="shared" si="2517"/>
        <v>0</v>
      </c>
      <c r="AL3452" s="23">
        <f t="shared" si="2542"/>
        <v>10134263.512260437</v>
      </c>
      <c r="AM3452" s="23">
        <f t="shared" si="2543"/>
        <v>9455149930.2876301</v>
      </c>
      <c r="AN3452" s="16">
        <f t="shared" si="2533"/>
        <v>0</v>
      </c>
      <c r="AO3452" s="23">
        <f t="shared" si="2534"/>
        <v>175300.90728152465</v>
      </c>
      <c r="AP3452" s="22">
        <f t="shared" si="2535"/>
        <v>39457287.964740425</v>
      </c>
      <c r="AQ3452" s="30">
        <f t="shared" si="2518"/>
        <v>27902717699.034569</v>
      </c>
      <c r="AR3452" s="28">
        <f t="shared" si="2519"/>
        <v>13756506059.524733</v>
      </c>
      <c r="AS3452" s="25">
        <f t="shared" si="2520"/>
        <v>200337590.02425668</v>
      </c>
      <c r="AT3452" s="32">
        <f t="shared" si="2521"/>
        <v>0</v>
      </c>
      <c r="AU3452" s="23">
        <f t="shared" si="2522"/>
        <v>0</v>
      </c>
      <c r="AV3452" s="22">
        <f t="shared" si="2523"/>
        <v>4065518304.1302118</v>
      </c>
      <c r="AW3452" s="31">
        <f t="shared" si="2536"/>
        <v>18526022629.464417</v>
      </c>
    </row>
    <row r="3453" spans="1:53" s="21" customFormat="1" x14ac:dyDescent="0.25">
      <c r="A3453">
        <f t="shared" si="2544"/>
        <v>928</v>
      </c>
      <c r="B3453" t="s">
        <v>8</v>
      </c>
      <c r="C3453" s="27">
        <f t="shared" si="2501"/>
        <v>0</v>
      </c>
      <c r="D3453" s="27">
        <f t="shared" si="2524"/>
        <v>0</v>
      </c>
      <c r="E3453" s="27" t="b">
        <f t="shared" si="2500"/>
        <v>1</v>
      </c>
      <c r="F3453" s="29">
        <f t="shared" si="2502"/>
        <v>0</v>
      </c>
      <c r="G3453" s="27">
        <f t="shared" si="2525"/>
        <v>0</v>
      </c>
      <c r="H3453" s="22">
        <f t="shared" si="2503"/>
        <v>38031120929.870285</v>
      </c>
      <c r="I3453" s="23">
        <f t="shared" si="2504"/>
        <v>132580106.5049091</v>
      </c>
      <c r="J3453" s="23">
        <f t="shared" si="2505"/>
        <v>1086</v>
      </c>
      <c r="K3453" s="19">
        <f t="shared" si="2526"/>
        <v>225.0831931027827</v>
      </c>
      <c r="L3453" s="16">
        <f t="shared" si="2506"/>
        <v>262.32790275593766</v>
      </c>
      <c r="M3453" s="23">
        <f>M3452-IF($B3453="B",(Percent_Rent_In_Elsies*2.49%/12 * H3452)/K3452,0)+IF($B3453="D",N3453,0)+IF(B3453="D",AK3452)+IF(B3453="C",F3452*90%)-(Y3453-Y3452)-IF($B3453="A",Q3452/K3452) + IF($B3453="A",Q3452/K3452)</f>
        <v>-60401403.117912792</v>
      </c>
      <c r="N3453" s="23">
        <f t="shared" si="2507"/>
        <v>0</v>
      </c>
      <c r="O3453" s="22">
        <f t="shared" si="2508"/>
        <v>0</v>
      </c>
      <c r="P3453" s="22">
        <f t="shared" si="2539"/>
        <v>0</v>
      </c>
      <c r="Q3453" s="22">
        <f t="shared" si="2540"/>
        <v>0</v>
      </c>
      <c r="R3453" s="22">
        <f t="shared" si="2509"/>
        <v>464977060.13350952</v>
      </c>
      <c r="S3453" s="16">
        <f t="shared" si="2546"/>
        <v>38683615.651706278</v>
      </c>
      <c r="T3453" s="15">
        <f t="shared" si="2510"/>
        <v>0</v>
      </c>
      <c r="U3453" s="23">
        <f t="shared" si="2527"/>
        <v>2065800.8877685545</v>
      </c>
      <c r="V3453" s="23">
        <f t="shared" si="2528"/>
        <v>171863.63458972998</v>
      </c>
      <c r="W3453" s="23">
        <f t="shared" si="2541"/>
        <v>0</v>
      </c>
      <c r="X3453" s="23">
        <f t="shared" si="2529"/>
        <v>43341674.22991275</v>
      </c>
      <c r="Y3453" s="23">
        <f t="shared" si="2511"/>
        <v>13825559.361691331</v>
      </c>
      <c r="Z3453" s="3">
        <f t="shared" si="2512"/>
        <v>0</v>
      </c>
      <c r="AA3453" s="23">
        <f t="shared" si="2513"/>
        <v>71082781.278178975</v>
      </c>
      <c r="AB3453" s="26">
        <f t="shared" si="2530"/>
        <v>70086276.274228543</v>
      </c>
      <c r="AC3453" s="23">
        <f t="shared" si="2531"/>
        <v>74889487.274228647</v>
      </c>
      <c r="AD3453" s="23">
        <f t="shared" si="2537"/>
        <v>4803211</v>
      </c>
      <c r="AE3453" s="24">
        <f t="shared" si="2545"/>
        <v>70086276.274228647</v>
      </c>
      <c r="AF3453" s="3">
        <f t="shared" si="2532"/>
        <v>1E-4</v>
      </c>
      <c r="AG3453" s="2">
        <f t="shared" si="2514"/>
        <v>0</v>
      </c>
      <c r="AH3453" s="2">
        <f t="shared" si="2515"/>
        <v>217.05316904590447</v>
      </c>
      <c r="AI3453" s="23">
        <f t="shared" si="2538"/>
        <v>11428242417.656582</v>
      </c>
      <c r="AJ3453" s="23">
        <f t="shared" si="2516"/>
        <v>6219.922423797766</v>
      </c>
      <c r="AK3453" s="23">
        <f t="shared" si="2517"/>
        <v>65689.504563787239</v>
      </c>
      <c r="AL3453" s="23">
        <f t="shared" si="2542"/>
        <v>0</v>
      </c>
      <c r="AM3453" s="23">
        <f t="shared" si="2543"/>
        <v>0</v>
      </c>
      <c r="AN3453" s="16">
        <f t="shared" si="2533"/>
        <v>0</v>
      </c>
      <c r="AO3453" s="23">
        <f t="shared" si="2534"/>
        <v>0</v>
      </c>
      <c r="AP3453" s="22">
        <f t="shared" si="2535"/>
        <v>0</v>
      </c>
      <c r="AQ3453" s="30">
        <f t="shared" si="2518"/>
        <v>27902717699.034569</v>
      </c>
      <c r="AR3453" s="28">
        <f t="shared" si="2519"/>
        <v>13756506059.524733</v>
      </c>
      <c r="AS3453" s="25">
        <f t="shared" si="2520"/>
        <v>200337590.02425668</v>
      </c>
      <c r="AT3453" s="32">
        <f t="shared" si="2521"/>
        <v>0</v>
      </c>
      <c r="AU3453" s="23">
        <f t="shared" si="2522"/>
        <v>0</v>
      </c>
      <c r="AV3453" s="22">
        <f t="shared" si="2523"/>
        <v>4065518304.1302118</v>
      </c>
      <c r="AW3453" s="31">
        <f t="shared" si="2536"/>
        <v>18526022629.464417</v>
      </c>
      <c r="AX3453"/>
      <c r="AY3453"/>
      <c r="AZ3453"/>
      <c r="BA3453"/>
    </row>
    <row r="3454" spans="1:53" s="21" customFormat="1" x14ac:dyDescent="0.25">
      <c r="A3454">
        <f t="shared" si="2544"/>
        <v>928</v>
      </c>
      <c r="B3454" t="s">
        <v>9</v>
      </c>
      <c r="C3454" s="27">
        <f t="shared" si="2501"/>
        <v>0</v>
      </c>
      <c r="D3454" s="27">
        <f t="shared" si="2524"/>
        <v>0</v>
      </c>
      <c r="E3454" s="27" t="b">
        <f t="shared" si="2500"/>
        <v>1</v>
      </c>
      <c r="F3454" s="29">
        <f t="shared" si="2502"/>
        <v>0</v>
      </c>
      <c r="G3454" s="27">
        <f t="shared" si="2525"/>
        <v>0</v>
      </c>
      <c r="H3454" s="22">
        <f t="shared" si="2503"/>
        <v>38031120929.870285</v>
      </c>
      <c r="I3454" s="23">
        <f t="shared" si="2504"/>
        <v>132580106.5049091</v>
      </c>
      <c r="J3454" s="23">
        <f t="shared" si="2505"/>
        <v>1086</v>
      </c>
      <c r="K3454" s="19">
        <f t="shared" si="2526"/>
        <v>225.0831931027827</v>
      </c>
      <c r="L3454" s="16">
        <f t="shared" si="2506"/>
        <v>262.32790275593766</v>
      </c>
      <c r="M3454" s="23">
        <f>M3453-IF($B3454="B",(Percent_Rent_In_Elsies*2.49%/12 * H3453)/K3453,0)+IF($B3454="D",N3454,0)+IF(B3454="D",AK3453)+IF(B3454="C",F3453*90%)-(Y3454-Y3453)-IF($B3454="A",Q3453/K3453) + IF($B3454="A",Q3453/K3453)</f>
        <v>-60335713.613349006</v>
      </c>
      <c r="N3454" s="23">
        <f t="shared" si="2507"/>
        <v>0</v>
      </c>
      <c r="O3454" s="22">
        <f t="shared" si="2508"/>
        <v>27026971.865817476</v>
      </c>
      <c r="P3454" s="22">
        <f t="shared" si="2539"/>
        <v>0</v>
      </c>
      <c r="Q3454" s="22">
        <f t="shared" si="2540"/>
        <v>0</v>
      </c>
      <c r="R3454" s="22">
        <f t="shared" si="2509"/>
        <v>464977060.13350952</v>
      </c>
      <c r="S3454" s="16">
        <f t="shared" si="2546"/>
        <v>0</v>
      </c>
      <c r="T3454" s="15">
        <f t="shared" si="2510"/>
        <v>11656643.785888802</v>
      </c>
      <c r="U3454" s="23">
        <f t="shared" si="2527"/>
        <v>2065800.8877685545</v>
      </c>
      <c r="V3454" s="23">
        <f t="shared" si="2528"/>
        <v>0</v>
      </c>
      <c r="W3454" s="23">
        <f t="shared" si="2541"/>
        <v>171863.63458972998</v>
      </c>
      <c r="X3454" s="23">
        <f t="shared" si="2529"/>
        <v>43341674.22991275</v>
      </c>
      <c r="Y3454" s="23">
        <f t="shared" si="2511"/>
        <v>13825559.361691331</v>
      </c>
      <c r="Z3454" s="3">
        <f t="shared" si="2512"/>
        <v>0</v>
      </c>
      <c r="AA3454" s="23">
        <f t="shared" si="2513"/>
        <v>71017091.773615181</v>
      </c>
      <c r="AB3454" s="26">
        <f t="shared" si="2530"/>
        <v>70086276.274228543</v>
      </c>
      <c r="AC3454" s="23">
        <f t="shared" si="2531"/>
        <v>74889487.274228647</v>
      </c>
      <c r="AD3454" s="23">
        <f t="shared" si="2537"/>
        <v>4803211</v>
      </c>
      <c r="AE3454" s="24">
        <f t="shared" si="2545"/>
        <v>70086276.274228647</v>
      </c>
      <c r="AF3454" s="3">
        <f t="shared" si="2532"/>
        <v>0</v>
      </c>
      <c r="AG3454" s="2">
        <f t="shared" si="2514"/>
        <v>0</v>
      </c>
      <c r="AH3454" s="2">
        <f t="shared" si="2515"/>
        <v>217.05316904590447</v>
      </c>
      <c r="AI3454" s="23">
        <f t="shared" si="2538"/>
        <v>11417681272.341898</v>
      </c>
      <c r="AJ3454" s="23">
        <f t="shared" si="2516"/>
        <v>6219.922423797766</v>
      </c>
      <c r="AK3454" s="23">
        <f t="shared" si="2517"/>
        <v>0</v>
      </c>
      <c r="AL3454" s="23">
        <f t="shared" si="2542"/>
        <v>0</v>
      </c>
      <c r="AM3454" s="23">
        <f t="shared" si="2543"/>
        <v>0</v>
      </c>
      <c r="AN3454" s="16">
        <f t="shared" si="2533"/>
        <v>0</v>
      </c>
      <c r="AO3454" s="23">
        <f t="shared" si="2534"/>
        <v>0</v>
      </c>
      <c r="AP3454" s="22">
        <f t="shared" si="2535"/>
        <v>0</v>
      </c>
      <c r="AQ3454" s="30">
        <f t="shared" si="2518"/>
        <v>27902717699.034569</v>
      </c>
      <c r="AR3454" s="28">
        <f t="shared" si="2519"/>
        <v>13756506059.524733</v>
      </c>
      <c r="AS3454" s="25">
        <f t="shared" si="2520"/>
        <v>200337590.02425668</v>
      </c>
      <c r="AT3454" s="32">
        <f t="shared" si="2521"/>
        <v>0</v>
      </c>
      <c r="AU3454" s="23">
        <f t="shared" si="2522"/>
        <v>0</v>
      </c>
      <c r="AV3454" s="22">
        <f t="shared" si="2523"/>
        <v>4065518304.1302118</v>
      </c>
      <c r="AW3454" s="31">
        <f t="shared" si="2536"/>
        <v>18526022629.464417</v>
      </c>
      <c r="AX3454"/>
      <c r="AY3454"/>
      <c r="AZ3454"/>
      <c r="BA3454"/>
    </row>
    <row r="3455" spans="1:53" x14ac:dyDescent="0.25">
      <c r="A3455" s="21">
        <f t="shared" si="2544"/>
        <v>928</v>
      </c>
      <c r="B3455" s="21" t="s">
        <v>28</v>
      </c>
      <c r="C3455" s="27">
        <f t="shared" si="2501"/>
        <v>0</v>
      </c>
      <c r="D3455" s="27">
        <f t="shared" si="2524"/>
        <v>0</v>
      </c>
      <c r="E3455" s="27" t="b">
        <f t="shared" si="2500"/>
        <v>1</v>
      </c>
      <c r="F3455" s="29">
        <f t="shared" si="2502"/>
        <v>0</v>
      </c>
      <c r="G3455" s="27">
        <f t="shared" si="2525"/>
        <v>0</v>
      </c>
      <c r="H3455" s="22">
        <f t="shared" si="2503"/>
        <v>38031120929.870285</v>
      </c>
      <c r="I3455" s="23">
        <f t="shared" si="2504"/>
        <v>132580106.5049091</v>
      </c>
      <c r="J3455" s="23">
        <f t="shared" si="2505"/>
        <v>1086</v>
      </c>
      <c r="K3455" s="19">
        <f t="shared" si="2526"/>
        <v>225.0831931027827</v>
      </c>
      <c r="L3455" s="16">
        <f t="shared" si="2506"/>
        <v>262.32790275593766</v>
      </c>
      <c r="M3455" s="23">
        <f>M3454-IF($B3455="B",(Percent_Rent_In_Elsies*2.49%/12 * H3454)/K3454,0)+IF($B3455="D",N3455,0)+IF(B3455="D",AK3454)+IF(B3455="C",F3454*90%)-(Y3455-Y3454)-IF($B3455="A",Q3454/K3454) + IF($B3455="A",Q3454/K3454)</f>
        <v>-60335713.613349006</v>
      </c>
      <c r="N3455" s="23">
        <f t="shared" si="2507"/>
        <v>0</v>
      </c>
      <c r="O3455" s="22">
        <f t="shared" si="2508"/>
        <v>0</v>
      </c>
      <c r="P3455" s="22">
        <f t="shared" si="2539"/>
        <v>27026971.865817476</v>
      </c>
      <c r="Q3455" s="22">
        <f t="shared" si="2540"/>
        <v>0</v>
      </c>
      <c r="R3455" s="22">
        <f t="shared" si="2509"/>
        <v>464977060.13350952</v>
      </c>
      <c r="S3455" s="16">
        <f t="shared" si="2546"/>
        <v>0</v>
      </c>
      <c r="T3455" s="15">
        <f t="shared" si="2510"/>
        <v>0</v>
      </c>
      <c r="U3455" s="23">
        <f t="shared" si="2527"/>
        <v>2065800.8877685545</v>
      </c>
      <c r="V3455" s="23">
        <f t="shared" si="2528"/>
        <v>0</v>
      </c>
      <c r="W3455" s="23">
        <f t="shared" si="2541"/>
        <v>0</v>
      </c>
      <c r="X3455" s="23">
        <f t="shared" si="2529"/>
        <v>43341674.22991275</v>
      </c>
      <c r="Y3455" s="23">
        <f t="shared" si="2511"/>
        <v>13825559.361691331</v>
      </c>
      <c r="Z3455" s="3">
        <f t="shared" si="2512"/>
        <v>8593.1817294864995</v>
      </c>
      <c r="AA3455" s="23">
        <f t="shared" si="2513"/>
        <v>71145989.49955748</v>
      </c>
      <c r="AB3455" s="26">
        <f t="shared" si="2530"/>
        <v>70086276.274228558</v>
      </c>
      <c r="AC3455" s="23">
        <f t="shared" si="2531"/>
        <v>74889487.274228647</v>
      </c>
      <c r="AD3455" s="23">
        <f t="shared" si="2537"/>
        <v>4803211</v>
      </c>
      <c r="AE3455" s="24">
        <f t="shared" si="2545"/>
        <v>70086276.274228647</v>
      </c>
      <c r="AF3455" s="3">
        <f t="shared" si="2532"/>
        <v>0</v>
      </c>
      <c r="AG3455" s="2">
        <f t="shared" si="2514"/>
        <v>1031181807.5383799</v>
      </c>
      <c r="AH3455" s="2">
        <f t="shared" si="2515"/>
        <v>217.05316904590447</v>
      </c>
      <c r="AI3455" s="23">
        <f t="shared" si="2538"/>
        <v>11438404637.869598</v>
      </c>
      <c r="AJ3455" s="23">
        <f t="shared" si="2516"/>
        <v>6219.922423797766</v>
      </c>
      <c r="AK3455" s="23">
        <f t="shared" si="2517"/>
        <v>0</v>
      </c>
      <c r="AL3455" s="23">
        <f t="shared" si="2542"/>
        <v>0</v>
      </c>
      <c r="AM3455" s="23">
        <f t="shared" si="2543"/>
        <v>0</v>
      </c>
      <c r="AN3455" s="16">
        <f t="shared" si="2533"/>
        <v>0</v>
      </c>
      <c r="AO3455" s="23">
        <f t="shared" si="2534"/>
        <v>0</v>
      </c>
      <c r="AP3455" s="22">
        <f t="shared" si="2535"/>
        <v>0</v>
      </c>
      <c r="AQ3455" s="30">
        <f t="shared" si="2518"/>
        <v>27902717699.034569</v>
      </c>
      <c r="AR3455" s="28">
        <f t="shared" si="2519"/>
        <v>13756506059.524733</v>
      </c>
      <c r="AS3455" s="25">
        <f t="shared" si="2520"/>
        <v>200337590.02425668</v>
      </c>
      <c r="AT3455" s="32">
        <f t="shared" si="2521"/>
        <v>17186.363458972999</v>
      </c>
      <c r="AU3455" s="23">
        <f t="shared" si="2522"/>
        <v>17186.363458972999</v>
      </c>
      <c r="AV3455" s="22">
        <f t="shared" si="2523"/>
        <v>4077174947.9161005</v>
      </c>
      <c r="AW3455" s="31">
        <f t="shared" si="2536"/>
        <v>18526022629.464417</v>
      </c>
    </row>
    <row r="3456" spans="1:53" x14ac:dyDescent="0.25">
      <c r="A3456">
        <f t="shared" si="2544"/>
        <v>929</v>
      </c>
      <c r="B3456" t="s">
        <v>6</v>
      </c>
      <c r="C3456" s="27">
        <f t="shared" si="2501"/>
        <v>0</v>
      </c>
      <c r="D3456" s="27">
        <f t="shared" si="2524"/>
        <v>0</v>
      </c>
      <c r="E3456" s="27" t="b">
        <f t="shared" si="2500"/>
        <v>1</v>
      </c>
      <c r="F3456" s="29">
        <f t="shared" si="2502"/>
        <v>0</v>
      </c>
      <c r="G3456" s="27">
        <f t="shared" si="2525"/>
        <v>0</v>
      </c>
      <c r="H3456" s="22">
        <f t="shared" si="2503"/>
        <v>38094506131.420067</v>
      </c>
      <c r="I3456" s="23">
        <f t="shared" si="2504"/>
        <v>132580106.5049091</v>
      </c>
      <c r="J3456" s="23">
        <f t="shared" si="2505"/>
        <v>1086</v>
      </c>
      <c r="K3456" s="19">
        <f t="shared" si="2526"/>
        <v>225.0831931027827</v>
      </c>
      <c r="L3456" s="16">
        <f t="shared" si="2506"/>
        <v>262.76511592719754</v>
      </c>
      <c r="M3456" s="23">
        <f>M3455-IF($B3456="B",(Percent_Rent_In_Elsies*2.49%/12 * H3455)/K3455,0)+IF($B3456="D",N3456,0)+IF(B3456="D",AK3455)+IF(B3456="C",F3455*90%)-(Y3456-Y3455)-IF($B3456="A",Q3455/K3455) + IF($B3456="A",Q3455/K3455)</f>
        <v>-60335713.613349006</v>
      </c>
      <c r="N3456" s="23">
        <f t="shared" si="2507"/>
        <v>0</v>
      </c>
      <c r="O3456" s="22">
        <f t="shared" si="2508"/>
        <v>0</v>
      </c>
      <c r="P3456" s="22">
        <f t="shared" si="2539"/>
        <v>0</v>
      </c>
      <c r="Q3456" s="22">
        <f t="shared" si="2540"/>
        <v>0</v>
      </c>
      <c r="R3456" s="22">
        <f t="shared" si="2509"/>
        <v>464977060.13350952</v>
      </c>
      <c r="S3456" s="16">
        <f t="shared" si="2546"/>
        <v>0</v>
      </c>
      <c r="T3456" s="15">
        <f t="shared" si="2510"/>
        <v>0</v>
      </c>
      <c r="U3456" s="23">
        <f t="shared" si="2527"/>
        <v>2065800.8877685545</v>
      </c>
      <c r="V3456" s="23">
        <f t="shared" si="2528"/>
        <v>0</v>
      </c>
      <c r="W3456" s="23">
        <f t="shared" si="2541"/>
        <v>0</v>
      </c>
      <c r="X3456" s="23">
        <f t="shared" si="2529"/>
        <v>43384640.138560191</v>
      </c>
      <c r="Y3456" s="23">
        <f t="shared" si="2511"/>
        <v>13825559.361691331</v>
      </c>
      <c r="Z3456" s="3">
        <f t="shared" si="2512"/>
        <v>0</v>
      </c>
      <c r="AA3456" s="23">
        <f t="shared" si="2513"/>
        <v>71145989.49955748</v>
      </c>
      <c r="AB3456" s="26">
        <f t="shared" si="2530"/>
        <v>70086276.274228558</v>
      </c>
      <c r="AC3456" s="23">
        <f t="shared" si="2531"/>
        <v>74889487.274228647</v>
      </c>
      <c r="AD3456" s="23">
        <f t="shared" si="2537"/>
        <v>4803211</v>
      </c>
      <c r="AE3456" s="24">
        <f t="shared" si="2545"/>
        <v>70086276.274228647</v>
      </c>
      <c r="AF3456" s="3">
        <f t="shared" si="2532"/>
        <v>0</v>
      </c>
      <c r="AG3456" s="2">
        <f t="shared" si="2514"/>
        <v>0</v>
      </c>
      <c r="AH3456" s="2">
        <f t="shared" si="2515"/>
        <v>217.41492432764764</v>
      </c>
      <c r="AI3456" s="23">
        <f t="shared" si="2538"/>
        <v>11438404637.869598</v>
      </c>
      <c r="AJ3456" s="23">
        <f t="shared" si="2516"/>
        <v>6219.922423797766</v>
      </c>
      <c r="AK3456" s="23">
        <f t="shared" si="2517"/>
        <v>0</v>
      </c>
      <c r="AL3456" s="23">
        <f t="shared" si="2542"/>
        <v>0</v>
      </c>
      <c r="AM3456" s="23">
        <f t="shared" si="2543"/>
        <v>0</v>
      </c>
      <c r="AN3456" s="16">
        <f t="shared" si="2533"/>
        <v>0</v>
      </c>
      <c r="AO3456" s="23">
        <f t="shared" si="2534"/>
        <v>0</v>
      </c>
      <c r="AP3456" s="22">
        <f t="shared" si="2535"/>
        <v>0</v>
      </c>
      <c r="AQ3456" s="30">
        <f t="shared" si="2518"/>
        <v>27902717699.034569</v>
      </c>
      <c r="AR3456" s="28">
        <f t="shared" si="2519"/>
        <v>13756506059.524733</v>
      </c>
      <c r="AS3456" s="25">
        <f t="shared" si="2520"/>
        <v>200337590.02425668</v>
      </c>
      <c r="AT3456" s="32">
        <f t="shared" si="2521"/>
        <v>0</v>
      </c>
      <c r="AU3456" s="23">
        <f t="shared" si="2522"/>
        <v>0</v>
      </c>
      <c r="AV3456" s="22">
        <f t="shared" si="2523"/>
        <v>4077174947.9161005</v>
      </c>
      <c r="AW3456" s="31">
        <f t="shared" si="2536"/>
        <v>18498995657.598598</v>
      </c>
    </row>
    <row r="3457" spans="1:53" x14ac:dyDescent="0.25">
      <c r="A3457">
        <f t="shared" si="2544"/>
        <v>929</v>
      </c>
      <c r="B3457" t="s">
        <v>7</v>
      </c>
      <c r="C3457" s="27">
        <f t="shared" si="2501"/>
        <v>0</v>
      </c>
      <c r="D3457" s="27">
        <f t="shared" si="2524"/>
        <v>0</v>
      </c>
      <c r="E3457" s="27" t="b">
        <f t="shared" si="2500"/>
        <v>1</v>
      </c>
      <c r="F3457" s="29">
        <f t="shared" si="2502"/>
        <v>0</v>
      </c>
      <c r="G3457" s="27">
        <f t="shared" si="2525"/>
        <v>0</v>
      </c>
      <c r="H3457" s="22">
        <f t="shared" si="2503"/>
        <v>38094506131.420067</v>
      </c>
      <c r="I3457" s="23">
        <f t="shared" si="2504"/>
        <v>132580106.5049091</v>
      </c>
      <c r="J3457" s="23">
        <f t="shared" si="2505"/>
        <v>1086</v>
      </c>
      <c r="K3457" s="19">
        <f t="shared" si="2526"/>
        <v>225.0831931027827</v>
      </c>
      <c r="L3457" s="16">
        <f t="shared" si="2506"/>
        <v>262.76511592719754</v>
      </c>
      <c r="M3457" s="23">
        <f>M3456-IF($B3457="B",(Percent_Rent_In_Elsies*2.49%/12 * H3456)/K3456,0)+IF($B3457="D",N3457,0)+IF(B3457="D",AK3456)+IF(B3457="C",F3456*90%)-(Y3457-Y3456)-IF($B3457="A",Q3456/K3456) + IF($B3457="A",Q3456/K3456)</f>
        <v>-60511306.688809335</v>
      </c>
      <c r="N3457" s="23">
        <f t="shared" si="2507"/>
        <v>0</v>
      </c>
      <c r="O3457" s="22">
        <f t="shared" si="2508"/>
        <v>0</v>
      </c>
      <c r="P3457" s="22">
        <f t="shared" si="2539"/>
        <v>0</v>
      </c>
      <c r="Q3457" s="22">
        <f t="shared" si="2540"/>
        <v>0</v>
      </c>
      <c r="R3457" s="22">
        <f t="shared" si="2509"/>
        <v>426228971.7890504</v>
      </c>
      <c r="S3457" s="16">
        <f t="shared" si="2546"/>
        <v>38748088.344459124</v>
      </c>
      <c r="T3457" s="15">
        <f t="shared" si="2510"/>
        <v>0</v>
      </c>
      <c r="U3457" s="23">
        <f t="shared" si="2527"/>
        <v>1893650.8137878417</v>
      </c>
      <c r="V3457" s="23">
        <f t="shared" si="2528"/>
        <v>172150.07398071288</v>
      </c>
      <c r="W3457" s="23">
        <f t="shared" si="2541"/>
        <v>0</v>
      </c>
      <c r="X3457" s="23">
        <f t="shared" si="2529"/>
        <v>43384640.138560191</v>
      </c>
      <c r="Y3457" s="23">
        <f t="shared" si="2511"/>
        <v>13825559.361691331</v>
      </c>
      <c r="Z3457" s="3">
        <f t="shared" si="2512"/>
        <v>0</v>
      </c>
      <c r="AA3457" s="23">
        <f t="shared" si="2513"/>
        <v>71145989.49955748</v>
      </c>
      <c r="AB3457" s="26">
        <f t="shared" si="2530"/>
        <v>70086276.274228558</v>
      </c>
      <c r="AC3457" s="23">
        <f t="shared" si="2531"/>
        <v>74889487.274228647</v>
      </c>
      <c r="AD3457" s="23">
        <f t="shared" si="2537"/>
        <v>4803211</v>
      </c>
      <c r="AE3457" s="24">
        <f t="shared" si="2545"/>
        <v>70086276.274228647</v>
      </c>
      <c r="AF3457" s="3">
        <f t="shared" si="2532"/>
        <v>0</v>
      </c>
      <c r="AG3457" s="2">
        <f t="shared" si="2514"/>
        <v>0</v>
      </c>
      <c r="AH3457" s="2">
        <f t="shared" si="2515"/>
        <v>217.41492432764764</v>
      </c>
      <c r="AI3457" s="23">
        <f t="shared" si="2538"/>
        <v>11438404637.869598</v>
      </c>
      <c r="AJ3457" s="23">
        <f t="shared" si="2516"/>
        <v>6219.922423797766</v>
      </c>
      <c r="AK3457" s="23">
        <f t="shared" si="2517"/>
        <v>0</v>
      </c>
      <c r="AL3457" s="23">
        <f t="shared" si="2542"/>
        <v>10162220.21301651</v>
      </c>
      <c r="AM3457" s="23">
        <f t="shared" si="2543"/>
        <v>9481233206.776844</v>
      </c>
      <c r="AN3457" s="16">
        <f t="shared" si="2533"/>
        <v>0</v>
      </c>
      <c r="AO3457" s="23">
        <f t="shared" si="2534"/>
        <v>175593.07546032718</v>
      </c>
      <c r="AP3457" s="22">
        <f t="shared" si="2535"/>
        <v>39523050.111348324</v>
      </c>
      <c r="AQ3457" s="30">
        <f t="shared" si="2518"/>
        <v>27981427853.331318</v>
      </c>
      <c r="AR3457" s="28">
        <f t="shared" si="2519"/>
        <v>13795693163.710135</v>
      </c>
      <c r="AS3457" s="25">
        <f t="shared" si="2520"/>
        <v>200337590.02425668</v>
      </c>
      <c r="AT3457" s="32">
        <f t="shared" si="2521"/>
        <v>0</v>
      </c>
      <c r="AU3457" s="23">
        <f t="shared" si="2522"/>
        <v>0</v>
      </c>
      <c r="AV3457" s="22">
        <f t="shared" si="2523"/>
        <v>4077174947.9161005</v>
      </c>
      <c r="AW3457" s="31">
        <f t="shared" si="2536"/>
        <v>18577705811.895348</v>
      </c>
    </row>
    <row r="3458" spans="1:53" x14ac:dyDescent="0.25">
      <c r="A3458">
        <f t="shared" si="2544"/>
        <v>929</v>
      </c>
      <c r="B3458" t="s">
        <v>8</v>
      </c>
      <c r="C3458" s="27">
        <f t="shared" si="2501"/>
        <v>0</v>
      </c>
      <c r="D3458" s="27">
        <f t="shared" si="2524"/>
        <v>0</v>
      </c>
      <c r="E3458" s="27" t="b">
        <f t="shared" si="2500"/>
        <v>1</v>
      </c>
      <c r="F3458" s="29">
        <f t="shared" si="2502"/>
        <v>0</v>
      </c>
      <c r="G3458" s="27">
        <f t="shared" si="2525"/>
        <v>0</v>
      </c>
      <c r="H3458" s="22">
        <f t="shared" si="2503"/>
        <v>38094506131.420067</v>
      </c>
      <c r="I3458" s="23">
        <f t="shared" si="2504"/>
        <v>132580106.5049091</v>
      </c>
      <c r="J3458" s="23">
        <f t="shared" si="2505"/>
        <v>1086</v>
      </c>
      <c r="K3458" s="19">
        <f t="shared" si="2526"/>
        <v>225.0831931027827</v>
      </c>
      <c r="L3458" s="16">
        <f t="shared" si="2506"/>
        <v>262.76511592719754</v>
      </c>
      <c r="M3458" s="23">
        <f>M3457-IF($B3458="B",(Percent_Rent_In_Elsies*2.49%/12 * H3457)/K3457,0)+IF($B3458="D",N3458,0)+IF(B3458="D",AK3457)+IF(B3458="C",F3457*90%)-(Y3458-Y3457)-IF($B3458="A",Q3457/K3457) + IF($B3458="A",Q3457/K3457)</f>
        <v>-60511306.688809335</v>
      </c>
      <c r="N3458" s="23">
        <f t="shared" si="2507"/>
        <v>0</v>
      </c>
      <c r="O3458" s="22">
        <f t="shared" si="2508"/>
        <v>0</v>
      </c>
      <c r="P3458" s="22">
        <f t="shared" si="2539"/>
        <v>0</v>
      </c>
      <c r="Q3458" s="22">
        <f t="shared" si="2540"/>
        <v>0</v>
      </c>
      <c r="R3458" s="22">
        <f t="shared" si="2509"/>
        <v>465752021.90039873</v>
      </c>
      <c r="S3458" s="16">
        <f t="shared" si="2546"/>
        <v>38748088.344459124</v>
      </c>
      <c r="T3458" s="15">
        <f t="shared" si="2510"/>
        <v>0</v>
      </c>
      <c r="U3458" s="23">
        <f t="shared" si="2527"/>
        <v>2069243.8892481688</v>
      </c>
      <c r="V3458" s="23">
        <f t="shared" si="2528"/>
        <v>172150.07398071288</v>
      </c>
      <c r="W3458" s="23">
        <f t="shared" si="2541"/>
        <v>0</v>
      </c>
      <c r="X3458" s="23">
        <f t="shared" si="2529"/>
        <v>43384640.138560191</v>
      </c>
      <c r="Y3458" s="23">
        <f t="shared" si="2511"/>
        <v>13825559.361691331</v>
      </c>
      <c r="Z3458" s="3">
        <f t="shared" si="2512"/>
        <v>0</v>
      </c>
      <c r="AA3458" s="23">
        <f t="shared" si="2513"/>
        <v>71145989.49955748</v>
      </c>
      <c r="AB3458" s="26">
        <f t="shared" si="2530"/>
        <v>70086276.274228543</v>
      </c>
      <c r="AC3458" s="23">
        <f t="shared" si="2531"/>
        <v>74889487.274228647</v>
      </c>
      <c r="AD3458" s="23">
        <f t="shared" si="2537"/>
        <v>4803211</v>
      </c>
      <c r="AE3458" s="24">
        <f t="shared" si="2545"/>
        <v>70086276.274228647</v>
      </c>
      <c r="AF3458" s="3">
        <f t="shared" si="2532"/>
        <v>1E-4</v>
      </c>
      <c r="AG3458" s="2">
        <f t="shared" si="2514"/>
        <v>0</v>
      </c>
      <c r="AH3458" s="2">
        <f t="shared" si="2515"/>
        <v>217.41492432764764</v>
      </c>
      <c r="AI3458" s="23">
        <f t="shared" si="2538"/>
        <v>11438404637.869598</v>
      </c>
      <c r="AJ3458" s="23">
        <f t="shared" si="2516"/>
        <v>6219.922423797766</v>
      </c>
      <c r="AK3458" s="23">
        <f t="shared" si="2517"/>
        <v>65730.24140704103</v>
      </c>
      <c r="AL3458" s="23">
        <f t="shared" si="2542"/>
        <v>0</v>
      </c>
      <c r="AM3458" s="23">
        <f t="shared" si="2543"/>
        <v>0</v>
      </c>
      <c r="AN3458" s="16">
        <f t="shared" si="2533"/>
        <v>0</v>
      </c>
      <c r="AO3458" s="23">
        <f t="shared" si="2534"/>
        <v>0</v>
      </c>
      <c r="AP3458" s="22">
        <f t="shared" si="2535"/>
        <v>0</v>
      </c>
      <c r="AQ3458" s="30">
        <f t="shared" si="2518"/>
        <v>27981427853.331318</v>
      </c>
      <c r="AR3458" s="28">
        <f t="shared" si="2519"/>
        <v>13795693163.710135</v>
      </c>
      <c r="AS3458" s="25">
        <f t="shared" si="2520"/>
        <v>200337590.02425668</v>
      </c>
      <c r="AT3458" s="32">
        <f t="shared" si="2521"/>
        <v>0</v>
      </c>
      <c r="AU3458" s="23">
        <f t="shared" si="2522"/>
        <v>0</v>
      </c>
      <c r="AV3458" s="22">
        <f t="shared" si="2523"/>
        <v>4077174947.9161005</v>
      </c>
      <c r="AW3458" s="31">
        <f t="shared" si="2536"/>
        <v>18577705811.895348</v>
      </c>
    </row>
    <row r="3459" spans="1:53" x14ac:dyDescent="0.25">
      <c r="A3459">
        <f t="shared" si="2544"/>
        <v>929</v>
      </c>
      <c r="B3459" t="s">
        <v>9</v>
      </c>
      <c r="C3459" s="27">
        <f t="shared" si="2501"/>
        <v>0</v>
      </c>
      <c r="D3459" s="27">
        <f t="shared" si="2524"/>
        <v>0</v>
      </c>
      <c r="E3459" s="27" t="b">
        <f t="shared" si="2500"/>
        <v>1</v>
      </c>
      <c r="F3459" s="29">
        <f t="shared" si="2502"/>
        <v>0</v>
      </c>
      <c r="G3459" s="27">
        <f t="shared" si="2525"/>
        <v>0</v>
      </c>
      <c r="H3459" s="22">
        <f t="shared" si="2503"/>
        <v>38094506131.420067</v>
      </c>
      <c r="I3459" s="23">
        <f t="shared" si="2504"/>
        <v>132580106.5049091</v>
      </c>
      <c r="J3459" s="23">
        <f t="shared" si="2505"/>
        <v>1086</v>
      </c>
      <c r="K3459" s="19">
        <f t="shared" si="2526"/>
        <v>225.0831931027827</v>
      </c>
      <c r="L3459" s="16">
        <f t="shared" si="2506"/>
        <v>262.76511592719754</v>
      </c>
      <c r="M3459" s="23">
        <f>M3458-IF($B3459="B",(Percent_Rent_In_Elsies*2.49%/12 * H3458)/K3458,0)+IF($B3459="D",N3459,0)+IF(B3459="D",AK3458)+IF(B3459="C",F3458*90%)-(Y3459-Y3458)-IF($B3459="A",Q3458/K3458) + IF($B3459="A",Q3458/K3458)</f>
        <v>-60445576.447402291</v>
      </c>
      <c r="N3459" s="23">
        <f t="shared" si="2507"/>
        <v>0</v>
      </c>
      <c r="O3459" s="22">
        <f t="shared" si="2508"/>
        <v>27072016.818927176</v>
      </c>
      <c r="P3459" s="22">
        <f t="shared" si="2539"/>
        <v>0</v>
      </c>
      <c r="Q3459" s="22">
        <f t="shared" si="2540"/>
        <v>0</v>
      </c>
      <c r="R3459" s="22">
        <f t="shared" si="2509"/>
        <v>465752021.90039873</v>
      </c>
      <c r="S3459" s="16">
        <f t="shared" si="2546"/>
        <v>0</v>
      </c>
      <c r="T3459" s="15">
        <f t="shared" si="2510"/>
        <v>11676071.525531948</v>
      </c>
      <c r="U3459" s="23">
        <f t="shared" si="2527"/>
        <v>2069243.8892481688</v>
      </c>
      <c r="V3459" s="23">
        <f t="shared" si="2528"/>
        <v>0</v>
      </c>
      <c r="W3459" s="23">
        <f t="shared" si="2541"/>
        <v>172150.07398071288</v>
      </c>
      <c r="X3459" s="23">
        <f t="shared" si="2529"/>
        <v>43384640.138560191</v>
      </c>
      <c r="Y3459" s="23">
        <f t="shared" si="2511"/>
        <v>13825559.361691331</v>
      </c>
      <c r="Z3459" s="3">
        <f t="shared" si="2512"/>
        <v>0</v>
      </c>
      <c r="AA3459" s="23">
        <f t="shared" si="2513"/>
        <v>71080259.258150443</v>
      </c>
      <c r="AB3459" s="26">
        <f t="shared" si="2530"/>
        <v>70086276.274228543</v>
      </c>
      <c r="AC3459" s="23">
        <f t="shared" si="2531"/>
        <v>74889487.274228647</v>
      </c>
      <c r="AD3459" s="23">
        <f t="shared" si="2537"/>
        <v>4803211</v>
      </c>
      <c r="AE3459" s="24">
        <f t="shared" si="2545"/>
        <v>70086276.274228647</v>
      </c>
      <c r="AF3459" s="3">
        <f t="shared" si="2532"/>
        <v>0</v>
      </c>
      <c r="AG3459" s="2">
        <f t="shared" si="2514"/>
        <v>0</v>
      </c>
      <c r="AH3459" s="2">
        <f t="shared" si="2515"/>
        <v>217.41492432764764</v>
      </c>
      <c r="AI3459" s="23">
        <f t="shared" si="2538"/>
        <v>11427836943.141518</v>
      </c>
      <c r="AJ3459" s="23">
        <f t="shared" si="2516"/>
        <v>6219.922423797766</v>
      </c>
      <c r="AK3459" s="23">
        <f t="shared" si="2517"/>
        <v>0</v>
      </c>
      <c r="AL3459" s="23">
        <f t="shared" si="2542"/>
        <v>0</v>
      </c>
      <c r="AM3459" s="23">
        <f t="shared" si="2543"/>
        <v>0</v>
      </c>
      <c r="AN3459" s="16">
        <f t="shared" si="2533"/>
        <v>0</v>
      </c>
      <c r="AO3459" s="23">
        <f t="shared" si="2534"/>
        <v>0</v>
      </c>
      <c r="AP3459" s="22">
        <f t="shared" si="2535"/>
        <v>0</v>
      </c>
      <c r="AQ3459" s="30">
        <f t="shared" si="2518"/>
        <v>27981427853.331318</v>
      </c>
      <c r="AR3459" s="28">
        <f t="shared" si="2519"/>
        <v>13795693163.710135</v>
      </c>
      <c r="AS3459" s="25">
        <f t="shared" si="2520"/>
        <v>200337590.02425668</v>
      </c>
      <c r="AT3459" s="32">
        <f t="shared" si="2521"/>
        <v>0</v>
      </c>
      <c r="AU3459" s="23">
        <f t="shared" si="2522"/>
        <v>0</v>
      </c>
      <c r="AV3459" s="22">
        <f t="shared" si="2523"/>
        <v>4077174947.9161005</v>
      </c>
      <c r="AW3459" s="31">
        <f t="shared" si="2536"/>
        <v>18577705811.895348</v>
      </c>
    </row>
    <row r="3460" spans="1:53" x14ac:dyDescent="0.25">
      <c r="A3460" s="21">
        <f t="shared" si="2544"/>
        <v>929</v>
      </c>
      <c r="B3460" s="21" t="s">
        <v>28</v>
      </c>
      <c r="C3460" s="27">
        <f t="shared" si="2501"/>
        <v>0</v>
      </c>
      <c r="D3460" s="27">
        <f t="shared" si="2524"/>
        <v>0</v>
      </c>
      <c r="E3460" s="27" t="b">
        <f t="shared" si="2500"/>
        <v>1</v>
      </c>
      <c r="F3460" s="29">
        <f t="shared" si="2502"/>
        <v>0</v>
      </c>
      <c r="G3460" s="27">
        <f t="shared" si="2525"/>
        <v>0</v>
      </c>
      <c r="H3460" s="22">
        <f t="shared" si="2503"/>
        <v>38094506131.420067</v>
      </c>
      <c r="I3460" s="23">
        <f t="shared" si="2504"/>
        <v>132580106.5049091</v>
      </c>
      <c r="J3460" s="23">
        <f t="shared" si="2505"/>
        <v>1086</v>
      </c>
      <c r="K3460" s="19">
        <f t="shared" si="2526"/>
        <v>225.0831931027827</v>
      </c>
      <c r="L3460" s="16">
        <f t="shared" si="2506"/>
        <v>262.76511592719754</v>
      </c>
      <c r="M3460" s="23">
        <f>M3459-IF($B3460="B",(Percent_Rent_In_Elsies*2.49%/12 * H3459)/K3459,0)+IF($B3460="D",N3460,0)+IF(B3460="D",AK3459)+IF(B3460="C",F3459*90%)-(Y3460-Y3459)-IF($B3460="A",Q3459/K3459) + IF($B3460="A",Q3459/K3459)</f>
        <v>-60445576.447402291</v>
      </c>
      <c r="N3460" s="23">
        <f t="shared" si="2507"/>
        <v>0</v>
      </c>
      <c r="O3460" s="22">
        <f t="shared" si="2508"/>
        <v>0</v>
      </c>
      <c r="P3460" s="22">
        <f t="shared" si="2539"/>
        <v>27072016.818927176</v>
      </c>
      <c r="Q3460" s="22">
        <f t="shared" si="2540"/>
        <v>0</v>
      </c>
      <c r="R3460" s="22">
        <f t="shared" si="2509"/>
        <v>465752021.90039873</v>
      </c>
      <c r="S3460" s="16">
        <f t="shared" si="2546"/>
        <v>0</v>
      </c>
      <c r="T3460" s="15">
        <f t="shared" si="2510"/>
        <v>0</v>
      </c>
      <c r="U3460" s="23">
        <f t="shared" si="2527"/>
        <v>2069243.8892481688</v>
      </c>
      <c r="V3460" s="23">
        <f t="shared" si="2528"/>
        <v>0</v>
      </c>
      <c r="W3460" s="23">
        <f t="shared" si="2541"/>
        <v>0</v>
      </c>
      <c r="X3460" s="23">
        <f t="shared" si="2529"/>
        <v>43384640.138560191</v>
      </c>
      <c r="Y3460" s="23">
        <f t="shared" si="2511"/>
        <v>13825559.361691331</v>
      </c>
      <c r="Z3460" s="3">
        <f t="shared" si="2512"/>
        <v>8607.5036990356457</v>
      </c>
      <c r="AA3460" s="23">
        <f t="shared" si="2513"/>
        <v>71209371.813635975</v>
      </c>
      <c r="AB3460" s="26">
        <f t="shared" si="2530"/>
        <v>70086276.274228543</v>
      </c>
      <c r="AC3460" s="23">
        <f t="shared" si="2531"/>
        <v>74889487.274228647</v>
      </c>
      <c r="AD3460" s="23">
        <f t="shared" si="2537"/>
        <v>4803211</v>
      </c>
      <c r="AE3460" s="24">
        <f t="shared" si="2545"/>
        <v>70086276.274228647</v>
      </c>
      <c r="AF3460" s="3">
        <f t="shared" si="2532"/>
        <v>0</v>
      </c>
      <c r="AG3460" s="2">
        <f t="shared" si="2514"/>
        <v>1032900443.8842776</v>
      </c>
      <c r="AH3460" s="2">
        <f t="shared" si="2515"/>
        <v>217.41492432764764</v>
      </c>
      <c r="AI3460" s="23">
        <f t="shared" si="2538"/>
        <v>11448594847.611763</v>
      </c>
      <c r="AJ3460" s="23">
        <f t="shared" si="2516"/>
        <v>6219.922423797766</v>
      </c>
      <c r="AK3460" s="23">
        <f t="shared" si="2517"/>
        <v>0</v>
      </c>
      <c r="AL3460" s="23">
        <f t="shared" si="2542"/>
        <v>0</v>
      </c>
      <c r="AM3460" s="23">
        <f t="shared" si="2543"/>
        <v>0</v>
      </c>
      <c r="AN3460" s="16">
        <f t="shared" si="2533"/>
        <v>0</v>
      </c>
      <c r="AO3460" s="23">
        <f t="shared" si="2534"/>
        <v>0</v>
      </c>
      <c r="AP3460" s="22">
        <f t="shared" si="2535"/>
        <v>0</v>
      </c>
      <c r="AQ3460" s="30">
        <f t="shared" si="2518"/>
        <v>27981427853.331318</v>
      </c>
      <c r="AR3460" s="28">
        <f t="shared" si="2519"/>
        <v>13795693163.710135</v>
      </c>
      <c r="AS3460" s="25">
        <f t="shared" si="2520"/>
        <v>200337590.02425668</v>
      </c>
      <c r="AT3460" s="32">
        <f t="shared" si="2521"/>
        <v>17215.007398071291</v>
      </c>
      <c r="AU3460" s="23">
        <f t="shared" si="2522"/>
        <v>17215.007398071291</v>
      </c>
      <c r="AV3460" s="22">
        <f t="shared" si="2523"/>
        <v>4088851019.4416323</v>
      </c>
      <c r="AW3460" s="31">
        <f t="shared" si="2536"/>
        <v>18577705811.895348</v>
      </c>
    </row>
    <row r="3461" spans="1:53" x14ac:dyDescent="0.25">
      <c r="A3461">
        <f t="shared" si="2544"/>
        <v>930</v>
      </c>
      <c r="B3461" t="s">
        <v>6</v>
      </c>
      <c r="C3461" s="27">
        <f t="shared" si="2501"/>
        <v>0</v>
      </c>
      <c r="D3461" s="27">
        <f t="shared" si="2524"/>
        <v>0</v>
      </c>
      <c r="E3461" s="27" t="b">
        <f t="shared" si="2500"/>
        <v>1</v>
      </c>
      <c r="F3461" s="29">
        <f t="shared" si="2502"/>
        <v>0</v>
      </c>
      <c r="G3461" s="27">
        <f t="shared" si="2525"/>
        <v>0</v>
      </c>
      <c r="H3461" s="22">
        <f t="shared" si="2503"/>
        <v>38157996974.972435</v>
      </c>
      <c r="I3461" s="23">
        <f t="shared" si="2504"/>
        <v>132580106.5049091</v>
      </c>
      <c r="J3461" s="23">
        <f t="shared" si="2505"/>
        <v>1086</v>
      </c>
      <c r="K3461" s="19">
        <f t="shared" si="2526"/>
        <v>225.0831931027827</v>
      </c>
      <c r="L3461" s="16">
        <f t="shared" si="2506"/>
        <v>263.2030577870762</v>
      </c>
      <c r="M3461" s="23">
        <f>M3460-IF($B3461="B",(Percent_Rent_In_Elsies*2.49%/12 * H3460)/K3460,0)+IF($B3461="D",N3461,0)+IF(B3461="D",AK3460)+IF(B3461="C",F3460*90%)-(Y3461-Y3460)-IF($B3461="A",Q3460/K3460) + IF($B3461="A",Q3460/K3460)</f>
        <v>-60445576.447402291</v>
      </c>
      <c r="N3461" s="23">
        <f t="shared" si="2507"/>
        <v>0</v>
      </c>
      <c r="O3461" s="22">
        <f t="shared" si="2508"/>
        <v>0</v>
      </c>
      <c r="P3461" s="22">
        <f t="shared" si="2539"/>
        <v>0</v>
      </c>
      <c r="Q3461" s="22">
        <f t="shared" si="2540"/>
        <v>0</v>
      </c>
      <c r="R3461" s="22">
        <f t="shared" si="2509"/>
        <v>465752021.90039873</v>
      </c>
      <c r="S3461" s="16">
        <f t="shared" si="2546"/>
        <v>0</v>
      </c>
      <c r="T3461" s="15">
        <f t="shared" si="2510"/>
        <v>0</v>
      </c>
      <c r="U3461" s="23">
        <f t="shared" si="2527"/>
        <v>2069243.8892481688</v>
      </c>
      <c r="V3461" s="23">
        <f t="shared" si="2528"/>
        <v>0</v>
      </c>
      <c r="W3461" s="23">
        <f t="shared" si="2541"/>
        <v>0</v>
      </c>
      <c r="X3461" s="23">
        <f t="shared" si="2529"/>
        <v>43427677.657055363</v>
      </c>
      <c r="Y3461" s="23">
        <f t="shared" si="2511"/>
        <v>13825559.361691331</v>
      </c>
      <c r="Z3461" s="3">
        <f t="shared" si="2512"/>
        <v>0</v>
      </c>
      <c r="AA3461" s="23">
        <f t="shared" si="2513"/>
        <v>71209371.813635975</v>
      </c>
      <c r="AB3461" s="26">
        <f t="shared" si="2530"/>
        <v>70086276.274228543</v>
      </c>
      <c r="AC3461" s="23">
        <f t="shared" si="2531"/>
        <v>74889487.274228647</v>
      </c>
      <c r="AD3461" s="23">
        <f t="shared" si="2537"/>
        <v>4803211</v>
      </c>
      <c r="AE3461" s="24">
        <f t="shared" si="2545"/>
        <v>70086276.274228647</v>
      </c>
      <c r="AF3461" s="3">
        <f t="shared" si="2532"/>
        <v>0</v>
      </c>
      <c r="AG3461" s="2">
        <f t="shared" si="2514"/>
        <v>0</v>
      </c>
      <c r="AH3461" s="2">
        <f t="shared" si="2515"/>
        <v>217.7772825348604</v>
      </c>
      <c r="AI3461" s="23">
        <f t="shared" si="2538"/>
        <v>11448594847.611763</v>
      </c>
      <c r="AJ3461" s="23">
        <f t="shared" si="2516"/>
        <v>6219.922423797766</v>
      </c>
      <c r="AK3461" s="23">
        <f t="shared" si="2517"/>
        <v>0</v>
      </c>
      <c r="AL3461" s="23">
        <f t="shared" si="2542"/>
        <v>0</v>
      </c>
      <c r="AM3461" s="23">
        <f t="shared" si="2543"/>
        <v>0</v>
      </c>
      <c r="AN3461" s="16">
        <f t="shared" si="2533"/>
        <v>0</v>
      </c>
      <c r="AO3461" s="23">
        <f t="shared" si="2534"/>
        <v>0</v>
      </c>
      <c r="AP3461" s="22">
        <f t="shared" si="2535"/>
        <v>0</v>
      </c>
      <c r="AQ3461" s="30">
        <f t="shared" si="2518"/>
        <v>27981427853.331318</v>
      </c>
      <c r="AR3461" s="28">
        <f t="shared" si="2519"/>
        <v>13795693163.710135</v>
      </c>
      <c r="AS3461" s="25">
        <f t="shared" si="2520"/>
        <v>200337590.02425668</v>
      </c>
      <c r="AT3461" s="32">
        <f t="shared" si="2521"/>
        <v>0</v>
      </c>
      <c r="AU3461" s="23">
        <f t="shared" si="2522"/>
        <v>0</v>
      </c>
      <c r="AV3461" s="22">
        <f t="shared" si="2523"/>
        <v>4088851019.4416323</v>
      </c>
      <c r="AW3461" s="31">
        <f t="shared" si="2536"/>
        <v>18550633795.07642</v>
      </c>
    </row>
    <row r="3462" spans="1:53" x14ac:dyDescent="0.25">
      <c r="A3462">
        <f t="shared" si="2544"/>
        <v>930</v>
      </c>
      <c r="B3462" t="s">
        <v>7</v>
      </c>
      <c r="C3462" s="27">
        <f t="shared" si="2501"/>
        <v>0</v>
      </c>
      <c r="D3462" s="27">
        <f t="shared" si="2524"/>
        <v>0</v>
      </c>
      <c r="E3462" s="27" t="b">
        <f t="shared" si="2500"/>
        <v>1</v>
      </c>
      <c r="F3462" s="29">
        <f t="shared" si="2502"/>
        <v>0</v>
      </c>
      <c r="G3462" s="27">
        <f t="shared" si="2525"/>
        <v>0</v>
      </c>
      <c r="H3462" s="22">
        <f t="shared" si="2503"/>
        <v>38157996974.972435</v>
      </c>
      <c r="I3462" s="23">
        <f t="shared" si="2504"/>
        <v>132580106.5049091</v>
      </c>
      <c r="J3462" s="23">
        <f t="shared" si="2505"/>
        <v>1086</v>
      </c>
      <c r="K3462" s="19">
        <f t="shared" si="2526"/>
        <v>225.0831931027827</v>
      </c>
      <c r="L3462" s="16">
        <f t="shared" si="2506"/>
        <v>263.2030577870762</v>
      </c>
      <c r="M3462" s="23">
        <f>M3461-IF($B3462="B",(Percent_Rent_In_Elsies*2.49%/12 * H3461)/K3461,0)+IF($B3462="D",N3462,0)+IF(B3462="D",AK3461)+IF(B3462="C",F3461*90%)-(Y3462-Y3461)-IF($B3462="A",Q3461/K3461) + IF($B3462="A",Q3461/K3461)</f>
        <v>-60621462.177988388</v>
      </c>
      <c r="N3462" s="23">
        <f t="shared" si="2507"/>
        <v>0</v>
      </c>
      <c r="O3462" s="22">
        <f t="shared" si="2508"/>
        <v>0</v>
      </c>
      <c r="P3462" s="22">
        <f t="shared" si="2539"/>
        <v>0</v>
      </c>
      <c r="Q3462" s="22">
        <f t="shared" si="2540"/>
        <v>0</v>
      </c>
      <c r="R3462" s="22">
        <f t="shared" si="2509"/>
        <v>426939353.40869886</v>
      </c>
      <c r="S3462" s="16">
        <f t="shared" si="2546"/>
        <v>38812668.491699897</v>
      </c>
      <c r="T3462" s="15">
        <f t="shared" si="2510"/>
        <v>0</v>
      </c>
      <c r="U3462" s="23">
        <f t="shared" si="2527"/>
        <v>1896806.898477488</v>
      </c>
      <c r="V3462" s="23">
        <f t="shared" si="2528"/>
        <v>172436.99077068074</v>
      </c>
      <c r="W3462" s="23">
        <f t="shared" si="2541"/>
        <v>0</v>
      </c>
      <c r="X3462" s="23">
        <f t="shared" si="2529"/>
        <v>43427677.657055363</v>
      </c>
      <c r="Y3462" s="23">
        <f t="shared" si="2511"/>
        <v>13825559.361691331</v>
      </c>
      <c r="Z3462" s="3">
        <f t="shared" si="2512"/>
        <v>0</v>
      </c>
      <c r="AA3462" s="23">
        <f t="shared" si="2513"/>
        <v>71209371.813635975</v>
      </c>
      <c r="AB3462" s="26">
        <f t="shared" si="2530"/>
        <v>70086276.274228558</v>
      </c>
      <c r="AC3462" s="23">
        <f t="shared" si="2531"/>
        <v>74889487.274228647</v>
      </c>
      <c r="AD3462" s="23">
        <f t="shared" si="2537"/>
        <v>4803211</v>
      </c>
      <c r="AE3462" s="24">
        <f t="shared" si="2545"/>
        <v>70086276.274228647</v>
      </c>
      <c r="AF3462" s="3">
        <f t="shared" si="2532"/>
        <v>0</v>
      </c>
      <c r="AG3462" s="2">
        <f t="shared" si="2514"/>
        <v>0</v>
      </c>
      <c r="AH3462" s="2">
        <f t="shared" si="2515"/>
        <v>217.7772825348604</v>
      </c>
      <c r="AI3462" s="23">
        <f t="shared" si="2538"/>
        <v>11448594847.611763</v>
      </c>
      <c r="AJ3462" s="23">
        <f t="shared" si="2516"/>
        <v>6219.922423797766</v>
      </c>
      <c r="AK3462" s="23">
        <f t="shared" si="2517"/>
        <v>0</v>
      </c>
      <c r="AL3462" s="23">
        <f t="shared" si="2542"/>
        <v>10190209.742164612</v>
      </c>
      <c r="AM3462" s="23">
        <f t="shared" si="2543"/>
        <v>9507347111.773819</v>
      </c>
      <c r="AN3462" s="16">
        <f t="shared" si="2533"/>
        <v>0</v>
      </c>
      <c r="AO3462" s="23">
        <f t="shared" si="2534"/>
        <v>175885.7305860944</v>
      </c>
      <c r="AP3462" s="22">
        <f t="shared" si="2535"/>
        <v>39588921.861533903</v>
      </c>
      <c r="AQ3462" s="30">
        <f t="shared" si="2518"/>
        <v>28060269191.218563</v>
      </c>
      <c r="AR3462" s="28">
        <f t="shared" si="2519"/>
        <v>13834945579.735846</v>
      </c>
      <c r="AS3462" s="25">
        <f t="shared" si="2520"/>
        <v>200337590.02425668</v>
      </c>
      <c r="AT3462" s="32">
        <f t="shared" si="2521"/>
        <v>0</v>
      </c>
      <c r="AU3462" s="23">
        <f t="shared" si="2522"/>
        <v>0</v>
      </c>
      <c r="AV3462" s="22">
        <f t="shared" si="2523"/>
        <v>4088851019.4416323</v>
      </c>
      <c r="AW3462" s="31">
        <f t="shared" si="2536"/>
        <v>18629475132.963665</v>
      </c>
    </row>
    <row r="3463" spans="1:53" x14ac:dyDescent="0.25">
      <c r="A3463">
        <f t="shared" si="2544"/>
        <v>930</v>
      </c>
      <c r="B3463" t="s">
        <v>8</v>
      </c>
      <c r="C3463" s="27">
        <f t="shared" si="2501"/>
        <v>0</v>
      </c>
      <c r="D3463" s="27">
        <f t="shared" si="2524"/>
        <v>0</v>
      </c>
      <c r="E3463" s="27" t="b">
        <f t="shared" si="2500"/>
        <v>1</v>
      </c>
      <c r="F3463" s="29">
        <f t="shared" si="2502"/>
        <v>0</v>
      </c>
      <c r="G3463" s="27">
        <f t="shared" si="2525"/>
        <v>0</v>
      </c>
      <c r="H3463" s="22">
        <f t="shared" si="2503"/>
        <v>38157996974.972435</v>
      </c>
      <c r="I3463" s="23">
        <f t="shared" si="2504"/>
        <v>132580106.5049091</v>
      </c>
      <c r="J3463" s="23">
        <f t="shared" si="2505"/>
        <v>1086</v>
      </c>
      <c r="K3463" s="19">
        <f t="shared" si="2526"/>
        <v>225.0831931027827</v>
      </c>
      <c r="L3463" s="16">
        <f t="shared" si="2506"/>
        <v>263.2030577870762</v>
      </c>
      <c r="M3463" s="23">
        <f>M3462-IF($B3463="B",(Percent_Rent_In_Elsies*2.49%/12 * H3462)/K3462,0)+IF($B3463="D",N3463,0)+IF(B3463="D",AK3462)+IF(B3463="C",F3462*90%)-(Y3463-Y3462)-IF($B3463="A",Q3462/K3462) + IF($B3463="A",Q3462/K3462)</f>
        <v>-60621462.177988388</v>
      </c>
      <c r="N3463" s="23">
        <f t="shared" si="2507"/>
        <v>0</v>
      </c>
      <c r="O3463" s="22">
        <f t="shared" si="2508"/>
        <v>0</v>
      </c>
      <c r="P3463" s="22">
        <f t="shared" si="2539"/>
        <v>0</v>
      </c>
      <c r="Q3463" s="22">
        <f t="shared" si="2540"/>
        <v>0</v>
      </c>
      <c r="R3463" s="22">
        <f t="shared" si="2509"/>
        <v>466528275.27023274</v>
      </c>
      <c r="S3463" s="16">
        <f t="shared" si="2546"/>
        <v>38812668.491699897</v>
      </c>
      <c r="T3463" s="15">
        <f t="shared" si="2510"/>
        <v>0</v>
      </c>
      <c r="U3463" s="23">
        <f t="shared" si="2527"/>
        <v>2072692.6290635823</v>
      </c>
      <c r="V3463" s="23">
        <f t="shared" si="2528"/>
        <v>172436.99077068074</v>
      </c>
      <c r="W3463" s="23">
        <f t="shared" si="2541"/>
        <v>0</v>
      </c>
      <c r="X3463" s="23">
        <f t="shared" si="2529"/>
        <v>43427677.657055363</v>
      </c>
      <c r="Y3463" s="23">
        <f t="shared" si="2511"/>
        <v>13825559.361691331</v>
      </c>
      <c r="Z3463" s="3">
        <f t="shared" si="2512"/>
        <v>0</v>
      </c>
      <c r="AA3463" s="23">
        <f t="shared" si="2513"/>
        <v>71209371.813635975</v>
      </c>
      <c r="AB3463" s="26">
        <f t="shared" si="2530"/>
        <v>70086276.274228543</v>
      </c>
      <c r="AC3463" s="23">
        <f t="shared" si="2531"/>
        <v>74889487.274228647</v>
      </c>
      <c r="AD3463" s="23">
        <f t="shared" si="2537"/>
        <v>4803211</v>
      </c>
      <c r="AE3463" s="24">
        <f t="shared" si="2545"/>
        <v>70086276.274228647</v>
      </c>
      <c r="AF3463" s="3">
        <f t="shared" si="2532"/>
        <v>1E-4</v>
      </c>
      <c r="AG3463" s="2">
        <f t="shared" si="2514"/>
        <v>0</v>
      </c>
      <c r="AH3463" s="2">
        <f t="shared" si="2515"/>
        <v>217.7772825348604</v>
      </c>
      <c r="AI3463" s="23">
        <f t="shared" si="2538"/>
        <v>11448594847.611763</v>
      </c>
      <c r="AJ3463" s="23">
        <f t="shared" si="2516"/>
        <v>6219.922423797766</v>
      </c>
      <c r="AK3463" s="23">
        <f t="shared" si="2517"/>
        <v>65771.131662641303</v>
      </c>
      <c r="AL3463" s="23">
        <f t="shared" si="2542"/>
        <v>0</v>
      </c>
      <c r="AM3463" s="23">
        <f t="shared" si="2543"/>
        <v>0</v>
      </c>
      <c r="AN3463" s="16">
        <f t="shared" si="2533"/>
        <v>0</v>
      </c>
      <c r="AO3463" s="23">
        <f t="shared" si="2534"/>
        <v>0</v>
      </c>
      <c r="AP3463" s="22">
        <f t="shared" si="2535"/>
        <v>0</v>
      </c>
      <c r="AQ3463" s="30">
        <f t="shared" si="2518"/>
        <v>28060269191.218563</v>
      </c>
      <c r="AR3463" s="28">
        <f t="shared" si="2519"/>
        <v>13834945579.735846</v>
      </c>
      <c r="AS3463" s="25">
        <f t="shared" si="2520"/>
        <v>200337590.02425668</v>
      </c>
      <c r="AT3463" s="32">
        <f t="shared" si="2521"/>
        <v>0</v>
      </c>
      <c r="AU3463" s="23">
        <f t="shared" si="2522"/>
        <v>0</v>
      </c>
      <c r="AV3463" s="22">
        <f t="shared" si="2523"/>
        <v>4088851019.4416323</v>
      </c>
      <c r="AW3463" s="31">
        <f t="shared" si="2536"/>
        <v>18629475132.963665</v>
      </c>
    </row>
    <row r="3464" spans="1:53" x14ac:dyDescent="0.25">
      <c r="A3464" s="21">
        <f t="shared" si="2544"/>
        <v>930</v>
      </c>
      <c r="B3464" s="21" t="s">
        <v>9</v>
      </c>
      <c r="C3464" s="27">
        <f t="shared" si="2501"/>
        <v>0</v>
      </c>
      <c r="D3464" s="27">
        <f t="shared" si="2524"/>
        <v>0</v>
      </c>
      <c r="E3464" s="27" t="b">
        <f t="shared" si="2500"/>
        <v>1</v>
      </c>
      <c r="F3464" s="29">
        <f t="shared" si="2502"/>
        <v>0</v>
      </c>
      <c r="G3464" s="27">
        <f t="shared" si="2525"/>
        <v>0</v>
      </c>
      <c r="H3464" s="22">
        <f t="shared" si="2503"/>
        <v>38157996974.972435</v>
      </c>
      <c r="I3464" s="23">
        <f t="shared" si="2504"/>
        <v>132580106.5049091</v>
      </c>
      <c r="J3464" s="23">
        <f t="shared" si="2505"/>
        <v>1086</v>
      </c>
      <c r="K3464" s="19">
        <f t="shared" si="2526"/>
        <v>225.0831931027827</v>
      </c>
      <c r="L3464" s="16">
        <f t="shared" si="2506"/>
        <v>263.2030577870762</v>
      </c>
      <c r="M3464" s="23">
        <f>M3463-IF($B3464="B",(Percent_Rent_In_Elsies*2.49%/12 * H3463)/K3463,0)+IF($B3464="D",N3464,0)+IF(B3464="D",AK3463)+IF(B3464="C",F3463*90%)-(Y3464-Y3463)-IF($B3464="A",Q3463/K3463) + IF($B3464="A",Q3463/K3463)</f>
        <v>-60555691.046325743</v>
      </c>
      <c r="N3464" s="23">
        <f t="shared" si="2507"/>
        <v>0</v>
      </c>
      <c r="O3464" s="22">
        <f t="shared" si="2508"/>
        <v>27117136.846958723</v>
      </c>
      <c r="P3464" s="22">
        <f t="shared" si="2539"/>
        <v>0</v>
      </c>
      <c r="Q3464" s="22">
        <f t="shared" si="2540"/>
        <v>0</v>
      </c>
      <c r="R3464" s="22">
        <f t="shared" si="2509"/>
        <v>466528275.27023274</v>
      </c>
      <c r="S3464" s="16">
        <f t="shared" si="2546"/>
        <v>0</v>
      </c>
      <c r="T3464" s="15">
        <f t="shared" si="2510"/>
        <v>11695531.644741174</v>
      </c>
      <c r="U3464" s="23">
        <f t="shared" si="2527"/>
        <v>2072692.6290635823</v>
      </c>
      <c r="V3464" s="23">
        <f t="shared" si="2528"/>
        <v>0</v>
      </c>
      <c r="W3464" s="23">
        <f t="shared" si="2541"/>
        <v>172436.99077068074</v>
      </c>
      <c r="X3464" s="23">
        <f t="shared" si="2529"/>
        <v>43427677.657055363</v>
      </c>
      <c r="Y3464" s="23">
        <f t="shared" si="2511"/>
        <v>13825559.361691331</v>
      </c>
      <c r="Z3464" s="3">
        <f t="shared" si="2512"/>
        <v>0</v>
      </c>
      <c r="AA3464" s="23">
        <f t="shared" si="2513"/>
        <v>71143600.681973338</v>
      </c>
      <c r="AB3464" s="26">
        <f t="shared" si="2530"/>
        <v>70086276.274228543</v>
      </c>
      <c r="AC3464" s="23">
        <f t="shared" si="2531"/>
        <v>74889487.274228647</v>
      </c>
      <c r="AD3464" s="23">
        <f t="shared" si="2537"/>
        <v>4803211</v>
      </c>
      <c r="AE3464" s="24">
        <f t="shared" si="2545"/>
        <v>70086276.274228647</v>
      </c>
      <c r="AF3464" s="3">
        <f t="shared" si="2532"/>
        <v>0</v>
      </c>
      <c r="AG3464" s="2">
        <f t="shared" si="2514"/>
        <v>0</v>
      </c>
      <c r="AH3464" s="2">
        <f t="shared" si="2515"/>
        <v>217.7772825348604</v>
      </c>
      <c r="AI3464" s="23">
        <f t="shared" si="2538"/>
        <v>11438020578.805613</v>
      </c>
      <c r="AJ3464" s="23">
        <f t="shared" si="2516"/>
        <v>6219.922423797766</v>
      </c>
      <c r="AK3464" s="23">
        <f t="shared" si="2517"/>
        <v>0</v>
      </c>
      <c r="AL3464" s="23">
        <f t="shared" si="2542"/>
        <v>0</v>
      </c>
      <c r="AM3464" s="23">
        <f t="shared" si="2543"/>
        <v>0</v>
      </c>
      <c r="AN3464" s="16">
        <f t="shared" si="2533"/>
        <v>0</v>
      </c>
      <c r="AO3464" s="23">
        <f t="shared" si="2534"/>
        <v>0</v>
      </c>
      <c r="AP3464" s="22">
        <f t="shared" si="2535"/>
        <v>0</v>
      </c>
      <c r="AQ3464" s="30">
        <f t="shared" si="2518"/>
        <v>28060269191.218563</v>
      </c>
      <c r="AR3464" s="28">
        <f t="shared" si="2519"/>
        <v>13834945579.735846</v>
      </c>
      <c r="AS3464" s="25">
        <f t="shared" si="2520"/>
        <v>200337590.02425668</v>
      </c>
      <c r="AT3464" s="32">
        <f t="shared" si="2521"/>
        <v>0</v>
      </c>
      <c r="AU3464" s="23">
        <f t="shared" si="2522"/>
        <v>0</v>
      </c>
      <c r="AV3464" s="22">
        <f t="shared" si="2523"/>
        <v>4088851019.4416323</v>
      </c>
      <c r="AW3464" s="31">
        <f t="shared" si="2536"/>
        <v>18629475132.963665</v>
      </c>
      <c r="AX3464" s="21"/>
      <c r="AY3464" s="21"/>
      <c r="AZ3464" s="21"/>
      <c r="BA3464" s="21"/>
    </row>
    <row r="3465" spans="1:53" x14ac:dyDescent="0.25">
      <c r="A3465" s="21">
        <f t="shared" si="2544"/>
        <v>930</v>
      </c>
      <c r="B3465" s="21" t="s">
        <v>28</v>
      </c>
      <c r="C3465" s="27">
        <f t="shared" si="2501"/>
        <v>0</v>
      </c>
      <c r="D3465" s="27">
        <f t="shared" si="2524"/>
        <v>0</v>
      </c>
      <c r="E3465" s="27" t="b">
        <f t="shared" si="2500"/>
        <v>1</v>
      </c>
      <c r="F3465" s="29">
        <f t="shared" si="2502"/>
        <v>0</v>
      </c>
      <c r="G3465" s="27">
        <f t="shared" si="2525"/>
        <v>0</v>
      </c>
      <c r="H3465" s="22">
        <f t="shared" si="2503"/>
        <v>38157996974.972435</v>
      </c>
      <c r="I3465" s="23">
        <f t="shared" si="2504"/>
        <v>132580106.5049091</v>
      </c>
      <c r="J3465" s="23">
        <f t="shared" si="2505"/>
        <v>1086</v>
      </c>
      <c r="K3465" s="19">
        <f t="shared" si="2526"/>
        <v>225.0831931027827</v>
      </c>
      <c r="L3465" s="16">
        <f t="shared" si="2506"/>
        <v>263.2030577870762</v>
      </c>
      <c r="M3465" s="23">
        <f>M3464-IF($B3465="B",(Percent_Rent_In_Elsies*2.49%/12 * H3464)/K3464,0)+IF($B3465="D",N3465,0)+IF(B3465="D",AK3464)+IF(B3465="C",F3464*90%)-(Y3465-Y3464)-IF($B3465="A",Q3464/K3464) + IF($B3465="A",Q3464/K3464)</f>
        <v>-60555691.046325743</v>
      </c>
      <c r="N3465" s="23">
        <f t="shared" si="2507"/>
        <v>0</v>
      </c>
      <c r="O3465" s="22">
        <f t="shared" si="2508"/>
        <v>0</v>
      </c>
      <c r="P3465" s="22">
        <f t="shared" si="2539"/>
        <v>27117136.846958723</v>
      </c>
      <c r="Q3465" s="22">
        <f t="shared" si="2540"/>
        <v>0</v>
      </c>
      <c r="R3465" s="22">
        <f t="shared" si="2509"/>
        <v>466528275.27023274</v>
      </c>
      <c r="S3465" s="16">
        <f t="shared" si="2546"/>
        <v>0</v>
      </c>
      <c r="T3465" s="15">
        <f t="shared" si="2510"/>
        <v>0</v>
      </c>
      <c r="U3465" s="23">
        <f t="shared" si="2527"/>
        <v>2072692.6290635823</v>
      </c>
      <c r="V3465" s="23">
        <f t="shared" si="2528"/>
        <v>0</v>
      </c>
      <c r="W3465" s="23">
        <f t="shared" si="2541"/>
        <v>0</v>
      </c>
      <c r="X3465" s="23">
        <f t="shared" si="2529"/>
        <v>43427677.657055363</v>
      </c>
      <c r="Y3465" s="23">
        <f t="shared" si="2511"/>
        <v>13825559.361691331</v>
      </c>
      <c r="Z3465" s="3">
        <f t="shared" si="2512"/>
        <v>8621.8495385340375</v>
      </c>
      <c r="AA3465" s="23">
        <f t="shared" si="2513"/>
        <v>71272928.425051346</v>
      </c>
      <c r="AB3465" s="26">
        <f t="shared" si="2530"/>
        <v>70086276.274228558</v>
      </c>
      <c r="AC3465" s="23">
        <f t="shared" si="2531"/>
        <v>74889487.274228647</v>
      </c>
      <c r="AD3465" s="23">
        <f t="shared" si="2537"/>
        <v>4803211</v>
      </c>
      <c r="AE3465" s="24">
        <f t="shared" si="2545"/>
        <v>70086276.274228647</v>
      </c>
      <c r="AF3465" s="3">
        <f t="shared" si="2532"/>
        <v>0</v>
      </c>
      <c r="AG3465" s="2">
        <f t="shared" si="2514"/>
        <v>1034621944.6240845</v>
      </c>
      <c r="AH3465" s="2">
        <f t="shared" si="2515"/>
        <v>217.7772825348604</v>
      </c>
      <c r="AI3465" s="23">
        <f t="shared" si="2538"/>
        <v>11458813079.78331</v>
      </c>
      <c r="AJ3465" s="23">
        <f t="shared" si="2516"/>
        <v>6219.922423797766</v>
      </c>
      <c r="AK3465" s="23">
        <f t="shared" si="2517"/>
        <v>0</v>
      </c>
      <c r="AL3465" s="23">
        <f t="shared" si="2542"/>
        <v>0</v>
      </c>
      <c r="AM3465" s="23">
        <f t="shared" si="2543"/>
        <v>0</v>
      </c>
      <c r="AN3465" s="16">
        <f t="shared" si="2533"/>
        <v>0</v>
      </c>
      <c r="AO3465" s="23">
        <f t="shared" si="2534"/>
        <v>0</v>
      </c>
      <c r="AP3465" s="22">
        <f t="shared" si="2535"/>
        <v>0</v>
      </c>
      <c r="AQ3465" s="30">
        <f t="shared" si="2518"/>
        <v>28060269191.218563</v>
      </c>
      <c r="AR3465" s="28">
        <f t="shared" si="2519"/>
        <v>13834945579.735846</v>
      </c>
      <c r="AS3465" s="25">
        <f t="shared" si="2520"/>
        <v>200337590.02425668</v>
      </c>
      <c r="AT3465" s="32">
        <f t="shared" si="2521"/>
        <v>17243.699077068075</v>
      </c>
      <c r="AU3465" s="23">
        <f t="shared" si="2522"/>
        <v>17243.699077068075</v>
      </c>
      <c r="AV3465" s="22">
        <f t="shared" si="2523"/>
        <v>4100546551.0863733</v>
      </c>
      <c r="AW3465" s="31">
        <f t="shared" si="2536"/>
        <v>18629475132.963665</v>
      </c>
      <c r="AX3465" s="21"/>
      <c r="AY3465" s="21"/>
      <c r="AZ3465" s="21"/>
      <c r="BA3465" s="21"/>
    </row>
    <row r="3466" spans="1:53" x14ac:dyDescent="0.25">
      <c r="A3466">
        <f t="shared" si="2544"/>
        <v>931</v>
      </c>
      <c r="B3466" t="s">
        <v>6</v>
      </c>
      <c r="C3466" s="27">
        <f t="shared" si="2501"/>
        <v>0</v>
      </c>
      <c r="D3466" s="27">
        <f t="shared" si="2524"/>
        <v>0</v>
      </c>
      <c r="E3466" s="27" t="b">
        <f t="shared" ref="E3466:E3529" si="2547">IF(OR(I3466&gt;Max_Parcels, AI3466&gt;8000000000),TRUE,FALSE)</f>
        <v>1</v>
      </c>
      <c r="F3466" s="29">
        <f t="shared" si="2502"/>
        <v>0</v>
      </c>
      <c r="G3466" s="27">
        <f t="shared" si="2525"/>
        <v>0</v>
      </c>
      <c r="H3466" s="22">
        <f t="shared" si="2503"/>
        <v>38221593636.597389</v>
      </c>
      <c r="I3466" s="23">
        <f t="shared" si="2504"/>
        <v>132580106.5049091</v>
      </c>
      <c r="J3466" s="23">
        <f t="shared" si="2505"/>
        <v>1086</v>
      </c>
      <c r="K3466" s="19">
        <f t="shared" si="2526"/>
        <v>225.0831931027827</v>
      </c>
      <c r="L3466" s="16">
        <f t="shared" si="2506"/>
        <v>263.64172955005466</v>
      </c>
      <c r="M3466" s="23">
        <f>M3465-IF($B3466="B",(Percent_Rent_In_Elsies*2.49%/12 * H3465)/K3465,0)+IF($B3466="D",N3466,0)+IF(B3466="D",AK3465)+IF(B3466="C",F3465*90%)-(Y3466-Y3465)-IF($B3466="A",Q3465/K3465) + IF($B3466="A",Q3465/K3465)</f>
        <v>-60555691.046325743</v>
      </c>
      <c r="N3466" s="23">
        <f t="shared" si="2507"/>
        <v>0</v>
      </c>
      <c r="O3466" s="22">
        <f t="shared" si="2508"/>
        <v>0</v>
      </c>
      <c r="P3466" s="22">
        <f t="shared" si="2539"/>
        <v>0</v>
      </c>
      <c r="Q3466" s="22">
        <f t="shared" si="2540"/>
        <v>0</v>
      </c>
      <c r="R3466" s="22">
        <f t="shared" si="2509"/>
        <v>466528275.27023274</v>
      </c>
      <c r="S3466" s="16">
        <f t="shared" si="2546"/>
        <v>0</v>
      </c>
      <c r="T3466" s="15">
        <f t="shared" si="2510"/>
        <v>0</v>
      </c>
      <c r="U3466" s="23">
        <f t="shared" si="2527"/>
        <v>2072692.6290635823</v>
      </c>
      <c r="V3466" s="23">
        <f t="shared" si="2528"/>
        <v>0</v>
      </c>
      <c r="W3466" s="23">
        <f t="shared" si="2541"/>
        <v>0</v>
      </c>
      <c r="X3466" s="23">
        <f t="shared" si="2529"/>
        <v>43470786.904748037</v>
      </c>
      <c r="Y3466" s="23">
        <f t="shared" si="2511"/>
        <v>13825559.361691331</v>
      </c>
      <c r="Z3466" s="3">
        <f t="shared" si="2512"/>
        <v>0</v>
      </c>
      <c r="AA3466" s="23">
        <f t="shared" si="2513"/>
        <v>71272928.425051346</v>
      </c>
      <c r="AB3466" s="26">
        <f t="shared" si="2530"/>
        <v>70086276.274228558</v>
      </c>
      <c r="AC3466" s="23">
        <f t="shared" si="2531"/>
        <v>74889487.274228647</v>
      </c>
      <c r="AD3466" s="23">
        <f t="shared" si="2537"/>
        <v>4803211</v>
      </c>
      <c r="AE3466" s="24">
        <f t="shared" si="2545"/>
        <v>70086276.274228647</v>
      </c>
      <c r="AF3466" s="3">
        <f t="shared" si="2532"/>
        <v>0</v>
      </c>
      <c r="AG3466" s="2">
        <f t="shared" si="2514"/>
        <v>0</v>
      </c>
      <c r="AH3466" s="2">
        <f t="shared" si="2515"/>
        <v>218.14024467241848</v>
      </c>
      <c r="AI3466" s="23">
        <f t="shared" si="2538"/>
        <v>11458813079.78331</v>
      </c>
      <c r="AJ3466" s="23">
        <f t="shared" si="2516"/>
        <v>6219.922423797766</v>
      </c>
      <c r="AK3466" s="23">
        <f t="shared" si="2517"/>
        <v>0</v>
      </c>
      <c r="AL3466" s="23">
        <f t="shared" si="2542"/>
        <v>0</v>
      </c>
      <c r="AM3466" s="23">
        <f t="shared" si="2543"/>
        <v>0</v>
      </c>
      <c r="AN3466" s="16">
        <f t="shared" si="2533"/>
        <v>0</v>
      </c>
      <c r="AO3466" s="23">
        <f t="shared" si="2534"/>
        <v>0</v>
      </c>
      <c r="AP3466" s="22">
        <f t="shared" si="2535"/>
        <v>0</v>
      </c>
      <c r="AQ3466" s="30">
        <f t="shared" si="2518"/>
        <v>28060269191.218563</v>
      </c>
      <c r="AR3466" s="28">
        <f t="shared" si="2519"/>
        <v>13834945579.735846</v>
      </c>
      <c r="AS3466" s="25">
        <f t="shared" si="2520"/>
        <v>200337590.02425668</v>
      </c>
      <c r="AT3466" s="32">
        <f t="shared" si="2521"/>
        <v>0</v>
      </c>
      <c r="AU3466" s="23">
        <f t="shared" si="2522"/>
        <v>0</v>
      </c>
      <c r="AV3466" s="22">
        <f t="shared" si="2523"/>
        <v>4100546551.0863733</v>
      </c>
      <c r="AW3466" s="31">
        <f t="shared" si="2536"/>
        <v>18602357996.116707</v>
      </c>
    </row>
    <row r="3467" spans="1:53" x14ac:dyDescent="0.25">
      <c r="A3467">
        <f t="shared" si="2544"/>
        <v>931</v>
      </c>
      <c r="B3467" t="s">
        <v>7</v>
      </c>
      <c r="C3467" s="27">
        <f t="shared" ref="C3467:C3530" si="2548">IF(E3466 = TRUE, 0, IF(AND($B3467="A",P3466&gt;0),P3466,0)+IFERROR(IF($B3467="A",Percent_Elsies*95%*AN3463),0))</f>
        <v>0</v>
      </c>
      <c r="D3467" s="27">
        <f t="shared" si="2524"/>
        <v>0</v>
      </c>
      <c r="E3467" s="27" t="b">
        <f t="shared" si="2547"/>
        <v>1</v>
      </c>
      <c r="F3467" s="29">
        <f t="shared" ref="F3467:F3530" si="2549">D3467/K3467</f>
        <v>0</v>
      </c>
      <c r="G3467" s="27">
        <f t="shared" si="2525"/>
        <v>0</v>
      </c>
      <c r="H3467" s="22">
        <f t="shared" ref="H3467:H3530" si="2550">(H3466*K3467/K3466+G3467+D3467)*IF(B3467="A",(1+Inflation_Rate/12),1)</f>
        <v>38221593636.597389</v>
      </c>
      <c r="I3467" s="23">
        <f t="shared" ref="I3467:I3530" si="2551">I3466+(G3467+D3467)/L3467</f>
        <v>132580106.5049091</v>
      </c>
      <c r="J3467" s="23">
        <f t="shared" ref="J3467:J3530" si="2552">J3466+IF(AND($B3467="A",M3467&lt;0,AR3466&gt;0,E3466=FALSE),MIN(_xlfn.FLOOR.MATH(1 + (-M3467*2)/(Buy_On_Revalue)),30),0)</f>
        <v>1086</v>
      </c>
      <c r="K3467" s="19">
        <f t="shared" si="2526"/>
        <v>225.0831931027827</v>
      </c>
      <c r="L3467" s="16">
        <f t="shared" ref="L3467:L3530" si="2553">(L3466/K3466)*K3467*IF(B3467="A",(1+Inflation_Rate/12),1)</f>
        <v>263.64172955005466</v>
      </c>
      <c r="M3467" s="23">
        <f>M3466-IF($B3467="B",(Percent_Rent_In_Elsies*2.49%/12 * H3466)/K3466,0)+IF($B3467="D",N3467,0)+IF(B3467="D",AK3466)+IF(B3467="C",F3466*90%)-(Y3467-Y3466)-IF($B3467="A",Q3466/K3466) + IF($B3467="A",Q3466/K3466)</f>
        <v>-60731869.919796146</v>
      </c>
      <c r="N3467" s="23">
        <f t="shared" ref="N3467:N3530" si="2554">IF(B3467="D", IF(V3466&gt;(Percent_Elsies*(S3466+V3466)),V3466-(Percent_Elsies)*(S3466+V3466),0),0)</f>
        <v>0</v>
      </c>
      <c r="O3467" s="22">
        <f t="shared" ref="O3467:O3530" si="2555">IF(B3467="D",IF(S3466&gt;Percent_Dollars*(S3466+V3466),S3466-(Percent_Dollars*(S3466+V3466)),0),0)</f>
        <v>0</v>
      </c>
      <c r="P3467" s="22">
        <f t="shared" si="2539"/>
        <v>0</v>
      </c>
      <c r="Q3467" s="22">
        <f t="shared" si="2540"/>
        <v>0</v>
      </c>
      <c r="R3467" s="22">
        <f t="shared" ref="R3467:R3530" si="2556">R3466+IF($B3467="B",5%*AN3467,0)-IF(B3467="B",R3466/12,0)+IF($B3467="C", AP3466,0)</f>
        <v>427650918.99771333</v>
      </c>
      <c r="S3467" s="16">
        <f t="shared" si="2546"/>
        <v>38877356.272519395</v>
      </c>
      <c r="T3467" s="15">
        <f t="shared" ref="T3467:T3530" si="2557">IF($B3467="E",0,T3466+IF(B3467="B", Percent_Dollars*95%*AN3467,0)  + IF($B3467="D",N3467*MM_Bottom*K3467)+IF($B3467="D",S3466-O3467))</f>
        <v>0</v>
      </c>
      <c r="U3467" s="23">
        <f t="shared" si="2527"/>
        <v>1899968.2433082839</v>
      </c>
      <c r="V3467" s="23">
        <f t="shared" si="2528"/>
        <v>172724.38575529851</v>
      </c>
      <c r="W3467" s="23">
        <f t="shared" si="2541"/>
        <v>0</v>
      </c>
      <c r="X3467" s="23">
        <f t="shared" si="2529"/>
        <v>43470786.904748037</v>
      </c>
      <c r="Y3467" s="23">
        <f t="shared" ref="Y3467:Y3530" si="2558">50%*$H$10*(AS3466/$AS$10)*((4/3)/12+2.49%/4)</f>
        <v>13825559.361691331</v>
      </c>
      <c r="Z3467" s="3">
        <f t="shared" ref="Z3467:Z3530" si="2559">IF($B3467="E",W3466*3.5%/Percent_Elsies,0)</f>
        <v>0</v>
      </c>
      <c r="AA3467" s="23">
        <f t="shared" ref="AA3467:AA3530" si="2560">AA3466+IF($B3467="E",W3466*52.5%/Percent_Elsies,0)-IF($B3467="D",AK3466)</f>
        <v>71272928.425051346</v>
      </c>
      <c r="AB3467" s="26">
        <f t="shared" si="2530"/>
        <v>70086276.274228558</v>
      </c>
      <c r="AC3467" s="23">
        <f t="shared" si="2531"/>
        <v>74889487.274228647</v>
      </c>
      <c r="AD3467" s="23">
        <f t="shared" si="2537"/>
        <v>4803211</v>
      </c>
      <c r="AE3467" s="24">
        <f t="shared" si="2545"/>
        <v>70086276.274228647</v>
      </c>
      <c r="AF3467" s="3">
        <f t="shared" si="2532"/>
        <v>0</v>
      </c>
      <c r="AG3467" s="2">
        <f t="shared" ref="AG3467:AG3530" si="2561">IF($B3467="E",(Z3467/AF3465)*12,0)</f>
        <v>0</v>
      </c>
      <c r="AH3467" s="2">
        <f t="shared" ref="AH3467:AH3530" si="2562">40%*H3467/AE3467</f>
        <v>218.14024467241848</v>
      </c>
      <c r="AI3467" s="23">
        <f t="shared" si="2538"/>
        <v>11458813079.78331</v>
      </c>
      <c r="AJ3467" s="23">
        <f t="shared" ref="AJ3467:AJ3530" si="2563">AJ3466*K3466/K3467</f>
        <v>6219.922423797766</v>
      </c>
      <c r="AK3467" s="23">
        <f t="shared" ref="AK3467:AK3530" si="2564">IF($B3467="C",((37/25)*1000/K3467)*AI3467/1000000 - AM3466/1000000,0)</f>
        <v>0</v>
      </c>
      <c r="AL3467" s="23">
        <f t="shared" si="2542"/>
        <v>10218232.171546936</v>
      </c>
      <c r="AM3467" s="23">
        <f t="shared" si="2543"/>
        <v>9533491712.3064804</v>
      </c>
      <c r="AN3467" s="16">
        <f t="shared" si="2533"/>
        <v>0</v>
      </c>
      <c r="AO3467" s="23">
        <f t="shared" si="2534"/>
        <v>176178.87347040456</v>
      </c>
      <c r="AP3467" s="22">
        <f t="shared" si="2535"/>
        <v>39654903.39796979</v>
      </c>
      <c r="AQ3467" s="30">
        <f t="shared" ref="AQ3467:AQ3530" si="2565">(AQ3466+IF($B3467="B",AN3467*(5%+95%*Percent_Dollars))+IFERROR(IF($B3467="A",AN3463*95%*Percent_Elsies),0)+IF($B3467="B",D3467)+AP3467+IF($B3467="B",(Percent_Rent_In_Elsies*2.49%*H3466/12)*MM_Top,0)-IF($B3467="C",F3466*MM_Bottom*K3467*65%)) + IF($B3467="A",Q3466*(MM_Top - MM_Bottom)) - IF($B3467="A",Q3466)</f>
        <v>28139241931.335617</v>
      </c>
      <c r="AR3467" s="28">
        <f t="shared" ref="AR3467:AR3530" si="2566">(AR3466+IF($B3467="B",((Percent_Rent_In_Elsies)*2.49%*H3466/12)*MM_Top,0)-IF($B3467="D",N3467*MM_Bottom*K3467)-IF($B3467="C",F3466*MM_Bottom*K3467*65%)) + IF($B3467="A",Q3466*(MM_Top - MM_Bottom))</f>
        <v>13874263416.454933</v>
      </c>
      <c r="AS3467" s="25">
        <f t="shared" ref="AS3467:AS3530" si="2567">AS3466+G3467+D3467</f>
        <v>200337590.02425668</v>
      </c>
      <c r="AT3467" s="32">
        <f t="shared" ref="AT3467:AT3530" si="2568">IF($B3467="E",W3466*7%/Percent_Elsies,0)</f>
        <v>0</v>
      </c>
      <c r="AU3467" s="23">
        <f t="shared" ref="AU3467:AU3530" si="2569">IF($B3467="E",W3466*7%/Percent_Elsies,0)</f>
        <v>0</v>
      </c>
      <c r="AV3467" s="22">
        <f t="shared" ref="AV3467:AV3530" si="2570">AV3466+IF($B3467="E",T3466*30%/Percent_Dollars)</f>
        <v>4100546551.0863733</v>
      </c>
      <c r="AW3467" s="31">
        <f t="shared" si="2536"/>
        <v>18681330736.233765</v>
      </c>
    </row>
    <row r="3468" spans="1:53" s="21" customFormat="1" x14ac:dyDescent="0.25">
      <c r="A3468">
        <f t="shared" si="2544"/>
        <v>931</v>
      </c>
      <c r="B3468" t="s">
        <v>8</v>
      </c>
      <c r="C3468" s="27">
        <f t="shared" si="2548"/>
        <v>0</v>
      </c>
      <c r="D3468" s="27">
        <f t="shared" ref="D3468:D3531" si="2571">IF(AND($B3468="B",M3468&lt;0,AR3467&gt;0,E3467=FALSE),MIN(AR3467,Buy_On_Revalue*K3468*(J3467-J3466)),0)</f>
        <v>0</v>
      </c>
      <c r="E3468" s="27" t="b">
        <f t="shared" si="2547"/>
        <v>1</v>
      </c>
      <c r="F3468" s="29">
        <f t="shared" si="2549"/>
        <v>0</v>
      </c>
      <c r="G3468" s="27">
        <f t="shared" ref="G3468:G3531" si="2572">C3468</f>
        <v>0</v>
      </c>
      <c r="H3468" s="22">
        <f t="shared" si="2550"/>
        <v>38221593636.597389</v>
      </c>
      <c r="I3468" s="23">
        <f t="shared" si="2551"/>
        <v>132580106.5049091</v>
      </c>
      <c r="J3468" s="23">
        <f t="shared" si="2552"/>
        <v>1086</v>
      </c>
      <c r="K3468" s="19">
        <f t="shared" ref="K3468:K3531" si="2573">IF(J3468-J3467 &gt; 0,K3467*(1+0.005)^(J3468-J3467),K3467)</f>
        <v>225.0831931027827</v>
      </c>
      <c r="L3468" s="16">
        <f t="shared" si="2553"/>
        <v>263.64172955005466</v>
      </c>
      <c r="M3468" s="23">
        <f>M3467-IF($B3468="B",(Percent_Rent_In_Elsies*2.49%/12 * H3467)/K3467,0)+IF($B3468="D",N3468,0)+IF(B3468="D",AK3467)+IF(B3468="C",F3467*90%)-(Y3468-Y3467)-IF($B3468="A",Q3467/K3467) + IF($B3468="A",Q3467/K3467)</f>
        <v>-60731869.919796146</v>
      </c>
      <c r="N3468" s="23">
        <f t="shared" si="2554"/>
        <v>0</v>
      </c>
      <c r="O3468" s="22">
        <f t="shared" si="2555"/>
        <v>0</v>
      </c>
      <c r="P3468" s="22">
        <f t="shared" si="2539"/>
        <v>0</v>
      </c>
      <c r="Q3468" s="22">
        <f t="shared" si="2540"/>
        <v>0</v>
      </c>
      <c r="R3468" s="22">
        <f t="shared" si="2556"/>
        <v>467305822.39568311</v>
      </c>
      <c r="S3468" s="16">
        <f t="shared" si="2546"/>
        <v>38877356.272519395</v>
      </c>
      <c r="T3468" s="15">
        <f t="shared" si="2557"/>
        <v>0</v>
      </c>
      <c r="U3468" s="23">
        <f t="shared" ref="U3468:U3531" si="2574">U3467-IF($B3468="B",U3467/12)+IF($B3468="C",AO3467)+IF(B3468="C",F3467*10%)</f>
        <v>2076147.1167786885</v>
      </c>
      <c r="V3468" s="23">
        <f t="shared" ref="V3468:V3531" si="2575">IF($B3468="D", 0, V3467+IF($B3468="B",U3467/12,0))</f>
        <v>172724.38575529851</v>
      </c>
      <c r="W3468" s="23">
        <f t="shared" si="2541"/>
        <v>0</v>
      </c>
      <c r="X3468" s="23">
        <f t="shared" ref="X3468:X3531" si="2576">X3467+IFERROR(IF($B3468="A",Z3467,0),0)  + AT3467 + AU3467 - IF($B3468="A",Q3467/K3467)</f>
        <v>43470786.904748037</v>
      </c>
      <c r="Y3468" s="23">
        <f t="shared" si="2558"/>
        <v>13825559.361691331</v>
      </c>
      <c r="Z3468" s="3">
        <f t="shared" si="2559"/>
        <v>0</v>
      </c>
      <c r="AA3468" s="23">
        <f t="shared" si="2560"/>
        <v>71272928.425051346</v>
      </c>
      <c r="AB3468" s="26">
        <f t="shared" ref="AB3468:AB3531" si="2577">M3468+SUM(U3468:AA3468)+AO3468+AT3468+AU3468</f>
        <v>70086276.274228573</v>
      </c>
      <c r="AC3468" s="23">
        <f t="shared" ref="AC3468:AC3531" si="2578">AC3467+G3468+IF($B3468="C",F3467)</f>
        <v>74889487.274228647</v>
      </c>
      <c r="AD3468" s="23">
        <f t="shared" si="2537"/>
        <v>4803211</v>
      </c>
      <c r="AE3468" s="24">
        <f t="shared" si="2545"/>
        <v>70086276.274228647</v>
      </c>
      <c r="AF3468" s="3">
        <f t="shared" ref="AF3468:AF3531" si="2579">IF($B3468="C",MAX(AE3468-AA3468-Y3468-U3468-V3468-W3468-AO3468-AT3468-AU3468,0.0001),0)</f>
        <v>1E-4</v>
      </c>
      <c r="AG3468" s="2">
        <f t="shared" si="2561"/>
        <v>0</v>
      </c>
      <c r="AH3468" s="2">
        <f t="shared" si="2562"/>
        <v>218.14024467241848</v>
      </c>
      <c r="AI3468" s="23">
        <f t="shared" si="2538"/>
        <v>11458813079.78331</v>
      </c>
      <c r="AJ3468" s="23">
        <f t="shared" si="2563"/>
        <v>6219.922423797766</v>
      </c>
      <c r="AK3468" s="23">
        <f t="shared" si="2564"/>
        <v>65812.175479890619</v>
      </c>
      <c r="AL3468" s="23">
        <f t="shared" si="2542"/>
        <v>0</v>
      </c>
      <c r="AM3468" s="23">
        <f t="shared" si="2543"/>
        <v>0</v>
      </c>
      <c r="AN3468" s="16">
        <f t="shared" ref="AN3468:AN3531" si="2580">IF($B3468="B",(G3462)/2,0)</f>
        <v>0</v>
      </c>
      <c r="AO3468" s="23">
        <f t="shared" ref="AO3468:AO3531" si="2581">IF($B3468="B",(Percent_Rent_In_Elsies*2.49%/12*H3467)/K3467,0)</f>
        <v>0</v>
      </c>
      <c r="AP3468" s="22">
        <f t="shared" ref="AP3468:AP3531" si="2582">IF($B3468="B",(1-Percent_Rent_In_Elsies)*2.49%*H3467/12,0)</f>
        <v>0</v>
      </c>
      <c r="AQ3468" s="30">
        <f t="shared" si="2565"/>
        <v>28139241931.335617</v>
      </c>
      <c r="AR3468" s="28">
        <f t="shared" si="2566"/>
        <v>13874263416.454933</v>
      </c>
      <c r="AS3468" s="25">
        <f t="shared" si="2567"/>
        <v>200337590.02425668</v>
      </c>
      <c r="AT3468" s="32">
        <f t="shared" si="2568"/>
        <v>0</v>
      </c>
      <c r="AU3468" s="23">
        <f t="shared" si="2569"/>
        <v>0</v>
      </c>
      <c r="AV3468" s="22">
        <f t="shared" si="2570"/>
        <v>4100546551.0863733</v>
      </c>
      <c r="AW3468" s="31">
        <f t="shared" ref="AW3468:AW3531" si="2583">SUM(AR3468:AS3468)+AV3468 +SUM(O3468:T3468)+AP3468</f>
        <v>18681330736.233765</v>
      </c>
      <c r="AX3468"/>
      <c r="AY3468"/>
      <c r="AZ3468"/>
      <c r="BA3468"/>
    </row>
    <row r="3469" spans="1:53" s="21" customFormat="1" x14ac:dyDescent="0.25">
      <c r="A3469">
        <f t="shared" si="2544"/>
        <v>931</v>
      </c>
      <c r="B3469" t="s">
        <v>9</v>
      </c>
      <c r="C3469" s="27">
        <f t="shared" si="2548"/>
        <v>0</v>
      </c>
      <c r="D3469" s="27">
        <f t="shared" si="2571"/>
        <v>0</v>
      </c>
      <c r="E3469" s="27" t="b">
        <f t="shared" si="2547"/>
        <v>1</v>
      </c>
      <c r="F3469" s="29">
        <f t="shared" si="2549"/>
        <v>0</v>
      </c>
      <c r="G3469" s="27">
        <f t="shared" si="2572"/>
        <v>0</v>
      </c>
      <c r="H3469" s="22">
        <f t="shared" si="2550"/>
        <v>38221593636.597389</v>
      </c>
      <c r="I3469" s="23">
        <f t="shared" si="2551"/>
        <v>132580106.5049091</v>
      </c>
      <c r="J3469" s="23">
        <f t="shared" si="2552"/>
        <v>1086</v>
      </c>
      <c r="K3469" s="19">
        <f t="shared" si="2573"/>
        <v>225.0831931027827</v>
      </c>
      <c r="L3469" s="16">
        <f t="shared" si="2553"/>
        <v>263.64172955005466</v>
      </c>
      <c r="M3469" s="23">
        <f>M3468-IF($B3469="B",(Percent_Rent_In_Elsies*2.49%/12 * H3468)/K3468,0)+IF($B3469="D",N3469,0)+IF(B3469="D",AK3468)+IF(B3469="C",F3468*90%)-(Y3469-Y3468)-IF($B3469="A",Q3468/K3468) + IF($B3469="A",Q3468/K3468)</f>
        <v>-60666057.744316258</v>
      </c>
      <c r="N3469" s="23">
        <f t="shared" si="2554"/>
        <v>0</v>
      </c>
      <c r="O3469" s="22">
        <f t="shared" si="2555"/>
        <v>27162332.075036988</v>
      </c>
      <c r="P3469" s="22">
        <f t="shared" si="2539"/>
        <v>0</v>
      </c>
      <c r="Q3469" s="22">
        <f t="shared" si="2540"/>
        <v>0</v>
      </c>
      <c r="R3469" s="22">
        <f t="shared" si="2556"/>
        <v>467305822.39568311</v>
      </c>
      <c r="S3469" s="16">
        <f t="shared" si="2546"/>
        <v>0</v>
      </c>
      <c r="T3469" s="15">
        <f t="shared" si="2557"/>
        <v>11715024.197482407</v>
      </c>
      <c r="U3469" s="23">
        <f t="shared" si="2574"/>
        <v>2076147.1167786885</v>
      </c>
      <c r="V3469" s="23">
        <f t="shared" si="2575"/>
        <v>0</v>
      </c>
      <c r="W3469" s="23">
        <f t="shared" si="2541"/>
        <v>172724.38575529851</v>
      </c>
      <c r="X3469" s="23">
        <f t="shared" si="2576"/>
        <v>43470786.904748037</v>
      </c>
      <c r="Y3469" s="23">
        <f t="shared" si="2558"/>
        <v>13825559.361691331</v>
      </c>
      <c r="Z3469" s="3">
        <f t="shared" si="2559"/>
        <v>0</v>
      </c>
      <c r="AA3469" s="23">
        <f t="shared" si="2560"/>
        <v>71207116.249571458</v>
      </c>
      <c r="AB3469" s="26">
        <f t="shared" si="2577"/>
        <v>70086276.274228573</v>
      </c>
      <c r="AC3469" s="23">
        <f t="shared" si="2578"/>
        <v>74889487.274228647</v>
      </c>
      <c r="AD3469" s="23">
        <f t="shared" ref="AD3469:AD3532" si="2584">AD3468</f>
        <v>4803211</v>
      </c>
      <c r="AE3469" s="24">
        <f t="shared" si="2545"/>
        <v>70086276.274228647</v>
      </c>
      <c r="AF3469" s="3">
        <f t="shared" si="2579"/>
        <v>0</v>
      </c>
      <c r="AG3469" s="2">
        <f t="shared" si="2561"/>
        <v>0</v>
      </c>
      <c r="AH3469" s="2">
        <f t="shared" si="2562"/>
        <v>218.14024467241848</v>
      </c>
      <c r="AI3469" s="23">
        <f t="shared" ref="AI3469:AI3532" si="2585">AA3469/(AJ3469/1000000)</f>
        <v>11448232212.210413</v>
      </c>
      <c r="AJ3469" s="23">
        <f t="shared" si="2563"/>
        <v>6219.922423797766</v>
      </c>
      <c r="AK3469" s="23">
        <f t="shared" si="2564"/>
        <v>0</v>
      </c>
      <c r="AL3469" s="23">
        <f t="shared" si="2542"/>
        <v>0</v>
      </c>
      <c r="AM3469" s="23">
        <f t="shared" si="2543"/>
        <v>0</v>
      </c>
      <c r="AN3469" s="16">
        <f t="shared" si="2580"/>
        <v>0</v>
      </c>
      <c r="AO3469" s="23">
        <f t="shared" si="2581"/>
        <v>0</v>
      </c>
      <c r="AP3469" s="22">
        <f t="shared" si="2582"/>
        <v>0</v>
      </c>
      <c r="AQ3469" s="30">
        <f t="shared" si="2565"/>
        <v>28139241931.335617</v>
      </c>
      <c r="AR3469" s="28">
        <f t="shared" si="2566"/>
        <v>13874263416.454933</v>
      </c>
      <c r="AS3469" s="25">
        <f t="shared" si="2567"/>
        <v>200337590.02425668</v>
      </c>
      <c r="AT3469" s="32">
        <f t="shared" si="2568"/>
        <v>0</v>
      </c>
      <c r="AU3469" s="23">
        <f t="shared" si="2569"/>
        <v>0</v>
      </c>
      <c r="AV3469" s="22">
        <f t="shared" si="2570"/>
        <v>4100546551.0863733</v>
      </c>
      <c r="AW3469" s="31">
        <f t="shared" si="2583"/>
        <v>18681330736.233765</v>
      </c>
      <c r="AX3469"/>
      <c r="AY3469"/>
      <c r="AZ3469"/>
      <c r="BA3469"/>
    </row>
    <row r="3470" spans="1:53" x14ac:dyDescent="0.25">
      <c r="A3470" s="21">
        <f t="shared" si="2544"/>
        <v>931</v>
      </c>
      <c r="B3470" s="21" t="s">
        <v>28</v>
      </c>
      <c r="C3470" s="27">
        <f t="shared" si="2548"/>
        <v>0</v>
      </c>
      <c r="D3470" s="27">
        <f t="shared" si="2571"/>
        <v>0</v>
      </c>
      <c r="E3470" s="27" t="b">
        <f t="shared" si="2547"/>
        <v>1</v>
      </c>
      <c r="F3470" s="29">
        <f t="shared" si="2549"/>
        <v>0</v>
      </c>
      <c r="G3470" s="27">
        <f t="shared" si="2572"/>
        <v>0</v>
      </c>
      <c r="H3470" s="22">
        <f t="shared" si="2550"/>
        <v>38221593636.597389</v>
      </c>
      <c r="I3470" s="23">
        <f t="shared" si="2551"/>
        <v>132580106.5049091</v>
      </c>
      <c r="J3470" s="23">
        <f t="shared" si="2552"/>
        <v>1086</v>
      </c>
      <c r="K3470" s="19">
        <f t="shared" si="2573"/>
        <v>225.0831931027827</v>
      </c>
      <c r="L3470" s="16">
        <f t="shared" si="2553"/>
        <v>263.64172955005466</v>
      </c>
      <c r="M3470" s="23">
        <f>M3469-IF($B3470="B",(Percent_Rent_In_Elsies*2.49%/12 * H3469)/K3469,0)+IF($B3470="D",N3470,0)+IF(B3470="D",AK3469)+IF(B3470="C",F3469*90%)-(Y3470-Y3469)-IF($B3470="A",Q3469/K3469) + IF($B3470="A",Q3469/K3469)</f>
        <v>-60666057.744316258</v>
      </c>
      <c r="N3470" s="23">
        <f t="shared" si="2554"/>
        <v>0</v>
      </c>
      <c r="O3470" s="22">
        <f t="shared" si="2555"/>
        <v>0</v>
      </c>
      <c r="P3470" s="22">
        <f t="shared" si="2539"/>
        <v>27162332.075036988</v>
      </c>
      <c r="Q3470" s="22">
        <f t="shared" si="2540"/>
        <v>0</v>
      </c>
      <c r="R3470" s="22">
        <f t="shared" si="2556"/>
        <v>467305822.39568311</v>
      </c>
      <c r="S3470" s="16">
        <f t="shared" si="2546"/>
        <v>0</v>
      </c>
      <c r="T3470" s="15">
        <f t="shared" si="2557"/>
        <v>0</v>
      </c>
      <c r="U3470" s="23">
        <f t="shared" si="2574"/>
        <v>2076147.1167786885</v>
      </c>
      <c r="V3470" s="23">
        <f t="shared" si="2575"/>
        <v>0</v>
      </c>
      <c r="W3470" s="23">
        <f t="shared" si="2541"/>
        <v>0</v>
      </c>
      <c r="X3470" s="23">
        <f t="shared" si="2576"/>
        <v>43470786.904748037</v>
      </c>
      <c r="Y3470" s="23">
        <f t="shared" si="2558"/>
        <v>13825559.361691331</v>
      </c>
      <c r="Z3470" s="3">
        <f t="shared" si="2559"/>
        <v>8636.2192877649268</v>
      </c>
      <c r="AA3470" s="23">
        <f t="shared" si="2560"/>
        <v>71336659.538887933</v>
      </c>
      <c r="AB3470" s="26">
        <f t="shared" si="2577"/>
        <v>70086276.274228573</v>
      </c>
      <c r="AC3470" s="23">
        <f t="shared" si="2578"/>
        <v>74889487.274228647</v>
      </c>
      <c r="AD3470" s="23">
        <f t="shared" si="2584"/>
        <v>4803211</v>
      </c>
      <c r="AE3470" s="24">
        <f t="shared" si="2545"/>
        <v>70086276.274228647</v>
      </c>
      <c r="AF3470" s="3">
        <f t="shared" si="2579"/>
        <v>0</v>
      </c>
      <c r="AG3470" s="2">
        <f t="shared" si="2561"/>
        <v>1036346314.5317912</v>
      </c>
      <c r="AH3470" s="2">
        <f t="shared" si="2562"/>
        <v>218.14024467241848</v>
      </c>
      <c r="AI3470" s="23">
        <f t="shared" si="2585"/>
        <v>11469059367.356407</v>
      </c>
      <c r="AJ3470" s="23">
        <f t="shared" si="2563"/>
        <v>6219.922423797766</v>
      </c>
      <c r="AK3470" s="23">
        <f t="shared" si="2564"/>
        <v>0</v>
      </c>
      <c r="AL3470" s="23">
        <f t="shared" si="2542"/>
        <v>0</v>
      </c>
      <c r="AM3470" s="23">
        <f t="shared" si="2543"/>
        <v>0</v>
      </c>
      <c r="AN3470" s="16">
        <f t="shared" si="2580"/>
        <v>0</v>
      </c>
      <c r="AO3470" s="23">
        <f t="shared" si="2581"/>
        <v>0</v>
      </c>
      <c r="AP3470" s="22">
        <f t="shared" si="2582"/>
        <v>0</v>
      </c>
      <c r="AQ3470" s="30">
        <f t="shared" si="2565"/>
        <v>28139241931.335617</v>
      </c>
      <c r="AR3470" s="28">
        <f t="shared" si="2566"/>
        <v>13874263416.454933</v>
      </c>
      <c r="AS3470" s="25">
        <f t="shared" si="2567"/>
        <v>200337590.02425668</v>
      </c>
      <c r="AT3470" s="32">
        <f t="shared" si="2568"/>
        <v>17272.438575529854</v>
      </c>
      <c r="AU3470" s="23">
        <f t="shared" si="2569"/>
        <v>17272.438575529854</v>
      </c>
      <c r="AV3470" s="22">
        <f t="shared" si="2570"/>
        <v>4112261575.2838559</v>
      </c>
      <c r="AW3470" s="31">
        <f t="shared" si="2583"/>
        <v>18681330736.233765</v>
      </c>
    </row>
    <row r="3471" spans="1:53" x14ac:dyDescent="0.25">
      <c r="A3471">
        <f t="shared" si="2544"/>
        <v>932</v>
      </c>
      <c r="B3471" t="s">
        <v>6</v>
      </c>
      <c r="C3471" s="27">
        <f t="shared" si="2548"/>
        <v>0</v>
      </c>
      <c r="D3471" s="27">
        <f t="shared" si="2571"/>
        <v>0</v>
      </c>
      <c r="E3471" s="27" t="b">
        <f t="shared" si="2547"/>
        <v>1</v>
      </c>
      <c r="F3471" s="29">
        <f t="shared" si="2549"/>
        <v>0</v>
      </c>
      <c r="G3471" s="27">
        <f t="shared" si="2572"/>
        <v>0</v>
      </c>
      <c r="H3471" s="22">
        <f t="shared" si="2550"/>
        <v>38285296292.658386</v>
      </c>
      <c r="I3471" s="23">
        <f t="shared" si="2551"/>
        <v>132580106.5049091</v>
      </c>
      <c r="J3471" s="23">
        <f t="shared" si="2552"/>
        <v>1086</v>
      </c>
      <c r="K3471" s="19">
        <f t="shared" si="2573"/>
        <v>225.0831931027827</v>
      </c>
      <c r="L3471" s="16">
        <f t="shared" si="2553"/>
        <v>264.08113243263807</v>
      </c>
      <c r="M3471" s="23">
        <f>M3470-IF($B3471="B",(Percent_Rent_In_Elsies*2.49%/12 * H3470)/K3470,0)+IF($B3471="D",N3471,0)+IF(B3471="D",AK3470)+IF(B3471="C",F3470*90%)-(Y3471-Y3470)-IF($B3471="A",Q3470/K3470) + IF($B3471="A",Q3470/K3470)</f>
        <v>-60666057.744316258</v>
      </c>
      <c r="N3471" s="23">
        <f t="shared" si="2554"/>
        <v>0</v>
      </c>
      <c r="O3471" s="22">
        <f t="shared" si="2555"/>
        <v>0</v>
      </c>
      <c r="P3471" s="22">
        <f t="shared" ref="P3471:P3534" si="2586">IF(AG3471 &gt; Retail_Freeze_Above, O3470,0)</f>
        <v>0</v>
      </c>
      <c r="Q3471" s="22">
        <f t="shared" ref="Q3471:Q3534" si="2587">IF(AG3471&lt;=Retail_Freeze_Above,O3470,0)</f>
        <v>0</v>
      </c>
      <c r="R3471" s="22">
        <f t="shared" si="2556"/>
        <v>467305822.39568311</v>
      </c>
      <c r="S3471" s="16">
        <f t="shared" si="2546"/>
        <v>0</v>
      </c>
      <c r="T3471" s="15">
        <f t="shared" si="2557"/>
        <v>0</v>
      </c>
      <c r="U3471" s="23">
        <f t="shared" si="2574"/>
        <v>2076147.1167786885</v>
      </c>
      <c r="V3471" s="23">
        <f t="shared" si="2575"/>
        <v>0</v>
      </c>
      <c r="W3471" s="23">
        <f t="shared" ref="W3471:W3534" si="2588">IF($B3471="E",0,W3470+IF(B3471="D",V3470,0)+IF($B3471="A",G3471))-IF($B3471="D",N3471)+IF($B3471="A",Q3470/K3470)</f>
        <v>0</v>
      </c>
      <c r="X3471" s="23">
        <f t="shared" si="2576"/>
        <v>43513968.001186863</v>
      </c>
      <c r="Y3471" s="23">
        <f t="shared" si="2558"/>
        <v>13825559.361691331</v>
      </c>
      <c r="Z3471" s="3">
        <f t="shared" si="2559"/>
        <v>0</v>
      </c>
      <c r="AA3471" s="23">
        <f t="shared" si="2560"/>
        <v>71336659.538887933</v>
      </c>
      <c r="AB3471" s="26">
        <f t="shared" si="2577"/>
        <v>70086276.274228573</v>
      </c>
      <c r="AC3471" s="23">
        <f t="shared" si="2578"/>
        <v>74889487.274228647</v>
      </c>
      <c r="AD3471" s="23">
        <f t="shared" si="2584"/>
        <v>4803211</v>
      </c>
      <c r="AE3471" s="24">
        <f t="shared" si="2545"/>
        <v>70086276.274228647</v>
      </c>
      <c r="AF3471" s="3">
        <f t="shared" si="2579"/>
        <v>0</v>
      </c>
      <c r="AG3471" s="2">
        <f t="shared" si="2561"/>
        <v>0</v>
      </c>
      <c r="AH3471" s="2">
        <f t="shared" si="2562"/>
        <v>218.50381174687251</v>
      </c>
      <c r="AI3471" s="23">
        <f t="shared" si="2585"/>
        <v>11469059367.356407</v>
      </c>
      <c r="AJ3471" s="23">
        <f t="shared" si="2563"/>
        <v>6219.922423797766</v>
      </c>
      <c r="AK3471" s="23">
        <f t="shared" si="2564"/>
        <v>0</v>
      </c>
      <c r="AL3471" s="23">
        <f t="shared" si="2542"/>
        <v>0</v>
      </c>
      <c r="AM3471" s="23">
        <f t="shared" si="2543"/>
        <v>0</v>
      </c>
      <c r="AN3471" s="16">
        <f t="shared" si="2580"/>
        <v>0</v>
      </c>
      <c r="AO3471" s="23">
        <f t="shared" si="2581"/>
        <v>0</v>
      </c>
      <c r="AP3471" s="22">
        <f t="shared" si="2582"/>
        <v>0</v>
      </c>
      <c r="AQ3471" s="30">
        <f t="shared" si="2565"/>
        <v>28139241931.335617</v>
      </c>
      <c r="AR3471" s="28">
        <f t="shared" si="2566"/>
        <v>13874263416.454933</v>
      </c>
      <c r="AS3471" s="25">
        <f t="shared" si="2567"/>
        <v>200337590.02425668</v>
      </c>
      <c r="AT3471" s="32">
        <f t="shared" si="2568"/>
        <v>0</v>
      </c>
      <c r="AU3471" s="23">
        <f t="shared" si="2569"/>
        <v>0</v>
      </c>
      <c r="AV3471" s="22">
        <f t="shared" si="2570"/>
        <v>4112261575.2838559</v>
      </c>
      <c r="AW3471" s="31">
        <f t="shared" si="2583"/>
        <v>18654168404.15873</v>
      </c>
    </row>
    <row r="3472" spans="1:53" x14ac:dyDescent="0.25">
      <c r="A3472">
        <f t="shared" si="2544"/>
        <v>932</v>
      </c>
      <c r="B3472" t="s">
        <v>7</v>
      </c>
      <c r="C3472" s="27">
        <f t="shared" si="2548"/>
        <v>0</v>
      </c>
      <c r="D3472" s="27">
        <f t="shared" si="2571"/>
        <v>0</v>
      </c>
      <c r="E3472" s="27" t="b">
        <f t="shared" si="2547"/>
        <v>1</v>
      </c>
      <c r="F3472" s="29">
        <f t="shared" si="2549"/>
        <v>0</v>
      </c>
      <c r="G3472" s="27">
        <f t="shared" si="2572"/>
        <v>0</v>
      </c>
      <c r="H3472" s="22">
        <f t="shared" si="2550"/>
        <v>38285296292.658386</v>
      </c>
      <c r="I3472" s="23">
        <f t="shared" si="2551"/>
        <v>132580106.5049091</v>
      </c>
      <c r="J3472" s="23">
        <f t="shared" si="2552"/>
        <v>1086</v>
      </c>
      <c r="K3472" s="19">
        <f t="shared" si="2573"/>
        <v>225.0831931027827</v>
      </c>
      <c r="L3472" s="16">
        <f t="shared" si="2553"/>
        <v>264.08113243263807</v>
      </c>
      <c r="M3472" s="23">
        <f>M3471-IF($B3472="B",(Percent_Rent_In_Elsies*2.49%/12 * H3471)/K3471,0)+IF($B3472="D",N3472,0)+IF(B3472="D",AK3471)+IF(B3472="C",F3471*90%)-(Y3472-Y3471)-IF($B3472="A",Q3471/K3471) + IF($B3472="A",Q3471/K3471)</f>
        <v>-60842530.249242447</v>
      </c>
      <c r="N3472" s="23">
        <f t="shared" si="2554"/>
        <v>0</v>
      </c>
      <c r="O3472" s="22">
        <f t="shared" si="2555"/>
        <v>0</v>
      </c>
      <c r="P3472" s="22">
        <f t="shared" si="2586"/>
        <v>0</v>
      </c>
      <c r="Q3472" s="22">
        <f t="shared" si="2587"/>
        <v>0</v>
      </c>
      <c r="R3472" s="22">
        <f t="shared" si="2556"/>
        <v>428363670.52937621</v>
      </c>
      <c r="S3472" s="16">
        <f t="shared" si="2546"/>
        <v>38942151.866306923</v>
      </c>
      <c r="T3472" s="15">
        <f t="shared" si="2557"/>
        <v>0</v>
      </c>
      <c r="U3472" s="23">
        <f t="shared" si="2574"/>
        <v>1903134.8570471311</v>
      </c>
      <c r="V3472" s="23">
        <f t="shared" si="2575"/>
        <v>173012.25973155737</v>
      </c>
      <c r="W3472" s="23">
        <f t="shared" si="2588"/>
        <v>0</v>
      </c>
      <c r="X3472" s="23">
        <f t="shared" si="2576"/>
        <v>43513968.001186863</v>
      </c>
      <c r="Y3472" s="23">
        <f t="shared" si="2558"/>
        <v>13825559.361691331</v>
      </c>
      <c r="Z3472" s="3">
        <f t="shared" si="2559"/>
        <v>0</v>
      </c>
      <c r="AA3472" s="23">
        <f t="shared" si="2560"/>
        <v>71336659.538887933</v>
      </c>
      <c r="AB3472" s="26">
        <f t="shared" si="2577"/>
        <v>70086276.274228558</v>
      </c>
      <c r="AC3472" s="23">
        <f t="shared" si="2578"/>
        <v>74889487.274228647</v>
      </c>
      <c r="AD3472" s="23">
        <f t="shared" si="2584"/>
        <v>4803211</v>
      </c>
      <c r="AE3472" s="24">
        <f t="shared" si="2545"/>
        <v>70086276.274228647</v>
      </c>
      <c r="AF3472" s="3">
        <f t="shared" si="2579"/>
        <v>0</v>
      </c>
      <c r="AG3472" s="2">
        <f t="shared" si="2561"/>
        <v>0</v>
      </c>
      <c r="AH3472" s="2">
        <f t="shared" si="2562"/>
        <v>218.50381174687251</v>
      </c>
      <c r="AI3472" s="23">
        <f t="shared" si="2585"/>
        <v>11469059367.356407</v>
      </c>
      <c r="AJ3472" s="23">
        <f t="shared" si="2563"/>
        <v>6219.922423797766</v>
      </c>
      <c r="AK3472" s="23">
        <f t="shared" si="2564"/>
        <v>0</v>
      </c>
      <c r="AL3472" s="23">
        <f t="shared" ref="AL3472:AL3535" si="2589">IF($B3472="B",AI3472-AI3467,0)</f>
        <v>10246287.573097229</v>
      </c>
      <c r="AM3472" s="23">
        <f t="shared" si="2543"/>
        <v>9559667075.4881763</v>
      </c>
      <c r="AN3472" s="16">
        <f t="shared" si="2580"/>
        <v>0</v>
      </c>
      <c r="AO3472" s="23">
        <f t="shared" si="2581"/>
        <v>176472.50492618856</v>
      </c>
      <c r="AP3472" s="22">
        <f t="shared" si="2582"/>
        <v>39720994.90363308</v>
      </c>
      <c r="AQ3472" s="30">
        <f t="shared" si="2565"/>
        <v>28218346292.686203</v>
      </c>
      <c r="AR3472" s="28">
        <f t="shared" si="2566"/>
        <v>13913646782.901886</v>
      </c>
      <c r="AS3472" s="25">
        <f t="shared" si="2567"/>
        <v>200337590.02425668</v>
      </c>
      <c r="AT3472" s="32">
        <f t="shared" si="2568"/>
        <v>0</v>
      </c>
      <c r="AU3472" s="23">
        <f t="shared" si="2569"/>
        <v>0</v>
      </c>
      <c r="AV3472" s="22">
        <f t="shared" si="2570"/>
        <v>4112261575.2838559</v>
      </c>
      <c r="AW3472" s="31">
        <f t="shared" si="2583"/>
        <v>18733272765.509315</v>
      </c>
    </row>
    <row r="3473" spans="1:53" x14ac:dyDescent="0.25">
      <c r="A3473">
        <f t="shared" si="2544"/>
        <v>932</v>
      </c>
      <c r="B3473" t="s">
        <v>8</v>
      </c>
      <c r="C3473" s="27">
        <f t="shared" si="2548"/>
        <v>0</v>
      </c>
      <c r="D3473" s="27">
        <f t="shared" si="2571"/>
        <v>0</v>
      </c>
      <c r="E3473" s="27" t="b">
        <f t="shared" si="2547"/>
        <v>1</v>
      </c>
      <c r="F3473" s="29">
        <f t="shared" si="2549"/>
        <v>0</v>
      </c>
      <c r="G3473" s="27">
        <f t="shared" si="2572"/>
        <v>0</v>
      </c>
      <c r="H3473" s="22">
        <f t="shared" si="2550"/>
        <v>38285296292.658386</v>
      </c>
      <c r="I3473" s="23">
        <f t="shared" si="2551"/>
        <v>132580106.5049091</v>
      </c>
      <c r="J3473" s="23">
        <f t="shared" si="2552"/>
        <v>1086</v>
      </c>
      <c r="K3473" s="19">
        <f t="shared" si="2573"/>
        <v>225.0831931027827</v>
      </c>
      <c r="L3473" s="16">
        <f t="shared" si="2553"/>
        <v>264.08113243263807</v>
      </c>
      <c r="M3473" s="23">
        <f>M3472-IF($B3473="B",(Percent_Rent_In_Elsies*2.49%/12 * H3472)/K3472,0)+IF($B3473="D",N3473,0)+IF(B3473="D",AK3472)+IF(B3473="C",F3472*90%)-(Y3473-Y3472)-IF($B3473="A",Q3472/K3472) + IF($B3473="A",Q3472/K3472)</f>
        <v>-60842530.249242447</v>
      </c>
      <c r="N3473" s="23">
        <f t="shared" si="2554"/>
        <v>0</v>
      </c>
      <c r="O3473" s="22">
        <f t="shared" si="2555"/>
        <v>0</v>
      </c>
      <c r="P3473" s="22">
        <f t="shared" si="2586"/>
        <v>0</v>
      </c>
      <c r="Q3473" s="22">
        <f t="shared" si="2587"/>
        <v>0</v>
      </c>
      <c r="R3473" s="22">
        <f t="shared" si="2556"/>
        <v>468084665.43300927</v>
      </c>
      <c r="S3473" s="16">
        <f t="shared" si="2546"/>
        <v>38942151.866306923</v>
      </c>
      <c r="T3473" s="15">
        <f t="shared" si="2557"/>
        <v>0</v>
      </c>
      <c r="U3473" s="23">
        <f t="shared" si="2574"/>
        <v>2079607.3619733197</v>
      </c>
      <c r="V3473" s="23">
        <f t="shared" si="2575"/>
        <v>173012.25973155737</v>
      </c>
      <c r="W3473" s="23">
        <f t="shared" si="2588"/>
        <v>0</v>
      </c>
      <c r="X3473" s="23">
        <f t="shared" si="2576"/>
        <v>43513968.001186863</v>
      </c>
      <c r="Y3473" s="23">
        <f t="shared" si="2558"/>
        <v>13825559.361691331</v>
      </c>
      <c r="Z3473" s="3">
        <f t="shared" si="2559"/>
        <v>0</v>
      </c>
      <c r="AA3473" s="23">
        <f t="shared" si="2560"/>
        <v>71336659.538887933</v>
      </c>
      <c r="AB3473" s="26">
        <f t="shared" si="2577"/>
        <v>70086276.274228543</v>
      </c>
      <c r="AC3473" s="23">
        <f t="shared" si="2578"/>
        <v>74889487.274228647</v>
      </c>
      <c r="AD3473" s="23">
        <f t="shared" si="2584"/>
        <v>4803211</v>
      </c>
      <c r="AE3473" s="24">
        <f t="shared" si="2545"/>
        <v>70086276.274228647</v>
      </c>
      <c r="AF3473" s="3">
        <f t="shared" si="2579"/>
        <v>1E-4</v>
      </c>
      <c r="AG3473" s="2">
        <f t="shared" si="2561"/>
        <v>0</v>
      </c>
      <c r="AH3473" s="2">
        <f t="shared" si="2562"/>
        <v>218.50381174687251</v>
      </c>
      <c r="AI3473" s="23">
        <f t="shared" si="2585"/>
        <v>11469059367.356407</v>
      </c>
      <c r="AJ3473" s="23">
        <f t="shared" si="2563"/>
        <v>6219.922423797766</v>
      </c>
      <c r="AK3473" s="23">
        <f t="shared" si="2564"/>
        <v>65853.37300847903</v>
      </c>
      <c r="AL3473" s="23">
        <f t="shared" si="2589"/>
        <v>0</v>
      </c>
      <c r="AM3473" s="23">
        <f t="shared" ref="AM3473:AM3536" si="2590">IF($B3473="B",50%*AL3473*30%*AJ3473,0)</f>
        <v>0</v>
      </c>
      <c r="AN3473" s="16">
        <f t="shared" si="2580"/>
        <v>0</v>
      </c>
      <c r="AO3473" s="23">
        <f t="shared" si="2581"/>
        <v>0</v>
      </c>
      <c r="AP3473" s="22">
        <f t="shared" si="2582"/>
        <v>0</v>
      </c>
      <c r="AQ3473" s="30">
        <f t="shared" si="2565"/>
        <v>28218346292.686203</v>
      </c>
      <c r="AR3473" s="28">
        <f t="shared" si="2566"/>
        <v>13913646782.901886</v>
      </c>
      <c r="AS3473" s="25">
        <f t="shared" si="2567"/>
        <v>200337590.02425668</v>
      </c>
      <c r="AT3473" s="32">
        <f t="shared" si="2568"/>
        <v>0</v>
      </c>
      <c r="AU3473" s="23">
        <f t="shared" si="2569"/>
        <v>0</v>
      </c>
      <c r="AV3473" s="22">
        <f t="shared" si="2570"/>
        <v>4112261575.2838559</v>
      </c>
      <c r="AW3473" s="31">
        <f t="shared" si="2583"/>
        <v>18733272765.509315</v>
      </c>
    </row>
    <row r="3474" spans="1:53" x14ac:dyDescent="0.25">
      <c r="A3474" s="21">
        <f t="shared" si="2544"/>
        <v>932</v>
      </c>
      <c r="B3474" s="21" t="s">
        <v>9</v>
      </c>
      <c r="C3474" s="27">
        <f t="shared" si="2548"/>
        <v>0</v>
      </c>
      <c r="D3474" s="27">
        <f t="shared" si="2571"/>
        <v>0</v>
      </c>
      <c r="E3474" s="27" t="b">
        <f t="shared" si="2547"/>
        <v>1</v>
      </c>
      <c r="F3474" s="29">
        <f t="shared" si="2549"/>
        <v>0</v>
      </c>
      <c r="G3474" s="27">
        <f t="shared" si="2572"/>
        <v>0</v>
      </c>
      <c r="H3474" s="22">
        <f t="shared" si="2550"/>
        <v>38285296292.658386</v>
      </c>
      <c r="I3474" s="23">
        <f t="shared" si="2551"/>
        <v>132580106.5049091</v>
      </c>
      <c r="J3474" s="23">
        <f t="shared" si="2552"/>
        <v>1086</v>
      </c>
      <c r="K3474" s="19">
        <f t="shared" si="2573"/>
        <v>225.0831931027827</v>
      </c>
      <c r="L3474" s="16">
        <f t="shared" si="2553"/>
        <v>264.08113243263807</v>
      </c>
      <c r="M3474" s="23">
        <f>M3473-IF($B3474="B",(Percent_Rent_In_Elsies*2.49%/12 * H3473)/K3473,0)+IF($B3474="D",N3474,0)+IF(B3474="D",AK3473)+IF(B3474="C",F3473*90%)-(Y3474-Y3473)-IF($B3474="A",Q3473/K3473) + IF($B3474="A",Q3473/K3473)</f>
        <v>-60776676.876233965</v>
      </c>
      <c r="N3474" s="23">
        <f t="shared" si="2554"/>
        <v>0</v>
      </c>
      <c r="O3474" s="22">
        <f t="shared" si="2555"/>
        <v>27207602.62849538</v>
      </c>
      <c r="P3474" s="22">
        <f t="shared" si="2586"/>
        <v>0</v>
      </c>
      <c r="Q3474" s="22">
        <f t="shared" si="2587"/>
        <v>0</v>
      </c>
      <c r="R3474" s="22">
        <f t="shared" si="2556"/>
        <v>468084665.43300927</v>
      </c>
      <c r="S3474" s="16">
        <f t="shared" si="2546"/>
        <v>0</v>
      </c>
      <c r="T3474" s="15">
        <f t="shared" si="2557"/>
        <v>11734549.237811543</v>
      </c>
      <c r="U3474" s="23">
        <f t="shared" si="2574"/>
        <v>2079607.3619733197</v>
      </c>
      <c r="V3474" s="23">
        <f t="shared" si="2575"/>
        <v>0</v>
      </c>
      <c r="W3474" s="23">
        <f t="shared" si="2588"/>
        <v>173012.25973155737</v>
      </c>
      <c r="X3474" s="23">
        <f t="shared" si="2576"/>
        <v>43513968.001186863</v>
      </c>
      <c r="Y3474" s="23">
        <f t="shared" si="2558"/>
        <v>13825559.361691331</v>
      </c>
      <c r="Z3474" s="3">
        <f t="shared" si="2559"/>
        <v>0</v>
      </c>
      <c r="AA3474" s="23">
        <f t="shared" si="2560"/>
        <v>71270806.165879458</v>
      </c>
      <c r="AB3474" s="26">
        <f t="shared" si="2577"/>
        <v>70086276.274228573</v>
      </c>
      <c r="AC3474" s="23">
        <f t="shared" si="2578"/>
        <v>74889487.274228647</v>
      </c>
      <c r="AD3474" s="23">
        <f t="shared" si="2584"/>
        <v>4803211</v>
      </c>
      <c r="AE3474" s="24">
        <f t="shared" si="2545"/>
        <v>70086276.274228647</v>
      </c>
      <c r="AF3474" s="3">
        <f t="shared" si="2579"/>
        <v>0</v>
      </c>
      <c r="AG3474" s="2">
        <f t="shared" si="2561"/>
        <v>0</v>
      </c>
      <c r="AH3474" s="2">
        <f t="shared" si="2562"/>
        <v>218.50381174687251</v>
      </c>
      <c r="AI3474" s="23">
        <f t="shared" si="2585"/>
        <v>11458471876.304024</v>
      </c>
      <c r="AJ3474" s="23">
        <f t="shared" si="2563"/>
        <v>6219.922423797766</v>
      </c>
      <c r="AK3474" s="23">
        <f t="shared" si="2564"/>
        <v>0</v>
      </c>
      <c r="AL3474" s="23">
        <f t="shared" si="2589"/>
        <v>0</v>
      </c>
      <c r="AM3474" s="23">
        <f t="shared" si="2590"/>
        <v>0</v>
      </c>
      <c r="AN3474" s="16">
        <f t="shared" si="2580"/>
        <v>0</v>
      </c>
      <c r="AO3474" s="23">
        <f t="shared" si="2581"/>
        <v>0</v>
      </c>
      <c r="AP3474" s="22">
        <f t="shared" si="2582"/>
        <v>0</v>
      </c>
      <c r="AQ3474" s="30">
        <f t="shared" si="2565"/>
        <v>28218346292.686203</v>
      </c>
      <c r="AR3474" s="28">
        <f t="shared" si="2566"/>
        <v>13913646782.901886</v>
      </c>
      <c r="AS3474" s="25">
        <f t="shared" si="2567"/>
        <v>200337590.02425668</v>
      </c>
      <c r="AT3474" s="32">
        <f t="shared" si="2568"/>
        <v>0</v>
      </c>
      <c r="AU3474" s="23">
        <f t="shared" si="2569"/>
        <v>0</v>
      </c>
      <c r="AV3474" s="22">
        <f t="shared" si="2570"/>
        <v>4112261575.2838559</v>
      </c>
      <c r="AW3474" s="31">
        <f t="shared" si="2583"/>
        <v>18733272765.509315</v>
      </c>
      <c r="AX3474" s="21"/>
      <c r="AY3474" s="21"/>
      <c r="AZ3474" s="21"/>
      <c r="BA3474" s="21"/>
    </row>
    <row r="3475" spans="1:53" x14ac:dyDescent="0.25">
      <c r="A3475" s="21">
        <f t="shared" si="2544"/>
        <v>932</v>
      </c>
      <c r="B3475" s="21" t="s">
        <v>28</v>
      </c>
      <c r="C3475" s="27">
        <f t="shared" si="2548"/>
        <v>0</v>
      </c>
      <c r="D3475" s="27">
        <f t="shared" si="2571"/>
        <v>0</v>
      </c>
      <c r="E3475" s="27" t="b">
        <f t="shared" si="2547"/>
        <v>1</v>
      </c>
      <c r="F3475" s="29">
        <f t="shared" si="2549"/>
        <v>0</v>
      </c>
      <c r="G3475" s="27">
        <f t="shared" si="2572"/>
        <v>0</v>
      </c>
      <c r="H3475" s="22">
        <f t="shared" si="2550"/>
        <v>38285296292.658386</v>
      </c>
      <c r="I3475" s="23">
        <f t="shared" si="2551"/>
        <v>132580106.5049091</v>
      </c>
      <c r="J3475" s="23">
        <f t="shared" si="2552"/>
        <v>1086</v>
      </c>
      <c r="K3475" s="19">
        <f t="shared" si="2573"/>
        <v>225.0831931027827</v>
      </c>
      <c r="L3475" s="16">
        <f t="shared" si="2553"/>
        <v>264.08113243263807</v>
      </c>
      <c r="M3475" s="23">
        <f>M3474-IF($B3475="B",(Percent_Rent_In_Elsies*2.49%/12 * H3474)/K3474,0)+IF($B3475="D",N3475,0)+IF(B3475="D",AK3474)+IF(B3475="C",F3474*90%)-(Y3475-Y3474)-IF($B3475="A",Q3474/K3474) + IF($B3475="A",Q3474/K3474)</f>
        <v>-60776676.876233965</v>
      </c>
      <c r="N3475" s="23">
        <f t="shared" si="2554"/>
        <v>0</v>
      </c>
      <c r="O3475" s="22">
        <f t="shared" si="2555"/>
        <v>0</v>
      </c>
      <c r="P3475" s="22">
        <f t="shared" si="2586"/>
        <v>27207602.62849538</v>
      </c>
      <c r="Q3475" s="22">
        <f t="shared" si="2587"/>
        <v>0</v>
      </c>
      <c r="R3475" s="22">
        <f t="shared" si="2556"/>
        <v>468084665.43300927</v>
      </c>
      <c r="S3475" s="16">
        <f t="shared" si="2546"/>
        <v>0</v>
      </c>
      <c r="T3475" s="15">
        <f t="shared" si="2557"/>
        <v>0</v>
      </c>
      <c r="U3475" s="23">
        <f t="shared" si="2574"/>
        <v>2079607.3619733197</v>
      </c>
      <c r="V3475" s="23">
        <f t="shared" si="2575"/>
        <v>0</v>
      </c>
      <c r="W3475" s="23">
        <f t="shared" si="2588"/>
        <v>0</v>
      </c>
      <c r="X3475" s="23">
        <f t="shared" si="2576"/>
        <v>43513968.001186863</v>
      </c>
      <c r="Y3475" s="23">
        <f t="shared" si="2558"/>
        <v>13825559.361691331</v>
      </c>
      <c r="Z3475" s="3">
        <f t="shared" si="2559"/>
        <v>8650.6129865778694</v>
      </c>
      <c r="AA3475" s="23">
        <f t="shared" si="2560"/>
        <v>71400565.360678121</v>
      </c>
      <c r="AB3475" s="26">
        <f t="shared" si="2577"/>
        <v>70086276.274228573</v>
      </c>
      <c r="AC3475" s="23">
        <f t="shared" si="2578"/>
        <v>74889487.274228647</v>
      </c>
      <c r="AD3475" s="23">
        <f t="shared" si="2584"/>
        <v>4803211</v>
      </c>
      <c r="AE3475" s="24">
        <f t="shared" si="2545"/>
        <v>70086276.274228647</v>
      </c>
      <c r="AF3475" s="3">
        <f t="shared" si="2579"/>
        <v>0</v>
      </c>
      <c r="AG3475" s="2">
        <f t="shared" si="2561"/>
        <v>1038073558.3893442</v>
      </c>
      <c r="AH3475" s="2">
        <f t="shared" si="2562"/>
        <v>218.50381174687251</v>
      </c>
      <c r="AI3475" s="23">
        <f t="shared" si="2585"/>
        <v>11479333743.375259</v>
      </c>
      <c r="AJ3475" s="23">
        <f t="shared" si="2563"/>
        <v>6219.922423797766</v>
      </c>
      <c r="AK3475" s="23">
        <f t="shared" si="2564"/>
        <v>0</v>
      </c>
      <c r="AL3475" s="23">
        <f t="shared" si="2589"/>
        <v>0</v>
      </c>
      <c r="AM3475" s="23">
        <f t="shared" si="2590"/>
        <v>0</v>
      </c>
      <c r="AN3475" s="16">
        <f t="shared" si="2580"/>
        <v>0</v>
      </c>
      <c r="AO3475" s="23">
        <f t="shared" si="2581"/>
        <v>0</v>
      </c>
      <c r="AP3475" s="22">
        <f t="shared" si="2582"/>
        <v>0</v>
      </c>
      <c r="AQ3475" s="30">
        <f t="shared" si="2565"/>
        <v>28218346292.686203</v>
      </c>
      <c r="AR3475" s="28">
        <f t="shared" si="2566"/>
        <v>13913646782.901886</v>
      </c>
      <c r="AS3475" s="25">
        <f t="shared" si="2567"/>
        <v>200337590.02425668</v>
      </c>
      <c r="AT3475" s="32">
        <f t="shared" si="2568"/>
        <v>17301.225973155739</v>
      </c>
      <c r="AU3475" s="23">
        <f t="shared" si="2569"/>
        <v>17301.225973155739</v>
      </c>
      <c r="AV3475" s="22">
        <f t="shared" si="2570"/>
        <v>4123996124.5216675</v>
      </c>
      <c r="AW3475" s="31">
        <f t="shared" si="2583"/>
        <v>18733272765.509312</v>
      </c>
      <c r="AX3475" s="21"/>
      <c r="AY3475" s="21"/>
      <c r="AZ3475" s="21"/>
      <c r="BA3475" s="21"/>
    </row>
    <row r="3476" spans="1:53" x14ac:dyDescent="0.25">
      <c r="A3476">
        <f t="shared" si="2544"/>
        <v>933</v>
      </c>
      <c r="B3476" t="s">
        <v>6</v>
      </c>
      <c r="C3476" s="27">
        <f t="shared" si="2548"/>
        <v>0</v>
      </c>
      <c r="D3476" s="27">
        <f t="shared" si="2571"/>
        <v>0</v>
      </c>
      <c r="E3476" s="27" t="b">
        <f t="shared" si="2547"/>
        <v>1</v>
      </c>
      <c r="F3476" s="29">
        <f t="shared" si="2549"/>
        <v>0</v>
      </c>
      <c r="G3476" s="27">
        <f t="shared" si="2572"/>
        <v>0</v>
      </c>
      <c r="H3476" s="22">
        <f t="shared" si="2550"/>
        <v>38349105119.81282</v>
      </c>
      <c r="I3476" s="23">
        <f t="shared" si="2551"/>
        <v>132580106.5049091</v>
      </c>
      <c r="J3476" s="23">
        <f t="shared" si="2552"/>
        <v>1086</v>
      </c>
      <c r="K3476" s="19">
        <f t="shared" si="2573"/>
        <v>225.0831931027827</v>
      </c>
      <c r="L3476" s="16">
        <f t="shared" si="2553"/>
        <v>264.52126765335913</v>
      </c>
      <c r="M3476" s="23">
        <f>M3475-IF($B3476="B",(Percent_Rent_In_Elsies*2.49%/12 * H3475)/K3475,0)+IF($B3476="D",N3476,0)+IF(B3476="D",AK3475)+IF(B3476="C",F3475*90%)-(Y3476-Y3475)-IF($B3476="A",Q3475/K3475) + IF($B3476="A",Q3475/K3475)</f>
        <v>-60776676.876233965</v>
      </c>
      <c r="N3476" s="23">
        <f t="shared" si="2554"/>
        <v>0</v>
      </c>
      <c r="O3476" s="22">
        <f t="shared" si="2555"/>
        <v>0</v>
      </c>
      <c r="P3476" s="22">
        <f t="shared" si="2586"/>
        <v>0</v>
      </c>
      <c r="Q3476" s="22">
        <f t="shared" si="2587"/>
        <v>0</v>
      </c>
      <c r="R3476" s="22">
        <f t="shared" si="2556"/>
        <v>468084665.43300927</v>
      </c>
      <c r="S3476" s="16">
        <f t="shared" si="2546"/>
        <v>0</v>
      </c>
      <c r="T3476" s="15">
        <f t="shared" si="2557"/>
        <v>0</v>
      </c>
      <c r="U3476" s="23">
        <f t="shared" si="2574"/>
        <v>2079607.3619733197</v>
      </c>
      <c r="V3476" s="23">
        <f t="shared" si="2575"/>
        <v>0</v>
      </c>
      <c r="W3476" s="23">
        <f t="shared" si="2588"/>
        <v>0</v>
      </c>
      <c r="X3476" s="23">
        <f t="shared" si="2576"/>
        <v>43557221.06611976</v>
      </c>
      <c r="Y3476" s="23">
        <f t="shared" si="2558"/>
        <v>13825559.361691331</v>
      </c>
      <c r="Z3476" s="3">
        <f t="shared" si="2559"/>
        <v>0</v>
      </c>
      <c r="AA3476" s="23">
        <f t="shared" si="2560"/>
        <v>71400565.360678121</v>
      </c>
      <c r="AB3476" s="26">
        <f t="shared" si="2577"/>
        <v>70086276.274228573</v>
      </c>
      <c r="AC3476" s="23">
        <f t="shared" si="2578"/>
        <v>74889487.274228647</v>
      </c>
      <c r="AD3476" s="23">
        <f t="shared" si="2584"/>
        <v>4803211</v>
      </c>
      <c r="AE3476" s="24">
        <f t="shared" si="2545"/>
        <v>70086276.274228647</v>
      </c>
      <c r="AF3476" s="3">
        <f t="shared" si="2579"/>
        <v>0</v>
      </c>
      <c r="AG3476" s="2">
        <f t="shared" si="2561"/>
        <v>0</v>
      </c>
      <c r="AH3476" s="2">
        <f t="shared" si="2562"/>
        <v>218.86798476645066</v>
      </c>
      <c r="AI3476" s="23">
        <f t="shared" si="2585"/>
        <v>11479333743.375259</v>
      </c>
      <c r="AJ3476" s="23">
        <f t="shared" si="2563"/>
        <v>6219.922423797766</v>
      </c>
      <c r="AK3476" s="23">
        <f t="shared" si="2564"/>
        <v>0</v>
      </c>
      <c r="AL3476" s="23">
        <f t="shared" si="2589"/>
        <v>0</v>
      </c>
      <c r="AM3476" s="23">
        <f t="shared" si="2590"/>
        <v>0</v>
      </c>
      <c r="AN3476" s="16">
        <f t="shared" si="2580"/>
        <v>0</v>
      </c>
      <c r="AO3476" s="23">
        <f t="shared" si="2581"/>
        <v>0</v>
      </c>
      <c r="AP3476" s="22">
        <f t="shared" si="2582"/>
        <v>0</v>
      </c>
      <c r="AQ3476" s="30">
        <f t="shared" si="2565"/>
        <v>28218346292.686203</v>
      </c>
      <c r="AR3476" s="28">
        <f t="shared" si="2566"/>
        <v>13913646782.901886</v>
      </c>
      <c r="AS3476" s="25">
        <f t="shared" si="2567"/>
        <v>200337590.02425668</v>
      </c>
      <c r="AT3476" s="32">
        <f t="shared" si="2568"/>
        <v>0</v>
      </c>
      <c r="AU3476" s="23">
        <f t="shared" si="2569"/>
        <v>0</v>
      </c>
      <c r="AV3476" s="22">
        <f t="shared" si="2570"/>
        <v>4123996124.5216675</v>
      </c>
      <c r="AW3476" s="31">
        <f t="shared" si="2583"/>
        <v>18706065162.880817</v>
      </c>
    </row>
    <row r="3477" spans="1:53" x14ac:dyDescent="0.25">
      <c r="A3477">
        <f t="shared" si="2544"/>
        <v>933</v>
      </c>
      <c r="B3477" t="s">
        <v>7</v>
      </c>
      <c r="C3477" s="27">
        <f t="shared" si="2548"/>
        <v>0</v>
      </c>
      <c r="D3477" s="27">
        <f t="shared" si="2571"/>
        <v>0</v>
      </c>
      <c r="E3477" s="27" t="b">
        <f t="shared" si="2547"/>
        <v>1</v>
      </c>
      <c r="F3477" s="29">
        <f t="shared" si="2549"/>
        <v>0</v>
      </c>
      <c r="G3477" s="27">
        <f t="shared" si="2572"/>
        <v>0</v>
      </c>
      <c r="H3477" s="22">
        <f t="shared" si="2550"/>
        <v>38349105119.81282</v>
      </c>
      <c r="I3477" s="23">
        <f t="shared" si="2551"/>
        <v>132580106.5049091</v>
      </c>
      <c r="J3477" s="23">
        <f t="shared" si="2552"/>
        <v>1086</v>
      </c>
      <c r="K3477" s="19">
        <f t="shared" si="2573"/>
        <v>225.0831931027827</v>
      </c>
      <c r="L3477" s="16">
        <f t="shared" si="2553"/>
        <v>264.52126765335913</v>
      </c>
      <c r="M3477" s="23">
        <f>M3476-IF($B3477="B",(Percent_Rent_In_Elsies*2.49%/12 * H3476)/K3476,0)+IF($B3477="D",N3477,0)+IF(B3477="D",AK3476)+IF(B3477="C",F3476*90%)-(Y3477-Y3476)-IF($B3477="A",Q3476/K3476) + IF($B3477="A",Q3476/K3476)</f>
        <v>-60953443.502001695</v>
      </c>
      <c r="N3477" s="23">
        <f t="shared" si="2554"/>
        <v>0</v>
      </c>
      <c r="O3477" s="22">
        <f t="shared" si="2555"/>
        <v>0</v>
      </c>
      <c r="P3477" s="22">
        <f t="shared" si="2586"/>
        <v>0</v>
      </c>
      <c r="Q3477" s="22">
        <f t="shared" si="2587"/>
        <v>0</v>
      </c>
      <c r="R3477" s="22">
        <f t="shared" si="2556"/>
        <v>429077609.98025846</v>
      </c>
      <c r="S3477" s="16">
        <f t="shared" si="2546"/>
        <v>39007055.452750772</v>
      </c>
      <c r="T3477" s="15">
        <f t="shared" si="2557"/>
        <v>0</v>
      </c>
      <c r="U3477" s="23">
        <f t="shared" si="2574"/>
        <v>1906306.748475543</v>
      </c>
      <c r="V3477" s="23">
        <f t="shared" si="2575"/>
        <v>173300.61349777665</v>
      </c>
      <c r="W3477" s="23">
        <f t="shared" si="2588"/>
        <v>0</v>
      </c>
      <c r="X3477" s="23">
        <f t="shared" si="2576"/>
        <v>43557221.06611976</v>
      </c>
      <c r="Y3477" s="23">
        <f t="shared" si="2558"/>
        <v>13825559.361691331</v>
      </c>
      <c r="Z3477" s="3">
        <f t="shared" si="2559"/>
        <v>0</v>
      </c>
      <c r="AA3477" s="23">
        <f t="shared" si="2560"/>
        <v>71400565.360678121</v>
      </c>
      <c r="AB3477" s="26">
        <f t="shared" si="2577"/>
        <v>70086276.274228573</v>
      </c>
      <c r="AC3477" s="23">
        <f t="shared" si="2578"/>
        <v>74889487.274228647</v>
      </c>
      <c r="AD3477" s="23">
        <f t="shared" si="2584"/>
        <v>4803211</v>
      </c>
      <c r="AE3477" s="24">
        <f t="shared" si="2545"/>
        <v>70086276.274228647</v>
      </c>
      <c r="AF3477" s="3">
        <f t="shared" si="2579"/>
        <v>0</v>
      </c>
      <c r="AG3477" s="2">
        <f t="shared" si="2561"/>
        <v>0</v>
      </c>
      <c r="AH3477" s="2">
        <f t="shared" si="2562"/>
        <v>218.86798476645066</v>
      </c>
      <c r="AI3477" s="23">
        <f t="shared" si="2585"/>
        <v>11479333743.375259</v>
      </c>
      <c r="AJ3477" s="23">
        <f t="shared" si="2563"/>
        <v>6219.922423797766</v>
      </c>
      <c r="AK3477" s="23">
        <f t="shared" si="2564"/>
        <v>0</v>
      </c>
      <c r="AL3477" s="23">
        <f t="shared" si="2589"/>
        <v>10274376.018852234</v>
      </c>
      <c r="AM3477" s="23">
        <f t="shared" si="2590"/>
        <v>9585873268.5283527</v>
      </c>
      <c r="AN3477" s="16">
        <f t="shared" si="2580"/>
        <v>0</v>
      </c>
      <c r="AO3477" s="23">
        <f t="shared" si="2581"/>
        <v>176766.62576773224</v>
      </c>
      <c r="AP3477" s="22">
        <f t="shared" si="2582"/>
        <v>39787196.561805807</v>
      </c>
      <c r="AQ3477" s="30">
        <f t="shared" si="2565"/>
        <v>28297582494.639038</v>
      </c>
      <c r="AR3477" s="28">
        <f t="shared" si="2566"/>
        <v>13953095788.292917</v>
      </c>
      <c r="AS3477" s="25">
        <f t="shared" si="2567"/>
        <v>200337590.02425668</v>
      </c>
      <c r="AT3477" s="32">
        <f t="shared" si="2568"/>
        <v>0</v>
      </c>
      <c r="AU3477" s="23">
        <f t="shared" si="2569"/>
        <v>0</v>
      </c>
      <c r="AV3477" s="22">
        <f t="shared" si="2570"/>
        <v>4123996124.5216675</v>
      </c>
      <c r="AW3477" s="31">
        <f t="shared" si="2583"/>
        <v>18785301364.833656</v>
      </c>
    </row>
    <row r="3478" spans="1:53" s="21" customFormat="1" x14ac:dyDescent="0.25">
      <c r="A3478">
        <f t="shared" si="2544"/>
        <v>933</v>
      </c>
      <c r="B3478" t="s">
        <v>8</v>
      </c>
      <c r="C3478" s="27">
        <f t="shared" si="2548"/>
        <v>0</v>
      </c>
      <c r="D3478" s="27">
        <f t="shared" si="2571"/>
        <v>0</v>
      </c>
      <c r="E3478" s="27" t="b">
        <f t="shared" si="2547"/>
        <v>1</v>
      </c>
      <c r="F3478" s="29">
        <f t="shared" si="2549"/>
        <v>0</v>
      </c>
      <c r="G3478" s="27">
        <f t="shared" si="2572"/>
        <v>0</v>
      </c>
      <c r="H3478" s="22">
        <f t="shared" si="2550"/>
        <v>38349105119.81282</v>
      </c>
      <c r="I3478" s="23">
        <f t="shared" si="2551"/>
        <v>132580106.5049091</v>
      </c>
      <c r="J3478" s="23">
        <f t="shared" si="2552"/>
        <v>1086</v>
      </c>
      <c r="K3478" s="19">
        <f t="shared" si="2573"/>
        <v>225.0831931027827</v>
      </c>
      <c r="L3478" s="16">
        <f t="shared" si="2553"/>
        <v>264.52126765335913</v>
      </c>
      <c r="M3478" s="23">
        <f>M3477-IF($B3478="B",(Percent_Rent_In_Elsies*2.49%/12 * H3477)/K3477,0)+IF($B3478="D",N3478,0)+IF(B3478="D",AK3477)+IF(B3478="C",F3477*90%)-(Y3478-Y3477)-IF($B3478="A",Q3477/K3477) + IF($B3478="A",Q3477/K3477)</f>
        <v>-60953443.502001695</v>
      </c>
      <c r="N3478" s="23">
        <f t="shared" si="2554"/>
        <v>0</v>
      </c>
      <c r="O3478" s="22">
        <f t="shared" si="2555"/>
        <v>0</v>
      </c>
      <c r="P3478" s="22">
        <f t="shared" si="2586"/>
        <v>0</v>
      </c>
      <c r="Q3478" s="22">
        <f t="shared" si="2587"/>
        <v>0</v>
      </c>
      <c r="R3478" s="22">
        <f t="shared" si="2556"/>
        <v>468864806.54206425</v>
      </c>
      <c r="S3478" s="16">
        <f t="shared" si="2546"/>
        <v>39007055.452750772</v>
      </c>
      <c r="T3478" s="15">
        <f t="shared" si="2557"/>
        <v>0</v>
      </c>
      <c r="U3478" s="23">
        <f t="shared" si="2574"/>
        <v>2083073.3742432753</v>
      </c>
      <c r="V3478" s="23">
        <f t="shared" si="2575"/>
        <v>173300.61349777665</v>
      </c>
      <c r="W3478" s="23">
        <f t="shared" si="2588"/>
        <v>0</v>
      </c>
      <c r="X3478" s="23">
        <f t="shared" si="2576"/>
        <v>43557221.06611976</v>
      </c>
      <c r="Y3478" s="23">
        <f t="shared" si="2558"/>
        <v>13825559.361691331</v>
      </c>
      <c r="Z3478" s="3">
        <f t="shared" si="2559"/>
        <v>0</v>
      </c>
      <c r="AA3478" s="23">
        <f t="shared" si="2560"/>
        <v>71400565.360678121</v>
      </c>
      <c r="AB3478" s="26">
        <f t="shared" si="2577"/>
        <v>70086276.274228573</v>
      </c>
      <c r="AC3478" s="23">
        <f t="shared" si="2578"/>
        <v>74889487.274228647</v>
      </c>
      <c r="AD3478" s="23">
        <f t="shared" si="2584"/>
        <v>4803211</v>
      </c>
      <c r="AE3478" s="24">
        <f t="shared" si="2545"/>
        <v>70086276.274228647</v>
      </c>
      <c r="AF3478" s="3">
        <f t="shared" si="2579"/>
        <v>1E-4</v>
      </c>
      <c r="AG3478" s="2">
        <f t="shared" si="2561"/>
        <v>0</v>
      </c>
      <c r="AH3478" s="2">
        <f t="shared" si="2562"/>
        <v>218.86798476645066</v>
      </c>
      <c r="AI3478" s="23">
        <f t="shared" si="2585"/>
        <v>11479333743.375259</v>
      </c>
      <c r="AJ3478" s="23">
        <f t="shared" si="2563"/>
        <v>6219.922423797766</v>
      </c>
      <c r="AK3478" s="23">
        <f t="shared" si="2564"/>
        <v>65894.724398474194</v>
      </c>
      <c r="AL3478" s="23">
        <f t="shared" si="2589"/>
        <v>0</v>
      </c>
      <c r="AM3478" s="23">
        <f t="shared" si="2590"/>
        <v>0</v>
      </c>
      <c r="AN3478" s="16">
        <f t="shared" si="2580"/>
        <v>0</v>
      </c>
      <c r="AO3478" s="23">
        <f t="shared" si="2581"/>
        <v>0</v>
      </c>
      <c r="AP3478" s="22">
        <f t="shared" si="2582"/>
        <v>0</v>
      </c>
      <c r="AQ3478" s="30">
        <f t="shared" si="2565"/>
        <v>28297582494.639038</v>
      </c>
      <c r="AR3478" s="28">
        <f t="shared" si="2566"/>
        <v>13953095788.292917</v>
      </c>
      <c r="AS3478" s="25">
        <f t="shared" si="2567"/>
        <v>200337590.02425668</v>
      </c>
      <c r="AT3478" s="32">
        <f t="shared" si="2568"/>
        <v>0</v>
      </c>
      <c r="AU3478" s="23">
        <f t="shared" si="2569"/>
        <v>0</v>
      </c>
      <c r="AV3478" s="22">
        <f t="shared" si="2570"/>
        <v>4123996124.5216675</v>
      </c>
      <c r="AW3478" s="31">
        <f t="shared" si="2583"/>
        <v>18785301364.833656</v>
      </c>
      <c r="AX3478"/>
      <c r="AY3478"/>
      <c r="AZ3478"/>
      <c r="BA3478"/>
    </row>
    <row r="3479" spans="1:53" s="21" customFormat="1" x14ac:dyDescent="0.25">
      <c r="A3479" s="21">
        <f t="shared" si="2544"/>
        <v>933</v>
      </c>
      <c r="B3479" s="21" t="s">
        <v>9</v>
      </c>
      <c r="C3479" s="27">
        <f t="shared" si="2548"/>
        <v>0</v>
      </c>
      <c r="D3479" s="27">
        <f t="shared" si="2571"/>
        <v>0</v>
      </c>
      <c r="E3479" s="27" t="b">
        <f t="shared" si="2547"/>
        <v>1</v>
      </c>
      <c r="F3479" s="29">
        <f t="shared" si="2549"/>
        <v>0</v>
      </c>
      <c r="G3479" s="27">
        <f t="shared" si="2572"/>
        <v>0</v>
      </c>
      <c r="H3479" s="22">
        <f t="shared" si="2550"/>
        <v>38349105119.81282</v>
      </c>
      <c r="I3479" s="23">
        <f t="shared" si="2551"/>
        <v>132580106.5049091</v>
      </c>
      <c r="J3479" s="23">
        <f t="shared" si="2552"/>
        <v>1086</v>
      </c>
      <c r="K3479" s="19">
        <f t="shared" si="2573"/>
        <v>225.0831931027827</v>
      </c>
      <c r="L3479" s="16">
        <f t="shared" si="2553"/>
        <v>264.52126765335913</v>
      </c>
      <c r="M3479" s="23">
        <f>M3478-IF($B3479="B",(Percent_Rent_In_Elsies*2.49%/12 * H3478)/K3478,0)+IF($B3479="D",N3479,0)+IF(B3479="D",AK3478)+IF(B3479="C",F3478*90%)-(Y3479-Y3478)-IF($B3479="A",Q3478/K3478) + IF($B3479="A",Q3478/K3478)</f>
        <v>-60887548.777603224</v>
      </c>
      <c r="N3479" s="23">
        <f t="shared" si="2554"/>
        <v>0</v>
      </c>
      <c r="O3479" s="22">
        <f t="shared" si="2555"/>
        <v>27252948.63287621</v>
      </c>
      <c r="P3479" s="22">
        <f t="shared" si="2586"/>
        <v>0</v>
      </c>
      <c r="Q3479" s="22">
        <f t="shared" si="2587"/>
        <v>0</v>
      </c>
      <c r="R3479" s="22">
        <f t="shared" si="2556"/>
        <v>468864806.54206425</v>
      </c>
      <c r="S3479" s="16">
        <f t="shared" si="2546"/>
        <v>0</v>
      </c>
      <c r="T3479" s="15">
        <f t="shared" si="2557"/>
        <v>11754106.819874562</v>
      </c>
      <c r="U3479" s="23">
        <f t="shared" si="2574"/>
        <v>2083073.3742432753</v>
      </c>
      <c r="V3479" s="23">
        <f t="shared" si="2575"/>
        <v>0</v>
      </c>
      <c r="W3479" s="23">
        <f t="shared" si="2588"/>
        <v>173300.61349777665</v>
      </c>
      <c r="X3479" s="23">
        <f t="shared" si="2576"/>
        <v>43557221.06611976</v>
      </c>
      <c r="Y3479" s="23">
        <f t="shared" si="2558"/>
        <v>13825559.361691331</v>
      </c>
      <c r="Z3479" s="3">
        <f t="shared" si="2559"/>
        <v>0</v>
      </c>
      <c r="AA3479" s="23">
        <f t="shared" si="2560"/>
        <v>71334670.636279643</v>
      </c>
      <c r="AB3479" s="26">
        <f t="shared" si="2577"/>
        <v>70086276.274228558</v>
      </c>
      <c r="AC3479" s="23">
        <f t="shared" si="2578"/>
        <v>74889487.274228647</v>
      </c>
      <c r="AD3479" s="23">
        <f t="shared" si="2584"/>
        <v>4803211</v>
      </c>
      <c r="AE3479" s="24">
        <f t="shared" si="2545"/>
        <v>70086276.274228647</v>
      </c>
      <c r="AF3479" s="3">
        <f t="shared" si="2579"/>
        <v>0</v>
      </c>
      <c r="AG3479" s="2">
        <f t="shared" si="2561"/>
        <v>0</v>
      </c>
      <c r="AH3479" s="2">
        <f t="shared" si="2562"/>
        <v>218.86798476645066</v>
      </c>
      <c r="AI3479" s="23">
        <f t="shared" si="2585"/>
        <v>11468739604.106518</v>
      </c>
      <c r="AJ3479" s="23">
        <f t="shared" si="2563"/>
        <v>6219.922423797766</v>
      </c>
      <c r="AK3479" s="23">
        <f t="shared" si="2564"/>
        <v>0</v>
      </c>
      <c r="AL3479" s="23">
        <f t="shared" si="2589"/>
        <v>0</v>
      </c>
      <c r="AM3479" s="23">
        <f t="shared" si="2590"/>
        <v>0</v>
      </c>
      <c r="AN3479" s="16">
        <f t="shared" si="2580"/>
        <v>0</v>
      </c>
      <c r="AO3479" s="23">
        <f t="shared" si="2581"/>
        <v>0</v>
      </c>
      <c r="AP3479" s="22">
        <f t="shared" si="2582"/>
        <v>0</v>
      </c>
      <c r="AQ3479" s="30">
        <f t="shared" si="2565"/>
        <v>28297582494.639038</v>
      </c>
      <c r="AR3479" s="28">
        <f t="shared" si="2566"/>
        <v>13953095788.292917</v>
      </c>
      <c r="AS3479" s="25">
        <f t="shared" si="2567"/>
        <v>200337590.02425668</v>
      </c>
      <c r="AT3479" s="32">
        <f t="shared" si="2568"/>
        <v>0</v>
      </c>
      <c r="AU3479" s="23">
        <f t="shared" si="2569"/>
        <v>0</v>
      </c>
      <c r="AV3479" s="22">
        <f t="shared" si="2570"/>
        <v>4123996124.5216675</v>
      </c>
      <c r="AW3479" s="31">
        <f t="shared" si="2583"/>
        <v>18785301364.833656</v>
      </c>
    </row>
    <row r="3480" spans="1:53" x14ac:dyDescent="0.25">
      <c r="A3480" s="21">
        <f t="shared" si="2544"/>
        <v>933</v>
      </c>
      <c r="B3480" s="21" t="s">
        <v>28</v>
      </c>
      <c r="C3480" s="27">
        <f t="shared" si="2548"/>
        <v>0</v>
      </c>
      <c r="D3480" s="27">
        <f t="shared" si="2571"/>
        <v>0</v>
      </c>
      <c r="E3480" s="27" t="b">
        <f t="shared" si="2547"/>
        <v>1</v>
      </c>
      <c r="F3480" s="29">
        <f t="shared" si="2549"/>
        <v>0</v>
      </c>
      <c r="G3480" s="27">
        <f t="shared" si="2572"/>
        <v>0</v>
      </c>
      <c r="H3480" s="22">
        <f t="shared" si="2550"/>
        <v>38349105119.81282</v>
      </c>
      <c r="I3480" s="23">
        <f t="shared" si="2551"/>
        <v>132580106.5049091</v>
      </c>
      <c r="J3480" s="23">
        <f t="shared" si="2552"/>
        <v>1086</v>
      </c>
      <c r="K3480" s="19">
        <f t="shared" si="2573"/>
        <v>225.0831931027827</v>
      </c>
      <c r="L3480" s="16">
        <f t="shared" si="2553"/>
        <v>264.52126765335913</v>
      </c>
      <c r="M3480" s="23">
        <f>M3479-IF($B3480="B",(Percent_Rent_In_Elsies*2.49%/12 * H3479)/K3479,0)+IF($B3480="D",N3480,0)+IF(B3480="D",AK3479)+IF(B3480="C",F3479*90%)-(Y3480-Y3479)-IF($B3480="A",Q3479/K3479) + IF($B3480="A",Q3479/K3479)</f>
        <v>-60887548.777603224</v>
      </c>
      <c r="N3480" s="23">
        <f t="shared" si="2554"/>
        <v>0</v>
      </c>
      <c r="O3480" s="22">
        <f t="shared" si="2555"/>
        <v>0</v>
      </c>
      <c r="P3480" s="22">
        <f t="shared" si="2586"/>
        <v>27252948.63287621</v>
      </c>
      <c r="Q3480" s="22">
        <f t="shared" si="2587"/>
        <v>0</v>
      </c>
      <c r="R3480" s="22">
        <f t="shared" si="2556"/>
        <v>468864806.54206425</v>
      </c>
      <c r="S3480" s="16">
        <f t="shared" si="2546"/>
        <v>0</v>
      </c>
      <c r="T3480" s="15">
        <f t="shared" si="2557"/>
        <v>0</v>
      </c>
      <c r="U3480" s="23">
        <f t="shared" si="2574"/>
        <v>2083073.3742432753</v>
      </c>
      <c r="V3480" s="23">
        <f t="shared" si="2575"/>
        <v>0</v>
      </c>
      <c r="W3480" s="23">
        <f t="shared" si="2588"/>
        <v>0</v>
      </c>
      <c r="X3480" s="23">
        <f t="shared" si="2576"/>
        <v>43557221.06611976</v>
      </c>
      <c r="Y3480" s="23">
        <f t="shared" si="2558"/>
        <v>13825559.361691331</v>
      </c>
      <c r="Z3480" s="3">
        <f t="shared" si="2559"/>
        <v>8665.0306748888343</v>
      </c>
      <c r="AA3480" s="23">
        <f t="shared" si="2560"/>
        <v>71464646.096402973</v>
      </c>
      <c r="AB3480" s="26">
        <f t="shared" si="2577"/>
        <v>70086276.274228558</v>
      </c>
      <c r="AC3480" s="23">
        <f t="shared" si="2578"/>
        <v>74889487.274228647</v>
      </c>
      <c r="AD3480" s="23">
        <f t="shared" si="2584"/>
        <v>4803211</v>
      </c>
      <c r="AE3480" s="24">
        <f t="shared" si="2545"/>
        <v>70086276.274228647</v>
      </c>
      <c r="AF3480" s="3">
        <f t="shared" si="2579"/>
        <v>0</v>
      </c>
      <c r="AG3480" s="2">
        <f t="shared" si="2561"/>
        <v>1039803680.9866601</v>
      </c>
      <c r="AH3480" s="2">
        <f t="shared" si="2562"/>
        <v>218.86798476645066</v>
      </c>
      <c r="AI3480" s="23">
        <f t="shared" si="2585"/>
        <v>11489636240.956205</v>
      </c>
      <c r="AJ3480" s="23">
        <f t="shared" si="2563"/>
        <v>6219.922423797766</v>
      </c>
      <c r="AK3480" s="23">
        <f t="shared" si="2564"/>
        <v>0</v>
      </c>
      <c r="AL3480" s="23">
        <f t="shared" si="2589"/>
        <v>0</v>
      </c>
      <c r="AM3480" s="23">
        <f t="shared" si="2590"/>
        <v>0</v>
      </c>
      <c r="AN3480" s="16">
        <f t="shared" si="2580"/>
        <v>0</v>
      </c>
      <c r="AO3480" s="23">
        <f t="shared" si="2581"/>
        <v>0</v>
      </c>
      <c r="AP3480" s="22">
        <f t="shared" si="2582"/>
        <v>0</v>
      </c>
      <c r="AQ3480" s="30">
        <f t="shared" si="2565"/>
        <v>28297582494.639038</v>
      </c>
      <c r="AR3480" s="28">
        <f t="shared" si="2566"/>
        <v>13953095788.292917</v>
      </c>
      <c r="AS3480" s="25">
        <f t="shared" si="2567"/>
        <v>200337590.02425668</v>
      </c>
      <c r="AT3480" s="32">
        <f t="shared" si="2568"/>
        <v>17330.061349777669</v>
      </c>
      <c r="AU3480" s="23">
        <f t="shared" si="2569"/>
        <v>17330.061349777669</v>
      </c>
      <c r="AV3480" s="22">
        <f t="shared" si="2570"/>
        <v>4135750231.3415422</v>
      </c>
      <c r="AW3480" s="31">
        <f t="shared" si="2583"/>
        <v>18785301364.833656</v>
      </c>
      <c r="AX3480" s="21"/>
      <c r="AY3480" s="21"/>
      <c r="AZ3480" s="21"/>
      <c r="BA3480" s="21"/>
    </row>
    <row r="3481" spans="1:53" x14ac:dyDescent="0.25">
      <c r="A3481">
        <f t="shared" si="2544"/>
        <v>934</v>
      </c>
      <c r="B3481" t="s">
        <v>6</v>
      </c>
      <c r="C3481" s="27">
        <f t="shared" si="2548"/>
        <v>0</v>
      </c>
      <c r="D3481" s="27">
        <f t="shared" si="2571"/>
        <v>0</v>
      </c>
      <c r="E3481" s="27" t="b">
        <f t="shared" si="2547"/>
        <v>1</v>
      </c>
      <c r="F3481" s="29">
        <f t="shared" si="2549"/>
        <v>0</v>
      </c>
      <c r="G3481" s="27">
        <f t="shared" si="2572"/>
        <v>0</v>
      </c>
      <c r="H3481" s="22">
        <f t="shared" si="2550"/>
        <v>38413020295.012512</v>
      </c>
      <c r="I3481" s="23">
        <f t="shared" si="2551"/>
        <v>132580106.5049091</v>
      </c>
      <c r="J3481" s="23">
        <f t="shared" si="2552"/>
        <v>1086</v>
      </c>
      <c r="K3481" s="19">
        <f t="shared" si="2573"/>
        <v>225.0831931027827</v>
      </c>
      <c r="L3481" s="16">
        <f t="shared" si="2553"/>
        <v>264.96213643278139</v>
      </c>
      <c r="M3481" s="23">
        <f>M3480-IF($B3481="B",(Percent_Rent_In_Elsies*2.49%/12 * H3480)/K3480,0)+IF($B3481="D",N3481,0)+IF(B3481="D",AK3480)+IF(B3481="C",F3480*90%)-(Y3481-Y3480)-IF($B3481="A",Q3480/K3480) + IF($B3481="A",Q3480/K3480)</f>
        <v>-60887548.777603224</v>
      </c>
      <c r="N3481" s="23">
        <f t="shared" si="2554"/>
        <v>0</v>
      </c>
      <c r="O3481" s="22">
        <f t="shared" si="2555"/>
        <v>0</v>
      </c>
      <c r="P3481" s="22">
        <f t="shared" si="2586"/>
        <v>0</v>
      </c>
      <c r="Q3481" s="22">
        <f t="shared" si="2587"/>
        <v>0</v>
      </c>
      <c r="R3481" s="22">
        <f t="shared" si="2556"/>
        <v>468864806.54206425</v>
      </c>
      <c r="S3481" s="16">
        <f t="shared" si="2546"/>
        <v>0</v>
      </c>
      <c r="T3481" s="15">
        <f t="shared" si="2557"/>
        <v>0</v>
      </c>
      <c r="U3481" s="23">
        <f t="shared" si="2574"/>
        <v>2083073.3742432753</v>
      </c>
      <c r="V3481" s="23">
        <f t="shared" si="2575"/>
        <v>0</v>
      </c>
      <c r="W3481" s="23">
        <f t="shared" si="2588"/>
        <v>0</v>
      </c>
      <c r="X3481" s="23">
        <f t="shared" si="2576"/>
        <v>43600546.219494209</v>
      </c>
      <c r="Y3481" s="23">
        <f t="shared" si="2558"/>
        <v>13825559.361691331</v>
      </c>
      <c r="Z3481" s="3">
        <f t="shared" si="2559"/>
        <v>0</v>
      </c>
      <c r="AA3481" s="23">
        <f t="shared" si="2560"/>
        <v>71464646.096402973</v>
      </c>
      <c r="AB3481" s="26">
        <f t="shared" si="2577"/>
        <v>70086276.274228558</v>
      </c>
      <c r="AC3481" s="23">
        <f t="shared" si="2578"/>
        <v>74889487.274228647</v>
      </c>
      <c r="AD3481" s="23">
        <f t="shared" si="2584"/>
        <v>4803211</v>
      </c>
      <c r="AE3481" s="24">
        <f t="shared" si="2545"/>
        <v>70086276.274228647</v>
      </c>
      <c r="AF3481" s="3">
        <f t="shared" si="2579"/>
        <v>0</v>
      </c>
      <c r="AG3481" s="2">
        <f t="shared" si="2561"/>
        <v>0</v>
      </c>
      <c r="AH3481" s="2">
        <f t="shared" si="2562"/>
        <v>219.23276474106143</v>
      </c>
      <c r="AI3481" s="23">
        <f t="shared" si="2585"/>
        <v>11489636240.956205</v>
      </c>
      <c r="AJ3481" s="23">
        <f t="shared" si="2563"/>
        <v>6219.922423797766</v>
      </c>
      <c r="AK3481" s="23">
        <f t="shared" si="2564"/>
        <v>0</v>
      </c>
      <c r="AL3481" s="23">
        <f t="shared" si="2589"/>
        <v>0</v>
      </c>
      <c r="AM3481" s="23">
        <f t="shared" si="2590"/>
        <v>0</v>
      </c>
      <c r="AN3481" s="16">
        <f t="shared" si="2580"/>
        <v>0</v>
      </c>
      <c r="AO3481" s="23">
        <f t="shared" si="2581"/>
        <v>0</v>
      </c>
      <c r="AP3481" s="22">
        <f t="shared" si="2582"/>
        <v>0</v>
      </c>
      <c r="AQ3481" s="30">
        <f t="shared" si="2565"/>
        <v>28297582494.639038</v>
      </c>
      <c r="AR3481" s="28">
        <f t="shared" si="2566"/>
        <v>13953095788.292917</v>
      </c>
      <c r="AS3481" s="25">
        <f t="shared" si="2567"/>
        <v>200337590.02425668</v>
      </c>
      <c r="AT3481" s="32">
        <f t="shared" si="2568"/>
        <v>0</v>
      </c>
      <c r="AU3481" s="23">
        <f t="shared" si="2569"/>
        <v>0</v>
      </c>
      <c r="AV3481" s="22">
        <f t="shared" si="2570"/>
        <v>4135750231.3415422</v>
      </c>
      <c r="AW3481" s="31">
        <f t="shared" si="2583"/>
        <v>18758048416.200779</v>
      </c>
    </row>
    <row r="3482" spans="1:53" x14ac:dyDescent="0.25">
      <c r="A3482">
        <f t="shared" ref="A3482:A3545" si="2591">A3477+1</f>
        <v>934</v>
      </c>
      <c r="B3482" t="s">
        <v>7</v>
      </c>
      <c r="C3482" s="27">
        <f t="shared" si="2548"/>
        <v>0</v>
      </c>
      <c r="D3482" s="27">
        <f t="shared" si="2571"/>
        <v>0</v>
      </c>
      <c r="E3482" s="27" t="b">
        <f t="shared" si="2547"/>
        <v>1</v>
      </c>
      <c r="F3482" s="29">
        <f t="shared" si="2549"/>
        <v>0</v>
      </c>
      <c r="G3482" s="27">
        <f t="shared" si="2572"/>
        <v>0</v>
      </c>
      <c r="H3482" s="22">
        <f t="shared" si="2550"/>
        <v>38413020295.012512</v>
      </c>
      <c r="I3482" s="23">
        <f t="shared" si="2551"/>
        <v>132580106.5049091</v>
      </c>
      <c r="J3482" s="23">
        <f t="shared" si="2552"/>
        <v>1086</v>
      </c>
      <c r="K3482" s="19">
        <f t="shared" si="2573"/>
        <v>225.0831931027827</v>
      </c>
      <c r="L3482" s="16">
        <f t="shared" si="2553"/>
        <v>264.96213643278139</v>
      </c>
      <c r="M3482" s="23">
        <f>M3481-IF($B3482="B",(Percent_Rent_In_Elsies*2.49%/12 * H3481)/K3481,0)+IF($B3482="D",N3482,0)+IF(B3482="D",AK3481)+IF(B3482="C",F3481*90%)-(Y3482-Y3481)-IF($B3482="A",Q3481/K3481) + IF($B3482="A",Q3481/K3481)</f>
        <v>-61064610.014413901</v>
      </c>
      <c r="N3482" s="23">
        <f t="shared" si="2554"/>
        <v>0</v>
      </c>
      <c r="O3482" s="22">
        <f t="shared" si="2555"/>
        <v>0</v>
      </c>
      <c r="P3482" s="22">
        <f t="shared" si="2586"/>
        <v>0</v>
      </c>
      <c r="Q3482" s="22">
        <f t="shared" si="2587"/>
        <v>0</v>
      </c>
      <c r="R3482" s="22">
        <f t="shared" si="2556"/>
        <v>429792739.33022559</v>
      </c>
      <c r="S3482" s="16">
        <f t="shared" si="2546"/>
        <v>39072067.211838685</v>
      </c>
      <c r="T3482" s="15">
        <f t="shared" si="2557"/>
        <v>0</v>
      </c>
      <c r="U3482" s="23">
        <f t="shared" si="2574"/>
        <v>1909483.9263896691</v>
      </c>
      <c r="V3482" s="23">
        <f t="shared" si="2575"/>
        <v>173589.44785360628</v>
      </c>
      <c r="W3482" s="23">
        <f t="shared" si="2588"/>
        <v>0</v>
      </c>
      <c r="X3482" s="23">
        <f t="shared" si="2576"/>
        <v>43600546.219494209</v>
      </c>
      <c r="Y3482" s="23">
        <f t="shared" si="2558"/>
        <v>13825559.361691331</v>
      </c>
      <c r="Z3482" s="3">
        <f t="shared" si="2559"/>
        <v>0</v>
      </c>
      <c r="AA3482" s="23">
        <f t="shared" si="2560"/>
        <v>71464646.096402973</v>
      </c>
      <c r="AB3482" s="26">
        <f t="shared" si="2577"/>
        <v>70086276.274228573</v>
      </c>
      <c r="AC3482" s="23">
        <f t="shared" si="2578"/>
        <v>74889487.274228647</v>
      </c>
      <c r="AD3482" s="23">
        <f t="shared" si="2584"/>
        <v>4803211</v>
      </c>
      <c r="AE3482" s="24">
        <f t="shared" si="2545"/>
        <v>70086276.274228647</v>
      </c>
      <c r="AF3482" s="3">
        <f t="shared" si="2579"/>
        <v>0</v>
      </c>
      <c r="AG3482" s="2">
        <f t="shared" si="2561"/>
        <v>0</v>
      </c>
      <c r="AH3482" s="2">
        <f t="shared" si="2562"/>
        <v>219.23276474106143</v>
      </c>
      <c r="AI3482" s="23">
        <f t="shared" si="2585"/>
        <v>11489636240.956205</v>
      </c>
      <c r="AJ3482" s="23">
        <f t="shared" si="2563"/>
        <v>6219.922423797766</v>
      </c>
      <c r="AK3482" s="23">
        <f t="shared" si="2564"/>
        <v>0</v>
      </c>
      <c r="AL3482" s="23">
        <f t="shared" si="2589"/>
        <v>10302497.580945969</v>
      </c>
      <c r="AM3482" s="23">
        <f t="shared" si="2590"/>
        <v>9612110358.727211</v>
      </c>
      <c r="AN3482" s="16">
        <f t="shared" si="2580"/>
        <v>0</v>
      </c>
      <c r="AO3482" s="23">
        <f t="shared" si="2581"/>
        <v>177061.2368106785</v>
      </c>
      <c r="AP3482" s="22">
        <f t="shared" si="2582"/>
        <v>39853508.556075484</v>
      </c>
      <c r="AQ3482" s="30">
        <f t="shared" si="2565"/>
        <v>28376950756.928463</v>
      </c>
      <c r="AR3482" s="28">
        <f t="shared" si="2566"/>
        <v>13992610542.026266</v>
      </c>
      <c r="AS3482" s="25">
        <f t="shared" si="2567"/>
        <v>200337590.02425668</v>
      </c>
      <c r="AT3482" s="32">
        <f t="shared" si="2568"/>
        <v>0</v>
      </c>
      <c r="AU3482" s="23">
        <f t="shared" si="2569"/>
        <v>0</v>
      </c>
      <c r="AV3482" s="22">
        <f t="shared" si="2570"/>
        <v>4135750231.3415422</v>
      </c>
      <c r="AW3482" s="31">
        <f t="shared" si="2583"/>
        <v>18837416678.490204</v>
      </c>
    </row>
    <row r="3483" spans="1:53" s="21" customFormat="1" x14ac:dyDescent="0.25">
      <c r="A3483">
        <f t="shared" si="2591"/>
        <v>934</v>
      </c>
      <c r="B3483" t="s">
        <v>8</v>
      </c>
      <c r="C3483" s="27">
        <f t="shared" si="2548"/>
        <v>0</v>
      </c>
      <c r="D3483" s="27">
        <f t="shared" si="2571"/>
        <v>0</v>
      </c>
      <c r="E3483" s="27" t="b">
        <f t="shared" si="2547"/>
        <v>1</v>
      </c>
      <c r="F3483" s="29">
        <f t="shared" si="2549"/>
        <v>0</v>
      </c>
      <c r="G3483" s="27">
        <f t="shared" si="2572"/>
        <v>0</v>
      </c>
      <c r="H3483" s="22">
        <f t="shared" si="2550"/>
        <v>38413020295.012512</v>
      </c>
      <c r="I3483" s="23">
        <f t="shared" si="2551"/>
        <v>132580106.5049091</v>
      </c>
      <c r="J3483" s="23">
        <f t="shared" si="2552"/>
        <v>1086</v>
      </c>
      <c r="K3483" s="19">
        <f t="shared" si="2573"/>
        <v>225.0831931027827</v>
      </c>
      <c r="L3483" s="16">
        <f t="shared" si="2553"/>
        <v>264.96213643278139</v>
      </c>
      <c r="M3483" s="23">
        <f>M3482-IF($B3483="B",(Percent_Rent_In_Elsies*2.49%/12 * H3482)/K3482,0)+IF($B3483="D",N3483,0)+IF(B3483="D",AK3482)+IF(B3483="C",F3482*90%)-(Y3483-Y3482)-IF($B3483="A",Q3482/K3482) + IF($B3483="A",Q3482/K3482)</f>
        <v>-61064610.014413901</v>
      </c>
      <c r="N3483" s="23">
        <f t="shared" si="2554"/>
        <v>0</v>
      </c>
      <c r="O3483" s="22">
        <f t="shared" si="2555"/>
        <v>0</v>
      </c>
      <c r="P3483" s="22">
        <f t="shared" si="2586"/>
        <v>0</v>
      </c>
      <c r="Q3483" s="22">
        <f t="shared" si="2587"/>
        <v>0</v>
      </c>
      <c r="R3483" s="22">
        <f t="shared" si="2556"/>
        <v>469646247.88630104</v>
      </c>
      <c r="S3483" s="16">
        <f t="shared" si="2546"/>
        <v>39072067.211838685</v>
      </c>
      <c r="T3483" s="15">
        <f t="shared" si="2557"/>
        <v>0</v>
      </c>
      <c r="U3483" s="23">
        <f t="shared" si="2574"/>
        <v>2086545.1632003477</v>
      </c>
      <c r="V3483" s="23">
        <f t="shared" si="2575"/>
        <v>173589.44785360628</v>
      </c>
      <c r="W3483" s="23">
        <f t="shared" si="2588"/>
        <v>0</v>
      </c>
      <c r="X3483" s="23">
        <f t="shared" si="2576"/>
        <v>43600546.219494209</v>
      </c>
      <c r="Y3483" s="23">
        <f t="shared" si="2558"/>
        <v>13825559.361691331</v>
      </c>
      <c r="Z3483" s="3">
        <f t="shared" si="2559"/>
        <v>0</v>
      </c>
      <c r="AA3483" s="23">
        <f t="shared" si="2560"/>
        <v>71464646.096402973</v>
      </c>
      <c r="AB3483" s="26">
        <f t="shared" si="2577"/>
        <v>70086276.274228573</v>
      </c>
      <c r="AC3483" s="23">
        <f t="shared" si="2578"/>
        <v>74889487.274228647</v>
      </c>
      <c r="AD3483" s="23">
        <f t="shared" si="2584"/>
        <v>4803211</v>
      </c>
      <c r="AE3483" s="24">
        <f t="shared" si="2545"/>
        <v>70086276.274228647</v>
      </c>
      <c r="AF3483" s="3">
        <f t="shared" si="2579"/>
        <v>1E-4</v>
      </c>
      <c r="AG3483" s="2">
        <f t="shared" si="2561"/>
        <v>0</v>
      </c>
      <c r="AH3483" s="2">
        <f t="shared" si="2562"/>
        <v>219.23276474106143</v>
      </c>
      <c r="AI3483" s="23">
        <f t="shared" si="2585"/>
        <v>11489636240.956205</v>
      </c>
      <c r="AJ3483" s="23">
        <f t="shared" si="2563"/>
        <v>6219.922423797766</v>
      </c>
      <c r="AK3483" s="23">
        <f t="shared" si="2564"/>
        <v>65936.229800327332</v>
      </c>
      <c r="AL3483" s="23">
        <f t="shared" si="2589"/>
        <v>0</v>
      </c>
      <c r="AM3483" s="23">
        <f t="shared" si="2590"/>
        <v>0</v>
      </c>
      <c r="AN3483" s="16">
        <f t="shared" si="2580"/>
        <v>0</v>
      </c>
      <c r="AO3483" s="23">
        <f t="shared" si="2581"/>
        <v>0</v>
      </c>
      <c r="AP3483" s="22">
        <f t="shared" si="2582"/>
        <v>0</v>
      </c>
      <c r="AQ3483" s="30">
        <f t="shared" si="2565"/>
        <v>28376950756.928463</v>
      </c>
      <c r="AR3483" s="28">
        <f t="shared" si="2566"/>
        <v>13992610542.026266</v>
      </c>
      <c r="AS3483" s="25">
        <f t="shared" si="2567"/>
        <v>200337590.02425668</v>
      </c>
      <c r="AT3483" s="32">
        <f t="shared" si="2568"/>
        <v>0</v>
      </c>
      <c r="AU3483" s="23">
        <f t="shared" si="2569"/>
        <v>0</v>
      </c>
      <c r="AV3483" s="22">
        <f t="shared" si="2570"/>
        <v>4135750231.3415422</v>
      </c>
      <c r="AW3483" s="31">
        <f t="shared" si="2583"/>
        <v>18837416678.490204</v>
      </c>
      <c r="AX3483"/>
      <c r="AY3483"/>
      <c r="AZ3483"/>
      <c r="BA3483"/>
    </row>
    <row r="3484" spans="1:53" s="21" customFormat="1" x14ac:dyDescent="0.25">
      <c r="A3484">
        <f t="shared" si="2591"/>
        <v>934</v>
      </c>
      <c r="B3484" t="s">
        <v>9</v>
      </c>
      <c r="C3484" s="27">
        <f t="shared" si="2548"/>
        <v>0</v>
      </c>
      <c r="D3484" s="27">
        <f t="shared" si="2571"/>
        <v>0</v>
      </c>
      <c r="E3484" s="27" t="b">
        <f t="shared" si="2547"/>
        <v>1</v>
      </c>
      <c r="F3484" s="29">
        <f t="shared" si="2549"/>
        <v>0</v>
      </c>
      <c r="G3484" s="27">
        <f t="shared" si="2572"/>
        <v>0</v>
      </c>
      <c r="H3484" s="22">
        <f t="shared" si="2550"/>
        <v>38413020295.012512</v>
      </c>
      <c r="I3484" s="23">
        <f t="shared" si="2551"/>
        <v>132580106.5049091</v>
      </c>
      <c r="J3484" s="23">
        <f t="shared" si="2552"/>
        <v>1086</v>
      </c>
      <c r="K3484" s="19">
        <f t="shared" si="2573"/>
        <v>225.0831931027827</v>
      </c>
      <c r="L3484" s="16">
        <f t="shared" si="2553"/>
        <v>264.96213643278139</v>
      </c>
      <c r="M3484" s="23">
        <f>M3483-IF($B3484="B",(Percent_Rent_In_Elsies*2.49%/12 * H3483)/K3483,0)+IF($B3484="D",N3484,0)+IF(B3484="D",AK3483)+IF(B3484="C",F3483*90%)-(Y3484-Y3483)-IF($B3484="A",Q3483/K3483) + IF($B3484="A",Q3483/K3483)</f>
        <v>-60998673.784613572</v>
      </c>
      <c r="N3484" s="23">
        <f t="shared" si="2554"/>
        <v>0</v>
      </c>
      <c r="O3484" s="22">
        <f t="shared" si="2555"/>
        <v>27298370.213930994</v>
      </c>
      <c r="P3484" s="22">
        <f t="shared" si="2586"/>
        <v>0</v>
      </c>
      <c r="Q3484" s="22">
        <f t="shared" si="2587"/>
        <v>0</v>
      </c>
      <c r="R3484" s="22">
        <f t="shared" si="2556"/>
        <v>469646247.88630104</v>
      </c>
      <c r="S3484" s="16">
        <f t="shared" si="2546"/>
        <v>0</v>
      </c>
      <c r="T3484" s="15">
        <f t="shared" si="2557"/>
        <v>11773696.997907691</v>
      </c>
      <c r="U3484" s="23">
        <f t="shared" si="2574"/>
        <v>2086545.1632003477</v>
      </c>
      <c r="V3484" s="23">
        <f t="shared" si="2575"/>
        <v>0</v>
      </c>
      <c r="W3484" s="23">
        <f t="shared" si="2588"/>
        <v>173589.44785360628</v>
      </c>
      <c r="X3484" s="23">
        <f t="shared" si="2576"/>
        <v>43600546.219494209</v>
      </c>
      <c r="Y3484" s="23">
        <f t="shared" si="2558"/>
        <v>13825559.361691331</v>
      </c>
      <c r="Z3484" s="3">
        <f t="shared" si="2559"/>
        <v>0</v>
      </c>
      <c r="AA3484" s="23">
        <f t="shared" si="2560"/>
        <v>71398709.866602644</v>
      </c>
      <c r="AB3484" s="26">
        <f t="shared" si="2577"/>
        <v>70086276.274228573</v>
      </c>
      <c r="AC3484" s="23">
        <f t="shared" si="2578"/>
        <v>74889487.274228647</v>
      </c>
      <c r="AD3484" s="23">
        <f t="shared" si="2584"/>
        <v>4803211</v>
      </c>
      <c r="AE3484" s="24">
        <f t="shared" si="2545"/>
        <v>70086276.274228647</v>
      </c>
      <c r="AF3484" s="3">
        <f t="shared" si="2579"/>
        <v>0</v>
      </c>
      <c r="AG3484" s="2">
        <f t="shared" si="2561"/>
        <v>0</v>
      </c>
      <c r="AH3484" s="2">
        <f t="shared" si="2562"/>
        <v>219.23276474106143</v>
      </c>
      <c r="AI3484" s="23">
        <f t="shared" si="2585"/>
        <v>11479035428.710051</v>
      </c>
      <c r="AJ3484" s="23">
        <f t="shared" si="2563"/>
        <v>6219.922423797766</v>
      </c>
      <c r="AK3484" s="23">
        <f t="shared" si="2564"/>
        <v>0</v>
      </c>
      <c r="AL3484" s="23">
        <f t="shared" si="2589"/>
        <v>0</v>
      </c>
      <c r="AM3484" s="23">
        <f t="shared" si="2590"/>
        <v>0</v>
      </c>
      <c r="AN3484" s="16">
        <f t="shared" si="2580"/>
        <v>0</v>
      </c>
      <c r="AO3484" s="23">
        <f t="shared" si="2581"/>
        <v>0</v>
      </c>
      <c r="AP3484" s="22">
        <f t="shared" si="2582"/>
        <v>0</v>
      </c>
      <c r="AQ3484" s="30">
        <f t="shared" si="2565"/>
        <v>28376950756.928463</v>
      </c>
      <c r="AR3484" s="28">
        <f t="shared" si="2566"/>
        <v>13992610542.026266</v>
      </c>
      <c r="AS3484" s="25">
        <f t="shared" si="2567"/>
        <v>200337590.02425668</v>
      </c>
      <c r="AT3484" s="32">
        <f t="shared" si="2568"/>
        <v>0</v>
      </c>
      <c r="AU3484" s="23">
        <f t="shared" si="2569"/>
        <v>0</v>
      </c>
      <c r="AV3484" s="22">
        <f t="shared" si="2570"/>
        <v>4135750231.3415422</v>
      </c>
      <c r="AW3484" s="31">
        <f t="shared" si="2583"/>
        <v>18837416678.490204</v>
      </c>
      <c r="AX3484"/>
      <c r="AY3484"/>
      <c r="AZ3484"/>
      <c r="BA3484"/>
    </row>
    <row r="3485" spans="1:53" x14ac:dyDescent="0.25">
      <c r="A3485" s="21">
        <f t="shared" si="2591"/>
        <v>934</v>
      </c>
      <c r="B3485" s="21" t="s">
        <v>28</v>
      </c>
      <c r="C3485" s="27">
        <f t="shared" si="2548"/>
        <v>0</v>
      </c>
      <c r="D3485" s="27">
        <f t="shared" si="2571"/>
        <v>0</v>
      </c>
      <c r="E3485" s="27" t="b">
        <f t="shared" si="2547"/>
        <v>1</v>
      </c>
      <c r="F3485" s="29">
        <f t="shared" si="2549"/>
        <v>0</v>
      </c>
      <c r="G3485" s="27">
        <f t="shared" si="2572"/>
        <v>0</v>
      </c>
      <c r="H3485" s="22">
        <f t="shared" si="2550"/>
        <v>38413020295.012512</v>
      </c>
      <c r="I3485" s="23">
        <f t="shared" si="2551"/>
        <v>132580106.5049091</v>
      </c>
      <c r="J3485" s="23">
        <f t="shared" si="2552"/>
        <v>1086</v>
      </c>
      <c r="K3485" s="19">
        <f t="shared" si="2573"/>
        <v>225.0831931027827</v>
      </c>
      <c r="L3485" s="16">
        <f t="shared" si="2553"/>
        <v>264.96213643278139</v>
      </c>
      <c r="M3485" s="23">
        <f>M3484-IF($B3485="B",(Percent_Rent_In_Elsies*2.49%/12 * H3484)/K3484,0)+IF($B3485="D",N3485,0)+IF(B3485="D",AK3484)+IF(B3485="C",F3484*90%)-(Y3485-Y3484)-IF($B3485="A",Q3484/K3484) + IF($B3485="A",Q3484/K3484)</f>
        <v>-60998673.784613572</v>
      </c>
      <c r="N3485" s="23">
        <f t="shared" si="2554"/>
        <v>0</v>
      </c>
      <c r="O3485" s="22">
        <f t="shared" si="2555"/>
        <v>0</v>
      </c>
      <c r="P3485" s="22">
        <f t="shared" si="2586"/>
        <v>27298370.213930994</v>
      </c>
      <c r="Q3485" s="22">
        <f t="shared" si="2587"/>
        <v>0</v>
      </c>
      <c r="R3485" s="22">
        <f t="shared" si="2556"/>
        <v>469646247.88630104</v>
      </c>
      <c r="S3485" s="16">
        <f t="shared" si="2546"/>
        <v>0</v>
      </c>
      <c r="T3485" s="15">
        <f t="shared" si="2557"/>
        <v>0</v>
      </c>
      <c r="U3485" s="23">
        <f t="shared" si="2574"/>
        <v>2086545.1632003477</v>
      </c>
      <c r="V3485" s="23">
        <f t="shared" si="2575"/>
        <v>0</v>
      </c>
      <c r="W3485" s="23">
        <f t="shared" si="2588"/>
        <v>0</v>
      </c>
      <c r="X3485" s="23">
        <f t="shared" si="2576"/>
        <v>43600546.219494209</v>
      </c>
      <c r="Y3485" s="23">
        <f t="shared" si="2558"/>
        <v>13825559.361691331</v>
      </c>
      <c r="Z3485" s="3">
        <f t="shared" si="2559"/>
        <v>8679.4723926803163</v>
      </c>
      <c r="AA3485" s="23">
        <f t="shared" si="2560"/>
        <v>71528901.952492848</v>
      </c>
      <c r="AB3485" s="26">
        <f t="shared" si="2577"/>
        <v>70086276.274228543</v>
      </c>
      <c r="AC3485" s="23">
        <f t="shared" si="2578"/>
        <v>74889487.274228647</v>
      </c>
      <c r="AD3485" s="23">
        <f t="shared" si="2584"/>
        <v>4803211</v>
      </c>
      <c r="AE3485" s="24">
        <f t="shared" si="2545"/>
        <v>70086276.274228647</v>
      </c>
      <c r="AF3485" s="3">
        <f t="shared" si="2579"/>
        <v>0</v>
      </c>
      <c r="AG3485" s="2">
        <f t="shared" si="2561"/>
        <v>1041536687.1216378</v>
      </c>
      <c r="AH3485" s="2">
        <f t="shared" si="2562"/>
        <v>219.23276474106143</v>
      </c>
      <c r="AI3485" s="23">
        <f t="shared" si="2585"/>
        <v>11499966893.287821</v>
      </c>
      <c r="AJ3485" s="23">
        <f t="shared" si="2563"/>
        <v>6219.922423797766</v>
      </c>
      <c r="AK3485" s="23">
        <f t="shared" si="2564"/>
        <v>0</v>
      </c>
      <c r="AL3485" s="23">
        <f t="shared" si="2589"/>
        <v>0</v>
      </c>
      <c r="AM3485" s="23">
        <f t="shared" si="2590"/>
        <v>0</v>
      </c>
      <c r="AN3485" s="16">
        <f t="shared" si="2580"/>
        <v>0</v>
      </c>
      <c r="AO3485" s="23">
        <f t="shared" si="2581"/>
        <v>0</v>
      </c>
      <c r="AP3485" s="22">
        <f t="shared" si="2582"/>
        <v>0</v>
      </c>
      <c r="AQ3485" s="30">
        <f t="shared" si="2565"/>
        <v>28376950756.928463</v>
      </c>
      <c r="AR3485" s="28">
        <f t="shared" si="2566"/>
        <v>13992610542.026266</v>
      </c>
      <c r="AS3485" s="25">
        <f t="shared" si="2567"/>
        <v>200337590.02425668</v>
      </c>
      <c r="AT3485" s="32">
        <f t="shared" si="2568"/>
        <v>17358.944785360633</v>
      </c>
      <c r="AU3485" s="23">
        <f t="shared" si="2569"/>
        <v>17358.944785360633</v>
      </c>
      <c r="AV3485" s="22">
        <f t="shared" si="2570"/>
        <v>4147523928.3394499</v>
      </c>
      <c r="AW3485" s="31">
        <f t="shared" si="2583"/>
        <v>18837416678.490204</v>
      </c>
    </row>
    <row r="3486" spans="1:53" x14ac:dyDescent="0.25">
      <c r="A3486">
        <f t="shared" si="2591"/>
        <v>935</v>
      </c>
      <c r="B3486" t="s">
        <v>6</v>
      </c>
      <c r="C3486" s="27">
        <f t="shared" si="2548"/>
        <v>0</v>
      </c>
      <c r="D3486" s="27">
        <f t="shared" si="2571"/>
        <v>0</v>
      </c>
      <c r="E3486" s="27" t="b">
        <f t="shared" si="2547"/>
        <v>1</v>
      </c>
      <c r="F3486" s="29">
        <f t="shared" si="2549"/>
        <v>0</v>
      </c>
      <c r="G3486" s="27">
        <f t="shared" si="2572"/>
        <v>0</v>
      </c>
      <c r="H3486" s="22">
        <f t="shared" si="2550"/>
        <v>38477041995.504204</v>
      </c>
      <c r="I3486" s="23">
        <f t="shared" si="2551"/>
        <v>132580106.5049091</v>
      </c>
      <c r="J3486" s="23">
        <f t="shared" si="2552"/>
        <v>1086</v>
      </c>
      <c r="K3486" s="19">
        <f t="shared" si="2573"/>
        <v>225.0831931027827</v>
      </c>
      <c r="L3486" s="16">
        <f t="shared" si="2553"/>
        <v>265.40373999350271</v>
      </c>
      <c r="M3486" s="23">
        <f>M3485-IF($B3486="B",(Percent_Rent_In_Elsies*2.49%/12 * H3485)/K3485,0)+IF($B3486="D",N3486,0)+IF(B3486="D",AK3485)+IF(B3486="C",F3485*90%)-(Y3486-Y3485)-IF($B3486="A",Q3485/K3485) + IF($B3486="A",Q3485/K3485)</f>
        <v>-60998673.784613572</v>
      </c>
      <c r="N3486" s="23">
        <f t="shared" si="2554"/>
        <v>0</v>
      </c>
      <c r="O3486" s="22">
        <f t="shared" si="2555"/>
        <v>0</v>
      </c>
      <c r="P3486" s="22">
        <f t="shared" si="2586"/>
        <v>0</v>
      </c>
      <c r="Q3486" s="22">
        <f t="shared" si="2587"/>
        <v>0</v>
      </c>
      <c r="R3486" s="22">
        <f t="shared" si="2556"/>
        <v>469646247.88630104</v>
      </c>
      <c r="S3486" s="16">
        <f t="shared" si="2546"/>
        <v>0</v>
      </c>
      <c r="T3486" s="15">
        <f t="shared" si="2557"/>
        <v>0</v>
      </c>
      <c r="U3486" s="23">
        <f t="shared" si="2574"/>
        <v>2086545.1632003477</v>
      </c>
      <c r="V3486" s="23">
        <f t="shared" si="2575"/>
        <v>0</v>
      </c>
      <c r="W3486" s="23">
        <f t="shared" si="2588"/>
        <v>0</v>
      </c>
      <c r="X3486" s="23">
        <f t="shared" si="2576"/>
        <v>43643943.581457615</v>
      </c>
      <c r="Y3486" s="23">
        <f t="shared" si="2558"/>
        <v>13825559.361691331</v>
      </c>
      <c r="Z3486" s="3">
        <f t="shared" si="2559"/>
        <v>0</v>
      </c>
      <c r="AA3486" s="23">
        <f t="shared" si="2560"/>
        <v>71528901.952492848</v>
      </c>
      <c r="AB3486" s="26">
        <f t="shared" si="2577"/>
        <v>70086276.274228573</v>
      </c>
      <c r="AC3486" s="23">
        <f t="shared" si="2578"/>
        <v>74889487.274228647</v>
      </c>
      <c r="AD3486" s="23">
        <f t="shared" si="2584"/>
        <v>4803211</v>
      </c>
      <c r="AE3486" s="24">
        <f t="shared" si="2545"/>
        <v>70086276.274228647</v>
      </c>
      <c r="AF3486" s="3">
        <f t="shared" si="2579"/>
        <v>0</v>
      </c>
      <c r="AG3486" s="2">
        <f t="shared" si="2561"/>
        <v>0</v>
      </c>
      <c r="AH3486" s="2">
        <f t="shared" si="2562"/>
        <v>219.59815268229659</v>
      </c>
      <c r="AI3486" s="23">
        <f t="shared" si="2585"/>
        <v>11499966893.287821</v>
      </c>
      <c r="AJ3486" s="23">
        <f t="shared" si="2563"/>
        <v>6219.922423797766</v>
      </c>
      <c r="AK3486" s="23">
        <f t="shared" si="2564"/>
        <v>0</v>
      </c>
      <c r="AL3486" s="23">
        <f t="shared" si="2589"/>
        <v>0</v>
      </c>
      <c r="AM3486" s="23">
        <f t="shared" si="2590"/>
        <v>0</v>
      </c>
      <c r="AN3486" s="16">
        <f t="shared" si="2580"/>
        <v>0</v>
      </c>
      <c r="AO3486" s="23">
        <f t="shared" si="2581"/>
        <v>0</v>
      </c>
      <c r="AP3486" s="22">
        <f t="shared" si="2582"/>
        <v>0</v>
      </c>
      <c r="AQ3486" s="30">
        <f t="shared" si="2565"/>
        <v>28376950756.928463</v>
      </c>
      <c r="AR3486" s="28">
        <f t="shared" si="2566"/>
        <v>13992610542.026266</v>
      </c>
      <c r="AS3486" s="25">
        <f t="shared" si="2567"/>
        <v>200337590.02425668</v>
      </c>
      <c r="AT3486" s="32">
        <f t="shared" si="2568"/>
        <v>0</v>
      </c>
      <c r="AU3486" s="23">
        <f t="shared" si="2569"/>
        <v>0</v>
      </c>
      <c r="AV3486" s="22">
        <f t="shared" si="2570"/>
        <v>4147523928.3394499</v>
      </c>
      <c r="AW3486" s="31">
        <f t="shared" si="2583"/>
        <v>18810118308.276276</v>
      </c>
    </row>
    <row r="3487" spans="1:53" x14ac:dyDescent="0.25">
      <c r="A3487">
        <f t="shared" si="2591"/>
        <v>935</v>
      </c>
      <c r="B3487" t="s">
        <v>7</v>
      </c>
      <c r="C3487" s="27">
        <f t="shared" si="2548"/>
        <v>0</v>
      </c>
      <c r="D3487" s="27">
        <f t="shared" si="2571"/>
        <v>0</v>
      </c>
      <c r="E3487" s="27" t="b">
        <f t="shared" si="2547"/>
        <v>1</v>
      </c>
      <c r="F3487" s="29">
        <f t="shared" si="2549"/>
        <v>0</v>
      </c>
      <c r="G3487" s="27">
        <f t="shared" si="2572"/>
        <v>0</v>
      </c>
      <c r="H3487" s="22">
        <f t="shared" si="2550"/>
        <v>38477041995.504204</v>
      </c>
      <c r="I3487" s="23">
        <f t="shared" si="2551"/>
        <v>132580106.5049091</v>
      </c>
      <c r="J3487" s="23">
        <f t="shared" si="2552"/>
        <v>1086</v>
      </c>
      <c r="K3487" s="19">
        <f t="shared" si="2573"/>
        <v>225.0831931027827</v>
      </c>
      <c r="L3487" s="16">
        <f t="shared" si="2553"/>
        <v>265.40373999350271</v>
      </c>
      <c r="M3487" s="23">
        <f>M3486-IF($B3487="B",(Percent_Rent_In_Elsies*2.49%/12 * H3486)/K3486,0)+IF($B3487="D",N3487,0)+IF(B3487="D",AK3486)+IF(B3487="C",F3486*90%)-(Y3487-Y3486)-IF($B3487="A",Q3486/K3486) + IF($B3487="A",Q3486/K3486)</f>
        <v>-61176030.123485602</v>
      </c>
      <c r="N3487" s="23">
        <f t="shared" si="2554"/>
        <v>0</v>
      </c>
      <c r="O3487" s="22">
        <f t="shared" si="2555"/>
        <v>0</v>
      </c>
      <c r="P3487" s="22">
        <f t="shared" si="2586"/>
        <v>0</v>
      </c>
      <c r="Q3487" s="22">
        <f t="shared" si="2587"/>
        <v>0</v>
      </c>
      <c r="R3487" s="22">
        <f t="shared" si="2556"/>
        <v>430509060.5624426</v>
      </c>
      <c r="S3487" s="16">
        <f t="shared" si="2546"/>
        <v>39137187.323858418</v>
      </c>
      <c r="T3487" s="15">
        <f t="shared" si="2557"/>
        <v>0</v>
      </c>
      <c r="U3487" s="23">
        <f t="shared" si="2574"/>
        <v>1912666.3996003186</v>
      </c>
      <c r="V3487" s="23">
        <f t="shared" si="2575"/>
        <v>173878.76360002896</v>
      </c>
      <c r="W3487" s="23">
        <f t="shared" si="2588"/>
        <v>0</v>
      </c>
      <c r="X3487" s="23">
        <f t="shared" si="2576"/>
        <v>43643943.581457615</v>
      </c>
      <c r="Y3487" s="23">
        <f t="shared" si="2558"/>
        <v>13825559.361691331</v>
      </c>
      <c r="Z3487" s="3">
        <f t="shared" si="2559"/>
        <v>0</v>
      </c>
      <c r="AA3487" s="23">
        <f t="shared" si="2560"/>
        <v>71528901.952492848</v>
      </c>
      <c r="AB3487" s="26">
        <f t="shared" si="2577"/>
        <v>70086276.274228588</v>
      </c>
      <c r="AC3487" s="23">
        <f t="shared" si="2578"/>
        <v>74889487.274228647</v>
      </c>
      <c r="AD3487" s="23">
        <f t="shared" si="2584"/>
        <v>4803211</v>
      </c>
      <c r="AE3487" s="24">
        <f t="shared" si="2545"/>
        <v>70086276.274228647</v>
      </c>
      <c r="AF3487" s="3">
        <f t="shared" si="2579"/>
        <v>0</v>
      </c>
      <c r="AG3487" s="2">
        <f t="shared" si="2561"/>
        <v>0</v>
      </c>
      <c r="AH3487" s="2">
        <f t="shared" si="2562"/>
        <v>219.59815268229659</v>
      </c>
      <c r="AI3487" s="23">
        <f t="shared" si="2585"/>
        <v>11499966893.287821</v>
      </c>
      <c r="AJ3487" s="23">
        <f t="shared" si="2563"/>
        <v>6219.922423797766</v>
      </c>
      <c r="AK3487" s="23">
        <f t="shared" si="2564"/>
        <v>0</v>
      </c>
      <c r="AL3487" s="23">
        <f t="shared" si="2589"/>
        <v>10330652.331615448</v>
      </c>
      <c r="AM3487" s="23">
        <f t="shared" si="2590"/>
        <v>9638378413.481039</v>
      </c>
      <c r="AN3487" s="16">
        <f t="shared" si="2580"/>
        <v>0</v>
      </c>
      <c r="AO3487" s="23">
        <f t="shared" si="2581"/>
        <v>177356.33887202962</v>
      </c>
      <c r="AP3487" s="22">
        <f t="shared" si="2582"/>
        <v>39919931.070335619</v>
      </c>
      <c r="AQ3487" s="30">
        <f t="shared" si="2565"/>
        <v>28456451299.655037</v>
      </c>
      <c r="AR3487" s="28">
        <f t="shared" si="2566"/>
        <v>14032191153.682505</v>
      </c>
      <c r="AS3487" s="25">
        <f t="shared" si="2567"/>
        <v>200337590.02425668</v>
      </c>
      <c r="AT3487" s="32">
        <f t="shared" si="2568"/>
        <v>0</v>
      </c>
      <c r="AU3487" s="23">
        <f t="shared" si="2569"/>
        <v>0</v>
      </c>
      <c r="AV3487" s="22">
        <f t="shared" si="2570"/>
        <v>4147523928.3394499</v>
      </c>
      <c r="AW3487" s="31">
        <f t="shared" si="2583"/>
        <v>18889618851.002846</v>
      </c>
    </row>
    <row r="3488" spans="1:53" x14ac:dyDescent="0.25">
      <c r="A3488">
        <f t="shared" si="2591"/>
        <v>935</v>
      </c>
      <c r="B3488" t="s">
        <v>8</v>
      </c>
      <c r="C3488" s="27">
        <f t="shared" si="2548"/>
        <v>0</v>
      </c>
      <c r="D3488" s="27">
        <f t="shared" si="2571"/>
        <v>0</v>
      </c>
      <c r="E3488" s="27" t="b">
        <f t="shared" si="2547"/>
        <v>1</v>
      </c>
      <c r="F3488" s="29">
        <f t="shared" si="2549"/>
        <v>0</v>
      </c>
      <c r="G3488" s="27">
        <f t="shared" si="2572"/>
        <v>0</v>
      </c>
      <c r="H3488" s="22">
        <f t="shared" si="2550"/>
        <v>38477041995.504204</v>
      </c>
      <c r="I3488" s="23">
        <f t="shared" si="2551"/>
        <v>132580106.5049091</v>
      </c>
      <c r="J3488" s="23">
        <f t="shared" si="2552"/>
        <v>1086</v>
      </c>
      <c r="K3488" s="19">
        <f t="shared" si="2573"/>
        <v>225.0831931027827</v>
      </c>
      <c r="L3488" s="16">
        <f t="shared" si="2553"/>
        <v>265.40373999350271</v>
      </c>
      <c r="M3488" s="23">
        <f>M3487-IF($B3488="B",(Percent_Rent_In_Elsies*2.49%/12 * H3487)/K3487,0)+IF($B3488="D",N3488,0)+IF(B3488="D",AK3487)+IF(B3488="C",F3487*90%)-(Y3488-Y3487)-IF($B3488="A",Q3487/K3487) + IF($B3488="A",Q3487/K3487)</f>
        <v>-61176030.123485602</v>
      </c>
      <c r="N3488" s="23">
        <f t="shared" si="2554"/>
        <v>0</v>
      </c>
      <c r="O3488" s="22">
        <f t="shared" si="2555"/>
        <v>0</v>
      </c>
      <c r="P3488" s="22">
        <f t="shared" si="2586"/>
        <v>0</v>
      </c>
      <c r="Q3488" s="22">
        <f t="shared" si="2587"/>
        <v>0</v>
      </c>
      <c r="R3488" s="22">
        <f t="shared" si="2556"/>
        <v>470428991.63277823</v>
      </c>
      <c r="S3488" s="16">
        <f t="shared" si="2546"/>
        <v>39137187.323858418</v>
      </c>
      <c r="T3488" s="15">
        <f t="shared" si="2557"/>
        <v>0</v>
      </c>
      <c r="U3488" s="23">
        <f t="shared" si="2574"/>
        <v>2090022.7384723483</v>
      </c>
      <c r="V3488" s="23">
        <f t="shared" si="2575"/>
        <v>173878.76360002896</v>
      </c>
      <c r="W3488" s="23">
        <f t="shared" si="2588"/>
        <v>0</v>
      </c>
      <c r="X3488" s="23">
        <f t="shared" si="2576"/>
        <v>43643943.581457615</v>
      </c>
      <c r="Y3488" s="23">
        <f t="shared" si="2558"/>
        <v>13825559.361691331</v>
      </c>
      <c r="Z3488" s="3">
        <f t="shared" si="2559"/>
        <v>0</v>
      </c>
      <c r="AA3488" s="23">
        <f t="shared" si="2560"/>
        <v>71528901.952492848</v>
      </c>
      <c r="AB3488" s="26">
        <f t="shared" si="2577"/>
        <v>70086276.274228573</v>
      </c>
      <c r="AC3488" s="23">
        <f t="shared" si="2578"/>
        <v>74889487.274228647</v>
      </c>
      <c r="AD3488" s="23">
        <f t="shared" si="2584"/>
        <v>4803211</v>
      </c>
      <c r="AE3488" s="24">
        <f t="shared" si="2545"/>
        <v>70086276.274228647</v>
      </c>
      <c r="AF3488" s="3">
        <f t="shared" si="2579"/>
        <v>1E-4</v>
      </c>
      <c r="AG3488" s="2">
        <f t="shared" si="2561"/>
        <v>0</v>
      </c>
      <c r="AH3488" s="2">
        <f t="shared" si="2562"/>
        <v>219.59815268229659</v>
      </c>
      <c r="AI3488" s="23">
        <f t="shared" si="2585"/>
        <v>11499966893.287821</v>
      </c>
      <c r="AJ3488" s="23">
        <f t="shared" si="2563"/>
        <v>6219.922423797766</v>
      </c>
      <c r="AK3488" s="23">
        <f t="shared" si="2564"/>
        <v>65977.889364868504</v>
      </c>
      <c r="AL3488" s="23">
        <f t="shared" si="2589"/>
        <v>0</v>
      </c>
      <c r="AM3488" s="23">
        <f t="shared" si="2590"/>
        <v>0</v>
      </c>
      <c r="AN3488" s="16">
        <f t="shared" si="2580"/>
        <v>0</v>
      </c>
      <c r="AO3488" s="23">
        <f t="shared" si="2581"/>
        <v>0</v>
      </c>
      <c r="AP3488" s="22">
        <f t="shared" si="2582"/>
        <v>0</v>
      </c>
      <c r="AQ3488" s="30">
        <f t="shared" si="2565"/>
        <v>28456451299.655037</v>
      </c>
      <c r="AR3488" s="28">
        <f t="shared" si="2566"/>
        <v>14032191153.682505</v>
      </c>
      <c r="AS3488" s="25">
        <f t="shared" si="2567"/>
        <v>200337590.02425668</v>
      </c>
      <c r="AT3488" s="32">
        <f t="shared" si="2568"/>
        <v>0</v>
      </c>
      <c r="AU3488" s="23">
        <f t="shared" si="2569"/>
        <v>0</v>
      </c>
      <c r="AV3488" s="22">
        <f t="shared" si="2570"/>
        <v>4147523928.3394499</v>
      </c>
      <c r="AW3488" s="31">
        <f t="shared" si="2583"/>
        <v>18889618851.00285</v>
      </c>
    </row>
    <row r="3489" spans="1:53" x14ac:dyDescent="0.25">
      <c r="A3489" s="21">
        <f t="shared" si="2591"/>
        <v>935</v>
      </c>
      <c r="B3489" s="21" t="s">
        <v>9</v>
      </c>
      <c r="C3489" s="27">
        <f t="shared" si="2548"/>
        <v>0</v>
      </c>
      <c r="D3489" s="27">
        <f t="shared" si="2571"/>
        <v>0</v>
      </c>
      <c r="E3489" s="27" t="b">
        <f t="shared" si="2547"/>
        <v>1</v>
      </c>
      <c r="F3489" s="29">
        <f t="shared" si="2549"/>
        <v>0</v>
      </c>
      <c r="G3489" s="27">
        <f t="shared" si="2572"/>
        <v>0</v>
      </c>
      <c r="H3489" s="22">
        <f t="shared" si="2550"/>
        <v>38477041995.504204</v>
      </c>
      <c r="I3489" s="23">
        <f t="shared" si="2551"/>
        <v>132580106.5049091</v>
      </c>
      <c r="J3489" s="23">
        <f t="shared" si="2552"/>
        <v>1086</v>
      </c>
      <c r="K3489" s="19">
        <f t="shared" si="2573"/>
        <v>225.0831931027827</v>
      </c>
      <c r="L3489" s="16">
        <f t="shared" si="2553"/>
        <v>265.40373999350271</v>
      </c>
      <c r="M3489" s="23">
        <f>M3488-IF($B3489="B",(Percent_Rent_In_Elsies*2.49%/12 * H3488)/K3488,0)+IF($B3489="D",N3489,0)+IF(B3489="D",AK3488)+IF(B3489="C",F3488*90%)-(Y3489-Y3488)-IF($B3489="A",Q3488/K3488) + IF($B3489="A",Q3488/K3488)</f>
        <v>-61110052.234120734</v>
      </c>
      <c r="N3489" s="23">
        <f t="shared" si="2554"/>
        <v>0</v>
      </c>
      <c r="O3489" s="22">
        <f t="shared" si="2555"/>
        <v>27343867.497620884</v>
      </c>
      <c r="P3489" s="22">
        <f t="shared" si="2586"/>
        <v>0</v>
      </c>
      <c r="Q3489" s="22">
        <f t="shared" si="2587"/>
        <v>0</v>
      </c>
      <c r="R3489" s="22">
        <f t="shared" si="2556"/>
        <v>470428991.63277823</v>
      </c>
      <c r="S3489" s="16">
        <f t="shared" si="2546"/>
        <v>0</v>
      </c>
      <c r="T3489" s="15">
        <f t="shared" si="2557"/>
        <v>11793319.826237533</v>
      </c>
      <c r="U3489" s="23">
        <f t="shared" si="2574"/>
        <v>2090022.7384723483</v>
      </c>
      <c r="V3489" s="23">
        <f t="shared" si="2575"/>
        <v>0</v>
      </c>
      <c r="W3489" s="23">
        <f t="shared" si="2588"/>
        <v>173878.76360002896</v>
      </c>
      <c r="X3489" s="23">
        <f t="shared" si="2576"/>
        <v>43643943.581457615</v>
      </c>
      <c r="Y3489" s="23">
        <f t="shared" si="2558"/>
        <v>13825559.361691331</v>
      </c>
      <c r="Z3489" s="3">
        <f t="shared" si="2559"/>
        <v>0</v>
      </c>
      <c r="AA3489" s="23">
        <f t="shared" si="2560"/>
        <v>71462924.06312798</v>
      </c>
      <c r="AB3489" s="26">
        <f t="shared" si="2577"/>
        <v>70086276.274228573</v>
      </c>
      <c r="AC3489" s="23">
        <f t="shared" si="2578"/>
        <v>74889487.274228647</v>
      </c>
      <c r="AD3489" s="23">
        <f t="shared" si="2584"/>
        <v>4803211</v>
      </c>
      <c r="AE3489" s="24">
        <f t="shared" si="2545"/>
        <v>70086276.274228647</v>
      </c>
      <c r="AF3489" s="3">
        <f t="shared" si="2579"/>
        <v>0</v>
      </c>
      <c r="AG3489" s="2">
        <f t="shared" si="2561"/>
        <v>0</v>
      </c>
      <c r="AH3489" s="2">
        <f t="shared" si="2562"/>
        <v>219.59815268229659</v>
      </c>
      <c r="AI3489" s="23">
        <f t="shared" si="2585"/>
        <v>11489359383.278944</v>
      </c>
      <c r="AJ3489" s="23">
        <f t="shared" si="2563"/>
        <v>6219.922423797766</v>
      </c>
      <c r="AK3489" s="23">
        <f t="shared" si="2564"/>
        <v>0</v>
      </c>
      <c r="AL3489" s="23">
        <f t="shared" si="2589"/>
        <v>0</v>
      </c>
      <c r="AM3489" s="23">
        <f t="shared" si="2590"/>
        <v>0</v>
      </c>
      <c r="AN3489" s="16">
        <f t="shared" si="2580"/>
        <v>0</v>
      </c>
      <c r="AO3489" s="23">
        <f t="shared" si="2581"/>
        <v>0</v>
      </c>
      <c r="AP3489" s="22">
        <f t="shared" si="2582"/>
        <v>0</v>
      </c>
      <c r="AQ3489" s="30">
        <f t="shared" si="2565"/>
        <v>28456451299.655037</v>
      </c>
      <c r="AR3489" s="28">
        <f t="shared" si="2566"/>
        <v>14032191153.682505</v>
      </c>
      <c r="AS3489" s="25">
        <f t="shared" si="2567"/>
        <v>200337590.02425668</v>
      </c>
      <c r="AT3489" s="32">
        <f t="shared" si="2568"/>
        <v>0</v>
      </c>
      <c r="AU3489" s="23">
        <f t="shared" si="2569"/>
        <v>0</v>
      </c>
      <c r="AV3489" s="22">
        <f t="shared" si="2570"/>
        <v>4147523928.3394499</v>
      </c>
      <c r="AW3489" s="31">
        <f t="shared" si="2583"/>
        <v>18889618851.00285</v>
      </c>
      <c r="AX3489" s="21"/>
      <c r="AY3489" s="21"/>
      <c r="AZ3489" s="21"/>
      <c r="BA3489" s="21"/>
    </row>
    <row r="3490" spans="1:53" x14ac:dyDescent="0.25">
      <c r="A3490" s="21">
        <f t="shared" si="2591"/>
        <v>935</v>
      </c>
      <c r="B3490" s="21" t="s">
        <v>28</v>
      </c>
      <c r="C3490" s="27">
        <f t="shared" si="2548"/>
        <v>0</v>
      </c>
      <c r="D3490" s="27">
        <f t="shared" si="2571"/>
        <v>0</v>
      </c>
      <c r="E3490" s="27" t="b">
        <f t="shared" si="2547"/>
        <v>1</v>
      </c>
      <c r="F3490" s="29">
        <f t="shared" si="2549"/>
        <v>0</v>
      </c>
      <c r="G3490" s="27">
        <f t="shared" si="2572"/>
        <v>0</v>
      </c>
      <c r="H3490" s="22">
        <f t="shared" si="2550"/>
        <v>38477041995.504204</v>
      </c>
      <c r="I3490" s="23">
        <f t="shared" si="2551"/>
        <v>132580106.5049091</v>
      </c>
      <c r="J3490" s="23">
        <f t="shared" si="2552"/>
        <v>1086</v>
      </c>
      <c r="K3490" s="19">
        <f t="shared" si="2573"/>
        <v>225.0831931027827</v>
      </c>
      <c r="L3490" s="16">
        <f t="shared" si="2553"/>
        <v>265.40373999350271</v>
      </c>
      <c r="M3490" s="23">
        <f>M3489-IF($B3490="B",(Percent_Rent_In_Elsies*2.49%/12 * H3489)/K3489,0)+IF($B3490="D",N3490,0)+IF(B3490="D",AK3489)+IF(B3490="C",F3489*90%)-(Y3490-Y3489)-IF($B3490="A",Q3489/K3489) + IF($B3490="A",Q3489/K3489)</f>
        <v>-61110052.234120734</v>
      </c>
      <c r="N3490" s="23">
        <f t="shared" si="2554"/>
        <v>0</v>
      </c>
      <c r="O3490" s="22">
        <f t="shared" si="2555"/>
        <v>0</v>
      </c>
      <c r="P3490" s="22">
        <f t="shared" si="2586"/>
        <v>27343867.497620884</v>
      </c>
      <c r="Q3490" s="22">
        <f t="shared" si="2587"/>
        <v>0</v>
      </c>
      <c r="R3490" s="22">
        <f t="shared" si="2556"/>
        <v>470428991.63277823</v>
      </c>
      <c r="S3490" s="16">
        <f t="shared" si="2546"/>
        <v>0</v>
      </c>
      <c r="T3490" s="15">
        <f t="shared" si="2557"/>
        <v>0</v>
      </c>
      <c r="U3490" s="23">
        <f t="shared" si="2574"/>
        <v>2090022.7384723483</v>
      </c>
      <c r="V3490" s="23">
        <f t="shared" si="2575"/>
        <v>0</v>
      </c>
      <c r="W3490" s="23">
        <f t="shared" si="2588"/>
        <v>0</v>
      </c>
      <c r="X3490" s="23">
        <f t="shared" si="2576"/>
        <v>43643943.581457615</v>
      </c>
      <c r="Y3490" s="23">
        <f t="shared" si="2558"/>
        <v>13825559.361691331</v>
      </c>
      <c r="Z3490" s="3">
        <f t="shared" si="2559"/>
        <v>8693.9381800014507</v>
      </c>
      <c r="AA3490" s="23">
        <f t="shared" si="2560"/>
        <v>71593333.135828003</v>
      </c>
      <c r="AB3490" s="26">
        <f t="shared" si="2577"/>
        <v>70086276.274228573</v>
      </c>
      <c r="AC3490" s="23">
        <f t="shared" si="2578"/>
        <v>74889487.274228647</v>
      </c>
      <c r="AD3490" s="23">
        <f t="shared" si="2584"/>
        <v>4803211</v>
      </c>
      <c r="AE3490" s="24">
        <f t="shared" si="2545"/>
        <v>70086276.274228647</v>
      </c>
      <c r="AF3490" s="3">
        <f t="shared" si="2579"/>
        <v>0</v>
      </c>
      <c r="AG3490" s="2">
        <f t="shared" si="2561"/>
        <v>1043272581.600174</v>
      </c>
      <c r="AH3490" s="2">
        <f t="shared" si="2562"/>
        <v>219.59815268229659</v>
      </c>
      <c r="AI3490" s="23">
        <f t="shared" si="2585"/>
        <v>11510325733.631012</v>
      </c>
      <c r="AJ3490" s="23">
        <f t="shared" si="2563"/>
        <v>6219.922423797766</v>
      </c>
      <c r="AK3490" s="23">
        <f t="shared" si="2564"/>
        <v>0</v>
      </c>
      <c r="AL3490" s="23">
        <f t="shared" si="2589"/>
        <v>0</v>
      </c>
      <c r="AM3490" s="23">
        <f t="shared" si="2590"/>
        <v>0</v>
      </c>
      <c r="AN3490" s="16">
        <f t="shared" si="2580"/>
        <v>0</v>
      </c>
      <c r="AO3490" s="23">
        <f t="shared" si="2581"/>
        <v>0</v>
      </c>
      <c r="AP3490" s="22">
        <f t="shared" si="2582"/>
        <v>0</v>
      </c>
      <c r="AQ3490" s="30">
        <f t="shared" si="2565"/>
        <v>28456451299.655037</v>
      </c>
      <c r="AR3490" s="28">
        <f t="shared" si="2566"/>
        <v>14032191153.682505</v>
      </c>
      <c r="AS3490" s="25">
        <f t="shared" si="2567"/>
        <v>200337590.02425668</v>
      </c>
      <c r="AT3490" s="32">
        <f t="shared" si="2568"/>
        <v>17387.876360002901</v>
      </c>
      <c r="AU3490" s="23">
        <f t="shared" si="2569"/>
        <v>17387.876360002901</v>
      </c>
      <c r="AV3490" s="22">
        <f t="shared" si="2570"/>
        <v>4159317248.1656876</v>
      </c>
      <c r="AW3490" s="31">
        <f t="shared" si="2583"/>
        <v>18889618851.002846</v>
      </c>
      <c r="AX3490" s="21"/>
      <c r="AY3490" s="21"/>
      <c r="AZ3490" s="21"/>
      <c r="BA3490" s="21"/>
    </row>
    <row r="3491" spans="1:53" x14ac:dyDescent="0.25">
      <c r="A3491">
        <f t="shared" si="2591"/>
        <v>936</v>
      </c>
      <c r="B3491" t="s">
        <v>6</v>
      </c>
      <c r="C3491" s="27">
        <f t="shared" si="2548"/>
        <v>0</v>
      </c>
      <c r="D3491" s="27">
        <f t="shared" si="2571"/>
        <v>0</v>
      </c>
      <c r="E3491" s="27" t="b">
        <f t="shared" si="2547"/>
        <v>1</v>
      </c>
      <c r="F3491" s="29">
        <f t="shared" si="2549"/>
        <v>0</v>
      </c>
      <c r="G3491" s="27">
        <f t="shared" si="2572"/>
        <v>0</v>
      </c>
      <c r="H3491" s="22">
        <f t="shared" si="2550"/>
        <v>38541170398.830048</v>
      </c>
      <c r="I3491" s="23">
        <f t="shared" si="2551"/>
        <v>132580106.5049091</v>
      </c>
      <c r="J3491" s="23">
        <f t="shared" si="2552"/>
        <v>1086</v>
      </c>
      <c r="K3491" s="19">
        <f t="shared" si="2573"/>
        <v>225.0831931027827</v>
      </c>
      <c r="L3491" s="16">
        <f t="shared" si="2553"/>
        <v>265.84607956015856</v>
      </c>
      <c r="M3491" s="23">
        <f>M3490-IF($B3491="B",(Percent_Rent_In_Elsies*2.49%/12 * H3490)/K3490,0)+IF($B3491="D",N3491,0)+IF(B3491="D",AK3490)+IF(B3491="C",F3490*90%)-(Y3491-Y3490)-IF($B3491="A",Q3490/K3490) + IF($B3491="A",Q3490/K3490)</f>
        <v>-61110052.234120734</v>
      </c>
      <c r="N3491" s="23">
        <f t="shared" si="2554"/>
        <v>0</v>
      </c>
      <c r="O3491" s="22">
        <f t="shared" si="2555"/>
        <v>0</v>
      </c>
      <c r="P3491" s="22">
        <f t="shared" si="2586"/>
        <v>0</v>
      </c>
      <c r="Q3491" s="22">
        <f t="shared" si="2587"/>
        <v>0</v>
      </c>
      <c r="R3491" s="22">
        <f t="shared" si="2556"/>
        <v>470428991.63277823</v>
      </c>
      <c r="S3491" s="16">
        <f t="shared" si="2546"/>
        <v>0</v>
      </c>
      <c r="T3491" s="15">
        <f t="shared" si="2557"/>
        <v>0</v>
      </c>
      <c r="U3491" s="23">
        <f t="shared" si="2574"/>
        <v>2090022.7384723483</v>
      </c>
      <c r="V3491" s="23">
        <f t="shared" si="2575"/>
        <v>0</v>
      </c>
      <c r="W3491" s="23">
        <f t="shared" si="2588"/>
        <v>0</v>
      </c>
      <c r="X3491" s="23">
        <f t="shared" si="2576"/>
        <v>43687413.272357613</v>
      </c>
      <c r="Y3491" s="23">
        <f t="shared" si="2558"/>
        <v>13825559.361691331</v>
      </c>
      <c r="Z3491" s="3">
        <f t="shared" si="2559"/>
        <v>0</v>
      </c>
      <c r="AA3491" s="23">
        <f t="shared" si="2560"/>
        <v>71593333.135828003</v>
      </c>
      <c r="AB3491" s="26">
        <f t="shared" si="2577"/>
        <v>70086276.274228573</v>
      </c>
      <c r="AC3491" s="23">
        <f t="shared" si="2578"/>
        <v>74889487.274228647</v>
      </c>
      <c r="AD3491" s="23">
        <f t="shared" si="2584"/>
        <v>4803211</v>
      </c>
      <c r="AE3491" s="24">
        <f t="shared" si="2545"/>
        <v>70086276.274228647</v>
      </c>
      <c r="AF3491" s="3">
        <f t="shared" si="2579"/>
        <v>0</v>
      </c>
      <c r="AG3491" s="2">
        <f t="shared" si="2561"/>
        <v>0</v>
      </c>
      <c r="AH3491" s="2">
        <f t="shared" si="2562"/>
        <v>219.96414960343375</v>
      </c>
      <c r="AI3491" s="23">
        <f t="shared" si="2585"/>
        <v>11510325733.631012</v>
      </c>
      <c r="AJ3491" s="23">
        <f t="shared" si="2563"/>
        <v>6219.922423797766</v>
      </c>
      <c r="AK3491" s="23">
        <f t="shared" si="2564"/>
        <v>0</v>
      </c>
      <c r="AL3491" s="23">
        <f t="shared" si="2589"/>
        <v>0</v>
      </c>
      <c r="AM3491" s="23">
        <f t="shared" si="2590"/>
        <v>0</v>
      </c>
      <c r="AN3491" s="16">
        <f t="shared" si="2580"/>
        <v>0</v>
      </c>
      <c r="AO3491" s="23">
        <f t="shared" si="2581"/>
        <v>0</v>
      </c>
      <c r="AP3491" s="22">
        <f t="shared" si="2582"/>
        <v>0</v>
      </c>
      <c r="AQ3491" s="30">
        <f t="shared" si="2565"/>
        <v>28456451299.655037</v>
      </c>
      <c r="AR3491" s="28">
        <f t="shared" si="2566"/>
        <v>14032191153.682505</v>
      </c>
      <c r="AS3491" s="25">
        <f t="shared" si="2567"/>
        <v>200337590.02425668</v>
      </c>
      <c r="AT3491" s="32">
        <f t="shared" si="2568"/>
        <v>0</v>
      </c>
      <c r="AU3491" s="23">
        <f t="shared" si="2569"/>
        <v>0</v>
      </c>
      <c r="AV3491" s="22">
        <f t="shared" si="2570"/>
        <v>4159317248.1656876</v>
      </c>
      <c r="AW3491" s="31">
        <f t="shared" si="2583"/>
        <v>18862274983.505226</v>
      </c>
    </row>
    <row r="3492" spans="1:53" x14ac:dyDescent="0.25">
      <c r="A3492">
        <f t="shared" si="2591"/>
        <v>936</v>
      </c>
      <c r="B3492" t="s">
        <v>7</v>
      </c>
      <c r="C3492" s="27">
        <f t="shared" si="2548"/>
        <v>0</v>
      </c>
      <c r="D3492" s="27">
        <f t="shared" si="2571"/>
        <v>0</v>
      </c>
      <c r="E3492" s="27" t="b">
        <f t="shared" si="2547"/>
        <v>1</v>
      </c>
      <c r="F3492" s="29">
        <f t="shared" si="2549"/>
        <v>0</v>
      </c>
      <c r="G3492" s="27">
        <f t="shared" si="2572"/>
        <v>0</v>
      </c>
      <c r="H3492" s="22">
        <f t="shared" si="2550"/>
        <v>38541170398.830048</v>
      </c>
      <c r="I3492" s="23">
        <f t="shared" si="2551"/>
        <v>132580106.5049091</v>
      </c>
      <c r="J3492" s="23">
        <f t="shared" si="2552"/>
        <v>1086</v>
      </c>
      <c r="K3492" s="19">
        <f t="shared" si="2573"/>
        <v>225.0831931027827</v>
      </c>
      <c r="L3492" s="16">
        <f t="shared" si="2553"/>
        <v>265.84607956015856</v>
      </c>
      <c r="M3492" s="23">
        <f>M3491-IF($B3492="B",(Percent_Rent_In_Elsies*2.49%/12 * H3491)/K3491,0)+IF($B3492="D",N3492,0)+IF(B3492="D",AK3491)+IF(B3492="C",F3491*90%)-(Y3492-Y3491)-IF($B3492="A",Q3491/K3491) + IF($B3492="A",Q3491/K3491)</f>
        <v>-61287704.166890882</v>
      </c>
      <c r="N3492" s="23">
        <f t="shared" si="2554"/>
        <v>0</v>
      </c>
      <c r="O3492" s="22">
        <f t="shared" si="2555"/>
        <v>0</v>
      </c>
      <c r="P3492" s="22">
        <f t="shared" si="2586"/>
        <v>0</v>
      </c>
      <c r="Q3492" s="22">
        <f t="shared" si="2587"/>
        <v>0</v>
      </c>
      <c r="R3492" s="22">
        <f t="shared" si="2556"/>
        <v>431226575.66338003</v>
      </c>
      <c r="S3492" s="16">
        <f t="shared" si="2546"/>
        <v>39202415.969398186</v>
      </c>
      <c r="T3492" s="15">
        <f t="shared" si="2557"/>
        <v>0</v>
      </c>
      <c r="U3492" s="23">
        <f t="shared" si="2574"/>
        <v>1915854.1769329859</v>
      </c>
      <c r="V3492" s="23">
        <f t="shared" si="2575"/>
        <v>174168.56153936236</v>
      </c>
      <c r="W3492" s="23">
        <f t="shared" si="2588"/>
        <v>0</v>
      </c>
      <c r="X3492" s="23">
        <f t="shared" si="2576"/>
        <v>43687413.272357613</v>
      </c>
      <c r="Y3492" s="23">
        <f t="shared" si="2558"/>
        <v>13825559.361691331</v>
      </c>
      <c r="Z3492" s="3">
        <f t="shared" si="2559"/>
        <v>0</v>
      </c>
      <c r="AA3492" s="23">
        <f t="shared" si="2560"/>
        <v>71593333.135828003</v>
      </c>
      <c r="AB3492" s="26">
        <f t="shared" si="2577"/>
        <v>70086276.274228558</v>
      </c>
      <c r="AC3492" s="23">
        <f t="shared" si="2578"/>
        <v>74889487.274228647</v>
      </c>
      <c r="AD3492" s="23">
        <f t="shared" si="2584"/>
        <v>4803211</v>
      </c>
      <c r="AE3492" s="24">
        <f t="shared" si="2545"/>
        <v>70086276.274228647</v>
      </c>
      <c r="AF3492" s="3">
        <f t="shared" si="2579"/>
        <v>0</v>
      </c>
      <c r="AG3492" s="2">
        <f t="shared" si="2561"/>
        <v>0</v>
      </c>
      <c r="AH3492" s="2">
        <f t="shared" si="2562"/>
        <v>219.96414960343375</v>
      </c>
      <c r="AI3492" s="23">
        <f t="shared" si="2585"/>
        <v>11510325733.631012</v>
      </c>
      <c r="AJ3492" s="23">
        <f t="shared" si="2563"/>
        <v>6219.922423797766</v>
      </c>
      <c r="AK3492" s="23">
        <f t="shared" si="2564"/>
        <v>0</v>
      </c>
      <c r="AL3492" s="23">
        <f t="shared" si="2589"/>
        <v>10358840.343191147</v>
      </c>
      <c r="AM3492" s="23">
        <f t="shared" si="2590"/>
        <v>9664677500.2733345</v>
      </c>
      <c r="AN3492" s="16">
        <f t="shared" si="2580"/>
        <v>0</v>
      </c>
      <c r="AO3492" s="23">
        <f t="shared" si="2581"/>
        <v>177651.93277014969</v>
      </c>
      <c r="AP3492" s="22">
        <f t="shared" si="2582"/>
        <v>39986464.28878618</v>
      </c>
      <c r="AQ3492" s="30">
        <f t="shared" si="2565"/>
        <v>28536084343.286156</v>
      </c>
      <c r="AR3492" s="28">
        <f t="shared" si="2566"/>
        <v>14071837733.024836</v>
      </c>
      <c r="AS3492" s="25">
        <f t="shared" si="2567"/>
        <v>200337590.02425668</v>
      </c>
      <c r="AT3492" s="32">
        <f t="shared" si="2568"/>
        <v>0</v>
      </c>
      <c r="AU3492" s="23">
        <f t="shared" si="2569"/>
        <v>0</v>
      </c>
      <c r="AV3492" s="22">
        <f t="shared" si="2570"/>
        <v>4159317248.1656876</v>
      </c>
      <c r="AW3492" s="31">
        <f t="shared" si="2583"/>
        <v>18941908027.136345</v>
      </c>
    </row>
    <row r="3493" spans="1:53" s="21" customFormat="1" x14ac:dyDescent="0.25">
      <c r="A3493">
        <f t="shared" si="2591"/>
        <v>936</v>
      </c>
      <c r="B3493" t="s">
        <v>8</v>
      </c>
      <c r="C3493" s="27">
        <f t="shared" si="2548"/>
        <v>0</v>
      </c>
      <c r="D3493" s="27">
        <f t="shared" si="2571"/>
        <v>0</v>
      </c>
      <c r="E3493" s="27" t="b">
        <f t="shared" si="2547"/>
        <v>1</v>
      </c>
      <c r="F3493" s="29">
        <f t="shared" si="2549"/>
        <v>0</v>
      </c>
      <c r="G3493" s="27">
        <f t="shared" si="2572"/>
        <v>0</v>
      </c>
      <c r="H3493" s="22">
        <f t="shared" si="2550"/>
        <v>38541170398.830048</v>
      </c>
      <c r="I3493" s="23">
        <f t="shared" si="2551"/>
        <v>132580106.5049091</v>
      </c>
      <c r="J3493" s="23">
        <f t="shared" si="2552"/>
        <v>1086</v>
      </c>
      <c r="K3493" s="19">
        <f t="shared" si="2573"/>
        <v>225.0831931027827</v>
      </c>
      <c r="L3493" s="16">
        <f t="shared" si="2553"/>
        <v>265.84607956015856</v>
      </c>
      <c r="M3493" s="23">
        <f>M3492-IF($B3493="B",(Percent_Rent_In_Elsies*2.49%/12 * H3492)/K3492,0)+IF($B3493="D",N3493,0)+IF(B3493="D",AK3492)+IF(B3493="C",F3492*90%)-(Y3493-Y3492)-IF($B3493="A",Q3492/K3492) + IF($B3493="A",Q3492/K3492)</f>
        <v>-61287704.166890882</v>
      </c>
      <c r="N3493" s="23">
        <f t="shared" si="2554"/>
        <v>0</v>
      </c>
      <c r="O3493" s="22">
        <f t="shared" si="2555"/>
        <v>0</v>
      </c>
      <c r="P3493" s="22">
        <f t="shared" si="2586"/>
        <v>0</v>
      </c>
      <c r="Q3493" s="22">
        <f t="shared" si="2587"/>
        <v>0</v>
      </c>
      <c r="R3493" s="22">
        <f t="shared" si="2556"/>
        <v>471213039.9521662</v>
      </c>
      <c r="S3493" s="16">
        <f t="shared" si="2546"/>
        <v>39202415.969398186</v>
      </c>
      <c r="T3493" s="15">
        <f t="shared" si="2557"/>
        <v>0</v>
      </c>
      <c r="U3493" s="23">
        <f t="shared" si="2574"/>
        <v>2093506.1097031357</v>
      </c>
      <c r="V3493" s="23">
        <f t="shared" si="2575"/>
        <v>174168.56153936236</v>
      </c>
      <c r="W3493" s="23">
        <f t="shared" si="2588"/>
        <v>0</v>
      </c>
      <c r="X3493" s="23">
        <f t="shared" si="2576"/>
        <v>43687413.272357613</v>
      </c>
      <c r="Y3493" s="23">
        <f t="shared" si="2558"/>
        <v>13825559.361691331</v>
      </c>
      <c r="Z3493" s="3">
        <f t="shared" si="2559"/>
        <v>0</v>
      </c>
      <c r="AA3493" s="23">
        <f t="shared" si="2560"/>
        <v>71593333.135828003</v>
      </c>
      <c r="AB3493" s="26">
        <f t="shared" si="2577"/>
        <v>70086276.274228573</v>
      </c>
      <c r="AC3493" s="23">
        <f t="shared" si="2578"/>
        <v>74889487.274228647</v>
      </c>
      <c r="AD3493" s="23">
        <f t="shared" si="2584"/>
        <v>4803211</v>
      </c>
      <c r="AE3493" s="24">
        <f t="shared" si="2545"/>
        <v>70086276.274228647</v>
      </c>
      <c r="AF3493" s="3">
        <f t="shared" si="2579"/>
        <v>1E-4</v>
      </c>
      <c r="AG3493" s="2">
        <f t="shared" si="2561"/>
        <v>0</v>
      </c>
      <c r="AH3493" s="2">
        <f t="shared" si="2562"/>
        <v>219.96414960343375</v>
      </c>
      <c r="AI3493" s="23">
        <f t="shared" si="2585"/>
        <v>11510325733.631012</v>
      </c>
      <c r="AJ3493" s="23">
        <f t="shared" si="2563"/>
        <v>6219.922423797766</v>
      </c>
      <c r="AK3493" s="23">
        <f t="shared" si="2564"/>
        <v>66019.703243316239</v>
      </c>
      <c r="AL3493" s="23">
        <f t="shared" si="2589"/>
        <v>0</v>
      </c>
      <c r="AM3493" s="23">
        <f t="shared" si="2590"/>
        <v>0</v>
      </c>
      <c r="AN3493" s="16">
        <f t="shared" si="2580"/>
        <v>0</v>
      </c>
      <c r="AO3493" s="23">
        <f t="shared" si="2581"/>
        <v>0</v>
      </c>
      <c r="AP3493" s="22">
        <f t="shared" si="2582"/>
        <v>0</v>
      </c>
      <c r="AQ3493" s="30">
        <f t="shared" si="2565"/>
        <v>28536084343.286156</v>
      </c>
      <c r="AR3493" s="28">
        <f t="shared" si="2566"/>
        <v>14071837733.024836</v>
      </c>
      <c r="AS3493" s="25">
        <f t="shared" si="2567"/>
        <v>200337590.02425668</v>
      </c>
      <c r="AT3493" s="32">
        <f t="shared" si="2568"/>
        <v>0</v>
      </c>
      <c r="AU3493" s="23">
        <f t="shared" si="2569"/>
        <v>0</v>
      </c>
      <c r="AV3493" s="22">
        <f t="shared" si="2570"/>
        <v>4159317248.1656876</v>
      </c>
      <c r="AW3493" s="31">
        <f t="shared" si="2583"/>
        <v>18941908027.136345</v>
      </c>
      <c r="AX3493"/>
      <c r="AY3493"/>
      <c r="AZ3493"/>
      <c r="BA3493"/>
    </row>
    <row r="3494" spans="1:53" s="21" customFormat="1" x14ac:dyDescent="0.25">
      <c r="A3494">
        <f t="shared" si="2591"/>
        <v>936</v>
      </c>
      <c r="B3494" t="s">
        <v>9</v>
      </c>
      <c r="C3494" s="27">
        <f t="shared" si="2548"/>
        <v>0</v>
      </c>
      <c r="D3494" s="27">
        <f t="shared" si="2571"/>
        <v>0</v>
      </c>
      <c r="E3494" s="27" t="b">
        <f t="shared" si="2547"/>
        <v>1</v>
      </c>
      <c r="F3494" s="29">
        <f t="shared" si="2549"/>
        <v>0</v>
      </c>
      <c r="G3494" s="27">
        <f t="shared" si="2572"/>
        <v>0</v>
      </c>
      <c r="H3494" s="22">
        <f t="shared" si="2550"/>
        <v>38541170398.830048</v>
      </c>
      <c r="I3494" s="23">
        <f t="shared" si="2551"/>
        <v>132580106.5049091</v>
      </c>
      <c r="J3494" s="23">
        <f t="shared" si="2552"/>
        <v>1086</v>
      </c>
      <c r="K3494" s="19">
        <f t="shared" si="2573"/>
        <v>225.0831931027827</v>
      </c>
      <c r="L3494" s="16">
        <f t="shared" si="2553"/>
        <v>265.84607956015856</v>
      </c>
      <c r="M3494" s="23">
        <f>M3493-IF($B3494="B",(Percent_Rent_In_Elsies*2.49%/12 * H3493)/K3493,0)+IF($B3494="D",N3494,0)+IF(B3494="D",AK3493)+IF(B3494="C",F3493*90%)-(Y3494-Y3493)-IF($B3494="A",Q3493/K3493) + IF($B3494="A",Q3493/K3493)</f>
        <v>-61221684.463647567</v>
      </c>
      <c r="N3494" s="23">
        <f t="shared" si="2554"/>
        <v>0</v>
      </c>
      <c r="O3494" s="22">
        <f t="shared" si="2555"/>
        <v>27389440.610116921</v>
      </c>
      <c r="P3494" s="22">
        <f t="shared" si="2586"/>
        <v>0</v>
      </c>
      <c r="Q3494" s="22">
        <f t="shared" si="2587"/>
        <v>0</v>
      </c>
      <c r="R3494" s="22">
        <f t="shared" si="2556"/>
        <v>471213039.9521662</v>
      </c>
      <c r="S3494" s="16">
        <f t="shared" si="2546"/>
        <v>0</v>
      </c>
      <c r="T3494" s="15">
        <f t="shared" si="2557"/>
        <v>11812975.359281264</v>
      </c>
      <c r="U3494" s="23">
        <f t="shared" si="2574"/>
        <v>2093506.1097031357</v>
      </c>
      <c r="V3494" s="23">
        <f t="shared" si="2575"/>
        <v>0</v>
      </c>
      <c r="W3494" s="23">
        <f t="shared" si="2588"/>
        <v>174168.56153936236</v>
      </c>
      <c r="X3494" s="23">
        <f t="shared" si="2576"/>
        <v>43687413.272357613</v>
      </c>
      <c r="Y3494" s="23">
        <f t="shared" si="2558"/>
        <v>13825559.361691331</v>
      </c>
      <c r="Z3494" s="3">
        <f t="shared" si="2559"/>
        <v>0</v>
      </c>
      <c r="AA3494" s="23">
        <f t="shared" si="2560"/>
        <v>71527313.432584688</v>
      </c>
      <c r="AB3494" s="26">
        <f t="shared" si="2577"/>
        <v>70086276.274228573</v>
      </c>
      <c r="AC3494" s="23">
        <f t="shared" si="2578"/>
        <v>74889487.274228647</v>
      </c>
      <c r="AD3494" s="23">
        <f t="shared" si="2584"/>
        <v>4803211</v>
      </c>
      <c r="AE3494" s="24">
        <f t="shared" si="2545"/>
        <v>70086276.274228647</v>
      </c>
      <c r="AF3494" s="3">
        <f t="shared" si="2579"/>
        <v>0</v>
      </c>
      <c r="AG3494" s="2">
        <f t="shared" si="2561"/>
        <v>0</v>
      </c>
      <c r="AH3494" s="2">
        <f t="shared" si="2562"/>
        <v>219.96414960343375</v>
      </c>
      <c r="AI3494" s="23">
        <f t="shared" si="2585"/>
        <v>11499711501.049795</v>
      </c>
      <c r="AJ3494" s="23">
        <f t="shared" si="2563"/>
        <v>6219.922423797766</v>
      </c>
      <c r="AK3494" s="23">
        <f t="shared" si="2564"/>
        <v>0</v>
      </c>
      <c r="AL3494" s="23">
        <f t="shared" si="2589"/>
        <v>0</v>
      </c>
      <c r="AM3494" s="23">
        <f t="shared" si="2590"/>
        <v>0</v>
      </c>
      <c r="AN3494" s="16">
        <f t="shared" si="2580"/>
        <v>0</v>
      </c>
      <c r="AO3494" s="23">
        <f t="shared" si="2581"/>
        <v>0</v>
      </c>
      <c r="AP3494" s="22">
        <f t="shared" si="2582"/>
        <v>0</v>
      </c>
      <c r="AQ3494" s="30">
        <f t="shared" si="2565"/>
        <v>28536084343.286156</v>
      </c>
      <c r="AR3494" s="28">
        <f t="shared" si="2566"/>
        <v>14071837733.024836</v>
      </c>
      <c r="AS3494" s="25">
        <f t="shared" si="2567"/>
        <v>200337590.02425668</v>
      </c>
      <c r="AT3494" s="32">
        <f t="shared" si="2568"/>
        <v>0</v>
      </c>
      <c r="AU3494" s="23">
        <f t="shared" si="2569"/>
        <v>0</v>
      </c>
      <c r="AV3494" s="22">
        <f t="shared" si="2570"/>
        <v>4159317248.1656876</v>
      </c>
      <c r="AW3494" s="31">
        <f t="shared" si="2583"/>
        <v>18941908027.136345</v>
      </c>
      <c r="AX3494"/>
      <c r="AY3494"/>
      <c r="AZ3494"/>
      <c r="BA3494"/>
    </row>
    <row r="3495" spans="1:53" x14ac:dyDescent="0.25">
      <c r="A3495" s="21">
        <f t="shared" si="2591"/>
        <v>936</v>
      </c>
      <c r="B3495" s="21" t="s">
        <v>28</v>
      </c>
      <c r="C3495" s="27">
        <f t="shared" si="2548"/>
        <v>0</v>
      </c>
      <c r="D3495" s="27">
        <f t="shared" si="2571"/>
        <v>0</v>
      </c>
      <c r="E3495" s="27" t="b">
        <f t="shared" si="2547"/>
        <v>1</v>
      </c>
      <c r="F3495" s="29">
        <f t="shared" si="2549"/>
        <v>0</v>
      </c>
      <c r="G3495" s="27">
        <f t="shared" si="2572"/>
        <v>0</v>
      </c>
      <c r="H3495" s="22">
        <f t="shared" si="2550"/>
        <v>38541170398.830048</v>
      </c>
      <c r="I3495" s="23">
        <f t="shared" si="2551"/>
        <v>132580106.5049091</v>
      </c>
      <c r="J3495" s="23">
        <f t="shared" si="2552"/>
        <v>1086</v>
      </c>
      <c r="K3495" s="19">
        <f t="shared" si="2573"/>
        <v>225.0831931027827</v>
      </c>
      <c r="L3495" s="16">
        <f t="shared" si="2553"/>
        <v>265.84607956015856</v>
      </c>
      <c r="M3495" s="23">
        <f>M3494-IF($B3495="B",(Percent_Rent_In_Elsies*2.49%/12 * H3494)/K3494,0)+IF($B3495="D",N3495,0)+IF(B3495="D",AK3494)+IF(B3495="C",F3494*90%)-(Y3495-Y3494)-IF($B3495="A",Q3494/K3494) + IF($B3495="A",Q3494/K3494)</f>
        <v>-61221684.463647567</v>
      </c>
      <c r="N3495" s="23">
        <f t="shared" si="2554"/>
        <v>0</v>
      </c>
      <c r="O3495" s="22">
        <f t="shared" si="2555"/>
        <v>0</v>
      </c>
      <c r="P3495" s="22">
        <f t="shared" si="2586"/>
        <v>27389440.610116921</v>
      </c>
      <c r="Q3495" s="22">
        <f t="shared" si="2587"/>
        <v>0</v>
      </c>
      <c r="R3495" s="22">
        <f t="shared" si="2556"/>
        <v>471213039.9521662</v>
      </c>
      <c r="S3495" s="16">
        <f t="shared" si="2546"/>
        <v>0</v>
      </c>
      <c r="T3495" s="15">
        <f t="shared" si="2557"/>
        <v>0</v>
      </c>
      <c r="U3495" s="23">
        <f t="shared" si="2574"/>
        <v>2093506.1097031357</v>
      </c>
      <c r="V3495" s="23">
        <f t="shared" si="2575"/>
        <v>0</v>
      </c>
      <c r="W3495" s="23">
        <f t="shared" si="2588"/>
        <v>0</v>
      </c>
      <c r="X3495" s="23">
        <f t="shared" si="2576"/>
        <v>43687413.272357613</v>
      </c>
      <c r="Y3495" s="23">
        <f t="shared" si="2558"/>
        <v>13825559.361691331</v>
      </c>
      <c r="Z3495" s="3">
        <f t="shared" si="2559"/>
        <v>8708.4280769681191</v>
      </c>
      <c r="AA3495" s="23">
        <f t="shared" si="2560"/>
        <v>71657939.853739217</v>
      </c>
      <c r="AB3495" s="26">
        <f t="shared" si="2577"/>
        <v>70086276.274228573</v>
      </c>
      <c r="AC3495" s="23">
        <f t="shared" si="2578"/>
        <v>74889487.274228647</v>
      </c>
      <c r="AD3495" s="23">
        <f t="shared" si="2584"/>
        <v>4803211</v>
      </c>
      <c r="AE3495" s="24">
        <f t="shared" si="2545"/>
        <v>70086276.274228647</v>
      </c>
      <c r="AF3495" s="3">
        <f t="shared" si="2579"/>
        <v>0</v>
      </c>
      <c r="AG3495" s="2">
        <f t="shared" si="2561"/>
        <v>1045011369.2361742</v>
      </c>
      <c r="AH3495" s="2">
        <f t="shared" si="2562"/>
        <v>219.96414960343375</v>
      </c>
      <c r="AI3495" s="23">
        <f t="shared" si="2585"/>
        <v>11520712795.319117</v>
      </c>
      <c r="AJ3495" s="23">
        <f t="shared" si="2563"/>
        <v>6219.922423797766</v>
      </c>
      <c r="AK3495" s="23">
        <f t="shared" si="2564"/>
        <v>0</v>
      </c>
      <c r="AL3495" s="23">
        <f t="shared" si="2589"/>
        <v>0</v>
      </c>
      <c r="AM3495" s="23">
        <f t="shared" si="2590"/>
        <v>0</v>
      </c>
      <c r="AN3495" s="16">
        <f t="shared" si="2580"/>
        <v>0</v>
      </c>
      <c r="AO3495" s="23">
        <f t="shared" si="2581"/>
        <v>0</v>
      </c>
      <c r="AP3495" s="22">
        <f t="shared" si="2582"/>
        <v>0</v>
      </c>
      <c r="AQ3495" s="30">
        <f t="shared" si="2565"/>
        <v>28536084343.286156</v>
      </c>
      <c r="AR3495" s="28">
        <f t="shared" si="2566"/>
        <v>14071837733.024836</v>
      </c>
      <c r="AS3495" s="25">
        <f t="shared" si="2567"/>
        <v>200337590.02425668</v>
      </c>
      <c r="AT3495" s="32">
        <f t="shared" si="2568"/>
        <v>17416.856153936238</v>
      </c>
      <c r="AU3495" s="23">
        <f t="shared" si="2569"/>
        <v>17416.856153936238</v>
      </c>
      <c r="AV3495" s="22">
        <f t="shared" si="2570"/>
        <v>4171130223.5249686</v>
      </c>
      <c r="AW3495" s="31">
        <f t="shared" si="2583"/>
        <v>18941908027.136341</v>
      </c>
    </row>
    <row r="3496" spans="1:53" x14ac:dyDescent="0.25">
      <c r="A3496">
        <f t="shared" si="2591"/>
        <v>937</v>
      </c>
      <c r="B3496" t="s">
        <v>6</v>
      </c>
      <c r="C3496" s="27">
        <f t="shared" si="2548"/>
        <v>0</v>
      </c>
      <c r="D3496" s="27">
        <f t="shared" si="2571"/>
        <v>0</v>
      </c>
      <c r="E3496" s="27" t="b">
        <f t="shared" si="2547"/>
        <v>1</v>
      </c>
      <c r="F3496" s="29">
        <f t="shared" si="2549"/>
        <v>0</v>
      </c>
      <c r="G3496" s="27">
        <f t="shared" si="2572"/>
        <v>0</v>
      </c>
      <c r="H3496" s="22">
        <f t="shared" si="2550"/>
        <v>38605405682.828102</v>
      </c>
      <c r="I3496" s="23">
        <f t="shared" si="2551"/>
        <v>132580106.5049091</v>
      </c>
      <c r="J3496" s="23">
        <f t="shared" si="2552"/>
        <v>1086</v>
      </c>
      <c r="K3496" s="19">
        <f t="shared" si="2573"/>
        <v>225.0831931027827</v>
      </c>
      <c r="L3496" s="16">
        <f t="shared" si="2553"/>
        <v>266.28915635942548</v>
      </c>
      <c r="M3496" s="23">
        <f>M3495-IF($B3496="B",(Percent_Rent_In_Elsies*2.49%/12 * H3495)/K3495,0)+IF($B3496="D",N3496,0)+IF(B3496="D",AK3495)+IF(B3496="C",F3495*90%)-(Y3496-Y3495)-IF($B3496="A",Q3495/K3495) + IF($B3496="A",Q3495/K3495)</f>
        <v>-61221684.463647567</v>
      </c>
      <c r="N3496" s="23">
        <f t="shared" si="2554"/>
        <v>0</v>
      </c>
      <c r="O3496" s="22">
        <f t="shared" si="2555"/>
        <v>0</v>
      </c>
      <c r="P3496" s="22">
        <f t="shared" si="2586"/>
        <v>0</v>
      </c>
      <c r="Q3496" s="22">
        <f t="shared" si="2587"/>
        <v>0</v>
      </c>
      <c r="R3496" s="22">
        <f t="shared" si="2556"/>
        <v>471213039.9521662</v>
      </c>
      <c r="S3496" s="16">
        <f t="shared" si="2546"/>
        <v>0</v>
      </c>
      <c r="T3496" s="15">
        <f t="shared" si="2557"/>
        <v>0</v>
      </c>
      <c r="U3496" s="23">
        <f t="shared" si="2574"/>
        <v>2093506.1097031357</v>
      </c>
      <c r="V3496" s="23">
        <f t="shared" si="2575"/>
        <v>0</v>
      </c>
      <c r="W3496" s="23">
        <f t="shared" si="2588"/>
        <v>0</v>
      </c>
      <c r="X3496" s="23">
        <f t="shared" si="2576"/>
        <v>43730955.412742451</v>
      </c>
      <c r="Y3496" s="23">
        <f t="shared" si="2558"/>
        <v>13825559.361691331</v>
      </c>
      <c r="Z3496" s="3">
        <f t="shared" si="2559"/>
        <v>0</v>
      </c>
      <c r="AA3496" s="23">
        <f t="shared" si="2560"/>
        <v>71657939.853739217</v>
      </c>
      <c r="AB3496" s="26">
        <f t="shared" si="2577"/>
        <v>70086276.274228573</v>
      </c>
      <c r="AC3496" s="23">
        <f t="shared" si="2578"/>
        <v>74889487.274228647</v>
      </c>
      <c r="AD3496" s="23">
        <f t="shared" si="2584"/>
        <v>4803211</v>
      </c>
      <c r="AE3496" s="24">
        <f t="shared" si="2545"/>
        <v>70086276.274228647</v>
      </c>
      <c r="AF3496" s="3">
        <f t="shared" si="2579"/>
        <v>0</v>
      </c>
      <c r="AG3496" s="2">
        <f t="shared" si="2561"/>
        <v>0</v>
      </c>
      <c r="AH3496" s="2">
        <f t="shared" si="2562"/>
        <v>220.33075651943949</v>
      </c>
      <c r="AI3496" s="23">
        <f t="shared" si="2585"/>
        <v>11520712795.319117</v>
      </c>
      <c r="AJ3496" s="23">
        <f t="shared" si="2563"/>
        <v>6219.922423797766</v>
      </c>
      <c r="AK3496" s="23">
        <f t="shared" si="2564"/>
        <v>0</v>
      </c>
      <c r="AL3496" s="23">
        <f t="shared" si="2589"/>
        <v>0</v>
      </c>
      <c r="AM3496" s="23">
        <f t="shared" si="2590"/>
        <v>0</v>
      </c>
      <c r="AN3496" s="16">
        <f t="shared" si="2580"/>
        <v>0</v>
      </c>
      <c r="AO3496" s="23">
        <f t="shared" si="2581"/>
        <v>0</v>
      </c>
      <c r="AP3496" s="22">
        <f t="shared" si="2582"/>
        <v>0</v>
      </c>
      <c r="AQ3496" s="30">
        <f t="shared" si="2565"/>
        <v>28536084343.286156</v>
      </c>
      <c r="AR3496" s="28">
        <f t="shared" si="2566"/>
        <v>14071837733.024836</v>
      </c>
      <c r="AS3496" s="25">
        <f t="shared" si="2567"/>
        <v>200337590.02425668</v>
      </c>
      <c r="AT3496" s="32">
        <f t="shared" si="2568"/>
        <v>0</v>
      </c>
      <c r="AU3496" s="23">
        <f t="shared" si="2569"/>
        <v>0</v>
      </c>
      <c r="AV3496" s="22">
        <f t="shared" si="2570"/>
        <v>4171130223.5249686</v>
      </c>
      <c r="AW3496" s="31">
        <f t="shared" si="2583"/>
        <v>18914518586.526226</v>
      </c>
    </row>
    <row r="3497" spans="1:53" x14ac:dyDescent="0.25">
      <c r="A3497">
        <f t="shared" si="2591"/>
        <v>937</v>
      </c>
      <c r="B3497" t="s">
        <v>7</v>
      </c>
      <c r="C3497" s="27">
        <f t="shared" si="2548"/>
        <v>0</v>
      </c>
      <c r="D3497" s="27">
        <f t="shared" si="2571"/>
        <v>0</v>
      </c>
      <c r="E3497" s="27" t="b">
        <f t="shared" si="2547"/>
        <v>1</v>
      </c>
      <c r="F3497" s="29">
        <f t="shared" si="2549"/>
        <v>0</v>
      </c>
      <c r="G3497" s="27">
        <f t="shared" si="2572"/>
        <v>0</v>
      </c>
      <c r="H3497" s="22">
        <f t="shared" si="2550"/>
        <v>38605405682.828102</v>
      </c>
      <c r="I3497" s="23">
        <f t="shared" si="2551"/>
        <v>132580106.5049091</v>
      </c>
      <c r="J3497" s="23">
        <f t="shared" si="2552"/>
        <v>1086</v>
      </c>
      <c r="K3497" s="19">
        <f t="shared" si="2573"/>
        <v>225.0831931027827</v>
      </c>
      <c r="L3497" s="16">
        <f t="shared" si="2553"/>
        <v>266.28915635942548</v>
      </c>
      <c r="M3497" s="23">
        <f>M3496-IF($B3497="B",(Percent_Rent_In_Elsies*2.49%/12 * H3496)/K3496,0)+IF($B3497="D",N3497,0)+IF(B3497="D",AK3496)+IF(B3497="C",F3496*90%)-(Y3497-Y3496)-IF($B3497="A",Q3496/K3496) + IF($B3497="A",Q3496/K3496)</f>
        <v>-61399632.482972331</v>
      </c>
      <c r="N3497" s="23">
        <f t="shared" si="2554"/>
        <v>0</v>
      </c>
      <c r="O3497" s="22">
        <f t="shared" si="2555"/>
        <v>0</v>
      </c>
      <c r="P3497" s="22">
        <f t="shared" si="2586"/>
        <v>0</v>
      </c>
      <c r="Q3497" s="22">
        <f t="shared" si="2587"/>
        <v>0</v>
      </c>
      <c r="R3497" s="22">
        <f t="shared" si="2556"/>
        <v>431945286.62281901</v>
      </c>
      <c r="S3497" s="16">
        <f t="shared" si="2546"/>
        <v>39267753.329347186</v>
      </c>
      <c r="T3497" s="15">
        <f t="shared" si="2557"/>
        <v>0</v>
      </c>
      <c r="U3497" s="23">
        <f t="shared" si="2574"/>
        <v>1919047.2672278744</v>
      </c>
      <c r="V3497" s="23">
        <f t="shared" si="2575"/>
        <v>174458.84247526131</v>
      </c>
      <c r="W3497" s="23">
        <f t="shared" si="2588"/>
        <v>0</v>
      </c>
      <c r="X3497" s="23">
        <f t="shared" si="2576"/>
        <v>43730955.412742451</v>
      </c>
      <c r="Y3497" s="23">
        <f t="shared" si="2558"/>
        <v>13825559.361691331</v>
      </c>
      <c r="Z3497" s="3">
        <f t="shared" si="2559"/>
        <v>0</v>
      </c>
      <c r="AA3497" s="23">
        <f t="shared" si="2560"/>
        <v>71657939.853739217</v>
      </c>
      <c r="AB3497" s="26">
        <f t="shared" si="2577"/>
        <v>70086276.274228588</v>
      </c>
      <c r="AC3497" s="23">
        <f t="shared" si="2578"/>
        <v>74889487.274228647</v>
      </c>
      <c r="AD3497" s="23">
        <f t="shared" si="2584"/>
        <v>4803211</v>
      </c>
      <c r="AE3497" s="24">
        <f t="shared" si="2545"/>
        <v>70086276.274228647</v>
      </c>
      <c r="AF3497" s="3">
        <f t="shared" si="2579"/>
        <v>0</v>
      </c>
      <c r="AG3497" s="2">
        <f t="shared" si="2561"/>
        <v>0</v>
      </c>
      <c r="AH3497" s="2">
        <f t="shared" si="2562"/>
        <v>220.33075651943949</v>
      </c>
      <c r="AI3497" s="23">
        <f t="shared" si="2585"/>
        <v>11520712795.319117</v>
      </c>
      <c r="AJ3497" s="23">
        <f t="shared" si="2563"/>
        <v>6219.922423797766</v>
      </c>
      <c r="AK3497" s="23">
        <f t="shared" si="2564"/>
        <v>0</v>
      </c>
      <c r="AL3497" s="23">
        <f t="shared" si="2589"/>
        <v>10387061.68810463</v>
      </c>
      <c r="AM3497" s="23">
        <f t="shared" si="2590"/>
        <v>9691007686.6818981</v>
      </c>
      <c r="AN3497" s="16">
        <f t="shared" si="2580"/>
        <v>0</v>
      </c>
      <c r="AO3497" s="23">
        <f t="shared" si="2581"/>
        <v>177948.01932476665</v>
      </c>
      <c r="AP3497" s="22">
        <f t="shared" si="2582"/>
        <v>40053108.395934157</v>
      </c>
      <c r="AQ3497" s="30">
        <f t="shared" si="2565"/>
        <v>28615850108.656658</v>
      </c>
      <c r="AR3497" s="28">
        <f t="shared" si="2566"/>
        <v>14111550389.999405</v>
      </c>
      <c r="AS3497" s="25">
        <f t="shared" si="2567"/>
        <v>200337590.02425668</v>
      </c>
      <c r="AT3497" s="32">
        <f t="shared" si="2568"/>
        <v>0</v>
      </c>
      <c r="AU3497" s="23">
        <f t="shared" si="2569"/>
        <v>0</v>
      </c>
      <c r="AV3497" s="22">
        <f t="shared" si="2570"/>
        <v>4171130223.5249686</v>
      </c>
      <c r="AW3497" s="31">
        <f t="shared" si="2583"/>
        <v>18994284351.896732</v>
      </c>
    </row>
    <row r="3498" spans="1:53" x14ac:dyDescent="0.25">
      <c r="A3498">
        <f t="shared" si="2591"/>
        <v>937</v>
      </c>
      <c r="B3498" t="s">
        <v>8</v>
      </c>
      <c r="C3498" s="27">
        <f t="shared" si="2548"/>
        <v>0</v>
      </c>
      <c r="D3498" s="27">
        <f t="shared" si="2571"/>
        <v>0</v>
      </c>
      <c r="E3498" s="27" t="b">
        <f t="shared" si="2547"/>
        <v>1</v>
      </c>
      <c r="F3498" s="29">
        <f t="shared" si="2549"/>
        <v>0</v>
      </c>
      <c r="G3498" s="27">
        <f t="shared" si="2572"/>
        <v>0</v>
      </c>
      <c r="H3498" s="22">
        <f t="shared" si="2550"/>
        <v>38605405682.828102</v>
      </c>
      <c r="I3498" s="23">
        <f t="shared" si="2551"/>
        <v>132580106.5049091</v>
      </c>
      <c r="J3498" s="23">
        <f t="shared" si="2552"/>
        <v>1086</v>
      </c>
      <c r="K3498" s="19">
        <f t="shared" si="2573"/>
        <v>225.0831931027827</v>
      </c>
      <c r="L3498" s="16">
        <f t="shared" si="2553"/>
        <v>266.28915635942548</v>
      </c>
      <c r="M3498" s="23">
        <f>M3497-IF($B3498="B",(Percent_Rent_In_Elsies*2.49%/12 * H3497)/K3497,0)+IF($B3498="D",N3498,0)+IF(B3498="D",AK3497)+IF(B3498="C",F3497*90%)-(Y3498-Y3497)-IF($B3498="A",Q3497/K3497) + IF($B3498="A",Q3497/K3497)</f>
        <v>-61399632.482972331</v>
      </c>
      <c r="N3498" s="23">
        <f t="shared" si="2554"/>
        <v>0</v>
      </c>
      <c r="O3498" s="22">
        <f t="shared" si="2555"/>
        <v>0</v>
      </c>
      <c r="P3498" s="22">
        <f t="shared" si="2586"/>
        <v>0</v>
      </c>
      <c r="Q3498" s="22">
        <f t="shared" si="2587"/>
        <v>0</v>
      </c>
      <c r="R3498" s="22">
        <f t="shared" si="2556"/>
        <v>471998395.01875317</v>
      </c>
      <c r="S3498" s="16">
        <f t="shared" si="2546"/>
        <v>39267753.329347186</v>
      </c>
      <c r="T3498" s="15">
        <f t="shared" si="2557"/>
        <v>0</v>
      </c>
      <c r="U3498" s="23">
        <f t="shared" si="2574"/>
        <v>2096995.2865526411</v>
      </c>
      <c r="V3498" s="23">
        <f t="shared" si="2575"/>
        <v>174458.84247526131</v>
      </c>
      <c r="W3498" s="23">
        <f t="shared" si="2588"/>
        <v>0</v>
      </c>
      <c r="X3498" s="23">
        <f t="shared" si="2576"/>
        <v>43730955.412742451</v>
      </c>
      <c r="Y3498" s="23">
        <f t="shared" si="2558"/>
        <v>13825559.361691331</v>
      </c>
      <c r="Z3498" s="3">
        <f t="shared" si="2559"/>
        <v>0</v>
      </c>
      <c r="AA3498" s="23">
        <f t="shared" si="2560"/>
        <v>71657939.853739217</v>
      </c>
      <c r="AB3498" s="26">
        <f t="shared" si="2577"/>
        <v>70086276.274228573</v>
      </c>
      <c r="AC3498" s="23">
        <f t="shared" si="2578"/>
        <v>74889487.274228647</v>
      </c>
      <c r="AD3498" s="23">
        <f t="shared" si="2584"/>
        <v>4803211</v>
      </c>
      <c r="AE3498" s="24">
        <f t="shared" si="2545"/>
        <v>70086276.274228647</v>
      </c>
      <c r="AF3498" s="3">
        <f t="shared" si="2579"/>
        <v>1E-4</v>
      </c>
      <c r="AG3498" s="2">
        <f t="shared" si="2561"/>
        <v>0</v>
      </c>
      <c r="AH3498" s="2">
        <f t="shared" si="2562"/>
        <v>220.33075651943949</v>
      </c>
      <c r="AI3498" s="23">
        <f t="shared" si="2585"/>
        <v>11520712795.319117</v>
      </c>
      <c r="AJ3498" s="23">
        <f t="shared" si="2563"/>
        <v>6219.922423797766</v>
      </c>
      <c r="AK3498" s="23">
        <f t="shared" si="2564"/>
        <v>66061.671587270946</v>
      </c>
      <c r="AL3498" s="23">
        <f t="shared" si="2589"/>
        <v>0</v>
      </c>
      <c r="AM3498" s="23">
        <f t="shared" si="2590"/>
        <v>0</v>
      </c>
      <c r="AN3498" s="16">
        <f t="shared" si="2580"/>
        <v>0</v>
      </c>
      <c r="AO3498" s="23">
        <f t="shared" si="2581"/>
        <v>0</v>
      </c>
      <c r="AP3498" s="22">
        <f t="shared" si="2582"/>
        <v>0</v>
      </c>
      <c r="AQ3498" s="30">
        <f t="shared" si="2565"/>
        <v>28615850108.656658</v>
      </c>
      <c r="AR3498" s="28">
        <f t="shared" si="2566"/>
        <v>14111550389.999405</v>
      </c>
      <c r="AS3498" s="25">
        <f t="shared" si="2567"/>
        <v>200337590.02425668</v>
      </c>
      <c r="AT3498" s="32">
        <f t="shared" si="2568"/>
        <v>0</v>
      </c>
      <c r="AU3498" s="23">
        <f t="shared" si="2569"/>
        <v>0</v>
      </c>
      <c r="AV3498" s="22">
        <f t="shared" si="2570"/>
        <v>4171130223.5249686</v>
      </c>
      <c r="AW3498" s="31">
        <f t="shared" si="2583"/>
        <v>18994284351.896729</v>
      </c>
    </row>
    <row r="3499" spans="1:53" x14ac:dyDescent="0.25">
      <c r="A3499" s="21">
        <f t="shared" si="2591"/>
        <v>937</v>
      </c>
      <c r="B3499" s="21" t="s">
        <v>9</v>
      </c>
      <c r="C3499" s="27">
        <f t="shared" si="2548"/>
        <v>0</v>
      </c>
      <c r="D3499" s="27">
        <f t="shared" si="2571"/>
        <v>0</v>
      </c>
      <c r="E3499" s="27" t="b">
        <f t="shared" si="2547"/>
        <v>1</v>
      </c>
      <c r="F3499" s="29">
        <f t="shared" si="2549"/>
        <v>0</v>
      </c>
      <c r="G3499" s="27">
        <f t="shared" si="2572"/>
        <v>0</v>
      </c>
      <c r="H3499" s="22">
        <f t="shared" si="2550"/>
        <v>38605405682.828102</v>
      </c>
      <c r="I3499" s="23">
        <f t="shared" si="2551"/>
        <v>132580106.5049091</v>
      </c>
      <c r="J3499" s="23">
        <f t="shared" si="2552"/>
        <v>1086</v>
      </c>
      <c r="K3499" s="19">
        <f t="shared" si="2573"/>
        <v>225.0831931027827</v>
      </c>
      <c r="L3499" s="16">
        <f t="shared" si="2553"/>
        <v>266.28915635942548</v>
      </c>
      <c r="M3499" s="23">
        <f>M3498-IF($B3499="B",(Percent_Rent_In_Elsies*2.49%/12 * H3498)/K3498,0)+IF($B3499="D",N3499,0)+IF(B3499="D",AK3498)+IF(B3499="C",F3498*90%)-(Y3499-Y3498)-IF($B3499="A",Q3498/K3498) + IF($B3499="A",Q3498/K3498)</f>
        <v>-61333570.811385058</v>
      </c>
      <c r="N3499" s="23">
        <f t="shared" si="2554"/>
        <v>0</v>
      </c>
      <c r="O3499" s="22">
        <f t="shared" si="2555"/>
        <v>27435089.677800454</v>
      </c>
      <c r="P3499" s="22">
        <f t="shared" si="2586"/>
        <v>0</v>
      </c>
      <c r="Q3499" s="22">
        <f t="shared" si="2587"/>
        <v>0</v>
      </c>
      <c r="R3499" s="22">
        <f t="shared" si="2556"/>
        <v>471998395.01875317</v>
      </c>
      <c r="S3499" s="16">
        <f t="shared" si="2546"/>
        <v>0</v>
      </c>
      <c r="T3499" s="15">
        <f t="shared" si="2557"/>
        <v>11832663.651546732</v>
      </c>
      <c r="U3499" s="23">
        <f t="shared" si="2574"/>
        <v>2096995.2865526411</v>
      </c>
      <c r="V3499" s="23">
        <f t="shared" si="2575"/>
        <v>0</v>
      </c>
      <c r="W3499" s="23">
        <f t="shared" si="2588"/>
        <v>174458.84247526131</v>
      </c>
      <c r="X3499" s="23">
        <f t="shared" si="2576"/>
        <v>43730955.412742451</v>
      </c>
      <c r="Y3499" s="23">
        <f t="shared" si="2558"/>
        <v>13825559.361691331</v>
      </c>
      <c r="Z3499" s="3">
        <f t="shared" si="2559"/>
        <v>0</v>
      </c>
      <c r="AA3499" s="23">
        <f t="shared" si="2560"/>
        <v>71591878.182151943</v>
      </c>
      <c r="AB3499" s="26">
        <f t="shared" si="2577"/>
        <v>70086276.274228573</v>
      </c>
      <c r="AC3499" s="23">
        <f t="shared" si="2578"/>
        <v>74889487.274228647</v>
      </c>
      <c r="AD3499" s="23">
        <f t="shared" si="2584"/>
        <v>4803211</v>
      </c>
      <c r="AE3499" s="24">
        <f t="shared" si="2545"/>
        <v>70086276.274228647</v>
      </c>
      <c r="AF3499" s="3">
        <f t="shared" si="2579"/>
        <v>0</v>
      </c>
      <c r="AG3499" s="2">
        <f t="shared" si="2561"/>
        <v>0</v>
      </c>
      <c r="AH3499" s="2">
        <f t="shared" si="2562"/>
        <v>220.33075651943949</v>
      </c>
      <c r="AI3499" s="23">
        <f t="shared" si="2585"/>
        <v>11510091815.331566</v>
      </c>
      <c r="AJ3499" s="23">
        <f t="shared" si="2563"/>
        <v>6219.922423797766</v>
      </c>
      <c r="AK3499" s="23">
        <f t="shared" si="2564"/>
        <v>0</v>
      </c>
      <c r="AL3499" s="23">
        <f t="shared" si="2589"/>
        <v>0</v>
      </c>
      <c r="AM3499" s="23">
        <f t="shared" si="2590"/>
        <v>0</v>
      </c>
      <c r="AN3499" s="16">
        <f t="shared" si="2580"/>
        <v>0</v>
      </c>
      <c r="AO3499" s="23">
        <f t="shared" si="2581"/>
        <v>0</v>
      </c>
      <c r="AP3499" s="22">
        <f t="shared" si="2582"/>
        <v>0</v>
      </c>
      <c r="AQ3499" s="30">
        <f t="shared" si="2565"/>
        <v>28615850108.656658</v>
      </c>
      <c r="AR3499" s="28">
        <f t="shared" si="2566"/>
        <v>14111550389.999405</v>
      </c>
      <c r="AS3499" s="25">
        <f t="shared" si="2567"/>
        <v>200337590.02425668</v>
      </c>
      <c r="AT3499" s="32">
        <f t="shared" si="2568"/>
        <v>0</v>
      </c>
      <c r="AU3499" s="23">
        <f t="shared" si="2569"/>
        <v>0</v>
      </c>
      <c r="AV3499" s="22">
        <f t="shared" si="2570"/>
        <v>4171130223.5249686</v>
      </c>
      <c r="AW3499" s="31">
        <f t="shared" si="2583"/>
        <v>18994284351.896729</v>
      </c>
      <c r="AX3499" s="21"/>
      <c r="AY3499" s="21"/>
      <c r="AZ3499" s="21"/>
      <c r="BA3499" s="21"/>
    </row>
    <row r="3500" spans="1:53" x14ac:dyDescent="0.25">
      <c r="A3500" s="21">
        <f t="shared" si="2591"/>
        <v>937</v>
      </c>
      <c r="B3500" s="21" t="s">
        <v>28</v>
      </c>
      <c r="C3500" s="27">
        <f t="shared" si="2548"/>
        <v>0</v>
      </c>
      <c r="D3500" s="27">
        <f t="shared" si="2571"/>
        <v>0</v>
      </c>
      <c r="E3500" s="27" t="b">
        <f t="shared" si="2547"/>
        <v>1</v>
      </c>
      <c r="F3500" s="29">
        <f t="shared" si="2549"/>
        <v>0</v>
      </c>
      <c r="G3500" s="27">
        <f t="shared" si="2572"/>
        <v>0</v>
      </c>
      <c r="H3500" s="22">
        <f t="shared" si="2550"/>
        <v>38605405682.828102</v>
      </c>
      <c r="I3500" s="23">
        <f t="shared" si="2551"/>
        <v>132580106.5049091</v>
      </c>
      <c r="J3500" s="23">
        <f t="shared" si="2552"/>
        <v>1086</v>
      </c>
      <c r="K3500" s="19">
        <f t="shared" si="2573"/>
        <v>225.0831931027827</v>
      </c>
      <c r="L3500" s="16">
        <f t="shared" si="2553"/>
        <v>266.28915635942548</v>
      </c>
      <c r="M3500" s="23">
        <f>M3499-IF($B3500="B",(Percent_Rent_In_Elsies*2.49%/12 * H3499)/K3499,0)+IF($B3500="D",N3500,0)+IF(B3500="D",AK3499)+IF(B3500="C",F3499*90%)-(Y3500-Y3499)-IF($B3500="A",Q3499/K3499) + IF($B3500="A",Q3499/K3499)</f>
        <v>-61333570.811385058</v>
      </c>
      <c r="N3500" s="23">
        <f t="shared" si="2554"/>
        <v>0</v>
      </c>
      <c r="O3500" s="22">
        <f t="shared" si="2555"/>
        <v>0</v>
      </c>
      <c r="P3500" s="22">
        <f t="shared" si="2586"/>
        <v>27435089.677800454</v>
      </c>
      <c r="Q3500" s="22">
        <f t="shared" si="2587"/>
        <v>0</v>
      </c>
      <c r="R3500" s="22">
        <f t="shared" si="2556"/>
        <v>471998395.01875317</v>
      </c>
      <c r="S3500" s="16">
        <f t="shared" si="2546"/>
        <v>0</v>
      </c>
      <c r="T3500" s="15">
        <f t="shared" si="2557"/>
        <v>0</v>
      </c>
      <c r="U3500" s="23">
        <f t="shared" si="2574"/>
        <v>2096995.2865526411</v>
      </c>
      <c r="V3500" s="23">
        <f t="shared" si="2575"/>
        <v>0</v>
      </c>
      <c r="W3500" s="23">
        <f t="shared" si="2588"/>
        <v>0</v>
      </c>
      <c r="X3500" s="23">
        <f t="shared" si="2576"/>
        <v>43730955.412742451</v>
      </c>
      <c r="Y3500" s="23">
        <f t="shared" si="2558"/>
        <v>13825559.361691331</v>
      </c>
      <c r="Z3500" s="3">
        <f t="shared" si="2559"/>
        <v>8722.9421237630668</v>
      </c>
      <c r="AA3500" s="23">
        <f t="shared" si="2560"/>
        <v>71722722.314008385</v>
      </c>
      <c r="AB3500" s="26">
        <f t="shared" si="2577"/>
        <v>70086276.274228573</v>
      </c>
      <c r="AC3500" s="23">
        <f t="shared" si="2578"/>
        <v>74889487.274228647</v>
      </c>
      <c r="AD3500" s="23">
        <f t="shared" si="2584"/>
        <v>4803211</v>
      </c>
      <c r="AE3500" s="24">
        <f t="shared" si="2545"/>
        <v>70086276.274228647</v>
      </c>
      <c r="AF3500" s="3">
        <f t="shared" si="2579"/>
        <v>0</v>
      </c>
      <c r="AG3500" s="2">
        <f t="shared" si="2561"/>
        <v>1046753054.851568</v>
      </c>
      <c r="AH3500" s="2">
        <f t="shared" si="2562"/>
        <v>220.33075651943949</v>
      </c>
      <c r="AI3500" s="23">
        <f t="shared" si="2585"/>
        <v>11531128111.758001</v>
      </c>
      <c r="AJ3500" s="23">
        <f t="shared" si="2563"/>
        <v>6219.922423797766</v>
      </c>
      <c r="AK3500" s="23">
        <f t="shared" si="2564"/>
        <v>0</v>
      </c>
      <c r="AL3500" s="23">
        <f t="shared" si="2589"/>
        <v>0</v>
      </c>
      <c r="AM3500" s="23">
        <f t="shared" si="2590"/>
        <v>0</v>
      </c>
      <c r="AN3500" s="16">
        <f t="shared" si="2580"/>
        <v>0</v>
      </c>
      <c r="AO3500" s="23">
        <f t="shared" si="2581"/>
        <v>0</v>
      </c>
      <c r="AP3500" s="22">
        <f t="shared" si="2582"/>
        <v>0</v>
      </c>
      <c r="AQ3500" s="30">
        <f t="shared" si="2565"/>
        <v>28615850108.656658</v>
      </c>
      <c r="AR3500" s="28">
        <f t="shared" si="2566"/>
        <v>14111550389.999405</v>
      </c>
      <c r="AS3500" s="25">
        <f t="shared" si="2567"/>
        <v>200337590.02425668</v>
      </c>
      <c r="AT3500" s="32">
        <f t="shared" si="2568"/>
        <v>17445.884247526134</v>
      </c>
      <c r="AU3500" s="23">
        <f t="shared" si="2569"/>
        <v>17445.884247526134</v>
      </c>
      <c r="AV3500" s="22">
        <f t="shared" si="2570"/>
        <v>4182962887.1765156</v>
      </c>
      <c r="AW3500" s="31">
        <f t="shared" si="2583"/>
        <v>18994284351.896729</v>
      </c>
      <c r="AX3500" s="21"/>
      <c r="AY3500" s="21"/>
      <c r="AZ3500" s="21"/>
      <c r="BA3500" s="21"/>
    </row>
    <row r="3501" spans="1:53" x14ac:dyDescent="0.25">
      <c r="A3501">
        <f t="shared" si="2591"/>
        <v>938</v>
      </c>
      <c r="B3501" t="s">
        <v>6</v>
      </c>
      <c r="C3501" s="27">
        <f t="shared" si="2548"/>
        <v>0</v>
      </c>
      <c r="D3501" s="27">
        <f t="shared" si="2571"/>
        <v>0</v>
      </c>
      <c r="E3501" s="27" t="b">
        <f t="shared" si="2547"/>
        <v>1</v>
      </c>
      <c r="F3501" s="29">
        <f t="shared" si="2549"/>
        <v>0</v>
      </c>
      <c r="G3501" s="27">
        <f t="shared" si="2572"/>
        <v>0</v>
      </c>
      <c r="H3501" s="22">
        <f t="shared" si="2550"/>
        <v>38669748025.63282</v>
      </c>
      <c r="I3501" s="23">
        <f t="shared" si="2551"/>
        <v>132580106.5049091</v>
      </c>
      <c r="J3501" s="23">
        <f t="shared" si="2552"/>
        <v>1086</v>
      </c>
      <c r="K3501" s="19">
        <f t="shared" si="2573"/>
        <v>225.0831931027827</v>
      </c>
      <c r="L3501" s="16">
        <f t="shared" si="2553"/>
        <v>266.73297162002456</v>
      </c>
      <c r="M3501" s="23">
        <f>M3500-IF($B3501="B",(Percent_Rent_In_Elsies*2.49%/12 * H3500)/K3500,0)+IF($B3501="D",N3501,0)+IF(B3501="D",AK3500)+IF(B3501="C",F3500*90%)-(Y3501-Y3500)-IF($B3501="A",Q3500/K3500) + IF($B3501="A",Q3500/K3500)</f>
        <v>-61333570.811385058</v>
      </c>
      <c r="N3501" s="23">
        <f t="shared" si="2554"/>
        <v>0</v>
      </c>
      <c r="O3501" s="22">
        <f t="shared" si="2555"/>
        <v>0</v>
      </c>
      <c r="P3501" s="22">
        <f t="shared" si="2586"/>
        <v>0</v>
      </c>
      <c r="Q3501" s="22">
        <f t="shared" si="2587"/>
        <v>0</v>
      </c>
      <c r="R3501" s="22">
        <f t="shared" si="2556"/>
        <v>471998395.01875317</v>
      </c>
      <c r="S3501" s="16">
        <f t="shared" si="2546"/>
        <v>0</v>
      </c>
      <c r="T3501" s="15">
        <f t="shared" si="2557"/>
        <v>0</v>
      </c>
      <c r="U3501" s="23">
        <f t="shared" si="2574"/>
        <v>2096995.2865526411</v>
      </c>
      <c r="V3501" s="23">
        <f t="shared" si="2575"/>
        <v>0</v>
      </c>
      <c r="W3501" s="23">
        <f t="shared" si="2588"/>
        <v>0</v>
      </c>
      <c r="X3501" s="23">
        <f t="shared" si="2576"/>
        <v>43774570.123361267</v>
      </c>
      <c r="Y3501" s="23">
        <f t="shared" si="2558"/>
        <v>13825559.361691331</v>
      </c>
      <c r="Z3501" s="3">
        <f t="shared" si="2559"/>
        <v>0</v>
      </c>
      <c r="AA3501" s="23">
        <f t="shared" si="2560"/>
        <v>71722722.314008385</v>
      </c>
      <c r="AB3501" s="26">
        <f t="shared" si="2577"/>
        <v>70086276.274228573</v>
      </c>
      <c r="AC3501" s="23">
        <f t="shared" si="2578"/>
        <v>74889487.274228647</v>
      </c>
      <c r="AD3501" s="23">
        <f t="shared" si="2584"/>
        <v>4803211</v>
      </c>
      <c r="AE3501" s="24">
        <f t="shared" si="2545"/>
        <v>70086276.274228647</v>
      </c>
      <c r="AF3501" s="3">
        <f t="shared" si="2579"/>
        <v>0</v>
      </c>
      <c r="AG3501" s="2">
        <f t="shared" si="2561"/>
        <v>0</v>
      </c>
      <c r="AH3501" s="2">
        <f t="shared" si="2562"/>
        <v>220.69797444697193</v>
      </c>
      <c r="AI3501" s="23">
        <f t="shared" si="2585"/>
        <v>11531128111.758001</v>
      </c>
      <c r="AJ3501" s="23">
        <f t="shared" si="2563"/>
        <v>6219.922423797766</v>
      </c>
      <c r="AK3501" s="23">
        <f t="shared" si="2564"/>
        <v>0</v>
      </c>
      <c r="AL3501" s="23">
        <f t="shared" si="2589"/>
        <v>0</v>
      </c>
      <c r="AM3501" s="23">
        <f t="shared" si="2590"/>
        <v>0</v>
      </c>
      <c r="AN3501" s="16">
        <f t="shared" si="2580"/>
        <v>0</v>
      </c>
      <c r="AO3501" s="23">
        <f t="shared" si="2581"/>
        <v>0</v>
      </c>
      <c r="AP3501" s="22">
        <f t="shared" si="2582"/>
        <v>0</v>
      </c>
      <c r="AQ3501" s="30">
        <f t="shared" si="2565"/>
        <v>28615850108.656658</v>
      </c>
      <c r="AR3501" s="28">
        <f t="shared" si="2566"/>
        <v>14111550389.999405</v>
      </c>
      <c r="AS3501" s="25">
        <f t="shared" si="2567"/>
        <v>200337590.02425668</v>
      </c>
      <c r="AT3501" s="32">
        <f t="shared" si="2568"/>
        <v>0</v>
      </c>
      <c r="AU3501" s="23">
        <f t="shared" si="2569"/>
        <v>0</v>
      </c>
      <c r="AV3501" s="22">
        <f t="shared" si="2570"/>
        <v>4182962887.1765156</v>
      </c>
      <c r="AW3501" s="31">
        <f t="shared" si="2583"/>
        <v>18966849262.218929</v>
      </c>
    </row>
    <row r="3502" spans="1:53" x14ac:dyDescent="0.25">
      <c r="A3502">
        <f t="shared" si="2591"/>
        <v>938</v>
      </c>
      <c r="B3502" t="s">
        <v>7</v>
      </c>
      <c r="C3502" s="27">
        <f t="shared" si="2548"/>
        <v>0</v>
      </c>
      <c r="D3502" s="27">
        <f t="shared" si="2571"/>
        <v>0</v>
      </c>
      <c r="E3502" s="27" t="b">
        <f t="shared" si="2547"/>
        <v>1</v>
      </c>
      <c r="F3502" s="29">
        <f t="shared" si="2549"/>
        <v>0</v>
      </c>
      <c r="G3502" s="27">
        <f t="shared" si="2572"/>
        <v>0</v>
      </c>
      <c r="H3502" s="22">
        <f t="shared" si="2550"/>
        <v>38669748025.63282</v>
      </c>
      <c r="I3502" s="23">
        <f t="shared" si="2551"/>
        <v>132580106.5049091</v>
      </c>
      <c r="J3502" s="23">
        <f t="shared" si="2552"/>
        <v>1086</v>
      </c>
      <c r="K3502" s="19">
        <f t="shared" si="2573"/>
        <v>225.0831931027827</v>
      </c>
      <c r="L3502" s="16">
        <f t="shared" si="2553"/>
        <v>266.73297162002456</v>
      </c>
      <c r="M3502" s="23">
        <f>M3501-IF($B3502="B",(Percent_Rent_In_Elsies*2.49%/12 * H3501)/K3501,0)+IF($B3502="D",N3502,0)+IF(B3502="D",AK3501)+IF(B3502="C",F3501*90%)-(Y3502-Y3501)-IF($B3502="A",Q3501/K3501) + IF($B3502="A",Q3501/K3501)</f>
        <v>-61511815.41074203</v>
      </c>
      <c r="N3502" s="23">
        <f t="shared" si="2554"/>
        <v>0</v>
      </c>
      <c r="O3502" s="22">
        <f t="shared" si="2555"/>
        <v>0</v>
      </c>
      <c r="P3502" s="22">
        <f t="shared" si="2586"/>
        <v>0</v>
      </c>
      <c r="Q3502" s="22">
        <f t="shared" si="2587"/>
        <v>0</v>
      </c>
      <c r="R3502" s="22">
        <f t="shared" si="2556"/>
        <v>432665195.43385708</v>
      </c>
      <c r="S3502" s="16">
        <f t="shared" si="2546"/>
        <v>39333199.584896095</v>
      </c>
      <c r="T3502" s="15">
        <f t="shared" si="2557"/>
        <v>0</v>
      </c>
      <c r="U3502" s="23">
        <f t="shared" si="2574"/>
        <v>1922245.6793399211</v>
      </c>
      <c r="V3502" s="23">
        <f t="shared" si="2575"/>
        <v>174749.60721272009</v>
      </c>
      <c r="W3502" s="23">
        <f t="shared" si="2588"/>
        <v>0</v>
      </c>
      <c r="X3502" s="23">
        <f t="shared" si="2576"/>
        <v>43774570.123361267</v>
      </c>
      <c r="Y3502" s="23">
        <f t="shared" si="2558"/>
        <v>13825559.361691331</v>
      </c>
      <c r="Z3502" s="3">
        <f t="shared" si="2559"/>
        <v>0</v>
      </c>
      <c r="AA3502" s="23">
        <f t="shared" si="2560"/>
        <v>71722722.314008385</v>
      </c>
      <c r="AB3502" s="26">
        <f t="shared" si="2577"/>
        <v>70086276.274228573</v>
      </c>
      <c r="AC3502" s="23">
        <f t="shared" si="2578"/>
        <v>74889487.274228647</v>
      </c>
      <c r="AD3502" s="23">
        <f t="shared" si="2584"/>
        <v>4803211</v>
      </c>
      <c r="AE3502" s="24">
        <f t="shared" si="2545"/>
        <v>70086276.274228647</v>
      </c>
      <c r="AF3502" s="3">
        <f t="shared" si="2579"/>
        <v>0</v>
      </c>
      <c r="AG3502" s="2">
        <f t="shared" si="2561"/>
        <v>0</v>
      </c>
      <c r="AH3502" s="2">
        <f t="shared" si="2562"/>
        <v>220.69797444697193</v>
      </c>
      <c r="AI3502" s="23">
        <f t="shared" si="2585"/>
        <v>11531128111.758001</v>
      </c>
      <c r="AJ3502" s="23">
        <f t="shared" si="2563"/>
        <v>6219.922423797766</v>
      </c>
      <c r="AK3502" s="23">
        <f t="shared" si="2564"/>
        <v>0</v>
      </c>
      <c r="AL3502" s="23">
        <f t="shared" si="2589"/>
        <v>10415316.438884735</v>
      </c>
      <c r="AM3502" s="23">
        <f t="shared" si="2590"/>
        <v>9717369040.3752995</v>
      </c>
      <c r="AN3502" s="16">
        <f t="shared" si="2580"/>
        <v>0</v>
      </c>
      <c r="AO3502" s="23">
        <f t="shared" si="2581"/>
        <v>178244.59935697462</v>
      </c>
      <c r="AP3502" s="22">
        <f t="shared" si="2582"/>
        <v>40119863.576594055</v>
      </c>
      <c r="AQ3502" s="30">
        <f t="shared" si="2565"/>
        <v>28695748816.969448</v>
      </c>
      <c r="AR3502" s="28">
        <f t="shared" si="2566"/>
        <v>14151329234.735598</v>
      </c>
      <c r="AS3502" s="25">
        <f t="shared" si="2567"/>
        <v>200337590.02425668</v>
      </c>
      <c r="AT3502" s="32">
        <f t="shared" si="2568"/>
        <v>0</v>
      </c>
      <c r="AU3502" s="23">
        <f t="shared" si="2569"/>
        <v>0</v>
      </c>
      <c r="AV3502" s="22">
        <f t="shared" si="2570"/>
        <v>4182962887.1765156</v>
      </c>
      <c r="AW3502" s="31">
        <f t="shared" si="2583"/>
        <v>19046747970.531719</v>
      </c>
    </row>
    <row r="3503" spans="1:53" s="21" customFormat="1" x14ac:dyDescent="0.25">
      <c r="A3503">
        <f t="shared" si="2591"/>
        <v>938</v>
      </c>
      <c r="B3503" t="s">
        <v>8</v>
      </c>
      <c r="C3503" s="27">
        <f t="shared" si="2548"/>
        <v>0</v>
      </c>
      <c r="D3503" s="27">
        <f t="shared" si="2571"/>
        <v>0</v>
      </c>
      <c r="E3503" s="27" t="b">
        <f t="shared" si="2547"/>
        <v>1</v>
      </c>
      <c r="F3503" s="29">
        <f t="shared" si="2549"/>
        <v>0</v>
      </c>
      <c r="G3503" s="27">
        <f t="shared" si="2572"/>
        <v>0</v>
      </c>
      <c r="H3503" s="22">
        <f t="shared" si="2550"/>
        <v>38669748025.63282</v>
      </c>
      <c r="I3503" s="23">
        <f t="shared" si="2551"/>
        <v>132580106.5049091</v>
      </c>
      <c r="J3503" s="23">
        <f t="shared" si="2552"/>
        <v>1086</v>
      </c>
      <c r="K3503" s="19">
        <f t="shared" si="2573"/>
        <v>225.0831931027827</v>
      </c>
      <c r="L3503" s="16">
        <f t="shared" si="2553"/>
        <v>266.73297162002456</v>
      </c>
      <c r="M3503" s="23">
        <f>M3502-IF($B3503="B",(Percent_Rent_In_Elsies*2.49%/12 * H3502)/K3502,0)+IF($B3503="D",N3503,0)+IF(B3503="D",AK3502)+IF(B3503="C",F3502*90%)-(Y3503-Y3502)-IF($B3503="A",Q3502/K3502) + IF($B3503="A",Q3502/K3502)</f>
        <v>-61511815.41074203</v>
      </c>
      <c r="N3503" s="23">
        <f t="shared" si="2554"/>
        <v>0</v>
      </c>
      <c r="O3503" s="22">
        <f t="shared" si="2555"/>
        <v>0</v>
      </c>
      <c r="P3503" s="22">
        <f t="shared" si="2586"/>
        <v>0</v>
      </c>
      <c r="Q3503" s="22">
        <f t="shared" si="2587"/>
        <v>0</v>
      </c>
      <c r="R3503" s="22">
        <f t="shared" si="2556"/>
        <v>472785059.01045114</v>
      </c>
      <c r="S3503" s="16">
        <f t="shared" si="2546"/>
        <v>39333199.584896095</v>
      </c>
      <c r="T3503" s="15">
        <f t="shared" si="2557"/>
        <v>0</v>
      </c>
      <c r="U3503" s="23">
        <f t="shared" si="2574"/>
        <v>2100490.2786968956</v>
      </c>
      <c r="V3503" s="23">
        <f t="shared" si="2575"/>
        <v>174749.60721272009</v>
      </c>
      <c r="W3503" s="23">
        <f t="shared" si="2588"/>
        <v>0</v>
      </c>
      <c r="X3503" s="23">
        <f t="shared" si="2576"/>
        <v>43774570.123361267</v>
      </c>
      <c r="Y3503" s="23">
        <f t="shared" si="2558"/>
        <v>13825559.361691331</v>
      </c>
      <c r="Z3503" s="3">
        <f t="shared" si="2559"/>
        <v>0</v>
      </c>
      <c r="AA3503" s="23">
        <f t="shared" si="2560"/>
        <v>71722722.314008385</v>
      </c>
      <c r="AB3503" s="26">
        <f t="shared" si="2577"/>
        <v>70086276.274228573</v>
      </c>
      <c r="AC3503" s="23">
        <f t="shared" si="2578"/>
        <v>74889487.274228647</v>
      </c>
      <c r="AD3503" s="23">
        <f t="shared" si="2584"/>
        <v>4803211</v>
      </c>
      <c r="AE3503" s="24">
        <f t="shared" si="2545"/>
        <v>70086276.274228647</v>
      </c>
      <c r="AF3503" s="3">
        <f t="shared" si="2579"/>
        <v>1E-4</v>
      </c>
      <c r="AG3503" s="2">
        <f t="shared" si="2561"/>
        <v>0</v>
      </c>
      <c r="AH3503" s="2">
        <f t="shared" si="2562"/>
        <v>220.69797444697193</v>
      </c>
      <c r="AI3503" s="23">
        <f t="shared" si="2585"/>
        <v>11531128111.758001</v>
      </c>
      <c r="AJ3503" s="23">
        <f t="shared" si="2563"/>
        <v>6219.922423797766</v>
      </c>
      <c r="AK3503" s="23">
        <f t="shared" si="2564"/>
        <v>66103.794548719248</v>
      </c>
      <c r="AL3503" s="23">
        <f t="shared" si="2589"/>
        <v>0</v>
      </c>
      <c r="AM3503" s="23">
        <f t="shared" si="2590"/>
        <v>0</v>
      </c>
      <c r="AN3503" s="16">
        <f t="shared" si="2580"/>
        <v>0</v>
      </c>
      <c r="AO3503" s="23">
        <f t="shared" si="2581"/>
        <v>0</v>
      </c>
      <c r="AP3503" s="22">
        <f t="shared" si="2582"/>
        <v>0</v>
      </c>
      <c r="AQ3503" s="30">
        <f t="shared" si="2565"/>
        <v>28695748816.969448</v>
      </c>
      <c r="AR3503" s="28">
        <f t="shared" si="2566"/>
        <v>14151329234.735598</v>
      </c>
      <c r="AS3503" s="25">
        <f t="shared" si="2567"/>
        <v>200337590.02425668</v>
      </c>
      <c r="AT3503" s="32">
        <f t="shared" si="2568"/>
        <v>0</v>
      </c>
      <c r="AU3503" s="23">
        <f t="shared" si="2569"/>
        <v>0</v>
      </c>
      <c r="AV3503" s="22">
        <f t="shared" si="2570"/>
        <v>4182962887.1765156</v>
      </c>
      <c r="AW3503" s="31">
        <f t="shared" si="2583"/>
        <v>19046747970.531719</v>
      </c>
      <c r="AX3503"/>
      <c r="AY3503"/>
      <c r="AZ3503"/>
      <c r="BA3503"/>
    </row>
    <row r="3504" spans="1:53" s="21" customFormat="1" x14ac:dyDescent="0.25">
      <c r="A3504">
        <f t="shared" si="2591"/>
        <v>938</v>
      </c>
      <c r="B3504" t="s">
        <v>9</v>
      </c>
      <c r="C3504" s="27">
        <f t="shared" si="2548"/>
        <v>0</v>
      </c>
      <c r="D3504" s="27">
        <f t="shared" si="2571"/>
        <v>0</v>
      </c>
      <c r="E3504" s="27" t="b">
        <f t="shared" si="2547"/>
        <v>1</v>
      </c>
      <c r="F3504" s="29">
        <f t="shared" si="2549"/>
        <v>0</v>
      </c>
      <c r="G3504" s="27">
        <f t="shared" si="2572"/>
        <v>0</v>
      </c>
      <c r="H3504" s="22">
        <f t="shared" si="2550"/>
        <v>38669748025.63282</v>
      </c>
      <c r="I3504" s="23">
        <f t="shared" si="2551"/>
        <v>132580106.5049091</v>
      </c>
      <c r="J3504" s="23">
        <f t="shared" si="2552"/>
        <v>1086</v>
      </c>
      <c r="K3504" s="19">
        <f t="shared" si="2573"/>
        <v>225.0831931027827</v>
      </c>
      <c r="L3504" s="16">
        <f t="shared" si="2553"/>
        <v>266.73297162002456</v>
      </c>
      <c r="M3504" s="23">
        <f>M3503-IF($B3504="B",(Percent_Rent_In_Elsies*2.49%/12 * H3503)/K3503,0)+IF($B3504="D",N3504,0)+IF(B3504="D",AK3503)+IF(B3504="C",F3503*90%)-(Y3504-Y3503)-IF($B3504="A",Q3503/K3503) + IF($B3504="A",Q3503/K3503)</f>
        <v>-61445711.616193309</v>
      </c>
      <c r="N3504" s="23">
        <f t="shared" si="2554"/>
        <v>0</v>
      </c>
      <c r="O3504" s="22">
        <f t="shared" si="2555"/>
        <v>27480814.827263452</v>
      </c>
      <c r="P3504" s="22">
        <f t="shared" si="2586"/>
        <v>0</v>
      </c>
      <c r="Q3504" s="22">
        <f t="shared" si="2587"/>
        <v>0</v>
      </c>
      <c r="R3504" s="22">
        <f t="shared" si="2556"/>
        <v>472785059.01045114</v>
      </c>
      <c r="S3504" s="16">
        <f t="shared" si="2546"/>
        <v>0</v>
      </c>
      <c r="T3504" s="15">
        <f t="shared" si="2557"/>
        <v>11852384.757632643</v>
      </c>
      <c r="U3504" s="23">
        <f t="shared" si="2574"/>
        <v>2100490.2786968956</v>
      </c>
      <c r="V3504" s="23">
        <f t="shared" si="2575"/>
        <v>0</v>
      </c>
      <c r="W3504" s="23">
        <f t="shared" si="2588"/>
        <v>174749.60721272009</v>
      </c>
      <c r="X3504" s="23">
        <f t="shared" si="2576"/>
        <v>43774570.123361267</v>
      </c>
      <c r="Y3504" s="23">
        <f t="shared" si="2558"/>
        <v>13825559.361691331</v>
      </c>
      <c r="Z3504" s="3">
        <f t="shared" si="2559"/>
        <v>0</v>
      </c>
      <c r="AA3504" s="23">
        <f t="shared" si="2560"/>
        <v>71656618.519459665</v>
      </c>
      <c r="AB3504" s="26">
        <f t="shared" si="2577"/>
        <v>70086276.274228573</v>
      </c>
      <c r="AC3504" s="23">
        <f t="shared" si="2578"/>
        <v>74889487.274228647</v>
      </c>
      <c r="AD3504" s="23">
        <f t="shared" si="2584"/>
        <v>4803211</v>
      </c>
      <c r="AE3504" s="24">
        <f t="shared" si="2545"/>
        <v>70086276.274228647</v>
      </c>
      <c r="AF3504" s="3">
        <f t="shared" si="2579"/>
        <v>0</v>
      </c>
      <c r="AG3504" s="2">
        <f t="shared" si="2561"/>
        <v>0</v>
      </c>
      <c r="AH3504" s="2">
        <f t="shared" si="2562"/>
        <v>220.69797444697193</v>
      </c>
      <c r="AI3504" s="23">
        <f t="shared" si="2585"/>
        <v>11520500359.50569</v>
      </c>
      <c r="AJ3504" s="23">
        <f t="shared" si="2563"/>
        <v>6219.922423797766</v>
      </c>
      <c r="AK3504" s="23">
        <f t="shared" si="2564"/>
        <v>0</v>
      </c>
      <c r="AL3504" s="23">
        <f t="shared" si="2589"/>
        <v>0</v>
      </c>
      <c r="AM3504" s="23">
        <f t="shared" si="2590"/>
        <v>0</v>
      </c>
      <c r="AN3504" s="16">
        <f t="shared" si="2580"/>
        <v>0</v>
      </c>
      <c r="AO3504" s="23">
        <f t="shared" si="2581"/>
        <v>0</v>
      </c>
      <c r="AP3504" s="22">
        <f t="shared" si="2582"/>
        <v>0</v>
      </c>
      <c r="AQ3504" s="30">
        <f t="shared" si="2565"/>
        <v>28695748816.969448</v>
      </c>
      <c r="AR3504" s="28">
        <f t="shared" si="2566"/>
        <v>14151329234.735598</v>
      </c>
      <c r="AS3504" s="25">
        <f t="shared" si="2567"/>
        <v>200337590.02425668</v>
      </c>
      <c r="AT3504" s="32">
        <f t="shared" si="2568"/>
        <v>0</v>
      </c>
      <c r="AU3504" s="23">
        <f t="shared" si="2569"/>
        <v>0</v>
      </c>
      <c r="AV3504" s="22">
        <f t="shared" si="2570"/>
        <v>4182962887.1765156</v>
      </c>
      <c r="AW3504" s="31">
        <f t="shared" si="2583"/>
        <v>19046747970.531719</v>
      </c>
      <c r="AX3504"/>
      <c r="AY3504"/>
      <c r="AZ3504"/>
      <c r="BA3504"/>
    </row>
    <row r="3505" spans="1:53" x14ac:dyDescent="0.25">
      <c r="A3505" s="21">
        <f t="shared" si="2591"/>
        <v>938</v>
      </c>
      <c r="B3505" s="21" t="s">
        <v>28</v>
      </c>
      <c r="C3505" s="27">
        <f t="shared" si="2548"/>
        <v>0</v>
      </c>
      <c r="D3505" s="27">
        <f t="shared" si="2571"/>
        <v>0</v>
      </c>
      <c r="E3505" s="27" t="b">
        <f t="shared" si="2547"/>
        <v>1</v>
      </c>
      <c r="F3505" s="29">
        <f t="shared" si="2549"/>
        <v>0</v>
      </c>
      <c r="G3505" s="27">
        <f t="shared" si="2572"/>
        <v>0</v>
      </c>
      <c r="H3505" s="22">
        <f t="shared" si="2550"/>
        <v>38669748025.63282</v>
      </c>
      <c r="I3505" s="23">
        <f t="shared" si="2551"/>
        <v>132580106.5049091</v>
      </c>
      <c r="J3505" s="23">
        <f t="shared" si="2552"/>
        <v>1086</v>
      </c>
      <c r="K3505" s="19">
        <f t="shared" si="2573"/>
        <v>225.0831931027827</v>
      </c>
      <c r="L3505" s="16">
        <f t="shared" si="2553"/>
        <v>266.73297162002456</v>
      </c>
      <c r="M3505" s="23">
        <f>M3504-IF($B3505="B",(Percent_Rent_In_Elsies*2.49%/12 * H3504)/K3504,0)+IF($B3505="D",N3505,0)+IF(B3505="D",AK3504)+IF(B3505="C",F3504*90%)-(Y3505-Y3504)-IF($B3505="A",Q3504/K3504) + IF($B3505="A",Q3504/K3504)</f>
        <v>-61445711.616193309</v>
      </c>
      <c r="N3505" s="23">
        <f t="shared" si="2554"/>
        <v>0</v>
      </c>
      <c r="O3505" s="22">
        <f t="shared" si="2555"/>
        <v>0</v>
      </c>
      <c r="P3505" s="22">
        <f t="shared" si="2586"/>
        <v>27480814.827263452</v>
      </c>
      <c r="Q3505" s="22">
        <f t="shared" si="2587"/>
        <v>0</v>
      </c>
      <c r="R3505" s="22">
        <f t="shared" si="2556"/>
        <v>472785059.01045114</v>
      </c>
      <c r="S3505" s="16">
        <f t="shared" si="2546"/>
        <v>0</v>
      </c>
      <c r="T3505" s="15">
        <f t="shared" si="2557"/>
        <v>0</v>
      </c>
      <c r="U3505" s="23">
        <f t="shared" si="2574"/>
        <v>2100490.2786968956</v>
      </c>
      <c r="V3505" s="23">
        <f t="shared" si="2575"/>
        <v>0</v>
      </c>
      <c r="W3505" s="23">
        <f t="shared" si="2588"/>
        <v>0</v>
      </c>
      <c r="X3505" s="23">
        <f t="shared" si="2576"/>
        <v>43774570.123361267</v>
      </c>
      <c r="Y3505" s="23">
        <f t="shared" si="2558"/>
        <v>13825559.361691331</v>
      </c>
      <c r="Z3505" s="3">
        <f t="shared" si="2559"/>
        <v>8737.4803606360056</v>
      </c>
      <c r="AA3505" s="23">
        <f t="shared" si="2560"/>
        <v>71787680.724869207</v>
      </c>
      <c r="AB3505" s="26">
        <f t="shared" si="2577"/>
        <v>70086276.274228558</v>
      </c>
      <c r="AC3505" s="23">
        <f t="shared" si="2578"/>
        <v>74889487.274228647</v>
      </c>
      <c r="AD3505" s="23">
        <f t="shared" si="2584"/>
        <v>4803211</v>
      </c>
      <c r="AE3505" s="24">
        <f t="shared" si="2545"/>
        <v>70086276.274228647</v>
      </c>
      <c r="AF3505" s="3">
        <f t="shared" si="2579"/>
        <v>0</v>
      </c>
      <c r="AG3505" s="2">
        <f t="shared" si="2561"/>
        <v>1048497643.2763206</v>
      </c>
      <c r="AH3505" s="2">
        <f t="shared" si="2562"/>
        <v>220.69797444697193</v>
      </c>
      <c r="AI3505" s="23">
        <f t="shared" si="2585"/>
        <v>11541571716.42617</v>
      </c>
      <c r="AJ3505" s="23">
        <f t="shared" si="2563"/>
        <v>6219.922423797766</v>
      </c>
      <c r="AK3505" s="23">
        <f t="shared" si="2564"/>
        <v>0</v>
      </c>
      <c r="AL3505" s="23">
        <f t="shared" si="2589"/>
        <v>0</v>
      </c>
      <c r="AM3505" s="23">
        <f t="shared" si="2590"/>
        <v>0</v>
      </c>
      <c r="AN3505" s="16">
        <f t="shared" si="2580"/>
        <v>0</v>
      </c>
      <c r="AO3505" s="23">
        <f t="shared" si="2581"/>
        <v>0</v>
      </c>
      <c r="AP3505" s="22">
        <f t="shared" si="2582"/>
        <v>0</v>
      </c>
      <c r="AQ3505" s="30">
        <f t="shared" si="2565"/>
        <v>28695748816.969448</v>
      </c>
      <c r="AR3505" s="28">
        <f t="shared" si="2566"/>
        <v>14151329234.735598</v>
      </c>
      <c r="AS3505" s="25">
        <f t="shared" si="2567"/>
        <v>200337590.02425668</v>
      </c>
      <c r="AT3505" s="32">
        <f t="shared" si="2568"/>
        <v>17474.960721272011</v>
      </c>
      <c r="AU3505" s="23">
        <f t="shared" si="2569"/>
        <v>17474.960721272011</v>
      </c>
      <c r="AV3505" s="22">
        <f t="shared" si="2570"/>
        <v>4194815271.9341483</v>
      </c>
      <c r="AW3505" s="31">
        <f t="shared" si="2583"/>
        <v>19046747970.531715</v>
      </c>
    </row>
    <row r="3506" spans="1:53" x14ac:dyDescent="0.25">
      <c r="A3506">
        <f t="shared" si="2591"/>
        <v>939</v>
      </c>
      <c r="B3506" t="s">
        <v>6</v>
      </c>
      <c r="C3506" s="27">
        <f t="shared" si="2548"/>
        <v>0</v>
      </c>
      <c r="D3506" s="27">
        <f t="shared" si="2571"/>
        <v>0</v>
      </c>
      <c r="E3506" s="27" t="b">
        <f t="shared" si="2547"/>
        <v>1</v>
      </c>
      <c r="F3506" s="29">
        <f t="shared" si="2549"/>
        <v>0</v>
      </c>
      <c r="G3506" s="27">
        <f t="shared" si="2572"/>
        <v>0</v>
      </c>
      <c r="H3506" s="22">
        <f t="shared" si="2550"/>
        <v>38734197605.675545</v>
      </c>
      <c r="I3506" s="23">
        <f t="shared" si="2551"/>
        <v>132580106.5049091</v>
      </c>
      <c r="J3506" s="23">
        <f t="shared" si="2552"/>
        <v>1086</v>
      </c>
      <c r="K3506" s="19">
        <f t="shared" si="2573"/>
        <v>225.0831931027827</v>
      </c>
      <c r="L3506" s="16">
        <f t="shared" si="2553"/>
        <v>267.17752657272462</v>
      </c>
      <c r="M3506" s="23">
        <f>M3505-IF($B3506="B",(Percent_Rent_In_Elsies*2.49%/12 * H3505)/K3505,0)+IF($B3506="D",N3506,0)+IF(B3506="D",AK3505)+IF(B3506="C",F3505*90%)-(Y3506-Y3505)-IF($B3506="A",Q3505/K3505) + IF($B3506="A",Q3505/K3505)</f>
        <v>-61445711.616193309</v>
      </c>
      <c r="N3506" s="23">
        <f t="shared" si="2554"/>
        <v>0</v>
      </c>
      <c r="O3506" s="22">
        <f t="shared" si="2555"/>
        <v>0</v>
      </c>
      <c r="P3506" s="22">
        <f t="shared" si="2586"/>
        <v>0</v>
      </c>
      <c r="Q3506" s="22">
        <f t="shared" si="2587"/>
        <v>0</v>
      </c>
      <c r="R3506" s="22">
        <f t="shared" si="2556"/>
        <v>472785059.01045114</v>
      </c>
      <c r="S3506" s="16">
        <f t="shared" si="2546"/>
        <v>0</v>
      </c>
      <c r="T3506" s="15">
        <f t="shared" si="2557"/>
        <v>0</v>
      </c>
      <c r="U3506" s="23">
        <f t="shared" si="2574"/>
        <v>2100490.2786968956</v>
      </c>
      <c r="V3506" s="23">
        <f t="shared" si="2575"/>
        <v>0</v>
      </c>
      <c r="W3506" s="23">
        <f t="shared" si="2588"/>
        <v>0</v>
      </c>
      <c r="X3506" s="23">
        <f t="shared" si="2576"/>
        <v>43818257.52516444</v>
      </c>
      <c r="Y3506" s="23">
        <f t="shared" si="2558"/>
        <v>13825559.361691331</v>
      </c>
      <c r="Z3506" s="3">
        <f t="shared" si="2559"/>
        <v>0</v>
      </c>
      <c r="AA3506" s="23">
        <f t="shared" si="2560"/>
        <v>71787680.724869207</v>
      </c>
      <c r="AB3506" s="26">
        <f t="shared" si="2577"/>
        <v>70086276.274228558</v>
      </c>
      <c r="AC3506" s="23">
        <f t="shared" si="2578"/>
        <v>74889487.274228647</v>
      </c>
      <c r="AD3506" s="23">
        <f t="shared" si="2584"/>
        <v>4803211</v>
      </c>
      <c r="AE3506" s="24">
        <f t="shared" si="2545"/>
        <v>70086276.274228647</v>
      </c>
      <c r="AF3506" s="3">
        <f t="shared" si="2579"/>
        <v>0</v>
      </c>
      <c r="AG3506" s="2">
        <f t="shared" si="2561"/>
        <v>0</v>
      </c>
      <c r="AH3506" s="2">
        <f t="shared" si="2562"/>
        <v>221.06580440438356</v>
      </c>
      <c r="AI3506" s="23">
        <f t="shared" si="2585"/>
        <v>11541571716.42617</v>
      </c>
      <c r="AJ3506" s="23">
        <f t="shared" si="2563"/>
        <v>6219.922423797766</v>
      </c>
      <c r="AK3506" s="23">
        <f t="shared" si="2564"/>
        <v>0</v>
      </c>
      <c r="AL3506" s="23">
        <f t="shared" si="2589"/>
        <v>0</v>
      </c>
      <c r="AM3506" s="23">
        <f t="shared" si="2590"/>
        <v>0</v>
      </c>
      <c r="AN3506" s="16">
        <f t="shared" si="2580"/>
        <v>0</v>
      </c>
      <c r="AO3506" s="23">
        <f t="shared" si="2581"/>
        <v>0</v>
      </c>
      <c r="AP3506" s="22">
        <f t="shared" si="2582"/>
        <v>0</v>
      </c>
      <c r="AQ3506" s="30">
        <f t="shared" si="2565"/>
        <v>28695748816.969448</v>
      </c>
      <c r="AR3506" s="28">
        <f t="shared" si="2566"/>
        <v>14151329234.735598</v>
      </c>
      <c r="AS3506" s="25">
        <f t="shared" si="2567"/>
        <v>200337590.02425668</v>
      </c>
      <c r="AT3506" s="32">
        <f t="shared" si="2568"/>
        <v>0</v>
      </c>
      <c r="AU3506" s="23">
        <f t="shared" si="2569"/>
        <v>0</v>
      </c>
      <c r="AV3506" s="22">
        <f t="shared" si="2570"/>
        <v>4194815271.9341483</v>
      </c>
      <c r="AW3506" s="31">
        <f t="shared" si="2583"/>
        <v>19019267155.704453</v>
      </c>
    </row>
    <row r="3507" spans="1:53" x14ac:dyDescent="0.25">
      <c r="A3507">
        <f t="shared" si="2591"/>
        <v>939</v>
      </c>
      <c r="B3507" t="s">
        <v>7</v>
      </c>
      <c r="C3507" s="27">
        <f t="shared" si="2548"/>
        <v>0</v>
      </c>
      <c r="D3507" s="27">
        <f t="shared" si="2571"/>
        <v>0</v>
      </c>
      <c r="E3507" s="27" t="b">
        <f t="shared" si="2547"/>
        <v>1</v>
      </c>
      <c r="F3507" s="29">
        <f t="shared" si="2549"/>
        <v>0</v>
      </c>
      <c r="G3507" s="27">
        <f t="shared" si="2572"/>
        <v>0</v>
      </c>
      <c r="H3507" s="22">
        <f t="shared" si="2550"/>
        <v>38734197605.675545</v>
      </c>
      <c r="I3507" s="23">
        <f t="shared" si="2551"/>
        <v>132580106.5049091</v>
      </c>
      <c r="J3507" s="23">
        <f t="shared" si="2552"/>
        <v>1086</v>
      </c>
      <c r="K3507" s="19">
        <f t="shared" si="2573"/>
        <v>225.0831931027827</v>
      </c>
      <c r="L3507" s="16">
        <f t="shared" si="2553"/>
        <v>267.17752657272462</v>
      </c>
      <c r="M3507" s="23">
        <f>M3506-IF($B3507="B",(Percent_Rent_In_Elsies*2.49%/12 * H3506)/K3506,0)+IF($B3507="D",N3507,0)+IF(B3507="D",AK3506)+IF(B3507="C",F3506*90%)-(Y3507-Y3506)-IF($B3507="A",Q3506/K3506) + IF($B3507="A",Q3506/K3506)</f>
        <v>-61624253.289882548</v>
      </c>
      <c r="N3507" s="23">
        <f t="shared" si="2554"/>
        <v>0</v>
      </c>
      <c r="O3507" s="22">
        <f t="shared" si="2555"/>
        <v>0</v>
      </c>
      <c r="P3507" s="22">
        <f t="shared" si="2586"/>
        <v>0</v>
      </c>
      <c r="Q3507" s="22">
        <f t="shared" si="2587"/>
        <v>0</v>
      </c>
      <c r="R3507" s="22">
        <f t="shared" si="2556"/>
        <v>433386304.09291357</v>
      </c>
      <c r="S3507" s="16">
        <f t="shared" si="2546"/>
        <v>39398754.917537592</v>
      </c>
      <c r="T3507" s="15">
        <f t="shared" si="2557"/>
        <v>0</v>
      </c>
      <c r="U3507" s="23">
        <f t="shared" si="2574"/>
        <v>1925449.4221388209</v>
      </c>
      <c r="V3507" s="23">
        <f t="shared" si="2575"/>
        <v>175040.85655807462</v>
      </c>
      <c r="W3507" s="23">
        <f t="shared" si="2588"/>
        <v>0</v>
      </c>
      <c r="X3507" s="23">
        <f t="shared" si="2576"/>
        <v>43818257.52516444</v>
      </c>
      <c r="Y3507" s="23">
        <f t="shared" si="2558"/>
        <v>13825559.361691331</v>
      </c>
      <c r="Z3507" s="3">
        <f t="shared" si="2559"/>
        <v>0</v>
      </c>
      <c r="AA3507" s="23">
        <f t="shared" si="2560"/>
        <v>71787680.724869207</v>
      </c>
      <c r="AB3507" s="26">
        <f t="shared" si="2577"/>
        <v>70086276.274228558</v>
      </c>
      <c r="AC3507" s="23">
        <f t="shared" si="2578"/>
        <v>74889487.274228647</v>
      </c>
      <c r="AD3507" s="23">
        <f t="shared" si="2584"/>
        <v>4803211</v>
      </c>
      <c r="AE3507" s="24">
        <f t="shared" ref="AE3507:AE3570" si="2592">AC3507-AD3507</f>
        <v>70086276.274228647</v>
      </c>
      <c r="AF3507" s="3">
        <f t="shared" si="2579"/>
        <v>0</v>
      </c>
      <c r="AG3507" s="2">
        <f t="shared" si="2561"/>
        <v>0</v>
      </c>
      <c r="AH3507" s="2">
        <f t="shared" si="2562"/>
        <v>221.06580440438356</v>
      </c>
      <c r="AI3507" s="23">
        <f t="shared" si="2585"/>
        <v>11541571716.42617</v>
      </c>
      <c r="AJ3507" s="23">
        <f t="shared" si="2563"/>
        <v>6219.922423797766</v>
      </c>
      <c r="AK3507" s="23">
        <f t="shared" si="2564"/>
        <v>0</v>
      </c>
      <c r="AL3507" s="23">
        <f t="shared" si="2589"/>
        <v>10443604.668169022</v>
      </c>
      <c r="AM3507" s="23">
        <f t="shared" si="2590"/>
        <v>9743761629.1235294</v>
      </c>
      <c r="AN3507" s="16">
        <f t="shared" si="2580"/>
        <v>0</v>
      </c>
      <c r="AO3507" s="23">
        <f t="shared" si="2581"/>
        <v>178541.67368923625</v>
      </c>
      <c r="AP3507" s="22">
        <f t="shared" si="2582"/>
        <v>40186730.015888385</v>
      </c>
      <c r="AQ3507" s="30">
        <f t="shared" si="2565"/>
        <v>28775780689.796089</v>
      </c>
      <c r="AR3507" s="28">
        <f t="shared" si="2566"/>
        <v>14191174377.54635</v>
      </c>
      <c r="AS3507" s="25">
        <f t="shared" si="2567"/>
        <v>200337590.02425668</v>
      </c>
      <c r="AT3507" s="32">
        <f t="shared" si="2568"/>
        <v>0</v>
      </c>
      <c r="AU3507" s="23">
        <f t="shared" si="2569"/>
        <v>0</v>
      </c>
      <c r="AV3507" s="22">
        <f t="shared" si="2570"/>
        <v>4194815271.9341483</v>
      </c>
      <c r="AW3507" s="31">
        <f t="shared" si="2583"/>
        <v>19099299028.531094</v>
      </c>
    </row>
    <row r="3508" spans="1:53" x14ac:dyDescent="0.25">
      <c r="A3508">
        <f t="shared" si="2591"/>
        <v>939</v>
      </c>
      <c r="B3508" t="s">
        <v>8</v>
      </c>
      <c r="C3508" s="27">
        <f t="shared" si="2548"/>
        <v>0</v>
      </c>
      <c r="D3508" s="27">
        <f t="shared" si="2571"/>
        <v>0</v>
      </c>
      <c r="E3508" s="27" t="b">
        <f t="shared" si="2547"/>
        <v>1</v>
      </c>
      <c r="F3508" s="29">
        <f t="shared" si="2549"/>
        <v>0</v>
      </c>
      <c r="G3508" s="27">
        <f t="shared" si="2572"/>
        <v>0</v>
      </c>
      <c r="H3508" s="22">
        <f t="shared" si="2550"/>
        <v>38734197605.675545</v>
      </c>
      <c r="I3508" s="23">
        <f t="shared" si="2551"/>
        <v>132580106.5049091</v>
      </c>
      <c r="J3508" s="23">
        <f t="shared" si="2552"/>
        <v>1086</v>
      </c>
      <c r="K3508" s="19">
        <f t="shared" si="2573"/>
        <v>225.0831931027827</v>
      </c>
      <c r="L3508" s="16">
        <f t="shared" si="2553"/>
        <v>267.17752657272462</v>
      </c>
      <c r="M3508" s="23">
        <f>M3507-IF($B3508="B",(Percent_Rent_In_Elsies*2.49%/12 * H3507)/K3507,0)+IF($B3508="D",N3508,0)+IF(B3508="D",AK3507)+IF(B3508="C",F3507*90%)-(Y3508-Y3507)-IF($B3508="A",Q3507/K3507) + IF($B3508="A",Q3507/K3507)</f>
        <v>-61624253.289882548</v>
      </c>
      <c r="N3508" s="23">
        <f t="shared" si="2554"/>
        <v>0</v>
      </c>
      <c r="O3508" s="22">
        <f t="shared" si="2555"/>
        <v>0</v>
      </c>
      <c r="P3508" s="22">
        <f t="shared" si="2586"/>
        <v>0</v>
      </c>
      <c r="Q3508" s="22">
        <f t="shared" si="2587"/>
        <v>0</v>
      </c>
      <c r="R3508" s="22">
        <f t="shared" si="2556"/>
        <v>473573034.10880196</v>
      </c>
      <c r="S3508" s="16">
        <f t="shared" si="2546"/>
        <v>39398754.917537592</v>
      </c>
      <c r="T3508" s="15">
        <f t="shared" si="2557"/>
        <v>0</v>
      </c>
      <c r="U3508" s="23">
        <f t="shared" si="2574"/>
        <v>2103991.0958280573</v>
      </c>
      <c r="V3508" s="23">
        <f t="shared" si="2575"/>
        <v>175040.85655807462</v>
      </c>
      <c r="W3508" s="23">
        <f t="shared" si="2588"/>
        <v>0</v>
      </c>
      <c r="X3508" s="23">
        <f t="shared" si="2576"/>
        <v>43818257.52516444</v>
      </c>
      <c r="Y3508" s="23">
        <f t="shared" si="2558"/>
        <v>13825559.361691331</v>
      </c>
      <c r="Z3508" s="3">
        <f t="shared" si="2559"/>
        <v>0</v>
      </c>
      <c r="AA3508" s="23">
        <f t="shared" si="2560"/>
        <v>71787680.724869207</v>
      </c>
      <c r="AB3508" s="26">
        <f t="shared" si="2577"/>
        <v>70086276.274228573</v>
      </c>
      <c r="AC3508" s="23">
        <f t="shared" si="2578"/>
        <v>74889487.274228647</v>
      </c>
      <c r="AD3508" s="23">
        <f t="shared" si="2584"/>
        <v>4803211</v>
      </c>
      <c r="AE3508" s="24">
        <f t="shared" si="2592"/>
        <v>70086276.274228647</v>
      </c>
      <c r="AF3508" s="3">
        <f t="shared" si="2579"/>
        <v>1E-4</v>
      </c>
      <c r="AG3508" s="2">
        <f t="shared" si="2561"/>
        <v>0</v>
      </c>
      <c r="AH3508" s="2">
        <f t="shared" si="2562"/>
        <v>221.06580440438356</v>
      </c>
      <c r="AI3508" s="23">
        <f t="shared" si="2585"/>
        <v>11541571716.42617</v>
      </c>
      <c r="AJ3508" s="23">
        <f t="shared" si="2563"/>
        <v>6219.922423797766</v>
      </c>
      <c r="AK3508" s="23">
        <f t="shared" si="2564"/>
        <v>66146.072280023887</v>
      </c>
      <c r="AL3508" s="23">
        <f t="shared" si="2589"/>
        <v>0</v>
      </c>
      <c r="AM3508" s="23">
        <f t="shared" si="2590"/>
        <v>0</v>
      </c>
      <c r="AN3508" s="16">
        <f t="shared" si="2580"/>
        <v>0</v>
      </c>
      <c r="AO3508" s="23">
        <f t="shared" si="2581"/>
        <v>0</v>
      </c>
      <c r="AP3508" s="22">
        <f t="shared" si="2582"/>
        <v>0</v>
      </c>
      <c r="AQ3508" s="30">
        <f t="shared" si="2565"/>
        <v>28775780689.796089</v>
      </c>
      <c r="AR3508" s="28">
        <f t="shared" si="2566"/>
        <v>14191174377.54635</v>
      </c>
      <c r="AS3508" s="25">
        <f t="shared" si="2567"/>
        <v>200337590.02425668</v>
      </c>
      <c r="AT3508" s="32">
        <f t="shared" si="2568"/>
        <v>0</v>
      </c>
      <c r="AU3508" s="23">
        <f t="shared" si="2569"/>
        <v>0</v>
      </c>
      <c r="AV3508" s="22">
        <f t="shared" si="2570"/>
        <v>4194815271.9341483</v>
      </c>
      <c r="AW3508" s="31">
        <f t="shared" si="2583"/>
        <v>19099299028.531094</v>
      </c>
    </row>
    <row r="3509" spans="1:53" x14ac:dyDescent="0.25">
      <c r="A3509" s="21">
        <f t="shared" si="2591"/>
        <v>939</v>
      </c>
      <c r="B3509" s="21" t="s">
        <v>9</v>
      </c>
      <c r="C3509" s="27">
        <f t="shared" si="2548"/>
        <v>0</v>
      </c>
      <c r="D3509" s="27">
        <f t="shared" si="2571"/>
        <v>0</v>
      </c>
      <c r="E3509" s="27" t="b">
        <f t="shared" si="2547"/>
        <v>1</v>
      </c>
      <c r="F3509" s="29">
        <f t="shared" si="2549"/>
        <v>0</v>
      </c>
      <c r="G3509" s="27">
        <f t="shared" si="2572"/>
        <v>0</v>
      </c>
      <c r="H3509" s="22">
        <f t="shared" si="2550"/>
        <v>38734197605.675545</v>
      </c>
      <c r="I3509" s="23">
        <f t="shared" si="2551"/>
        <v>132580106.5049091</v>
      </c>
      <c r="J3509" s="23">
        <f t="shared" si="2552"/>
        <v>1086</v>
      </c>
      <c r="K3509" s="19">
        <f t="shared" si="2573"/>
        <v>225.0831931027827</v>
      </c>
      <c r="L3509" s="16">
        <f t="shared" si="2553"/>
        <v>267.17752657272462</v>
      </c>
      <c r="M3509" s="23">
        <f>M3508-IF($B3509="B",(Percent_Rent_In_Elsies*2.49%/12 * H3508)/K3508,0)+IF($B3509="D",N3509,0)+IF(B3509="D",AK3508)+IF(B3509="C",F3508*90%)-(Y3509-Y3508)-IF($B3509="A",Q3508/K3508) + IF($B3509="A",Q3508/K3508)</f>
        <v>-61558107.217602521</v>
      </c>
      <c r="N3509" s="23">
        <f t="shared" si="2554"/>
        <v>0</v>
      </c>
      <c r="O3509" s="22">
        <f t="shared" si="2555"/>
        <v>27526616.185308892</v>
      </c>
      <c r="P3509" s="22">
        <f t="shared" si="2586"/>
        <v>0</v>
      </c>
      <c r="Q3509" s="22">
        <f t="shared" si="2587"/>
        <v>0</v>
      </c>
      <c r="R3509" s="22">
        <f t="shared" si="2556"/>
        <v>473573034.10880196</v>
      </c>
      <c r="S3509" s="16">
        <f t="shared" si="2546"/>
        <v>0</v>
      </c>
      <c r="T3509" s="15">
        <f t="shared" si="2557"/>
        <v>11872138.7322287</v>
      </c>
      <c r="U3509" s="23">
        <f t="shared" si="2574"/>
        <v>2103991.0958280573</v>
      </c>
      <c r="V3509" s="23">
        <f t="shared" si="2575"/>
        <v>0</v>
      </c>
      <c r="W3509" s="23">
        <f t="shared" si="2588"/>
        <v>175040.85655807462</v>
      </c>
      <c r="X3509" s="23">
        <f t="shared" si="2576"/>
        <v>43818257.52516444</v>
      </c>
      <c r="Y3509" s="23">
        <f t="shared" si="2558"/>
        <v>13825559.361691331</v>
      </c>
      <c r="Z3509" s="3">
        <f t="shared" si="2559"/>
        <v>0</v>
      </c>
      <c r="AA3509" s="23">
        <f t="shared" si="2560"/>
        <v>71721534.652589187</v>
      </c>
      <c r="AB3509" s="26">
        <f t="shared" si="2577"/>
        <v>70086276.274228573</v>
      </c>
      <c r="AC3509" s="23">
        <f t="shared" si="2578"/>
        <v>74889487.274228647</v>
      </c>
      <c r="AD3509" s="23">
        <f t="shared" si="2584"/>
        <v>4803211</v>
      </c>
      <c r="AE3509" s="24">
        <f t="shared" si="2592"/>
        <v>70086276.274228647</v>
      </c>
      <c r="AF3509" s="3">
        <f t="shared" si="2579"/>
        <v>0</v>
      </c>
      <c r="AG3509" s="2">
        <f t="shared" si="2561"/>
        <v>0</v>
      </c>
      <c r="AH3509" s="2">
        <f t="shared" si="2562"/>
        <v>221.06580440438356</v>
      </c>
      <c r="AI3509" s="23">
        <f t="shared" si="2585"/>
        <v>11530937167.026175</v>
      </c>
      <c r="AJ3509" s="23">
        <f t="shared" si="2563"/>
        <v>6219.922423797766</v>
      </c>
      <c r="AK3509" s="23">
        <f t="shared" si="2564"/>
        <v>0</v>
      </c>
      <c r="AL3509" s="23">
        <f t="shared" si="2589"/>
        <v>0</v>
      </c>
      <c r="AM3509" s="23">
        <f t="shared" si="2590"/>
        <v>0</v>
      </c>
      <c r="AN3509" s="16">
        <f t="shared" si="2580"/>
        <v>0</v>
      </c>
      <c r="AO3509" s="23">
        <f t="shared" si="2581"/>
        <v>0</v>
      </c>
      <c r="AP3509" s="22">
        <f t="shared" si="2582"/>
        <v>0</v>
      </c>
      <c r="AQ3509" s="30">
        <f t="shared" si="2565"/>
        <v>28775780689.796089</v>
      </c>
      <c r="AR3509" s="28">
        <f t="shared" si="2566"/>
        <v>14191174377.54635</v>
      </c>
      <c r="AS3509" s="25">
        <f t="shared" si="2567"/>
        <v>200337590.02425668</v>
      </c>
      <c r="AT3509" s="32">
        <f t="shared" si="2568"/>
        <v>0</v>
      </c>
      <c r="AU3509" s="23">
        <f t="shared" si="2569"/>
        <v>0</v>
      </c>
      <c r="AV3509" s="22">
        <f t="shared" si="2570"/>
        <v>4194815271.9341483</v>
      </c>
      <c r="AW3509" s="31">
        <f t="shared" si="2583"/>
        <v>19099299028.531094</v>
      </c>
      <c r="AX3509" s="21"/>
      <c r="AY3509" s="21"/>
      <c r="AZ3509" s="21"/>
      <c r="BA3509" s="21"/>
    </row>
    <row r="3510" spans="1:53" x14ac:dyDescent="0.25">
      <c r="A3510" s="21">
        <f t="shared" si="2591"/>
        <v>939</v>
      </c>
      <c r="B3510" s="21" t="s">
        <v>28</v>
      </c>
      <c r="C3510" s="27">
        <f t="shared" si="2548"/>
        <v>0</v>
      </c>
      <c r="D3510" s="27">
        <f t="shared" si="2571"/>
        <v>0</v>
      </c>
      <c r="E3510" s="27" t="b">
        <f t="shared" si="2547"/>
        <v>1</v>
      </c>
      <c r="F3510" s="29">
        <f t="shared" si="2549"/>
        <v>0</v>
      </c>
      <c r="G3510" s="27">
        <f t="shared" si="2572"/>
        <v>0</v>
      </c>
      <c r="H3510" s="22">
        <f t="shared" si="2550"/>
        <v>38734197605.675545</v>
      </c>
      <c r="I3510" s="23">
        <f t="shared" si="2551"/>
        <v>132580106.5049091</v>
      </c>
      <c r="J3510" s="23">
        <f t="shared" si="2552"/>
        <v>1086</v>
      </c>
      <c r="K3510" s="19">
        <f t="shared" si="2573"/>
        <v>225.0831931027827</v>
      </c>
      <c r="L3510" s="16">
        <f t="shared" si="2553"/>
        <v>267.17752657272462</v>
      </c>
      <c r="M3510" s="23">
        <f>M3509-IF($B3510="B",(Percent_Rent_In_Elsies*2.49%/12 * H3509)/K3509,0)+IF($B3510="D",N3510,0)+IF(B3510="D",AK3509)+IF(B3510="C",F3509*90%)-(Y3510-Y3509)-IF($B3510="A",Q3509/K3509) + IF($B3510="A",Q3509/K3509)</f>
        <v>-61558107.217602521</v>
      </c>
      <c r="N3510" s="23">
        <f t="shared" si="2554"/>
        <v>0</v>
      </c>
      <c r="O3510" s="22">
        <f t="shared" si="2555"/>
        <v>0</v>
      </c>
      <c r="P3510" s="22">
        <f t="shared" si="2586"/>
        <v>27526616.185308892</v>
      </c>
      <c r="Q3510" s="22">
        <f t="shared" si="2587"/>
        <v>0</v>
      </c>
      <c r="R3510" s="22">
        <f t="shared" si="2556"/>
        <v>473573034.10880196</v>
      </c>
      <c r="S3510" s="16">
        <f t="shared" si="2546"/>
        <v>0</v>
      </c>
      <c r="T3510" s="15">
        <f t="shared" si="2557"/>
        <v>0</v>
      </c>
      <c r="U3510" s="23">
        <f t="shared" si="2574"/>
        <v>2103991.0958280573</v>
      </c>
      <c r="V3510" s="23">
        <f t="shared" si="2575"/>
        <v>0</v>
      </c>
      <c r="W3510" s="23">
        <f t="shared" si="2588"/>
        <v>0</v>
      </c>
      <c r="X3510" s="23">
        <f t="shared" si="2576"/>
        <v>43818257.52516444</v>
      </c>
      <c r="Y3510" s="23">
        <f t="shared" si="2558"/>
        <v>13825559.361691331</v>
      </c>
      <c r="Z3510" s="3">
        <f t="shared" si="2559"/>
        <v>8752.0428279037333</v>
      </c>
      <c r="AA3510" s="23">
        <f t="shared" si="2560"/>
        <v>71852815.29500775</v>
      </c>
      <c r="AB3510" s="26">
        <f t="shared" si="2577"/>
        <v>70086276.274228573</v>
      </c>
      <c r="AC3510" s="23">
        <f t="shared" si="2578"/>
        <v>74889487.274228647</v>
      </c>
      <c r="AD3510" s="23">
        <f t="shared" si="2584"/>
        <v>4803211</v>
      </c>
      <c r="AE3510" s="24">
        <f t="shared" si="2592"/>
        <v>70086276.274228647</v>
      </c>
      <c r="AF3510" s="3">
        <f t="shared" si="2579"/>
        <v>0</v>
      </c>
      <c r="AG3510" s="2">
        <f t="shared" si="2561"/>
        <v>1050245139.3484479</v>
      </c>
      <c r="AH3510" s="2">
        <f t="shared" si="2562"/>
        <v>221.06580440438356</v>
      </c>
      <c r="AI3510" s="23">
        <f t="shared" si="2585"/>
        <v>11552043642.874857</v>
      </c>
      <c r="AJ3510" s="23">
        <f t="shared" si="2563"/>
        <v>6219.922423797766</v>
      </c>
      <c r="AK3510" s="23">
        <f t="shared" si="2564"/>
        <v>0</v>
      </c>
      <c r="AL3510" s="23">
        <f t="shared" si="2589"/>
        <v>0</v>
      </c>
      <c r="AM3510" s="23">
        <f t="shared" si="2590"/>
        <v>0</v>
      </c>
      <c r="AN3510" s="16">
        <f t="shared" si="2580"/>
        <v>0</v>
      </c>
      <c r="AO3510" s="23">
        <f t="shared" si="2581"/>
        <v>0</v>
      </c>
      <c r="AP3510" s="22">
        <f t="shared" si="2582"/>
        <v>0</v>
      </c>
      <c r="AQ3510" s="30">
        <f t="shared" si="2565"/>
        <v>28775780689.796089</v>
      </c>
      <c r="AR3510" s="28">
        <f t="shared" si="2566"/>
        <v>14191174377.54635</v>
      </c>
      <c r="AS3510" s="25">
        <f t="shared" si="2567"/>
        <v>200337590.02425668</v>
      </c>
      <c r="AT3510" s="32">
        <f t="shared" si="2568"/>
        <v>17504.085655807467</v>
      </c>
      <c r="AU3510" s="23">
        <f t="shared" si="2569"/>
        <v>17504.085655807467</v>
      </c>
      <c r="AV3510" s="22">
        <f t="shared" si="2570"/>
        <v>4206687410.6663771</v>
      </c>
      <c r="AW3510" s="31">
        <f t="shared" si="2583"/>
        <v>19099299028.531094</v>
      </c>
      <c r="AX3510" s="21"/>
      <c r="AY3510" s="21"/>
      <c r="AZ3510" s="21"/>
      <c r="BA3510" s="21"/>
    </row>
    <row r="3511" spans="1:53" x14ac:dyDescent="0.25">
      <c r="A3511">
        <f t="shared" si="2591"/>
        <v>940</v>
      </c>
      <c r="B3511" t="s">
        <v>6</v>
      </c>
      <c r="C3511" s="27">
        <f t="shared" si="2548"/>
        <v>0</v>
      </c>
      <c r="D3511" s="27">
        <f t="shared" si="2571"/>
        <v>0</v>
      </c>
      <c r="E3511" s="27" t="b">
        <f t="shared" si="2547"/>
        <v>1</v>
      </c>
      <c r="F3511" s="29">
        <f t="shared" si="2549"/>
        <v>0</v>
      </c>
      <c r="G3511" s="27">
        <f t="shared" si="2572"/>
        <v>0</v>
      </c>
      <c r="H3511" s="22">
        <f t="shared" si="2550"/>
        <v>38798754601.685005</v>
      </c>
      <c r="I3511" s="23">
        <f t="shared" si="2551"/>
        <v>132580106.5049091</v>
      </c>
      <c r="J3511" s="23">
        <f t="shared" si="2552"/>
        <v>1086</v>
      </c>
      <c r="K3511" s="19">
        <f t="shared" si="2573"/>
        <v>225.0831931027827</v>
      </c>
      <c r="L3511" s="16">
        <f t="shared" si="2553"/>
        <v>267.62282245034584</v>
      </c>
      <c r="M3511" s="23">
        <f>M3510-IF($B3511="B",(Percent_Rent_In_Elsies*2.49%/12 * H3510)/K3510,0)+IF($B3511="D",N3511,0)+IF(B3511="D",AK3510)+IF(B3511="C",F3510*90%)-(Y3511-Y3510)-IF($B3511="A",Q3510/K3510) + IF($B3511="A",Q3510/K3510)</f>
        <v>-61558107.217602521</v>
      </c>
      <c r="N3511" s="23">
        <f t="shared" si="2554"/>
        <v>0</v>
      </c>
      <c r="O3511" s="22">
        <f t="shared" si="2555"/>
        <v>0</v>
      </c>
      <c r="P3511" s="22">
        <f t="shared" si="2586"/>
        <v>0</v>
      </c>
      <c r="Q3511" s="22">
        <f t="shared" si="2587"/>
        <v>0</v>
      </c>
      <c r="R3511" s="22">
        <f t="shared" si="2556"/>
        <v>473573034.10880196</v>
      </c>
      <c r="S3511" s="16">
        <f t="shared" si="2546"/>
        <v>0</v>
      </c>
      <c r="T3511" s="15">
        <f t="shared" si="2557"/>
        <v>0</v>
      </c>
      <c r="U3511" s="23">
        <f t="shared" si="2574"/>
        <v>2103991.0958280573</v>
      </c>
      <c r="V3511" s="23">
        <f t="shared" si="2575"/>
        <v>0</v>
      </c>
      <c r="W3511" s="23">
        <f t="shared" si="2588"/>
        <v>0</v>
      </c>
      <c r="X3511" s="23">
        <f t="shared" si="2576"/>
        <v>43862017.739303961</v>
      </c>
      <c r="Y3511" s="23">
        <f t="shared" si="2558"/>
        <v>13825559.361691331</v>
      </c>
      <c r="Z3511" s="3">
        <f t="shared" si="2559"/>
        <v>0</v>
      </c>
      <c r="AA3511" s="23">
        <f t="shared" si="2560"/>
        <v>71852815.29500775</v>
      </c>
      <c r="AB3511" s="26">
        <f t="shared" si="2577"/>
        <v>70086276.274228573</v>
      </c>
      <c r="AC3511" s="23">
        <f t="shared" si="2578"/>
        <v>74889487.274228647</v>
      </c>
      <c r="AD3511" s="23">
        <f t="shared" si="2584"/>
        <v>4803211</v>
      </c>
      <c r="AE3511" s="24">
        <f t="shared" si="2592"/>
        <v>70086276.274228647</v>
      </c>
      <c r="AF3511" s="3">
        <f t="shared" si="2579"/>
        <v>0</v>
      </c>
      <c r="AG3511" s="2">
        <f t="shared" si="2561"/>
        <v>0</v>
      </c>
      <c r="AH3511" s="2">
        <f t="shared" si="2562"/>
        <v>221.43424741172421</v>
      </c>
      <c r="AI3511" s="23">
        <f t="shared" si="2585"/>
        <v>11552043642.874857</v>
      </c>
      <c r="AJ3511" s="23">
        <f t="shared" si="2563"/>
        <v>6219.922423797766</v>
      </c>
      <c r="AK3511" s="23">
        <f t="shared" si="2564"/>
        <v>0</v>
      </c>
      <c r="AL3511" s="23">
        <f t="shared" si="2589"/>
        <v>0</v>
      </c>
      <c r="AM3511" s="23">
        <f t="shared" si="2590"/>
        <v>0</v>
      </c>
      <c r="AN3511" s="16">
        <f t="shared" si="2580"/>
        <v>0</v>
      </c>
      <c r="AO3511" s="23">
        <f t="shared" si="2581"/>
        <v>0</v>
      </c>
      <c r="AP3511" s="22">
        <f t="shared" si="2582"/>
        <v>0</v>
      </c>
      <c r="AQ3511" s="30">
        <f t="shared" si="2565"/>
        <v>28775780689.796089</v>
      </c>
      <c r="AR3511" s="28">
        <f t="shared" si="2566"/>
        <v>14191174377.54635</v>
      </c>
      <c r="AS3511" s="25">
        <f t="shared" si="2567"/>
        <v>200337590.02425668</v>
      </c>
      <c r="AT3511" s="32">
        <f t="shared" si="2568"/>
        <v>0</v>
      </c>
      <c r="AU3511" s="23">
        <f t="shared" si="2569"/>
        <v>0</v>
      </c>
      <c r="AV3511" s="22">
        <f t="shared" si="2570"/>
        <v>4206687410.6663771</v>
      </c>
      <c r="AW3511" s="31">
        <f t="shared" si="2583"/>
        <v>19071772412.345787</v>
      </c>
    </row>
    <row r="3512" spans="1:53" x14ac:dyDescent="0.25">
      <c r="A3512">
        <f t="shared" si="2591"/>
        <v>940</v>
      </c>
      <c r="B3512" t="s">
        <v>7</v>
      </c>
      <c r="C3512" s="27">
        <f t="shared" si="2548"/>
        <v>0</v>
      </c>
      <c r="D3512" s="27">
        <f t="shared" si="2571"/>
        <v>0</v>
      </c>
      <c r="E3512" s="27" t="b">
        <f t="shared" si="2547"/>
        <v>1</v>
      </c>
      <c r="F3512" s="29">
        <f t="shared" si="2549"/>
        <v>0</v>
      </c>
      <c r="G3512" s="27">
        <f t="shared" si="2572"/>
        <v>0</v>
      </c>
      <c r="H3512" s="22">
        <f t="shared" si="2550"/>
        <v>38798754601.685005</v>
      </c>
      <c r="I3512" s="23">
        <f t="shared" si="2551"/>
        <v>132580106.5049091</v>
      </c>
      <c r="J3512" s="23">
        <f t="shared" si="2552"/>
        <v>1086</v>
      </c>
      <c r="K3512" s="19">
        <f t="shared" si="2573"/>
        <v>225.0831931027827</v>
      </c>
      <c r="L3512" s="16">
        <f t="shared" si="2553"/>
        <v>267.62282245034584</v>
      </c>
      <c r="M3512" s="23">
        <f>M3511-IF($B3512="B",(Percent_Rent_In_Elsies*2.49%/12 * H3511)/K3511,0)+IF($B3512="D",N3512,0)+IF(B3512="D",AK3511)+IF(B3512="C",F3511*90%)-(Y3512-Y3511)-IF($B3512="A",Q3511/K3511) + IF($B3512="A",Q3511/K3511)</f>
        <v>-61736946.460747905</v>
      </c>
      <c r="N3512" s="23">
        <f t="shared" si="2554"/>
        <v>0</v>
      </c>
      <c r="O3512" s="22">
        <f t="shared" si="2555"/>
        <v>0</v>
      </c>
      <c r="P3512" s="22">
        <f t="shared" si="2586"/>
        <v>0</v>
      </c>
      <c r="Q3512" s="22">
        <f t="shared" si="2587"/>
        <v>0</v>
      </c>
      <c r="R3512" s="22">
        <f t="shared" si="2556"/>
        <v>434108614.59973514</v>
      </c>
      <c r="S3512" s="16">
        <f t="shared" si="2546"/>
        <v>39464419.509066828</v>
      </c>
      <c r="T3512" s="15">
        <f t="shared" si="2557"/>
        <v>0</v>
      </c>
      <c r="U3512" s="23">
        <f t="shared" si="2574"/>
        <v>1928658.5045090525</v>
      </c>
      <c r="V3512" s="23">
        <f t="shared" si="2575"/>
        <v>175332.59131900477</v>
      </c>
      <c r="W3512" s="23">
        <f t="shared" si="2588"/>
        <v>0</v>
      </c>
      <c r="X3512" s="23">
        <f t="shared" si="2576"/>
        <v>43862017.739303961</v>
      </c>
      <c r="Y3512" s="23">
        <f t="shared" si="2558"/>
        <v>13825559.361691331</v>
      </c>
      <c r="Z3512" s="3">
        <f t="shared" si="2559"/>
        <v>0</v>
      </c>
      <c r="AA3512" s="23">
        <f t="shared" si="2560"/>
        <v>71852815.29500775</v>
      </c>
      <c r="AB3512" s="26">
        <f t="shared" si="2577"/>
        <v>70086276.274228588</v>
      </c>
      <c r="AC3512" s="23">
        <f t="shared" si="2578"/>
        <v>74889487.274228647</v>
      </c>
      <c r="AD3512" s="23">
        <f t="shared" si="2584"/>
        <v>4803211</v>
      </c>
      <c r="AE3512" s="24">
        <f t="shared" si="2592"/>
        <v>70086276.274228647</v>
      </c>
      <c r="AF3512" s="3">
        <f t="shared" si="2579"/>
        <v>0</v>
      </c>
      <c r="AG3512" s="2">
        <f t="shared" si="2561"/>
        <v>0</v>
      </c>
      <c r="AH3512" s="2">
        <f t="shared" si="2562"/>
        <v>221.43424741172421</v>
      </c>
      <c r="AI3512" s="23">
        <f t="shared" si="2585"/>
        <v>11552043642.874857</v>
      </c>
      <c r="AJ3512" s="23">
        <f t="shared" si="2563"/>
        <v>6219.922423797766</v>
      </c>
      <c r="AK3512" s="23">
        <f t="shared" si="2564"/>
        <v>0</v>
      </c>
      <c r="AL3512" s="23">
        <f t="shared" si="2589"/>
        <v>10471926.4486866</v>
      </c>
      <c r="AM3512" s="23">
        <f t="shared" si="2590"/>
        <v>9770185520.7820034</v>
      </c>
      <c r="AN3512" s="16">
        <f t="shared" si="2580"/>
        <v>0</v>
      </c>
      <c r="AO3512" s="23">
        <f t="shared" si="2581"/>
        <v>178839.24314538497</v>
      </c>
      <c r="AP3512" s="22">
        <f t="shared" si="2582"/>
        <v>40253707.899248198</v>
      </c>
      <c r="AQ3512" s="30">
        <f t="shared" si="2565"/>
        <v>28855945949.077442</v>
      </c>
      <c r="AR3512" s="28">
        <f t="shared" si="2566"/>
        <v>14231085928.928455</v>
      </c>
      <c r="AS3512" s="25">
        <f t="shared" si="2567"/>
        <v>200337590.02425668</v>
      </c>
      <c r="AT3512" s="32">
        <f t="shared" si="2568"/>
        <v>0</v>
      </c>
      <c r="AU3512" s="23">
        <f t="shared" si="2569"/>
        <v>0</v>
      </c>
      <c r="AV3512" s="22">
        <f t="shared" si="2570"/>
        <v>4206687410.6663771</v>
      </c>
      <c r="AW3512" s="31">
        <f t="shared" si="2583"/>
        <v>19151937671.62714</v>
      </c>
    </row>
    <row r="3513" spans="1:53" s="21" customFormat="1" x14ac:dyDescent="0.25">
      <c r="A3513">
        <f t="shared" si="2591"/>
        <v>940</v>
      </c>
      <c r="B3513" t="s">
        <v>8</v>
      </c>
      <c r="C3513" s="27">
        <f t="shared" si="2548"/>
        <v>0</v>
      </c>
      <c r="D3513" s="27">
        <f t="shared" si="2571"/>
        <v>0</v>
      </c>
      <c r="E3513" s="27" t="b">
        <f t="shared" si="2547"/>
        <v>1</v>
      </c>
      <c r="F3513" s="29">
        <f t="shared" si="2549"/>
        <v>0</v>
      </c>
      <c r="G3513" s="27">
        <f t="shared" si="2572"/>
        <v>0</v>
      </c>
      <c r="H3513" s="22">
        <f t="shared" si="2550"/>
        <v>38798754601.685005</v>
      </c>
      <c r="I3513" s="23">
        <f t="shared" si="2551"/>
        <v>132580106.5049091</v>
      </c>
      <c r="J3513" s="23">
        <f t="shared" si="2552"/>
        <v>1086</v>
      </c>
      <c r="K3513" s="19">
        <f t="shared" si="2573"/>
        <v>225.0831931027827</v>
      </c>
      <c r="L3513" s="16">
        <f t="shared" si="2553"/>
        <v>267.62282245034584</v>
      </c>
      <c r="M3513" s="23">
        <f>M3512-IF($B3513="B",(Percent_Rent_In_Elsies*2.49%/12 * H3512)/K3512,0)+IF($B3513="D",N3513,0)+IF(B3513="D",AK3512)+IF(B3513="C",F3512*90%)-(Y3513-Y3512)-IF($B3513="A",Q3512/K3512) + IF($B3513="A",Q3512/K3512)</f>
        <v>-61736946.460747905</v>
      </c>
      <c r="N3513" s="23">
        <f t="shared" si="2554"/>
        <v>0</v>
      </c>
      <c r="O3513" s="22">
        <f t="shared" si="2555"/>
        <v>0</v>
      </c>
      <c r="P3513" s="22">
        <f t="shared" si="2586"/>
        <v>0</v>
      </c>
      <c r="Q3513" s="22">
        <f t="shared" si="2587"/>
        <v>0</v>
      </c>
      <c r="R3513" s="22">
        <f t="shared" si="2556"/>
        <v>474362322.49898332</v>
      </c>
      <c r="S3513" s="16">
        <f t="shared" si="2546"/>
        <v>39464419.509066828</v>
      </c>
      <c r="T3513" s="15">
        <f t="shared" si="2557"/>
        <v>0</v>
      </c>
      <c r="U3513" s="23">
        <f t="shared" si="2574"/>
        <v>2107497.7476544376</v>
      </c>
      <c r="V3513" s="23">
        <f t="shared" si="2575"/>
        <v>175332.59131900477</v>
      </c>
      <c r="W3513" s="23">
        <f t="shared" si="2588"/>
        <v>0</v>
      </c>
      <c r="X3513" s="23">
        <f t="shared" si="2576"/>
        <v>43862017.739303961</v>
      </c>
      <c r="Y3513" s="23">
        <f t="shared" si="2558"/>
        <v>13825559.361691331</v>
      </c>
      <c r="Z3513" s="3">
        <f t="shared" si="2559"/>
        <v>0</v>
      </c>
      <c r="AA3513" s="23">
        <f t="shared" si="2560"/>
        <v>71852815.29500775</v>
      </c>
      <c r="AB3513" s="26">
        <f t="shared" si="2577"/>
        <v>70086276.274228573</v>
      </c>
      <c r="AC3513" s="23">
        <f t="shared" si="2578"/>
        <v>74889487.274228647</v>
      </c>
      <c r="AD3513" s="23">
        <f t="shared" si="2584"/>
        <v>4803211</v>
      </c>
      <c r="AE3513" s="24">
        <f t="shared" si="2592"/>
        <v>70086276.274228647</v>
      </c>
      <c r="AF3513" s="3">
        <f t="shared" si="2579"/>
        <v>1E-4</v>
      </c>
      <c r="AG3513" s="2">
        <f t="shared" si="2561"/>
        <v>0</v>
      </c>
      <c r="AH3513" s="2">
        <f t="shared" si="2562"/>
        <v>221.43424741172421</v>
      </c>
      <c r="AI3513" s="23">
        <f t="shared" si="2585"/>
        <v>11552043642.874857</v>
      </c>
      <c r="AJ3513" s="23">
        <f t="shared" si="2563"/>
        <v>6219.922423797766</v>
      </c>
      <c r="AK3513" s="23">
        <f t="shared" si="2564"/>
        <v>66188.504933940436</v>
      </c>
      <c r="AL3513" s="23">
        <f t="shared" si="2589"/>
        <v>0</v>
      </c>
      <c r="AM3513" s="23">
        <f t="shared" si="2590"/>
        <v>0</v>
      </c>
      <c r="AN3513" s="16">
        <f t="shared" si="2580"/>
        <v>0</v>
      </c>
      <c r="AO3513" s="23">
        <f t="shared" si="2581"/>
        <v>0</v>
      </c>
      <c r="AP3513" s="22">
        <f t="shared" si="2582"/>
        <v>0</v>
      </c>
      <c r="AQ3513" s="30">
        <f t="shared" si="2565"/>
        <v>28855945949.077442</v>
      </c>
      <c r="AR3513" s="28">
        <f t="shared" si="2566"/>
        <v>14231085928.928455</v>
      </c>
      <c r="AS3513" s="25">
        <f t="shared" si="2567"/>
        <v>200337590.02425668</v>
      </c>
      <c r="AT3513" s="32">
        <f t="shared" si="2568"/>
        <v>0</v>
      </c>
      <c r="AU3513" s="23">
        <f t="shared" si="2569"/>
        <v>0</v>
      </c>
      <c r="AV3513" s="22">
        <f t="shared" si="2570"/>
        <v>4206687410.6663771</v>
      </c>
      <c r="AW3513" s="31">
        <f t="shared" si="2583"/>
        <v>19151937671.627136</v>
      </c>
      <c r="AX3513"/>
      <c r="AY3513"/>
      <c r="AZ3513"/>
      <c r="BA3513"/>
    </row>
    <row r="3514" spans="1:53" s="21" customFormat="1" x14ac:dyDescent="0.25">
      <c r="A3514" s="21">
        <f t="shared" si="2591"/>
        <v>940</v>
      </c>
      <c r="B3514" s="21" t="s">
        <v>9</v>
      </c>
      <c r="C3514" s="27">
        <f t="shared" si="2548"/>
        <v>0</v>
      </c>
      <c r="D3514" s="27">
        <f t="shared" si="2571"/>
        <v>0</v>
      </c>
      <c r="E3514" s="27" t="b">
        <f t="shared" si="2547"/>
        <v>1</v>
      </c>
      <c r="F3514" s="29">
        <f t="shared" si="2549"/>
        <v>0</v>
      </c>
      <c r="G3514" s="27">
        <f t="shared" si="2572"/>
        <v>0</v>
      </c>
      <c r="H3514" s="22">
        <f t="shared" si="2550"/>
        <v>38798754601.685005</v>
      </c>
      <c r="I3514" s="23">
        <f t="shared" si="2551"/>
        <v>132580106.5049091</v>
      </c>
      <c r="J3514" s="23">
        <f t="shared" si="2552"/>
        <v>1086</v>
      </c>
      <c r="K3514" s="19">
        <f t="shared" si="2573"/>
        <v>225.0831931027827</v>
      </c>
      <c r="L3514" s="16">
        <f t="shared" si="2553"/>
        <v>267.62282245034584</v>
      </c>
      <c r="M3514" s="23">
        <f>M3513-IF($B3514="B",(Percent_Rent_In_Elsies*2.49%/12 * H3513)/K3513,0)+IF($B3514="D",N3514,0)+IF(B3514="D",AK3513)+IF(B3514="C",F3513*90%)-(Y3514-Y3513)-IF($B3514="A",Q3513/K3513) + IF($B3514="A",Q3513/K3513)</f>
        <v>-61670757.955813967</v>
      </c>
      <c r="N3514" s="23">
        <f t="shared" si="2554"/>
        <v>0</v>
      </c>
      <c r="O3514" s="22">
        <f t="shared" si="2555"/>
        <v>27572493.87895108</v>
      </c>
      <c r="P3514" s="22">
        <f t="shared" si="2586"/>
        <v>0</v>
      </c>
      <c r="Q3514" s="22">
        <f t="shared" si="2587"/>
        <v>0</v>
      </c>
      <c r="R3514" s="22">
        <f t="shared" si="2556"/>
        <v>474362322.49898332</v>
      </c>
      <c r="S3514" s="16">
        <f t="shared" si="2546"/>
        <v>0</v>
      </c>
      <c r="T3514" s="15">
        <f t="shared" si="2557"/>
        <v>11891925.630115747</v>
      </c>
      <c r="U3514" s="23">
        <f t="shared" si="2574"/>
        <v>2107497.7476544376</v>
      </c>
      <c r="V3514" s="23">
        <f t="shared" si="2575"/>
        <v>0</v>
      </c>
      <c r="W3514" s="23">
        <f t="shared" si="2588"/>
        <v>175332.59131900477</v>
      </c>
      <c r="X3514" s="23">
        <f t="shared" si="2576"/>
        <v>43862017.739303961</v>
      </c>
      <c r="Y3514" s="23">
        <f t="shared" si="2558"/>
        <v>13825559.361691331</v>
      </c>
      <c r="Z3514" s="3">
        <f t="shared" si="2559"/>
        <v>0</v>
      </c>
      <c r="AA3514" s="23">
        <f t="shared" si="2560"/>
        <v>71786626.790073812</v>
      </c>
      <c r="AB3514" s="26">
        <f t="shared" si="2577"/>
        <v>70086276.274228573</v>
      </c>
      <c r="AC3514" s="23">
        <f t="shared" si="2578"/>
        <v>74889487.274228647</v>
      </c>
      <c r="AD3514" s="23">
        <f t="shared" si="2584"/>
        <v>4803211</v>
      </c>
      <c r="AE3514" s="24">
        <f t="shared" si="2592"/>
        <v>70086276.274228647</v>
      </c>
      <c r="AF3514" s="3">
        <f t="shared" si="2579"/>
        <v>0</v>
      </c>
      <c r="AG3514" s="2">
        <f t="shared" si="2561"/>
        <v>0</v>
      </c>
      <c r="AH3514" s="2">
        <f t="shared" si="2562"/>
        <v>221.43424741172421</v>
      </c>
      <c r="AI3514" s="23">
        <f t="shared" si="2585"/>
        <v>11541402271.419691</v>
      </c>
      <c r="AJ3514" s="23">
        <f t="shared" si="2563"/>
        <v>6219.922423797766</v>
      </c>
      <c r="AK3514" s="23">
        <f t="shared" si="2564"/>
        <v>0</v>
      </c>
      <c r="AL3514" s="23">
        <f t="shared" si="2589"/>
        <v>0</v>
      </c>
      <c r="AM3514" s="23">
        <f t="shared" si="2590"/>
        <v>0</v>
      </c>
      <c r="AN3514" s="16">
        <f t="shared" si="2580"/>
        <v>0</v>
      </c>
      <c r="AO3514" s="23">
        <f t="shared" si="2581"/>
        <v>0</v>
      </c>
      <c r="AP3514" s="22">
        <f t="shared" si="2582"/>
        <v>0</v>
      </c>
      <c r="AQ3514" s="30">
        <f t="shared" si="2565"/>
        <v>28855945949.077442</v>
      </c>
      <c r="AR3514" s="28">
        <f t="shared" si="2566"/>
        <v>14231085928.928455</v>
      </c>
      <c r="AS3514" s="25">
        <f t="shared" si="2567"/>
        <v>200337590.02425668</v>
      </c>
      <c r="AT3514" s="32">
        <f t="shared" si="2568"/>
        <v>0</v>
      </c>
      <c r="AU3514" s="23">
        <f t="shared" si="2569"/>
        <v>0</v>
      </c>
      <c r="AV3514" s="22">
        <f t="shared" si="2570"/>
        <v>4206687410.6663771</v>
      </c>
      <c r="AW3514" s="31">
        <f t="shared" si="2583"/>
        <v>19151937671.627136</v>
      </c>
    </row>
    <row r="3515" spans="1:53" x14ac:dyDescent="0.25">
      <c r="A3515" s="21">
        <f t="shared" si="2591"/>
        <v>940</v>
      </c>
      <c r="B3515" s="21" t="s">
        <v>28</v>
      </c>
      <c r="C3515" s="27">
        <f t="shared" si="2548"/>
        <v>0</v>
      </c>
      <c r="D3515" s="27">
        <f t="shared" si="2571"/>
        <v>0</v>
      </c>
      <c r="E3515" s="27" t="b">
        <f t="shared" si="2547"/>
        <v>1</v>
      </c>
      <c r="F3515" s="29">
        <f t="shared" si="2549"/>
        <v>0</v>
      </c>
      <c r="G3515" s="27">
        <f t="shared" si="2572"/>
        <v>0</v>
      </c>
      <c r="H3515" s="22">
        <f t="shared" si="2550"/>
        <v>38798754601.685005</v>
      </c>
      <c r="I3515" s="23">
        <f t="shared" si="2551"/>
        <v>132580106.5049091</v>
      </c>
      <c r="J3515" s="23">
        <f t="shared" si="2552"/>
        <v>1086</v>
      </c>
      <c r="K3515" s="19">
        <f t="shared" si="2573"/>
        <v>225.0831931027827</v>
      </c>
      <c r="L3515" s="16">
        <f t="shared" si="2553"/>
        <v>267.62282245034584</v>
      </c>
      <c r="M3515" s="23">
        <f>M3514-IF($B3515="B",(Percent_Rent_In_Elsies*2.49%/12 * H3514)/K3514,0)+IF($B3515="D",N3515,0)+IF(B3515="D",AK3514)+IF(B3515="C",F3514*90%)-(Y3515-Y3514)-IF($B3515="A",Q3514/K3514) + IF($B3515="A",Q3514/K3514)</f>
        <v>-61670757.955813967</v>
      </c>
      <c r="N3515" s="23">
        <f t="shared" si="2554"/>
        <v>0</v>
      </c>
      <c r="O3515" s="22">
        <f t="shared" si="2555"/>
        <v>0</v>
      </c>
      <c r="P3515" s="22">
        <f t="shared" si="2586"/>
        <v>27572493.87895108</v>
      </c>
      <c r="Q3515" s="22">
        <f t="shared" si="2587"/>
        <v>0</v>
      </c>
      <c r="R3515" s="22">
        <f t="shared" si="2556"/>
        <v>474362322.49898332</v>
      </c>
      <c r="S3515" s="16">
        <f t="shared" ref="S3515:S3578" si="2593">IF($B3515="D",0,S3514+IF($B3515="B",R3514/12,0))</f>
        <v>0</v>
      </c>
      <c r="T3515" s="15">
        <f t="shared" si="2557"/>
        <v>0</v>
      </c>
      <c r="U3515" s="23">
        <f t="shared" si="2574"/>
        <v>2107497.7476544376</v>
      </c>
      <c r="V3515" s="23">
        <f t="shared" si="2575"/>
        <v>0</v>
      </c>
      <c r="W3515" s="23">
        <f t="shared" si="2588"/>
        <v>0</v>
      </c>
      <c r="X3515" s="23">
        <f t="shared" si="2576"/>
        <v>43862017.739303961</v>
      </c>
      <c r="Y3515" s="23">
        <f t="shared" si="2558"/>
        <v>13825559.361691331</v>
      </c>
      <c r="Z3515" s="3">
        <f t="shared" si="2559"/>
        <v>8766.6295659502393</v>
      </c>
      <c r="AA3515" s="23">
        <f t="shared" si="2560"/>
        <v>71918126.233563066</v>
      </c>
      <c r="AB3515" s="26">
        <f t="shared" si="2577"/>
        <v>70086276.274228573</v>
      </c>
      <c r="AC3515" s="23">
        <f t="shared" si="2578"/>
        <v>74889487.274228647</v>
      </c>
      <c r="AD3515" s="23">
        <f t="shared" si="2584"/>
        <v>4803211</v>
      </c>
      <c r="AE3515" s="24">
        <f t="shared" si="2592"/>
        <v>70086276.274228647</v>
      </c>
      <c r="AF3515" s="3">
        <f t="shared" si="2579"/>
        <v>0</v>
      </c>
      <c r="AG3515" s="2">
        <f t="shared" si="2561"/>
        <v>1051995547.9140286</v>
      </c>
      <c r="AH3515" s="2">
        <f t="shared" si="2562"/>
        <v>221.43424741172421</v>
      </c>
      <c r="AI3515" s="23">
        <f t="shared" si="2585"/>
        <v>11562543924.728121</v>
      </c>
      <c r="AJ3515" s="23">
        <f t="shared" si="2563"/>
        <v>6219.922423797766</v>
      </c>
      <c r="AK3515" s="23">
        <f t="shared" si="2564"/>
        <v>0</v>
      </c>
      <c r="AL3515" s="23">
        <f t="shared" si="2589"/>
        <v>0</v>
      </c>
      <c r="AM3515" s="23">
        <f t="shared" si="2590"/>
        <v>0</v>
      </c>
      <c r="AN3515" s="16">
        <f t="shared" si="2580"/>
        <v>0</v>
      </c>
      <c r="AO3515" s="23">
        <f t="shared" si="2581"/>
        <v>0</v>
      </c>
      <c r="AP3515" s="22">
        <f t="shared" si="2582"/>
        <v>0</v>
      </c>
      <c r="AQ3515" s="30">
        <f t="shared" si="2565"/>
        <v>28855945949.077442</v>
      </c>
      <c r="AR3515" s="28">
        <f t="shared" si="2566"/>
        <v>14231085928.928455</v>
      </c>
      <c r="AS3515" s="25">
        <f t="shared" si="2567"/>
        <v>200337590.02425668</v>
      </c>
      <c r="AT3515" s="32">
        <f t="shared" si="2568"/>
        <v>17533.259131900479</v>
      </c>
      <c r="AU3515" s="23">
        <f t="shared" si="2569"/>
        <v>17533.259131900479</v>
      </c>
      <c r="AV3515" s="22">
        <f t="shared" si="2570"/>
        <v>4218579336.2964926</v>
      </c>
      <c r="AW3515" s="31">
        <f t="shared" si="2583"/>
        <v>19151937671.627136</v>
      </c>
      <c r="AX3515" s="21"/>
      <c r="AY3515" s="21"/>
      <c r="AZ3515" s="21"/>
      <c r="BA3515" s="21"/>
    </row>
    <row r="3516" spans="1:53" x14ac:dyDescent="0.25">
      <c r="A3516">
        <f t="shared" si="2591"/>
        <v>941</v>
      </c>
      <c r="B3516" t="s">
        <v>6</v>
      </c>
      <c r="C3516" s="27">
        <f t="shared" si="2548"/>
        <v>0</v>
      </c>
      <c r="D3516" s="27">
        <f t="shared" si="2571"/>
        <v>0</v>
      </c>
      <c r="E3516" s="27" t="b">
        <f t="shared" si="2547"/>
        <v>1</v>
      </c>
      <c r="F3516" s="29">
        <f t="shared" si="2549"/>
        <v>0</v>
      </c>
      <c r="G3516" s="27">
        <f t="shared" si="2572"/>
        <v>0</v>
      </c>
      <c r="H3516" s="22">
        <f t="shared" si="2550"/>
        <v>38863419192.687813</v>
      </c>
      <c r="I3516" s="23">
        <f t="shared" si="2551"/>
        <v>132580106.5049091</v>
      </c>
      <c r="J3516" s="23">
        <f t="shared" si="2552"/>
        <v>1086</v>
      </c>
      <c r="K3516" s="19">
        <f t="shared" si="2573"/>
        <v>225.0831931027827</v>
      </c>
      <c r="L3516" s="16">
        <f t="shared" si="2553"/>
        <v>268.06886048776312</v>
      </c>
      <c r="M3516" s="23">
        <f>M3515-IF($B3516="B",(Percent_Rent_In_Elsies*2.49%/12 * H3515)/K3515,0)+IF($B3516="D",N3516,0)+IF(B3516="D",AK3515)+IF(B3516="C",F3515*90%)-(Y3516-Y3515)-IF($B3516="A",Q3515/K3515) + IF($B3516="A",Q3515/K3515)</f>
        <v>-61670757.955813967</v>
      </c>
      <c r="N3516" s="23">
        <f t="shared" si="2554"/>
        <v>0</v>
      </c>
      <c r="O3516" s="22">
        <f t="shared" si="2555"/>
        <v>0</v>
      </c>
      <c r="P3516" s="22">
        <f t="shared" si="2586"/>
        <v>0</v>
      </c>
      <c r="Q3516" s="22">
        <f t="shared" si="2587"/>
        <v>0</v>
      </c>
      <c r="R3516" s="22">
        <f t="shared" si="2556"/>
        <v>474362322.49898332</v>
      </c>
      <c r="S3516" s="16">
        <f t="shared" si="2593"/>
        <v>0</v>
      </c>
      <c r="T3516" s="15">
        <f t="shared" si="2557"/>
        <v>0</v>
      </c>
      <c r="U3516" s="23">
        <f t="shared" si="2574"/>
        <v>2107497.7476544376</v>
      </c>
      <c r="V3516" s="23">
        <f t="shared" si="2575"/>
        <v>0</v>
      </c>
      <c r="W3516" s="23">
        <f t="shared" si="2588"/>
        <v>0</v>
      </c>
      <c r="X3516" s="23">
        <f t="shared" si="2576"/>
        <v>43905850.88713371</v>
      </c>
      <c r="Y3516" s="23">
        <f t="shared" si="2558"/>
        <v>13825559.361691331</v>
      </c>
      <c r="Z3516" s="3">
        <f t="shared" si="2559"/>
        <v>0</v>
      </c>
      <c r="AA3516" s="23">
        <f t="shared" si="2560"/>
        <v>71918126.233563066</v>
      </c>
      <c r="AB3516" s="26">
        <f t="shared" si="2577"/>
        <v>70086276.274228573</v>
      </c>
      <c r="AC3516" s="23">
        <f t="shared" si="2578"/>
        <v>74889487.274228647</v>
      </c>
      <c r="AD3516" s="23">
        <f t="shared" si="2584"/>
        <v>4803211</v>
      </c>
      <c r="AE3516" s="24">
        <f t="shared" si="2592"/>
        <v>70086276.274228647</v>
      </c>
      <c r="AF3516" s="3">
        <f t="shared" si="2579"/>
        <v>0</v>
      </c>
      <c r="AG3516" s="2">
        <f t="shared" si="2561"/>
        <v>0</v>
      </c>
      <c r="AH3516" s="2">
        <f t="shared" si="2562"/>
        <v>221.80330449074376</v>
      </c>
      <c r="AI3516" s="23">
        <f t="shared" si="2585"/>
        <v>11562543924.728121</v>
      </c>
      <c r="AJ3516" s="23">
        <f t="shared" si="2563"/>
        <v>6219.922423797766</v>
      </c>
      <c r="AK3516" s="23">
        <f t="shared" si="2564"/>
        <v>0</v>
      </c>
      <c r="AL3516" s="23">
        <f t="shared" si="2589"/>
        <v>0</v>
      </c>
      <c r="AM3516" s="23">
        <f t="shared" si="2590"/>
        <v>0</v>
      </c>
      <c r="AN3516" s="16">
        <f t="shared" si="2580"/>
        <v>0</v>
      </c>
      <c r="AO3516" s="23">
        <f t="shared" si="2581"/>
        <v>0</v>
      </c>
      <c r="AP3516" s="22">
        <f t="shared" si="2582"/>
        <v>0</v>
      </c>
      <c r="AQ3516" s="30">
        <f t="shared" si="2565"/>
        <v>28855945949.077442</v>
      </c>
      <c r="AR3516" s="28">
        <f t="shared" si="2566"/>
        <v>14231085928.928455</v>
      </c>
      <c r="AS3516" s="25">
        <f t="shared" si="2567"/>
        <v>200337590.02425668</v>
      </c>
      <c r="AT3516" s="32">
        <f t="shared" si="2568"/>
        <v>0</v>
      </c>
      <c r="AU3516" s="23">
        <f t="shared" si="2569"/>
        <v>0</v>
      </c>
      <c r="AV3516" s="22">
        <f t="shared" si="2570"/>
        <v>4218579336.2964926</v>
      </c>
      <c r="AW3516" s="31">
        <f t="shared" si="2583"/>
        <v>19124365177.748184</v>
      </c>
    </row>
    <row r="3517" spans="1:53" x14ac:dyDescent="0.25">
      <c r="A3517">
        <f t="shared" si="2591"/>
        <v>941</v>
      </c>
      <c r="B3517" t="s">
        <v>7</v>
      </c>
      <c r="C3517" s="27">
        <f t="shared" si="2548"/>
        <v>0</v>
      </c>
      <c r="D3517" s="27">
        <f t="shared" si="2571"/>
        <v>0</v>
      </c>
      <c r="E3517" s="27" t="b">
        <f t="shared" si="2547"/>
        <v>1</v>
      </c>
      <c r="F3517" s="29">
        <f t="shared" si="2549"/>
        <v>0</v>
      </c>
      <c r="G3517" s="27">
        <f t="shared" si="2572"/>
        <v>0</v>
      </c>
      <c r="H3517" s="22">
        <f t="shared" si="2550"/>
        <v>38863419192.687813</v>
      </c>
      <c r="I3517" s="23">
        <f t="shared" si="2551"/>
        <v>132580106.5049091</v>
      </c>
      <c r="J3517" s="23">
        <f t="shared" si="2552"/>
        <v>1086</v>
      </c>
      <c r="K3517" s="19">
        <f t="shared" si="2573"/>
        <v>225.0831931027827</v>
      </c>
      <c r="L3517" s="16">
        <f t="shared" si="2553"/>
        <v>268.06886048776312</v>
      </c>
      <c r="M3517" s="23">
        <f>M3516-IF($B3517="B",(Percent_Rent_In_Elsies*2.49%/12 * H3516)/K3516,0)+IF($B3517="D",N3517,0)+IF(B3517="D",AK3516)+IF(B3517="C",F3516*90%)-(Y3517-Y3516)-IF($B3517="A",Q3516/K3516) + IF($B3517="A",Q3516/K3516)</f>
        <v>-61849895.264364593</v>
      </c>
      <c r="N3517" s="23">
        <f t="shared" si="2554"/>
        <v>0</v>
      </c>
      <c r="O3517" s="22">
        <f t="shared" si="2555"/>
        <v>0</v>
      </c>
      <c r="P3517" s="22">
        <f t="shared" si="2586"/>
        <v>0</v>
      </c>
      <c r="Q3517" s="22">
        <f t="shared" si="2587"/>
        <v>0</v>
      </c>
      <c r="R3517" s="22">
        <f t="shared" si="2556"/>
        <v>434832128.95740139</v>
      </c>
      <c r="S3517" s="16">
        <f t="shared" si="2593"/>
        <v>39530193.541581944</v>
      </c>
      <c r="T3517" s="15">
        <f t="shared" si="2557"/>
        <v>0</v>
      </c>
      <c r="U3517" s="23">
        <f t="shared" si="2574"/>
        <v>1931872.9353499012</v>
      </c>
      <c r="V3517" s="23">
        <f t="shared" si="2575"/>
        <v>175624.81230453646</v>
      </c>
      <c r="W3517" s="23">
        <f t="shared" si="2588"/>
        <v>0</v>
      </c>
      <c r="X3517" s="23">
        <f t="shared" si="2576"/>
        <v>43905850.88713371</v>
      </c>
      <c r="Y3517" s="23">
        <f t="shared" si="2558"/>
        <v>13825559.361691331</v>
      </c>
      <c r="Z3517" s="3">
        <f t="shared" si="2559"/>
        <v>0</v>
      </c>
      <c r="AA3517" s="23">
        <f t="shared" si="2560"/>
        <v>71918126.233563066</v>
      </c>
      <c r="AB3517" s="26">
        <f t="shared" si="2577"/>
        <v>70086276.274228573</v>
      </c>
      <c r="AC3517" s="23">
        <f t="shared" si="2578"/>
        <v>74889487.274228647</v>
      </c>
      <c r="AD3517" s="23">
        <f t="shared" si="2584"/>
        <v>4803211</v>
      </c>
      <c r="AE3517" s="24">
        <f t="shared" si="2592"/>
        <v>70086276.274228647</v>
      </c>
      <c r="AF3517" s="3">
        <f t="shared" si="2579"/>
        <v>0</v>
      </c>
      <c r="AG3517" s="2">
        <f t="shared" si="2561"/>
        <v>0</v>
      </c>
      <c r="AH3517" s="2">
        <f t="shared" si="2562"/>
        <v>221.80330449074376</v>
      </c>
      <c r="AI3517" s="23">
        <f t="shared" si="2585"/>
        <v>11562543924.728121</v>
      </c>
      <c r="AJ3517" s="23">
        <f t="shared" si="2563"/>
        <v>6219.922423797766</v>
      </c>
      <c r="AK3517" s="23">
        <f t="shared" si="2564"/>
        <v>0</v>
      </c>
      <c r="AL3517" s="23">
        <f t="shared" si="2589"/>
        <v>10500281.853263855</v>
      </c>
      <c r="AM3517" s="23">
        <f t="shared" si="2590"/>
        <v>9796640783.2968922</v>
      </c>
      <c r="AN3517" s="16">
        <f t="shared" si="2580"/>
        <v>0</v>
      </c>
      <c r="AO3517" s="23">
        <f t="shared" si="2581"/>
        <v>179137.30855062726</v>
      </c>
      <c r="AP3517" s="22">
        <f t="shared" si="2582"/>
        <v>40320797.412413605</v>
      </c>
      <c r="AQ3517" s="30">
        <f t="shared" si="2565"/>
        <v>28936244817.124264</v>
      </c>
      <c r="AR3517" s="28">
        <f t="shared" si="2566"/>
        <v>14271063999.562864</v>
      </c>
      <c r="AS3517" s="25">
        <f t="shared" si="2567"/>
        <v>200337590.02425668</v>
      </c>
      <c r="AT3517" s="32">
        <f t="shared" si="2568"/>
        <v>0</v>
      </c>
      <c r="AU3517" s="23">
        <f t="shared" si="2569"/>
        <v>0</v>
      </c>
      <c r="AV3517" s="22">
        <f t="shared" si="2570"/>
        <v>4218579336.2964926</v>
      </c>
      <c r="AW3517" s="31">
        <f t="shared" si="2583"/>
        <v>19204664045.79501</v>
      </c>
    </row>
    <row r="3518" spans="1:53" s="21" customFormat="1" x14ac:dyDescent="0.25">
      <c r="A3518">
        <f t="shared" si="2591"/>
        <v>941</v>
      </c>
      <c r="B3518" t="s">
        <v>8</v>
      </c>
      <c r="C3518" s="27">
        <f t="shared" si="2548"/>
        <v>0</v>
      </c>
      <c r="D3518" s="27">
        <f t="shared" si="2571"/>
        <v>0</v>
      </c>
      <c r="E3518" s="27" t="b">
        <f t="shared" si="2547"/>
        <v>1</v>
      </c>
      <c r="F3518" s="29">
        <f t="shared" si="2549"/>
        <v>0</v>
      </c>
      <c r="G3518" s="27">
        <f t="shared" si="2572"/>
        <v>0</v>
      </c>
      <c r="H3518" s="22">
        <f t="shared" si="2550"/>
        <v>38863419192.687813</v>
      </c>
      <c r="I3518" s="23">
        <f t="shared" si="2551"/>
        <v>132580106.5049091</v>
      </c>
      <c r="J3518" s="23">
        <f t="shared" si="2552"/>
        <v>1086</v>
      </c>
      <c r="K3518" s="19">
        <f t="shared" si="2573"/>
        <v>225.0831931027827</v>
      </c>
      <c r="L3518" s="16">
        <f t="shared" si="2553"/>
        <v>268.06886048776312</v>
      </c>
      <c r="M3518" s="23">
        <f>M3517-IF($B3518="B",(Percent_Rent_In_Elsies*2.49%/12 * H3517)/K3517,0)+IF($B3518="D",N3518,0)+IF(B3518="D",AK3517)+IF(B3518="C",F3517*90%)-(Y3518-Y3517)-IF($B3518="A",Q3517/K3517) + IF($B3518="A",Q3517/K3517)</f>
        <v>-61849895.264364593</v>
      </c>
      <c r="N3518" s="23">
        <f t="shared" si="2554"/>
        <v>0</v>
      </c>
      <c r="O3518" s="22">
        <f t="shared" si="2555"/>
        <v>0</v>
      </c>
      <c r="P3518" s="22">
        <f t="shared" si="2586"/>
        <v>0</v>
      </c>
      <c r="Q3518" s="22">
        <f t="shared" si="2587"/>
        <v>0</v>
      </c>
      <c r="R3518" s="22">
        <f t="shared" si="2556"/>
        <v>475152926.36981499</v>
      </c>
      <c r="S3518" s="16">
        <f t="shared" si="2593"/>
        <v>39530193.541581944</v>
      </c>
      <c r="T3518" s="15">
        <f t="shared" si="2557"/>
        <v>0</v>
      </c>
      <c r="U3518" s="23">
        <f t="shared" si="2574"/>
        <v>2111010.2439005286</v>
      </c>
      <c r="V3518" s="23">
        <f t="shared" si="2575"/>
        <v>175624.81230453646</v>
      </c>
      <c r="W3518" s="23">
        <f t="shared" si="2588"/>
        <v>0</v>
      </c>
      <c r="X3518" s="23">
        <f t="shared" si="2576"/>
        <v>43905850.88713371</v>
      </c>
      <c r="Y3518" s="23">
        <f t="shared" si="2558"/>
        <v>13825559.361691331</v>
      </c>
      <c r="Z3518" s="3">
        <f t="shared" si="2559"/>
        <v>0</v>
      </c>
      <c r="AA3518" s="23">
        <f t="shared" si="2560"/>
        <v>71918126.233563066</v>
      </c>
      <c r="AB3518" s="26">
        <f t="shared" si="2577"/>
        <v>70086276.274228573</v>
      </c>
      <c r="AC3518" s="23">
        <f t="shared" si="2578"/>
        <v>74889487.274228647</v>
      </c>
      <c r="AD3518" s="23">
        <f t="shared" si="2584"/>
        <v>4803211</v>
      </c>
      <c r="AE3518" s="24">
        <f t="shared" si="2592"/>
        <v>70086276.274228647</v>
      </c>
      <c r="AF3518" s="3">
        <f t="shared" si="2579"/>
        <v>1E-4</v>
      </c>
      <c r="AG3518" s="2">
        <f t="shared" si="2561"/>
        <v>0</v>
      </c>
      <c r="AH3518" s="2">
        <f t="shared" si="2562"/>
        <v>221.80330449074376</v>
      </c>
      <c r="AI3518" s="23">
        <f t="shared" si="2585"/>
        <v>11562543924.728121</v>
      </c>
      <c r="AJ3518" s="23">
        <f t="shared" si="2563"/>
        <v>6219.922423797766</v>
      </c>
      <c r="AK3518" s="23">
        <f t="shared" si="2564"/>
        <v>66231.092663612581</v>
      </c>
      <c r="AL3518" s="23">
        <f t="shared" si="2589"/>
        <v>0</v>
      </c>
      <c r="AM3518" s="23">
        <f t="shared" si="2590"/>
        <v>0</v>
      </c>
      <c r="AN3518" s="16">
        <f t="shared" si="2580"/>
        <v>0</v>
      </c>
      <c r="AO3518" s="23">
        <f t="shared" si="2581"/>
        <v>0</v>
      </c>
      <c r="AP3518" s="22">
        <f t="shared" si="2582"/>
        <v>0</v>
      </c>
      <c r="AQ3518" s="30">
        <f t="shared" si="2565"/>
        <v>28936244817.124264</v>
      </c>
      <c r="AR3518" s="28">
        <f t="shared" si="2566"/>
        <v>14271063999.562864</v>
      </c>
      <c r="AS3518" s="25">
        <f t="shared" si="2567"/>
        <v>200337590.02425668</v>
      </c>
      <c r="AT3518" s="32">
        <f t="shared" si="2568"/>
        <v>0</v>
      </c>
      <c r="AU3518" s="23">
        <f t="shared" si="2569"/>
        <v>0</v>
      </c>
      <c r="AV3518" s="22">
        <f t="shared" si="2570"/>
        <v>4218579336.2964926</v>
      </c>
      <c r="AW3518" s="31">
        <f t="shared" si="2583"/>
        <v>19204664045.79501</v>
      </c>
      <c r="AX3518"/>
      <c r="AY3518"/>
      <c r="AZ3518"/>
      <c r="BA3518"/>
    </row>
    <row r="3519" spans="1:53" s="21" customFormat="1" x14ac:dyDescent="0.25">
      <c r="A3519">
        <f t="shared" si="2591"/>
        <v>941</v>
      </c>
      <c r="B3519" t="s">
        <v>9</v>
      </c>
      <c r="C3519" s="27">
        <f t="shared" si="2548"/>
        <v>0</v>
      </c>
      <c r="D3519" s="27">
        <f t="shared" si="2571"/>
        <v>0</v>
      </c>
      <c r="E3519" s="27" t="b">
        <f t="shared" si="2547"/>
        <v>1</v>
      </c>
      <c r="F3519" s="29">
        <f t="shared" si="2549"/>
        <v>0</v>
      </c>
      <c r="G3519" s="27">
        <f t="shared" si="2572"/>
        <v>0</v>
      </c>
      <c r="H3519" s="22">
        <f t="shared" si="2550"/>
        <v>38863419192.687813</v>
      </c>
      <c r="I3519" s="23">
        <f t="shared" si="2551"/>
        <v>132580106.5049091</v>
      </c>
      <c r="J3519" s="23">
        <f t="shared" si="2552"/>
        <v>1086</v>
      </c>
      <c r="K3519" s="19">
        <f t="shared" si="2573"/>
        <v>225.0831931027827</v>
      </c>
      <c r="L3519" s="16">
        <f t="shared" si="2553"/>
        <v>268.06886048776312</v>
      </c>
      <c r="M3519" s="23">
        <f>M3518-IF($B3519="B",(Percent_Rent_In_Elsies*2.49%/12 * H3518)/K3518,0)+IF($B3519="D",N3519,0)+IF(B3519="D",AK3518)+IF(B3519="C",F3518*90%)-(Y3519-Y3518)-IF($B3519="A",Q3518/K3518) + IF($B3519="A",Q3518/K3518)</f>
        <v>-61783664.171700977</v>
      </c>
      <c r="N3519" s="23">
        <f t="shared" si="2554"/>
        <v>0</v>
      </c>
      <c r="O3519" s="22">
        <f t="shared" si="2555"/>
        <v>27618448.035416</v>
      </c>
      <c r="P3519" s="22">
        <f t="shared" si="2586"/>
        <v>0</v>
      </c>
      <c r="Q3519" s="22">
        <f t="shared" si="2587"/>
        <v>0</v>
      </c>
      <c r="R3519" s="22">
        <f t="shared" si="2556"/>
        <v>475152926.36981499</v>
      </c>
      <c r="S3519" s="16">
        <f t="shared" si="2593"/>
        <v>0</v>
      </c>
      <c r="T3519" s="15">
        <f t="shared" si="2557"/>
        <v>11911745.506165944</v>
      </c>
      <c r="U3519" s="23">
        <f t="shared" si="2574"/>
        <v>2111010.2439005286</v>
      </c>
      <c r="V3519" s="23">
        <f t="shared" si="2575"/>
        <v>0</v>
      </c>
      <c r="W3519" s="23">
        <f t="shared" si="2588"/>
        <v>175624.81230453646</v>
      </c>
      <c r="X3519" s="23">
        <f t="shared" si="2576"/>
        <v>43905850.88713371</v>
      </c>
      <c r="Y3519" s="23">
        <f t="shared" si="2558"/>
        <v>13825559.361691331</v>
      </c>
      <c r="Z3519" s="3">
        <f t="shared" si="2559"/>
        <v>0</v>
      </c>
      <c r="AA3519" s="23">
        <f t="shared" si="2560"/>
        <v>71851895.14089945</v>
      </c>
      <c r="AB3519" s="26">
        <f t="shared" si="2577"/>
        <v>70086276.274228573</v>
      </c>
      <c r="AC3519" s="23">
        <f t="shared" si="2578"/>
        <v>74889487.274228647</v>
      </c>
      <c r="AD3519" s="23">
        <f t="shared" si="2584"/>
        <v>4803211</v>
      </c>
      <c r="AE3519" s="24">
        <f t="shared" si="2592"/>
        <v>70086276.274228647</v>
      </c>
      <c r="AF3519" s="3">
        <f t="shared" si="2579"/>
        <v>0</v>
      </c>
      <c r="AG3519" s="2">
        <f t="shared" si="2561"/>
        <v>0</v>
      </c>
      <c r="AH3519" s="2">
        <f t="shared" si="2562"/>
        <v>221.80330449074376</v>
      </c>
      <c r="AI3519" s="23">
        <f t="shared" si="2585"/>
        <v>11551895706.285683</v>
      </c>
      <c r="AJ3519" s="23">
        <f t="shared" si="2563"/>
        <v>6219.922423797766</v>
      </c>
      <c r="AK3519" s="23">
        <f t="shared" si="2564"/>
        <v>0</v>
      </c>
      <c r="AL3519" s="23">
        <f t="shared" si="2589"/>
        <v>0</v>
      </c>
      <c r="AM3519" s="23">
        <f t="shared" si="2590"/>
        <v>0</v>
      </c>
      <c r="AN3519" s="16">
        <f t="shared" si="2580"/>
        <v>0</v>
      </c>
      <c r="AO3519" s="23">
        <f t="shared" si="2581"/>
        <v>0</v>
      </c>
      <c r="AP3519" s="22">
        <f t="shared" si="2582"/>
        <v>0</v>
      </c>
      <c r="AQ3519" s="30">
        <f t="shared" si="2565"/>
        <v>28936244817.124264</v>
      </c>
      <c r="AR3519" s="28">
        <f t="shared" si="2566"/>
        <v>14271063999.562864</v>
      </c>
      <c r="AS3519" s="25">
        <f t="shared" si="2567"/>
        <v>200337590.02425668</v>
      </c>
      <c r="AT3519" s="32">
        <f t="shared" si="2568"/>
        <v>0</v>
      </c>
      <c r="AU3519" s="23">
        <f t="shared" si="2569"/>
        <v>0</v>
      </c>
      <c r="AV3519" s="22">
        <f t="shared" si="2570"/>
        <v>4218579336.2964926</v>
      </c>
      <c r="AW3519" s="31">
        <f t="shared" si="2583"/>
        <v>19204664045.79501</v>
      </c>
      <c r="AX3519"/>
      <c r="AY3519"/>
      <c r="AZ3519"/>
      <c r="BA3519"/>
    </row>
    <row r="3520" spans="1:53" x14ac:dyDescent="0.25">
      <c r="A3520" s="21">
        <f t="shared" si="2591"/>
        <v>941</v>
      </c>
      <c r="B3520" s="21" t="s">
        <v>28</v>
      </c>
      <c r="C3520" s="27">
        <f t="shared" si="2548"/>
        <v>0</v>
      </c>
      <c r="D3520" s="27">
        <f t="shared" si="2571"/>
        <v>0</v>
      </c>
      <c r="E3520" s="27" t="b">
        <f t="shared" si="2547"/>
        <v>1</v>
      </c>
      <c r="F3520" s="29">
        <f t="shared" si="2549"/>
        <v>0</v>
      </c>
      <c r="G3520" s="27">
        <f t="shared" si="2572"/>
        <v>0</v>
      </c>
      <c r="H3520" s="22">
        <f t="shared" si="2550"/>
        <v>38863419192.687813</v>
      </c>
      <c r="I3520" s="23">
        <f t="shared" si="2551"/>
        <v>132580106.5049091</v>
      </c>
      <c r="J3520" s="23">
        <f t="shared" si="2552"/>
        <v>1086</v>
      </c>
      <c r="K3520" s="19">
        <f t="shared" si="2573"/>
        <v>225.0831931027827</v>
      </c>
      <c r="L3520" s="16">
        <f t="shared" si="2553"/>
        <v>268.06886048776312</v>
      </c>
      <c r="M3520" s="23">
        <f>M3519-IF($B3520="B",(Percent_Rent_In_Elsies*2.49%/12 * H3519)/K3519,0)+IF($B3520="D",N3520,0)+IF(B3520="D",AK3519)+IF(B3520="C",F3519*90%)-(Y3520-Y3519)-IF($B3520="A",Q3519/K3519) + IF($B3520="A",Q3519/K3519)</f>
        <v>-61783664.171700977</v>
      </c>
      <c r="N3520" s="23">
        <f t="shared" si="2554"/>
        <v>0</v>
      </c>
      <c r="O3520" s="22">
        <f t="shared" si="2555"/>
        <v>0</v>
      </c>
      <c r="P3520" s="22">
        <f t="shared" si="2586"/>
        <v>27618448.035416</v>
      </c>
      <c r="Q3520" s="22">
        <f t="shared" si="2587"/>
        <v>0</v>
      </c>
      <c r="R3520" s="22">
        <f t="shared" si="2556"/>
        <v>475152926.36981499</v>
      </c>
      <c r="S3520" s="16">
        <f t="shared" si="2593"/>
        <v>0</v>
      </c>
      <c r="T3520" s="15">
        <f t="shared" si="2557"/>
        <v>0</v>
      </c>
      <c r="U3520" s="23">
        <f t="shared" si="2574"/>
        <v>2111010.2439005286</v>
      </c>
      <c r="V3520" s="23">
        <f t="shared" si="2575"/>
        <v>0</v>
      </c>
      <c r="W3520" s="23">
        <f t="shared" si="2588"/>
        <v>0</v>
      </c>
      <c r="X3520" s="23">
        <f t="shared" si="2576"/>
        <v>43905850.88713371</v>
      </c>
      <c r="Y3520" s="23">
        <f t="shared" si="2558"/>
        <v>13825559.361691331</v>
      </c>
      <c r="Z3520" s="3">
        <f t="shared" si="2559"/>
        <v>8781.240615226825</v>
      </c>
      <c r="AA3520" s="23">
        <f t="shared" si="2560"/>
        <v>71983613.750127852</v>
      </c>
      <c r="AB3520" s="26">
        <f t="shared" si="2577"/>
        <v>70086276.274228573</v>
      </c>
      <c r="AC3520" s="23">
        <f t="shared" si="2578"/>
        <v>74889487.274228647</v>
      </c>
      <c r="AD3520" s="23">
        <f t="shared" si="2584"/>
        <v>4803211</v>
      </c>
      <c r="AE3520" s="24">
        <f t="shared" si="2592"/>
        <v>70086276.274228647</v>
      </c>
      <c r="AF3520" s="3">
        <f t="shared" si="2579"/>
        <v>0</v>
      </c>
      <c r="AG3520" s="2">
        <f t="shared" si="2561"/>
        <v>1053748873.827219</v>
      </c>
      <c r="AH3520" s="2">
        <f t="shared" si="2562"/>
        <v>221.80330449074376</v>
      </c>
      <c r="AI3520" s="23">
        <f t="shared" si="2585"/>
        <v>11573072595.682959</v>
      </c>
      <c r="AJ3520" s="23">
        <f t="shared" si="2563"/>
        <v>6219.922423797766</v>
      </c>
      <c r="AK3520" s="23">
        <f t="shared" si="2564"/>
        <v>0</v>
      </c>
      <c r="AL3520" s="23">
        <f t="shared" si="2589"/>
        <v>0</v>
      </c>
      <c r="AM3520" s="23">
        <f t="shared" si="2590"/>
        <v>0</v>
      </c>
      <c r="AN3520" s="16">
        <f t="shared" si="2580"/>
        <v>0</v>
      </c>
      <c r="AO3520" s="23">
        <f t="shared" si="2581"/>
        <v>0</v>
      </c>
      <c r="AP3520" s="22">
        <f t="shared" si="2582"/>
        <v>0</v>
      </c>
      <c r="AQ3520" s="30">
        <f t="shared" si="2565"/>
        <v>28936244817.124264</v>
      </c>
      <c r="AR3520" s="28">
        <f t="shared" si="2566"/>
        <v>14271063999.562864</v>
      </c>
      <c r="AS3520" s="25">
        <f t="shared" si="2567"/>
        <v>200337590.02425668</v>
      </c>
      <c r="AT3520" s="32">
        <f t="shared" si="2568"/>
        <v>17562.48123045365</v>
      </c>
      <c r="AU3520" s="23">
        <f t="shared" si="2569"/>
        <v>17562.48123045365</v>
      </c>
      <c r="AV3520" s="22">
        <f t="shared" si="2570"/>
        <v>4230491081.8026586</v>
      </c>
      <c r="AW3520" s="31">
        <f t="shared" si="2583"/>
        <v>19204664045.79501</v>
      </c>
    </row>
    <row r="3521" spans="1:53" x14ac:dyDescent="0.25">
      <c r="A3521">
        <f t="shared" si="2591"/>
        <v>942</v>
      </c>
      <c r="B3521" t="s">
        <v>6</v>
      </c>
      <c r="C3521" s="27">
        <f t="shared" si="2548"/>
        <v>0</v>
      </c>
      <c r="D3521" s="27">
        <f t="shared" si="2571"/>
        <v>0</v>
      </c>
      <c r="E3521" s="27" t="b">
        <f t="shared" si="2547"/>
        <v>1</v>
      </c>
      <c r="F3521" s="29">
        <f t="shared" si="2549"/>
        <v>0</v>
      </c>
      <c r="G3521" s="27">
        <f t="shared" si="2572"/>
        <v>0</v>
      </c>
      <c r="H3521" s="22">
        <f t="shared" si="2550"/>
        <v>38928191558.008957</v>
      </c>
      <c r="I3521" s="23">
        <f t="shared" si="2551"/>
        <v>132580106.5049091</v>
      </c>
      <c r="J3521" s="23">
        <f t="shared" si="2552"/>
        <v>1086</v>
      </c>
      <c r="K3521" s="19">
        <f t="shared" si="2573"/>
        <v>225.0831931027827</v>
      </c>
      <c r="L3521" s="16">
        <f t="shared" si="2553"/>
        <v>268.51564192190938</v>
      </c>
      <c r="M3521" s="23">
        <f>M3520-IF($B3521="B",(Percent_Rent_In_Elsies*2.49%/12 * H3520)/K3520,0)+IF($B3521="D",N3521,0)+IF(B3521="D",AK3520)+IF(B3521="C",F3520*90%)-(Y3521-Y3520)-IF($B3521="A",Q3520/K3520) + IF($B3521="A",Q3520/K3520)</f>
        <v>-61783664.171700977</v>
      </c>
      <c r="N3521" s="23">
        <f t="shared" si="2554"/>
        <v>0</v>
      </c>
      <c r="O3521" s="22">
        <f t="shared" si="2555"/>
        <v>0</v>
      </c>
      <c r="P3521" s="22">
        <f t="shared" si="2586"/>
        <v>0</v>
      </c>
      <c r="Q3521" s="22">
        <f t="shared" si="2587"/>
        <v>0</v>
      </c>
      <c r="R3521" s="22">
        <f t="shared" si="2556"/>
        <v>475152926.36981499</v>
      </c>
      <c r="S3521" s="16">
        <f t="shared" si="2593"/>
        <v>0</v>
      </c>
      <c r="T3521" s="15">
        <f t="shared" si="2557"/>
        <v>0</v>
      </c>
      <c r="U3521" s="23">
        <f t="shared" si="2574"/>
        <v>2111010.2439005286</v>
      </c>
      <c r="V3521" s="23">
        <f t="shared" si="2575"/>
        <v>0</v>
      </c>
      <c r="W3521" s="23">
        <f t="shared" si="2588"/>
        <v>0</v>
      </c>
      <c r="X3521" s="23">
        <f t="shared" si="2576"/>
        <v>43949757.090209842</v>
      </c>
      <c r="Y3521" s="23">
        <f t="shared" si="2558"/>
        <v>13825559.361691331</v>
      </c>
      <c r="Z3521" s="3">
        <f t="shared" si="2559"/>
        <v>0</v>
      </c>
      <c r="AA3521" s="23">
        <f t="shared" si="2560"/>
        <v>71983613.750127852</v>
      </c>
      <c r="AB3521" s="26">
        <f t="shared" si="2577"/>
        <v>70086276.274228573</v>
      </c>
      <c r="AC3521" s="23">
        <f t="shared" si="2578"/>
        <v>74889487.274228647</v>
      </c>
      <c r="AD3521" s="23">
        <f t="shared" si="2584"/>
        <v>4803211</v>
      </c>
      <c r="AE3521" s="24">
        <f t="shared" si="2592"/>
        <v>70086276.274228647</v>
      </c>
      <c r="AF3521" s="3">
        <f t="shared" si="2579"/>
        <v>0</v>
      </c>
      <c r="AG3521" s="2">
        <f t="shared" si="2561"/>
        <v>0</v>
      </c>
      <c r="AH3521" s="2">
        <f t="shared" si="2562"/>
        <v>222.17297666489497</v>
      </c>
      <c r="AI3521" s="23">
        <f t="shared" si="2585"/>
        <v>11573072595.682959</v>
      </c>
      <c r="AJ3521" s="23">
        <f t="shared" si="2563"/>
        <v>6219.922423797766</v>
      </c>
      <c r="AK3521" s="23">
        <f t="shared" si="2564"/>
        <v>0</v>
      </c>
      <c r="AL3521" s="23">
        <f t="shared" si="2589"/>
        <v>0</v>
      </c>
      <c r="AM3521" s="23">
        <f t="shared" si="2590"/>
        <v>0</v>
      </c>
      <c r="AN3521" s="16">
        <f t="shared" si="2580"/>
        <v>0</v>
      </c>
      <c r="AO3521" s="23">
        <f t="shared" si="2581"/>
        <v>0</v>
      </c>
      <c r="AP3521" s="22">
        <f t="shared" si="2582"/>
        <v>0</v>
      </c>
      <c r="AQ3521" s="30">
        <f t="shared" si="2565"/>
        <v>28936244817.124264</v>
      </c>
      <c r="AR3521" s="28">
        <f t="shared" si="2566"/>
        <v>14271063999.562864</v>
      </c>
      <c r="AS3521" s="25">
        <f t="shared" si="2567"/>
        <v>200337590.02425668</v>
      </c>
      <c r="AT3521" s="32">
        <f t="shared" si="2568"/>
        <v>0</v>
      </c>
      <c r="AU3521" s="23">
        <f t="shared" si="2569"/>
        <v>0</v>
      </c>
      <c r="AV3521" s="22">
        <f t="shared" si="2570"/>
        <v>4230491081.8026586</v>
      </c>
      <c r="AW3521" s="31">
        <f t="shared" si="2583"/>
        <v>19177045597.759594</v>
      </c>
    </row>
    <row r="3522" spans="1:53" x14ac:dyDescent="0.25">
      <c r="A3522">
        <f t="shared" si="2591"/>
        <v>942</v>
      </c>
      <c r="B3522" t="s">
        <v>7</v>
      </c>
      <c r="C3522" s="27">
        <f t="shared" si="2548"/>
        <v>0</v>
      </c>
      <c r="D3522" s="27">
        <f t="shared" si="2571"/>
        <v>0</v>
      </c>
      <c r="E3522" s="27" t="b">
        <f t="shared" si="2547"/>
        <v>1</v>
      </c>
      <c r="F3522" s="29">
        <f t="shared" si="2549"/>
        <v>0</v>
      </c>
      <c r="G3522" s="27">
        <f t="shared" si="2572"/>
        <v>0</v>
      </c>
      <c r="H3522" s="22">
        <f t="shared" si="2550"/>
        <v>38928191558.008957</v>
      </c>
      <c r="I3522" s="23">
        <f t="shared" si="2551"/>
        <v>132580106.5049091</v>
      </c>
      <c r="J3522" s="23">
        <f t="shared" si="2552"/>
        <v>1086</v>
      </c>
      <c r="K3522" s="19">
        <f t="shared" si="2573"/>
        <v>225.0831931027827</v>
      </c>
      <c r="L3522" s="16">
        <f t="shared" si="2553"/>
        <v>268.51564192190938</v>
      </c>
      <c r="M3522" s="23">
        <f>M3521-IF($B3522="B",(Percent_Rent_In_Elsies*2.49%/12 * H3521)/K3521,0)+IF($B3522="D",N3522,0)+IF(B3522="D",AK3521)+IF(B3522="C",F3521*90%)-(Y3522-Y3521)-IF($B3522="A",Q3521/K3521) + IF($B3522="A",Q3521/K3521)</f>
        <v>-61963100.042432524</v>
      </c>
      <c r="N3522" s="23">
        <f t="shared" si="2554"/>
        <v>0</v>
      </c>
      <c r="O3522" s="22">
        <f t="shared" si="2555"/>
        <v>0</v>
      </c>
      <c r="P3522" s="22">
        <f t="shared" si="2586"/>
        <v>0</v>
      </c>
      <c r="Q3522" s="22">
        <f t="shared" si="2587"/>
        <v>0</v>
      </c>
      <c r="R3522" s="22">
        <f t="shared" si="2556"/>
        <v>435556849.17233038</v>
      </c>
      <c r="S3522" s="16">
        <f t="shared" si="2593"/>
        <v>39596077.197484583</v>
      </c>
      <c r="T3522" s="15">
        <f t="shared" si="2557"/>
        <v>0</v>
      </c>
      <c r="U3522" s="23">
        <f t="shared" si="2574"/>
        <v>1935092.7235754845</v>
      </c>
      <c r="V3522" s="23">
        <f t="shared" si="2575"/>
        <v>175917.52032504405</v>
      </c>
      <c r="W3522" s="23">
        <f t="shared" si="2588"/>
        <v>0</v>
      </c>
      <c r="X3522" s="23">
        <f t="shared" si="2576"/>
        <v>43949757.090209842</v>
      </c>
      <c r="Y3522" s="23">
        <f t="shared" si="2558"/>
        <v>13825559.361691331</v>
      </c>
      <c r="Z3522" s="3">
        <f t="shared" si="2559"/>
        <v>0</v>
      </c>
      <c r="AA3522" s="23">
        <f t="shared" si="2560"/>
        <v>71983613.750127852</v>
      </c>
      <c r="AB3522" s="26">
        <f t="shared" si="2577"/>
        <v>70086276.274228588</v>
      </c>
      <c r="AC3522" s="23">
        <f t="shared" si="2578"/>
        <v>74889487.274228647</v>
      </c>
      <c r="AD3522" s="23">
        <f t="shared" si="2584"/>
        <v>4803211</v>
      </c>
      <c r="AE3522" s="24">
        <f t="shared" si="2592"/>
        <v>70086276.274228647</v>
      </c>
      <c r="AF3522" s="3">
        <f t="shared" si="2579"/>
        <v>0</v>
      </c>
      <c r="AG3522" s="2">
        <f t="shared" si="2561"/>
        <v>0</v>
      </c>
      <c r="AH3522" s="2">
        <f t="shared" si="2562"/>
        <v>222.17297666489497</v>
      </c>
      <c r="AI3522" s="23">
        <f t="shared" si="2585"/>
        <v>11573072595.682959</v>
      </c>
      <c r="AJ3522" s="23">
        <f t="shared" si="2563"/>
        <v>6219.922423797766</v>
      </c>
      <c r="AK3522" s="23">
        <f t="shared" si="2564"/>
        <v>0</v>
      </c>
      <c r="AL3522" s="23">
        <f t="shared" si="2589"/>
        <v>10528670.954837799</v>
      </c>
      <c r="AM3522" s="23">
        <f t="shared" si="2590"/>
        <v>9823127484.7175789</v>
      </c>
      <c r="AN3522" s="16">
        <f t="shared" si="2580"/>
        <v>0</v>
      </c>
      <c r="AO3522" s="23">
        <f t="shared" si="2581"/>
        <v>179435.87073154497</v>
      </c>
      <c r="AP3522" s="22">
        <f t="shared" si="2582"/>
        <v>40387998.741434298</v>
      </c>
      <c r="AQ3522" s="30">
        <f t="shared" si="2565"/>
        <v>29016677516.617832</v>
      </c>
      <c r="AR3522" s="28">
        <f t="shared" si="2566"/>
        <v>14311108700.314997</v>
      </c>
      <c r="AS3522" s="25">
        <f t="shared" si="2567"/>
        <v>200337590.02425668</v>
      </c>
      <c r="AT3522" s="32">
        <f t="shared" si="2568"/>
        <v>0</v>
      </c>
      <c r="AU3522" s="23">
        <f t="shared" si="2569"/>
        <v>0</v>
      </c>
      <c r="AV3522" s="22">
        <f t="shared" si="2570"/>
        <v>4230491081.8026586</v>
      </c>
      <c r="AW3522" s="31">
        <f t="shared" si="2583"/>
        <v>19257478297.253162</v>
      </c>
    </row>
    <row r="3523" spans="1:53" x14ac:dyDescent="0.25">
      <c r="A3523">
        <f t="shared" si="2591"/>
        <v>942</v>
      </c>
      <c r="B3523" t="s">
        <v>8</v>
      </c>
      <c r="C3523" s="27">
        <f t="shared" si="2548"/>
        <v>0</v>
      </c>
      <c r="D3523" s="27">
        <f t="shared" si="2571"/>
        <v>0</v>
      </c>
      <c r="E3523" s="27" t="b">
        <f t="shared" si="2547"/>
        <v>1</v>
      </c>
      <c r="F3523" s="29">
        <f t="shared" si="2549"/>
        <v>0</v>
      </c>
      <c r="G3523" s="27">
        <f t="shared" si="2572"/>
        <v>0</v>
      </c>
      <c r="H3523" s="22">
        <f t="shared" si="2550"/>
        <v>38928191558.008957</v>
      </c>
      <c r="I3523" s="23">
        <f t="shared" si="2551"/>
        <v>132580106.5049091</v>
      </c>
      <c r="J3523" s="23">
        <f t="shared" si="2552"/>
        <v>1086</v>
      </c>
      <c r="K3523" s="19">
        <f t="shared" si="2573"/>
        <v>225.0831931027827</v>
      </c>
      <c r="L3523" s="16">
        <f t="shared" si="2553"/>
        <v>268.51564192190938</v>
      </c>
      <c r="M3523" s="23">
        <f>M3522-IF($B3523="B",(Percent_Rent_In_Elsies*2.49%/12 * H3522)/K3522,0)+IF($B3523="D",N3523,0)+IF(B3523="D",AK3522)+IF(B3523="C",F3522*90%)-(Y3523-Y3522)-IF($B3523="A",Q3522/K3522) + IF($B3523="A",Q3522/K3522)</f>
        <v>-61963100.042432524</v>
      </c>
      <c r="N3523" s="23">
        <f t="shared" si="2554"/>
        <v>0</v>
      </c>
      <c r="O3523" s="22">
        <f t="shared" si="2555"/>
        <v>0</v>
      </c>
      <c r="P3523" s="22">
        <f t="shared" si="2586"/>
        <v>0</v>
      </c>
      <c r="Q3523" s="22">
        <f t="shared" si="2587"/>
        <v>0</v>
      </c>
      <c r="R3523" s="22">
        <f t="shared" si="2556"/>
        <v>475944847.91376466</v>
      </c>
      <c r="S3523" s="16">
        <f t="shared" si="2593"/>
        <v>39596077.197484583</v>
      </c>
      <c r="T3523" s="15">
        <f t="shared" si="2557"/>
        <v>0</v>
      </c>
      <c r="U3523" s="23">
        <f t="shared" si="2574"/>
        <v>2114528.5943070296</v>
      </c>
      <c r="V3523" s="23">
        <f t="shared" si="2575"/>
        <v>175917.52032504405</v>
      </c>
      <c r="W3523" s="23">
        <f t="shared" si="2588"/>
        <v>0</v>
      </c>
      <c r="X3523" s="23">
        <f t="shared" si="2576"/>
        <v>43949757.090209842</v>
      </c>
      <c r="Y3523" s="23">
        <f t="shared" si="2558"/>
        <v>13825559.361691331</v>
      </c>
      <c r="Z3523" s="3">
        <f t="shared" si="2559"/>
        <v>0</v>
      </c>
      <c r="AA3523" s="23">
        <f t="shared" si="2560"/>
        <v>71983613.750127852</v>
      </c>
      <c r="AB3523" s="26">
        <f t="shared" si="2577"/>
        <v>70086276.274228573</v>
      </c>
      <c r="AC3523" s="23">
        <f t="shared" si="2578"/>
        <v>74889487.274228647</v>
      </c>
      <c r="AD3523" s="23">
        <f t="shared" si="2584"/>
        <v>4803211</v>
      </c>
      <c r="AE3523" s="24">
        <f t="shared" si="2592"/>
        <v>70086276.274228647</v>
      </c>
      <c r="AF3523" s="3">
        <f t="shared" si="2579"/>
        <v>1E-4</v>
      </c>
      <c r="AG3523" s="2">
        <f t="shared" si="2561"/>
        <v>0</v>
      </c>
      <c r="AH3523" s="2">
        <f t="shared" si="2562"/>
        <v>222.17297666489497</v>
      </c>
      <c r="AI3523" s="23">
        <f t="shared" si="2585"/>
        <v>11573072595.682959</v>
      </c>
      <c r="AJ3523" s="23">
        <f t="shared" si="2563"/>
        <v>6219.922423797766</v>
      </c>
      <c r="AK3523" s="23">
        <f t="shared" si="2564"/>
        <v>66273.835622560393</v>
      </c>
      <c r="AL3523" s="23">
        <f t="shared" si="2589"/>
        <v>0</v>
      </c>
      <c r="AM3523" s="23">
        <f t="shared" si="2590"/>
        <v>0</v>
      </c>
      <c r="AN3523" s="16">
        <f t="shared" si="2580"/>
        <v>0</v>
      </c>
      <c r="AO3523" s="23">
        <f t="shared" si="2581"/>
        <v>0</v>
      </c>
      <c r="AP3523" s="22">
        <f t="shared" si="2582"/>
        <v>0</v>
      </c>
      <c r="AQ3523" s="30">
        <f t="shared" si="2565"/>
        <v>29016677516.617832</v>
      </c>
      <c r="AR3523" s="28">
        <f t="shared" si="2566"/>
        <v>14311108700.314997</v>
      </c>
      <c r="AS3523" s="25">
        <f t="shared" si="2567"/>
        <v>200337590.02425668</v>
      </c>
      <c r="AT3523" s="32">
        <f t="shared" si="2568"/>
        <v>0</v>
      </c>
      <c r="AU3523" s="23">
        <f t="shared" si="2569"/>
        <v>0</v>
      </c>
      <c r="AV3523" s="22">
        <f t="shared" si="2570"/>
        <v>4230491081.8026586</v>
      </c>
      <c r="AW3523" s="31">
        <f t="shared" si="2583"/>
        <v>19257478297.253159</v>
      </c>
    </row>
    <row r="3524" spans="1:53" x14ac:dyDescent="0.25">
      <c r="A3524" s="21">
        <f t="shared" si="2591"/>
        <v>942</v>
      </c>
      <c r="B3524" s="21" t="s">
        <v>9</v>
      </c>
      <c r="C3524" s="27">
        <f t="shared" si="2548"/>
        <v>0</v>
      </c>
      <c r="D3524" s="27">
        <f t="shared" si="2571"/>
        <v>0</v>
      </c>
      <c r="E3524" s="27" t="b">
        <f t="shared" si="2547"/>
        <v>1</v>
      </c>
      <c r="F3524" s="29">
        <f t="shared" si="2549"/>
        <v>0</v>
      </c>
      <c r="G3524" s="27">
        <f t="shared" si="2572"/>
        <v>0</v>
      </c>
      <c r="H3524" s="22">
        <f t="shared" si="2550"/>
        <v>38928191558.008957</v>
      </c>
      <c r="I3524" s="23">
        <f t="shared" si="2551"/>
        <v>132580106.5049091</v>
      </c>
      <c r="J3524" s="23">
        <f t="shared" si="2552"/>
        <v>1086</v>
      </c>
      <c r="K3524" s="19">
        <f t="shared" si="2573"/>
        <v>225.0831931027827</v>
      </c>
      <c r="L3524" s="16">
        <f t="shared" si="2553"/>
        <v>268.51564192190938</v>
      </c>
      <c r="M3524" s="23">
        <f>M3523-IF($B3524="B",(Percent_Rent_In_Elsies*2.49%/12 * H3523)/K3523,0)+IF($B3524="D",N3524,0)+IF(B3524="D",AK3523)+IF(B3524="C",F3523*90%)-(Y3524-Y3523)-IF($B3524="A",Q3523/K3523) + IF($B3524="A",Q3523/K3523)</f>
        <v>-61896826.20680996</v>
      </c>
      <c r="N3524" s="23">
        <f t="shared" si="2554"/>
        <v>0</v>
      </c>
      <c r="O3524" s="22">
        <f t="shared" si="2555"/>
        <v>27664478.782141693</v>
      </c>
      <c r="P3524" s="22">
        <f t="shared" si="2586"/>
        <v>0</v>
      </c>
      <c r="Q3524" s="22">
        <f t="shared" si="2587"/>
        <v>0</v>
      </c>
      <c r="R3524" s="22">
        <f t="shared" si="2556"/>
        <v>475944847.91376466</v>
      </c>
      <c r="S3524" s="16">
        <f t="shared" si="2593"/>
        <v>0</v>
      </c>
      <c r="T3524" s="15">
        <f t="shared" si="2557"/>
        <v>11931598.41534289</v>
      </c>
      <c r="U3524" s="23">
        <f t="shared" si="2574"/>
        <v>2114528.5943070296</v>
      </c>
      <c r="V3524" s="23">
        <f t="shared" si="2575"/>
        <v>0</v>
      </c>
      <c r="W3524" s="23">
        <f t="shared" si="2588"/>
        <v>175917.52032504405</v>
      </c>
      <c r="X3524" s="23">
        <f t="shared" si="2576"/>
        <v>43949757.090209842</v>
      </c>
      <c r="Y3524" s="23">
        <f t="shared" si="2558"/>
        <v>13825559.361691331</v>
      </c>
      <c r="Z3524" s="3">
        <f t="shared" si="2559"/>
        <v>0</v>
      </c>
      <c r="AA3524" s="23">
        <f t="shared" si="2560"/>
        <v>71917339.914505288</v>
      </c>
      <c r="AB3524" s="26">
        <f t="shared" si="2577"/>
        <v>70086276.274228573</v>
      </c>
      <c r="AC3524" s="23">
        <f t="shared" si="2578"/>
        <v>74889487.274228647</v>
      </c>
      <c r="AD3524" s="23">
        <f t="shared" si="2584"/>
        <v>4803211</v>
      </c>
      <c r="AE3524" s="24">
        <f t="shared" si="2592"/>
        <v>70086276.274228647</v>
      </c>
      <c r="AF3524" s="3">
        <f t="shared" si="2579"/>
        <v>0</v>
      </c>
      <c r="AG3524" s="2">
        <f t="shared" si="2561"/>
        <v>0</v>
      </c>
      <c r="AH3524" s="2">
        <f t="shared" si="2562"/>
        <v>222.17297666489497</v>
      </c>
      <c r="AI3524" s="23">
        <f t="shared" si="2585"/>
        <v>11562417505.296461</v>
      </c>
      <c r="AJ3524" s="23">
        <f t="shared" si="2563"/>
        <v>6219.922423797766</v>
      </c>
      <c r="AK3524" s="23">
        <f t="shared" si="2564"/>
        <v>0</v>
      </c>
      <c r="AL3524" s="23">
        <f t="shared" si="2589"/>
        <v>0</v>
      </c>
      <c r="AM3524" s="23">
        <f t="shared" si="2590"/>
        <v>0</v>
      </c>
      <c r="AN3524" s="16">
        <f t="shared" si="2580"/>
        <v>0</v>
      </c>
      <c r="AO3524" s="23">
        <f t="shared" si="2581"/>
        <v>0</v>
      </c>
      <c r="AP3524" s="22">
        <f t="shared" si="2582"/>
        <v>0</v>
      </c>
      <c r="AQ3524" s="30">
        <f t="shared" si="2565"/>
        <v>29016677516.617832</v>
      </c>
      <c r="AR3524" s="28">
        <f t="shared" si="2566"/>
        <v>14311108700.314997</v>
      </c>
      <c r="AS3524" s="25">
        <f t="shared" si="2567"/>
        <v>200337590.02425668</v>
      </c>
      <c r="AT3524" s="32">
        <f t="shared" si="2568"/>
        <v>0</v>
      </c>
      <c r="AU3524" s="23">
        <f t="shared" si="2569"/>
        <v>0</v>
      </c>
      <c r="AV3524" s="22">
        <f t="shared" si="2570"/>
        <v>4230491081.8026586</v>
      </c>
      <c r="AW3524" s="31">
        <f t="shared" si="2583"/>
        <v>19257478297.253159</v>
      </c>
      <c r="AX3524" s="21"/>
      <c r="AY3524" s="21"/>
      <c r="AZ3524" s="21"/>
      <c r="BA3524" s="21"/>
    </row>
    <row r="3525" spans="1:53" x14ac:dyDescent="0.25">
      <c r="A3525" s="21">
        <f t="shared" si="2591"/>
        <v>942</v>
      </c>
      <c r="B3525" s="21" t="s">
        <v>28</v>
      </c>
      <c r="C3525" s="27">
        <f t="shared" si="2548"/>
        <v>0</v>
      </c>
      <c r="D3525" s="27">
        <f t="shared" si="2571"/>
        <v>0</v>
      </c>
      <c r="E3525" s="27" t="b">
        <f t="shared" si="2547"/>
        <v>1</v>
      </c>
      <c r="F3525" s="29">
        <f t="shared" si="2549"/>
        <v>0</v>
      </c>
      <c r="G3525" s="27">
        <f t="shared" si="2572"/>
        <v>0</v>
      </c>
      <c r="H3525" s="22">
        <f t="shared" si="2550"/>
        <v>38928191558.008957</v>
      </c>
      <c r="I3525" s="23">
        <f t="shared" si="2551"/>
        <v>132580106.5049091</v>
      </c>
      <c r="J3525" s="23">
        <f t="shared" si="2552"/>
        <v>1086</v>
      </c>
      <c r="K3525" s="19">
        <f t="shared" si="2573"/>
        <v>225.0831931027827</v>
      </c>
      <c r="L3525" s="16">
        <f t="shared" si="2553"/>
        <v>268.51564192190938</v>
      </c>
      <c r="M3525" s="23">
        <f>M3524-IF($B3525="B",(Percent_Rent_In_Elsies*2.49%/12 * H3524)/K3524,0)+IF($B3525="D",N3525,0)+IF(B3525="D",AK3524)+IF(B3525="C",F3524*90%)-(Y3525-Y3524)-IF($B3525="A",Q3524/K3524) + IF($B3525="A",Q3524/K3524)</f>
        <v>-61896826.20680996</v>
      </c>
      <c r="N3525" s="23">
        <f t="shared" si="2554"/>
        <v>0</v>
      </c>
      <c r="O3525" s="22">
        <f t="shared" si="2555"/>
        <v>0</v>
      </c>
      <c r="P3525" s="22">
        <f t="shared" si="2586"/>
        <v>27664478.782141693</v>
      </c>
      <c r="Q3525" s="22">
        <f t="shared" si="2587"/>
        <v>0</v>
      </c>
      <c r="R3525" s="22">
        <f t="shared" si="2556"/>
        <v>475944847.91376466</v>
      </c>
      <c r="S3525" s="16">
        <f t="shared" si="2593"/>
        <v>0</v>
      </c>
      <c r="T3525" s="15">
        <f t="shared" si="2557"/>
        <v>0</v>
      </c>
      <c r="U3525" s="23">
        <f t="shared" si="2574"/>
        <v>2114528.5943070296</v>
      </c>
      <c r="V3525" s="23">
        <f t="shared" si="2575"/>
        <v>0</v>
      </c>
      <c r="W3525" s="23">
        <f t="shared" si="2588"/>
        <v>0</v>
      </c>
      <c r="X3525" s="23">
        <f t="shared" si="2576"/>
        <v>43949757.090209842</v>
      </c>
      <c r="Y3525" s="23">
        <f t="shared" si="2558"/>
        <v>13825559.361691331</v>
      </c>
      <c r="Z3525" s="3">
        <f t="shared" si="2559"/>
        <v>8795.8760162522049</v>
      </c>
      <c r="AA3525" s="23">
        <f t="shared" si="2560"/>
        <v>72049278.054749072</v>
      </c>
      <c r="AB3525" s="26">
        <f t="shared" si="2577"/>
        <v>70086276.274228573</v>
      </c>
      <c r="AC3525" s="23">
        <f t="shared" si="2578"/>
        <v>74889487.274228647</v>
      </c>
      <c r="AD3525" s="23">
        <f t="shared" si="2584"/>
        <v>4803211</v>
      </c>
      <c r="AE3525" s="24">
        <f t="shared" si="2592"/>
        <v>70086276.274228647</v>
      </c>
      <c r="AF3525" s="3">
        <f t="shared" si="2579"/>
        <v>0</v>
      </c>
      <c r="AG3525" s="2">
        <f t="shared" si="2561"/>
        <v>1055505121.9502646</v>
      </c>
      <c r="AH3525" s="2">
        <f t="shared" si="2562"/>
        <v>222.17297666489497</v>
      </c>
      <c r="AI3525" s="23">
        <f t="shared" si="2585"/>
        <v>11583629689.509399</v>
      </c>
      <c r="AJ3525" s="23">
        <f t="shared" si="2563"/>
        <v>6219.922423797766</v>
      </c>
      <c r="AK3525" s="23">
        <f t="shared" si="2564"/>
        <v>0</v>
      </c>
      <c r="AL3525" s="23">
        <f t="shared" si="2589"/>
        <v>0</v>
      </c>
      <c r="AM3525" s="23">
        <f t="shared" si="2590"/>
        <v>0</v>
      </c>
      <c r="AN3525" s="16">
        <f t="shared" si="2580"/>
        <v>0</v>
      </c>
      <c r="AO3525" s="23">
        <f t="shared" si="2581"/>
        <v>0</v>
      </c>
      <c r="AP3525" s="22">
        <f t="shared" si="2582"/>
        <v>0</v>
      </c>
      <c r="AQ3525" s="30">
        <f t="shared" si="2565"/>
        <v>29016677516.617832</v>
      </c>
      <c r="AR3525" s="28">
        <f t="shared" si="2566"/>
        <v>14311108700.314997</v>
      </c>
      <c r="AS3525" s="25">
        <f t="shared" si="2567"/>
        <v>200337590.02425668</v>
      </c>
      <c r="AT3525" s="32">
        <f t="shared" si="2568"/>
        <v>17591.75203250441</v>
      </c>
      <c r="AU3525" s="23">
        <f t="shared" si="2569"/>
        <v>17591.75203250441</v>
      </c>
      <c r="AV3525" s="22">
        <f t="shared" si="2570"/>
        <v>4242422680.2180014</v>
      </c>
      <c r="AW3525" s="31">
        <f t="shared" si="2583"/>
        <v>19257478297.253162</v>
      </c>
      <c r="AX3525" s="21"/>
      <c r="AY3525" s="21"/>
      <c r="AZ3525" s="21"/>
      <c r="BA3525" s="21"/>
    </row>
    <row r="3526" spans="1:53" x14ac:dyDescent="0.25">
      <c r="A3526">
        <f t="shared" si="2591"/>
        <v>943</v>
      </c>
      <c r="B3526" t="s">
        <v>6</v>
      </c>
      <c r="C3526" s="27">
        <f t="shared" si="2548"/>
        <v>0</v>
      </c>
      <c r="D3526" s="27">
        <f t="shared" si="2571"/>
        <v>0</v>
      </c>
      <c r="E3526" s="27" t="b">
        <f t="shared" si="2547"/>
        <v>1</v>
      </c>
      <c r="F3526" s="29">
        <f t="shared" si="2549"/>
        <v>0</v>
      </c>
      <c r="G3526" s="27">
        <f t="shared" si="2572"/>
        <v>0</v>
      </c>
      <c r="H3526" s="22">
        <f t="shared" si="2550"/>
        <v>38993071877.272308</v>
      </c>
      <c r="I3526" s="23">
        <f t="shared" si="2551"/>
        <v>132580106.5049091</v>
      </c>
      <c r="J3526" s="23">
        <f t="shared" si="2552"/>
        <v>1086</v>
      </c>
      <c r="K3526" s="19">
        <f t="shared" si="2573"/>
        <v>225.0831931027827</v>
      </c>
      <c r="L3526" s="16">
        <f t="shared" si="2553"/>
        <v>268.96316799177924</v>
      </c>
      <c r="M3526" s="23">
        <f>M3525-IF($B3526="B",(Percent_Rent_In_Elsies*2.49%/12 * H3525)/K3525,0)+IF($B3526="D",N3526,0)+IF(B3526="D",AK3525)+IF(B3526="C",F3525*90%)-(Y3526-Y3525)-IF($B3526="A",Q3525/K3525) + IF($B3526="A",Q3525/K3525)</f>
        <v>-61896826.20680996</v>
      </c>
      <c r="N3526" s="23">
        <f t="shared" si="2554"/>
        <v>0</v>
      </c>
      <c r="O3526" s="22">
        <f t="shared" si="2555"/>
        <v>0</v>
      </c>
      <c r="P3526" s="22">
        <f t="shared" si="2586"/>
        <v>0</v>
      </c>
      <c r="Q3526" s="22">
        <f t="shared" si="2587"/>
        <v>0</v>
      </c>
      <c r="R3526" s="22">
        <f t="shared" si="2556"/>
        <v>475944847.91376466</v>
      </c>
      <c r="S3526" s="16">
        <f t="shared" si="2593"/>
        <v>0</v>
      </c>
      <c r="T3526" s="15">
        <f t="shared" si="2557"/>
        <v>0</v>
      </c>
      <c r="U3526" s="23">
        <f t="shared" si="2574"/>
        <v>2114528.5943070296</v>
      </c>
      <c r="V3526" s="23">
        <f t="shared" si="2575"/>
        <v>0</v>
      </c>
      <c r="W3526" s="23">
        <f t="shared" si="2588"/>
        <v>0</v>
      </c>
      <c r="X3526" s="23">
        <f t="shared" si="2576"/>
        <v>43993736.4702911</v>
      </c>
      <c r="Y3526" s="23">
        <f t="shared" si="2558"/>
        <v>13825559.361691331</v>
      </c>
      <c r="Z3526" s="3">
        <f t="shared" si="2559"/>
        <v>0</v>
      </c>
      <c r="AA3526" s="23">
        <f t="shared" si="2560"/>
        <v>72049278.054749072</v>
      </c>
      <c r="AB3526" s="26">
        <f t="shared" si="2577"/>
        <v>70086276.274228573</v>
      </c>
      <c r="AC3526" s="23">
        <f t="shared" si="2578"/>
        <v>74889487.274228647</v>
      </c>
      <c r="AD3526" s="23">
        <f t="shared" si="2584"/>
        <v>4803211</v>
      </c>
      <c r="AE3526" s="24">
        <f t="shared" si="2592"/>
        <v>70086276.274228647</v>
      </c>
      <c r="AF3526" s="3">
        <f t="shared" si="2579"/>
        <v>0</v>
      </c>
      <c r="AG3526" s="2">
        <f t="shared" si="2561"/>
        <v>0</v>
      </c>
      <c r="AH3526" s="2">
        <f t="shared" si="2562"/>
        <v>222.54326495933648</v>
      </c>
      <c r="AI3526" s="23">
        <f t="shared" si="2585"/>
        <v>11583629689.509399</v>
      </c>
      <c r="AJ3526" s="23">
        <f t="shared" si="2563"/>
        <v>6219.922423797766</v>
      </c>
      <c r="AK3526" s="23">
        <f t="shared" si="2564"/>
        <v>0</v>
      </c>
      <c r="AL3526" s="23">
        <f t="shared" si="2589"/>
        <v>0</v>
      </c>
      <c r="AM3526" s="23">
        <f t="shared" si="2590"/>
        <v>0</v>
      </c>
      <c r="AN3526" s="16">
        <f t="shared" si="2580"/>
        <v>0</v>
      </c>
      <c r="AO3526" s="23">
        <f t="shared" si="2581"/>
        <v>0</v>
      </c>
      <c r="AP3526" s="22">
        <f t="shared" si="2582"/>
        <v>0</v>
      </c>
      <c r="AQ3526" s="30">
        <f t="shared" si="2565"/>
        <v>29016677516.617832</v>
      </c>
      <c r="AR3526" s="28">
        <f t="shared" si="2566"/>
        <v>14311108700.314997</v>
      </c>
      <c r="AS3526" s="25">
        <f t="shared" si="2567"/>
        <v>200337590.02425668</v>
      </c>
      <c r="AT3526" s="32">
        <f t="shared" si="2568"/>
        <v>0</v>
      </c>
      <c r="AU3526" s="23">
        <f t="shared" si="2569"/>
        <v>0</v>
      </c>
      <c r="AV3526" s="22">
        <f t="shared" si="2570"/>
        <v>4242422680.2180014</v>
      </c>
      <c r="AW3526" s="31">
        <f t="shared" si="2583"/>
        <v>19229813818.47102</v>
      </c>
    </row>
    <row r="3527" spans="1:53" x14ac:dyDescent="0.25">
      <c r="A3527">
        <f t="shared" si="2591"/>
        <v>943</v>
      </c>
      <c r="B3527" t="s">
        <v>7</v>
      </c>
      <c r="C3527" s="27">
        <f t="shared" si="2548"/>
        <v>0</v>
      </c>
      <c r="D3527" s="27">
        <f t="shared" si="2571"/>
        <v>0</v>
      </c>
      <c r="E3527" s="27" t="b">
        <f t="shared" si="2547"/>
        <v>1</v>
      </c>
      <c r="F3527" s="29">
        <f t="shared" si="2549"/>
        <v>0</v>
      </c>
      <c r="G3527" s="27">
        <f t="shared" si="2572"/>
        <v>0</v>
      </c>
      <c r="H3527" s="22">
        <f t="shared" si="2550"/>
        <v>38993071877.272308</v>
      </c>
      <c r="I3527" s="23">
        <f t="shared" si="2551"/>
        <v>132580106.5049091</v>
      </c>
      <c r="J3527" s="23">
        <f t="shared" si="2552"/>
        <v>1086</v>
      </c>
      <c r="K3527" s="19">
        <f t="shared" si="2573"/>
        <v>225.0831931027827</v>
      </c>
      <c r="L3527" s="16">
        <f t="shared" si="2553"/>
        <v>268.96316799177924</v>
      </c>
      <c r="M3527" s="23">
        <f>M3526-IF($B3527="B",(Percent_Rent_In_Elsies*2.49%/12 * H3526)/K3526,0)+IF($B3527="D",N3527,0)+IF(B3527="D",AK3526)+IF(B3527="C",F3526*90%)-(Y3527-Y3526)-IF($B3527="A",Q3526/K3526) + IF($B3527="A",Q3526/K3526)</f>
        <v>-62076561.137326054</v>
      </c>
      <c r="N3527" s="23">
        <f t="shared" si="2554"/>
        <v>0</v>
      </c>
      <c r="O3527" s="22">
        <f t="shared" si="2555"/>
        <v>0</v>
      </c>
      <c r="P3527" s="22">
        <f t="shared" si="2586"/>
        <v>0</v>
      </c>
      <c r="Q3527" s="22">
        <f t="shared" si="2587"/>
        <v>0</v>
      </c>
      <c r="R3527" s="22">
        <f t="shared" si="2556"/>
        <v>436282777.25428426</v>
      </c>
      <c r="S3527" s="16">
        <f t="shared" si="2593"/>
        <v>39662070.659480385</v>
      </c>
      <c r="T3527" s="15">
        <f t="shared" si="2557"/>
        <v>0</v>
      </c>
      <c r="U3527" s="23">
        <f t="shared" si="2574"/>
        <v>1938317.8781147772</v>
      </c>
      <c r="V3527" s="23">
        <f t="shared" si="2575"/>
        <v>176210.71619225247</v>
      </c>
      <c r="W3527" s="23">
        <f t="shared" si="2588"/>
        <v>0</v>
      </c>
      <c r="X3527" s="23">
        <f t="shared" si="2576"/>
        <v>43993736.4702911</v>
      </c>
      <c r="Y3527" s="23">
        <f t="shared" si="2558"/>
        <v>13825559.361691331</v>
      </c>
      <c r="Z3527" s="3">
        <f t="shared" si="2559"/>
        <v>0</v>
      </c>
      <c r="AA3527" s="23">
        <f t="shared" si="2560"/>
        <v>72049278.054749072</v>
      </c>
      <c r="AB3527" s="26">
        <f t="shared" si="2577"/>
        <v>70086276.274228573</v>
      </c>
      <c r="AC3527" s="23">
        <f t="shared" si="2578"/>
        <v>74889487.274228647</v>
      </c>
      <c r="AD3527" s="23">
        <f t="shared" si="2584"/>
        <v>4803211</v>
      </c>
      <c r="AE3527" s="24">
        <f t="shared" si="2592"/>
        <v>70086276.274228647</v>
      </c>
      <c r="AF3527" s="3">
        <f t="shared" si="2579"/>
        <v>0</v>
      </c>
      <c r="AG3527" s="2">
        <f t="shared" si="2561"/>
        <v>0</v>
      </c>
      <c r="AH3527" s="2">
        <f t="shared" si="2562"/>
        <v>222.54326495933648</v>
      </c>
      <c r="AI3527" s="23">
        <f t="shared" si="2585"/>
        <v>11583629689.509399</v>
      </c>
      <c r="AJ3527" s="23">
        <f t="shared" si="2563"/>
        <v>6219.922423797766</v>
      </c>
      <c r="AK3527" s="23">
        <f t="shared" si="2564"/>
        <v>0</v>
      </c>
      <c r="AL3527" s="23">
        <f t="shared" si="2589"/>
        <v>10557093.826440811</v>
      </c>
      <c r="AM3527" s="23">
        <f t="shared" si="2590"/>
        <v>9849645693.1824226</v>
      </c>
      <c r="AN3527" s="16">
        <f t="shared" si="2580"/>
        <v>0</v>
      </c>
      <c r="AO3527" s="23">
        <f t="shared" si="2581"/>
        <v>179734.93051609758</v>
      </c>
      <c r="AP3527" s="22">
        <f t="shared" si="2582"/>
        <v>40455312.07267002</v>
      </c>
      <c r="AQ3527" s="30">
        <f t="shared" si="2565"/>
        <v>29097244270.610554</v>
      </c>
      <c r="AR3527" s="28">
        <f t="shared" si="2566"/>
        <v>14351220142.235048</v>
      </c>
      <c r="AS3527" s="25">
        <f t="shared" si="2567"/>
        <v>200337590.02425668</v>
      </c>
      <c r="AT3527" s="32">
        <f t="shared" si="2568"/>
        <v>0</v>
      </c>
      <c r="AU3527" s="23">
        <f t="shared" si="2569"/>
        <v>0</v>
      </c>
      <c r="AV3527" s="22">
        <f t="shared" si="2570"/>
        <v>4242422680.2180014</v>
      </c>
      <c r="AW3527" s="31">
        <f t="shared" si="2583"/>
        <v>19310380572.463741</v>
      </c>
    </row>
    <row r="3528" spans="1:53" s="21" customFormat="1" x14ac:dyDescent="0.25">
      <c r="A3528">
        <f t="shared" si="2591"/>
        <v>943</v>
      </c>
      <c r="B3528" t="s">
        <v>8</v>
      </c>
      <c r="C3528" s="27">
        <f t="shared" si="2548"/>
        <v>0</v>
      </c>
      <c r="D3528" s="27">
        <f t="shared" si="2571"/>
        <v>0</v>
      </c>
      <c r="E3528" s="27" t="b">
        <f t="shared" si="2547"/>
        <v>1</v>
      </c>
      <c r="F3528" s="29">
        <f t="shared" si="2549"/>
        <v>0</v>
      </c>
      <c r="G3528" s="27">
        <f t="shared" si="2572"/>
        <v>0</v>
      </c>
      <c r="H3528" s="22">
        <f t="shared" si="2550"/>
        <v>38993071877.272308</v>
      </c>
      <c r="I3528" s="23">
        <f t="shared" si="2551"/>
        <v>132580106.5049091</v>
      </c>
      <c r="J3528" s="23">
        <f t="shared" si="2552"/>
        <v>1086</v>
      </c>
      <c r="K3528" s="19">
        <f t="shared" si="2573"/>
        <v>225.0831931027827</v>
      </c>
      <c r="L3528" s="16">
        <f t="shared" si="2553"/>
        <v>268.96316799177924</v>
      </c>
      <c r="M3528" s="23">
        <f>M3527-IF($B3528="B",(Percent_Rent_In_Elsies*2.49%/12 * H3527)/K3527,0)+IF($B3528="D",N3528,0)+IF(B3528="D",AK3527)+IF(B3528="C",F3527*90%)-(Y3528-Y3527)-IF($B3528="A",Q3527/K3527) + IF($B3528="A",Q3527/K3527)</f>
        <v>-62076561.137326054</v>
      </c>
      <c r="N3528" s="23">
        <f t="shared" si="2554"/>
        <v>0</v>
      </c>
      <c r="O3528" s="22">
        <f t="shared" si="2555"/>
        <v>0</v>
      </c>
      <c r="P3528" s="22">
        <f t="shared" si="2586"/>
        <v>0</v>
      </c>
      <c r="Q3528" s="22">
        <f t="shared" si="2587"/>
        <v>0</v>
      </c>
      <c r="R3528" s="22">
        <f t="shared" si="2556"/>
        <v>476738089.32695431</v>
      </c>
      <c r="S3528" s="16">
        <f t="shared" si="2593"/>
        <v>39662070.659480385</v>
      </c>
      <c r="T3528" s="15">
        <f t="shared" si="2557"/>
        <v>0</v>
      </c>
      <c r="U3528" s="23">
        <f t="shared" si="2574"/>
        <v>2118052.8086308748</v>
      </c>
      <c r="V3528" s="23">
        <f t="shared" si="2575"/>
        <v>176210.71619225247</v>
      </c>
      <c r="W3528" s="23">
        <f t="shared" si="2588"/>
        <v>0</v>
      </c>
      <c r="X3528" s="23">
        <f t="shared" si="2576"/>
        <v>43993736.4702911</v>
      </c>
      <c r="Y3528" s="23">
        <f t="shared" si="2558"/>
        <v>13825559.361691331</v>
      </c>
      <c r="Z3528" s="3">
        <f t="shared" si="2559"/>
        <v>0</v>
      </c>
      <c r="AA3528" s="23">
        <f t="shared" si="2560"/>
        <v>72049278.054749072</v>
      </c>
      <c r="AB3528" s="26">
        <f t="shared" si="2577"/>
        <v>70086276.274228573</v>
      </c>
      <c r="AC3528" s="23">
        <f t="shared" si="2578"/>
        <v>74889487.274228647</v>
      </c>
      <c r="AD3528" s="23">
        <f t="shared" si="2584"/>
        <v>4803211</v>
      </c>
      <c r="AE3528" s="24">
        <f t="shared" si="2592"/>
        <v>70086276.274228647</v>
      </c>
      <c r="AF3528" s="3">
        <f t="shared" si="2579"/>
        <v>1E-4</v>
      </c>
      <c r="AG3528" s="2">
        <f t="shared" si="2561"/>
        <v>0</v>
      </c>
      <c r="AH3528" s="2">
        <f t="shared" si="2562"/>
        <v>222.54326495933648</v>
      </c>
      <c r="AI3528" s="23">
        <f t="shared" si="2585"/>
        <v>11583629689.509399</v>
      </c>
      <c r="AJ3528" s="23">
        <f t="shared" si="2563"/>
        <v>6219.922423797766</v>
      </c>
      <c r="AK3528" s="23">
        <f t="shared" si="2564"/>
        <v>66316.73396469513</v>
      </c>
      <c r="AL3528" s="23">
        <f t="shared" si="2589"/>
        <v>0</v>
      </c>
      <c r="AM3528" s="23">
        <f t="shared" si="2590"/>
        <v>0</v>
      </c>
      <c r="AN3528" s="16">
        <f t="shared" si="2580"/>
        <v>0</v>
      </c>
      <c r="AO3528" s="23">
        <f t="shared" si="2581"/>
        <v>0</v>
      </c>
      <c r="AP3528" s="22">
        <f t="shared" si="2582"/>
        <v>0</v>
      </c>
      <c r="AQ3528" s="30">
        <f t="shared" si="2565"/>
        <v>29097244270.610554</v>
      </c>
      <c r="AR3528" s="28">
        <f t="shared" si="2566"/>
        <v>14351220142.235048</v>
      </c>
      <c r="AS3528" s="25">
        <f t="shared" si="2567"/>
        <v>200337590.02425668</v>
      </c>
      <c r="AT3528" s="32">
        <f t="shared" si="2568"/>
        <v>0</v>
      </c>
      <c r="AU3528" s="23">
        <f t="shared" si="2569"/>
        <v>0</v>
      </c>
      <c r="AV3528" s="22">
        <f t="shared" si="2570"/>
        <v>4242422680.2180014</v>
      </c>
      <c r="AW3528" s="31">
        <f t="shared" si="2583"/>
        <v>19310380572.463741</v>
      </c>
      <c r="AX3528"/>
      <c r="AY3528"/>
      <c r="AZ3528"/>
      <c r="BA3528"/>
    </row>
    <row r="3529" spans="1:53" s="21" customFormat="1" x14ac:dyDescent="0.25">
      <c r="A3529">
        <f t="shared" si="2591"/>
        <v>943</v>
      </c>
      <c r="B3529" t="s">
        <v>9</v>
      </c>
      <c r="C3529" s="27">
        <f t="shared" si="2548"/>
        <v>0</v>
      </c>
      <c r="D3529" s="27">
        <f t="shared" si="2571"/>
        <v>0</v>
      </c>
      <c r="E3529" s="27" t="b">
        <f t="shared" si="2547"/>
        <v>1</v>
      </c>
      <c r="F3529" s="29">
        <f t="shared" si="2549"/>
        <v>0</v>
      </c>
      <c r="G3529" s="27">
        <f t="shared" si="2572"/>
        <v>0</v>
      </c>
      <c r="H3529" s="22">
        <f t="shared" si="2550"/>
        <v>38993071877.272308</v>
      </c>
      <c r="I3529" s="23">
        <f t="shared" si="2551"/>
        <v>132580106.5049091</v>
      </c>
      <c r="J3529" s="23">
        <f t="shared" si="2552"/>
        <v>1086</v>
      </c>
      <c r="K3529" s="19">
        <f t="shared" si="2573"/>
        <v>225.0831931027827</v>
      </c>
      <c r="L3529" s="16">
        <f t="shared" si="2553"/>
        <v>268.96316799177924</v>
      </c>
      <c r="M3529" s="23">
        <f>M3528-IF($B3529="B",(Percent_Rent_In_Elsies*2.49%/12 * H3528)/K3528,0)+IF($B3529="D",N3529,0)+IF(B3529="D",AK3528)+IF(B3529="C",F3528*90%)-(Y3529-Y3528)-IF($B3529="A",Q3528/K3528) + IF($B3529="A",Q3528/K3528)</f>
        <v>-62010244.403361358</v>
      </c>
      <c r="N3529" s="23">
        <f t="shared" si="2554"/>
        <v>0</v>
      </c>
      <c r="O3529" s="22">
        <f t="shared" si="2555"/>
        <v>27710586.246778592</v>
      </c>
      <c r="P3529" s="22">
        <f t="shared" si="2586"/>
        <v>0</v>
      </c>
      <c r="Q3529" s="22">
        <f t="shared" si="2587"/>
        <v>0</v>
      </c>
      <c r="R3529" s="22">
        <f t="shared" si="2556"/>
        <v>476738089.32695431</v>
      </c>
      <c r="S3529" s="16">
        <f t="shared" si="2593"/>
        <v>0</v>
      </c>
      <c r="T3529" s="15">
        <f t="shared" si="2557"/>
        <v>11951484.412701793</v>
      </c>
      <c r="U3529" s="23">
        <f t="shared" si="2574"/>
        <v>2118052.8086308748</v>
      </c>
      <c r="V3529" s="23">
        <f t="shared" si="2575"/>
        <v>0</v>
      </c>
      <c r="W3529" s="23">
        <f t="shared" si="2588"/>
        <v>176210.71619225247</v>
      </c>
      <c r="X3529" s="23">
        <f t="shared" si="2576"/>
        <v>43993736.4702911</v>
      </c>
      <c r="Y3529" s="23">
        <f t="shared" si="2558"/>
        <v>13825559.361691331</v>
      </c>
      <c r="Z3529" s="3">
        <f t="shared" si="2559"/>
        <v>0</v>
      </c>
      <c r="AA3529" s="23">
        <f t="shared" si="2560"/>
        <v>71982961.320784375</v>
      </c>
      <c r="AB3529" s="26">
        <f t="shared" si="2577"/>
        <v>70086276.274228573</v>
      </c>
      <c r="AC3529" s="23">
        <f t="shared" si="2578"/>
        <v>74889487.274228647</v>
      </c>
      <c r="AD3529" s="23">
        <f t="shared" si="2584"/>
        <v>4803211</v>
      </c>
      <c r="AE3529" s="24">
        <f t="shared" si="2592"/>
        <v>70086276.274228647</v>
      </c>
      <c r="AF3529" s="3">
        <f t="shared" si="2579"/>
        <v>0</v>
      </c>
      <c r="AG3529" s="2">
        <f t="shared" si="2561"/>
        <v>0</v>
      </c>
      <c r="AH3529" s="2">
        <f t="shared" si="2562"/>
        <v>222.54326495933648</v>
      </c>
      <c r="AI3529" s="23">
        <f t="shared" si="2585"/>
        <v>11572967702.197313</v>
      </c>
      <c r="AJ3529" s="23">
        <f t="shared" si="2563"/>
        <v>6219.922423797766</v>
      </c>
      <c r="AK3529" s="23">
        <f t="shared" si="2564"/>
        <v>0</v>
      </c>
      <c r="AL3529" s="23">
        <f t="shared" si="2589"/>
        <v>0</v>
      </c>
      <c r="AM3529" s="23">
        <f t="shared" si="2590"/>
        <v>0</v>
      </c>
      <c r="AN3529" s="16">
        <f t="shared" si="2580"/>
        <v>0</v>
      </c>
      <c r="AO3529" s="23">
        <f t="shared" si="2581"/>
        <v>0</v>
      </c>
      <c r="AP3529" s="22">
        <f t="shared" si="2582"/>
        <v>0</v>
      </c>
      <c r="AQ3529" s="30">
        <f t="shared" si="2565"/>
        <v>29097244270.610554</v>
      </c>
      <c r="AR3529" s="28">
        <f t="shared" si="2566"/>
        <v>14351220142.235048</v>
      </c>
      <c r="AS3529" s="25">
        <f t="shared" si="2567"/>
        <v>200337590.02425668</v>
      </c>
      <c r="AT3529" s="32">
        <f t="shared" si="2568"/>
        <v>0</v>
      </c>
      <c r="AU3529" s="23">
        <f t="shared" si="2569"/>
        <v>0</v>
      </c>
      <c r="AV3529" s="22">
        <f t="shared" si="2570"/>
        <v>4242422680.2180014</v>
      </c>
      <c r="AW3529" s="31">
        <f t="shared" si="2583"/>
        <v>19310380572.463741</v>
      </c>
      <c r="AX3529"/>
      <c r="AY3529"/>
      <c r="AZ3529"/>
      <c r="BA3529"/>
    </row>
    <row r="3530" spans="1:53" x14ac:dyDescent="0.25">
      <c r="A3530" s="21">
        <f t="shared" si="2591"/>
        <v>943</v>
      </c>
      <c r="B3530" s="21" t="s">
        <v>28</v>
      </c>
      <c r="C3530" s="27">
        <f t="shared" si="2548"/>
        <v>0</v>
      </c>
      <c r="D3530" s="27">
        <f t="shared" si="2571"/>
        <v>0</v>
      </c>
      <c r="E3530" s="27" t="b">
        <f t="shared" ref="E3530:E3593" si="2594">IF(OR(I3530&gt;Max_Parcels, AI3530&gt;8000000000),TRUE,FALSE)</f>
        <v>1</v>
      </c>
      <c r="F3530" s="29">
        <f t="shared" si="2549"/>
        <v>0</v>
      </c>
      <c r="G3530" s="27">
        <f t="shared" si="2572"/>
        <v>0</v>
      </c>
      <c r="H3530" s="22">
        <f t="shared" si="2550"/>
        <v>38993071877.272308</v>
      </c>
      <c r="I3530" s="23">
        <f t="shared" si="2551"/>
        <v>132580106.5049091</v>
      </c>
      <c r="J3530" s="23">
        <f t="shared" si="2552"/>
        <v>1086</v>
      </c>
      <c r="K3530" s="19">
        <f t="shared" si="2573"/>
        <v>225.0831931027827</v>
      </c>
      <c r="L3530" s="16">
        <f t="shared" si="2553"/>
        <v>268.96316799177924</v>
      </c>
      <c r="M3530" s="23">
        <f>M3529-IF($B3530="B",(Percent_Rent_In_Elsies*2.49%/12 * H3529)/K3529,0)+IF($B3530="D",N3530,0)+IF(B3530="D",AK3529)+IF(B3530="C",F3529*90%)-(Y3530-Y3529)-IF($B3530="A",Q3529/K3529) + IF($B3530="A",Q3529/K3529)</f>
        <v>-62010244.403361358</v>
      </c>
      <c r="N3530" s="23">
        <f t="shared" si="2554"/>
        <v>0</v>
      </c>
      <c r="O3530" s="22">
        <f t="shared" si="2555"/>
        <v>0</v>
      </c>
      <c r="P3530" s="22">
        <f t="shared" si="2586"/>
        <v>27710586.246778592</v>
      </c>
      <c r="Q3530" s="22">
        <f t="shared" si="2587"/>
        <v>0</v>
      </c>
      <c r="R3530" s="22">
        <f t="shared" si="2556"/>
        <v>476738089.32695431</v>
      </c>
      <c r="S3530" s="16">
        <f t="shared" si="2593"/>
        <v>0</v>
      </c>
      <c r="T3530" s="15">
        <f t="shared" si="2557"/>
        <v>0</v>
      </c>
      <c r="U3530" s="23">
        <f t="shared" si="2574"/>
        <v>2118052.8086308748</v>
      </c>
      <c r="V3530" s="23">
        <f t="shared" si="2575"/>
        <v>0</v>
      </c>
      <c r="W3530" s="23">
        <f t="shared" si="2588"/>
        <v>0</v>
      </c>
      <c r="X3530" s="23">
        <f t="shared" si="2576"/>
        <v>43993736.4702911</v>
      </c>
      <c r="Y3530" s="23">
        <f t="shared" si="2558"/>
        <v>13825559.361691331</v>
      </c>
      <c r="Z3530" s="3">
        <f t="shared" si="2559"/>
        <v>8810.5358096126238</v>
      </c>
      <c r="AA3530" s="23">
        <f t="shared" si="2560"/>
        <v>72115119.357928559</v>
      </c>
      <c r="AB3530" s="26">
        <f t="shared" si="2577"/>
        <v>70086276.274228573</v>
      </c>
      <c r="AC3530" s="23">
        <f t="shared" si="2578"/>
        <v>74889487.274228647</v>
      </c>
      <c r="AD3530" s="23">
        <f t="shared" si="2584"/>
        <v>4803211</v>
      </c>
      <c r="AE3530" s="24">
        <f t="shared" si="2592"/>
        <v>70086276.274228647</v>
      </c>
      <c r="AF3530" s="3">
        <f t="shared" si="2579"/>
        <v>0</v>
      </c>
      <c r="AG3530" s="2">
        <f t="shared" si="2561"/>
        <v>1057264297.1535147</v>
      </c>
      <c r="AH3530" s="2">
        <f t="shared" si="2562"/>
        <v>222.54326495933648</v>
      </c>
      <c r="AI3530" s="23">
        <f t="shared" si="2585"/>
        <v>11594215240.050606</v>
      </c>
      <c r="AJ3530" s="23">
        <f t="shared" si="2563"/>
        <v>6219.922423797766</v>
      </c>
      <c r="AK3530" s="23">
        <f t="shared" si="2564"/>
        <v>0</v>
      </c>
      <c r="AL3530" s="23">
        <f t="shared" si="2589"/>
        <v>0</v>
      </c>
      <c r="AM3530" s="23">
        <f t="shared" si="2590"/>
        <v>0</v>
      </c>
      <c r="AN3530" s="16">
        <f t="shared" si="2580"/>
        <v>0</v>
      </c>
      <c r="AO3530" s="23">
        <f t="shared" si="2581"/>
        <v>0</v>
      </c>
      <c r="AP3530" s="22">
        <f t="shared" si="2582"/>
        <v>0</v>
      </c>
      <c r="AQ3530" s="30">
        <f t="shared" si="2565"/>
        <v>29097244270.610554</v>
      </c>
      <c r="AR3530" s="28">
        <f t="shared" si="2566"/>
        <v>14351220142.235048</v>
      </c>
      <c r="AS3530" s="25">
        <f t="shared" si="2567"/>
        <v>200337590.02425668</v>
      </c>
      <c r="AT3530" s="32">
        <f t="shared" si="2568"/>
        <v>17621.071619225248</v>
      </c>
      <c r="AU3530" s="23">
        <f t="shared" si="2569"/>
        <v>17621.071619225248</v>
      </c>
      <c r="AV3530" s="22">
        <f t="shared" si="2570"/>
        <v>4254374164.630703</v>
      </c>
      <c r="AW3530" s="31">
        <f t="shared" si="2583"/>
        <v>19310380572.463741</v>
      </c>
    </row>
    <row r="3531" spans="1:53" x14ac:dyDescent="0.25">
      <c r="A3531">
        <f t="shared" si="2591"/>
        <v>944</v>
      </c>
      <c r="B3531" t="s">
        <v>6</v>
      </c>
      <c r="C3531" s="27">
        <f t="shared" ref="C3531:C3594" si="2595">IF(E3530 = TRUE, 0, IF(AND($B3531="A",P3530&gt;0),P3530,0)+IFERROR(IF($B3531="A",Percent_Elsies*95%*AN3527),0))</f>
        <v>0</v>
      </c>
      <c r="D3531" s="27">
        <f t="shared" si="2571"/>
        <v>0</v>
      </c>
      <c r="E3531" s="27" t="b">
        <f t="shared" si="2594"/>
        <v>1</v>
      </c>
      <c r="F3531" s="29">
        <f t="shared" ref="F3531:F3594" si="2596">D3531/K3531</f>
        <v>0</v>
      </c>
      <c r="G3531" s="27">
        <f t="shared" si="2572"/>
        <v>0</v>
      </c>
      <c r="H3531" s="22">
        <f t="shared" ref="H3531:H3594" si="2597">(H3530*K3531/K3530+G3531+D3531)*IF(B3531="A",(1+Inflation_Rate/12),1)</f>
        <v>39058060330.4011</v>
      </c>
      <c r="I3531" s="23">
        <f t="shared" ref="I3531:I3594" si="2598">I3530+(G3531+D3531)/L3531</f>
        <v>132580106.5049091</v>
      </c>
      <c r="J3531" s="23">
        <f t="shared" ref="J3531:J3594" si="2599">J3530+IF(AND($B3531="A",M3531&lt;0,AR3530&gt;0,E3530=FALSE),MIN(_xlfn.FLOOR.MATH(1 + (-M3531*2)/(Buy_On_Revalue)),30),0)</f>
        <v>1086</v>
      </c>
      <c r="K3531" s="19">
        <f t="shared" si="2573"/>
        <v>225.0831931027827</v>
      </c>
      <c r="L3531" s="16">
        <f t="shared" ref="L3531:L3594" si="2600">(L3530/K3530)*K3531*IF(B3531="A",(1+Inflation_Rate/12),1)</f>
        <v>269.41143993843224</v>
      </c>
      <c r="M3531" s="23">
        <f>M3530-IF($B3531="B",(Percent_Rent_In_Elsies*2.49%/12 * H3530)/K3530,0)+IF($B3531="D",N3531,0)+IF(B3531="D",AK3530)+IF(B3531="C",F3530*90%)-(Y3531-Y3530)-IF($B3531="A",Q3530/K3530) + IF($B3531="A",Q3530/K3530)</f>
        <v>-62010244.403361358</v>
      </c>
      <c r="N3531" s="23">
        <f t="shared" ref="N3531:N3594" si="2601">IF(B3531="D", IF(V3530&gt;(Percent_Elsies*(S3530+V3530)),V3530-(Percent_Elsies)*(S3530+V3530),0),0)</f>
        <v>0</v>
      </c>
      <c r="O3531" s="22">
        <f t="shared" ref="O3531:O3594" si="2602">IF(B3531="D",IF(S3530&gt;Percent_Dollars*(S3530+V3530),S3530-(Percent_Dollars*(S3530+V3530)),0),0)</f>
        <v>0</v>
      </c>
      <c r="P3531" s="22">
        <f t="shared" si="2586"/>
        <v>0</v>
      </c>
      <c r="Q3531" s="22">
        <f t="shared" si="2587"/>
        <v>0</v>
      </c>
      <c r="R3531" s="22">
        <f t="shared" ref="R3531:R3594" si="2603">R3530+IF($B3531="B",5%*AN3531,0)-IF(B3531="B",R3530/12,0)+IF($B3531="C", AP3530,0)</f>
        <v>476738089.32695431</v>
      </c>
      <c r="S3531" s="16">
        <f t="shared" si="2593"/>
        <v>0</v>
      </c>
      <c r="T3531" s="15">
        <f t="shared" ref="T3531:T3594" si="2604">IF($B3531="E",0,T3530+IF(B3531="B", Percent_Dollars*95%*AN3531,0)  + IF($B3531="D",N3531*MM_Bottom*K3531)+IF($B3531="D",S3530-O3531))</f>
        <v>0</v>
      </c>
      <c r="U3531" s="23">
        <f t="shared" si="2574"/>
        <v>2118052.8086308748</v>
      </c>
      <c r="V3531" s="23">
        <f t="shared" si="2575"/>
        <v>0</v>
      </c>
      <c r="W3531" s="23">
        <f t="shared" si="2588"/>
        <v>0</v>
      </c>
      <c r="X3531" s="23">
        <f t="shared" si="2576"/>
        <v>44037789.149339169</v>
      </c>
      <c r="Y3531" s="23">
        <f t="shared" ref="Y3531:Y3594" si="2605">50%*$H$10*(AS3530/$AS$10)*((4/3)/12+2.49%/4)</f>
        <v>13825559.361691331</v>
      </c>
      <c r="Z3531" s="3">
        <f t="shared" ref="Z3531:Z3594" si="2606">IF($B3531="E",W3530*3.5%/Percent_Elsies,0)</f>
        <v>0</v>
      </c>
      <c r="AA3531" s="23">
        <f t="shared" ref="AA3531:AA3594" si="2607">AA3530+IF($B3531="E",W3530*52.5%/Percent_Elsies,0)-IF($B3531="D",AK3530)</f>
        <v>72115119.357928559</v>
      </c>
      <c r="AB3531" s="26">
        <f t="shared" si="2577"/>
        <v>70086276.274228573</v>
      </c>
      <c r="AC3531" s="23">
        <f t="shared" si="2578"/>
        <v>74889487.274228647</v>
      </c>
      <c r="AD3531" s="23">
        <f t="shared" si="2584"/>
        <v>4803211</v>
      </c>
      <c r="AE3531" s="24">
        <f t="shared" si="2592"/>
        <v>70086276.274228647</v>
      </c>
      <c r="AF3531" s="3">
        <f t="shared" si="2579"/>
        <v>0</v>
      </c>
      <c r="AG3531" s="2">
        <f t="shared" ref="AG3531:AG3594" si="2608">IF($B3531="E",(Z3531/AF3529)*12,0)</f>
        <v>0</v>
      </c>
      <c r="AH3531" s="2">
        <f t="shared" ref="AH3531:AH3594" si="2609">40%*H3531/AE3531</f>
        <v>222.9141704009354</v>
      </c>
      <c r="AI3531" s="23">
        <f t="shared" si="2585"/>
        <v>11594215240.050606</v>
      </c>
      <c r="AJ3531" s="23">
        <f t="shared" ref="AJ3531:AJ3594" si="2610">AJ3530*K3530/K3531</f>
        <v>6219.922423797766</v>
      </c>
      <c r="AK3531" s="23">
        <f t="shared" ref="AK3531:AK3594" si="2611">IF($B3531="C",((37/25)*1000/K3531)*AI3531/1000000 - AM3530/1000000,0)</f>
        <v>0</v>
      </c>
      <c r="AL3531" s="23">
        <f t="shared" si="2589"/>
        <v>0</v>
      </c>
      <c r="AM3531" s="23">
        <f t="shared" si="2590"/>
        <v>0</v>
      </c>
      <c r="AN3531" s="16">
        <f t="shared" si="2580"/>
        <v>0</v>
      </c>
      <c r="AO3531" s="23">
        <f t="shared" si="2581"/>
        <v>0</v>
      </c>
      <c r="AP3531" s="22">
        <f t="shared" si="2582"/>
        <v>0</v>
      </c>
      <c r="AQ3531" s="30">
        <f t="shared" ref="AQ3531:AQ3594" si="2612">(AQ3530+IF($B3531="B",AN3531*(5%+95%*Percent_Dollars))+IFERROR(IF($B3531="A",AN3527*95%*Percent_Elsies),0)+IF($B3531="B",D3531)+AP3531+IF($B3531="B",(Percent_Rent_In_Elsies*2.49%*H3530/12)*MM_Top,0)-IF($B3531="C",F3530*MM_Bottom*K3531*65%)) + IF($B3531="A",Q3530*(MM_Top - MM_Bottom)) - IF($B3531="A",Q3530)</f>
        <v>29097244270.610554</v>
      </c>
      <c r="AR3531" s="28">
        <f t="shared" ref="AR3531:AR3594" si="2613">(AR3530+IF($B3531="B",((Percent_Rent_In_Elsies)*2.49%*H3530/12)*MM_Top,0)-IF($B3531="D",N3531*MM_Bottom*K3531)-IF($B3531="C",F3530*MM_Bottom*K3531*65%)) + IF($B3531="A",Q3530*(MM_Top - MM_Bottom))</f>
        <v>14351220142.235048</v>
      </c>
      <c r="AS3531" s="25">
        <f t="shared" ref="AS3531:AS3594" si="2614">AS3530+G3531+D3531</f>
        <v>200337590.02425668</v>
      </c>
      <c r="AT3531" s="32">
        <f t="shared" ref="AT3531:AT3594" si="2615">IF($B3531="E",W3530*7%/Percent_Elsies,0)</f>
        <v>0</v>
      </c>
      <c r="AU3531" s="23">
        <f t="shared" ref="AU3531:AU3594" si="2616">IF($B3531="E",W3530*7%/Percent_Elsies,0)</f>
        <v>0</v>
      </c>
      <c r="AV3531" s="22">
        <f t="shared" ref="AV3531:AV3594" si="2617">AV3530+IF($B3531="E",T3530*30%/Percent_Dollars)</f>
        <v>4254374164.630703</v>
      </c>
      <c r="AW3531" s="31">
        <f t="shared" si="2583"/>
        <v>19282669986.216961</v>
      </c>
    </row>
    <row r="3532" spans="1:53" x14ac:dyDescent="0.25">
      <c r="A3532">
        <f t="shared" si="2591"/>
        <v>944</v>
      </c>
      <c r="B3532" t="s">
        <v>7</v>
      </c>
      <c r="C3532" s="27">
        <f t="shared" si="2595"/>
        <v>0</v>
      </c>
      <c r="D3532" s="27">
        <f t="shared" ref="D3532:D3595" si="2618">IF(AND($B3532="B",M3532&lt;0,AR3531&gt;0,E3531=FALSE),MIN(AR3531,Buy_On_Revalue*K3532*(J3531-J3530)),0)</f>
        <v>0</v>
      </c>
      <c r="E3532" s="27" t="b">
        <f t="shared" si="2594"/>
        <v>1</v>
      </c>
      <c r="F3532" s="29">
        <f t="shared" si="2596"/>
        <v>0</v>
      </c>
      <c r="G3532" s="27">
        <f t="shared" ref="G3532:G3595" si="2619">C3532</f>
        <v>0</v>
      </c>
      <c r="H3532" s="22">
        <f t="shared" si="2597"/>
        <v>39058060330.4011</v>
      </c>
      <c r="I3532" s="23">
        <f t="shared" si="2598"/>
        <v>132580106.5049091</v>
      </c>
      <c r="J3532" s="23">
        <f t="shared" si="2599"/>
        <v>1086</v>
      </c>
      <c r="K3532" s="19">
        <f t="shared" ref="K3532:K3595" si="2620">IF(J3532-J3531 &gt; 0,K3531*(1+0.005)^(J3532-J3531),K3531)</f>
        <v>225.0831931027827</v>
      </c>
      <c r="L3532" s="16">
        <f t="shared" si="2600"/>
        <v>269.41143993843224</v>
      </c>
      <c r="M3532" s="23">
        <f>M3531-IF($B3532="B",(Percent_Rent_In_Elsies*2.49%/12 * H3531)/K3531,0)+IF($B3532="D",N3532,0)+IF(B3532="D",AK3531)+IF(B3532="C",F3531*90%)-(Y3532-Y3531)-IF($B3532="A",Q3531/K3531) + IF($B3532="A",Q3531/K3531)</f>
        <v>-62190278.892094985</v>
      </c>
      <c r="N3532" s="23">
        <f t="shared" si="2601"/>
        <v>0</v>
      </c>
      <c r="O3532" s="22">
        <f t="shared" si="2602"/>
        <v>0</v>
      </c>
      <c r="P3532" s="22">
        <f t="shared" si="2586"/>
        <v>0</v>
      </c>
      <c r="Q3532" s="22">
        <f t="shared" si="2587"/>
        <v>0</v>
      </c>
      <c r="R3532" s="22">
        <f t="shared" si="2603"/>
        <v>437009915.21637475</v>
      </c>
      <c r="S3532" s="16">
        <f t="shared" si="2593"/>
        <v>39728174.110579528</v>
      </c>
      <c r="T3532" s="15">
        <f t="shared" si="2604"/>
        <v>0</v>
      </c>
      <c r="U3532" s="23">
        <f t="shared" ref="U3532:U3595" si="2621">U3531-IF($B3532="B",U3531/12)+IF($B3532="C",AO3531)+IF(B3532="C",F3531*10%)</f>
        <v>1941548.4079116352</v>
      </c>
      <c r="V3532" s="23">
        <f t="shared" ref="V3532:V3595" si="2622">IF($B3532="D", 0, V3531+IF($B3532="B",U3531/12,0))</f>
        <v>176504.40071923958</v>
      </c>
      <c r="W3532" s="23">
        <f t="shared" si="2588"/>
        <v>0</v>
      </c>
      <c r="X3532" s="23">
        <f t="shared" ref="X3532:X3595" si="2623">X3531+IFERROR(IF($B3532="A",Z3531,0),0)  + AT3531 + AU3531 - IF($B3532="A",Q3531/K3531)</f>
        <v>44037789.149339169</v>
      </c>
      <c r="Y3532" s="23">
        <f t="shared" si="2605"/>
        <v>13825559.361691331</v>
      </c>
      <c r="Z3532" s="3">
        <f t="shared" si="2606"/>
        <v>0</v>
      </c>
      <c r="AA3532" s="23">
        <f t="shared" si="2607"/>
        <v>72115119.357928559</v>
      </c>
      <c r="AB3532" s="26">
        <f t="shared" ref="AB3532:AB3595" si="2624">M3532+SUM(U3532:AA3532)+AO3532+AT3532+AU3532</f>
        <v>70086276.274228573</v>
      </c>
      <c r="AC3532" s="23">
        <f t="shared" ref="AC3532:AC3595" si="2625">AC3531+G3532+IF($B3532="C",F3531)</f>
        <v>74889487.274228647</v>
      </c>
      <c r="AD3532" s="23">
        <f t="shared" si="2584"/>
        <v>4803211</v>
      </c>
      <c r="AE3532" s="24">
        <f t="shared" si="2592"/>
        <v>70086276.274228647</v>
      </c>
      <c r="AF3532" s="3">
        <f t="shared" ref="AF3532:AF3595" si="2626">IF($B3532="C",MAX(AE3532-AA3532-Y3532-U3532-V3532-W3532-AO3532-AT3532-AU3532,0.0001),0)</f>
        <v>0</v>
      </c>
      <c r="AG3532" s="2">
        <f t="shared" si="2608"/>
        <v>0</v>
      </c>
      <c r="AH3532" s="2">
        <f t="shared" si="2609"/>
        <v>222.9141704009354</v>
      </c>
      <c r="AI3532" s="23">
        <f t="shared" si="2585"/>
        <v>11594215240.050606</v>
      </c>
      <c r="AJ3532" s="23">
        <f t="shared" si="2610"/>
        <v>6219.922423797766</v>
      </c>
      <c r="AK3532" s="23">
        <f t="shared" si="2611"/>
        <v>0</v>
      </c>
      <c r="AL3532" s="23">
        <f t="shared" si="2589"/>
        <v>10585550.54120636</v>
      </c>
      <c r="AM3532" s="23">
        <f t="shared" si="2590"/>
        <v>9876195476.9241009</v>
      </c>
      <c r="AN3532" s="16">
        <f t="shared" ref="AN3532:AN3595" si="2627">IF($B3532="B",(G3526)/2,0)</f>
        <v>0</v>
      </c>
      <c r="AO3532" s="23">
        <f t="shared" ref="AO3532:AO3595" si="2628">IF($B3532="B",(Percent_Rent_In_Elsies*2.49%/12*H3531)/K3531,0)</f>
        <v>180034.4887336244</v>
      </c>
      <c r="AP3532" s="22">
        <f t="shared" ref="AP3532:AP3595" si="2629">IF($B3532="B",(1-Percent_Rent_In_Elsies)*2.49%*H3531/12,0)</f>
        <v>40522737.592791148</v>
      </c>
      <c r="AQ3532" s="30">
        <f t="shared" si="2612"/>
        <v>29177945302.5266</v>
      </c>
      <c r="AR3532" s="28">
        <f t="shared" si="2613"/>
        <v>14391398436.5583</v>
      </c>
      <c r="AS3532" s="25">
        <f t="shared" si="2614"/>
        <v>200337590.02425668</v>
      </c>
      <c r="AT3532" s="32">
        <f t="shared" si="2615"/>
        <v>0</v>
      </c>
      <c r="AU3532" s="23">
        <f t="shared" si="2616"/>
        <v>0</v>
      </c>
      <c r="AV3532" s="22">
        <f t="shared" si="2617"/>
        <v>4254374164.630703</v>
      </c>
      <c r="AW3532" s="31">
        <f t="shared" ref="AW3532:AW3595" si="2630">SUM(AR3532:AS3532)+AV3532 +SUM(O3532:T3532)+AP3532</f>
        <v>19363371018.133003</v>
      </c>
    </row>
    <row r="3533" spans="1:53" x14ac:dyDescent="0.25">
      <c r="A3533">
        <f t="shared" si="2591"/>
        <v>944</v>
      </c>
      <c r="B3533" t="s">
        <v>8</v>
      </c>
      <c r="C3533" s="27">
        <f t="shared" si="2595"/>
        <v>0</v>
      </c>
      <c r="D3533" s="27">
        <f t="shared" si="2618"/>
        <v>0</v>
      </c>
      <c r="E3533" s="27" t="b">
        <f t="shared" si="2594"/>
        <v>1</v>
      </c>
      <c r="F3533" s="29">
        <f t="shared" si="2596"/>
        <v>0</v>
      </c>
      <c r="G3533" s="27">
        <f t="shared" si="2619"/>
        <v>0</v>
      </c>
      <c r="H3533" s="22">
        <f t="shared" si="2597"/>
        <v>39058060330.4011</v>
      </c>
      <c r="I3533" s="23">
        <f t="shared" si="2598"/>
        <v>132580106.5049091</v>
      </c>
      <c r="J3533" s="23">
        <f t="shared" si="2599"/>
        <v>1086</v>
      </c>
      <c r="K3533" s="19">
        <f t="shared" si="2620"/>
        <v>225.0831931027827</v>
      </c>
      <c r="L3533" s="16">
        <f t="shared" si="2600"/>
        <v>269.41143993843224</v>
      </c>
      <c r="M3533" s="23">
        <f>M3532-IF($B3533="B",(Percent_Rent_In_Elsies*2.49%/12 * H3532)/K3532,0)+IF($B3533="D",N3533,0)+IF(B3533="D",AK3532)+IF(B3533="C",F3532*90%)-(Y3533-Y3532)-IF($B3533="A",Q3532/K3532) + IF($B3533="A",Q3532/K3532)</f>
        <v>-62190278.892094985</v>
      </c>
      <c r="N3533" s="23">
        <f t="shared" si="2601"/>
        <v>0</v>
      </c>
      <c r="O3533" s="22">
        <f t="shared" si="2602"/>
        <v>0</v>
      </c>
      <c r="P3533" s="22">
        <f t="shared" si="2586"/>
        <v>0</v>
      </c>
      <c r="Q3533" s="22">
        <f t="shared" si="2587"/>
        <v>0</v>
      </c>
      <c r="R3533" s="22">
        <f t="shared" si="2603"/>
        <v>477532652.80916589</v>
      </c>
      <c r="S3533" s="16">
        <f t="shared" si="2593"/>
        <v>39728174.110579528</v>
      </c>
      <c r="T3533" s="15">
        <f t="shared" si="2604"/>
        <v>0</v>
      </c>
      <c r="U3533" s="23">
        <f t="shared" si="2621"/>
        <v>2121582.8966452596</v>
      </c>
      <c r="V3533" s="23">
        <f t="shared" si="2622"/>
        <v>176504.40071923958</v>
      </c>
      <c r="W3533" s="23">
        <f t="shared" si="2588"/>
        <v>0</v>
      </c>
      <c r="X3533" s="23">
        <f t="shared" si="2623"/>
        <v>44037789.149339169</v>
      </c>
      <c r="Y3533" s="23">
        <f t="shared" si="2605"/>
        <v>13825559.361691331</v>
      </c>
      <c r="Z3533" s="3">
        <f t="shared" si="2606"/>
        <v>0</v>
      </c>
      <c r="AA3533" s="23">
        <f t="shared" si="2607"/>
        <v>72115119.357928559</v>
      </c>
      <c r="AB3533" s="26">
        <f t="shared" si="2624"/>
        <v>70086276.274228573</v>
      </c>
      <c r="AC3533" s="23">
        <f t="shared" si="2625"/>
        <v>74889487.274228647</v>
      </c>
      <c r="AD3533" s="23">
        <f t="shared" ref="AD3533:AD3596" si="2631">AD3532</f>
        <v>4803211</v>
      </c>
      <c r="AE3533" s="24">
        <f t="shared" si="2592"/>
        <v>70086276.274228647</v>
      </c>
      <c r="AF3533" s="3">
        <f t="shared" si="2626"/>
        <v>1E-4</v>
      </c>
      <c r="AG3533" s="2">
        <f t="shared" si="2608"/>
        <v>0</v>
      </c>
      <c r="AH3533" s="2">
        <f t="shared" si="2609"/>
        <v>222.9141704009354</v>
      </c>
      <c r="AI3533" s="23">
        <f t="shared" ref="AI3533:AI3596" si="2632">AA3533/(AJ3533/1000000)</f>
        <v>11594215240.050606</v>
      </c>
      <c r="AJ3533" s="23">
        <f t="shared" si="2610"/>
        <v>6219.922423797766</v>
      </c>
      <c r="AK3533" s="23">
        <f t="shared" si="2611"/>
        <v>66359.787844314618</v>
      </c>
      <c r="AL3533" s="23">
        <f t="shared" si="2589"/>
        <v>0</v>
      </c>
      <c r="AM3533" s="23">
        <f t="shared" si="2590"/>
        <v>0</v>
      </c>
      <c r="AN3533" s="16">
        <f t="shared" si="2627"/>
        <v>0</v>
      </c>
      <c r="AO3533" s="23">
        <f t="shared" si="2628"/>
        <v>0</v>
      </c>
      <c r="AP3533" s="22">
        <f t="shared" si="2629"/>
        <v>0</v>
      </c>
      <c r="AQ3533" s="30">
        <f t="shared" si="2612"/>
        <v>29177945302.5266</v>
      </c>
      <c r="AR3533" s="28">
        <f t="shared" si="2613"/>
        <v>14391398436.5583</v>
      </c>
      <c r="AS3533" s="25">
        <f t="shared" si="2614"/>
        <v>200337590.02425668</v>
      </c>
      <c r="AT3533" s="32">
        <f t="shared" si="2615"/>
        <v>0</v>
      </c>
      <c r="AU3533" s="23">
        <f t="shared" si="2616"/>
        <v>0</v>
      </c>
      <c r="AV3533" s="22">
        <f t="shared" si="2617"/>
        <v>4254374164.630703</v>
      </c>
      <c r="AW3533" s="31">
        <f t="shared" si="2630"/>
        <v>19363371018.133003</v>
      </c>
    </row>
    <row r="3534" spans="1:53" x14ac:dyDescent="0.25">
      <c r="A3534" s="21">
        <f t="shared" si="2591"/>
        <v>944</v>
      </c>
      <c r="B3534" s="21" t="s">
        <v>9</v>
      </c>
      <c r="C3534" s="27">
        <f t="shared" si="2595"/>
        <v>0</v>
      </c>
      <c r="D3534" s="27">
        <f t="shared" si="2618"/>
        <v>0</v>
      </c>
      <c r="E3534" s="27" t="b">
        <f t="shared" si="2594"/>
        <v>1</v>
      </c>
      <c r="F3534" s="29">
        <f t="shared" si="2596"/>
        <v>0</v>
      </c>
      <c r="G3534" s="27">
        <f t="shared" si="2619"/>
        <v>0</v>
      </c>
      <c r="H3534" s="22">
        <f t="shared" si="2597"/>
        <v>39058060330.4011</v>
      </c>
      <c r="I3534" s="23">
        <f t="shared" si="2598"/>
        <v>132580106.5049091</v>
      </c>
      <c r="J3534" s="23">
        <f t="shared" si="2599"/>
        <v>1086</v>
      </c>
      <c r="K3534" s="19">
        <f t="shared" si="2620"/>
        <v>225.0831931027827</v>
      </c>
      <c r="L3534" s="16">
        <f t="shared" si="2600"/>
        <v>269.41143993843224</v>
      </c>
      <c r="M3534" s="23">
        <f>M3533-IF($B3534="B",(Percent_Rent_In_Elsies*2.49%/12 * H3533)/K3533,0)+IF($B3534="D",N3534,0)+IF(B3534="D",AK3533)+IF(B3534="C",F3533*90%)-(Y3534-Y3533)-IF($B3534="A",Q3533/K3533) + IF($B3534="A",Q3533/K3533)</f>
        <v>-62123919.104250669</v>
      </c>
      <c r="N3534" s="23">
        <f t="shared" si="2601"/>
        <v>0</v>
      </c>
      <c r="O3534" s="22">
        <f t="shared" si="2602"/>
        <v>27756770.557189897</v>
      </c>
      <c r="P3534" s="22">
        <f t="shared" si="2586"/>
        <v>0</v>
      </c>
      <c r="Q3534" s="22">
        <f t="shared" si="2587"/>
        <v>0</v>
      </c>
      <c r="R3534" s="22">
        <f t="shared" si="2603"/>
        <v>477532652.80916589</v>
      </c>
      <c r="S3534" s="16">
        <f t="shared" si="2593"/>
        <v>0</v>
      </c>
      <c r="T3534" s="15">
        <f t="shared" si="2604"/>
        <v>11971403.553389631</v>
      </c>
      <c r="U3534" s="23">
        <f t="shared" si="2621"/>
        <v>2121582.8966452596</v>
      </c>
      <c r="V3534" s="23">
        <f t="shared" si="2622"/>
        <v>0</v>
      </c>
      <c r="W3534" s="23">
        <f t="shared" si="2588"/>
        <v>176504.40071923958</v>
      </c>
      <c r="X3534" s="23">
        <f t="shared" si="2623"/>
        <v>44037789.149339169</v>
      </c>
      <c r="Y3534" s="23">
        <f t="shared" si="2605"/>
        <v>13825559.361691331</v>
      </c>
      <c r="Z3534" s="3">
        <f t="shared" si="2606"/>
        <v>0</v>
      </c>
      <c r="AA3534" s="23">
        <f t="shared" si="2607"/>
        <v>72048759.570084244</v>
      </c>
      <c r="AB3534" s="26">
        <f t="shared" si="2624"/>
        <v>70086276.274228573</v>
      </c>
      <c r="AC3534" s="23">
        <f t="shared" si="2625"/>
        <v>74889487.274228647</v>
      </c>
      <c r="AD3534" s="23">
        <f t="shared" si="2631"/>
        <v>4803211</v>
      </c>
      <c r="AE3534" s="24">
        <f t="shared" si="2592"/>
        <v>70086276.274228647</v>
      </c>
      <c r="AF3534" s="3">
        <f t="shared" si="2626"/>
        <v>0</v>
      </c>
      <c r="AG3534" s="2">
        <f t="shared" si="2608"/>
        <v>0</v>
      </c>
      <c r="AH3534" s="2">
        <f t="shared" si="2609"/>
        <v>222.9141704009354</v>
      </c>
      <c r="AI3534" s="23">
        <f t="shared" si="2632"/>
        <v>11583546330.806589</v>
      </c>
      <c r="AJ3534" s="23">
        <f t="shared" si="2610"/>
        <v>6219.922423797766</v>
      </c>
      <c r="AK3534" s="23">
        <f t="shared" si="2611"/>
        <v>0</v>
      </c>
      <c r="AL3534" s="23">
        <f t="shared" si="2589"/>
        <v>0</v>
      </c>
      <c r="AM3534" s="23">
        <f t="shared" si="2590"/>
        <v>0</v>
      </c>
      <c r="AN3534" s="16">
        <f t="shared" si="2627"/>
        <v>0</v>
      </c>
      <c r="AO3534" s="23">
        <f t="shared" si="2628"/>
        <v>0</v>
      </c>
      <c r="AP3534" s="22">
        <f t="shared" si="2629"/>
        <v>0</v>
      </c>
      <c r="AQ3534" s="30">
        <f t="shared" si="2612"/>
        <v>29177945302.5266</v>
      </c>
      <c r="AR3534" s="28">
        <f t="shared" si="2613"/>
        <v>14391398436.5583</v>
      </c>
      <c r="AS3534" s="25">
        <f t="shared" si="2614"/>
        <v>200337590.02425668</v>
      </c>
      <c r="AT3534" s="32">
        <f t="shared" si="2615"/>
        <v>0</v>
      </c>
      <c r="AU3534" s="23">
        <f t="shared" si="2616"/>
        <v>0</v>
      </c>
      <c r="AV3534" s="22">
        <f t="shared" si="2617"/>
        <v>4254374164.630703</v>
      </c>
      <c r="AW3534" s="31">
        <f t="shared" si="2630"/>
        <v>19363371018.133003</v>
      </c>
      <c r="AX3534" s="21"/>
      <c r="AY3534" s="21"/>
      <c r="AZ3534" s="21"/>
      <c r="BA3534" s="21"/>
    </row>
    <row r="3535" spans="1:53" x14ac:dyDescent="0.25">
      <c r="A3535" s="21">
        <f t="shared" si="2591"/>
        <v>944</v>
      </c>
      <c r="B3535" s="21" t="s">
        <v>28</v>
      </c>
      <c r="C3535" s="27">
        <f t="shared" si="2595"/>
        <v>0</v>
      </c>
      <c r="D3535" s="27">
        <f t="shared" si="2618"/>
        <v>0</v>
      </c>
      <c r="E3535" s="27" t="b">
        <f t="shared" si="2594"/>
        <v>1</v>
      </c>
      <c r="F3535" s="29">
        <f t="shared" si="2596"/>
        <v>0</v>
      </c>
      <c r="G3535" s="27">
        <f t="shared" si="2619"/>
        <v>0</v>
      </c>
      <c r="H3535" s="22">
        <f t="shared" si="2597"/>
        <v>39058060330.4011</v>
      </c>
      <c r="I3535" s="23">
        <f t="shared" si="2598"/>
        <v>132580106.5049091</v>
      </c>
      <c r="J3535" s="23">
        <f t="shared" si="2599"/>
        <v>1086</v>
      </c>
      <c r="K3535" s="19">
        <f t="shared" si="2620"/>
        <v>225.0831931027827</v>
      </c>
      <c r="L3535" s="16">
        <f t="shared" si="2600"/>
        <v>269.41143993843224</v>
      </c>
      <c r="M3535" s="23">
        <f>M3534-IF($B3535="B",(Percent_Rent_In_Elsies*2.49%/12 * H3534)/K3534,0)+IF($B3535="D",N3535,0)+IF(B3535="D",AK3534)+IF(B3535="C",F3534*90%)-(Y3535-Y3534)-IF($B3535="A",Q3534/K3534) + IF($B3535="A",Q3534/K3534)</f>
        <v>-62123919.104250669</v>
      </c>
      <c r="N3535" s="23">
        <f t="shared" si="2601"/>
        <v>0</v>
      </c>
      <c r="O3535" s="22">
        <f t="shared" si="2602"/>
        <v>0</v>
      </c>
      <c r="P3535" s="22">
        <f t="shared" ref="P3535:P3598" si="2633">IF(AG3535 &gt; Retail_Freeze_Above, O3534,0)</f>
        <v>27756770.557189897</v>
      </c>
      <c r="Q3535" s="22">
        <f t="shared" ref="Q3535:Q3598" si="2634">IF(AG3535&lt;=Retail_Freeze_Above,O3534,0)</f>
        <v>0</v>
      </c>
      <c r="R3535" s="22">
        <f t="shared" si="2603"/>
        <v>477532652.80916589</v>
      </c>
      <c r="S3535" s="16">
        <f t="shared" si="2593"/>
        <v>0</v>
      </c>
      <c r="T3535" s="15">
        <f t="shared" si="2604"/>
        <v>0</v>
      </c>
      <c r="U3535" s="23">
        <f t="shared" si="2621"/>
        <v>2121582.8966452596</v>
      </c>
      <c r="V3535" s="23">
        <f t="shared" si="2622"/>
        <v>0</v>
      </c>
      <c r="W3535" s="23">
        <f t="shared" ref="W3535:W3598" si="2635">IF($B3535="E",0,W3534+IF(B3535="D",V3534,0)+IF($B3535="A",G3535))-IF($B3535="D",N3535)+IF($B3535="A",Q3534/K3534)</f>
        <v>0</v>
      </c>
      <c r="X3535" s="23">
        <f t="shared" si="2623"/>
        <v>44037789.149339169</v>
      </c>
      <c r="Y3535" s="23">
        <f t="shared" si="2605"/>
        <v>13825559.361691331</v>
      </c>
      <c r="Z3535" s="3">
        <f t="shared" si="2606"/>
        <v>8825.2200359619801</v>
      </c>
      <c r="AA3535" s="23">
        <f t="shared" si="2607"/>
        <v>72181137.870623678</v>
      </c>
      <c r="AB3535" s="26">
        <f t="shared" si="2624"/>
        <v>70086276.274228588</v>
      </c>
      <c r="AC3535" s="23">
        <f t="shared" si="2625"/>
        <v>74889487.274228647</v>
      </c>
      <c r="AD3535" s="23">
        <f t="shared" si="2631"/>
        <v>4803211</v>
      </c>
      <c r="AE3535" s="24">
        <f t="shared" si="2592"/>
        <v>70086276.274228647</v>
      </c>
      <c r="AF3535" s="3">
        <f t="shared" si="2626"/>
        <v>0</v>
      </c>
      <c r="AG3535" s="2">
        <f t="shared" si="2608"/>
        <v>1059026404.3154376</v>
      </c>
      <c r="AH3535" s="2">
        <f t="shared" si="2609"/>
        <v>222.9141704009354</v>
      </c>
      <c r="AI3535" s="23">
        <f t="shared" si="2632"/>
        <v>11604829281.222973</v>
      </c>
      <c r="AJ3535" s="23">
        <f t="shared" si="2610"/>
        <v>6219.922423797766</v>
      </c>
      <c r="AK3535" s="23">
        <f t="shared" si="2611"/>
        <v>0</v>
      </c>
      <c r="AL3535" s="23">
        <f t="shared" si="2589"/>
        <v>0</v>
      </c>
      <c r="AM3535" s="23">
        <f t="shared" si="2590"/>
        <v>0</v>
      </c>
      <c r="AN3535" s="16">
        <f t="shared" si="2627"/>
        <v>0</v>
      </c>
      <c r="AO3535" s="23">
        <f t="shared" si="2628"/>
        <v>0</v>
      </c>
      <c r="AP3535" s="22">
        <f t="shared" si="2629"/>
        <v>0</v>
      </c>
      <c r="AQ3535" s="30">
        <f t="shared" si="2612"/>
        <v>29177945302.5266</v>
      </c>
      <c r="AR3535" s="28">
        <f t="shared" si="2613"/>
        <v>14391398436.5583</v>
      </c>
      <c r="AS3535" s="25">
        <f t="shared" si="2614"/>
        <v>200337590.02425668</v>
      </c>
      <c r="AT3535" s="32">
        <f t="shared" si="2615"/>
        <v>17650.44007192396</v>
      </c>
      <c r="AU3535" s="23">
        <f t="shared" si="2616"/>
        <v>17650.44007192396</v>
      </c>
      <c r="AV3535" s="22">
        <f t="shared" si="2617"/>
        <v>4266345568.1840925</v>
      </c>
      <c r="AW3535" s="31">
        <f t="shared" si="2630"/>
        <v>19363371018.133003</v>
      </c>
      <c r="AX3535" s="21"/>
      <c r="AY3535" s="21"/>
      <c r="AZ3535" s="21"/>
      <c r="BA3535" s="21"/>
    </row>
    <row r="3536" spans="1:53" x14ac:dyDescent="0.25">
      <c r="A3536">
        <f t="shared" si="2591"/>
        <v>945</v>
      </c>
      <c r="B3536" t="s">
        <v>6</v>
      </c>
      <c r="C3536" s="27">
        <f t="shared" si="2595"/>
        <v>0</v>
      </c>
      <c r="D3536" s="27">
        <f t="shared" si="2618"/>
        <v>0</v>
      </c>
      <c r="E3536" s="27" t="b">
        <f t="shared" si="2594"/>
        <v>1</v>
      </c>
      <c r="F3536" s="29">
        <f t="shared" si="2596"/>
        <v>0</v>
      </c>
      <c r="G3536" s="27">
        <f t="shared" si="2619"/>
        <v>0</v>
      </c>
      <c r="H3536" s="22">
        <f t="shared" si="2597"/>
        <v>39123157097.618439</v>
      </c>
      <c r="I3536" s="23">
        <f t="shared" si="2598"/>
        <v>132580106.5049091</v>
      </c>
      <c r="J3536" s="23">
        <f t="shared" si="2599"/>
        <v>1086</v>
      </c>
      <c r="K3536" s="19">
        <f t="shared" si="2620"/>
        <v>225.0831931027827</v>
      </c>
      <c r="L3536" s="16">
        <f t="shared" si="2600"/>
        <v>269.8604590049963</v>
      </c>
      <c r="M3536" s="23">
        <f>M3535-IF($B3536="B",(Percent_Rent_In_Elsies*2.49%/12 * H3535)/K3535,0)+IF($B3536="D",N3536,0)+IF(B3536="D",AK3535)+IF(B3536="C",F3535*90%)-(Y3536-Y3535)-IF($B3536="A",Q3535/K3535) + IF($B3536="A",Q3535/K3535)</f>
        <v>-62123919.104250669</v>
      </c>
      <c r="N3536" s="23">
        <f t="shared" si="2601"/>
        <v>0</v>
      </c>
      <c r="O3536" s="22">
        <f t="shared" si="2602"/>
        <v>0</v>
      </c>
      <c r="P3536" s="22">
        <f t="shared" si="2633"/>
        <v>0</v>
      </c>
      <c r="Q3536" s="22">
        <f t="shared" si="2634"/>
        <v>0</v>
      </c>
      <c r="R3536" s="22">
        <f t="shared" si="2603"/>
        <v>477532652.80916589</v>
      </c>
      <c r="S3536" s="16">
        <f t="shared" si="2593"/>
        <v>0</v>
      </c>
      <c r="T3536" s="15">
        <f t="shared" si="2604"/>
        <v>0</v>
      </c>
      <c r="U3536" s="23">
        <f t="shared" si="2621"/>
        <v>2121582.8966452596</v>
      </c>
      <c r="V3536" s="23">
        <f t="shared" si="2622"/>
        <v>0</v>
      </c>
      <c r="W3536" s="23">
        <f t="shared" si="2635"/>
        <v>0</v>
      </c>
      <c r="X3536" s="23">
        <f t="shared" si="2623"/>
        <v>44081915.249518983</v>
      </c>
      <c r="Y3536" s="23">
        <f t="shared" si="2605"/>
        <v>13825559.361691331</v>
      </c>
      <c r="Z3536" s="3">
        <f t="shared" si="2606"/>
        <v>0</v>
      </c>
      <c r="AA3536" s="23">
        <f t="shared" si="2607"/>
        <v>72181137.870623678</v>
      </c>
      <c r="AB3536" s="26">
        <f t="shared" si="2624"/>
        <v>70086276.274228588</v>
      </c>
      <c r="AC3536" s="23">
        <f t="shared" si="2625"/>
        <v>74889487.274228647</v>
      </c>
      <c r="AD3536" s="23">
        <f t="shared" si="2631"/>
        <v>4803211</v>
      </c>
      <c r="AE3536" s="24">
        <f t="shared" si="2592"/>
        <v>70086276.274228647</v>
      </c>
      <c r="AF3536" s="3">
        <f t="shared" si="2626"/>
        <v>0</v>
      </c>
      <c r="AG3536" s="2">
        <f t="shared" si="2608"/>
        <v>0</v>
      </c>
      <c r="AH3536" s="2">
        <f t="shared" si="2609"/>
        <v>223.28569401827033</v>
      </c>
      <c r="AI3536" s="23">
        <f t="shared" si="2632"/>
        <v>11604829281.222973</v>
      </c>
      <c r="AJ3536" s="23">
        <f t="shared" si="2610"/>
        <v>6219.922423797766</v>
      </c>
      <c r="AK3536" s="23">
        <f t="shared" si="2611"/>
        <v>0</v>
      </c>
      <c r="AL3536" s="23">
        <f t="shared" ref="AL3536:AL3599" si="2636">IF($B3536="B",AI3536-AI3531,0)</f>
        <v>0</v>
      </c>
      <c r="AM3536" s="23">
        <f t="shared" si="2590"/>
        <v>0</v>
      </c>
      <c r="AN3536" s="16">
        <f t="shared" si="2627"/>
        <v>0</v>
      </c>
      <c r="AO3536" s="23">
        <f t="shared" si="2628"/>
        <v>0</v>
      </c>
      <c r="AP3536" s="22">
        <f t="shared" si="2629"/>
        <v>0</v>
      </c>
      <c r="AQ3536" s="30">
        <f t="shared" si="2612"/>
        <v>29177945302.5266</v>
      </c>
      <c r="AR3536" s="28">
        <f t="shared" si="2613"/>
        <v>14391398436.5583</v>
      </c>
      <c r="AS3536" s="25">
        <f t="shared" si="2614"/>
        <v>200337590.02425668</v>
      </c>
      <c r="AT3536" s="32">
        <f t="shared" si="2615"/>
        <v>0</v>
      </c>
      <c r="AU3536" s="23">
        <f t="shared" si="2616"/>
        <v>0</v>
      </c>
      <c r="AV3536" s="22">
        <f t="shared" si="2617"/>
        <v>4266345568.1840925</v>
      </c>
      <c r="AW3536" s="31">
        <f t="shared" si="2630"/>
        <v>19335614247.575813</v>
      </c>
    </row>
    <row r="3537" spans="1:53" x14ac:dyDescent="0.25">
      <c r="A3537">
        <f t="shared" si="2591"/>
        <v>945</v>
      </c>
      <c r="B3537" t="s">
        <v>7</v>
      </c>
      <c r="C3537" s="27">
        <f t="shared" si="2595"/>
        <v>0</v>
      </c>
      <c r="D3537" s="27">
        <f t="shared" si="2618"/>
        <v>0</v>
      </c>
      <c r="E3537" s="27" t="b">
        <f t="shared" si="2594"/>
        <v>1</v>
      </c>
      <c r="F3537" s="29">
        <f t="shared" si="2596"/>
        <v>0</v>
      </c>
      <c r="G3537" s="27">
        <f t="shared" si="2619"/>
        <v>0</v>
      </c>
      <c r="H3537" s="22">
        <f t="shared" si="2597"/>
        <v>39123157097.618439</v>
      </c>
      <c r="I3537" s="23">
        <f t="shared" si="2598"/>
        <v>132580106.5049091</v>
      </c>
      <c r="J3537" s="23">
        <f t="shared" si="2599"/>
        <v>1086</v>
      </c>
      <c r="K3537" s="19">
        <f t="shared" si="2620"/>
        <v>225.0831931027827</v>
      </c>
      <c r="L3537" s="16">
        <f t="shared" si="2600"/>
        <v>269.8604590049963</v>
      </c>
      <c r="M3537" s="23">
        <f>M3536-IF($B3537="B",(Percent_Rent_In_Elsies*2.49%/12 * H3536)/K3536,0)+IF($B3537="D",N3537,0)+IF(B3537="D",AK3536)+IF(B3537="C",F3536*90%)-(Y3537-Y3536)-IF($B3537="A",Q3536/K3536) + IF($B3537="A",Q3536/K3536)</f>
        <v>-62304253.650465518</v>
      </c>
      <c r="N3537" s="23">
        <f t="shared" si="2601"/>
        <v>0</v>
      </c>
      <c r="O3537" s="22">
        <f t="shared" si="2602"/>
        <v>0</v>
      </c>
      <c r="P3537" s="22">
        <f t="shared" si="2633"/>
        <v>0</v>
      </c>
      <c r="Q3537" s="22">
        <f t="shared" si="2634"/>
        <v>0</v>
      </c>
      <c r="R3537" s="22">
        <f t="shared" si="2603"/>
        <v>437738265.07506871</v>
      </c>
      <c r="S3537" s="16">
        <f t="shared" si="2593"/>
        <v>39794387.73409716</v>
      </c>
      <c r="T3537" s="15">
        <f t="shared" si="2604"/>
        <v>0</v>
      </c>
      <c r="U3537" s="23">
        <f t="shared" si="2621"/>
        <v>1944784.3219248212</v>
      </c>
      <c r="V3537" s="23">
        <f t="shared" si="2622"/>
        <v>176798.57472043831</v>
      </c>
      <c r="W3537" s="23">
        <f t="shared" si="2635"/>
        <v>0</v>
      </c>
      <c r="X3537" s="23">
        <f t="shared" si="2623"/>
        <v>44081915.249518983</v>
      </c>
      <c r="Y3537" s="23">
        <f t="shared" si="2605"/>
        <v>13825559.361691331</v>
      </c>
      <c r="Z3537" s="3">
        <f t="shared" si="2606"/>
        <v>0</v>
      </c>
      <c r="AA3537" s="23">
        <f t="shared" si="2607"/>
        <v>72181137.870623678</v>
      </c>
      <c r="AB3537" s="26">
        <f t="shared" si="2624"/>
        <v>70086276.274228588</v>
      </c>
      <c r="AC3537" s="23">
        <f t="shared" si="2625"/>
        <v>74889487.274228647</v>
      </c>
      <c r="AD3537" s="23">
        <f t="shared" si="2631"/>
        <v>4803211</v>
      </c>
      <c r="AE3537" s="24">
        <f t="shared" si="2592"/>
        <v>70086276.274228647</v>
      </c>
      <c r="AF3537" s="3">
        <f t="shared" si="2626"/>
        <v>0</v>
      </c>
      <c r="AG3537" s="2">
        <f t="shared" si="2608"/>
        <v>0</v>
      </c>
      <c r="AH3537" s="2">
        <f t="shared" si="2609"/>
        <v>223.28569401827033</v>
      </c>
      <c r="AI3537" s="23">
        <f t="shared" si="2632"/>
        <v>11604829281.222973</v>
      </c>
      <c r="AJ3537" s="23">
        <f t="shared" si="2610"/>
        <v>6219.922423797766</v>
      </c>
      <c r="AK3537" s="23">
        <f t="shared" si="2611"/>
        <v>0</v>
      </c>
      <c r="AL3537" s="23">
        <f t="shared" si="2636"/>
        <v>10614041.172367096</v>
      </c>
      <c r="AM3537" s="23">
        <f t="shared" ref="AM3537:AM3600" si="2637">IF($B3537="B",50%*AL3537*30%*AJ3537,0)</f>
        <v>9902776904.2678242</v>
      </c>
      <c r="AN3537" s="16">
        <f t="shared" si="2627"/>
        <v>0</v>
      </c>
      <c r="AO3537" s="23">
        <f t="shared" si="2628"/>
        <v>180334.54621484713</v>
      </c>
      <c r="AP3537" s="22">
        <f t="shared" si="2629"/>
        <v>40590275.488779135</v>
      </c>
      <c r="AQ3537" s="30">
        <f t="shared" si="2612"/>
        <v>29258780836.162506</v>
      </c>
      <c r="AR3537" s="28">
        <f t="shared" si="2613"/>
        <v>14431643694.705425</v>
      </c>
      <c r="AS3537" s="25">
        <f t="shared" si="2614"/>
        <v>200337590.02425668</v>
      </c>
      <c r="AT3537" s="32">
        <f t="shared" si="2615"/>
        <v>0</v>
      </c>
      <c r="AU3537" s="23">
        <f t="shared" si="2616"/>
        <v>0</v>
      </c>
      <c r="AV3537" s="22">
        <f t="shared" si="2617"/>
        <v>4266345568.1840925</v>
      </c>
      <c r="AW3537" s="31">
        <f t="shared" si="2630"/>
        <v>19416449781.21172</v>
      </c>
    </row>
    <row r="3538" spans="1:53" s="21" customFormat="1" x14ac:dyDescent="0.25">
      <c r="A3538">
        <f t="shared" si="2591"/>
        <v>945</v>
      </c>
      <c r="B3538" t="s">
        <v>8</v>
      </c>
      <c r="C3538" s="27">
        <f t="shared" si="2595"/>
        <v>0</v>
      </c>
      <c r="D3538" s="27">
        <f t="shared" si="2618"/>
        <v>0</v>
      </c>
      <c r="E3538" s="27" t="b">
        <f t="shared" si="2594"/>
        <v>1</v>
      </c>
      <c r="F3538" s="29">
        <f t="shared" si="2596"/>
        <v>0</v>
      </c>
      <c r="G3538" s="27">
        <f t="shared" si="2619"/>
        <v>0</v>
      </c>
      <c r="H3538" s="22">
        <f t="shared" si="2597"/>
        <v>39123157097.618439</v>
      </c>
      <c r="I3538" s="23">
        <f t="shared" si="2598"/>
        <v>132580106.5049091</v>
      </c>
      <c r="J3538" s="23">
        <f t="shared" si="2599"/>
        <v>1086</v>
      </c>
      <c r="K3538" s="19">
        <f t="shared" si="2620"/>
        <v>225.0831931027827</v>
      </c>
      <c r="L3538" s="16">
        <f t="shared" si="2600"/>
        <v>269.8604590049963</v>
      </c>
      <c r="M3538" s="23">
        <f>M3537-IF($B3538="B",(Percent_Rent_In_Elsies*2.49%/12 * H3537)/K3537,0)+IF($B3538="D",N3538,0)+IF(B3538="D",AK3537)+IF(B3538="C",F3537*90%)-(Y3538-Y3537)-IF($B3538="A",Q3537/K3537) + IF($B3538="A",Q3537/K3537)</f>
        <v>-62304253.650465518</v>
      </c>
      <c r="N3538" s="23">
        <f t="shared" si="2601"/>
        <v>0</v>
      </c>
      <c r="O3538" s="22">
        <f t="shared" si="2602"/>
        <v>0</v>
      </c>
      <c r="P3538" s="22">
        <f t="shared" si="2633"/>
        <v>0</v>
      </c>
      <c r="Q3538" s="22">
        <f t="shared" si="2634"/>
        <v>0</v>
      </c>
      <c r="R3538" s="22">
        <f t="shared" si="2603"/>
        <v>478328540.56384784</v>
      </c>
      <c r="S3538" s="16">
        <f t="shared" si="2593"/>
        <v>39794387.73409716</v>
      </c>
      <c r="T3538" s="15">
        <f t="shared" si="2604"/>
        <v>0</v>
      </c>
      <c r="U3538" s="23">
        <f t="shared" si="2621"/>
        <v>2125118.8681396684</v>
      </c>
      <c r="V3538" s="23">
        <f t="shared" si="2622"/>
        <v>176798.57472043831</v>
      </c>
      <c r="W3538" s="23">
        <f t="shared" si="2635"/>
        <v>0</v>
      </c>
      <c r="X3538" s="23">
        <f t="shared" si="2623"/>
        <v>44081915.249518983</v>
      </c>
      <c r="Y3538" s="23">
        <f t="shared" si="2605"/>
        <v>13825559.361691331</v>
      </c>
      <c r="Z3538" s="3">
        <f t="shared" si="2606"/>
        <v>0</v>
      </c>
      <c r="AA3538" s="23">
        <f t="shared" si="2607"/>
        <v>72181137.870623678</v>
      </c>
      <c r="AB3538" s="26">
        <f t="shared" si="2624"/>
        <v>70086276.274228573</v>
      </c>
      <c r="AC3538" s="23">
        <f t="shared" si="2625"/>
        <v>74889487.274228647</v>
      </c>
      <c r="AD3538" s="23">
        <f t="shared" si="2631"/>
        <v>4803211</v>
      </c>
      <c r="AE3538" s="24">
        <f t="shared" si="2592"/>
        <v>70086276.274228647</v>
      </c>
      <c r="AF3538" s="3">
        <f t="shared" si="2626"/>
        <v>1E-4</v>
      </c>
      <c r="AG3538" s="2">
        <f t="shared" si="2608"/>
        <v>0</v>
      </c>
      <c r="AH3538" s="2">
        <f t="shared" si="2609"/>
        <v>223.28569401827033</v>
      </c>
      <c r="AI3538" s="23">
        <f t="shared" si="2632"/>
        <v>11604829281.222973</v>
      </c>
      <c r="AJ3538" s="23">
        <f t="shared" si="2610"/>
        <v>6219.922423797766</v>
      </c>
      <c r="AK3538" s="23">
        <f t="shared" si="2611"/>
        <v>66402.997416105733</v>
      </c>
      <c r="AL3538" s="23">
        <f t="shared" si="2636"/>
        <v>0</v>
      </c>
      <c r="AM3538" s="23">
        <f t="shared" si="2637"/>
        <v>0</v>
      </c>
      <c r="AN3538" s="16">
        <f t="shared" si="2627"/>
        <v>0</v>
      </c>
      <c r="AO3538" s="23">
        <f t="shared" si="2628"/>
        <v>0</v>
      </c>
      <c r="AP3538" s="22">
        <f t="shared" si="2629"/>
        <v>0</v>
      </c>
      <c r="AQ3538" s="30">
        <f t="shared" si="2612"/>
        <v>29258780836.162506</v>
      </c>
      <c r="AR3538" s="28">
        <f t="shared" si="2613"/>
        <v>14431643694.705425</v>
      </c>
      <c r="AS3538" s="25">
        <f t="shared" si="2614"/>
        <v>200337590.02425668</v>
      </c>
      <c r="AT3538" s="32">
        <f t="shared" si="2615"/>
        <v>0</v>
      </c>
      <c r="AU3538" s="23">
        <f t="shared" si="2616"/>
        <v>0</v>
      </c>
      <c r="AV3538" s="22">
        <f t="shared" si="2617"/>
        <v>4266345568.1840925</v>
      </c>
      <c r="AW3538" s="31">
        <f t="shared" si="2630"/>
        <v>19416449781.211716</v>
      </c>
      <c r="AX3538"/>
      <c r="AY3538"/>
      <c r="AZ3538"/>
      <c r="BA3538"/>
    </row>
    <row r="3539" spans="1:53" s="21" customFormat="1" x14ac:dyDescent="0.25">
      <c r="A3539">
        <f t="shared" si="2591"/>
        <v>945</v>
      </c>
      <c r="B3539" t="s">
        <v>9</v>
      </c>
      <c r="C3539" s="27">
        <f t="shared" si="2595"/>
        <v>0</v>
      </c>
      <c r="D3539" s="27">
        <f t="shared" si="2618"/>
        <v>0</v>
      </c>
      <c r="E3539" s="27" t="b">
        <f t="shared" si="2594"/>
        <v>1</v>
      </c>
      <c r="F3539" s="29">
        <f t="shared" si="2596"/>
        <v>0</v>
      </c>
      <c r="G3539" s="27">
        <f t="shared" si="2619"/>
        <v>0</v>
      </c>
      <c r="H3539" s="22">
        <f t="shared" si="2597"/>
        <v>39123157097.618439</v>
      </c>
      <c r="I3539" s="23">
        <f t="shared" si="2598"/>
        <v>132580106.5049091</v>
      </c>
      <c r="J3539" s="23">
        <f t="shared" si="2599"/>
        <v>1086</v>
      </c>
      <c r="K3539" s="19">
        <f t="shared" si="2620"/>
        <v>225.0831931027827</v>
      </c>
      <c r="L3539" s="16">
        <f t="shared" si="2600"/>
        <v>269.8604590049963</v>
      </c>
      <c r="M3539" s="23">
        <f>M3538-IF($B3539="B",(Percent_Rent_In_Elsies*2.49%/12 * H3538)/K3538,0)+IF($B3539="D",N3539,0)+IF(B3539="D",AK3538)+IF(B3539="C",F3538*90%)-(Y3539-Y3538)-IF($B3539="A",Q3538/K3538) + IF($B3539="A",Q3538/K3538)</f>
        <v>-62237850.653049409</v>
      </c>
      <c r="N3539" s="23">
        <f t="shared" si="2601"/>
        <v>0</v>
      </c>
      <c r="O3539" s="22">
        <f t="shared" si="2602"/>
        <v>27803031.841451883</v>
      </c>
      <c r="P3539" s="22">
        <f t="shared" si="2633"/>
        <v>0</v>
      </c>
      <c r="Q3539" s="22">
        <f t="shared" si="2634"/>
        <v>0</v>
      </c>
      <c r="R3539" s="22">
        <f t="shared" si="2603"/>
        <v>478328540.56384784</v>
      </c>
      <c r="S3539" s="16">
        <f t="shared" si="2593"/>
        <v>0</v>
      </c>
      <c r="T3539" s="15">
        <f t="shared" si="2604"/>
        <v>11991355.892645277</v>
      </c>
      <c r="U3539" s="23">
        <f t="shared" si="2621"/>
        <v>2125118.8681396684</v>
      </c>
      <c r="V3539" s="23">
        <f t="shared" si="2622"/>
        <v>0</v>
      </c>
      <c r="W3539" s="23">
        <f t="shared" si="2635"/>
        <v>176798.57472043831</v>
      </c>
      <c r="X3539" s="23">
        <f t="shared" si="2623"/>
        <v>44081915.249518983</v>
      </c>
      <c r="Y3539" s="23">
        <f t="shared" si="2605"/>
        <v>13825559.361691331</v>
      </c>
      <c r="Z3539" s="3">
        <f t="shared" si="2606"/>
        <v>0</v>
      </c>
      <c r="AA3539" s="23">
        <f t="shared" si="2607"/>
        <v>72114734.873207569</v>
      </c>
      <c r="AB3539" s="26">
        <f t="shared" si="2624"/>
        <v>70086276.274228573</v>
      </c>
      <c r="AC3539" s="23">
        <f t="shared" si="2625"/>
        <v>74889487.274228647</v>
      </c>
      <c r="AD3539" s="23">
        <f t="shared" si="2631"/>
        <v>4803211</v>
      </c>
      <c r="AE3539" s="24">
        <f t="shared" si="2592"/>
        <v>70086276.274228647</v>
      </c>
      <c r="AF3539" s="3">
        <f t="shared" si="2626"/>
        <v>0</v>
      </c>
      <c r="AG3539" s="2">
        <f t="shared" si="2608"/>
        <v>0</v>
      </c>
      <c r="AH3539" s="2">
        <f t="shared" si="2609"/>
        <v>223.28569401827033</v>
      </c>
      <c r="AI3539" s="23">
        <f t="shared" si="2632"/>
        <v>11594153425.01582</v>
      </c>
      <c r="AJ3539" s="23">
        <f t="shared" si="2610"/>
        <v>6219.922423797766</v>
      </c>
      <c r="AK3539" s="23">
        <f t="shared" si="2611"/>
        <v>0</v>
      </c>
      <c r="AL3539" s="23">
        <f t="shared" si="2636"/>
        <v>0</v>
      </c>
      <c r="AM3539" s="23">
        <f t="shared" si="2637"/>
        <v>0</v>
      </c>
      <c r="AN3539" s="16">
        <f t="shared" si="2627"/>
        <v>0</v>
      </c>
      <c r="AO3539" s="23">
        <f t="shared" si="2628"/>
        <v>0</v>
      </c>
      <c r="AP3539" s="22">
        <f t="shared" si="2629"/>
        <v>0</v>
      </c>
      <c r="AQ3539" s="30">
        <f t="shared" si="2612"/>
        <v>29258780836.162506</v>
      </c>
      <c r="AR3539" s="28">
        <f t="shared" si="2613"/>
        <v>14431643694.705425</v>
      </c>
      <c r="AS3539" s="25">
        <f t="shared" si="2614"/>
        <v>200337590.02425668</v>
      </c>
      <c r="AT3539" s="32">
        <f t="shared" si="2615"/>
        <v>0</v>
      </c>
      <c r="AU3539" s="23">
        <f t="shared" si="2616"/>
        <v>0</v>
      </c>
      <c r="AV3539" s="22">
        <f t="shared" si="2617"/>
        <v>4266345568.1840925</v>
      </c>
      <c r="AW3539" s="31">
        <f t="shared" si="2630"/>
        <v>19416449781.211716</v>
      </c>
      <c r="AX3539"/>
      <c r="AY3539"/>
      <c r="AZ3539"/>
      <c r="BA3539"/>
    </row>
    <row r="3540" spans="1:53" x14ac:dyDescent="0.25">
      <c r="A3540" s="21">
        <f t="shared" si="2591"/>
        <v>945</v>
      </c>
      <c r="B3540" s="21" t="s">
        <v>28</v>
      </c>
      <c r="C3540" s="27">
        <f t="shared" si="2595"/>
        <v>0</v>
      </c>
      <c r="D3540" s="27">
        <f t="shared" si="2618"/>
        <v>0</v>
      </c>
      <c r="E3540" s="27" t="b">
        <f t="shared" si="2594"/>
        <v>1</v>
      </c>
      <c r="F3540" s="29">
        <f t="shared" si="2596"/>
        <v>0</v>
      </c>
      <c r="G3540" s="27">
        <f t="shared" si="2619"/>
        <v>0</v>
      </c>
      <c r="H3540" s="22">
        <f t="shared" si="2597"/>
        <v>39123157097.618439</v>
      </c>
      <c r="I3540" s="23">
        <f t="shared" si="2598"/>
        <v>132580106.5049091</v>
      </c>
      <c r="J3540" s="23">
        <f t="shared" si="2599"/>
        <v>1086</v>
      </c>
      <c r="K3540" s="19">
        <f t="shared" si="2620"/>
        <v>225.0831931027827</v>
      </c>
      <c r="L3540" s="16">
        <f t="shared" si="2600"/>
        <v>269.8604590049963</v>
      </c>
      <c r="M3540" s="23">
        <f>M3539-IF($B3540="B",(Percent_Rent_In_Elsies*2.49%/12 * H3539)/K3539,0)+IF($B3540="D",N3540,0)+IF(B3540="D",AK3539)+IF(B3540="C",F3539*90%)-(Y3540-Y3539)-IF($B3540="A",Q3539/K3539) + IF($B3540="A",Q3539/K3539)</f>
        <v>-62237850.653049409</v>
      </c>
      <c r="N3540" s="23">
        <f t="shared" si="2601"/>
        <v>0</v>
      </c>
      <c r="O3540" s="22">
        <f t="shared" si="2602"/>
        <v>0</v>
      </c>
      <c r="P3540" s="22">
        <f t="shared" si="2633"/>
        <v>27803031.841451883</v>
      </c>
      <c r="Q3540" s="22">
        <f t="shared" si="2634"/>
        <v>0</v>
      </c>
      <c r="R3540" s="22">
        <f t="shared" si="2603"/>
        <v>478328540.56384784</v>
      </c>
      <c r="S3540" s="16">
        <f t="shared" si="2593"/>
        <v>0</v>
      </c>
      <c r="T3540" s="15">
        <f t="shared" si="2604"/>
        <v>0</v>
      </c>
      <c r="U3540" s="23">
        <f t="shared" si="2621"/>
        <v>2125118.8681396684</v>
      </c>
      <c r="V3540" s="23">
        <f t="shared" si="2622"/>
        <v>0</v>
      </c>
      <c r="W3540" s="23">
        <f t="shared" si="2635"/>
        <v>0</v>
      </c>
      <c r="X3540" s="23">
        <f t="shared" si="2623"/>
        <v>44081915.249518983</v>
      </c>
      <c r="Y3540" s="23">
        <f t="shared" si="2605"/>
        <v>13825559.361691331</v>
      </c>
      <c r="Z3540" s="3">
        <f t="shared" si="2606"/>
        <v>8839.9287360219168</v>
      </c>
      <c r="AA3540" s="23">
        <f t="shared" si="2607"/>
        <v>72247333.804247901</v>
      </c>
      <c r="AB3540" s="26">
        <f t="shared" si="2624"/>
        <v>70086276.274228603</v>
      </c>
      <c r="AC3540" s="23">
        <f t="shared" si="2625"/>
        <v>74889487.274228647</v>
      </c>
      <c r="AD3540" s="23">
        <f t="shared" si="2631"/>
        <v>4803211</v>
      </c>
      <c r="AE3540" s="24">
        <f t="shared" si="2592"/>
        <v>70086276.274228647</v>
      </c>
      <c r="AF3540" s="3">
        <f t="shared" si="2626"/>
        <v>0</v>
      </c>
      <c r="AG3540" s="2">
        <f t="shared" si="2608"/>
        <v>1060791448.3226299</v>
      </c>
      <c r="AH3540" s="2">
        <f t="shared" si="2609"/>
        <v>223.28569401827033</v>
      </c>
      <c r="AI3540" s="23">
        <f t="shared" si="2632"/>
        <v>11615471847.01623</v>
      </c>
      <c r="AJ3540" s="23">
        <f t="shared" si="2610"/>
        <v>6219.922423797766</v>
      </c>
      <c r="AK3540" s="23">
        <f t="shared" si="2611"/>
        <v>0</v>
      </c>
      <c r="AL3540" s="23">
        <f t="shared" si="2636"/>
        <v>0</v>
      </c>
      <c r="AM3540" s="23">
        <f t="shared" si="2637"/>
        <v>0</v>
      </c>
      <c r="AN3540" s="16">
        <f t="shared" si="2627"/>
        <v>0</v>
      </c>
      <c r="AO3540" s="23">
        <f t="shared" si="2628"/>
        <v>0</v>
      </c>
      <c r="AP3540" s="22">
        <f t="shared" si="2629"/>
        <v>0</v>
      </c>
      <c r="AQ3540" s="30">
        <f t="shared" si="2612"/>
        <v>29258780836.162506</v>
      </c>
      <c r="AR3540" s="28">
        <f t="shared" si="2613"/>
        <v>14431643694.705425</v>
      </c>
      <c r="AS3540" s="25">
        <f t="shared" si="2614"/>
        <v>200337590.02425668</v>
      </c>
      <c r="AT3540" s="32">
        <f t="shared" si="2615"/>
        <v>17679.857472043834</v>
      </c>
      <c r="AU3540" s="23">
        <f t="shared" si="2616"/>
        <v>17679.857472043834</v>
      </c>
      <c r="AV3540" s="22">
        <f t="shared" si="2617"/>
        <v>4278336924.0767379</v>
      </c>
      <c r="AW3540" s="31">
        <f t="shared" si="2630"/>
        <v>19416449781.21172</v>
      </c>
    </row>
    <row r="3541" spans="1:53" x14ac:dyDescent="0.25">
      <c r="A3541">
        <f t="shared" si="2591"/>
        <v>946</v>
      </c>
      <c r="B3541" t="s">
        <v>6</v>
      </c>
      <c r="C3541" s="27">
        <f t="shared" si="2595"/>
        <v>0</v>
      </c>
      <c r="D3541" s="27">
        <f t="shared" si="2618"/>
        <v>0</v>
      </c>
      <c r="E3541" s="27" t="b">
        <f t="shared" si="2594"/>
        <v>1</v>
      </c>
      <c r="F3541" s="29">
        <f t="shared" si="2596"/>
        <v>0</v>
      </c>
      <c r="G3541" s="27">
        <f t="shared" si="2619"/>
        <v>0</v>
      </c>
      <c r="H3541" s="22">
        <f t="shared" si="2597"/>
        <v>39188362359.447807</v>
      </c>
      <c r="I3541" s="23">
        <f t="shared" si="2598"/>
        <v>132580106.5049091</v>
      </c>
      <c r="J3541" s="23">
        <f t="shared" si="2599"/>
        <v>1086</v>
      </c>
      <c r="K3541" s="19">
        <f t="shared" si="2620"/>
        <v>225.0831931027827</v>
      </c>
      <c r="L3541" s="16">
        <f t="shared" si="2600"/>
        <v>270.31022643667131</v>
      </c>
      <c r="M3541" s="23">
        <f>M3540-IF($B3541="B",(Percent_Rent_In_Elsies*2.49%/12 * H3540)/K3540,0)+IF($B3541="D",N3541,0)+IF(B3541="D",AK3540)+IF(B3541="C",F3540*90%)-(Y3541-Y3540)-IF($B3541="A",Q3540/K3540) + IF($B3541="A",Q3540/K3540)</f>
        <v>-62237850.653049409</v>
      </c>
      <c r="N3541" s="23">
        <f t="shared" si="2601"/>
        <v>0</v>
      </c>
      <c r="O3541" s="22">
        <f t="shared" si="2602"/>
        <v>0</v>
      </c>
      <c r="P3541" s="22">
        <f t="shared" si="2633"/>
        <v>0</v>
      </c>
      <c r="Q3541" s="22">
        <f t="shared" si="2634"/>
        <v>0</v>
      </c>
      <c r="R3541" s="22">
        <f t="shared" si="2603"/>
        <v>478328540.56384784</v>
      </c>
      <c r="S3541" s="16">
        <f t="shared" si="2593"/>
        <v>0</v>
      </c>
      <c r="T3541" s="15">
        <f t="shared" si="2604"/>
        <v>0</v>
      </c>
      <c r="U3541" s="23">
        <f t="shared" si="2621"/>
        <v>2125118.8681396684</v>
      </c>
      <c r="V3541" s="23">
        <f t="shared" si="2622"/>
        <v>0</v>
      </c>
      <c r="W3541" s="23">
        <f t="shared" si="2635"/>
        <v>0</v>
      </c>
      <c r="X3541" s="23">
        <f t="shared" si="2623"/>
        <v>44126114.893199101</v>
      </c>
      <c r="Y3541" s="23">
        <f t="shared" si="2605"/>
        <v>13825559.361691331</v>
      </c>
      <c r="Z3541" s="3">
        <f t="shared" si="2606"/>
        <v>0</v>
      </c>
      <c r="AA3541" s="23">
        <f t="shared" si="2607"/>
        <v>72247333.804247901</v>
      </c>
      <c r="AB3541" s="26">
        <f t="shared" si="2624"/>
        <v>70086276.274228603</v>
      </c>
      <c r="AC3541" s="23">
        <f t="shared" si="2625"/>
        <v>74889487.274228647</v>
      </c>
      <c r="AD3541" s="23">
        <f t="shared" si="2631"/>
        <v>4803211</v>
      </c>
      <c r="AE3541" s="24">
        <f t="shared" si="2592"/>
        <v>70086276.274228647</v>
      </c>
      <c r="AF3541" s="3">
        <f t="shared" si="2626"/>
        <v>0</v>
      </c>
      <c r="AG3541" s="2">
        <f t="shared" si="2608"/>
        <v>0</v>
      </c>
      <c r="AH3541" s="2">
        <f t="shared" si="2609"/>
        <v>223.65783684163412</v>
      </c>
      <c r="AI3541" s="23">
        <f t="shared" si="2632"/>
        <v>11615471847.01623</v>
      </c>
      <c r="AJ3541" s="23">
        <f t="shared" si="2610"/>
        <v>6219.922423797766</v>
      </c>
      <c r="AK3541" s="23">
        <f t="shared" si="2611"/>
        <v>0</v>
      </c>
      <c r="AL3541" s="23">
        <f t="shared" si="2636"/>
        <v>0</v>
      </c>
      <c r="AM3541" s="23">
        <f t="shared" si="2637"/>
        <v>0</v>
      </c>
      <c r="AN3541" s="16">
        <f t="shared" si="2627"/>
        <v>0</v>
      </c>
      <c r="AO3541" s="23">
        <f t="shared" si="2628"/>
        <v>0</v>
      </c>
      <c r="AP3541" s="22">
        <f t="shared" si="2629"/>
        <v>0</v>
      </c>
      <c r="AQ3541" s="30">
        <f t="shared" si="2612"/>
        <v>29258780836.162506</v>
      </c>
      <c r="AR3541" s="28">
        <f t="shared" si="2613"/>
        <v>14431643694.705425</v>
      </c>
      <c r="AS3541" s="25">
        <f t="shared" si="2614"/>
        <v>200337590.02425668</v>
      </c>
      <c r="AT3541" s="32">
        <f t="shared" si="2615"/>
        <v>0</v>
      </c>
      <c r="AU3541" s="23">
        <f t="shared" si="2616"/>
        <v>0</v>
      </c>
      <c r="AV3541" s="22">
        <f t="shared" si="2617"/>
        <v>4278336924.0767379</v>
      </c>
      <c r="AW3541" s="31">
        <f t="shared" si="2630"/>
        <v>19388646749.370266</v>
      </c>
    </row>
    <row r="3542" spans="1:53" x14ac:dyDescent="0.25">
      <c r="A3542">
        <f t="shared" si="2591"/>
        <v>946</v>
      </c>
      <c r="B3542" t="s">
        <v>7</v>
      </c>
      <c r="C3542" s="27">
        <f t="shared" si="2595"/>
        <v>0</v>
      </c>
      <c r="D3542" s="27">
        <f t="shared" si="2618"/>
        <v>0</v>
      </c>
      <c r="E3542" s="27" t="b">
        <f t="shared" si="2594"/>
        <v>1</v>
      </c>
      <c r="F3542" s="29">
        <f t="shared" si="2596"/>
        <v>0</v>
      </c>
      <c r="G3542" s="27">
        <f t="shared" si="2619"/>
        <v>0</v>
      </c>
      <c r="H3542" s="22">
        <f t="shared" si="2597"/>
        <v>39188362359.447807</v>
      </c>
      <c r="I3542" s="23">
        <f t="shared" si="2598"/>
        <v>132580106.5049091</v>
      </c>
      <c r="J3542" s="23">
        <f t="shared" si="2599"/>
        <v>1086</v>
      </c>
      <c r="K3542" s="19">
        <f t="shared" si="2620"/>
        <v>225.0831931027827</v>
      </c>
      <c r="L3542" s="16">
        <f t="shared" si="2600"/>
        <v>270.31022643667131</v>
      </c>
      <c r="M3542" s="23">
        <f>M3541-IF($B3542="B",(Percent_Rent_In_Elsies*2.49%/12 * H3541)/K3541,0)+IF($B3542="D",N3542,0)+IF(B3542="D",AK3541)+IF(B3542="C",F3541*90%)-(Y3542-Y3541)-IF($B3542="A",Q3541/K3541) + IF($B3542="A",Q3541/K3541)</f>
        <v>-62418485.75684128</v>
      </c>
      <c r="N3542" s="23">
        <f t="shared" si="2601"/>
        <v>0</v>
      </c>
      <c r="O3542" s="22">
        <f t="shared" si="2602"/>
        <v>0</v>
      </c>
      <c r="P3542" s="22">
        <f t="shared" si="2633"/>
        <v>0</v>
      </c>
      <c r="Q3542" s="22">
        <f t="shared" si="2634"/>
        <v>0</v>
      </c>
      <c r="R3542" s="22">
        <f t="shared" si="2603"/>
        <v>438467828.85019386</v>
      </c>
      <c r="S3542" s="16">
        <f t="shared" si="2593"/>
        <v>39860711.713653989</v>
      </c>
      <c r="T3542" s="15">
        <f t="shared" si="2604"/>
        <v>0</v>
      </c>
      <c r="U3542" s="23">
        <f t="shared" si="2621"/>
        <v>1948025.6291280293</v>
      </c>
      <c r="V3542" s="23">
        <f t="shared" si="2622"/>
        <v>177093.23901163903</v>
      </c>
      <c r="W3542" s="23">
        <f t="shared" si="2635"/>
        <v>0</v>
      </c>
      <c r="X3542" s="23">
        <f t="shared" si="2623"/>
        <v>44126114.893199101</v>
      </c>
      <c r="Y3542" s="23">
        <f t="shared" si="2605"/>
        <v>13825559.361691331</v>
      </c>
      <c r="Z3542" s="3">
        <f t="shared" si="2606"/>
        <v>0</v>
      </c>
      <c r="AA3542" s="23">
        <f t="shared" si="2607"/>
        <v>72247333.804247901</v>
      </c>
      <c r="AB3542" s="26">
        <f t="shared" si="2624"/>
        <v>70086276.274228618</v>
      </c>
      <c r="AC3542" s="23">
        <f t="shared" si="2625"/>
        <v>74889487.274228647</v>
      </c>
      <c r="AD3542" s="23">
        <f t="shared" si="2631"/>
        <v>4803211</v>
      </c>
      <c r="AE3542" s="24">
        <f t="shared" si="2592"/>
        <v>70086276.274228647</v>
      </c>
      <c r="AF3542" s="3">
        <f t="shared" si="2626"/>
        <v>0</v>
      </c>
      <c r="AG3542" s="2">
        <f t="shared" si="2608"/>
        <v>0</v>
      </c>
      <c r="AH3542" s="2">
        <f t="shared" si="2609"/>
        <v>223.65783684163412</v>
      </c>
      <c r="AI3542" s="23">
        <f t="shared" si="2632"/>
        <v>11615471847.01623</v>
      </c>
      <c r="AJ3542" s="23">
        <f t="shared" si="2610"/>
        <v>6219.922423797766</v>
      </c>
      <c r="AK3542" s="23">
        <f t="shared" si="2611"/>
        <v>0</v>
      </c>
      <c r="AL3542" s="23">
        <f t="shared" si="2636"/>
        <v>10642565.79325676</v>
      </c>
      <c r="AM3542" s="23">
        <f t="shared" si="2637"/>
        <v>9929390043.6331177</v>
      </c>
      <c r="AN3542" s="16">
        <f t="shared" si="2627"/>
        <v>0</v>
      </c>
      <c r="AO3542" s="23">
        <f t="shared" si="2628"/>
        <v>180635.10379187192</v>
      </c>
      <c r="AP3542" s="22">
        <f t="shared" si="2629"/>
        <v>40657925.947927102</v>
      </c>
      <c r="AQ3542" s="30">
        <f t="shared" si="2612"/>
        <v>29339751095.687801</v>
      </c>
      <c r="AR3542" s="28">
        <f t="shared" si="2613"/>
        <v>14471956028.282795</v>
      </c>
      <c r="AS3542" s="25">
        <f t="shared" si="2614"/>
        <v>200337590.02425668</v>
      </c>
      <c r="AT3542" s="32">
        <f t="shared" si="2615"/>
        <v>0</v>
      </c>
      <c r="AU3542" s="23">
        <f t="shared" si="2616"/>
        <v>0</v>
      </c>
      <c r="AV3542" s="22">
        <f t="shared" si="2617"/>
        <v>4278336924.0767379</v>
      </c>
      <c r="AW3542" s="31">
        <f t="shared" si="2630"/>
        <v>19469617008.895561</v>
      </c>
    </row>
    <row r="3543" spans="1:53" x14ac:dyDescent="0.25">
      <c r="A3543">
        <f t="shared" si="2591"/>
        <v>946</v>
      </c>
      <c r="B3543" t="s">
        <v>8</v>
      </c>
      <c r="C3543" s="27">
        <f t="shared" si="2595"/>
        <v>0</v>
      </c>
      <c r="D3543" s="27">
        <f t="shared" si="2618"/>
        <v>0</v>
      </c>
      <c r="E3543" s="27" t="b">
        <f t="shared" si="2594"/>
        <v>1</v>
      </c>
      <c r="F3543" s="29">
        <f t="shared" si="2596"/>
        <v>0</v>
      </c>
      <c r="G3543" s="27">
        <f t="shared" si="2619"/>
        <v>0</v>
      </c>
      <c r="H3543" s="22">
        <f t="shared" si="2597"/>
        <v>39188362359.447807</v>
      </c>
      <c r="I3543" s="23">
        <f t="shared" si="2598"/>
        <v>132580106.5049091</v>
      </c>
      <c r="J3543" s="23">
        <f t="shared" si="2599"/>
        <v>1086</v>
      </c>
      <c r="K3543" s="19">
        <f t="shared" si="2620"/>
        <v>225.0831931027827</v>
      </c>
      <c r="L3543" s="16">
        <f t="shared" si="2600"/>
        <v>270.31022643667131</v>
      </c>
      <c r="M3543" s="23">
        <f>M3542-IF($B3543="B",(Percent_Rent_In_Elsies*2.49%/12 * H3542)/K3542,0)+IF($B3543="D",N3543,0)+IF(B3543="D",AK3542)+IF(B3543="C",F3542*90%)-(Y3543-Y3542)-IF($B3543="A",Q3542/K3542) + IF($B3543="A",Q3542/K3542)</f>
        <v>-62418485.75684128</v>
      </c>
      <c r="N3543" s="23">
        <f t="shared" si="2601"/>
        <v>0</v>
      </c>
      <c r="O3543" s="22">
        <f t="shared" si="2602"/>
        <v>0</v>
      </c>
      <c r="P3543" s="22">
        <f t="shared" si="2633"/>
        <v>0</v>
      </c>
      <c r="Q3543" s="22">
        <f t="shared" si="2634"/>
        <v>0</v>
      </c>
      <c r="R3543" s="22">
        <f t="shared" si="2603"/>
        <v>479125754.79812098</v>
      </c>
      <c r="S3543" s="16">
        <f t="shared" si="2593"/>
        <v>39860711.713653989</v>
      </c>
      <c r="T3543" s="15">
        <f t="shared" si="2604"/>
        <v>0</v>
      </c>
      <c r="U3543" s="23">
        <f t="shared" si="2621"/>
        <v>2128660.7329199011</v>
      </c>
      <c r="V3543" s="23">
        <f t="shared" si="2622"/>
        <v>177093.23901163903</v>
      </c>
      <c r="W3543" s="23">
        <f t="shared" si="2635"/>
        <v>0</v>
      </c>
      <c r="X3543" s="23">
        <f t="shared" si="2623"/>
        <v>44126114.893199101</v>
      </c>
      <c r="Y3543" s="23">
        <f t="shared" si="2605"/>
        <v>13825559.361691331</v>
      </c>
      <c r="Z3543" s="3">
        <f t="shared" si="2606"/>
        <v>0</v>
      </c>
      <c r="AA3543" s="23">
        <f t="shared" si="2607"/>
        <v>72247333.804247901</v>
      </c>
      <c r="AB3543" s="26">
        <f t="shared" si="2624"/>
        <v>70086276.274228603</v>
      </c>
      <c r="AC3543" s="23">
        <f t="shared" si="2625"/>
        <v>74889487.274228647</v>
      </c>
      <c r="AD3543" s="23">
        <f t="shared" si="2631"/>
        <v>4803211</v>
      </c>
      <c r="AE3543" s="24">
        <f t="shared" si="2592"/>
        <v>70086276.274228647</v>
      </c>
      <c r="AF3543" s="3">
        <f t="shared" si="2626"/>
        <v>1E-4</v>
      </c>
      <c r="AG3543" s="2">
        <f t="shared" si="2608"/>
        <v>0</v>
      </c>
      <c r="AH3543" s="2">
        <f t="shared" si="2609"/>
        <v>223.65783684163412</v>
      </c>
      <c r="AI3543" s="23">
        <f t="shared" si="2632"/>
        <v>11615471847.01623</v>
      </c>
      <c r="AJ3543" s="23">
        <f t="shared" si="2610"/>
        <v>6219.922423797766</v>
      </c>
      <c r="AK3543" s="23">
        <f t="shared" si="2611"/>
        <v>66446.362835143183</v>
      </c>
      <c r="AL3543" s="23">
        <f t="shared" si="2636"/>
        <v>0</v>
      </c>
      <c r="AM3543" s="23">
        <f t="shared" si="2637"/>
        <v>0</v>
      </c>
      <c r="AN3543" s="16">
        <f t="shared" si="2627"/>
        <v>0</v>
      </c>
      <c r="AO3543" s="23">
        <f t="shared" si="2628"/>
        <v>0</v>
      </c>
      <c r="AP3543" s="22">
        <f t="shared" si="2629"/>
        <v>0</v>
      </c>
      <c r="AQ3543" s="30">
        <f t="shared" si="2612"/>
        <v>29339751095.687801</v>
      </c>
      <c r="AR3543" s="28">
        <f t="shared" si="2613"/>
        <v>14471956028.282795</v>
      </c>
      <c r="AS3543" s="25">
        <f t="shared" si="2614"/>
        <v>200337590.02425668</v>
      </c>
      <c r="AT3543" s="32">
        <f t="shared" si="2615"/>
        <v>0</v>
      </c>
      <c r="AU3543" s="23">
        <f t="shared" si="2616"/>
        <v>0</v>
      </c>
      <c r="AV3543" s="22">
        <f t="shared" si="2617"/>
        <v>4278336924.0767379</v>
      </c>
      <c r="AW3543" s="31">
        <f t="shared" si="2630"/>
        <v>19469617008.895565</v>
      </c>
    </row>
    <row r="3544" spans="1:53" x14ac:dyDescent="0.25">
      <c r="A3544" s="21">
        <f t="shared" si="2591"/>
        <v>946</v>
      </c>
      <c r="B3544" s="21" t="s">
        <v>9</v>
      </c>
      <c r="C3544" s="27">
        <f t="shared" si="2595"/>
        <v>0</v>
      </c>
      <c r="D3544" s="27">
        <f t="shared" si="2618"/>
        <v>0</v>
      </c>
      <c r="E3544" s="27" t="b">
        <f t="shared" si="2594"/>
        <v>1</v>
      </c>
      <c r="F3544" s="29">
        <f t="shared" si="2596"/>
        <v>0</v>
      </c>
      <c r="G3544" s="27">
        <f t="shared" si="2619"/>
        <v>0</v>
      </c>
      <c r="H3544" s="22">
        <f t="shared" si="2597"/>
        <v>39188362359.447807</v>
      </c>
      <c r="I3544" s="23">
        <f t="shared" si="2598"/>
        <v>132580106.5049091</v>
      </c>
      <c r="J3544" s="23">
        <f t="shared" si="2599"/>
        <v>1086</v>
      </c>
      <c r="K3544" s="19">
        <f t="shared" si="2620"/>
        <v>225.0831931027827</v>
      </c>
      <c r="L3544" s="16">
        <f t="shared" si="2600"/>
        <v>270.31022643667131</v>
      </c>
      <c r="M3544" s="23">
        <f>M3543-IF($B3544="B",(Percent_Rent_In_Elsies*2.49%/12 * H3543)/K3543,0)+IF($B3544="D",N3544,0)+IF(B3544="D",AK3543)+IF(B3544="C",F3543*90%)-(Y3544-Y3543)-IF($B3544="A",Q3543/K3543) + IF($B3544="A",Q3543/K3543)</f>
        <v>-62352039.394006133</v>
      </c>
      <c r="N3544" s="23">
        <f t="shared" si="2601"/>
        <v>0</v>
      </c>
      <c r="O3544" s="22">
        <f t="shared" si="2602"/>
        <v>27849370.227854304</v>
      </c>
      <c r="P3544" s="22">
        <f t="shared" si="2633"/>
        <v>0</v>
      </c>
      <c r="Q3544" s="22">
        <f t="shared" si="2634"/>
        <v>0</v>
      </c>
      <c r="R3544" s="22">
        <f t="shared" si="2603"/>
        <v>479125754.79812098</v>
      </c>
      <c r="S3544" s="16">
        <f t="shared" si="2593"/>
        <v>0</v>
      </c>
      <c r="T3544" s="15">
        <f t="shared" si="2604"/>
        <v>12011341.485799685</v>
      </c>
      <c r="U3544" s="23">
        <f t="shared" si="2621"/>
        <v>2128660.7329199011</v>
      </c>
      <c r="V3544" s="23">
        <f t="shared" si="2622"/>
        <v>0</v>
      </c>
      <c r="W3544" s="23">
        <f t="shared" si="2635"/>
        <v>177093.23901163903</v>
      </c>
      <c r="X3544" s="23">
        <f t="shared" si="2623"/>
        <v>44126114.893199101</v>
      </c>
      <c r="Y3544" s="23">
        <f t="shared" si="2605"/>
        <v>13825559.361691331</v>
      </c>
      <c r="Z3544" s="3">
        <f t="shared" si="2606"/>
        <v>0</v>
      </c>
      <c r="AA3544" s="23">
        <f t="shared" si="2607"/>
        <v>72180887.441412762</v>
      </c>
      <c r="AB3544" s="26">
        <f t="shared" si="2624"/>
        <v>70086276.274228603</v>
      </c>
      <c r="AC3544" s="23">
        <f t="shared" si="2625"/>
        <v>74889487.274228647</v>
      </c>
      <c r="AD3544" s="23">
        <f t="shared" si="2631"/>
        <v>4803211</v>
      </c>
      <c r="AE3544" s="24">
        <f t="shared" si="2592"/>
        <v>70086276.274228647</v>
      </c>
      <c r="AF3544" s="3">
        <f t="shared" si="2626"/>
        <v>0</v>
      </c>
      <c r="AG3544" s="2">
        <f t="shared" si="2608"/>
        <v>0</v>
      </c>
      <c r="AH3544" s="2">
        <f t="shared" si="2609"/>
        <v>223.65783684163412</v>
      </c>
      <c r="AI3544" s="23">
        <f t="shared" si="2632"/>
        <v>11604789018.789801</v>
      </c>
      <c r="AJ3544" s="23">
        <f t="shared" si="2610"/>
        <v>6219.922423797766</v>
      </c>
      <c r="AK3544" s="23">
        <f t="shared" si="2611"/>
        <v>0</v>
      </c>
      <c r="AL3544" s="23">
        <f t="shared" si="2636"/>
        <v>0</v>
      </c>
      <c r="AM3544" s="23">
        <f t="shared" si="2637"/>
        <v>0</v>
      </c>
      <c r="AN3544" s="16">
        <f t="shared" si="2627"/>
        <v>0</v>
      </c>
      <c r="AO3544" s="23">
        <f t="shared" si="2628"/>
        <v>0</v>
      </c>
      <c r="AP3544" s="22">
        <f t="shared" si="2629"/>
        <v>0</v>
      </c>
      <c r="AQ3544" s="30">
        <f t="shared" si="2612"/>
        <v>29339751095.687801</v>
      </c>
      <c r="AR3544" s="28">
        <f t="shared" si="2613"/>
        <v>14471956028.282795</v>
      </c>
      <c r="AS3544" s="25">
        <f t="shared" si="2614"/>
        <v>200337590.02425668</v>
      </c>
      <c r="AT3544" s="32">
        <f t="shared" si="2615"/>
        <v>0</v>
      </c>
      <c r="AU3544" s="23">
        <f t="shared" si="2616"/>
        <v>0</v>
      </c>
      <c r="AV3544" s="22">
        <f t="shared" si="2617"/>
        <v>4278336924.0767379</v>
      </c>
      <c r="AW3544" s="31">
        <f t="shared" si="2630"/>
        <v>19469617008.895565</v>
      </c>
      <c r="AX3544" s="21"/>
      <c r="AY3544" s="21"/>
      <c r="AZ3544" s="21"/>
      <c r="BA3544" s="21"/>
    </row>
    <row r="3545" spans="1:53" x14ac:dyDescent="0.25">
      <c r="A3545" s="21">
        <f t="shared" si="2591"/>
        <v>946</v>
      </c>
      <c r="B3545" s="21" t="s">
        <v>28</v>
      </c>
      <c r="C3545" s="27">
        <f t="shared" si="2595"/>
        <v>0</v>
      </c>
      <c r="D3545" s="27">
        <f t="shared" si="2618"/>
        <v>0</v>
      </c>
      <c r="E3545" s="27" t="b">
        <f t="shared" si="2594"/>
        <v>1</v>
      </c>
      <c r="F3545" s="29">
        <f t="shared" si="2596"/>
        <v>0</v>
      </c>
      <c r="G3545" s="27">
        <f t="shared" si="2619"/>
        <v>0</v>
      </c>
      <c r="H3545" s="22">
        <f t="shared" si="2597"/>
        <v>39188362359.447807</v>
      </c>
      <c r="I3545" s="23">
        <f t="shared" si="2598"/>
        <v>132580106.5049091</v>
      </c>
      <c r="J3545" s="23">
        <f t="shared" si="2599"/>
        <v>1086</v>
      </c>
      <c r="K3545" s="19">
        <f t="shared" si="2620"/>
        <v>225.0831931027827</v>
      </c>
      <c r="L3545" s="16">
        <f t="shared" si="2600"/>
        <v>270.31022643667131</v>
      </c>
      <c r="M3545" s="23">
        <f>M3544-IF($B3545="B",(Percent_Rent_In_Elsies*2.49%/12 * H3544)/K3544,0)+IF($B3545="D",N3545,0)+IF(B3545="D",AK3544)+IF(B3545="C",F3544*90%)-(Y3545-Y3544)-IF($B3545="A",Q3544/K3544) + IF($B3545="A",Q3544/K3544)</f>
        <v>-62352039.394006133</v>
      </c>
      <c r="N3545" s="23">
        <f t="shared" si="2601"/>
        <v>0</v>
      </c>
      <c r="O3545" s="22">
        <f t="shared" si="2602"/>
        <v>0</v>
      </c>
      <c r="P3545" s="22">
        <f t="shared" si="2633"/>
        <v>27849370.227854304</v>
      </c>
      <c r="Q3545" s="22">
        <f t="shared" si="2634"/>
        <v>0</v>
      </c>
      <c r="R3545" s="22">
        <f t="shared" si="2603"/>
        <v>479125754.79812098</v>
      </c>
      <c r="S3545" s="16">
        <f t="shared" si="2593"/>
        <v>0</v>
      </c>
      <c r="T3545" s="15">
        <f t="shared" si="2604"/>
        <v>0</v>
      </c>
      <c r="U3545" s="23">
        <f t="shared" si="2621"/>
        <v>2128660.7329199011</v>
      </c>
      <c r="V3545" s="23">
        <f t="shared" si="2622"/>
        <v>0</v>
      </c>
      <c r="W3545" s="23">
        <f t="shared" si="2635"/>
        <v>0</v>
      </c>
      <c r="X3545" s="23">
        <f t="shared" si="2623"/>
        <v>44126114.893199101</v>
      </c>
      <c r="Y3545" s="23">
        <f t="shared" si="2605"/>
        <v>13825559.361691331</v>
      </c>
      <c r="Z3545" s="3">
        <f t="shared" si="2606"/>
        <v>8854.6619505819526</v>
      </c>
      <c r="AA3545" s="23">
        <f t="shared" si="2607"/>
        <v>72313707.370671496</v>
      </c>
      <c r="AB3545" s="26">
        <f t="shared" si="2624"/>
        <v>70086276.274228603</v>
      </c>
      <c r="AC3545" s="23">
        <f t="shared" si="2625"/>
        <v>74889487.274228647</v>
      </c>
      <c r="AD3545" s="23">
        <f t="shared" si="2631"/>
        <v>4803211</v>
      </c>
      <c r="AE3545" s="24">
        <f t="shared" si="2592"/>
        <v>70086276.274228647</v>
      </c>
      <c r="AF3545" s="3">
        <f t="shared" si="2626"/>
        <v>0</v>
      </c>
      <c r="AG3545" s="2">
        <f t="shared" si="2608"/>
        <v>1062559434.0698344</v>
      </c>
      <c r="AH3545" s="2">
        <f t="shared" si="2609"/>
        <v>223.65783684163412</v>
      </c>
      <c r="AI3545" s="23">
        <f t="shared" si="2632"/>
        <v>11626142971.493546</v>
      </c>
      <c r="AJ3545" s="23">
        <f t="shared" si="2610"/>
        <v>6219.922423797766</v>
      </c>
      <c r="AK3545" s="23">
        <f t="shared" si="2611"/>
        <v>0</v>
      </c>
      <c r="AL3545" s="23">
        <f t="shared" si="2636"/>
        <v>0</v>
      </c>
      <c r="AM3545" s="23">
        <f t="shared" si="2637"/>
        <v>0</v>
      </c>
      <c r="AN3545" s="16">
        <f t="shared" si="2627"/>
        <v>0</v>
      </c>
      <c r="AO3545" s="23">
        <f t="shared" si="2628"/>
        <v>0</v>
      </c>
      <c r="AP3545" s="22">
        <f t="shared" si="2629"/>
        <v>0</v>
      </c>
      <c r="AQ3545" s="30">
        <f t="shared" si="2612"/>
        <v>29339751095.687801</v>
      </c>
      <c r="AR3545" s="28">
        <f t="shared" si="2613"/>
        <v>14471956028.282795</v>
      </c>
      <c r="AS3545" s="25">
        <f t="shared" si="2614"/>
        <v>200337590.02425668</v>
      </c>
      <c r="AT3545" s="32">
        <f t="shared" si="2615"/>
        <v>17709.323901163905</v>
      </c>
      <c r="AU3545" s="23">
        <f t="shared" si="2616"/>
        <v>17709.323901163905</v>
      </c>
      <c r="AV3545" s="22">
        <f t="shared" si="2617"/>
        <v>4290348265.5625377</v>
      </c>
      <c r="AW3545" s="31">
        <f t="shared" si="2630"/>
        <v>19469617008.895561</v>
      </c>
      <c r="AX3545" s="21"/>
      <c r="AY3545" s="21"/>
      <c r="AZ3545" s="21"/>
      <c r="BA3545" s="21"/>
    </row>
    <row r="3546" spans="1:53" x14ac:dyDescent="0.25">
      <c r="A3546">
        <f t="shared" ref="A3546:A3609" si="2638">A3541+1</f>
        <v>947</v>
      </c>
      <c r="B3546" t="s">
        <v>6</v>
      </c>
      <c r="C3546" s="27">
        <f t="shared" si="2595"/>
        <v>0</v>
      </c>
      <c r="D3546" s="27">
        <f t="shared" si="2618"/>
        <v>0</v>
      </c>
      <c r="E3546" s="27" t="b">
        <f t="shared" si="2594"/>
        <v>1</v>
      </c>
      <c r="F3546" s="29">
        <f t="shared" si="2596"/>
        <v>0</v>
      </c>
      <c r="G3546" s="27">
        <f t="shared" si="2619"/>
        <v>0</v>
      </c>
      <c r="H3546" s="22">
        <f t="shared" si="2597"/>
        <v>39253676296.713554</v>
      </c>
      <c r="I3546" s="23">
        <f t="shared" si="2598"/>
        <v>132580106.5049091</v>
      </c>
      <c r="J3546" s="23">
        <f t="shared" si="2599"/>
        <v>1086</v>
      </c>
      <c r="K3546" s="19">
        <f t="shared" si="2620"/>
        <v>225.0831931027827</v>
      </c>
      <c r="L3546" s="16">
        <f t="shared" si="2600"/>
        <v>270.76074348073246</v>
      </c>
      <c r="M3546" s="23">
        <f>M3545-IF($B3546="B",(Percent_Rent_In_Elsies*2.49%/12 * H3545)/K3545,0)+IF($B3546="D",N3546,0)+IF(B3546="D",AK3545)+IF(B3546="C",F3545*90%)-(Y3546-Y3545)-IF($B3546="A",Q3545/K3545) + IF($B3546="A",Q3545/K3545)</f>
        <v>-62352039.394006133</v>
      </c>
      <c r="N3546" s="23">
        <f t="shared" si="2601"/>
        <v>0</v>
      </c>
      <c r="O3546" s="22">
        <f t="shared" si="2602"/>
        <v>0</v>
      </c>
      <c r="P3546" s="22">
        <f t="shared" si="2633"/>
        <v>0</v>
      </c>
      <c r="Q3546" s="22">
        <f t="shared" si="2634"/>
        <v>0</v>
      </c>
      <c r="R3546" s="22">
        <f t="shared" si="2603"/>
        <v>479125754.79812098</v>
      </c>
      <c r="S3546" s="16">
        <f t="shared" si="2593"/>
        <v>0</v>
      </c>
      <c r="T3546" s="15">
        <f t="shared" si="2604"/>
        <v>0</v>
      </c>
      <c r="U3546" s="23">
        <f t="shared" si="2621"/>
        <v>2128660.7329199011</v>
      </c>
      <c r="V3546" s="23">
        <f t="shared" si="2622"/>
        <v>0</v>
      </c>
      <c r="W3546" s="23">
        <f t="shared" si="2635"/>
        <v>0</v>
      </c>
      <c r="X3546" s="23">
        <f t="shared" si="2623"/>
        <v>44170388.202952005</v>
      </c>
      <c r="Y3546" s="23">
        <f t="shared" si="2605"/>
        <v>13825559.361691331</v>
      </c>
      <c r="Z3546" s="3">
        <f t="shared" si="2606"/>
        <v>0</v>
      </c>
      <c r="AA3546" s="23">
        <f t="shared" si="2607"/>
        <v>72313707.370671496</v>
      </c>
      <c r="AB3546" s="26">
        <f t="shared" si="2624"/>
        <v>70086276.274228603</v>
      </c>
      <c r="AC3546" s="23">
        <f t="shared" si="2625"/>
        <v>74889487.274228647</v>
      </c>
      <c r="AD3546" s="23">
        <f t="shared" si="2631"/>
        <v>4803211</v>
      </c>
      <c r="AE3546" s="24">
        <f t="shared" si="2592"/>
        <v>70086276.274228647</v>
      </c>
      <c r="AF3546" s="3">
        <f t="shared" si="2626"/>
        <v>0</v>
      </c>
      <c r="AG3546" s="2">
        <f t="shared" si="2608"/>
        <v>0</v>
      </c>
      <c r="AH3546" s="2">
        <f t="shared" si="2609"/>
        <v>224.03059990303686</v>
      </c>
      <c r="AI3546" s="23">
        <f t="shared" si="2632"/>
        <v>11626142971.493546</v>
      </c>
      <c r="AJ3546" s="23">
        <f t="shared" si="2610"/>
        <v>6219.922423797766</v>
      </c>
      <c r="AK3546" s="23">
        <f t="shared" si="2611"/>
        <v>0</v>
      </c>
      <c r="AL3546" s="23">
        <f t="shared" si="2636"/>
        <v>0</v>
      </c>
      <c r="AM3546" s="23">
        <f t="shared" si="2637"/>
        <v>0</v>
      </c>
      <c r="AN3546" s="16">
        <f t="shared" si="2627"/>
        <v>0</v>
      </c>
      <c r="AO3546" s="23">
        <f t="shared" si="2628"/>
        <v>0</v>
      </c>
      <c r="AP3546" s="22">
        <f t="shared" si="2629"/>
        <v>0</v>
      </c>
      <c r="AQ3546" s="30">
        <f t="shared" si="2612"/>
        <v>29339751095.687801</v>
      </c>
      <c r="AR3546" s="28">
        <f t="shared" si="2613"/>
        <v>14471956028.282795</v>
      </c>
      <c r="AS3546" s="25">
        <f t="shared" si="2614"/>
        <v>200337590.02425668</v>
      </c>
      <c r="AT3546" s="32">
        <f t="shared" si="2615"/>
        <v>0</v>
      </c>
      <c r="AU3546" s="23">
        <f t="shared" si="2616"/>
        <v>0</v>
      </c>
      <c r="AV3546" s="22">
        <f t="shared" si="2617"/>
        <v>4290348265.5625377</v>
      </c>
      <c r="AW3546" s="31">
        <f t="shared" si="2630"/>
        <v>19441767638.667709</v>
      </c>
    </row>
    <row r="3547" spans="1:53" x14ac:dyDescent="0.25">
      <c r="A3547">
        <f t="shared" si="2638"/>
        <v>947</v>
      </c>
      <c r="B3547" t="s">
        <v>7</v>
      </c>
      <c r="C3547" s="27">
        <f t="shared" si="2595"/>
        <v>0</v>
      </c>
      <c r="D3547" s="27">
        <f t="shared" si="2618"/>
        <v>0</v>
      </c>
      <c r="E3547" s="27" t="b">
        <f t="shared" si="2594"/>
        <v>1</v>
      </c>
      <c r="F3547" s="29">
        <f t="shared" si="2596"/>
        <v>0</v>
      </c>
      <c r="G3547" s="27">
        <f t="shared" si="2619"/>
        <v>0</v>
      </c>
      <c r="H3547" s="22">
        <f t="shared" si="2597"/>
        <v>39253676296.713554</v>
      </c>
      <c r="I3547" s="23">
        <f t="shared" si="2598"/>
        <v>132580106.5049091</v>
      </c>
      <c r="J3547" s="23">
        <f t="shared" si="2599"/>
        <v>1086</v>
      </c>
      <c r="K3547" s="19">
        <f t="shared" si="2620"/>
        <v>225.0831931027827</v>
      </c>
      <c r="L3547" s="16">
        <f t="shared" si="2600"/>
        <v>270.76074348073246</v>
      </c>
      <c r="M3547" s="23">
        <f>M3546-IF($B3547="B",(Percent_Rent_In_Elsies*2.49%/12 * H3546)/K3546,0)+IF($B3547="D",N3547,0)+IF(B3547="D",AK3546)+IF(B3547="C",F3546*90%)-(Y3547-Y3546)-IF($B3547="A",Q3546/K3546) + IF($B3547="A",Q3546/K3546)</f>
        <v>-62532975.556304328</v>
      </c>
      <c r="N3547" s="23">
        <f t="shared" si="2601"/>
        <v>0</v>
      </c>
      <c r="O3547" s="22">
        <f t="shared" si="2602"/>
        <v>0</v>
      </c>
      <c r="P3547" s="22">
        <f t="shared" si="2633"/>
        <v>0</v>
      </c>
      <c r="Q3547" s="22">
        <f t="shared" si="2634"/>
        <v>0</v>
      </c>
      <c r="R3547" s="22">
        <f t="shared" si="2603"/>
        <v>439198608.56494421</v>
      </c>
      <c r="S3547" s="16">
        <f t="shared" si="2593"/>
        <v>39927146.233176745</v>
      </c>
      <c r="T3547" s="15">
        <f t="shared" si="2604"/>
        <v>0</v>
      </c>
      <c r="U3547" s="23">
        <f t="shared" si="2621"/>
        <v>1951272.3385099093</v>
      </c>
      <c r="V3547" s="23">
        <f t="shared" si="2622"/>
        <v>177388.39440999177</v>
      </c>
      <c r="W3547" s="23">
        <f t="shared" si="2635"/>
        <v>0</v>
      </c>
      <c r="X3547" s="23">
        <f t="shared" si="2623"/>
        <v>44170388.202952005</v>
      </c>
      <c r="Y3547" s="23">
        <f t="shared" si="2605"/>
        <v>13825559.361691331</v>
      </c>
      <c r="Z3547" s="3">
        <f t="shared" si="2606"/>
        <v>0</v>
      </c>
      <c r="AA3547" s="23">
        <f t="shared" si="2607"/>
        <v>72313707.370671496</v>
      </c>
      <c r="AB3547" s="26">
        <f t="shared" si="2624"/>
        <v>70086276.274228588</v>
      </c>
      <c r="AC3547" s="23">
        <f t="shared" si="2625"/>
        <v>74889487.274228647</v>
      </c>
      <c r="AD3547" s="23">
        <f t="shared" si="2631"/>
        <v>4803211</v>
      </c>
      <c r="AE3547" s="24">
        <f t="shared" si="2592"/>
        <v>70086276.274228647</v>
      </c>
      <c r="AF3547" s="3">
        <f t="shared" si="2626"/>
        <v>0</v>
      </c>
      <c r="AG3547" s="2">
        <f t="shared" si="2608"/>
        <v>0</v>
      </c>
      <c r="AH3547" s="2">
        <f t="shared" si="2609"/>
        <v>224.03059990303686</v>
      </c>
      <c r="AI3547" s="23">
        <f t="shared" si="2632"/>
        <v>11626142971.493546</v>
      </c>
      <c r="AJ3547" s="23">
        <f t="shared" si="2610"/>
        <v>6219.922423797766</v>
      </c>
      <c r="AK3547" s="23">
        <f t="shared" si="2611"/>
        <v>0</v>
      </c>
      <c r="AL3547" s="23">
        <f t="shared" si="2636"/>
        <v>10671124.477315903</v>
      </c>
      <c r="AM3547" s="23">
        <f t="shared" si="2637"/>
        <v>9956034963.5391598</v>
      </c>
      <c r="AN3547" s="16">
        <f t="shared" si="2627"/>
        <v>0</v>
      </c>
      <c r="AO3547" s="23">
        <f t="shared" si="2628"/>
        <v>180936.16229819169</v>
      </c>
      <c r="AP3547" s="22">
        <f t="shared" si="2629"/>
        <v>40725689.157840319</v>
      </c>
      <c r="AQ3547" s="30">
        <f t="shared" si="2612"/>
        <v>29420856305.645641</v>
      </c>
      <c r="AR3547" s="28">
        <f t="shared" si="2613"/>
        <v>14512335549.082794</v>
      </c>
      <c r="AS3547" s="25">
        <f t="shared" si="2614"/>
        <v>200337590.02425668</v>
      </c>
      <c r="AT3547" s="32">
        <f t="shared" si="2615"/>
        <v>0</v>
      </c>
      <c r="AU3547" s="23">
        <f t="shared" si="2616"/>
        <v>0</v>
      </c>
      <c r="AV3547" s="22">
        <f t="shared" si="2617"/>
        <v>4290348265.5625377</v>
      </c>
      <c r="AW3547" s="31">
        <f t="shared" si="2630"/>
        <v>19522872848.625549</v>
      </c>
    </row>
    <row r="3548" spans="1:53" s="21" customFormat="1" x14ac:dyDescent="0.25">
      <c r="A3548">
        <f t="shared" si="2638"/>
        <v>947</v>
      </c>
      <c r="B3548" t="s">
        <v>8</v>
      </c>
      <c r="C3548" s="27">
        <f t="shared" si="2595"/>
        <v>0</v>
      </c>
      <c r="D3548" s="27">
        <f t="shared" si="2618"/>
        <v>0</v>
      </c>
      <c r="E3548" s="27" t="b">
        <f t="shared" si="2594"/>
        <v>1</v>
      </c>
      <c r="F3548" s="29">
        <f t="shared" si="2596"/>
        <v>0</v>
      </c>
      <c r="G3548" s="27">
        <f t="shared" si="2619"/>
        <v>0</v>
      </c>
      <c r="H3548" s="22">
        <f t="shared" si="2597"/>
        <v>39253676296.713554</v>
      </c>
      <c r="I3548" s="23">
        <f t="shared" si="2598"/>
        <v>132580106.5049091</v>
      </c>
      <c r="J3548" s="23">
        <f t="shared" si="2599"/>
        <v>1086</v>
      </c>
      <c r="K3548" s="19">
        <f t="shared" si="2620"/>
        <v>225.0831931027827</v>
      </c>
      <c r="L3548" s="16">
        <f t="shared" si="2600"/>
        <v>270.76074348073246</v>
      </c>
      <c r="M3548" s="23">
        <f>M3547-IF($B3548="B",(Percent_Rent_In_Elsies*2.49%/12 * H3547)/K3547,0)+IF($B3548="D",N3548,0)+IF(B3548="D",AK3547)+IF(B3548="C",F3547*90%)-(Y3548-Y3547)-IF($B3548="A",Q3547/K3547) + IF($B3548="A",Q3547/K3547)</f>
        <v>-62532975.556304328</v>
      </c>
      <c r="N3548" s="23">
        <f t="shared" si="2601"/>
        <v>0</v>
      </c>
      <c r="O3548" s="22">
        <f t="shared" si="2602"/>
        <v>0</v>
      </c>
      <c r="P3548" s="22">
        <f t="shared" si="2633"/>
        <v>0</v>
      </c>
      <c r="Q3548" s="22">
        <f t="shared" si="2634"/>
        <v>0</v>
      </c>
      <c r="R3548" s="22">
        <f t="shared" si="2603"/>
        <v>479924297.72278452</v>
      </c>
      <c r="S3548" s="16">
        <f t="shared" si="2593"/>
        <v>39927146.233176745</v>
      </c>
      <c r="T3548" s="15">
        <f t="shared" si="2604"/>
        <v>0</v>
      </c>
      <c r="U3548" s="23">
        <f t="shared" si="2621"/>
        <v>2132208.5008081011</v>
      </c>
      <c r="V3548" s="23">
        <f t="shared" si="2622"/>
        <v>177388.39440999177</v>
      </c>
      <c r="W3548" s="23">
        <f t="shared" si="2635"/>
        <v>0</v>
      </c>
      <c r="X3548" s="23">
        <f t="shared" si="2623"/>
        <v>44170388.202952005</v>
      </c>
      <c r="Y3548" s="23">
        <f t="shared" si="2605"/>
        <v>13825559.361691331</v>
      </c>
      <c r="Z3548" s="3">
        <f t="shared" si="2606"/>
        <v>0</v>
      </c>
      <c r="AA3548" s="23">
        <f t="shared" si="2607"/>
        <v>72313707.370671496</v>
      </c>
      <c r="AB3548" s="26">
        <f t="shared" si="2624"/>
        <v>70086276.274228603</v>
      </c>
      <c r="AC3548" s="23">
        <f t="shared" si="2625"/>
        <v>74889487.274228647</v>
      </c>
      <c r="AD3548" s="23">
        <f t="shared" si="2631"/>
        <v>4803211</v>
      </c>
      <c r="AE3548" s="24">
        <f t="shared" si="2592"/>
        <v>70086276.274228647</v>
      </c>
      <c r="AF3548" s="3">
        <f t="shared" si="2626"/>
        <v>1E-4</v>
      </c>
      <c r="AG3548" s="2">
        <f t="shared" si="2608"/>
        <v>0</v>
      </c>
      <c r="AH3548" s="2">
        <f t="shared" si="2609"/>
        <v>224.03059990303686</v>
      </c>
      <c r="AI3548" s="23">
        <f t="shared" si="2632"/>
        <v>11626142971.493546</v>
      </c>
      <c r="AJ3548" s="23">
        <f t="shared" si="2610"/>
        <v>6219.922423797766</v>
      </c>
      <c r="AK3548" s="23">
        <f t="shared" si="2611"/>
        <v>66489.88425688495</v>
      </c>
      <c r="AL3548" s="23">
        <f t="shared" si="2636"/>
        <v>0</v>
      </c>
      <c r="AM3548" s="23">
        <f t="shared" si="2637"/>
        <v>0</v>
      </c>
      <c r="AN3548" s="16">
        <f t="shared" si="2627"/>
        <v>0</v>
      </c>
      <c r="AO3548" s="23">
        <f t="shared" si="2628"/>
        <v>0</v>
      </c>
      <c r="AP3548" s="22">
        <f t="shared" si="2629"/>
        <v>0</v>
      </c>
      <c r="AQ3548" s="30">
        <f t="shared" si="2612"/>
        <v>29420856305.645641</v>
      </c>
      <c r="AR3548" s="28">
        <f t="shared" si="2613"/>
        <v>14512335549.082794</v>
      </c>
      <c r="AS3548" s="25">
        <f t="shared" si="2614"/>
        <v>200337590.02425668</v>
      </c>
      <c r="AT3548" s="32">
        <f t="shared" si="2615"/>
        <v>0</v>
      </c>
      <c r="AU3548" s="23">
        <f t="shared" si="2616"/>
        <v>0</v>
      </c>
      <c r="AV3548" s="22">
        <f t="shared" si="2617"/>
        <v>4290348265.5625377</v>
      </c>
      <c r="AW3548" s="31">
        <f t="shared" si="2630"/>
        <v>19522872848.625549</v>
      </c>
      <c r="AX3548"/>
      <c r="AY3548"/>
      <c r="AZ3548"/>
      <c r="BA3548"/>
    </row>
    <row r="3549" spans="1:53" s="21" customFormat="1" x14ac:dyDescent="0.25">
      <c r="A3549" s="21">
        <f t="shared" si="2638"/>
        <v>947</v>
      </c>
      <c r="B3549" s="21" t="s">
        <v>9</v>
      </c>
      <c r="C3549" s="27">
        <f t="shared" si="2595"/>
        <v>0</v>
      </c>
      <c r="D3549" s="27">
        <f t="shared" si="2618"/>
        <v>0</v>
      </c>
      <c r="E3549" s="27" t="b">
        <f t="shared" si="2594"/>
        <v>1</v>
      </c>
      <c r="F3549" s="29">
        <f t="shared" si="2596"/>
        <v>0</v>
      </c>
      <c r="G3549" s="27">
        <f t="shared" si="2619"/>
        <v>0</v>
      </c>
      <c r="H3549" s="22">
        <f t="shared" si="2597"/>
        <v>39253676296.713554</v>
      </c>
      <c r="I3549" s="23">
        <f t="shared" si="2598"/>
        <v>132580106.5049091</v>
      </c>
      <c r="J3549" s="23">
        <f t="shared" si="2599"/>
        <v>1086</v>
      </c>
      <c r="K3549" s="19">
        <f t="shared" si="2620"/>
        <v>225.0831931027827</v>
      </c>
      <c r="L3549" s="16">
        <f t="shared" si="2600"/>
        <v>270.76074348073246</v>
      </c>
      <c r="M3549" s="23">
        <f>M3548-IF($B3549="B",(Percent_Rent_In_Elsies*2.49%/12 * H3548)/K3548,0)+IF($B3549="D",N3549,0)+IF(B3549="D",AK3548)+IF(B3549="C",F3548*90%)-(Y3549-Y3548)-IF($B3549="A",Q3548/K3548) + IF($B3549="A",Q3548/K3548)</f>
        <v>-62466485.672047444</v>
      </c>
      <c r="N3549" s="23">
        <f t="shared" si="2601"/>
        <v>0</v>
      </c>
      <c r="O3549" s="22">
        <f t="shared" si="2602"/>
        <v>27895785.844900727</v>
      </c>
      <c r="P3549" s="22">
        <f t="shared" si="2633"/>
        <v>0</v>
      </c>
      <c r="Q3549" s="22">
        <f t="shared" si="2634"/>
        <v>0</v>
      </c>
      <c r="R3549" s="22">
        <f t="shared" si="2603"/>
        <v>479924297.72278452</v>
      </c>
      <c r="S3549" s="16">
        <f t="shared" si="2593"/>
        <v>0</v>
      </c>
      <c r="T3549" s="15">
        <f t="shared" si="2604"/>
        <v>12031360.388276018</v>
      </c>
      <c r="U3549" s="23">
        <f t="shared" si="2621"/>
        <v>2132208.5008081011</v>
      </c>
      <c r="V3549" s="23">
        <f t="shared" si="2622"/>
        <v>0</v>
      </c>
      <c r="W3549" s="23">
        <f t="shared" si="2635"/>
        <v>177388.39440999177</v>
      </c>
      <c r="X3549" s="23">
        <f t="shared" si="2623"/>
        <v>44170388.202952005</v>
      </c>
      <c r="Y3549" s="23">
        <f t="shared" si="2605"/>
        <v>13825559.361691331</v>
      </c>
      <c r="Z3549" s="3">
        <f t="shared" si="2606"/>
        <v>0</v>
      </c>
      <c r="AA3549" s="23">
        <f t="shared" si="2607"/>
        <v>72247217.486414611</v>
      </c>
      <c r="AB3549" s="26">
        <f t="shared" si="2624"/>
        <v>70086276.274228603</v>
      </c>
      <c r="AC3549" s="23">
        <f t="shared" si="2625"/>
        <v>74889487.274228647</v>
      </c>
      <c r="AD3549" s="23">
        <f t="shared" si="2631"/>
        <v>4803211</v>
      </c>
      <c r="AE3549" s="24">
        <f t="shared" si="2592"/>
        <v>70086276.274228647</v>
      </c>
      <c r="AF3549" s="3">
        <f t="shared" si="2626"/>
        <v>0</v>
      </c>
      <c r="AG3549" s="2">
        <f t="shared" si="2608"/>
        <v>0</v>
      </c>
      <c r="AH3549" s="2">
        <f t="shared" si="2609"/>
        <v>224.03059990303686</v>
      </c>
      <c r="AI3549" s="23">
        <f t="shared" si="2632"/>
        <v>11615453146.166706</v>
      </c>
      <c r="AJ3549" s="23">
        <f t="shared" si="2610"/>
        <v>6219.922423797766</v>
      </c>
      <c r="AK3549" s="23">
        <f t="shared" si="2611"/>
        <v>0</v>
      </c>
      <c r="AL3549" s="23">
        <f t="shared" si="2636"/>
        <v>0</v>
      </c>
      <c r="AM3549" s="23">
        <f t="shared" si="2637"/>
        <v>0</v>
      </c>
      <c r="AN3549" s="16">
        <f t="shared" si="2627"/>
        <v>0</v>
      </c>
      <c r="AO3549" s="23">
        <f t="shared" si="2628"/>
        <v>0</v>
      </c>
      <c r="AP3549" s="22">
        <f t="shared" si="2629"/>
        <v>0</v>
      </c>
      <c r="AQ3549" s="30">
        <f t="shared" si="2612"/>
        <v>29420856305.645641</v>
      </c>
      <c r="AR3549" s="28">
        <f t="shared" si="2613"/>
        <v>14512335549.082794</v>
      </c>
      <c r="AS3549" s="25">
        <f t="shared" si="2614"/>
        <v>200337590.02425668</v>
      </c>
      <c r="AT3549" s="32">
        <f t="shared" si="2615"/>
        <v>0</v>
      </c>
      <c r="AU3549" s="23">
        <f t="shared" si="2616"/>
        <v>0</v>
      </c>
      <c r="AV3549" s="22">
        <f t="shared" si="2617"/>
        <v>4290348265.5625377</v>
      </c>
      <c r="AW3549" s="31">
        <f t="shared" si="2630"/>
        <v>19522872848.625549</v>
      </c>
    </row>
    <row r="3550" spans="1:53" x14ac:dyDescent="0.25">
      <c r="A3550" s="21">
        <f t="shared" si="2638"/>
        <v>947</v>
      </c>
      <c r="B3550" s="21" t="s">
        <v>28</v>
      </c>
      <c r="C3550" s="27">
        <f t="shared" si="2595"/>
        <v>0</v>
      </c>
      <c r="D3550" s="27">
        <f t="shared" si="2618"/>
        <v>0</v>
      </c>
      <c r="E3550" s="27" t="b">
        <f t="shared" si="2594"/>
        <v>1</v>
      </c>
      <c r="F3550" s="29">
        <f t="shared" si="2596"/>
        <v>0</v>
      </c>
      <c r="G3550" s="27">
        <f t="shared" si="2619"/>
        <v>0</v>
      </c>
      <c r="H3550" s="22">
        <f t="shared" si="2597"/>
        <v>39253676296.713554</v>
      </c>
      <c r="I3550" s="23">
        <f t="shared" si="2598"/>
        <v>132580106.5049091</v>
      </c>
      <c r="J3550" s="23">
        <f t="shared" si="2599"/>
        <v>1086</v>
      </c>
      <c r="K3550" s="19">
        <f t="shared" si="2620"/>
        <v>225.0831931027827</v>
      </c>
      <c r="L3550" s="16">
        <f t="shared" si="2600"/>
        <v>270.76074348073246</v>
      </c>
      <c r="M3550" s="23">
        <f>M3549-IF($B3550="B",(Percent_Rent_In_Elsies*2.49%/12 * H3549)/K3549,0)+IF($B3550="D",N3550,0)+IF(B3550="D",AK3549)+IF(B3550="C",F3549*90%)-(Y3550-Y3549)-IF($B3550="A",Q3549/K3549) + IF($B3550="A",Q3549/K3549)</f>
        <v>-62466485.672047444</v>
      </c>
      <c r="N3550" s="23">
        <f t="shared" si="2601"/>
        <v>0</v>
      </c>
      <c r="O3550" s="22">
        <f t="shared" si="2602"/>
        <v>0</v>
      </c>
      <c r="P3550" s="22">
        <f t="shared" si="2633"/>
        <v>27895785.844900727</v>
      </c>
      <c r="Q3550" s="22">
        <f t="shared" si="2634"/>
        <v>0</v>
      </c>
      <c r="R3550" s="22">
        <f t="shared" si="2603"/>
        <v>479924297.72278452</v>
      </c>
      <c r="S3550" s="16">
        <f t="shared" si="2593"/>
        <v>0</v>
      </c>
      <c r="T3550" s="15">
        <f t="shared" si="2604"/>
        <v>0</v>
      </c>
      <c r="U3550" s="23">
        <f t="shared" si="2621"/>
        <v>2132208.5008081011</v>
      </c>
      <c r="V3550" s="23">
        <f t="shared" si="2622"/>
        <v>0</v>
      </c>
      <c r="W3550" s="23">
        <f t="shared" si="2635"/>
        <v>0</v>
      </c>
      <c r="X3550" s="23">
        <f t="shared" si="2623"/>
        <v>44170388.202952005</v>
      </c>
      <c r="Y3550" s="23">
        <f t="shared" si="2605"/>
        <v>13825559.361691331</v>
      </c>
      <c r="Z3550" s="3">
        <f t="shared" si="2606"/>
        <v>8869.4197204995908</v>
      </c>
      <c r="AA3550" s="23">
        <f t="shared" si="2607"/>
        <v>72380258.782222107</v>
      </c>
      <c r="AB3550" s="26">
        <f t="shared" si="2624"/>
        <v>70086276.274228603</v>
      </c>
      <c r="AC3550" s="23">
        <f t="shared" si="2625"/>
        <v>74889487.274228647</v>
      </c>
      <c r="AD3550" s="23">
        <f t="shared" si="2631"/>
        <v>4803211</v>
      </c>
      <c r="AE3550" s="24">
        <f t="shared" si="2592"/>
        <v>70086276.274228647</v>
      </c>
      <c r="AF3550" s="3">
        <f t="shared" si="2626"/>
        <v>0</v>
      </c>
      <c r="AG3550" s="2">
        <f t="shared" si="2608"/>
        <v>1064330366.4599508</v>
      </c>
      <c r="AH3550" s="2">
        <f t="shared" si="2609"/>
        <v>224.03059990303686</v>
      </c>
      <c r="AI3550" s="23">
        <f t="shared" si="2632"/>
        <v>11636842688.791624</v>
      </c>
      <c r="AJ3550" s="23">
        <f t="shared" si="2610"/>
        <v>6219.922423797766</v>
      </c>
      <c r="AK3550" s="23">
        <f t="shared" si="2611"/>
        <v>0</v>
      </c>
      <c r="AL3550" s="23">
        <f t="shared" si="2636"/>
        <v>0</v>
      </c>
      <c r="AM3550" s="23">
        <f t="shared" si="2637"/>
        <v>0</v>
      </c>
      <c r="AN3550" s="16">
        <f t="shared" si="2627"/>
        <v>0</v>
      </c>
      <c r="AO3550" s="23">
        <f t="shared" si="2628"/>
        <v>0</v>
      </c>
      <c r="AP3550" s="22">
        <f t="shared" si="2629"/>
        <v>0</v>
      </c>
      <c r="AQ3550" s="30">
        <f t="shared" si="2612"/>
        <v>29420856305.645641</v>
      </c>
      <c r="AR3550" s="28">
        <f t="shared" si="2613"/>
        <v>14512335549.082794</v>
      </c>
      <c r="AS3550" s="25">
        <f t="shared" si="2614"/>
        <v>200337590.02425668</v>
      </c>
      <c r="AT3550" s="32">
        <f t="shared" si="2615"/>
        <v>17738.839440999182</v>
      </c>
      <c r="AU3550" s="23">
        <f t="shared" si="2616"/>
        <v>17738.839440999182</v>
      </c>
      <c r="AV3550" s="22">
        <f t="shared" si="2617"/>
        <v>4302379625.9508133</v>
      </c>
      <c r="AW3550" s="31">
        <f t="shared" si="2630"/>
        <v>19522872848.625546</v>
      </c>
      <c r="AX3550" s="21"/>
      <c r="AY3550" s="21"/>
      <c r="AZ3550" s="21"/>
      <c r="BA3550" s="21"/>
    </row>
    <row r="3551" spans="1:53" x14ac:dyDescent="0.25">
      <c r="A3551">
        <f t="shared" si="2638"/>
        <v>948</v>
      </c>
      <c r="B3551" t="s">
        <v>6</v>
      </c>
      <c r="C3551" s="27">
        <f t="shared" si="2595"/>
        <v>0</v>
      </c>
      <c r="D3551" s="27">
        <f t="shared" si="2618"/>
        <v>0</v>
      </c>
      <c r="E3551" s="27" t="b">
        <f t="shared" si="2594"/>
        <v>1</v>
      </c>
      <c r="F3551" s="29">
        <f t="shared" si="2596"/>
        <v>0</v>
      </c>
      <c r="G3551" s="27">
        <f t="shared" si="2619"/>
        <v>0</v>
      </c>
      <c r="H3551" s="22">
        <f t="shared" si="2597"/>
        <v>39319099090.541412</v>
      </c>
      <c r="I3551" s="23">
        <f t="shared" si="2598"/>
        <v>132580106.5049091</v>
      </c>
      <c r="J3551" s="23">
        <f t="shared" si="2599"/>
        <v>1086</v>
      </c>
      <c r="K3551" s="19">
        <f t="shared" si="2620"/>
        <v>225.0831931027827</v>
      </c>
      <c r="L3551" s="16">
        <f t="shared" si="2600"/>
        <v>271.21201138653367</v>
      </c>
      <c r="M3551" s="23">
        <f>M3550-IF($B3551="B",(Percent_Rent_In_Elsies*2.49%/12 * H3550)/K3550,0)+IF($B3551="D",N3551,0)+IF(B3551="D",AK3550)+IF(B3551="C",F3550*90%)-(Y3551-Y3550)-IF($B3551="A",Q3550/K3550) + IF($B3551="A",Q3550/K3550)</f>
        <v>-62466485.672047444</v>
      </c>
      <c r="N3551" s="23">
        <f t="shared" si="2601"/>
        <v>0</v>
      </c>
      <c r="O3551" s="22">
        <f t="shared" si="2602"/>
        <v>0</v>
      </c>
      <c r="P3551" s="22">
        <f t="shared" si="2633"/>
        <v>0</v>
      </c>
      <c r="Q3551" s="22">
        <f t="shared" si="2634"/>
        <v>0</v>
      </c>
      <c r="R3551" s="22">
        <f t="shared" si="2603"/>
        <v>479924297.72278452</v>
      </c>
      <c r="S3551" s="16">
        <f t="shared" si="2593"/>
        <v>0</v>
      </c>
      <c r="T3551" s="15">
        <f t="shared" si="2604"/>
        <v>0</v>
      </c>
      <c r="U3551" s="23">
        <f t="shared" si="2621"/>
        <v>2132208.5008081011</v>
      </c>
      <c r="V3551" s="23">
        <f t="shared" si="2622"/>
        <v>0</v>
      </c>
      <c r="W3551" s="23">
        <f t="shared" si="2635"/>
        <v>0</v>
      </c>
      <c r="X3551" s="23">
        <f t="shared" si="2623"/>
        <v>44214735.301554509</v>
      </c>
      <c r="Y3551" s="23">
        <f t="shared" si="2605"/>
        <v>13825559.361691331</v>
      </c>
      <c r="Z3551" s="3">
        <f t="shared" si="2606"/>
        <v>0</v>
      </c>
      <c r="AA3551" s="23">
        <f t="shared" si="2607"/>
        <v>72380258.782222107</v>
      </c>
      <c r="AB3551" s="26">
        <f t="shared" si="2624"/>
        <v>70086276.274228603</v>
      </c>
      <c r="AC3551" s="23">
        <f t="shared" si="2625"/>
        <v>74889487.274228647</v>
      </c>
      <c r="AD3551" s="23">
        <f t="shared" si="2631"/>
        <v>4803211</v>
      </c>
      <c r="AE3551" s="24">
        <f t="shared" si="2592"/>
        <v>70086276.274228647</v>
      </c>
      <c r="AF3551" s="3">
        <f t="shared" si="2626"/>
        <v>0</v>
      </c>
      <c r="AG3551" s="2">
        <f t="shared" si="2608"/>
        <v>0</v>
      </c>
      <c r="AH3551" s="2">
        <f t="shared" si="2609"/>
        <v>224.4039842362086</v>
      </c>
      <c r="AI3551" s="23">
        <f t="shared" si="2632"/>
        <v>11636842688.791624</v>
      </c>
      <c r="AJ3551" s="23">
        <f t="shared" si="2610"/>
        <v>6219.922423797766</v>
      </c>
      <c r="AK3551" s="23">
        <f t="shared" si="2611"/>
        <v>0</v>
      </c>
      <c r="AL3551" s="23">
        <f t="shared" si="2636"/>
        <v>0</v>
      </c>
      <c r="AM3551" s="23">
        <f t="shared" si="2637"/>
        <v>0</v>
      </c>
      <c r="AN3551" s="16">
        <f t="shared" si="2627"/>
        <v>0</v>
      </c>
      <c r="AO3551" s="23">
        <f t="shared" si="2628"/>
        <v>0</v>
      </c>
      <c r="AP3551" s="22">
        <f t="shared" si="2629"/>
        <v>0</v>
      </c>
      <c r="AQ3551" s="30">
        <f t="shared" si="2612"/>
        <v>29420856305.645641</v>
      </c>
      <c r="AR3551" s="28">
        <f t="shared" si="2613"/>
        <v>14512335549.082794</v>
      </c>
      <c r="AS3551" s="25">
        <f t="shared" si="2614"/>
        <v>200337590.02425668</v>
      </c>
      <c r="AT3551" s="32">
        <f t="shared" si="2615"/>
        <v>0</v>
      </c>
      <c r="AU3551" s="23">
        <f t="shared" si="2616"/>
        <v>0</v>
      </c>
      <c r="AV3551" s="22">
        <f t="shared" si="2617"/>
        <v>4302379625.9508133</v>
      </c>
      <c r="AW3551" s="31">
        <f t="shared" si="2630"/>
        <v>19494977062.780647</v>
      </c>
    </row>
    <row r="3552" spans="1:53" x14ac:dyDescent="0.25">
      <c r="A3552">
        <f t="shared" si="2638"/>
        <v>948</v>
      </c>
      <c r="B3552" t="s">
        <v>7</v>
      </c>
      <c r="C3552" s="27">
        <f t="shared" si="2595"/>
        <v>0</v>
      </c>
      <c r="D3552" s="27">
        <f t="shared" si="2618"/>
        <v>0</v>
      </c>
      <c r="E3552" s="27" t="b">
        <f t="shared" si="2594"/>
        <v>1</v>
      </c>
      <c r="F3552" s="29">
        <f t="shared" si="2596"/>
        <v>0</v>
      </c>
      <c r="G3552" s="27">
        <f t="shared" si="2619"/>
        <v>0</v>
      </c>
      <c r="H3552" s="22">
        <f t="shared" si="2597"/>
        <v>39319099090.541412</v>
      </c>
      <c r="I3552" s="23">
        <f t="shared" si="2598"/>
        <v>132580106.5049091</v>
      </c>
      <c r="J3552" s="23">
        <f t="shared" si="2599"/>
        <v>1086</v>
      </c>
      <c r="K3552" s="19">
        <f t="shared" si="2620"/>
        <v>225.0831931027827</v>
      </c>
      <c r="L3552" s="16">
        <f t="shared" si="2600"/>
        <v>271.21201138653367</v>
      </c>
      <c r="M3552" s="23">
        <f>M3551-IF($B3552="B",(Percent_Rent_In_Elsies*2.49%/12 * H3551)/K3551,0)+IF($B3552="D",N3552,0)+IF(B3552="D",AK3551)+IF(B3552="C",F3551*90%)-(Y3552-Y3551)-IF($B3552="A",Q3551/K3551) + IF($B3552="A",Q3551/K3551)</f>
        <v>-62647723.394616134</v>
      </c>
      <c r="N3552" s="23">
        <f t="shared" si="2601"/>
        <v>0</v>
      </c>
      <c r="O3552" s="22">
        <f t="shared" si="2602"/>
        <v>0</v>
      </c>
      <c r="P3552" s="22">
        <f t="shared" si="2633"/>
        <v>0</v>
      </c>
      <c r="Q3552" s="22">
        <f t="shared" si="2634"/>
        <v>0</v>
      </c>
      <c r="R3552" s="22">
        <f t="shared" si="2603"/>
        <v>439930606.24588579</v>
      </c>
      <c r="S3552" s="16">
        <f t="shared" si="2593"/>
        <v>39993691.476898707</v>
      </c>
      <c r="T3552" s="15">
        <f t="shared" si="2604"/>
        <v>0</v>
      </c>
      <c r="U3552" s="23">
        <f t="shared" si="2621"/>
        <v>1954524.4590740928</v>
      </c>
      <c r="V3552" s="23">
        <f t="shared" si="2622"/>
        <v>177684.04173400844</v>
      </c>
      <c r="W3552" s="23">
        <f t="shared" si="2635"/>
        <v>0</v>
      </c>
      <c r="X3552" s="23">
        <f t="shared" si="2623"/>
        <v>44214735.301554509</v>
      </c>
      <c r="Y3552" s="23">
        <f t="shared" si="2605"/>
        <v>13825559.361691331</v>
      </c>
      <c r="Z3552" s="3">
        <f t="shared" si="2606"/>
        <v>0</v>
      </c>
      <c r="AA3552" s="23">
        <f t="shared" si="2607"/>
        <v>72380258.782222107</v>
      </c>
      <c r="AB3552" s="26">
        <f t="shared" si="2624"/>
        <v>70086276.274228603</v>
      </c>
      <c r="AC3552" s="23">
        <f t="shared" si="2625"/>
        <v>74889487.274228647</v>
      </c>
      <c r="AD3552" s="23">
        <f t="shared" si="2631"/>
        <v>4803211</v>
      </c>
      <c r="AE3552" s="24">
        <f t="shared" si="2592"/>
        <v>70086276.274228647</v>
      </c>
      <c r="AF3552" s="3">
        <f t="shared" si="2626"/>
        <v>0</v>
      </c>
      <c r="AG3552" s="2">
        <f t="shared" si="2608"/>
        <v>0</v>
      </c>
      <c r="AH3552" s="2">
        <f t="shared" si="2609"/>
        <v>224.4039842362086</v>
      </c>
      <c r="AI3552" s="23">
        <f t="shared" si="2632"/>
        <v>11636842688.791624</v>
      </c>
      <c r="AJ3552" s="23">
        <f t="shared" si="2610"/>
        <v>6219.922423797766</v>
      </c>
      <c r="AK3552" s="23">
        <f t="shared" si="2611"/>
        <v>0</v>
      </c>
      <c r="AL3552" s="23">
        <f t="shared" si="2636"/>
        <v>10699717.298078537</v>
      </c>
      <c r="AM3552" s="23">
        <f t="shared" si="2637"/>
        <v>9982711732.5923309</v>
      </c>
      <c r="AN3552" s="16">
        <f t="shared" si="2627"/>
        <v>0</v>
      </c>
      <c r="AO3552" s="23">
        <f t="shared" si="2628"/>
        <v>181237.72256868871</v>
      </c>
      <c r="AP3552" s="22">
        <f t="shared" si="2629"/>
        <v>40793565.306436718</v>
      </c>
      <c r="AQ3552" s="30">
        <f t="shared" si="2612"/>
        <v>29502096690.953411</v>
      </c>
      <c r="AR3552" s="28">
        <f t="shared" si="2613"/>
        <v>14552782369.084126</v>
      </c>
      <c r="AS3552" s="25">
        <f t="shared" si="2614"/>
        <v>200337590.02425668</v>
      </c>
      <c r="AT3552" s="32">
        <f t="shared" si="2615"/>
        <v>0</v>
      </c>
      <c r="AU3552" s="23">
        <f t="shared" si="2616"/>
        <v>0</v>
      </c>
      <c r="AV3552" s="22">
        <f t="shared" si="2617"/>
        <v>4302379625.9508133</v>
      </c>
      <c r="AW3552" s="31">
        <f t="shared" si="2630"/>
        <v>19576217448.088421</v>
      </c>
    </row>
    <row r="3553" spans="1:53" s="21" customFormat="1" x14ac:dyDescent="0.25">
      <c r="A3553">
        <f t="shared" si="2638"/>
        <v>948</v>
      </c>
      <c r="B3553" t="s">
        <v>8</v>
      </c>
      <c r="C3553" s="27">
        <f t="shared" si="2595"/>
        <v>0</v>
      </c>
      <c r="D3553" s="27">
        <f t="shared" si="2618"/>
        <v>0</v>
      </c>
      <c r="E3553" s="27" t="b">
        <f t="shared" si="2594"/>
        <v>1</v>
      </c>
      <c r="F3553" s="29">
        <f t="shared" si="2596"/>
        <v>0</v>
      </c>
      <c r="G3553" s="27">
        <f t="shared" si="2619"/>
        <v>0</v>
      </c>
      <c r="H3553" s="22">
        <f t="shared" si="2597"/>
        <v>39319099090.541412</v>
      </c>
      <c r="I3553" s="23">
        <f t="shared" si="2598"/>
        <v>132580106.5049091</v>
      </c>
      <c r="J3553" s="23">
        <f t="shared" si="2599"/>
        <v>1086</v>
      </c>
      <c r="K3553" s="19">
        <f t="shared" si="2620"/>
        <v>225.0831931027827</v>
      </c>
      <c r="L3553" s="16">
        <f t="shared" si="2600"/>
        <v>271.21201138653367</v>
      </c>
      <c r="M3553" s="23">
        <f>M3552-IF($B3553="B",(Percent_Rent_In_Elsies*2.49%/12 * H3552)/K3552,0)+IF($B3553="D",N3553,0)+IF(B3553="D",AK3552)+IF(B3553="C",F3552*90%)-(Y3553-Y3552)-IF($B3553="A",Q3552/K3552) + IF($B3553="A",Q3552/K3552)</f>
        <v>-62647723.394616134</v>
      </c>
      <c r="N3553" s="23">
        <f t="shared" si="2601"/>
        <v>0</v>
      </c>
      <c r="O3553" s="22">
        <f t="shared" si="2602"/>
        <v>0</v>
      </c>
      <c r="P3553" s="22">
        <f t="shared" si="2633"/>
        <v>0</v>
      </c>
      <c r="Q3553" s="22">
        <f t="shared" si="2634"/>
        <v>0</v>
      </c>
      <c r="R3553" s="22">
        <f t="shared" si="2603"/>
        <v>480724171.55232251</v>
      </c>
      <c r="S3553" s="16">
        <f t="shared" si="2593"/>
        <v>39993691.476898707</v>
      </c>
      <c r="T3553" s="15">
        <f t="shared" si="2604"/>
        <v>0</v>
      </c>
      <c r="U3553" s="23">
        <f t="shared" si="2621"/>
        <v>2135762.1816427815</v>
      </c>
      <c r="V3553" s="23">
        <f t="shared" si="2622"/>
        <v>177684.04173400844</v>
      </c>
      <c r="W3553" s="23">
        <f t="shared" si="2635"/>
        <v>0</v>
      </c>
      <c r="X3553" s="23">
        <f t="shared" si="2623"/>
        <v>44214735.301554509</v>
      </c>
      <c r="Y3553" s="23">
        <f t="shared" si="2605"/>
        <v>13825559.361691331</v>
      </c>
      <c r="Z3553" s="3">
        <f t="shared" si="2606"/>
        <v>0</v>
      </c>
      <c r="AA3553" s="23">
        <f t="shared" si="2607"/>
        <v>72380258.782222107</v>
      </c>
      <c r="AB3553" s="26">
        <f t="shared" si="2624"/>
        <v>70086276.274228603</v>
      </c>
      <c r="AC3553" s="23">
        <f t="shared" si="2625"/>
        <v>74889487.274228647</v>
      </c>
      <c r="AD3553" s="23">
        <f t="shared" si="2631"/>
        <v>4803211</v>
      </c>
      <c r="AE3553" s="24">
        <f t="shared" si="2592"/>
        <v>70086276.274228647</v>
      </c>
      <c r="AF3553" s="3">
        <f t="shared" si="2626"/>
        <v>1E-4</v>
      </c>
      <c r="AG3553" s="2">
        <f t="shared" si="2608"/>
        <v>0</v>
      </c>
      <c r="AH3553" s="2">
        <f t="shared" si="2609"/>
        <v>224.4039842362086</v>
      </c>
      <c r="AI3553" s="23">
        <f t="shared" si="2632"/>
        <v>11636842688.791624</v>
      </c>
      <c r="AJ3553" s="23">
        <f t="shared" si="2610"/>
        <v>6219.922423797766</v>
      </c>
      <c r="AK3553" s="23">
        <f t="shared" si="2611"/>
        <v>66533.561837185291</v>
      </c>
      <c r="AL3553" s="23">
        <f t="shared" si="2636"/>
        <v>0</v>
      </c>
      <c r="AM3553" s="23">
        <f t="shared" si="2637"/>
        <v>0</v>
      </c>
      <c r="AN3553" s="16">
        <f t="shared" si="2627"/>
        <v>0</v>
      </c>
      <c r="AO3553" s="23">
        <f t="shared" si="2628"/>
        <v>0</v>
      </c>
      <c r="AP3553" s="22">
        <f t="shared" si="2629"/>
        <v>0</v>
      </c>
      <c r="AQ3553" s="30">
        <f t="shared" si="2612"/>
        <v>29502096690.953411</v>
      </c>
      <c r="AR3553" s="28">
        <f t="shared" si="2613"/>
        <v>14552782369.084126</v>
      </c>
      <c r="AS3553" s="25">
        <f t="shared" si="2614"/>
        <v>200337590.02425668</v>
      </c>
      <c r="AT3553" s="32">
        <f t="shared" si="2615"/>
        <v>0</v>
      </c>
      <c r="AU3553" s="23">
        <f t="shared" si="2616"/>
        <v>0</v>
      </c>
      <c r="AV3553" s="22">
        <f t="shared" si="2617"/>
        <v>4302379625.9508133</v>
      </c>
      <c r="AW3553" s="31">
        <f t="shared" si="2630"/>
        <v>19576217448.088417</v>
      </c>
      <c r="AX3553"/>
      <c r="AY3553"/>
      <c r="AZ3553"/>
      <c r="BA3553"/>
    </row>
    <row r="3554" spans="1:53" s="21" customFormat="1" x14ac:dyDescent="0.25">
      <c r="A3554">
        <f t="shared" si="2638"/>
        <v>948</v>
      </c>
      <c r="B3554" t="s">
        <v>9</v>
      </c>
      <c r="C3554" s="27">
        <f t="shared" si="2595"/>
        <v>0</v>
      </c>
      <c r="D3554" s="27">
        <f t="shared" si="2618"/>
        <v>0</v>
      </c>
      <c r="E3554" s="27" t="b">
        <f t="shared" si="2594"/>
        <v>1</v>
      </c>
      <c r="F3554" s="29">
        <f t="shared" si="2596"/>
        <v>0</v>
      </c>
      <c r="G3554" s="27">
        <f t="shared" si="2619"/>
        <v>0</v>
      </c>
      <c r="H3554" s="22">
        <f t="shared" si="2597"/>
        <v>39319099090.541412</v>
      </c>
      <c r="I3554" s="23">
        <f t="shared" si="2598"/>
        <v>132580106.5049091</v>
      </c>
      <c r="J3554" s="23">
        <f t="shared" si="2599"/>
        <v>1086</v>
      </c>
      <c r="K3554" s="19">
        <f t="shared" si="2620"/>
        <v>225.0831931027827</v>
      </c>
      <c r="L3554" s="16">
        <f t="shared" si="2600"/>
        <v>271.21201138653367</v>
      </c>
      <c r="M3554" s="23">
        <f>M3553-IF($B3554="B",(Percent_Rent_In_Elsies*2.49%/12 * H3553)/K3553,0)+IF($B3554="D",N3554,0)+IF(B3554="D",AK3553)+IF(B3554="C",F3553*90%)-(Y3554-Y3553)-IF($B3554="A",Q3553/K3553) + IF($B3554="A",Q3553/K3553)</f>
        <v>-62581189.832778946</v>
      </c>
      <c r="N3554" s="23">
        <f t="shared" si="2601"/>
        <v>0</v>
      </c>
      <c r="O3554" s="22">
        <f t="shared" si="2602"/>
        <v>27942278.821308892</v>
      </c>
      <c r="P3554" s="22">
        <f t="shared" si="2633"/>
        <v>0</v>
      </c>
      <c r="Q3554" s="22">
        <f t="shared" si="2634"/>
        <v>0</v>
      </c>
      <c r="R3554" s="22">
        <f t="shared" si="2603"/>
        <v>480724171.55232251</v>
      </c>
      <c r="S3554" s="16">
        <f t="shared" si="2593"/>
        <v>0</v>
      </c>
      <c r="T3554" s="15">
        <f t="shared" si="2604"/>
        <v>12051412.655589815</v>
      </c>
      <c r="U3554" s="23">
        <f t="shared" si="2621"/>
        <v>2135762.1816427815</v>
      </c>
      <c r="V3554" s="23">
        <f t="shared" si="2622"/>
        <v>0</v>
      </c>
      <c r="W3554" s="23">
        <f t="shared" si="2635"/>
        <v>177684.04173400844</v>
      </c>
      <c r="X3554" s="23">
        <f t="shared" si="2623"/>
        <v>44214735.301554509</v>
      </c>
      <c r="Y3554" s="23">
        <f t="shared" si="2605"/>
        <v>13825559.361691331</v>
      </c>
      <c r="Z3554" s="3">
        <f t="shared" si="2606"/>
        <v>0</v>
      </c>
      <c r="AA3554" s="23">
        <f t="shared" si="2607"/>
        <v>72313725.220384926</v>
      </c>
      <c r="AB3554" s="26">
        <f t="shared" si="2624"/>
        <v>70086276.274228618</v>
      </c>
      <c r="AC3554" s="23">
        <f t="shared" si="2625"/>
        <v>74889487.274228647</v>
      </c>
      <c r="AD3554" s="23">
        <f t="shared" si="2631"/>
        <v>4803211</v>
      </c>
      <c r="AE3554" s="24">
        <f t="shared" si="2592"/>
        <v>70086276.274228647</v>
      </c>
      <c r="AF3554" s="3">
        <f t="shared" si="2626"/>
        <v>0</v>
      </c>
      <c r="AG3554" s="2">
        <f t="shared" si="2608"/>
        <v>0</v>
      </c>
      <c r="AH3554" s="2">
        <f t="shared" si="2609"/>
        <v>224.4039842362086</v>
      </c>
      <c r="AI3554" s="23">
        <f t="shared" si="2632"/>
        <v>11626145841.258184</v>
      </c>
      <c r="AJ3554" s="23">
        <f t="shared" si="2610"/>
        <v>6219.922423797766</v>
      </c>
      <c r="AK3554" s="23">
        <f t="shared" si="2611"/>
        <v>0</v>
      </c>
      <c r="AL3554" s="23">
        <f t="shared" si="2636"/>
        <v>0</v>
      </c>
      <c r="AM3554" s="23">
        <f t="shared" si="2637"/>
        <v>0</v>
      </c>
      <c r="AN3554" s="16">
        <f t="shared" si="2627"/>
        <v>0</v>
      </c>
      <c r="AO3554" s="23">
        <f t="shared" si="2628"/>
        <v>0</v>
      </c>
      <c r="AP3554" s="22">
        <f t="shared" si="2629"/>
        <v>0</v>
      </c>
      <c r="AQ3554" s="30">
        <f t="shared" si="2612"/>
        <v>29502096690.953411</v>
      </c>
      <c r="AR3554" s="28">
        <f t="shared" si="2613"/>
        <v>14552782369.084126</v>
      </c>
      <c r="AS3554" s="25">
        <f t="shared" si="2614"/>
        <v>200337590.02425668</v>
      </c>
      <c r="AT3554" s="32">
        <f t="shared" si="2615"/>
        <v>0</v>
      </c>
      <c r="AU3554" s="23">
        <f t="shared" si="2616"/>
        <v>0</v>
      </c>
      <c r="AV3554" s="22">
        <f t="shared" si="2617"/>
        <v>4302379625.9508133</v>
      </c>
      <c r="AW3554" s="31">
        <f t="shared" si="2630"/>
        <v>19576217448.088417</v>
      </c>
      <c r="AX3554"/>
      <c r="AY3554"/>
      <c r="AZ3554"/>
      <c r="BA3554"/>
    </row>
    <row r="3555" spans="1:53" x14ac:dyDescent="0.25">
      <c r="A3555" s="21">
        <f t="shared" si="2638"/>
        <v>948</v>
      </c>
      <c r="B3555" s="21" t="s">
        <v>28</v>
      </c>
      <c r="C3555" s="27">
        <f t="shared" si="2595"/>
        <v>0</v>
      </c>
      <c r="D3555" s="27">
        <f t="shared" si="2618"/>
        <v>0</v>
      </c>
      <c r="E3555" s="27" t="b">
        <f t="shared" si="2594"/>
        <v>1</v>
      </c>
      <c r="F3555" s="29">
        <f t="shared" si="2596"/>
        <v>0</v>
      </c>
      <c r="G3555" s="27">
        <f t="shared" si="2619"/>
        <v>0</v>
      </c>
      <c r="H3555" s="22">
        <f t="shared" si="2597"/>
        <v>39319099090.541412</v>
      </c>
      <c r="I3555" s="23">
        <f t="shared" si="2598"/>
        <v>132580106.5049091</v>
      </c>
      <c r="J3555" s="23">
        <f t="shared" si="2599"/>
        <v>1086</v>
      </c>
      <c r="K3555" s="19">
        <f t="shared" si="2620"/>
        <v>225.0831931027827</v>
      </c>
      <c r="L3555" s="16">
        <f t="shared" si="2600"/>
        <v>271.21201138653367</v>
      </c>
      <c r="M3555" s="23">
        <f>M3554-IF($B3555="B",(Percent_Rent_In_Elsies*2.49%/12 * H3554)/K3554,0)+IF($B3555="D",N3555,0)+IF(B3555="D",AK3554)+IF(B3555="C",F3554*90%)-(Y3555-Y3554)-IF($B3555="A",Q3554/K3554) + IF($B3555="A",Q3554/K3554)</f>
        <v>-62581189.832778946</v>
      </c>
      <c r="N3555" s="23">
        <f t="shared" si="2601"/>
        <v>0</v>
      </c>
      <c r="O3555" s="22">
        <f t="shared" si="2602"/>
        <v>0</v>
      </c>
      <c r="P3555" s="22">
        <f t="shared" si="2633"/>
        <v>27942278.821308892</v>
      </c>
      <c r="Q3555" s="22">
        <f t="shared" si="2634"/>
        <v>0</v>
      </c>
      <c r="R3555" s="22">
        <f t="shared" si="2603"/>
        <v>480724171.55232251</v>
      </c>
      <c r="S3555" s="16">
        <f t="shared" si="2593"/>
        <v>0</v>
      </c>
      <c r="T3555" s="15">
        <f t="shared" si="2604"/>
        <v>0</v>
      </c>
      <c r="U3555" s="23">
        <f t="shared" si="2621"/>
        <v>2135762.1816427815</v>
      </c>
      <c r="V3555" s="23">
        <f t="shared" si="2622"/>
        <v>0</v>
      </c>
      <c r="W3555" s="23">
        <f t="shared" si="2635"/>
        <v>0</v>
      </c>
      <c r="X3555" s="23">
        <f t="shared" si="2623"/>
        <v>44214735.301554509</v>
      </c>
      <c r="Y3555" s="23">
        <f t="shared" si="2605"/>
        <v>13825559.361691331</v>
      </c>
      <c r="Z3555" s="3">
        <f t="shared" si="2606"/>
        <v>8884.202086700423</v>
      </c>
      <c r="AA3555" s="23">
        <f t="shared" si="2607"/>
        <v>72446988.251685426</v>
      </c>
      <c r="AB3555" s="26">
        <f t="shared" si="2624"/>
        <v>70086276.274228618</v>
      </c>
      <c r="AC3555" s="23">
        <f t="shared" si="2625"/>
        <v>74889487.274228647</v>
      </c>
      <c r="AD3555" s="23">
        <f t="shared" si="2631"/>
        <v>4803211</v>
      </c>
      <c r="AE3555" s="24">
        <f t="shared" si="2592"/>
        <v>70086276.274228647</v>
      </c>
      <c r="AF3555" s="3">
        <f t="shared" si="2626"/>
        <v>0</v>
      </c>
      <c r="AG3555" s="2">
        <f t="shared" si="2608"/>
        <v>1066104250.4040508</v>
      </c>
      <c r="AH3555" s="2">
        <f t="shared" si="2609"/>
        <v>224.4039842362086</v>
      </c>
      <c r="AI3555" s="23">
        <f t="shared" si="2632"/>
        <v>11647571033.120808</v>
      </c>
      <c r="AJ3555" s="23">
        <f t="shared" si="2610"/>
        <v>6219.922423797766</v>
      </c>
      <c r="AK3555" s="23">
        <f t="shared" si="2611"/>
        <v>0</v>
      </c>
      <c r="AL3555" s="23">
        <f t="shared" si="2636"/>
        <v>0</v>
      </c>
      <c r="AM3555" s="23">
        <f t="shared" si="2637"/>
        <v>0</v>
      </c>
      <c r="AN3555" s="16">
        <f t="shared" si="2627"/>
        <v>0</v>
      </c>
      <c r="AO3555" s="23">
        <f t="shared" si="2628"/>
        <v>0</v>
      </c>
      <c r="AP3555" s="22">
        <f t="shared" si="2629"/>
        <v>0</v>
      </c>
      <c r="AQ3555" s="30">
        <f t="shared" si="2612"/>
        <v>29502096690.953411</v>
      </c>
      <c r="AR3555" s="28">
        <f t="shared" si="2613"/>
        <v>14552782369.084126</v>
      </c>
      <c r="AS3555" s="25">
        <f t="shared" si="2614"/>
        <v>200337590.02425668</v>
      </c>
      <c r="AT3555" s="32">
        <f t="shared" si="2615"/>
        <v>17768.404173400846</v>
      </c>
      <c r="AU3555" s="23">
        <f t="shared" si="2616"/>
        <v>17768.404173400846</v>
      </c>
      <c r="AV3555" s="22">
        <f t="shared" si="2617"/>
        <v>4314431038.6064034</v>
      </c>
      <c r="AW3555" s="31">
        <f t="shared" si="2630"/>
        <v>19576217448.088413</v>
      </c>
    </row>
    <row r="3556" spans="1:53" x14ac:dyDescent="0.25">
      <c r="A3556">
        <f t="shared" si="2638"/>
        <v>949</v>
      </c>
      <c r="B3556" t="s">
        <v>6</v>
      </c>
      <c r="C3556" s="27">
        <f t="shared" si="2595"/>
        <v>0</v>
      </c>
      <c r="D3556" s="27">
        <f t="shared" si="2618"/>
        <v>0</v>
      </c>
      <c r="E3556" s="27" t="b">
        <f t="shared" si="2594"/>
        <v>1</v>
      </c>
      <c r="F3556" s="29">
        <f t="shared" si="2596"/>
        <v>0</v>
      </c>
      <c r="G3556" s="27">
        <f t="shared" si="2619"/>
        <v>0</v>
      </c>
      <c r="H3556" s="22">
        <f t="shared" si="2597"/>
        <v>39384630922.358986</v>
      </c>
      <c r="I3556" s="23">
        <f t="shared" si="2598"/>
        <v>132580106.5049091</v>
      </c>
      <c r="J3556" s="23">
        <f t="shared" si="2599"/>
        <v>1086</v>
      </c>
      <c r="K3556" s="19">
        <f t="shared" si="2620"/>
        <v>225.0831931027827</v>
      </c>
      <c r="L3556" s="16">
        <f t="shared" si="2600"/>
        <v>271.66403140551125</v>
      </c>
      <c r="M3556" s="23">
        <f>M3555-IF($B3556="B",(Percent_Rent_In_Elsies*2.49%/12 * H3555)/K3555,0)+IF($B3556="D",N3556,0)+IF(B3556="D",AK3555)+IF(B3556="C",F3555*90%)-(Y3556-Y3555)-IF($B3556="A",Q3555/K3555) + IF($B3556="A",Q3555/K3555)</f>
        <v>-62581189.832778946</v>
      </c>
      <c r="N3556" s="23">
        <f t="shared" si="2601"/>
        <v>0</v>
      </c>
      <c r="O3556" s="22">
        <f t="shared" si="2602"/>
        <v>0</v>
      </c>
      <c r="P3556" s="22">
        <f t="shared" si="2633"/>
        <v>0</v>
      </c>
      <c r="Q3556" s="22">
        <f t="shared" si="2634"/>
        <v>0</v>
      </c>
      <c r="R3556" s="22">
        <f t="shared" si="2603"/>
        <v>480724171.55232251</v>
      </c>
      <c r="S3556" s="16">
        <f t="shared" si="2593"/>
        <v>0</v>
      </c>
      <c r="T3556" s="15">
        <f t="shared" si="2604"/>
        <v>0</v>
      </c>
      <c r="U3556" s="23">
        <f t="shared" si="2621"/>
        <v>2135762.1816427815</v>
      </c>
      <c r="V3556" s="23">
        <f t="shared" si="2622"/>
        <v>0</v>
      </c>
      <c r="W3556" s="23">
        <f t="shared" si="2635"/>
        <v>0</v>
      </c>
      <c r="X3556" s="23">
        <f t="shared" si="2623"/>
        <v>44259156.311988018</v>
      </c>
      <c r="Y3556" s="23">
        <f t="shared" si="2605"/>
        <v>13825559.361691331</v>
      </c>
      <c r="Z3556" s="3">
        <f t="shared" si="2606"/>
        <v>0</v>
      </c>
      <c r="AA3556" s="23">
        <f t="shared" si="2607"/>
        <v>72446988.251685426</v>
      </c>
      <c r="AB3556" s="26">
        <f t="shared" si="2624"/>
        <v>70086276.274228618</v>
      </c>
      <c r="AC3556" s="23">
        <f t="shared" si="2625"/>
        <v>74889487.274228647</v>
      </c>
      <c r="AD3556" s="23">
        <f t="shared" si="2631"/>
        <v>4803211</v>
      </c>
      <c r="AE3556" s="24">
        <f t="shared" si="2592"/>
        <v>70086276.274228647</v>
      </c>
      <c r="AF3556" s="3">
        <f t="shared" si="2626"/>
        <v>0</v>
      </c>
      <c r="AG3556" s="2">
        <f t="shared" si="2608"/>
        <v>0</v>
      </c>
      <c r="AH3556" s="2">
        <f t="shared" si="2609"/>
        <v>224.7779908766023</v>
      </c>
      <c r="AI3556" s="23">
        <f t="shared" si="2632"/>
        <v>11647571033.120808</v>
      </c>
      <c r="AJ3556" s="23">
        <f t="shared" si="2610"/>
        <v>6219.922423797766</v>
      </c>
      <c r="AK3556" s="23">
        <f t="shared" si="2611"/>
        <v>0</v>
      </c>
      <c r="AL3556" s="23">
        <f t="shared" si="2636"/>
        <v>0</v>
      </c>
      <c r="AM3556" s="23">
        <f t="shared" si="2637"/>
        <v>0</v>
      </c>
      <c r="AN3556" s="16">
        <f t="shared" si="2627"/>
        <v>0</v>
      </c>
      <c r="AO3556" s="23">
        <f t="shared" si="2628"/>
        <v>0</v>
      </c>
      <c r="AP3556" s="22">
        <f t="shared" si="2629"/>
        <v>0</v>
      </c>
      <c r="AQ3556" s="30">
        <f t="shared" si="2612"/>
        <v>29502096690.953411</v>
      </c>
      <c r="AR3556" s="28">
        <f t="shared" si="2613"/>
        <v>14552782369.084126</v>
      </c>
      <c r="AS3556" s="25">
        <f t="shared" si="2614"/>
        <v>200337590.02425668</v>
      </c>
      <c r="AT3556" s="32">
        <f t="shared" si="2615"/>
        <v>0</v>
      </c>
      <c r="AU3556" s="23">
        <f t="shared" si="2616"/>
        <v>0</v>
      </c>
      <c r="AV3556" s="22">
        <f t="shared" si="2617"/>
        <v>4314431038.6064034</v>
      </c>
      <c r="AW3556" s="31">
        <f t="shared" si="2630"/>
        <v>19548275169.267105</v>
      </c>
    </row>
    <row r="3557" spans="1:53" x14ac:dyDescent="0.25">
      <c r="A3557">
        <f t="shared" si="2638"/>
        <v>949</v>
      </c>
      <c r="B3557" t="s">
        <v>7</v>
      </c>
      <c r="C3557" s="27">
        <f t="shared" si="2595"/>
        <v>0</v>
      </c>
      <c r="D3557" s="27">
        <f t="shared" si="2618"/>
        <v>0</v>
      </c>
      <c r="E3557" s="27" t="b">
        <f t="shared" si="2594"/>
        <v>1</v>
      </c>
      <c r="F3557" s="29">
        <f t="shared" si="2596"/>
        <v>0</v>
      </c>
      <c r="G3557" s="27">
        <f t="shared" si="2619"/>
        <v>0</v>
      </c>
      <c r="H3557" s="22">
        <f t="shared" si="2597"/>
        <v>39384630922.358986</v>
      </c>
      <c r="I3557" s="23">
        <f t="shared" si="2598"/>
        <v>132580106.5049091</v>
      </c>
      <c r="J3557" s="23">
        <f t="shared" si="2599"/>
        <v>1086</v>
      </c>
      <c r="K3557" s="19">
        <f t="shared" si="2620"/>
        <v>225.0831931027827</v>
      </c>
      <c r="L3557" s="16">
        <f t="shared" si="2600"/>
        <v>271.66403140551125</v>
      </c>
      <c r="M3557" s="23">
        <f>M3556-IF($B3557="B",(Percent_Rent_In_Elsies*2.49%/12 * H3556)/K3556,0)+IF($B3557="D",N3557,0)+IF(B3557="D",AK3556)+IF(B3557="C",F3556*90%)-(Y3557-Y3556)-IF($B3557="A",Q3556/K3556) + IF($B3557="A",Q3556/K3556)</f>
        <v>-62762729.618218578</v>
      </c>
      <c r="N3557" s="23">
        <f t="shared" si="2601"/>
        <v>0</v>
      </c>
      <c r="O3557" s="22">
        <f t="shared" si="2602"/>
        <v>0</v>
      </c>
      <c r="P3557" s="22">
        <f t="shared" si="2633"/>
        <v>0</v>
      </c>
      <c r="Q3557" s="22">
        <f t="shared" si="2634"/>
        <v>0</v>
      </c>
      <c r="R3557" s="22">
        <f t="shared" si="2603"/>
        <v>440663823.92296231</v>
      </c>
      <c r="S3557" s="16">
        <f t="shared" si="2593"/>
        <v>40060347.629360206</v>
      </c>
      <c r="T3557" s="15">
        <f t="shared" si="2604"/>
        <v>0</v>
      </c>
      <c r="U3557" s="23">
        <f t="shared" si="2621"/>
        <v>1957781.9998392165</v>
      </c>
      <c r="V3557" s="23">
        <f t="shared" si="2622"/>
        <v>177980.18180356512</v>
      </c>
      <c r="W3557" s="23">
        <f t="shared" si="2635"/>
        <v>0</v>
      </c>
      <c r="X3557" s="23">
        <f t="shared" si="2623"/>
        <v>44259156.311988018</v>
      </c>
      <c r="Y3557" s="23">
        <f t="shared" si="2605"/>
        <v>13825559.361691331</v>
      </c>
      <c r="Z3557" s="3">
        <f t="shared" si="2606"/>
        <v>0</v>
      </c>
      <c r="AA3557" s="23">
        <f t="shared" si="2607"/>
        <v>72446988.251685426</v>
      </c>
      <c r="AB3557" s="26">
        <f t="shared" si="2624"/>
        <v>70086276.274228632</v>
      </c>
      <c r="AC3557" s="23">
        <f t="shared" si="2625"/>
        <v>74889487.274228647</v>
      </c>
      <c r="AD3557" s="23">
        <f t="shared" si="2631"/>
        <v>4803211</v>
      </c>
      <c r="AE3557" s="24">
        <f t="shared" si="2592"/>
        <v>70086276.274228647</v>
      </c>
      <c r="AF3557" s="3">
        <f t="shared" si="2626"/>
        <v>0</v>
      </c>
      <c r="AG3557" s="2">
        <f t="shared" si="2608"/>
        <v>0</v>
      </c>
      <c r="AH3557" s="2">
        <f t="shared" si="2609"/>
        <v>224.7779908766023</v>
      </c>
      <c r="AI3557" s="23">
        <f t="shared" si="2632"/>
        <v>11647571033.120808</v>
      </c>
      <c r="AJ3557" s="23">
        <f t="shared" si="2610"/>
        <v>6219.922423797766</v>
      </c>
      <c r="AK3557" s="23">
        <f t="shared" si="2611"/>
        <v>0</v>
      </c>
      <c r="AL3557" s="23">
        <f t="shared" si="2636"/>
        <v>10728344.329183578</v>
      </c>
      <c r="AM3557" s="23">
        <f t="shared" si="2637"/>
        <v>10009420419.496881</v>
      </c>
      <c r="AN3557" s="16">
        <f t="shared" si="2627"/>
        <v>0</v>
      </c>
      <c r="AO3557" s="23">
        <f t="shared" si="2628"/>
        <v>181539.78543963653</v>
      </c>
      <c r="AP3557" s="22">
        <f t="shared" si="2629"/>
        <v>40861554.581947453</v>
      </c>
      <c r="AQ3557" s="30">
        <f t="shared" si="2612"/>
        <v>29583472476.903358</v>
      </c>
      <c r="AR3557" s="28">
        <f t="shared" si="2613"/>
        <v>14593296600.452126</v>
      </c>
      <c r="AS3557" s="25">
        <f t="shared" si="2614"/>
        <v>200337590.02425668</v>
      </c>
      <c r="AT3557" s="32">
        <f t="shared" si="2615"/>
        <v>0</v>
      </c>
      <c r="AU3557" s="23">
        <f t="shared" si="2616"/>
        <v>0</v>
      </c>
      <c r="AV3557" s="22">
        <f t="shared" si="2617"/>
        <v>4314431038.6064034</v>
      </c>
      <c r="AW3557" s="31">
        <f t="shared" si="2630"/>
        <v>19629650955.217056</v>
      </c>
    </row>
    <row r="3558" spans="1:53" x14ac:dyDescent="0.25">
      <c r="A3558">
        <f t="shared" si="2638"/>
        <v>949</v>
      </c>
      <c r="B3558" t="s">
        <v>8</v>
      </c>
      <c r="C3558" s="27">
        <f t="shared" si="2595"/>
        <v>0</v>
      </c>
      <c r="D3558" s="27">
        <f t="shared" si="2618"/>
        <v>0</v>
      </c>
      <c r="E3558" s="27" t="b">
        <f t="shared" si="2594"/>
        <v>1</v>
      </c>
      <c r="F3558" s="29">
        <f t="shared" si="2596"/>
        <v>0</v>
      </c>
      <c r="G3558" s="27">
        <f t="shared" si="2619"/>
        <v>0</v>
      </c>
      <c r="H3558" s="22">
        <f t="shared" si="2597"/>
        <v>39384630922.358986</v>
      </c>
      <c r="I3558" s="23">
        <f t="shared" si="2598"/>
        <v>132580106.5049091</v>
      </c>
      <c r="J3558" s="23">
        <f t="shared" si="2599"/>
        <v>1086</v>
      </c>
      <c r="K3558" s="19">
        <f t="shared" si="2620"/>
        <v>225.0831931027827</v>
      </c>
      <c r="L3558" s="16">
        <f t="shared" si="2600"/>
        <v>271.66403140551125</v>
      </c>
      <c r="M3558" s="23">
        <f>M3557-IF($B3558="B",(Percent_Rent_In_Elsies*2.49%/12 * H3557)/K3557,0)+IF($B3558="D",N3558,0)+IF(B3558="D",AK3557)+IF(B3558="C",F3557*90%)-(Y3558-Y3557)-IF($B3558="A",Q3557/K3557) + IF($B3558="A",Q3557/K3557)</f>
        <v>-62762729.618218578</v>
      </c>
      <c r="N3558" s="23">
        <f t="shared" si="2601"/>
        <v>0</v>
      </c>
      <c r="O3558" s="22">
        <f t="shared" si="2602"/>
        <v>0</v>
      </c>
      <c r="P3558" s="22">
        <f t="shared" si="2633"/>
        <v>0</v>
      </c>
      <c r="Q3558" s="22">
        <f t="shared" si="2634"/>
        <v>0</v>
      </c>
      <c r="R3558" s="22">
        <f t="shared" si="2603"/>
        <v>481525378.50490975</v>
      </c>
      <c r="S3558" s="16">
        <f t="shared" si="2593"/>
        <v>40060347.629360206</v>
      </c>
      <c r="T3558" s="15">
        <f t="shared" si="2604"/>
        <v>0</v>
      </c>
      <c r="U3558" s="23">
        <f t="shared" si="2621"/>
        <v>2139321.785278853</v>
      </c>
      <c r="V3558" s="23">
        <f t="shared" si="2622"/>
        <v>177980.18180356512</v>
      </c>
      <c r="W3558" s="23">
        <f t="shared" si="2635"/>
        <v>0</v>
      </c>
      <c r="X3558" s="23">
        <f t="shared" si="2623"/>
        <v>44259156.311988018</v>
      </c>
      <c r="Y3558" s="23">
        <f t="shared" si="2605"/>
        <v>13825559.361691331</v>
      </c>
      <c r="Z3558" s="3">
        <f t="shared" si="2606"/>
        <v>0</v>
      </c>
      <c r="AA3558" s="23">
        <f t="shared" si="2607"/>
        <v>72446988.251685426</v>
      </c>
      <c r="AB3558" s="26">
        <f t="shared" si="2624"/>
        <v>70086276.274228632</v>
      </c>
      <c r="AC3558" s="23">
        <f t="shared" si="2625"/>
        <v>74889487.274228647</v>
      </c>
      <c r="AD3558" s="23">
        <f t="shared" si="2631"/>
        <v>4803211</v>
      </c>
      <c r="AE3558" s="24">
        <f t="shared" si="2592"/>
        <v>70086276.274228647</v>
      </c>
      <c r="AF3558" s="3">
        <f t="shared" si="2626"/>
        <v>1E-4</v>
      </c>
      <c r="AG3558" s="2">
        <f t="shared" si="2608"/>
        <v>0</v>
      </c>
      <c r="AH3558" s="2">
        <f t="shared" si="2609"/>
        <v>224.7779908766023</v>
      </c>
      <c r="AI3558" s="23">
        <f t="shared" si="2632"/>
        <v>11647571033.120808</v>
      </c>
      <c r="AJ3558" s="23">
        <f t="shared" si="2610"/>
        <v>6219.922423797766</v>
      </c>
      <c r="AK3558" s="23">
        <f t="shared" si="2611"/>
        <v>66577.395732284815</v>
      </c>
      <c r="AL3558" s="23">
        <f t="shared" si="2636"/>
        <v>0</v>
      </c>
      <c r="AM3558" s="23">
        <f t="shared" si="2637"/>
        <v>0</v>
      </c>
      <c r="AN3558" s="16">
        <f t="shared" si="2627"/>
        <v>0</v>
      </c>
      <c r="AO3558" s="23">
        <f t="shared" si="2628"/>
        <v>0</v>
      </c>
      <c r="AP3558" s="22">
        <f t="shared" si="2629"/>
        <v>0</v>
      </c>
      <c r="AQ3558" s="30">
        <f t="shared" si="2612"/>
        <v>29583472476.903358</v>
      </c>
      <c r="AR3558" s="28">
        <f t="shared" si="2613"/>
        <v>14593296600.452126</v>
      </c>
      <c r="AS3558" s="25">
        <f t="shared" si="2614"/>
        <v>200337590.02425668</v>
      </c>
      <c r="AT3558" s="32">
        <f t="shared" si="2615"/>
        <v>0</v>
      </c>
      <c r="AU3558" s="23">
        <f t="shared" si="2616"/>
        <v>0</v>
      </c>
      <c r="AV3558" s="22">
        <f t="shared" si="2617"/>
        <v>4314431038.6064034</v>
      </c>
      <c r="AW3558" s="31">
        <f t="shared" si="2630"/>
        <v>19629650955.217056</v>
      </c>
    </row>
    <row r="3559" spans="1:53" x14ac:dyDescent="0.25">
      <c r="A3559" s="21">
        <f t="shared" si="2638"/>
        <v>949</v>
      </c>
      <c r="B3559" s="21" t="s">
        <v>9</v>
      </c>
      <c r="C3559" s="27">
        <f t="shared" si="2595"/>
        <v>0</v>
      </c>
      <c r="D3559" s="27">
        <f t="shared" si="2618"/>
        <v>0</v>
      </c>
      <c r="E3559" s="27" t="b">
        <f t="shared" si="2594"/>
        <v>1</v>
      </c>
      <c r="F3559" s="29">
        <f t="shared" si="2596"/>
        <v>0</v>
      </c>
      <c r="G3559" s="27">
        <f t="shared" si="2619"/>
        <v>0</v>
      </c>
      <c r="H3559" s="22">
        <f t="shared" si="2597"/>
        <v>39384630922.358986</v>
      </c>
      <c r="I3559" s="23">
        <f t="shared" si="2598"/>
        <v>132580106.5049091</v>
      </c>
      <c r="J3559" s="23">
        <f t="shared" si="2599"/>
        <v>1086</v>
      </c>
      <c r="K3559" s="19">
        <f t="shared" si="2620"/>
        <v>225.0831931027827</v>
      </c>
      <c r="L3559" s="16">
        <f t="shared" si="2600"/>
        <v>271.66403140551125</v>
      </c>
      <c r="M3559" s="23">
        <f>M3558-IF($B3559="B",(Percent_Rent_In_Elsies*2.49%/12 * H3558)/K3558,0)+IF($B3559="D",N3559,0)+IF(B3559="D",AK3558)+IF(B3559="C",F3558*90%)-(Y3559-Y3558)-IF($B3559="A",Q3558/K3558) + IF($B3559="A",Q3558/K3558)</f>
        <v>-62696152.222486295</v>
      </c>
      <c r="N3559" s="23">
        <f t="shared" si="2601"/>
        <v>0</v>
      </c>
      <c r="O3559" s="22">
        <f t="shared" si="2602"/>
        <v>27988849.286011077</v>
      </c>
      <c r="P3559" s="22">
        <f t="shared" si="2633"/>
        <v>0</v>
      </c>
      <c r="Q3559" s="22">
        <f t="shared" si="2634"/>
        <v>0</v>
      </c>
      <c r="R3559" s="22">
        <f t="shared" si="2603"/>
        <v>481525378.50490975</v>
      </c>
      <c r="S3559" s="16">
        <f t="shared" si="2593"/>
        <v>0</v>
      </c>
      <c r="T3559" s="15">
        <f t="shared" si="2604"/>
        <v>12071498.343349129</v>
      </c>
      <c r="U3559" s="23">
        <f t="shared" si="2621"/>
        <v>2139321.785278853</v>
      </c>
      <c r="V3559" s="23">
        <f t="shared" si="2622"/>
        <v>0</v>
      </c>
      <c r="W3559" s="23">
        <f t="shared" si="2635"/>
        <v>177980.18180356512</v>
      </c>
      <c r="X3559" s="23">
        <f t="shared" si="2623"/>
        <v>44259156.311988018</v>
      </c>
      <c r="Y3559" s="23">
        <f t="shared" si="2605"/>
        <v>13825559.361691331</v>
      </c>
      <c r="Z3559" s="3">
        <f t="shared" si="2606"/>
        <v>0</v>
      </c>
      <c r="AA3559" s="23">
        <f t="shared" si="2607"/>
        <v>72380410.855953142</v>
      </c>
      <c r="AB3559" s="26">
        <f t="shared" si="2624"/>
        <v>70086276.274228632</v>
      </c>
      <c r="AC3559" s="23">
        <f t="shared" si="2625"/>
        <v>74889487.274228647</v>
      </c>
      <c r="AD3559" s="23">
        <f t="shared" si="2631"/>
        <v>4803211</v>
      </c>
      <c r="AE3559" s="24">
        <f t="shared" si="2592"/>
        <v>70086276.274228647</v>
      </c>
      <c r="AF3559" s="3">
        <f t="shared" si="2626"/>
        <v>0</v>
      </c>
      <c r="AG3559" s="2">
        <f t="shared" si="2608"/>
        <v>0</v>
      </c>
      <c r="AH3559" s="2">
        <f t="shared" si="2609"/>
        <v>224.7779908766023</v>
      </c>
      <c r="AI3559" s="23">
        <f t="shared" si="2632"/>
        <v>11636867138.249458</v>
      </c>
      <c r="AJ3559" s="23">
        <f t="shared" si="2610"/>
        <v>6219.922423797766</v>
      </c>
      <c r="AK3559" s="23">
        <f t="shared" si="2611"/>
        <v>0</v>
      </c>
      <c r="AL3559" s="23">
        <f t="shared" si="2636"/>
        <v>0</v>
      </c>
      <c r="AM3559" s="23">
        <f t="shared" si="2637"/>
        <v>0</v>
      </c>
      <c r="AN3559" s="16">
        <f t="shared" si="2627"/>
        <v>0</v>
      </c>
      <c r="AO3559" s="23">
        <f t="shared" si="2628"/>
        <v>0</v>
      </c>
      <c r="AP3559" s="22">
        <f t="shared" si="2629"/>
        <v>0</v>
      </c>
      <c r="AQ3559" s="30">
        <f t="shared" si="2612"/>
        <v>29583472476.903358</v>
      </c>
      <c r="AR3559" s="28">
        <f t="shared" si="2613"/>
        <v>14593296600.452126</v>
      </c>
      <c r="AS3559" s="25">
        <f t="shared" si="2614"/>
        <v>200337590.02425668</v>
      </c>
      <c r="AT3559" s="32">
        <f t="shared" si="2615"/>
        <v>0</v>
      </c>
      <c r="AU3559" s="23">
        <f t="shared" si="2616"/>
        <v>0</v>
      </c>
      <c r="AV3559" s="22">
        <f t="shared" si="2617"/>
        <v>4314431038.6064034</v>
      </c>
      <c r="AW3559" s="31">
        <f t="shared" si="2630"/>
        <v>19629650955.217056</v>
      </c>
      <c r="AX3559" s="21"/>
      <c r="AY3559" s="21"/>
      <c r="AZ3559" s="21"/>
      <c r="BA3559" s="21"/>
    </row>
    <row r="3560" spans="1:53" x14ac:dyDescent="0.25">
      <c r="A3560" s="21">
        <f t="shared" si="2638"/>
        <v>949</v>
      </c>
      <c r="B3560" s="21" t="s">
        <v>28</v>
      </c>
      <c r="C3560" s="27">
        <f t="shared" si="2595"/>
        <v>0</v>
      </c>
      <c r="D3560" s="27">
        <f t="shared" si="2618"/>
        <v>0</v>
      </c>
      <c r="E3560" s="27" t="b">
        <f t="shared" si="2594"/>
        <v>1</v>
      </c>
      <c r="F3560" s="29">
        <f t="shared" si="2596"/>
        <v>0</v>
      </c>
      <c r="G3560" s="27">
        <f t="shared" si="2619"/>
        <v>0</v>
      </c>
      <c r="H3560" s="22">
        <f t="shared" si="2597"/>
        <v>39384630922.358986</v>
      </c>
      <c r="I3560" s="23">
        <f t="shared" si="2598"/>
        <v>132580106.5049091</v>
      </c>
      <c r="J3560" s="23">
        <f t="shared" si="2599"/>
        <v>1086</v>
      </c>
      <c r="K3560" s="19">
        <f t="shared" si="2620"/>
        <v>225.0831931027827</v>
      </c>
      <c r="L3560" s="16">
        <f t="shared" si="2600"/>
        <v>271.66403140551125</v>
      </c>
      <c r="M3560" s="23">
        <f>M3559-IF($B3560="B",(Percent_Rent_In_Elsies*2.49%/12 * H3559)/K3559,0)+IF($B3560="D",N3560,0)+IF(B3560="D",AK3559)+IF(B3560="C",F3559*90%)-(Y3560-Y3559)-IF($B3560="A",Q3559/K3559) + IF($B3560="A",Q3559/K3559)</f>
        <v>-62696152.222486295</v>
      </c>
      <c r="N3560" s="23">
        <f t="shared" si="2601"/>
        <v>0</v>
      </c>
      <c r="O3560" s="22">
        <f t="shared" si="2602"/>
        <v>0</v>
      </c>
      <c r="P3560" s="22">
        <f t="shared" si="2633"/>
        <v>27988849.286011077</v>
      </c>
      <c r="Q3560" s="22">
        <f t="shared" si="2634"/>
        <v>0</v>
      </c>
      <c r="R3560" s="22">
        <f t="shared" si="2603"/>
        <v>481525378.50490975</v>
      </c>
      <c r="S3560" s="16">
        <f t="shared" si="2593"/>
        <v>0</v>
      </c>
      <c r="T3560" s="15">
        <f t="shared" si="2604"/>
        <v>0</v>
      </c>
      <c r="U3560" s="23">
        <f t="shared" si="2621"/>
        <v>2139321.785278853</v>
      </c>
      <c r="V3560" s="23">
        <f t="shared" si="2622"/>
        <v>0</v>
      </c>
      <c r="W3560" s="23">
        <f t="shared" si="2635"/>
        <v>0</v>
      </c>
      <c r="X3560" s="23">
        <f t="shared" si="2623"/>
        <v>44259156.311988018</v>
      </c>
      <c r="Y3560" s="23">
        <f t="shared" si="2605"/>
        <v>13825559.361691331</v>
      </c>
      <c r="Z3560" s="3">
        <f t="shared" si="2606"/>
        <v>8899.0090901782569</v>
      </c>
      <c r="AA3560" s="23">
        <f t="shared" si="2607"/>
        <v>72513895.992305815</v>
      </c>
      <c r="AB3560" s="26">
        <f t="shared" si="2624"/>
        <v>70086276.274228603</v>
      </c>
      <c r="AC3560" s="23">
        <f t="shared" si="2625"/>
        <v>74889487.274228647</v>
      </c>
      <c r="AD3560" s="23">
        <f t="shared" si="2631"/>
        <v>4803211</v>
      </c>
      <c r="AE3560" s="24">
        <f t="shared" si="2592"/>
        <v>70086276.274228647</v>
      </c>
      <c r="AF3560" s="3">
        <f t="shared" si="2626"/>
        <v>0</v>
      </c>
      <c r="AG3560" s="2">
        <f t="shared" si="2608"/>
        <v>1067881090.8213906</v>
      </c>
      <c r="AH3560" s="2">
        <f t="shared" si="2609"/>
        <v>224.7779908766023</v>
      </c>
      <c r="AI3560" s="23">
        <f t="shared" si="2632"/>
        <v>11658328038.765186</v>
      </c>
      <c r="AJ3560" s="23">
        <f t="shared" si="2610"/>
        <v>6219.922423797766</v>
      </c>
      <c r="AK3560" s="23">
        <f t="shared" si="2611"/>
        <v>0</v>
      </c>
      <c r="AL3560" s="23">
        <f t="shared" si="2636"/>
        <v>0</v>
      </c>
      <c r="AM3560" s="23">
        <f t="shared" si="2637"/>
        <v>0</v>
      </c>
      <c r="AN3560" s="16">
        <f t="shared" si="2627"/>
        <v>0</v>
      </c>
      <c r="AO3560" s="23">
        <f t="shared" si="2628"/>
        <v>0</v>
      </c>
      <c r="AP3560" s="22">
        <f t="shared" si="2629"/>
        <v>0</v>
      </c>
      <c r="AQ3560" s="30">
        <f t="shared" si="2612"/>
        <v>29583472476.903358</v>
      </c>
      <c r="AR3560" s="28">
        <f t="shared" si="2613"/>
        <v>14593296600.452126</v>
      </c>
      <c r="AS3560" s="25">
        <f t="shared" si="2614"/>
        <v>200337590.02425668</v>
      </c>
      <c r="AT3560" s="32">
        <f t="shared" si="2615"/>
        <v>17798.018180356514</v>
      </c>
      <c r="AU3560" s="23">
        <f t="shared" si="2616"/>
        <v>17798.018180356514</v>
      </c>
      <c r="AV3560" s="22">
        <f t="shared" si="2617"/>
        <v>4326502536.9497528</v>
      </c>
      <c r="AW3560" s="31">
        <f t="shared" si="2630"/>
        <v>19629650955.217052</v>
      </c>
      <c r="AX3560" s="21"/>
      <c r="AY3560" s="21"/>
      <c r="AZ3560" s="21"/>
      <c r="BA3560" s="21"/>
    </row>
    <row r="3561" spans="1:53" x14ac:dyDescent="0.25">
      <c r="A3561">
        <f t="shared" si="2638"/>
        <v>950</v>
      </c>
      <c r="B3561" t="s">
        <v>6</v>
      </c>
      <c r="C3561" s="27">
        <f t="shared" si="2595"/>
        <v>0</v>
      </c>
      <c r="D3561" s="27">
        <f t="shared" si="2618"/>
        <v>0</v>
      </c>
      <c r="E3561" s="27" t="b">
        <f t="shared" si="2594"/>
        <v>1</v>
      </c>
      <c r="F3561" s="29">
        <f t="shared" si="2596"/>
        <v>0</v>
      </c>
      <c r="G3561" s="27">
        <f t="shared" si="2619"/>
        <v>0</v>
      </c>
      <c r="H3561" s="22">
        <f t="shared" si="2597"/>
        <v>39450271973.896255</v>
      </c>
      <c r="I3561" s="23">
        <f t="shared" si="2598"/>
        <v>132580106.5049091</v>
      </c>
      <c r="J3561" s="23">
        <f t="shared" si="2599"/>
        <v>1086</v>
      </c>
      <c r="K3561" s="19">
        <f t="shared" si="2620"/>
        <v>225.0831931027827</v>
      </c>
      <c r="L3561" s="16">
        <f t="shared" si="2600"/>
        <v>272.11680479118712</v>
      </c>
      <c r="M3561" s="23">
        <f>M3560-IF($B3561="B",(Percent_Rent_In_Elsies*2.49%/12 * H3560)/K3560,0)+IF($B3561="D",N3561,0)+IF(B3561="D",AK3560)+IF(B3561="C",F3560*90%)-(Y3561-Y3560)-IF($B3561="A",Q3560/K3560) + IF($B3561="A",Q3560/K3560)</f>
        <v>-62696152.222486295</v>
      </c>
      <c r="N3561" s="23">
        <f t="shared" si="2601"/>
        <v>0</v>
      </c>
      <c r="O3561" s="22">
        <f t="shared" si="2602"/>
        <v>0</v>
      </c>
      <c r="P3561" s="22">
        <f t="shared" si="2633"/>
        <v>0</v>
      </c>
      <c r="Q3561" s="22">
        <f t="shared" si="2634"/>
        <v>0</v>
      </c>
      <c r="R3561" s="22">
        <f t="shared" si="2603"/>
        <v>481525378.50490975</v>
      </c>
      <c r="S3561" s="16">
        <f t="shared" si="2593"/>
        <v>0</v>
      </c>
      <c r="T3561" s="15">
        <f t="shared" si="2604"/>
        <v>0</v>
      </c>
      <c r="U3561" s="23">
        <f t="shared" si="2621"/>
        <v>2139321.785278853</v>
      </c>
      <c r="V3561" s="23">
        <f t="shared" si="2622"/>
        <v>0</v>
      </c>
      <c r="W3561" s="23">
        <f t="shared" si="2635"/>
        <v>0</v>
      </c>
      <c r="X3561" s="23">
        <f t="shared" si="2623"/>
        <v>44303651.357438907</v>
      </c>
      <c r="Y3561" s="23">
        <f t="shared" si="2605"/>
        <v>13825559.361691331</v>
      </c>
      <c r="Z3561" s="3">
        <f t="shared" si="2606"/>
        <v>0</v>
      </c>
      <c r="AA3561" s="23">
        <f t="shared" si="2607"/>
        <v>72513895.992305815</v>
      </c>
      <c r="AB3561" s="26">
        <f t="shared" si="2624"/>
        <v>70086276.274228632</v>
      </c>
      <c r="AC3561" s="23">
        <f t="shared" si="2625"/>
        <v>74889487.274228647</v>
      </c>
      <c r="AD3561" s="23">
        <f t="shared" si="2631"/>
        <v>4803211</v>
      </c>
      <c r="AE3561" s="24">
        <f t="shared" si="2592"/>
        <v>70086276.274228647</v>
      </c>
      <c r="AF3561" s="3">
        <f t="shared" si="2626"/>
        <v>0</v>
      </c>
      <c r="AG3561" s="2">
        <f t="shared" si="2608"/>
        <v>0</v>
      </c>
      <c r="AH3561" s="2">
        <f t="shared" si="2609"/>
        <v>225.15262086139666</v>
      </c>
      <c r="AI3561" s="23">
        <f t="shared" si="2632"/>
        <v>11658328038.765186</v>
      </c>
      <c r="AJ3561" s="23">
        <f t="shared" si="2610"/>
        <v>6219.922423797766</v>
      </c>
      <c r="AK3561" s="23">
        <f t="shared" si="2611"/>
        <v>0</v>
      </c>
      <c r="AL3561" s="23">
        <f t="shared" si="2636"/>
        <v>0</v>
      </c>
      <c r="AM3561" s="23">
        <f t="shared" si="2637"/>
        <v>0</v>
      </c>
      <c r="AN3561" s="16">
        <f t="shared" si="2627"/>
        <v>0</v>
      </c>
      <c r="AO3561" s="23">
        <f t="shared" si="2628"/>
        <v>0</v>
      </c>
      <c r="AP3561" s="22">
        <f t="shared" si="2629"/>
        <v>0</v>
      </c>
      <c r="AQ3561" s="30">
        <f t="shared" si="2612"/>
        <v>29583472476.903358</v>
      </c>
      <c r="AR3561" s="28">
        <f t="shared" si="2613"/>
        <v>14593296600.452126</v>
      </c>
      <c r="AS3561" s="25">
        <f t="shared" si="2614"/>
        <v>200337590.02425668</v>
      </c>
      <c r="AT3561" s="32">
        <f t="shared" si="2615"/>
        <v>0</v>
      </c>
      <c r="AU3561" s="23">
        <f t="shared" si="2616"/>
        <v>0</v>
      </c>
      <c r="AV3561" s="22">
        <f t="shared" si="2617"/>
        <v>4326502536.9497528</v>
      </c>
      <c r="AW3561" s="31">
        <f t="shared" si="2630"/>
        <v>19601662105.931042</v>
      </c>
    </row>
    <row r="3562" spans="1:53" x14ac:dyDescent="0.25">
      <c r="A3562">
        <f t="shared" si="2638"/>
        <v>950</v>
      </c>
      <c r="B3562" t="s">
        <v>7</v>
      </c>
      <c r="C3562" s="27">
        <f t="shared" si="2595"/>
        <v>0</v>
      </c>
      <c r="D3562" s="27">
        <f t="shared" si="2618"/>
        <v>0</v>
      </c>
      <c r="E3562" s="27" t="b">
        <f t="shared" si="2594"/>
        <v>1</v>
      </c>
      <c r="F3562" s="29">
        <f t="shared" si="2596"/>
        <v>0</v>
      </c>
      <c r="G3562" s="27">
        <f t="shared" si="2619"/>
        <v>0</v>
      </c>
      <c r="H3562" s="22">
        <f t="shared" si="2597"/>
        <v>39450271973.896255</v>
      </c>
      <c r="I3562" s="23">
        <f t="shared" si="2598"/>
        <v>132580106.5049091</v>
      </c>
      <c r="J3562" s="23">
        <f t="shared" si="2599"/>
        <v>1086</v>
      </c>
      <c r="K3562" s="19">
        <f t="shared" si="2620"/>
        <v>225.0831931027827</v>
      </c>
      <c r="L3562" s="16">
        <f t="shared" si="2600"/>
        <v>272.11680479118712</v>
      </c>
      <c r="M3562" s="23">
        <f>M3561-IF($B3562="B",(Percent_Rent_In_Elsies*2.49%/12 * H3561)/K3561,0)+IF($B3562="D",N3562,0)+IF(B3562="D",AK3561)+IF(B3562="C",F3561*90%)-(Y3562-Y3561)-IF($B3562="A",Q3561/K3561) + IF($B3562="A",Q3561/K3561)</f>
        <v>-62877994.574235</v>
      </c>
      <c r="N3562" s="23">
        <f t="shared" si="2601"/>
        <v>0</v>
      </c>
      <c r="O3562" s="22">
        <f t="shared" si="2602"/>
        <v>0</v>
      </c>
      <c r="P3562" s="22">
        <f t="shared" si="2633"/>
        <v>0</v>
      </c>
      <c r="Q3562" s="22">
        <f t="shared" si="2634"/>
        <v>0</v>
      </c>
      <c r="R3562" s="22">
        <f t="shared" si="2603"/>
        <v>441398263.62950063</v>
      </c>
      <c r="S3562" s="16">
        <f t="shared" si="2593"/>
        <v>40127114.875409149</v>
      </c>
      <c r="T3562" s="15">
        <f t="shared" si="2604"/>
        <v>0</v>
      </c>
      <c r="U3562" s="23">
        <f t="shared" si="2621"/>
        <v>1961044.9698389487</v>
      </c>
      <c r="V3562" s="23">
        <f t="shared" si="2622"/>
        <v>178276.81543990443</v>
      </c>
      <c r="W3562" s="23">
        <f t="shared" si="2635"/>
        <v>0</v>
      </c>
      <c r="X3562" s="23">
        <f t="shared" si="2623"/>
        <v>44303651.357438907</v>
      </c>
      <c r="Y3562" s="23">
        <f t="shared" si="2605"/>
        <v>13825559.361691331</v>
      </c>
      <c r="Z3562" s="3">
        <f t="shared" si="2606"/>
        <v>0</v>
      </c>
      <c r="AA3562" s="23">
        <f t="shared" si="2607"/>
        <v>72513895.992305815</v>
      </c>
      <c r="AB3562" s="26">
        <f t="shared" si="2624"/>
        <v>70086276.274228632</v>
      </c>
      <c r="AC3562" s="23">
        <f t="shared" si="2625"/>
        <v>74889487.274228647</v>
      </c>
      <c r="AD3562" s="23">
        <f t="shared" si="2631"/>
        <v>4803211</v>
      </c>
      <c r="AE3562" s="24">
        <f t="shared" si="2592"/>
        <v>70086276.274228647</v>
      </c>
      <c r="AF3562" s="3">
        <f t="shared" si="2626"/>
        <v>0</v>
      </c>
      <c r="AG3562" s="2">
        <f t="shared" si="2608"/>
        <v>0</v>
      </c>
      <c r="AH3562" s="2">
        <f t="shared" si="2609"/>
        <v>225.15262086139666</v>
      </c>
      <c r="AI3562" s="23">
        <f t="shared" si="2632"/>
        <v>11658328038.765186</v>
      </c>
      <c r="AJ3562" s="23">
        <f t="shared" si="2610"/>
        <v>6219.922423797766</v>
      </c>
      <c r="AK3562" s="23">
        <f t="shared" si="2611"/>
        <v>0</v>
      </c>
      <c r="AL3562" s="23">
        <f t="shared" si="2636"/>
        <v>10757005.644378662</v>
      </c>
      <c r="AM3562" s="23">
        <f t="shared" si="2637"/>
        <v>10036161093.058496</v>
      </c>
      <c r="AN3562" s="16">
        <f t="shared" si="2627"/>
        <v>0</v>
      </c>
      <c r="AO3562" s="23">
        <f t="shared" si="2628"/>
        <v>181842.35174870261</v>
      </c>
      <c r="AP3562" s="22">
        <f t="shared" si="2629"/>
        <v>40929657.172917366</v>
      </c>
      <c r="AQ3562" s="30">
        <f t="shared" si="2612"/>
        <v>29664983889.163223</v>
      </c>
      <c r="AR3562" s="28">
        <f t="shared" si="2613"/>
        <v>14633878355.539074</v>
      </c>
      <c r="AS3562" s="25">
        <f t="shared" si="2614"/>
        <v>200337590.02425668</v>
      </c>
      <c r="AT3562" s="32">
        <f t="shared" si="2615"/>
        <v>0</v>
      </c>
      <c r="AU3562" s="23">
        <f t="shared" si="2616"/>
        <v>0</v>
      </c>
      <c r="AV3562" s="22">
        <f t="shared" si="2617"/>
        <v>4326502536.9497528</v>
      </c>
      <c r="AW3562" s="31">
        <f t="shared" si="2630"/>
        <v>19683173518.19091</v>
      </c>
    </row>
    <row r="3563" spans="1:53" s="21" customFormat="1" x14ac:dyDescent="0.25">
      <c r="A3563">
        <f t="shared" si="2638"/>
        <v>950</v>
      </c>
      <c r="B3563" t="s">
        <v>8</v>
      </c>
      <c r="C3563" s="27">
        <f t="shared" si="2595"/>
        <v>0</v>
      </c>
      <c r="D3563" s="27">
        <f t="shared" si="2618"/>
        <v>0</v>
      </c>
      <c r="E3563" s="27" t="b">
        <f t="shared" si="2594"/>
        <v>1</v>
      </c>
      <c r="F3563" s="29">
        <f t="shared" si="2596"/>
        <v>0</v>
      </c>
      <c r="G3563" s="27">
        <f t="shared" si="2619"/>
        <v>0</v>
      </c>
      <c r="H3563" s="22">
        <f t="shared" si="2597"/>
        <v>39450271973.896255</v>
      </c>
      <c r="I3563" s="23">
        <f t="shared" si="2598"/>
        <v>132580106.5049091</v>
      </c>
      <c r="J3563" s="23">
        <f t="shared" si="2599"/>
        <v>1086</v>
      </c>
      <c r="K3563" s="19">
        <f t="shared" si="2620"/>
        <v>225.0831931027827</v>
      </c>
      <c r="L3563" s="16">
        <f t="shared" si="2600"/>
        <v>272.11680479118712</v>
      </c>
      <c r="M3563" s="23">
        <f>M3562-IF($B3563="B",(Percent_Rent_In_Elsies*2.49%/12 * H3562)/K3562,0)+IF($B3563="D",N3563,0)+IF(B3563="D",AK3562)+IF(B3563="C",F3562*90%)-(Y3563-Y3562)-IF($B3563="A",Q3562/K3562) + IF($B3563="A",Q3562/K3562)</f>
        <v>-62877994.574235</v>
      </c>
      <c r="N3563" s="23">
        <f t="shared" si="2601"/>
        <v>0</v>
      </c>
      <c r="O3563" s="22">
        <f t="shared" si="2602"/>
        <v>0</v>
      </c>
      <c r="P3563" s="22">
        <f t="shared" si="2633"/>
        <v>0</v>
      </c>
      <c r="Q3563" s="22">
        <f t="shared" si="2634"/>
        <v>0</v>
      </c>
      <c r="R3563" s="22">
        <f t="shared" si="2603"/>
        <v>482327920.80241799</v>
      </c>
      <c r="S3563" s="16">
        <f t="shared" si="2593"/>
        <v>40127114.875409149</v>
      </c>
      <c r="T3563" s="15">
        <f t="shared" si="2604"/>
        <v>0</v>
      </c>
      <c r="U3563" s="23">
        <f t="shared" si="2621"/>
        <v>2142887.3215876515</v>
      </c>
      <c r="V3563" s="23">
        <f t="shared" si="2622"/>
        <v>178276.81543990443</v>
      </c>
      <c r="W3563" s="23">
        <f t="shared" si="2635"/>
        <v>0</v>
      </c>
      <c r="X3563" s="23">
        <f t="shared" si="2623"/>
        <v>44303651.357438907</v>
      </c>
      <c r="Y3563" s="23">
        <f t="shared" si="2605"/>
        <v>13825559.361691331</v>
      </c>
      <c r="Z3563" s="3">
        <f t="shared" si="2606"/>
        <v>0</v>
      </c>
      <c r="AA3563" s="23">
        <f t="shared" si="2607"/>
        <v>72513895.992305815</v>
      </c>
      <c r="AB3563" s="26">
        <f t="shared" si="2624"/>
        <v>70086276.274228603</v>
      </c>
      <c r="AC3563" s="23">
        <f t="shared" si="2625"/>
        <v>74889487.274228647</v>
      </c>
      <c r="AD3563" s="23">
        <f t="shared" si="2631"/>
        <v>4803211</v>
      </c>
      <c r="AE3563" s="24">
        <f t="shared" si="2592"/>
        <v>70086276.274228647</v>
      </c>
      <c r="AF3563" s="3">
        <f t="shared" si="2626"/>
        <v>1E-4</v>
      </c>
      <c r="AG3563" s="2">
        <f t="shared" si="2608"/>
        <v>0</v>
      </c>
      <c r="AH3563" s="2">
        <f t="shared" si="2609"/>
        <v>225.15262086139666</v>
      </c>
      <c r="AI3563" s="23">
        <f t="shared" si="2632"/>
        <v>11658328038.765186</v>
      </c>
      <c r="AJ3563" s="23">
        <f t="shared" si="2610"/>
        <v>6219.922423797766</v>
      </c>
      <c r="AK3563" s="23">
        <f t="shared" si="2611"/>
        <v>66621.386098807605</v>
      </c>
      <c r="AL3563" s="23">
        <f t="shared" si="2636"/>
        <v>0</v>
      </c>
      <c r="AM3563" s="23">
        <f t="shared" si="2637"/>
        <v>0</v>
      </c>
      <c r="AN3563" s="16">
        <f t="shared" si="2627"/>
        <v>0</v>
      </c>
      <c r="AO3563" s="23">
        <f t="shared" si="2628"/>
        <v>0</v>
      </c>
      <c r="AP3563" s="22">
        <f t="shared" si="2629"/>
        <v>0</v>
      </c>
      <c r="AQ3563" s="30">
        <f t="shared" si="2612"/>
        <v>29664983889.163223</v>
      </c>
      <c r="AR3563" s="28">
        <f t="shared" si="2613"/>
        <v>14633878355.539074</v>
      </c>
      <c r="AS3563" s="25">
        <f t="shared" si="2614"/>
        <v>200337590.02425668</v>
      </c>
      <c r="AT3563" s="32">
        <f t="shared" si="2615"/>
        <v>0</v>
      </c>
      <c r="AU3563" s="23">
        <f t="shared" si="2616"/>
        <v>0</v>
      </c>
      <c r="AV3563" s="22">
        <f t="shared" si="2617"/>
        <v>4326502536.9497528</v>
      </c>
      <c r="AW3563" s="31">
        <f t="shared" si="2630"/>
        <v>19683173518.19091</v>
      </c>
      <c r="AX3563"/>
      <c r="AY3563"/>
      <c r="AZ3563"/>
      <c r="BA3563"/>
    </row>
    <row r="3564" spans="1:53" s="21" customFormat="1" x14ac:dyDescent="0.25">
      <c r="A3564" s="21">
        <f t="shared" si="2638"/>
        <v>950</v>
      </c>
      <c r="B3564" s="21" t="s">
        <v>9</v>
      </c>
      <c r="C3564" s="27">
        <f t="shared" si="2595"/>
        <v>0</v>
      </c>
      <c r="D3564" s="27">
        <f t="shared" si="2618"/>
        <v>0</v>
      </c>
      <c r="E3564" s="27" t="b">
        <f t="shared" si="2594"/>
        <v>1</v>
      </c>
      <c r="F3564" s="29">
        <f t="shared" si="2596"/>
        <v>0</v>
      </c>
      <c r="G3564" s="27">
        <f t="shared" si="2619"/>
        <v>0</v>
      </c>
      <c r="H3564" s="22">
        <f t="shared" si="2597"/>
        <v>39450271973.896255</v>
      </c>
      <c r="I3564" s="23">
        <f t="shared" si="2598"/>
        <v>132580106.5049091</v>
      </c>
      <c r="J3564" s="23">
        <f t="shared" si="2599"/>
        <v>1086</v>
      </c>
      <c r="K3564" s="19">
        <f t="shared" si="2620"/>
        <v>225.0831931027827</v>
      </c>
      <c r="L3564" s="16">
        <f t="shared" si="2600"/>
        <v>272.11680479118712</v>
      </c>
      <c r="M3564" s="23">
        <f>M3563-IF($B3564="B",(Percent_Rent_In_Elsies*2.49%/12 * H3563)/K3563,0)+IF($B3564="D",N3564,0)+IF(B3564="D",AK3563)+IF(B3564="C",F3563*90%)-(Y3564-Y3563)-IF($B3564="A",Q3563/K3563) + IF($B3564="A",Q3563/K3563)</f>
        <v>-62811373.18813619</v>
      </c>
      <c r="N3564" s="23">
        <f t="shared" si="2601"/>
        <v>0</v>
      </c>
      <c r="O3564" s="22">
        <f t="shared" si="2602"/>
        <v>28035497.368154436</v>
      </c>
      <c r="P3564" s="22">
        <f t="shared" si="2633"/>
        <v>0</v>
      </c>
      <c r="Q3564" s="22">
        <f t="shared" si="2634"/>
        <v>0</v>
      </c>
      <c r="R3564" s="22">
        <f t="shared" si="2603"/>
        <v>482327920.80241799</v>
      </c>
      <c r="S3564" s="16">
        <f t="shared" si="2593"/>
        <v>0</v>
      </c>
      <c r="T3564" s="15">
        <f t="shared" si="2604"/>
        <v>12091617.507254712</v>
      </c>
      <c r="U3564" s="23">
        <f t="shared" si="2621"/>
        <v>2142887.3215876515</v>
      </c>
      <c r="V3564" s="23">
        <f t="shared" si="2622"/>
        <v>0</v>
      </c>
      <c r="W3564" s="23">
        <f t="shared" si="2635"/>
        <v>178276.81543990443</v>
      </c>
      <c r="X3564" s="23">
        <f t="shared" si="2623"/>
        <v>44303651.357438907</v>
      </c>
      <c r="Y3564" s="23">
        <f t="shared" si="2605"/>
        <v>13825559.361691331</v>
      </c>
      <c r="Z3564" s="3">
        <f t="shared" si="2606"/>
        <v>0</v>
      </c>
      <c r="AA3564" s="23">
        <f t="shared" si="2607"/>
        <v>72447274.606207013</v>
      </c>
      <c r="AB3564" s="26">
        <f t="shared" si="2624"/>
        <v>70086276.274228618</v>
      </c>
      <c r="AC3564" s="23">
        <f t="shared" si="2625"/>
        <v>74889487.274228647</v>
      </c>
      <c r="AD3564" s="23">
        <f t="shared" si="2631"/>
        <v>4803211</v>
      </c>
      <c r="AE3564" s="24">
        <f t="shared" si="2592"/>
        <v>70086276.274228647</v>
      </c>
      <c r="AF3564" s="3">
        <f t="shared" si="2626"/>
        <v>0</v>
      </c>
      <c r="AG3564" s="2">
        <f t="shared" si="2608"/>
        <v>0</v>
      </c>
      <c r="AH3564" s="2">
        <f t="shared" si="2609"/>
        <v>225.15262086139666</v>
      </c>
      <c r="AI3564" s="23">
        <f t="shared" si="2632"/>
        <v>11647617071.399435</v>
      </c>
      <c r="AJ3564" s="23">
        <f t="shared" si="2610"/>
        <v>6219.922423797766</v>
      </c>
      <c r="AK3564" s="23">
        <f t="shared" si="2611"/>
        <v>0</v>
      </c>
      <c r="AL3564" s="23">
        <f t="shared" si="2636"/>
        <v>0</v>
      </c>
      <c r="AM3564" s="23">
        <f t="shared" si="2637"/>
        <v>0</v>
      </c>
      <c r="AN3564" s="16">
        <f t="shared" si="2627"/>
        <v>0</v>
      </c>
      <c r="AO3564" s="23">
        <f t="shared" si="2628"/>
        <v>0</v>
      </c>
      <c r="AP3564" s="22">
        <f t="shared" si="2629"/>
        <v>0</v>
      </c>
      <c r="AQ3564" s="30">
        <f t="shared" si="2612"/>
        <v>29664983889.163223</v>
      </c>
      <c r="AR3564" s="28">
        <f t="shared" si="2613"/>
        <v>14633878355.539074</v>
      </c>
      <c r="AS3564" s="25">
        <f t="shared" si="2614"/>
        <v>200337590.02425668</v>
      </c>
      <c r="AT3564" s="32">
        <f t="shared" si="2615"/>
        <v>0</v>
      </c>
      <c r="AU3564" s="23">
        <f t="shared" si="2616"/>
        <v>0</v>
      </c>
      <c r="AV3564" s="22">
        <f t="shared" si="2617"/>
        <v>4326502536.9497528</v>
      </c>
      <c r="AW3564" s="31">
        <f t="shared" si="2630"/>
        <v>19683173518.19091</v>
      </c>
    </row>
    <row r="3565" spans="1:53" x14ac:dyDescent="0.25">
      <c r="A3565" s="21">
        <f t="shared" si="2638"/>
        <v>950</v>
      </c>
      <c r="B3565" s="21" t="s">
        <v>28</v>
      </c>
      <c r="C3565" s="27">
        <f t="shared" si="2595"/>
        <v>0</v>
      </c>
      <c r="D3565" s="27">
        <f t="shared" si="2618"/>
        <v>0</v>
      </c>
      <c r="E3565" s="27" t="b">
        <f t="shared" si="2594"/>
        <v>1</v>
      </c>
      <c r="F3565" s="29">
        <f t="shared" si="2596"/>
        <v>0</v>
      </c>
      <c r="G3565" s="27">
        <f t="shared" si="2619"/>
        <v>0</v>
      </c>
      <c r="H3565" s="22">
        <f t="shared" si="2597"/>
        <v>39450271973.896255</v>
      </c>
      <c r="I3565" s="23">
        <f t="shared" si="2598"/>
        <v>132580106.5049091</v>
      </c>
      <c r="J3565" s="23">
        <f t="shared" si="2599"/>
        <v>1086</v>
      </c>
      <c r="K3565" s="19">
        <f t="shared" si="2620"/>
        <v>225.0831931027827</v>
      </c>
      <c r="L3565" s="16">
        <f t="shared" si="2600"/>
        <v>272.11680479118712</v>
      </c>
      <c r="M3565" s="23">
        <f>M3564-IF($B3565="B",(Percent_Rent_In_Elsies*2.49%/12 * H3564)/K3564,0)+IF($B3565="D",N3565,0)+IF(B3565="D",AK3564)+IF(B3565="C",F3564*90%)-(Y3565-Y3564)-IF($B3565="A",Q3564/K3564) + IF($B3565="A",Q3564/K3564)</f>
        <v>-62811373.18813619</v>
      </c>
      <c r="N3565" s="23">
        <f t="shared" si="2601"/>
        <v>0</v>
      </c>
      <c r="O3565" s="22">
        <f t="shared" si="2602"/>
        <v>0</v>
      </c>
      <c r="P3565" s="22">
        <f t="shared" si="2633"/>
        <v>28035497.368154436</v>
      </c>
      <c r="Q3565" s="22">
        <f t="shared" si="2634"/>
        <v>0</v>
      </c>
      <c r="R3565" s="22">
        <f t="shared" si="2603"/>
        <v>482327920.80241799</v>
      </c>
      <c r="S3565" s="16">
        <f t="shared" si="2593"/>
        <v>0</v>
      </c>
      <c r="T3565" s="15">
        <f t="shared" si="2604"/>
        <v>0</v>
      </c>
      <c r="U3565" s="23">
        <f t="shared" si="2621"/>
        <v>2142887.3215876515</v>
      </c>
      <c r="V3565" s="23">
        <f t="shared" si="2622"/>
        <v>0</v>
      </c>
      <c r="W3565" s="23">
        <f t="shared" si="2635"/>
        <v>0</v>
      </c>
      <c r="X3565" s="23">
        <f t="shared" si="2623"/>
        <v>44303651.357438907</v>
      </c>
      <c r="Y3565" s="23">
        <f t="shared" si="2605"/>
        <v>13825559.361691331</v>
      </c>
      <c r="Z3565" s="3">
        <f t="shared" si="2606"/>
        <v>8913.8407719952229</v>
      </c>
      <c r="AA3565" s="23">
        <f t="shared" si="2607"/>
        <v>72580982.217786938</v>
      </c>
      <c r="AB3565" s="26">
        <f t="shared" si="2624"/>
        <v>70086276.274228618</v>
      </c>
      <c r="AC3565" s="23">
        <f t="shared" si="2625"/>
        <v>74889487.274228647</v>
      </c>
      <c r="AD3565" s="23">
        <f t="shared" si="2631"/>
        <v>4803211</v>
      </c>
      <c r="AE3565" s="24">
        <f t="shared" si="2592"/>
        <v>70086276.274228647</v>
      </c>
      <c r="AF3565" s="3">
        <f t="shared" si="2626"/>
        <v>0</v>
      </c>
      <c r="AG3565" s="2">
        <f t="shared" si="2608"/>
        <v>1069660892.6394267</v>
      </c>
      <c r="AH3565" s="2">
        <f t="shared" si="2609"/>
        <v>225.15262086139666</v>
      </c>
      <c r="AI3565" s="23">
        <f t="shared" si="2632"/>
        <v>11669113740.082689</v>
      </c>
      <c r="AJ3565" s="23">
        <f t="shared" si="2610"/>
        <v>6219.922423797766</v>
      </c>
      <c r="AK3565" s="23">
        <f t="shared" si="2611"/>
        <v>0</v>
      </c>
      <c r="AL3565" s="23">
        <f t="shared" si="2636"/>
        <v>0</v>
      </c>
      <c r="AM3565" s="23">
        <f t="shared" si="2637"/>
        <v>0</v>
      </c>
      <c r="AN3565" s="16">
        <f t="shared" si="2627"/>
        <v>0</v>
      </c>
      <c r="AO3565" s="23">
        <f t="shared" si="2628"/>
        <v>0</v>
      </c>
      <c r="AP3565" s="22">
        <f t="shared" si="2629"/>
        <v>0</v>
      </c>
      <c r="AQ3565" s="30">
        <f t="shared" si="2612"/>
        <v>29664983889.163223</v>
      </c>
      <c r="AR3565" s="28">
        <f t="shared" si="2613"/>
        <v>14633878355.539074</v>
      </c>
      <c r="AS3565" s="25">
        <f t="shared" si="2614"/>
        <v>200337590.02425668</v>
      </c>
      <c r="AT3565" s="32">
        <f t="shared" si="2615"/>
        <v>17827.681543990446</v>
      </c>
      <c r="AU3565" s="23">
        <f t="shared" si="2616"/>
        <v>17827.681543990446</v>
      </c>
      <c r="AV3565" s="22">
        <f t="shared" si="2617"/>
        <v>4338594154.4570074</v>
      </c>
      <c r="AW3565" s="31">
        <f t="shared" si="2630"/>
        <v>19683173518.19091</v>
      </c>
      <c r="AX3565" s="21"/>
      <c r="AY3565" s="21"/>
      <c r="AZ3565" s="21"/>
      <c r="BA3565" s="21"/>
    </row>
    <row r="3566" spans="1:53" x14ac:dyDescent="0.25">
      <c r="A3566">
        <f t="shared" si="2638"/>
        <v>951</v>
      </c>
      <c r="B3566" t="s">
        <v>6</v>
      </c>
      <c r="C3566" s="27">
        <f t="shared" si="2595"/>
        <v>0</v>
      </c>
      <c r="D3566" s="27">
        <f t="shared" si="2618"/>
        <v>0</v>
      </c>
      <c r="E3566" s="27" t="b">
        <f t="shared" si="2594"/>
        <v>1</v>
      </c>
      <c r="F3566" s="29">
        <f t="shared" si="2596"/>
        <v>0</v>
      </c>
      <c r="G3566" s="27">
        <f t="shared" si="2619"/>
        <v>0</v>
      </c>
      <c r="H3566" s="22">
        <f t="shared" si="2597"/>
        <v>39516022427.186081</v>
      </c>
      <c r="I3566" s="23">
        <f t="shared" si="2598"/>
        <v>132580106.5049091</v>
      </c>
      <c r="J3566" s="23">
        <f t="shared" si="2599"/>
        <v>1086</v>
      </c>
      <c r="K3566" s="19">
        <f t="shared" si="2620"/>
        <v>225.0831931027827</v>
      </c>
      <c r="L3566" s="16">
        <f t="shared" si="2600"/>
        <v>272.57033279917243</v>
      </c>
      <c r="M3566" s="23">
        <f>M3565-IF($B3566="B",(Percent_Rent_In_Elsies*2.49%/12 * H3565)/K3565,0)+IF($B3566="D",N3566,0)+IF(B3566="D",AK3565)+IF(B3566="C",F3565*90%)-(Y3566-Y3565)-IF($B3566="A",Q3565/K3565) + IF($B3566="A",Q3565/K3565)</f>
        <v>-62811373.18813619</v>
      </c>
      <c r="N3566" s="23">
        <f t="shared" si="2601"/>
        <v>0</v>
      </c>
      <c r="O3566" s="22">
        <f t="shared" si="2602"/>
        <v>0</v>
      </c>
      <c r="P3566" s="22">
        <f t="shared" si="2633"/>
        <v>0</v>
      </c>
      <c r="Q3566" s="22">
        <f t="shared" si="2634"/>
        <v>0</v>
      </c>
      <c r="R3566" s="22">
        <f t="shared" si="2603"/>
        <v>482327920.80241799</v>
      </c>
      <c r="S3566" s="16">
        <f t="shared" si="2593"/>
        <v>0</v>
      </c>
      <c r="T3566" s="15">
        <f t="shared" si="2604"/>
        <v>0</v>
      </c>
      <c r="U3566" s="23">
        <f t="shared" si="2621"/>
        <v>2142887.3215876515</v>
      </c>
      <c r="V3566" s="23">
        <f t="shared" si="2622"/>
        <v>0</v>
      </c>
      <c r="W3566" s="23">
        <f t="shared" si="2635"/>
        <v>0</v>
      </c>
      <c r="X3566" s="23">
        <f t="shared" si="2623"/>
        <v>44348220.561298884</v>
      </c>
      <c r="Y3566" s="23">
        <f t="shared" si="2605"/>
        <v>13825559.361691331</v>
      </c>
      <c r="Z3566" s="3">
        <f t="shared" si="2606"/>
        <v>0</v>
      </c>
      <c r="AA3566" s="23">
        <f t="shared" si="2607"/>
        <v>72580982.217786938</v>
      </c>
      <c r="AB3566" s="26">
        <f t="shared" si="2624"/>
        <v>70086276.274228618</v>
      </c>
      <c r="AC3566" s="23">
        <f t="shared" si="2625"/>
        <v>74889487.274228647</v>
      </c>
      <c r="AD3566" s="23">
        <f t="shared" si="2631"/>
        <v>4803211</v>
      </c>
      <c r="AE3566" s="24">
        <f t="shared" si="2592"/>
        <v>70086276.274228647</v>
      </c>
      <c r="AF3566" s="3">
        <f t="shared" si="2626"/>
        <v>0</v>
      </c>
      <c r="AG3566" s="2">
        <f t="shared" si="2608"/>
        <v>0</v>
      </c>
      <c r="AH3566" s="2">
        <f t="shared" si="2609"/>
        <v>225.52787522949899</v>
      </c>
      <c r="AI3566" s="23">
        <f t="shared" si="2632"/>
        <v>11669113740.082689</v>
      </c>
      <c r="AJ3566" s="23">
        <f t="shared" si="2610"/>
        <v>6219.922423797766</v>
      </c>
      <c r="AK3566" s="23">
        <f t="shared" si="2611"/>
        <v>0</v>
      </c>
      <c r="AL3566" s="23">
        <f t="shared" si="2636"/>
        <v>0</v>
      </c>
      <c r="AM3566" s="23">
        <f t="shared" si="2637"/>
        <v>0</v>
      </c>
      <c r="AN3566" s="16">
        <f t="shared" si="2627"/>
        <v>0</v>
      </c>
      <c r="AO3566" s="23">
        <f t="shared" si="2628"/>
        <v>0</v>
      </c>
      <c r="AP3566" s="22">
        <f t="shared" si="2629"/>
        <v>0</v>
      </c>
      <c r="AQ3566" s="30">
        <f t="shared" si="2612"/>
        <v>29664983889.163223</v>
      </c>
      <c r="AR3566" s="28">
        <f t="shared" si="2613"/>
        <v>14633878355.539074</v>
      </c>
      <c r="AS3566" s="25">
        <f t="shared" si="2614"/>
        <v>200337590.02425668</v>
      </c>
      <c r="AT3566" s="32">
        <f t="shared" si="2615"/>
        <v>0</v>
      </c>
      <c r="AU3566" s="23">
        <f t="shared" si="2616"/>
        <v>0</v>
      </c>
      <c r="AV3566" s="22">
        <f t="shared" si="2617"/>
        <v>4338594154.4570074</v>
      </c>
      <c r="AW3566" s="31">
        <f t="shared" si="2630"/>
        <v>19655138020.822754</v>
      </c>
    </row>
    <row r="3567" spans="1:53" x14ac:dyDescent="0.25">
      <c r="A3567">
        <f t="shared" si="2638"/>
        <v>951</v>
      </c>
      <c r="B3567" t="s">
        <v>7</v>
      </c>
      <c r="C3567" s="27">
        <f t="shared" si="2595"/>
        <v>0</v>
      </c>
      <c r="D3567" s="27">
        <f t="shared" si="2618"/>
        <v>0</v>
      </c>
      <c r="E3567" s="27" t="b">
        <f t="shared" si="2594"/>
        <v>1</v>
      </c>
      <c r="F3567" s="29">
        <f t="shared" si="2596"/>
        <v>0</v>
      </c>
      <c r="G3567" s="27">
        <f t="shared" si="2619"/>
        <v>0</v>
      </c>
      <c r="H3567" s="22">
        <f t="shared" si="2597"/>
        <v>39516022427.186081</v>
      </c>
      <c r="I3567" s="23">
        <f t="shared" si="2598"/>
        <v>132580106.5049091</v>
      </c>
      <c r="J3567" s="23">
        <f t="shared" si="2599"/>
        <v>1086</v>
      </c>
      <c r="K3567" s="19">
        <f t="shared" si="2620"/>
        <v>225.0831931027827</v>
      </c>
      <c r="L3567" s="16">
        <f t="shared" si="2600"/>
        <v>272.57033279917243</v>
      </c>
      <c r="M3567" s="23">
        <f>M3566-IF($B3567="B",(Percent_Rent_In_Elsies*2.49%/12 * H3566)/K3566,0)+IF($B3567="D",N3567,0)+IF(B3567="D",AK3566)+IF(B3567="C",F3566*90%)-(Y3567-Y3566)-IF($B3567="A",Q3566/K3566) + IF($B3567="A",Q3566/K3566)</f>
        <v>-62993518.610471144</v>
      </c>
      <c r="N3567" s="23">
        <f t="shared" si="2601"/>
        <v>0</v>
      </c>
      <c r="O3567" s="22">
        <f t="shared" si="2602"/>
        <v>0</v>
      </c>
      <c r="P3567" s="22">
        <f t="shared" si="2633"/>
        <v>0</v>
      </c>
      <c r="Q3567" s="22">
        <f t="shared" si="2634"/>
        <v>0</v>
      </c>
      <c r="R3567" s="22">
        <f t="shared" si="2603"/>
        <v>442133927.40221649</v>
      </c>
      <c r="S3567" s="16">
        <f t="shared" si="2593"/>
        <v>40193993.400201499</v>
      </c>
      <c r="T3567" s="15">
        <f t="shared" si="2604"/>
        <v>0</v>
      </c>
      <c r="U3567" s="23">
        <f t="shared" si="2621"/>
        <v>1964313.378122014</v>
      </c>
      <c r="V3567" s="23">
        <f t="shared" si="2622"/>
        <v>178573.94346563763</v>
      </c>
      <c r="W3567" s="23">
        <f t="shared" si="2635"/>
        <v>0</v>
      </c>
      <c r="X3567" s="23">
        <f t="shared" si="2623"/>
        <v>44348220.561298884</v>
      </c>
      <c r="Y3567" s="23">
        <f t="shared" si="2605"/>
        <v>13825559.361691331</v>
      </c>
      <c r="Z3567" s="3">
        <f t="shared" si="2606"/>
        <v>0</v>
      </c>
      <c r="AA3567" s="23">
        <f t="shared" si="2607"/>
        <v>72580982.217786938</v>
      </c>
      <c r="AB3567" s="26">
        <f t="shared" si="2624"/>
        <v>70086276.274228618</v>
      </c>
      <c r="AC3567" s="23">
        <f t="shared" si="2625"/>
        <v>74889487.274228647</v>
      </c>
      <c r="AD3567" s="23">
        <f t="shared" si="2631"/>
        <v>4803211</v>
      </c>
      <c r="AE3567" s="24">
        <f t="shared" si="2592"/>
        <v>70086276.274228647</v>
      </c>
      <c r="AF3567" s="3">
        <f t="shared" si="2626"/>
        <v>0</v>
      </c>
      <c r="AG3567" s="2">
        <f t="shared" si="2608"/>
        <v>0</v>
      </c>
      <c r="AH3567" s="2">
        <f t="shared" si="2609"/>
        <v>225.52787522949899</v>
      </c>
      <c r="AI3567" s="23">
        <f t="shared" si="2632"/>
        <v>11669113740.082689</v>
      </c>
      <c r="AJ3567" s="23">
        <f t="shared" si="2610"/>
        <v>6219.922423797766</v>
      </c>
      <c r="AK3567" s="23">
        <f t="shared" si="2611"/>
        <v>0</v>
      </c>
      <c r="AL3567" s="23">
        <f t="shared" si="2636"/>
        <v>10785701.317502975</v>
      </c>
      <c r="AM3567" s="23">
        <f t="shared" si="2637"/>
        <v>10062933822.16828</v>
      </c>
      <c r="AN3567" s="16">
        <f t="shared" si="2627"/>
        <v>0</v>
      </c>
      <c r="AO3567" s="23">
        <f t="shared" si="2628"/>
        <v>182145.42233495045</v>
      </c>
      <c r="AP3567" s="22">
        <f t="shared" si="2629"/>
        <v>40997873.268205561</v>
      </c>
      <c r="AQ3567" s="30">
        <f t="shared" si="2612"/>
        <v>29746631153.776852</v>
      </c>
      <c r="AR3567" s="28">
        <f t="shared" si="2613"/>
        <v>14674527746.884501</v>
      </c>
      <c r="AS3567" s="25">
        <f t="shared" si="2614"/>
        <v>200337590.02425668</v>
      </c>
      <c r="AT3567" s="32">
        <f t="shared" si="2615"/>
        <v>0</v>
      </c>
      <c r="AU3567" s="23">
        <f t="shared" si="2616"/>
        <v>0</v>
      </c>
      <c r="AV3567" s="22">
        <f t="shared" si="2617"/>
        <v>4338594154.4570074</v>
      </c>
      <c r="AW3567" s="31">
        <f t="shared" si="2630"/>
        <v>19736785285.436386</v>
      </c>
    </row>
    <row r="3568" spans="1:53" s="21" customFormat="1" x14ac:dyDescent="0.25">
      <c r="A3568">
        <f t="shared" si="2638"/>
        <v>951</v>
      </c>
      <c r="B3568" t="s">
        <v>8</v>
      </c>
      <c r="C3568" s="27">
        <f t="shared" si="2595"/>
        <v>0</v>
      </c>
      <c r="D3568" s="27">
        <f t="shared" si="2618"/>
        <v>0</v>
      </c>
      <c r="E3568" s="27" t="b">
        <f t="shared" si="2594"/>
        <v>1</v>
      </c>
      <c r="F3568" s="29">
        <f t="shared" si="2596"/>
        <v>0</v>
      </c>
      <c r="G3568" s="27">
        <f t="shared" si="2619"/>
        <v>0</v>
      </c>
      <c r="H3568" s="22">
        <f t="shared" si="2597"/>
        <v>39516022427.186081</v>
      </c>
      <c r="I3568" s="23">
        <f t="shared" si="2598"/>
        <v>132580106.5049091</v>
      </c>
      <c r="J3568" s="23">
        <f t="shared" si="2599"/>
        <v>1086</v>
      </c>
      <c r="K3568" s="19">
        <f t="shared" si="2620"/>
        <v>225.0831931027827</v>
      </c>
      <c r="L3568" s="16">
        <f t="shared" si="2600"/>
        <v>272.57033279917243</v>
      </c>
      <c r="M3568" s="23">
        <f>M3567-IF($B3568="B",(Percent_Rent_In_Elsies*2.49%/12 * H3567)/K3567,0)+IF($B3568="D",N3568,0)+IF(B3568="D",AK3567)+IF(B3568="C",F3567*90%)-(Y3568-Y3567)-IF($B3568="A",Q3567/K3567) + IF($B3568="A",Q3567/K3567)</f>
        <v>-62993518.610471144</v>
      </c>
      <c r="N3568" s="23">
        <f t="shared" si="2601"/>
        <v>0</v>
      </c>
      <c r="O3568" s="22">
        <f t="shared" si="2602"/>
        <v>0</v>
      </c>
      <c r="P3568" s="22">
        <f t="shared" si="2633"/>
        <v>0</v>
      </c>
      <c r="Q3568" s="22">
        <f t="shared" si="2634"/>
        <v>0</v>
      </c>
      <c r="R3568" s="22">
        <f t="shared" si="2603"/>
        <v>483131800.67042208</v>
      </c>
      <c r="S3568" s="16">
        <f t="shared" si="2593"/>
        <v>40193993.400201499</v>
      </c>
      <c r="T3568" s="15">
        <f t="shared" si="2604"/>
        <v>0</v>
      </c>
      <c r="U3568" s="23">
        <f t="shared" si="2621"/>
        <v>2146458.8004569644</v>
      </c>
      <c r="V3568" s="23">
        <f t="shared" si="2622"/>
        <v>178573.94346563763</v>
      </c>
      <c r="W3568" s="23">
        <f t="shared" si="2635"/>
        <v>0</v>
      </c>
      <c r="X3568" s="23">
        <f t="shared" si="2623"/>
        <v>44348220.561298884</v>
      </c>
      <c r="Y3568" s="23">
        <f t="shared" si="2605"/>
        <v>13825559.361691331</v>
      </c>
      <c r="Z3568" s="3">
        <f t="shared" si="2606"/>
        <v>0</v>
      </c>
      <c r="AA3568" s="23">
        <f t="shared" si="2607"/>
        <v>72580982.217786938</v>
      </c>
      <c r="AB3568" s="26">
        <f t="shared" si="2624"/>
        <v>70086276.274228618</v>
      </c>
      <c r="AC3568" s="23">
        <f t="shared" si="2625"/>
        <v>74889487.274228647</v>
      </c>
      <c r="AD3568" s="23">
        <f t="shared" si="2631"/>
        <v>4803211</v>
      </c>
      <c r="AE3568" s="24">
        <f t="shared" si="2592"/>
        <v>70086276.274228647</v>
      </c>
      <c r="AF3568" s="3">
        <f t="shared" si="2626"/>
        <v>1E-4</v>
      </c>
      <c r="AG3568" s="2">
        <f t="shared" si="2608"/>
        <v>0</v>
      </c>
      <c r="AH3568" s="2">
        <f t="shared" si="2609"/>
        <v>225.52787522949899</v>
      </c>
      <c r="AI3568" s="23">
        <f t="shared" si="2632"/>
        <v>11669113740.082689</v>
      </c>
      <c r="AJ3568" s="23">
        <f t="shared" si="2610"/>
        <v>6219.922423797766</v>
      </c>
      <c r="AK3568" s="23">
        <f t="shared" si="2611"/>
        <v>66665.533093777864</v>
      </c>
      <c r="AL3568" s="23">
        <f t="shared" si="2636"/>
        <v>0</v>
      </c>
      <c r="AM3568" s="23">
        <f t="shared" si="2637"/>
        <v>0</v>
      </c>
      <c r="AN3568" s="16">
        <f t="shared" si="2627"/>
        <v>0</v>
      </c>
      <c r="AO3568" s="23">
        <f t="shared" si="2628"/>
        <v>0</v>
      </c>
      <c r="AP3568" s="22">
        <f t="shared" si="2629"/>
        <v>0</v>
      </c>
      <c r="AQ3568" s="30">
        <f t="shared" si="2612"/>
        <v>29746631153.776852</v>
      </c>
      <c r="AR3568" s="28">
        <f t="shared" si="2613"/>
        <v>14674527746.884501</v>
      </c>
      <c r="AS3568" s="25">
        <f t="shared" si="2614"/>
        <v>200337590.02425668</v>
      </c>
      <c r="AT3568" s="32">
        <f t="shared" si="2615"/>
        <v>0</v>
      </c>
      <c r="AU3568" s="23">
        <f t="shared" si="2616"/>
        <v>0</v>
      </c>
      <c r="AV3568" s="22">
        <f t="shared" si="2617"/>
        <v>4338594154.4570074</v>
      </c>
      <c r="AW3568" s="31">
        <f t="shared" si="2630"/>
        <v>19736785285.43639</v>
      </c>
      <c r="AX3568"/>
      <c r="AY3568"/>
      <c r="AZ3568"/>
      <c r="BA3568"/>
    </row>
    <row r="3569" spans="1:53" s="21" customFormat="1" x14ac:dyDescent="0.25">
      <c r="A3569">
        <f t="shared" si="2638"/>
        <v>951</v>
      </c>
      <c r="B3569" t="s">
        <v>9</v>
      </c>
      <c r="C3569" s="27">
        <f t="shared" si="2595"/>
        <v>0</v>
      </c>
      <c r="D3569" s="27">
        <f t="shared" si="2618"/>
        <v>0</v>
      </c>
      <c r="E3569" s="27" t="b">
        <f t="shared" si="2594"/>
        <v>1</v>
      </c>
      <c r="F3569" s="29">
        <f t="shared" si="2596"/>
        <v>0</v>
      </c>
      <c r="G3569" s="27">
        <f t="shared" si="2619"/>
        <v>0</v>
      </c>
      <c r="H3569" s="22">
        <f t="shared" si="2597"/>
        <v>39516022427.186081</v>
      </c>
      <c r="I3569" s="23">
        <f t="shared" si="2598"/>
        <v>132580106.5049091</v>
      </c>
      <c r="J3569" s="23">
        <f t="shared" si="2599"/>
        <v>1086</v>
      </c>
      <c r="K3569" s="19">
        <f t="shared" si="2620"/>
        <v>225.0831931027827</v>
      </c>
      <c r="L3569" s="16">
        <f t="shared" si="2600"/>
        <v>272.57033279917243</v>
      </c>
      <c r="M3569" s="23">
        <f>M3568-IF($B3569="B",(Percent_Rent_In_Elsies*2.49%/12 * H3568)/K3568,0)+IF($B3569="D",N3569,0)+IF(B3569="D",AK3568)+IF(B3569="C",F3568*90%)-(Y3569-Y3568)-IF($B3569="A",Q3568/K3568) + IF($B3569="A",Q3568/K3568)</f>
        <v>-62926853.077377364</v>
      </c>
      <c r="N3569" s="23">
        <f t="shared" si="2601"/>
        <v>0</v>
      </c>
      <c r="O3569" s="22">
        <f t="shared" si="2602"/>
        <v>28082223.197101362</v>
      </c>
      <c r="P3569" s="22">
        <f t="shared" si="2633"/>
        <v>0</v>
      </c>
      <c r="Q3569" s="22">
        <f t="shared" si="2634"/>
        <v>0</v>
      </c>
      <c r="R3569" s="22">
        <f t="shared" si="2603"/>
        <v>483131800.67042208</v>
      </c>
      <c r="S3569" s="16">
        <f t="shared" si="2593"/>
        <v>0</v>
      </c>
      <c r="T3569" s="15">
        <f t="shared" si="2604"/>
        <v>12111770.203100137</v>
      </c>
      <c r="U3569" s="23">
        <f t="shared" si="2621"/>
        <v>2146458.8004569644</v>
      </c>
      <c r="V3569" s="23">
        <f t="shared" si="2622"/>
        <v>0</v>
      </c>
      <c r="W3569" s="23">
        <f t="shared" si="2635"/>
        <v>178573.94346563763</v>
      </c>
      <c r="X3569" s="23">
        <f t="shared" si="2623"/>
        <v>44348220.561298884</v>
      </c>
      <c r="Y3569" s="23">
        <f t="shared" si="2605"/>
        <v>13825559.361691331</v>
      </c>
      <c r="Z3569" s="3">
        <f t="shared" si="2606"/>
        <v>0</v>
      </c>
      <c r="AA3569" s="23">
        <f t="shared" si="2607"/>
        <v>72514316.684693158</v>
      </c>
      <c r="AB3569" s="26">
        <f t="shared" si="2624"/>
        <v>70086276.274228618</v>
      </c>
      <c r="AC3569" s="23">
        <f t="shared" si="2625"/>
        <v>74889487.274228647</v>
      </c>
      <c r="AD3569" s="23">
        <f t="shared" si="2631"/>
        <v>4803211</v>
      </c>
      <c r="AE3569" s="24">
        <f t="shared" si="2592"/>
        <v>70086276.274228647</v>
      </c>
      <c r="AF3569" s="3">
        <f t="shared" si="2626"/>
        <v>0</v>
      </c>
      <c r="AG3569" s="2">
        <f t="shared" si="2608"/>
        <v>0</v>
      </c>
      <c r="AH3569" s="2">
        <f t="shared" si="2609"/>
        <v>225.52787522949899</v>
      </c>
      <c r="AI3569" s="23">
        <f t="shared" si="2632"/>
        <v>11658395675.040798</v>
      </c>
      <c r="AJ3569" s="23">
        <f t="shared" si="2610"/>
        <v>6219.922423797766</v>
      </c>
      <c r="AK3569" s="23">
        <f t="shared" si="2611"/>
        <v>0</v>
      </c>
      <c r="AL3569" s="23">
        <f t="shared" si="2636"/>
        <v>0</v>
      </c>
      <c r="AM3569" s="23">
        <f t="shared" si="2637"/>
        <v>0</v>
      </c>
      <c r="AN3569" s="16">
        <f t="shared" si="2627"/>
        <v>0</v>
      </c>
      <c r="AO3569" s="23">
        <f t="shared" si="2628"/>
        <v>0</v>
      </c>
      <c r="AP3569" s="22">
        <f t="shared" si="2629"/>
        <v>0</v>
      </c>
      <c r="AQ3569" s="30">
        <f t="shared" si="2612"/>
        <v>29746631153.776852</v>
      </c>
      <c r="AR3569" s="28">
        <f t="shared" si="2613"/>
        <v>14674527746.884501</v>
      </c>
      <c r="AS3569" s="25">
        <f t="shared" si="2614"/>
        <v>200337590.02425668</v>
      </c>
      <c r="AT3569" s="32">
        <f t="shared" si="2615"/>
        <v>0</v>
      </c>
      <c r="AU3569" s="23">
        <f t="shared" si="2616"/>
        <v>0</v>
      </c>
      <c r="AV3569" s="22">
        <f t="shared" si="2617"/>
        <v>4338594154.4570074</v>
      </c>
      <c r="AW3569" s="31">
        <f t="shared" si="2630"/>
        <v>19736785285.43639</v>
      </c>
      <c r="AX3569"/>
      <c r="AY3569"/>
      <c r="AZ3569"/>
      <c r="BA3569"/>
    </row>
    <row r="3570" spans="1:53" x14ac:dyDescent="0.25">
      <c r="A3570" s="21">
        <f t="shared" si="2638"/>
        <v>951</v>
      </c>
      <c r="B3570" s="21" t="s">
        <v>28</v>
      </c>
      <c r="C3570" s="27">
        <f t="shared" si="2595"/>
        <v>0</v>
      </c>
      <c r="D3570" s="27">
        <f t="shared" si="2618"/>
        <v>0</v>
      </c>
      <c r="E3570" s="27" t="b">
        <f t="shared" si="2594"/>
        <v>1</v>
      </c>
      <c r="F3570" s="29">
        <f t="shared" si="2596"/>
        <v>0</v>
      </c>
      <c r="G3570" s="27">
        <f t="shared" si="2619"/>
        <v>0</v>
      </c>
      <c r="H3570" s="22">
        <f t="shared" si="2597"/>
        <v>39516022427.186081</v>
      </c>
      <c r="I3570" s="23">
        <f t="shared" si="2598"/>
        <v>132580106.5049091</v>
      </c>
      <c r="J3570" s="23">
        <f t="shared" si="2599"/>
        <v>1086</v>
      </c>
      <c r="K3570" s="19">
        <f t="shared" si="2620"/>
        <v>225.0831931027827</v>
      </c>
      <c r="L3570" s="16">
        <f t="shared" si="2600"/>
        <v>272.57033279917243</v>
      </c>
      <c r="M3570" s="23">
        <f>M3569-IF($B3570="B",(Percent_Rent_In_Elsies*2.49%/12 * H3569)/K3569,0)+IF($B3570="D",N3570,0)+IF(B3570="D",AK3569)+IF(B3570="C",F3569*90%)-(Y3570-Y3569)-IF($B3570="A",Q3569/K3569) + IF($B3570="A",Q3569/K3569)</f>
        <v>-62926853.077377364</v>
      </c>
      <c r="N3570" s="23">
        <f t="shared" si="2601"/>
        <v>0</v>
      </c>
      <c r="O3570" s="22">
        <f t="shared" si="2602"/>
        <v>0</v>
      </c>
      <c r="P3570" s="22">
        <f t="shared" si="2633"/>
        <v>28082223.197101362</v>
      </c>
      <c r="Q3570" s="22">
        <f t="shared" si="2634"/>
        <v>0</v>
      </c>
      <c r="R3570" s="22">
        <f t="shared" si="2603"/>
        <v>483131800.67042208</v>
      </c>
      <c r="S3570" s="16">
        <f t="shared" si="2593"/>
        <v>0</v>
      </c>
      <c r="T3570" s="15">
        <f t="shared" si="2604"/>
        <v>0</v>
      </c>
      <c r="U3570" s="23">
        <f t="shared" si="2621"/>
        <v>2146458.8004569644</v>
      </c>
      <c r="V3570" s="23">
        <f t="shared" si="2622"/>
        <v>0</v>
      </c>
      <c r="W3570" s="23">
        <f t="shared" si="2635"/>
        <v>0</v>
      </c>
      <c r="X3570" s="23">
        <f t="shared" si="2623"/>
        <v>44348220.561298884</v>
      </c>
      <c r="Y3570" s="23">
        <f t="shared" si="2605"/>
        <v>13825559.361691331</v>
      </c>
      <c r="Z3570" s="3">
        <f t="shared" si="2606"/>
        <v>8928.697173281882</v>
      </c>
      <c r="AA3570" s="23">
        <f t="shared" si="2607"/>
        <v>72648247.14229238</v>
      </c>
      <c r="AB3570" s="26">
        <f t="shared" si="2624"/>
        <v>70086276.274228618</v>
      </c>
      <c r="AC3570" s="23">
        <f t="shared" si="2625"/>
        <v>74889487.274228647</v>
      </c>
      <c r="AD3570" s="23">
        <f t="shared" si="2631"/>
        <v>4803211</v>
      </c>
      <c r="AE3570" s="24">
        <f t="shared" si="2592"/>
        <v>70086276.274228647</v>
      </c>
      <c r="AF3570" s="3">
        <f t="shared" si="2626"/>
        <v>0</v>
      </c>
      <c r="AG3570" s="2">
        <f t="shared" si="2608"/>
        <v>1071443660.7938257</v>
      </c>
      <c r="AH3570" s="2">
        <f t="shared" si="2609"/>
        <v>225.52787522949899</v>
      </c>
      <c r="AI3570" s="23">
        <f t="shared" si="2632"/>
        <v>11679928171.505192</v>
      </c>
      <c r="AJ3570" s="23">
        <f t="shared" si="2610"/>
        <v>6219.922423797766</v>
      </c>
      <c r="AK3570" s="23">
        <f t="shared" si="2611"/>
        <v>0</v>
      </c>
      <c r="AL3570" s="23">
        <f t="shared" si="2636"/>
        <v>0</v>
      </c>
      <c r="AM3570" s="23">
        <f t="shared" si="2637"/>
        <v>0</v>
      </c>
      <c r="AN3570" s="16">
        <f t="shared" si="2627"/>
        <v>0</v>
      </c>
      <c r="AO3570" s="23">
        <f t="shared" si="2628"/>
        <v>0</v>
      </c>
      <c r="AP3570" s="22">
        <f t="shared" si="2629"/>
        <v>0</v>
      </c>
      <c r="AQ3570" s="30">
        <f t="shared" si="2612"/>
        <v>29746631153.776852</v>
      </c>
      <c r="AR3570" s="28">
        <f t="shared" si="2613"/>
        <v>14674527746.884501</v>
      </c>
      <c r="AS3570" s="25">
        <f t="shared" si="2614"/>
        <v>200337590.02425668</v>
      </c>
      <c r="AT3570" s="32">
        <f t="shared" si="2615"/>
        <v>17857.394346563764</v>
      </c>
      <c r="AU3570" s="23">
        <f t="shared" si="2616"/>
        <v>17857.394346563764</v>
      </c>
      <c r="AV3570" s="22">
        <f t="shared" si="2617"/>
        <v>4350705924.6601076</v>
      </c>
      <c r="AW3570" s="31">
        <f t="shared" si="2630"/>
        <v>19736785285.436386</v>
      </c>
    </row>
    <row r="3571" spans="1:53" x14ac:dyDescent="0.25">
      <c r="A3571">
        <f t="shared" si="2638"/>
        <v>952</v>
      </c>
      <c r="B3571" t="s">
        <v>6</v>
      </c>
      <c r="C3571" s="27">
        <f t="shared" si="2595"/>
        <v>0</v>
      </c>
      <c r="D3571" s="27">
        <f t="shared" si="2618"/>
        <v>0</v>
      </c>
      <c r="E3571" s="27" t="b">
        <f t="shared" si="2594"/>
        <v>1</v>
      </c>
      <c r="F3571" s="29">
        <f t="shared" si="2596"/>
        <v>0</v>
      </c>
      <c r="G3571" s="27">
        <f t="shared" si="2619"/>
        <v>0</v>
      </c>
      <c r="H3571" s="22">
        <f t="shared" si="2597"/>
        <v>39581882464.564728</v>
      </c>
      <c r="I3571" s="23">
        <f t="shared" si="2598"/>
        <v>132580106.5049091</v>
      </c>
      <c r="J3571" s="23">
        <f t="shared" si="2599"/>
        <v>1086</v>
      </c>
      <c r="K3571" s="19">
        <f t="shared" si="2620"/>
        <v>225.0831931027827</v>
      </c>
      <c r="L3571" s="16">
        <f t="shared" si="2600"/>
        <v>273.02461668717109</v>
      </c>
      <c r="M3571" s="23">
        <f>M3570-IF($B3571="B",(Percent_Rent_In_Elsies*2.49%/12 * H3570)/K3570,0)+IF($B3571="D",N3571,0)+IF(B3571="D",AK3570)+IF(B3571="C",F3570*90%)-(Y3571-Y3570)-IF($B3571="A",Q3570/K3570) + IF($B3571="A",Q3570/K3570)</f>
        <v>-62926853.077377364</v>
      </c>
      <c r="N3571" s="23">
        <f t="shared" si="2601"/>
        <v>0</v>
      </c>
      <c r="O3571" s="22">
        <f t="shared" si="2602"/>
        <v>0</v>
      </c>
      <c r="P3571" s="22">
        <f t="shared" si="2633"/>
        <v>0</v>
      </c>
      <c r="Q3571" s="22">
        <f t="shared" si="2634"/>
        <v>0</v>
      </c>
      <c r="R3571" s="22">
        <f t="shared" si="2603"/>
        <v>483131800.67042208</v>
      </c>
      <c r="S3571" s="16">
        <f t="shared" si="2593"/>
        <v>0</v>
      </c>
      <c r="T3571" s="15">
        <f t="shared" si="2604"/>
        <v>0</v>
      </c>
      <c r="U3571" s="23">
        <f t="shared" si="2621"/>
        <v>2146458.8004569644</v>
      </c>
      <c r="V3571" s="23">
        <f t="shared" si="2622"/>
        <v>0</v>
      </c>
      <c r="W3571" s="23">
        <f t="shared" si="2635"/>
        <v>0</v>
      </c>
      <c r="X3571" s="23">
        <f t="shared" si="2623"/>
        <v>44392864.047165297</v>
      </c>
      <c r="Y3571" s="23">
        <f t="shared" si="2605"/>
        <v>13825559.361691331</v>
      </c>
      <c r="Z3571" s="3">
        <f t="shared" si="2606"/>
        <v>0</v>
      </c>
      <c r="AA3571" s="23">
        <f t="shared" si="2607"/>
        <v>72648247.14229238</v>
      </c>
      <c r="AB3571" s="26">
        <f t="shared" si="2624"/>
        <v>70086276.274228618</v>
      </c>
      <c r="AC3571" s="23">
        <f t="shared" si="2625"/>
        <v>74889487.274228647</v>
      </c>
      <c r="AD3571" s="23">
        <f t="shared" si="2631"/>
        <v>4803211</v>
      </c>
      <c r="AE3571" s="24">
        <f t="shared" ref="AE3571:AE3634" si="2639">AC3571-AD3571</f>
        <v>70086276.274228647</v>
      </c>
      <c r="AF3571" s="3">
        <f t="shared" si="2626"/>
        <v>0</v>
      </c>
      <c r="AG3571" s="2">
        <f t="shared" si="2608"/>
        <v>0</v>
      </c>
      <c r="AH3571" s="2">
        <f t="shared" si="2609"/>
        <v>225.90375502154816</v>
      </c>
      <c r="AI3571" s="23">
        <f t="shared" si="2632"/>
        <v>11679928171.505192</v>
      </c>
      <c r="AJ3571" s="23">
        <f t="shared" si="2610"/>
        <v>6219.922423797766</v>
      </c>
      <c r="AK3571" s="23">
        <f t="shared" si="2611"/>
        <v>0</v>
      </c>
      <c r="AL3571" s="23">
        <f t="shared" si="2636"/>
        <v>0</v>
      </c>
      <c r="AM3571" s="23">
        <f t="shared" si="2637"/>
        <v>0</v>
      </c>
      <c r="AN3571" s="16">
        <f t="shared" si="2627"/>
        <v>0</v>
      </c>
      <c r="AO3571" s="23">
        <f t="shared" si="2628"/>
        <v>0</v>
      </c>
      <c r="AP3571" s="22">
        <f t="shared" si="2629"/>
        <v>0</v>
      </c>
      <c r="AQ3571" s="30">
        <f t="shared" si="2612"/>
        <v>29746631153.776852</v>
      </c>
      <c r="AR3571" s="28">
        <f t="shared" si="2613"/>
        <v>14674527746.884501</v>
      </c>
      <c r="AS3571" s="25">
        <f t="shared" si="2614"/>
        <v>200337590.02425668</v>
      </c>
      <c r="AT3571" s="32">
        <f t="shared" si="2615"/>
        <v>0</v>
      </c>
      <c r="AU3571" s="23">
        <f t="shared" si="2616"/>
        <v>0</v>
      </c>
      <c r="AV3571" s="22">
        <f t="shared" si="2617"/>
        <v>4350705924.6601076</v>
      </c>
      <c r="AW3571" s="31">
        <f t="shared" si="2630"/>
        <v>19708703062.239285</v>
      </c>
    </row>
    <row r="3572" spans="1:53" x14ac:dyDescent="0.25">
      <c r="A3572">
        <f t="shared" si="2638"/>
        <v>952</v>
      </c>
      <c r="B3572" t="s">
        <v>7</v>
      </c>
      <c r="C3572" s="27">
        <f t="shared" si="2595"/>
        <v>0</v>
      </c>
      <c r="D3572" s="27">
        <f t="shared" si="2618"/>
        <v>0</v>
      </c>
      <c r="E3572" s="27" t="b">
        <f t="shared" si="2594"/>
        <v>1</v>
      </c>
      <c r="F3572" s="29">
        <f t="shared" si="2596"/>
        <v>0</v>
      </c>
      <c r="G3572" s="27">
        <f t="shared" si="2619"/>
        <v>0</v>
      </c>
      <c r="H3572" s="22">
        <f t="shared" si="2597"/>
        <v>39581882464.564728</v>
      </c>
      <c r="I3572" s="23">
        <f t="shared" si="2598"/>
        <v>132580106.5049091</v>
      </c>
      <c r="J3572" s="23">
        <f t="shared" si="2599"/>
        <v>1086</v>
      </c>
      <c r="K3572" s="19">
        <f t="shared" si="2620"/>
        <v>225.0831931027827</v>
      </c>
      <c r="L3572" s="16">
        <f t="shared" si="2600"/>
        <v>273.02461668717109</v>
      </c>
      <c r="M3572" s="23">
        <f>M3571-IF($B3572="B",(Percent_Rent_In_Elsies*2.49%/12 * H3571)/K3571,0)+IF($B3572="D",N3572,0)+IF(B3572="D",AK3571)+IF(B3572="C",F3571*90%)-(Y3572-Y3571)-IF($B3572="A",Q3571/K3571) + IF($B3572="A",Q3571/K3571)</f>
        <v>-63109302.075416207</v>
      </c>
      <c r="N3572" s="23">
        <f t="shared" si="2601"/>
        <v>0</v>
      </c>
      <c r="O3572" s="22">
        <f t="shared" si="2602"/>
        <v>0</v>
      </c>
      <c r="P3572" s="22">
        <f t="shared" si="2633"/>
        <v>0</v>
      </c>
      <c r="Q3572" s="22">
        <f t="shared" si="2634"/>
        <v>0</v>
      </c>
      <c r="R3572" s="22">
        <f t="shared" si="2603"/>
        <v>442870817.28122026</v>
      </c>
      <c r="S3572" s="16">
        <f t="shared" si="2593"/>
        <v>40260983.389201842</v>
      </c>
      <c r="T3572" s="15">
        <f t="shared" si="2604"/>
        <v>0</v>
      </c>
      <c r="U3572" s="23">
        <f t="shared" si="2621"/>
        <v>1967587.2337522174</v>
      </c>
      <c r="V3572" s="23">
        <f t="shared" si="2622"/>
        <v>178871.56670474703</v>
      </c>
      <c r="W3572" s="23">
        <f t="shared" si="2635"/>
        <v>0</v>
      </c>
      <c r="X3572" s="23">
        <f t="shared" si="2623"/>
        <v>44392864.047165297</v>
      </c>
      <c r="Y3572" s="23">
        <f t="shared" si="2605"/>
        <v>13825559.361691331</v>
      </c>
      <c r="Z3572" s="3">
        <f t="shared" si="2606"/>
        <v>0</v>
      </c>
      <c r="AA3572" s="23">
        <f t="shared" si="2607"/>
        <v>72648247.14229238</v>
      </c>
      <c r="AB3572" s="26">
        <f t="shared" si="2624"/>
        <v>70086276.274228618</v>
      </c>
      <c r="AC3572" s="23">
        <f t="shared" si="2625"/>
        <v>74889487.274228647</v>
      </c>
      <c r="AD3572" s="23">
        <f t="shared" si="2631"/>
        <v>4803211</v>
      </c>
      <c r="AE3572" s="24">
        <f t="shared" si="2639"/>
        <v>70086276.274228647</v>
      </c>
      <c r="AF3572" s="3">
        <f t="shared" si="2626"/>
        <v>0</v>
      </c>
      <c r="AG3572" s="2">
        <f t="shared" si="2608"/>
        <v>0</v>
      </c>
      <c r="AH3572" s="2">
        <f t="shared" si="2609"/>
        <v>225.90375502154816</v>
      </c>
      <c r="AI3572" s="23">
        <f t="shared" si="2632"/>
        <v>11679928171.505192</v>
      </c>
      <c r="AJ3572" s="23">
        <f t="shared" si="2610"/>
        <v>6219.922423797766</v>
      </c>
      <c r="AK3572" s="23">
        <f t="shared" si="2611"/>
        <v>0</v>
      </c>
      <c r="AL3572" s="23">
        <f t="shared" si="2636"/>
        <v>10814431.422502518</v>
      </c>
      <c r="AM3572" s="23">
        <f t="shared" si="2637"/>
        <v>10089738675.816988</v>
      </c>
      <c r="AN3572" s="16">
        <f t="shared" si="2627"/>
        <v>0</v>
      </c>
      <c r="AO3572" s="23">
        <f t="shared" si="2628"/>
        <v>182448.99803884205</v>
      </c>
      <c r="AP3572" s="22">
        <f t="shared" si="2629"/>
        <v>41066203.056985907</v>
      </c>
      <c r="AQ3572" s="30">
        <f t="shared" si="2612"/>
        <v>29828414497.164841</v>
      </c>
      <c r="AR3572" s="28">
        <f t="shared" si="2613"/>
        <v>14715244887.215502</v>
      </c>
      <c r="AS3572" s="25">
        <f t="shared" si="2614"/>
        <v>200337590.02425668</v>
      </c>
      <c r="AT3572" s="32">
        <f t="shared" si="2615"/>
        <v>0</v>
      </c>
      <c r="AU3572" s="23">
        <f t="shared" si="2616"/>
        <v>0</v>
      </c>
      <c r="AV3572" s="22">
        <f t="shared" si="2617"/>
        <v>4350705924.6601076</v>
      </c>
      <c r="AW3572" s="31">
        <f t="shared" si="2630"/>
        <v>19790486405.627274</v>
      </c>
    </row>
    <row r="3573" spans="1:53" x14ac:dyDescent="0.25">
      <c r="A3573">
        <f t="shared" si="2638"/>
        <v>952</v>
      </c>
      <c r="B3573" t="s">
        <v>8</v>
      </c>
      <c r="C3573" s="27">
        <f t="shared" si="2595"/>
        <v>0</v>
      </c>
      <c r="D3573" s="27">
        <f t="shared" si="2618"/>
        <v>0</v>
      </c>
      <c r="E3573" s="27" t="b">
        <f t="shared" si="2594"/>
        <v>1</v>
      </c>
      <c r="F3573" s="29">
        <f t="shared" si="2596"/>
        <v>0</v>
      </c>
      <c r="G3573" s="27">
        <f t="shared" si="2619"/>
        <v>0</v>
      </c>
      <c r="H3573" s="22">
        <f t="shared" si="2597"/>
        <v>39581882464.564728</v>
      </c>
      <c r="I3573" s="23">
        <f t="shared" si="2598"/>
        <v>132580106.5049091</v>
      </c>
      <c r="J3573" s="23">
        <f t="shared" si="2599"/>
        <v>1086</v>
      </c>
      <c r="K3573" s="19">
        <f t="shared" si="2620"/>
        <v>225.0831931027827</v>
      </c>
      <c r="L3573" s="16">
        <f t="shared" si="2600"/>
        <v>273.02461668717109</v>
      </c>
      <c r="M3573" s="23">
        <f>M3572-IF($B3573="B",(Percent_Rent_In_Elsies*2.49%/12 * H3572)/K3572,0)+IF($B3573="D",N3573,0)+IF(B3573="D",AK3572)+IF(B3573="C",F3572*90%)-(Y3573-Y3572)-IF($B3573="A",Q3572/K3572) + IF($B3573="A",Q3572/K3572)</f>
        <v>-63109302.075416207</v>
      </c>
      <c r="N3573" s="23">
        <f t="shared" si="2601"/>
        <v>0</v>
      </c>
      <c r="O3573" s="22">
        <f t="shared" si="2602"/>
        <v>0</v>
      </c>
      <c r="P3573" s="22">
        <f t="shared" si="2633"/>
        <v>0</v>
      </c>
      <c r="Q3573" s="22">
        <f t="shared" si="2634"/>
        <v>0</v>
      </c>
      <c r="R3573" s="22">
        <f t="shared" si="2603"/>
        <v>483937020.33820617</v>
      </c>
      <c r="S3573" s="16">
        <f t="shared" si="2593"/>
        <v>40260983.389201842</v>
      </c>
      <c r="T3573" s="15">
        <f t="shared" si="2604"/>
        <v>0</v>
      </c>
      <c r="U3573" s="23">
        <f t="shared" si="2621"/>
        <v>2150036.2317910595</v>
      </c>
      <c r="V3573" s="23">
        <f t="shared" si="2622"/>
        <v>178871.56670474703</v>
      </c>
      <c r="W3573" s="23">
        <f t="shared" si="2635"/>
        <v>0</v>
      </c>
      <c r="X3573" s="23">
        <f t="shared" si="2623"/>
        <v>44392864.047165297</v>
      </c>
      <c r="Y3573" s="23">
        <f t="shared" si="2605"/>
        <v>13825559.361691331</v>
      </c>
      <c r="Z3573" s="3">
        <f t="shared" si="2606"/>
        <v>0</v>
      </c>
      <c r="AA3573" s="23">
        <f t="shared" si="2607"/>
        <v>72648247.14229238</v>
      </c>
      <c r="AB3573" s="26">
        <f t="shared" si="2624"/>
        <v>70086276.274228603</v>
      </c>
      <c r="AC3573" s="23">
        <f t="shared" si="2625"/>
        <v>74889487.274228647</v>
      </c>
      <c r="AD3573" s="23">
        <f t="shared" si="2631"/>
        <v>4803211</v>
      </c>
      <c r="AE3573" s="24">
        <f t="shared" si="2639"/>
        <v>70086276.274228647</v>
      </c>
      <c r="AF3573" s="3">
        <f t="shared" si="2626"/>
        <v>1E-4</v>
      </c>
      <c r="AG3573" s="2">
        <f t="shared" si="2608"/>
        <v>0</v>
      </c>
      <c r="AH3573" s="2">
        <f t="shared" si="2609"/>
        <v>225.90375502154816</v>
      </c>
      <c r="AI3573" s="23">
        <f t="shared" si="2632"/>
        <v>11679928171.505192</v>
      </c>
      <c r="AJ3573" s="23">
        <f t="shared" si="2610"/>
        <v>6219.922423797766</v>
      </c>
      <c r="AK3573" s="23">
        <f t="shared" si="2611"/>
        <v>66709.83687460635</v>
      </c>
      <c r="AL3573" s="23">
        <f t="shared" si="2636"/>
        <v>0</v>
      </c>
      <c r="AM3573" s="23">
        <f t="shared" si="2637"/>
        <v>0</v>
      </c>
      <c r="AN3573" s="16">
        <f t="shared" si="2627"/>
        <v>0</v>
      </c>
      <c r="AO3573" s="23">
        <f t="shared" si="2628"/>
        <v>0</v>
      </c>
      <c r="AP3573" s="22">
        <f t="shared" si="2629"/>
        <v>0</v>
      </c>
      <c r="AQ3573" s="30">
        <f t="shared" si="2612"/>
        <v>29828414497.164841</v>
      </c>
      <c r="AR3573" s="28">
        <f t="shared" si="2613"/>
        <v>14715244887.215502</v>
      </c>
      <c r="AS3573" s="25">
        <f t="shared" si="2614"/>
        <v>200337590.02425668</v>
      </c>
      <c r="AT3573" s="32">
        <f t="shared" si="2615"/>
        <v>0</v>
      </c>
      <c r="AU3573" s="23">
        <f t="shared" si="2616"/>
        <v>0</v>
      </c>
      <c r="AV3573" s="22">
        <f t="shared" si="2617"/>
        <v>4350705924.6601076</v>
      </c>
      <c r="AW3573" s="31">
        <f t="shared" si="2630"/>
        <v>19790486405.627274</v>
      </c>
    </row>
    <row r="3574" spans="1:53" x14ac:dyDescent="0.25">
      <c r="A3574" s="21">
        <f t="shared" si="2638"/>
        <v>952</v>
      </c>
      <c r="B3574" s="21" t="s">
        <v>9</v>
      </c>
      <c r="C3574" s="27">
        <f t="shared" si="2595"/>
        <v>0</v>
      </c>
      <c r="D3574" s="27">
        <f t="shared" si="2618"/>
        <v>0</v>
      </c>
      <c r="E3574" s="27" t="b">
        <f t="shared" si="2594"/>
        <v>1</v>
      </c>
      <c r="F3574" s="29">
        <f t="shared" si="2596"/>
        <v>0</v>
      </c>
      <c r="G3574" s="27">
        <f t="shared" si="2619"/>
        <v>0</v>
      </c>
      <c r="H3574" s="22">
        <f t="shared" si="2597"/>
        <v>39581882464.564728</v>
      </c>
      <c r="I3574" s="23">
        <f t="shared" si="2598"/>
        <v>132580106.5049091</v>
      </c>
      <c r="J3574" s="23">
        <f t="shared" si="2599"/>
        <v>1086</v>
      </c>
      <c r="K3574" s="19">
        <f t="shared" si="2620"/>
        <v>225.0831931027827</v>
      </c>
      <c r="L3574" s="16">
        <f t="shared" si="2600"/>
        <v>273.02461668717109</v>
      </c>
      <c r="M3574" s="23">
        <f>M3573-IF($B3574="B",(Percent_Rent_In_Elsies*2.49%/12 * H3573)/K3573,0)+IF($B3574="D",N3574,0)+IF(B3574="D",AK3573)+IF(B3574="C",F3573*90%)-(Y3574-Y3573)-IF($B3574="A",Q3573/K3573) + IF($B3574="A",Q3573/K3573)</f>
        <v>-63042592.238541603</v>
      </c>
      <c r="N3574" s="23">
        <f t="shared" si="2601"/>
        <v>0</v>
      </c>
      <c r="O3574" s="22">
        <f t="shared" si="2602"/>
        <v>28129026.902429864</v>
      </c>
      <c r="P3574" s="22">
        <f t="shared" si="2633"/>
        <v>0</v>
      </c>
      <c r="Q3574" s="22">
        <f t="shared" si="2634"/>
        <v>0</v>
      </c>
      <c r="R3574" s="22">
        <f t="shared" si="2603"/>
        <v>483937020.33820617</v>
      </c>
      <c r="S3574" s="16">
        <f t="shared" si="2593"/>
        <v>0</v>
      </c>
      <c r="T3574" s="15">
        <f t="shared" si="2604"/>
        <v>12131956.486771978</v>
      </c>
      <c r="U3574" s="23">
        <f t="shared" si="2621"/>
        <v>2150036.2317910595</v>
      </c>
      <c r="V3574" s="23">
        <f t="shared" si="2622"/>
        <v>0</v>
      </c>
      <c r="W3574" s="23">
        <f t="shared" si="2635"/>
        <v>178871.56670474703</v>
      </c>
      <c r="X3574" s="23">
        <f t="shared" si="2623"/>
        <v>44392864.047165297</v>
      </c>
      <c r="Y3574" s="23">
        <f t="shared" si="2605"/>
        <v>13825559.361691331</v>
      </c>
      <c r="Z3574" s="3">
        <f t="shared" si="2606"/>
        <v>0</v>
      </c>
      <c r="AA3574" s="23">
        <f t="shared" si="2607"/>
        <v>72581537.305417776</v>
      </c>
      <c r="AB3574" s="26">
        <f t="shared" si="2624"/>
        <v>70086276.274228603</v>
      </c>
      <c r="AC3574" s="23">
        <f t="shared" si="2625"/>
        <v>74889487.274228647</v>
      </c>
      <c r="AD3574" s="23">
        <f t="shared" si="2631"/>
        <v>4803211</v>
      </c>
      <c r="AE3574" s="24">
        <f t="shared" si="2639"/>
        <v>70086276.274228647</v>
      </c>
      <c r="AF3574" s="3">
        <f t="shared" si="2626"/>
        <v>0</v>
      </c>
      <c r="AG3574" s="2">
        <f t="shared" si="2608"/>
        <v>0</v>
      </c>
      <c r="AH3574" s="2">
        <f t="shared" si="2609"/>
        <v>225.90375502154816</v>
      </c>
      <c r="AI3574" s="23">
        <f t="shared" si="2632"/>
        <v>11669202983.580118</v>
      </c>
      <c r="AJ3574" s="23">
        <f t="shared" si="2610"/>
        <v>6219.922423797766</v>
      </c>
      <c r="AK3574" s="23">
        <f t="shared" si="2611"/>
        <v>0</v>
      </c>
      <c r="AL3574" s="23">
        <f t="shared" si="2636"/>
        <v>0</v>
      </c>
      <c r="AM3574" s="23">
        <f t="shared" si="2637"/>
        <v>0</v>
      </c>
      <c r="AN3574" s="16">
        <f t="shared" si="2627"/>
        <v>0</v>
      </c>
      <c r="AO3574" s="23">
        <f t="shared" si="2628"/>
        <v>0</v>
      </c>
      <c r="AP3574" s="22">
        <f t="shared" si="2629"/>
        <v>0</v>
      </c>
      <c r="AQ3574" s="30">
        <f t="shared" si="2612"/>
        <v>29828414497.164841</v>
      </c>
      <c r="AR3574" s="28">
        <f t="shared" si="2613"/>
        <v>14715244887.215502</v>
      </c>
      <c r="AS3574" s="25">
        <f t="shared" si="2614"/>
        <v>200337590.02425668</v>
      </c>
      <c r="AT3574" s="32">
        <f t="shared" si="2615"/>
        <v>0</v>
      </c>
      <c r="AU3574" s="23">
        <f t="shared" si="2616"/>
        <v>0</v>
      </c>
      <c r="AV3574" s="22">
        <f t="shared" si="2617"/>
        <v>4350705924.6601076</v>
      </c>
      <c r="AW3574" s="31">
        <f t="shared" si="2630"/>
        <v>19790486405.627274</v>
      </c>
      <c r="AX3574" s="21"/>
      <c r="AY3574" s="21"/>
      <c r="AZ3574" s="21"/>
      <c r="BA3574" s="21"/>
    </row>
    <row r="3575" spans="1:53" x14ac:dyDescent="0.25">
      <c r="A3575" s="21">
        <f t="shared" si="2638"/>
        <v>952</v>
      </c>
      <c r="B3575" s="21" t="s">
        <v>28</v>
      </c>
      <c r="C3575" s="27">
        <f t="shared" si="2595"/>
        <v>0</v>
      </c>
      <c r="D3575" s="27">
        <f t="shared" si="2618"/>
        <v>0</v>
      </c>
      <c r="E3575" s="27" t="b">
        <f t="shared" si="2594"/>
        <v>1</v>
      </c>
      <c r="F3575" s="29">
        <f t="shared" si="2596"/>
        <v>0</v>
      </c>
      <c r="G3575" s="27">
        <f t="shared" si="2619"/>
        <v>0</v>
      </c>
      <c r="H3575" s="22">
        <f t="shared" si="2597"/>
        <v>39581882464.564728</v>
      </c>
      <c r="I3575" s="23">
        <f t="shared" si="2598"/>
        <v>132580106.5049091</v>
      </c>
      <c r="J3575" s="23">
        <f t="shared" si="2599"/>
        <v>1086</v>
      </c>
      <c r="K3575" s="19">
        <f t="shared" si="2620"/>
        <v>225.0831931027827</v>
      </c>
      <c r="L3575" s="16">
        <f t="shared" si="2600"/>
        <v>273.02461668717109</v>
      </c>
      <c r="M3575" s="23">
        <f>M3574-IF($B3575="B",(Percent_Rent_In_Elsies*2.49%/12 * H3574)/K3574,0)+IF($B3575="D",N3575,0)+IF(B3575="D",AK3574)+IF(B3575="C",F3574*90%)-(Y3575-Y3574)-IF($B3575="A",Q3574/K3574) + IF($B3575="A",Q3574/K3574)</f>
        <v>-63042592.238541603</v>
      </c>
      <c r="N3575" s="23">
        <f t="shared" si="2601"/>
        <v>0</v>
      </c>
      <c r="O3575" s="22">
        <f t="shared" si="2602"/>
        <v>0</v>
      </c>
      <c r="P3575" s="22">
        <f t="shared" si="2633"/>
        <v>28129026.902429864</v>
      </c>
      <c r="Q3575" s="22">
        <f t="shared" si="2634"/>
        <v>0</v>
      </c>
      <c r="R3575" s="22">
        <f t="shared" si="2603"/>
        <v>483937020.33820617</v>
      </c>
      <c r="S3575" s="16">
        <f t="shared" si="2593"/>
        <v>0</v>
      </c>
      <c r="T3575" s="15">
        <f t="shared" si="2604"/>
        <v>0</v>
      </c>
      <c r="U3575" s="23">
        <f t="shared" si="2621"/>
        <v>2150036.2317910595</v>
      </c>
      <c r="V3575" s="23">
        <f t="shared" si="2622"/>
        <v>0</v>
      </c>
      <c r="W3575" s="23">
        <f t="shared" si="2635"/>
        <v>0</v>
      </c>
      <c r="X3575" s="23">
        <f t="shared" si="2623"/>
        <v>44392864.047165297</v>
      </c>
      <c r="Y3575" s="23">
        <f t="shared" si="2605"/>
        <v>13825559.361691331</v>
      </c>
      <c r="Z3575" s="3">
        <f t="shared" si="2606"/>
        <v>8943.5783352373528</v>
      </c>
      <c r="AA3575" s="23">
        <f t="shared" si="2607"/>
        <v>72715690.980446339</v>
      </c>
      <c r="AB3575" s="26">
        <f t="shared" si="2624"/>
        <v>70086276.274228632</v>
      </c>
      <c r="AC3575" s="23">
        <f t="shared" si="2625"/>
        <v>74889487.274228647</v>
      </c>
      <c r="AD3575" s="23">
        <f t="shared" si="2631"/>
        <v>4803211</v>
      </c>
      <c r="AE3575" s="24">
        <f t="shared" si="2639"/>
        <v>70086276.274228647</v>
      </c>
      <c r="AF3575" s="3">
        <f t="shared" si="2626"/>
        <v>0</v>
      </c>
      <c r="AG3575" s="2">
        <f t="shared" si="2608"/>
        <v>1073229400.2284822</v>
      </c>
      <c r="AH3575" s="2">
        <f t="shared" si="2609"/>
        <v>225.90375502154816</v>
      </c>
      <c r="AI3575" s="23">
        <f t="shared" si="2632"/>
        <v>11690771367.53862</v>
      </c>
      <c r="AJ3575" s="23">
        <f t="shared" si="2610"/>
        <v>6219.922423797766</v>
      </c>
      <c r="AK3575" s="23">
        <f t="shared" si="2611"/>
        <v>0</v>
      </c>
      <c r="AL3575" s="23">
        <f t="shared" si="2636"/>
        <v>0</v>
      </c>
      <c r="AM3575" s="23">
        <f t="shared" si="2637"/>
        <v>0</v>
      </c>
      <c r="AN3575" s="16">
        <f t="shared" si="2627"/>
        <v>0</v>
      </c>
      <c r="AO3575" s="23">
        <f t="shared" si="2628"/>
        <v>0</v>
      </c>
      <c r="AP3575" s="22">
        <f t="shared" si="2629"/>
        <v>0</v>
      </c>
      <c r="AQ3575" s="30">
        <f t="shared" si="2612"/>
        <v>29828414497.164841</v>
      </c>
      <c r="AR3575" s="28">
        <f t="shared" si="2613"/>
        <v>14715244887.215502</v>
      </c>
      <c r="AS3575" s="25">
        <f t="shared" si="2614"/>
        <v>200337590.02425668</v>
      </c>
      <c r="AT3575" s="32">
        <f t="shared" si="2615"/>
        <v>17887.156670474706</v>
      </c>
      <c r="AU3575" s="23">
        <f t="shared" si="2616"/>
        <v>17887.156670474706</v>
      </c>
      <c r="AV3575" s="22">
        <f t="shared" si="2617"/>
        <v>4362837881.1468792</v>
      </c>
      <c r="AW3575" s="31">
        <f t="shared" si="2630"/>
        <v>19790486405.62727</v>
      </c>
      <c r="AX3575" s="21"/>
      <c r="AY3575" s="21"/>
      <c r="AZ3575" s="21"/>
      <c r="BA3575" s="21"/>
    </row>
    <row r="3576" spans="1:53" x14ac:dyDescent="0.25">
      <c r="A3576">
        <f t="shared" si="2638"/>
        <v>953</v>
      </c>
      <c r="B3576" t="s">
        <v>6</v>
      </c>
      <c r="C3576" s="27">
        <f t="shared" si="2595"/>
        <v>0</v>
      </c>
      <c r="D3576" s="27">
        <f t="shared" si="2618"/>
        <v>0</v>
      </c>
      <c r="E3576" s="27" t="b">
        <f t="shared" si="2594"/>
        <v>1</v>
      </c>
      <c r="F3576" s="29">
        <f t="shared" si="2596"/>
        <v>0</v>
      </c>
      <c r="G3576" s="27">
        <f t="shared" si="2619"/>
        <v>0</v>
      </c>
      <c r="H3576" s="22">
        <f t="shared" si="2597"/>
        <v>39647852268.67234</v>
      </c>
      <c r="I3576" s="23">
        <f t="shared" si="2598"/>
        <v>132580106.5049091</v>
      </c>
      <c r="J3576" s="23">
        <f t="shared" si="2599"/>
        <v>1086</v>
      </c>
      <c r="K3576" s="19">
        <f t="shared" si="2620"/>
        <v>225.0831931027827</v>
      </c>
      <c r="L3576" s="16">
        <f t="shared" si="2600"/>
        <v>273.47965771498303</v>
      </c>
      <c r="M3576" s="23">
        <f>M3575-IF($B3576="B",(Percent_Rent_In_Elsies*2.49%/12 * H3575)/K3575,0)+IF($B3576="D",N3576,0)+IF(B3576="D",AK3575)+IF(B3576="C",F3575*90%)-(Y3576-Y3575)-IF($B3576="A",Q3575/K3575) + IF($B3576="A",Q3575/K3575)</f>
        <v>-63042592.238541603</v>
      </c>
      <c r="N3576" s="23">
        <f t="shared" si="2601"/>
        <v>0</v>
      </c>
      <c r="O3576" s="22">
        <f t="shared" si="2602"/>
        <v>0</v>
      </c>
      <c r="P3576" s="22">
        <f t="shared" si="2633"/>
        <v>0</v>
      </c>
      <c r="Q3576" s="22">
        <f t="shared" si="2634"/>
        <v>0</v>
      </c>
      <c r="R3576" s="22">
        <f t="shared" si="2603"/>
        <v>483937020.33820617</v>
      </c>
      <c r="S3576" s="16">
        <f t="shared" si="2593"/>
        <v>0</v>
      </c>
      <c r="T3576" s="15">
        <f t="shared" si="2604"/>
        <v>0</v>
      </c>
      <c r="U3576" s="23">
        <f t="shared" si="2621"/>
        <v>2150036.2317910595</v>
      </c>
      <c r="V3576" s="23">
        <f t="shared" si="2622"/>
        <v>0</v>
      </c>
      <c r="W3576" s="23">
        <f t="shared" si="2635"/>
        <v>0</v>
      </c>
      <c r="X3576" s="23">
        <f t="shared" si="2623"/>
        <v>44437581.938841484</v>
      </c>
      <c r="Y3576" s="23">
        <f t="shared" si="2605"/>
        <v>13825559.361691331</v>
      </c>
      <c r="Z3576" s="3">
        <f t="shared" si="2606"/>
        <v>0</v>
      </c>
      <c r="AA3576" s="23">
        <f t="shared" si="2607"/>
        <v>72715690.980446339</v>
      </c>
      <c r="AB3576" s="26">
        <f t="shared" si="2624"/>
        <v>70086276.274228603</v>
      </c>
      <c r="AC3576" s="23">
        <f t="shared" si="2625"/>
        <v>74889487.274228647</v>
      </c>
      <c r="AD3576" s="23">
        <f t="shared" si="2631"/>
        <v>4803211</v>
      </c>
      <c r="AE3576" s="24">
        <f t="shared" si="2639"/>
        <v>70086276.274228647</v>
      </c>
      <c r="AF3576" s="3">
        <f t="shared" si="2626"/>
        <v>0</v>
      </c>
      <c r="AG3576" s="2">
        <f t="shared" si="2608"/>
        <v>0</v>
      </c>
      <c r="AH3576" s="2">
        <f t="shared" si="2609"/>
        <v>226.28026127991745</v>
      </c>
      <c r="AI3576" s="23">
        <f t="shared" si="2632"/>
        <v>11690771367.53862</v>
      </c>
      <c r="AJ3576" s="23">
        <f t="shared" si="2610"/>
        <v>6219.922423797766</v>
      </c>
      <c r="AK3576" s="23">
        <f t="shared" si="2611"/>
        <v>0</v>
      </c>
      <c r="AL3576" s="23">
        <f t="shared" si="2636"/>
        <v>0</v>
      </c>
      <c r="AM3576" s="23">
        <f t="shared" si="2637"/>
        <v>0</v>
      </c>
      <c r="AN3576" s="16">
        <f t="shared" si="2627"/>
        <v>0</v>
      </c>
      <c r="AO3576" s="23">
        <f t="shared" si="2628"/>
        <v>0</v>
      </c>
      <c r="AP3576" s="22">
        <f t="shared" si="2629"/>
        <v>0</v>
      </c>
      <c r="AQ3576" s="30">
        <f t="shared" si="2612"/>
        <v>29828414497.164841</v>
      </c>
      <c r="AR3576" s="28">
        <f t="shared" si="2613"/>
        <v>14715244887.215502</v>
      </c>
      <c r="AS3576" s="25">
        <f t="shared" si="2614"/>
        <v>200337590.02425668</v>
      </c>
      <c r="AT3576" s="32">
        <f t="shared" si="2615"/>
        <v>0</v>
      </c>
      <c r="AU3576" s="23">
        <f t="shared" si="2616"/>
        <v>0</v>
      </c>
      <c r="AV3576" s="22">
        <f t="shared" si="2617"/>
        <v>4362837881.1468792</v>
      </c>
      <c r="AW3576" s="31">
        <f t="shared" si="2630"/>
        <v>19762357378.724842</v>
      </c>
    </row>
    <row r="3577" spans="1:53" x14ac:dyDescent="0.25">
      <c r="A3577">
        <f t="shared" si="2638"/>
        <v>953</v>
      </c>
      <c r="B3577" t="s">
        <v>7</v>
      </c>
      <c r="C3577" s="27">
        <f t="shared" si="2595"/>
        <v>0</v>
      </c>
      <c r="D3577" s="27">
        <f t="shared" si="2618"/>
        <v>0</v>
      </c>
      <c r="E3577" s="27" t="b">
        <f t="shared" si="2594"/>
        <v>1</v>
      </c>
      <c r="F3577" s="29">
        <f t="shared" si="2596"/>
        <v>0</v>
      </c>
      <c r="G3577" s="27">
        <f t="shared" si="2619"/>
        <v>0</v>
      </c>
      <c r="H3577" s="22">
        <f t="shared" si="2597"/>
        <v>39647852268.67234</v>
      </c>
      <c r="I3577" s="23">
        <f t="shared" si="2598"/>
        <v>132580106.5049091</v>
      </c>
      <c r="J3577" s="23">
        <f t="shared" si="2599"/>
        <v>1086</v>
      </c>
      <c r="K3577" s="19">
        <f t="shared" si="2620"/>
        <v>225.0831931027827</v>
      </c>
      <c r="L3577" s="16">
        <f t="shared" si="2600"/>
        <v>273.47965771498303</v>
      </c>
      <c r="M3577" s="23">
        <f>M3576-IF($B3577="B",(Percent_Rent_In_Elsies*2.49%/12 * H3576)/K3576,0)+IF($B3577="D",N3577,0)+IF(B3577="D",AK3576)+IF(B3577="C",F3576*90%)-(Y3577-Y3576)-IF($B3577="A",Q3576/K3576) + IF($B3577="A",Q3576/K3576)</f>
        <v>-63225345.318243846</v>
      </c>
      <c r="N3577" s="23">
        <f t="shared" si="2601"/>
        <v>0</v>
      </c>
      <c r="O3577" s="22">
        <f t="shared" si="2602"/>
        <v>0</v>
      </c>
      <c r="P3577" s="22">
        <f t="shared" si="2633"/>
        <v>0</v>
      </c>
      <c r="Q3577" s="22">
        <f t="shared" si="2634"/>
        <v>0</v>
      </c>
      <c r="R3577" s="22">
        <f t="shared" si="2603"/>
        <v>443608935.31002235</v>
      </c>
      <c r="S3577" s="16">
        <f t="shared" si="2593"/>
        <v>40328085.028183848</v>
      </c>
      <c r="T3577" s="15">
        <f t="shared" si="2604"/>
        <v>0</v>
      </c>
      <c r="U3577" s="23">
        <f t="shared" si="2621"/>
        <v>1970866.5458084713</v>
      </c>
      <c r="V3577" s="23">
        <f t="shared" si="2622"/>
        <v>179169.6859825883</v>
      </c>
      <c r="W3577" s="23">
        <f t="shared" si="2635"/>
        <v>0</v>
      </c>
      <c r="X3577" s="23">
        <f t="shared" si="2623"/>
        <v>44437581.938841484</v>
      </c>
      <c r="Y3577" s="23">
        <f t="shared" si="2605"/>
        <v>13825559.361691331</v>
      </c>
      <c r="Z3577" s="3">
        <f t="shared" si="2606"/>
        <v>0</v>
      </c>
      <c r="AA3577" s="23">
        <f t="shared" si="2607"/>
        <v>72715690.980446339</v>
      </c>
      <c r="AB3577" s="26">
        <f t="shared" si="2624"/>
        <v>70086276.274228603</v>
      </c>
      <c r="AC3577" s="23">
        <f t="shared" si="2625"/>
        <v>74889487.274228647</v>
      </c>
      <c r="AD3577" s="23">
        <f t="shared" si="2631"/>
        <v>4803211</v>
      </c>
      <c r="AE3577" s="24">
        <f t="shared" si="2639"/>
        <v>70086276.274228647</v>
      </c>
      <c r="AF3577" s="3">
        <f t="shared" si="2626"/>
        <v>0</v>
      </c>
      <c r="AG3577" s="2">
        <f t="shared" si="2608"/>
        <v>0</v>
      </c>
      <c r="AH3577" s="2">
        <f t="shared" si="2609"/>
        <v>226.28026127991745</v>
      </c>
      <c r="AI3577" s="23">
        <f t="shared" si="2632"/>
        <v>11690771367.53862</v>
      </c>
      <c r="AJ3577" s="23">
        <f t="shared" si="2610"/>
        <v>6219.922423797766</v>
      </c>
      <c r="AK3577" s="23">
        <f t="shared" si="2611"/>
        <v>0</v>
      </c>
      <c r="AL3577" s="23">
        <f t="shared" si="2636"/>
        <v>10843196.033428192</v>
      </c>
      <c r="AM3577" s="23">
        <f t="shared" si="2637"/>
        <v>10116575723.09325</v>
      </c>
      <c r="AN3577" s="16">
        <f t="shared" si="2627"/>
        <v>0</v>
      </c>
      <c r="AO3577" s="23">
        <f t="shared" si="2628"/>
        <v>182753.07970224012</v>
      </c>
      <c r="AP3577" s="22">
        <f t="shared" si="2629"/>
        <v>41134646.728747554</v>
      </c>
      <c r="AQ3577" s="30">
        <f t="shared" si="2612"/>
        <v>29910334146.125141</v>
      </c>
      <c r="AR3577" s="28">
        <f t="shared" si="2613"/>
        <v>14756029889.447056</v>
      </c>
      <c r="AS3577" s="25">
        <f t="shared" si="2614"/>
        <v>200337590.02425668</v>
      </c>
      <c r="AT3577" s="32">
        <f t="shared" si="2615"/>
        <v>0</v>
      </c>
      <c r="AU3577" s="23">
        <f t="shared" si="2616"/>
        <v>0</v>
      </c>
      <c r="AV3577" s="22">
        <f t="shared" si="2617"/>
        <v>4362837881.1468792</v>
      </c>
      <c r="AW3577" s="31">
        <f t="shared" si="2630"/>
        <v>19844277027.685146</v>
      </c>
    </row>
    <row r="3578" spans="1:53" s="21" customFormat="1" x14ac:dyDescent="0.25">
      <c r="A3578">
        <f t="shared" si="2638"/>
        <v>953</v>
      </c>
      <c r="B3578" t="s">
        <v>8</v>
      </c>
      <c r="C3578" s="27">
        <f t="shared" si="2595"/>
        <v>0</v>
      </c>
      <c r="D3578" s="27">
        <f t="shared" si="2618"/>
        <v>0</v>
      </c>
      <c r="E3578" s="27" t="b">
        <f t="shared" si="2594"/>
        <v>1</v>
      </c>
      <c r="F3578" s="29">
        <f t="shared" si="2596"/>
        <v>0</v>
      </c>
      <c r="G3578" s="27">
        <f t="shared" si="2619"/>
        <v>0</v>
      </c>
      <c r="H3578" s="22">
        <f t="shared" si="2597"/>
        <v>39647852268.67234</v>
      </c>
      <c r="I3578" s="23">
        <f t="shared" si="2598"/>
        <v>132580106.5049091</v>
      </c>
      <c r="J3578" s="23">
        <f t="shared" si="2599"/>
        <v>1086</v>
      </c>
      <c r="K3578" s="19">
        <f t="shared" si="2620"/>
        <v>225.0831931027827</v>
      </c>
      <c r="L3578" s="16">
        <f t="shared" si="2600"/>
        <v>273.47965771498303</v>
      </c>
      <c r="M3578" s="23">
        <f>M3577-IF($B3578="B",(Percent_Rent_In_Elsies*2.49%/12 * H3577)/K3577,0)+IF($B3578="D",N3578,0)+IF(B3578="D",AK3577)+IF(B3578="C",F3577*90%)-(Y3578-Y3577)-IF($B3578="A",Q3577/K3577) + IF($B3578="A",Q3577/K3577)</f>
        <v>-63225345.318243846</v>
      </c>
      <c r="N3578" s="23">
        <f t="shared" si="2601"/>
        <v>0</v>
      </c>
      <c r="O3578" s="22">
        <f t="shared" si="2602"/>
        <v>0</v>
      </c>
      <c r="P3578" s="22">
        <f t="shared" si="2633"/>
        <v>0</v>
      </c>
      <c r="Q3578" s="22">
        <f t="shared" si="2634"/>
        <v>0</v>
      </c>
      <c r="R3578" s="22">
        <f t="shared" si="2603"/>
        <v>484743582.0387699</v>
      </c>
      <c r="S3578" s="16">
        <f t="shared" si="2593"/>
        <v>40328085.028183848</v>
      </c>
      <c r="T3578" s="15">
        <f t="shared" si="2604"/>
        <v>0</v>
      </c>
      <c r="U3578" s="23">
        <f t="shared" si="2621"/>
        <v>2153619.6255107112</v>
      </c>
      <c r="V3578" s="23">
        <f t="shared" si="2622"/>
        <v>179169.6859825883</v>
      </c>
      <c r="W3578" s="23">
        <f t="shared" si="2635"/>
        <v>0</v>
      </c>
      <c r="X3578" s="23">
        <f t="shared" si="2623"/>
        <v>44437581.938841484</v>
      </c>
      <c r="Y3578" s="23">
        <f t="shared" si="2605"/>
        <v>13825559.361691331</v>
      </c>
      <c r="Z3578" s="3">
        <f t="shared" si="2606"/>
        <v>0</v>
      </c>
      <c r="AA3578" s="23">
        <f t="shared" si="2607"/>
        <v>72715690.980446339</v>
      </c>
      <c r="AB3578" s="26">
        <f t="shared" si="2624"/>
        <v>70086276.274228618</v>
      </c>
      <c r="AC3578" s="23">
        <f t="shared" si="2625"/>
        <v>74889487.274228647</v>
      </c>
      <c r="AD3578" s="23">
        <f t="shared" si="2631"/>
        <v>4803211</v>
      </c>
      <c r="AE3578" s="24">
        <f t="shared" si="2639"/>
        <v>70086276.274228647</v>
      </c>
      <c r="AF3578" s="3">
        <f t="shared" si="2626"/>
        <v>1E-4</v>
      </c>
      <c r="AG3578" s="2">
        <f t="shared" si="2608"/>
        <v>0</v>
      </c>
      <c r="AH3578" s="2">
        <f t="shared" si="2609"/>
        <v>226.28026127991745</v>
      </c>
      <c r="AI3578" s="23">
        <f t="shared" si="2632"/>
        <v>11690771367.53862</v>
      </c>
      <c r="AJ3578" s="23">
        <f t="shared" si="2610"/>
        <v>6219.922423797766</v>
      </c>
      <c r="AK3578" s="23">
        <f t="shared" si="2611"/>
        <v>66754.297599092824</v>
      </c>
      <c r="AL3578" s="23">
        <f t="shared" si="2636"/>
        <v>0</v>
      </c>
      <c r="AM3578" s="23">
        <f t="shared" si="2637"/>
        <v>0</v>
      </c>
      <c r="AN3578" s="16">
        <f t="shared" si="2627"/>
        <v>0</v>
      </c>
      <c r="AO3578" s="23">
        <f t="shared" si="2628"/>
        <v>0</v>
      </c>
      <c r="AP3578" s="22">
        <f t="shared" si="2629"/>
        <v>0</v>
      </c>
      <c r="AQ3578" s="30">
        <f t="shared" si="2612"/>
        <v>29910334146.125141</v>
      </c>
      <c r="AR3578" s="28">
        <f t="shared" si="2613"/>
        <v>14756029889.447056</v>
      </c>
      <c r="AS3578" s="25">
        <f t="shared" si="2614"/>
        <v>200337590.02425668</v>
      </c>
      <c r="AT3578" s="32">
        <f t="shared" si="2615"/>
        <v>0</v>
      </c>
      <c r="AU3578" s="23">
        <f t="shared" si="2616"/>
        <v>0</v>
      </c>
      <c r="AV3578" s="22">
        <f t="shared" si="2617"/>
        <v>4362837881.1468792</v>
      </c>
      <c r="AW3578" s="31">
        <f t="shared" si="2630"/>
        <v>19844277027.685146</v>
      </c>
      <c r="AX3578"/>
      <c r="AY3578"/>
      <c r="AZ3578"/>
      <c r="BA3578"/>
    </row>
    <row r="3579" spans="1:53" s="21" customFormat="1" x14ac:dyDescent="0.25">
      <c r="A3579">
        <f t="shared" si="2638"/>
        <v>953</v>
      </c>
      <c r="B3579" t="s">
        <v>9</v>
      </c>
      <c r="C3579" s="27">
        <f t="shared" si="2595"/>
        <v>0</v>
      </c>
      <c r="D3579" s="27">
        <f t="shared" si="2618"/>
        <v>0</v>
      </c>
      <c r="E3579" s="27" t="b">
        <f t="shared" si="2594"/>
        <v>1</v>
      </c>
      <c r="F3579" s="29">
        <f t="shared" si="2596"/>
        <v>0</v>
      </c>
      <c r="G3579" s="27">
        <f t="shared" si="2619"/>
        <v>0</v>
      </c>
      <c r="H3579" s="22">
        <f t="shared" si="2597"/>
        <v>39647852268.67234</v>
      </c>
      <c r="I3579" s="23">
        <f t="shared" si="2598"/>
        <v>132580106.5049091</v>
      </c>
      <c r="J3579" s="23">
        <f t="shared" si="2599"/>
        <v>1086</v>
      </c>
      <c r="K3579" s="19">
        <f t="shared" si="2620"/>
        <v>225.0831931027827</v>
      </c>
      <c r="L3579" s="16">
        <f t="shared" si="2600"/>
        <v>273.47965771498303</v>
      </c>
      <c r="M3579" s="23">
        <f>M3578-IF($B3579="B",(Percent_Rent_In_Elsies*2.49%/12 * H3578)/K3578,0)+IF($B3579="D",N3579,0)+IF(B3579="D",AK3578)+IF(B3579="C",F3578*90%)-(Y3579-Y3578)-IF($B3579="A",Q3578/K3578) + IF($B3579="A",Q3578/K3578)</f>
        <v>-63158591.020644754</v>
      </c>
      <c r="N3579" s="23">
        <f t="shared" si="2601"/>
        <v>0</v>
      </c>
      <c r="O3579" s="22">
        <f t="shared" si="2602"/>
        <v>28175908.613933921</v>
      </c>
      <c r="P3579" s="22">
        <f t="shared" si="2633"/>
        <v>0</v>
      </c>
      <c r="Q3579" s="22">
        <f t="shared" si="2634"/>
        <v>0</v>
      </c>
      <c r="R3579" s="22">
        <f t="shared" si="2603"/>
        <v>484743582.0387699</v>
      </c>
      <c r="S3579" s="16">
        <f t="shared" ref="S3579:S3642" si="2640">IF($B3579="D",0,S3578+IF($B3579="B",R3578/12,0))</f>
        <v>0</v>
      </c>
      <c r="T3579" s="15">
        <f t="shared" si="2604"/>
        <v>12152176.414249927</v>
      </c>
      <c r="U3579" s="23">
        <f t="shared" si="2621"/>
        <v>2153619.6255107112</v>
      </c>
      <c r="V3579" s="23">
        <f t="shared" si="2622"/>
        <v>0</v>
      </c>
      <c r="W3579" s="23">
        <f t="shared" si="2635"/>
        <v>179169.6859825883</v>
      </c>
      <c r="X3579" s="23">
        <f t="shared" si="2623"/>
        <v>44437581.938841484</v>
      </c>
      <c r="Y3579" s="23">
        <f t="shared" si="2605"/>
        <v>13825559.361691331</v>
      </c>
      <c r="Z3579" s="3">
        <f t="shared" si="2606"/>
        <v>0</v>
      </c>
      <c r="AA3579" s="23">
        <f t="shared" si="2607"/>
        <v>72648936.682847247</v>
      </c>
      <c r="AB3579" s="26">
        <f t="shared" si="2624"/>
        <v>70086276.274228603</v>
      </c>
      <c r="AC3579" s="23">
        <f t="shared" si="2625"/>
        <v>74889487.274228647</v>
      </c>
      <c r="AD3579" s="23">
        <f t="shared" si="2631"/>
        <v>4803211</v>
      </c>
      <c r="AE3579" s="24">
        <f t="shared" si="2639"/>
        <v>70086276.274228647</v>
      </c>
      <c r="AF3579" s="3">
        <f t="shared" si="2626"/>
        <v>0</v>
      </c>
      <c r="AG3579" s="2">
        <f t="shared" si="2608"/>
        <v>0</v>
      </c>
      <c r="AH3579" s="2">
        <f t="shared" si="2609"/>
        <v>226.28026127991745</v>
      </c>
      <c r="AI3579" s="23">
        <f t="shared" si="2632"/>
        <v>11680039031.497952</v>
      </c>
      <c r="AJ3579" s="23">
        <f t="shared" si="2610"/>
        <v>6219.922423797766</v>
      </c>
      <c r="AK3579" s="23">
        <f t="shared" si="2611"/>
        <v>0</v>
      </c>
      <c r="AL3579" s="23">
        <f t="shared" si="2636"/>
        <v>0</v>
      </c>
      <c r="AM3579" s="23">
        <f t="shared" si="2637"/>
        <v>0</v>
      </c>
      <c r="AN3579" s="16">
        <f t="shared" si="2627"/>
        <v>0</v>
      </c>
      <c r="AO3579" s="23">
        <f t="shared" si="2628"/>
        <v>0</v>
      </c>
      <c r="AP3579" s="22">
        <f t="shared" si="2629"/>
        <v>0</v>
      </c>
      <c r="AQ3579" s="30">
        <f t="shared" si="2612"/>
        <v>29910334146.125141</v>
      </c>
      <c r="AR3579" s="28">
        <f t="shared" si="2613"/>
        <v>14756029889.447056</v>
      </c>
      <c r="AS3579" s="25">
        <f t="shared" si="2614"/>
        <v>200337590.02425668</v>
      </c>
      <c r="AT3579" s="32">
        <f t="shared" si="2615"/>
        <v>0</v>
      </c>
      <c r="AU3579" s="23">
        <f t="shared" si="2616"/>
        <v>0</v>
      </c>
      <c r="AV3579" s="22">
        <f t="shared" si="2617"/>
        <v>4362837881.1468792</v>
      </c>
      <c r="AW3579" s="31">
        <f t="shared" si="2630"/>
        <v>19844277027.685146</v>
      </c>
      <c r="AX3579"/>
      <c r="AY3579"/>
      <c r="AZ3579"/>
      <c r="BA3579"/>
    </row>
    <row r="3580" spans="1:53" x14ac:dyDescent="0.25">
      <c r="A3580" s="21">
        <f t="shared" si="2638"/>
        <v>953</v>
      </c>
      <c r="B3580" s="21" t="s">
        <v>28</v>
      </c>
      <c r="C3580" s="27">
        <f t="shared" si="2595"/>
        <v>0</v>
      </c>
      <c r="D3580" s="27">
        <f t="shared" si="2618"/>
        <v>0</v>
      </c>
      <c r="E3580" s="27" t="b">
        <f t="shared" si="2594"/>
        <v>1</v>
      </c>
      <c r="F3580" s="29">
        <f t="shared" si="2596"/>
        <v>0</v>
      </c>
      <c r="G3580" s="27">
        <f t="shared" si="2619"/>
        <v>0</v>
      </c>
      <c r="H3580" s="22">
        <f t="shared" si="2597"/>
        <v>39647852268.67234</v>
      </c>
      <c r="I3580" s="23">
        <f t="shared" si="2598"/>
        <v>132580106.5049091</v>
      </c>
      <c r="J3580" s="23">
        <f t="shared" si="2599"/>
        <v>1086</v>
      </c>
      <c r="K3580" s="19">
        <f t="shared" si="2620"/>
        <v>225.0831931027827</v>
      </c>
      <c r="L3580" s="16">
        <f t="shared" si="2600"/>
        <v>273.47965771498303</v>
      </c>
      <c r="M3580" s="23">
        <f>M3579-IF($B3580="B",(Percent_Rent_In_Elsies*2.49%/12 * H3579)/K3579,0)+IF($B3580="D",N3580,0)+IF(B3580="D",AK3579)+IF(B3580="C",F3579*90%)-(Y3580-Y3579)-IF($B3580="A",Q3579/K3579) + IF($B3580="A",Q3579/K3579)</f>
        <v>-63158591.020644754</v>
      </c>
      <c r="N3580" s="23">
        <f t="shared" si="2601"/>
        <v>0</v>
      </c>
      <c r="O3580" s="22">
        <f t="shared" si="2602"/>
        <v>0</v>
      </c>
      <c r="P3580" s="22">
        <f t="shared" si="2633"/>
        <v>28175908.613933921</v>
      </c>
      <c r="Q3580" s="22">
        <f t="shared" si="2634"/>
        <v>0</v>
      </c>
      <c r="R3580" s="22">
        <f t="shared" si="2603"/>
        <v>484743582.0387699</v>
      </c>
      <c r="S3580" s="16">
        <f t="shared" si="2640"/>
        <v>0</v>
      </c>
      <c r="T3580" s="15">
        <f t="shared" si="2604"/>
        <v>0</v>
      </c>
      <c r="U3580" s="23">
        <f t="shared" si="2621"/>
        <v>2153619.6255107112</v>
      </c>
      <c r="V3580" s="23">
        <f t="shared" si="2622"/>
        <v>0</v>
      </c>
      <c r="W3580" s="23">
        <f t="shared" si="2635"/>
        <v>0</v>
      </c>
      <c r="X3580" s="23">
        <f t="shared" si="2623"/>
        <v>44437581.938841484</v>
      </c>
      <c r="Y3580" s="23">
        <f t="shared" si="2605"/>
        <v>13825559.361691331</v>
      </c>
      <c r="Z3580" s="3">
        <f t="shared" si="2606"/>
        <v>8958.4842991294172</v>
      </c>
      <c r="AA3580" s="23">
        <f t="shared" si="2607"/>
        <v>72783313.947334185</v>
      </c>
      <c r="AB3580" s="26">
        <f t="shared" si="2624"/>
        <v>70086276.274228618</v>
      </c>
      <c r="AC3580" s="23">
        <f t="shared" si="2625"/>
        <v>74889487.274228647</v>
      </c>
      <c r="AD3580" s="23">
        <f t="shared" si="2631"/>
        <v>4803211</v>
      </c>
      <c r="AE3580" s="24">
        <f t="shared" si="2639"/>
        <v>70086276.274228647</v>
      </c>
      <c r="AF3580" s="3">
        <f t="shared" si="2626"/>
        <v>0</v>
      </c>
      <c r="AG3580" s="2">
        <f t="shared" si="2608"/>
        <v>1075018115.89553</v>
      </c>
      <c r="AH3580" s="2">
        <f t="shared" si="2609"/>
        <v>226.28026127991745</v>
      </c>
      <c r="AI3580" s="23">
        <f t="shared" si="2632"/>
        <v>11701643362.763048</v>
      </c>
      <c r="AJ3580" s="23">
        <f t="shared" si="2610"/>
        <v>6219.922423797766</v>
      </c>
      <c r="AK3580" s="23">
        <f t="shared" si="2611"/>
        <v>0</v>
      </c>
      <c r="AL3580" s="23">
        <f t="shared" si="2636"/>
        <v>0</v>
      </c>
      <c r="AM3580" s="23">
        <f t="shared" si="2637"/>
        <v>0</v>
      </c>
      <c r="AN3580" s="16">
        <f t="shared" si="2627"/>
        <v>0</v>
      </c>
      <c r="AO3580" s="23">
        <f t="shared" si="2628"/>
        <v>0</v>
      </c>
      <c r="AP3580" s="22">
        <f t="shared" si="2629"/>
        <v>0</v>
      </c>
      <c r="AQ3580" s="30">
        <f t="shared" si="2612"/>
        <v>29910334146.125141</v>
      </c>
      <c r="AR3580" s="28">
        <f t="shared" si="2613"/>
        <v>14756029889.447056</v>
      </c>
      <c r="AS3580" s="25">
        <f t="shared" si="2614"/>
        <v>200337590.02425668</v>
      </c>
      <c r="AT3580" s="32">
        <f t="shared" si="2615"/>
        <v>17916.968598258834</v>
      </c>
      <c r="AU3580" s="23">
        <f t="shared" si="2616"/>
        <v>17916.968598258834</v>
      </c>
      <c r="AV3580" s="22">
        <f t="shared" si="2617"/>
        <v>4374990057.5611296</v>
      </c>
      <c r="AW3580" s="31">
        <f t="shared" si="2630"/>
        <v>19844277027.685143</v>
      </c>
    </row>
    <row r="3581" spans="1:53" x14ac:dyDescent="0.25">
      <c r="A3581">
        <f t="shared" si="2638"/>
        <v>954</v>
      </c>
      <c r="B3581" t="s">
        <v>6</v>
      </c>
      <c r="C3581" s="27">
        <f t="shared" si="2595"/>
        <v>0</v>
      </c>
      <c r="D3581" s="27">
        <f t="shared" si="2618"/>
        <v>0</v>
      </c>
      <c r="E3581" s="27" t="b">
        <f t="shared" si="2594"/>
        <v>1</v>
      </c>
      <c r="F3581" s="29">
        <f t="shared" si="2596"/>
        <v>0</v>
      </c>
      <c r="G3581" s="27">
        <f t="shared" si="2619"/>
        <v>0</v>
      </c>
      <c r="H3581" s="22">
        <f t="shared" si="2597"/>
        <v>39713932022.453461</v>
      </c>
      <c r="I3581" s="23">
        <f t="shared" si="2598"/>
        <v>132580106.5049091</v>
      </c>
      <c r="J3581" s="23">
        <f t="shared" si="2599"/>
        <v>1086</v>
      </c>
      <c r="K3581" s="19">
        <f t="shared" si="2620"/>
        <v>225.0831931027827</v>
      </c>
      <c r="L3581" s="16">
        <f t="shared" si="2600"/>
        <v>273.93545714450801</v>
      </c>
      <c r="M3581" s="23">
        <f>M3580-IF($B3581="B",(Percent_Rent_In_Elsies*2.49%/12 * H3580)/K3580,0)+IF($B3581="D",N3581,0)+IF(B3581="D",AK3580)+IF(B3581="C",F3580*90%)-(Y3581-Y3580)-IF($B3581="A",Q3580/K3580) + IF($B3581="A",Q3580/K3580)</f>
        <v>-63158591.020644754</v>
      </c>
      <c r="N3581" s="23">
        <f t="shared" si="2601"/>
        <v>0</v>
      </c>
      <c r="O3581" s="22">
        <f t="shared" si="2602"/>
        <v>0</v>
      </c>
      <c r="P3581" s="22">
        <f t="shared" si="2633"/>
        <v>0</v>
      </c>
      <c r="Q3581" s="22">
        <f t="shared" si="2634"/>
        <v>0</v>
      </c>
      <c r="R3581" s="22">
        <f t="shared" si="2603"/>
        <v>484743582.0387699</v>
      </c>
      <c r="S3581" s="16">
        <f t="shared" si="2640"/>
        <v>0</v>
      </c>
      <c r="T3581" s="15">
        <f t="shared" si="2604"/>
        <v>0</v>
      </c>
      <c r="U3581" s="23">
        <f t="shared" si="2621"/>
        <v>2153619.6255107112</v>
      </c>
      <c r="V3581" s="23">
        <f t="shared" si="2622"/>
        <v>0</v>
      </c>
      <c r="W3581" s="23">
        <f t="shared" si="2635"/>
        <v>0</v>
      </c>
      <c r="X3581" s="23">
        <f t="shared" si="2623"/>
        <v>44482374.360337138</v>
      </c>
      <c r="Y3581" s="23">
        <f t="shared" si="2605"/>
        <v>13825559.361691331</v>
      </c>
      <c r="Z3581" s="3">
        <f t="shared" si="2606"/>
        <v>0</v>
      </c>
      <c r="AA3581" s="23">
        <f t="shared" si="2607"/>
        <v>72783313.947334185</v>
      </c>
      <c r="AB3581" s="26">
        <f t="shared" si="2624"/>
        <v>70086276.274228603</v>
      </c>
      <c r="AC3581" s="23">
        <f t="shared" si="2625"/>
        <v>74889487.274228647</v>
      </c>
      <c r="AD3581" s="23">
        <f t="shared" si="2631"/>
        <v>4803211</v>
      </c>
      <c r="AE3581" s="24">
        <f t="shared" si="2639"/>
        <v>70086276.274228647</v>
      </c>
      <c r="AF3581" s="3">
        <f t="shared" si="2626"/>
        <v>0</v>
      </c>
      <c r="AG3581" s="2">
        <f t="shared" si="2608"/>
        <v>0</v>
      </c>
      <c r="AH3581" s="2">
        <f t="shared" si="2609"/>
        <v>226.65739504871729</v>
      </c>
      <c r="AI3581" s="23">
        <f t="shared" si="2632"/>
        <v>11701643362.763048</v>
      </c>
      <c r="AJ3581" s="23">
        <f t="shared" si="2610"/>
        <v>6219.922423797766</v>
      </c>
      <c r="AK3581" s="23">
        <f t="shared" si="2611"/>
        <v>0</v>
      </c>
      <c r="AL3581" s="23">
        <f t="shared" si="2636"/>
        <v>0</v>
      </c>
      <c r="AM3581" s="23">
        <f t="shared" si="2637"/>
        <v>0</v>
      </c>
      <c r="AN3581" s="16">
        <f t="shared" si="2627"/>
        <v>0</v>
      </c>
      <c r="AO3581" s="23">
        <f t="shared" si="2628"/>
        <v>0</v>
      </c>
      <c r="AP3581" s="22">
        <f t="shared" si="2629"/>
        <v>0</v>
      </c>
      <c r="AQ3581" s="30">
        <f t="shared" si="2612"/>
        <v>29910334146.125141</v>
      </c>
      <c r="AR3581" s="28">
        <f t="shared" si="2613"/>
        <v>14756029889.447056</v>
      </c>
      <c r="AS3581" s="25">
        <f t="shared" si="2614"/>
        <v>200337590.02425668</v>
      </c>
      <c r="AT3581" s="32">
        <f t="shared" si="2615"/>
        <v>0</v>
      </c>
      <c r="AU3581" s="23">
        <f t="shared" si="2616"/>
        <v>0</v>
      </c>
      <c r="AV3581" s="22">
        <f t="shared" si="2617"/>
        <v>4374990057.5611296</v>
      </c>
      <c r="AW3581" s="31">
        <f t="shared" si="2630"/>
        <v>19816101119.071209</v>
      </c>
    </row>
    <row r="3582" spans="1:53" x14ac:dyDescent="0.25">
      <c r="A3582">
        <f t="shared" si="2638"/>
        <v>954</v>
      </c>
      <c r="B3582" t="s">
        <v>7</v>
      </c>
      <c r="C3582" s="27">
        <f t="shared" si="2595"/>
        <v>0</v>
      </c>
      <c r="D3582" s="27">
        <f t="shared" si="2618"/>
        <v>0</v>
      </c>
      <c r="E3582" s="27" t="b">
        <f t="shared" si="2594"/>
        <v>1</v>
      </c>
      <c r="F3582" s="29">
        <f t="shared" si="2596"/>
        <v>0</v>
      </c>
      <c r="G3582" s="27">
        <f t="shared" si="2619"/>
        <v>0</v>
      </c>
      <c r="H3582" s="22">
        <f t="shared" si="2597"/>
        <v>39713932022.453461</v>
      </c>
      <c r="I3582" s="23">
        <f t="shared" si="2598"/>
        <v>132580106.5049091</v>
      </c>
      <c r="J3582" s="23">
        <f t="shared" si="2599"/>
        <v>1086</v>
      </c>
      <c r="K3582" s="19">
        <f t="shared" si="2620"/>
        <v>225.0831931027827</v>
      </c>
      <c r="L3582" s="16">
        <f t="shared" si="2600"/>
        <v>273.93545714450801</v>
      </c>
      <c r="M3582" s="23">
        <f>M3581-IF($B3582="B",(Percent_Rent_In_Elsies*2.49%/12 * H3581)/K3581,0)+IF($B3582="D",N3582,0)+IF(B3582="D",AK3581)+IF(B3582="C",F3581*90%)-(Y3582-Y3581)-IF($B3582="A",Q3581/K3581) + IF($B3582="A",Q3581/K3581)</f>
        <v>-63341648.688813165</v>
      </c>
      <c r="N3582" s="23">
        <f t="shared" si="2601"/>
        <v>0</v>
      </c>
      <c r="O3582" s="22">
        <f t="shared" si="2602"/>
        <v>0</v>
      </c>
      <c r="P3582" s="22">
        <f t="shared" si="2633"/>
        <v>0</v>
      </c>
      <c r="Q3582" s="22">
        <f t="shared" si="2634"/>
        <v>0</v>
      </c>
      <c r="R3582" s="22">
        <f t="shared" si="2603"/>
        <v>444348283.53553909</v>
      </c>
      <c r="S3582" s="16">
        <f t="shared" si="2640"/>
        <v>40395298.503230825</v>
      </c>
      <c r="T3582" s="15">
        <f t="shared" si="2604"/>
        <v>0</v>
      </c>
      <c r="U3582" s="23">
        <f t="shared" si="2621"/>
        <v>1974151.3233848186</v>
      </c>
      <c r="V3582" s="23">
        <f t="shared" si="2622"/>
        <v>179468.3021258926</v>
      </c>
      <c r="W3582" s="23">
        <f t="shared" si="2635"/>
        <v>0</v>
      </c>
      <c r="X3582" s="23">
        <f t="shared" si="2623"/>
        <v>44482374.360337138</v>
      </c>
      <c r="Y3582" s="23">
        <f t="shared" si="2605"/>
        <v>13825559.361691331</v>
      </c>
      <c r="Z3582" s="3">
        <f t="shared" si="2606"/>
        <v>0</v>
      </c>
      <c r="AA3582" s="23">
        <f t="shared" si="2607"/>
        <v>72783313.947334185</v>
      </c>
      <c r="AB3582" s="26">
        <f t="shared" si="2624"/>
        <v>70086276.274228603</v>
      </c>
      <c r="AC3582" s="23">
        <f t="shared" si="2625"/>
        <v>74889487.274228647</v>
      </c>
      <c r="AD3582" s="23">
        <f t="shared" si="2631"/>
        <v>4803211</v>
      </c>
      <c r="AE3582" s="24">
        <f t="shared" si="2639"/>
        <v>70086276.274228647</v>
      </c>
      <c r="AF3582" s="3">
        <f t="shared" si="2626"/>
        <v>0</v>
      </c>
      <c r="AG3582" s="2">
        <f t="shared" si="2608"/>
        <v>0</v>
      </c>
      <c r="AH3582" s="2">
        <f t="shared" si="2609"/>
        <v>226.65739504871729</v>
      </c>
      <c r="AI3582" s="23">
        <f t="shared" si="2632"/>
        <v>11701643362.763048</v>
      </c>
      <c r="AJ3582" s="23">
        <f t="shared" si="2610"/>
        <v>6219.922423797766</v>
      </c>
      <c r="AK3582" s="23">
        <f t="shared" si="2611"/>
        <v>0</v>
      </c>
      <c r="AL3582" s="23">
        <f t="shared" si="2636"/>
        <v>10871995.224428177</v>
      </c>
      <c r="AM3582" s="23">
        <f t="shared" si="2637"/>
        <v>10143445033.176456</v>
      </c>
      <c r="AN3582" s="16">
        <f t="shared" si="2627"/>
        <v>0</v>
      </c>
      <c r="AO3582" s="23">
        <f t="shared" si="2628"/>
        <v>183057.66816841054</v>
      </c>
      <c r="AP3582" s="22">
        <f t="shared" si="2629"/>
        <v>41203204.473295473</v>
      </c>
      <c r="AQ3582" s="30">
        <f t="shared" si="2612"/>
        <v>29992390327.83371</v>
      </c>
      <c r="AR3582" s="28">
        <f t="shared" si="2613"/>
        <v>14796882866.682329</v>
      </c>
      <c r="AS3582" s="25">
        <f t="shared" si="2614"/>
        <v>200337590.02425668</v>
      </c>
      <c r="AT3582" s="32">
        <f t="shared" si="2615"/>
        <v>0</v>
      </c>
      <c r="AU3582" s="23">
        <f t="shared" si="2616"/>
        <v>0</v>
      </c>
      <c r="AV3582" s="22">
        <f t="shared" si="2617"/>
        <v>4374990057.5611296</v>
      </c>
      <c r="AW3582" s="31">
        <f t="shared" si="2630"/>
        <v>19898157300.779781</v>
      </c>
    </row>
    <row r="3583" spans="1:53" x14ac:dyDescent="0.25">
      <c r="A3583">
        <f t="shared" si="2638"/>
        <v>954</v>
      </c>
      <c r="B3583" t="s">
        <v>8</v>
      </c>
      <c r="C3583" s="27">
        <f t="shared" si="2595"/>
        <v>0</v>
      </c>
      <c r="D3583" s="27">
        <f t="shared" si="2618"/>
        <v>0</v>
      </c>
      <c r="E3583" s="27" t="b">
        <f t="shared" si="2594"/>
        <v>1</v>
      </c>
      <c r="F3583" s="29">
        <f t="shared" si="2596"/>
        <v>0</v>
      </c>
      <c r="G3583" s="27">
        <f t="shared" si="2619"/>
        <v>0</v>
      </c>
      <c r="H3583" s="22">
        <f t="shared" si="2597"/>
        <v>39713932022.453461</v>
      </c>
      <c r="I3583" s="23">
        <f t="shared" si="2598"/>
        <v>132580106.5049091</v>
      </c>
      <c r="J3583" s="23">
        <f t="shared" si="2599"/>
        <v>1086</v>
      </c>
      <c r="K3583" s="19">
        <f t="shared" si="2620"/>
        <v>225.0831931027827</v>
      </c>
      <c r="L3583" s="16">
        <f t="shared" si="2600"/>
        <v>273.93545714450801</v>
      </c>
      <c r="M3583" s="23">
        <f>M3582-IF($B3583="B",(Percent_Rent_In_Elsies*2.49%/12 * H3582)/K3582,0)+IF($B3583="D",N3583,0)+IF(B3583="D",AK3582)+IF(B3583="C",F3582*90%)-(Y3583-Y3582)-IF($B3583="A",Q3582/K3582) + IF($B3583="A",Q3582/K3582)</f>
        <v>-63341648.688813165</v>
      </c>
      <c r="N3583" s="23">
        <f t="shared" si="2601"/>
        <v>0</v>
      </c>
      <c r="O3583" s="22">
        <f t="shared" si="2602"/>
        <v>0</v>
      </c>
      <c r="P3583" s="22">
        <f t="shared" si="2633"/>
        <v>0</v>
      </c>
      <c r="Q3583" s="22">
        <f t="shared" si="2634"/>
        <v>0</v>
      </c>
      <c r="R3583" s="22">
        <f t="shared" si="2603"/>
        <v>485551488.00883454</v>
      </c>
      <c r="S3583" s="16">
        <f t="shared" si="2640"/>
        <v>40395298.503230825</v>
      </c>
      <c r="T3583" s="15">
        <f t="shared" si="2604"/>
        <v>0</v>
      </c>
      <c r="U3583" s="23">
        <f t="shared" si="2621"/>
        <v>2157208.9915532293</v>
      </c>
      <c r="V3583" s="23">
        <f t="shared" si="2622"/>
        <v>179468.3021258926</v>
      </c>
      <c r="W3583" s="23">
        <f t="shared" si="2635"/>
        <v>0</v>
      </c>
      <c r="X3583" s="23">
        <f t="shared" si="2623"/>
        <v>44482374.360337138</v>
      </c>
      <c r="Y3583" s="23">
        <f t="shared" si="2605"/>
        <v>13825559.361691331</v>
      </c>
      <c r="Z3583" s="3">
        <f t="shared" si="2606"/>
        <v>0</v>
      </c>
      <c r="AA3583" s="23">
        <f t="shared" si="2607"/>
        <v>72783313.947334185</v>
      </c>
      <c r="AB3583" s="26">
        <f t="shared" si="2624"/>
        <v>70086276.274228618</v>
      </c>
      <c r="AC3583" s="23">
        <f t="shared" si="2625"/>
        <v>74889487.274228647</v>
      </c>
      <c r="AD3583" s="23">
        <f t="shared" si="2631"/>
        <v>4803211</v>
      </c>
      <c r="AE3583" s="24">
        <f t="shared" si="2639"/>
        <v>70086276.274228647</v>
      </c>
      <c r="AF3583" s="3">
        <f t="shared" si="2626"/>
        <v>1E-4</v>
      </c>
      <c r="AG3583" s="2">
        <f t="shared" si="2608"/>
        <v>0</v>
      </c>
      <c r="AH3583" s="2">
        <f t="shared" si="2609"/>
        <v>226.65739504871729</v>
      </c>
      <c r="AI3583" s="23">
        <f t="shared" si="2632"/>
        <v>11701643362.763048</v>
      </c>
      <c r="AJ3583" s="23">
        <f t="shared" si="2610"/>
        <v>6219.922423797766</v>
      </c>
      <c r="AK3583" s="23">
        <f t="shared" si="2611"/>
        <v>66798.915425433923</v>
      </c>
      <c r="AL3583" s="23">
        <f t="shared" si="2636"/>
        <v>0</v>
      </c>
      <c r="AM3583" s="23">
        <f t="shared" si="2637"/>
        <v>0</v>
      </c>
      <c r="AN3583" s="16">
        <f t="shared" si="2627"/>
        <v>0</v>
      </c>
      <c r="AO3583" s="23">
        <f t="shared" si="2628"/>
        <v>0</v>
      </c>
      <c r="AP3583" s="22">
        <f t="shared" si="2629"/>
        <v>0</v>
      </c>
      <c r="AQ3583" s="30">
        <f t="shared" si="2612"/>
        <v>29992390327.83371</v>
      </c>
      <c r="AR3583" s="28">
        <f t="shared" si="2613"/>
        <v>14796882866.682329</v>
      </c>
      <c r="AS3583" s="25">
        <f t="shared" si="2614"/>
        <v>200337590.02425668</v>
      </c>
      <c r="AT3583" s="32">
        <f t="shared" si="2615"/>
        <v>0</v>
      </c>
      <c r="AU3583" s="23">
        <f t="shared" si="2616"/>
        <v>0</v>
      </c>
      <c r="AV3583" s="22">
        <f t="shared" si="2617"/>
        <v>4374990057.5611296</v>
      </c>
      <c r="AW3583" s="31">
        <f t="shared" si="2630"/>
        <v>19898157300.779781</v>
      </c>
    </row>
    <row r="3584" spans="1:53" x14ac:dyDescent="0.25">
      <c r="A3584" s="21">
        <f t="shared" si="2638"/>
        <v>954</v>
      </c>
      <c r="B3584" s="21" t="s">
        <v>9</v>
      </c>
      <c r="C3584" s="27">
        <f t="shared" si="2595"/>
        <v>0</v>
      </c>
      <c r="D3584" s="27">
        <f t="shared" si="2618"/>
        <v>0</v>
      </c>
      <c r="E3584" s="27" t="b">
        <f t="shared" si="2594"/>
        <v>1</v>
      </c>
      <c r="F3584" s="29">
        <f t="shared" si="2596"/>
        <v>0</v>
      </c>
      <c r="G3584" s="27">
        <f t="shared" si="2619"/>
        <v>0</v>
      </c>
      <c r="H3584" s="22">
        <f t="shared" si="2597"/>
        <v>39713932022.453461</v>
      </c>
      <c r="I3584" s="23">
        <f t="shared" si="2598"/>
        <v>132580106.5049091</v>
      </c>
      <c r="J3584" s="23">
        <f t="shared" si="2599"/>
        <v>1086</v>
      </c>
      <c r="K3584" s="19">
        <f t="shared" si="2620"/>
        <v>225.0831931027827</v>
      </c>
      <c r="L3584" s="16">
        <f t="shared" si="2600"/>
        <v>273.93545714450801</v>
      </c>
      <c r="M3584" s="23">
        <f>M3583-IF($B3584="B",(Percent_Rent_In_Elsies*2.49%/12 * H3583)/K3583,0)+IF($B3584="D",N3584,0)+IF(B3584="D",AK3583)+IF(B3584="C",F3583*90%)-(Y3584-Y3583)-IF($B3584="A",Q3583/K3583) + IF($B3584="A",Q3583/K3583)</f>
        <v>-63274849.77338773</v>
      </c>
      <c r="N3584" s="23">
        <f t="shared" si="2601"/>
        <v>0</v>
      </c>
      <c r="O3584" s="22">
        <f t="shared" si="2602"/>
        <v>28222868.46162381</v>
      </c>
      <c r="P3584" s="22">
        <f t="shared" si="2633"/>
        <v>0</v>
      </c>
      <c r="Q3584" s="22">
        <f t="shared" si="2634"/>
        <v>0</v>
      </c>
      <c r="R3584" s="22">
        <f t="shared" si="2603"/>
        <v>485551488.00883454</v>
      </c>
      <c r="S3584" s="16">
        <f t="shared" si="2640"/>
        <v>0</v>
      </c>
      <c r="T3584" s="15">
        <f t="shared" si="2604"/>
        <v>12172430.041607015</v>
      </c>
      <c r="U3584" s="23">
        <f t="shared" si="2621"/>
        <v>2157208.9915532293</v>
      </c>
      <c r="V3584" s="23">
        <f t="shared" si="2622"/>
        <v>0</v>
      </c>
      <c r="W3584" s="23">
        <f t="shared" si="2635"/>
        <v>179468.3021258926</v>
      </c>
      <c r="X3584" s="23">
        <f t="shared" si="2623"/>
        <v>44482374.360337138</v>
      </c>
      <c r="Y3584" s="23">
        <f t="shared" si="2605"/>
        <v>13825559.361691331</v>
      </c>
      <c r="Z3584" s="3">
        <f t="shared" si="2606"/>
        <v>0</v>
      </c>
      <c r="AA3584" s="23">
        <f t="shared" si="2607"/>
        <v>72716515.031908751</v>
      </c>
      <c r="AB3584" s="26">
        <f t="shared" si="2624"/>
        <v>70086276.274228603</v>
      </c>
      <c r="AC3584" s="23">
        <f t="shared" si="2625"/>
        <v>74889487.274228647</v>
      </c>
      <c r="AD3584" s="23">
        <f t="shared" si="2631"/>
        <v>4803211</v>
      </c>
      <c r="AE3584" s="24">
        <f t="shared" si="2639"/>
        <v>70086276.274228647</v>
      </c>
      <c r="AF3584" s="3">
        <f t="shared" si="2626"/>
        <v>0</v>
      </c>
      <c r="AG3584" s="2">
        <f t="shared" si="2608"/>
        <v>0</v>
      </c>
      <c r="AH3584" s="2">
        <f t="shared" si="2609"/>
        <v>226.65739504871729</v>
      </c>
      <c r="AI3584" s="23">
        <f t="shared" si="2632"/>
        <v>11690903853.348934</v>
      </c>
      <c r="AJ3584" s="23">
        <f t="shared" si="2610"/>
        <v>6219.922423797766</v>
      </c>
      <c r="AK3584" s="23">
        <f t="shared" si="2611"/>
        <v>0</v>
      </c>
      <c r="AL3584" s="23">
        <f t="shared" si="2636"/>
        <v>0</v>
      </c>
      <c r="AM3584" s="23">
        <f t="shared" si="2637"/>
        <v>0</v>
      </c>
      <c r="AN3584" s="16">
        <f t="shared" si="2627"/>
        <v>0</v>
      </c>
      <c r="AO3584" s="23">
        <f t="shared" si="2628"/>
        <v>0</v>
      </c>
      <c r="AP3584" s="22">
        <f t="shared" si="2629"/>
        <v>0</v>
      </c>
      <c r="AQ3584" s="30">
        <f t="shared" si="2612"/>
        <v>29992390327.83371</v>
      </c>
      <c r="AR3584" s="28">
        <f t="shared" si="2613"/>
        <v>14796882866.682329</v>
      </c>
      <c r="AS3584" s="25">
        <f t="shared" si="2614"/>
        <v>200337590.02425668</v>
      </c>
      <c r="AT3584" s="32">
        <f t="shared" si="2615"/>
        <v>0</v>
      </c>
      <c r="AU3584" s="23">
        <f t="shared" si="2616"/>
        <v>0</v>
      </c>
      <c r="AV3584" s="22">
        <f t="shared" si="2617"/>
        <v>4374990057.5611296</v>
      </c>
      <c r="AW3584" s="31">
        <f t="shared" si="2630"/>
        <v>19898157300.779781</v>
      </c>
      <c r="AX3584" s="21"/>
      <c r="AY3584" s="21"/>
      <c r="AZ3584" s="21"/>
      <c r="BA3584" s="21"/>
    </row>
    <row r="3585" spans="1:53" x14ac:dyDescent="0.25">
      <c r="A3585" s="21">
        <f t="shared" si="2638"/>
        <v>954</v>
      </c>
      <c r="B3585" s="21" t="s">
        <v>28</v>
      </c>
      <c r="C3585" s="27">
        <f t="shared" si="2595"/>
        <v>0</v>
      </c>
      <c r="D3585" s="27">
        <f t="shared" si="2618"/>
        <v>0</v>
      </c>
      <c r="E3585" s="27" t="b">
        <f t="shared" si="2594"/>
        <v>1</v>
      </c>
      <c r="F3585" s="29">
        <f t="shared" si="2596"/>
        <v>0</v>
      </c>
      <c r="G3585" s="27">
        <f t="shared" si="2619"/>
        <v>0</v>
      </c>
      <c r="H3585" s="22">
        <f t="shared" si="2597"/>
        <v>39713932022.453461</v>
      </c>
      <c r="I3585" s="23">
        <f t="shared" si="2598"/>
        <v>132580106.5049091</v>
      </c>
      <c r="J3585" s="23">
        <f t="shared" si="2599"/>
        <v>1086</v>
      </c>
      <c r="K3585" s="19">
        <f t="shared" si="2620"/>
        <v>225.0831931027827</v>
      </c>
      <c r="L3585" s="16">
        <f t="shared" si="2600"/>
        <v>273.93545714450801</v>
      </c>
      <c r="M3585" s="23">
        <f>M3584-IF($B3585="B",(Percent_Rent_In_Elsies*2.49%/12 * H3584)/K3584,0)+IF($B3585="D",N3585,0)+IF(B3585="D",AK3584)+IF(B3585="C",F3584*90%)-(Y3585-Y3584)-IF($B3585="A",Q3584/K3584) + IF($B3585="A",Q3584/K3584)</f>
        <v>-63274849.77338773</v>
      </c>
      <c r="N3585" s="23">
        <f t="shared" si="2601"/>
        <v>0</v>
      </c>
      <c r="O3585" s="22">
        <f t="shared" si="2602"/>
        <v>0</v>
      </c>
      <c r="P3585" s="22">
        <f t="shared" si="2633"/>
        <v>28222868.46162381</v>
      </c>
      <c r="Q3585" s="22">
        <f t="shared" si="2634"/>
        <v>0</v>
      </c>
      <c r="R3585" s="22">
        <f t="shared" si="2603"/>
        <v>485551488.00883454</v>
      </c>
      <c r="S3585" s="16">
        <f t="shared" si="2640"/>
        <v>0</v>
      </c>
      <c r="T3585" s="15">
        <f t="shared" si="2604"/>
        <v>0</v>
      </c>
      <c r="U3585" s="23">
        <f t="shared" si="2621"/>
        <v>2157208.9915532293</v>
      </c>
      <c r="V3585" s="23">
        <f t="shared" si="2622"/>
        <v>0</v>
      </c>
      <c r="W3585" s="23">
        <f t="shared" si="2635"/>
        <v>0</v>
      </c>
      <c r="X3585" s="23">
        <f t="shared" si="2623"/>
        <v>44482374.360337138</v>
      </c>
      <c r="Y3585" s="23">
        <f t="shared" si="2605"/>
        <v>13825559.361691331</v>
      </c>
      <c r="Z3585" s="3">
        <f t="shared" si="2606"/>
        <v>8973.4151062946312</v>
      </c>
      <c r="AA3585" s="23">
        <f t="shared" si="2607"/>
        <v>72851116.258503169</v>
      </c>
      <c r="AB3585" s="26">
        <f t="shared" si="2624"/>
        <v>70086276.274228632</v>
      </c>
      <c r="AC3585" s="23">
        <f t="shared" si="2625"/>
        <v>74889487.274228647</v>
      </c>
      <c r="AD3585" s="23">
        <f t="shared" si="2631"/>
        <v>4803211</v>
      </c>
      <c r="AE3585" s="24">
        <f t="shared" si="2639"/>
        <v>70086276.274228647</v>
      </c>
      <c r="AF3585" s="3">
        <f t="shared" si="2626"/>
        <v>0</v>
      </c>
      <c r="AG3585" s="2">
        <f t="shared" si="2608"/>
        <v>1076809812.7553556</v>
      </c>
      <c r="AH3585" s="2">
        <f t="shared" si="2609"/>
        <v>226.65739504871729</v>
      </c>
      <c r="AI3585" s="23">
        <f t="shared" si="2632"/>
        <v>11712544191.832808</v>
      </c>
      <c r="AJ3585" s="23">
        <f t="shared" si="2610"/>
        <v>6219.922423797766</v>
      </c>
      <c r="AK3585" s="23">
        <f t="shared" si="2611"/>
        <v>0</v>
      </c>
      <c r="AL3585" s="23">
        <f t="shared" si="2636"/>
        <v>0</v>
      </c>
      <c r="AM3585" s="23">
        <f t="shared" si="2637"/>
        <v>0</v>
      </c>
      <c r="AN3585" s="16">
        <f t="shared" si="2627"/>
        <v>0</v>
      </c>
      <c r="AO3585" s="23">
        <f t="shared" si="2628"/>
        <v>0</v>
      </c>
      <c r="AP3585" s="22">
        <f t="shared" si="2629"/>
        <v>0</v>
      </c>
      <c r="AQ3585" s="30">
        <f t="shared" si="2612"/>
        <v>29992390327.83371</v>
      </c>
      <c r="AR3585" s="28">
        <f t="shared" si="2613"/>
        <v>14796882866.682329</v>
      </c>
      <c r="AS3585" s="25">
        <f t="shared" si="2614"/>
        <v>200337590.02425668</v>
      </c>
      <c r="AT3585" s="32">
        <f t="shared" si="2615"/>
        <v>17946.830212589262</v>
      </c>
      <c r="AU3585" s="23">
        <f t="shared" si="2616"/>
        <v>17946.830212589262</v>
      </c>
      <c r="AV3585" s="22">
        <f t="shared" si="2617"/>
        <v>4387162487.6027365</v>
      </c>
      <c r="AW3585" s="31">
        <f t="shared" si="2630"/>
        <v>19898157300.779781</v>
      </c>
      <c r="AX3585" s="21"/>
      <c r="AY3585" s="21"/>
      <c r="AZ3585" s="21"/>
      <c r="BA3585" s="21"/>
    </row>
    <row r="3586" spans="1:53" x14ac:dyDescent="0.25">
      <c r="A3586">
        <f t="shared" si="2638"/>
        <v>955</v>
      </c>
      <c r="B3586" t="s">
        <v>6</v>
      </c>
      <c r="C3586" s="27">
        <f t="shared" si="2595"/>
        <v>0</v>
      </c>
      <c r="D3586" s="27">
        <f t="shared" si="2618"/>
        <v>0</v>
      </c>
      <c r="E3586" s="27" t="b">
        <f t="shared" si="2594"/>
        <v>1</v>
      </c>
      <c r="F3586" s="29">
        <f t="shared" si="2596"/>
        <v>0</v>
      </c>
      <c r="G3586" s="27">
        <f t="shared" si="2619"/>
        <v>0</v>
      </c>
      <c r="H3586" s="22">
        <f t="shared" si="2597"/>
        <v>39780121909.157555</v>
      </c>
      <c r="I3586" s="23">
        <f t="shared" si="2598"/>
        <v>132580106.5049091</v>
      </c>
      <c r="J3586" s="23">
        <f t="shared" si="2599"/>
        <v>1086</v>
      </c>
      <c r="K3586" s="19">
        <f t="shared" si="2620"/>
        <v>225.0831931027827</v>
      </c>
      <c r="L3586" s="16">
        <f t="shared" si="2600"/>
        <v>274.39201623974884</v>
      </c>
      <c r="M3586" s="23">
        <f>M3585-IF($B3586="B",(Percent_Rent_In_Elsies*2.49%/12 * H3585)/K3585,0)+IF($B3586="D",N3586,0)+IF(B3586="D",AK3585)+IF(B3586="C",F3585*90%)-(Y3586-Y3585)-IF($B3586="A",Q3585/K3585) + IF($B3586="A",Q3585/K3585)</f>
        <v>-63274849.77338773</v>
      </c>
      <c r="N3586" s="23">
        <f t="shared" si="2601"/>
        <v>0</v>
      </c>
      <c r="O3586" s="22">
        <f t="shared" si="2602"/>
        <v>0</v>
      </c>
      <c r="P3586" s="22">
        <f t="shared" si="2633"/>
        <v>0</v>
      </c>
      <c r="Q3586" s="22">
        <f t="shared" si="2634"/>
        <v>0</v>
      </c>
      <c r="R3586" s="22">
        <f t="shared" si="2603"/>
        <v>485551488.00883454</v>
      </c>
      <c r="S3586" s="16">
        <f t="shared" si="2640"/>
        <v>0</v>
      </c>
      <c r="T3586" s="15">
        <f t="shared" si="2604"/>
        <v>0</v>
      </c>
      <c r="U3586" s="23">
        <f t="shared" si="2621"/>
        <v>2157208.9915532293</v>
      </c>
      <c r="V3586" s="23">
        <f t="shared" si="2622"/>
        <v>0</v>
      </c>
      <c r="W3586" s="23">
        <f t="shared" si="2635"/>
        <v>0</v>
      </c>
      <c r="X3586" s="23">
        <f t="shared" si="2623"/>
        <v>44527241.435868606</v>
      </c>
      <c r="Y3586" s="23">
        <f t="shared" si="2605"/>
        <v>13825559.361691331</v>
      </c>
      <c r="Z3586" s="3">
        <f t="shared" si="2606"/>
        <v>0</v>
      </c>
      <c r="AA3586" s="23">
        <f t="shared" si="2607"/>
        <v>72851116.258503169</v>
      </c>
      <c r="AB3586" s="26">
        <f t="shared" si="2624"/>
        <v>70086276.274228603</v>
      </c>
      <c r="AC3586" s="23">
        <f t="shared" si="2625"/>
        <v>74889487.274228647</v>
      </c>
      <c r="AD3586" s="23">
        <f t="shared" si="2631"/>
        <v>4803211</v>
      </c>
      <c r="AE3586" s="24">
        <f t="shared" si="2639"/>
        <v>70086276.274228647</v>
      </c>
      <c r="AF3586" s="3">
        <f t="shared" si="2626"/>
        <v>0</v>
      </c>
      <c r="AG3586" s="2">
        <f t="shared" si="2608"/>
        <v>0</v>
      </c>
      <c r="AH3586" s="2">
        <f t="shared" si="2609"/>
        <v>227.03515737379854</v>
      </c>
      <c r="AI3586" s="23">
        <f t="shared" si="2632"/>
        <v>11712544191.832808</v>
      </c>
      <c r="AJ3586" s="23">
        <f t="shared" si="2610"/>
        <v>6219.922423797766</v>
      </c>
      <c r="AK3586" s="23">
        <f t="shared" si="2611"/>
        <v>0</v>
      </c>
      <c r="AL3586" s="23">
        <f t="shared" si="2636"/>
        <v>0</v>
      </c>
      <c r="AM3586" s="23">
        <f t="shared" si="2637"/>
        <v>0</v>
      </c>
      <c r="AN3586" s="16">
        <f t="shared" si="2627"/>
        <v>0</v>
      </c>
      <c r="AO3586" s="23">
        <f t="shared" si="2628"/>
        <v>0</v>
      </c>
      <c r="AP3586" s="22">
        <f t="shared" si="2629"/>
        <v>0</v>
      </c>
      <c r="AQ3586" s="30">
        <f t="shared" si="2612"/>
        <v>29992390327.83371</v>
      </c>
      <c r="AR3586" s="28">
        <f t="shared" si="2613"/>
        <v>14796882866.682329</v>
      </c>
      <c r="AS3586" s="25">
        <f t="shared" si="2614"/>
        <v>200337590.02425668</v>
      </c>
      <c r="AT3586" s="32">
        <f t="shared" si="2615"/>
        <v>0</v>
      </c>
      <c r="AU3586" s="23">
        <f t="shared" si="2616"/>
        <v>0</v>
      </c>
      <c r="AV3586" s="22">
        <f t="shared" si="2617"/>
        <v>4387162487.6027365</v>
      </c>
      <c r="AW3586" s="31">
        <f t="shared" si="2630"/>
        <v>19869934432.318157</v>
      </c>
    </row>
    <row r="3587" spans="1:53" x14ac:dyDescent="0.25">
      <c r="A3587">
        <f t="shared" si="2638"/>
        <v>955</v>
      </c>
      <c r="B3587" t="s">
        <v>7</v>
      </c>
      <c r="C3587" s="27">
        <f t="shared" si="2595"/>
        <v>0</v>
      </c>
      <c r="D3587" s="27">
        <f t="shared" si="2618"/>
        <v>0</v>
      </c>
      <c r="E3587" s="27" t="b">
        <f t="shared" si="2594"/>
        <v>1</v>
      </c>
      <c r="F3587" s="29">
        <f t="shared" si="2596"/>
        <v>0</v>
      </c>
      <c r="G3587" s="27">
        <f t="shared" si="2619"/>
        <v>0</v>
      </c>
      <c r="H3587" s="22">
        <f t="shared" si="2597"/>
        <v>39780121909.157555</v>
      </c>
      <c r="I3587" s="23">
        <f t="shared" si="2598"/>
        <v>132580106.5049091</v>
      </c>
      <c r="J3587" s="23">
        <f t="shared" si="2599"/>
        <v>1086</v>
      </c>
      <c r="K3587" s="19">
        <f t="shared" si="2620"/>
        <v>225.0831931027827</v>
      </c>
      <c r="L3587" s="16">
        <f t="shared" si="2600"/>
        <v>274.39201623974884</v>
      </c>
      <c r="M3587" s="23">
        <f>M3586-IF($B3587="B",(Percent_Rent_In_Elsies*2.49%/12 * H3586)/K3586,0)+IF($B3587="D",N3587,0)+IF(B3587="D",AK3586)+IF(B3587="C",F3586*90%)-(Y3587-Y3586)-IF($B3587="A",Q3586/K3586) + IF($B3587="A",Q3586/K3586)</f>
        <v>-63458212.537669756</v>
      </c>
      <c r="N3587" s="23">
        <f t="shared" si="2601"/>
        <v>0</v>
      </c>
      <c r="O3587" s="22">
        <f t="shared" si="2602"/>
        <v>0</v>
      </c>
      <c r="P3587" s="22">
        <f t="shared" si="2633"/>
        <v>0</v>
      </c>
      <c r="Q3587" s="22">
        <f t="shared" si="2634"/>
        <v>0</v>
      </c>
      <c r="R3587" s="22">
        <f t="shared" si="2603"/>
        <v>445088864.0080983</v>
      </c>
      <c r="S3587" s="16">
        <f t="shared" si="2640"/>
        <v>40462624.000736214</v>
      </c>
      <c r="T3587" s="15">
        <f t="shared" si="2604"/>
        <v>0</v>
      </c>
      <c r="U3587" s="23">
        <f t="shared" si="2621"/>
        <v>1977441.5755904601</v>
      </c>
      <c r="V3587" s="23">
        <f t="shared" si="2622"/>
        <v>179767.4159627691</v>
      </c>
      <c r="W3587" s="23">
        <f t="shared" si="2635"/>
        <v>0</v>
      </c>
      <c r="X3587" s="23">
        <f t="shared" si="2623"/>
        <v>44527241.435868606</v>
      </c>
      <c r="Y3587" s="23">
        <f t="shared" si="2605"/>
        <v>13825559.361691331</v>
      </c>
      <c r="Z3587" s="3">
        <f t="shared" si="2606"/>
        <v>0</v>
      </c>
      <c r="AA3587" s="23">
        <f t="shared" si="2607"/>
        <v>72851116.258503169</v>
      </c>
      <c r="AB3587" s="26">
        <f t="shared" si="2624"/>
        <v>70086276.274228603</v>
      </c>
      <c r="AC3587" s="23">
        <f t="shared" si="2625"/>
        <v>74889487.274228647</v>
      </c>
      <c r="AD3587" s="23">
        <f t="shared" si="2631"/>
        <v>4803211</v>
      </c>
      <c r="AE3587" s="24">
        <f t="shared" si="2639"/>
        <v>70086276.274228647</v>
      </c>
      <c r="AF3587" s="3">
        <f t="shared" si="2626"/>
        <v>0</v>
      </c>
      <c r="AG3587" s="2">
        <f t="shared" si="2608"/>
        <v>0</v>
      </c>
      <c r="AH3587" s="2">
        <f t="shared" si="2609"/>
        <v>227.03515737379854</v>
      </c>
      <c r="AI3587" s="23">
        <f t="shared" si="2632"/>
        <v>11712544191.832808</v>
      </c>
      <c r="AJ3587" s="23">
        <f t="shared" si="2610"/>
        <v>6219.922423797766</v>
      </c>
      <c r="AK3587" s="23">
        <f t="shared" si="2611"/>
        <v>0</v>
      </c>
      <c r="AL3587" s="23">
        <f t="shared" si="2636"/>
        <v>10900829.069759369</v>
      </c>
      <c r="AM3587" s="23">
        <f t="shared" si="2637"/>
        <v>10170346675.347425</v>
      </c>
      <c r="AN3587" s="16">
        <f t="shared" si="2627"/>
        <v>0</v>
      </c>
      <c r="AO3587" s="23">
        <f t="shared" si="2628"/>
        <v>183362.76428202458</v>
      </c>
      <c r="AP3587" s="22">
        <f t="shared" si="2629"/>
        <v>41271876.480750971</v>
      </c>
      <c r="AQ3587" s="30">
        <f t="shared" si="2612"/>
        <v>30074583269.845127</v>
      </c>
      <c r="AR3587" s="28">
        <f t="shared" si="2613"/>
        <v>14837803932.212994</v>
      </c>
      <c r="AS3587" s="25">
        <f t="shared" si="2614"/>
        <v>200337590.02425668</v>
      </c>
      <c r="AT3587" s="32">
        <f t="shared" si="2615"/>
        <v>0</v>
      </c>
      <c r="AU3587" s="23">
        <f t="shared" si="2616"/>
        <v>0</v>
      </c>
      <c r="AV3587" s="22">
        <f t="shared" si="2617"/>
        <v>4387162487.6027365</v>
      </c>
      <c r="AW3587" s="31">
        <f t="shared" si="2630"/>
        <v>19952127374.329571</v>
      </c>
    </row>
    <row r="3588" spans="1:53" s="21" customFormat="1" x14ac:dyDescent="0.25">
      <c r="A3588">
        <f t="shared" si="2638"/>
        <v>955</v>
      </c>
      <c r="B3588" t="s">
        <v>8</v>
      </c>
      <c r="C3588" s="27">
        <f t="shared" si="2595"/>
        <v>0</v>
      </c>
      <c r="D3588" s="27">
        <f t="shared" si="2618"/>
        <v>0</v>
      </c>
      <c r="E3588" s="27" t="b">
        <f t="shared" si="2594"/>
        <v>1</v>
      </c>
      <c r="F3588" s="29">
        <f t="shared" si="2596"/>
        <v>0</v>
      </c>
      <c r="G3588" s="27">
        <f t="shared" si="2619"/>
        <v>0</v>
      </c>
      <c r="H3588" s="22">
        <f t="shared" si="2597"/>
        <v>39780121909.157555</v>
      </c>
      <c r="I3588" s="23">
        <f t="shared" si="2598"/>
        <v>132580106.5049091</v>
      </c>
      <c r="J3588" s="23">
        <f t="shared" si="2599"/>
        <v>1086</v>
      </c>
      <c r="K3588" s="19">
        <f t="shared" si="2620"/>
        <v>225.0831931027827</v>
      </c>
      <c r="L3588" s="16">
        <f t="shared" si="2600"/>
        <v>274.39201623974884</v>
      </c>
      <c r="M3588" s="23">
        <f>M3587-IF($B3588="B",(Percent_Rent_In_Elsies*2.49%/12 * H3587)/K3587,0)+IF($B3588="D",N3588,0)+IF(B3588="D",AK3587)+IF(B3588="C",F3587*90%)-(Y3588-Y3587)-IF($B3588="A",Q3587/K3587) + IF($B3588="A",Q3587/K3587)</f>
        <v>-63458212.537669756</v>
      </c>
      <c r="N3588" s="23">
        <f t="shared" si="2601"/>
        <v>0</v>
      </c>
      <c r="O3588" s="22">
        <f t="shared" si="2602"/>
        <v>0</v>
      </c>
      <c r="P3588" s="22">
        <f t="shared" si="2633"/>
        <v>0</v>
      </c>
      <c r="Q3588" s="22">
        <f t="shared" si="2634"/>
        <v>0</v>
      </c>
      <c r="R3588" s="22">
        <f t="shared" si="2603"/>
        <v>486360740.48884928</v>
      </c>
      <c r="S3588" s="16">
        <f t="shared" si="2640"/>
        <v>40462624.000736214</v>
      </c>
      <c r="T3588" s="15">
        <f t="shared" si="2604"/>
        <v>0</v>
      </c>
      <c r="U3588" s="23">
        <f t="shared" si="2621"/>
        <v>2160804.3398724846</v>
      </c>
      <c r="V3588" s="23">
        <f t="shared" si="2622"/>
        <v>179767.4159627691</v>
      </c>
      <c r="W3588" s="23">
        <f t="shared" si="2635"/>
        <v>0</v>
      </c>
      <c r="X3588" s="23">
        <f t="shared" si="2623"/>
        <v>44527241.435868606</v>
      </c>
      <c r="Y3588" s="23">
        <f t="shared" si="2605"/>
        <v>13825559.361691331</v>
      </c>
      <c r="Z3588" s="3">
        <f t="shared" si="2606"/>
        <v>0</v>
      </c>
      <c r="AA3588" s="23">
        <f t="shared" si="2607"/>
        <v>72851116.258503169</v>
      </c>
      <c r="AB3588" s="26">
        <f t="shared" si="2624"/>
        <v>70086276.274228603</v>
      </c>
      <c r="AC3588" s="23">
        <f t="shared" si="2625"/>
        <v>74889487.274228647</v>
      </c>
      <c r="AD3588" s="23">
        <f t="shared" si="2631"/>
        <v>4803211</v>
      </c>
      <c r="AE3588" s="24">
        <f t="shared" si="2639"/>
        <v>70086276.274228647</v>
      </c>
      <c r="AF3588" s="3">
        <f t="shared" si="2626"/>
        <v>1E-4</v>
      </c>
      <c r="AG3588" s="2">
        <f t="shared" si="2608"/>
        <v>0</v>
      </c>
      <c r="AH3588" s="2">
        <f t="shared" si="2609"/>
        <v>227.03515737379854</v>
      </c>
      <c r="AI3588" s="23">
        <f t="shared" si="2632"/>
        <v>11712544191.832808</v>
      </c>
      <c r="AJ3588" s="23">
        <f t="shared" si="2610"/>
        <v>6219.922423797766</v>
      </c>
      <c r="AK3588" s="23">
        <f t="shared" si="2611"/>
        <v>66843.690512213027</v>
      </c>
      <c r="AL3588" s="23">
        <f t="shared" si="2636"/>
        <v>0</v>
      </c>
      <c r="AM3588" s="23">
        <f t="shared" si="2637"/>
        <v>0</v>
      </c>
      <c r="AN3588" s="16">
        <f t="shared" si="2627"/>
        <v>0</v>
      </c>
      <c r="AO3588" s="23">
        <f t="shared" si="2628"/>
        <v>0</v>
      </c>
      <c r="AP3588" s="22">
        <f t="shared" si="2629"/>
        <v>0</v>
      </c>
      <c r="AQ3588" s="30">
        <f t="shared" si="2612"/>
        <v>30074583269.845127</v>
      </c>
      <c r="AR3588" s="28">
        <f t="shared" si="2613"/>
        <v>14837803932.212994</v>
      </c>
      <c r="AS3588" s="25">
        <f t="shared" si="2614"/>
        <v>200337590.02425668</v>
      </c>
      <c r="AT3588" s="32">
        <f t="shared" si="2615"/>
        <v>0</v>
      </c>
      <c r="AU3588" s="23">
        <f t="shared" si="2616"/>
        <v>0</v>
      </c>
      <c r="AV3588" s="22">
        <f t="shared" si="2617"/>
        <v>4387162487.6027365</v>
      </c>
      <c r="AW3588" s="31">
        <f t="shared" si="2630"/>
        <v>19952127374.329571</v>
      </c>
      <c r="AX3588"/>
      <c r="AY3588"/>
      <c r="AZ3588"/>
      <c r="BA3588"/>
    </row>
    <row r="3589" spans="1:53" s="21" customFormat="1" x14ac:dyDescent="0.25">
      <c r="A3589" s="21">
        <f t="shared" si="2638"/>
        <v>955</v>
      </c>
      <c r="B3589" s="21" t="s">
        <v>9</v>
      </c>
      <c r="C3589" s="27">
        <f t="shared" si="2595"/>
        <v>0</v>
      </c>
      <c r="D3589" s="27">
        <f t="shared" si="2618"/>
        <v>0</v>
      </c>
      <c r="E3589" s="27" t="b">
        <f t="shared" si="2594"/>
        <v>1</v>
      </c>
      <c r="F3589" s="29">
        <f t="shared" si="2596"/>
        <v>0</v>
      </c>
      <c r="G3589" s="27">
        <f t="shared" si="2619"/>
        <v>0</v>
      </c>
      <c r="H3589" s="22">
        <f t="shared" si="2597"/>
        <v>39780121909.157555</v>
      </c>
      <c r="I3589" s="23">
        <f t="shared" si="2598"/>
        <v>132580106.5049091</v>
      </c>
      <c r="J3589" s="23">
        <f t="shared" si="2599"/>
        <v>1086</v>
      </c>
      <c r="K3589" s="19">
        <f t="shared" si="2620"/>
        <v>225.0831931027827</v>
      </c>
      <c r="L3589" s="16">
        <f t="shared" si="2600"/>
        <v>274.39201623974884</v>
      </c>
      <c r="M3589" s="23">
        <f>M3588-IF($B3589="B",(Percent_Rent_In_Elsies*2.49%/12 * H3588)/K3588,0)+IF($B3589="D",N3589,0)+IF(B3589="D",AK3588)+IF(B3589="C",F3588*90%)-(Y3589-Y3588)-IF($B3589="A",Q3588/K3588) + IF($B3589="A",Q3588/K3588)</f>
        <v>-63391368.847157545</v>
      </c>
      <c r="N3589" s="23">
        <f t="shared" si="2601"/>
        <v>0</v>
      </c>
      <c r="O3589" s="22">
        <f t="shared" si="2602"/>
        <v>28269906.575726517</v>
      </c>
      <c r="P3589" s="22">
        <f t="shared" si="2633"/>
        <v>0</v>
      </c>
      <c r="Q3589" s="22">
        <f t="shared" si="2634"/>
        <v>0</v>
      </c>
      <c r="R3589" s="22">
        <f t="shared" si="2603"/>
        <v>486360740.48884928</v>
      </c>
      <c r="S3589" s="16">
        <f t="shared" si="2640"/>
        <v>0</v>
      </c>
      <c r="T3589" s="15">
        <f t="shared" si="2604"/>
        <v>12192717.425009698</v>
      </c>
      <c r="U3589" s="23">
        <f t="shared" si="2621"/>
        <v>2160804.3398724846</v>
      </c>
      <c r="V3589" s="23">
        <f t="shared" si="2622"/>
        <v>0</v>
      </c>
      <c r="W3589" s="23">
        <f t="shared" si="2635"/>
        <v>179767.4159627691</v>
      </c>
      <c r="X3589" s="23">
        <f t="shared" si="2623"/>
        <v>44527241.435868606</v>
      </c>
      <c r="Y3589" s="23">
        <f t="shared" si="2605"/>
        <v>13825559.361691331</v>
      </c>
      <c r="Z3589" s="3">
        <f t="shared" si="2606"/>
        <v>0</v>
      </c>
      <c r="AA3589" s="23">
        <f t="shared" si="2607"/>
        <v>72784272.567990959</v>
      </c>
      <c r="AB3589" s="26">
        <f t="shared" si="2624"/>
        <v>70086276.274228603</v>
      </c>
      <c r="AC3589" s="23">
        <f t="shared" si="2625"/>
        <v>74889487.274228647</v>
      </c>
      <c r="AD3589" s="23">
        <f t="shared" si="2631"/>
        <v>4803211</v>
      </c>
      <c r="AE3589" s="24">
        <f t="shared" si="2639"/>
        <v>70086276.274228647</v>
      </c>
      <c r="AF3589" s="3">
        <f t="shared" si="2626"/>
        <v>0</v>
      </c>
      <c r="AG3589" s="2">
        <f t="shared" si="2608"/>
        <v>0</v>
      </c>
      <c r="AH3589" s="2">
        <f t="shared" si="2609"/>
        <v>227.03515737379854</v>
      </c>
      <c r="AI3589" s="23">
        <f t="shared" si="2632"/>
        <v>11701797483.761906</v>
      </c>
      <c r="AJ3589" s="23">
        <f t="shared" si="2610"/>
        <v>6219.922423797766</v>
      </c>
      <c r="AK3589" s="23">
        <f t="shared" si="2611"/>
        <v>0</v>
      </c>
      <c r="AL3589" s="23">
        <f t="shared" si="2636"/>
        <v>0</v>
      </c>
      <c r="AM3589" s="23">
        <f t="shared" si="2637"/>
        <v>0</v>
      </c>
      <c r="AN3589" s="16">
        <f t="shared" si="2627"/>
        <v>0</v>
      </c>
      <c r="AO3589" s="23">
        <f t="shared" si="2628"/>
        <v>0</v>
      </c>
      <c r="AP3589" s="22">
        <f t="shared" si="2629"/>
        <v>0</v>
      </c>
      <c r="AQ3589" s="30">
        <f t="shared" si="2612"/>
        <v>30074583269.845127</v>
      </c>
      <c r="AR3589" s="28">
        <f t="shared" si="2613"/>
        <v>14837803932.212994</v>
      </c>
      <c r="AS3589" s="25">
        <f t="shared" si="2614"/>
        <v>200337590.02425668</v>
      </c>
      <c r="AT3589" s="32">
        <f t="shared" si="2615"/>
        <v>0</v>
      </c>
      <c r="AU3589" s="23">
        <f t="shared" si="2616"/>
        <v>0</v>
      </c>
      <c r="AV3589" s="22">
        <f t="shared" si="2617"/>
        <v>4387162487.6027365</v>
      </c>
      <c r="AW3589" s="31">
        <f t="shared" si="2630"/>
        <v>19952127374.329571</v>
      </c>
    </row>
    <row r="3590" spans="1:53" x14ac:dyDescent="0.25">
      <c r="A3590" s="21">
        <f t="shared" si="2638"/>
        <v>955</v>
      </c>
      <c r="B3590" s="21" t="s">
        <v>28</v>
      </c>
      <c r="C3590" s="27">
        <f t="shared" si="2595"/>
        <v>0</v>
      </c>
      <c r="D3590" s="27">
        <f t="shared" si="2618"/>
        <v>0</v>
      </c>
      <c r="E3590" s="27" t="b">
        <f t="shared" si="2594"/>
        <v>1</v>
      </c>
      <c r="F3590" s="29">
        <f t="shared" si="2596"/>
        <v>0</v>
      </c>
      <c r="G3590" s="27">
        <f t="shared" si="2619"/>
        <v>0</v>
      </c>
      <c r="H3590" s="22">
        <f t="shared" si="2597"/>
        <v>39780121909.157555</v>
      </c>
      <c r="I3590" s="23">
        <f t="shared" si="2598"/>
        <v>132580106.5049091</v>
      </c>
      <c r="J3590" s="23">
        <f t="shared" si="2599"/>
        <v>1086</v>
      </c>
      <c r="K3590" s="19">
        <f t="shared" si="2620"/>
        <v>225.0831931027827</v>
      </c>
      <c r="L3590" s="16">
        <f t="shared" si="2600"/>
        <v>274.39201623974884</v>
      </c>
      <c r="M3590" s="23">
        <f>M3589-IF($B3590="B",(Percent_Rent_In_Elsies*2.49%/12 * H3589)/K3589,0)+IF($B3590="D",N3590,0)+IF(B3590="D",AK3589)+IF(B3590="C",F3589*90%)-(Y3590-Y3589)-IF($B3590="A",Q3589/K3589) + IF($B3590="A",Q3589/K3589)</f>
        <v>-63391368.847157545</v>
      </c>
      <c r="N3590" s="23">
        <f t="shared" si="2601"/>
        <v>0</v>
      </c>
      <c r="O3590" s="22">
        <f t="shared" si="2602"/>
        <v>0</v>
      </c>
      <c r="P3590" s="22">
        <f t="shared" si="2633"/>
        <v>28269906.575726517</v>
      </c>
      <c r="Q3590" s="22">
        <f t="shared" si="2634"/>
        <v>0</v>
      </c>
      <c r="R3590" s="22">
        <f t="shared" si="2603"/>
        <v>486360740.48884928</v>
      </c>
      <c r="S3590" s="16">
        <f t="shared" si="2640"/>
        <v>0</v>
      </c>
      <c r="T3590" s="15">
        <f t="shared" si="2604"/>
        <v>0</v>
      </c>
      <c r="U3590" s="23">
        <f t="shared" si="2621"/>
        <v>2160804.3398724846</v>
      </c>
      <c r="V3590" s="23">
        <f t="shared" si="2622"/>
        <v>0</v>
      </c>
      <c r="W3590" s="23">
        <f t="shared" si="2635"/>
        <v>0</v>
      </c>
      <c r="X3590" s="23">
        <f t="shared" si="2623"/>
        <v>44527241.435868606</v>
      </c>
      <c r="Y3590" s="23">
        <f t="shared" si="2605"/>
        <v>13825559.361691331</v>
      </c>
      <c r="Z3590" s="3">
        <f t="shared" si="2606"/>
        <v>8988.3707981384559</v>
      </c>
      <c r="AA3590" s="23">
        <f t="shared" si="2607"/>
        <v>72919098.12996304</v>
      </c>
      <c r="AB3590" s="26">
        <f t="shared" si="2624"/>
        <v>70086276.274228632</v>
      </c>
      <c r="AC3590" s="23">
        <f t="shared" si="2625"/>
        <v>74889487.274228647</v>
      </c>
      <c r="AD3590" s="23">
        <f t="shared" si="2631"/>
        <v>4803211</v>
      </c>
      <c r="AE3590" s="24">
        <f t="shared" si="2639"/>
        <v>70086276.274228647</v>
      </c>
      <c r="AF3590" s="3">
        <f t="shared" si="2626"/>
        <v>0</v>
      </c>
      <c r="AG3590" s="2">
        <f t="shared" si="2608"/>
        <v>1078604495.7766147</v>
      </c>
      <c r="AH3590" s="2">
        <f t="shared" si="2609"/>
        <v>227.03515737379854</v>
      </c>
      <c r="AI3590" s="23">
        <f t="shared" si="2632"/>
        <v>11723473889.476587</v>
      </c>
      <c r="AJ3590" s="23">
        <f t="shared" si="2610"/>
        <v>6219.922423797766</v>
      </c>
      <c r="AK3590" s="23">
        <f t="shared" si="2611"/>
        <v>0</v>
      </c>
      <c r="AL3590" s="23">
        <f t="shared" si="2636"/>
        <v>0</v>
      </c>
      <c r="AM3590" s="23">
        <f t="shared" si="2637"/>
        <v>0</v>
      </c>
      <c r="AN3590" s="16">
        <f t="shared" si="2627"/>
        <v>0</v>
      </c>
      <c r="AO3590" s="23">
        <f t="shared" si="2628"/>
        <v>0</v>
      </c>
      <c r="AP3590" s="22">
        <f t="shared" si="2629"/>
        <v>0</v>
      </c>
      <c r="AQ3590" s="30">
        <f t="shared" si="2612"/>
        <v>30074583269.845127</v>
      </c>
      <c r="AR3590" s="28">
        <f t="shared" si="2613"/>
        <v>14837803932.212994</v>
      </c>
      <c r="AS3590" s="25">
        <f t="shared" si="2614"/>
        <v>200337590.02425668</v>
      </c>
      <c r="AT3590" s="32">
        <f t="shared" si="2615"/>
        <v>17976.741596276912</v>
      </c>
      <c r="AU3590" s="23">
        <f t="shared" si="2616"/>
        <v>17976.741596276912</v>
      </c>
      <c r="AV3590" s="22">
        <f t="shared" si="2617"/>
        <v>4399355205.0277462</v>
      </c>
      <c r="AW3590" s="31">
        <f t="shared" si="2630"/>
        <v>19952127374.329571</v>
      </c>
      <c r="AX3590" s="21"/>
      <c r="AY3590" s="21"/>
      <c r="AZ3590" s="21"/>
      <c r="BA3590" s="21"/>
    </row>
    <row r="3591" spans="1:53" x14ac:dyDescent="0.25">
      <c r="A3591">
        <f t="shared" si="2638"/>
        <v>956</v>
      </c>
      <c r="B3591" t="s">
        <v>6</v>
      </c>
      <c r="C3591" s="27">
        <f t="shared" si="2595"/>
        <v>0</v>
      </c>
      <c r="D3591" s="27">
        <f t="shared" si="2618"/>
        <v>0</v>
      </c>
      <c r="E3591" s="27" t="b">
        <f t="shared" si="2594"/>
        <v>1</v>
      </c>
      <c r="F3591" s="29">
        <f t="shared" si="2596"/>
        <v>0</v>
      </c>
      <c r="G3591" s="27">
        <f t="shared" si="2619"/>
        <v>0</v>
      </c>
      <c r="H3591" s="22">
        <f t="shared" si="2597"/>
        <v>39846422112.339485</v>
      </c>
      <c r="I3591" s="23">
        <f t="shared" si="2598"/>
        <v>132580106.5049091</v>
      </c>
      <c r="J3591" s="23">
        <f t="shared" si="2599"/>
        <v>1086</v>
      </c>
      <c r="K3591" s="19">
        <f t="shared" si="2620"/>
        <v>225.0831931027827</v>
      </c>
      <c r="L3591" s="16">
        <f t="shared" si="2600"/>
        <v>274.8493362668151</v>
      </c>
      <c r="M3591" s="23">
        <f>M3590-IF($B3591="B",(Percent_Rent_In_Elsies*2.49%/12 * H3590)/K3590,0)+IF($B3591="D",N3591,0)+IF(B3591="D",AK3590)+IF(B3591="C",F3590*90%)-(Y3591-Y3590)-IF($B3591="A",Q3590/K3590) + IF($B3591="A",Q3590/K3590)</f>
        <v>-63391368.847157545</v>
      </c>
      <c r="N3591" s="23">
        <f t="shared" si="2601"/>
        <v>0</v>
      </c>
      <c r="O3591" s="22">
        <f t="shared" si="2602"/>
        <v>0</v>
      </c>
      <c r="P3591" s="22">
        <f t="shared" si="2633"/>
        <v>0</v>
      </c>
      <c r="Q3591" s="22">
        <f t="shared" si="2634"/>
        <v>0</v>
      </c>
      <c r="R3591" s="22">
        <f t="shared" si="2603"/>
        <v>486360740.48884928</v>
      </c>
      <c r="S3591" s="16">
        <f t="shared" si="2640"/>
        <v>0</v>
      </c>
      <c r="T3591" s="15">
        <f t="shared" si="2604"/>
        <v>0</v>
      </c>
      <c r="U3591" s="23">
        <f t="shared" si="2621"/>
        <v>2160804.3398724846</v>
      </c>
      <c r="V3591" s="23">
        <f t="shared" si="2622"/>
        <v>0</v>
      </c>
      <c r="W3591" s="23">
        <f t="shared" si="2635"/>
        <v>0</v>
      </c>
      <c r="X3591" s="23">
        <f t="shared" si="2623"/>
        <v>44572183.289859295</v>
      </c>
      <c r="Y3591" s="23">
        <f t="shared" si="2605"/>
        <v>13825559.361691331</v>
      </c>
      <c r="Z3591" s="3">
        <f t="shared" si="2606"/>
        <v>0</v>
      </c>
      <c r="AA3591" s="23">
        <f t="shared" si="2607"/>
        <v>72919098.12996304</v>
      </c>
      <c r="AB3591" s="26">
        <f t="shared" si="2624"/>
        <v>70086276.274228603</v>
      </c>
      <c r="AC3591" s="23">
        <f t="shared" si="2625"/>
        <v>74889487.274228647</v>
      </c>
      <c r="AD3591" s="23">
        <f t="shared" si="2631"/>
        <v>4803211</v>
      </c>
      <c r="AE3591" s="24">
        <f t="shared" si="2639"/>
        <v>70086276.274228647</v>
      </c>
      <c r="AF3591" s="3">
        <f t="shared" si="2626"/>
        <v>0</v>
      </c>
      <c r="AG3591" s="2">
        <f t="shared" si="2608"/>
        <v>0</v>
      </c>
      <c r="AH3591" s="2">
        <f t="shared" si="2609"/>
        <v>227.41354930275486</v>
      </c>
      <c r="AI3591" s="23">
        <f t="shared" si="2632"/>
        <v>11723473889.476587</v>
      </c>
      <c r="AJ3591" s="23">
        <f t="shared" si="2610"/>
        <v>6219.922423797766</v>
      </c>
      <c r="AK3591" s="23">
        <f t="shared" si="2611"/>
        <v>0</v>
      </c>
      <c r="AL3591" s="23">
        <f t="shared" si="2636"/>
        <v>0</v>
      </c>
      <c r="AM3591" s="23">
        <f t="shared" si="2637"/>
        <v>0</v>
      </c>
      <c r="AN3591" s="16">
        <f t="shared" si="2627"/>
        <v>0</v>
      </c>
      <c r="AO3591" s="23">
        <f t="shared" si="2628"/>
        <v>0</v>
      </c>
      <c r="AP3591" s="22">
        <f t="shared" si="2629"/>
        <v>0</v>
      </c>
      <c r="AQ3591" s="30">
        <f t="shared" si="2612"/>
        <v>30074583269.845127</v>
      </c>
      <c r="AR3591" s="28">
        <f t="shared" si="2613"/>
        <v>14837803932.212994</v>
      </c>
      <c r="AS3591" s="25">
        <f t="shared" si="2614"/>
        <v>200337590.02425668</v>
      </c>
      <c r="AT3591" s="32">
        <f t="shared" si="2615"/>
        <v>0</v>
      </c>
      <c r="AU3591" s="23">
        <f t="shared" si="2616"/>
        <v>0</v>
      </c>
      <c r="AV3591" s="22">
        <f t="shared" si="2617"/>
        <v>4399355205.0277462</v>
      </c>
      <c r="AW3591" s="31">
        <f t="shared" si="2630"/>
        <v>19923857467.753845</v>
      </c>
    </row>
    <row r="3592" spans="1:53" x14ac:dyDescent="0.25">
      <c r="A3592">
        <f t="shared" si="2638"/>
        <v>956</v>
      </c>
      <c r="B3592" t="s">
        <v>7</v>
      </c>
      <c r="C3592" s="27">
        <f t="shared" si="2595"/>
        <v>0</v>
      </c>
      <c r="D3592" s="27">
        <f t="shared" si="2618"/>
        <v>0</v>
      </c>
      <c r="E3592" s="27" t="b">
        <f t="shared" si="2594"/>
        <v>1</v>
      </c>
      <c r="F3592" s="29">
        <f t="shared" si="2596"/>
        <v>0</v>
      </c>
      <c r="G3592" s="27">
        <f t="shared" si="2619"/>
        <v>0</v>
      </c>
      <c r="H3592" s="22">
        <f t="shared" si="2597"/>
        <v>39846422112.339485</v>
      </c>
      <c r="I3592" s="23">
        <f t="shared" si="2598"/>
        <v>132580106.5049091</v>
      </c>
      <c r="J3592" s="23">
        <f t="shared" si="2599"/>
        <v>1086</v>
      </c>
      <c r="K3592" s="19">
        <f t="shared" si="2620"/>
        <v>225.0831931027827</v>
      </c>
      <c r="L3592" s="16">
        <f t="shared" si="2600"/>
        <v>274.8493362668151</v>
      </c>
      <c r="M3592" s="23">
        <f>M3591-IF($B3592="B",(Percent_Rent_In_Elsies*2.49%/12 * H3591)/K3591,0)+IF($B3592="D",N3592,0)+IF(B3592="D",AK3591)+IF(B3592="C",F3591*90%)-(Y3592-Y3591)-IF($B3592="A",Q3591/K3591) + IF($B3592="A",Q3591/K3591)</f>
        <v>-63575037.216046706</v>
      </c>
      <c r="N3592" s="23">
        <f t="shared" si="2601"/>
        <v>0</v>
      </c>
      <c r="O3592" s="22">
        <f t="shared" si="2602"/>
        <v>0</v>
      </c>
      <c r="P3592" s="22">
        <f t="shared" si="2633"/>
        <v>0</v>
      </c>
      <c r="Q3592" s="22">
        <f t="shared" si="2634"/>
        <v>0</v>
      </c>
      <c r="R3592" s="22">
        <f t="shared" si="2603"/>
        <v>445830678.78144515</v>
      </c>
      <c r="S3592" s="16">
        <f t="shared" si="2640"/>
        <v>40530061.707404107</v>
      </c>
      <c r="T3592" s="15">
        <f t="shared" si="2604"/>
        <v>0</v>
      </c>
      <c r="U3592" s="23">
        <f t="shared" si="2621"/>
        <v>1980737.3115497776</v>
      </c>
      <c r="V3592" s="23">
        <f t="shared" si="2622"/>
        <v>180067.02832270705</v>
      </c>
      <c r="W3592" s="23">
        <f t="shared" si="2635"/>
        <v>0</v>
      </c>
      <c r="X3592" s="23">
        <f t="shared" si="2623"/>
        <v>44572183.289859295</v>
      </c>
      <c r="Y3592" s="23">
        <f t="shared" si="2605"/>
        <v>13825559.361691331</v>
      </c>
      <c r="Z3592" s="3">
        <f t="shared" si="2606"/>
        <v>0</v>
      </c>
      <c r="AA3592" s="23">
        <f t="shared" si="2607"/>
        <v>72919098.12996304</v>
      </c>
      <c r="AB3592" s="26">
        <f t="shared" si="2624"/>
        <v>70086276.274228618</v>
      </c>
      <c r="AC3592" s="23">
        <f t="shared" si="2625"/>
        <v>74889487.274228647</v>
      </c>
      <c r="AD3592" s="23">
        <f t="shared" si="2631"/>
        <v>4803211</v>
      </c>
      <c r="AE3592" s="24">
        <f t="shared" si="2639"/>
        <v>70086276.274228647</v>
      </c>
      <c r="AF3592" s="3">
        <f t="shared" si="2626"/>
        <v>0</v>
      </c>
      <c r="AG3592" s="2">
        <f t="shared" si="2608"/>
        <v>0</v>
      </c>
      <c r="AH3592" s="2">
        <f t="shared" si="2609"/>
        <v>227.41354930275486</v>
      </c>
      <c r="AI3592" s="23">
        <f t="shared" si="2632"/>
        <v>11723473889.476587</v>
      </c>
      <c r="AJ3592" s="23">
        <f t="shared" si="2610"/>
        <v>6219.922423797766</v>
      </c>
      <c r="AK3592" s="23">
        <f t="shared" si="2611"/>
        <v>0</v>
      </c>
      <c r="AL3592" s="23">
        <f t="shared" si="2636"/>
        <v>10929697.643779755</v>
      </c>
      <c r="AM3592" s="23">
        <f t="shared" si="2637"/>
        <v>10197280718.981295</v>
      </c>
      <c r="AN3592" s="16">
        <f t="shared" si="2627"/>
        <v>0</v>
      </c>
      <c r="AO3592" s="23">
        <f t="shared" si="2628"/>
        <v>183668.36888916127</v>
      </c>
      <c r="AP3592" s="22">
        <f t="shared" si="2629"/>
        <v>41340662.941552214</v>
      </c>
      <c r="AQ3592" s="30">
        <f t="shared" si="2612"/>
        <v>30156913200.093227</v>
      </c>
      <c r="AR3592" s="28">
        <f t="shared" si="2613"/>
        <v>14878793199.519543</v>
      </c>
      <c r="AS3592" s="25">
        <f t="shared" si="2614"/>
        <v>200337590.02425668</v>
      </c>
      <c r="AT3592" s="32">
        <f t="shared" si="2615"/>
        <v>0</v>
      </c>
      <c r="AU3592" s="23">
        <f t="shared" si="2616"/>
        <v>0</v>
      </c>
      <c r="AV3592" s="22">
        <f t="shared" si="2617"/>
        <v>4399355205.0277462</v>
      </c>
      <c r="AW3592" s="31">
        <f t="shared" si="2630"/>
        <v>20006187398.001945</v>
      </c>
    </row>
    <row r="3593" spans="1:53" s="21" customFormat="1" x14ac:dyDescent="0.25">
      <c r="A3593">
        <f t="shared" si="2638"/>
        <v>956</v>
      </c>
      <c r="B3593" t="s">
        <v>8</v>
      </c>
      <c r="C3593" s="27">
        <f t="shared" si="2595"/>
        <v>0</v>
      </c>
      <c r="D3593" s="27">
        <f t="shared" si="2618"/>
        <v>0</v>
      </c>
      <c r="E3593" s="27" t="b">
        <f t="shared" si="2594"/>
        <v>1</v>
      </c>
      <c r="F3593" s="29">
        <f t="shared" si="2596"/>
        <v>0</v>
      </c>
      <c r="G3593" s="27">
        <f t="shared" si="2619"/>
        <v>0</v>
      </c>
      <c r="H3593" s="22">
        <f t="shared" si="2597"/>
        <v>39846422112.339485</v>
      </c>
      <c r="I3593" s="23">
        <f t="shared" si="2598"/>
        <v>132580106.5049091</v>
      </c>
      <c r="J3593" s="23">
        <f t="shared" si="2599"/>
        <v>1086</v>
      </c>
      <c r="K3593" s="19">
        <f t="shared" si="2620"/>
        <v>225.0831931027827</v>
      </c>
      <c r="L3593" s="16">
        <f t="shared" si="2600"/>
        <v>274.8493362668151</v>
      </c>
      <c r="M3593" s="23">
        <f>M3592-IF($B3593="B",(Percent_Rent_In_Elsies*2.49%/12 * H3592)/K3592,0)+IF($B3593="D",N3593,0)+IF(B3593="D",AK3592)+IF(B3593="C",F3592*90%)-(Y3593-Y3592)-IF($B3593="A",Q3592/K3592) + IF($B3593="A",Q3592/K3592)</f>
        <v>-63575037.216046706</v>
      </c>
      <c r="N3593" s="23">
        <f t="shared" si="2601"/>
        <v>0</v>
      </c>
      <c r="O3593" s="22">
        <f t="shared" si="2602"/>
        <v>0</v>
      </c>
      <c r="P3593" s="22">
        <f t="shared" si="2633"/>
        <v>0</v>
      </c>
      <c r="Q3593" s="22">
        <f t="shared" si="2634"/>
        <v>0</v>
      </c>
      <c r="R3593" s="22">
        <f t="shared" si="2603"/>
        <v>487171341.72299737</v>
      </c>
      <c r="S3593" s="16">
        <f t="shared" si="2640"/>
        <v>40530061.707404107</v>
      </c>
      <c r="T3593" s="15">
        <f t="shared" si="2604"/>
        <v>0</v>
      </c>
      <c r="U3593" s="23">
        <f t="shared" si="2621"/>
        <v>2164405.680438939</v>
      </c>
      <c r="V3593" s="23">
        <f t="shared" si="2622"/>
        <v>180067.02832270705</v>
      </c>
      <c r="W3593" s="23">
        <f t="shared" si="2635"/>
        <v>0</v>
      </c>
      <c r="X3593" s="23">
        <f t="shared" si="2623"/>
        <v>44572183.289859295</v>
      </c>
      <c r="Y3593" s="23">
        <f t="shared" si="2605"/>
        <v>13825559.361691331</v>
      </c>
      <c r="Z3593" s="3">
        <f t="shared" si="2606"/>
        <v>0</v>
      </c>
      <c r="AA3593" s="23">
        <f t="shared" si="2607"/>
        <v>72919098.12996304</v>
      </c>
      <c r="AB3593" s="26">
        <f t="shared" si="2624"/>
        <v>70086276.274228618</v>
      </c>
      <c r="AC3593" s="23">
        <f t="shared" si="2625"/>
        <v>74889487.274228647</v>
      </c>
      <c r="AD3593" s="23">
        <f t="shared" si="2631"/>
        <v>4803211</v>
      </c>
      <c r="AE3593" s="24">
        <f t="shared" si="2639"/>
        <v>70086276.274228647</v>
      </c>
      <c r="AF3593" s="3">
        <f t="shared" si="2626"/>
        <v>1E-4</v>
      </c>
      <c r="AG3593" s="2">
        <f t="shared" si="2608"/>
        <v>0</v>
      </c>
      <c r="AH3593" s="2">
        <f t="shared" si="2609"/>
        <v>227.41354930275486</v>
      </c>
      <c r="AI3593" s="23">
        <f t="shared" si="2632"/>
        <v>11723473889.476587</v>
      </c>
      <c r="AJ3593" s="23">
        <f t="shared" si="2610"/>
        <v>6219.922423797766</v>
      </c>
      <c r="AK3593" s="23">
        <f t="shared" si="2611"/>
        <v>66888.623018408165</v>
      </c>
      <c r="AL3593" s="23">
        <f t="shared" si="2636"/>
        <v>0</v>
      </c>
      <c r="AM3593" s="23">
        <f t="shared" si="2637"/>
        <v>0</v>
      </c>
      <c r="AN3593" s="16">
        <f t="shared" si="2627"/>
        <v>0</v>
      </c>
      <c r="AO3593" s="23">
        <f t="shared" si="2628"/>
        <v>0</v>
      </c>
      <c r="AP3593" s="22">
        <f t="shared" si="2629"/>
        <v>0</v>
      </c>
      <c r="AQ3593" s="30">
        <f t="shared" si="2612"/>
        <v>30156913200.093227</v>
      </c>
      <c r="AR3593" s="28">
        <f t="shared" si="2613"/>
        <v>14878793199.519543</v>
      </c>
      <c r="AS3593" s="25">
        <f t="shared" si="2614"/>
        <v>200337590.02425668</v>
      </c>
      <c r="AT3593" s="32">
        <f t="shared" si="2615"/>
        <v>0</v>
      </c>
      <c r="AU3593" s="23">
        <f t="shared" si="2616"/>
        <v>0</v>
      </c>
      <c r="AV3593" s="22">
        <f t="shared" si="2617"/>
        <v>4399355205.0277462</v>
      </c>
      <c r="AW3593" s="31">
        <f t="shared" si="2630"/>
        <v>20006187398.001945</v>
      </c>
      <c r="AX3593"/>
      <c r="AY3593"/>
      <c r="AZ3593"/>
      <c r="BA3593"/>
    </row>
    <row r="3594" spans="1:53" s="21" customFormat="1" x14ac:dyDescent="0.25">
      <c r="A3594">
        <f t="shared" si="2638"/>
        <v>956</v>
      </c>
      <c r="B3594" t="s">
        <v>9</v>
      </c>
      <c r="C3594" s="27">
        <f t="shared" si="2595"/>
        <v>0</v>
      </c>
      <c r="D3594" s="27">
        <f t="shared" si="2618"/>
        <v>0</v>
      </c>
      <c r="E3594" s="27" t="b">
        <f t="shared" ref="E3594:E3657" si="2641">IF(OR(I3594&gt;Max_Parcels, AI3594&gt;8000000000),TRUE,FALSE)</f>
        <v>1</v>
      </c>
      <c r="F3594" s="29">
        <f t="shared" si="2596"/>
        <v>0</v>
      </c>
      <c r="G3594" s="27">
        <f t="shared" si="2619"/>
        <v>0</v>
      </c>
      <c r="H3594" s="22">
        <f t="shared" si="2597"/>
        <v>39846422112.339485</v>
      </c>
      <c r="I3594" s="23">
        <f t="shared" si="2598"/>
        <v>132580106.5049091</v>
      </c>
      <c r="J3594" s="23">
        <f t="shared" si="2599"/>
        <v>1086</v>
      </c>
      <c r="K3594" s="19">
        <f t="shared" si="2620"/>
        <v>225.0831931027827</v>
      </c>
      <c r="L3594" s="16">
        <f t="shared" si="2600"/>
        <v>274.8493362668151</v>
      </c>
      <c r="M3594" s="23">
        <f>M3593-IF($B3594="B",(Percent_Rent_In_Elsies*2.49%/12 * H3593)/K3593,0)+IF($B3594="D",N3594,0)+IF(B3594="D",AK3593)+IF(B3594="C",F3593*90%)-(Y3594-Y3593)-IF($B3594="A",Q3593/K3593) + IF($B3594="A",Q3593/K3593)</f>
        <v>-63508148.5930283</v>
      </c>
      <c r="N3594" s="23">
        <f t="shared" si="2601"/>
        <v>0</v>
      </c>
      <c r="O3594" s="22">
        <f t="shared" si="2602"/>
        <v>28317023.086686064</v>
      </c>
      <c r="P3594" s="22">
        <f t="shared" si="2633"/>
        <v>0</v>
      </c>
      <c r="Q3594" s="22">
        <f t="shared" si="2634"/>
        <v>0</v>
      </c>
      <c r="R3594" s="22">
        <f t="shared" si="2603"/>
        <v>487171341.72299737</v>
      </c>
      <c r="S3594" s="16">
        <f t="shared" si="2640"/>
        <v>0</v>
      </c>
      <c r="T3594" s="15">
        <f t="shared" si="2604"/>
        <v>12213038.620718043</v>
      </c>
      <c r="U3594" s="23">
        <f t="shared" si="2621"/>
        <v>2164405.680438939</v>
      </c>
      <c r="V3594" s="23">
        <f t="shared" si="2622"/>
        <v>0</v>
      </c>
      <c r="W3594" s="23">
        <f t="shared" si="2635"/>
        <v>180067.02832270705</v>
      </c>
      <c r="X3594" s="23">
        <f t="shared" si="2623"/>
        <v>44572183.289859295</v>
      </c>
      <c r="Y3594" s="23">
        <f t="shared" si="2605"/>
        <v>13825559.361691331</v>
      </c>
      <c r="Z3594" s="3">
        <f t="shared" si="2606"/>
        <v>0</v>
      </c>
      <c r="AA3594" s="23">
        <f t="shared" si="2607"/>
        <v>72852209.506944627</v>
      </c>
      <c r="AB3594" s="26">
        <f t="shared" si="2624"/>
        <v>70086276.274228603</v>
      </c>
      <c r="AC3594" s="23">
        <f t="shared" si="2625"/>
        <v>74889487.274228647</v>
      </c>
      <c r="AD3594" s="23">
        <f t="shared" si="2631"/>
        <v>4803211</v>
      </c>
      <c r="AE3594" s="24">
        <f t="shared" si="2639"/>
        <v>70086276.274228647</v>
      </c>
      <c r="AF3594" s="3">
        <f t="shared" si="2626"/>
        <v>0</v>
      </c>
      <c r="AG3594" s="2">
        <f t="shared" si="2608"/>
        <v>0</v>
      </c>
      <c r="AH3594" s="2">
        <f t="shared" si="2609"/>
        <v>227.41354930275486</v>
      </c>
      <c r="AI3594" s="23">
        <f t="shared" si="2632"/>
        <v>11712719957.439993</v>
      </c>
      <c r="AJ3594" s="23">
        <f t="shared" si="2610"/>
        <v>6219.922423797766</v>
      </c>
      <c r="AK3594" s="23">
        <f t="shared" si="2611"/>
        <v>0</v>
      </c>
      <c r="AL3594" s="23">
        <f t="shared" si="2636"/>
        <v>0</v>
      </c>
      <c r="AM3594" s="23">
        <f t="shared" si="2637"/>
        <v>0</v>
      </c>
      <c r="AN3594" s="16">
        <f t="shared" si="2627"/>
        <v>0</v>
      </c>
      <c r="AO3594" s="23">
        <f t="shared" si="2628"/>
        <v>0</v>
      </c>
      <c r="AP3594" s="22">
        <f t="shared" si="2629"/>
        <v>0</v>
      </c>
      <c r="AQ3594" s="30">
        <f t="shared" si="2612"/>
        <v>30156913200.093227</v>
      </c>
      <c r="AR3594" s="28">
        <f t="shared" si="2613"/>
        <v>14878793199.519543</v>
      </c>
      <c r="AS3594" s="25">
        <f t="shared" si="2614"/>
        <v>200337590.02425668</v>
      </c>
      <c r="AT3594" s="32">
        <f t="shared" si="2615"/>
        <v>0</v>
      </c>
      <c r="AU3594" s="23">
        <f t="shared" si="2616"/>
        <v>0</v>
      </c>
      <c r="AV3594" s="22">
        <f t="shared" si="2617"/>
        <v>4399355205.0277462</v>
      </c>
      <c r="AW3594" s="31">
        <f t="shared" si="2630"/>
        <v>20006187398.001945</v>
      </c>
      <c r="AX3594"/>
      <c r="AY3594"/>
      <c r="AZ3594"/>
      <c r="BA3594"/>
    </row>
    <row r="3595" spans="1:53" x14ac:dyDescent="0.25">
      <c r="A3595" s="21">
        <f t="shared" si="2638"/>
        <v>956</v>
      </c>
      <c r="B3595" s="21" t="s">
        <v>28</v>
      </c>
      <c r="C3595" s="27">
        <f t="shared" ref="C3595:C3658" si="2642">IF(E3594 = TRUE, 0, IF(AND($B3595="A",P3594&gt;0),P3594,0)+IFERROR(IF($B3595="A",Percent_Elsies*95%*AN3591),0))</f>
        <v>0</v>
      </c>
      <c r="D3595" s="27">
        <f t="shared" si="2618"/>
        <v>0</v>
      </c>
      <c r="E3595" s="27" t="b">
        <f t="shared" si="2641"/>
        <v>1</v>
      </c>
      <c r="F3595" s="29">
        <f t="shared" ref="F3595:F3658" si="2643">D3595/K3595</f>
        <v>0</v>
      </c>
      <c r="G3595" s="27">
        <f t="shared" si="2619"/>
        <v>0</v>
      </c>
      <c r="H3595" s="22">
        <f t="shared" ref="H3595:H3658" si="2644">(H3594*K3595/K3594+G3595+D3595)*IF(B3595="A",(1+Inflation_Rate/12),1)</f>
        <v>39846422112.339485</v>
      </c>
      <c r="I3595" s="23">
        <f t="shared" ref="I3595:I3658" si="2645">I3594+(G3595+D3595)/L3595</f>
        <v>132580106.5049091</v>
      </c>
      <c r="J3595" s="23">
        <f t="shared" ref="J3595:J3658" si="2646">J3594+IF(AND($B3595="A",M3595&lt;0,AR3594&gt;0,E3594=FALSE),MIN(_xlfn.FLOOR.MATH(1 + (-M3595*2)/(Buy_On_Revalue)),30),0)</f>
        <v>1086</v>
      </c>
      <c r="K3595" s="19">
        <f t="shared" si="2620"/>
        <v>225.0831931027827</v>
      </c>
      <c r="L3595" s="16">
        <f t="shared" ref="L3595:L3658" si="2647">(L3594/K3594)*K3595*IF(B3595="A",(1+Inflation_Rate/12),1)</f>
        <v>274.8493362668151</v>
      </c>
      <c r="M3595" s="23">
        <f>M3594-IF($B3595="B",(Percent_Rent_In_Elsies*2.49%/12 * H3594)/K3594,0)+IF($B3595="D",N3595,0)+IF(B3595="D",AK3594)+IF(B3595="C",F3594*90%)-(Y3595-Y3594)-IF($B3595="A",Q3594/K3594) + IF($B3595="A",Q3594/K3594)</f>
        <v>-63508148.5930283</v>
      </c>
      <c r="N3595" s="23">
        <f t="shared" ref="N3595:N3658" si="2648">IF(B3595="D", IF(V3594&gt;(Percent_Elsies*(S3594+V3594)),V3594-(Percent_Elsies)*(S3594+V3594),0),0)</f>
        <v>0</v>
      </c>
      <c r="O3595" s="22">
        <f t="shared" ref="O3595:O3658" si="2649">IF(B3595="D",IF(S3594&gt;Percent_Dollars*(S3594+V3594),S3594-(Percent_Dollars*(S3594+V3594)),0),0)</f>
        <v>0</v>
      </c>
      <c r="P3595" s="22">
        <f t="shared" si="2633"/>
        <v>28317023.086686064</v>
      </c>
      <c r="Q3595" s="22">
        <f t="shared" si="2634"/>
        <v>0</v>
      </c>
      <c r="R3595" s="22">
        <f t="shared" ref="R3595:R3658" si="2650">R3594+IF($B3595="B",5%*AN3595,0)-IF(B3595="B",R3594/12,0)+IF($B3595="C", AP3594,0)</f>
        <v>487171341.72299737</v>
      </c>
      <c r="S3595" s="16">
        <f t="shared" si="2640"/>
        <v>0</v>
      </c>
      <c r="T3595" s="15">
        <f t="shared" ref="T3595:T3658" si="2651">IF($B3595="E",0,T3594+IF(B3595="B", Percent_Dollars*95%*AN3595,0)  + IF($B3595="D",N3595*MM_Bottom*K3595)+IF($B3595="D",S3594-O3595))</f>
        <v>0</v>
      </c>
      <c r="U3595" s="23">
        <f t="shared" si="2621"/>
        <v>2164405.680438939</v>
      </c>
      <c r="V3595" s="23">
        <f t="shared" si="2622"/>
        <v>0</v>
      </c>
      <c r="W3595" s="23">
        <f t="shared" si="2635"/>
        <v>0</v>
      </c>
      <c r="X3595" s="23">
        <f t="shared" si="2623"/>
        <v>44572183.289859295</v>
      </c>
      <c r="Y3595" s="23">
        <f t="shared" ref="Y3595:Y3658" si="2652">50%*$H$10*(AS3594/$AS$10)*((4/3)/12+2.49%/4)</f>
        <v>13825559.361691331</v>
      </c>
      <c r="Z3595" s="3">
        <f t="shared" ref="Z3595:Z3658" si="2653">IF($B3595="E",W3594*3.5%/Percent_Elsies,0)</f>
        <v>9003.3514161353542</v>
      </c>
      <c r="AA3595" s="23">
        <f t="shared" ref="AA3595:AA3658" si="2654">AA3594+IF($B3595="E",W3594*52.5%/Percent_Elsies,0)-IF($B3595="D",AK3594)</f>
        <v>72987259.778186664</v>
      </c>
      <c r="AB3595" s="26">
        <f t="shared" si="2624"/>
        <v>70086276.274228603</v>
      </c>
      <c r="AC3595" s="23">
        <f t="shared" si="2625"/>
        <v>74889487.274228647</v>
      </c>
      <c r="AD3595" s="23">
        <f t="shared" si="2631"/>
        <v>4803211</v>
      </c>
      <c r="AE3595" s="24">
        <f t="shared" si="2639"/>
        <v>70086276.274228647</v>
      </c>
      <c r="AF3595" s="3">
        <f t="shared" si="2626"/>
        <v>0</v>
      </c>
      <c r="AG3595" s="2">
        <f t="shared" ref="AG3595:AG3658" si="2655">IF($B3595="E",(Z3595/AF3593)*12,0)</f>
        <v>1080402169.9362426</v>
      </c>
      <c r="AH3595" s="2">
        <f t="shared" ref="AH3595:AH3658" si="2656">40%*H3595/AE3595</f>
        <v>227.41354930275486</v>
      </c>
      <c r="AI3595" s="23">
        <f t="shared" si="2632"/>
        <v>11734432490.497532</v>
      </c>
      <c r="AJ3595" s="23">
        <f t="shared" ref="AJ3595:AJ3658" si="2657">AJ3594*K3594/K3595</f>
        <v>6219.922423797766</v>
      </c>
      <c r="AK3595" s="23">
        <f t="shared" ref="AK3595:AK3658" si="2658">IF($B3595="C",((37/25)*1000/K3595)*AI3595/1000000 - AM3594/1000000,0)</f>
        <v>0</v>
      </c>
      <c r="AL3595" s="23">
        <f t="shared" si="2636"/>
        <v>0</v>
      </c>
      <c r="AM3595" s="23">
        <f t="shared" si="2637"/>
        <v>0</v>
      </c>
      <c r="AN3595" s="16">
        <f t="shared" si="2627"/>
        <v>0</v>
      </c>
      <c r="AO3595" s="23">
        <f t="shared" si="2628"/>
        <v>0</v>
      </c>
      <c r="AP3595" s="22">
        <f t="shared" si="2629"/>
        <v>0</v>
      </c>
      <c r="AQ3595" s="30">
        <f t="shared" ref="AQ3595:AQ3658" si="2659">(AQ3594+IF($B3595="B",AN3595*(5%+95%*Percent_Dollars))+IFERROR(IF($B3595="A",AN3591*95%*Percent_Elsies),0)+IF($B3595="B",D3595)+AP3595+IF($B3595="B",(Percent_Rent_In_Elsies*2.49%*H3594/12)*MM_Top,0)-IF($B3595="C",F3594*MM_Bottom*K3595*65%)) + IF($B3595="A",Q3594*(MM_Top - MM_Bottom)) - IF($B3595="A",Q3594)</f>
        <v>30156913200.093227</v>
      </c>
      <c r="AR3595" s="28">
        <f t="shared" ref="AR3595:AR3658" si="2660">(AR3594+IF($B3595="B",((Percent_Rent_In_Elsies)*2.49%*H3594/12)*MM_Top,0)-IF($B3595="D",N3595*MM_Bottom*K3595)-IF($B3595="C",F3594*MM_Bottom*K3595*65%)) + IF($B3595="A",Q3594*(MM_Top - MM_Bottom))</f>
        <v>14878793199.519543</v>
      </c>
      <c r="AS3595" s="25">
        <f t="shared" ref="AS3595:AS3658" si="2661">AS3594+G3595+D3595</f>
        <v>200337590.02425668</v>
      </c>
      <c r="AT3595" s="32">
        <f t="shared" ref="AT3595:AT3658" si="2662">IF($B3595="E",W3594*7%/Percent_Elsies,0)</f>
        <v>18006.702832270708</v>
      </c>
      <c r="AU3595" s="23">
        <f t="shared" ref="AU3595:AU3658" si="2663">IF($B3595="E",W3594*7%/Percent_Elsies,0)</f>
        <v>18006.702832270708</v>
      </c>
      <c r="AV3595" s="22">
        <f t="shared" ref="AV3595:AV3658" si="2664">AV3594+IF($B3595="E",T3594*30%/Percent_Dollars)</f>
        <v>4411568243.6484642</v>
      </c>
      <c r="AW3595" s="31">
        <f t="shared" si="2630"/>
        <v>20006187398.001945</v>
      </c>
    </row>
    <row r="3596" spans="1:53" x14ac:dyDescent="0.25">
      <c r="A3596">
        <f t="shared" si="2638"/>
        <v>957</v>
      </c>
      <c r="B3596" t="s">
        <v>6</v>
      </c>
      <c r="C3596" s="27">
        <f t="shared" si="2642"/>
        <v>0</v>
      </c>
      <c r="D3596" s="27">
        <f t="shared" ref="D3596:D3659" si="2665">IF(AND($B3596="B",M3596&lt;0,AR3595&gt;0,E3595=FALSE),MIN(AR3595,Buy_On_Revalue*K3596*(J3595-J3594)),0)</f>
        <v>0</v>
      </c>
      <c r="E3596" s="27" t="b">
        <f t="shared" si="2641"/>
        <v>1</v>
      </c>
      <c r="F3596" s="29">
        <f t="shared" si="2643"/>
        <v>0</v>
      </c>
      <c r="G3596" s="27">
        <f t="shared" ref="G3596:G3659" si="2666">C3596</f>
        <v>0</v>
      </c>
      <c r="H3596" s="22">
        <f t="shared" si="2644"/>
        <v>39912832815.860054</v>
      </c>
      <c r="I3596" s="23">
        <f t="shared" si="2645"/>
        <v>132580106.5049091</v>
      </c>
      <c r="J3596" s="23">
        <f t="shared" si="2646"/>
        <v>1086</v>
      </c>
      <c r="K3596" s="19">
        <f t="shared" ref="K3596:K3659" si="2667">IF(J3596-J3595 &gt; 0,K3595*(1+0.005)^(J3596-J3595),K3595)</f>
        <v>225.0831931027827</v>
      </c>
      <c r="L3596" s="16">
        <f t="shared" si="2647"/>
        <v>275.30741849392649</v>
      </c>
      <c r="M3596" s="23">
        <f>M3595-IF($B3596="B",(Percent_Rent_In_Elsies*2.49%/12 * H3595)/K3595,0)+IF($B3596="D",N3596,0)+IF(B3596="D",AK3595)+IF(B3596="C",F3595*90%)-(Y3596-Y3595)-IF($B3596="A",Q3595/K3595) + IF($B3596="A",Q3595/K3595)</f>
        <v>-63508148.5930283</v>
      </c>
      <c r="N3596" s="23">
        <f t="shared" si="2648"/>
        <v>0</v>
      </c>
      <c r="O3596" s="22">
        <f t="shared" si="2649"/>
        <v>0</v>
      </c>
      <c r="P3596" s="22">
        <f t="shared" si="2633"/>
        <v>0</v>
      </c>
      <c r="Q3596" s="22">
        <f t="shared" si="2634"/>
        <v>0</v>
      </c>
      <c r="R3596" s="22">
        <f t="shared" si="2650"/>
        <v>487171341.72299737</v>
      </c>
      <c r="S3596" s="16">
        <f t="shared" si="2640"/>
        <v>0</v>
      </c>
      <c r="T3596" s="15">
        <f t="shared" si="2651"/>
        <v>0</v>
      </c>
      <c r="U3596" s="23">
        <f t="shared" ref="U3596:U3659" si="2668">U3595-IF($B3596="B",U3595/12)+IF($B3596="C",AO3595)+IF(B3596="C",F3595*10%)</f>
        <v>2164405.680438939</v>
      </c>
      <c r="V3596" s="23">
        <f t="shared" ref="V3596:V3659" si="2669">IF($B3596="D", 0, V3595+IF($B3596="B",U3595/12,0))</f>
        <v>0</v>
      </c>
      <c r="W3596" s="23">
        <f t="shared" si="2635"/>
        <v>0</v>
      </c>
      <c r="X3596" s="23">
        <f t="shared" ref="X3596:X3659" si="2670">X3595+IFERROR(IF($B3596="A",Z3595,0),0)  + AT3595 + AU3595 - IF($B3596="A",Q3595/K3595)</f>
        <v>44617200.046939977</v>
      </c>
      <c r="Y3596" s="23">
        <f t="shared" si="2652"/>
        <v>13825559.361691331</v>
      </c>
      <c r="Z3596" s="3">
        <f t="shared" si="2653"/>
        <v>0</v>
      </c>
      <c r="AA3596" s="23">
        <f t="shared" si="2654"/>
        <v>72987259.778186664</v>
      </c>
      <c r="AB3596" s="26">
        <f t="shared" ref="AB3596:AB3659" si="2671">M3596+SUM(U3596:AA3596)+AO3596+AT3596+AU3596</f>
        <v>70086276.274228603</v>
      </c>
      <c r="AC3596" s="23">
        <f t="shared" ref="AC3596:AC3659" si="2672">AC3595+G3596+IF($B3596="C",F3595)</f>
        <v>74889487.274228647</v>
      </c>
      <c r="AD3596" s="23">
        <f t="shared" si="2631"/>
        <v>4803211</v>
      </c>
      <c r="AE3596" s="24">
        <f t="shared" si="2639"/>
        <v>70086276.274228647</v>
      </c>
      <c r="AF3596" s="3">
        <f t="shared" ref="AF3596:AF3659" si="2673">IF($B3596="C",MAX(AE3596-AA3596-Y3596-U3596-V3596-W3596-AO3596-AT3596-AU3596,0.0001),0)</f>
        <v>0</v>
      </c>
      <c r="AG3596" s="2">
        <f t="shared" si="2655"/>
        <v>0</v>
      </c>
      <c r="AH3596" s="2">
        <f t="shared" si="2656"/>
        <v>227.79257188492613</v>
      </c>
      <c r="AI3596" s="23">
        <f t="shared" si="2632"/>
        <v>11734432490.497532</v>
      </c>
      <c r="AJ3596" s="23">
        <f t="shared" si="2657"/>
        <v>6219.922423797766</v>
      </c>
      <c r="AK3596" s="23">
        <f t="shared" si="2658"/>
        <v>0</v>
      </c>
      <c r="AL3596" s="23">
        <f t="shared" si="2636"/>
        <v>0</v>
      </c>
      <c r="AM3596" s="23">
        <f t="shared" si="2637"/>
        <v>0</v>
      </c>
      <c r="AN3596" s="16">
        <f t="shared" ref="AN3596:AN3659" si="2674">IF($B3596="B",(G3590)/2,0)</f>
        <v>0</v>
      </c>
      <c r="AO3596" s="23">
        <f t="shared" ref="AO3596:AO3659" si="2675">IF($B3596="B",(Percent_Rent_In_Elsies*2.49%/12*H3595)/K3595,0)</f>
        <v>0</v>
      </c>
      <c r="AP3596" s="22">
        <f t="shared" ref="AP3596:AP3659" si="2676">IF($B3596="B",(1-Percent_Rent_In_Elsies)*2.49%*H3595/12,0)</f>
        <v>0</v>
      </c>
      <c r="AQ3596" s="30">
        <f t="shared" si="2659"/>
        <v>30156913200.093227</v>
      </c>
      <c r="AR3596" s="28">
        <f t="shared" si="2660"/>
        <v>14878793199.519543</v>
      </c>
      <c r="AS3596" s="25">
        <f t="shared" si="2661"/>
        <v>200337590.02425668</v>
      </c>
      <c r="AT3596" s="32">
        <f t="shared" si="2662"/>
        <v>0</v>
      </c>
      <c r="AU3596" s="23">
        <f t="shared" si="2663"/>
        <v>0</v>
      </c>
      <c r="AV3596" s="22">
        <f t="shared" si="2664"/>
        <v>4411568243.6484642</v>
      </c>
      <c r="AW3596" s="31">
        <f t="shared" ref="AW3596:AW3659" si="2677">SUM(AR3596:AS3596)+AV3596 +SUM(O3596:T3596)+AP3596</f>
        <v>19977870374.915257</v>
      </c>
    </row>
    <row r="3597" spans="1:53" x14ac:dyDescent="0.25">
      <c r="A3597">
        <f t="shared" si="2638"/>
        <v>957</v>
      </c>
      <c r="B3597" t="s">
        <v>7</v>
      </c>
      <c r="C3597" s="27">
        <f t="shared" si="2642"/>
        <v>0</v>
      </c>
      <c r="D3597" s="27">
        <f t="shared" si="2665"/>
        <v>0</v>
      </c>
      <c r="E3597" s="27" t="b">
        <f t="shared" si="2641"/>
        <v>1</v>
      </c>
      <c r="F3597" s="29">
        <f t="shared" si="2643"/>
        <v>0</v>
      </c>
      <c r="G3597" s="27">
        <f t="shared" si="2666"/>
        <v>0</v>
      </c>
      <c r="H3597" s="22">
        <f t="shared" si="2644"/>
        <v>39912832815.860054</v>
      </c>
      <c r="I3597" s="23">
        <f t="shared" si="2645"/>
        <v>132580106.5049091</v>
      </c>
      <c r="J3597" s="23">
        <f t="shared" si="2646"/>
        <v>1086</v>
      </c>
      <c r="K3597" s="19">
        <f t="shared" si="2667"/>
        <v>225.0831931027827</v>
      </c>
      <c r="L3597" s="16">
        <f t="shared" si="2647"/>
        <v>275.30741849392649</v>
      </c>
      <c r="M3597" s="23">
        <f>M3596-IF($B3597="B",(Percent_Rent_In_Elsies*2.49%/12 * H3596)/K3596,0)+IF($B3597="D",N3597,0)+IF(B3597="D",AK3596)+IF(B3597="C",F3596*90%)-(Y3597-Y3596)-IF($B3597="A",Q3596/K3596) + IF($B3597="A",Q3596/K3596)</f>
        <v>-63692123.075865611</v>
      </c>
      <c r="N3597" s="23">
        <f t="shared" si="2648"/>
        <v>0</v>
      </c>
      <c r="O3597" s="22">
        <f t="shared" si="2649"/>
        <v>0</v>
      </c>
      <c r="P3597" s="22">
        <f t="shared" si="2633"/>
        <v>0</v>
      </c>
      <c r="Q3597" s="22">
        <f t="shared" si="2634"/>
        <v>0</v>
      </c>
      <c r="R3597" s="22">
        <f t="shared" si="2650"/>
        <v>446573729.91274756</v>
      </c>
      <c r="S3597" s="16">
        <f t="shared" si="2640"/>
        <v>40597611.810249783</v>
      </c>
      <c r="T3597" s="15">
        <f t="shared" si="2651"/>
        <v>0</v>
      </c>
      <c r="U3597" s="23">
        <f t="shared" si="2668"/>
        <v>1984038.5404023607</v>
      </c>
      <c r="V3597" s="23">
        <f t="shared" si="2669"/>
        <v>180367.14003657826</v>
      </c>
      <c r="W3597" s="23">
        <f t="shared" si="2635"/>
        <v>0</v>
      </c>
      <c r="X3597" s="23">
        <f t="shared" si="2670"/>
        <v>44617200.046939977</v>
      </c>
      <c r="Y3597" s="23">
        <f t="shared" si="2652"/>
        <v>13825559.361691331</v>
      </c>
      <c r="Z3597" s="3">
        <f t="shared" si="2653"/>
        <v>0</v>
      </c>
      <c r="AA3597" s="23">
        <f t="shared" si="2654"/>
        <v>72987259.778186664</v>
      </c>
      <c r="AB3597" s="26">
        <f t="shared" si="2671"/>
        <v>70086276.274228603</v>
      </c>
      <c r="AC3597" s="23">
        <f t="shared" si="2672"/>
        <v>74889487.274228647</v>
      </c>
      <c r="AD3597" s="23">
        <f t="shared" ref="AD3597:AD3660" si="2678">AD3596</f>
        <v>4803211</v>
      </c>
      <c r="AE3597" s="24">
        <f t="shared" si="2639"/>
        <v>70086276.274228647</v>
      </c>
      <c r="AF3597" s="3">
        <f t="shared" si="2673"/>
        <v>0</v>
      </c>
      <c r="AG3597" s="2">
        <f t="shared" si="2655"/>
        <v>0</v>
      </c>
      <c r="AH3597" s="2">
        <f t="shared" si="2656"/>
        <v>227.79257188492613</v>
      </c>
      <c r="AI3597" s="23">
        <f t="shared" ref="AI3597:AI3660" si="2679">AA3597/(AJ3597/1000000)</f>
        <v>11734432490.497532</v>
      </c>
      <c r="AJ3597" s="23">
        <f t="shared" si="2657"/>
        <v>6219.922423797766</v>
      </c>
      <c r="AK3597" s="23">
        <f t="shared" si="2658"/>
        <v>0</v>
      </c>
      <c r="AL3597" s="23">
        <f t="shared" si="2636"/>
        <v>10958601.020944595</v>
      </c>
      <c r="AM3597" s="23">
        <f t="shared" si="2637"/>
        <v>10224247233.543957</v>
      </c>
      <c r="AN3597" s="16">
        <f t="shared" si="2674"/>
        <v>0</v>
      </c>
      <c r="AO3597" s="23">
        <f t="shared" si="2675"/>
        <v>183974.48283730992</v>
      </c>
      <c r="AP3597" s="22">
        <f t="shared" si="2676"/>
        <v>41409564.04645481</v>
      </c>
      <c r="AQ3597" s="30">
        <f t="shared" si="2659"/>
        <v>30239380346.891743</v>
      </c>
      <c r="AR3597" s="28">
        <f t="shared" si="2660"/>
        <v>14919850782.271603</v>
      </c>
      <c r="AS3597" s="25">
        <f t="shared" si="2661"/>
        <v>200337590.02425668</v>
      </c>
      <c r="AT3597" s="32">
        <f t="shared" si="2662"/>
        <v>0</v>
      </c>
      <c r="AU3597" s="23">
        <f t="shared" si="2663"/>
        <v>0</v>
      </c>
      <c r="AV3597" s="22">
        <f t="shared" si="2664"/>
        <v>4411568243.6484642</v>
      </c>
      <c r="AW3597" s="31">
        <f t="shared" si="2677"/>
        <v>20060337521.713772</v>
      </c>
    </row>
    <row r="3598" spans="1:53" x14ac:dyDescent="0.25">
      <c r="A3598">
        <f t="shared" si="2638"/>
        <v>957</v>
      </c>
      <c r="B3598" t="s">
        <v>8</v>
      </c>
      <c r="C3598" s="27">
        <f t="shared" si="2642"/>
        <v>0</v>
      </c>
      <c r="D3598" s="27">
        <f t="shared" si="2665"/>
        <v>0</v>
      </c>
      <c r="E3598" s="27" t="b">
        <f t="shared" si="2641"/>
        <v>1</v>
      </c>
      <c r="F3598" s="29">
        <f t="shared" si="2643"/>
        <v>0</v>
      </c>
      <c r="G3598" s="27">
        <f t="shared" si="2666"/>
        <v>0</v>
      </c>
      <c r="H3598" s="22">
        <f t="shared" si="2644"/>
        <v>39912832815.860054</v>
      </c>
      <c r="I3598" s="23">
        <f t="shared" si="2645"/>
        <v>132580106.5049091</v>
      </c>
      <c r="J3598" s="23">
        <f t="shared" si="2646"/>
        <v>1086</v>
      </c>
      <c r="K3598" s="19">
        <f t="shared" si="2667"/>
        <v>225.0831931027827</v>
      </c>
      <c r="L3598" s="16">
        <f t="shared" si="2647"/>
        <v>275.30741849392649</v>
      </c>
      <c r="M3598" s="23">
        <f>M3597-IF($B3598="B",(Percent_Rent_In_Elsies*2.49%/12 * H3597)/K3597,0)+IF($B3598="D",N3598,0)+IF(B3598="D",AK3597)+IF(B3598="C",F3597*90%)-(Y3598-Y3597)-IF($B3598="A",Q3597/K3597) + IF($B3598="A",Q3597/K3597)</f>
        <v>-63692123.075865611</v>
      </c>
      <c r="N3598" s="23">
        <f t="shared" si="2648"/>
        <v>0</v>
      </c>
      <c r="O3598" s="22">
        <f t="shared" si="2649"/>
        <v>0</v>
      </c>
      <c r="P3598" s="22">
        <f t="shared" si="2633"/>
        <v>0</v>
      </c>
      <c r="Q3598" s="22">
        <f t="shared" si="2634"/>
        <v>0</v>
      </c>
      <c r="R3598" s="22">
        <f t="shared" si="2650"/>
        <v>487983293.95920235</v>
      </c>
      <c r="S3598" s="16">
        <f t="shared" si="2640"/>
        <v>40597611.810249783</v>
      </c>
      <c r="T3598" s="15">
        <f t="shared" si="2651"/>
        <v>0</v>
      </c>
      <c r="U3598" s="23">
        <f t="shared" si="2668"/>
        <v>2168013.0232396708</v>
      </c>
      <c r="V3598" s="23">
        <f t="shared" si="2669"/>
        <v>180367.14003657826</v>
      </c>
      <c r="W3598" s="23">
        <f t="shared" si="2635"/>
        <v>0</v>
      </c>
      <c r="X3598" s="23">
        <f t="shared" si="2670"/>
        <v>44617200.046939977</v>
      </c>
      <c r="Y3598" s="23">
        <f t="shared" si="2652"/>
        <v>13825559.361691331</v>
      </c>
      <c r="Z3598" s="3">
        <f t="shared" si="2653"/>
        <v>0</v>
      </c>
      <c r="AA3598" s="23">
        <f t="shared" si="2654"/>
        <v>72987259.778186664</v>
      </c>
      <c r="AB3598" s="26">
        <f t="shared" si="2671"/>
        <v>70086276.274228618</v>
      </c>
      <c r="AC3598" s="23">
        <f t="shared" si="2672"/>
        <v>74889487.274228647</v>
      </c>
      <c r="AD3598" s="23">
        <f t="shared" si="2678"/>
        <v>4803211</v>
      </c>
      <c r="AE3598" s="24">
        <f t="shared" si="2639"/>
        <v>70086276.274228647</v>
      </c>
      <c r="AF3598" s="3">
        <f t="shared" si="2673"/>
        <v>1E-4</v>
      </c>
      <c r="AG3598" s="2">
        <f t="shared" si="2655"/>
        <v>0</v>
      </c>
      <c r="AH3598" s="2">
        <f t="shared" si="2656"/>
        <v>227.79257188492613</v>
      </c>
      <c r="AI3598" s="23">
        <f t="shared" si="2679"/>
        <v>11734432490.497532</v>
      </c>
      <c r="AJ3598" s="23">
        <f t="shared" si="2657"/>
        <v>6219.922423797766</v>
      </c>
      <c r="AK3598" s="23">
        <f t="shared" si="2658"/>
        <v>66933.713103396207</v>
      </c>
      <c r="AL3598" s="23">
        <f t="shared" si="2636"/>
        <v>0</v>
      </c>
      <c r="AM3598" s="23">
        <f t="shared" si="2637"/>
        <v>0</v>
      </c>
      <c r="AN3598" s="16">
        <f t="shared" si="2674"/>
        <v>0</v>
      </c>
      <c r="AO3598" s="23">
        <f t="shared" si="2675"/>
        <v>0</v>
      </c>
      <c r="AP3598" s="22">
        <f t="shared" si="2676"/>
        <v>0</v>
      </c>
      <c r="AQ3598" s="30">
        <f t="shared" si="2659"/>
        <v>30239380346.891743</v>
      </c>
      <c r="AR3598" s="28">
        <f t="shared" si="2660"/>
        <v>14919850782.271603</v>
      </c>
      <c r="AS3598" s="25">
        <f t="shared" si="2661"/>
        <v>200337590.02425668</v>
      </c>
      <c r="AT3598" s="32">
        <f t="shared" si="2662"/>
        <v>0</v>
      </c>
      <c r="AU3598" s="23">
        <f t="shared" si="2663"/>
        <v>0</v>
      </c>
      <c r="AV3598" s="22">
        <f t="shared" si="2664"/>
        <v>4411568243.6484642</v>
      </c>
      <c r="AW3598" s="31">
        <f t="shared" si="2677"/>
        <v>20060337521.713772</v>
      </c>
    </row>
    <row r="3599" spans="1:53" x14ac:dyDescent="0.25">
      <c r="A3599" s="21">
        <f t="shared" si="2638"/>
        <v>957</v>
      </c>
      <c r="B3599" s="21" t="s">
        <v>9</v>
      </c>
      <c r="C3599" s="27">
        <f t="shared" si="2642"/>
        <v>0</v>
      </c>
      <c r="D3599" s="27">
        <f t="shared" si="2665"/>
        <v>0</v>
      </c>
      <c r="E3599" s="27" t="b">
        <f t="shared" si="2641"/>
        <v>1</v>
      </c>
      <c r="F3599" s="29">
        <f t="shared" si="2643"/>
        <v>0</v>
      </c>
      <c r="G3599" s="27">
        <f t="shared" si="2666"/>
        <v>0</v>
      </c>
      <c r="H3599" s="22">
        <f t="shared" si="2644"/>
        <v>39912832815.860054</v>
      </c>
      <c r="I3599" s="23">
        <f t="shared" si="2645"/>
        <v>132580106.5049091</v>
      </c>
      <c r="J3599" s="23">
        <f t="shared" si="2646"/>
        <v>1086</v>
      </c>
      <c r="K3599" s="19">
        <f t="shared" si="2667"/>
        <v>225.0831931027827</v>
      </c>
      <c r="L3599" s="16">
        <f t="shared" si="2647"/>
        <v>275.30741849392649</v>
      </c>
      <c r="M3599" s="23">
        <f>M3598-IF($B3599="B",(Percent_Rent_In_Elsies*2.49%/12 * H3598)/K3598,0)+IF($B3599="D",N3599,0)+IF(B3599="D",AK3598)+IF(B3599="C",F3598*90%)-(Y3599-Y3598)-IF($B3599="A",Q3598/K3598) + IF($B3599="A",Q3598/K3598)</f>
        <v>-63625189.362762213</v>
      </c>
      <c r="N3599" s="23">
        <f t="shared" si="2648"/>
        <v>0</v>
      </c>
      <c r="O3599" s="22">
        <f t="shared" si="2649"/>
        <v>28364218.125163876</v>
      </c>
      <c r="P3599" s="22">
        <f t="shared" ref="P3599:P3662" si="2680">IF(AG3599 &gt; Retail_Freeze_Above, O3598,0)</f>
        <v>0</v>
      </c>
      <c r="Q3599" s="22">
        <f t="shared" ref="Q3599:Q3662" si="2681">IF(AG3599&lt;=Retail_Freeze_Above,O3598,0)</f>
        <v>0</v>
      </c>
      <c r="R3599" s="22">
        <f t="shared" si="2650"/>
        <v>487983293.95920235</v>
      </c>
      <c r="S3599" s="16">
        <f t="shared" si="2640"/>
        <v>0</v>
      </c>
      <c r="T3599" s="15">
        <f t="shared" si="2651"/>
        <v>12233393.685085908</v>
      </c>
      <c r="U3599" s="23">
        <f t="shared" si="2668"/>
        <v>2168013.0232396708</v>
      </c>
      <c r="V3599" s="23">
        <f t="shared" si="2669"/>
        <v>0</v>
      </c>
      <c r="W3599" s="23">
        <f t="shared" ref="W3599:W3662" si="2682">IF($B3599="E",0,W3598+IF(B3599="D",V3598,0)+IF($B3599="A",G3599))-IF($B3599="D",N3599)+IF($B3599="A",Q3598/K3598)</f>
        <v>180367.14003657826</v>
      </c>
      <c r="X3599" s="23">
        <f t="shared" si="2670"/>
        <v>44617200.046939977</v>
      </c>
      <c r="Y3599" s="23">
        <f t="shared" si="2652"/>
        <v>13825559.361691331</v>
      </c>
      <c r="Z3599" s="3">
        <f t="shared" si="2653"/>
        <v>0</v>
      </c>
      <c r="AA3599" s="23">
        <f t="shared" si="2654"/>
        <v>72920326.065083265</v>
      </c>
      <c r="AB3599" s="26">
        <f t="shared" si="2671"/>
        <v>70086276.274228603</v>
      </c>
      <c r="AC3599" s="23">
        <f t="shared" si="2672"/>
        <v>74889487.274228647</v>
      </c>
      <c r="AD3599" s="23">
        <f t="shared" si="2678"/>
        <v>4803211</v>
      </c>
      <c r="AE3599" s="24">
        <f t="shared" si="2639"/>
        <v>70086276.274228647</v>
      </c>
      <c r="AF3599" s="3">
        <f t="shared" si="2673"/>
        <v>0</v>
      </c>
      <c r="AG3599" s="2">
        <f t="shared" si="2655"/>
        <v>0</v>
      </c>
      <c r="AH3599" s="2">
        <f t="shared" si="2656"/>
        <v>227.79257188492613</v>
      </c>
      <c r="AI3599" s="23">
        <f t="shared" si="2679"/>
        <v>11723671309.160719</v>
      </c>
      <c r="AJ3599" s="23">
        <f t="shared" si="2657"/>
        <v>6219.922423797766</v>
      </c>
      <c r="AK3599" s="23">
        <f t="shared" si="2658"/>
        <v>0</v>
      </c>
      <c r="AL3599" s="23">
        <f t="shared" si="2636"/>
        <v>0</v>
      </c>
      <c r="AM3599" s="23">
        <f t="shared" si="2637"/>
        <v>0</v>
      </c>
      <c r="AN3599" s="16">
        <f t="shared" si="2674"/>
        <v>0</v>
      </c>
      <c r="AO3599" s="23">
        <f t="shared" si="2675"/>
        <v>0</v>
      </c>
      <c r="AP3599" s="22">
        <f t="shared" si="2676"/>
        <v>0</v>
      </c>
      <c r="AQ3599" s="30">
        <f t="shared" si="2659"/>
        <v>30239380346.891743</v>
      </c>
      <c r="AR3599" s="28">
        <f t="shared" si="2660"/>
        <v>14919850782.271603</v>
      </c>
      <c r="AS3599" s="25">
        <f t="shared" si="2661"/>
        <v>200337590.02425668</v>
      </c>
      <c r="AT3599" s="32">
        <f t="shared" si="2662"/>
        <v>0</v>
      </c>
      <c r="AU3599" s="23">
        <f t="shared" si="2663"/>
        <v>0</v>
      </c>
      <c r="AV3599" s="22">
        <f t="shared" si="2664"/>
        <v>4411568243.6484642</v>
      </c>
      <c r="AW3599" s="31">
        <f t="shared" si="2677"/>
        <v>20060337521.713772</v>
      </c>
      <c r="AX3599" s="21"/>
      <c r="AY3599" s="21"/>
      <c r="AZ3599" s="21"/>
      <c r="BA3599" s="21"/>
    </row>
    <row r="3600" spans="1:53" x14ac:dyDescent="0.25">
      <c r="A3600" s="21">
        <f t="shared" si="2638"/>
        <v>957</v>
      </c>
      <c r="B3600" s="21" t="s">
        <v>28</v>
      </c>
      <c r="C3600" s="27">
        <f t="shared" si="2642"/>
        <v>0</v>
      </c>
      <c r="D3600" s="27">
        <f t="shared" si="2665"/>
        <v>0</v>
      </c>
      <c r="E3600" s="27" t="b">
        <f t="shared" si="2641"/>
        <v>1</v>
      </c>
      <c r="F3600" s="29">
        <f t="shared" si="2643"/>
        <v>0</v>
      </c>
      <c r="G3600" s="27">
        <f t="shared" si="2666"/>
        <v>0</v>
      </c>
      <c r="H3600" s="22">
        <f t="shared" si="2644"/>
        <v>39912832815.860054</v>
      </c>
      <c r="I3600" s="23">
        <f t="shared" si="2645"/>
        <v>132580106.5049091</v>
      </c>
      <c r="J3600" s="23">
        <f t="shared" si="2646"/>
        <v>1086</v>
      </c>
      <c r="K3600" s="19">
        <f t="shared" si="2667"/>
        <v>225.0831931027827</v>
      </c>
      <c r="L3600" s="16">
        <f t="shared" si="2647"/>
        <v>275.30741849392649</v>
      </c>
      <c r="M3600" s="23">
        <f>M3599-IF($B3600="B",(Percent_Rent_In_Elsies*2.49%/12 * H3599)/K3599,0)+IF($B3600="D",N3600,0)+IF(B3600="D",AK3599)+IF(B3600="C",F3599*90%)-(Y3600-Y3599)-IF($B3600="A",Q3599/K3599) + IF($B3600="A",Q3599/K3599)</f>
        <v>-63625189.362762213</v>
      </c>
      <c r="N3600" s="23">
        <f t="shared" si="2648"/>
        <v>0</v>
      </c>
      <c r="O3600" s="22">
        <f t="shared" si="2649"/>
        <v>0</v>
      </c>
      <c r="P3600" s="22">
        <f t="shared" si="2680"/>
        <v>28364218.125163876</v>
      </c>
      <c r="Q3600" s="22">
        <f t="shared" si="2681"/>
        <v>0</v>
      </c>
      <c r="R3600" s="22">
        <f t="shared" si="2650"/>
        <v>487983293.95920235</v>
      </c>
      <c r="S3600" s="16">
        <f t="shared" si="2640"/>
        <v>0</v>
      </c>
      <c r="T3600" s="15">
        <f t="shared" si="2651"/>
        <v>0</v>
      </c>
      <c r="U3600" s="23">
        <f t="shared" si="2668"/>
        <v>2168013.0232396708</v>
      </c>
      <c r="V3600" s="23">
        <f t="shared" si="2669"/>
        <v>0</v>
      </c>
      <c r="W3600" s="23">
        <f t="shared" si="2682"/>
        <v>0</v>
      </c>
      <c r="X3600" s="23">
        <f t="shared" si="2670"/>
        <v>44617200.046939977</v>
      </c>
      <c r="Y3600" s="23">
        <f t="shared" si="2652"/>
        <v>13825559.361691331</v>
      </c>
      <c r="Z3600" s="3">
        <f t="shared" si="2653"/>
        <v>9018.3570018289138</v>
      </c>
      <c r="AA3600" s="23">
        <f t="shared" si="2654"/>
        <v>73055601.420110703</v>
      </c>
      <c r="AB3600" s="26">
        <f t="shared" si="2671"/>
        <v>70086276.274228603</v>
      </c>
      <c r="AC3600" s="23">
        <f t="shared" si="2672"/>
        <v>74889487.274228647</v>
      </c>
      <c r="AD3600" s="23">
        <f t="shared" si="2678"/>
        <v>4803211</v>
      </c>
      <c r="AE3600" s="24">
        <f t="shared" si="2639"/>
        <v>70086276.274228647</v>
      </c>
      <c r="AF3600" s="3">
        <f t="shared" si="2673"/>
        <v>0</v>
      </c>
      <c r="AG3600" s="2">
        <f t="shared" si="2655"/>
        <v>1082202840.2194695</v>
      </c>
      <c r="AH3600" s="2">
        <f t="shared" si="2656"/>
        <v>227.79257188492613</v>
      </c>
      <c r="AI3600" s="23">
        <f t="shared" si="2679"/>
        <v>11745420029.773354</v>
      </c>
      <c r="AJ3600" s="23">
        <f t="shared" si="2657"/>
        <v>6219.922423797766</v>
      </c>
      <c r="AK3600" s="23">
        <f t="shared" si="2658"/>
        <v>0</v>
      </c>
      <c r="AL3600" s="23">
        <f t="shared" ref="AL3600:AL3663" si="2683">IF($B3600="B",AI3600-AI3595,0)</f>
        <v>0</v>
      </c>
      <c r="AM3600" s="23">
        <f t="shared" si="2637"/>
        <v>0</v>
      </c>
      <c r="AN3600" s="16">
        <f t="shared" si="2674"/>
        <v>0</v>
      </c>
      <c r="AO3600" s="23">
        <f t="shared" si="2675"/>
        <v>0</v>
      </c>
      <c r="AP3600" s="22">
        <f t="shared" si="2676"/>
        <v>0</v>
      </c>
      <c r="AQ3600" s="30">
        <f t="shared" si="2659"/>
        <v>30239380346.891743</v>
      </c>
      <c r="AR3600" s="28">
        <f t="shared" si="2660"/>
        <v>14919850782.271603</v>
      </c>
      <c r="AS3600" s="25">
        <f t="shared" si="2661"/>
        <v>200337590.02425668</v>
      </c>
      <c r="AT3600" s="32">
        <f t="shared" si="2662"/>
        <v>18036.714003657828</v>
      </c>
      <c r="AU3600" s="23">
        <f t="shared" si="2663"/>
        <v>18036.714003657828</v>
      </c>
      <c r="AV3600" s="22">
        <f t="shared" si="2664"/>
        <v>4423801637.3335505</v>
      </c>
      <c r="AW3600" s="31">
        <f t="shared" si="2677"/>
        <v>20060337521.713776</v>
      </c>
      <c r="AX3600" s="21"/>
      <c r="AY3600" s="21"/>
      <c r="AZ3600" s="21"/>
      <c r="BA3600" s="21"/>
    </row>
    <row r="3601" spans="1:53" x14ac:dyDescent="0.25">
      <c r="A3601">
        <f t="shared" si="2638"/>
        <v>958</v>
      </c>
      <c r="B3601" t="s">
        <v>6</v>
      </c>
      <c r="C3601" s="27">
        <f t="shared" si="2642"/>
        <v>0</v>
      </c>
      <c r="D3601" s="27">
        <f t="shared" si="2665"/>
        <v>0</v>
      </c>
      <c r="E3601" s="27" t="b">
        <f t="shared" si="2641"/>
        <v>1</v>
      </c>
      <c r="F3601" s="29">
        <f t="shared" si="2643"/>
        <v>0</v>
      </c>
      <c r="G3601" s="27">
        <f t="shared" si="2666"/>
        <v>0</v>
      </c>
      <c r="H3601" s="22">
        <f t="shared" si="2644"/>
        <v>39979354203.88649</v>
      </c>
      <c r="I3601" s="23">
        <f t="shared" si="2645"/>
        <v>132580106.5049091</v>
      </c>
      <c r="J3601" s="23">
        <f t="shared" si="2646"/>
        <v>1086</v>
      </c>
      <c r="K3601" s="19">
        <f t="shared" si="2667"/>
        <v>225.0831931027827</v>
      </c>
      <c r="L3601" s="16">
        <f t="shared" si="2647"/>
        <v>275.76626419141638</v>
      </c>
      <c r="M3601" s="23">
        <f>M3600-IF($B3601="B",(Percent_Rent_In_Elsies*2.49%/12 * H3600)/K3600,0)+IF($B3601="D",N3601,0)+IF(B3601="D",AK3600)+IF(B3601="C",F3600*90%)-(Y3601-Y3600)-IF($B3601="A",Q3600/K3600) + IF($B3601="A",Q3600/K3600)</f>
        <v>-63625189.362762213</v>
      </c>
      <c r="N3601" s="23">
        <f t="shared" si="2648"/>
        <v>0</v>
      </c>
      <c r="O3601" s="22">
        <f t="shared" si="2649"/>
        <v>0</v>
      </c>
      <c r="P3601" s="22">
        <f t="shared" si="2680"/>
        <v>0</v>
      </c>
      <c r="Q3601" s="22">
        <f t="shared" si="2681"/>
        <v>0</v>
      </c>
      <c r="R3601" s="22">
        <f t="shared" si="2650"/>
        <v>487983293.95920235</v>
      </c>
      <c r="S3601" s="16">
        <f t="shared" si="2640"/>
        <v>0</v>
      </c>
      <c r="T3601" s="15">
        <f t="shared" si="2651"/>
        <v>0</v>
      </c>
      <c r="U3601" s="23">
        <f t="shared" si="2668"/>
        <v>2168013.0232396708</v>
      </c>
      <c r="V3601" s="23">
        <f t="shared" si="2669"/>
        <v>0</v>
      </c>
      <c r="W3601" s="23">
        <f t="shared" si="2682"/>
        <v>0</v>
      </c>
      <c r="X3601" s="23">
        <f t="shared" si="2670"/>
        <v>44662291.831949122</v>
      </c>
      <c r="Y3601" s="23">
        <f t="shared" si="2652"/>
        <v>13825559.361691331</v>
      </c>
      <c r="Z3601" s="3">
        <f t="shared" si="2653"/>
        <v>0</v>
      </c>
      <c r="AA3601" s="23">
        <f t="shared" si="2654"/>
        <v>73055601.420110703</v>
      </c>
      <c r="AB3601" s="26">
        <f t="shared" si="2671"/>
        <v>70086276.274228618</v>
      </c>
      <c r="AC3601" s="23">
        <f t="shared" si="2672"/>
        <v>74889487.274228647</v>
      </c>
      <c r="AD3601" s="23">
        <f t="shared" si="2678"/>
        <v>4803211</v>
      </c>
      <c r="AE3601" s="24">
        <f t="shared" si="2639"/>
        <v>70086276.274228647</v>
      </c>
      <c r="AF3601" s="3">
        <f t="shared" si="2673"/>
        <v>0</v>
      </c>
      <c r="AG3601" s="2">
        <f t="shared" si="2655"/>
        <v>0</v>
      </c>
      <c r="AH3601" s="2">
        <f t="shared" si="2656"/>
        <v>228.17222617140101</v>
      </c>
      <c r="AI3601" s="23">
        <f t="shared" si="2679"/>
        <v>11745420029.773354</v>
      </c>
      <c r="AJ3601" s="23">
        <f t="shared" si="2657"/>
        <v>6219.922423797766</v>
      </c>
      <c r="AK3601" s="23">
        <f t="shared" si="2658"/>
        <v>0</v>
      </c>
      <c r="AL3601" s="23">
        <f t="shared" si="2683"/>
        <v>0</v>
      </c>
      <c r="AM3601" s="23">
        <f t="shared" ref="AM3601:AM3664" si="2684">IF($B3601="B",50%*AL3601*30%*AJ3601,0)</f>
        <v>0</v>
      </c>
      <c r="AN3601" s="16">
        <f t="shared" si="2674"/>
        <v>0</v>
      </c>
      <c r="AO3601" s="23">
        <f t="shared" si="2675"/>
        <v>0</v>
      </c>
      <c r="AP3601" s="22">
        <f t="shared" si="2676"/>
        <v>0</v>
      </c>
      <c r="AQ3601" s="30">
        <f t="shared" si="2659"/>
        <v>30239380346.891743</v>
      </c>
      <c r="AR3601" s="28">
        <f t="shared" si="2660"/>
        <v>14919850782.271603</v>
      </c>
      <c r="AS3601" s="25">
        <f t="shared" si="2661"/>
        <v>200337590.02425668</v>
      </c>
      <c r="AT3601" s="32">
        <f t="shared" si="2662"/>
        <v>0</v>
      </c>
      <c r="AU3601" s="23">
        <f t="shared" si="2663"/>
        <v>0</v>
      </c>
      <c r="AV3601" s="22">
        <f t="shared" si="2664"/>
        <v>4423801637.3335505</v>
      </c>
      <c r="AW3601" s="31">
        <f t="shared" si="2677"/>
        <v>20031973303.588612</v>
      </c>
    </row>
    <row r="3602" spans="1:53" x14ac:dyDescent="0.25">
      <c r="A3602">
        <f t="shared" si="2638"/>
        <v>958</v>
      </c>
      <c r="B3602" t="s">
        <v>7</v>
      </c>
      <c r="C3602" s="27">
        <f t="shared" si="2642"/>
        <v>0</v>
      </c>
      <c r="D3602" s="27">
        <f t="shared" si="2665"/>
        <v>0</v>
      </c>
      <c r="E3602" s="27" t="b">
        <f t="shared" si="2641"/>
        <v>1</v>
      </c>
      <c r="F3602" s="29">
        <f t="shared" si="2643"/>
        <v>0</v>
      </c>
      <c r="G3602" s="27">
        <f t="shared" si="2666"/>
        <v>0</v>
      </c>
      <c r="H3602" s="22">
        <f t="shared" si="2644"/>
        <v>39979354203.88649</v>
      </c>
      <c r="I3602" s="23">
        <f t="shared" si="2645"/>
        <v>132580106.5049091</v>
      </c>
      <c r="J3602" s="23">
        <f t="shared" si="2646"/>
        <v>1086</v>
      </c>
      <c r="K3602" s="19">
        <f t="shared" si="2667"/>
        <v>225.0831931027827</v>
      </c>
      <c r="L3602" s="16">
        <f t="shared" si="2647"/>
        <v>275.76626419141638</v>
      </c>
      <c r="M3602" s="23">
        <f>M3601-IF($B3602="B",(Percent_Rent_In_Elsies*2.49%/12 * H3601)/K3601,0)+IF($B3602="D",N3602,0)+IF(B3602="D",AK3601)+IF(B3602="C",F3601*90%)-(Y3602-Y3601)-IF($B3602="A",Q3601/K3601) + IF($B3602="A",Q3601/K3601)</f>
        <v>-63809470.469737582</v>
      </c>
      <c r="N3602" s="23">
        <f t="shared" si="2648"/>
        <v>0</v>
      </c>
      <c r="O3602" s="22">
        <f t="shared" si="2649"/>
        <v>0</v>
      </c>
      <c r="P3602" s="22">
        <f t="shared" si="2680"/>
        <v>0</v>
      </c>
      <c r="Q3602" s="22">
        <f t="shared" si="2681"/>
        <v>0</v>
      </c>
      <c r="R3602" s="22">
        <f t="shared" si="2650"/>
        <v>447318019.46260214</v>
      </c>
      <c r="S3602" s="16">
        <f t="shared" si="2640"/>
        <v>40665274.496600196</v>
      </c>
      <c r="T3602" s="15">
        <f t="shared" si="2651"/>
        <v>0</v>
      </c>
      <c r="U3602" s="23">
        <f t="shared" si="2668"/>
        <v>1987345.2713030316</v>
      </c>
      <c r="V3602" s="23">
        <f t="shared" si="2669"/>
        <v>180667.75193663922</v>
      </c>
      <c r="W3602" s="23">
        <f t="shared" si="2682"/>
        <v>0</v>
      </c>
      <c r="X3602" s="23">
        <f t="shared" si="2670"/>
        <v>44662291.831949122</v>
      </c>
      <c r="Y3602" s="23">
        <f t="shared" si="2652"/>
        <v>13825559.361691331</v>
      </c>
      <c r="Z3602" s="3">
        <f t="shared" si="2653"/>
        <v>0</v>
      </c>
      <c r="AA3602" s="23">
        <f t="shared" si="2654"/>
        <v>73055601.420110703</v>
      </c>
      <c r="AB3602" s="26">
        <f t="shared" si="2671"/>
        <v>70086276.274228632</v>
      </c>
      <c r="AC3602" s="23">
        <f t="shared" si="2672"/>
        <v>74889487.274228647</v>
      </c>
      <c r="AD3602" s="23">
        <f t="shared" si="2678"/>
        <v>4803211</v>
      </c>
      <c r="AE3602" s="24">
        <f t="shared" si="2639"/>
        <v>70086276.274228647</v>
      </c>
      <c r="AF3602" s="3">
        <f t="shared" si="2673"/>
        <v>0</v>
      </c>
      <c r="AG3602" s="2">
        <f t="shared" si="2655"/>
        <v>0</v>
      </c>
      <c r="AH3602" s="2">
        <f t="shared" si="2656"/>
        <v>228.17222617140101</v>
      </c>
      <c r="AI3602" s="23">
        <f t="shared" si="2679"/>
        <v>11745420029.773354</v>
      </c>
      <c r="AJ3602" s="23">
        <f t="shared" si="2657"/>
        <v>6219.922423797766</v>
      </c>
      <c r="AK3602" s="23">
        <f t="shared" si="2658"/>
        <v>0</v>
      </c>
      <c r="AL3602" s="23">
        <f t="shared" si="2683"/>
        <v>10987539.275821686</v>
      </c>
      <c r="AM3602" s="23">
        <f t="shared" si="2684"/>
        <v>10251246288.606295</v>
      </c>
      <c r="AN3602" s="16">
        <f t="shared" si="2674"/>
        <v>0</v>
      </c>
      <c r="AO3602" s="23">
        <f t="shared" si="2675"/>
        <v>184281.10697537209</v>
      </c>
      <c r="AP3602" s="22">
        <f t="shared" si="2676"/>
        <v>41478579.986532234</v>
      </c>
      <c r="AQ3602" s="30">
        <f t="shared" si="2659"/>
        <v>30321984938.934925</v>
      </c>
      <c r="AR3602" s="28">
        <f t="shared" si="2660"/>
        <v>14960976794.328249</v>
      </c>
      <c r="AS3602" s="25">
        <f t="shared" si="2661"/>
        <v>200337590.02425668</v>
      </c>
      <c r="AT3602" s="32">
        <f t="shared" si="2662"/>
        <v>0</v>
      </c>
      <c r="AU3602" s="23">
        <f t="shared" si="2663"/>
        <v>0</v>
      </c>
      <c r="AV3602" s="22">
        <f t="shared" si="2664"/>
        <v>4423801637.3335505</v>
      </c>
      <c r="AW3602" s="31">
        <f t="shared" si="2677"/>
        <v>20114577895.63179</v>
      </c>
    </row>
    <row r="3603" spans="1:53" s="21" customFormat="1" x14ac:dyDescent="0.25">
      <c r="A3603">
        <f t="shared" si="2638"/>
        <v>958</v>
      </c>
      <c r="B3603" t="s">
        <v>8</v>
      </c>
      <c r="C3603" s="27">
        <f t="shared" si="2642"/>
        <v>0</v>
      </c>
      <c r="D3603" s="27">
        <f t="shared" si="2665"/>
        <v>0</v>
      </c>
      <c r="E3603" s="27" t="b">
        <f t="shared" si="2641"/>
        <v>1</v>
      </c>
      <c r="F3603" s="29">
        <f t="shared" si="2643"/>
        <v>0</v>
      </c>
      <c r="G3603" s="27">
        <f t="shared" si="2666"/>
        <v>0</v>
      </c>
      <c r="H3603" s="22">
        <f t="shared" si="2644"/>
        <v>39979354203.88649</v>
      </c>
      <c r="I3603" s="23">
        <f t="shared" si="2645"/>
        <v>132580106.5049091</v>
      </c>
      <c r="J3603" s="23">
        <f t="shared" si="2646"/>
        <v>1086</v>
      </c>
      <c r="K3603" s="19">
        <f t="shared" si="2667"/>
        <v>225.0831931027827</v>
      </c>
      <c r="L3603" s="16">
        <f t="shared" si="2647"/>
        <v>275.76626419141638</v>
      </c>
      <c r="M3603" s="23">
        <f>M3602-IF($B3603="B",(Percent_Rent_In_Elsies*2.49%/12 * H3602)/K3602,0)+IF($B3603="D",N3603,0)+IF(B3603="D",AK3602)+IF(B3603="C",F3602*90%)-(Y3603-Y3602)-IF($B3603="A",Q3602/K3602) + IF($B3603="A",Q3602/K3602)</f>
        <v>-63809470.469737582</v>
      </c>
      <c r="N3603" s="23">
        <f t="shared" si="2648"/>
        <v>0</v>
      </c>
      <c r="O3603" s="22">
        <f t="shared" si="2649"/>
        <v>0</v>
      </c>
      <c r="P3603" s="22">
        <f t="shared" si="2680"/>
        <v>0</v>
      </c>
      <c r="Q3603" s="22">
        <f t="shared" si="2681"/>
        <v>0</v>
      </c>
      <c r="R3603" s="22">
        <f t="shared" si="2650"/>
        <v>488796599.44913435</v>
      </c>
      <c r="S3603" s="16">
        <f t="shared" si="2640"/>
        <v>40665274.496600196</v>
      </c>
      <c r="T3603" s="15">
        <f t="shared" si="2651"/>
        <v>0</v>
      </c>
      <c r="U3603" s="23">
        <f t="shared" si="2668"/>
        <v>2171626.3782784035</v>
      </c>
      <c r="V3603" s="23">
        <f t="shared" si="2669"/>
        <v>180667.75193663922</v>
      </c>
      <c r="W3603" s="23">
        <f t="shared" si="2682"/>
        <v>0</v>
      </c>
      <c r="X3603" s="23">
        <f t="shared" si="2670"/>
        <v>44662291.831949122</v>
      </c>
      <c r="Y3603" s="23">
        <f t="shared" si="2652"/>
        <v>13825559.361691331</v>
      </c>
      <c r="Z3603" s="3">
        <f t="shared" si="2653"/>
        <v>0</v>
      </c>
      <c r="AA3603" s="23">
        <f t="shared" si="2654"/>
        <v>73055601.420110703</v>
      </c>
      <c r="AB3603" s="26">
        <f t="shared" si="2671"/>
        <v>70086276.274228603</v>
      </c>
      <c r="AC3603" s="23">
        <f t="shared" si="2672"/>
        <v>74889487.274228647</v>
      </c>
      <c r="AD3603" s="23">
        <f t="shared" si="2678"/>
        <v>4803211</v>
      </c>
      <c r="AE3603" s="24">
        <f t="shared" si="2639"/>
        <v>70086276.274228647</v>
      </c>
      <c r="AF3603" s="3">
        <f t="shared" si="2673"/>
        <v>1E-4</v>
      </c>
      <c r="AG3603" s="2">
        <f t="shared" si="2655"/>
        <v>0</v>
      </c>
      <c r="AH3603" s="2">
        <f t="shared" si="2656"/>
        <v>228.17222617140101</v>
      </c>
      <c r="AI3603" s="23">
        <f t="shared" si="2679"/>
        <v>11745420029.773354</v>
      </c>
      <c r="AJ3603" s="23">
        <f t="shared" si="2657"/>
        <v>6219.922423797766</v>
      </c>
      <c r="AK3603" s="23">
        <f t="shared" si="2658"/>
        <v>66978.960926939268</v>
      </c>
      <c r="AL3603" s="23">
        <f t="shared" si="2683"/>
        <v>0</v>
      </c>
      <c r="AM3603" s="23">
        <f t="shared" si="2684"/>
        <v>0</v>
      </c>
      <c r="AN3603" s="16">
        <f t="shared" si="2674"/>
        <v>0</v>
      </c>
      <c r="AO3603" s="23">
        <f t="shared" si="2675"/>
        <v>0</v>
      </c>
      <c r="AP3603" s="22">
        <f t="shared" si="2676"/>
        <v>0</v>
      </c>
      <c r="AQ3603" s="30">
        <f t="shared" si="2659"/>
        <v>30321984938.934925</v>
      </c>
      <c r="AR3603" s="28">
        <f t="shared" si="2660"/>
        <v>14960976794.328249</v>
      </c>
      <c r="AS3603" s="25">
        <f t="shared" si="2661"/>
        <v>200337590.02425668</v>
      </c>
      <c r="AT3603" s="32">
        <f t="shared" si="2662"/>
        <v>0</v>
      </c>
      <c r="AU3603" s="23">
        <f t="shared" si="2663"/>
        <v>0</v>
      </c>
      <c r="AV3603" s="22">
        <f t="shared" si="2664"/>
        <v>4423801637.3335505</v>
      </c>
      <c r="AW3603" s="31">
        <f t="shared" si="2677"/>
        <v>20114577895.63179</v>
      </c>
      <c r="AX3603"/>
      <c r="AY3603"/>
      <c r="AZ3603"/>
      <c r="BA3603"/>
    </row>
    <row r="3604" spans="1:53" s="21" customFormat="1" x14ac:dyDescent="0.25">
      <c r="A3604">
        <f t="shared" si="2638"/>
        <v>958</v>
      </c>
      <c r="B3604" t="s">
        <v>9</v>
      </c>
      <c r="C3604" s="27">
        <f t="shared" si="2642"/>
        <v>0</v>
      </c>
      <c r="D3604" s="27">
        <f t="shared" si="2665"/>
        <v>0</v>
      </c>
      <c r="E3604" s="27" t="b">
        <f t="shared" si="2641"/>
        <v>1</v>
      </c>
      <c r="F3604" s="29">
        <f t="shared" si="2643"/>
        <v>0</v>
      </c>
      <c r="G3604" s="27">
        <f t="shared" si="2666"/>
        <v>0</v>
      </c>
      <c r="H3604" s="22">
        <f t="shared" si="2644"/>
        <v>39979354203.88649</v>
      </c>
      <c r="I3604" s="23">
        <f t="shared" si="2645"/>
        <v>132580106.5049091</v>
      </c>
      <c r="J3604" s="23">
        <f t="shared" si="2646"/>
        <v>1086</v>
      </c>
      <c r="K3604" s="19">
        <f t="shared" si="2667"/>
        <v>225.0831931027827</v>
      </c>
      <c r="L3604" s="16">
        <f t="shared" si="2647"/>
        <v>275.76626419141638</v>
      </c>
      <c r="M3604" s="23">
        <f>M3603-IF($B3604="B",(Percent_Rent_In_Elsies*2.49%/12 * H3603)/K3603,0)+IF($B3604="D",N3604,0)+IF(B3604="D",AK3603)+IF(B3604="C",F3603*90%)-(Y3604-Y3603)-IF($B3604="A",Q3603/K3603) + IF($B3604="A",Q3603/K3603)</f>
        <v>-63742491.508810639</v>
      </c>
      <c r="N3604" s="23">
        <f t="shared" si="2648"/>
        <v>0</v>
      </c>
      <c r="O3604" s="22">
        <f t="shared" si="2649"/>
        <v>28411491.822039146</v>
      </c>
      <c r="P3604" s="22">
        <f t="shared" si="2680"/>
        <v>0</v>
      </c>
      <c r="Q3604" s="22">
        <f t="shared" si="2681"/>
        <v>0</v>
      </c>
      <c r="R3604" s="22">
        <f t="shared" si="2650"/>
        <v>488796599.44913435</v>
      </c>
      <c r="S3604" s="16">
        <f t="shared" si="2640"/>
        <v>0</v>
      </c>
      <c r="T3604" s="15">
        <f t="shared" si="2651"/>
        <v>12253782.67456105</v>
      </c>
      <c r="U3604" s="23">
        <f t="shared" si="2668"/>
        <v>2171626.3782784035</v>
      </c>
      <c r="V3604" s="23">
        <f t="shared" si="2669"/>
        <v>0</v>
      </c>
      <c r="W3604" s="23">
        <f t="shared" si="2682"/>
        <v>180667.75193663922</v>
      </c>
      <c r="X3604" s="23">
        <f t="shared" si="2670"/>
        <v>44662291.831949122</v>
      </c>
      <c r="Y3604" s="23">
        <f t="shared" si="2652"/>
        <v>13825559.361691331</v>
      </c>
      <c r="Z3604" s="3">
        <f t="shared" si="2653"/>
        <v>0</v>
      </c>
      <c r="AA3604" s="23">
        <f t="shared" si="2654"/>
        <v>72988622.459183767</v>
      </c>
      <c r="AB3604" s="26">
        <f t="shared" si="2671"/>
        <v>70086276.274228632</v>
      </c>
      <c r="AC3604" s="23">
        <f t="shared" si="2672"/>
        <v>74889487.274228647</v>
      </c>
      <c r="AD3604" s="23">
        <f t="shared" si="2678"/>
        <v>4803211</v>
      </c>
      <c r="AE3604" s="24">
        <f t="shared" si="2639"/>
        <v>70086276.274228647</v>
      </c>
      <c r="AF3604" s="3">
        <f t="shared" si="2673"/>
        <v>0</v>
      </c>
      <c r="AG3604" s="2">
        <f t="shared" si="2655"/>
        <v>0</v>
      </c>
      <c r="AH3604" s="2">
        <f t="shared" si="2656"/>
        <v>228.17222617140101</v>
      </c>
      <c r="AI3604" s="23">
        <f t="shared" si="2679"/>
        <v>11734651573.77611</v>
      </c>
      <c r="AJ3604" s="23">
        <f t="shared" si="2657"/>
        <v>6219.922423797766</v>
      </c>
      <c r="AK3604" s="23">
        <f t="shared" si="2658"/>
        <v>0</v>
      </c>
      <c r="AL3604" s="23">
        <f t="shared" si="2683"/>
        <v>0</v>
      </c>
      <c r="AM3604" s="23">
        <f t="shared" si="2684"/>
        <v>0</v>
      </c>
      <c r="AN3604" s="16">
        <f t="shared" si="2674"/>
        <v>0</v>
      </c>
      <c r="AO3604" s="23">
        <f t="shared" si="2675"/>
        <v>0</v>
      </c>
      <c r="AP3604" s="22">
        <f t="shared" si="2676"/>
        <v>0</v>
      </c>
      <c r="AQ3604" s="30">
        <f t="shared" si="2659"/>
        <v>30321984938.934925</v>
      </c>
      <c r="AR3604" s="28">
        <f t="shared" si="2660"/>
        <v>14960976794.328249</v>
      </c>
      <c r="AS3604" s="25">
        <f t="shared" si="2661"/>
        <v>200337590.02425668</v>
      </c>
      <c r="AT3604" s="32">
        <f t="shared" si="2662"/>
        <v>0</v>
      </c>
      <c r="AU3604" s="23">
        <f t="shared" si="2663"/>
        <v>0</v>
      </c>
      <c r="AV3604" s="22">
        <f t="shared" si="2664"/>
        <v>4423801637.3335505</v>
      </c>
      <c r="AW3604" s="31">
        <f t="shared" si="2677"/>
        <v>20114577895.63179</v>
      </c>
      <c r="AX3604"/>
      <c r="AY3604"/>
      <c r="AZ3604"/>
      <c r="BA3604"/>
    </row>
    <row r="3605" spans="1:53" x14ac:dyDescent="0.25">
      <c r="A3605" s="21">
        <f t="shared" si="2638"/>
        <v>958</v>
      </c>
      <c r="B3605" s="21" t="s">
        <v>28</v>
      </c>
      <c r="C3605" s="27">
        <f t="shared" si="2642"/>
        <v>0</v>
      </c>
      <c r="D3605" s="27">
        <f t="shared" si="2665"/>
        <v>0</v>
      </c>
      <c r="E3605" s="27" t="b">
        <f t="shared" si="2641"/>
        <v>1</v>
      </c>
      <c r="F3605" s="29">
        <f t="shared" si="2643"/>
        <v>0</v>
      </c>
      <c r="G3605" s="27">
        <f t="shared" si="2666"/>
        <v>0</v>
      </c>
      <c r="H3605" s="22">
        <f t="shared" si="2644"/>
        <v>39979354203.88649</v>
      </c>
      <c r="I3605" s="23">
        <f t="shared" si="2645"/>
        <v>132580106.5049091</v>
      </c>
      <c r="J3605" s="23">
        <f t="shared" si="2646"/>
        <v>1086</v>
      </c>
      <c r="K3605" s="19">
        <f t="shared" si="2667"/>
        <v>225.0831931027827</v>
      </c>
      <c r="L3605" s="16">
        <f t="shared" si="2647"/>
        <v>275.76626419141638</v>
      </c>
      <c r="M3605" s="23">
        <f>M3604-IF($B3605="B",(Percent_Rent_In_Elsies*2.49%/12 * H3604)/K3604,0)+IF($B3605="D",N3605,0)+IF(B3605="D",AK3604)+IF(B3605="C",F3604*90%)-(Y3605-Y3604)-IF($B3605="A",Q3604/K3604) + IF($B3605="A",Q3604/K3604)</f>
        <v>-63742491.508810639</v>
      </c>
      <c r="N3605" s="23">
        <f t="shared" si="2648"/>
        <v>0</v>
      </c>
      <c r="O3605" s="22">
        <f t="shared" si="2649"/>
        <v>0</v>
      </c>
      <c r="P3605" s="22">
        <f t="shared" si="2680"/>
        <v>28411491.822039146</v>
      </c>
      <c r="Q3605" s="22">
        <f t="shared" si="2681"/>
        <v>0</v>
      </c>
      <c r="R3605" s="22">
        <f t="shared" si="2650"/>
        <v>488796599.44913435</v>
      </c>
      <c r="S3605" s="16">
        <f t="shared" si="2640"/>
        <v>0</v>
      </c>
      <c r="T3605" s="15">
        <f t="shared" si="2651"/>
        <v>0</v>
      </c>
      <c r="U3605" s="23">
        <f t="shared" si="2668"/>
        <v>2171626.3782784035</v>
      </c>
      <c r="V3605" s="23">
        <f t="shared" si="2669"/>
        <v>0</v>
      </c>
      <c r="W3605" s="23">
        <f t="shared" si="2682"/>
        <v>0</v>
      </c>
      <c r="X3605" s="23">
        <f t="shared" si="2670"/>
        <v>44662291.831949122</v>
      </c>
      <c r="Y3605" s="23">
        <f t="shared" si="2652"/>
        <v>13825559.361691331</v>
      </c>
      <c r="Z3605" s="3">
        <f t="shared" si="2653"/>
        <v>9033.3875968319626</v>
      </c>
      <c r="AA3605" s="23">
        <f t="shared" si="2654"/>
        <v>73124123.273136243</v>
      </c>
      <c r="AB3605" s="26">
        <f t="shared" si="2671"/>
        <v>70086276.274228618</v>
      </c>
      <c r="AC3605" s="23">
        <f t="shared" si="2672"/>
        <v>74889487.274228647</v>
      </c>
      <c r="AD3605" s="23">
        <f t="shared" si="2678"/>
        <v>4803211</v>
      </c>
      <c r="AE3605" s="24">
        <f t="shared" si="2639"/>
        <v>70086276.274228647</v>
      </c>
      <c r="AF3605" s="3">
        <f t="shared" si="2673"/>
        <v>0</v>
      </c>
      <c r="AG3605" s="2">
        <f t="shared" si="2655"/>
        <v>1084006511.6198354</v>
      </c>
      <c r="AH3605" s="2">
        <f t="shared" si="2656"/>
        <v>228.17222617140101</v>
      </c>
      <c r="AI3605" s="23">
        <f t="shared" si="2679"/>
        <v>11756436542.25643</v>
      </c>
      <c r="AJ3605" s="23">
        <f t="shared" si="2657"/>
        <v>6219.922423797766</v>
      </c>
      <c r="AK3605" s="23">
        <f t="shared" si="2658"/>
        <v>0</v>
      </c>
      <c r="AL3605" s="23">
        <f t="shared" si="2683"/>
        <v>0</v>
      </c>
      <c r="AM3605" s="23">
        <f t="shared" si="2684"/>
        <v>0</v>
      </c>
      <c r="AN3605" s="16">
        <f t="shared" si="2674"/>
        <v>0</v>
      </c>
      <c r="AO3605" s="23">
        <f t="shared" si="2675"/>
        <v>0</v>
      </c>
      <c r="AP3605" s="22">
        <f t="shared" si="2676"/>
        <v>0</v>
      </c>
      <c r="AQ3605" s="30">
        <f t="shared" si="2659"/>
        <v>30321984938.934925</v>
      </c>
      <c r="AR3605" s="28">
        <f t="shared" si="2660"/>
        <v>14960976794.328249</v>
      </c>
      <c r="AS3605" s="25">
        <f t="shared" si="2661"/>
        <v>200337590.02425668</v>
      </c>
      <c r="AT3605" s="32">
        <f t="shared" si="2662"/>
        <v>18066.775193663925</v>
      </c>
      <c r="AU3605" s="23">
        <f t="shared" si="2663"/>
        <v>18066.775193663925</v>
      </c>
      <c r="AV3605" s="22">
        <f t="shared" si="2664"/>
        <v>4436055420.008112</v>
      </c>
      <c r="AW3605" s="31">
        <f t="shared" si="2677"/>
        <v>20114577895.63179</v>
      </c>
    </row>
    <row r="3606" spans="1:53" x14ac:dyDescent="0.25">
      <c r="A3606">
        <f t="shared" si="2638"/>
        <v>959</v>
      </c>
      <c r="B3606" t="s">
        <v>6</v>
      </c>
      <c r="C3606" s="27">
        <f t="shared" si="2642"/>
        <v>0</v>
      </c>
      <c r="D3606" s="27">
        <f t="shared" si="2665"/>
        <v>0</v>
      </c>
      <c r="E3606" s="27" t="b">
        <f t="shared" si="2641"/>
        <v>1</v>
      </c>
      <c r="F3606" s="29">
        <f t="shared" si="2643"/>
        <v>0</v>
      </c>
      <c r="G3606" s="27">
        <f t="shared" si="2666"/>
        <v>0</v>
      </c>
      <c r="H3606" s="22">
        <f t="shared" si="2644"/>
        <v>40045986460.892967</v>
      </c>
      <c r="I3606" s="23">
        <f t="shared" si="2645"/>
        <v>132580106.5049091</v>
      </c>
      <c r="J3606" s="23">
        <f t="shared" si="2646"/>
        <v>1086</v>
      </c>
      <c r="K3606" s="19">
        <f t="shared" si="2667"/>
        <v>225.0831931027827</v>
      </c>
      <c r="L3606" s="16">
        <f t="shared" si="2647"/>
        <v>276.22587463173539</v>
      </c>
      <c r="M3606" s="23">
        <f>M3605-IF($B3606="B",(Percent_Rent_In_Elsies*2.49%/12 * H3605)/K3605,0)+IF($B3606="D",N3606,0)+IF(B3606="D",AK3605)+IF(B3606="C",F3605*90%)-(Y3606-Y3605)-IF($B3606="A",Q3605/K3605) + IF($B3606="A",Q3605/K3605)</f>
        <v>-63742491.508810639</v>
      </c>
      <c r="N3606" s="23">
        <f t="shared" si="2648"/>
        <v>0</v>
      </c>
      <c r="O3606" s="22">
        <f t="shared" si="2649"/>
        <v>0</v>
      </c>
      <c r="P3606" s="22">
        <f t="shared" si="2680"/>
        <v>0</v>
      </c>
      <c r="Q3606" s="22">
        <f t="shared" si="2681"/>
        <v>0</v>
      </c>
      <c r="R3606" s="22">
        <f t="shared" si="2650"/>
        <v>488796599.44913435</v>
      </c>
      <c r="S3606" s="16">
        <f t="shared" si="2640"/>
        <v>0</v>
      </c>
      <c r="T3606" s="15">
        <f t="shared" si="2651"/>
        <v>0</v>
      </c>
      <c r="U3606" s="23">
        <f t="shared" si="2668"/>
        <v>2171626.3782784035</v>
      </c>
      <c r="V3606" s="23">
        <f t="shared" si="2669"/>
        <v>0</v>
      </c>
      <c r="W3606" s="23">
        <f t="shared" si="2682"/>
        <v>0</v>
      </c>
      <c r="X3606" s="23">
        <f t="shared" si="2670"/>
        <v>44707458.769933276</v>
      </c>
      <c r="Y3606" s="23">
        <f t="shared" si="2652"/>
        <v>13825559.361691331</v>
      </c>
      <c r="Z3606" s="3">
        <f t="shared" si="2653"/>
        <v>0</v>
      </c>
      <c r="AA3606" s="23">
        <f t="shared" si="2654"/>
        <v>73124123.273136243</v>
      </c>
      <c r="AB3606" s="26">
        <f t="shared" si="2671"/>
        <v>70086276.274228618</v>
      </c>
      <c r="AC3606" s="23">
        <f t="shared" si="2672"/>
        <v>74889487.274228647</v>
      </c>
      <c r="AD3606" s="23">
        <f t="shared" si="2678"/>
        <v>4803211</v>
      </c>
      <c r="AE3606" s="24">
        <f t="shared" si="2639"/>
        <v>70086276.274228647</v>
      </c>
      <c r="AF3606" s="3">
        <f t="shared" si="2673"/>
        <v>0</v>
      </c>
      <c r="AG3606" s="2">
        <f t="shared" si="2655"/>
        <v>0</v>
      </c>
      <c r="AH3606" s="2">
        <f t="shared" si="2656"/>
        <v>228.55251321502001</v>
      </c>
      <c r="AI3606" s="23">
        <f t="shared" si="2679"/>
        <v>11756436542.25643</v>
      </c>
      <c r="AJ3606" s="23">
        <f t="shared" si="2657"/>
        <v>6219.922423797766</v>
      </c>
      <c r="AK3606" s="23">
        <f t="shared" si="2658"/>
        <v>0</v>
      </c>
      <c r="AL3606" s="23">
        <f t="shared" si="2683"/>
        <v>0</v>
      </c>
      <c r="AM3606" s="23">
        <f t="shared" si="2684"/>
        <v>0</v>
      </c>
      <c r="AN3606" s="16">
        <f t="shared" si="2674"/>
        <v>0</v>
      </c>
      <c r="AO3606" s="23">
        <f t="shared" si="2675"/>
        <v>0</v>
      </c>
      <c r="AP3606" s="22">
        <f t="shared" si="2676"/>
        <v>0</v>
      </c>
      <c r="AQ3606" s="30">
        <f t="shared" si="2659"/>
        <v>30321984938.934925</v>
      </c>
      <c r="AR3606" s="28">
        <f t="shared" si="2660"/>
        <v>14960976794.328249</v>
      </c>
      <c r="AS3606" s="25">
        <f t="shared" si="2661"/>
        <v>200337590.02425668</v>
      </c>
      <c r="AT3606" s="32">
        <f t="shared" si="2662"/>
        <v>0</v>
      </c>
      <c r="AU3606" s="23">
        <f t="shared" si="2663"/>
        <v>0</v>
      </c>
      <c r="AV3606" s="22">
        <f t="shared" si="2664"/>
        <v>4436055420.008112</v>
      </c>
      <c r="AW3606" s="31">
        <f t="shared" si="2677"/>
        <v>20086166403.809753</v>
      </c>
    </row>
    <row r="3607" spans="1:53" x14ac:dyDescent="0.25">
      <c r="A3607">
        <f t="shared" si="2638"/>
        <v>959</v>
      </c>
      <c r="B3607" t="s">
        <v>7</v>
      </c>
      <c r="C3607" s="27">
        <f t="shared" si="2642"/>
        <v>0</v>
      </c>
      <c r="D3607" s="27">
        <f t="shared" si="2665"/>
        <v>0</v>
      </c>
      <c r="E3607" s="27" t="b">
        <f t="shared" si="2641"/>
        <v>1</v>
      </c>
      <c r="F3607" s="29">
        <f t="shared" si="2643"/>
        <v>0</v>
      </c>
      <c r="G3607" s="27">
        <f t="shared" si="2666"/>
        <v>0</v>
      </c>
      <c r="H3607" s="22">
        <f t="shared" si="2644"/>
        <v>40045986460.892967</v>
      </c>
      <c r="I3607" s="23">
        <f t="shared" si="2645"/>
        <v>132580106.5049091</v>
      </c>
      <c r="J3607" s="23">
        <f t="shared" si="2646"/>
        <v>1086</v>
      </c>
      <c r="K3607" s="19">
        <f t="shared" si="2667"/>
        <v>225.0831931027827</v>
      </c>
      <c r="L3607" s="16">
        <f t="shared" si="2647"/>
        <v>276.22587463173539</v>
      </c>
      <c r="M3607" s="23">
        <f>M3606-IF($B3607="B",(Percent_Rent_In_Elsies*2.49%/12 * H3606)/K3606,0)+IF($B3607="D",N3607,0)+IF(B3607="D",AK3606)+IF(B3607="C",F3606*90%)-(Y3607-Y3606)-IF($B3607="A",Q3606/K3606) + IF($B3607="A",Q3606/K3606)</f>
        <v>-63927079.750964306</v>
      </c>
      <c r="N3607" s="23">
        <f t="shared" si="2648"/>
        <v>0</v>
      </c>
      <c r="O3607" s="22">
        <f t="shared" si="2649"/>
        <v>0</v>
      </c>
      <c r="P3607" s="22">
        <f t="shared" si="2680"/>
        <v>0</v>
      </c>
      <c r="Q3607" s="22">
        <f t="shared" si="2681"/>
        <v>0</v>
      </c>
      <c r="R3607" s="22">
        <f t="shared" si="2650"/>
        <v>448063549.49503982</v>
      </c>
      <c r="S3607" s="16">
        <f t="shared" si="2640"/>
        <v>40733049.954094529</v>
      </c>
      <c r="T3607" s="15">
        <f t="shared" si="2651"/>
        <v>0</v>
      </c>
      <c r="U3607" s="23">
        <f t="shared" si="2668"/>
        <v>1990657.5134218698</v>
      </c>
      <c r="V3607" s="23">
        <f t="shared" si="2669"/>
        <v>180968.86485653362</v>
      </c>
      <c r="W3607" s="23">
        <f t="shared" si="2682"/>
        <v>0</v>
      </c>
      <c r="X3607" s="23">
        <f t="shared" si="2670"/>
        <v>44707458.769933276</v>
      </c>
      <c r="Y3607" s="23">
        <f t="shared" si="2652"/>
        <v>13825559.361691331</v>
      </c>
      <c r="Z3607" s="3">
        <f t="shared" si="2653"/>
        <v>0</v>
      </c>
      <c r="AA3607" s="23">
        <f t="shared" si="2654"/>
        <v>73124123.273136243</v>
      </c>
      <c r="AB3607" s="26">
        <f t="shared" si="2671"/>
        <v>70086276.274228618</v>
      </c>
      <c r="AC3607" s="23">
        <f t="shared" si="2672"/>
        <v>74889487.274228647</v>
      </c>
      <c r="AD3607" s="23">
        <f t="shared" si="2678"/>
        <v>4803211</v>
      </c>
      <c r="AE3607" s="24">
        <f t="shared" si="2639"/>
        <v>70086276.274228647</v>
      </c>
      <c r="AF3607" s="3">
        <f t="shared" si="2673"/>
        <v>0</v>
      </c>
      <c r="AG3607" s="2">
        <f t="shared" si="2655"/>
        <v>0</v>
      </c>
      <c r="AH3607" s="2">
        <f t="shared" si="2656"/>
        <v>228.55251321502001</v>
      </c>
      <c r="AI3607" s="23">
        <f t="shared" si="2679"/>
        <v>11756436542.25643</v>
      </c>
      <c r="AJ3607" s="23">
        <f t="shared" si="2657"/>
        <v>6219.922423797766</v>
      </c>
      <c r="AK3607" s="23">
        <f t="shared" si="2658"/>
        <v>0</v>
      </c>
      <c r="AL3607" s="23">
        <f t="shared" si="2683"/>
        <v>11016512.483076096</v>
      </c>
      <c r="AM3607" s="23">
        <f t="shared" si="2684"/>
        <v>10278277953.82995</v>
      </c>
      <c r="AN3607" s="16">
        <f t="shared" si="2674"/>
        <v>0</v>
      </c>
      <c r="AO3607" s="23">
        <f t="shared" si="2675"/>
        <v>184588.24215366438</v>
      </c>
      <c r="AP3607" s="22">
        <f t="shared" si="2676"/>
        <v>41547710.953176461</v>
      </c>
      <c r="AQ3607" s="30">
        <f t="shared" si="2659"/>
        <v>30404727205.298176</v>
      </c>
      <c r="AR3607" s="28">
        <f t="shared" si="2660"/>
        <v>15002171349.738323</v>
      </c>
      <c r="AS3607" s="25">
        <f t="shared" si="2661"/>
        <v>200337590.02425668</v>
      </c>
      <c r="AT3607" s="32">
        <f t="shared" si="2662"/>
        <v>0</v>
      </c>
      <c r="AU3607" s="23">
        <f t="shared" si="2663"/>
        <v>0</v>
      </c>
      <c r="AV3607" s="22">
        <f t="shared" si="2664"/>
        <v>4436055420.008112</v>
      </c>
      <c r="AW3607" s="31">
        <f t="shared" si="2677"/>
        <v>20168908670.173</v>
      </c>
    </row>
    <row r="3608" spans="1:53" x14ac:dyDescent="0.25">
      <c r="A3608">
        <f t="shared" si="2638"/>
        <v>959</v>
      </c>
      <c r="B3608" t="s">
        <v>8</v>
      </c>
      <c r="C3608" s="27">
        <f t="shared" si="2642"/>
        <v>0</v>
      </c>
      <c r="D3608" s="27">
        <f t="shared" si="2665"/>
        <v>0</v>
      </c>
      <c r="E3608" s="27" t="b">
        <f t="shared" si="2641"/>
        <v>1</v>
      </c>
      <c r="F3608" s="29">
        <f t="shared" si="2643"/>
        <v>0</v>
      </c>
      <c r="G3608" s="27">
        <f t="shared" si="2666"/>
        <v>0</v>
      </c>
      <c r="H3608" s="22">
        <f t="shared" si="2644"/>
        <v>40045986460.892967</v>
      </c>
      <c r="I3608" s="23">
        <f t="shared" si="2645"/>
        <v>132580106.5049091</v>
      </c>
      <c r="J3608" s="23">
        <f t="shared" si="2646"/>
        <v>1086</v>
      </c>
      <c r="K3608" s="19">
        <f t="shared" si="2667"/>
        <v>225.0831931027827</v>
      </c>
      <c r="L3608" s="16">
        <f t="shared" si="2647"/>
        <v>276.22587463173539</v>
      </c>
      <c r="M3608" s="23">
        <f>M3607-IF($B3608="B",(Percent_Rent_In_Elsies*2.49%/12 * H3607)/K3607,0)+IF($B3608="D",N3608,0)+IF(B3608="D",AK3607)+IF(B3608="C",F3607*90%)-(Y3608-Y3607)-IF($B3608="A",Q3607/K3607) + IF($B3608="A",Q3607/K3607)</f>
        <v>-63927079.750964306</v>
      </c>
      <c r="N3608" s="23">
        <f t="shared" si="2648"/>
        <v>0</v>
      </c>
      <c r="O3608" s="22">
        <f t="shared" si="2649"/>
        <v>0</v>
      </c>
      <c r="P3608" s="22">
        <f t="shared" si="2680"/>
        <v>0</v>
      </c>
      <c r="Q3608" s="22">
        <f t="shared" si="2681"/>
        <v>0</v>
      </c>
      <c r="R3608" s="22">
        <f t="shared" si="2650"/>
        <v>489611260.44821626</v>
      </c>
      <c r="S3608" s="16">
        <f t="shared" si="2640"/>
        <v>40733049.954094529</v>
      </c>
      <c r="T3608" s="15">
        <f t="shared" si="2651"/>
        <v>0</v>
      </c>
      <c r="U3608" s="23">
        <f t="shared" si="2668"/>
        <v>2175245.7555755344</v>
      </c>
      <c r="V3608" s="23">
        <f t="shared" si="2669"/>
        <v>180968.86485653362</v>
      </c>
      <c r="W3608" s="23">
        <f t="shared" si="2682"/>
        <v>0</v>
      </c>
      <c r="X3608" s="23">
        <f t="shared" si="2670"/>
        <v>44707458.769933276</v>
      </c>
      <c r="Y3608" s="23">
        <f t="shared" si="2652"/>
        <v>13825559.361691331</v>
      </c>
      <c r="Z3608" s="3">
        <f t="shared" si="2653"/>
        <v>0</v>
      </c>
      <c r="AA3608" s="23">
        <f t="shared" si="2654"/>
        <v>73124123.273136243</v>
      </c>
      <c r="AB3608" s="26">
        <f t="shared" si="2671"/>
        <v>70086276.274228603</v>
      </c>
      <c r="AC3608" s="23">
        <f t="shared" si="2672"/>
        <v>74889487.274228647</v>
      </c>
      <c r="AD3608" s="23">
        <f t="shared" si="2678"/>
        <v>4803211</v>
      </c>
      <c r="AE3608" s="24">
        <f t="shared" si="2639"/>
        <v>70086276.274228647</v>
      </c>
      <c r="AF3608" s="3">
        <f t="shared" si="2673"/>
        <v>1E-4</v>
      </c>
      <c r="AG3608" s="2">
        <f t="shared" si="2655"/>
        <v>0</v>
      </c>
      <c r="AH3608" s="2">
        <f t="shared" si="2656"/>
        <v>228.55251321502001</v>
      </c>
      <c r="AI3608" s="23">
        <f t="shared" si="2679"/>
        <v>11756436542.25643</v>
      </c>
      <c r="AJ3608" s="23">
        <f t="shared" si="2657"/>
        <v>6219.922423797766</v>
      </c>
      <c r="AK3608" s="23">
        <f t="shared" si="2658"/>
        <v>67024.366649199743</v>
      </c>
      <c r="AL3608" s="23">
        <f t="shared" si="2683"/>
        <v>0</v>
      </c>
      <c r="AM3608" s="23">
        <f t="shared" si="2684"/>
        <v>0</v>
      </c>
      <c r="AN3608" s="16">
        <f t="shared" si="2674"/>
        <v>0</v>
      </c>
      <c r="AO3608" s="23">
        <f t="shared" si="2675"/>
        <v>0</v>
      </c>
      <c r="AP3608" s="22">
        <f t="shared" si="2676"/>
        <v>0</v>
      </c>
      <c r="AQ3608" s="30">
        <f t="shared" si="2659"/>
        <v>30404727205.298176</v>
      </c>
      <c r="AR3608" s="28">
        <f t="shared" si="2660"/>
        <v>15002171349.738323</v>
      </c>
      <c r="AS3608" s="25">
        <f t="shared" si="2661"/>
        <v>200337590.02425668</v>
      </c>
      <c r="AT3608" s="32">
        <f t="shared" si="2662"/>
        <v>0</v>
      </c>
      <c r="AU3608" s="23">
        <f t="shared" si="2663"/>
        <v>0</v>
      </c>
      <c r="AV3608" s="22">
        <f t="shared" si="2664"/>
        <v>4436055420.008112</v>
      </c>
      <c r="AW3608" s="31">
        <f t="shared" si="2677"/>
        <v>20168908670.173</v>
      </c>
    </row>
    <row r="3609" spans="1:53" x14ac:dyDescent="0.25">
      <c r="A3609" s="21">
        <f t="shared" si="2638"/>
        <v>959</v>
      </c>
      <c r="B3609" s="21" t="s">
        <v>9</v>
      </c>
      <c r="C3609" s="27">
        <f t="shared" si="2642"/>
        <v>0</v>
      </c>
      <c r="D3609" s="27">
        <f t="shared" si="2665"/>
        <v>0</v>
      </c>
      <c r="E3609" s="27" t="b">
        <f t="shared" si="2641"/>
        <v>1</v>
      </c>
      <c r="F3609" s="29">
        <f t="shared" si="2643"/>
        <v>0</v>
      </c>
      <c r="G3609" s="27">
        <f t="shared" si="2666"/>
        <v>0</v>
      </c>
      <c r="H3609" s="22">
        <f t="shared" si="2644"/>
        <v>40045986460.892967</v>
      </c>
      <c r="I3609" s="23">
        <f t="shared" si="2645"/>
        <v>132580106.5049091</v>
      </c>
      <c r="J3609" s="23">
        <f t="shared" si="2646"/>
        <v>1086</v>
      </c>
      <c r="K3609" s="19">
        <f t="shared" si="2667"/>
        <v>225.0831931027827</v>
      </c>
      <c r="L3609" s="16">
        <f t="shared" si="2647"/>
        <v>276.22587463173539</v>
      </c>
      <c r="M3609" s="23">
        <f>M3608-IF($B3609="B",(Percent_Rent_In_Elsies*2.49%/12 * H3608)/K3608,0)+IF($B3609="D",N3609,0)+IF(B3609="D",AK3608)+IF(B3609="C",F3608*90%)-(Y3609-Y3608)-IF($B3609="A",Q3608/K3608) + IF($B3609="A",Q3608/K3608)</f>
        <v>-63860055.384315103</v>
      </c>
      <c r="N3609" s="23">
        <f t="shared" si="2648"/>
        <v>0</v>
      </c>
      <c r="O3609" s="22">
        <f t="shared" si="2649"/>
        <v>28458844.30840921</v>
      </c>
      <c r="P3609" s="22">
        <f t="shared" si="2680"/>
        <v>0</v>
      </c>
      <c r="Q3609" s="22">
        <f t="shared" si="2681"/>
        <v>0</v>
      </c>
      <c r="R3609" s="22">
        <f t="shared" si="2650"/>
        <v>489611260.44821626</v>
      </c>
      <c r="S3609" s="16">
        <f t="shared" si="2640"/>
        <v>0</v>
      </c>
      <c r="T3609" s="15">
        <f t="shared" si="2651"/>
        <v>12274205.645685319</v>
      </c>
      <c r="U3609" s="23">
        <f t="shared" si="2668"/>
        <v>2175245.7555755344</v>
      </c>
      <c r="V3609" s="23">
        <f t="shared" si="2669"/>
        <v>0</v>
      </c>
      <c r="W3609" s="23">
        <f t="shared" si="2682"/>
        <v>180968.86485653362</v>
      </c>
      <c r="X3609" s="23">
        <f t="shared" si="2670"/>
        <v>44707458.769933276</v>
      </c>
      <c r="Y3609" s="23">
        <f t="shared" si="2652"/>
        <v>13825559.361691331</v>
      </c>
      <c r="Z3609" s="3">
        <f t="shared" si="2653"/>
        <v>0</v>
      </c>
      <c r="AA3609" s="23">
        <f t="shared" si="2654"/>
        <v>73057098.906487048</v>
      </c>
      <c r="AB3609" s="26">
        <f t="shared" si="2671"/>
        <v>70086276.274228632</v>
      </c>
      <c r="AC3609" s="23">
        <f t="shared" si="2672"/>
        <v>74889487.274228647</v>
      </c>
      <c r="AD3609" s="23">
        <f t="shared" si="2678"/>
        <v>4803211</v>
      </c>
      <c r="AE3609" s="24">
        <f t="shared" si="2639"/>
        <v>70086276.274228647</v>
      </c>
      <c r="AF3609" s="3">
        <f t="shared" si="2673"/>
        <v>0</v>
      </c>
      <c r="AG3609" s="2">
        <f t="shared" si="2655"/>
        <v>0</v>
      </c>
      <c r="AH3609" s="2">
        <f t="shared" si="2656"/>
        <v>228.55251321502001</v>
      </c>
      <c r="AI3609" s="23">
        <f t="shared" si="2679"/>
        <v>11745660786.212793</v>
      </c>
      <c r="AJ3609" s="23">
        <f t="shared" si="2657"/>
        <v>6219.922423797766</v>
      </c>
      <c r="AK3609" s="23">
        <f t="shared" si="2658"/>
        <v>0</v>
      </c>
      <c r="AL3609" s="23">
        <f t="shared" si="2683"/>
        <v>0</v>
      </c>
      <c r="AM3609" s="23">
        <f t="shared" si="2684"/>
        <v>0</v>
      </c>
      <c r="AN3609" s="16">
        <f t="shared" si="2674"/>
        <v>0</v>
      </c>
      <c r="AO3609" s="23">
        <f t="shared" si="2675"/>
        <v>0</v>
      </c>
      <c r="AP3609" s="22">
        <f t="shared" si="2676"/>
        <v>0</v>
      </c>
      <c r="AQ3609" s="30">
        <f t="shared" si="2659"/>
        <v>30404727205.298176</v>
      </c>
      <c r="AR3609" s="28">
        <f t="shared" si="2660"/>
        <v>15002171349.738323</v>
      </c>
      <c r="AS3609" s="25">
        <f t="shared" si="2661"/>
        <v>200337590.02425668</v>
      </c>
      <c r="AT3609" s="32">
        <f t="shared" si="2662"/>
        <v>0</v>
      </c>
      <c r="AU3609" s="23">
        <f t="shared" si="2663"/>
        <v>0</v>
      </c>
      <c r="AV3609" s="22">
        <f t="shared" si="2664"/>
        <v>4436055420.008112</v>
      </c>
      <c r="AW3609" s="31">
        <f t="shared" si="2677"/>
        <v>20168908670.173</v>
      </c>
      <c r="AX3609" s="21"/>
      <c r="AY3609" s="21"/>
      <c r="AZ3609" s="21"/>
      <c r="BA3609" s="21"/>
    </row>
    <row r="3610" spans="1:53" x14ac:dyDescent="0.25">
      <c r="A3610" s="21">
        <f t="shared" ref="A3610:A3673" si="2685">A3605+1</f>
        <v>959</v>
      </c>
      <c r="B3610" s="21" t="s">
        <v>28</v>
      </c>
      <c r="C3610" s="27">
        <f t="shared" si="2642"/>
        <v>0</v>
      </c>
      <c r="D3610" s="27">
        <f t="shared" si="2665"/>
        <v>0</v>
      </c>
      <c r="E3610" s="27" t="b">
        <f t="shared" si="2641"/>
        <v>1</v>
      </c>
      <c r="F3610" s="29">
        <f t="shared" si="2643"/>
        <v>0</v>
      </c>
      <c r="G3610" s="27">
        <f t="shared" si="2666"/>
        <v>0</v>
      </c>
      <c r="H3610" s="22">
        <f t="shared" si="2644"/>
        <v>40045986460.892967</v>
      </c>
      <c r="I3610" s="23">
        <f t="shared" si="2645"/>
        <v>132580106.5049091</v>
      </c>
      <c r="J3610" s="23">
        <f t="shared" si="2646"/>
        <v>1086</v>
      </c>
      <c r="K3610" s="19">
        <f t="shared" si="2667"/>
        <v>225.0831931027827</v>
      </c>
      <c r="L3610" s="16">
        <f t="shared" si="2647"/>
        <v>276.22587463173539</v>
      </c>
      <c r="M3610" s="23">
        <f>M3609-IF($B3610="B",(Percent_Rent_In_Elsies*2.49%/12 * H3609)/K3609,0)+IF($B3610="D",N3610,0)+IF(B3610="D",AK3609)+IF(B3610="C",F3609*90%)-(Y3610-Y3609)-IF($B3610="A",Q3609/K3609) + IF($B3610="A",Q3609/K3609)</f>
        <v>-63860055.384315103</v>
      </c>
      <c r="N3610" s="23">
        <f t="shared" si="2648"/>
        <v>0</v>
      </c>
      <c r="O3610" s="22">
        <f t="shared" si="2649"/>
        <v>0</v>
      </c>
      <c r="P3610" s="22">
        <f t="shared" si="2680"/>
        <v>28458844.30840921</v>
      </c>
      <c r="Q3610" s="22">
        <f t="shared" si="2681"/>
        <v>0</v>
      </c>
      <c r="R3610" s="22">
        <f t="shared" si="2650"/>
        <v>489611260.44821626</v>
      </c>
      <c r="S3610" s="16">
        <f t="shared" si="2640"/>
        <v>0</v>
      </c>
      <c r="T3610" s="15">
        <f t="shared" si="2651"/>
        <v>0</v>
      </c>
      <c r="U3610" s="23">
        <f t="shared" si="2668"/>
        <v>2175245.7555755344</v>
      </c>
      <c r="V3610" s="23">
        <f t="shared" si="2669"/>
        <v>0</v>
      </c>
      <c r="W3610" s="23">
        <f t="shared" si="2682"/>
        <v>0</v>
      </c>
      <c r="X3610" s="23">
        <f t="shared" si="2670"/>
        <v>44707458.769933276</v>
      </c>
      <c r="Y3610" s="23">
        <f t="shared" si="2652"/>
        <v>13825559.361691331</v>
      </c>
      <c r="Z3610" s="3">
        <f t="shared" si="2653"/>
        <v>9048.4432428266828</v>
      </c>
      <c r="AA3610" s="23">
        <f t="shared" si="2654"/>
        <v>73192825.555129454</v>
      </c>
      <c r="AB3610" s="26">
        <f t="shared" si="2671"/>
        <v>70086276.274228632</v>
      </c>
      <c r="AC3610" s="23">
        <f t="shared" si="2672"/>
        <v>74889487.274228647</v>
      </c>
      <c r="AD3610" s="23">
        <f t="shared" si="2678"/>
        <v>4803211</v>
      </c>
      <c r="AE3610" s="24">
        <f t="shared" si="2639"/>
        <v>70086276.274228647</v>
      </c>
      <c r="AF3610" s="3">
        <f t="shared" si="2673"/>
        <v>0</v>
      </c>
      <c r="AG3610" s="2">
        <f t="shared" si="2655"/>
        <v>1085813189.1392019</v>
      </c>
      <c r="AH3610" s="2">
        <f t="shared" si="2656"/>
        <v>228.55251321502001</v>
      </c>
      <c r="AI3610" s="23">
        <f t="shared" si="2679"/>
        <v>11767482062.973915</v>
      </c>
      <c r="AJ3610" s="23">
        <f t="shared" si="2657"/>
        <v>6219.922423797766</v>
      </c>
      <c r="AK3610" s="23">
        <f t="shared" si="2658"/>
        <v>0</v>
      </c>
      <c r="AL3610" s="23">
        <f t="shared" si="2683"/>
        <v>0</v>
      </c>
      <c r="AM3610" s="23">
        <f t="shared" si="2684"/>
        <v>0</v>
      </c>
      <c r="AN3610" s="16">
        <f t="shared" si="2674"/>
        <v>0</v>
      </c>
      <c r="AO3610" s="23">
        <f t="shared" si="2675"/>
        <v>0</v>
      </c>
      <c r="AP3610" s="22">
        <f t="shared" si="2676"/>
        <v>0</v>
      </c>
      <c r="AQ3610" s="30">
        <f t="shared" si="2659"/>
        <v>30404727205.298176</v>
      </c>
      <c r="AR3610" s="28">
        <f t="shared" si="2660"/>
        <v>15002171349.738323</v>
      </c>
      <c r="AS3610" s="25">
        <f t="shared" si="2661"/>
        <v>200337590.02425668</v>
      </c>
      <c r="AT3610" s="32">
        <f t="shared" si="2662"/>
        <v>18096.886485653366</v>
      </c>
      <c r="AU3610" s="23">
        <f t="shared" si="2663"/>
        <v>18096.886485653366</v>
      </c>
      <c r="AV3610" s="22">
        <f t="shared" si="2664"/>
        <v>4448329625.6537971</v>
      </c>
      <c r="AW3610" s="31">
        <f t="shared" si="2677"/>
        <v>20168908670.173</v>
      </c>
      <c r="AX3610" s="21"/>
      <c r="AY3610" s="21"/>
      <c r="AZ3610" s="21"/>
      <c r="BA3610" s="21"/>
    </row>
    <row r="3611" spans="1:53" x14ac:dyDescent="0.25">
      <c r="A3611">
        <f t="shared" si="2685"/>
        <v>960</v>
      </c>
      <c r="B3611" t="s">
        <v>6</v>
      </c>
      <c r="C3611" s="27">
        <f t="shared" si="2642"/>
        <v>0</v>
      </c>
      <c r="D3611" s="27">
        <f t="shared" si="2665"/>
        <v>0</v>
      </c>
      <c r="E3611" s="27" t="b">
        <f t="shared" si="2641"/>
        <v>1</v>
      </c>
      <c r="F3611" s="29">
        <f t="shared" si="2643"/>
        <v>0</v>
      </c>
      <c r="G3611" s="27">
        <f t="shared" si="2666"/>
        <v>0</v>
      </c>
      <c r="H3611" s="22">
        <f t="shared" si="2644"/>
        <v>40112729771.661125</v>
      </c>
      <c r="I3611" s="23">
        <f t="shared" si="2645"/>
        <v>132580106.5049091</v>
      </c>
      <c r="J3611" s="23">
        <f t="shared" si="2646"/>
        <v>1086</v>
      </c>
      <c r="K3611" s="19">
        <f t="shared" si="2667"/>
        <v>225.0831931027827</v>
      </c>
      <c r="L3611" s="16">
        <f t="shared" si="2647"/>
        <v>276.68625108945497</v>
      </c>
      <c r="M3611" s="23">
        <f>M3610-IF($B3611="B",(Percent_Rent_In_Elsies*2.49%/12 * H3610)/K3610,0)+IF($B3611="D",N3611,0)+IF(B3611="D",AK3610)+IF(B3611="C",F3610*90%)-(Y3611-Y3610)-IF($B3611="A",Q3610/K3610) + IF($B3611="A",Q3610/K3610)</f>
        <v>-63860055.384315103</v>
      </c>
      <c r="N3611" s="23">
        <f t="shared" si="2648"/>
        <v>0</v>
      </c>
      <c r="O3611" s="22">
        <f t="shared" si="2649"/>
        <v>0</v>
      </c>
      <c r="P3611" s="22">
        <f t="shared" si="2680"/>
        <v>0</v>
      </c>
      <c r="Q3611" s="22">
        <f t="shared" si="2681"/>
        <v>0</v>
      </c>
      <c r="R3611" s="22">
        <f t="shared" si="2650"/>
        <v>489611260.44821626</v>
      </c>
      <c r="S3611" s="16">
        <f t="shared" si="2640"/>
        <v>0</v>
      </c>
      <c r="T3611" s="15">
        <f t="shared" si="2651"/>
        <v>0</v>
      </c>
      <c r="U3611" s="23">
        <f t="shared" si="2668"/>
        <v>2175245.7555755344</v>
      </c>
      <c r="V3611" s="23">
        <f t="shared" si="2669"/>
        <v>0</v>
      </c>
      <c r="W3611" s="23">
        <f t="shared" si="2682"/>
        <v>0</v>
      </c>
      <c r="X3611" s="23">
        <f t="shared" si="2670"/>
        <v>44752700.986147404</v>
      </c>
      <c r="Y3611" s="23">
        <f t="shared" si="2652"/>
        <v>13825559.361691331</v>
      </c>
      <c r="Z3611" s="3">
        <f t="shared" si="2653"/>
        <v>0</v>
      </c>
      <c r="AA3611" s="23">
        <f t="shared" si="2654"/>
        <v>73192825.555129454</v>
      </c>
      <c r="AB3611" s="26">
        <f t="shared" si="2671"/>
        <v>70086276.274228632</v>
      </c>
      <c r="AC3611" s="23">
        <f t="shared" si="2672"/>
        <v>74889487.274228647</v>
      </c>
      <c r="AD3611" s="23">
        <f t="shared" si="2678"/>
        <v>4803211</v>
      </c>
      <c r="AE3611" s="24">
        <f t="shared" si="2639"/>
        <v>70086276.274228647</v>
      </c>
      <c r="AF3611" s="3">
        <f t="shared" si="2673"/>
        <v>0</v>
      </c>
      <c r="AG3611" s="2">
        <f t="shared" si="2655"/>
        <v>0</v>
      </c>
      <c r="AH3611" s="2">
        <f t="shared" si="2656"/>
        <v>228.93343407037841</v>
      </c>
      <c r="AI3611" s="23">
        <f t="shared" si="2679"/>
        <v>11767482062.973915</v>
      </c>
      <c r="AJ3611" s="23">
        <f t="shared" si="2657"/>
        <v>6219.922423797766</v>
      </c>
      <c r="AK3611" s="23">
        <f t="shared" si="2658"/>
        <v>0</v>
      </c>
      <c r="AL3611" s="23">
        <f t="shared" si="2683"/>
        <v>0</v>
      </c>
      <c r="AM3611" s="23">
        <f t="shared" si="2684"/>
        <v>0</v>
      </c>
      <c r="AN3611" s="16">
        <f t="shared" si="2674"/>
        <v>0</v>
      </c>
      <c r="AO3611" s="23">
        <f t="shared" si="2675"/>
        <v>0</v>
      </c>
      <c r="AP3611" s="22">
        <f t="shared" si="2676"/>
        <v>0</v>
      </c>
      <c r="AQ3611" s="30">
        <f t="shared" si="2659"/>
        <v>30404727205.298176</v>
      </c>
      <c r="AR3611" s="28">
        <f t="shared" si="2660"/>
        <v>15002171349.738323</v>
      </c>
      <c r="AS3611" s="25">
        <f t="shared" si="2661"/>
        <v>200337590.02425668</v>
      </c>
      <c r="AT3611" s="32">
        <f t="shared" si="2662"/>
        <v>0</v>
      </c>
      <c r="AU3611" s="23">
        <f t="shared" si="2663"/>
        <v>0</v>
      </c>
      <c r="AV3611" s="22">
        <f t="shared" si="2664"/>
        <v>4448329625.6537971</v>
      </c>
      <c r="AW3611" s="31">
        <f t="shared" si="2677"/>
        <v>20140449825.86459</v>
      </c>
    </row>
    <row r="3612" spans="1:53" x14ac:dyDescent="0.25">
      <c r="A3612">
        <f t="shared" si="2685"/>
        <v>960</v>
      </c>
      <c r="B3612" t="s">
        <v>7</v>
      </c>
      <c r="C3612" s="27">
        <f t="shared" si="2642"/>
        <v>0</v>
      </c>
      <c r="D3612" s="27">
        <f t="shared" si="2665"/>
        <v>0</v>
      </c>
      <c r="E3612" s="27" t="b">
        <f t="shared" si="2641"/>
        <v>1</v>
      </c>
      <c r="F3612" s="29">
        <f t="shared" si="2643"/>
        <v>0</v>
      </c>
      <c r="G3612" s="27">
        <f t="shared" si="2666"/>
        <v>0</v>
      </c>
      <c r="H3612" s="22">
        <f t="shared" si="2644"/>
        <v>40112729771.661125</v>
      </c>
      <c r="I3612" s="23">
        <f t="shared" si="2645"/>
        <v>132580106.5049091</v>
      </c>
      <c r="J3612" s="23">
        <f t="shared" si="2646"/>
        <v>1086</v>
      </c>
      <c r="K3612" s="19">
        <f t="shared" si="2667"/>
        <v>225.0831931027827</v>
      </c>
      <c r="L3612" s="16">
        <f t="shared" si="2647"/>
        <v>276.68625108945497</v>
      </c>
      <c r="M3612" s="23">
        <f>M3611-IF($B3612="B",(Percent_Rent_In_Elsies*2.49%/12 * H3611)/K3611,0)+IF($B3612="D",N3612,0)+IF(B3612="D",AK3611)+IF(B3612="C",F3611*90%)-(Y3612-Y3611)-IF($B3612="A",Q3611/K3611) + IF($B3612="A",Q3611/K3611)</f>
        <v>-64044951.273539022</v>
      </c>
      <c r="N3612" s="23">
        <f t="shared" si="2648"/>
        <v>0</v>
      </c>
      <c r="O3612" s="22">
        <f t="shared" si="2649"/>
        <v>0</v>
      </c>
      <c r="P3612" s="22">
        <f t="shared" si="2680"/>
        <v>0</v>
      </c>
      <c r="Q3612" s="22">
        <f t="shared" si="2681"/>
        <v>0</v>
      </c>
      <c r="R3612" s="22">
        <f t="shared" si="2650"/>
        <v>448810322.07753158</v>
      </c>
      <c r="S3612" s="16">
        <f t="shared" si="2640"/>
        <v>40800938.370684691</v>
      </c>
      <c r="T3612" s="15">
        <f t="shared" si="2651"/>
        <v>0</v>
      </c>
      <c r="U3612" s="23">
        <f t="shared" si="2668"/>
        <v>1993975.2759442399</v>
      </c>
      <c r="V3612" s="23">
        <f t="shared" si="2669"/>
        <v>181270.47963129453</v>
      </c>
      <c r="W3612" s="23">
        <f t="shared" si="2682"/>
        <v>0</v>
      </c>
      <c r="X3612" s="23">
        <f t="shared" si="2670"/>
        <v>44752700.986147404</v>
      </c>
      <c r="Y3612" s="23">
        <f t="shared" si="2652"/>
        <v>13825559.361691331</v>
      </c>
      <c r="Z3612" s="3">
        <f t="shared" si="2653"/>
        <v>0</v>
      </c>
      <c r="AA3612" s="23">
        <f t="shared" si="2654"/>
        <v>73192825.555129454</v>
      </c>
      <c r="AB3612" s="26">
        <f t="shared" si="2671"/>
        <v>70086276.274228632</v>
      </c>
      <c r="AC3612" s="23">
        <f t="shared" si="2672"/>
        <v>74889487.274228647</v>
      </c>
      <c r="AD3612" s="23">
        <f t="shared" si="2678"/>
        <v>4803211</v>
      </c>
      <c r="AE3612" s="24">
        <f t="shared" si="2639"/>
        <v>70086276.274228647</v>
      </c>
      <c r="AF3612" s="3">
        <f t="shared" si="2673"/>
        <v>0</v>
      </c>
      <c r="AG3612" s="2">
        <f t="shared" si="2655"/>
        <v>0</v>
      </c>
      <c r="AH3612" s="2">
        <f t="shared" si="2656"/>
        <v>228.93343407037841</v>
      </c>
      <c r="AI3612" s="23">
        <f t="shared" si="2679"/>
        <v>11767482062.973915</v>
      </c>
      <c r="AJ3612" s="23">
        <f t="shared" si="2657"/>
        <v>6219.922423797766</v>
      </c>
      <c r="AK3612" s="23">
        <f t="shared" si="2658"/>
        <v>0</v>
      </c>
      <c r="AL3612" s="23">
        <f t="shared" si="2683"/>
        <v>11045520.717485428</v>
      </c>
      <c r="AM3612" s="23">
        <f t="shared" si="2684"/>
        <v>10305342298.98156</v>
      </c>
      <c r="AN3612" s="16">
        <f t="shared" si="2674"/>
        <v>0</v>
      </c>
      <c r="AO3612" s="23">
        <f t="shared" si="2675"/>
        <v>184895.8892239205</v>
      </c>
      <c r="AP3612" s="22">
        <f t="shared" si="2676"/>
        <v>41616957.138098419</v>
      </c>
      <c r="AQ3612" s="30">
        <f t="shared" si="2659"/>
        <v>30487607375.438702</v>
      </c>
      <c r="AR3612" s="28">
        <f t="shared" si="2660"/>
        <v>15043434562.740747</v>
      </c>
      <c r="AS3612" s="25">
        <f t="shared" si="2661"/>
        <v>200337590.02425668</v>
      </c>
      <c r="AT3612" s="32">
        <f t="shared" si="2662"/>
        <v>0</v>
      </c>
      <c r="AU3612" s="23">
        <f t="shared" si="2663"/>
        <v>0</v>
      </c>
      <c r="AV3612" s="22">
        <f t="shared" si="2664"/>
        <v>4448329625.6537971</v>
      </c>
      <c r="AW3612" s="31">
        <f t="shared" si="2677"/>
        <v>20223329996.005116</v>
      </c>
    </row>
    <row r="3613" spans="1:53" s="21" customFormat="1" x14ac:dyDescent="0.25">
      <c r="A3613">
        <f t="shared" si="2685"/>
        <v>960</v>
      </c>
      <c r="B3613" t="s">
        <v>8</v>
      </c>
      <c r="C3613" s="27">
        <f t="shared" si="2642"/>
        <v>0</v>
      </c>
      <c r="D3613" s="27">
        <f t="shared" si="2665"/>
        <v>0</v>
      </c>
      <c r="E3613" s="27" t="b">
        <f t="shared" si="2641"/>
        <v>1</v>
      </c>
      <c r="F3613" s="29">
        <f t="shared" si="2643"/>
        <v>0</v>
      </c>
      <c r="G3613" s="27">
        <f t="shared" si="2666"/>
        <v>0</v>
      </c>
      <c r="H3613" s="22">
        <f t="shared" si="2644"/>
        <v>40112729771.661125</v>
      </c>
      <c r="I3613" s="23">
        <f t="shared" si="2645"/>
        <v>132580106.5049091</v>
      </c>
      <c r="J3613" s="23">
        <f t="shared" si="2646"/>
        <v>1086</v>
      </c>
      <c r="K3613" s="19">
        <f t="shared" si="2667"/>
        <v>225.0831931027827</v>
      </c>
      <c r="L3613" s="16">
        <f t="shared" si="2647"/>
        <v>276.68625108945497</v>
      </c>
      <c r="M3613" s="23">
        <f>M3612-IF($B3613="B",(Percent_Rent_In_Elsies*2.49%/12 * H3612)/K3612,0)+IF($B3613="D",N3613,0)+IF(B3613="D",AK3612)+IF(B3613="C",F3612*90%)-(Y3613-Y3612)-IF($B3613="A",Q3612/K3612) + IF($B3613="A",Q3612/K3612)</f>
        <v>-64044951.273539022</v>
      </c>
      <c r="N3613" s="23">
        <f t="shared" si="2648"/>
        <v>0</v>
      </c>
      <c r="O3613" s="22">
        <f t="shared" si="2649"/>
        <v>0</v>
      </c>
      <c r="P3613" s="22">
        <f t="shared" si="2680"/>
        <v>0</v>
      </c>
      <c r="Q3613" s="22">
        <f t="shared" si="2681"/>
        <v>0</v>
      </c>
      <c r="R3613" s="22">
        <f t="shared" si="2650"/>
        <v>490427279.21562999</v>
      </c>
      <c r="S3613" s="16">
        <f t="shared" si="2640"/>
        <v>40800938.370684691</v>
      </c>
      <c r="T3613" s="15">
        <f t="shared" si="2651"/>
        <v>0</v>
      </c>
      <c r="U3613" s="23">
        <f t="shared" si="2668"/>
        <v>2178871.1651681606</v>
      </c>
      <c r="V3613" s="23">
        <f t="shared" si="2669"/>
        <v>181270.47963129453</v>
      </c>
      <c r="W3613" s="23">
        <f t="shared" si="2682"/>
        <v>0</v>
      </c>
      <c r="X3613" s="23">
        <f t="shared" si="2670"/>
        <v>44752700.986147404</v>
      </c>
      <c r="Y3613" s="23">
        <f t="shared" si="2652"/>
        <v>13825559.361691331</v>
      </c>
      <c r="Z3613" s="3">
        <f t="shared" si="2653"/>
        <v>0</v>
      </c>
      <c r="AA3613" s="23">
        <f t="shared" si="2654"/>
        <v>73192825.555129454</v>
      </c>
      <c r="AB3613" s="26">
        <f t="shared" si="2671"/>
        <v>70086276.274228618</v>
      </c>
      <c r="AC3613" s="23">
        <f t="shared" si="2672"/>
        <v>74889487.274228647</v>
      </c>
      <c r="AD3613" s="23">
        <f t="shared" si="2678"/>
        <v>4803211</v>
      </c>
      <c r="AE3613" s="24">
        <f t="shared" si="2639"/>
        <v>70086276.274228647</v>
      </c>
      <c r="AF3613" s="3">
        <f t="shared" si="2673"/>
        <v>1E-4</v>
      </c>
      <c r="AG3613" s="2">
        <f t="shared" si="2655"/>
        <v>0</v>
      </c>
      <c r="AH3613" s="2">
        <f t="shared" si="2656"/>
        <v>228.93343407037841</v>
      </c>
      <c r="AI3613" s="23">
        <f t="shared" si="2679"/>
        <v>11767482062.973915</v>
      </c>
      <c r="AJ3613" s="23">
        <f t="shared" si="2657"/>
        <v>6219.922423797766</v>
      </c>
      <c r="AK3613" s="23">
        <f t="shared" si="2658"/>
        <v>67069.930430726672</v>
      </c>
      <c r="AL3613" s="23">
        <f t="shared" si="2683"/>
        <v>0</v>
      </c>
      <c r="AM3613" s="23">
        <f t="shared" si="2684"/>
        <v>0</v>
      </c>
      <c r="AN3613" s="16">
        <f t="shared" si="2674"/>
        <v>0</v>
      </c>
      <c r="AO3613" s="23">
        <f t="shared" si="2675"/>
        <v>0</v>
      </c>
      <c r="AP3613" s="22">
        <f t="shared" si="2676"/>
        <v>0</v>
      </c>
      <c r="AQ3613" s="30">
        <f t="shared" si="2659"/>
        <v>30487607375.438702</v>
      </c>
      <c r="AR3613" s="28">
        <f t="shared" si="2660"/>
        <v>15043434562.740747</v>
      </c>
      <c r="AS3613" s="25">
        <f t="shared" si="2661"/>
        <v>200337590.02425668</v>
      </c>
      <c r="AT3613" s="32">
        <f t="shared" si="2662"/>
        <v>0</v>
      </c>
      <c r="AU3613" s="23">
        <f t="shared" si="2663"/>
        <v>0</v>
      </c>
      <c r="AV3613" s="22">
        <f t="shared" si="2664"/>
        <v>4448329625.6537971</v>
      </c>
      <c r="AW3613" s="31">
        <f t="shared" si="2677"/>
        <v>20223329996.005116</v>
      </c>
      <c r="AX3613"/>
      <c r="AY3613"/>
      <c r="AZ3613"/>
      <c r="BA3613"/>
    </row>
    <row r="3614" spans="1:53" s="21" customFormat="1" x14ac:dyDescent="0.25">
      <c r="A3614">
        <f t="shared" si="2685"/>
        <v>960</v>
      </c>
      <c r="B3614" t="s">
        <v>9</v>
      </c>
      <c r="C3614" s="27">
        <f t="shared" si="2642"/>
        <v>0</v>
      </c>
      <c r="D3614" s="27">
        <f t="shared" si="2665"/>
        <v>0</v>
      </c>
      <c r="E3614" s="27" t="b">
        <f t="shared" si="2641"/>
        <v>1</v>
      </c>
      <c r="F3614" s="29">
        <f t="shared" si="2643"/>
        <v>0</v>
      </c>
      <c r="G3614" s="27">
        <f t="shared" si="2666"/>
        <v>0</v>
      </c>
      <c r="H3614" s="22">
        <f t="shared" si="2644"/>
        <v>40112729771.661125</v>
      </c>
      <c r="I3614" s="23">
        <f t="shared" si="2645"/>
        <v>132580106.5049091</v>
      </c>
      <c r="J3614" s="23">
        <f t="shared" si="2646"/>
        <v>1086</v>
      </c>
      <c r="K3614" s="19">
        <f t="shared" si="2667"/>
        <v>225.0831931027827</v>
      </c>
      <c r="L3614" s="16">
        <f t="shared" si="2647"/>
        <v>276.68625108945497</v>
      </c>
      <c r="M3614" s="23">
        <f>M3613-IF($B3614="B",(Percent_Rent_In_Elsies*2.49%/12 * H3613)/K3613,0)+IF($B3614="D",N3614,0)+IF(B3614="D",AK3613)+IF(B3614="C",F3613*90%)-(Y3614-Y3613)-IF($B3614="A",Q3613/K3613) + IF($B3614="A",Q3613/K3613)</f>
        <v>-63977881.343108296</v>
      </c>
      <c r="N3614" s="23">
        <f t="shared" si="2648"/>
        <v>0</v>
      </c>
      <c r="O3614" s="22">
        <f t="shared" si="2649"/>
        <v>28506275.715589896</v>
      </c>
      <c r="P3614" s="22">
        <f t="shared" si="2680"/>
        <v>0</v>
      </c>
      <c r="Q3614" s="22">
        <f t="shared" si="2681"/>
        <v>0</v>
      </c>
      <c r="R3614" s="22">
        <f t="shared" si="2650"/>
        <v>490427279.21562999</v>
      </c>
      <c r="S3614" s="16">
        <f t="shared" si="2640"/>
        <v>0</v>
      </c>
      <c r="T3614" s="15">
        <f t="shared" si="2651"/>
        <v>12294662.655094795</v>
      </c>
      <c r="U3614" s="23">
        <f t="shared" si="2668"/>
        <v>2178871.1651681606</v>
      </c>
      <c r="V3614" s="23">
        <f t="shared" si="2669"/>
        <v>0</v>
      </c>
      <c r="W3614" s="23">
        <f t="shared" si="2682"/>
        <v>181270.47963129453</v>
      </c>
      <c r="X3614" s="23">
        <f t="shared" si="2670"/>
        <v>44752700.986147404</v>
      </c>
      <c r="Y3614" s="23">
        <f t="shared" si="2652"/>
        <v>13825559.361691331</v>
      </c>
      <c r="Z3614" s="3">
        <f t="shared" si="2653"/>
        <v>0</v>
      </c>
      <c r="AA3614" s="23">
        <f t="shared" si="2654"/>
        <v>73125755.624698728</v>
      </c>
      <c r="AB3614" s="26">
        <f t="shared" si="2671"/>
        <v>70086276.274228632</v>
      </c>
      <c r="AC3614" s="23">
        <f t="shared" si="2672"/>
        <v>74889487.274228647</v>
      </c>
      <c r="AD3614" s="23">
        <f t="shared" si="2678"/>
        <v>4803211</v>
      </c>
      <c r="AE3614" s="24">
        <f t="shared" si="2639"/>
        <v>70086276.274228647</v>
      </c>
      <c r="AF3614" s="3">
        <f t="shared" si="2673"/>
        <v>0</v>
      </c>
      <c r="AG3614" s="2">
        <f t="shared" si="2655"/>
        <v>0</v>
      </c>
      <c r="AH3614" s="2">
        <f t="shared" si="2656"/>
        <v>228.93343407037841</v>
      </c>
      <c r="AI3614" s="23">
        <f t="shared" si="2679"/>
        <v>11756698981.472109</v>
      </c>
      <c r="AJ3614" s="23">
        <f t="shared" si="2657"/>
        <v>6219.922423797766</v>
      </c>
      <c r="AK3614" s="23">
        <f t="shared" si="2658"/>
        <v>0</v>
      </c>
      <c r="AL3614" s="23">
        <f t="shared" si="2683"/>
        <v>0</v>
      </c>
      <c r="AM3614" s="23">
        <f t="shared" si="2684"/>
        <v>0</v>
      </c>
      <c r="AN3614" s="16">
        <f t="shared" si="2674"/>
        <v>0</v>
      </c>
      <c r="AO3614" s="23">
        <f t="shared" si="2675"/>
        <v>0</v>
      </c>
      <c r="AP3614" s="22">
        <f t="shared" si="2676"/>
        <v>0</v>
      </c>
      <c r="AQ3614" s="30">
        <f t="shared" si="2659"/>
        <v>30487607375.438702</v>
      </c>
      <c r="AR3614" s="28">
        <f t="shared" si="2660"/>
        <v>15043434562.740747</v>
      </c>
      <c r="AS3614" s="25">
        <f t="shared" si="2661"/>
        <v>200337590.02425668</v>
      </c>
      <c r="AT3614" s="32">
        <f t="shared" si="2662"/>
        <v>0</v>
      </c>
      <c r="AU3614" s="23">
        <f t="shared" si="2663"/>
        <v>0</v>
      </c>
      <c r="AV3614" s="22">
        <f t="shared" si="2664"/>
        <v>4448329625.6537971</v>
      </c>
      <c r="AW3614" s="31">
        <f t="shared" si="2677"/>
        <v>20223329996.005116</v>
      </c>
      <c r="AX3614"/>
      <c r="AY3614"/>
      <c r="AZ3614"/>
      <c r="BA3614"/>
    </row>
    <row r="3615" spans="1:53" x14ac:dyDescent="0.25">
      <c r="A3615" s="21">
        <f t="shared" si="2685"/>
        <v>960</v>
      </c>
      <c r="B3615" s="21" t="s">
        <v>28</v>
      </c>
      <c r="C3615" s="27">
        <f t="shared" si="2642"/>
        <v>0</v>
      </c>
      <c r="D3615" s="27">
        <f t="shared" si="2665"/>
        <v>0</v>
      </c>
      <c r="E3615" s="27" t="b">
        <f t="shared" si="2641"/>
        <v>1</v>
      </c>
      <c r="F3615" s="29">
        <f t="shared" si="2643"/>
        <v>0</v>
      </c>
      <c r="G3615" s="27">
        <f t="shared" si="2666"/>
        <v>0</v>
      </c>
      <c r="H3615" s="22">
        <f t="shared" si="2644"/>
        <v>40112729771.661125</v>
      </c>
      <c r="I3615" s="23">
        <f t="shared" si="2645"/>
        <v>132580106.5049091</v>
      </c>
      <c r="J3615" s="23">
        <f t="shared" si="2646"/>
        <v>1086</v>
      </c>
      <c r="K3615" s="19">
        <f t="shared" si="2667"/>
        <v>225.0831931027827</v>
      </c>
      <c r="L3615" s="16">
        <f t="shared" si="2647"/>
        <v>276.68625108945497</v>
      </c>
      <c r="M3615" s="23">
        <f>M3614-IF($B3615="B",(Percent_Rent_In_Elsies*2.49%/12 * H3614)/K3614,0)+IF($B3615="D",N3615,0)+IF(B3615="D",AK3614)+IF(B3615="C",F3614*90%)-(Y3615-Y3614)-IF($B3615="A",Q3614/K3614) + IF($B3615="A",Q3614/K3614)</f>
        <v>-63977881.343108296</v>
      </c>
      <c r="N3615" s="23">
        <f t="shared" si="2648"/>
        <v>0</v>
      </c>
      <c r="O3615" s="22">
        <f t="shared" si="2649"/>
        <v>0</v>
      </c>
      <c r="P3615" s="22">
        <f t="shared" si="2680"/>
        <v>28506275.715589896</v>
      </c>
      <c r="Q3615" s="22">
        <f t="shared" si="2681"/>
        <v>0</v>
      </c>
      <c r="R3615" s="22">
        <f t="shared" si="2650"/>
        <v>490427279.21562999</v>
      </c>
      <c r="S3615" s="16">
        <f t="shared" si="2640"/>
        <v>0</v>
      </c>
      <c r="T3615" s="15">
        <f t="shared" si="2651"/>
        <v>0</v>
      </c>
      <c r="U3615" s="23">
        <f t="shared" si="2668"/>
        <v>2178871.1651681606</v>
      </c>
      <c r="V3615" s="23">
        <f t="shared" si="2669"/>
        <v>0</v>
      </c>
      <c r="W3615" s="23">
        <f t="shared" si="2682"/>
        <v>0</v>
      </c>
      <c r="X3615" s="23">
        <f t="shared" si="2670"/>
        <v>44752700.986147404</v>
      </c>
      <c r="Y3615" s="23">
        <f t="shared" si="2652"/>
        <v>13825559.361691331</v>
      </c>
      <c r="Z3615" s="3">
        <f t="shared" si="2653"/>
        <v>9063.5239815647274</v>
      </c>
      <c r="AA3615" s="23">
        <f t="shared" si="2654"/>
        <v>73261708.484422192</v>
      </c>
      <c r="AB3615" s="26">
        <f t="shared" si="2671"/>
        <v>70086276.274228603</v>
      </c>
      <c r="AC3615" s="23">
        <f t="shared" si="2672"/>
        <v>74889487.274228647</v>
      </c>
      <c r="AD3615" s="23">
        <f t="shared" si="2678"/>
        <v>4803211</v>
      </c>
      <c r="AE3615" s="24">
        <f t="shared" si="2639"/>
        <v>70086276.274228647</v>
      </c>
      <c r="AF3615" s="3">
        <f t="shared" si="2673"/>
        <v>0</v>
      </c>
      <c r="AG3615" s="2">
        <f t="shared" si="2655"/>
        <v>1087622877.7877674</v>
      </c>
      <c r="AH3615" s="2">
        <f t="shared" si="2656"/>
        <v>228.93343407037841</v>
      </c>
      <c r="AI3615" s="23">
        <f t="shared" si="2679"/>
        <v>11778556627.027832</v>
      </c>
      <c r="AJ3615" s="23">
        <f t="shared" si="2657"/>
        <v>6219.922423797766</v>
      </c>
      <c r="AK3615" s="23">
        <f t="shared" si="2658"/>
        <v>0</v>
      </c>
      <c r="AL3615" s="23">
        <f t="shared" si="2683"/>
        <v>0</v>
      </c>
      <c r="AM3615" s="23">
        <f t="shared" si="2684"/>
        <v>0</v>
      </c>
      <c r="AN3615" s="16">
        <f t="shared" si="2674"/>
        <v>0</v>
      </c>
      <c r="AO3615" s="23">
        <f t="shared" si="2675"/>
        <v>0</v>
      </c>
      <c r="AP3615" s="22">
        <f t="shared" si="2676"/>
        <v>0</v>
      </c>
      <c r="AQ3615" s="30">
        <f t="shared" si="2659"/>
        <v>30487607375.438702</v>
      </c>
      <c r="AR3615" s="28">
        <f t="shared" si="2660"/>
        <v>15043434562.740747</v>
      </c>
      <c r="AS3615" s="25">
        <f t="shared" si="2661"/>
        <v>200337590.02425668</v>
      </c>
      <c r="AT3615" s="32">
        <f t="shared" si="2662"/>
        <v>18127.047963129455</v>
      </c>
      <c r="AU3615" s="23">
        <f t="shared" si="2663"/>
        <v>18127.047963129455</v>
      </c>
      <c r="AV3615" s="22">
        <f t="shared" si="2664"/>
        <v>4460624288.3088923</v>
      </c>
      <c r="AW3615" s="31">
        <f t="shared" si="2677"/>
        <v>20223329996.005116</v>
      </c>
    </row>
    <row r="3616" spans="1:53" x14ac:dyDescent="0.25">
      <c r="A3616">
        <f t="shared" si="2685"/>
        <v>961</v>
      </c>
      <c r="B3616" t="s">
        <v>6</v>
      </c>
      <c r="C3616" s="27">
        <f t="shared" si="2642"/>
        <v>0</v>
      </c>
      <c r="D3616" s="27">
        <f t="shared" si="2665"/>
        <v>0</v>
      </c>
      <c r="E3616" s="27" t="b">
        <f t="shared" si="2641"/>
        <v>1</v>
      </c>
      <c r="F3616" s="29">
        <f t="shared" si="2643"/>
        <v>0</v>
      </c>
      <c r="G3616" s="27">
        <f t="shared" si="2666"/>
        <v>0</v>
      </c>
      <c r="H3616" s="22">
        <f t="shared" si="2644"/>
        <v>40179584321.280563</v>
      </c>
      <c r="I3616" s="23">
        <f t="shared" si="2645"/>
        <v>132580106.5049091</v>
      </c>
      <c r="J3616" s="23">
        <f t="shared" si="2646"/>
        <v>1086</v>
      </c>
      <c r="K3616" s="19">
        <f t="shared" si="2667"/>
        <v>225.0831931027827</v>
      </c>
      <c r="L3616" s="16">
        <f t="shared" si="2647"/>
        <v>277.14739484127074</v>
      </c>
      <c r="M3616" s="23">
        <f>M3615-IF($B3616="B",(Percent_Rent_In_Elsies*2.49%/12 * H3615)/K3615,0)+IF($B3616="D",N3616,0)+IF(B3616="D",AK3615)+IF(B3616="C",F3615*90%)-(Y3616-Y3615)-IF($B3616="A",Q3615/K3615) + IF($B3616="A",Q3615/K3615)</f>
        <v>-63977881.343108296</v>
      </c>
      <c r="N3616" s="23">
        <f t="shared" si="2648"/>
        <v>0</v>
      </c>
      <c r="O3616" s="22">
        <f t="shared" si="2649"/>
        <v>0</v>
      </c>
      <c r="P3616" s="22">
        <f t="shared" si="2680"/>
        <v>0</v>
      </c>
      <c r="Q3616" s="22">
        <f t="shared" si="2681"/>
        <v>0</v>
      </c>
      <c r="R3616" s="22">
        <f t="shared" si="2650"/>
        <v>490427279.21562999</v>
      </c>
      <c r="S3616" s="16">
        <f t="shared" si="2640"/>
        <v>0</v>
      </c>
      <c r="T3616" s="15">
        <f t="shared" si="2651"/>
        <v>0</v>
      </c>
      <c r="U3616" s="23">
        <f t="shared" si="2668"/>
        <v>2178871.1651681606</v>
      </c>
      <c r="V3616" s="23">
        <f t="shared" si="2669"/>
        <v>0</v>
      </c>
      <c r="W3616" s="23">
        <f t="shared" si="2682"/>
        <v>0</v>
      </c>
      <c r="X3616" s="23">
        <f t="shared" si="2670"/>
        <v>44798018.606055222</v>
      </c>
      <c r="Y3616" s="23">
        <f t="shared" si="2652"/>
        <v>13825559.361691331</v>
      </c>
      <c r="Z3616" s="3">
        <f t="shared" si="2653"/>
        <v>0</v>
      </c>
      <c r="AA3616" s="23">
        <f t="shared" si="2654"/>
        <v>73261708.484422192</v>
      </c>
      <c r="AB3616" s="26">
        <f t="shared" si="2671"/>
        <v>70086276.274228603</v>
      </c>
      <c r="AC3616" s="23">
        <f t="shared" si="2672"/>
        <v>74889487.274228647</v>
      </c>
      <c r="AD3616" s="23">
        <f t="shared" si="2678"/>
        <v>4803211</v>
      </c>
      <c r="AE3616" s="24">
        <f t="shared" si="2639"/>
        <v>70086276.274228647</v>
      </c>
      <c r="AF3616" s="3">
        <f t="shared" si="2673"/>
        <v>0</v>
      </c>
      <c r="AG3616" s="2">
        <f t="shared" si="2655"/>
        <v>0</v>
      </c>
      <c r="AH3616" s="2">
        <f t="shared" si="2656"/>
        <v>229.31498979382906</v>
      </c>
      <c r="AI3616" s="23">
        <f t="shared" si="2679"/>
        <v>11778556627.027832</v>
      </c>
      <c r="AJ3616" s="23">
        <f t="shared" si="2657"/>
        <v>6219.922423797766</v>
      </c>
      <c r="AK3616" s="23">
        <f t="shared" si="2658"/>
        <v>0</v>
      </c>
      <c r="AL3616" s="23">
        <f t="shared" si="2683"/>
        <v>0</v>
      </c>
      <c r="AM3616" s="23">
        <f t="shared" si="2684"/>
        <v>0</v>
      </c>
      <c r="AN3616" s="16">
        <f t="shared" si="2674"/>
        <v>0</v>
      </c>
      <c r="AO3616" s="23">
        <f t="shared" si="2675"/>
        <v>0</v>
      </c>
      <c r="AP3616" s="22">
        <f t="shared" si="2676"/>
        <v>0</v>
      </c>
      <c r="AQ3616" s="30">
        <f t="shared" si="2659"/>
        <v>30487607375.438702</v>
      </c>
      <c r="AR3616" s="28">
        <f t="shared" si="2660"/>
        <v>15043434562.740747</v>
      </c>
      <c r="AS3616" s="25">
        <f t="shared" si="2661"/>
        <v>200337590.02425668</v>
      </c>
      <c r="AT3616" s="32">
        <f t="shared" si="2662"/>
        <v>0</v>
      </c>
      <c r="AU3616" s="23">
        <f t="shared" si="2663"/>
        <v>0</v>
      </c>
      <c r="AV3616" s="22">
        <f t="shared" si="2664"/>
        <v>4460624288.3088923</v>
      </c>
      <c r="AW3616" s="31">
        <f t="shared" si="2677"/>
        <v>20194823720.289524</v>
      </c>
    </row>
    <row r="3617" spans="1:53" x14ac:dyDescent="0.25">
      <c r="A3617">
        <f t="shared" si="2685"/>
        <v>961</v>
      </c>
      <c r="B3617" t="s">
        <v>7</v>
      </c>
      <c r="C3617" s="27">
        <f t="shared" si="2642"/>
        <v>0</v>
      </c>
      <c r="D3617" s="27">
        <f t="shared" si="2665"/>
        <v>0</v>
      </c>
      <c r="E3617" s="27" t="b">
        <f t="shared" si="2641"/>
        <v>1</v>
      </c>
      <c r="F3617" s="29">
        <f t="shared" si="2643"/>
        <v>0</v>
      </c>
      <c r="G3617" s="27">
        <f t="shared" si="2666"/>
        <v>0</v>
      </c>
      <c r="H3617" s="22">
        <f t="shared" si="2644"/>
        <v>40179584321.280563</v>
      </c>
      <c r="I3617" s="23">
        <f t="shared" si="2645"/>
        <v>132580106.5049091</v>
      </c>
      <c r="J3617" s="23">
        <f t="shared" si="2646"/>
        <v>1086</v>
      </c>
      <c r="K3617" s="19">
        <f t="shared" si="2667"/>
        <v>225.0831931027827</v>
      </c>
      <c r="L3617" s="16">
        <f t="shared" si="2647"/>
        <v>277.14739484127074</v>
      </c>
      <c r="M3617" s="23">
        <f>M3616-IF($B3617="B",(Percent_Rent_In_Elsies*2.49%/12 * H3616)/K3616,0)+IF($B3617="D",N3617,0)+IF(B3617="D",AK3616)+IF(B3617="C",F3616*90%)-(Y3617-Y3616)-IF($B3617="A",Q3616/K3616) + IF($B3617="A",Q3616/K3616)</f>
        <v>-64163085.392147593</v>
      </c>
      <c r="N3617" s="23">
        <f t="shared" si="2648"/>
        <v>0</v>
      </c>
      <c r="O3617" s="22">
        <f t="shared" si="2649"/>
        <v>0</v>
      </c>
      <c r="P3617" s="22">
        <f t="shared" si="2680"/>
        <v>0</v>
      </c>
      <c r="Q3617" s="22">
        <f t="shared" si="2681"/>
        <v>0</v>
      </c>
      <c r="R3617" s="22">
        <f t="shared" si="2650"/>
        <v>449558339.28099418</v>
      </c>
      <c r="S3617" s="16">
        <f t="shared" si="2640"/>
        <v>40868939.934635833</v>
      </c>
      <c r="T3617" s="15">
        <f t="shared" si="2651"/>
        <v>0</v>
      </c>
      <c r="U3617" s="23">
        <f t="shared" si="2668"/>
        <v>1997298.5680708138</v>
      </c>
      <c r="V3617" s="23">
        <f t="shared" si="2669"/>
        <v>181572.5970973467</v>
      </c>
      <c r="W3617" s="23">
        <f t="shared" si="2682"/>
        <v>0</v>
      </c>
      <c r="X3617" s="23">
        <f t="shared" si="2670"/>
        <v>44798018.606055222</v>
      </c>
      <c r="Y3617" s="23">
        <f t="shared" si="2652"/>
        <v>13825559.361691331</v>
      </c>
      <c r="Z3617" s="3">
        <f t="shared" si="2653"/>
        <v>0</v>
      </c>
      <c r="AA3617" s="23">
        <f t="shared" si="2654"/>
        <v>73261708.484422192</v>
      </c>
      <c r="AB3617" s="26">
        <f t="shared" si="2671"/>
        <v>70086276.274228588</v>
      </c>
      <c r="AC3617" s="23">
        <f t="shared" si="2672"/>
        <v>74889487.274228647</v>
      </c>
      <c r="AD3617" s="23">
        <f t="shared" si="2678"/>
        <v>4803211</v>
      </c>
      <c r="AE3617" s="24">
        <f t="shared" si="2639"/>
        <v>70086276.274228647</v>
      </c>
      <c r="AF3617" s="3">
        <f t="shared" si="2673"/>
        <v>0</v>
      </c>
      <c r="AG3617" s="2">
        <f t="shared" si="2655"/>
        <v>0</v>
      </c>
      <c r="AH3617" s="2">
        <f t="shared" si="2656"/>
        <v>229.31498979382906</v>
      </c>
      <c r="AI3617" s="23">
        <f t="shared" si="2679"/>
        <v>11778556627.027832</v>
      </c>
      <c r="AJ3617" s="23">
        <f t="shared" si="2657"/>
        <v>6219.922423797766</v>
      </c>
      <c r="AK3617" s="23">
        <f t="shared" si="2658"/>
        <v>0</v>
      </c>
      <c r="AL3617" s="23">
        <f t="shared" si="2683"/>
        <v>11074564.053916931</v>
      </c>
      <c r="AM3617" s="23">
        <f t="shared" si="2684"/>
        <v>10332439393.911392</v>
      </c>
      <c r="AN3617" s="16">
        <f t="shared" si="2674"/>
        <v>0</v>
      </c>
      <c r="AO3617" s="23">
        <f t="shared" si="2675"/>
        <v>185204.04903929372</v>
      </c>
      <c r="AP3617" s="22">
        <f t="shared" si="2676"/>
        <v>41686318.733328588</v>
      </c>
      <c r="AQ3617" s="30">
        <f t="shared" si="2659"/>
        <v>30570625679.196125</v>
      </c>
      <c r="AR3617" s="28">
        <f t="shared" si="2660"/>
        <v>15084766547.764843</v>
      </c>
      <c r="AS3617" s="25">
        <f t="shared" si="2661"/>
        <v>200337590.02425668</v>
      </c>
      <c r="AT3617" s="32">
        <f t="shared" si="2662"/>
        <v>0</v>
      </c>
      <c r="AU3617" s="23">
        <f t="shared" si="2663"/>
        <v>0</v>
      </c>
      <c r="AV3617" s="22">
        <f t="shared" si="2664"/>
        <v>4460624288.3088923</v>
      </c>
      <c r="AW3617" s="31">
        <f t="shared" si="2677"/>
        <v>20277842024.046951</v>
      </c>
    </row>
    <row r="3618" spans="1:53" x14ac:dyDescent="0.25">
      <c r="A3618">
        <f t="shared" si="2685"/>
        <v>961</v>
      </c>
      <c r="B3618" t="s">
        <v>8</v>
      </c>
      <c r="C3618" s="27">
        <f t="shared" si="2642"/>
        <v>0</v>
      </c>
      <c r="D3618" s="27">
        <f t="shared" si="2665"/>
        <v>0</v>
      </c>
      <c r="E3618" s="27" t="b">
        <f t="shared" si="2641"/>
        <v>1</v>
      </c>
      <c r="F3618" s="29">
        <f t="shared" si="2643"/>
        <v>0</v>
      </c>
      <c r="G3618" s="27">
        <f t="shared" si="2666"/>
        <v>0</v>
      </c>
      <c r="H3618" s="22">
        <f t="shared" si="2644"/>
        <v>40179584321.280563</v>
      </c>
      <c r="I3618" s="23">
        <f t="shared" si="2645"/>
        <v>132580106.5049091</v>
      </c>
      <c r="J3618" s="23">
        <f t="shared" si="2646"/>
        <v>1086</v>
      </c>
      <c r="K3618" s="19">
        <f t="shared" si="2667"/>
        <v>225.0831931027827</v>
      </c>
      <c r="L3618" s="16">
        <f t="shared" si="2647"/>
        <v>277.14739484127074</v>
      </c>
      <c r="M3618" s="23">
        <f>M3617-IF($B3618="B",(Percent_Rent_In_Elsies*2.49%/12 * H3617)/K3617,0)+IF($B3618="D",N3618,0)+IF(B3618="D",AK3617)+IF(B3618="C",F3617*90%)-(Y3618-Y3617)-IF($B3618="A",Q3617/K3617) + IF($B3618="A",Q3617/K3617)</f>
        <v>-64163085.392147593</v>
      </c>
      <c r="N3618" s="23">
        <f t="shared" si="2648"/>
        <v>0</v>
      </c>
      <c r="O3618" s="22">
        <f t="shared" si="2649"/>
        <v>0</v>
      </c>
      <c r="P3618" s="22">
        <f t="shared" si="2680"/>
        <v>0</v>
      </c>
      <c r="Q3618" s="22">
        <f t="shared" si="2681"/>
        <v>0</v>
      </c>
      <c r="R3618" s="22">
        <f t="shared" si="2650"/>
        <v>491244658.01432276</v>
      </c>
      <c r="S3618" s="16">
        <f t="shared" si="2640"/>
        <v>40868939.934635833</v>
      </c>
      <c r="T3618" s="15">
        <f t="shared" si="2651"/>
        <v>0</v>
      </c>
      <c r="U3618" s="23">
        <f t="shared" si="2668"/>
        <v>2182502.6171101076</v>
      </c>
      <c r="V3618" s="23">
        <f t="shared" si="2669"/>
        <v>181572.5970973467</v>
      </c>
      <c r="W3618" s="23">
        <f t="shared" si="2682"/>
        <v>0</v>
      </c>
      <c r="X3618" s="23">
        <f t="shared" si="2670"/>
        <v>44798018.606055222</v>
      </c>
      <c r="Y3618" s="23">
        <f t="shared" si="2652"/>
        <v>13825559.361691331</v>
      </c>
      <c r="Z3618" s="3">
        <f t="shared" si="2653"/>
        <v>0</v>
      </c>
      <c r="AA3618" s="23">
        <f t="shared" si="2654"/>
        <v>73261708.484422192</v>
      </c>
      <c r="AB3618" s="26">
        <f t="shared" si="2671"/>
        <v>70086276.274228603</v>
      </c>
      <c r="AC3618" s="23">
        <f t="shared" si="2672"/>
        <v>74889487.274228647</v>
      </c>
      <c r="AD3618" s="23">
        <f t="shared" si="2678"/>
        <v>4803211</v>
      </c>
      <c r="AE3618" s="24">
        <f t="shared" si="2639"/>
        <v>70086276.274228647</v>
      </c>
      <c r="AF3618" s="3">
        <f t="shared" si="2673"/>
        <v>1E-4</v>
      </c>
      <c r="AG3618" s="2">
        <f t="shared" si="2655"/>
        <v>0</v>
      </c>
      <c r="AH3618" s="2">
        <f t="shared" si="2656"/>
        <v>229.31498979382906</v>
      </c>
      <c r="AI3618" s="23">
        <f t="shared" si="2679"/>
        <v>11778556627.027832</v>
      </c>
      <c r="AJ3618" s="23">
        <f t="shared" si="2657"/>
        <v>6219.922423797766</v>
      </c>
      <c r="AK3618" s="23">
        <f t="shared" si="2658"/>
        <v>67115.652432477742</v>
      </c>
      <c r="AL3618" s="23">
        <f t="shared" si="2683"/>
        <v>0</v>
      </c>
      <c r="AM3618" s="23">
        <f t="shared" si="2684"/>
        <v>0</v>
      </c>
      <c r="AN3618" s="16">
        <f t="shared" si="2674"/>
        <v>0</v>
      </c>
      <c r="AO3618" s="23">
        <f t="shared" si="2675"/>
        <v>0</v>
      </c>
      <c r="AP3618" s="22">
        <f t="shared" si="2676"/>
        <v>0</v>
      </c>
      <c r="AQ3618" s="30">
        <f t="shared" si="2659"/>
        <v>30570625679.196125</v>
      </c>
      <c r="AR3618" s="28">
        <f t="shared" si="2660"/>
        <v>15084766547.764843</v>
      </c>
      <c r="AS3618" s="25">
        <f t="shared" si="2661"/>
        <v>200337590.02425668</v>
      </c>
      <c r="AT3618" s="32">
        <f t="shared" si="2662"/>
        <v>0</v>
      </c>
      <c r="AU3618" s="23">
        <f t="shared" si="2663"/>
        <v>0</v>
      </c>
      <c r="AV3618" s="22">
        <f t="shared" si="2664"/>
        <v>4460624288.3088923</v>
      </c>
      <c r="AW3618" s="31">
        <f t="shared" si="2677"/>
        <v>20277842024.046951</v>
      </c>
    </row>
    <row r="3619" spans="1:53" x14ac:dyDescent="0.25">
      <c r="A3619" s="21">
        <f t="shared" si="2685"/>
        <v>961</v>
      </c>
      <c r="B3619" s="21" t="s">
        <v>9</v>
      </c>
      <c r="C3619" s="27">
        <f t="shared" si="2642"/>
        <v>0</v>
      </c>
      <c r="D3619" s="27">
        <f t="shared" si="2665"/>
        <v>0</v>
      </c>
      <c r="E3619" s="27" t="b">
        <f t="shared" si="2641"/>
        <v>1</v>
      </c>
      <c r="F3619" s="29">
        <f t="shared" si="2643"/>
        <v>0</v>
      </c>
      <c r="G3619" s="27">
        <f t="shared" si="2666"/>
        <v>0</v>
      </c>
      <c r="H3619" s="22">
        <f t="shared" si="2644"/>
        <v>40179584321.280563</v>
      </c>
      <c r="I3619" s="23">
        <f t="shared" si="2645"/>
        <v>132580106.5049091</v>
      </c>
      <c r="J3619" s="23">
        <f t="shared" si="2646"/>
        <v>1086</v>
      </c>
      <c r="K3619" s="19">
        <f t="shared" si="2667"/>
        <v>225.0831931027827</v>
      </c>
      <c r="L3619" s="16">
        <f t="shared" si="2647"/>
        <v>277.14739484127074</v>
      </c>
      <c r="M3619" s="23">
        <f>M3618-IF($B3619="B",(Percent_Rent_In_Elsies*2.49%/12 * H3618)/K3618,0)+IF($B3619="D",N3619,0)+IF(B3619="D",AK3618)+IF(B3619="C",F3618*90%)-(Y3619-Y3618)-IF($B3619="A",Q3618/K3618) + IF($B3619="A",Q3618/K3618)</f>
        <v>-64095969.739715114</v>
      </c>
      <c r="N3619" s="23">
        <f t="shared" si="2648"/>
        <v>0</v>
      </c>
      <c r="O3619" s="22">
        <f t="shared" si="2649"/>
        <v>28553786.17511588</v>
      </c>
      <c r="P3619" s="22">
        <f t="shared" si="2680"/>
        <v>0</v>
      </c>
      <c r="Q3619" s="22">
        <f t="shared" si="2681"/>
        <v>0</v>
      </c>
      <c r="R3619" s="22">
        <f t="shared" si="2650"/>
        <v>491244658.01432276</v>
      </c>
      <c r="S3619" s="16">
        <f t="shared" si="2640"/>
        <v>0</v>
      </c>
      <c r="T3619" s="15">
        <f t="shared" si="2651"/>
        <v>12315153.759519953</v>
      </c>
      <c r="U3619" s="23">
        <f t="shared" si="2668"/>
        <v>2182502.6171101076</v>
      </c>
      <c r="V3619" s="23">
        <f t="shared" si="2669"/>
        <v>0</v>
      </c>
      <c r="W3619" s="23">
        <f t="shared" si="2682"/>
        <v>181572.5970973467</v>
      </c>
      <c r="X3619" s="23">
        <f t="shared" si="2670"/>
        <v>44798018.606055222</v>
      </c>
      <c r="Y3619" s="23">
        <f t="shared" si="2652"/>
        <v>13825559.361691331</v>
      </c>
      <c r="Z3619" s="3">
        <f t="shared" si="2653"/>
        <v>0</v>
      </c>
      <c r="AA3619" s="23">
        <f t="shared" si="2654"/>
        <v>73194592.83198972</v>
      </c>
      <c r="AB3619" s="26">
        <f t="shared" si="2671"/>
        <v>70086276.274228618</v>
      </c>
      <c r="AC3619" s="23">
        <f t="shared" si="2672"/>
        <v>74889487.274228647</v>
      </c>
      <c r="AD3619" s="23">
        <f t="shared" si="2678"/>
        <v>4803211</v>
      </c>
      <c r="AE3619" s="24">
        <f t="shared" si="2639"/>
        <v>70086276.274228647</v>
      </c>
      <c r="AF3619" s="3">
        <f t="shared" si="2673"/>
        <v>0</v>
      </c>
      <c r="AG3619" s="2">
        <f t="shared" si="2655"/>
        <v>0</v>
      </c>
      <c r="AH3619" s="2">
        <f t="shared" si="2656"/>
        <v>229.31498979382906</v>
      </c>
      <c r="AI3619" s="23">
        <f t="shared" si="2679"/>
        <v>11767766194.630205</v>
      </c>
      <c r="AJ3619" s="23">
        <f t="shared" si="2657"/>
        <v>6219.922423797766</v>
      </c>
      <c r="AK3619" s="23">
        <f t="shared" si="2658"/>
        <v>0</v>
      </c>
      <c r="AL3619" s="23">
        <f t="shared" si="2683"/>
        <v>0</v>
      </c>
      <c r="AM3619" s="23">
        <f t="shared" si="2684"/>
        <v>0</v>
      </c>
      <c r="AN3619" s="16">
        <f t="shared" si="2674"/>
        <v>0</v>
      </c>
      <c r="AO3619" s="23">
        <f t="shared" si="2675"/>
        <v>0</v>
      </c>
      <c r="AP3619" s="22">
        <f t="shared" si="2676"/>
        <v>0</v>
      </c>
      <c r="AQ3619" s="30">
        <f t="shared" si="2659"/>
        <v>30570625679.196125</v>
      </c>
      <c r="AR3619" s="28">
        <f t="shared" si="2660"/>
        <v>15084766547.764843</v>
      </c>
      <c r="AS3619" s="25">
        <f t="shared" si="2661"/>
        <v>200337590.02425668</v>
      </c>
      <c r="AT3619" s="32">
        <f t="shared" si="2662"/>
        <v>0</v>
      </c>
      <c r="AU3619" s="23">
        <f t="shared" si="2663"/>
        <v>0</v>
      </c>
      <c r="AV3619" s="22">
        <f t="shared" si="2664"/>
        <v>4460624288.3088923</v>
      </c>
      <c r="AW3619" s="31">
        <f t="shared" si="2677"/>
        <v>20277842024.046951</v>
      </c>
      <c r="AX3619" s="21"/>
      <c r="AY3619" s="21"/>
      <c r="AZ3619" s="21"/>
      <c r="BA3619" s="21"/>
    </row>
    <row r="3620" spans="1:53" x14ac:dyDescent="0.25">
      <c r="A3620" s="21">
        <f t="shared" si="2685"/>
        <v>961</v>
      </c>
      <c r="B3620" s="21" t="s">
        <v>28</v>
      </c>
      <c r="C3620" s="27">
        <f t="shared" si="2642"/>
        <v>0</v>
      </c>
      <c r="D3620" s="27">
        <f t="shared" si="2665"/>
        <v>0</v>
      </c>
      <c r="E3620" s="27" t="b">
        <f t="shared" si="2641"/>
        <v>1</v>
      </c>
      <c r="F3620" s="29">
        <f t="shared" si="2643"/>
        <v>0</v>
      </c>
      <c r="G3620" s="27">
        <f t="shared" si="2666"/>
        <v>0</v>
      </c>
      <c r="H3620" s="22">
        <f t="shared" si="2644"/>
        <v>40179584321.280563</v>
      </c>
      <c r="I3620" s="23">
        <f t="shared" si="2645"/>
        <v>132580106.5049091</v>
      </c>
      <c r="J3620" s="23">
        <f t="shared" si="2646"/>
        <v>1086</v>
      </c>
      <c r="K3620" s="19">
        <f t="shared" si="2667"/>
        <v>225.0831931027827</v>
      </c>
      <c r="L3620" s="16">
        <f t="shared" si="2647"/>
        <v>277.14739484127074</v>
      </c>
      <c r="M3620" s="23">
        <f>M3619-IF($B3620="B",(Percent_Rent_In_Elsies*2.49%/12 * H3619)/K3619,0)+IF($B3620="D",N3620,0)+IF(B3620="D",AK3619)+IF(B3620="C",F3619*90%)-(Y3620-Y3619)-IF($B3620="A",Q3619/K3619) + IF($B3620="A",Q3619/K3619)</f>
        <v>-64095969.739715114</v>
      </c>
      <c r="N3620" s="23">
        <f t="shared" si="2648"/>
        <v>0</v>
      </c>
      <c r="O3620" s="22">
        <f t="shared" si="2649"/>
        <v>0</v>
      </c>
      <c r="P3620" s="22">
        <f t="shared" si="2680"/>
        <v>28553786.17511588</v>
      </c>
      <c r="Q3620" s="22">
        <f t="shared" si="2681"/>
        <v>0</v>
      </c>
      <c r="R3620" s="22">
        <f t="shared" si="2650"/>
        <v>491244658.01432276</v>
      </c>
      <c r="S3620" s="16">
        <f t="shared" si="2640"/>
        <v>0</v>
      </c>
      <c r="T3620" s="15">
        <f t="shared" si="2651"/>
        <v>0</v>
      </c>
      <c r="U3620" s="23">
        <f t="shared" si="2668"/>
        <v>2182502.6171101076</v>
      </c>
      <c r="V3620" s="23">
        <f t="shared" si="2669"/>
        <v>0</v>
      </c>
      <c r="W3620" s="23">
        <f t="shared" si="2682"/>
        <v>0</v>
      </c>
      <c r="X3620" s="23">
        <f t="shared" si="2670"/>
        <v>44798018.606055222</v>
      </c>
      <c r="Y3620" s="23">
        <f t="shared" si="2652"/>
        <v>13825559.361691331</v>
      </c>
      <c r="Z3620" s="3">
        <f t="shared" si="2653"/>
        <v>9078.6298548673367</v>
      </c>
      <c r="AA3620" s="23">
        <f t="shared" si="2654"/>
        <v>73330772.279812723</v>
      </c>
      <c r="AB3620" s="26">
        <f t="shared" si="2671"/>
        <v>70086276.274228603</v>
      </c>
      <c r="AC3620" s="23">
        <f t="shared" si="2672"/>
        <v>74889487.274228647</v>
      </c>
      <c r="AD3620" s="23">
        <f t="shared" si="2678"/>
        <v>4803211</v>
      </c>
      <c r="AE3620" s="24">
        <f t="shared" si="2639"/>
        <v>70086276.274228647</v>
      </c>
      <c r="AF3620" s="3">
        <f t="shared" si="2673"/>
        <v>0</v>
      </c>
      <c r="AG3620" s="2">
        <f t="shared" si="2655"/>
        <v>1089435582.5840802</v>
      </c>
      <c r="AH3620" s="2">
        <f t="shared" si="2656"/>
        <v>229.31498979382906</v>
      </c>
      <c r="AI3620" s="23">
        <f t="shared" si="2679"/>
        <v>11789660269.595188</v>
      </c>
      <c r="AJ3620" s="23">
        <f t="shared" si="2657"/>
        <v>6219.922423797766</v>
      </c>
      <c r="AK3620" s="23">
        <f t="shared" si="2658"/>
        <v>0</v>
      </c>
      <c r="AL3620" s="23">
        <f t="shared" si="2683"/>
        <v>0</v>
      </c>
      <c r="AM3620" s="23">
        <f t="shared" si="2684"/>
        <v>0</v>
      </c>
      <c r="AN3620" s="16">
        <f t="shared" si="2674"/>
        <v>0</v>
      </c>
      <c r="AO3620" s="23">
        <f t="shared" si="2675"/>
        <v>0</v>
      </c>
      <c r="AP3620" s="22">
        <f t="shared" si="2676"/>
        <v>0</v>
      </c>
      <c r="AQ3620" s="30">
        <f t="shared" si="2659"/>
        <v>30570625679.196125</v>
      </c>
      <c r="AR3620" s="28">
        <f t="shared" si="2660"/>
        <v>15084766547.764843</v>
      </c>
      <c r="AS3620" s="25">
        <f t="shared" si="2661"/>
        <v>200337590.02425668</v>
      </c>
      <c r="AT3620" s="32">
        <f t="shared" si="2662"/>
        <v>18157.259709734673</v>
      </c>
      <c r="AU3620" s="23">
        <f t="shared" si="2663"/>
        <v>18157.259709734673</v>
      </c>
      <c r="AV3620" s="22">
        <f t="shared" si="2664"/>
        <v>4472939442.0684118</v>
      </c>
      <c r="AW3620" s="31">
        <f t="shared" si="2677"/>
        <v>20277842024.046947</v>
      </c>
      <c r="AX3620" s="21"/>
      <c r="AY3620" s="21"/>
      <c r="AZ3620" s="21"/>
      <c r="BA3620" s="21"/>
    </row>
    <row r="3621" spans="1:53" x14ac:dyDescent="0.25">
      <c r="A3621">
        <f t="shared" si="2685"/>
        <v>962</v>
      </c>
      <c r="B3621" t="s">
        <v>6</v>
      </c>
      <c r="C3621" s="27">
        <f t="shared" si="2642"/>
        <v>0</v>
      </c>
      <c r="D3621" s="27">
        <f t="shared" si="2665"/>
        <v>0</v>
      </c>
      <c r="E3621" s="27" t="b">
        <f t="shared" si="2641"/>
        <v>1</v>
      </c>
      <c r="F3621" s="29">
        <f t="shared" si="2643"/>
        <v>0</v>
      </c>
      <c r="G3621" s="27">
        <f t="shared" si="2666"/>
        <v>0</v>
      </c>
      <c r="H3621" s="22">
        <f t="shared" si="2644"/>
        <v>40246550295.149368</v>
      </c>
      <c r="I3621" s="23">
        <f t="shared" si="2645"/>
        <v>132580106.5049091</v>
      </c>
      <c r="J3621" s="23">
        <f t="shared" si="2646"/>
        <v>1086</v>
      </c>
      <c r="K3621" s="19">
        <f t="shared" si="2667"/>
        <v>225.0831931027827</v>
      </c>
      <c r="L3621" s="16">
        <f t="shared" si="2647"/>
        <v>277.6093071660062</v>
      </c>
      <c r="M3621" s="23">
        <f>M3620-IF($B3621="B",(Percent_Rent_In_Elsies*2.49%/12 * H3620)/K3620,0)+IF($B3621="D",N3621,0)+IF(B3621="D",AK3620)+IF(B3621="C",F3620*90%)-(Y3621-Y3620)-IF($B3621="A",Q3620/K3620) + IF($B3621="A",Q3620/K3620)</f>
        <v>-64095969.739715114</v>
      </c>
      <c r="N3621" s="23">
        <f t="shared" si="2648"/>
        <v>0</v>
      </c>
      <c r="O3621" s="22">
        <f t="shared" si="2649"/>
        <v>0</v>
      </c>
      <c r="P3621" s="22">
        <f t="shared" si="2680"/>
        <v>0</v>
      </c>
      <c r="Q3621" s="22">
        <f t="shared" si="2681"/>
        <v>0</v>
      </c>
      <c r="R3621" s="22">
        <f t="shared" si="2650"/>
        <v>491244658.01432276</v>
      </c>
      <c r="S3621" s="16">
        <f t="shared" si="2640"/>
        <v>0</v>
      </c>
      <c r="T3621" s="15">
        <f t="shared" si="2651"/>
        <v>0</v>
      </c>
      <c r="U3621" s="23">
        <f t="shared" si="2668"/>
        <v>2182502.6171101076</v>
      </c>
      <c r="V3621" s="23">
        <f t="shared" si="2669"/>
        <v>0</v>
      </c>
      <c r="W3621" s="23">
        <f t="shared" si="2682"/>
        <v>0</v>
      </c>
      <c r="X3621" s="23">
        <f t="shared" si="2670"/>
        <v>44843411.755329564</v>
      </c>
      <c r="Y3621" s="23">
        <f t="shared" si="2652"/>
        <v>13825559.361691331</v>
      </c>
      <c r="Z3621" s="3">
        <f t="shared" si="2653"/>
        <v>0</v>
      </c>
      <c r="AA3621" s="23">
        <f t="shared" si="2654"/>
        <v>73330772.279812723</v>
      </c>
      <c r="AB3621" s="26">
        <f t="shared" si="2671"/>
        <v>70086276.274228618</v>
      </c>
      <c r="AC3621" s="23">
        <f t="shared" si="2672"/>
        <v>74889487.274228647</v>
      </c>
      <c r="AD3621" s="23">
        <f t="shared" si="2678"/>
        <v>4803211</v>
      </c>
      <c r="AE3621" s="24">
        <f t="shared" si="2639"/>
        <v>70086276.274228647</v>
      </c>
      <c r="AF3621" s="3">
        <f t="shared" si="2673"/>
        <v>0</v>
      </c>
      <c r="AG3621" s="2">
        <f t="shared" si="2655"/>
        <v>0</v>
      </c>
      <c r="AH3621" s="2">
        <f t="shared" si="2656"/>
        <v>229.69718144348545</v>
      </c>
      <c r="AI3621" s="23">
        <f t="shared" si="2679"/>
        <v>11789660269.595188</v>
      </c>
      <c r="AJ3621" s="23">
        <f t="shared" si="2657"/>
        <v>6219.922423797766</v>
      </c>
      <c r="AK3621" s="23">
        <f t="shared" si="2658"/>
        <v>0</v>
      </c>
      <c r="AL3621" s="23">
        <f t="shared" si="2683"/>
        <v>0</v>
      </c>
      <c r="AM3621" s="23">
        <f t="shared" si="2684"/>
        <v>0</v>
      </c>
      <c r="AN3621" s="16">
        <f t="shared" si="2674"/>
        <v>0</v>
      </c>
      <c r="AO3621" s="23">
        <f t="shared" si="2675"/>
        <v>0</v>
      </c>
      <c r="AP3621" s="22">
        <f t="shared" si="2676"/>
        <v>0</v>
      </c>
      <c r="AQ3621" s="30">
        <f t="shared" si="2659"/>
        <v>30570625679.196125</v>
      </c>
      <c r="AR3621" s="28">
        <f t="shared" si="2660"/>
        <v>15084766547.764843</v>
      </c>
      <c r="AS3621" s="25">
        <f t="shared" si="2661"/>
        <v>200337590.02425668</v>
      </c>
      <c r="AT3621" s="32">
        <f t="shared" si="2662"/>
        <v>0</v>
      </c>
      <c r="AU3621" s="23">
        <f t="shared" si="2663"/>
        <v>0</v>
      </c>
      <c r="AV3621" s="22">
        <f t="shared" si="2664"/>
        <v>4472939442.0684118</v>
      </c>
      <c r="AW3621" s="31">
        <f t="shared" si="2677"/>
        <v>20249288237.871834</v>
      </c>
    </row>
    <row r="3622" spans="1:53" x14ac:dyDescent="0.25">
      <c r="A3622">
        <f t="shared" si="2685"/>
        <v>962</v>
      </c>
      <c r="B3622" t="s">
        <v>7</v>
      </c>
      <c r="C3622" s="27">
        <f t="shared" si="2642"/>
        <v>0</v>
      </c>
      <c r="D3622" s="27">
        <f t="shared" si="2665"/>
        <v>0</v>
      </c>
      <c r="E3622" s="27" t="b">
        <f t="shared" si="2641"/>
        <v>1</v>
      </c>
      <c r="F3622" s="29">
        <f t="shared" si="2643"/>
        <v>0</v>
      </c>
      <c r="G3622" s="27">
        <f t="shared" si="2666"/>
        <v>0</v>
      </c>
      <c r="H3622" s="22">
        <f t="shared" si="2644"/>
        <v>40246550295.149368</v>
      </c>
      <c r="I3622" s="23">
        <f t="shared" si="2645"/>
        <v>132580106.5049091</v>
      </c>
      <c r="J3622" s="23">
        <f t="shared" si="2646"/>
        <v>1086</v>
      </c>
      <c r="K3622" s="19">
        <f t="shared" si="2667"/>
        <v>225.0831931027827</v>
      </c>
      <c r="L3622" s="16">
        <f t="shared" si="2647"/>
        <v>277.6093071660062</v>
      </c>
      <c r="M3622" s="23">
        <f>M3621-IF($B3622="B",(Percent_Rent_In_Elsies*2.49%/12 * H3621)/K3621,0)+IF($B3622="D",N3622,0)+IF(B3622="D",AK3621)+IF(B3622="C",F3621*90%)-(Y3622-Y3621)-IF($B3622="A",Q3621/K3621) + IF($B3622="A",Q3621/K3621)</f>
        <v>-64281482.462169476</v>
      </c>
      <c r="N3622" s="23">
        <f t="shared" si="2648"/>
        <v>0</v>
      </c>
      <c r="O3622" s="22">
        <f t="shared" si="2649"/>
        <v>0</v>
      </c>
      <c r="P3622" s="22">
        <f t="shared" si="2680"/>
        <v>0</v>
      </c>
      <c r="Q3622" s="22">
        <f t="shared" si="2681"/>
        <v>0</v>
      </c>
      <c r="R3622" s="22">
        <f t="shared" si="2650"/>
        <v>450307603.17979586</v>
      </c>
      <c r="S3622" s="16">
        <f t="shared" si="2640"/>
        <v>40937054.834526896</v>
      </c>
      <c r="T3622" s="15">
        <f t="shared" si="2651"/>
        <v>0</v>
      </c>
      <c r="U3622" s="23">
        <f t="shared" si="2668"/>
        <v>2000627.3990175985</v>
      </c>
      <c r="V3622" s="23">
        <f t="shared" si="2669"/>
        <v>181875.21809250896</v>
      </c>
      <c r="W3622" s="23">
        <f t="shared" si="2682"/>
        <v>0</v>
      </c>
      <c r="X3622" s="23">
        <f t="shared" si="2670"/>
        <v>44843411.755329564</v>
      </c>
      <c r="Y3622" s="23">
        <f t="shared" si="2652"/>
        <v>13825559.361691331</v>
      </c>
      <c r="Z3622" s="3">
        <f t="shared" si="2653"/>
        <v>0</v>
      </c>
      <c r="AA3622" s="23">
        <f t="shared" si="2654"/>
        <v>73330772.279812723</v>
      </c>
      <c r="AB3622" s="26">
        <f t="shared" si="2671"/>
        <v>70086276.274228618</v>
      </c>
      <c r="AC3622" s="23">
        <f t="shared" si="2672"/>
        <v>74889487.274228647</v>
      </c>
      <c r="AD3622" s="23">
        <f t="shared" si="2678"/>
        <v>4803211</v>
      </c>
      <c r="AE3622" s="24">
        <f t="shared" si="2639"/>
        <v>70086276.274228647</v>
      </c>
      <c r="AF3622" s="3">
        <f t="shared" si="2673"/>
        <v>0</v>
      </c>
      <c r="AG3622" s="2">
        <f t="shared" si="2655"/>
        <v>0</v>
      </c>
      <c r="AH3622" s="2">
        <f t="shared" si="2656"/>
        <v>229.69718144348545</v>
      </c>
      <c r="AI3622" s="23">
        <f t="shared" si="2679"/>
        <v>11789660269.595188</v>
      </c>
      <c r="AJ3622" s="23">
        <f t="shared" si="2657"/>
        <v>6219.922423797766</v>
      </c>
      <c r="AK3622" s="23">
        <f t="shared" si="2658"/>
        <v>0</v>
      </c>
      <c r="AL3622" s="23">
        <f t="shared" si="2683"/>
        <v>11103642.56735611</v>
      </c>
      <c r="AM3622" s="23">
        <f t="shared" si="2684"/>
        <v>10359569308.58005</v>
      </c>
      <c r="AN3622" s="16">
        <f t="shared" si="2674"/>
        <v>0</v>
      </c>
      <c r="AO3622" s="23">
        <f t="shared" si="2675"/>
        <v>185512.72245435923</v>
      </c>
      <c r="AP3622" s="22">
        <f t="shared" si="2676"/>
        <v>41755795.931217469</v>
      </c>
      <c r="AQ3622" s="30">
        <f t="shared" si="2659"/>
        <v>30653782346.793144</v>
      </c>
      <c r="AR3622" s="28">
        <f t="shared" si="2660"/>
        <v>15126167419.430645</v>
      </c>
      <c r="AS3622" s="25">
        <f t="shared" si="2661"/>
        <v>200337590.02425668</v>
      </c>
      <c r="AT3622" s="32">
        <f t="shared" si="2662"/>
        <v>0</v>
      </c>
      <c r="AU3622" s="23">
        <f t="shared" si="2663"/>
        <v>0</v>
      </c>
      <c r="AV3622" s="22">
        <f t="shared" si="2664"/>
        <v>4472939442.0684118</v>
      </c>
      <c r="AW3622" s="31">
        <f t="shared" si="2677"/>
        <v>20332444905.468853</v>
      </c>
    </row>
    <row r="3623" spans="1:53" s="21" customFormat="1" x14ac:dyDescent="0.25">
      <c r="A3623">
        <f t="shared" si="2685"/>
        <v>962</v>
      </c>
      <c r="B3623" t="s">
        <v>8</v>
      </c>
      <c r="C3623" s="27">
        <f t="shared" si="2642"/>
        <v>0</v>
      </c>
      <c r="D3623" s="27">
        <f t="shared" si="2665"/>
        <v>0</v>
      </c>
      <c r="E3623" s="27" t="b">
        <f t="shared" si="2641"/>
        <v>1</v>
      </c>
      <c r="F3623" s="29">
        <f t="shared" si="2643"/>
        <v>0</v>
      </c>
      <c r="G3623" s="27">
        <f t="shared" si="2666"/>
        <v>0</v>
      </c>
      <c r="H3623" s="22">
        <f t="shared" si="2644"/>
        <v>40246550295.149368</v>
      </c>
      <c r="I3623" s="23">
        <f t="shared" si="2645"/>
        <v>132580106.5049091</v>
      </c>
      <c r="J3623" s="23">
        <f t="shared" si="2646"/>
        <v>1086</v>
      </c>
      <c r="K3623" s="19">
        <f t="shared" si="2667"/>
        <v>225.0831931027827</v>
      </c>
      <c r="L3623" s="16">
        <f t="shared" si="2647"/>
        <v>277.6093071660062</v>
      </c>
      <c r="M3623" s="23">
        <f>M3622-IF($B3623="B",(Percent_Rent_In_Elsies*2.49%/12 * H3622)/K3622,0)+IF($B3623="D",N3623,0)+IF(B3623="D",AK3622)+IF(B3623="C",F3622*90%)-(Y3623-Y3622)-IF($B3623="A",Q3622/K3622) + IF($B3623="A",Q3622/K3622)</f>
        <v>-64281482.462169476</v>
      </c>
      <c r="N3623" s="23">
        <f t="shared" si="2648"/>
        <v>0</v>
      </c>
      <c r="O3623" s="22">
        <f t="shared" si="2649"/>
        <v>0</v>
      </c>
      <c r="P3623" s="22">
        <f t="shared" si="2680"/>
        <v>0</v>
      </c>
      <c r="Q3623" s="22">
        <f t="shared" si="2681"/>
        <v>0</v>
      </c>
      <c r="R3623" s="22">
        <f t="shared" si="2650"/>
        <v>492063399.11101335</v>
      </c>
      <c r="S3623" s="16">
        <f t="shared" si="2640"/>
        <v>40937054.834526896</v>
      </c>
      <c r="T3623" s="15">
        <f t="shared" si="2651"/>
        <v>0</v>
      </c>
      <c r="U3623" s="23">
        <f t="shared" si="2668"/>
        <v>2186140.1214719578</v>
      </c>
      <c r="V3623" s="23">
        <f t="shared" si="2669"/>
        <v>181875.21809250896</v>
      </c>
      <c r="W3623" s="23">
        <f t="shared" si="2682"/>
        <v>0</v>
      </c>
      <c r="X3623" s="23">
        <f t="shared" si="2670"/>
        <v>44843411.755329564</v>
      </c>
      <c r="Y3623" s="23">
        <f t="shared" si="2652"/>
        <v>13825559.361691331</v>
      </c>
      <c r="Z3623" s="3">
        <f t="shared" si="2653"/>
        <v>0</v>
      </c>
      <c r="AA3623" s="23">
        <f t="shared" si="2654"/>
        <v>73330772.279812723</v>
      </c>
      <c r="AB3623" s="26">
        <f t="shared" si="2671"/>
        <v>70086276.274228632</v>
      </c>
      <c r="AC3623" s="23">
        <f t="shared" si="2672"/>
        <v>74889487.274228647</v>
      </c>
      <c r="AD3623" s="23">
        <f t="shared" si="2678"/>
        <v>4803211</v>
      </c>
      <c r="AE3623" s="24">
        <f t="shared" si="2639"/>
        <v>70086276.274228647</v>
      </c>
      <c r="AF3623" s="3">
        <f t="shared" si="2673"/>
        <v>1E-4</v>
      </c>
      <c r="AG3623" s="2">
        <f t="shared" si="2655"/>
        <v>0</v>
      </c>
      <c r="AH3623" s="2">
        <f t="shared" si="2656"/>
        <v>229.69718144348545</v>
      </c>
      <c r="AI3623" s="23">
        <f t="shared" si="2679"/>
        <v>11789660269.595188</v>
      </c>
      <c r="AJ3623" s="23">
        <f t="shared" si="2657"/>
        <v>6219.922423797766</v>
      </c>
      <c r="AK3623" s="23">
        <f t="shared" si="2658"/>
        <v>67161.532815793369</v>
      </c>
      <c r="AL3623" s="23">
        <f t="shared" si="2683"/>
        <v>0</v>
      </c>
      <c r="AM3623" s="23">
        <f t="shared" si="2684"/>
        <v>0</v>
      </c>
      <c r="AN3623" s="16">
        <f t="shared" si="2674"/>
        <v>0</v>
      </c>
      <c r="AO3623" s="23">
        <f t="shared" si="2675"/>
        <v>0</v>
      </c>
      <c r="AP3623" s="22">
        <f t="shared" si="2676"/>
        <v>0</v>
      </c>
      <c r="AQ3623" s="30">
        <f t="shared" si="2659"/>
        <v>30653782346.793144</v>
      </c>
      <c r="AR3623" s="28">
        <f t="shared" si="2660"/>
        <v>15126167419.430645</v>
      </c>
      <c r="AS3623" s="25">
        <f t="shared" si="2661"/>
        <v>200337590.02425668</v>
      </c>
      <c r="AT3623" s="32">
        <f t="shared" si="2662"/>
        <v>0</v>
      </c>
      <c r="AU3623" s="23">
        <f t="shared" si="2663"/>
        <v>0</v>
      </c>
      <c r="AV3623" s="22">
        <f t="shared" si="2664"/>
        <v>4472939442.0684118</v>
      </c>
      <c r="AW3623" s="31">
        <f t="shared" si="2677"/>
        <v>20332444905.468853</v>
      </c>
      <c r="AX3623"/>
      <c r="AY3623"/>
      <c r="AZ3623"/>
      <c r="BA3623"/>
    </row>
    <row r="3624" spans="1:53" s="21" customFormat="1" x14ac:dyDescent="0.25">
      <c r="A3624">
        <f t="shared" si="2685"/>
        <v>962</v>
      </c>
      <c r="B3624" t="s">
        <v>9</v>
      </c>
      <c r="C3624" s="27">
        <f t="shared" si="2642"/>
        <v>0</v>
      </c>
      <c r="D3624" s="27">
        <f t="shared" si="2665"/>
        <v>0</v>
      </c>
      <c r="E3624" s="27" t="b">
        <f t="shared" si="2641"/>
        <v>1</v>
      </c>
      <c r="F3624" s="29">
        <f t="shared" si="2643"/>
        <v>0</v>
      </c>
      <c r="G3624" s="27">
        <f t="shared" si="2666"/>
        <v>0</v>
      </c>
      <c r="H3624" s="22">
        <f t="shared" si="2644"/>
        <v>40246550295.149368</v>
      </c>
      <c r="I3624" s="23">
        <f t="shared" si="2645"/>
        <v>132580106.5049091</v>
      </c>
      <c r="J3624" s="23">
        <f t="shared" si="2646"/>
        <v>1086</v>
      </c>
      <c r="K3624" s="19">
        <f t="shared" si="2667"/>
        <v>225.0831931027827</v>
      </c>
      <c r="L3624" s="16">
        <f t="shared" si="2647"/>
        <v>277.6093071660062</v>
      </c>
      <c r="M3624" s="23">
        <f>M3623-IF($B3624="B",(Percent_Rent_In_Elsies*2.49%/12 * H3623)/K3623,0)+IF($B3624="D",N3624,0)+IF(B3624="D",AK3623)+IF(B3624="C",F3623*90%)-(Y3624-Y3623)-IF($B3624="A",Q3623/K3623) + IF($B3624="A",Q3623/K3623)</f>
        <v>-64214320.929353684</v>
      </c>
      <c r="N3624" s="23">
        <f t="shared" si="2648"/>
        <v>0</v>
      </c>
      <c r="O3624" s="22">
        <f t="shared" si="2649"/>
        <v>28601375.818741076</v>
      </c>
      <c r="P3624" s="22">
        <f t="shared" si="2680"/>
        <v>0</v>
      </c>
      <c r="Q3624" s="22">
        <f t="shared" si="2681"/>
        <v>0</v>
      </c>
      <c r="R3624" s="22">
        <f t="shared" si="2650"/>
        <v>492063399.11101335</v>
      </c>
      <c r="S3624" s="16">
        <f t="shared" si="2640"/>
        <v>0</v>
      </c>
      <c r="T3624" s="15">
        <f t="shared" si="2651"/>
        <v>12335679.015785821</v>
      </c>
      <c r="U3624" s="23">
        <f t="shared" si="2668"/>
        <v>2186140.1214719578</v>
      </c>
      <c r="V3624" s="23">
        <f t="shared" si="2669"/>
        <v>0</v>
      </c>
      <c r="W3624" s="23">
        <f t="shared" si="2682"/>
        <v>181875.21809250896</v>
      </c>
      <c r="X3624" s="23">
        <f t="shared" si="2670"/>
        <v>44843411.755329564</v>
      </c>
      <c r="Y3624" s="23">
        <f t="shared" si="2652"/>
        <v>13825559.361691331</v>
      </c>
      <c r="Z3624" s="3">
        <f t="shared" si="2653"/>
        <v>0</v>
      </c>
      <c r="AA3624" s="23">
        <f t="shared" si="2654"/>
        <v>73263610.746996924</v>
      </c>
      <c r="AB3624" s="26">
        <f t="shared" si="2671"/>
        <v>70086276.274228603</v>
      </c>
      <c r="AC3624" s="23">
        <f t="shared" si="2672"/>
        <v>74889487.274228647</v>
      </c>
      <c r="AD3624" s="23">
        <f t="shared" si="2678"/>
        <v>4803211</v>
      </c>
      <c r="AE3624" s="24">
        <f t="shared" si="2639"/>
        <v>70086276.274228647</v>
      </c>
      <c r="AF3624" s="3">
        <f t="shared" si="2673"/>
        <v>0</v>
      </c>
      <c r="AG3624" s="2">
        <f t="shared" si="2655"/>
        <v>0</v>
      </c>
      <c r="AH3624" s="2">
        <f t="shared" si="2656"/>
        <v>229.69718144348545</v>
      </c>
      <c r="AI3624" s="23">
        <f t="shared" si="2679"/>
        <v>11778862460.838146</v>
      </c>
      <c r="AJ3624" s="23">
        <f t="shared" si="2657"/>
        <v>6219.922423797766</v>
      </c>
      <c r="AK3624" s="23">
        <f t="shared" si="2658"/>
        <v>0</v>
      </c>
      <c r="AL3624" s="23">
        <f t="shared" si="2683"/>
        <v>0</v>
      </c>
      <c r="AM3624" s="23">
        <f t="shared" si="2684"/>
        <v>0</v>
      </c>
      <c r="AN3624" s="16">
        <f t="shared" si="2674"/>
        <v>0</v>
      </c>
      <c r="AO3624" s="23">
        <f t="shared" si="2675"/>
        <v>0</v>
      </c>
      <c r="AP3624" s="22">
        <f t="shared" si="2676"/>
        <v>0</v>
      </c>
      <c r="AQ3624" s="30">
        <f t="shared" si="2659"/>
        <v>30653782346.793144</v>
      </c>
      <c r="AR3624" s="28">
        <f t="shared" si="2660"/>
        <v>15126167419.430645</v>
      </c>
      <c r="AS3624" s="25">
        <f t="shared" si="2661"/>
        <v>200337590.02425668</v>
      </c>
      <c r="AT3624" s="32">
        <f t="shared" si="2662"/>
        <v>0</v>
      </c>
      <c r="AU3624" s="23">
        <f t="shared" si="2663"/>
        <v>0</v>
      </c>
      <c r="AV3624" s="22">
        <f t="shared" si="2664"/>
        <v>4472939442.0684118</v>
      </c>
      <c r="AW3624" s="31">
        <f t="shared" si="2677"/>
        <v>20332444905.468853</v>
      </c>
      <c r="AX3624"/>
      <c r="AY3624"/>
      <c r="AZ3624"/>
      <c r="BA3624"/>
    </row>
    <row r="3625" spans="1:53" x14ac:dyDescent="0.25">
      <c r="A3625" s="21">
        <f t="shared" si="2685"/>
        <v>962</v>
      </c>
      <c r="B3625" s="21" t="s">
        <v>28</v>
      </c>
      <c r="C3625" s="27">
        <f t="shared" si="2642"/>
        <v>0</v>
      </c>
      <c r="D3625" s="27">
        <f t="shared" si="2665"/>
        <v>0</v>
      </c>
      <c r="E3625" s="27" t="b">
        <f t="shared" si="2641"/>
        <v>1</v>
      </c>
      <c r="F3625" s="29">
        <f t="shared" si="2643"/>
        <v>0</v>
      </c>
      <c r="G3625" s="27">
        <f t="shared" si="2666"/>
        <v>0</v>
      </c>
      <c r="H3625" s="22">
        <f t="shared" si="2644"/>
        <v>40246550295.149368</v>
      </c>
      <c r="I3625" s="23">
        <f t="shared" si="2645"/>
        <v>132580106.5049091</v>
      </c>
      <c r="J3625" s="23">
        <f t="shared" si="2646"/>
        <v>1086</v>
      </c>
      <c r="K3625" s="19">
        <f t="shared" si="2667"/>
        <v>225.0831931027827</v>
      </c>
      <c r="L3625" s="16">
        <f t="shared" si="2647"/>
        <v>277.6093071660062</v>
      </c>
      <c r="M3625" s="23">
        <f>M3624-IF($B3625="B",(Percent_Rent_In_Elsies*2.49%/12 * H3624)/K3624,0)+IF($B3625="D",N3625,0)+IF(B3625="D",AK3624)+IF(B3625="C",F3624*90%)-(Y3625-Y3624)-IF($B3625="A",Q3624/K3624) + IF($B3625="A",Q3624/K3624)</f>
        <v>-64214320.929353684</v>
      </c>
      <c r="N3625" s="23">
        <f t="shared" si="2648"/>
        <v>0</v>
      </c>
      <c r="O3625" s="22">
        <f t="shared" si="2649"/>
        <v>0</v>
      </c>
      <c r="P3625" s="22">
        <f t="shared" si="2680"/>
        <v>28601375.818741076</v>
      </c>
      <c r="Q3625" s="22">
        <f t="shared" si="2681"/>
        <v>0</v>
      </c>
      <c r="R3625" s="22">
        <f t="shared" si="2650"/>
        <v>492063399.11101335</v>
      </c>
      <c r="S3625" s="16">
        <f t="shared" si="2640"/>
        <v>0</v>
      </c>
      <c r="T3625" s="15">
        <f t="shared" si="2651"/>
        <v>0</v>
      </c>
      <c r="U3625" s="23">
        <f t="shared" si="2668"/>
        <v>2186140.1214719578</v>
      </c>
      <c r="V3625" s="23">
        <f t="shared" si="2669"/>
        <v>0</v>
      </c>
      <c r="W3625" s="23">
        <f t="shared" si="2682"/>
        <v>0</v>
      </c>
      <c r="X3625" s="23">
        <f t="shared" si="2670"/>
        <v>44843411.755329564</v>
      </c>
      <c r="Y3625" s="23">
        <f t="shared" si="2652"/>
        <v>13825559.361691331</v>
      </c>
      <c r="Z3625" s="3">
        <f t="shared" si="2653"/>
        <v>9093.7609046254493</v>
      </c>
      <c r="AA3625" s="23">
        <f t="shared" si="2654"/>
        <v>73400017.1605663</v>
      </c>
      <c r="AB3625" s="26">
        <f t="shared" si="2671"/>
        <v>70086276.274228603</v>
      </c>
      <c r="AC3625" s="23">
        <f t="shared" si="2672"/>
        <v>74889487.274228647</v>
      </c>
      <c r="AD3625" s="23">
        <f t="shared" si="2678"/>
        <v>4803211</v>
      </c>
      <c r="AE3625" s="24">
        <f t="shared" si="2639"/>
        <v>70086276.274228647</v>
      </c>
      <c r="AF3625" s="3">
        <f t="shared" si="2673"/>
        <v>0</v>
      </c>
      <c r="AG3625" s="2">
        <f t="shared" si="2655"/>
        <v>1091251308.5550537</v>
      </c>
      <c r="AH3625" s="2">
        <f t="shared" si="2656"/>
        <v>229.69718144348545</v>
      </c>
      <c r="AI3625" s="23">
        <f t="shared" si="2679"/>
        <v>11800793025.92807</v>
      </c>
      <c r="AJ3625" s="23">
        <f t="shared" si="2657"/>
        <v>6219.922423797766</v>
      </c>
      <c r="AK3625" s="23">
        <f t="shared" si="2658"/>
        <v>0</v>
      </c>
      <c r="AL3625" s="23">
        <f t="shared" si="2683"/>
        <v>0</v>
      </c>
      <c r="AM3625" s="23">
        <f t="shared" si="2684"/>
        <v>0</v>
      </c>
      <c r="AN3625" s="16">
        <f t="shared" si="2674"/>
        <v>0</v>
      </c>
      <c r="AO3625" s="23">
        <f t="shared" si="2675"/>
        <v>0</v>
      </c>
      <c r="AP3625" s="22">
        <f t="shared" si="2676"/>
        <v>0</v>
      </c>
      <c r="AQ3625" s="30">
        <f t="shared" si="2659"/>
        <v>30653782346.793144</v>
      </c>
      <c r="AR3625" s="28">
        <f t="shared" si="2660"/>
        <v>15126167419.430645</v>
      </c>
      <c r="AS3625" s="25">
        <f t="shared" si="2661"/>
        <v>200337590.02425668</v>
      </c>
      <c r="AT3625" s="32">
        <f t="shared" si="2662"/>
        <v>18187.521809250899</v>
      </c>
      <c r="AU3625" s="23">
        <f t="shared" si="2663"/>
        <v>18187.521809250899</v>
      </c>
      <c r="AV3625" s="22">
        <f t="shared" si="2664"/>
        <v>4485275121.084198</v>
      </c>
      <c r="AW3625" s="31">
        <f t="shared" si="2677"/>
        <v>20332444905.468857</v>
      </c>
    </row>
    <row r="3626" spans="1:53" x14ac:dyDescent="0.25">
      <c r="A3626">
        <f t="shared" si="2685"/>
        <v>963</v>
      </c>
      <c r="B3626" t="s">
        <v>6</v>
      </c>
      <c r="C3626" s="27">
        <f t="shared" si="2642"/>
        <v>0</v>
      </c>
      <c r="D3626" s="27">
        <f t="shared" si="2665"/>
        <v>0</v>
      </c>
      <c r="E3626" s="27" t="b">
        <f t="shared" si="2641"/>
        <v>1</v>
      </c>
      <c r="F3626" s="29">
        <f t="shared" si="2643"/>
        <v>0</v>
      </c>
      <c r="G3626" s="27">
        <f t="shared" si="2666"/>
        <v>0</v>
      </c>
      <c r="H3626" s="22">
        <f t="shared" si="2644"/>
        <v>40313627878.974617</v>
      </c>
      <c r="I3626" s="23">
        <f t="shared" si="2645"/>
        <v>132580106.5049091</v>
      </c>
      <c r="J3626" s="23">
        <f t="shared" si="2646"/>
        <v>1086</v>
      </c>
      <c r="K3626" s="19">
        <f t="shared" si="2667"/>
        <v>225.0831931027827</v>
      </c>
      <c r="L3626" s="16">
        <f t="shared" si="2647"/>
        <v>278.07198934461621</v>
      </c>
      <c r="M3626" s="23">
        <f>M3625-IF($B3626="B",(Percent_Rent_In_Elsies*2.49%/12 * H3625)/K3625,0)+IF($B3626="D",N3626,0)+IF(B3626="D",AK3625)+IF(B3626="C",F3625*90%)-(Y3626-Y3625)-IF($B3626="A",Q3625/K3625) + IF($B3626="A",Q3625/K3625)</f>
        <v>-64214320.929353684</v>
      </c>
      <c r="N3626" s="23">
        <f t="shared" si="2648"/>
        <v>0</v>
      </c>
      <c r="O3626" s="22">
        <f t="shared" si="2649"/>
        <v>0</v>
      </c>
      <c r="P3626" s="22">
        <f t="shared" si="2680"/>
        <v>0</v>
      </c>
      <c r="Q3626" s="22">
        <f t="shared" si="2681"/>
        <v>0</v>
      </c>
      <c r="R3626" s="22">
        <f t="shared" si="2650"/>
        <v>492063399.11101335</v>
      </c>
      <c r="S3626" s="16">
        <f t="shared" si="2640"/>
        <v>0</v>
      </c>
      <c r="T3626" s="15">
        <f t="shared" si="2651"/>
        <v>0</v>
      </c>
      <c r="U3626" s="23">
        <f t="shared" si="2668"/>
        <v>2186140.1214719578</v>
      </c>
      <c r="V3626" s="23">
        <f t="shared" si="2669"/>
        <v>0</v>
      </c>
      <c r="W3626" s="23">
        <f t="shared" si="2682"/>
        <v>0</v>
      </c>
      <c r="X3626" s="23">
        <f t="shared" si="2670"/>
        <v>44888880.55985269</v>
      </c>
      <c r="Y3626" s="23">
        <f t="shared" si="2652"/>
        <v>13825559.361691331</v>
      </c>
      <c r="Z3626" s="3">
        <f t="shared" si="2653"/>
        <v>0</v>
      </c>
      <c r="AA3626" s="23">
        <f t="shared" si="2654"/>
        <v>73400017.1605663</v>
      </c>
      <c r="AB3626" s="26">
        <f t="shared" si="2671"/>
        <v>70086276.274228603</v>
      </c>
      <c r="AC3626" s="23">
        <f t="shared" si="2672"/>
        <v>74889487.274228647</v>
      </c>
      <c r="AD3626" s="23">
        <f t="shared" si="2678"/>
        <v>4803211</v>
      </c>
      <c r="AE3626" s="24">
        <f t="shared" si="2639"/>
        <v>70086276.274228647</v>
      </c>
      <c r="AF3626" s="3">
        <f t="shared" si="2673"/>
        <v>0</v>
      </c>
      <c r="AG3626" s="2">
        <f t="shared" si="2655"/>
        <v>0</v>
      </c>
      <c r="AH3626" s="2">
        <f t="shared" si="2656"/>
        <v>230.08001007922459</v>
      </c>
      <c r="AI3626" s="23">
        <f t="shared" si="2679"/>
        <v>11800793025.92807</v>
      </c>
      <c r="AJ3626" s="23">
        <f t="shared" si="2657"/>
        <v>6219.922423797766</v>
      </c>
      <c r="AK3626" s="23">
        <f t="shared" si="2658"/>
        <v>0</v>
      </c>
      <c r="AL3626" s="23">
        <f t="shared" si="2683"/>
        <v>0</v>
      </c>
      <c r="AM3626" s="23">
        <f t="shared" si="2684"/>
        <v>0</v>
      </c>
      <c r="AN3626" s="16">
        <f t="shared" si="2674"/>
        <v>0</v>
      </c>
      <c r="AO3626" s="23">
        <f t="shared" si="2675"/>
        <v>0</v>
      </c>
      <c r="AP3626" s="22">
        <f t="shared" si="2676"/>
        <v>0</v>
      </c>
      <c r="AQ3626" s="30">
        <f t="shared" si="2659"/>
        <v>30653782346.793144</v>
      </c>
      <c r="AR3626" s="28">
        <f t="shared" si="2660"/>
        <v>15126167419.430645</v>
      </c>
      <c r="AS3626" s="25">
        <f t="shared" si="2661"/>
        <v>200337590.02425668</v>
      </c>
      <c r="AT3626" s="32">
        <f t="shared" si="2662"/>
        <v>0</v>
      </c>
      <c r="AU3626" s="23">
        <f t="shared" si="2663"/>
        <v>0</v>
      </c>
      <c r="AV3626" s="22">
        <f t="shared" si="2664"/>
        <v>4485275121.084198</v>
      </c>
      <c r="AW3626" s="31">
        <f t="shared" si="2677"/>
        <v>20303843529.650112</v>
      </c>
    </row>
    <row r="3627" spans="1:53" x14ac:dyDescent="0.25">
      <c r="A3627">
        <f t="shared" si="2685"/>
        <v>963</v>
      </c>
      <c r="B3627" t="s">
        <v>7</v>
      </c>
      <c r="C3627" s="27">
        <f t="shared" si="2642"/>
        <v>0</v>
      </c>
      <c r="D3627" s="27">
        <f t="shared" si="2665"/>
        <v>0</v>
      </c>
      <c r="E3627" s="27" t="b">
        <f t="shared" si="2641"/>
        <v>1</v>
      </c>
      <c r="F3627" s="29">
        <f t="shared" si="2643"/>
        <v>0</v>
      </c>
      <c r="G3627" s="27">
        <f t="shared" si="2666"/>
        <v>0</v>
      </c>
      <c r="H3627" s="22">
        <f t="shared" si="2644"/>
        <v>40313627878.974617</v>
      </c>
      <c r="I3627" s="23">
        <f t="shared" si="2645"/>
        <v>132580106.5049091</v>
      </c>
      <c r="J3627" s="23">
        <f t="shared" si="2646"/>
        <v>1086</v>
      </c>
      <c r="K3627" s="19">
        <f t="shared" si="2667"/>
        <v>225.0831931027827</v>
      </c>
      <c r="L3627" s="16">
        <f t="shared" si="2647"/>
        <v>278.07198934461621</v>
      </c>
      <c r="M3627" s="23">
        <f>M3626-IF($B3627="B",(Percent_Rent_In_Elsies*2.49%/12 * H3626)/K3626,0)+IF($B3627="D",N3627,0)+IF(B3627="D",AK3626)+IF(B3627="C",F3626*90%)-(Y3627-Y3626)-IF($B3627="A",Q3626/K3626) + IF($B3627="A",Q3626/K3626)</f>
        <v>-64400142.839678802</v>
      </c>
      <c r="N3627" s="23">
        <f t="shared" si="2648"/>
        <v>0</v>
      </c>
      <c r="O3627" s="22">
        <f t="shared" si="2649"/>
        <v>0</v>
      </c>
      <c r="P3627" s="22">
        <f t="shared" si="2680"/>
        <v>0</v>
      </c>
      <c r="Q3627" s="22">
        <f t="shared" si="2681"/>
        <v>0</v>
      </c>
      <c r="R3627" s="22">
        <f t="shared" si="2650"/>
        <v>451058115.85176224</v>
      </c>
      <c r="S3627" s="16">
        <f t="shared" si="2640"/>
        <v>41005283.25925111</v>
      </c>
      <c r="T3627" s="15">
        <f t="shared" si="2651"/>
        <v>0</v>
      </c>
      <c r="U3627" s="23">
        <f t="shared" si="2668"/>
        <v>2003961.7780159614</v>
      </c>
      <c r="V3627" s="23">
        <f t="shared" si="2669"/>
        <v>182178.34345599648</v>
      </c>
      <c r="W3627" s="23">
        <f t="shared" si="2682"/>
        <v>0</v>
      </c>
      <c r="X3627" s="23">
        <f t="shared" si="2670"/>
        <v>44888880.55985269</v>
      </c>
      <c r="Y3627" s="23">
        <f t="shared" si="2652"/>
        <v>13825559.361691331</v>
      </c>
      <c r="Z3627" s="3">
        <f t="shared" si="2653"/>
        <v>0</v>
      </c>
      <c r="AA3627" s="23">
        <f t="shared" si="2654"/>
        <v>73400017.1605663</v>
      </c>
      <c r="AB3627" s="26">
        <f t="shared" si="2671"/>
        <v>70086276.274228603</v>
      </c>
      <c r="AC3627" s="23">
        <f t="shared" si="2672"/>
        <v>74889487.274228647</v>
      </c>
      <c r="AD3627" s="23">
        <f t="shared" si="2678"/>
        <v>4803211</v>
      </c>
      <c r="AE3627" s="24">
        <f t="shared" si="2639"/>
        <v>70086276.274228647</v>
      </c>
      <c r="AF3627" s="3">
        <f t="shared" si="2673"/>
        <v>0</v>
      </c>
      <c r="AG3627" s="2">
        <f t="shared" si="2655"/>
        <v>0</v>
      </c>
      <c r="AH3627" s="2">
        <f t="shared" si="2656"/>
        <v>230.08001007922459</v>
      </c>
      <c r="AI3627" s="23">
        <f t="shared" si="2679"/>
        <v>11800793025.92807</v>
      </c>
      <c r="AJ3627" s="23">
        <f t="shared" si="2657"/>
        <v>6219.922423797766</v>
      </c>
      <c r="AK3627" s="23">
        <f t="shared" si="2658"/>
        <v>0</v>
      </c>
      <c r="AL3627" s="23">
        <f t="shared" si="2683"/>
        <v>11132756.332881927</v>
      </c>
      <c r="AM3627" s="23">
        <f t="shared" si="2684"/>
        <v>10386732113.035334</v>
      </c>
      <c r="AN3627" s="16">
        <f t="shared" si="2674"/>
        <v>0</v>
      </c>
      <c r="AO3627" s="23">
        <f t="shared" si="2675"/>
        <v>185821.91032511651</v>
      </c>
      <c r="AP3627" s="22">
        <f t="shared" si="2676"/>
        <v>41825388.924436167</v>
      </c>
      <c r="AQ3627" s="30">
        <f t="shared" si="2659"/>
        <v>30737077608.836159</v>
      </c>
      <c r="AR3627" s="28">
        <f t="shared" si="2660"/>
        <v>15167637292.549223</v>
      </c>
      <c r="AS3627" s="25">
        <f t="shared" si="2661"/>
        <v>200337590.02425668</v>
      </c>
      <c r="AT3627" s="32">
        <f t="shared" si="2662"/>
        <v>0</v>
      </c>
      <c r="AU3627" s="23">
        <f t="shared" si="2663"/>
        <v>0</v>
      </c>
      <c r="AV3627" s="22">
        <f t="shared" si="2664"/>
        <v>4485275121.084198</v>
      </c>
      <c r="AW3627" s="31">
        <f t="shared" si="2677"/>
        <v>20387138791.693123</v>
      </c>
    </row>
    <row r="3628" spans="1:53" x14ac:dyDescent="0.25">
      <c r="A3628">
        <f t="shared" si="2685"/>
        <v>963</v>
      </c>
      <c r="B3628" t="s">
        <v>8</v>
      </c>
      <c r="C3628" s="27">
        <f t="shared" si="2642"/>
        <v>0</v>
      </c>
      <c r="D3628" s="27">
        <f t="shared" si="2665"/>
        <v>0</v>
      </c>
      <c r="E3628" s="27" t="b">
        <f t="shared" si="2641"/>
        <v>1</v>
      </c>
      <c r="F3628" s="29">
        <f t="shared" si="2643"/>
        <v>0</v>
      </c>
      <c r="G3628" s="27">
        <f t="shared" si="2666"/>
        <v>0</v>
      </c>
      <c r="H3628" s="22">
        <f t="shared" si="2644"/>
        <v>40313627878.974617</v>
      </c>
      <c r="I3628" s="23">
        <f t="shared" si="2645"/>
        <v>132580106.5049091</v>
      </c>
      <c r="J3628" s="23">
        <f t="shared" si="2646"/>
        <v>1086</v>
      </c>
      <c r="K3628" s="19">
        <f t="shared" si="2667"/>
        <v>225.0831931027827</v>
      </c>
      <c r="L3628" s="16">
        <f t="shared" si="2647"/>
        <v>278.07198934461621</v>
      </c>
      <c r="M3628" s="23">
        <f>M3627-IF($B3628="B",(Percent_Rent_In_Elsies*2.49%/12 * H3627)/K3627,0)+IF($B3628="D",N3628,0)+IF(B3628="D",AK3627)+IF(B3628="C",F3627*90%)-(Y3628-Y3627)-IF($B3628="A",Q3627/K3627) + IF($B3628="A",Q3627/K3627)</f>
        <v>-64400142.839678802</v>
      </c>
      <c r="N3628" s="23">
        <f t="shared" si="2648"/>
        <v>0</v>
      </c>
      <c r="O3628" s="22">
        <f t="shared" si="2649"/>
        <v>0</v>
      </c>
      <c r="P3628" s="22">
        <f t="shared" si="2680"/>
        <v>0</v>
      </c>
      <c r="Q3628" s="22">
        <f t="shared" si="2681"/>
        <v>0</v>
      </c>
      <c r="R3628" s="22">
        <f t="shared" si="2650"/>
        <v>492883504.77619839</v>
      </c>
      <c r="S3628" s="16">
        <f t="shared" si="2640"/>
        <v>41005283.25925111</v>
      </c>
      <c r="T3628" s="15">
        <f t="shared" si="2651"/>
        <v>0</v>
      </c>
      <c r="U3628" s="23">
        <f t="shared" si="2668"/>
        <v>2189783.6883410779</v>
      </c>
      <c r="V3628" s="23">
        <f t="shared" si="2669"/>
        <v>182178.34345599648</v>
      </c>
      <c r="W3628" s="23">
        <f t="shared" si="2682"/>
        <v>0</v>
      </c>
      <c r="X3628" s="23">
        <f t="shared" si="2670"/>
        <v>44888880.55985269</v>
      </c>
      <c r="Y3628" s="23">
        <f t="shared" si="2652"/>
        <v>13825559.361691331</v>
      </c>
      <c r="Z3628" s="3">
        <f t="shared" si="2653"/>
        <v>0</v>
      </c>
      <c r="AA3628" s="23">
        <f t="shared" si="2654"/>
        <v>73400017.1605663</v>
      </c>
      <c r="AB3628" s="26">
        <f t="shared" si="2671"/>
        <v>70086276.274228603</v>
      </c>
      <c r="AC3628" s="23">
        <f t="shared" si="2672"/>
        <v>74889487.274228647</v>
      </c>
      <c r="AD3628" s="23">
        <f t="shared" si="2678"/>
        <v>4803211</v>
      </c>
      <c r="AE3628" s="24">
        <f t="shared" si="2639"/>
        <v>70086276.274228647</v>
      </c>
      <c r="AF3628" s="3">
        <f t="shared" si="2673"/>
        <v>1E-4</v>
      </c>
      <c r="AG3628" s="2">
        <f t="shared" si="2655"/>
        <v>0</v>
      </c>
      <c r="AH3628" s="2">
        <f t="shared" si="2656"/>
        <v>230.08001007922459</v>
      </c>
      <c r="AI3628" s="23">
        <f t="shared" si="2679"/>
        <v>11800793025.92807</v>
      </c>
      <c r="AJ3628" s="23">
        <f t="shared" si="2657"/>
        <v>6219.922423797766</v>
      </c>
      <c r="AK3628" s="23">
        <f t="shared" si="2658"/>
        <v>67207.571742420434</v>
      </c>
      <c r="AL3628" s="23">
        <f t="shared" si="2683"/>
        <v>0</v>
      </c>
      <c r="AM3628" s="23">
        <f t="shared" si="2684"/>
        <v>0</v>
      </c>
      <c r="AN3628" s="16">
        <f t="shared" si="2674"/>
        <v>0</v>
      </c>
      <c r="AO3628" s="23">
        <f t="shared" si="2675"/>
        <v>0</v>
      </c>
      <c r="AP3628" s="22">
        <f t="shared" si="2676"/>
        <v>0</v>
      </c>
      <c r="AQ3628" s="30">
        <f t="shared" si="2659"/>
        <v>30737077608.836159</v>
      </c>
      <c r="AR3628" s="28">
        <f t="shared" si="2660"/>
        <v>15167637292.549223</v>
      </c>
      <c r="AS3628" s="25">
        <f t="shared" si="2661"/>
        <v>200337590.02425668</v>
      </c>
      <c r="AT3628" s="32">
        <f t="shared" si="2662"/>
        <v>0</v>
      </c>
      <c r="AU3628" s="23">
        <f t="shared" si="2663"/>
        <v>0</v>
      </c>
      <c r="AV3628" s="22">
        <f t="shared" si="2664"/>
        <v>4485275121.084198</v>
      </c>
      <c r="AW3628" s="31">
        <f t="shared" si="2677"/>
        <v>20387138791.693127</v>
      </c>
    </row>
    <row r="3629" spans="1:53" x14ac:dyDescent="0.25">
      <c r="A3629" s="21">
        <f t="shared" si="2685"/>
        <v>963</v>
      </c>
      <c r="B3629" s="21" t="s">
        <v>9</v>
      </c>
      <c r="C3629" s="27">
        <f t="shared" si="2642"/>
        <v>0</v>
      </c>
      <c r="D3629" s="27">
        <f t="shared" si="2665"/>
        <v>0</v>
      </c>
      <c r="E3629" s="27" t="b">
        <f t="shared" si="2641"/>
        <v>1</v>
      </c>
      <c r="F3629" s="29">
        <f t="shared" si="2643"/>
        <v>0</v>
      </c>
      <c r="G3629" s="27">
        <f t="shared" si="2666"/>
        <v>0</v>
      </c>
      <c r="H3629" s="22">
        <f t="shared" si="2644"/>
        <v>40313627878.974617</v>
      </c>
      <c r="I3629" s="23">
        <f t="shared" si="2645"/>
        <v>132580106.5049091</v>
      </c>
      <c r="J3629" s="23">
        <f t="shared" si="2646"/>
        <v>1086</v>
      </c>
      <c r="K3629" s="19">
        <f t="shared" si="2667"/>
        <v>225.0831931027827</v>
      </c>
      <c r="L3629" s="16">
        <f t="shared" si="2647"/>
        <v>278.07198934461621</v>
      </c>
      <c r="M3629" s="23">
        <f>M3628-IF($B3629="B",(Percent_Rent_In_Elsies*2.49%/12 * H3628)/K3628,0)+IF($B3629="D",N3629,0)+IF(B3629="D",AK3628)+IF(B3629="C",F3628*90%)-(Y3629-Y3628)-IF($B3629="A",Q3628/K3628) + IF($B3629="A",Q3628/K3628)</f>
        <v>-64332935.267936379</v>
      </c>
      <c r="N3629" s="23">
        <f t="shared" si="2648"/>
        <v>0</v>
      </c>
      <c r="O3629" s="22">
        <f t="shared" si="2649"/>
        <v>28649044.778438978</v>
      </c>
      <c r="P3629" s="22">
        <f t="shared" si="2680"/>
        <v>0</v>
      </c>
      <c r="Q3629" s="22">
        <f t="shared" si="2681"/>
        <v>0</v>
      </c>
      <c r="R3629" s="22">
        <f t="shared" si="2650"/>
        <v>492883504.77619839</v>
      </c>
      <c r="S3629" s="16">
        <f t="shared" si="2640"/>
        <v>0</v>
      </c>
      <c r="T3629" s="15">
        <f t="shared" si="2651"/>
        <v>12356238.480812132</v>
      </c>
      <c r="U3629" s="23">
        <f t="shared" si="2668"/>
        <v>2189783.6883410779</v>
      </c>
      <c r="V3629" s="23">
        <f t="shared" si="2669"/>
        <v>0</v>
      </c>
      <c r="W3629" s="23">
        <f t="shared" si="2682"/>
        <v>182178.34345599648</v>
      </c>
      <c r="X3629" s="23">
        <f t="shared" si="2670"/>
        <v>44888880.55985269</v>
      </c>
      <c r="Y3629" s="23">
        <f t="shared" si="2652"/>
        <v>13825559.361691331</v>
      </c>
      <c r="Z3629" s="3">
        <f t="shared" si="2653"/>
        <v>0</v>
      </c>
      <c r="AA3629" s="23">
        <f t="shared" si="2654"/>
        <v>73332809.588823885</v>
      </c>
      <c r="AB3629" s="26">
        <f t="shared" si="2671"/>
        <v>70086276.274228603</v>
      </c>
      <c r="AC3629" s="23">
        <f t="shared" si="2672"/>
        <v>74889487.274228647</v>
      </c>
      <c r="AD3629" s="23">
        <f t="shared" si="2678"/>
        <v>4803211</v>
      </c>
      <c r="AE3629" s="24">
        <f t="shared" si="2639"/>
        <v>70086276.274228647</v>
      </c>
      <c r="AF3629" s="3">
        <f t="shared" si="2673"/>
        <v>0</v>
      </c>
      <c r="AG3629" s="2">
        <f t="shared" si="2655"/>
        <v>0</v>
      </c>
      <c r="AH3629" s="2">
        <f t="shared" si="2656"/>
        <v>230.08001007922459</v>
      </c>
      <c r="AI3629" s="23">
        <f t="shared" si="2679"/>
        <v>11789987815.322023</v>
      </c>
      <c r="AJ3629" s="23">
        <f t="shared" si="2657"/>
        <v>6219.922423797766</v>
      </c>
      <c r="AK3629" s="23">
        <f t="shared" si="2658"/>
        <v>0</v>
      </c>
      <c r="AL3629" s="23">
        <f t="shared" si="2683"/>
        <v>0</v>
      </c>
      <c r="AM3629" s="23">
        <f t="shared" si="2684"/>
        <v>0</v>
      </c>
      <c r="AN3629" s="16">
        <f t="shared" si="2674"/>
        <v>0</v>
      </c>
      <c r="AO3629" s="23">
        <f t="shared" si="2675"/>
        <v>0</v>
      </c>
      <c r="AP3629" s="22">
        <f t="shared" si="2676"/>
        <v>0</v>
      </c>
      <c r="AQ3629" s="30">
        <f t="shared" si="2659"/>
        <v>30737077608.836159</v>
      </c>
      <c r="AR3629" s="28">
        <f t="shared" si="2660"/>
        <v>15167637292.549223</v>
      </c>
      <c r="AS3629" s="25">
        <f t="shared" si="2661"/>
        <v>200337590.02425668</v>
      </c>
      <c r="AT3629" s="32">
        <f t="shared" si="2662"/>
        <v>0</v>
      </c>
      <c r="AU3629" s="23">
        <f t="shared" si="2663"/>
        <v>0</v>
      </c>
      <c r="AV3629" s="22">
        <f t="shared" si="2664"/>
        <v>4485275121.084198</v>
      </c>
      <c r="AW3629" s="31">
        <f t="shared" si="2677"/>
        <v>20387138791.693127</v>
      </c>
      <c r="AX3629" s="21"/>
      <c r="AY3629" s="21"/>
      <c r="AZ3629" s="21"/>
      <c r="BA3629" s="21"/>
    </row>
    <row r="3630" spans="1:53" x14ac:dyDescent="0.25">
      <c r="A3630" s="21">
        <f t="shared" si="2685"/>
        <v>963</v>
      </c>
      <c r="B3630" s="21" t="s">
        <v>28</v>
      </c>
      <c r="C3630" s="27">
        <f t="shared" si="2642"/>
        <v>0</v>
      </c>
      <c r="D3630" s="27">
        <f t="shared" si="2665"/>
        <v>0</v>
      </c>
      <c r="E3630" s="27" t="b">
        <f t="shared" si="2641"/>
        <v>1</v>
      </c>
      <c r="F3630" s="29">
        <f t="shared" si="2643"/>
        <v>0</v>
      </c>
      <c r="G3630" s="27">
        <f t="shared" si="2666"/>
        <v>0</v>
      </c>
      <c r="H3630" s="22">
        <f t="shared" si="2644"/>
        <v>40313627878.974617</v>
      </c>
      <c r="I3630" s="23">
        <f t="shared" si="2645"/>
        <v>132580106.5049091</v>
      </c>
      <c r="J3630" s="23">
        <f t="shared" si="2646"/>
        <v>1086</v>
      </c>
      <c r="K3630" s="19">
        <f t="shared" si="2667"/>
        <v>225.0831931027827</v>
      </c>
      <c r="L3630" s="16">
        <f t="shared" si="2647"/>
        <v>278.07198934461621</v>
      </c>
      <c r="M3630" s="23">
        <f>M3629-IF($B3630="B",(Percent_Rent_In_Elsies*2.49%/12 * H3629)/K3629,0)+IF($B3630="D",N3630,0)+IF(B3630="D",AK3629)+IF(B3630="C",F3629*90%)-(Y3630-Y3629)-IF($B3630="A",Q3629/K3629) + IF($B3630="A",Q3629/K3629)</f>
        <v>-64332935.267936379</v>
      </c>
      <c r="N3630" s="23">
        <f t="shared" si="2648"/>
        <v>0</v>
      </c>
      <c r="O3630" s="22">
        <f t="shared" si="2649"/>
        <v>0</v>
      </c>
      <c r="P3630" s="22">
        <f t="shared" si="2680"/>
        <v>28649044.778438978</v>
      </c>
      <c r="Q3630" s="22">
        <f t="shared" si="2681"/>
        <v>0</v>
      </c>
      <c r="R3630" s="22">
        <f t="shared" si="2650"/>
        <v>492883504.77619839</v>
      </c>
      <c r="S3630" s="16">
        <f t="shared" si="2640"/>
        <v>0</v>
      </c>
      <c r="T3630" s="15">
        <f t="shared" si="2651"/>
        <v>0</v>
      </c>
      <c r="U3630" s="23">
        <f t="shared" si="2668"/>
        <v>2189783.6883410779</v>
      </c>
      <c r="V3630" s="23">
        <f t="shared" si="2669"/>
        <v>0</v>
      </c>
      <c r="W3630" s="23">
        <f t="shared" si="2682"/>
        <v>0</v>
      </c>
      <c r="X3630" s="23">
        <f t="shared" si="2670"/>
        <v>44888880.55985269</v>
      </c>
      <c r="Y3630" s="23">
        <f t="shared" si="2652"/>
        <v>13825559.361691331</v>
      </c>
      <c r="Z3630" s="3">
        <f t="shared" si="2653"/>
        <v>9108.9171727998255</v>
      </c>
      <c r="AA3630" s="23">
        <f t="shared" si="2654"/>
        <v>73469443.346415877</v>
      </c>
      <c r="AB3630" s="26">
        <f t="shared" si="2671"/>
        <v>70086276.274228573</v>
      </c>
      <c r="AC3630" s="23">
        <f t="shared" si="2672"/>
        <v>74889487.274228647</v>
      </c>
      <c r="AD3630" s="23">
        <f t="shared" si="2678"/>
        <v>4803211</v>
      </c>
      <c r="AE3630" s="24">
        <f t="shared" si="2639"/>
        <v>70086276.274228647</v>
      </c>
      <c r="AF3630" s="3">
        <f t="shared" si="2673"/>
        <v>0</v>
      </c>
      <c r="AG3630" s="2">
        <f t="shared" si="2655"/>
        <v>1093070060.7359791</v>
      </c>
      <c r="AH3630" s="2">
        <f t="shared" si="2656"/>
        <v>230.08001007922459</v>
      </c>
      <c r="AI3630" s="23">
        <f t="shared" si="2679"/>
        <v>11811954931.353764</v>
      </c>
      <c r="AJ3630" s="23">
        <f t="shared" si="2657"/>
        <v>6219.922423797766</v>
      </c>
      <c r="AK3630" s="23">
        <f t="shared" si="2658"/>
        <v>0</v>
      </c>
      <c r="AL3630" s="23">
        <f t="shared" si="2683"/>
        <v>0</v>
      </c>
      <c r="AM3630" s="23">
        <f t="shared" si="2684"/>
        <v>0</v>
      </c>
      <c r="AN3630" s="16">
        <f t="shared" si="2674"/>
        <v>0</v>
      </c>
      <c r="AO3630" s="23">
        <f t="shared" si="2675"/>
        <v>0</v>
      </c>
      <c r="AP3630" s="22">
        <f t="shared" si="2676"/>
        <v>0</v>
      </c>
      <c r="AQ3630" s="30">
        <f t="shared" si="2659"/>
        <v>30737077608.836159</v>
      </c>
      <c r="AR3630" s="28">
        <f t="shared" si="2660"/>
        <v>15167637292.549223</v>
      </c>
      <c r="AS3630" s="25">
        <f t="shared" si="2661"/>
        <v>200337590.02425668</v>
      </c>
      <c r="AT3630" s="32">
        <f t="shared" si="2662"/>
        <v>18217.834345599651</v>
      </c>
      <c r="AU3630" s="23">
        <f t="shared" si="2663"/>
        <v>18217.834345599651</v>
      </c>
      <c r="AV3630" s="22">
        <f t="shared" si="2664"/>
        <v>4497631359.5650101</v>
      </c>
      <c r="AW3630" s="31">
        <f t="shared" si="2677"/>
        <v>20387138791.693127</v>
      </c>
      <c r="AX3630" s="21"/>
      <c r="AY3630" s="21"/>
      <c r="AZ3630" s="21"/>
      <c r="BA3630" s="21"/>
    </row>
    <row r="3631" spans="1:53" x14ac:dyDescent="0.25">
      <c r="A3631">
        <f t="shared" si="2685"/>
        <v>964</v>
      </c>
      <c r="B3631" t="s">
        <v>6</v>
      </c>
      <c r="C3631" s="27">
        <f t="shared" si="2642"/>
        <v>0</v>
      </c>
      <c r="D3631" s="27">
        <f t="shared" si="2665"/>
        <v>0</v>
      </c>
      <c r="E3631" s="27" t="b">
        <f t="shared" si="2641"/>
        <v>1</v>
      </c>
      <c r="F3631" s="29">
        <f t="shared" si="2643"/>
        <v>0</v>
      </c>
      <c r="G3631" s="27">
        <f t="shared" si="2666"/>
        <v>0</v>
      </c>
      <c r="H3631" s="22">
        <f t="shared" si="2644"/>
        <v>40380817258.772911</v>
      </c>
      <c r="I3631" s="23">
        <f t="shared" si="2645"/>
        <v>132580106.5049091</v>
      </c>
      <c r="J3631" s="23">
        <f t="shared" si="2646"/>
        <v>1086</v>
      </c>
      <c r="K3631" s="19">
        <f t="shared" si="2667"/>
        <v>225.0831931027827</v>
      </c>
      <c r="L3631" s="16">
        <f t="shared" si="2647"/>
        <v>278.5354426601906</v>
      </c>
      <c r="M3631" s="23">
        <f>M3630-IF($B3631="B",(Percent_Rent_In_Elsies*2.49%/12 * H3630)/K3630,0)+IF($B3631="D",N3631,0)+IF(B3631="D",AK3630)+IF(B3631="C",F3630*90%)-(Y3631-Y3630)-IF($B3631="A",Q3630/K3630) + IF($B3631="A",Q3630/K3630)</f>
        <v>-64332935.267936379</v>
      </c>
      <c r="N3631" s="23">
        <f t="shared" si="2648"/>
        <v>0</v>
      </c>
      <c r="O3631" s="22">
        <f t="shared" si="2649"/>
        <v>0</v>
      </c>
      <c r="P3631" s="22">
        <f t="shared" si="2680"/>
        <v>0</v>
      </c>
      <c r="Q3631" s="22">
        <f t="shared" si="2681"/>
        <v>0</v>
      </c>
      <c r="R3631" s="22">
        <f t="shared" si="2650"/>
        <v>492883504.77619839</v>
      </c>
      <c r="S3631" s="16">
        <f t="shared" si="2640"/>
        <v>0</v>
      </c>
      <c r="T3631" s="15">
        <f t="shared" si="2651"/>
        <v>0</v>
      </c>
      <c r="U3631" s="23">
        <f t="shared" si="2668"/>
        <v>2189783.6883410779</v>
      </c>
      <c r="V3631" s="23">
        <f t="shared" si="2669"/>
        <v>0</v>
      </c>
      <c r="W3631" s="23">
        <f t="shared" si="2682"/>
        <v>0</v>
      </c>
      <c r="X3631" s="23">
        <f t="shared" si="2670"/>
        <v>44934425.14571669</v>
      </c>
      <c r="Y3631" s="23">
        <f t="shared" si="2652"/>
        <v>13825559.361691331</v>
      </c>
      <c r="Z3631" s="3">
        <f t="shared" si="2653"/>
        <v>0</v>
      </c>
      <c r="AA3631" s="23">
        <f t="shared" si="2654"/>
        <v>73469443.346415877</v>
      </c>
      <c r="AB3631" s="26">
        <f t="shared" si="2671"/>
        <v>70086276.274228603</v>
      </c>
      <c r="AC3631" s="23">
        <f t="shared" si="2672"/>
        <v>74889487.274228647</v>
      </c>
      <c r="AD3631" s="23">
        <f t="shared" si="2678"/>
        <v>4803211</v>
      </c>
      <c r="AE3631" s="24">
        <f t="shared" si="2639"/>
        <v>70086276.274228647</v>
      </c>
      <c r="AF3631" s="3">
        <f t="shared" si="2673"/>
        <v>0</v>
      </c>
      <c r="AG3631" s="2">
        <f t="shared" si="2655"/>
        <v>0</v>
      </c>
      <c r="AH3631" s="2">
        <f t="shared" si="2656"/>
        <v>230.46347676268999</v>
      </c>
      <c r="AI3631" s="23">
        <f t="shared" si="2679"/>
        <v>11811954931.353764</v>
      </c>
      <c r="AJ3631" s="23">
        <f t="shared" si="2657"/>
        <v>6219.922423797766</v>
      </c>
      <c r="AK3631" s="23">
        <f t="shared" si="2658"/>
        <v>0</v>
      </c>
      <c r="AL3631" s="23">
        <f t="shared" si="2683"/>
        <v>0</v>
      </c>
      <c r="AM3631" s="23">
        <f t="shared" si="2684"/>
        <v>0</v>
      </c>
      <c r="AN3631" s="16">
        <f t="shared" si="2674"/>
        <v>0</v>
      </c>
      <c r="AO3631" s="23">
        <f t="shared" si="2675"/>
        <v>0</v>
      </c>
      <c r="AP3631" s="22">
        <f t="shared" si="2676"/>
        <v>0</v>
      </c>
      <c r="AQ3631" s="30">
        <f t="shared" si="2659"/>
        <v>30737077608.836159</v>
      </c>
      <c r="AR3631" s="28">
        <f t="shared" si="2660"/>
        <v>15167637292.549223</v>
      </c>
      <c r="AS3631" s="25">
        <f t="shared" si="2661"/>
        <v>200337590.02425668</v>
      </c>
      <c r="AT3631" s="32">
        <f t="shared" si="2662"/>
        <v>0</v>
      </c>
      <c r="AU3631" s="23">
        <f t="shared" si="2663"/>
        <v>0</v>
      </c>
      <c r="AV3631" s="22">
        <f t="shared" si="2664"/>
        <v>4497631359.5650101</v>
      </c>
      <c r="AW3631" s="31">
        <f t="shared" si="2677"/>
        <v>20358489746.914688</v>
      </c>
    </row>
    <row r="3632" spans="1:53" x14ac:dyDescent="0.25">
      <c r="A3632">
        <f t="shared" si="2685"/>
        <v>964</v>
      </c>
      <c r="B3632" t="s">
        <v>7</v>
      </c>
      <c r="C3632" s="27">
        <f t="shared" si="2642"/>
        <v>0</v>
      </c>
      <c r="D3632" s="27">
        <f t="shared" si="2665"/>
        <v>0</v>
      </c>
      <c r="E3632" s="27" t="b">
        <f t="shared" si="2641"/>
        <v>1</v>
      </c>
      <c r="F3632" s="29">
        <f t="shared" si="2643"/>
        <v>0</v>
      </c>
      <c r="G3632" s="27">
        <f t="shared" si="2666"/>
        <v>0</v>
      </c>
      <c r="H3632" s="22">
        <f t="shared" si="2644"/>
        <v>40380817258.772919</v>
      </c>
      <c r="I3632" s="23">
        <f t="shared" si="2645"/>
        <v>132580106.5049091</v>
      </c>
      <c r="J3632" s="23">
        <f t="shared" si="2646"/>
        <v>1086</v>
      </c>
      <c r="K3632" s="19">
        <f t="shared" si="2667"/>
        <v>225.0831931027827</v>
      </c>
      <c r="L3632" s="16">
        <f t="shared" si="2647"/>
        <v>278.5354426601906</v>
      </c>
      <c r="M3632" s="23">
        <f>M3631-IF($B3632="B",(Percent_Rent_In_Elsies*2.49%/12 * H3631)/K3631,0)+IF($B3632="D",N3632,0)+IF(B3632="D",AK3631)+IF(B3632="C",F3631*90%)-(Y3632-Y3631)-IF($B3632="A",Q3631/K3631) + IF($B3632="A",Q3631/K3631)</f>
        <v>-64519066.881445371</v>
      </c>
      <c r="N3632" s="23">
        <f t="shared" si="2648"/>
        <v>0</v>
      </c>
      <c r="O3632" s="22">
        <f t="shared" si="2649"/>
        <v>0</v>
      </c>
      <c r="P3632" s="22">
        <f t="shared" si="2680"/>
        <v>0</v>
      </c>
      <c r="Q3632" s="22">
        <f t="shared" si="2681"/>
        <v>0</v>
      </c>
      <c r="R3632" s="22">
        <f t="shared" si="2650"/>
        <v>451809879.37818187</v>
      </c>
      <c r="S3632" s="16">
        <f t="shared" si="2640"/>
        <v>41073625.398016535</v>
      </c>
      <c r="T3632" s="15">
        <f t="shared" si="2651"/>
        <v>0</v>
      </c>
      <c r="U3632" s="23">
        <f t="shared" si="2668"/>
        <v>2007301.7143126547</v>
      </c>
      <c r="V3632" s="23">
        <f t="shared" si="2669"/>
        <v>182481.97402842317</v>
      </c>
      <c r="W3632" s="23">
        <f t="shared" si="2682"/>
        <v>0</v>
      </c>
      <c r="X3632" s="23">
        <f t="shared" si="2670"/>
        <v>44934425.14571669</v>
      </c>
      <c r="Y3632" s="23">
        <f t="shared" si="2652"/>
        <v>13825559.361691331</v>
      </c>
      <c r="Z3632" s="3">
        <f t="shared" si="2653"/>
        <v>0</v>
      </c>
      <c r="AA3632" s="23">
        <f t="shared" si="2654"/>
        <v>73469443.346415877</v>
      </c>
      <c r="AB3632" s="26">
        <f t="shared" si="2671"/>
        <v>70086276.274228588</v>
      </c>
      <c r="AC3632" s="23">
        <f t="shared" si="2672"/>
        <v>74889487.274228647</v>
      </c>
      <c r="AD3632" s="23">
        <f t="shared" si="2678"/>
        <v>4803211</v>
      </c>
      <c r="AE3632" s="24">
        <f t="shared" si="2639"/>
        <v>70086276.274228647</v>
      </c>
      <c r="AF3632" s="3">
        <f t="shared" si="2673"/>
        <v>0</v>
      </c>
      <c r="AG3632" s="2">
        <f t="shared" si="2655"/>
        <v>0</v>
      </c>
      <c r="AH3632" s="2">
        <f t="shared" si="2656"/>
        <v>230.46347676269005</v>
      </c>
      <c r="AI3632" s="23">
        <f t="shared" si="2679"/>
        <v>11811954931.353764</v>
      </c>
      <c r="AJ3632" s="23">
        <f t="shared" si="2657"/>
        <v>6219.922423797766</v>
      </c>
      <c r="AK3632" s="23">
        <f t="shared" si="2658"/>
        <v>0</v>
      </c>
      <c r="AL3632" s="23">
        <f t="shared" si="2683"/>
        <v>11161905.425693512</v>
      </c>
      <c r="AM3632" s="23">
        <f t="shared" si="2684"/>
        <v>10413927877.437155</v>
      </c>
      <c r="AN3632" s="16">
        <f t="shared" si="2674"/>
        <v>0</v>
      </c>
      <c r="AO3632" s="23">
        <f t="shared" si="2675"/>
        <v>186131.61350899172</v>
      </c>
      <c r="AP3632" s="22">
        <f t="shared" si="2676"/>
        <v>41895097.905976899</v>
      </c>
      <c r="AQ3632" s="30">
        <f t="shared" si="2659"/>
        <v>30820511696.31591</v>
      </c>
      <c r="AR3632" s="28">
        <f t="shared" si="2660"/>
        <v>15209176282.122999</v>
      </c>
      <c r="AS3632" s="25">
        <f t="shared" si="2661"/>
        <v>200337590.02425668</v>
      </c>
      <c r="AT3632" s="32">
        <f t="shared" si="2662"/>
        <v>0</v>
      </c>
      <c r="AU3632" s="23">
        <f t="shared" si="2663"/>
        <v>0</v>
      </c>
      <c r="AV3632" s="22">
        <f t="shared" si="2664"/>
        <v>4497631359.5650101</v>
      </c>
      <c r="AW3632" s="31">
        <f t="shared" si="2677"/>
        <v>20441923834.39444</v>
      </c>
    </row>
    <row r="3633" spans="1:53" s="21" customFormat="1" x14ac:dyDescent="0.25">
      <c r="A3633">
        <f t="shared" si="2685"/>
        <v>964</v>
      </c>
      <c r="B3633" t="s">
        <v>8</v>
      </c>
      <c r="C3633" s="27">
        <f t="shared" si="2642"/>
        <v>0</v>
      </c>
      <c r="D3633" s="27">
        <f t="shared" si="2665"/>
        <v>0</v>
      </c>
      <c r="E3633" s="27" t="b">
        <f t="shared" si="2641"/>
        <v>1</v>
      </c>
      <c r="F3633" s="29">
        <f t="shared" si="2643"/>
        <v>0</v>
      </c>
      <c r="G3633" s="27">
        <f t="shared" si="2666"/>
        <v>0</v>
      </c>
      <c r="H3633" s="22">
        <f t="shared" si="2644"/>
        <v>40380817258.772919</v>
      </c>
      <c r="I3633" s="23">
        <f t="shared" si="2645"/>
        <v>132580106.5049091</v>
      </c>
      <c r="J3633" s="23">
        <f t="shared" si="2646"/>
        <v>1086</v>
      </c>
      <c r="K3633" s="19">
        <f t="shared" si="2667"/>
        <v>225.0831931027827</v>
      </c>
      <c r="L3633" s="16">
        <f t="shared" si="2647"/>
        <v>278.5354426601906</v>
      </c>
      <c r="M3633" s="23">
        <f>M3632-IF($B3633="B",(Percent_Rent_In_Elsies*2.49%/12 * H3632)/K3632,0)+IF($B3633="D",N3633,0)+IF(B3633="D",AK3632)+IF(B3633="C",F3632*90%)-(Y3633-Y3632)-IF($B3633="A",Q3632/K3632) + IF($B3633="A",Q3632/K3632)</f>
        <v>-64519066.881445371</v>
      </c>
      <c r="N3633" s="23">
        <f t="shared" si="2648"/>
        <v>0</v>
      </c>
      <c r="O3633" s="22">
        <f t="shared" si="2649"/>
        <v>0</v>
      </c>
      <c r="P3633" s="22">
        <f t="shared" si="2680"/>
        <v>0</v>
      </c>
      <c r="Q3633" s="22">
        <f t="shared" si="2681"/>
        <v>0</v>
      </c>
      <c r="R3633" s="22">
        <f t="shared" si="2650"/>
        <v>493704977.28415877</v>
      </c>
      <c r="S3633" s="16">
        <f t="shared" si="2640"/>
        <v>41073625.398016535</v>
      </c>
      <c r="T3633" s="15">
        <f t="shared" si="2651"/>
        <v>0</v>
      </c>
      <c r="U3633" s="23">
        <f t="shared" si="2668"/>
        <v>2193433.3278216464</v>
      </c>
      <c r="V3633" s="23">
        <f t="shared" si="2669"/>
        <v>182481.97402842317</v>
      </c>
      <c r="W3633" s="23">
        <f t="shared" si="2682"/>
        <v>0</v>
      </c>
      <c r="X3633" s="23">
        <f t="shared" si="2670"/>
        <v>44934425.14571669</v>
      </c>
      <c r="Y3633" s="23">
        <f t="shared" si="2652"/>
        <v>13825559.361691331</v>
      </c>
      <c r="Z3633" s="3">
        <f t="shared" si="2653"/>
        <v>0</v>
      </c>
      <c r="AA3633" s="23">
        <f t="shared" si="2654"/>
        <v>73469443.346415877</v>
      </c>
      <c r="AB3633" s="26">
        <f t="shared" si="2671"/>
        <v>70086276.274228603</v>
      </c>
      <c r="AC3633" s="23">
        <f t="shared" si="2672"/>
        <v>74889487.274228647</v>
      </c>
      <c r="AD3633" s="23">
        <f t="shared" si="2678"/>
        <v>4803211</v>
      </c>
      <c r="AE3633" s="24">
        <f t="shared" si="2639"/>
        <v>70086276.274228647</v>
      </c>
      <c r="AF3633" s="3">
        <f t="shared" si="2673"/>
        <v>1E-4</v>
      </c>
      <c r="AG3633" s="2">
        <f t="shared" si="2655"/>
        <v>0</v>
      </c>
      <c r="AH3633" s="2">
        <f t="shared" si="2656"/>
        <v>230.46347676269005</v>
      </c>
      <c r="AI3633" s="23">
        <f t="shared" si="2679"/>
        <v>11811954931.353764</v>
      </c>
      <c r="AJ3633" s="23">
        <f t="shared" si="2657"/>
        <v>6219.922423797766</v>
      </c>
      <c r="AK3633" s="23">
        <f t="shared" si="2658"/>
        <v>67253.769374488154</v>
      </c>
      <c r="AL3633" s="23">
        <f t="shared" si="2683"/>
        <v>0</v>
      </c>
      <c r="AM3633" s="23">
        <f t="shared" si="2684"/>
        <v>0</v>
      </c>
      <c r="AN3633" s="16">
        <f t="shared" si="2674"/>
        <v>0</v>
      </c>
      <c r="AO3633" s="23">
        <f t="shared" si="2675"/>
        <v>0</v>
      </c>
      <c r="AP3633" s="22">
        <f t="shared" si="2676"/>
        <v>0</v>
      </c>
      <c r="AQ3633" s="30">
        <f t="shared" si="2659"/>
        <v>30820511696.31591</v>
      </c>
      <c r="AR3633" s="28">
        <f t="shared" si="2660"/>
        <v>15209176282.122999</v>
      </c>
      <c r="AS3633" s="25">
        <f t="shared" si="2661"/>
        <v>200337590.02425668</v>
      </c>
      <c r="AT3633" s="32">
        <f t="shared" si="2662"/>
        <v>0</v>
      </c>
      <c r="AU3633" s="23">
        <f t="shared" si="2663"/>
        <v>0</v>
      </c>
      <c r="AV3633" s="22">
        <f t="shared" si="2664"/>
        <v>4497631359.5650101</v>
      </c>
      <c r="AW3633" s="31">
        <f t="shared" si="2677"/>
        <v>20441923834.39444</v>
      </c>
      <c r="AX3633"/>
      <c r="AY3633"/>
      <c r="AZ3633"/>
      <c r="BA3633"/>
    </row>
    <row r="3634" spans="1:53" s="21" customFormat="1" x14ac:dyDescent="0.25">
      <c r="A3634" s="21">
        <f t="shared" si="2685"/>
        <v>964</v>
      </c>
      <c r="B3634" s="21" t="s">
        <v>9</v>
      </c>
      <c r="C3634" s="27">
        <f t="shared" si="2642"/>
        <v>0</v>
      </c>
      <c r="D3634" s="27">
        <f t="shared" si="2665"/>
        <v>0</v>
      </c>
      <c r="E3634" s="27" t="b">
        <f t="shared" si="2641"/>
        <v>1</v>
      </c>
      <c r="F3634" s="29">
        <f t="shared" si="2643"/>
        <v>0</v>
      </c>
      <c r="G3634" s="27">
        <f t="shared" si="2666"/>
        <v>0</v>
      </c>
      <c r="H3634" s="22">
        <f t="shared" si="2644"/>
        <v>40380817258.772919</v>
      </c>
      <c r="I3634" s="23">
        <f t="shared" si="2645"/>
        <v>132580106.5049091</v>
      </c>
      <c r="J3634" s="23">
        <f t="shared" si="2646"/>
        <v>1086</v>
      </c>
      <c r="K3634" s="19">
        <f t="shared" si="2667"/>
        <v>225.0831931027827</v>
      </c>
      <c r="L3634" s="16">
        <f t="shared" si="2647"/>
        <v>278.5354426601906</v>
      </c>
      <c r="M3634" s="23">
        <f>M3633-IF($B3634="B",(Percent_Rent_In_Elsies*2.49%/12 * H3633)/K3633,0)+IF($B3634="D",N3634,0)+IF(B3634="D",AK3633)+IF(B3634="C",F3633*90%)-(Y3634-Y3633)-IF($B3634="A",Q3633/K3633) + IF($B3634="A",Q3633/K3633)</f>
        <v>-64451813.112070881</v>
      </c>
      <c r="N3634" s="23">
        <f t="shared" si="2648"/>
        <v>0</v>
      </c>
      <c r="O3634" s="22">
        <f t="shared" si="2649"/>
        <v>28696793.186403047</v>
      </c>
      <c r="P3634" s="22">
        <f t="shared" si="2680"/>
        <v>0</v>
      </c>
      <c r="Q3634" s="22">
        <f t="shared" si="2681"/>
        <v>0</v>
      </c>
      <c r="R3634" s="22">
        <f t="shared" si="2650"/>
        <v>493704977.28415877</v>
      </c>
      <c r="S3634" s="16">
        <f t="shared" si="2640"/>
        <v>0</v>
      </c>
      <c r="T3634" s="15">
        <f t="shared" si="2651"/>
        <v>12376832.211613487</v>
      </c>
      <c r="U3634" s="23">
        <f t="shared" si="2668"/>
        <v>2193433.3278216464</v>
      </c>
      <c r="V3634" s="23">
        <f t="shared" si="2669"/>
        <v>0</v>
      </c>
      <c r="W3634" s="23">
        <f t="shared" si="2682"/>
        <v>182481.97402842317</v>
      </c>
      <c r="X3634" s="23">
        <f t="shared" si="2670"/>
        <v>44934425.14571669</v>
      </c>
      <c r="Y3634" s="23">
        <f t="shared" si="2652"/>
        <v>13825559.361691331</v>
      </c>
      <c r="Z3634" s="3">
        <f t="shared" si="2653"/>
        <v>0</v>
      </c>
      <c r="AA3634" s="23">
        <f t="shared" si="2654"/>
        <v>73402189.577041388</v>
      </c>
      <c r="AB3634" s="26">
        <f t="shared" si="2671"/>
        <v>70086276.274228603</v>
      </c>
      <c r="AC3634" s="23">
        <f t="shared" si="2672"/>
        <v>74889487.274228647</v>
      </c>
      <c r="AD3634" s="23">
        <f t="shared" si="2678"/>
        <v>4803211</v>
      </c>
      <c r="AE3634" s="24">
        <f t="shared" si="2639"/>
        <v>70086276.274228647</v>
      </c>
      <c r="AF3634" s="3">
        <f t="shared" si="2673"/>
        <v>0</v>
      </c>
      <c r="AG3634" s="2">
        <f t="shared" si="2655"/>
        <v>0</v>
      </c>
      <c r="AH3634" s="2">
        <f t="shared" si="2656"/>
        <v>230.46347676269005</v>
      </c>
      <c r="AI3634" s="23">
        <f t="shared" si="2679"/>
        <v>11801142293.383043</v>
      </c>
      <c r="AJ3634" s="23">
        <f t="shared" si="2657"/>
        <v>6219.922423797766</v>
      </c>
      <c r="AK3634" s="23">
        <f t="shared" si="2658"/>
        <v>0</v>
      </c>
      <c r="AL3634" s="23">
        <f t="shared" si="2683"/>
        <v>0</v>
      </c>
      <c r="AM3634" s="23">
        <f t="shared" si="2684"/>
        <v>0</v>
      </c>
      <c r="AN3634" s="16">
        <f t="shared" si="2674"/>
        <v>0</v>
      </c>
      <c r="AO3634" s="23">
        <f t="shared" si="2675"/>
        <v>0</v>
      </c>
      <c r="AP3634" s="22">
        <f t="shared" si="2676"/>
        <v>0</v>
      </c>
      <c r="AQ3634" s="30">
        <f t="shared" si="2659"/>
        <v>30820511696.31591</v>
      </c>
      <c r="AR3634" s="28">
        <f t="shared" si="2660"/>
        <v>15209176282.122999</v>
      </c>
      <c r="AS3634" s="25">
        <f t="shared" si="2661"/>
        <v>200337590.02425668</v>
      </c>
      <c r="AT3634" s="32">
        <f t="shared" si="2662"/>
        <v>0</v>
      </c>
      <c r="AU3634" s="23">
        <f t="shared" si="2663"/>
        <v>0</v>
      </c>
      <c r="AV3634" s="22">
        <f t="shared" si="2664"/>
        <v>4497631359.5650101</v>
      </c>
      <c r="AW3634" s="31">
        <f t="shared" si="2677"/>
        <v>20441923834.39444</v>
      </c>
    </row>
    <row r="3635" spans="1:53" x14ac:dyDescent="0.25">
      <c r="A3635" s="21">
        <f t="shared" si="2685"/>
        <v>964</v>
      </c>
      <c r="B3635" s="21" t="s">
        <v>28</v>
      </c>
      <c r="C3635" s="27">
        <f t="shared" si="2642"/>
        <v>0</v>
      </c>
      <c r="D3635" s="27">
        <f t="shared" si="2665"/>
        <v>0</v>
      </c>
      <c r="E3635" s="27" t="b">
        <f t="shared" si="2641"/>
        <v>1</v>
      </c>
      <c r="F3635" s="29">
        <f t="shared" si="2643"/>
        <v>0</v>
      </c>
      <c r="G3635" s="27">
        <f t="shared" si="2666"/>
        <v>0</v>
      </c>
      <c r="H3635" s="22">
        <f t="shared" si="2644"/>
        <v>40380817258.772919</v>
      </c>
      <c r="I3635" s="23">
        <f t="shared" si="2645"/>
        <v>132580106.5049091</v>
      </c>
      <c r="J3635" s="23">
        <f t="shared" si="2646"/>
        <v>1086</v>
      </c>
      <c r="K3635" s="19">
        <f t="shared" si="2667"/>
        <v>225.0831931027827</v>
      </c>
      <c r="L3635" s="16">
        <f t="shared" si="2647"/>
        <v>278.5354426601906</v>
      </c>
      <c r="M3635" s="23">
        <f>M3634-IF($B3635="B",(Percent_Rent_In_Elsies*2.49%/12 * H3634)/K3634,0)+IF($B3635="D",N3635,0)+IF(B3635="D",AK3634)+IF(B3635="C",F3634*90%)-(Y3635-Y3634)-IF($B3635="A",Q3634/K3634) + IF($B3635="A",Q3634/K3634)</f>
        <v>-64451813.112070881</v>
      </c>
      <c r="N3635" s="23">
        <f t="shared" si="2648"/>
        <v>0</v>
      </c>
      <c r="O3635" s="22">
        <f t="shared" si="2649"/>
        <v>0</v>
      </c>
      <c r="P3635" s="22">
        <f t="shared" si="2680"/>
        <v>28696793.186403047</v>
      </c>
      <c r="Q3635" s="22">
        <f t="shared" si="2681"/>
        <v>0</v>
      </c>
      <c r="R3635" s="22">
        <f t="shared" si="2650"/>
        <v>493704977.28415877</v>
      </c>
      <c r="S3635" s="16">
        <f t="shared" si="2640"/>
        <v>0</v>
      </c>
      <c r="T3635" s="15">
        <f t="shared" si="2651"/>
        <v>0</v>
      </c>
      <c r="U3635" s="23">
        <f t="shared" si="2668"/>
        <v>2193433.3278216464</v>
      </c>
      <c r="V3635" s="23">
        <f t="shared" si="2669"/>
        <v>0</v>
      </c>
      <c r="W3635" s="23">
        <f t="shared" si="2682"/>
        <v>0</v>
      </c>
      <c r="X3635" s="23">
        <f t="shared" si="2670"/>
        <v>44934425.14571669</v>
      </c>
      <c r="Y3635" s="23">
        <f t="shared" si="2652"/>
        <v>13825559.361691331</v>
      </c>
      <c r="Z3635" s="3">
        <f t="shared" si="2653"/>
        <v>9124.0987014211605</v>
      </c>
      <c r="AA3635" s="23">
        <f t="shared" si="2654"/>
        <v>73539051.057562709</v>
      </c>
      <c r="AB3635" s="26">
        <f t="shared" si="2671"/>
        <v>70086276.274228573</v>
      </c>
      <c r="AC3635" s="23">
        <f t="shared" si="2672"/>
        <v>74889487.274228647</v>
      </c>
      <c r="AD3635" s="23">
        <f t="shared" si="2678"/>
        <v>4803211</v>
      </c>
      <c r="AE3635" s="24">
        <f t="shared" ref="AE3635:AE3698" si="2686">AC3635-AD3635</f>
        <v>70086276.274228647</v>
      </c>
      <c r="AF3635" s="3">
        <f t="shared" si="2673"/>
        <v>0</v>
      </c>
      <c r="AG3635" s="2">
        <f t="shared" si="2655"/>
        <v>1094891844.1705391</v>
      </c>
      <c r="AH3635" s="2">
        <f t="shared" si="2656"/>
        <v>230.46347676269005</v>
      </c>
      <c r="AI3635" s="23">
        <f t="shared" si="2679"/>
        <v>11823146021.274839</v>
      </c>
      <c r="AJ3635" s="23">
        <f t="shared" si="2657"/>
        <v>6219.922423797766</v>
      </c>
      <c r="AK3635" s="23">
        <f t="shared" si="2658"/>
        <v>0</v>
      </c>
      <c r="AL3635" s="23">
        <f t="shared" si="2683"/>
        <v>0</v>
      </c>
      <c r="AM3635" s="23">
        <f t="shared" si="2684"/>
        <v>0</v>
      </c>
      <c r="AN3635" s="16">
        <f t="shared" si="2674"/>
        <v>0</v>
      </c>
      <c r="AO3635" s="23">
        <f t="shared" si="2675"/>
        <v>0</v>
      </c>
      <c r="AP3635" s="22">
        <f t="shared" si="2676"/>
        <v>0</v>
      </c>
      <c r="AQ3635" s="30">
        <f t="shared" si="2659"/>
        <v>30820511696.31591</v>
      </c>
      <c r="AR3635" s="28">
        <f t="shared" si="2660"/>
        <v>15209176282.122999</v>
      </c>
      <c r="AS3635" s="25">
        <f t="shared" si="2661"/>
        <v>200337590.02425668</v>
      </c>
      <c r="AT3635" s="32">
        <f t="shared" si="2662"/>
        <v>18248.197402842321</v>
      </c>
      <c r="AU3635" s="23">
        <f t="shared" si="2663"/>
        <v>18248.197402842321</v>
      </c>
      <c r="AV3635" s="22">
        <f t="shared" si="2664"/>
        <v>4510008191.7766237</v>
      </c>
      <c r="AW3635" s="31">
        <f t="shared" si="2677"/>
        <v>20441923834.39444</v>
      </c>
      <c r="AX3635" s="21"/>
      <c r="AY3635" s="21"/>
      <c r="AZ3635" s="21"/>
      <c r="BA3635" s="21"/>
    </row>
    <row r="3636" spans="1:53" x14ac:dyDescent="0.25">
      <c r="A3636">
        <f t="shared" si="2685"/>
        <v>965</v>
      </c>
      <c r="B3636" t="s">
        <v>6</v>
      </c>
      <c r="C3636" s="27">
        <f t="shared" si="2642"/>
        <v>0</v>
      </c>
      <c r="D3636" s="27">
        <f t="shared" si="2665"/>
        <v>0</v>
      </c>
      <c r="E3636" s="27" t="b">
        <f t="shared" si="2641"/>
        <v>1</v>
      </c>
      <c r="F3636" s="29">
        <f t="shared" si="2643"/>
        <v>0</v>
      </c>
      <c r="G3636" s="27">
        <f t="shared" si="2666"/>
        <v>0</v>
      </c>
      <c r="H3636" s="22">
        <f t="shared" si="2644"/>
        <v>40448118620.870872</v>
      </c>
      <c r="I3636" s="23">
        <f t="shared" si="2645"/>
        <v>132580106.5049091</v>
      </c>
      <c r="J3636" s="23">
        <f t="shared" si="2646"/>
        <v>1086</v>
      </c>
      <c r="K3636" s="19">
        <f t="shared" si="2667"/>
        <v>225.0831931027827</v>
      </c>
      <c r="L3636" s="16">
        <f t="shared" si="2647"/>
        <v>278.99966839795758</v>
      </c>
      <c r="M3636" s="23">
        <f>M3635-IF($B3636="B",(Percent_Rent_In_Elsies*2.49%/12 * H3635)/K3635,0)+IF($B3636="D",N3636,0)+IF(B3636="D",AK3635)+IF(B3636="C",F3635*90%)-(Y3636-Y3635)-IF($B3636="A",Q3635/K3635) + IF($B3636="A",Q3635/K3635)</f>
        <v>-64451813.112070881</v>
      </c>
      <c r="N3636" s="23">
        <f t="shared" si="2648"/>
        <v>0</v>
      </c>
      <c r="O3636" s="22">
        <f t="shared" si="2649"/>
        <v>0</v>
      </c>
      <c r="P3636" s="22">
        <f t="shared" si="2680"/>
        <v>0</v>
      </c>
      <c r="Q3636" s="22">
        <f t="shared" si="2681"/>
        <v>0</v>
      </c>
      <c r="R3636" s="22">
        <f t="shared" si="2650"/>
        <v>493704977.28415877</v>
      </c>
      <c r="S3636" s="16">
        <f t="shared" si="2640"/>
        <v>0</v>
      </c>
      <c r="T3636" s="15">
        <f t="shared" si="2651"/>
        <v>0</v>
      </c>
      <c r="U3636" s="23">
        <f t="shared" si="2668"/>
        <v>2193433.3278216464</v>
      </c>
      <c r="V3636" s="23">
        <f t="shared" si="2669"/>
        <v>0</v>
      </c>
      <c r="W3636" s="23">
        <f t="shared" si="2682"/>
        <v>0</v>
      </c>
      <c r="X3636" s="23">
        <f t="shared" si="2670"/>
        <v>44980045.639223792</v>
      </c>
      <c r="Y3636" s="23">
        <f t="shared" si="2652"/>
        <v>13825559.361691331</v>
      </c>
      <c r="Z3636" s="3">
        <f t="shared" si="2653"/>
        <v>0</v>
      </c>
      <c r="AA3636" s="23">
        <f t="shared" si="2654"/>
        <v>73539051.057562709</v>
      </c>
      <c r="AB3636" s="26">
        <f t="shared" si="2671"/>
        <v>70086276.274228603</v>
      </c>
      <c r="AC3636" s="23">
        <f t="shared" si="2672"/>
        <v>74889487.274228647</v>
      </c>
      <c r="AD3636" s="23">
        <f t="shared" si="2678"/>
        <v>4803211</v>
      </c>
      <c r="AE3636" s="24">
        <f t="shared" si="2686"/>
        <v>70086276.274228647</v>
      </c>
      <c r="AF3636" s="3">
        <f t="shared" si="2673"/>
        <v>0</v>
      </c>
      <c r="AG3636" s="2">
        <f t="shared" si="2655"/>
        <v>0</v>
      </c>
      <c r="AH3636" s="2">
        <f t="shared" si="2656"/>
        <v>230.84758255729452</v>
      </c>
      <c r="AI3636" s="23">
        <f t="shared" si="2679"/>
        <v>11823146021.274839</v>
      </c>
      <c r="AJ3636" s="23">
        <f t="shared" si="2657"/>
        <v>6219.922423797766</v>
      </c>
      <c r="AK3636" s="23">
        <f t="shared" si="2658"/>
        <v>0</v>
      </c>
      <c r="AL3636" s="23">
        <f t="shared" si="2683"/>
        <v>0</v>
      </c>
      <c r="AM3636" s="23">
        <f t="shared" si="2684"/>
        <v>0</v>
      </c>
      <c r="AN3636" s="16">
        <f t="shared" si="2674"/>
        <v>0</v>
      </c>
      <c r="AO3636" s="23">
        <f t="shared" si="2675"/>
        <v>0</v>
      </c>
      <c r="AP3636" s="22">
        <f t="shared" si="2676"/>
        <v>0</v>
      </c>
      <c r="AQ3636" s="30">
        <f t="shared" si="2659"/>
        <v>30820511696.31591</v>
      </c>
      <c r="AR3636" s="28">
        <f t="shared" si="2660"/>
        <v>15209176282.122999</v>
      </c>
      <c r="AS3636" s="25">
        <f t="shared" si="2661"/>
        <v>200337590.02425668</v>
      </c>
      <c r="AT3636" s="32">
        <f t="shared" si="2662"/>
        <v>0</v>
      </c>
      <c r="AU3636" s="23">
        <f t="shared" si="2663"/>
        <v>0</v>
      </c>
      <c r="AV3636" s="22">
        <f t="shared" si="2664"/>
        <v>4510008191.7766237</v>
      </c>
      <c r="AW3636" s="31">
        <f t="shared" si="2677"/>
        <v>20413227041.208038</v>
      </c>
    </row>
    <row r="3637" spans="1:53" x14ac:dyDescent="0.25">
      <c r="A3637">
        <f t="shared" si="2685"/>
        <v>965</v>
      </c>
      <c r="B3637" t="s">
        <v>7</v>
      </c>
      <c r="C3637" s="27">
        <f t="shared" si="2642"/>
        <v>0</v>
      </c>
      <c r="D3637" s="27">
        <f t="shared" si="2665"/>
        <v>0</v>
      </c>
      <c r="E3637" s="27" t="b">
        <f t="shared" si="2641"/>
        <v>1</v>
      </c>
      <c r="F3637" s="29">
        <f t="shared" si="2643"/>
        <v>0</v>
      </c>
      <c r="G3637" s="27">
        <f t="shared" si="2666"/>
        <v>0</v>
      </c>
      <c r="H3637" s="22">
        <f t="shared" si="2644"/>
        <v>40448118620.87088</v>
      </c>
      <c r="I3637" s="23">
        <f t="shared" si="2645"/>
        <v>132580106.5049091</v>
      </c>
      <c r="J3637" s="23">
        <f t="shared" si="2646"/>
        <v>1086</v>
      </c>
      <c r="K3637" s="19">
        <f t="shared" si="2667"/>
        <v>225.0831931027827</v>
      </c>
      <c r="L3637" s="16">
        <f t="shared" si="2647"/>
        <v>278.99966839795758</v>
      </c>
      <c r="M3637" s="23">
        <f>M3636-IF($B3637="B",(Percent_Rent_In_Elsies*2.49%/12 * H3636)/K3636,0)+IF($B3637="D",N3637,0)+IF(B3637="D",AK3636)+IF(B3637="C",F3636*90%)-(Y3637-Y3636)-IF($B3637="A",Q3636/K3636) + IF($B3637="A",Q3636/K3636)</f>
        <v>-64638254.944935724</v>
      </c>
      <c r="N3637" s="23">
        <f t="shared" si="2648"/>
        <v>0</v>
      </c>
      <c r="O3637" s="22">
        <f t="shared" si="2649"/>
        <v>0</v>
      </c>
      <c r="P3637" s="22">
        <f t="shared" si="2680"/>
        <v>0</v>
      </c>
      <c r="Q3637" s="22">
        <f t="shared" si="2681"/>
        <v>0</v>
      </c>
      <c r="R3637" s="22">
        <f t="shared" si="2650"/>
        <v>452562895.84381223</v>
      </c>
      <c r="S3637" s="16">
        <f t="shared" si="2640"/>
        <v>41142081.440346561</v>
      </c>
      <c r="T3637" s="15">
        <f t="shared" si="2651"/>
        <v>0</v>
      </c>
      <c r="U3637" s="23">
        <f t="shared" si="2668"/>
        <v>2010647.2171698424</v>
      </c>
      <c r="V3637" s="23">
        <f t="shared" si="2669"/>
        <v>182786.11065180387</v>
      </c>
      <c r="W3637" s="23">
        <f t="shared" si="2682"/>
        <v>0</v>
      </c>
      <c r="X3637" s="23">
        <f t="shared" si="2670"/>
        <v>44980045.639223792</v>
      </c>
      <c r="Y3637" s="23">
        <f t="shared" si="2652"/>
        <v>13825559.361691331</v>
      </c>
      <c r="Z3637" s="3">
        <f t="shared" si="2653"/>
        <v>0</v>
      </c>
      <c r="AA3637" s="23">
        <f t="shared" si="2654"/>
        <v>73539051.057562709</v>
      </c>
      <c r="AB3637" s="26">
        <f t="shared" si="2671"/>
        <v>70086276.274228603</v>
      </c>
      <c r="AC3637" s="23">
        <f t="shared" si="2672"/>
        <v>74889487.274228647</v>
      </c>
      <c r="AD3637" s="23">
        <f t="shared" si="2678"/>
        <v>4803211</v>
      </c>
      <c r="AE3637" s="24">
        <f t="shared" si="2686"/>
        <v>70086276.274228647</v>
      </c>
      <c r="AF3637" s="3">
        <f t="shared" si="2673"/>
        <v>0</v>
      </c>
      <c r="AG3637" s="2">
        <f t="shared" si="2655"/>
        <v>0</v>
      </c>
      <c r="AH3637" s="2">
        <f t="shared" si="2656"/>
        <v>230.84758255729454</v>
      </c>
      <c r="AI3637" s="23">
        <f t="shared" si="2679"/>
        <v>11823146021.274839</v>
      </c>
      <c r="AJ3637" s="23">
        <f t="shared" si="2657"/>
        <v>6219.922423797766</v>
      </c>
      <c r="AK3637" s="23">
        <f t="shared" si="2658"/>
        <v>0</v>
      </c>
      <c r="AL3637" s="23">
        <f t="shared" si="2683"/>
        <v>11191089.921075821</v>
      </c>
      <c r="AM3637" s="23">
        <f t="shared" si="2684"/>
        <v>10441156672.025501</v>
      </c>
      <c r="AN3637" s="16">
        <f t="shared" si="2674"/>
        <v>0</v>
      </c>
      <c r="AO3637" s="23">
        <f t="shared" si="2675"/>
        <v>186441.83286484005</v>
      </c>
      <c r="AP3637" s="22">
        <f t="shared" si="2676"/>
        <v>41964923.069153532</v>
      </c>
      <c r="AQ3637" s="30">
        <f t="shared" si="2659"/>
        <v>30904084840.608128</v>
      </c>
      <c r="AR3637" s="28">
        <f t="shared" si="2660"/>
        <v>15250784503.346066</v>
      </c>
      <c r="AS3637" s="25">
        <f t="shared" si="2661"/>
        <v>200337590.02425668</v>
      </c>
      <c r="AT3637" s="32">
        <f t="shared" si="2662"/>
        <v>0</v>
      </c>
      <c r="AU3637" s="23">
        <f t="shared" si="2663"/>
        <v>0</v>
      </c>
      <c r="AV3637" s="22">
        <f t="shared" si="2664"/>
        <v>4510008191.7766237</v>
      </c>
      <c r="AW3637" s="31">
        <f t="shared" si="2677"/>
        <v>20496800185.500259</v>
      </c>
    </row>
    <row r="3638" spans="1:53" s="21" customFormat="1" x14ac:dyDescent="0.25">
      <c r="A3638">
        <f t="shared" si="2685"/>
        <v>965</v>
      </c>
      <c r="B3638" t="s">
        <v>8</v>
      </c>
      <c r="C3638" s="27">
        <f t="shared" si="2642"/>
        <v>0</v>
      </c>
      <c r="D3638" s="27">
        <f t="shared" si="2665"/>
        <v>0</v>
      </c>
      <c r="E3638" s="27" t="b">
        <f t="shared" si="2641"/>
        <v>1</v>
      </c>
      <c r="F3638" s="29">
        <f t="shared" si="2643"/>
        <v>0</v>
      </c>
      <c r="G3638" s="27">
        <f t="shared" si="2666"/>
        <v>0</v>
      </c>
      <c r="H3638" s="22">
        <f t="shared" si="2644"/>
        <v>40448118620.87088</v>
      </c>
      <c r="I3638" s="23">
        <f t="shared" si="2645"/>
        <v>132580106.5049091</v>
      </c>
      <c r="J3638" s="23">
        <f t="shared" si="2646"/>
        <v>1086</v>
      </c>
      <c r="K3638" s="19">
        <f t="shared" si="2667"/>
        <v>225.0831931027827</v>
      </c>
      <c r="L3638" s="16">
        <f t="shared" si="2647"/>
        <v>278.99966839795758</v>
      </c>
      <c r="M3638" s="23">
        <f>M3637-IF($B3638="B",(Percent_Rent_In_Elsies*2.49%/12 * H3637)/K3637,0)+IF($B3638="D",N3638,0)+IF(B3638="D",AK3637)+IF(B3638="C",F3637*90%)-(Y3638-Y3637)-IF($B3638="A",Q3637/K3637) + IF($B3638="A",Q3637/K3637)</f>
        <v>-64638254.944935724</v>
      </c>
      <c r="N3638" s="23">
        <f t="shared" si="2648"/>
        <v>0</v>
      </c>
      <c r="O3638" s="22">
        <f t="shared" si="2649"/>
        <v>0</v>
      </c>
      <c r="P3638" s="22">
        <f t="shared" si="2680"/>
        <v>0</v>
      </c>
      <c r="Q3638" s="22">
        <f t="shared" si="2681"/>
        <v>0</v>
      </c>
      <c r="R3638" s="22">
        <f t="shared" si="2650"/>
        <v>494527818.91296577</v>
      </c>
      <c r="S3638" s="16">
        <f t="shared" si="2640"/>
        <v>41142081.440346561</v>
      </c>
      <c r="T3638" s="15">
        <f t="shared" si="2651"/>
        <v>0</v>
      </c>
      <c r="U3638" s="23">
        <f t="shared" si="2668"/>
        <v>2197089.0500346823</v>
      </c>
      <c r="V3638" s="23">
        <f t="shared" si="2669"/>
        <v>182786.11065180387</v>
      </c>
      <c r="W3638" s="23">
        <f t="shared" si="2682"/>
        <v>0</v>
      </c>
      <c r="X3638" s="23">
        <f t="shared" si="2670"/>
        <v>44980045.639223792</v>
      </c>
      <c r="Y3638" s="23">
        <f t="shared" si="2652"/>
        <v>13825559.361691331</v>
      </c>
      <c r="Z3638" s="3">
        <f t="shared" si="2653"/>
        <v>0</v>
      </c>
      <c r="AA3638" s="23">
        <f t="shared" si="2654"/>
        <v>73539051.057562709</v>
      </c>
      <c r="AB3638" s="26">
        <f t="shared" si="2671"/>
        <v>70086276.274228588</v>
      </c>
      <c r="AC3638" s="23">
        <f t="shared" si="2672"/>
        <v>74889487.274228647</v>
      </c>
      <c r="AD3638" s="23">
        <f t="shared" si="2678"/>
        <v>4803211</v>
      </c>
      <c r="AE3638" s="24">
        <f t="shared" si="2686"/>
        <v>70086276.274228647</v>
      </c>
      <c r="AF3638" s="3">
        <f t="shared" si="2673"/>
        <v>1E-4</v>
      </c>
      <c r="AG3638" s="2">
        <f t="shared" si="2655"/>
        <v>0</v>
      </c>
      <c r="AH3638" s="2">
        <f t="shared" si="2656"/>
        <v>230.84758255729454</v>
      </c>
      <c r="AI3638" s="23">
        <f t="shared" si="2679"/>
        <v>11823146021.274839</v>
      </c>
      <c r="AJ3638" s="23">
        <f t="shared" si="2657"/>
        <v>6219.922423797766</v>
      </c>
      <c r="AK3638" s="23">
        <f t="shared" si="2658"/>
        <v>67300.125874540754</v>
      </c>
      <c r="AL3638" s="23">
        <f t="shared" si="2683"/>
        <v>0</v>
      </c>
      <c r="AM3638" s="23">
        <f t="shared" si="2684"/>
        <v>0</v>
      </c>
      <c r="AN3638" s="16">
        <f t="shared" si="2674"/>
        <v>0</v>
      </c>
      <c r="AO3638" s="23">
        <f t="shared" si="2675"/>
        <v>0</v>
      </c>
      <c r="AP3638" s="22">
        <f t="shared" si="2676"/>
        <v>0</v>
      </c>
      <c r="AQ3638" s="30">
        <f t="shared" si="2659"/>
        <v>30904084840.608128</v>
      </c>
      <c r="AR3638" s="28">
        <f t="shared" si="2660"/>
        <v>15250784503.346066</v>
      </c>
      <c r="AS3638" s="25">
        <f t="shared" si="2661"/>
        <v>200337590.02425668</v>
      </c>
      <c r="AT3638" s="32">
        <f t="shared" si="2662"/>
        <v>0</v>
      </c>
      <c r="AU3638" s="23">
        <f t="shared" si="2663"/>
        <v>0</v>
      </c>
      <c r="AV3638" s="22">
        <f t="shared" si="2664"/>
        <v>4510008191.7766237</v>
      </c>
      <c r="AW3638" s="31">
        <f t="shared" si="2677"/>
        <v>20496800185.500259</v>
      </c>
      <c r="AX3638"/>
      <c r="AY3638"/>
      <c r="AZ3638"/>
      <c r="BA3638"/>
    </row>
    <row r="3639" spans="1:53" s="21" customFormat="1" x14ac:dyDescent="0.25">
      <c r="A3639">
        <f t="shared" si="2685"/>
        <v>965</v>
      </c>
      <c r="B3639" t="s">
        <v>9</v>
      </c>
      <c r="C3639" s="27">
        <f t="shared" si="2642"/>
        <v>0</v>
      </c>
      <c r="D3639" s="27">
        <f t="shared" si="2665"/>
        <v>0</v>
      </c>
      <c r="E3639" s="27" t="b">
        <f t="shared" si="2641"/>
        <v>1</v>
      </c>
      <c r="F3639" s="29">
        <f t="shared" si="2643"/>
        <v>0</v>
      </c>
      <c r="G3639" s="27">
        <f t="shared" si="2666"/>
        <v>0</v>
      </c>
      <c r="H3639" s="22">
        <f t="shared" si="2644"/>
        <v>40448118620.87088</v>
      </c>
      <c r="I3639" s="23">
        <f t="shared" si="2645"/>
        <v>132580106.5049091</v>
      </c>
      <c r="J3639" s="23">
        <f t="shared" si="2646"/>
        <v>1086</v>
      </c>
      <c r="K3639" s="19">
        <f t="shared" si="2667"/>
        <v>225.0831931027827</v>
      </c>
      <c r="L3639" s="16">
        <f t="shared" si="2647"/>
        <v>278.99966839795758</v>
      </c>
      <c r="M3639" s="23">
        <f>M3638-IF($B3639="B",(Percent_Rent_In_Elsies*2.49%/12 * H3638)/K3638,0)+IF($B3639="D",N3639,0)+IF(B3639="D",AK3638)+IF(B3639="C",F3638*90%)-(Y3639-Y3638)-IF($B3639="A",Q3638/K3638) + IF($B3639="A",Q3638/K3638)</f>
        <v>-64570954.819061182</v>
      </c>
      <c r="N3639" s="23">
        <f t="shared" si="2648"/>
        <v>0</v>
      </c>
      <c r="O3639" s="22">
        <f t="shared" si="2649"/>
        <v>28744621.175047051</v>
      </c>
      <c r="P3639" s="22">
        <f t="shared" si="2680"/>
        <v>0</v>
      </c>
      <c r="Q3639" s="22">
        <f t="shared" si="2681"/>
        <v>0</v>
      </c>
      <c r="R3639" s="22">
        <f t="shared" si="2650"/>
        <v>494527818.91296577</v>
      </c>
      <c r="S3639" s="16">
        <f t="shared" si="2640"/>
        <v>0</v>
      </c>
      <c r="T3639" s="15">
        <f t="shared" si="2651"/>
        <v>12397460.26529951</v>
      </c>
      <c r="U3639" s="23">
        <f t="shared" si="2668"/>
        <v>2197089.0500346823</v>
      </c>
      <c r="V3639" s="23">
        <f t="shared" si="2669"/>
        <v>0</v>
      </c>
      <c r="W3639" s="23">
        <f t="shared" si="2682"/>
        <v>182786.11065180387</v>
      </c>
      <c r="X3639" s="23">
        <f t="shared" si="2670"/>
        <v>44980045.639223792</v>
      </c>
      <c r="Y3639" s="23">
        <f t="shared" si="2652"/>
        <v>13825559.361691331</v>
      </c>
      <c r="Z3639" s="3">
        <f t="shared" si="2653"/>
        <v>0</v>
      </c>
      <c r="AA3639" s="23">
        <f t="shared" si="2654"/>
        <v>73471750.931688175</v>
      </c>
      <c r="AB3639" s="26">
        <f t="shared" si="2671"/>
        <v>70086276.274228603</v>
      </c>
      <c r="AC3639" s="23">
        <f t="shared" si="2672"/>
        <v>74889487.274228647</v>
      </c>
      <c r="AD3639" s="23">
        <f t="shared" si="2678"/>
        <v>4803211</v>
      </c>
      <c r="AE3639" s="24">
        <f t="shared" si="2686"/>
        <v>70086276.274228647</v>
      </c>
      <c r="AF3639" s="3">
        <f t="shared" si="2673"/>
        <v>0</v>
      </c>
      <c r="AG3639" s="2">
        <f t="shared" si="2655"/>
        <v>0</v>
      </c>
      <c r="AH3639" s="2">
        <f t="shared" si="2656"/>
        <v>230.84758255729454</v>
      </c>
      <c r="AI3639" s="23">
        <f t="shared" si="2679"/>
        <v>11812325930.397654</v>
      </c>
      <c r="AJ3639" s="23">
        <f t="shared" si="2657"/>
        <v>6219.922423797766</v>
      </c>
      <c r="AK3639" s="23">
        <f t="shared" si="2658"/>
        <v>0</v>
      </c>
      <c r="AL3639" s="23">
        <f t="shared" si="2683"/>
        <v>0</v>
      </c>
      <c r="AM3639" s="23">
        <f t="shared" si="2684"/>
        <v>0</v>
      </c>
      <c r="AN3639" s="16">
        <f t="shared" si="2674"/>
        <v>0</v>
      </c>
      <c r="AO3639" s="23">
        <f t="shared" si="2675"/>
        <v>0</v>
      </c>
      <c r="AP3639" s="22">
        <f t="shared" si="2676"/>
        <v>0</v>
      </c>
      <c r="AQ3639" s="30">
        <f t="shared" si="2659"/>
        <v>30904084840.608128</v>
      </c>
      <c r="AR3639" s="28">
        <f t="shared" si="2660"/>
        <v>15250784503.346066</v>
      </c>
      <c r="AS3639" s="25">
        <f t="shared" si="2661"/>
        <v>200337590.02425668</v>
      </c>
      <c r="AT3639" s="32">
        <f t="shared" si="2662"/>
        <v>0</v>
      </c>
      <c r="AU3639" s="23">
        <f t="shared" si="2663"/>
        <v>0</v>
      </c>
      <c r="AV3639" s="22">
        <f t="shared" si="2664"/>
        <v>4510008191.7766237</v>
      </c>
      <c r="AW3639" s="31">
        <f t="shared" si="2677"/>
        <v>20496800185.500259</v>
      </c>
      <c r="AX3639"/>
      <c r="AY3639"/>
      <c r="AZ3639"/>
      <c r="BA3639"/>
    </row>
    <row r="3640" spans="1:53" x14ac:dyDescent="0.25">
      <c r="A3640" s="21">
        <f t="shared" si="2685"/>
        <v>965</v>
      </c>
      <c r="B3640" s="21" t="s">
        <v>28</v>
      </c>
      <c r="C3640" s="27">
        <f t="shared" si="2642"/>
        <v>0</v>
      </c>
      <c r="D3640" s="27">
        <f t="shared" si="2665"/>
        <v>0</v>
      </c>
      <c r="E3640" s="27" t="b">
        <f t="shared" si="2641"/>
        <v>1</v>
      </c>
      <c r="F3640" s="29">
        <f t="shared" si="2643"/>
        <v>0</v>
      </c>
      <c r="G3640" s="27">
        <f t="shared" si="2666"/>
        <v>0</v>
      </c>
      <c r="H3640" s="22">
        <f t="shared" si="2644"/>
        <v>40448118620.87088</v>
      </c>
      <c r="I3640" s="23">
        <f t="shared" si="2645"/>
        <v>132580106.5049091</v>
      </c>
      <c r="J3640" s="23">
        <f t="shared" si="2646"/>
        <v>1086</v>
      </c>
      <c r="K3640" s="19">
        <f t="shared" si="2667"/>
        <v>225.0831931027827</v>
      </c>
      <c r="L3640" s="16">
        <f t="shared" si="2647"/>
        <v>278.99966839795758</v>
      </c>
      <c r="M3640" s="23">
        <f>M3639-IF($B3640="B",(Percent_Rent_In_Elsies*2.49%/12 * H3639)/K3639,0)+IF($B3640="D",N3640,0)+IF(B3640="D",AK3639)+IF(B3640="C",F3639*90%)-(Y3640-Y3639)-IF($B3640="A",Q3639/K3639) + IF($B3640="A",Q3639/K3639)</f>
        <v>-64570954.819061182</v>
      </c>
      <c r="N3640" s="23">
        <f t="shared" si="2648"/>
        <v>0</v>
      </c>
      <c r="O3640" s="22">
        <f t="shared" si="2649"/>
        <v>0</v>
      </c>
      <c r="P3640" s="22">
        <f t="shared" si="2680"/>
        <v>28744621.175047051</v>
      </c>
      <c r="Q3640" s="22">
        <f t="shared" si="2681"/>
        <v>0</v>
      </c>
      <c r="R3640" s="22">
        <f t="shared" si="2650"/>
        <v>494527818.91296577</v>
      </c>
      <c r="S3640" s="16">
        <f t="shared" si="2640"/>
        <v>0</v>
      </c>
      <c r="T3640" s="15">
        <f t="shared" si="2651"/>
        <v>0</v>
      </c>
      <c r="U3640" s="23">
        <f t="shared" si="2668"/>
        <v>2197089.0500346823</v>
      </c>
      <c r="V3640" s="23">
        <f t="shared" si="2669"/>
        <v>0</v>
      </c>
      <c r="W3640" s="23">
        <f t="shared" si="2682"/>
        <v>0</v>
      </c>
      <c r="X3640" s="23">
        <f t="shared" si="2670"/>
        <v>44980045.639223792</v>
      </c>
      <c r="Y3640" s="23">
        <f t="shared" si="2652"/>
        <v>13825559.361691331</v>
      </c>
      <c r="Z3640" s="3">
        <f t="shared" si="2653"/>
        <v>9139.3055325901951</v>
      </c>
      <c r="AA3640" s="23">
        <f t="shared" si="2654"/>
        <v>73608840.514677033</v>
      </c>
      <c r="AB3640" s="26">
        <f t="shared" si="2671"/>
        <v>70086276.274228603</v>
      </c>
      <c r="AC3640" s="23">
        <f t="shared" si="2672"/>
        <v>74889487.274228647</v>
      </c>
      <c r="AD3640" s="23">
        <f t="shared" si="2678"/>
        <v>4803211</v>
      </c>
      <c r="AE3640" s="24">
        <f t="shared" si="2686"/>
        <v>70086276.274228647</v>
      </c>
      <c r="AF3640" s="3">
        <f t="shared" si="2673"/>
        <v>0</v>
      </c>
      <c r="AG3640" s="2">
        <f t="shared" si="2655"/>
        <v>1096716663.9108233</v>
      </c>
      <c r="AH3640" s="2">
        <f t="shared" si="2656"/>
        <v>230.84758255729454</v>
      </c>
      <c r="AI3640" s="23">
        <f t="shared" si="2679"/>
        <v>11834366331.169268</v>
      </c>
      <c r="AJ3640" s="23">
        <f t="shared" si="2657"/>
        <v>6219.922423797766</v>
      </c>
      <c r="AK3640" s="23">
        <f t="shared" si="2658"/>
        <v>0</v>
      </c>
      <c r="AL3640" s="23">
        <f t="shared" si="2683"/>
        <v>0</v>
      </c>
      <c r="AM3640" s="23">
        <f t="shared" si="2684"/>
        <v>0</v>
      </c>
      <c r="AN3640" s="16">
        <f t="shared" si="2674"/>
        <v>0</v>
      </c>
      <c r="AO3640" s="23">
        <f t="shared" si="2675"/>
        <v>0</v>
      </c>
      <c r="AP3640" s="22">
        <f t="shared" si="2676"/>
        <v>0</v>
      </c>
      <c r="AQ3640" s="30">
        <f t="shared" si="2659"/>
        <v>30904084840.608128</v>
      </c>
      <c r="AR3640" s="28">
        <f t="shared" si="2660"/>
        <v>15250784503.346066</v>
      </c>
      <c r="AS3640" s="25">
        <f t="shared" si="2661"/>
        <v>200337590.02425668</v>
      </c>
      <c r="AT3640" s="32">
        <f t="shared" si="2662"/>
        <v>18278.61106518039</v>
      </c>
      <c r="AU3640" s="23">
        <f t="shared" si="2663"/>
        <v>18278.61106518039</v>
      </c>
      <c r="AV3640" s="22">
        <f t="shared" si="2664"/>
        <v>4522405652.0419235</v>
      </c>
      <c r="AW3640" s="31">
        <f t="shared" si="2677"/>
        <v>20496800185.500259</v>
      </c>
    </row>
    <row r="3641" spans="1:53" x14ac:dyDescent="0.25">
      <c r="A3641">
        <f t="shared" si="2685"/>
        <v>966</v>
      </c>
      <c r="B3641" t="s">
        <v>6</v>
      </c>
      <c r="C3641" s="27">
        <f t="shared" si="2642"/>
        <v>0</v>
      </c>
      <c r="D3641" s="27">
        <f t="shared" si="2665"/>
        <v>0</v>
      </c>
      <c r="E3641" s="27" t="b">
        <f t="shared" si="2641"/>
        <v>1</v>
      </c>
      <c r="F3641" s="29">
        <f t="shared" si="2643"/>
        <v>0</v>
      </c>
      <c r="G3641" s="27">
        <f t="shared" si="2666"/>
        <v>0</v>
      </c>
      <c r="H3641" s="22">
        <f t="shared" si="2644"/>
        <v>40515532151.90567</v>
      </c>
      <c r="I3641" s="23">
        <f t="shared" si="2645"/>
        <v>132580106.5049091</v>
      </c>
      <c r="J3641" s="23">
        <f t="shared" si="2646"/>
        <v>1086</v>
      </c>
      <c r="K3641" s="19">
        <f t="shared" si="2667"/>
        <v>225.0831931027827</v>
      </c>
      <c r="L3641" s="16">
        <f t="shared" si="2647"/>
        <v>279.46466784528752</v>
      </c>
      <c r="M3641" s="23">
        <f>M3640-IF($B3641="B",(Percent_Rent_In_Elsies*2.49%/12 * H3640)/K3640,0)+IF($B3641="D",N3641,0)+IF(B3641="D",AK3640)+IF(B3641="C",F3640*90%)-(Y3641-Y3640)-IF($B3641="A",Q3640/K3640) + IF($B3641="A",Q3640/K3640)</f>
        <v>-64570954.819061182</v>
      </c>
      <c r="N3641" s="23">
        <f t="shared" si="2648"/>
        <v>0</v>
      </c>
      <c r="O3641" s="22">
        <f t="shared" si="2649"/>
        <v>0</v>
      </c>
      <c r="P3641" s="22">
        <f t="shared" si="2680"/>
        <v>0</v>
      </c>
      <c r="Q3641" s="22">
        <f t="shared" si="2681"/>
        <v>0</v>
      </c>
      <c r="R3641" s="22">
        <f t="shared" si="2650"/>
        <v>494527818.91296577</v>
      </c>
      <c r="S3641" s="16">
        <f t="shared" si="2640"/>
        <v>0</v>
      </c>
      <c r="T3641" s="15">
        <f t="shared" si="2651"/>
        <v>0</v>
      </c>
      <c r="U3641" s="23">
        <f t="shared" si="2668"/>
        <v>2197089.0500346823</v>
      </c>
      <c r="V3641" s="23">
        <f t="shared" si="2669"/>
        <v>0</v>
      </c>
      <c r="W3641" s="23">
        <f t="shared" si="2682"/>
        <v>0</v>
      </c>
      <c r="X3641" s="23">
        <f t="shared" si="2670"/>
        <v>45025742.166886739</v>
      </c>
      <c r="Y3641" s="23">
        <f t="shared" si="2652"/>
        <v>13825559.361691331</v>
      </c>
      <c r="Z3641" s="3">
        <f t="shared" si="2653"/>
        <v>0</v>
      </c>
      <c r="AA3641" s="23">
        <f t="shared" si="2654"/>
        <v>73608840.514677033</v>
      </c>
      <c r="AB3641" s="26">
        <f t="shared" si="2671"/>
        <v>70086276.274228603</v>
      </c>
      <c r="AC3641" s="23">
        <f t="shared" si="2672"/>
        <v>74889487.274228647</v>
      </c>
      <c r="AD3641" s="23">
        <f t="shared" si="2678"/>
        <v>4803211</v>
      </c>
      <c r="AE3641" s="24">
        <f t="shared" si="2686"/>
        <v>70086276.274228647</v>
      </c>
      <c r="AF3641" s="3">
        <f t="shared" si="2673"/>
        <v>0</v>
      </c>
      <c r="AG3641" s="2">
        <f t="shared" si="2655"/>
        <v>0</v>
      </c>
      <c r="AH3641" s="2">
        <f t="shared" si="2656"/>
        <v>231.23232852822341</v>
      </c>
      <c r="AI3641" s="23">
        <f t="shared" si="2679"/>
        <v>11834366331.169268</v>
      </c>
      <c r="AJ3641" s="23">
        <f t="shared" si="2657"/>
        <v>6219.922423797766</v>
      </c>
      <c r="AK3641" s="23">
        <f t="shared" si="2658"/>
        <v>0</v>
      </c>
      <c r="AL3641" s="23">
        <f t="shared" si="2683"/>
        <v>0</v>
      </c>
      <c r="AM3641" s="23">
        <f t="shared" si="2684"/>
        <v>0</v>
      </c>
      <c r="AN3641" s="16">
        <f t="shared" si="2674"/>
        <v>0</v>
      </c>
      <c r="AO3641" s="23">
        <f t="shared" si="2675"/>
        <v>0</v>
      </c>
      <c r="AP3641" s="22">
        <f t="shared" si="2676"/>
        <v>0</v>
      </c>
      <c r="AQ3641" s="30">
        <f t="shared" si="2659"/>
        <v>30904084840.608128</v>
      </c>
      <c r="AR3641" s="28">
        <f t="shared" si="2660"/>
        <v>15250784503.346066</v>
      </c>
      <c r="AS3641" s="25">
        <f t="shared" si="2661"/>
        <v>200337590.02425668</v>
      </c>
      <c r="AT3641" s="32">
        <f t="shared" si="2662"/>
        <v>0</v>
      </c>
      <c r="AU3641" s="23">
        <f t="shared" si="2663"/>
        <v>0</v>
      </c>
      <c r="AV3641" s="22">
        <f t="shared" si="2664"/>
        <v>4522405652.0419235</v>
      </c>
      <c r="AW3641" s="31">
        <f t="shared" si="2677"/>
        <v>20468055564.325211</v>
      </c>
    </row>
    <row r="3642" spans="1:53" x14ac:dyDescent="0.25">
      <c r="A3642">
        <f t="shared" si="2685"/>
        <v>966</v>
      </c>
      <c r="B3642" t="s">
        <v>7</v>
      </c>
      <c r="C3642" s="27">
        <f t="shared" si="2642"/>
        <v>0</v>
      </c>
      <c r="D3642" s="27">
        <f t="shared" si="2665"/>
        <v>0</v>
      </c>
      <c r="E3642" s="27" t="b">
        <f t="shared" si="2641"/>
        <v>1</v>
      </c>
      <c r="F3642" s="29">
        <f t="shared" si="2643"/>
        <v>0</v>
      </c>
      <c r="G3642" s="27">
        <f t="shared" si="2666"/>
        <v>0</v>
      </c>
      <c r="H3642" s="22">
        <f t="shared" si="2644"/>
        <v>40515532151.90567</v>
      </c>
      <c r="I3642" s="23">
        <f t="shared" si="2645"/>
        <v>132580106.5049091</v>
      </c>
      <c r="J3642" s="23">
        <f t="shared" si="2646"/>
        <v>1086</v>
      </c>
      <c r="K3642" s="19">
        <f t="shared" si="2667"/>
        <v>225.0831931027827</v>
      </c>
      <c r="L3642" s="16">
        <f t="shared" si="2647"/>
        <v>279.46466784528752</v>
      </c>
      <c r="M3642" s="23">
        <f>M3641-IF($B3642="B",(Percent_Rent_In_Elsies*2.49%/12 * H3641)/K3641,0)+IF($B3642="D",N3642,0)+IF(B3642="D",AK3641)+IF(B3642="C",F3641*90%)-(Y3642-Y3641)-IF($B3642="A",Q3641/K3641) + IF($B3642="A",Q3641/K3641)</f>
        <v>-64757707.388314128</v>
      </c>
      <c r="N3642" s="23">
        <f t="shared" si="2648"/>
        <v>0</v>
      </c>
      <c r="O3642" s="22">
        <f t="shared" si="2649"/>
        <v>0</v>
      </c>
      <c r="P3642" s="22">
        <f t="shared" si="2680"/>
        <v>0</v>
      </c>
      <c r="Q3642" s="22">
        <f t="shared" si="2681"/>
        <v>0</v>
      </c>
      <c r="R3642" s="22">
        <f t="shared" si="2650"/>
        <v>453317167.33688527</v>
      </c>
      <c r="S3642" s="16">
        <f t="shared" si="2640"/>
        <v>41210651.576080479</v>
      </c>
      <c r="T3642" s="15">
        <f t="shared" si="2651"/>
        <v>0</v>
      </c>
      <c r="U3642" s="23">
        <f t="shared" si="2668"/>
        <v>2013998.2958651255</v>
      </c>
      <c r="V3642" s="23">
        <f t="shared" si="2669"/>
        <v>183090.75416955687</v>
      </c>
      <c r="W3642" s="23">
        <f t="shared" si="2682"/>
        <v>0</v>
      </c>
      <c r="X3642" s="23">
        <f t="shared" si="2670"/>
        <v>45025742.166886739</v>
      </c>
      <c r="Y3642" s="23">
        <f t="shared" si="2652"/>
        <v>13825559.361691331</v>
      </c>
      <c r="Z3642" s="3">
        <f t="shared" si="2653"/>
        <v>0</v>
      </c>
      <c r="AA3642" s="23">
        <f t="shared" si="2654"/>
        <v>73608840.514677033</v>
      </c>
      <c r="AB3642" s="26">
        <f t="shared" si="2671"/>
        <v>70086276.274228618</v>
      </c>
      <c r="AC3642" s="23">
        <f t="shared" si="2672"/>
        <v>74889487.274228647</v>
      </c>
      <c r="AD3642" s="23">
        <f t="shared" si="2678"/>
        <v>4803211</v>
      </c>
      <c r="AE3642" s="24">
        <f t="shared" si="2686"/>
        <v>70086276.274228647</v>
      </c>
      <c r="AF3642" s="3">
        <f t="shared" si="2673"/>
        <v>0</v>
      </c>
      <c r="AG3642" s="2">
        <f t="shared" si="2655"/>
        <v>0</v>
      </c>
      <c r="AH3642" s="2">
        <f t="shared" si="2656"/>
        <v>231.23232852822341</v>
      </c>
      <c r="AI3642" s="23">
        <f t="shared" si="2679"/>
        <v>11834366331.169268</v>
      </c>
      <c r="AJ3642" s="23">
        <f t="shared" si="2657"/>
        <v>6219.922423797766</v>
      </c>
      <c r="AK3642" s="23">
        <f t="shared" si="2658"/>
        <v>0</v>
      </c>
      <c r="AL3642" s="23">
        <f t="shared" si="2683"/>
        <v>11220309.894428253</v>
      </c>
      <c r="AM3642" s="23">
        <f t="shared" si="2684"/>
        <v>10468418567.147135</v>
      </c>
      <c r="AN3642" s="16">
        <f t="shared" si="2674"/>
        <v>0</v>
      </c>
      <c r="AO3642" s="23">
        <f t="shared" si="2675"/>
        <v>186752.56925294819</v>
      </c>
      <c r="AP3642" s="22">
        <f t="shared" si="2676"/>
        <v>42034864.607602134</v>
      </c>
      <c r="AQ3642" s="30">
        <f t="shared" si="2659"/>
        <v>30987797273.474167</v>
      </c>
      <c r="AR3642" s="28">
        <f t="shared" si="2660"/>
        <v>15292462071.604504</v>
      </c>
      <c r="AS3642" s="25">
        <f t="shared" si="2661"/>
        <v>200337590.02425668</v>
      </c>
      <c r="AT3642" s="32">
        <f t="shared" si="2662"/>
        <v>0</v>
      </c>
      <c r="AU3642" s="23">
        <f t="shared" si="2663"/>
        <v>0</v>
      </c>
      <c r="AV3642" s="22">
        <f t="shared" si="2664"/>
        <v>4522405652.0419235</v>
      </c>
      <c r="AW3642" s="31">
        <f t="shared" si="2677"/>
        <v>20551767997.19125</v>
      </c>
    </row>
    <row r="3643" spans="1:53" x14ac:dyDescent="0.25">
      <c r="A3643">
        <f t="shared" si="2685"/>
        <v>966</v>
      </c>
      <c r="B3643" t="s">
        <v>8</v>
      </c>
      <c r="C3643" s="27">
        <f t="shared" si="2642"/>
        <v>0</v>
      </c>
      <c r="D3643" s="27">
        <f t="shared" si="2665"/>
        <v>0</v>
      </c>
      <c r="E3643" s="27" t="b">
        <f t="shared" si="2641"/>
        <v>1</v>
      </c>
      <c r="F3643" s="29">
        <f t="shared" si="2643"/>
        <v>0</v>
      </c>
      <c r="G3643" s="27">
        <f t="shared" si="2666"/>
        <v>0</v>
      </c>
      <c r="H3643" s="22">
        <f t="shared" si="2644"/>
        <v>40515532151.90567</v>
      </c>
      <c r="I3643" s="23">
        <f t="shared" si="2645"/>
        <v>132580106.5049091</v>
      </c>
      <c r="J3643" s="23">
        <f t="shared" si="2646"/>
        <v>1086</v>
      </c>
      <c r="K3643" s="19">
        <f t="shared" si="2667"/>
        <v>225.0831931027827</v>
      </c>
      <c r="L3643" s="16">
        <f t="shared" si="2647"/>
        <v>279.46466784528752</v>
      </c>
      <c r="M3643" s="23">
        <f>M3642-IF($B3643="B",(Percent_Rent_In_Elsies*2.49%/12 * H3642)/K3642,0)+IF($B3643="D",N3643,0)+IF(B3643="D",AK3642)+IF(B3643="C",F3642*90%)-(Y3643-Y3642)-IF($B3643="A",Q3642/K3642) + IF($B3643="A",Q3642/K3642)</f>
        <v>-64757707.388314128</v>
      </c>
      <c r="N3643" s="23">
        <f t="shared" si="2648"/>
        <v>0</v>
      </c>
      <c r="O3643" s="22">
        <f t="shared" si="2649"/>
        <v>0</v>
      </c>
      <c r="P3643" s="22">
        <f t="shared" si="2680"/>
        <v>0</v>
      </c>
      <c r="Q3643" s="22">
        <f t="shared" si="2681"/>
        <v>0</v>
      </c>
      <c r="R3643" s="22">
        <f t="shared" si="2650"/>
        <v>495352031.94448739</v>
      </c>
      <c r="S3643" s="16">
        <f t="shared" ref="S3643:S3706" si="2687">IF($B3643="D",0,S3642+IF($B3643="B",R3642/12,0))</f>
        <v>41210651.576080479</v>
      </c>
      <c r="T3643" s="15">
        <f t="shared" si="2651"/>
        <v>0</v>
      </c>
      <c r="U3643" s="23">
        <f t="shared" si="2668"/>
        <v>2200750.8651180738</v>
      </c>
      <c r="V3643" s="23">
        <f t="shared" si="2669"/>
        <v>183090.75416955687</v>
      </c>
      <c r="W3643" s="23">
        <f t="shared" si="2682"/>
        <v>0</v>
      </c>
      <c r="X3643" s="23">
        <f t="shared" si="2670"/>
        <v>45025742.166886739</v>
      </c>
      <c r="Y3643" s="23">
        <f t="shared" si="2652"/>
        <v>13825559.361691331</v>
      </c>
      <c r="Z3643" s="3">
        <f t="shared" si="2653"/>
        <v>0</v>
      </c>
      <c r="AA3643" s="23">
        <f t="shared" si="2654"/>
        <v>73608840.514677033</v>
      </c>
      <c r="AB3643" s="26">
        <f t="shared" si="2671"/>
        <v>70086276.274228603</v>
      </c>
      <c r="AC3643" s="23">
        <f t="shared" si="2672"/>
        <v>74889487.274228647</v>
      </c>
      <c r="AD3643" s="23">
        <f t="shared" si="2678"/>
        <v>4803211</v>
      </c>
      <c r="AE3643" s="24">
        <f t="shared" si="2686"/>
        <v>70086276.274228647</v>
      </c>
      <c r="AF3643" s="3">
        <f t="shared" si="2673"/>
        <v>1E-4</v>
      </c>
      <c r="AG3643" s="2">
        <f t="shared" si="2655"/>
        <v>0</v>
      </c>
      <c r="AH3643" s="2">
        <f t="shared" si="2656"/>
        <v>231.23232852822341</v>
      </c>
      <c r="AI3643" s="23">
        <f t="shared" si="2679"/>
        <v>11834366331.169268</v>
      </c>
      <c r="AJ3643" s="23">
        <f t="shared" si="2657"/>
        <v>6219.922423797766</v>
      </c>
      <c r="AK3643" s="23">
        <f t="shared" si="2658"/>
        <v>67346.641405511386</v>
      </c>
      <c r="AL3643" s="23">
        <f t="shared" si="2683"/>
        <v>0</v>
      </c>
      <c r="AM3643" s="23">
        <f t="shared" si="2684"/>
        <v>0</v>
      </c>
      <c r="AN3643" s="16">
        <f t="shared" si="2674"/>
        <v>0</v>
      </c>
      <c r="AO3643" s="23">
        <f t="shared" si="2675"/>
        <v>0</v>
      </c>
      <c r="AP3643" s="22">
        <f t="shared" si="2676"/>
        <v>0</v>
      </c>
      <c r="AQ3643" s="30">
        <f t="shared" si="2659"/>
        <v>30987797273.474167</v>
      </c>
      <c r="AR3643" s="28">
        <f t="shared" si="2660"/>
        <v>15292462071.604504</v>
      </c>
      <c r="AS3643" s="25">
        <f t="shared" si="2661"/>
        <v>200337590.02425668</v>
      </c>
      <c r="AT3643" s="32">
        <f t="shared" si="2662"/>
        <v>0</v>
      </c>
      <c r="AU3643" s="23">
        <f t="shared" si="2663"/>
        <v>0</v>
      </c>
      <c r="AV3643" s="22">
        <f t="shared" si="2664"/>
        <v>4522405652.0419235</v>
      </c>
      <c r="AW3643" s="31">
        <f t="shared" si="2677"/>
        <v>20551767997.191254</v>
      </c>
    </row>
    <row r="3644" spans="1:53" x14ac:dyDescent="0.25">
      <c r="A3644" s="21">
        <f t="shared" si="2685"/>
        <v>966</v>
      </c>
      <c r="B3644" s="21" t="s">
        <v>9</v>
      </c>
      <c r="C3644" s="27">
        <f t="shared" si="2642"/>
        <v>0</v>
      </c>
      <c r="D3644" s="27">
        <f t="shared" si="2665"/>
        <v>0</v>
      </c>
      <c r="E3644" s="27" t="b">
        <f t="shared" si="2641"/>
        <v>1</v>
      </c>
      <c r="F3644" s="29">
        <f t="shared" si="2643"/>
        <v>0</v>
      </c>
      <c r="G3644" s="27">
        <f t="shared" si="2666"/>
        <v>0</v>
      </c>
      <c r="H3644" s="22">
        <f t="shared" si="2644"/>
        <v>40515532151.90567</v>
      </c>
      <c r="I3644" s="23">
        <f t="shared" si="2645"/>
        <v>132580106.5049091</v>
      </c>
      <c r="J3644" s="23">
        <f t="shared" si="2646"/>
        <v>1086</v>
      </c>
      <c r="K3644" s="19">
        <f t="shared" si="2667"/>
        <v>225.0831931027827</v>
      </c>
      <c r="L3644" s="16">
        <f t="shared" si="2647"/>
        <v>279.46466784528752</v>
      </c>
      <c r="M3644" s="23">
        <f>M3643-IF($B3644="B",(Percent_Rent_In_Elsies*2.49%/12 * H3643)/K3643,0)+IF($B3644="D",N3644,0)+IF(B3644="D",AK3643)+IF(B3644="C",F3643*90%)-(Y3644-Y3643)-IF($B3644="A",Q3643/K3643) + IF($B3644="A",Q3643/K3643)</f>
        <v>-64690360.74690862</v>
      </c>
      <c r="N3644" s="23">
        <f t="shared" si="2648"/>
        <v>0</v>
      </c>
      <c r="O3644" s="22">
        <f t="shared" si="2649"/>
        <v>28792528.877005469</v>
      </c>
      <c r="P3644" s="22">
        <f t="shared" si="2680"/>
        <v>0</v>
      </c>
      <c r="Q3644" s="22">
        <f t="shared" si="2681"/>
        <v>0</v>
      </c>
      <c r="R3644" s="22">
        <f t="shared" si="2650"/>
        <v>495352031.94448739</v>
      </c>
      <c r="S3644" s="16">
        <f t="shared" si="2687"/>
        <v>0</v>
      </c>
      <c r="T3644" s="15">
        <f t="shared" si="2651"/>
        <v>12418122.69907501</v>
      </c>
      <c r="U3644" s="23">
        <f t="shared" si="2668"/>
        <v>2200750.8651180738</v>
      </c>
      <c r="V3644" s="23">
        <f t="shared" si="2669"/>
        <v>0</v>
      </c>
      <c r="W3644" s="23">
        <f t="shared" si="2682"/>
        <v>183090.75416955687</v>
      </c>
      <c r="X3644" s="23">
        <f t="shared" si="2670"/>
        <v>45025742.166886739</v>
      </c>
      <c r="Y3644" s="23">
        <f t="shared" si="2652"/>
        <v>13825559.361691331</v>
      </c>
      <c r="Z3644" s="3">
        <f t="shared" si="2653"/>
        <v>0</v>
      </c>
      <c r="AA3644" s="23">
        <f t="shared" si="2654"/>
        <v>73541493.873271525</v>
      </c>
      <c r="AB3644" s="26">
        <f t="shared" si="2671"/>
        <v>70086276.274228618</v>
      </c>
      <c r="AC3644" s="23">
        <f t="shared" si="2672"/>
        <v>74889487.274228647</v>
      </c>
      <c r="AD3644" s="23">
        <f t="shared" si="2678"/>
        <v>4803211</v>
      </c>
      <c r="AE3644" s="24">
        <f t="shared" si="2686"/>
        <v>70086276.274228647</v>
      </c>
      <c r="AF3644" s="3">
        <f t="shared" si="2673"/>
        <v>0</v>
      </c>
      <c r="AG3644" s="2">
        <f t="shared" si="2655"/>
        <v>0</v>
      </c>
      <c r="AH3644" s="2">
        <f t="shared" si="2656"/>
        <v>231.23232852822341</v>
      </c>
      <c r="AI3644" s="23">
        <f t="shared" si="2679"/>
        <v>11823538761.817625</v>
      </c>
      <c r="AJ3644" s="23">
        <f t="shared" si="2657"/>
        <v>6219.922423797766</v>
      </c>
      <c r="AK3644" s="23">
        <f t="shared" si="2658"/>
        <v>0</v>
      </c>
      <c r="AL3644" s="23">
        <f t="shared" si="2683"/>
        <v>0</v>
      </c>
      <c r="AM3644" s="23">
        <f t="shared" si="2684"/>
        <v>0</v>
      </c>
      <c r="AN3644" s="16">
        <f t="shared" si="2674"/>
        <v>0</v>
      </c>
      <c r="AO3644" s="23">
        <f t="shared" si="2675"/>
        <v>0</v>
      </c>
      <c r="AP3644" s="22">
        <f t="shared" si="2676"/>
        <v>0</v>
      </c>
      <c r="AQ3644" s="30">
        <f t="shared" si="2659"/>
        <v>30987797273.474167</v>
      </c>
      <c r="AR3644" s="28">
        <f t="shared" si="2660"/>
        <v>15292462071.604504</v>
      </c>
      <c r="AS3644" s="25">
        <f t="shared" si="2661"/>
        <v>200337590.02425668</v>
      </c>
      <c r="AT3644" s="32">
        <f t="shared" si="2662"/>
        <v>0</v>
      </c>
      <c r="AU3644" s="23">
        <f t="shared" si="2663"/>
        <v>0</v>
      </c>
      <c r="AV3644" s="22">
        <f t="shared" si="2664"/>
        <v>4522405652.0419235</v>
      </c>
      <c r="AW3644" s="31">
        <f t="shared" si="2677"/>
        <v>20551767997.191254</v>
      </c>
      <c r="AX3644" s="21"/>
      <c r="AY3644" s="21"/>
      <c r="AZ3644" s="21"/>
      <c r="BA3644" s="21"/>
    </row>
    <row r="3645" spans="1:53" x14ac:dyDescent="0.25">
      <c r="A3645" s="21">
        <f t="shared" si="2685"/>
        <v>966</v>
      </c>
      <c r="B3645" s="21" t="s">
        <v>28</v>
      </c>
      <c r="C3645" s="27">
        <f t="shared" si="2642"/>
        <v>0</v>
      </c>
      <c r="D3645" s="27">
        <f t="shared" si="2665"/>
        <v>0</v>
      </c>
      <c r="E3645" s="27" t="b">
        <f t="shared" si="2641"/>
        <v>1</v>
      </c>
      <c r="F3645" s="29">
        <f t="shared" si="2643"/>
        <v>0</v>
      </c>
      <c r="G3645" s="27">
        <f t="shared" si="2666"/>
        <v>0</v>
      </c>
      <c r="H3645" s="22">
        <f t="shared" si="2644"/>
        <v>40515532151.90567</v>
      </c>
      <c r="I3645" s="23">
        <f t="shared" si="2645"/>
        <v>132580106.5049091</v>
      </c>
      <c r="J3645" s="23">
        <f t="shared" si="2646"/>
        <v>1086</v>
      </c>
      <c r="K3645" s="19">
        <f t="shared" si="2667"/>
        <v>225.0831931027827</v>
      </c>
      <c r="L3645" s="16">
        <f t="shared" si="2647"/>
        <v>279.46466784528752</v>
      </c>
      <c r="M3645" s="23">
        <f>M3644-IF($B3645="B",(Percent_Rent_In_Elsies*2.49%/12 * H3644)/K3644,0)+IF($B3645="D",N3645,0)+IF(B3645="D",AK3644)+IF(B3645="C",F3644*90%)-(Y3645-Y3644)-IF($B3645="A",Q3644/K3644) + IF($B3645="A",Q3644/K3644)</f>
        <v>-64690360.74690862</v>
      </c>
      <c r="N3645" s="23">
        <f t="shared" si="2648"/>
        <v>0</v>
      </c>
      <c r="O3645" s="22">
        <f t="shared" si="2649"/>
        <v>0</v>
      </c>
      <c r="P3645" s="22">
        <f t="shared" si="2680"/>
        <v>28792528.877005469</v>
      </c>
      <c r="Q3645" s="22">
        <f t="shared" si="2681"/>
        <v>0</v>
      </c>
      <c r="R3645" s="22">
        <f t="shared" si="2650"/>
        <v>495352031.94448739</v>
      </c>
      <c r="S3645" s="16">
        <f t="shared" si="2687"/>
        <v>0</v>
      </c>
      <c r="T3645" s="15">
        <f t="shared" si="2651"/>
        <v>0</v>
      </c>
      <c r="U3645" s="23">
        <f t="shared" si="2668"/>
        <v>2200750.8651180738</v>
      </c>
      <c r="V3645" s="23">
        <f t="shared" si="2669"/>
        <v>0</v>
      </c>
      <c r="W3645" s="23">
        <f t="shared" si="2682"/>
        <v>0</v>
      </c>
      <c r="X3645" s="23">
        <f t="shared" si="2670"/>
        <v>45025742.166886739</v>
      </c>
      <c r="Y3645" s="23">
        <f t="shared" si="2652"/>
        <v>13825559.361691331</v>
      </c>
      <c r="Z3645" s="3">
        <f t="shared" si="2653"/>
        <v>9154.5377084778447</v>
      </c>
      <c r="AA3645" s="23">
        <f t="shared" si="2654"/>
        <v>73678811.938898697</v>
      </c>
      <c r="AB3645" s="26">
        <f t="shared" si="2671"/>
        <v>70086276.274228618</v>
      </c>
      <c r="AC3645" s="23">
        <f t="shared" si="2672"/>
        <v>74889487.274228647</v>
      </c>
      <c r="AD3645" s="23">
        <f t="shared" si="2678"/>
        <v>4803211</v>
      </c>
      <c r="AE3645" s="24">
        <f t="shared" si="2686"/>
        <v>70086276.274228647</v>
      </c>
      <c r="AF3645" s="3">
        <f t="shared" si="2673"/>
        <v>0</v>
      </c>
      <c r="AG3645" s="2">
        <f t="shared" si="2655"/>
        <v>1098544525.0173414</v>
      </c>
      <c r="AH3645" s="2">
        <f t="shared" si="2656"/>
        <v>231.23232852822341</v>
      </c>
      <c r="AI3645" s="23">
        <f t="shared" si="2679"/>
        <v>11845615896.590527</v>
      </c>
      <c r="AJ3645" s="23">
        <f t="shared" si="2657"/>
        <v>6219.922423797766</v>
      </c>
      <c r="AK3645" s="23">
        <f t="shared" si="2658"/>
        <v>0</v>
      </c>
      <c r="AL3645" s="23">
        <f t="shared" si="2683"/>
        <v>0</v>
      </c>
      <c r="AM3645" s="23">
        <f t="shared" si="2684"/>
        <v>0</v>
      </c>
      <c r="AN3645" s="16">
        <f t="shared" si="2674"/>
        <v>0</v>
      </c>
      <c r="AO3645" s="23">
        <f t="shared" si="2675"/>
        <v>0</v>
      </c>
      <c r="AP3645" s="22">
        <f t="shared" si="2676"/>
        <v>0</v>
      </c>
      <c r="AQ3645" s="30">
        <f t="shared" si="2659"/>
        <v>30987797273.474167</v>
      </c>
      <c r="AR3645" s="28">
        <f t="shared" si="2660"/>
        <v>15292462071.604504</v>
      </c>
      <c r="AS3645" s="25">
        <f t="shared" si="2661"/>
        <v>200337590.02425668</v>
      </c>
      <c r="AT3645" s="32">
        <f t="shared" si="2662"/>
        <v>18309.075416955689</v>
      </c>
      <c r="AU3645" s="23">
        <f t="shared" si="2663"/>
        <v>18309.075416955689</v>
      </c>
      <c r="AV3645" s="22">
        <f t="shared" si="2664"/>
        <v>4534823774.7409983</v>
      </c>
      <c r="AW3645" s="31">
        <f t="shared" si="2677"/>
        <v>20551767997.19125</v>
      </c>
      <c r="AX3645" s="21"/>
      <c r="AY3645" s="21"/>
      <c r="AZ3645" s="21"/>
      <c r="BA3645" s="21"/>
    </row>
    <row r="3646" spans="1:53" x14ac:dyDescent="0.25">
      <c r="A3646">
        <f t="shared" si="2685"/>
        <v>967</v>
      </c>
      <c r="B3646" t="s">
        <v>6</v>
      </c>
      <c r="C3646" s="27">
        <f t="shared" si="2642"/>
        <v>0</v>
      </c>
      <c r="D3646" s="27">
        <f t="shared" si="2665"/>
        <v>0</v>
      </c>
      <c r="E3646" s="27" t="b">
        <f t="shared" si="2641"/>
        <v>1</v>
      </c>
      <c r="F3646" s="29">
        <f t="shared" si="2643"/>
        <v>0</v>
      </c>
      <c r="G3646" s="27">
        <f t="shared" si="2666"/>
        <v>0</v>
      </c>
      <c r="H3646" s="22">
        <f t="shared" si="2644"/>
        <v>40583058038.825516</v>
      </c>
      <c r="I3646" s="23">
        <f t="shared" si="2645"/>
        <v>132580106.5049091</v>
      </c>
      <c r="J3646" s="23">
        <f t="shared" si="2646"/>
        <v>1086</v>
      </c>
      <c r="K3646" s="19">
        <f t="shared" si="2667"/>
        <v>225.0831931027827</v>
      </c>
      <c r="L3646" s="16">
        <f t="shared" si="2647"/>
        <v>279.93044229169635</v>
      </c>
      <c r="M3646" s="23">
        <f>M3645-IF($B3646="B",(Percent_Rent_In_Elsies*2.49%/12 * H3645)/K3645,0)+IF($B3646="D",N3646,0)+IF(B3646="D",AK3645)+IF(B3646="C",F3645*90%)-(Y3646-Y3645)-IF($B3646="A",Q3645/K3645) + IF($B3646="A",Q3645/K3645)</f>
        <v>-64690360.74690862</v>
      </c>
      <c r="N3646" s="23">
        <f t="shared" si="2648"/>
        <v>0</v>
      </c>
      <c r="O3646" s="22">
        <f t="shared" si="2649"/>
        <v>0</v>
      </c>
      <c r="P3646" s="22">
        <f t="shared" si="2680"/>
        <v>0</v>
      </c>
      <c r="Q3646" s="22">
        <f t="shared" si="2681"/>
        <v>0</v>
      </c>
      <c r="R3646" s="22">
        <f t="shared" si="2650"/>
        <v>495352031.94448739</v>
      </c>
      <c r="S3646" s="16">
        <f t="shared" si="2687"/>
        <v>0</v>
      </c>
      <c r="T3646" s="15">
        <f t="shared" si="2651"/>
        <v>0</v>
      </c>
      <c r="U3646" s="23">
        <f t="shared" si="2668"/>
        <v>2200750.8651180738</v>
      </c>
      <c r="V3646" s="23">
        <f t="shared" si="2669"/>
        <v>0</v>
      </c>
      <c r="W3646" s="23">
        <f t="shared" si="2682"/>
        <v>0</v>
      </c>
      <c r="X3646" s="23">
        <f t="shared" si="2670"/>
        <v>45071514.85542912</v>
      </c>
      <c r="Y3646" s="23">
        <f t="shared" si="2652"/>
        <v>13825559.361691331</v>
      </c>
      <c r="Z3646" s="3">
        <f t="shared" si="2653"/>
        <v>0</v>
      </c>
      <c r="AA3646" s="23">
        <f t="shared" si="2654"/>
        <v>73678811.938898697</v>
      </c>
      <c r="AB3646" s="26">
        <f t="shared" si="2671"/>
        <v>70086276.274228618</v>
      </c>
      <c r="AC3646" s="23">
        <f t="shared" si="2672"/>
        <v>74889487.274228647</v>
      </c>
      <c r="AD3646" s="23">
        <f t="shared" si="2678"/>
        <v>4803211</v>
      </c>
      <c r="AE3646" s="24">
        <f t="shared" si="2686"/>
        <v>70086276.274228647</v>
      </c>
      <c r="AF3646" s="3">
        <f t="shared" si="2673"/>
        <v>0</v>
      </c>
      <c r="AG3646" s="2">
        <f t="shared" si="2655"/>
        <v>0</v>
      </c>
      <c r="AH3646" s="2">
        <f t="shared" si="2656"/>
        <v>231.61771574243713</v>
      </c>
      <c r="AI3646" s="23">
        <f t="shared" si="2679"/>
        <v>11845615896.590527</v>
      </c>
      <c r="AJ3646" s="23">
        <f t="shared" si="2657"/>
        <v>6219.922423797766</v>
      </c>
      <c r="AK3646" s="23">
        <f t="shared" si="2658"/>
        <v>0</v>
      </c>
      <c r="AL3646" s="23">
        <f t="shared" si="2683"/>
        <v>0</v>
      </c>
      <c r="AM3646" s="23">
        <f t="shared" si="2684"/>
        <v>0</v>
      </c>
      <c r="AN3646" s="16">
        <f t="shared" si="2674"/>
        <v>0</v>
      </c>
      <c r="AO3646" s="23">
        <f t="shared" si="2675"/>
        <v>0</v>
      </c>
      <c r="AP3646" s="22">
        <f t="shared" si="2676"/>
        <v>0</v>
      </c>
      <c r="AQ3646" s="30">
        <f t="shared" si="2659"/>
        <v>30987797273.474167</v>
      </c>
      <c r="AR3646" s="28">
        <f t="shared" si="2660"/>
        <v>15292462071.604504</v>
      </c>
      <c r="AS3646" s="25">
        <f t="shared" si="2661"/>
        <v>200337590.02425668</v>
      </c>
      <c r="AT3646" s="32">
        <f t="shared" si="2662"/>
        <v>0</v>
      </c>
      <c r="AU3646" s="23">
        <f t="shared" si="2663"/>
        <v>0</v>
      </c>
      <c r="AV3646" s="22">
        <f t="shared" si="2664"/>
        <v>4534823774.7409983</v>
      </c>
      <c r="AW3646" s="31">
        <f t="shared" si="2677"/>
        <v>20522975468.314247</v>
      </c>
    </row>
    <row r="3647" spans="1:53" x14ac:dyDescent="0.25">
      <c r="A3647">
        <f t="shared" si="2685"/>
        <v>967</v>
      </c>
      <c r="B3647" t="s">
        <v>7</v>
      </c>
      <c r="C3647" s="27">
        <f t="shared" si="2642"/>
        <v>0</v>
      </c>
      <c r="D3647" s="27">
        <f t="shared" si="2665"/>
        <v>0</v>
      </c>
      <c r="E3647" s="27" t="b">
        <f t="shared" si="2641"/>
        <v>1</v>
      </c>
      <c r="F3647" s="29">
        <f t="shared" si="2643"/>
        <v>0</v>
      </c>
      <c r="G3647" s="27">
        <f t="shared" si="2666"/>
        <v>0</v>
      </c>
      <c r="H3647" s="22">
        <f t="shared" si="2644"/>
        <v>40583058038.825523</v>
      </c>
      <c r="I3647" s="23">
        <f t="shared" si="2645"/>
        <v>132580106.5049091</v>
      </c>
      <c r="J3647" s="23">
        <f t="shared" si="2646"/>
        <v>1086</v>
      </c>
      <c r="K3647" s="19">
        <f t="shared" si="2667"/>
        <v>225.0831931027827</v>
      </c>
      <c r="L3647" s="16">
        <f t="shared" si="2647"/>
        <v>279.93044229169635</v>
      </c>
      <c r="M3647" s="23">
        <f>M3646-IF($B3647="B",(Percent_Rent_In_Elsies*2.49%/12 * H3646)/K3646,0)+IF($B3647="D",N3647,0)+IF(B3647="D",AK3646)+IF(B3647="C",F3646*90%)-(Y3647-Y3646)-IF($B3647="A",Q3646/K3646) + IF($B3647="A",Q3646/K3646)</f>
        <v>-64877424.57044366</v>
      </c>
      <c r="N3647" s="23">
        <f t="shared" si="2648"/>
        <v>0</v>
      </c>
      <c r="O3647" s="22">
        <f t="shared" si="2649"/>
        <v>0</v>
      </c>
      <c r="P3647" s="22">
        <f t="shared" si="2680"/>
        <v>0</v>
      </c>
      <c r="Q3647" s="22">
        <f t="shared" si="2681"/>
        <v>0</v>
      </c>
      <c r="R3647" s="22">
        <f t="shared" si="2650"/>
        <v>454072695.94911343</v>
      </c>
      <c r="S3647" s="16">
        <f t="shared" si="2687"/>
        <v>41279335.995373949</v>
      </c>
      <c r="T3647" s="15">
        <f t="shared" si="2651"/>
        <v>0</v>
      </c>
      <c r="U3647" s="23">
        <f t="shared" si="2668"/>
        <v>2017354.9596915676</v>
      </c>
      <c r="V3647" s="23">
        <f t="shared" si="2669"/>
        <v>183395.90542650616</v>
      </c>
      <c r="W3647" s="23">
        <f t="shared" si="2682"/>
        <v>0</v>
      </c>
      <c r="X3647" s="23">
        <f t="shared" si="2670"/>
        <v>45071514.85542912</v>
      </c>
      <c r="Y3647" s="23">
        <f t="shared" si="2652"/>
        <v>13825559.361691331</v>
      </c>
      <c r="Z3647" s="3">
        <f t="shared" si="2653"/>
        <v>0</v>
      </c>
      <c r="AA3647" s="23">
        <f t="shared" si="2654"/>
        <v>73678811.938898697</v>
      </c>
      <c r="AB3647" s="26">
        <f t="shared" si="2671"/>
        <v>70086276.274228618</v>
      </c>
      <c r="AC3647" s="23">
        <f t="shared" si="2672"/>
        <v>74889487.274228647</v>
      </c>
      <c r="AD3647" s="23">
        <f t="shared" si="2678"/>
        <v>4803211</v>
      </c>
      <c r="AE3647" s="24">
        <f t="shared" si="2686"/>
        <v>70086276.274228647</v>
      </c>
      <c r="AF3647" s="3">
        <f t="shared" si="2673"/>
        <v>0</v>
      </c>
      <c r="AG3647" s="2">
        <f t="shared" si="2655"/>
        <v>0</v>
      </c>
      <c r="AH3647" s="2">
        <f t="shared" si="2656"/>
        <v>231.61771574243718</v>
      </c>
      <c r="AI3647" s="23">
        <f t="shared" si="2679"/>
        <v>11845615896.590527</v>
      </c>
      <c r="AJ3647" s="23">
        <f t="shared" si="2657"/>
        <v>6219.922423797766</v>
      </c>
      <c r="AK3647" s="23">
        <f t="shared" si="2658"/>
        <v>0</v>
      </c>
      <c r="AL3647" s="23">
        <f t="shared" si="2683"/>
        <v>11249565.421258926</v>
      </c>
      <c r="AM3647" s="23">
        <f t="shared" si="2684"/>
        <v>10495713633.250254</v>
      </c>
      <c r="AN3647" s="16">
        <f t="shared" si="2674"/>
        <v>0</v>
      </c>
      <c r="AO3647" s="23">
        <f t="shared" si="2675"/>
        <v>187063.82353503644</v>
      </c>
      <c r="AP3647" s="22">
        <f t="shared" si="2676"/>
        <v>42104922.715281479</v>
      </c>
      <c r="AQ3647" s="30">
        <f t="shared" si="2659"/>
        <v>31071649227.061649</v>
      </c>
      <c r="AR3647" s="28">
        <f t="shared" si="2660"/>
        <v>15334209102.476706</v>
      </c>
      <c r="AS3647" s="25">
        <f t="shared" si="2661"/>
        <v>200337590.02425668</v>
      </c>
      <c r="AT3647" s="32">
        <f t="shared" si="2662"/>
        <v>0</v>
      </c>
      <c r="AU3647" s="23">
        <f t="shared" si="2663"/>
        <v>0</v>
      </c>
      <c r="AV3647" s="22">
        <f t="shared" si="2664"/>
        <v>4534823774.7409983</v>
      </c>
      <c r="AW3647" s="31">
        <f t="shared" si="2677"/>
        <v>20606827421.90173</v>
      </c>
    </row>
    <row r="3648" spans="1:53" s="21" customFormat="1" x14ac:dyDescent="0.25">
      <c r="A3648">
        <f t="shared" si="2685"/>
        <v>967</v>
      </c>
      <c r="B3648" t="s">
        <v>8</v>
      </c>
      <c r="C3648" s="27">
        <f t="shared" si="2642"/>
        <v>0</v>
      </c>
      <c r="D3648" s="27">
        <f t="shared" si="2665"/>
        <v>0</v>
      </c>
      <c r="E3648" s="27" t="b">
        <f t="shared" si="2641"/>
        <v>1</v>
      </c>
      <c r="F3648" s="29">
        <f t="shared" si="2643"/>
        <v>0</v>
      </c>
      <c r="G3648" s="27">
        <f t="shared" si="2666"/>
        <v>0</v>
      </c>
      <c r="H3648" s="22">
        <f t="shared" si="2644"/>
        <v>40583058038.825523</v>
      </c>
      <c r="I3648" s="23">
        <f t="shared" si="2645"/>
        <v>132580106.5049091</v>
      </c>
      <c r="J3648" s="23">
        <f t="shared" si="2646"/>
        <v>1086</v>
      </c>
      <c r="K3648" s="19">
        <f t="shared" si="2667"/>
        <v>225.0831931027827</v>
      </c>
      <c r="L3648" s="16">
        <f t="shared" si="2647"/>
        <v>279.93044229169635</v>
      </c>
      <c r="M3648" s="23">
        <f>M3647-IF($B3648="B",(Percent_Rent_In_Elsies*2.49%/12 * H3647)/K3647,0)+IF($B3648="D",N3648,0)+IF(B3648="D",AK3647)+IF(B3648="C",F3647*90%)-(Y3648-Y3647)-IF($B3648="A",Q3647/K3647) + IF($B3648="A",Q3647/K3647)</f>
        <v>-64877424.57044366</v>
      </c>
      <c r="N3648" s="23">
        <f t="shared" si="2648"/>
        <v>0</v>
      </c>
      <c r="O3648" s="22">
        <f t="shared" si="2649"/>
        <v>0</v>
      </c>
      <c r="P3648" s="22">
        <f t="shared" si="2680"/>
        <v>0</v>
      </c>
      <c r="Q3648" s="22">
        <f t="shared" si="2681"/>
        <v>0</v>
      </c>
      <c r="R3648" s="22">
        <f t="shared" si="2650"/>
        <v>496177618.66439492</v>
      </c>
      <c r="S3648" s="16">
        <f t="shared" si="2687"/>
        <v>41279335.995373949</v>
      </c>
      <c r="T3648" s="15">
        <f t="shared" si="2651"/>
        <v>0</v>
      </c>
      <c r="U3648" s="23">
        <f t="shared" si="2668"/>
        <v>2204418.7832266041</v>
      </c>
      <c r="V3648" s="23">
        <f t="shared" si="2669"/>
        <v>183395.90542650616</v>
      </c>
      <c r="W3648" s="23">
        <f t="shared" si="2682"/>
        <v>0</v>
      </c>
      <c r="X3648" s="23">
        <f t="shared" si="2670"/>
        <v>45071514.85542912</v>
      </c>
      <c r="Y3648" s="23">
        <f t="shared" si="2652"/>
        <v>13825559.361691331</v>
      </c>
      <c r="Z3648" s="3">
        <f t="shared" si="2653"/>
        <v>0</v>
      </c>
      <c r="AA3648" s="23">
        <f t="shared" si="2654"/>
        <v>73678811.938898697</v>
      </c>
      <c r="AB3648" s="26">
        <f t="shared" si="2671"/>
        <v>70086276.274228603</v>
      </c>
      <c r="AC3648" s="23">
        <f t="shared" si="2672"/>
        <v>74889487.274228647</v>
      </c>
      <c r="AD3648" s="23">
        <f t="shared" si="2678"/>
        <v>4803211</v>
      </c>
      <c r="AE3648" s="24">
        <f t="shared" si="2686"/>
        <v>70086276.274228647</v>
      </c>
      <c r="AF3648" s="3">
        <f t="shared" si="2673"/>
        <v>1E-4</v>
      </c>
      <c r="AG3648" s="2">
        <f t="shared" si="2655"/>
        <v>0</v>
      </c>
      <c r="AH3648" s="2">
        <f t="shared" si="2656"/>
        <v>231.61771574243718</v>
      </c>
      <c r="AI3648" s="23">
        <f t="shared" si="2679"/>
        <v>11845615896.590527</v>
      </c>
      <c r="AJ3648" s="23">
        <f t="shared" si="2657"/>
        <v>6219.922423797766</v>
      </c>
      <c r="AK3648" s="23">
        <f t="shared" si="2658"/>
        <v>67393.316130728315</v>
      </c>
      <c r="AL3648" s="23">
        <f t="shared" si="2683"/>
        <v>0</v>
      </c>
      <c r="AM3648" s="23">
        <f t="shared" si="2684"/>
        <v>0</v>
      </c>
      <c r="AN3648" s="16">
        <f t="shared" si="2674"/>
        <v>0</v>
      </c>
      <c r="AO3648" s="23">
        <f t="shared" si="2675"/>
        <v>0</v>
      </c>
      <c r="AP3648" s="22">
        <f t="shared" si="2676"/>
        <v>0</v>
      </c>
      <c r="AQ3648" s="30">
        <f t="shared" si="2659"/>
        <v>31071649227.061649</v>
      </c>
      <c r="AR3648" s="28">
        <f t="shared" si="2660"/>
        <v>15334209102.476706</v>
      </c>
      <c r="AS3648" s="25">
        <f t="shared" si="2661"/>
        <v>200337590.02425668</v>
      </c>
      <c r="AT3648" s="32">
        <f t="shared" si="2662"/>
        <v>0</v>
      </c>
      <c r="AU3648" s="23">
        <f t="shared" si="2663"/>
        <v>0</v>
      </c>
      <c r="AV3648" s="22">
        <f t="shared" si="2664"/>
        <v>4534823774.7409983</v>
      </c>
      <c r="AW3648" s="31">
        <f t="shared" si="2677"/>
        <v>20606827421.901726</v>
      </c>
      <c r="AX3648"/>
      <c r="AY3648"/>
      <c r="AZ3648"/>
      <c r="BA3648"/>
    </row>
    <row r="3649" spans="1:53" s="21" customFormat="1" x14ac:dyDescent="0.25">
      <c r="A3649">
        <f t="shared" si="2685"/>
        <v>967</v>
      </c>
      <c r="B3649" t="s">
        <v>9</v>
      </c>
      <c r="C3649" s="27">
        <f t="shared" si="2642"/>
        <v>0</v>
      </c>
      <c r="D3649" s="27">
        <f t="shared" si="2665"/>
        <v>0</v>
      </c>
      <c r="E3649" s="27" t="b">
        <f t="shared" si="2641"/>
        <v>1</v>
      </c>
      <c r="F3649" s="29">
        <f t="shared" si="2643"/>
        <v>0</v>
      </c>
      <c r="G3649" s="27">
        <f t="shared" si="2666"/>
        <v>0</v>
      </c>
      <c r="H3649" s="22">
        <f t="shared" si="2644"/>
        <v>40583058038.825523</v>
      </c>
      <c r="I3649" s="23">
        <f t="shared" si="2645"/>
        <v>132580106.5049091</v>
      </c>
      <c r="J3649" s="23">
        <f t="shared" si="2646"/>
        <v>1086</v>
      </c>
      <c r="K3649" s="19">
        <f t="shared" si="2667"/>
        <v>225.0831931027827</v>
      </c>
      <c r="L3649" s="16">
        <f t="shared" si="2647"/>
        <v>279.93044229169635</v>
      </c>
      <c r="M3649" s="23">
        <f>M3648-IF($B3649="B",(Percent_Rent_In_Elsies*2.49%/12 * H3648)/K3648,0)+IF($B3649="D",N3649,0)+IF(B3649="D",AK3648)+IF(B3649="C",F3648*90%)-(Y3649-Y3648)-IF($B3649="A",Q3648/K3648) + IF($B3649="A",Q3648/K3648)</f>
        <v>-64810031.254312932</v>
      </c>
      <c r="N3649" s="23">
        <f t="shared" si="2648"/>
        <v>0</v>
      </c>
      <c r="O3649" s="22">
        <f t="shared" si="2649"/>
        <v>28840516.425133809</v>
      </c>
      <c r="P3649" s="22">
        <f t="shared" si="2680"/>
        <v>0</v>
      </c>
      <c r="Q3649" s="22">
        <f t="shared" si="2681"/>
        <v>0</v>
      </c>
      <c r="R3649" s="22">
        <f t="shared" si="2650"/>
        <v>496177618.66439492</v>
      </c>
      <c r="S3649" s="16">
        <f t="shared" si="2687"/>
        <v>0</v>
      </c>
      <c r="T3649" s="15">
        <f t="shared" si="2651"/>
        <v>12438819.57024014</v>
      </c>
      <c r="U3649" s="23">
        <f t="shared" si="2668"/>
        <v>2204418.7832266041</v>
      </c>
      <c r="V3649" s="23">
        <f t="shared" si="2669"/>
        <v>0</v>
      </c>
      <c r="W3649" s="23">
        <f t="shared" si="2682"/>
        <v>183395.90542650616</v>
      </c>
      <c r="X3649" s="23">
        <f t="shared" si="2670"/>
        <v>45071514.85542912</v>
      </c>
      <c r="Y3649" s="23">
        <f t="shared" si="2652"/>
        <v>13825559.361691331</v>
      </c>
      <c r="Z3649" s="3">
        <f t="shared" si="2653"/>
        <v>0</v>
      </c>
      <c r="AA3649" s="23">
        <f t="shared" si="2654"/>
        <v>73611418.62276797</v>
      </c>
      <c r="AB3649" s="26">
        <f t="shared" si="2671"/>
        <v>70086276.274228603</v>
      </c>
      <c r="AC3649" s="23">
        <f t="shared" si="2672"/>
        <v>74889487.274228647</v>
      </c>
      <c r="AD3649" s="23">
        <f t="shared" si="2678"/>
        <v>4803211</v>
      </c>
      <c r="AE3649" s="24">
        <f t="shared" si="2686"/>
        <v>70086276.274228647</v>
      </c>
      <c r="AF3649" s="3">
        <f t="shared" si="2673"/>
        <v>0</v>
      </c>
      <c r="AG3649" s="2">
        <f t="shared" si="2655"/>
        <v>0</v>
      </c>
      <c r="AH3649" s="2">
        <f t="shared" si="2656"/>
        <v>231.61771574243718</v>
      </c>
      <c r="AI3649" s="23">
        <f t="shared" si="2679"/>
        <v>11834780823.170177</v>
      </c>
      <c r="AJ3649" s="23">
        <f t="shared" si="2657"/>
        <v>6219.922423797766</v>
      </c>
      <c r="AK3649" s="23">
        <f t="shared" si="2658"/>
        <v>0</v>
      </c>
      <c r="AL3649" s="23">
        <f t="shared" si="2683"/>
        <v>0</v>
      </c>
      <c r="AM3649" s="23">
        <f t="shared" si="2684"/>
        <v>0</v>
      </c>
      <c r="AN3649" s="16">
        <f t="shared" si="2674"/>
        <v>0</v>
      </c>
      <c r="AO3649" s="23">
        <f t="shared" si="2675"/>
        <v>0</v>
      </c>
      <c r="AP3649" s="22">
        <f t="shared" si="2676"/>
        <v>0</v>
      </c>
      <c r="AQ3649" s="30">
        <f t="shared" si="2659"/>
        <v>31071649227.061649</v>
      </c>
      <c r="AR3649" s="28">
        <f t="shared" si="2660"/>
        <v>15334209102.476706</v>
      </c>
      <c r="AS3649" s="25">
        <f t="shared" si="2661"/>
        <v>200337590.02425668</v>
      </c>
      <c r="AT3649" s="32">
        <f t="shared" si="2662"/>
        <v>0</v>
      </c>
      <c r="AU3649" s="23">
        <f t="shared" si="2663"/>
        <v>0</v>
      </c>
      <c r="AV3649" s="22">
        <f t="shared" si="2664"/>
        <v>4534823774.7409983</v>
      </c>
      <c r="AW3649" s="31">
        <f t="shared" si="2677"/>
        <v>20606827421.901726</v>
      </c>
      <c r="AX3649"/>
      <c r="AY3649"/>
      <c r="AZ3649"/>
      <c r="BA3649"/>
    </row>
    <row r="3650" spans="1:53" x14ac:dyDescent="0.25">
      <c r="A3650" s="21">
        <f t="shared" si="2685"/>
        <v>967</v>
      </c>
      <c r="B3650" s="21" t="s">
        <v>28</v>
      </c>
      <c r="C3650" s="27">
        <f t="shared" si="2642"/>
        <v>0</v>
      </c>
      <c r="D3650" s="27">
        <f t="shared" si="2665"/>
        <v>0</v>
      </c>
      <c r="E3650" s="27" t="b">
        <f t="shared" si="2641"/>
        <v>1</v>
      </c>
      <c r="F3650" s="29">
        <f t="shared" si="2643"/>
        <v>0</v>
      </c>
      <c r="G3650" s="27">
        <f t="shared" si="2666"/>
        <v>0</v>
      </c>
      <c r="H3650" s="22">
        <f t="shared" si="2644"/>
        <v>40583058038.825523</v>
      </c>
      <c r="I3650" s="23">
        <f t="shared" si="2645"/>
        <v>132580106.5049091</v>
      </c>
      <c r="J3650" s="23">
        <f t="shared" si="2646"/>
        <v>1086</v>
      </c>
      <c r="K3650" s="19">
        <f t="shared" si="2667"/>
        <v>225.0831931027827</v>
      </c>
      <c r="L3650" s="16">
        <f t="shared" si="2647"/>
        <v>279.93044229169635</v>
      </c>
      <c r="M3650" s="23">
        <f>M3649-IF($B3650="B",(Percent_Rent_In_Elsies*2.49%/12 * H3649)/K3649,0)+IF($B3650="D",N3650,0)+IF(B3650="D",AK3649)+IF(B3650="C",F3649*90%)-(Y3650-Y3649)-IF($B3650="A",Q3649/K3649) + IF($B3650="A",Q3649/K3649)</f>
        <v>-64810031.254312932</v>
      </c>
      <c r="N3650" s="23">
        <f t="shared" si="2648"/>
        <v>0</v>
      </c>
      <c r="O3650" s="22">
        <f t="shared" si="2649"/>
        <v>0</v>
      </c>
      <c r="P3650" s="22">
        <f t="shared" si="2680"/>
        <v>28840516.425133809</v>
      </c>
      <c r="Q3650" s="22">
        <f t="shared" si="2681"/>
        <v>0</v>
      </c>
      <c r="R3650" s="22">
        <f t="shared" si="2650"/>
        <v>496177618.66439492</v>
      </c>
      <c r="S3650" s="16">
        <f t="shared" si="2687"/>
        <v>0</v>
      </c>
      <c r="T3650" s="15">
        <f t="shared" si="2651"/>
        <v>0</v>
      </c>
      <c r="U3650" s="23">
        <f t="shared" si="2668"/>
        <v>2204418.7832266041</v>
      </c>
      <c r="V3650" s="23">
        <f t="shared" si="2669"/>
        <v>0</v>
      </c>
      <c r="W3650" s="23">
        <f t="shared" si="2682"/>
        <v>0</v>
      </c>
      <c r="X3650" s="23">
        <f t="shared" si="2670"/>
        <v>45071514.85542912</v>
      </c>
      <c r="Y3650" s="23">
        <f t="shared" si="2652"/>
        <v>13825559.361691331</v>
      </c>
      <c r="Z3650" s="3">
        <f t="shared" si="2653"/>
        <v>9169.7952713253089</v>
      </c>
      <c r="AA3650" s="23">
        <f t="shared" si="2654"/>
        <v>73748965.551837847</v>
      </c>
      <c r="AB3650" s="26">
        <f t="shared" si="2671"/>
        <v>70086276.274228573</v>
      </c>
      <c r="AC3650" s="23">
        <f t="shared" si="2672"/>
        <v>74889487.274228647</v>
      </c>
      <c r="AD3650" s="23">
        <f t="shared" si="2678"/>
        <v>4803211</v>
      </c>
      <c r="AE3650" s="24">
        <f t="shared" si="2686"/>
        <v>70086276.274228647</v>
      </c>
      <c r="AF3650" s="3">
        <f t="shared" si="2673"/>
        <v>0</v>
      </c>
      <c r="AG3650" s="2">
        <f t="shared" si="2655"/>
        <v>1100375432.559037</v>
      </c>
      <c r="AH3650" s="2">
        <f t="shared" si="2656"/>
        <v>231.61771574243718</v>
      </c>
      <c r="AI3650" s="23">
        <f t="shared" si="2679"/>
        <v>11856894753.167698</v>
      </c>
      <c r="AJ3650" s="23">
        <f t="shared" si="2657"/>
        <v>6219.922423797766</v>
      </c>
      <c r="AK3650" s="23">
        <f t="shared" si="2658"/>
        <v>0</v>
      </c>
      <c r="AL3650" s="23">
        <f t="shared" si="2683"/>
        <v>0</v>
      </c>
      <c r="AM3650" s="23">
        <f t="shared" si="2684"/>
        <v>0</v>
      </c>
      <c r="AN3650" s="16">
        <f t="shared" si="2674"/>
        <v>0</v>
      </c>
      <c r="AO3650" s="23">
        <f t="shared" si="2675"/>
        <v>0</v>
      </c>
      <c r="AP3650" s="22">
        <f t="shared" si="2676"/>
        <v>0</v>
      </c>
      <c r="AQ3650" s="30">
        <f t="shared" si="2659"/>
        <v>31071649227.061649</v>
      </c>
      <c r="AR3650" s="28">
        <f t="shared" si="2660"/>
        <v>15334209102.476706</v>
      </c>
      <c r="AS3650" s="25">
        <f t="shared" si="2661"/>
        <v>200337590.02425668</v>
      </c>
      <c r="AT3650" s="32">
        <f t="shared" si="2662"/>
        <v>18339.590542650618</v>
      </c>
      <c r="AU3650" s="23">
        <f t="shared" si="2663"/>
        <v>18339.590542650618</v>
      </c>
      <c r="AV3650" s="22">
        <f t="shared" si="2664"/>
        <v>4547262594.3112383</v>
      </c>
      <c r="AW3650" s="31">
        <f t="shared" si="2677"/>
        <v>20606827421.901726</v>
      </c>
    </row>
    <row r="3651" spans="1:53" x14ac:dyDescent="0.25">
      <c r="A3651">
        <f t="shared" si="2685"/>
        <v>968</v>
      </c>
      <c r="B3651" t="s">
        <v>6</v>
      </c>
      <c r="C3651" s="27">
        <f t="shared" si="2642"/>
        <v>0</v>
      </c>
      <c r="D3651" s="27">
        <f t="shared" si="2665"/>
        <v>0</v>
      </c>
      <c r="E3651" s="27" t="b">
        <f t="shared" si="2641"/>
        <v>1</v>
      </c>
      <c r="F3651" s="29">
        <f t="shared" si="2643"/>
        <v>0</v>
      </c>
      <c r="G3651" s="27">
        <f t="shared" si="2666"/>
        <v>0</v>
      </c>
      <c r="H3651" s="22">
        <f t="shared" si="2644"/>
        <v>40650696468.890236</v>
      </c>
      <c r="I3651" s="23">
        <f t="shared" si="2645"/>
        <v>132580106.5049091</v>
      </c>
      <c r="J3651" s="23">
        <f t="shared" si="2646"/>
        <v>1086</v>
      </c>
      <c r="K3651" s="19">
        <f t="shared" si="2667"/>
        <v>225.0831931027827</v>
      </c>
      <c r="L3651" s="16">
        <f t="shared" si="2647"/>
        <v>280.39699302884918</v>
      </c>
      <c r="M3651" s="23">
        <f>M3650-IF($B3651="B",(Percent_Rent_In_Elsies*2.49%/12 * H3650)/K3650,0)+IF($B3651="D",N3651,0)+IF(B3651="D",AK3650)+IF(B3651="C",F3650*90%)-(Y3651-Y3650)-IF($B3651="A",Q3650/K3650) + IF($B3651="A",Q3650/K3650)</f>
        <v>-64810031.254312932</v>
      </c>
      <c r="N3651" s="23">
        <f t="shared" si="2648"/>
        <v>0</v>
      </c>
      <c r="O3651" s="22">
        <f t="shared" si="2649"/>
        <v>0</v>
      </c>
      <c r="P3651" s="22">
        <f t="shared" si="2680"/>
        <v>0</v>
      </c>
      <c r="Q3651" s="22">
        <f t="shared" si="2681"/>
        <v>0</v>
      </c>
      <c r="R3651" s="22">
        <f t="shared" si="2650"/>
        <v>496177618.66439492</v>
      </c>
      <c r="S3651" s="16">
        <f t="shared" si="2687"/>
        <v>0</v>
      </c>
      <c r="T3651" s="15">
        <f t="shared" si="2651"/>
        <v>0</v>
      </c>
      <c r="U3651" s="23">
        <f t="shared" si="2668"/>
        <v>2204418.7832266041</v>
      </c>
      <c r="V3651" s="23">
        <f t="shared" si="2669"/>
        <v>0</v>
      </c>
      <c r="W3651" s="23">
        <f t="shared" si="2682"/>
        <v>0</v>
      </c>
      <c r="X3651" s="23">
        <f t="shared" si="2670"/>
        <v>45117363.831785746</v>
      </c>
      <c r="Y3651" s="23">
        <f t="shared" si="2652"/>
        <v>13825559.361691331</v>
      </c>
      <c r="Z3651" s="3">
        <f t="shared" si="2653"/>
        <v>0</v>
      </c>
      <c r="AA3651" s="23">
        <f t="shared" si="2654"/>
        <v>73748965.551837847</v>
      </c>
      <c r="AB3651" s="26">
        <f t="shared" si="2671"/>
        <v>70086276.274228603</v>
      </c>
      <c r="AC3651" s="23">
        <f t="shared" si="2672"/>
        <v>74889487.274228647</v>
      </c>
      <c r="AD3651" s="23">
        <f t="shared" si="2678"/>
        <v>4803211</v>
      </c>
      <c r="AE3651" s="24">
        <f t="shared" si="2686"/>
        <v>70086276.274228647</v>
      </c>
      <c r="AF3651" s="3">
        <f t="shared" si="2673"/>
        <v>0</v>
      </c>
      <c r="AG3651" s="2">
        <f t="shared" si="2655"/>
        <v>0</v>
      </c>
      <c r="AH3651" s="2">
        <f t="shared" si="2656"/>
        <v>232.00374526867461</v>
      </c>
      <c r="AI3651" s="23">
        <f t="shared" si="2679"/>
        <v>11856894753.167698</v>
      </c>
      <c r="AJ3651" s="23">
        <f t="shared" si="2657"/>
        <v>6219.922423797766</v>
      </c>
      <c r="AK3651" s="23">
        <f t="shared" si="2658"/>
        <v>0</v>
      </c>
      <c r="AL3651" s="23">
        <f t="shared" si="2683"/>
        <v>0</v>
      </c>
      <c r="AM3651" s="23">
        <f t="shared" si="2684"/>
        <v>0</v>
      </c>
      <c r="AN3651" s="16">
        <f t="shared" si="2674"/>
        <v>0</v>
      </c>
      <c r="AO3651" s="23">
        <f t="shared" si="2675"/>
        <v>0</v>
      </c>
      <c r="AP3651" s="22">
        <f t="shared" si="2676"/>
        <v>0</v>
      </c>
      <c r="AQ3651" s="30">
        <f t="shared" si="2659"/>
        <v>31071649227.061649</v>
      </c>
      <c r="AR3651" s="28">
        <f t="shared" si="2660"/>
        <v>15334209102.476706</v>
      </c>
      <c r="AS3651" s="25">
        <f t="shared" si="2661"/>
        <v>200337590.02425668</v>
      </c>
      <c r="AT3651" s="32">
        <f t="shared" si="2662"/>
        <v>0</v>
      </c>
      <c r="AU3651" s="23">
        <f t="shared" si="2663"/>
        <v>0</v>
      </c>
      <c r="AV3651" s="22">
        <f t="shared" si="2664"/>
        <v>4547262594.3112383</v>
      </c>
      <c r="AW3651" s="31">
        <f t="shared" si="2677"/>
        <v>20577986905.476593</v>
      </c>
    </row>
    <row r="3652" spans="1:53" x14ac:dyDescent="0.25">
      <c r="A3652">
        <f t="shared" si="2685"/>
        <v>968</v>
      </c>
      <c r="B3652" t="s">
        <v>7</v>
      </c>
      <c r="C3652" s="27">
        <f t="shared" si="2642"/>
        <v>0</v>
      </c>
      <c r="D3652" s="27">
        <f t="shared" si="2665"/>
        <v>0</v>
      </c>
      <c r="E3652" s="27" t="b">
        <f t="shared" si="2641"/>
        <v>1</v>
      </c>
      <c r="F3652" s="29">
        <f t="shared" si="2643"/>
        <v>0</v>
      </c>
      <c r="G3652" s="27">
        <f t="shared" si="2666"/>
        <v>0</v>
      </c>
      <c r="H3652" s="22">
        <f t="shared" si="2644"/>
        <v>40650696468.890236</v>
      </c>
      <c r="I3652" s="23">
        <f t="shared" si="2645"/>
        <v>132580106.5049091</v>
      </c>
      <c r="J3652" s="23">
        <f t="shared" si="2646"/>
        <v>1086</v>
      </c>
      <c r="K3652" s="19">
        <f t="shared" si="2667"/>
        <v>225.0831931027827</v>
      </c>
      <c r="L3652" s="16">
        <f t="shared" si="2647"/>
        <v>280.39699302884918</v>
      </c>
      <c r="M3652" s="23">
        <f>M3651-IF($B3652="B",(Percent_Rent_In_Elsies*2.49%/12 * H3651)/K3651,0)+IF($B3652="D",N3652,0)+IF(B3652="D",AK3651)+IF(B3652="C",F3651*90%)-(Y3652-Y3651)-IF($B3652="A",Q3651/K3651) + IF($B3652="A",Q3651/K3651)</f>
        <v>-64997406.850887194</v>
      </c>
      <c r="N3652" s="23">
        <f t="shared" si="2648"/>
        <v>0</v>
      </c>
      <c r="O3652" s="22">
        <f t="shared" si="2649"/>
        <v>0</v>
      </c>
      <c r="P3652" s="22">
        <f t="shared" si="2680"/>
        <v>0</v>
      </c>
      <c r="Q3652" s="22">
        <f t="shared" si="2681"/>
        <v>0</v>
      </c>
      <c r="R3652" s="22">
        <f t="shared" si="2650"/>
        <v>454829483.77569532</v>
      </c>
      <c r="S3652" s="16">
        <f t="shared" si="2687"/>
        <v>41348134.888699576</v>
      </c>
      <c r="T3652" s="15">
        <f t="shared" si="2651"/>
        <v>0</v>
      </c>
      <c r="U3652" s="23">
        <f t="shared" si="2668"/>
        <v>2020717.2179577204</v>
      </c>
      <c r="V3652" s="23">
        <f t="shared" si="2669"/>
        <v>183701.56526888369</v>
      </c>
      <c r="W3652" s="23">
        <f t="shared" si="2682"/>
        <v>0</v>
      </c>
      <c r="X3652" s="23">
        <f t="shared" si="2670"/>
        <v>45117363.831785746</v>
      </c>
      <c r="Y3652" s="23">
        <f t="shared" si="2652"/>
        <v>13825559.361691331</v>
      </c>
      <c r="Z3652" s="3">
        <f t="shared" si="2653"/>
        <v>0</v>
      </c>
      <c r="AA3652" s="23">
        <f t="shared" si="2654"/>
        <v>73748965.551837847</v>
      </c>
      <c r="AB3652" s="26">
        <f t="shared" si="2671"/>
        <v>70086276.274228603</v>
      </c>
      <c r="AC3652" s="23">
        <f t="shared" si="2672"/>
        <v>74889487.274228647</v>
      </c>
      <c r="AD3652" s="23">
        <f t="shared" si="2678"/>
        <v>4803211</v>
      </c>
      <c r="AE3652" s="24">
        <f t="shared" si="2686"/>
        <v>70086276.274228647</v>
      </c>
      <c r="AF3652" s="3">
        <f t="shared" si="2673"/>
        <v>0</v>
      </c>
      <c r="AG3652" s="2">
        <f t="shared" si="2655"/>
        <v>0</v>
      </c>
      <c r="AH3652" s="2">
        <f t="shared" si="2656"/>
        <v>232.00374526867461</v>
      </c>
      <c r="AI3652" s="23">
        <f t="shared" si="2679"/>
        <v>11856894753.167698</v>
      </c>
      <c r="AJ3652" s="23">
        <f t="shared" si="2657"/>
        <v>6219.922423797766</v>
      </c>
      <c r="AK3652" s="23">
        <f t="shared" si="2658"/>
        <v>0</v>
      </c>
      <c r="AL3652" s="23">
        <f t="shared" si="2683"/>
        <v>11278856.577171326</v>
      </c>
      <c r="AM3652" s="23">
        <f t="shared" si="2684"/>
        <v>10523041940.872026</v>
      </c>
      <c r="AN3652" s="16">
        <f t="shared" si="2674"/>
        <v>0</v>
      </c>
      <c r="AO3652" s="23">
        <f t="shared" si="2675"/>
        <v>187375.59657426155</v>
      </c>
      <c r="AP3652" s="22">
        <f t="shared" si="2676"/>
        <v>42175097.586473621</v>
      </c>
      <c r="AQ3652" s="30">
        <f t="shared" si="2659"/>
        <v>31155640933.905113</v>
      </c>
      <c r="AR3652" s="28">
        <f t="shared" si="2660"/>
        <v>15376025711.733694</v>
      </c>
      <c r="AS3652" s="25">
        <f t="shared" si="2661"/>
        <v>200337590.02425668</v>
      </c>
      <c r="AT3652" s="32">
        <f t="shared" si="2662"/>
        <v>0</v>
      </c>
      <c r="AU3652" s="23">
        <f t="shared" si="2663"/>
        <v>0</v>
      </c>
      <c r="AV3652" s="22">
        <f t="shared" si="2664"/>
        <v>4547262594.3112383</v>
      </c>
      <c r="AW3652" s="31">
        <f t="shared" si="2677"/>
        <v>20661978612.320057</v>
      </c>
    </row>
    <row r="3653" spans="1:53" x14ac:dyDescent="0.25">
      <c r="A3653">
        <f t="shared" si="2685"/>
        <v>968</v>
      </c>
      <c r="B3653" t="s">
        <v>8</v>
      </c>
      <c r="C3653" s="27">
        <f t="shared" si="2642"/>
        <v>0</v>
      </c>
      <c r="D3653" s="27">
        <f t="shared" si="2665"/>
        <v>0</v>
      </c>
      <c r="E3653" s="27" t="b">
        <f t="shared" si="2641"/>
        <v>1</v>
      </c>
      <c r="F3653" s="29">
        <f t="shared" si="2643"/>
        <v>0</v>
      </c>
      <c r="G3653" s="27">
        <f t="shared" si="2666"/>
        <v>0</v>
      </c>
      <c r="H3653" s="22">
        <f t="shared" si="2644"/>
        <v>40650696468.890236</v>
      </c>
      <c r="I3653" s="23">
        <f t="shared" si="2645"/>
        <v>132580106.5049091</v>
      </c>
      <c r="J3653" s="23">
        <f t="shared" si="2646"/>
        <v>1086</v>
      </c>
      <c r="K3653" s="19">
        <f t="shared" si="2667"/>
        <v>225.0831931027827</v>
      </c>
      <c r="L3653" s="16">
        <f t="shared" si="2647"/>
        <v>280.39699302884918</v>
      </c>
      <c r="M3653" s="23">
        <f>M3652-IF($B3653="B",(Percent_Rent_In_Elsies*2.49%/12 * H3652)/K3652,0)+IF($B3653="D",N3653,0)+IF(B3653="D",AK3652)+IF(B3653="C",F3652*90%)-(Y3653-Y3652)-IF($B3653="A",Q3652/K3652) + IF($B3653="A",Q3652/K3652)</f>
        <v>-64997406.850887194</v>
      </c>
      <c r="N3653" s="23">
        <f t="shared" si="2648"/>
        <v>0</v>
      </c>
      <c r="O3653" s="22">
        <f t="shared" si="2649"/>
        <v>0</v>
      </c>
      <c r="P3653" s="22">
        <f t="shared" si="2680"/>
        <v>0</v>
      </c>
      <c r="Q3653" s="22">
        <f t="shared" si="2681"/>
        <v>0</v>
      </c>
      <c r="R3653" s="22">
        <f t="shared" si="2650"/>
        <v>497004581.36216897</v>
      </c>
      <c r="S3653" s="16">
        <f t="shared" si="2687"/>
        <v>41348134.888699576</v>
      </c>
      <c r="T3653" s="15">
        <f t="shared" si="2651"/>
        <v>0</v>
      </c>
      <c r="U3653" s="23">
        <f t="shared" si="2668"/>
        <v>2208092.8145319819</v>
      </c>
      <c r="V3653" s="23">
        <f t="shared" si="2669"/>
        <v>183701.56526888369</v>
      </c>
      <c r="W3653" s="23">
        <f t="shared" si="2682"/>
        <v>0</v>
      </c>
      <c r="X3653" s="23">
        <f t="shared" si="2670"/>
        <v>45117363.831785746</v>
      </c>
      <c r="Y3653" s="23">
        <f t="shared" si="2652"/>
        <v>13825559.361691331</v>
      </c>
      <c r="Z3653" s="3">
        <f t="shared" si="2653"/>
        <v>0</v>
      </c>
      <c r="AA3653" s="23">
        <f t="shared" si="2654"/>
        <v>73748965.551837847</v>
      </c>
      <c r="AB3653" s="26">
        <f t="shared" si="2671"/>
        <v>70086276.274228588</v>
      </c>
      <c r="AC3653" s="23">
        <f t="shared" si="2672"/>
        <v>74889487.274228647</v>
      </c>
      <c r="AD3653" s="23">
        <f t="shared" si="2678"/>
        <v>4803211</v>
      </c>
      <c r="AE3653" s="24">
        <f t="shared" si="2686"/>
        <v>70086276.274228647</v>
      </c>
      <c r="AF3653" s="3">
        <f t="shared" si="2673"/>
        <v>1E-4</v>
      </c>
      <c r="AG3653" s="2">
        <f t="shared" si="2655"/>
        <v>0</v>
      </c>
      <c r="AH3653" s="2">
        <f t="shared" si="2656"/>
        <v>232.00374526867461</v>
      </c>
      <c r="AI3653" s="23">
        <f t="shared" si="2679"/>
        <v>11856894753.167698</v>
      </c>
      <c r="AJ3653" s="23">
        <f t="shared" si="2657"/>
        <v>6219.922423797766</v>
      </c>
      <c r="AK3653" s="23">
        <f t="shared" si="2658"/>
        <v>67440.150213927933</v>
      </c>
      <c r="AL3653" s="23">
        <f t="shared" si="2683"/>
        <v>0</v>
      </c>
      <c r="AM3653" s="23">
        <f t="shared" si="2684"/>
        <v>0</v>
      </c>
      <c r="AN3653" s="16">
        <f t="shared" si="2674"/>
        <v>0</v>
      </c>
      <c r="AO3653" s="23">
        <f t="shared" si="2675"/>
        <v>0</v>
      </c>
      <c r="AP3653" s="22">
        <f t="shared" si="2676"/>
        <v>0</v>
      </c>
      <c r="AQ3653" s="30">
        <f t="shared" si="2659"/>
        <v>31155640933.905113</v>
      </c>
      <c r="AR3653" s="28">
        <f t="shared" si="2660"/>
        <v>15376025711.733694</v>
      </c>
      <c r="AS3653" s="25">
        <f t="shared" si="2661"/>
        <v>200337590.02425668</v>
      </c>
      <c r="AT3653" s="32">
        <f t="shared" si="2662"/>
        <v>0</v>
      </c>
      <c r="AU3653" s="23">
        <f t="shared" si="2663"/>
        <v>0</v>
      </c>
      <c r="AV3653" s="22">
        <f t="shared" si="2664"/>
        <v>4547262594.3112383</v>
      </c>
      <c r="AW3653" s="31">
        <f t="shared" si="2677"/>
        <v>20661978612.320057</v>
      </c>
    </row>
    <row r="3654" spans="1:53" x14ac:dyDescent="0.25">
      <c r="A3654" s="21">
        <f t="shared" si="2685"/>
        <v>968</v>
      </c>
      <c r="B3654" s="21" t="s">
        <v>9</v>
      </c>
      <c r="C3654" s="27">
        <f t="shared" si="2642"/>
        <v>0</v>
      </c>
      <c r="D3654" s="27">
        <f t="shared" si="2665"/>
        <v>0</v>
      </c>
      <c r="E3654" s="27" t="b">
        <f t="shared" si="2641"/>
        <v>1</v>
      </c>
      <c r="F3654" s="29">
        <f t="shared" si="2643"/>
        <v>0</v>
      </c>
      <c r="G3654" s="27">
        <f t="shared" si="2666"/>
        <v>0</v>
      </c>
      <c r="H3654" s="22">
        <f t="shared" si="2644"/>
        <v>40650696468.890236</v>
      </c>
      <c r="I3654" s="23">
        <f t="shared" si="2645"/>
        <v>132580106.5049091</v>
      </c>
      <c r="J3654" s="23">
        <f t="shared" si="2646"/>
        <v>1086</v>
      </c>
      <c r="K3654" s="19">
        <f t="shared" si="2667"/>
        <v>225.0831931027827</v>
      </c>
      <c r="L3654" s="16">
        <f t="shared" si="2647"/>
        <v>280.39699302884918</v>
      </c>
      <c r="M3654" s="23">
        <f>M3653-IF($B3654="B",(Percent_Rent_In_Elsies*2.49%/12 * H3653)/K3653,0)+IF($B3654="D",N3654,0)+IF(B3654="D",AK3653)+IF(B3654="C",F3653*90%)-(Y3654-Y3653)-IF($B3654="A",Q3653/K3653) + IF($B3654="A",Q3653/K3653)</f>
        <v>-64929966.700673267</v>
      </c>
      <c r="N3654" s="23">
        <f t="shared" si="2648"/>
        <v>0</v>
      </c>
      <c r="O3654" s="22">
        <f t="shared" si="2649"/>
        <v>28888583.952509038</v>
      </c>
      <c r="P3654" s="22">
        <f t="shared" si="2680"/>
        <v>0</v>
      </c>
      <c r="Q3654" s="22">
        <f t="shared" si="2681"/>
        <v>0</v>
      </c>
      <c r="R3654" s="22">
        <f t="shared" si="2650"/>
        <v>497004581.36216897</v>
      </c>
      <c r="S3654" s="16">
        <f t="shared" si="2687"/>
        <v>0</v>
      </c>
      <c r="T3654" s="15">
        <f t="shared" si="2651"/>
        <v>12459550.936190538</v>
      </c>
      <c r="U3654" s="23">
        <f t="shared" si="2668"/>
        <v>2208092.8145319819</v>
      </c>
      <c r="V3654" s="23">
        <f t="shared" si="2669"/>
        <v>0</v>
      </c>
      <c r="W3654" s="23">
        <f t="shared" si="2682"/>
        <v>183701.56526888369</v>
      </c>
      <c r="X3654" s="23">
        <f t="shared" si="2670"/>
        <v>45117363.831785746</v>
      </c>
      <c r="Y3654" s="23">
        <f t="shared" si="2652"/>
        <v>13825559.361691331</v>
      </c>
      <c r="Z3654" s="3">
        <f t="shared" si="2653"/>
        <v>0</v>
      </c>
      <c r="AA3654" s="23">
        <f t="shared" si="2654"/>
        <v>73681525.40162392</v>
      </c>
      <c r="AB3654" s="26">
        <f t="shared" si="2671"/>
        <v>70086276.274228588</v>
      </c>
      <c r="AC3654" s="23">
        <f t="shared" si="2672"/>
        <v>74889487.274228647</v>
      </c>
      <c r="AD3654" s="23">
        <f t="shared" si="2678"/>
        <v>4803211</v>
      </c>
      <c r="AE3654" s="24">
        <f t="shared" si="2686"/>
        <v>70086276.274228647</v>
      </c>
      <c r="AF3654" s="3">
        <f t="shared" si="2673"/>
        <v>0</v>
      </c>
      <c r="AG3654" s="2">
        <f t="shared" si="2655"/>
        <v>0</v>
      </c>
      <c r="AH3654" s="2">
        <f t="shared" si="2656"/>
        <v>232.00374526867461</v>
      </c>
      <c r="AI3654" s="23">
        <f t="shared" si="2679"/>
        <v>11846052150.058069</v>
      </c>
      <c r="AJ3654" s="23">
        <f t="shared" si="2657"/>
        <v>6219.922423797766</v>
      </c>
      <c r="AK3654" s="23">
        <f t="shared" si="2658"/>
        <v>0</v>
      </c>
      <c r="AL3654" s="23">
        <f t="shared" si="2683"/>
        <v>0</v>
      </c>
      <c r="AM3654" s="23">
        <f t="shared" si="2684"/>
        <v>0</v>
      </c>
      <c r="AN3654" s="16">
        <f t="shared" si="2674"/>
        <v>0</v>
      </c>
      <c r="AO3654" s="23">
        <f t="shared" si="2675"/>
        <v>0</v>
      </c>
      <c r="AP3654" s="22">
        <f t="shared" si="2676"/>
        <v>0</v>
      </c>
      <c r="AQ3654" s="30">
        <f t="shared" si="2659"/>
        <v>31155640933.905113</v>
      </c>
      <c r="AR3654" s="28">
        <f t="shared" si="2660"/>
        <v>15376025711.733694</v>
      </c>
      <c r="AS3654" s="25">
        <f t="shared" si="2661"/>
        <v>200337590.02425668</v>
      </c>
      <c r="AT3654" s="32">
        <f t="shared" si="2662"/>
        <v>0</v>
      </c>
      <c r="AU3654" s="23">
        <f t="shared" si="2663"/>
        <v>0</v>
      </c>
      <c r="AV3654" s="22">
        <f t="shared" si="2664"/>
        <v>4547262594.3112383</v>
      </c>
      <c r="AW3654" s="31">
        <f t="shared" si="2677"/>
        <v>20661978612.320057</v>
      </c>
      <c r="AX3654" s="21"/>
      <c r="AY3654" s="21"/>
      <c r="AZ3654" s="21"/>
      <c r="BA3654" s="21"/>
    </row>
    <row r="3655" spans="1:53" x14ac:dyDescent="0.25">
      <c r="A3655" s="21">
        <f t="shared" si="2685"/>
        <v>968</v>
      </c>
      <c r="B3655" s="21" t="s">
        <v>28</v>
      </c>
      <c r="C3655" s="27">
        <f t="shared" si="2642"/>
        <v>0</v>
      </c>
      <c r="D3655" s="27">
        <f t="shared" si="2665"/>
        <v>0</v>
      </c>
      <c r="E3655" s="27" t="b">
        <f t="shared" si="2641"/>
        <v>1</v>
      </c>
      <c r="F3655" s="29">
        <f t="shared" si="2643"/>
        <v>0</v>
      </c>
      <c r="G3655" s="27">
        <f t="shared" si="2666"/>
        <v>0</v>
      </c>
      <c r="H3655" s="22">
        <f t="shared" si="2644"/>
        <v>40650696468.890236</v>
      </c>
      <c r="I3655" s="23">
        <f t="shared" si="2645"/>
        <v>132580106.5049091</v>
      </c>
      <c r="J3655" s="23">
        <f t="shared" si="2646"/>
        <v>1086</v>
      </c>
      <c r="K3655" s="19">
        <f t="shared" si="2667"/>
        <v>225.0831931027827</v>
      </c>
      <c r="L3655" s="16">
        <f t="shared" si="2647"/>
        <v>280.39699302884918</v>
      </c>
      <c r="M3655" s="23">
        <f>M3654-IF($B3655="B",(Percent_Rent_In_Elsies*2.49%/12 * H3654)/K3654,0)+IF($B3655="D",N3655,0)+IF(B3655="D",AK3654)+IF(B3655="C",F3654*90%)-(Y3655-Y3654)-IF($B3655="A",Q3654/K3654) + IF($B3655="A",Q3654/K3654)</f>
        <v>-64929966.700673267</v>
      </c>
      <c r="N3655" s="23">
        <f t="shared" si="2648"/>
        <v>0</v>
      </c>
      <c r="O3655" s="22">
        <f t="shared" si="2649"/>
        <v>0</v>
      </c>
      <c r="P3655" s="22">
        <f t="shared" si="2680"/>
        <v>28888583.952509038</v>
      </c>
      <c r="Q3655" s="22">
        <f t="shared" si="2681"/>
        <v>0</v>
      </c>
      <c r="R3655" s="22">
        <f t="shared" si="2650"/>
        <v>497004581.36216897</v>
      </c>
      <c r="S3655" s="16">
        <f t="shared" si="2687"/>
        <v>0</v>
      </c>
      <c r="T3655" s="15">
        <f t="shared" si="2651"/>
        <v>0</v>
      </c>
      <c r="U3655" s="23">
        <f t="shared" si="2668"/>
        <v>2208092.8145319819</v>
      </c>
      <c r="V3655" s="23">
        <f t="shared" si="2669"/>
        <v>0</v>
      </c>
      <c r="W3655" s="23">
        <f t="shared" si="2682"/>
        <v>0</v>
      </c>
      <c r="X3655" s="23">
        <f t="shared" si="2670"/>
        <v>45117363.831785746</v>
      </c>
      <c r="Y3655" s="23">
        <f t="shared" si="2652"/>
        <v>13825559.361691331</v>
      </c>
      <c r="Z3655" s="3">
        <f t="shared" si="2653"/>
        <v>9185.0782634441857</v>
      </c>
      <c r="AA3655" s="23">
        <f t="shared" si="2654"/>
        <v>73819301.575575575</v>
      </c>
      <c r="AB3655" s="26">
        <f t="shared" si="2671"/>
        <v>70086276.274228588</v>
      </c>
      <c r="AC3655" s="23">
        <f t="shared" si="2672"/>
        <v>74889487.274228647</v>
      </c>
      <c r="AD3655" s="23">
        <f t="shared" si="2678"/>
        <v>4803211</v>
      </c>
      <c r="AE3655" s="24">
        <f t="shared" si="2686"/>
        <v>70086276.274228647</v>
      </c>
      <c r="AF3655" s="3">
        <f t="shared" si="2673"/>
        <v>0</v>
      </c>
      <c r="AG3655" s="2">
        <f t="shared" si="2655"/>
        <v>1102209391.6133022</v>
      </c>
      <c r="AH3655" s="2">
        <f t="shared" si="2656"/>
        <v>232.00374526867461</v>
      </c>
      <c r="AI3655" s="23">
        <f t="shared" si="2679"/>
        <v>11868202936.605585</v>
      </c>
      <c r="AJ3655" s="23">
        <f t="shared" si="2657"/>
        <v>6219.922423797766</v>
      </c>
      <c r="AK3655" s="23">
        <f t="shared" si="2658"/>
        <v>0</v>
      </c>
      <c r="AL3655" s="23">
        <f t="shared" si="2683"/>
        <v>0</v>
      </c>
      <c r="AM3655" s="23">
        <f t="shared" si="2684"/>
        <v>0</v>
      </c>
      <c r="AN3655" s="16">
        <f t="shared" si="2674"/>
        <v>0</v>
      </c>
      <c r="AO3655" s="23">
        <f t="shared" si="2675"/>
        <v>0</v>
      </c>
      <c r="AP3655" s="22">
        <f t="shared" si="2676"/>
        <v>0</v>
      </c>
      <c r="AQ3655" s="30">
        <f t="shared" si="2659"/>
        <v>31155640933.905113</v>
      </c>
      <c r="AR3655" s="28">
        <f t="shared" si="2660"/>
        <v>15376025711.733694</v>
      </c>
      <c r="AS3655" s="25">
        <f t="shared" si="2661"/>
        <v>200337590.02425668</v>
      </c>
      <c r="AT3655" s="32">
        <f t="shared" si="2662"/>
        <v>18370.156526888371</v>
      </c>
      <c r="AU3655" s="23">
        <f t="shared" si="2663"/>
        <v>18370.156526888371</v>
      </c>
      <c r="AV3655" s="22">
        <f t="shared" si="2664"/>
        <v>4559722145.2474289</v>
      </c>
      <c r="AW3655" s="31">
        <f t="shared" si="2677"/>
        <v>20661978612.320057</v>
      </c>
      <c r="AX3655" s="21"/>
      <c r="AY3655" s="21"/>
      <c r="AZ3655" s="21"/>
      <c r="BA3655" s="21"/>
    </row>
    <row r="3656" spans="1:53" x14ac:dyDescent="0.25">
      <c r="A3656">
        <f t="shared" si="2685"/>
        <v>969</v>
      </c>
      <c r="B3656" t="s">
        <v>6</v>
      </c>
      <c r="C3656" s="27">
        <f t="shared" si="2642"/>
        <v>0</v>
      </c>
      <c r="D3656" s="27">
        <f t="shared" si="2665"/>
        <v>0</v>
      </c>
      <c r="E3656" s="27" t="b">
        <f t="shared" si="2641"/>
        <v>1</v>
      </c>
      <c r="F3656" s="29">
        <f t="shared" si="2643"/>
        <v>0</v>
      </c>
      <c r="G3656" s="27">
        <f t="shared" si="2666"/>
        <v>0</v>
      </c>
      <c r="H3656" s="22">
        <f t="shared" si="2644"/>
        <v>40718447629.671722</v>
      </c>
      <c r="I3656" s="23">
        <f t="shared" si="2645"/>
        <v>132580106.5049091</v>
      </c>
      <c r="J3656" s="23">
        <f t="shared" si="2646"/>
        <v>1086</v>
      </c>
      <c r="K3656" s="19">
        <f t="shared" si="2667"/>
        <v>225.0831931027827</v>
      </c>
      <c r="L3656" s="16">
        <f t="shared" si="2647"/>
        <v>280.86432135056396</v>
      </c>
      <c r="M3656" s="23">
        <f>M3655-IF($B3656="B",(Percent_Rent_In_Elsies*2.49%/12 * H3655)/K3655,0)+IF($B3656="D",N3656,0)+IF(B3656="D",AK3655)+IF(B3656="C",F3655*90%)-(Y3656-Y3655)-IF($B3656="A",Q3655/K3655) + IF($B3656="A",Q3655/K3655)</f>
        <v>-64929966.700673267</v>
      </c>
      <c r="N3656" s="23">
        <f t="shared" si="2648"/>
        <v>0</v>
      </c>
      <c r="O3656" s="22">
        <f t="shared" si="2649"/>
        <v>0</v>
      </c>
      <c r="P3656" s="22">
        <f t="shared" si="2680"/>
        <v>0</v>
      </c>
      <c r="Q3656" s="22">
        <f t="shared" si="2681"/>
        <v>0</v>
      </c>
      <c r="R3656" s="22">
        <f t="shared" si="2650"/>
        <v>497004581.36216897</v>
      </c>
      <c r="S3656" s="16">
        <f t="shared" si="2687"/>
        <v>0</v>
      </c>
      <c r="T3656" s="15">
        <f t="shared" si="2651"/>
        <v>0</v>
      </c>
      <c r="U3656" s="23">
        <f t="shared" si="2668"/>
        <v>2208092.8145319819</v>
      </c>
      <c r="V3656" s="23">
        <f t="shared" si="2669"/>
        <v>0</v>
      </c>
      <c r="W3656" s="23">
        <f t="shared" si="2682"/>
        <v>0</v>
      </c>
      <c r="X3656" s="23">
        <f t="shared" si="2670"/>
        <v>45163289.223102964</v>
      </c>
      <c r="Y3656" s="23">
        <f t="shared" si="2652"/>
        <v>13825559.361691331</v>
      </c>
      <c r="Z3656" s="3">
        <f t="shared" si="2653"/>
        <v>0</v>
      </c>
      <c r="AA3656" s="23">
        <f t="shared" si="2654"/>
        <v>73819301.575575575</v>
      </c>
      <c r="AB3656" s="26">
        <f t="shared" si="2671"/>
        <v>70086276.274228588</v>
      </c>
      <c r="AC3656" s="23">
        <f t="shared" si="2672"/>
        <v>74889487.274228647</v>
      </c>
      <c r="AD3656" s="23">
        <f t="shared" si="2678"/>
        <v>4803211</v>
      </c>
      <c r="AE3656" s="24">
        <f t="shared" si="2686"/>
        <v>70086276.274228647</v>
      </c>
      <c r="AF3656" s="3">
        <f t="shared" si="2673"/>
        <v>0</v>
      </c>
      <c r="AG3656" s="2">
        <f t="shared" si="2655"/>
        <v>0</v>
      </c>
      <c r="AH3656" s="2">
        <f t="shared" si="2656"/>
        <v>232.39041817745576</v>
      </c>
      <c r="AI3656" s="23">
        <f t="shared" si="2679"/>
        <v>11868202936.605585</v>
      </c>
      <c r="AJ3656" s="23">
        <f t="shared" si="2657"/>
        <v>6219.922423797766</v>
      </c>
      <c r="AK3656" s="23">
        <f t="shared" si="2658"/>
        <v>0</v>
      </c>
      <c r="AL3656" s="23">
        <f t="shared" si="2683"/>
        <v>0</v>
      </c>
      <c r="AM3656" s="23">
        <f t="shared" si="2684"/>
        <v>0</v>
      </c>
      <c r="AN3656" s="16">
        <f t="shared" si="2674"/>
        <v>0</v>
      </c>
      <c r="AO3656" s="23">
        <f t="shared" si="2675"/>
        <v>0</v>
      </c>
      <c r="AP3656" s="22">
        <f t="shared" si="2676"/>
        <v>0</v>
      </c>
      <c r="AQ3656" s="30">
        <f t="shared" si="2659"/>
        <v>31155640933.905113</v>
      </c>
      <c r="AR3656" s="28">
        <f t="shared" si="2660"/>
        <v>15376025711.733694</v>
      </c>
      <c r="AS3656" s="25">
        <f t="shared" si="2661"/>
        <v>200337590.02425668</v>
      </c>
      <c r="AT3656" s="32">
        <f t="shared" si="2662"/>
        <v>0</v>
      </c>
      <c r="AU3656" s="23">
        <f t="shared" si="2663"/>
        <v>0</v>
      </c>
      <c r="AV3656" s="22">
        <f t="shared" si="2664"/>
        <v>4559722145.2474289</v>
      </c>
      <c r="AW3656" s="31">
        <f t="shared" si="2677"/>
        <v>20633090028.367546</v>
      </c>
    </row>
    <row r="3657" spans="1:53" x14ac:dyDescent="0.25">
      <c r="A3657">
        <f t="shared" si="2685"/>
        <v>969</v>
      </c>
      <c r="B3657" t="s">
        <v>7</v>
      </c>
      <c r="C3657" s="27">
        <f t="shared" si="2642"/>
        <v>0</v>
      </c>
      <c r="D3657" s="27">
        <f t="shared" si="2665"/>
        <v>0</v>
      </c>
      <c r="E3657" s="27" t="b">
        <f t="shared" si="2641"/>
        <v>1</v>
      </c>
      <c r="F3657" s="29">
        <f t="shared" si="2643"/>
        <v>0</v>
      </c>
      <c r="G3657" s="27">
        <f t="shared" si="2666"/>
        <v>0</v>
      </c>
      <c r="H3657" s="22">
        <f t="shared" si="2644"/>
        <v>40718447629.671722</v>
      </c>
      <c r="I3657" s="23">
        <f t="shared" si="2645"/>
        <v>132580106.5049091</v>
      </c>
      <c r="J3657" s="23">
        <f t="shared" si="2646"/>
        <v>1086</v>
      </c>
      <c r="K3657" s="19">
        <f t="shared" si="2667"/>
        <v>225.0831931027827</v>
      </c>
      <c r="L3657" s="16">
        <f t="shared" si="2647"/>
        <v>280.86432135056396</v>
      </c>
      <c r="M3657" s="23">
        <f>M3656-IF($B3657="B",(Percent_Rent_In_Elsies*2.49%/12 * H3656)/K3656,0)+IF($B3657="D",N3657,0)+IF(B3657="D",AK3656)+IF(B3657="C",F3656*90%)-(Y3657-Y3656)-IF($B3657="A",Q3656/K3656) + IF($B3657="A",Q3656/K3656)</f>
        <v>-65117654.589908488</v>
      </c>
      <c r="N3657" s="23">
        <f t="shared" si="2648"/>
        <v>0</v>
      </c>
      <c r="O3657" s="22">
        <f t="shared" si="2649"/>
        <v>0</v>
      </c>
      <c r="P3657" s="22">
        <f t="shared" si="2680"/>
        <v>0</v>
      </c>
      <c r="Q3657" s="22">
        <f t="shared" si="2681"/>
        <v>0</v>
      </c>
      <c r="R3657" s="22">
        <f t="shared" si="2650"/>
        <v>455587532.91532153</v>
      </c>
      <c r="S3657" s="16">
        <f t="shared" si="2687"/>
        <v>41417048.446847416</v>
      </c>
      <c r="T3657" s="15">
        <f t="shared" si="2651"/>
        <v>0</v>
      </c>
      <c r="U3657" s="23">
        <f t="shared" si="2668"/>
        <v>2024085.07998765</v>
      </c>
      <c r="V3657" s="23">
        <f t="shared" si="2669"/>
        <v>184007.73454433182</v>
      </c>
      <c r="W3657" s="23">
        <f t="shared" si="2682"/>
        <v>0</v>
      </c>
      <c r="X3657" s="23">
        <f t="shared" si="2670"/>
        <v>45163289.223102964</v>
      </c>
      <c r="Y3657" s="23">
        <f t="shared" si="2652"/>
        <v>13825559.361691331</v>
      </c>
      <c r="Z3657" s="3">
        <f t="shared" si="2653"/>
        <v>0</v>
      </c>
      <c r="AA3657" s="23">
        <f t="shared" si="2654"/>
        <v>73819301.575575575</v>
      </c>
      <c r="AB3657" s="26">
        <f t="shared" si="2671"/>
        <v>70086276.274228588</v>
      </c>
      <c r="AC3657" s="23">
        <f t="shared" si="2672"/>
        <v>74889487.274228647</v>
      </c>
      <c r="AD3657" s="23">
        <f t="shared" si="2678"/>
        <v>4803211</v>
      </c>
      <c r="AE3657" s="24">
        <f t="shared" si="2686"/>
        <v>70086276.274228647</v>
      </c>
      <c r="AF3657" s="3">
        <f t="shared" si="2673"/>
        <v>0</v>
      </c>
      <c r="AG3657" s="2">
        <f t="shared" si="2655"/>
        <v>0</v>
      </c>
      <c r="AH3657" s="2">
        <f t="shared" si="2656"/>
        <v>232.39041817745576</v>
      </c>
      <c r="AI3657" s="23">
        <f t="shared" si="2679"/>
        <v>11868202936.605585</v>
      </c>
      <c r="AJ3657" s="23">
        <f t="shared" si="2657"/>
        <v>6219.922423797766</v>
      </c>
      <c r="AK3657" s="23">
        <f t="shared" si="2658"/>
        <v>0</v>
      </c>
      <c r="AL3657" s="23">
        <f t="shared" si="2683"/>
        <v>11308183.437887192</v>
      </c>
      <c r="AM3657" s="23">
        <f t="shared" si="2684"/>
        <v>10550403560.659958</v>
      </c>
      <c r="AN3657" s="16">
        <f t="shared" si="2674"/>
        <v>0</v>
      </c>
      <c r="AO3657" s="23">
        <f t="shared" si="2675"/>
        <v>187687.88923521867</v>
      </c>
      <c r="AP3657" s="22">
        <f t="shared" si="2676"/>
        <v>42245389.415784411</v>
      </c>
      <c r="AQ3657" s="30">
        <f t="shared" si="2659"/>
        <v>31239772626.926647</v>
      </c>
      <c r="AR3657" s="28">
        <f t="shared" si="2660"/>
        <v>15417912015.339445</v>
      </c>
      <c r="AS3657" s="25">
        <f t="shared" si="2661"/>
        <v>200337590.02425668</v>
      </c>
      <c r="AT3657" s="32">
        <f t="shared" si="2662"/>
        <v>0</v>
      </c>
      <c r="AU3657" s="23">
        <f t="shared" si="2663"/>
        <v>0</v>
      </c>
      <c r="AV3657" s="22">
        <f t="shared" si="2664"/>
        <v>4559722145.2474289</v>
      </c>
      <c r="AW3657" s="31">
        <f t="shared" si="2677"/>
        <v>20717221721.38908</v>
      </c>
    </row>
    <row r="3658" spans="1:53" s="21" customFormat="1" x14ac:dyDescent="0.25">
      <c r="A3658">
        <f t="shared" si="2685"/>
        <v>969</v>
      </c>
      <c r="B3658" t="s">
        <v>8</v>
      </c>
      <c r="C3658" s="27">
        <f t="shared" si="2642"/>
        <v>0</v>
      </c>
      <c r="D3658" s="27">
        <f t="shared" si="2665"/>
        <v>0</v>
      </c>
      <c r="E3658" s="27" t="b">
        <f t="shared" ref="E3658:E3721" si="2688">IF(OR(I3658&gt;Max_Parcels, AI3658&gt;8000000000),TRUE,FALSE)</f>
        <v>1</v>
      </c>
      <c r="F3658" s="29">
        <f t="shared" si="2643"/>
        <v>0</v>
      </c>
      <c r="G3658" s="27">
        <f t="shared" si="2666"/>
        <v>0</v>
      </c>
      <c r="H3658" s="22">
        <f t="shared" si="2644"/>
        <v>40718447629.671722</v>
      </c>
      <c r="I3658" s="23">
        <f t="shared" si="2645"/>
        <v>132580106.5049091</v>
      </c>
      <c r="J3658" s="23">
        <f t="shared" si="2646"/>
        <v>1086</v>
      </c>
      <c r="K3658" s="19">
        <f t="shared" si="2667"/>
        <v>225.0831931027827</v>
      </c>
      <c r="L3658" s="16">
        <f t="shared" si="2647"/>
        <v>280.86432135056396</v>
      </c>
      <c r="M3658" s="23">
        <f>M3657-IF($B3658="B",(Percent_Rent_In_Elsies*2.49%/12 * H3657)/K3657,0)+IF($B3658="D",N3658,0)+IF(B3658="D",AK3657)+IF(B3658="C",F3657*90%)-(Y3658-Y3657)-IF($B3658="A",Q3657/K3657) + IF($B3658="A",Q3657/K3657)</f>
        <v>-65117654.589908488</v>
      </c>
      <c r="N3658" s="23">
        <f t="shared" si="2648"/>
        <v>0</v>
      </c>
      <c r="O3658" s="22">
        <f t="shared" si="2649"/>
        <v>0</v>
      </c>
      <c r="P3658" s="22">
        <f t="shared" si="2680"/>
        <v>0</v>
      </c>
      <c r="Q3658" s="22">
        <f t="shared" si="2681"/>
        <v>0</v>
      </c>
      <c r="R3658" s="22">
        <f t="shared" si="2650"/>
        <v>497832922.33110595</v>
      </c>
      <c r="S3658" s="16">
        <f t="shared" si="2687"/>
        <v>41417048.446847416</v>
      </c>
      <c r="T3658" s="15">
        <f t="shared" si="2651"/>
        <v>0</v>
      </c>
      <c r="U3658" s="23">
        <f t="shared" si="2668"/>
        <v>2211772.9692228688</v>
      </c>
      <c r="V3658" s="23">
        <f t="shared" si="2669"/>
        <v>184007.73454433182</v>
      </c>
      <c r="W3658" s="23">
        <f t="shared" si="2682"/>
        <v>0</v>
      </c>
      <c r="X3658" s="23">
        <f t="shared" si="2670"/>
        <v>45163289.223102964</v>
      </c>
      <c r="Y3658" s="23">
        <f t="shared" si="2652"/>
        <v>13825559.361691331</v>
      </c>
      <c r="Z3658" s="3">
        <f t="shared" si="2653"/>
        <v>0</v>
      </c>
      <c r="AA3658" s="23">
        <f t="shared" si="2654"/>
        <v>73819301.575575575</v>
      </c>
      <c r="AB3658" s="26">
        <f t="shared" si="2671"/>
        <v>70086276.274228603</v>
      </c>
      <c r="AC3658" s="23">
        <f t="shared" si="2672"/>
        <v>74889487.274228647</v>
      </c>
      <c r="AD3658" s="23">
        <f t="shared" si="2678"/>
        <v>4803211</v>
      </c>
      <c r="AE3658" s="24">
        <f t="shared" si="2686"/>
        <v>70086276.274228647</v>
      </c>
      <c r="AF3658" s="3">
        <f t="shared" si="2673"/>
        <v>1E-4</v>
      </c>
      <c r="AG3658" s="2">
        <f t="shared" si="2655"/>
        <v>0</v>
      </c>
      <c r="AH3658" s="2">
        <f t="shared" si="2656"/>
        <v>232.39041817745576</v>
      </c>
      <c r="AI3658" s="23">
        <f t="shared" si="2679"/>
        <v>11868202936.605585</v>
      </c>
      <c r="AJ3658" s="23">
        <f t="shared" si="2657"/>
        <v>6219.922423797766</v>
      </c>
      <c r="AK3658" s="23">
        <f t="shared" si="2658"/>
        <v>67487.143819234188</v>
      </c>
      <c r="AL3658" s="23">
        <f t="shared" si="2683"/>
        <v>0</v>
      </c>
      <c r="AM3658" s="23">
        <f t="shared" si="2684"/>
        <v>0</v>
      </c>
      <c r="AN3658" s="16">
        <f t="shared" si="2674"/>
        <v>0</v>
      </c>
      <c r="AO3658" s="23">
        <f t="shared" si="2675"/>
        <v>0</v>
      </c>
      <c r="AP3658" s="22">
        <f t="shared" si="2676"/>
        <v>0</v>
      </c>
      <c r="AQ3658" s="30">
        <f t="shared" si="2659"/>
        <v>31239772626.926647</v>
      </c>
      <c r="AR3658" s="28">
        <f t="shared" si="2660"/>
        <v>15417912015.339445</v>
      </c>
      <c r="AS3658" s="25">
        <f t="shared" si="2661"/>
        <v>200337590.02425668</v>
      </c>
      <c r="AT3658" s="32">
        <f t="shared" si="2662"/>
        <v>0</v>
      </c>
      <c r="AU3658" s="23">
        <f t="shared" si="2663"/>
        <v>0</v>
      </c>
      <c r="AV3658" s="22">
        <f t="shared" si="2664"/>
        <v>4559722145.2474289</v>
      </c>
      <c r="AW3658" s="31">
        <f t="shared" si="2677"/>
        <v>20717221721.389084</v>
      </c>
      <c r="AX3658"/>
      <c r="AY3658"/>
      <c r="AZ3658"/>
      <c r="BA3658"/>
    </row>
    <row r="3659" spans="1:53" s="21" customFormat="1" x14ac:dyDescent="0.25">
      <c r="A3659">
        <f t="shared" si="2685"/>
        <v>969</v>
      </c>
      <c r="B3659" t="s">
        <v>9</v>
      </c>
      <c r="C3659" s="27">
        <f t="shared" ref="C3659:C3722" si="2689">IF(E3658 = TRUE, 0, IF(AND($B3659="A",P3658&gt;0),P3658,0)+IFERROR(IF($B3659="A",Percent_Elsies*95%*AN3655),0))</f>
        <v>0</v>
      </c>
      <c r="D3659" s="27">
        <f t="shared" si="2665"/>
        <v>0</v>
      </c>
      <c r="E3659" s="27" t="b">
        <f t="shared" si="2688"/>
        <v>1</v>
      </c>
      <c r="F3659" s="29">
        <f t="shared" ref="F3659:F3722" si="2690">D3659/K3659</f>
        <v>0</v>
      </c>
      <c r="G3659" s="27">
        <f t="shared" si="2666"/>
        <v>0</v>
      </c>
      <c r="H3659" s="22">
        <f t="shared" ref="H3659:H3722" si="2691">(H3658*K3659/K3658+G3659+D3659)*IF(B3659="A",(1+Inflation_Rate/12),1)</f>
        <v>40718447629.671722</v>
      </c>
      <c r="I3659" s="23">
        <f t="shared" ref="I3659:I3722" si="2692">I3658+(G3659+D3659)/L3659</f>
        <v>132580106.5049091</v>
      </c>
      <c r="J3659" s="23">
        <f t="shared" ref="J3659:J3722" si="2693">J3658+IF(AND($B3659="A",M3659&lt;0,AR3658&gt;0,E3658=FALSE),MIN(_xlfn.FLOOR.MATH(1 + (-M3659*2)/(Buy_On_Revalue)),30),0)</f>
        <v>1086</v>
      </c>
      <c r="K3659" s="19">
        <f t="shared" si="2667"/>
        <v>225.0831931027827</v>
      </c>
      <c r="L3659" s="16">
        <f t="shared" ref="L3659:L3722" si="2694">(L3658/K3658)*K3659*IF(B3659="A",(1+Inflation_Rate/12),1)</f>
        <v>280.86432135056396</v>
      </c>
      <c r="M3659" s="23">
        <f>M3658-IF($B3659="B",(Percent_Rent_In_Elsies*2.49%/12 * H3658)/K3658,0)+IF($B3659="D",N3659,0)+IF(B3659="D",AK3658)+IF(B3659="C",F3658*90%)-(Y3659-Y3658)-IF($B3659="A",Q3658/K3658) + IF($B3659="A",Q3658/K3658)</f>
        <v>-65050167.446089253</v>
      </c>
      <c r="N3659" s="23">
        <f t="shared" ref="N3659:N3722" si="2695">IF(B3659="D", IF(V3658&gt;(Percent_Elsies*(S3658+V3658)),V3658-(Percent_Elsies)*(S3658+V3658),0),0)</f>
        <v>0</v>
      </c>
      <c r="O3659" s="22">
        <f t="shared" ref="O3659:O3722" si="2696">IF(B3659="D",IF(S3658&gt;Percent_Dollars*(S3658+V3658),S3658-(Percent_Dollars*(S3658+V3658)),0),0)</f>
        <v>28936731.592429891</v>
      </c>
      <c r="P3659" s="22">
        <f t="shared" si="2680"/>
        <v>0</v>
      </c>
      <c r="Q3659" s="22">
        <f t="shared" si="2681"/>
        <v>0</v>
      </c>
      <c r="R3659" s="22">
        <f t="shared" ref="R3659:R3722" si="2697">R3658+IF($B3659="B",5%*AN3659,0)-IF(B3659="B",R3658/12,0)+IF($B3659="C", AP3658,0)</f>
        <v>497832922.33110595</v>
      </c>
      <c r="S3659" s="16">
        <f t="shared" si="2687"/>
        <v>0</v>
      </c>
      <c r="T3659" s="15">
        <f t="shared" ref="T3659:T3722" si="2698">IF($B3659="E",0,T3658+IF(B3659="B", Percent_Dollars*95%*AN3659,0)  + IF($B3659="D",N3659*MM_Bottom*K3659)+IF($B3659="D",S3658-O3659))</f>
        <v>12480316.854417525</v>
      </c>
      <c r="U3659" s="23">
        <f t="shared" si="2668"/>
        <v>2211772.9692228688</v>
      </c>
      <c r="V3659" s="23">
        <f t="shared" si="2669"/>
        <v>0</v>
      </c>
      <c r="W3659" s="23">
        <f t="shared" si="2682"/>
        <v>184007.73454433182</v>
      </c>
      <c r="X3659" s="23">
        <f t="shared" si="2670"/>
        <v>45163289.223102964</v>
      </c>
      <c r="Y3659" s="23">
        <f t="shared" ref="Y3659:Y3722" si="2699">50%*$H$10*(AS3658/$AS$10)*((4/3)/12+2.49%/4)</f>
        <v>13825559.361691331</v>
      </c>
      <c r="Z3659" s="3">
        <f t="shared" ref="Z3659:Z3722" si="2700">IF($B3659="E",W3658*3.5%/Percent_Elsies,0)</f>
        <v>0</v>
      </c>
      <c r="AA3659" s="23">
        <f t="shared" ref="AA3659:AA3722" si="2701">AA3658+IF($B3659="E",W3658*52.5%/Percent_Elsies,0)-IF($B3659="D",AK3658)</f>
        <v>73751814.431756347</v>
      </c>
      <c r="AB3659" s="26">
        <f t="shared" si="2671"/>
        <v>70086276.274228588</v>
      </c>
      <c r="AC3659" s="23">
        <f t="shared" si="2672"/>
        <v>74889487.274228647</v>
      </c>
      <c r="AD3659" s="23">
        <f t="shared" si="2678"/>
        <v>4803211</v>
      </c>
      <c r="AE3659" s="24">
        <f t="shared" si="2686"/>
        <v>70086276.274228647</v>
      </c>
      <c r="AF3659" s="3">
        <f t="shared" si="2673"/>
        <v>0</v>
      </c>
      <c r="AG3659" s="2">
        <f t="shared" ref="AG3659:AG3722" si="2702">IF($B3659="E",(Z3659/AF3657)*12,0)</f>
        <v>0</v>
      </c>
      <c r="AH3659" s="2">
        <f t="shared" ref="AH3659:AH3722" si="2703">40%*H3659/AE3659</f>
        <v>232.39041817745576</v>
      </c>
      <c r="AI3659" s="23">
        <f t="shared" si="2679"/>
        <v>11857352778.159714</v>
      </c>
      <c r="AJ3659" s="23">
        <f t="shared" ref="AJ3659:AJ3722" si="2704">AJ3658*K3658/K3659</f>
        <v>6219.922423797766</v>
      </c>
      <c r="AK3659" s="23">
        <f t="shared" ref="AK3659:AK3722" si="2705">IF($B3659="C",((37/25)*1000/K3659)*AI3659/1000000 - AM3658/1000000,0)</f>
        <v>0</v>
      </c>
      <c r="AL3659" s="23">
        <f t="shared" si="2683"/>
        <v>0</v>
      </c>
      <c r="AM3659" s="23">
        <f t="shared" si="2684"/>
        <v>0</v>
      </c>
      <c r="AN3659" s="16">
        <f t="shared" si="2674"/>
        <v>0</v>
      </c>
      <c r="AO3659" s="23">
        <f t="shared" si="2675"/>
        <v>0</v>
      </c>
      <c r="AP3659" s="22">
        <f t="shared" si="2676"/>
        <v>0</v>
      </c>
      <c r="AQ3659" s="30">
        <f t="shared" ref="AQ3659:AQ3722" si="2706">(AQ3658+IF($B3659="B",AN3659*(5%+95%*Percent_Dollars))+IFERROR(IF($B3659="A",AN3655*95%*Percent_Elsies),0)+IF($B3659="B",D3659)+AP3659+IF($B3659="B",(Percent_Rent_In_Elsies*2.49%*H3658/12)*MM_Top,0)-IF($B3659="C",F3658*MM_Bottom*K3659*65%)) + IF($B3659="A",Q3658*(MM_Top - MM_Bottom)) - IF($B3659="A",Q3658)</f>
        <v>31239772626.926647</v>
      </c>
      <c r="AR3659" s="28">
        <f t="shared" ref="AR3659:AR3722" si="2707">(AR3658+IF($B3659="B",((Percent_Rent_In_Elsies)*2.49%*H3658/12)*MM_Top,0)-IF($B3659="D",N3659*MM_Bottom*K3659)-IF($B3659="C",F3658*MM_Bottom*K3659*65%)) + IF($B3659="A",Q3658*(MM_Top - MM_Bottom))</f>
        <v>15417912015.339445</v>
      </c>
      <c r="AS3659" s="25">
        <f t="shared" ref="AS3659:AS3722" si="2708">AS3658+G3659+D3659</f>
        <v>200337590.02425668</v>
      </c>
      <c r="AT3659" s="32">
        <f t="shared" ref="AT3659:AT3722" si="2709">IF($B3659="E",W3658*7%/Percent_Elsies,0)</f>
        <v>0</v>
      </c>
      <c r="AU3659" s="23">
        <f t="shared" ref="AU3659:AU3722" si="2710">IF($B3659="E",W3658*7%/Percent_Elsies,0)</f>
        <v>0</v>
      </c>
      <c r="AV3659" s="22">
        <f t="shared" ref="AV3659:AV3722" si="2711">AV3658+IF($B3659="E",T3658*30%/Percent_Dollars)</f>
        <v>4559722145.2474289</v>
      </c>
      <c r="AW3659" s="31">
        <f t="shared" si="2677"/>
        <v>20717221721.389084</v>
      </c>
      <c r="AX3659"/>
      <c r="AY3659"/>
      <c r="AZ3659"/>
      <c r="BA3659"/>
    </row>
    <row r="3660" spans="1:53" x14ac:dyDescent="0.25">
      <c r="A3660" s="21">
        <f t="shared" si="2685"/>
        <v>969</v>
      </c>
      <c r="B3660" s="21" t="s">
        <v>28</v>
      </c>
      <c r="C3660" s="27">
        <f t="shared" si="2689"/>
        <v>0</v>
      </c>
      <c r="D3660" s="27">
        <f t="shared" ref="D3660:D3723" si="2712">IF(AND($B3660="B",M3660&lt;0,AR3659&gt;0,E3659=FALSE),MIN(AR3659,Buy_On_Revalue*K3660*(J3659-J3658)),0)</f>
        <v>0</v>
      </c>
      <c r="E3660" s="27" t="b">
        <f t="shared" si="2688"/>
        <v>1</v>
      </c>
      <c r="F3660" s="29">
        <f t="shared" si="2690"/>
        <v>0</v>
      </c>
      <c r="G3660" s="27">
        <f t="shared" ref="G3660:G3723" si="2713">C3660</f>
        <v>0</v>
      </c>
      <c r="H3660" s="22">
        <f t="shared" si="2691"/>
        <v>40718447629.671722</v>
      </c>
      <c r="I3660" s="23">
        <f t="shared" si="2692"/>
        <v>132580106.5049091</v>
      </c>
      <c r="J3660" s="23">
        <f t="shared" si="2693"/>
        <v>1086</v>
      </c>
      <c r="K3660" s="19">
        <f t="shared" ref="K3660:K3723" si="2714">IF(J3660-J3659 &gt; 0,K3659*(1+0.005)^(J3660-J3659),K3659)</f>
        <v>225.0831931027827</v>
      </c>
      <c r="L3660" s="16">
        <f t="shared" si="2694"/>
        <v>280.86432135056396</v>
      </c>
      <c r="M3660" s="23">
        <f>M3659-IF($B3660="B",(Percent_Rent_In_Elsies*2.49%/12 * H3659)/K3659,0)+IF($B3660="D",N3660,0)+IF(B3660="D",AK3659)+IF(B3660="C",F3659*90%)-(Y3660-Y3659)-IF($B3660="A",Q3659/K3659) + IF($B3660="A",Q3659/K3659)</f>
        <v>-65050167.446089253</v>
      </c>
      <c r="N3660" s="23">
        <f t="shared" si="2695"/>
        <v>0</v>
      </c>
      <c r="O3660" s="22">
        <f t="shared" si="2696"/>
        <v>0</v>
      </c>
      <c r="P3660" s="22">
        <f t="shared" si="2680"/>
        <v>28936731.592429891</v>
      </c>
      <c r="Q3660" s="22">
        <f t="shared" si="2681"/>
        <v>0</v>
      </c>
      <c r="R3660" s="22">
        <f t="shared" si="2697"/>
        <v>497832922.33110595</v>
      </c>
      <c r="S3660" s="16">
        <f t="shared" si="2687"/>
        <v>0</v>
      </c>
      <c r="T3660" s="15">
        <f t="shared" si="2698"/>
        <v>0</v>
      </c>
      <c r="U3660" s="23">
        <f t="shared" ref="U3660:U3723" si="2715">U3659-IF($B3660="B",U3659/12)+IF($B3660="C",AO3659)+IF(B3660="C",F3659*10%)</f>
        <v>2211772.9692228688</v>
      </c>
      <c r="V3660" s="23">
        <f t="shared" ref="V3660:V3723" si="2716">IF($B3660="D", 0, V3659+IF($B3660="B",U3659/12,0))</f>
        <v>0</v>
      </c>
      <c r="W3660" s="23">
        <f t="shared" si="2682"/>
        <v>0</v>
      </c>
      <c r="X3660" s="23">
        <f t="shared" ref="X3660:X3723" si="2717">X3659+IFERROR(IF($B3660="A",Z3659,0),0)  + AT3659 + AU3659 - IF($B3660="A",Q3659/K3659)</f>
        <v>45163289.223102964</v>
      </c>
      <c r="Y3660" s="23">
        <f t="shared" si="2699"/>
        <v>13825559.361691331</v>
      </c>
      <c r="Z3660" s="3">
        <f t="shared" si="2700"/>
        <v>9200.3867272165917</v>
      </c>
      <c r="AA3660" s="23">
        <f t="shared" si="2701"/>
        <v>73889820.2326646</v>
      </c>
      <c r="AB3660" s="26">
        <f t="shared" ref="AB3660:AB3723" si="2718">M3660+SUM(U3660:AA3660)+AO3660+AT3660+AU3660</f>
        <v>70086276.274228588</v>
      </c>
      <c r="AC3660" s="23">
        <f t="shared" ref="AC3660:AC3723" si="2719">AC3659+G3660+IF($B3660="C",F3659)</f>
        <v>74889487.274228647</v>
      </c>
      <c r="AD3660" s="23">
        <f t="shared" si="2678"/>
        <v>4803211</v>
      </c>
      <c r="AE3660" s="24">
        <f t="shared" si="2686"/>
        <v>70086276.274228647</v>
      </c>
      <c r="AF3660" s="3">
        <f t="shared" ref="AF3660:AF3723" si="2720">IF($B3660="C",MAX(AE3660-AA3660-Y3660-U3660-V3660-W3660-AO3660-AT3660-AU3660,0.0001),0)</f>
        <v>0</v>
      </c>
      <c r="AG3660" s="2">
        <f t="shared" si="2702"/>
        <v>1104046407.265991</v>
      </c>
      <c r="AH3660" s="2">
        <f t="shared" si="2703"/>
        <v>232.39041817745576</v>
      </c>
      <c r="AI3660" s="23">
        <f t="shared" si="2679"/>
        <v>11879540482.684813</v>
      </c>
      <c r="AJ3660" s="23">
        <f t="shared" si="2704"/>
        <v>6219.922423797766</v>
      </c>
      <c r="AK3660" s="23">
        <f t="shared" si="2705"/>
        <v>0</v>
      </c>
      <c r="AL3660" s="23">
        <f t="shared" si="2683"/>
        <v>0</v>
      </c>
      <c r="AM3660" s="23">
        <f t="shared" si="2684"/>
        <v>0</v>
      </c>
      <c r="AN3660" s="16">
        <f t="shared" ref="AN3660:AN3723" si="2721">IF($B3660="B",(G3654)/2,0)</f>
        <v>0</v>
      </c>
      <c r="AO3660" s="23">
        <f t="shared" ref="AO3660:AO3723" si="2722">IF($B3660="B",(Percent_Rent_In_Elsies*2.49%/12*H3659)/K3659,0)</f>
        <v>0</v>
      </c>
      <c r="AP3660" s="22">
        <f t="shared" ref="AP3660:AP3723" si="2723">IF($B3660="B",(1-Percent_Rent_In_Elsies)*2.49%*H3659/12,0)</f>
        <v>0</v>
      </c>
      <c r="AQ3660" s="30">
        <f t="shared" si="2706"/>
        <v>31239772626.926647</v>
      </c>
      <c r="AR3660" s="28">
        <f t="shared" si="2707"/>
        <v>15417912015.339445</v>
      </c>
      <c r="AS3660" s="25">
        <f t="shared" si="2708"/>
        <v>200337590.02425668</v>
      </c>
      <c r="AT3660" s="32">
        <f t="shared" si="2709"/>
        <v>18400.773454433183</v>
      </c>
      <c r="AU3660" s="23">
        <f t="shared" si="2710"/>
        <v>18400.773454433183</v>
      </c>
      <c r="AV3660" s="22">
        <f t="shared" si="2711"/>
        <v>4572202462.1018467</v>
      </c>
      <c r="AW3660" s="31">
        <f t="shared" ref="AW3660:AW3723" si="2724">SUM(AR3660:AS3660)+AV3660 +SUM(O3660:T3660)+AP3660</f>
        <v>20717221721.38908</v>
      </c>
    </row>
    <row r="3661" spans="1:53" x14ac:dyDescent="0.25">
      <c r="A3661">
        <f t="shared" si="2685"/>
        <v>970</v>
      </c>
      <c r="B3661" t="s">
        <v>6</v>
      </c>
      <c r="C3661" s="27">
        <f t="shared" si="2689"/>
        <v>0</v>
      </c>
      <c r="D3661" s="27">
        <f t="shared" si="2712"/>
        <v>0</v>
      </c>
      <c r="E3661" s="27" t="b">
        <f t="shared" si="2688"/>
        <v>1</v>
      </c>
      <c r="F3661" s="29">
        <f t="shared" si="2690"/>
        <v>0</v>
      </c>
      <c r="G3661" s="27">
        <f t="shared" si="2713"/>
        <v>0</v>
      </c>
      <c r="H3661" s="22">
        <f t="shared" si="2691"/>
        <v>40786311709.054512</v>
      </c>
      <c r="I3661" s="23">
        <f t="shared" si="2692"/>
        <v>132580106.5049091</v>
      </c>
      <c r="J3661" s="23">
        <f t="shared" si="2693"/>
        <v>1086</v>
      </c>
      <c r="K3661" s="19">
        <f t="shared" si="2714"/>
        <v>225.0831931027827</v>
      </c>
      <c r="L3661" s="16">
        <f t="shared" si="2694"/>
        <v>281.33242855281492</v>
      </c>
      <c r="M3661" s="23">
        <f>M3660-IF($B3661="B",(Percent_Rent_In_Elsies*2.49%/12 * H3660)/K3660,0)+IF($B3661="D",N3661,0)+IF(B3661="D",AK3660)+IF(B3661="C",F3660*90%)-(Y3661-Y3660)-IF($B3661="A",Q3660/K3660) + IF($B3661="A",Q3660/K3660)</f>
        <v>-65050167.446089253</v>
      </c>
      <c r="N3661" s="23">
        <f t="shared" si="2695"/>
        <v>0</v>
      </c>
      <c r="O3661" s="22">
        <f t="shared" si="2696"/>
        <v>0</v>
      </c>
      <c r="P3661" s="22">
        <f t="shared" si="2680"/>
        <v>0</v>
      </c>
      <c r="Q3661" s="22">
        <f t="shared" si="2681"/>
        <v>0</v>
      </c>
      <c r="R3661" s="22">
        <f t="shared" si="2697"/>
        <v>497832922.33110595</v>
      </c>
      <c r="S3661" s="16">
        <f t="shared" si="2687"/>
        <v>0</v>
      </c>
      <c r="T3661" s="15">
        <f t="shared" si="2698"/>
        <v>0</v>
      </c>
      <c r="U3661" s="23">
        <f t="shared" si="2715"/>
        <v>2211772.9692228688</v>
      </c>
      <c r="V3661" s="23">
        <f t="shared" si="2716"/>
        <v>0</v>
      </c>
      <c r="W3661" s="23">
        <f t="shared" si="2682"/>
        <v>0</v>
      </c>
      <c r="X3661" s="23">
        <f t="shared" si="2717"/>
        <v>45209291.156739049</v>
      </c>
      <c r="Y3661" s="23">
        <f t="shared" si="2699"/>
        <v>13825559.361691331</v>
      </c>
      <c r="Z3661" s="3">
        <f t="shared" si="2700"/>
        <v>0</v>
      </c>
      <c r="AA3661" s="23">
        <f t="shared" si="2701"/>
        <v>73889820.2326646</v>
      </c>
      <c r="AB3661" s="26">
        <f t="shared" si="2718"/>
        <v>70086276.274228588</v>
      </c>
      <c r="AC3661" s="23">
        <f t="shared" si="2719"/>
        <v>74889487.274228647</v>
      </c>
      <c r="AD3661" s="23">
        <f t="shared" ref="AD3661:AD3724" si="2725">AD3660</f>
        <v>4803211</v>
      </c>
      <c r="AE3661" s="24">
        <f t="shared" si="2686"/>
        <v>70086276.274228647</v>
      </c>
      <c r="AF3661" s="3">
        <f t="shared" si="2720"/>
        <v>0</v>
      </c>
      <c r="AG3661" s="2">
        <f t="shared" si="2702"/>
        <v>0</v>
      </c>
      <c r="AH3661" s="2">
        <f t="shared" si="2703"/>
        <v>232.77773554108484</v>
      </c>
      <c r="AI3661" s="23">
        <f t="shared" ref="AI3661:AI3724" si="2726">AA3661/(AJ3661/1000000)</f>
        <v>11879540482.684813</v>
      </c>
      <c r="AJ3661" s="23">
        <f t="shared" si="2704"/>
        <v>6219.922423797766</v>
      </c>
      <c r="AK3661" s="23">
        <f t="shared" si="2705"/>
        <v>0</v>
      </c>
      <c r="AL3661" s="23">
        <f t="shared" si="2683"/>
        <v>0</v>
      </c>
      <c r="AM3661" s="23">
        <f t="shared" si="2684"/>
        <v>0</v>
      </c>
      <c r="AN3661" s="16">
        <f t="shared" si="2721"/>
        <v>0</v>
      </c>
      <c r="AO3661" s="23">
        <f t="shared" si="2722"/>
        <v>0</v>
      </c>
      <c r="AP3661" s="22">
        <f t="shared" si="2723"/>
        <v>0</v>
      </c>
      <c r="AQ3661" s="30">
        <f t="shared" si="2706"/>
        <v>31239772626.926647</v>
      </c>
      <c r="AR3661" s="28">
        <f t="shared" si="2707"/>
        <v>15417912015.339445</v>
      </c>
      <c r="AS3661" s="25">
        <f t="shared" si="2708"/>
        <v>200337590.02425668</v>
      </c>
      <c r="AT3661" s="32">
        <f t="shared" si="2709"/>
        <v>0</v>
      </c>
      <c r="AU3661" s="23">
        <f t="shared" si="2710"/>
        <v>0</v>
      </c>
      <c r="AV3661" s="22">
        <f t="shared" si="2711"/>
        <v>4572202462.1018467</v>
      </c>
      <c r="AW3661" s="31">
        <f t="shared" si="2724"/>
        <v>20688284989.79665</v>
      </c>
    </row>
    <row r="3662" spans="1:53" x14ac:dyDescent="0.25">
      <c r="A3662">
        <f t="shared" si="2685"/>
        <v>970</v>
      </c>
      <c r="B3662" t="s">
        <v>7</v>
      </c>
      <c r="C3662" s="27">
        <f t="shared" si="2689"/>
        <v>0</v>
      </c>
      <c r="D3662" s="27">
        <f t="shared" si="2712"/>
        <v>0</v>
      </c>
      <c r="E3662" s="27" t="b">
        <f t="shared" si="2688"/>
        <v>1</v>
      </c>
      <c r="F3662" s="29">
        <f t="shared" si="2690"/>
        <v>0</v>
      </c>
      <c r="G3662" s="27">
        <f t="shared" si="2713"/>
        <v>0</v>
      </c>
      <c r="H3662" s="22">
        <f t="shared" si="2691"/>
        <v>40786311709.054512</v>
      </c>
      <c r="I3662" s="23">
        <f t="shared" si="2692"/>
        <v>132580106.5049091</v>
      </c>
      <c r="J3662" s="23">
        <f t="shared" si="2693"/>
        <v>1086</v>
      </c>
      <c r="K3662" s="19">
        <f t="shared" si="2714"/>
        <v>225.0831931027827</v>
      </c>
      <c r="L3662" s="16">
        <f t="shared" si="2694"/>
        <v>281.33242855281492</v>
      </c>
      <c r="M3662" s="23">
        <f>M3661-IF($B3662="B",(Percent_Rent_In_Elsies*2.49%/12 * H3661)/K3661,0)+IF($B3662="D",N3662,0)+IF(B3662="D",AK3661)+IF(B3662="C",F3661*90%)-(Y3662-Y3661)-IF($B3662="A",Q3661/K3661) + IF($B3662="A",Q3661/K3661)</f>
        <v>-65238168.148473196</v>
      </c>
      <c r="N3662" s="23">
        <f t="shared" si="2695"/>
        <v>0</v>
      </c>
      <c r="O3662" s="22">
        <f t="shared" si="2696"/>
        <v>0</v>
      </c>
      <c r="P3662" s="22">
        <f t="shared" si="2680"/>
        <v>0</v>
      </c>
      <c r="Q3662" s="22">
        <f t="shared" si="2681"/>
        <v>0</v>
      </c>
      <c r="R3662" s="22">
        <f t="shared" si="2697"/>
        <v>456346845.47018045</v>
      </c>
      <c r="S3662" s="16">
        <f t="shared" si="2687"/>
        <v>41486076.860925496</v>
      </c>
      <c r="T3662" s="15">
        <f t="shared" si="2698"/>
        <v>0</v>
      </c>
      <c r="U3662" s="23">
        <f t="shared" si="2715"/>
        <v>2027458.5551209631</v>
      </c>
      <c r="V3662" s="23">
        <f t="shared" si="2716"/>
        <v>184314.41410190574</v>
      </c>
      <c r="W3662" s="23">
        <f t="shared" si="2682"/>
        <v>0</v>
      </c>
      <c r="X3662" s="23">
        <f t="shared" si="2717"/>
        <v>45209291.156739049</v>
      </c>
      <c r="Y3662" s="23">
        <f t="shared" si="2699"/>
        <v>13825559.361691331</v>
      </c>
      <c r="Z3662" s="3">
        <f t="shared" si="2700"/>
        <v>0</v>
      </c>
      <c r="AA3662" s="23">
        <f t="shared" si="2701"/>
        <v>73889820.2326646</v>
      </c>
      <c r="AB3662" s="26">
        <f t="shared" si="2718"/>
        <v>70086276.274228588</v>
      </c>
      <c r="AC3662" s="23">
        <f t="shared" si="2719"/>
        <v>74889487.274228647</v>
      </c>
      <c r="AD3662" s="23">
        <f t="shared" si="2725"/>
        <v>4803211</v>
      </c>
      <c r="AE3662" s="24">
        <f t="shared" si="2686"/>
        <v>70086276.274228647</v>
      </c>
      <c r="AF3662" s="3">
        <f t="shared" si="2720"/>
        <v>0</v>
      </c>
      <c r="AG3662" s="2">
        <f t="shared" si="2702"/>
        <v>0</v>
      </c>
      <c r="AH3662" s="2">
        <f t="shared" si="2703"/>
        <v>232.77773554108484</v>
      </c>
      <c r="AI3662" s="23">
        <f t="shared" si="2726"/>
        <v>11879540482.684813</v>
      </c>
      <c r="AJ3662" s="23">
        <f t="shared" si="2704"/>
        <v>6219.922423797766</v>
      </c>
      <c r="AK3662" s="23">
        <f t="shared" si="2705"/>
        <v>0</v>
      </c>
      <c r="AL3662" s="23">
        <f t="shared" si="2683"/>
        <v>11337546.079227448</v>
      </c>
      <c r="AM3662" s="23">
        <f t="shared" si="2684"/>
        <v>10577798563.354088</v>
      </c>
      <c r="AN3662" s="16">
        <f t="shared" si="2721"/>
        <v>0</v>
      </c>
      <c r="AO3662" s="23">
        <f t="shared" si="2722"/>
        <v>188000.70238394404</v>
      </c>
      <c r="AP3662" s="22">
        <f t="shared" si="2723"/>
        <v>42315798.398144059</v>
      </c>
      <c r="AQ3662" s="30">
        <f t="shared" si="2706"/>
        <v>31324044539.43655</v>
      </c>
      <c r="AR3662" s="28">
        <f t="shared" si="2707"/>
        <v>15459868129.451204</v>
      </c>
      <c r="AS3662" s="25">
        <f t="shared" si="2708"/>
        <v>200337590.02425668</v>
      </c>
      <c r="AT3662" s="32">
        <f t="shared" si="2709"/>
        <v>0</v>
      </c>
      <c r="AU3662" s="23">
        <f t="shared" si="2710"/>
        <v>0</v>
      </c>
      <c r="AV3662" s="22">
        <f t="shared" si="2711"/>
        <v>4572202462.1018467</v>
      </c>
      <c r="AW3662" s="31">
        <f t="shared" si="2724"/>
        <v>20772556902.306557</v>
      </c>
    </row>
    <row r="3663" spans="1:53" x14ac:dyDescent="0.25">
      <c r="A3663">
        <f t="shared" si="2685"/>
        <v>970</v>
      </c>
      <c r="B3663" t="s">
        <v>8</v>
      </c>
      <c r="C3663" s="27">
        <f t="shared" si="2689"/>
        <v>0</v>
      </c>
      <c r="D3663" s="27">
        <f t="shared" si="2712"/>
        <v>0</v>
      </c>
      <c r="E3663" s="27" t="b">
        <f t="shared" si="2688"/>
        <v>1</v>
      </c>
      <c r="F3663" s="29">
        <f t="shared" si="2690"/>
        <v>0</v>
      </c>
      <c r="G3663" s="27">
        <f t="shared" si="2713"/>
        <v>0</v>
      </c>
      <c r="H3663" s="22">
        <f t="shared" si="2691"/>
        <v>40786311709.054512</v>
      </c>
      <c r="I3663" s="23">
        <f t="shared" si="2692"/>
        <v>132580106.5049091</v>
      </c>
      <c r="J3663" s="23">
        <f t="shared" si="2693"/>
        <v>1086</v>
      </c>
      <c r="K3663" s="19">
        <f t="shared" si="2714"/>
        <v>225.0831931027827</v>
      </c>
      <c r="L3663" s="16">
        <f t="shared" si="2694"/>
        <v>281.33242855281492</v>
      </c>
      <c r="M3663" s="23">
        <f>M3662-IF($B3663="B",(Percent_Rent_In_Elsies*2.49%/12 * H3662)/K3662,0)+IF($B3663="D",N3663,0)+IF(B3663="D",AK3662)+IF(B3663="C",F3662*90%)-(Y3663-Y3662)-IF($B3663="A",Q3662/K3662) + IF($B3663="A",Q3662/K3662)</f>
        <v>-65238168.148473196</v>
      </c>
      <c r="N3663" s="23">
        <f t="shared" si="2695"/>
        <v>0</v>
      </c>
      <c r="O3663" s="22">
        <f t="shared" si="2696"/>
        <v>0</v>
      </c>
      <c r="P3663" s="22">
        <f t="shared" ref="P3663:P3726" si="2727">IF(AG3663 &gt; Retail_Freeze_Above, O3662,0)</f>
        <v>0</v>
      </c>
      <c r="Q3663" s="22">
        <f t="shared" ref="Q3663:Q3726" si="2728">IF(AG3663&lt;=Retail_Freeze_Above,O3662,0)</f>
        <v>0</v>
      </c>
      <c r="R3663" s="22">
        <f t="shared" si="2697"/>
        <v>498662643.86832452</v>
      </c>
      <c r="S3663" s="16">
        <f t="shared" si="2687"/>
        <v>41486076.860925496</v>
      </c>
      <c r="T3663" s="15">
        <f t="shared" si="2698"/>
        <v>0</v>
      </c>
      <c r="U3663" s="23">
        <f t="shared" si="2715"/>
        <v>2215459.257504907</v>
      </c>
      <c r="V3663" s="23">
        <f t="shared" si="2716"/>
        <v>184314.41410190574</v>
      </c>
      <c r="W3663" s="23">
        <f t="shared" ref="W3663:W3726" si="2729">IF($B3663="E",0,W3662+IF(B3663="D",V3662,0)+IF($B3663="A",G3663))-IF($B3663="D",N3663)+IF($B3663="A",Q3662/K3662)</f>
        <v>0</v>
      </c>
      <c r="X3663" s="23">
        <f t="shared" si="2717"/>
        <v>45209291.156739049</v>
      </c>
      <c r="Y3663" s="23">
        <f t="shared" si="2699"/>
        <v>13825559.361691331</v>
      </c>
      <c r="Z3663" s="3">
        <f t="shared" si="2700"/>
        <v>0</v>
      </c>
      <c r="AA3663" s="23">
        <f t="shared" si="2701"/>
        <v>73889820.2326646</v>
      </c>
      <c r="AB3663" s="26">
        <f t="shared" si="2718"/>
        <v>70086276.274228603</v>
      </c>
      <c r="AC3663" s="23">
        <f t="shared" si="2719"/>
        <v>74889487.274228647</v>
      </c>
      <c r="AD3663" s="23">
        <f t="shared" si="2725"/>
        <v>4803211</v>
      </c>
      <c r="AE3663" s="24">
        <f t="shared" si="2686"/>
        <v>70086276.274228647</v>
      </c>
      <c r="AF3663" s="3">
        <f t="shared" si="2720"/>
        <v>1E-4</v>
      </c>
      <c r="AG3663" s="2">
        <f t="shared" si="2702"/>
        <v>0</v>
      </c>
      <c r="AH3663" s="2">
        <f t="shared" si="2703"/>
        <v>232.77773554108484</v>
      </c>
      <c r="AI3663" s="23">
        <f t="shared" si="2726"/>
        <v>11879540482.684813</v>
      </c>
      <c r="AJ3663" s="23">
        <f t="shared" si="2704"/>
        <v>6219.922423797766</v>
      </c>
      <c r="AK3663" s="23">
        <f t="shared" si="2705"/>
        <v>67534.297111177031</v>
      </c>
      <c r="AL3663" s="23">
        <f t="shared" si="2683"/>
        <v>0</v>
      </c>
      <c r="AM3663" s="23">
        <f t="shared" si="2684"/>
        <v>0</v>
      </c>
      <c r="AN3663" s="16">
        <f t="shared" si="2721"/>
        <v>0</v>
      </c>
      <c r="AO3663" s="23">
        <f t="shared" si="2722"/>
        <v>0</v>
      </c>
      <c r="AP3663" s="22">
        <f t="shared" si="2723"/>
        <v>0</v>
      </c>
      <c r="AQ3663" s="30">
        <f t="shared" si="2706"/>
        <v>31324044539.43655</v>
      </c>
      <c r="AR3663" s="28">
        <f t="shared" si="2707"/>
        <v>15459868129.451204</v>
      </c>
      <c r="AS3663" s="25">
        <f t="shared" si="2708"/>
        <v>200337590.02425668</v>
      </c>
      <c r="AT3663" s="32">
        <f t="shared" si="2709"/>
        <v>0</v>
      </c>
      <c r="AU3663" s="23">
        <f t="shared" si="2710"/>
        <v>0</v>
      </c>
      <c r="AV3663" s="22">
        <f t="shared" si="2711"/>
        <v>4572202462.1018467</v>
      </c>
      <c r="AW3663" s="31">
        <f t="shared" si="2724"/>
        <v>20772556902.306557</v>
      </c>
    </row>
    <row r="3664" spans="1:53" x14ac:dyDescent="0.25">
      <c r="A3664" s="21">
        <f t="shared" si="2685"/>
        <v>970</v>
      </c>
      <c r="B3664" s="21" t="s">
        <v>9</v>
      </c>
      <c r="C3664" s="27">
        <f t="shared" si="2689"/>
        <v>0</v>
      </c>
      <c r="D3664" s="27">
        <f t="shared" si="2712"/>
        <v>0</v>
      </c>
      <c r="E3664" s="27" t="b">
        <f t="shared" si="2688"/>
        <v>1</v>
      </c>
      <c r="F3664" s="29">
        <f t="shared" si="2690"/>
        <v>0</v>
      </c>
      <c r="G3664" s="27">
        <f t="shared" si="2713"/>
        <v>0</v>
      </c>
      <c r="H3664" s="22">
        <f t="shared" si="2691"/>
        <v>40786311709.054512</v>
      </c>
      <c r="I3664" s="23">
        <f t="shared" si="2692"/>
        <v>132580106.5049091</v>
      </c>
      <c r="J3664" s="23">
        <f t="shared" si="2693"/>
        <v>1086</v>
      </c>
      <c r="K3664" s="19">
        <f t="shared" si="2714"/>
        <v>225.0831931027827</v>
      </c>
      <c r="L3664" s="16">
        <f t="shared" si="2694"/>
        <v>281.33242855281492</v>
      </c>
      <c r="M3664" s="23">
        <f>M3663-IF($B3664="B",(Percent_Rent_In_Elsies*2.49%/12 * H3663)/K3663,0)+IF($B3664="D",N3664,0)+IF(B3664="D",AK3663)+IF(B3664="C",F3663*90%)-(Y3664-Y3663)-IF($B3664="A",Q3663/K3663) + IF($B3664="A",Q3663/K3663)</f>
        <v>-65170633.85136202</v>
      </c>
      <c r="N3664" s="23">
        <f t="shared" si="2695"/>
        <v>0</v>
      </c>
      <c r="O3664" s="22">
        <f t="shared" si="2696"/>
        <v>28984959.478417277</v>
      </c>
      <c r="P3664" s="22">
        <f t="shared" si="2727"/>
        <v>0</v>
      </c>
      <c r="Q3664" s="22">
        <f t="shared" si="2728"/>
        <v>0</v>
      </c>
      <c r="R3664" s="22">
        <f t="shared" si="2697"/>
        <v>498662643.86832452</v>
      </c>
      <c r="S3664" s="16">
        <f t="shared" si="2687"/>
        <v>0</v>
      </c>
      <c r="T3664" s="15">
        <f t="shared" si="2698"/>
        <v>12501117.382508218</v>
      </c>
      <c r="U3664" s="23">
        <f t="shared" si="2715"/>
        <v>2215459.257504907</v>
      </c>
      <c r="V3664" s="23">
        <f t="shared" si="2716"/>
        <v>0</v>
      </c>
      <c r="W3664" s="23">
        <f t="shared" si="2729"/>
        <v>184314.41410190574</v>
      </c>
      <c r="X3664" s="23">
        <f t="shared" si="2717"/>
        <v>45209291.156739049</v>
      </c>
      <c r="Y3664" s="23">
        <f t="shared" si="2699"/>
        <v>13825559.361691331</v>
      </c>
      <c r="Z3664" s="3">
        <f t="shared" si="2700"/>
        <v>0</v>
      </c>
      <c r="AA3664" s="23">
        <f t="shared" si="2701"/>
        <v>73822285.935553417</v>
      </c>
      <c r="AB3664" s="26">
        <f t="shared" si="2718"/>
        <v>70086276.274228603</v>
      </c>
      <c r="AC3664" s="23">
        <f t="shared" si="2719"/>
        <v>74889487.274228647</v>
      </c>
      <c r="AD3664" s="23">
        <f t="shared" si="2725"/>
        <v>4803211</v>
      </c>
      <c r="AE3664" s="24">
        <f t="shared" si="2686"/>
        <v>70086276.274228647</v>
      </c>
      <c r="AF3664" s="3">
        <f t="shared" si="2720"/>
        <v>0</v>
      </c>
      <c r="AG3664" s="2">
        <f t="shared" si="2702"/>
        <v>0</v>
      </c>
      <c r="AH3664" s="2">
        <f t="shared" si="2703"/>
        <v>232.77773554108484</v>
      </c>
      <c r="AI3664" s="23">
        <f t="shared" si="2726"/>
        <v>11868682743.229286</v>
      </c>
      <c r="AJ3664" s="23">
        <f t="shared" si="2704"/>
        <v>6219.922423797766</v>
      </c>
      <c r="AK3664" s="23">
        <f t="shared" si="2705"/>
        <v>0</v>
      </c>
      <c r="AL3664" s="23">
        <f t="shared" ref="AL3664:AL3727" si="2730">IF($B3664="B",AI3664-AI3659,0)</f>
        <v>0</v>
      </c>
      <c r="AM3664" s="23">
        <f t="shared" si="2684"/>
        <v>0</v>
      </c>
      <c r="AN3664" s="16">
        <f t="shared" si="2721"/>
        <v>0</v>
      </c>
      <c r="AO3664" s="23">
        <f t="shared" si="2722"/>
        <v>0</v>
      </c>
      <c r="AP3664" s="22">
        <f t="shared" si="2723"/>
        <v>0</v>
      </c>
      <c r="AQ3664" s="30">
        <f t="shared" si="2706"/>
        <v>31324044539.43655</v>
      </c>
      <c r="AR3664" s="28">
        <f t="shared" si="2707"/>
        <v>15459868129.451204</v>
      </c>
      <c r="AS3664" s="25">
        <f t="shared" si="2708"/>
        <v>200337590.02425668</v>
      </c>
      <c r="AT3664" s="32">
        <f t="shared" si="2709"/>
        <v>0</v>
      </c>
      <c r="AU3664" s="23">
        <f t="shared" si="2710"/>
        <v>0</v>
      </c>
      <c r="AV3664" s="22">
        <f t="shared" si="2711"/>
        <v>4572202462.1018467</v>
      </c>
      <c r="AW3664" s="31">
        <f t="shared" si="2724"/>
        <v>20772556902.306557</v>
      </c>
      <c r="AX3664" s="21"/>
      <c r="AY3664" s="21"/>
      <c r="AZ3664" s="21"/>
      <c r="BA3664" s="21"/>
    </row>
    <row r="3665" spans="1:53" x14ac:dyDescent="0.25">
      <c r="A3665" s="21">
        <f t="shared" si="2685"/>
        <v>970</v>
      </c>
      <c r="B3665" s="21" t="s">
        <v>28</v>
      </c>
      <c r="C3665" s="27">
        <f t="shared" si="2689"/>
        <v>0</v>
      </c>
      <c r="D3665" s="27">
        <f t="shared" si="2712"/>
        <v>0</v>
      </c>
      <c r="E3665" s="27" t="b">
        <f t="shared" si="2688"/>
        <v>1</v>
      </c>
      <c r="F3665" s="29">
        <f t="shared" si="2690"/>
        <v>0</v>
      </c>
      <c r="G3665" s="27">
        <f t="shared" si="2713"/>
        <v>0</v>
      </c>
      <c r="H3665" s="22">
        <f t="shared" si="2691"/>
        <v>40786311709.054512</v>
      </c>
      <c r="I3665" s="23">
        <f t="shared" si="2692"/>
        <v>132580106.5049091</v>
      </c>
      <c r="J3665" s="23">
        <f t="shared" si="2693"/>
        <v>1086</v>
      </c>
      <c r="K3665" s="19">
        <f t="shared" si="2714"/>
        <v>225.0831931027827</v>
      </c>
      <c r="L3665" s="16">
        <f t="shared" si="2694"/>
        <v>281.33242855281492</v>
      </c>
      <c r="M3665" s="23">
        <f>M3664-IF($B3665="B",(Percent_Rent_In_Elsies*2.49%/12 * H3664)/K3664,0)+IF($B3665="D",N3665,0)+IF(B3665="D",AK3664)+IF(B3665="C",F3664*90%)-(Y3665-Y3664)-IF($B3665="A",Q3664/K3664) + IF($B3665="A",Q3664/K3664)</f>
        <v>-65170633.85136202</v>
      </c>
      <c r="N3665" s="23">
        <f t="shared" si="2695"/>
        <v>0</v>
      </c>
      <c r="O3665" s="22">
        <f t="shared" si="2696"/>
        <v>0</v>
      </c>
      <c r="P3665" s="22">
        <f t="shared" si="2727"/>
        <v>28984959.478417277</v>
      </c>
      <c r="Q3665" s="22">
        <f t="shared" si="2728"/>
        <v>0</v>
      </c>
      <c r="R3665" s="22">
        <f t="shared" si="2697"/>
        <v>498662643.86832452</v>
      </c>
      <c r="S3665" s="16">
        <f t="shared" si="2687"/>
        <v>0</v>
      </c>
      <c r="T3665" s="15">
        <f t="shared" si="2698"/>
        <v>0</v>
      </c>
      <c r="U3665" s="23">
        <f t="shared" si="2715"/>
        <v>2215459.257504907</v>
      </c>
      <c r="V3665" s="23">
        <f t="shared" si="2716"/>
        <v>0</v>
      </c>
      <c r="W3665" s="23">
        <f t="shared" si="2729"/>
        <v>0</v>
      </c>
      <c r="X3665" s="23">
        <f t="shared" si="2717"/>
        <v>45209291.156739049</v>
      </c>
      <c r="Y3665" s="23">
        <f t="shared" si="2699"/>
        <v>13825559.361691331</v>
      </c>
      <c r="Z3665" s="3">
        <f t="shared" si="2700"/>
        <v>9215.7207050952893</v>
      </c>
      <c r="AA3665" s="23">
        <f t="shared" si="2701"/>
        <v>73960521.746129841</v>
      </c>
      <c r="AB3665" s="26">
        <f t="shared" si="2718"/>
        <v>70086276.274228573</v>
      </c>
      <c r="AC3665" s="23">
        <f t="shared" si="2719"/>
        <v>74889487.274228647</v>
      </c>
      <c r="AD3665" s="23">
        <f t="shared" si="2725"/>
        <v>4803211</v>
      </c>
      <c r="AE3665" s="24">
        <f t="shared" si="2686"/>
        <v>70086276.274228647</v>
      </c>
      <c r="AF3665" s="3">
        <f t="shared" si="2720"/>
        <v>0</v>
      </c>
      <c r="AG3665" s="2">
        <f t="shared" si="2702"/>
        <v>1105886484.6114345</v>
      </c>
      <c r="AH3665" s="2">
        <f t="shared" si="2703"/>
        <v>232.77773554108484</v>
      </c>
      <c r="AI3665" s="23">
        <f t="shared" si="2726"/>
        <v>11890907427.261923</v>
      </c>
      <c r="AJ3665" s="23">
        <f t="shared" si="2704"/>
        <v>6219.922423797766</v>
      </c>
      <c r="AK3665" s="23">
        <f t="shared" si="2705"/>
        <v>0</v>
      </c>
      <c r="AL3665" s="23">
        <f t="shared" si="2730"/>
        <v>0</v>
      </c>
      <c r="AM3665" s="23">
        <f t="shared" ref="AM3665:AM3728" si="2731">IF($B3665="B",50%*AL3665*30%*AJ3665,0)</f>
        <v>0</v>
      </c>
      <c r="AN3665" s="16">
        <f t="shared" si="2721"/>
        <v>0</v>
      </c>
      <c r="AO3665" s="23">
        <f t="shared" si="2722"/>
        <v>0</v>
      </c>
      <c r="AP3665" s="22">
        <f t="shared" si="2723"/>
        <v>0</v>
      </c>
      <c r="AQ3665" s="30">
        <f t="shared" si="2706"/>
        <v>31324044539.43655</v>
      </c>
      <c r="AR3665" s="28">
        <f t="shared" si="2707"/>
        <v>15459868129.451204</v>
      </c>
      <c r="AS3665" s="25">
        <f t="shared" si="2708"/>
        <v>200337590.02425668</v>
      </c>
      <c r="AT3665" s="32">
        <f t="shared" si="2709"/>
        <v>18431.441410190579</v>
      </c>
      <c r="AU3665" s="23">
        <f t="shared" si="2710"/>
        <v>18431.441410190579</v>
      </c>
      <c r="AV3665" s="22">
        <f t="shared" si="2711"/>
        <v>4584703579.484355</v>
      </c>
      <c r="AW3665" s="31">
        <f t="shared" si="2724"/>
        <v>20772556902.306557</v>
      </c>
      <c r="AX3665" s="21"/>
      <c r="AY3665" s="21"/>
      <c r="AZ3665" s="21"/>
      <c r="BA3665" s="21"/>
    </row>
    <row r="3666" spans="1:53" x14ac:dyDescent="0.25">
      <c r="A3666">
        <f t="shared" si="2685"/>
        <v>971</v>
      </c>
      <c r="B3666" t="s">
        <v>6</v>
      </c>
      <c r="C3666" s="27">
        <f t="shared" si="2689"/>
        <v>0</v>
      </c>
      <c r="D3666" s="27">
        <f t="shared" si="2712"/>
        <v>0</v>
      </c>
      <c r="E3666" s="27" t="b">
        <f t="shared" si="2688"/>
        <v>1</v>
      </c>
      <c r="F3666" s="29">
        <f t="shared" si="2690"/>
        <v>0</v>
      </c>
      <c r="G3666" s="27">
        <f t="shared" si="2713"/>
        <v>0</v>
      </c>
      <c r="H3666" s="22">
        <f t="shared" si="2691"/>
        <v>40854288895.236275</v>
      </c>
      <c r="I3666" s="23">
        <f t="shared" si="2692"/>
        <v>132580106.5049091</v>
      </c>
      <c r="J3666" s="23">
        <f t="shared" si="2693"/>
        <v>1086</v>
      </c>
      <c r="K3666" s="19">
        <f t="shared" si="2714"/>
        <v>225.0831931027827</v>
      </c>
      <c r="L3666" s="16">
        <f t="shared" si="2694"/>
        <v>281.8013159337363</v>
      </c>
      <c r="M3666" s="23">
        <f>M3665-IF($B3666="B",(Percent_Rent_In_Elsies*2.49%/12 * H3665)/K3665,0)+IF($B3666="D",N3666,0)+IF(B3666="D",AK3665)+IF(B3666="C",F3665*90%)-(Y3666-Y3665)-IF($B3666="A",Q3665/K3665) + IF($B3666="A",Q3665/K3665)</f>
        <v>-65170633.85136202</v>
      </c>
      <c r="N3666" s="23">
        <f t="shared" si="2695"/>
        <v>0</v>
      </c>
      <c r="O3666" s="22">
        <f t="shared" si="2696"/>
        <v>0</v>
      </c>
      <c r="P3666" s="22">
        <f t="shared" si="2727"/>
        <v>0</v>
      </c>
      <c r="Q3666" s="22">
        <f t="shared" si="2728"/>
        <v>0</v>
      </c>
      <c r="R3666" s="22">
        <f t="shared" si="2697"/>
        <v>498662643.86832452</v>
      </c>
      <c r="S3666" s="16">
        <f t="shared" si="2687"/>
        <v>0</v>
      </c>
      <c r="T3666" s="15">
        <f t="shared" si="2698"/>
        <v>0</v>
      </c>
      <c r="U3666" s="23">
        <f t="shared" si="2715"/>
        <v>2215459.257504907</v>
      </c>
      <c r="V3666" s="23">
        <f t="shared" si="2716"/>
        <v>0</v>
      </c>
      <c r="W3666" s="23">
        <f t="shared" si="2729"/>
        <v>0</v>
      </c>
      <c r="X3666" s="23">
        <f t="shared" si="2717"/>
        <v>45255369.760264523</v>
      </c>
      <c r="Y3666" s="23">
        <f t="shared" si="2699"/>
        <v>13825559.361691331</v>
      </c>
      <c r="Z3666" s="3">
        <f t="shared" si="2700"/>
        <v>0</v>
      </c>
      <c r="AA3666" s="23">
        <f t="shared" si="2701"/>
        <v>73960521.746129841</v>
      </c>
      <c r="AB3666" s="26">
        <f t="shared" si="2718"/>
        <v>70086276.274228603</v>
      </c>
      <c r="AC3666" s="23">
        <f t="shared" si="2719"/>
        <v>74889487.274228647</v>
      </c>
      <c r="AD3666" s="23">
        <f t="shared" si="2725"/>
        <v>4803211</v>
      </c>
      <c r="AE3666" s="24">
        <f t="shared" si="2686"/>
        <v>70086276.274228647</v>
      </c>
      <c r="AF3666" s="3">
        <f t="shared" si="2720"/>
        <v>0</v>
      </c>
      <c r="AG3666" s="2">
        <f t="shared" si="2702"/>
        <v>0</v>
      </c>
      <c r="AH3666" s="2">
        <f t="shared" si="2703"/>
        <v>233.16569843365335</v>
      </c>
      <c r="AI3666" s="23">
        <f t="shared" si="2726"/>
        <v>11890907427.261923</v>
      </c>
      <c r="AJ3666" s="23">
        <f t="shared" si="2704"/>
        <v>6219.922423797766</v>
      </c>
      <c r="AK3666" s="23">
        <f t="shared" si="2705"/>
        <v>0</v>
      </c>
      <c r="AL3666" s="23">
        <f t="shared" si="2730"/>
        <v>0</v>
      </c>
      <c r="AM3666" s="23">
        <f t="shared" si="2731"/>
        <v>0</v>
      </c>
      <c r="AN3666" s="16">
        <f t="shared" si="2721"/>
        <v>0</v>
      </c>
      <c r="AO3666" s="23">
        <f t="shared" si="2722"/>
        <v>0</v>
      </c>
      <c r="AP3666" s="22">
        <f t="shared" si="2723"/>
        <v>0</v>
      </c>
      <c r="AQ3666" s="30">
        <f t="shared" si="2706"/>
        <v>31324044539.43655</v>
      </c>
      <c r="AR3666" s="28">
        <f t="shared" si="2707"/>
        <v>15459868129.451204</v>
      </c>
      <c r="AS3666" s="25">
        <f t="shared" si="2708"/>
        <v>200337590.02425668</v>
      </c>
      <c r="AT3666" s="32">
        <f t="shared" si="2709"/>
        <v>0</v>
      </c>
      <c r="AU3666" s="23">
        <f t="shared" si="2710"/>
        <v>0</v>
      </c>
      <c r="AV3666" s="22">
        <f t="shared" si="2711"/>
        <v>4584703579.484355</v>
      </c>
      <c r="AW3666" s="31">
        <f t="shared" si="2724"/>
        <v>20743571942.82814</v>
      </c>
    </row>
    <row r="3667" spans="1:53" x14ac:dyDescent="0.25">
      <c r="A3667">
        <f t="shared" si="2685"/>
        <v>971</v>
      </c>
      <c r="B3667" t="s">
        <v>7</v>
      </c>
      <c r="C3667" s="27">
        <f t="shared" si="2689"/>
        <v>0</v>
      </c>
      <c r="D3667" s="27">
        <f t="shared" si="2712"/>
        <v>0</v>
      </c>
      <c r="E3667" s="27" t="b">
        <f t="shared" si="2688"/>
        <v>1</v>
      </c>
      <c r="F3667" s="29">
        <f t="shared" si="2690"/>
        <v>0</v>
      </c>
      <c r="G3667" s="27">
        <f t="shared" si="2713"/>
        <v>0</v>
      </c>
      <c r="H3667" s="22">
        <f t="shared" si="2691"/>
        <v>40854288895.236275</v>
      </c>
      <c r="I3667" s="23">
        <f t="shared" si="2692"/>
        <v>132580106.5049091</v>
      </c>
      <c r="J3667" s="23">
        <f t="shared" si="2693"/>
        <v>1086</v>
      </c>
      <c r="K3667" s="19">
        <f t="shared" si="2714"/>
        <v>225.0831931027827</v>
      </c>
      <c r="L3667" s="16">
        <f t="shared" si="2694"/>
        <v>281.8013159337363</v>
      </c>
      <c r="M3667" s="23">
        <f>M3666-IF($B3667="B",(Percent_Rent_In_Elsies*2.49%/12 * H3666)/K3666,0)+IF($B3667="D",N3667,0)+IF(B3667="D",AK3666)+IF(B3667="C",F3666*90%)-(Y3667-Y3666)-IF($B3667="A",Q3666/K3666) + IF($B3667="A",Q3666/K3666)</f>
        <v>-65358947.888249934</v>
      </c>
      <c r="N3667" s="23">
        <f t="shared" si="2695"/>
        <v>0</v>
      </c>
      <c r="O3667" s="22">
        <f t="shared" si="2696"/>
        <v>0</v>
      </c>
      <c r="P3667" s="22">
        <f t="shared" si="2727"/>
        <v>0</v>
      </c>
      <c r="Q3667" s="22">
        <f t="shared" si="2728"/>
        <v>0</v>
      </c>
      <c r="R3667" s="22">
        <f t="shared" si="2697"/>
        <v>457107423.54596412</v>
      </c>
      <c r="S3667" s="16">
        <f t="shared" si="2687"/>
        <v>41555220.322360374</v>
      </c>
      <c r="T3667" s="15">
        <f t="shared" si="2698"/>
        <v>0</v>
      </c>
      <c r="U3667" s="23">
        <f t="shared" si="2715"/>
        <v>2030837.6527128313</v>
      </c>
      <c r="V3667" s="23">
        <f t="shared" si="2716"/>
        <v>184621.60479207558</v>
      </c>
      <c r="W3667" s="23">
        <f t="shared" si="2729"/>
        <v>0</v>
      </c>
      <c r="X3667" s="23">
        <f t="shared" si="2717"/>
        <v>45255369.760264523</v>
      </c>
      <c r="Y3667" s="23">
        <f t="shared" si="2699"/>
        <v>13825559.361691331</v>
      </c>
      <c r="Z3667" s="3">
        <f t="shared" si="2700"/>
        <v>0</v>
      </c>
      <c r="AA3667" s="23">
        <f t="shared" si="2701"/>
        <v>73960521.746129841</v>
      </c>
      <c r="AB3667" s="26">
        <f t="shared" si="2718"/>
        <v>70086276.274228603</v>
      </c>
      <c r="AC3667" s="23">
        <f t="shared" si="2719"/>
        <v>74889487.274228647</v>
      </c>
      <c r="AD3667" s="23">
        <f t="shared" si="2725"/>
        <v>4803211</v>
      </c>
      <c r="AE3667" s="24">
        <f t="shared" si="2686"/>
        <v>70086276.274228647</v>
      </c>
      <c r="AF3667" s="3">
        <f t="shared" si="2720"/>
        <v>0</v>
      </c>
      <c r="AG3667" s="2">
        <f t="shared" si="2702"/>
        <v>0</v>
      </c>
      <c r="AH3667" s="2">
        <f t="shared" si="2703"/>
        <v>233.16569843365335</v>
      </c>
      <c r="AI3667" s="23">
        <f t="shared" si="2726"/>
        <v>11890907427.261923</v>
      </c>
      <c r="AJ3667" s="23">
        <f t="shared" si="2704"/>
        <v>6219.922423797766</v>
      </c>
      <c r="AK3667" s="23">
        <f t="shared" si="2705"/>
        <v>0</v>
      </c>
      <c r="AL3667" s="23">
        <f t="shared" si="2730"/>
        <v>11366944.577110291</v>
      </c>
      <c r="AM3667" s="23">
        <f t="shared" si="2731"/>
        <v>10605227019.785206</v>
      </c>
      <c r="AN3667" s="16">
        <f t="shared" si="2721"/>
        <v>0</v>
      </c>
      <c r="AO3667" s="23">
        <f t="shared" si="2722"/>
        <v>188314.03688791732</v>
      </c>
      <c r="AP3667" s="22">
        <f t="shared" si="2723"/>
        <v>42386324.728807636</v>
      </c>
      <c r="AQ3667" s="30">
        <f t="shared" si="2706"/>
        <v>31408456905.133972</v>
      </c>
      <c r="AR3667" s="28">
        <f t="shared" si="2707"/>
        <v>15501894170.419817</v>
      </c>
      <c r="AS3667" s="25">
        <f t="shared" si="2708"/>
        <v>200337590.02425668</v>
      </c>
      <c r="AT3667" s="32">
        <f t="shared" si="2709"/>
        <v>0</v>
      </c>
      <c r="AU3667" s="23">
        <f t="shared" si="2710"/>
        <v>0</v>
      </c>
      <c r="AV3667" s="22">
        <f t="shared" si="2711"/>
        <v>4584703579.484355</v>
      </c>
      <c r="AW3667" s="31">
        <f t="shared" si="2724"/>
        <v>20827984308.525562</v>
      </c>
    </row>
    <row r="3668" spans="1:53" s="21" customFormat="1" x14ac:dyDescent="0.25">
      <c r="A3668">
        <f t="shared" si="2685"/>
        <v>971</v>
      </c>
      <c r="B3668" t="s">
        <v>8</v>
      </c>
      <c r="C3668" s="27">
        <f t="shared" si="2689"/>
        <v>0</v>
      </c>
      <c r="D3668" s="27">
        <f t="shared" si="2712"/>
        <v>0</v>
      </c>
      <c r="E3668" s="27" t="b">
        <f t="shared" si="2688"/>
        <v>1</v>
      </c>
      <c r="F3668" s="29">
        <f t="shared" si="2690"/>
        <v>0</v>
      </c>
      <c r="G3668" s="27">
        <f t="shared" si="2713"/>
        <v>0</v>
      </c>
      <c r="H3668" s="22">
        <f t="shared" si="2691"/>
        <v>40854288895.236275</v>
      </c>
      <c r="I3668" s="23">
        <f t="shared" si="2692"/>
        <v>132580106.5049091</v>
      </c>
      <c r="J3668" s="23">
        <f t="shared" si="2693"/>
        <v>1086</v>
      </c>
      <c r="K3668" s="19">
        <f t="shared" si="2714"/>
        <v>225.0831931027827</v>
      </c>
      <c r="L3668" s="16">
        <f t="shared" si="2694"/>
        <v>281.8013159337363</v>
      </c>
      <c r="M3668" s="23">
        <f>M3667-IF($B3668="B",(Percent_Rent_In_Elsies*2.49%/12 * H3667)/K3667,0)+IF($B3668="D",N3668,0)+IF(B3668="D",AK3667)+IF(B3668="C",F3667*90%)-(Y3668-Y3667)-IF($B3668="A",Q3667/K3667) + IF($B3668="A",Q3667/K3667)</f>
        <v>-65358947.888249934</v>
      </c>
      <c r="N3668" s="23">
        <f t="shared" si="2695"/>
        <v>0</v>
      </c>
      <c r="O3668" s="22">
        <f t="shared" si="2696"/>
        <v>0</v>
      </c>
      <c r="P3668" s="22">
        <f t="shared" si="2727"/>
        <v>0</v>
      </c>
      <c r="Q3668" s="22">
        <f t="shared" si="2728"/>
        <v>0</v>
      </c>
      <c r="R3668" s="22">
        <f t="shared" si="2697"/>
        <v>499493748.27477175</v>
      </c>
      <c r="S3668" s="16">
        <f t="shared" si="2687"/>
        <v>41555220.322360374</v>
      </c>
      <c r="T3668" s="15">
        <f t="shared" si="2698"/>
        <v>0</v>
      </c>
      <c r="U3668" s="23">
        <f t="shared" si="2715"/>
        <v>2219151.6896007485</v>
      </c>
      <c r="V3668" s="23">
        <f t="shared" si="2716"/>
        <v>184621.60479207558</v>
      </c>
      <c r="W3668" s="23">
        <f t="shared" si="2729"/>
        <v>0</v>
      </c>
      <c r="X3668" s="23">
        <f t="shared" si="2717"/>
        <v>45255369.760264523</v>
      </c>
      <c r="Y3668" s="23">
        <f t="shared" si="2699"/>
        <v>13825559.361691331</v>
      </c>
      <c r="Z3668" s="3">
        <f t="shared" si="2700"/>
        <v>0</v>
      </c>
      <c r="AA3668" s="23">
        <f t="shared" si="2701"/>
        <v>73960521.746129841</v>
      </c>
      <c r="AB3668" s="26">
        <f t="shared" si="2718"/>
        <v>70086276.274228573</v>
      </c>
      <c r="AC3668" s="23">
        <f t="shared" si="2719"/>
        <v>74889487.274228647</v>
      </c>
      <c r="AD3668" s="23">
        <f t="shared" si="2725"/>
        <v>4803211</v>
      </c>
      <c r="AE3668" s="24">
        <f t="shared" si="2686"/>
        <v>70086276.274228647</v>
      </c>
      <c r="AF3668" s="3">
        <f t="shared" si="2720"/>
        <v>1E-4</v>
      </c>
      <c r="AG3668" s="2">
        <f t="shared" si="2702"/>
        <v>0</v>
      </c>
      <c r="AH3668" s="2">
        <f t="shared" si="2703"/>
        <v>233.16569843365335</v>
      </c>
      <c r="AI3668" s="23">
        <f t="shared" si="2726"/>
        <v>11890907427.261923</v>
      </c>
      <c r="AJ3668" s="23">
        <f t="shared" si="2704"/>
        <v>6219.922423797766</v>
      </c>
      <c r="AK3668" s="23">
        <f t="shared" si="2705"/>
        <v>67581.610254694868</v>
      </c>
      <c r="AL3668" s="23">
        <f t="shared" si="2730"/>
        <v>0</v>
      </c>
      <c r="AM3668" s="23">
        <f t="shared" si="2731"/>
        <v>0</v>
      </c>
      <c r="AN3668" s="16">
        <f t="shared" si="2721"/>
        <v>0</v>
      </c>
      <c r="AO3668" s="23">
        <f t="shared" si="2722"/>
        <v>0</v>
      </c>
      <c r="AP3668" s="22">
        <f t="shared" si="2723"/>
        <v>0</v>
      </c>
      <c r="AQ3668" s="30">
        <f t="shared" si="2706"/>
        <v>31408456905.133972</v>
      </c>
      <c r="AR3668" s="28">
        <f t="shared" si="2707"/>
        <v>15501894170.419817</v>
      </c>
      <c r="AS3668" s="25">
        <f t="shared" si="2708"/>
        <v>200337590.02425668</v>
      </c>
      <c r="AT3668" s="32">
        <f t="shared" si="2709"/>
        <v>0</v>
      </c>
      <c r="AU3668" s="23">
        <f t="shared" si="2710"/>
        <v>0</v>
      </c>
      <c r="AV3668" s="22">
        <f t="shared" si="2711"/>
        <v>4584703579.484355</v>
      </c>
      <c r="AW3668" s="31">
        <f t="shared" si="2724"/>
        <v>20827984308.525562</v>
      </c>
      <c r="AX3668"/>
      <c r="AY3668"/>
      <c r="AZ3668"/>
      <c r="BA3668"/>
    </row>
    <row r="3669" spans="1:53" s="21" customFormat="1" x14ac:dyDescent="0.25">
      <c r="A3669" s="21">
        <f t="shared" si="2685"/>
        <v>971</v>
      </c>
      <c r="B3669" s="21" t="s">
        <v>9</v>
      </c>
      <c r="C3669" s="27">
        <f t="shared" si="2689"/>
        <v>0</v>
      </c>
      <c r="D3669" s="27">
        <f t="shared" si="2712"/>
        <v>0</v>
      </c>
      <c r="E3669" s="27" t="b">
        <f t="shared" si="2688"/>
        <v>1</v>
      </c>
      <c r="F3669" s="29">
        <f t="shared" si="2690"/>
        <v>0</v>
      </c>
      <c r="G3669" s="27">
        <f t="shared" si="2713"/>
        <v>0</v>
      </c>
      <c r="H3669" s="22">
        <f t="shared" si="2691"/>
        <v>40854288895.236275</v>
      </c>
      <c r="I3669" s="23">
        <f t="shared" si="2692"/>
        <v>132580106.5049091</v>
      </c>
      <c r="J3669" s="23">
        <f t="shared" si="2693"/>
        <v>1086</v>
      </c>
      <c r="K3669" s="19">
        <f t="shared" si="2714"/>
        <v>225.0831931027827</v>
      </c>
      <c r="L3669" s="16">
        <f t="shared" si="2694"/>
        <v>281.8013159337363</v>
      </c>
      <c r="M3669" s="23">
        <f>M3668-IF($B3669="B",(Percent_Rent_In_Elsies*2.49%/12 * H3668)/K3668,0)+IF($B3669="D",N3669,0)+IF(B3669="D",AK3668)+IF(B3669="C",F3668*90%)-(Y3669-Y3668)-IF($B3669="A",Q3668/K3668) + IF($B3669="A",Q3668/K3668)</f>
        <v>-65291366.277995236</v>
      </c>
      <c r="N3669" s="23">
        <f t="shared" si="2695"/>
        <v>0</v>
      </c>
      <c r="O3669" s="22">
        <f t="shared" si="2696"/>
        <v>29033267.744214639</v>
      </c>
      <c r="P3669" s="22">
        <f t="shared" si="2727"/>
        <v>0</v>
      </c>
      <c r="Q3669" s="22">
        <f t="shared" si="2728"/>
        <v>0</v>
      </c>
      <c r="R3669" s="22">
        <f t="shared" si="2697"/>
        <v>499493748.27477175</v>
      </c>
      <c r="S3669" s="16">
        <f t="shared" si="2687"/>
        <v>0</v>
      </c>
      <c r="T3669" s="15">
        <f t="shared" si="2698"/>
        <v>12521952.578145735</v>
      </c>
      <c r="U3669" s="23">
        <f t="shared" si="2715"/>
        <v>2219151.6896007485</v>
      </c>
      <c r="V3669" s="23">
        <f t="shared" si="2716"/>
        <v>0</v>
      </c>
      <c r="W3669" s="23">
        <f t="shared" si="2729"/>
        <v>184621.60479207558</v>
      </c>
      <c r="X3669" s="23">
        <f t="shared" si="2717"/>
        <v>45255369.760264523</v>
      </c>
      <c r="Y3669" s="23">
        <f t="shared" si="2699"/>
        <v>13825559.361691331</v>
      </c>
      <c r="Z3669" s="3">
        <f t="shared" si="2700"/>
        <v>0</v>
      </c>
      <c r="AA3669" s="23">
        <f t="shared" si="2701"/>
        <v>73892940.135875151</v>
      </c>
      <c r="AB3669" s="26">
        <f t="shared" si="2718"/>
        <v>70086276.274228603</v>
      </c>
      <c r="AC3669" s="23">
        <f t="shared" si="2719"/>
        <v>74889487.274228647</v>
      </c>
      <c r="AD3669" s="23">
        <f t="shared" si="2725"/>
        <v>4803211</v>
      </c>
      <c r="AE3669" s="24">
        <f t="shared" si="2686"/>
        <v>70086276.274228647</v>
      </c>
      <c r="AF3669" s="3">
        <f t="shared" si="2720"/>
        <v>0</v>
      </c>
      <c r="AG3669" s="2">
        <f t="shared" si="2702"/>
        <v>0</v>
      </c>
      <c r="AH3669" s="2">
        <f t="shared" si="2703"/>
        <v>233.16569843365335</v>
      </c>
      <c r="AI3669" s="23">
        <f t="shared" si="2726"/>
        <v>11880042081.096813</v>
      </c>
      <c r="AJ3669" s="23">
        <f t="shared" si="2704"/>
        <v>6219.922423797766</v>
      </c>
      <c r="AK3669" s="23">
        <f t="shared" si="2705"/>
        <v>0</v>
      </c>
      <c r="AL3669" s="23">
        <f t="shared" si="2730"/>
        <v>0</v>
      </c>
      <c r="AM3669" s="23">
        <f t="shared" si="2731"/>
        <v>0</v>
      </c>
      <c r="AN3669" s="16">
        <f t="shared" si="2721"/>
        <v>0</v>
      </c>
      <c r="AO3669" s="23">
        <f t="shared" si="2722"/>
        <v>0</v>
      </c>
      <c r="AP3669" s="22">
        <f t="shared" si="2723"/>
        <v>0</v>
      </c>
      <c r="AQ3669" s="30">
        <f t="shared" si="2706"/>
        <v>31408456905.133972</v>
      </c>
      <c r="AR3669" s="28">
        <f t="shared" si="2707"/>
        <v>15501894170.419817</v>
      </c>
      <c r="AS3669" s="25">
        <f t="shared" si="2708"/>
        <v>200337590.02425668</v>
      </c>
      <c r="AT3669" s="32">
        <f t="shared" si="2709"/>
        <v>0</v>
      </c>
      <c r="AU3669" s="23">
        <f t="shared" si="2710"/>
        <v>0</v>
      </c>
      <c r="AV3669" s="22">
        <f t="shared" si="2711"/>
        <v>4584703579.484355</v>
      </c>
      <c r="AW3669" s="31">
        <f t="shared" si="2724"/>
        <v>20827984308.525562</v>
      </c>
    </row>
    <row r="3670" spans="1:53" x14ac:dyDescent="0.25">
      <c r="A3670" s="21">
        <f t="shared" si="2685"/>
        <v>971</v>
      </c>
      <c r="B3670" s="21" t="s">
        <v>28</v>
      </c>
      <c r="C3670" s="27">
        <f t="shared" si="2689"/>
        <v>0</v>
      </c>
      <c r="D3670" s="27">
        <f t="shared" si="2712"/>
        <v>0</v>
      </c>
      <c r="E3670" s="27" t="b">
        <f t="shared" si="2688"/>
        <v>1</v>
      </c>
      <c r="F3670" s="29">
        <f t="shared" si="2690"/>
        <v>0</v>
      </c>
      <c r="G3670" s="27">
        <f t="shared" si="2713"/>
        <v>0</v>
      </c>
      <c r="H3670" s="22">
        <f t="shared" si="2691"/>
        <v>40854288895.236275</v>
      </c>
      <c r="I3670" s="23">
        <f t="shared" si="2692"/>
        <v>132580106.5049091</v>
      </c>
      <c r="J3670" s="23">
        <f t="shared" si="2693"/>
        <v>1086</v>
      </c>
      <c r="K3670" s="19">
        <f t="shared" si="2714"/>
        <v>225.0831931027827</v>
      </c>
      <c r="L3670" s="16">
        <f t="shared" si="2694"/>
        <v>281.8013159337363</v>
      </c>
      <c r="M3670" s="23">
        <f>M3669-IF($B3670="B",(Percent_Rent_In_Elsies*2.49%/12 * H3669)/K3669,0)+IF($B3670="D",N3670,0)+IF(B3670="D",AK3669)+IF(B3670="C",F3669*90%)-(Y3670-Y3669)-IF($B3670="A",Q3669/K3669) + IF($B3670="A",Q3669/K3669)</f>
        <v>-65291366.277995236</v>
      </c>
      <c r="N3670" s="23">
        <f t="shared" si="2695"/>
        <v>0</v>
      </c>
      <c r="O3670" s="22">
        <f t="shared" si="2696"/>
        <v>0</v>
      </c>
      <c r="P3670" s="22">
        <f t="shared" si="2727"/>
        <v>29033267.744214639</v>
      </c>
      <c r="Q3670" s="22">
        <f t="shared" si="2728"/>
        <v>0</v>
      </c>
      <c r="R3670" s="22">
        <f t="shared" si="2697"/>
        <v>499493748.27477175</v>
      </c>
      <c r="S3670" s="16">
        <f t="shared" si="2687"/>
        <v>0</v>
      </c>
      <c r="T3670" s="15">
        <f t="shared" si="2698"/>
        <v>0</v>
      </c>
      <c r="U3670" s="23">
        <f t="shared" si="2715"/>
        <v>2219151.6896007485</v>
      </c>
      <c r="V3670" s="23">
        <f t="shared" si="2716"/>
        <v>0</v>
      </c>
      <c r="W3670" s="23">
        <f t="shared" si="2729"/>
        <v>0</v>
      </c>
      <c r="X3670" s="23">
        <f t="shared" si="2717"/>
        <v>45255369.760264523</v>
      </c>
      <c r="Y3670" s="23">
        <f t="shared" si="2699"/>
        <v>13825559.361691331</v>
      </c>
      <c r="Z3670" s="3">
        <f t="shared" si="2700"/>
        <v>9231.0802396037798</v>
      </c>
      <c r="AA3670" s="23">
        <f t="shared" si="2701"/>
        <v>74031406.339469209</v>
      </c>
      <c r="AB3670" s="26">
        <f t="shared" si="2718"/>
        <v>70086276.274228603</v>
      </c>
      <c r="AC3670" s="23">
        <f t="shared" si="2719"/>
        <v>74889487.274228647</v>
      </c>
      <c r="AD3670" s="23">
        <f t="shared" si="2725"/>
        <v>4803211</v>
      </c>
      <c r="AE3670" s="24">
        <f t="shared" si="2686"/>
        <v>70086276.274228647</v>
      </c>
      <c r="AF3670" s="3">
        <f t="shared" si="2720"/>
        <v>0</v>
      </c>
      <c r="AG3670" s="2">
        <f t="shared" si="2702"/>
        <v>1107729628.7524533</v>
      </c>
      <c r="AH3670" s="2">
        <f t="shared" si="2703"/>
        <v>233.16569843365335</v>
      </c>
      <c r="AI3670" s="23">
        <f t="shared" si="2726"/>
        <v>11902303806.269506</v>
      </c>
      <c r="AJ3670" s="23">
        <f t="shared" si="2704"/>
        <v>6219.922423797766</v>
      </c>
      <c r="AK3670" s="23">
        <f t="shared" si="2705"/>
        <v>0</v>
      </c>
      <c r="AL3670" s="23">
        <f t="shared" si="2730"/>
        <v>0</v>
      </c>
      <c r="AM3670" s="23">
        <f t="shared" si="2731"/>
        <v>0</v>
      </c>
      <c r="AN3670" s="16">
        <f t="shared" si="2721"/>
        <v>0</v>
      </c>
      <c r="AO3670" s="23">
        <f t="shared" si="2722"/>
        <v>0</v>
      </c>
      <c r="AP3670" s="22">
        <f t="shared" si="2723"/>
        <v>0</v>
      </c>
      <c r="AQ3670" s="30">
        <f t="shared" si="2706"/>
        <v>31408456905.133972</v>
      </c>
      <c r="AR3670" s="28">
        <f t="shared" si="2707"/>
        <v>15501894170.419817</v>
      </c>
      <c r="AS3670" s="25">
        <f t="shared" si="2708"/>
        <v>200337590.02425668</v>
      </c>
      <c r="AT3670" s="32">
        <f t="shared" si="2709"/>
        <v>18462.16047920756</v>
      </c>
      <c r="AU3670" s="23">
        <f t="shared" si="2710"/>
        <v>18462.16047920756</v>
      </c>
      <c r="AV3670" s="22">
        <f t="shared" si="2711"/>
        <v>4597225532.062501</v>
      </c>
      <c r="AW3670" s="31">
        <f t="shared" si="2724"/>
        <v>20827984308.525558</v>
      </c>
      <c r="AX3670" s="21"/>
      <c r="AY3670" s="21"/>
      <c r="AZ3670" s="21"/>
      <c r="BA3670" s="21"/>
    </row>
    <row r="3671" spans="1:53" x14ac:dyDescent="0.25">
      <c r="A3671">
        <f t="shared" si="2685"/>
        <v>972</v>
      </c>
      <c r="B3671" t="s">
        <v>6</v>
      </c>
      <c r="C3671" s="27">
        <f t="shared" si="2689"/>
        <v>0</v>
      </c>
      <c r="D3671" s="27">
        <f t="shared" si="2712"/>
        <v>0</v>
      </c>
      <c r="E3671" s="27" t="b">
        <f t="shared" si="2688"/>
        <v>1</v>
      </c>
      <c r="F3671" s="29">
        <f t="shared" si="2690"/>
        <v>0</v>
      </c>
      <c r="G3671" s="27">
        <f t="shared" si="2713"/>
        <v>0</v>
      </c>
      <c r="H3671" s="22">
        <f t="shared" si="2691"/>
        <v>40922379376.72834</v>
      </c>
      <c r="I3671" s="23">
        <f t="shared" si="2692"/>
        <v>132580106.5049091</v>
      </c>
      <c r="J3671" s="23">
        <f t="shared" si="2693"/>
        <v>1086</v>
      </c>
      <c r="K3671" s="19">
        <f t="shared" si="2714"/>
        <v>225.0831931027827</v>
      </c>
      <c r="L3671" s="16">
        <f t="shared" si="2694"/>
        <v>282.27098479362587</v>
      </c>
      <c r="M3671" s="23">
        <f>M3670-IF($B3671="B",(Percent_Rent_In_Elsies*2.49%/12 * H3670)/K3670,0)+IF($B3671="D",N3671,0)+IF(B3671="D",AK3670)+IF(B3671="C",F3670*90%)-(Y3671-Y3670)-IF($B3671="A",Q3670/K3670) + IF($B3671="A",Q3670/K3670)</f>
        <v>-65291366.277995236</v>
      </c>
      <c r="N3671" s="23">
        <f t="shared" si="2695"/>
        <v>0</v>
      </c>
      <c r="O3671" s="22">
        <f t="shared" si="2696"/>
        <v>0</v>
      </c>
      <c r="P3671" s="22">
        <f t="shared" si="2727"/>
        <v>0</v>
      </c>
      <c r="Q3671" s="22">
        <f t="shared" si="2728"/>
        <v>0</v>
      </c>
      <c r="R3671" s="22">
        <f t="shared" si="2697"/>
        <v>499493748.27477175</v>
      </c>
      <c r="S3671" s="16">
        <f t="shared" si="2687"/>
        <v>0</v>
      </c>
      <c r="T3671" s="15">
        <f t="shared" si="2698"/>
        <v>0</v>
      </c>
      <c r="U3671" s="23">
        <f t="shared" si="2715"/>
        <v>2219151.6896007485</v>
      </c>
      <c r="V3671" s="23">
        <f t="shared" si="2716"/>
        <v>0</v>
      </c>
      <c r="W3671" s="23">
        <f t="shared" si="2729"/>
        <v>0</v>
      </c>
      <c r="X3671" s="23">
        <f t="shared" si="2717"/>
        <v>45301525.161462545</v>
      </c>
      <c r="Y3671" s="23">
        <f t="shared" si="2699"/>
        <v>13825559.361691331</v>
      </c>
      <c r="Z3671" s="3">
        <f t="shared" si="2700"/>
        <v>0</v>
      </c>
      <c r="AA3671" s="23">
        <f t="shared" si="2701"/>
        <v>74031406.339469209</v>
      </c>
      <c r="AB3671" s="26">
        <f t="shared" si="2718"/>
        <v>70086276.274228603</v>
      </c>
      <c r="AC3671" s="23">
        <f t="shared" si="2719"/>
        <v>74889487.274228647</v>
      </c>
      <c r="AD3671" s="23">
        <f t="shared" si="2725"/>
        <v>4803211</v>
      </c>
      <c r="AE3671" s="24">
        <f t="shared" si="2686"/>
        <v>70086276.274228647</v>
      </c>
      <c r="AF3671" s="3">
        <f t="shared" si="2720"/>
        <v>0</v>
      </c>
      <c r="AG3671" s="2">
        <f t="shared" si="2702"/>
        <v>0</v>
      </c>
      <c r="AH3671" s="2">
        <f t="shared" si="2703"/>
        <v>233.55430793104281</v>
      </c>
      <c r="AI3671" s="23">
        <f t="shared" si="2726"/>
        <v>11902303806.269506</v>
      </c>
      <c r="AJ3671" s="23">
        <f t="shared" si="2704"/>
        <v>6219.922423797766</v>
      </c>
      <c r="AK3671" s="23">
        <f t="shared" si="2705"/>
        <v>0</v>
      </c>
      <c r="AL3671" s="23">
        <f t="shared" si="2730"/>
        <v>0</v>
      </c>
      <c r="AM3671" s="23">
        <f t="shared" si="2731"/>
        <v>0</v>
      </c>
      <c r="AN3671" s="16">
        <f t="shared" si="2721"/>
        <v>0</v>
      </c>
      <c r="AO3671" s="23">
        <f t="shared" si="2722"/>
        <v>0</v>
      </c>
      <c r="AP3671" s="22">
        <f t="shared" si="2723"/>
        <v>0</v>
      </c>
      <c r="AQ3671" s="30">
        <f t="shared" si="2706"/>
        <v>31408456905.133972</v>
      </c>
      <c r="AR3671" s="28">
        <f t="shared" si="2707"/>
        <v>15501894170.419817</v>
      </c>
      <c r="AS3671" s="25">
        <f t="shared" si="2708"/>
        <v>200337590.02425668</v>
      </c>
      <c r="AT3671" s="32">
        <f t="shared" si="2709"/>
        <v>0</v>
      </c>
      <c r="AU3671" s="23">
        <f t="shared" si="2710"/>
        <v>0</v>
      </c>
      <c r="AV3671" s="22">
        <f t="shared" si="2711"/>
        <v>4597225532.062501</v>
      </c>
      <c r="AW3671" s="31">
        <f t="shared" si="2724"/>
        <v>20798951040.781345</v>
      </c>
    </row>
    <row r="3672" spans="1:53" x14ac:dyDescent="0.25">
      <c r="A3672">
        <f t="shared" si="2685"/>
        <v>972</v>
      </c>
      <c r="B3672" t="s">
        <v>7</v>
      </c>
      <c r="C3672" s="27">
        <f t="shared" si="2689"/>
        <v>0</v>
      </c>
      <c r="D3672" s="27">
        <f t="shared" si="2712"/>
        <v>0</v>
      </c>
      <c r="E3672" s="27" t="b">
        <f t="shared" si="2688"/>
        <v>1</v>
      </c>
      <c r="F3672" s="29">
        <f t="shared" si="2690"/>
        <v>0</v>
      </c>
      <c r="G3672" s="27">
        <f t="shared" si="2713"/>
        <v>0</v>
      </c>
      <c r="H3672" s="22">
        <f t="shared" si="2691"/>
        <v>40922379376.72834</v>
      </c>
      <c r="I3672" s="23">
        <f t="shared" si="2692"/>
        <v>132580106.5049091</v>
      </c>
      <c r="J3672" s="23">
        <f t="shared" si="2693"/>
        <v>1086</v>
      </c>
      <c r="K3672" s="19">
        <f t="shared" si="2714"/>
        <v>225.0831931027827</v>
      </c>
      <c r="L3672" s="16">
        <f t="shared" si="2694"/>
        <v>282.27098479362587</v>
      </c>
      <c r="M3672" s="23">
        <f>M3671-IF($B3672="B",(Percent_Rent_In_Elsies*2.49%/12 * H3671)/K3671,0)+IF($B3672="D",N3672,0)+IF(B3672="D",AK3671)+IF(B3672="C",F3671*90%)-(Y3672-Y3671)-IF($B3672="A",Q3671/K3671) + IF($B3672="A",Q3671/K3671)</f>
        <v>-65479994.171611302</v>
      </c>
      <c r="N3672" s="23">
        <f t="shared" si="2695"/>
        <v>0</v>
      </c>
      <c r="O3672" s="22">
        <f t="shared" si="2696"/>
        <v>0</v>
      </c>
      <c r="P3672" s="22">
        <f t="shared" si="2727"/>
        <v>0</v>
      </c>
      <c r="Q3672" s="22">
        <f t="shared" si="2728"/>
        <v>0</v>
      </c>
      <c r="R3672" s="22">
        <f t="shared" si="2697"/>
        <v>457869269.25187409</v>
      </c>
      <c r="S3672" s="16">
        <f t="shared" si="2687"/>
        <v>41624479.022897646</v>
      </c>
      <c r="T3672" s="15">
        <f t="shared" si="2698"/>
        <v>0</v>
      </c>
      <c r="U3672" s="23">
        <f t="shared" si="2715"/>
        <v>2034222.3821340194</v>
      </c>
      <c r="V3672" s="23">
        <f t="shared" si="2716"/>
        <v>184929.30746672905</v>
      </c>
      <c r="W3672" s="23">
        <f t="shared" si="2729"/>
        <v>0</v>
      </c>
      <c r="X3672" s="23">
        <f t="shared" si="2717"/>
        <v>45301525.161462545</v>
      </c>
      <c r="Y3672" s="23">
        <f t="shared" si="2699"/>
        <v>13825559.361691331</v>
      </c>
      <c r="Z3672" s="3">
        <f t="shared" si="2700"/>
        <v>0</v>
      </c>
      <c r="AA3672" s="23">
        <f t="shared" si="2701"/>
        <v>74031406.339469209</v>
      </c>
      <c r="AB3672" s="26">
        <f t="shared" si="2718"/>
        <v>70086276.274228588</v>
      </c>
      <c r="AC3672" s="23">
        <f t="shared" si="2719"/>
        <v>74889487.274228647</v>
      </c>
      <c r="AD3672" s="23">
        <f t="shared" si="2725"/>
        <v>4803211</v>
      </c>
      <c r="AE3672" s="24">
        <f t="shared" si="2686"/>
        <v>70086276.274228647</v>
      </c>
      <c r="AF3672" s="3">
        <f t="shared" si="2720"/>
        <v>0</v>
      </c>
      <c r="AG3672" s="2">
        <f t="shared" si="2702"/>
        <v>0</v>
      </c>
      <c r="AH3672" s="2">
        <f t="shared" si="2703"/>
        <v>233.55430793104281</v>
      </c>
      <c r="AI3672" s="23">
        <f t="shared" si="2726"/>
        <v>11902303806.269506</v>
      </c>
      <c r="AJ3672" s="23">
        <f t="shared" si="2704"/>
        <v>6219.922423797766</v>
      </c>
      <c r="AK3672" s="23">
        <f t="shared" si="2705"/>
        <v>0</v>
      </c>
      <c r="AL3672" s="23">
        <f t="shared" si="2730"/>
        <v>11396379.007583618</v>
      </c>
      <c r="AM3672" s="23">
        <f t="shared" si="2731"/>
        <v>10632689000.905121</v>
      </c>
      <c r="AN3672" s="16">
        <f t="shared" si="2721"/>
        <v>0</v>
      </c>
      <c r="AO3672" s="23">
        <f t="shared" si="2722"/>
        <v>188627.89361606387</v>
      </c>
      <c r="AP3672" s="22">
        <f t="shared" si="2723"/>
        <v>42456968.603355654</v>
      </c>
      <c r="AQ3672" s="30">
        <f t="shared" si="2706"/>
        <v>31493009958.107555</v>
      </c>
      <c r="AR3672" s="28">
        <f t="shared" si="2707"/>
        <v>15543990254.790045</v>
      </c>
      <c r="AS3672" s="25">
        <f t="shared" si="2708"/>
        <v>200337590.02425668</v>
      </c>
      <c r="AT3672" s="32">
        <f t="shared" si="2709"/>
        <v>0</v>
      </c>
      <c r="AU3672" s="23">
        <f t="shared" si="2710"/>
        <v>0</v>
      </c>
      <c r="AV3672" s="22">
        <f t="shared" si="2711"/>
        <v>4597225532.062501</v>
      </c>
      <c r="AW3672" s="31">
        <f t="shared" si="2724"/>
        <v>20883504093.754929</v>
      </c>
    </row>
    <row r="3673" spans="1:53" s="21" customFormat="1" x14ac:dyDescent="0.25">
      <c r="A3673">
        <f t="shared" si="2685"/>
        <v>972</v>
      </c>
      <c r="B3673" t="s">
        <v>8</v>
      </c>
      <c r="C3673" s="27">
        <f t="shared" si="2689"/>
        <v>0</v>
      </c>
      <c r="D3673" s="27">
        <f t="shared" si="2712"/>
        <v>0</v>
      </c>
      <c r="E3673" s="27" t="b">
        <f t="shared" si="2688"/>
        <v>1</v>
      </c>
      <c r="F3673" s="29">
        <f t="shared" si="2690"/>
        <v>0</v>
      </c>
      <c r="G3673" s="27">
        <f t="shared" si="2713"/>
        <v>0</v>
      </c>
      <c r="H3673" s="22">
        <f t="shared" si="2691"/>
        <v>40922379376.72834</v>
      </c>
      <c r="I3673" s="23">
        <f t="shared" si="2692"/>
        <v>132580106.5049091</v>
      </c>
      <c r="J3673" s="23">
        <f t="shared" si="2693"/>
        <v>1086</v>
      </c>
      <c r="K3673" s="19">
        <f t="shared" si="2714"/>
        <v>225.0831931027827</v>
      </c>
      <c r="L3673" s="16">
        <f t="shared" si="2694"/>
        <v>282.27098479362587</v>
      </c>
      <c r="M3673" s="23">
        <f>M3672-IF($B3673="B",(Percent_Rent_In_Elsies*2.49%/12 * H3672)/K3672,0)+IF($B3673="D",N3673,0)+IF(B3673="D",AK3672)+IF(B3673="C",F3672*90%)-(Y3673-Y3672)-IF($B3673="A",Q3672/K3672) + IF($B3673="A",Q3672/K3672)</f>
        <v>-65479994.171611302</v>
      </c>
      <c r="N3673" s="23">
        <f t="shared" si="2695"/>
        <v>0</v>
      </c>
      <c r="O3673" s="22">
        <f t="shared" si="2696"/>
        <v>0</v>
      </c>
      <c r="P3673" s="22">
        <f t="shared" si="2727"/>
        <v>0</v>
      </c>
      <c r="Q3673" s="22">
        <f t="shared" si="2728"/>
        <v>0</v>
      </c>
      <c r="R3673" s="22">
        <f t="shared" si="2697"/>
        <v>500326237.85522974</v>
      </c>
      <c r="S3673" s="16">
        <f t="shared" si="2687"/>
        <v>41624479.022897646</v>
      </c>
      <c r="T3673" s="15">
        <f t="shared" si="2698"/>
        <v>0</v>
      </c>
      <c r="U3673" s="23">
        <f t="shared" si="2715"/>
        <v>2222850.2757500834</v>
      </c>
      <c r="V3673" s="23">
        <f t="shared" si="2716"/>
        <v>184929.30746672905</v>
      </c>
      <c r="W3673" s="23">
        <f t="shared" si="2729"/>
        <v>0</v>
      </c>
      <c r="X3673" s="23">
        <f t="shared" si="2717"/>
        <v>45301525.161462545</v>
      </c>
      <c r="Y3673" s="23">
        <f t="shared" si="2699"/>
        <v>13825559.361691331</v>
      </c>
      <c r="Z3673" s="3">
        <f t="shared" si="2700"/>
        <v>0</v>
      </c>
      <c r="AA3673" s="23">
        <f t="shared" si="2701"/>
        <v>74031406.339469209</v>
      </c>
      <c r="AB3673" s="26">
        <f t="shared" si="2718"/>
        <v>70086276.274228603</v>
      </c>
      <c r="AC3673" s="23">
        <f t="shared" si="2719"/>
        <v>74889487.274228647</v>
      </c>
      <c r="AD3673" s="23">
        <f t="shared" si="2725"/>
        <v>4803211</v>
      </c>
      <c r="AE3673" s="24">
        <f t="shared" si="2686"/>
        <v>70086276.274228647</v>
      </c>
      <c r="AF3673" s="3">
        <f t="shared" si="2720"/>
        <v>1E-4</v>
      </c>
      <c r="AG3673" s="2">
        <f t="shared" si="2702"/>
        <v>0</v>
      </c>
      <c r="AH3673" s="2">
        <f t="shared" si="2703"/>
        <v>233.55430793104281</v>
      </c>
      <c r="AI3673" s="23">
        <f t="shared" si="2726"/>
        <v>11902303806.269506</v>
      </c>
      <c r="AJ3673" s="23">
        <f t="shared" si="2704"/>
        <v>6219.922423797766</v>
      </c>
      <c r="AK3673" s="23">
        <f t="shared" si="2705"/>
        <v>67629.083415105124</v>
      </c>
      <c r="AL3673" s="23">
        <f t="shared" si="2730"/>
        <v>0</v>
      </c>
      <c r="AM3673" s="23">
        <f t="shared" si="2731"/>
        <v>0</v>
      </c>
      <c r="AN3673" s="16">
        <f t="shared" si="2721"/>
        <v>0</v>
      </c>
      <c r="AO3673" s="23">
        <f t="shared" si="2722"/>
        <v>0</v>
      </c>
      <c r="AP3673" s="22">
        <f t="shared" si="2723"/>
        <v>0</v>
      </c>
      <c r="AQ3673" s="30">
        <f t="shared" si="2706"/>
        <v>31493009958.107555</v>
      </c>
      <c r="AR3673" s="28">
        <f t="shared" si="2707"/>
        <v>15543990254.790045</v>
      </c>
      <c r="AS3673" s="25">
        <f t="shared" si="2708"/>
        <v>200337590.02425668</v>
      </c>
      <c r="AT3673" s="32">
        <f t="shared" si="2709"/>
        <v>0</v>
      </c>
      <c r="AU3673" s="23">
        <f t="shared" si="2710"/>
        <v>0</v>
      </c>
      <c r="AV3673" s="22">
        <f t="shared" si="2711"/>
        <v>4597225532.062501</v>
      </c>
      <c r="AW3673" s="31">
        <f t="shared" si="2724"/>
        <v>20883504093.754929</v>
      </c>
      <c r="AX3673"/>
      <c r="AY3673"/>
      <c r="AZ3673"/>
      <c r="BA3673"/>
    </row>
    <row r="3674" spans="1:53" s="21" customFormat="1" x14ac:dyDescent="0.25">
      <c r="A3674">
        <f t="shared" ref="A3674:A3737" si="2732">A3669+1</f>
        <v>972</v>
      </c>
      <c r="B3674" t="s">
        <v>9</v>
      </c>
      <c r="C3674" s="27">
        <f t="shared" si="2689"/>
        <v>0</v>
      </c>
      <c r="D3674" s="27">
        <f t="shared" si="2712"/>
        <v>0</v>
      </c>
      <c r="E3674" s="27" t="b">
        <f t="shared" si="2688"/>
        <v>1</v>
      </c>
      <c r="F3674" s="29">
        <f t="shared" si="2690"/>
        <v>0</v>
      </c>
      <c r="G3674" s="27">
        <f t="shared" si="2713"/>
        <v>0</v>
      </c>
      <c r="H3674" s="22">
        <f t="shared" si="2691"/>
        <v>40922379376.72834</v>
      </c>
      <c r="I3674" s="23">
        <f t="shared" si="2692"/>
        <v>132580106.5049091</v>
      </c>
      <c r="J3674" s="23">
        <f t="shared" si="2693"/>
        <v>1086</v>
      </c>
      <c r="K3674" s="19">
        <f t="shared" si="2714"/>
        <v>225.0831931027827</v>
      </c>
      <c r="L3674" s="16">
        <f t="shared" si="2694"/>
        <v>282.27098479362587</v>
      </c>
      <c r="M3674" s="23">
        <f>M3673-IF($B3674="B",(Percent_Rent_In_Elsies*2.49%/12 * H3673)/K3673,0)+IF($B3674="D",N3674,0)+IF(B3674="D",AK3673)+IF(B3674="C",F3673*90%)-(Y3674-Y3673)-IF($B3674="A",Q3673/K3673) + IF($B3674="A",Q3673/K3673)</f>
        <v>-65412365.088196196</v>
      </c>
      <c r="N3674" s="23">
        <f t="shared" si="2695"/>
        <v>0</v>
      </c>
      <c r="O3674" s="22">
        <f t="shared" si="2696"/>
        <v>29081656.523788333</v>
      </c>
      <c r="P3674" s="22">
        <f t="shared" si="2727"/>
        <v>0</v>
      </c>
      <c r="Q3674" s="22">
        <f t="shared" si="2728"/>
        <v>0</v>
      </c>
      <c r="R3674" s="22">
        <f t="shared" si="2697"/>
        <v>500326237.85522974</v>
      </c>
      <c r="S3674" s="16">
        <f t="shared" si="2687"/>
        <v>0</v>
      </c>
      <c r="T3674" s="15">
        <f t="shared" si="2698"/>
        <v>12542822.499109313</v>
      </c>
      <c r="U3674" s="23">
        <f t="shared" si="2715"/>
        <v>2222850.2757500834</v>
      </c>
      <c r="V3674" s="23">
        <f t="shared" si="2716"/>
        <v>0</v>
      </c>
      <c r="W3674" s="23">
        <f t="shared" si="2729"/>
        <v>184929.30746672905</v>
      </c>
      <c r="X3674" s="23">
        <f t="shared" si="2717"/>
        <v>45301525.161462545</v>
      </c>
      <c r="Y3674" s="23">
        <f t="shared" si="2699"/>
        <v>13825559.361691331</v>
      </c>
      <c r="Z3674" s="3">
        <f t="shared" si="2700"/>
        <v>0</v>
      </c>
      <c r="AA3674" s="23">
        <f t="shared" si="2701"/>
        <v>73963777.256054103</v>
      </c>
      <c r="AB3674" s="26">
        <f t="shared" si="2718"/>
        <v>70086276.274228603</v>
      </c>
      <c r="AC3674" s="23">
        <f t="shared" si="2719"/>
        <v>74889487.274228647</v>
      </c>
      <c r="AD3674" s="23">
        <f t="shared" si="2725"/>
        <v>4803211</v>
      </c>
      <c r="AE3674" s="24">
        <f t="shared" si="2686"/>
        <v>70086276.274228647</v>
      </c>
      <c r="AF3674" s="3">
        <f t="shared" si="2720"/>
        <v>0</v>
      </c>
      <c r="AG3674" s="2">
        <f t="shared" si="2702"/>
        <v>0</v>
      </c>
      <c r="AH3674" s="2">
        <f t="shared" si="2703"/>
        <v>233.55430793104281</v>
      </c>
      <c r="AI3674" s="23">
        <f t="shared" si="2726"/>
        <v>11891430827.668303</v>
      </c>
      <c r="AJ3674" s="23">
        <f t="shared" si="2704"/>
        <v>6219.922423797766</v>
      </c>
      <c r="AK3674" s="23">
        <f t="shared" si="2705"/>
        <v>0</v>
      </c>
      <c r="AL3674" s="23">
        <f t="shared" si="2730"/>
        <v>0</v>
      </c>
      <c r="AM3674" s="23">
        <f t="shared" si="2731"/>
        <v>0</v>
      </c>
      <c r="AN3674" s="16">
        <f t="shared" si="2721"/>
        <v>0</v>
      </c>
      <c r="AO3674" s="23">
        <f t="shared" si="2722"/>
        <v>0</v>
      </c>
      <c r="AP3674" s="22">
        <f t="shared" si="2723"/>
        <v>0</v>
      </c>
      <c r="AQ3674" s="30">
        <f t="shared" si="2706"/>
        <v>31493009958.107555</v>
      </c>
      <c r="AR3674" s="28">
        <f t="shared" si="2707"/>
        <v>15543990254.790045</v>
      </c>
      <c r="AS3674" s="25">
        <f t="shared" si="2708"/>
        <v>200337590.02425668</v>
      </c>
      <c r="AT3674" s="32">
        <f t="shared" si="2709"/>
        <v>0</v>
      </c>
      <c r="AU3674" s="23">
        <f t="shared" si="2710"/>
        <v>0</v>
      </c>
      <c r="AV3674" s="22">
        <f t="shared" si="2711"/>
        <v>4597225532.062501</v>
      </c>
      <c r="AW3674" s="31">
        <f t="shared" si="2724"/>
        <v>20883504093.754929</v>
      </c>
      <c r="AX3674"/>
      <c r="AY3674"/>
      <c r="AZ3674"/>
      <c r="BA3674"/>
    </row>
    <row r="3675" spans="1:53" x14ac:dyDescent="0.25">
      <c r="A3675" s="21">
        <f t="shared" si="2732"/>
        <v>972</v>
      </c>
      <c r="B3675" s="21" t="s">
        <v>28</v>
      </c>
      <c r="C3675" s="27">
        <f t="shared" si="2689"/>
        <v>0</v>
      </c>
      <c r="D3675" s="27">
        <f t="shared" si="2712"/>
        <v>0</v>
      </c>
      <c r="E3675" s="27" t="b">
        <f t="shared" si="2688"/>
        <v>1</v>
      </c>
      <c r="F3675" s="29">
        <f t="shared" si="2690"/>
        <v>0</v>
      </c>
      <c r="G3675" s="27">
        <f t="shared" si="2713"/>
        <v>0</v>
      </c>
      <c r="H3675" s="22">
        <f t="shared" si="2691"/>
        <v>40922379376.72834</v>
      </c>
      <c r="I3675" s="23">
        <f t="shared" si="2692"/>
        <v>132580106.5049091</v>
      </c>
      <c r="J3675" s="23">
        <f t="shared" si="2693"/>
        <v>1086</v>
      </c>
      <c r="K3675" s="19">
        <f t="shared" si="2714"/>
        <v>225.0831931027827</v>
      </c>
      <c r="L3675" s="16">
        <f t="shared" si="2694"/>
        <v>282.27098479362587</v>
      </c>
      <c r="M3675" s="23">
        <f>M3674-IF($B3675="B",(Percent_Rent_In_Elsies*2.49%/12 * H3674)/K3674,0)+IF($B3675="D",N3675,0)+IF(B3675="D",AK3674)+IF(B3675="C",F3674*90%)-(Y3675-Y3674)-IF($B3675="A",Q3674/K3674) + IF($B3675="A",Q3674/K3674)</f>
        <v>-65412365.088196196</v>
      </c>
      <c r="N3675" s="23">
        <f t="shared" si="2695"/>
        <v>0</v>
      </c>
      <c r="O3675" s="22">
        <f t="shared" si="2696"/>
        <v>0</v>
      </c>
      <c r="P3675" s="22">
        <f t="shared" si="2727"/>
        <v>29081656.523788333</v>
      </c>
      <c r="Q3675" s="22">
        <f t="shared" si="2728"/>
        <v>0</v>
      </c>
      <c r="R3675" s="22">
        <f t="shared" si="2697"/>
        <v>500326237.85522974</v>
      </c>
      <c r="S3675" s="16">
        <f t="shared" si="2687"/>
        <v>0</v>
      </c>
      <c r="T3675" s="15">
        <f t="shared" si="2698"/>
        <v>0</v>
      </c>
      <c r="U3675" s="23">
        <f t="shared" si="2715"/>
        <v>2222850.2757500834</v>
      </c>
      <c r="V3675" s="23">
        <f t="shared" si="2716"/>
        <v>0</v>
      </c>
      <c r="W3675" s="23">
        <f t="shared" si="2729"/>
        <v>0</v>
      </c>
      <c r="X3675" s="23">
        <f t="shared" si="2717"/>
        <v>45301525.161462545</v>
      </c>
      <c r="Y3675" s="23">
        <f t="shared" si="2699"/>
        <v>13825559.361691331</v>
      </c>
      <c r="Z3675" s="3">
        <f t="shared" si="2700"/>
        <v>9246.4653733364539</v>
      </c>
      <c r="AA3675" s="23">
        <f t="shared" si="2701"/>
        <v>74102474.236654148</v>
      </c>
      <c r="AB3675" s="26">
        <f t="shared" si="2718"/>
        <v>70086276.274228603</v>
      </c>
      <c r="AC3675" s="23">
        <f t="shared" si="2719"/>
        <v>74889487.274228647</v>
      </c>
      <c r="AD3675" s="23">
        <f t="shared" si="2725"/>
        <v>4803211</v>
      </c>
      <c r="AE3675" s="24">
        <f t="shared" si="2686"/>
        <v>70086276.274228647</v>
      </c>
      <c r="AF3675" s="3">
        <f t="shared" si="2720"/>
        <v>0</v>
      </c>
      <c r="AG3675" s="2">
        <f t="shared" si="2702"/>
        <v>1109575844.8003745</v>
      </c>
      <c r="AH3675" s="2">
        <f t="shared" si="2703"/>
        <v>233.55430793104281</v>
      </c>
      <c r="AI3675" s="23">
        <f t="shared" si="2726"/>
        <v>11913729655.716284</v>
      </c>
      <c r="AJ3675" s="23">
        <f t="shared" si="2704"/>
        <v>6219.922423797766</v>
      </c>
      <c r="AK3675" s="23">
        <f t="shared" si="2705"/>
        <v>0</v>
      </c>
      <c r="AL3675" s="23">
        <f t="shared" si="2730"/>
        <v>0</v>
      </c>
      <c r="AM3675" s="23">
        <f t="shared" si="2731"/>
        <v>0</v>
      </c>
      <c r="AN3675" s="16">
        <f t="shared" si="2721"/>
        <v>0</v>
      </c>
      <c r="AO3675" s="23">
        <f t="shared" si="2722"/>
        <v>0</v>
      </c>
      <c r="AP3675" s="22">
        <f t="shared" si="2723"/>
        <v>0</v>
      </c>
      <c r="AQ3675" s="30">
        <f t="shared" si="2706"/>
        <v>31493009958.107555</v>
      </c>
      <c r="AR3675" s="28">
        <f t="shared" si="2707"/>
        <v>15543990254.790045</v>
      </c>
      <c r="AS3675" s="25">
        <f t="shared" si="2708"/>
        <v>200337590.02425668</v>
      </c>
      <c r="AT3675" s="32">
        <f t="shared" si="2709"/>
        <v>18492.930746672908</v>
      </c>
      <c r="AU3675" s="23">
        <f t="shared" si="2710"/>
        <v>18492.930746672908</v>
      </c>
      <c r="AV3675" s="22">
        <f t="shared" si="2711"/>
        <v>4609768354.5616102</v>
      </c>
      <c r="AW3675" s="31">
        <f t="shared" si="2724"/>
        <v>20883504093.754929</v>
      </c>
    </row>
    <row r="3676" spans="1:53" x14ac:dyDescent="0.25">
      <c r="A3676">
        <f t="shared" si="2732"/>
        <v>973</v>
      </c>
      <c r="B3676" t="s">
        <v>6</v>
      </c>
      <c r="C3676" s="27">
        <f t="shared" si="2689"/>
        <v>0</v>
      </c>
      <c r="D3676" s="27">
        <f t="shared" si="2712"/>
        <v>0</v>
      </c>
      <c r="E3676" s="27" t="b">
        <f t="shared" si="2688"/>
        <v>1</v>
      </c>
      <c r="F3676" s="29">
        <f t="shared" si="2690"/>
        <v>0</v>
      </c>
      <c r="G3676" s="27">
        <f t="shared" si="2713"/>
        <v>0</v>
      </c>
      <c r="H3676" s="22">
        <f t="shared" si="2691"/>
        <v>40990583342.356224</v>
      </c>
      <c r="I3676" s="23">
        <f t="shared" si="2692"/>
        <v>132580106.5049091</v>
      </c>
      <c r="J3676" s="23">
        <f t="shared" si="2693"/>
        <v>1086</v>
      </c>
      <c r="K3676" s="19">
        <f t="shared" si="2714"/>
        <v>225.0831931027827</v>
      </c>
      <c r="L3676" s="16">
        <f t="shared" si="2694"/>
        <v>282.74143643494858</v>
      </c>
      <c r="M3676" s="23">
        <f>M3675-IF($B3676="B",(Percent_Rent_In_Elsies*2.49%/12 * H3675)/K3675,0)+IF($B3676="D",N3676,0)+IF(B3676="D",AK3675)+IF(B3676="C",F3675*90%)-(Y3676-Y3675)-IF($B3676="A",Q3675/K3675) + IF($B3676="A",Q3675/K3675)</f>
        <v>-65412365.088196196</v>
      </c>
      <c r="N3676" s="23">
        <f t="shared" si="2695"/>
        <v>0</v>
      </c>
      <c r="O3676" s="22">
        <f t="shared" si="2696"/>
        <v>0</v>
      </c>
      <c r="P3676" s="22">
        <f t="shared" si="2727"/>
        <v>0</v>
      </c>
      <c r="Q3676" s="22">
        <f t="shared" si="2728"/>
        <v>0</v>
      </c>
      <c r="R3676" s="22">
        <f t="shared" si="2697"/>
        <v>500326237.85522974</v>
      </c>
      <c r="S3676" s="16">
        <f t="shared" si="2687"/>
        <v>0</v>
      </c>
      <c r="T3676" s="15">
        <f t="shared" si="2698"/>
        <v>0</v>
      </c>
      <c r="U3676" s="23">
        <f t="shared" si="2715"/>
        <v>2222850.2757500834</v>
      </c>
      <c r="V3676" s="23">
        <f t="shared" si="2716"/>
        <v>0</v>
      </c>
      <c r="W3676" s="23">
        <f t="shared" si="2729"/>
        <v>0</v>
      </c>
      <c r="X3676" s="23">
        <f t="shared" si="2717"/>
        <v>45347757.488329232</v>
      </c>
      <c r="Y3676" s="23">
        <f t="shared" si="2699"/>
        <v>13825559.361691331</v>
      </c>
      <c r="Z3676" s="3">
        <f t="shared" si="2700"/>
        <v>0</v>
      </c>
      <c r="AA3676" s="23">
        <f t="shared" si="2701"/>
        <v>74102474.236654148</v>
      </c>
      <c r="AB3676" s="26">
        <f t="shared" si="2718"/>
        <v>70086276.274228603</v>
      </c>
      <c r="AC3676" s="23">
        <f t="shared" si="2719"/>
        <v>74889487.274228647</v>
      </c>
      <c r="AD3676" s="23">
        <f t="shared" si="2725"/>
        <v>4803211</v>
      </c>
      <c r="AE3676" s="24">
        <f t="shared" si="2686"/>
        <v>70086276.274228647</v>
      </c>
      <c r="AF3676" s="3">
        <f t="shared" si="2720"/>
        <v>0</v>
      </c>
      <c r="AG3676" s="2">
        <f t="shared" si="2702"/>
        <v>0</v>
      </c>
      <c r="AH3676" s="2">
        <f t="shared" si="2703"/>
        <v>233.94356511092789</v>
      </c>
      <c r="AI3676" s="23">
        <f t="shared" si="2726"/>
        <v>11913729655.716284</v>
      </c>
      <c r="AJ3676" s="23">
        <f t="shared" si="2704"/>
        <v>6219.922423797766</v>
      </c>
      <c r="AK3676" s="23">
        <f t="shared" si="2705"/>
        <v>0</v>
      </c>
      <c r="AL3676" s="23">
        <f t="shared" si="2730"/>
        <v>0</v>
      </c>
      <c r="AM3676" s="23">
        <f t="shared" si="2731"/>
        <v>0</v>
      </c>
      <c r="AN3676" s="16">
        <f t="shared" si="2721"/>
        <v>0</v>
      </c>
      <c r="AO3676" s="23">
        <f t="shared" si="2722"/>
        <v>0</v>
      </c>
      <c r="AP3676" s="22">
        <f t="shared" si="2723"/>
        <v>0</v>
      </c>
      <c r="AQ3676" s="30">
        <f t="shared" si="2706"/>
        <v>31493009958.107555</v>
      </c>
      <c r="AR3676" s="28">
        <f t="shared" si="2707"/>
        <v>15543990254.790045</v>
      </c>
      <c r="AS3676" s="25">
        <f t="shared" si="2708"/>
        <v>200337590.02425668</v>
      </c>
      <c r="AT3676" s="32">
        <f t="shared" si="2709"/>
        <v>0</v>
      </c>
      <c r="AU3676" s="23">
        <f t="shared" si="2710"/>
        <v>0</v>
      </c>
      <c r="AV3676" s="22">
        <f t="shared" si="2711"/>
        <v>4609768354.5616102</v>
      </c>
      <c r="AW3676" s="31">
        <f t="shared" si="2724"/>
        <v>20854422437.23114</v>
      </c>
    </row>
    <row r="3677" spans="1:53" x14ac:dyDescent="0.25">
      <c r="A3677">
        <f t="shared" si="2732"/>
        <v>973</v>
      </c>
      <c r="B3677" t="s">
        <v>7</v>
      </c>
      <c r="C3677" s="27">
        <f t="shared" si="2689"/>
        <v>0</v>
      </c>
      <c r="D3677" s="27">
        <f t="shared" si="2712"/>
        <v>0</v>
      </c>
      <c r="E3677" s="27" t="b">
        <f t="shared" si="2688"/>
        <v>1</v>
      </c>
      <c r="F3677" s="29">
        <f t="shared" si="2690"/>
        <v>0</v>
      </c>
      <c r="G3677" s="27">
        <f t="shared" si="2713"/>
        <v>0</v>
      </c>
      <c r="H3677" s="22">
        <f t="shared" si="2691"/>
        <v>40990583342.356224</v>
      </c>
      <c r="I3677" s="23">
        <f t="shared" si="2692"/>
        <v>132580106.5049091</v>
      </c>
      <c r="J3677" s="23">
        <f t="shared" si="2693"/>
        <v>1086</v>
      </c>
      <c r="K3677" s="19">
        <f t="shared" si="2714"/>
        <v>225.0831931027827</v>
      </c>
      <c r="L3677" s="16">
        <f t="shared" si="2694"/>
        <v>282.74143643494858</v>
      </c>
      <c r="M3677" s="23">
        <f>M3676-IF($B3677="B",(Percent_Rent_In_Elsies*2.49%/12 * H3676)/K3676,0)+IF($B3677="D",N3677,0)+IF(B3677="D",AK3676)+IF(B3677="C",F3676*90%)-(Y3677-Y3676)-IF($B3677="A",Q3676/K3676) + IF($B3677="A",Q3676/K3676)</f>
        <v>-65601307.361634955</v>
      </c>
      <c r="N3677" s="23">
        <f t="shared" si="2695"/>
        <v>0</v>
      </c>
      <c r="O3677" s="22">
        <f t="shared" si="2696"/>
        <v>0</v>
      </c>
      <c r="P3677" s="22">
        <f t="shared" si="2727"/>
        <v>0</v>
      </c>
      <c r="Q3677" s="22">
        <f t="shared" si="2728"/>
        <v>0</v>
      </c>
      <c r="R3677" s="22">
        <f t="shared" si="2697"/>
        <v>458632384.70062727</v>
      </c>
      <c r="S3677" s="16">
        <f t="shared" si="2687"/>
        <v>41693853.154602475</v>
      </c>
      <c r="T3677" s="15">
        <f t="shared" si="2698"/>
        <v>0</v>
      </c>
      <c r="U3677" s="23">
        <f t="shared" si="2715"/>
        <v>2037612.7527709098</v>
      </c>
      <c r="V3677" s="23">
        <f t="shared" si="2716"/>
        <v>185237.52297917361</v>
      </c>
      <c r="W3677" s="23">
        <f t="shared" si="2729"/>
        <v>0</v>
      </c>
      <c r="X3677" s="23">
        <f t="shared" si="2717"/>
        <v>45347757.488329232</v>
      </c>
      <c r="Y3677" s="23">
        <f t="shared" si="2699"/>
        <v>13825559.361691331</v>
      </c>
      <c r="Z3677" s="3">
        <f t="shared" si="2700"/>
        <v>0</v>
      </c>
      <c r="AA3677" s="23">
        <f t="shared" si="2701"/>
        <v>74102474.236654148</v>
      </c>
      <c r="AB3677" s="26">
        <f t="shared" si="2718"/>
        <v>70086276.274228588</v>
      </c>
      <c r="AC3677" s="23">
        <f t="shared" si="2719"/>
        <v>74889487.274228647</v>
      </c>
      <c r="AD3677" s="23">
        <f t="shared" si="2725"/>
        <v>4803211</v>
      </c>
      <c r="AE3677" s="24">
        <f t="shared" si="2686"/>
        <v>70086276.274228647</v>
      </c>
      <c r="AF3677" s="3">
        <f t="shared" si="2720"/>
        <v>0</v>
      </c>
      <c r="AG3677" s="2">
        <f t="shared" si="2702"/>
        <v>0</v>
      </c>
      <c r="AH3677" s="2">
        <f t="shared" si="2703"/>
        <v>233.94356511092789</v>
      </c>
      <c r="AI3677" s="23">
        <f t="shared" si="2726"/>
        <v>11913729655.716284</v>
      </c>
      <c r="AJ3677" s="23">
        <f t="shared" si="2704"/>
        <v>6219.922423797766</v>
      </c>
      <c r="AK3677" s="23">
        <f t="shared" si="2705"/>
        <v>0</v>
      </c>
      <c r="AL3677" s="23">
        <f t="shared" si="2730"/>
        <v>11425849.446777344</v>
      </c>
      <c r="AM3677" s="23">
        <f t="shared" si="2731"/>
        <v>10660184577.742153</v>
      </c>
      <c r="AN3677" s="16">
        <f t="shared" si="2721"/>
        <v>0</v>
      </c>
      <c r="AO3677" s="23">
        <f t="shared" si="2722"/>
        <v>188942.27343875731</v>
      </c>
      <c r="AP3677" s="22">
        <f t="shared" si="2723"/>
        <v>42527730.217694588</v>
      </c>
      <c r="AQ3677" s="30">
        <f t="shared" si="2706"/>
        <v>31577703932.836094</v>
      </c>
      <c r="AR3677" s="28">
        <f t="shared" si="2707"/>
        <v>15586156499.300888</v>
      </c>
      <c r="AS3677" s="25">
        <f t="shared" si="2708"/>
        <v>200337590.02425668</v>
      </c>
      <c r="AT3677" s="32">
        <f t="shared" si="2709"/>
        <v>0</v>
      </c>
      <c r="AU3677" s="23">
        <f t="shared" si="2710"/>
        <v>0</v>
      </c>
      <c r="AV3677" s="22">
        <f t="shared" si="2711"/>
        <v>4609768354.5616102</v>
      </c>
      <c r="AW3677" s="31">
        <f t="shared" si="2724"/>
        <v>20939116411.959675</v>
      </c>
    </row>
    <row r="3678" spans="1:53" x14ac:dyDescent="0.25">
      <c r="A3678">
        <f t="shared" si="2732"/>
        <v>973</v>
      </c>
      <c r="B3678" t="s">
        <v>8</v>
      </c>
      <c r="C3678" s="27">
        <f t="shared" si="2689"/>
        <v>0</v>
      </c>
      <c r="D3678" s="27">
        <f t="shared" si="2712"/>
        <v>0</v>
      </c>
      <c r="E3678" s="27" t="b">
        <f t="shared" si="2688"/>
        <v>1</v>
      </c>
      <c r="F3678" s="29">
        <f t="shared" si="2690"/>
        <v>0</v>
      </c>
      <c r="G3678" s="27">
        <f t="shared" si="2713"/>
        <v>0</v>
      </c>
      <c r="H3678" s="22">
        <f t="shared" si="2691"/>
        <v>40990583342.356224</v>
      </c>
      <c r="I3678" s="23">
        <f t="shared" si="2692"/>
        <v>132580106.5049091</v>
      </c>
      <c r="J3678" s="23">
        <f t="shared" si="2693"/>
        <v>1086</v>
      </c>
      <c r="K3678" s="19">
        <f t="shared" si="2714"/>
        <v>225.0831931027827</v>
      </c>
      <c r="L3678" s="16">
        <f t="shared" si="2694"/>
        <v>282.74143643494858</v>
      </c>
      <c r="M3678" s="23">
        <f>M3677-IF($B3678="B",(Percent_Rent_In_Elsies*2.49%/12 * H3677)/K3677,0)+IF($B3678="D",N3678,0)+IF(B3678="D",AK3677)+IF(B3678="C",F3677*90%)-(Y3678-Y3677)-IF($B3678="A",Q3677/K3677) + IF($B3678="A",Q3677/K3677)</f>
        <v>-65601307.361634955</v>
      </c>
      <c r="N3678" s="23">
        <f t="shared" si="2695"/>
        <v>0</v>
      </c>
      <c r="O3678" s="22">
        <f t="shared" si="2696"/>
        <v>0</v>
      </c>
      <c r="P3678" s="22">
        <f t="shared" si="2727"/>
        <v>0</v>
      </c>
      <c r="Q3678" s="22">
        <f t="shared" si="2728"/>
        <v>0</v>
      </c>
      <c r="R3678" s="22">
        <f t="shared" si="2697"/>
        <v>501160114.91832185</v>
      </c>
      <c r="S3678" s="16">
        <f t="shared" si="2687"/>
        <v>41693853.154602475</v>
      </c>
      <c r="T3678" s="15">
        <f t="shared" si="2698"/>
        <v>0</v>
      </c>
      <c r="U3678" s="23">
        <f t="shared" si="2715"/>
        <v>2226555.0262096673</v>
      </c>
      <c r="V3678" s="23">
        <f t="shared" si="2716"/>
        <v>185237.52297917361</v>
      </c>
      <c r="W3678" s="23">
        <f t="shared" si="2729"/>
        <v>0</v>
      </c>
      <c r="X3678" s="23">
        <f t="shared" si="2717"/>
        <v>45347757.488329232</v>
      </c>
      <c r="Y3678" s="23">
        <f t="shared" si="2699"/>
        <v>13825559.361691331</v>
      </c>
      <c r="Z3678" s="3">
        <f t="shared" si="2700"/>
        <v>0</v>
      </c>
      <c r="AA3678" s="23">
        <f t="shared" si="2701"/>
        <v>74102474.236654148</v>
      </c>
      <c r="AB3678" s="26">
        <f t="shared" si="2718"/>
        <v>70086276.274228588</v>
      </c>
      <c r="AC3678" s="23">
        <f t="shared" si="2719"/>
        <v>74889487.274228647</v>
      </c>
      <c r="AD3678" s="23">
        <f t="shared" si="2725"/>
        <v>4803211</v>
      </c>
      <c r="AE3678" s="24">
        <f t="shared" si="2686"/>
        <v>70086276.274228647</v>
      </c>
      <c r="AF3678" s="3">
        <f t="shared" si="2720"/>
        <v>1E-4</v>
      </c>
      <c r="AG3678" s="2">
        <f t="shared" si="2702"/>
        <v>0</v>
      </c>
      <c r="AH3678" s="2">
        <f t="shared" si="2703"/>
        <v>233.94356511092789</v>
      </c>
      <c r="AI3678" s="23">
        <f t="shared" si="2726"/>
        <v>11913729655.716284</v>
      </c>
      <c r="AJ3678" s="23">
        <f t="shared" si="2704"/>
        <v>6219.922423797766</v>
      </c>
      <c r="AK3678" s="23">
        <f t="shared" si="2705"/>
        <v>67676.716758149341</v>
      </c>
      <c r="AL3678" s="23">
        <f t="shared" si="2730"/>
        <v>0</v>
      </c>
      <c r="AM3678" s="23">
        <f t="shared" si="2731"/>
        <v>0</v>
      </c>
      <c r="AN3678" s="16">
        <f t="shared" si="2721"/>
        <v>0</v>
      </c>
      <c r="AO3678" s="23">
        <f t="shared" si="2722"/>
        <v>0</v>
      </c>
      <c r="AP3678" s="22">
        <f t="shared" si="2723"/>
        <v>0</v>
      </c>
      <c r="AQ3678" s="30">
        <f t="shared" si="2706"/>
        <v>31577703932.836094</v>
      </c>
      <c r="AR3678" s="28">
        <f t="shared" si="2707"/>
        <v>15586156499.300888</v>
      </c>
      <c r="AS3678" s="25">
        <f t="shared" si="2708"/>
        <v>200337590.02425668</v>
      </c>
      <c r="AT3678" s="32">
        <f t="shared" si="2709"/>
        <v>0</v>
      </c>
      <c r="AU3678" s="23">
        <f t="shared" si="2710"/>
        <v>0</v>
      </c>
      <c r="AV3678" s="22">
        <f t="shared" si="2711"/>
        <v>4609768354.5616102</v>
      </c>
      <c r="AW3678" s="31">
        <f t="shared" si="2724"/>
        <v>20939116411.959679</v>
      </c>
    </row>
    <row r="3679" spans="1:53" x14ac:dyDescent="0.25">
      <c r="A3679" s="21">
        <f t="shared" si="2732"/>
        <v>973</v>
      </c>
      <c r="B3679" s="21" t="s">
        <v>9</v>
      </c>
      <c r="C3679" s="27">
        <f t="shared" si="2689"/>
        <v>0</v>
      </c>
      <c r="D3679" s="27">
        <f t="shared" si="2712"/>
        <v>0</v>
      </c>
      <c r="E3679" s="27" t="b">
        <f t="shared" si="2688"/>
        <v>1</v>
      </c>
      <c r="F3679" s="29">
        <f t="shared" si="2690"/>
        <v>0</v>
      </c>
      <c r="G3679" s="27">
        <f t="shared" si="2713"/>
        <v>0</v>
      </c>
      <c r="H3679" s="22">
        <f t="shared" si="2691"/>
        <v>40990583342.356224</v>
      </c>
      <c r="I3679" s="23">
        <f t="shared" si="2692"/>
        <v>132580106.5049091</v>
      </c>
      <c r="J3679" s="23">
        <f t="shared" si="2693"/>
        <v>1086</v>
      </c>
      <c r="K3679" s="19">
        <f t="shared" si="2714"/>
        <v>225.0831931027827</v>
      </c>
      <c r="L3679" s="16">
        <f t="shared" si="2694"/>
        <v>282.74143643494858</v>
      </c>
      <c r="M3679" s="23">
        <f>M3678-IF($B3679="B",(Percent_Rent_In_Elsies*2.49%/12 * H3678)/K3678,0)+IF($B3679="D",N3679,0)+IF(B3679="D",AK3678)+IF(B3679="C",F3678*90%)-(Y3679-Y3678)-IF($B3679="A",Q3678/K3678) + IF($B3679="A",Q3678/K3678)</f>
        <v>-65533630.644876808</v>
      </c>
      <c r="N3679" s="23">
        <f t="shared" si="2695"/>
        <v>0</v>
      </c>
      <c r="O3679" s="22">
        <f t="shared" si="2696"/>
        <v>29130125.95132798</v>
      </c>
      <c r="P3679" s="22">
        <f t="shared" si="2727"/>
        <v>0</v>
      </c>
      <c r="Q3679" s="22">
        <f t="shared" si="2728"/>
        <v>0</v>
      </c>
      <c r="R3679" s="22">
        <f t="shared" si="2697"/>
        <v>501160114.91832185</v>
      </c>
      <c r="S3679" s="16">
        <f t="shared" si="2687"/>
        <v>0</v>
      </c>
      <c r="T3679" s="15">
        <f t="shared" si="2698"/>
        <v>12563727.203274496</v>
      </c>
      <c r="U3679" s="23">
        <f t="shared" si="2715"/>
        <v>2226555.0262096673</v>
      </c>
      <c r="V3679" s="23">
        <f t="shared" si="2716"/>
        <v>0</v>
      </c>
      <c r="W3679" s="23">
        <f t="shared" si="2729"/>
        <v>185237.52297917361</v>
      </c>
      <c r="X3679" s="23">
        <f t="shared" si="2717"/>
        <v>45347757.488329232</v>
      </c>
      <c r="Y3679" s="23">
        <f t="shared" si="2699"/>
        <v>13825559.361691331</v>
      </c>
      <c r="Z3679" s="3">
        <f t="shared" si="2700"/>
        <v>0</v>
      </c>
      <c r="AA3679" s="23">
        <f t="shared" si="2701"/>
        <v>74034797.519896001</v>
      </c>
      <c r="AB3679" s="26">
        <f t="shared" si="2718"/>
        <v>70086276.274228603</v>
      </c>
      <c r="AC3679" s="23">
        <f t="shared" si="2719"/>
        <v>74889487.274228647</v>
      </c>
      <c r="AD3679" s="23">
        <f t="shared" si="2725"/>
        <v>4803211</v>
      </c>
      <c r="AE3679" s="24">
        <f t="shared" si="2686"/>
        <v>70086276.274228647</v>
      </c>
      <c r="AF3679" s="3">
        <f t="shared" si="2720"/>
        <v>0</v>
      </c>
      <c r="AG3679" s="2">
        <f t="shared" si="2702"/>
        <v>0</v>
      </c>
      <c r="AH3679" s="2">
        <f t="shared" si="2703"/>
        <v>233.94356511092789</v>
      </c>
      <c r="AI3679" s="23">
        <f t="shared" si="2726"/>
        <v>11902849018.925829</v>
      </c>
      <c r="AJ3679" s="23">
        <f t="shared" si="2704"/>
        <v>6219.922423797766</v>
      </c>
      <c r="AK3679" s="23">
        <f t="shared" si="2705"/>
        <v>0</v>
      </c>
      <c r="AL3679" s="23">
        <f t="shared" si="2730"/>
        <v>0</v>
      </c>
      <c r="AM3679" s="23">
        <f t="shared" si="2731"/>
        <v>0</v>
      </c>
      <c r="AN3679" s="16">
        <f t="shared" si="2721"/>
        <v>0</v>
      </c>
      <c r="AO3679" s="23">
        <f t="shared" si="2722"/>
        <v>0</v>
      </c>
      <c r="AP3679" s="22">
        <f t="shared" si="2723"/>
        <v>0</v>
      </c>
      <c r="AQ3679" s="30">
        <f t="shared" si="2706"/>
        <v>31577703932.836094</v>
      </c>
      <c r="AR3679" s="28">
        <f t="shared" si="2707"/>
        <v>15586156499.300888</v>
      </c>
      <c r="AS3679" s="25">
        <f t="shared" si="2708"/>
        <v>200337590.02425668</v>
      </c>
      <c r="AT3679" s="32">
        <f t="shared" si="2709"/>
        <v>0</v>
      </c>
      <c r="AU3679" s="23">
        <f t="shared" si="2710"/>
        <v>0</v>
      </c>
      <c r="AV3679" s="22">
        <f t="shared" si="2711"/>
        <v>4609768354.5616102</v>
      </c>
      <c r="AW3679" s="31">
        <f t="shared" si="2724"/>
        <v>20939116411.959679</v>
      </c>
      <c r="AX3679" s="21"/>
      <c r="AY3679" s="21"/>
      <c r="AZ3679" s="21"/>
      <c r="BA3679" s="21"/>
    </row>
    <row r="3680" spans="1:53" x14ac:dyDescent="0.25">
      <c r="A3680" s="21">
        <f t="shared" si="2732"/>
        <v>973</v>
      </c>
      <c r="B3680" s="21" t="s">
        <v>28</v>
      </c>
      <c r="C3680" s="27">
        <f t="shared" si="2689"/>
        <v>0</v>
      </c>
      <c r="D3680" s="27">
        <f t="shared" si="2712"/>
        <v>0</v>
      </c>
      <c r="E3680" s="27" t="b">
        <f t="shared" si="2688"/>
        <v>1</v>
      </c>
      <c r="F3680" s="29">
        <f t="shared" si="2690"/>
        <v>0</v>
      </c>
      <c r="G3680" s="27">
        <f t="shared" si="2713"/>
        <v>0</v>
      </c>
      <c r="H3680" s="22">
        <f t="shared" si="2691"/>
        <v>40990583342.356224</v>
      </c>
      <c r="I3680" s="23">
        <f t="shared" si="2692"/>
        <v>132580106.5049091</v>
      </c>
      <c r="J3680" s="23">
        <f t="shared" si="2693"/>
        <v>1086</v>
      </c>
      <c r="K3680" s="19">
        <f t="shared" si="2714"/>
        <v>225.0831931027827</v>
      </c>
      <c r="L3680" s="16">
        <f t="shared" si="2694"/>
        <v>282.74143643494858</v>
      </c>
      <c r="M3680" s="23">
        <f>M3679-IF($B3680="B",(Percent_Rent_In_Elsies*2.49%/12 * H3679)/K3679,0)+IF($B3680="D",N3680,0)+IF(B3680="D",AK3679)+IF(B3680="C",F3679*90%)-(Y3680-Y3679)-IF($B3680="A",Q3679/K3679) + IF($B3680="A",Q3679/K3679)</f>
        <v>-65533630.644876808</v>
      </c>
      <c r="N3680" s="23">
        <f t="shared" si="2695"/>
        <v>0</v>
      </c>
      <c r="O3680" s="22">
        <f t="shared" si="2696"/>
        <v>0</v>
      </c>
      <c r="P3680" s="22">
        <f t="shared" si="2727"/>
        <v>29130125.95132798</v>
      </c>
      <c r="Q3680" s="22">
        <f t="shared" si="2728"/>
        <v>0</v>
      </c>
      <c r="R3680" s="22">
        <f t="shared" si="2697"/>
        <v>501160114.91832185</v>
      </c>
      <c r="S3680" s="16">
        <f t="shared" si="2687"/>
        <v>0</v>
      </c>
      <c r="T3680" s="15">
        <f t="shared" si="2698"/>
        <v>0</v>
      </c>
      <c r="U3680" s="23">
        <f t="shared" si="2715"/>
        <v>2226555.0262096673</v>
      </c>
      <c r="V3680" s="23">
        <f t="shared" si="2716"/>
        <v>0</v>
      </c>
      <c r="W3680" s="23">
        <f t="shared" si="2729"/>
        <v>0</v>
      </c>
      <c r="X3680" s="23">
        <f t="shared" si="2717"/>
        <v>45347757.488329232</v>
      </c>
      <c r="Y3680" s="23">
        <f t="shared" si="2699"/>
        <v>13825559.361691331</v>
      </c>
      <c r="Z3680" s="3">
        <f t="shared" si="2700"/>
        <v>9261.8761489586814</v>
      </c>
      <c r="AA3680" s="23">
        <f t="shared" si="2701"/>
        <v>74173725.662130386</v>
      </c>
      <c r="AB3680" s="26">
        <f t="shared" si="2718"/>
        <v>70086276.274228632</v>
      </c>
      <c r="AC3680" s="23">
        <f t="shared" si="2719"/>
        <v>74889487.274228647</v>
      </c>
      <c r="AD3680" s="23">
        <f t="shared" si="2725"/>
        <v>4803211</v>
      </c>
      <c r="AE3680" s="24">
        <f t="shared" si="2686"/>
        <v>70086276.274228647</v>
      </c>
      <c r="AF3680" s="3">
        <f t="shared" si="2720"/>
        <v>0</v>
      </c>
      <c r="AG3680" s="2">
        <f t="shared" si="2702"/>
        <v>1111425137.8750417</v>
      </c>
      <c r="AH3680" s="2">
        <f t="shared" si="2703"/>
        <v>233.94356511092789</v>
      </c>
      <c r="AI3680" s="23">
        <f t="shared" si="2726"/>
        <v>11925185011.687223</v>
      </c>
      <c r="AJ3680" s="23">
        <f t="shared" si="2704"/>
        <v>6219.922423797766</v>
      </c>
      <c r="AK3680" s="23">
        <f t="shared" si="2705"/>
        <v>0</v>
      </c>
      <c r="AL3680" s="23">
        <f t="shared" si="2730"/>
        <v>0</v>
      </c>
      <c r="AM3680" s="23">
        <f t="shared" si="2731"/>
        <v>0</v>
      </c>
      <c r="AN3680" s="16">
        <f t="shared" si="2721"/>
        <v>0</v>
      </c>
      <c r="AO3680" s="23">
        <f t="shared" si="2722"/>
        <v>0</v>
      </c>
      <c r="AP3680" s="22">
        <f t="shared" si="2723"/>
        <v>0</v>
      </c>
      <c r="AQ3680" s="30">
        <f t="shared" si="2706"/>
        <v>31577703932.836094</v>
      </c>
      <c r="AR3680" s="28">
        <f t="shared" si="2707"/>
        <v>15586156499.300888</v>
      </c>
      <c r="AS3680" s="25">
        <f t="shared" si="2708"/>
        <v>200337590.02425668</v>
      </c>
      <c r="AT3680" s="32">
        <f t="shared" si="2709"/>
        <v>18523.752297917363</v>
      </c>
      <c r="AU3680" s="23">
        <f t="shared" si="2710"/>
        <v>18523.752297917363</v>
      </c>
      <c r="AV3680" s="22">
        <f t="shared" si="2711"/>
        <v>4622332081.7648849</v>
      </c>
      <c r="AW3680" s="31">
        <f t="shared" si="2724"/>
        <v>20939116411.959675</v>
      </c>
      <c r="AX3680" s="21"/>
      <c r="AY3680" s="21"/>
      <c r="AZ3680" s="21"/>
      <c r="BA3680" s="21"/>
    </row>
    <row r="3681" spans="1:53" x14ac:dyDescent="0.25">
      <c r="A3681">
        <f t="shared" si="2732"/>
        <v>974</v>
      </c>
      <c r="B3681" t="s">
        <v>6</v>
      </c>
      <c r="C3681" s="27">
        <f t="shared" si="2689"/>
        <v>0</v>
      </c>
      <c r="D3681" s="27">
        <f t="shared" si="2712"/>
        <v>0</v>
      </c>
      <c r="E3681" s="27" t="b">
        <f t="shared" si="2688"/>
        <v>1</v>
      </c>
      <c r="F3681" s="29">
        <f t="shared" si="2690"/>
        <v>0</v>
      </c>
      <c r="G3681" s="27">
        <f t="shared" si="2713"/>
        <v>0</v>
      </c>
      <c r="H3681" s="22">
        <f t="shared" si="2691"/>
        <v>41058900981.260155</v>
      </c>
      <c r="I3681" s="23">
        <f t="shared" si="2692"/>
        <v>132580106.5049091</v>
      </c>
      <c r="J3681" s="23">
        <f t="shared" si="2693"/>
        <v>1086</v>
      </c>
      <c r="K3681" s="19">
        <f t="shared" si="2714"/>
        <v>225.0831931027827</v>
      </c>
      <c r="L3681" s="16">
        <f t="shared" si="2694"/>
        <v>283.2126721623402</v>
      </c>
      <c r="M3681" s="23">
        <f>M3680-IF($B3681="B",(Percent_Rent_In_Elsies*2.49%/12 * H3680)/K3680,0)+IF($B3681="D",N3681,0)+IF(B3681="D",AK3680)+IF(B3681="C",F3680*90%)-(Y3681-Y3680)-IF($B3681="A",Q3680/K3680) + IF($B3681="A",Q3680/K3680)</f>
        <v>-65533630.644876808</v>
      </c>
      <c r="N3681" s="23">
        <f t="shared" si="2695"/>
        <v>0</v>
      </c>
      <c r="O3681" s="22">
        <f t="shared" si="2696"/>
        <v>0</v>
      </c>
      <c r="P3681" s="22">
        <f t="shared" si="2727"/>
        <v>0</v>
      </c>
      <c r="Q3681" s="22">
        <f t="shared" si="2728"/>
        <v>0</v>
      </c>
      <c r="R3681" s="22">
        <f t="shared" si="2697"/>
        <v>501160114.91832185</v>
      </c>
      <c r="S3681" s="16">
        <f t="shared" si="2687"/>
        <v>0</v>
      </c>
      <c r="T3681" s="15">
        <f t="shared" si="2698"/>
        <v>0</v>
      </c>
      <c r="U3681" s="23">
        <f t="shared" si="2715"/>
        <v>2226555.0262096673</v>
      </c>
      <c r="V3681" s="23">
        <f t="shared" si="2716"/>
        <v>0</v>
      </c>
      <c r="W3681" s="23">
        <f t="shared" si="2729"/>
        <v>0</v>
      </c>
      <c r="X3681" s="23">
        <f t="shared" si="2717"/>
        <v>45394066.869074024</v>
      </c>
      <c r="Y3681" s="23">
        <f t="shared" si="2699"/>
        <v>13825559.361691331</v>
      </c>
      <c r="Z3681" s="3">
        <f t="shared" si="2700"/>
        <v>0</v>
      </c>
      <c r="AA3681" s="23">
        <f t="shared" si="2701"/>
        <v>74173725.662130386</v>
      </c>
      <c r="AB3681" s="26">
        <f t="shared" si="2718"/>
        <v>70086276.274228603</v>
      </c>
      <c r="AC3681" s="23">
        <f t="shared" si="2719"/>
        <v>74889487.274228647</v>
      </c>
      <c r="AD3681" s="23">
        <f t="shared" si="2725"/>
        <v>4803211</v>
      </c>
      <c r="AE3681" s="24">
        <f t="shared" si="2686"/>
        <v>70086276.274228647</v>
      </c>
      <c r="AF3681" s="3">
        <f t="shared" si="2720"/>
        <v>0</v>
      </c>
      <c r="AG3681" s="2">
        <f t="shared" si="2702"/>
        <v>0</v>
      </c>
      <c r="AH3681" s="2">
        <f t="shared" si="2703"/>
        <v>234.33347105277946</v>
      </c>
      <c r="AI3681" s="23">
        <f t="shared" si="2726"/>
        <v>11925185011.687223</v>
      </c>
      <c r="AJ3681" s="23">
        <f t="shared" si="2704"/>
        <v>6219.922423797766</v>
      </c>
      <c r="AK3681" s="23">
        <f t="shared" si="2705"/>
        <v>0</v>
      </c>
      <c r="AL3681" s="23">
        <f t="shared" si="2730"/>
        <v>0</v>
      </c>
      <c r="AM3681" s="23">
        <f t="shared" si="2731"/>
        <v>0</v>
      </c>
      <c r="AN3681" s="16">
        <f t="shared" si="2721"/>
        <v>0</v>
      </c>
      <c r="AO3681" s="23">
        <f t="shared" si="2722"/>
        <v>0</v>
      </c>
      <c r="AP3681" s="22">
        <f t="shared" si="2723"/>
        <v>0</v>
      </c>
      <c r="AQ3681" s="30">
        <f t="shared" si="2706"/>
        <v>31577703932.836094</v>
      </c>
      <c r="AR3681" s="28">
        <f t="shared" si="2707"/>
        <v>15586156499.300888</v>
      </c>
      <c r="AS3681" s="25">
        <f t="shared" si="2708"/>
        <v>200337590.02425668</v>
      </c>
      <c r="AT3681" s="32">
        <f t="shared" si="2709"/>
        <v>0</v>
      </c>
      <c r="AU3681" s="23">
        <f t="shared" si="2710"/>
        <v>0</v>
      </c>
      <c r="AV3681" s="22">
        <f t="shared" si="2711"/>
        <v>4622332081.7648849</v>
      </c>
      <c r="AW3681" s="31">
        <f t="shared" si="2724"/>
        <v>20909986286.00835</v>
      </c>
    </row>
    <row r="3682" spans="1:53" x14ac:dyDescent="0.25">
      <c r="A3682">
        <f t="shared" si="2732"/>
        <v>974</v>
      </c>
      <c r="B3682" t="s">
        <v>7</v>
      </c>
      <c r="C3682" s="27">
        <f t="shared" si="2689"/>
        <v>0</v>
      </c>
      <c r="D3682" s="27">
        <f t="shared" si="2712"/>
        <v>0</v>
      </c>
      <c r="E3682" s="27" t="b">
        <f t="shared" si="2688"/>
        <v>1</v>
      </c>
      <c r="F3682" s="29">
        <f t="shared" si="2690"/>
        <v>0</v>
      </c>
      <c r="G3682" s="27">
        <f t="shared" si="2713"/>
        <v>0</v>
      </c>
      <c r="H3682" s="22">
        <f t="shared" si="2691"/>
        <v>41058900981.260155</v>
      </c>
      <c r="I3682" s="23">
        <f t="shared" si="2692"/>
        <v>132580106.5049091</v>
      </c>
      <c r="J3682" s="23">
        <f t="shared" si="2693"/>
        <v>1086</v>
      </c>
      <c r="K3682" s="19">
        <f t="shared" si="2714"/>
        <v>225.0831931027827</v>
      </c>
      <c r="L3682" s="16">
        <f t="shared" si="2694"/>
        <v>283.2126721623402</v>
      </c>
      <c r="M3682" s="23">
        <f>M3681-IF($B3682="B",(Percent_Rent_In_Elsies*2.49%/12 * H3681)/K3681,0)+IF($B3682="D",N3682,0)+IF(B3682="D",AK3681)+IF(B3682="C",F3681*90%)-(Y3682-Y3681)-IF($B3682="A",Q3681/K3681) + IF($B3682="A",Q3681/K3681)</f>
        <v>-65722887.822104633</v>
      </c>
      <c r="N3682" s="23">
        <f t="shared" si="2695"/>
        <v>0</v>
      </c>
      <c r="O3682" s="22">
        <f t="shared" si="2696"/>
        <v>0</v>
      </c>
      <c r="P3682" s="22">
        <f t="shared" si="2727"/>
        <v>0</v>
      </c>
      <c r="Q3682" s="22">
        <f t="shared" si="2728"/>
        <v>0</v>
      </c>
      <c r="R3682" s="22">
        <f t="shared" si="2697"/>
        <v>459396772.00846171</v>
      </c>
      <c r="S3682" s="16">
        <f t="shared" si="2687"/>
        <v>41763342.909860156</v>
      </c>
      <c r="T3682" s="15">
        <f t="shared" si="2698"/>
        <v>0</v>
      </c>
      <c r="U3682" s="23">
        <f t="shared" si="2715"/>
        <v>2041008.7740255285</v>
      </c>
      <c r="V3682" s="23">
        <f t="shared" si="2716"/>
        <v>185546.25218413895</v>
      </c>
      <c r="W3682" s="23">
        <f t="shared" si="2729"/>
        <v>0</v>
      </c>
      <c r="X3682" s="23">
        <f t="shared" si="2717"/>
        <v>45394066.869074024</v>
      </c>
      <c r="Y3682" s="23">
        <f t="shared" si="2699"/>
        <v>13825559.361691331</v>
      </c>
      <c r="Z3682" s="3">
        <f t="shared" si="2700"/>
        <v>0</v>
      </c>
      <c r="AA3682" s="23">
        <f t="shared" si="2701"/>
        <v>74173725.662130386</v>
      </c>
      <c r="AB3682" s="26">
        <f t="shared" si="2718"/>
        <v>70086276.274228603</v>
      </c>
      <c r="AC3682" s="23">
        <f t="shared" si="2719"/>
        <v>74889487.274228647</v>
      </c>
      <c r="AD3682" s="23">
        <f t="shared" si="2725"/>
        <v>4803211</v>
      </c>
      <c r="AE3682" s="24">
        <f t="shared" si="2686"/>
        <v>70086276.274228647</v>
      </c>
      <c r="AF3682" s="3">
        <f t="shared" si="2720"/>
        <v>0</v>
      </c>
      <c r="AG3682" s="2">
        <f t="shared" si="2702"/>
        <v>0</v>
      </c>
      <c r="AH3682" s="2">
        <f t="shared" si="2703"/>
        <v>234.33347105277946</v>
      </c>
      <c r="AI3682" s="23">
        <f t="shared" si="2726"/>
        <v>11925185011.687223</v>
      </c>
      <c r="AJ3682" s="23">
        <f t="shared" si="2704"/>
        <v>6219.922423797766</v>
      </c>
      <c r="AK3682" s="23">
        <f t="shared" si="2705"/>
        <v>0</v>
      </c>
      <c r="AL3682" s="23">
        <f t="shared" si="2730"/>
        <v>11455355.970939636</v>
      </c>
      <c r="AM3682" s="23">
        <f t="shared" si="2731"/>
        <v>10687713821.434959</v>
      </c>
      <c r="AN3682" s="16">
        <f t="shared" si="2721"/>
        <v>0</v>
      </c>
      <c r="AO3682" s="23">
        <f t="shared" si="2722"/>
        <v>189257.17722782193</v>
      </c>
      <c r="AP3682" s="22">
        <f t="shared" si="2723"/>
        <v>42598609.768057413</v>
      </c>
      <c r="AQ3682" s="30">
        <f t="shared" si="2706"/>
        <v>31662539064.189182</v>
      </c>
      <c r="AR3682" s="28">
        <f t="shared" si="2707"/>
        <v>15628393020.885918</v>
      </c>
      <c r="AS3682" s="25">
        <f t="shared" si="2708"/>
        <v>200337590.02425668</v>
      </c>
      <c r="AT3682" s="32">
        <f t="shared" si="2709"/>
        <v>0</v>
      </c>
      <c r="AU3682" s="23">
        <f t="shared" si="2710"/>
        <v>0</v>
      </c>
      <c r="AV3682" s="22">
        <f t="shared" si="2711"/>
        <v>4622332081.7648849</v>
      </c>
      <c r="AW3682" s="31">
        <f t="shared" si="2724"/>
        <v>20994821417.361439</v>
      </c>
    </row>
    <row r="3683" spans="1:53" s="21" customFormat="1" x14ac:dyDescent="0.25">
      <c r="A3683">
        <f t="shared" si="2732"/>
        <v>974</v>
      </c>
      <c r="B3683" t="s">
        <v>8</v>
      </c>
      <c r="C3683" s="27">
        <f t="shared" si="2689"/>
        <v>0</v>
      </c>
      <c r="D3683" s="27">
        <f t="shared" si="2712"/>
        <v>0</v>
      </c>
      <c r="E3683" s="27" t="b">
        <f t="shared" si="2688"/>
        <v>1</v>
      </c>
      <c r="F3683" s="29">
        <f t="shared" si="2690"/>
        <v>0</v>
      </c>
      <c r="G3683" s="27">
        <f t="shared" si="2713"/>
        <v>0</v>
      </c>
      <c r="H3683" s="22">
        <f t="shared" si="2691"/>
        <v>41058900981.260155</v>
      </c>
      <c r="I3683" s="23">
        <f t="shared" si="2692"/>
        <v>132580106.5049091</v>
      </c>
      <c r="J3683" s="23">
        <f t="shared" si="2693"/>
        <v>1086</v>
      </c>
      <c r="K3683" s="19">
        <f t="shared" si="2714"/>
        <v>225.0831931027827</v>
      </c>
      <c r="L3683" s="16">
        <f t="shared" si="2694"/>
        <v>283.2126721623402</v>
      </c>
      <c r="M3683" s="23">
        <f>M3682-IF($B3683="B",(Percent_Rent_In_Elsies*2.49%/12 * H3682)/K3682,0)+IF($B3683="D",N3683,0)+IF(B3683="D",AK3682)+IF(B3683="C",F3682*90%)-(Y3683-Y3682)-IF($B3683="A",Q3682/K3682) + IF($B3683="A",Q3682/K3682)</f>
        <v>-65722887.822104633</v>
      </c>
      <c r="N3683" s="23">
        <f t="shared" si="2695"/>
        <v>0</v>
      </c>
      <c r="O3683" s="22">
        <f t="shared" si="2696"/>
        <v>0</v>
      </c>
      <c r="P3683" s="22">
        <f t="shared" si="2727"/>
        <v>0</v>
      </c>
      <c r="Q3683" s="22">
        <f t="shared" si="2728"/>
        <v>0</v>
      </c>
      <c r="R3683" s="22">
        <f t="shared" si="2697"/>
        <v>501995381.77651912</v>
      </c>
      <c r="S3683" s="16">
        <f t="shared" si="2687"/>
        <v>41763342.909860156</v>
      </c>
      <c r="T3683" s="15">
        <f t="shared" si="2698"/>
        <v>0</v>
      </c>
      <c r="U3683" s="23">
        <f t="shared" si="2715"/>
        <v>2230265.9512533504</v>
      </c>
      <c r="V3683" s="23">
        <f t="shared" si="2716"/>
        <v>185546.25218413895</v>
      </c>
      <c r="W3683" s="23">
        <f t="shared" si="2729"/>
        <v>0</v>
      </c>
      <c r="X3683" s="23">
        <f t="shared" si="2717"/>
        <v>45394066.869074024</v>
      </c>
      <c r="Y3683" s="23">
        <f t="shared" si="2699"/>
        <v>13825559.361691331</v>
      </c>
      <c r="Z3683" s="3">
        <f t="shared" si="2700"/>
        <v>0</v>
      </c>
      <c r="AA3683" s="23">
        <f t="shared" si="2701"/>
        <v>74173725.662130386</v>
      </c>
      <c r="AB3683" s="26">
        <f t="shared" si="2718"/>
        <v>70086276.274228603</v>
      </c>
      <c r="AC3683" s="23">
        <f t="shared" si="2719"/>
        <v>74889487.274228647</v>
      </c>
      <c r="AD3683" s="23">
        <f t="shared" si="2725"/>
        <v>4803211</v>
      </c>
      <c r="AE3683" s="24">
        <f t="shared" si="2686"/>
        <v>70086276.274228647</v>
      </c>
      <c r="AF3683" s="3">
        <f t="shared" si="2720"/>
        <v>1E-4</v>
      </c>
      <c r="AG3683" s="2">
        <f t="shared" si="2702"/>
        <v>0</v>
      </c>
      <c r="AH3683" s="2">
        <f t="shared" si="2703"/>
        <v>234.33347105277946</v>
      </c>
      <c r="AI3683" s="23">
        <f t="shared" si="2726"/>
        <v>11925185011.687223</v>
      </c>
      <c r="AJ3683" s="23">
        <f t="shared" si="2704"/>
        <v>6219.922423797766</v>
      </c>
      <c r="AK3683" s="23">
        <f t="shared" si="2705"/>
        <v>67724.510449959984</v>
      </c>
      <c r="AL3683" s="23">
        <f t="shared" si="2730"/>
        <v>0</v>
      </c>
      <c r="AM3683" s="23">
        <f t="shared" si="2731"/>
        <v>0</v>
      </c>
      <c r="AN3683" s="16">
        <f t="shared" si="2721"/>
        <v>0</v>
      </c>
      <c r="AO3683" s="23">
        <f t="shared" si="2722"/>
        <v>0</v>
      </c>
      <c r="AP3683" s="22">
        <f t="shared" si="2723"/>
        <v>0</v>
      </c>
      <c r="AQ3683" s="30">
        <f t="shared" si="2706"/>
        <v>31662539064.189182</v>
      </c>
      <c r="AR3683" s="28">
        <f t="shared" si="2707"/>
        <v>15628393020.885918</v>
      </c>
      <c r="AS3683" s="25">
        <f t="shared" si="2708"/>
        <v>200337590.02425668</v>
      </c>
      <c r="AT3683" s="32">
        <f t="shared" si="2709"/>
        <v>0</v>
      </c>
      <c r="AU3683" s="23">
        <f t="shared" si="2710"/>
        <v>0</v>
      </c>
      <c r="AV3683" s="22">
        <f t="shared" si="2711"/>
        <v>4622332081.7648849</v>
      </c>
      <c r="AW3683" s="31">
        <f t="shared" si="2724"/>
        <v>20994821417.361435</v>
      </c>
      <c r="AX3683"/>
      <c r="AY3683"/>
      <c r="AZ3683"/>
      <c r="BA3683"/>
    </row>
    <row r="3684" spans="1:53" s="21" customFormat="1" x14ac:dyDescent="0.25">
      <c r="A3684">
        <f t="shared" si="2732"/>
        <v>974</v>
      </c>
      <c r="B3684" t="s">
        <v>9</v>
      </c>
      <c r="C3684" s="27">
        <f t="shared" si="2689"/>
        <v>0</v>
      </c>
      <c r="D3684" s="27">
        <f t="shared" si="2712"/>
        <v>0</v>
      </c>
      <c r="E3684" s="27" t="b">
        <f t="shared" si="2688"/>
        <v>1</v>
      </c>
      <c r="F3684" s="29">
        <f t="shared" si="2690"/>
        <v>0</v>
      </c>
      <c r="G3684" s="27">
        <f t="shared" si="2713"/>
        <v>0</v>
      </c>
      <c r="H3684" s="22">
        <f t="shared" si="2691"/>
        <v>41058900981.260155</v>
      </c>
      <c r="I3684" s="23">
        <f t="shared" si="2692"/>
        <v>132580106.5049091</v>
      </c>
      <c r="J3684" s="23">
        <f t="shared" si="2693"/>
        <v>1086</v>
      </c>
      <c r="K3684" s="19">
        <f t="shared" si="2714"/>
        <v>225.0831931027827</v>
      </c>
      <c r="L3684" s="16">
        <f t="shared" si="2694"/>
        <v>283.2126721623402</v>
      </c>
      <c r="M3684" s="23">
        <f>M3683-IF($B3684="B",(Percent_Rent_In_Elsies*2.49%/12 * H3683)/K3683,0)+IF($B3684="D",N3684,0)+IF(B3684="D",AK3683)+IF(B3684="C",F3683*90%)-(Y3684-Y3683)-IF($B3684="A",Q3683/K3683) + IF($B3684="A",Q3683/K3683)</f>
        <v>-65655163.311654672</v>
      </c>
      <c r="N3684" s="23">
        <f t="shared" si="2695"/>
        <v>0</v>
      </c>
      <c r="O3684" s="22">
        <f t="shared" si="2696"/>
        <v>29178676.161246866</v>
      </c>
      <c r="P3684" s="22">
        <f t="shared" si="2727"/>
        <v>0</v>
      </c>
      <c r="Q3684" s="22">
        <f t="shared" si="2728"/>
        <v>0</v>
      </c>
      <c r="R3684" s="22">
        <f t="shared" si="2697"/>
        <v>501995381.77651912</v>
      </c>
      <c r="S3684" s="16">
        <f t="shared" si="2687"/>
        <v>0</v>
      </c>
      <c r="T3684" s="15">
        <f t="shared" si="2698"/>
        <v>12584666.74861329</v>
      </c>
      <c r="U3684" s="23">
        <f t="shared" si="2715"/>
        <v>2230265.9512533504</v>
      </c>
      <c r="V3684" s="23">
        <f t="shared" si="2716"/>
        <v>0</v>
      </c>
      <c r="W3684" s="23">
        <f t="shared" si="2729"/>
        <v>185546.25218413895</v>
      </c>
      <c r="X3684" s="23">
        <f t="shared" si="2717"/>
        <v>45394066.869074024</v>
      </c>
      <c r="Y3684" s="23">
        <f t="shared" si="2699"/>
        <v>13825559.361691331</v>
      </c>
      <c r="Z3684" s="3">
        <f t="shared" si="2700"/>
        <v>0</v>
      </c>
      <c r="AA3684" s="23">
        <f t="shared" si="2701"/>
        <v>74106001.151680425</v>
      </c>
      <c r="AB3684" s="26">
        <f t="shared" si="2718"/>
        <v>70086276.274228588</v>
      </c>
      <c r="AC3684" s="23">
        <f t="shared" si="2719"/>
        <v>74889487.274228647</v>
      </c>
      <c r="AD3684" s="23">
        <f t="shared" si="2725"/>
        <v>4803211</v>
      </c>
      <c r="AE3684" s="24">
        <f t="shared" si="2686"/>
        <v>70086276.274228647</v>
      </c>
      <c r="AF3684" s="3">
        <f t="shared" si="2720"/>
        <v>0</v>
      </c>
      <c r="AG3684" s="2">
        <f t="shared" si="2702"/>
        <v>0</v>
      </c>
      <c r="AH3684" s="2">
        <f t="shared" si="2703"/>
        <v>234.33347105277946</v>
      </c>
      <c r="AI3684" s="23">
        <f t="shared" si="2726"/>
        <v>11914296690.927652</v>
      </c>
      <c r="AJ3684" s="23">
        <f t="shared" si="2704"/>
        <v>6219.922423797766</v>
      </c>
      <c r="AK3684" s="23">
        <f t="shared" si="2705"/>
        <v>0</v>
      </c>
      <c r="AL3684" s="23">
        <f t="shared" si="2730"/>
        <v>0</v>
      </c>
      <c r="AM3684" s="23">
        <f t="shared" si="2731"/>
        <v>0</v>
      </c>
      <c r="AN3684" s="16">
        <f t="shared" si="2721"/>
        <v>0</v>
      </c>
      <c r="AO3684" s="23">
        <f t="shared" si="2722"/>
        <v>0</v>
      </c>
      <c r="AP3684" s="22">
        <f t="shared" si="2723"/>
        <v>0</v>
      </c>
      <c r="AQ3684" s="30">
        <f t="shared" si="2706"/>
        <v>31662539064.189182</v>
      </c>
      <c r="AR3684" s="28">
        <f t="shared" si="2707"/>
        <v>15628393020.885918</v>
      </c>
      <c r="AS3684" s="25">
        <f t="shared" si="2708"/>
        <v>200337590.02425668</v>
      </c>
      <c r="AT3684" s="32">
        <f t="shared" si="2709"/>
        <v>0</v>
      </c>
      <c r="AU3684" s="23">
        <f t="shared" si="2710"/>
        <v>0</v>
      </c>
      <c r="AV3684" s="22">
        <f t="shared" si="2711"/>
        <v>4622332081.7648849</v>
      </c>
      <c r="AW3684" s="31">
        <f t="shared" si="2724"/>
        <v>20994821417.361435</v>
      </c>
      <c r="AX3684"/>
      <c r="AY3684"/>
      <c r="AZ3684"/>
      <c r="BA3684"/>
    </row>
    <row r="3685" spans="1:53" x14ac:dyDescent="0.25">
      <c r="A3685" s="21">
        <f t="shared" si="2732"/>
        <v>974</v>
      </c>
      <c r="B3685" s="21" t="s">
        <v>28</v>
      </c>
      <c r="C3685" s="27">
        <f t="shared" si="2689"/>
        <v>0</v>
      </c>
      <c r="D3685" s="27">
        <f t="shared" si="2712"/>
        <v>0</v>
      </c>
      <c r="E3685" s="27" t="b">
        <f t="shared" si="2688"/>
        <v>1</v>
      </c>
      <c r="F3685" s="29">
        <f t="shared" si="2690"/>
        <v>0</v>
      </c>
      <c r="G3685" s="27">
        <f t="shared" si="2713"/>
        <v>0</v>
      </c>
      <c r="H3685" s="22">
        <f t="shared" si="2691"/>
        <v>41058900981.260155</v>
      </c>
      <c r="I3685" s="23">
        <f t="shared" si="2692"/>
        <v>132580106.5049091</v>
      </c>
      <c r="J3685" s="23">
        <f t="shared" si="2693"/>
        <v>1086</v>
      </c>
      <c r="K3685" s="19">
        <f t="shared" si="2714"/>
        <v>225.0831931027827</v>
      </c>
      <c r="L3685" s="16">
        <f t="shared" si="2694"/>
        <v>283.2126721623402</v>
      </c>
      <c r="M3685" s="23">
        <f>M3684-IF($B3685="B",(Percent_Rent_In_Elsies*2.49%/12 * H3684)/K3684,0)+IF($B3685="D",N3685,0)+IF(B3685="D",AK3684)+IF(B3685="C",F3684*90%)-(Y3685-Y3684)-IF($B3685="A",Q3684/K3684) + IF($B3685="A",Q3684/K3684)</f>
        <v>-65655163.311654672</v>
      </c>
      <c r="N3685" s="23">
        <f t="shared" si="2695"/>
        <v>0</v>
      </c>
      <c r="O3685" s="22">
        <f t="shared" si="2696"/>
        <v>0</v>
      </c>
      <c r="P3685" s="22">
        <f t="shared" si="2727"/>
        <v>29178676.161246866</v>
      </c>
      <c r="Q3685" s="22">
        <f t="shared" si="2728"/>
        <v>0</v>
      </c>
      <c r="R3685" s="22">
        <f t="shared" si="2697"/>
        <v>501995381.77651912</v>
      </c>
      <c r="S3685" s="16">
        <f t="shared" si="2687"/>
        <v>0</v>
      </c>
      <c r="T3685" s="15">
        <f t="shared" si="2698"/>
        <v>0</v>
      </c>
      <c r="U3685" s="23">
        <f t="shared" si="2715"/>
        <v>2230265.9512533504</v>
      </c>
      <c r="V3685" s="23">
        <f t="shared" si="2716"/>
        <v>0</v>
      </c>
      <c r="W3685" s="23">
        <f t="shared" si="2729"/>
        <v>0</v>
      </c>
      <c r="X3685" s="23">
        <f t="shared" si="2717"/>
        <v>45394066.869074024</v>
      </c>
      <c r="Y3685" s="23">
        <f t="shared" si="2699"/>
        <v>13825559.361691331</v>
      </c>
      <c r="Z3685" s="3">
        <f t="shared" si="2700"/>
        <v>9277.3126092069488</v>
      </c>
      <c r="AA3685" s="23">
        <f t="shared" si="2701"/>
        <v>74245160.840818524</v>
      </c>
      <c r="AB3685" s="26">
        <f t="shared" si="2718"/>
        <v>70086276.274228618</v>
      </c>
      <c r="AC3685" s="23">
        <f t="shared" si="2719"/>
        <v>74889487.274228647</v>
      </c>
      <c r="AD3685" s="23">
        <f t="shared" si="2725"/>
        <v>4803211</v>
      </c>
      <c r="AE3685" s="24">
        <f t="shared" si="2686"/>
        <v>70086276.274228647</v>
      </c>
      <c r="AF3685" s="3">
        <f t="shared" si="2720"/>
        <v>0</v>
      </c>
      <c r="AG3685" s="2">
        <f t="shared" si="2702"/>
        <v>1113277513.1048336</v>
      </c>
      <c r="AH3685" s="2">
        <f t="shared" si="2703"/>
        <v>234.33347105277946</v>
      </c>
      <c r="AI3685" s="23">
        <f t="shared" si="2726"/>
        <v>11936669910.343647</v>
      </c>
      <c r="AJ3685" s="23">
        <f t="shared" si="2704"/>
        <v>6219.922423797766</v>
      </c>
      <c r="AK3685" s="23">
        <f t="shared" si="2705"/>
        <v>0</v>
      </c>
      <c r="AL3685" s="23">
        <f t="shared" si="2730"/>
        <v>0</v>
      </c>
      <c r="AM3685" s="23">
        <f t="shared" si="2731"/>
        <v>0</v>
      </c>
      <c r="AN3685" s="16">
        <f t="shared" si="2721"/>
        <v>0</v>
      </c>
      <c r="AO3685" s="23">
        <f t="shared" si="2722"/>
        <v>0</v>
      </c>
      <c r="AP3685" s="22">
        <f t="shared" si="2723"/>
        <v>0</v>
      </c>
      <c r="AQ3685" s="30">
        <f t="shared" si="2706"/>
        <v>31662539064.189182</v>
      </c>
      <c r="AR3685" s="28">
        <f t="shared" si="2707"/>
        <v>15628393020.885918</v>
      </c>
      <c r="AS3685" s="25">
        <f t="shared" si="2708"/>
        <v>200337590.02425668</v>
      </c>
      <c r="AT3685" s="32">
        <f t="shared" si="2709"/>
        <v>18554.625218413898</v>
      </c>
      <c r="AU3685" s="23">
        <f t="shared" si="2710"/>
        <v>18554.625218413898</v>
      </c>
      <c r="AV3685" s="22">
        <f t="shared" si="2711"/>
        <v>4634916748.5134983</v>
      </c>
      <c r="AW3685" s="31">
        <f t="shared" si="2724"/>
        <v>20994821417.361439</v>
      </c>
    </row>
    <row r="3686" spans="1:53" x14ac:dyDescent="0.25">
      <c r="A3686">
        <f t="shared" si="2732"/>
        <v>975</v>
      </c>
      <c r="B3686" t="s">
        <v>6</v>
      </c>
      <c r="C3686" s="27">
        <f t="shared" si="2689"/>
        <v>0</v>
      </c>
      <c r="D3686" s="27">
        <f t="shared" si="2712"/>
        <v>0</v>
      </c>
      <c r="E3686" s="27" t="b">
        <f t="shared" si="2688"/>
        <v>1</v>
      </c>
      <c r="F3686" s="29">
        <f t="shared" si="2690"/>
        <v>0</v>
      </c>
      <c r="G3686" s="27">
        <f t="shared" si="2713"/>
        <v>0</v>
      </c>
      <c r="H3686" s="22">
        <f t="shared" si="2691"/>
        <v>41127332482.895592</v>
      </c>
      <c r="I3686" s="23">
        <f t="shared" si="2692"/>
        <v>132580106.5049091</v>
      </c>
      <c r="J3686" s="23">
        <f t="shared" si="2693"/>
        <v>1086</v>
      </c>
      <c r="K3686" s="19">
        <f t="shared" si="2714"/>
        <v>225.0831931027827</v>
      </c>
      <c r="L3686" s="16">
        <f t="shared" si="2694"/>
        <v>283.68469328261079</v>
      </c>
      <c r="M3686" s="23">
        <f>M3685-IF($B3686="B",(Percent_Rent_In_Elsies*2.49%/12 * H3685)/K3685,0)+IF($B3686="D",N3686,0)+IF(B3686="D",AK3685)+IF(B3686="C",F3685*90%)-(Y3686-Y3685)-IF($B3686="A",Q3685/K3685) + IF($B3686="A",Q3685/K3685)</f>
        <v>-65655163.311654672</v>
      </c>
      <c r="N3686" s="23">
        <f t="shared" si="2695"/>
        <v>0</v>
      </c>
      <c r="O3686" s="22">
        <f t="shared" si="2696"/>
        <v>0</v>
      </c>
      <c r="P3686" s="22">
        <f t="shared" si="2727"/>
        <v>0</v>
      </c>
      <c r="Q3686" s="22">
        <f t="shared" si="2728"/>
        <v>0</v>
      </c>
      <c r="R3686" s="22">
        <f t="shared" si="2697"/>
        <v>501995381.77651912</v>
      </c>
      <c r="S3686" s="16">
        <f t="shared" si="2687"/>
        <v>0</v>
      </c>
      <c r="T3686" s="15">
        <f t="shared" si="2698"/>
        <v>0</v>
      </c>
      <c r="U3686" s="23">
        <f t="shared" si="2715"/>
        <v>2230265.9512533504</v>
      </c>
      <c r="V3686" s="23">
        <f t="shared" si="2716"/>
        <v>0</v>
      </c>
      <c r="W3686" s="23">
        <f t="shared" si="2729"/>
        <v>0</v>
      </c>
      <c r="X3686" s="23">
        <f t="shared" si="2717"/>
        <v>45440453.432120062</v>
      </c>
      <c r="Y3686" s="23">
        <f t="shared" si="2699"/>
        <v>13825559.361691331</v>
      </c>
      <c r="Z3686" s="3">
        <f t="shared" si="2700"/>
        <v>0</v>
      </c>
      <c r="AA3686" s="23">
        <f t="shared" si="2701"/>
        <v>74245160.840818524</v>
      </c>
      <c r="AB3686" s="26">
        <f t="shared" si="2718"/>
        <v>70086276.274228588</v>
      </c>
      <c r="AC3686" s="23">
        <f t="shared" si="2719"/>
        <v>74889487.274228647</v>
      </c>
      <c r="AD3686" s="23">
        <f t="shared" si="2725"/>
        <v>4803211</v>
      </c>
      <c r="AE3686" s="24">
        <f t="shared" si="2686"/>
        <v>70086276.274228647</v>
      </c>
      <c r="AF3686" s="3">
        <f t="shared" si="2720"/>
        <v>0</v>
      </c>
      <c r="AG3686" s="2">
        <f t="shared" si="2702"/>
        <v>0</v>
      </c>
      <c r="AH3686" s="2">
        <f t="shared" si="2703"/>
        <v>234.72402683786746</v>
      </c>
      <c r="AI3686" s="23">
        <f t="shared" si="2726"/>
        <v>11936669910.343647</v>
      </c>
      <c r="AJ3686" s="23">
        <f t="shared" si="2704"/>
        <v>6219.922423797766</v>
      </c>
      <c r="AK3686" s="23">
        <f t="shared" si="2705"/>
        <v>0</v>
      </c>
      <c r="AL3686" s="23">
        <f t="shared" si="2730"/>
        <v>0</v>
      </c>
      <c r="AM3686" s="23">
        <f t="shared" si="2731"/>
        <v>0</v>
      </c>
      <c r="AN3686" s="16">
        <f t="shared" si="2721"/>
        <v>0</v>
      </c>
      <c r="AO3686" s="23">
        <f t="shared" si="2722"/>
        <v>0</v>
      </c>
      <c r="AP3686" s="22">
        <f t="shared" si="2723"/>
        <v>0</v>
      </c>
      <c r="AQ3686" s="30">
        <f t="shared" si="2706"/>
        <v>31662539064.189182</v>
      </c>
      <c r="AR3686" s="28">
        <f t="shared" si="2707"/>
        <v>15628393020.885918</v>
      </c>
      <c r="AS3686" s="25">
        <f t="shared" si="2708"/>
        <v>200337590.02425668</v>
      </c>
      <c r="AT3686" s="32">
        <f t="shared" si="2709"/>
        <v>0</v>
      </c>
      <c r="AU3686" s="23">
        <f t="shared" si="2710"/>
        <v>0</v>
      </c>
      <c r="AV3686" s="22">
        <f t="shared" si="2711"/>
        <v>4634916748.5134983</v>
      </c>
      <c r="AW3686" s="31">
        <f t="shared" si="2724"/>
        <v>20965642741.200191</v>
      </c>
    </row>
    <row r="3687" spans="1:53" x14ac:dyDescent="0.25">
      <c r="A3687">
        <f t="shared" si="2732"/>
        <v>975</v>
      </c>
      <c r="B3687" t="s">
        <v>7</v>
      </c>
      <c r="C3687" s="27">
        <f t="shared" si="2689"/>
        <v>0</v>
      </c>
      <c r="D3687" s="27">
        <f t="shared" si="2712"/>
        <v>0</v>
      </c>
      <c r="E3687" s="27" t="b">
        <f t="shared" si="2688"/>
        <v>1</v>
      </c>
      <c r="F3687" s="29">
        <f t="shared" si="2690"/>
        <v>0</v>
      </c>
      <c r="G3687" s="27">
        <f t="shared" si="2713"/>
        <v>0</v>
      </c>
      <c r="H3687" s="22">
        <f t="shared" si="2691"/>
        <v>41127332482.895592</v>
      </c>
      <c r="I3687" s="23">
        <f t="shared" si="2692"/>
        <v>132580106.5049091</v>
      </c>
      <c r="J3687" s="23">
        <f t="shared" si="2693"/>
        <v>1086</v>
      </c>
      <c r="K3687" s="19">
        <f t="shared" si="2714"/>
        <v>225.0831931027827</v>
      </c>
      <c r="L3687" s="16">
        <f t="shared" si="2694"/>
        <v>283.68469328261079</v>
      </c>
      <c r="M3687" s="23">
        <f>M3686-IF($B3687="B",(Percent_Rent_In_Elsies*2.49%/12 * H3686)/K3686,0)+IF($B3687="D",N3687,0)+IF(B3687="D",AK3686)+IF(B3687="C",F3686*90%)-(Y3687-Y3686)-IF($B3687="A",Q3686/K3686) + IF($B3687="A",Q3686/K3686)</f>
        <v>-65844735.91751121</v>
      </c>
      <c r="N3687" s="23">
        <f t="shared" si="2695"/>
        <v>0</v>
      </c>
      <c r="O3687" s="22">
        <f t="shared" si="2696"/>
        <v>0</v>
      </c>
      <c r="P3687" s="22">
        <f t="shared" si="2727"/>
        <v>0</v>
      </c>
      <c r="Q3687" s="22">
        <f t="shared" si="2728"/>
        <v>0</v>
      </c>
      <c r="R3687" s="22">
        <f t="shared" si="2697"/>
        <v>460162433.29514253</v>
      </c>
      <c r="S3687" s="16">
        <f t="shared" si="2687"/>
        <v>41832948.481376596</v>
      </c>
      <c r="T3687" s="15">
        <f t="shared" si="2698"/>
        <v>0</v>
      </c>
      <c r="U3687" s="23">
        <f t="shared" si="2715"/>
        <v>2044410.4553155713</v>
      </c>
      <c r="V3687" s="23">
        <f t="shared" si="2716"/>
        <v>185855.4959377792</v>
      </c>
      <c r="W3687" s="23">
        <f t="shared" si="2729"/>
        <v>0</v>
      </c>
      <c r="X3687" s="23">
        <f t="shared" si="2717"/>
        <v>45440453.432120062</v>
      </c>
      <c r="Y3687" s="23">
        <f t="shared" si="2699"/>
        <v>13825559.361691331</v>
      </c>
      <c r="Z3687" s="3">
        <f t="shared" si="2700"/>
        <v>0</v>
      </c>
      <c r="AA3687" s="23">
        <f t="shared" si="2701"/>
        <v>74245160.840818524</v>
      </c>
      <c r="AB3687" s="26">
        <f t="shared" si="2718"/>
        <v>70086276.274228588</v>
      </c>
      <c r="AC3687" s="23">
        <f t="shared" si="2719"/>
        <v>74889487.274228647</v>
      </c>
      <c r="AD3687" s="23">
        <f t="shared" si="2725"/>
        <v>4803211</v>
      </c>
      <c r="AE3687" s="24">
        <f t="shared" si="2686"/>
        <v>70086276.274228647</v>
      </c>
      <c r="AF3687" s="3">
        <f t="shared" si="2720"/>
        <v>0</v>
      </c>
      <c r="AG3687" s="2">
        <f t="shared" si="2702"/>
        <v>0</v>
      </c>
      <c r="AH3687" s="2">
        <f t="shared" si="2703"/>
        <v>234.72402683786746</v>
      </c>
      <c r="AI3687" s="23">
        <f t="shared" si="2726"/>
        <v>11936669910.343647</v>
      </c>
      <c r="AJ3687" s="23">
        <f t="shared" si="2704"/>
        <v>6219.922423797766</v>
      </c>
      <c r="AK3687" s="23">
        <f t="shared" si="2705"/>
        <v>0</v>
      </c>
      <c r="AL3687" s="23">
        <f t="shared" si="2730"/>
        <v>11484898.656423569</v>
      </c>
      <c r="AM3687" s="23">
        <f t="shared" si="2731"/>
        <v>10715276803.220068</v>
      </c>
      <c r="AN3687" s="16">
        <f t="shared" si="2721"/>
        <v>0</v>
      </c>
      <c r="AO3687" s="23">
        <f t="shared" si="2722"/>
        <v>189572.60585653497</v>
      </c>
      <c r="AP3687" s="22">
        <f t="shared" si="2723"/>
        <v>42669607.451004185</v>
      </c>
      <c r="AQ3687" s="30">
        <f t="shared" si="2706"/>
        <v>31747515587.427856</v>
      </c>
      <c r="AR3687" s="28">
        <f t="shared" si="2707"/>
        <v>15670699936.673588</v>
      </c>
      <c r="AS3687" s="25">
        <f t="shared" si="2708"/>
        <v>200337590.02425668</v>
      </c>
      <c r="AT3687" s="32">
        <f t="shared" si="2709"/>
        <v>0</v>
      </c>
      <c r="AU3687" s="23">
        <f t="shared" si="2710"/>
        <v>0</v>
      </c>
      <c r="AV3687" s="22">
        <f t="shared" si="2711"/>
        <v>4634916748.5134983</v>
      </c>
      <c r="AW3687" s="31">
        <f t="shared" si="2724"/>
        <v>21050619264.438866</v>
      </c>
    </row>
    <row r="3688" spans="1:53" x14ac:dyDescent="0.25">
      <c r="A3688">
        <f t="shared" si="2732"/>
        <v>975</v>
      </c>
      <c r="B3688" t="s">
        <v>8</v>
      </c>
      <c r="C3688" s="27">
        <f t="shared" si="2689"/>
        <v>0</v>
      </c>
      <c r="D3688" s="27">
        <f t="shared" si="2712"/>
        <v>0</v>
      </c>
      <c r="E3688" s="27" t="b">
        <f t="shared" si="2688"/>
        <v>1</v>
      </c>
      <c r="F3688" s="29">
        <f t="shared" si="2690"/>
        <v>0</v>
      </c>
      <c r="G3688" s="27">
        <f t="shared" si="2713"/>
        <v>0</v>
      </c>
      <c r="H3688" s="22">
        <f t="shared" si="2691"/>
        <v>41127332482.895592</v>
      </c>
      <c r="I3688" s="23">
        <f t="shared" si="2692"/>
        <v>132580106.5049091</v>
      </c>
      <c r="J3688" s="23">
        <f t="shared" si="2693"/>
        <v>1086</v>
      </c>
      <c r="K3688" s="19">
        <f t="shared" si="2714"/>
        <v>225.0831931027827</v>
      </c>
      <c r="L3688" s="16">
        <f t="shared" si="2694"/>
        <v>283.68469328261079</v>
      </c>
      <c r="M3688" s="23">
        <f>M3687-IF($B3688="B",(Percent_Rent_In_Elsies*2.49%/12 * H3687)/K3687,0)+IF($B3688="D",N3688,0)+IF(B3688="D",AK3687)+IF(B3688="C",F3687*90%)-(Y3688-Y3687)-IF($B3688="A",Q3687/K3687) + IF($B3688="A",Q3687/K3687)</f>
        <v>-65844735.91751121</v>
      </c>
      <c r="N3688" s="23">
        <f t="shared" si="2695"/>
        <v>0</v>
      </c>
      <c r="O3688" s="22">
        <f t="shared" si="2696"/>
        <v>0</v>
      </c>
      <c r="P3688" s="22">
        <f t="shared" si="2727"/>
        <v>0</v>
      </c>
      <c r="Q3688" s="22">
        <f t="shared" si="2728"/>
        <v>0</v>
      </c>
      <c r="R3688" s="22">
        <f t="shared" si="2697"/>
        <v>502832040.74614674</v>
      </c>
      <c r="S3688" s="16">
        <f t="shared" si="2687"/>
        <v>41832948.481376596</v>
      </c>
      <c r="T3688" s="15">
        <f t="shared" si="2698"/>
        <v>0</v>
      </c>
      <c r="U3688" s="23">
        <f t="shared" si="2715"/>
        <v>2233983.0611721063</v>
      </c>
      <c r="V3688" s="23">
        <f t="shared" si="2716"/>
        <v>185855.4959377792</v>
      </c>
      <c r="W3688" s="23">
        <f t="shared" si="2729"/>
        <v>0</v>
      </c>
      <c r="X3688" s="23">
        <f t="shared" si="2717"/>
        <v>45440453.432120062</v>
      </c>
      <c r="Y3688" s="23">
        <f t="shared" si="2699"/>
        <v>13825559.361691331</v>
      </c>
      <c r="Z3688" s="3">
        <f t="shared" si="2700"/>
        <v>0</v>
      </c>
      <c r="AA3688" s="23">
        <f t="shared" si="2701"/>
        <v>74245160.840818524</v>
      </c>
      <c r="AB3688" s="26">
        <f t="shared" si="2718"/>
        <v>70086276.274228588</v>
      </c>
      <c r="AC3688" s="23">
        <f t="shared" si="2719"/>
        <v>74889487.274228647</v>
      </c>
      <c r="AD3688" s="23">
        <f t="shared" si="2725"/>
        <v>4803211</v>
      </c>
      <c r="AE3688" s="24">
        <f t="shared" si="2686"/>
        <v>70086276.274228647</v>
      </c>
      <c r="AF3688" s="3">
        <f t="shared" si="2720"/>
        <v>1E-4</v>
      </c>
      <c r="AG3688" s="2">
        <f t="shared" si="2702"/>
        <v>0</v>
      </c>
      <c r="AH3688" s="2">
        <f t="shared" si="2703"/>
        <v>234.72402683786746</v>
      </c>
      <c r="AI3688" s="23">
        <f t="shared" si="2726"/>
        <v>11936669910.343647</v>
      </c>
      <c r="AJ3688" s="23">
        <f t="shared" si="2704"/>
        <v>6219.922423797766</v>
      </c>
      <c r="AK3688" s="23">
        <f t="shared" si="2705"/>
        <v>67772.464657073753</v>
      </c>
      <c r="AL3688" s="23">
        <f t="shared" si="2730"/>
        <v>0</v>
      </c>
      <c r="AM3688" s="23">
        <f t="shared" si="2731"/>
        <v>0</v>
      </c>
      <c r="AN3688" s="16">
        <f t="shared" si="2721"/>
        <v>0</v>
      </c>
      <c r="AO3688" s="23">
        <f t="shared" si="2722"/>
        <v>0</v>
      </c>
      <c r="AP3688" s="22">
        <f t="shared" si="2723"/>
        <v>0</v>
      </c>
      <c r="AQ3688" s="30">
        <f t="shared" si="2706"/>
        <v>31747515587.427856</v>
      </c>
      <c r="AR3688" s="28">
        <f t="shared" si="2707"/>
        <v>15670699936.673588</v>
      </c>
      <c r="AS3688" s="25">
        <f t="shared" si="2708"/>
        <v>200337590.02425668</v>
      </c>
      <c r="AT3688" s="32">
        <f t="shared" si="2709"/>
        <v>0</v>
      </c>
      <c r="AU3688" s="23">
        <f t="shared" si="2710"/>
        <v>0</v>
      </c>
      <c r="AV3688" s="22">
        <f t="shared" si="2711"/>
        <v>4634916748.5134983</v>
      </c>
      <c r="AW3688" s="31">
        <f t="shared" si="2724"/>
        <v>21050619264.438866</v>
      </c>
    </row>
    <row r="3689" spans="1:53" x14ac:dyDescent="0.25">
      <c r="A3689" s="21">
        <f t="shared" si="2732"/>
        <v>975</v>
      </c>
      <c r="B3689" s="21" t="s">
        <v>9</v>
      </c>
      <c r="C3689" s="27">
        <f t="shared" si="2689"/>
        <v>0</v>
      </c>
      <c r="D3689" s="27">
        <f t="shared" si="2712"/>
        <v>0</v>
      </c>
      <c r="E3689" s="27" t="b">
        <f t="shared" si="2688"/>
        <v>1</v>
      </c>
      <c r="F3689" s="29">
        <f t="shared" si="2690"/>
        <v>0</v>
      </c>
      <c r="G3689" s="27">
        <f t="shared" si="2713"/>
        <v>0</v>
      </c>
      <c r="H3689" s="22">
        <f t="shared" si="2691"/>
        <v>41127332482.895592</v>
      </c>
      <c r="I3689" s="23">
        <f t="shared" si="2692"/>
        <v>132580106.5049091</v>
      </c>
      <c r="J3689" s="23">
        <f t="shared" si="2693"/>
        <v>1086</v>
      </c>
      <c r="K3689" s="19">
        <f t="shared" si="2714"/>
        <v>225.0831931027827</v>
      </c>
      <c r="L3689" s="16">
        <f t="shared" si="2694"/>
        <v>283.68469328261079</v>
      </c>
      <c r="M3689" s="23">
        <f>M3688-IF($B3689="B",(Percent_Rent_In_Elsies*2.49%/12 * H3688)/K3688,0)+IF($B3689="D",N3689,0)+IF(B3689="D",AK3688)+IF(B3689="C",F3688*90%)-(Y3689-Y3688)-IF($B3689="A",Q3688/K3688) + IF($B3689="A",Q3688/K3688)</f>
        <v>-65776963.452854134</v>
      </c>
      <c r="N3689" s="23">
        <f t="shared" si="2695"/>
        <v>0</v>
      </c>
      <c r="O3689" s="22">
        <f t="shared" si="2696"/>
        <v>29227307.288182281</v>
      </c>
      <c r="P3689" s="22">
        <f t="shared" si="2727"/>
        <v>0</v>
      </c>
      <c r="Q3689" s="22">
        <f t="shared" si="2728"/>
        <v>0</v>
      </c>
      <c r="R3689" s="22">
        <f t="shared" si="2697"/>
        <v>502832040.74614674</v>
      </c>
      <c r="S3689" s="16">
        <f t="shared" si="2687"/>
        <v>0</v>
      </c>
      <c r="T3689" s="15">
        <f t="shared" si="2698"/>
        <v>12605641.193194315</v>
      </c>
      <c r="U3689" s="23">
        <f t="shared" si="2715"/>
        <v>2233983.0611721063</v>
      </c>
      <c r="V3689" s="23">
        <f t="shared" si="2716"/>
        <v>0</v>
      </c>
      <c r="W3689" s="23">
        <f t="shared" si="2729"/>
        <v>185855.4959377792</v>
      </c>
      <c r="X3689" s="23">
        <f t="shared" si="2717"/>
        <v>45440453.432120062</v>
      </c>
      <c r="Y3689" s="23">
        <f t="shared" si="2699"/>
        <v>13825559.361691331</v>
      </c>
      <c r="Z3689" s="3">
        <f t="shared" si="2700"/>
        <v>0</v>
      </c>
      <c r="AA3689" s="23">
        <f t="shared" si="2701"/>
        <v>74177388.376161456</v>
      </c>
      <c r="AB3689" s="26">
        <f t="shared" si="2718"/>
        <v>70086276.274228603</v>
      </c>
      <c r="AC3689" s="23">
        <f t="shared" si="2719"/>
        <v>74889487.274228647</v>
      </c>
      <c r="AD3689" s="23">
        <f t="shared" si="2725"/>
        <v>4803211</v>
      </c>
      <c r="AE3689" s="24">
        <f t="shared" si="2686"/>
        <v>70086276.274228647</v>
      </c>
      <c r="AF3689" s="3">
        <f t="shared" si="2720"/>
        <v>0</v>
      </c>
      <c r="AG3689" s="2">
        <f t="shared" si="2702"/>
        <v>0</v>
      </c>
      <c r="AH3689" s="2">
        <f t="shared" si="2703"/>
        <v>234.72402683786746</v>
      </c>
      <c r="AI3689" s="23">
        <f t="shared" si="2726"/>
        <v>11925773879.808321</v>
      </c>
      <c r="AJ3689" s="23">
        <f t="shared" si="2704"/>
        <v>6219.922423797766</v>
      </c>
      <c r="AK3689" s="23">
        <f t="shared" si="2705"/>
        <v>0</v>
      </c>
      <c r="AL3689" s="23">
        <f t="shared" si="2730"/>
        <v>0</v>
      </c>
      <c r="AM3689" s="23">
        <f t="shared" si="2731"/>
        <v>0</v>
      </c>
      <c r="AN3689" s="16">
        <f t="shared" si="2721"/>
        <v>0</v>
      </c>
      <c r="AO3689" s="23">
        <f t="shared" si="2722"/>
        <v>0</v>
      </c>
      <c r="AP3689" s="22">
        <f t="shared" si="2723"/>
        <v>0</v>
      </c>
      <c r="AQ3689" s="30">
        <f t="shared" si="2706"/>
        <v>31747515587.427856</v>
      </c>
      <c r="AR3689" s="28">
        <f t="shared" si="2707"/>
        <v>15670699936.673588</v>
      </c>
      <c r="AS3689" s="25">
        <f t="shared" si="2708"/>
        <v>200337590.02425668</v>
      </c>
      <c r="AT3689" s="32">
        <f t="shared" si="2709"/>
        <v>0</v>
      </c>
      <c r="AU3689" s="23">
        <f t="shared" si="2710"/>
        <v>0</v>
      </c>
      <c r="AV3689" s="22">
        <f t="shared" si="2711"/>
        <v>4634916748.5134983</v>
      </c>
      <c r="AW3689" s="31">
        <f t="shared" si="2724"/>
        <v>21050619264.438866</v>
      </c>
      <c r="AX3689" s="21"/>
      <c r="AY3689" s="21"/>
      <c r="AZ3689" s="21"/>
      <c r="BA3689" s="21"/>
    </row>
    <row r="3690" spans="1:53" x14ac:dyDescent="0.25">
      <c r="A3690" s="21">
        <f t="shared" si="2732"/>
        <v>975</v>
      </c>
      <c r="B3690" s="21" t="s">
        <v>28</v>
      </c>
      <c r="C3690" s="27">
        <f t="shared" si="2689"/>
        <v>0</v>
      </c>
      <c r="D3690" s="27">
        <f t="shared" si="2712"/>
        <v>0</v>
      </c>
      <c r="E3690" s="27" t="b">
        <f t="shared" si="2688"/>
        <v>1</v>
      </c>
      <c r="F3690" s="29">
        <f t="shared" si="2690"/>
        <v>0</v>
      </c>
      <c r="G3690" s="27">
        <f t="shared" si="2713"/>
        <v>0</v>
      </c>
      <c r="H3690" s="22">
        <f t="shared" si="2691"/>
        <v>41127332482.895592</v>
      </c>
      <c r="I3690" s="23">
        <f t="shared" si="2692"/>
        <v>132580106.5049091</v>
      </c>
      <c r="J3690" s="23">
        <f t="shared" si="2693"/>
        <v>1086</v>
      </c>
      <c r="K3690" s="19">
        <f t="shared" si="2714"/>
        <v>225.0831931027827</v>
      </c>
      <c r="L3690" s="16">
        <f t="shared" si="2694"/>
        <v>283.68469328261079</v>
      </c>
      <c r="M3690" s="23">
        <f>M3689-IF($B3690="B",(Percent_Rent_In_Elsies*2.49%/12 * H3689)/K3689,0)+IF($B3690="D",N3690,0)+IF(B3690="D",AK3689)+IF(B3690="C",F3689*90%)-(Y3690-Y3689)-IF($B3690="A",Q3689/K3689) + IF($B3690="A",Q3689/K3689)</f>
        <v>-65776963.452854134</v>
      </c>
      <c r="N3690" s="23">
        <f t="shared" si="2695"/>
        <v>0</v>
      </c>
      <c r="O3690" s="22">
        <f t="shared" si="2696"/>
        <v>0</v>
      </c>
      <c r="P3690" s="22">
        <f t="shared" si="2727"/>
        <v>29227307.288182281</v>
      </c>
      <c r="Q3690" s="22">
        <f t="shared" si="2728"/>
        <v>0</v>
      </c>
      <c r="R3690" s="22">
        <f t="shared" si="2697"/>
        <v>502832040.74614674</v>
      </c>
      <c r="S3690" s="16">
        <f t="shared" si="2687"/>
        <v>0</v>
      </c>
      <c r="T3690" s="15">
        <f t="shared" si="2698"/>
        <v>0</v>
      </c>
      <c r="U3690" s="23">
        <f t="shared" si="2715"/>
        <v>2233983.0611721063</v>
      </c>
      <c r="V3690" s="23">
        <f t="shared" si="2716"/>
        <v>0</v>
      </c>
      <c r="W3690" s="23">
        <f t="shared" si="2729"/>
        <v>0</v>
      </c>
      <c r="X3690" s="23">
        <f t="shared" si="2717"/>
        <v>45440453.432120062</v>
      </c>
      <c r="Y3690" s="23">
        <f t="shared" si="2699"/>
        <v>13825559.361691331</v>
      </c>
      <c r="Z3690" s="3">
        <f t="shared" si="2700"/>
        <v>9292.7747968889616</v>
      </c>
      <c r="AA3690" s="23">
        <f t="shared" si="2701"/>
        <v>74316779.998114794</v>
      </c>
      <c r="AB3690" s="26">
        <f t="shared" si="2718"/>
        <v>70086276.274228603</v>
      </c>
      <c r="AC3690" s="23">
        <f t="shared" si="2719"/>
        <v>74889487.274228647</v>
      </c>
      <c r="AD3690" s="23">
        <f t="shared" si="2725"/>
        <v>4803211</v>
      </c>
      <c r="AE3690" s="24">
        <f t="shared" si="2686"/>
        <v>70086276.274228647</v>
      </c>
      <c r="AF3690" s="3">
        <f t="shared" si="2720"/>
        <v>0</v>
      </c>
      <c r="AG3690" s="2">
        <f t="shared" si="2702"/>
        <v>1115132975.6266754</v>
      </c>
      <c r="AH3690" s="2">
        <f t="shared" si="2703"/>
        <v>234.72402683786746</v>
      </c>
      <c r="AI3690" s="23">
        <f t="shared" si="2726"/>
        <v>11948184387.923344</v>
      </c>
      <c r="AJ3690" s="23">
        <f t="shared" si="2704"/>
        <v>6219.922423797766</v>
      </c>
      <c r="AK3690" s="23">
        <f t="shared" si="2705"/>
        <v>0</v>
      </c>
      <c r="AL3690" s="23">
        <f t="shared" si="2730"/>
        <v>0</v>
      </c>
      <c r="AM3690" s="23">
        <f t="shared" si="2731"/>
        <v>0</v>
      </c>
      <c r="AN3690" s="16">
        <f t="shared" si="2721"/>
        <v>0</v>
      </c>
      <c r="AO3690" s="23">
        <f t="shared" si="2722"/>
        <v>0</v>
      </c>
      <c r="AP3690" s="22">
        <f t="shared" si="2723"/>
        <v>0</v>
      </c>
      <c r="AQ3690" s="30">
        <f t="shared" si="2706"/>
        <v>31747515587.427856</v>
      </c>
      <c r="AR3690" s="28">
        <f t="shared" si="2707"/>
        <v>15670699936.673588</v>
      </c>
      <c r="AS3690" s="25">
        <f t="shared" si="2708"/>
        <v>200337590.02425668</v>
      </c>
      <c r="AT3690" s="32">
        <f t="shared" si="2709"/>
        <v>18585.549593777923</v>
      </c>
      <c r="AU3690" s="23">
        <f t="shared" si="2710"/>
        <v>18585.549593777923</v>
      </c>
      <c r="AV3690" s="22">
        <f t="shared" si="2711"/>
        <v>4647522389.7066927</v>
      </c>
      <c r="AW3690" s="31">
        <f t="shared" si="2724"/>
        <v>21050619264.438866</v>
      </c>
      <c r="AX3690" s="21"/>
      <c r="AY3690" s="21"/>
      <c r="AZ3690" s="21"/>
      <c r="BA3690" s="21"/>
    </row>
    <row r="3691" spans="1:53" x14ac:dyDescent="0.25">
      <c r="A3691">
        <f t="shared" si="2732"/>
        <v>976</v>
      </c>
      <c r="B3691" t="s">
        <v>6</v>
      </c>
      <c r="C3691" s="27">
        <f t="shared" si="2689"/>
        <v>0</v>
      </c>
      <c r="D3691" s="27">
        <f t="shared" si="2712"/>
        <v>0</v>
      </c>
      <c r="E3691" s="27" t="b">
        <f t="shared" si="2688"/>
        <v>1</v>
      </c>
      <c r="F3691" s="29">
        <f t="shared" si="2690"/>
        <v>0</v>
      </c>
      <c r="G3691" s="27">
        <f t="shared" si="2713"/>
        <v>0</v>
      </c>
      <c r="H3691" s="22">
        <f t="shared" si="2691"/>
        <v>41195878037.033752</v>
      </c>
      <c r="I3691" s="23">
        <f t="shared" si="2692"/>
        <v>132580106.5049091</v>
      </c>
      <c r="J3691" s="23">
        <f t="shared" si="2693"/>
        <v>1086</v>
      </c>
      <c r="K3691" s="19">
        <f t="shared" si="2714"/>
        <v>225.0831931027827</v>
      </c>
      <c r="L3691" s="16">
        <f t="shared" si="2694"/>
        <v>284.15750110474846</v>
      </c>
      <c r="M3691" s="23">
        <f>M3690-IF($B3691="B",(Percent_Rent_In_Elsies*2.49%/12 * H3690)/K3690,0)+IF($B3691="D",N3691,0)+IF(B3691="D",AK3690)+IF(B3691="C",F3690*90%)-(Y3691-Y3690)-IF($B3691="A",Q3690/K3690) + IF($B3691="A",Q3690/K3690)</f>
        <v>-65776963.452854134</v>
      </c>
      <c r="N3691" s="23">
        <f t="shared" si="2695"/>
        <v>0</v>
      </c>
      <c r="O3691" s="22">
        <f t="shared" si="2696"/>
        <v>0</v>
      </c>
      <c r="P3691" s="22">
        <f t="shared" si="2727"/>
        <v>0</v>
      </c>
      <c r="Q3691" s="22">
        <f t="shared" si="2728"/>
        <v>0</v>
      </c>
      <c r="R3691" s="22">
        <f t="shared" si="2697"/>
        <v>502832040.74614674</v>
      </c>
      <c r="S3691" s="16">
        <f t="shared" si="2687"/>
        <v>0</v>
      </c>
      <c r="T3691" s="15">
        <f t="shared" si="2698"/>
        <v>0</v>
      </c>
      <c r="U3691" s="23">
        <f t="shared" si="2715"/>
        <v>2233983.0611721063</v>
      </c>
      <c r="V3691" s="23">
        <f t="shared" si="2716"/>
        <v>0</v>
      </c>
      <c r="W3691" s="23">
        <f t="shared" si="2729"/>
        <v>0</v>
      </c>
      <c r="X3691" s="23">
        <f t="shared" si="2717"/>
        <v>45486917.306104504</v>
      </c>
      <c r="Y3691" s="23">
        <f t="shared" si="2699"/>
        <v>13825559.361691331</v>
      </c>
      <c r="Z3691" s="3">
        <f t="shared" si="2700"/>
        <v>0</v>
      </c>
      <c r="AA3691" s="23">
        <f t="shared" si="2701"/>
        <v>74316779.998114794</v>
      </c>
      <c r="AB3691" s="26">
        <f t="shared" si="2718"/>
        <v>70086276.274228603</v>
      </c>
      <c r="AC3691" s="23">
        <f t="shared" si="2719"/>
        <v>74889487.274228647</v>
      </c>
      <c r="AD3691" s="23">
        <f t="shared" si="2725"/>
        <v>4803211</v>
      </c>
      <c r="AE3691" s="24">
        <f t="shared" si="2686"/>
        <v>70086276.274228647</v>
      </c>
      <c r="AF3691" s="3">
        <f t="shared" si="2720"/>
        <v>0</v>
      </c>
      <c r="AG3691" s="2">
        <f t="shared" si="2702"/>
        <v>0</v>
      </c>
      <c r="AH3691" s="2">
        <f t="shared" si="2703"/>
        <v>235.11523354926391</v>
      </c>
      <c r="AI3691" s="23">
        <f t="shared" si="2726"/>
        <v>11948184387.923344</v>
      </c>
      <c r="AJ3691" s="23">
        <f t="shared" si="2704"/>
        <v>6219.922423797766</v>
      </c>
      <c r="AK3691" s="23">
        <f t="shared" si="2705"/>
        <v>0</v>
      </c>
      <c r="AL3691" s="23">
        <f t="shared" si="2730"/>
        <v>0</v>
      </c>
      <c r="AM3691" s="23">
        <f t="shared" si="2731"/>
        <v>0</v>
      </c>
      <c r="AN3691" s="16">
        <f t="shared" si="2721"/>
        <v>0</v>
      </c>
      <c r="AO3691" s="23">
        <f t="shared" si="2722"/>
        <v>0</v>
      </c>
      <c r="AP3691" s="22">
        <f t="shared" si="2723"/>
        <v>0</v>
      </c>
      <c r="AQ3691" s="30">
        <f t="shared" si="2706"/>
        <v>31747515587.427856</v>
      </c>
      <c r="AR3691" s="28">
        <f t="shared" si="2707"/>
        <v>15670699936.673588</v>
      </c>
      <c r="AS3691" s="25">
        <f t="shared" si="2708"/>
        <v>200337590.02425668</v>
      </c>
      <c r="AT3691" s="32">
        <f t="shared" si="2709"/>
        <v>0</v>
      </c>
      <c r="AU3691" s="23">
        <f t="shared" si="2710"/>
        <v>0</v>
      </c>
      <c r="AV3691" s="22">
        <f t="shared" si="2711"/>
        <v>4647522389.7066927</v>
      </c>
      <c r="AW3691" s="31">
        <f t="shared" si="2724"/>
        <v>21021391957.150684</v>
      </c>
    </row>
    <row r="3692" spans="1:53" x14ac:dyDescent="0.25">
      <c r="A3692">
        <f t="shared" si="2732"/>
        <v>976</v>
      </c>
      <c r="B3692" t="s">
        <v>7</v>
      </c>
      <c r="C3692" s="27">
        <f t="shared" si="2689"/>
        <v>0</v>
      </c>
      <c r="D3692" s="27">
        <f t="shared" si="2712"/>
        <v>0</v>
      </c>
      <c r="E3692" s="27" t="b">
        <f t="shared" si="2688"/>
        <v>1</v>
      </c>
      <c r="F3692" s="29">
        <f t="shared" si="2690"/>
        <v>0</v>
      </c>
      <c r="G3692" s="27">
        <f t="shared" si="2713"/>
        <v>0</v>
      </c>
      <c r="H3692" s="22">
        <f t="shared" si="2691"/>
        <v>41195878037.033752</v>
      </c>
      <c r="I3692" s="23">
        <f t="shared" si="2692"/>
        <v>132580106.5049091</v>
      </c>
      <c r="J3692" s="23">
        <f t="shared" si="2693"/>
        <v>1086</v>
      </c>
      <c r="K3692" s="19">
        <f t="shared" si="2714"/>
        <v>225.0831931027827</v>
      </c>
      <c r="L3692" s="16">
        <f t="shared" si="2694"/>
        <v>284.15750110474846</v>
      </c>
      <c r="M3692" s="23">
        <f>M3691-IF($B3692="B",(Percent_Rent_In_Elsies*2.49%/12 * H3691)/K3691,0)+IF($B3692="D",N3692,0)+IF(B3692="D",AK3691)+IF(B3692="C",F3691*90%)-(Y3692-Y3691)-IF($B3692="A",Q3691/K3691) + IF($B3692="A",Q3691/K3691)</f>
        <v>-65966852.01305376</v>
      </c>
      <c r="N3692" s="23">
        <f t="shared" si="2695"/>
        <v>0</v>
      </c>
      <c r="O3692" s="22">
        <f t="shared" si="2696"/>
        <v>0</v>
      </c>
      <c r="P3692" s="22">
        <f t="shared" si="2727"/>
        <v>0</v>
      </c>
      <c r="Q3692" s="22">
        <f t="shared" si="2728"/>
        <v>0</v>
      </c>
      <c r="R3692" s="22">
        <f t="shared" si="2697"/>
        <v>460929370.68396783</v>
      </c>
      <c r="S3692" s="16">
        <f t="shared" si="2687"/>
        <v>41902670.062178895</v>
      </c>
      <c r="T3692" s="15">
        <f t="shared" si="2698"/>
        <v>0</v>
      </c>
      <c r="U3692" s="23">
        <f t="shared" si="2715"/>
        <v>2047817.8060744307</v>
      </c>
      <c r="V3692" s="23">
        <f t="shared" si="2716"/>
        <v>186165.25509767552</v>
      </c>
      <c r="W3692" s="23">
        <f t="shared" si="2729"/>
        <v>0</v>
      </c>
      <c r="X3692" s="23">
        <f t="shared" si="2717"/>
        <v>45486917.306104504</v>
      </c>
      <c r="Y3692" s="23">
        <f t="shared" si="2699"/>
        <v>13825559.361691331</v>
      </c>
      <c r="Z3692" s="3">
        <f t="shared" si="2700"/>
        <v>0</v>
      </c>
      <c r="AA3692" s="23">
        <f t="shared" si="2701"/>
        <v>74316779.998114794</v>
      </c>
      <c r="AB3692" s="26">
        <f t="shared" si="2718"/>
        <v>70086276.274228603</v>
      </c>
      <c r="AC3692" s="23">
        <f t="shared" si="2719"/>
        <v>74889487.274228647</v>
      </c>
      <c r="AD3692" s="23">
        <f t="shared" si="2725"/>
        <v>4803211</v>
      </c>
      <c r="AE3692" s="24">
        <f t="shared" si="2686"/>
        <v>70086276.274228647</v>
      </c>
      <c r="AF3692" s="3">
        <f t="shared" si="2720"/>
        <v>0</v>
      </c>
      <c r="AG3692" s="2">
        <f t="shared" si="2702"/>
        <v>0</v>
      </c>
      <c r="AH3692" s="2">
        <f t="shared" si="2703"/>
        <v>235.11523354926391</v>
      </c>
      <c r="AI3692" s="23">
        <f t="shared" si="2726"/>
        <v>11948184387.923344</v>
      </c>
      <c r="AJ3692" s="23">
        <f t="shared" si="2704"/>
        <v>6219.922423797766</v>
      </c>
      <c r="AK3692" s="23">
        <f t="shared" si="2705"/>
        <v>0</v>
      </c>
      <c r="AL3692" s="23">
        <f t="shared" si="2730"/>
        <v>11514477.579696655</v>
      </c>
      <c r="AM3692" s="23">
        <f t="shared" si="2731"/>
        <v>10742873594.440779</v>
      </c>
      <c r="AN3692" s="16">
        <f t="shared" si="2721"/>
        <v>0</v>
      </c>
      <c r="AO3692" s="23">
        <f t="shared" si="2722"/>
        <v>189888.56019962922</v>
      </c>
      <c r="AP3692" s="22">
        <f t="shared" si="2723"/>
        <v>42740723.463422522</v>
      </c>
      <c r="AQ3692" s="30">
        <f t="shared" si="2706"/>
        <v>31832633738.205261</v>
      </c>
      <c r="AR3692" s="28">
        <f t="shared" si="2707"/>
        <v>15713077363.987572</v>
      </c>
      <c r="AS3692" s="25">
        <f t="shared" si="2708"/>
        <v>200337590.02425668</v>
      </c>
      <c r="AT3692" s="32">
        <f t="shared" si="2709"/>
        <v>0</v>
      </c>
      <c r="AU3692" s="23">
        <f t="shared" si="2710"/>
        <v>0</v>
      </c>
      <c r="AV3692" s="22">
        <f t="shared" si="2711"/>
        <v>4647522389.7066927</v>
      </c>
      <c r="AW3692" s="31">
        <f t="shared" si="2724"/>
        <v>21106510107.928089</v>
      </c>
    </row>
    <row r="3693" spans="1:53" s="21" customFormat="1" x14ac:dyDescent="0.25">
      <c r="A3693">
        <f t="shared" si="2732"/>
        <v>976</v>
      </c>
      <c r="B3693" t="s">
        <v>8</v>
      </c>
      <c r="C3693" s="27">
        <f t="shared" si="2689"/>
        <v>0</v>
      </c>
      <c r="D3693" s="27">
        <f t="shared" si="2712"/>
        <v>0</v>
      </c>
      <c r="E3693" s="27" t="b">
        <f t="shared" si="2688"/>
        <v>1</v>
      </c>
      <c r="F3693" s="29">
        <f t="shared" si="2690"/>
        <v>0</v>
      </c>
      <c r="G3693" s="27">
        <f t="shared" si="2713"/>
        <v>0</v>
      </c>
      <c r="H3693" s="22">
        <f t="shared" si="2691"/>
        <v>41195878037.033752</v>
      </c>
      <c r="I3693" s="23">
        <f t="shared" si="2692"/>
        <v>132580106.5049091</v>
      </c>
      <c r="J3693" s="23">
        <f t="shared" si="2693"/>
        <v>1086</v>
      </c>
      <c r="K3693" s="19">
        <f t="shared" si="2714"/>
        <v>225.0831931027827</v>
      </c>
      <c r="L3693" s="16">
        <f t="shared" si="2694"/>
        <v>284.15750110474846</v>
      </c>
      <c r="M3693" s="23">
        <f>M3692-IF($B3693="B",(Percent_Rent_In_Elsies*2.49%/12 * H3692)/K3692,0)+IF($B3693="D",N3693,0)+IF(B3693="D",AK3692)+IF(B3693="C",F3692*90%)-(Y3693-Y3692)-IF($B3693="A",Q3692/K3692) + IF($B3693="A",Q3692/K3692)</f>
        <v>-65966852.01305376</v>
      </c>
      <c r="N3693" s="23">
        <f t="shared" si="2695"/>
        <v>0</v>
      </c>
      <c r="O3693" s="22">
        <f t="shared" si="2696"/>
        <v>0</v>
      </c>
      <c r="P3693" s="22">
        <f t="shared" si="2727"/>
        <v>0</v>
      </c>
      <c r="Q3693" s="22">
        <f t="shared" si="2728"/>
        <v>0</v>
      </c>
      <c r="R3693" s="22">
        <f t="shared" si="2697"/>
        <v>503670094.14739037</v>
      </c>
      <c r="S3693" s="16">
        <f t="shared" si="2687"/>
        <v>41902670.062178895</v>
      </c>
      <c r="T3693" s="15">
        <f t="shared" si="2698"/>
        <v>0</v>
      </c>
      <c r="U3693" s="23">
        <f t="shared" si="2715"/>
        <v>2237706.3662740598</v>
      </c>
      <c r="V3693" s="23">
        <f t="shared" si="2716"/>
        <v>186165.25509767552</v>
      </c>
      <c r="W3693" s="23">
        <f t="shared" si="2729"/>
        <v>0</v>
      </c>
      <c r="X3693" s="23">
        <f t="shared" si="2717"/>
        <v>45486917.306104504</v>
      </c>
      <c r="Y3693" s="23">
        <f t="shared" si="2699"/>
        <v>13825559.361691331</v>
      </c>
      <c r="Z3693" s="3">
        <f t="shared" si="2700"/>
        <v>0</v>
      </c>
      <c r="AA3693" s="23">
        <f t="shared" si="2701"/>
        <v>74316779.998114794</v>
      </c>
      <c r="AB3693" s="26">
        <f t="shared" si="2718"/>
        <v>70086276.274228618</v>
      </c>
      <c r="AC3693" s="23">
        <f t="shared" si="2719"/>
        <v>74889487.274228647</v>
      </c>
      <c r="AD3693" s="23">
        <f t="shared" si="2725"/>
        <v>4803211</v>
      </c>
      <c r="AE3693" s="24">
        <f t="shared" si="2686"/>
        <v>70086276.274228647</v>
      </c>
      <c r="AF3693" s="3">
        <f t="shared" si="2720"/>
        <v>1E-4</v>
      </c>
      <c r="AG3693" s="2">
        <f t="shared" si="2702"/>
        <v>0</v>
      </c>
      <c r="AH3693" s="2">
        <f t="shared" si="2703"/>
        <v>235.11523354926391</v>
      </c>
      <c r="AI3693" s="23">
        <f t="shared" si="2726"/>
        <v>11948184387.923344</v>
      </c>
      <c r="AJ3693" s="23">
        <f t="shared" si="2704"/>
        <v>6219.922423797766</v>
      </c>
      <c r="AK3693" s="23">
        <f t="shared" si="2705"/>
        <v>67820.579546423382</v>
      </c>
      <c r="AL3693" s="23">
        <f t="shared" si="2730"/>
        <v>0</v>
      </c>
      <c r="AM3693" s="23">
        <f t="shared" si="2731"/>
        <v>0</v>
      </c>
      <c r="AN3693" s="16">
        <f t="shared" si="2721"/>
        <v>0</v>
      </c>
      <c r="AO3693" s="23">
        <f t="shared" si="2722"/>
        <v>0</v>
      </c>
      <c r="AP3693" s="22">
        <f t="shared" si="2723"/>
        <v>0</v>
      </c>
      <c r="AQ3693" s="30">
        <f t="shared" si="2706"/>
        <v>31832633738.205261</v>
      </c>
      <c r="AR3693" s="28">
        <f t="shared" si="2707"/>
        <v>15713077363.987572</v>
      </c>
      <c r="AS3693" s="25">
        <f t="shared" si="2708"/>
        <v>200337590.02425668</v>
      </c>
      <c r="AT3693" s="32">
        <f t="shared" si="2709"/>
        <v>0</v>
      </c>
      <c r="AU3693" s="23">
        <f t="shared" si="2710"/>
        <v>0</v>
      </c>
      <c r="AV3693" s="22">
        <f t="shared" si="2711"/>
        <v>4647522389.7066927</v>
      </c>
      <c r="AW3693" s="31">
        <f t="shared" si="2724"/>
        <v>21106510107.928089</v>
      </c>
      <c r="AX3693"/>
      <c r="AY3693"/>
      <c r="AZ3693"/>
      <c r="BA3693"/>
    </row>
    <row r="3694" spans="1:53" s="21" customFormat="1" x14ac:dyDescent="0.25">
      <c r="A3694">
        <f t="shared" si="2732"/>
        <v>976</v>
      </c>
      <c r="B3694" t="s">
        <v>9</v>
      </c>
      <c r="C3694" s="27">
        <f t="shared" si="2689"/>
        <v>0</v>
      </c>
      <c r="D3694" s="27">
        <f t="shared" si="2712"/>
        <v>0</v>
      </c>
      <c r="E3694" s="27" t="b">
        <f t="shared" si="2688"/>
        <v>1</v>
      </c>
      <c r="F3694" s="29">
        <f t="shared" si="2690"/>
        <v>0</v>
      </c>
      <c r="G3694" s="27">
        <f t="shared" si="2713"/>
        <v>0</v>
      </c>
      <c r="H3694" s="22">
        <f t="shared" si="2691"/>
        <v>41195878037.033752</v>
      </c>
      <c r="I3694" s="23">
        <f t="shared" si="2692"/>
        <v>132580106.5049091</v>
      </c>
      <c r="J3694" s="23">
        <f t="shared" si="2693"/>
        <v>1086</v>
      </c>
      <c r="K3694" s="19">
        <f t="shared" si="2714"/>
        <v>225.0831931027827</v>
      </c>
      <c r="L3694" s="16">
        <f t="shared" si="2694"/>
        <v>284.15750110474846</v>
      </c>
      <c r="M3694" s="23">
        <f>M3693-IF($B3694="B",(Percent_Rent_In_Elsies*2.49%/12 * H3693)/K3693,0)+IF($B3694="D",N3694,0)+IF(B3694="D",AK3693)+IF(B3694="C",F3693*90%)-(Y3694-Y3693)-IF($B3694="A",Q3693/K3693) + IF($B3694="A",Q3693/K3693)</f>
        <v>-65899031.433507338</v>
      </c>
      <c r="N3694" s="23">
        <f t="shared" si="2695"/>
        <v>0</v>
      </c>
      <c r="O3694" s="22">
        <f t="shared" si="2696"/>
        <v>29276019.466995925</v>
      </c>
      <c r="P3694" s="22">
        <f t="shared" si="2727"/>
        <v>0</v>
      </c>
      <c r="Q3694" s="22">
        <f t="shared" si="2728"/>
        <v>0</v>
      </c>
      <c r="R3694" s="22">
        <f t="shared" si="2697"/>
        <v>503670094.14739037</v>
      </c>
      <c r="S3694" s="16">
        <f t="shared" si="2687"/>
        <v>0</v>
      </c>
      <c r="T3694" s="15">
        <f t="shared" si="2698"/>
        <v>12626650.59518297</v>
      </c>
      <c r="U3694" s="23">
        <f t="shared" si="2715"/>
        <v>2237706.3662740598</v>
      </c>
      <c r="V3694" s="23">
        <f t="shared" si="2716"/>
        <v>0</v>
      </c>
      <c r="W3694" s="23">
        <f t="shared" si="2729"/>
        <v>186165.25509767552</v>
      </c>
      <c r="X3694" s="23">
        <f t="shared" si="2717"/>
        <v>45486917.306104504</v>
      </c>
      <c r="Y3694" s="23">
        <f t="shared" si="2699"/>
        <v>13825559.361691331</v>
      </c>
      <c r="Z3694" s="3">
        <f t="shared" si="2700"/>
        <v>0</v>
      </c>
      <c r="AA3694" s="23">
        <f t="shared" si="2701"/>
        <v>74248959.418568373</v>
      </c>
      <c r="AB3694" s="26">
        <f t="shared" si="2718"/>
        <v>70086276.274228618</v>
      </c>
      <c r="AC3694" s="23">
        <f t="shared" si="2719"/>
        <v>74889487.274228647</v>
      </c>
      <c r="AD3694" s="23">
        <f t="shared" si="2725"/>
        <v>4803211</v>
      </c>
      <c r="AE3694" s="24">
        <f t="shared" si="2686"/>
        <v>70086276.274228647</v>
      </c>
      <c r="AF3694" s="3">
        <f t="shared" si="2720"/>
        <v>0</v>
      </c>
      <c r="AG3694" s="2">
        <f t="shared" si="2702"/>
        <v>0</v>
      </c>
      <c r="AH3694" s="2">
        <f t="shared" si="2703"/>
        <v>235.11523354926391</v>
      </c>
      <c r="AI3694" s="23">
        <f t="shared" si="2726"/>
        <v>11937280621.77878</v>
      </c>
      <c r="AJ3694" s="23">
        <f t="shared" si="2704"/>
        <v>6219.922423797766</v>
      </c>
      <c r="AK3694" s="23">
        <f t="shared" si="2705"/>
        <v>0</v>
      </c>
      <c r="AL3694" s="23">
        <f t="shared" si="2730"/>
        <v>0</v>
      </c>
      <c r="AM3694" s="23">
        <f t="shared" si="2731"/>
        <v>0</v>
      </c>
      <c r="AN3694" s="16">
        <f t="shared" si="2721"/>
        <v>0</v>
      </c>
      <c r="AO3694" s="23">
        <f t="shared" si="2722"/>
        <v>0</v>
      </c>
      <c r="AP3694" s="22">
        <f t="shared" si="2723"/>
        <v>0</v>
      </c>
      <c r="AQ3694" s="30">
        <f t="shared" si="2706"/>
        <v>31832633738.205261</v>
      </c>
      <c r="AR3694" s="28">
        <f t="shared" si="2707"/>
        <v>15713077363.987572</v>
      </c>
      <c r="AS3694" s="25">
        <f t="shared" si="2708"/>
        <v>200337590.02425668</v>
      </c>
      <c r="AT3694" s="32">
        <f t="shared" si="2709"/>
        <v>0</v>
      </c>
      <c r="AU3694" s="23">
        <f t="shared" si="2710"/>
        <v>0</v>
      </c>
      <c r="AV3694" s="22">
        <f t="shared" si="2711"/>
        <v>4647522389.7066927</v>
      </c>
      <c r="AW3694" s="31">
        <f t="shared" si="2724"/>
        <v>21106510107.928089</v>
      </c>
      <c r="AX3694"/>
      <c r="AY3694"/>
      <c r="AZ3694"/>
      <c r="BA3694"/>
    </row>
    <row r="3695" spans="1:53" x14ac:dyDescent="0.25">
      <c r="A3695" s="21">
        <f t="shared" si="2732"/>
        <v>976</v>
      </c>
      <c r="B3695" s="21" t="s">
        <v>28</v>
      </c>
      <c r="C3695" s="27">
        <f t="shared" si="2689"/>
        <v>0</v>
      </c>
      <c r="D3695" s="27">
        <f t="shared" si="2712"/>
        <v>0</v>
      </c>
      <c r="E3695" s="27" t="b">
        <f t="shared" si="2688"/>
        <v>1</v>
      </c>
      <c r="F3695" s="29">
        <f t="shared" si="2690"/>
        <v>0</v>
      </c>
      <c r="G3695" s="27">
        <f t="shared" si="2713"/>
        <v>0</v>
      </c>
      <c r="H3695" s="22">
        <f t="shared" si="2691"/>
        <v>41195878037.033752</v>
      </c>
      <c r="I3695" s="23">
        <f t="shared" si="2692"/>
        <v>132580106.5049091</v>
      </c>
      <c r="J3695" s="23">
        <f t="shared" si="2693"/>
        <v>1086</v>
      </c>
      <c r="K3695" s="19">
        <f t="shared" si="2714"/>
        <v>225.0831931027827</v>
      </c>
      <c r="L3695" s="16">
        <f t="shared" si="2694"/>
        <v>284.15750110474846</v>
      </c>
      <c r="M3695" s="23">
        <f>M3694-IF($B3695="B",(Percent_Rent_In_Elsies*2.49%/12 * H3694)/K3694,0)+IF($B3695="D",N3695,0)+IF(B3695="D",AK3694)+IF(B3695="C",F3694*90%)-(Y3695-Y3694)-IF($B3695="A",Q3694/K3694) + IF($B3695="A",Q3694/K3694)</f>
        <v>-65899031.433507338</v>
      </c>
      <c r="N3695" s="23">
        <f t="shared" si="2695"/>
        <v>0</v>
      </c>
      <c r="O3695" s="22">
        <f t="shared" si="2696"/>
        <v>0</v>
      </c>
      <c r="P3695" s="22">
        <f t="shared" si="2727"/>
        <v>29276019.466995925</v>
      </c>
      <c r="Q3695" s="22">
        <f t="shared" si="2728"/>
        <v>0</v>
      </c>
      <c r="R3695" s="22">
        <f t="shared" si="2697"/>
        <v>503670094.14739037</v>
      </c>
      <c r="S3695" s="16">
        <f t="shared" si="2687"/>
        <v>0</v>
      </c>
      <c r="T3695" s="15">
        <f t="shared" si="2698"/>
        <v>0</v>
      </c>
      <c r="U3695" s="23">
        <f t="shared" si="2715"/>
        <v>2237706.3662740598</v>
      </c>
      <c r="V3695" s="23">
        <f t="shared" si="2716"/>
        <v>0</v>
      </c>
      <c r="W3695" s="23">
        <f t="shared" si="2729"/>
        <v>0</v>
      </c>
      <c r="X3695" s="23">
        <f t="shared" si="2717"/>
        <v>45486917.306104504</v>
      </c>
      <c r="Y3695" s="23">
        <f t="shared" si="2699"/>
        <v>13825559.361691331</v>
      </c>
      <c r="Z3695" s="3">
        <f t="shared" si="2700"/>
        <v>9308.2627548837772</v>
      </c>
      <c r="AA3695" s="23">
        <f t="shared" si="2701"/>
        <v>74388583.359891623</v>
      </c>
      <c r="AB3695" s="26">
        <f t="shared" si="2718"/>
        <v>70086276.274228618</v>
      </c>
      <c r="AC3695" s="23">
        <f t="shared" si="2719"/>
        <v>74889487.274228647</v>
      </c>
      <c r="AD3695" s="23">
        <f t="shared" si="2725"/>
        <v>4803211</v>
      </c>
      <c r="AE3695" s="24">
        <f t="shared" si="2686"/>
        <v>70086276.274228647</v>
      </c>
      <c r="AF3695" s="3">
        <f t="shared" si="2720"/>
        <v>0</v>
      </c>
      <c r="AG3695" s="2">
        <f t="shared" si="2702"/>
        <v>1116991530.5860531</v>
      </c>
      <c r="AH3695" s="2">
        <f t="shared" si="2703"/>
        <v>235.11523354926391</v>
      </c>
      <c r="AI3695" s="23">
        <f t="shared" si="2726"/>
        <v>11959728480.74066</v>
      </c>
      <c r="AJ3695" s="23">
        <f t="shared" si="2704"/>
        <v>6219.922423797766</v>
      </c>
      <c r="AK3695" s="23">
        <f t="shared" si="2705"/>
        <v>0</v>
      </c>
      <c r="AL3695" s="23">
        <f t="shared" si="2730"/>
        <v>0</v>
      </c>
      <c r="AM3695" s="23">
        <f t="shared" si="2731"/>
        <v>0</v>
      </c>
      <c r="AN3695" s="16">
        <f t="shared" si="2721"/>
        <v>0</v>
      </c>
      <c r="AO3695" s="23">
        <f t="shared" si="2722"/>
        <v>0</v>
      </c>
      <c r="AP3695" s="22">
        <f t="shared" si="2723"/>
        <v>0</v>
      </c>
      <c r="AQ3695" s="30">
        <f t="shared" si="2706"/>
        <v>31832633738.205261</v>
      </c>
      <c r="AR3695" s="28">
        <f t="shared" si="2707"/>
        <v>15713077363.987572</v>
      </c>
      <c r="AS3695" s="25">
        <f t="shared" si="2708"/>
        <v>200337590.02425668</v>
      </c>
      <c r="AT3695" s="32">
        <f t="shared" si="2709"/>
        <v>18616.525509767554</v>
      </c>
      <c r="AU3695" s="23">
        <f t="shared" si="2710"/>
        <v>18616.525509767554</v>
      </c>
      <c r="AV3695" s="22">
        <f t="shared" si="2711"/>
        <v>4660149040.3018761</v>
      </c>
      <c r="AW3695" s="31">
        <f t="shared" si="2724"/>
        <v>21106510107.928093</v>
      </c>
    </row>
    <row r="3696" spans="1:53" x14ac:dyDescent="0.25">
      <c r="A3696">
        <f t="shared" si="2732"/>
        <v>977</v>
      </c>
      <c r="B3696" t="s">
        <v>6</v>
      </c>
      <c r="C3696" s="27">
        <f t="shared" si="2689"/>
        <v>0</v>
      </c>
      <c r="D3696" s="27">
        <f t="shared" si="2712"/>
        <v>0</v>
      </c>
      <c r="E3696" s="27" t="b">
        <f t="shared" si="2688"/>
        <v>1</v>
      </c>
      <c r="F3696" s="29">
        <f t="shared" si="2690"/>
        <v>0</v>
      </c>
      <c r="G3696" s="27">
        <f t="shared" si="2713"/>
        <v>0</v>
      </c>
      <c r="H3696" s="22">
        <f t="shared" si="2691"/>
        <v>41264537833.762146</v>
      </c>
      <c r="I3696" s="23">
        <f t="shared" si="2692"/>
        <v>132580106.5049091</v>
      </c>
      <c r="J3696" s="23">
        <f t="shared" si="2693"/>
        <v>1086</v>
      </c>
      <c r="K3696" s="19">
        <f t="shared" si="2714"/>
        <v>225.0831931027827</v>
      </c>
      <c r="L3696" s="16">
        <f t="shared" si="2694"/>
        <v>284.63109693992305</v>
      </c>
      <c r="M3696" s="23">
        <f>M3695-IF($B3696="B",(Percent_Rent_In_Elsies*2.49%/12 * H3695)/K3695,0)+IF($B3696="D",N3696,0)+IF(B3696="D",AK3695)+IF(B3696="C",F3695*90%)-(Y3696-Y3695)-IF($B3696="A",Q3695/K3695) + IF($B3696="A",Q3695/K3695)</f>
        <v>-65899031.433507338</v>
      </c>
      <c r="N3696" s="23">
        <f t="shared" si="2695"/>
        <v>0</v>
      </c>
      <c r="O3696" s="22">
        <f t="shared" si="2696"/>
        <v>0</v>
      </c>
      <c r="P3696" s="22">
        <f t="shared" si="2727"/>
        <v>0</v>
      </c>
      <c r="Q3696" s="22">
        <f t="shared" si="2728"/>
        <v>0</v>
      </c>
      <c r="R3696" s="22">
        <f t="shared" si="2697"/>
        <v>503670094.14739037</v>
      </c>
      <c r="S3696" s="16">
        <f t="shared" si="2687"/>
        <v>0</v>
      </c>
      <c r="T3696" s="15">
        <f t="shared" si="2698"/>
        <v>0</v>
      </c>
      <c r="U3696" s="23">
        <f t="shared" si="2715"/>
        <v>2237706.3662740598</v>
      </c>
      <c r="V3696" s="23">
        <f t="shared" si="2716"/>
        <v>0</v>
      </c>
      <c r="W3696" s="23">
        <f t="shared" si="2729"/>
        <v>0</v>
      </c>
      <c r="X3696" s="23">
        <f t="shared" si="2717"/>
        <v>45533458.619878925</v>
      </c>
      <c r="Y3696" s="23">
        <f t="shared" si="2699"/>
        <v>13825559.361691331</v>
      </c>
      <c r="Z3696" s="3">
        <f t="shared" si="2700"/>
        <v>0</v>
      </c>
      <c r="AA3696" s="23">
        <f t="shared" si="2701"/>
        <v>74388583.359891623</v>
      </c>
      <c r="AB3696" s="26">
        <f t="shared" si="2718"/>
        <v>70086276.274228618</v>
      </c>
      <c r="AC3696" s="23">
        <f t="shared" si="2719"/>
        <v>74889487.274228647</v>
      </c>
      <c r="AD3696" s="23">
        <f t="shared" si="2725"/>
        <v>4803211</v>
      </c>
      <c r="AE3696" s="24">
        <f t="shared" si="2686"/>
        <v>70086276.274228647</v>
      </c>
      <c r="AF3696" s="3">
        <f t="shared" si="2720"/>
        <v>0</v>
      </c>
      <c r="AG3696" s="2">
        <f t="shared" si="2702"/>
        <v>0</v>
      </c>
      <c r="AH3696" s="2">
        <f t="shared" si="2703"/>
        <v>235.50709227184603</v>
      </c>
      <c r="AI3696" s="23">
        <f t="shared" si="2726"/>
        <v>11959728480.74066</v>
      </c>
      <c r="AJ3696" s="23">
        <f t="shared" si="2704"/>
        <v>6219.922423797766</v>
      </c>
      <c r="AK3696" s="23">
        <f t="shared" si="2705"/>
        <v>0</v>
      </c>
      <c r="AL3696" s="23">
        <f t="shared" si="2730"/>
        <v>0</v>
      </c>
      <c r="AM3696" s="23">
        <f t="shared" si="2731"/>
        <v>0</v>
      </c>
      <c r="AN3696" s="16">
        <f t="shared" si="2721"/>
        <v>0</v>
      </c>
      <c r="AO3696" s="23">
        <f t="shared" si="2722"/>
        <v>0</v>
      </c>
      <c r="AP3696" s="22">
        <f t="shared" si="2723"/>
        <v>0</v>
      </c>
      <c r="AQ3696" s="30">
        <f t="shared" si="2706"/>
        <v>31832633738.205261</v>
      </c>
      <c r="AR3696" s="28">
        <f t="shared" si="2707"/>
        <v>15713077363.987572</v>
      </c>
      <c r="AS3696" s="25">
        <f t="shared" si="2708"/>
        <v>200337590.02425668</v>
      </c>
      <c r="AT3696" s="32">
        <f t="shared" si="2709"/>
        <v>0</v>
      </c>
      <c r="AU3696" s="23">
        <f t="shared" si="2710"/>
        <v>0</v>
      </c>
      <c r="AV3696" s="22">
        <f t="shared" si="2711"/>
        <v>4660149040.3018761</v>
      </c>
      <c r="AW3696" s="31">
        <f t="shared" si="2724"/>
        <v>21077234088.461098</v>
      </c>
    </row>
    <row r="3697" spans="1:53" x14ac:dyDescent="0.25">
      <c r="A3697">
        <f t="shared" si="2732"/>
        <v>977</v>
      </c>
      <c r="B3697" t="s">
        <v>7</v>
      </c>
      <c r="C3697" s="27">
        <f t="shared" si="2689"/>
        <v>0</v>
      </c>
      <c r="D3697" s="27">
        <f t="shared" si="2712"/>
        <v>0</v>
      </c>
      <c r="E3697" s="27" t="b">
        <f t="shared" si="2688"/>
        <v>1</v>
      </c>
      <c r="F3697" s="29">
        <f t="shared" si="2690"/>
        <v>0</v>
      </c>
      <c r="G3697" s="27">
        <f t="shared" si="2713"/>
        <v>0</v>
      </c>
      <c r="H3697" s="22">
        <f t="shared" si="2691"/>
        <v>41264537833.762146</v>
      </c>
      <c r="I3697" s="23">
        <f t="shared" si="2692"/>
        <v>132580106.5049091</v>
      </c>
      <c r="J3697" s="23">
        <f t="shared" si="2693"/>
        <v>1086</v>
      </c>
      <c r="K3697" s="19">
        <f t="shared" si="2714"/>
        <v>225.0831931027827</v>
      </c>
      <c r="L3697" s="16">
        <f t="shared" si="2694"/>
        <v>284.63109693992305</v>
      </c>
      <c r="M3697" s="23">
        <f>M3696-IF($B3697="B",(Percent_Rent_In_Elsies*2.49%/12 * H3696)/K3696,0)+IF($B3697="D",N3697,0)+IF(B3697="D",AK3696)+IF(B3697="C",F3696*90%)-(Y3697-Y3696)-IF($B3697="A",Q3696/K3696) + IF($B3697="A",Q3696/K3696)</f>
        <v>-66089236.47464063</v>
      </c>
      <c r="N3697" s="23">
        <f t="shared" si="2695"/>
        <v>0</v>
      </c>
      <c r="O3697" s="22">
        <f t="shared" si="2696"/>
        <v>0</v>
      </c>
      <c r="P3697" s="22">
        <f t="shared" si="2727"/>
        <v>0</v>
      </c>
      <c r="Q3697" s="22">
        <f t="shared" si="2728"/>
        <v>0</v>
      </c>
      <c r="R3697" s="22">
        <f t="shared" si="2697"/>
        <v>461697586.3017745</v>
      </c>
      <c r="S3697" s="16">
        <f t="shared" si="2687"/>
        <v>41972507.845615864</v>
      </c>
      <c r="T3697" s="15">
        <f t="shared" si="2698"/>
        <v>0</v>
      </c>
      <c r="U3697" s="23">
        <f t="shared" si="2715"/>
        <v>2051230.8357512215</v>
      </c>
      <c r="V3697" s="23">
        <f t="shared" si="2716"/>
        <v>186475.53052283832</v>
      </c>
      <c r="W3697" s="23">
        <f t="shared" si="2729"/>
        <v>0</v>
      </c>
      <c r="X3697" s="23">
        <f t="shared" si="2717"/>
        <v>45533458.619878925</v>
      </c>
      <c r="Y3697" s="23">
        <f t="shared" si="2699"/>
        <v>13825559.361691331</v>
      </c>
      <c r="Z3697" s="3">
        <f t="shared" si="2700"/>
        <v>0</v>
      </c>
      <c r="AA3697" s="23">
        <f t="shared" si="2701"/>
        <v>74388583.359891623</v>
      </c>
      <c r="AB3697" s="26">
        <f t="shared" si="2718"/>
        <v>70086276.274228618</v>
      </c>
      <c r="AC3697" s="23">
        <f t="shared" si="2719"/>
        <v>74889487.274228647</v>
      </c>
      <c r="AD3697" s="23">
        <f t="shared" si="2725"/>
        <v>4803211</v>
      </c>
      <c r="AE3697" s="24">
        <f t="shared" si="2686"/>
        <v>70086276.274228647</v>
      </c>
      <c r="AF3697" s="3">
        <f t="shared" si="2720"/>
        <v>0</v>
      </c>
      <c r="AG3697" s="2">
        <f t="shared" si="2702"/>
        <v>0</v>
      </c>
      <c r="AH3697" s="2">
        <f t="shared" si="2703"/>
        <v>235.50709227184603</v>
      </c>
      <c r="AI3697" s="23">
        <f t="shared" si="2726"/>
        <v>11959728480.74066</v>
      </c>
      <c r="AJ3697" s="23">
        <f t="shared" si="2704"/>
        <v>6219.922423797766</v>
      </c>
      <c r="AK3697" s="23">
        <f t="shared" si="2705"/>
        <v>0</v>
      </c>
      <c r="AL3697" s="23">
        <f t="shared" si="2730"/>
        <v>11544092.817316055</v>
      </c>
      <c r="AM3697" s="23">
        <f t="shared" si="2731"/>
        <v>10770504266.524029</v>
      </c>
      <c r="AN3697" s="16">
        <f t="shared" si="2721"/>
        <v>0</v>
      </c>
      <c r="AO3697" s="23">
        <f t="shared" si="2722"/>
        <v>190205.04113329528</v>
      </c>
      <c r="AP3697" s="22">
        <f t="shared" si="2723"/>
        <v>42811958.002528228</v>
      </c>
      <c r="AQ3697" s="30">
        <f t="shared" si="2706"/>
        <v>31917893752.567299</v>
      </c>
      <c r="AR3697" s="28">
        <f t="shared" si="2707"/>
        <v>15755525420.347078</v>
      </c>
      <c r="AS3697" s="25">
        <f t="shared" si="2708"/>
        <v>200337590.02425668</v>
      </c>
      <c r="AT3697" s="32">
        <f t="shared" si="2709"/>
        <v>0</v>
      </c>
      <c r="AU3697" s="23">
        <f t="shared" si="2710"/>
        <v>0</v>
      </c>
      <c r="AV3697" s="22">
        <f t="shared" si="2711"/>
        <v>4660149040.3018761</v>
      </c>
      <c r="AW3697" s="31">
        <f t="shared" si="2724"/>
        <v>21162494102.823132</v>
      </c>
    </row>
    <row r="3698" spans="1:53" x14ac:dyDescent="0.25">
      <c r="A3698">
        <f t="shared" si="2732"/>
        <v>977</v>
      </c>
      <c r="B3698" t="s">
        <v>8</v>
      </c>
      <c r="C3698" s="27">
        <f t="shared" si="2689"/>
        <v>0</v>
      </c>
      <c r="D3698" s="27">
        <f t="shared" si="2712"/>
        <v>0</v>
      </c>
      <c r="E3698" s="27" t="b">
        <f t="shared" si="2688"/>
        <v>1</v>
      </c>
      <c r="F3698" s="29">
        <f t="shared" si="2690"/>
        <v>0</v>
      </c>
      <c r="G3698" s="27">
        <f t="shared" si="2713"/>
        <v>0</v>
      </c>
      <c r="H3698" s="22">
        <f t="shared" si="2691"/>
        <v>41264537833.762146</v>
      </c>
      <c r="I3698" s="23">
        <f t="shared" si="2692"/>
        <v>132580106.5049091</v>
      </c>
      <c r="J3698" s="23">
        <f t="shared" si="2693"/>
        <v>1086</v>
      </c>
      <c r="K3698" s="19">
        <f t="shared" si="2714"/>
        <v>225.0831931027827</v>
      </c>
      <c r="L3698" s="16">
        <f t="shared" si="2694"/>
        <v>284.63109693992305</v>
      </c>
      <c r="M3698" s="23">
        <f>M3697-IF($B3698="B",(Percent_Rent_In_Elsies*2.49%/12 * H3697)/K3697,0)+IF($B3698="D",N3698,0)+IF(B3698="D",AK3697)+IF(B3698="C",F3697*90%)-(Y3698-Y3697)-IF($B3698="A",Q3697/K3697) + IF($B3698="A",Q3697/K3697)</f>
        <v>-66089236.47464063</v>
      </c>
      <c r="N3698" s="23">
        <f t="shared" si="2695"/>
        <v>0</v>
      </c>
      <c r="O3698" s="22">
        <f t="shared" si="2696"/>
        <v>0</v>
      </c>
      <c r="P3698" s="22">
        <f t="shared" si="2727"/>
        <v>0</v>
      </c>
      <c r="Q3698" s="22">
        <f t="shared" si="2728"/>
        <v>0</v>
      </c>
      <c r="R3698" s="22">
        <f t="shared" si="2697"/>
        <v>504509544.30430275</v>
      </c>
      <c r="S3698" s="16">
        <f t="shared" si="2687"/>
        <v>41972507.845615864</v>
      </c>
      <c r="T3698" s="15">
        <f t="shared" si="2698"/>
        <v>0</v>
      </c>
      <c r="U3698" s="23">
        <f t="shared" si="2715"/>
        <v>2241435.8768845168</v>
      </c>
      <c r="V3698" s="23">
        <f t="shared" si="2716"/>
        <v>186475.53052283832</v>
      </c>
      <c r="W3698" s="23">
        <f t="shared" si="2729"/>
        <v>0</v>
      </c>
      <c r="X3698" s="23">
        <f t="shared" si="2717"/>
        <v>45533458.619878925</v>
      </c>
      <c r="Y3698" s="23">
        <f t="shared" si="2699"/>
        <v>13825559.361691331</v>
      </c>
      <c r="Z3698" s="3">
        <f t="shared" si="2700"/>
        <v>0</v>
      </c>
      <c r="AA3698" s="23">
        <f t="shared" si="2701"/>
        <v>74388583.359891623</v>
      </c>
      <c r="AB3698" s="26">
        <f t="shared" si="2718"/>
        <v>70086276.274228603</v>
      </c>
      <c r="AC3698" s="23">
        <f t="shared" si="2719"/>
        <v>74889487.274228647</v>
      </c>
      <c r="AD3698" s="23">
        <f t="shared" si="2725"/>
        <v>4803211</v>
      </c>
      <c r="AE3698" s="24">
        <f t="shared" si="2686"/>
        <v>70086276.274228647</v>
      </c>
      <c r="AF3698" s="3">
        <f t="shared" si="2720"/>
        <v>1E-4</v>
      </c>
      <c r="AG3698" s="2">
        <f t="shared" si="2702"/>
        <v>0</v>
      </c>
      <c r="AH3698" s="2">
        <f t="shared" si="2703"/>
        <v>235.50709227184603</v>
      </c>
      <c r="AI3698" s="23">
        <f t="shared" si="2726"/>
        <v>11959728480.74066</v>
      </c>
      <c r="AJ3698" s="23">
        <f t="shared" si="2704"/>
        <v>6219.922423797766</v>
      </c>
      <c r="AK3698" s="23">
        <f t="shared" si="2705"/>
        <v>67868.855285361366</v>
      </c>
      <c r="AL3698" s="23">
        <f t="shared" si="2730"/>
        <v>0</v>
      </c>
      <c r="AM3698" s="23">
        <f t="shared" si="2731"/>
        <v>0</v>
      </c>
      <c r="AN3698" s="16">
        <f t="shared" si="2721"/>
        <v>0</v>
      </c>
      <c r="AO3698" s="23">
        <f t="shared" si="2722"/>
        <v>0</v>
      </c>
      <c r="AP3698" s="22">
        <f t="shared" si="2723"/>
        <v>0</v>
      </c>
      <c r="AQ3698" s="30">
        <f t="shared" si="2706"/>
        <v>31917893752.567299</v>
      </c>
      <c r="AR3698" s="28">
        <f t="shared" si="2707"/>
        <v>15755525420.347078</v>
      </c>
      <c r="AS3698" s="25">
        <f t="shared" si="2708"/>
        <v>200337590.02425668</v>
      </c>
      <c r="AT3698" s="32">
        <f t="shared" si="2709"/>
        <v>0</v>
      </c>
      <c r="AU3698" s="23">
        <f t="shared" si="2710"/>
        <v>0</v>
      </c>
      <c r="AV3698" s="22">
        <f t="shared" si="2711"/>
        <v>4660149040.3018761</v>
      </c>
      <c r="AW3698" s="31">
        <f t="shared" si="2724"/>
        <v>21162494102.823128</v>
      </c>
    </row>
    <row r="3699" spans="1:53" x14ac:dyDescent="0.25">
      <c r="A3699" s="21">
        <f t="shared" si="2732"/>
        <v>977</v>
      </c>
      <c r="B3699" s="21" t="s">
        <v>9</v>
      </c>
      <c r="C3699" s="27">
        <f t="shared" si="2689"/>
        <v>0</v>
      </c>
      <c r="D3699" s="27">
        <f t="shared" si="2712"/>
        <v>0</v>
      </c>
      <c r="E3699" s="27" t="b">
        <f t="shared" si="2688"/>
        <v>1</v>
      </c>
      <c r="F3699" s="29">
        <f t="shared" si="2690"/>
        <v>0</v>
      </c>
      <c r="G3699" s="27">
        <f t="shared" si="2713"/>
        <v>0</v>
      </c>
      <c r="H3699" s="22">
        <f t="shared" si="2691"/>
        <v>41264537833.762146</v>
      </c>
      <c r="I3699" s="23">
        <f t="shared" si="2692"/>
        <v>132580106.5049091</v>
      </c>
      <c r="J3699" s="23">
        <f t="shared" si="2693"/>
        <v>1086</v>
      </c>
      <c r="K3699" s="19">
        <f t="shared" si="2714"/>
        <v>225.0831931027827</v>
      </c>
      <c r="L3699" s="16">
        <f t="shared" si="2694"/>
        <v>284.63109693992305</v>
      </c>
      <c r="M3699" s="23">
        <f>M3698-IF($B3699="B",(Percent_Rent_In_Elsies*2.49%/12 * H3698)/K3698,0)+IF($B3699="D",N3699,0)+IF(B3699="D",AK3698)+IF(B3699="C",F3698*90%)-(Y3699-Y3698)-IF($B3699="A",Q3698/K3698) + IF($B3699="A",Q3698/K3698)</f>
        <v>-66021367.619355269</v>
      </c>
      <c r="N3699" s="23">
        <f t="shared" si="2695"/>
        <v>0</v>
      </c>
      <c r="O3699" s="22">
        <f t="shared" si="2696"/>
        <v>29324812.832774252</v>
      </c>
      <c r="P3699" s="22">
        <f t="shared" si="2727"/>
        <v>0</v>
      </c>
      <c r="Q3699" s="22">
        <f t="shared" si="2728"/>
        <v>0</v>
      </c>
      <c r="R3699" s="22">
        <f t="shared" si="2697"/>
        <v>504509544.30430275</v>
      </c>
      <c r="S3699" s="16">
        <f t="shared" si="2687"/>
        <v>0</v>
      </c>
      <c r="T3699" s="15">
        <f t="shared" si="2698"/>
        <v>12647695.012841612</v>
      </c>
      <c r="U3699" s="23">
        <f t="shared" si="2715"/>
        <v>2241435.8768845168</v>
      </c>
      <c r="V3699" s="23">
        <f t="shared" si="2716"/>
        <v>0</v>
      </c>
      <c r="W3699" s="23">
        <f t="shared" si="2729"/>
        <v>186475.53052283832</v>
      </c>
      <c r="X3699" s="23">
        <f t="shared" si="2717"/>
        <v>45533458.619878925</v>
      </c>
      <c r="Y3699" s="23">
        <f t="shared" si="2699"/>
        <v>13825559.361691331</v>
      </c>
      <c r="Z3699" s="3">
        <f t="shared" si="2700"/>
        <v>0</v>
      </c>
      <c r="AA3699" s="23">
        <f t="shared" si="2701"/>
        <v>74320714.504606262</v>
      </c>
      <c r="AB3699" s="26">
        <f t="shared" si="2718"/>
        <v>70086276.274228632</v>
      </c>
      <c r="AC3699" s="23">
        <f t="shared" si="2719"/>
        <v>74889487.274228647</v>
      </c>
      <c r="AD3699" s="23">
        <f t="shared" si="2725"/>
        <v>4803211</v>
      </c>
      <c r="AE3699" s="24">
        <f t="shared" ref="AE3699:AE3762" si="2733">AC3699-AD3699</f>
        <v>70086276.274228647</v>
      </c>
      <c r="AF3699" s="3">
        <f t="shared" si="2720"/>
        <v>0</v>
      </c>
      <c r="AG3699" s="2">
        <f t="shared" si="2702"/>
        <v>0</v>
      </c>
      <c r="AH3699" s="2">
        <f t="shared" si="2703"/>
        <v>235.50709227184603</v>
      </c>
      <c r="AI3699" s="23">
        <f t="shared" si="2726"/>
        <v>11948816953.126474</v>
      </c>
      <c r="AJ3699" s="23">
        <f t="shared" si="2704"/>
        <v>6219.922423797766</v>
      </c>
      <c r="AK3699" s="23">
        <f t="shared" si="2705"/>
        <v>0</v>
      </c>
      <c r="AL3699" s="23">
        <f t="shared" si="2730"/>
        <v>0</v>
      </c>
      <c r="AM3699" s="23">
        <f t="shared" si="2731"/>
        <v>0</v>
      </c>
      <c r="AN3699" s="16">
        <f t="shared" si="2721"/>
        <v>0</v>
      </c>
      <c r="AO3699" s="23">
        <f t="shared" si="2722"/>
        <v>0</v>
      </c>
      <c r="AP3699" s="22">
        <f t="shared" si="2723"/>
        <v>0</v>
      </c>
      <c r="AQ3699" s="30">
        <f t="shared" si="2706"/>
        <v>31917893752.567299</v>
      </c>
      <c r="AR3699" s="28">
        <f t="shared" si="2707"/>
        <v>15755525420.347078</v>
      </c>
      <c r="AS3699" s="25">
        <f t="shared" si="2708"/>
        <v>200337590.02425668</v>
      </c>
      <c r="AT3699" s="32">
        <f t="shared" si="2709"/>
        <v>0</v>
      </c>
      <c r="AU3699" s="23">
        <f t="shared" si="2710"/>
        <v>0</v>
      </c>
      <c r="AV3699" s="22">
        <f t="shared" si="2711"/>
        <v>4660149040.3018761</v>
      </c>
      <c r="AW3699" s="31">
        <f t="shared" si="2724"/>
        <v>21162494102.823128</v>
      </c>
      <c r="AX3699" s="21"/>
      <c r="AY3699" s="21"/>
      <c r="AZ3699" s="21"/>
      <c r="BA3699" s="21"/>
    </row>
    <row r="3700" spans="1:53" x14ac:dyDescent="0.25">
      <c r="A3700" s="21">
        <f t="shared" si="2732"/>
        <v>977</v>
      </c>
      <c r="B3700" s="21" t="s">
        <v>28</v>
      </c>
      <c r="C3700" s="27">
        <f t="shared" si="2689"/>
        <v>0</v>
      </c>
      <c r="D3700" s="27">
        <f t="shared" si="2712"/>
        <v>0</v>
      </c>
      <c r="E3700" s="27" t="b">
        <f t="shared" si="2688"/>
        <v>1</v>
      </c>
      <c r="F3700" s="29">
        <f t="shared" si="2690"/>
        <v>0</v>
      </c>
      <c r="G3700" s="27">
        <f t="shared" si="2713"/>
        <v>0</v>
      </c>
      <c r="H3700" s="22">
        <f t="shared" si="2691"/>
        <v>41264537833.762146</v>
      </c>
      <c r="I3700" s="23">
        <f t="shared" si="2692"/>
        <v>132580106.5049091</v>
      </c>
      <c r="J3700" s="23">
        <f t="shared" si="2693"/>
        <v>1086</v>
      </c>
      <c r="K3700" s="19">
        <f t="shared" si="2714"/>
        <v>225.0831931027827</v>
      </c>
      <c r="L3700" s="16">
        <f t="shared" si="2694"/>
        <v>284.63109693992305</v>
      </c>
      <c r="M3700" s="23">
        <f>M3699-IF($B3700="B",(Percent_Rent_In_Elsies*2.49%/12 * H3699)/K3699,0)+IF($B3700="D",N3700,0)+IF(B3700="D",AK3699)+IF(B3700="C",F3699*90%)-(Y3700-Y3699)-IF($B3700="A",Q3699/K3699) + IF($B3700="A",Q3699/K3699)</f>
        <v>-66021367.619355269</v>
      </c>
      <c r="N3700" s="23">
        <f t="shared" si="2695"/>
        <v>0</v>
      </c>
      <c r="O3700" s="22">
        <f t="shared" si="2696"/>
        <v>0</v>
      </c>
      <c r="P3700" s="22">
        <f t="shared" si="2727"/>
        <v>29324812.832774252</v>
      </c>
      <c r="Q3700" s="22">
        <f t="shared" si="2728"/>
        <v>0</v>
      </c>
      <c r="R3700" s="22">
        <f t="shared" si="2697"/>
        <v>504509544.30430275</v>
      </c>
      <c r="S3700" s="16">
        <f t="shared" si="2687"/>
        <v>0</v>
      </c>
      <c r="T3700" s="15">
        <f t="shared" si="2698"/>
        <v>0</v>
      </c>
      <c r="U3700" s="23">
        <f t="shared" si="2715"/>
        <v>2241435.8768845168</v>
      </c>
      <c r="V3700" s="23">
        <f t="shared" si="2716"/>
        <v>0</v>
      </c>
      <c r="W3700" s="23">
        <f t="shared" si="2729"/>
        <v>0</v>
      </c>
      <c r="X3700" s="23">
        <f t="shared" si="2717"/>
        <v>45533458.619878925</v>
      </c>
      <c r="Y3700" s="23">
        <f t="shared" si="2699"/>
        <v>13825559.361691331</v>
      </c>
      <c r="Z3700" s="3">
        <f t="shared" si="2700"/>
        <v>9323.7765261419172</v>
      </c>
      <c r="AA3700" s="23">
        <f t="shared" si="2701"/>
        <v>74460571.152498394</v>
      </c>
      <c r="AB3700" s="26">
        <f t="shared" si="2718"/>
        <v>70086276.274228632</v>
      </c>
      <c r="AC3700" s="23">
        <f t="shared" si="2719"/>
        <v>74889487.274228647</v>
      </c>
      <c r="AD3700" s="23">
        <f t="shared" si="2725"/>
        <v>4803211</v>
      </c>
      <c r="AE3700" s="24">
        <f t="shared" si="2733"/>
        <v>70086276.274228647</v>
      </c>
      <c r="AF3700" s="3">
        <f t="shared" si="2720"/>
        <v>0</v>
      </c>
      <c r="AG3700" s="2">
        <f t="shared" si="2702"/>
        <v>1118853183.1370299</v>
      </c>
      <c r="AH3700" s="2">
        <f t="shared" si="2703"/>
        <v>235.50709227184603</v>
      </c>
      <c r="AI3700" s="23">
        <f t="shared" si="2726"/>
        <v>11971302225.186626</v>
      </c>
      <c r="AJ3700" s="23">
        <f t="shared" si="2704"/>
        <v>6219.922423797766</v>
      </c>
      <c r="AK3700" s="23">
        <f t="shared" si="2705"/>
        <v>0</v>
      </c>
      <c r="AL3700" s="23">
        <f t="shared" si="2730"/>
        <v>0</v>
      </c>
      <c r="AM3700" s="23">
        <f t="shared" si="2731"/>
        <v>0</v>
      </c>
      <c r="AN3700" s="16">
        <f t="shared" si="2721"/>
        <v>0</v>
      </c>
      <c r="AO3700" s="23">
        <f t="shared" si="2722"/>
        <v>0</v>
      </c>
      <c r="AP3700" s="22">
        <f t="shared" si="2723"/>
        <v>0</v>
      </c>
      <c r="AQ3700" s="30">
        <f t="shared" si="2706"/>
        <v>31917893752.567299</v>
      </c>
      <c r="AR3700" s="28">
        <f t="shared" si="2707"/>
        <v>15755525420.347078</v>
      </c>
      <c r="AS3700" s="25">
        <f t="shared" si="2708"/>
        <v>200337590.02425668</v>
      </c>
      <c r="AT3700" s="32">
        <f t="shared" si="2709"/>
        <v>18647.553052283834</v>
      </c>
      <c r="AU3700" s="23">
        <f t="shared" si="2710"/>
        <v>18647.553052283834</v>
      </c>
      <c r="AV3700" s="22">
        <f t="shared" si="2711"/>
        <v>4672796735.3147173</v>
      </c>
      <c r="AW3700" s="31">
        <f t="shared" si="2724"/>
        <v>21162494102.823128</v>
      </c>
      <c r="AX3700" s="21"/>
      <c r="AY3700" s="21"/>
      <c r="AZ3700" s="21"/>
      <c r="BA3700" s="21"/>
    </row>
    <row r="3701" spans="1:53" x14ac:dyDescent="0.25">
      <c r="A3701">
        <f t="shared" si="2732"/>
        <v>978</v>
      </c>
      <c r="B3701" t="s">
        <v>6</v>
      </c>
      <c r="C3701" s="27">
        <f t="shared" si="2689"/>
        <v>0</v>
      </c>
      <c r="D3701" s="27">
        <f t="shared" si="2712"/>
        <v>0</v>
      </c>
      <c r="E3701" s="27" t="b">
        <f t="shared" si="2688"/>
        <v>1</v>
      </c>
      <c r="F3701" s="29">
        <f t="shared" si="2690"/>
        <v>0</v>
      </c>
      <c r="G3701" s="27">
        <f t="shared" si="2713"/>
        <v>0</v>
      </c>
      <c r="H3701" s="22">
        <f t="shared" si="2691"/>
        <v>41333312063.485085</v>
      </c>
      <c r="I3701" s="23">
        <f t="shared" si="2692"/>
        <v>132580106.5049091</v>
      </c>
      <c r="J3701" s="23">
        <f t="shared" si="2693"/>
        <v>1086</v>
      </c>
      <c r="K3701" s="19">
        <f t="shared" si="2714"/>
        <v>225.0831931027827</v>
      </c>
      <c r="L3701" s="16">
        <f t="shared" si="2694"/>
        <v>285.1054821014896</v>
      </c>
      <c r="M3701" s="23">
        <f>M3700-IF($B3701="B",(Percent_Rent_In_Elsies*2.49%/12 * H3700)/K3700,0)+IF($B3701="D",N3701,0)+IF(B3701="D",AK3700)+IF(B3701="C",F3700*90%)-(Y3701-Y3700)-IF($B3701="A",Q3700/K3700) + IF($B3701="A",Q3700/K3700)</f>
        <v>-66021367.619355269</v>
      </c>
      <c r="N3701" s="23">
        <f t="shared" si="2695"/>
        <v>0</v>
      </c>
      <c r="O3701" s="22">
        <f t="shared" si="2696"/>
        <v>0</v>
      </c>
      <c r="P3701" s="22">
        <f t="shared" si="2727"/>
        <v>0</v>
      </c>
      <c r="Q3701" s="22">
        <f t="shared" si="2728"/>
        <v>0</v>
      </c>
      <c r="R3701" s="22">
        <f t="shared" si="2697"/>
        <v>504509544.30430275</v>
      </c>
      <c r="S3701" s="16">
        <f t="shared" si="2687"/>
        <v>0</v>
      </c>
      <c r="T3701" s="15">
        <f t="shared" si="2698"/>
        <v>0</v>
      </c>
      <c r="U3701" s="23">
        <f t="shared" si="2715"/>
        <v>2241435.8768845168</v>
      </c>
      <c r="V3701" s="23">
        <f t="shared" si="2716"/>
        <v>0</v>
      </c>
      <c r="W3701" s="23">
        <f t="shared" si="2729"/>
        <v>0</v>
      </c>
      <c r="X3701" s="23">
        <f t="shared" si="2717"/>
        <v>45580077.502509639</v>
      </c>
      <c r="Y3701" s="23">
        <f t="shared" si="2699"/>
        <v>13825559.361691331</v>
      </c>
      <c r="Z3701" s="3">
        <f t="shared" si="2700"/>
        <v>0</v>
      </c>
      <c r="AA3701" s="23">
        <f t="shared" si="2701"/>
        <v>74460571.152498394</v>
      </c>
      <c r="AB3701" s="26">
        <f t="shared" si="2718"/>
        <v>70086276.274228632</v>
      </c>
      <c r="AC3701" s="23">
        <f t="shared" si="2719"/>
        <v>74889487.274228647</v>
      </c>
      <c r="AD3701" s="23">
        <f t="shared" si="2725"/>
        <v>4803211</v>
      </c>
      <c r="AE3701" s="24">
        <f t="shared" si="2733"/>
        <v>70086276.274228647</v>
      </c>
      <c r="AF3701" s="3">
        <f t="shared" si="2720"/>
        <v>0</v>
      </c>
      <c r="AG3701" s="2">
        <f t="shared" si="2702"/>
        <v>0</v>
      </c>
      <c r="AH3701" s="2">
        <f t="shared" si="2703"/>
        <v>235.89960409229911</v>
      </c>
      <c r="AI3701" s="23">
        <f t="shared" si="2726"/>
        <v>11971302225.186626</v>
      </c>
      <c r="AJ3701" s="23">
        <f t="shared" si="2704"/>
        <v>6219.922423797766</v>
      </c>
      <c r="AK3701" s="23">
        <f t="shared" si="2705"/>
        <v>0</v>
      </c>
      <c r="AL3701" s="23">
        <f t="shared" si="2730"/>
        <v>0</v>
      </c>
      <c r="AM3701" s="23">
        <f t="shared" si="2731"/>
        <v>0</v>
      </c>
      <c r="AN3701" s="16">
        <f t="shared" si="2721"/>
        <v>0</v>
      </c>
      <c r="AO3701" s="23">
        <f t="shared" si="2722"/>
        <v>0</v>
      </c>
      <c r="AP3701" s="22">
        <f t="shared" si="2723"/>
        <v>0</v>
      </c>
      <c r="AQ3701" s="30">
        <f t="shared" si="2706"/>
        <v>31917893752.567299</v>
      </c>
      <c r="AR3701" s="28">
        <f t="shared" si="2707"/>
        <v>15755525420.347078</v>
      </c>
      <c r="AS3701" s="25">
        <f t="shared" si="2708"/>
        <v>200337590.02425668</v>
      </c>
      <c r="AT3701" s="32">
        <f t="shared" si="2709"/>
        <v>0</v>
      </c>
      <c r="AU3701" s="23">
        <f t="shared" si="2710"/>
        <v>0</v>
      </c>
      <c r="AV3701" s="22">
        <f t="shared" si="2711"/>
        <v>4672796735.3147173</v>
      </c>
      <c r="AW3701" s="31">
        <f t="shared" si="2724"/>
        <v>21133169289.990353</v>
      </c>
    </row>
    <row r="3702" spans="1:53" x14ac:dyDescent="0.25">
      <c r="A3702">
        <f t="shared" si="2732"/>
        <v>978</v>
      </c>
      <c r="B3702" t="s">
        <v>7</v>
      </c>
      <c r="C3702" s="27">
        <f t="shared" si="2689"/>
        <v>0</v>
      </c>
      <c r="D3702" s="27">
        <f t="shared" si="2712"/>
        <v>0</v>
      </c>
      <c r="E3702" s="27" t="b">
        <f t="shared" si="2688"/>
        <v>1</v>
      </c>
      <c r="F3702" s="29">
        <f t="shared" si="2690"/>
        <v>0</v>
      </c>
      <c r="G3702" s="27">
        <f t="shared" si="2713"/>
        <v>0</v>
      </c>
      <c r="H3702" s="22">
        <f t="shared" si="2691"/>
        <v>41333312063.485085</v>
      </c>
      <c r="I3702" s="23">
        <f t="shared" si="2692"/>
        <v>132580106.5049091</v>
      </c>
      <c r="J3702" s="23">
        <f t="shared" si="2693"/>
        <v>1086</v>
      </c>
      <c r="K3702" s="19">
        <f t="shared" si="2714"/>
        <v>225.0831931027827</v>
      </c>
      <c r="L3702" s="16">
        <f t="shared" si="2694"/>
        <v>285.1054821014896</v>
      </c>
      <c r="M3702" s="23">
        <f>M3701-IF($B3702="B",(Percent_Rent_In_Elsies*2.49%/12 * H3701)/K3701,0)+IF($B3702="D",N3702,0)+IF(B3702="D",AK3701)+IF(B3702="C",F3701*90%)-(Y3702-Y3701)-IF($B3702="A",Q3701/K3701) + IF($B3702="A",Q3701/K3701)</f>
        <v>-66211889.668890454</v>
      </c>
      <c r="N3702" s="23">
        <f t="shared" si="2695"/>
        <v>0</v>
      </c>
      <c r="O3702" s="22">
        <f t="shared" si="2696"/>
        <v>0</v>
      </c>
      <c r="P3702" s="22">
        <f t="shared" si="2727"/>
        <v>0</v>
      </c>
      <c r="Q3702" s="22">
        <f t="shared" si="2728"/>
        <v>0</v>
      </c>
      <c r="R3702" s="22">
        <f t="shared" si="2697"/>
        <v>462467082.27894419</v>
      </c>
      <c r="S3702" s="16">
        <f t="shared" si="2687"/>
        <v>42042462.025358565</v>
      </c>
      <c r="T3702" s="15">
        <f t="shared" si="2698"/>
        <v>0</v>
      </c>
      <c r="U3702" s="23">
        <f t="shared" si="2715"/>
        <v>2054649.5538108069</v>
      </c>
      <c r="V3702" s="23">
        <f t="shared" si="2716"/>
        <v>186786.32307370973</v>
      </c>
      <c r="W3702" s="23">
        <f t="shared" si="2729"/>
        <v>0</v>
      </c>
      <c r="X3702" s="23">
        <f t="shared" si="2717"/>
        <v>45580077.502509639</v>
      </c>
      <c r="Y3702" s="23">
        <f t="shared" si="2699"/>
        <v>13825559.361691331</v>
      </c>
      <c r="Z3702" s="3">
        <f t="shared" si="2700"/>
        <v>0</v>
      </c>
      <c r="AA3702" s="23">
        <f t="shared" si="2701"/>
        <v>74460571.152498394</v>
      </c>
      <c r="AB3702" s="26">
        <f t="shared" si="2718"/>
        <v>70086276.274228632</v>
      </c>
      <c r="AC3702" s="23">
        <f t="shared" si="2719"/>
        <v>74889487.274228647</v>
      </c>
      <c r="AD3702" s="23">
        <f t="shared" si="2725"/>
        <v>4803211</v>
      </c>
      <c r="AE3702" s="24">
        <f t="shared" si="2733"/>
        <v>70086276.274228647</v>
      </c>
      <c r="AF3702" s="3">
        <f t="shared" si="2720"/>
        <v>0</v>
      </c>
      <c r="AG3702" s="2">
        <f t="shared" si="2702"/>
        <v>0</v>
      </c>
      <c r="AH3702" s="2">
        <f t="shared" si="2703"/>
        <v>235.89960409229911</v>
      </c>
      <c r="AI3702" s="23">
        <f t="shared" si="2726"/>
        <v>11971302225.186626</v>
      </c>
      <c r="AJ3702" s="23">
        <f t="shared" si="2704"/>
        <v>6219.922423797766</v>
      </c>
      <c r="AK3702" s="23">
        <f t="shared" si="2705"/>
        <v>0</v>
      </c>
      <c r="AL3702" s="23">
        <f t="shared" si="2730"/>
        <v>11573744.445966721</v>
      </c>
      <c r="AM3702" s="23">
        <f t="shared" si="2731"/>
        <v>10798168891.015987</v>
      </c>
      <c r="AN3702" s="16">
        <f t="shared" si="2721"/>
        <v>0</v>
      </c>
      <c r="AO3702" s="23">
        <f t="shared" si="2722"/>
        <v>190522.04953518411</v>
      </c>
      <c r="AP3702" s="22">
        <f t="shared" si="2723"/>
        <v>42883311.26586578</v>
      </c>
      <c r="AQ3702" s="30">
        <f t="shared" si="2706"/>
        <v>32003295866.95327</v>
      </c>
      <c r="AR3702" s="28">
        <f t="shared" si="2707"/>
        <v>15798044223.467184</v>
      </c>
      <c r="AS3702" s="25">
        <f t="shared" si="2708"/>
        <v>200337590.02425668</v>
      </c>
      <c r="AT3702" s="32">
        <f t="shared" si="2709"/>
        <v>0</v>
      </c>
      <c r="AU3702" s="23">
        <f t="shared" si="2710"/>
        <v>0</v>
      </c>
      <c r="AV3702" s="22">
        <f t="shared" si="2711"/>
        <v>4672796735.3147173</v>
      </c>
      <c r="AW3702" s="31">
        <f t="shared" si="2724"/>
        <v>21218571404.376324</v>
      </c>
    </row>
    <row r="3703" spans="1:53" s="21" customFormat="1" x14ac:dyDescent="0.25">
      <c r="A3703">
        <f t="shared" si="2732"/>
        <v>978</v>
      </c>
      <c r="B3703" t="s">
        <v>8</v>
      </c>
      <c r="C3703" s="27">
        <f t="shared" si="2689"/>
        <v>0</v>
      </c>
      <c r="D3703" s="27">
        <f t="shared" si="2712"/>
        <v>0</v>
      </c>
      <c r="E3703" s="27" t="b">
        <f t="shared" si="2688"/>
        <v>1</v>
      </c>
      <c r="F3703" s="29">
        <f t="shared" si="2690"/>
        <v>0</v>
      </c>
      <c r="G3703" s="27">
        <f t="shared" si="2713"/>
        <v>0</v>
      </c>
      <c r="H3703" s="22">
        <f t="shared" si="2691"/>
        <v>41333312063.485085</v>
      </c>
      <c r="I3703" s="23">
        <f t="shared" si="2692"/>
        <v>132580106.5049091</v>
      </c>
      <c r="J3703" s="23">
        <f t="shared" si="2693"/>
        <v>1086</v>
      </c>
      <c r="K3703" s="19">
        <f t="shared" si="2714"/>
        <v>225.0831931027827</v>
      </c>
      <c r="L3703" s="16">
        <f t="shared" si="2694"/>
        <v>285.1054821014896</v>
      </c>
      <c r="M3703" s="23">
        <f>M3702-IF($B3703="B",(Percent_Rent_In_Elsies*2.49%/12 * H3702)/K3702,0)+IF($B3703="D",N3703,0)+IF(B3703="D",AK3702)+IF(B3703="C",F3702*90%)-(Y3703-Y3702)-IF($B3703="A",Q3702/K3702) + IF($B3703="A",Q3702/K3702)</f>
        <v>-66211889.668890454</v>
      </c>
      <c r="N3703" s="23">
        <f t="shared" si="2695"/>
        <v>0</v>
      </c>
      <c r="O3703" s="22">
        <f t="shared" si="2696"/>
        <v>0</v>
      </c>
      <c r="P3703" s="22">
        <f t="shared" si="2727"/>
        <v>0</v>
      </c>
      <c r="Q3703" s="22">
        <f t="shared" si="2728"/>
        <v>0</v>
      </c>
      <c r="R3703" s="22">
        <f t="shared" si="2697"/>
        <v>505350393.54481</v>
      </c>
      <c r="S3703" s="16">
        <f t="shared" si="2687"/>
        <v>42042462.025358565</v>
      </c>
      <c r="T3703" s="15">
        <f t="shared" si="2698"/>
        <v>0</v>
      </c>
      <c r="U3703" s="23">
        <f t="shared" si="2715"/>
        <v>2245171.6033459911</v>
      </c>
      <c r="V3703" s="23">
        <f t="shared" si="2716"/>
        <v>186786.32307370973</v>
      </c>
      <c r="W3703" s="23">
        <f t="shared" si="2729"/>
        <v>0</v>
      </c>
      <c r="X3703" s="23">
        <f t="shared" si="2717"/>
        <v>45580077.502509639</v>
      </c>
      <c r="Y3703" s="23">
        <f t="shared" si="2699"/>
        <v>13825559.361691331</v>
      </c>
      <c r="Z3703" s="3">
        <f t="shared" si="2700"/>
        <v>0</v>
      </c>
      <c r="AA3703" s="23">
        <f t="shared" si="2701"/>
        <v>74460571.152498394</v>
      </c>
      <c r="AB3703" s="26">
        <f t="shared" si="2718"/>
        <v>70086276.274228603</v>
      </c>
      <c r="AC3703" s="23">
        <f t="shared" si="2719"/>
        <v>74889487.274228647</v>
      </c>
      <c r="AD3703" s="23">
        <f t="shared" si="2725"/>
        <v>4803211</v>
      </c>
      <c r="AE3703" s="24">
        <f t="shared" si="2733"/>
        <v>70086276.274228647</v>
      </c>
      <c r="AF3703" s="3">
        <f t="shared" si="2720"/>
        <v>1E-4</v>
      </c>
      <c r="AG3703" s="2">
        <f t="shared" si="2702"/>
        <v>0</v>
      </c>
      <c r="AH3703" s="2">
        <f t="shared" si="2703"/>
        <v>235.89960409229911</v>
      </c>
      <c r="AI3703" s="23">
        <f t="shared" si="2726"/>
        <v>11971302225.186626</v>
      </c>
      <c r="AJ3703" s="23">
        <f t="shared" si="2704"/>
        <v>6219.922423797766</v>
      </c>
      <c r="AK3703" s="23">
        <f t="shared" si="2705"/>
        <v>67917.292041625129</v>
      </c>
      <c r="AL3703" s="23">
        <f t="shared" si="2730"/>
        <v>0</v>
      </c>
      <c r="AM3703" s="23">
        <f t="shared" si="2731"/>
        <v>0</v>
      </c>
      <c r="AN3703" s="16">
        <f t="shared" si="2721"/>
        <v>0</v>
      </c>
      <c r="AO3703" s="23">
        <f t="shared" si="2722"/>
        <v>0</v>
      </c>
      <c r="AP3703" s="22">
        <f t="shared" si="2723"/>
        <v>0</v>
      </c>
      <c r="AQ3703" s="30">
        <f t="shared" si="2706"/>
        <v>32003295866.95327</v>
      </c>
      <c r="AR3703" s="28">
        <f t="shared" si="2707"/>
        <v>15798044223.467184</v>
      </c>
      <c r="AS3703" s="25">
        <f t="shared" si="2708"/>
        <v>200337590.02425668</v>
      </c>
      <c r="AT3703" s="32">
        <f t="shared" si="2709"/>
        <v>0</v>
      </c>
      <c r="AU3703" s="23">
        <f t="shared" si="2710"/>
        <v>0</v>
      </c>
      <c r="AV3703" s="22">
        <f t="shared" si="2711"/>
        <v>4672796735.3147173</v>
      </c>
      <c r="AW3703" s="31">
        <f t="shared" si="2724"/>
        <v>21218571404.376324</v>
      </c>
      <c r="AX3703"/>
      <c r="AY3703"/>
      <c r="AZ3703"/>
      <c r="BA3703"/>
    </row>
    <row r="3704" spans="1:53" s="21" customFormat="1" x14ac:dyDescent="0.25">
      <c r="A3704" s="21">
        <f t="shared" si="2732"/>
        <v>978</v>
      </c>
      <c r="B3704" s="21" t="s">
        <v>9</v>
      </c>
      <c r="C3704" s="27">
        <f t="shared" si="2689"/>
        <v>0</v>
      </c>
      <c r="D3704" s="27">
        <f t="shared" si="2712"/>
        <v>0</v>
      </c>
      <c r="E3704" s="27" t="b">
        <f t="shared" si="2688"/>
        <v>1</v>
      </c>
      <c r="F3704" s="29">
        <f t="shared" si="2690"/>
        <v>0</v>
      </c>
      <c r="G3704" s="27">
        <f t="shared" si="2713"/>
        <v>0</v>
      </c>
      <c r="H3704" s="22">
        <f t="shared" si="2691"/>
        <v>41333312063.485085</v>
      </c>
      <c r="I3704" s="23">
        <f t="shared" si="2692"/>
        <v>132580106.5049091</v>
      </c>
      <c r="J3704" s="23">
        <f t="shared" si="2693"/>
        <v>1086</v>
      </c>
      <c r="K3704" s="19">
        <f t="shared" si="2714"/>
        <v>225.0831931027827</v>
      </c>
      <c r="L3704" s="16">
        <f t="shared" si="2694"/>
        <v>285.1054821014896</v>
      </c>
      <c r="M3704" s="23">
        <f>M3703-IF($B3704="B",(Percent_Rent_In_Elsies*2.49%/12 * H3703)/K3703,0)+IF($B3704="D",N3704,0)+IF(B3704="D",AK3703)+IF(B3704="C",F3703*90%)-(Y3704-Y3703)-IF($B3704="A",Q3703/K3703) + IF($B3704="A",Q3703/K3703)</f>
        <v>-66143972.376848832</v>
      </c>
      <c r="N3704" s="23">
        <f t="shared" si="2695"/>
        <v>0</v>
      </c>
      <c r="O3704" s="22">
        <f t="shared" si="2696"/>
        <v>29373687.520828884</v>
      </c>
      <c r="P3704" s="22">
        <f t="shared" si="2727"/>
        <v>0</v>
      </c>
      <c r="Q3704" s="22">
        <f t="shared" si="2728"/>
        <v>0</v>
      </c>
      <c r="R3704" s="22">
        <f t="shared" si="2697"/>
        <v>505350393.54481</v>
      </c>
      <c r="S3704" s="16">
        <f t="shared" si="2687"/>
        <v>0</v>
      </c>
      <c r="T3704" s="15">
        <f t="shared" si="2698"/>
        <v>12668774.504529681</v>
      </c>
      <c r="U3704" s="23">
        <f t="shared" si="2715"/>
        <v>2245171.6033459911</v>
      </c>
      <c r="V3704" s="23">
        <f t="shared" si="2716"/>
        <v>0</v>
      </c>
      <c r="W3704" s="23">
        <f t="shared" si="2729"/>
        <v>186786.32307370973</v>
      </c>
      <c r="X3704" s="23">
        <f t="shared" si="2717"/>
        <v>45580077.502509639</v>
      </c>
      <c r="Y3704" s="23">
        <f t="shared" si="2699"/>
        <v>13825559.361691331</v>
      </c>
      <c r="Z3704" s="3">
        <f t="shared" si="2700"/>
        <v>0</v>
      </c>
      <c r="AA3704" s="23">
        <f t="shared" si="2701"/>
        <v>74392653.860456765</v>
      </c>
      <c r="AB3704" s="26">
        <f t="shared" si="2718"/>
        <v>70086276.274228618</v>
      </c>
      <c r="AC3704" s="23">
        <f t="shared" si="2719"/>
        <v>74889487.274228647</v>
      </c>
      <c r="AD3704" s="23">
        <f t="shared" si="2725"/>
        <v>4803211</v>
      </c>
      <c r="AE3704" s="24">
        <f t="shared" si="2733"/>
        <v>70086276.274228647</v>
      </c>
      <c r="AF3704" s="3">
        <f t="shared" si="2720"/>
        <v>0</v>
      </c>
      <c r="AG3704" s="2">
        <f t="shared" si="2702"/>
        <v>0</v>
      </c>
      <c r="AH3704" s="2">
        <f t="shared" si="2703"/>
        <v>235.89960409229911</v>
      </c>
      <c r="AI3704" s="23">
        <f t="shared" si="2726"/>
        <v>11960382910.215467</v>
      </c>
      <c r="AJ3704" s="23">
        <f t="shared" si="2704"/>
        <v>6219.922423797766</v>
      </c>
      <c r="AK3704" s="23">
        <f t="shared" si="2705"/>
        <v>0</v>
      </c>
      <c r="AL3704" s="23">
        <f t="shared" si="2730"/>
        <v>0</v>
      </c>
      <c r="AM3704" s="23">
        <f t="shared" si="2731"/>
        <v>0</v>
      </c>
      <c r="AN3704" s="16">
        <f t="shared" si="2721"/>
        <v>0</v>
      </c>
      <c r="AO3704" s="23">
        <f t="shared" si="2722"/>
        <v>0</v>
      </c>
      <c r="AP3704" s="22">
        <f t="shared" si="2723"/>
        <v>0</v>
      </c>
      <c r="AQ3704" s="30">
        <f t="shared" si="2706"/>
        <v>32003295866.95327</v>
      </c>
      <c r="AR3704" s="28">
        <f t="shared" si="2707"/>
        <v>15798044223.467184</v>
      </c>
      <c r="AS3704" s="25">
        <f t="shared" si="2708"/>
        <v>200337590.02425668</v>
      </c>
      <c r="AT3704" s="32">
        <f t="shared" si="2709"/>
        <v>0</v>
      </c>
      <c r="AU3704" s="23">
        <f t="shared" si="2710"/>
        <v>0</v>
      </c>
      <c r="AV3704" s="22">
        <f t="shared" si="2711"/>
        <v>4672796735.3147173</v>
      </c>
      <c r="AW3704" s="31">
        <f t="shared" si="2724"/>
        <v>21218571404.376324</v>
      </c>
    </row>
    <row r="3705" spans="1:53" x14ac:dyDescent="0.25">
      <c r="A3705" s="21">
        <f t="shared" si="2732"/>
        <v>978</v>
      </c>
      <c r="B3705" s="21" t="s">
        <v>28</v>
      </c>
      <c r="C3705" s="27">
        <f t="shared" si="2689"/>
        <v>0</v>
      </c>
      <c r="D3705" s="27">
        <f t="shared" si="2712"/>
        <v>0</v>
      </c>
      <c r="E3705" s="27" t="b">
        <f t="shared" si="2688"/>
        <v>1</v>
      </c>
      <c r="F3705" s="29">
        <f t="shared" si="2690"/>
        <v>0</v>
      </c>
      <c r="G3705" s="27">
        <f t="shared" si="2713"/>
        <v>0</v>
      </c>
      <c r="H3705" s="22">
        <f t="shared" si="2691"/>
        <v>41333312063.485085</v>
      </c>
      <c r="I3705" s="23">
        <f t="shared" si="2692"/>
        <v>132580106.5049091</v>
      </c>
      <c r="J3705" s="23">
        <f t="shared" si="2693"/>
        <v>1086</v>
      </c>
      <c r="K3705" s="19">
        <f t="shared" si="2714"/>
        <v>225.0831931027827</v>
      </c>
      <c r="L3705" s="16">
        <f t="shared" si="2694"/>
        <v>285.1054821014896</v>
      </c>
      <c r="M3705" s="23">
        <f>M3704-IF($B3705="B",(Percent_Rent_In_Elsies*2.49%/12 * H3704)/K3704,0)+IF($B3705="D",N3705,0)+IF(B3705="D",AK3704)+IF(B3705="C",F3704*90%)-(Y3705-Y3704)-IF($B3705="A",Q3704/K3704) + IF($B3705="A",Q3704/K3704)</f>
        <v>-66143972.376848832</v>
      </c>
      <c r="N3705" s="23">
        <f t="shared" si="2695"/>
        <v>0</v>
      </c>
      <c r="O3705" s="22">
        <f t="shared" si="2696"/>
        <v>0</v>
      </c>
      <c r="P3705" s="22">
        <f t="shared" si="2727"/>
        <v>29373687.520828884</v>
      </c>
      <c r="Q3705" s="22">
        <f t="shared" si="2728"/>
        <v>0</v>
      </c>
      <c r="R3705" s="22">
        <f t="shared" si="2697"/>
        <v>505350393.54481</v>
      </c>
      <c r="S3705" s="16">
        <f t="shared" si="2687"/>
        <v>0</v>
      </c>
      <c r="T3705" s="15">
        <f t="shared" si="2698"/>
        <v>0</v>
      </c>
      <c r="U3705" s="23">
        <f t="shared" si="2715"/>
        <v>2245171.6033459911</v>
      </c>
      <c r="V3705" s="23">
        <f t="shared" si="2716"/>
        <v>0</v>
      </c>
      <c r="W3705" s="23">
        <f t="shared" si="2729"/>
        <v>0</v>
      </c>
      <c r="X3705" s="23">
        <f t="shared" si="2717"/>
        <v>45580077.502509639</v>
      </c>
      <c r="Y3705" s="23">
        <f t="shared" si="2699"/>
        <v>13825559.361691331</v>
      </c>
      <c r="Z3705" s="3">
        <f t="shared" si="2700"/>
        <v>9339.3161536854877</v>
      </c>
      <c r="AA3705" s="23">
        <f t="shared" si="2701"/>
        <v>74532743.602762043</v>
      </c>
      <c r="AB3705" s="26">
        <f t="shared" si="2718"/>
        <v>70086276.274228588</v>
      </c>
      <c r="AC3705" s="23">
        <f t="shared" si="2719"/>
        <v>74889487.274228647</v>
      </c>
      <c r="AD3705" s="23">
        <f t="shared" si="2725"/>
        <v>4803211</v>
      </c>
      <c r="AE3705" s="24">
        <f t="shared" si="2733"/>
        <v>70086276.274228647</v>
      </c>
      <c r="AF3705" s="3">
        <f t="shared" si="2720"/>
        <v>0</v>
      </c>
      <c r="AG3705" s="2">
        <f t="shared" si="2702"/>
        <v>1120717938.4422586</v>
      </c>
      <c r="AH3705" s="2">
        <f t="shared" si="2703"/>
        <v>235.89960409229911</v>
      </c>
      <c r="AI3705" s="23">
        <f t="shared" si="2726"/>
        <v>11982905657.729052</v>
      </c>
      <c r="AJ3705" s="23">
        <f t="shared" si="2704"/>
        <v>6219.922423797766</v>
      </c>
      <c r="AK3705" s="23">
        <f t="shared" si="2705"/>
        <v>0</v>
      </c>
      <c r="AL3705" s="23">
        <f t="shared" si="2730"/>
        <v>0</v>
      </c>
      <c r="AM3705" s="23">
        <f t="shared" si="2731"/>
        <v>0</v>
      </c>
      <c r="AN3705" s="16">
        <f t="shared" si="2721"/>
        <v>0</v>
      </c>
      <c r="AO3705" s="23">
        <f t="shared" si="2722"/>
        <v>0</v>
      </c>
      <c r="AP3705" s="22">
        <f t="shared" si="2723"/>
        <v>0</v>
      </c>
      <c r="AQ3705" s="30">
        <f t="shared" si="2706"/>
        <v>32003295866.95327</v>
      </c>
      <c r="AR3705" s="28">
        <f t="shared" si="2707"/>
        <v>15798044223.467184</v>
      </c>
      <c r="AS3705" s="25">
        <f t="shared" si="2708"/>
        <v>200337590.02425668</v>
      </c>
      <c r="AT3705" s="32">
        <f t="shared" si="2709"/>
        <v>18678.632307370975</v>
      </c>
      <c r="AU3705" s="23">
        <f t="shared" si="2710"/>
        <v>18678.632307370975</v>
      </c>
      <c r="AV3705" s="22">
        <f t="shared" si="2711"/>
        <v>4685465509.8192472</v>
      </c>
      <c r="AW3705" s="31">
        <f t="shared" si="2724"/>
        <v>21218571404.376328</v>
      </c>
      <c r="AX3705" s="21"/>
      <c r="AY3705" s="21"/>
      <c r="AZ3705" s="21"/>
      <c r="BA3705" s="21"/>
    </row>
    <row r="3706" spans="1:53" x14ac:dyDescent="0.25">
      <c r="A3706">
        <f t="shared" si="2732"/>
        <v>979</v>
      </c>
      <c r="B3706" t="s">
        <v>6</v>
      </c>
      <c r="C3706" s="27">
        <f t="shared" si="2689"/>
        <v>0</v>
      </c>
      <c r="D3706" s="27">
        <f t="shared" si="2712"/>
        <v>0</v>
      </c>
      <c r="E3706" s="27" t="b">
        <f t="shared" si="2688"/>
        <v>1</v>
      </c>
      <c r="F3706" s="29">
        <f t="shared" si="2690"/>
        <v>0</v>
      </c>
      <c r="G3706" s="27">
        <f t="shared" si="2713"/>
        <v>0</v>
      </c>
      <c r="H3706" s="22">
        <f t="shared" si="2691"/>
        <v>41402200916.924225</v>
      </c>
      <c r="I3706" s="23">
        <f t="shared" si="2692"/>
        <v>132580106.5049091</v>
      </c>
      <c r="J3706" s="23">
        <f t="shared" si="2693"/>
        <v>1086</v>
      </c>
      <c r="K3706" s="19">
        <f t="shared" si="2714"/>
        <v>225.0831931027827</v>
      </c>
      <c r="L3706" s="16">
        <f t="shared" si="2694"/>
        <v>285.58065790499211</v>
      </c>
      <c r="M3706" s="23">
        <f>M3705-IF($B3706="B",(Percent_Rent_In_Elsies*2.49%/12 * H3705)/K3705,0)+IF($B3706="D",N3706,0)+IF(B3706="D",AK3705)+IF(B3706="C",F3705*90%)-(Y3706-Y3705)-IF($B3706="A",Q3705/K3705) + IF($B3706="A",Q3705/K3705)</f>
        <v>-66143972.376848832</v>
      </c>
      <c r="N3706" s="23">
        <f t="shared" si="2695"/>
        <v>0</v>
      </c>
      <c r="O3706" s="22">
        <f t="shared" si="2696"/>
        <v>0</v>
      </c>
      <c r="P3706" s="22">
        <f t="shared" si="2727"/>
        <v>0</v>
      </c>
      <c r="Q3706" s="22">
        <f t="shared" si="2728"/>
        <v>0</v>
      </c>
      <c r="R3706" s="22">
        <f t="shared" si="2697"/>
        <v>505350393.54481</v>
      </c>
      <c r="S3706" s="16">
        <f t="shared" si="2687"/>
        <v>0</v>
      </c>
      <c r="T3706" s="15">
        <f t="shared" si="2698"/>
        <v>0</v>
      </c>
      <c r="U3706" s="23">
        <f t="shared" si="2715"/>
        <v>2245171.6033459911</v>
      </c>
      <c r="V3706" s="23">
        <f t="shared" si="2716"/>
        <v>0</v>
      </c>
      <c r="W3706" s="23">
        <f t="shared" si="2729"/>
        <v>0</v>
      </c>
      <c r="X3706" s="23">
        <f t="shared" si="2717"/>
        <v>45626774.083278067</v>
      </c>
      <c r="Y3706" s="23">
        <f t="shared" si="2699"/>
        <v>13825559.361691331</v>
      </c>
      <c r="Z3706" s="3">
        <f t="shared" si="2700"/>
        <v>0</v>
      </c>
      <c r="AA3706" s="23">
        <f t="shared" si="2701"/>
        <v>74532743.602762043</v>
      </c>
      <c r="AB3706" s="26">
        <f t="shared" si="2718"/>
        <v>70086276.274228618</v>
      </c>
      <c r="AC3706" s="23">
        <f t="shared" si="2719"/>
        <v>74889487.274228647</v>
      </c>
      <c r="AD3706" s="23">
        <f t="shared" si="2725"/>
        <v>4803211</v>
      </c>
      <c r="AE3706" s="24">
        <f t="shared" si="2733"/>
        <v>70086276.274228647</v>
      </c>
      <c r="AF3706" s="3">
        <f t="shared" si="2720"/>
        <v>0</v>
      </c>
      <c r="AG3706" s="2">
        <f t="shared" si="2702"/>
        <v>0</v>
      </c>
      <c r="AH3706" s="2">
        <f t="shared" si="2703"/>
        <v>236.29277009911962</v>
      </c>
      <c r="AI3706" s="23">
        <f t="shared" si="2726"/>
        <v>11982905657.729052</v>
      </c>
      <c r="AJ3706" s="23">
        <f t="shared" si="2704"/>
        <v>6219.922423797766</v>
      </c>
      <c r="AK3706" s="23">
        <f t="shared" si="2705"/>
        <v>0</v>
      </c>
      <c r="AL3706" s="23">
        <f t="shared" si="2730"/>
        <v>0</v>
      </c>
      <c r="AM3706" s="23">
        <f t="shared" si="2731"/>
        <v>0</v>
      </c>
      <c r="AN3706" s="16">
        <f t="shared" si="2721"/>
        <v>0</v>
      </c>
      <c r="AO3706" s="23">
        <f t="shared" si="2722"/>
        <v>0</v>
      </c>
      <c r="AP3706" s="22">
        <f t="shared" si="2723"/>
        <v>0</v>
      </c>
      <c r="AQ3706" s="30">
        <f t="shared" si="2706"/>
        <v>32003295866.95327</v>
      </c>
      <c r="AR3706" s="28">
        <f t="shared" si="2707"/>
        <v>15798044223.467184</v>
      </c>
      <c r="AS3706" s="25">
        <f t="shared" si="2708"/>
        <v>200337590.02425668</v>
      </c>
      <c r="AT3706" s="32">
        <f t="shared" si="2709"/>
        <v>0</v>
      </c>
      <c r="AU3706" s="23">
        <f t="shared" si="2710"/>
        <v>0</v>
      </c>
      <c r="AV3706" s="22">
        <f t="shared" si="2711"/>
        <v>4685465509.8192472</v>
      </c>
      <c r="AW3706" s="31">
        <f t="shared" si="2724"/>
        <v>21189197716.855499</v>
      </c>
    </row>
    <row r="3707" spans="1:53" x14ac:dyDescent="0.25">
      <c r="A3707">
        <f t="shared" si="2732"/>
        <v>979</v>
      </c>
      <c r="B3707" t="s">
        <v>7</v>
      </c>
      <c r="C3707" s="27">
        <f t="shared" si="2689"/>
        <v>0</v>
      </c>
      <c r="D3707" s="27">
        <f t="shared" si="2712"/>
        <v>0</v>
      </c>
      <c r="E3707" s="27" t="b">
        <f t="shared" si="2688"/>
        <v>1</v>
      </c>
      <c r="F3707" s="29">
        <f t="shared" si="2690"/>
        <v>0</v>
      </c>
      <c r="G3707" s="27">
        <f t="shared" si="2713"/>
        <v>0</v>
      </c>
      <c r="H3707" s="22">
        <f t="shared" si="2691"/>
        <v>41402200916.924225</v>
      </c>
      <c r="I3707" s="23">
        <f t="shared" si="2692"/>
        <v>132580106.5049091</v>
      </c>
      <c r="J3707" s="23">
        <f t="shared" si="2693"/>
        <v>1086</v>
      </c>
      <c r="K3707" s="19">
        <f t="shared" si="2714"/>
        <v>225.0831931027827</v>
      </c>
      <c r="L3707" s="16">
        <f t="shared" si="2694"/>
        <v>285.58065790499211</v>
      </c>
      <c r="M3707" s="23">
        <f>M3706-IF($B3707="B",(Percent_Rent_In_Elsies*2.49%/12 * H3706)/K3706,0)+IF($B3707="D",N3707,0)+IF(B3707="D",AK3706)+IF(B3707="C",F3706*90%)-(Y3707-Y3706)-IF($B3707="A",Q3706/K3706) + IF($B3707="A",Q3706/K3706)</f>
        <v>-66334811.963133238</v>
      </c>
      <c r="N3707" s="23">
        <f t="shared" si="2695"/>
        <v>0</v>
      </c>
      <c r="O3707" s="22">
        <f t="shared" si="2696"/>
        <v>0</v>
      </c>
      <c r="P3707" s="22">
        <f t="shared" si="2727"/>
        <v>0</v>
      </c>
      <c r="Q3707" s="22">
        <f t="shared" si="2728"/>
        <v>0</v>
      </c>
      <c r="R3707" s="22">
        <f t="shared" si="2697"/>
        <v>463237860.74940914</v>
      </c>
      <c r="S3707" s="16">
        <f t="shared" ref="S3707:S3770" si="2734">IF($B3707="D",0,S3706+IF($B3707="B",R3706/12,0))</f>
        <v>42112532.795400836</v>
      </c>
      <c r="T3707" s="15">
        <f t="shared" si="2698"/>
        <v>0</v>
      </c>
      <c r="U3707" s="23">
        <f t="shared" si="2715"/>
        <v>2058073.9697338252</v>
      </c>
      <c r="V3707" s="23">
        <f t="shared" si="2716"/>
        <v>187097.63361216593</v>
      </c>
      <c r="W3707" s="23">
        <f t="shared" si="2729"/>
        <v>0</v>
      </c>
      <c r="X3707" s="23">
        <f t="shared" si="2717"/>
        <v>45626774.083278067</v>
      </c>
      <c r="Y3707" s="23">
        <f t="shared" si="2699"/>
        <v>13825559.361691331</v>
      </c>
      <c r="Z3707" s="3">
        <f t="shared" si="2700"/>
        <v>0</v>
      </c>
      <c r="AA3707" s="23">
        <f t="shared" si="2701"/>
        <v>74532743.602762043</v>
      </c>
      <c r="AB3707" s="26">
        <f t="shared" si="2718"/>
        <v>70086276.274228618</v>
      </c>
      <c r="AC3707" s="23">
        <f t="shared" si="2719"/>
        <v>74889487.274228647</v>
      </c>
      <c r="AD3707" s="23">
        <f t="shared" si="2725"/>
        <v>4803211</v>
      </c>
      <c r="AE3707" s="24">
        <f t="shared" si="2733"/>
        <v>70086276.274228647</v>
      </c>
      <c r="AF3707" s="3">
        <f t="shared" si="2720"/>
        <v>0</v>
      </c>
      <c r="AG3707" s="2">
        <f t="shared" si="2702"/>
        <v>0</v>
      </c>
      <c r="AH3707" s="2">
        <f t="shared" si="2703"/>
        <v>236.29277009911962</v>
      </c>
      <c r="AI3707" s="23">
        <f t="shared" si="2726"/>
        <v>11982905657.729052</v>
      </c>
      <c r="AJ3707" s="23">
        <f t="shared" si="2704"/>
        <v>6219.922423797766</v>
      </c>
      <c r="AK3707" s="23">
        <f t="shared" si="2705"/>
        <v>0</v>
      </c>
      <c r="AL3707" s="23">
        <f t="shared" si="2730"/>
        <v>11603432.542425156</v>
      </c>
      <c r="AM3707" s="23">
        <f t="shared" si="2731"/>
        <v>10825867539.548243</v>
      </c>
      <c r="AN3707" s="16">
        <f t="shared" si="2721"/>
        <v>0</v>
      </c>
      <c r="AO3707" s="23">
        <f t="shared" si="2722"/>
        <v>190839.58628440939</v>
      </c>
      <c r="AP3707" s="22">
        <f t="shared" si="2723"/>
        <v>42954783.451308884</v>
      </c>
      <c r="AQ3707" s="30">
        <f t="shared" si="2706"/>
        <v>32088840318.196552</v>
      </c>
      <c r="AR3707" s="28">
        <f t="shared" si="2707"/>
        <v>15840633891.259157</v>
      </c>
      <c r="AS3707" s="25">
        <f t="shared" si="2708"/>
        <v>200337590.02425668</v>
      </c>
      <c r="AT3707" s="32">
        <f t="shared" si="2709"/>
        <v>0</v>
      </c>
      <c r="AU3707" s="23">
        <f t="shared" si="2710"/>
        <v>0</v>
      </c>
      <c r="AV3707" s="22">
        <f t="shared" si="2711"/>
        <v>4685465509.8192472</v>
      </c>
      <c r="AW3707" s="31">
        <f t="shared" si="2724"/>
        <v>21274742168.098782</v>
      </c>
    </row>
    <row r="3708" spans="1:53" s="21" customFormat="1" x14ac:dyDescent="0.25">
      <c r="A3708">
        <f t="shared" si="2732"/>
        <v>979</v>
      </c>
      <c r="B3708" t="s">
        <v>8</v>
      </c>
      <c r="C3708" s="27">
        <f t="shared" si="2689"/>
        <v>0</v>
      </c>
      <c r="D3708" s="27">
        <f t="shared" si="2712"/>
        <v>0</v>
      </c>
      <c r="E3708" s="27" t="b">
        <f t="shared" si="2688"/>
        <v>1</v>
      </c>
      <c r="F3708" s="29">
        <f t="shared" si="2690"/>
        <v>0</v>
      </c>
      <c r="G3708" s="27">
        <f t="shared" si="2713"/>
        <v>0</v>
      </c>
      <c r="H3708" s="22">
        <f t="shared" si="2691"/>
        <v>41402200916.924225</v>
      </c>
      <c r="I3708" s="23">
        <f t="shared" si="2692"/>
        <v>132580106.5049091</v>
      </c>
      <c r="J3708" s="23">
        <f t="shared" si="2693"/>
        <v>1086</v>
      </c>
      <c r="K3708" s="19">
        <f t="shared" si="2714"/>
        <v>225.0831931027827</v>
      </c>
      <c r="L3708" s="16">
        <f t="shared" si="2694"/>
        <v>285.58065790499211</v>
      </c>
      <c r="M3708" s="23">
        <f>M3707-IF($B3708="B",(Percent_Rent_In_Elsies*2.49%/12 * H3707)/K3707,0)+IF($B3708="D",N3708,0)+IF(B3708="D",AK3707)+IF(B3708="C",F3707*90%)-(Y3708-Y3707)-IF($B3708="A",Q3707/K3707) + IF($B3708="A",Q3707/K3707)</f>
        <v>-66334811.963133238</v>
      </c>
      <c r="N3708" s="23">
        <f t="shared" si="2695"/>
        <v>0</v>
      </c>
      <c r="O3708" s="22">
        <f t="shared" si="2696"/>
        <v>0</v>
      </c>
      <c r="P3708" s="22">
        <f t="shared" si="2727"/>
        <v>0</v>
      </c>
      <c r="Q3708" s="22">
        <f t="shared" si="2728"/>
        <v>0</v>
      </c>
      <c r="R3708" s="22">
        <f t="shared" si="2697"/>
        <v>506192644.20071805</v>
      </c>
      <c r="S3708" s="16">
        <f t="shared" si="2734"/>
        <v>42112532.795400836</v>
      </c>
      <c r="T3708" s="15">
        <f t="shared" si="2698"/>
        <v>0</v>
      </c>
      <c r="U3708" s="23">
        <f t="shared" si="2715"/>
        <v>2248913.5560182347</v>
      </c>
      <c r="V3708" s="23">
        <f t="shared" si="2716"/>
        <v>187097.63361216593</v>
      </c>
      <c r="W3708" s="23">
        <f t="shared" si="2729"/>
        <v>0</v>
      </c>
      <c r="X3708" s="23">
        <f t="shared" si="2717"/>
        <v>45626774.083278067</v>
      </c>
      <c r="Y3708" s="23">
        <f t="shared" si="2699"/>
        <v>13825559.361691331</v>
      </c>
      <c r="Z3708" s="3">
        <f t="shared" si="2700"/>
        <v>0</v>
      </c>
      <c r="AA3708" s="23">
        <f t="shared" si="2701"/>
        <v>74532743.602762043</v>
      </c>
      <c r="AB3708" s="26">
        <f t="shared" si="2718"/>
        <v>70086276.274228603</v>
      </c>
      <c r="AC3708" s="23">
        <f t="shared" si="2719"/>
        <v>74889487.274228647</v>
      </c>
      <c r="AD3708" s="23">
        <f t="shared" si="2725"/>
        <v>4803211</v>
      </c>
      <c r="AE3708" s="24">
        <f t="shared" si="2733"/>
        <v>70086276.274228647</v>
      </c>
      <c r="AF3708" s="3">
        <f t="shared" si="2720"/>
        <v>1E-4</v>
      </c>
      <c r="AG3708" s="2">
        <f t="shared" si="2702"/>
        <v>0</v>
      </c>
      <c r="AH3708" s="2">
        <f t="shared" si="2703"/>
        <v>236.29277009911962</v>
      </c>
      <c r="AI3708" s="23">
        <f t="shared" si="2726"/>
        <v>11982905657.729052</v>
      </c>
      <c r="AJ3708" s="23">
        <f t="shared" si="2704"/>
        <v>6219.922423797766</v>
      </c>
      <c r="AK3708" s="23">
        <f t="shared" si="2705"/>
        <v>67965.889983371584</v>
      </c>
      <c r="AL3708" s="23">
        <f t="shared" si="2730"/>
        <v>0</v>
      </c>
      <c r="AM3708" s="23">
        <f t="shared" si="2731"/>
        <v>0</v>
      </c>
      <c r="AN3708" s="16">
        <f t="shared" si="2721"/>
        <v>0</v>
      </c>
      <c r="AO3708" s="23">
        <f t="shared" si="2722"/>
        <v>0</v>
      </c>
      <c r="AP3708" s="22">
        <f t="shared" si="2723"/>
        <v>0</v>
      </c>
      <c r="AQ3708" s="30">
        <f t="shared" si="2706"/>
        <v>32088840318.196552</v>
      </c>
      <c r="AR3708" s="28">
        <f t="shared" si="2707"/>
        <v>15840633891.259157</v>
      </c>
      <c r="AS3708" s="25">
        <f t="shared" si="2708"/>
        <v>200337590.02425668</v>
      </c>
      <c r="AT3708" s="32">
        <f t="shared" si="2709"/>
        <v>0</v>
      </c>
      <c r="AU3708" s="23">
        <f t="shared" si="2710"/>
        <v>0</v>
      </c>
      <c r="AV3708" s="22">
        <f t="shared" si="2711"/>
        <v>4685465509.8192472</v>
      </c>
      <c r="AW3708" s="31">
        <f t="shared" si="2724"/>
        <v>21274742168.098782</v>
      </c>
      <c r="AX3708"/>
      <c r="AY3708"/>
      <c r="AZ3708"/>
      <c r="BA3708"/>
    </row>
    <row r="3709" spans="1:53" s="21" customFormat="1" x14ac:dyDescent="0.25">
      <c r="A3709">
        <f t="shared" si="2732"/>
        <v>979</v>
      </c>
      <c r="B3709" t="s">
        <v>9</v>
      </c>
      <c r="C3709" s="27">
        <f t="shared" si="2689"/>
        <v>0</v>
      </c>
      <c r="D3709" s="27">
        <f t="shared" si="2712"/>
        <v>0</v>
      </c>
      <c r="E3709" s="27" t="b">
        <f t="shared" si="2688"/>
        <v>1</v>
      </c>
      <c r="F3709" s="29">
        <f t="shared" si="2690"/>
        <v>0</v>
      </c>
      <c r="G3709" s="27">
        <f t="shared" si="2713"/>
        <v>0</v>
      </c>
      <c r="H3709" s="22">
        <f t="shared" si="2691"/>
        <v>41402200916.924225</v>
      </c>
      <c r="I3709" s="23">
        <f t="shared" si="2692"/>
        <v>132580106.5049091</v>
      </c>
      <c r="J3709" s="23">
        <f t="shared" si="2693"/>
        <v>1086</v>
      </c>
      <c r="K3709" s="19">
        <f t="shared" si="2714"/>
        <v>225.0831931027827</v>
      </c>
      <c r="L3709" s="16">
        <f t="shared" si="2694"/>
        <v>285.58065790499211</v>
      </c>
      <c r="M3709" s="23">
        <f>M3708-IF($B3709="B",(Percent_Rent_In_Elsies*2.49%/12 * H3708)/K3708,0)+IF($B3709="D",N3709,0)+IF(B3709="D",AK3708)+IF(B3709="C",F3708*90%)-(Y3709-Y3708)-IF($B3709="A",Q3708/K3708) + IF($B3709="A",Q3708/K3708)</f>
        <v>-66266846.073149867</v>
      </c>
      <c r="N3709" s="23">
        <f t="shared" si="2695"/>
        <v>0</v>
      </c>
      <c r="O3709" s="22">
        <f t="shared" si="2696"/>
        <v>29422643.666696936</v>
      </c>
      <c r="P3709" s="22">
        <f t="shared" si="2727"/>
        <v>0</v>
      </c>
      <c r="Q3709" s="22">
        <f t="shared" si="2728"/>
        <v>0</v>
      </c>
      <c r="R3709" s="22">
        <f t="shared" si="2697"/>
        <v>506192644.20071805</v>
      </c>
      <c r="S3709" s="16">
        <f t="shared" si="2734"/>
        <v>0</v>
      </c>
      <c r="T3709" s="15">
        <f t="shared" si="2698"/>
        <v>12689889.1287039</v>
      </c>
      <c r="U3709" s="23">
        <f t="shared" si="2715"/>
        <v>2248913.5560182347</v>
      </c>
      <c r="V3709" s="23">
        <f t="shared" si="2716"/>
        <v>0</v>
      </c>
      <c r="W3709" s="23">
        <f t="shared" si="2729"/>
        <v>187097.63361216593</v>
      </c>
      <c r="X3709" s="23">
        <f t="shared" si="2717"/>
        <v>45626774.083278067</v>
      </c>
      <c r="Y3709" s="23">
        <f t="shared" si="2699"/>
        <v>13825559.361691331</v>
      </c>
      <c r="Z3709" s="3">
        <f t="shared" si="2700"/>
        <v>0</v>
      </c>
      <c r="AA3709" s="23">
        <f t="shared" si="2701"/>
        <v>74464777.712778673</v>
      </c>
      <c r="AB3709" s="26">
        <f t="shared" si="2718"/>
        <v>70086276.274228603</v>
      </c>
      <c r="AC3709" s="23">
        <f t="shared" si="2719"/>
        <v>74889487.274228647</v>
      </c>
      <c r="AD3709" s="23">
        <f t="shared" si="2725"/>
        <v>4803211</v>
      </c>
      <c r="AE3709" s="24">
        <f t="shared" si="2733"/>
        <v>70086276.274228647</v>
      </c>
      <c r="AF3709" s="3">
        <f t="shared" si="2720"/>
        <v>0</v>
      </c>
      <c r="AG3709" s="2">
        <f t="shared" si="2702"/>
        <v>0</v>
      </c>
      <c r="AH3709" s="2">
        <f t="shared" si="2703"/>
        <v>236.29277009911962</v>
      </c>
      <c r="AI3709" s="23">
        <f t="shared" si="2726"/>
        <v>11971978529.48653</v>
      </c>
      <c r="AJ3709" s="23">
        <f t="shared" si="2704"/>
        <v>6219.922423797766</v>
      </c>
      <c r="AK3709" s="23">
        <f t="shared" si="2705"/>
        <v>0</v>
      </c>
      <c r="AL3709" s="23">
        <f t="shared" si="2730"/>
        <v>0</v>
      </c>
      <c r="AM3709" s="23">
        <f t="shared" si="2731"/>
        <v>0</v>
      </c>
      <c r="AN3709" s="16">
        <f t="shared" si="2721"/>
        <v>0</v>
      </c>
      <c r="AO3709" s="23">
        <f t="shared" si="2722"/>
        <v>0</v>
      </c>
      <c r="AP3709" s="22">
        <f t="shared" si="2723"/>
        <v>0</v>
      </c>
      <c r="AQ3709" s="30">
        <f t="shared" si="2706"/>
        <v>32088840318.196552</v>
      </c>
      <c r="AR3709" s="28">
        <f t="shared" si="2707"/>
        <v>15840633891.259157</v>
      </c>
      <c r="AS3709" s="25">
        <f t="shared" si="2708"/>
        <v>200337590.02425668</v>
      </c>
      <c r="AT3709" s="32">
        <f t="shared" si="2709"/>
        <v>0</v>
      </c>
      <c r="AU3709" s="23">
        <f t="shared" si="2710"/>
        <v>0</v>
      </c>
      <c r="AV3709" s="22">
        <f t="shared" si="2711"/>
        <v>4685465509.8192472</v>
      </c>
      <c r="AW3709" s="31">
        <f t="shared" si="2724"/>
        <v>21274742168.098782</v>
      </c>
      <c r="AX3709"/>
      <c r="AY3709"/>
      <c r="AZ3709"/>
      <c r="BA3709"/>
    </row>
    <row r="3710" spans="1:53" x14ac:dyDescent="0.25">
      <c r="A3710" s="21">
        <f t="shared" si="2732"/>
        <v>979</v>
      </c>
      <c r="B3710" s="21" t="s">
        <v>28</v>
      </c>
      <c r="C3710" s="27">
        <f t="shared" si="2689"/>
        <v>0</v>
      </c>
      <c r="D3710" s="27">
        <f t="shared" si="2712"/>
        <v>0</v>
      </c>
      <c r="E3710" s="27" t="b">
        <f t="shared" si="2688"/>
        <v>1</v>
      </c>
      <c r="F3710" s="29">
        <f t="shared" si="2690"/>
        <v>0</v>
      </c>
      <c r="G3710" s="27">
        <f t="shared" si="2713"/>
        <v>0</v>
      </c>
      <c r="H3710" s="22">
        <f t="shared" si="2691"/>
        <v>41402200916.924225</v>
      </c>
      <c r="I3710" s="23">
        <f t="shared" si="2692"/>
        <v>132580106.5049091</v>
      </c>
      <c r="J3710" s="23">
        <f t="shared" si="2693"/>
        <v>1086</v>
      </c>
      <c r="K3710" s="19">
        <f t="shared" si="2714"/>
        <v>225.0831931027827</v>
      </c>
      <c r="L3710" s="16">
        <f t="shared" si="2694"/>
        <v>285.58065790499211</v>
      </c>
      <c r="M3710" s="23">
        <f>M3709-IF($B3710="B",(Percent_Rent_In_Elsies*2.49%/12 * H3709)/K3709,0)+IF($B3710="D",N3710,0)+IF(B3710="D",AK3709)+IF(B3710="C",F3709*90%)-(Y3710-Y3709)-IF($B3710="A",Q3709/K3709) + IF($B3710="A",Q3709/K3709)</f>
        <v>-66266846.073149867</v>
      </c>
      <c r="N3710" s="23">
        <f t="shared" si="2695"/>
        <v>0</v>
      </c>
      <c r="O3710" s="22">
        <f t="shared" si="2696"/>
        <v>0</v>
      </c>
      <c r="P3710" s="22">
        <f t="shared" si="2727"/>
        <v>29422643.666696936</v>
      </c>
      <c r="Q3710" s="22">
        <f t="shared" si="2728"/>
        <v>0</v>
      </c>
      <c r="R3710" s="22">
        <f t="shared" si="2697"/>
        <v>506192644.20071805</v>
      </c>
      <c r="S3710" s="16">
        <f t="shared" si="2734"/>
        <v>0</v>
      </c>
      <c r="T3710" s="15">
        <f t="shared" si="2698"/>
        <v>0</v>
      </c>
      <c r="U3710" s="23">
        <f t="shared" si="2715"/>
        <v>2248913.5560182347</v>
      </c>
      <c r="V3710" s="23">
        <f t="shared" si="2716"/>
        <v>0</v>
      </c>
      <c r="W3710" s="23">
        <f t="shared" si="2729"/>
        <v>0</v>
      </c>
      <c r="X3710" s="23">
        <f t="shared" si="2717"/>
        <v>45626774.083278067</v>
      </c>
      <c r="Y3710" s="23">
        <f t="shared" si="2699"/>
        <v>13825559.361691331</v>
      </c>
      <c r="Z3710" s="3">
        <f t="shared" si="2700"/>
        <v>9354.8816806082978</v>
      </c>
      <c r="AA3710" s="23">
        <f t="shared" si="2701"/>
        <v>74605100.937987804</v>
      </c>
      <c r="AB3710" s="26">
        <f t="shared" si="2718"/>
        <v>70086276.274228632</v>
      </c>
      <c r="AC3710" s="23">
        <f t="shared" si="2719"/>
        <v>74889487.274228647</v>
      </c>
      <c r="AD3710" s="23">
        <f t="shared" si="2725"/>
        <v>4803211</v>
      </c>
      <c r="AE3710" s="24">
        <f t="shared" si="2733"/>
        <v>70086276.274228647</v>
      </c>
      <c r="AF3710" s="3">
        <f t="shared" si="2720"/>
        <v>0</v>
      </c>
      <c r="AG3710" s="2">
        <f t="shared" si="2702"/>
        <v>1122585801.6729958</v>
      </c>
      <c r="AH3710" s="2">
        <f t="shared" si="2703"/>
        <v>236.29277009911962</v>
      </c>
      <c r="AI3710" s="23">
        <f t="shared" si="2726"/>
        <v>11994538814.912638</v>
      </c>
      <c r="AJ3710" s="23">
        <f t="shared" si="2704"/>
        <v>6219.922423797766</v>
      </c>
      <c r="AK3710" s="23">
        <f t="shared" si="2705"/>
        <v>0</v>
      </c>
      <c r="AL3710" s="23">
        <f t="shared" si="2730"/>
        <v>0</v>
      </c>
      <c r="AM3710" s="23">
        <f t="shared" si="2731"/>
        <v>0</v>
      </c>
      <c r="AN3710" s="16">
        <f t="shared" si="2721"/>
        <v>0</v>
      </c>
      <c r="AO3710" s="23">
        <f t="shared" si="2722"/>
        <v>0</v>
      </c>
      <c r="AP3710" s="22">
        <f t="shared" si="2723"/>
        <v>0</v>
      </c>
      <c r="AQ3710" s="30">
        <f t="shared" si="2706"/>
        <v>32088840318.196552</v>
      </c>
      <c r="AR3710" s="28">
        <f t="shared" si="2707"/>
        <v>15840633891.259157</v>
      </c>
      <c r="AS3710" s="25">
        <f t="shared" si="2708"/>
        <v>200337590.02425668</v>
      </c>
      <c r="AT3710" s="32">
        <f t="shared" si="2709"/>
        <v>18709.763361216596</v>
      </c>
      <c r="AU3710" s="23">
        <f t="shared" si="2710"/>
        <v>18709.763361216596</v>
      </c>
      <c r="AV3710" s="22">
        <f t="shared" si="2711"/>
        <v>4698155398.9479513</v>
      </c>
      <c r="AW3710" s="31">
        <f t="shared" si="2724"/>
        <v>21274742168.098782</v>
      </c>
    </row>
    <row r="3711" spans="1:53" x14ac:dyDescent="0.25">
      <c r="A3711">
        <f t="shared" si="2732"/>
        <v>980</v>
      </c>
      <c r="B3711" t="s">
        <v>6</v>
      </c>
      <c r="C3711" s="27">
        <f t="shared" si="2689"/>
        <v>0</v>
      </c>
      <c r="D3711" s="27">
        <f t="shared" si="2712"/>
        <v>0</v>
      </c>
      <c r="E3711" s="27" t="b">
        <f t="shared" si="2688"/>
        <v>1</v>
      </c>
      <c r="F3711" s="29">
        <f t="shared" si="2690"/>
        <v>0</v>
      </c>
      <c r="G3711" s="27">
        <f t="shared" si="2713"/>
        <v>0</v>
      </c>
      <c r="H3711" s="22">
        <f t="shared" si="2691"/>
        <v>41471204585.119102</v>
      </c>
      <c r="I3711" s="23">
        <f t="shared" si="2692"/>
        <v>132580106.5049091</v>
      </c>
      <c r="J3711" s="23">
        <f t="shared" si="2693"/>
        <v>1086</v>
      </c>
      <c r="K3711" s="19">
        <f t="shared" si="2714"/>
        <v>225.0831931027827</v>
      </c>
      <c r="L3711" s="16">
        <f t="shared" si="2694"/>
        <v>286.0566256681671</v>
      </c>
      <c r="M3711" s="23">
        <f>M3710-IF($B3711="B",(Percent_Rent_In_Elsies*2.49%/12 * H3710)/K3710,0)+IF($B3711="D",N3711,0)+IF(B3711="D",AK3710)+IF(B3711="C",F3710*90%)-(Y3711-Y3710)-IF($B3711="A",Q3710/K3710) + IF($B3711="A",Q3710/K3710)</f>
        <v>-66266846.073149867</v>
      </c>
      <c r="N3711" s="23">
        <f t="shared" si="2695"/>
        <v>0</v>
      </c>
      <c r="O3711" s="22">
        <f t="shared" si="2696"/>
        <v>0</v>
      </c>
      <c r="P3711" s="22">
        <f t="shared" si="2727"/>
        <v>0</v>
      </c>
      <c r="Q3711" s="22">
        <f t="shared" si="2728"/>
        <v>0</v>
      </c>
      <c r="R3711" s="22">
        <f t="shared" si="2697"/>
        <v>506192644.20071805</v>
      </c>
      <c r="S3711" s="16">
        <f t="shared" si="2734"/>
        <v>0</v>
      </c>
      <c r="T3711" s="15">
        <f t="shared" si="2698"/>
        <v>0</v>
      </c>
      <c r="U3711" s="23">
        <f t="shared" si="2715"/>
        <v>2248913.5560182347</v>
      </c>
      <c r="V3711" s="23">
        <f t="shared" si="2716"/>
        <v>0</v>
      </c>
      <c r="W3711" s="23">
        <f t="shared" si="2729"/>
        <v>0</v>
      </c>
      <c r="X3711" s="23">
        <f t="shared" si="2717"/>
        <v>45673548.491681106</v>
      </c>
      <c r="Y3711" s="23">
        <f t="shared" si="2699"/>
        <v>13825559.361691331</v>
      </c>
      <c r="Z3711" s="3">
        <f t="shared" si="2700"/>
        <v>0</v>
      </c>
      <c r="AA3711" s="23">
        <f t="shared" si="2701"/>
        <v>74605100.937987804</v>
      </c>
      <c r="AB3711" s="26">
        <f t="shared" si="2718"/>
        <v>70086276.274228632</v>
      </c>
      <c r="AC3711" s="23">
        <f t="shared" si="2719"/>
        <v>74889487.274228647</v>
      </c>
      <c r="AD3711" s="23">
        <f t="shared" si="2725"/>
        <v>4803211</v>
      </c>
      <c r="AE3711" s="24">
        <f t="shared" si="2733"/>
        <v>70086276.274228647</v>
      </c>
      <c r="AF3711" s="3">
        <f t="shared" si="2720"/>
        <v>0</v>
      </c>
      <c r="AG3711" s="2">
        <f t="shared" si="2702"/>
        <v>0</v>
      </c>
      <c r="AH3711" s="2">
        <f t="shared" si="2703"/>
        <v>236.68659138261816</v>
      </c>
      <c r="AI3711" s="23">
        <f t="shared" si="2726"/>
        <v>11994538814.912638</v>
      </c>
      <c r="AJ3711" s="23">
        <f t="shared" si="2704"/>
        <v>6219.922423797766</v>
      </c>
      <c r="AK3711" s="23">
        <f t="shared" si="2705"/>
        <v>0</v>
      </c>
      <c r="AL3711" s="23">
        <f t="shared" si="2730"/>
        <v>0</v>
      </c>
      <c r="AM3711" s="23">
        <f t="shared" si="2731"/>
        <v>0</v>
      </c>
      <c r="AN3711" s="16">
        <f t="shared" si="2721"/>
        <v>0</v>
      </c>
      <c r="AO3711" s="23">
        <f t="shared" si="2722"/>
        <v>0</v>
      </c>
      <c r="AP3711" s="22">
        <f t="shared" si="2723"/>
        <v>0</v>
      </c>
      <c r="AQ3711" s="30">
        <f t="shared" si="2706"/>
        <v>32088840318.196552</v>
      </c>
      <c r="AR3711" s="28">
        <f t="shared" si="2707"/>
        <v>15840633891.259157</v>
      </c>
      <c r="AS3711" s="25">
        <f t="shared" si="2708"/>
        <v>200337590.02425668</v>
      </c>
      <c r="AT3711" s="32">
        <f t="shared" si="2709"/>
        <v>0</v>
      </c>
      <c r="AU3711" s="23">
        <f t="shared" si="2710"/>
        <v>0</v>
      </c>
      <c r="AV3711" s="22">
        <f t="shared" si="2711"/>
        <v>4698155398.9479513</v>
      </c>
      <c r="AW3711" s="31">
        <f t="shared" si="2724"/>
        <v>21245319524.432083</v>
      </c>
    </row>
    <row r="3712" spans="1:53" x14ac:dyDescent="0.25">
      <c r="A3712">
        <f t="shared" si="2732"/>
        <v>980</v>
      </c>
      <c r="B3712" t="s">
        <v>7</v>
      </c>
      <c r="C3712" s="27">
        <f t="shared" si="2689"/>
        <v>0</v>
      </c>
      <c r="D3712" s="27">
        <f t="shared" si="2712"/>
        <v>0</v>
      </c>
      <c r="E3712" s="27" t="b">
        <f t="shared" si="2688"/>
        <v>1</v>
      </c>
      <c r="F3712" s="29">
        <f t="shared" si="2690"/>
        <v>0</v>
      </c>
      <c r="G3712" s="27">
        <f t="shared" si="2713"/>
        <v>0</v>
      </c>
      <c r="H3712" s="22">
        <f t="shared" si="2691"/>
        <v>41471204585.119102</v>
      </c>
      <c r="I3712" s="23">
        <f t="shared" si="2692"/>
        <v>132580106.5049091</v>
      </c>
      <c r="J3712" s="23">
        <f t="shared" si="2693"/>
        <v>1086</v>
      </c>
      <c r="K3712" s="19">
        <f t="shared" si="2714"/>
        <v>225.0831931027827</v>
      </c>
      <c r="L3712" s="16">
        <f t="shared" si="2694"/>
        <v>286.0566256681671</v>
      </c>
      <c r="M3712" s="23">
        <f>M3711-IF($B3712="B",(Percent_Rent_In_Elsies*2.49%/12 * H3711)/K3711,0)+IF($B3712="D",N3712,0)+IF(B3712="D",AK3711)+IF(B3712="C",F3711*90%)-(Y3712-Y3711)-IF($B3712="A",Q3711/K3711) + IF($B3712="A",Q3711/K3711)</f>
        <v>-66458003.725411415</v>
      </c>
      <c r="N3712" s="23">
        <f t="shared" si="2695"/>
        <v>0</v>
      </c>
      <c r="O3712" s="22">
        <f t="shared" si="2696"/>
        <v>0</v>
      </c>
      <c r="P3712" s="22">
        <f t="shared" si="2727"/>
        <v>0</v>
      </c>
      <c r="Q3712" s="22">
        <f t="shared" si="2728"/>
        <v>0</v>
      </c>
      <c r="R3712" s="22">
        <f t="shared" si="2697"/>
        <v>464009923.85065818</v>
      </c>
      <c r="S3712" s="16">
        <f t="shared" si="2734"/>
        <v>42182720.350059837</v>
      </c>
      <c r="T3712" s="15">
        <f t="shared" si="2698"/>
        <v>0</v>
      </c>
      <c r="U3712" s="23">
        <f t="shared" si="2715"/>
        <v>2061504.0930167153</v>
      </c>
      <c r="V3712" s="23">
        <f t="shared" si="2716"/>
        <v>187409.46300151956</v>
      </c>
      <c r="W3712" s="23">
        <f t="shared" si="2729"/>
        <v>0</v>
      </c>
      <c r="X3712" s="23">
        <f t="shared" si="2717"/>
        <v>45673548.491681106</v>
      </c>
      <c r="Y3712" s="23">
        <f t="shared" si="2699"/>
        <v>13825559.361691331</v>
      </c>
      <c r="Z3712" s="3">
        <f t="shared" si="2700"/>
        <v>0</v>
      </c>
      <c r="AA3712" s="23">
        <f t="shared" si="2701"/>
        <v>74605100.937987804</v>
      </c>
      <c r="AB3712" s="26">
        <f t="shared" si="2718"/>
        <v>70086276.274228632</v>
      </c>
      <c r="AC3712" s="23">
        <f t="shared" si="2719"/>
        <v>74889487.274228647</v>
      </c>
      <c r="AD3712" s="23">
        <f t="shared" si="2725"/>
        <v>4803211</v>
      </c>
      <c r="AE3712" s="24">
        <f t="shared" si="2733"/>
        <v>70086276.274228647</v>
      </c>
      <c r="AF3712" s="3">
        <f t="shared" si="2720"/>
        <v>0</v>
      </c>
      <c r="AG3712" s="2">
        <f t="shared" si="2702"/>
        <v>0</v>
      </c>
      <c r="AH3712" s="2">
        <f t="shared" si="2703"/>
        <v>236.68659138261816</v>
      </c>
      <c r="AI3712" s="23">
        <f t="shared" si="2726"/>
        <v>11994538814.912638</v>
      </c>
      <c r="AJ3712" s="23">
        <f t="shared" si="2704"/>
        <v>6219.922423797766</v>
      </c>
      <c r="AK3712" s="23">
        <f t="shared" si="2705"/>
        <v>0</v>
      </c>
      <c r="AL3712" s="23">
        <f t="shared" si="2730"/>
        <v>11633157.183586121</v>
      </c>
      <c r="AM3712" s="23">
        <f t="shared" si="2731"/>
        <v>10853600283.862705</v>
      </c>
      <c r="AN3712" s="16">
        <f t="shared" si="2721"/>
        <v>0</v>
      </c>
      <c r="AO3712" s="23">
        <f t="shared" si="2722"/>
        <v>191157.65226155013</v>
      </c>
      <c r="AP3712" s="22">
        <f t="shared" si="2723"/>
        <v>43026374.757061072</v>
      </c>
      <c r="AQ3712" s="30">
        <f t="shared" si="2706"/>
        <v>32174527343.525238</v>
      </c>
      <c r="AR3712" s="28">
        <f t="shared" si="2707"/>
        <v>15883294541.830784</v>
      </c>
      <c r="AS3712" s="25">
        <f t="shared" si="2708"/>
        <v>200337590.02425668</v>
      </c>
      <c r="AT3712" s="32">
        <f t="shared" si="2709"/>
        <v>0</v>
      </c>
      <c r="AU3712" s="23">
        <f t="shared" si="2710"/>
        <v>0</v>
      </c>
      <c r="AV3712" s="22">
        <f t="shared" si="2711"/>
        <v>4698155398.9479513</v>
      </c>
      <c r="AW3712" s="31">
        <f t="shared" si="2724"/>
        <v>21331006549.760769</v>
      </c>
    </row>
    <row r="3713" spans="1:53" x14ac:dyDescent="0.25">
      <c r="A3713">
        <f t="shared" si="2732"/>
        <v>980</v>
      </c>
      <c r="B3713" t="s">
        <v>8</v>
      </c>
      <c r="C3713" s="27">
        <f t="shared" si="2689"/>
        <v>0</v>
      </c>
      <c r="D3713" s="27">
        <f t="shared" si="2712"/>
        <v>0</v>
      </c>
      <c r="E3713" s="27" t="b">
        <f t="shared" si="2688"/>
        <v>1</v>
      </c>
      <c r="F3713" s="29">
        <f t="shared" si="2690"/>
        <v>0</v>
      </c>
      <c r="G3713" s="27">
        <f t="shared" si="2713"/>
        <v>0</v>
      </c>
      <c r="H3713" s="22">
        <f t="shared" si="2691"/>
        <v>41471204585.119102</v>
      </c>
      <c r="I3713" s="23">
        <f t="shared" si="2692"/>
        <v>132580106.5049091</v>
      </c>
      <c r="J3713" s="23">
        <f t="shared" si="2693"/>
        <v>1086</v>
      </c>
      <c r="K3713" s="19">
        <f t="shared" si="2714"/>
        <v>225.0831931027827</v>
      </c>
      <c r="L3713" s="16">
        <f t="shared" si="2694"/>
        <v>286.0566256681671</v>
      </c>
      <c r="M3713" s="23">
        <f>M3712-IF($B3713="B",(Percent_Rent_In_Elsies*2.49%/12 * H3712)/K3712,0)+IF($B3713="D",N3713,0)+IF(B3713="D",AK3712)+IF(B3713="C",F3712*90%)-(Y3713-Y3712)-IF($B3713="A",Q3712/K3712) + IF($B3713="A",Q3712/K3712)</f>
        <v>-66458003.725411415</v>
      </c>
      <c r="N3713" s="23">
        <f t="shared" si="2695"/>
        <v>0</v>
      </c>
      <c r="O3713" s="22">
        <f t="shared" si="2696"/>
        <v>0</v>
      </c>
      <c r="P3713" s="22">
        <f t="shared" si="2727"/>
        <v>0</v>
      </c>
      <c r="Q3713" s="22">
        <f t="shared" si="2728"/>
        <v>0</v>
      </c>
      <c r="R3713" s="22">
        <f t="shared" si="2697"/>
        <v>507036298.60771924</v>
      </c>
      <c r="S3713" s="16">
        <f t="shared" si="2734"/>
        <v>42182720.350059837</v>
      </c>
      <c r="T3713" s="15">
        <f t="shared" si="2698"/>
        <v>0</v>
      </c>
      <c r="U3713" s="23">
        <f t="shared" si="2715"/>
        <v>2252661.7452782653</v>
      </c>
      <c r="V3713" s="23">
        <f t="shared" si="2716"/>
        <v>187409.46300151956</v>
      </c>
      <c r="W3713" s="23">
        <f t="shared" si="2729"/>
        <v>0</v>
      </c>
      <c r="X3713" s="23">
        <f t="shared" si="2717"/>
        <v>45673548.491681106</v>
      </c>
      <c r="Y3713" s="23">
        <f t="shared" si="2699"/>
        <v>13825559.361691331</v>
      </c>
      <c r="Z3713" s="3">
        <f t="shared" si="2700"/>
        <v>0</v>
      </c>
      <c r="AA3713" s="23">
        <f t="shared" si="2701"/>
        <v>74605100.937987804</v>
      </c>
      <c r="AB3713" s="26">
        <f t="shared" si="2718"/>
        <v>70086276.274228603</v>
      </c>
      <c r="AC3713" s="23">
        <f t="shared" si="2719"/>
        <v>74889487.274228647</v>
      </c>
      <c r="AD3713" s="23">
        <f t="shared" si="2725"/>
        <v>4803211</v>
      </c>
      <c r="AE3713" s="24">
        <f t="shared" si="2733"/>
        <v>70086276.274228647</v>
      </c>
      <c r="AF3713" s="3">
        <f t="shared" si="2720"/>
        <v>1E-4</v>
      </c>
      <c r="AG3713" s="2">
        <f t="shared" si="2702"/>
        <v>0</v>
      </c>
      <c r="AH3713" s="2">
        <f t="shared" si="2703"/>
        <v>236.68659138261816</v>
      </c>
      <c r="AI3713" s="23">
        <f t="shared" si="2726"/>
        <v>11994538814.912638</v>
      </c>
      <c r="AJ3713" s="23">
        <f t="shared" si="2704"/>
        <v>6219.922423797766</v>
      </c>
      <c r="AK3713" s="23">
        <f t="shared" si="2705"/>
        <v>68014.649279152916</v>
      </c>
      <c r="AL3713" s="23">
        <f t="shared" si="2730"/>
        <v>0</v>
      </c>
      <c r="AM3713" s="23">
        <f t="shared" si="2731"/>
        <v>0</v>
      </c>
      <c r="AN3713" s="16">
        <f t="shared" si="2721"/>
        <v>0</v>
      </c>
      <c r="AO3713" s="23">
        <f t="shared" si="2722"/>
        <v>0</v>
      </c>
      <c r="AP3713" s="22">
        <f t="shared" si="2723"/>
        <v>0</v>
      </c>
      <c r="AQ3713" s="30">
        <f t="shared" si="2706"/>
        <v>32174527343.525238</v>
      </c>
      <c r="AR3713" s="28">
        <f t="shared" si="2707"/>
        <v>15883294541.830784</v>
      </c>
      <c r="AS3713" s="25">
        <f t="shared" si="2708"/>
        <v>200337590.02425668</v>
      </c>
      <c r="AT3713" s="32">
        <f t="shared" si="2709"/>
        <v>0</v>
      </c>
      <c r="AU3713" s="23">
        <f t="shared" si="2710"/>
        <v>0</v>
      </c>
      <c r="AV3713" s="22">
        <f t="shared" si="2711"/>
        <v>4698155398.9479513</v>
      </c>
      <c r="AW3713" s="31">
        <f t="shared" si="2724"/>
        <v>21331006549.760769</v>
      </c>
    </row>
    <row r="3714" spans="1:53" x14ac:dyDescent="0.25">
      <c r="A3714">
        <f t="shared" si="2732"/>
        <v>980</v>
      </c>
      <c r="B3714" t="s">
        <v>9</v>
      </c>
      <c r="C3714" s="27">
        <f t="shared" si="2689"/>
        <v>0</v>
      </c>
      <c r="D3714" s="27">
        <f t="shared" si="2712"/>
        <v>0</v>
      </c>
      <c r="E3714" s="27" t="b">
        <f t="shared" si="2688"/>
        <v>1</v>
      </c>
      <c r="F3714" s="29">
        <f t="shared" si="2690"/>
        <v>0</v>
      </c>
      <c r="G3714" s="27">
        <f t="shared" si="2713"/>
        <v>0</v>
      </c>
      <c r="H3714" s="22">
        <f t="shared" si="2691"/>
        <v>41471204585.119102</v>
      </c>
      <c r="I3714" s="23">
        <f t="shared" si="2692"/>
        <v>132580106.5049091</v>
      </c>
      <c r="J3714" s="23">
        <f t="shared" si="2693"/>
        <v>1086</v>
      </c>
      <c r="K3714" s="19">
        <f t="shared" si="2714"/>
        <v>225.0831931027827</v>
      </c>
      <c r="L3714" s="16">
        <f t="shared" si="2694"/>
        <v>286.0566256681671</v>
      </c>
      <c r="M3714" s="23">
        <f>M3713-IF($B3714="B",(Percent_Rent_In_Elsies*2.49%/12 * H3713)/K3713,0)+IF($B3714="D",N3714,0)+IF(B3714="D",AK3713)+IF(B3714="C",F3713*90%)-(Y3714-Y3713)-IF($B3714="A",Q3713/K3713) + IF($B3714="A",Q3713/K3713)</f>
        <v>-66389989.07613226</v>
      </c>
      <c r="N3714" s="23">
        <f t="shared" si="2695"/>
        <v>0</v>
      </c>
      <c r="O3714" s="22">
        <f t="shared" si="2696"/>
        <v>29471681.40614143</v>
      </c>
      <c r="P3714" s="22">
        <f t="shared" si="2727"/>
        <v>0</v>
      </c>
      <c r="Q3714" s="22">
        <f t="shared" si="2728"/>
        <v>0</v>
      </c>
      <c r="R3714" s="22">
        <f t="shared" si="2697"/>
        <v>507036298.60771924</v>
      </c>
      <c r="S3714" s="16">
        <f t="shared" si="2734"/>
        <v>0</v>
      </c>
      <c r="T3714" s="15">
        <f t="shared" si="2698"/>
        <v>12711038.943918407</v>
      </c>
      <c r="U3714" s="23">
        <f t="shared" si="2715"/>
        <v>2252661.7452782653</v>
      </c>
      <c r="V3714" s="23">
        <f t="shared" si="2716"/>
        <v>0</v>
      </c>
      <c r="W3714" s="23">
        <f t="shared" si="2729"/>
        <v>187409.46300151956</v>
      </c>
      <c r="X3714" s="23">
        <f t="shared" si="2717"/>
        <v>45673548.491681106</v>
      </c>
      <c r="Y3714" s="23">
        <f t="shared" si="2699"/>
        <v>13825559.361691331</v>
      </c>
      <c r="Z3714" s="3">
        <f t="shared" si="2700"/>
        <v>0</v>
      </c>
      <c r="AA3714" s="23">
        <f t="shared" si="2701"/>
        <v>74537086.288708657</v>
      </c>
      <c r="AB3714" s="26">
        <f t="shared" si="2718"/>
        <v>70086276.274228603</v>
      </c>
      <c r="AC3714" s="23">
        <f t="shared" si="2719"/>
        <v>74889487.274228647</v>
      </c>
      <c r="AD3714" s="23">
        <f t="shared" si="2725"/>
        <v>4803211</v>
      </c>
      <c r="AE3714" s="24">
        <f t="shared" si="2733"/>
        <v>70086276.274228647</v>
      </c>
      <c r="AF3714" s="3">
        <f t="shared" si="2720"/>
        <v>0</v>
      </c>
      <c r="AG3714" s="2">
        <f t="shared" si="2702"/>
        <v>0</v>
      </c>
      <c r="AH3714" s="2">
        <f t="shared" si="2703"/>
        <v>236.68659138261816</v>
      </c>
      <c r="AI3714" s="23">
        <f t="shared" si="2726"/>
        <v>11983603847.45727</v>
      </c>
      <c r="AJ3714" s="23">
        <f t="shared" si="2704"/>
        <v>6219.922423797766</v>
      </c>
      <c r="AK3714" s="23">
        <f t="shared" si="2705"/>
        <v>0</v>
      </c>
      <c r="AL3714" s="23">
        <f t="shared" si="2730"/>
        <v>0</v>
      </c>
      <c r="AM3714" s="23">
        <f t="shared" si="2731"/>
        <v>0</v>
      </c>
      <c r="AN3714" s="16">
        <f t="shared" si="2721"/>
        <v>0</v>
      </c>
      <c r="AO3714" s="23">
        <f t="shared" si="2722"/>
        <v>0</v>
      </c>
      <c r="AP3714" s="22">
        <f t="shared" si="2723"/>
        <v>0</v>
      </c>
      <c r="AQ3714" s="30">
        <f t="shared" si="2706"/>
        <v>32174527343.525238</v>
      </c>
      <c r="AR3714" s="28">
        <f t="shared" si="2707"/>
        <v>15883294541.830784</v>
      </c>
      <c r="AS3714" s="25">
        <f t="shared" si="2708"/>
        <v>200337590.02425668</v>
      </c>
      <c r="AT3714" s="32">
        <f t="shared" si="2709"/>
        <v>0</v>
      </c>
      <c r="AU3714" s="23">
        <f t="shared" si="2710"/>
        <v>0</v>
      </c>
      <c r="AV3714" s="22">
        <f t="shared" si="2711"/>
        <v>4698155398.9479513</v>
      </c>
      <c r="AW3714" s="31">
        <f t="shared" si="2724"/>
        <v>21331006549.760769</v>
      </c>
    </row>
    <row r="3715" spans="1:53" x14ac:dyDescent="0.25">
      <c r="A3715" s="21">
        <f t="shared" si="2732"/>
        <v>980</v>
      </c>
      <c r="B3715" s="21" t="s">
        <v>28</v>
      </c>
      <c r="C3715" s="27">
        <f t="shared" si="2689"/>
        <v>0</v>
      </c>
      <c r="D3715" s="27">
        <f t="shared" si="2712"/>
        <v>0</v>
      </c>
      <c r="E3715" s="27" t="b">
        <f t="shared" si="2688"/>
        <v>1</v>
      </c>
      <c r="F3715" s="29">
        <f t="shared" si="2690"/>
        <v>0</v>
      </c>
      <c r="G3715" s="27">
        <f t="shared" si="2713"/>
        <v>0</v>
      </c>
      <c r="H3715" s="22">
        <f t="shared" si="2691"/>
        <v>41471204585.119102</v>
      </c>
      <c r="I3715" s="23">
        <f t="shared" si="2692"/>
        <v>132580106.5049091</v>
      </c>
      <c r="J3715" s="23">
        <f t="shared" si="2693"/>
        <v>1086</v>
      </c>
      <c r="K3715" s="19">
        <f t="shared" si="2714"/>
        <v>225.0831931027827</v>
      </c>
      <c r="L3715" s="16">
        <f t="shared" si="2694"/>
        <v>286.0566256681671</v>
      </c>
      <c r="M3715" s="23">
        <f>M3714-IF($B3715="B",(Percent_Rent_In_Elsies*2.49%/12 * H3714)/K3714,0)+IF($B3715="D",N3715,0)+IF(B3715="D",AK3714)+IF(B3715="C",F3714*90%)-(Y3715-Y3714)-IF($B3715="A",Q3714/K3714) + IF($B3715="A",Q3714/K3714)</f>
        <v>-66389989.07613226</v>
      </c>
      <c r="N3715" s="23">
        <f t="shared" si="2695"/>
        <v>0</v>
      </c>
      <c r="O3715" s="22">
        <f t="shared" si="2696"/>
        <v>0</v>
      </c>
      <c r="P3715" s="22">
        <f t="shared" si="2727"/>
        <v>29471681.40614143</v>
      </c>
      <c r="Q3715" s="22">
        <f t="shared" si="2728"/>
        <v>0</v>
      </c>
      <c r="R3715" s="22">
        <f t="shared" si="2697"/>
        <v>507036298.60771924</v>
      </c>
      <c r="S3715" s="16">
        <f t="shared" si="2734"/>
        <v>0</v>
      </c>
      <c r="T3715" s="15">
        <f t="shared" si="2698"/>
        <v>0</v>
      </c>
      <c r="U3715" s="23">
        <f t="shared" si="2715"/>
        <v>2252661.7452782653</v>
      </c>
      <c r="V3715" s="23">
        <f t="shared" si="2716"/>
        <v>0</v>
      </c>
      <c r="W3715" s="23">
        <f t="shared" si="2729"/>
        <v>0</v>
      </c>
      <c r="X3715" s="23">
        <f t="shared" si="2717"/>
        <v>45673548.491681106</v>
      </c>
      <c r="Y3715" s="23">
        <f t="shared" si="2699"/>
        <v>13825559.361691331</v>
      </c>
      <c r="Z3715" s="3">
        <f t="shared" si="2700"/>
        <v>9370.473150075979</v>
      </c>
      <c r="AA3715" s="23">
        <f t="shared" si="2701"/>
        <v>74677643.385959804</v>
      </c>
      <c r="AB3715" s="26">
        <f t="shared" si="2718"/>
        <v>70086276.274228603</v>
      </c>
      <c r="AC3715" s="23">
        <f t="shared" si="2719"/>
        <v>74889487.274228647</v>
      </c>
      <c r="AD3715" s="23">
        <f t="shared" si="2725"/>
        <v>4803211</v>
      </c>
      <c r="AE3715" s="24">
        <f t="shared" si="2733"/>
        <v>70086276.274228647</v>
      </c>
      <c r="AF3715" s="3">
        <f t="shared" si="2720"/>
        <v>0</v>
      </c>
      <c r="AG3715" s="2">
        <f t="shared" si="2702"/>
        <v>1124456778.0091174</v>
      </c>
      <c r="AH3715" s="2">
        <f t="shared" si="2703"/>
        <v>236.68659138261816</v>
      </c>
      <c r="AI3715" s="23">
        <f t="shared" si="2726"/>
        <v>12006201733.359089</v>
      </c>
      <c r="AJ3715" s="23">
        <f t="shared" si="2704"/>
        <v>6219.922423797766</v>
      </c>
      <c r="AK3715" s="23">
        <f t="shared" si="2705"/>
        <v>0</v>
      </c>
      <c r="AL3715" s="23">
        <f t="shared" si="2730"/>
        <v>0</v>
      </c>
      <c r="AM3715" s="23">
        <f t="shared" si="2731"/>
        <v>0</v>
      </c>
      <c r="AN3715" s="16">
        <f t="shared" si="2721"/>
        <v>0</v>
      </c>
      <c r="AO3715" s="23">
        <f t="shared" si="2722"/>
        <v>0</v>
      </c>
      <c r="AP3715" s="22">
        <f t="shared" si="2723"/>
        <v>0</v>
      </c>
      <c r="AQ3715" s="30">
        <f t="shared" si="2706"/>
        <v>32174527343.525238</v>
      </c>
      <c r="AR3715" s="28">
        <f t="shared" si="2707"/>
        <v>15883294541.830784</v>
      </c>
      <c r="AS3715" s="25">
        <f t="shared" si="2708"/>
        <v>200337590.02425668</v>
      </c>
      <c r="AT3715" s="32">
        <f t="shared" si="2709"/>
        <v>18740.946300151958</v>
      </c>
      <c r="AU3715" s="23">
        <f t="shared" si="2710"/>
        <v>18740.946300151958</v>
      </c>
      <c r="AV3715" s="22">
        <f t="shared" si="2711"/>
        <v>4710866437.8918695</v>
      </c>
      <c r="AW3715" s="31">
        <f t="shared" si="2724"/>
        <v>21331006549.760773</v>
      </c>
    </row>
    <row r="3716" spans="1:53" x14ac:dyDescent="0.25">
      <c r="A3716">
        <f t="shared" si="2732"/>
        <v>981</v>
      </c>
      <c r="B3716" t="s">
        <v>6</v>
      </c>
      <c r="C3716" s="27">
        <f t="shared" si="2689"/>
        <v>0</v>
      </c>
      <c r="D3716" s="27">
        <f t="shared" si="2712"/>
        <v>0</v>
      </c>
      <c r="E3716" s="27" t="b">
        <f t="shared" si="2688"/>
        <v>1</v>
      </c>
      <c r="F3716" s="29">
        <f t="shared" si="2690"/>
        <v>0</v>
      </c>
      <c r="G3716" s="27">
        <f t="shared" si="2713"/>
        <v>0</v>
      </c>
      <c r="H3716" s="22">
        <f t="shared" si="2691"/>
        <v>41540323259.427635</v>
      </c>
      <c r="I3716" s="23">
        <f t="shared" si="2692"/>
        <v>132580106.5049091</v>
      </c>
      <c r="J3716" s="23">
        <f t="shared" si="2693"/>
        <v>1086</v>
      </c>
      <c r="K3716" s="19">
        <f t="shared" si="2714"/>
        <v>225.0831931027827</v>
      </c>
      <c r="L3716" s="16">
        <f t="shared" si="2694"/>
        <v>286.53338671094741</v>
      </c>
      <c r="M3716" s="23">
        <f>M3715-IF($B3716="B",(Percent_Rent_In_Elsies*2.49%/12 * H3715)/K3715,0)+IF($B3716="D",N3716,0)+IF(B3716="D",AK3715)+IF(B3716="C",F3715*90%)-(Y3716-Y3715)-IF($B3716="A",Q3715/K3715) + IF($B3716="A",Q3715/K3715)</f>
        <v>-66389989.07613226</v>
      </c>
      <c r="N3716" s="23">
        <f t="shared" si="2695"/>
        <v>0</v>
      </c>
      <c r="O3716" s="22">
        <f t="shared" si="2696"/>
        <v>0</v>
      </c>
      <c r="P3716" s="22">
        <f t="shared" si="2727"/>
        <v>0</v>
      </c>
      <c r="Q3716" s="22">
        <f t="shared" si="2728"/>
        <v>0</v>
      </c>
      <c r="R3716" s="22">
        <f t="shared" si="2697"/>
        <v>507036298.60771924</v>
      </c>
      <c r="S3716" s="16">
        <f t="shared" si="2734"/>
        <v>0</v>
      </c>
      <c r="T3716" s="15">
        <f t="shared" si="2698"/>
        <v>0</v>
      </c>
      <c r="U3716" s="23">
        <f t="shared" si="2715"/>
        <v>2252661.7452782653</v>
      </c>
      <c r="V3716" s="23">
        <f t="shared" si="2716"/>
        <v>0</v>
      </c>
      <c r="W3716" s="23">
        <f t="shared" si="2729"/>
        <v>0</v>
      </c>
      <c r="X3716" s="23">
        <f t="shared" si="2717"/>
        <v>45720400.857431479</v>
      </c>
      <c r="Y3716" s="23">
        <f t="shared" si="2699"/>
        <v>13825559.361691331</v>
      </c>
      <c r="Z3716" s="3">
        <f t="shared" si="2700"/>
        <v>0</v>
      </c>
      <c r="AA3716" s="23">
        <f t="shared" si="2701"/>
        <v>74677643.385959804</v>
      </c>
      <c r="AB3716" s="26">
        <f t="shared" si="2718"/>
        <v>70086276.274228603</v>
      </c>
      <c r="AC3716" s="23">
        <f t="shared" si="2719"/>
        <v>74889487.274228647</v>
      </c>
      <c r="AD3716" s="23">
        <f t="shared" si="2725"/>
        <v>4803211</v>
      </c>
      <c r="AE3716" s="24">
        <f t="shared" si="2733"/>
        <v>70086276.274228647</v>
      </c>
      <c r="AF3716" s="3">
        <f t="shared" si="2720"/>
        <v>0</v>
      </c>
      <c r="AG3716" s="2">
        <f t="shared" si="2702"/>
        <v>0</v>
      </c>
      <c r="AH3716" s="2">
        <f t="shared" si="2703"/>
        <v>237.08106903492254</v>
      </c>
      <c r="AI3716" s="23">
        <f t="shared" si="2726"/>
        <v>12006201733.359089</v>
      </c>
      <c r="AJ3716" s="23">
        <f t="shared" si="2704"/>
        <v>6219.922423797766</v>
      </c>
      <c r="AK3716" s="23">
        <f t="shared" si="2705"/>
        <v>0</v>
      </c>
      <c r="AL3716" s="23">
        <f t="shared" si="2730"/>
        <v>0</v>
      </c>
      <c r="AM3716" s="23">
        <f t="shared" si="2731"/>
        <v>0</v>
      </c>
      <c r="AN3716" s="16">
        <f t="shared" si="2721"/>
        <v>0</v>
      </c>
      <c r="AO3716" s="23">
        <f t="shared" si="2722"/>
        <v>0</v>
      </c>
      <c r="AP3716" s="22">
        <f t="shared" si="2723"/>
        <v>0</v>
      </c>
      <c r="AQ3716" s="30">
        <f t="shared" si="2706"/>
        <v>32174527343.525238</v>
      </c>
      <c r="AR3716" s="28">
        <f t="shared" si="2707"/>
        <v>15883294541.830784</v>
      </c>
      <c r="AS3716" s="25">
        <f t="shared" si="2708"/>
        <v>200337590.02425668</v>
      </c>
      <c r="AT3716" s="32">
        <f t="shared" si="2709"/>
        <v>0</v>
      </c>
      <c r="AU3716" s="23">
        <f t="shared" si="2710"/>
        <v>0</v>
      </c>
      <c r="AV3716" s="22">
        <f t="shared" si="2711"/>
        <v>4710866437.8918695</v>
      </c>
      <c r="AW3716" s="31">
        <f t="shared" si="2724"/>
        <v>21301534868.35463</v>
      </c>
    </row>
    <row r="3717" spans="1:53" x14ac:dyDescent="0.25">
      <c r="A3717">
        <f t="shared" si="2732"/>
        <v>981</v>
      </c>
      <c r="B3717" t="s">
        <v>7</v>
      </c>
      <c r="C3717" s="27">
        <f t="shared" si="2689"/>
        <v>0</v>
      </c>
      <c r="D3717" s="27">
        <f t="shared" si="2712"/>
        <v>0</v>
      </c>
      <c r="E3717" s="27" t="b">
        <f t="shared" si="2688"/>
        <v>1</v>
      </c>
      <c r="F3717" s="29">
        <f t="shared" si="2690"/>
        <v>0</v>
      </c>
      <c r="G3717" s="27">
        <f t="shared" si="2713"/>
        <v>0</v>
      </c>
      <c r="H3717" s="22">
        <f t="shared" si="2691"/>
        <v>41540323259.427635</v>
      </c>
      <c r="I3717" s="23">
        <f t="shared" si="2692"/>
        <v>132580106.5049091</v>
      </c>
      <c r="J3717" s="23">
        <f t="shared" si="2693"/>
        <v>1086</v>
      </c>
      <c r="K3717" s="19">
        <f t="shared" si="2714"/>
        <v>225.0831931027827</v>
      </c>
      <c r="L3717" s="16">
        <f t="shared" si="2694"/>
        <v>286.53338671094741</v>
      </c>
      <c r="M3717" s="23">
        <f>M3716-IF($B3717="B",(Percent_Rent_In_Elsies*2.49%/12 * H3716)/K3716,0)+IF($B3717="D",N3717,0)+IF(B3717="D",AK3716)+IF(B3717="C",F3716*90%)-(Y3717-Y3716)-IF($B3717="A",Q3716/K3716) + IF($B3717="A",Q3716/K3716)</f>
        <v>-66581465.324480914</v>
      </c>
      <c r="N3717" s="23">
        <f t="shared" si="2695"/>
        <v>0</v>
      </c>
      <c r="O3717" s="22">
        <f t="shared" si="2696"/>
        <v>0</v>
      </c>
      <c r="P3717" s="22">
        <f t="shared" si="2727"/>
        <v>0</v>
      </c>
      <c r="Q3717" s="22">
        <f t="shared" si="2728"/>
        <v>0</v>
      </c>
      <c r="R3717" s="22">
        <f t="shared" si="2697"/>
        <v>464783273.72374266</v>
      </c>
      <c r="S3717" s="16">
        <f t="shared" si="2734"/>
        <v>42253024.883976601</v>
      </c>
      <c r="T3717" s="15">
        <f t="shared" si="2698"/>
        <v>0</v>
      </c>
      <c r="U3717" s="23">
        <f t="shared" si="2715"/>
        <v>2064939.9331717433</v>
      </c>
      <c r="V3717" s="23">
        <f t="shared" si="2716"/>
        <v>187721.81210652212</v>
      </c>
      <c r="W3717" s="23">
        <f t="shared" si="2729"/>
        <v>0</v>
      </c>
      <c r="X3717" s="23">
        <f t="shared" si="2717"/>
        <v>45720400.857431479</v>
      </c>
      <c r="Y3717" s="23">
        <f t="shared" si="2699"/>
        <v>13825559.361691331</v>
      </c>
      <c r="Z3717" s="3">
        <f t="shared" si="2700"/>
        <v>0</v>
      </c>
      <c r="AA3717" s="23">
        <f t="shared" si="2701"/>
        <v>74677643.385959804</v>
      </c>
      <c r="AB3717" s="26">
        <f t="shared" si="2718"/>
        <v>70086276.274228603</v>
      </c>
      <c r="AC3717" s="23">
        <f t="shared" si="2719"/>
        <v>74889487.274228647</v>
      </c>
      <c r="AD3717" s="23">
        <f t="shared" si="2725"/>
        <v>4803211</v>
      </c>
      <c r="AE3717" s="24">
        <f t="shared" si="2733"/>
        <v>70086276.274228647</v>
      </c>
      <c r="AF3717" s="3">
        <f t="shared" si="2720"/>
        <v>0</v>
      </c>
      <c r="AG3717" s="2">
        <f t="shared" si="2702"/>
        <v>0</v>
      </c>
      <c r="AH3717" s="2">
        <f t="shared" si="2703"/>
        <v>237.08106903492254</v>
      </c>
      <c r="AI3717" s="23">
        <f t="shared" si="2726"/>
        <v>12006201733.359089</v>
      </c>
      <c r="AJ3717" s="23">
        <f t="shared" si="2704"/>
        <v>6219.922423797766</v>
      </c>
      <c r="AK3717" s="23">
        <f t="shared" si="2705"/>
        <v>0</v>
      </c>
      <c r="AL3717" s="23">
        <f t="shared" si="2730"/>
        <v>11662918.446451187</v>
      </c>
      <c r="AM3717" s="23">
        <f t="shared" si="2731"/>
        <v>10881367195.800951</v>
      </c>
      <c r="AN3717" s="16">
        <f t="shared" si="2721"/>
        <v>0</v>
      </c>
      <c r="AO3717" s="23">
        <f t="shared" si="2722"/>
        <v>191476.24834865268</v>
      </c>
      <c r="AP3717" s="22">
        <f t="shared" si="2723"/>
        <v>43098085.381656177</v>
      </c>
      <c r="AQ3717" s="30">
        <f t="shared" si="2706"/>
        <v>32260357180.562805</v>
      </c>
      <c r="AR3717" s="28">
        <f t="shared" si="2707"/>
        <v>15926026293.486696</v>
      </c>
      <c r="AS3717" s="25">
        <f t="shared" si="2708"/>
        <v>200337590.02425668</v>
      </c>
      <c r="AT3717" s="32">
        <f t="shared" si="2709"/>
        <v>0</v>
      </c>
      <c r="AU3717" s="23">
        <f t="shared" si="2710"/>
        <v>0</v>
      </c>
      <c r="AV3717" s="22">
        <f t="shared" si="2711"/>
        <v>4710866437.8918695</v>
      </c>
      <c r="AW3717" s="31">
        <f t="shared" si="2724"/>
        <v>21387364705.392197</v>
      </c>
    </row>
    <row r="3718" spans="1:53" x14ac:dyDescent="0.25">
      <c r="A3718">
        <f t="shared" si="2732"/>
        <v>981</v>
      </c>
      <c r="B3718" t="s">
        <v>8</v>
      </c>
      <c r="C3718" s="27">
        <f t="shared" si="2689"/>
        <v>0</v>
      </c>
      <c r="D3718" s="27">
        <f t="shared" si="2712"/>
        <v>0</v>
      </c>
      <c r="E3718" s="27" t="b">
        <f t="shared" si="2688"/>
        <v>1</v>
      </c>
      <c r="F3718" s="29">
        <f t="shared" si="2690"/>
        <v>0</v>
      </c>
      <c r="G3718" s="27">
        <f t="shared" si="2713"/>
        <v>0</v>
      </c>
      <c r="H3718" s="22">
        <f t="shared" si="2691"/>
        <v>41540323259.427635</v>
      </c>
      <c r="I3718" s="23">
        <f t="shared" si="2692"/>
        <v>132580106.5049091</v>
      </c>
      <c r="J3718" s="23">
        <f t="shared" si="2693"/>
        <v>1086</v>
      </c>
      <c r="K3718" s="19">
        <f t="shared" si="2714"/>
        <v>225.0831931027827</v>
      </c>
      <c r="L3718" s="16">
        <f t="shared" si="2694"/>
        <v>286.53338671094741</v>
      </c>
      <c r="M3718" s="23">
        <f>M3717-IF($B3718="B",(Percent_Rent_In_Elsies*2.49%/12 * H3717)/K3717,0)+IF($B3718="D",N3718,0)+IF(B3718="D",AK3717)+IF(B3718="C",F3717*90%)-(Y3718-Y3717)-IF($B3718="A",Q3717/K3717) + IF($B3718="A",Q3717/K3717)</f>
        <v>-66581465.324480914</v>
      </c>
      <c r="N3718" s="23">
        <f t="shared" si="2695"/>
        <v>0</v>
      </c>
      <c r="O3718" s="22">
        <f t="shared" si="2696"/>
        <v>0</v>
      </c>
      <c r="P3718" s="22">
        <f t="shared" si="2727"/>
        <v>0</v>
      </c>
      <c r="Q3718" s="22">
        <f t="shared" si="2728"/>
        <v>0</v>
      </c>
      <c r="R3718" s="22">
        <f t="shared" si="2697"/>
        <v>507881359.10539883</v>
      </c>
      <c r="S3718" s="16">
        <f t="shared" si="2734"/>
        <v>42253024.883976601</v>
      </c>
      <c r="T3718" s="15">
        <f t="shared" si="2698"/>
        <v>0</v>
      </c>
      <c r="U3718" s="23">
        <f t="shared" si="2715"/>
        <v>2256416.1815203959</v>
      </c>
      <c r="V3718" s="23">
        <f t="shared" si="2716"/>
        <v>187721.81210652212</v>
      </c>
      <c r="W3718" s="23">
        <f t="shared" si="2729"/>
        <v>0</v>
      </c>
      <c r="X3718" s="23">
        <f t="shared" si="2717"/>
        <v>45720400.857431479</v>
      </c>
      <c r="Y3718" s="23">
        <f t="shared" si="2699"/>
        <v>13825559.361691331</v>
      </c>
      <c r="Z3718" s="3">
        <f t="shared" si="2700"/>
        <v>0</v>
      </c>
      <c r="AA3718" s="23">
        <f t="shared" si="2701"/>
        <v>74677643.385959804</v>
      </c>
      <c r="AB3718" s="26">
        <f t="shared" si="2718"/>
        <v>70086276.274228603</v>
      </c>
      <c r="AC3718" s="23">
        <f t="shared" si="2719"/>
        <v>74889487.274228647</v>
      </c>
      <c r="AD3718" s="23">
        <f t="shared" si="2725"/>
        <v>4803211</v>
      </c>
      <c r="AE3718" s="24">
        <f t="shared" si="2733"/>
        <v>70086276.274228647</v>
      </c>
      <c r="AF3718" s="3">
        <f t="shared" si="2720"/>
        <v>1E-4</v>
      </c>
      <c r="AG3718" s="2">
        <f t="shared" si="2702"/>
        <v>0</v>
      </c>
      <c r="AH3718" s="2">
        <f t="shared" si="2703"/>
        <v>237.08106903492254</v>
      </c>
      <c r="AI3718" s="23">
        <f t="shared" si="2726"/>
        <v>12006201733.359089</v>
      </c>
      <c r="AJ3718" s="23">
        <f t="shared" si="2704"/>
        <v>6219.922423797766</v>
      </c>
      <c r="AK3718" s="23">
        <f t="shared" si="2705"/>
        <v>68063.57009792795</v>
      </c>
      <c r="AL3718" s="23">
        <f t="shared" si="2730"/>
        <v>0</v>
      </c>
      <c r="AM3718" s="23">
        <f t="shared" si="2731"/>
        <v>0</v>
      </c>
      <c r="AN3718" s="16">
        <f t="shared" si="2721"/>
        <v>0</v>
      </c>
      <c r="AO3718" s="23">
        <f t="shared" si="2722"/>
        <v>0</v>
      </c>
      <c r="AP3718" s="22">
        <f t="shared" si="2723"/>
        <v>0</v>
      </c>
      <c r="AQ3718" s="30">
        <f t="shared" si="2706"/>
        <v>32260357180.562805</v>
      </c>
      <c r="AR3718" s="28">
        <f t="shared" si="2707"/>
        <v>15926026293.486696</v>
      </c>
      <c r="AS3718" s="25">
        <f t="shared" si="2708"/>
        <v>200337590.02425668</v>
      </c>
      <c r="AT3718" s="32">
        <f t="shared" si="2709"/>
        <v>0</v>
      </c>
      <c r="AU3718" s="23">
        <f t="shared" si="2710"/>
        <v>0</v>
      </c>
      <c r="AV3718" s="22">
        <f t="shared" si="2711"/>
        <v>4710866437.8918695</v>
      </c>
      <c r="AW3718" s="31">
        <f t="shared" si="2724"/>
        <v>21387364705.392197</v>
      </c>
    </row>
    <row r="3719" spans="1:53" x14ac:dyDescent="0.25">
      <c r="A3719" s="21">
        <f t="shared" si="2732"/>
        <v>981</v>
      </c>
      <c r="B3719" s="21" t="s">
        <v>9</v>
      </c>
      <c r="C3719" s="27">
        <f t="shared" si="2689"/>
        <v>0</v>
      </c>
      <c r="D3719" s="27">
        <f t="shared" si="2712"/>
        <v>0</v>
      </c>
      <c r="E3719" s="27" t="b">
        <f t="shared" si="2688"/>
        <v>1</v>
      </c>
      <c r="F3719" s="29">
        <f t="shared" si="2690"/>
        <v>0</v>
      </c>
      <c r="G3719" s="27">
        <f t="shared" si="2713"/>
        <v>0</v>
      </c>
      <c r="H3719" s="22">
        <f t="shared" si="2691"/>
        <v>41540323259.427635</v>
      </c>
      <c r="I3719" s="23">
        <f t="shared" si="2692"/>
        <v>132580106.5049091</v>
      </c>
      <c r="J3719" s="23">
        <f t="shared" si="2693"/>
        <v>1086</v>
      </c>
      <c r="K3719" s="19">
        <f t="shared" si="2714"/>
        <v>225.0831931027827</v>
      </c>
      <c r="L3719" s="16">
        <f t="shared" si="2694"/>
        <v>286.53338671094741</v>
      </c>
      <c r="M3719" s="23">
        <f>M3718-IF($B3719="B",(Percent_Rent_In_Elsies*2.49%/12 * H3718)/K3718,0)+IF($B3719="D",N3719,0)+IF(B3719="D",AK3718)+IF(B3719="C",F3718*90%)-(Y3719-Y3718)-IF($B3719="A",Q3718/K3718) + IF($B3719="A",Q3718/K3718)</f>
        <v>-66513401.754382983</v>
      </c>
      <c r="N3719" s="23">
        <f t="shared" si="2695"/>
        <v>0</v>
      </c>
      <c r="O3719" s="22">
        <f t="shared" si="2696"/>
        <v>29520800.875151664</v>
      </c>
      <c r="P3719" s="22">
        <f t="shared" si="2727"/>
        <v>0</v>
      </c>
      <c r="Q3719" s="22">
        <f t="shared" si="2728"/>
        <v>0</v>
      </c>
      <c r="R3719" s="22">
        <f t="shared" si="2697"/>
        <v>507881359.10539883</v>
      </c>
      <c r="S3719" s="16">
        <f t="shared" si="2734"/>
        <v>0</v>
      </c>
      <c r="T3719" s="15">
        <f t="shared" si="2698"/>
        <v>12732224.008824937</v>
      </c>
      <c r="U3719" s="23">
        <f t="shared" si="2715"/>
        <v>2256416.1815203959</v>
      </c>
      <c r="V3719" s="23">
        <f t="shared" si="2716"/>
        <v>0</v>
      </c>
      <c r="W3719" s="23">
        <f t="shared" si="2729"/>
        <v>187721.81210652212</v>
      </c>
      <c r="X3719" s="23">
        <f t="shared" si="2717"/>
        <v>45720400.857431479</v>
      </c>
      <c r="Y3719" s="23">
        <f t="shared" si="2699"/>
        <v>13825559.361691331</v>
      </c>
      <c r="Z3719" s="3">
        <f t="shared" si="2700"/>
        <v>0</v>
      </c>
      <c r="AA3719" s="23">
        <f t="shared" si="2701"/>
        <v>74609579.815861881</v>
      </c>
      <c r="AB3719" s="26">
        <f t="shared" si="2718"/>
        <v>70086276.274228618</v>
      </c>
      <c r="AC3719" s="23">
        <f t="shared" si="2719"/>
        <v>74889487.274228647</v>
      </c>
      <c r="AD3719" s="23">
        <f t="shared" si="2725"/>
        <v>4803211</v>
      </c>
      <c r="AE3719" s="24">
        <f t="shared" si="2733"/>
        <v>70086276.274228647</v>
      </c>
      <c r="AF3719" s="3">
        <f t="shared" si="2720"/>
        <v>0</v>
      </c>
      <c r="AG3719" s="2">
        <f t="shared" si="2702"/>
        <v>0</v>
      </c>
      <c r="AH3719" s="2">
        <f t="shared" si="2703"/>
        <v>237.08106903492254</v>
      </c>
      <c r="AI3719" s="23">
        <f t="shared" si="2726"/>
        <v>11995258900.722221</v>
      </c>
      <c r="AJ3719" s="23">
        <f t="shared" si="2704"/>
        <v>6219.922423797766</v>
      </c>
      <c r="AK3719" s="23">
        <f t="shared" si="2705"/>
        <v>0</v>
      </c>
      <c r="AL3719" s="23">
        <f t="shared" si="2730"/>
        <v>0</v>
      </c>
      <c r="AM3719" s="23">
        <f t="shared" si="2731"/>
        <v>0</v>
      </c>
      <c r="AN3719" s="16">
        <f t="shared" si="2721"/>
        <v>0</v>
      </c>
      <c r="AO3719" s="23">
        <f t="shared" si="2722"/>
        <v>0</v>
      </c>
      <c r="AP3719" s="22">
        <f t="shared" si="2723"/>
        <v>0</v>
      </c>
      <c r="AQ3719" s="30">
        <f t="shared" si="2706"/>
        <v>32260357180.562805</v>
      </c>
      <c r="AR3719" s="28">
        <f t="shared" si="2707"/>
        <v>15926026293.486696</v>
      </c>
      <c r="AS3719" s="25">
        <f t="shared" si="2708"/>
        <v>200337590.02425668</v>
      </c>
      <c r="AT3719" s="32">
        <f t="shared" si="2709"/>
        <v>0</v>
      </c>
      <c r="AU3719" s="23">
        <f t="shared" si="2710"/>
        <v>0</v>
      </c>
      <c r="AV3719" s="22">
        <f t="shared" si="2711"/>
        <v>4710866437.8918695</v>
      </c>
      <c r="AW3719" s="31">
        <f t="shared" si="2724"/>
        <v>21387364705.392197</v>
      </c>
      <c r="AX3719" s="21"/>
      <c r="AY3719" s="21"/>
      <c r="AZ3719" s="21"/>
      <c r="BA3719" s="21"/>
    </row>
    <row r="3720" spans="1:53" x14ac:dyDescent="0.25">
      <c r="A3720" s="21">
        <f t="shared" si="2732"/>
        <v>981</v>
      </c>
      <c r="B3720" s="21" t="s">
        <v>28</v>
      </c>
      <c r="C3720" s="27">
        <f t="shared" si="2689"/>
        <v>0</v>
      </c>
      <c r="D3720" s="27">
        <f t="shared" si="2712"/>
        <v>0</v>
      </c>
      <c r="E3720" s="27" t="b">
        <f t="shared" si="2688"/>
        <v>1</v>
      </c>
      <c r="F3720" s="29">
        <f t="shared" si="2690"/>
        <v>0</v>
      </c>
      <c r="G3720" s="27">
        <f t="shared" si="2713"/>
        <v>0</v>
      </c>
      <c r="H3720" s="22">
        <f t="shared" si="2691"/>
        <v>41540323259.427635</v>
      </c>
      <c r="I3720" s="23">
        <f t="shared" si="2692"/>
        <v>132580106.5049091</v>
      </c>
      <c r="J3720" s="23">
        <f t="shared" si="2693"/>
        <v>1086</v>
      </c>
      <c r="K3720" s="19">
        <f t="shared" si="2714"/>
        <v>225.0831931027827</v>
      </c>
      <c r="L3720" s="16">
        <f t="shared" si="2694"/>
        <v>286.53338671094741</v>
      </c>
      <c r="M3720" s="23">
        <f>M3719-IF($B3720="B",(Percent_Rent_In_Elsies*2.49%/12 * H3719)/K3719,0)+IF($B3720="D",N3720,0)+IF(B3720="D",AK3719)+IF(B3720="C",F3719*90%)-(Y3720-Y3719)-IF($B3720="A",Q3719/K3719) + IF($B3720="A",Q3719/K3719)</f>
        <v>-66513401.754382983</v>
      </c>
      <c r="N3720" s="23">
        <f t="shared" si="2695"/>
        <v>0</v>
      </c>
      <c r="O3720" s="22">
        <f t="shared" si="2696"/>
        <v>0</v>
      </c>
      <c r="P3720" s="22">
        <f t="shared" si="2727"/>
        <v>29520800.875151664</v>
      </c>
      <c r="Q3720" s="22">
        <f t="shared" si="2728"/>
        <v>0</v>
      </c>
      <c r="R3720" s="22">
        <f t="shared" si="2697"/>
        <v>507881359.10539883</v>
      </c>
      <c r="S3720" s="16">
        <f t="shared" si="2734"/>
        <v>0</v>
      </c>
      <c r="T3720" s="15">
        <f t="shared" si="2698"/>
        <v>0</v>
      </c>
      <c r="U3720" s="23">
        <f t="shared" si="2715"/>
        <v>2256416.1815203959</v>
      </c>
      <c r="V3720" s="23">
        <f t="shared" si="2716"/>
        <v>0</v>
      </c>
      <c r="W3720" s="23">
        <f t="shared" si="2729"/>
        <v>0</v>
      </c>
      <c r="X3720" s="23">
        <f t="shared" si="2717"/>
        <v>45720400.857431479</v>
      </c>
      <c r="Y3720" s="23">
        <f t="shared" si="2699"/>
        <v>13825559.361691331</v>
      </c>
      <c r="Z3720" s="3">
        <f t="shared" si="2700"/>
        <v>9386.0906053261078</v>
      </c>
      <c r="AA3720" s="23">
        <f t="shared" si="2701"/>
        <v>74750371.174941778</v>
      </c>
      <c r="AB3720" s="26">
        <f t="shared" si="2718"/>
        <v>70086276.274228647</v>
      </c>
      <c r="AC3720" s="23">
        <f t="shared" si="2719"/>
        <v>74889487.274228647</v>
      </c>
      <c r="AD3720" s="23">
        <f t="shared" si="2725"/>
        <v>4803211</v>
      </c>
      <c r="AE3720" s="24">
        <f t="shared" si="2733"/>
        <v>70086276.274228647</v>
      </c>
      <c r="AF3720" s="3">
        <f t="shared" si="2720"/>
        <v>0</v>
      </c>
      <c r="AG3720" s="2">
        <f t="shared" si="2702"/>
        <v>1126330872.639133</v>
      </c>
      <c r="AH3720" s="2">
        <f t="shared" si="2703"/>
        <v>237.08106903492254</v>
      </c>
      <c r="AI3720" s="23">
        <f t="shared" si="2726"/>
        <v>12017894449.767208</v>
      </c>
      <c r="AJ3720" s="23">
        <f t="shared" si="2704"/>
        <v>6219.922423797766</v>
      </c>
      <c r="AK3720" s="23">
        <f t="shared" si="2705"/>
        <v>0</v>
      </c>
      <c r="AL3720" s="23">
        <f t="shared" si="2730"/>
        <v>0</v>
      </c>
      <c r="AM3720" s="23">
        <f t="shared" si="2731"/>
        <v>0</v>
      </c>
      <c r="AN3720" s="16">
        <f t="shared" si="2721"/>
        <v>0</v>
      </c>
      <c r="AO3720" s="23">
        <f t="shared" si="2722"/>
        <v>0</v>
      </c>
      <c r="AP3720" s="22">
        <f t="shared" si="2723"/>
        <v>0</v>
      </c>
      <c r="AQ3720" s="30">
        <f t="shared" si="2706"/>
        <v>32260357180.562805</v>
      </c>
      <c r="AR3720" s="28">
        <f t="shared" si="2707"/>
        <v>15926026293.486696</v>
      </c>
      <c r="AS3720" s="25">
        <f t="shared" si="2708"/>
        <v>200337590.02425668</v>
      </c>
      <c r="AT3720" s="32">
        <f t="shared" si="2709"/>
        <v>18772.181210652216</v>
      </c>
      <c r="AU3720" s="23">
        <f t="shared" si="2710"/>
        <v>18772.181210652216</v>
      </c>
      <c r="AV3720" s="22">
        <f t="shared" si="2711"/>
        <v>4723598661.9006948</v>
      </c>
      <c r="AW3720" s="31">
        <f t="shared" si="2724"/>
        <v>21387364705.392197</v>
      </c>
      <c r="AX3720" s="21"/>
      <c r="AY3720" s="21"/>
      <c r="AZ3720" s="21"/>
      <c r="BA3720" s="21"/>
    </row>
    <row r="3721" spans="1:53" x14ac:dyDescent="0.25">
      <c r="A3721">
        <f t="shared" si="2732"/>
        <v>982</v>
      </c>
      <c r="B3721" t="s">
        <v>6</v>
      </c>
      <c r="C3721" s="27">
        <f t="shared" si="2689"/>
        <v>0</v>
      </c>
      <c r="D3721" s="27">
        <f t="shared" si="2712"/>
        <v>0</v>
      </c>
      <c r="E3721" s="27" t="b">
        <f t="shared" si="2688"/>
        <v>1</v>
      </c>
      <c r="F3721" s="29">
        <f t="shared" si="2690"/>
        <v>0</v>
      </c>
      <c r="G3721" s="27">
        <f t="shared" si="2713"/>
        <v>0</v>
      </c>
      <c r="H3721" s="22">
        <f t="shared" si="2691"/>
        <v>41609557131.52668</v>
      </c>
      <c r="I3721" s="23">
        <f t="shared" si="2692"/>
        <v>132580106.5049091</v>
      </c>
      <c r="J3721" s="23">
        <f t="shared" si="2693"/>
        <v>1086</v>
      </c>
      <c r="K3721" s="19">
        <f t="shared" si="2714"/>
        <v>225.0831931027827</v>
      </c>
      <c r="L3721" s="16">
        <f t="shared" si="2694"/>
        <v>287.01094235546566</v>
      </c>
      <c r="M3721" s="23">
        <f>M3720-IF($B3721="B",(Percent_Rent_In_Elsies*2.49%/12 * H3720)/K3720,0)+IF($B3721="D",N3721,0)+IF(B3721="D",AK3720)+IF(B3721="C",F3720*90%)-(Y3721-Y3720)-IF($B3721="A",Q3720/K3720) + IF($B3721="A",Q3720/K3720)</f>
        <v>-66513401.754382983</v>
      </c>
      <c r="N3721" s="23">
        <f t="shared" si="2695"/>
        <v>0</v>
      </c>
      <c r="O3721" s="22">
        <f t="shared" si="2696"/>
        <v>0</v>
      </c>
      <c r="P3721" s="22">
        <f t="shared" si="2727"/>
        <v>0</v>
      </c>
      <c r="Q3721" s="22">
        <f t="shared" si="2728"/>
        <v>0</v>
      </c>
      <c r="R3721" s="22">
        <f t="shared" si="2697"/>
        <v>507881359.10539883</v>
      </c>
      <c r="S3721" s="16">
        <f t="shared" si="2734"/>
        <v>0</v>
      </c>
      <c r="T3721" s="15">
        <f t="shared" si="2698"/>
        <v>0</v>
      </c>
      <c r="U3721" s="23">
        <f t="shared" si="2715"/>
        <v>2256416.1815203959</v>
      </c>
      <c r="V3721" s="23">
        <f t="shared" si="2716"/>
        <v>0</v>
      </c>
      <c r="W3721" s="23">
        <f t="shared" si="2729"/>
        <v>0</v>
      </c>
      <c r="X3721" s="23">
        <f t="shared" si="2717"/>
        <v>45767331.310458109</v>
      </c>
      <c r="Y3721" s="23">
        <f t="shared" si="2699"/>
        <v>13825559.361691331</v>
      </c>
      <c r="Z3721" s="3">
        <f t="shared" si="2700"/>
        <v>0</v>
      </c>
      <c r="AA3721" s="23">
        <f t="shared" si="2701"/>
        <v>74750371.174941778</v>
      </c>
      <c r="AB3721" s="26">
        <f t="shared" si="2718"/>
        <v>70086276.274228618</v>
      </c>
      <c r="AC3721" s="23">
        <f t="shared" si="2719"/>
        <v>74889487.274228647</v>
      </c>
      <c r="AD3721" s="23">
        <f t="shared" si="2725"/>
        <v>4803211</v>
      </c>
      <c r="AE3721" s="24">
        <f t="shared" si="2733"/>
        <v>70086276.274228647</v>
      </c>
      <c r="AF3721" s="3">
        <f t="shared" si="2720"/>
        <v>0</v>
      </c>
      <c r="AG3721" s="2">
        <f t="shared" si="2702"/>
        <v>0</v>
      </c>
      <c r="AH3721" s="2">
        <f t="shared" si="2703"/>
        <v>237.4762041499807</v>
      </c>
      <c r="AI3721" s="23">
        <f t="shared" si="2726"/>
        <v>12017894449.767208</v>
      </c>
      <c r="AJ3721" s="23">
        <f t="shared" si="2704"/>
        <v>6219.922423797766</v>
      </c>
      <c r="AK3721" s="23">
        <f t="shared" si="2705"/>
        <v>0</v>
      </c>
      <c r="AL3721" s="23">
        <f t="shared" si="2730"/>
        <v>0</v>
      </c>
      <c r="AM3721" s="23">
        <f t="shared" si="2731"/>
        <v>0</v>
      </c>
      <c r="AN3721" s="16">
        <f t="shared" si="2721"/>
        <v>0</v>
      </c>
      <c r="AO3721" s="23">
        <f t="shared" si="2722"/>
        <v>0</v>
      </c>
      <c r="AP3721" s="22">
        <f t="shared" si="2723"/>
        <v>0</v>
      </c>
      <c r="AQ3721" s="30">
        <f t="shared" si="2706"/>
        <v>32260357180.562805</v>
      </c>
      <c r="AR3721" s="28">
        <f t="shared" si="2707"/>
        <v>15926026293.486696</v>
      </c>
      <c r="AS3721" s="25">
        <f t="shared" si="2708"/>
        <v>200337590.02425668</v>
      </c>
      <c r="AT3721" s="32">
        <f t="shared" si="2709"/>
        <v>0</v>
      </c>
      <c r="AU3721" s="23">
        <f t="shared" si="2710"/>
        <v>0</v>
      </c>
      <c r="AV3721" s="22">
        <f t="shared" si="2711"/>
        <v>4723598661.9006948</v>
      </c>
      <c r="AW3721" s="31">
        <f t="shared" si="2724"/>
        <v>21357843904.517048</v>
      </c>
    </row>
    <row r="3722" spans="1:53" x14ac:dyDescent="0.25">
      <c r="A3722">
        <f t="shared" si="2732"/>
        <v>982</v>
      </c>
      <c r="B3722" t="s">
        <v>7</v>
      </c>
      <c r="C3722" s="27">
        <f t="shared" si="2689"/>
        <v>0</v>
      </c>
      <c r="D3722" s="27">
        <f t="shared" si="2712"/>
        <v>0</v>
      </c>
      <c r="E3722" s="27" t="b">
        <f t="shared" ref="E3722:E3785" si="2735">IF(OR(I3722&gt;Max_Parcels, AI3722&gt;8000000000),TRUE,FALSE)</f>
        <v>1</v>
      </c>
      <c r="F3722" s="29">
        <f t="shared" si="2690"/>
        <v>0</v>
      </c>
      <c r="G3722" s="27">
        <f t="shared" si="2713"/>
        <v>0</v>
      </c>
      <c r="H3722" s="22">
        <f t="shared" si="2691"/>
        <v>41609557131.52668</v>
      </c>
      <c r="I3722" s="23">
        <f t="shared" si="2692"/>
        <v>132580106.5049091</v>
      </c>
      <c r="J3722" s="23">
        <f t="shared" si="2693"/>
        <v>1086</v>
      </c>
      <c r="K3722" s="19">
        <f t="shared" si="2714"/>
        <v>225.0831931027827</v>
      </c>
      <c r="L3722" s="16">
        <f t="shared" si="2694"/>
        <v>287.01094235546566</v>
      </c>
      <c r="M3722" s="23">
        <f>M3721-IF($B3722="B",(Percent_Rent_In_Elsies*2.49%/12 * H3721)/K3721,0)+IF($B3722="D",N3722,0)+IF(B3722="D",AK3721)+IF(B3722="C",F3721*90%)-(Y3722-Y3721)-IF($B3722="A",Q3721/K3721) + IF($B3722="A",Q3721/K3721)</f>
        <v>-66705197.129812218</v>
      </c>
      <c r="N3722" s="23">
        <f t="shared" si="2695"/>
        <v>0</v>
      </c>
      <c r="O3722" s="22">
        <f t="shared" si="2696"/>
        <v>0</v>
      </c>
      <c r="P3722" s="22">
        <f t="shared" si="2727"/>
        <v>0</v>
      </c>
      <c r="Q3722" s="22">
        <f t="shared" si="2728"/>
        <v>0</v>
      </c>
      <c r="R3722" s="22">
        <f t="shared" si="2697"/>
        <v>465557912.51328224</v>
      </c>
      <c r="S3722" s="16">
        <f t="shared" si="2734"/>
        <v>42323446.592116572</v>
      </c>
      <c r="T3722" s="15">
        <f t="shared" si="2698"/>
        <v>0</v>
      </c>
      <c r="U3722" s="23">
        <f t="shared" si="2715"/>
        <v>2068381.4997270296</v>
      </c>
      <c r="V3722" s="23">
        <f t="shared" si="2716"/>
        <v>188034.68179336633</v>
      </c>
      <c r="W3722" s="23">
        <f t="shared" si="2729"/>
        <v>0</v>
      </c>
      <c r="X3722" s="23">
        <f t="shared" si="2717"/>
        <v>45767331.310458109</v>
      </c>
      <c r="Y3722" s="23">
        <f t="shared" si="2699"/>
        <v>13825559.361691331</v>
      </c>
      <c r="Z3722" s="3">
        <f t="shared" si="2700"/>
        <v>0</v>
      </c>
      <c r="AA3722" s="23">
        <f t="shared" si="2701"/>
        <v>74750371.174941778</v>
      </c>
      <c r="AB3722" s="26">
        <f t="shared" si="2718"/>
        <v>70086276.274228618</v>
      </c>
      <c r="AC3722" s="23">
        <f t="shared" si="2719"/>
        <v>74889487.274228647</v>
      </c>
      <c r="AD3722" s="23">
        <f t="shared" si="2725"/>
        <v>4803211</v>
      </c>
      <c r="AE3722" s="24">
        <f t="shared" si="2733"/>
        <v>70086276.274228647</v>
      </c>
      <c r="AF3722" s="3">
        <f t="shared" si="2720"/>
        <v>0</v>
      </c>
      <c r="AG3722" s="2">
        <f t="shared" si="2702"/>
        <v>0</v>
      </c>
      <c r="AH3722" s="2">
        <f t="shared" si="2703"/>
        <v>237.4762041499807</v>
      </c>
      <c r="AI3722" s="23">
        <f t="shared" si="2726"/>
        <v>12017894449.767208</v>
      </c>
      <c r="AJ3722" s="23">
        <f t="shared" si="2704"/>
        <v>6219.922423797766</v>
      </c>
      <c r="AK3722" s="23">
        <f t="shared" si="2705"/>
        <v>0</v>
      </c>
      <c r="AL3722" s="23">
        <f t="shared" si="2730"/>
        <v>11692716.408119202</v>
      </c>
      <c r="AM3722" s="23">
        <f t="shared" si="2731"/>
        <v>10909168347.295303</v>
      </c>
      <c r="AN3722" s="16">
        <f t="shared" si="2721"/>
        <v>0</v>
      </c>
      <c r="AO3722" s="23">
        <f t="shared" si="2722"/>
        <v>191795.37542923377</v>
      </c>
      <c r="AP3722" s="22">
        <f t="shared" si="2723"/>
        <v>43169915.523958936</v>
      </c>
      <c r="AQ3722" s="30">
        <f t="shared" si="2706"/>
        <v>32346330067.32877</v>
      </c>
      <c r="AR3722" s="28">
        <f t="shared" si="2707"/>
        <v>15968829264.728701</v>
      </c>
      <c r="AS3722" s="25">
        <f t="shared" si="2708"/>
        <v>200337590.02425668</v>
      </c>
      <c r="AT3722" s="32">
        <f t="shared" si="2709"/>
        <v>0</v>
      </c>
      <c r="AU3722" s="23">
        <f t="shared" si="2710"/>
        <v>0</v>
      </c>
      <c r="AV3722" s="22">
        <f t="shared" si="2711"/>
        <v>4723598661.9006948</v>
      </c>
      <c r="AW3722" s="31">
        <f t="shared" si="2724"/>
        <v>21443816791.283012</v>
      </c>
    </row>
    <row r="3723" spans="1:53" s="21" customFormat="1" x14ac:dyDescent="0.25">
      <c r="A3723">
        <f t="shared" si="2732"/>
        <v>982</v>
      </c>
      <c r="B3723" t="s">
        <v>8</v>
      </c>
      <c r="C3723" s="27">
        <f t="shared" ref="C3723:C3786" si="2736">IF(E3722 = TRUE, 0, IF(AND($B3723="A",P3722&gt;0),P3722,0)+IFERROR(IF($B3723="A",Percent_Elsies*95%*AN3719),0))</f>
        <v>0</v>
      </c>
      <c r="D3723" s="27">
        <f t="shared" si="2712"/>
        <v>0</v>
      </c>
      <c r="E3723" s="27" t="b">
        <f t="shared" si="2735"/>
        <v>1</v>
      </c>
      <c r="F3723" s="29">
        <f t="shared" ref="F3723:F3786" si="2737">D3723/K3723</f>
        <v>0</v>
      </c>
      <c r="G3723" s="27">
        <f t="shared" si="2713"/>
        <v>0</v>
      </c>
      <c r="H3723" s="22">
        <f t="shared" ref="H3723:H3786" si="2738">(H3722*K3723/K3722+G3723+D3723)*IF(B3723="A",(1+Inflation_Rate/12),1)</f>
        <v>41609557131.52668</v>
      </c>
      <c r="I3723" s="23">
        <f t="shared" ref="I3723:I3786" si="2739">I3722+(G3723+D3723)/L3723</f>
        <v>132580106.5049091</v>
      </c>
      <c r="J3723" s="23">
        <f t="shared" ref="J3723:J3786" si="2740">J3722+IF(AND($B3723="A",M3723&lt;0,AR3722&gt;0,E3722=FALSE),MIN(_xlfn.FLOOR.MATH(1 + (-M3723*2)/(Buy_On_Revalue)),30),0)</f>
        <v>1086</v>
      </c>
      <c r="K3723" s="19">
        <f t="shared" si="2714"/>
        <v>225.0831931027827</v>
      </c>
      <c r="L3723" s="16">
        <f t="shared" ref="L3723:L3786" si="2741">(L3722/K3722)*K3723*IF(B3723="A",(1+Inflation_Rate/12),1)</f>
        <v>287.01094235546566</v>
      </c>
      <c r="M3723" s="23">
        <f>M3722-IF($B3723="B",(Percent_Rent_In_Elsies*2.49%/12 * H3722)/K3722,0)+IF($B3723="D",N3723,0)+IF(B3723="D",AK3722)+IF(B3723="C",F3722*90%)-(Y3723-Y3722)-IF($B3723="A",Q3722/K3722) + IF($B3723="A",Q3722/K3722)</f>
        <v>-66705197.129812218</v>
      </c>
      <c r="N3723" s="23">
        <f t="shared" ref="N3723:N3786" si="2742">IF(B3723="D", IF(V3722&gt;(Percent_Elsies*(S3722+V3722)),V3722-(Percent_Elsies)*(S3722+V3722),0),0)</f>
        <v>0</v>
      </c>
      <c r="O3723" s="22">
        <f t="shared" ref="O3723:O3786" si="2743">IF(B3723="D",IF(S3722&gt;Percent_Dollars*(S3722+V3722),S3722-(Percent_Dollars*(S3722+V3722)),0),0)</f>
        <v>0</v>
      </c>
      <c r="P3723" s="22">
        <f t="shared" si="2727"/>
        <v>0</v>
      </c>
      <c r="Q3723" s="22">
        <f t="shared" si="2728"/>
        <v>0</v>
      </c>
      <c r="R3723" s="22">
        <f t="shared" ref="R3723:R3786" si="2744">R3722+IF($B3723="B",5%*AN3723,0)-IF(B3723="B",R3722/12,0)+IF($B3723="C", AP3722,0)</f>
        <v>508727828.03724116</v>
      </c>
      <c r="S3723" s="16">
        <f t="shared" si="2734"/>
        <v>42323446.592116572</v>
      </c>
      <c r="T3723" s="15">
        <f t="shared" ref="T3723:T3786" si="2745">IF($B3723="E",0,T3722+IF(B3723="B", Percent_Dollars*95%*AN3723,0)  + IF($B3723="D",N3723*MM_Bottom*K3723)+IF($B3723="D",S3722-O3723))</f>
        <v>0</v>
      </c>
      <c r="U3723" s="23">
        <f t="shared" si="2715"/>
        <v>2260176.8751562634</v>
      </c>
      <c r="V3723" s="23">
        <f t="shared" si="2716"/>
        <v>188034.68179336633</v>
      </c>
      <c r="W3723" s="23">
        <f t="shared" si="2729"/>
        <v>0</v>
      </c>
      <c r="X3723" s="23">
        <f t="shared" si="2717"/>
        <v>45767331.310458109</v>
      </c>
      <c r="Y3723" s="23">
        <f t="shared" ref="Y3723:Y3786" si="2746">50%*$H$10*(AS3722/$AS$10)*((4/3)/12+2.49%/4)</f>
        <v>13825559.361691331</v>
      </c>
      <c r="Z3723" s="3">
        <f t="shared" ref="Z3723:Z3786" si="2747">IF($B3723="E",W3722*3.5%/Percent_Elsies,0)</f>
        <v>0</v>
      </c>
      <c r="AA3723" s="23">
        <f t="shared" ref="AA3723:AA3786" si="2748">AA3722+IF($B3723="E",W3722*52.5%/Percent_Elsies,0)-IF($B3723="D",AK3722)</f>
        <v>74750371.174941778</v>
      </c>
      <c r="AB3723" s="26">
        <f t="shared" si="2718"/>
        <v>70086276.274228632</v>
      </c>
      <c r="AC3723" s="23">
        <f t="shared" si="2719"/>
        <v>74889487.274228647</v>
      </c>
      <c r="AD3723" s="23">
        <f t="shared" si="2725"/>
        <v>4803211</v>
      </c>
      <c r="AE3723" s="24">
        <f t="shared" si="2733"/>
        <v>70086276.274228647</v>
      </c>
      <c r="AF3723" s="3">
        <f t="shared" si="2720"/>
        <v>1E-4</v>
      </c>
      <c r="AG3723" s="2">
        <f t="shared" ref="AG3723:AG3786" si="2749">IF($B3723="E",(Z3723/AF3721)*12,0)</f>
        <v>0</v>
      </c>
      <c r="AH3723" s="2">
        <f t="shared" ref="AH3723:AH3786" si="2750">40%*H3723/AE3723</f>
        <v>237.4762041499807</v>
      </c>
      <c r="AI3723" s="23">
        <f t="shared" si="2726"/>
        <v>12017894449.767208</v>
      </c>
      <c r="AJ3723" s="23">
        <f t="shared" ref="AJ3723:AJ3786" si="2751">AJ3722*K3722/K3723</f>
        <v>6219.922423797766</v>
      </c>
      <c r="AK3723" s="23">
        <f t="shared" ref="AK3723:AK3786" si="2752">IF($B3723="C",((37/25)*1000/K3723)*AI3723/1000000 - AM3722/1000000,0)</f>
        <v>68112.65260907168</v>
      </c>
      <c r="AL3723" s="23">
        <f t="shared" si="2730"/>
        <v>0</v>
      </c>
      <c r="AM3723" s="23">
        <f t="shared" si="2731"/>
        <v>0</v>
      </c>
      <c r="AN3723" s="16">
        <f t="shared" si="2721"/>
        <v>0</v>
      </c>
      <c r="AO3723" s="23">
        <f t="shared" si="2722"/>
        <v>0</v>
      </c>
      <c r="AP3723" s="22">
        <f t="shared" si="2723"/>
        <v>0</v>
      </c>
      <c r="AQ3723" s="30">
        <f t="shared" ref="AQ3723:AQ3786" si="2753">(AQ3722+IF($B3723="B",AN3723*(5%+95%*Percent_Dollars))+IFERROR(IF($B3723="A",AN3719*95%*Percent_Elsies),0)+IF($B3723="B",D3723)+AP3723+IF($B3723="B",(Percent_Rent_In_Elsies*2.49%*H3722/12)*MM_Top,0)-IF($B3723="C",F3722*MM_Bottom*K3723*65%)) + IF($B3723="A",Q3722*(MM_Top - MM_Bottom)) - IF($B3723="A",Q3722)</f>
        <v>32346330067.32877</v>
      </c>
      <c r="AR3723" s="28">
        <f t="shared" ref="AR3723:AR3786" si="2754">(AR3722+IF($B3723="B",((Percent_Rent_In_Elsies)*2.49%*H3722/12)*MM_Top,0)-IF($B3723="D",N3723*MM_Bottom*K3723)-IF($B3723="C",F3722*MM_Bottom*K3723*65%)) + IF($B3723="A",Q3722*(MM_Top - MM_Bottom))</f>
        <v>15968829264.728701</v>
      </c>
      <c r="AS3723" s="25">
        <f t="shared" ref="AS3723:AS3786" si="2755">AS3722+G3723+D3723</f>
        <v>200337590.02425668</v>
      </c>
      <c r="AT3723" s="32">
        <f t="shared" ref="AT3723:AT3786" si="2756">IF($B3723="E",W3722*7%/Percent_Elsies,0)</f>
        <v>0</v>
      </c>
      <c r="AU3723" s="23">
        <f t="shared" ref="AU3723:AU3786" si="2757">IF($B3723="E",W3722*7%/Percent_Elsies,0)</f>
        <v>0</v>
      </c>
      <c r="AV3723" s="22">
        <f t="shared" ref="AV3723:AV3786" si="2758">AV3722+IF($B3723="E",T3722*30%/Percent_Dollars)</f>
        <v>4723598661.9006948</v>
      </c>
      <c r="AW3723" s="31">
        <f t="shared" si="2724"/>
        <v>21443816791.283009</v>
      </c>
      <c r="AX3723"/>
      <c r="AY3723"/>
      <c r="AZ3723"/>
      <c r="BA3723"/>
    </row>
    <row r="3724" spans="1:53" s="21" customFormat="1" x14ac:dyDescent="0.25">
      <c r="A3724">
        <f t="shared" si="2732"/>
        <v>982</v>
      </c>
      <c r="B3724" t="s">
        <v>9</v>
      </c>
      <c r="C3724" s="27">
        <f t="shared" si="2736"/>
        <v>0</v>
      </c>
      <c r="D3724" s="27">
        <f t="shared" ref="D3724:D3787" si="2759">IF(AND($B3724="B",M3724&lt;0,AR3723&gt;0,E3723=FALSE),MIN(AR3723,Buy_On_Revalue*K3724*(J3723-J3722)),0)</f>
        <v>0</v>
      </c>
      <c r="E3724" s="27" t="b">
        <f t="shared" si="2735"/>
        <v>1</v>
      </c>
      <c r="F3724" s="29">
        <f t="shared" si="2737"/>
        <v>0</v>
      </c>
      <c r="G3724" s="27">
        <f t="shared" ref="G3724:G3787" si="2760">C3724</f>
        <v>0</v>
      </c>
      <c r="H3724" s="22">
        <f t="shared" si="2738"/>
        <v>41609557131.52668</v>
      </c>
      <c r="I3724" s="23">
        <f t="shared" si="2739"/>
        <v>132580106.5049091</v>
      </c>
      <c r="J3724" s="23">
        <f t="shared" si="2740"/>
        <v>1086</v>
      </c>
      <c r="K3724" s="19">
        <f t="shared" ref="K3724:K3787" si="2761">IF(J3724-J3723 &gt; 0,K3723*(1+0.005)^(J3724-J3723),K3723)</f>
        <v>225.0831931027827</v>
      </c>
      <c r="L3724" s="16">
        <f t="shared" si="2741"/>
        <v>287.01094235546566</v>
      </c>
      <c r="M3724" s="23">
        <f>M3723-IF($B3724="B",(Percent_Rent_In_Elsies*2.49%/12 * H3723)/K3723,0)+IF($B3724="D",N3724,0)+IF(B3724="D",AK3723)+IF(B3724="C",F3723*90%)-(Y3724-Y3723)-IF($B3724="A",Q3723/K3723) + IF($B3724="A",Q3723/K3723)</f>
        <v>-66637084.477203146</v>
      </c>
      <c r="N3724" s="23">
        <f t="shared" si="2742"/>
        <v>0</v>
      </c>
      <c r="O3724" s="22">
        <f t="shared" si="2743"/>
        <v>29570002.209943593</v>
      </c>
      <c r="P3724" s="22">
        <f t="shared" si="2727"/>
        <v>0</v>
      </c>
      <c r="Q3724" s="22">
        <f t="shared" si="2728"/>
        <v>0</v>
      </c>
      <c r="R3724" s="22">
        <f t="shared" si="2744"/>
        <v>508727828.03724116</v>
      </c>
      <c r="S3724" s="16">
        <f t="shared" si="2734"/>
        <v>0</v>
      </c>
      <c r="T3724" s="15">
        <f t="shared" si="2745"/>
        <v>12753444.382172979</v>
      </c>
      <c r="U3724" s="23">
        <f t="shared" ref="U3724:U3787" si="2762">U3723-IF($B3724="B",U3723/12)+IF($B3724="C",AO3723)+IF(B3724="C",F3723*10%)</f>
        <v>2260176.8751562634</v>
      </c>
      <c r="V3724" s="23">
        <f t="shared" ref="V3724:V3787" si="2763">IF($B3724="D", 0, V3723+IF($B3724="B",U3723/12,0))</f>
        <v>0</v>
      </c>
      <c r="W3724" s="23">
        <f t="shared" si="2729"/>
        <v>188034.68179336633</v>
      </c>
      <c r="X3724" s="23">
        <f t="shared" ref="X3724:X3787" si="2764">X3723+IFERROR(IF($B3724="A",Z3723,0),0)  + AT3723 + AU3723 - IF($B3724="A",Q3723/K3723)</f>
        <v>45767331.310458109</v>
      </c>
      <c r="Y3724" s="23">
        <f t="shared" si="2746"/>
        <v>13825559.361691331</v>
      </c>
      <c r="Z3724" s="3">
        <f t="shared" si="2747"/>
        <v>0</v>
      </c>
      <c r="AA3724" s="23">
        <f t="shared" si="2748"/>
        <v>74682258.522332713</v>
      </c>
      <c r="AB3724" s="26">
        <f t="shared" ref="AB3724:AB3787" si="2765">M3724+SUM(U3724:AA3724)+AO3724+AT3724+AU3724</f>
        <v>70086276.274228647</v>
      </c>
      <c r="AC3724" s="23">
        <f t="shared" ref="AC3724:AC3787" si="2766">AC3723+G3724+IF($B3724="C",F3723)</f>
        <v>74889487.274228647</v>
      </c>
      <c r="AD3724" s="23">
        <f t="shared" si="2725"/>
        <v>4803211</v>
      </c>
      <c r="AE3724" s="24">
        <f t="shared" si="2733"/>
        <v>70086276.274228647</v>
      </c>
      <c r="AF3724" s="3">
        <f t="shared" ref="AF3724:AF3787" si="2767">IF($B3724="C",MAX(AE3724-AA3724-Y3724-U3724-V3724-W3724-AO3724-AT3724-AU3724,0.0001),0)</f>
        <v>0</v>
      </c>
      <c r="AG3724" s="2">
        <f t="shared" si="2749"/>
        <v>0</v>
      </c>
      <c r="AH3724" s="2">
        <f t="shared" si="2750"/>
        <v>237.4762041499807</v>
      </c>
      <c r="AI3724" s="23">
        <f t="shared" si="2726"/>
        <v>12006943725.952959</v>
      </c>
      <c r="AJ3724" s="23">
        <f t="shared" si="2751"/>
        <v>6219.922423797766</v>
      </c>
      <c r="AK3724" s="23">
        <f t="shared" si="2752"/>
        <v>0</v>
      </c>
      <c r="AL3724" s="23">
        <f t="shared" si="2730"/>
        <v>0</v>
      </c>
      <c r="AM3724" s="23">
        <f t="shared" si="2731"/>
        <v>0</v>
      </c>
      <c r="AN3724" s="16">
        <f t="shared" ref="AN3724:AN3787" si="2768">IF($B3724="B",(G3718)/2,0)</f>
        <v>0</v>
      </c>
      <c r="AO3724" s="23">
        <f t="shared" ref="AO3724:AO3787" si="2769">IF($B3724="B",(Percent_Rent_In_Elsies*2.49%/12*H3723)/K3723,0)</f>
        <v>0</v>
      </c>
      <c r="AP3724" s="22">
        <f t="shared" ref="AP3724:AP3787" si="2770">IF($B3724="B",(1-Percent_Rent_In_Elsies)*2.49%*H3723/12,0)</f>
        <v>0</v>
      </c>
      <c r="AQ3724" s="30">
        <f t="shared" si="2753"/>
        <v>32346330067.32877</v>
      </c>
      <c r="AR3724" s="28">
        <f t="shared" si="2754"/>
        <v>15968829264.728701</v>
      </c>
      <c r="AS3724" s="25">
        <f t="shared" si="2755"/>
        <v>200337590.02425668</v>
      </c>
      <c r="AT3724" s="32">
        <f t="shared" si="2756"/>
        <v>0</v>
      </c>
      <c r="AU3724" s="23">
        <f t="shared" si="2757"/>
        <v>0</v>
      </c>
      <c r="AV3724" s="22">
        <f t="shared" si="2758"/>
        <v>4723598661.9006948</v>
      </c>
      <c r="AW3724" s="31">
        <f t="shared" ref="AW3724:AW3787" si="2771">SUM(AR3724:AS3724)+AV3724 +SUM(O3724:T3724)+AP3724</f>
        <v>21443816791.283009</v>
      </c>
      <c r="AX3724"/>
      <c r="AY3724"/>
      <c r="AZ3724"/>
      <c r="BA3724"/>
    </row>
    <row r="3725" spans="1:53" x14ac:dyDescent="0.25">
      <c r="A3725" s="21">
        <f t="shared" si="2732"/>
        <v>982</v>
      </c>
      <c r="B3725" s="21" t="s">
        <v>28</v>
      </c>
      <c r="C3725" s="27">
        <f t="shared" si="2736"/>
        <v>0</v>
      </c>
      <c r="D3725" s="27">
        <f t="shared" si="2759"/>
        <v>0</v>
      </c>
      <c r="E3725" s="27" t="b">
        <f t="shared" si="2735"/>
        <v>1</v>
      </c>
      <c r="F3725" s="29">
        <f t="shared" si="2737"/>
        <v>0</v>
      </c>
      <c r="G3725" s="27">
        <f t="shared" si="2760"/>
        <v>0</v>
      </c>
      <c r="H3725" s="22">
        <f t="shared" si="2738"/>
        <v>41609557131.52668</v>
      </c>
      <c r="I3725" s="23">
        <f t="shared" si="2739"/>
        <v>132580106.5049091</v>
      </c>
      <c r="J3725" s="23">
        <f t="shared" si="2740"/>
        <v>1086</v>
      </c>
      <c r="K3725" s="19">
        <f t="shared" si="2761"/>
        <v>225.0831931027827</v>
      </c>
      <c r="L3725" s="16">
        <f t="shared" si="2741"/>
        <v>287.01094235546566</v>
      </c>
      <c r="M3725" s="23">
        <f>M3724-IF($B3725="B",(Percent_Rent_In_Elsies*2.49%/12 * H3724)/K3724,0)+IF($B3725="D",N3725,0)+IF(B3725="D",AK3724)+IF(B3725="C",F3724*90%)-(Y3725-Y3724)-IF($B3725="A",Q3724/K3724) + IF($B3725="A",Q3724/K3724)</f>
        <v>-66637084.477203146</v>
      </c>
      <c r="N3725" s="23">
        <f t="shared" si="2742"/>
        <v>0</v>
      </c>
      <c r="O3725" s="22">
        <f t="shared" si="2743"/>
        <v>0</v>
      </c>
      <c r="P3725" s="22">
        <f t="shared" si="2727"/>
        <v>29570002.209943593</v>
      </c>
      <c r="Q3725" s="22">
        <f t="shared" si="2728"/>
        <v>0</v>
      </c>
      <c r="R3725" s="22">
        <f t="shared" si="2744"/>
        <v>508727828.03724116</v>
      </c>
      <c r="S3725" s="16">
        <f t="shared" si="2734"/>
        <v>0</v>
      </c>
      <c r="T3725" s="15">
        <f t="shared" si="2745"/>
        <v>0</v>
      </c>
      <c r="U3725" s="23">
        <f t="shared" si="2762"/>
        <v>2260176.8751562634</v>
      </c>
      <c r="V3725" s="23">
        <f t="shared" si="2763"/>
        <v>0</v>
      </c>
      <c r="W3725" s="23">
        <f t="shared" si="2729"/>
        <v>0</v>
      </c>
      <c r="X3725" s="23">
        <f t="shared" si="2764"/>
        <v>45767331.310458109</v>
      </c>
      <c r="Y3725" s="23">
        <f t="shared" si="2746"/>
        <v>13825559.361691331</v>
      </c>
      <c r="Z3725" s="3">
        <f t="shared" si="2747"/>
        <v>9401.7340896683181</v>
      </c>
      <c r="AA3725" s="23">
        <f t="shared" si="2748"/>
        <v>74823284.533677742</v>
      </c>
      <c r="AB3725" s="26">
        <f t="shared" si="2765"/>
        <v>70086276.274228618</v>
      </c>
      <c r="AC3725" s="23">
        <f t="shared" si="2766"/>
        <v>74889487.274228647</v>
      </c>
      <c r="AD3725" s="23">
        <f t="shared" ref="AD3725:AD3788" si="2772">AD3724</f>
        <v>4803211</v>
      </c>
      <c r="AE3725" s="24">
        <f t="shared" si="2733"/>
        <v>70086276.274228647</v>
      </c>
      <c r="AF3725" s="3">
        <f t="shared" si="2767"/>
        <v>0</v>
      </c>
      <c r="AG3725" s="2">
        <f t="shared" si="2749"/>
        <v>1128208090.7601981</v>
      </c>
      <c r="AH3725" s="2">
        <f t="shared" si="2750"/>
        <v>237.4762041499807</v>
      </c>
      <c r="AI3725" s="23">
        <f t="shared" ref="AI3725:AI3788" si="2773">AA3725/(AJ3725/1000000)</f>
        <v>12029617000.913023</v>
      </c>
      <c r="AJ3725" s="23">
        <f t="shared" si="2751"/>
        <v>6219.922423797766</v>
      </c>
      <c r="AK3725" s="23">
        <f t="shared" si="2752"/>
        <v>0</v>
      </c>
      <c r="AL3725" s="23">
        <f t="shared" si="2730"/>
        <v>0</v>
      </c>
      <c r="AM3725" s="23">
        <f t="shared" si="2731"/>
        <v>0</v>
      </c>
      <c r="AN3725" s="16">
        <f t="shared" si="2768"/>
        <v>0</v>
      </c>
      <c r="AO3725" s="23">
        <f t="shared" si="2769"/>
        <v>0</v>
      </c>
      <c r="AP3725" s="22">
        <f t="shared" si="2770"/>
        <v>0</v>
      </c>
      <c r="AQ3725" s="30">
        <f t="shared" si="2753"/>
        <v>32346330067.32877</v>
      </c>
      <c r="AR3725" s="28">
        <f t="shared" si="2754"/>
        <v>15968829264.728701</v>
      </c>
      <c r="AS3725" s="25">
        <f t="shared" si="2755"/>
        <v>200337590.02425668</v>
      </c>
      <c r="AT3725" s="32">
        <f t="shared" si="2756"/>
        <v>18803.468179336636</v>
      </c>
      <c r="AU3725" s="23">
        <f t="shared" si="2757"/>
        <v>18803.468179336636</v>
      </c>
      <c r="AV3725" s="22">
        <f t="shared" si="2758"/>
        <v>4736352106.2828674</v>
      </c>
      <c r="AW3725" s="31">
        <f t="shared" si="2771"/>
        <v>21443816791.283009</v>
      </c>
    </row>
    <row r="3726" spans="1:53" x14ac:dyDescent="0.25">
      <c r="A3726">
        <f t="shared" si="2732"/>
        <v>983</v>
      </c>
      <c r="B3726" t="s">
        <v>6</v>
      </c>
      <c r="C3726" s="27">
        <f t="shared" si="2736"/>
        <v>0</v>
      </c>
      <c r="D3726" s="27">
        <f t="shared" si="2759"/>
        <v>0</v>
      </c>
      <c r="E3726" s="27" t="b">
        <f t="shared" si="2735"/>
        <v>1</v>
      </c>
      <c r="F3726" s="29">
        <f t="shared" si="2737"/>
        <v>0</v>
      </c>
      <c r="G3726" s="27">
        <f t="shared" si="2760"/>
        <v>0</v>
      </c>
      <c r="H3726" s="22">
        <f t="shared" si="2738"/>
        <v>41678906393.41256</v>
      </c>
      <c r="I3726" s="23">
        <f t="shared" si="2739"/>
        <v>132580106.5049091</v>
      </c>
      <c r="J3726" s="23">
        <f t="shared" si="2740"/>
        <v>1086</v>
      </c>
      <c r="K3726" s="19">
        <f t="shared" si="2761"/>
        <v>225.0831931027827</v>
      </c>
      <c r="L3726" s="16">
        <f t="shared" si="2741"/>
        <v>287.48929392605811</v>
      </c>
      <c r="M3726" s="23">
        <f>M3725-IF($B3726="B",(Percent_Rent_In_Elsies*2.49%/12 * H3725)/K3725,0)+IF($B3726="D",N3726,0)+IF(B3726="D",AK3725)+IF(B3726="C",F3725*90%)-(Y3726-Y3725)-IF($B3726="A",Q3725/K3725) + IF($B3726="A",Q3725/K3725)</f>
        <v>-66637084.477203146</v>
      </c>
      <c r="N3726" s="23">
        <f t="shared" si="2742"/>
        <v>0</v>
      </c>
      <c r="O3726" s="22">
        <f t="shared" si="2743"/>
        <v>0</v>
      </c>
      <c r="P3726" s="22">
        <f t="shared" si="2727"/>
        <v>0</v>
      </c>
      <c r="Q3726" s="22">
        <f t="shared" si="2728"/>
        <v>0</v>
      </c>
      <c r="R3726" s="22">
        <f t="shared" si="2744"/>
        <v>508727828.03724116</v>
      </c>
      <c r="S3726" s="16">
        <f t="shared" si="2734"/>
        <v>0</v>
      </c>
      <c r="T3726" s="15">
        <f t="shared" si="2745"/>
        <v>0</v>
      </c>
      <c r="U3726" s="23">
        <f t="shared" si="2762"/>
        <v>2260176.8751562634</v>
      </c>
      <c r="V3726" s="23">
        <f t="shared" si="2763"/>
        <v>0</v>
      </c>
      <c r="W3726" s="23">
        <f t="shared" si="2729"/>
        <v>0</v>
      </c>
      <c r="X3726" s="23">
        <f t="shared" si="2764"/>
        <v>45814339.980906449</v>
      </c>
      <c r="Y3726" s="23">
        <f t="shared" si="2746"/>
        <v>13825559.361691331</v>
      </c>
      <c r="Z3726" s="3">
        <f t="shared" si="2747"/>
        <v>0</v>
      </c>
      <c r="AA3726" s="23">
        <f t="shared" si="2748"/>
        <v>74823284.533677742</v>
      </c>
      <c r="AB3726" s="26">
        <f t="shared" si="2765"/>
        <v>70086276.274228647</v>
      </c>
      <c r="AC3726" s="23">
        <f t="shared" si="2766"/>
        <v>74889487.274228647</v>
      </c>
      <c r="AD3726" s="23">
        <f t="shared" si="2772"/>
        <v>4803211</v>
      </c>
      <c r="AE3726" s="24">
        <f t="shared" si="2733"/>
        <v>70086276.274228647</v>
      </c>
      <c r="AF3726" s="3">
        <f t="shared" si="2767"/>
        <v>0</v>
      </c>
      <c r="AG3726" s="2">
        <f t="shared" si="2749"/>
        <v>0</v>
      </c>
      <c r="AH3726" s="2">
        <f t="shared" si="2750"/>
        <v>237.87199782356404</v>
      </c>
      <c r="AI3726" s="23">
        <f t="shared" si="2773"/>
        <v>12029617000.913023</v>
      </c>
      <c r="AJ3726" s="23">
        <f t="shared" si="2751"/>
        <v>6219.922423797766</v>
      </c>
      <c r="AK3726" s="23">
        <f t="shared" si="2752"/>
        <v>0</v>
      </c>
      <c r="AL3726" s="23">
        <f t="shared" si="2730"/>
        <v>0</v>
      </c>
      <c r="AM3726" s="23">
        <f t="shared" si="2731"/>
        <v>0</v>
      </c>
      <c r="AN3726" s="16">
        <f t="shared" si="2768"/>
        <v>0</v>
      </c>
      <c r="AO3726" s="23">
        <f t="shared" si="2769"/>
        <v>0</v>
      </c>
      <c r="AP3726" s="22">
        <f t="shared" si="2770"/>
        <v>0</v>
      </c>
      <c r="AQ3726" s="30">
        <f t="shared" si="2753"/>
        <v>32346330067.32877</v>
      </c>
      <c r="AR3726" s="28">
        <f t="shared" si="2754"/>
        <v>15968829264.728701</v>
      </c>
      <c r="AS3726" s="25">
        <f t="shared" si="2755"/>
        <v>200337590.02425668</v>
      </c>
      <c r="AT3726" s="32">
        <f t="shared" si="2756"/>
        <v>0</v>
      </c>
      <c r="AU3726" s="23">
        <f t="shared" si="2757"/>
        <v>0</v>
      </c>
      <c r="AV3726" s="22">
        <f t="shared" si="2758"/>
        <v>4736352106.2828674</v>
      </c>
      <c r="AW3726" s="31">
        <f t="shared" si="2771"/>
        <v>21414246789.073067</v>
      </c>
    </row>
    <row r="3727" spans="1:53" x14ac:dyDescent="0.25">
      <c r="A3727">
        <f t="shared" si="2732"/>
        <v>983</v>
      </c>
      <c r="B3727" t="s">
        <v>7</v>
      </c>
      <c r="C3727" s="27">
        <f t="shared" si="2736"/>
        <v>0</v>
      </c>
      <c r="D3727" s="27">
        <f t="shared" si="2759"/>
        <v>0</v>
      </c>
      <c r="E3727" s="27" t="b">
        <f t="shared" si="2735"/>
        <v>1</v>
      </c>
      <c r="F3727" s="29">
        <f t="shared" si="2737"/>
        <v>0</v>
      </c>
      <c r="G3727" s="27">
        <f t="shared" si="2760"/>
        <v>0</v>
      </c>
      <c r="H3727" s="22">
        <f t="shared" si="2738"/>
        <v>41678906393.41256</v>
      </c>
      <c r="I3727" s="23">
        <f t="shared" si="2739"/>
        <v>132580106.5049091</v>
      </c>
      <c r="J3727" s="23">
        <f t="shared" si="2740"/>
        <v>1086</v>
      </c>
      <c r="K3727" s="19">
        <f t="shared" si="2761"/>
        <v>225.0831931027827</v>
      </c>
      <c r="L3727" s="16">
        <f t="shared" si="2741"/>
        <v>287.48929392605811</v>
      </c>
      <c r="M3727" s="23">
        <f>M3726-IF($B3727="B",(Percent_Rent_In_Elsies*2.49%/12 * H3726)/K3726,0)+IF($B3727="D",N3727,0)+IF(B3727="D",AK3726)+IF(B3727="C",F3726*90%)-(Y3727-Y3726)-IF($B3727="A",Q3726/K3726) + IF($B3727="A",Q3726/K3726)</f>
        <v>-66829199.511591427</v>
      </c>
      <c r="N3727" s="23">
        <f t="shared" si="2742"/>
        <v>0</v>
      </c>
      <c r="O3727" s="22">
        <f t="shared" si="2743"/>
        <v>0</v>
      </c>
      <c r="P3727" s="22">
        <f t="shared" ref="P3727:P3790" si="2774">IF(AG3727 &gt; Retail_Freeze_Above, O3726,0)</f>
        <v>0</v>
      </c>
      <c r="Q3727" s="22">
        <f t="shared" ref="Q3727:Q3790" si="2775">IF(AG3727&lt;=Retail_Freeze_Above,O3726,0)</f>
        <v>0</v>
      </c>
      <c r="R3727" s="22">
        <f t="shared" si="2744"/>
        <v>466333842.36747104</v>
      </c>
      <c r="S3727" s="16">
        <f t="shared" si="2734"/>
        <v>42393985.669770099</v>
      </c>
      <c r="T3727" s="15">
        <f t="shared" si="2745"/>
        <v>0</v>
      </c>
      <c r="U3727" s="23">
        <f t="shared" si="2762"/>
        <v>2071828.8022265746</v>
      </c>
      <c r="V3727" s="23">
        <f t="shared" si="2763"/>
        <v>188348.07292968861</v>
      </c>
      <c r="W3727" s="23">
        <f t="shared" ref="W3727:W3790" si="2776">IF($B3727="E",0,W3726+IF(B3727="D",V3726,0)+IF($B3727="A",G3727))-IF($B3727="D",N3727)+IF($B3727="A",Q3726/K3726)</f>
        <v>0</v>
      </c>
      <c r="X3727" s="23">
        <f t="shared" si="2764"/>
        <v>45814339.980906449</v>
      </c>
      <c r="Y3727" s="23">
        <f t="shared" si="2746"/>
        <v>13825559.361691331</v>
      </c>
      <c r="Z3727" s="3">
        <f t="shared" si="2747"/>
        <v>0</v>
      </c>
      <c r="AA3727" s="23">
        <f t="shared" si="2748"/>
        <v>74823284.533677742</v>
      </c>
      <c r="AB3727" s="26">
        <f t="shared" si="2765"/>
        <v>70086276.274228647</v>
      </c>
      <c r="AC3727" s="23">
        <f t="shared" si="2766"/>
        <v>74889487.274228647</v>
      </c>
      <c r="AD3727" s="23">
        <f t="shared" si="2772"/>
        <v>4803211</v>
      </c>
      <c r="AE3727" s="24">
        <f t="shared" si="2733"/>
        <v>70086276.274228647</v>
      </c>
      <c r="AF3727" s="3">
        <f t="shared" si="2767"/>
        <v>0</v>
      </c>
      <c r="AG3727" s="2">
        <f t="shared" si="2749"/>
        <v>0</v>
      </c>
      <c r="AH3727" s="2">
        <f t="shared" si="2750"/>
        <v>237.87199782356404</v>
      </c>
      <c r="AI3727" s="23">
        <f t="shared" si="2773"/>
        <v>12029617000.913023</v>
      </c>
      <c r="AJ3727" s="23">
        <f t="shared" si="2751"/>
        <v>6219.922423797766</v>
      </c>
      <c r="AK3727" s="23">
        <f t="shared" si="2752"/>
        <v>0</v>
      </c>
      <c r="AL3727" s="23">
        <f t="shared" si="2730"/>
        <v>11722551.145814896</v>
      </c>
      <c r="AM3727" s="23">
        <f t="shared" si="2731"/>
        <v>10937003810.395538</v>
      </c>
      <c r="AN3727" s="16">
        <f t="shared" si="2768"/>
        <v>0</v>
      </c>
      <c r="AO3727" s="23">
        <f t="shared" si="2769"/>
        <v>192115.03438828251</v>
      </c>
      <c r="AP3727" s="22">
        <f t="shared" si="2770"/>
        <v>43241865.383165531</v>
      </c>
      <c r="AQ3727" s="30">
        <f t="shared" si="2753"/>
        <v>32432446242.239346</v>
      </c>
      <c r="AR3727" s="28">
        <f t="shared" si="2754"/>
        <v>16011703574.256109</v>
      </c>
      <c r="AS3727" s="25">
        <f t="shared" si="2755"/>
        <v>200337590.02425668</v>
      </c>
      <c r="AT3727" s="32">
        <f t="shared" si="2756"/>
        <v>0</v>
      </c>
      <c r="AU3727" s="23">
        <f t="shared" si="2757"/>
        <v>0</v>
      </c>
      <c r="AV3727" s="22">
        <f t="shared" si="2758"/>
        <v>4736352106.2828674</v>
      </c>
      <c r="AW3727" s="31">
        <f t="shared" si="2771"/>
        <v>21500362963.983643</v>
      </c>
    </row>
    <row r="3728" spans="1:53" x14ac:dyDescent="0.25">
      <c r="A3728">
        <f t="shared" si="2732"/>
        <v>983</v>
      </c>
      <c r="B3728" t="s">
        <v>8</v>
      </c>
      <c r="C3728" s="27">
        <f t="shared" si="2736"/>
        <v>0</v>
      </c>
      <c r="D3728" s="27">
        <f t="shared" si="2759"/>
        <v>0</v>
      </c>
      <c r="E3728" s="27" t="b">
        <f t="shared" si="2735"/>
        <v>1</v>
      </c>
      <c r="F3728" s="29">
        <f t="shared" si="2737"/>
        <v>0</v>
      </c>
      <c r="G3728" s="27">
        <f t="shared" si="2760"/>
        <v>0</v>
      </c>
      <c r="H3728" s="22">
        <f t="shared" si="2738"/>
        <v>41678906393.41256</v>
      </c>
      <c r="I3728" s="23">
        <f t="shared" si="2739"/>
        <v>132580106.5049091</v>
      </c>
      <c r="J3728" s="23">
        <f t="shared" si="2740"/>
        <v>1086</v>
      </c>
      <c r="K3728" s="19">
        <f t="shared" si="2761"/>
        <v>225.0831931027827</v>
      </c>
      <c r="L3728" s="16">
        <f t="shared" si="2741"/>
        <v>287.48929392605811</v>
      </c>
      <c r="M3728" s="23">
        <f>M3727-IF($B3728="B",(Percent_Rent_In_Elsies*2.49%/12 * H3727)/K3727,0)+IF($B3728="D",N3728,0)+IF(B3728="D",AK3727)+IF(B3728="C",F3727*90%)-(Y3728-Y3727)-IF($B3728="A",Q3727/K3727) + IF($B3728="A",Q3727/K3727)</f>
        <v>-66829199.511591427</v>
      </c>
      <c r="N3728" s="23">
        <f t="shared" si="2742"/>
        <v>0</v>
      </c>
      <c r="O3728" s="22">
        <f t="shared" si="2743"/>
        <v>0</v>
      </c>
      <c r="P3728" s="22">
        <f t="shared" si="2774"/>
        <v>0</v>
      </c>
      <c r="Q3728" s="22">
        <f t="shared" si="2775"/>
        <v>0</v>
      </c>
      <c r="R3728" s="22">
        <f t="shared" si="2744"/>
        <v>509575707.75063658</v>
      </c>
      <c r="S3728" s="16">
        <f t="shared" si="2734"/>
        <v>42393985.669770099</v>
      </c>
      <c r="T3728" s="15">
        <f t="shared" si="2745"/>
        <v>0</v>
      </c>
      <c r="U3728" s="23">
        <f t="shared" si="2762"/>
        <v>2263943.836614857</v>
      </c>
      <c r="V3728" s="23">
        <f t="shared" si="2763"/>
        <v>188348.07292968861</v>
      </c>
      <c r="W3728" s="23">
        <f t="shared" si="2776"/>
        <v>0</v>
      </c>
      <c r="X3728" s="23">
        <f t="shared" si="2764"/>
        <v>45814339.980906449</v>
      </c>
      <c r="Y3728" s="23">
        <f t="shared" si="2746"/>
        <v>13825559.361691331</v>
      </c>
      <c r="Z3728" s="3">
        <f t="shared" si="2747"/>
        <v>0</v>
      </c>
      <c r="AA3728" s="23">
        <f t="shared" si="2748"/>
        <v>74823284.533677742</v>
      </c>
      <c r="AB3728" s="26">
        <f t="shared" si="2765"/>
        <v>70086276.274228632</v>
      </c>
      <c r="AC3728" s="23">
        <f t="shared" si="2766"/>
        <v>74889487.274228647</v>
      </c>
      <c r="AD3728" s="23">
        <f t="shared" si="2772"/>
        <v>4803211</v>
      </c>
      <c r="AE3728" s="24">
        <f t="shared" si="2733"/>
        <v>70086276.274228647</v>
      </c>
      <c r="AF3728" s="3">
        <f t="shared" si="2767"/>
        <v>1E-4</v>
      </c>
      <c r="AG3728" s="2">
        <f t="shared" si="2749"/>
        <v>0</v>
      </c>
      <c r="AH3728" s="2">
        <f t="shared" si="2750"/>
        <v>237.87199782356404</v>
      </c>
      <c r="AI3728" s="23">
        <f t="shared" si="2773"/>
        <v>12029617000.913023</v>
      </c>
      <c r="AJ3728" s="23">
        <f t="shared" si="2751"/>
        <v>6219.922423797766</v>
      </c>
      <c r="AK3728" s="23">
        <f t="shared" si="2752"/>
        <v>68161.896982349455</v>
      </c>
      <c r="AL3728" s="23">
        <f t="shared" ref="AL3728:AL3791" si="2777">IF($B3728="B",AI3728-AI3723,0)</f>
        <v>0</v>
      </c>
      <c r="AM3728" s="23">
        <f t="shared" si="2731"/>
        <v>0</v>
      </c>
      <c r="AN3728" s="16">
        <f t="shared" si="2768"/>
        <v>0</v>
      </c>
      <c r="AO3728" s="23">
        <f t="shared" si="2769"/>
        <v>0</v>
      </c>
      <c r="AP3728" s="22">
        <f t="shared" si="2770"/>
        <v>0</v>
      </c>
      <c r="AQ3728" s="30">
        <f t="shared" si="2753"/>
        <v>32432446242.239346</v>
      </c>
      <c r="AR3728" s="28">
        <f t="shared" si="2754"/>
        <v>16011703574.256109</v>
      </c>
      <c r="AS3728" s="25">
        <f t="shared" si="2755"/>
        <v>200337590.02425668</v>
      </c>
      <c r="AT3728" s="32">
        <f t="shared" si="2756"/>
        <v>0</v>
      </c>
      <c r="AU3728" s="23">
        <f t="shared" si="2757"/>
        <v>0</v>
      </c>
      <c r="AV3728" s="22">
        <f t="shared" si="2758"/>
        <v>4736352106.2828674</v>
      </c>
      <c r="AW3728" s="31">
        <f t="shared" si="2771"/>
        <v>21500362963.983639</v>
      </c>
    </row>
    <row r="3729" spans="1:53" x14ac:dyDescent="0.25">
      <c r="A3729" s="21">
        <f t="shared" si="2732"/>
        <v>983</v>
      </c>
      <c r="B3729" s="21" t="s">
        <v>9</v>
      </c>
      <c r="C3729" s="27">
        <f t="shared" si="2736"/>
        <v>0</v>
      </c>
      <c r="D3729" s="27">
        <f t="shared" si="2759"/>
        <v>0</v>
      </c>
      <c r="E3729" s="27" t="b">
        <f t="shared" si="2735"/>
        <v>1</v>
      </c>
      <c r="F3729" s="29">
        <f t="shared" si="2737"/>
        <v>0</v>
      </c>
      <c r="G3729" s="27">
        <f t="shared" si="2760"/>
        <v>0</v>
      </c>
      <c r="H3729" s="22">
        <f t="shared" si="2738"/>
        <v>41678906393.41256</v>
      </c>
      <c r="I3729" s="23">
        <f t="shared" si="2739"/>
        <v>132580106.5049091</v>
      </c>
      <c r="J3729" s="23">
        <f t="shared" si="2740"/>
        <v>1086</v>
      </c>
      <c r="K3729" s="19">
        <f t="shared" si="2761"/>
        <v>225.0831931027827</v>
      </c>
      <c r="L3729" s="16">
        <f t="shared" si="2741"/>
        <v>287.48929392605811</v>
      </c>
      <c r="M3729" s="23">
        <f>M3728-IF($B3729="B",(Percent_Rent_In_Elsies*2.49%/12 * H3728)/K3728,0)+IF($B3729="D",N3729,0)+IF(B3729="D",AK3728)+IF(B3729="C",F3728*90%)-(Y3729-Y3728)-IF($B3729="A",Q3728/K3728) + IF($B3729="A",Q3728/K3728)</f>
        <v>-66761037.614609078</v>
      </c>
      <c r="N3729" s="23">
        <f t="shared" si="2742"/>
        <v>0</v>
      </c>
      <c r="O3729" s="22">
        <f t="shared" si="2743"/>
        <v>29619285.546960164</v>
      </c>
      <c r="P3729" s="22">
        <f t="shared" si="2774"/>
        <v>0</v>
      </c>
      <c r="Q3729" s="22">
        <f t="shared" si="2775"/>
        <v>0</v>
      </c>
      <c r="R3729" s="22">
        <f t="shared" si="2744"/>
        <v>509575707.75063658</v>
      </c>
      <c r="S3729" s="16">
        <f t="shared" si="2734"/>
        <v>0</v>
      </c>
      <c r="T3729" s="15">
        <f t="shared" si="2745"/>
        <v>12774700.122809935</v>
      </c>
      <c r="U3729" s="23">
        <f t="shared" si="2762"/>
        <v>2263943.836614857</v>
      </c>
      <c r="V3729" s="23">
        <f t="shared" si="2763"/>
        <v>0</v>
      </c>
      <c r="W3729" s="23">
        <f t="shared" si="2776"/>
        <v>188348.07292968861</v>
      </c>
      <c r="X3729" s="23">
        <f t="shared" si="2764"/>
        <v>45814339.980906449</v>
      </c>
      <c r="Y3729" s="23">
        <f t="shared" si="2746"/>
        <v>13825559.361691331</v>
      </c>
      <c r="Z3729" s="3">
        <f t="shared" si="2747"/>
        <v>0</v>
      </c>
      <c r="AA3729" s="23">
        <f t="shared" si="2748"/>
        <v>74755122.636695385</v>
      </c>
      <c r="AB3729" s="26">
        <f t="shared" si="2765"/>
        <v>70086276.274228618</v>
      </c>
      <c r="AC3729" s="23">
        <f t="shared" si="2766"/>
        <v>74889487.274228647</v>
      </c>
      <c r="AD3729" s="23">
        <f t="shared" si="2772"/>
        <v>4803211</v>
      </c>
      <c r="AE3729" s="24">
        <f t="shared" si="2733"/>
        <v>70086276.274228647</v>
      </c>
      <c r="AF3729" s="3">
        <f t="shared" si="2767"/>
        <v>0</v>
      </c>
      <c r="AG3729" s="2">
        <f t="shared" si="2749"/>
        <v>0</v>
      </c>
      <c r="AH3729" s="2">
        <f t="shared" si="2750"/>
        <v>237.87199782356404</v>
      </c>
      <c r="AI3729" s="23">
        <f t="shared" si="2773"/>
        <v>12018658359.898214</v>
      </c>
      <c r="AJ3729" s="23">
        <f t="shared" si="2751"/>
        <v>6219.922423797766</v>
      </c>
      <c r="AK3729" s="23">
        <f t="shared" si="2752"/>
        <v>0</v>
      </c>
      <c r="AL3729" s="23">
        <f t="shared" si="2777"/>
        <v>0</v>
      </c>
      <c r="AM3729" s="23">
        <f t="shared" ref="AM3729:AM3792" si="2778">IF($B3729="B",50%*AL3729*30%*AJ3729,0)</f>
        <v>0</v>
      </c>
      <c r="AN3729" s="16">
        <f t="shared" si="2768"/>
        <v>0</v>
      </c>
      <c r="AO3729" s="23">
        <f t="shared" si="2769"/>
        <v>0</v>
      </c>
      <c r="AP3729" s="22">
        <f t="shared" si="2770"/>
        <v>0</v>
      </c>
      <c r="AQ3729" s="30">
        <f t="shared" si="2753"/>
        <v>32432446242.239346</v>
      </c>
      <c r="AR3729" s="28">
        <f t="shared" si="2754"/>
        <v>16011703574.256109</v>
      </c>
      <c r="AS3729" s="25">
        <f t="shared" si="2755"/>
        <v>200337590.02425668</v>
      </c>
      <c r="AT3729" s="32">
        <f t="shared" si="2756"/>
        <v>0</v>
      </c>
      <c r="AU3729" s="23">
        <f t="shared" si="2757"/>
        <v>0</v>
      </c>
      <c r="AV3729" s="22">
        <f t="shared" si="2758"/>
        <v>4736352106.2828674</v>
      </c>
      <c r="AW3729" s="31">
        <f t="shared" si="2771"/>
        <v>21500362963.983639</v>
      </c>
      <c r="AX3729" s="21"/>
      <c r="AY3729" s="21"/>
      <c r="AZ3729" s="21"/>
      <c r="BA3729" s="21"/>
    </row>
    <row r="3730" spans="1:53" x14ac:dyDescent="0.25">
      <c r="A3730" s="21">
        <f t="shared" si="2732"/>
        <v>983</v>
      </c>
      <c r="B3730" s="21" t="s">
        <v>28</v>
      </c>
      <c r="C3730" s="27">
        <f t="shared" si="2736"/>
        <v>0</v>
      </c>
      <c r="D3730" s="27">
        <f t="shared" si="2759"/>
        <v>0</v>
      </c>
      <c r="E3730" s="27" t="b">
        <f t="shared" si="2735"/>
        <v>1</v>
      </c>
      <c r="F3730" s="29">
        <f t="shared" si="2737"/>
        <v>0</v>
      </c>
      <c r="G3730" s="27">
        <f t="shared" si="2760"/>
        <v>0</v>
      </c>
      <c r="H3730" s="22">
        <f t="shared" si="2738"/>
        <v>41678906393.41256</v>
      </c>
      <c r="I3730" s="23">
        <f t="shared" si="2739"/>
        <v>132580106.5049091</v>
      </c>
      <c r="J3730" s="23">
        <f t="shared" si="2740"/>
        <v>1086</v>
      </c>
      <c r="K3730" s="19">
        <f t="shared" si="2761"/>
        <v>225.0831931027827</v>
      </c>
      <c r="L3730" s="16">
        <f t="shared" si="2741"/>
        <v>287.48929392605811</v>
      </c>
      <c r="M3730" s="23">
        <f>M3729-IF($B3730="B",(Percent_Rent_In_Elsies*2.49%/12 * H3729)/K3729,0)+IF($B3730="D",N3730,0)+IF(B3730="D",AK3729)+IF(B3730="C",F3729*90%)-(Y3730-Y3729)-IF($B3730="A",Q3729/K3729) + IF($B3730="A",Q3729/K3729)</f>
        <v>-66761037.614609078</v>
      </c>
      <c r="N3730" s="23">
        <f t="shared" si="2742"/>
        <v>0</v>
      </c>
      <c r="O3730" s="22">
        <f t="shared" si="2743"/>
        <v>0</v>
      </c>
      <c r="P3730" s="22">
        <f t="shared" si="2774"/>
        <v>29619285.546960164</v>
      </c>
      <c r="Q3730" s="22">
        <f t="shared" si="2775"/>
        <v>0</v>
      </c>
      <c r="R3730" s="22">
        <f t="shared" si="2744"/>
        <v>509575707.75063658</v>
      </c>
      <c r="S3730" s="16">
        <f t="shared" si="2734"/>
        <v>0</v>
      </c>
      <c r="T3730" s="15">
        <f t="shared" si="2745"/>
        <v>0</v>
      </c>
      <c r="U3730" s="23">
        <f t="shared" si="2762"/>
        <v>2263943.836614857</v>
      </c>
      <c r="V3730" s="23">
        <f t="shared" si="2763"/>
        <v>0</v>
      </c>
      <c r="W3730" s="23">
        <f t="shared" si="2776"/>
        <v>0</v>
      </c>
      <c r="X3730" s="23">
        <f t="shared" si="2764"/>
        <v>45814339.980906449</v>
      </c>
      <c r="Y3730" s="23">
        <f t="shared" si="2746"/>
        <v>13825559.361691331</v>
      </c>
      <c r="Z3730" s="3">
        <f t="shared" si="2747"/>
        <v>9417.4036464844321</v>
      </c>
      <c r="AA3730" s="23">
        <f t="shared" si="2748"/>
        <v>74896383.691392645</v>
      </c>
      <c r="AB3730" s="26">
        <f t="shared" si="2765"/>
        <v>70086276.274228618</v>
      </c>
      <c r="AC3730" s="23">
        <f t="shared" si="2766"/>
        <v>74889487.274228647</v>
      </c>
      <c r="AD3730" s="23">
        <f t="shared" si="2772"/>
        <v>4803211</v>
      </c>
      <c r="AE3730" s="24">
        <f t="shared" si="2733"/>
        <v>70086276.274228647</v>
      </c>
      <c r="AF3730" s="3">
        <f t="shared" si="2767"/>
        <v>0</v>
      </c>
      <c r="AG3730" s="2">
        <f t="shared" si="2749"/>
        <v>1130088437.5781317</v>
      </c>
      <c r="AH3730" s="2">
        <f t="shared" si="2750"/>
        <v>237.87199782356404</v>
      </c>
      <c r="AI3730" s="23">
        <f t="shared" si="2773"/>
        <v>12041369423.649876</v>
      </c>
      <c r="AJ3730" s="23">
        <f t="shared" si="2751"/>
        <v>6219.922423797766</v>
      </c>
      <c r="AK3730" s="23">
        <f t="shared" si="2752"/>
        <v>0</v>
      </c>
      <c r="AL3730" s="23">
        <f t="shared" si="2777"/>
        <v>0</v>
      </c>
      <c r="AM3730" s="23">
        <f t="shared" si="2778"/>
        <v>0</v>
      </c>
      <c r="AN3730" s="16">
        <f t="shared" si="2768"/>
        <v>0</v>
      </c>
      <c r="AO3730" s="23">
        <f t="shared" si="2769"/>
        <v>0</v>
      </c>
      <c r="AP3730" s="22">
        <f t="shared" si="2770"/>
        <v>0</v>
      </c>
      <c r="AQ3730" s="30">
        <f t="shared" si="2753"/>
        <v>32432446242.239346</v>
      </c>
      <c r="AR3730" s="28">
        <f t="shared" si="2754"/>
        <v>16011703574.256109</v>
      </c>
      <c r="AS3730" s="25">
        <f t="shared" si="2755"/>
        <v>200337590.02425668</v>
      </c>
      <c r="AT3730" s="32">
        <f t="shared" si="2756"/>
        <v>18834.807292968864</v>
      </c>
      <c r="AU3730" s="23">
        <f t="shared" si="2757"/>
        <v>18834.807292968864</v>
      </c>
      <c r="AV3730" s="22">
        <f t="shared" si="2758"/>
        <v>4749126806.4056778</v>
      </c>
      <c r="AW3730" s="31">
        <f t="shared" si="2771"/>
        <v>21500362963.983639</v>
      </c>
      <c r="AX3730" s="21"/>
      <c r="AY3730" s="21"/>
      <c r="AZ3730" s="21"/>
      <c r="BA3730" s="21"/>
    </row>
    <row r="3731" spans="1:53" x14ac:dyDescent="0.25">
      <c r="A3731">
        <f t="shared" si="2732"/>
        <v>984</v>
      </c>
      <c r="B3731" t="s">
        <v>6</v>
      </c>
      <c r="C3731" s="27">
        <f t="shared" si="2736"/>
        <v>0</v>
      </c>
      <c r="D3731" s="27">
        <f t="shared" si="2759"/>
        <v>0</v>
      </c>
      <c r="E3731" s="27" t="b">
        <f t="shared" si="2735"/>
        <v>1</v>
      </c>
      <c r="F3731" s="29">
        <f t="shared" si="2737"/>
        <v>0</v>
      </c>
      <c r="G3731" s="27">
        <f t="shared" si="2760"/>
        <v>0</v>
      </c>
      <c r="H3731" s="22">
        <f t="shared" si="2738"/>
        <v>41748371237.401581</v>
      </c>
      <c r="I3731" s="23">
        <f t="shared" si="2739"/>
        <v>132580106.5049091</v>
      </c>
      <c r="J3731" s="23">
        <f t="shared" si="2740"/>
        <v>1086</v>
      </c>
      <c r="K3731" s="19">
        <f t="shared" si="2761"/>
        <v>225.0831931027827</v>
      </c>
      <c r="L3731" s="16">
        <f t="shared" si="2741"/>
        <v>287.96844274926821</v>
      </c>
      <c r="M3731" s="23">
        <f>M3730-IF($B3731="B",(Percent_Rent_In_Elsies*2.49%/12 * H3730)/K3730,0)+IF($B3731="D",N3731,0)+IF(B3731="D",AK3730)+IF(B3731="C",F3730*90%)-(Y3731-Y3730)-IF($B3731="A",Q3730/K3730) + IF($B3731="A",Q3730/K3730)</f>
        <v>-66761037.614609078</v>
      </c>
      <c r="N3731" s="23">
        <f t="shared" si="2742"/>
        <v>0</v>
      </c>
      <c r="O3731" s="22">
        <f t="shared" si="2743"/>
        <v>0</v>
      </c>
      <c r="P3731" s="22">
        <f t="shared" si="2774"/>
        <v>0</v>
      </c>
      <c r="Q3731" s="22">
        <f t="shared" si="2775"/>
        <v>0</v>
      </c>
      <c r="R3731" s="22">
        <f t="shared" si="2744"/>
        <v>509575707.75063658</v>
      </c>
      <c r="S3731" s="16">
        <f t="shared" si="2734"/>
        <v>0</v>
      </c>
      <c r="T3731" s="15">
        <f t="shared" si="2745"/>
        <v>0</v>
      </c>
      <c r="U3731" s="23">
        <f t="shared" si="2762"/>
        <v>2263943.836614857</v>
      </c>
      <c r="V3731" s="23">
        <f t="shared" si="2763"/>
        <v>0</v>
      </c>
      <c r="W3731" s="23">
        <f t="shared" si="2776"/>
        <v>0</v>
      </c>
      <c r="X3731" s="23">
        <f t="shared" si="2764"/>
        <v>45861426.999138869</v>
      </c>
      <c r="Y3731" s="23">
        <f t="shared" si="2746"/>
        <v>13825559.361691331</v>
      </c>
      <c r="Z3731" s="3">
        <f t="shared" si="2747"/>
        <v>0</v>
      </c>
      <c r="AA3731" s="23">
        <f t="shared" si="2748"/>
        <v>74896383.691392645</v>
      </c>
      <c r="AB3731" s="26">
        <f t="shared" si="2765"/>
        <v>70086276.274228618</v>
      </c>
      <c r="AC3731" s="23">
        <f t="shared" si="2766"/>
        <v>74889487.274228647</v>
      </c>
      <c r="AD3731" s="23">
        <f t="shared" si="2772"/>
        <v>4803211</v>
      </c>
      <c r="AE3731" s="24">
        <f t="shared" si="2733"/>
        <v>70086276.274228647</v>
      </c>
      <c r="AF3731" s="3">
        <f t="shared" si="2767"/>
        <v>0</v>
      </c>
      <c r="AG3731" s="2">
        <f t="shared" si="2749"/>
        <v>0</v>
      </c>
      <c r="AH3731" s="2">
        <f t="shared" si="2750"/>
        <v>238.26845115326998</v>
      </c>
      <c r="AI3731" s="23">
        <f t="shared" si="2773"/>
        <v>12041369423.649876</v>
      </c>
      <c r="AJ3731" s="23">
        <f t="shared" si="2751"/>
        <v>6219.922423797766</v>
      </c>
      <c r="AK3731" s="23">
        <f t="shared" si="2752"/>
        <v>0</v>
      </c>
      <c r="AL3731" s="23">
        <f t="shared" si="2777"/>
        <v>0</v>
      </c>
      <c r="AM3731" s="23">
        <f t="shared" si="2778"/>
        <v>0</v>
      </c>
      <c r="AN3731" s="16">
        <f t="shared" si="2768"/>
        <v>0</v>
      </c>
      <c r="AO3731" s="23">
        <f t="shared" si="2769"/>
        <v>0</v>
      </c>
      <c r="AP3731" s="22">
        <f t="shared" si="2770"/>
        <v>0</v>
      </c>
      <c r="AQ3731" s="30">
        <f t="shared" si="2753"/>
        <v>32432446242.239346</v>
      </c>
      <c r="AR3731" s="28">
        <f t="shared" si="2754"/>
        <v>16011703574.256109</v>
      </c>
      <c r="AS3731" s="25">
        <f t="shared" si="2755"/>
        <v>200337590.02425668</v>
      </c>
      <c r="AT3731" s="32">
        <f t="shared" si="2756"/>
        <v>0</v>
      </c>
      <c r="AU3731" s="23">
        <f t="shared" si="2757"/>
        <v>0</v>
      </c>
      <c r="AV3731" s="22">
        <f t="shared" si="2758"/>
        <v>4749126806.4056778</v>
      </c>
      <c r="AW3731" s="31">
        <f t="shared" si="2771"/>
        <v>21470743678.43668</v>
      </c>
    </row>
    <row r="3732" spans="1:53" x14ac:dyDescent="0.25">
      <c r="A3732">
        <f t="shared" si="2732"/>
        <v>984</v>
      </c>
      <c r="B3732" t="s">
        <v>7</v>
      </c>
      <c r="C3732" s="27">
        <f t="shared" si="2736"/>
        <v>0</v>
      </c>
      <c r="D3732" s="27">
        <f t="shared" si="2759"/>
        <v>0</v>
      </c>
      <c r="E3732" s="27" t="b">
        <f t="shared" si="2735"/>
        <v>1</v>
      </c>
      <c r="F3732" s="29">
        <f t="shared" si="2737"/>
        <v>0</v>
      </c>
      <c r="G3732" s="27">
        <f t="shared" si="2760"/>
        <v>0</v>
      </c>
      <c r="H3732" s="22">
        <f t="shared" si="2738"/>
        <v>41748371237.401581</v>
      </c>
      <c r="I3732" s="23">
        <f t="shared" si="2739"/>
        <v>132580106.5049091</v>
      </c>
      <c r="J3732" s="23">
        <f t="shared" si="2740"/>
        <v>1086</v>
      </c>
      <c r="K3732" s="19">
        <f t="shared" si="2761"/>
        <v>225.0831931027827</v>
      </c>
      <c r="L3732" s="16">
        <f t="shared" si="2741"/>
        <v>287.96844274926821</v>
      </c>
      <c r="M3732" s="23">
        <f>M3731-IF($B3732="B",(Percent_Rent_In_Elsies*2.49%/12 * H3731)/K3731,0)+IF($B3732="D",N3732,0)+IF(B3732="D",AK3731)+IF(B3732="C",F3731*90%)-(Y3732-Y3731)-IF($B3732="A",Q3731/K3731) + IF($B3732="A",Q3731/K3731)</f>
        <v>-66953472.840721339</v>
      </c>
      <c r="N3732" s="23">
        <f t="shared" si="2742"/>
        <v>0</v>
      </c>
      <c r="O3732" s="22">
        <f t="shared" si="2743"/>
        <v>0</v>
      </c>
      <c r="P3732" s="22">
        <f t="shared" si="2774"/>
        <v>0</v>
      </c>
      <c r="Q3732" s="22">
        <f t="shared" si="2775"/>
        <v>0</v>
      </c>
      <c r="R3732" s="22">
        <f t="shared" si="2744"/>
        <v>467111065.43808353</v>
      </c>
      <c r="S3732" s="16">
        <f t="shared" si="2734"/>
        <v>42464642.312553048</v>
      </c>
      <c r="T3732" s="15">
        <f t="shared" si="2745"/>
        <v>0</v>
      </c>
      <c r="U3732" s="23">
        <f t="shared" si="2762"/>
        <v>2075281.8502302854</v>
      </c>
      <c r="V3732" s="23">
        <f t="shared" si="2763"/>
        <v>188661.98638457141</v>
      </c>
      <c r="W3732" s="23">
        <f t="shared" si="2776"/>
        <v>0</v>
      </c>
      <c r="X3732" s="23">
        <f t="shared" si="2764"/>
        <v>45861426.999138869</v>
      </c>
      <c r="Y3732" s="23">
        <f t="shared" si="2746"/>
        <v>13825559.361691331</v>
      </c>
      <c r="Z3732" s="3">
        <f t="shared" si="2747"/>
        <v>0</v>
      </c>
      <c r="AA3732" s="23">
        <f t="shared" si="2748"/>
        <v>74896383.691392645</v>
      </c>
      <c r="AB3732" s="26">
        <f t="shared" si="2765"/>
        <v>70086276.274228618</v>
      </c>
      <c r="AC3732" s="23">
        <f t="shared" si="2766"/>
        <v>74889487.274228647</v>
      </c>
      <c r="AD3732" s="23">
        <f t="shared" si="2772"/>
        <v>4803211</v>
      </c>
      <c r="AE3732" s="24">
        <f t="shared" si="2733"/>
        <v>70086276.274228647</v>
      </c>
      <c r="AF3732" s="3">
        <f t="shared" si="2767"/>
        <v>0</v>
      </c>
      <c r="AG3732" s="2">
        <f t="shared" si="2749"/>
        <v>0</v>
      </c>
      <c r="AH3732" s="2">
        <f t="shared" si="2750"/>
        <v>238.26845115326998</v>
      </c>
      <c r="AI3732" s="23">
        <f t="shared" si="2773"/>
        <v>12041369423.649876</v>
      </c>
      <c r="AJ3732" s="23">
        <f t="shared" si="2751"/>
        <v>6219.922423797766</v>
      </c>
      <c r="AK3732" s="23">
        <f t="shared" si="2752"/>
        <v>0</v>
      </c>
      <c r="AL3732" s="23">
        <f t="shared" si="2777"/>
        <v>11752422.736852646</v>
      </c>
      <c r="AM3732" s="23">
        <f t="shared" si="2778"/>
        <v>10964873657.235073</v>
      </c>
      <c r="AN3732" s="16">
        <f t="shared" si="2768"/>
        <v>0</v>
      </c>
      <c r="AO3732" s="23">
        <f t="shared" si="2769"/>
        <v>192435.22611226299</v>
      </c>
      <c r="AP3732" s="22">
        <f t="shared" si="2770"/>
        <v>43313935.158804141</v>
      </c>
      <c r="AQ3732" s="30">
        <f t="shared" si="2753"/>
        <v>32518705944.108105</v>
      </c>
      <c r="AR3732" s="28">
        <f t="shared" si="2754"/>
        <v>16054649340.966064</v>
      </c>
      <c r="AS3732" s="25">
        <f t="shared" si="2755"/>
        <v>200337590.02425668</v>
      </c>
      <c r="AT3732" s="32">
        <f t="shared" si="2756"/>
        <v>0</v>
      </c>
      <c r="AU3732" s="23">
        <f t="shared" si="2757"/>
        <v>0</v>
      </c>
      <c r="AV3732" s="22">
        <f t="shared" si="2758"/>
        <v>4749126806.4056778</v>
      </c>
      <c r="AW3732" s="31">
        <f t="shared" si="2771"/>
        <v>21557003380.305439</v>
      </c>
    </row>
    <row r="3733" spans="1:53" s="21" customFormat="1" x14ac:dyDescent="0.25">
      <c r="A3733">
        <f t="shared" si="2732"/>
        <v>984</v>
      </c>
      <c r="B3733" t="s">
        <v>8</v>
      </c>
      <c r="C3733" s="27">
        <f t="shared" si="2736"/>
        <v>0</v>
      </c>
      <c r="D3733" s="27">
        <f t="shared" si="2759"/>
        <v>0</v>
      </c>
      <c r="E3733" s="27" t="b">
        <f t="shared" si="2735"/>
        <v>1</v>
      </c>
      <c r="F3733" s="29">
        <f t="shared" si="2737"/>
        <v>0</v>
      </c>
      <c r="G3733" s="27">
        <f t="shared" si="2760"/>
        <v>0</v>
      </c>
      <c r="H3733" s="22">
        <f t="shared" si="2738"/>
        <v>41748371237.401581</v>
      </c>
      <c r="I3733" s="23">
        <f t="shared" si="2739"/>
        <v>132580106.5049091</v>
      </c>
      <c r="J3733" s="23">
        <f t="shared" si="2740"/>
        <v>1086</v>
      </c>
      <c r="K3733" s="19">
        <f t="shared" si="2761"/>
        <v>225.0831931027827</v>
      </c>
      <c r="L3733" s="16">
        <f t="shared" si="2741"/>
        <v>287.96844274926821</v>
      </c>
      <c r="M3733" s="23">
        <f>M3732-IF($B3733="B",(Percent_Rent_In_Elsies*2.49%/12 * H3732)/K3732,0)+IF($B3733="D",N3733,0)+IF(B3733="D",AK3732)+IF(B3733="C",F3732*90%)-(Y3733-Y3732)-IF($B3733="A",Q3732/K3732) + IF($B3733="A",Q3732/K3732)</f>
        <v>-66953472.840721339</v>
      </c>
      <c r="N3733" s="23">
        <f t="shared" si="2742"/>
        <v>0</v>
      </c>
      <c r="O3733" s="22">
        <f t="shared" si="2743"/>
        <v>0</v>
      </c>
      <c r="P3733" s="22">
        <f t="shared" si="2774"/>
        <v>0</v>
      </c>
      <c r="Q3733" s="22">
        <f t="shared" si="2775"/>
        <v>0</v>
      </c>
      <c r="R3733" s="22">
        <f t="shared" si="2744"/>
        <v>510425000.59688765</v>
      </c>
      <c r="S3733" s="16">
        <f t="shared" si="2734"/>
        <v>42464642.312553048</v>
      </c>
      <c r="T3733" s="15">
        <f t="shared" si="2745"/>
        <v>0</v>
      </c>
      <c r="U3733" s="23">
        <f t="shared" si="2762"/>
        <v>2267717.0763425482</v>
      </c>
      <c r="V3733" s="23">
        <f t="shared" si="2763"/>
        <v>188661.98638457141</v>
      </c>
      <c r="W3733" s="23">
        <f t="shared" si="2776"/>
        <v>0</v>
      </c>
      <c r="X3733" s="23">
        <f t="shared" si="2764"/>
        <v>45861426.999138869</v>
      </c>
      <c r="Y3733" s="23">
        <f t="shared" si="2746"/>
        <v>13825559.361691331</v>
      </c>
      <c r="Z3733" s="3">
        <f t="shared" si="2747"/>
        <v>0</v>
      </c>
      <c r="AA3733" s="23">
        <f t="shared" si="2748"/>
        <v>74896383.691392645</v>
      </c>
      <c r="AB3733" s="26">
        <f t="shared" si="2765"/>
        <v>70086276.274228632</v>
      </c>
      <c r="AC3733" s="23">
        <f t="shared" si="2766"/>
        <v>74889487.274228647</v>
      </c>
      <c r="AD3733" s="23">
        <f t="shared" si="2772"/>
        <v>4803211</v>
      </c>
      <c r="AE3733" s="24">
        <f t="shared" si="2733"/>
        <v>70086276.274228647</v>
      </c>
      <c r="AF3733" s="3">
        <f t="shared" si="2767"/>
        <v>1E-4</v>
      </c>
      <c r="AG3733" s="2">
        <f t="shared" si="2749"/>
        <v>0</v>
      </c>
      <c r="AH3733" s="2">
        <f t="shared" si="2750"/>
        <v>238.26845115326998</v>
      </c>
      <c r="AI3733" s="23">
        <f t="shared" si="2773"/>
        <v>12041369423.649876</v>
      </c>
      <c r="AJ3733" s="23">
        <f t="shared" si="2751"/>
        <v>6219.922423797766</v>
      </c>
      <c r="AK3733" s="23">
        <f t="shared" si="2752"/>
        <v>68211.303387951382</v>
      </c>
      <c r="AL3733" s="23">
        <f t="shared" si="2777"/>
        <v>0</v>
      </c>
      <c r="AM3733" s="23">
        <f t="shared" si="2778"/>
        <v>0</v>
      </c>
      <c r="AN3733" s="16">
        <f t="shared" si="2768"/>
        <v>0</v>
      </c>
      <c r="AO3733" s="23">
        <f t="shared" si="2769"/>
        <v>0</v>
      </c>
      <c r="AP3733" s="22">
        <f t="shared" si="2770"/>
        <v>0</v>
      </c>
      <c r="AQ3733" s="30">
        <f t="shared" si="2753"/>
        <v>32518705944.108105</v>
      </c>
      <c r="AR3733" s="28">
        <f t="shared" si="2754"/>
        <v>16054649340.966064</v>
      </c>
      <c r="AS3733" s="25">
        <f t="shared" si="2755"/>
        <v>200337590.02425668</v>
      </c>
      <c r="AT3733" s="32">
        <f t="shared" si="2756"/>
        <v>0</v>
      </c>
      <c r="AU3733" s="23">
        <f t="shared" si="2757"/>
        <v>0</v>
      </c>
      <c r="AV3733" s="22">
        <f t="shared" si="2758"/>
        <v>4749126806.4056778</v>
      </c>
      <c r="AW3733" s="31">
        <f t="shared" si="2771"/>
        <v>21557003380.305435</v>
      </c>
      <c r="AX3733"/>
      <c r="AY3733"/>
      <c r="AZ3733"/>
      <c r="BA3733"/>
    </row>
    <row r="3734" spans="1:53" s="21" customFormat="1" x14ac:dyDescent="0.25">
      <c r="A3734" s="21">
        <f t="shared" si="2732"/>
        <v>984</v>
      </c>
      <c r="B3734" s="21" t="s">
        <v>9</v>
      </c>
      <c r="C3734" s="27">
        <f t="shared" si="2736"/>
        <v>0</v>
      </c>
      <c r="D3734" s="27">
        <f t="shared" si="2759"/>
        <v>0</v>
      </c>
      <c r="E3734" s="27" t="b">
        <f t="shared" si="2735"/>
        <v>1</v>
      </c>
      <c r="F3734" s="29">
        <f t="shared" si="2737"/>
        <v>0</v>
      </c>
      <c r="G3734" s="27">
        <f t="shared" si="2760"/>
        <v>0</v>
      </c>
      <c r="H3734" s="22">
        <f t="shared" si="2738"/>
        <v>41748371237.401581</v>
      </c>
      <c r="I3734" s="23">
        <f t="shared" si="2739"/>
        <v>132580106.5049091</v>
      </c>
      <c r="J3734" s="23">
        <f t="shared" si="2740"/>
        <v>1086</v>
      </c>
      <c r="K3734" s="19">
        <f t="shared" si="2761"/>
        <v>225.0831931027827</v>
      </c>
      <c r="L3734" s="16">
        <f t="shared" si="2741"/>
        <v>287.96844274926821</v>
      </c>
      <c r="M3734" s="23">
        <f>M3733-IF($B3734="B",(Percent_Rent_In_Elsies*2.49%/12 * H3733)/K3733,0)+IF($B3734="D",N3734,0)+IF(B3734="D",AK3733)+IF(B3734="C",F3733*90%)-(Y3734-Y3733)-IF($B3734="A",Q3733/K3733) + IF($B3734="A",Q3733/K3733)</f>
        <v>-66885261.537333384</v>
      </c>
      <c r="N3734" s="23">
        <f t="shared" si="2742"/>
        <v>0</v>
      </c>
      <c r="O3734" s="22">
        <f t="shared" si="2743"/>
        <v>29668651.022871763</v>
      </c>
      <c r="P3734" s="22">
        <f t="shared" si="2774"/>
        <v>0</v>
      </c>
      <c r="Q3734" s="22">
        <f t="shared" si="2775"/>
        <v>0</v>
      </c>
      <c r="R3734" s="22">
        <f t="shared" si="2744"/>
        <v>510425000.59688765</v>
      </c>
      <c r="S3734" s="16">
        <f t="shared" si="2734"/>
        <v>0</v>
      </c>
      <c r="T3734" s="15">
        <f t="shared" si="2745"/>
        <v>12795991.289681286</v>
      </c>
      <c r="U3734" s="23">
        <f t="shared" si="2762"/>
        <v>2267717.0763425482</v>
      </c>
      <c r="V3734" s="23">
        <f t="shared" si="2763"/>
        <v>0</v>
      </c>
      <c r="W3734" s="23">
        <f t="shared" si="2776"/>
        <v>188661.98638457141</v>
      </c>
      <c r="X3734" s="23">
        <f t="shared" si="2764"/>
        <v>45861426.999138869</v>
      </c>
      <c r="Y3734" s="23">
        <f t="shared" si="2746"/>
        <v>13825559.361691331</v>
      </c>
      <c r="Z3734" s="3">
        <f t="shared" si="2747"/>
        <v>0</v>
      </c>
      <c r="AA3734" s="23">
        <f t="shared" si="2748"/>
        <v>74828172.38800469</v>
      </c>
      <c r="AB3734" s="26">
        <f t="shared" si="2765"/>
        <v>70086276.274228618</v>
      </c>
      <c r="AC3734" s="23">
        <f t="shared" si="2766"/>
        <v>74889487.274228647</v>
      </c>
      <c r="AD3734" s="23">
        <f t="shared" si="2772"/>
        <v>4803211</v>
      </c>
      <c r="AE3734" s="24">
        <f t="shared" si="2733"/>
        <v>70086276.274228647</v>
      </c>
      <c r="AF3734" s="3">
        <f t="shared" si="2767"/>
        <v>0</v>
      </c>
      <c r="AG3734" s="2">
        <f t="shared" si="2749"/>
        <v>0</v>
      </c>
      <c r="AH3734" s="2">
        <f t="shared" si="2750"/>
        <v>238.26845115326998</v>
      </c>
      <c r="AI3734" s="23">
        <f t="shared" si="2773"/>
        <v>12030402839.383974</v>
      </c>
      <c r="AJ3734" s="23">
        <f t="shared" si="2751"/>
        <v>6219.922423797766</v>
      </c>
      <c r="AK3734" s="23">
        <f t="shared" si="2752"/>
        <v>0</v>
      </c>
      <c r="AL3734" s="23">
        <f t="shared" si="2777"/>
        <v>0</v>
      </c>
      <c r="AM3734" s="23">
        <f t="shared" si="2778"/>
        <v>0</v>
      </c>
      <c r="AN3734" s="16">
        <f t="shared" si="2768"/>
        <v>0</v>
      </c>
      <c r="AO3734" s="23">
        <f t="shared" si="2769"/>
        <v>0</v>
      </c>
      <c r="AP3734" s="22">
        <f t="shared" si="2770"/>
        <v>0</v>
      </c>
      <c r="AQ3734" s="30">
        <f t="shared" si="2753"/>
        <v>32518705944.108105</v>
      </c>
      <c r="AR3734" s="28">
        <f t="shared" si="2754"/>
        <v>16054649340.966064</v>
      </c>
      <c r="AS3734" s="25">
        <f t="shared" si="2755"/>
        <v>200337590.02425668</v>
      </c>
      <c r="AT3734" s="32">
        <f t="shared" si="2756"/>
        <v>0</v>
      </c>
      <c r="AU3734" s="23">
        <f t="shared" si="2757"/>
        <v>0</v>
      </c>
      <c r="AV3734" s="22">
        <f t="shared" si="2758"/>
        <v>4749126806.4056778</v>
      </c>
      <c r="AW3734" s="31">
        <f t="shared" si="2771"/>
        <v>21557003380.305435</v>
      </c>
    </row>
    <row r="3735" spans="1:53" x14ac:dyDescent="0.25">
      <c r="A3735" s="21">
        <f t="shared" si="2732"/>
        <v>984</v>
      </c>
      <c r="B3735" s="21" t="s">
        <v>28</v>
      </c>
      <c r="C3735" s="27">
        <f t="shared" si="2736"/>
        <v>0</v>
      </c>
      <c r="D3735" s="27">
        <f t="shared" si="2759"/>
        <v>0</v>
      </c>
      <c r="E3735" s="27" t="b">
        <f t="shared" si="2735"/>
        <v>1</v>
      </c>
      <c r="F3735" s="29">
        <f t="shared" si="2737"/>
        <v>0</v>
      </c>
      <c r="G3735" s="27">
        <f t="shared" si="2760"/>
        <v>0</v>
      </c>
      <c r="H3735" s="22">
        <f t="shared" si="2738"/>
        <v>41748371237.401581</v>
      </c>
      <c r="I3735" s="23">
        <f t="shared" si="2739"/>
        <v>132580106.5049091</v>
      </c>
      <c r="J3735" s="23">
        <f t="shared" si="2740"/>
        <v>1086</v>
      </c>
      <c r="K3735" s="19">
        <f t="shared" si="2761"/>
        <v>225.0831931027827</v>
      </c>
      <c r="L3735" s="16">
        <f t="shared" si="2741"/>
        <v>287.96844274926821</v>
      </c>
      <c r="M3735" s="23">
        <f>M3734-IF($B3735="B",(Percent_Rent_In_Elsies*2.49%/12 * H3734)/K3734,0)+IF($B3735="D",N3735,0)+IF(B3735="D",AK3734)+IF(B3735="C",F3734*90%)-(Y3735-Y3734)-IF($B3735="A",Q3734/K3734) + IF($B3735="A",Q3734/K3734)</f>
        <v>-66885261.537333384</v>
      </c>
      <c r="N3735" s="23">
        <f t="shared" si="2742"/>
        <v>0</v>
      </c>
      <c r="O3735" s="22">
        <f t="shared" si="2743"/>
        <v>0</v>
      </c>
      <c r="P3735" s="22">
        <f t="shared" si="2774"/>
        <v>29668651.022871763</v>
      </c>
      <c r="Q3735" s="22">
        <f t="shared" si="2775"/>
        <v>0</v>
      </c>
      <c r="R3735" s="22">
        <f t="shared" si="2744"/>
        <v>510425000.59688765</v>
      </c>
      <c r="S3735" s="16">
        <f t="shared" si="2734"/>
        <v>0</v>
      </c>
      <c r="T3735" s="15">
        <f t="shared" si="2745"/>
        <v>0</v>
      </c>
      <c r="U3735" s="23">
        <f t="shared" si="2762"/>
        <v>2267717.0763425482</v>
      </c>
      <c r="V3735" s="23">
        <f t="shared" si="2763"/>
        <v>0</v>
      </c>
      <c r="W3735" s="23">
        <f t="shared" si="2776"/>
        <v>0</v>
      </c>
      <c r="X3735" s="23">
        <f t="shared" si="2764"/>
        <v>45861426.999138869</v>
      </c>
      <c r="Y3735" s="23">
        <f t="shared" si="2746"/>
        <v>13825559.361691331</v>
      </c>
      <c r="Z3735" s="3">
        <f t="shared" si="2747"/>
        <v>9433.0993192285714</v>
      </c>
      <c r="AA3735" s="23">
        <f t="shared" si="2748"/>
        <v>74969668.877793118</v>
      </c>
      <c r="AB3735" s="26">
        <f t="shared" si="2765"/>
        <v>70086276.274228618</v>
      </c>
      <c r="AC3735" s="23">
        <f t="shared" si="2766"/>
        <v>74889487.274228647</v>
      </c>
      <c r="AD3735" s="23">
        <f t="shared" si="2772"/>
        <v>4803211</v>
      </c>
      <c r="AE3735" s="24">
        <f t="shared" si="2733"/>
        <v>70086276.274228647</v>
      </c>
      <c r="AF3735" s="3">
        <f t="shared" si="2767"/>
        <v>0</v>
      </c>
      <c r="AG3735" s="2">
        <f t="shared" si="2749"/>
        <v>1131971918.3074286</v>
      </c>
      <c r="AH3735" s="2">
        <f t="shared" si="2750"/>
        <v>238.26845115326998</v>
      </c>
      <c r="AI3735" s="23">
        <f t="shared" si="2773"/>
        <v>12053151754.908556</v>
      </c>
      <c r="AJ3735" s="23">
        <f t="shared" si="2751"/>
        <v>6219.922423797766</v>
      </c>
      <c r="AK3735" s="23">
        <f t="shared" si="2752"/>
        <v>0</v>
      </c>
      <c r="AL3735" s="23">
        <f t="shared" si="2777"/>
        <v>0</v>
      </c>
      <c r="AM3735" s="23">
        <f t="shared" si="2778"/>
        <v>0</v>
      </c>
      <c r="AN3735" s="16">
        <f t="shared" si="2768"/>
        <v>0</v>
      </c>
      <c r="AO3735" s="23">
        <f t="shared" si="2769"/>
        <v>0</v>
      </c>
      <c r="AP3735" s="22">
        <f t="shared" si="2770"/>
        <v>0</v>
      </c>
      <c r="AQ3735" s="30">
        <f t="shared" si="2753"/>
        <v>32518705944.108105</v>
      </c>
      <c r="AR3735" s="28">
        <f t="shared" si="2754"/>
        <v>16054649340.966064</v>
      </c>
      <c r="AS3735" s="25">
        <f t="shared" si="2755"/>
        <v>200337590.02425668</v>
      </c>
      <c r="AT3735" s="32">
        <f t="shared" si="2756"/>
        <v>18866.198638457143</v>
      </c>
      <c r="AU3735" s="23">
        <f t="shared" si="2757"/>
        <v>18866.198638457143</v>
      </c>
      <c r="AV3735" s="22">
        <f t="shared" si="2758"/>
        <v>4761922797.6953592</v>
      </c>
      <c r="AW3735" s="31">
        <f t="shared" si="2771"/>
        <v>21557003380.305439</v>
      </c>
      <c r="AX3735" s="21"/>
      <c r="AY3735" s="21"/>
      <c r="AZ3735" s="21"/>
      <c r="BA3735" s="21"/>
    </row>
    <row r="3736" spans="1:53" x14ac:dyDescent="0.25">
      <c r="A3736">
        <f t="shared" si="2732"/>
        <v>985</v>
      </c>
      <c r="B3736" t="s">
        <v>6</v>
      </c>
      <c r="C3736" s="27">
        <f t="shared" si="2736"/>
        <v>0</v>
      </c>
      <c r="D3736" s="27">
        <f t="shared" si="2759"/>
        <v>0</v>
      </c>
      <c r="E3736" s="27" t="b">
        <f t="shared" si="2735"/>
        <v>1</v>
      </c>
      <c r="F3736" s="29">
        <f t="shared" si="2737"/>
        <v>0</v>
      </c>
      <c r="G3736" s="27">
        <f t="shared" si="2760"/>
        <v>0</v>
      </c>
      <c r="H3736" s="22">
        <f t="shared" si="2738"/>
        <v>41817951856.130585</v>
      </c>
      <c r="I3736" s="23">
        <f t="shared" si="2739"/>
        <v>132580106.5049091</v>
      </c>
      <c r="J3736" s="23">
        <f t="shared" si="2740"/>
        <v>1086</v>
      </c>
      <c r="K3736" s="19">
        <f t="shared" si="2761"/>
        <v>225.0831931027827</v>
      </c>
      <c r="L3736" s="16">
        <f t="shared" si="2741"/>
        <v>288.44839015385031</v>
      </c>
      <c r="M3736" s="23">
        <f>M3735-IF($B3736="B",(Percent_Rent_In_Elsies*2.49%/12 * H3735)/K3735,0)+IF($B3736="D",N3736,0)+IF(B3736="D",AK3735)+IF(B3736="C",F3735*90%)-(Y3736-Y3735)-IF($B3736="A",Q3735/K3735) + IF($B3736="A",Q3735/K3735)</f>
        <v>-66885261.537333384</v>
      </c>
      <c r="N3736" s="23">
        <f t="shared" si="2742"/>
        <v>0</v>
      </c>
      <c r="O3736" s="22">
        <f t="shared" si="2743"/>
        <v>0</v>
      </c>
      <c r="P3736" s="22">
        <f t="shared" si="2774"/>
        <v>0</v>
      </c>
      <c r="Q3736" s="22">
        <f t="shared" si="2775"/>
        <v>0</v>
      </c>
      <c r="R3736" s="22">
        <f t="shared" si="2744"/>
        <v>510425000.59688765</v>
      </c>
      <c r="S3736" s="16">
        <f t="shared" si="2734"/>
        <v>0</v>
      </c>
      <c r="T3736" s="15">
        <f t="shared" si="2745"/>
        <v>0</v>
      </c>
      <c r="U3736" s="23">
        <f t="shared" si="2762"/>
        <v>2267717.0763425482</v>
      </c>
      <c r="V3736" s="23">
        <f t="shared" si="2763"/>
        <v>0</v>
      </c>
      <c r="W3736" s="23">
        <f t="shared" si="2776"/>
        <v>0</v>
      </c>
      <c r="X3736" s="23">
        <f t="shared" si="2764"/>
        <v>45908592.495735005</v>
      </c>
      <c r="Y3736" s="23">
        <f t="shared" si="2746"/>
        <v>13825559.361691331</v>
      </c>
      <c r="Z3736" s="3">
        <f t="shared" si="2747"/>
        <v>0</v>
      </c>
      <c r="AA3736" s="23">
        <f t="shared" si="2748"/>
        <v>74969668.877793118</v>
      </c>
      <c r="AB3736" s="26">
        <f t="shared" si="2765"/>
        <v>70086276.274228618</v>
      </c>
      <c r="AC3736" s="23">
        <f t="shared" si="2766"/>
        <v>74889487.274228647</v>
      </c>
      <c r="AD3736" s="23">
        <f t="shared" si="2772"/>
        <v>4803211</v>
      </c>
      <c r="AE3736" s="24">
        <f t="shared" si="2733"/>
        <v>70086276.274228647</v>
      </c>
      <c r="AF3736" s="3">
        <f t="shared" si="2767"/>
        <v>0</v>
      </c>
      <c r="AG3736" s="2">
        <f t="shared" si="2749"/>
        <v>0</v>
      </c>
      <c r="AH3736" s="2">
        <f t="shared" si="2750"/>
        <v>238.66556523852543</v>
      </c>
      <c r="AI3736" s="23">
        <f t="shared" si="2773"/>
        <v>12053151754.908556</v>
      </c>
      <c r="AJ3736" s="23">
        <f t="shared" si="2751"/>
        <v>6219.922423797766</v>
      </c>
      <c r="AK3736" s="23">
        <f t="shared" si="2752"/>
        <v>0</v>
      </c>
      <c r="AL3736" s="23">
        <f t="shared" si="2777"/>
        <v>0</v>
      </c>
      <c r="AM3736" s="23">
        <f t="shared" si="2778"/>
        <v>0</v>
      </c>
      <c r="AN3736" s="16">
        <f t="shared" si="2768"/>
        <v>0</v>
      </c>
      <c r="AO3736" s="23">
        <f t="shared" si="2769"/>
        <v>0</v>
      </c>
      <c r="AP3736" s="22">
        <f t="shared" si="2770"/>
        <v>0</v>
      </c>
      <c r="AQ3736" s="30">
        <f t="shared" si="2753"/>
        <v>32518705944.108105</v>
      </c>
      <c r="AR3736" s="28">
        <f t="shared" si="2754"/>
        <v>16054649340.966064</v>
      </c>
      <c r="AS3736" s="25">
        <f t="shared" si="2755"/>
        <v>200337590.02425668</v>
      </c>
      <c r="AT3736" s="32">
        <f t="shared" si="2756"/>
        <v>0</v>
      </c>
      <c r="AU3736" s="23">
        <f t="shared" si="2757"/>
        <v>0</v>
      </c>
      <c r="AV3736" s="22">
        <f t="shared" si="2758"/>
        <v>4761922797.6953592</v>
      </c>
      <c r="AW3736" s="31">
        <f t="shared" si="2771"/>
        <v>21527334729.28257</v>
      </c>
    </row>
    <row r="3737" spans="1:53" x14ac:dyDescent="0.25">
      <c r="A3737">
        <f t="shared" si="2732"/>
        <v>985</v>
      </c>
      <c r="B3737" t="s">
        <v>7</v>
      </c>
      <c r="C3737" s="27">
        <f t="shared" si="2736"/>
        <v>0</v>
      </c>
      <c r="D3737" s="27">
        <f t="shared" si="2759"/>
        <v>0</v>
      </c>
      <c r="E3737" s="27" t="b">
        <f t="shared" si="2735"/>
        <v>1</v>
      </c>
      <c r="F3737" s="29">
        <f t="shared" si="2737"/>
        <v>0</v>
      </c>
      <c r="G3737" s="27">
        <f t="shared" si="2760"/>
        <v>0</v>
      </c>
      <c r="H3737" s="22">
        <f t="shared" si="2738"/>
        <v>41817951856.130585</v>
      </c>
      <c r="I3737" s="23">
        <f t="shared" si="2739"/>
        <v>132580106.5049091</v>
      </c>
      <c r="J3737" s="23">
        <f t="shared" si="2740"/>
        <v>1086</v>
      </c>
      <c r="K3737" s="19">
        <f t="shared" si="2761"/>
        <v>225.0831931027827</v>
      </c>
      <c r="L3737" s="16">
        <f t="shared" si="2741"/>
        <v>288.44839015385031</v>
      </c>
      <c r="M3737" s="23">
        <f>M3736-IF($B3737="B",(Percent_Rent_In_Elsies*2.49%/12 * H3736)/K3736,0)+IF($B3737="D",N3737,0)+IF(B3737="D",AK3736)+IF(B3737="C",F3736*90%)-(Y3737-Y3736)-IF($B3737="A",Q3736/K3736) + IF($B3737="A",Q3736/K3736)</f>
        <v>-67078017.488822497</v>
      </c>
      <c r="N3737" s="23">
        <f t="shared" si="2742"/>
        <v>0</v>
      </c>
      <c r="O3737" s="22">
        <f t="shared" si="2743"/>
        <v>0</v>
      </c>
      <c r="P3737" s="22">
        <f t="shared" si="2774"/>
        <v>0</v>
      </c>
      <c r="Q3737" s="22">
        <f t="shared" si="2775"/>
        <v>0</v>
      </c>
      <c r="R3737" s="22">
        <f t="shared" si="2744"/>
        <v>467889583.88048035</v>
      </c>
      <c r="S3737" s="16">
        <f t="shared" si="2734"/>
        <v>42535416.716407306</v>
      </c>
      <c r="T3737" s="15">
        <f t="shared" si="2745"/>
        <v>0</v>
      </c>
      <c r="U3737" s="23">
        <f t="shared" si="2762"/>
        <v>2078740.6533140026</v>
      </c>
      <c r="V3737" s="23">
        <f t="shared" si="2763"/>
        <v>188976.42302854569</v>
      </c>
      <c r="W3737" s="23">
        <f t="shared" si="2776"/>
        <v>0</v>
      </c>
      <c r="X3737" s="23">
        <f t="shared" si="2764"/>
        <v>45908592.495735005</v>
      </c>
      <c r="Y3737" s="23">
        <f t="shared" si="2746"/>
        <v>13825559.361691331</v>
      </c>
      <c r="Z3737" s="3">
        <f t="shared" si="2747"/>
        <v>0</v>
      </c>
      <c r="AA3737" s="23">
        <f t="shared" si="2748"/>
        <v>74969668.877793118</v>
      </c>
      <c r="AB3737" s="26">
        <f t="shared" si="2765"/>
        <v>70086276.274228632</v>
      </c>
      <c r="AC3737" s="23">
        <f t="shared" si="2766"/>
        <v>74889487.274228647</v>
      </c>
      <c r="AD3737" s="23">
        <f t="shared" si="2772"/>
        <v>4803211</v>
      </c>
      <c r="AE3737" s="24">
        <f t="shared" si="2733"/>
        <v>70086276.274228647</v>
      </c>
      <c r="AF3737" s="3">
        <f t="shared" si="2767"/>
        <v>0</v>
      </c>
      <c r="AG3737" s="2">
        <f t="shared" si="2749"/>
        <v>0</v>
      </c>
      <c r="AH3737" s="2">
        <f t="shared" si="2750"/>
        <v>238.66556523852543</v>
      </c>
      <c r="AI3737" s="23">
        <f t="shared" si="2773"/>
        <v>12053151754.908556</v>
      </c>
      <c r="AJ3737" s="23">
        <f t="shared" si="2751"/>
        <v>6219.922423797766</v>
      </c>
      <c r="AK3737" s="23">
        <f t="shared" si="2752"/>
        <v>0</v>
      </c>
      <c r="AL3737" s="23">
        <f t="shared" si="2777"/>
        <v>11782331.258680344</v>
      </c>
      <c r="AM3737" s="23">
        <f t="shared" si="2778"/>
        <v>10992777960.071884</v>
      </c>
      <c r="AN3737" s="16">
        <f t="shared" si="2768"/>
        <v>0</v>
      </c>
      <c r="AO3737" s="23">
        <f t="shared" si="2769"/>
        <v>192755.95148911676</v>
      </c>
      <c r="AP3737" s="22">
        <f t="shared" si="2770"/>
        <v>43386125.050735481</v>
      </c>
      <c r="AQ3737" s="30">
        <f t="shared" si="2753"/>
        <v>32605109412.146645</v>
      </c>
      <c r="AR3737" s="28">
        <f t="shared" si="2754"/>
        <v>16097666683.953869</v>
      </c>
      <c r="AS3737" s="25">
        <f t="shared" si="2755"/>
        <v>200337590.02425668</v>
      </c>
      <c r="AT3737" s="32">
        <f t="shared" si="2756"/>
        <v>0</v>
      </c>
      <c r="AU3737" s="23">
        <f t="shared" si="2757"/>
        <v>0</v>
      </c>
      <c r="AV3737" s="22">
        <f t="shared" si="2758"/>
        <v>4761922797.6953592</v>
      </c>
      <c r="AW3737" s="31">
        <f t="shared" si="2771"/>
        <v>21613738197.32111</v>
      </c>
    </row>
    <row r="3738" spans="1:53" s="21" customFormat="1" x14ac:dyDescent="0.25">
      <c r="A3738">
        <f t="shared" ref="A3738:A3801" si="2779">A3733+1</f>
        <v>985</v>
      </c>
      <c r="B3738" t="s">
        <v>8</v>
      </c>
      <c r="C3738" s="27">
        <f t="shared" si="2736"/>
        <v>0</v>
      </c>
      <c r="D3738" s="27">
        <f t="shared" si="2759"/>
        <v>0</v>
      </c>
      <c r="E3738" s="27" t="b">
        <f t="shared" si="2735"/>
        <v>1</v>
      </c>
      <c r="F3738" s="29">
        <f t="shared" si="2737"/>
        <v>0</v>
      </c>
      <c r="G3738" s="27">
        <f t="shared" si="2760"/>
        <v>0</v>
      </c>
      <c r="H3738" s="22">
        <f t="shared" si="2738"/>
        <v>41817951856.130585</v>
      </c>
      <c r="I3738" s="23">
        <f t="shared" si="2739"/>
        <v>132580106.5049091</v>
      </c>
      <c r="J3738" s="23">
        <f t="shared" si="2740"/>
        <v>1086</v>
      </c>
      <c r="K3738" s="19">
        <f t="shared" si="2761"/>
        <v>225.0831931027827</v>
      </c>
      <c r="L3738" s="16">
        <f t="shared" si="2741"/>
        <v>288.44839015385031</v>
      </c>
      <c r="M3738" s="23">
        <f>M3737-IF($B3738="B",(Percent_Rent_In_Elsies*2.49%/12 * H3737)/K3737,0)+IF($B3738="D",N3738,0)+IF(B3738="D",AK3737)+IF(B3738="C",F3737*90%)-(Y3738-Y3737)-IF($B3738="A",Q3737/K3737) + IF($B3738="A",Q3737/K3737)</f>
        <v>-67078017.488822497</v>
      </c>
      <c r="N3738" s="23">
        <f t="shared" si="2742"/>
        <v>0</v>
      </c>
      <c r="O3738" s="22">
        <f t="shared" si="2743"/>
        <v>0</v>
      </c>
      <c r="P3738" s="22">
        <f t="shared" si="2774"/>
        <v>0</v>
      </c>
      <c r="Q3738" s="22">
        <f t="shared" si="2775"/>
        <v>0</v>
      </c>
      <c r="R3738" s="22">
        <f t="shared" si="2744"/>
        <v>511275708.93121582</v>
      </c>
      <c r="S3738" s="16">
        <f t="shared" si="2734"/>
        <v>42535416.716407306</v>
      </c>
      <c r="T3738" s="15">
        <f t="shared" si="2745"/>
        <v>0</v>
      </c>
      <c r="U3738" s="23">
        <f t="shared" si="2762"/>
        <v>2271496.6048031193</v>
      </c>
      <c r="V3738" s="23">
        <f t="shared" si="2763"/>
        <v>188976.42302854569</v>
      </c>
      <c r="W3738" s="23">
        <f t="shared" si="2776"/>
        <v>0</v>
      </c>
      <c r="X3738" s="23">
        <f t="shared" si="2764"/>
        <v>45908592.495735005</v>
      </c>
      <c r="Y3738" s="23">
        <f t="shared" si="2746"/>
        <v>13825559.361691331</v>
      </c>
      <c r="Z3738" s="3">
        <f t="shared" si="2747"/>
        <v>0</v>
      </c>
      <c r="AA3738" s="23">
        <f t="shared" si="2748"/>
        <v>74969668.877793118</v>
      </c>
      <c r="AB3738" s="26">
        <f t="shared" si="2765"/>
        <v>70086276.274228632</v>
      </c>
      <c r="AC3738" s="23">
        <f t="shared" si="2766"/>
        <v>74889487.274228647</v>
      </c>
      <c r="AD3738" s="23">
        <f t="shared" si="2772"/>
        <v>4803211</v>
      </c>
      <c r="AE3738" s="24">
        <f t="shared" si="2733"/>
        <v>70086276.274228647</v>
      </c>
      <c r="AF3738" s="3">
        <f t="shared" si="2767"/>
        <v>1E-4</v>
      </c>
      <c r="AG3738" s="2">
        <f t="shared" si="2749"/>
        <v>0</v>
      </c>
      <c r="AH3738" s="2">
        <f t="shared" si="2750"/>
        <v>238.66556523852543</v>
      </c>
      <c r="AI3738" s="23">
        <f t="shared" si="2773"/>
        <v>12053151754.908556</v>
      </c>
      <c r="AJ3738" s="23">
        <f t="shared" si="2751"/>
        <v>6219.922423797766</v>
      </c>
      <c r="AK3738" s="23">
        <f t="shared" si="2752"/>
        <v>68260.871996452246</v>
      </c>
      <c r="AL3738" s="23">
        <f t="shared" si="2777"/>
        <v>0</v>
      </c>
      <c r="AM3738" s="23">
        <f t="shared" si="2778"/>
        <v>0</v>
      </c>
      <c r="AN3738" s="16">
        <f t="shared" si="2768"/>
        <v>0</v>
      </c>
      <c r="AO3738" s="23">
        <f t="shared" si="2769"/>
        <v>0</v>
      </c>
      <c r="AP3738" s="22">
        <f t="shared" si="2770"/>
        <v>0</v>
      </c>
      <c r="AQ3738" s="30">
        <f t="shared" si="2753"/>
        <v>32605109412.146645</v>
      </c>
      <c r="AR3738" s="28">
        <f t="shared" si="2754"/>
        <v>16097666683.953869</v>
      </c>
      <c r="AS3738" s="25">
        <f t="shared" si="2755"/>
        <v>200337590.02425668</v>
      </c>
      <c r="AT3738" s="32">
        <f t="shared" si="2756"/>
        <v>0</v>
      </c>
      <c r="AU3738" s="23">
        <f t="shared" si="2757"/>
        <v>0</v>
      </c>
      <c r="AV3738" s="22">
        <f t="shared" si="2758"/>
        <v>4761922797.6953592</v>
      </c>
      <c r="AW3738" s="31">
        <f t="shared" si="2771"/>
        <v>21613738197.32111</v>
      </c>
      <c r="AX3738"/>
      <c r="AY3738"/>
      <c r="AZ3738"/>
      <c r="BA3738"/>
    </row>
    <row r="3739" spans="1:53" s="21" customFormat="1" x14ac:dyDescent="0.25">
      <c r="A3739">
        <f t="shared" si="2779"/>
        <v>985</v>
      </c>
      <c r="B3739" t="s">
        <v>9</v>
      </c>
      <c r="C3739" s="27">
        <f t="shared" si="2736"/>
        <v>0</v>
      </c>
      <c r="D3739" s="27">
        <f t="shared" si="2759"/>
        <v>0</v>
      </c>
      <c r="E3739" s="27" t="b">
        <f t="shared" si="2735"/>
        <v>1</v>
      </c>
      <c r="F3739" s="29">
        <f t="shared" si="2737"/>
        <v>0</v>
      </c>
      <c r="G3739" s="27">
        <f t="shared" si="2760"/>
        <v>0</v>
      </c>
      <c r="H3739" s="22">
        <f t="shared" si="2738"/>
        <v>41817951856.130585</v>
      </c>
      <c r="I3739" s="23">
        <f t="shared" si="2739"/>
        <v>132580106.5049091</v>
      </c>
      <c r="J3739" s="23">
        <f t="shared" si="2740"/>
        <v>1086</v>
      </c>
      <c r="K3739" s="19">
        <f t="shared" si="2761"/>
        <v>225.0831931027827</v>
      </c>
      <c r="L3739" s="16">
        <f t="shared" si="2741"/>
        <v>288.44839015385031</v>
      </c>
      <c r="M3739" s="23">
        <f>M3738-IF($B3739="B",(Percent_Rent_In_Elsies*2.49%/12 * H3738)/K3738,0)+IF($B3739="D",N3739,0)+IF(B3739="D",AK3738)+IF(B3739="C",F3738*90%)-(Y3739-Y3738)-IF($B3739="A",Q3738/K3738) + IF($B3739="A",Q3738/K3738)</f>
        <v>-67009756.616826043</v>
      </c>
      <c r="N3739" s="23">
        <f t="shared" si="2742"/>
        <v>0</v>
      </c>
      <c r="O3739" s="22">
        <f t="shared" si="2743"/>
        <v>29718098.774576552</v>
      </c>
      <c r="P3739" s="22">
        <f t="shared" si="2774"/>
        <v>0</v>
      </c>
      <c r="Q3739" s="22">
        <f t="shared" si="2775"/>
        <v>0</v>
      </c>
      <c r="R3739" s="22">
        <f t="shared" si="2744"/>
        <v>511275708.93121582</v>
      </c>
      <c r="S3739" s="16">
        <f t="shared" si="2734"/>
        <v>0</v>
      </c>
      <c r="T3739" s="15">
        <f t="shared" si="2745"/>
        <v>12817317.941830754</v>
      </c>
      <c r="U3739" s="23">
        <f t="shared" si="2762"/>
        <v>2271496.6048031193</v>
      </c>
      <c r="V3739" s="23">
        <f t="shared" si="2763"/>
        <v>0</v>
      </c>
      <c r="W3739" s="23">
        <f t="shared" si="2776"/>
        <v>188976.42302854569</v>
      </c>
      <c r="X3739" s="23">
        <f t="shared" si="2764"/>
        <v>45908592.495735005</v>
      </c>
      <c r="Y3739" s="23">
        <f t="shared" si="2746"/>
        <v>13825559.361691331</v>
      </c>
      <c r="Z3739" s="3">
        <f t="shared" si="2747"/>
        <v>0</v>
      </c>
      <c r="AA3739" s="23">
        <f t="shared" si="2748"/>
        <v>74901408.005796671</v>
      </c>
      <c r="AB3739" s="26">
        <f t="shared" si="2765"/>
        <v>70086276.274228647</v>
      </c>
      <c r="AC3739" s="23">
        <f t="shared" si="2766"/>
        <v>74889487.274228647</v>
      </c>
      <c r="AD3739" s="23">
        <f t="shared" si="2772"/>
        <v>4803211</v>
      </c>
      <c r="AE3739" s="24">
        <f t="shared" si="2733"/>
        <v>70086276.274228647</v>
      </c>
      <c r="AF3739" s="3">
        <f t="shared" si="2767"/>
        <v>0</v>
      </c>
      <c r="AG3739" s="2">
        <f t="shared" si="2749"/>
        <v>0</v>
      </c>
      <c r="AH3739" s="2">
        <f t="shared" si="2750"/>
        <v>238.66556523852543</v>
      </c>
      <c r="AI3739" s="23">
        <f t="shared" si="2773"/>
        <v>12042177201.313597</v>
      </c>
      <c r="AJ3739" s="23">
        <f t="shared" si="2751"/>
        <v>6219.922423797766</v>
      </c>
      <c r="AK3739" s="23">
        <f t="shared" si="2752"/>
        <v>0</v>
      </c>
      <c r="AL3739" s="23">
        <f t="shared" si="2777"/>
        <v>0</v>
      </c>
      <c r="AM3739" s="23">
        <f t="shared" si="2778"/>
        <v>0</v>
      </c>
      <c r="AN3739" s="16">
        <f t="shared" si="2768"/>
        <v>0</v>
      </c>
      <c r="AO3739" s="23">
        <f t="shared" si="2769"/>
        <v>0</v>
      </c>
      <c r="AP3739" s="22">
        <f t="shared" si="2770"/>
        <v>0</v>
      </c>
      <c r="AQ3739" s="30">
        <f t="shared" si="2753"/>
        <v>32605109412.146645</v>
      </c>
      <c r="AR3739" s="28">
        <f t="shared" si="2754"/>
        <v>16097666683.953869</v>
      </c>
      <c r="AS3739" s="25">
        <f t="shared" si="2755"/>
        <v>200337590.02425668</v>
      </c>
      <c r="AT3739" s="32">
        <f t="shared" si="2756"/>
        <v>0</v>
      </c>
      <c r="AU3739" s="23">
        <f t="shared" si="2757"/>
        <v>0</v>
      </c>
      <c r="AV3739" s="22">
        <f t="shared" si="2758"/>
        <v>4761922797.6953592</v>
      </c>
      <c r="AW3739" s="31">
        <f t="shared" si="2771"/>
        <v>21613738197.32111</v>
      </c>
      <c r="AX3739"/>
      <c r="AY3739"/>
      <c r="AZ3739"/>
      <c r="BA3739"/>
    </row>
    <row r="3740" spans="1:53" x14ac:dyDescent="0.25">
      <c r="A3740" s="21">
        <f t="shared" si="2779"/>
        <v>985</v>
      </c>
      <c r="B3740" s="21" t="s">
        <v>28</v>
      </c>
      <c r="C3740" s="27">
        <f t="shared" si="2736"/>
        <v>0</v>
      </c>
      <c r="D3740" s="27">
        <f t="shared" si="2759"/>
        <v>0</v>
      </c>
      <c r="E3740" s="27" t="b">
        <f t="shared" si="2735"/>
        <v>1</v>
      </c>
      <c r="F3740" s="29">
        <f t="shared" si="2737"/>
        <v>0</v>
      </c>
      <c r="G3740" s="27">
        <f t="shared" si="2760"/>
        <v>0</v>
      </c>
      <c r="H3740" s="22">
        <f t="shared" si="2738"/>
        <v>41817951856.130585</v>
      </c>
      <c r="I3740" s="23">
        <f t="shared" si="2739"/>
        <v>132580106.5049091</v>
      </c>
      <c r="J3740" s="23">
        <f t="shared" si="2740"/>
        <v>1086</v>
      </c>
      <c r="K3740" s="19">
        <f t="shared" si="2761"/>
        <v>225.0831931027827</v>
      </c>
      <c r="L3740" s="16">
        <f t="shared" si="2741"/>
        <v>288.44839015385031</v>
      </c>
      <c r="M3740" s="23">
        <f>M3739-IF($B3740="B",(Percent_Rent_In_Elsies*2.49%/12 * H3739)/K3739,0)+IF($B3740="D",N3740,0)+IF(B3740="D",AK3739)+IF(B3740="C",F3739*90%)-(Y3740-Y3739)-IF($B3740="A",Q3739/K3739) + IF($B3740="A",Q3739/K3739)</f>
        <v>-67009756.616826043</v>
      </c>
      <c r="N3740" s="23">
        <f t="shared" si="2742"/>
        <v>0</v>
      </c>
      <c r="O3740" s="22">
        <f t="shared" si="2743"/>
        <v>0</v>
      </c>
      <c r="P3740" s="22">
        <f t="shared" si="2774"/>
        <v>29718098.774576552</v>
      </c>
      <c r="Q3740" s="22">
        <f t="shared" si="2775"/>
        <v>0</v>
      </c>
      <c r="R3740" s="22">
        <f t="shared" si="2744"/>
        <v>511275708.93121582</v>
      </c>
      <c r="S3740" s="16">
        <f t="shared" si="2734"/>
        <v>0</v>
      </c>
      <c r="T3740" s="15">
        <f t="shared" si="2745"/>
        <v>0</v>
      </c>
      <c r="U3740" s="23">
        <f t="shared" si="2762"/>
        <v>2271496.6048031193</v>
      </c>
      <c r="V3740" s="23">
        <f t="shared" si="2763"/>
        <v>0</v>
      </c>
      <c r="W3740" s="23">
        <f t="shared" si="2776"/>
        <v>0</v>
      </c>
      <c r="X3740" s="23">
        <f t="shared" si="2764"/>
        <v>45908592.495735005</v>
      </c>
      <c r="Y3740" s="23">
        <f t="shared" si="2746"/>
        <v>13825559.361691331</v>
      </c>
      <c r="Z3740" s="3">
        <f t="shared" si="2747"/>
        <v>9448.8211514272862</v>
      </c>
      <c r="AA3740" s="23">
        <f t="shared" si="2748"/>
        <v>75043140.323068082</v>
      </c>
      <c r="AB3740" s="26">
        <f t="shared" si="2765"/>
        <v>70086276.274228647</v>
      </c>
      <c r="AC3740" s="23">
        <f t="shared" si="2766"/>
        <v>74889487.274228647</v>
      </c>
      <c r="AD3740" s="23">
        <f t="shared" si="2772"/>
        <v>4803211</v>
      </c>
      <c r="AE3740" s="24">
        <f t="shared" si="2733"/>
        <v>70086276.274228647</v>
      </c>
      <c r="AF3740" s="3">
        <f t="shared" si="2767"/>
        <v>0</v>
      </c>
      <c r="AG3740" s="2">
        <f t="shared" si="2749"/>
        <v>1133858538.1712742</v>
      </c>
      <c r="AH3740" s="2">
        <f t="shared" si="2750"/>
        <v>238.66556523852543</v>
      </c>
      <c r="AI3740" s="23">
        <f t="shared" si="2773"/>
        <v>12064964031.697388</v>
      </c>
      <c r="AJ3740" s="23">
        <f t="shared" si="2751"/>
        <v>6219.922423797766</v>
      </c>
      <c r="AK3740" s="23">
        <f t="shared" si="2752"/>
        <v>0</v>
      </c>
      <c r="AL3740" s="23">
        <f t="shared" si="2777"/>
        <v>0</v>
      </c>
      <c r="AM3740" s="23">
        <f t="shared" si="2778"/>
        <v>0</v>
      </c>
      <c r="AN3740" s="16">
        <f t="shared" si="2768"/>
        <v>0</v>
      </c>
      <c r="AO3740" s="23">
        <f t="shared" si="2769"/>
        <v>0</v>
      </c>
      <c r="AP3740" s="22">
        <f t="shared" si="2770"/>
        <v>0</v>
      </c>
      <c r="AQ3740" s="30">
        <f t="shared" si="2753"/>
        <v>32605109412.146645</v>
      </c>
      <c r="AR3740" s="28">
        <f t="shared" si="2754"/>
        <v>16097666683.953869</v>
      </c>
      <c r="AS3740" s="25">
        <f t="shared" si="2755"/>
        <v>200337590.02425668</v>
      </c>
      <c r="AT3740" s="32">
        <f t="shared" si="2756"/>
        <v>18897.642302854572</v>
      </c>
      <c r="AU3740" s="23">
        <f t="shared" si="2757"/>
        <v>18897.642302854572</v>
      </c>
      <c r="AV3740" s="22">
        <f t="shared" si="2758"/>
        <v>4774740115.6371899</v>
      </c>
      <c r="AW3740" s="31">
        <f t="shared" si="2771"/>
        <v>21613738197.321106</v>
      </c>
    </row>
    <row r="3741" spans="1:53" x14ac:dyDescent="0.25">
      <c r="A3741">
        <f t="shared" si="2779"/>
        <v>986</v>
      </c>
      <c r="B3741" t="s">
        <v>6</v>
      </c>
      <c r="C3741" s="27">
        <f t="shared" si="2736"/>
        <v>0</v>
      </c>
      <c r="D3741" s="27">
        <f t="shared" si="2759"/>
        <v>0</v>
      </c>
      <c r="E3741" s="27" t="b">
        <f t="shared" si="2735"/>
        <v>1</v>
      </c>
      <c r="F3741" s="29">
        <f t="shared" si="2737"/>
        <v>0</v>
      </c>
      <c r="G3741" s="27">
        <f t="shared" si="2760"/>
        <v>0</v>
      </c>
      <c r="H3741" s="22">
        <f t="shared" si="2738"/>
        <v>41887648442.557472</v>
      </c>
      <c r="I3741" s="23">
        <f t="shared" si="2739"/>
        <v>132580106.5049091</v>
      </c>
      <c r="J3741" s="23">
        <f t="shared" si="2740"/>
        <v>1086</v>
      </c>
      <c r="K3741" s="19">
        <f t="shared" si="2761"/>
        <v>225.0831931027827</v>
      </c>
      <c r="L3741" s="16">
        <f t="shared" si="2741"/>
        <v>288.92913747077341</v>
      </c>
      <c r="M3741" s="23">
        <f>M3740-IF($B3741="B",(Percent_Rent_In_Elsies*2.49%/12 * H3740)/K3740,0)+IF($B3741="D",N3741,0)+IF(B3741="D",AK3740)+IF(B3741="C",F3740*90%)-(Y3741-Y3740)-IF($B3741="A",Q3740/K3740) + IF($B3741="A",Q3740/K3740)</f>
        <v>-67009756.616826043</v>
      </c>
      <c r="N3741" s="23">
        <f t="shared" si="2742"/>
        <v>0</v>
      </c>
      <c r="O3741" s="22">
        <f t="shared" si="2743"/>
        <v>0</v>
      </c>
      <c r="P3741" s="22">
        <f t="shared" si="2774"/>
        <v>0</v>
      </c>
      <c r="Q3741" s="22">
        <f t="shared" si="2775"/>
        <v>0</v>
      </c>
      <c r="R3741" s="22">
        <f t="shared" si="2744"/>
        <v>511275708.93121582</v>
      </c>
      <c r="S3741" s="16">
        <f t="shared" si="2734"/>
        <v>0</v>
      </c>
      <c r="T3741" s="15">
        <f t="shared" si="2745"/>
        <v>0</v>
      </c>
      <c r="U3741" s="23">
        <f t="shared" si="2762"/>
        <v>2271496.6048031193</v>
      </c>
      <c r="V3741" s="23">
        <f t="shared" si="2763"/>
        <v>0</v>
      </c>
      <c r="W3741" s="23">
        <f t="shared" si="2776"/>
        <v>0</v>
      </c>
      <c r="X3741" s="23">
        <f t="shared" si="2764"/>
        <v>45955836.601492144</v>
      </c>
      <c r="Y3741" s="23">
        <f t="shared" si="2746"/>
        <v>13825559.361691331</v>
      </c>
      <c r="Z3741" s="3">
        <f t="shared" si="2747"/>
        <v>0</v>
      </c>
      <c r="AA3741" s="23">
        <f t="shared" si="2748"/>
        <v>75043140.323068082</v>
      </c>
      <c r="AB3741" s="26">
        <f t="shared" si="2765"/>
        <v>70086276.274228647</v>
      </c>
      <c r="AC3741" s="23">
        <f t="shared" si="2766"/>
        <v>74889487.274228647</v>
      </c>
      <c r="AD3741" s="23">
        <f t="shared" si="2772"/>
        <v>4803211</v>
      </c>
      <c r="AE3741" s="24">
        <f t="shared" si="2733"/>
        <v>70086276.274228647</v>
      </c>
      <c r="AF3741" s="3">
        <f t="shared" si="2767"/>
        <v>0</v>
      </c>
      <c r="AG3741" s="2">
        <f t="shared" si="2749"/>
        <v>0</v>
      </c>
      <c r="AH3741" s="2">
        <f t="shared" si="2750"/>
        <v>239.06334118058965</v>
      </c>
      <c r="AI3741" s="23">
        <f t="shared" si="2773"/>
        <v>12064964031.697388</v>
      </c>
      <c r="AJ3741" s="23">
        <f t="shared" si="2751"/>
        <v>6219.922423797766</v>
      </c>
      <c r="AK3741" s="23">
        <f t="shared" si="2752"/>
        <v>0</v>
      </c>
      <c r="AL3741" s="23">
        <f t="shared" si="2777"/>
        <v>0</v>
      </c>
      <c r="AM3741" s="23">
        <f t="shared" si="2778"/>
        <v>0</v>
      </c>
      <c r="AN3741" s="16">
        <f t="shared" si="2768"/>
        <v>0</v>
      </c>
      <c r="AO3741" s="23">
        <f t="shared" si="2769"/>
        <v>0</v>
      </c>
      <c r="AP3741" s="22">
        <f t="shared" si="2770"/>
        <v>0</v>
      </c>
      <c r="AQ3741" s="30">
        <f t="shared" si="2753"/>
        <v>32605109412.146645</v>
      </c>
      <c r="AR3741" s="28">
        <f t="shared" si="2754"/>
        <v>16097666683.953869</v>
      </c>
      <c r="AS3741" s="25">
        <f t="shared" si="2755"/>
        <v>200337590.02425668</v>
      </c>
      <c r="AT3741" s="32">
        <f t="shared" si="2756"/>
        <v>0</v>
      </c>
      <c r="AU3741" s="23">
        <f t="shared" si="2757"/>
        <v>0</v>
      </c>
      <c r="AV3741" s="22">
        <f t="shared" si="2758"/>
        <v>4774740115.6371899</v>
      </c>
      <c r="AW3741" s="31">
        <f t="shared" si="2771"/>
        <v>21584020098.546532</v>
      </c>
    </row>
    <row r="3742" spans="1:53" x14ac:dyDescent="0.25">
      <c r="A3742">
        <f t="shared" si="2779"/>
        <v>986</v>
      </c>
      <c r="B3742" t="s">
        <v>7</v>
      </c>
      <c r="C3742" s="27">
        <f t="shared" si="2736"/>
        <v>0</v>
      </c>
      <c r="D3742" s="27">
        <f t="shared" si="2759"/>
        <v>0</v>
      </c>
      <c r="E3742" s="27" t="b">
        <f t="shared" si="2735"/>
        <v>1</v>
      </c>
      <c r="F3742" s="29">
        <f t="shared" si="2737"/>
        <v>0</v>
      </c>
      <c r="G3742" s="27">
        <f t="shared" si="2760"/>
        <v>0</v>
      </c>
      <c r="H3742" s="22">
        <f t="shared" si="2738"/>
        <v>41887648442.557472</v>
      </c>
      <c r="I3742" s="23">
        <f t="shared" si="2739"/>
        <v>132580106.5049091</v>
      </c>
      <c r="J3742" s="23">
        <f t="shared" si="2740"/>
        <v>1086</v>
      </c>
      <c r="K3742" s="19">
        <f t="shared" si="2761"/>
        <v>225.0831931027827</v>
      </c>
      <c r="L3742" s="16">
        <f t="shared" si="2741"/>
        <v>288.92913747077341</v>
      </c>
      <c r="M3742" s="23">
        <f>M3741-IF($B3742="B",(Percent_Rent_In_Elsies*2.49%/12 * H3741)/K3741,0)+IF($B3742="D",N3742,0)+IF(B3742="D",AK3741)+IF(B3742="C",F3741*90%)-(Y3742-Y3741)-IF($B3742="A",Q3741/K3741) + IF($B3742="A",Q3741/K3741)</f>
        <v>-67202833.828234315</v>
      </c>
      <c r="N3742" s="23">
        <f t="shared" si="2742"/>
        <v>0</v>
      </c>
      <c r="O3742" s="22">
        <f t="shared" si="2743"/>
        <v>0</v>
      </c>
      <c r="P3742" s="22">
        <f t="shared" si="2774"/>
        <v>0</v>
      </c>
      <c r="Q3742" s="22">
        <f t="shared" si="2775"/>
        <v>0</v>
      </c>
      <c r="R3742" s="22">
        <f t="shared" si="2744"/>
        <v>468669399.85361451</v>
      </c>
      <c r="S3742" s="16">
        <f t="shared" si="2734"/>
        <v>42606309.077601321</v>
      </c>
      <c r="T3742" s="15">
        <f t="shared" si="2745"/>
        <v>0</v>
      </c>
      <c r="U3742" s="23">
        <f t="shared" si="2762"/>
        <v>2082205.2210695259</v>
      </c>
      <c r="V3742" s="23">
        <f t="shared" si="2763"/>
        <v>189291.38373359328</v>
      </c>
      <c r="W3742" s="23">
        <f t="shared" si="2776"/>
        <v>0</v>
      </c>
      <c r="X3742" s="23">
        <f t="shared" si="2764"/>
        <v>45955836.601492144</v>
      </c>
      <c r="Y3742" s="23">
        <f t="shared" si="2746"/>
        <v>13825559.361691331</v>
      </c>
      <c r="Z3742" s="3">
        <f t="shared" si="2747"/>
        <v>0</v>
      </c>
      <c r="AA3742" s="23">
        <f t="shared" si="2748"/>
        <v>75043140.323068082</v>
      </c>
      <c r="AB3742" s="26">
        <f t="shared" si="2765"/>
        <v>70086276.274228647</v>
      </c>
      <c r="AC3742" s="23">
        <f t="shared" si="2766"/>
        <v>74889487.274228647</v>
      </c>
      <c r="AD3742" s="23">
        <f t="shared" si="2772"/>
        <v>4803211</v>
      </c>
      <c r="AE3742" s="24">
        <f t="shared" si="2733"/>
        <v>70086276.274228647</v>
      </c>
      <c r="AF3742" s="3">
        <f t="shared" si="2767"/>
        <v>0</v>
      </c>
      <c r="AG3742" s="2">
        <f t="shared" si="2749"/>
        <v>0</v>
      </c>
      <c r="AH3742" s="2">
        <f t="shared" si="2750"/>
        <v>239.06334118058965</v>
      </c>
      <c r="AI3742" s="23">
        <f t="shared" si="2773"/>
        <v>12064964031.697388</v>
      </c>
      <c r="AJ3742" s="23">
        <f t="shared" si="2751"/>
        <v>6219.922423797766</v>
      </c>
      <c r="AK3742" s="23">
        <f t="shared" si="2752"/>
        <v>0</v>
      </c>
      <c r="AL3742" s="23">
        <f t="shared" si="2777"/>
        <v>11812276.788831711</v>
      </c>
      <c r="AM3742" s="23">
        <f t="shared" si="2778"/>
        <v>11020716791.244034</v>
      </c>
      <c r="AN3742" s="16">
        <f t="shared" si="2768"/>
        <v>0</v>
      </c>
      <c r="AO3742" s="23">
        <f t="shared" si="2769"/>
        <v>193077.21140826531</v>
      </c>
      <c r="AP3742" s="22">
        <f t="shared" si="2770"/>
        <v>43458435.259153381</v>
      </c>
      <c r="AQ3742" s="30">
        <f t="shared" si="2753"/>
        <v>32691656885.965252</v>
      </c>
      <c r="AR3742" s="28">
        <f t="shared" si="2754"/>
        <v>16140755722.513319</v>
      </c>
      <c r="AS3742" s="25">
        <f t="shared" si="2755"/>
        <v>200337590.02425668</v>
      </c>
      <c r="AT3742" s="32">
        <f t="shared" si="2756"/>
        <v>0</v>
      </c>
      <c r="AU3742" s="23">
        <f t="shared" si="2757"/>
        <v>0</v>
      </c>
      <c r="AV3742" s="22">
        <f t="shared" si="2758"/>
        <v>4774740115.6371899</v>
      </c>
      <c r="AW3742" s="31">
        <f t="shared" si="2771"/>
        <v>21670567572.365139</v>
      </c>
    </row>
    <row r="3743" spans="1:53" x14ac:dyDescent="0.25">
      <c r="A3743">
        <f t="shared" si="2779"/>
        <v>986</v>
      </c>
      <c r="B3743" t="s">
        <v>8</v>
      </c>
      <c r="C3743" s="27">
        <f t="shared" si="2736"/>
        <v>0</v>
      </c>
      <c r="D3743" s="27">
        <f t="shared" si="2759"/>
        <v>0</v>
      </c>
      <c r="E3743" s="27" t="b">
        <f t="shared" si="2735"/>
        <v>1</v>
      </c>
      <c r="F3743" s="29">
        <f t="shared" si="2737"/>
        <v>0</v>
      </c>
      <c r="G3743" s="27">
        <f t="shared" si="2760"/>
        <v>0</v>
      </c>
      <c r="H3743" s="22">
        <f t="shared" si="2738"/>
        <v>41887648442.557472</v>
      </c>
      <c r="I3743" s="23">
        <f t="shared" si="2739"/>
        <v>132580106.5049091</v>
      </c>
      <c r="J3743" s="23">
        <f t="shared" si="2740"/>
        <v>1086</v>
      </c>
      <c r="K3743" s="19">
        <f t="shared" si="2761"/>
        <v>225.0831931027827</v>
      </c>
      <c r="L3743" s="16">
        <f t="shared" si="2741"/>
        <v>288.92913747077341</v>
      </c>
      <c r="M3743" s="23">
        <f>M3742-IF($B3743="B",(Percent_Rent_In_Elsies*2.49%/12 * H3742)/K3742,0)+IF($B3743="D",N3743,0)+IF(B3743="D",AK3742)+IF(B3743="C",F3742*90%)-(Y3743-Y3742)-IF($B3743="A",Q3742/K3742) + IF($B3743="A",Q3742/K3742)</f>
        <v>-67202833.828234315</v>
      </c>
      <c r="N3743" s="23">
        <f t="shared" si="2742"/>
        <v>0</v>
      </c>
      <c r="O3743" s="22">
        <f t="shared" si="2743"/>
        <v>0</v>
      </c>
      <c r="P3743" s="22">
        <f t="shared" si="2774"/>
        <v>0</v>
      </c>
      <c r="Q3743" s="22">
        <f t="shared" si="2775"/>
        <v>0</v>
      </c>
      <c r="R3743" s="22">
        <f t="shared" si="2744"/>
        <v>512127835.11276788</v>
      </c>
      <c r="S3743" s="16">
        <f t="shared" si="2734"/>
        <v>42606309.077601321</v>
      </c>
      <c r="T3743" s="15">
        <f t="shared" si="2745"/>
        <v>0</v>
      </c>
      <c r="U3743" s="23">
        <f t="shared" si="2762"/>
        <v>2275282.4324777913</v>
      </c>
      <c r="V3743" s="23">
        <f t="shared" si="2763"/>
        <v>189291.38373359328</v>
      </c>
      <c r="W3743" s="23">
        <f t="shared" si="2776"/>
        <v>0</v>
      </c>
      <c r="X3743" s="23">
        <f t="shared" si="2764"/>
        <v>45955836.601492144</v>
      </c>
      <c r="Y3743" s="23">
        <f t="shared" si="2746"/>
        <v>13825559.361691331</v>
      </c>
      <c r="Z3743" s="3">
        <f t="shared" si="2747"/>
        <v>0</v>
      </c>
      <c r="AA3743" s="23">
        <f t="shared" si="2748"/>
        <v>75043140.323068082</v>
      </c>
      <c r="AB3743" s="26">
        <f t="shared" si="2765"/>
        <v>70086276.274228632</v>
      </c>
      <c r="AC3743" s="23">
        <f t="shared" si="2766"/>
        <v>74889487.274228647</v>
      </c>
      <c r="AD3743" s="23">
        <f t="shared" si="2772"/>
        <v>4803211</v>
      </c>
      <c r="AE3743" s="24">
        <f t="shared" si="2733"/>
        <v>70086276.274228647</v>
      </c>
      <c r="AF3743" s="3">
        <f t="shared" si="2767"/>
        <v>1E-4</v>
      </c>
      <c r="AG3743" s="2">
        <f t="shared" si="2749"/>
        <v>0</v>
      </c>
      <c r="AH3743" s="2">
        <f t="shared" si="2750"/>
        <v>239.06334118058965</v>
      </c>
      <c r="AI3743" s="23">
        <f t="shared" si="2773"/>
        <v>12064964031.697388</v>
      </c>
      <c r="AJ3743" s="23">
        <f t="shared" si="2751"/>
        <v>6219.922423797766</v>
      </c>
      <c r="AK3743" s="23">
        <f t="shared" si="2752"/>
        <v>68310.602978856477</v>
      </c>
      <c r="AL3743" s="23">
        <f t="shared" si="2777"/>
        <v>0</v>
      </c>
      <c r="AM3743" s="23">
        <f t="shared" si="2778"/>
        <v>0</v>
      </c>
      <c r="AN3743" s="16">
        <f t="shared" si="2768"/>
        <v>0</v>
      </c>
      <c r="AO3743" s="23">
        <f t="shared" si="2769"/>
        <v>0</v>
      </c>
      <c r="AP3743" s="22">
        <f t="shared" si="2770"/>
        <v>0</v>
      </c>
      <c r="AQ3743" s="30">
        <f t="shared" si="2753"/>
        <v>32691656885.965252</v>
      </c>
      <c r="AR3743" s="28">
        <f t="shared" si="2754"/>
        <v>16140755722.513319</v>
      </c>
      <c r="AS3743" s="25">
        <f t="shared" si="2755"/>
        <v>200337590.02425668</v>
      </c>
      <c r="AT3743" s="32">
        <f t="shared" si="2756"/>
        <v>0</v>
      </c>
      <c r="AU3743" s="23">
        <f t="shared" si="2757"/>
        <v>0</v>
      </c>
      <c r="AV3743" s="22">
        <f t="shared" si="2758"/>
        <v>4774740115.6371899</v>
      </c>
      <c r="AW3743" s="31">
        <f t="shared" si="2771"/>
        <v>21670567572.365135</v>
      </c>
    </row>
    <row r="3744" spans="1:53" x14ac:dyDescent="0.25">
      <c r="A3744" s="21">
        <f t="shared" si="2779"/>
        <v>986</v>
      </c>
      <c r="B3744" s="21" t="s">
        <v>9</v>
      </c>
      <c r="C3744" s="27">
        <f t="shared" si="2736"/>
        <v>0</v>
      </c>
      <c r="D3744" s="27">
        <f t="shared" si="2759"/>
        <v>0</v>
      </c>
      <c r="E3744" s="27" t="b">
        <f t="shared" si="2735"/>
        <v>1</v>
      </c>
      <c r="F3744" s="29">
        <f t="shared" si="2737"/>
        <v>0</v>
      </c>
      <c r="G3744" s="27">
        <f t="shared" si="2760"/>
        <v>0</v>
      </c>
      <c r="H3744" s="22">
        <f t="shared" si="2738"/>
        <v>41887648442.557472</v>
      </c>
      <c r="I3744" s="23">
        <f t="shared" si="2739"/>
        <v>132580106.5049091</v>
      </c>
      <c r="J3744" s="23">
        <f t="shared" si="2740"/>
        <v>1086</v>
      </c>
      <c r="K3744" s="19">
        <f t="shared" si="2761"/>
        <v>225.0831931027827</v>
      </c>
      <c r="L3744" s="16">
        <f t="shared" si="2741"/>
        <v>288.92913747077341</v>
      </c>
      <c r="M3744" s="23">
        <f>M3743-IF($B3744="B",(Percent_Rent_In_Elsies*2.49%/12 * H3743)/K3743,0)+IF($B3744="D",N3744,0)+IF(B3744="D",AK3743)+IF(B3744="C",F3743*90%)-(Y3744-Y3743)-IF($B3744="A",Q3743/K3743) + IF($B3744="A",Q3743/K3743)</f>
        <v>-67134523.22525546</v>
      </c>
      <c r="N3744" s="23">
        <f t="shared" si="2742"/>
        <v>0</v>
      </c>
      <c r="O3744" s="22">
        <f t="shared" si="2743"/>
        <v>29767628.939200848</v>
      </c>
      <c r="P3744" s="22">
        <f t="shared" si="2774"/>
        <v>0</v>
      </c>
      <c r="Q3744" s="22">
        <f t="shared" si="2775"/>
        <v>0</v>
      </c>
      <c r="R3744" s="22">
        <f t="shared" si="2744"/>
        <v>512127835.11276788</v>
      </c>
      <c r="S3744" s="16">
        <f t="shared" si="2734"/>
        <v>0</v>
      </c>
      <c r="T3744" s="15">
        <f t="shared" si="2745"/>
        <v>12838680.138400473</v>
      </c>
      <c r="U3744" s="23">
        <f t="shared" si="2762"/>
        <v>2275282.4324777913</v>
      </c>
      <c r="V3744" s="23">
        <f t="shared" si="2763"/>
        <v>0</v>
      </c>
      <c r="W3744" s="23">
        <f t="shared" si="2776"/>
        <v>189291.38373359328</v>
      </c>
      <c r="X3744" s="23">
        <f t="shared" si="2764"/>
        <v>45955836.601492144</v>
      </c>
      <c r="Y3744" s="23">
        <f t="shared" si="2746"/>
        <v>13825559.361691331</v>
      </c>
      <c r="Z3744" s="3">
        <f t="shared" si="2747"/>
        <v>0</v>
      </c>
      <c r="AA3744" s="23">
        <f t="shared" si="2748"/>
        <v>74974829.720089227</v>
      </c>
      <c r="AB3744" s="26">
        <f t="shared" si="2765"/>
        <v>70086276.274228632</v>
      </c>
      <c r="AC3744" s="23">
        <f t="shared" si="2766"/>
        <v>74889487.274228647</v>
      </c>
      <c r="AD3744" s="23">
        <f t="shared" si="2772"/>
        <v>4803211</v>
      </c>
      <c r="AE3744" s="24">
        <f t="shared" si="2733"/>
        <v>70086276.274228647</v>
      </c>
      <c r="AF3744" s="3">
        <f t="shared" si="2767"/>
        <v>0</v>
      </c>
      <c r="AG3744" s="2">
        <f t="shared" si="2749"/>
        <v>0</v>
      </c>
      <c r="AH3744" s="2">
        <f t="shared" si="2750"/>
        <v>239.06334118058965</v>
      </c>
      <c r="AI3744" s="23">
        <f t="shared" si="2773"/>
        <v>12053981482.667917</v>
      </c>
      <c r="AJ3744" s="23">
        <f t="shared" si="2751"/>
        <v>6219.922423797766</v>
      </c>
      <c r="AK3744" s="23">
        <f t="shared" si="2752"/>
        <v>0</v>
      </c>
      <c r="AL3744" s="23">
        <f t="shared" si="2777"/>
        <v>0</v>
      </c>
      <c r="AM3744" s="23">
        <f t="shared" si="2778"/>
        <v>0</v>
      </c>
      <c r="AN3744" s="16">
        <f t="shared" si="2768"/>
        <v>0</v>
      </c>
      <c r="AO3744" s="23">
        <f t="shared" si="2769"/>
        <v>0</v>
      </c>
      <c r="AP3744" s="22">
        <f t="shared" si="2770"/>
        <v>0</v>
      </c>
      <c r="AQ3744" s="30">
        <f t="shared" si="2753"/>
        <v>32691656885.965252</v>
      </c>
      <c r="AR3744" s="28">
        <f t="shared" si="2754"/>
        <v>16140755722.513319</v>
      </c>
      <c r="AS3744" s="25">
        <f t="shared" si="2755"/>
        <v>200337590.02425668</v>
      </c>
      <c r="AT3744" s="32">
        <f t="shared" si="2756"/>
        <v>0</v>
      </c>
      <c r="AU3744" s="23">
        <f t="shared" si="2757"/>
        <v>0</v>
      </c>
      <c r="AV3744" s="22">
        <f t="shared" si="2758"/>
        <v>4774740115.6371899</v>
      </c>
      <c r="AW3744" s="31">
        <f t="shared" si="2771"/>
        <v>21670567572.365135</v>
      </c>
      <c r="AX3744" s="21"/>
      <c r="AY3744" s="21"/>
      <c r="AZ3744" s="21"/>
      <c r="BA3744" s="21"/>
    </row>
    <row r="3745" spans="1:53" x14ac:dyDescent="0.25">
      <c r="A3745" s="21">
        <f t="shared" si="2779"/>
        <v>986</v>
      </c>
      <c r="B3745" s="21" t="s">
        <v>28</v>
      </c>
      <c r="C3745" s="27">
        <f t="shared" si="2736"/>
        <v>0</v>
      </c>
      <c r="D3745" s="27">
        <f t="shared" si="2759"/>
        <v>0</v>
      </c>
      <c r="E3745" s="27" t="b">
        <f t="shared" si="2735"/>
        <v>1</v>
      </c>
      <c r="F3745" s="29">
        <f t="shared" si="2737"/>
        <v>0</v>
      </c>
      <c r="G3745" s="27">
        <f t="shared" si="2760"/>
        <v>0</v>
      </c>
      <c r="H3745" s="22">
        <f t="shared" si="2738"/>
        <v>41887648442.557472</v>
      </c>
      <c r="I3745" s="23">
        <f t="shared" si="2739"/>
        <v>132580106.5049091</v>
      </c>
      <c r="J3745" s="23">
        <f t="shared" si="2740"/>
        <v>1086</v>
      </c>
      <c r="K3745" s="19">
        <f t="shared" si="2761"/>
        <v>225.0831931027827</v>
      </c>
      <c r="L3745" s="16">
        <f t="shared" si="2741"/>
        <v>288.92913747077341</v>
      </c>
      <c r="M3745" s="23">
        <f>M3744-IF($B3745="B",(Percent_Rent_In_Elsies*2.49%/12 * H3744)/K3744,0)+IF($B3745="D",N3745,0)+IF(B3745="D",AK3744)+IF(B3745="C",F3744*90%)-(Y3745-Y3744)-IF($B3745="A",Q3744/K3744) + IF($B3745="A",Q3744/K3744)</f>
        <v>-67134523.22525546</v>
      </c>
      <c r="N3745" s="23">
        <f t="shared" si="2742"/>
        <v>0</v>
      </c>
      <c r="O3745" s="22">
        <f t="shared" si="2743"/>
        <v>0</v>
      </c>
      <c r="P3745" s="22">
        <f t="shared" si="2774"/>
        <v>29767628.939200848</v>
      </c>
      <c r="Q3745" s="22">
        <f t="shared" si="2775"/>
        <v>0</v>
      </c>
      <c r="R3745" s="22">
        <f t="shared" si="2744"/>
        <v>512127835.11276788</v>
      </c>
      <c r="S3745" s="16">
        <f t="shared" si="2734"/>
        <v>0</v>
      </c>
      <c r="T3745" s="15">
        <f t="shared" si="2745"/>
        <v>0</v>
      </c>
      <c r="U3745" s="23">
        <f t="shared" si="2762"/>
        <v>2275282.4324777913</v>
      </c>
      <c r="V3745" s="23">
        <f t="shared" si="2763"/>
        <v>0</v>
      </c>
      <c r="W3745" s="23">
        <f t="shared" si="2776"/>
        <v>0</v>
      </c>
      <c r="X3745" s="23">
        <f t="shared" si="2764"/>
        <v>45955836.601492144</v>
      </c>
      <c r="Y3745" s="23">
        <f t="shared" si="2746"/>
        <v>13825559.361691331</v>
      </c>
      <c r="Z3745" s="3">
        <f t="shared" si="2747"/>
        <v>9464.5691866796642</v>
      </c>
      <c r="AA3745" s="23">
        <f t="shared" si="2748"/>
        <v>75116798.25788942</v>
      </c>
      <c r="AB3745" s="26">
        <f t="shared" si="2765"/>
        <v>70086276.274228632</v>
      </c>
      <c r="AC3745" s="23">
        <f t="shared" si="2766"/>
        <v>74889487.274228647</v>
      </c>
      <c r="AD3745" s="23">
        <f t="shared" si="2772"/>
        <v>4803211</v>
      </c>
      <c r="AE3745" s="24">
        <f t="shared" si="2733"/>
        <v>70086276.274228647</v>
      </c>
      <c r="AF3745" s="3">
        <f t="shared" si="2767"/>
        <v>0</v>
      </c>
      <c r="AG3745" s="2">
        <f t="shared" si="2749"/>
        <v>1135748302.4015598</v>
      </c>
      <c r="AH3745" s="2">
        <f t="shared" si="2750"/>
        <v>239.06334118058965</v>
      </c>
      <c r="AI3745" s="23">
        <f t="shared" si="2773"/>
        <v>12076806291.102346</v>
      </c>
      <c r="AJ3745" s="23">
        <f t="shared" si="2751"/>
        <v>6219.922423797766</v>
      </c>
      <c r="AK3745" s="23">
        <f t="shared" si="2752"/>
        <v>0</v>
      </c>
      <c r="AL3745" s="23">
        <f t="shared" si="2777"/>
        <v>0</v>
      </c>
      <c r="AM3745" s="23">
        <f t="shared" si="2778"/>
        <v>0</v>
      </c>
      <c r="AN3745" s="16">
        <f t="shared" si="2768"/>
        <v>0</v>
      </c>
      <c r="AO3745" s="23">
        <f t="shared" si="2769"/>
        <v>0</v>
      </c>
      <c r="AP3745" s="22">
        <f t="shared" si="2770"/>
        <v>0</v>
      </c>
      <c r="AQ3745" s="30">
        <f t="shared" si="2753"/>
        <v>32691656885.965252</v>
      </c>
      <c r="AR3745" s="28">
        <f t="shared" si="2754"/>
        <v>16140755722.513319</v>
      </c>
      <c r="AS3745" s="25">
        <f t="shared" si="2755"/>
        <v>200337590.02425668</v>
      </c>
      <c r="AT3745" s="32">
        <f t="shared" si="2756"/>
        <v>18929.138373359328</v>
      </c>
      <c r="AU3745" s="23">
        <f t="shared" si="2757"/>
        <v>18929.138373359328</v>
      </c>
      <c r="AV3745" s="22">
        <f t="shared" si="2758"/>
        <v>4787578795.7755899</v>
      </c>
      <c r="AW3745" s="31">
        <f t="shared" si="2771"/>
        <v>21670567572.365131</v>
      </c>
      <c r="AX3745" s="21"/>
      <c r="AY3745" s="21"/>
      <c r="AZ3745" s="21"/>
      <c r="BA3745" s="21"/>
    </row>
    <row r="3746" spans="1:53" x14ac:dyDescent="0.25">
      <c r="A3746">
        <f t="shared" si="2779"/>
        <v>987</v>
      </c>
      <c r="B3746" t="s">
        <v>6</v>
      </c>
      <c r="C3746" s="27">
        <f t="shared" si="2736"/>
        <v>0</v>
      </c>
      <c r="D3746" s="27">
        <f t="shared" si="2759"/>
        <v>0</v>
      </c>
      <c r="E3746" s="27" t="b">
        <f t="shared" si="2735"/>
        <v>1</v>
      </c>
      <c r="F3746" s="29">
        <f t="shared" si="2737"/>
        <v>0</v>
      </c>
      <c r="G3746" s="27">
        <f t="shared" si="2760"/>
        <v>0</v>
      </c>
      <c r="H3746" s="22">
        <f t="shared" si="2738"/>
        <v>41957461189.961739</v>
      </c>
      <c r="I3746" s="23">
        <f t="shared" si="2739"/>
        <v>132580106.5049091</v>
      </c>
      <c r="J3746" s="23">
        <f t="shared" si="2740"/>
        <v>1086</v>
      </c>
      <c r="K3746" s="19">
        <f t="shared" si="2761"/>
        <v>225.0831931027827</v>
      </c>
      <c r="L3746" s="16">
        <f t="shared" si="2741"/>
        <v>289.41068603322469</v>
      </c>
      <c r="M3746" s="23">
        <f>M3745-IF($B3746="B",(Percent_Rent_In_Elsies*2.49%/12 * H3745)/K3745,0)+IF($B3746="D",N3746,0)+IF(B3746="D",AK3745)+IF(B3746="C",F3745*90%)-(Y3746-Y3745)-IF($B3746="A",Q3745/K3745) + IF($B3746="A",Q3745/K3745)</f>
        <v>-67134523.22525546</v>
      </c>
      <c r="N3746" s="23">
        <f t="shared" si="2742"/>
        <v>0</v>
      </c>
      <c r="O3746" s="22">
        <f t="shared" si="2743"/>
        <v>0</v>
      </c>
      <c r="P3746" s="22">
        <f t="shared" si="2774"/>
        <v>0</v>
      </c>
      <c r="Q3746" s="22">
        <f t="shared" si="2775"/>
        <v>0</v>
      </c>
      <c r="R3746" s="22">
        <f t="shared" si="2744"/>
        <v>512127835.11276788</v>
      </c>
      <c r="S3746" s="16">
        <f t="shared" si="2734"/>
        <v>0</v>
      </c>
      <c r="T3746" s="15">
        <f t="shared" si="2745"/>
        <v>0</v>
      </c>
      <c r="U3746" s="23">
        <f t="shared" si="2762"/>
        <v>2275282.4324777913</v>
      </c>
      <c r="V3746" s="23">
        <f t="shared" si="2763"/>
        <v>0</v>
      </c>
      <c r="W3746" s="23">
        <f t="shared" si="2776"/>
        <v>0</v>
      </c>
      <c r="X3746" s="23">
        <f t="shared" si="2764"/>
        <v>46003159.447425544</v>
      </c>
      <c r="Y3746" s="23">
        <f t="shared" si="2746"/>
        <v>13825559.361691331</v>
      </c>
      <c r="Z3746" s="3">
        <f t="shared" si="2747"/>
        <v>0</v>
      </c>
      <c r="AA3746" s="23">
        <f t="shared" si="2748"/>
        <v>75116798.25788942</v>
      </c>
      <c r="AB3746" s="26">
        <f t="shared" si="2765"/>
        <v>70086276.274228632</v>
      </c>
      <c r="AC3746" s="23">
        <f t="shared" si="2766"/>
        <v>74889487.274228647</v>
      </c>
      <c r="AD3746" s="23">
        <f t="shared" si="2772"/>
        <v>4803211</v>
      </c>
      <c r="AE3746" s="24">
        <f t="shared" si="2733"/>
        <v>70086276.274228647</v>
      </c>
      <c r="AF3746" s="3">
        <f t="shared" si="2767"/>
        <v>0</v>
      </c>
      <c r="AG3746" s="2">
        <f t="shared" si="2749"/>
        <v>0</v>
      </c>
      <c r="AH3746" s="2">
        <f t="shared" si="2750"/>
        <v>239.46178008255731</v>
      </c>
      <c r="AI3746" s="23">
        <f t="shared" si="2773"/>
        <v>12076806291.102346</v>
      </c>
      <c r="AJ3746" s="23">
        <f t="shared" si="2751"/>
        <v>6219.922423797766</v>
      </c>
      <c r="AK3746" s="23">
        <f t="shared" si="2752"/>
        <v>0</v>
      </c>
      <c r="AL3746" s="23">
        <f t="shared" si="2777"/>
        <v>0</v>
      </c>
      <c r="AM3746" s="23">
        <f t="shared" si="2778"/>
        <v>0</v>
      </c>
      <c r="AN3746" s="16">
        <f t="shared" si="2768"/>
        <v>0</v>
      </c>
      <c r="AO3746" s="23">
        <f t="shared" si="2769"/>
        <v>0</v>
      </c>
      <c r="AP3746" s="22">
        <f t="shared" si="2770"/>
        <v>0</v>
      </c>
      <c r="AQ3746" s="30">
        <f t="shared" si="2753"/>
        <v>32691656885.965252</v>
      </c>
      <c r="AR3746" s="28">
        <f t="shared" si="2754"/>
        <v>16140755722.513319</v>
      </c>
      <c r="AS3746" s="25">
        <f t="shared" si="2755"/>
        <v>200337590.02425668</v>
      </c>
      <c r="AT3746" s="32">
        <f t="shared" si="2756"/>
        <v>0</v>
      </c>
      <c r="AU3746" s="23">
        <f t="shared" si="2757"/>
        <v>0</v>
      </c>
      <c r="AV3746" s="22">
        <f t="shared" si="2758"/>
        <v>4787578795.7755899</v>
      </c>
      <c r="AW3746" s="31">
        <f t="shared" si="2771"/>
        <v>21640799943.42593</v>
      </c>
    </row>
    <row r="3747" spans="1:53" x14ac:dyDescent="0.25">
      <c r="A3747">
        <f t="shared" si="2779"/>
        <v>987</v>
      </c>
      <c r="B3747" t="s">
        <v>7</v>
      </c>
      <c r="C3747" s="27">
        <f t="shared" si="2736"/>
        <v>0</v>
      </c>
      <c r="D3747" s="27">
        <f t="shared" si="2759"/>
        <v>0</v>
      </c>
      <c r="E3747" s="27" t="b">
        <f t="shared" si="2735"/>
        <v>1</v>
      </c>
      <c r="F3747" s="29">
        <f t="shared" si="2737"/>
        <v>0</v>
      </c>
      <c r="G3747" s="27">
        <f t="shared" si="2760"/>
        <v>0</v>
      </c>
      <c r="H3747" s="22">
        <f t="shared" si="2738"/>
        <v>41957461189.961731</v>
      </c>
      <c r="I3747" s="23">
        <f t="shared" si="2739"/>
        <v>132580106.5049091</v>
      </c>
      <c r="J3747" s="23">
        <f t="shared" si="2740"/>
        <v>1086</v>
      </c>
      <c r="K3747" s="19">
        <f t="shared" si="2761"/>
        <v>225.0831931027827</v>
      </c>
      <c r="L3747" s="16">
        <f t="shared" si="2741"/>
        <v>289.41068603322469</v>
      </c>
      <c r="M3747" s="23">
        <f>M3746-IF($B3747="B",(Percent_Rent_In_Elsies*2.49%/12 * H3746)/K3746,0)+IF($B3747="D",N3747,0)+IF(B3747="D",AK3746)+IF(B3747="C",F3746*90%)-(Y3747-Y3746)-IF($B3747="A",Q3746/K3746) + IF($B3747="A",Q3746/K3746)</f>
        <v>-67327922.232016072</v>
      </c>
      <c r="N3747" s="23">
        <f t="shared" si="2742"/>
        <v>0</v>
      </c>
      <c r="O3747" s="22">
        <f t="shared" si="2743"/>
        <v>0</v>
      </c>
      <c r="P3747" s="22">
        <f t="shared" si="2774"/>
        <v>0</v>
      </c>
      <c r="Q3747" s="22">
        <f t="shared" si="2775"/>
        <v>0</v>
      </c>
      <c r="R3747" s="22">
        <f t="shared" si="2744"/>
        <v>469450515.52003723</v>
      </c>
      <c r="S3747" s="16">
        <f t="shared" si="2734"/>
        <v>42677319.592730656</v>
      </c>
      <c r="T3747" s="15">
        <f t="shared" si="2745"/>
        <v>0</v>
      </c>
      <c r="U3747" s="23">
        <f t="shared" si="2762"/>
        <v>2085675.5631046421</v>
      </c>
      <c r="V3747" s="23">
        <f t="shared" si="2763"/>
        <v>189606.86937314927</v>
      </c>
      <c r="W3747" s="23">
        <f t="shared" si="2776"/>
        <v>0</v>
      </c>
      <c r="X3747" s="23">
        <f t="shared" si="2764"/>
        <v>46003159.447425544</v>
      </c>
      <c r="Y3747" s="23">
        <f t="shared" si="2746"/>
        <v>13825559.361691331</v>
      </c>
      <c r="Z3747" s="3">
        <f t="shared" si="2747"/>
        <v>0</v>
      </c>
      <c r="AA3747" s="23">
        <f t="shared" si="2748"/>
        <v>75116798.25788942</v>
      </c>
      <c r="AB3747" s="26">
        <f t="shared" si="2765"/>
        <v>70086276.274228632</v>
      </c>
      <c r="AC3747" s="23">
        <f t="shared" si="2766"/>
        <v>74889487.274228647</v>
      </c>
      <c r="AD3747" s="23">
        <f t="shared" si="2772"/>
        <v>4803211</v>
      </c>
      <c r="AE3747" s="24">
        <f t="shared" si="2733"/>
        <v>70086276.274228647</v>
      </c>
      <c r="AF3747" s="3">
        <f t="shared" si="2767"/>
        <v>0</v>
      </c>
      <c r="AG3747" s="2">
        <f t="shared" si="2749"/>
        <v>0</v>
      </c>
      <c r="AH3747" s="2">
        <f t="shared" si="2750"/>
        <v>239.46178008255728</v>
      </c>
      <c r="AI3747" s="23">
        <f t="shared" si="2773"/>
        <v>12076806291.102346</v>
      </c>
      <c r="AJ3747" s="23">
        <f t="shared" si="2751"/>
        <v>6219.922423797766</v>
      </c>
      <c r="AK3747" s="23">
        <f t="shared" si="2752"/>
        <v>0</v>
      </c>
      <c r="AL3747" s="23">
        <f t="shared" si="2777"/>
        <v>11842259.404958725</v>
      </c>
      <c r="AM3747" s="23">
        <f t="shared" si="2778"/>
        <v>11048690223.199913</v>
      </c>
      <c r="AN3747" s="16">
        <f t="shared" si="2768"/>
        <v>0</v>
      </c>
      <c r="AO3747" s="23">
        <f t="shared" si="2769"/>
        <v>193399.00676061245</v>
      </c>
      <c r="AP3747" s="22">
        <f t="shared" si="2770"/>
        <v>43530865.984585308</v>
      </c>
      <c r="AQ3747" s="30">
        <f t="shared" si="2753"/>
        <v>32778348605.573551</v>
      </c>
      <c r="AR3747" s="28">
        <f t="shared" si="2754"/>
        <v>16183916576.137035</v>
      </c>
      <c r="AS3747" s="25">
        <f t="shared" si="2755"/>
        <v>200337590.02425668</v>
      </c>
      <c r="AT3747" s="32">
        <f t="shared" si="2756"/>
        <v>0</v>
      </c>
      <c r="AU3747" s="23">
        <f t="shared" si="2757"/>
        <v>0</v>
      </c>
      <c r="AV3747" s="22">
        <f t="shared" si="2758"/>
        <v>4787578795.7755899</v>
      </c>
      <c r="AW3747" s="31">
        <f t="shared" si="2771"/>
        <v>21727491663.034233</v>
      </c>
    </row>
    <row r="3748" spans="1:53" s="21" customFormat="1" x14ac:dyDescent="0.25">
      <c r="A3748">
        <f t="shared" si="2779"/>
        <v>987</v>
      </c>
      <c r="B3748" t="s">
        <v>8</v>
      </c>
      <c r="C3748" s="27">
        <f t="shared" si="2736"/>
        <v>0</v>
      </c>
      <c r="D3748" s="27">
        <f t="shared" si="2759"/>
        <v>0</v>
      </c>
      <c r="E3748" s="27" t="b">
        <f t="shared" si="2735"/>
        <v>1</v>
      </c>
      <c r="F3748" s="29">
        <f t="shared" si="2737"/>
        <v>0</v>
      </c>
      <c r="G3748" s="27">
        <f t="shared" si="2760"/>
        <v>0</v>
      </c>
      <c r="H3748" s="22">
        <f t="shared" si="2738"/>
        <v>41957461189.961731</v>
      </c>
      <c r="I3748" s="23">
        <f t="shared" si="2739"/>
        <v>132580106.5049091</v>
      </c>
      <c r="J3748" s="23">
        <f t="shared" si="2740"/>
        <v>1086</v>
      </c>
      <c r="K3748" s="19">
        <f t="shared" si="2761"/>
        <v>225.0831931027827</v>
      </c>
      <c r="L3748" s="16">
        <f t="shared" si="2741"/>
        <v>289.41068603322469</v>
      </c>
      <c r="M3748" s="23">
        <f>M3747-IF($B3748="B",(Percent_Rent_In_Elsies*2.49%/12 * H3747)/K3747,0)+IF($B3748="D",N3748,0)+IF(B3748="D",AK3747)+IF(B3748="C",F3747*90%)-(Y3748-Y3747)-IF($B3748="A",Q3747/K3747) + IF($B3748="A",Q3747/K3747)</f>
        <v>-67327922.232016072</v>
      </c>
      <c r="N3748" s="23">
        <f t="shared" si="2742"/>
        <v>0</v>
      </c>
      <c r="O3748" s="22">
        <f t="shared" si="2743"/>
        <v>0</v>
      </c>
      <c r="P3748" s="22">
        <f t="shared" si="2774"/>
        <v>0</v>
      </c>
      <c r="Q3748" s="22">
        <f t="shared" si="2775"/>
        <v>0</v>
      </c>
      <c r="R3748" s="22">
        <f t="shared" si="2744"/>
        <v>512981381.50462252</v>
      </c>
      <c r="S3748" s="16">
        <f t="shared" si="2734"/>
        <v>42677319.592730656</v>
      </c>
      <c r="T3748" s="15">
        <f t="shared" si="2745"/>
        <v>0</v>
      </c>
      <c r="U3748" s="23">
        <f t="shared" si="2762"/>
        <v>2279074.5698652547</v>
      </c>
      <c r="V3748" s="23">
        <f t="shared" si="2763"/>
        <v>189606.86937314927</v>
      </c>
      <c r="W3748" s="23">
        <f t="shared" si="2776"/>
        <v>0</v>
      </c>
      <c r="X3748" s="23">
        <f t="shared" si="2764"/>
        <v>46003159.447425544</v>
      </c>
      <c r="Y3748" s="23">
        <f t="shared" si="2746"/>
        <v>13825559.361691331</v>
      </c>
      <c r="Z3748" s="3">
        <f t="shared" si="2747"/>
        <v>0</v>
      </c>
      <c r="AA3748" s="23">
        <f t="shared" si="2748"/>
        <v>75116798.25788942</v>
      </c>
      <c r="AB3748" s="26">
        <f t="shared" si="2765"/>
        <v>70086276.274228647</v>
      </c>
      <c r="AC3748" s="23">
        <f t="shared" si="2766"/>
        <v>74889487.274228647</v>
      </c>
      <c r="AD3748" s="23">
        <f t="shared" si="2772"/>
        <v>4803211</v>
      </c>
      <c r="AE3748" s="24">
        <f t="shared" si="2733"/>
        <v>70086276.274228647</v>
      </c>
      <c r="AF3748" s="3">
        <f t="shared" si="2767"/>
        <v>1E-4</v>
      </c>
      <c r="AG3748" s="2">
        <f t="shared" si="2749"/>
        <v>0</v>
      </c>
      <c r="AH3748" s="2">
        <f t="shared" si="2750"/>
        <v>239.46178008255728</v>
      </c>
      <c r="AI3748" s="23">
        <f t="shared" si="2773"/>
        <v>12076806291.102346</v>
      </c>
      <c r="AJ3748" s="23">
        <f t="shared" si="2751"/>
        <v>6219.922423797766</v>
      </c>
      <c r="AK3748" s="23">
        <f t="shared" si="2752"/>
        <v>68360.496506568859</v>
      </c>
      <c r="AL3748" s="23">
        <f t="shared" si="2777"/>
        <v>0</v>
      </c>
      <c r="AM3748" s="23">
        <f t="shared" si="2778"/>
        <v>0</v>
      </c>
      <c r="AN3748" s="16">
        <f t="shared" si="2768"/>
        <v>0</v>
      </c>
      <c r="AO3748" s="23">
        <f t="shared" si="2769"/>
        <v>0</v>
      </c>
      <c r="AP3748" s="22">
        <f t="shared" si="2770"/>
        <v>0</v>
      </c>
      <c r="AQ3748" s="30">
        <f t="shared" si="2753"/>
        <v>32778348605.573551</v>
      </c>
      <c r="AR3748" s="28">
        <f t="shared" si="2754"/>
        <v>16183916576.137035</v>
      </c>
      <c r="AS3748" s="25">
        <f t="shared" si="2755"/>
        <v>200337590.02425668</v>
      </c>
      <c r="AT3748" s="32">
        <f t="shared" si="2756"/>
        <v>0</v>
      </c>
      <c r="AU3748" s="23">
        <f t="shared" si="2757"/>
        <v>0</v>
      </c>
      <c r="AV3748" s="22">
        <f t="shared" si="2758"/>
        <v>4787578795.7755899</v>
      </c>
      <c r="AW3748" s="31">
        <f t="shared" si="2771"/>
        <v>21727491663.034237</v>
      </c>
      <c r="AX3748"/>
      <c r="AY3748"/>
      <c r="AZ3748"/>
      <c r="BA3748"/>
    </row>
    <row r="3749" spans="1:53" s="21" customFormat="1" x14ac:dyDescent="0.25">
      <c r="A3749">
        <f t="shared" si="2779"/>
        <v>987</v>
      </c>
      <c r="B3749" t="s">
        <v>9</v>
      </c>
      <c r="C3749" s="27">
        <f t="shared" si="2736"/>
        <v>0</v>
      </c>
      <c r="D3749" s="27">
        <f t="shared" si="2759"/>
        <v>0</v>
      </c>
      <c r="E3749" s="27" t="b">
        <f t="shared" si="2735"/>
        <v>1</v>
      </c>
      <c r="F3749" s="29">
        <f t="shared" si="2737"/>
        <v>0</v>
      </c>
      <c r="G3749" s="27">
        <f t="shared" si="2760"/>
        <v>0</v>
      </c>
      <c r="H3749" s="22">
        <f t="shared" si="2738"/>
        <v>41957461189.961731</v>
      </c>
      <c r="I3749" s="23">
        <f t="shared" si="2739"/>
        <v>132580106.5049091</v>
      </c>
      <c r="J3749" s="23">
        <f t="shared" si="2740"/>
        <v>1086</v>
      </c>
      <c r="K3749" s="19">
        <f t="shared" si="2761"/>
        <v>225.0831931027827</v>
      </c>
      <c r="L3749" s="16">
        <f t="shared" si="2741"/>
        <v>289.41068603322469</v>
      </c>
      <c r="M3749" s="23">
        <f>M3748-IF($B3749="B",(Percent_Rent_In_Elsies*2.49%/12 * H3748)/K3748,0)+IF($B3749="D",N3749,0)+IF(B3749="D",AK3748)+IF(B3749="C",F3748*90%)-(Y3749-Y3748)-IF($B3749="A",Q3748/K3748) + IF($B3749="A",Q3748/K3748)</f>
        <v>-67259561.7355095</v>
      </c>
      <c r="N3749" s="23">
        <f t="shared" si="2742"/>
        <v>0</v>
      </c>
      <c r="O3749" s="22">
        <f t="shared" si="2743"/>
        <v>29817241.654099517</v>
      </c>
      <c r="P3749" s="22">
        <f t="shared" si="2774"/>
        <v>0</v>
      </c>
      <c r="Q3749" s="22">
        <f t="shared" si="2775"/>
        <v>0</v>
      </c>
      <c r="R3749" s="22">
        <f t="shared" si="2744"/>
        <v>512981381.50462252</v>
      </c>
      <c r="S3749" s="16">
        <f t="shared" si="2734"/>
        <v>0</v>
      </c>
      <c r="T3749" s="15">
        <f t="shared" si="2745"/>
        <v>12860077.93863114</v>
      </c>
      <c r="U3749" s="23">
        <f t="shared" si="2762"/>
        <v>2279074.5698652547</v>
      </c>
      <c r="V3749" s="23">
        <f t="shared" si="2763"/>
        <v>0</v>
      </c>
      <c r="W3749" s="23">
        <f t="shared" si="2776"/>
        <v>189606.86937314927</v>
      </c>
      <c r="X3749" s="23">
        <f t="shared" si="2764"/>
        <v>46003159.447425544</v>
      </c>
      <c r="Y3749" s="23">
        <f t="shared" si="2746"/>
        <v>13825559.361691331</v>
      </c>
      <c r="Z3749" s="3">
        <f t="shared" si="2747"/>
        <v>0</v>
      </c>
      <c r="AA3749" s="23">
        <f t="shared" si="2748"/>
        <v>75048437.761382848</v>
      </c>
      <c r="AB3749" s="26">
        <f t="shared" si="2765"/>
        <v>70086276.274228647</v>
      </c>
      <c r="AC3749" s="23">
        <f t="shared" si="2766"/>
        <v>74889487.274228647</v>
      </c>
      <c r="AD3749" s="23">
        <f t="shared" si="2772"/>
        <v>4803211</v>
      </c>
      <c r="AE3749" s="24">
        <f t="shared" si="2733"/>
        <v>70086276.274228647</v>
      </c>
      <c r="AF3749" s="3">
        <f t="shared" si="2767"/>
        <v>0</v>
      </c>
      <c r="AG3749" s="2">
        <f t="shared" si="2749"/>
        <v>0</v>
      </c>
      <c r="AH3749" s="2">
        <f t="shared" si="2750"/>
        <v>239.46178008255728</v>
      </c>
      <c r="AI3749" s="23">
        <f t="shared" si="2773"/>
        <v>12065815720.505354</v>
      </c>
      <c r="AJ3749" s="23">
        <f t="shared" si="2751"/>
        <v>6219.922423797766</v>
      </c>
      <c r="AK3749" s="23">
        <f t="shared" si="2752"/>
        <v>0</v>
      </c>
      <c r="AL3749" s="23">
        <f t="shared" si="2777"/>
        <v>0</v>
      </c>
      <c r="AM3749" s="23">
        <f t="shared" si="2778"/>
        <v>0</v>
      </c>
      <c r="AN3749" s="16">
        <f t="shared" si="2768"/>
        <v>0</v>
      </c>
      <c r="AO3749" s="23">
        <f t="shared" si="2769"/>
        <v>0</v>
      </c>
      <c r="AP3749" s="22">
        <f t="shared" si="2770"/>
        <v>0</v>
      </c>
      <c r="AQ3749" s="30">
        <f t="shared" si="2753"/>
        <v>32778348605.573551</v>
      </c>
      <c r="AR3749" s="28">
        <f t="shared" si="2754"/>
        <v>16183916576.137035</v>
      </c>
      <c r="AS3749" s="25">
        <f t="shared" si="2755"/>
        <v>200337590.02425668</v>
      </c>
      <c r="AT3749" s="32">
        <f t="shared" si="2756"/>
        <v>0</v>
      </c>
      <c r="AU3749" s="23">
        <f t="shared" si="2757"/>
        <v>0</v>
      </c>
      <c r="AV3749" s="22">
        <f t="shared" si="2758"/>
        <v>4787578795.7755899</v>
      </c>
      <c r="AW3749" s="31">
        <f t="shared" si="2771"/>
        <v>21727491663.034237</v>
      </c>
      <c r="AX3749"/>
      <c r="AY3749"/>
      <c r="AZ3749"/>
      <c r="BA3749"/>
    </row>
    <row r="3750" spans="1:53" x14ac:dyDescent="0.25">
      <c r="A3750" s="21">
        <f t="shared" si="2779"/>
        <v>987</v>
      </c>
      <c r="B3750" s="21" t="s">
        <v>28</v>
      </c>
      <c r="C3750" s="27">
        <f t="shared" si="2736"/>
        <v>0</v>
      </c>
      <c r="D3750" s="27">
        <f t="shared" si="2759"/>
        <v>0</v>
      </c>
      <c r="E3750" s="27" t="b">
        <f t="shared" si="2735"/>
        <v>1</v>
      </c>
      <c r="F3750" s="29">
        <f t="shared" si="2737"/>
        <v>0</v>
      </c>
      <c r="G3750" s="27">
        <f t="shared" si="2760"/>
        <v>0</v>
      </c>
      <c r="H3750" s="22">
        <f t="shared" si="2738"/>
        <v>41957461189.961731</v>
      </c>
      <c r="I3750" s="23">
        <f t="shared" si="2739"/>
        <v>132580106.5049091</v>
      </c>
      <c r="J3750" s="23">
        <f t="shared" si="2740"/>
        <v>1086</v>
      </c>
      <c r="K3750" s="19">
        <f t="shared" si="2761"/>
        <v>225.0831931027827</v>
      </c>
      <c r="L3750" s="16">
        <f t="shared" si="2741"/>
        <v>289.41068603322469</v>
      </c>
      <c r="M3750" s="23">
        <f>M3749-IF($B3750="B",(Percent_Rent_In_Elsies*2.49%/12 * H3749)/K3749,0)+IF($B3750="D",N3750,0)+IF(B3750="D",AK3749)+IF(B3750="C",F3749*90%)-(Y3750-Y3749)-IF($B3750="A",Q3749/K3749) + IF($B3750="A",Q3749/K3749)</f>
        <v>-67259561.7355095</v>
      </c>
      <c r="N3750" s="23">
        <f t="shared" si="2742"/>
        <v>0</v>
      </c>
      <c r="O3750" s="22">
        <f t="shared" si="2743"/>
        <v>0</v>
      </c>
      <c r="P3750" s="22">
        <f t="shared" si="2774"/>
        <v>29817241.654099517</v>
      </c>
      <c r="Q3750" s="22">
        <f t="shared" si="2775"/>
        <v>0</v>
      </c>
      <c r="R3750" s="22">
        <f t="shared" si="2744"/>
        <v>512981381.50462252</v>
      </c>
      <c r="S3750" s="16">
        <f t="shared" si="2734"/>
        <v>0</v>
      </c>
      <c r="T3750" s="15">
        <f t="shared" si="2745"/>
        <v>0</v>
      </c>
      <c r="U3750" s="23">
        <f t="shared" si="2762"/>
        <v>2279074.5698652547</v>
      </c>
      <c r="V3750" s="23">
        <f t="shared" si="2763"/>
        <v>0</v>
      </c>
      <c r="W3750" s="23">
        <f t="shared" si="2776"/>
        <v>0</v>
      </c>
      <c r="X3750" s="23">
        <f t="shared" si="2764"/>
        <v>46003159.447425544</v>
      </c>
      <c r="Y3750" s="23">
        <f t="shared" si="2746"/>
        <v>13825559.361691331</v>
      </c>
      <c r="Z3750" s="3">
        <f t="shared" si="2747"/>
        <v>9480.3434686574656</v>
      </c>
      <c r="AA3750" s="23">
        <f t="shared" si="2748"/>
        <v>75190642.913412705</v>
      </c>
      <c r="AB3750" s="26">
        <f t="shared" si="2765"/>
        <v>70086276.274228618</v>
      </c>
      <c r="AC3750" s="23">
        <f t="shared" si="2766"/>
        <v>74889487.274228647</v>
      </c>
      <c r="AD3750" s="23">
        <f t="shared" si="2772"/>
        <v>4803211</v>
      </c>
      <c r="AE3750" s="24">
        <f t="shared" si="2733"/>
        <v>70086276.274228647</v>
      </c>
      <c r="AF3750" s="3">
        <f t="shared" si="2767"/>
        <v>0</v>
      </c>
      <c r="AG3750" s="2">
        <f t="shared" si="2749"/>
        <v>1137641216.2388959</v>
      </c>
      <c r="AH3750" s="2">
        <f t="shared" si="2750"/>
        <v>239.46178008255728</v>
      </c>
      <c r="AI3750" s="23">
        <f t="shared" si="2773"/>
        <v>12088678570.287172</v>
      </c>
      <c r="AJ3750" s="23">
        <f t="shared" si="2751"/>
        <v>6219.922423797766</v>
      </c>
      <c r="AK3750" s="23">
        <f t="shared" si="2752"/>
        <v>0</v>
      </c>
      <c r="AL3750" s="23">
        <f t="shared" si="2777"/>
        <v>0</v>
      </c>
      <c r="AM3750" s="23">
        <f t="shared" si="2778"/>
        <v>0</v>
      </c>
      <c r="AN3750" s="16">
        <f t="shared" si="2768"/>
        <v>0</v>
      </c>
      <c r="AO3750" s="23">
        <f t="shared" si="2769"/>
        <v>0</v>
      </c>
      <c r="AP3750" s="22">
        <f t="shared" si="2770"/>
        <v>0</v>
      </c>
      <c r="AQ3750" s="30">
        <f t="shared" si="2753"/>
        <v>32778348605.573551</v>
      </c>
      <c r="AR3750" s="28">
        <f t="shared" si="2754"/>
        <v>16183916576.137035</v>
      </c>
      <c r="AS3750" s="25">
        <f t="shared" si="2755"/>
        <v>200337590.02425668</v>
      </c>
      <c r="AT3750" s="32">
        <f t="shared" si="2756"/>
        <v>18960.686937314931</v>
      </c>
      <c r="AU3750" s="23">
        <f t="shared" si="2757"/>
        <v>18960.686937314931</v>
      </c>
      <c r="AV3750" s="22">
        <f t="shared" si="2758"/>
        <v>4800438873.714221</v>
      </c>
      <c r="AW3750" s="31">
        <f t="shared" si="2771"/>
        <v>21727491663.034233</v>
      </c>
    </row>
    <row r="3751" spans="1:53" x14ac:dyDescent="0.25">
      <c r="A3751">
        <f t="shared" si="2779"/>
        <v>988</v>
      </c>
      <c r="B3751" t="s">
        <v>6</v>
      </c>
      <c r="C3751" s="27">
        <f t="shared" si="2736"/>
        <v>0</v>
      </c>
      <c r="D3751" s="27">
        <f t="shared" si="2759"/>
        <v>0</v>
      </c>
      <c r="E3751" s="27" t="b">
        <f t="shared" si="2735"/>
        <v>1</v>
      </c>
      <c r="F3751" s="29">
        <f t="shared" si="2737"/>
        <v>0</v>
      </c>
      <c r="G3751" s="27">
        <f t="shared" si="2760"/>
        <v>0</v>
      </c>
      <c r="H3751" s="22">
        <f t="shared" si="2738"/>
        <v>42027390291.945</v>
      </c>
      <c r="I3751" s="23">
        <f t="shared" si="2739"/>
        <v>132580106.5049091</v>
      </c>
      <c r="J3751" s="23">
        <f t="shared" si="2740"/>
        <v>1086</v>
      </c>
      <c r="K3751" s="19">
        <f t="shared" si="2761"/>
        <v>225.0831931027827</v>
      </c>
      <c r="L3751" s="16">
        <f t="shared" si="2741"/>
        <v>289.8930371766134</v>
      </c>
      <c r="M3751" s="23">
        <f>M3750-IF($B3751="B",(Percent_Rent_In_Elsies*2.49%/12 * H3750)/K3750,0)+IF($B3751="D",N3751,0)+IF(B3751="D",AK3750)+IF(B3751="C",F3750*90%)-(Y3751-Y3750)-IF($B3751="A",Q3750/K3750) + IF($B3751="A",Q3750/K3750)</f>
        <v>-67259561.7355095</v>
      </c>
      <c r="N3751" s="23">
        <f t="shared" si="2742"/>
        <v>0</v>
      </c>
      <c r="O3751" s="22">
        <f t="shared" si="2743"/>
        <v>0</v>
      </c>
      <c r="P3751" s="22">
        <f t="shared" si="2774"/>
        <v>0</v>
      </c>
      <c r="Q3751" s="22">
        <f t="shared" si="2775"/>
        <v>0</v>
      </c>
      <c r="R3751" s="22">
        <f t="shared" si="2744"/>
        <v>512981381.50462252</v>
      </c>
      <c r="S3751" s="16">
        <f t="shared" si="2734"/>
        <v>0</v>
      </c>
      <c r="T3751" s="15">
        <f t="shared" si="2745"/>
        <v>0</v>
      </c>
      <c r="U3751" s="23">
        <f t="shared" si="2762"/>
        <v>2279074.5698652547</v>
      </c>
      <c r="V3751" s="23">
        <f t="shared" si="2763"/>
        <v>0</v>
      </c>
      <c r="W3751" s="23">
        <f t="shared" si="2776"/>
        <v>0</v>
      </c>
      <c r="X3751" s="23">
        <f t="shared" si="2764"/>
        <v>46050561.164768837</v>
      </c>
      <c r="Y3751" s="23">
        <f t="shared" si="2746"/>
        <v>13825559.361691331</v>
      </c>
      <c r="Z3751" s="3">
        <f t="shared" si="2747"/>
        <v>0</v>
      </c>
      <c r="AA3751" s="23">
        <f t="shared" si="2748"/>
        <v>75190642.913412705</v>
      </c>
      <c r="AB3751" s="26">
        <f t="shared" si="2765"/>
        <v>70086276.274228647</v>
      </c>
      <c r="AC3751" s="23">
        <f t="shared" si="2766"/>
        <v>74889487.274228647</v>
      </c>
      <c r="AD3751" s="23">
        <f t="shared" si="2772"/>
        <v>4803211</v>
      </c>
      <c r="AE3751" s="24">
        <f t="shared" si="2733"/>
        <v>70086276.274228647</v>
      </c>
      <c r="AF3751" s="3">
        <f t="shared" si="2767"/>
        <v>0</v>
      </c>
      <c r="AG3751" s="2">
        <f t="shared" si="2749"/>
        <v>0</v>
      </c>
      <c r="AH3751" s="2">
        <f t="shared" si="2750"/>
        <v>239.86088304936155</v>
      </c>
      <c r="AI3751" s="23">
        <f t="shared" si="2773"/>
        <v>12088678570.287172</v>
      </c>
      <c r="AJ3751" s="23">
        <f t="shared" si="2751"/>
        <v>6219.922423797766</v>
      </c>
      <c r="AK3751" s="23">
        <f t="shared" si="2752"/>
        <v>0</v>
      </c>
      <c r="AL3751" s="23">
        <f t="shared" si="2777"/>
        <v>0</v>
      </c>
      <c r="AM3751" s="23">
        <f t="shared" si="2778"/>
        <v>0</v>
      </c>
      <c r="AN3751" s="16">
        <f t="shared" si="2768"/>
        <v>0</v>
      </c>
      <c r="AO3751" s="23">
        <f t="shared" si="2769"/>
        <v>0</v>
      </c>
      <c r="AP3751" s="22">
        <f t="shared" si="2770"/>
        <v>0</v>
      </c>
      <c r="AQ3751" s="30">
        <f t="shared" si="2753"/>
        <v>32778348605.573551</v>
      </c>
      <c r="AR3751" s="28">
        <f t="shared" si="2754"/>
        <v>16183916576.137035</v>
      </c>
      <c r="AS3751" s="25">
        <f t="shared" si="2755"/>
        <v>200337590.02425668</v>
      </c>
      <c r="AT3751" s="32">
        <f t="shared" si="2756"/>
        <v>0</v>
      </c>
      <c r="AU3751" s="23">
        <f t="shared" si="2757"/>
        <v>0</v>
      </c>
      <c r="AV3751" s="22">
        <f t="shared" si="2758"/>
        <v>4800438873.714221</v>
      </c>
      <c r="AW3751" s="31">
        <f t="shared" si="2771"/>
        <v>21697674421.380135</v>
      </c>
    </row>
    <row r="3752" spans="1:53" x14ac:dyDescent="0.25">
      <c r="A3752">
        <f t="shared" si="2779"/>
        <v>988</v>
      </c>
      <c r="B3752" t="s">
        <v>7</v>
      </c>
      <c r="C3752" s="27">
        <f t="shared" si="2736"/>
        <v>0</v>
      </c>
      <c r="D3752" s="27">
        <f t="shared" si="2759"/>
        <v>0</v>
      </c>
      <c r="E3752" s="27" t="b">
        <f t="shared" si="2735"/>
        <v>1</v>
      </c>
      <c r="F3752" s="29">
        <f t="shared" si="2737"/>
        <v>0</v>
      </c>
      <c r="G3752" s="27">
        <f t="shared" si="2760"/>
        <v>0</v>
      </c>
      <c r="H3752" s="22">
        <f t="shared" si="2738"/>
        <v>42027390291.945</v>
      </c>
      <c r="I3752" s="23">
        <f t="shared" si="2739"/>
        <v>132580106.5049091</v>
      </c>
      <c r="J3752" s="23">
        <f t="shared" si="2740"/>
        <v>1086</v>
      </c>
      <c r="K3752" s="19">
        <f t="shared" si="2761"/>
        <v>225.0831931027827</v>
      </c>
      <c r="L3752" s="16">
        <f t="shared" si="2741"/>
        <v>289.8930371766134</v>
      </c>
      <c r="M3752" s="23">
        <f>M3751-IF($B3752="B",(Percent_Rent_In_Elsies*2.49%/12 * H3751)/K3751,0)+IF($B3752="D",N3752,0)+IF(B3752="D",AK3751)+IF(B3752="C",F3751*90%)-(Y3752-Y3751)-IF($B3752="A",Q3751/K3751) + IF($B3752="A",Q3751/K3751)</f>
        <v>-67453283.073948041</v>
      </c>
      <c r="N3752" s="23">
        <f t="shared" si="2742"/>
        <v>0</v>
      </c>
      <c r="O3752" s="22">
        <f t="shared" si="2743"/>
        <v>0</v>
      </c>
      <c r="P3752" s="22">
        <f t="shared" si="2774"/>
        <v>0</v>
      </c>
      <c r="Q3752" s="22">
        <f t="shared" si="2775"/>
        <v>0</v>
      </c>
      <c r="R3752" s="22">
        <f t="shared" si="2744"/>
        <v>470232933.04590398</v>
      </c>
      <c r="S3752" s="16">
        <f t="shared" si="2734"/>
        <v>42748448.458718546</v>
      </c>
      <c r="T3752" s="15">
        <f t="shared" si="2745"/>
        <v>0</v>
      </c>
      <c r="U3752" s="23">
        <f t="shared" si="2762"/>
        <v>2089151.6890431501</v>
      </c>
      <c r="V3752" s="23">
        <f t="shared" si="2763"/>
        <v>189922.88082210455</v>
      </c>
      <c r="W3752" s="23">
        <f t="shared" si="2776"/>
        <v>0</v>
      </c>
      <c r="X3752" s="23">
        <f t="shared" si="2764"/>
        <v>46050561.164768837</v>
      </c>
      <c r="Y3752" s="23">
        <f t="shared" si="2746"/>
        <v>13825559.361691331</v>
      </c>
      <c r="Z3752" s="3">
        <f t="shared" si="2747"/>
        <v>0</v>
      </c>
      <c r="AA3752" s="23">
        <f t="shared" si="2748"/>
        <v>75190642.913412705</v>
      </c>
      <c r="AB3752" s="26">
        <f t="shared" si="2765"/>
        <v>70086276.274228647</v>
      </c>
      <c r="AC3752" s="23">
        <f t="shared" si="2766"/>
        <v>74889487.274228647</v>
      </c>
      <c r="AD3752" s="23">
        <f t="shared" si="2772"/>
        <v>4803211</v>
      </c>
      <c r="AE3752" s="24">
        <f t="shared" si="2733"/>
        <v>70086276.274228647</v>
      </c>
      <c r="AF3752" s="3">
        <f t="shared" si="2767"/>
        <v>0</v>
      </c>
      <c r="AG3752" s="2">
        <f t="shared" si="2749"/>
        <v>0</v>
      </c>
      <c r="AH3752" s="2">
        <f t="shared" si="2750"/>
        <v>239.86088304936155</v>
      </c>
      <c r="AI3752" s="23">
        <f t="shared" si="2773"/>
        <v>12088678570.287172</v>
      </c>
      <c r="AJ3752" s="23">
        <f t="shared" si="2751"/>
        <v>6219.922423797766</v>
      </c>
      <c r="AK3752" s="23">
        <f t="shared" si="2752"/>
        <v>0</v>
      </c>
      <c r="AL3752" s="23">
        <f t="shared" si="2777"/>
        <v>11872279.184825897</v>
      </c>
      <c r="AM3752" s="23">
        <f t="shared" si="2778"/>
        <v>11076698328.492908</v>
      </c>
      <c r="AN3752" s="16">
        <f t="shared" si="2768"/>
        <v>0</v>
      </c>
      <c r="AO3752" s="23">
        <f t="shared" si="2769"/>
        <v>193721.33843854675</v>
      </c>
      <c r="AP3752" s="22">
        <f t="shared" si="2770"/>
        <v>43603417.427892938</v>
      </c>
      <c r="AQ3752" s="30">
        <f t="shared" si="2753"/>
        <v>32865184811.381203</v>
      </c>
      <c r="AR3752" s="28">
        <f t="shared" si="2754"/>
        <v>16227149364.51679</v>
      </c>
      <c r="AS3752" s="25">
        <f t="shared" si="2755"/>
        <v>200337590.02425668</v>
      </c>
      <c r="AT3752" s="32">
        <f t="shared" si="2756"/>
        <v>0</v>
      </c>
      <c r="AU3752" s="23">
        <f t="shared" si="2757"/>
        <v>0</v>
      </c>
      <c r="AV3752" s="22">
        <f t="shared" si="2758"/>
        <v>4800438873.714221</v>
      </c>
      <c r="AW3752" s="31">
        <f t="shared" si="2771"/>
        <v>21784510627.187786</v>
      </c>
    </row>
    <row r="3753" spans="1:53" x14ac:dyDescent="0.25">
      <c r="A3753">
        <f t="shared" si="2779"/>
        <v>988</v>
      </c>
      <c r="B3753" t="s">
        <v>8</v>
      </c>
      <c r="C3753" s="27">
        <f t="shared" si="2736"/>
        <v>0</v>
      </c>
      <c r="D3753" s="27">
        <f t="shared" si="2759"/>
        <v>0</v>
      </c>
      <c r="E3753" s="27" t="b">
        <f t="shared" si="2735"/>
        <v>1</v>
      </c>
      <c r="F3753" s="29">
        <f t="shared" si="2737"/>
        <v>0</v>
      </c>
      <c r="G3753" s="27">
        <f t="shared" si="2760"/>
        <v>0</v>
      </c>
      <c r="H3753" s="22">
        <f t="shared" si="2738"/>
        <v>42027390291.945</v>
      </c>
      <c r="I3753" s="23">
        <f t="shared" si="2739"/>
        <v>132580106.5049091</v>
      </c>
      <c r="J3753" s="23">
        <f t="shared" si="2740"/>
        <v>1086</v>
      </c>
      <c r="K3753" s="19">
        <f t="shared" si="2761"/>
        <v>225.0831931027827</v>
      </c>
      <c r="L3753" s="16">
        <f t="shared" si="2741"/>
        <v>289.8930371766134</v>
      </c>
      <c r="M3753" s="23">
        <f>M3752-IF($B3753="B",(Percent_Rent_In_Elsies*2.49%/12 * H3752)/K3752,0)+IF($B3753="D",N3753,0)+IF(B3753="D",AK3752)+IF(B3753="C",F3752*90%)-(Y3753-Y3752)-IF($B3753="A",Q3752/K3752) + IF($B3753="A",Q3752/K3752)</f>
        <v>-67453283.073948041</v>
      </c>
      <c r="N3753" s="23">
        <f t="shared" si="2742"/>
        <v>0</v>
      </c>
      <c r="O3753" s="22">
        <f t="shared" si="2743"/>
        <v>0</v>
      </c>
      <c r="P3753" s="22">
        <f t="shared" si="2774"/>
        <v>0</v>
      </c>
      <c r="Q3753" s="22">
        <f t="shared" si="2775"/>
        <v>0</v>
      </c>
      <c r="R3753" s="22">
        <f t="shared" si="2744"/>
        <v>513836350.4737969</v>
      </c>
      <c r="S3753" s="16">
        <f t="shared" si="2734"/>
        <v>42748448.458718546</v>
      </c>
      <c r="T3753" s="15">
        <f t="shared" si="2745"/>
        <v>0</v>
      </c>
      <c r="U3753" s="23">
        <f t="shared" si="2762"/>
        <v>2282873.0274816966</v>
      </c>
      <c r="V3753" s="23">
        <f t="shared" si="2763"/>
        <v>189922.88082210455</v>
      </c>
      <c r="W3753" s="23">
        <f t="shared" si="2776"/>
        <v>0</v>
      </c>
      <c r="X3753" s="23">
        <f t="shared" si="2764"/>
        <v>46050561.164768837</v>
      </c>
      <c r="Y3753" s="23">
        <f t="shared" si="2746"/>
        <v>13825559.361691331</v>
      </c>
      <c r="Z3753" s="3">
        <f t="shared" si="2747"/>
        <v>0</v>
      </c>
      <c r="AA3753" s="23">
        <f t="shared" si="2748"/>
        <v>75190642.913412705</v>
      </c>
      <c r="AB3753" s="26">
        <f t="shared" si="2765"/>
        <v>70086276.274228647</v>
      </c>
      <c r="AC3753" s="23">
        <f t="shared" si="2766"/>
        <v>74889487.274228647</v>
      </c>
      <c r="AD3753" s="23">
        <f t="shared" si="2772"/>
        <v>4803211</v>
      </c>
      <c r="AE3753" s="24">
        <f t="shared" si="2733"/>
        <v>70086276.274228647</v>
      </c>
      <c r="AF3753" s="3">
        <f t="shared" si="2767"/>
        <v>1E-4</v>
      </c>
      <c r="AG3753" s="2">
        <f t="shared" si="2749"/>
        <v>0</v>
      </c>
      <c r="AH3753" s="2">
        <f t="shared" si="2750"/>
        <v>239.86088304936155</v>
      </c>
      <c r="AI3753" s="23">
        <f t="shared" si="2773"/>
        <v>12088678570.287172</v>
      </c>
      <c r="AJ3753" s="23">
        <f t="shared" si="2751"/>
        <v>6219.922423797766</v>
      </c>
      <c r="AK3753" s="23">
        <f t="shared" si="2752"/>
        <v>68410.552751400479</v>
      </c>
      <c r="AL3753" s="23">
        <f t="shared" si="2777"/>
        <v>0</v>
      </c>
      <c r="AM3753" s="23">
        <f t="shared" si="2778"/>
        <v>0</v>
      </c>
      <c r="AN3753" s="16">
        <f t="shared" si="2768"/>
        <v>0</v>
      </c>
      <c r="AO3753" s="23">
        <f t="shared" si="2769"/>
        <v>0</v>
      </c>
      <c r="AP3753" s="22">
        <f t="shared" si="2770"/>
        <v>0</v>
      </c>
      <c r="AQ3753" s="30">
        <f t="shared" si="2753"/>
        <v>32865184811.381203</v>
      </c>
      <c r="AR3753" s="28">
        <f t="shared" si="2754"/>
        <v>16227149364.51679</v>
      </c>
      <c r="AS3753" s="25">
        <f t="shared" si="2755"/>
        <v>200337590.02425668</v>
      </c>
      <c r="AT3753" s="32">
        <f t="shared" si="2756"/>
        <v>0</v>
      </c>
      <c r="AU3753" s="23">
        <f t="shared" si="2757"/>
        <v>0</v>
      </c>
      <c r="AV3753" s="22">
        <f t="shared" si="2758"/>
        <v>4800438873.714221</v>
      </c>
      <c r="AW3753" s="31">
        <f t="shared" si="2771"/>
        <v>21784510627.187782</v>
      </c>
    </row>
    <row r="3754" spans="1:53" x14ac:dyDescent="0.25">
      <c r="A3754" s="21">
        <f t="shared" si="2779"/>
        <v>988</v>
      </c>
      <c r="B3754" s="21" t="s">
        <v>9</v>
      </c>
      <c r="C3754" s="27">
        <f t="shared" si="2736"/>
        <v>0</v>
      </c>
      <c r="D3754" s="27">
        <f t="shared" si="2759"/>
        <v>0</v>
      </c>
      <c r="E3754" s="27" t="b">
        <f t="shared" si="2735"/>
        <v>1</v>
      </c>
      <c r="F3754" s="29">
        <f t="shared" si="2737"/>
        <v>0</v>
      </c>
      <c r="G3754" s="27">
        <f t="shared" si="2760"/>
        <v>0</v>
      </c>
      <c r="H3754" s="22">
        <f t="shared" si="2738"/>
        <v>42027390291.945</v>
      </c>
      <c r="I3754" s="23">
        <f t="shared" si="2739"/>
        <v>132580106.5049091</v>
      </c>
      <c r="J3754" s="23">
        <f t="shared" si="2740"/>
        <v>1086</v>
      </c>
      <c r="K3754" s="19">
        <f t="shared" si="2761"/>
        <v>225.0831931027827</v>
      </c>
      <c r="L3754" s="16">
        <f t="shared" si="2741"/>
        <v>289.8930371766134</v>
      </c>
      <c r="M3754" s="23">
        <f>M3753-IF($B3754="B",(Percent_Rent_In_Elsies*2.49%/12 * H3753)/K3753,0)+IF($B3754="D",N3754,0)+IF(B3754="D",AK3753)+IF(B3754="C",F3753*90%)-(Y3754-Y3753)-IF($B3754="A",Q3753/K3753) + IF($B3754="A",Q3753/K3753)</f>
        <v>-67384872.521196634</v>
      </c>
      <c r="N3754" s="23">
        <f t="shared" si="2742"/>
        <v>0</v>
      </c>
      <c r="O3754" s="22">
        <f t="shared" si="2743"/>
        <v>29866937.056856349</v>
      </c>
      <c r="P3754" s="22">
        <f t="shared" si="2774"/>
        <v>0</v>
      </c>
      <c r="Q3754" s="22">
        <f t="shared" si="2775"/>
        <v>0</v>
      </c>
      <c r="R3754" s="22">
        <f t="shared" si="2744"/>
        <v>513836350.4737969</v>
      </c>
      <c r="S3754" s="16">
        <f t="shared" si="2734"/>
        <v>0</v>
      </c>
      <c r="T3754" s="15">
        <f t="shared" si="2745"/>
        <v>12881511.401862197</v>
      </c>
      <c r="U3754" s="23">
        <f t="shared" si="2762"/>
        <v>2282873.0274816966</v>
      </c>
      <c r="V3754" s="23">
        <f t="shared" si="2763"/>
        <v>0</v>
      </c>
      <c r="W3754" s="23">
        <f t="shared" si="2776"/>
        <v>189922.88082210455</v>
      </c>
      <c r="X3754" s="23">
        <f t="shared" si="2764"/>
        <v>46050561.164768837</v>
      </c>
      <c r="Y3754" s="23">
        <f t="shared" si="2746"/>
        <v>13825559.361691331</v>
      </c>
      <c r="Z3754" s="3">
        <f t="shared" si="2747"/>
        <v>0</v>
      </c>
      <c r="AA3754" s="23">
        <f t="shared" si="2748"/>
        <v>75122232.360661298</v>
      </c>
      <c r="AB3754" s="26">
        <f t="shared" si="2765"/>
        <v>70086276.274228632</v>
      </c>
      <c r="AC3754" s="23">
        <f t="shared" si="2766"/>
        <v>74889487.274228647</v>
      </c>
      <c r="AD3754" s="23">
        <f t="shared" si="2772"/>
        <v>4803211</v>
      </c>
      <c r="AE3754" s="24">
        <f t="shared" si="2733"/>
        <v>70086276.274228647</v>
      </c>
      <c r="AF3754" s="3">
        <f t="shared" si="2767"/>
        <v>0</v>
      </c>
      <c r="AG3754" s="2">
        <f t="shared" si="2749"/>
        <v>0</v>
      </c>
      <c r="AH3754" s="2">
        <f t="shared" si="2750"/>
        <v>239.86088304936155</v>
      </c>
      <c r="AI3754" s="23">
        <f t="shared" si="2773"/>
        <v>12077679951.962021</v>
      </c>
      <c r="AJ3754" s="23">
        <f t="shared" si="2751"/>
        <v>6219.922423797766</v>
      </c>
      <c r="AK3754" s="23">
        <f t="shared" si="2752"/>
        <v>0</v>
      </c>
      <c r="AL3754" s="23">
        <f t="shared" si="2777"/>
        <v>0</v>
      </c>
      <c r="AM3754" s="23">
        <f t="shared" si="2778"/>
        <v>0</v>
      </c>
      <c r="AN3754" s="16">
        <f t="shared" si="2768"/>
        <v>0</v>
      </c>
      <c r="AO3754" s="23">
        <f t="shared" si="2769"/>
        <v>0</v>
      </c>
      <c r="AP3754" s="22">
        <f t="shared" si="2770"/>
        <v>0</v>
      </c>
      <c r="AQ3754" s="30">
        <f t="shared" si="2753"/>
        <v>32865184811.381203</v>
      </c>
      <c r="AR3754" s="28">
        <f t="shared" si="2754"/>
        <v>16227149364.51679</v>
      </c>
      <c r="AS3754" s="25">
        <f t="shared" si="2755"/>
        <v>200337590.02425668</v>
      </c>
      <c r="AT3754" s="32">
        <f t="shared" si="2756"/>
        <v>0</v>
      </c>
      <c r="AU3754" s="23">
        <f t="shared" si="2757"/>
        <v>0</v>
      </c>
      <c r="AV3754" s="22">
        <f t="shared" si="2758"/>
        <v>4800438873.714221</v>
      </c>
      <c r="AW3754" s="31">
        <f t="shared" si="2771"/>
        <v>21784510627.187782</v>
      </c>
      <c r="AX3754" s="21"/>
      <c r="AY3754" s="21"/>
      <c r="AZ3754" s="21"/>
      <c r="BA3754" s="21"/>
    </row>
    <row r="3755" spans="1:53" x14ac:dyDescent="0.25">
      <c r="A3755" s="21">
        <f t="shared" si="2779"/>
        <v>988</v>
      </c>
      <c r="B3755" s="21" t="s">
        <v>28</v>
      </c>
      <c r="C3755" s="27">
        <f t="shared" si="2736"/>
        <v>0</v>
      </c>
      <c r="D3755" s="27">
        <f t="shared" si="2759"/>
        <v>0</v>
      </c>
      <c r="E3755" s="27" t="b">
        <f t="shared" si="2735"/>
        <v>1</v>
      </c>
      <c r="F3755" s="29">
        <f t="shared" si="2737"/>
        <v>0</v>
      </c>
      <c r="G3755" s="27">
        <f t="shared" si="2760"/>
        <v>0</v>
      </c>
      <c r="H3755" s="22">
        <f t="shared" si="2738"/>
        <v>42027390291.945</v>
      </c>
      <c r="I3755" s="23">
        <f t="shared" si="2739"/>
        <v>132580106.5049091</v>
      </c>
      <c r="J3755" s="23">
        <f t="shared" si="2740"/>
        <v>1086</v>
      </c>
      <c r="K3755" s="19">
        <f t="shared" si="2761"/>
        <v>225.0831931027827</v>
      </c>
      <c r="L3755" s="16">
        <f t="shared" si="2741"/>
        <v>289.8930371766134</v>
      </c>
      <c r="M3755" s="23">
        <f>M3754-IF($B3755="B",(Percent_Rent_In_Elsies*2.49%/12 * H3754)/K3754,0)+IF($B3755="D",N3755,0)+IF(B3755="D",AK3754)+IF(B3755="C",F3754*90%)-(Y3755-Y3754)-IF($B3755="A",Q3754/K3754) + IF($B3755="A",Q3754/K3754)</f>
        <v>-67384872.521196634</v>
      </c>
      <c r="N3755" s="23">
        <f t="shared" si="2742"/>
        <v>0</v>
      </c>
      <c r="O3755" s="22">
        <f t="shared" si="2743"/>
        <v>0</v>
      </c>
      <c r="P3755" s="22">
        <f t="shared" si="2774"/>
        <v>29866937.056856349</v>
      </c>
      <c r="Q3755" s="22">
        <f t="shared" si="2775"/>
        <v>0</v>
      </c>
      <c r="R3755" s="22">
        <f t="shared" si="2744"/>
        <v>513836350.4737969</v>
      </c>
      <c r="S3755" s="16">
        <f t="shared" si="2734"/>
        <v>0</v>
      </c>
      <c r="T3755" s="15">
        <f t="shared" si="2745"/>
        <v>0</v>
      </c>
      <c r="U3755" s="23">
        <f t="shared" si="2762"/>
        <v>2282873.0274816966</v>
      </c>
      <c r="V3755" s="23">
        <f t="shared" si="2763"/>
        <v>0</v>
      </c>
      <c r="W3755" s="23">
        <f t="shared" si="2776"/>
        <v>0</v>
      </c>
      <c r="X3755" s="23">
        <f t="shared" si="2764"/>
        <v>46050561.164768837</v>
      </c>
      <c r="Y3755" s="23">
        <f t="shared" si="2746"/>
        <v>13825559.361691331</v>
      </c>
      <c r="Z3755" s="3">
        <f t="shared" si="2747"/>
        <v>9496.1440411052299</v>
      </c>
      <c r="AA3755" s="23">
        <f t="shared" si="2748"/>
        <v>75264674.521277875</v>
      </c>
      <c r="AB3755" s="26">
        <f t="shared" si="2765"/>
        <v>70086276.274228632</v>
      </c>
      <c r="AC3755" s="23">
        <f t="shared" si="2766"/>
        <v>74889487.274228647</v>
      </c>
      <c r="AD3755" s="23">
        <f t="shared" si="2772"/>
        <v>4803211</v>
      </c>
      <c r="AE3755" s="24">
        <f t="shared" si="2733"/>
        <v>70086276.274228647</v>
      </c>
      <c r="AF3755" s="3">
        <f t="shared" si="2767"/>
        <v>0</v>
      </c>
      <c r="AG3755" s="2">
        <f t="shared" si="2749"/>
        <v>1139537284.9326277</v>
      </c>
      <c r="AH3755" s="2">
        <f t="shared" si="2750"/>
        <v>239.86088304936155</v>
      </c>
      <c r="AI3755" s="23">
        <f t="shared" si="2773"/>
        <v>12100580906.493477</v>
      </c>
      <c r="AJ3755" s="23">
        <f t="shared" si="2751"/>
        <v>6219.922423797766</v>
      </c>
      <c r="AK3755" s="23">
        <f t="shared" si="2752"/>
        <v>0</v>
      </c>
      <c r="AL3755" s="23">
        <f t="shared" si="2777"/>
        <v>0</v>
      </c>
      <c r="AM3755" s="23">
        <f t="shared" si="2778"/>
        <v>0</v>
      </c>
      <c r="AN3755" s="16">
        <f t="shared" si="2768"/>
        <v>0</v>
      </c>
      <c r="AO3755" s="23">
        <f t="shared" si="2769"/>
        <v>0</v>
      </c>
      <c r="AP3755" s="22">
        <f t="shared" si="2770"/>
        <v>0</v>
      </c>
      <c r="AQ3755" s="30">
        <f t="shared" si="2753"/>
        <v>32865184811.381203</v>
      </c>
      <c r="AR3755" s="28">
        <f t="shared" si="2754"/>
        <v>16227149364.51679</v>
      </c>
      <c r="AS3755" s="25">
        <f t="shared" si="2755"/>
        <v>200337590.02425668</v>
      </c>
      <c r="AT3755" s="32">
        <f t="shared" si="2756"/>
        <v>18992.28808221046</v>
      </c>
      <c r="AU3755" s="23">
        <f t="shared" si="2757"/>
        <v>18992.28808221046</v>
      </c>
      <c r="AV3755" s="22">
        <f t="shared" si="2758"/>
        <v>4813320385.1160831</v>
      </c>
      <c r="AW3755" s="31">
        <f t="shared" si="2771"/>
        <v>21784510627.187782</v>
      </c>
      <c r="AX3755" s="21"/>
      <c r="AY3755" s="21"/>
      <c r="AZ3755" s="21"/>
      <c r="BA3755" s="21"/>
    </row>
    <row r="3756" spans="1:53" x14ac:dyDescent="0.25">
      <c r="A3756">
        <f t="shared" si="2779"/>
        <v>989</v>
      </c>
      <c r="B3756" t="s">
        <v>6</v>
      </c>
      <c r="C3756" s="27">
        <f t="shared" si="2736"/>
        <v>0</v>
      </c>
      <c r="D3756" s="27">
        <f t="shared" si="2759"/>
        <v>0</v>
      </c>
      <c r="E3756" s="27" t="b">
        <f t="shared" si="2735"/>
        <v>1</v>
      </c>
      <c r="F3756" s="29">
        <f t="shared" si="2737"/>
        <v>0</v>
      </c>
      <c r="G3756" s="27">
        <f t="shared" si="2760"/>
        <v>0</v>
      </c>
      <c r="H3756" s="22">
        <f t="shared" si="2738"/>
        <v>42097435942.43158</v>
      </c>
      <c r="I3756" s="23">
        <f t="shared" si="2739"/>
        <v>132580106.5049091</v>
      </c>
      <c r="J3756" s="23">
        <f t="shared" si="2740"/>
        <v>1086</v>
      </c>
      <c r="K3756" s="19">
        <f t="shared" si="2761"/>
        <v>225.0831931027827</v>
      </c>
      <c r="L3756" s="16">
        <f t="shared" si="2741"/>
        <v>290.37619223857445</v>
      </c>
      <c r="M3756" s="23">
        <f>M3755-IF($B3756="B",(Percent_Rent_In_Elsies*2.49%/12 * H3755)/K3755,0)+IF($B3756="D",N3756,0)+IF(B3756="D",AK3755)+IF(B3756="C",F3755*90%)-(Y3756-Y3755)-IF($B3756="A",Q3755/K3755) + IF($B3756="A",Q3755/K3755)</f>
        <v>-67384872.521196634</v>
      </c>
      <c r="N3756" s="23">
        <f t="shared" si="2742"/>
        <v>0</v>
      </c>
      <c r="O3756" s="22">
        <f t="shared" si="2743"/>
        <v>0</v>
      </c>
      <c r="P3756" s="22">
        <f t="shared" si="2774"/>
        <v>0</v>
      </c>
      <c r="Q3756" s="22">
        <f t="shared" si="2775"/>
        <v>0</v>
      </c>
      <c r="R3756" s="22">
        <f t="shared" si="2744"/>
        <v>513836350.4737969</v>
      </c>
      <c r="S3756" s="16">
        <f t="shared" si="2734"/>
        <v>0</v>
      </c>
      <c r="T3756" s="15">
        <f t="shared" si="2745"/>
        <v>0</v>
      </c>
      <c r="U3756" s="23">
        <f t="shared" si="2762"/>
        <v>2282873.0274816966</v>
      </c>
      <c r="V3756" s="23">
        <f t="shared" si="2763"/>
        <v>0</v>
      </c>
      <c r="W3756" s="23">
        <f t="shared" si="2776"/>
        <v>0</v>
      </c>
      <c r="X3756" s="23">
        <f t="shared" si="2764"/>
        <v>46098041.884974368</v>
      </c>
      <c r="Y3756" s="23">
        <f t="shared" si="2746"/>
        <v>13825559.361691331</v>
      </c>
      <c r="Z3756" s="3">
        <f t="shared" si="2747"/>
        <v>0</v>
      </c>
      <c r="AA3756" s="23">
        <f t="shared" si="2748"/>
        <v>75264674.521277875</v>
      </c>
      <c r="AB3756" s="26">
        <f t="shared" si="2765"/>
        <v>70086276.274228632</v>
      </c>
      <c r="AC3756" s="23">
        <f t="shared" si="2766"/>
        <v>74889487.274228647</v>
      </c>
      <c r="AD3756" s="23">
        <f t="shared" si="2772"/>
        <v>4803211</v>
      </c>
      <c r="AE3756" s="24">
        <f t="shared" si="2733"/>
        <v>70086276.274228647</v>
      </c>
      <c r="AF3756" s="3">
        <f t="shared" si="2767"/>
        <v>0</v>
      </c>
      <c r="AG3756" s="2">
        <f t="shared" si="2749"/>
        <v>0</v>
      </c>
      <c r="AH3756" s="2">
        <f t="shared" si="2750"/>
        <v>240.2606511877772</v>
      </c>
      <c r="AI3756" s="23">
        <f t="shared" si="2773"/>
        <v>12100580906.493477</v>
      </c>
      <c r="AJ3756" s="23">
        <f t="shared" si="2751"/>
        <v>6219.922423797766</v>
      </c>
      <c r="AK3756" s="23">
        <f t="shared" si="2752"/>
        <v>0</v>
      </c>
      <c r="AL3756" s="23">
        <f t="shared" si="2777"/>
        <v>0</v>
      </c>
      <c r="AM3756" s="23">
        <f t="shared" si="2778"/>
        <v>0</v>
      </c>
      <c r="AN3756" s="16">
        <f t="shared" si="2768"/>
        <v>0</v>
      </c>
      <c r="AO3756" s="23">
        <f t="shared" si="2769"/>
        <v>0</v>
      </c>
      <c r="AP3756" s="22">
        <f t="shared" si="2770"/>
        <v>0</v>
      </c>
      <c r="AQ3756" s="30">
        <f t="shared" si="2753"/>
        <v>32865184811.381203</v>
      </c>
      <c r="AR3756" s="28">
        <f t="shared" si="2754"/>
        <v>16227149364.51679</v>
      </c>
      <c r="AS3756" s="25">
        <f t="shared" si="2755"/>
        <v>200337590.02425668</v>
      </c>
      <c r="AT3756" s="32">
        <f t="shared" si="2756"/>
        <v>0</v>
      </c>
      <c r="AU3756" s="23">
        <f t="shared" si="2757"/>
        <v>0</v>
      </c>
      <c r="AV3756" s="22">
        <f t="shared" si="2758"/>
        <v>4813320385.1160831</v>
      </c>
      <c r="AW3756" s="31">
        <f t="shared" si="2771"/>
        <v>21754643690.130924</v>
      </c>
    </row>
    <row r="3757" spans="1:53" x14ac:dyDescent="0.25">
      <c r="A3757">
        <f t="shared" si="2779"/>
        <v>989</v>
      </c>
      <c r="B3757" t="s">
        <v>7</v>
      </c>
      <c r="C3757" s="27">
        <f t="shared" si="2736"/>
        <v>0</v>
      </c>
      <c r="D3757" s="27">
        <f t="shared" si="2759"/>
        <v>0</v>
      </c>
      <c r="E3757" s="27" t="b">
        <f t="shared" si="2735"/>
        <v>1</v>
      </c>
      <c r="F3757" s="29">
        <f t="shared" si="2737"/>
        <v>0</v>
      </c>
      <c r="G3757" s="27">
        <f t="shared" si="2760"/>
        <v>0</v>
      </c>
      <c r="H3757" s="22">
        <f t="shared" si="2738"/>
        <v>42097435942.43158</v>
      </c>
      <c r="I3757" s="23">
        <f t="shared" si="2739"/>
        <v>132580106.5049091</v>
      </c>
      <c r="J3757" s="23">
        <f t="shared" si="2740"/>
        <v>1086</v>
      </c>
      <c r="K3757" s="19">
        <f t="shared" si="2761"/>
        <v>225.0831931027827</v>
      </c>
      <c r="L3757" s="16">
        <f t="shared" si="2741"/>
        <v>290.37619223857445</v>
      </c>
      <c r="M3757" s="23">
        <f>M3756-IF($B3757="B",(Percent_Rent_In_Elsies*2.49%/12 * H3756)/K3756,0)+IF($B3757="D",N3757,0)+IF(B3757="D",AK3756)+IF(B3757="C",F3756*90%)-(Y3757-Y3756)-IF($B3757="A",Q3756/K3756) + IF($B3757="A",Q3756/K3756)</f>
        <v>-67578916.728532583</v>
      </c>
      <c r="N3757" s="23">
        <f t="shared" si="2742"/>
        <v>0</v>
      </c>
      <c r="O3757" s="22">
        <f t="shared" si="2743"/>
        <v>0</v>
      </c>
      <c r="P3757" s="22">
        <f t="shared" si="2774"/>
        <v>0</v>
      </c>
      <c r="Q3757" s="22">
        <f t="shared" si="2775"/>
        <v>0</v>
      </c>
      <c r="R3757" s="22">
        <f t="shared" si="2744"/>
        <v>471016654.60098052</v>
      </c>
      <c r="S3757" s="16">
        <f t="shared" si="2734"/>
        <v>42819695.872816406</v>
      </c>
      <c r="T3757" s="15">
        <f t="shared" si="2745"/>
        <v>0</v>
      </c>
      <c r="U3757" s="23">
        <f t="shared" si="2762"/>
        <v>2092633.6085248885</v>
      </c>
      <c r="V3757" s="23">
        <f t="shared" si="2763"/>
        <v>190239.41895680805</v>
      </c>
      <c r="W3757" s="23">
        <f t="shared" si="2776"/>
        <v>0</v>
      </c>
      <c r="X3757" s="23">
        <f t="shared" si="2764"/>
        <v>46098041.884974368</v>
      </c>
      <c r="Y3757" s="23">
        <f t="shared" si="2746"/>
        <v>13825559.361691331</v>
      </c>
      <c r="Z3757" s="3">
        <f t="shared" si="2747"/>
        <v>0</v>
      </c>
      <c r="AA3757" s="23">
        <f t="shared" si="2748"/>
        <v>75264674.521277875</v>
      </c>
      <c r="AB3757" s="26">
        <f t="shared" si="2765"/>
        <v>70086276.274228632</v>
      </c>
      <c r="AC3757" s="23">
        <f t="shared" si="2766"/>
        <v>74889487.274228647</v>
      </c>
      <c r="AD3757" s="23">
        <f t="shared" si="2772"/>
        <v>4803211</v>
      </c>
      <c r="AE3757" s="24">
        <f t="shared" si="2733"/>
        <v>70086276.274228647</v>
      </c>
      <c r="AF3757" s="3">
        <f t="shared" si="2767"/>
        <v>0</v>
      </c>
      <c r="AG3757" s="2">
        <f t="shared" si="2749"/>
        <v>0</v>
      </c>
      <c r="AH3757" s="2">
        <f t="shared" si="2750"/>
        <v>240.2606511877772</v>
      </c>
      <c r="AI3757" s="23">
        <f t="shared" si="2773"/>
        <v>12100580906.493477</v>
      </c>
      <c r="AJ3757" s="23">
        <f t="shared" si="2751"/>
        <v>6219.922423797766</v>
      </c>
      <c r="AK3757" s="23">
        <f t="shared" si="2752"/>
        <v>0</v>
      </c>
      <c r="AL3757" s="23">
        <f t="shared" si="2777"/>
        <v>11902336.20630455</v>
      </c>
      <c r="AM3757" s="23">
        <f t="shared" si="2778"/>
        <v>11104741179.776056</v>
      </c>
      <c r="AN3757" s="16">
        <f t="shared" si="2768"/>
        <v>0</v>
      </c>
      <c r="AO3757" s="23">
        <f t="shared" si="2769"/>
        <v>194044.20733594435</v>
      </c>
      <c r="AP3757" s="22">
        <f t="shared" si="2770"/>
        <v>43676089.790272765</v>
      </c>
      <c r="AQ3757" s="30">
        <f t="shared" si="2753"/>
        <v>32952165744.198528</v>
      </c>
      <c r="AR3757" s="28">
        <f t="shared" si="2754"/>
        <v>16270454207.543846</v>
      </c>
      <c r="AS3757" s="25">
        <f t="shared" si="2755"/>
        <v>200337590.02425668</v>
      </c>
      <c r="AT3757" s="32">
        <f t="shared" si="2756"/>
        <v>0</v>
      </c>
      <c r="AU3757" s="23">
        <f t="shared" si="2757"/>
        <v>0</v>
      </c>
      <c r="AV3757" s="22">
        <f t="shared" si="2758"/>
        <v>4813320385.1160831</v>
      </c>
      <c r="AW3757" s="31">
        <f t="shared" si="2771"/>
        <v>21841624622.948254</v>
      </c>
    </row>
    <row r="3758" spans="1:53" s="21" customFormat="1" x14ac:dyDescent="0.25">
      <c r="A3758">
        <f t="shared" si="2779"/>
        <v>989</v>
      </c>
      <c r="B3758" t="s">
        <v>8</v>
      </c>
      <c r="C3758" s="27">
        <f t="shared" si="2736"/>
        <v>0</v>
      </c>
      <c r="D3758" s="27">
        <f t="shared" si="2759"/>
        <v>0</v>
      </c>
      <c r="E3758" s="27" t="b">
        <f t="shared" si="2735"/>
        <v>1</v>
      </c>
      <c r="F3758" s="29">
        <f t="shared" si="2737"/>
        <v>0</v>
      </c>
      <c r="G3758" s="27">
        <f t="shared" si="2760"/>
        <v>0</v>
      </c>
      <c r="H3758" s="22">
        <f t="shared" si="2738"/>
        <v>42097435942.43158</v>
      </c>
      <c r="I3758" s="23">
        <f t="shared" si="2739"/>
        <v>132580106.5049091</v>
      </c>
      <c r="J3758" s="23">
        <f t="shared" si="2740"/>
        <v>1086</v>
      </c>
      <c r="K3758" s="19">
        <f t="shared" si="2761"/>
        <v>225.0831931027827</v>
      </c>
      <c r="L3758" s="16">
        <f t="shared" si="2741"/>
        <v>290.37619223857445</v>
      </c>
      <c r="M3758" s="23">
        <f>M3757-IF($B3758="B",(Percent_Rent_In_Elsies*2.49%/12 * H3757)/K3757,0)+IF($B3758="D",N3758,0)+IF(B3758="D",AK3757)+IF(B3758="C",F3757*90%)-(Y3758-Y3757)-IF($B3758="A",Q3757/K3757) + IF($B3758="A",Q3757/K3757)</f>
        <v>-67578916.728532583</v>
      </c>
      <c r="N3758" s="23">
        <f t="shared" si="2742"/>
        <v>0</v>
      </c>
      <c r="O3758" s="22">
        <f t="shared" si="2743"/>
        <v>0</v>
      </c>
      <c r="P3758" s="22">
        <f t="shared" si="2774"/>
        <v>0</v>
      </c>
      <c r="Q3758" s="22">
        <f t="shared" si="2775"/>
        <v>0</v>
      </c>
      <c r="R3758" s="22">
        <f t="shared" si="2744"/>
        <v>514692744.39125329</v>
      </c>
      <c r="S3758" s="16">
        <f t="shared" si="2734"/>
        <v>42819695.872816406</v>
      </c>
      <c r="T3758" s="15">
        <f t="shared" si="2745"/>
        <v>0</v>
      </c>
      <c r="U3758" s="23">
        <f t="shared" si="2762"/>
        <v>2286677.815860833</v>
      </c>
      <c r="V3758" s="23">
        <f t="shared" si="2763"/>
        <v>190239.41895680805</v>
      </c>
      <c r="W3758" s="23">
        <f t="shared" si="2776"/>
        <v>0</v>
      </c>
      <c r="X3758" s="23">
        <f t="shared" si="2764"/>
        <v>46098041.884974368</v>
      </c>
      <c r="Y3758" s="23">
        <f t="shared" si="2746"/>
        <v>13825559.361691331</v>
      </c>
      <c r="Z3758" s="3">
        <f t="shared" si="2747"/>
        <v>0</v>
      </c>
      <c r="AA3758" s="23">
        <f t="shared" si="2748"/>
        <v>75264674.521277875</v>
      </c>
      <c r="AB3758" s="26">
        <f t="shared" si="2765"/>
        <v>70086276.274228632</v>
      </c>
      <c r="AC3758" s="23">
        <f t="shared" si="2766"/>
        <v>74889487.274228647</v>
      </c>
      <c r="AD3758" s="23">
        <f t="shared" si="2772"/>
        <v>4803211</v>
      </c>
      <c r="AE3758" s="24">
        <f t="shared" si="2733"/>
        <v>70086276.274228647</v>
      </c>
      <c r="AF3758" s="3">
        <f t="shared" si="2767"/>
        <v>1E-4</v>
      </c>
      <c r="AG3758" s="2">
        <f t="shared" si="2749"/>
        <v>0</v>
      </c>
      <c r="AH3758" s="2">
        <f t="shared" si="2750"/>
        <v>240.2606511877772</v>
      </c>
      <c r="AI3758" s="23">
        <f t="shared" si="2773"/>
        <v>12100580906.493477</v>
      </c>
      <c r="AJ3758" s="23">
        <f t="shared" si="2751"/>
        <v>6219.922423797766</v>
      </c>
      <c r="AK3758" s="23">
        <f t="shared" si="2752"/>
        <v>68460.77188557481</v>
      </c>
      <c r="AL3758" s="23">
        <f t="shared" si="2777"/>
        <v>0</v>
      </c>
      <c r="AM3758" s="23">
        <f t="shared" si="2778"/>
        <v>0</v>
      </c>
      <c r="AN3758" s="16">
        <f t="shared" si="2768"/>
        <v>0</v>
      </c>
      <c r="AO3758" s="23">
        <f t="shared" si="2769"/>
        <v>0</v>
      </c>
      <c r="AP3758" s="22">
        <f t="shared" si="2770"/>
        <v>0</v>
      </c>
      <c r="AQ3758" s="30">
        <f t="shared" si="2753"/>
        <v>32952165744.198528</v>
      </c>
      <c r="AR3758" s="28">
        <f t="shared" si="2754"/>
        <v>16270454207.543846</v>
      </c>
      <c r="AS3758" s="25">
        <f t="shared" si="2755"/>
        <v>200337590.02425668</v>
      </c>
      <c r="AT3758" s="32">
        <f t="shared" si="2756"/>
        <v>0</v>
      </c>
      <c r="AU3758" s="23">
        <f t="shared" si="2757"/>
        <v>0</v>
      </c>
      <c r="AV3758" s="22">
        <f t="shared" si="2758"/>
        <v>4813320385.1160831</v>
      </c>
      <c r="AW3758" s="31">
        <f t="shared" si="2771"/>
        <v>21841624622.948254</v>
      </c>
      <c r="AX3758"/>
      <c r="AY3758"/>
      <c r="AZ3758"/>
      <c r="BA3758"/>
    </row>
    <row r="3759" spans="1:53" s="21" customFormat="1" x14ac:dyDescent="0.25">
      <c r="A3759">
        <f t="shared" si="2779"/>
        <v>989</v>
      </c>
      <c r="B3759" t="s">
        <v>9</v>
      </c>
      <c r="C3759" s="27">
        <f t="shared" si="2736"/>
        <v>0</v>
      </c>
      <c r="D3759" s="27">
        <f t="shared" si="2759"/>
        <v>0</v>
      </c>
      <c r="E3759" s="27" t="b">
        <f t="shared" si="2735"/>
        <v>1</v>
      </c>
      <c r="F3759" s="29">
        <f t="shared" si="2737"/>
        <v>0</v>
      </c>
      <c r="G3759" s="27">
        <f t="shared" si="2760"/>
        <v>0</v>
      </c>
      <c r="H3759" s="22">
        <f t="shared" si="2738"/>
        <v>42097435942.43158</v>
      </c>
      <c r="I3759" s="23">
        <f t="shared" si="2739"/>
        <v>132580106.5049091</v>
      </c>
      <c r="J3759" s="23">
        <f t="shared" si="2740"/>
        <v>1086</v>
      </c>
      <c r="K3759" s="19">
        <f t="shared" si="2761"/>
        <v>225.0831931027827</v>
      </c>
      <c r="L3759" s="16">
        <f t="shared" si="2741"/>
        <v>290.37619223857445</v>
      </c>
      <c r="M3759" s="23">
        <f>M3758-IF($B3759="B",(Percent_Rent_In_Elsies*2.49%/12 * H3758)/K3758,0)+IF($B3759="D",N3759,0)+IF(B3759="D",AK3758)+IF(B3759="C",F3758*90%)-(Y3759-Y3758)-IF($B3759="A",Q3758/K3758) + IF($B3759="A",Q3758/K3758)</f>
        <v>-67510455.956647009</v>
      </c>
      <c r="N3759" s="23">
        <f t="shared" si="2742"/>
        <v>0</v>
      </c>
      <c r="O3759" s="22">
        <f t="shared" si="2743"/>
        <v>29916715.285284445</v>
      </c>
      <c r="P3759" s="22">
        <f t="shared" si="2774"/>
        <v>0</v>
      </c>
      <c r="Q3759" s="22">
        <f t="shared" si="2775"/>
        <v>0</v>
      </c>
      <c r="R3759" s="22">
        <f t="shared" si="2744"/>
        <v>514692744.39125329</v>
      </c>
      <c r="S3759" s="16">
        <f t="shared" si="2734"/>
        <v>0</v>
      </c>
      <c r="T3759" s="15">
        <f t="shared" si="2745"/>
        <v>12902980.587531962</v>
      </c>
      <c r="U3759" s="23">
        <f t="shared" si="2762"/>
        <v>2286677.815860833</v>
      </c>
      <c r="V3759" s="23">
        <f t="shared" si="2763"/>
        <v>0</v>
      </c>
      <c r="W3759" s="23">
        <f t="shared" si="2776"/>
        <v>190239.41895680805</v>
      </c>
      <c r="X3759" s="23">
        <f t="shared" si="2764"/>
        <v>46098041.884974368</v>
      </c>
      <c r="Y3759" s="23">
        <f t="shared" si="2746"/>
        <v>13825559.361691331</v>
      </c>
      <c r="Z3759" s="3">
        <f t="shared" si="2747"/>
        <v>0</v>
      </c>
      <c r="AA3759" s="23">
        <f t="shared" si="2748"/>
        <v>75196213.749392301</v>
      </c>
      <c r="AB3759" s="26">
        <f t="shared" si="2765"/>
        <v>70086276.274228632</v>
      </c>
      <c r="AC3759" s="23">
        <f t="shared" si="2766"/>
        <v>74889487.274228647</v>
      </c>
      <c r="AD3759" s="23">
        <f t="shared" si="2772"/>
        <v>4803211</v>
      </c>
      <c r="AE3759" s="24">
        <f t="shared" si="2733"/>
        <v>70086276.274228647</v>
      </c>
      <c r="AF3759" s="3">
        <f t="shared" si="2767"/>
        <v>0</v>
      </c>
      <c r="AG3759" s="2">
        <f t="shared" si="2749"/>
        <v>0</v>
      </c>
      <c r="AH3759" s="2">
        <f t="shared" si="2750"/>
        <v>240.2606511877772</v>
      </c>
      <c r="AI3759" s="23">
        <f t="shared" si="2773"/>
        <v>12089574214.251844</v>
      </c>
      <c r="AJ3759" s="23">
        <f t="shared" si="2751"/>
        <v>6219.922423797766</v>
      </c>
      <c r="AK3759" s="23">
        <f t="shared" si="2752"/>
        <v>0</v>
      </c>
      <c r="AL3759" s="23">
        <f t="shared" si="2777"/>
        <v>0</v>
      </c>
      <c r="AM3759" s="23">
        <f t="shared" si="2778"/>
        <v>0</v>
      </c>
      <c r="AN3759" s="16">
        <f t="shared" si="2768"/>
        <v>0</v>
      </c>
      <c r="AO3759" s="23">
        <f t="shared" si="2769"/>
        <v>0</v>
      </c>
      <c r="AP3759" s="22">
        <f t="shared" si="2770"/>
        <v>0</v>
      </c>
      <c r="AQ3759" s="30">
        <f t="shared" si="2753"/>
        <v>32952165744.198528</v>
      </c>
      <c r="AR3759" s="28">
        <f t="shared" si="2754"/>
        <v>16270454207.543846</v>
      </c>
      <c r="AS3759" s="25">
        <f t="shared" si="2755"/>
        <v>200337590.02425668</v>
      </c>
      <c r="AT3759" s="32">
        <f t="shared" si="2756"/>
        <v>0</v>
      </c>
      <c r="AU3759" s="23">
        <f t="shared" si="2757"/>
        <v>0</v>
      </c>
      <c r="AV3759" s="22">
        <f t="shared" si="2758"/>
        <v>4813320385.1160831</v>
      </c>
      <c r="AW3759" s="31">
        <f t="shared" si="2771"/>
        <v>21841624622.948254</v>
      </c>
      <c r="AX3759"/>
      <c r="AY3759"/>
      <c r="AZ3759"/>
      <c r="BA3759"/>
    </row>
    <row r="3760" spans="1:53" x14ac:dyDescent="0.25">
      <c r="A3760" s="21">
        <f t="shared" si="2779"/>
        <v>989</v>
      </c>
      <c r="B3760" s="21" t="s">
        <v>28</v>
      </c>
      <c r="C3760" s="27">
        <f t="shared" si="2736"/>
        <v>0</v>
      </c>
      <c r="D3760" s="27">
        <f t="shared" si="2759"/>
        <v>0</v>
      </c>
      <c r="E3760" s="27" t="b">
        <f t="shared" si="2735"/>
        <v>1</v>
      </c>
      <c r="F3760" s="29">
        <f t="shared" si="2737"/>
        <v>0</v>
      </c>
      <c r="G3760" s="27">
        <f t="shared" si="2760"/>
        <v>0</v>
      </c>
      <c r="H3760" s="22">
        <f t="shared" si="2738"/>
        <v>42097435942.43158</v>
      </c>
      <c r="I3760" s="23">
        <f t="shared" si="2739"/>
        <v>132580106.5049091</v>
      </c>
      <c r="J3760" s="23">
        <f t="shared" si="2740"/>
        <v>1086</v>
      </c>
      <c r="K3760" s="19">
        <f t="shared" si="2761"/>
        <v>225.0831931027827</v>
      </c>
      <c r="L3760" s="16">
        <f t="shared" si="2741"/>
        <v>290.37619223857445</v>
      </c>
      <c r="M3760" s="23">
        <f>M3759-IF($B3760="B",(Percent_Rent_In_Elsies*2.49%/12 * H3759)/K3759,0)+IF($B3760="D",N3760,0)+IF(B3760="D",AK3759)+IF(B3760="C",F3759*90%)-(Y3760-Y3759)-IF($B3760="A",Q3759/K3759) + IF($B3760="A",Q3759/K3759)</f>
        <v>-67510455.956647009</v>
      </c>
      <c r="N3760" s="23">
        <f t="shared" si="2742"/>
        <v>0</v>
      </c>
      <c r="O3760" s="22">
        <f t="shared" si="2743"/>
        <v>0</v>
      </c>
      <c r="P3760" s="22">
        <f t="shared" si="2774"/>
        <v>29916715.285284445</v>
      </c>
      <c r="Q3760" s="22">
        <f t="shared" si="2775"/>
        <v>0</v>
      </c>
      <c r="R3760" s="22">
        <f t="shared" si="2744"/>
        <v>514692744.39125329</v>
      </c>
      <c r="S3760" s="16">
        <f t="shared" si="2734"/>
        <v>0</v>
      </c>
      <c r="T3760" s="15">
        <f t="shared" si="2745"/>
        <v>0</v>
      </c>
      <c r="U3760" s="23">
        <f t="shared" si="2762"/>
        <v>2286677.815860833</v>
      </c>
      <c r="V3760" s="23">
        <f t="shared" si="2763"/>
        <v>0</v>
      </c>
      <c r="W3760" s="23">
        <f t="shared" si="2776"/>
        <v>0</v>
      </c>
      <c r="X3760" s="23">
        <f t="shared" si="2764"/>
        <v>46098041.884974368</v>
      </c>
      <c r="Y3760" s="23">
        <f t="shared" si="2746"/>
        <v>13825559.361691331</v>
      </c>
      <c r="Z3760" s="3">
        <f t="shared" si="2747"/>
        <v>9511.9709478404038</v>
      </c>
      <c r="AA3760" s="23">
        <f t="shared" si="2748"/>
        <v>75338893.313609913</v>
      </c>
      <c r="AB3760" s="26">
        <f t="shared" si="2765"/>
        <v>70086276.274228632</v>
      </c>
      <c r="AC3760" s="23">
        <f t="shared" si="2766"/>
        <v>74889487.274228647</v>
      </c>
      <c r="AD3760" s="23">
        <f t="shared" si="2772"/>
        <v>4803211</v>
      </c>
      <c r="AE3760" s="24">
        <f t="shared" si="2733"/>
        <v>70086276.274228647</v>
      </c>
      <c r="AF3760" s="3">
        <f t="shared" si="2767"/>
        <v>0</v>
      </c>
      <c r="AG3760" s="2">
        <f t="shared" si="2749"/>
        <v>1141436513.7408483</v>
      </c>
      <c r="AH3760" s="2">
        <f t="shared" si="2750"/>
        <v>240.2606511877772</v>
      </c>
      <c r="AI3760" s="23">
        <f t="shared" si="2773"/>
        <v>12112513337.040854</v>
      </c>
      <c r="AJ3760" s="23">
        <f t="shared" si="2751"/>
        <v>6219.922423797766</v>
      </c>
      <c r="AK3760" s="23">
        <f t="shared" si="2752"/>
        <v>0</v>
      </c>
      <c r="AL3760" s="23">
        <f t="shared" si="2777"/>
        <v>0</v>
      </c>
      <c r="AM3760" s="23">
        <f t="shared" si="2778"/>
        <v>0</v>
      </c>
      <c r="AN3760" s="16">
        <f t="shared" si="2768"/>
        <v>0</v>
      </c>
      <c r="AO3760" s="23">
        <f t="shared" si="2769"/>
        <v>0</v>
      </c>
      <c r="AP3760" s="22">
        <f t="shared" si="2770"/>
        <v>0</v>
      </c>
      <c r="AQ3760" s="30">
        <f t="shared" si="2753"/>
        <v>32952165744.198528</v>
      </c>
      <c r="AR3760" s="28">
        <f t="shared" si="2754"/>
        <v>16270454207.543846</v>
      </c>
      <c r="AS3760" s="25">
        <f t="shared" si="2755"/>
        <v>200337590.02425668</v>
      </c>
      <c r="AT3760" s="32">
        <f t="shared" si="2756"/>
        <v>19023.941895680808</v>
      </c>
      <c r="AU3760" s="23">
        <f t="shared" si="2757"/>
        <v>19023.941895680808</v>
      </c>
      <c r="AV3760" s="22">
        <f t="shared" si="2758"/>
        <v>4826223365.7036152</v>
      </c>
      <c r="AW3760" s="31">
        <f t="shared" si="2771"/>
        <v>21841624622.948254</v>
      </c>
    </row>
    <row r="3761" spans="1:53" x14ac:dyDescent="0.25">
      <c r="A3761">
        <f t="shared" si="2779"/>
        <v>990</v>
      </c>
      <c r="B3761" t="s">
        <v>6</v>
      </c>
      <c r="C3761" s="27">
        <f t="shared" si="2736"/>
        <v>0</v>
      </c>
      <c r="D3761" s="27">
        <f t="shared" si="2759"/>
        <v>0</v>
      </c>
      <c r="E3761" s="27" t="b">
        <f t="shared" si="2735"/>
        <v>1</v>
      </c>
      <c r="F3761" s="29">
        <f t="shared" si="2737"/>
        <v>0</v>
      </c>
      <c r="G3761" s="27">
        <f t="shared" si="2760"/>
        <v>0</v>
      </c>
      <c r="H3761" s="22">
        <f t="shared" si="2738"/>
        <v>42167598335.668968</v>
      </c>
      <c r="I3761" s="23">
        <f t="shared" si="2739"/>
        <v>132580106.5049091</v>
      </c>
      <c r="J3761" s="23">
        <f t="shared" si="2740"/>
        <v>1086</v>
      </c>
      <c r="K3761" s="19">
        <f t="shared" si="2761"/>
        <v>225.0831931027827</v>
      </c>
      <c r="L3761" s="16">
        <f t="shared" si="2741"/>
        <v>290.86015255897206</v>
      </c>
      <c r="M3761" s="23">
        <f>M3760-IF($B3761="B",(Percent_Rent_In_Elsies*2.49%/12 * H3760)/K3760,0)+IF($B3761="D",N3761,0)+IF(B3761="D",AK3760)+IF(B3761="C",F3760*90%)-(Y3761-Y3760)-IF($B3761="A",Q3760/K3760) + IF($B3761="A",Q3760/K3760)</f>
        <v>-67510455.956647009</v>
      </c>
      <c r="N3761" s="23">
        <f t="shared" si="2742"/>
        <v>0</v>
      </c>
      <c r="O3761" s="22">
        <f t="shared" si="2743"/>
        <v>0</v>
      </c>
      <c r="P3761" s="22">
        <f t="shared" si="2774"/>
        <v>0</v>
      </c>
      <c r="Q3761" s="22">
        <f t="shared" si="2775"/>
        <v>0</v>
      </c>
      <c r="R3761" s="22">
        <f t="shared" si="2744"/>
        <v>514692744.39125329</v>
      </c>
      <c r="S3761" s="16">
        <f t="shared" si="2734"/>
        <v>0</v>
      </c>
      <c r="T3761" s="15">
        <f t="shared" si="2745"/>
        <v>0</v>
      </c>
      <c r="U3761" s="23">
        <f t="shared" si="2762"/>
        <v>2286677.815860833</v>
      </c>
      <c r="V3761" s="23">
        <f t="shared" si="2763"/>
        <v>0</v>
      </c>
      <c r="W3761" s="23">
        <f t="shared" si="2776"/>
        <v>0</v>
      </c>
      <c r="X3761" s="23">
        <f t="shared" si="2764"/>
        <v>46145601.739713565</v>
      </c>
      <c r="Y3761" s="23">
        <f t="shared" si="2746"/>
        <v>13825559.361691331</v>
      </c>
      <c r="Z3761" s="3">
        <f t="shared" si="2747"/>
        <v>0</v>
      </c>
      <c r="AA3761" s="23">
        <f t="shared" si="2748"/>
        <v>75338893.313609913</v>
      </c>
      <c r="AB3761" s="26">
        <f t="shared" si="2765"/>
        <v>70086276.274228632</v>
      </c>
      <c r="AC3761" s="23">
        <f t="shared" si="2766"/>
        <v>74889487.274228647</v>
      </c>
      <c r="AD3761" s="23">
        <f t="shared" si="2772"/>
        <v>4803211</v>
      </c>
      <c r="AE3761" s="24">
        <f t="shared" si="2733"/>
        <v>70086276.274228647</v>
      </c>
      <c r="AF3761" s="3">
        <f t="shared" si="2767"/>
        <v>0</v>
      </c>
      <c r="AG3761" s="2">
        <f t="shared" si="2749"/>
        <v>0</v>
      </c>
      <c r="AH3761" s="2">
        <f t="shared" si="2750"/>
        <v>240.66108560642348</v>
      </c>
      <c r="AI3761" s="23">
        <f t="shared" si="2773"/>
        <v>12112513337.040854</v>
      </c>
      <c r="AJ3761" s="23">
        <f t="shared" si="2751"/>
        <v>6219.922423797766</v>
      </c>
      <c r="AK3761" s="23">
        <f t="shared" si="2752"/>
        <v>0</v>
      </c>
      <c r="AL3761" s="23">
        <f t="shared" si="2777"/>
        <v>0</v>
      </c>
      <c r="AM3761" s="23">
        <f t="shared" si="2778"/>
        <v>0</v>
      </c>
      <c r="AN3761" s="16">
        <f t="shared" si="2768"/>
        <v>0</v>
      </c>
      <c r="AO3761" s="23">
        <f t="shared" si="2769"/>
        <v>0</v>
      </c>
      <c r="AP3761" s="22">
        <f t="shared" si="2770"/>
        <v>0</v>
      </c>
      <c r="AQ3761" s="30">
        <f t="shared" si="2753"/>
        <v>32952165744.198528</v>
      </c>
      <c r="AR3761" s="28">
        <f t="shared" si="2754"/>
        <v>16270454207.543846</v>
      </c>
      <c r="AS3761" s="25">
        <f t="shared" si="2755"/>
        <v>200337590.02425668</v>
      </c>
      <c r="AT3761" s="32">
        <f t="shared" si="2756"/>
        <v>0</v>
      </c>
      <c r="AU3761" s="23">
        <f t="shared" si="2757"/>
        <v>0</v>
      </c>
      <c r="AV3761" s="22">
        <f t="shared" si="2758"/>
        <v>4826223365.7036152</v>
      </c>
      <c r="AW3761" s="31">
        <f t="shared" si="2771"/>
        <v>21811707907.662971</v>
      </c>
    </row>
    <row r="3762" spans="1:53" x14ac:dyDescent="0.25">
      <c r="A3762">
        <f t="shared" si="2779"/>
        <v>990</v>
      </c>
      <c r="B3762" t="s">
        <v>7</v>
      </c>
      <c r="C3762" s="27">
        <f t="shared" si="2736"/>
        <v>0</v>
      </c>
      <c r="D3762" s="27">
        <f t="shared" si="2759"/>
        <v>0</v>
      </c>
      <c r="E3762" s="27" t="b">
        <f t="shared" si="2735"/>
        <v>1</v>
      </c>
      <c r="F3762" s="29">
        <f t="shared" si="2737"/>
        <v>0</v>
      </c>
      <c r="G3762" s="27">
        <f t="shared" si="2760"/>
        <v>0</v>
      </c>
      <c r="H3762" s="22">
        <f t="shared" si="2738"/>
        <v>42167598335.668968</v>
      </c>
      <c r="I3762" s="23">
        <f t="shared" si="2739"/>
        <v>132580106.5049091</v>
      </c>
      <c r="J3762" s="23">
        <f t="shared" si="2740"/>
        <v>1086</v>
      </c>
      <c r="K3762" s="19">
        <f t="shared" si="2761"/>
        <v>225.0831931027827</v>
      </c>
      <c r="L3762" s="16">
        <f t="shared" si="2741"/>
        <v>290.86015255897206</v>
      </c>
      <c r="M3762" s="23">
        <f>M3761-IF($B3762="B",(Percent_Rent_In_Elsies*2.49%/12 * H3761)/K3761,0)+IF($B3762="D",N3762,0)+IF(B3762="D",AK3761)+IF(B3762="C",F3761*90%)-(Y3762-Y3761)-IF($B3762="A",Q3761/K3761) + IF($B3762="A",Q3761/K3761)</f>
        <v>-67704823.570995182</v>
      </c>
      <c r="N3762" s="23">
        <f t="shared" si="2742"/>
        <v>0</v>
      </c>
      <c r="O3762" s="22">
        <f t="shared" si="2743"/>
        <v>0</v>
      </c>
      <c r="P3762" s="22">
        <f t="shared" si="2774"/>
        <v>0</v>
      </c>
      <c r="Q3762" s="22">
        <f t="shared" si="2775"/>
        <v>0</v>
      </c>
      <c r="R3762" s="22">
        <f t="shared" si="2744"/>
        <v>471801682.35864884</v>
      </c>
      <c r="S3762" s="16">
        <f t="shared" si="2734"/>
        <v>42891062.032604441</v>
      </c>
      <c r="T3762" s="15">
        <f t="shared" si="2745"/>
        <v>0</v>
      </c>
      <c r="U3762" s="23">
        <f t="shared" si="2762"/>
        <v>2096121.3312057636</v>
      </c>
      <c r="V3762" s="23">
        <f t="shared" si="2763"/>
        <v>190556.48465506942</v>
      </c>
      <c r="W3762" s="23">
        <f t="shared" si="2776"/>
        <v>0</v>
      </c>
      <c r="X3762" s="23">
        <f t="shared" si="2764"/>
        <v>46145601.739713565</v>
      </c>
      <c r="Y3762" s="23">
        <f t="shared" si="2746"/>
        <v>13825559.361691331</v>
      </c>
      <c r="Z3762" s="3">
        <f t="shared" si="2747"/>
        <v>0</v>
      </c>
      <c r="AA3762" s="23">
        <f t="shared" si="2748"/>
        <v>75338893.313609913</v>
      </c>
      <c r="AB3762" s="26">
        <f t="shared" si="2765"/>
        <v>70086276.274228632</v>
      </c>
      <c r="AC3762" s="23">
        <f t="shared" si="2766"/>
        <v>74889487.274228647</v>
      </c>
      <c r="AD3762" s="23">
        <f t="shared" si="2772"/>
        <v>4803211</v>
      </c>
      <c r="AE3762" s="24">
        <f t="shared" si="2733"/>
        <v>70086276.274228647</v>
      </c>
      <c r="AF3762" s="3">
        <f t="shared" si="2767"/>
        <v>0</v>
      </c>
      <c r="AG3762" s="2">
        <f t="shared" si="2749"/>
        <v>0</v>
      </c>
      <c r="AH3762" s="2">
        <f t="shared" si="2750"/>
        <v>240.66108560642348</v>
      </c>
      <c r="AI3762" s="23">
        <f t="shared" si="2773"/>
        <v>12112513337.040854</v>
      </c>
      <c r="AJ3762" s="23">
        <f t="shared" si="2751"/>
        <v>6219.922423797766</v>
      </c>
      <c r="AK3762" s="23">
        <f t="shared" si="2752"/>
        <v>0</v>
      </c>
      <c r="AL3762" s="23">
        <f t="shared" si="2777"/>
        <v>11932430.547376633</v>
      </c>
      <c r="AM3762" s="23">
        <f t="shared" si="2778"/>
        <v>11132818849.805605</v>
      </c>
      <c r="AN3762" s="16">
        <f t="shared" si="2768"/>
        <v>0</v>
      </c>
      <c r="AO3762" s="23">
        <f t="shared" si="2769"/>
        <v>194367.61434817093</v>
      </c>
      <c r="AP3762" s="22">
        <f t="shared" si="2770"/>
        <v>43748883.273256563</v>
      </c>
      <c r="AQ3762" s="30">
        <f t="shared" si="2753"/>
        <v>33039291645.237221</v>
      </c>
      <c r="AR3762" s="28">
        <f t="shared" si="2754"/>
        <v>16313831225.30928</v>
      </c>
      <c r="AS3762" s="25">
        <f t="shared" si="2755"/>
        <v>200337590.02425668</v>
      </c>
      <c r="AT3762" s="32">
        <f t="shared" si="2756"/>
        <v>0</v>
      </c>
      <c r="AU3762" s="23">
        <f t="shared" si="2757"/>
        <v>0</v>
      </c>
      <c r="AV3762" s="22">
        <f t="shared" si="2758"/>
        <v>4826223365.7036152</v>
      </c>
      <c r="AW3762" s="31">
        <f t="shared" si="2771"/>
        <v>21898833808.701664</v>
      </c>
    </row>
    <row r="3763" spans="1:53" x14ac:dyDescent="0.25">
      <c r="A3763">
        <f t="shared" si="2779"/>
        <v>990</v>
      </c>
      <c r="B3763" t="s">
        <v>8</v>
      </c>
      <c r="C3763" s="27">
        <f t="shared" si="2736"/>
        <v>0</v>
      </c>
      <c r="D3763" s="27">
        <f t="shared" si="2759"/>
        <v>0</v>
      </c>
      <c r="E3763" s="27" t="b">
        <f t="shared" si="2735"/>
        <v>1</v>
      </c>
      <c r="F3763" s="29">
        <f t="shared" si="2737"/>
        <v>0</v>
      </c>
      <c r="G3763" s="27">
        <f t="shared" si="2760"/>
        <v>0</v>
      </c>
      <c r="H3763" s="22">
        <f t="shared" si="2738"/>
        <v>42167598335.668968</v>
      </c>
      <c r="I3763" s="23">
        <f t="shared" si="2739"/>
        <v>132580106.5049091</v>
      </c>
      <c r="J3763" s="23">
        <f t="shared" si="2740"/>
        <v>1086</v>
      </c>
      <c r="K3763" s="19">
        <f t="shared" si="2761"/>
        <v>225.0831931027827</v>
      </c>
      <c r="L3763" s="16">
        <f t="shared" si="2741"/>
        <v>290.86015255897206</v>
      </c>
      <c r="M3763" s="23">
        <f>M3762-IF($B3763="B",(Percent_Rent_In_Elsies*2.49%/12 * H3762)/K3762,0)+IF($B3763="D",N3763,0)+IF(B3763="D",AK3762)+IF(B3763="C",F3762*90%)-(Y3763-Y3762)-IF($B3763="A",Q3762/K3762) + IF($B3763="A",Q3762/K3762)</f>
        <v>-67704823.570995182</v>
      </c>
      <c r="N3763" s="23">
        <f t="shared" si="2742"/>
        <v>0</v>
      </c>
      <c r="O3763" s="22">
        <f t="shared" si="2743"/>
        <v>0</v>
      </c>
      <c r="P3763" s="22">
        <f t="shared" si="2774"/>
        <v>0</v>
      </c>
      <c r="Q3763" s="22">
        <f t="shared" si="2775"/>
        <v>0</v>
      </c>
      <c r="R3763" s="22">
        <f t="shared" si="2744"/>
        <v>515550565.63190538</v>
      </c>
      <c r="S3763" s="16">
        <f t="shared" si="2734"/>
        <v>42891062.032604441</v>
      </c>
      <c r="T3763" s="15">
        <f t="shared" si="2745"/>
        <v>0</v>
      </c>
      <c r="U3763" s="23">
        <f t="shared" si="2762"/>
        <v>2290488.9455539347</v>
      </c>
      <c r="V3763" s="23">
        <f t="shared" si="2763"/>
        <v>190556.48465506942</v>
      </c>
      <c r="W3763" s="23">
        <f t="shared" si="2776"/>
        <v>0</v>
      </c>
      <c r="X3763" s="23">
        <f t="shared" si="2764"/>
        <v>46145601.739713565</v>
      </c>
      <c r="Y3763" s="23">
        <f t="shared" si="2746"/>
        <v>13825559.361691331</v>
      </c>
      <c r="Z3763" s="3">
        <f t="shared" si="2747"/>
        <v>0</v>
      </c>
      <c r="AA3763" s="23">
        <f t="shared" si="2748"/>
        <v>75338893.313609913</v>
      </c>
      <c r="AB3763" s="26">
        <f t="shared" si="2765"/>
        <v>70086276.274228632</v>
      </c>
      <c r="AC3763" s="23">
        <f t="shared" si="2766"/>
        <v>74889487.274228647</v>
      </c>
      <c r="AD3763" s="23">
        <f t="shared" si="2772"/>
        <v>4803211</v>
      </c>
      <c r="AE3763" s="24">
        <f t="shared" ref="AE3763:AE3826" si="2780">AC3763-AD3763</f>
        <v>70086276.274228647</v>
      </c>
      <c r="AF3763" s="3">
        <f t="shared" si="2767"/>
        <v>1E-4</v>
      </c>
      <c r="AG3763" s="2">
        <f t="shared" si="2749"/>
        <v>0</v>
      </c>
      <c r="AH3763" s="2">
        <f t="shared" si="2750"/>
        <v>240.66108560642348</v>
      </c>
      <c r="AI3763" s="23">
        <f t="shared" si="2773"/>
        <v>12112513337.040854</v>
      </c>
      <c r="AJ3763" s="23">
        <f t="shared" si="2751"/>
        <v>6219.922423797766</v>
      </c>
      <c r="AK3763" s="23">
        <f t="shared" si="2752"/>
        <v>68511.154081724846</v>
      </c>
      <c r="AL3763" s="23">
        <f t="shared" si="2777"/>
        <v>0</v>
      </c>
      <c r="AM3763" s="23">
        <f t="shared" si="2778"/>
        <v>0</v>
      </c>
      <c r="AN3763" s="16">
        <f t="shared" si="2768"/>
        <v>0</v>
      </c>
      <c r="AO3763" s="23">
        <f t="shared" si="2769"/>
        <v>0</v>
      </c>
      <c r="AP3763" s="22">
        <f t="shared" si="2770"/>
        <v>0</v>
      </c>
      <c r="AQ3763" s="30">
        <f t="shared" si="2753"/>
        <v>33039291645.237221</v>
      </c>
      <c r="AR3763" s="28">
        <f t="shared" si="2754"/>
        <v>16313831225.30928</v>
      </c>
      <c r="AS3763" s="25">
        <f t="shared" si="2755"/>
        <v>200337590.02425668</v>
      </c>
      <c r="AT3763" s="32">
        <f t="shared" si="2756"/>
        <v>0</v>
      </c>
      <c r="AU3763" s="23">
        <f t="shared" si="2757"/>
        <v>0</v>
      </c>
      <c r="AV3763" s="22">
        <f t="shared" si="2758"/>
        <v>4826223365.7036152</v>
      </c>
      <c r="AW3763" s="31">
        <f t="shared" si="2771"/>
        <v>21898833808.70166</v>
      </c>
    </row>
    <row r="3764" spans="1:53" x14ac:dyDescent="0.25">
      <c r="A3764" s="21">
        <f t="shared" si="2779"/>
        <v>990</v>
      </c>
      <c r="B3764" s="21" t="s">
        <v>9</v>
      </c>
      <c r="C3764" s="27">
        <f t="shared" si="2736"/>
        <v>0</v>
      </c>
      <c r="D3764" s="27">
        <f t="shared" si="2759"/>
        <v>0</v>
      </c>
      <c r="E3764" s="27" t="b">
        <f t="shared" si="2735"/>
        <v>1</v>
      </c>
      <c r="F3764" s="29">
        <f t="shared" si="2737"/>
        <v>0</v>
      </c>
      <c r="G3764" s="27">
        <f t="shared" si="2760"/>
        <v>0</v>
      </c>
      <c r="H3764" s="22">
        <f t="shared" si="2738"/>
        <v>42167598335.668968</v>
      </c>
      <c r="I3764" s="23">
        <f t="shared" si="2739"/>
        <v>132580106.5049091</v>
      </c>
      <c r="J3764" s="23">
        <f t="shared" si="2740"/>
        <v>1086</v>
      </c>
      <c r="K3764" s="19">
        <f t="shared" si="2761"/>
        <v>225.0831931027827</v>
      </c>
      <c r="L3764" s="16">
        <f t="shared" si="2741"/>
        <v>290.86015255897206</v>
      </c>
      <c r="M3764" s="23">
        <f>M3763-IF($B3764="B",(Percent_Rent_In_Elsies*2.49%/12 * H3763)/K3763,0)+IF($B3764="D",N3764,0)+IF(B3764="D",AK3763)+IF(B3764="C",F3763*90%)-(Y3764-Y3763)-IF($B3764="A",Q3763/K3763) + IF($B3764="A",Q3763/K3763)</f>
        <v>-67636312.41691345</v>
      </c>
      <c r="N3764" s="23">
        <f t="shared" si="2742"/>
        <v>0</v>
      </c>
      <c r="O3764" s="22">
        <f t="shared" si="2743"/>
        <v>29966576.477426589</v>
      </c>
      <c r="P3764" s="22">
        <f t="shared" si="2774"/>
        <v>0</v>
      </c>
      <c r="Q3764" s="22">
        <f t="shared" si="2775"/>
        <v>0</v>
      </c>
      <c r="R3764" s="22">
        <f t="shared" si="2744"/>
        <v>515550565.63190538</v>
      </c>
      <c r="S3764" s="16">
        <f t="shared" si="2734"/>
        <v>0</v>
      </c>
      <c r="T3764" s="15">
        <f t="shared" si="2745"/>
        <v>12924485.555177853</v>
      </c>
      <c r="U3764" s="23">
        <f t="shared" si="2762"/>
        <v>2290488.9455539347</v>
      </c>
      <c r="V3764" s="23">
        <f t="shared" si="2763"/>
        <v>0</v>
      </c>
      <c r="W3764" s="23">
        <f t="shared" si="2776"/>
        <v>190556.48465506942</v>
      </c>
      <c r="X3764" s="23">
        <f t="shared" si="2764"/>
        <v>46145601.739713565</v>
      </c>
      <c r="Y3764" s="23">
        <f t="shared" si="2746"/>
        <v>13825559.361691331</v>
      </c>
      <c r="Z3764" s="3">
        <f t="shared" si="2747"/>
        <v>0</v>
      </c>
      <c r="AA3764" s="23">
        <f t="shared" si="2748"/>
        <v>75270382.159528181</v>
      </c>
      <c r="AB3764" s="26">
        <f t="shared" si="2765"/>
        <v>70086276.274228632</v>
      </c>
      <c r="AC3764" s="23">
        <f t="shared" si="2766"/>
        <v>74889487.274228647</v>
      </c>
      <c r="AD3764" s="23">
        <f t="shared" si="2772"/>
        <v>4803211</v>
      </c>
      <c r="AE3764" s="24">
        <f t="shared" si="2780"/>
        <v>70086276.274228647</v>
      </c>
      <c r="AF3764" s="3">
        <f t="shared" si="2767"/>
        <v>0</v>
      </c>
      <c r="AG3764" s="2">
        <f t="shared" si="2749"/>
        <v>0</v>
      </c>
      <c r="AH3764" s="2">
        <f t="shared" si="2750"/>
        <v>240.66108560642348</v>
      </c>
      <c r="AI3764" s="23">
        <f t="shared" si="2773"/>
        <v>12101498544.666658</v>
      </c>
      <c r="AJ3764" s="23">
        <f t="shared" si="2751"/>
        <v>6219.922423797766</v>
      </c>
      <c r="AK3764" s="23">
        <f t="shared" si="2752"/>
        <v>0</v>
      </c>
      <c r="AL3764" s="23">
        <f t="shared" si="2777"/>
        <v>0</v>
      </c>
      <c r="AM3764" s="23">
        <f t="shared" si="2778"/>
        <v>0</v>
      </c>
      <c r="AN3764" s="16">
        <f t="shared" si="2768"/>
        <v>0</v>
      </c>
      <c r="AO3764" s="23">
        <f t="shared" si="2769"/>
        <v>0</v>
      </c>
      <c r="AP3764" s="22">
        <f t="shared" si="2770"/>
        <v>0</v>
      </c>
      <c r="AQ3764" s="30">
        <f t="shared" si="2753"/>
        <v>33039291645.237221</v>
      </c>
      <c r="AR3764" s="28">
        <f t="shared" si="2754"/>
        <v>16313831225.30928</v>
      </c>
      <c r="AS3764" s="25">
        <f t="shared" si="2755"/>
        <v>200337590.02425668</v>
      </c>
      <c r="AT3764" s="32">
        <f t="shared" si="2756"/>
        <v>0</v>
      </c>
      <c r="AU3764" s="23">
        <f t="shared" si="2757"/>
        <v>0</v>
      </c>
      <c r="AV3764" s="22">
        <f t="shared" si="2758"/>
        <v>4826223365.7036152</v>
      </c>
      <c r="AW3764" s="31">
        <f t="shared" si="2771"/>
        <v>21898833808.70166</v>
      </c>
      <c r="AX3764" s="21"/>
      <c r="AY3764" s="21"/>
      <c r="AZ3764" s="21"/>
      <c r="BA3764" s="21"/>
    </row>
    <row r="3765" spans="1:53" x14ac:dyDescent="0.25">
      <c r="A3765" s="21">
        <f t="shared" si="2779"/>
        <v>990</v>
      </c>
      <c r="B3765" s="21" t="s">
        <v>28</v>
      </c>
      <c r="C3765" s="27">
        <f t="shared" si="2736"/>
        <v>0</v>
      </c>
      <c r="D3765" s="27">
        <f t="shared" si="2759"/>
        <v>0</v>
      </c>
      <c r="E3765" s="27" t="b">
        <f t="shared" si="2735"/>
        <v>1</v>
      </c>
      <c r="F3765" s="29">
        <f t="shared" si="2737"/>
        <v>0</v>
      </c>
      <c r="G3765" s="27">
        <f t="shared" si="2760"/>
        <v>0</v>
      </c>
      <c r="H3765" s="22">
        <f t="shared" si="2738"/>
        <v>42167598335.668968</v>
      </c>
      <c r="I3765" s="23">
        <f t="shared" si="2739"/>
        <v>132580106.5049091</v>
      </c>
      <c r="J3765" s="23">
        <f t="shared" si="2740"/>
        <v>1086</v>
      </c>
      <c r="K3765" s="19">
        <f t="shared" si="2761"/>
        <v>225.0831931027827</v>
      </c>
      <c r="L3765" s="16">
        <f t="shared" si="2741"/>
        <v>290.86015255897206</v>
      </c>
      <c r="M3765" s="23">
        <f>M3764-IF($B3765="B",(Percent_Rent_In_Elsies*2.49%/12 * H3764)/K3764,0)+IF($B3765="D",N3765,0)+IF(B3765="D",AK3764)+IF(B3765="C",F3764*90%)-(Y3765-Y3764)-IF($B3765="A",Q3764/K3764) + IF($B3765="A",Q3764/K3764)</f>
        <v>-67636312.41691345</v>
      </c>
      <c r="N3765" s="23">
        <f t="shared" si="2742"/>
        <v>0</v>
      </c>
      <c r="O3765" s="22">
        <f t="shared" si="2743"/>
        <v>0</v>
      </c>
      <c r="P3765" s="22">
        <f t="shared" si="2774"/>
        <v>29966576.477426589</v>
      </c>
      <c r="Q3765" s="22">
        <f t="shared" si="2775"/>
        <v>0</v>
      </c>
      <c r="R3765" s="22">
        <f t="shared" si="2744"/>
        <v>515550565.63190538</v>
      </c>
      <c r="S3765" s="16">
        <f t="shared" si="2734"/>
        <v>0</v>
      </c>
      <c r="T3765" s="15">
        <f t="shared" si="2745"/>
        <v>0</v>
      </c>
      <c r="U3765" s="23">
        <f t="shared" si="2762"/>
        <v>2290488.9455539347</v>
      </c>
      <c r="V3765" s="23">
        <f t="shared" si="2763"/>
        <v>0</v>
      </c>
      <c r="W3765" s="23">
        <f t="shared" si="2776"/>
        <v>0</v>
      </c>
      <c r="X3765" s="23">
        <f t="shared" si="2764"/>
        <v>46145601.739713565</v>
      </c>
      <c r="Y3765" s="23">
        <f t="shared" si="2746"/>
        <v>13825559.361691331</v>
      </c>
      <c r="Z3765" s="3">
        <f t="shared" si="2747"/>
        <v>9527.8242327534736</v>
      </c>
      <c r="AA3765" s="23">
        <f t="shared" si="2748"/>
        <v>75413299.523019478</v>
      </c>
      <c r="AB3765" s="26">
        <f t="shared" si="2765"/>
        <v>70086276.274228632</v>
      </c>
      <c r="AC3765" s="23">
        <f t="shared" si="2766"/>
        <v>74889487.274228647</v>
      </c>
      <c r="AD3765" s="23">
        <f t="shared" si="2772"/>
        <v>4803211</v>
      </c>
      <c r="AE3765" s="24">
        <f t="shared" si="2780"/>
        <v>70086276.274228647</v>
      </c>
      <c r="AF3765" s="3">
        <f t="shared" si="2767"/>
        <v>0</v>
      </c>
      <c r="AG3765" s="2">
        <f t="shared" si="2749"/>
        <v>1143338907.9304168</v>
      </c>
      <c r="AH3765" s="2">
        <f t="shared" si="2750"/>
        <v>240.66108560642348</v>
      </c>
      <c r="AI3765" s="23">
        <f t="shared" si="2773"/>
        <v>12124475899.326981</v>
      </c>
      <c r="AJ3765" s="23">
        <f t="shared" si="2751"/>
        <v>6219.922423797766</v>
      </c>
      <c r="AK3765" s="23">
        <f t="shared" si="2752"/>
        <v>0</v>
      </c>
      <c r="AL3765" s="23">
        <f t="shared" si="2777"/>
        <v>0</v>
      </c>
      <c r="AM3765" s="23">
        <f t="shared" si="2778"/>
        <v>0</v>
      </c>
      <c r="AN3765" s="16">
        <f t="shared" si="2768"/>
        <v>0</v>
      </c>
      <c r="AO3765" s="23">
        <f t="shared" si="2769"/>
        <v>0</v>
      </c>
      <c r="AP3765" s="22">
        <f t="shared" si="2770"/>
        <v>0</v>
      </c>
      <c r="AQ3765" s="30">
        <f t="shared" si="2753"/>
        <v>33039291645.237221</v>
      </c>
      <c r="AR3765" s="28">
        <f t="shared" si="2754"/>
        <v>16313831225.30928</v>
      </c>
      <c r="AS3765" s="25">
        <f t="shared" si="2755"/>
        <v>200337590.02425668</v>
      </c>
      <c r="AT3765" s="32">
        <f t="shared" si="2756"/>
        <v>19055.648465506947</v>
      </c>
      <c r="AU3765" s="23">
        <f t="shared" si="2757"/>
        <v>19055.648465506947</v>
      </c>
      <c r="AV3765" s="22">
        <f t="shared" si="2758"/>
        <v>4839147851.2587929</v>
      </c>
      <c r="AW3765" s="31">
        <f t="shared" si="2771"/>
        <v>21898833808.701664</v>
      </c>
      <c r="AX3765" s="21"/>
      <c r="AY3765" s="21"/>
      <c r="AZ3765" s="21"/>
      <c r="BA3765" s="21"/>
    </row>
    <row r="3766" spans="1:53" x14ac:dyDescent="0.25">
      <c r="A3766">
        <f t="shared" si="2779"/>
        <v>991</v>
      </c>
      <c r="B3766" t="s">
        <v>6</v>
      </c>
      <c r="C3766" s="27">
        <f t="shared" si="2736"/>
        <v>0</v>
      </c>
      <c r="D3766" s="27">
        <f t="shared" si="2759"/>
        <v>0</v>
      </c>
      <c r="E3766" s="27" t="b">
        <f t="shared" si="2735"/>
        <v>1</v>
      </c>
      <c r="F3766" s="29">
        <f t="shared" si="2737"/>
        <v>0</v>
      </c>
      <c r="G3766" s="27">
        <f t="shared" si="2760"/>
        <v>0</v>
      </c>
      <c r="H3766" s="22">
        <f t="shared" si="2738"/>
        <v>42237877666.228416</v>
      </c>
      <c r="I3766" s="23">
        <f t="shared" si="2739"/>
        <v>132580106.5049091</v>
      </c>
      <c r="J3766" s="23">
        <f t="shared" si="2740"/>
        <v>1086</v>
      </c>
      <c r="K3766" s="19">
        <f t="shared" si="2761"/>
        <v>225.0831931027827</v>
      </c>
      <c r="L3766" s="16">
        <f t="shared" si="2741"/>
        <v>291.34491947990369</v>
      </c>
      <c r="M3766" s="23">
        <f>M3765-IF($B3766="B",(Percent_Rent_In_Elsies*2.49%/12 * H3765)/K3765,0)+IF($B3766="D",N3766,0)+IF(B3766="D",AK3765)+IF(B3766="C",F3765*90%)-(Y3766-Y3765)-IF($B3766="A",Q3765/K3765) + IF($B3766="A",Q3765/K3765)</f>
        <v>-67636312.41691345</v>
      </c>
      <c r="N3766" s="23">
        <f t="shared" si="2742"/>
        <v>0</v>
      </c>
      <c r="O3766" s="22">
        <f t="shared" si="2743"/>
        <v>0</v>
      </c>
      <c r="P3766" s="22">
        <f t="shared" si="2774"/>
        <v>0</v>
      </c>
      <c r="Q3766" s="22">
        <f t="shared" si="2775"/>
        <v>0</v>
      </c>
      <c r="R3766" s="22">
        <f t="shared" si="2744"/>
        <v>515550565.63190538</v>
      </c>
      <c r="S3766" s="16">
        <f t="shared" si="2734"/>
        <v>0</v>
      </c>
      <c r="T3766" s="15">
        <f t="shared" si="2745"/>
        <v>0</v>
      </c>
      <c r="U3766" s="23">
        <f t="shared" si="2762"/>
        <v>2290488.9455539347</v>
      </c>
      <c r="V3766" s="23">
        <f t="shared" si="2763"/>
        <v>0</v>
      </c>
      <c r="W3766" s="23">
        <f t="shared" si="2776"/>
        <v>0</v>
      </c>
      <c r="X3766" s="23">
        <f t="shared" si="2764"/>
        <v>46193240.860877335</v>
      </c>
      <c r="Y3766" s="23">
        <f t="shared" si="2746"/>
        <v>13825559.361691331</v>
      </c>
      <c r="Z3766" s="3">
        <f t="shared" si="2747"/>
        <v>0</v>
      </c>
      <c r="AA3766" s="23">
        <f t="shared" si="2748"/>
        <v>75413299.523019478</v>
      </c>
      <c r="AB3766" s="26">
        <f t="shared" si="2765"/>
        <v>70086276.274228632</v>
      </c>
      <c r="AC3766" s="23">
        <f t="shared" si="2766"/>
        <v>74889487.274228647</v>
      </c>
      <c r="AD3766" s="23">
        <f t="shared" si="2772"/>
        <v>4803211</v>
      </c>
      <c r="AE3766" s="24">
        <f t="shared" si="2780"/>
        <v>70086276.274228647</v>
      </c>
      <c r="AF3766" s="3">
        <f t="shared" si="2767"/>
        <v>0</v>
      </c>
      <c r="AG3766" s="2">
        <f t="shared" si="2749"/>
        <v>0</v>
      </c>
      <c r="AH3766" s="2">
        <f t="shared" si="2750"/>
        <v>241.06218741576754</v>
      </c>
      <c r="AI3766" s="23">
        <f t="shared" si="2773"/>
        <v>12124475899.326981</v>
      </c>
      <c r="AJ3766" s="23">
        <f t="shared" si="2751"/>
        <v>6219.922423797766</v>
      </c>
      <c r="AK3766" s="23">
        <f t="shared" si="2752"/>
        <v>0</v>
      </c>
      <c r="AL3766" s="23">
        <f t="shared" si="2777"/>
        <v>0</v>
      </c>
      <c r="AM3766" s="23">
        <f t="shared" si="2778"/>
        <v>0</v>
      </c>
      <c r="AN3766" s="16">
        <f t="shared" si="2768"/>
        <v>0</v>
      </c>
      <c r="AO3766" s="23">
        <f t="shared" si="2769"/>
        <v>0</v>
      </c>
      <c r="AP3766" s="22">
        <f t="shared" si="2770"/>
        <v>0</v>
      </c>
      <c r="AQ3766" s="30">
        <f t="shared" si="2753"/>
        <v>33039291645.237221</v>
      </c>
      <c r="AR3766" s="28">
        <f t="shared" si="2754"/>
        <v>16313831225.30928</v>
      </c>
      <c r="AS3766" s="25">
        <f t="shared" si="2755"/>
        <v>200337590.02425668</v>
      </c>
      <c r="AT3766" s="32">
        <f t="shared" si="2756"/>
        <v>0</v>
      </c>
      <c r="AU3766" s="23">
        <f t="shared" si="2757"/>
        <v>0</v>
      </c>
      <c r="AV3766" s="22">
        <f t="shared" si="2758"/>
        <v>4839147851.2587929</v>
      </c>
      <c r="AW3766" s="31">
        <f t="shared" si="2771"/>
        <v>21868867232.224236</v>
      </c>
    </row>
    <row r="3767" spans="1:53" x14ac:dyDescent="0.25">
      <c r="A3767">
        <f t="shared" si="2779"/>
        <v>991</v>
      </c>
      <c r="B3767" t="s">
        <v>7</v>
      </c>
      <c r="C3767" s="27">
        <f t="shared" si="2736"/>
        <v>0</v>
      </c>
      <c r="D3767" s="27">
        <f t="shared" si="2759"/>
        <v>0</v>
      </c>
      <c r="E3767" s="27" t="b">
        <f t="shared" si="2735"/>
        <v>1</v>
      </c>
      <c r="F3767" s="29">
        <f t="shared" si="2737"/>
        <v>0</v>
      </c>
      <c r="G3767" s="27">
        <f t="shared" si="2760"/>
        <v>0</v>
      </c>
      <c r="H3767" s="22">
        <f t="shared" si="2738"/>
        <v>42237877666.228424</v>
      </c>
      <c r="I3767" s="23">
        <f t="shared" si="2739"/>
        <v>132580106.5049091</v>
      </c>
      <c r="J3767" s="23">
        <f t="shared" si="2740"/>
        <v>1086</v>
      </c>
      <c r="K3767" s="19">
        <f t="shared" si="2761"/>
        <v>225.0831931027827</v>
      </c>
      <c r="L3767" s="16">
        <f t="shared" si="2741"/>
        <v>291.34491947990369</v>
      </c>
      <c r="M3767" s="23">
        <f>M3766-IF($B3767="B",(Percent_Rent_In_Elsies*2.49%/12 * H3766)/K3766,0)+IF($B3767="D",N3767,0)+IF(B3767="D",AK3766)+IF(B3767="C",F3766*90%)-(Y3767-Y3766)-IF($B3767="A",Q3766/K3766) + IF($B3767="A",Q3766/K3766)</f>
        <v>-67831003.977285534</v>
      </c>
      <c r="N3767" s="23">
        <f t="shared" si="2742"/>
        <v>0</v>
      </c>
      <c r="O3767" s="22">
        <f t="shared" si="2743"/>
        <v>0</v>
      </c>
      <c r="P3767" s="22">
        <f t="shared" si="2774"/>
        <v>0</v>
      </c>
      <c r="Q3767" s="22">
        <f t="shared" si="2775"/>
        <v>0</v>
      </c>
      <c r="R3767" s="22">
        <f t="shared" si="2744"/>
        <v>472588018.49591327</v>
      </c>
      <c r="S3767" s="16">
        <f t="shared" si="2734"/>
        <v>42962547.135992117</v>
      </c>
      <c r="T3767" s="15">
        <f t="shared" si="2745"/>
        <v>0</v>
      </c>
      <c r="U3767" s="23">
        <f t="shared" si="2762"/>
        <v>2099614.8667577733</v>
      </c>
      <c r="V3767" s="23">
        <f t="shared" si="2763"/>
        <v>190874.07879616122</v>
      </c>
      <c r="W3767" s="23">
        <f t="shared" si="2776"/>
        <v>0</v>
      </c>
      <c r="X3767" s="23">
        <f t="shared" si="2764"/>
        <v>46193240.860877335</v>
      </c>
      <c r="Y3767" s="23">
        <f t="shared" si="2746"/>
        <v>13825559.361691331</v>
      </c>
      <c r="Z3767" s="3">
        <f t="shared" si="2747"/>
        <v>0</v>
      </c>
      <c r="AA3767" s="23">
        <f t="shared" si="2748"/>
        <v>75413299.523019478</v>
      </c>
      <c r="AB3767" s="26">
        <f t="shared" si="2765"/>
        <v>70086276.274228632</v>
      </c>
      <c r="AC3767" s="23">
        <f t="shared" si="2766"/>
        <v>74889487.274228647</v>
      </c>
      <c r="AD3767" s="23">
        <f t="shared" si="2772"/>
        <v>4803211</v>
      </c>
      <c r="AE3767" s="24">
        <f t="shared" si="2780"/>
        <v>70086276.274228647</v>
      </c>
      <c r="AF3767" s="3">
        <f t="shared" si="2767"/>
        <v>0</v>
      </c>
      <c r="AG3767" s="2">
        <f t="shared" si="2749"/>
        <v>0</v>
      </c>
      <c r="AH3767" s="2">
        <f t="shared" si="2750"/>
        <v>241.0621874157676</v>
      </c>
      <c r="AI3767" s="23">
        <f t="shared" si="2773"/>
        <v>12124475899.326981</v>
      </c>
      <c r="AJ3767" s="23">
        <f t="shared" si="2751"/>
        <v>6219.922423797766</v>
      </c>
      <c r="AK3767" s="23">
        <f t="shared" si="2752"/>
        <v>0</v>
      </c>
      <c r="AL3767" s="23">
        <f t="shared" si="2777"/>
        <v>11962562.28612709</v>
      </c>
      <c r="AM3767" s="23">
        <f t="shared" si="2778"/>
        <v>11160931411.433903</v>
      </c>
      <c r="AN3767" s="16">
        <f t="shared" si="2768"/>
        <v>0</v>
      </c>
      <c r="AO3767" s="23">
        <f t="shared" si="2769"/>
        <v>194691.56037208452</v>
      </c>
      <c r="AP3767" s="22">
        <f t="shared" si="2770"/>
        <v>43821798.078711987</v>
      </c>
      <c r="AQ3767" s="30">
        <f t="shared" si="2753"/>
        <v>33126562756.110977</v>
      </c>
      <c r="AR3767" s="28">
        <f t="shared" si="2754"/>
        <v>16357280538.104322</v>
      </c>
      <c r="AS3767" s="25">
        <f t="shared" si="2755"/>
        <v>200337590.02425668</v>
      </c>
      <c r="AT3767" s="32">
        <f t="shared" si="2756"/>
        <v>0</v>
      </c>
      <c r="AU3767" s="23">
        <f t="shared" si="2757"/>
        <v>0</v>
      </c>
      <c r="AV3767" s="22">
        <f t="shared" si="2758"/>
        <v>4839147851.2587929</v>
      </c>
      <c r="AW3767" s="31">
        <f t="shared" si="2771"/>
        <v>21956138343.097988</v>
      </c>
    </row>
    <row r="3768" spans="1:53" s="21" customFormat="1" x14ac:dyDescent="0.25">
      <c r="A3768">
        <f t="shared" si="2779"/>
        <v>991</v>
      </c>
      <c r="B3768" t="s">
        <v>8</v>
      </c>
      <c r="C3768" s="27">
        <f t="shared" si="2736"/>
        <v>0</v>
      </c>
      <c r="D3768" s="27">
        <f t="shared" si="2759"/>
        <v>0</v>
      </c>
      <c r="E3768" s="27" t="b">
        <f t="shared" si="2735"/>
        <v>1</v>
      </c>
      <c r="F3768" s="29">
        <f t="shared" si="2737"/>
        <v>0</v>
      </c>
      <c r="G3768" s="27">
        <f t="shared" si="2760"/>
        <v>0</v>
      </c>
      <c r="H3768" s="22">
        <f t="shared" si="2738"/>
        <v>42237877666.228424</v>
      </c>
      <c r="I3768" s="23">
        <f t="shared" si="2739"/>
        <v>132580106.5049091</v>
      </c>
      <c r="J3768" s="23">
        <f t="shared" si="2740"/>
        <v>1086</v>
      </c>
      <c r="K3768" s="19">
        <f t="shared" si="2761"/>
        <v>225.0831931027827</v>
      </c>
      <c r="L3768" s="16">
        <f t="shared" si="2741"/>
        <v>291.34491947990369</v>
      </c>
      <c r="M3768" s="23">
        <f>M3767-IF($B3768="B",(Percent_Rent_In_Elsies*2.49%/12 * H3767)/K3767,0)+IF($B3768="D",N3768,0)+IF(B3768="D",AK3767)+IF(B3768="C",F3767*90%)-(Y3768-Y3767)-IF($B3768="A",Q3767/K3767) + IF($B3768="A",Q3767/K3767)</f>
        <v>-67831003.977285534</v>
      </c>
      <c r="N3768" s="23">
        <f t="shared" si="2742"/>
        <v>0</v>
      </c>
      <c r="O3768" s="22">
        <f t="shared" si="2743"/>
        <v>0</v>
      </c>
      <c r="P3768" s="22">
        <f t="shared" si="2774"/>
        <v>0</v>
      </c>
      <c r="Q3768" s="22">
        <f t="shared" si="2775"/>
        <v>0</v>
      </c>
      <c r="R3768" s="22">
        <f t="shared" si="2744"/>
        <v>516409816.57462525</v>
      </c>
      <c r="S3768" s="16">
        <f t="shared" si="2734"/>
        <v>42962547.135992117</v>
      </c>
      <c r="T3768" s="15">
        <f t="shared" si="2745"/>
        <v>0</v>
      </c>
      <c r="U3768" s="23">
        <f t="shared" si="2762"/>
        <v>2294306.4271298577</v>
      </c>
      <c r="V3768" s="23">
        <f t="shared" si="2763"/>
        <v>190874.07879616122</v>
      </c>
      <c r="W3768" s="23">
        <f t="shared" si="2776"/>
        <v>0</v>
      </c>
      <c r="X3768" s="23">
        <f t="shared" si="2764"/>
        <v>46193240.860877335</v>
      </c>
      <c r="Y3768" s="23">
        <f t="shared" si="2746"/>
        <v>13825559.361691331</v>
      </c>
      <c r="Z3768" s="3">
        <f t="shared" si="2747"/>
        <v>0</v>
      </c>
      <c r="AA3768" s="23">
        <f t="shared" si="2748"/>
        <v>75413299.523019478</v>
      </c>
      <c r="AB3768" s="26">
        <f t="shared" si="2765"/>
        <v>70086276.274228632</v>
      </c>
      <c r="AC3768" s="23">
        <f t="shared" si="2766"/>
        <v>74889487.274228647</v>
      </c>
      <c r="AD3768" s="23">
        <f t="shared" si="2772"/>
        <v>4803211</v>
      </c>
      <c r="AE3768" s="24">
        <f t="shared" si="2780"/>
        <v>70086276.274228647</v>
      </c>
      <c r="AF3768" s="3">
        <f t="shared" si="2767"/>
        <v>1E-4</v>
      </c>
      <c r="AG3768" s="2">
        <f t="shared" si="2749"/>
        <v>0</v>
      </c>
      <c r="AH3768" s="2">
        <f t="shared" si="2750"/>
        <v>241.0621874157676</v>
      </c>
      <c r="AI3768" s="23">
        <f t="shared" si="2773"/>
        <v>12124475899.326981</v>
      </c>
      <c r="AJ3768" s="23">
        <f t="shared" si="2751"/>
        <v>6219.922423797766</v>
      </c>
      <c r="AK3768" s="23">
        <f t="shared" si="2752"/>
        <v>68561.699512900916</v>
      </c>
      <c r="AL3768" s="23">
        <f t="shared" si="2777"/>
        <v>0</v>
      </c>
      <c r="AM3768" s="23">
        <f t="shared" si="2778"/>
        <v>0</v>
      </c>
      <c r="AN3768" s="16">
        <f t="shared" si="2768"/>
        <v>0</v>
      </c>
      <c r="AO3768" s="23">
        <f t="shared" si="2769"/>
        <v>0</v>
      </c>
      <c r="AP3768" s="22">
        <f t="shared" si="2770"/>
        <v>0</v>
      </c>
      <c r="AQ3768" s="30">
        <f t="shared" si="2753"/>
        <v>33126562756.110977</v>
      </c>
      <c r="AR3768" s="28">
        <f t="shared" si="2754"/>
        <v>16357280538.104322</v>
      </c>
      <c r="AS3768" s="25">
        <f t="shared" si="2755"/>
        <v>200337590.02425668</v>
      </c>
      <c r="AT3768" s="32">
        <f t="shared" si="2756"/>
        <v>0</v>
      </c>
      <c r="AU3768" s="23">
        <f t="shared" si="2757"/>
        <v>0</v>
      </c>
      <c r="AV3768" s="22">
        <f t="shared" si="2758"/>
        <v>4839147851.2587929</v>
      </c>
      <c r="AW3768" s="31">
        <f t="shared" si="2771"/>
        <v>21956138343.097988</v>
      </c>
      <c r="AX3768"/>
      <c r="AY3768"/>
      <c r="AZ3768"/>
      <c r="BA3768"/>
    </row>
    <row r="3769" spans="1:53" s="21" customFormat="1" x14ac:dyDescent="0.25">
      <c r="A3769" s="21">
        <f t="shared" si="2779"/>
        <v>991</v>
      </c>
      <c r="B3769" s="21" t="s">
        <v>9</v>
      </c>
      <c r="C3769" s="27">
        <f t="shared" si="2736"/>
        <v>0</v>
      </c>
      <c r="D3769" s="27">
        <f t="shared" si="2759"/>
        <v>0</v>
      </c>
      <c r="E3769" s="27" t="b">
        <f t="shared" si="2735"/>
        <v>1</v>
      </c>
      <c r="F3769" s="29">
        <f t="shared" si="2737"/>
        <v>0</v>
      </c>
      <c r="G3769" s="27">
        <f t="shared" si="2760"/>
        <v>0</v>
      </c>
      <c r="H3769" s="22">
        <f t="shared" si="2738"/>
        <v>42237877666.228424</v>
      </c>
      <c r="I3769" s="23">
        <f t="shared" si="2739"/>
        <v>132580106.5049091</v>
      </c>
      <c r="J3769" s="23">
        <f t="shared" si="2740"/>
        <v>1086</v>
      </c>
      <c r="K3769" s="19">
        <f t="shared" si="2761"/>
        <v>225.0831931027827</v>
      </c>
      <c r="L3769" s="16">
        <f t="shared" si="2741"/>
        <v>291.34491947990369</v>
      </c>
      <c r="M3769" s="23">
        <f>M3768-IF($B3769="B",(Percent_Rent_In_Elsies*2.49%/12 * H3768)/K3768,0)+IF($B3769="D",N3769,0)+IF(B3769="D",AK3768)+IF(B3769="C",F3768*90%)-(Y3769-Y3768)-IF($B3769="A",Q3768/K3768) + IF($B3769="A",Q3768/K3768)</f>
        <v>-67762442.277772635</v>
      </c>
      <c r="N3769" s="23">
        <f t="shared" si="2742"/>
        <v>0</v>
      </c>
      <c r="O3769" s="22">
        <f t="shared" si="2743"/>
        <v>30016520.771555632</v>
      </c>
      <c r="P3769" s="22">
        <f t="shared" si="2774"/>
        <v>0</v>
      </c>
      <c r="Q3769" s="22">
        <f t="shared" si="2775"/>
        <v>0</v>
      </c>
      <c r="R3769" s="22">
        <f t="shared" si="2744"/>
        <v>516409816.57462525</v>
      </c>
      <c r="S3769" s="16">
        <f t="shared" si="2734"/>
        <v>0</v>
      </c>
      <c r="T3769" s="15">
        <f t="shared" si="2745"/>
        <v>12946026.364436485</v>
      </c>
      <c r="U3769" s="23">
        <f t="shared" si="2762"/>
        <v>2294306.4271298577</v>
      </c>
      <c r="V3769" s="23">
        <f t="shared" si="2763"/>
        <v>0</v>
      </c>
      <c r="W3769" s="23">
        <f t="shared" si="2776"/>
        <v>190874.07879616122</v>
      </c>
      <c r="X3769" s="23">
        <f t="shared" si="2764"/>
        <v>46193240.860877335</v>
      </c>
      <c r="Y3769" s="23">
        <f t="shared" si="2746"/>
        <v>13825559.361691331</v>
      </c>
      <c r="Z3769" s="3">
        <f t="shared" si="2747"/>
        <v>0</v>
      </c>
      <c r="AA3769" s="23">
        <f t="shared" si="2748"/>
        <v>75344737.823506579</v>
      </c>
      <c r="AB3769" s="26">
        <f t="shared" si="2765"/>
        <v>70086276.274228632</v>
      </c>
      <c r="AC3769" s="23">
        <f t="shared" si="2766"/>
        <v>74889487.274228647</v>
      </c>
      <c r="AD3769" s="23">
        <f t="shared" si="2772"/>
        <v>4803211</v>
      </c>
      <c r="AE3769" s="24">
        <f t="shared" si="2780"/>
        <v>70086276.274228647</v>
      </c>
      <c r="AF3769" s="3">
        <f t="shared" si="2767"/>
        <v>0</v>
      </c>
      <c r="AG3769" s="2">
        <f t="shared" si="2749"/>
        <v>0</v>
      </c>
      <c r="AH3769" s="2">
        <f t="shared" si="2750"/>
        <v>241.0621874157676</v>
      </c>
      <c r="AI3769" s="23">
        <f t="shared" si="2773"/>
        <v>12113452980.576326</v>
      </c>
      <c r="AJ3769" s="23">
        <f t="shared" si="2751"/>
        <v>6219.922423797766</v>
      </c>
      <c r="AK3769" s="23">
        <f t="shared" si="2752"/>
        <v>0</v>
      </c>
      <c r="AL3769" s="23">
        <f t="shared" si="2777"/>
        <v>0</v>
      </c>
      <c r="AM3769" s="23">
        <f t="shared" si="2778"/>
        <v>0</v>
      </c>
      <c r="AN3769" s="16">
        <f t="shared" si="2768"/>
        <v>0</v>
      </c>
      <c r="AO3769" s="23">
        <f t="shared" si="2769"/>
        <v>0</v>
      </c>
      <c r="AP3769" s="22">
        <f t="shared" si="2770"/>
        <v>0</v>
      </c>
      <c r="AQ3769" s="30">
        <f t="shared" si="2753"/>
        <v>33126562756.110977</v>
      </c>
      <c r="AR3769" s="28">
        <f t="shared" si="2754"/>
        <v>16357280538.104322</v>
      </c>
      <c r="AS3769" s="25">
        <f t="shared" si="2755"/>
        <v>200337590.02425668</v>
      </c>
      <c r="AT3769" s="32">
        <f t="shared" si="2756"/>
        <v>0</v>
      </c>
      <c r="AU3769" s="23">
        <f t="shared" si="2757"/>
        <v>0</v>
      </c>
      <c r="AV3769" s="22">
        <f t="shared" si="2758"/>
        <v>4839147851.2587929</v>
      </c>
      <c r="AW3769" s="31">
        <f t="shared" si="2771"/>
        <v>21956138343.097988</v>
      </c>
    </row>
    <row r="3770" spans="1:53" x14ac:dyDescent="0.25">
      <c r="A3770" s="21">
        <f t="shared" si="2779"/>
        <v>991</v>
      </c>
      <c r="B3770" s="21" t="s">
        <v>28</v>
      </c>
      <c r="C3770" s="27">
        <f t="shared" si="2736"/>
        <v>0</v>
      </c>
      <c r="D3770" s="27">
        <f t="shared" si="2759"/>
        <v>0</v>
      </c>
      <c r="E3770" s="27" t="b">
        <f t="shared" si="2735"/>
        <v>1</v>
      </c>
      <c r="F3770" s="29">
        <f t="shared" si="2737"/>
        <v>0</v>
      </c>
      <c r="G3770" s="27">
        <f t="shared" si="2760"/>
        <v>0</v>
      </c>
      <c r="H3770" s="22">
        <f t="shared" si="2738"/>
        <v>42237877666.228424</v>
      </c>
      <c r="I3770" s="23">
        <f t="shared" si="2739"/>
        <v>132580106.5049091</v>
      </c>
      <c r="J3770" s="23">
        <f t="shared" si="2740"/>
        <v>1086</v>
      </c>
      <c r="K3770" s="19">
        <f t="shared" si="2761"/>
        <v>225.0831931027827</v>
      </c>
      <c r="L3770" s="16">
        <f t="shared" si="2741"/>
        <v>291.34491947990369</v>
      </c>
      <c r="M3770" s="23">
        <f>M3769-IF($B3770="B",(Percent_Rent_In_Elsies*2.49%/12 * H3769)/K3769,0)+IF($B3770="D",N3770,0)+IF(B3770="D",AK3769)+IF(B3770="C",F3769*90%)-(Y3770-Y3769)-IF($B3770="A",Q3769/K3769) + IF($B3770="A",Q3769/K3769)</f>
        <v>-67762442.277772635</v>
      </c>
      <c r="N3770" s="23">
        <f t="shared" si="2742"/>
        <v>0</v>
      </c>
      <c r="O3770" s="22">
        <f t="shared" si="2743"/>
        <v>0</v>
      </c>
      <c r="P3770" s="22">
        <f t="shared" si="2774"/>
        <v>30016520.771555632</v>
      </c>
      <c r="Q3770" s="22">
        <f t="shared" si="2775"/>
        <v>0</v>
      </c>
      <c r="R3770" s="22">
        <f t="shared" si="2744"/>
        <v>516409816.57462525</v>
      </c>
      <c r="S3770" s="16">
        <f t="shared" si="2734"/>
        <v>0</v>
      </c>
      <c r="T3770" s="15">
        <f t="shared" si="2745"/>
        <v>0</v>
      </c>
      <c r="U3770" s="23">
        <f t="shared" si="2762"/>
        <v>2294306.4271298577</v>
      </c>
      <c r="V3770" s="23">
        <f t="shared" si="2763"/>
        <v>0</v>
      </c>
      <c r="W3770" s="23">
        <f t="shared" si="2776"/>
        <v>0</v>
      </c>
      <c r="X3770" s="23">
        <f t="shared" si="2764"/>
        <v>46193240.860877335</v>
      </c>
      <c r="Y3770" s="23">
        <f t="shared" si="2746"/>
        <v>13825559.361691331</v>
      </c>
      <c r="Z3770" s="3">
        <f t="shared" si="2747"/>
        <v>9543.7039398080633</v>
      </c>
      <c r="AA3770" s="23">
        <f t="shared" si="2748"/>
        <v>75487893.382603705</v>
      </c>
      <c r="AB3770" s="26">
        <f t="shared" si="2765"/>
        <v>70086276.274228662</v>
      </c>
      <c r="AC3770" s="23">
        <f t="shared" si="2766"/>
        <v>74889487.274228647</v>
      </c>
      <c r="AD3770" s="23">
        <f t="shared" si="2772"/>
        <v>4803211</v>
      </c>
      <c r="AE3770" s="24">
        <f t="shared" si="2780"/>
        <v>70086276.274228647</v>
      </c>
      <c r="AF3770" s="3">
        <f t="shared" si="2767"/>
        <v>0</v>
      </c>
      <c r="AG3770" s="2">
        <f t="shared" si="2749"/>
        <v>1145244472.7769675</v>
      </c>
      <c r="AH3770" s="2">
        <f t="shared" si="2750"/>
        <v>241.0621874157676</v>
      </c>
      <c r="AI3770" s="23">
        <f t="shared" si="2773"/>
        <v>12136468630.827751</v>
      </c>
      <c r="AJ3770" s="23">
        <f t="shared" si="2751"/>
        <v>6219.922423797766</v>
      </c>
      <c r="AK3770" s="23">
        <f t="shared" si="2752"/>
        <v>0</v>
      </c>
      <c r="AL3770" s="23">
        <f t="shared" si="2777"/>
        <v>0</v>
      </c>
      <c r="AM3770" s="23">
        <f t="shared" si="2778"/>
        <v>0</v>
      </c>
      <c r="AN3770" s="16">
        <f t="shared" si="2768"/>
        <v>0</v>
      </c>
      <c r="AO3770" s="23">
        <f t="shared" si="2769"/>
        <v>0</v>
      </c>
      <c r="AP3770" s="22">
        <f t="shared" si="2770"/>
        <v>0</v>
      </c>
      <c r="AQ3770" s="30">
        <f t="shared" si="2753"/>
        <v>33126562756.110977</v>
      </c>
      <c r="AR3770" s="28">
        <f t="shared" si="2754"/>
        <v>16357280538.104322</v>
      </c>
      <c r="AS3770" s="25">
        <f t="shared" si="2755"/>
        <v>200337590.02425668</v>
      </c>
      <c r="AT3770" s="32">
        <f t="shared" si="2756"/>
        <v>19087.407879616127</v>
      </c>
      <c r="AU3770" s="23">
        <f t="shared" si="2757"/>
        <v>19087.407879616127</v>
      </c>
      <c r="AV3770" s="22">
        <f t="shared" si="2758"/>
        <v>4852093877.623229</v>
      </c>
      <c r="AW3770" s="31">
        <f t="shared" si="2771"/>
        <v>21956138343.097988</v>
      </c>
      <c r="AX3770" s="21"/>
      <c r="AY3770" s="21"/>
      <c r="AZ3770" s="21"/>
      <c r="BA3770" s="21"/>
    </row>
    <row r="3771" spans="1:53" x14ac:dyDescent="0.25">
      <c r="A3771">
        <f t="shared" si="2779"/>
        <v>992</v>
      </c>
      <c r="B3771" t="s">
        <v>6</v>
      </c>
      <c r="C3771" s="27">
        <f t="shared" si="2736"/>
        <v>0</v>
      </c>
      <c r="D3771" s="27">
        <f t="shared" si="2759"/>
        <v>0</v>
      </c>
      <c r="E3771" s="27" t="b">
        <f t="shared" si="2735"/>
        <v>1</v>
      </c>
      <c r="F3771" s="29">
        <f t="shared" si="2737"/>
        <v>0</v>
      </c>
      <c r="G3771" s="27">
        <f t="shared" si="2760"/>
        <v>0</v>
      </c>
      <c r="H3771" s="22">
        <f t="shared" si="2738"/>
        <v>42308274129.00547</v>
      </c>
      <c r="I3771" s="23">
        <f t="shared" si="2739"/>
        <v>132580106.5049091</v>
      </c>
      <c r="J3771" s="23">
        <f t="shared" si="2740"/>
        <v>1086</v>
      </c>
      <c r="K3771" s="19">
        <f t="shared" si="2761"/>
        <v>225.0831931027827</v>
      </c>
      <c r="L3771" s="16">
        <f t="shared" si="2741"/>
        <v>291.83049434570353</v>
      </c>
      <c r="M3771" s="23">
        <f>M3770-IF($B3771="B",(Percent_Rent_In_Elsies*2.49%/12 * H3770)/K3770,0)+IF($B3771="D",N3771,0)+IF(B3771="D",AK3770)+IF(B3771="C",F3770*90%)-(Y3771-Y3770)-IF($B3771="A",Q3770/K3770) + IF($B3771="A",Q3770/K3770)</f>
        <v>-67762442.277772635</v>
      </c>
      <c r="N3771" s="23">
        <f t="shared" si="2742"/>
        <v>0</v>
      </c>
      <c r="O3771" s="22">
        <f t="shared" si="2743"/>
        <v>0</v>
      </c>
      <c r="P3771" s="22">
        <f t="shared" si="2774"/>
        <v>0</v>
      </c>
      <c r="Q3771" s="22">
        <f t="shared" si="2775"/>
        <v>0</v>
      </c>
      <c r="R3771" s="22">
        <f t="shared" si="2744"/>
        <v>516409816.57462525</v>
      </c>
      <c r="S3771" s="16">
        <f t="shared" ref="S3771:S3834" si="2781">IF($B3771="D",0,S3770+IF($B3771="B",R3770/12,0))</f>
        <v>0</v>
      </c>
      <c r="T3771" s="15">
        <f t="shared" si="2745"/>
        <v>0</v>
      </c>
      <c r="U3771" s="23">
        <f t="shared" si="2762"/>
        <v>2294306.4271298577</v>
      </c>
      <c r="V3771" s="23">
        <f t="shared" si="2763"/>
        <v>0</v>
      </c>
      <c r="W3771" s="23">
        <f t="shared" si="2776"/>
        <v>0</v>
      </c>
      <c r="X3771" s="23">
        <f t="shared" si="2764"/>
        <v>46240959.380576372</v>
      </c>
      <c r="Y3771" s="23">
        <f t="shared" si="2746"/>
        <v>13825559.361691331</v>
      </c>
      <c r="Z3771" s="3">
        <f t="shared" si="2747"/>
        <v>0</v>
      </c>
      <c r="AA3771" s="23">
        <f t="shared" si="2748"/>
        <v>75487893.382603705</v>
      </c>
      <c r="AB3771" s="26">
        <f t="shared" si="2765"/>
        <v>70086276.274228632</v>
      </c>
      <c r="AC3771" s="23">
        <f t="shared" si="2766"/>
        <v>74889487.274228647</v>
      </c>
      <c r="AD3771" s="23">
        <f t="shared" si="2772"/>
        <v>4803211</v>
      </c>
      <c r="AE3771" s="24">
        <f t="shared" si="2780"/>
        <v>70086276.274228647</v>
      </c>
      <c r="AF3771" s="3">
        <f t="shared" si="2767"/>
        <v>0</v>
      </c>
      <c r="AG3771" s="2">
        <f t="shared" si="2749"/>
        <v>0</v>
      </c>
      <c r="AH3771" s="2">
        <f t="shared" si="2750"/>
        <v>241.46395772812716</v>
      </c>
      <c r="AI3771" s="23">
        <f t="shared" si="2773"/>
        <v>12136468630.827751</v>
      </c>
      <c r="AJ3771" s="23">
        <f t="shared" si="2751"/>
        <v>6219.922423797766</v>
      </c>
      <c r="AK3771" s="23">
        <f t="shared" si="2752"/>
        <v>0</v>
      </c>
      <c r="AL3771" s="23">
        <f t="shared" si="2777"/>
        <v>0</v>
      </c>
      <c r="AM3771" s="23">
        <f t="shared" si="2778"/>
        <v>0</v>
      </c>
      <c r="AN3771" s="16">
        <f t="shared" si="2768"/>
        <v>0</v>
      </c>
      <c r="AO3771" s="23">
        <f t="shared" si="2769"/>
        <v>0</v>
      </c>
      <c r="AP3771" s="22">
        <f t="shared" si="2770"/>
        <v>0</v>
      </c>
      <c r="AQ3771" s="30">
        <f t="shared" si="2753"/>
        <v>33126562756.110977</v>
      </c>
      <c r="AR3771" s="28">
        <f t="shared" si="2754"/>
        <v>16357280538.104322</v>
      </c>
      <c r="AS3771" s="25">
        <f t="shared" si="2755"/>
        <v>200337590.02425668</v>
      </c>
      <c r="AT3771" s="32">
        <f t="shared" si="2756"/>
        <v>0</v>
      </c>
      <c r="AU3771" s="23">
        <f t="shared" si="2757"/>
        <v>0</v>
      </c>
      <c r="AV3771" s="22">
        <f t="shared" si="2758"/>
        <v>4852093877.623229</v>
      </c>
      <c r="AW3771" s="31">
        <f t="shared" si="2771"/>
        <v>21926121822.326435</v>
      </c>
    </row>
    <row r="3772" spans="1:53" x14ac:dyDescent="0.25">
      <c r="A3772">
        <f t="shared" si="2779"/>
        <v>992</v>
      </c>
      <c r="B3772" t="s">
        <v>7</v>
      </c>
      <c r="C3772" s="27">
        <f t="shared" si="2736"/>
        <v>0</v>
      </c>
      <c r="D3772" s="27">
        <f t="shared" si="2759"/>
        <v>0</v>
      </c>
      <c r="E3772" s="27" t="b">
        <f t="shared" si="2735"/>
        <v>1</v>
      </c>
      <c r="F3772" s="29">
        <f t="shared" si="2737"/>
        <v>0</v>
      </c>
      <c r="G3772" s="27">
        <f t="shared" si="2760"/>
        <v>0</v>
      </c>
      <c r="H3772" s="22">
        <f t="shared" si="2738"/>
        <v>42308274129.00547</v>
      </c>
      <c r="I3772" s="23">
        <f t="shared" si="2739"/>
        <v>132580106.5049091</v>
      </c>
      <c r="J3772" s="23">
        <f t="shared" si="2740"/>
        <v>1086</v>
      </c>
      <c r="K3772" s="19">
        <f t="shared" si="2761"/>
        <v>225.0831931027827</v>
      </c>
      <c r="L3772" s="16">
        <f t="shared" si="2741"/>
        <v>291.83049434570353</v>
      </c>
      <c r="M3772" s="23">
        <f>M3771-IF($B3772="B",(Percent_Rent_In_Elsies*2.49%/12 * H3771)/K3771,0)+IF($B3772="D",N3772,0)+IF(B3772="D",AK3771)+IF(B3772="C",F3771*90%)-(Y3772-Y3771)-IF($B3772="A",Q3771/K3771) + IF($B3772="A",Q3771/K3771)</f>
        <v>-67957458.324078679</v>
      </c>
      <c r="N3772" s="23">
        <f t="shared" si="2742"/>
        <v>0</v>
      </c>
      <c r="O3772" s="22">
        <f t="shared" si="2743"/>
        <v>0</v>
      </c>
      <c r="P3772" s="22">
        <f t="shared" si="2774"/>
        <v>0</v>
      </c>
      <c r="Q3772" s="22">
        <f t="shared" si="2775"/>
        <v>0</v>
      </c>
      <c r="R3772" s="22">
        <f t="shared" si="2744"/>
        <v>473375665.19340646</v>
      </c>
      <c r="S3772" s="16">
        <f t="shared" si="2781"/>
        <v>43034151.381218769</v>
      </c>
      <c r="T3772" s="15">
        <f t="shared" si="2745"/>
        <v>0</v>
      </c>
      <c r="U3772" s="23">
        <f t="shared" si="2762"/>
        <v>2103114.2248690361</v>
      </c>
      <c r="V3772" s="23">
        <f t="shared" si="2763"/>
        <v>191192.20226082148</v>
      </c>
      <c r="W3772" s="23">
        <f t="shared" si="2776"/>
        <v>0</v>
      </c>
      <c r="X3772" s="23">
        <f t="shared" si="2764"/>
        <v>46240959.380576372</v>
      </c>
      <c r="Y3772" s="23">
        <f t="shared" si="2746"/>
        <v>13825559.361691331</v>
      </c>
      <c r="Z3772" s="3">
        <f t="shared" si="2747"/>
        <v>0</v>
      </c>
      <c r="AA3772" s="23">
        <f t="shared" si="2748"/>
        <v>75487893.382603705</v>
      </c>
      <c r="AB3772" s="26">
        <f t="shared" si="2765"/>
        <v>70086276.274228632</v>
      </c>
      <c r="AC3772" s="23">
        <f t="shared" si="2766"/>
        <v>74889487.274228647</v>
      </c>
      <c r="AD3772" s="23">
        <f t="shared" si="2772"/>
        <v>4803211</v>
      </c>
      <c r="AE3772" s="24">
        <f t="shared" si="2780"/>
        <v>70086276.274228647</v>
      </c>
      <c r="AF3772" s="3">
        <f t="shared" si="2767"/>
        <v>0</v>
      </c>
      <c r="AG3772" s="2">
        <f t="shared" si="2749"/>
        <v>0</v>
      </c>
      <c r="AH3772" s="2">
        <f t="shared" si="2750"/>
        <v>241.46395772812716</v>
      </c>
      <c r="AI3772" s="23">
        <f t="shared" si="2773"/>
        <v>12136468630.827751</v>
      </c>
      <c r="AJ3772" s="23">
        <f t="shared" si="2751"/>
        <v>6219.922423797766</v>
      </c>
      <c r="AK3772" s="23">
        <f t="shared" si="2752"/>
        <v>0</v>
      </c>
      <c r="AL3772" s="23">
        <f t="shared" si="2777"/>
        <v>11992731.500770569</v>
      </c>
      <c r="AM3772" s="23">
        <f t="shared" si="2778"/>
        <v>11189078937.634304</v>
      </c>
      <c r="AN3772" s="16">
        <f t="shared" si="2768"/>
        <v>0</v>
      </c>
      <c r="AO3772" s="23">
        <f t="shared" si="2769"/>
        <v>195016.04630603804</v>
      </c>
      <c r="AP3772" s="22">
        <f t="shared" si="2770"/>
        <v>43894834.408843182</v>
      </c>
      <c r="AQ3772" s="30">
        <f t="shared" si="2753"/>
        <v>33213979318.836189</v>
      </c>
      <c r="AR3772" s="28">
        <f t="shared" si="2754"/>
        <v>16400802266.420691</v>
      </c>
      <c r="AS3772" s="25">
        <f t="shared" si="2755"/>
        <v>200337590.02425668</v>
      </c>
      <c r="AT3772" s="32">
        <f t="shared" si="2756"/>
        <v>0</v>
      </c>
      <c r="AU3772" s="23">
        <f t="shared" si="2757"/>
        <v>0</v>
      </c>
      <c r="AV3772" s="22">
        <f t="shared" si="2758"/>
        <v>4852093877.623229</v>
      </c>
      <c r="AW3772" s="31">
        <f t="shared" si="2771"/>
        <v>22013538385.051647</v>
      </c>
    </row>
    <row r="3773" spans="1:53" s="21" customFormat="1" x14ac:dyDescent="0.25">
      <c r="A3773">
        <f t="shared" si="2779"/>
        <v>992</v>
      </c>
      <c r="B3773" t="s">
        <v>8</v>
      </c>
      <c r="C3773" s="27">
        <f t="shared" si="2736"/>
        <v>0</v>
      </c>
      <c r="D3773" s="27">
        <f t="shared" si="2759"/>
        <v>0</v>
      </c>
      <c r="E3773" s="27" t="b">
        <f t="shared" si="2735"/>
        <v>1</v>
      </c>
      <c r="F3773" s="29">
        <f t="shared" si="2737"/>
        <v>0</v>
      </c>
      <c r="G3773" s="27">
        <f t="shared" si="2760"/>
        <v>0</v>
      </c>
      <c r="H3773" s="22">
        <f t="shared" si="2738"/>
        <v>42308274129.00547</v>
      </c>
      <c r="I3773" s="23">
        <f t="shared" si="2739"/>
        <v>132580106.5049091</v>
      </c>
      <c r="J3773" s="23">
        <f t="shared" si="2740"/>
        <v>1086</v>
      </c>
      <c r="K3773" s="19">
        <f t="shared" si="2761"/>
        <v>225.0831931027827</v>
      </c>
      <c r="L3773" s="16">
        <f t="shared" si="2741"/>
        <v>291.83049434570353</v>
      </c>
      <c r="M3773" s="23">
        <f>M3772-IF($B3773="B",(Percent_Rent_In_Elsies*2.49%/12 * H3772)/K3772,0)+IF($B3773="D",N3773,0)+IF(B3773="D",AK3772)+IF(B3773="C",F3772*90%)-(Y3773-Y3772)-IF($B3773="A",Q3772/K3772) + IF($B3773="A",Q3772/K3772)</f>
        <v>-67957458.324078679</v>
      </c>
      <c r="N3773" s="23">
        <f t="shared" si="2742"/>
        <v>0</v>
      </c>
      <c r="O3773" s="22">
        <f t="shared" si="2743"/>
        <v>0</v>
      </c>
      <c r="P3773" s="22">
        <f t="shared" si="2774"/>
        <v>0</v>
      </c>
      <c r="Q3773" s="22">
        <f t="shared" si="2775"/>
        <v>0</v>
      </c>
      <c r="R3773" s="22">
        <f t="shared" si="2744"/>
        <v>517270499.60224962</v>
      </c>
      <c r="S3773" s="16">
        <f t="shared" si="2781"/>
        <v>43034151.381218769</v>
      </c>
      <c r="T3773" s="15">
        <f t="shared" si="2745"/>
        <v>0</v>
      </c>
      <c r="U3773" s="23">
        <f t="shared" si="2762"/>
        <v>2298130.2711750744</v>
      </c>
      <c r="V3773" s="23">
        <f t="shared" si="2763"/>
        <v>191192.20226082148</v>
      </c>
      <c r="W3773" s="23">
        <f t="shared" si="2776"/>
        <v>0</v>
      </c>
      <c r="X3773" s="23">
        <f t="shared" si="2764"/>
        <v>46240959.380576372</v>
      </c>
      <c r="Y3773" s="23">
        <f t="shared" si="2746"/>
        <v>13825559.361691331</v>
      </c>
      <c r="Z3773" s="3">
        <f t="shared" si="2747"/>
        <v>0</v>
      </c>
      <c r="AA3773" s="23">
        <f t="shared" si="2748"/>
        <v>75487893.382603705</v>
      </c>
      <c r="AB3773" s="26">
        <f t="shared" si="2765"/>
        <v>70086276.274228632</v>
      </c>
      <c r="AC3773" s="23">
        <f t="shared" si="2766"/>
        <v>74889487.274228647</v>
      </c>
      <c r="AD3773" s="23">
        <f t="shared" si="2772"/>
        <v>4803211</v>
      </c>
      <c r="AE3773" s="24">
        <f t="shared" si="2780"/>
        <v>70086276.274228647</v>
      </c>
      <c r="AF3773" s="3">
        <f t="shared" si="2767"/>
        <v>1E-4</v>
      </c>
      <c r="AG3773" s="2">
        <f t="shared" si="2749"/>
        <v>0</v>
      </c>
      <c r="AH3773" s="2">
        <f t="shared" si="2750"/>
        <v>241.46395772812716</v>
      </c>
      <c r="AI3773" s="23">
        <f t="shared" si="2773"/>
        <v>12136468630.827751</v>
      </c>
      <c r="AJ3773" s="23">
        <f t="shared" si="2751"/>
        <v>6219.922423797766</v>
      </c>
      <c r="AK3773" s="23">
        <f t="shared" si="2752"/>
        <v>68612.408352546714</v>
      </c>
      <c r="AL3773" s="23">
        <f t="shared" si="2777"/>
        <v>0</v>
      </c>
      <c r="AM3773" s="23">
        <f t="shared" si="2778"/>
        <v>0</v>
      </c>
      <c r="AN3773" s="16">
        <f t="shared" si="2768"/>
        <v>0</v>
      </c>
      <c r="AO3773" s="23">
        <f t="shared" si="2769"/>
        <v>0</v>
      </c>
      <c r="AP3773" s="22">
        <f t="shared" si="2770"/>
        <v>0</v>
      </c>
      <c r="AQ3773" s="30">
        <f t="shared" si="2753"/>
        <v>33213979318.836189</v>
      </c>
      <c r="AR3773" s="28">
        <f t="shared" si="2754"/>
        <v>16400802266.420691</v>
      </c>
      <c r="AS3773" s="25">
        <f t="shared" si="2755"/>
        <v>200337590.02425668</v>
      </c>
      <c r="AT3773" s="32">
        <f t="shared" si="2756"/>
        <v>0</v>
      </c>
      <c r="AU3773" s="23">
        <f t="shared" si="2757"/>
        <v>0</v>
      </c>
      <c r="AV3773" s="22">
        <f t="shared" si="2758"/>
        <v>4852093877.623229</v>
      </c>
      <c r="AW3773" s="31">
        <f t="shared" si="2771"/>
        <v>22013538385.051643</v>
      </c>
      <c r="AX3773"/>
      <c r="AY3773"/>
      <c r="AZ3773"/>
      <c r="BA3773"/>
    </row>
    <row r="3774" spans="1:53" s="21" customFormat="1" x14ac:dyDescent="0.25">
      <c r="A3774">
        <f t="shared" si="2779"/>
        <v>992</v>
      </c>
      <c r="B3774" t="s">
        <v>9</v>
      </c>
      <c r="C3774" s="27">
        <f t="shared" si="2736"/>
        <v>0</v>
      </c>
      <c r="D3774" s="27">
        <f t="shared" si="2759"/>
        <v>0</v>
      </c>
      <c r="E3774" s="27" t="b">
        <f t="shared" si="2735"/>
        <v>1</v>
      </c>
      <c r="F3774" s="29">
        <f t="shared" si="2737"/>
        <v>0</v>
      </c>
      <c r="G3774" s="27">
        <f t="shared" si="2760"/>
        <v>0</v>
      </c>
      <c r="H3774" s="22">
        <f t="shared" si="2738"/>
        <v>42308274129.00547</v>
      </c>
      <c r="I3774" s="23">
        <f t="shared" si="2739"/>
        <v>132580106.5049091</v>
      </c>
      <c r="J3774" s="23">
        <f t="shared" si="2740"/>
        <v>1086</v>
      </c>
      <c r="K3774" s="19">
        <f t="shared" si="2761"/>
        <v>225.0831931027827</v>
      </c>
      <c r="L3774" s="16">
        <f t="shared" si="2741"/>
        <v>291.83049434570353</v>
      </c>
      <c r="M3774" s="23">
        <f>M3773-IF($B3774="B",(Percent_Rent_In_Elsies*2.49%/12 * H3773)/K3773,0)+IF($B3774="D",N3774,0)+IF(B3774="D",AK3773)+IF(B3774="C",F3773*90%)-(Y3774-Y3773)-IF($B3774="A",Q3773/K3773) + IF($B3774="A",Q3773/K3773)</f>
        <v>-67888845.915726125</v>
      </c>
      <c r="N3774" s="23">
        <f t="shared" si="2742"/>
        <v>0</v>
      </c>
      <c r="O3774" s="22">
        <f t="shared" si="2743"/>
        <v>30066548.306174889</v>
      </c>
      <c r="P3774" s="22">
        <f t="shared" si="2774"/>
        <v>0</v>
      </c>
      <c r="Q3774" s="22">
        <f t="shared" si="2775"/>
        <v>0</v>
      </c>
      <c r="R3774" s="22">
        <f t="shared" si="2744"/>
        <v>517270499.60224962</v>
      </c>
      <c r="S3774" s="16">
        <f t="shared" si="2781"/>
        <v>0</v>
      </c>
      <c r="T3774" s="15">
        <f t="shared" si="2745"/>
        <v>12967603.075043879</v>
      </c>
      <c r="U3774" s="23">
        <f t="shared" si="2762"/>
        <v>2298130.2711750744</v>
      </c>
      <c r="V3774" s="23">
        <f t="shared" si="2763"/>
        <v>0</v>
      </c>
      <c r="W3774" s="23">
        <f t="shared" si="2776"/>
        <v>191192.20226082148</v>
      </c>
      <c r="X3774" s="23">
        <f t="shared" si="2764"/>
        <v>46240959.380576372</v>
      </c>
      <c r="Y3774" s="23">
        <f t="shared" si="2746"/>
        <v>13825559.361691331</v>
      </c>
      <c r="Z3774" s="3">
        <f t="shared" si="2747"/>
        <v>0</v>
      </c>
      <c r="AA3774" s="23">
        <f t="shared" si="2748"/>
        <v>75419280.974251151</v>
      </c>
      <c r="AB3774" s="26">
        <f t="shared" si="2765"/>
        <v>70086276.274228632</v>
      </c>
      <c r="AC3774" s="23">
        <f t="shared" si="2766"/>
        <v>74889487.274228647</v>
      </c>
      <c r="AD3774" s="23">
        <f t="shared" si="2772"/>
        <v>4803211</v>
      </c>
      <c r="AE3774" s="24">
        <f t="shared" si="2780"/>
        <v>70086276.274228647</v>
      </c>
      <c r="AF3774" s="3">
        <f t="shared" si="2767"/>
        <v>0</v>
      </c>
      <c r="AG3774" s="2">
        <f t="shared" si="2749"/>
        <v>0</v>
      </c>
      <c r="AH3774" s="2">
        <f t="shared" si="2750"/>
        <v>241.46395772812716</v>
      </c>
      <c r="AI3774" s="23">
        <f t="shared" si="2773"/>
        <v>12125437559.428848</v>
      </c>
      <c r="AJ3774" s="23">
        <f t="shared" si="2751"/>
        <v>6219.922423797766</v>
      </c>
      <c r="AK3774" s="23">
        <f t="shared" si="2752"/>
        <v>0</v>
      </c>
      <c r="AL3774" s="23">
        <f t="shared" si="2777"/>
        <v>0</v>
      </c>
      <c r="AM3774" s="23">
        <f t="shared" si="2778"/>
        <v>0</v>
      </c>
      <c r="AN3774" s="16">
        <f t="shared" si="2768"/>
        <v>0</v>
      </c>
      <c r="AO3774" s="23">
        <f t="shared" si="2769"/>
        <v>0</v>
      </c>
      <c r="AP3774" s="22">
        <f t="shared" si="2770"/>
        <v>0</v>
      </c>
      <c r="AQ3774" s="30">
        <f t="shared" si="2753"/>
        <v>33213979318.836189</v>
      </c>
      <c r="AR3774" s="28">
        <f t="shared" si="2754"/>
        <v>16400802266.420691</v>
      </c>
      <c r="AS3774" s="25">
        <f t="shared" si="2755"/>
        <v>200337590.02425668</v>
      </c>
      <c r="AT3774" s="32">
        <f t="shared" si="2756"/>
        <v>0</v>
      </c>
      <c r="AU3774" s="23">
        <f t="shared" si="2757"/>
        <v>0</v>
      </c>
      <c r="AV3774" s="22">
        <f t="shared" si="2758"/>
        <v>4852093877.623229</v>
      </c>
      <c r="AW3774" s="31">
        <f t="shared" si="2771"/>
        <v>22013538385.051643</v>
      </c>
      <c r="AX3774"/>
      <c r="AY3774"/>
      <c r="AZ3774"/>
      <c r="BA3774"/>
    </row>
    <row r="3775" spans="1:53" x14ac:dyDescent="0.25">
      <c r="A3775" s="21">
        <f t="shared" si="2779"/>
        <v>992</v>
      </c>
      <c r="B3775" s="21" t="s">
        <v>28</v>
      </c>
      <c r="C3775" s="27">
        <f t="shared" si="2736"/>
        <v>0</v>
      </c>
      <c r="D3775" s="27">
        <f t="shared" si="2759"/>
        <v>0</v>
      </c>
      <c r="E3775" s="27" t="b">
        <f t="shared" si="2735"/>
        <v>1</v>
      </c>
      <c r="F3775" s="29">
        <f t="shared" si="2737"/>
        <v>0</v>
      </c>
      <c r="G3775" s="27">
        <f t="shared" si="2760"/>
        <v>0</v>
      </c>
      <c r="H3775" s="22">
        <f t="shared" si="2738"/>
        <v>42308274129.00547</v>
      </c>
      <c r="I3775" s="23">
        <f t="shared" si="2739"/>
        <v>132580106.5049091</v>
      </c>
      <c r="J3775" s="23">
        <f t="shared" si="2740"/>
        <v>1086</v>
      </c>
      <c r="K3775" s="19">
        <f t="shared" si="2761"/>
        <v>225.0831931027827</v>
      </c>
      <c r="L3775" s="16">
        <f t="shared" si="2741"/>
        <v>291.83049434570353</v>
      </c>
      <c r="M3775" s="23">
        <f>M3774-IF($B3775="B",(Percent_Rent_In_Elsies*2.49%/12 * H3774)/K3774,0)+IF($B3775="D",N3775,0)+IF(B3775="D",AK3774)+IF(B3775="C",F3774*90%)-(Y3775-Y3774)-IF($B3775="A",Q3774/K3774) + IF($B3775="A",Q3774/K3774)</f>
        <v>-67888845.915726125</v>
      </c>
      <c r="N3775" s="23">
        <f t="shared" si="2742"/>
        <v>0</v>
      </c>
      <c r="O3775" s="22">
        <f t="shared" si="2743"/>
        <v>0</v>
      </c>
      <c r="P3775" s="22">
        <f t="shared" si="2774"/>
        <v>30066548.306174889</v>
      </c>
      <c r="Q3775" s="22">
        <f t="shared" si="2775"/>
        <v>0</v>
      </c>
      <c r="R3775" s="22">
        <f t="shared" si="2744"/>
        <v>517270499.60224962</v>
      </c>
      <c r="S3775" s="16">
        <f t="shared" si="2781"/>
        <v>0</v>
      </c>
      <c r="T3775" s="15">
        <f t="shared" si="2745"/>
        <v>0</v>
      </c>
      <c r="U3775" s="23">
        <f t="shared" si="2762"/>
        <v>2298130.2711750744</v>
      </c>
      <c r="V3775" s="23">
        <f t="shared" si="2763"/>
        <v>0</v>
      </c>
      <c r="W3775" s="23">
        <f t="shared" si="2776"/>
        <v>0</v>
      </c>
      <c r="X3775" s="23">
        <f t="shared" si="2764"/>
        <v>46240959.380576372</v>
      </c>
      <c r="Y3775" s="23">
        <f t="shared" si="2746"/>
        <v>13825559.361691331</v>
      </c>
      <c r="Z3775" s="3">
        <f t="shared" si="2747"/>
        <v>9559.6101130410752</v>
      </c>
      <c r="AA3775" s="23">
        <f t="shared" si="2748"/>
        <v>75562675.12594676</v>
      </c>
      <c r="AB3775" s="26">
        <f t="shared" si="2765"/>
        <v>70086276.274228603</v>
      </c>
      <c r="AC3775" s="23">
        <f t="shared" si="2766"/>
        <v>74889487.274228647</v>
      </c>
      <c r="AD3775" s="23">
        <f t="shared" si="2772"/>
        <v>4803211</v>
      </c>
      <c r="AE3775" s="24">
        <f t="shared" si="2780"/>
        <v>70086276.274228647</v>
      </c>
      <c r="AF3775" s="3">
        <f t="shared" si="2767"/>
        <v>0</v>
      </c>
      <c r="AG3775" s="2">
        <f t="shared" si="2749"/>
        <v>1147153213.564929</v>
      </c>
      <c r="AH3775" s="2">
        <f t="shared" si="2750"/>
        <v>241.46395772812716</v>
      </c>
      <c r="AI3775" s="23">
        <f t="shared" si="2773"/>
        <v>12148491569.097357</v>
      </c>
      <c r="AJ3775" s="23">
        <f t="shared" si="2751"/>
        <v>6219.922423797766</v>
      </c>
      <c r="AK3775" s="23">
        <f t="shared" si="2752"/>
        <v>0</v>
      </c>
      <c r="AL3775" s="23">
        <f t="shared" si="2777"/>
        <v>0</v>
      </c>
      <c r="AM3775" s="23">
        <f t="shared" si="2778"/>
        <v>0</v>
      </c>
      <c r="AN3775" s="16">
        <f t="shared" si="2768"/>
        <v>0</v>
      </c>
      <c r="AO3775" s="23">
        <f t="shared" si="2769"/>
        <v>0</v>
      </c>
      <c r="AP3775" s="22">
        <f t="shared" si="2770"/>
        <v>0</v>
      </c>
      <c r="AQ3775" s="30">
        <f t="shared" si="2753"/>
        <v>33213979318.836189</v>
      </c>
      <c r="AR3775" s="28">
        <f t="shared" si="2754"/>
        <v>16400802266.420691</v>
      </c>
      <c r="AS3775" s="25">
        <f t="shared" si="2755"/>
        <v>200337590.02425668</v>
      </c>
      <c r="AT3775" s="32">
        <f t="shared" si="2756"/>
        <v>19119.22022608215</v>
      </c>
      <c r="AU3775" s="23">
        <f t="shared" si="2757"/>
        <v>19119.22022608215</v>
      </c>
      <c r="AV3775" s="22">
        <f t="shared" si="2758"/>
        <v>4865061480.6982727</v>
      </c>
      <c r="AW3775" s="31">
        <f t="shared" si="2771"/>
        <v>22013538385.051643</v>
      </c>
    </row>
    <row r="3776" spans="1:53" x14ac:dyDescent="0.25">
      <c r="A3776">
        <f t="shared" si="2779"/>
        <v>993</v>
      </c>
      <c r="B3776" t="s">
        <v>6</v>
      </c>
      <c r="C3776" s="27">
        <f t="shared" si="2736"/>
        <v>0</v>
      </c>
      <c r="D3776" s="27">
        <f t="shared" si="2759"/>
        <v>0</v>
      </c>
      <c r="E3776" s="27" t="b">
        <f t="shared" si="2735"/>
        <v>1</v>
      </c>
      <c r="F3776" s="29">
        <f t="shared" si="2737"/>
        <v>0</v>
      </c>
      <c r="G3776" s="27">
        <f t="shared" si="2760"/>
        <v>0</v>
      </c>
      <c r="H3776" s="22">
        <f t="shared" si="2738"/>
        <v>42378787919.220482</v>
      </c>
      <c r="I3776" s="23">
        <f t="shared" si="2739"/>
        <v>132580106.5049091</v>
      </c>
      <c r="J3776" s="23">
        <f t="shared" si="2740"/>
        <v>1086</v>
      </c>
      <c r="K3776" s="19">
        <f t="shared" si="2761"/>
        <v>225.0831931027827</v>
      </c>
      <c r="L3776" s="16">
        <f t="shared" si="2741"/>
        <v>292.31687850294639</v>
      </c>
      <c r="M3776" s="23">
        <f>M3775-IF($B3776="B",(Percent_Rent_In_Elsies*2.49%/12 * H3775)/K3775,0)+IF($B3776="D",N3776,0)+IF(B3776="D",AK3775)+IF(B3776="C",F3775*90%)-(Y3776-Y3775)-IF($B3776="A",Q3775/K3775) + IF($B3776="A",Q3775/K3775)</f>
        <v>-67888845.915726125</v>
      </c>
      <c r="N3776" s="23">
        <f t="shared" si="2742"/>
        <v>0</v>
      </c>
      <c r="O3776" s="22">
        <f t="shared" si="2743"/>
        <v>0</v>
      </c>
      <c r="P3776" s="22">
        <f t="shared" si="2774"/>
        <v>0</v>
      </c>
      <c r="Q3776" s="22">
        <f t="shared" si="2775"/>
        <v>0</v>
      </c>
      <c r="R3776" s="22">
        <f t="shared" si="2744"/>
        <v>517270499.60224962</v>
      </c>
      <c r="S3776" s="16">
        <f t="shared" si="2781"/>
        <v>0</v>
      </c>
      <c r="T3776" s="15">
        <f t="shared" si="2745"/>
        <v>0</v>
      </c>
      <c r="U3776" s="23">
        <f t="shared" si="2762"/>
        <v>2298130.2711750744</v>
      </c>
      <c r="V3776" s="23">
        <f t="shared" si="2763"/>
        <v>0</v>
      </c>
      <c r="W3776" s="23">
        <f t="shared" si="2776"/>
        <v>0</v>
      </c>
      <c r="X3776" s="23">
        <f t="shared" si="2764"/>
        <v>46288757.43114157</v>
      </c>
      <c r="Y3776" s="23">
        <f t="shared" si="2746"/>
        <v>13825559.361691331</v>
      </c>
      <c r="Z3776" s="3">
        <f t="shared" si="2747"/>
        <v>0</v>
      </c>
      <c r="AA3776" s="23">
        <f t="shared" si="2748"/>
        <v>75562675.12594676</v>
      </c>
      <c r="AB3776" s="26">
        <f t="shared" si="2765"/>
        <v>70086276.274228603</v>
      </c>
      <c r="AC3776" s="23">
        <f t="shared" si="2766"/>
        <v>74889487.274228647</v>
      </c>
      <c r="AD3776" s="23">
        <f t="shared" si="2772"/>
        <v>4803211</v>
      </c>
      <c r="AE3776" s="24">
        <f t="shared" si="2780"/>
        <v>70086276.274228647</v>
      </c>
      <c r="AF3776" s="3">
        <f t="shared" si="2767"/>
        <v>0</v>
      </c>
      <c r="AG3776" s="2">
        <f t="shared" si="2749"/>
        <v>0</v>
      </c>
      <c r="AH3776" s="2">
        <f t="shared" si="2750"/>
        <v>241.86639765767407</v>
      </c>
      <c r="AI3776" s="23">
        <f t="shared" si="2773"/>
        <v>12148491569.097357</v>
      </c>
      <c r="AJ3776" s="23">
        <f t="shared" si="2751"/>
        <v>6219.922423797766</v>
      </c>
      <c r="AK3776" s="23">
        <f t="shared" si="2752"/>
        <v>0</v>
      </c>
      <c r="AL3776" s="23">
        <f t="shared" si="2777"/>
        <v>0</v>
      </c>
      <c r="AM3776" s="23">
        <f t="shared" si="2778"/>
        <v>0</v>
      </c>
      <c r="AN3776" s="16">
        <f t="shared" si="2768"/>
        <v>0</v>
      </c>
      <c r="AO3776" s="23">
        <f t="shared" si="2769"/>
        <v>0</v>
      </c>
      <c r="AP3776" s="22">
        <f t="shared" si="2770"/>
        <v>0</v>
      </c>
      <c r="AQ3776" s="30">
        <f t="shared" si="2753"/>
        <v>33213979318.836189</v>
      </c>
      <c r="AR3776" s="28">
        <f t="shared" si="2754"/>
        <v>16400802266.420691</v>
      </c>
      <c r="AS3776" s="25">
        <f t="shared" si="2755"/>
        <v>200337590.02425668</v>
      </c>
      <c r="AT3776" s="32">
        <f t="shared" si="2756"/>
        <v>0</v>
      </c>
      <c r="AU3776" s="23">
        <f t="shared" si="2757"/>
        <v>0</v>
      </c>
      <c r="AV3776" s="22">
        <f t="shared" si="2758"/>
        <v>4865061480.6982727</v>
      </c>
      <c r="AW3776" s="31">
        <f t="shared" si="2771"/>
        <v>21983471836.745468</v>
      </c>
    </row>
    <row r="3777" spans="1:53" x14ac:dyDescent="0.25">
      <c r="A3777">
        <f t="shared" si="2779"/>
        <v>993</v>
      </c>
      <c r="B3777" t="s">
        <v>7</v>
      </c>
      <c r="C3777" s="27">
        <f t="shared" si="2736"/>
        <v>0</v>
      </c>
      <c r="D3777" s="27">
        <f t="shared" si="2759"/>
        <v>0</v>
      </c>
      <c r="E3777" s="27" t="b">
        <f t="shared" si="2735"/>
        <v>1</v>
      </c>
      <c r="F3777" s="29">
        <f t="shared" si="2737"/>
        <v>0</v>
      </c>
      <c r="G3777" s="27">
        <f t="shared" si="2760"/>
        <v>0</v>
      </c>
      <c r="H3777" s="22">
        <f t="shared" si="2738"/>
        <v>42378787919.22049</v>
      </c>
      <c r="I3777" s="23">
        <f t="shared" si="2739"/>
        <v>132580106.5049091</v>
      </c>
      <c r="J3777" s="23">
        <f t="shared" si="2740"/>
        <v>1086</v>
      </c>
      <c r="K3777" s="19">
        <f t="shared" si="2761"/>
        <v>225.0831931027827</v>
      </c>
      <c r="L3777" s="16">
        <f t="shared" si="2741"/>
        <v>292.31687850294639</v>
      </c>
      <c r="M3777" s="23">
        <f>M3776-IF($B3777="B",(Percent_Rent_In_Elsies*2.49%/12 * H3776)/K3776,0)+IF($B3777="D",N3777,0)+IF(B3777="D",AK3776)+IF(B3777="C",F3776*90%)-(Y3777-Y3776)-IF($B3777="A",Q3776/K3776) + IF($B3777="A",Q3776/K3776)</f>
        <v>-68084186.988776013</v>
      </c>
      <c r="N3777" s="23">
        <f t="shared" si="2742"/>
        <v>0</v>
      </c>
      <c r="O3777" s="22">
        <f t="shared" si="2743"/>
        <v>0</v>
      </c>
      <c r="P3777" s="22">
        <f t="shared" si="2774"/>
        <v>0</v>
      </c>
      <c r="Q3777" s="22">
        <f t="shared" si="2775"/>
        <v>0</v>
      </c>
      <c r="R3777" s="22">
        <f t="shared" si="2744"/>
        <v>474164624.63539547</v>
      </c>
      <c r="S3777" s="16">
        <f t="shared" si="2781"/>
        <v>43105874.966854133</v>
      </c>
      <c r="T3777" s="15">
        <f t="shared" si="2745"/>
        <v>0</v>
      </c>
      <c r="U3777" s="23">
        <f t="shared" si="2762"/>
        <v>2106619.4152438184</v>
      </c>
      <c r="V3777" s="23">
        <f t="shared" si="2763"/>
        <v>191510.8559312562</v>
      </c>
      <c r="W3777" s="23">
        <f t="shared" si="2776"/>
        <v>0</v>
      </c>
      <c r="X3777" s="23">
        <f t="shared" si="2764"/>
        <v>46288757.43114157</v>
      </c>
      <c r="Y3777" s="23">
        <f t="shared" si="2746"/>
        <v>13825559.361691331</v>
      </c>
      <c r="Z3777" s="3">
        <f t="shared" si="2747"/>
        <v>0</v>
      </c>
      <c r="AA3777" s="23">
        <f t="shared" si="2748"/>
        <v>75562675.12594676</v>
      </c>
      <c r="AB3777" s="26">
        <f t="shared" si="2765"/>
        <v>70086276.274228603</v>
      </c>
      <c r="AC3777" s="23">
        <f t="shared" si="2766"/>
        <v>74889487.274228647</v>
      </c>
      <c r="AD3777" s="23">
        <f t="shared" si="2772"/>
        <v>4803211</v>
      </c>
      <c r="AE3777" s="24">
        <f t="shared" si="2780"/>
        <v>70086276.274228647</v>
      </c>
      <c r="AF3777" s="3">
        <f t="shared" si="2767"/>
        <v>0</v>
      </c>
      <c r="AG3777" s="2">
        <f t="shared" si="2749"/>
        <v>0</v>
      </c>
      <c r="AH3777" s="2">
        <f t="shared" si="2750"/>
        <v>241.8663976576741</v>
      </c>
      <c r="AI3777" s="23">
        <f t="shared" si="2773"/>
        <v>12148491569.097357</v>
      </c>
      <c r="AJ3777" s="23">
        <f t="shared" si="2751"/>
        <v>6219.922423797766</v>
      </c>
      <c r="AK3777" s="23">
        <f t="shared" si="2752"/>
        <v>0</v>
      </c>
      <c r="AL3777" s="23">
        <f t="shared" si="2777"/>
        <v>12022938.269605637</v>
      </c>
      <c r="AM3777" s="23">
        <f t="shared" si="2778"/>
        <v>11217261501.458462</v>
      </c>
      <c r="AN3777" s="16">
        <f t="shared" si="2768"/>
        <v>0</v>
      </c>
      <c r="AO3777" s="23">
        <f t="shared" si="2769"/>
        <v>195341.07304988144</v>
      </c>
      <c r="AP3777" s="22">
        <f t="shared" si="2770"/>
        <v>43967992.466191255</v>
      </c>
      <c r="AQ3777" s="30">
        <f t="shared" si="2753"/>
        <v>33301541575.832607</v>
      </c>
      <c r="AR3777" s="28">
        <f t="shared" si="2754"/>
        <v>16444396530.95092</v>
      </c>
      <c r="AS3777" s="25">
        <f t="shared" si="2755"/>
        <v>200337590.02425668</v>
      </c>
      <c r="AT3777" s="32">
        <f t="shared" si="2756"/>
        <v>0</v>
      </c>
      <c r="AU3777" s="23">
        <f t="shared" si="2757"/>
        <v>0</v>
      </c>
      <c r="AV3777" s="22">
        <f t="shared" si="2758"/>
        <v>4865061480.6982727</v>
      </c>
      <c r="AW3777" s="31">
        <f t="shared" si="2771"/>
        <v>22071034093.741886</v>
      </c>
    </row>
    <row r="3778" spans="1:53" x14ac:dyDescent="0.25">
      <c r="A3778">
        <f t="shared" si="2779"/>
        <v>993</v>
      </c>
      <c r="B3778" t="s">
        <v>8</v>
      </c>
      <c r="C3778" s="27">
        <f t="shared" si="2736"/>
        <v>0</v>
      </c>
      <c r="D3778" s="27">
        <f t="shared" si="2759"/>
        <v>0</v>
      </c>
      <c r="E3778" s="27" t="b">
        <f t="shared" si="2735"/>
        <v>1</v>
      </c>
      <c r="F3778" s="29">
        <f t="shared" si="2737"/>
        <v>0</v>
      </c>
      <c r="G3778" s="27">
        <f t="shared" si="2760"/>
        <v>0</v>
      </c>
      <c r="H3778" s="22">
        <f t="shared" si="2738"/>
        <v>42378787919.22049</v>
      </c>
      <c r="I3778" s="23">
        <f t="shared" si="2739"/>
        <v>132580106.5049091</v>
      </c>
      <c r="J3778" s="23">
        <f t="shared" si="2740"/>
        <v>1086</v>
      </c>
      <c r="K3778" s="19">
        <f t="shared" si="2761"/>
        <v>225.0831931027827</v>
      </c>
      <c r="L3778" s="16">
        <f t="shared" si="2741"/>
        <v>292.31687850294639</v>
      </c>
      <c r="M3778" s="23">
        <f>M3777-IF($B3778="B",(Percent_Rent_In_Elsies*2.49%/12 * H3777)/K3777,0)+IF($B3778="D",N3778,0)+IF(B3778="D",AK3777)+IF(B3778="C",F3777*90%)-(Y3778-Y3777)-IF($B3778="A",Q3777/K3777) + IF($B3778="A",Q3777/K3777)</f>
        <v>-68084186.988776013</v>
      </c>
      <c r="N3778" s="23">
        <f t="shared" si="2742"/>
        <v>0</v>
      </c>
      <c r="O3778" s="22">
        <f t="shared" si="2743"/>
        <v>0</v>
      </c>
      <c r="P3778" s="22">
        <f t="shared" si="2774"/>
        <v>0</v>
      </c>
      <c r="Q3778" s="22">
        <f t="shared" si="2775"/>
        <v>0</v>
      </c>
      <c r="R3778" s="22">
        <f t="shared" si="2744"/>
        <v>518132617.1015867</v>
      </c>
      <c r="S3778" s="16">
        <f t="shared" si="2781"/>
        <v>43105874.966854133</v>
      </c>
      <c r="T3778" s="15">
        <f t="shared" si="2745"/>
        <v>0</v>
      </c>
      <c r="U3778" s="23">
        <f t="shared" si="2762"/>
        <v>2301960.4882936999</v>
      </c>
      <c r="V3778" s="23">
        <f t="shared" si="2763"/>
        <v>191510.8559312562</v>
      </c>
      <c r="W3778" s="23">
        <f t="shared" si="2776"/>
        <v>0</v>
      </c>
      <c r="X3778" s="23">
        <f t="shared" si="2764"/>
        <v>46288757.43114157</v>
      </c>
      <c r="Y3778" s="23">
        <f t="shared" si="2746"/>
        <v>13825559.361691331</v>
      </c>
      <c r="Z3778" s="3">
        <f t="shared" si="2747"/>
        <v>0</v>
      </c>
      <c r="AA3778" s="23">
        <f t="shared" si="2748"/>
        <v>75562675.12594676</v>
      </c>
      <c r="AB3778" s="26">
        <f t="shared" si="2765"/>
        <v>70086276.274228618</v>
      </c>
      <c r="AC3778" s="23">
        <f t="shared" si="2766"/>
        <v>74889487.274228647</v>
      </c>
      <c r="AD3778" s="23">
        <f t="shared" si="2772"/>
        <v>4803211</v>
      </c>
      <c r="AE3778" s="24">
        <f t="shared" si="2780"/>
        <v>70086276.274228647</v>
      </c>
      <c r="AF3778" s="3">
        <f t="shared" si="2767"/>
        <v>1E-4</v>
      </c>
      <c r="AG3778" s="2">
        <f t="shared" si="2749"/>
        <v>0</v>
      </c>
      <c r="AH3778" s="2">
        <f t="shared" si="2750"/>
        <v>241.8663976576741</v>
      </c>
      <c r="AI3778" s="23">
        <f t="shared" si="2773"/>
        <v>12148491569.097357</v>
      </c>
      <c r="AJ3778" s="23">
        <f t="shared" si="2751"/>
        <v>6219.922423797766</v>
      </c>
      <c r="AK3778" s="23">
        <f t="shared" si="2752"/>
        <v>68663.280774542349</v>
      </c>
      <c r="AL3778" s="23">
        <f t="shared" si="2777"/>
        <v>0</v>
      </c>
      <c r="AM3778" s="23">
        <f t="shared" si="2778"/>
        <v>0</v>
      </c>
      <c r="AN3778" s="16">
        <f t="shared" si="2768"/>
        <v>0</v>
      </c>
      <c r="AO3778" s="23">
        <f t="shared" si="2769"/>
        <v>0</v>
      </c>
      <c r="AP3778" s="22">
        <f t="shared" si="2770"/>
        <v>0</v>
      </c>
      <c r="AQ3778" s="30">
        <f t="shared" si="2753"/>
        <v>33301541575.832607</v>
      </c>
      <c r="AR3778" s="28">
        <f t="shared" si="2754"/>
        <v>16444396530.95092</v>
      </c>
      <c r="AS3778" s="25">
        <f t="shared" si="2755"/>
        <v>200337590.02425668</v>
      </c>
      <c r="AT3778" s="32">
        <f t="shared" si="2756"/>
        <v>0</v>
      </c>
      <c r="AU3778" s="23">
        <f t="shared" si="2757"/>
        <v>0</v>
      </c>
      <c r="AV3778" s="22">
        <f t="shared" si="2758"/>
        <v>4865061480.6982727</v>
      </c>
      <c r="AW3778" s="31">
        <f t="shared" si="2771"/>
        <v>22071034093.741886</v>
      </c>
    </row>
    <row r="3779" spans="1:53" x14ac:dyDescent="0.25">
      <c r="A3779" s="21">
        <f t="shared" si="2779"/>
        <v>993</v>
      </c>
      <c r="B3779" s="21" t="s">
        <v>9</v>
      </c>
      <c r="C3779" s="27">
        <f t="shared" si="2736"/>
        <v>0</v>
      </c>
      <c r="D3779" s="27">
        <f t="shared" si="2759"/>
        <v>0</v>
      </c>
      <c r="E3779" s="27" t="b">
        <f t="shared" si="2735"/>
        <v>1</v>
      </c>
      <c r="F3779" s="29">
        <f t="shared" si="2737"/>
        <v>0</v>
      </c>
      <c r="G3779" s="27">
        <f t="shared" si="2760"/>
        <v>0</v>
      </c>
      <c r="H3779" s="22">
        <f t="shared" si="2738"/>
        <v>42378787919.22049</v>
      </c>
      <c r="I3779" s="23">
        <f t="shared" si="2739"/>
        <v>132580106.5049091</v>
      </c>
      <c r="J3779" s="23">
        <f t="shared" si="2740"/>
        <v>1086</v>
      </c>
      <c r="K3779" s="19">
        <f t="shared" si="2761"/>
        <v>225.0831931027827</v>
      </c>
      <c r="L3779" s="16">
        <f t="shared" si="2741"/>
        <v>292.31687850294639</v>
      </c>
      <c r="M3779" s="23">
        <f>M3778-IF($B3779="B",(Percent_Rent_In_Elsies*2.49%/12 * H3778)/K3778,0)+IF($B3779="D",N3779,0)+IF(B3779="D",AK3778)+IF(B3779="C",F3778*90%)-(Y3779-Y3778)-IF($B3779="A",Q3778/K3778) + IF($B3779="A",Q3778/K3778)</f>
        <v>-68015523.708001465</v>
      </c>
      <c r="N3779" s="23">
        <f t="shared" si="2742"/>
        <v>0</v>
      </c>
      <c r="O3779" s="22">
        <f t="shared" si="2743"/>
        <v>30116659.220018514</v>
      </c>
      <c r="P3779" s="22">
        <f t="shared" si="2774"/>
        <v>0</v>
      </c>
      <c r="Q3779" s="22">
        <f t="shared" si="2775"/>
        <v>0</v>
      </c>
      <c r="R3779" s="22">
        <f t="shared" si="2744"/>
        <v>518132617.1015867</v>
      </c>
      <c r="S3779" s="16">
        <f t="shared" si="2781"/>
        <v>0</v>
      </c>
      <c r="T3779" s="15">
        <f t="shared" si="2745"/>
        <v>12989215.746835619</v>
      </c>
      <c r="U3779" s="23">
        <f t="shared" si="2762"/>
        <v>2301960.4882936999</v>
      </c>
      <c r="V3779" s="23">
        <f t="shared" si="2763"/>
        <v>0</v>
      </c>
      <c r="W3779" s="23">
        <f t="shared" si="2776"/>
        <v>191510.8559312562</v>
      </c>
      <c r="X3779" s="23">
        <f t="shared" si="2764"/>
        <v>46288757.43114157</v>
      </c>
      <c r="Y3779" s="23">
        <f t="shared" si="2746"/>
        <v>13825559.361691331</v>
      </c>
      <c r="Z3779" s="3">
        <f t="shared" si="2747"/>
        <v>0</v>
      </c>
      <c r="AA3779" s="23">
        <f t="shared" si="2748"/>
        <v>75494011.845172212</v>
      </c>
      <c r="AB3779" s="26">
        <f t="shared" si="2765"/>
        <v>70086276.274228603</v>
      </c>
      <c r="AC3779" s="23">
        <f t="shared" si="2766"/>
        <v>74889487.274228647</v>
      </c>
      <c r="AD3779" s="23">
        <f t="shared" si="2772"/>
        <v>4803211</v>
      </c>
      <c r="AE3779" s="24">
        <f t="shared" si="2780"/>
        <v>70086276.274228647</v>
      </c>
      <c r="AF3779" s="3">
        <f t="shared" si="2767"/>
        <v>0</v>
      </c>
      <c r="AG3779" s="2">
        <f t="shared" si="2749"/>
        <v>0</v>
      </c>
      <c r="AH3779" s="2">
        <f t="shared" si="2750"/>
        <v>241.8663976576741</v>
      </c>
      <c r="AI3779" s="23">
        <f t="shared" si="2773"/>
        <v>12137452318.750465</v>
      </c>
      <c r="AJ3779" s="23">
        <f t="shared" si="2751"/>
        <v>6219.922423797766</v>
      </c>
      <c r="AK3779" s="23">
        <f t="shared" si="2752"/>
        <v>0</v>
      </c>
      <c r="AL3779" s="23">
        <f t="shared" si="2777"/>
        <v>0</v>
      </c>
      <c r="AM3779" s="23">
        <f t="shared" si="2778"/>
        <v>0</v>
      </c>
      <c r="AN3779" s="16">
        <f t="shared" si="2768"/>
        <v>0</v>
      </c>
      <c r="AO3779" s="23">
        <f t="shared" si="2769"/>
        <v>0</v>
      </c>
      <c r="AP3779" s="22">
        <f t="shared" si="2770"/>
        <v>0</v>
      </c>
      <c r="AQ3779" s="30">
        <f t="shared" si="2753"/>
        <v>33301541575.832607</v>
      </c>
      <c r="AR3779" s="28">
        <f t="shared" si="2754"/>
        <v>16444396530.95092</v>
      </c>
      <c r="AS3779" s="25">
        <f t="shared" si="2755"/>
        <v>200337590.02425668</v>
      </c>
      <c r="AT3779" s="32">
        <f t="shared" si="2756"/>
        <v>0</v>
      </c>
      <c r="AU3779" s="23">
        <f t="shared" si="2757"/>
        <v>0</v>
      </c>
      <c r="AV3779" s="22">
        <f t="shared" si="2758"/>
        <v>4865061480.6982727</v>
      </c>
      <c r="AW3779" s="31">
        <f t="shared" si="2771"/>
        <v>22071034093.741886</v>
      </c>
      <c r="AX3779" s="21"/>
      <c r="AY3779" s="21"/>
      <c r="AZ3779" s="21"/>
      <c r="BA3779" s="21"/>
    </row>
    <row r="3780" spans="1:53" x14ac:dyDescent="0.25">
      <c r="A3780" s="21">
        <f t="shared" si="2779"/>
        <v>993</v>
      </c>
      <c r="B3780" s="21" t="s">
        <v>28</v>
      </c>
      <c r="C3780" s="27">
        <f t="shared" si="2736"/>
        <v>0</v>
      </c>
      <c r="D3780" s="27">
        <f t="shared" si="2759"/>
        <v>0</v>
      </c>
      <c r="E3780" s="27" t="b">
        <f t="shared" si="2735"/>
        <v>1</v>
      </c>
      <c r="F3780" s="29">
        <f t="shared" si="2737"/>
        <v>0</v>
      </c>
      <c r="G3780" s="27">
        <f t="shared" si="2760"/>
        <v>0</v>
      </c>
      <c r="H3780" s="22">
        <f t="shared" si="2738"/>
        <v>42378787919.22049</v>
      </c>
      <c r="I3780" s="23">
        <f t="shared" si="2739"/>
        <v>132580106.5049091</v>
      </c>
      <c r="J3780" s="23">
        <f t="shared" si="2740"/>
        <v>1086</v>
      </c>
      <c r="K3780" s="19">
        <f t="shared" si="2761"/>
        <v>225.0831931027827</v>
      </c>
      <c r="L3780" s="16">
        <f t="shared" si="2741"/>
        <v>292.31687850294639</v>
      </c>
      <c r="M3780" s="23">
        <f>M3779-IF($B3780="B",(Percent_Rent_In_Elsies*2.49%/12 * H3779)/K3779,0)+IF($B3780="D",N3780,0)+IF(B3780="D",AK3779)+IF(B3780="C",F3779*90%)-(Y3780-Y3779)-IF($B3780="A",Q3779/K3779) + IF($B3780="A",Q3779/K3779)</f>
        <v>-68015523.708001465</v>
      </c>
      <c r="N3780" s="23">
        <f t="shared" si="2742"/>
        <v>0</v>
      </c>
      <c r="O3780" s="22">
        <f t="shared" si="2743"/>
        <v>0</v>
      </c>
      <c r="P3780" s="22">
        <f t="shared" si="2774"/>
        <v>30116659.220018514</v>
      </c>
      <c r="Q3780" s="22">
        <f t="shared" si="2775"/>
        <v>0</v>
      </c>
      <c r="R3780" s="22">
        <f t="shared" si="2744"/>
        <v>518132617.1015867</v>
      </c>
      <c r="S3780" s="16">
        <f t="shared" si="2781"/>
        <v>0</v>
      </c>
      <c r="T3780" s="15">
        <f t="shared" si="2745"/>
        <v>0</v>
      </c>
      <c r="U3780" s="23">
        <f t="shared" si="2762"/>
        <v>2301960.4882936999</v>
      </c>
      <c r="V3780" s="23">
        <f t="shared" si="2763"/>
        <v>0</v>
      </c>
      <c r="W3780" s="23">
        <f t="shared" si="2776"/>
        <v>0</v>
      </c>
      <c r="X3780" s="23">
        <f t="shared" si="2764"/>
        <v>46288757.43114157</v>
      </c>
      <c r="Y3780" s="23">
        <f t="shared" si="2746"/>
        <v>13825559.361691331</v>
      </c>
      <c r="Z3780" s="3">
        <f t="shared" si="2747"/>
        <v>9575.5427965628114</v>
      </c>
      <c r="AA3780" s="23">
        <f t="shared" si="2748"/>
        <v>75637644.987120658</v>
      </c>
      <c r="AB3780" s="26">
        <f t="shared" si="2765"/>
        <v>70086276.274228603</v>
      </c>
      <c r="AC3780" s="23">
        <f t="shared" si="2766"/>
        <v>74889487.274228647</v>
      </c>
      <c r="AD3780" s="23">
        <f t="shared" si="2772"/>
        <v>4803211</v>
      </c>
      <c r="AE3780" s="24">
        <f t="shared" si="2780"/>
        <v>70086276.274228647</v>
      </c>
      <c r="AF3780" s="3">
        <f t="shared" si="2767"/>
        <v>0</v>
      </c>
      <c r="AG3780" s="2">
        <f t="shared" si="2749"/>
        <v>1149065135.5875373</v>
      </c>
      <c r="AH3780" s="2">
        <f t="shared" si="2750"/>
        <v>241.8663976576741</v>
      </c>
      <c r="AI3780" s="23">
        <f t="shared" si="2773"/>
        <v>12160544751.768423</v>
      </c>
      <c r="AJ3780" s="23">
        <f t="shared" si="2751"/>
        <v>6219.922423797766</v>
      </c>
      <c r="AK3780" s="23">
        <f t="shared" si="2752"/>
        <v>0</v>
      </c>
      <c r="AL3780" s="23">
        <f t="shared" si="2777"/>
        <v>0</v>
      </c>
      <c r="AM3780" s="23">
        <f t="shared" si="2778"/>
        <v>0</v>
      </c>
      <c r="AN3780" s="16">
        <f t="shared" si="2768"/>
        <v>0</v>
      </c>
      <c r="AO3780" s="23">
        <f t="shared" si="2769"/>
        <v>0</v>
      </c>
      <c r="AP3780" s="22">
        <f t="shared" si="2770"/>
        <v>0</v>
      </c>
      <c r="AQ3780" s="30">
        <f t="shared" si="2753"/>
        <v>33301541575.832607</v>
      </c>
      <c r="AR3780" s="28">
        <f t="shared" si="2754"/>
        <v>16444396530.95092</v>
      </c>
      <c r="AS3780" s="25">
        <f t="shared" si="2755"/>
        <v>200337590.02425668</v>
      </c>
      <c r="AT3780" s="32">
        <f t="shared" si="2756"/>
        <v>19151.085593125623</v>
      </c>
      <c r="AU3780" s="23">
        <f t="shared" si="2757"/>
        <v>19151.085593125623</v>
      </c>
      <c r="AV3780" s="22">
        <f t="shared" si="2758"/>
        <v>4878050696.4451084</v>
      </c>
      <c r="AW3780" s="31">
        <f t="shared" si="2771"/>
        <v>22071034093.74189</v>
      </c>
      <c r="AX3780" s="21"/>
      <c r="AY3780" s="21"/>
      <c r="AZ3780" s="21"/>
      <c r="BA3780" s="21"/>
    </row>
    <row r="3781" spans="1:53" x14ac:dyDescent="0.25">
      <c r="A3781">
        <f t="shared" si="2779"/>
        <v>994</v>
      </c>
      <c r="B3781" t="s">
        <v>6</v>
      </c>
      <c r="C3781" s="27">
        <f t="shared" si="2736"/>
        <v>0</v>
      </c>
      <c r="D3781" s="27">
        <f t="shared" si="2759"/>
        <v>0</v>
      </c>
      <c r="E3781" s="27" t="b">
        <f t="shared" si="2735"/>
        <v>1</v>
      </c>
      <c r="F3781" s="29">
        <f t="shared" si="2737"/>
        <v>0</v>
      </c>
      <c r="G3781" s="27">
        <f t="shared" si="2760"/>
        <v>0</v>
      </c>
      <c r="H3781" s="22">
        <f t="shared" si="2738"/>
        <v>42449419232.419189</v>
      </c>
      <c r="I3781" s="23">
        <f t="shared" si="2739"/>
        <v>132580106.5049091</v>
      </c>
      <c r="J3781" s="23">
        <f t="shared" si="2740"/>
        <v>1086</v>
      </c>
      <c r="K3781" s="19">
        <f t="shared" si="2761"/>
        <v>225.0831931027827</v>
      </c>
      <c r="L3781" s="16">
        <f t="shared" si="2741"/>
        <v>292.80407330045131</v>
      </c>
      <c r="M3781" s="23">
        <f>M3780-IF($B3781="B",(Percent_Rent_In_Elsies*2.49%/12 * H3780)/K3780,0)+IF($B3781="D",N3781,0)+IF(B3781="D",AK3780)+IF(B3781="C",F3780*90%)-(Y3781-Y3780)-IF($B3781="A",Q3780/K3780) + IF($B3781="A",Q3780/K3780)</f>
        <v>-68015523.708001465</v>
      </c>
      <c r="N3781" s="23">
        <f t="shared" si="2742"/>
        <v>0</v>
      </c>
      <c r="O3781" s="22">
        <f t="shared" si="2743"/>
        <v>0</v>
      </c>
      <c r="P3781" s="22">
        <f t="shared" si="2774"/>
        <v>0</v>
      </c>
      <c r="Q3781" s="22">
        <f t="shared" si="2775"/>
        <v>0</v>
      </c>
      <c r="R3781" s="22">
        <f t="shared" si="2744"/>
        <v>518132617.1015867</v>
      </c>
      <c r="S3781" s="16">
        <f t="shared" si="2781"/>
        <v>0</v>
      </c>
      <c r="T3781" s="15">
        <f t="shared" si="2745"/>
        <v>0</v>
      </c>
      <c r="U3781" s="23">
        <f t="shared" si="2762"/>
        <v>2301960.4882936999</v>
      </c>
      <c r="V3781" s="23">
        <f t="shared" si="2763"/>
        <v>0</v>
      </c>
      <c r="W3781" s="23">
        <f t="shared" si="2776"/>
        <v>0</v>
      </c>
      <c r="X3781" s="23">
        <f t="shared" si="2764"/>
        <v>46336635.145124383</v>
      </c>
      <c r="Y3781" s="23">
        <f t="shared" si="2746"/>
        <v>13825559.361691331</v>
      </c>
      <c r="Z3781" s="3">
        <f t="shared" si="2747"/>
        <v>0</v>
      </c>
      <c r="AA3781" s="23">
        <f t="shared" si="2748"/>
        <v>75637644.987120658</v>
      </c>
      <c r="AB3781" s="26">
        <f t="shared" si="2765"/>
        <v>70086276.274228603</v>
      </c>
      <c r="AC3781" s="23">
        <f t="shared" si="2766"/>
        <v>74889487.274228647</v>
      </c>
      <c r="AD3781" s="23">
        <f t="shared" si="2772"/>
        <v>4803211</v>
      </c>
      <c r="AE3781" s="24">
        <f t="shared" si="2780"/>
        <v>70086276.274228647</v>
      </c>
      <c r="AF3781" s="3">
        <f t="shared" si="2767"/>
        <v>0</v>
      </c>
      <c r="AG3781" s="2">
        <f t="shared" si="2749"/>
        <v>0</v>
      </c>
      <c r="AH3781" s="2">
        <f t="shared" si="2750"/>
        <v>242.2695083204369</v>
      </c>
      <c r="AI3781" s="23">
        <f t="shared" si="2773"/>
        <v>12160544751.768423</v>
      </c>
      <c r="AJ3781" s="23">
        <f t="shared" si="2751"/>
        <v>6219.922423797766</v>
      </c>
      <c r="AK3781" s="23">
        <f t="shared" si="2752"/>
        <v>0</v>
      </c>
      <c r="AL3781" s="23">
        <f t="shared" si="2777"/>
        <v>0</v>
      </c>
      <c r="AM3781" s="23">
        <f t="shared" si="2778"/>
        <v>0</v>
      </c>
      <c r="AN3781" s="16">
        <f t="shared" si="2768"/>
        <v>0</v>
      </c>
      <c r="AO3781" s="23">
        <f t="shared" si="2769"/>
        <v>0</v>
      </c>
      <c r="AP3781" s="22">
        <f t="shared" si="2770"/>
        <v>0</v>
      </c>
      <c r="AQ3781" s="30">
        <f t="shared" si="2753"/>
        <v>33301541575.832607</v>
      </c>
      <c r="AR3781" s="28">
        <f t="shared" si="2754"/>
        <v>16444396530.95092</v>
      </c>
      <c r="AS3781" s="25">
        <f t="shared" si="2755"/>
        <v>200337590.02425668</v>
      </c>
      <c r="AT3781" s="32">
        <f t="shared" si="2756"/>
        <v>0</v>
      </c>
      <c r="AU3781" s="23">
        <f t="shared" si="2757"/>
        <v>0</v>
      </c>
      <c r="AV3781" s="22">
        <f t="shared" si="2758"/>
        <v>4878050696.4451084</v>
      </c>
      <c r="AW3781" s="31">
        <f t="shared" si="2771"/>
        <v>22040917434.52187</v>
      </c>
    </row>
    <row r="3782" spans="1:53" x14ac:dyDescent="0.25">
      <c r="A3782">
        <f t="shared" si="2779"/>
        <v>994</v>
      </c>
      <c r="B3782" t="s">
        <v>7</v>
      </c>
      <c r="C3782" s="27">
        <f t="shared" si="2736"/>
        <v>0</v>
      </c>
      <c r="D3782" s="27">
        <f t="shared" si="2759"/>
        <v>0</v>
      </c>
      <c r="E3782" s="27" t="b">
        <f t="shared" si="2735"/>
        <v>1</v>
      </c>
      <c r="F3782" s="29">
        <f t="shared" si="2737"/>
        <v>0</v>
      </c>
      <c r="G3782" s="27">
        <f t="shared" si="2760"/>
        <v>0</v>
      </c>
      <c r="H3782" s="22">
        <f t="shared" si="2738"/>
        <v>42449419232.419189</v>
      </c>
      <c r="I3782" s="23">
        <f t="shared" si="2739"/>
        <v>132580106.5049091</v>
      </c>
      <c r="J3782" s="23">
        <f t="shared" si="2740"/>
        <v>1086</v>
      </c>
      <c r="K3782" s="19">
        <f t="shared" si="2761"/>
        <v>225.0831931027827</v>
      </c>
      <c r="L3782" s="16">
        <f t="shared" si="2741"/>
        <v>292.80407330045131</v>
      </c>
      <c r="M3782" s="23">
        <f>M3781-IF($B3782="B",(Percent_Rent_In_Elsies*2.49%/12 * H3781)/K3781,0)+IF($B3782="D",N3782,0)+IF(B3782="D",AK3781)+IF(B3782="C",F3781*90%)-(Y3782-Y3781)-IF($B3782="A",Q3781/K3781) + IF($B3782="A",Q3781/K3781)</f>
        <v>-68211190.349506423</v>
      </c>
      <c r="N3782" s="23">
        <f t="shared" si="2742"/>
        <v>0</v>
      </c>
      <c r="O3782" s="22">
        <f t="shared" si="2743"/>
        <v>0</v>
      </c>
      <c r="P3782" s="22">
        <f t="shared" si="2774"/>
        <v>0</v>
      </c>
      <c r="Q3782" s="22">
        <f t="shared" si="2775"/>
        <v>0</v>
      </c>
      <c r="R3782" s="22">
        <f t="shared" si="2744"/>
        <v>474954899.0097878</v>
      </c>
      <c r="S3782" s="16">
        <f t="shared" si="2781"/>
        <v>43177718.091798894</v>
      </c>
      <c r="T3782" s="15">
        <f t="shared" si="2745"/>
        <v>0</v>
      </c>
      <c r="U3782" s="23">
        <f t="shared" si="2762"/>
        <v>2110130.4476025584</v>
      </c>
      <c r="V3782" s="23">
        <f t="shared" si="2763"/>
        <v>191830.04069114165</v>
      </c>
      <c r="W3782" s="23">
        <f t="shared" si="2776"/>
        <v>0</v>
      </c>
      <c r="X3782" s="23">
        <f t="shared" si="2764"/>
        <v>46336635.145124383</v>
      </c>
      <c r="Y3782" s="23">
        <f t="shared" si="2746"/>
        <v>13825559.361691331</v>
      </c>
      <c r="Z3782" s="3">
        <f t="shared" si="2747"/>
        <v>0</v>
      </c>
      <c r="AA3782" s="23">
        <f t="shared" si="2748"/>
        <v>75637644.987120658</v>
      </c>
      <c r="AB3782" s="26">
        <f t="shared" si="2765"/>
        <v>70086276.274228603</v>
      </c>
      <c r="AC3782" s="23">
        <f t="shared" si="2766"/>
        <v>74889487.274228647</v>
      </c>
      <c r="AD3782" s="23">
        <f t="shared" si="2772"/>
        <v>4803211</v>
      </c>
      <c r="AE3782" s="24">
        <f t="shared" si="2780"/>
        <v>70086276.274228647</v>
      </c>
      <c r="AF3782" s="3">
        <f t="shared" si="2767"/>
        <v>0</v>
      </c>
      <c r="AG3782" s="2">
        <f t="shared" si="2749"/>
        <v>0</v>
      </c>
      <c r="AH3782" s="2">
        <f t="shared" si="2750"/>
        <v>242.2695083204369</v>
      </c>
      <c r="AI3782" s="23">
        <f t="shared" si="2773"/>
        <v>12160544751.768423</v>
      </c>
      <c r="AJ3782" s="23">
        <f t="shared" si="2751"/>
        <v>6219.922423797766</v>
      </c>
      <c r="AK3782" s="23">
        <f t="shared" si="2752"/>
        <v>0</v>
      </c>
      <c r="AL3782" s="23">
        <f t="shared" si="2777"/>
        <v>12053182.671066284</v>
      </c>
      <c r="AM3782" s="23">
        <f t="shared" si="2778"/>
        <v>11245479176.084375</v>
      </c>
      <c r="AN3782" s="16">
        <f t="shared" si="2768"/>
        <v>0</v>
      </c>
      <c r="AO3782" s="23">
        <f t="shared" si="2769"/>
        <v>195666.64150496462</v>
      </c>
      <c r="AP3782" s="22">
        <f t="shared" si="2770"/>
        <v>44041272.45363491</v>
      </c>
      <c r="AQ3782" s="30">
        <f t="shared" si="2753"/>
        <v>33389249769.924023</v>
      </c>
      <c r="AR3782" s="28">
        <f t="shared" si="2754"/>
        <v>16488063452.588699</v>
      </c>
      <c r="AS3782" s="25">
        <f t="shared" si="2755"/>
        <v>200337590.02425668</v>
      </c>
      <c r="AT3782" s="32">
        <f t="shared" si="2756"/>
        <v>0</v>
      </c>
      <c r="AU3782" s="23">
        <f t="shared" si="2757"/>
        <v>0</v>
      </c>
      <c r="AV3782" s="22">
        <f t="shared" si="2758"/>
        <v>4878050696.4451084</v>
      </c>
      <c r="AW3782" s="31">
        <f t="shared" si="2771"/>
        <v>22128625628.613285</v>
      </c>
    </row>
    <row r="3783" spans="1:53" s="21" customFormat="1" x14ac:dyDescent="0.25">
      <c r="A3783">
        <f t="shared" si="2779"/>
        <v>994</v>
      </c>
      <c r="B3783" t="s">
        <v>8</v>
      </c>
      <c r="C3783" s="27">
        <f t="shared" si="2736"/>
        <v>0</v>
      </c>
      <c r="D3783" s="27">
        <f t="shared" si="2759"/>
        <v>0</v>
      </c>
      <c r="E3783" s="27" t="b">
        <f t="shared" si="2735"/>
        <v>1</v>
      </c>
      <c r="F3783" s="29">
        <f t="shared" si="2737"/>
        <v>0</v>
      </c>
      <c r="G3783" s="27">
        <f t="shared" si="2760"/>
        <v>0</v>
      </c>
      <c r="H3783" s="22">
        <f t="shared" si="2738"/>
        <v>42449419232.419189</v>
      </c>
      <c r="I3783" s="23">
        <f t="shared" si="2739"/>
        <v>132580106.5049091</v>
      </c>
      <c r="J3783" s="23">
        <f t="shared" si="2740"/>
        <v>1086</v>
      </c>
      <c r="K3783" s="19">
        <f t="shared" si="2761"/>
        <v>225.0831931027827</v>
      </c>
      <c r="L3783" s="16">
        <f t="shared" si="2741"/>
        <v>292.80407330045131</v>
      </c>
      <c r="M3783" s="23">
        <f>M3782-IF($B3783="B",(Percent_Rent_In_Elsies*2.49%/12 * H3782)/K3782,0)+IF($B3783="D",N3783,0)+IF(B3783="D",AK3782)+IF(B3783="C",F3782*90%)-(Y3783-Y3782)-IF($B3783="A",Q3782/K3782) + IF($B3783="A",Q3782/K3782)</f>
        <v>-68211190.349506423</v>
      </c>
      <c r="N3783" s="23">
        <f t="shared" si="2742"/>
        <v>0</v>
      </c>
      <c r="O3783" s="22">
        <f t="shared" si="2743"/>
        <v>0</v>
      </c>
      <c r="P3783" s="22">
        <f t="shared" si="2774"/>
        <v>0</v>
      </c>
      <c r="Q3783" s="22">
        <f t="shared" si="2775"/>
        <v>0</v>
      </c>
      <c r="R3783" s="22">
        <f t="shared" si="2744"/>
        <v>518996171.46342272</v>
      </c>
      <c r="S3783" s="16">
        <f t="shared" si="2781"/>
        <v>43177718.091798894</v>
      </c>
      <c r="T3783" s="15">
        <f t="shared" si="2745"/>
        <v>0</v>
      </c>
      <c r="U3783" s="23">
        <f t="shared" si="2762"/>
        <v>2305797.0891075232</v>
      </c>
      <c r="V3783" s="23">
        <f t="shared" si="2763"/>
        <v>191830.04069114165</v>
      </c>
      <c r="W3783" s="23">
        <f t="shared" si="2776"/>
        <v>0</v>
      </c>
      <c r="X3783" s="23">
        <f t="shared" si="2764"/>
        <v>46336635.145124383</v>
      </c>
      <c r="Y3783" s="23">
        <f t="shared" si="2746"/>
        <v>13825559.361691331</v>
      </c>
      <c r="Z3783" s="3">
        <f t="shared" si="2747"/>
        <v>0</v>
      </c>
      <c r="AA3783" s="23">
        <f t="shared" si="2748"/>
        <v>75637644.987120658</v>
      </c>
      <c r="AB3783" s="26">
        <f t="shared" si="2765"/>
        <v>70086276.274228618</v>
      </c>
      <c r="AC3783" s="23">
        <f t="shared" si="2766"/>
        <v>74889487.274228647</v>
      </c>
      <c r="AD3783" s="23">
        <f t="shared" si="2772"/>
        <v>4803211</v>
      </c>
      <c r="AE3783" s="24">
        <f t="shared" si="2780"/>
        <v>70086276.274228647</v>
      </c>
      <c r="AF3783" s="3">
        <f t="shared" si="2767"/>
        <v>1E-4</v>
      </c>
      <c r="AG3783" s="2">
        <f t="shared" si="2749"/>
        <v>0</v>
      </c>
      <c r="AH3783" s="2">
        <f t="shared" si="2750"/>
        <v>242.2695083204369</v>
      </c>
      <c r="AI3783" s="23">
        <f t="shared" si="2773"/>
        <v>12160544751.768423</v>
      </c>
      <c r="AJ3783" s="23">
        <f t="shared" si="2751"/>
        <v>6219.922423797766</v>
      </c>
      <c r="AK3783" s="23">
        <f t="shared" si="2752"/>
        <v>68714.316953157409</v>
      </c>
      <c r="AL3783" s="23">
        <f t="shared" si="2777"/>
        <v>0</v>
      </c>
      <c r="AM3783" s="23">
        <f t="shared" si="2778"/>
        <v>0</v>
      </c>
      <c r="AN3783" s="16">
        <f t="shared" si="2768"/>
        <v>0</v>
      </c>
      <c r="AO3783" s="23">
        <f t="shared" si="2769"/>
        <v>0</v>
      </c>
      <c r="AP3783" s="22">
        <f t="shared" si="2770"/>
        <v>0</v>
      </c>
      <c r="AQ3783" s="30">
        <f t="shared" si="2753"/>
        <v>33389249769.924023</v>
      </c>
      <c r="AR3783" s="28">
        <f t="shared" si="2754"/>
        <v>16488063452.588699</v>
      </c>
      <c r="AS3783" s="25">
        <f t="shared" si="2755"/>
        <v>200337590.02425668</v>
      </c>
      <c r="AT3783" s="32">
        <f t="shared" si="2756"/>
        <v>0</v>
      </c>
      <c r="AU3783" s="23">
        <f t="shared" si="2757"/>
        <v>0</v>
      </c>
      <c r="AV3783" s="22">
        <f t="shared" si="2758"/>
        <v>4878050696.4451084</v>
      </c>
      <c r="AW3783" s="31">
        <f t="shared" si="2771"/>
        <v>22128625628.613285</v>
      </c>
      <c r="AX3783"/>
      <c r="AY3783"/>
      <c r="AZ3783"/>
      <c r="BA3783"/>
    </row>
    <row r="3784" spans="1:53" s="21" customFormat="1" x14ac:dyDescent="0.25">
      <c r="A3784">
        <f t="shared" si="2779"/>
        <v>994</v>
      </c>
      <c r="B3784" t="s">
        <v>9</v>
      </c>
      <c r="C3784" s="27">
        <f t="shared" si="2736"/>
        <v>0</v>
      </c>
      <c r="D3784" s="27">
        <f t="shared" si="2759"/>
        <v>0</v>
      </c>
      <c r="E3784" s="27" t="b">
        <f t="shared" si="2735"/>
        <v>1</v>
      </c>
      <c r="F3784" s="29">
        <f t="shared" si="2737"/>
        <v>0</v>
      </c>
      <c r="G3784" s="27">
        <f t="shared" si="2760"/>
        <v>0</v>
      </c>
      <c r="H3784" s="22">
        <f t="shared" si="2738"/>
        <v>42449419232.419189</v>
      </c>
      <c r="I3784" s="23">
        <f t="shared" si="2739"/>
        <v>132580106.5049091</v>
      </c>
      <c r="J3784" s="23">
        <f t="shared" si="2740"/>
        <v>1086</v>
      </c>
      <c r="K3784" s="19">
        <f t="shared" si="2761"/>
        <v>225.0831931027827</v>
      </c>
      <c r="L3784" s="16">
        <f t="shared" si="2741"/>
        <v>292.80407330045131</v>
      </c>
      <c r="M3784" s="23">
        <f>M3783-IF($B3784="B",(Percent_Rent_In_Elsies*2.49%/12 * H3783)/K3783,0)+IF($B3784="D",N3784,0)+IF(B3784="D",AK3783)+IF(B3784="C",F3783*90%)-(Y3784-Y3783)-IF($B3784="A",Q3783/K3783) + IF($B3784="A",Q3783/K3783)</f>
        <v>-68142476.03255327</v>
      </c>
      <c r="N3784" s="23">
        <f t="shared" si="2742"/>
        <v>0</v>
      </c>
      <c r="O3784" s="22">
        <f t="shared" si="2743"/>
        <v>30166853.652051881</v>
      </c>
      <c r="P3784" s="22">
        <f t="shared" si="2774"/>
        <v>0</v>
      </c>
      <c r="Q3784" s="22">
        <f t="shared" si="2775"/>
        <v>0</v>
      </c>
      <c r="R3784" s="22">
        <f t="shared" si="2744"/>
        <v>518996171.46342272</v>
      </c>
      <c r="S3784" s="16">
        <f t="shared" si="2781"/>
        <v>0</v>
      </c>
      <c r="T3784" s="15">
        <f t="shared" si="2745"/>
        <v>13010864.439747013</v>
      </c>
      <c r="U3784" s="23">
        <f t="shared" si="2762"/>
        <v>2305797.0891075232</v>
      </c>
      <c r="V3784" s="23">
        <f t="shared" si="2763"/>
        <v>0</v>
      </c>
      <c r="W3784" s="23">
        <f t="shared" si="2776"/>
        <v>191830.04069114165</v>
      </c>
      <c r="X3784" s="23">
        <f t="shared" si="2764"/>
        <v>46336635.145124383</v>
      </c>
      <c r="Y3784" s="23">
        <f t="shared" si="2746"/>
        <v>13825559.361691331</v>
      </c>
      <c r="Z3784" s="3">
        <f t="shared" si="2747"/>
        <v>0</v>
      </c>
      <c r="AA3784" s="23">
        <f t="shared" si="2748"/>
        <v>75568930.670167506</v>
      </c>
      <c r="AB3784" s="26">
        <f t="shared" si="2765"/>
        <v>70086276.274228618</v>
      </c>
      <c r="AC3784" s="23">
        <f t="shared" si="2766"/>
        <v>74889487.274228647</v>
      </c>
      <c r="AD3784" s="23">
        <f t="shared" si="2772"/>
        <v>4803211</v>
      </c>
      <c r="AE3784" s="24">
        <f t="shared" si="2780"/>
        <v>70086276.274228647</v>
      </c>
      <c r="AF3784" s="3">
        <f t="shared" si="2767"/>
        <v>0</v>
      </c>
      <c r="AG3784" s="2">
        <f t="shared" si="2749"/>
        <v>0</v>
      </c>
      <c r="AH3784" s="2">
        <f t="shared" si="2750"/>
        <v>242.2695083204369</v>
      </c>
      <c r="AI3784" s="23">
        <f t="shared" si="2773"/>
        <v>12149497296.145786</v>
      </c>
      <c r="AJ3784" s="23">
        <f t="shared" si="2751"/>
        <v>6219.922423797766</v>
      </c>
      <c r="AK3784" s="23">
        <f t="shared" si="2752"/>
        <v>0</v>
      </c>
      <c r="AL3784" s="23">
        <f t="shared" si="2777"/>
        <v>0</v>
      </c>
      <c r="AM3784" s="23">
        <f t="shared" si="2778"/>
        <v>0</v>
      </c>
      <c r="AN3784" s="16">
        <f t="shared" si="2768"/>
        <v>0</v>
      </c>
      <c r="AO3784" s="23">
        <f t="shared" si="2769"/>
        <v>0</v>
      </c>
      <c r="AP3784" s="22">
        <f t="shared" si="2770"/>
        <v>0</v>
      </c>
      <c r="AQ3784" s="30">
        <f t="shared" si="2753"/>
        <v>33389249769.924023</v>
      </c>
      <c r="AR3784" s="28">
        <f t="shared" si="2754"/>
        <v>16488063452.588699</v>
      </c>
      <c r="AS3784" s="25">
        <f t="shared" si="2755"/>
        <v>200337590.02425668</v>
      </c>
      <c r="AT3784" s="32">
        <f t="shared" si="2756"/>
        <v>0</v>
      </c>
      <c r="AU3784" s="23">
        <f t="shared" si="2757"/>
        <v>0</v>
      </c>
      <c r="AV3784" s="22">
        <f t="shared" si="2758"/>
        <v>4878050696.4451084</v>
      </c>
      <c r="AW3784" s="31">
        <f t="shared" si="2771"/>
        <v>22128625628.613285</v>
      </c>
      <c r="AX3784"/>
      <c r="AY3784"/>
      <c r="AZ3784"/>
      <c r="BA3784"/>
    </row>
    <row r="3785" spans="1:53" x14ac:dyDescent="0.25">
      <c r="A3785" s="21">
        <f t="shared" si="2779"/>
        <v>994</v>
      </c>
      <c r="B3785" s="21" t="s">
        <v>28</v>
      </c>
      <c r="C3785" s="27">
        <f t="shared" si="2736"/>
        <v>0</v>
      </c>
      <c r="D3785" s="27">
        <f t="shared" si="2759"/>
        <v>0</v>
      </c>
      <c r="E3785" s="27" t="b">
        <f t="shared" si="2735"/>
        <v>1</v>
      </c>
      <c r="F3785" s="29">
        <f t="shared" si="2737"/>
        <v>0</v>
      </c>
      <c r="G3785" s="27">
        <f t="shared" si="2760"/>
        <v>0</v>
      </c>
      <c r="H3785" s="22">
        <f t="shared" si="2738"/>
        <v>42449419232.419189</v>
      </c>
      <c r="I3785" s="23">
        <f t="shared" si="2739"/>
        <v>132580106.5049091</v>
      </c>
      <c r="J3785" s="23">
        <f t="shared" si="2740"/>
        <v>1086</v>
      </c>
      <c r="K3785" s="19">
        <f t="shared" si="2761"/>
        <v>225.0831931027827</v>
      </c>
      <c r="L3785" s="16">
        <f t="shared" si="2741"/>
        <v>292.80407330045131</v>
      </c>
      <c r="M3785" s="23">
        <f>M3784-IF($B3785="B",(Percent_Rent_In_Elsies*2.49%/12 * H3784)/K3784,0)+IF($B3785="D",N3785,0)+IF(B3785="D",AK3784)+IF(B3785="C",F3784*90%)-(Y3785-Y3784)-IF($B3785="A",Q3784/K3784) + IF($B3785="A",Q3784/K3784)</f>
        <v>-68142476.03255327</v>
      </c>
      <c r="N3785" s="23">
        <f t="shared" si="2742"/>
        <v>0</v>
      </c>
      <c r="O3785" s="22">
        <f t="shared" si="2743"/>
        <v>0</v>
      </c>
      <c r="P3785" s="22">
        <f t="shared" si="2774"/>
        <v>30166853.652051881</v>
      </c>
      <c r="Q3785" s="22">
        <f t="shared" si="2775"/>
        <v>0</v>
      </c>
      <c r="R3785" s="22">
        <f t="shared" si="2744"/>
        <v>518996171.46342272</v>
      </c>
      <c r="S3785" s="16">
        <f t="shared" si="2781"/>
        <v>0</v>
      </c>
      <c r="T3785" s="15">
        <f t="shared" si="2745"/>
        <v>0</v>
      </c>
      <c r="U3785" s="23">
        <f t="shared" si="2762"/>
        <v>2305797.0891075232</v>
      </c>
      <c r="V3785" s="23">
        <f t="shared" si="2763"/>
        <v>0</v>
      </c>
      <c r="W3785" s="23">
        <f t="shared" si="2776"/>
        <v>0</v>
      </c>
      <c r="X3785" s="23">
        <f t="shared" si="2764"/>
        <v>46336635.145124383</v>
      </c>
      <c r="Y3785" s="23">
        <f t="shared" si="2746"/>
        <v>13825559.361691331</v>
      </c>
      <c r="Z3785" s="3">
        <f t="shared" si="2747"/>
        <v>9591.5020345570829</v>
      </c>
      <c r="AA3785" s="23">
        <f t="shared" si="2748"/>
        <v>75712803.200685859</v>
      </c>
      <c r="AB3785" s="26">
        <f t="shared" si="2765"/>
        <v>70086276.274228618</v>
      </c>
      <c r="AC3785" s="23">
        <f t="shared" si="2766"/>
        <v>74889487.274228647</v>
      </c>
      <c r="AD3785" s="23">
        <f t="shared" si="2772"/>
        <v>4803211</v>
      </c>
      <c r="AE3785" s="24">
        <f t="shared" si="2780"/>
        <v>70086276.274228647</v>
      </c>
      <c r="AF3785" s="3">
        <f t="shared" si="2767"/>
        <v>0</v>
      </c>
      <c r="AG3785" s="2">
        <f t="shared" si="2749"/>
        <v>1150980244.1468499</v>
      </c>
      <c r="AH3785" s="2">
        <f t="shared" si="2750"/>
        <v>242.2695083204369</v>
      </c>
      <c r="AI3785" s="23">
        <f t="shared" si="2773"/>
        <v>12172628216.552107</v>
      </c>
      <c r="AJ3785" s="23">
        <f t="shared" si="2751"/>
        <v>6219.922423797766</v>
      </c>
      <c r="AK3785" s="23">
        <f t="shared" si="2752"/>
        <v>0</v>
      </c>
      <c r="AL3785" s="23">
        <f t="shared" si="2777"/>
        <v>0</v>
      </c>
      <c r="AM3785" s="23">
        <f t="shared" si="2778"/>
        <v>0</v>
      </c>
      <c r="AN3785" s="16">
        <f t="shared" si="2768"/>
        <v>0</v>
      </c>
      <c r="AO3785" s="23">
        <f t="shared" si="2769"/>
        <v>0</v>
      </c>
      <c r="AP3785" s="22">
        <f t="shared" si="2770"/>
        <v>0</v>
      </c>
      <c r="AQ3785" s="30">
        <f t="shared" si="2753"/>
        <v>33389249769.924023</v>
      </c>
      <c r="AR3785" s="28">
        <f t="shared" si="2754"/>
        <v>16488063452.588699</v>
      </c>
      <c r="AS3785" s="25">
        <f t="shared" si="2755"/>
        <v>200337590.02425668</v>
      </c>
      <c r="AT3785" s="32">
        <f t="shared" si="2756"/>
        <v>19183.004069114166</v>
      </c>
      <c r="AU3785" s="23">
        <f t="shared" si="2757"/>
        <v>19183.004069114166</v>
      </c>
      <c r="AV3785" s="22">
        <f t="shared" si="2758"/>
        <v>4891061560.8848553</v>
      </c>
      <c r="AW3785" s="31">
        <f t="shared" si="2771"/>
        <v>22128625628.613285</v>
      </c>
    </row>
    <row r="3786" spans="1:53" x14ac:dyDescent="0.25">
      <c r="A3786">
        <f t="shared" si="2779"/>
        <v>995</v>
      </c>
      <c r="B3786" t="s">
        <v>6</v>
      </c>
      <c r="C3786" s="27">
        <f t="shared" si="2736"/>
        <v>0</v>
      </c>
      <c r="D3786" s="27">
        <f t="shared" si="2759"/>
        <v>0</v>
      </c>
      <c r="E3786" s="27" t="b">
        <f t="shared" ref="E3786:E3849" si="2782">IF(OR(I3786&gt;Max_Parcels, AI3786&gt;8000000000),TRUE,FALSE)</f>
        <v>1</v>
      </c>
      <c r="F3786" s="29">
        <f t="shared" si="2737"/>
        <v>0</v>
      </c>
      <c r="G3786" s="27">
        <f t="shared" si="2760"/>
        <v>0</v>
      </c>
      <c r="H3786" s="22">
        <f t="shared" si="2738"/>
        <v>42520168264.473221</v>
      </c>
      <c r="I3786" s="23">
        <f t="shared" si="2739"/>
        <v>132580106.5049091</v>
      </c>
      <c r="J3786" s="23">
        <f t="shared" si="2740"/>
        <v>1086</v>
      </c>
      <c r="K3786" s="19">
        <f t="shared" si="2761"/>
        <v>225.0831931027827</v>
      </c>
      <c r="L3786" s="16">
        <f t="shared" si="2741"/>
        <v>293.29208008928538</v>
      </c>
      <c r="M3786" s="23">
        <f>M3785-IF($B3786="B",(Percent_Rent_In_Elsies*2.49%/12 * H3785)/K3785,0)+IF($B3786="D",N3786,0)+IF(B3786="D",AK3785)+IF(B3786="C",F3785*90%)-(Y3786-Y3785)-IF($B3786="A",Q3785/K3785) + IF($B3786="A",Q3785/K3785)</f>
        <v>-68142476.03255327</v>
      </c>
      <c r="N3786" s="23">
        <f t="shared" si="2742"/>
        <v>0</v>
      </c>
      <c r="O3786" s="22">
        <f t="shared" si="2743"/>
        <v>0</v>
      </c>
      <c r="P3786" s="22">
        <f t="shared" si="2774"/>
        <v>0</v>
      </c>
      <c r="Q3786" s="22">
        <f t="shared" si="2775"/>
        <v>0</v>
      </c>
      <c r="R3786" s="22">
        <f t="shared" si="2744"/>
        <v>518996171.46342272</v>
      </c>
      <c r="S3786" s="16">
        <f t="shared" si="2781"/>
        <v>0</v>
      </c>
      <c r="T3786" s="15">
        <f t="shared" si="2745"/>
        <v>0</v>
      </c>
      <c r="U3786" s="23">
        <f t="shared" si="2762"/>
        <v>2305797.0891075232</v>
      </c>
      <c r="V3786" s="23">
        <f t="shared" si="2763"/>
        <v>0</v>
      </c>
      <c r="W3786" s="23">
        <f t="shared" si="2776"/>
        <v>0</v>
      </c>
      <c r="X3786" s="23">
        <f t="shared" si="2764"/>
        <v>46384592.655297168</v>
      </c>
      <c r="Y3786" s="23">
        <f t="shared" si="2746"/>
        <v>13825559.361691331</v>
      </c>
      <c r="Z3786" s="3">
        <f t="shared" si="2747"/>
        <v>0</v>
      </c>
      <c r="AA3786" s="23">
        <f t="shared" si="2748"/>
        <v>75712803.200685859</v>
      </c>
      <c r="AB3786" s="26">
        <f t="shared" si="2765"/>
        <v>70086276.274228618</v>
      </c>
      <c r="AC3786" s="23">
        <f t="shared" si="2766"/>
        <v>74889487.274228647</v>
      </c>
      <c r="AD3786" s="23">
        <f t="shared" si="2772"/>
        <v>4803211</v>
      </c>
      <c r="AE3786" s="24">
        <f t="shared" si="2780"/>
        <v>70086276.274228647</v>
      </c>
      <c r="AF3786" s="3">
        <f t="shared" si="2767"/>
        <v>0</v>
      </c>
      <c r="AG3786" s="2">
        <f t="shared" si="2749"/>
        <v>0</v>
      </c>
      <c r="AH3786" s="2">
        <f t="shared" si="2750"/>
        <v>242.67329083430428</v>
      </c>
      <c r="AI3786" s="23">
        <f t="shared" si="2773"/>
        <v>12172628216.552107</v>
      </c>
      <c r="AJ3786" s="23">
        <f t="shared" si="2751"/>
        <v>6219.922423797766</v>
      </c>
      <c r="AK3786" s="23">
        <f t="shared" si="2752"/>
        <v>0</v>
      </c>
      <c r="AL3786" s="23">
        <f t="shared" si="2777"/>
        <v>0</v>
      </c>
      <c r="AM3786" s="23">
        <f t="shared" si="2778"/>
        <v>0</v>
      </c>
      <c r="AN3786" s="16">
        <f t="shared" si="2768"/>
        <v>0</v>
      </c>
      <c r="AO3786" s="23">
        <f t="shared" si="2769"/>
        <v>0</v>
      </c>
      <c r="AP3786" s="22">
        <f t="shared" si="2770"/>
        <v>0</v>
      </c>
      <c r="AQ3786" s="30">
        <f t="shared" si="2753"/>
        <v>33389249769.924023</v>
      </c>
      <c r="AR3786" s="28">
        <f t="shared" si="2754"/>
        <v>16488063452.588699</v>
      </c>
      <c r="AS3786" s="25">
        <f t="shared" si="2755"/>
        <v>200337590.02425668</v>
      </c>
      <c r="AT3786" s="32">
        <f t="shared" si="2756"/>
        <v>0</v>
      </c>
      <c r="AU3786" s="23">
        <f t="shared" si="2757"/>
        <v>0</v>
      </c>
      <c r="AV3786" s="22">
        <f t="shared" si="2758"/>
        <v>4891061560.8848553</v>
      </c>
      <c r="AW3786" s="31">
        <f t="shared" si="2771"/>
        <v>22098458774.961231</v>
      </c>
    </row>
    <row r="3787" spans="1:53" x14ac:dyDescent="0.25">
      <c r="A3787">
        <f t="shared" si="2779"/>
        <v>995</v>
      </c>
      <c r="B3787" t="s">
        <v>7</v>
      </c>
      <c r="C3787" s="27">
        <f t="shared" ref="C3787:C3850" si="2783">IF(E3786 = TRUE, 0, IF(AND($B3787="A",P3786&gt;0),P3786,0)+IFERROR(IF($B3787="A",Percent_Elsies*95%*AN3783),0))</f>
        <v>0</v>
      </c>
      <c r="D3787" s="27">
        <f t="shared" si="2759"/>
        <v>0</v>
      </c>
      <c r="E3787" s="27" t="b">
        <f t="shared" si="2782"/>
        <v>1</v>
      </c>
      <c r="F3787" s="29">
        <f t="shared" ref="F3787:F3850" si="2784">D3787/K3787</f>
        <v>0</v>
      </c>
      <c r="G3787" s="27">
        <f t="shared" si="2760"/>
        <v>0</v>
      </c>
      <c r="H3787" s="22">
        <f t="shared" ref="H3787:H3850" si="2785">(H3786*K3787/K3786+G3787+D3787)*IF(B3787="A",(1+Inflation_Rate/12),1)</f>
        <v>42520168264.473221</v>
      </c>
      <c r="I3787" s="23">
        <f t="shared" ref="I3787:I3850" si="2786">I3786+(G3787+D3787)/L3787</f>
        <v>132580106.5049091</v>
      </c>
      <c r="J3787" s="23">
        <f t="shared" ref="J3787:J3850" si="2787">J3786+IF(AND($B3787="A",M3787&lt;0,AR3786&gt;0,E3786=FALSE),MIN(_xlfn.FLOOR.MATH(1 + (-M3787*2)/(Buy_On_Revalue)),30),0)</f>
        <v>1086</v>
      </c>
      <c r="K3787" s="19">
        <f t="shared" si="2761"/>
        <v>225.0831931027827</v>
      </c>
      <c r="L3787" s="16">
        <f t="shared" ref="L3787:L3850" si="2788">(L3786/K3786)*K3787*IF(B3787="A",(1+Inflation_Rate/12),1)</f>
        <v>293.29208008928538</v>
      </c>
      <c r="M3787" s="23">
        <f>M3786-IF($B3787="B",(Percent_Rent_In_Elsies*2.49%/12 * H3786)/K3786,0)+IF($B3787="D",N3787,0)+IF(B3787="D",AK3786)+IF(B3787="C",F3786*90%)-(Y3787-Y3786)-IF($B3787="A",Q3786/K3786) + IF($B3787="A",Q3786/K3786)</f>
        <v>-68338468.785127416</v>
      </c>
      <c r="N3787" s="23">
        <f t="shared" ref="N3787:N3850" si="2789">IF(B3787="D", IF(V3786&gt;(Percent_Elsies*(S3786+V3786)),V3786-(Percent_Elsies)*(S3786+V3786),0),0)</f>
        <v>0</v>
      </c>
      <c r="O3787" s="22">
        <f t="shared" ref="O3787:O3850" si="2790">IF(B3787="D",IF(S3786&gt;Percent_Dollars*(S3786+V3786),S3786-(Percent_Dollars*(S3786+V3786)),0),0)</f>
        <v>0</v>
      </c>
      <c r="P3787" s="22">
        <f t="shared" si="2774"/>
        <v>0</v>
      </c>
      <c r="Q3787" s="22">
        <f t="shared" si="2775"/>
        <v>0</v>
      </c>
      <c r="R3787" s="22">
        <f t="shared" ref="R3787:R3850" si="2791">R3786+IF($B3787="B",5%*AN3787,0)-IF(B3787="B",R3786/12,0)+IF($B3787="C", AP3786,0)</f>
        <v>475746490.50813746</v>
      </c>
      <c r="S3787" s="16">
        <f t="shared" si="2781"/>
        <v>43249680.955285229</v>
      </c>
      <c r="T3787" s="15">
        <f t="shared" ref="T3787:T3850" si="2792">IF($B3787="E",0,T3786+IF(B3787="B", Percent_Dollars*95%*AN3787,0)  + IF($B3787="D",N3787*MM_Bottom*K3787)+IF($B3787="D",S3786-O3787))</f>
        <v>0</v>
      </c>
      <c r="U3787" s="23">
        <f t="shared" si="2762"/>
        <v>2113647.3316818965</v>
      </c>
      <c r="V3787" s="23">
        <f t="shared" si="2763"/>
        <v>192149.75742562694</v>
      </c>
      <c r="W3787" s="23">
        <f t="shared" si="2776"/>
        <v>0</v>
      </c>
      <c r="X3787" s="23">
        <f t="shared" si="2764"/>
        <v>46384592.655297168</v>
      </c>
      <c r="Y3787" s="23">
        <f t="shared" ref="Y3787:Y3850" si="2793">50%*$H$10*(AS3786/$AS$10)*((4/3)/12+2.49%/4)</f>
        <v>13825559.361691331</v>
      </c>
      <c r="Z3787" s="3">
        <f t="shared" ref="Z3787:Z3850" si="2794">IF($B3787="E",W3786*3.5%/Percent_Elsies,0)</f>
        <v>0</v>
      </c>
      <c r="AA3787" s="23">
        <f t="shared" ref="AA3787:AA3850" si="2795">AA3786+IF($B3787="E",W3786*52.5%/Percent_Elsies,0)-IF($B3787="D",AK3786)</f>
        <v>75712803.200685859</v>
      </c>
      <c r="AB3787" s="26">
        <f t="shared" si="2765"/>
        <v>70086276.274228618</v>
      </c>
      <c r="AC3787" s="23">
        <f t="shared" si="2766"/>
        <v>74889487.274228647</v>
      </c>
      <c r="AD3787" s="23">
        <f t="shared" si="2772"/>
        <v>4803211</v>
      </c>
      <c r="AE3787" s="24">
        <f t="shared" si="2780"/>
        <v>70086276.274228647</v>
      </c>
      <c r="AF3787" s="3">
        <f t="shared" si="2767"/>
        <v>0</v>
      </c>
      <c r="AG3787" s="2">
        <f t="shared" ref="AG3787:AG3850" si="2796">IF($B3787="E",(Z3787/AF3785)*12,0)</f>
        <v>0</v>
      </c>
      <c r="AH3787" s="2">
        <f t="shared" ref="AH3787:AH3850" si="2797">40%*H3787/AE3787</f>
        <v>242.67329083430428</v>
      </c>
      <c r="AI3787" s="23">
        <f t="shared" si="2773"/>
        <v>12172628216.552107</v>
      </c>
      <c r="AJ3787" s="23">
        <f t="shared" ref="AJ3787:AJ3850" si="2798">AJ3786*K3786/K3787</f>
        <v>6219.922423797766</v>
      </c>
      <c r="AK3787" s="23">
        <f t="shared" ref="AK3787:AK3850" si="2799">IF($B3787="C",((37/25)*1000/K3787)*AI3787/1000000 - AM3786/1000000,0)</f>
        <v>0</v>
      </c>
      <c r="AL3787" s="23">
        <f t="shared" si="2777"/>
        <v>12083464.783683777</v>
      </c>
      <c r="AM3787" s="23">
        <f t="shared" si="2778"/>
        <v>11273732034.780802</v>
      </c>
      <c r="AN3787" s="16">
        <f t="shared" si="2768"/>
        <v>0</v>
      </c>
      <c r="AO3787" s="23">
        <f t="shared" si="2769"/>
        <v>195992.75257413957</v>
      </c>
      <c r="AP3787" s="22">
        <f t="shared" si="2770"/>
        <v>44114674.57439097</v>
      </c>
      <c r="AQ3787" s="30">
        <f t="shared" ref="AQ3787:AQ3850" si="2800">(AQ3786+IF($B3787="B",AN3787*(5%+95%*Percent_Dollars))+IFERROR(IF($B3787="A",AN3783*95%*Percent_Elsies),0)+IF($B3787="B",D3787)+AP3787+IF($B3787="B",(Percent_Rent_In_Elsies*2.49%*H3786/12)*MM_Top,0)-IF($B3787="C",F3786*MM_Bottom*K3787*65%)) + IF($B3787="A",Q3786*(MM_Top - MM_Bottom)) - IF($B3787="A",Q3786)</f>
        <v>33477104144.338921</v>
      </c>
      <c r="AR3787" s="28">
        <f t="shared" ref="AR3787:AR3850" si="2801">(AR3786+IF($B3787="B",((Percent_Rent_In_Elsies)*2.49%*H3786/12)*MM_Top,0)-IF($B3787="D",N3787*MM_Bottom*K3787)-IF($B3787="C",F3786*MM_Bottom*K3787*65%)) + IF($B3787="A",Q3786*(MM_Top - MM_Bottom))</f>
        <v>16531803152.429209</v>
      </c>
      <c r="AS3787" s="25">
        <f t="shared" ref="AS3787:AS3850" si="2802">AS3786+G3787+D3787</f>
        <v>200337590.02425668</v>
      </c>
      <c r="AT3787" s="32">
        <f t="shared" ref="AT3787:AT3850" si="2803">IF($B3787="E",W3786*7%/Percent_Elsies,0)</f>
        <v>0</v>
      </c>
      <c r="AU3787" s="23">
        <f t="shared" ref="AU3787:AU3850" si="2804">IF($B3787="E",W3786*7%/Percent_Elsies,0)</f>
        <v>0</v>
      </c>
      <c r="AV3787" s="22">
        <f t="shared" ref="AV3787:AV3850" si="2805">AV3786+IF($B3787="E",T3786*30%/Percent_Dollars)</f>
        <v>4891061560.8848553</v>
      </c>
      <c r="AW3787" s="31">
        <f t="shared" si="2771"/>
        <v>22186313149.376129</v>
      </c>
    </row>
    <row r="3788" spans="1:53" x14ac:dyDescent="0.25">
      <c r="A3788">
        <f t="shared" si="2779"/>
        <v>995</v>
      </c>
      <c r="B3788" t="s">
        <v>8</v>
      </c>
      <c r="C3788" s="27">
        <f t="shared" si="2783"/>
        <v>0</v>
      </c>
      <c r="D3788" s="27">
        <f t="shared" ref="D3788:D3851" si="2806">IF(AND($B3788="B",M3788&lt;0,AR3787&gt;0,E3787=FALSE),MIN(AR3787,Buy_On_Revalue*K3788*(J3787-J3786)),0)</f>
        <v>0</v>
      </c>
      <c r="E3788" s="27" t="b">
        <f t="shared" si="2782"/>
        <v>1</v>
      </c>
      <c r="F3788" s="29">
        <f t="shared" si="2784"/>
        <v>0</v>
      </c>
      <c r="G3788" s="27">
        <f t="shared" ref="G3788:G3851" si="2807">C3788</f>
        <v>0</v>
      </c>
      <c r="H3788" s="22">
        <f t="shared" si="2785"/>
        <v>42520168264.473221</v>
      </c>
      <c r="I3788" s="23">
        <f t="shared" si="2786"/>
        <v>132580106.5049091</v>
      </c>
      <c r="J3788" s="23">
        <f t="shared" si="2787"/>
        <v>1086</v>
      </c>
      <c r="K3788" s="19">
        <f t="shared" ref="K3788:K3851" si="2808">IF(J3788-J3787 &gt; 0,K3787*(1+0.005)^(J3788-J3787),K3787)</f>
        <v>225.0831931027827</v>
      </c>
      <c r="L3788" s="16">
        <f t="shared" si="2788"/>
        <v>293.29208008928538</v>
      </c>
      <c r="M3788" s="23">
        <f>M3787-IF($B3788="B",(Percent_Rent_In_Elsies*2.49%/12 * H3787)/K3787,0)+IF($B3788="D",N3788,0)+IF(B3788="D",AK3787)+IF(B3788="C",F3787*90%)-(Y3788-Y3787)-IF($B3788="A",Q3787/K3787) + IF($B3788="A",Q3787/K3787)</f>
        <v>-68338468.785127416</v>
      </c>
      <c r="N3788" s="23">
        <f t="shared" si="2789"/>
        <v>0</v>
      </c>
      <c r="O3788" s="22">
        <f t="shared" si="2790"/>
        <v>0</v>
      </c>
      <c r="P3788" s="22">
        <f t="shared" si="2774"/>
        <v>0</v>
      </c>
      <c r="Q3788" s="22">
        <f t="shared" si="2775"/>
        <v>0</v>
      </c>
      <c r="R3788" s="22">
        <f t="shared" si="2791"/>
        <v>519861165.08252841</v>
      </c>
      <c r="S3788" s="16">
        <f t="shared" si="2781"/>
        <v>43249680.955285229</v>
      </c>
      <c r="T3788" s="15">
        <f t="shared" si="2792"/>
        <v>0</v>
      </c>
      <c r="U3788" s="23">
        <f t="shared" ref="U3788:U3851" si="2809">U3787-IF($B3788="B",U3787/12)+IF($B3788="C",AO3787)+IF(B3788="C",F3787*10%)</f>
        <v>2309640.0842560362</v>
      </c>
      <c r="V3788" s="23">
        <f t="shared" ref="V3788:V3851" si="2810">IF($B3788="D", 0, V3787+IF($B3788="B",U3787/12,0))</f>
        <v>192149.75742562694</v>
      </c>
      <c r="W3788" s="23">
        <f t="shared" si="2776"/>
        <v>0</v>
      </c>
      <c r="X3788" s="23">
        <f t="shared" ref="X3788:X3851" si="2811">X3787+IFERROR(IF($B3788="A",Z3787,0),0)  + AT3787 + AU3787 - IF($B3788="A",Q3787/K3787)</f>
        <v>46384592.655297168</v>
      </c>
      <c r="Y3788" s="23">
        <f t="shared" si="2793"/>
        <v>13825559.361691331</v>
      </c>
      <c r="Z3788" s="3">
        <f t="shared" si="2794"/>
        <v>0</v>
      </c>
      <c r="AA3788" s="23">
        <f t="shared" si="2795"/>
        <v>75712803.200685859</v>
      </c>
      <c r="AB3788" s="26">
        <f t="shared" ref="AB3788:AB3851" si="2812">M3788+SUM(U3788:AA3788)+AO3788+AT3788+AU3788</f>
        <v>70086276.274228618</v>
      </c>
      <c r="AC3788" s="23">
        <f t="shared" ref="AC3788:AC3851" si="2813">AC3787+G3788+IF($B3788="C",F3787)</f>
        <v>74889487.274228647</v>
      </c>
      <c r="AD3788" s="23">
        <f t="shared" si="2772"/>
        <v>4803211</v>
      </c>
      <c r="AE3788" s="24">
        <f t="shared" si="2780"/>
        <v>70086276.274228647</v>
      </c>
      <c r="AF3788" s="3">
        <f t="shared" ref="AF3788:AF3851" si="2814">IF($B3788="C",MAX(AE3788-AA3788-Y3788-U3788-V3788-W3788-AO3788-AT3788-AU3788,0.0001),0)</f>
        <v>1E-4</v>
      </c>
      <c r="AG3788" s="2">
        <f t="shared" si="2796"/>
        <v>0</v>
      </c>
      <c r="AH3788" s="2">
        <f t="shared" si="2797"/>
        <v>242.67329083430428</v>
      </c>
      <c r="AI3788" s="23">
        <f t="shared" si="2773"/>
        <v>12172628216.552107</v>
      </c>
      <c r="AJ3788" s="23">
        <f t="shared" si="2798"/>
        <v>6219.922423797766</v>
      </c>
      <c r="AK3788" s="23">
        <f t="shared" si="2799"/>
        <v>68765.517063087056</v>
      </c>
      <c r="AL3788" s="23">
        <f t="shared" si="2777"/>
        <v>0</v>
      </c>
      <c r="AM3788" s="23">
        <f t="shared" si="2778"/>
        <v>0</v>
      </c>
      <c r="AN3788" s="16">
        <f t="shared" ref="AN3788:AN3851" si="2815">IF($B3788="B",(G3782)/2,0)</f>
        <v>0</v>
      </c>
      <c r="AO3788" s="23">
        <f t="shared" ref="AO3788:AO3851" si="2816">IF($B3788="B",(Percent_Rent_In_Elsies*2.49%/12*H3787)/K3787,0)</f>
        <v>0</v>
      </c>
      <c r="AP3788" s="22">
        <f t="shared" ref="AP3788:AP3851" si="2817">IF($B3788="B",(1-Percent_Rent_In_Elsies)*2.49%*H3787/12,0)</f>
        <v>0</v>
      </c>
      <c r="AQ3788" s="30">
        <f t="shared" si="2800"/>
        <v>33477104144.338921</v>
      </c>
      <c r="AR3788" s="28">
        <f t="shared" si="2801"/>
        <v>16531803152.429209</v>
      </c>
      <c r="AS3788" s="25">
        <f t="shared" si="2802"/>
        <v>200337590.02425668</v>
      </c>
      <c r="AT3788" s="32">
        <f t="shared" si="2803"/>
        <v>0</v>
      </c>
      <c r="AU3788" s="23">
        <f t="shared" si="2804"/>
        <v>0</v>
      </c>
      <c r="AV3788" s="22">
        <f t="shared" si="2805"/>
        <v>4891061560.8848553</v>
      </c>
      <c r="AW3788" s="31">
        <f t="shared" ref="AW3788:AW3851" si="2818">SUM(AR3788:AS3788)+AV3788 +SUM(O3788:T3788)+AP3788</f>
        <v>22186313149.376133</v>
      </c>
    </row>
    <row r="3789" spans="1:53" x14ac:dyDescent="0.25">
      <c r="A3789" s="21">
        <f t="shared" si="2779"/>
        <v>995</v>
      </c>
      <c r="B3789" s="21" t="s">
        <v>9</v>
      </c>
      <c r="C3789" s="27">
        <f t="shared" si="2783"/>
        <v>0</v>
      </c>
      <c r="D3789" s="27">
        <f t="shared" si="2806"/>
        <v>0</v>
      </c>
      <c r="E3789" s="27" t="b">
        <f t="shared" si="2782"/>
        <v>1</v>
      </c>
      <c r="F3789" s="29">
        <f t="shared" si="2784"/>
        <v>0</v>
      </c>
      <c r="G3789" s="27">
        <f t="shared" si="2807"/>
        <v>0</v>
      </c>
      <c r="H3789" s="22">
        <f t="shared" si="2785"/>
        <v>42520168264.473221</v>
      </c>
      <c r="I3789" s="23">
        <f t="shared" si="2786"/>
        <v>132580106.5049091</v>
      </c>
      <c r="J3789" s="23">
        <f t="shared" si="2787"/>
        <v>1086</v>
      </c>
      <c r="K3789" s="19">
        <f t="shared" si="2808"/>
        <v>225.0831931027827</v>
      </c>
      <c r="L3789" s="16">
        <f t="shared" si="2788"/>
        <v>293.29208008928538</v>
      </c>
      <c r="M3789" s="23">
        <f>M3788-IF($B3789="B",(Percent_Rent_In_Elsies*2.49%/12 * H3788)/K3788,0)+IF($B3789="D",N3789,0)+IF(B3789="D",AK3788)+IF(B3789="C",F3788*90%)-(Y3789-Y3788)-IF($B3789="A",Q3788/K3788) + IF($B3789="A",Q3788/K3788)</f>
        <v>-68269703.268064335</v>
      </c>
      <c r="N3789" s="23">
        <f t="shared" si="2789"/>
        <v>0</v>
      </c>
      <c r="O3789" s="22">
        <f t="shared" si="2790"/>
        <v>30217131.741471972</v>
      </c>
      <c r="P3789" s="22">
        <f t="shared" si="2774"/>
        <v>0</v>
      </c>
      <c r="Q3789" s="22">
        <f t="shared" si="2775"/>
        <v>0</v>
      </c>
      <c r="R3789" s="22">
        <f t="shared" si="2791"/>
        <v>519861165.08252841</v>
      </c>
      <c r="S3789" s="16">
        <f t="shared" si="2781"/>
        <v>0</v>
      </c>
      <c r="T3789" s="15">
        <f t="shared" si="2792"/>
        <v>13032549.213813256</v>
      </c>
      <c r="U3789" s="23">
        <f t="shared" si="2809"/>
        <v>2309640.0842560362</v>
      </c>
      <c r="V3789" s="23">
        <f t="shared" si="2810"/>
        <v>0</v>
      </c>
      <c r="W3789" s="23">
        <f t="shared" si="2776"/>
        <v>192149.75742562694</v>
      </c>
      <c r="X3789" s="23">
        <f t="shared" si="2811"/>
        <v>46384592.655297168</v>
      </c>
      <c r="Y3789" s="23">
        <f t="shared" si="2793"/>
        <v>13825559.361691331</v>
      </c>
      <c r="Z3789" s="3">
        <f t="shared" si="2794"/>
        <v>0</v>
      </c>
      <c r="AA3789" s="23">
        <f t="shared" si="2795"/>
        <v>75644037.683622777</v>
      </c>
      <c r="AB3789" s="26">
        <f t="shared" si="2812"/>
        <v>70086276.274228618</v>
      </c>
      <c r="AC3789" s="23">
        <f t="shared" si="2813"/>
        <v>74889487.274228647</v>
      </c>
      <c r="AD3789" s="23">
        <f t="shared" ref="AD3789:AD3852" si="2819">AD3788</f>
        <v>4803211</v>
      </c>
      <c r="AE3789" s="24">
        <f t="shared" si="2780"/>
        <v>70086276.274228647</v>
      </c>
      <c r="AF3789" s="3">
        <f t="shared" si="2814"/>
        <v>0</v>
      </c>
      <c r="AG3789" s="2">
        <f t="shared" si="2796"/>
        <v>0</v>
      </c>
      <c r="AH3789" s="2">
        <f t="shared" si="2797"/>
        <v>242.67329083430428</v>
      </c>
      <c r="AI3789" s="23">
        <f t="shared" ref="AI3789:AI3852" si="2820">AA3789/(AJ3789/1000000)</f>
        <v>12161572529.297876</v>
      </c>
      <c r="AJ3789" s="23">
        <f t="shared" si="2798"/>
        <v>6219.922423797766</v>
      </c>
      <c r="AK3789" s="23">
        <f t="shared" si="2799"/>
        <v>0</v>
      </c>
      <c r="AL3789" s="23">
        <f t="shared" si="2777"/>
        <v>0</v>
      </c>
      <c r="AM3789" s="23">
        <f t="shared" si="2778"/>
        <v>0</v>
      </c>
      <c r="AN3789" s="16">
        <f t="shared" si="2815"/>
        <v>0</v>
      </c>
      <c r="AO3789" s="23">
        <f t="shared" si="2816"/>
        <v>0</v>
      </c>
      <c r="AP3789" s="22">
        <f t="shared" si="2817"/>
        <v>0</v>
      </c>
      <c r="AQ3789" s="30">
        <f t="shared" si="2800"/>
        <v>33477104144.338921</v>
      </c>
      <c r="AR3789" s="28">
        <f t="shared" si="2801"/>
        <v>16531803152.429209</v>
      </c>
      <c r="AS3789" s="25">
        <f t="shared" si="2802"/>
        <v>200337590.02425668</v>
      </c>
      <c r="AT3789" s="32">
        <f t="shared" si="2803"/>
        <v>0</v>
      </c>
      <c r="AU3789" s="23">
        <f t="shared" si="2804"/>
        <v>0</v>
      </c>
      <c r="AV3789" s="22">
        <f t="shared" si="2805"/>
        <v>4891061560.8848553</v>
      </c>
      <c r="AW3789" s="31">
        <f t="shared" si="2818"/>
        <v>22186313149.376133</v>
      </c>
      <c r="AX3789" s="21"/>
      <c r="AY3789" s="21"/>
      <c r="AZ3789" s="21"/>
      <c r="BA3789" s="21"/>
    </row>
    <row r="3790" spans="1:53" x14ac:dyDescent="0.25">
      <c r="A3790" s="21">
        <f t="shared" si="2779"/>
        <v>995</v>
      </c>
      <c r="B3790" s="21" t="s">
        <v>28</v>
      </c>
      <c r="C3790" s="27">
        <f t="shared" si="2783"/>
        <v>0</v>
      </c>
      <c r="D3790" s="27">
        <f t="shared" si="2806"/>
        <v>0</v>
      </c>
      <c r="E3790" s="27" t="b">
        <f t="shared" si="2782"/>
        <v>1</v>
      </c>
      <c r="F3790" s="29">
        <f t="shared" si="2784"/>
        <v>0</v>
      </c>
      <c r="G3790" s="27">
        <f t="shared" si="2807"/>
        <v>0</v>
      </c>
      <c r="H3790" s="22">
        <f t="shared" si="2785"/>
        <v>42520168264.473221</v>
      </c>
      <c r="I3790" s="23">
        <f t="shared" si="2786"/>
        <v>132580106.5049091</v>
      </c>
      <c r="J3790" s="23">
        <f t="shared" si="2787"/>
        <v>1086</v>
      </c>
      <c r="K3790" s="19">
        <f t="shared" si="2808"/>
        <v>225.0831931027827</v>
      </c>
      <c r="L3790" s="16">
        <f t="shared" si="2788"/>
        <v>293.29208008928538</v>
      </c>
      <c r="M3790" s="23">
        <f>M3789-IF($B3790="B",(Percent_Rent_In_Elsies*2.49%/12 * H3789)/K3789,0)+IF($B3790="D",N3790,0)+IF(B3790="D",AK3789)+IF(B3790="C",F3789*90%)-(Y3790-Y3789)-IF($B3790="A",Q3789/K3789) + IF($B3790="A",Q3789/K3789)</f>
        <v>-68269703.268064335</v>
      </c>
      <c r="N3790" s="23">
        <f t="shared" si="2789"/>
        <v>0</v>
      </c>
      <c r="O3790" s="22">
        <f t="shared" si="2790"/>
        <v>0</v>
      </c>
      <c r="P3790" s="22">
        <f t="shared" si="2774"/>
        <v>30217131.741471972</v>
      </c>
      <c r="Q3790" s="22">
        <f t="shared" si="2775"/>
        <v>0</v>
      </c>
      <c r="R3790" s="22">
        <f t="shared" si="2791"/>
        <v>519861165.08252841</v>
      </c>
      <c r="S3790" s="16">
        <f t="shared" si="2781"/>
        <v>0</v>
      </c>
      <c r="T3790" s="15">
        <f t="shared" si="2792"/>
        <v>0</v>
      </c>
      <c r="U3790" s="23">
        <f t="shared" si="2809"/>
        <v>2309640.0842560362</v>
      </c>
      <c r="V3790" s="23">
        <f t="shared" si="2810"/>
        <v>0</v>
      </c>
      <c r="W3790" s="23">
        <f t="shared" si="2776"/>
        <v>0</v>
      </c>
      <c r="X3790" s="23">
        <f t="shared" si="2811"/>
        <v>46384592.655297168</v>
      </c>
      <c r="Y3790" s="23">
        <f t="shared" si="2793"/>
        <v>13825559.361691331</v>
      </c>
      <c r="Z3790" s="3">
        <f t="shared" si="2794"/>
        <v>9607.4878712813497</v>
      </c>
      <c r="AA3790" s="23">
        <f t="shared" si="2795"/>
        <v>75788150.001691997</v>
      </c>
      <c r="AB3790" s="26">
        <f t="shared" si="2812"/>
        <v>70086276.274228618</v>
      </c>
      <c r="AC3790" s="23">
        <f t="shared" si="2813"/>
        <v>74889487.274228647</v>
      </c>
      <c r="AD3790" s="23">
        <f t="shared" si="2819"/>
        <v>4803211</v>
      </c>
      <c r="AE3790" s="24">
        <f t="shared" si="2780"/>
        <v>70086276.274228647</v>
      </c>
      <c r="AF3790" s="3">
        <f t="shared" si="2814"/>
        <v>0</v>
      </c>
      <c r="AG3790" s="2">
        <f t="shared" si="2796"/>
        <v>1152898544.553762</v>
      </c>
      <c r="AH3790" s="2">
        <f t="shared" si="2797"/>
        <v>242.67329083430428</v>
      </c>
      <c r="AI3790" s="23">
        <f t="shared" si="2820"/>
        <v>12184742001.238209</v>
      </c>
      <c r="AJ3790" s="23">
        <f t="shared" si="2798"/>
        <v>6219.922423797766</v>
      </c>
      <c r="AK3790" s="23">
        <f t="shared" si="2799"/>
        <v>0</v>
      </c>
      <c r="AL3790" s="23">
        <f t="shared" si="2777"/>
        <v>0</v>
      </c>
      <c r="AM3790" s="23">
        <f t="shared" si="2778"/>
        <v>0</v>
      </c>
      <c r="AN3790" s="16">
        <f t="shared" si="2815"/>
        <v>0</v>
      </c>
      <c r="AO3790" s="23">
        <f t="shared" si="2816"/>
        <v>0</v>
      </c>
      <c r="AP3790" s="22">
        <f t="shared" si="2817"/>
        <v>0</v>
      </c>
      <c r="AQ3790" s="30">
        <f t="shared" si="2800"/>
        <v>33477104144.338921</v>
      </c>
      <c r="AR3790" s="28">
        <f t="shared" si="2801"/>
        <v>16531803152.429209</v>
      </c>
      <c r="AS3790" s="25">
        <f t="shared" si="2802"/>
        <v>200337590.02425668</v>
      </c>
      <c r="AT3790" s="32">
        <f t="shared" si="2803"/>
        <v>19214.975742562699</v>
      </c>
      <c r="AU3790" s="23">
        <f t="shared" si="2804"/>
        <v>19214.975742562699</v>
      </c>
      <c r="AV3790" s="22">
        <f t="shared" si="2805"/>
        <v>4904094110.0986681</v>
      </c>
      <c r="AW3790" s="31">
        <f t="shared" si="2818"/>
        <v>22186313149.376133</v>
      </c>
      <c r="AX3790" s="21"/>
      <c r="AY3790" s="21"/>
      <c r="AZ3790" s="21"/>
      <c r="BA3790" s="21"/>
    </row>
    <row r="3791" spans="1:53" x14ac:dyDescent="0.25">
      <c r="A3791">
        <f t="shared" si="2779"/>
        <v>996</v>
      </c>
      <c r="B3791" t="s">
        <v>6</v>
      </c>
      <c r="C3791" s="27">
        <f t="shared" si="2783"/>
        <v>0</v>
      </c>
      <c r="D3791" s="27">
        <f t="shared" si="2806"/>
        <v>0</v>
      </c>
      <c r="E3791" s="27" t="b">
        <f t="shared" si="2782"/>
        <v>1</v>
      </c>
      <c r="F3791" s="29">
        <f t="shared" si="2784"/>
        <v>0</v>
      </c>
      <c r="G3791" s="27">
        <f t="shared" si="2807"/>
        <v>0</v>
      </c>
      <c r="H3791" s="22">
        <f t="shared" si="2785"/>
        <v>42591035211.580681</v>
      </c>
      <c r="I3791" s="23">
        <f t="shared" si="2786"/>
        <v>132580106.5049091</v>
      </c>
      <c r="J3791" s="23">
        <f t="shared" si="2787"/>
        <v>1086</v>
      </c>
      <c r="K3791" s="19">
        <f t="shared" si="2808"/>
        <v>225.0831931027827</v>
      </c>
      <c r="L3791" s="16">
        <f t="shared" si="2788"/>
        <v>293.78090022276751</v>
      </c>
      <c r="M3791" s="23">
        <f>M3790-IF($B3791="B",(Percent_Rent_In_Elsies*2.49%/12 * H3790)/K3790,0)+IF($B3791="D",N3791,0)+IF(B3791="D",AK3790)+IF(B3791="C",F3790*90%)-(Y3791-Y3790)-IF($B3791="A",Q3790/K3790) + IF($B3791="A",Q3790/K3790)</f>
        <v>-68269703.268064335</v>
      </c>
      <c r="N3791" s="23">
        <f t="shared" si="2789"/>
        <v>0</v>
      </c>
      <c r="O3791" s="22">
        <f t="shared" si="2790"/>
        <v>0</v>
      </c>
      <c r="P3791" s="22">
        <f t="shared" ref="P3791:P3854" si="2821">IF(AG3791 &gt; Retail_Freeze_Above, O3790,0)</f>
        <v>0</v>
      </c>
      <c r="Q3791" s="22">
        <f t="shared" ref="Q3791:Q3854" si="2822">IF(AG3791&lt;=Retail_Freeze_Above,O3790,0)</f>
        <v>0</v>
      </c>
      <c r="R3791" s="22">
        <f t="shared" si="2791"/>
        <v>519861165.08252841</v>
      </c>
      <c r="S3791" s="16">
        <f t="shared" si="2781"/>
        <v>0</v>
      </c>
      <c r="T3791" s="15">
        <f t="shared" si="2792"/>
        <v>0</v>
      </c>
      <c r="U3791" s="23">
        <f t="shared" si="2809"/>
        <v>2309640.0842560362</v>
      </c>
      <c r="V3791" s="23">
        <f t="shared" si="2810"/>
        <v>0</v>
      </c>
      <c r="W3791" s="23">
        <f t="shared" ref="W3791:W3854" si="2823">IF($B3791="E",0,W3790+IF(B3791="D",V3790,0)+IF($B3791="A",G3791))-IF($B3791="D",N3791)+IF($B3791="A",Q3790/K3790)</f>
        <v>0</v>
      </c>
      <c r="X3791" s="23">
        <f t="shared" si="2811"/>
        <v>46432630.094653577</v>
      </c>
      <c r="Y3791" s="23">
        <f t="shared" si="2793"/>
        <v>13825559.361691331</v>
      </c>
      <c r="Z3791" s="3">
        <f t="shared" si="2794"/>
        <v>0</v>
      </c>
      <c r="AA3791" s="23">
        <f t="shared" si="2795"/>
        <v>75788150.001691997</v>
      </c>
      <c r="AB3791" s="26">
        <f t="shared" si="2812"/>
        <v>70086276.274228618</v>
      </c>
      <c r="AC3791" s="23">
        <f t="shared" si="2813"/>
        <v>74889487.274228647</v>
      </c>
      <c r="AD3791" s="23">
        <f t="shared" si="2819"/>
        <v>4803211</v>
      </c>
      <c r="AE3791" s="24">
        <f t="shared" si="2780"/>
        <v>70086276.274228647</v>
      </c>
      <c r="AF3791" s="3">
        <f t="shared" si="2814"/>
        <v>0</v>
      </c>
      <c r="AG3791" s="2">
        <f t="shared" si="2796"/>
        <v>0</v>
      </c>
      <c r="AH3791" s="2">
        <f t="shared" si="2797"/>
        <v>243.07774631902817</v>
      </c>
      <c r="AI3791" s="23">
        <f t="shared" si="2820"/>
        <v>12184742001.238209</v>
      </c>
      <c r="AJ3791" s="23">
        <f t="shared" si="2798"/>
        <v>6219.922423797766</v>
      </c>
      <c r="AK3791" s="23">
        <f t="shared" si="2799"/>
        <v>0</v>
      </c>
      <c r="AL3791" s="23">
        <f t="shared" si="2777"/>
        <v>0</v>
      </c>
      <c r="AM3791" s="23">
        <f t="shared" si="2778"/>
        <v>0</v>
      </c>
      <c r="AN3791" s="16">
        <f t="shared" si="2815"/>
        <v>0</v>
      </c>
      <c r="AO3791" s="23">
        <f t="shared" si="2816"/>
        <v>0</v>
      </c>
      <c r="AP3791" s="22">
        <f t="shared" si="2817"/>
        <v>0</v>
      </c>
      <c r="AQ3791" s="30">
        <f t="shared" si="2800"/>
        <v>33477104144.338921</v>
      </c>
      <c r="AR3791" s="28">
        <f t="shared" si="2801"/>
        <v>16531803152.429209</v>
      </c>
      <c r="AS3791" s="25">
        <f t="shared" si="2802"/>
        <v>200337590.02425668</v>
      </c>
      <c r="AT3791" s="32">
        <f t="shared" si="2803"/>
        <v>0</v>
      </c>
      <c r="AU3791" s="23">
        <f t="shared" si="2804"/>
        <v>0</v>
      </c>
      <c r="AV3791" s="22">
        <f t="shared" si="2805"/>
        <v>4904094110.0986681</v>
      </c>
      <c r="AW3791" s="31">
        <f t="shared" si="2818"/>
        <v>22156096017.634659</v>
      </c>
    </row>
    <row r="3792" spans="1:53" x14ac:dyDescent="0.25">
      <c r="A3792">
        <f t="shared" si="2779"/>
        <v>996</v>
      </c>
      <c r="B3792" t="s">
        <v>7</v>
      </c>
      <c r="C3792" s="27">
        <f t="shared" si="2783"/>
        <v>0</v>
      </c>
      <c r="D3792" s="27">
        <f t="shared" si="2806"/>
        <v>0</v>
      </c>
      <c r="E3792" s="27" t="b">
        <f t="shared" si="2782"/>
        <v>1</v>
      </c>
      <c r="F3792" s="29">
        <f t="shared" si="2784"/>
        <v>0</v>
      </c>
      <c r="G3792" s="27">
        <f t="shared" si="2807"/>
        <v>0</v>
      </c>
      <c r="H3792" s="22">
        <f t="shared" si="2785"/>
        <v>42591035211.580688</v>
      </c>
      <c r="I3792" s="23">
        <f t="shared" si="2786"/>
        <v>132580106.5049091</v>
      </c>
      <c r="J3792" s="23">
        <f t="shared" si="2787"/>
        <v>1086</v>
      </c>
      <c r="K3792" s="19">
        <f t="shared" si="2808"/>
        <v>225.0831931027827</v>
      </c>
      <c r="L3792" s="16">
        <f t="shared" si="2788"/>
        <v>293.78090022276751</v>
      </c>
      <c r="M3792" s="23">
        <f>M3791-IF($B3792="B",(Percent_Rent_In_Elsies*2.49%/12 * H3791)/K3791,0)+IF($B3792="D",N3792,0)+IF(B3792="D",AK3791)+IF(B3792="C",F3791*90%)-(Y3792-Y3791)-IF($B3792="A",Q3791/K3791) + IF($B3792="A",Q3791/K3791)</f>
        <v>-68466022.675226092</v>
      </c>
      <c r="N3792" s="23">
        <f t="shared" si="2789"/>
        <v>0</v>
      </c>
      <c r="O3792" s="22">
        <f t="shared" si="2790"/>
        <v>0</v>
      </c>
      <c r="P3792" s="22">
        <f t="shared" si="2821"/>
        <v>0</v>
      </c>
      <c r="Q3792" s="22">
        <f t="shared" si="2822"/>
        <v>0</v>
      </c>
      <c r="R3792" s="22">
        <f t="shared" si="2791"/>
        <v>476539401.32565105</v>
      </c>
      <c r="S3792" s="16">
        <f t="shared" si="2781"/>
        <v>43321763.75687737</v>
      </c>
      <c r="T3792" s="15">
        <f t="shared" si="2792"/>
        <v>0</v>
      </c>
      <c r="U3792" s="23">
        <f t="shared" si="2809"/>
        <v>2117170.0772346999</v>
      </c>
      <c r="V3792" s="23">
        <f t="shared" si="2810"/>
        <v>192470.00702133635</v>
      </c>
      <c r="W3792" s="23">
        <f t="shared" si="2823"/>
        <v>0</v>
      </c>
      <c r="X3792" s="23">
        <f t="shared" si="2811"/>
        <v>46432630.094653577</v>
      </c>
      <c r="Y3792" s="23">
        <f t="shared" si="2793"/>
        <v>13825559.361691331</v>
      </c>
      <c r="Z3792" s="3">
        <f t="shared" si="2794"/>
        <v>0</v>
      </c>
      <c r="AA3792" s="23">
        <f t="shared" si="2795"/>
        <v>75788150.001691997</v>
      </c>
      <c r="AB3792" s="26">
        <f t="shared" si="2812"/>
        <v>70086276.274228618</v>
      </c>
      <c r="AC3792" s="23">
        <f t="shared" si="2813"/>
        <v>74889487.274228647</v>
      </c>
      <c r="AD3792" s="23">
        <f t="shared" si="2819"/>
        <v>4803211</v>
      </c>
      <c r="AE3792" s="24">
        <f t="shared" si="2780"/>
        <v>70086276.274228647</v>
      </c>
      <c r="AF3792" s="3">
        <f t="shared" si="2814"/>
        <v>0</v>
      </c>
      <c r="AG3792" s="2">
        <f t="shared" si="2796"/>
        <v>0</v>
      </c>
      <c r="AH3792" s="2">
        <f t="shared" si="2797"/>
        <v>243.07774631902819</v>
      </c>
      <c r="AI3792" s="23">
        <f t="shared" si="2820"/>
        <v>12184742001.238209</v>
      </c>
      <c r="AJ3792" s="23">
        <f t="shared" si="2798"/>
        <v>6219.922423797766</v>
      </c>
      <c r="AK3792" s="23">
        <f t="shared" si="2799"/>
        <v>0</v>
      </c>
      <c r="AL3792" s="23">
        <f t="shared" ref="AL3792:AL3855" si="2824">IF($B3792="B",AI3792-AI3787,0)</f>
        <v>12113784.686101913</v>
      </c>
      <c r="AM3792" s="23">
        <f t="shared" si="2778"/>
        <v>11302020150.92149</v>
      </c>
      <c r="AN3792" s="16">
        <f t="shared" si="2815"/>
        <v>0</v>
      </c>
      <c r="AO3792" s="23">
        <f t="shared" si="2816"/>
        <v>196319.40716176317</v>
      </c>
      <c r="AP3792" s="22">
        <f t="shared" si="2817"/>
        <v>44188199.032014959</v>
      </c>
      <c r="AQ3792" s="30">
        <f t="shared" si="2800"/>
        <v>33565104942.711182</v>
      </c>
      <c r="AR3792" s="28">
        <f t="shared" si="2801"/>
        <v>16575615751.769451</v>
      </c>
      <c r="AS3792" s="25">
        <f t="shared" si="2802"/>
        <v>200337590.02425668</v>
      </c>
      <c r="AT3792" s="32">
        <f t="shared" si="2803"/>
        <v>0</v>
      </c>
      <c r="AU3792" s="23">
        <f t="shared" si="2804"/>
        <v>0</v>
      </c>
      <c r="AV3792" s="22">
        <f t="shared" si="2805"/>
        <v>4904094110.0986681</v>
      </c>
      <c r="AW3792" s="31">
        <f t="shared" si="2818"/>
        <v>22244096816.00692</v>
      </c>
    </row>
    <row r="3793" spans="1:53" s="21" customFormat="1" x14ac:dyDescent="0.25">
      <c r="A3793">
        <f t="shared" si="2779"/>
        <v>996</v>
      </c>
      <c r="B3793" t="s">
        <v>8</v>
      </c>
      <c r="C3793" s="27">
        <f t="shared" si="2783"/>
        <v>0</v>
      </c>
      <c r="D3793" s="27">
        <f t="shared" si="2806"/>
        <v>0</v>
      </c>
      <c r="E3793" s="27" t="b">
        <f t="shared" si="2782"/>
        <v>1</v>
      </c>
      <c r="F3793" s="29">
        <f t="shared" si="2784"/>
        <v>0</v>
      </c>
      <c r="G3793" s="27">
        <f t="shared" si="2807"/>
        <v>0</v>
      </c>
      <c r="H3793" s="22">
        <f t="shared" si="2785"/>
        <v>42591035211.580688</v>
      </c>
      <c r="I3793" s="23">
        <f t="shared" si="2786"/>
        <v>132580106.5049091</v>
      </c>
      <c r="J3793" s="23">
        <f t="shared" si="2787"/>
        <v>1086</v>
      </c>
      <c r="K3793" s="19">
        <f t="shared" si="2808"/>
        <v>225.0831931027827</v>
      </c>
      <c r="L3793" s="16">
        <f t="shared" si="2788"/>
        <v>293.78090022276751</v>
      </c>
      <c r="M3793" s="23">
        <f>M3792-IF($B3793="B",(Percent_Rent_In_Elsies*2.49%/12 * H3792)/K3792,0)+IF($B3793="D",N3793,0)+IF(B3793="D",AK3792)+IF(B3793="C",F3792*90%)-(Y3793-Y3792)-IF($B3793="A",Q3792/K3792) + IF($B3793="A",Q3792/K3792)</f>
        <v>-68466022.675226092</v>
      </c>
      <c r="N3793" s="23">
        <f t="shared" si="2789"/>
        <v>0</v>
      </c>
      <c r="O3793" s="22">
        <f t="shared" si="2790"/>
        <v>0</v>
      </c>
      <c r="P3793" s="22">
        <f t="shared" si="2821"/>
        <v>0</v>
      </c>
      <c r="Q3793" s="22">
        <f t="shared" si="2822"/>
        <v>0</v>
      </c>
      <c r="R3793" s="22">
        <f t="shared" si="2791"/>
        <v>520727600.35766602</v>
      </c>
      <c r="S3793" s="16">
        <f t="shared" si="2781"/>
        <v>43321763.75687737</v>
      </c>
      <c r="T3793" s="15">
        <f t="shared" si="2792"/>
        <v>0</v>
      </c>
      <c r="U3793" s="23">
        <f t="shared" si="2809"/>
        <v>2313489.4843964633</v>
      </c>
      <c r="V3793" s="23">
        <f t="shared" si="2810"/>
        <v>192470.00702133635</v>
      </c>
      <c r="W3793" s="23">
        <f t="shared" si="2823"/>
        <v>0</v>
      </c>
      <c r="X3793" s="23">
        <f t="shared" si="2811"/>
        <v>46432630.094653577</v>
      </c>
      <c r="Y3793" s="23">
        <f t="shared" si="2793"/>
        <v>13825559.361691331</v>
      </c>
      <c r="Z3793" s="3">
        <f t="shared" si="2794"/>
        <v>0</v>
      </c>
      <c r="AA3793" s="23">
        <f t="shared" si="2795"/>
        <v>75788150.001691997</v>
      </c>
      <c r="AB3793" s="26">
        <f t="shared" si="2812"/>
        <v>70086276.274228632</v>
      </c>
      <c r="AC3793" s="23">
        <f t="shared" si="2813"/>
        <v>74889487.274228647</v>
      </c>
      <c r="AD3793" s="23">
        <f t="shared" si="2819"/>
        <v>4803211</v>
      </c>
      <c r="AE3793" s="24">
        <f t="shared" si="2780"/>
        <v>70086276.274228647</v>
      </c>
      <c r="AF3793" s="3">
        <f t="shared" si="2814"/>
        <v>1E-4</v>
      </c>
      <c r="AG3793" s="2">
        <f t="shared" si="2796"/>
        <v>0</v>
      </c>
      <c r="AH3793" s="2">
        <f t="shared" si="2797"/>
        <v>243.07774631902819</v>
      </c>
      <c r="AI3793" s="23">
        <f t="shared" si="2820"/>
        <v>12184742001.238209</v>
      </c>
      <c r="AJ3793" s="23">
        <f t="shared" si="2798"/>
        <v>6219.922423797766</v>
      </c>
      <c r="AK3793" s="23">
        <f t="shared" si="2799"/>
        <v>68816.881279438589</v>
      </c>
      <c r="AL3793" s="23">
        <f t="shared" si="2824"/>
        <v>0</v>
      </c>
      <c r="AM3793" s="23">
        <f t="shared" ref="AM3793:AM3856" si="2825">IF($B3793="B",50%*AL3793*30%*AJ3793,0)</f>
        <v>0</v>
      </c>
      <c r="AN3793" s="16">
        <f t="shared" si="2815"/>
        <v>0</v>
      </c>
      <c r="AO3793" s="23">
        <f t="shared" si="2816"/>
        <v>0</v>
      </c>
      <c r="AP3793" s="22">
        <f t="shared" si="2817"/>
        <v>0</v>
      </c>
      <c r="AQ3793" s="30">
        <f t="shared" si="2800"/>
        <v>33565104942.711182</v>
      </c>
      <c r="AR3793" s="28">
        <f t="shared" si="2801"/>
        <v>16575615751.769451</v>
      </c>
      <c r="AS3793" s="25">
        <f t="shared" si="2802"/>
        <v>200337590.02425668</v>
      </c>
      <c r="AT3793" s="32">
        <f t="shared" si="2803"/>
        <v>0</v>
      </c>
      <c r="AU3793" s="23">
        <f t="shared" si="2804"/>
        <v>0</v>
      </c>
      <c r="AV3793" s="22">
        <f t="shared" si="2805"/>
        <v>4904094110.0986681</v>
      </c>
      <c r="AW3793" s="31">
        <f t="shared" si="2818"/>
        <v>22244096816.00692</v>
      </c>
      <c r="AX3793"/>
      <c r="AY3793"/>
      <c r="AZ3793"/>
      <c r="BA3793"/>
    </row>
    <row r="3794" spans="1:53" s="21" customFormat="1" x14ac:dyDescent="0.25">
      <c r="A3794" s="21">
        <f t="shared" si="2779"/>
        <v>996</v>
      </c>
      <c r="B3794" s="21" t="s">
        <v>9</v>
      </c>
      <c r="C3794" s="27">
        <f t="shared" si="2783"/>
        <v>0</v>
      </c>
      <c r="D3794" s="27">
        <f t="shared" si="2806"/>
        <v>0</v>
      </c>
      <c r="E3794" s="27" t="b">
        <f t="shared" si="2782"/>
        <v>1</v>
      </c>
      <c r="F3794" s="29">
        <f t="shared" si="2784"/>
        <v>0</v>
      </c>
      <c r="G3794" s="27">
        <f t="shared" si="2807"/>
        <v>0</v>
      </c>
      <c r="H3794" s="22">
        <f t="shared" si="2785"/>
        <v>42591035211.580688</v>
      </c>
      <c r="I3794" s="23">
        <f t="shared" si="2786"/>
        <v>132580106.5049091</v>
      </c>
      <c r="J3794" s="23">
        <f t="shared" si="2787"/>
        <v>1086</v>
      </c>
      <c r="K3794" s="19">
        <f t="shared" si="2808"/>
        <v>225.0831931027827</v>
      </c>
      <c r="L3794" s="16">
        <f t="shared" si="2788"/>
        <v>293.78090022276751</v>
      </c>
      <c r="M3794" s="23">
        <f>M3793-IF($B3794="B",(Percent_Rent_In_Elsies*2.49%/12 * H3793)/K3793,0)+IF($B3794="D",N3794,0)+IF(B3794="D",AK3793)+IF(B3794="C",F3793*90%)-(Y3794-Y3793)-IF($B3794="A",Q3793/K3793) + IF($B3794="A",Q3793/K3793)</f>
        <v>-68397205.793946654</v>
      </c>
      <c r="N3794" s="23">
        <f t="shared" si="2789"/>
        <v>0</v>
      </c>
      <c r="O3794" s="22">
        <f t="shared" si="2790"/>
        <v>30267493.627707757</v>
      </c>
      <c r="P3794" s="22">
        <f t="shared" si="2821"/>
        <v>0</v>
      </c>
      <c r="Q3794" s="22">
        <f t="shared" si="2822"/>
        <v>0</v>
      </c>
      <c r="R3794" s="22">
        <f t="shared" si="2791"/>
        <v>520727600.35766602</v>
      </c>
      <c r="S3794" s="16">
        <f t="shared" si="2781"/>
        <v>0</v>
      </c>
      <c r="T3794" s="15">
        <f t="shared" si="2792"/>
        <v>13054270.129169613</v>
      </c>
      <c r="U3794" s="23">
        <f t="shared" si="2809"/>
        <v>2313489.4843964633</v>
      </c>
      <c r="V3794" s="23">
        <f t="shared" si="2810"/>
        <v>0</v>
      </c>
      <c r="W3794" s="23">
        <f t="shared" si="2823"/>
        <v>192470.00702133635</v>
      </c>
      <c r="X3794" s="23">
        <f t="shared" si="2811"/>
        <v>46432630.094653577</v>
      </c>
      <c r="Y3794" s="23">
        <f t="shared" si="2793"/>
        <v>13825559.361691331</v>
      </c>
      <c r="Z3794" s="3">
        <f t="shared" si="2794"/>
        <v>0</v>
      </c>
      <c r="AA3794" s="23">
        <f t="shared" si="2795"/>
        <v>75719333.120412558</v>
      </c>
      <c r="AB3794" s="26">
        <f t="shared" si="2812"/>
        <v>70086276.274228603</v>
      </c>
      <c r="AC3794" s="23">
        <f t="shared" si="2813"/>
        <v>74889487.274228647</v>
      </c>
      <c r="AD3794" s="23">
        <f t="shared" si="2819"/>
        <v>4803211</v>
      </c>
      <c r="AE3794" s="24">
        <f t="shared" si="2780"/>
        <v>70086276.274228647</v>
      </c>
      <c r="AF3794" s="3">
        <f t="shared" si="2814"/>
        <v>0</v>
      </c>
      <c r="AG3794" s="2">
        <f t="shared" si="2796"/>
        <v>0</v>
      </c>
      <c r="AH3794" s="2">
        <f t="shared" si="2797"/>
        <v>243.07774631902819</v>
      </c>
      <c r="AI3794" s="23">
        <f t="shared" si="2820"/>
        <v>12173678055.968386</v>
      </c>
      <c r="AJ3794" s="23">
        <f t="shared" si="2798"/>
        <v>6219.922423797766</v>
      </c>
      <c r="AK3794" s="23">
        <f t="shared" si="2799"/>
        <v>0</v>
      </c>
      <c r="AL3794" s="23">
        <f t="shared" si="2824"/>
        <v>0</v>
      </c>
      <c r="AM3794" s="23">
        <f t="shared" si="2825"/>
        <v>0</v>
      </c>
      <c r="AN3794" s="16">
        <f t="shared" si="2815"/>
        <v>0</v>
      </c>
      <c r="AO3794" s="23">
        <f t="shared" si="2816"/>
        <v>0</v>
      </c>
      <c r="AP3794" s="22">
        <f t="shared" si="2817"/>
        <v>0</v>
      </c>
      <c r="AQ3794" s="30">
        <f t="shared" si="2800"/>
        <v>33565104942.711182</v>
      </c>
      <c r="AR3794" s="28">
        <f t="shared" si="2801"/>
        <v>16575615751.769451</v>
      </c>
      <c r="AS3794" s="25">
        <f t="shared" si="2802"/>
        <v>200337590.02425668</v>
      </c>
      <c r="AT3794" s="32">
        <f t="shared" si="2803"/>
        <v>0</v>
      </c>
      <c r="AU3794" s="23">
        <f t="shared" si="2804"/>
        <v>0</v>
      </c>
      <c r="AV3794" s="22">
        <f t="shared" si="2805"/>
        <v>4904094110.0986681</v>
      </c>
      <c r="AW3794" s="31">
        <f t="shared" si="2818"/>
        <v>22244096816.00692</v>
      </c>
    </row>
    <row r="3795" spans="1:53" x14ac:dyDescent="0.25">
      <c r="A3795" s="21">
        <f t="shared" si="2779"/>
        <v>996</v>
      </c>
      <c r="B3795" s="21" t="s">
        <v>28</v>
      </c>
      <c r="C3795" s="27">
        <f t="shared" si="2783"/>
        <v>0</v>
      </c>
      <c r="D3795" s="27">
        <f t="shared" si="2806"/>
        <v>0</v>
      </c>
      <c r="E3795" s="27" t="b">
        <f t="shared" si="2782"/>
        <v>1</v>
      </c>
      <c r="F3795" s="29">
        <f t="shared" si="2784"/>
        <v>0</v>
      </c>
      <c r="G3795" s="27">
        <f t="shared" si="2807"/>
        <v>0</v>
      </c>
      <c r="H3795" s="22">
        <f t="shared" si="2785"/>
        <v>42591035211.580688</v>
      </c>
      <c r="I3795" s="23">
        <f t="shared" si="2786"/>
        <v>132580106.5049091</v>
      </c>
      <c r="J3795" s="23">
        <f t="shared" si="2787"/>
        <v>1086</v>
      </c>
      <c r="K3795" s="19">
        <f t="shared" si="2808"/>
        <v>225.0831931027827</v>
      </c>
      <c r="L3795" s="16">
        <f t="shared" si="2788"/>
        <v>293.78090022276751</v>
      </c>
      <c r="M3795" s="23">
        <f>M3794-IF($B3795="B",(Percent_Rent_In_Elsies*2.49%/12 * H3794)/K3794,0)+IF($B3795="D",N3795,0)+IF(B3795="D",AK3794)+IF(B3795="C",F3794*90%)-(Y3795-Y3794)-IF($B3795="A",Q3794/K3794) + IF($B3795="A",Q3794/K3794)</f>
        <v>-68397205.793946654</v>
      </c>
      <c r="N3795" s="23">
        <f t="shared" si="2789"/>
        <v>0</v>
      </c>
      <c r="O3795" s="22">
        <f t="shared" si="2790"/>
        <v>0</v>
      </c>
      <c r="P3795" s="22">
        <f t="shared" si="2821"/>
        <v>30267493.627707757</v>
      </c>
      <c r="Q3795" s="22">
        <f t="shared" si="2822"/>
        <v>0</v>
      </c>
      <c r="R3795" s="22">
        <f t="shared" si="2791"/>
        <v>520727600.35766602</v>
      </c>
      <c r="S3795" s="16">
        <f t="shared" si="2781"/>
        <v>0</v>
      </c>
      <c r="T3795" s="15">
        <f t="shared" si="2792"/>
        <v>0</v>
      </c>
      <c r="U3795" s="23">
        <f t="shared" si="2809"/>
        <v>2313489.4843964633</v>
      </c>
      <c r="V3795" s="23">
        <f t="shared" si="2810"/>
        <v>0</v>
      </c>
      <c r="W3795" s="23">
        <f t="shared" si="2823"/>
        <v>0</v>
      </c>
      <c r="X3795" s="23">
        <f t="shared" si="2811"/>
        <v>46432630.094653577</v>
      </c>
      <c r="Y3795" s="23">
        <f t="shared" si="2793"/>
        <v>13825559.361691331</v>
      </c>
      <c r="Z3795" s="3">
        <f t="shared" si="2794"/>
        <v>9623.5003510668193</v>
      </c>
      <c r="AA3795" s="23">
        <f t="shared" si="2795"/>
        <v>75863685.625678554</v>
      </c>
      <c r="AB3795" s="26">
        <f t="shared" si="2812"/>
        <v>70086276.274228603</v>
      </c>
      <c r="AC3795" s="23">
        <f t="shared" si="2813"/>
        <v>74889487.274228647</v>
      </c>
      <c r="AD3795" s="23">
        <f t="shared" si="2819"/>
        <v>4803211</v>
      </c>
      <c r="AE3795" s="24">
        <f t="shared" si="2780"/>
        <v>70086276.274228647</v>
      </c>
      <c r="AF3795" s="3">
        <f t="shared" si="2814"/>
        <v>0</v>
      </c>
      <c r="AG3795" s="2">
        <f t="shared" si="2796"/>
        <v>1154820042.1280184</v>
      </c>
      <c r="AH3795" s="2">
        <f t="shared" si="2797"/>
        <v>243.07774631902819</v>
      </c>
      <c r="AI3795" s="23">
        <f t="shared" si="2820"/>
        <v>12196886143.695284</v>
      </c>
      <c r="AJ3795" s="23">
        <f t="shared" si="2798"/>
        <v>6219.922423797766</v>
      </c>
      <c r="AK3795" s="23">
        <f t="shared" si="2799"/>
        <v>0</v>
      </c>
      <c r="AL3795" s="23">
        <f t="shared" si="2824"/>
        <v>0</v>
      </c>
      <c r="AM3795" s="23">
        <f t="shared" si="2825"/>
        <v>0</v>
      </c>
      <c r="AN3795" s="16">
        <f t="shared" si="2815"/>
        <v>0</v>
      </c>
      <c r="AO3795" s="23">
        <f t="shared" si="2816"/>
        <v>0</v>
      </c>
      <c r="AP3795" s="22">
        <f t="shared" si="2817"/>
        <v>0</v>
      </c>
      <c r="AQ3795" s="30">
        <f t="shared" si="2800"/>
        <v>33565104942.711182</v>
      </c>
      <c r="AR3795" s="28">
        <f t="shared" si="2801"/>
        <v>16575615751.769451</v>
      </c>
      <c r="AS3795" s="25">
        <f t="shared" si="2802"/>
        <v>200337590.02425668</v>
      </c>
      <c r="AT3795" s="32">
        <f t="shared" si="2803"/>
        <v>19247.000702133639</v>
      </c>
      <c r="AU3795" s="23">
        <f t="shared" si="2804"/>
        <v>19247.000702133639</v>
      </c>
      <c r="AV3795" s="22">
        <f t="shared" si="2805"/>
        <v>4917148380.2278376</v>
      </c>
      <c r="AW3795" s="31">
        <f t="shared" si="2818"/>
        <v>22244096816.00692</v>
      </c>
      <c r="AX3795" s="21"/>
      <c r="AY3795" s="21"/>
      <c r="AZ3795" s="21"/>
      <c r="BA3795" s="21"/>
    </row>
    <row r="3796" spans="1:53" x14ac:dyDescent="0.25">
      <c r="A3796">
        <f t="shared" si="2779"/>
        <v>997</v>
      </c>
      <c r="B3796" t="s">
        <v>6</v>
      </c>
      <c r="C3796" s="27">
        <f t="shared" si="2783"/>
        <v>0</v>
      </c>
      <c r="D3796" s="27">
        <f t="shared" si="2806"/>
        <v>0</v>
      </c>
      <c r="E3796" s="27" t="b">
        <f t="shared" si="2782"/>
        <v>1</v>
      </c>
      <c r="F3796" s="29">
        <f t="shared" si="2784"/>
        <v>0</v>
      </c>
      <c r="G3796" s="27">
        <f t="shared" si="2807"/>
        <v>0</v>
      </c>
      <c r="H3796" s="22">
        <f t="shared" si="2785"/>
        <v>42662020270.266655</v>
      </c>
      <c r="I3796" s="23">
        <f t="shared" si="2786"/>
        <v>132580106.5049091</v>
      </c>
      <c r="J3796" s="23">
        <f t="shared" si="2787"/>
        <v>1086</v>
      </c>
      <c r="K3796" s="19">
        <f t="shared" si="2808"/>
        <v>225.0831931027827</v>
      </c>
      <c r="L3796" s="16">
        <f t="shared" si="2788"/>
        <v>294.27053505647211</v>
      </c>
      <c r="M3796" s="23">
        <f>M3795-IF($B3796="B",(Percent_Rent_In_Elsies*2.49%/12 * H3795)/K3795,0)+IF($B3796="D",N3796,0)+IF(B3796="D",AK3795)+IF(B3796="C",F3795*90%)-(Y3796-Y3795)-IF($B3796="A",Q3795/K3795) + IF($B3796="A",Q3795/K3795)</f>
        <v>-68397205.793946654</v>
      </c>
      <c r="N3796" s="23">
        <f t="shared" si="2789"/>
        <v>0</v>
      </c>
      <c r="O3796" s="22">
        <f t="shared" si="2790"/>
        <v>0</v>
      </c>
      <c r="P3796" s="22">
        <f t="shared" si="2821"/>
        <v>0</v>
      </c>
      <c r="Q3796" s="22">
        <f t="shared" si="2822"/>
        <v>0</v>
      </c>
      <c r="R3796" s="22">
        <f t="shared" si="2791"/>
        <v>520727600.35766602</v>
      </c>
      <c r="S3796" s="16">
        <f t="shared" si="2781"/>
        <v>0</v>
      </c>
      <c r="T3796" s="15">
        <f t="shared" si="2792"/>
        <v>0</v>
      </c>
      <c r="U3796" s="23">
        <f t="shared" si="2809"/>
        <v>2313489.4843964633</v>
      </c>
      <c r="V3796" s="23">
        <f t="shared" si="2810"/>
        <v>0</v>
      </c>
      <c r="W3796" s="23">
        <f t="shared" si="2823"/>
        <v>0</v>
      </c>
      <c r="X3796" s="23">
        <f t="shared" si="2811"/>
        <v>46480747.596408911</v>
      </c>
      <c r="Y3796" s="23">
        <f t="shared" si="2793"/>
        <v>13825559.361691331</v>
      </c>
      <c r="Z3796" s="3">
        <f t="shared" si="2794"/>
        <v>0</v>
      </c>
      <c r="AA3796" s="23">
        <f t="shared" si="2795"/>
        <v>75863685.625678554</v>
      </c>
      <c r="AB3796" s="26">
        <f t="shared" si="2812"/>
        <v>70086276.274228603</v>
      </c>
      <c r="AC3796" s="23">
        <f t="shared" si="2813"/>
        <v>74889487.274228647</v>
      </c>
      <c r="AD3796" s="23">
        <f t="shared" si="2819"/>
        <v>4803211</v>
      </c>
      <c r="AE3796" s="24">
        <f t="shared" si="2780"/>
        <v>70086276.274228647</v>
      </c>
      <c r="AF3796" s="3">
        <f t="shared" si="2814"/>
        <v>0</v>
      </c>
      <c r="AG3796" s="2">
        <f t="shared" si="2796"/>
        <v>0</v>
      </c>
      <c r="AH3796" s="2">
        <f t="shared" si="2797"/>
        <v>243.48287589622657</v>
      </c>
      <c r="AI3796" s="23">
        <f t="shared" si="2820"/>
        <v>12196886143.695284</v>
      </c>
      <c r="AJ3796" s="23">
        <f t="shared" si="2798"/>
        <v>6219.922423797766</v>
      </c>
      <c r="AK3796" s="23">
        <f t="shared" si="2799"/>
        <v>0</v>
      </c>
      <c r="AL3796" s="23">
        <f t="shared" si="2824"/>
        <v>0</v>
      </c>
      <c r="AM3796" s="23">
        <f t="shared" si="2825"/>
        <v>0</v>
      </c>
      <c r="AN3796" s="16">
        <f t="shared" si="2815"/>
        <v>0</v>
      </c>
      <c r="AO3796" s="23">
        <f t="shared" si="2816"/>
        <v>0</v>
      </c>
      <c r="AP3796" s="22">
        <f t="shared" si="2817"/>
        <v>0</v>
      </c>
      <c r="AQ3796" s="30">
        <f t="shared" si="2800"/>
        <v>33565104942.711182</v>
      </c>
      <c r="AR3796" s="28">
        <f t="shared" si="2801"/>
        <v>16575615751.769451</v>
      </c>
      <c r="AS3796" s="25">
        <f t="shared" si="2802"/>
        <v>200337590.02425668</v>
      </c>
      <c r="AT3796" s="32">
        <f t="shared" si="2803"/>
        <v>0</v>
      </c>
      <c r="AU3796" s="23">
        <f t="shared" si="2804"/>
        <v>0</v>
      </c>
      <c r="AV3796" s="22">
        <f t="shared" si="2805"/>
        <v>4917148380.2278376</v>
      </c>
      <c r="AW3796" s="31">
        <f t="shared" si="2818"/>
        <v>22213829322.379211</v>
      </c>
    </row>
    <row r="3797" spans="1:53" x14ac:dyDescent="0.25">
      <c r="A3797">
        <f t="shared" si="2779"/>
        <v>997</v>
      </c>
      <c r="B3797" t="s">
        <v>7</v>
      </c>
      <c r="C3797" s="27">
        <f t="shared" si="2783"/>
        <v>0</v>
      </c>
      <c r="D3797" s="27">
        <f t="shared" si="2806"/>
        <v>0</v>
      </c>
      <c r="E3797" s="27" t="b">
        <f t="shared" si="2782"/>
        <v>1</v>
      </c>
      <c r="F3797" s="29">
        <f t="shared" si="2784"/>
        <v>0</v>
      </c>
      <c r="G3797" s="27">
        <f t="shared" si="2807"/>
        <v>0</v>
      </c>
      <c r="H3797" s="22">
        <f t="shared" si="2785"/>
        <v>42662020270.266655</v>
      </c>
      <c r="I3797" s="23">
        <f t="shared" si="2786"/>
        <v>132580106.5049091</v>
      </c>
      <c r="J3797" s="23">
        <f t="shared" si="2787"/>
        <v>1086</v>
      </c>
      <c r="K3797" s="19">
        <f t="shared" si="2808"/>
        <v>225.0831931027827</v>
      </c>
      <c r="L3797" s="16">
        <f t="shared" si="2788"/>
        <v>294.27053505647211</v>
      </c>
      <c r="M3797" s="23">
        <f>M3796-IF($B3797="B",(Percent_Rent_In_Elsies*2.49%/12 * H3796)/K3796,0)+IF($B3797="D",N3797,0)+IF(B3797="D",AK3796)+IF(B3797="C",F3796*90%)-(Y3797-Y3796)-IF($B3797="A",Q3796/K3796) + IF($B3797="A",Q3796/K3796)</f>
        <v>-68593852.400120348</v>
      </c>
      <c r="N3797" s="23">
        <f t="shared" si="2789"/>
        <v>0</v>
      </c>
      <c r="O3797" s="22">
        <f t="shared" si="2790"/>
        <v>0</v>
      </c>
      <c r="P3797" s="22">
        <f t="shared" si="2821"/>
        <v>0</v>
      </c>
      <c r="Q3797" s="22">
        <f t="shared" si="2822"/>
        <v>0</v>
      </c>
      <c r="R3797" s="22">
        <f t="shared" si="2791"/>
        <v>477333633.66119385</v>
      </c>
      <c r="S3797" s="16">
        <f t="shared" si="2781"/>
        <v>43393966.696472168</v>
      </c>
      <c r="T3797" s="15">
        <f t="shared" si="2792"/>
        <v>0</v>
      </c>
      <c r="U3797" s="23">
        <f t="shared" si="2809"/>
        <v>2120698.6940300912</v>
      </c>
      <c r="V3797" s="23">
        <f t="shared" si="2810"/>
        <v>192790.79036637195</v>
      </c>
      <c r="W3797" s="23">
        <f t="shared" si="2823"/>
        <v>0</v>
      </c>
      <c r="X3797" s="23">
        <f t="shared" si="2811"/>
        <v>46480747.596408911</v>
      </c>
      <c r="Y3797" s="23">
        <f t="shared" si="2793"/>
        <v>13825559.361691331</v>
      </c>
      <c r="Z3797" s="3">
        <f t="shared" si="2794"/>
        <v>0</v>
      </c>
      <c r="AA3797" s="23">
        <f t="shared" si="2795"/>
        <v>75863685.625678554</v>
      </c>
      <c r="AB3797" s="26">
        <f t="shared" si="2812"/>
        <v>70086276.274228603</v>
      </c>
      <c r="AC3797" s="23">
        <f t="shared" si="2813"/>
        <v>74889487.274228647</v>
      </c>
      <c r="AD3797" s="23">
        <f t="shared" si="2819"/>
        <v>4803211</v>
      </c>
      <c r="AE3797" s="24">
        <f t="shared" si="2780"/>
        <v>70086276.274228647</v>
      </c>
      <c r="AF3797" s="3">
        <f t="shared" si="2814"/>
        <v>0</v>
      </c>
      <c r="AG3797" s="2">
        <f t="shared" si="2796"/>
        <v>0</v>
      </c>
      <c r="AH3797" s="2">
        <f t="shared" si="2797"/>
        <v>243.48287589622657</v>
      </c>
      <c r="AI3797" s="23">
        <f t="shared" si="2820"/>
        <v>12196886143.695284</v>
      </c>
      <c r="AJ3797" s="23">
        <f t="shared" si="2798"/>
        <v>6219.922423797766</v>
      </c>
      <c r="AK3797" s="23">
        <f t="shared" si="2799"/>
        <v>0</v>
      </c>
      <c r="AL3797" s="23">
        <f t="shared" si="2824"/>
        <v>12144142.457075119</v>
      </c>
      <c r="AM3797" s="23">
        <f t="shared" si="2825"/>
        <v>11330343597.983404</v>
      </c>
      <c r="AN3797" s="16">
        <f t="shared" si="2815"/>
        <v>0</v>
      </c>
      <c r="AO3797" s="23">
        <f t="shared" si="2816"/>
        <v>196646.60617369946</v>
      </c>
      <c r="AP3797" s="22">
        <f t="shared" si="2817"/>
        <v>44261846.030401655</v>
      </c>
      <c r="AQ3797" s="30">
        <f t="shared" si="2800"/>
        <v>33653252409.080727</v>
      </c>
      <c r="AR3797" s="28">
        <f t="shared" si="2801"/>
        <v>16619501372.108595</v>
      </c>
      <c r="AS3797" s="25">
        <f t="shared" si="2802"/>
        <v>200337590.02425668</v>
      </c>
      <c r="AT3797" s="32">
        <f t="shared" si="2803"/>
        <v>0</v>
      </c>
      <c r="AU3797" s="23">
        <f t="shared" si="2804"/>
        <v>0</v>
      </c>
      <c r="AV3797" s="22">
        <f t="shared" si="2805"/>
        <v>4917148380.2278376</v>
      </c>
      <c r="AW3797" s="31">
        <f t="shared" si="2818"/>
        <v>22301976788.748756</v>
      </c>
    </row>
    <row r="3798" spans="1:53" s="21" customFormat="1" x14ac:dyDescent="0.25">
      <c r="A3798">
        <f t="shared" si="2779"/>
        <v>997</v>
      </c>
      <c r="B3798" t="s">
        <v>8</v>
      </c>
      <c r="C3798" s="27">
        <f t="shared" si="2783"/>
        <v>0</v>
      </c>
      <c r="D3798" s="27">
        <f t="shared" si="2806"/>
        <v>0</v>
      </c>
      <c r="E3798" s="27" t="b">
        <f t="shared" si="2782"/>
        <v>1</v>
      </c>
      <c r="F3798" s="29">
        <f t="shared" si="2784"/>
        <v>0</v>
      </c>
      <c r="G3798" s="27">
        <f t="shared" si="2807"/>
        <v>0</v>
      </c>
      <c r="H3798" s="22">
        <f t="shared" si="2785"/>
        <v>42662020270.266655</v>
      </c>
      <c r="I3798" s="23">
        <f t="shared" si="2786"/>
        <v>132580106.5049091</v>
      </c>
      <c r="J3798" s="23">
        <f t="shared" si="2787"/>
        <v>1086</v>
      </c>
      <c r="K3798" s="19">
        <f t="shared" si="2808"/>
        <v>225.0831931027827</v>
      </c>
      <c r="L3798" s="16">
        <f t="shared" si="2788"/>
        <v>294.27053505647211</v>
      </c>
      <c r="M3798" s="23">
        <f>M3797-IF($B3798="B",(Percent_Rent_In_Elsies*2.49%/12 * H3797)/K3797,0)+IF($B3798="D",N3798,0)+IF(B3798="D",AK3797)+IF(B3798="C",F3797*90%)-(Y3798-Y3797)-IF($B3798="A",Q3797/K3797) + IF($B3798="A",Q3797/K3797)</f>
        <v>-68593852.400120348</v>
      </c>
      <c r="N3798" s="23">
        <f t="shared" si="2789"/>
        <v>0</v>
      </c>
      <c r="O3798" s="22">
        <f t="shared" si="2790"/>
        <v>0</v>
      </c>
      <c r="P3798" s="22">
        <f t="shared" si="2821"/>
        <v>0</v>
      </c>
      <c r="Q3798" s="22">
        <f t="shared" si="2822"/>
        <v>0</v>
      </c>
      <c r="R3798" s="22">
        <f t="shared" si="2791"/>
        <v>521595479.69159549</v>
      </c>
      <c r="S3798" s="16">
        <f t="shared" si="2781"/>
        <v>43393966.696472168</v>
      </c>
      <c r="T3798" s="15">
        <f t="shared" si="2792"/>
        <v>0</v>
      </c>
      <c r="U3798" s="23">
        <f t="shared" si="2809"/>
        <v>2317345.3002037904</v>
      </c>
      <c r="V3798" s="23">
        <f t="shared" si="2810"/>
        <v>192790.79036637195</v>
      </c>
      <c r="W3798" s="23">
        <f t="shared" si="2823"/>
        <v>0</v>
      </c>
      <c r="X3798" s="23">
        <f t="shared" si="2811"/>
        <v>46480747.596408911</v>
      </c>
      <c r="Y3798" s="23">
        <f t="shared" si="2793"/>
        <v>13825559.361691331</v>
      </c>
      <c r="Z3798" s="3">
        <f t="shared" si="2794"/>
        <v>0</v>
      </c>
      <c r="AA3798" s="23">
        <f t="shared" si="2795"/>
        <v>75863685.625678554</v>
      </c>
      <c r="AB3798" s="26">
        <f t="shared" si="2812"/>
        <v>70086276.274228603</v>
      </c>
      <c r="AC3798" s="23">
        <f t="shared" si="2813"/>
        <v>74889487.274228647</v>
      </c>
      <c r="AD3798" s="23">
        <f t="shared" si="2819"/>
        <v>4803211</v>
      </c>
      <c r="AE3798" s="24">
        <f t="shared" si="2780"/>
        <v>70086276.274228647</v>
      </c>
      <c r="AF3798" s="3">
        <f t="shared" si="2814"/>
        <v>1E-4</v>
      </c>
      <c r="AG3798" s="2">
        <f t="shared" si="2796"/>
        <v>0</v>
      </c>
      <c r="AH3798" s="2">
        <f t="shared" si="2797"/>
        <v>243.48287589622657</v>
      </c>
      <c r="AI3798" s="23">
        <f t="shared" si="2820"/>
        <v>12196886143.695284</v>
      </c>
      <c r="AJ3798" s="23">
        <f t="shared" si="2798"/>
        <v>6219.922423797766</v>
      </c>
      <c r="AK3798" s="23">
        <f t="shared" si="2799"/>
        <v>68868.409777733876</v>
      </c>
      <c r="AL3798" s="23">
        <f t="shared" si="2824"/>
        <v>0</v>
      </c>
      <c r="AM3798" s="23">
        <f t="shared" si="2825"/>
        <v>0</v>
      </c>
      <c r="AN3798" s="16">
        <f t="shared" si="2815"/>
        <v>0</v>
      </c>
      <c r="AO3798" s="23">
        <f t="shared" si="2816"/>
        <v>0</v>
      </c>
      <c r="AP3798" s="22">
        <f t="shared" si="2817"/>
        <v>0</v>
      </c>
      <c r="AQ3798" s="30">
        <f t="shared" si="2800"/>
        <v>33653252409.080727</v>
      </c>
      <c r="AR3798" s="28">
        <f t="shared" si="2801"/>
        <v>16619501372.108595</v>
      </c>
      <c r="AS3798" s="25">
        <f t="shared" si="2802"/>
        <v>200337590.02425668</v>
      </c>
      <c r="AT3798" s="32">
        <f t="shared" si="2803"/>
        <v>0</v>
      </c>
      <c r="AU3798" s="23">
        <f t="shared" si="2804"/>
        <v>0</v>
      </c>
      <c r="AV3798" s="22">
        <f t="shared" si="2805"/>
        <v>4917148380.2278376</v>
      </c>
      <c r="AW3798" s="31">
        <f t="shared" si="2818"/>
        <v>22301976788.748756</v>
      </c>
      <c r="AX3798"/>
      <c r="AY3798"/>
      <c r="AZ3798"/>
      <c r="BA3798"/>
    </row>
    <row r="3799" spans="1:53" s="21" customFormat="1" x14ac:dyDescent="0.25">
      <c r="A3799">
        <f t="shared" si="2779"/>
        <v>997</v>
      </c>
      <c r="B3799" t="s">
        <v>9</v>
      </c>
      <c r="C3799" s="27">
        <f t="shared" si="2783"/>
        <v>0</v>
      </c>
      <c r="D3799" s="27">
        <f t="shared" si="2806"/>
        <v>0</v>
      </c>
      <c r="E3799" s="27" t="b">
        <f t="shared" si="2782"/>
        <v>1</v>
      </c>
      <c r="F3799" s="29">
        <f t="shared" si="2784"/>
        <v>0</v>
      </c>
      <c r="G3799" s="27">
        <f t="shared" si="2807"/>
        <v>0</v>
      </c>
      <c r="H3799" s="22">
        <f t="shared" si="2785"/>
        <v>42662020270.266655</v>
      </c>
      <c r="I3799" s="23">
        <f t="shared" si="2786"/>
        <v>132580106.5049091</v>
      </c>
      <c r="J3799" s="23">
        <f t="shared" si="2787"/>
        <v>1086</v>
      </c>
      <c r="K3799" s="19">
        <f t="shared" si="2808"/>
        <v>225.0831931027827</v>
      </c>
      <c r="L3799" s="16">
        <f t="shared" si="2788"/>
        <v>294.27053505647211</v>
      </c>
      <c r="M3799" s="23">
        <f>M3798-IF($B3799="B",(Percent_Rent_In_Elsies*2.49%/12 * H3798)/K3798,0)+IF($B3799="D",N3799,0)+IF(B3799="D",AK3798)+IF(B3799="C",F3798*90%)-(Y3799-Y3798)-IF($B3799="A",Q3798/K3798) + IF($B3799="A",Q3798/K3798)</f>
        <v>-68524983.990342617</v>
      </c>
      <c r="N3799" s="23">
        <f t="shared" si="2789"/>
        <v>0</v>
      </c>
      <c r="O3799" s="22">
        <f t="shared" si="2790"/>
        <v>30317939.450420603</v>
      </c>
      <c r="P3799" s="22">
        <f t="shared" si="2821"/>
        <v>0</v>
      </c>
      <c r="Q3799" s="22">
        <f t="shared" si="2822"/>
        <v>0</v>
      </c>
      <c r="R3799" s="22">
        <f t="shared" si="2791"/>
        <v>521595479.69159549</v>
      </c>
      <c r="S3799" s="16">
        <f t="shared" si="2781"/>
        <v>0</v>
      </c>
      <c r="T3799" s="15">
        <f t="shared" si="2792"/>
        <v>13076027.246051565</v>
      </c>
      <c r="U3799" s="23">
        <f t="shared" si="2809"/>
        <v>2317345.3002037904</v>
      </c>
      <c r="V3799" s="23">
        <f t="shared" si="2810"/>
        <v>0</v>
      </c>
      <c r="W3799" s="23">
        <f t="shared" si="2823"/>
        <v>192790.79036637195</v>
      </c>
      <c r="X3799" s="23">
        <f t="shared" si="2811"/>
        <v>46480747.596408911</v>
      </c>
      <c r="Y3799" s="23">
        <f t="shared" si="2793"/>
        <v>13825559.361691331</v>
      </c>
      <c r="Z3799" s="3">
        <f t="shared" si="2794"/>
        <v>0</v>
      </c>
      <c r="AA3799" s="23">
        <f t="shared" si="2795"/>
        <v>75794817.215900823</v>
      </c>
      <c r="AB3799" s="26">
        <f t="shared" si="2812"/>
        <v>70086276.274228603</v>
      </c>
      <c r="AC3799" s="23">
        <f t="shared" si="2813"/>
        <v>74889487.274228647</v>
      </c>
      <c r="AD3799" s="23">
        <f t="shared" si="2819"/>
        <v>4803211</v>
      </c>
      <c r="AE3799" s="24">
        <f t="shared" si="2780"/>
        <v>70086276.274228647</v>
      </c>
      <c r="AF3799" s="3">
        <f t="shared" si="2814"/>
        <v>0</v>
      </c>
      <c r="AG3799" s="2">
        <f t="shared" si="2796"/>
        <v>0</v>
      </c>
      <c r="AH3799" s="2">
        <f t="shared" si="2797"/>
        <v>243.48287589622657</v>
      </c>
      <c r="AI3799" s="23">
        <f t="shared" si="2820"/>
        <v>12185813913.997652</v>
      </c>
      <c r="AJ3799" s="23">
        <f t="shared" si="2798"/>
        <v>6219.922423797766</v>
      </c>
      <c r="AK3799" s="23">
        <f t="shared" si="2799"/>
        <v>0</v>
      </c>
      <c r="AL3799" s="23">
        <f t="shared" si="2824"/>
        <v>0</v>
      </c>
      <c r="AM3799" s="23">
        <f t="shared" si="2825"/>
        <v>0</v>
      </c>
      <c r="AN3799" s="16">
        <f t="shared" si="2815"/>
        <v>0</v>
      </c>
      <c r="AO3799" s="23">
        <f t="shared" si="2816"/>
        <v>0</v>
      </c>
      <c r="AP3799" s="22">
        <f t="shared" si="2817"/>
        <v>0</v>
      </c>
      <c r="AQ3799" s="30">
        <f t="shared" si="2800"/>
        <v>33653252409.080727</v>
      </c>
      <c r="AR3799" s="28">
        <f t="shared" si="2801"/>
        <v>16619501372.108595</v>
      </c>
      <c r="AS3799" s="25">
        <f t="shared" si="2802"/>
        <v>200337590.02425668</v>
      </c>
      <c r="AT3799" s="32">
        <f t="shared" si="2803"/>
        <v>0</v>
      </c>
      <c r="AU3799" s="23">
        <f t="shared" si="2804"/>
        <v>0</v>
      </c>
      <c r="AV3799" s="22">
        <f t="shared" si="2805"/>
        <v>4917148380.2278376</v>
      </c>
      <c r="AW3799" s="31">
        <f t="shared" si="2818"/>
        <v>22301976788.748756</v>
      </c>
      <c r="AX3799"/>
      <c r="AY3799"/>
      <c r="AZ3799"/>
      <c r="BA3799"/>
    </row>
    <row r="3800" spans="1:53" x14ac:dyDescent="0.25">
      <c r="A3800" s="21">
        <f t="shared" si="2779"/>
        <v>997</v>
      </c>
      <c r="B3800" s="21" t="s">
        <v>28</v>
      </c>
      <c r="C3800" s="27">
        <f t="shared" si="2783"/>
        <v>0</v>
      </c>
      <c r="D3800" s="27">
        <f t="shared" si="2806"/>
        <v>0</v>
      </c>
      <c r="E3800" s="27" t="b">
        <f t="shared" si="2782"/>
        <v>1</v>
      </c>
      <c r="F3800" s="29">
        <f t="shared" si="2784"/>
        <v>0</v>
      </c>
      <c r="G3800" s="27">
        <f t="shared" si="2807"/>
        <v>0</v>
      </c>
      <c r="H3800" s="22">
        <f t="shared" si="2785"/>
        <v>42662020270.266655</v>
      </c>
      <c r="I3800" s="23">
        <f t="shared" si="2786"/>
        <v>132580106.5049091</v>
      </c>
      <c r="J3800" s="23">
        <f t="shared" si="2787"/>
        <v>1086</v>
      </c>
      <c r="K3800" s="19">
        <f t="shared" si="2808"/>
        <v>225.0831931027827</v>
      </c>
      <c r="L3800" s="16">
        <f t="shared" si="2788"/>
        <v>294.27053505647211</v>
      </c>
      <c r="M3800" s="23">
        <f>M3799-IF($B3800="B",(Percent_Rent_In_Elsies*2.49%/12 * H3799)/K3799,0)+IF($B3800="D",N3800,0)+IF(B3800="D",AK3799)+IF(B3800="C",F3799*90%)-(Y3800-Y3799)-IF($B3800="A",Q3799/K3799) + IF($B3800="A",Q3799/K3799)</f>
        <v>-68524983.990342617</v>
      </c>
      <c r="N3800" s="23">
        <f t="shared" si="2789"/>
        <v>0</v>
      </c>
      <c r="O3800" s="22">
        <f t="shared" si="2790"/>
        <v>0</v>
      </c>
      <c r="P3800" s="22">
        <f t="shared" si="2821"/>
        <v>30317939.450420603</v>
      </c>
      <c r="Q3800" s="22">
        <f t="shared" si="2822"/>
        <v>0</v>
      </c>
      <c r="R3800" s="22">
        <f t="shared" si="2791"/>
        <v>521595479.69159549</v>
      </c>
      <c r="S3800" s="16">
        <f t="shared" si="2781"/>
        <v>0</v>
      </c>
      <c r="T3800" s="15">
        <f t="shared" si="2792"/>
        <v>0</v>
      </c>
      <c r="U3800" s="23">
        <f t="shared" si="2809"/>
        <v>2317345.3002037904</v>
      </c>
      <c r="V3800" s="23">
        <f t="shared" si="2810"/>
        <v>0</v>
      </c>
      <c r="W3800" s="23">
        <f t="shared" si="2823"/>
        <v>0</v>
      </c>
      <c r="X3800" s="23">
        <f t="shared" si="2811"/>
        <v>46480747.596408911</v>
      </c>
      <c r="Y3800" s="23">
        <f t="shared" si="2793"/>
        <v>13825559.361691331</v>
      </c>
      <c r="Z3800" s="3">
        <f t="shared" si="2794"/>
        <v>9639.5395183185992</v>
      </c>
      <c r="AA3800" s="23">
        <f t="shared" si="2795"/>
        <v>75939410.308675602</v>
      </c>
      <c r="AB3800" s="26">
        <f t="shared" si="2812"/>
        <v>70086276.274228603</v>
      </c>
      <c r="AC3800" s="23">
        <f t="shared" si="2813"/>
        <v>74889487.274228647</v>
      </c>
      <c r="AD3800" s="23">
        <f t="shared" si="2819"/>
        <v>4803211</v>
      </c>
      <c r="AE3800" s="24">
        <f t="shared" si="2780"/>
        <v>70086276.274228647</v>
      </c>
      <c r="AF3800" s="3">
        <f t="shared" si="2814"/>
        <v>0</v>
      </c>
      <c r="AG3800" s="2">
        <f t="shared" si="2796"/>
        <v>1156744742.1982319</v>
      </c>
      <c r="AH3800" s="2">
        <f t="shared" si="2797"/>
        <v>243.48287589622657</v>
      </c>
      <c r="AI3800" s="23">
        <f t="shared" si="2820"/>
        <v>12209060681.870764</v>
      </c>
      <c r="AJ3800" s="23">
        <f t="shared" si="2798"/>
        <v>6219.922423797766</v>
      </c>
      <c r="AK3800" s="23">
        <f t="shared" si="2799"/>
        <v>0</v>
      </c>
      <c r="AL3800" s="23">
        <f t="shared" si="2824"/>
        <v>0</v>
      </c>
      <c r="AM3800" s="23">
        <f t="shared" si="2825"/>
        <v>0</v>
      </c>
      <c r="AN3800" s="16">
        <f t="shared" si="2815"/>
        <v>0</v>
      </c>
      <c r="AO3800" s="23">
        <f t="shared" si="2816"/>
        <v>0</v>
      </c>
      <c r="AP3800" s="22">
        <f t="shared" si="2817"/>
        <v>0</v>
      </c>
      <c r="AQ3800" s="30">
        <f t="shared" si="2800"/>
        <v>33653252409.080727</v>
      </c>
      <c r="AR3800" s="28">
        <f t="shared" si="2801"/>
        <v>16619501372.108595</v>
      </c>
      <c r="AS3800" s="25">
        <f t="shared" si="2802"/>
        <v>200337590.02425668</v>
      </c>
      <c r="AT3800" s="32">
        <f t="shared" si="2803"/>
        <v>19279.079036637198</v>
      </c>
      <c r="AU3800" s="23">
        <f t="shared" si="2804"/>
        <v>19279.079036637198</v>
      </c>
      <c r="AV3800" s="22">
        <f t="shared" si="2805"/>
        <v>4930224407.4738894</v>
      </c>
      <c r="AW3800" s="31">
        <f t="shared" si="2818"/>
        <v>22301976788.748756</v>
      </c>
    </row>
    <row r="3801" spans="1:53" x14ac:dyDescent="0.25">
      <c r="A3801">
        <f t="shared" si="2779"/>
        <v>998</v>
      </c>
      <c r="B3801" t="s">
        <v>6</v>
      </c>
      <c r="C3801" s="27">
        <f t="shared" si="2783"/>
        <v>0</v>
      </c>
      <c r="D3801" s="27">
        <f t="shared" si="2806"/>
        <v>0</v>
      </c>
      <c r="E3801" s="27" t="b">
        <f t="shared" si="2782"/>
        <v>1</v>
      </c>
      <c r="F3801" s="29">
        <f t="shared" si="2784"/>
        <v>0</v>
      </c>
      <c r="G3801" s="27">
        <f t="shared" si="2807"/>
        <v>0</v>
      </c>
      <c r="H3801" s="22">
        <f t="shared" si="2785"/>
        <v>42733123637.383766</v>
      </c>
      <c r="I3801" s="23">
        <f t="shared" si="2786"/>
        <v>132580106.5049091</v>
      </c>
      <c r="J3801" s="23">
        <f t="shared" si="2787"/>
        <v>1086</v>
      </c>
      <c r="K3801" s="19">
        <f t="shared" si="2808"/>
        <v>225.0831931027827</v>
      </c>
      <c r="L3801" s="16">
        <f t="shared" si="2788"/>
        <v>294.76098594823293</v>
      </c>
      <c r="M3801" s="23">
        <f>M3800-IF($B3801="B",(Percent_Rent_In_Elsies*2.49%/12 * H3800)/K3800,0)+IF($B3801="D",N3801,0)+IF(B3801="D",AK3800)+IF(B3801="C",F3800*90%)-(Y3801-Y3800)-IF($B3801="A",Q3800/K3800) + IF($B3801="A",Q3800/K3800)</f>
        <v>-68524983.990342617</v>
      </c>
      <c r="N3801" s="23">
        <f t="shared" si="2789"/>
        <v>0</v>
      </c>
      <c r="O3801" s="22">
        <f t="shared" si="2790"/>
        <v>0</v>
      </c>
      <c r="P3801" s="22">
        <f t="shared" si="2821"/>
        <v>0</v>
      </c>
      <c r="Q3801" s="22">
        <f t="shared" si="2822"/>
        <v>0</v>
      </c>
      <c r="R3801" s="22">
        <f t="shared" si="2791"/>
        <v>521595479.69159549</v>
      </c>
      <c r="S3801" s="16">
        <f t="shared" si="2781"/>
        <v>0</v>
      </c>
      <c r="T3801" s="15">
        <f t="shared" si="2792"/>
        <v>0</v>
      </c>
      <c r="U3801" s="23">
        <f t="shared" si="2809"/>
        <v>2317345.3002037904</v>
      </c>
      <c r="V3801" s="23">
        <f t="shared" si="2810"/>
        <v>0</v>
      </c>
      <c r="W3801" s="23">
        <f t="shared" si="2823"/>
        <v>0</v>
      </c>
      <c r="X3801" s="23">
        <f t="shared" si="2811"/>
        <v>46528945.294000506</v>
      </c>
      <c r="Y3801" s="23">
        <f t="shared" si="2793"/>
        <v>13825559.361691331</v>
      </c>
      <c r="Z3801" s="3">
        <f t="shared" si="2794"/>
        <v>0</v>
      </c>
      <c r="AA3801" s="23">
        <f t="shared" si="2795"/>
        <v>75939410.308675602</v>
      </c>
      <c r="AB3801" s="26">
        <f t="shared" si="2812"/>
        <v>70086276.274228632</v>
      </c>
      <c r="AC3801" s="23">
        <f t="shared" si="2813"/>
        <v>74889487.274228647</v>
      </c>
      <c r="AD3801" s="23">
        <f t="shared" si="2819"/>
        <v>4803211</v>
      </c>
      <c r="AE3801" s="24">
        <f t="shared" si="2780"/>
        <v>70086276.274228647</v>
      </c>
      <c r="AF3801" s="3">
        <f t="shared" si="2814"/>
        <v>0</v>
      </c>
      <c r="AG3801" s="2">
        <f t="shared" si="2796"/>
        <v>0</v>
      </c>
      <c r="AH3801" s="2">
        <f t="shared" si="2797"/>
        <v>243.88868068938694</v>
      </c>
      <c r="AI3801" s="23">
        <f t="shared" si="2820"/>
        <v>12209060681.870764</v>
      </c>
      <c r="AJ3801" s="23">
        <f t="shared" si="2798"/>
        <v>6219.922423797766</v>
      </c>
      <c r="AK3801" s="23">
        <f t="shared" si="2799"/>
        <v>0</v>
      </c>
      <c r="AL3801" s="23">
        <f t="shared" si="2824"/>
        <v>0</v>
      </c>
      <c r="AM3801" s="23">
        <f t="shared" si="2825"/>
        <v>0</v>
      </c>
      <c r="AN3801" s="16">
        <f t="shared" si="2815"/>
        <v>0</v>
      </c>
      <c r="AO3801" s="23">
        <f t="shared" si="2816"/>
        <v>0</v>
      </c>
      <c r="AP3801" s="22">
        <f t="shared" si="2817"/>
        <v>0</v>
      </c>
      <c r="AQ3801" s="30">
        <f t="shared" si="2800"/>
        <v>33653252409.080727</v>
      </c>
      <c r="AR3801" s="28">
        <f t="shared" si="2801"/>
        <v>16619501372.108595</v>
      </c>
      <c r="AS3801" s="25">
        <f t="shared" si="2802"/>
        <v>200337590.02425668</v>
      </c>
      <c r="AT3801" s="32">
        <f t="shared" si="2803"/>
        <v>0</v>
      </c>
      <c r="AU3801" s="23">
        <f t="shared" si="2804"/>
        <v>0</v>
      </c>
      <c r="AV3801" s="22">
        <f t="shared" si="2805"/>
        <v>4930224407.4738894</v>
      </c>
      <c r="AW3801" s="31">
        <f t="shared" si="2818"/>
        <v>22271658849.298336</v>
      </c>
    </row>
    <row r="3802" spans="1:53" x14ac:dyDescent="0.25">
      <c r="A3802">
        <f t="shared" ref="A3802:A3865" si="2826">A3797+1</f>
        <v>998</v>
      </c>
      <c r="B3802" t="s">
        <v>7</v>
      </c>
      <c r="C3802" s="27">
        <f t="shared" si="2783"/>
        <v>0</v>
      </c>
      <c r="D3802" s="27">
        <f t="shared" si="2806"/>
        <v>0</v>
      </c>
      <c r="E3802" s="27" t="b">
        <f t="shared" si="2782"/>
        <v>1</v>
      </c>
      <c r="F3802" s="29">
        <f t="shared" si="2784"/>
        <v>0</v>
      </c>
      <c r="G3802" s="27">
        <f t="shared" si="2807"/>
        <v>0</v>
      </c>
      <c r="H3802" s="22">
        <f t="shared" si="2785"/>
        <v>42733123637.383766</v>
      </c>
      <c r="I3802" s="23">
        <f t="shared" si="2786"/>
        <v>132580106.5049091</v>
      </c>
      <c r="J3802" s="23">
        <f t="shared" si="2787"/>
        <v>1086</v>
      </c>
      <c r="K3802" s="19">
        <f t="shared" si="2808"/>
        <v>225.0831931027827</v>
      </c>
      <c r="L3802" s="16">
        <f t="shared" si="2788"/>
        <v>294.76098594823293</v>
      </c>
      <c r="M3802" s="23">
        <f>M3801-IF($B3802="B",(Percent_Rent_In_Elsies*2.49%/12 * H3801)/K3801,0)+IF($B3802="D",N3802,0)+IF(B3802="D",AK3801)+IF(B3802="C",F3801*90%)-(Y3802-Y3801)-IF($B3802="A",Q3801/K3801) + IF($B3802="A",Q3801/K3801)</f>
        <v>-68721958.340859935</v>
      </c>
      <c r="N3802" s="23">
        <f t="shared" si="2789"/>
        <v>0</v>
      </c>
      <c r="O3802" s="22">
        <f t="shared" si="2790"/>
        <v>0</v>
      </c>
      <c r="P3802" s="22">
        <f t="shared" si="2821"/>
        <v>0</v>
      </c>
      <c r="Q3802" s="22">
        <f t="shared" si="2822"/>
        <v>0</v>
      </c>
      <c r="R3802" s="22">
        <f t="shared" si="2791"/>
        <v>478129189.71729589</v>
      </c>
      <c r="S3802" s="16">
        <f t="shared" si="2781"/>
        <v>43466289.974299625</v>
      </c>
      <c r="T3802" s="15">
        <f t="shared" si="2792"/>
        <v>0</v>
      </c>
      <c r="U3802" s="23">
        <f t="shared" si="2809"/>
        <v>2124233.1918534744</v>
      </c>
      <c r="V3802" s="23">
        <f t="shared" si="2810"/>
        <v>193112.10835031586</v>
      </c>
      <c r="W3802" s="23">
        <f t="shared" si="2823"/>
        <v>0</v>
      </c>
      <c r="X3802" s="23">
        <f t="shared" si="2811"/>
        <v>46528945.294000506</v>
      </c>
      <c r="Y3802" s="23">
        <f t="shared" si="2793"/>
        <v>13825559.361691331</v>
      </c>
      <c r="Z3802" s="3">
        <f t="shared" si="2794"/>
        <v>0</v>
      </c>
      <c r="AA3802" s="23">
        <f t="shared" si="2795"/>
        <v>75939410.308675602</v>
      </c>
      <c r="AB3802" s="26">
        <f t="shared" si="2812"/>
        <v>70086276.274228632</v>
      </c>
      <c r="AC3802" s="23">
        <f t="shared" si="2813"/>
        <v>74889487.274228647</v>
      </c>
      <c r="AD3802" s="23">
        <f t="shared" si="2819"/>
        <v>4803211</v>
      </c>
      <c r="AE3802" s="24">
        <f t="shared" si="2780"/>
        <v>70086276.274228647</v>
      </c>
      <c r="AF3802" s="3">
        <f t="shared" si="2814"/>
        <v>0</v>
      </c>
      <c r="AG3802" s="2">
        <f t="shared" si="2796"/>
        <v>0</v>
      </c>
      <c r="AH3802" s="2">
        <f t="shared" si="2797"/>
        <v>243.88868068938694</v>
      </c>
      <c r="AI3802" s="23">
        <f t="shared" si="2820"/>
        <v>12209060681.870764</v>
      </c>
      <c r="AJ3802" s="23">
        <f t="shared" si="2798"/>
        <v>6219.922423797766</v>
      </c>
      <c r="AK3802" s="23">
        <f t="shared" si="2799"/>
        <v>0</v>
      </c>
      <c r="AL3802" s="23">
        <f t="shared" si="2824"/>
        <v>12174538.175479889</v>
      </c>
      <c r="AM3802" s="23">
        <f t="shared" si="2825"/>
        <v>11358702449.557396</v>
      </c>
      <c r="AN3802" s="16">
        <f t="shared" si="2815"/>
        <v>0</v>
      </c>
      <c r="AO3802" s="23">
        <f t="shared" si="2816"/>
        <v>196974.35051732228</v>
      </c>
      <c r="AP3802" s="22">
        <f t="shared" si="2817"/>
        <v>44335615.773785658</v>
      </c>
      <c r="AQ3802" s="30">
        <f t="shared" si="2800"/>
        <v>33741546787.894218</v>
      </c>
      <c r="AR3802" s="28">
        <f t="shared" si="2801"/>
        <v>16663460135.148304</v>
      </c>
      <c r="AS3802" s="25">
        <f t="shared" si="2802"/>
        <v>200337590.02425668</v>
      </c>
      <c r="AT3802" s="32">
        <f t="shared" si="2803"/>
        <v>0</v>
      </c>
      <c r="AU3802" s="23">
        <f t="shared" si="2804"/>
        <v>0</v>
      </c>
      <c r="AV3802" s="22">
        <f t="shared" si="2805"/>
        <v>4930224407.4738894</v>
      </c>
      <c r="AW3802" s="31">
        <f t="shared" si="2818"/>
        <v>22359953228.111832</v>
      </c>
    </row>
    <row r="3803" spans="1:53" x14ac:dyDescent="0.25">
      <c r="A3803">
        <f t="shared" si="2826"/>
        <v>998</v>
      </c>
      <c r="B3803" t="s">
        <v>8</v>
      </c>
      <c r="C3803" s="27">
        <f t="shared" si="2783"/>
        <v>0</v>
      </c>
      <c r="D3803" s="27">
        <f t="shared" si="2806"/>
        <v>0</v>
      </c>
      <c r="E3803" s="27" t="b">
        <f t="shared" si="2782"/>
        <v>1</v>
      </c>
      <c r="F3803" s="29">
        <f t="shared" si="2784"/>
        <v>0</v>
      </c>
      <c r="G3803" s="27">
        <f t="shared" si="2807"/>
        <v>0</v>
      </c>
      <c r="H3803" s="22">
        <f t="shared" si="2785"/>
        <v>42733123637.383766</v>
      </c>
      <c r="I3803" s="23">
        <f t="shared" si="2786"/>
        <v>132580106.5049091</v>
      </c>
      <c r="J3803" s="23">
        <f t="shared" si="2787"/>
        <v>1086</v>
      </c>
      <c r="K3803" s="19">
        <f t="shared" si="2808"/>
        <v>225.0831931027827</v>
      </c>
      <c r="L3803" s="16">
        <f t="shared" si="2788"/>
        <v>294.76098594823293</v>
      </c>
      <c r="M3803" s="23">
        <f>M3802-IF($B3803="B",(Percent_Rent_In_Elsies*2.49%/12 * H3802)/K3802,0)+IF($B3803="D",N3803,0)+IF(B3803="D",AK3802)+IF(B3803="C",F3802*90%)-(Y3803-Y3802)-IF($B3803="A",Q3802/K3802) + IF($B3803="A",Q3802/K3802)</f>
        <v>-68721958.340859935</v>
      </c>
      <c r="N3803" s="23">
        <f t="shared" si="2789"/>
        <v>0</v>
      </c>
      <c r="O3803" s="22">
        <f t="shared" si="2790"/>
        <v>0</v>
      </c>
      <c r="P3803" s="22">
        <f t="shared" si="2821"/>
        <v>0</v>
      </c>
      <c r="Q3803" s="22">
        <f t="shared" si="2822"/>
        <v>0</v>
      </c>
      <c r="R3803" s="22">
        <f t="shared" si="2791"/>
        <v>522464805.49108154</v>
      </c>
      <c r="S3803" s="16">
        <f t="shared" si="2781"/>
        <v>43466289.974299625</v>
      </c>
      <c r="T3803" s="15">
        <f t="shared" si="2792"/>
        <v>0</v>
      </c>
      <c r="U3803" s="23">
        <f t="shared" si="2809"/>
        <v>2321207.5423707967</v>
      </c>
      <c r="V3803" s="23">
        <f t="shared" si="2810"/>
        <v>193112.10835031586</v>
      </c>
      <c r="W3803" s="23">
        <f t="shared" si="2823"/>
        <v>0</v>
      </c>
      <c r="X3803" s="23">
        <f t="shared" si="2811"/>
        <v>46528945.294000506</v>
      </c>
      <c r="Y3803" s="23">
        <f t="shared" si="2793"/>
        <v>13825559.361691331</v>
      </c>
      <c r="Z3803" s="3">
        <f t="shared" si="2794"/>
        <v>0</v>
      </c>
      <c r="AA3803" s="23">
        <f t="shared" si="2795"/>
        <v>75939410.308675602</v>
      </c>
      <c r="AB3803" s="26">
        <f t="shared" si="2812"/>
        <v>70086276.274228618</v>
      </c>
      <c r="AC3803" s="23">
        <f t="shared" si="2813"/>
        <v>74889487.274228647</v>
      </c>
      <c r="AD3803" s="23">
        <f t="shared" si="2819"/>
        <v>4803211</v>
      </c>
      <c r="AE3803" s="24">
        <f t="shared" si="2780"/>
        <v>70086276.274228647</v>
      </c>
      <c r="AF3803" s="3">
        <f t="shared" si="2814"/>
        <v>1E-4</v>
      </c>
      <c r="AG3803" s="2">
        <f t="shared" si="2796"/>
        <v>0</v>
      </c>
      <c r="AH3803" s="2">
        <f t="shared" si="2797"/>
        <v>243.88868068938694</v>
      </c>
      <c r="AI3803" s="23">
        <f t="shared" si="2820"/>
        <v>12209060681.870764</v>
      </c>
      <c r="AJ3803" s="23">
        <f t="shared" si="2798"/>
        <v>6219.922423797766</v>
      </c>
      <c r="AK3803" s="23">
        <f t="shared" si="2799"/>
        <v>68920.102733899635</v>
      </c>
      <c r="AL3803" s="23">
        <f t="shared" si="2824"/>
        <v>0</v>
      </c>
      <c r="AM3803" s="23">
        <f t="shared" si="2825"/>
        <v>0</v>
      </c>
      <c r="AN3803" s="16">
        <f t="shared" si="2815"/>
        <v>0</v>
      </c>
      <c r="AO3803" s="23">
        <f t="shared" si="2816"/>
        <v>0</v>
      </c>
      <c r="AP3803" s="22">
        <f t="shared" si="2817"/>
        <v>0</v>
      </c>
      <c r="AQ3803" s="30">
        <f t="shared" si="2800"/>
        <v>33741546787.894218</v>
      </c>
      <c r="AR3803" s="28">
        <f t="shared" si="2801"/>
        <v>16663460135.148304</v>
      </c>
      <c r="AS3803" s="25">
        <f t="shared" si="2802"/>
        <v>200337590.02425668</v>
      </c>
      <c r="AT3803" s="32">
        <f t="shared" si="2803"/>
        <v>0</v>
      </c>
      <c r="AU3803" s="23">
        <f t="shared" si="2804"/>
        <v>0</v>
      </c>
      <c r="AV3803" s="22">
        <f t="shared" si="2805"/>
        <v>4930224407.4738894</v>
      </c>
      <c r="AW3803" s="31">
        <f t="shared" si="2818"/>
        <v>22359953228.111832</v>
      </c>
    </row>
    <row r="3804" spans="1:53" x14ac:dyDescent="0.25">
      <c r="A3804" s="21">
        <f t="shared" si="2826"/>
        <v>998</v>
      </c>
      <c r="B3804" s="21" t="s">
        <v>9</v>
      </c>
      <c r="C3804" s="27">
        <f t="shared" si="2783"/>
        <v>0</v>
      </c>
      <c r="D3804" s="27">
        <f t="shared" si="2806"/>
        <v>0</v>
      </c>
      <c r="E3804" s="27" t="b">
        <f t="shared" si="2782"/>
        <v>1</v>
      </c>
      <c r="F3804" s="29">
        <f t="shared" si="2784"/>
        <v>0</v>
      </c>
      <c r="G3804" s="27">
        <f t="shared" si="2807"/>
        <v>0</v>
      </c>
      <c r="H3804" s="22">
        <f t="shared" si="2785"/>
        <v>42733123637.383766</v>
      </c>
      <c r="I3804" s="23">
        <f t="shared" si="2786"/>
        <v>132580106.5049091</v>
      </c>
      <c r="J3804" s="23">
        <f t="shared" si="2787"/>
        <v>1086</v>
      </c>
      <c r="K3804" s="19">
        <f t="shared" si="2808"/>
        <v>225.0831931027827</v>
      </c>
      <c r="L3804" s="16">
        <f t="shared" si="2788"/>
        <v>294.76098594823293</v>
      </c>
      <c r="M3804" s="23">
        <f>M3803-IF($B3804="B",(Percent_Rent_In_Elsies*2.49%/12 * H3803)/K3803,0)+IF($B3804="D",N3804,0)+IF(B3804="D",AK3803)+IF(B3804="C",F3803*90%)-(Y3804-Y3803)-IF($B3804="A",Q3803/K3803) + IF($B3804="A",Q3803/K3803)</f>
        <v>-68653038.23812604</v>
      </c>
      <c r="N3804" s="23">
        <f t="shared" si="2789"/>
        <v>0</v>
      </c>
      <c r="O3804" s="22">
        <f t="shared" si="2790"/>
        <v>30368469.349504642</v>
      </c>
      <c r="P3804" s="22">
        <f t="shared" si="2821"/>
        <v>0</v>
      </c>
      <c r="Q3804" s="22">
        <f t="shared" si="2822"/>
        <v>0</v>
      </c>
      <c r="R3804" s="22">
        <f t="shared" si="2791"/>
        <v>522464805.49108154</v>
      </c>
      <c r="S3804" s="16">
        <f t="shared" si="2781"/>
        <v>0</v>
      </c>
      <c r="T3804" s="15">
        <f t="shared" si="2792"/>
        <v>13097820.624794982</v>
      </c>
      <c r="U3804" s="23">
        <f t="shared" si="2809"/>
        <v>2321207.5423707967</v>
      </c>
      <c r="V3804" s="23">
        <f t="shared" si="2810"/>
        <v>0</v>
      </c>
      <c r="W3804" s="23">
        <f t="shared" si="2823"/>
        <v>193112.10835031586</v>
      </c>
      <c r="X3804" s="23">
        <f t="shared" si="2811"/>
        <v>46528945.294000506</v>
      </c>
      <c r="Y3804" s="23">
        <f t="shared" si="2793"/>
        <v>13825559.361691331</v>
      </c>
      <c r="Z3804" s="3">
        <f t="shared" si="2794"/>
        <v>0</v>
      </c>
      <c r="AA3804" s="23">
        <f t="shared" si="2795"/>
        <v>75870490.205941707</v>
      </c>
      <c r="AB3804" s="26">
        <f t="shared" si="2812"/>
        <v>70086276.274228632</v>
      </c>
      <c r="AC3804" s="23">
        <f t="shared" si="2813"/>
        <v>74889487.274228647</v>
      </c>
      <c r="AD3804" s="23">
        <f t="shared" si="2819"/>
        <v>4803211</v>
      </c>
      <c r="AE3804" s="24">
        <f t="shared" si="2780"/>
        <v>70086276.274228647</v>
      </c>
      <c r="AF3804" s="3">
        <f t="shared" si="2814"/>
        <v>0</v>
      </c>
      <c r="AG3804" s="2">
        <f t="shared" si="2796"/>
        <v>0</v>
      </c>
      <c r="AH3804" s="2">
        <f t="shared" si="2797"/>
        <v>243.88868068938694</v>
      </c>
      <c r="AI3804" s="23">
        <f t="shared" si="2820"/>
        <v>12197980141.304823</v>
      </c>
      <c r="AJ3804" s="23">
        <f t="shared" si="2798"/>
        <v>6219.922423797766</v>
      </c>
      <c r="AK3804" s="23">
        <f t="shared" si="2799"/>
        <v>0</v>
      </c>
      <c r="AL3804" s="23">
        <f t="shared" si="2824"/>
        <v>0</v>
      </c>
      <c r="AM3804" s="23">
        <f t="shared" si="2825"/>
        <v>0</v>
      </c>
      <c r="AN3804" s="16">
        <f t="shared" si="2815"/>
        <v>0</v>
      </c>
      <c r="AO3804" s="23">
        <f t="shared" si="2816"/>
        <v>0</v>
      </c>
      <c r="AP3804" s="22">
        <f t="shared" si="2817"/>
        <v>0</v>
      </c>
      <c r="AQ3804" s="30">
        <f t="shared" si="2800"/>
        <v>33741546787.894218</v>
      </c>
      <c r="AR3804" s="28">
        <f t="shared" si="2801"/>
        <v>16663460135.148304</v>
      </c>
      <c r="AS3804" s="25">
        <f t="shared" si="2802"/>
        <v>200337590.02425668</v>
      </c>
      <c r="AT3804" s="32">
        <f t="shared" si="2803"/>
        <v>0</v>
      </c>
      <c r="AU3804" s="23">
        <f t="shared" si="2804"/>
        <v>0</v>
      </c>
      <c r="AV3804" s="22">
        <f t="shared" si="2805"/>
        <v>4930224407.4738894</v>
      </c>
      <c r="AW3804" s="31">
        <f t="shared" si="2818"/>
        <v>22359953228.111832</v>
      </c>
      <c r="AX3804" s="21"/>
      <c r="AY3804" s="21"/>
      <c r="AZ3804" s="21"/>
      <c r="BA3804" s="21"/>
    </row>
    <row r="3805" spans="1:53" x14ac:dyDescent="0.25">
      <c r="A3805" s="21">
        <f t="shared" si="2826"/>
        <v>998</v>
      </c>
      <c r="B3805" s="21" t="s">
        <v>28</v>
      </c>
      <c r="C3805" s="27">
        <f t="shared" si="2783"/>
        <v>0</v>
      </c>
      <c r="D3805" s="27">
        <f t="shared" si="2806"/>
        <v>0</v>
      </c>
      <c r="E3805" s="27" t="b">
        <f t="shared" si="2782"/>
        <v>1</v>
      </c>
      <c r="F3805" s="29">
        <f t="shared" si="2784"/>
        <v>0</v>
      </c>
      <c r="G3805" s="27">
        <f t="shared" si="2807"/>
        <v>0</v>
      </c>
      <c r="H3805" s="22">
        <f t="shared" si="2785"/>
        <v>42733123637.383766</v>
      </c>
      <c r="I3805" s="23">
        <f t="shared" si="2786"/>
        <v>132580106.5049091</v>
      </c>
      <c r="J3805" s="23">
        <f t="shared" si="2787"/>
        <v>1086</v>
      </c>
      <c r="K3805" s="19">
        <f t="shared" si="2808"/>
        <v>225.0831931027827</v>
      </c>
      <c r="L3805" s="16">
        <f t="shared" si="2788"/>
        <v>294.76098594823293</v>
      </c>
      <c r="M3805" s="23">
        <f>M3804-IF($B3805="B",(Percent_Rent_In_Elsies*2.49%/12 * H3804)/K3804,0)+IF($B3805="D",N3805,0)+IF(B3805="D",AK3804)+IF(B3805="C",F3804*90%)-(Y3805-Y3804)-IF($B3805="A",Q3804/K3804) + IF($B3805="A",Q3804/K3804)</f>
        <v>-68653038.23812604</v>
      </c>
      <c r="N3805" s="23">
        <f t="shared" si="2789"/>
        <v>0</v>
      </c>
      <c r="O3805" s="22">
        <f t="shared" si="2790"/>
        <v>0</v>
      </c>
      <c r="P3805" s="22">
        <f t="shared" si="2821"/>
        <v>30368469.349504642</v>
      </c>
      <c r="Q3805" s="22">
        <f t="shared" si="2822"/>
        <v>0</v>
      </c>
      <c r="R3805" s="22">
        <f t="shared" si="2791"/>
        <v>522464805.49108154</v>
      </c>
      <c r="S3805" s="16">
        <f t="shared" si="2781"/>
        <v>0</v>
      </c>
      <c r="T3805" s="15">
        <f t="shared" si="2792"/>
        <v>0</v>
      </c>
      <c r="U3805" s="23">
        <f t="shared" si="2809"/>
        <v>2321207.5423707967</v>
      </c>
      <c r="V3805" s="23">
        <f t="shared" si="2810"/>
        <v>0</v>
      </c>
      <c r="W3805" s="23">
        <f t="shared" si="2823"/>
        <v>0</v>
      </c>
      <c r="X3805" s="23">
        <f t="shared" si="2811"/>
        <v>46528945.294000506</v>
      </c>
      <c r="Y3805" s="23">
        <f t="shared" si="2793"/>
        <v>13825559.361691331</v>
      </c>
      <c r="Z3805" s="3">
        <f t="shared" si="2794"/>
        <v>9655.6054175157933</v>
      </c>
      <c r="AA3805" s="23">
        <f t="shared" si="2795"/>
        <v>76015324.287204444</v>
      </c>
      <c r="AB3805" s="26">
        <f t="shared" si="2812"/>
        <v>70086276.274228603</v>
      </c>
      <c r="AC3805" s="23">
        <f t="shared" si="2813"/>
        <v>74889487.274228647</v>
      </c>
      <c r="AD3805" s="23">
        <f t="shared" si="2819"/>
        <v>4803211</v>
      </c>
      <c r="AE3805" s="24">
        <f t="shared" si="2780"/>
        <v>70086276.274228647</v>
      </c>
      <c r="AF3805" s="3">
        <f t="shared" si="2814"/>
        <v>0</v>
      </c>
      <c r="AG3805" s="2">
        <f t="shared" si="2796"/>
        <v>1158672650.1018953</v>
      </c>
      <c r="AH3805" s="2">
        <f t="shared" si="2797"/>
        <v>243.88868068938694</v>
      </c>
      <c r="AI3805" s="23">
        <f t="shared" si="2820"/>
        <v>12221265653.791054</v>
      </c>
      <c r="AJ3805" s="23">
        <f t="shared" si="2798"/>
        <v>6219.922423797766</v>
      </c>
      <c r="AK3805" s="23">
        <f t="shared" si="2799"/>
        <v>0</v>
      </c>
      <c r="AL3805" s="23">
        <f t="shared" si="2824"/>
        <v>0</v>
      </c>
      <c r="AM3805" s="23">
        <f t="shared" si="2825"/>
        <v>0</v>
      </c>
      <c r="AN3805" s="16">
        <f t="shared" si="2815"/>
        <v>0</v>
      </c>
      <c r="AO3805" s="23">
        <f t="shared" si="2816"/>
        <v>0</v>
      </c>
      <c r="AP3805" s="22">
        <f t="shared" si="2817"/>
        <v>0</v>
      </c>
      <c r="AQ3805" s="30">
        <f t="shared" si="2800"/>
        <v>33741546787.894218</v>
      </c>
      <c r="AR3805" s="28">
        <f t="shared" si="2801"/>
        <v>16663460135.148304</v>
      </c>
      <c r="AS3805" s="25">
        <f t="shared" si="2802"/>
        <v>200337590.02425668</v>
      </c>
      <c r="AT3805" s="32">
        <f t="shared" si="2803"/>
        <v>19311.210835031587</v>
      </c>
      <c r="AU3805" s="23">
        <f t="shared" si="2804"/>
        <v>19311.210835031587</v>
      </c>
      <c r="AV3805" s="22">
        <f t="shared" si="2805"/>
        <v>4943322228.0986843</v>
      </c>
      <c r="AW3805" s="31">
        <f t="shared" si="2818"/>
        <v>22359953228.111832</v>
      </c>
      <c r="AX3805" s="21"/>
      <c r="AY3805" s="21"/>
      <c r="AZ3805" s="21"/>
      <c r="BA3805" s="21"/>
    </row>
    <row r="3806" spans="1:53" x14ac:dyDescent="0.25">
      <c r="A3806">
        <f t="shared" si="2826"/>
        <v>999</v>
      </c>
      <c r="B3806" t="s">
        <v>6</v>
      </c>
      <c r="C3806" s="27">
        <f t="shared" si="2783"/>
        <v>0</v>
      </c>
      <c r="D3806" s="27">
        <f t="shared" si="2806"/>
        <v>0</v>
      </c>
      <c r="E3806" s="27" t="b">
        <f t="shared" si="2782"/>
        <v>1</v>
      </c>
      <c r="F3806" s="29">
        <f t="shared" si="2784"/>
        <v>0</v>
      </c>
      <c r="G3806" s="27">
        <f t="shared" si="2807"/>
        <v>0</v>
      </c>
      <c r="H3806" s="22">
        <f t="shared" si="2785"/>
        <v>42804345510.11274</v>
      </c>
      <c r="I3806" s="23">
        <f t="shared" si="2786"/>
        <v>132580106.5049091</v>
      </c>
      <c r="J3806" s="23">
        <f t="shared" si="2787"/>
        <v>1086</v>
      </c>
      <c r="K3806" s="19">
        <f t="shared" si="2808"/>
        <v>225.0831931027827</v>
      </c>
      <c r="L3806" s="16">
        <f t="shared" si="2788"/>
        <v>295.25225425814665</v>
      </c>
      <c r="M3806" s="23">
        <f>M3805-IF($B3806="B",(Percent_Rent_In_Elsies*2.49%/12 * H3805)/K3805,0)+IF($B3806="D",N3806,0)+IF(B3806="D",AK3805)+IF(B3806="C",F3805*90%)-(Y3806-Y3805)-IF($B3806="A",Q3805/K3805) + IF($B3806="A",Q3805/K3805)</f>
        <v>-68653038.23812604</v>
      </c>
      <c r="N3806" s="23">
        <f t="shared" si="2789"/>
        <v>0</v>
      </c>
      <c r="O3806" s="22">
        <f t="shared" si="2790"/>
        <v>0</v>
      </c>
      <c r="P3806" s="22">
        <f t="shared" si="2821"/>
        <v>0</v>
      </c>
      <c r="Q3806" s="22">
        <f t="shared" si="2822"/>
        <v>0</v>
      </c>
      <c r="R3806" s="22">
        <f t="shared" si="2791"/>
        <v>522464805.49108154</v>
      </c>
      <c r="S3806" s="16">
        <f t="shared" si="2781"/>
        <v>0</v>
      </c>
      <c r="T3806" s="15">
        <f t="shared" si="2792"/>
        <v>0</v>
      </c>
      <c r="U3806" s="23">
        <f t="shared" si="2809"/>
        <v>2321207.5423707967</v>
      </c>
      <c r="V3806" s="23">
        <f t="shared" si="2810"/>
        <v>0</v>
      </c>
      <c r="W3806" s="23">
        <f t="shared" si="2823"/>
        <v>0</v>
      </c>
      <c r="X3806" s="23">
        <f t="shared" si="2811"/>
        <v>46577223.321088083</v>
      </c>
      <c r="Y3806" s="23">
        <f t="shared" si="2793"/>
        <v>13825559.361691331</v>
      </c>
      <c r="Z3806" s="3">
        <f t="shared" si="2794"/>
        <v>0</v>
      </c>
      <c r="AA3806" s="23">
        <f t="shared" si="2795"/>
        <v>76015324.287204444</v>
      </c>
      <c r="AB3806" s="26">
        <f t="shared" si="2812"/>
        <v>70086276.274228632</v>
      </c>
      <c r="AC3806" s="23">
        <f t="shared" si="2813"/>
        <v>74889487.274228647</v>
      </c>
      <c r="AD3806" s="23">
        <f t="shared" si="2819"/>
        <v>4803211</v>
      </c>
      <c r="AE3806" s="24">
        <f t="shared" si="2780"/>
        <v>70086276.274228647</v>
      </c>
      <c r="AF3806" s="3">
        <f t="shared" si="2814"/>
        <v>0</v>
      </c>
      <c r="AG3806" s="2">
        <f t="shared" si="2796"/>
        <v>0</v>
      </c>
      <c r="AH3806" s="2">
        <f t="shared" si="2797"/>
        <v>244.29516182386928</v>
      </c>
      <c r="AI3806" s="23">
        <f t="shared" si="2820"/>
        <v>12221265653.791054</v>
      </c>
      <c r="AJ3806" s="23">
        <f t="shared" si="2798"/>
        <v>6219.922423797766</v>
      </c>
      <c r="AK3806" s="23">
        <f t="shared" si="2799"/>
        <v>0</v>
      </c>
      <c r="AL3806" s="23">
        <f t="shared" si="2824"/>
        <v>0</v>
      </c>
      <c r="AM3806" s="23">
        <f t="shared" si="2825"/>
        <v>0</v>
      </c>
      <c r="AN3806" s="16">
        <f t="shared" si="2815"/>
        <v>0</v>
      </c>
      <c r="AO3806" s="23">
        <f t="shared" si="2816"/>
        <v>0</v>
      </c>
      <c r="AP3806" s="22">
        <f t="shared" si="2817"/>
        <v>0</v>
      </c>
      <c r="AQ3806" s="30">
        <f t="shared" si="2800"/>
        <v>33741546787.894218</v>
      </c>
      <c r="AR3806" s="28">
        <f t="shared" si="2801"/>
        <v>16663460135.148304</v>
      </c>
      <c r="AS3806" s="25">
        <f t="shared" si="2802"/>
        <v>200337590.02425668</v>
      </c>
      <c r="AT3806" s="32">
        <f t="shared" si="2803"/>
        <v>0</v>
      </c>
      <c r="AU3806" s="23">
        <f t="shared" si="2804"/>
        <v>0</v>
      </c>
      <c r="AV3806" s="22">
        <f t="shared" si="2805"/>
        <v>4943322228.0986843</v>
      </c>
      <c r="AW3806" s="31">
        <f t="shared" si="2818"/>
        <v>22329584758.762325</v>
      </c>
    </row>
    <row r="3807" spans="1:53" x14ac:dyDescent="0.25">
      <c r="A3807">
        <f t="shared" si="2826"/>
        <v>999</v>
      </c>
      <c r="B3807" t="s">
        <v>7</v>
      </c>
      <c r="C3807" s="27">
        <f t="shared" si="2783"/>
        <v>0</v>
      </c>
      <c r="D3807" s="27">
        <f t="shared" si="2806"/>
        <v>0</v>
      </c>
      <c r="E3807" s="27" t="b">
        <f t="shared" si="2782"/>
        <v>1</v>
      </c>
      <c r="F3807" s="29">
        <f t="shared" si="2784"/>
        <v>0</v>
      </c>
      <c r="G3807" s="27">
        <f t="shared" si="2807"/>
        <v>0</v>
      </c>
      <c r="H3807" s="22">
        <f t="shared" si="2785"/>
        <v>42804345510.11274</v>
      </c>
      <c r="I3807" s="23">
        <f t="shared" si="2786"/>
        <v>132580106.5049091</v>
      </c>
      <c r="J3807" s="23">
        <f t="shared" si="2787"/>
        <v>1086</v>
      </c>
      <c r="K3807" s="19">
        <f t="shared" si="2808"/>
        <v>225.0831931027827</v>
      </c>
      <c r="L3807" s="16">
        <f t="shared" si="2788"/>
        <v>295.25225425814665</v>
      </c>
      <c r="M3807" s="23">
        <f>M3806-IF($B3807="B",(Percent_Rent_In_Elsies*2.49%/12 * H3806)/K3806,0)+IF($B3807="D",N3807,0)+IF(B3807="D",AK3806)+IF(B3807="C",F3806*90%)-(Y3807-Y3806)-IF($B3807="A",Q3806/K3806) + IF($B3807="A",Q3806/K3806)</f>
        <v>-68850340.879227564</v>
      </c>
      <c r="N3807" s="23">
        <f t="shared" si="2789"/>
        <v>0</v>
      </c>
      <c r="O3807" s="22">
        <f t="shared" si="2790"/>
        <v>0</v>
      </c>
      <c r="P3807" s="22">
        <f t="shared" si="2821"/>
        <v>0</v>
      </c>
      <c r="Q3807" s="22">
        <f t="shared" si="2822"/>
        <v>0</v>
      </c>
      <c r="R3807" s="22">
        <f t="shared" si="2791"/>
        <v>478926071.70015806</v>
      </c>
      <c r="S3807" s="16">
        <f t="shared" si="2781"/>
        <v>43538733.790923461</v>
      </c>
      <c r="T3807" s="15">
        <f t="shared" si="2792"/>
        <v>0</v>
      </c>
      <c r="U3807" s="23">
        <f t="shared" si="2809"/>
        <v>2127773.5805065637</v>
      </c>
      <c r="V3807" s="23">
        <f t="shared" si="2810"/>
        <v>193433.96186423305</v>
      </c>
      <c r="W3807" s="23">
        <f t="shared" si="2823"/>
        <v>0</v>
      </c>
      <c r="X3807" s="23">
        <f t="shared" si="2811"/>
        <v>46577223.321088083</v>
      </c>
      <c r="Y3807" s="23">
        <f t="shared" si="2793"/>
        <v>13825559.361691331</v>
      </c>
      <c r="Z3807" s="3">
        <f t="shared" si="2794"/>
        <v>0</v>
      </c>
      <c r="AA3807" s="23">
        <f t="shared" si="2795"/>
        <v>76015324.287204444</v>
      </c>
      <c r="AB3807" s="26">
        <f t="shared" si="2812"/>
        <v>70086276.274228632</v>
      </c>
      <c r="AC3807" s="23">
        <f t="shared" si="2813"/>
        <v>74889487.274228647</v>
      </c>
      <c r="AD3807" s="23">
        <f t="shared" si="2819"/>
        <v>4803211</v>
      </c>
      <c r="AE3807" s="24">
        <f t="shared" si="2780"/>
        <v>70086276.274228647</v>
      </c>
      <c r="AF3807" s="3">
        <f t="shared" si="2814"/>
        <v>0</v>
      </c>
      <c r="AG3807" s="2">
        <f t="shared" si="2796"/>
        <v>0</v>
      </c>
      <c r="AH3807" s="2">
        <f t="shared" si="2797"/>
        <v>244.29516182386928</v>
      </c>
      <c r="AI3807" s="23">
        <f t="shared" si="2820"/>
        <v>12221265653.791054</v>
      </c>
      <c r="AJ3807" s="23">
        <f t="shared" si="2798"/>
        <v>6219.922423797766</v>
      </c>
      <c r="AK3807" s="23">
        <f t="shared" si="2799"/>
        <v>0</v>
      </c>
      <c r="AL3807" s="23">
        <f t="shared" si="2824"/>
        <v>12204971.920289993</v>
      </c>
      <c r="AM3807" s="23">
        <f t="shared" si="2825"/>
        <v>11387096779.325071</v>
      </c>
      <c r="AN3807" s="16">
        <f t="shared" si="2815"/>
        <v>0</v>
      </c>
      <c r="AO3807" s="23">
        <f t="shared" si="2816"/>
        <v>197302.6411015178</v>
      </c>
      <c r="AP3807" s="22">
        <f t="shared" si="2817"/>
        <v>44409508.466741972</v>
      </c>
      <c r="AQ3807" s="30">
        <f t="shared" si="2800"/>
        <v>33829988324.005737</v>
      </c>
      <c r="AR3807" s="28">
        <f t="shared" si="2801"/>
        <v>16707492162.793079</v>
      </c>
      <c r="AS3807" s="25">
        <f t="shared" si="2802"/>
        <v>200337590.02425668</v>
      </c>
      <c r="AT3807" s="32">
        <f t="shared" si="2803"/>
        <v>0</v>
      </c>
      <c r="AU3807" s="23">
        <f t="shared" si="2804"/>
        <v>0</v>
      </c>
      <c r="AV3807" s="22">
        <f t="shared" si="2805"/>
        <v>4943322228.0986843</v>
      </c>
      <c r="AW3807" s="31">
        <f t="shared" si="2818"/>
        <v>22418026294.873844</v>
      </c>
    </row>
    <row r="3808" spans="1:53" s="21" customFormat="1" x14ac:dyDescent="0.25">
      <c r="A3808">
        <f t="shared" si="2826"/>
        <v>999</v>
      </c>
      <c r="B3808" t="s">
        <v>8</v>
      </c>
      <c r="C3808" s="27">
        <f t="shared" si="2783"/>
        <v>0</v>
      </c>
      <c r="D3808" s="27">
        <f t="shared" si="2806"/>
        <v>0</v>
      </c>
      <c r="E3808" s="27" t="b">
        <f t="shared" si="2782"/>
        <v>1</v>
      </c>
      <c r="F3808" s="29">
        <f t="shared" si="2784"/>
        <v>0</v>
      </c>
      <c r="G3808" s="27">
        <f t="shared" si="2807"/>
        <v>0</v>
      </c>
      <c r="H3808" s="22">
        <f t="shared" si="2785"/>
        <v>42804345510.11274</v>
      </c>
      <c r="I3808" s="23">
        <f t="shared" si="2786"/>
        <v>132580106.5049091</v>
      </c>
      <c r="J3808" s="23">
        <f t="shared" si="2787"/>
        <v>1086</v>
      </c>
      <c r="K3808" s="19">
        <f t="shared" si="2808"/>
        <v>225.0831931027827</v>
      </c>
      <c r="L3808" s="16">
        <f t="shared" si="2788"/>
        <v>295.25225425814665</v>
      </c>
      <c r="M3808" s="23">
        <f>M3807-IF($B3808="B",(Percent_Rent_In_Elsies*2.49%/12 * H3807)/K3807,0)+IF($B3808="D",N3808,0)+IF(B3808="D",AK3807)+IF(B3808="C",F3807*90%)-(Y3808-Y3807)-IF($B3808="A",Q3807/K3807) + IF($B3808="A",Q3807/K3807)</f>
        <v>-68850340.879227564</v>
      </c>
      <c r="N3808" s="23">
        <f t="shared" si="2789"/>
        <v>0</v>
      </c>
      <c r="O3808" s="22">
        <f t="shared" si="2790"/>
        <v>0</v>
      </c>
      <c r="P3808" s="22">
        <f t="shared" si="2821"/>
        <v>0</v>
      </c>
      <c r="Q3808" s="22">
        <f t="shared" si="2822"/>
        <v>0</v>
      </c>
      <c r="R3808" s="22">
        <f t="shared" si="2791"/>
        <v>523335580.16690004</v>
      </c>
      <c r="S3808" s="16">
        <f t="shared" si="2781"/>
        <v>43538733.790923461</v>
      </c>
      <c r="T3808" s="15">
        <f t="shared" si="2792"/>
        <v>0</v>
      </c>
      <c r="U3808" s="23">
        <f t="shared" si="2809"/>
        <v>2325076.2216080814</v>
      </c>
      <c r="V3808" s="23">
        <f t="shared" si="2810"/>
        <v>193433.96186423305</v>
      </c>
      <c r="W3808" s="23">
        <f t="shared" si="2823"/>
        <v>0</v>
      </c>
      <c r="X3808" s="23">
        <f t="shared" si="2811"/>
        <v>46577223.321088083</v>
      </c>
      <c r="Y3808" s="23">
        <f t="shared" si="2793"/>
        <v>13825559.361691331</v>
      </c>
      <c r="Z3808" s="3">
        <f t="shared" si="2794"/>
        <v>0</v>
      </c>
      <c r="AA3808" s="23">
        <f t="shared" si="2795"/>
        <v>76015324.287204444</v>
      </c>
      <c r="AB3808" s="26">
        <f t="shared" si="2812"/>
        <v>70086276.274228618</v>
      </c>
      <c r="AC3808" s="23">
        <f t="shared" si="2813"/>
        <v>74889487.274228647</v>
      </c>
      <c r="AD3808" s="23">
        <f t="shared" si="2819"/>
        <v>4803211</v>
      </c>
      <c r="AE3808" s="24">
        <f t="shared" si="2780"/>
        <v>70086276.274228647</v>
      </c>
      <c r="AF3808" s="3">
        <f t="shared" si="2814"/>
        <v>1E-4</v>
      </c>
      <c r="AG3808" s="2">
        <f t="shared" si="2796"/>
        <v>0</v>
      </c>
      <c r="AH3808" s="2">
        <f t="shared" si="2797"/>
        <v>244.29516182386928</v>
      </c>
      <c r="AI3808" s="23">
        <f t="shared" si="2820"/>
        <v>12221265653.791054</v>
      </c>
      <c r="AJ3808" s="23">
        <f t="shared" si="2798"/>
        <v>6219.922423797766</v>
      </c>
      <c r="AK3808" s="23">
        <f t="shared" si="2799"/>
        <v>68971.960324291009</v>
      </c>
      <c r="AL3808" s="23">
        <f t="shared" si="2824"/>
        <v>0</v>
      </c>
      <c r="AM3808" s="23">
        <f t="shared" si="2825"/>
        <v>0</v>
      </c>
      <c r="AN3808" s="16">
        <f t="shared" si="2815"/>
        <v>0</v>
      </c>
      <c r="AO3808" s="23">
        <f t="shared" si="2816"/>
        <v>0</v>
      </c>
      <c r="AP3808" s="22">
        <f t="shared" si="2817"/>
        <v>0</v>
      </c>
      <c r="AQ3808" s="30">
        <f t="shared" si="2800"/>
        <v>33829988324.005737</v>
      </c>
      <c r="AR3808" s="28">
        <f t="shared" si="2801"/>
        <v>16707492162.793079</v>
      </c>
      <c r="AS3808" s="25">
        <f t="shared" si="2802"/>
        <v>200337590.02425668</v>
      </c>
      <c r="AT3808" s="32">
        <f t="shared" si="2803"/>
        <v>0</v>
      </c>
      <c r="AU3808" s="23">
        <f t="shared" si="2804"/>
        <v>0</v>
      </c>
      <c r="AV3808" s="22">
        <f t="shared" si="2805"/>
        <v>4943322228.0986843</v>
      </c>
      <c r="AW3808" s="31">
        <f t="shared" si="2818"/>
        <v>22418026294.873844</v>
      </c>
      <c r="AX3808"/>
      <c r="AY3808"/>
      <c r="AZ3808"/>
      <c r="BA3808"/>
    </row>
    <row r="3809" spans="1:53" s="21" customFormat="1" x14ac:dyDescent="0.25">
      <c r="A3809">
        <f t="shared" si="2826"/>
        <v>999</v>
      </c>
      <c r="B3809" t="s">
        <v>9</v>
      </c>
      <c r="C3809" s="27">
        <f t="shared" si="2783"/>
        <v>0</v>
      </c>
      <c r="D3809" s="27">
        <f t="shared" si="2806"/>
        <v>0</v>
      </c>
      <c r="E3809" s="27" t="b">
        <f t="shared" si="2782"/>
        <v>1</v>
      </c>
      <c r="F3809" s="29">
        <f t="shared" si="2784"/>
        <v>0</v>
      </c>
      <c r="G3809" s="27">
        <f t="shared" si="2807"/>
        <v>0</v>
      </c>
      <c r="H3809" s="22">
        <f t="shared" si="2785"/>
        <v>42804345510.11274</v>
      </c>
      <c r="I3809" s="23">
        <f t="shared" si="2786"/>
        <v>132580106.5049091</v>
      </c>
      <c r="J3809" s="23">
        <f t="shared" si="2787"/>
        <v>1086</v>
      </c>
      <c r="K3809" s="19">
        <f t="shared" si="2808"/>
        <v>225.0831931027827</v>
      </c>
      <c r="L3809" s="16">
        <f t="shared" si="2788"/>
        <v>295.25225425814665</v>
      </c>
      <c r="M3809" s="23">
        <f>M3808-IF($B3809="B",(Percent_Rent_In_Elsies*2.49%/12 * H3808)/K3808,0)+IF($B3809="D",N3809,0)+IF(B3809="D",AK3808)+IF(B3809="C",F3808*90%)-(Y3809-Y3808)-IF($B3809="A",Q3808/K3808) + IF($B3809="A",Q3808/K3808)</f>
        <v>-68781368.918903276</v>
      </c>
      <c r="N3809" s="23">
        <f t="shared" si="2789"/>
        <v>0</v>
      </c>
      <c r="O3809" s="22">
        <f t="shared" si="2790"/>
        <v>30419083.465087153</v>
      </c>
      <c r="P3809" s="22">
        <f t="shared" si="2821"/>
        <v>0</v>
      </c>
      <c r="Q3809" s="22">
        <f t="shared" si="2822"/>
        <v>0</v>
      </c>
      <c r="R3809" s="22">
        <f t="shared" si="2791"/>
        <v>523335580.16690004</v>
      </c>
      <c r="S3809" s="16">
        <f t="shared" si="2781"/>
        <v>0</v>
      </c>
      <c r="T3809" s="15">
        <f t="shared" si="2792"/>
        <v>13119650.325836308</v>
      </c>
      <c r="U3809" s="23">
        <f t="shared" si="2809"/>
        <v>2325076.2216080814</v>
      </c>
      <c r="V3809" s="23">
        <f t="shared" si="2810"/>
        <v>0</v>
      </c>
      <c r="W3809" s="23">
        <f t="shared" si="2823"/>
        <v>193433.96186423305</v>
      </c>
      <c r="X3809" s="23">
        <f t="shared" si="2811"/>
        <v>46577223.321088083</v>
      </c>
      <c r="Y3809" s="23">
        <f t="shared" si="2793"/>
        <v>13825559.361691331</v>
      </c>
      <c r="Z3809" s="3">
        <f t="shared" si="2794"/>
        <v>0</v>
      </c>
      <c r="AA3809" s="23">
        <f t="shared" si="2795"/>
        <v>75946352.326880157</v>
      </c>
      <c r="AB3809" s="26">
        <f t="shared" si="2812"/>
        <v>70086276.274228618</v>
      </c>
      <c r="AC3809" s="23">
        <f t="shared" si="2813"/>
        <v>74889487.274228647</v>
      </c>
      <c r="AD3809" s="23">
        <f t="shared" si="2819"/>
        <v>4803211</v>
      </c>
      <c r="AE3809" s="24">
        <f t="shared" si="2780"/>
        <v>70086276.274228647</v>
      </c>
      <c r="AF3809" s="3">
        <f t="shared" si="2814"/>
        <v>0</v>
      </c>
      <c r="AG3809" s="2">
        <f t="shared" si="2796"/>
        <v>0</v>
      </c>
      <c r="AH3809" s="2">
        <f t="shared" si="2797"/>
        <v>244.29516182386928</v>
      </c>
      <c r="AI3809" s="23">
        <f t="shared" si="2820"/>
        <v>12210176775.887947</v>
      </c>
      <c r="AJ3809" s="23">
        <f t="shared" si="2798"/>
        <v>6219.922423797766</v>
      </c>
      <c r="AK3809" s="23">
        <f t="shared" si="2799"/>
        <v>0</v>
      </c>
      <c r="AL3809" s="23">
        <f t="shared" si="2824"/>
        <v>0</v>
      </c>
      <c r="AM3809" s="23">
        <f t="shared" si="2825"/>
        <v>0</v>
      </c>
      <c r="AN3809" s="16">
        <f t="shared" si="2815"/>
        <v>0</v>
      </c>
      <c r="AO3809" s="23">
        <f t="shared" si="2816"/>
        <v>0</v>
      </c>
      <c r="AP3809" s="22">
        <f t="shared" si="2817"/>
        <v>0</v>
      </c>
      <c r="AQ3809" s="30">
        <f t="shared" si="2800"/>
        <v>33829988324.005737</v>
      </c>
      <c r="AR3809" s="28">
        <f t="shared" si="2801"/>
        <v>16707492162.793079</v>
      </c>
      <c r="AS3809" s="25">
        <f t="shared" si="2802"/>
        <v>200337590.02425668</v>
      </c>
      <c r="AT3809" s="32">
        <f t="shared" si="2803"/>
        <v>0</v>
      </c>
      <c r="AU3809" s="23">
        <f t="shared" si="2804"/>
        <v>0</v>
      </c>
      <c r="AV3809" s="22">
        <f t="shared" si="2805"/>
        <v>4943322228.0986843</v>
      </c>
      <c r="AW3809" s="31">
        <f t="shared" si="2818"/>
        <v>22418026294.873844</v>
      </c>
      <c r="AX3809"/>
      <c r="AY3809"/>
      <c r="AZ3809"/>
      <c r="BA3809"/>
    </row>
    <row r="3810" spans="1:53" x14ac:dyDescent="0.25">
      <c r="A3810" s="21">
        <f t="shared" si="2826"/>
        <v>999</v>
      </c>
      <c r="B3810" s="21" t="s">
        <v>28</v>
      </c>
      <c r="C3810" s="27">
        <f t="shared" si="2783"/>
        <v>0</v>
      </c>
      <c r="D3810" s="27">
        <f t="shared" si="2806"/>
        <v>0</v>
      </c>
      <c r="E3810" s="27" t="b">
        <f t="shared" si="2782"/>
        <v>1</v>
      </c>
      <c r="F3810" s="29">
        <f t="shared" si="2784"/>
        <v>0</v>
      </c>
      <c r="G3810" s="27">
        <f t="shared" si="2807"/>
        <v>0</v>
      </c>
      <c r="H3810" s="22">
        <f t="shared" si="2785"/>
        <v>42804345510.11274</v>
      </c>
      <c r="I3810" s="23">
        <f t="shared" si="2786"/>
        <v>132580106.5049091</v>
      </c>
      <c r="J3810" s="23">
        <f t="shared" si="2787"/>
        <v>1086</v>
      </c>
      <c r="K3810" s="19">
        <f t="shared" si="2808"/>
        <v>225.0831931027827</v>
      </c>
      <c r="L3810" s="16">
        <f t="shared" si="2788"/>
        <v>295.25225425814665</v>
      </c>
      <c r="M3810" s="23">
        <f>M3809-IF($B3810="B",(Percent_Rent_In_Elsies*2.49%/12 * H3809)/K3809,0)+IF($B3810="D",N3810,0)+IF(B3810="D",AK3809)+IF(B3810="C",F3809*90%)-(Y3810-Y3809)-IF($B3810="A",Q3809/K3809) + IF($B3810="A",Q3809/K3809)</f>
        <v>-68781368.918903276</v>
      </c>
      <c r="N3810" s="23">
        <f t="shared" si="2789"/>
        <v>0</v>
      </c>
      <c r="O3810" s="22">
        <f t="shared" si="2790"/>
        <v>0</v>
      </c>
      <c r="P3810" s="22">
        <f t="shared" si="2821"/>
        <v>30419083.465087153</v>
      </c>
      <c r="Q3810" s="22">
        <f t="shared" si="2822"/>
        <v>0</v>
      </c>
      <c r="R3810" s="22">
        <f t="shared" si="2791"/>
        <v>523335580.16690004</v>
      </c>
      <c r="S3810" s="16">
        <f t="shared" si="2781"/>
        <v>0</v>
      </c>
      <c r="T3810" s="15">
        <f t="shared" si="2792"/>
        <v>0</v>
      </c>
      <c r="U3810" s="23">
        <f t="shared" si="2809"/>
        <v>2325076.2216080814</v>
      </c>
      <c r="V3810" s="23">
        <f t="shared" si="2810"/>
        <v>0</v>
      </c>
      <c r="W3810" s="23">
        <f t="shared" si="2823"/>
        <v>0</v>
      </c>
      <c r="X3810" s="23">
        <f t="shared" si="2811"/>
        <v>46577223.321088083</v>
      </c>
      <c r="Y3810" s="23">
        <f t="shared" si="2793"/>
        <v>13825559.361691331</v>
      </c>
      <c r="Z3810" s="3">
        <f t="shared" si="2794"/>
        <v>9671.698093211653</v>
      </c>
      <c r="AA3810" s="23">
        <f t="shared" si="2795"/>
        <v>76091427.798278332</v>
      </c>
      <c r="AB3810" s="26">
        <f t="shared" si="2812"/>
        <v>70086276.274228618</v>
      </c>
      <c r="AC3810" s="23">
        <f t="shared" si="2813"/>
        <v>74889487.274228647</v>
      </c>
      <c r="AD3810" s="23">
        <f t="shared" si="2819"/>
        <v>4803211</v>
      </c>
      <c r="AE3810" s="24">
        <f t="shared" si="2780"/>
        <v>70086276.274228647</v>
      </c>
      <c r="AF3810" s="3">
        <f t="shared" si="2814"/>
        <v>0</v>
      </c>
      <c r="AG3810" s="2">
        <f t="shared" si="2796"/>
        <v>1160603771.1853983</v>
      </c>
      <c r="AH3810" s="2">
        <f t="shared" si="2797"/>
        <v>244.29516182386928</v>
      </c>
      <c r="AI3810" s="23">
        <f t="shared" si="2820"/>
        <v>12233501097.561657</v>
      </c>
      <c r="AJ3810" s="23">
        <f t="shared" si="2798"/>
        <v>6219.922423797766</v>
      </c>
      <c r="AK3810" s="23">
        <f t="shared" si="2799"/>
        <v>0</v>
      </c>
      <c r="AL3810" s="23">
        <f t="shared" si="2824"/>
        <v>0</v>
      </c>
      <c r="AM3810" s="23">
        <f t="shared" si="2825"/>
        <v>0</v>
      </c>
      <c r="AN3810" s="16">
        <f t="shared" si="2815"/>
        <v>0</v>
      </c>
      <c r="AO3810" s="23">
        <f t="shared" si="2816"/>
        <v>0</v>
      </c>
      <c r="AP3810" s="22">
        <f t="shared" si="2817"/>
        <v>0</v>
      </c>
      <c r="AQ3810" s="30">
        <f t="shared" si="2800"/>
        <v>33829988324.005737</v>
      </c>
      <c r="AR3810" s="28">
        <f t="shared" si="2801"/>
        <v>16707492162.793079</v>
      </c>
      <c r="AS3810" s="25">
        <f t="shared" si="2802"/>
        <v>200337590.02425668</v>
      </c>
      <c r="AT3810" s="32">
        <f t="shared" si="2803"/>
        <v>19343.396186423306</v>
      </c>
      <c r="AU3810" s="23">
        <f t="shared" si="2804"/>
        <v>19343.396186423306</v>
      </c>
      <c r="AV3810" s="22">
        <f t="shared" si="2805"/>
        <v>4956441878.4245205</v>
      </c>
      <c r="AW3810" s="31">
        <f t="shared" si="2818"/>
        <v>22418026294.873844</v>
      </c>
    </row>
    <row r="3811" spans="1:53" x14ac:dyDescent="0.25">
      <c r="A3811">
        <f t="shared" si="2826"/>
        <v>1000</v>
      </c>
      <c r="B3811" t="s">
        <v>6</v>
      </c>
      <c r="C3811" s="27">
        <f t="shared" si="2783"/>
        <v>0</v>
      </c>
      <c r="D3811" s="27">
        <f t="shared" si="2806"/>
        <v>0</v>
      </c>
      <c r="E3811" s="27" t="b">
        <f t="shared" si="2782"/>
        <v>1</v>
      </c>
      <c r="F3811" s="29">
        <f t="shared" si="2784"/>
        <v>0</v>
      </c>
      <c r="G3811" s="27">
        <f t="shared" si="2807"/>
        <v>0</v>
      </c>
      <c r="H3811" s="22">
        <f t="shared" si="2785"/>
        <v>42875686085.962929</v>
      </c>
      <c r="I3811" s="23">
        <f t="shared" si="2786"/>
        <v>132580106.5049091</v>
      </c>
      <c r="J3811" s="23">
        <f t="shared" si="2787"/>
        <v>1086</v>
      </c>
      <c r="K3811" s="19">
        <f t="shared" si="2808"/>
        <v>225.0831931027827</v>
      </c>
      <c r="L3811" s="16">
        <f t="shared" si="2788"/>
        <v>295.74434134857688</v>
      </c>
      <c r="M3811" s="23">
        <f>M3810-IF($B3811="B",(Percent_Rent_In_Elsies*2.49%/12 * H3810)/K3810,0)+IF($B3811="D",N3811,0)+IF(B3811="D",AK3810)+IF(B3811="C",F3810*90%)-(Y3811-Y3810)-IF($B3811="A",Q3810/K3810) + IF($B3811="A",Q3810/K3810)</f>
        <v>-68781368.918903276</v>
      </c>
      <c r="N3811" s="23">
        <f t="shared" si="2789"/>
        <v>0</v>
      </c>
      <c r="O3811" s="22">
        <f t="shared" si="2790"/>
        <v>0</v>
      </c>
      <c r="P3811" s="22">
        <f t="shared" si="2821"/>
        <v>0</v>
      </c>
      <c r="Q3811" s="22">
        <f t="shared" si="2822"/>
        <v>0</v>
      </c>
      <c r="R3811" s="22">
        <f t="shared" si="2791"/>
        <v>523335580.16690004</v>
      </c>
      <c r="S3811" s="16">
        <f t="shared" si="2781"/>
        <v>0</v>
      </c>
      <c r="T3811" s="15">
        <f t="shared" si="2792"/>
        <v>0</v>
      </c>
      <c r="U3811" s="23">
        <f t="shared" si="2809"/>
        <v>2325076.2216080814</v>
      </c>
      <c r="V3811" s="23">
        <f t="shared" si="2810"/>
        <v>0</v>
      </c>
      <c r="W3811" s="23">
        <f t="shared" si="2823"/>
        <v>0</v>
      </c>
      <c r="X3811" s="23">
        <f t="shared" si="2811"/>
        <v>46625581.811554149</v>
      </c>
      <c r="Y3811" s="23">
        <f t="shared" si="2793"/>
        <v>13825559.361691331</v>
      </c>
      <c r="Z3811" s="3">
        <f t="shared" si="2794"/>
        <v>0</v>
      </c>
      <c r="AA3811" s="23">
        <f t="shared" si="2795"/>
        <v>76091427.798278332</v>
      </c>
      <c r="AB3811" s="26">
        <f t="shared" si="2812"/>
        <v>70086276.274228618</v>
      </c>
      <c r="AC3811" s="23">
        <f t="shared" si="2813"/>
        <v>74889487.274228647</v>
      </c>
      <c r="AD3811" s="23">
        <f t="shared" si="2819"/>
        <v>4803211</v>
      </c>
      <c r="AE3811" s="24">
        <f t="shared" si="2780"/>
        <v>70086276.274228647</v>
      </c>
      <c r="AF3811" s="3">
        <f t="shared" si="2814"/>
        <v>0</v>
      </c>
      <c r="AG3811" s="2">
        <f t="shared" si="2796"/>
        <v>0</v>
      </c>
      <c r="AH3811" s="2">
        <f t="shared" si="2797"/>
        <v>244.70232042690904</v>
      </c>
      <c r="AI3811" s="23">
        <f t="shared" si="2820"/>
        <v>12233501097.561657</v>
      </c>
      <c r="AJ3811" s="23">
        <f t="shared" si="2798"/>
        <v>6219.922423797766</v>
      </c>
      <c r="AK3811" s="23">
        <f t="shared" si="2799"/>
        <v>0</v>
      </c>
      <c r="AL3811" s="23">
        <f t="shared" si="2824"/>
        <v>0</v>
      </c>
      <c r="AM3811" s="23">
        <f t="shared" si="2825"/>
        <v>0</v>
      </c>
      <c r="AN3811" s="16">
        <f t="shared" si="2815"/>
        <v>0</v>
      </c>
      <c r="AO3811" s="23">
        <f t="shared" si="2816"/>
        <v>0</v>
      </c>
      <c r="AP3811" s="22">
        <f t="shared" si="2817"/>
        <v>0</v>
      </c>
      <c r="AQ3811" s="30">
        <f t="shared" si="2800"/>
        <v>33829988324.005737</v>
      </c>
      <c r="AR3811" s="28">
        <f t="shared" si="2801"/>
        <v>16707492162.793079</v>
      </c>
      <c r="AS3811" s="25">
        <f t="shared" si="2802"/>
        <v>200337590.02425668</v>
      </c>
      <c r="AT3811" s="32">
        <f t="shared" si="2803"/>
        <v>0</v>
      </c>
      <c r="AU3811" s="23">
        <f t="shared" si="2804"/>
        <v>0</v>
      </c>
      <c r="AV3811" s="22">
        <f t="shared" si="2805"/>
        <v>4956441878.4245205</v>
      </c>
      <c r="AW3811" s="31">
        <f t="shared" si="2818"/>
        <v>22387607211.408756</v>
      </c>
    </row>
    <row r="3812" spans="1:53" x14ac:dyDescent="0.25">
      <c r="A3812">
        <f t="shared" si="2826"/>
        <v>1000</v>
      </c>
      <c r="B3812" t="s">
        <v>7</v>
      </c>
      <c r="C3812" s="27">
        <f t="shared" si="2783"/>
        <v>0</v>
      </c>
      <c r="D3812" s="27">
        <f t="shared" si="2806"/>
        <v>0</v>
      </c>
      <c r="E3812" s="27" t="b">
        <f t="shared" si="2782"/>
        <v>1</v>
      </c>
      <c r="F3812" s="29">
        <f t="shared" si="2784"/>
        <v>0</v>
      </c>
      <c r="G3812" s="27">
        <f t="shared" si="2807"/>
        <v>0</v>
      </c>
      <c r="H3812" s="22">
        <f t="shared" si="2785"/>
        <v>42875686085.962929</v>
      </c>
      <c r="I3812" s="23">
        <f t="shared" si="2786"/>
        <v>132580106.5049091</v>
      </c>
      <c r="J3812" s="23">
        <f t="shared" si="2787"/>
        <v>1086</v>
      </c>
      <c r="K3812" s="19">
        <f t="shared" si="2808"/>
        <v>225.0831931027827</v>
      </c>
      <c r="L3812" s="16">
        <f t="shared" si="2788"/>
        <v>295.74434134857688</v>
      </c>
      <c r="M3812" s="23">
        <f>M3811-IF($B3812="B",(Percent_Rent_In_Elsies*2.49%/12 * H3811)/K3811,0)+IF($B3812="D",N3812,0)+IF(B3812="D",AK3811)+IF(B3812="C",F3811*90%)-(Y3812-Y3811)-IF($B3812="A",Q3811/K3811) + IF($B3812="A",Q3811/K3811)</f>
        <v>-68979000.397739962</v>
      </c>
      <c r="N3812" s="23">
        <f t="shared" si="2789"/>
        <v>0</v>
      </c>
      <c r="O3812" s="22">
        <f t="shared" si="2790"/>
        <v>0</v>
      </c>
      <c r="P3812" s="22">
        <f t="shared" si="2821"/>
        <v>0</v>
      </c>
      <c r="Q3812" s="22">
        <f t="shared" si="2822"/>
        <v>0</v>
      </c>
      <c r="R3812" s="22">
        <f t="shared" si="2791"/>
        <v>479724281.8196584</v>
      </c>
      <c r="S3812" s="16">
        <f t="shared" si="2781"/>
        <v>43611298.34724167</v>
      </c>
      <c r="T3812" s="15">
        <f t="shared" si="2792"/>
        <v>0</v>
      </c>
      <c r="U3812" s="23">
        <f t="shared" si="2809"/>
        <v>2131319.8698074077</v>
      </c>
      <c r="V3812" s="23">
        <f t="shared" si="2810"/>
        <v>193756.35180067344</v>
      </c>
      <c r="W3812" s="23">
        <f t="shared" si="2823"/>
        <v>0</v>
      </c>
      <c r="X3812" s="23">
        <f t="shared" si="2811"/>
        <v>46625581.811554149</v>
      </c>
      <c r="Y3812" s="23">
        <f t="shared" si="2793"/>
        <v>13825559.361691331</v>
      </c>
      <c r="Z3812" s="3">
        <f t="shared" si="2794"/>
        <v>0</v>
      </c>
      <c r="AA3812" s="23">
        <f t="shared" si="2795"/>
        <v>76091427.798278332</v>
      </c>
      <c r="AB3812" s="26">
        <f t="shared" si="2812"/>
        <v>70086276.274228618</v>
      </c>
      <c r="AC3812" s="23">
        <f t="shared" si="2813"/>
        <v>74889487.274228647</v>
      </c>
      <c r="AD3812" s="23">
        <f t="shared" si="2819"/>
        <v>4803211</v>
      </c>
      <c r="AE3812" s="24">
        <f t="shared" si="2780"/>
        <v>70086276.274228647</v>
      </c>
      <c r="AF3812" s="3">
        <f t="shared" si="2814"/>
        <v>0</v>
      </c>
      <c r="AG3812" s="2">
        <f t="shared" si="2796"/>
        <v>0</v>
      </c>
      <c r="AH3812" s="2">
        <f t="shared" si="2797"/>
        <v>244.70232042690904</v>
      </c>
      <c r="AI3812" s="23">
        <f t="shared" si="2820"/>
        <v>12233501097.561657</v>
      </c>
      <c r="AJ3812" s="23">
        <f t="shared" si="2798"/>
        <v>6219.922423797766</v>
      </c>
      <c r="AK3812" s="23">
        <f t="shared" si="2799"/>
        <v>0</v>
      </c>
      <c r="AL3812" s="23">
        <f t="shared" si="2824"/>
        <v>12235443.77060318</v>
      </c>
      <c r="AM3812" s="23">
        <f t="shared" si="2825"/>
        <v>11415526661.08371</v>
      </c>
      <c r="AN3812" s="16">
        <f t="shared" si="2815"/>
        <v>0</v>
      </c>
      <c r="AO3812" s="23">
        <f t="shared" si="2816"/>
        <v>197631.47883668702</v>
      </c>
      <c r="AP3812" s="22">
        <f t="shared" si="2817"/>
        <v>44483524.314186543</v>
      </c>
      <c r="AQ3812" s="30">
        <f t="shared" si="2800"/>
        <v>33918577262.677441</v>
      </c>
      <c r="AR3812" s="28">
        <f t="shared" si="2801"/>
        <v>16751597577.150595</v>
      </c>
      <c r="AS3812" s="25">
        <f t="shared" si="2802"/>
        <v>200337590.02425668</v>
      </c>
      <c r="AT3812" s="32">
        <f t="shared" si="2803"/>
        <v>0</v>
      </c>
      <c r="AU3812" s="23">
        <f t="shared" si="2804"/>
        <v>0</v>
      </c>
      <c r="AV3812" s="22">
        <f t="shared" si="2805"/>
        <v>4956441878.4245205</v>
      </c>
      <c r="AW3812" s="31">
        <f t="shared" si="2818"/>
        <v>22476196150.08046</v>
      </c>
    </row>
    <row r="3813" spans="1:53" x14ac:dyDescent="0.25">
      <c r="A3813">
        <f t="shared" si="2826"/>
        <v>1000</v>
      </c>
      <c r="B3813" t="s">
        <v>8</v>
      </c>
      <c r="C3813" s="27">
        <f t="shared" si="2783"/>
        <v>0</v>
      </c>
      <c r="D3813" s="27">
        <f t="shared" si="2806"/>
        <v>0</v>
      </c>
      <c r="E3813" s="27" t="b">
        <f t="shared" si="2782"/>
        <v>1</v>
      </c>
      <c r="F3813" s="29">
        <f t="shared" si="2784"/>
        <v>0</v>
      </c>
      <c r="G3813" s="27">
        <f t="shared" si="2807"/>
        <v>0</v>
      </c>
      <c r="H3813" s="22">
        <f t="shared" si="2785"/>
        <v>42875686085.962929</v>
      </c>
      <c r="I3813" s="23">
        <f t="shared" si="2786"/>
        <v>132580106.5049091</v>
      </c>
      <c r="J3813" s="23">
        <f t="shared" si="2787"/>
        <v>1086</v>
      </c>
      <c r="K3813" s="19">
        <f t="shared" si="2808"/>
        <v>225.0831931027827</v>
      </c>
      <c r="L3813" s="16">
        <f t="shared" si="2788"/>
        <v>295.74434134857688</v>
      </c>
      <c r="M3813" s="23">
        <f>M3812-IF($B3813="B",(Percent_Rent_In_Elsies*2.49%/12 * H3812)/K3812,0)+IF($B3813="D",N3813,0)+IF(B3813="D",AK3812)+IF(B3813="C",F3812*90%)-(Y3813-Y3812)-IF($B3813="A",Q3812/K3812) + IF($B3813="A",Q3812/K3812)</f>
        <v>-68979000.397739962</v>
      </c>
      <c r="N3813" s="23">
        <f t="shared" si="2789"/>
        <v>0</v>
      </c>
      <c r="O3813" s="22">
        <f t="shared" si="2790"/>
        <v>0</v>
      </c>
      <c r="P3813" s="22">
        <f t="shared" si="2821"/>
        <v>0</v>
      </c>
      <c r="Q3813" s="22">
        <f t="shared" si="2822"/>
        <v>0</v>
      </c>
      <c r="R3813" s="22">
        <f t="shared" si="2791"/>
        <v>524207806.13384497</v>
      </c>
      <c r="S3813" s="16">
        <f t="shared" si="2781"/>
        <v>43611298.34724167</v>
      </c>
      <c r="T3813" s="15">
        <f t="shared" si="2792"/>
        <v>0</v>
      </c>
      <c r="U3813" s="23">
        <f t="shared" si="2809"/>
        <v>2328951.3486440945</v>
      </c>
      <c r="V3813" s="23">
        <f t="shared" si="2810"/>
        <v>193756.35180067344</v>
      </c>
      <c r="W3813" s="23">
        <f t="shared" si="2823"/>
        <v>0</v>
      </c>
      <c r="X3813" s="23">
        <f t="shared" si="2811"/>
        <v>46625581.811554149</v>
      </c>
      <c r="Y3813" s="23">
        <f t="shared" si="2793"/>
        <v>13825559.361691331</v>
      </c>
      <c r="Z3813" s="3">
        <f t="shared" si="2794"/>
        <v>0</v>
      </c>
      <c r="AA3813" s="23">
        <f t="shared" si="2795"/>
        <v>76091427.798278332</v>
      </c>
      <c r="AB3813" s="26">
        <f t="shared" si="2812"/>
        <v>70086276.274228618</v>
      </c>
      <c r="AC3813" s="23">
        <f t="shared" si="2813"/>
        <v>74889487.274228647</v>
      </c>
      <c r="AD3813" s="23">
        <f t="shared" si="2819"/>
        <v>4803211</v>
      </c>
      <c r="AE3813" s="24">
        <f t="shared" si="2780"/>
        <v>70086276.274228647</v>
      </c>
      <c r="AF3813" s="3">
        <f t="shared" si="2814"/>
        <v>1E-4</v>
      </c>
      <c r="AG3813" s="2">
        <f t="shared" si="2796"/>
        <v>0</v>
      </c>
      <c r="AH3813" s="2">
        <f t="shared" si="2797"/>
        <v>244.70232042690904</v>
      </c>
      <c r="AI3813" s="23">
        <f t="shared" si="2820"/>
        <v>12233501097.561657</v>
      </c>
      <c r="AJ3813" s="23">
        <f t="shared" si="2798"/>
        <v>6219.922423797766</v>
      </c>
      <c r="AK3813" s="23">
        <f t="shared" si="2799"/>
        <v>69023.982725667636</v>
      </c>
      <c r="AL3813" s="23">
        <f t="shared" si="2824"/>
        <v>0</v>
      </c>
      <c r="AM3813" s="23">
        <f t="shared" si="2825"/>
        <v>0</v>
      </c>
      <c r="AN3813" s="16">
        <f t="shared" si="2815"/>
        <v>0</v>
      </c>
      <c r="AO3813" s="23">
        <f t="shared" si="2816"/>
        <v>0</v>
      </c>
      <c r="AP3813" s="22">
        <f t="shared" si="2817"/>
        <v>0</v>
      </c>
      <c r="AQ3813" s="30">
        <f t="shared" si="2800"/>
        <v>33918577262.677441</v>
      </c>
      <c r="AR3813" s="28">
        <f t="shared" si="2801"/>
        <v>16751597577.150595</v>
      </c>
      <c r="AS3813" s="25">
        <f t="shared" si="2802"/>
        <v>200337590.02425668</v>
      </c>
      <c r="AT3813" s="32">
        <f t="shared" si="2803"/>
        <v>0</v>
      </c>
      <c r="AU3813" s="23">
        <f t="shared" si="2804"/>
        <v>0</v>
      </c>
      <c r="AV3813" s="22">
        <f t="shared" si="2805"/>
        <v>4956441878.4245205</v>
      </c>
      <c r="AW3813" s="31">
        <f t="shared" si="2818"/>
        <v>22476196150.08046</v>
      </c>
    </row>
    <row r="3814" spans="1:53" x14ac:dyDescent="0.25">
      <c r="A3814" s="21">
        <f t="shared" si="2826"/>
        <v>1000</v>
      </c>
      <c r="B3814" s="21" t="s">
        <v>9</v>
      </c>
      <c r="C3814" s="27">
        <f t="shared" si="2783"/>
        <v>0</v>
      </c>
      <c r="D3814" s="27">
        <f t="shared" si="2806"/>
        <v>0</v>
      </c>
      <c r="E3814" s="27" t="b">
        <f t="shared" si="2782"/>
        <v>1</v>
      </c>
      <c r="F3814" s="29">
        <f t="shared" si="2784"/>
        <v>0</v>
      </c>
      <c r="G3814" s="27">
        <f t="shared" si="2807"/>
        <v>0</v>
      </c>
      <c r="H3814" s="22">
        <f t="shared" si="2785"/>
        <v>42875686085.962929</v>
      </c>
      <c r="I3814" s="23">
        <f t="shared" si="2786"/>
        <v>132580106.5049091</v>
      </c>
      <c r="J3814" s="23">
        <f t="shared" si="2787"/>
        <v>1086</v>
      </c>
      <c r="K3814" s="19">
        <f t="shared" si="2808"/>
        <v>225.0831931027827</v>
      </c>
      <c r="L3814" s="16">
        <f t="shared" si="2788"/>
        <v>295.74434134857688</v>
      </c>
      <c r="M3814" s="23">
        <f>M3813-IF($B3814="B",(Percent_Rent_In_Elsies*2.49%/12 * H3813)/K3813,0)+IF($B3814="D",N3814,0)+IF(B3814="D",AK3813)+IF(B3814="C",F3813*90%)-(Y3814-Y3813)-IF($B3814="A",Q3813/K3813) + IF($B3814="A",Q3813/K3813)</f>
        <v>-68909976.415014297</v>
      </c>
      <c r="N3814" s="23">
        <f t="shared" si="2789"/>
        <v>0</v>
      </c>
      <c r="O3814" s="22">
        <f t="shared" si="2790"/>
        <v>30469781.937528968</v>
      </c>
      <c r="P3814" s="22">
        <f t="shared" si="2821"/>
        <v>0</v>
      </c>
      <c r="Q3814" s="22">
        <f t="shared" si="2822"/>
        <v>0</v>
      </c>
      <c r="R3814" s="22">
        <f t="shared" si="2791"/>
        <v>524207806.13384497</v>
      </c>
      <c r="S3814" s="16">
        <f t="shared" si="2781"/>
        <v>0</v>
      </c>
      <c r="T3814" s="15">
        <f t="shared" si="2792"/>
        <v>13141516.409712702</v>
      </c>
      <c r="U3814" s="23">
        <f t="shared" si="2809"/>
        <v>2328951.3486440945</v>
      </c>
      <c r="V3814" s="23">
        <f t="shared" si="2810"/>
        <v>0</v>
      </c>
      <c r="W3814" s="23">
        <f t="shared" si="2823"/>
        <v>193756.35180067344</v>
      </c>
      <c r="X3814" s="23">
        <f t="shared" si="2811"/>
        <v>46625581.811554149</v>
      </c>
      <c r="Y3814" s="23">
        <f t="shared" si="2793"/>
        <v>13825559.361691331</v>
      </c>
      <c r="Z3814" s="3">
        <f t="shared" si="2794"/>
        <v>0</v>
      </c>
      <c r="AA3814" s="23">
        <f t="shared" si="2795"/>
        <v>76022403.815552667</v>
      </c>
      <c r="AB3814" s="26">
        <f t="shared" si="2812"/>
        <v>70086276.274228603</v>
      </c>
      <c r="AC3814" s="23">
        <f t="shared" si="2813"/>
        <v>74889487.274228647</v>
      </c>
      <c r="AD3814" s="23">
        <f t="shared" si="2819"/>
        <v>4803211</v>
      </c>
      <c r="AE3814" s="24">
        <f t="shared" si="2780"/>
        <v>70086276.274228647</v>
      </c>
      <c r="AF3814" s="3">
        <f t="shared" si="2814"/>
        <v>0</v>
      </c>
      <c r="AG3814" s="2">
        <f t="shared" si="2796"/>
        <v>0</v>
      </c>
      <c r="AH3814" s="2">
        <f t="shared" si="2797"/>
        <v>244.70232042690904</v>
      </c>
      <c r="AI3814" s="23">
        <f t="shared" si="2820"/>
        <v>12222403855.824112</v>
      </c>
      <c r="AJ3814" s="23">
        <f t="shared" si="2798"/>
        <v>6219.922423797766</v>
      </c>
      <c r="AK3814" s="23">
        <f t="shared" si="2799"/>
        <v>0</v>
      </c>
      <c r="AL3814" s="23">
        <f t="shared" si="2824"/>
        <v>0</v>
      </c>
      <c r="AM3814" s="23">
        <f t="shared" si="2825"/>
        <v>0</v>
      </c>
      <c r="AN3814" s="16">
        <f t="shared" si="2815"/>
        <v>0</v>
      </c>
      <c r="AO3814" s="23">
        <f t="shared" si="2816"/>
        <v>0</v>
      </c>
      <c r="AP3814" s="22">
        <f t="shared" si="2817"/>
        <v>0</v>
      </c>
      <c r="AQ3814" s="30">
        <f t="shared" si="2800"/>
        <v>33918577262.677441</v>
      </c>
      <c r="AR3814" s="28">
        <f t="shared" si="2801"/>
        <v>16751597577.150595</v>
      </c>
      <c r="AS3814" s="25">
        <f t="shared" si="2802"/>
        <v>200337590.02425668</v>
      </c>
      <c r="AT3814" s="32">
        <f t="shared" si="2803"/>
        <v>0</v>
      </c>
      <c r="AU3814" s="23">
        <f t="shared" si="2804"/>
        <v>0</v>
      </c>
      <c r="AV3814" s="22">
        <f t="shared" si="2805"/>
        <v>4956441878.4245205</v>
      </c>
      <c r="AW3814" s="31">
        <f t="shared" si="2818"/>
        <v>22476196150.08046</v>
      </c>
      <c r="AX3814" s="21"/>
      <c r="AY3814" s="21"/>
      <c r="AZ3814" s="21"/>
      <c r="BA3814" s="21"/>
    </row>
    <row r="3815" spans="1:53" x14ac:dyDescent="0.25">
      <c r="A3815" s="21">
        <f t="shared" si="2826"/>
        <v>1000</v>
      </c>
      <c r="B3815" s="21" t="s">
        <v>28</v>
      </c>
      <c r="C3815" s="27">
        <f t="shared" si="2783"/>
        <v>0</v>
      </c>
      <c r="D3815" s="27">
        <f t="shared" si="2806"/>
        <v>0</v>
      </c>
      <c r="E3815" s="27" t="b">
        <f t="shared" si="2782"/>
        <v>1</v>
      </c>
      <c r="F3815" s="29">
        <f t="shared" si="2784"/>
        <v>0</v>
      </c>
      <c r="G3815" s="27">
        <f t="shared" si="2807"/>
        <v>0</v>
      </c>
      <c r="H3815" s="22">
        <f t="shared" si="2785"/>
        <v>42875686085.962929</v>
      </c>
      <c r="I3815" s="23">
        <f t="shared" si="2786"/>
        <v>132580106.5049091</v>
      </c>
      <c r="J3815" s="23">
        <f t="shared" si="2787"/>
        <v>1086</v>
      </c>
      <c r="K3815" s="19">
        <f t="shared" si="2808"/>
        <v>225.0831931027827</v>
      </c>
      <c r="L3815" s="16">
        <f t="shared" si="2788"/>
        <v>295.74434134857688</v>
      </c>
      <c r="M3815" s="23">
        <f>M3814-IF($B3815="B",(Percent_Rent_In_Elsies*2.49%/12 * H3814)/K3814,0)+IF($B3815="D",N3815,0)+IF(B3815="D",AK3814)+IF(B3815="C",F3814*90%)-(Y3815-Y3814)-IF($B3815="A",Q3814/K3814) + IF($B3815="A",Q3814/K3814)</f>
        <v>-68909976.415014297</v>
      </c>
      <c r="N3815" s="23">
        <f t="shared" si="2789"/>
        <v>0</v>
      </c>
      <c r="O3815" s="22">
        <f t="shared" si="2790"/>
        <v>0</v>
      </c>
      <c r="P3815" s="22">
        <f t="shared" si="2821"/>
        <v>30469781.937528968</v>
      </c>
      <c r="Q3815" s="22">
        <f t="shared" si="2822"/>
        <v>0</v>
      </c>
      <c r="R3815" s="22">
        <f t="shared" si="2791"/>
        <v>524207806.13384497</v>
      </c>
      <c r="S3815" s="16">
        <f t="shared" si="2781"/>
        <v>0</v>
      </c>
      <c r="T3815" s="15">
        <f t="shared" si="2792"/>
        <v>0</v>
      </c>
      <c r="U3815" s="23">
        <f t="shared" si="2809"/>
        <v>2328951.3486440945</v>
      </c>
      <c r="V3815" s="23">
        <f t="shared" si="2810"/>
        <v>0</v>
      </c>
      <c r="W3815" s="23">
        <f t="shared" si="2823"/>
        <v>0</v>
      </c>
      <c r="X3815" s="23">
        <f t="shared" si="2811"/>
        <v>46625581.811554149</v>
      </c>
      <c r="Y3815" s="23">
        <f t="shared" si="2793"/>
        <v>13825559.361691331</v>
      </c>
      <c r="Z3815" s="3">
        <f t="shared" si="2794"/>
        <v>9687.8175900336737</v>
      </c>
      <c r="AA3815" s="23">
        <f t="shared" si="2795"/>
        <v>76167721.079403177</v>
      </c>
      <c r="AB3815" s="26">
        <f t="shared" si="2812"/>
        <v>70086276.274228632</v>
      </c>
      <c r="AC3815" s="23">
        <f t="shared" si="2813"/>
        <v>74889487.274228647</v>
      </c>
      <c r="AD3815" s="23">
        <f t="shared" si="2819"/>
        <v>4803211</v>
      </c>
      <c r="AE3815" s="24">
        <f t="shared" si="2780"/>
        <v>70086276.274228647</v>
      </c>
      <c r="AF3815" s="3">
        <f t="shared" si="2814"/>
        <v>0</v>
      </c>
      <c r="AG3815" s="2">
        <f t="shared" si="2796"/>
        <v>1162538110.8040407</v>
      </c>
      <c r="AH3815" s="2">
        <f t="shared" si="2797"/>
        <v>244.70232042690904</v>
      </c>
      <c r="AI3815" s="23">
        <f t="shared" si="2820"/>
        <v>12245767051.367277</v>
      </c>
      <c r="AJ3815" s="23">
        <f t="shared" si="2798"/>
        <v>6219.922423797766</v>
      </c>
      <c r="AK3815" s="23">
        <f t="shared" si="2799"/>
        <v>0</v>
      </c>
      <c r="AL3815" s="23">
        <f t="shared" si="2824"/>
        <v>0</v>
      </c>
      <c r="AM3815" s="23">
        <f t="shared" si="2825"/>
        <v>0</v>
      </c>
      <c r="AN3815" s="16">
        <f t="shared" si="2815"/>
        <v>0</v>
      </c>
      <c r="AO3815" s="23">
        <f t="shared" si="2816"/>
        <v>0</v>
      </c>
      <c r="AP3815" s="22">
        <f t="shared" si="2817"/>
        <v>0</v>
      </c>
      <c r="AQ3815" s="30">
        <f t="shared" si="2800"/>
        <v>33918577262.677441</v>
      </c>
      <c r="AR3815" s="28">
        <f t="shared" si="2801"/>
        <v>16751597577.150595</v>
      </c>
      <c r="AS3815" s="25">
        <f t="shared" si="2802"/>
        <v>200337590.02425668</v>
      </c>
      <c r="AT3815" s="32">
        <f t="shared" si="2803"/>
        <v>19375.635180067347</v>
      </c>
      <c r="AU3815" s="23">
        <f t="shared" si="2804"/>
        <v>19375.635180067347</v>
      </c>
      <c r="AV3815" s="22">
        <f t="shared" si="2805"/>
        <v>4969583394.8342333</v>
      </c>
      <c r="AW3815" s="31">
        <f t="shared" si="2818"/>
        <v>22476196150.080456</v>
      </c>
      <c r="AX3815" s="21"/>
      <c r="AY3815" s="21"/>
      <c r="AZ3815" s="21"/>
      <c r="BA3815" s="21"/>
    </row>
    <row r="3816" spans="1:53" x14ac:dyDescent="0.25">
      <c r="A3816">
        <f t="shared" si="2826"/>
        <v>1001</v>
      </c>
      <c r="B3816" t="s">
        <v>6</v>
      </c>
      <c r="C3816" s="27">
        <f t="shared" si="2783"/>
        <v>0</v>
      </c>
      <c r="D3816" s="27">
        <f t="shared" si="2806"/>
        <v>0</v>
      </c>
      <c r="E3816" s="27" t="b">
        <f t="shared" si="2782"/>
        <v>1</v>
      </c>
      <c r="F3816" s="29">
        <f t="shared" si="2784"/>
        <v>0</v>
      </c>
      <c r="G3816" s="27">
        <f t="shared" si="2807"/>
        <v>0</v>
      </c>
      <c r="H3816" s="22">
        <f t="shared" si="2785"/>
        <v>42947145562.772865</v>
      </c>
      <c r="I3816" s="23">
        <f t="shared" si="2786"/>
        <v>132580106.5049091</v>
      </c>
      <c r="J3816" s="23">
        <f t="shared" si="2787"/>
        <v>1086</v>
      </c>
      <c r="K3816" s="19">
        <f t="shared" si="2808"/>
        <v>225.0831931027827</v>
      </c>
      <c r="L3816" s="16">
        <f t="shared" si="2788"/>
        <v>296.23724858415784</v>
      </c>
      <c r="M3816" s="23">
        <f>M3815-IF($B3816="B",(Percent_Rent_In_Elsies*2.49%/12 * H3815)/K3815,0)+IF($B3816="D",N3816,0)+IF(B3816="D",AK3815)+IF(B3816="C",F3815*90%)-(Y3816-Y3815)-IF($B3816="A",Q3815/K3815) + IF($B3816="A",Q3815/K3815)</f>
        <v>-68909976.415014297</v>
      </c>
      <c r="N3816" s="23">
        <f t="shared" si="2789"/>
        <v>0</v>
      </c>
      <c r="O3816" s="22">
        <f t="shared" si="2790"/>
        <v>0</v>
      </c>
      <c r="P3816" s="22">
        <f t="shared" si="2821"/>
        <v>0</v>
      </c>
      <c r="Q3816" s="22">
        <f t="shared" si="2822"/>
        <v>0</v>
      </c>
      <c r="R3816" s="22">
        <f t="shared" si="2791"/>
        <v>524207806.13384497</v>
      </c>
      <c r="S3816" s="16">
        <f t="shared" si="2781"/>
        <v>0</v>
      </c>
      <c r="T3816" s="15">
        <f t="shared" si="2792"/>
        <v>0</v>
      </c>
      <c r="U3816" s="23">
        <f t="shared" si="2809"/>
        <v>2328951.3486440945</v>
      </c>
      <c r="V3816" s="23">
        <f t="shared" si="2810"/>
        <v>0</v>
      </c>
      <c r="W3816" s="23">
        <f t="shared" si="2823"/>
        <v>0</v>
      </c>
      <c r="X3816" s="23">
        <f t="shared" si="2811"/>
        <v>46674020.899504326</v>
      </c>
      <c r="Y3816" s="23">
        <f t="shared" si="2793"/>
        <v>13825559.361691331</v>
      </c>
      <c r="Z3816" s="3">
        <f t="shared" si="2794"/>
        <v>0</v>
      </c>
      <c r="AA3816" s="23">
        <f t="shared" si="2795"/>
        <v>76167721.079403177</v>
      </c>
      <c r="AB3816" s="26">
        <f t="shared" si="2812"/>
        <v>70086276.274228632</v>
      </c>
      <c r="AC3816" s="23">
        <f t="shared" si="2813"/>
        <v>74889487.274228647</v>
      </c>
      <c r="AD3816" s="23">
        <f t="shared" si="2819"/>
        <v>4803211</v>
      </c>
      <c r="AE3816" s="24">
        <f t="shared" si="2780"/>
        <v>70086276.274228647</v>
      </c>
      <c r="AF3816" s="3">
        <f t="shared" si="2814"/>
        <v>0</v>
      </c>
      <c r="AG3816" s="2">
        <f t="shared" si="2796"/>
        <v>0</v>
      </c>
      <c r="AH3816" s="2">
        <f t="shared" si="2797"/>
        <v>245.11015762762054</v>
      </c>
      <c r="AI3816" s="23">
        <f t="shared" si="2820"/>
        <v>12245767051.367277</v>
      </c>
      <c r="AJ3816" s="23">
        <f t="shared" si="2798"/>
        <v>6219.922423797766</v>
      </c>
      <c r="AK3816" s="23">
        <f t="shared" si="2799"/>
        <v>0</v>
      </c>
      <c r="AL3816" s="23">
        <f t="shared" si="2824"/>
        <v>0</v>
      </c>
      <c r="AM3816" s="23">
        <f t="shared" si="2825"/>
        <v>0</v>
      </c>
      <c r="AN3816" s="16">
        <f t="shared" si="2815"/>
        <v>0</v>
      </c>
      <c r="AO3816" s="23">
        <f t="shared" si="2816"/>
        <v>0</v>
      </c>
      <c r="AP3816" s="22">
        <f t="shared" si="2817"/>
        <v>0</v>
      </c>
      <c r="AQ3816" s="30">
        <f t="shared" si="2800"/>
        <v>33918577262.677441</v>
      </c>
      <c r="AR3816" s="28">
        <f t="shared" si="2801"/>
        <v>16751597577.150595</v>
      </c>
      <c r="AS3816" s="25">
        <f t="shared" si="2802"/>
        <v>200337590.02425668</v>
      </c>
      <c r="AT3816" s="32">
        <f t="shared" si="2803"/>
        <v>0</v>
      </c>
      <c r="AU3816" s="23">
        <f t="shared" si="2804"/>
        <v>0</v>
      </c>
      <c r="AV3816" s="22">
        <f t="shared" si="2805"/>
        <v>4969583394.8342333</v>
      </c>
      <c r="AW3816" s="31">
        <f t="shared" si="2818"/>
        <v>22445726368.142929</v>
      </c>
    </row>
    <row r="3817" spans="1:53" x14ac:dyDescent="0.25">
      <c r="A3817">
        <f t="shared" si="2826"/>
        <v>1001</v>
      </c>
      <c r="B3817" t="s">
        <v>7</v>
      </c>
      <c r="C3817" s="27">
        <f t="shared" si="2783"/>
        <v>0</v>
      </c>
      <c r="D3817" s="27">
        <f t="shared" si="2806"/>
        <v>0</v>
      </c>
      <c r="E3817" s="27" t="b">
        <f t="shared" si="2782"/>
        <v>1</v>
      </c>
      <c r="F3817" s="29">
        <f t="shared" si="2784"/>
        <v>0</v>
      </c>
      <c r="G3817" s="27">
        <f t="shared" si="2807"/>
        <v>0</v>
      </c>
      <c r="H3817" s="22">
        <f t="shared" si="2785"/>
        <v>42947145562.772865</v>
      </c>
      <c r="I3817" s="23">
        <f t="shared" si="2786"/>
        <v>132580106.5049091</v>
      </c>
      <c r="J3817" s="23">
        <f t="shared" si="2787"/>
        <v>1086</v>
      </c>
      <c r="K3817" s="19">
        <f t="shared" si="2808"/>
        <v>225.0831931027827</v>
      </c>
      <c r="L3817" s="16">
        <f t="shared" si="2788"/>
        <v>296.23724858415784</v>
      </c>
      <c r="M3817" s="23">
        <f>M3816-IF($B3817="B",(Percent_Rent_In_Elsies*2.49%/12 * H3816)/K3816,0)+IF($B3817="D",N3817,0)+IF(B3817="D",AK3816)+IF(B3817="C",F3816*90%)-(Y3817-Y3816)-IF($B3817="A",Q3816/K3816) + IF($B3817="A",Q3816/K3816)</f>
        <v>-69107937.279649049</v>
      </c>
      <c r="N3817" s="23">
        <f t="shared" si="2789"/>
        <v>0</v>
      </c>
      <c r="O3817" s="22">
        <f t="shared" si="2790"/>
        <v>0</v>
      </c>
      <c r="P3817" s="22">
        <f t="shared" si="2821"/>
        <v>0</v>
      </c>
      <c r="Q3817" s="22">
        <f t="shared" si="2822"/>
        <v>0</v>
      </c>
      <c r="R3817" s="22">
        <f t="shared" si="2791"/>
        <v>480523822.2893579</v>
      </c>
      <c r="S3817" s="16">
        <f t="shared" si="2781"/>
        <v>43683983.844487078</v>
      </c>
      <c r="T3817" s="15">
        <f t="shared" si="2792"/>
        <v>0</v>
      </c>
      <c r="U3817" s="23">
        <f t="shared" si="2809"/>
        <v>2134872.06959042</v>
      </c>
      <c r="V3817" s="23">
        <f t="shared" si="2810"/>
        <v>194079.27905367455</v>
      </c>
      <c r="W3817" s="23">
        <f t="shared" si="2823"/>
        <v>0</v>
      </c>
      <c r="X3817" s="23">
        <f t="shared" si="2811"/>
        <v>46674020.899504326</v>
      </c>
      <c r="Y3817" s="23">
        <f t="shared" si="2793"/>
        <v>13825559.361691331</v>
      </c>
      <c r="Z3817" s="3">
        <f t="shared" si="2794"/>
        <v>0</v>
      </c>
      <c r="AA3817" s="23">
        <f t="shared" si="2795"/>
        <v>76167721.079403177</v>
      </c>
      <c r="AB3817" s="26">
        <f t="shared" si="2812"/>
        <v>70086276.274228632</v>
      </c>
      <c r="AC3817" s="23">
        <f t="shared" si="2813"/>
        <v>74889487.274228647</v>
      </c>
      <c r="AD3817" s="23">
        <f t="shared" si="2819"/>
        <v>4803211</v>
      </c>
      <c r="AE3817" s="24">
        <f t="shared" si="2780"/>
        <v>70086276.274228647</v>
      </c>
      <c r="AF3817" s="3">
        <f t="shared" si="2814"/>
        <v>0</v>
      </c>
      <c r="AG3817" s="2">
        <f t="shared" si="2796"/>
        <v>0</v>
      </c>
      <c r="AH3817" s="2">
        <f t="shared" si="2797"/>
        <v>245.11015762762054</v>
      </c>
      <c r="AI3817" s="23">
        <f t="shared" si="2820"/>
        <v>12245767051.367277</v>
      </c>
      <c r="AJ3817" s="23">
        <f t="shared" si="2798"/>
        <v>6219.922423797766</v>
      </c>
      <c r="AK3817" s="23">
        <f t="shared" si="2799"/>
        <v>0</v>
      </c>
      <c r="AL3817" s="23">
        <f t="shared" si="2824"/>
        <v>12265953.805620193</v>
      </c>
      <c r="AM3817" s="23">
        <f t="shared" si="2825"/>
        <v>11443992168.726688</v>
      </c>
      <c r="AN3817" s="16">
        <f t="shared" si="2815"/>
        <v>0</v>
      </c>
      <c r="AO3817" s="23">
        <f t="shared" si="2816"/>
        <v>197960.86463474817</v>
      </c>
      <c r="AP3817" s="22">
        <f t="shared" si="2817"/>
        <v>44557663.521376856</v>
      </c>
      <c r="AQ3817" s="30">
        <f t="shared" si="2800"/>
        <v>34007313849.580265</v>
      </c>
      <c r="AR3817" s="28">
        <f t="shared" si="2801"/>
        <v>16795776500.53204</v>
      </c>
      <c r="AS3817" s="25">
        <f t="shared" si="2802"/>
        <v>200337590.02425668</v>
      </c>
      <c r="AT3817" s="32">
        <f t="shared" si="2803"/>
        <v>0</v>
      </c>
      <c r="AU3817" s="23">
        <f t="shared" si="2804"/>
        <v>0</v>
      </c>
      <c r="AV3817" s="22">
        <f t="shared" si="2805"/>
        <v>4969583394.8342333</v>
      </c>
      <c r="AW3817" s="31">
        <f t="shared" si="2818"/>
        <v>22534462955.045753</v>
      </c>
    </row>
    <row r="3818" spans="1:53" s="21" customFormat="1" x14ac:dyDescent="0.25">
      <c r="A3818">
        <f t="shared" si="2826"/>
        <v>1001</v>
      </c>
      <c r="B3818" t="s">
        <v>8</v>
      </c>
      <c r="C3818" s="27">
        <f t="shared" si="2783"/>
        <v>0</v>
      </c>
      <c r="D3818" s="27">
        <f t="shared" si="2806"/>
        <v>0</v>
      </c>
      <c r="E3818" s="27" t="b">
        <f t="shared" si="2782"/>
        <v>1</v>
      </c>
      <c r="F3818" s="29">
        <f t="shared" si="2784"/>
        <v>0</v>
      </c>
      <c r="G3818" s="27">
        <f t="shared" si="2807"/>
        <v>0</v>
      </c>
      <c r="H3818" s="22">
        <f t="shared" si="2785"/>
        <v>42947145562.772865</v>
      </c>
      <c r="I3818" s="23">
        <f t="shared" si="2786"/>
        <v>132580106.5049091</v>
      </c>
      <c r="J3818" s="23">
        <f t="shared" si="2787"/>
        <v>1086</v>
      </c>
      <c r="K3818" s="19">
        <f t="shared" si="2808"/>
        <v>225.0831931027827</v>
      </c>
      <c r="L3818" s="16">
        <f t="shared" si="2788"/>
        <v>296.23724858415784</v>
      </c>
      <c r="M3818" s="23">
        <f>M3817-IF($B3818="B",(Percent_Rent_In_Elsies*2.49%/12 * H3817)/K3817,0)+IF($B3818="D",N3818,0)+IF(B3818="D",AK3817)+IF(B3818="C",F3817*90%)-(Y3818-Y3817)-IF($B3818="A",Q3817/K3817) + IF($B3818="A",Q3817/K3817)</f>
        <v>-69107937.279649049</v>
      </c>
      <c r="N3818" s="23">
        <f t="shared" si="2789"/>
        <v>0</v>
      </c>
      <c r="O3818" s="22">
        <f t="shared" si="2790"/>
        <v>0</v>
      </c>
      <c r="P3818" s="22">
        <f t="shared" si="2821"/>
        <v>0</v>
      </c>
      <c r="Q3818" s="22">
        <f t="shared" si="2822"/>
        <v>0</v>
      </c>
      <c r="R3818" s="22">
        <f t="shared" si="2791"/>
        <v>525081485.81073475</v>
      </c>
      <c r="S3818" s="16">
        <f t="shared" si="2781"/>
        <v>43683983.844487078</v>
      </c>
      <c r="T3818" s="15">
        <f t="shared" si="2792"/>
        <v>0</v>
      </c>
      <c r="U3818" s="23">
        <f t="shared" si="2809"/>
        <v>2332832.9342251681</v>
      </c>
      <c r="V3818" s="23">
        <f t="shared" si="2810"/>
        <v>194079.27905367455</v>
      </c>
      <c r="W3818" s="23">
        <f t="shared" si="2823"/>
        <v>0</v>
      </c>
      <c r="X3818" s="23">
        <f t="shared" si="2811"/>
        <v>46674020.899504326</v>
      </c>
      <c r="Y3818" s="23">
        <f t="shared" si="2793"/>
        <v>13825559.361691331</v>
      </c>
      <c r="Z3818" s="3">
        <f t="shared" si="2794"/>
        <v>0</v>
      </c>
      <c r="AA3818" s="23">
        <f t="shared" si="2795"/>
        <v>76167721.079403177</v>
      </c>
      <c r="AB3818" s="26">
        <f t="shared" si="2812"/>
        <v>70086276.274228632</v>
      </c>
      <c r="AC3818" s="23">
        <f t="shared" si="2813"/>
        <v>74889487.274228647</v>
      </c>
      <c r="AD3818" s="23">
        <f t="shared" si="2819"/>
        <v>4803211</v>
      </c>
      <c r="AE3818" s="24">
        <f t="shared" si="2780"/>
        <v>70086276.274228647</v>
      </c>
      <c r="AF3818" s="3">
        <f t="shared" si="2814"/>
        <v>1E-4</v>
      </c>
      <c r="AG3818" s="2">
        <f t="shared" si="2796"/>
        <v>0</v>
      </c>
      <c r="AH3818" s="2">
        <f t="shared" si="2797"/>
        <v>245.11015762762054</v>
      </c>
      <c r="AI3818" s="23">
        <f t="shared" si="2820"/>
        <v>12245767051.367277</v>
      </c>
      <c r="AJ3818" s="23">
        <f t="shared" si="2798"/>
        <v>6219.922423797766</v>
      </c>
      <c r="AK3818" s="23">
        <f t="shared" si="2799"/>
        <v>69076.170115213768</v>
      </c>
      <c r="AL3818" s="23">
        <f t="shared" si="2824"/>
        <v>0</v>
      </c>
      <c r="AM3818" s="23">
        <f t="shared" si="2825"/>
        <v>0</v>
      </c>
      <c r="AN3818" s="16">
        <f t="shared" si="2815"/>
        <v>0</v>
      </c>
      <c r="AO3818" s="23">
        <f t="shared" si="2816"/>
        <v>0</v>
      </c>
      <c r="AP3818" s="22">
        <f t="shared" si="2817"/>
        <v>0</v>
      </c>
      <c r="AQ3818" s="30">
        <f t="shared" si="2800"/>
        <v>34007313849.580265</v>
      </c>
      <c r="AR3818" s="28">
        <f t="shared" si="2801"/>
        <v>16795776500.53204</v>
      </c>
      <c r="AS3818" s="25">
        <f t="shared" si="2802"/>
        <v>200337590.02425668</v>
      </c>
      <c r="AT3818" s="32">
        <f t="shared" si="2803"/>
        <v>0</v>
      </c>
      <c r="AU3818" s="23">
        <f t="shared" si="2804"/>
        <v>0</v>
      </c>
      <c r="AV3818" s="22">
        <f t="shared" si="2805"/>
        <v>4969583394.8342333</v>
      </c>
      <c r="AW3818" s="31">
        <f t="shared" si="2818"/>
        <v>22534462955.04575</v>
      </c>
      <c r="AX3818"/>
      <c r="AY3818"/>
      <c r="AZ3818"/>
      <c r="BA3818"/>
    </row>
    <row r="3819" spans="1:53" s="21" customFormat="1" x14ac:dyDescent="0.25">
      <c r="A3819" s="21">
        <f t="shared" si="2826"/>
        <v>1001</v>
      </c>
      <c r="B3819" s="21" t="s">
        <v>9</v>
      </c>
      <c r="C3819" s="27">
        <f t="shared" si="2783"/>
        <v>0</v>
      </c>
      <c r="D3819" s="27">
        <f t="shared" si="2806"/>
        <v>0</v>
      </c>
      <c r="E3819" s="27" t="b">
        <f t="shared" si="2782"/>
        <v>1</v>
      </c>
      <c r="F3819" s="29">
        <f t="shared" si="2784"/>
        <v>0</v>
      </c>
      <c r="G3819" s="27">
        <f t="shared" si="2807"/>
        <v>0</v>
      </c>
      <c r="H3819" s="22">
        <f t="shared" si="2785"/>
        <v>42947145562.772865</v>
      </c>
      <c r="I3819" s="23">
        <f t="shared" si="2786"/>
        <v>132580106.5049091</v>
      </c>
      <c r="J3819" s="23">
        <f t="shared" si="2787"/>
        <v>1086</v>
      </c>
      <c r="K3819" s="19">
        <f t="shared" si="2808"/>
        <v>225.0831931027827</v>
      </c>
      <c r="L3819" s="16">
        <f t="shared" si="2788"/>
        <v>296.23724858415784</v>
      </c>
      <c r="M3819" s="23">
        <f>M3818-IF($B3819="B",(Percent_Rent_In_Elsies*2.49%/12 * H3818)/K3818,0)+IF($B3819="D",N3819,0)+IF(B3819="D",AK3818)+IF(B3819="C",F3818*90%)-(Y3819-Y3818)-IF($B3819="A",Q3818/K3818) + IF($B3819="A",Q3818/K3818)</f>
        <v>-69038861.109533831</v>
      </c>
      <c r="N3819" s="23">
        <f t="shared" si="2789"/>
        <v>0</v>
      </c>
      <c r="O3819" s="22">
        <f t="shared" si="2790"/>
        <v>30520564.907424852</v>
      </c>
      <c r="P3819" s="22">
        <f t="shared" si="2821"/>
        <v>0</v>
      </c>
      <c r="Q3819" s="22">
        <f t="shared" si="2822"/>
        <v>0</v>
      </c>
      <c r="R3819" s="22">
        <f t="shared" si="2791"/>
        <v>525081485.81073475</v>
      </c>
      <c r="S3819" s="16">
        <f t="shared" si="2781"/>
        <v>0</v>
      </c>
      <c r="T3819" s="15">
        <f t="shared" si="2792"/>
        <v>13163418.937062226</v>
      </c>
      <c r="U3819" s="23">
        <f t="shared" si="2809"/>
        <v>2332832.9342251681</v>
      </c>
      <c r="V3819" s="23">
        <f t="shared" si="2810"/>
        <v>0</v>
      </c>
      <c r="W3819" s="23">
        <f t="shared" si="2823"/>
        <v>194079.27905367455</v>
      </c>
      <c r="X3819" s="23">
        <f t="shared" si="2811"/>
        <v>46674020.899504326</v>
      </c>
      <c r="Y3819" s="23">
        <f t="shared" si="2793"/>
        <v>13825559.361691331</v>
      </c>
      <c r="Z3819" s="3">
        <f t="shared" si="2794"/>
        <v>0</v>
      </c>
      <c r="AA3819" s="23">
        <f t="shared" si="2795"/>
        <v>76098644.909287959</v>
      </c>
      <c r="AB3819" s="26">
        <f t="shared" si="2812"/>
        <v>70086276.274228647</v>
      </c>
      <c r="AC3819" s="23">
        <f t="shared" si="2813"/>
        <v>74889487.274228647</v>
      </c>
      <c r="AD3819" s="23">
        <f t="shared" si="2819"/>
        <v>4803211</v>
      </c>
      <c r="AE3819" s="24">
        <f t="shared" si="2780"/>
        <v>70086276.274228647</v>
      </c>
      <c r="AF3819" s="3">
        <f t="shared" si="2814"/>
        <v>0</v>
      </c>
      <c r="AG3819" s="2">
        <f t="shared" si="2796"/>
        <v>0</v>
      </c>
      <c r="AH3819" s="2">
        <f t="shared" si="2797"/>
        <v>245.11015762762054</v>
      </c>
      <c r="AI3819" s="23">
        <f t="shared" si="2820"/>
        <v>12234661419.269531</v>
      </c>
      <c r="AJ3819" s="23">
        <f t="shared" si="2798"/>
        <v>6219.922423797766</v>
      </c>
      <c r="AK3819" s="23">
        <f t="shared" si="2799"/>
        <v>0</v>
      </c>
      <c r="AL3819" s="23">
        <f t="shared" si="2824"/>
        <v>0</v>
      </c>
      <c r="AM3819" s="23">
        <f t="shared" si="2825"/>
        <v>0</v>
      </c>
      <c r="AN3819" s="16">
        <f t="shared" si="2815"/>
        <v>0</v>
      </c>
      <c r="AO3819" s="23">
        <f t="shared" si="2816"/>
        <v>0</v>
      </c>
      <c r="AP3819" s="22">
        <f t="shared" si="2817"/>
        <v>0</v>
      </c>
      <c r="AQ3819" s="30">
        <f t="shared" si="2800"/>
        <v>34007313849.580265</v>
      </c>
      <c r="AR3819" s="28">
        <f t="shared" si="2801"/>
        <v>16795776500.53204</v>
      </c>
      <c r="AS3819" s="25">
        <f t="shared" si="2802"/>
        <v>200337590.02425668</v>
      </c>
      <c r="AT3819" s="32">
        <f t="shared" si="2803"/>
        <v>0</v>
      </c>
      <c r="AU3819" s="23">
        <f t="shared" si="2804"/>
        <v>0</v>
      </c>
      <c r="AV3819" s="22">
        <f t="shared" si="2805"/>
        <v>4969583394.8342333</v>
      </c>
      <c r="AW3819" s="31">
        <f t="shared" si="2818"/>
        <v>22534462955.04575</v>
      </c>
    </row>
    <row r="3820" spans="1:53" x14ac:dyDescent="0.25">
      <c r="A3820" s="21">
        <f t="shared" si="2826"/>
        <v>1001</v>
      </c>
      <c r="B3820" s="21" t="s">
        <v>28</v>
      </c>
      <c r="C3820" s="27">
        <f t="shared" si="2783"/>
        <v>0</v>
      </c>
      <c r="D3820" s="27">
        <f t="shared" si="2806"/>
        <v>0</v>
      </c>
      <c r="E3820" s="27" t="b">
        <f t="shared" si="2782"/>
        <v>1</v>
      </c>
      <c r="F3820" s="29">
        <f t="shared" si="2784"/>
        <v>0</v>
      </c>
      <c r="G3820" s="27">
        <f t="shared" si="2807"/>
        <v>0</v>
      </c>
      <c r="H3820" s="22">
        <f t="shared" si="2785"/>
        <v>42947145562.772865</v>
      </c>
      <c r="I3820" s="23">
        <f t="shared" si="2786"/>
        <v>132580106.5049091</v>
      </c>
      <c r="J3820" s="23">
        <f t="shared" si="2787"/>
        <v>1086</v>
      </c>
      <c r="K3820" s="19">
        <f t="shared" si="2808"/>
        <v>225.0831931027827</v>
      </c>
      <c r="L3820" s="16">
        <f t="shared" si="2788"/>
        <v>296.23724858415784</v>
      </c>
      <c r="M3820" s="23">
        <f>M3819-IF($B3820="B",(Percent_Rent_In_Elsies*2.49%/12 * H3819)/K3819,0)+IF($B3820="D",N3820,0)+IF(B3820="D",AK3819)+IF(B3820="C",F3819*90%)-(Y3820-Y3819)-IF($B3820="A",Q3819/K3819) + IF($B3820="A",Q3819/K3819)</f>
        <v>-69038861.109533831</v>
      </c>
      <c r="N3820" s="23">
        <f t="shared" si="2789"/>
        <v>0</v>
      </c>
      <c r="O3820" s="22">
        <f t="shared" si="2790"/>
        <v>0</v>
      </c>
      <c r="P3820" s="22">
        <f t="shared" si="2821"/>
        <v>30520564.907424852</v>
      </c>
      <c r="Q3820" s="22">
        <f t="shared" si="2822"/>
        <v>0</v>
      </c>
      <c r="R3820" s="22">
        <f t="shared" si="2791"/>
        <v>525081485.81073475</v>
      </c>
      <c r="S3820" s="16">
        <f t="shared" si="2781"/>
        <v>0</v>
      </c>
      <c r="T3820" s="15">
        <f t="shared" si="2792"/>
        <v>0</v>
      </c>
      <c r="U3820" s="23">
        <f t="shared" si="2809"/>
        <v>2332832.9342251681</v>
      </c>
      <c r="V3820" s="23">
        <f t="shared" si="2810"/>
        <v>0</v>
      </c>
      <c r="W3820" s="23">
        <f t="shared" si="2823"/>
        <v>0</v>
      </c>
      <c r="X3820" s="23">
        <f t="shared" si="2811"/>
        <v>46674020.899504326</v>
      </c>
      <c r="Y3820" s="23">
        <f t="shared" si="2793"/>
        <v>13825559.361691331</v>
      </c>
      <c r="Z3820" s="3">
        <f t="shared" si="2794"/>
        <v>9703.9639526837291</v>
      </c>
      <c r="AA3820" s="23">
        <f t="shared" si="2795"/>
        <v>76244204.36857821</v>
      </c>
      <c r="AB3820" s="26">
        <f t="shared" si="2812"/>
        <v>70086276.274228618</v>
      </c>
      <c r="AC3820" s="23">
        <f t="shared" si="2813"/>
        <v>74889487.274228647</v>
      </c>
      <c r="AD3820" s="23">
        <f t="shared" si="2819"/>
        <v>4803211</v>
      </c>
      <c r="AE3820" s="24">
        <f t="shared" si="2780"/>
        <v>70086276.274228647</v>
      </c>
      <c r="AF3820" s="3">
        <f t="shared" si="2814"/>
        <v>0</v>
      </c>
      <c r="AG3820" s="2">
        <f t="shared" si="2796"/>
        <v>1164475674.3220475</v>
      </c>
      <c r="AH3820" s="2">
        <f t="shared" si="2797"/>
        <v>245.11015762762054</v>
      </c>
      <c r="AI3820" s="23">
        <f t="shared" si="2820"/>
        <v>12258063553.471933</v>
      </c>
      <c r="AJ3820" s="23">
        <f t="shared" si="2798"/>
        <v>6219.922423797766</v>
      </c>
      <c r="AK3820" s="23">
        <f t="shared" si="2799"/>
        <v>0</v>
      </c>
      <c r="AL3820" s="23">
        <f t="shared" si="2824"/>
        <v>0</v>
      </c>
      <c r="AM3820" s="23">
        <f t="shared" si="2825"/>
        <v>0</v>
      </c>
      <c r="AN3820" s="16">
        <f t="shared" si="2815"/>
        <v>0</v>
      </c>
      <c r="AO3820" s="23">
        <f t="shared" si="2816"/>
        <v>0</v>
      </c>
      <c r="AP3820" s="22">
        <f t="shared" si="2817"/>
        <v>0</v>
      </c>
      <c r="AQ3820" s="30">
        <f t="shared" si="2800"/>
        <v>34007313849.580265</v>
      </c>
      <c r="AR3820" s="28">
        <f t="shared" si="2801"/>
        <v>16795776500.53204</v>
      </c>
      <c r="AS3820" s="25">
        <f t="shared" si="2802"/>
        <v>200337590.02425668</v>
      </c>
      <c r="AT3820" s="32">
        <f t="shared" si="2803"/>
        <v>19407.927905367458</v>
      </c>
      <c r="AU3820" s="23">
        <f t="shared" si="2804"/>
        <v>19407.927905367458</v>
      </c>
      <c r="AV3820" s="22">
        <f t="shared" si="2805"/>
        <v>4982746813.7712955</v>
      </c>
      <c r="AW3820" s="31">
        <f t="shared" si="2818"/>
        <v>22534462955.04575</v>
      </c>
      <c r="AX3820" s="21"/>
      <c r="AY3820" s="21"/>
      <c r="AZ3820" s="21"/>
      <c r="BA3820" s="21"/>
    </row>
    <row r="3821" spans="1:53" x14ac:dyDescent="0.25">
      <c r="A3821">
        <f t="shared" si="2826"/>
        <v>1002</v>
      </c>
      <c r="B3821" t="s">
        <v>6</v>
      </c>
      <c r="C3821" s="27">
        <f t="shared" si="2783"/>
        <v>0</v>
      </c>
      <c r="D3821" s="27">
        <f t="shared" si="2806"/>
        <v>0</v>
      </c>
      <c r="E3821" s="27" t="b">
        <f t="shared" si="2782"/>
        <v>1</v>
      </c>
      <c r="F3821" s="29">
        <f t="shared" si="2784"/>
        <v>0</v>
      </c>
      <c r="G3821" s="27">
        <f t="shared" si="2807"/>
        <v>0</v>
      </c>
      <c r="H3821" s="22">
        <f t="shared" si="2785"/>
        <v>43018724138.710823</v>
      </c>
      <c r="I3821" s="23">
        <f t="shared" si="2786"/>
        <v>132580106.5049091</v>
      </c>
      <c r="J3821" s="23">
        <f t="shared" si="2787"/>
        <v>1086</v>
      </c>
      <c r="K3821" s="19">
        <f t="shared" si="2808"/>
        <v>225.0831931027827</v>
      </c>
      <c r="L3821" s="16">
        <f t="shared" si="2788"/>
        <v>296.7309773317981</v>
      </c>
      <c r="M3821" s="23">
        <f>M3820-IF($B3821="B",(Percent_Rent_In_Elsies*2.49%/12 * H3820)/K3820,0)+IF($B3821="D",N3821,0)+IF(B3821="D",AK3820)+IF(B3821="C",F3820*90%)-(Y3821-Y3820)-IF($B3821="A",Q3820/K3820) + IF($B3821="A",Q3820/K3820)</f>
        <v>-69038861.109533831</v>
      </c>
      <c r="N3821" s="23">
        <f t="shared" si="2789"/>
        <v>0</v>
      </c>
      <c r="O3821" s="22">
        <f t="shared" si="2790"/>
        <v>0</v>
      </c>
      <c r="P3821" s="22">
        <f t="shared" si="2821"/>
        <v>0</v>
      </c>
      <c r="Q3821" s="22">
        <f t="shared" si="2822"/>
        <v>0</v>
      </c>
      <c r="R3821" s="22">
        <f t="shared" si="2791"/>
        <v>525081485.81073475</v>
      </c>
      <c r="S3821" s="16">
        <f t="shared" si="2781"/>
        <v>0</v>
      </c>
      <c r="T3821" s="15">
        <f t="shared" si="2792"/>
        <v>0</v>
      </c>
      <c r="U3821" s="23">
        <f t="shared" si="2809"/>
        <v>2332832.9342251681</v>
      </c>
      <c r="V3821" s="23">
        <f t="shared" si="2810"/>
        <v>0</v>
      </c>
      <c r="W3821" s="23">
        <f t="shared" si="2823"/>
        <v>0</v>
      </c>
      <c r="X3821" s="23">
        <f t="shared" si="2811"/>
        <v>46722540.719267741</v>
      </c>
      <c r="Y3821" s="23">
        <f t="shared" si="2793"/>
        <v>13825559.361691331</v>
      </c>
      <c r="Z3821" s="3">
        <f t="shared" si="2794"/>
        <v>0</v>
      </c>
      <c r="AA3821" s="23">
        <f t="shared" si="2795"/>
        <v>76244204.36857821</v>
      </c>
      <c r="AB3821" s="26">
        <f t="shared" si="2812"/>
        <v>70086276.274228618</v>
      </c>
      <c r="AC3821" s="23">
        <f t="shared" si="2813"/>
        <v>74889487.274228647</v>
      </c>
      <c r="AD3821" s="23">
        <f t="shared" si="2819"/>
        <v>4803211</v>
      </c>
      <c r="AE3821" s="24">
        <f t="shared" si="2780"/>
        <v>70086276.274228647</v>
      </c>
      <c r="AF3821" s="3">
        <f t="shared" si="2814"/>
        <v>0</v>
      </c>
      <c r="AG3821" s="2">
        <f t="shared" si="2796"/>
        <v>0</v>
      </c>
      <c r="AH3821" s="2">
        <f t="shared" si="2797"/>
        <v>245.51867455699994</v>
      </c>
      <c r="AI3821" s="23">
        <f t="shared" si="2820"/>
        <v>12258063553.471933</v>
      </c>
      <c r="AJ3821" s="23">
        <f t="shared" si="2798"/>
        <v>6219.922423797766</v>
      </c>
      <c r="AK3821" s="23">
        <f t="shared" si="2799"/>
        <v>0</v>
      </c>
      <c r="AL3821" s="23">
        <f t="shared" si="2824"/>
        <v>0</v>
      </c>
      <c r="AM3821" s="23">
        <f t="shared" si="2825"/>
        <v>0</v>
      </c>
      <c r="AN3821" s="16">
        <f t="shared" si="2815"/>
        <v>0</v>
      </c>
      <c r="AO3821" s="23">
        <f t="shared" si="2816"/>
        <v>0</v>
      </c>
      <c r="AP3821" s="22">
        <f t="shared" si="2817"/>
        <v>0</v>
      </c>
      <c r="AQ3821" s="30">
        <f t="shared" si="2800"/>
        <v>34007313849.580265</v>
      </c>
      <c r="AR3821" s="28">
        <f t="shared" si="2801"/>
        <v>16795776500.53204</v>
      </c>
      <c r="AS3821" s="25">
        <f t="shared" si="2802"/>
        <v>200337590.02425668</v>
      </c>
      <c r="AT3821" s="32">
        <f t="shared" si="2803"/>
        <v>0</v>
      </c>
      <c r="AU3821" s="23">
        <f t="shared" si="2804"/>
        <v>0</v>
      </c>
      <c r="AV3821" s="22">
        <f t="shared" si="2805"/>
        <v>4982746813.7712955</v>
      </c>
      <c r="AW3821" s="31">
        <f t="shared" si="2818"/>
        <v>22503942390.138325</v>
      </c>
    </row>
    <row r="3822" spans="1:53" x14ac:dyDescent="0.25">
      <c r="A3822">
        <f t="shared" si="2826"/>
        <v>1002</v>
      </c>
      <c r="B3822" t="s">
        <v>7</v>
      </c>
      <c r="C3822" s="27">
        <f t="shared" si="2783"/>
        <v>0</v>
      </c>
      <c r="D3822" s="27">
        <f t="shared" si="2806"/>
        <v>0</v>
      </c>
      <c r="E3822" s="27" t="b">
        <f t="shared" si="2782"/>
        <v>1</v>
      </c>
      <c r="F3822" s="29">
        <f t="shared" si="2784"/>
        <v>0</v>
      </c>
      <c r="G3822" s="27">
        <f t="shared" si="2807"/>
        <v>0</v>
      </c>
      <c r="H3822" s="22">
        <f t="shared" si="2785"/>
        <v>43018724138.710823</v>
      </c>
      <c r="I3822" s="23">
        <f t="shared" si="2786"/>
        <v>132580106.5049091</v>
      </c>
      <c r="J3822" s="23">
        <f t="shared" si="2787"/>
        <v>1086</v>
      </c>
      <c r="K3822" s="19">
        <f t="shared" si="2808"/>
        <v>225.0831931027827</v>
      </c>
      <c r="L3822" s="16">
        <f t="shared" si="2788"/>
        <v>296.7309773317981</v>
      </c>
      <c r="M3822" s="23">
        <f>M3821-IF($B3822="B",(Percent_Rent_In_Elsies*2.49%/12 * H3821)/K3821,0)+IF($B3822="D",N3822,0)+IF(B3822="D",AK3821)+IF(B3822="C",F3821*90%)-(Y3822-Y3821)-IF($B3822="A",Q3821/K3821) + IF($B3822="A",Q3821/K3821)</f>
        <v>-69237151.908942968</v>
      </c>
      <c r="N3822" s="23">
        <f t="shared" si="2789"/>
        <v>0</v>
      </c>
      <c r="O3822" s="22">
        <f t="shared" si="2790"/>
        <v>0</v>
      </c>
      <c r="P3822" s="22">
        <f t="shared" si="2821"/>
        <v>0</v>
      </c>
      <c r="Q3822" s="22">
        <f t="shared" si="2822"/>
        <v>0</v>
      </c>
      <c r="R3822" s="22">
        <f t="shared" si="2791"/>
        <v>481324695.32650685</v>
      </c>
      <c r="S3822" s="16">
        <f t="shared" si="2781"/>
        <v>43756790.484227896</v>
      </c>
      <c r="T3822" s="15">
        <f t="shared" si="2792"/>
        <v>0</v>
      </c>
      <c r="U3822" s="23">
        <f t="shared" si="2809"/>
        <v>2138430.1897064042</v>
      </c>
      <c r="V3822" s="23">
        <f t="shared" si="2810"/>
        <v>194402.744518764</v>
      </c>
      <c r="W3822" s="23">
        <f t="shared" si="2823"/>
        <v>0</v>
      </c>
      <c r="X3822" s="23">
        <f t="shared" si="2811"/>
        <v>46722540.719267741</v>
      </c>
      <c r="Y3822" s="23">
        <f t="shared" si="2793"/>
        <v>13825559.361691331</v>
      </c>
      <c r="Z3822" s="3">
        <f t="shared" si="2794"/>
        <v>0</v>
      </c>
      <c r="AA3822" s="23">
        <f t="shared" si="2795"/>
        <v>76244204.36857821</v>
      </c>
      <c r="AB3822" s="26">
        <f t="shared" si="2812"/>
        <v>70086276.274228618</v>
      </c>
      <c r="AC3822" s="23">
        <f t="shared" si="2813"/>
        <v>74889487.274228647</v>
      </c>
      <c r="AD3822" s="23">
        <f t="shared" si="2819"/>
        <v>4803211</v>
      </c>
      <c r="AE3822" s="24">
        <f t="shared" si="2780"/>
        <v>70086276.274228647</v>
      </c>
      <c r="AF3822" s="3">
        <f t="shared" si="2814"/>
        <v>0</v>
      </c>
      <c r="AG3822" s="2">
        <f t="shared" si="2796"/>
        <v>0</v>
      </c>
      <c r="AH3822" s="2">
        <f t="shared" si="2797"/>
        <v>245.51867455699994</v>
      </c>
      <c r="AI3822" s="23">
        <f t="shared" si="2820"/>
        <v>12258063553.471933</v>
      </c>
      <c r="AJ3822" s="23">
        <f t="shared" si="2798"/>
        <v>6219.922423797766</v>
      </c>
      <c r="AK3822" s="23">
        <f t="shared" si="2799"/>
        <v>0</v>
      </c>
      <c r="AL3822" s="23">
        <f t="shared" si="2824"/>
        <v>12296502.104656219</v>
      </c>
      <c r="AM3822" s="23">
        <f t="shared" si="2825"/>
        <v>11472493376.254147</v>
      </c>
      <c r="AN3822" s="16">
        <f t="shared" si="2815"/>
        <v>0</v>
      </c>
      <c r="AO3822" s="23">
        <f t="shared" si="2816"/>
        <v>198290.79940913941</v>
      </c>
      <c r="AP3822" s="22">
        <f t="shared" si="2817"/>
        <v>44631926.293912478</v>
      </c>
      <c r="AQ3822" s="30">
        <f t="shared" si="2800"/>
        <v>34096198330.79459</v>
      </c>
      <c r="AR3822" s="28">
        <f t="shared" si="2801"/>
        <v>16840029055.452454</v>
      </c>
      <c r="AS3822" s="25">
        <f t="shared" si="2802"/>
        <v>200337590.02425668</v>
      </c>
      <c r="AT3822" s="32">
        <f t="shared" si="2803"/>
        <v>0</v>
      </c>
      <c r="AU3822" s="23">
        <f t="shared" si="2804"/>
        <v>0</v>
      </c>
      <c r="AV3822" s="22">
        <f t="shared" si="2805"/>
        <v>4982746813.7712955</v>
      </c>
      <c r="AW3822" s="31">
        <f t="shared" si="2818"/>
        <v>22592826871.35265</v>
      </c>
    </row>
    <row r="3823" spans="1:53" s="21" customFormat="1" x14ac:dyDescent="0.25">
      <c r="A3823">
        <f t="shared" si="2826"/>
        <v>1002</v>
      </c>
      <c r="B3823" t="s">
        <v>8</v>
      </c>
      <c r="C3823" s="27">
        <f t="shared" si="2783"/>
        <v>0</v>
      </c>
      <c r="D3823" s="27">
        <f t="shared" si="2806"/>
        <v>0</v>
      </c>
      <c r="E3823" s="27" t="b">
        <f t="shared" si="2782"/>
        <v>1</v>
      </c>
      <c r="F3823" s="29">
        <f t="shared" si="2784"/>
        <v>0</v>
      </c>
      <c r="G3823" s="27">
        <f t="shared" si="2807"/>
        <v>0</v>
      </c>
      <c r="H3823" s="22">
        <f t="shared" si="2785"/>
        <v>43018724138.710823</v>
      </c>
      <c r="I3823" s="23">
        <f t="shared" si="2786"/>
        <v>132580106.5049091</v>
      </c>
      <c r="J3823" s="23">
        <f t="shared" si="2787"/>
        <v>1086</v>
      </c>
      <c r="K3823" s="19">
        <f t="shared" si="2808"/>
        <v>225.0831931027827</v>
      </c>
      <c r="L3823" s="16">
        <f t="shared" si="2788"/>
        <v>296.7309773317981</v>
      </c>
      <c r="M3823" s="23">
        <f>M3822-IF($B3823="B",(Percent_Rent_In_Elsies*2.49%/12 * H3822)/K3822,0)+IF($B3823="D",N3823,0)+IF(B3823="D",AK3822)+IF(B3823="C",F3822*90%)-(Y3823-Y3822)-IF($B3823="A",Q3822/K3822) + IF($B3823="A",Q3822/K3822)</f>
        <v>-69237151.908942968</v>
      </c>
      <c r="N3823" s="23">
        <f t="shared" si="2789"/>
        <v>0</v>
      </c>
      <c r="O3823" s="22">
        <f t="shared" si="2790"/>
        <v>0</v>
      </c>
      <c r="P3823" s="22">
        <f t="shared" si="2821"/>
        <v>0</v>
      </c>
      <c r="Q3823" s="22">
        <f t="shared" si="2822"/>
        <v>0</v>
      </c>
      <c r="R3823" s="22">
        <f t="shared" si="2791"/>
        <v>525956621.62041932</v>
      </c>
      <c r="S3823" s="16">
        <f t="shared" si="2781"/>
        <v>43756790.484227896</v>
      </c>
      <c r="T3823" s="15">
        <f t="shared" si="2792"/>
        <v>0</v>
      </c>
      <c r="U3823" s="23">
        <f t="shared" si="2809"/>
        <v>2336720.9891155437</v>
      </c>
      <c r="V3823" s="23">
        <f t="shared" si="2810"/>
        <v>194402.744518764</v>
      </c>
      <c r="W3823" s="23">
        <f t="shared" si="2823"/>
        <v>0</v>
      </c>
      <c r="X3823" s="23">
        <f t="shared" si="2811"/>
        <v>46722540.719267741</v>
      </c>
      <c r="Y3823" s="23">
        <f t="shared" si="2793"/>
        <v>13825559.361691331</v>
      </c>
      <c r="Z3823" s="3">
        <f t="shared" si="2794"/>
        <v>0</v>
      </c>
      <c r="AA3823" s="23">
        <f t="shared" si="2795"/>
        <v>76244204.36857821</v>
      </c>
      <c r="AB3823" s="26">
        <f t="shared" si="2812"/>
        <v>70086276.274228632</v>
      </c>
      <c r="AC3823" s="23">
        <f t="shared" si="2813"/>
        <v>74889487.274228647</v>
      </c>
      <c r="AD3823" s="23">
        <f t="shared" si="2819"/>
        <v>4803211</v>
      </c>
      <c r="AE3823" s="24">
        <f t="shared" si="2780"/>
        <v>70086276.274228647</v>
      </c>
      <c r="AF3823" s="3">
        <f t="shared" si="2814"/>
        <v>1E-4</v>
      </c>
      <c r="AG3823" s="2">
        <f t="shared" si="2796"/>
        <v>0</v>
      </c>
      <c r="AH3823" s="2">
        <f t="shared" si="2797"/>
        <v>245.51867455699994</v>
      </c>
      <c r="AI3823" s="23">
        <f t="shared" si="2820"/>
        <v>12258063553.471933</v>
      </c>
      <c r="AJ3823" s="23">
        <f t="shared" si="2798"/>
        <v>6219.922423797766</v>
      </c>
      <c r="AK3823" s="23">
        <f t="shared" si="2799"/>
        <v>69128.522670528488</v>
      </c>
      <c r="AL3823" s="23">
        <f t="shared" si="2824"/>
        <v>0</v>
      </c>
      <c r="AM3823" s="23">
        <f t="shared" si="2825"/>
        <v>0</v>
      </c>
      <c r="AN3823" s="16">
        <f t="shared" si="2815"/>
        <v>0</v>
      </c>
      <c r="AO3823" s="23">
        <f t="shared" si="2816"/>
        <v>0</v>
      </c>
      <c r="AP3823" s="22">
        <f t="shared" si="2817"/>
        <v>0</v>
      </c>
      <c r="AQ3823" s="30">
        <f t="shared" si="2800"/>
        <v>34096198330.79459</v>
      </c>
      <c r="AR3823" s="28">
        <f t="shared" si="2801"/>
        <v>16840029055.452454</v>
      </c>
      <c r="AS3823" s="25">
        <f t="shared" si="2802"/>
        <v>200337590.02425668</v>
      </c>
      <c r="AT3823" s="32">
        <f t="shared" si="2803"/>
        <v>0</v>
      </c>
      <c r="AU3823" s="23">
        <f t="shared" si="2804"/>
        <v>0</v>
      </c>
      <c r="AV3823" s="22">
        <f t="shared" si="2805"/>
        <v>4982746813.7712955</v>
      </c>
      <c r="AW3823" s="31">
        <f t="shared" si="2818"/>
        <v>22592826871.352654</v>
      </c>
      <c r="AX3823"/>
      <c r="AY3823"/>
      <c r="AZ3823"/>
      <c r="BA3823"/>
    </row>
    <row r="3824" spans="1:53" s="21" customFormat="1" x14ac:dyDescent="0.25">
      <c r="A3824">
        <f t="shared" si="2826"/>
        <v>1002</v>
      </c>
      <c r="B3824" t="s">
        <v>9</v>
      </c>
      <c r="C3824" s="27">
        <f t="shared" si="2783"/>
        <v>0</v>
      </c>
      <c r="D3824" s="27">
        <f t="shared" si="2806"/>
        <v>0</v>
      </c>
      <c r="E3824" s="27" t="b">
        <f t="shared" si="2782"/>
        <v>1</v>
      </c>
      <c r="F3824" s="29">
        <f t="shared" si="2784"/>
        <v>0</v>
      </c>
      <c r="G3824" s="27">
        <f t="shared" si="2807"/>
        <v>0</v>
      </c>
      <c r="H3824" s="22">
        <f t="shared" si="2785"/>
        <v>43018724138.710823</v>
      </c>
      <c r="I3824" s="23">
        <f t="shared" si="2786"/>
        <v>132580106.5049091</v>
      </c>
      <c r="J3824" s="23">
        <f t="shared" si="2787"/>
        <v>1086</v>
      </c>
      <c r="K3824" s="19">
        <f t="shared" si="2808"/>
        <v>225.0831931027827</v>
      </c>
      <c r="L3824" s="16">
        <f t="shared" si="2788"/>
        <v>296.7309773317981</v>
      </c>
      <c r="M3824" s="23">
        <f>M3823-IF($B3824="B",(Percent_Rent_In_Elsies*2.49%/12 * H3823)/K3823,0)+IF($B3824="D",N3824,0)+IF(B3824="D",AK3823)+IF(B3824="C",F3823*90%)-(Y3824-Y3823)-IF($B3824="A",Q3823/K3823) + IF($B3824="A",Q3823/K3823)</f>
        <v>-69168023.386272445</v>
      </c>
      <c r="N3824" s="23">
        <f t="shared" si="2789"/>
        <v>0</v>
      </c>
      <c r="O3824" s="22">
        <f t="shared" si="2790"/>
        <v>30571432.5156039</v>
      </c>
      <c r="P3824" s="22">
        <f t="shared" si="2821"/>
        <v>0</v>
      </c>
      <c r="Q3824" s="22">
        <f t="shared" si="2822"/>
        <v>0</v>
      </c>
      <c r="R3824" s="22">
        <f t="shared" si="2791"/>
        <v>525956621.62041932</v>
      </c>
      <c r="S3824" s="16">
        <f t="shared" si="2781"/>
        <v>0</v>
      </c>
      <c r="T3824" s="15">
        <f t="shared" si="2792"/>
        <v>13185357.968623996</v>
      </c>
      <c r="U3824" s="23">
        <f t="shared" si="2809"/>
        <v>2336720.9891155437</v>
      </c>
      <c r="V3824" s="23">
        <f t="shared" si="2810"/>
        <v>0</v>
      </c>
      <c r="W3824" s="23">
        <f t="shared" si="2823"/>
        <v>194402.744518764</v>
      </c>
      <c r="X3824" s="23">
        <f t="shared" si="2811"/>
        <v>46722540.719267741</v>
      </c>
      <c r="Y3824" s="23">
        <f t="shared" si="2793"/>
        <v>13825559.361691331</v>
      </c>
      <c r="Z3824" s="3">
        <f t="shared" si="2794"/>
        <v>0</v>
      </c>
      <c r="AA3824" s="23">
        <f t="shared" si="2795"/>
        <v>76175075.845907688</v>
      </c>
      <c r="AB3824" s="26">
        <f t="shared" si="2812"/>
        <v>70086276.274228618</v>
      </c>
      <c r="AC3824" s="23">
        <f t="shared" si="2813"/>
        <v>74889487.274228647</v>
      </c>
      <c r="AD3824" s="23">
        <f t="shared" si="2819"/>
        <v>4803211</v>
      </c>
      <c r="AE3824" s="24">
        <f t="shared" si="2780"/>
        <v>70086276.274228647</v>
      </c>
      <c r="AF3824" s="3">
        <f t="shared" si="2814"/>
        <v>0</v>
      </c>
      <c r="AG3824" s="2">
        <f t="shared" si="2796"/>
        <v>0</v>
      </c>
      <c r="AH3824" s="2">
        <f t="shared" si="2797"/>
        <v>245.51867455699994</v>
      </c>
      <c r="AI3824" s="23">
        <f t="shared" si="2820"/>
        <v>12246949504.459677</v>
      </c>
      <c r="AJ3824" s="23">
        <f t="shared" si="2798"/>
        <v>6219.922423797766</v>
      </c>
      <c r="AK3824" s="23">
        <f t="shared" si="2799"/>
        <v>0</v>
      </c>
      <c r="AL3824" s="23">
        <f t="shared" si="2824"/>
        <v>0</v>
      </c>
      <c r="AM3824" s="23">
        <f t="shared" si="2825"/>
        <v>0</v>
      </c>
      <c r="AN3824" s="16">
        <f t="shared" si="2815"/>
        <v>0</v>
      </c>
      <c r="AO3824" s="23">
        <f t="shared" si="2816"/>
        <v>0</v>
      </c>
      <c r="AP3824" s="22">
        <f t="shared" si="2817"/>
        <v>0</v>
      </c>
      <c r="AQ3824" s="30">
        <f t="shared" si="2800"/>
        <v>34096198330.79459</v>
      </c>
      <c r="AR3824" s="28">
        <f t="shared" si="2801"/>
        <v>16840029055.452454</v>
      </c>
      <c r="AS3824" s="25">
        <f t="shared" si="2802"/>
        <v>200337590.02425668</v>
      </c>
      <c r="AT3824" s="32">
        <f t="shared" si="2803"/>
        <v>0</v>
      </c>
      <c r="AU3824" s="23">
        <f t="shared" si="2804"/>
        <v>0</v>
      </c>
      <c r="AV3824" s="22">
        <f t="shared" si="2805"/>
        <v>4982746813.7712955</v>
      </c>
      <c r="AW3824" s="31">
        <f t="shared" si="2818"/>
        <v>22592826871.352654</v>
      </c>
      <c r="AX3824"/>
      <c r="AY3824"/>
      <c r="AZ3824"/>
      <c r="BA3824"/>
    </row>
    <row r="3825" spans="1:53" x14ac:dyDescent="0.25">
      <c r="A3825" s="21">
        <f t="shared" si="2826"/>
        <v>1002</v>
      </c>
      <c r="B3825" s="21" t="s">
        <v>28</v>
      </c>
      <c r="C3825" s="27">
        <f t="shared" si="2783"/>
        <v>0</v>
      </c>
      <c r="D3825" s="27">
        <f t="shared" si="2806"/>
        <v>0</v>
      </c>
      <c r="E3825" s="27" t="b">
        <f t="shared" si="2782"/>
        <v>1</v>
      </c>
      <c r="F3825" s="29">
        <f t="shared" si="2784"/>
        <v>0</v>
      </c>
      <c r="G3825" s="27">
        <f t="shared" si="2807"/>
        <v>0</v>
      </c>
      <c r="H3825" s="22">
        <f t="shared" si="2785"/>
        <v>43018724138.710823</v>
      </c>
      <c r="I3825" s="23">
        <f t="shared" si="2786"/>
        <v>132580106.5049091</v>
      </c>
      <c r="J3825" s="23">
        <f t="shared" si="2787"/>
        <v>1086</v>
      </c>
      <c r="K3825" s="19">
        <f t="shared" si="2808"/>
        <v>225.0831931027827</v>
      </c>
      <c r="L3825" s="16">
        <f t="shared" si="2788"/>
        <v>296.7309773317981</v>
      </c>
      <c r="M3825" s="23">
        <f>M3824-IF($B3825="B",(Percent_Rent_In_Elsies*2.49%/12 * H3824)/K3824,0)+IF($B3825="D",N3825,0)+IF(B3825="D",AK3824)+IF(B3825="C",F3824*90%)-(Y3825-Y3824)-IF($B3825="A",Q3824/K3824) + IF($B3825="A",Q3824/K3824)</f>
        <v>-69168023.386272445</v>
      </c>
      <c r="N3825" s="23">
        <f t="shared" si="2789"/>
        <v>0</v>
      </c>
      <c r="O3825" s="22">
        <f t="shared" si="2790"/>
        <v>0</v>
      </c>
      <c r="P3825" s="22">
        <f t="shared" si="2821"/>
        <v>30571432.5156039</v>
      </c>
      <c r="Q3825" s="22">
        <f t="shared" si="2822"/>
        <v>0</v>
      </c>
      <c r="R3825" s="22">
        <f t="shared" si="2791"/>
        <v>525956621.62041932</v>
      </c>
      <c r="S3825" s="16">
        <f t="shared" si="2781"/>
        <v>0</v>
      </c>
      <c r="T3825" s="15">
        <f t="shared" si="2792"/>
        <v>0</v>
      </c>
      <c r="U3825" s="23">
        <f t="shared" si="2809"/>
        <v>2336720.9891155437</v>
      </c>
      <c r="V3825" s="23">
        <f t="shared" si="2810"/>
        <v>0</v>
      </c>
      <c r="W3825" s="23">
        <f t="shared" si="2823"/>
        <v>0</v>
      </c>
      <c r="X3825" s="23">
        <f t="shared" si="2811"/>
        <v>46722540.719267741</v>
      </c>
      <c r="Y3825" s="23">
        <f t="shared" si="2793"/>
        <v>13825559.361691331</v>
      </c>
      <c r="Z3825" s="3">
        <f t="shared" si="2794"/>
        <v>9720.1372259382006</v>
      </c>
      <c r="AA3825" s="23">
        <f t="shared" si="2795"/>
        <v>76320877.904296756</v>
      </c>
      <c r="AB3825" s="26">
        <f t="shared" si="2812"/>
        <v>70086276.274228618</v>
      </c>
      <c r="AC3825" s="23">
        <f t="shared" si="2813"/>
        <v>74889487.274228647</v>
      </c>
      <c r="AD3825" s="23">
        <f t="shared" si="2819"/>
        <v>4803211</v>
      </c>
      <c r="AE3825" s="24">
        <f t="shared" si="2780"/>
        <v>70086276.274228647</v>
      </c>
      <c r="AF3825" s="3">
        <f t="shared" si="2814"/>
        <v>0</v>
      </c>
      <c r="AG3825" s="2">
        <f t="shared" si="2796"/>
        <v>1166416467.1125839</v>
      </c>
      <c r="AH3825" s="2">
        <f t="shared" si="2797"/>
        <v>245.51867455699994</v>
      </c>
      <c r="AI3825" s="23">
        <f t="shared" si="2820"/>
        <v>12270390642.219084</v>
      </c>
      <c r="AJ3825" s="23">
        <f t="shared" si="2798"/>
        <v>6219.922423797766</v>
      </c>
      <c r="AK3825" s="23">
        <f t="shared" si="2799"/>
        <v>0</v>
      </c>
      <c r="AL3825" s="23">
        <f t="shared" si="2824"/>
        <v>0</v>
      </c>
      <c r="AM3825" s="23">
        <f t="shared" si="2825"/>
        <v>0</v>
      </c>
      <c r="AN3825" s="16">
        <f t="shared" si="2815"/>
        <v>0</v>
      </c>
      <c r="AO3825" s="23">
        <f t="shared" si="2816"/>
        <v>0</v>
      </c>
      <c r="AP3825" s="22">
        <f t="shared" si="2817"/>
        <v>0</v>
      </c>
      <c r="AQ3825" s="30">
        <f t="shared" si="2800"/>
        <v>34096198330.79459</v>
      </c>
      <c r="AR3825" s="28">
        <f t="shared" si="2801"/>
        <v>16840029055.452454</v>
      </c>
      <c r="AS3825" s="25">
        <f t="shared" si="2802"/>
        <v>200337590.02425668</v>
      </c>
      <c r="AT3825" s="32">
        <f t="shared" si="2803"/>
        <v>19440.274451876401</v>
      </c>
      <c r="AU3825" s="23">
        <f t="shared" si="2804"/>
        <v>19440.274451876401</v>
      </c>
      <c r="AV3825" s="22">
        <f t="shared" si="2805"/>
        <v>4995932171.7399197</v>
      </c>
      <c r="AW3825" s="31">
        <f t="shared" si="2818"/>
        <v>22592826871.352654</v>
      </c>
    </row>
    <row r="3826" spans="1:53" x14ac:dyDescent="0.25">
      <c r="A3826">
        <f t="shared" si="2826"/>
        <v>1003</v>
      </c>
      <c r="B3826" t="s">
        <v>6</v>
      </c>
      <c r="C3826" s="27">
        <f t="shared" si="2783"/>
        <v>0</v>
      </c>
      <c r="D3826" s="27">
        <f t="shared" si="2806"/>
        <v>0</v>
      </c>
      <c r="E3826" s="27" t="b">
        <f t="shared" si="2782"/>
        <v>1</v>
      </c>
      <c r="F3826" s="29">
        <f t="shared" si="2784"/>
        <v>0</v>
      </c>
      <c r="G3826" s="27">
        <f t="shared" si="2807"/>
        <v>0</v>
      </c>
      <c r="H3826" s="22">
        <f t="shared" si="2785"/>
        <v>43090422012.275345</v>
      </c>
      <c r="I3826" s="23">
        <f t="shared" si="2786"/>
        <v>132580106.5049091</v>
      </c>
      <c r="J3826" s="23">
        <f t="shared" si="2787"/>
        <v>1086</v>
      </c>
      <c r="K3826" s="19">
        <f t="shared" si="2808"/>
        <v>225.0831931027827</v>
      </c>
      <c r="L3826" s="16">
        <f t="shared" si="2788"/>
        <v>297.22552896068441</v>
      </c>
      <c r="M3826" s="23">
        <f>M3825-IF($B3826="B",(Percent_Rent_In_Elsies*2.49%/12 * H3825)/K3825,0)+IF($B3826="D",N3826,0)+IF(B3826="D",AK3825)+IF(B3826="C",F3825*90%)-(Y3826-Y3825)-IF($B3826="A",Q3825/K3825) + IF($B3826="A",Q3825/K3825)</f>
        <v>-69168023.386272445</v>
      </c>
      <c r="N3826" s="23">
        <f t="shared" si="2789"/>
        <v>0</v>
      </c>
      <c r="O3826" s="22">
        <f t="shared" si="2790"/>
        <v>0</v>
      </c>
      <c r="P3826" s="22">
        <f t="shared" si="2821"/>
        <v>0</v>
      </c>
      <c r="Q3826" s="22">
        <f t="shared" si="2822"/>
        <v>0</v>
      </c>
      <c r="R3826" s="22">
        <f t="shared" si="2791"/>
        <v>525956621.62041932</v>
      </c>
      <c r="S3826" s="16">
        <f t="shared" si="2781"/>
        <v>0</v>
      </c>
      <c r="T3826" s="15">
        <f t="shared" si="2792"/>
        <v>0</v>
      </c>
      <c r="U3826" s="23">
        <f t="shared" si="2809"/>
        <v>2336720.9891155437</v>
      </c>
      <c r="V3826" s="23">
        <f t="shared" si="2810"/>
        <v>0</v>
      </c>
      <c r="W3826" s="23">
        <f t="shared" si="2823"/>
        <v>0</v>
      </c>
      <c r="X3826" s="23">
        <f t="shared" si="2811"/>
        <v>46771141.40539743</v>
      </c>
      <c r="Y3826" s="23">
        <f t="shared" si="2793"/>
        <v>13825559.361691331</v>
      </c>
      <c r="Z3826" s="3">
        <f t="shared" si="2794"/>
        <v>0</v>
      </c>
      <c r="AA3826" s="23">
        <f t="shared" si="2795"/>
        <v>76320877.904296756</v>
      </c>
      <c r="AB3826" s="26">
        <f t="shared" si="2812"/>
        <v>70086276.274228618</v>
      </c>
      <c r="AC3826" s="23">
        <f t="shared" si="2813"/>
        <v>74889487.274228647</v>
      </c>
      <c r="AD3826" s="23">
        <f t="shared" si="2819"/>
        <v>4803211</v>
      </c>
      <c r="AE3826" s="24">
        <f t="shared" si="2780"/>
        <v>70086276.274228647</v>
      </c>
      <c r="AF3826" s="3">
        <f t="shared" si="2814"/>
        <v>0</v>
      </c>
      <c r="AG3826" s="2">
        <f t="shared" si="2796"/>
        <v>0</v>
      </c>
      <c r="AH3826" s="2">
        <f t="shared" si="2797"/>
        <v>245.92787234792829</v>
      </c>
      <c r="AI3826" s="23">
        <f t="shared" si="2820"/>
        <v>12270390642.219084</v>
      </c>
      <c r="AJ3826" s="23">
        <f t="shared" si="2798"/>
        <v>6219.922423797766</v>
      </c>
      <c r="AK3826" s="23">
        <f t="shared" si="2799"/>
        <v>0</v>
      </c>
      <c r="AL3826" s="23">
        <f t="shared" si="2824"/>
        <v>0</v>
      </c>
      <c r="AM3826" s="23">
        <f t="shared" si="2825"/>
        <v>0</v>
      </c>
      <c r="AN3826" s="16">
        <f t="shared" si="2815"/>
        <v>0</v>
      </c>
      <c r="AO3826" s="23">
        <f t="shared" si="2816"/>
        <v>0</v>
      </c>
      <c r="AP3826" s="22">
        <f t="shared" si="2817"/>
        <v>0</v>
      </c>
      <c r="AQ3826" s="30">
        <f t="shared" si="2800"/>
        <v>34096198330.79459</v>
      </c>
      <c r="AR3826" s="28">
        <f t="shared" si="2801"/>
        <v>16840029055.452454</v>
      </c>
      <c r="AS3826" s="25">
        <f t="shared" si="2802"/>
        <v>200337590.02425668</v>
      </c>
      <c r="AT3826" s="32">
        <f t="shared" si="2803"/>
        <v>0</v>
      </c>
      <c r="AU3826" s="23">
        <f t="shared" si="2804"/>
        <v>0</v>
      </c>
      <c r="AV3826" s="22">
        <f t="shared" si="2805"/>
        <v>4995932171.7399197</v>
      </c>
      <c r="AW3826" s="31">
        <f t="shared" si="2818"/>
        <v>22562255438.837048</v>
      </c>
    </row>
    <row r="3827" spans="1:53" x14ac:dyDescent="0.25">
      <c r="A3827">
        <f t="shared" si="2826"/>
        <v>1003</v>
      </c>
      <c r="B3827" t="s">
        <v>7</v>
      </c>
      <c r="C3827" s="27">
        <f t="shared" si="2783"/>
        <v>0</v>
      </c>
      <c r="D3827" s="27">
        <f t="shared" si="2806"/>
        <v>0</v>
      </c>
      <c r="E3827" s="27" t="b">
        <f t="shared" si="2782"/>
        <v>1</v>
      </c>
      <c r="F3827" s="29">
        <f t="shared" si="2784"/>
        <v>0</v>
      </c>
      <c r="G3827" s="27">
        <f t="shared" si="2807"/>
        <v>0</v>
      </c>
      <c r="H3827" s="22">
        <f t="shared" si="2785"/>
        <v>43090422012.275345</v>
      </c>
      <c r="I3827" s="23">
        <f t="shared" si="2786"/>
        <v>132580106.5049091</v>
      </c>
      <c r="J3827" s="23">
        <f t="shared" si="2787"/>
        <v>1086</v>
      </c>
      <c r="K3827" s="19">
        <f t="shared" si="2808"/>
        <v>225.0831931027827</v>
      </c>
      <c r="L3827" s="16">
        <f t="shared" si="2788"/>
        <v>297.22552896068441</v>
      </c>
      <c r="M3827" s="23">
        <f>M3826-IF($B3827="B",(Percent_Rent_In_Elsies*2.49%/12 * H3826)/K3826,0)+IF($B3827="D",N3827,0)+IF(B3827="D",AK3826)+IF(B3827="C",F3826*90%)-(Y3827-Y3826)-IF($B3827="A",Q3826/K3826) + IF($B3827="A",Q3826/K3826)</f>
        <v>-69366644.670347273</v>
      </c>
      <c r="N3827" s="23">
        <f t="shared" si="2789"/>
        <v>0</v>
      </c>
      <c r="O3827" s="22">
        <f t="shared" si="2790"/>
        <v>0</v>
      </c>
      <c r="P3827" s="22">
        <f t="shared" si="2821"/>
        <v>0</v>
      </c>
      <c r="Q3827" s="22">
        <f t="shared" si="2822"/>
        <v>0</v>
      </c>
      <c r="R3827" s="22">
        <f t="shared" si="2791"/>
        <v>482126903.15205103</v>
      </c>
      <c r="S3827" s="16">
        <f t="shared" si="2781"/>
        <v>43829718.468368277</v>
      </c>
      <c r="T3827" s="15">
        <f t="shared" si="2792"/>
        <v>0</v>
      </c>
      <c r="U3827" s="23">
        <f t="shared" si="2809"/>
        <v>2141994.2400225815</v>
      </c>
      <c r="V3827" s="23">
        <f t="shared" si="2810"/>
        <v>194726.74909296198</v>
      </c>
      <c r="W3827" s="23">
        <f t="shared" si="2823"/>
        <v>0</v>
      </c>
      <c r="X3827" s="23">
        <f t="shared" si="2811"/>
        <v>46771141.40539743</v>
      </c>
      <c r="Y3827" s="23">
        <f t="shared" si="2793"/>
        <v>13825559.361691331</v>
      </c>
      <c r="Z3827" s="3">
        <f t="shared" si="2794"/>
        <v>0</v>
      </c>
      <c r="AA3827" s="23">
        <f t="shared" si="2795"/>
        <v>76320877.904296756</v>
      </c>
      <c r="AB3827" s="26">
        <f t="shared" si="2812"/>
        <v>70086276.274228618</v>
      </c>
      <c r="AC3827" s="23">
        <f t="shared" si="2813"/>
        <v>74889487.274228647</v>
      </c>
      <c r="AD3827" s="23">
        <f t="shared" si="2819"/>
        <v>4803211</v>
      </c>
      <c r="AE3827" s="24">
        <f t="shared" ref="AE3827:AE3890" si="2827">AC3827-AD3827</f>
        <v>70086276.274228647</v>
      </c>
      <c r="AF3827" s="3">
        <f t="shared" si="2814"/>
        <v>0</v>
      </c>
      <c r="AG3827" s="2">
        <f t="shared" si="2796"/>
        <v>0</v>
      </c>
      <c r="AH3827" s="2">
        <f t="shared" si="2797"/>
        <v>245.92787234792829</v>
      </c>
      <c r="AI3827" s="23">
        <f t="shared" si="2820"/>
        <v>12270390642.219084</v>
      </c>
      <c r="AJ3827" s="23">
        <f t="shared" si="2798"/>
        <v>6219.922423797766</v>
      </c>
      <c r="AK3827" s="23">
        <f t="shared" si="2799"/>
        <v>0</v>
      </c>
      <c r="AL3827" s="23">
        <f t="shared" si="2824"/>
        <v>12327088.747150421</v>
      </c>
      <c r="AM3827" s="23">
        <f t="shared" si="2825"/>
        <v>11501030357.781902</v>
      </c>
      <c r="AN3827" s="16">
        <f t="shared" si="2815"/>
        <v>0</v>
      </c>
      <c r="AO3827" s="23">
        <f t="shared" si="2816"/>
        <v>198621.28407482133</v>
      </c>
      <c r="AP3827" s="22">
        <f t="shared" si="2817"/>
        <v>44706312.837735675</v>
      </c>
      <c r="AQ3827" s="30">
        <f t="shared" si="2800"/>
        <v>34185230952.81094</v>
      </c>
      <c r="AR3827" s="28">
        <f t="shared" si="2801"/>
        <v>16884355364.631069</v>
      </c>
      <c r="AS3827" s="25">
        <f t="shared" si="2802"/>
        <v>200337590.02425668</v>
      </c>
      <c r="AT3827" s="32">
        <f t="shared" si="2803"/>
        <v>0</v>
      </c>
      <c r="AU3827" s="23">
        <f t="shared" si="2804"/>
        <v>0</v>
      </c>
      <c r="AV3827" s="22">
        <f t="shared" si="2805"/>
        <v>4995932171.7399197</v>
      </c>
      <c r="AW3827" s="31">
        <f t="shared" si="2818"/>
        <v>22651288060.853397</v>
      </c>
    </row>
    <row r="3828" spans="1:53" x14ac:dyDescent="0.25">
      <c r="A3828">
        <f t="shared" si="2826"/>
        <v>1003</v>
      </c>
      <c r="B3828" t="s">
        <v>8</v>
      </c>
      <c r="C3828" s="27">
        <f t="shared" si="2783"/>
        <v>0</v>
      </c>
      <c r="D3828" s="27">
        <f t="shared" si="2806"/>
        <v>0</v>
      </c>
      <c r="E3828" s="27" t="b">
        <f t="shared" si="2782"/>
        <v>1</v>
      </c>
      <c r="F3828" s="29">
        <f t="shared" si="2784"/>
        <v>0</v>
      </c>
      <c r="G3828" s="27">
        <f t="shared" si="2807"/>
        <v>0</v>
      </c>
      <c r="H3828" s="22">
        <f t="shared" si="2785"/>
        <v>43090422012.275345</v>
      </c>
      <c r="I3828" s="23">
        <f t="shared" si="2786"/>
        <v>132580106.5049091</v>
      </c>
      <c r="J3828" s="23">
        <f t="shared" si="2787"/>
        <v>1086</v>
      </c>
      <c r="K3828" s="19">
        <f t="shared" si="2808"/>
        <v>225.0831931027827</v>
      </c>
      <c r="L3828" s="16">
        <f t="shared" si="2788"/>
        <v>297.22552896068441</v>
      </c>
      <c r="M3828" s="23">
        <f>M3827-IF($B3828="B",(Percent_Rent_In_Elsies*2.49%/12 * H3827)/K3827,0)+IF($B3828="D",N3828,0)+IF(B3828="D",AK3827)+IF(B3828="C",F3827*90%)-(Y3828-Y3827)-IF($B3828="A",Q3827/K3827) + IF($B3828="A",Q3827/K3827)</f>
        <v>-69366644.670347273</v>
      </c>
      <c r="N3828" s="23">
        <f t="shared" si="2789"/>
        <v>0</v>
      </c>
      <c r="O3828" s="22">
        <f t="shared" si="2790"/>
        <v>0</v>
      </c>
      <c r="P3828" s="22">
        <f t="shared" si="2821"/>
        <v>0</v>
      </c>
      <c r="Q3828" s="22">
        <f t="shared" si="2822"/>
        <v>0</v>
      </c>
      <c r="R3828" s="22">
        <f t="shared" si="2791"/>
        <v>526833215.98978668</v>
      </c>
      <c r="S3828" s="16">
        <f t="shared" si="2781"/>
        <v>43829718.468368277</v>
      </c>
      <c r="T3828" s="15">
        <f t="shared" si="2792"/>
        <v>0</v>
      </c>
      <c r="U3828" s="23">
        <f t="shared" si="2809"/>
        <v>2340615.524097403</v>
      </c>
      <c r="V3828" s="23">
        <f t="shared" si="2810"/>
        <v>194726.74909296198</v>
      </c>
      <c r="W3828" s="23">
        <f t="shared" si="2823"/>
        <v>0</v>
      </c>
      <c r="X3828" s="23">
        <f t="shared" si="2811"/>
        <v>46771141.40539743</v>
      </c>
      <c r="Y3828" s="23">
        <f t="shared" si="2793"/>
        <v>13825559.361691331</v>
      </c>
      <c r="Z3828" s="3">
        <f t="shared" si="2794"/>
        <v>0</v>
      </c>
      <c r="AA3828" s="23">
        <f t="shared" si="2795"/>
        <v>76320877.904296756</v>
      </c>
      <c r="AB3828" s="26">
        <f t="shared" si="2812"/>
        <v>70086276.274228603</v>
      </c>
      <c r="AC3828" s="23">
        <f t="shared" si="2813"/>
        <v>74889487.274228647</v>
      </c>
      <c r="AD3828" s="23">
        <f t="shared" si="2819"/>
        <v>4803211</v>
      </c>
      <c r="AE3828" s="24">
        <f t="shared" si="2827"/>
        <v>70086276.274228647</v>
      </c>
      <c r="AF3828" s="3">
        <f t="shared" si="2814"/>
        <v>1E-4</v>
      </c>
      <c r="AG3828" s="2">
        <f t="shared" si="2796"/>
        <v>0</v>
      </c>
      <c r="AH3828" s="2">
        <f t="shared" si="2797"/>
        <v>245.92787234792829</v>
      </c>
      <c r="AI3828" s="23">
        <f t="shared" si="2820"/>
        <v>12270390642.219084</v>
      </c>
      <c r="AJ3828" s="23">
        <f t="shared" si="2798"/>
        <v>6219.922423797766</v>
      </c>
      <c r="AK3828" s="23">
        <f t="shared" si="2799"/>
        <v>69181.040569617486</v>
      </c>
      <c r="AL3828" s="23">
        <f t="shared" si="2824"/>
        <v>0</v>
      </c>
      <c r="AM3828" s="23">
        <f t="shared" si="2825"/>
        <v>0</v>
      </c>
      <c r="AN3828" s="16">
        <f t="shared" si="2815"/>
        <v>0</v>
      </c>
      <c r="AO3828" s="23">
        <f t="shared" si="2816"/>
        <v>0</v>
      </c>
      <c r="AP3828" s="22">
        <f t="shared" si="2817"/>
        <v>0</v>
      </c>
      <c r="AQ3828" s="30">
        <f t="shared" si="2800"/>
        <v>34185230952.81094</v>
      </c>
      <c r="AR3828" s="28">
        <f t="shared" si="2801"/>
        <v>16884355364.631069</v>
      </c>
      <c r="AS3828" s="25">
        <f t="shared" si="2802"/>
        <v>200337590.02425668</v>
      </c>
      <c r="AT3828" s="32">
        <f t="shared" si="2803"/>
        <v>0</v>
      </c>
      <c r="AU3828" s="23">
        <f t="shared" si="2804"/>
        <v>0</v>
      </c>
      <c r="AV3828" s="22">
        <f t="shared" si="2805"/>
        <v>4995932171.7399197</v>
      </c>
      <c r="AW3828" s="31">
        <f t="shared" si="2818"/>
        <v>22651288060.853401</v>
      </c>
    </row>
    <row r="3829" spans="1:53" x14ac:dyDescent="0.25">
      <c r="A3829" s="21">
        <f t="shared" si="2826"/>
        <v>1003</v>
      </c>
      <c r="B3829" s="21" t="s">
        <v>9</v>
      </c>
      <c r="C3829" s="27">
        <f t="shared" si="2783"/>
        <v>0</v>
      </c>
      <c r="D3829" s="27">
        <f t="shared" si="2806"/>
        <v>0</v>
      </c>
      <c r="E3829" s="27" t="b">
        <f t="shared" si="2782"/>
        <v>1</v>
      </c>
      <c r="F3829" s="29">
        <f t="shared" si="2784"/>
        <v>0</v>
      </c>
      <c r="G3829" s="27">
        <f t="shared" si="2807"/>
        <v>0</v>
      </c>
      <c r="H3829" s="22">
        <f t="shared" si="2785"/>
        <v>43090422012.275345</v>
      </c>
      <c r="I3829" s="23">
        <f t="shared" si="2786"/>
        <v>132580106.5049091</v>
      </c>
      <c r="J3829" s="23">
        <f t="shared" si="2787"/>
        <v>1086</v>
      </c>
      <c r="K3829" s="19">
        <f t="shared" si="2808"/>
        <v>225.0831931027827</v>
      </c>
      <c r="L3829" s="16">
        <f t="shared" si="2788"/>
        <v>297.22552896068441</v>
      </c>
      <c r="M3829" s="23">
        <f>M3828-IF($B3829="B",(Percent_Rent_In_Elsies*2.49%/12 * H3828)/K3828,0)+IF($B3829="D",N3829,0)+IF(B3829="D",AK3828)+IF(B3829="C",F3828*90%)-(Y3829-Y3828)-IF($B3829="A",Q3828/K3828) + IF($B3829="A",Q3828/K3828)</f>
        <v>-69297463.629777655</v>
      </c>
      <c r="N3829" s="23">
        <f t="shared" si="2789"/>
        <v>0</v>
      </c>
      <c r="O3829" s="22">
        <f t="shared" si="2790"/>
        <v>30622384.903129905</v>
      </c>
      <c r="P3829" s="22">
        <f t="shared" si="2821"/>
        <v>0</v>
      </c>
      <c r="Q3829" s="22">
        <f t="shared" si="2822"/>
        <v>0</v>
      </c>
      <c r="R3829" s="22">
        <f t="shared" si="2791"/>
        <v>526833215.98978668</v>
      </c>
      <c r="S3829" s="16">
        <f t="shared" si="2781"/>
        <v>0</v>
      </c>
      <c r="T3829" s="15">
        <f t="shared" si="2792"/>
        <v>13207333.565238371</v>
      </c>
      <c r="U3829" s="23">
        <f t="shared" si="2809"/>
        <v>2340615.524097403</v>
      </c>
      <c r="V3829" s="23">
        <f t="shared" si="2810"/>
        <v>0</v>
      </c>
      <c r="W3829" s="23">
        <f t="shared" si="2823"/>
        <v>194726.74909296198</v>
      </c>
      <c r="X3829" s="23">
        <f t="shared" si="2811"/>
        <v>46771141.40539743</v>
      </c>
      <c r="Y3829" s="23">
        <f t="shared" si="2793"/>
        <v>13825559.361691331</v>
      </c>
      <c r="Z3829" s="3">
        <f t="shared" si="2794"/>
        <v>0</v>
      </c>
      <c r="AA3829" s="23">
        <f t="shared" si="2795"/>
        <v>76251696.863727137</v>
      </c>
      <c r="AB3829" s="26">
        <f t="shared" si="2812"/>
        <v>70086276.274228618</v>
      </c>
      <c r="AC3829" s="23">
        <f t="shared" si="2813"/>
        <v>74889487.274228647</v>
      </c>
      <c r="AD3829" s="23">
        <f t="shared" si="2819"/>
        <v>4803211</v>
      </c>
      <c r="AE3829" s="24">
        <f t="shared" si="2827"/>
        <v>70086276.274228647</v>
      </c>
      <c r="AF3829" s="3">
        <f t="shared" si="2814"/>
        <v>0</v>
      </c>
      <c r="AG3829" s="2">
        <f t="shared" si="2796"/>
        <v>0</v>
      </c>
      <c r="AH3829" s="2">
        <f t="shared" si="2797"/>
        <v>245.92787234792829</v>
      </c>
      <c r="AI3829" s="23">
        <f t="shared" si="2820"/>
        <v>12259268149.709383</v>
      </c>
      <c r="AJ3829" s="23">
        <f t="shared" si="2798"/>
        <v>6219.922423797766</v>
      </c>
      <c r="AK3829" s="23">
        <f t="shared" si="2799"/>
        <v>0</v>
      </c>
      <c r="AL3829" s="23">
        <f t="shared" si="2824"/>
        <v>0</v>
      </c>
      <c r="AM3829" s="23">
        <f t="shared" si="2825"/>
        <v>0</v>
      </c>
      <c r="AN3829" s="16">
        <f t="shared" si="2815"/>
        <v>0</v>
      </c>
      <c r="AO3829" s="23">
        <f t="shared" si="2816"/>
        <v>0</v>
      </c>
      <c r="AP3829" s="22">
        <f t="shared" si="2817"/>
        <v>0</v>
      </c>
      <c r="AQ3829" s="30">
        <f t="shared" si="2800"/>
        <v>34185230952.81094</v>
      </c>
      <c r="AR3829" s="28">
        <f t="shared" si="2801"/>
        <v>16884355364.631069</v>
      </c>
      <c r="AS3829" s="25">
        <f t="shared" si="2802"/>
        <v>200337590.02425668</v>
      </c>
      <c r="AT3829" s="32">
        <f t="shared" si="2803"/>
        <v>0</v>
      </c>
      <c r="AU3829" s="23">
        <f t="shared" si="2804"/>
        <v>0</v>
      </c>
      <c r="AV3829" s="22">
        <f t="shared" si="2805"/>
        <v>4995932171.7399197</v>
      </c>
      <c r="AW3829" s="31">
        <f t="shared" si="2818"/>
        <v>22651288060.853401</v>
      </c>
      <c r="AX3829" s="21"/>
      <c r="AY3829" s="21"/>
      <c r="AZ3829" s="21"/>
      <c r="BA3829" s="21"/>
    </row>
    <row r="3830" spans="1:53" x14ac:dyDescent="0.25">
      <c r="A3830" s="21">
        <f t="shared" si="2826"/>
        <v>1003</v>
      </c>
      <c r="B3830" s="21" t="s">
        <v>28</v>
      </c>
      <c r="C3830" s="27">
        <f t="shared" si="2783"/>
        <v>0</v>
      </c>
      <c r="D3830" s="27">
        <f t="shared" si="2806"/>
        <v>0</v>
      </c>
      <c r="E3830" s="27" t="b">
        <f t="shared" si="2782"/>
        <v>1</v>
      </c>
      <c r="F3830" s="29">
        <f t="shared" si="2784"/>
        <v>0</v>
      </c>
      <c r="G3830" s="27">
        <f t="shared" si="2807"/>
        <v>0</v>
      </c>
      <c r="H3830" s="22">
        <f t="shared" si="2785"/>
        <v>43090422012.275345</v>
      </c>
      <c r="I3830" s="23">
        <f t="shared" si="2786"/>
        <v>132580106.5049091</v>
      </c>
      <c r="J3830" s="23">
        <f t="shared" si="2787"/>
        <v>1086</v>
      </c>
      <c r="K3830" s="19">
        <f t="shared" si="2808"/>
        <v>225.0831931027827</v>
      </c>
      <c r="L3830" s="16">
        <f t="shared" si="2788"/>
        <v>297.22552896068441</v>
      </c>
      <c r="M3830" s="23">
        <f>M3829-IF($B3830="B",(Percent_Rent_In_Elsies*2.49%/12 * H3829)/K3829,0)+IF($B3830="D",N3830,0)+IF(B3830="D",AK3829)+IF(B3830="C",F3829*90%)-(Y3830-Y3829)-IF($B3830="A",Q3829/K3829) + IF($B3830="A",Q3829/K3829)</f>
        <v>-69297463.629777655</v>
      </c>
      <c r="N3830" s="23">
        <f t="shared" si="2789"/>
        <v>0</v>
      </c>
      <c r="O3830" s="22">
        <f t="shared" si="2790"/>
        <v>0</v>
      </c>
      <c r="P3830" s="22">
        <f t="shared" si="2821"/>
        <v>30622384.903129905</v>
      </c>
      <c r="Q3830" s="22">
        <f t="shared" si="2822"/>
        <v>0</v>
      </c>
      <c r="R3830" s="22">
        <f t="shared" si="2791"/>
        <v>526833215.98978668</v>
      </c>
      <c r="S3830" s="16">
        <f t="shared" si="2781"/>
        <v>0</v>
      </c>
      <c r="T3830" s="15">
        <f t="shared" si="2792"/>
        <v>0</v>
      </c>
      <c r="U3830" s="23">
        <f t="shared" si="2809"/>
        <v>2340615.524097403</v>
      </c>
      <c r="V3830" s="23">
        <f t="shared" si="2810"/>
        <v>0</v>
      </c>
      <c r="W3830" s="23">
        <f t="shared" si="2823"/>
        <v>0</v>
      </c>
      <c r="X3830" s="23">
        <f t="shared" si="2811"/>
        <v>46771141.40539743</v>
      </c>
      <c r="Y3830" s="23">
        <f t="shared" si="2793"/>
        <v>13825559.361691331</v>
      </c>
      <c r="Z3830" s="3">
        <f t="shared" si="2794"/>
        <v>9736.3374546481009</v>
      </c>
      <c r="AA3830" s="23">
        <f t="shared" si="2795"/>
        <v>76397741.925546855</v>
      </c>
      <c r="AB3830" s="26">
        <f t="shared" si="2812"/>
        <v>70086276.274228588</v>
      </c>
      <c r="AC3830" s="23">
        <f t="shared" si="2813"/>
        <v>74889487.274228647</v>
      </c>
      <c r="AD3830" s="23">
        <f t="shared" si="2819"/>
        <v>4803211</v>
      </c>
      <c r="AE3830" s="24">
        <f t="shared" si="2827"/>
        <v>70086276.274228647</v>
      </c>
      <c r="AF3830" s="3">
        <f t="shared" si="2814"/>
        <v>0</v>
      </c>
      <c r="AG3830" s="2">
        <f t="shared" si="2796"/>
        <v>1168360494.5577719</v>
      </c>
      <c r="AH3830" s="2">
        <f t="shared" si="2797"/>
        <v>245.92787234792829</v>
      </c>
      <c r="AI3830" s="23">
        <f t="shared" si="2820"/>
        <v>12282748356.031721</v>
      </c>
      <c r="AJ3830" s="23">
        <f t="shared" si="2798"/>
        <v>6219.922423797766</v>
      </c>
      <c r="AK3830" s="23">
        <f t="shared" si="2799"/>
        <v>0</v>
      </c>
      <c r="AL3830" s="23">
        <f t="shared" si="2824"/>
        <v>0</v>
      </c>
      <c r="AM3830" s="23">
        <f t="shared" si="2825"/>
        <v>0</v>
      </c>
      <c r="AN3830" s="16">
        <f t="shared" si="2815"/>
        <v>0</v>
      </c>
      <c r="AO3830" s="23">
        <f t="shared" si="2816"/>
        <v>0</v>
      </c>
      <c r="AP3830" s="22">
        <f t="shared" si="2817"/>
        <v>0</v>
      </c>
      <c r="AQ3830" s="30">
        <f t="shared" si="2800"/>
        <v>34185230952.81094</v>
      </c>
      <c r="AR3830" s="28">
        <f t="shared" si="2801"/>
        <v>16884355364.631069</v>
      </c>
      <c r="AS3830" s="25">
        <f t="shared" si="2802"/>
        <v>200337590.02425668</v>
      </c>
      <c r="AT3830" s="32">
        <f t="shared" si="2803"/>
        <v>19472.674909296202</v>
      </c>
      <c r="AU3830" s="23">
        <f t="shared" si="2804"/>
        <v>19472.674909296202</v>
      </c>
      <c r="AV3830" s="22">
        <f t="shared" si="2805"/>
        <v>5009139505.3051577</v>
      </c>
      <c r="AW3830" s="31">
        <f t="shared" si="2818"/>
        <v>22651288060.853401</v>
      </c>
      <c r="AX3830" s="21"/>
      <c r="AY3830" s="21"/>
      <c r="AZ3830" s="21"/>
      <c r="BA3830" s="21"/>
    </row>
    <row r="3831" spans="1:53" x14ac:dyDescent="0.25">
      <c r="A3831">
        <f t="shared" si="2826"/>
        <v>1004</v>
      </c>
      <c r="B3831" t="s">
        <v>6</v>
      </c>
      <c r="C3831" s="27">
        <f t="shared" si="2783"/>
        <v>0</v>
      </c>
      <c r="D3831" s="27">
        <f t="shared" si="2806"/>
        <v>0</v>
      </c>
      <c r="E3831" s="27" t="b">
        <f t="shared" si="2782"/>
        <v>1</v>
      </c>
      <c r="F3831" s="29">
        <f t="shared" si="2784"/>
        <v>0</v>
      </c>
      <c r="G3831" s="27">
        <f t="shared" si="2807"/>
        <v>0</v>
      </c>
      <c r="H3831" s="22">
        <f t="shared" si="2785"/>
        <v>43162239382.295807</v>
      </c>
      <c r="I3831" s="23">
        <f t="shared" si="2786"/>
        <v>132580106.5049091</v>
      </c>
      <c r="J3831" s="23">
        <f t="shared" si="2787"/>
        <v>1086</v>
      </c>
      <c r="K3831" s="19">
        <f t="shared" si="2808"/>
        <v>225.0831931027827</v>
      </c>
      <c r="L3831" s="16">
        <f t="shared" si="2788"/>
        <v>297.72090484228556</v>
      </c>
      <c r="M3831" s="23">
        <f>M3830-IF($B3831="B",(Percent_Rent_In_Elsies*2.49%/12 * H3830)/K3830,0)+IF($B3831="D",N3831,0)+IF(B3831="D",AK3830)+IF(B3831="C",F3830*90%)-(Y3831-Y3830)-IF($B3831="A",Q3830/K3830) + IF($B3831="A",Q3830/K3830)</f>
        <v>-69297463.629777655</v>
      </c>
      <c r="N3831" s="23">
        <f t="shared" si="2789"/>
        <v>0</v>
      </c>
      <c r="O3831" s="22">
        <f t="shared" si="2790"/>
        <v>0</v>
      </c>
      <c r="P3831" s="22">
        <f t="shared" si="2821"/>
        <v>0</v>
      </c>
      <c r="Q3831" s="22">
        <f t="shared" si="2822"/>
        <v>0</v>
      </c>
      <c r="R3831" s="22">
        <f t="shared" si="2791"/>
        <v>526833215.98978668</v>
      </c>
      <c r="S3831" s="16">
        <f t="shared" si="2781"/>
        <v>0</v>
      </c>
      <c r="T3831" s="15">
        <f t="shared" si="2792"/>
        <v>0</v>
      </c>
      <c r="U3831" s="23">
        <f t="shared" si="2809"/>
        <v>2340615.524097403</v>
      </c>
      <c r="V3831" s="23">
        <f t="shared" si="2810"/>
        <v>0</v>
      </c>
      <c r="W3831" s="23">
        <f t="shared" si="2823"/>
        <v>0</v>
      </c>
      <c r="X3831" s="23">
        <f t="shared" si="2811"/>
        <v>46819823.092670664</v>
      </c>
      <c r="Y3831" s="23">
        <f t="shared" si="2793"/>
        <v>13825559.361691331</v>
      </c>
      <c r="Z3831" s="3">
        <f t="shared" si="2794"/>
        <v>0</v>
      </c>
      <c r="AA3831" s="23">
        <f t="shared" si="2795"/>
        <v>76397741.925546855</v>
      </c>
      <c r="AB3831" s="26">
        <f t="shared" si="2812"/>
        <v>70086276.274228588</v>
      </c>
      <c r="AC3831" s="23">
        <f t="shared" si="2813"/>
        <v>74889487.274228647</v>
      </c>
      <c r="AD3831" s="23">
        <f t="shared" si="2819"/>
        <v>4803211</v>
      </c>
      <c r="AE3831" s="24">
        <f t="shared" si="2827"/>
        <v>70086276.274228647</v>
      </c>
      <c r="AF3831" s="3">
        <f t="shared" si="2814"/>
        <v>0</v>
      </c>
      <c r="AG3831" s="2">
        <f t="shared" si="2796"/>
        <v>0</v>
      </c>
      <c r="AH3831" s="2">
        <f t="shared" si="2797"/>
        <v>246.33775213517487</v>
      </c>
      <c r="AI3831" s="23">
        <f t="shared" si="2820"/>
        <v>12282748356.031721</v>
      </c>
      <c r="AJ3831" s="23">
        <f t="shared" si="2798"/>
        <v>6219.922423797766</v>
      </c>
      <c r="AK3831" s="23">
        <f t="shared" si="2799"/>
        <v>0</v>
      </c>
      <c r="AL3831" s="23">
        <f t="shared" si="2824"/>
        <v>0</v>
      </c>
      <c r="AM3831" s="23">
        <f t="shared" si="2825"/>
        <v>0</v>
      </c>
      <c r="AN3831" s="16">
        <f t="shared" si="2815"/>
        <v>0</v>
      </c>
      <c r="AO3831" s="23">
        <f t="shared" si="2816"/>
        <v>0</v>
      </c>
      <c r="AP3831" s="22">
        <f t="shared" si="2817"/>
        <v>0</v>
      </c>
      <c r="AQ3831" s="30">
        <f t="shared" si="2800"/>
        <v>34185230952.81094</v>
      </c>
      <c r="AR3831" s="28">
        <f t="shared" si="2801"/>
        <v>16884355364.631069</v>
      </c>
      <c r="AS3831" s="25">
        <f t="shared" si="2802"/>
        <v>200337590.02425668</v>
      </c>
      <c r="AT3831" s="32">
        <f t="shared" si="2803"/>
        <v>0</v>
      </c>
      <c r="AU3831" s="23">
        <f t="shared" si="2804"/>
        <v>0</v>
      </c>
      <c r="AV3831" s="22">
        <f t="shared" si="2805"/>
        <v>5009139505.3051577</v>
      </c>
      <c r="AW3831" s="31">
        <f t="shared" si="2818"/>
        <v>22620665675.950272</v>
      </c>
    </row>
    <row r="3832" spans="1:53" x14ac:dyDescent="0.25">
      <c r="A3832">
        <f t="shared" si="2826"/>
        <v>1004</v>
      </c>
      <c r="B3832" t="s">
        <v>7</v>
      </c>
      <c r="C3832" s="27">
        <f t="shared" si="2783"/>
        <v>0</v>
      </c>
      <c r="D3832" s="27">
        <f t="shared" si="2806"/>
        <v>0</v>
      </c>
      <c r="E3832" s="27" t="b">
        <f t="shared" si="2782"/>
        <v>1</v>
      </c>
      <c r="F3832" s="29">
        <f t="shared" si="2784"/>
        <v>0</v>
      </c>
      <c r="G3832" s="27">
        <f t="shared" si="2807"/>
        <v>0</v>
      </c>
      <c r="H3832" s="22">
        <f t="shared" si="2785"/>
        <v>43162239382.295815</v>
      </c>
      <c r="I3832" s="23">
        <f t="shared" si="2786"/>
        <v>132580106.5049091</v>
      </c>
      <c r="J3832" s="23">
        <f t="shared" si="2787"/>
        <v>1086</v>
      </c>
      <c r="K3832" s="19">
        <f t="shared" si="2808"/>
        <v>225.0831931027827</v>
      </c>
      <c r="L3832" s="16">
        <f t="shared" si="2788"/>
        <v>297.72090484228556</v>
      </c>
      <c r="M3832" s="23">
        <f>M3831-IF($B3832="B",(Percent_Rent_In_Elsies*2.49%/12 * H3831)/K3831,0)+IF($B3832="D",N3832,0)+IF(B3832="D",AK3831)+IF(B3832="C",F3831*90%)-(Y3832-Y3831)-IF($B3832="A",Q3831/K3831) + IF($B3832="A",Q3831/K3831)</f>
        <v>-69496415.949325934</v>
      </c>
      <c r="N3832" s="23">
        <f t="shared" si="2789"/>
        <v>0</v>
      </c>
      <c r="O3832" s="22">
        <f t="shared" si="2790"/>
        <v>0</v>
      </c>
      <c r="P3832" s="22">
        <f t="shared" si="2821"/>
        <v>0</v>
      </c>
      <c r="Q3832" s="22">
        <f t="shared" si="2822"/>
        <v>0</v>
      </c>
      <c r="R3832" s="22">
        <f t="shared" si="2791"/>
        <v>482930447.99063778</v>
      </c>
      <c r="S3832" s="16">
        <f t="shared" si="2781"/>
        <v>43902767.99914889</v>
      </c>
      <c r="T3832" s="15">
        <f t="shared" si="2792"/>
        <v>0</v>
      </c>
      <c r="U3832" s="23">
        <f t="shared" si="2809"/>
        <v>2145564.2304226193</v>
      </c>
      <c r="V3832" s="23">
        <f t="shared" si="2810"/>
        <v>195051.29367478358</v>
      </c>
      <c r="W3832" s="23">
        <f t="shared" si="2823"/>
        <v>0</v>
      </c>
      <c r="X3832" s="23">
        <f t="shared" si="2811"/>
        <v>46819823.092670664</v>
      </c>
      <c r="Y3832" s="23">
        <f t="shared" si="2793"/>
        <v>13825559.361691331</v>
      </c>
      <c r="Z3832" s="3">
        <f t="shared" si="2794"/>
        <v>0</v>
      </c>
      <c r="AA3832" s="23">
        <f t="shared" si="2795"/>
        <v>76397741.925546855</v>
      </c>
      <c r="AB3832" s="26">
        <f t="shared" si="2812"/>
        <v>70086276.274228588</v>
      </c>
      <c r="AC3832" s="23">
        <f t="shared" si="2813"/>
        <v>74889487.274228647</v>
      </c>
      <c r="AD3832" s="23">
        <f t="shared" si="2819"/>
        <v>4803211</v>
      </c>
      <c r="AE3832" s="24">
        <f t="shared" si="2827"/>
        <v>70086276.274228647</v>
      </c>
      <c r="AF3832" s="3">
        <f t="shared" si="2814"/>
        <v>0</v>
      </c>
      <c r="AG3832" s="2">
        <f t="shared" si="2796"/>
        <v>0</v>
      </c>
      <c r="AH3832" s="2">
        <f t="shared" si="2797"/>
        <v>246.33775213517492</v>
      </c>
      <c r="AI3832" s="23">
        <f t="shared" si="2820"/>
        <v>12282748356.031721</v>
      </c>
      <c r="AJ3832" s="23">
        <f t="shared" si="2798"/>
        <v>6219.922423797766</v>
      </c>
      <c r="AK3832" s="23">
        <f t="shared" si="2799"/>
        <v>0</v>
      </c>
      <c r="AL3832" s="23">
        <f t="shared" si="2824"/>
        <v>12357713.812637329</v>
      </c>
      <c r="AM3832" s="23">
        <f t="shared" si="2825"/>
        <v>11529603187.514746</v>
      </c>
      <c r="AN3832" s="16">
        <f t="shared" si="2815"/>
        <v>0</v>
      </c>
      <c r="AO3832" s="23">
        <f t="shared" si="2816"/>
        <v>198952.3195482794</v>
      </c>
      <c r="AP3832" s="22">
        <f t="shared" si="2817"/>
        <v>44780823.359131902</v>
      </c>
      <c r="AQ3832" s="30">
        <f t="shared" si="2800"/>
        <v>34274411962.530651</v>
      </c>
      <c r="AR3832" s="28">
        <f t="shared" si="2801"/>
        <v>16928755550.991648</v>
      </c>
      <c r="AS3832" s="25">
        <f t="shared" si="2802"/>
        <v>200337590.02425668</v>
      </c>
      <c r="AT3832" s="32">
        <f t="shared" si="2803"/>
        <v>0</v>
      </c>
      <c r="AU3832" s="23">
        <f t="shared" si="2804"/>
        <v>0</v>
      </c>
      <c r="AV3832" s="22">
        <f t="shared" si="2805"/>
        <v>5009139505.3051577</v>
      </c>
      <c r="AW3832" s="31">
        <f t="shared" si="2818"/>
        <v>22709846685.669979</v>
      </c>
    </row>
    <row r="3833" spans="1:53" s="21" customFormat="1" x14ac:dyDescent="0.25">
      <c r="A3833">
        <f t="shared" si="2826"/>
        <v>1004</v>
      </c>
      <c r="B3833" t="s">
        <v>8</v>
      </c>
      <c r="C3833" s="27">
        <f t="shared" si="2783"/>
        <v>0</v>
      </c>
      <c r="D3833" s="27">
        <f t="shared" si="2806"/>
        <v>0</v>
      </c>
      <c r="E3833" s="27" t="b">
        <f t="shared" si="2782"/>
        <v>1</v>
      </c>
      <c r="F3833" s="29">
        <f t="shared" si="2784"/>
        <v>0</v>
      </c>
      <c r="G3833" s="27">
        <f t="shared" si="2807"/>
        <v>0</v>
      </c>
      <c r="H3833" s="22">
        <f t="shared" si="2785"/>
        <v>43162239382.295815</v>
      </c>
      <c r="I3833" s="23">
        <f t="shared" si="2786"/>
        <v>132580106.5049091</v>
      </c>
      <c r="J3833" s="23">
        <f t="shared" si="2787"/>
        <v>1086</v>
      </c>
      <c r="K3833" s="19">
        <f t="shared" si="2808"/>
        <v>225.0831931027827</v>
      </c>
      <c r="L3833" s="16">
        <f t="shared" si="2788"/>
        <v>297.72090484228556</v>
      </c>
      <c r="M3833" s="23">
        <f>M3832-IF($B3833="B",(Percent_Rent_In_Elsies*2.49%/12 * H3832)/K3832,0)+IF($B3833="D",N3833,0)+IF(B3833="D",AK3832)+IF(B3833="C",F3832*90%)-(Y3833-Y3832)-IF($B3833="A",Q3832/K3832) + IF($B3833="A",Q3832/K3832)</f>
        <v>-69496415.949325934</v>
      </c>
      <c r="N3833" s="23">
        <f t="shared" si="2789"/>
        <v>0</v>
      </c>
      <c r="O3833" s="22">
        <f t="shared" si="2790"/>
        <v>0</v>
      </c>
      <c r="P3833" s="22">
        <f t="shared" si="2821"/>
        <v>0</v>
      </c>
      <c r="Q3833" s="22">
        <f t="shared" si="2822"/>
        <v>0</v>
      </c>
      <c r="R3833" s="22">
        <f t="shared" si="2791"/>
        <v>527711271.34976971</v>
      </c>
      <c r="S3833" s="16">
        <f t="shared" si="2781"/>
        <v>43902767.99914889</v>
      </c>
      <c r="T3833" s="15">
        <f t="shared" si="2792"/>
        <v>0</v>
      </c>
      <c r="U3833" s="23">
        <f t="shared" si="2809"/>
        <v>2344516.5499708988</v>
      </c>
      <c r="V3833" s="23">
        <f t="shared" si="2810"/>
        <v>195051.29367478358</v>
      </c>
      <c r="W3833" s="23">
        <f t="shared" si="2823"/>
        <v>0</v>
      </c>
      <c r="X3833" s="23">
        <f t="shared" si="2811"/>
        <v>46819823.092670664</v>
      </c>
      <c r="Y3833" s="23">
        <f t="shared" si="2793"/>
        <v>13825559.361691331</v>
      </c>
      <c r="Z3833" s="3">
        <f t="shared" si="2794"/>
        <v>0</v>
      </c>
      <c r="AA3833" s="23">
        <f t="shared" si="2795"/>
        <v>76397741.925546855</v>
      </c>
      <c r="AB3833" s="26">
        <f t="shared" si="2812"/>
        <v>70086276.274228618</v>
      </c>
      <c r="AC3833" s="23">
        <f t="shared" si="2813"/>
        <v>74889487.274228647</v>
      </c>
      <c r="AD3833" s="23">
        <f t="shared" si="2819"/>
        <v>4803211</v>
      </c>
      <c r="AE3833" s="24">
        <f t="shared" si="2827"/>
        <v>70086276.274228647</v>
      </c>
      <c r="AF3833" s="3">
        <f t="shared" si="2814"/>
        <v>1E-4</v>
      </c>
      <c r="AG3833" s="2">
        <f t="shared" si="2796"/>
        <v>0</v>
      </c>
      <c r="AH3833" s="2">
        <f t="shared" si="2797"/>
        <v>246.33775213517492</v>
      </c>
      <c r="AI3833" s="23">
        <f t="shared" si="2820"/>
        <v>12282748356.031721</v>
      </c>
      <c r="AJ3833" s="23">
        <f t="shared" si="2798"/>
        <v>6219.922423797766</v>
      </c>
      <c r="AK3833" s="23">
        <f t="shared" si="2799"/>
        <v>69233.723990920451</v>
      </c>
      <c r="AL3833" s="23">
        <f t="shared" si="2824"/>
        <v>0</v>
      </c>
      <c r="AM3833" s="23">
        <f t="shared" si="2825"/>
        <v>0</v>
      </c>
      <c r="AN3833" s="16">
        <f t="shared" si="2815"/>
        <v>0</v>
      </c>
      <c r="AO3833" s="23">
        <f t="shared" si="2816"/>
        <v>0</v>
      </c>
      <c r="AP3833" s="22">
        <f t="shared" si="2817"/>
        <v>0</v>
      </c>
      <c r="AQ3833" s="30">
        <f t="shared" si="2800"/>
        <v>34274411962.530651</v>
      </c>
      <c r="AR3833" s="28">
        <f t="shared" si="2801"/>
        <v>16928755550.991648</v>
      </c>
      <c r="AS3833" s="25">
        <f t="shared" si="2802"/>
        <v>200337590.02425668</v>
      </c>
      <c r="AT3833" s="32">
        <f t="shared" si="2803"/>
        <v>0</v>
      </c>
      <c r="AU3833" s="23">
        <f t="shared" si="2804"/>
        <v>0</v>
      </c>
      <c r="AV3833" s="22">
        <f t="shared" si="2805"/>
        <v>5009139505.3051577</v>
      </c>
      <c r="AW3833" s="31">
        <f t="shared" si="2818"/>
        <v>22709846685.669979</v>
      </c>
      <c r="AX3833"/>
      <c r="AY3833"/>
      <c r="AZ3833"/>
      <c r="BA3833"/>
    </row>
    <row r="3834" spans="1:53" s="21" customFormat="1" x14ac:dyDescent="0.25">
      <c r="A3834">
        <f t="shared" si="2826"/>
        <v>1004</v>
      </c>
      <c r="B3834" t="s">
        <v>9</v>
      </c>
      <c r="C3834" s="27">
        <f t="shared" si="2783"/>
        <v>0</v>
      </c>
      <c r="D3834" s="27">
        <f t="shared" si="2806"/>
        <v>0</v>
      </c>
      <c r="E3834" s="27" t="b">
        <f t="shared" si="2782"/>
        <v>1</v>
      </c>
      <c r="F3834" s="29">
        <f t="shared" si="2784"/>
        <v>0</v>
      </c>
      <c r="G3834" s="27">
        <f t="shared" si="2807"/>
        <v>0</v>
      </c>
      <c r="H3834" s="22">
        <f t="shared" si="2785"/>
        <v>43162239382.295815</v>
      </c>
      <c r="I3834" s="23">
        <f t="shared" si="2786"/>
        <v>132580106.5049091</v>
      </c>
      <c r="J3834" s="23">
        <f t="shared" si="2787"/>
        <v>1086</v>
      </c>
      <c r="K3834" s="19">
        <f t="shared" si="2808"/>
        <v>225.0831931027827</v>
      </c>
      <c r="L3834" s="16">
        <f t="shared" si="2788"/>
        <v>297.72090484228556</v>
      </c>
      <c r="M3834" s="23">
        <f>M3833-IF($B3834="B",(Percent_Rent_In_Elsies*2.49%/12 * H3833)/K3833,0)+IF($B3834="D",N3834,0)+IF(B3834="D",AK3833)+IF(B3834="C",F3833*90%)-(Y3834-Y3833)-IF($B3834="A",Q3833/K3833) + IF($B3834="A",Q3833/K3833)</f>
        <v>-69427182.225335017</v>
      </c>
      <c r="N3834" s="23">
        <f t="shared" si="2789"/>
        <v>0</v>
      </c>
      <c r="O3834" s="22">
        <f t="shared" si="2790"/>
        <v>30673422.211301789</v>
      </c>
      <c r="P3834" s="22">
        <f t="shared" si="2821"/>
        <v>0</v>
      </c>
      <c r="Q3834" s="22">
        <f t="shared" si="2822"/>
        <v>0</v>
      </c>
      <c r="R3834" s="22">
        <f t="shared" si="2791"/>
        <v>527711271.34976971</v>
      </c>
      <c r="S3834" s="16">
        <f t="shared" si="2781"/>
        <v>0</v>
      </c>
      <c r="T3834" s="15">
        <f t="shared" si="2792"/>
        <v>13229345.787847102</v>
      </c>
      <c r="U3834" s="23">
        <f t="shared" si="2809"/>
        <v>2344516.5499708988</v>
      </c>
      <c r="V3834" s="23">
        <f t="shared" si="2810"/>
        <v>0</v>
      </c>
      <c r="W3834" s="23">
        <f t="shared" si="2823"/>
        <v>195051.29367478358</v>
      </c>
      <c r="X3834" s="23">
        <f t="shared" si="2811"/>
        <v>46819823.092670664</v>
      </c>
      <c r="Y3834" s="23">
        <f t="shared" si="2793"/>
        <v>13825559.361691331</v>
      </c>
      <c r="Z3834" s="3">
        <f t="shared" si="2794"/>
        <v>0</v>
      </c>
      <c r="AA3834" s="23">
        <f t="shared" si="2795"/>
        <v>76328508.201555938</v>
      </c>
      <c r="AB3834" s="26">
        <f t="shared" si="2812"/>
        <v>70086276.274228618</v>
      </c>
      <c r="AC3834" s="23">
        <f t="shared" si="2813"/>
        <v>74889487.274228647</v>
      </c>
      <c r="AD3834" s="23">
        <f t="shared" si="2819"/>
        <v>4803211</v>
      </c>
      <c r="AE3834" s="24">
        <f t="shared" si="2827"/>
        <v>70086276.274228647</v>
      </c>
      <c r="AF3834" s="3">
        <f t="shared" si="2814"/>
        <v>0</v>
      </c>
      <c r="AG3834" s="2">
        <f t="shared" si="2796"/>
        <v>0</v>
      </c>
      <c r="AH3834" s="2">
        <f t="shared" si="2797"/>
        <v>246.33775213517492</v>
      </c>
      <c r="AI3834" s="23">
        <f t="shared" si="2820"/>
        <v>12271617393.412956</v>
      </c>
      <c r="AJ3834" s="23">
        <f t="shared" si="2798"/>
        <v>6219.922423797766</v>
      </c>
      <c r="AK3834" s="23">
        <f t="shared" si="2799"/>
        <v>0</v>
      </c>
      <c r="AL3834" s="23">
        <f t="shared" si="2824"/>
        <v>0</v>
      </c>
      <c r="AM3834" s="23">
        <f t="shared" si="2825"/>
        <v>0</v>
      </c>
      <c r="AN3834" s="16">
        <f t="shared" si="2815"/>
        <v>0</v>
      </c>
      <c r="AO3834" s="23">
        <f t="shared" si="2816"/>
        <v>0</v>
      </c>
      <c r="AP3834" s="22">
        <f t="shared" si="2817"/>
        <v>0</v>
      </c>
      <c r="AQ3834" s="30">
        <f t="shared" si="2800"/>
        <v>34274411962.530651</v>
      </c>
      <c r="AR3834" s="28">
        <f t="shared" si="2801"/>
        <v>16928755550.991648</v>
      </c>
      <c r="AS3834" s="25">
        <f t="shared" si="2802"/>
        <v>200337590.02425668</v>
      </c>
      <c r="AT3834" s="32">
        <f t="shared" si="2803"/>
        <v>0</v>
      </c>
      <c r="AU3834" s="23">
        <f t="shared" si="2804"/>
        <v>0</v>
      </c>
      <c r="AV3834" s="22">
        <f t="shared" si="2805"/>
        <v>5009139505.3051577</v>
      </c>
      <c r="AW3834" s="31">
        <f t="shared" si="2818"/>
        <v>22709846685.669979</v>
      </c>
      <c r="AX3834"/>
      <c r="AY3834"/>
      <c r="AZ3834"/>
      <c r="BA3834"/>
    </row>
    <row r="3835" spans="1:53" x14ac:dyDescent="0.25">
      <c r="A3835" s="21">
        <f t="shared" si="2826"/>
        <v>1004</v>
      </c>
      <c r="B3835" s="21" t="s">
        <v>28</v>
      </c>
      <c r="C3835" s="27">
        <f t="shared" si="2783"/>
        <v>0</v>
      </c>
      <c r="D3835" s="27">
        <f t="shared" si="2806"/>
        <v>0</v>
      </c>
      <c r="E3835" s="27" t="b">
        <f t="shared" si="2782"/>
        <v>1</v>
      </c>
      <c r="F3835" s="29">
        <f t="shared" si="2784"/>
        <v>0</v>
      </c>
      <c r="G3835" s="27">
        <f t="shared" si="2807"/>
        <v>0</v>
      </c>
      <c r="H3835" s="22">
        <f t="shared" si="2785"/>
        <v>43162239382.295815</v>
      </c>
      <c r="I3835" s="23">
        <f t="shared" si="2786"/>
        <v>132580106.5049091</v>
      </c>
      <c r="J3835" s="23">
        <f t="shared" si="2787"/>
        <v>1086</v>
      </c>
      <c r="K3835" s="19">
        <f t="shared" si="2808"/>
        <v>225.0831931027827</v>
      </c>
      <c r="L3835" s="16">
        <f t="shared" si="2788"/>
        <v>297.72090484228556</v>
      </c>
      <c r="M3835" s="23">
        <f>M3834-IF($B3835="B",(Percent_Rent_In_Elsies*2.49%/12 * H3834)/K3834,0)+IF($B3835="D",N3835,0)+IF(B3835="D",AK3834)+IF(B3835="C",F3834*90%)-(Y3835-Y3834)-IF($B3835="A",Q3834/K3834) + IF($B3835="A",Q3834/K3834)</f>
        <v>-69427182.225335017</v>
      </c>
      <c r="N3835" s="23">
        <f t="shared" si="2789"/>
        <v>0</v>
      </c>
      <c r="O3835" s="22">
        <f t="shared" si="2790"/>
        <v>0</v>
      </c>
      <c r="P3835" s="22">
        <f t="shared" si="2821"/>
        <v>30673422.211301789</v>
      </c>
      <c r="Q3835" s="22">
        <f t="shared" si="2822"/>
        <v>0</v>
      </c>
      <c r="R3835" s="22">
        <f t="shared" si="2791"/>
        <v>527711271.34976971</v>
      </c>
      <c r="S3835" s="16">
        <f t="shared" ref="S3835:S3898" si="2828">IF($B3835="D",0,S3834+IF($B3835="B",R3834/12,0))</f>
        <v>0</v>
      </c>
      <c r="T3835" s="15">
        <f t="shared" si="2792"/>
        <v>0</v>
      </c>
      <c r="U3835" s="23">
        <f t="shared" si="2809"/>
        <v>2344516.5499708988</v>
      </c>
      <c r="V3835" s="23">
        <f t="shared" si="2810"/>
        <v>0</v>
      </c>
      <c r="W3835" s="23">
        <f t="shared" si="2823"/>
        <v>0</v>
      </c>
      <c r="X3835" s="23">
        <f t="shared" si="2811"/>
        <v>46819823.092670664</v>
      </c>
      <c r="Y3835" s="23">
        <f t="shared" si="2793"/>
        <v>13825559.361691331</v>
      </c>
      <c r="Z3835" s="3">
        <f t="shared" si="2794"/>
        <v>9752.5646837391796</v>
      </c>
      <c r="AA3835" s="23">
        <f t="shared" si="2795"/>
        <v>76474796.671812028</v>
      </c>
      <c r="AB3835" s="26">
        <f t="shared" si="2812"/>
        <v>70086276.274228618</v>
      </c>
      <c r="AC3835" s="23">
        <f t="shared" si="2813"/>
        <v>74889487.274228647</v>
      </c>
      <c r="AD3835" s="23">
        <f t="shared" si="2819"/>
        <v>4803211</v>
      </c>
      <c r="AE3835" s="24">
        <f t="shared" si="2827"/>
        <v>70086276.274228647</v>
      </c>
      <c r="AF3835" s="3">
        <f t="shared" si="2814"/>
        <v>0</v>
      </c>
      <c r="AG3835" s="2">
        <f t="shared" si="2796"/>
        <v>1170307762.0487015</v>
      </c>
      <c r="AH3835" s="2">
        <f t="shared" si="2797"/>
        <v>246.33775213517492</v>
      </c>
      <c r="AI3835" s="23">
        <f t="shared" si="2820"/>
        <v>12295136733.4125</v>
      </c>
      <c r="AJ3835" s="23">
        <f t="shared" si="2798"/>
        <v>6219.922423797766</v>
      </c>
      <c r="AK3835" s="23">
        <f t="shared" si="2799"/>
        <v>0</v>
      </c>
      <c r="AL3835" s="23">
        <f t="shared" si="2824"/>
        <v>0</v>
      </c>
      <c r="AM3835" s="23">
        <f t="shared" si="2825"/>
        <v>0</v>
      </c>
      <c r="AN3835" s="16">
        <f t="shared" si="2815"/>
        <v>0</v>
      </c>
      <c r="AO3835" s="23">
        <f t="shared" si="2816"/>
        <v>0</v>
      </c>
      <c r="AP3835" s="22">
        <f t="shared" si="2817"/>
        <v>0</v>
      </c>
      <c r="AQ3835" s="30">
        <f t="shared" si="2800"/>
        <v>34274411962.530651</v>
      </c>
      <c r="AR3835" s="28">
        <f t="shared" si="2801"/>
        <v>16928755550.991648</v>
      </c>
      <c r="AS3835" s="25">
        <f t="shared" si="2802"/>
        <v>200337590.02425668</v>
      </c>
      <c r="AT3835" s="32">
        <f t="shared" si="2803"/>
        <v>19505.129367478359</v>
      </c>
      <c r="AU3835" s="23">
        <f t="shared" si="2804"/>
        <v>19505.129367478359</v>
      </c>
      <c r="AV3835" s="22">
        <f t="shared" si="2805"/>
        <v>5022368851.0930052</v>
      </c>
      <c r="AW3835" s="31">
        <f t="shared" si="2818"/>
        <v>22709846685.669983</v>
      </c>
    </row>
    <row r="3836" spans="1:53" x14ac:dyDescent="0.25">
      <c r="A3836">
        <f t="shared" si="2826"/>
        <v>1005</v>
      </c>
      <c r="B3836" t="s">
        <v>6</v>
      </c>
      <c r="C3836" s="27">
        <f t="shared" si="2783"/>
        <v>0</v>
      </c>
      <c r="D3836" s="27">
        <f t="shared" si="2806"/>
        <v>0</v>
      </c>
      <c r="E3836" s="27" t="b">
        <f t="shared" si="2782"/>
        <v>1</v>
      </c>
      <c r="F3836" s="29">
        <f t="shared" si="2784"/>
        <v>0</v>
      </c>
      <c r="G3836" s="27">
        <f t="shared" si="2807"/>
        <v>0</v>
      </c>
      <c r="H3836" s="22">
        <f t="shared" si="2785"/>
        <v>43234176447.932976</v>
      </c>
      <c r="I3836" s="23">
        <f t="shared" si="2786"/>
        <v>132580106.5049091</v>
      </c>
      <c r="J3836" s="23">
        <f t="shared" si="2787"/>
        <v>1086</v>
      </c>
      <c r="K3836" s="19">
        <f t="shared" si="2808"/>
        <v>225.0831931027827</v>
      </c>
      <c r="L3836" s="16">
        <f t="shared" si="2788"/>
        <v>298.21710635035606</v>
      </c>
      <c r="M3836" s="23">
        <f>M3835-IF($B3836="B",(Percent_Rent_In_Elsies*2.49%/12 * H3835)/K3835,0)+IF($B3836="D",N3836,0)+IF(B3836="D",AK3835)+IF(B3836="C",F3835*90%)-(Y3836-Y3835)-IF($B3836="A",Q3835/K3835) + IF($B3836="A",Q3835/K3835)</f>
        <v>-69427182.225335017</v>
      </c>
      <c r="N3836" s="23">
        <f t="shared" si="2789"/>
        <v>0</v>
      </c>
      <c r="O3836" s="22">
        <f t="shared" si="2790"/>
        <v>0</v>
      </c>
      <c r="P3836" s="22">
        <f t="shared" si="2821"/>
        <v>0</v>
      </c>
      <c r="Q3836" s="22">
        <f t="shared" si="2822"/>
        <v>0</v>
      </c>
      <c r="R3836" s="22">
        <f t="shared" si="2791"/>
        <v>527711271.34976971</v>
      </c>
      <c r="S3836" s="16">
        <f t="shared" si="2828"/>
        <v>0</v>
      </c>
      <c r="T3836" s="15">
        <f t="shared" si="2792"/>
        <v>0</v>
      </c>
      <c r="U3836" s="23">
        <f t="shared" si="2809"/>
        <v>2344516.5499708988</v>
      </c>
      <c r="V3836" s="23">
        <f t="shared" si="2810"/>
        <v>0</v>
      </c>
      <c r="W3836" s="23">
        <f t="shared" si="2823"/>
        <v>0</v>
      </c>
      <c r="X3836" s="23">
        <f t="shared" si="2811"/>
        <v>46868585.916089363</v>
      </c>
      <c r="Y3836" s="23">
        <f t="shared" si="2793"/>
        <v>13825559.361691331</v>
      </c>
      <c r="Z3836" s="3">
        <f t="shared" si="2794"/>
        <v>0</v>
      </c>
      <c r="AA3836" s="23">
        <f t="shared" si="2795"/>
        <v>76474796.671812028</v>
      </c>
      <c r="AB3836" s="26">
        <f t="shared" si="2812"/>
        <v>70086276.274228618</v>
      </c>
      <c r="AC3836" s="23">
        <f t="shared" si="2813"/>
        <v>74889487.274228647</v>
      </c>
      <c r="AD3836" s="23">
        <f t="shared" si="2819"/>
        <v>4803211</v>
      </c>
      <c r="AE3836" s="24">
        <f t="shared" si="2827"/>
        <v>70086276.274228647</v>
      </c>
      <c r="AF3836" s="3">
        <f t="shared" si="2814"/>
        <v>0</v>
      </c>
      <c r="AG3836" s="2">
        <f t="shared" si="2796"/>
        <v>0</v>
      </c>
      <c r="AH3836" s="2">
        <f t="shared" si="2797"/>
        <v>246.74831505540021</v>
      </c>
      <c r="AI3836" s="23">
        <f t="shared" si="2820"/>
        <v>12295136733.4125</v>
      </c>
      <c r="AJ3836" s="23">
        <f t="shared" si="2798"/>
        <v>6219.922423797766</v>
      </c>
      <c r="AK3836" s="23">
        <f t="shared" si="2799"/>
        <v>0</v>
      </c>
      <c r="AL3836" s="23">
        <f t="shared" si="2824"/>
        <v>0</v>
      </c>
      <c r="AM3836" s="23">
        <f t="shared" si="2825"/>
        <v>0</v>
      </c>
      <c r="AN3836" s="16">
        <f t="shared" si="2815"/>
        <v>0</v>
      </c>
      <c r="AO3836" s="23">
        <f t="shared" si="2816"/>
        <v>0</v>
      </c>
      <c r="AP3836" s="22">
        <f t="shared" si="2817"/>
        <v>0</v>
      </c>
      <c r="AQ3836" s="30">
        <f t="shared" si="2800"/>
        <v>34274411962.530651</v>
      </c>
      <c r="AR3836" s="28">
        <f t="shared" si="2801"/>
        <v>16928755550.991648</v>
      </c>
      <c r="AS3836" s="25">
        <f t="shared" si="2802"/>
        <v>200337590.02425668</v>
      </c>
      <c r="AT3836" s="32">
        <f t="shared" si="2803"/>
        <v>0</v>
      </c>
      <c r="AU3836" s="23">
        <f t="shared" si="2804"/>
        <v>0</v>
      </c>
      <c r="AV3836" s="22">
        <f t="shared" si="2805"/>
        <v>5022368851.0930052</v>
      </c>
      <c r="AW3836" s="31">
        <f t="shared" si="2818"/>
        <v>22679173263.458679</v>
      </c>
    </row>
    <row r="3837" spans="1:53" x14ac:dyDescent="0.25">
      <c r="A3837">
        <f t="shared" si="2826"/>
        <v>1005</v>
      </c>
      <c r="B3837" t="s">
        <v>7</v>
      </c>
      <c r="C3837" s="27">
        <f t="shared" si="2783"/>
        <v>0</v>
      </c>
      <c r="D3837" s="27">
        <f t="shared" si="2806"/>
        <v>0</v>
      </c>
      <c r="E3837" s="27" t="b">
        <f t="shared" si="2782"/>
        <v>1</v>
      </c>
      <c r="F3837" s="29">
        <f t="shared" si="2784"/>
        <v>0</v>
      </c>
      <c r="G3837" s="27">
        <f t="shared" si="2807"/>
        <v>0</v>
      </c>
      <c r="H3837" s="22">
        <f t="shared" si="2785"/>
        <v>43234176447.932968</v>
      </c>
      <c r="I3837" s="23">
        <f t="shared" si="2786"/>
        <v>132580106.5049091</v>
      </c>
      <c r="J3837" s="23">
        <f t="shared" si="2787"/>
        <v>1086</v>
      </c>
      <c r="K3837" s="19">
        <f t="shared" si="2808"/>
        <v>225.0831931027827</v>
      </c>
      <c r="L3837" s="16">
        <f t="shared" si="2788"/>
        <v>298.21710635035606</v>
      </c>
      <c r="M3837" s="23">
        <f>M3836-IF($B3837="B",(Percent_Rent_In_Elsies*2.49%/12 * H3836)/K3836,0)+IF($B3837="D",N3837,0)+IF(B3837="D",AK3836)+IF(B3837="C",F3836*90%)-(Y3837-Y3836)-IF($B3837="A",Q3836/K3836) + IF($B3837="A",Q3836/K3836)</f>
        <v>-69626466.132082537</v>
      </c>
      <c r="N3837" s="23">
        <f t="shared" si="2789"/>
        <v>0</v>
      </c>
      <c r="O3837" s="22">
        <f t="shared" si="2790"/>
        <v>0</v>
      </c>
      <c r="P3837" s="22">
        <f t="shared" si="2821"/>
        <v>0</v>
      </c>
      <c r="Q3837" s="22">
        <f t="shared" si="2822"/>
        <v>0</v>
      </c>
      <c r="R3837" s="22">
        <f t="shared" si="2791"/>
        <v>483735332.07062221</v>
      </c>
      <c r="S3837" s="16">
        <f t="shared" si="2828"/>
        <v>43975939.279147476</v>
      </c>
      <c r="T3837" s="15">
        <f t="shared" si="2792"/>
        <v>0</v>
      </c>
      <c r="U3837" s="23">
        <f t="shared" si="2809"/>
        <v>2149140.1708066571</v>
      </c>
      <c r="V3837" s="23">
        <f t="shared" si="2810"/>
        <v>195376.37916424157</v>
      </c>
      <c r="W3837" s="23">
        <f t="shared" si="2823"/>
        <v>0</v>
      </c>
      <c r="X3837" s="23">
        <f t="shared" si="2811"/>
        <v>46868585.916089363</v>
      </c>
      <c r="Y3837" s="23">
        <f t="shared" si="2793"/>
        <v>13825559.361691331</v>
      </c>
      <c r="Z3837" s="3">
        <f t="shared" si="2794"/>
        <v>0</v>
      </c>
      <c r="AA3837" s="23">
        <f t="shared" si="2795"/>
        <v>76474796.671812028</v>
      </c>
      <c r="AB3837" s="26">
        <f t="shared" si="2812"/>
        <v>70086276.274228618</v>
      </c>
      <c r="AC3837" s="23">
        <f t="shared" si="2813"/>
        <v>74889487.274228647</v>
      </c>
      <c r="AD3837" s="23">
        <f t="shared" si="2819"/>
        <v>4803211</v>
      </c>
      <c r="AE3837" s="24">
        <f t="shared" si="2827"/>
        <v>70086276.274228647</v>
      </c>
      <c r="AF3837" s="3">
        <f t="shared" si="2814"/>
        <v>0</v>
      </c>
      <c r="AG3837" s="2">
        <f t="shared" si="2796"/>
        <v>0</v>
      </c>
      <c r="AH3837" s="2">
        <f t="shared" si="2797"/>
        <v>246.74831505540016</v>
      </c>
      <c r="AI3837" s="23">
        <f t="shared" si="2820"/>
        <v>12295136733.4125</v>
      </c>
      <c r="AJ3837" s="23">
        <f t="shared" si="2798"/>
        <v>6219.922423797766</v>
      </c>
      <c r="AK3837" s="23">
        <f t="shared" si="2799"/>
        <v>0</v>
      </c>
      <c r="AL3837" s="23">
        <f t="shared" si="2824"/>
        <v>12388377.380779266</v>
      </c>
      <c r="AM3837" s="23">
        <f t="shared" si="2825"/>
        <v>11558211939.776699</v>
      </c>
      <c r="AN3837" s="16">
        <f t="shared" si="2815"/>
        <v>0</v>
      </c>
      <c r="AO3837" s="23">
        <f t="shared" si="2816"/>
        <v>199283.90674752658</v>
      </c>
      <c r="AP3837" s="22">
        <f t="shared" si="2817"/>
        <v>44855458.064730465</v>
      </c>
      <c r="AQ3837" s="30">
        <f t="shared" si="2800"/>
        <v>34363741607.266563</v>
      </c>
      <c r="AR3837" s="28">
        <f t="shared" si="2801"/>
        <v>16973229737.662828</v>
      </c>
      <c r="AS3837" s="25">
        <f t="shared" si="2802"/>
        <v>200337590.02425668</v>
      </c>
      <c r="AT3837" s="32">
        <f t="shared" si="2803"/>
        <v>0</v>
      </c>
      <c r="AU3837" s="23">
        <f t="shared" si="2804"/>
        <v>0</v>
      </c>
      <c r="AV3837" s="22">
        <f t="shared" si="2805"/>
        <v>5022368851.0930052</v>
      </c>
      <c r="AW3837" s="31">
        <f t="shared" si="2818"/>
        <v>22768502908.194592</v>
      </c>
    </row>
    <row r="3838" spans="1:53" x14ac:dyDescent="0.25">
      <c r="A3838">
        <f t="shared" si="2826"/>
        <v>1005</v>
      </c>
      <c r="B3838" t="s">
        <v>8</v>
      </c>
      <c r="C3838" s="27">
        <f t="shared" si="2783"/>
        <v>0</v>
      </c>
      <c r="D3838" s="27">
        <f t="shared" si="2806"/>
        <v>0</v>
      </c>
      <c r="E3838" s="27" t="b">
        <f t="shared" si="2782"/>
        <v>1</v>
      </c>
      <c r="F3838" s="29">
        <f t="shared" si="2784"/>
        <v>0</v>
      </c>
      <c r="G3838" s="27">
        <f t="shared" si="2807"/>
        <v>0</v>
      </c>
      <c r="H3838" s="22">
        <f t="shared" si="2785"/>
        <v>43234176447.932968</v>
      </c>
      <c r="I3838" s="23">
        <f t="shared" si="2786"/>
        <v>132580106.5049091</v>
      </c>
      <c r="J3838" s="23">
        <f t="shared" si="2787"/>
        <v>1086</v>
      </c>
      <c r="K3838" s="19">
        <f t="shared" si="2808"/>
        <v>225.0831931027827</v>
      </c>
      <c r="L3838" s="16">
        <f t="shared" si="2788"/>
        <v>298.21710635035606</v>
      </c>
      <c r="M3838" s="23">
        <f>M3837-IF($B3838="B",(Percent_Rent_In_Elsies*2.49%/12 * H3837)/K3837,0)+IF($B3838="D",N3838,0)+IF(B3838="D",AK3837)+IF(B3838="C",F3837*90%)-(Y3838-Y3837)-IF($B3838="A",Q3837/K3837) + IF($B3838="A",Q3837/K3837)</f>
        <v>-69626466.132082537</v>
      </c>
      <c r="N3838" s="23">
        <f t="shared" si="2789"/>
        <v>0</v>
      </c>
      <c r="O3838" s="22">
        <f t="shared" si="2790"/>
        <v>0</v>
      </c>
      <c r="P3838" s="22">
        <f t="shared" si="2821"/>
        <v>0</v>
      </c>
      <c r="Q3838" s="22">
        <f t="shared" si="2822"/>
        <v>0</v>
      </c>
      <c r="R3838" s="22">
        <f t="shared" si="2791"/>
        <v>528590790.13535267</v>
      </c>
      <c r="S3838" s="16">
        <f t="shared" si="2828"/>
        <v>43975939.279147476</v>
      </c>
      <c r="T3838" s="15">
        <f t="shared" si="2792"/>
        <v>0</v>
      </c>
      <c r="U3838" s="23">
        <f t="shared" si="2809"/>
        <v>2348424.0775541835</v>
      </c>
      <c r="V3838" s="23">
        <f t="shared" si="2810"/>
        <v>195376.37916424157</v>
      </c>
      <c r="W3838" s="23">
        <f t="shared" si="2823"/>
        <v>0</v>
      </c>
      <c r="X3838" s="23">
        <f t="shared" si="2811"/>
        <v>46868585.916089363</v>
      </c>
      <c r="Y3838" s="23">
        <f t="shared" si="2793"/>
        <v>13825559.361691331</v>
      </c>
      <c r="Z3838" s="3">
        <f t="shared" si="2794"/>
        <v>0</v>
      </c>
      <c r="AA3838" s="23">
        <f t="shared" si="2795"/>
        <v>76474796.671812028</v>
      </c>
      <c r="AB3838" s="26">
        <f t="shared" si="2812"/>
        <v>70086276.274228618</v>
      </c>
      <c r="AC3838" s="23">
        <f t="shared" si="2813"/>
        <v>74889487.274228647</v>
      </c>
      <c r="AD3838" s="23">
        <f t="shared" si="2819"/>
        <v>4803211</v>
      </c>
      <c r="AE3838" s="24">
        <f t="shared" si="2827"/>
        <v>70086276.274228647</v>
      </c>
      <c r="AF3838" s="3">
        <f t="shared" si="2814"/>
        <v>1E-4</v>
      </c>
      <c r="AG3838" s="2">
        <f t="shared" si="2796"/>
        <v>0</v>
      </c>
      <c r="AH3838" s="2">
        <f t="shared" si="2797"/>
        <v>246.74831505540016</v>
      </c>
      <c r="AI3838" s="23">
        <f t="shared" si="2820"/>
        <v>12295136733.4125</v>
      </c>
      <c r="AJ3838" s="23">
        <f t="shared" si="2798"/>
        <v>6219.922423797766</v>
      </c>
      <c r="AK3838" s="23">
        <f t="shared" si="2799"/>
        <v>69286.573113281687</v>
      </c>
      <c r="AL3838" s="23">
        <f t="shared" si="2824"/>
        <v>0</v>
      </c>
      <c r="AM3838" s="23">
        <f t="shared" si="2825"/>
        <v>0</v>
      </c>
      <c r="AN3838" s="16">
        <f t="shared" si="2815"/>
        <v>0</v>
      </c>
      <c r="AO3838" s="23">
        <f t="shared" si="2816"/>
        <v>0</v>
      </c>
      <c r="AP3838" s="22">
        <f t="shared" si="2817"/>
        <v>0</v>
      </c>
      <c r="AQ3838" s="30">
        <f t="shared" si="2800"/>
        <v>34363741607.266563</v>
      </c>
      <c r="AR3838" s="28">
        <f t="shared" si="2801"/>
        <v>16973229737.662828</v>
      </c>
      <c r="AS3838" s="25">
        <f t="shared" si="2802"/>
        <v>200337590.02425668</v>
      </c>
      <c r="AT3838" s="32">
        <f t="shared" si="2803"/>
        <v>0</v>
      </c>
      <c r="AU3838" s="23">
        <f t="shared" si="2804"/>
        <v>0</v>
      </c>
      <c r="AV3838" s="22">
        <f t="shared" si="2805"/>
        <v>5022368851.0930052</v>
      </c>
      <c r="AW3838" s="31">
        <f t="shared" si="2818"/>
        <v>22768502908.194592</v>
      </c>
    </row>
    <row r="3839" spans="1:53" x14ac:dyDescent="0.25">
      <c r="A3839" s="21">
        <f t="shared" si="2826"/>
        <v>1005</v>
      </c>
      <c r="B3839" s="21" t="s">
        <v>9</v>
      </c>
      <c r="C3839" s="27">
        <f t="shared" si="2783"/>
        <v>0</v>
      </c>
      <c r="D3839" s="27">
        <f t="shared" si="2806"/>
        <v>0</v>
      </c>
      <c r="E3839" s="27" t="b">
        <f t="shared" si="2782"/>
        <v>1</v>
      </c>
      <c r="F3839" s="29">
        <f t="shared" si="2784"/>
        <v>0</v>
      </c>
      <c r="G3839" s="27">
        <f t="shared" si="2807"/>
        <v>0</v>
      </c>
      <c r="H3839" s="22">
        <f t="shared" si="2785"/>
        <v>43234176447.932968</v>
      </c>
      <c r="I3839" s="23">
        <f t="shared" si="2786"/>
        <v>132580106.5049091</v>
      </c>
      <c r="J3839" s="23">
        <f t="shared" si="2787"/>
        <v>1086</v>
      </c>
      <c r="K3839" s="19">
        <f t="shared" si="2808"/>
        <v>225.0831931027827</v>
      </c>
      <c r="L3839" s="16">
        <f t="shared" si="2788"/>
        <v>298.21710635035606</v>
      </c>
      <c r="M3839" s="23">
        <f>M3838-IF($B3839="B",(Percent_Rent_In_Elsies*2.49%/12 * H3838)/K3838,0)+IF($B3839="D",N3839,0)+IF(B3839="D",AK3838)+IF(B3839="C",F3838*90%)-(Y3839-Y3838)-IF($B3839="A",Q3838/K3838) + IF($B3839="A",Q3838/K3838)</f>
        <v>-69557179.558969259</v>
      </c>
      <c r="N3839" s="23">
        <f t="shared" si="2789"/>
        <v>0</v>
      </c>
      <c r="O3839" s="22">
        <f t="shared" si="2790"/>
        <v>30724544.58165396</v>
      </c>
      <c r="P3839" s="22">
        <f t="shared" si="2821"/>
        <v>0</v>
      </c>
      <c r="Q3839" s="22">
        <f t="shared" si="2822"/>
        <v>0</v>
      </c>
      <c r="R3839" s="22">
        <f t="shared" si="2791"/>
        <v>528590790.13535267</v>
      </c>
      <c r="S3839" s="16">
        <f t="shared" si="2828"/>
        <v>0</v>
      </c>
      <c r="T3839" s="15">
        <f t="shared" si="2792"/>
        <v>13251394.697493516</v>
      </c>
      <c r="U3839" s="23">
        <f t="shared" si="2809"/>
        <v>2348424.0775541835</v>
      </c>
      <c r="V3839" s="23">
        <f t="shared" si="2810"/>
        <v>0</v>
      </c>
      <c r="W3839" s="23">
        <f t="shared" si="2823"/>
        <v>195376.37916424157</v>
      </c>
      <c r="X3839" s="23">
        <f t="shared" si="2811"/>
        <v>46868585.916089363</v>
      </c>
      <c r="Y3839" s="23">
        <f t="shared" si="2793"/>
        <v>13825559.361691331</v>
      </c>
      <c r="Z3839" s="3">
        <f t="shared" si="2794"/>
        <v>0</v>
      </c>
      <c r="AA3839" s="23">
        <f t="shared" si="2795"/>
        <v>76405510.09869875</v>
      </c>
      <c r="AB3839" s="26">
        <f t="shared" si="2812"/>
        <v>70086276.274228603</v>
      </c>
      <c r="AC3839" s="23">
        <f t="shared" si="2813"/>
        <v>74889487.274228647</v>
      </c>
      <c r="AD3839" s="23">
        <f t="shared" si="2819"/>
        <v>4803211</v>
      </c>
      <c r="AE3839" s="24">
        <f t="shared" si="2827"/>
        <v>70086276.274228647</v>
      </c>
      <c r="AF3839" s="3">
        <f t="shared" si="2814"/>
        <v>0</v>
      </c>
      <c r="AG3839" s="2">
        <f t="shared" si="2796"/>
        <v>0</v>
      </c>
      <c r="AH3839" s="2">
        <f t="shared" si="2797"/>
        <v>246.74831505540016</v>
      </c>
      <c r="AI3839" s="23">
        <f t="shared" si="2820"/>
        <v>12283997274.044296</v>
      </c>
      <c r="AJ3839" s="23">
        <f t="shared" si="2798"/>
        <v>6219.922423797766</v>
      </c>
      <c r="AK3839" s="23">
        <f t="shared" si="2799"/>
        <v>0</v>
      </c>
      <c r="AL3839" s="23">
        <f t="shared" si="2824"/>
        <v>0</v>
      </c>
      <c r="AM3839" s="23">
        <f t="shared" si="2825"/>
        <v>0</v>
      </c>
      <c r="AN3839" s="16">
        <f t="shared" si="2815"/>
        <v>0</v>
      </c>
      <c r="AO3839" s="23">
        <f t="shared" si="2816"/>
        <v>0</v>
      </c>
      <c r="AP3839" s="22">
        <f t="shared" si="2817"/>
        <v>0</v>
      </c>
      <c r="AQ3839" s="30">
        <f t="shared" si="2800"/>
        <v>34363741607.266563</v>
      </c>
      <c r="AR3839" s="28">
        <f t="shared" si="2801"/>
        <v>16973229737.662828</v>
      </c>
      <c r="AS3839" s="25">
        <f t="shared" si="2802"/>
        <v>200337590.02425668</v>
      </c>
      <c r="AT3839" s="32">
        <f t="shared" si="2803"/>
        <v>0</v>
      </c>
      <c r="AU3839" s="23">
        <f t="shared" si="2804"/>
        <v>0</v>
      </c>
      <c r="AV3839" s="22">
        <f t="shared" si="2805"/>
        <v>5022368851.0930052</v>
      </c>
      <c r="AW3839" s="31">
        <f t="shared" si="2818"/>
        <v>22768502908.194592</v>
      </c>
      <c r="AX3839" s="21"/>
      <c r="AY3839" s="21"/>
      <c r="AZ3839" s="21"/>
      <c r="BA3839" s="21"/>
    </row>
    <row r="3840" spans="1:53" x14ac:dyDescent="0.25">
      <c r="A3840" s="21">
        <f t="shared" si="2826"/>
        <v>1005</v>
      </c>
      <c r="B3840" s="21" t="s">
        <v>28</v>
      </c>
      <c r="C3840" s="27">
        <f t="shared" si="2783"/>
        <v>0</v>
      </c>
      <c r="D3840" s="27">
        <f t="shared" si="2806"/>
        <v>0</v>
      </c>
      <c r="E3840" s="27" t="b">
        <f t="shared" si="2782"/>
        <v>1</v>
      </c>
      <c r="F3840" s="29">
        <f t="shared" si="2784"/>
        <v>0</v>
      </c>
      <c r="G3840" s="27">
        <f t="shared" si="2807"/>
        <v>0</v>
      </c>
      <c r="H3840" s="22">
        <f t="shared" si="2785"/>
        <v>43234176447.932968</v>
      </c>
      <c r="I3840" s="23">
        <f t="shared" si="2786"/>
        <v>132580106.5049091</v>
      </c>
      <c r="J3840" s="23">
        <f t="shared" si="2787"/>
        <v>1086</v>
      </c>
      <c r="K3840" s="19">
        <f t="shared" si="2808"/>
        <v>225.0831931027827</v>
      </c>
      <c r="L3840" s="16">
        <f t="shared" si="2788"/>
        <v>298.21710635035606</v>
      </c>
      <c r="M3840" s="23">
        <f>M3839-IF($B3840="B",(Percent_Rent_In_Elsies*2.49%/12 * H3839)/K3839,0)+IF($B3840="D",N3840,0)+IF(B3840="D",AK3839)+IF(B3840="C",F3839*90%)-(Y3840-Y3839)-IF($B3840="A",Q3839/K3839) + IF($B3840="A",Q3839/K3839)</f>
        <v>-69557179.558969259</v>
      </c>
      <c r="N3840" s="23">
        <f t="shared" si="2789"/>
        <v>0</v>
      </c>
      <c r="O3840" s="22">
        <f t="shared" si="2790"/>
        <v>0</v>
      </c>
      <c r="P3840" s="22">
        <f t="shared" si="2821"/>
        <v>30724544.58165396</v>
      </c>
      <c r="Q3840" s="22">
        <f t="shared" si="2822"/>
        <v>0</v>
      </c>
      <c r="R3840" s="22">
        <f t="shared" si="2791"/>
        <v>528590790.13535267</v>
      </c>
      <c r="S3840" s="16">
        <f t="shared" si="2828"/>
        <v>0</v>
      </c>
      <c r="T3840" s="15">
        <f t="shared" si="2792"/>
        <v>0</v>
      </c>
      <c r="U3840" s="23">
        <f t="shared" si="2809"/>
        <v>2348424.0775541835</v>
      </c>
      <c r="V3840" s="23">
        <f t="shared" si="2810"/>
        <v>0</v>
      </c>
      <c r="W3840" s="23">
        <f t="shared" si="2823"/>
        <v>0</v>
      </c>
      <c r="X3840" s="23">
        <f t="shared" si="2811"/>
        <v>46868585.916089363</v>
      </c>
      <c r="Y3840" s="23">
        <f t="shared" si="2793"/>
        <v>13825559.361691331</v>
      </c>
      <c r="Z3840" s="3">
        <f t="shared" si="2794"/>
        <v>9768.8189582120813</v>
      </c>
      <c r="AA3840" s="23">
        <f t="shared" si="2795"/>
        <v>76552042.383071929</v>
      </c>
      <c r="AB3840" s="26">
        <f t="shared" si="2812"/>
        <v>70086276.274228632</v>
      </c>
      <c r="AC3840" s="23">
        <f t="shared" si="2813"/>
        <v>74889487.274228647</v>
      </c>
      <c r="AD3840" s="23">
        <f t="shared" si="2819"/>
        <v>4803211</v>
      </c>
      <c r="AE3840" s="24">
        <f t="shared" si="2827"/>
        <v>70086276.274228647</v>
      </c>
      <c r="AF3840" s="3">
        <f t="shared" si="2814"/>
        <v>0</v>
      </c>
      <c r="AG3840" s="2">
        <f t="shared" si="2796"/>
        <v>1172258274.9854498</v>
      </c>
      <c r="AH3840" s="2">
        <f t="shared" si="2797"/>
        <v>246.74831505540016</v>
      </c>
      <c r="AI3840" s="23">
        <f t="shared" si="2820"/>
        <v>12307555812.94384</v>
      </c>
      <c r="AJ3840" s="23">
        <f t="shared" si="2798"/>
        <v>6219.922423797766</v>
      </c>
      <c r="AK3840" s="23">
        <f t="shared" si="2799"/>
        <v>0</v>
      </c>
      <c r="AL3840" s="23">
        <f t="shared" si="2824"/>
        <v>0</v>
      </c>
      <c r="AM3840" s="23">
        <f t="shared" si="2825"/>
        <v>0</v>
      </c>
      <c r="AN3840" s="16">
        <f t="shared" si="2815"/>
        <v>0</v>
      </c>
      <c r="AO3840" s="23">
        <f t="shared" si="2816"/>
        <v>0</v>
      </c>
      <c r="AP3840" s="22">
        <f t="shared" si="2817"/>
        <v>0</v>
      </c>
      <c r="AQ3840" s="30">
        <f t="shared" si="2800"/>
        <v>34363741607.266563</v>
      </c>
      <c r="AR3840" s="28">
        <f t="shared" si="2801"/>
        <v>16973229737.662828</v>
      </c>
      <c r="AS3840" s="25">
        <f t="shared" si="2802"/>
        <v>200337590.02425668</v>
      </c>
      <c r="AT3840" s="32">
        <f t="shared" si="2803"/>
        <v>19537.637916424163</v>
      </c>
      <c r="AU3840" s="23">
        <f t="shared" si="2804"/>
        <v>19537.637916424163</v>
      </c>
      <c r="AV3840" s="22">
        <f t="shared" si="2805"/>
        <v>5035620245.7904987</v>
      </c>
      <c r="AW3840" s="31">
        <f t="shared" si="2818"/>
        <v>22768502908.194592</v>
      </c>
      <c r="AX3840" s="21"/>
      <c r="AY3840" s="21"/>
      <c r="AZ3840" s="21"/>
      <c r="BA3840" s="21"/>
    </row>
    <row r="3841" spans="1:53" x14ac:dyDescent="0.25">
      <c r="A3841">
        <f t="shared" si="2826"/>
        <v>1006</v>
      </c>
      <c r="B3841" t="s">
        <v>6</v>
      </c>
      <c r="C3841" s="27">
        <f t="shared" si="2783"/>
        <v>0</v>
      </c>
      <c r="D3841" s="27">
        <f t="shared" si="2806"/>
        <v>0</v>
      </c>
      <c r="E3841" s="27" t="b">
        <f t="shared" si="2782"/>
        <v>1</v>
      </c>
      <c r="F3841" s="29">
        <f t="shared" si="2784"/>
        <v>0</v>
      </c>
      <c r="G3841" s="27">
        <f t="shared" si="2807"/>
        <v>0</v>
      </c>
      <c r="H3841" s="22">
        <f t="shared" si="2785"/>
        <v>43306233408.679527</v>
      </c>
      <c r="I3841" s="23">
        <f t="shared" si="2786"/>
        <v>132580106.5049091</v>
      </c>
      <c r="J3841" s="23">
        <f t="shared" si="2787"/>
        <v>1086</v>
      </c>
      <c r="K3841" s="19">
        <f t="shared" si="2808"/>
        <v>225.0831931027827</v>
      </c>
      <c r="L3841" s="16">
        <f t="shared" si="2788"/>
        <v>298.71413486094002</v>
      </c>
      <c r="M3841" s="23">
        <f>M3840-IF($B3841="B",(Percent_Rent_In_Elsies*2.49%/12 * H3840)/K3840,0)+IF($B3841="D",N3841,0)+IF(B3841="D",AK3840)+IF(B3841="C",F3840*90%)-(Y3841-Y3840)-IF($B3841="A",Q3840/K3840) + IF($B3841="A",Q3840/K3840)</f>
        <v>-69557179.558969259</v>
      </c>
      <c r="N3841" s="23">
        <f t="shared" si="2789"/>
        <v>0</v>
      </c>
      <c r="O3841" s="22">
        <f t="shared" si="2790"/>
        <v>0</v>
      </c>
      <c r="P3841" s="22">
        <f t="shared" si="2821"/>
        <v>0</v>
      </c>
      <c r="Q3841" s="22">
        <f t="shared" si="2822"/>
        <v>0</v>
      </c>
      <c r="R3841" s="22">
        <f t="shared" si="2791"/>
        <v>528590790.13535267</v>
      </c>
      <c r="S3841" s="16">
        <f t="shared" si="2828"/>
        <v>0</v>
      </c>
      <c r="T3841" s="15">
        <f t="shared" si="2792"/>
        <v>0</v>
      </c>
      <c r="U3841" s="23">
        <f t="shared" si="2809"/>
        <v>2348424.0775541835</v>
      </c>
      <c r="V3841" s="23">
        <f t="shared" si="2810"/>
        <v>0</v>
      </c>
      <c r="W3841" s="23">
        <f t="shared" si="2823"/>
        <v>0</v>
      </c>
      <c r="X3841" s="23">
        <f t="shared" si="2811"/>
        <v>46917430.010880426</v>
      </c>
      <c r="Y3841" s="23">
        <f t="shared" si="2793"/>
        <v>13825559.361691331</v>
      </c>
      <c r="Z3841" s="3">
        <f t="shared" si="2794"/>
        <v>0</v>
      </c>
      <c r="AA3841" s="23">
        <f t="shared" si="2795"/>
        <v>76552042.383071929</v>
      </c>
      <c r="AB3841" s="26">
        <f t="shared" si="2812"/>
        <v>70086276.274228603</v>
      </c>
      <c r="AC3841" s="23">
        <f t="shared" si="2813"/>
        <v>74889487.274228647</v>
      </c>
      <c r="AD3841" s="23">
        <f t="shared" si="2819"/>
        <v>4803211</v>
      </c>
      <c r="AE3841" s="24">
        <f t="shared" si="2827"/>
        <v>70086276.274228647</v>
      </c>
      <c r="AF3841" s="3">
        <f t="shared" si="2814"/>
        <v>0</v>
      </c>
      <c r="AG3841" s="2">
        <f t="shared" si="2796"/>
        <v>0</v>
      </c>
      <c r="AH3841" s="2">
        <f t="shared" si="2797"/>
        <v>247.15956224715922</v>
      </c>
      <c r="AI3841" s="23">
        <f t="shared" si="2820"/>
        <v>12307555812.94384</v>
      </c>
      <c r="AJ3841" s="23">
        <f t="shared" si="2798"/>
        <v>6219.922423797766</v>
      </c>
      <c r="AK3841" s="23">
        <f t="shared" si="2799"/>
        <v>0</v>
      </c>
      <c r="AL3841" s="23">
        <f t="shared" si="2824"/>
        <v>0</v>
      </c>
      <c r="AM3841" s="23">
        <f t="shared" si="2825"/>
        <v>0</v>
      </c>
      <c r="AN3841" s="16">
        <f t="shared" si="2815"/>
        <v>0</v>
      </c>
      <c r="AO3841" s="23">
        <f t="shared" si="2816"/>
        <v>0</v>
      </c>
      <c r="AP3841" s="22">
        <f t="shared" si="2817"/>
        <v>0</v>
      </c>
      <c r="AQ3841" s="30">
        <f t="shared" si="2800"/>
        <v>34363741607.266563</v>
      </c>
      <c r="AR3841" s="28">
        <f t="shared" si="2801"/>
        <v>16973229737.662828</v>
      </c>
      <c r="AS3841" s="25">
        <f t="shared" si="2802"/>
        <v>200337590.02425668</v>
      </c>
      <c r="AT3841" s="32">
        <f t="shared" si="2803"/>
        <v>0</v>
      </c>
      <c r="AU3841" s="23">
        <f t="shared" si="2804"/>
        <v>0</v>
      </c>
      <c r="AV3841" s="22">
        <f t="shared" si="2805"/>
        <v>5035620245.7904987</v>
      </c>
      <c r="AW3841" s="31">
        <f t="shared" si="2818"/>
        <v>22737778363.612938</v>
      </c>
    </row>
    <row r="3842" spans="1:53" x14ac:dyDescent="0.25">
      <c r="A3842">
        <f t="shared" si="2826"/>
        <v>1006</v>
      </c>
      <c r="B3842" t="s">
        <v>7</v>
      </c>
      <c r="C3842" s="27">
        <f t="shared" si="2783"/>
        <v>0</v>
      </c>
      <c r="D3842" s="27">
        <f t="shared" si="2806"/>
        <v>0</v>
      </c>
      <c r="E3842" s="27" t="b">
        <f t="shared" si="2782"/>
        <v>1</v>
      </c>
      <c r="F3842" s="29">
        <f t="shared" si="2784"/>
        <v>0</v>
      </c>
      <c r="G3842" s="27">
        <f t="shared" si="2807"/>
        <v>0</v>
      </c>
      <c r="H3842" s="22">
        <f t="shared" si="2785"/>
        <v>43306233408.679527</v>
      </c>
      <c r="I3842" s="23">
        <f t="shared" si="2786"/>
        <v>132580106.5049091</v>
      </c>
      <c r="J3842" s="23">
        <f t="shared" si="2787"/>
        <v>1086</v>
      </c>
      <c r="K3842" s="19">
        <f t="shared" si="2808"/>
        <v>225.0831931027827</v>
      </c>
      <c r="L3842" s="16">
        <f t="shared" si="2788"/>
        <v>298.71413486094002</v>
      </c>
      <c r="M3842" s="23">
        <f>M3841-IF($B3842="B",(Percent_Rent_In_Elsies*2.49%/12 * H3841)/K3841,0)+IF($B3842="D",N3842,0)+IF(B3842="D",AK3841)+IF(B3842="C",F3841*90%)-(Y3842-Y3841)-IF($B3842="A",Q3841/K3841) + IF($B3842="A",Q3841/K3841)</f>
        <v>-69756795.605561361</v>
      </c>
      <c r="N3842" s="23">
        <f t="shared" si="2789"/>
        <v>0</v>
      </c>
      <c r="O3842" s="22">
        <f t="shared" si="2790"/>
        <v>0</v>
      </c>
      <c r="P3842" s="22">
        <f t="shared" si="2821"/>
        <v>0</v>
      </c>
      <c r="Q3842" s="22">
        <f t="shared" si="2822"/>
        <v>0</v>
      </c>
      <c r="R3842" s="22">
        <f t="shared" si="2791"/>
        <v>484541557.62407327</v>
      </c>
      <c r="S3842" s="16">
        <f t="shared" si="2828"/>
        <v>44049232.511279389</v>
      </c>
      <c r="T3842" s="15">
        <f t="shared" si="2792"/>
        <v>0</v>
      </c>
      <c r="U3842" s="23">
        <f t="shared" si="2809"/>
        <v>2152722.0710913348</v>
      </c>
      <c r="V3842" s="23">
        <f t="shared" si="2810"/>
        <v>195702.00646284863</v>
      </c>
      <c r="W3842" s="23">
        <f t="shared" si="2823"/>
        <v>0</v>
      </c>
      <c r="X3842" s="23">
        <f t="shared" si="2811"/>
        <v>46917430.010880426</v>
      </c>
      <c r="Y3842" s="23">
        <f t="shared" si="2793"/>
        <v>13825559.361691331</v>
      </c>
      <c r="Z3842" s="3">
        <f t="shared" si="2794"/>
        <v>0</v>
      </c>
      <c r="AA3842" s="23">
        <f t="shared" si="2795"/>
        <v>76552042.383071929</v>
      </c>
      <c r="AB3842" s="26">
        <f t="shared" si="2812"/>
        <v>70086276.274228603</v>
      </c>
      <c r="AC3842" s="23">
        <f t="shared" si="2813"/>
        <v>74889487.274228647</v>
      </c>
      <c r="AD3842" s="23">
        <f t="shared" si="2819"/>
        <v>4803211</v>
      </c>
      <c r="AE3842" s="24">
        <f t="shared" si="2827"/>
        <v>70086276.274228647</v>
      </c>
      <c r="AF3842" s="3">
        <f t="shared" si="2814"/>
        <v>0</v>
      </c>
      <c r="AG3842" s="2">
        <f t="shared" si="2796"/>
        <v>0</v>
      </c>
      <c r="AH3842" s="2">
        <f t="shared" si="2797"/>
        <v>247.15956224715922</v>
      </c>
      <c r="AI3842" s="23">
        <f t="shared" si="2820"/>
        <v>12307555812.94384</v>
      </c>
      <c r="AJ3842" s="23">
        <f t="shared" si="2798"/>
        <v>6219.922423797766</v>
      </c>
      <c r="AK3842" s="23">
        <f t="shared" si="2799"/>
        <v>0</v>
      </c>
      <c r="AL3842" s="23">
        <f t="shared" si="2824"/>
        <v>12419079.531339645</v>
      </c>
      <c r="AM3842" s="23">
        <f t="shared" si="2825"/>
        <v>11586856688.986095</v>
      </c>
      <c r="AN3842" s="16">
        <f t="shared" si="2815"/>
        <v>0</v>
      </c>
      <c r="AO3842" s="23">
        <f t="shared" si="2816"/>
        <v>199616.04659210579</v>
      </c>
      <c r="AP3842" s="22">
        <f t="shared" si="2817"/>
        <v>44930217.161505014</v>
      </c>
      <c r="AQ3842" s="30">
        <f t="shared" si="2800"/>
        <v>34453220134.743706</v>
      </c>
      <c r="AR3842" s="28">
        <f t="shared" si="2801"/>
        <v>17017778047.97846</v>
      </c>
      <c r="AS3842" s="25">
        <f t="shared" si="2802"/>
        <v>200337590.02425668</v>
      </c>
      <c r="AT3842" s="32">
        <f t="shared" si="2803"/>
        <v>0</v>
      </c>
      <c r="AU3842" s="23">
        <f t="shared" si="2804"/>
        <v>0</v>
      </c>
      <c r="AV3842" s="22">
        <f t="shared" si="2805"/>
        <v>5035620245.7904987</v>
      </c>
      <c r="AW3842" s="31">
        <f t="shared" si="2818"/>
        <v>22827256891.090073</v>
      </c>
    </row>
    <row r="3843" spans="1:53" s="21" customFormat="1" x14ac:dyDescent="0.25">
      <c r="A3843">
        <f t="shared" si="2826"/>
        <v>1006</v>
      </c>
      <c r="B3843" t="s">
        <v>8</v>
      </c>
      <c r="C3843" s="27">
        <f t="shared" si="2783"/>
        <v>0</v>
      </c>
      <c r="D3843" s="27">
        <f t="shared" si="2806"/>
        <v>0</v>
      </c>
      <c r="E3843" s="27" t="b">
        <f t="shared" si="2782"/>
        <v>1</v>
      </c>
      <c r="F3843" s="29">
        <f t="shared" si="2784"/>
        <v>0</v>
      </c>
      <c r="G3843" s="27">
        <f t="shared" si="2807"/>
        <v>0</v>
      </c>
      <c r="H3843" s="22">
        <f t="shared" si="2785"/>
        <v>43306233408.679527</v>
      </c>
      <c r="I3843" s="23">
        <f t="shared" si="2786"/>
        <v>132580106.5049091</v>
      </c>
      <c r="J3843" s="23">
        <f t="shared" si="2787"/>
        <v>1086</v>
      </c>
      <c r="K3843" s="19">
        <f t="shared" si="2808"/>
        <v>225.0831931027827</v>
      </c>
      <c r="L3843" s="16">
        <f t="shared" si="2788"/>
        <v>298.71413486094002</v>
      </c>
      <c r="M3843" s="23">
        <f>M3842-IF($B3843="B",(Percent_Rent_In_Elsies*2.49%/12 * H3842)/K3842,0)+IF($B3843="D",N3843,0)+IF(B3843="D",AK3842)+IF(B3843="C",F3842*90%)-(Y3843-Y3842)-IF($B3843="A",Q3842/K3842) + IF($B3843="A",Q3842/K3842)</f>
        <v>-69756795.605561361</v>
      </c>
      <c r="N3843" s="23">
        <f t="shared" si="2789"/>
        <v>0</v>
      </c>
      <c r="O3843" s="22">
        <f t="shared" si="2790"/>
        <v>0</v>
      </c>
      <c r="P3843" s="22">
        <f t="shared" si="2821"/>
        <v>0</v>
      </c>
      <c r="Q3843" s="22">
        <f t="shared" si="2822"/>
        <v>0</v>
      </c>
      <c r="R3843" s="22">
        <f t="shared" si="2791"/>
        <v>529471774.78557825</v>
      </c>
      <c r="S3843" s="16">
        <f t="shared" si="2828"/>
        <v>44049232.511279389</v>
      </c>
      <c r="T3843" s="15">
        <f t="shared" si="2792"/>
        <v>0</v>
      </c>
      <c r="U3843" s="23">
        <f t="shared" si="2809"/>
        <v>2352338.1176834404</v>
      </c>
      <c r="V3843" s="23">
        <f t="shared" si="2810"/>
        <v>195702.00646284863</v>
      </c>
      <c r="W3843" s="23">
        <f t="shared" si="2823"/>
        <v>0</v>
      </c>
      <c r="X3843" s="23">
        <f t="shared" si="2811"/>
        <v>46917430.010880426</v>
      </c>
      <c r="Y3843" s="23">
        <f t="shared" si="2793"/>
        <v>13825559.361691331</v>
      </c>
      <c r="Z3843" s="3">
        <f t="shared" si="2794"/>
        <v>0</v>
      </c>
      <c r="AA3843" s="23">
        <f t="shared" si="2795"/>
        <v>76552042.383071929</v>
      </c>
      <c r="AB3843" s="26">
        <f t="shared" si="2812"/>
        <v>70086276.274228618</v>
      </c>
      <c r="AC3843" s="23">
        <f t="shared" si="2813"/>
        <v>74889487.274228647</v>
      </c>
      <c r="AD3843" s="23">
        <f t="shared" si="2819"/>
        <v>4803211</v>
      </c>
      <c r="AE3843" s="24">
        <f t="shared" si="2827"/>
        <v>70086276.274228647</v>
      </c>
      <c r="AF3843" s="3">
        <f t="shared" si="2814"/>
        <v>1E-4</v>
      </c>
      <c r="AG3843" s="2">
        <f t="shared" si="2796"/>
        <v>0</v>
      </c>
      <c r="AH3843" s="2">
        <f t="shared" si="2797"/>
        <v>247.15956224715922</v>
      </c>
      <c r="AI3843" s="23">
        <f t="shared" si="2820"/>
        <v>12307555812.94384</v>
      </c>
      <c r="AJ3843" s="23">
        <f t="shared" si="2798"/>
        <v>6219.922423797766</v>
      </c>
      <c r="AK3843" s="23">
        <f t="shared" si="2799"/>
        <v>69339.588115975625</v>
      </c>
      <c r="AL3843" s="23">
        <f t="shared" si="2824"/>
        <v>0</v>
      </c>
      <c r="AM3843" s="23">
        <f t="shared" si="2825"/>
        <v>0</v>
      </c>
      <c r="AN3843" s="16">
        <f t="shared" si="2815"/>
        <v>0</v>
      </c>
      <c r="AO3843" s="23">
        <f t="shared" si="2816"/>
        <v>0</v>
      </c>
      <c r="AP3843" s="22">
        <f t="shared" si="2817"/>
        <v>0</v>
      </c>
      <c r="AQ3843" s="30">
        <f t="shared" si="2800"/>
        <v>34453220134.743706</v>
      </c>
      <c r="AR3843" s="28">
        <f t="shared" si="2801"/>
        <v>17017778047.97846</v>
      </c>
      <c r="AS3843" s="25">
        <f t="shared" si="2802"/>
        <v>200337590.02425668</v>
      </c>
      <c r="AT3843" s="32">
        <f t="shared" si="2803"/>
        <v>0</v>
      </c>
      <c r="AU3843" s="23">
        <f t="shared" si="2804"/>
        <v>0</v>
      </c>
      <c r="AV3843" s="22">
        <f t="shared" si="2805"/>
        <v>5035620245.7904987</v>
      </c>
      <c r="AW3843" s="31">
        <f t="shared" si="2818"/>
        <v>22827256891.090069</v>
      </c>
      <c r="AX3843"/>
      <c r="AY3843"/>
      <c r="AZ3843"/>
      <c r="BA3843"/>
    </row>
    <row r="3844" spans="1:53" s="21" customFormat="1" x14ac:dyDescent="0.25">
      <c r="A3844">
        <f t="shared" si="2826"/>
        <v>1006</v>
      </c>
      <c r="B3844" t="s">
        <v>9</v>
      </c>
      <c r="C3844" s="27">
        <f t="shared" si="2783"/>
        <v>0</v>
      </c>
      <c r="D3844" s="27">
        <f t="shared" si="2806"/>
        <v>0</v>
      </c>
      <c r="E3844" s="27" t="b">
        <f t="shared" si="2782"/>
        <v>1</v>
      </c>
      <c r="F3844" s="29">
        <f t="shared" si="2784"/>
        <v>0</v>
      </c>
      <c r="G3844" s="27">
        <f t="shared" si="2807"/>
        <v>0</v>
      </c>
      <c r="H3844" s="22">
        <f t="shared" si="2785"/>
        <v>43306233408.679527</v>
      </c>
      <c r="I3844" s="23">
        <f t="shared" si="2786"/>
        <v>132580106.5049091</v>
      </c>
      <c r="J3844" s="23">
        <f t="shared" si="2787"/>
        <v>1086</v>
      </c>
      <c r="K3844" s="19">
        <f t="shared" si="2808"/>
        <v>225.0831931027827</v>
      </c>
      <c r="L3844" s="16">
        <f t="shared" si="2788"/>
        <v>298.71413486094002</v>
      </c>
      <c r="M3844" s="23">
        <f>M3843-IF($B3844="B",(Percent_Rent_In_Elsies*2.49%/12 * H3843)/K3843,0)+IF($B3844="D",N3844,0)+IF(B3844="D",AK3843)+IF(B3844="C",F3843*90%)-(Y3844-Y3843)-IF($B3844="A",Q3843/K3843) + IF($B3844="A",Q3843/K3843)</f>
        <v>-69687456.017445385</v>
      </c>
      <c r="N3844" s="23">
        <f t="shared" si="2789"/>
        <v>0</v>
      </c>
      <c r="O3844" s="22">
        <f t="shared" si="2790"/>
        <v>30775752.155956715</v>
      </c>
      <c r="P3844" s="22">
        <f t="shared" si="2821"/>
        <v>0</v>
      </c>
      <c r="Q3844" s="22">
        <f t="shared" si="2822"/>
        <v>0</v>
      </c>
      <c r="R3844" s="22">
        <f t="shared" si="2791"/>
        <v>529471774.78557825</v>
      </c>
      <c r="S3844" s="16">
        <f t="shared" si="2828"/>
        <v>0</v>
      </c>
      <c r="T3844" s="15">
        <f t="shared" si="2792"/>
        <v>13273480.355322674</v>
      </c>
      <c r="U3844" s="23">
        <f t="shared" si="2809"/>
        <v>2352338.1176834404</v>
      </c>
      <c r="V3844" s="23">
        <f t="shared" si="2810"/>
        <v>0</v>
      </c>
      <c r="W3844" s="23">
        <f t="shared" si="2823"/>
        <v>195702.00646284863</v>
      </c>
      <c r="X3844" s="23">
        <f t="shared" si="2811"/>
        <v>46917430.010880426</v>
      </c>
      <c r="Y3844" s="23">
        <f t="shared" si="2793"/>
        <v>13825559.361691331</v>
      </c>
      <c r="Z3844" s="3">
        <f t="shared" si="2794"/>
        <v>0</v>
      </c>
      <c r="AA3844" s="23">
        <f t="shared" si="2795"/>
        <v>76482702.794955954</v>
      </c>
      <c r="AB3844" s="26">
        <f t="shared" si="2812"/>
        <v>70086276.274228632</v>
      </c>
      <c r="AC3844" s="23">
        <f t="shared" si="2813"/>
        <v>74889487.274228647</v>
      </c>
      <c r="AD3844" s="23">
        <f t="shared" si="2819"/>
        <v>4803211</v>
      </c>
      <c r="AE3844" s="24">
        <f t="shared" si="2827"/>
        <v>70086276.274228647</v>
      </c>
      <c r="AF3844" s="3">
        <f t="shared" si="2814"/>
        <v>0</v>
      </c>
      <c r="AG3844" s="2">
        <f t="shared" si="2796"/>
        <v>0</v>
      </c>
      <c r="AH3844" s="2">
        <f t="shared" si="2797"/>
        <v>247.15956224715922</v>
      </c>
      <c r="AI3844" s="23">
        <f t="shared" si="2820"/>
        <v>12296407830.157</v>
      </c>
      <c r="AJ3844" s="23">
        <f t="shared" si="2798"/>
        <v>6219.922423797766</v>
      </c>
      <c r="AK3844" s="23">
        <f t="shared" si="2799"/>
        <v>0</v>
      </c>
      <c r="AL3844" s="23">
        <f t="shared" si="2824"/>
        <v>0</v>
      </c>
      <c r="AM3844" s="23">
        <f t="shared" si="2825"/>
        <v>0</v>
      </c>
      <c r="AN3844" s="16">
        <f t="shared" si="2815"/>
        <v>0</v>
      </c>
      <c r="AO3844" s="23">
        <f t="shared" si="2816"/>
        <v>0</v>
      </c>
      <c r="AP3844" s="22">
        <f t="shared" si="2817"/>
        <v>0</v>
      </c>
      <c r="AQ3844" s="30">
        <f t="shared" si="2800"/>
        <v>34453220134.743706</v>
      </c>
      <c r="AR3844" s="28">
        <f t="shared" si="2801"/>
        <v>17017778047.97846</v>
      </c>
      <c r="AS3844" s="25">
        <f t="shared" si="2802"/>
        <v>200337590.02425668</v>
      </c>
      <c r="AT3844" s="32">
        <f t="shared" si="2803"/>
        <v>0</v>
      </c>
      <c r="AU3844" s="23">
        <f t="shared" si="2804"/>
        <v>0</v>
      </c>
      <c r="AV3844" s="22">
        <f t="shared" si="2805"/>
        <v>5035620245.7904987</v>
      </c>
      <c r="AW3844" s="31">
        <f t="shared" si="2818"/>
        <v>22827256891.090069</v>
      </c>
      <c r="AX3844"/>
      <c r="AY3844"/>
      <c r="AZ3844"/>
      <c r="BA3844"/>
    </row>
    <row r="3845" spans="1:53" x14ac:dyDescent="0.25">
      <c r="A3845" s="21">
        <f t="shared" si="2826"/>
        <v>1006</v>
      </c>
      <c r="B3845" s="21" t="s">
        <v>28</v>
      </c>
      <c r="C3845" s="27">
        <f t="shared" si="2783"/>
        <v>0</v>
      </c>
      <c r="D3845" s="27">
        <f t="shared" si="2806"/>
        <v>0</v>
      </c>
      <c r="E3845" s="27" t="b">
        <f t="shared" si="2782"/>
        <v>1</v>
      </c>
      <c r="F3845" s="29">
        <f t="shared" si="2784"/>
        <v>0</v>
      </c>
      <c r="G3845" s="27">
        <f t="shared" si="2807"/>
        <v>0</v>
      </c>
      <c r="H3845" s="22">
        <f t="shared" si="2785"/>
        <v>43306233408.679527</v>
      </c>
      <c r="I3845" s="23">
        <f t="shared" si="2786"/>
        <v>132580106.5049091</v>
      </c>
      <c r="J3845" s="23">
        <f t="shared" si="2787"/>
        <v>1086</v>
      </c>
      <c r="K3845" s="19">
        <f t="shared" si="2808"/>
        <v>225.0831931027827</v>
      </c>
      <c r="L3845" s="16">
        <f t="shared" si="2788"/>
        <v>298.71413486094002</v>
      </c>
      <c r="M3845" s="23">
        <f>M3844-IF($B3845="B",(Percent_Rent_In_Elsies*2.49%/12 * H3844)/K3844,0)+IF($B3845="D",N3845,0)+IF(B3845="D",AK3844)+IF(B3845="C",F3844*90%)-(Y3845-Y3844)-IF($B3845="A",Q3844/K3844) + IF($B3845="A",Q3844/K3844)</f>
        <v>-69687456.017445385</v>
      </c>
      <c r="N3845" s="23">
        <f t="shared" si="2789"/>
        <v>0</v>
      </c>
      <c r="O3845" s="22">
        <f t="shared" si="2790"/>
        <v>0</v>
      </c>
      <c r="P3845" s="22">
        <f t="shared" si="2821"/>
        <v>30775752.155956715</v>
      </c>
      <c r="Q3845" s="22">
        <f t="shared" si="2822"/>
        <v>0</v>
      </c>
      <c r="R3845" s="22">
        <f t="shared" si="2791"/>
        <v>529471774.78557825</v>
      </c>
      <c r="S3845" s="16">
        <f t="shared" si="2828"/>
        <v>0</v>
      </c>
      <c r="T3845" s="15">
        <f t="shared" si="2792"/>
        <v>0</v>
      </c>
      <c r="U3845" s="23">
        <f t="shared" si="2809"/>
        <v>2352338.1176834404</v>
      </c>
      <c r="V3845" s="23">
        <f t="shared" si="2810"/>
        <v>0</v>
      </c>
      <c r="W3845" s="23">
        <f t="shared" si="2823"/>
        <v>0</v>
      </c>
      <c r="X3845" s="23">
        <f t="shared" si="2811"/>
        <v>46917430.010880426</v>
      </c>
      <c r="Y3845" s="23">
        <f t="shared" si="2793"/>
        <v>13825559.361691331</v>
      </c>
      <c r="Z3845" s="3">
        <f t="shared" si="2794"/>
        <v>9785.1003231424329</v>
      </c>
      <c r="AA3845" s="23">
        <f t="shared" si="2795"/>
        <v>76629479.299803093</v>
      </c>
      <c r="AB3845" s="26">
        <f t="shared" si="2812"/>
        <v>70086276.274228603</v>
      </c>
      <c r="AC3845" s="23">
        <f t="shared" si="2813"/>
        <v>74889487.274228647</v>
      </c>
      <c r="AD3845" s="23">
        <f t="shared" si="2819"/>
        <v>4803211</v>
      </c>
      <c r="AE3845" s="24">
        <f t="shared" si="2827"/>
        <v>70086276.274228647</v>
      </c>
      <c r="AF3845" s="3">
        <f t="shared" si="2814"/>
        <v>0</v>
      </c>
      <c r="AG3845" s="2">
        <f t="shared" si="2796"/>
        <v>1174212038.777092</v>
      </c>
      <c r="AH3845" s="2">
        <f t="shared" si="2797"/>
        <v>247.15956224715922</v>
      </c>
      <c r="AI3845" s="23">
        <f t="shared" si="2820"/>
        <v>12320005633.288042</v>
      </c>
      <c r="AJ3845" s="23">
        <f t="shared" si="2798"/>
        <v>6219.922423797766</v>
      </c>
      <c r="AK3845" s="23">
        <f t="shared" si="2799"/>
        <v>0</v>
      </c>
      <c r="AL3845" s="23">
        <f t="shared" si="2824"/>
        <v>0</v>
      </c>
      <c r="AM3845" s="23">
        <f t="shared" si="2825"/>
        <v>0</v>
      </c>
      <c r="AN3845" s="16">
        <f t="shared" si="2815"/>
        <v>0</v>
      </c>
      <c r="AO3845" s="23">
        <f t="shared" si="2816"/>
        <v>0</v>
      </c>
      <c r="AP3845" s="22">
        <f t="shared" si="2817"/>
        <v>0</v>
      </c>
      <c r="AQ3845" s="30">
        <f t="shared" si="2800"/>
        <v>34453220134.743706</v>
      </c>
      <c r="AR3845" s="28">
        <f t="shared" si="2801"/>
        <v>17017778047.97846</v>
      </c>
      <c r="AS3845" s="25">
        <f t="shared" si="2802"/>
        <v>200337590.02425668</v>
      </c>
      <c r="AT3845" s="32">
        <f t="shared" si="2803"/>
        <v>19570.200646284866</v>
      </c>
      <c r="AU3845" s="23">
        <f t="shared" si="2804"/>
        <v>19570.200646284866</v>
      </c>
      <c r="AV3845" s="22">
        <f t="shared" si="2805"/>
        <v>5048893726.1458216</v>
      </c>
      <c r="AW3845" s="31">
        <f t="shared" si="2818"/>
        <v>22827256891.090073</v>
      </c>
    </row>
    <row r="3846" spans="1:53" x14ac:dyDescent="0.25">
      <c r="A3846">
        <f t="shared" si="2826"/>
        <v>1007</v>
      </c>
      <c r="B3846" t="s">
        <v>6</v>
      </c>
      <c r="C3846" s="27">
        <f t="shared" si="2783"/>
        <v>0</v>
      </c>
      <c r="D3846" s="27">
        <f t="shared" si="2806"/>
        <v>0</v>
      </c>
      <c r="E3846" s="27" t="b">
        <f t="shared" si="2782"/>
        <v>1</v>
      </c>
      <c r="F3846" s="29">
        <f t="shared" si="2784"/>
        <v>0</v>
      </c>
      <c r="G3846" s="27">
        <f t="shared" si="2807"/>
        <v>0</v>
      </c>
      <c r="H3846" s="22">
        <f t="shared" si="2785"/>
        <v>43378410464.360664</v>
      </c>
      <c r="I3846" s="23">
        <f t="shared" si="2786"/>
        <v>132580106.5049091</v>
      </c>
      <c r="J3846" s="23">
        <f t="shared" si="2787"/>
        <v>1086</v>
      </c>
      <c r="K3846" s="19">
        <f t="shared" si="2808"/>
        <v>225.0831931027827</v>
      </c>
      <c r="L3846" s="16">
        <f t="shared" si="2788"/>
        <v>299.21199175237496</v>
      </c>
      <c r="M3846" s="23">
        <f>M3845-IF($B3846="B",(Percent_Rent_In_Elsies*2.49%/12 * H3845)/K3845,0)+IF($B3846="D",N3846,0)+IF(B3846="D",AK3845)+IF(B3846="C",F3845*90%)-(Y3846-Y3845)-IF($B3846="A",Q3845/K3845) + IF($B3846="A",Q3845/K3845)</f>
        <v>-69687456.017445385</v>
      </c>
      <c r="N3846" s="23">
        <f t="shared" si="2789"/>
        <v>0</v>
      </c>
      <c r="O3846" s="22">
        <f t="shared" si="2790"/>
        <v>0</v>
      </c>
      <c r="P3846" s="22">
        <f t="shared" si="2821"/>
        <v>0</v>
      </c>
      <c r="Q3846" s="22">
        <f t="shared" si="2822"/>
        <v>0</v>
      </c>
      <c r="R3846" s="22">
        <f t="shared" si="2791"/>
        <v>529471774.78557825</v>
      </c>
      <c r="S3846" s="16">
        <f t="shared" si="2828"/>
        <v>0</v>
      </c>
      <c r="T3846" s="15">
        <f t="shared" si="2792"/>
        <v>0</v>
      </c>
      <c r="U3846" s="23">
        <f t="shared" si="2809"/>
        <v>2352338.1176834404</v>
      </c>
      <c r="V3846" s="23">
        <f t="shared" si="2810"/>
        <v>0</v>
      </c>
      <c r="W3846" s="23">
        <f t="shared" si="2823"/>
        <v>0</v>
      </c>
      <c r="X3846" s="23">
        <f t="shared" si="2811"/>
        <v>46966355.512496129</v>
      </c>
      <c r="Y3846" s="23">
        <f t="shared" si="2793"/>
        <v>13825559.361691331</v>
      </c>
      <c r="Z3846" s="3">
        <f t="shared" si="2794"/>
        <v>0</v>
      </c>
      <c r="AA3846" s="23">
        <f t="shared" si="2795"/>
        <v>76629479.299803093</v>
      </c>
      <c r="AB3846" s="26">
        <f t="shared" si="2812"/>
        <v>70086276.274228603</v>
      </c>
      <c r="AC3846" s="23">
        <f t="shared" si="2813"/>
        <v>74889487.274228647</v>
      </c>
      <c r="AD3846" s="23">
        <f t="shared" si="2819"/>
        <v>4803211</v>
      </c>
      <c r="AE3846" s="24">
        <f t="shared" si="2827"/>
        <v>70086276.274228647</v>
      </c>
      <c r="AF3846" s="3">
        <f t="shared" si="2814"/>
        <v>0</v>
      </c>
      <c r="AG3846" s="2">
        <f t="shared" si="2796"/>
        <v>0</v>
      </c>
      <c r="AH3846" s="2">
        <f t="shared" si="2797"/>
        <v>247.57149485090449</v>
      </c>
      <c r="AI3846" s="23">
        <f t="shared" si="2820"/>
        <v>12320005633.288042</v>
      </c>
      <c r="AJ3846" s="23">
        <f t="shared" si="2798"/>
        <v>6219.922423797766</v>
      </c>
      <c r="AK3846" s="23">
        <f t="shared" si="2799"/>
        <v>0</v>
      </c>
      <c r="AL3846" s="23">
        <f t="shared" si="2824"/>
        <v>0</v>
      </c>
      <c r="AM3846" s="23">
        <f t="shared" si="2825"/>
        <v>0</v>
      </c>
      <c r="AN3846" s="16">
        <f t="shared" si="2815"/>
        <v>0</v>
      </c>
      <c r="AO3846" s="23">
        <f t="shared" si="2816"/>
        <v>0</v>
      </c>
      <c r="AP3846" s="22">
        <f t="shared" si="2817"/>
        <v>0</v>
      </c>
      <c r="AQ3846" s="30">
        <f t="shared" si="2800"/>
        <v>34453220134.743706</v>
      </c>
      <c r="AR3846" s="28">
        <f t="shared" si="2801"/>
        <v>17017778047.97846</v>
      </c>
      <c r="AS3846" s="25">
        <f t="shared" si="2802"/>
        <v>200337590.02425668</v>
      </c>
      <c r="AT3846" s="32">
        <f t="shared" si="2803"/>
        <v>0</v>
      </c>
      <c r="AU3846" s="23">
        <f t="shared" si="2804"/>
        <v>0</v>
      </c>
      <c r="AV3846" s="22">
        <f t="shared" si="2805"/>
        <v>5048893726.1458216</v>
      </c>
      <c r="AW3846" s="31">
        <f t="shared" si="2818"/>
        <v>22796481138.934116</v>
      </c>
    </row>
    <row r="3847" spans="1:53" x14ac:dyDescent="0.25">
      <c r="A3847">
        <f t="shared" si="2826"/>
        <v>1007</v>
      </c>
      <c r="B3847" t="s">
        <v>7</v>
      </c>
      <c r="C3847" s="27">
        <f t="shared" si="2783"/>
        <v>0</v>
      </c>
      <c r="D3847" s="27">
        <f t="shared" si="2806"/>
        <v>0</v>
      </c>
      <c r="E3847" s="27" t="b">
        <f t="shared" si="2782"/>
        <v>1</v>
      </c>
      <c r="F3847" s="29">
        <f t="shared" si="2784"/>
        <v>0</v>
      </c>
      <c r="G3847" s="27">
        <f t="shared" si="2807"/>
        <v>0</v>
      </c>
      <c r="H3847" s="22">
        <f t="shared" si="2785"/>
        <v>43378410464.360664</v>
      </c>
      <c r="I3847" s="23">
        <f t="shared" si="2786"/>
        <v>132580106.5049091</v>
      </c>
      <c r="J3847" s="23">
        <f t="shared" si="2787"/>
        <v>1086</v>
      </c>
      <c r="K3847" s="19">
        <f t="shared" si="2808"/>
        <v>225.0831931027827</v>
      </c>
      <c r="L3847" s="16">
        <f t="shared" si="2788"/>
        <v>299.21199175237496</v>
      </c>
      <c r="M3847" s="23">
        <f>M3846-IF($B3847="B",(Percent_Rent_In_Elsies*2.49%/12 * H3846)/K3846,0)+IF($B3847="D",N3847,0)+IF(B3847="D",AK3846)+IF(B3847="C",F3846*90%)-(Y3847-Y3846)-IF($B3847="A",Q3846/K3846) + IF($B3847="A",Q3846/K3846)</f>
        <v>-69887404.75744848</v>
      </c>
      <c r="N3847" s="23">
        <f t="shared" si="2789"/>
        <v>0</v>
      </c>
      <c r="O3847" s="22">
        <f t="shared" si="2790"/>
        <v>0</v>
      </c>
      <c r="P3847" s="22">
        <f t="shared" si="2821"/>
        <v>0</v>
      </c>
      <c r="Q3847" s="22">
        <f t="shared" si="2822"/>
        <v>0</v>
      </c>
      <c r="R3847" s="22">
        <f t="shared" si="2791"/>
        <v>485349126.88678008</v>
      </c>
      <c r="S3847" s="16">
        <f t="shared" si="2828"/>
        <v>44122647.89879819</v>
      </c>
      <c r="T3847" s="15">
        <f t="shared" si="2792"/>
        <v>0</v>
      </c>
      <c r="U3847" s="23">
        <f t="shared" si="2809"/>
        <v>2156309.9412098206</v>
      </c>
      <c r="V3847" s="23">
        <f t="shared" si="2810"/>
        <v>196028.17647362003</v>
      </c>
      <c r="W3847" s="23">
        <f t="shared" si="2823"/>
        <v>0</v>
      </c>
      <c r="X3847" s="23">
        <f t="shared" si="2811"/>
        <v>46966355.512496129</v>
      </c>
      <c r="Y3847" s="23">
        <f t="shared" si="2793"/>
        <v>13825559.361691331</v>
      </c>
      <c r="Z3847" s="3">
        <f t="shared" si="2794"/>
        <v>0</v>
      </c>
      <c r="AA3847" s="23">
        <f t="shared" si="2795"/>
        <v>76629479.299803093</v>
      </c>
      <c r="AB3847" s="26">
        <f t="shared" si="2812"/>
        <v>70086276.274228603</v>
      </c>
      <c r="AC3847" s="23">
        <f t="shared" si="2813"/>
        <v>74889487.274228647</v>
      </c>
      <c r="AD3847" s="23">
        <f t="shared" si="2819"/>
        <v>4803211</v>
      </c>
      <c r="AE3847" s="24">
        <f t="shared" si="2827"/>
        <v>70086276.274228647</v>
      </c>
      <c r="AF3847" s="3">
        <f t="shared" si="2814"/>
        <v>0</v>
      </c>
      <c r="AG3847" s="2">
        <f t="shared" si="2796"/>
        <v>0</v>
      </c>
      <c r="AH3847" s="2">
        <f t="shared" si="2797"/>
        <v>247.57149485090449</v>
      </c>
      <c r="AI3847" s="23">
        <f t="shared" si="2820"/>
        <v>12320005633.288042</v>
      </c>
      <c r="AJ3847" s="23">
        <f t="shared" si="2798"/>
        <v>6219.922423797766</v>
      </c>
      <c r="AK3847" s="23">
        <f t="shared" si="2799"/>
        <v>0</v>
      </c>
      <c r="AL3847" s="23">
        <f t="shared" si="2824"/>
        <v>12449820.344202042</v>
      </c>
      <c r="AM3847" s="23">
        <f t="shared" si="2825"/>
        <v>11615537509.673386</v>
      </c>
      <c r="AN3847" s="16">
        <f t="shared" si="2815"/>
        <v>0</v>
      </c>
      <c r="AO3847" s="23">
        <f t="shared" si="2816"/>
        <v>199948.74000309262</v>
      </c>
      <c r="AP3847" s="22">
        <f t="shared" si="2817"/>
        <v>45005100.856774189</v>
      </c>
      <c r="AQ3847" s="30">
        <f t="shared" si="2800"/>
        <v>34542847793.099968</v>
      </c>
      <c r="AR3847" s="28">
        <f t="shared" si="2801"/>
        <v>17062400605.477951</v>
      </c>
      <c r="AS3847" s="25">
        <f t="shared" si="2802"/>
        <v>200337590.02425668</v>
      </c>
      <c r="AT3847" s="32">
        <f t="shared" si="2803"/>
        <v>0</v>
      </c>
      <c r="AU3847" s="23">
        <f t="shared" si="2804"/>
        <v>0</v>
      </c>
      <c r="AV3847" s="22">
        <f t="shared" si="2805"/>
        <v>5048893726.1458216</v>
      </c>
      <c r="AW3847" s="31">
        <f t="shared" si="2818"/>
        <v>22886108797.290382</v>
      </c>
    </row>
    <row r="3848" spans="1:53" x14ac:dyDescent="0.25">
      <c r="A3848">
        <f t="shared" si="2826"/>
        <v>1007</v>
      </c>
      <c r="B3848" t="s">
        <v>8</v>
      </c>
      <c r="C3848" s="27">
        <f t="shared" si="2783"/>
        <v>0</v>
      </c>
      <c r="D3848" s="27">
        <f t="shared" si="2806"/>
        <v>0</v>
      </c>
      <c r="E3848" s="27" t="b">
        <f t="shared" si="2782"/>
        <v>1</v>
      </c>
      <c r="F3848" s="29">
        <f t="shared" si="2784"/>
        <v>0</v>
      </c>
      <c r="G3848" s="27">
        <f t="shared" si="2807"/>
        <v>0</v>
      </c>
      <c r="H3848" s="22">
        <f t="shared" si="2785"/>
        <v>43378410464.360664</v>
      </c>
      <c r="I3848" s="23">
        <f t="shared" si="2786"/>
        <v>132580106.5049091</v>
      </c>
      <c r="J3848" s="23">
        <f t="shared" si="2787"/>
        <v>1086</v>
      </c>
      <c r="K3848" s="19">
        <f t="shared" si="2808"/>
        <v>225.0831931027827</v>
      </c>
      <c r="L3848" s="16">
        <f t="shared" si="2788"/>
        <v>299.21199175237496</v>
      </c>
      <c r="M3848" s="23">
        <f>M3847-IF($B3848="B",(Percent_Rent_In_Elsies*2.49%/12 * H3847)/K3847,0)+IF($B3848="D",N3848,0)+IF(B3848="D",AK3847)+IF(B3848="C",F3847*90%)-(Y3848-Y3847)-IF($B3848="A",Q3847/K3847) + IF($B3848="A",Q3847/K3847)</f>
        <v>-69887404.75744848</v>
      </c>
      <c r="N3848" s="23">
        <f t="shared" si="2789"/>
        <v>0</v>
      </c>
      <c r="O3848" s="22">
        <f t="shared" si="2790"/>
        <v>0</v>
      </c>
      <c r="P3848" s="22">
        <f t="shared" si="2821"/>
        <v>0</v>
      </c>
      <c r="Q3848" s="22">
        <f t="shared" si="2822"/>
        <v>0</v>
      </c>
      <c r="R3848" s="22">
        <f t="shared" si="2791"/>
        <v>530354227.74355429</v>
      </c>
      <c r="S3848" s="16">
        <f t="shared" si="2828"/>
        <v>44122647.89879819</v>
      </c>
      <c r="T3848" s="15">
        <f t="shared" si="2792"/>
        <v>0</v>
      </c>
      <c r="U3848" s="23">
        <f t="shared" si="2809"/>
        <v>2356258.6812129132</v>
      </c>
      <c r="V3848" s="23">
        <f t="shared" si="2810"/>
        <v>196028.17647362003</v>
      </c>
      <c r="W3848" s="23">
        <f t="shared" si="2823"/>
        <v>0</v>
      </c>
      <c r="X3848" s="23">
        <f t="shared" si="2811"/>
        <v>46966355.512496129</v>
      </c>
      <c r="Y3848" s="23">
        <f t="shared" si="2793"/>
        <v>13825559.361691331</v>
      </c>
      <c r="Z3848" s="3">
        <f t="shared" si="2794"/>
        <v>0</v>
      </c>
      <c r="AA3848" s="23">
        <f t="shared" si="2795"/>
        <v>76629479.299803093</v>
      </c>
      <c r="AB3848" s="26">
        <f t="shared" si="2812"/>
        <v>70086276.274228618</v>
      </c>
      <c r="AC3848" s="23">
        <f t="shared" si="2813"/>
        <v>74889487.274228647</v>
      </c>
      <c r="AD3848" s="23">
        <f t="shared" si="2819"/>
        <v>4803211</v>
      </c>
      <c r="AE3848" s="24">
        <f t="shared" si="2827"/>
        <v>70086276.274228647</v>
      </c>
      <c r="AF3848" s="3">
        <f t="shared" si="2814"/>
        <v>1E-4</v>
      </c>
      <c r="AG3848" s="2">
        <f t="shared" si="2796"/>
        <v>0</v>
      </c>
      <c r="AH3848" s="2">
        <f t="shared" si="2797"/>
        <v>247.57149485090449</v>
      </c>
      <c r="AI3848" s="23">
        <f t="shared" si="2820"/>
        <v>12320005633.288042</v>
      </c>
      <c r="AJ3848" s="23">
        <f t="shared" si="2798"/>
        <v>6219.922423797766</v>
      </c>
      <c r="AK3848" s="23">
        <f t="shared" si="2799"/>
        <v>69392.769178689836</v>
      </c>
      <c r="AL3848" s="23">
        <f t="shared" si="2824"/>
        <v>0</v>
      </c>
      <c r="AM3848" s="23">
        <f t="shared" si="2825"/>
        <v>0</v>
      </c>
      <c r="AN3848" s="16">
        <f t="shared" si="2815"/>
        <v>0</v>
      </c>
      <c r="AO3848" s="23">
        <f t="shared" si="2816"/>
        <v>0</v>
      </c>
      <c r="AP3848" s="22">
        <f t="shared" si="2817"/>
        <v>0</v>
      </c>
      <c r="AQ3848" s="30">
        <f t="shared" si="2800"/>
        <v>34542847793.099968</v>
      </c>
      <c r="AR3848" s="28">
        <f t="shared" si="2801"/>
        <v>17062400605.477951</v>
      </c>
      <c r="AS3848" s="25">
        <f t="shared" si="2802"/>
        <v>200337590.02425668</v>
      </c>
      <c r="AT3848" s="32">
        <f t="shared" si="2803"/>
        <v>0</v>
      </c>
      <c r="AU3848" s="23">
        <f t="shared" si="2804"/>
        <v>0</v>
      </c>
      <c r="AV3848" s="22">
        <f t="shared" si="2805"/>
        <v>5048893726.1458216</v>
      </c>
      <c r="AW3848" s="31">
        <f t="shared" si="2818"/>
        <v>22886108797.290382</v>
      </c>
    </row>
    <row r="3849" spans="1:53" x14ac:dyDescent="0.25">
      <c r="A3849" s="21">
        <f t="shared" si="2826"/>
        <v>1007</v>
      </c>
      <c r="B3849" s="21" t="s">
        <v>9</v>
      </c>
      <c r="C3849" s="27">
        <f t="shared" si="2783"/>
        <v>0</v>
      </c>
      <c r="D3849" s="27">
        <f t="shared" si="2806"/>
        <v>0</v>
      </c>
      <c r="E3849" s="27" t="b">
        <f t="shared" si="2782"/>
        <v>1</v>
      </c>
      <c r="F3849" s="29">
        <f t="shared" si="2784"/>
        <v>0</v>
      </c>
      <c r="G3849" s="27">
        <f t="shared" si="2807"/>
        <v>0</v>
      </c>
      <c r="H3849" s="22">
        <f t="shared" si="2785"/>
        <v>43378410464.360664</v>
      </c>
      <c r="I3849" s="23">
        <f t="shared" si="2786"/>
        <v>132580106.5049091</v>
      </c>
      <c r="J3849" s="23">
        <f t="shared" si="2787"/>
        <v>1086</v>
      </c>
      <c r="K3849" s="19">
        <f t="shared" si="2808"/>
        <v>225.0831931027827</v>
      </c>
      <c r="L3849" s="16">
        <f t="shared" si="2788"/>
        <v>299.21199175237496</v>
      </c>
      <c r="M3849" s="23">
        <f>M3848-IF($B3849="B",(Percent_Rent_In_Elsies*2.49%/12 * H3848)/K3848,0)+IF($B3849="D",N3849,0)+IF(B3849="D",AK3848)+IF(B3849="C",F3848*90%)-(Y3849-Y3848)-IF($B3849="A",Q3848/K3848) + IF($B3849="A",Q3848/K3848)</f>
        <v>-69818011.988269791</v>
      </c>
      <c r="N3849" s="23">
        <f t="shared" si="2789"/>
        <v>0</v>
      </c>
      <c r="O3849" s="22">
        <f t="shared" si="2790"/>
        <v>30827045.076216646</v>
      </c>
      <c r="P3849" s="22">
        <f t="shared" si="2821"/>
        <v>0</v>
      </c>
      <c r="Q3849" s="22">
        <f t="shared" si="2822"/>
        <v>0</v>
      </c>
      <c r="R3849" s="22">
        <f t="shared" si="2791"/>
        <v>530354227.74355429</v>
      </c>
      <c r="S3849" s="16">
        <f t="shared" si="2828"/>
        <v>0</v>
      </c>
      <c r="T3849" s="15">
        <f t="shared" si="2792"/>
        <v>13295602.822581545</v>
      </c>
      <c r="U3849" s="23">
        <f t="shared" si="2809"/>
        <v>2356258.6812129132</v>
      </c>
      <c r="V3849" s="23">
        <f t="shared" si="2810"/>
        <v>0</v>
      </c>
      <c r="W3849" s="23">
        <f t="shared" si="2823"/>
        <v>196028.17647362003</v>
      </c>
      <c r="X3849" s="23">
        <f t="shared" si="2811"/>
        <v>46966355.512496129</v>
      </c>
      <c r="Y3849" s="23">
        <f t="shared" si="2793"/>
        <v>13825559.361691331</v>
      </c>
      <c r="Z3849" s="3">
        <f t="shared" si="2794"/>
        <v>0</v>
      </c>
      <c r="AA3849" s="23">
        <f t="shared" si="2795"/>
        <v>76560086.530624405</v>
      </c>
      <c r="AB3849" s="26">
        <f t="shared" si="2812"/>
        <v>70086276.274228618</v>
      </c>
      <c r="AC3849" s="23">
        <f t="shared" si="2813"/>
        <v>74889487.274228647</v>
      </c>
      <c r="AD3849" s="23">
        <f t="shared" si="2819"/>
        <v>4803211</v>
      </c>
      <c r="AE3849" s="24">
        <f t="shared" si="2827"/>
        <v>70086276.274228647</v>
      </c>
      <c r="AF3849" s="3">
        <f t="shared" si="2814"/>
        <v>0</v>
      </c>
      <c r="AG3849" s="2">
        <f t="shared" si="2796"/>
        <v>0</v>
      </c>
      <c r="AH3849" s="2">
        <f t="shared" si="2797"/>
        <v>247.57149485090449</v>
      </c>
      <c r="AI3849" s="23">
        <f t="shared" si="2820"/>
        <v>12308849100.384483</v>
      </c>
      <c r="AJ3849" s="23">
        <f t="shared" si="2798"/>
        <v>6219.922423797766</v>
      </c>
      <c r="AK3849" s="23">
        <f t="shared" si="2799"/>
        <v>0</v>
      </c>
      <c r="AL3849" s="23">
        <f t="shared" si="2824"/>
        <v>0</v>
      </c>
      <c r="AM3849" s="23">
        <f t="shared" si="2825"/>
        <v>0</v>
      </c>
      <c r="AN3849" s="16">
        <f t="shared" si="2815"/>
        <v>0</v>
      </c>
      <c r="AO3849" s="23">
        <f t="shared" si="2816"/>
        <v>0</v>
      </c>
      <c r="AP3849" s="22">
        <f t="shared" si="2817"/>
        <v>0</v>
      </c>
      <c r="AQ3849" s="30">
        <f t="shared" si="2800"/>
        <v>34542847793.099968</v>
      </c>
      <c r="AR3849" s="28">
        <f t="shared" si="2801"/>
        <v>17062400605.477951</v>
      </c>
      <c r="AS3849" s="25">
        <f t="shared" si="2802"/>
        <v>200337590.02425668</v>
      </c>
      <c r="AT3849" s="32">
        <f t="shared" si="2803"/>
        <v>0</v>
      </c>
      <c r="AU3849" s="23">
        <f t="shared" si="2804"/>
        <v>0</v>
      </c>
      <c r="AV3849" s="22">
        <f t="shared" si="2805"/>
        <v>5048893726.1458216</v>
      </c>
      <c r="AW3849" s="31">
        <f t="shared" si="2818"/>
        <v>22886108797.290382</v>
      </c>
      <c r="AX3849" s="21"/>
      <c r="AY3849" s="21"/>
      <c r="AZ3849" s="21"/>
      <c r="BA3849" s="21"/>
    </row>
    <row r="3850" spans="1:53" x14ac:dyDescent="0.25">
      <c r="A3850" s="21">
        <f t="shared" si="2826"/>
        <v>1007</v>
      </c>
      <c r="B3850" s="21" t="s">
        <v>28</v>
      </c>
      <c r="C3850" s="27">
        <f t="shared" si="2783"/>
        <v>0</v>
      </c>
      <c r="D3850" s="27">
        <f t="shared" si="2806"/>
        <v>0</v>
      </c>
      <c r="E3850" s="27" t="b">
        <f t="shared" ref="E3850:E3913" si="2829">IF(OR(I3850&gt;Max_Parcels, AI3850&gt;8000000000),TRUE,FALSE)</f>
        <v>1</v>
      </c>
      <c r="F3850" s="29">
        <f t="shared" si="2784"/>
        <v>0</v>
      </c>
      <c r="G3850" s="27">
        <f t="shared" si="2807"/>
        <v>0</v>
      </c>
      <c r="H3850" s="22">
        <f t="shared" si="2785"/>
        <v>43378410464.360664</v>
      </c>
      <c r="I3850" s="23">
        <f t="shared" si="2786"/>
        <v>132580106.5049091</v>
      </c>
      <c r="J3850" s="23">
        <f t="shared" si="2787"/>
        <v>1086</v>
      </c>
      <c r="K3850" s="19">
        <f t="shared" si="2808"/>
        <v>225.0831931027827</v>
      </c>
      <c r="L3850" s="16">
        <f t="shared" si="2788"/>
        <v>299.21199175237496</v>
      </c>
      <c r="M3850" s="23">
        <f>M3849-IF($B3850="B",(Percent_Rent_In_Elsies*2.49%/12 * H3849)/K3849,0)+IF($B3850="D",N3850,0)+IF(B3850="D",AK3849)+IF(B3850="C",F3849*90%)-(Y3850-Y3849)-IF($B3850="A",Q3849/K3849) + IF($B3850="A",Q3849/K3849)</f>
        <v>-69818011.988269791</v>
      </c>
      <c r="N3850" s="23">
        <f t="shared" si="2789"/>
        <v>0</v>
      </c>
      <c r="O3850" s="22">
        <f t="shared" si="2790"/>
        <v>0</v>
      </c>
      <c r="P3850" s="22">
        <f t="shared" si="2821"/>
        <v>30827045.076216646</v>
      </c>
      <c r="Q3850" s="22">
        <f t="shared" si="2822"/>
        <v>0</v>
      </c>
      <c r="R3850" s="22">
        <f t="shared" si="2791"/>
        <v>530354227.74355429</v>
      </c>
      <c r="S3850" s="16">
        <f t="shared" si="2828"/>
        <v>0</v>
      </c>
      <c r="T3850" s="15">
        <f t="shared" si="2792"/>
        <v>0</v>
      </c>
      <c r="U3850" s="23">
        <f t="shared" si="2809"/>
        <v>2356258.6812129132</v>
      </c>
      <c r="V3850" s="23">
        <f t="shared" si="2810"/>
        <v>0</v>
      </c>
      <c r="W3850" s="23">
        <f t="shared" si="2823"/>
        <v>0</v>
      </c>
      <c r="X3850" s="23">
        <f t="shared" si="2811"/>
        <v>46966355.512496129</v>
      </c>
      <c r="Y3850" s="23">
        <f t="shared" si="2793"/>
        <v>13825559.361691331</v>
      </c>
      <c r="Z3850" s="3">
        <f t="shared" si="2794"/>
        <v>9801.4088236810039</v>
      </c>
      <c r="AA3850" s="23">
        <f t="shared" si="2795"/>
        <v>76707107.662979618</v>
      </c>
      <c r="AB3850" s="26">
        <f t="shared" si="2812"/>
        <v>70086276.274228618</v>
      </c>
      <c r="AC3850" s="23">
        <f t="shared" si="2813"/>
        <v>74889487.274228647</v>
      </c>
      <c r="AD3850" s="23">
        <f t="shared" si="2819"/>
        <v>4803211</v>
      </c>
      <c r="AE3850" s="24">
        <f t="shared" si="2827"/>
        <v>70086276.274228647</v>
      </c>
      <c r="AF3850" s="3">
        <f t="shared" si="2814"/>
        <v>0</v>
      </c>
      <c r="AG3850" s="2">
        <f t="shared" si="2796"/>
        <v>1176169058.8417203</v>
      </c>
      <c r="AH3850" s="2">
        <f t="shared" si="2797"/>
        <v>247.57149485090449</v>
      </c>
      <c r="AI3850" s="23">
        <f t="shared" si="2820"/>
        <v>12332486233.18741</v>
      </c>
      <c r="AJ3850" s="23">
        <f t="shared" si="2798"/>
        <v>6219.922423797766</v>
      </c>
      <c r="AK3850" s="23">
        <f t="shared" si="2799"/>
        <v>0</v>
      </c>
      <c r="AL3850" s="23">
        <f t="shared" si="2824"/>
        <v>0</v>
      </c>
      <c r="AM3850" s="23">
        <f t="shared" si="2825"/>
        <v>0</v>
      </c>
      <c r="AN3850" s="16">
        <f t="shared" si="2815"/>
        <v>0</v>
      </c>
      <c r="AO3850" s="23">
        <f t="shared" si="2816"/>
        <v>0</v>
      </c>
      <c r="AP3850" s="22">
        <f t="shared" si="2817"/>
        <v>0</v>
      </c>
      <c r="AQ3850" s="30">
        <f t="shared" si="2800"/>
        <v>34542847793.099968</v>
      </c>
      <c r="AR3850" s="28">
        <f t="shared" si="2801"/>
        <v>17062400605.477951</v>
      </c>
      <c r="AS3850" s="25">
        <f t="shared" si="2802"/>
        <v>200337590.02425668</v>
      </c>
      <c r="AT3850" s="32">
        <f t="shared" si="2803"/>
        <v>19602.817647362008</v>
      </c>
      <c r="AU3850" s="23">
        <f t="shared" si="2804"/>
        <v>19602.817647362008</v>
      </c>
      <c r="AV3850" s="22">
        <f t="shared" si="2805"/>
        <v>5062189328.9684029</v>
      </c>
      <c r="AW3850" s="31">
        <f t="shared" si="2818"/>
        <v>22886108797.290382</v>
      </c>
      <c r="AX3850" s="21"/>
      <c r="AY3850" s="21"/>
      <c r="AZ3850" s="21"/>
      <c r="BA3850" s="21"/>
    </row>
    <row r="3851" spans="1:53" x14ac:dyDescent="0.25">
      <c r="A3851">
        <f t="shared" si="2826"/>
        <v>1008</v>
      </c>
      <c r="B3851" t="s">
        <v>6</v>
      </c>
      <c r="C3851" s="27">
        <f t="shared" ref="C3851:C3914" si="2830">IF(E3850 = TRUE, 0, IF(AND($B3851="A",P3850&gt;0),P3850,0)+IFERROR(IF($B3851="A",Percent_Elsies*95%*AN3847),0))</f>
        <v>0</v>
      </c>
      <c r="D3851" s="27">
        <f t="shared" si="2806"/>
        <v>0</v>
      </c>
      <c r="E3851" s="27" t="b">
        <f t="shared" si="2829"/>
        <v>1</v>
      </c>
      <c r="F3851" s="29">
        <f t="shared" ref="F3851:F3914" si="2831">D3851/K3851</f>
        <v>0</v>
      </c>
      <c r="G3851" s="27">
        <f t="shared" si="2807"/>
        <v>0</v>
      </c>
      <c r="H3851" s="22">
        <f t="shared" ref="H3851:H3914" si="2832">(H3850*K3851/K3850+G3851+D3851)*IF(B3851="A",(1+Inflation_Rate/12),1)</f>
        <v>43450707815.134598</v>
      </c>
      <c r="I3851" s="23">
        <f t="shared" ref="I3851:I3914" si="2833">I3850+(G3851+D3851)/L3851</f>
        <v>132580106.5049091</v>
      </c>
      <c r="J3851" s="23">
        <f t="shared" ref="J3851:J3914" si="2834">J3850+IF(AND($B3851="A",M3851&lt;0,AR3850&gt;0,E3850=FALSE),MIN(_xlfn.FLOOR.MATH(1 + (-M3851*2)/(Buy_On_Revalue)),30),0)</f>
        <v>1086</v>
      </c>
      <c r="K3851" s="19">
        <f t="shared" si="2808"/>
        <v>225.0831931027827</v>
      </c>
      <c r="L3851" s="16">
        <f t="shared" ref="L3851:L3914" si="2835">(L3850/K3850)*K3851*IF(B3851="A",(1+Inflation_Rate/12),1)</f>
        <v>299.7106784052956</v>
      </c>
      <c r="M3851" s="23">
        <f>M3850-IF($B3851="B",(Percent_Rent_In_Elsies*2.49%/12 * H3850)/K3850,0)+IF($B3851="D",N3851,0)+IF(B3851="D",AK3850)+IF(B3851="C",F3850*90%)-(Y3851-Y3850)-IF($B3851="A",Q3850/K3850) + IF($B3851="A",Q3850/K3850)</f>
        <v>-69818011.988269791</v>
      </c>
      <c r="N3851" s="23">
        <f t="shared" ref="N3851:N3914" si="2836">IF(B3851="D", IF(V3850&gt;(Percent_Elsies*(S3850+V3850)),V3850-(Percent_Elsies)*(S3850+V3850),0),0)</f>
        <v>0</v>
      </c>
      <c r="O3851" s="22">
        <f t="shared" ref="O3851:O3914" si="2837">IF(B3851="D",IF(S3850&gt;Percent_Dollars*(S3850+V3850),S3850-(Percent_Dollars*(S3850+V3850)),0),0)</f>
        <v>0</v>
      </c>
      <c r="P3851" s="22">
        <f t="shared" si="2821"/>
        <v>0</v>
      </c>
      <c r="Q3851" s="22">
        <f t="shared" si="2822"/>
        <v>0</v>
      </c>
      <c r="R3851" s="22">
        <f t="shared" ref="R3851:R3914" si="2838">R3850+IF($B3851="B",5%*AN3851,0)-IF(B3851="B",R3850/12,0)+IF($B3851="C", AP3850,0)</f>
        <v>530354227.74355429</v>
      </c>
      <c r="S3851" s="16">
        <f t="shared" si="2828"/>
        <v>0</v>
      </c>
      <c r="T3851" s="15">
        <f t="shared" ref="T3851:T3914" si="2839">IF($B3851="E",0,T3850+IF(B3851="B", Percent_Dollars*95%*AN3851,0)  + IF($B3851="D",N3851*MM_Bottom*K3851)+IF($B3851="D",S3850-O3851))</f>
        <v>0</v>
      </c>
      <c r="U3851" s="23">
        <f t="shared" si="2809"/>
        <v>2356258.6812129132</v>
      </c>
      <c r="V3851" s="23">
        <f t="shared" si="2810"/>
        <v>0</v>
      </c>
      <c r="W3851" s="23">
        <f t="shared" si="2823"/>
        <v>0</v>
      </c>
      <c r="X3851" s="23">
        <f t="shared" si="2811"/>
        <v>47015362.556614533</v>
      </c>
      <c r="Y3851" s="23">
        <f t="shared" ref="Y3851:Y3914" si="2840">50%*$H$10*(AS3850/$AS$10)*((4/3)/12+2.49%/4)</f>
        <v>13825559.361691331</v>
      </c>
      <c r="Z3851" s="3">
        <f t="shared" ref="Z3851:Z3914" si="2841">IF($B3851="E",W3850*3.5%/Percent_Elsies,0)</f>
        <v>0</v>
      </c>
      <c r="AA3851" s="23">
        <f t="shared" ref="AA3851:AA3914" si="2842">AA3850+IF($B3851="E",W3850*52.5%/Percent_Elsies,0)-IF($B3851="D",AK3850)</f>
        <v>76707107.662979618</v>
      </c>
      <c r="AB3851" s="26">
        <f t="shared" si="2812"/>
        <v>70086276.274228618</v>
      </c>
      <c r="AC3851" s="23">
        <f t="shared" si="2813"/>
        <v>74889487.274228647</v>
      </c>
      <c r="AD3851" s="23">
        <f t="shared" si="2819"/>
        <v>4803211</v>
      </c>
      <c r="AE3851" s="24">
        <f t="shared" si="2827"/>
        <v>70086276.274228647</v>
      </c>
      <c r="AF3851" s="3">
        <f t="shared" si="2814"/>
        <v>0</v>
      </c>
      <c r="AG3851" s="2">
        <f t="shared" ref="AG3851:AG3914" si="2843">IF($B3851="E",(Z3851/AF3849)*12,0)</f>
        <v>0</v>
      </c>
      <c r="AH3851" s="2">
        <f t="shared" ref="AH3851:AH3914" si="2844">40%*H3851/AE3851</f>
        <v>247.98411400898934</v>
      </c>
      <c r="AI3851" s="23">
        <f t="shared" si="2820"/>
        <v>12332486233.18741</v>
      </c>
      <c r="AJ3851" s="23">
        <f t="shared" ref="AJ3851:AJ3914" si="2845">AJ3850*K3850/K3851</f>
        <v>6219.922423797766</v>
      </c>
      <c r="AK3851" s="23">
        <f t="shared" ref="AK3851:AK3914" si="2846">IF($B3851="C",((37/25)*1000/K3851)*AI3851/1000000 - AM3850/1000000,0)</f>
        <v>0</v>
      </c>
      <c r="AL3851" s="23">
        <f t="shared" si="2824"/>
        <v>0</v>
      </c>
      <c r="AM3851" s="23">
        <f t="shared" si="2825"/>
        <v>0</v>
      </c>
      <c r="AN3851" s="16">
        <f t="shared" si="2815"/>
        <v>0</v>
      </c>
      <c r="AO3851" s="23">
        <f t="shared" si="2816"/>
        <v>0</v>
      </c>
      <c r="AP3851" s="22">
        <f t="shared" si="2817"/>
        <v>0</v>
      </c>
      <c r="AQ3851" s="30">
        <f t="shared" ref="AQ3851:AQ3914" si="2847">(AQ3850+IF($B3851="B",AN3851*(5%+95%*Percent_Dollars))+IFERROR(IF($B3851="A",AN3847*95%*Percent_Elsies),0)+IF($B3851="B",D3851)+AP3851+IF($B3851="B",(Percent_Rent_In_Elsies*2.49%*H3850/12)*MM_Top,0)-IF($B3851="C",F3850*MM_Bottom*K3851*65%)) + IF($B3851="A",Q3850*(MM_Top - MM_Bottom)) - IF($B3851="A",Q3850)</f>
        <v>34542847793.099968</v>
      </c>
      <c r="AR3851" s="28">
        <f t="shared" ref="AR3851:AR3914" si="2848">(AR3850+IF($B3851="B",((Percent_Rent_In_Elsies)*2.49%*H3850/12)*MM_Top,0)-IF($B3851="D",N3851*MM_Bottom*K3851)-IF($B3851="C",F3850*MM_Bottom*K3851*65%)) + IF($B3851="A",Q3850*(MM_Top - MM_Bottom))</f>
        <v>17062400605.477951</v>
      </c>
      <c r="AS3851" s="25">
        <f t="shared" ref="AS3851:AS3914" si="2849">AS3850+G3851+D3851</f>
        <v>200337590.02425668</v>
      </c>
      <c r="AT3851" s="32">
        <f t="shared" ref="AT3851:AT3914" si="2850">IF($B3851="E",W3850*7%/Percent_Elsies,0)</f>
        <v>0</v>
      </c>
      <c r="AU3851" s="23">
        <f t="shared" ref="AU3851:AU3914" si="2851">IF($B3851="E",W3850*7%/Percent_Elsies,0)</f>
        <v>0</v>
      </c>
      <c r="AV3851" s="22">
        <f t="shared" ref="AV3851:AV3914" si="2852">AV3850+IF($B3851="E",T3850*30%/Percent_Dollars)</f>
        <v>5062189328.9684029</v>
      </c>
      <c r="AW3851" s="31">
        <f t="shared" si="2818"/>
        <v>22855281752.214165</v>
      </c>
    </row>
    <row r="3852" spans="1:53" x14ac:dyDescent="0.25">
      <c r="A3852">
        <f t="shared" si="2826"/>
        <v>1008</v>
      </c>
      <c r="B3852" t="s">
        <v>7</v>
      </c>
      <c r="C3852" s="27">
        <f t="shared" si="2830"/>
        <v>0</v>
      </c>
      <c r="D3852" s="27">
        <f t="shared" ref="D3852:D3915" si="2853">IF(AND($B3852="B",M3852&lt;0,AR3851&gt;0,E3851=FALSE),MIN(AR3851,Buy_On_Revalue*K3852*(J3851-J3850)),0)</f>
        <v>0</v>
      </c>
      <c r="E3852" s="27" t="b">
        <f t="shared" si="2829"/>
        <v>1</v>
      </c>
      <c r="F3852" s="29">
        <f t="shared" si="2831"/>
        <v>0</v>
      </c>
      <c r="G3852" s="27">
        <f t="shared" ref="G3852:G3915" si="2854">C3852</f>
        <v>0</v>
      </c>
      <c r="H3852" s="22">
        <f t="shared" si="2832"/>
        <v>43450707815.134598</v>
      </c>
      <c r="I3852" s="23">
        <f t="shared" si="2833"/>
        <v>132580106.5049091</v>
      </c>
      <c r="J3852" s="23">
        <f t="shared" si="2834"/>
        <v>1086</v>
      </c>
      <c r="K3852" s="19">
        <f t="shared" ref="K3852:K3915" si="2855">IF(J3852-J3851 &gt; 0,K3851*(1+0.005)^(J3852-J3851),K3851)</f>
        <v>225.0831931027827</v>
      </c>
      <c r="L3852" s="16">
        <f t="shared" si="2835"/>
        <v>299.7106784052956</v>
      </c>
      <c r="M3852" s="23">
        <f>M3851-IF($B3852="B",(Percent_Rent_In_Elsies*2.49%/12 * H3851)/K3851,0)+IF($B3852="D",N3852,0)+IF(B3852="D",AK3851)+IF(B3852="C",F3851*90%)-(Y3852-Y3851)-IF($B3852="A",Q3851/K3851) + IF($B3852="A",Q3851/K3851)</f>
        <v>-70018293.976172894</v>
      </c>
      <c r="N3852" s="23">
        <f t="shared" si="2836"/>
        <v>0</v>
      </c>
      <c r="O3852" s="22">
        <f t="shared" si="2837"/>
        <v>0</v>
      </c>
      <c r="P3852" s="22">
        <f t="shared" si="2821"/>
        <v>0</v>
      </c>
      <c r="Q3852" s="22">
        <f t="shared" si="2822"/>
        <v>0</v>
      </c>
      <c r="R3852" s="22">
        <f t="shared" si="2838"/>
        <v>486158042.09825808</v>
      </c>
      <c r="S3852" s="16">
        <f t="shared" si="2828"/>
        <v>44196185.645296194</v>
      </c>
      <c r="T3852" s="15">
        <f t="shared" si="2839"/>
        <v>0</v>
      </c>
      <c r="U3852" s="23">
        <f t="shared" ref="U3852:U3915" si="2856">U3851-IF($B3852="B",U3851/12)+IF($B3852="C",AO3851)+IF(B3852="C",F3851*10%)</f>
        <v>2159903.7911118371</v>
      </c>
      <c r="V3852" s="23">
        <f t="shared" ref="V3852:V3915" si="2857">IF($B3852="D", 0, V3851+IF($B3852="B",U3851/12,0))</f>
        <v>196354.8901010761</v>
      </c>
      <c r="W3852" s="23">
        <f t="shared" si="2823"/>
        <v>0</v>
      </c>
      <c r="X3852" s="23">
        <f t="shared" ref="X3852:X3915" si="2858">X3851+IFERROR(IF($B3852="A",Z3851,0),0)  + AT3851 + AU3851 - IF($B3852="A",Q3851/K3851)</f>
        <v>47015362.556614533</v>
      </c>
      <c r="Y3852" s="23">
        <f t="shared" si="2840"/>
        <v>13825559.361691331</v>
      </c>
      <c r="Z3852" s="3">
        <f t="shared" si="2841"/>
        <v>0</v>
      </c>
      <c r="AA3852" s="23">
        <f t="shared" si="2842"/>
        <v>76707107.662979618</v>
      </c>
      <c r="AB3852" s="26">
        <f t="shared" ref="AB3852:AB3915" si="2859">M3852+SUM(U3852:AA3852)+AO3852+AT3852+AU3852</f>
        <v>70086276.274228618</v>
      </c>
      <c r="AC3852" s="23">
        <f t="shared" ref="AC3852:AC3915" si="2860">AC3851+G3852+IF($B3852="C",F3851)</f>
        <v>74889487.274228647</v>
      </c>
      <c r="AD3852" s="23">
        <f t="shared" si="2819"/>
        <v>4803211</v>
      </c>
      <c r="AE3852" s="24">
        <f t="shared" si="2827"/>
        <v>70086276.274228647</v>
      </c>
      <c r="AF3852" s="3">
        <f t="shared" ref="AF3852:AF3915" si="2861">IF($B3852="C",MAX(AE3852-AA3852-Y3852-U3852-V3852-W3852-AO3852-AT3852-AU3852,0.0001),0)</f>
        <v>0</v>
      </c>
      <c r="AG3852" s="2">
        <f t="shared" si="2843"/>
        <v>0</v>
      </c>
      <c r="AH3852" s="2">
        <f t="shared" si="2844"/>
        <v>247.98411400898934</v>
      </c>
      <c r="AI3852" s="23">
        <f t="shared" si="2820"/>
        <v>12332486233.18741</v>
      </c>
      <c r="AJ3852" s="23">
        <f t="shared" si="2845"/>
        <v>6219.922423797766</v>
      </c>
      <c r="AK3852" s="23">
        <f t="shared" si="2846"/>
        <v>0</v>
      </c>
      <c r="AL3852" s="23">
        <f t="shared" si="2824"/>
        <v>12480599.899368286</v>
      </c>
      <c r="AM3852" s="23">
        <f t="shared" si="2825"/>
        <v>11644254476.479342</v>
      </c>
      <c r="AN3852" s="16">
        <f t="shared" ref="AN3852:AN3915" si="2862">IF($B3852="B",(G3846)/2,0)</f>
        <v>0</v>
      </c>
      <c r="AO3852" s="23">
        <f t="shared" ref="AO3852:AO3915" si="2863">IF($B3852="B",(Percent_Rent_In_Elsies*2.49%/12*H3851)/K3851,0)</f>
        <v>200281.98790309776</v>
      </c>
      <c r="AP3852" s="22">
        <f t="shared" ref="AP3852:AP3915" si="2864">IF($B3852="B",(1-Percent_Rent_In_Elsies)*2.49%*H3851/12,0)</f>
        <v>45080109.358202152</v>
      </c>
      <c r="AQ3852" s="30">
        <f t="shared" si="2847"/>
        <v>34632624830.886826</v>
      </c>
      <c r="AR3852" s="28">
        <f t="shared" si="2848"/>
        <v>17107097533.906609</v>
      </c>
      <c r="AS3852" s="25">
        <f t="shared" si="2849"/>
        <v>200337590.02425668</v>
      </c>
      <c r="AT3852" s="32">
        <f t="shared" si="2850"/>
        <v>0</v>
      </c>
      <c r="AU3852" s="23">
        <f t="shared" si="2851"/>
        <v>0</v>
      </c>
      <c r="AV3852" s="22">
        <f t="shared" si="2852"/>
        <v>5062189328.9684029</v>
      </c>
      <c r="AW3852" s="31">
        <f t="shared" ref="AW3852:AW3915" si="2865">SUM(AR3852:AS3852)+AV3852 +SUM(O3852:T3852)+AP3852</f>
        <v>22945058790.001026</v>
      </c>
    </row>
    <row r="3853" spans="1:53" s="21" customFormat="1" x14ac:dyDescent="0.25">
      <c r="A3853">
        <f t="shared" si="2826"/>
        <v>1008</v>
      </c>
      <c r="B3853" t="s">
        <v>8</v>
      </c>
      <c r="C3853" s="27">
        <f t="shared" si="2830"/>
        <v>0</v>
      </c>
      <c r="D3853" s="27">
        <f t="shared" si="2853"/>
        <v>0</v>
      </c>
      <c r="E3853" s="27" t="b">
        <f t="shared" si="2829"/>
        <v>1</v>
      </c>
      <c r="F3853" s="29">
        <f t="shared" si="2831"/>
        <v>0</v>
      </c>
      <c r="G3853" s="27">
        <f t="shared" si="2854"/>
        <v>0</v>
      </c>
      <c r="H3853" s="22">
        <f t="shared" si="2832"/>
        <v>43450707815.134598</v>
      </c>
      <c r="I3853" s="23">
        <f t="shared" si="2833"/>
        <v>132580106.5049091</v>
      </c>
      <c r="J3853" s="23">
        <f t="shared" si="2834"/>
        <v>1086</v>
      </c>
      <c r="K3853" s="19">
        <f t="shared" si="2855"/>
        <v>225.0831931027827</v>
      </c>
      <c r="L3853" s="16">
        <f t="shared" si="2835"/>
        <v>299.7106784052956</v>
      </c>
      <c r="M3853" s="23">
        <f>M3852-IF($B3853="B",(Percent_Rent_In_Elsies*2.49%/12 * H3852)/K3852,0)+IF($B3853="D",N3853,0)+IF(B3853="D",AK3852)+IF(B3853="C",F3852*90%)-(Y3853-Y3852)-IF($B3853="A",Q3852/K3852) + IF($B3853="A",Q3852/K3852)</f>
        <v>-70018293.976172894</v>
      </c>
      <c r="N3853" s="23">
        <f t="shared" si="2836"/>
        <v>0</v>
      </c>
      <c r="O3853" s="22">
        <f t="shared" si="2837"/>
        <v>0</v>
      </c>
      <c r="P3853" s="22">
        <f t="shared" si="2821"/>
        <v>0</v>
      </c>
      <c r="Q3853" s="22">
        <f t="shared" si="2822"/>
        <v>0</v>
      </c>
      <c r="R3853" s="22">
        <f t="shared" si="2838"/>
        <v>531238151.45646024</v>
      </c>
      <c r="S3853" s="16">
        <f t="shared" si="2828"/>
        <v>44196185.645296194</v>
      </c>
      <c r="T3853" s="15">
        <f t="shared" si="2839"/>
        <v>0</v>
      </c>
      <c r="U3853" s="23">
        <f t="shared" si="2856"/>
        <v>2360185.7790149348</v>
      </c>
      <c r="V3853" s="23">
        <f t="shared" si="2857"/>
        <v>196354.8901010761</v>
      </c>
      <c r="W3853" s="23">
        <f t="shared" si="2823"/>
        <v>0</v>
      </c>
      <c r="X3853" s="23">
        <f t="shared" si="2858"/>
        <v>47015362.556614533</v>
      </c>
      <c r="Y3853" s="23">
        <f t="shared" si="2840"/>
        <v>13825559.361691331</v>
      </c>
      <c r="Z3853" s="3">
        <f t="shared" si="2841"/>
        <v>0</v>
      </c>
      <c r="AA3853" s="23">
        <f t="shared" si="2842"/>
        <v>76707107.662979618</v>
      </c>
      <c r="AB3853" s="26">
        <f t="shared" si="2859"/>
        <v>70086276.274228603</v>
      </c>
      <c r="AC3853" s="23">
        <f t="shared" si="2860"/>
        <v>74889487.274228647</v>
      </c>
      <c r="AD3853" s="23">
        <f t="shared" ref="AD3853:AD3916" si="2866">AD3852</f>
        <v>4803211</v>
      </c>
      <c r="AE3853" s="24">
        <f t="shared" si="2827"/>
        <v>70086276.274228647</v>
      </c>
      <c r="AF3853" s="3">
        <f t="shared" si="2861"/>
        <v>1E-4</v>
      </c>
      <c r="AG3853" s="2">
        <f t="shared" si="2843"/>
        <v>0</v>
      </c>
      <c r="AH3853" s="2">
        <f t="shared" si="2844"/>
        <v>247.98411400898934</v>
      </c>
      <c r="AI3853" s="23">
        <f t="shared" ref="AI3853:AI3916" si="2867">AA3853/(AJ3853/1000000)</f>
        <v>12332486233.18741</v>
      </c>
      <c r="AJ3853" s="23">
        <f t="shared" si="2845"/>
        <v>6219.922423797766</v>
      </c>
      <c r="AK3853" s="23">
        <f t="shared" si="2846"/>
        <v>69446.116481527642</v>
      </c>
      <c r="AL3853" s="23">
        <f t="shared" si="2824"/>
        <v>0</v>
      </c>
      <c r="AM3853" s="23">
        <f t="shared" si="2825"/>
        <v>0</v>
      </c>
      <c r="AN3853" s="16">
        <f t="shared" si="2862"/>
        <v>0</v>
      </c>
      <c r="AO3853" s="23">
        <f t="shared" si="2863"/>
        <v>0</v>
      </c>
      <c r="AP3853" s="22">
        <f t="shared" si="2864"/>
        <v>0</v>
      </c>
      <c r="AQ3853" s="30">
        <f t="shared" si="2847"/>
        <v>34632624830.886826</v>
      </c>
      <c r="AR3853" s="28">
        <f t="shared" si="2848"/>
        <v>17107097533.906609</v>
      </c>
      <c r="AS3853" s="25">
        <f t="shared" si="2849"/>
        <v>200337590.02425668</v>
      </c>
      <c r="AT3853" s="32">
        <f t="shared" si="2850"/>
        <v>0</v>
      </c>
      <c r="AU3853" s="23">
        <f t="shared" si="2851"/>
        <v>0</v>
      </c>
      <c r="AV3853" s="22">
        <f t="shared" si="2852"/>
        <v>5062189328.9684029</v>
      </c>
      <c r="AW3853" s="31">
        <f t="shared" si="2865"/>
        <v>22945058790.001026</v>
      </c>
      <c r="AX3853"/>
      <c r="AY3853"/>
      <c r="AZ3853"/>
      <c r="BA3853"/>
    </row>
    <row r="3854" spans="1:53" s="21" customFormat="1" x14ac:dyDescent="0.25">
      <c r="A3854">
        <f t="shared" si="2826"/>
        <v>1008</v>
      </c>
      <c r="B3854" t="s">
        <v>9</v>
      </c>
      <c r="C3854" s="27">
        <f t="shared" si="2830"/>
        <v>0</v>
      </c>
      <c r="D3854" s="27">
        <f t="shared" si="2853"/>
        <v>0</v>
      </c>
      <c r="E3854" s="27" t="b">
        <f t="shared" si="2829"/>
        <v>1</v>
      </c>
      <c r="F3854" s="29">
        <f t="shared" si="2831"/>
        <v>0</v>
      </c>
      <c r="G3854" s="27">
        <f t="shared" si="2854"/>
        <v>0</v>
      </c>
      <c r="H3854" s="22">
        <f t="shared" si="2832"/>
        <v>43450707815.134598</v>
      </c>
      <c r="I3854" s="23">
        <f t="shared" si="2833"/>
        <v>132580106.5049091</v>
      </c>
      <c r="J3854" s="23">
        <f t="shared" si="2834"/>
        <v>1086</v>
      </c>
      <c r="K3854" s="19">
        <f t="shared" si="2855"/>
        <v>225.0831931027827</v>
      </c>
      <c r="L3854" s="16">
        <f t="shared" si="2835"/>
        <v>299.7106784052956</v>
      </c>
      <c r="M3854" s="23">
        <f>M3853-IF($B3854="B",(Percent_Rent_In_Elsies*2.49%/12 * H3853)/K3853,0)+IF($B3854="D",N3854,0)+IF(B3854="D",AK3853)+IF(B3854="C",F3853*90%)-(Y3854-Y3853)-IF($B3854="A",Q3853/K3853) + IF($B3854="A",Q3853/K3853)</f>
        <v>-69948847.859691367</v>
      </c>
      <c r="N3854" s="23">
        <f t="shared" si="2836"/>
        <v>0</v>
      </c>
      <c r="O3854" s="22">
        <f t="shared" si="2837"/>
        <v>30878423.484677013</v>
      </c>
      <c r="P3854" s="22">
        <f t="shared" si="2821"/>
        <v>0</v>
      </c>
      <c r="Q3854" s="22">
        <f t="shared" si="2822"/>
        <v>0</v>
      </c>
      <c r="R3854" s="22">
        <f t="shared" si="2838"/>
        <v>531238151.45646024</v>
      </c>
      <c r="S3854" s="16">
        <f t="shared" si="2828"/>
        <v>0</v>
      </c>
      <c r="T3854" s="15">
        <f t="shared" si="2839"/>
        <v>13317762.160619181</v>
      </c>
      <c r="U3854" s="23">
        <f t="shared" si="2856"/>
        <v>2360185.7790149348</v>
      </c>
      <c r="V3854" s="23">
        <f t="shared" si="2857"/>
        <v>0</v>
      </c>
      <c r="W3854" s="23">
        <f t="shared" si="2823"/>
        <v>196354.8901010761</v>
      </c>
      <c r="X3854" s="23">
        <f t="shared" si="2858"/>
        <v>47015362.556614533</v>
      </c>
      <c r="Y3854" s="23">
        <f t="shared" si="2840"/>
        <v>13825559.361691331</v>
      </c>
      <c r="Z3854" s="3">
        <f t="shared" si="2841"/>
        <v>0</v>
      </c>
      <c r="AA3854" s="23">
        <f t="shared" si="2842"/>
        <v>76637661.54649809</v>
      </c>
      <c r="AB3854" s="26">
        <f t="shared" si="2859"/>
        <v>70086276.274228588</v>
      </c>
      <c r="AC3854" s="23">
        <f t="shared" si="2860"/>
        <v>74889487.274228647</v>
      </c>
      <c r="AD3854" s="23">
        <f t="shared" si="2866"/>
        <v>4803211</v>
      </c>
      <c r="AE3854" s="24">
        <f t="shared" si="2827"/>
        <v>70086276.274228647</v>
      </c>
      <c r="AF3854" s="3">
        <f t="shared" si="2861"/>
        <v>0</v>
      </c>
      <c r="AG3854" s="2">
        <f t="shared" si="2843"/>
        <v>0</v>
      </c>
      <c r="AH3854" s="2">
        <f t="shared" si="2844"/>
        <v>247.98411400898934</v>
      </c>
      <c r="AI3854" s="23">
        <f t="shared" si="2867"/>
        <v>12321321123.440088</v>
      </c>
      <c r="AJ3854" s="23">
        <f t="shared" si="2845"/>
        <v>6219.922423797766</v>
      </c>
      <c r="AK3854" s="23">
        <f t="shared" si="2846"/>
        <v>0</v>
      </c>
      <c r="AL3854" s="23">
        <f t="shared" si="2824"/>
        <v>0</v>
      </c>
      <c r="AM3854" s="23">
        <f t="shared" si="2825"/>
        <v>0</v>
      </c>
      <c r="AN3854" s="16">
        <f t="shared" si="2862"/>
        <v>0</v>
      </c>
      <c r="AO3854" s="23">
        <f t="shared" si="2863"/>
        <v>0</v>
      </c>
      <c r="AP3854" s="22">
        <f t="shared" si="2864"/>
        <v>0</v>
      </c>
      <c r="AQ3854" s="30">
        <f t="shared" si="2847"/>
        <v>34632624830.886826</v>
      </c>
      <c r="AR3854" s="28">
        <f t="shared" si="2848"/>
        <v>17107097533.906609</v>
      </c>
      <c r="AS3854" s="25">
        <f t="shared" si="2849"/>
        <v>200337590.02425668</v>
      </c>
      <c r="AT3854" s="32">
        <f t="shared" si="2850"/>
        <v>0</v>
      </c>
      <c r="AU3854" s="23">
        <f t="shared" si="2851"/>
        <v>0</v>
      </c>
      <c r="AV3854" s="22">
        <f t="shared" si="2852"/>
        <v>5062189328.9684029</v>
      </c>
      <c r="AW3854" s="31">
        <f t="shared" si="2865"/>
        <v>22945058790.001026</v>
      </c>
      <c r="AX3854"/>
      <c r="AY3854"/>
      <c r="AZ3854"/>
      <c r="BA3854"/>
    </row>
    <row r="3855" spans="1:53" x14ac:dyDescent="0.25">
      <c r="A3855" s="21">
        <f t="shared" si="2826"/>
        <v>1008</v>
      </c>
      <c r="B3855" s="21" t="s">
        <v>28</v>
      </c>
      <c r="C3855" s="27">
        <f t="shared" si="2830"/>
        <v>0</v>
      </c>
      <c r="D3855" s="27">
        <f t="shared" si="2853"/>
        <v>0</v>
      </c>
      <c r="E3855" s="27" t="b">
        <f t="shared" si="2829"/>
        <v>1</v>
      </c>
      <c r="F3855" s="29">
        <f t="shared" si="2831"/>
        <v>0</v>
      </c>
      <c r="G3855" s="27">
        <f t="shared" si="2854"/>
        <v>0</v>
      </c>
      <c r="H3855" s="22">
        <f t="shared" si="2832"/>
        <v>43450707815.134598</v>
      </c>
      <c r="I3855" s="23">
        <f t="shared" si="2833"/>
        <v>132580106.5049091</v>
      </c>
      <c r="J3855" s="23">
        <f t="shared" si="2834"/>
        <v>1086</v>
      </c>
      <c r="K3855" s="19">
        <f t="shared" si="2855"/>
        <v>225.0831931027827</v>
      </c>
      <c r="L3855" s="16">
        <f t="shared" si="2835"/>
        <v>299.7106784052956</v>
      </c>
      <c r="M3855" s="23">
        <f>M3854-IF($B3855="B",(Percent_Rent_In_Elsies*2.49%/12 * H3854)/K3854,0)+IF($B3855="D",N3855,0)+IF(B3855="D",AK3854)+IF(B3855="C",F3854*90%)-(Y3855-Y3854)-IF($B3855="A",Q3854/K3854) + IF($B3855="A",Q3854/K3854)</f>
        <v>-69948847.859691367</v>
      </c>
      <c r="N3855" s="23">
        <f t="shared" si="2836"/>
        <v>0</v>
      </c>
      <c r="O3855" s="22">
        <f t="shared" si="2837"/>
        <v>0</v>
      </c>
      <c r="P3855" s="22">
        <f t="shared" ref="P3855:P3918" si="2868">IF(AG3855 &gt; Retail_Freeze_Above, O3854,0)</f>
        <v>30878423.484677013</v>
      </c>
      <c r="Q3855" s="22">
        <f t="shared" ref="Q3855:Q3918" si="2869">IF(AG3855&lt;=Retail_Freeze_Above,O3854,0)</f>
        <v>0</v>
      </c>
      <c r="R3855" s="22">
        <f t="shared" si="2838"/>
        <v>531238151.45646024</v>
      </c>
      <c r="S3855" s="16">
        <f t="shared" si="2828"/>
        <v>0</v>
      </c>
      <c r="T3855" s="15">
        <f t="shared" si="2839"/>
        <v>0</v>
      </c>
      <c r="U3855" s="23">
        <f t="shared" si="2856"/>
        <v>2360185.7790149348</v>
      </c>
      <c r="V3855" s="23">
        <f t="shared" si="2857"/>
        <v>0</v>
      </c>
      <c r="W3855" s="23">
        <f t="shared" ref="W3855:W3918" si="2870">IF($B3855="E",0,W3854+IF(B3855="D",V3854,0)+IF($B3855="A",G3855))-IF($B3855="D",N3855)+IF($B3855="A",Q3854/K3854)</f>
        <v>0</v>
      </c>
      <c r="X3855" s="23">
        <f t="shared" si="2858"/>
        <v>47015362.556614533</v>
      </c>
      <c r="Y3855" s="23">
        <f t="shared" si="2840"/>
        <v>13825559.361691331</v>
      </c>
      <c r="Z3855" s="3">
        <f t="shared" si="2841"/>
        <v>9817.7445050538063</v>
      </c>
      <c r="AA3855" s="23">
        <f t="shared" si="2842"/>
        <v>76784927.714073896</v>
      </c>
      <c r="AB3855" s="26">
        <f t="shared" si="2859"/>
        <v>70086276.274228618</v>
      </c>
      <c r="AC3855" s="23">
        <f t="shared" si="2860"/>
        <v>74889487.274228647</v>
      </c>
      <c r="AD3855" s="23">
        <f t="shared" si="2866"/>
        <v>4803211</v>
      </c>
      <c r="AE3855" s="24">
        <f t="shared" si="2827"/>
        <v>70086276.274228647</v>
      </c>
      <c r="AF3855" s="3">
        <f t="shared" si="2861"/>
        <v>0</v>
      </c>
      <c r="AG3855" s="2">
        <f t="shared" si="2843"/>
        <v>1178129340.6064568</v>
      </c>
      <c r="AH3855" s="2">
        <f t="shared" si="2844"/>
        <v>247.98411400898934</v>
      </c>
      <c r="AI3855" s="23">
        <f t="shared" si="2867"/>
        <v>12344997651.464354</v>
      </c>
      <c r="AJ3855" s="23">
        <f t="shared" si="2845"/>
        <v>6219.922423797766</v>
      </c>
      <c r="AK3855" s="23">
        <f t="shared" si="2846"/>
        <v>0</v>
      </c>
      <c r="AL3855" s="23">
        <f t="shared" si="2824"/>
        <v>0</v>
      </c>
      <c r="AM3855" s="23">
        <f t="shared" si="2825"/>
        <v>0</v>
      </c>
      <c r="AN3855" s="16">
        <f t="shared" si="2862"/>
        <v>0</v>
      </c>
      <c r="AO3855" s="23">
        <f t="shared" si="2863"/>
        <v>0</v>
      </c>
      <c r="AP3855" s="22">
        <f t="shared" si="2864"/>
        <v>0</v>
      </c>
      <c r="AQ3855" s="30">
        <f t="shared" si="2847"/>
        <v>34632624830.886826</v>
      </c>
      <c r="AR3855" s="28">
        <f t="shared" si="2848"/>
        <v>17107097533.906609</v>
      </c>
      <c r="AS3855" s="25">
        <f t="shared" si="2849"/>
        <v>200337590.02425668</v>
      </c>
      <c r="AT3855" s="32">
        <f t="shared" si="2850"/>
        <v>19635.489010107613</v>
      </c>
      <c r="AU3855" s="23">
        <f t="shared" si="2851"/>
        <v>19635.489010107613</v>
      </c>
      <c r="AV3855" s="22">
        <f t="shared" si="2852"/>
        <v>5075507091.1290216</v>
      </c>
      <c r="AW3855" s="31">
        <f t="shared" si="2865"/>
        <v>22945058790.001022</v>
      </c>
    </row>
    <row r="3856" spans="1:53" x14ac:dyDescent="0.25">
      <c r="A3856">
        <f t="shared" si="2826"/>
        <v>1009</v>
      </c>
      <c r="B3856" t="s">
        <v>6</v>
      </c>
      <c r="C3856" s="27">
        <f t="shared" si="2830"/>
        <v>0</v>
      </c>
      <c r="D3856" s="27">
        <f t="shared" si="2853"/>
        <v>0</v>
      </c>
      <c r="E3856" s="27" t="b">
        <f t="shared" si="2829"/>
        <v>1</v>
      </c>
      <c r="F3856" s="29">
        <f t="shared" si="2831"/>
        <v>0</v>
      </c>
      <c r="G3856" s="27">
        <f t="shared" si="2854"/>
        <v>0</v>
      </c>
      <c r="H3856" s="22">
        <f t="shared" si="2832"/>
        <v>43523125661.493156</v>
      </c>
      <c r="I3856" s="23">
        <f t="shared" si="2833"/>
        <v>132580106.5049091</v>
      </c>
      <c r="J3856" s="23">
        <f t="shared" si="2834"/>
        <v>1086</v>
      </c>
      <c r="K3856" s="19">
        <f t="shared" si="2855"/>
        <v>225.0831931027827</v>
      </c>
      <c r="L3856" s="16">
        <f t="shared" si="2835"/>
        <v>300.21019620263775</v>
      </c>
      <c r="M3856" s="23">
        <f>M3855-IF($B3856="B",(Percent_Rent_In_Elsies*2.49%/12 * H3855)/K3855,0)+IF($B3856="D",N3856,0)+IF(B3856="D",AK3855)+IF(B3856="C",F3855*90%)-(Y3856-Y3855)-IF($B3856="A",Q3855/K3855) + IF($B3856="A",Q3855/K3855)</f>
        <v>-69948847.859691367</v>
      </c>
      <c r="N3856" s="23">
        <f t="shared" si="2836"/>
        <v>0</v>
      </c>
      <c r="O3856" s="22">
        <f t="shared" si="2837"/>
        <v>0</v>
      </c>
      <c r="P3856" s="22">
        <f t="shared" si="2868"/>
        <v>0</v>
      </c>
      <c r="Q3856" s="22">
        <f t="shared" si="2869"/>
        <v>0</v>
      </c>
      <c r="R3856" s="22">
        <f t="shared" si="2838"/>
        <v>531238151.45646024</v>
      </c>
      <c r="S3856" s="16">
        <f t="shared" si="2828"/>
        <v>0</v>
      </c>
      <c r="T3856" s="15">
        <f t="shared" si="2839"/>
        <v>0</v>
      </c>
      <c r="U3856" s="23">
        <f t="shared" si="2856"/>
        <v>2360185.7790149348</v>
      </c>
      <c r="V3856" s="23">
        <f t="shared" si="2857"/>
        <v>0</v>
      </c>
      <c r="W3856" s="23">
        <f t="shared" si="2870"/>
        <v>0</v>
      </c>
      <c r="X3856" s="23">
        <f t="shared" si="2858"/>
        <v>47064451.279139809</v>
      </c>
      <c r="Y3856" s="23">
        <f t="shared" si="2840"/>
        <v>13825559.361691331</v>
      </c>
      <c r="Z3856" s="3">
        <f t="shared" si="2841"/>
        <v>0</v>
      </c>
      <c r="AA3856" s="23">
        <f t="shared" si="2842"/>
        <v>76784927.714073896</v>
      </c>
      <c r="AB3856" s="26">
        <f t="shared" si="2859"/>
        <v>70086276.274228618</v>
      </c>
      <c r="AC3856" s="23">
        <f t="shared" si="2860"/>
        <v>74889487.274228647</v>
      </c>
      <c r="AD3856" s="23">
        <f t="shared" si="2866"/>
        <v>4803211</v>
      </c>
      <c r="AE3856" s="24">
        <f t="shared" si="2827"/>
        <v>70086276.274228647</v>
      </c>
      <c r="AF3856" s="3">
        <f t="shared" si="2861"/>
        <v>0</v>
      </c>
      <c r="AG3856" s="2">
        <f t="shared" si="2843"/>
        <v>0</v>
      </c>
      <c r="AH3856" s="2">
        <f t="shared" si="2844"/>
        <v>248.39742086567097</v>
      </c>
      <c r="AI3856" s="23">
        <f t="shared" si="2867"/>
        <v>12344997651.464354</v>
      </c>
      <c r="AJ3856" s="23">
        <f t="shared" si="2845"/>
        <v>6219.922423797766</v>
      </c>
      <c r="AK3856" s="23">
        <f t="shared" si="2846"/>
        <v>0</v>
      </c>
      <c r="AL3856" s="23">
        <f t="shared" ref="AL3856:AL3919" si="2871">IF($B3856="B",AI3856-AI3851,0)</f>
        <v>0</v>
      </c>
      <c r="AM3856" s="23">
        <f t="shared" si="2825"/>
        <v>0</v>
      </c>
      <c r="AN3856" s="16">
        <f t="shared" si="2862"/>
        <v>0</v>
      </c>
      <c r="AO3856" s="23">
        <f t="shared" si="2863"/>
        <v>0</v>
      </c>
      <c r="AP3856" s="22">
        <f t="shared" si="2864"/>
        <v>0</v>
      </c>
      <c r="AQ3856" s="30">
        <f t="shared" si="2847"/>
        <v>34632624830.886826</v>
      </c>
      <c r="AR3856" s="28">
        <f t="shared" si="2848"/>
        <v>17107097533.906609</v>
      </c>
      <c r="AS3856" s="25">
        <f t="shared" si="2849"/>
        <v>200337590.02425668</v>
      </c>
      <c r="AT3856" s="32">
        <f t="shared" si="2850"/>
        <v>0</v>
      </c>
      <c r="AU3856" s="23">
        <f t="shared" si="2851"/>
        <v>0</v>
      </c>
      <c r="AV3856" s="22">
        <f t="shared" si="2852"/>
        <v>5075507091.1290216</v>
      </c>
      <c r="AW3856" s="31">
        <f t="shared" si="2865"/>
        <v>22914180366.516346</v>
      </c>
    </row>
    <row r="3857" spans="1:53" x14ac:dyDescent="0.25">
      <c r="A3857">
        <f t="shared" si="2826"/>
        <v>1009</v>
      </c>
      <c r="B3857" t="s">
        <v>7</v>
      </c>
      <c r="C3857" s="27">
        <f t="shared" si="2830"/>
        <v>0</v>
      </c>
      <c r="D3857" s="27">
        <f t="shared" si="2853"/>
        <v>0</v>
      </c>
      <c r="E3857" s="27" t="b">
        <f t="shared" si="2829"/>
        <v>1</v>
      </c>
      <c r="F3857" s="29">
        <f t="shared" si="2831"/>
        <v>0</v>
      </c>
      <c r="G3857" s="27">
        <f t="shared" si="2854"/>
        <v>0</v>
      </c>
      <c r="H3857" s="22">
        <f t="shared" si="2832"/>
        <v>43523125661.493156</v>
      </c>
      <c r="I3857" s="23">
        <f t="shared" si="2833"/>
        <v>132580106.5049091</v>
      </c>
      <c r="J3857" s="23">
        <f t="shared" si="2834"/>
        <v>1086</v>
      </c>
      <c r="K3857" s="19">
        <f t="shared" si="2855"/>
        <v>225.0831931027827</v>
      </c>
      <c r="L3857" s="16">
        <f t="shared" si="2835"/>
        <v>300.21019620263775</v>
      </c>
      <c r="M3857" s="23">
        <f>M3856-IF($B3857="B",(Percent_Rent_In_Elsies*2.49%/12 * H3856)/K3856,0)+IF($B3857="D",N3857,0)+IF(B3857="D",AK3856)+IF(B3857="C",F3856*90%)-(Y3857-Y3856)-IF($B3857="A",Q3856/K3856) + IF($B3857="A",Q3856/K3856)</f>
        <v>-70149463.650907636</v>
      </c>
      <c r="N3857" s="23">
        <f t="shared" si="2836"/>
        <v>0</v>
      </c>
      <c r="O3857" s="22">
        <f t="shared" si="2837"/>
        <v>0</v>
      </c>
      <c r="P3857" s="22">
        <f t="shared" si="2868"/>
        <v>0</v>
      </c>
      <c r="Q3857" s="22">
        <f t="shared" si="2869"/>
        <v>0</v>
      </c>
      <c r="R3857" s="22">
        <f t="shared" si="2838"/>
        <v>486968305.50175524</v>
      </c>
      <c r="S3857" s="16">
        <f t="shared" si="2828"/>
        <v>44269845.954705022</v>
      </c>
      <c r="T3857" s="15">
        <f t="shared" si="2839"/>
        <v>0</v>
      </c>
      <c r="U3857" s="23">
        <f t="shared" si="2856"/>
        <v>2163503.63076369</v>
      </c>
      <c r="V3857" s="23">
        <f t="shared" si="2857"/>
        <v>196682.14825124457</v>
      </c>
      <c r="W3857" s="23">
        <f t="shared" si="2870"/>
        <v>0</v>
      </c>
      <c r="X3857" s="23">
        <f t="shared" si="2858"/>
        <v>47064451.279139809</v>
      </c>
      <c r="Y3857" s="23">
        <f t="shared" si="2840"/>
        <v>13825559.361691331</v>
      </c>
      <c r="Z3857" s="3">
        <f t="shared" si="2841"/>
        <v>0</v>
      </c>
      <c r="AA3857" s="23">
        <f t="shared" si="2842"/>
        <v>76784927.714073896</v>
      </c>
      <c r="AB3857" s="26">
        <f t="shared" si="2859"/>
        <v>70086276.274228618</v>
      </c>
      <c r="AC3857" s="23">
        <f t="shared" si="2860"/>
        <v>74889487.274228647</v>
      </c>
      <c r="AD3857" s="23">
        <f t="shared" si="2866"/>
        <v>4803211</v>
      </c>
      <c r="AE3857" s="24">
        <f t="shared" si="2827"/>
        <v>70086276.274228647</v>
      </c>
      <c r="AF3857" s="3">
        <f t="shared" si="2861"/>
        <v>0</v>
      </c>
      <c r="AG3857" s="2">
        <f t="shared" si="2843"/>
        <v>0</v>
      </c>
      <c r="AH3857" s="2">
        <f t="shared" si="2844"/>
        <v>248.39742086567097</v>
      </c>
      <c r="AI3857" s="23">
        <f t="shared" si="2867"/>
        <v>12344997651.464354</v>
      </c>
      <c r="AJ3857" s="23">
        <f t="shared" si="2845"/>
        <v>6219.922423797766</v>
      </c>
      <c r="AK3857" s="23">
        <f t="shared" si="2846"/>
        <v>0</v>
      </c>
      <c r="AL3857" s="23">
        <f t="shared" si="2871"/>
        <v>12511418.276943207</v>
      </c>
      <c r="AM3857" s="23">
        <f t="shared" ref="AM3857:AM3920" si="2872">IF($B3857="B",50%*AL3857*30%*AJ3857,0)</f>
        <v>11673007664.140839</v>
      </c>
      <c r="AN3857" s="16">
        <f t="shared" si="2862"/>
        <v>0</v>
      </c>
      <c r="AO3857" s="23">
        <f t="shared" si="2863"/>
        <v>200615.79121626963</v>
      </c>
      <c r="AP3857" s="22">
        <f t="shared" si="2864"/>
        <v>45155242.873799153</v>
      </c>
      <c r="AQ3857" s="30">
        <f t="shared" si="2847"/>
        <v>34722551497.07</v>
      </c>
      <c r="AR3857" s="28">
        <f t="shared" si="2848"/>
        <v>17151868957.215981</v>
      </c>
      <c r="AS3857" s="25">
        <f t="shared" si="2849"/>
        <v>200337590.02425668</v>
      </c>
      <c r="AT3857" s="32">
        <f t="shared" si="2850"/>
        <v>0</v>
      </c>
      <c r="AU3857" s="23">
        <f t="shared" si="2851"/>
        <v>0</v>
      </c>
      <c r="AV3857" s="22">
        <f t="shared" si="2852"/>
        <v>5075507091.1290216</v>
      </c>
      <c r="AW3857" s="31">
        <f t="shared" si="2865"/>
        <v>23004107032.699516</v>
      </c>
    </row>
    <row r="3858" spans="1:53" x14ac:dyDescent="0.25">
      <c r="A3858">
        <f t="shared" si="2826"/>
        <v>1009</v>
      </c>
      <c r="B3858" t="s">
        <v>8</v>
      </c>
      <c r="C3858" s="27">
        <f t="shared" si="2830"/>
        <v>0</v>
      </c>
      <c r="D3858" s="27">
        <f t="shared" si="2853"/>
        <v>0</v>
      </c>
      <c r="E3858" s="27" t="b">
        <f t="shared" si="2829"/>
        <v>1</v>
      </c>
      <c r="F3858" s="29">
        <f t="shared" si="2831"/>
        <v>0</v>
      </c>
      <c r="G3858" s="27">
        <f t="shared" si="2854"/>
        <v>0</v>
      </c>
      <c r="H3858" s="22">
        <f t="shared" si="2832"/>
        <v>43523125661.493156</v>
      </c>
      <c r="I3858" s="23">
        <f t="shared" si="2833"/>
        <v>132580106.5049091</v>
      </c>
      <c r="J3858" s="23">
        <f t="shared" si="2834"/>
        <v>1086</v>
      </c>
      <c r="K3858" s="19">
        <f t="shared" si="2855"/>
        <v>225.0831931027827</v>
      </c>
      <c r="L3858" s="16">
        <f t="shared" si="2835"/>
        <v>300.21019620263775</v>
      </c>
      <c r="M3858" s="23">
        <f>M3857-IF($B3858="B",(Percent_Rent_In_Elsies*2.49%/12 * H3857)/K3857,0)+IF($B3858="D",N3858,0)+IF(B3858="D",AK3857)+IF(B3858="C",F3857*90%)-(Y3858-Y3857)-IF($B3858="A",Q3857/K3857) + IF($B3858="A",Q3857/K3857)</f>
        <v>-70149463.650907636</v>
      </c>
      <c r="N3858" s="23">
        <f t="shared" si="2836"/>
        <v>0</v>
      </c>
      <c r="O3858" s="22">
        <f t="shared" si="2837"/>
        <v>0</v>
      </c>
      <c r="P3858" s="22">
        <f t="shared" si="2868"/>
        <v>0</v>
      </c>
      <c r="Q3858" s="22">
        <f t="shared" si="2869"/>
        <v>0</v>
      </c>
      <c r="R3858" s="22">
        <f t="shared" si="2838"/>
        <v>532123548.37555438</v>
      </c>
      <c r="S3858" s="16">
        <f t="shared" si="2828"/>
        <v>44269845.954705022</v>
      </c>
      <c r="T3858" s="15">
        <f t="shared" si="2839"/>
        <v>0</v>
      </c>
      <c r="U3858" s="23">
        <f t="shared" si="2856"/>
        <v>2364119.4219799596</v>
      </c>
      <c r="V3858" s="23">
        <f t="shared" si="2857"/>
        <v>196682.14825124457</v>
      </c>
      <c r="W3858" s="23">
        <f t="shared" si="2870"/>
        <v>0</v>
      </c>
      <c r="X3858" s="23">
        <f t="shared" si="2858"/>
        <v>47064451.279139809</v>
      </c>
      <c r="Y3858" s="23">
        <f t="shared" si="2840"/>
        <v>13825559.361691331</v>
      </c>
      <c r="Z3858" s="3">
        <f t="shared" si="2841"/>
        <v>0</v>
      </c>
      <c r="AA3858" s="23">
        <f t="shared" si="2842"/>
        <v>76784927.714073896</v>
      </c>
      <c r="AB3858" s="26">
        <f t="shared" si="2859"/>
        <v>70086276.274228603</v>
      </c>
      <c r="AC3858" s="23">
        <f t="shared" si="2860"/>
        <v>74889487.274228647</v>
      </c>
      <c r="AD3858" s="23">
        <f t="shared" si="2866"/>
        <v>4803211</v>
      </c>
      <c r="AE3858" s="24">
        <f t="shared" si="2827"/>
        <v>70086276.274228647</v>
      </c>
      <c r="AF3858" s="3">
        <f t="shared" si="2861"/>
        <v>1E-4</v>
      </c>
      <c r="AG3858" s="2">
        <f t="shared" si="2843"/>
        <v>0</v>
      </c>
      <c r="AH3858" s="2">
        <f t="shared" si="2844"/>
        <v>248.39742086567097</v>
      </c>
      <c r="AI3858" s="23">
        <f t="shared" si="2867"/>
        <v>12344997651.464354</v>
      </c>
      <c r="AJ3858" s="23">
        <f t="shared" si="2845"/>
        <v>6219.922423797766</v>
      </c>
      <c r="AK3858" s="23">
        <f t="shared" si="2846"/>
        <v>69499.630205022957</v>
      </c>
      <c r="AL3858" s="23">
        <f t="shared" si="2871"/>
        <v>0</v>
      </c>
      <c r="AM3858" s="23">
        <f t="shared" si="2872"/>
        <v>0</v>
      </c>
      <c r="AN3858" s="16">
        <f t="shared" si="2862"/>
        <v>0</v>
      </c>
      <c r="AO3858" s="23">
        <f t="shared" si="2863"/>
        <v>0</v>
      </c>
      <c r="AP3858" s="22">
        <f t="shared" si="2864"/>
        <v>0</v>
      </c>
      <c r="AQ3858" s="30">
        <f t="shared" si="2847"/>
        <v>34722551497.07</v>
      </c>
      <c r="AR3858" s="28">
        <f t="shared" si="2848"/>
        <v>17151868957.215981</v>
      </c>
      <c r="AS3858" s="25">
        <f t="shared" si="2849"/>
        <v>200337590.02425668</v>
      </c>
      <c r="AT3858" s="32">
        <f t="shared" si="2850"/>
        <v>0</v>
      </c>
      <c r="AU3858" s="23">
        <f t="shared" si="2851"/>
        <v>0</v>
      </c>
      <c r="AV3858" s="22">
        <f t="shared" si="2852"/>
        <v>5075507091.1290216</v>
      </c>
      <c r="AW3858" s="31">
        <f t="shared" si="2865"/>
        <v>23004107032.69952</v>
      </c>
    </row>
    <row r="3859" spans="1:53" x14ac:dyDescent="0.25">
      <c r="A3859" s="21">
        <f t="shared" si="2826"/>
        <v>1009</v>
      </c>
      <c r="B3859" s="21" t="s">
        <v>9</v>
      </c>
      <c r="C3859" s="27">
        <f t="shared" si="2830"/>
        <v>0</v>
      </c>
      <c r="D3859" s="27">
        <f t="shared" si="2853"/>
        <v>0</v>
      </c>
      <c r="E3859" s="27" t="b">
        <f t="shared" si="2829"/>
        <v>1</v>
      </c>
      <c r="F3859" s="29">
        <f t="shared" si="2831"/>
        <v>0</v>
      </c>
      <c r="G3859" s="27">
        <f t="shared" si="2854"/>
        <v>0</v>
      </c>
      <c r="H3859" s="22">
        <f t="shared" si="2832"/>
        <v>43523125661.493156</v>
      </c>
      <c r="I3859" s="23">
        <f t="shared" si="2833"/>
        <v>132580106.5049091</v>
      </c>
      <c r="J3859" s="23">
        <f t="shared" si="2834"/>
        <v>1086</v>
      </c>
      <c r="K3859" s="19">
        <f t="shared" si="2855"/>
        <v>225.0831931027827</v>
      </c>
      <c r="L3859" s="16">
        <f t="shared" si="2835"/>
        <v>300.21019620263775</v>
      </c>
      <c r="M3859" s="23">
        <f>M3858-IF($B3859="B",(Percent_Rent_In_Elsies*2.49%/12 * H3858)/K3858,0)+IF($B3859="D",N3859,0)+IF(B3859="D",AK3858)+IF(B3859="C",F3858*90%)-(Y3859-Y3858)-IF($B3859="A",Q3858/K3858) + IF($B3859="A",Q3858/K3858)</f>
        <v>-70079964.020702615</v>
      </c>
      <c r="N3859" s="23">
        <f t="shared" si="2836"/>
        <v>0</v>
      </c>
      <c r="O3859" s="22">
        <f t="shared" si="2837"/>
        <v>30929887.523818143</v>
      </c>
      <c r="P3859" s="22">
        <f t="shared" si="2868"/>
        <v>0</v>
      </c>
      <c r="Q3859" s="22">
        <f t="shared" si="2869"/>
        <v>0</v>
      </c>
      <c r="R3859" s="22">
        <f t="shared" si="2838"/>
        <v>532123548.37555438</v>
      </c>
      <c r="S3859" s="16">
        <f t="shared" si="2828"/>
        <v>0</v>
      </c>
      <c r="T3859" s="15">
        <f t="shared" si="2839"/>
        <v>13339958.43088688</v>
      </c>
      <c r="U3859" s="23">
        <f t="shared" si="2856"/>
        <v>2364119.4219799596</v>
      </c>
      <c r="V3859" s="23">
        <f t="shared" si="2857"/>
        <v>0</v>
      </c>
      <c r="W3859" s="23">
        <f t="shared" si="2870"/>
        <v>196682.14825124457</v>
      </c>
      <c r="X3859" s="23">
        <f t="shared" si="2858"/>
        <v>47064451.279139809</v>
      </c>
      <c r="Y3859" s="23">
        <f t="shared" si="2840"/>
        <v>13825559.361691331</v>
      </c>
      <c r="Z3859" s="3">
        <f t="shared" si="2841"/>
        <v>0</v>
      </c>
      <c r="AA3859" s="23">
        <f t="shared" si="2842"/>
        <v>76715428.083868876</v>
      </c>
      <c r="AB3859" s="26">
        <f t="shared" si="2859"/>
        <v>70086276.274228618</v>
      </c>
      <c r="AC3859" s="23">
        <f t="shared" si="2860"/>
        <v>74889487.274228647</v>
      </c>
      <c r="AD3859" s="23">
        <f t="shared" si="2866"/>
        <v>4803211</v>
      </c>
      <c r="AE3859" s="24">
        <f t="shared" si="2827"/>
        <v>70086276.274228647</v>
      </c>
      <c r="AF3859" s="3">
        <f t="shared" si="2861"/>
        <v>0</v>
      </c>
      <c r="AG3859" s="2">
        <f t="shared" si="2843"/>
        <v>0</v>
      </c>
      <c r="AH3859" s="2">
        <f t="shared" si="2844"/>
        <v>248.39742086567097</v>
      </c>
      <c r="AI3859" s="23">
        <f t="shared" si="2867"/>
        <v>12333823938.117205</v>
      </c>
      <c r="AJ3859" s="23">
        <f t="shared" si="2845"/>
        <v>6219.922423797766</v>
      </c>
      <c r="AK3859" s="23">
        <f t="shared" si="2846"/>
        <v>0</v>
      </c>
      <c r="AL3859" s="23">
        <f t="shared" si="2871"/>
        <v>0</v>
      </c>
      <c r="AM3859" s="23">
        <f t="shared" si="2872"/>
        <v>0</v>
      </c>
      <c r="AN3859" s="16">
        <f t="shared" si="2862"/>
        <v>0</v>
      </c>
      <c r="AO3859" s="23">
        <f t="shared" si="2863"/>
        <v>0</v>
      </c>
      <c r="AP3859" s="22">
        <f t="shared" si="2864"/>
        <v>0</v>
      </c>
      <c r="AQ3859" s="30">
        <f t="shared" si="2847"/>
        <v>34722551497.07</v>
      </c>
      <c r="AR3859" s="28">
        <f t="shared" si="2848"/>
        <v>17151868957.215981</v>
      </c>
      <c r="AS3859" s="25">
        <f t="shared" si="2849"/>
        <v>200337590.02425668</v>
      </c>
      <c r="AT3859" s="32">
        <f t="shared" si="2850"/>
        <v>0</v>
      </c>
      <c r="AU3859" s="23">
        <f t="shared" si="2851"/>
        <v>0</v>
      </c>
      <c r="AV3859" s="22">
        <f t="shared" si="2852"/>
        <v>5075507091.1290216</v>
      </c>
      <c r="AW3859" s="31">
        <f t="shared" si="2865"/>
        <v>23004107032.69952</v>
      </c>
      <c r="AX3859" s="21"/>
      <c r="AY3859" s="21"/>
      <c r="AZ3859" s="21"/>
      <c r="BA3859" s="21"/>
    </row>
    <row r="3860" spans="1:53" x14ac:dyDescent="0.25">
      <c r="A3860" s="21">
        <f t="shared" si="2826"/>
        <v>1009</v>
      </c>
      <c r="B3860" s="21" t="s">
        <v>28</v>
      </c>
      <c r="C3860" s="27">
        <f t="shared" si="2830"/>
        <v>0</v>
      </c>
      <c r="D3860" s="27">
        <f t="shared" si="2853"/>
        <v>0</v>
      </c>
      <c r="E3860" s="27" t="b">
        <f t="shared" si="2829"/>
        <v>1</v>
      </c>
      <c r="F3860" s="29">
        <f t="shared" si="2831"/>
        <v>0</v>
      </c>
      <c r="G3860" s="27">
        <f t="shared" si="2854"/>
        <v>0</v>
      </c>
      <c r="H3860" s="22">
        <f t="shared" si="2832"/>
        <v>43523125661.493156</v>
      </c>
      <c r="I3860" s="23">
        <f t="shared" si="2833"/>
        <v>132580106.5049091</v>
      </c>
      <c r="J3860" s="23">
        <f t="shared" si="2834"/>
        <v>1086</v>
      </c>
      <c r="K3860" s="19">
        <f t="shared" si="2855"/>
        <v>225.0831931027827</v>
      </c>
      <c r="L3860" s="16">
        <f t="shared" si="2835"/>
        <v>300.21019620263775</v>
      </c>
      <c r="M3860" s="23">
        <f>M3859-IF($B3860="B",(Percent_Rent_In_Elsies*2.49%/12 * H3859)/K3859,0)+IF($B3860="D",N3860,0)+IF(B3860="D",AK3859)+IF(B3860="C",F3859*90%)-(Y3860-Y3859)-IF($B3860="A",Q3859/K3859) + IF($B3860="A",Q3859/K3859)</f>
        <v>-70079964.020702615</v>
      </c>
      <c r="N3860" s="23">
        <f t="shared" si="2836"/>
        <v>0</v>
      </c>
      <c r="O3860" s="22">
        <f t="shared" si="2837"/>
        <v>0</v>
      </c>
      <c r="P3860" s="22">
        <f t="shared" si="2868"/>
        <v>30929887.523818143</v>
      </c>
      <c r="Q3860" s="22">
        <f t="shared" si="2869"/>
        <v>0</v>
      </c>
      <c r="R3860" s="22">
        <f t="shared" si="2838"/>
        <v>532123548.37555438</v>
      </c>
      <c r="S3860" s="16">
        <f t="shared" si="2828"/>
        <v>0</v>
      </c>
      <c r="T3860" s="15">
        <f t="shared" si="2839"/>
        <v>0</v>
      </c>
      <c r="U3860" s="23">
        <f t="shared" si="2856"/>
        <v>2364119.4219799596</v>
      </c>
      <c r="V3860" s="23">
        <f t="shared" si="2857"/>
        <v>0</v>
      </c>
      <c r="W3860" s="23">
        <f t="shared" si="2870"/>
        <v>0</v>
      </c>
      <c r="X3860" s="23">
        <f t="shared" si="2858"/>
        <v>47064451.279139809</v>
      </c>
      <c r="Y3860" s="23">
        <f t="shared" si="2840"/>
        <v>13825559.361691331</v>
      </c>
      <c r="Z3860" s="3">
        <f t="shared" si="2841"/>
        <v>9834.107412562229</v>
      </c>
      <c r="AA3860" s="23">
        <f t="shared" si="2842"/>
        <v>76862939.695057303</v>
      </c>
      <c r="AB3860" s="26">
        <f t="shared" si="2859"/>
        <v>70086276.274228588</v>
      </c>
      <c r="AC3860" s="23">
        <f t="shared" si="2860"/>
        <v>74889487.274228647</v>
      </c>
      <c r="AD3860" s="23">
        <f t="shared" si="2866"/>
        <v>4803211</v>
      </c>
      <c r="AE3860" s="24">
        <f t="shared" si="2827"/>
        <v>70086276.274228647</v>
      </c>
      <c r="AF3860" s="3">
        <f t="shared" si="2861"/>
        <v>0</v>
      </c>
      <c r="AG3860" s="2">
        <f t="shared" si="2843"/>
        <v>1180092889.5074675</v>
      </c>
      <c r="AH3860" s="2">
        <f t="shared" si="2844"/>
        <v>248.39742086567097</v>
      </c>
      <c r="AI3860" s="23">
        <f t="shared" si="2867"/>
        <v>12357539927.021511</v>
      </c>
      <c r="AJ3860" s="23">
        <f t="shared" si="2845"/>
        <v>6219.922423797766</v>
      </c>
      <c r="AK3860" s="23">
        <f t="shared" si="2846"/>
        <v>0</v>
      </c>
      <c r="AL3860" s="23">
        <f t="shared" si="2871"/>
        <v>0</v>
      </c>
      <c r="AM3860" s="23">
        <f t="shared" si="2872"/>
        <v>0</v>
      </c>
      <c r="AN3860" s="16">
        <f t="shared" si="2862"/>
        <v>0</v>
      </c>
      <c r="AO3860" s="23">
        <f t="shared" si="2863"/>
        <v>0</v>
      </c>
      <c r="AP3860" s="22">
        <f t="shared" si="2864"/>
        <v>0</v>
      </c>
      <c r="AQ3860" s="30">
        <f t="shared" si="2847"/>
        <v>34722551497.07</v>
      </c>
      <c r="AR3860" s="28">
        <f t="shared" si="2848"/>
        <v>17151868957.215981</v>
      </c>
      <c r="AS3860" s="25">
        <f t="shared" si="2849"/>
        <v>200337590.02425668</v>
      </c>
      <c r="AT3860" s="32">
        <f t="shared" si="2850"/>
        <v>19668.214825124458</v>
      </c>
      <c r="AU3860" s="23">
        <f t="shared" si="2851"/>
        <v>19668.214825124458</v>
      </c>
      <c r="AV3860" s="22">
        <f t="shared" si="2852"/>
        <v>5088847049.5599089</v>
      </c>
      <c r="AW3860" s="31">
        <f t="shared" si="2865"/>
        <v>23004107032.69952</v>
      </c>
      <c r="AX3860" s="21"/>
      <c r="AY3860" s="21"/>
      <c r="AZ3860" s="21"/>
      <c r="BA3860" s="21"/>
    </row>
    <row r="3861" spans="1:53" x14ac:dyDescent="0.25">
      <c r="A3861">
        <f t="shared" si="2826"/>
        <v>1010</v>
      </c>
      <c r="B3861" t="s">
        <v>6</v>
      </c>
      <c r="C3861" s="27">
        <f t="shared" si="2830"/>
        <v>0</v>
      </c>
      <c r="D3861" s="27">
        <f t="shared" si="2853"/>
        <v>0</v>
      </c>
      <c r="E3861" s="27" t="b">
        <f t="shared" si="2829"/>
        <v>1</v>
      </c>
      <c r="F3861" s="29">
        <f t="shared" si="2831"/>
        <v>0</v>
      </c>
      <c r="G3861" s="27">
        <f t="shared" si="2854"/>
        <v>0</v>
      </c>
      <c r="H3861" s="22">
        <f t="shared" si="2832"/>
        <v>43595664204.262314</v>
      </c>
      <c r="I3861" s="23">
        <f t="shared" si="2833"/>
        <v>132580106.5049091</v>
      </c>
      <c r="J3861" s="23">
        <f t="shared" si="2834"/>
        <v>1086</v>
      </c>
      <c r="K3861" s="19">
        <f t="shared" si="2855"/>
        <v>225.0831931027827</v>
      </c>
      <c r="L3861" s="16">
        <f t="shared" si="2835"/>
        <v>300.71054652964216</v>
      </c>
      <c r="M3861" s="23">
        <f>M3860-IF($B3861="B",(Percent_Rent_In_Elsies*2.49%/12 * H3860)/K3860,0)+IF($B3861="D",N3861,0)+IF(B3861="D",AK3860)+IF(B3861="C",F3860*90%)-(Y3861-Y3860)-IF($B3861="A",Q3860/K3860) + IF($B3861="A",Q3860/K3860)</f>
        <v>-70079964.020702615</v>
      </c>
      <c r="N3861" s="23">
        <f t="shared" si="2836"/>
        <v>0</v>
      </c>
      <c r="O3861" s="22">
        <f t="shared" si="2837"/>
        <v>0</v>
      </c>
      <c r="P3861" s="22">
        <f t="shared" si="2868"/>
        <v>0</v>
      </c>
      <c r="Q3861" s="22">
        <f t="shared" si="2869"/>
        <v>0</v>
      </c>
      <c r="R3861" s="22">
        <f t="shared" si="2838"/>
        <v>532123548.37555438</v>
      </c>
      <c r="S3861" s="16">
        <f t="shared" si="2828"/>
        <v>0</v>
      </c>
      <c r="T3861" s="15">
        <f t="shared" si="2839"/>
        <v>0</v>
      </c>
      <c r="U3861" s="23">
        <f t="shared" si="2856"/>
        <v>2364119.4219799596</v>
      </c>
      <c r="V3861" s="23">
        <f t="shared" si="2857"/>
        <v>0</v>
      </c>
      <c r="W3861" s="23">
        <f t="shared" si="2870"/>
        <v>0</v>
      </c>
      <c r="X3861" s="23">
        <f t="shared" si="2858"/>
        <v>47113621.816202618</v>
      </c>
      <c r="Y3861" s="23">
        <f t="shared" si="2840"/>
        <v>13825559.361691331</v>
      </c>
      <c r="Z3861" s="3">
        <f t="shared" si="2841"/>
        <v>0</v>
      </c>
      <c r="AA3861" s="23">
        <f t="shared" si="2842"/>
        <v>76862939.695057303</v>
      </c>
      <c r="AB3861" s="26">
        <f t="shared" si="2859"/>
        <v>70086276.274228588</v>
      </c>
      <c r="AC3861" s="23">
        <f t="shared" si="2860"/>
        <v>74889487.274228647</v>
      </c>
      <c r="AD3861" s="23">
        <f t="shared" si="2866"/>
        <v>4803211</v>
      </c>
      <c r="AE3861" s="24">
        <f t="shared" si="2827"/>
        <v>70086276.274228647</v>
      </c>
      <c r="AF3861" s="3">
        <f t="shared" si="2861"/>
        <v>0</v>
      </c>
      <c r="AG3861" s="2">
        <f t="shared" si="2843"/>
        <v>0</v>
      </c>
      <c r="AH3861" s="2">
        <f t="shared" si="2844"/>
        <v>248.81141656711375</v>
      </c>
      <c r="AI3861" s="23">
        <f t="shared" si="2867"/>
        <v>12357539927.021511</v>
      </c>
      <c r="AJ3861" s="23">
        <f t="shared" si="2845"/>
        <v>6219.922423797766</v>
      </c>
      <c r="AK3861" s="23">
        <f t="shared" si="2846"/>
        <v>0</v>
      </c>
      <c r="AL3861" s="23">
        <f t="shared" si="2871"/>
        <v>0</v>
      </c>
      <c r="AM3861" s="23">
        <f t="shared" si="2872"/>
        <v>0</v>
      </c>
      <c r="AN3861" s="16">
        <f t="shared" si="2862"/>
        <v>0</v>
      </c>
      <c r="AO3861" s="23">
        <f t="shared" si="2863"/>
        <v>0</v>
      </c>
      <c r="AP3861" s="22">
        <f t="shared" si="2864"/>
        <v>0</v>
      </c>
      <c r="AQ3861" s="30">
        <f t="shared" si="2847"/>
        <v>34722551497.07</v>
      </c>
      <c r="AR3861" s="28">
        <f t="shared" si="2848"/>
        <v>17151868957.215981</v>
      </c>
      <c r="AS3861" s="25">
        <f t="shared" si="2849"/>
        <v>200337590.02425668</v>
      </c>
      <c r="AT3861" s="32">
        <f t="shared" si="2850"/>
        <v>0</v>
      </c>
      <c r="AU3861" s="23">
        <f t="shared" si="2851"/>
        <v>0</v>
      </c>
      <c r="AV3861" s="22">
        <f t="shared" si="2852"/>
        <v>5088847049.5599089</v>
      </c>
      <c r="AW3861" s="31">
        <f t="shared" si="2865"/>
        <v>22973177145.175701</v>
      </c>
    </row>
    <row r="3862" spans="1:53" x14ac:dyDescent="0.25">
      <c r="A3862">
        <f t="shared" si="2826"/>
        <v>1010</v>
      </c>
      <c r="B3862" t="s">
        <v>7</v>
      </c>
      <c r="C3862" s="27">
        <f t="shared" si="2830"/>
        <v>0</v>
      </c>
      <c r="D3862" s="27">
        <f t="shared" si="2853"/>
        <v>0</v>
      </c>
      <c r="E3862" s="27" t="b">
        <f t="shared" si="2829"/>
        <v>1</v>
      </c>
      <c r="F3862" s="29">
        <f t="shared" si="2831"/>
        <v>0</v>
      </c>
      <c r="G3862" s="27">
        <f t="shared" si="2854"/>
        <v>0</v>
      </c>
      <c r="H3862" s="22">
        <f t="shared" si="2832"/>
        <v>43595664204.262321</v>
      </c>
      <c r="I3862" s="23">
        <f t="shared" si="2833"/>
        <v>132580106.5049091</v>
      </c>
      <c r="J3862" s="23">
        <f t="shared" si="2834"/>
        <v>1086</v>
      </c>
      <c r="K3862" s="19">
        <f t="shared" si="2855"/>
        <v>225.0831931027827</v>
      </c>
      <c r="L3862" s="16">
        <f t="shared" si="2835"/>
        <v>300.71054652964216</v>
      </c>
      <c r="M3862" s="23">
        <f>M3861-IF($B3862="B",(Percent_Rent_In_Elsies*2.49%/12 * H3861)/K3861,0)+IF($B3862="D",N3862,0)+IF(B3862="D",AK3861)+IF(B3862="C",F3861*90%)-(Y3862-Y3861)-IF($B3862="A",Q3861/K3861) + IF($B3862="A",Q3861/K3861)</f>
        <v>-70280914.171570912</v>
      </c>
      <c r="N3862" s="23">
        <f t="shared" si="2836"/>
        <v>0</v>
      </c>
      <c r="O3862" s="22">
        <f t="shared" si="2837"/>
        <v>0</v>
      </c>
      <c r="P3862" s="22">
        <f t="shared" si="2868"/>
        <v>0</v>
      </c>
      <c r="Q3862" s="22">
        <f t="shared" si="2869"/>
        <v>0</v>
      </c>
      <c r="R3862" s="22">
        <f t="shared" si="2838"/>
        <v>487779919.34425819</v>
      </c>
      <c r="S3862" s="16">
        <f t="shared" si="2828"/>
        <v>44343629.031296201</v>
      </c>
      <c r="T3862" s="15">
        <f t="shared" si="2839"/>
        <v>0</v>
      </c>
      <c r="U3862" s="23">
        <f t="shared" si="2856"/>
        <v>2167109.4701482961</v>
      </c>
      <c r="V3862" s="23">
        <f t="shared" si="2857"/>
        <v>197009.95183166329</v>
      </c>
      <c r="W3862" s="23">
        <f t="shared" si="2870"/>
        <v>0</v>
      </c>
      <c r="X3862" s="23">
        <f t="shared" si="2858"/>
        <v>47113621.816202618</v>
      </c>
      <c r="Y3862" s="23">
        <f t="shared" si="2840"/>
        <v>13825559.361691331</v>
      </c>
      <c r="Z3862" s="3">
        <f t="shared" si="2841"/>
        <v>0</v>
      </c>
      <c r="AA3862" s="23">
        <f t="shared" si="2842"/>
        <v>76862939.695057303</v>
      </c>
      <c r="AB3862" s="26">
        <f t="shared" si="2859"/>
        <v>70086276.274228588</v>
      </c>
      <c r="AC3862" s="23">
        <f t="shared" si="2860"/>
        <v>74889487.274228647</v>
      </c>
      <c r="AD3862" s="23">
        <f t="shared" si="2866"/>
        <v>4803211</v>
      </c>
      <c r="AE3862" s="24">
        <f t="shared" si="2827"/>
        <v>70086276.274228647</v>
      </c>
      <c r="AF3862" s="3">
        <f t="shared" si="2861"/>
        <v>0</v>
      </c>
      <c r="AG3862" s="2">
        <f t="shared" si="2843"/>
        <v>0</v>
      </c>
      <c r="AH3862" s="2">
        <f t="shared" si="2844"/>
        <v>248.81141656711381</v>
      </c>
      <c r="AI3862" s="23">
        <f t="shared" si="2867"/>
        <v>12357539927.021511</v>
      </c>
      <c r="AJ3862" s="23">
        <f t="shared" si="2845"/>
        <v>6219.922423797766</v>
      </c>
      <c r="AK3862" s="23">
        <f t="shared" si="2846"/>
        <v>0</v>
      </c>
      <c r="AL3862" s="23">
        <f t="shared" si="2871"/>
        <v>12542275.557157516</v>
      </c>
      <c r="AM3862" s="23">
        <f t="shared" si="2872"/>
        <v>11701797147.512199</v>
      </c>
      <c r="AN3862" s="16">
        <f t="shared" si="2862"/>
        <v>0</v>
      </c>
      <c r="AO3862" s="23">
        <f t="shared" si="2863"/>
        <v>200950.15086829674</v>
      </c>
      <c r="AP3862" s="22">
        <f t="shared" si="2864"/>
        <v>45230501.611922152</v>
      </c>
      <c r="AQ3862" s="30">
        <f t="shared" si="2847"/>
        <v>34812628041.030144</v>
      </c>
      <c r="AR3862" s="28">
        <f t="shared" si="2848"/>
        <v>17196714999.564201</v>
      </c>
      <c r="AS3862" s="25">
        <f t="shared" si="2849"/>
        <v>200337590.02425668</v>
      </c>
      <c r="AT3862" s="32">
        <f t="shared" si="2850"/>
        <v>0</v>
      </c>
      <c r="AU3862" s="23">
        <f t="shared" si="2851"/>
        <v>0</v>
      </c>
      <c r="AV3862" s="22">
        <f t="shared" si="2852"/>
        <v>5088847049.5599089</v>
      </c>
      <c r="AW3862" s="31">
        <f t="shared" si="2865"/>
        <v>23063253689.135845</v>
      </c>
    </row>
    <row r="3863" spans="1:53" s="21" customFormat="1" x14ac:dyDescent="0.25">
      <c r="A3863">
        <f t="shared" si="2826"/>
        <v>1010</v>
      </c>
      <c r="B3863" t="s">
        <v>8</v>
      </c>
      <c r="C3863" s="27">
        <f t="shared" si="2830"/>
        <v>0</v>
      </c>
      <c r="D3863" s="27">
        <f t="shared" si="2853"/>
        <v>0</v>
      </c>
      <c r="E3863" s="27" t="b">
        <f t="shared" si="2829"/>
        <v>1</v>
      </c>
      <c r="F3863" s="29">
        <f t="shared" si="2831"/>
        <v>0</v>
      </c>
      <c r="G3863" s="27">
        <f t="shared" si="2854"/>
        <v>0</v>
      </c>
      <c r="H3863" s="22">
        <f t="shared" si="2832"/>
        <v>43595664204.262321</v>
      </c>
      <c r="I3863" s="23">
        <f t="shared" si="2833"/>
        <v>132580106.5049091</v>
      </c>
      <c r="J3863" s="23">
        <f t="shared" si="2834"/>
        <v>1086</v>
      </c>
      <c r="K3863" s="19">
        <f t="shared" si="2855"/>
        <v>225.0831931027827</v>
      </c>
      <c r="L3863" s="16">
        <f t="shared" si="2835"/>
        <v>300.71054652964216</v>
      </c>
      <c r="M3863" s="23">
        <f>M3862-IF($B3863="B",(Percent_Rent_In_Elsies*2.49%/12 * H3862)/K3862,0)+IF($B3863="D",N3863,0)+IF(B3863="D",AK3862)+IF(B3863="C",F3862*90%)-(Y3863-Y3862)-IF($B3863="A",Q3862/K3862) + IF($B3863="A",Q3862/K3862)</f>
        <v>-70280914.171570912</v>
      </c>
      <c r="N3863" s="23">
        <f t="shared" si="2836"/>
        <v>0</v>
      </c>
      <c r="O3863" s="22">
        <f t="shared" si="2837"/>
        <v>0</v>
      </c>
      <c r="P3863" s="22">
        <f t="shared" si="2868"/>
        <v>0</v>
      </c>
      <c r="Q3863" s="22">
        <f t="shared" si="2869"/>
        <v>0</v>
      </c>
      <c r="R3863" s="22">
        <f t="shared" si="2838"/>
        <v>533010420.95618033</v>
      </c>
      <c r="S3863" s="16">
        <f t="shared" si="2828"/>
        <v>44343629.031296201</v>
      </c>
      <c r="T3863" s="15">
        <f t="shared" si="2839"/>
        <v>0</v>
      </c>
      <c r="U3863" s="23">
        <f t="shared" si="2856"/>
        <v>2368059.6210165927</v>
      </c>
      <c r="V3863" s="23">
        <f t="shared" si="2857"/>
        <v>197009.95183166329</v>
      </c>
      <c r="W3863" s="23">
        <f t="shared" si="2870"/>
        <v>0</v>
      </c>
      <c r="X3863" s="23">
        <f t="shared" si="2858"/>
        <v>47113621.816202618</v>
      </c>
      <c r="Y3863" s="23">
        <f t="shared" si="2840"/>
        <v>13825559.361691331</v>
      </c>
      <c r="Z3863" s="3">
        <f t="shared" si="2841"/>
        <v>0</v>
      </c>
      <c r="AA3863" s="23">
        <f t="shared" si="2842"/>
        <v>76862939.695057303</v>
      </c>
      <c r="AB3863" s="26">
        <f t="shared" si="2859"/>
        <v>70086276.274228588</v>
      </c>
      <c r="AC3863" s="23">
        <f t="shared" si="2860"/>
        <v>74889487.274228647</v>
      </c>
      <c r="AD3863" s="23">
        <f t="shared" si="2866"/>
        <v>4803211</v>
      </c>
      <c r="AE3863" s="24">
        <f t="shared" si="2827"/>
        <v>70086276.274228647</v>
      </c>
      <c r="AF3863" s="3">
        <f t="shared" si="2861"/>
        <v>1E-4</v>
      </c>
      <c r="AG3863" s="2">
        <f t="shared" si="2843"/>
        <v>0</v>
      </c>
      <c r="AH3863" s="2">
        <f t="shared" si="2844"/>
        <v>248.81141656711381</v>
      </c>
      <c r="AI3863" s="23">
        <f t="shared" si="2867"/>
        <v>12357539927.021511</v>
      </c>
      <c r="AJ3863" s="23">
        <f t="shared" si="2845"/>
        <v>6219.922423797766</v>
      </c>
      <c r="AK3863" s="23">
        <f t="shared" si="2846"/>
        <v>69553.310530119765</v>
      </c>
      <c r="AL3863" s="23">
        <f t="shared" si="2871"/>
        <v>0</v>
      </c>
      <c r="AM3863" s="23">
        <f t="shared" si="2872"/>
        <v>0</v>
      </c>
      <c r="AN3863" s="16">
        <f t="shared" si="2862"/>
        <v>0</v>
      </c>
      <c r="AO3863" s="23">
        <f t="shared" si="2863"/>
        <v>0</v>
      </c>
      <c r="AP3863" s="22">
        <f t="shared" si="2864"/>
        <v>0</v>
      </c>
      <c r="AQ3863" s="30">
        <f t="shared" si="2847"/>
        <v>34812628041.030144</v>
      </c>
      <c r="AR3863" s="28">
        <f t="shared" si="2848"/>
        <v>17196714999.564201</v>
      </c>
      <c r="AS3863" s="25">
        <f t="shared" si="2849"/>
        <v>200337590.02425668</v>
      </c>
      <c r="AT3863" s="32">
        <f t="shared" si="2850"/>
        <v>0</v>
      </c>
      <c r="AU3863" s="23">
        <f t="shared" si="2851"/>
        <v>0</v>
      </c>
      <c r="AV3863" s="22">
        <f t="shared" si="2852"/>
        <v>5088847049.5599089</v>
      </c>
      <c r="AW3863" s="31">
        <f t="shared" si="2865"/>
        <v>23063253689.135845</v>
      </c>
      <c r="AX3863"/>
      <c r="AY3863"/>
      <c r="AZ3863"/>
      <c r="BA3863"/>
    </row>
    <row r="3864" spans="1:53" s="21" customFormat="1" x14ac:dyDescent="0.25">
      <c r="A3864" s="21">
        <f t="shared" si="2826"/>
        <v>1010</v>
      </c>
      <c r="B3864" s="21" t="s">
        <v>9</v>
      </c>
      <c r="C3864" s="27">
        <f t="shared" si="2830"/>
        <v>0</v>
      </c>
      <c r="D3864" s="27">
        <f t="shared" si="2853"/>
        <v>0</v>
      </c>
      <c r="E3864" s="27" t="b">
        <f t="shared" si="2829"/>
        <v>1</v>
      </c>
      <c r="F3864" s="29">
        <f t="shared" si="2831"/>
        <v>0</v>
      </c>
      <c r="G3864" s="27">
        <f t="shared" si="2854"/>
        <v>0</v>
      </c>
      <c r="H3864" s="22">
        <f t="shared" si="2832"/>
        <v>43595664204.262321</v>
      </c>
      <c r="I3864" s="23">
        <f t="shared" si="2833"/>
        <v>132580106.5049091</v>
      </c>
      <c r="J3864" s="23">
        <f t="shared" si="2834"/>
        <v>1086</v>
      </c>
      <c r="K3864" s="19">
        <f t="shared" si="2855"/>
        <v>225.0831931027827</v>
      </c>
      <c r="L3864" s="16">
        <f t="shared" si="2835"/>
        <v>300.71054652964216</v>
      </c>
      <c r="M3864" s="23">
        <f>M3863-IF($B3864="B",(Percent_Rent_In_Elsies*2.49%/12 * H3863)/K3863,0)+IF($B3864="D",N3864,0)+IF(B3864="D",AK3863)+IF(B3864="C",F3863*90%)-(Y3864-Y3863)-IF($B3864="A",Q3863/K3863) + IF($B3864="A",Q3863/K3863)</f>
        <v>-70211360.861040786</v>
      </c>
      <c r="N3864" s="23">
        <f t="shared" si="2836"/>
        <v>0</v>
      </c>
      <c r="O3864" s="22">
        <f t="shared" si="2837"/>
        <v>30981437.336357843</v>
      </c>
      <c r="P3864" s="22">
        <f t="shared" si="2868"/>
        <v>0</v>
      </c>
      <c r="Q3864" s="22">
        <f t="shared" si="2869"/>
        <v>0</v>
      </c>
      <c r="R3864" s="22">
        <f t="shared" si="2838"/>
        <v>533010420.95618033</v>
      </c>
      <c r="S3864" s="16">
        <f t="shared" si="2828"/>
        <v>0</v>
      </c>
      <c r="T3864" s="15">
        <f t="shared" si="2839"/>
        <v>13362191.694938358</v>
      </c>
      <c r="U3864" s="23">
        <f t="shared" si="2856"/>
        <v>2368059.6210165927</v>
      </c>
      <c r="V3864" s="23">
        <f t="shared" si="2857"/>
        <v>0</v>
      </c>
      <c r="W3864" s="23">
        <f t="shared" si="2870"/>
        <v>197009.95183166329</v>
      </c>
      <c r="X3864" s="23">
        <f t="shared" si="2858"/>
        <v>47113621.816202618</v>
      </c>
      <c r="Y3864" s="23">
        <f t="shared" si="2840"/>
        <v>13825559.361691331</v>
      </c>
      <c r="Z3864" s="3">
        <f t="shared" si="2841"/>
        <v>0</v>
      </c>
      <c r="AA3864" s="23">
        <f t="shared" si="2842"/>
        <v>76793386.384527177</v>
      </c>
      <c r="AB3864" s="26">
        <f t="shared" si="2859"/>
        <v>70086276.274228588</v>
      </c>
      <c r="AC3864" s="23">
        <f t="shared" si="2860"/>
        <v>74889487.274228647</v>
      </c>
      <c r="AD3864" s="23">
        <f t="shared" si="2866"/>
        <v>4803211</v>
      </c>
      <c r="AE3864" s="24">
        <f t="shared" si="2827"/>
        <v>70086276.274228647</v>
      </c>
      <c r="AF3864" s="3">
        <f t="shared" si="2861"/>
        <v>0</v>
      </c>
      <c r="AG3864" s="2">
        <f t="shared" si="2843"/>
        <v>0</v>
      </c>
      <c r="AH3864" s="2">
        <f t="shared" si="2844"/>
        <v>248.81141656711381</v>
      </c>
      <c r="AI3864" s="23">
        <f t="shared" si="2867"/>
        <v>12346357583.289375</v>
      </c>
      <c r="AJ3864" s="23">
        <f t="shared" si="2845"/>
        <v>6219.922423797766</v>
      </c>
      <c r="AK3864" s="23">
        <f t="shared" si="2846"/>
        <v>0</v>
      </c>
      <c r="AL3864" s="23">
        <f t="shared" si="2871"/>
        <v>0</v>
      </c>
      <c r="AM3864" s="23">
        <f t="shared" si="2872"/>
        <v>0</v>
      </c>
      <c r="AN3864" s="16">
        <f t="shared" si="2862"/>
        <v>0</v>
      </c>
      <c r="AO3864" s="23">
        <f t="shared" si="2863"/>
        <v>0</v>
      </c>
      <c r="AP3864" s="22">
        <f t="shared" si="2864"/>
        <v>0</v>
      </c>
      <c r="AQ3864" s="30">
        <f t="shared" si="2847"/>
        <v>34812628041.030144</v>
      </c>
      <c r="AR3864" s="28">
        <f t="shared" si="2848"/>
        <v>17196714999.564201</v>
      </c>
      <c r="AS3864" s="25">
        <f t="shared" si="2849"/>
        <v>200337590.02425668</v>
      </c>
      <c r="AT3864" s="32">
        <f t="shared" si="2850"/>
        <v>0</v>
      </c>
      <c r="AU3864" s="23">
        <f t="shared" si="2851"/>
        <v>0</v>
      </c>
      <c r="AV3864" s="22">
        <f t="shared" si="2852"/>
        <v>5088847049.5599089</v>
      </c>
      <c r="AW3864" s="31">
        <f t="shared" si="2865"/>
        <v>23063253689.135845</v>
      </c>
    </row>
    <row r="3865" spans="1:53" x14ac:dyDescent="0.25">
      <c r="A3865" s="21">
        <f t="shared" si="2826"/>
        <v>1010</v>
      </c>
      <c r="B3865" s="21" t="s">
        <v>28</v>
      </c>
      <c r="C3865" s="27">
        <f t="shared" si="2830"/>
        <v>0</v>
      </c>
      <c r="D3865" s="27">
        <f t="shared" si="2853"/>
        <v>0</v>
      </c>
      <c r="E3865" s="27" t="b">
        <f t="shared" si="2829"/>
        <v>1</v>
      </c>
      <c r="F3865" s="29">
        <f t="shared" si="2831"/>
        <v>0</v>
      </c>
      <c r="G3865" s="27">
        <f t="shared" si="2854"/>
        <v>0</v>
      </c>
      <c r="H3865" s="22">
        <f t="shared" si="2832"/>
        <v>43595664204.262321</v>
      </c>
      <c r="I3865" s="23">
        <f t="shared" si="2833"/>
        <v>132580106.5049091</v>
      </c>
      <c r="J3865" s="23">
        <f t="shared" si="2834"/>
        <v>1086</v>
      </c>
      <c r="K3865" s="19">
        <f t="shared" si="2855"/>
        <v>225.0831931027827</v>
      </c>
      <c r="L3865" s="16">
        <f t="shared" si="2835"/>
        <v>300.71054652964216</v>
      </c>
      <c r="M3865" s="23">
        <f>M3864-IF($B3865="B",(Percent_Rent_In_Elsies*2.49%/12 * H3864)/K3864,0)+IF($B3865="D",N3865,0)+IF(B3865="D",AK3864)+IF(B3865="C",F3864*90%)-(Y3865-Y3864)-IF($B3865="A",Q3864/K3864) + IF($B3865="A",Q3864/K3864)</f>
        <v>-70211360.861040786</v>
      </c>
      <c r="N3865" s="23">
        <f t="shared" si="2836"/>
        <v>0</v>
      </c>
      <c r="O3865" s="22">
        <f t="shared" si="2837"/>
        <v>0</v>
      </c>
      <c r="P3865" s="22">
        <f t="shared" si="2868"/>
        <v>30981437.336357843</v>
      </c>
      <c r="Q3865" s="22">
        <f t="shared" si="2869"/>
        <v>0</v>
      </c>
      <c r="R3865" s="22">
        <f t="shared" si="2838"/>
        <v>533010420.95618033</v>
      </c>
      <c r="S3865" s="16">
        <f t="shared" si="2828"/>
        <v>0</v>
      </c>
      <c r="T3865" s="15">
        <f t="shared" si="2839"/>
        <v>0</v>
      </c>
      <c r="U3865" s="23">
        <f t="shared" si="2856"/>
        <v>2368059.6210165927</v>
      </c>
      <c r="V3865" s="23">
        <f t="shared" si="2857"/>
        <v>0</v>
      </c>
      <c r="W3865" s="23">
        <f t="shared" si="2870"/>
        <v>0</v>
      </c>
      <c r="X3865" s="23">
        <f t="shared" si="2858"/>
        <v>47113621.816202618</v>
      </c>
      <c r="Y3865" s="23">
        <f t="shared" si="2840"/>
        <v>13825559.361691331</v>
      </c>
      <c r="Z3865" s="3">
        <f t="shared" si="2841"/>
        <v>9850.4975915831656</v>
      </c>
      <c r="AA3865" s="23">
        <f t="shared" si="2842"/>
        <v>76941143.848400921</v>
      </c>
      <c r="AB3865" s="26">
        <f t="shared" si="2859"/>
        <v>70086276.274228618</v>
      </c>
      <c r="AC3865" s="23">
        <f t="shared" si="2860"/>
        <v>74889487.274228647</v>
      </c>
      <c r="AD3865" s="23">
        <f t="shared" si="2866"/>
        <v>4803211</v>
      </c>
      <c r="AE3865" s="24">
        <f t="shared" si="2827"/>
        <v>70086276.274228647</v>
      </c>
      <c r="AF3865" s="3">
        <f t="shared" si="2861"/>
        <v>0</v>
      </c>
      <c r="AG3865" s="2">
        <f t="shared" si="2843"/>
        <v>1182059710.9899797</v>
      </c>
      <c r="AH3865" s="2">
        <f t="shared" si="2844"/>
        <v>248.81141656711381</v>
      </c>
      <c r="AI3865" s="23">
        <f t="shared" si="2867"/>
        <v>12370113098.841854</v>
      </c>
      <c r="AJ3865" s="23">
        <f t="shared" si="2845"/>
        <v>6219.922423797766</v>
      </c>
      <c r="AK3865" s="23">
        <f t="shared" si="2846"/>
        <v>0</v>
      </c>
      <c r="AL3865" s="23">
        <f t="shared" si="2871"/>
        <v>0</v>
      </c>
      <c r="AM3865" s="23">
        <f t="shared" si="2872"/>
        <v>0</v>
      </c>
      <c r="AN3865" s="16">
        <f t="shared" si="2862"/>
        <v>0</v>
      </c>
      <c r="AO3865" s="23">
        <f t="shared" si="2863"/>
        <v>0</v>
      </c>
      <c r="AP3865" s="22">
        <f t="shared" si="2864"/>
        <v>0</v>
      </c>
      <c r="AQ3865" s="30">
        <f t="shared" si="2847"/>
        <v>34812628041.030144</v>
      </c>
      <c r="AR3865" s="28">
        <f t="shared" si="2848"/>
        <v>17196714999.564201</v>
      </c>
      <c r="AS3865" s="25">
        <f t="shared" si="2849"/>
        <v>200337590.02425668</v>
      </c>
      <c r="AT3865" s="32">
        <f t="shared" si="2850"/>
        <v>19700.995183166331</v>
      </c>
      <c r="AU3865" s="23">
        <f t="shared" si="2851"/>
        <v>19700.995183166331</v>
      </c>
      <c r="AV3865" s="22">
        <f t="shared" si="2852"/>
        <v>5102209241.2548475</v>
      </c>
      <c r="AW3865" s="31">
        <f t="shared" si="2865"/>
        <v>23063253689.135845</v>
      </c>
      <c r="AX3865" s="21"/>
      <c r="AY3865" s="21"/>
      <c r="AZ3865" s="21"/>
      <c r="BA3865" s="21"/>
    </row>
    <row r="3866" spans="1:53" x14ac:dyDescent="0.25">
      <c r="A3866">
        <f t="shared" ref="A3866:A3929" si="2873">A3861+1</f>
        <v>1011</v>
      </c>
      <c r="B3866" t="s">
        <v>6</v>
      </c>
      <c r="C3866" s="27">
        <f t="shared" si="2830"/>
        <v>0</v>
      </c>
      <c r="D3866" s="27">
        <f t="shared" si="2853"/>
        <v>0</v>
      </c>
      <c r="E3866" s="27" t="b">
        <f t="shared" si="2829"/>
        <v>1</v>
      </c>
      <c r="F3866" s="29">
        <f t="shared" si="2831"/>
        <v>0</v>
      </c>
      <c r="G3866" s="27">
        <f t="shared" si="2854"/>
        <v>0</v>
      </c>
      <c r="H3866" s="22">
        <f t="shared" si="2832"/>
        <v>43668323644.60276</v>
      </c>
      <c r="I3866" s="23">
        <f t="shared" si="2833"/>
        <v>132580106.5049091</v>
      </c>
      <c r="J3866" s="23">
        <f t="shared" si="2834"/>
        <v>1086</v>
      </c>
      <c r="K3866" s="19">
        <f t="shared" si="2855"/>
        <v>225.0831931027827</v>
      </c>
      <c r="L3866" s="16">
        <f t="shared" si="2835"/>
        <v>301.21173077385822</v>
      </c>
      <c r="M3866" s="23">
        <f>M3865-IF($B3866="B",(Percent_Rent_In_Elsies*2.49%/12 * H3865)/K3865,0)+IF($B3866="D",N3866,0)+IF(B3866="D",AK3865)+IF(B3866="C",F3865*90%)-(Y3866-Y3865)-IF($B3866="A",Q3865/K3865) + IF($B3866="A",Q3865/K3865)</f>
        <v>-70211360.861040786</v>
      </c>
      <c r="N3866" s="23">
        <f t="shared" si="2836"/>
        <v>0</v>
      </c>
      <c r="O3866" s="22">
        <f t="shared" si="2837"/>
        <v>0</v>
      </c>
      <c r="P3866" s="22">
        <f t="shared" si="2868"/>
        <v>0</v>
      </c>
      <c r="Q3866" s="22">
        <f t="shared" si="2869"/>
        <v>0</v>
      </c>
      <c r="R3866" s="22">
        <f t="shared" si="2838"/>
        <v>533010420.95618033</v>
      </c>
      <c r="S3866" s="16">
        <f t="shared" si="2828"/>
        <v>0</v>
      </c>
      <c r="T3866" s="15">
        <f t="shared" si="2839"/>
        <v>0</v>
      </c>
      <c r="U3866" s="23">
        <f t="shared" si="2856"/>
        <v>2368059.6210165927</v>
      </c>
      <c r="V3866" s="23">
        <f t="shared" si="2857"/>
        <v>0</v>
      </c>
      <c r="W3866" s="23">
        <f t="shared" si="2870"/>
        <v>0</v>
      </c>
      <c r="X3866" s="23">
        <f t="shared" si="2858"/>
        <v>47162874.304160543</v>
      </c>
      <c r="Y3866" s="23">
        <f t="shared" si="2840"/>
        <v>13825559.361691331</v>
      </c>
      <c r="Z3866" s="3">
        <f t="shared" si="2841"/>
        <v>0</v>
      </c>
      <c r="AA3866" s="23">
        <f t="shared" si="2842"/>
        <v>76941143.848400921</v>
      </c>
      <c r="AB3866" s="26">
        <f t="shared" si="2859"/>
        <v>70086276.274228618</v>
      </c>
      <c r="AC3866" s="23">
        <f t="shared" si="2860"/>
        <v>74889487.274228647</v>
      </c>
      <c r="AD3866" s="23">
        <f t="shared" si="2866"/>
        <v>4803211</v>
      </c>
      <c r="AE3866" s="24">
        <f t="shared" si="2827"/>
        <v>70086276.274228647</v>
      </c>
      <c r="AF3866" s="3">
        <f t="shared" si="2861"/>
        <v>0</v>
      </c>
      <c r="AG3866" s="2">
        <f t="shared" si="2843"/>
        <v>0</v>
      </c>
      <c r="AH3866" s="2">
        <f t="shared" si="2844"/>
        <v>249.22610226139236</v>
      </c>
      <c r="AI3866" s="23">
        <f t="shared" si="2867"/>
        <v>12370113098.841854</v>
      </c>
      <c r="AJ3866" s="23">
        <f t="shared" si="2845"/>
        <v>6219.922423797766</v>
      </c>
      <c r="AK3866" s="23">
        <f t="shared" si="2846"/>
        <v>0</v>
      </c>
      <c r="AL3866" s="23">
        <f t="shared" si="2871"/>
        <v>0</v>
      </c>
      <c r="AM3866" s="23">
        <f t="shared" si="2872"/>
        <v>0</v>
      </c>
      <c r="AN3866" s="16">
        <f t="shared" si="2862"/>
        <v>0</v>
      </c>
      <c r="AO3866" s="23">
        <f t="shared" si="2863"/>
        <v>0</v>
      </c>
      <c r="AP3866" s="22">
        <f t="shared" si="2864"/>
        <v>0</v>
      </c>
      <c r="AQ3866" s="30">
        <f t="shared" si="2847"/>
        <v>34812628041.030144</v>
      </c>
      <c r="AR3866" s="28">
        <f t="shared" si="2848"/>
        <v>17196714999.564201</v>
      </c>
      <c r="AS3866" s="25">
        <f t="shared" si="2849"/>
        <v>200337590.02425668</v>
      </c>
      <c r="AT3866" s="32">
        <f t="shared" si="2850"/>
        <v>0</v>
      </c>
      <c r="AU3866" s="23">
        <f t="shared" si="2851"/>
        <v>0</v>
      </c>
      <c r="AV3866" s="22">
        <f t="shared" si="2852"/>
        <v>5102209241.2548475</v>
      </c>
      <c r="AW3866" s="31">
        <f t="shared" si="2865"/>
        <v>23032272251.799488</v>
      </c>
    </row>
    <row r="3867" spans="1:53" x14ac:dyDescent="0.25">
      <c r="A3867">
        <f t="shared" si="2873"/>
        <v>1011</v>
      </c>
      <c r="B3867" t="s">
        <v>7</v>
      </c>
      <c r="C3867" s="27">
        <f t="shared" si="2830"/>
        <v>0</v>
      </c>
      <c r="D3867" s="27">
        <f t="shared" si="2853"/>
        <v>0</v>
      </c>
      <c r="E3867" s="27" t="b">
        <f t="shared" si="2829"/>
        <v>1</v>
      </c>
      <c r="F3867" s="29">
        <f t="shared" si="2831"/>
        <v>0</v>
      </c>
      <c r="G3867" s="27">
        <f t="shared" si="2854"/>
        <v>0</v>
      </c>
      <c r="H3867" s="22">
        <f t="shared" si="2832"/>
        <v>43668323644.60276</v>
      </c>
      <c r="I3867" s="23">
        <f t="shared" si="2833"/>
        <v>132580106.5049091</v>
      </c>
      <c r="J3867" s="23">
        <f t="shared" si="2834"/>
        <v>1086</v>
      </c>
      <c r="K3867" s="19">
        <f t="shared" si="2855"/>
        <v>225.0831931027827</v>
      </c>
      <c r="L3867" s="16">
        <f t="shared" si="2835"/>
        <v>301.21173077385822</v>
      </c>
      <c r="M3867" s="23">
        <f>M3866-IF($B3867="B",(Percent_Rent_In_Elsies*2.49%/12 * H3866)/K3866,0)+IF($B3867="D",N3867,0)+IF(B3867="D",AK3866)+IF(B3867="C",F3866*90%)-(Y3867-Y3866)-IF($B3867="A",Q3866/K3866) + IF($B3867="A",Q3866/K3866)</f>
        <v>-70412645.928827196</v>
      </c>
      <c r="N3867" s="23">
        <f t="shared" si="2836"/>
        <v>0</v>
      </c>
      <c r="O3867" s="22">
        <f t="shared" si="2837"/>
        <v>0</v>
      </c>
      <c r="P3867" s="22">
        <f t="shared" si="2868"/>
        <v>0</v>
      </c>
      <c r="Q3867" s="22">
        <f t="shared" si="2869"/>
        <v>0</v>
      </c>
      <c r="R3867" s="22">
        <f t="shared" si="2838"/>
        <v>488592885.87649864</v>
      </c>
      <c r="S3867" s="16">
        <f t="shared" si="2828"/>
        <v>44417535.079681695</v>
      </c>
      <c r="T3867" s="15">
        <f t="shared" si="2839"/>
        <v>0</v>
      </c>
      <c r="U3867" s="23">
        <f t="shared" si="2856"/>
        <v>2170721.3192652101</v>
      </c>
      <c r="V3867" s="23">
        <f t="shared" si="2857"/>
        <v>197338.30175138274</v>
      </c>
      <c r="W3867" s="23">
        <f t="shared" si="2870"/>
        <v>0</v>
      </c>
      <c r="X3867" s="23">
        <f t="shared" si="2858"/>
        <v>47162874.304160543</v>
      </c>
      <c r="Y3867" s="23">
        <f t="shared" si="2840"/>
        <v>13825559.361691331</v>
      </c>
      <c r="Z3867" s="3">
        <f t="shared" si="2841"/>
        <v>0</v>
      </c>
      <c r="AA3867" s="23">
        <f t="shared" si="2842"/>
        <v>76941143.848400921</v>
      </c>
      <c r="AB3867" s="26">
        <f t="shared" si="2859"/>
        <v>70086276.274228618</v>
      </c>
      <c r="AC3867" s="23">
        <f t="shared" si="2860"/>
        <v>74889487.274228647</v>
      </c>
      <c r="AD3867" s="23">
        <f t="shared" si="2866"/>
        <v>4803211</v>
      </c>
      <c r="AE3867" s="24">
        <f t="shared" si="2827"/>
        <v>70086276.274228647</v>
      </c>
      <c r="AF3867" s="3">
        <f t="shared" si="2861"/>
        <v>0</v>
      </c>
      <c r="AG3867" s="2">
        <f t="shared" si="2843"/>
        <v>0</v>
      </c>
      <c r="AH3867" s="2">
        <f t="shared" si="2844"/>
        <v>249.22610226139236</v>
      </c>
      <c r="AI3867" s="23">
        <f t="shared" si="2867"/>
        <v>12370113098.841854</v>
      </c>
      <c r="AJ3867" s="23">
        <f t="shared" si="2845"/>
        <v>6219.922423797766</v>
      </c>
      <c r="AK3867" s="23">
        <f t="shared" si="2846"/>
        <v>0</v>
      </c>
      <c r="AL3867" s="23">
        <f t="shared" si="2871"/>
        <v>12573171.820343018</v>
      </c>
      <c r="AM3867" s="23">
        <f t="shared" si="2872"/>
        <v>11730623001.542057</v>
      </c>
      <c r="AN3867" s="16">
        <f t="shared" si="2862"/>
        <v>0</v>
      </c>
      <c r="AO3867" s="23">
        <f t="shared" si="2863"/>
        <v>201285.0677864106</v>
      </c>
      <c r="AP3867" s="22">
        <f t="shared" si="2864"/>
        <v>45305885.781275369</v>
      </c>
      <c r="AQ3867" s="30">
        <f t="shared" si="2847"/>
        <v>34902854712.563553</v>
      </c>
      <c r="AR3867" s="28">
        <f t="shared" si="2848"/>
        <v>17241635785.316338</v>
      </c>
      <c r="AS3867" s="25">
        <f t="shared" si="2849"/>
        <v>200337590.02425668</v>
      </c>
      <c r="AT3867" s="32">
        <f t="shared" si="2850"/>
        <v>0</v>
      </c>
      <c r="AU3867" s="23">
        <f t="shared" si="2851"/>
        <v>0</v>
      </c>
      <c r="AV3867" s="22">
        <f t="shared" si="2852"/>
        <v>5102209241.2548475</v>
      </c>
      <c r="AW3867" s="31">
        <f t="shared" si="2865"/>
        <v>23122498923.332901</v>
      </c>
    </row>
    <row r="3868" spans="1:53" s="21" customFormat="1" x14ac:dyDescent="0.25">
      <c r="A3868">
        <f t="shared" si="2873"/>
        <v>1011</v>
      </c>
      <c r="B3868" t="s">
        <v>8</v>
      </c>
      <c r="C3868" s="27">
        <f t="shared" si="2830"/>
        <v>0</v>
      </c>
      <c r="D3868" s="27">
        <f t="shared" si="2853"/>
        <v>0</v>
      </c>
      <c r="E3868" s="27" t="b">
        <f t="shared" si="2829"/>
        <v>1</v>
      </c>
      <c r="F3868" s="29">
        <f t="shared" si="2831"/>
        <v>0</v>
      </c>
      <c r="G3868" s="27">
        <f t="shared" si="2854"/>
        <v>0</v>
      </c>
      <c r="H3868" s="22">
        <f t="shared" si="2832"/>
        <v>43668323644.60276</v>
      </c>
      <c r="I3868" s="23">
        <f t="shared" si="2833"/>
        <v>132580106.5049091</v>
      </c>
      <c r="J3868" s="23">
        <f t="shared" si="2834"/>
        <v>1086</v>
      </c>
      <c r="K3868" s="19">
        <f t="shared" si="2855"/>
        <v>225.0831931027827</v>
      </c>
      <c r="L3868" s="16">
        <f t="shared" si="2835"/>
        <v>301.21173077385822</v>
      </c>
      <c r="M3868" s="23">
        <f>M3867-IF($B3868="B",(Percent_Rent_In_Elsies*2.49%/12 * H3867)/K3867,0)+IF($B3868="D",N3868,0)+IF(B3868="D",AK3867)+IF(B3868="C",F3867*90%)-(Y3868-Y3867)-IF($B3868="A",Q3867/K3867) + IF($B3868="A",Q3867/K3867)</f>
        <v>-70412645.928827196</v>
      </c>
      <c r="N3868" s="23">
        <f t="shared" si="2836"/>
        <v>0</v>
      </c>
      <c r="O3868" s="22">
        <f t="shared" si="2837"/>
        <v>0</v>
      </c>
      <c r="P3868" s="22">
        <f t="shared" si="2868"/>
        <v>0</v>
      </c>
      <c r="Q3868" s="22">
        <f t="shared" si="2869"/>
        <v>0</v>
      </c>
      <c r="R3868" s="22">
        <f t="shared" si="2838"/>
        <v>533898771.65777403</v>
      </c>
      <c r="S3868" s="16">
        <f t="shared" si="2828"/>
        <v>44417535.079681695</v>
      </c>
      <c r="T3868" s="15">
        <f t="shared" si="2839"/>
        <v>0</v>
      </c>
      <c r="U3868" s="23">
        <f t="shared" si="2856"/>
        <v>2372006.3870516205</v>
      </c>
      <c r="V3868" s="23">
        <f t="shared" si="2857"/>
        <v>197338.30175138274</v>
      </c>
      <c r="W3868" s="23">
        <f t="shared" si="2870"/>
        <v>0</v>
      </c>
      <c r="X3868" s="23">
        <f t="shared" si="2858"/>
        <v>47162874.304160543</v>
      </c>
      <c r="Y3868" s="23">
        <f t="shared" si="2840"/>
        <v>13825559.361691331</v>
      </c>
      <c r="Z3868" s="3">
        <f t="shared" si="2841"/>
        <v>0</v>
      </c>
      <c r="AA3868" s="23">
        <f t="shared" si="2842"/>
        <v>76941143.848400921</v>
      </c>
      <c r="AB3868" s="26">
        <f t="shared" si="2859"/>
        <v>70086276.274228603</v>
      </c>
      <c r="AC3868" s="23">
        <f t="shared" si="2860"/>
        <v>74889487.274228647</v>
      </c>
      <c r="AD3868" s="23">
        <f t="shared" si="2866"/>
        <v>4803211</v>
      </c>
      <c r="AE3868" s="24">
        <f t="shared" si="2827"/>
        <v>70086276.274228647</v>
      </c>
      <c r="AF3868" s="3">
        <f t="shared" si="2861"/>
        <v>1E-4</v>
      </c>
      <c r="AG3868" s="2">
        <f t="shared" si="2843"/>
        <v>0</v>
      </c>
      <c r="AH3868" s="2">
        <f t="shared" si="2844"/>
        <v>249.22610226139236</v>
      </c>
      <c r="AI3868" s="23">
        <f t="shared" si="2867"/>
        <v>12370113098.841854</v>
      </c>
      <c r="AJ3868" s="23">
        <f t="shared" si="2845"/>
        <v>6219.922423797766</v>
      </c>
      <c r="AK3868" s="23">
        <f t="shared" si="2846"/>
        <v>69607.157638196004</v>
      </c>
      <c r="AL3868" s="23">
        <f t="shared" si="2871"/>
        <v>0</v>
      </c>
      <c r="AM3868" s="23">
        <f t="shared" si="2872"/>
        <v>0</v>
      </c>
      <c r="AN3868" s="16">
        <f t="shared" si="2862"/>
        <v>0</v>
      </c>
      <c r="AO3868" s="23">
        <f t="shared" si="2863"/>
        <v>0</v>
      </c>
      <c r="AP3868" s="22">
        <f t="shared" si="2864"/>
        <v>0</v>
      </c>
      <c r="AQ3868" s="30">
        <f t="shared" si="2847"/>
        <v>34902854712.563553</v>
      </c>
      <c r="AR3868" s="28">
        <f t="shared" si="2848"/>
        <v>17241635785.316338</v>
      </c>
      <c r="AS3868" s="25">
        <f t="shared" si="2849"/>
        <v>200337590.02425668</v>
      </c>
      <c r="AT3868" s="32">
        <f t="shared" si="2850"/>
        <v>0</v>
      </c>
      <c r="AU3868" s="23">
        <f t="shared" si="2851"/>
        <v>0</v>
      </c>
      <c r="AV3868" s="22">
        <f t="shared" si="2852"/>
        <v>5102209241.2548475</v>
      </c>
      <c r="AW3868" s="31">
        <f t="shared" si="2865"/>
        <v>23122498923.332901</v>
      </c>
      <c r="AX3868"/>
      <c r="AY3868"/>
      <c r="AZ3868"/>
      <c r="BA3868"/>
    </row>
    <row r="3869" spans="1:53" s="21" customFormat="1" x14ac:dyDescent="0.25">
      <c r="A3869">
        <f t="shared" si="2873"/>
        <v>1011</v>
      </c>
      <c r="B3869" t="s">
        <v>9</v>
      </c>
      <c r="C3869" s="27">
        <f t="shared" si="2830"/>
        <v>0</v>
      </c>
      <c r="D3869" s="27">
        <f t="shared" si="2853"/>
        <v>0</v>
      </c>
      <c r="E3869" s="27" t="b">
        <f t="shared" si="2829"/>
        <v>1</v>
      </c>
      <c r="F3869" s="29">
        <f t="shared" si="2831"/>
        <v>0</v>
      </c>
      <c r="G3869" s="27">
        <f t="shared" si="2854"/>
        <v>0</v>
      </c>
      <c r="H3869" s="22">
        <f t="shared" si="2832"/>
        <v>43668323644.60276</v>
      </c>
      <c r="I3869" s="23">
        <f t="shared" si="2833"/>
        <v>132580106.5049091</v>
      </c>
      <c r="J3869" s="23">
        <f t="shared" si="2834"/>
        <v>1086</v>
      </c>
      <c r="K3869" s="19">
        <f t="shared" si="2855"/>
        <v>225.0831931027827</v>
      </c>
      <c r="L3869" s="16">
        <f t="shared" si="2835"/>
        <v>301.21173077385822</v>
      </c>
      <c r="M3869" s="23">
        <f>M3868-IF($B3869="B",(Percent_Rent_In_Elsies*2.49%/12 * H3868)/K3868,0)+IF($B3869="D",N3869,0)+IF(B3869="D",AK3868)+IF(B3869="C",F3868*90%)-(Y3869-Y3868)-IF($B3869="A",Q3868/K3868) + IF($B3869="A",Q3868/K3868)</f>
        <v>-70343038.771189004</v>
      </c>
      <c r="N3869" s="23">
        <f t="shared" si="2836"/>
        <v>0</v>
      </c>
      <c r="O3869" s="22">
        <f t="shared" si="2837"/>
        <v>31033073.065251771</v>
      </c>
      <c r="P3869" s="22">
        <f t="shared" si="2868"/>
        <v>0</v>
      </c>
      <c r="Q3869" s="22">
        <f t="shared" si="2869"/>
        <v>0</v>
      </c>
      <c r="R3869" s="22">
        <f t="shared" si="2838"/>
        <v>533898771.65777403</v>
      </c>
      <c r="S3869" s="16">
        <f t="shared" si="2828"/>
        <v>0</v>
      </c>
      <c r="T3869" s="15">
        <f t="shared" si="2839"/>
        <v>13384462.014429923</v>
      </c>
      <c r="U3869" s="23">
        <f t="shared" si="2856"/>
        <v>2372006.3870516205</v>
      </c>
      <c r="V3869" s="23">
        <f t="shared" si="2857"/>
        <v>0</v>
      </c>
      <c r="W3869" s="23">
        <f t="shared" si="2870"/>
        <v>197338.30175138274</v>
      </c>
      <c r="X3869" s="23">
        <f t="shared" si="2858"/>
        <v>47162874.304160543</v>
      </c>
      <c r="Y3869" s="23">
        <f t="shared" si="2840"/>
        <v>13825559.361691331</v>
      </c>
      <c r="Z3869" s="3">
        <f t="shared" si="2841"/>
        <v>0</v>
      </c>
      <c r="AA3869" s="23">
        <f t="shared" si="2842"/>
        <v>76871536.690762728</v>
      </c>
      <c r="AB3869" s="26">
        <f t="shared" si="2859"/>
        <v>70086276.274228603</v>
      </c>
      <c r="AC3869" s="23">
        <f t="shared" si="2860"/>
        <v>74889487.274228647</v>
      </c>
      <c r="AD3869" s="23">
        <f t="shared" si="2866"/>
        <v>4803211</v>
      </c>
      <c r="AE3869" s="24">
        <f t="shared" si="2827"/>
        <v>70086276.274228647</v>
      </c>
      <c r="AF3869" s="3">
        <f t="shared" si="2861"/>
        <v>0</v>
      </c>
      <c r="AG3869" s="2">
        <f t="shared" si="2843"/>
        <v>0</v>
      </c>
      <c r="AH3869" s="2">
        <f t="shared" si="2844"/>
        <v>249.22610226139236</v>
      </c>
      <c r="AI3869" s="23">
        <f t="shared" si="2867"/>
        <v>12358922097.910416</v>
      </c>
      <c r="AJ3869" s="23">
        <f t="shared" si="2845"/>
        <v>6219.922423797766</v>
      </c>
      <c r="AK3869" s="23">
        <f t="shared" si="2846"/>
        <v>0</v>
      </c>
      <c r="AL3869" s="23">
        <f t="shared" si="2871"/>
        <v>0</v>
      </c>
      <c r="AM3869" s="23">
        <f t="shared" si="2872"/>
        <v>0</v>
      </c>
      <c r="AN3869" s="16">
        <f t="shared" si="2862"/>
        <v>0</v>
      </c>
      <c r="AO3869" s="23">
        <f t="shared" si="2863"/>
        <v>0</v>
      </c>
      <c r="AP3869" s="22">
        <f t="shared" si="2864"/>
        <v>0</v>
      </c>
      <c r="AQ3869" s="30">
        <f t="shared" si="2847"/>
        <v>34902854712.563553</v>
      </c>
      <c r="AR3869" s="28">
        <f t="shared" si="2848"/>
        <v>17241635785.316338</v>
      </c>
      <c r="AS3869" s="25">
        <f t="shared" si="2849"/>
        <v>200337590.02425668</v>
      </c>
      <c r="AT3869" s="32">
        <f t="shared" si="2850"/>
        <v>0</v>
      </c>
      <c r="AU3869" s="23">
        <f t="shared" si="2851"/>
        <v>0</v>
      </c>
      <c r="AV3869" s="22">
        <f t="shared" si="2852"/>
        <v>5102209241.2548475</v>
      </c>
      <c r="AW3869" s="31">
        <f t="shared" si="2865"/>
        <v>23122498923.332901</v>
      </c>
      <c r="AX3869"/>
      <c r="AY3869"/>
      <c r="AZ3869"/>
      <c r="BA3869"/>
    </row>
    <row r="3870" spans="1:53" x14ac:dyDescent="0.25">
      <c r="A3870" s="21">
        <f t="shared" si="2873"/>
        <v>1011</v>
      </c>
      <c r="B3870" s="21" t="s">
        <v>28</v>
      </c>
      <c r="C3870" s="27">
        <f t="shared" si="2830"/>
        <v>0</v>
      </c>
      <c r="D3870" s="27">
        <f t="shared" si="2853"/>
        <v>0</v>
      </c>
      <c r="E3870" s="27" t="b">
        <f t="shared" si="2829"/>
        <v>1</v>
      </c>
      <c r="F3870" s="29">
        <f t="shared" si="2831"/>
        <v>0</v>
      </c>
      <c r="G3870" s="27">
        <f t="shared" si="2854"/>
        <v>0</v>
      </c>
      <c r="H3870" s="22">
        <f t="shared" si="2832"/>
        <v>43668323644.60276</v>
      </c>
      <c r="I3870" s="23">
        <f t="shared" si="2833"/>
        <v>132580106.5049091</v>
      </c>
      <c r="J3870" s="23">
        <f t="shared" si="2834"/>
        <v>1086</v>
      </c>
      <c r="K3870" s="19">
        <f t="shared" si="2855"/>
        <v>225.0831931027827</v>
      </c>
      <c r="L3870" s="16">
        <f t="shared" si="2835"/>
        <v>301.21173077385822</v>
      </c>
      <c r="M3870" s="23">
        <f>M3869-IF($B3870="B",(Percent_Rent_In_Elsies*2.49%/12 * H3869)/K3869,0)+IF($B3870="D",N3870,0)+IF(B3870="D",AK3869)+IF(B3870="C",F3869*90%)-(Y3870-Y3869)-IF($B3870="A",Q3869/K3869) + IF($B3870="A",Q3869/K3869)</f>
        <v>-70343038.771189004</v>
      </c>
      <c r="N3870" s="23">
        <f t="shared" si="2836"/>
        <v>0</v>
      </c>
      <c r="O3870" s="22">
        <f t="shared" si="2837"/>
        <v>0</v>
      </c>
      <c r="P3870" s="22">
        <f t="shared" si="2868"/>
        <v>31033073.065251771</v>
      </c>
      <c r="Q3870" s="22">
        <f t="shared" si="2869"/>
        <v>0</v>
      </c>
      <c r="R3870" s="22">
        <f t="shared" si="2838"/>
        <v>533898771.65777403</v>
      </c>
      <c r="S3870" s="16">
        <f t="shared" si="2828"/>
        <v>0</v>
      </c>
      <c r="T3870" s="15">
        <f t="shared" si="2839"/>
        <v>0</v>
      </c>
      <c r="U3870" s="23">
        <f t="shared" si="2856"/>
        <v>2372006.3870516205</v>
      </c>
      <c r="V3870" s="23">
        <f t="shared" si="2857"/>
        <v>0</v>
      </c>
      <c r="W3870" s="23">
        <f t="shared" si="2870"/>
        <v>0</v>
      </c>
      <c r="X3870" s="23">
        <f t="shared" si="2858"/>
        <v>47162874.304160543</v>
      </c>
      <c r="Y3870" s="23">
        <f t="shared" si="2840"/>
        <v>13825559.361691331</v>
      </c>
      <c r="Z3870" s="3">
        <f t="shared" si="2841"/>
        <v>9866.9150875691375</v>
      </c>
      <c r="AA3870" s="23">
        <f t="shared" si="2842"/>
        <v>77019540.41707626</v>
      </c>
      <c r="AB3870" s="26">
        <f t="shared" si="2859"/>
        <v>70086276.274228573</v>
      </c>
      <c r="AC3870" s="23">
        <f t="shared" si="2860"/>
        <v>74889487.274228647</v>
      </c>
      <c r="AD3870" s="23">
        <f t="shared" si="2866"/>
        <v>4803211</v>
      </c>
      <c r="AE3870" s="24">
        <f t="shared" si="2827"/>
        <v>70086276.274228647</v>
      </c>
      <c r="AF3870" s="3">
        <f t="shared" si="2861"/>
        <v>0</v>
      </c>
      <c r="AG3870" s="2">
        <f t="shared" si="2843"/>
        <v>1184029810.5082965</v>
      </c>
      <c r="AH3870" s="2">
        <f t="shared" si="2844"/>
        <v>249.22610226139236</v>
      </c>
      <c r="AI3870" s="23">
        <f t="shared" si="2867"/>
        <v>12382717205.988815</v>
      </c>
      <c r="AJ3870" s="23">
        <f t="shared" si="2845"/>
        <v>6219.922423797766</v>
      </c>
      <c r="AK3870" s="23">
        <f t="shared" si="2846"/>
        <v>0</v>
      </c>
      <c r="AL3870" s="23">
        <f t="shared" si="2871"/>
        <v>0</v>
      </c>
      <c r="AM3870" s="23">
        <f t="shared" si="2872"/>
        <v>0</v>
      </c>
      <c r="AN3870" s="16">
        <f t="shared" si="2862"/>
        <v>0</v>
      </c>
      <c r="AO3870" s="23">
        <f t="shared" si="2863"/>
        <v>0</v>
      </c>
      <c r="AP3870" s="22">
        <f t="shared" si="2864"/>
        <v>0</v>
      </c>
      <c r="AQ3870" s="30">
        <f t="shared" si="2847"/>
        <v>34902854712.563553</v>
      </c>
      <c r="AR3870" s="28">
        <f t="shared" si="2848"/>
        <v>17241635785.316338</v>
      </c>
      <c r="AS3870" s="25">
        <f t="shared" si="2849"/>
        <v>200337590.02425668</v>
      </c>
      <c r="AT3870" s="32">
        <f t="shared" si="2850"/>
        <v>19733.830175138275</v>
      </c>
      <c r="AU3870" s="23">
        <f t="shared" si="2851"/>
        <v>19733.830175138275</v>
      </c>
      <c r="AV3870" s="22">
        <f t="shared" si="2852"/>
        <v>5115593703.2692776</v>
      </c>
      <c r="AW3870" s="31">
        <f t="shared" si="2865"/>
        <v>23122498923.332897</v>
      </c>
    </row>
    <row r="3871" spans="1:53" x14ac:dyDescent="0.25">
      <c r="A3871">
        <f t="shared" si="2873"/>
        <v>1012</v>
      </c>
      <c r="B3871" t="s">
        <v>6</v>
      </c>
      <c r="C3871" s="27">
        <f t="shared" si="2830"/>
        <v>0</v>
      </c>
      <c r="D3871" s="27">
        <f t="shared" si="2853"/>
        <v>0</v>
      </c>
      <c r="E3871" s="27" t="b">
        <f t="shared" si="2829"/>
        <v>1</v>
      </c>
      <c r="F3871" s="29">
        <f t="shared" si="2831"/>
        <v>0</v>
      </c>
      <c r="G3871" s="27">
        <f t="shared" si="2854"/>
        <v>0</v>
      </c>
      <c r="H3871" s="22">
        <f t="shared" si="2832"/>
        <v>43741104184.010437</v>
      </c>
      <c r="I3871" s="23">
        <f t="shared" si="2833"/>
        <v>132580106.5049091</v>
      </c>
      <c r="J3871" s="23">
        <f t="shared" si="2834"/>
        <v>1086</v>
      </c>
      <c r="K3871" s="19">
        <f t="shared" si="2855"/>
        <v>225.0831931027827</v>
      </c>
      <c r="L3871" s="16">
        <f t="shared" si="2835"/>
        <v>301.713750325148</v>
      </c>
      <c r="M3871" s="23">
        <f>M3870-IF($B3871="B",(Percent_Rent_In_Elsies*2.49%/12 * H3870)/K3870,0)+IF($B3871="D",N3871,0)+IF(B3871="D",AK3870)+IF(B3871="C",F3870*90%)-(Y3871-Y3870)-IF($B3871="A",Q3870/K3870) + IF($B3871="A",Q3870/K3870)</f>
        <v>-70343038.771189004</v>
      </c>
      <c r="N3871" s="23">
        <f t="shared" si="2836"/>
        <v>0</v>
      </c>
      <c r="O3871" s="22">
        <f t="shared" si="2837"/>
        <v>0</v>
      </c>
      <c r="P3871" s="22">
        <f t="shared" si="2868"/>
        <v>0</v>
      </c>
      <c r="Q3871" s="22">
        <f t="shared" si="2869"/>
        <v>0</v>
      </c>
      <c r="R3871" s="22">
        <f t="shared" si="2838"/>
        <v>533898771.65777403</v>
      </c>
      <c r="S3871" s="16">
        <f t="shared" si="2828"/>
        <v>0</v>
      </c>
      <c r="T3871" s="15">
        <f t="shared" si="2839"/>
        <v>0</v>
      </c>
      <c r="U3871" s="23">
        <f t="shared" si="2856"/>
        <v>2372006.3870516205</v>
      </c>
      <c r="V3871" s="23">
        <f t="shared" si="2857"/>
        <v>0</v>
      </c>
      <c r="W3871" s="23">
        <f t="shared" si="2870"/>
        <v>0</v>
      </c>
      <c r="X3871" s="23">
        <f t="shared" si="2858"/>
        <v>47212208.879598387</v>
      </c>
      <c r="Y3871" s="23">
        <f t="shared" si="2840"/>
        <v>13825559.361691331</v>
      </c>
      <c r="Z3871" s="3">
        <f t="shared" si="2841"/>
        <v>0</v>
      </c>
      <c r="AA3871" s="23">
        <f t="shared" si="2842"/>
        <v>77019540.41707626</v>
      </c>
      <c r="AB3871" s="26">
        <f t="shared" si="2859"/>
        <v>70086276.274228603</v>
      </c>
      <c r="AC3871" s="23">
        <f t="shared" si="2860"/>
        <v>74889487.274228647</v>
      </c>
      <c r="AD3871" s="23">
        <f t="shared" si="2866"/>
        <v>4803211</v>
      </c>
      <c r="AE3871" s="24">
        <f t="shared" si="2827"/>
        <v>70086276.274228647</v>
      </c>
      <c r="AF3871" s="3">
        <f t="shared" si="2861"/>
        <v>0</v>
      </c>
      <c r="AG3871" s="2">
        <f t="shared" si="2843"/>
        <v>0</v>
      </c>
      <c r="AH3871" s="2">
        <f t="shared" si="2844"/>
        <v>249.6414790984947</v>
      </c>
      <c r="AI3871" s="23">
        <f t="shared" si="2867"/>
        <v>12382717205.988815</v>
      </c>
      <c r="AJ3871" s="23">
        <f t="shared" si="2845"/>
        <v>6219.922423797766</v>
      </c>
      <c r="AK3871" s="23">
        <f t="shared" si="2846"/>
        <v>0</v>
      </c>
      <c r="AL3871" s="23">
        <f t="shared" si="2871"/>
        <v>0</v>
      </c>
      <c r="AM3871" s="23">
        <f t="shared" si="2872"/>
        <v>0</v>
      </c>
      <c r="AN3871" s="16">
        <f t="shared" si="2862"/>
        <v>0</v>
      </c>
      <c r="AO3871" s="23">
        <f t="shared" si="2863"/>
        <v>0</v>
      </c>
      <c r="AP3871" s="22">
        <f t="shared" si="2864"/>
        <v>0</v>
      </c>
      <c r="AQ3871" s="30">
        <f t="shared" si="2847"/>
        <v>34902854712.563553</v>
      </c>
      <c r="AR3871" s="28">
        <f t="shared" si="2848"/>
        <v>17241635785.316338</v>
      </c>
      <c r="AS3871" s="25">
        <f t="shared" si="2849"/>
        <v>200337590.02425668</v>
      </c>
      <c r="AT3871" s="32">
        <f t="shared" si="2850"/>
        <v>0</v>
      </c>
      <c r="AU3871" s="23">
        <f t="shared" si="2851"/>
        <v>0</v>
      </c>
      <c r="AV3871" s="22">
        <f t="shared" si="2852"/>
        <v>5115593703.2692776</v>
      </c>
      <c r="AW3871" s="31">
        <f t="shared" si="2865"/>
        <v>23091465850.267647</v>
      </c>
    </row>
    <row r="3872" spans="1:53" x14ac:dyDescent="0.25">
      <c r="A3872">
        <f t="shared" si="2873"/>
        <v>1012</v>
      </c>
      <c r="B3872" t="s">
        <v>7</v>
      </c>
      <c r="C3872" s="27">
        <f t="shared" si="2830"/>
        <v>0</v>
      </c>
      <c r="D3872" s="27">
        <f t="shared" si="2853"/>
        <v>0</v>
      </c>
      <c r="E3872" s="27" t="b">
        <f t="shared" si="2829"/>
        <v>1</v>
      </c>
      <c r="F3872" s="29">
        <f t="shared" si="2831"/>
        <v>0</v>
      </c>
      <c r="G3872" s="27">
        <f t="shared" si="2854"/>
        <v>0</v>
      </c>
      <c r="H3872" s="22">
        <f t="shared" si="2832"/>
        <v>43741104184.010429</v>
      </c>
      <c r="I3872" s="23">
        <f t="shared" si="2833"/>
        <v>132580106.5049091</v>
      </c>
      <c r="J3872" s="23">
        <f t="shared" si="2834"/>
        <v>1086</v>
      </c>
      <c r="K3872" s="19">
        <f t="shared" si="2855"/>
        <v>225.0831931027827</v>
      </c>
      <c r="L3872" s="16">
        <f t="shared" si="2835"/>
        <v>301.713750325148</v>
      </c>
      <c r="M3872" s="23">
        <f>M3871-IF($B3872="B",(Percent_Rent_In_Elsies*2.49%/12 * H3871)/K3871,0)+IF($B3872="D",N3872,0)+IF(B3872="D",AK3871)+IF(B3872="C",F3871*90%)-(Y3872-Y3871)-IF($B3872="A",Q3871/K3871) + IF($B3872="A",Q3871/K3871)</f>
        <v>-70544659.314088389</v>
      </c>
      <c r="N3872" s="23">
        <f t="shared" si="2836"/>
        <v>0</v>
      </c>
      <c r="O3872" s="22">
        <f t="shared" si="2837"/>
        <v>0</v>
      </c>
      <c r="P3872" s="22">
        <f t="shared" si="2868"/>
        <v>0</v>
      </c>
      <c r="Q3872" s="22">
        <f t="shared" si="2869"/>
        <v>0</v>
      </c>
      <c r="R3872" s="22">
        <f t="shared" si="2838"/>
        <v>489407207.35295951</v>
      </c>
      <c r="S3872" s="16">
        <f t="shared" si="2828"/>
        <v>44491564.304814503</v>
      </c>
      <c r="T3872" s="15">
        <f t="shared" si="2839"/>
        <v>0</v>
      </c>
      <c r="U3872" s="23">
        <f t="shared" si="2856"/>
        <v>2174339.1881306521</v>
      </c>
      <c r="V3872" s="23">
        <f t="shared" si="2857"/>
        <v>197667.19892096837</v>
      </c>
      <c r="W3872" s="23">
        <f t="shared" si="2870"/>
        <v>0</v>
      </c>
      <c r="X3872" s="23">
        <f t="shared" si="2858"/>
        <v>47212208.879598387</v>
      </c>
      <c r="Y3872" s="23">
        <f t="shared" si="2840"/>
        <v>13825559.361691331</v>
      </c>
      <c r="Z3872" s="3">
        <f t="shared" si="2841"/>
        <v>0</v>
      </c>
      <c r="AA3872" s="23">
        <f t="shared" si="2842"/>
        <v>77019540.41707626</v>
      </c>
      <c r="AB3872" s="26">
        <f t="shared" si="2859"/>
        <v>70086276.274228603</v>
      </c>
      <c r="AC3872" s="23">
        <f t="shared" si="2860"/>
        <v>74889487.274228647</v>
      </c>
      <c r="AD3872" s="23">
        <f t="shared" si="2866"/>
        <v>4803211</v>
      </c>
      <c r="AE3872" s="24">
        <f t="shared" si="2827"/>
        <v>70086276.274228647</v>
      </c>
      <c r="AF3872" s="3">
        <f t="shared" si="2861"/>
        <v>0</v>
      </c>
      <c r="AG3872" s="2">
        <f t="shared" si="2843"/>
        <v>0</v>
      </c>
      <c r="AH3872" s="2">
        <f t="shared" si="2844"/>
        <v>249.64147909849464</v>
      </c>
      <c r="AI3872" s="23">
        <f t="shared" si="2867"/>
        <v>12382717205.988815</v>
      </c>
      <c r="AJ3872" s="23">
        <f t="shared" si="2845"/>
        <v>6219.922423797766</v>
      </c>
      <c r="AK3872" s="23">
        <f t="shared" si="2846"/>
        <v>0</v>
      </c>
      <c r="AL3872" s="23">
        <f t="shared" si="2871"/>
        <v>12604107.146961212</v>
      </c>
      <c r="AM3872" s="23">
        <f t="shared" si="2872"/>
        <v>11759485301.300058</v>
      </c>
      <c r="AN3872" s="16">
        <f t="shared" si="2862"/>
        <v>0</v>
      </c>
      <c r="AO3872" s="23">
        <f t="shared" si="2863"/>
        <v>201620.54289938798</v>
      </c>
      <c r="AP3872" s="22">
        <f t="shared" si="2864"/>
        <v>45381395.59091083</v>
      </c>
      <c r="AQ3872" s="30">
        <f t="shared" si="2847"/>
        <v>34993231761.882851</v>
      </c>
      <c r="AR3872" s="28">
        <f t="shared" si="2848"/>
        <v>17286631439.044727</v>
      </c>
      <c r="AS3872" s="25">
        <f t="shared" si="2849"/>
        <v>200337590.02425668</v>
      </c>
      <c r="AT3872" s="32">
        <f t="shared" si="2850"/>
        <v>0</v>
      </c>
      <c r="AU3872" s="23">
        <f t="shared" si="2851"/>
        <v>0</v>
      </c>
      <c r="AV3872" s="22">
        <f t="shared" si="2852"/>
        <v>5115593703.2692776</v>
      </c>
      <c r="AW3872" s="31">
        <f t="shared" si="2865"/>
        <v>23181842899.586952</v>
      </c>
    </row>
    <row r="3873" spans="1:53" x14ac:dyDescent="0.25">
      <c r="A3873">
        <f t="shared" si="2873"/>
        <v>1012</v>
      </c>
      <c r="B3873" t="s">
        <v>8</v>
      </c>
      <c r="C3873" s="27">
        <f t="shared" si="2830"/>
        <v>0</v>
      </c>
      <c r="D3873" s="27">
        <f t="shared" si="2853"/>
        <v>0</v>
      </c>
      <c r="E3873" s="27" t="b">
        <f t="shared" si="2829"/>
        <v>1</v>
      </c>
      <c r="F3873" s="29">
        <f t="shared" si="2831"/>
        <v>0</v>
      </c>
      <c r="G3873" s="27">
        <f t="shared" si="2854"/>
        <v>0</v>
      </c>
      <c r="H3873" s="22">
        <f t="shared" si="2832"/>
        <v>43741104184.010429</v>
      </c>
      <c r="I3873" s="23">
        <f t="shared" si="2833"/>
        <v>132580106.5049091</v>
      </c>
      <c r="J3873" s="23">
        <f t="shared" si="2834"/>
        <v>1086</v>
      </c>
      <c r="K3873" s="19">
        <f t="shared" si="2855"/>
        <v>225.0831931027827</v>
      </c>
      <c r="L3873" s="16">
        <f t="shared" si="2835"/>
        <v>301.713750325148</v>
      </c>
      <c r="M3873" s="23">
        <f>M3872-IF($B3873="B",(Percent_Rent_In_Elsies*2.49%/12 * H3872)/K3872,0)+IF($B3873="D",N3873,0)+IF(B3873="D",AK3872)+IF(B3873="C",F3872*90%)-(Y3873-Y3872)-IF($B3873="A",Q3872/K3872) + IF($B3873="A",Q3872/K3872)</f>
        <v>-70544659.314088389</v>
      </c>
      <c r="N3873" s="23">
        <f t="shared" si="2836"/>
        <v>0</v>
      </c>
      <c r="O3873" s="22">
        <f t="shared" si="2837"/>
        <v>0</v>
      </c>
      <c r="P3873" s="22">
        <f t="shared" si="2868"/>
        <v>0</v>
      </c>
      <c r="Q3873" s="22">
        <f t="shared" si="2869"/>
        <v>0</v>
      </c>
      <c r="R3873" s="22">
        <f t="shared" si="2838"/>
        <v>534788602.94387037</v>
      </c>
      <c r="S3873" s="16">
        <f t="shared" si="2828"/>
        <v>44491564.304814503</v>
      </c>
      <c r="T3873" s="15">
        <f t="shared" si="2839"/>
        <v>0</v>
      </c>
      <c r="U3873" s="23">
        <f t="shared" si="2856"/>
        <v>2375959.73103004</v>
      </c>
      <c r="V3873" s="23">
        <f t="shared" si="2857"/>
        <v>197667.19892096837</v>
      </c>
      <c r="W3873" s="23">
        <f t="shared" si="2870"/>
        <v>0</v>
      </c>
      <c r="X3873" s="23">
        <f t="shared" si="2858"/>
        <v>47212208.879598387</v>
      </c>
      <c r="Y3873" s="23">
        <f t="shared" si="2840"/>
        <v>13825559.361691331</v>
      </c>
      <c r="Z3873" s="3">
        <f t="shared" si="2841"/>
        <v>0</v>
      </c>
      <c r="AA3873" s="23">
        <f t="shared" si="2842"/>
        <v>77019540.41707626</v>
      </c>
      <c r="AB3873" s="26">
        <f t="shared" si="2859"/>
        <v>70086276.274228588</v>
      </c>
      <c r="AC3873" s="23">
        <f t="shared" si="2860"/>
        <v>74889487.274228647</v>
      </c>
      <c r="AD3873" s="23">
        <f t="shared" si="2866"/>
        <v>4803211</v>
      </c>
      <c r="AE3873" s="24">
        <f t="shared" si="2827"/>
        <v>70086276.274228647</v>
      </c>
      <c r="AF3873" s="3">
        <f t="shared" si="2861"/>
        <v>1E-4</v>
      </c>
      <c r="AG3873" s="2">
        <f t="shared" si="2843"/>
        <v>0</v>
      </c>
      <c r="AH3873" s="2">
        <f t="shared" si="2844"/>
        <v>249.64147909849464</v>
      </c>
      <c r="AI3873" s="23">
        <f t="shared" si="2867"/>
        <v>12382717205.988815</v>
      </c>
      <c r="AJ3873" s="23">
        <f t="shared" si="2845"/>
        <v>6219.922423797766</v>
      </c>
      <c r="AK3873" s="23">
        <f t="shared" si="2846"/>
        <v>69661.171711037648</v>
      </c>
      <c r="AL3873" s="23">
        <f t="shared" si="2871"/>
        <v>0</v>
      </c>
      <c r="AM3873" s="23">
        <f t="shared" si="2872"/>
        <v>0</v>
      </c>
      <c r="AN3873" s="16">
        <f t="shared" si="2862"/>
        <v>0</v>
      </c>
      <c r="AO3873" s="23">
        <f t="shared" si="2863"/>
        <v>0</v>
      </c>
      <c r="AP3873" s="22">
        <f t="shared" si="2864"/>
        <v>0</v>
      </c>
      <c r="AQ3873" s="30">
        <f t="shared" si="2847"/>
        <v>34993231761.882851</v>
      </c>
      <c r="AR3873" s="28">
        <f t="shared" si="2848"/>
        <v>17286631439.044727</v>
      </c>
      <c r="AS3873" s="25">
        <f t="shared" si="2849"/>
        <v>200337590.02425668</v>
      </c>
      <c r="AT3873" s="32">
        <f t="shared" si="2850"/>
        <v>0</v>
      </c>
      <c r="AU3873" s="23">
        <f t="shared" si="2851"/>
        <v>0</v>
      </c>
      <c r="AV3873" s="22">
        <f t="shared" si="2852"/>
        <v>5115593703.2692776</v>
      </c>
      <c r="AW3873" s="31">
        <f t="shared" si="2865"/>
        <v>23181842899.586948</v>
      </c>
    </row>
    <row r="3874" spans="1:53" x14ac:dyDescent="0.25">
      <c r="A3874" s="21">
        <f t="shared" si="2873"/>
        <v>1012</v>
      </c>
      <c r="B3874" s="21" t="s">
        <v>9</v>
      </c>
      <c r="C3874" s="27">
        <f t="shared" si="2830"/>
        <v>0</v>
      </c>
      <c r="D3874" s="27">
        <f t="shared" si="2853"/>
        <v>0</v>
      </c>
      <c r="E3874" s="27" t="b">
        <f t="shared" si="2829"/>
        <v>1</v>
      </c>
      <c r="F3874" s="29">
        <f t="shared" si="2831"/>
        <v>0</v>
      </c>
      <c r="G3874" s="27">
        <f t="shared" si="2854"/>
        <v>0</v>
      </c>
      <c r="H3874" s="22">
        <f t="shared" si="2832"/>
        <v>43741104184.010429</v>
      </c>
      <c r="I3874" s="23">
        <f t="shared" si="2833"/>
        <v>132580106.5049091</v>
      </c>
      <c r="J3874" s="23">
        <f t="shared" si="2834"/>
        <v>1086</v>
      </c>
      <c r="K3874" s="19">
        <f t="shared" si="2855"/>
        <v>225.0831931027827</v>
      </c>
      <c r="L3874" s="16">
        <f t="shared" si="2835"/>
        <v>301.713750325148</v>
      </c>
      <c r="M3874" s="23">
        <f>M3873-IF($B3874="B",(Percent_Rent_In_Elsies*2.49%/12 * H3873)/K3873,0)+IF($B3874="D",N3874,0)+IF(B3874="D",AK3873)+IF(B3874="C",F3873*90%)-(Y3874-Y3873)-IF($B3874="A",Q3873/K3873) + IF($B3874="A",Q3873/K3873)</f>
        <v>-70474998.142377347</v>
      </c>
      <c r="N3874" s="23">
        <f t="shared" si="2836"/>
        <v>0</v>
      </c>
      <c r="O3874" s="22">
        <f t="shared" si="2837"/>
        <v>31084794.853693865</v>
      </c>
      <c r="P3874" s="22">
        <f t="shared" si="2868"/>
        <v>0</v>
      </c>
      <c r="Q3874" s="22">
        <f t="shared" si="2869"/>
        <v>0</v>
      </c>
      <c r="R3874" s="22">
        <f t="shared" si="2838"/>
        <v>534788602.94387037</v>
      </c>
      <c r="S3874" s="16">
        <f t="shared" si="2828"/>
        <v>0</v>
      </c>
      <c r="T3874" s="15">
        <f t="shared" si="2839"/>
        <v>13406769.451120637</v>
      </c>
      <c r="U3874" s="23">
        <f t="shared" si="2856"/>
        <v>2375959.73103004</v>
      </c>
      <c r="V3874" s="23">
        <f t="shared" si="2857"/>
        <v>0</v>
      </c>
      <c r="W3874" s="23">
        <f t="shared" si="2870"/>
        <v>197667.19892096837</v>
      </c>
      <c r="X3874" s="23">
        <f t="shared" si="2858"/>
        <v>47212208.879598387</v>
      </c>
      <c r="Y3874" s="23">
        <f t="shared" si="2840"/>
        <v>13825559.361691331</v>
      </c>
      <c r="Z3874" s="3">
        <f t="shared" si="2841"/>
        <v>0</v>
      </c>
      <c r="AA3874" s="23">
        <f t="shared" si="2842"/>
        <v>76949879.245365217</v>
      </c>
      <c r="AB3874" s="26">
        <f t="shared" si="2859"/>
        <v>70086276.274228603</v>
      </c>
      <c r="AC3874" s="23">
        <f t="shared" si="2860"/>
        <v>74889487.274228647</v>
      </c>
      <c r="AD3874" s="23">
        <f t="shared" si="2866"/>
        <v>4803211</v>
      </c>
      <c r="AE3874" s="24">
        <f t="shared" si="2827"/>
        <v>70086276.274228647</v>
      </c>
      <c r="AF3874" s="3">
        <f t="shared" si="2861"/>
        <v>0</v>
      </c>
      <c r="AG3874" s="2">
        <f t="shared" si="2843"/>
        <v>0</v>
      </c>
      <c r="AH3874" s="2">
        <f t="shared" si="2844"/>
        <v>249.64147909849464</v>
      </c>
      <c r="AI3874" s="23">
        <f t="shared" si="2867"/>
        <v>12371517521.014528</v>
      </c>
      <c r="AJ3874" s="23">
        <f t="shared" si="2845"/>
        <v>6219.922423797766</v>
      </c>
      <c r="AK3874" s="23">
        <f t="shared" si="2846"/>
        <v>0</v>
      </c>
      <c r="AL3874" s="23">
        <f t="shared" si="2871"/>
        <v>0</v>
      </c>
      <c r="AM3874" s="23">
        <f t="shared" si="2872"/>
        <v>0</v>
      </c>
      <c r="AN3874" s="16">
        <f t="shared" si="2862"/>
        <v>0</v>
      </c>
      <c r="AO3874" s="23">
        <f t="shared" si="2863"/>
        <v>0</v>
      </c>
      <c r="AP3874" s="22">
        <f t="shared" si="2864"/>
        <v>0</v>
      </c>
      <c r="AQ3874" s="30">
        <f t="shared" si="2847"/>
        <v>34993231761.882851</v>
      </c>
      <c r="AR3874" s="28">
        <f t="shared" si="2848"/>
        <v>17286631439.044727</v>
      </c>
      <c r="AS3874" s="25">
        <f t="shared" si="2849"/>
        <v>200337590.02425668</v>
      </c>
      <c r="AT3874" s="32">
        <f t="shared" si="2850"/>
        <v>0</v>
      </c>
      <c r="AU3874" s="23">
        <f t="shared" si="2851"/>
        <v>0</v>
      </c>
      <c r="AV3874" s="22">
        <f t="shared" si="2852"/>
        <v>5115593703.2692776</v>
      </c>
      <c r="AW3874" s="31">
        <f t="shared" si="2865"/>
        <v>23181842899.586948</v>
      </c>
      <c r="AX3874" s="21"/>
      <c r="AY3874" s="21"/>
      <c r="AZ3874" s="21"/>
      <c r="BA3874" s="21"/>
    </row>
    <row r="3875" spans="1:53" x14ac:dyDescent="0.25">
      <c r="A3875" s="21">
        <f t="shared" si="2873"/>
        <v>1012</v>
      </c>
      <c r="B3875" s="21" t="s">
        <v>28</v>
      </c>
      <c r="C3875" s="27">
        <f t="shared" si="2830"/>
        <v>0</v>
      </c>
      <c r="D3875" s="27">
        <f t="shared" si="2853"/>
        <v>0</v>
      </c>
      <c r="E3875" s="27" t="b">
        <f t="shared" si="2829"/>
        <v>1</v>
      </c>
      <c r="F3875" s="29">
        <f t="shared" si="2831"/>
        <v>0</v>
      </c>
      <c r="G3875" s="27">
        <f t="shared" si="2854"/>
        <v>0</v>
      </c>
      <c r="H3875" s="22">
        <f t="shared" si="2832"/>
        <v>43741104184.010429</v>
      </c>
      <c r="I3875" s="23">
        <f t="shared" si="2833"/>
        <v>132580106.5049091</v>
      </c>
      <c r="J3875" s="23">
        <f t="shared" si="2834"/>
        <v>1086</v>
      </c>
      <c r="K3875" s="19">
        <f t="shared" si="2855"/>
        <v>225.0831931027827</v>
      </c>
      <c r="L3875" s="16">
        <f t="shared" si="2835"/>
        <v>301.713750325148</v>
      </c>
      <c r="M3875" s="23">
        <f>M3874-IF($B3875="B",(Percent_Rent_In_Elsies*2.49%/12 * H3874)/K3874,0)+IF($B3875="D",N3875,0)+IF(B3875="D",AK3874)+IF(B3875="C",F3874*90%)-(Y3875-Y3874)-IF($B3875="A",Q3874/K3874) + IF($B3875="A",Q3874/K3874)</f>
        <v>-70474998.142377347</v>
      </c>
      <c r="N3875" s="23">
        <f t="shared" si="2836"/>
        <v>0</v>
      </c>
      <c r="O3875" s="22">
        <f t="shared" si="2837"/>
        <v>0</v>
      </c>
      <c r="P3875" s="22">
        <f t="shared" si="2868"/>
        <v>31084794.853693865</v>
      </c>
      <c r="Q3875" s="22">
        <f t="shared" si="2869"/>
        <v>0</v>
      </c>
      <c r="R3875" s="22">
        <f t="shared" si="2838"/>
        <v>534788602.94387037</v>
      </c>
      <c r="S3875" s="16">
        <f t="shared" si="2828"/>
        <v>0</v>
      </c>
      <c r="T3875" s="15">
        <f t="shared" si="2839"/>
        <v>0</v>
      </c>
      <c r="U3875" s="23">
        <f t="shared" si="2856"/>
        <v>2375959.73103004</v>
      </c>
      <c r="V3875" s="23">
        <f t="shared" si="2857"/>
        <v>0</v>
      </c>
      <c r="W3875" s="23">
        <f t="shared" si="2870"/>
        <v>0</v>
      </c>
      <c r="X3875" s="23">
        <f t="shared" si="2858"/>
        <v>47212208.879598387</v>
      </c>
      <c r="Y3875" s="23">
        <f t="shared" si="2840"/>
        <v>13825559.361691331</v>
      </c>
      <c r="Z3875" s="3">
        <f t="shared" si="2841"/>
        <v>9883.3599460484202</v>
      </c>
      <c r="AA3875" s="23">
        <f t="shared" si="2842"/>
        <v>77098129.644555941</v>
      </c>
      <c r="AB3875" s="26">
        <f t="shared" si="2859"/>
        <v>70086276.274228603</v>
      </c>
      <c r="AC3875" s="23">
        <f t="shared" si="2860"/>
        <v>74889487.274228647</v>
      </c>
      <c r="AD3875" s="23">
        <f t="shared" si="2866"/>
        <v>4803211</v>
      </c>
      <c r="AE3875" s="24">
        <f t="shared" si="2827"/>
        <v>70086276.274228647</v>
      </c>
      <c r="AF3875" s="3">
        <f t="shared" si="2861"/>
        <v>0</v>
      </c>
      <c r="AG3875" s="2">
        <f t="shared" si="2843"/>
        <v>1186003193.5258102</v>
      </c>
      <c r="AH3875" s="2">
        <f t="shared" si="2844"/>
        <v>249.64147909849464</v>
      </c>
      <c r="AI3875" s="23">
        <f t="shared" si="2867"/>
        <v>12395352287.606394</v>
      </c>
      <c r="AJ3875" s="23">
        <f t="shared" si="2845"/>
        <v>6219.922423797766</v>
      </c>
      <c r="AK3875" s="23">
        <f t="shared" si="2846"/>
        <v>0</v>
      </c>
      <c r="AL3875" s="23">
        <f t="shared" si="2871"/>
        <v>0</v>
      </c>
      <c r="AM3875" s="23">
        <f t="shared" si="2872"/>
        <v>0</v>
      </c>
      <c r="AN3875" s="16">
        <f t="shared" si="2862"/>
        <v>0</v>
      </c>
      <c r="AO3875" s="23">
        <f t="shared" si="2863"/>
        <v>0</v>
      </c>
      <c r="AP3875" s="22">
        <f t="shared" si="2864"/>
        <v>0</v>
      </c>
      <c r="AQ3875" s="30">
        <f t="shared" si="2847"/>
        <v>34993231761.882851</v>
      </c>
      <c r="AR3875" s="28">
        <f t="shared" si="2848"/>
        <v>17286631439.044727</v>
      </c>
      <c r="AS3875" s="25">
        <f t="shared" si="2849"/>
        <v>200337590.02425668</v>
      </c>
      <c r="AT3875" s="32">
        <f t="shared" si="2850"/>
        <v>19766.71989209684</v>
      </c>
      <c r="AU3875" s="23">
        <f t="shared" si="2851"/>
        <v>19766.71989209684</v>
      </c>
      <c r="AV3875" s="22">
        <f t="shared" si="2852"/>
        <v>5129000472.7203979</v>
      </c>
      <c r="AW3875" s="31">
        <f t="shared" si="2865"/>
        <v>23181842899.586948</v>
      </c>
      <c r="AX3875" s="21"/>
      <c r="AY3875" s="21"/>
      <c r="AZ3875" s="21"/>
      <c r="BA3875" s="21"/>
    </row>
    <row r="3876" spans="1:53" x14ac:dyDescent="0.25">
      <c r="A3876">
        <f t="shared" si="2873"/>
        <v>1013</v>
      </c>
      <c r="B3876" t="s">
        <v>6</v>
      </c>
      <c r="C3876" s="27">
        <f t="shared" si="2830"/>
        <v>0</v>
      </c>
      <c r="D3876" s="27">
        <f t="shared" si="2853"/>
        <v>0</v>
      </c>
      <c r="E3876" s="27" t="b">
        <f t="shared" si="2829"/>
        <v>1</v>
      </c>
      <c r="F3876" s="29">
        <f t="shared" si="2831"/>
        <v>0</v>
      </c>
      <c r="G3876" s="27">
        <f t="shared" si="2854"/>
        <v>0</v>
      </c>
      <c r="H3876" s="22">
        <f t="shared" si="2832"/>
        <v>43814006024.317116</v>
      </c>
      <c r="I3876" s="23">
        <f t="shared" si="2833"/>
        <v>132580106.5049091</v>
      </c>
      <c r="J3876" s="23">
        <f t="shared" si="2834"/>
        <v>1086</v>
      </c>
      <c r="K3876" s="19">
        <f t="shared" si="2855"/>
        <v>225.0831931027827</v>
      </c>
      <c r="L3876" s="16">
        <f t="shared" si="2835"/>
        <v>302.21660657568992</v>
      </c>
      <c r="M3876" s="23">
        <f>M3875-IF($B3876="B",(Percent_Rent_In_Elsies*2.49%/12 * H3875)/K3875,0)+IF($B3876="D",N3876,0)+IF(B3876="D",AK3875)+IF(B3876="C",F3875*90%)-(Y3876-Y3875)-IF($B3876="A",Q3875/K3875) + IF($B3876="A",Q3875/K3875)</f>
        <v>-70474998.142377347</v>
      </c>
      <c r="N3876" s="23">
        <f t="shared" si="2836"/>
        <v>0</v>
      </c>
      <c r="O3876" s="22">
        <f t="shared" si="2837"/>
        <v>0</v>
      </c>
      <c r="P3876" s="22">
        <f t="shared" si="2868"/>
        <v>0</v>
      </c>
      <c r="Q3876" s="22">
        <f t="shared" si="2869"/>
        <v>0</v>
      </c>
      <c r="R3876" s="22">
        <f t="shared" si="2838"/>
        <v>534788602.94387037</v>
      </c>
      <c r="S3876" s="16">
        <f t="shared" si="2828"/>
        <v>0</v>
      </c>
      <c r="T3876" s="15">
        <f t="shared" si="2839"/>
        <v>0</v>
      </c>
      <c r="U3876" s="23">
        <f t="shared" si="2856"/>
        <v>2375959.73103004</v>
      </c>
      <c r="V3876" s="23">
        <f t="shared" si="2857"/>
        <v>0</v>
      </c>
      <c r="W3876" s="23">
        <f t="shared" si="2870"/>
        <v>0</v>
      </c>
      <c r="X3876" s="23">
        <f t="shared" si="2858"/>
        <v>47261625.679328635</v>
      </c>
      <c r="Y3876" s="23">
        <f t="shared" si="2840"/>
        <v>13825559.361691331</v>
      </c>
      <c r="Z3876" s="3">
        <f t="shared" si="2841"/>
        <v>0</v>
      </c>
      <c r="AA3876" s="23">
        <f t="shared" si="2842"/>
        <v>77098129.644555941</v>
      </c>
      <c r="AB3876" s="26">
        <f t="shared" si="2859"/>
        <v>70086276.274228603</v>
      </c>
      <c r="AC3876" s="23">
        <f t="shared" si="2860"/>
        <v>74889487.274228647</v>
      </c>
      <c r="AD3876" s="23">
        <f t="shared" si="2866"/>
        <v>4803211</v>
      </c>
      <c r="AE3876" s="24">
        <f t="shared" si="2827"/>
        <v>70086276.274228647</v>
      </c>
      <c r="AF3876" s="3">
        <f t="shared" si="2861"/>
        <v>0</v>
      </c>
      <c r="AG3876" s="2">
        <f t="shared" si="2843"/>
        <v>0</v>
      </c>
      <c r="AH3876" s="2">
        <f t="shared" si="2844"/>
        <v>250.05754823032552</v>
      </c>
      <c r="AI3876" s="23">
        <f t="shared" si="2867"/>
        <v>12395352287.606394</v>
      </c>
      <c r="AJ3876" s="23">
        <f t="shared" si="2845"/>
        <v>6219.922423797766</v>
      </c>
      <c r="AK3876" s="23">
        <f t="shared" si="2846"/>
        <v>0</v>
      </c>
      <c r="AL3876" s="23">
        <f t="shared" si="2871"/>
        <v>0</v>
      </c>
      <c r="AM3876" s="23">
        <f t="shared" si="2872"/>
        <v>0</v>
      </c>
      <c r="AN3876" s="16">
        <f t="shared" si="2862"/>
        <v>0</v>
      </c>
      <c r="AO3876" s="23">
        <f t="shared" si="2863"/>
        <v>0</v>
      </c>
      <c r="AP3876" s="22">
        <f t="shared" si="2864"/>
        <v>0</v>
      </c>
      <c r="AQ3876" s="30">
        <f t="shared" si="2847"/>
        <v>34993231761.882851</v>
      </c>
      <c r="AR3876" s="28">
        <f t="shared" si="2848"/>
        <v>17286631439.044727</v>
      </c>
      <c r="AS3876" s="25">
        <f t="shared" si="2849"/>
        <v>200337590.02425668</v>
      </c>
      <c r="AT3876" s="32">
        <f t="shared" si="2850"/>
        <v>0</v>
      </c>
      <c r="AU3876" s="23">
        <f t="shared" si="2851"/>
        <v>0</v>
      </c>
      <c r="AV3876" s="22">
        <f t="shared" si="2852"/>
        <v>5129000472.7203979</v>
      </c>
      <c r="AW3876" s="31">
        <f t="shared" si="2865"/>
        <v>23150758104.733253</v>
      </c>
    </row>
    <row r="3877" spans="1:53" x14ac:dyDescent="0.25">
      <c r="A3877">
        <f t="shared" si="2873"/>
        <v>1013</v>
      </c>
      <c r="B3877" t="s">
        <v>7</v>
      </c>
      <c r="C3877" s="27">
        <f t="shared" si="2830"/>
        <v>0</v>
      </c>
      <c r="D3877" s="27">
        <f t="shared" si="2853"/>
        <v>0</v>
      </c>
      <c r="E3877" s="27" t="b">
        <f t="shared" si="2829"/>
        <v>1</v>
      </c>
      <c r="F3877" s="29">
        <f t="shared" si="2831"/>
        <v>0</v>
      </c>
      <c r="G3877" s="27">
        <f t="shared" si="2854"/>
        <v>0</v>
      </c>
      <c r="H3877" s="22">
        <f t="shared" si="2832"/>
        <v>43814006024.317116</v>
      </c>
      <c r="I3877" s="23">
        <f t="shared" si="2833"/>
        <v>132580106.5049091</v>
      </c>
      <c r="J3877" s="23">
        <f t="shared" si="2834"/>
        <v>1086</v>
      </c>
      <c r="K3877" s="19">
        <f t="shared" si="2855"/>
        <v>225.0831931027827</v>
      </c>
      <c r="L3877" s="16">
        <f t="shared" si="2835"/>
        <v>302.21660657568992</v>
      </c>
      <c r="M3877" s="23">
        <f>M3876-IF($B3877="B",(Percent_Rent_In_Elsies*2.49%/12 * H3876)/K3876,0)+IF($B3877="D",N3877,0)+IF(B3877="D",AK3876)+IF(B3877="C",F3876*90%)-(Y3877-Y3876)-IF($B3877="A",Q3876/K3876) + IF($B3877="A",Q3876/K3876)</f>
        <v>-70676954.719514906</v>
      </c>
      <c r="N3877" s="23">
        <f t="shared" si="2836"/>
        <v>0</v>
      </c>
      <c r="O3877" s="22">
        <f t="shared" si="2837"/>
        <v>0</v>
      </c>
      <c r="P3877" s="22">
        <f t="shared" si="2868"/>
        <v>0</v>
      </c>
      <c r="Q3877" s="22">
        <f t="shared" si="2869"/>
        <v>0</v>
      </c>
      <c r="R3877" s="22">
        <f t="shared" si="2838"/>
        <v>490222886.03188115</v>
      </c>
      <c r="S3877" s="16">
        <f t="shared" si="2828"/>
        <v>44565716.911989197</v>
      </c>
      <c r="T3877" s="15">
        <f t="shared" si="2839"/>
        <v>0</v>
      </c>
      <c r="U3877" s="23">
        <f t="shared" si="2856"/>
        <v>2177963.0867775367</v>
      </c>
      <c r="V3877" s="23">
        <f t="shared" si="2857"/>
        <v>197996.64425250332</v>
      </c>
      <c r="W3877" s="23">
        <f t="shared" si="2870"/>
        <v>0</v>
      </c>
      <c r="X3877" s="23">
        <f t="shared" si="2858"/>
        <v>47261625.679328635</v>
      </c>
      <c r="Y3877" s="23">
        <f t="shared" si="2840"/>
        <v>13825559.361691331</v>
      </c>
      <c r="Z3877" s="3">
        <f t="shared" si="2841"/>
        <v>0</v>
      </c>
      <c r="AA3877" s="23">
        <f t="shared" si="2842"/>
        <v>77098129.644555941</v>
      </c>
      <c r="AB3877" s="26">
        <f t="shared" si="2859"/>
        <v>70086276.274228603</v>
      </c>
      <c r="AC3877" s="23">
        <f t="shared" si="2860"/>
        <v>74889487.274228647</v>
      </c>
      <c r="AD3877" s="23">
        <f t="shared" si="2866"/>
        <v>4803211</v>
      </c>
      <c r="AE3877" s="24">
        <f t="shared" si="2827"/>
        <v>70086276.274228647</v>
      </c>
      <c r="AF3877" s="3">
        <f t="shared" si="2861"/>
        <v>0</v>
      </c>
      <c r="AG3877" s="2">
        <f t="shared" si="2843"/>
        <v>0</v>
      </c>
      <c r="AH3877" s="2">
        <f t="shared" si="2844"/>
        <v>250.05754823032552</v>
      </c>
      <c r="AI3877" s="23">
        <f t="shared" si="2867"/>
        <v>12395352287.606394</v>
      </c>
      <c r="AJ3877" s="23">
        <f t="shared" si="2845"/>
        <v>6219.922423797766</v>
      </c>
      <c r="AK3877" s="23">
        <f t="shared" si="2846"/>
        <v>0</v>
      </c>
      <c r="AL3877" s="23">
        <f t="shared" si="2871"/>
        <v>12635081.617578506</v>
      </c>
      <c r="AM3877" s="23">
        <f t="shared" si="2872"/>
        <v>11788384121.953724</v>
      </c>
      <c r="AN3877" s="16">
        <f t="shared" si="2862"/>
        <v>0</v>
      </c>
      <c r="AO3877" s="23">
        <f t="shared" si="2863"/>
        <v>201956.5771375536</v>
      </c>
      <c r="AP3877" s="22">
        <f t="shared" si="2864"/>
        <v>45457031.250229008</v>
      </c>
      <c r="AQ3877" s="30">
        <f t="shared" si="2847"/>
        <v>35083759439.617683</v>
      </c>
      <c r="AR3877" s="28">
        <f t="shared" si="2848"/>
        <v>17331702085.529331</v>
      </c>
      <c r="AS3877" s="25">
        <f t="shared" si="2849"/>
        <v>200337590.02425668</v>
      </c>
      <c r="AT3877" s="32">
        <f t="shared" si="2850"/>
        <v>0</v>
      </c>
      <c r="AU3877" s="23">
        <f t="shared" si="2851"/>
        <v>0</v>
      </c>
      <c r="AV3877" s="22">
        <f t="shared" si="2852"/>
        <v>5129000472.7203979</v>
      </c>
      <c r="AW3877" s="31">
        <f t="shared" si="2865"/>
        <v>23241285782.468086</v>
      </c>
    </row>
    <row r="3878" spans="1:53" s="21" customFormat="1" x14ac:dyDescent="0.25">
      <c r="A3878">
        <f t="shared" si="2873"/>
        <v>1013</v>
      </c>
      <c r="B3878" t="s">
        <v>8</v>
      </c>
      <c r="C3878" s="27">
        <f t="shared" si="2830"/>
        <v>0</v>
      </c>
      <c r="D3878" s="27">
        <f t="shared" si="2853"/>
        <v>0</v>
      </c>
      <c r="E3878" s="27" t="b">
        <f t="shared" si="2829"/>
        <v>1</v>
      </c>
      <c r="F3878" s="29">
        <f t="shared" si="2831"/>
        <v>0</v>
      </c>
      <c r="G3878" s="27">
        <f t="shared" si="2854"/>
        <v>0</v>
      </c>
      <c r="H3878" s="22">
        <f t="shared" si="2832"/>
        <v>43814006024.317116</v>
      </c>
      <c r="I3878" s="23">
        <f t="shared" si="2833"/>
        <v>132580106.5049091</v>
      </c>
      <c r="J3878" s="23">
        <f t="shared" si="2834"/>
        <v>1086</v>
      </c>
      <c r="K3878" s="19">
        <f t="shared" si="2855"/>
        <v>225.0831931027827</v>
      </c>
      <c r="L3878" s="16">
        <f t="shared" si="2835"/>
        <v>302.21660657568992</v>
      </c>
      <c r="M3878" s="23">
        <f>M3877-IF($B3878="B",(Percent_Rent_In_Elsies*2.49%/12 * H3877)/K3877,0)+IF($B3878="D",N3878,0)+IF(B3878="D",AK3877)+IF(B3878="C",F3877*90%)-(Y3878-Y3877)-IF($B3878="A",Q3877/K3877) + IF($B3878="A",Q3877/K3877)</f>
        <v>-70676954.719514906</v>
      </c>
      <c r="N3878" s="23">
        <f t="shared" si="2836"/>
        <v>0</v>
      </c>
      <c r="O3878" s="22">
        <f t="shared" si="2837"/>
        <v>0</v>
      </c>
      <c r="P3878" s="22">
        <f t="shared" si="2868"/>
        <v>0</v>
      </c>
      <c r="Q3878" s="22">
        <f t="shared" si="2869"/>
        <v>0</v>
      </c>
      <c r="R3878" s="22">
        <f t="shared" si="2838"/>
        <v>535679917.28211015</v>
      </c>
      <c r="S3878" s="16">
        <f t="shared" si="2828"/>
        <v>44565716.911989197</v>
      </c>
      <c r="T3878" s="15">
        <f t="shared" si="2839"/>
        <v>0</v>
      </c>
      <c r="U3878" s="23">
        <f t="shared" si="2856"/>
        <v>2379919.6639150903</v>
      </c>
      <c r="V3878" s="23">
        <f t="shared" si="2857"/>
        <v>197996.64425250332</v>
      </c>
      <c r="W3878" s="23">
        <f t="shared" si="2870"/>
        <v>0</v>
      </c>
      <c r="X3878" s="23">
        <f t="shared" si="2858"/>
        <v>47261625.679328635</v>
      </c>
      <c r="Y3878" s="23">
        <f t="shared" si="2840"/>
        <v>13825559.361691331</v>
      </c>
      <c r="Z3878" s="3">
        <f t="shared" si="2841"/>
        <v>0</v>
      </c>
      <c r="AA3878" s="23">
        <f t="shared" si="2842"/>
        <v>77098129.644555941</v>
      </c>
      <c r="AB3878" s="26">
        <f t="shared" si="2859"/>
        <v>70086276.274228603</v>
      </c>
      <c r="AC3878" s="23">
        <f t="shared" si="2860"/>
        <v>74889487.274228647</v>
      </c>
      <c r="AD3878" s="23">
        <f t="shared" si="2866"/>
        <v>4803211</v>
      </c>
      <c r="AE3878" s="24">
        <f t="shared" si="2827"/>
        <v>70086276.274228647</v>
      </c>
      <c r="AF3878" s="3">
        <f t="shared" si="2861"/>
        <v>1E-4</v>
      </c>
      <c r="AG3878" s="2">
        <f t="shared" si="2843"/>
        <v>0</v>
      </c>
      <c r="AH3878" s="2">
        <f t="shared" si="2844"/>
        <v>250.05754823032552</v>
      </c>
      <c r="AI3878" s="23">
        <f t="shared" si="2867"/>
        <v>12395352287.606394</v>
      </c>
      <c r="AJ3878" s="23">
        <f t="shared" si="2845"/>
        <v>6219.922423797766</v>
      </c>
      <c r="AK3878" s="23">
        <f t="shared" si="2846"/>
        <v>69715.352930862515</v>
      </c>
      <c r="AL3878" s="23">
        <f t="shared" si="2871"/>
        <v>0</v>
      </c>
      <c r="AM3878" s="23">
        <f t="shared" si="2872"/>
        <v>0</v>
      </c>
      <c r="AN3878" s="16">
        <f t="shared" si="2862"/>
        <v>0</v>
      </c>
      <c r="AO3878" s="23">
        <f t="shared" si="2863"/>
        <v>0</v>
      </c>
      <c r="AP3878" s="22">
        <f t="shared" si="2864"/>
        <v>0</v>
      </c>
      <c r="AQ3878" s="30">
        <f t="shared" si="2847"/>
        <v>35083759439.617683</v>
      </c>
      <c r="AR3878" s="28">
        <f t="shared" si="2848"/>
        <v>17331702085.529331</v>
      </c>
      <c r="AS3878" s="25">
        <f t="shared" si="2849"/>
        <v>200337590.02425668</v>
      </c>
      <c r="AT3878" s="32">
        <f t="shared" si="2850"/>
        <v>0</v>
      </c>
      <c r="AU3878" s="23">
        <f t="shared" si="2851"/>
        <v>0</v>
      </c>
      <c r="AV3878" s="22">
        <f t="shared" si="2852"/>
        <v>5129000472.7203979</v>
      </c>
      <c r="AW3878" s="31">
        <f t="shared" si="2865"/>
        <v>23241285782.468086</v>
      </c>
      <c r="AX3878"/>
      <c r="AY3878"/>
      <c r="AZ3878"/>
      <c r="BA3878"/>
    </row>
    <row r="3879" spans="1:53" s="21" customFormat="1" x14ac:dyDescent="0.25">
      <c r="A3879">
        <f t="shared" si="2873"/>
        <v>1013</v>
      </c>
      <c r="B3879" t="s">
        <v>9</v>
      </c>
      <c r="C3879" s="27">
        <f t="shared" si="2830"/>
        <v>0</v>
      </c>
      <c r="D3879" s="27">
        <f t="shared" si="2853"/>
        <v>0</v>
      </c>
      <c r="E3879" s="27" t="b">
        <f t="shared" si="2829"/>
        <v>1</v>
      </c>
      <c r="F3879" s="29">
        <f t="shared" si="2831"/>
        <v>0</v>
      </c>
      <c r="G3879" s="27">
        <f t="shared" si="2854"/>
        <v>0</v>
      </c>
      <c r="H3879" s="22">
        <f t="shared" si="2832"/>
        <v>43814006024.317116</v>
      </c>
      <c r="I3879" s="23">
        <f t="shared" si="2833"/>
        <v>132580106.5049091</v>
      </c>
      <c r="J3879" s="23">
        <f t="shared" si="2834"/>
        <v>1086</v>
      </c>
      <c r="K3879" s="19">
        <f t="shared" si="2855"/>
        <v>225.0831931027827</v>
      </c>
      <c r="L3879" s="16">
        <f t="shared" si="2835"/>
        <v>302.21660657568992</v>
      </c>
      <c r="M3879" s="23">
        <f>M3878-IF($B3879="B",(Percent_Rent_In_Elsies*2.49%/12 * H3878)/K3878,0)+IF($B3879="D",N3879,0)+IF(B3879="D",AK3878)+IF(B3879="C",F3878*90%)-(Y3879-Y3878)-IF($B3879="A",Q3878/K3878) + IF($B3879="A",Q3878/K3878)</f>
        <v>-70607239.366584048</v>
      </c>
      <c r="N3879" s="23">
        <f t="shared" si="2836"/>
        <v>0</v>
      </c>
      <c r="O3879" s="22">
        <f t="shared" si="2837"/>
        <v>31136602.84511669</v>
      </c>
      <c r="P3879" s="22">
        <f t="shared" si="2868"/>
        <v>0</v>
      </c>
      <c r="Q3879" s="22">
        <f t="shared" si="2869"/>
        <v>0</v>
      </c>
      <c r="R3879" s="22">
        <f t="shared" si="2838"/>
        <v>535679917.28211015</v>
      </c>
      <c r="S3879" s="16">
        <f t="shared" si="2828"/>
        <v>0</v>
      </c>
      <c r="T3879" s="15">
        <f t="shared" si="2839"/>
        <v>13429114.066872507</v>
      </c>
      <c r="U3879" s="23">
        <f t="shared" si="2856"/>
        <v>2379919.6639150903</v>
      </c>
      <c r="V3879" s="23">
        <f t="shared" si="2857"/>
        <v>0</v>
      </c>
      <c r="W3879" s="23">
        <f t="shared" si="2870"/>
        <v>197996.64425250332</v>
      </c>
      <c r="X3879" s="23">
        <f t="shared" si="2858"/>
        <v>47261625.679328635</v>
      </c>
      <c r="Y3879" s="23">
        <f t="shared" si="2840"/>
        <v>13825559.361691331</v>
      </c>
      <c r="Z3879" s="3">
        <f t="shared" si="2841"/>
        <v>0</v>
      </c>
      <c r="AA3879" s="23">
        <f t="shared" si="2842"/>
        <v>77028414.291625082</v>
      </c>
      <c r="AB3879" s="26">
        <f t="shared" si="2859"/>
        <v>70086276.274228588</v>
      </c>
      <c r="AC3879" s="23">
        <f t="shared" si="2860"/>
        <v>74889487.274228647</v>
      </c>
      <c r="AD3879" s="23">
        <f t="shared" si="2866"/>
        <v>4803211</v>
      </c>
      <c r="AE3879" s="24">
        <f t="shared" si="2827"/>
        <v>70086276.274228647</v>
      </c>
      <c r="AF3879" s="3">
        <f t="shared" si="2861"/>
        <v>0</v>
      </c>
      <c r="AG3879" s="2">
        <f t="shared" si="2843"/>
        <v>0</v>
      </c>
      <c r="AH3879" s="2">
        <f t="shared" si="2844"/>
        <v>250.05754823032552</v>
      </c>
      <c r="AI3879" s="23">
        <f t="shared" si="2867"/>
        <v>12384143891.716417</v>
      </c>
      <c r="AJ3879" s="23">
        <f t="shared" si="2845"/>
        <v>6219.922423797766</v>
      </c>
      <c r="AK3879" s="23">
        <f t="shared" si="2846"/>
        <v>0</v>
      </c>
      <c r="AL3879" s="23">
        <f t="shared" si="2871"/>
        <v>0</v>
      </c>
      <c r="AM3879" s="23">
        <f t="shared" si="2872"/>
        <v>0</v>
      </c>
      <c r="AN3879" s="16">
        <f t="shared" si="2862"/>
        <v>0</v>
      </c>
      <c r="AO3879" s="23">
        <f t="shared" si="2863"/>
        <v>0</v>
      </c>
      <c r="AP3879" s="22">
        <f t="shared" si="2864"/>
        <v>0</v>
      </c>
      <c r="AQ3879" s="30">
        <f t="shared" si="2847"/>
        <v>35083759439.617683</v>
      </c>
      <c r="AR3879" s="28">
        <f t="shared" si="2848"/>
        <v>17331702085.529331</v>
      </c>
      <c r="AS3879" s="25">
        <f t="shared" si="2849"/>
        <v>200337590.02425668</v>
      </c>
      <c r="AT3879" s="32">
        <f t="shared" si="2850"/>
        <v>0</v>
      </c>
      <c r="AU3879" s="23">
        <f t="shared" si="2851"/>
        <v>0</v>
      </c>
      <c r="AV3879" s="22">
        <f t="shared" si="2852"/>
        <v>5129000472.7203979</v>
      </c>
      <c r="AW3879" s="31">
        <f t="shared" si="2865"/>
        <v>23241285782.468086</v>
      </c>
      <c r="AX3879"/>
      <c r="AY3879"/>
      <c r="AZ3879"/>
      <c r="BA3879"/>
    </row>
    <row r="3880" spans="1:53" x14ac:dyDescent="0.25">
      <c r="A3880" s="21">
        <f t="shared" si="2873"/>
        <v>1013</v>
      </c>
      <c r="B3880" s="21" t="s">
        <v>28</v>
      </c>
      <c r="C3880" s="27">
        <f t="shared" si="2830"/>
        <v>0</v>
      </c>
      <c r="D3880" s="27">
        <f t="shared" si="2853"/>
        <v>0</v>
      </c>
      <c r="E3880" s="27" t="b">
        <f t="shared" si="2829"/>
        <v>1</v>
      </c>
      <c r="F3880" s="29">
        <f t="shared" si="2831"/>
        <v>0</v>
      </c>
      <c r="G3880" s="27">
        <f t="shared" si="2854"/>
        <v>0</v>
      </c>
      <c r="H3880" s="22">
        <f t="shared" si="2832"/>
        <v>43814006024.317116</v>
      </c>
      <c r="I3880" s="23">
        <f t="shared" si="2833"/>
        <v>132580106.5049091</v>
      </c>
      <c r="J3880" s="23">
        <f t="shared" si="2834"/>
        <v>1086</v>
      </c>
      <c r="K3880" s="19">
        <f t="shared" si="2855"/>
        <v>225.0831931027827</v>
      </c>
      <c r="L3880" s="16">
        <f t="shared" si="2835"/>
        <v>302.21660657568992</v>
      </c>
      <c r="M3880" s="23">
        <f>M3879-IF($B3880="B",(Percent_Rent_In_Elsies*2.49%/12 * H3879)/K3879,0)+IF($B3880="D",N3880,0)+IF(B3880="D",AK3879)+IF(B3880="C",F3879*90%)-(Y3880-Y3879)-IF($B3880="A",Q3879/K3879) + IF($B3880="A",Q3879/K3879)</f>
        <v>-70607239.366584048</v>
      </c>
      <c r="N3880" s="23">
        <f t="shared" si="2836"/>
        <v>0</v>
      </c>
      <c r="O3880" s="22">
        <f t="shared" si="2837"/>
        <v>0</v>
      </c>
      <c r="P3880" s="22">
        <f t="shared" si="2868"/>
        <v>31136602.84511669</v>
      </c>
      <c r="Q3880" s="22">
        <f t="shared" si="2869"/>
        <v>0</v>
      </c>
      <c r="R3880" s="22">
        <f t="shared" si="2838"/>
        <v>535679917.28211015</v>
      </c>
      <c r="S3880" s="16">
        <f t="shared" si="2828"/>
        <v>0</v>
      </c>
      <c r="T3880" s="15">
        <f t="shared" si="2839"/>
        <v>0</v>
      </c>
      <c r="U3880" s="23">
        <f t="shared" si="2856"/>
        <v>2379919.6639150903</v>
      </c>
      <c r="V3880" s="23">
        <f t="shared" si="2857"/>
        <v>0</v>
      </c>
      <c r="W3880" s="23">
        <f t="shared" si="2870"/>
        <v>0</v>
      </c>
      <c r="X3880" s="23">
        <f t="shared" si="2858"/>
        <v>47261625.679328635</v>
      </c>
      <c r="Y3880" s="23">
        <f t="shared" si="2840"/>
        <v>13825559.361691331</v>
      </c>
      <c r="Z3880" s="3">
        <f t="shared" si="2841"/>
        <v>9899.8322126251678</v>
      </c>
      <c r="AA3880" s="23">
        <f t="shared" si="2842"/>
        <v>77176911.774814457</v>
      </c>
      <c r="AB3880" s="26">
        <f t="shared" si="2859"/>
        <v>70086276.274228588</v>
      </c>
      <c r="AC3880" s="23">
        <f t="shared" si="2860"/>
        <v>74889487.274228647</v>
      </c>
      <c r="AD3880" s="23">
        <f t="shared" si="2866"/>
        <v>4803211</v>
      </c>
      <c r="AE3880" s="24">
        <f t="shared" si="2827"/>
        <v>70086276.274228647</v>
      </c>
      <c r="AF3880" s="3">
        <f t="shared" si="2861"/>
        <v>0</v>
      </c>
      <c r="AG3880" s="2">
        <f t="shared" si="2843"/>
        <v>1187979865.5150199</v>
      </c>
      <c r="AH3880" s="2">
        <f t="shared" si="2844"/>
        <v>250.05754823032552</v>
      </c>
      <c r="AI3880" s="23">
        <f t="shared" si="2867"/>
        <v>12408018382.91927</v>
      </c>
      <c r="AJ3880" s="23">
        <f t="shared" si="2845"/>
        <v>6219.922423797766</v>
      </c>
      <c r="AK3880" s="23">
        <f t="shared" si="2846"/>
        <v>0</v>
      </c>
      <c r="AL3880" s="23">
        <f t="shared" si="2871"/>
        <v>0</v>
      </c>
      <c r="AM3880" s="23">
        <f t="shared" si="2872"/>
        <v>0</v>
      </c>
      <c r="AN3880" s="16">
        <f t="shared" si="2862"/>
        <v>0</v>
      </c>
      <c r="AO3880" s="23">
        <f t="shared" si="2863"/>
        <v>0</v>
      </c>
      <c r="AP3880" s="22">
        <f t="shared" si="2864"/>
        <v>0</v>
      </c>
      <c r="AQ3880" s="30">
        <f t="shared" si="2847"/>
        <v>35083759439.617683</v>
      </c>
      <c r="AR3880" s="28">
        <f t="shared" si="2848"/>
        <v>17331702085.529331</v>
      </c>
      <c r="AS3880" s="25">
        <f t="shared" si="2849"/>
        <v>200337590.02425668</v>
      </c>
      <c r="AT3880" s="32">
        <f t="shared" si="2850"/>
        <v>19799.664425250336</v>
      </c>
      <c r="AU3880" s="23">
        <f t="shared" si="2851"/>
        <v>19799.664425250336</v>
      </c>
      <c r="AV3880" s="22">
        <f t="shared" si="2852"/>
        <v>5142429586.7872705</v>
      </c>
      <c r="AW3880" s="31">
        <f t="shared" si="2865"/>
        <v>23241285782.468086</v>
      </c>
    </row>
    <row r="3881" spans="1:53" x14ac:dyDescent="0.25">
      <c r="A3881">
        <f t="shared" si="2873"/>
        <v>1014</v>
      </c>
      <c r="B3881" t="s">
        <v>6</v>
      </c>
      <c r="C3881" s="27">
        <f t="shared" si="2830"/>
        <v>0</v>
      </c>
      <c r="D3881" s="27">
        <f t="shared" si="2853"/>
        <v>0</v>
      </c>
      <c r="E3881" s="27" t="b">
        <f t="shared" si="2829"/>
        <v>1</v>
      </c>
      <c r="F3881" s="29">
        <f t="shared" si="2831"/>
        <v>0</v>
      </c>
      <c r="G3881" s="27">
        <f t="shared" si="2854"/>
        <v>0</v>
      </c>
      <c r="H3881" s="22">
        <f t="shared" si="2832"/>
        <v>43887029367.690979</v>
      </c>
      <c r="I3881" s="23">
        <f t="shared" si="2833"/>
        <v>132580106.5049091</v>
      </c>
      <c r="J3881" s="23">
        <f t="shared" si="2834"/>
        <v>1086</v>
      </c>
      <c r="K3881" s="19">
        <f t="shared" si="2855"/>
        <v>225.0831931027827</v>
      </c>
      <c r="L3881" s="16">
        <f t="shared" si="2835"/>
        <v>302.72030091998278</v>
      </c>
      <c r="M3881" s="23">
        <f>M3880-IF($B3881="B",(Percent_Rent_In_Elsies*2.49%/12 * H3880)/K3880,0)+IF($B3881="D",N3881,0)+IF(B3881="D",AK3880)+IF(B3881="C",F3880*90%)-(Y3881-Y3880)-IF($B3881="A",Q3880/K3880) + IF($B3881="A",Q3880/K3880)</f>
        <v>-70607239.366584048</v>
      </c>
      <c r="N3881" s="23">
        <f t="shared" si="2836"/>
        <v>0</v>
      </c>
      <c r="O3881" s="22">
        <f t="shared" si="2837"/>
        <v>0</v>
      </c>
      <c r="P3881" s="22">
        <f t="shared" si="2868"/>
        <v>0</v>
      </c>
      <c r="Q3881" s="22">
        <f t="shared" si="2869"/>
        <v>0</v>
      </c>
      <c r="R3881" s="22">
        <f t="shared" si="2838"/>
        <v>535679917.28211015</v>
      </c>
      <c r="S3881" s="16">
        <f t="shared" si="2828"/>
        <v>0</v>
      </c>
      <c r="T3881" s="15">
        <f t="shared" si="2839"/>
        <v>0</v>
      </c>
      <c r="U3881" s="23">
        <f t="shared" si="2856"/>
        <v>2379919.6639150903</v>
      </c>
      <c r="V3881" s="23">
        <f t="shared" si="2857"/>
        <v>0</v>
      </c>
      <c r="W3881" s="23">
        <f t="shared" si="2870"/>
        <v>0</v>
      </c>
      <c r="X3881" s="23">
        <f t="shared" si="2858"/>
        <v>47311124.84039177</v>
      </c>
      <c r="Y3881" s="23">
        <f t="shared" si="2840"/>
        <v>13825559.361691331</v>
      </c>
      <c r="Z3881" s="3">
        <f t="shared" si="2841"/>
        <v>0</v>
      </c>
      <c r="AA3881" s="23">
        <f t="shared" si="2842"/>
        <v>77176911.774814457</v>
      </c>
      <c r="AB3881" s="26">
        <f t="shared" si="2859"/>
        <v>70086276.274228588</v>
      </c>
      <c r="AC3881" s="23">
        <f t="shared" si="2860"/>
        <v>74889487.274228647</v>
      </c>
      <c r="AD3881" s="23">
        <f t="shared" si="2866"/>
        <v>4803211</v>
      </c>
      <c r="AE3881" s="24">
        <f t="shared" si="2827"/>
        <v>70086276.274228647</v>
      </c>
      <c r="AF3881" s="3">
        <f t="shared" si="2861"/>
        <v>0</v>
      </c>
      <c r="AG3881" s="2">
        <f t="shared" si="2843"/>
        <v>0</v>
      </c>
      <c r="AH3881" s="2">
        <f t="shared" si="2844"/>
        <v>250.4743108107094</v>
      </c>
      <c r="AI3881" s="23">
        <f t="shared" si="2867"/>
        <v>12408018382.91927</v>
      </c>
      <c r="AJ3881" s="23">
        <f t="shared" si="2845"/>
        <v>6219.922423797766</v>
      </c>
      <c r="AK3881" s="23">
        <f t="shared" si="2846"/>
        <v>0</v>
      </c>
      <c r="AL3881" s="23">
        <f t="shared" si="2871"/>
        <v>0</v>
      </c>
      <c r="AM3881" s="23">
        <f t="shared" si="2872"/>
        <v>0</v>
      </c>
      <c r="AN3881" s="16">
        <f t="shared" si="2862"/>
        <v>0</v>
      </c>
      <c r="AO3881" s="23">
        <f t="shared" si="2863"/>
        <v>0</v>
      </c>
      <c r="AP3881" s="22">
        <f t="shared" si="2864"/>
        <v>0</v>
      </c>
      <c r="AQ3881" s="30">
        <f t="shared" si="2847"/>
        <v>35083759439.617683</v>
      </c>
      <c r="AR3881" s="28">
        <f t="shared" si="2848"/>
        <v>17331702085.529331</v>
      </c>
      <c r="AS3881" s="25">
        <f t="shared" si="2849"/>
        <v>200337590.02425668</v>
      </c>
      <c r="AT3881" s="32">
        <f t="shared" si="2850"/>
        <v>0</v>
      </c>
      <c r="AU3881" s="23">
        <f t="shared" si="2851"/>
        <v>0</v>
      </c>
      <c r="AV3881" s="22">
        <f t="shared" si="2852"/>
        <v>5142429586.7872705</v>
      </c>
      <c r="AW3881" s="31">
        <f t="shared" si="2865"/>
        <v>23210149179.622967</v>
      </c>
    </row>
    <row r="3882" spans="1:53" x14ac:dyDescent="0.25">
      <c r="A3882">
        <f t="shared" si="2873"/>
        <v>1014</v>
      </c>
      <c r="B3882" t="s">
        <v>7</v>
      </c>
      <c r="C3882" s="27">
        <f t="shared" si="2830"/>
        <v>0</v>
      </c>
      <c r="D3882" s="27">
        <f t="shared" si="2853"/>
        <v>0</v>
      </c>
      <c r="E3882" s="27" t="b">
        <f t="shared" si="2829"/>
        <v>1</v>
      </c>
      <c r="F3882" s="29">
        <f t="shared" si="2831"/>
        <v>0</v>
      </c>
      <c r="G3882" s="27">
        <f t="shared" si="2854"/>
        <v>0</v>
      </c>
      <c r="H3882" s="22">
        <f t="shared" si="2832"/>
        <v>43887029367.690979</v>
      </c>
      <c r="I3882" s="23">
        <f t="shared" si="2833"/>
        <v>132580106.5049091</v>
      </c>
      <c r="J3882" s="23">
        <f t="shared" si="2834"/>
        <v>1086</v>
      </c>
      <c r="K3882" s="19">
        <f t="shared" si="2855"/>
        <v>225.0831931027827</v>
      </c>
      <c r="L3882" s="16">
        <f t="shared" si="2835"/>
        <v>302.72030091998278</v>
      </c>
      <c r="M3882" s="23">
        <f>M3881-IF($B3882="B",(Percent_Rent_In_Elsies*2.49%/12 * H3881)/K3881,0)+IF($B3882="D",N3882,0)+IF(B3882="D",AK3881)+IF(B3882="C",F3881*90%)-(Y3882-Y3881)-IF($B3882="A",Q3881/K3881) + IF($B3882="A",Q3881/K3881)</f>
        <v>-70809532.538016826</v>
      </c>
      <c r="N3882" s="23">
        <f t="shared" si="2836"/>
        <v>0</v>
      </c>
      <c r="O3882" s="22">
        <f t="shared" si="2837"/>
        <v>0</v>
      </c>
      <c r="P3882" s="22">
        <f t="shared" si="2868"/>
        <v>0</v>
      </c>
      <c r="Q3882" s="22">
        <f t="shared" si="2869"/>
        <v>0</v>
      </c>
      <c r="R3882" s="22">
        <f t="shared" si="2838"/>
        <v>491039924.17526764</v>
      </c>
      <c r="S3882" s="16">
        <f t="shared" si="2828"/>
        <v>44639993.10684251</v>
      </c>
      <c r="T3882" s="15">
        <f t="shared" si="2839"/>
        <v>0</v>
      </c>
      <c r="U3882" s="23">
        <f t="shared" si="2856"/>
        <v>2181593.0252554994</v>
      </c>
      <c r="V3882" s="23">
        <f t="shared" si="2857"/>
        <v>198326.63865959086</v>
      </c>
      <c r="W3882" s="23">
        <f t="shared" si="2870"/>
        <v>0</v>
      </c>
      <c r="X3882" s="23">
        <f t="shared" si="2858"/>
        <v>47311124.84039177</v>
      </c>
      <c r="Y3882" s="23">
        <f t="shared" si="2840"/>
        <v>13825559.361691331</v>
      </c>
      <c r="Z3882" s="3">
        <f t="shared" si="2841"/>
        <v>0</v>
      </c>
      <c r="AA3882" s="23">
        <f t="shared" si="2842"/>
        <v>77176911.774814457</v>
      </c>
      <c r="AB3882" s="26">
        <f t="shared" si="2859"/>
        <v>70086276.274228588</v>
      </c>
      <c r="AC3882" s="23">
        <f t="shared" si="2860"/>
        <v>74889487.274228647</v>
      </c>
      <c r="AD3882" s="23">
        <f t="shared" si="2866"/>
        <v>4803211</v>
      </c>
      <c r="AE3882" s="24">
        <f t="shared" si="2827"/>
        <v>70086276.274228647</v>
      </c>
      <c r="AF3882" s="3">
        <f t="shared" si="2861"/>
        <v>0</v>
      </c>
      <c r="AG3882" s="2">
        <f t="shared" si="2843"/>
        <v>0</v>
      </c>
      <c r="AH3882" s="2">
        <f t="shared" si="2844"/>
        <v>250.4743108107094</v>
      </c>
      <c r="AI3882" s="23">
        <f t="shared" si="2867"/>
        <v>12408018382.91927</v>
      </c>
      <c r="AJ3882" s="23">
        <f t="shared" si="2845"/>
        <v>6219.922423797766</v>
      </c>
      <c r="AK3882" s="23">
        <f t="shared" si="2846"/>
        <v>0</v>
      </c>
      <c r="AL3882" s="23">
        <f t="shared" si="2871"/>
        <v>12666095.312875748</v>
      </c>
      <c r="AM3882" s="23">
        <f t="shared" si="2872"/>
        <v>11817319538.777346</v>
      </c>
      <c r="AN3882" s="16">
        <f t="shared" si="2862"/>
        <v>0</v>
      </c>
      <c r="AO3882" s="23">
        <f t="shared" si="2863"/>
        <v>202293.17143278287</v>
      </c>
      <c r="AP3882" s="22">
        <f t="shared" si="2864"/>
        <v>45532792.968979396</v>
      </c>
      <c r="AQ3882" s="30">
        <f t="shared" si="2847"/>
        <v>35174437996.815407</v>
      </c>
      <c r="AR3882" s="28">
        <f t="shared" si="2848"/>
        <v>17376847849.758076</v>
      </c>
      <c r="AS3882" s="25">
        <f t="shared" si="2849"/>
        <v>200337590.02425668</v>
      </c>
      <c r="AT3882" s="32">
        <f t="shared" si="2850"/>
        <v>0</v>
      </c>
      <c r="AU3882" s="23">
        <f t="shared" si="2851"/>
        <v>0</v>
      </c>
      <c r="AV3882" s="22">
        <f t="shared" si="2852"/>
        <v>5142429586.7872705</v>
      </c>
      <c r="AW3882" s="31">
        <f t="shared" si="2865"/>
        <v>23300827736.82069</v>
      </c>
    </row>
    <row r="3883" spans="1:53" x14ac:dyDescent="0.25">
      <c r="A3883">
        <f t="shared" si="2873"/>
        <v>1014</v>
      </c>
      <c r="B3883" t="s">
        <v>8</v>
      </c>
      <c r="C3883" s="27">
        <f t="shared" si="2830"/>
        <v>0</v>
      </c>
      <c r="D3883" s="27">
        <f t="shared" si="2853"/>
        <v>0</v>
      </c>
      <c r="E3883" s="27" t="b">
        <f t="shared" si="2829"/>
        <v>1</v>
      </c>
      <c r="F3883" s="29">
        <f t="shared" si="2831"/>
        <v>0</v>
      </c>
      <c r="G3883" s="27">
        <f t="shared" si="2854"/>
        <v>0</v>
      </c>
      <c r="H3883" s="22">
        <f t="shared" si="2832"/>
        <v>43887029367.690979</v>
      </c>
      <c r="I3883" s="23">
        <f t="shared" si="2833"/>
        <v>132580106.5049091</v>
      </c>
      <c r="J3883" s="23">
        <f t="shared" si="2834"/>
        <v>1086</v>
      </c>
      <c r="K3883" s="19">
        <f t="shared" si="2855"/>
        <v>225.0831931027827</v>
      </c>
      <c r="L3883" s="16">
        <f t="shared" si="2835"/>
        <v>302.72030091998278</v>
      </c>
      <c r="M3883" s="23">
        <f>M3882-IF($B3883="B",(Percent_Rent_In_Elsies*2.49%/12 * H3882)/K3882,0)+IF($B3883="D",N3883,0)+IF(B3883="D",AK3882)+IF(B3883="C",F3882*90%)-(Y3883-Y3882)-IF($B3883="A",Q3882/K3882) + IF($B3883="A",Q3882/K3882)</f>
        <v>-70809532.538016826</v>
      </c>
      <c r="N3883" s="23">
        <f t="shared" si="2836"/>
        <v>0</v>
      </c>
      <c r="O3883" s="22">
        <f t="shared" si="2837"/>
        <v>0</v>
      </c>
      <c r="P3883" s="22">
        <f t="shared" si="2868"/>
        <v>0</v>
      </c>
      <c r="Q3883" s="22">
        <f t="shared" si="2869"/>
        <v>0</v>
      </c>
      <c r="R3883" s="22">
        <f t="shared" si="2838"/>
        <v>536572717.14424706</v>
      </c>
      <c r="S3883" s="16">
        <f t="shared" si="2828"/>
        <v>44639993.10684251</v>
      </c>
      <c r="T3883" s="15">
        <f t="shared" si="2839"/>
        <v>0</v>
      </c>
      <c r="U3883" s="23">
        <f t="shared" si="2856"/>
        <v>2383886.1966882823</v>
      </c>
      <c r="V3883" s="23">
        <f t="shared" si="2857"/>
        <v>198326.63865959086</v>
      </c>
      <c r="W3883" s="23">
        <f t="shared" si="2870"/>
        <v>0</v>
      </c>
      <c r="X3883" s="23">
        <f t="shared" si="2858"/>
        <v>47311124.84039177</v>
      </c>
      <c r="Y3883" s="23">
        <f t="shared" si="2840"/>
        <v>13825559.361691331</v>
      </c>
      <c r="Z3883" s="3">
        <f t="shared" si="2841"/>
        <v>0</v>
      </c>
      <c r="AA3883" s="23">
        <f t="shared" si="2842"/>
        <v>77176911.774814457</v>
      </c>
      <c r="AB3883" s="26">
        <f t="shared" si="2859"/>
        <v>70086276.274228603</v>
      </c>
      <c r="AC3883" s="23">
        <f t="shared" si="2860"/>
        <v>74889487.274228647</v>
      </c>
      <c r="AD3883" s="23">
        <f t="shared" si="2866"/>
        <v>4803211</v>
      </c>
      <c r="AE3883" s="24">
        <f t="shared" si="2827"/>
        <v>70086276.274228647</v>
      </c>
      <c r="AF3883" s="3">
        <f t="shared" si="2861"/>
        <v>1E-4</v>
      </c>
      <c r="AG3883" s="2">
        <f t="shared" si="2843"/>
        <v>0</v>
      </c>
      <c r="AH3883" s="2">
        <f t="shared" si="2844"/>
        <v>250.4743108107094</v>
      </c>
      <c r="AI3883" s="23">
        <f t="shared" si="2867"/>
        <v>12408018382.91927</v>
      </c>
      <c r="AJ3883" s="23">
        <f t="shared" si="2845"/>
        <v>6219.922423797766</v>
      </c>
      <c r="AK3883" s="23">
        <f t="shared" si="2846"/>
        <v>69769.701480312186</v>
      </c>
      <c r="AL3883" s="23">
        <f t="shared" si="2871"/>
        <v>0</v>
      </c>
      <c r="AM3883" s="23">
        <f t="shared" si="2872"/>
        <v>0</v>
      </c>
      <c r="AN3883" s="16">
        <f t="shared" si="2862"/>
        <v>0</v>
      </c>
      <c r="AO3883" s="23">
        <f t="shared" si="2863"/>
        <v>0</v>
      </c>
      <c r="AP3883" s="22">
        <f t="shared" si="2864"/>
        <v>0</v>
      </c>
      <c r="AQ3883" s="30">
        <f t="shared" si="2847"/>
        <v>35174437996.815407</v>
      </c>
      <c r="AR3883" s="28">
        <f t="shared" si="2848"/>
        <v>17376847849.758076</v>
      </c>
      <c r="AS3883" s="25">
        <f t="shared" si="2849"/>
        <v>200337590.02425668</v>
      </c>
      <c r="AT3883" s="32">
        <f t="shared" si="2850"/>
        <v>0</v>
      </c>
      <c r="AU3883" s="23">
        <f t="shared" si="2851"/>
        <v>0</v>
      </c>
      <c r="AV3883" s="22">
        <f t="shared" si="2852"/>
        <v>5142429586.7872705</v>
      </c>
      <c r="AW3883" s="31">
        <f t="shared" si="2865"/>
        <v>23300827736.820694</v>
      </c>
    </row>
    <row r="3884" spans="1:53" x14ac:dyDescent="0.25">
      <c r="A3884" s="21">
        <f t="shared" si="2873"/>
        <v>1014</v>
      </c>
      <c r="B3884" s="21" t="s">
        <v>9</v>
      </c>
      <c r="C3884" s="27">
        <f t="shared" si="2830"/>
        <v>0</v>
      </c>
      <c r="D3884" s="27">
        <f t="shared" si="2853"/>
        <v>0</v>
      </c>
      <c r="E3884" s="27" t="b">
        <f t="shared" si="2829"/>
        <v>1</v>
      </c>
      <c r="F3884" s="29">
        <f t="shared" si="2831"/>
        <v>0</v>
      </c>
      <c r="G3884" s="27">
        <f t="shared" si="2854"/>
        <v>0</v>
      </c>
      <c r="H3884" s="22">
        <f t="shared" si="2832"/>
        <v>43887029367.690979</v>
      </c>
      <c r="I3884" s="23">
        <f t="shared" si="2833"/>
        <v>132580106.5049091</v>
      </c>
      <c r="J3884" s="23">
        <f t="shared" si="2834"/>
        <v>1086</v>
      </c>
      <c r="K3884" s="19">
        <f t="shared" si="2855"/>
        <v>225.0831931027827</v>
      </c>
      <c r="L3884" s="16">
        <f t="shared" si="2835"/>
        <v>302.72030091998278</v>
      </c>
      <c r="M3884" s="23">
        <f>M3883-IF($B3884="B",(Percent_Rent_In_Elsies*2.49%/12 * H3883)/K3883,0)+IF($B3884="D",N3884,0)+IF(B3884="D",AK3883)+IF(B3884="C",F3883*90%)-(Y3884-Y3883)-IF($B3884="A",Q3883/K3883) + IF($B3884="A",Q3883/K3883)</f>
        <v>-70739762.836536512</v>
      </c>
      <c r="N3884" s="23">
        <f t="shared" si="2836"/>
        <v>0</v>
      </c>
      <c r="O3884" s="22">
        <f t="shared" si="2837"/>
        <v>31188497.183191881</v>
      </c>
      <c r="P3884" s="22">
        <f t="shared" si="2868"/>
        <v>0</v>
      </c>
      <c r="Q3884" s="22">
        <f t="shared" si="2869"/>
        <v>0</v>
      </c>
      <c r="R3884" s="22">
        <f t="shared" si="2838"/>
        <v>536572717.14424706</v>
      </c>
      <c r="S3884" s="16">
        <f t="shared" si="2828"/>
        <v>0</v>
      </c>
      <c r="T3884" s="15">
        <f t="shared" si="2839"/>
        <v>13451495.92365063</v>
      </c>
      <c r="U3884" s="23">
        <f t="shared" si="2856"/>
        <v>2383886.1966882823</v>
      </c>
      <c r="V3884" s="23">
        <f t="shared" si="2857"/>
        <v>0</v>
      </c>
      <c r="W3884" s="23">
        <f t="shared" si="2870"/>
        <v>198326.63865959086</v>
      </c>
      <c r="X3884" s="23">
        <f t="shared" si="2858"/>
        <v>47311124.84039177</v>
      </c>
      <c r="Y3884" s="23">
        <f t="shared" si="2840"/>
        <v>13825559.361691331</v>
      </c>
      <c r="Z3884" s="3">
        <f t="shared" si="2841"/>
        <v>0</v>
      </c>
      <c r="AA3884" s="23">
        <f t="shared" si="2842"/>
        <v>77107142.073334143</v>
      </c>
      <c r="AB3884" s="26">
        <f t="shared" si="2859"/>
        <v>70086276.274228618</v>
      </c>
      <c r="AC3884" s="23">
        <f t="shared" si="2860"/>
        <v>74889487.274228647</v>
      </c>
      <c r="AD3884" s="23">
        <f t="shared" si="2866"/>
        <v>4803211</v>
      </c>
      <c r="AE3884" s="24">
        <f t="shared" si="2827"/>
        <v>70086276.274228647</v>
      </c>
      <c r="AF3884" s="3">
        <f t="shared" si="2861"/>
        <v>0</v>
      </c>
      <c r="AG3884" s="2">
        <f t="shared" si="2843"/>
        <v>0</v>
      </c>
      <c r="AH3884" s="2">
        <f t="shared" si="2844"/>
        <v>250.4743108107094</v>
      </c>
      <c r="AI3884" s="23">
        <f t="shared" si="2867"/>
        <v>12396801249.211399</v>
      </c>
      <c r="AJ3884" s="23">
        <f t="shared" si="2845"/>
        <v>6219.922423797766</v>
      </c>
      <c r="AK3884" s="23">
        <f t="shared" si="2846"/>
        <v>0</v>
      </c>
      <c r="AL3884" s="23">
        <f t="shared" si="2871"/>
        <v>0</v>
      </c>
      <c r="AM3884" s="23">
        <f t="shared" si="2872"/>
        <v>0</v>
      </c>
      <c r="AN3884" s="16">
        <f t="shared" si="2862"/>
        <v>0</v>
      </c>
      <c r="AO3884" s="23">
        <f t="shared" si="2863"/>
        <v>0</v>
      </c>
      <c r="AP3884" s="22">
        <f t="shared" si="2864"/>
        <v>0</v>
      </c>
      <c r="AQ3884" s="30">
        <f t="shared" si="2847"/>
        <v>35174437996.815407</v>
      </c>
      <c r="AR3884" s="28">
        <f t="shared" si="2848"/>
        <v>17376847849.758076</v>
      </c>
      <c r="AS3884" s="25">
        <f t="shared" si="2849"/>
        <v>200337590.02425668</v>
      </c>
      <c r="AT3884" s="32">
        <f t="shared" si="2850"/>
        <v>0</v>
      </c>
      <c r="AU3884" s="23">
        <f t="shared" si="2851"/>
        <v>0</v>
      </c>
      <c r="AV3884" s="22">
        <f t="shared" si="2852"/>
        <v>5142429586.7872705</v>
      </c>
      <c r="AW3884" s="31">
        <f t="shared" si="2865"/>
        <v>23300827736.820694</v>
      </c>
      <c r="AX3884" s="21"/>
      <c r="AY3884" s="21"/>
      <c r="AZ3884" s="21"/>
      <c r="BA3884" s="21"/>
    </row>
    <row r="3885" spans="1:53" x14ac:dyDescent="0.25">
      <c r="A3885" s="21">
        <f t="shared" si="2873"/>
        <v>1014</v>
      </c>
      <c r="B3885" s="21" t="s">
        <v>28</v>
      </c>
      <c r="C3885" s="27">
        <f t="shared" si="2830"/>
        <v>0</v>
      </c>
      <c r="D3885" s="27">
        <f t="shared" si="2853"/>
        <v>0</v>
      </c>
      <c r="E3885" s="27" t="b">
        <f t="shared" si="2829"/>
        <v>1</v>
      </c>
      <c r="F3885" s="29">
        <f t="shared" si="2831"/>
        <v>0</v>
      </c>
      <c r="G3885" s="27">
        <f t="shared" si="2854"/>
        <v>0</v>
      </c>
      <c r="H3885" s="22">
        <f t="shared" si="2832"/>
        <v>43887029367.690979</v>
      </c>
      <c r="I3885" s="23">
        <f t="shared" si="2833"/>
        <v>132580106.5049091</v>
      </c>
      <c r="J3885" s="23">
        <f t="shared" si="2834"/>
        <v>1086</v>
      </c>
      <c r="K3885" s="19">
        <f t="shared" si="2855"/>
        <v>225.0831931027827</v>
      </c>
      <c r="L3885" s="16">
        <f t="shared" si="2835"/>
        <v>302.72030091998278</v>
      </c>
      <c r="M3885" s="23">
        <f>M3884-IF($B3885="B",(Percent_Rent_In_Elsies*2.49%/12 * H3884)/K3884,0)+IF($B3885="D",N3885,0)+IF(B3885="D",AK3884)+IF(B3885="C",F3884*90%)-(Y3885-Y3884)-IF($B3885="A",Q3884/K3884) + IF($B3885="A",Q3884/K3884)</f>
        <v>-70739762.836536512</v>
      </c>
      <c r="N3885" s="23">
        <f t="shared" si="2836"/>
        <v>0</v>
      </c>
      <c r="O3885" s="22">
        <f t="shared" si="2837"/>
        <v>0</v>
      </c>
      <c r="P3885" s="22">
        <f t="shared" si="2868"/>
        <v>31188497.183191881</v>
      </c>
      <c r="Q3885" s="22">
        <f t="shared" si="2869"/>
        <v>0</v>
      </c>
      <c r="R3885" s="22">
        <f t="shared" si="2838"/>
        <v>536572717.14424706</v>
      </c>
      <c r="S3885" s="16">
        <f t="shared" si="2828"/>
        <v>0</v>
      </c>
      <c r="T3885" s="15">
        <f t="shared" si="2839"/>
        <v>0</v>
      </c>
      <c r="U3885" s="23">
        <f t="shared" si="2856"/>
        <v>2383886.1966882823</v>
      </c>
      <c r="V3885" s="23">
        <f t="shared" si="2857"/>
        <v>0</v>
      </c>
      <c r="W3885" s="23">
        <f t="shared" si="2870"/>
        <v>0</v>
      </c>
      <c r="X3885" s="23">
        <f t="shared" si="2858"/>
        <v>47311124.84039177</v>
      </c>
      <c r="Y3885" s="23">
        <f t="shared" si="2840"/>
        <v>13825559.361691331</v>
      </c>
      <c r="Z3885" s="3">
        <f t="shared" si="2841"/>
        <v>9916.3319329795449</v>
      </c>
      <c r="AA3885" s="23">
        <f t="shared" si="2842"/>
        <v>77255887.05232884</v>
      </c>
      <c r="AB3885" s="26">
        <f t="shared" si="2859"/>
        <v>70086276.274228588</v>
      </c>
      <c r="AC3885" s="23">
        <f t="shared" si="2860"/>
        <v>74889487.274228647</v>
      </c>
      <c r="AD3885" s="23">
        <f t="shared" si="2866"/>
        <v>4803211</v>
      </c>
      <c r="AE3885" s="24">
        <f t="shared" si="2827"/>
        <v>70086276.274228647</v>
      </c>
      <c r="AF3885" s="3">
        <f t="shared" si="2861"/>
        <v>0</v>
      </c>
      <c r="AG3885" s="2">
        <f t="shared" si="2843"/>
        <v>1189959831.9575453</v>
      </c>
      <c r="AH3885" s="2">
        <f t="shared" si="2844"/>
        <v>250.4743108107094</v>
      </c>
      <c r="AI3885" s="23">
        <f t="shared" si="2867"/>
        <v>12420715531.232924</v>
      </c>
      <c r="AJ3885" s="23">
        <f t="shared" si="2845"/>
        <v>6219.922423797766</v>
      </c>
      <c r="AK3885" s="23">
        <f t="shared" si="2846"/>
        <v>0</v>
      </c>
      <c r="AL3885" s="23">
        <f t="shared" si="2871"/>
        <v>0</v>
      </c>
      <c r="AM3885" s="23">
        <f t="shared" si="2872"/>
        <v>0</v>
      </c>
      <c r="AN3885" s="16">
        <f t="shared" si="2862"/>
        <v>0</v>
      </c>
      <c r="AO3885" s="23">
        <f t="shared" si="2863"/>
        <v>0</v>
      </c>
      <c r="AP3885" s="22">
        <f t="shared" si="2864"/>
        <v>0</v>
      </c>
      <c r="AQ3885" s="30">
        <f t="shared" si="2847"/>
        <v>35174437996.815407</v>
      </c>
      <c r="AR3885" s="28">
        <f t="shared" si="2848"/>
        <v>17376847849.758076</v>
      </c>
      <c r="AS3885" s="25">
        <f t="shared" si="2849"/>
        <v>200337590.02425668</v>
      </c>
      <c r="AT3885" s="32">
        <f t="shared" si="2850"/>
        <v>19832.66386595909</v>
      </c>
      <c r="AU3885" s="23">
        <f t="shared" si="2851"/>
        <v>19832.66386595909</v>
      </c>
      <c r="AV3885" s="22">
        <f t="shared" si="2852"/>
        <v>5155881082.7109213</v>
      </c>
      <c r="AW3885" s="31">
        <f t="shared" si="2865"/>
        <v>23300827736.820694</v>
      </c>
      <c r="AX3885" s="21"/>
      <c r="AY3885" s="21"/>
      <c r="AZ3885" s="21"/>
      <c r="BA3885" s="21"/>
    </row>
    <row r="3886" spans="1:53" x14ac:dyDescent="0.25">
      <c r="A3886">
        <f t="shared" si="2873"/>
        <v>1015</v>
      </c>
      <c r="B3886" t="s">
        <v>6</v>
      </c>
      <c r="C3886" s="27">
        <f t="shared" si="2830"/>
        <v>0</v>
      </c>
      <c r="D3886" s="27">
        <f t="shared" si="2853"/>
        <v>0</v>
      </c>
      <c r="E3886" s="27" t="b">
        <f t="shared" si="2829"/>
        <v>1</v>
      </c>
      <c r="F3886" s="29">
        <f t="shared" si="2831"/>
        <v>0</v>
      </c>
      <c r="G3886" s="27">
        <f t="shared" si="2854"/>
        <v>0</v>
      </c>
      <c r="H3886" s="22">
        <f t="shared" si="2832"/>
        <v>43960174416.637131</v>
      </c>
      <c r="I3886" s="23">
        <f t="shared" si="2833"/>
        <v>132580106.5049091</v>
      </c>
      <c r="J3886" s="23">
        <f t="shared" si="2834"/>
        <v>1086</v>
      </c>
      <c r="K3886" s="19">
        <f t="shared" si="2855"/>
        <v>225.0831931027827</v>
      </c>
      <c r="L3886" s="16">
        <f t="shared" si="2835"/>
        <v>303.22483475484944</v>
      </c>
      <c r="M3886" s="23">
        <f>M3885-IF($B3886="B",(Percent_Rent_In_Elsies*2.49%/12 * H3885)/K3885,0)+IF($B3886="D",N3886,0)+IF(B3886="D",AK3885)+IF(B3886="C",F3885*90%)-(Y3886-Y3885)-IF($B3886="A",Q3885/K3885) + IF($B3886="A",Q3885/K3885)</f>
        <v>-70739762.836536512</v>
      </c>
      <c r="N3886" s="23">
        <f t="shared" si="2836"/>
        <v>0</v>
      </c>
      <c r="O3886" s="22">
        <f t="shared" si="2837"/>
        <v>0</v>
      </c>
      <c r="P3886" s="22">
        <f t="shared" si="2868"/>
        <v>0</v>
      </c>
      <c r="Q3886" s="22">
        <f t="shared" si="2869"/>
        <v>0</v>
      </c>
      <c r="R3886" s="22">
        <f t="shared" si="2838"/>
        <v>536572717.14424706</v>
      </c>
      <c r="S3886" s="16">
        <f t="shared" si="2828"/>
        <v>0</v>
      </c>
      <c r="T3886" s="15">
        <f t="shared" si="2839"/>
        <v>0</v>
      </c>
      <c r="U3886" s="23">
        <f t="shared" si="2856"/>
        <v>2383886.1966882823</v>
      </c>
      <c r="V3886" s="23">
        <f t="shared" si="2857"/>
        <v>0</v>
      </c>
      <c r="W3886" s="23">
        <f t="shared" si="2870"/>
        <v>0</v>
      </c>
      <c r="X3886" s="23">
        <f t="shared" si="2858"/>
        <v>47360706.500056669</v>
      </c>
      <c r="Y3886" s="23">
        <f t="shared" si="2840"/>
        <v>13825559.361691331</v>
      </c>
      <c r="Z3886" s="3">
        <f t="shared" si="2841"/>
        <v>0</v>
      </c>
      <c r="AA3886" s="23">
        <f t="shared" si="2842"/>
        <v>77255887.05232884</v>
      </c>
      <c r="AB3886" s="26">
        <f t="shared" si="2859"/>
        <v>70086276.274228618</v>
      </c>
      <c r="AC3886" s="23">
        <f t="shared" si="2860"/>
        <v>74889487.274228647</v>
      </c>
      <c r="AD3886" s="23">
        <f t="shared" si="2866"/>
        <v>4803211</v>
      </c>
      <c r="AE3886" s="24">
        <f t="shared" si="2827"/>
        <v>70086276.274228647</v>
      </c>
      <c r="AF3886" s="3">
        <f t="shared" si="2861"/>
        <v>0</v>
      </c>
      <c r="AG3886" s="2">
        <f t="shared" si="2843"/>
        <v>0</v>
      </c>
      <c r="AH3886" s="2">
        <f t="shared" si="2844"/>
        <v>250.89176799539391</v>
      </c>
      <c r="AI3886" s="23">
        <f t="shared" si="2867"/>
        <v>12420715531.232924</v>
      </c>
      <c r="AJ3886" s="23">
        <f t="shared" si="2845"/>
        <v>6219.922423797766</v>
      </c>
      <c r="AK3886" s="23">
        <f t="shared" si="2846"/>
        <v>0</v>
      </c>
      <c r="AL3886" s="23">
        <f t="shared" si="2871"/>
        <v>0</v>
      </c>
      <c r="AM3886" s="23">
        <f t="shared" si="2872"/>
        <v>0</v>
      </c>
      <c r="AN3886" s="16">
        <f t="shared" si="2862"/>
        <v>0</v>
      </c>
      <c r="AO3886" s="23">
        <f t="shared" si="2863"/>
        <v>0</v>
      </c>
      <c r="AP3886" s="22">
        <f t="shared" si="2864"/>
        <v>0</v>
      </c>
      <c r="AQ3886" s="30">
        <f t="shared" si="2847"/>
        <v>35174437996.815407</v>
      </c>
      <c r="AR3886" s="28">
        <f t="shared" si="2848"/>
        <v>17376847849.758076</v>
      </c>
      <c r="AS3886" s="25">
        <f t="shared" si="2849"/>
        <v>200337590.02425668</v>
      </c>
      <c r="AT3886" s="32">
        <f t="shared" si="2850"/>
        <v>0</v>
      </c>
      <c r="AU3886" s="23">
        <f t="shared" si="2851"/>
        <v>0</v>
      </c>
      <c r="AV3886" s="22">
        <f t="shared" si="2852"/>
        <v>5155881082.7109213</v>
      </c>
      <c r="AW3886" s="31">
        <f t="shared" si="2865"/>
        <v>23269639239.637505</v>
      </c>
    </row>
    <row r="3887" spans="1:53" x14ac:dyDescent="0.25">
      <c r="A3887">
        <f t="shared" si="2873"/>
        <v>1015</v>
      </c>
      <c r="B3887" t="s">
        <v>7</v>
      </c>
      <c r="C3887" s="27">
        <f t="shared" si="2830"/>
        <v>0</v>
      </c>
      <c r="D3887" s="27">
        <f t="shared" si="2853"/>
        <v>0</v>
      </c>
      <c r="E3887" s="27" t="b">
        <f t="shared" si="2829"/>
        <v>1</v>
      </c>
      <c r="F3887" s="29">
        <f t="shared" si="2831"/>
        <v>0</v>
      </c>
      <c r="G3887" s="27">
        <f t="shared" si="2854"/>
        <v>0</v>
      </c>
      <c r="H3887" s="22">
        <f t="shared" si="2832"/>
        <v>43960174416.637131</v>
      </c>
      <c r="I3887" s="23">
        <f t="shared" si="2833"/>
        <v>132580106.5049091</v>
      </c>
      <c r="J3887" s="23">
        <f t="shared" si="2834"/>
        <v>1086</v>
      </c>
      <c r="K3887" s="19">
        <f t="shared" si="2855"/>
        <v>225.0831931027827</v>
      </c>
      <c r="L3887" s="16">
        <f t="shared" si="2835"/>
        <v>303.22483475484944</v>
      </c>
      <c r="M3887" s="23">
        <f>M3886-IF($B3887="B",(Percent_Rent_In_Elsies*2.49%/12 * H3886)/K3886,0)+IF($B3887="D",N3887,0)+IF(B3887="D",AK3886)+IF(B3887="C",F3886*90%)-(Y3887-Y3886)-IF($B3887="A",Q3886/K3886) + IF($B3887="A",Q3886/K3886)</f>
        <v>-70942393.163255021</v>
      </c>
      <c r="N3887" s="23">
        <f t="shared" si="2836"/>
        <v>0</v>
      </c>
      <c r="O3887" s="22">
        <f t="shared" si="2837"/>
        <v>0</v>
      </c>
      <c r="P3887" s="22">
        <f t="shared" si="2868"/>
        <v>0</v>
      </c>
      <c r="Q3887" s="22">
        <f t="shared" si="2869"/>
        <v>0</v>
      </c>
      <c r="R3887" s="22">
        <f t="shared" si="2838"/>
        <v>491858324.04889315</v>
      </c>
      <c r="S3887" s="16">
        <f t="shared" si="2828"/>
        <v>44714393.095353924</v>
      </c>
      <c r="T3887" s="15">
        <f t="shared" si="2839"/>
        <v>0</v>
      </c>
      <c r="U3887" s="23">
        <f t="shared" si="2856"/>
        <v>2185229.0136309257</v>
      </c>
      <c r="V3887" s="23">
        <f t="shared" si="2857"/>
        <v>198657.18305735686</v>
      </c>
      <c r="W3887" s="23">
        <f t="shared" si="2870"/>
        <v>0</v>
      </c>
      <c r="X3887" s="23">
        <f t="shared" si="2858"/>
        <v>47360706.500056669</v>
      </c>
      <c r="Y3887" s="23">
        <f t="shared" si="2840"/>
        <v>13825559.361691331</v>
      </c>
      <c r="Z3887" s="3">
        <f t="shared" si="2841"/>
        <v>0</v>
      </c>
      <c r="AA3887" s="23">
        <f t="shared" si="2842"/>
        <v>77255887.05232884</v>
      </c>
      <c r="AB3887" s="26">
        <f t="shared" si="2859"/>
        <v>70086276.274228618</v>
      </c>
      <c r="AC3887" s="23">
        <f t="shared" si="2860"/>
        <v>74889487.274228647</v>
      </c>
      <c r="AD3887" s="23">
        <f t="shared" si="2866"/>
        <v>4803211</v>
      </c>
      <c r="AE3887" s="24">
        <f t="shared" si="2827"/>
        <v>70086276.274228647</v>
      </c>
      <c r="AF3887" s="3">
        <f t="shared" si="2861"/>
        <v>0</v>
      </c>
      <c r="AG3887" s="2">
        <f t="shared" si="2843"/>
        <v>0</v>
      </c>
      <c r="AH3887" s="2">
        <f t="shared" si="2844"/>
        <v>250.89176799539391</v>
      </c>
      <c r="AI3887" s="23">
        <f t="shared" si="2867"/>
        <v>12420715531.232924</v>
      </c>
      <c r="AJ3887" s="23">
        <f t="shared" si="2845"/>
        <v>6219.922423797766</v>
      </c>
      <c r="AK3887" s="23">
        <f t="shared" si="2846"/>
        <v>0</v>
      </c>
      <c r="AL3887" s="23">
        <f t="shared" si="2871"/>
        <v>12697148.313653946</v>
      </c>
      <c r="AM3887" s="23">
        <f t="shared" si="2872"/>
        <v>11846291627.157326</v>
      </c>
      <c r="AN3887" s="16">
        <f t="shared" si="2862"/>
        <v>0</v>
      </c>
      <c r="AO3887" s="23">
        <f t="shared" si="2863"/>
        <v>202630.32671850419</v>
      </c>
      <c r="AP3887" s="22">
        <f t="shared" si="2864"/>
        <v>45608680.957261026</v>
      </c>
      <c r="AQ3887" s="30">
        <f t="shared" si="2847"/>
        <v>35265267684.941788</v>
      </c>
      <c r="AR3887" s="28">
        <f t="shared" si="2848"/>
        <v>17422068856.9272</v>
      </c>
      <c r="AS3887" s="25">
        <f t="shared" si="2849"/>
        <v>200337590.02425668</v>
      </c>
      <c r="AT3887" s="32">
        <f t="shared" si="2850"/>
        <v>0</v>
      </c>
      <c r="AU3887" s="23">
        <f t="shared" si="2851"/>
        <v>0</v>
      </c>
      <c r="AV3887" s="22">
        <f t="shared" si="2852"/>
        <v>5155881082.7109213</v>
      </c>
      <c r="AW3887" s="31">
        <f t="shared" si="2865"/>
        <v>23360468927.763885</v>
      </c>
    </row>
    <row r="3888" spans="1:53" s="21" customFormat="1" x14ac:dyDescent="0.25">
      <c r="A3888">
        <f t="shared" si="2873"/>
        <v>1015</v>
      </c>
      <c r="B3888" t="s">
        <v>8</v>
      </c>
      <c r="C3888" s="27">
        <f t="shared" si="2830"/>
        <v>0</v>
      </c>
      <c r="D3888" s="27">
        <f t="shared" si="2853"/>
        <v>0</v>
      </c>
      <c r="E3888" s="27" t="b">
        <f t="shared" si="2829"/>
        <v>1</v>
      </c>
      <c r="F3888" s="29">
        <f t="shared" si="2831"/>
        <v>0</v>
      </c>
      <c r="G3888" s="27">
        <f t="shared" si="2854"/>
        <v>0</v>
      </c>
      <c r="H3888" s="22">
        <f t="shared" si="2832"/>
        <v>43960174416.637131</v>
      </c>
      <c r="I3888" s="23">
        <f t="shared" si="2833"/>
        <v>132580106.5049091</v>
      </c>
      <c r="J3888" s="23">
        <f t="shared" si="2834"/>
        <v>1086</v>
      </c>
      <c r="K3888" s="19">
        <f t="shared" si="2855"/>
        <v>225.0831931027827</v>
      </c>
      <c r="L3888" s="16">
        <f t="shared" si="2835"/>
        <v>303.22483475484944</v>
      </c>
      <c r="M3888" s="23">
        <f>M3887-IF($B3888="B",(Percent_Rent_In_Elsies*2.49%/12 * H3887)/K3887,0)+IF($B3888="D",N3888,0)+IF(B3888="D",AK3887)+IF(B3888="C",F3887*90%)-(Y3888-Y3887)-IF($B3888="A",Q3887/K3887) + IF($B3888="A",Q3887/K3887)</f>
        <v>-70942393.163255021</v>
      </c>
      <c r="N3888" s="23">
        <f t="shared" si="2836"/>
        <v>0</v>
      </c>
      <c r="O3888" s="22">
        <f t="shared" si="2837"/>
        <v>0</v>
      </c>
      <c r="P3888" s="22">
        <f t="shared" si="2868"/>
        <v>0</v>
      </c>
      <c r="Q3888" s="22">
        <f t="shared" si="2869"/>
        <v>0</v>
      </c>
      <c r="R3888" s="22">
        <f t="shared" si="2838"/>
        <v>537467005.00615418</v>
      </c>
      <c r="S3888" s="16">
        <f t="shared" si="2828"/>
        <v>44714393.095353924</v>
      </c>
      <c r="T3888" s="15">
        <f t="shared" si="2839"/>
        <v>0</v>
      </c>
      <c r="U3888" s="23">
        <f t="shared" si="2856"/>
        <v>2387859.3403494298</v>
      </c>
      <c r="V3888" s="23">
        <f t="shared" si="2857"/>
        <v>198657.18305735686</v>
      </c>
      <c r="W3888" s="23">
        <f t="shared" si="2870"/>
        <v>0</v>
      </c>
      <c r="X3888" s="23">
        <f t="shared" si="2858"/>
        <v>47360706.500056669</v>
      </c>
      <c r="Y3888" s="23">
        <f t="shared" si="2840"/>
        <v>13825559.361691331</v>
      </c>
      <c r="Z3888" s="3">
        <f t="shared" si="2841"/>
        <v>0</v>
      </c>
      <c r="AA3888" s="23">
        <f t="shared" si="2842"/>
        <v>77255887.05232884</v>
      </c>
      <c r="AB3888" s="26">
        <f t="shared" si="2859"/>
        <v>70086276.274228618</v>
      </c>
      <c r="AC3888" s="23">
        <f t="shared" si="2860"/>
        <v>74889487.274228647</v>
      </c>
      <c r="AD3888" s="23">
        <f t="shared" si="2866"/>
        <v>4803211</v>
      </c>
      <c r="AE3888" s="24">
        <f t="shared" si="2827"/>
        <v>70086276.274228647</v>
      </c>
      <c r="AF3888" s="3">
        <f t="shared" si="2861"/>
        <v>1E-4</v>
      </c>
      <c r="AG3888" s="2">
        <f t="shared" si="2843"/>
        <v>0</v>
      </c>
      <c r="AH3888" s="2">
        <f t="shared" si="2844"/>
        <v>250.89176799539391</v>
      </c>
      <c r="AI3888" s="23">
        <f t="shared" si="2867"/>
        <v>12420715531.232924</v>
      </c>
      <c r="AJ3888" s="23">
        <f t="shared" si="2845"/>
        <v>6219.922423797766</v>
      </c>
      <c r="AK3888" s="23">
        <f t="shared" si="2846"/>
        <v>69824.217542447412</v>
      </c>
      <c r="AL3888" s="23">
        <f t="shared" si="2871"/>
        <v>0</v>
      </c>
      <c r="AM3888" s="23">
        <f t="shared" si="2872"/>
        <v>0</v>
      </c>
      <c r="AN3888" s="16">
        <f t="shared" si="2862"/>
        <v>0</v>
      </c>
      <c r="AO3888" s="23">
        <f t="shared" si="2863"/>
        <v>0</v>
      </c>
      <c r="AP3888" s="22">
        <f t="shared" si="2864"/>
        <v>0</v>
      </c>
      <c r="AQ3888" s="30">
        <f t="shared" si="2847"/>
        <v>35265267684.941788</v>
      </c>
      <c r="AR3888" s="28">
        <f t="shared" si="2848"/>
        <v>17422068856.9272</v>
      </c>
      <c r="AS3888" s="25">
        <f t="shared" si="2849"/>
        <v>200337590.02425668</v>
      </c>
      <c r="AT3888" s="32">
        <f t="shared" si="2850"/>
        <v>0</v>
      </c>
      <c r="AU3888" s="23">
        <f t="shared" si="2851"/>
        <v>0</v>
      </c>
      <c r="AV3888" s="22">
        <f t="shared" si="2852"/>
        <v>5155881082.7109213</v>
      </c>
      <c r="AW3888" s="31">
        <f t="shared" si="2865"/>
        <v>23360468927.763889</v>
      </c>
      <c r="AX3888"/>
      <c r="AY3888"/>
      <c r="AZ3888"/>
      <c r="BA3888"/>
    </row>
    <row r="3889" spans="1:53" s="21" customFormat="1" x14ac:dyDescent="0.25">
      <c r="A3889">
        <f t="shared" si="2873"/>
        <v>1015</v>
      </c>
      <c r="B3889" t="s">
        <v>9</v>
      </c>
      <c r="C3889" s="27">
        <f t="shared" si="2830"/>
        <v>0</v>
      </c>
      <c r="D3889" s="27">
        <f t="shared" si="2853"/>
        <v>0</v>
      </c>
      <c r="E3889" s="27" t="b">
        <f t="shared" si="2829"/>
        <v>1</v>
      </c>
      <c r="F3889" s="29">
        <f t="shared" si="2831"/>
        <v>0</v>
      </c>
      <c r="G3889" s="27">
        <f t="shared" si="2854"/>
        <v>0</v>
      </c>
      <c r="H3889" s="22">
        <f t="shared" si="2832"/>
        <v>43960174416.637131</v>
      </c>
      <c r="I3889" s="23">
        <f t="shared" si="2833"/>
        <v>132580106.5049091</v>
      </c>
      <c r="J3889" s="23">
        <f t="shared" si="2834"/>
        <v>1086</v>
      </c>
      <c r="K3889" s="19">
        <f t="shared" si="2855"/>
        <v>225.0831931027827</v>
      </c>
      <c r="L3889" s="16">
        <f t="shared" si="2835"/>
        <v>303.22483475484944</v>
      </c>
      <c r="M3889" s="23">
        <f>M3888-IF($B3889="B",(Percent_Rent_In_Elsies*2.49%/12 * H3888)/K3888,0)+IF($B3889="D",N3889,0)+IF(B3889="D",AK3888)+IF(B3889="C",F3888*90%)-(Y3889-Y3888)-IF($B3889="A",Q3888/K3888) + IF($B3889="A",Q3888/K3888)</f>
        <v>-70872568.945712566</v>
      </c>
      <c r="N3889" s="23">
        <f t="shared" si="2836"/>
        <v>0</v>
      </c>
      <c r="O3889" s="22">
        <f t="shared" si="2837"/>
        <v>31240478.011830539</v>
      </c>
      <c r="P3889" s="22">
        <f t="shared" si="2868"/>
        <v>0</v>
      </c>
      <c r="Q3889" s="22">
        <f t="shared" si="2869"/>
        <v>0</v>
      </c>
      <c r="R3889" s="22">
        <f t="shared" si="2838"/>
        <v>537467005.00615418</v>
      </c>
      <c r="S3889" s="16">
        <f t="shared" si="2828"/>
        <v>0</v>
      </c>
      <c r="T3889" s="15">
        <f t="shared" si="2839"/>
        <v>13473915.083523385</v>
      </c>
      <c r="U3889" s="23">
        <f t="shared" si="2856"/>
        <v>2387859.3403494298</v>
      </c>
      <c r="V3889" s="23">
        <f t="shared" si="2857"/>
        <v>0</v>
      </c>
      <c r="W3889" s="23">
        <f t="shared" si="2870"/>
        <v>198657.18305735686</v>
      </c>
      <c r="X3889" s="23">
        <f t="shared" si="2858"/>
        <v>47360706.500056669</v>
      </c>
      <c r="Y3889" s="23">
        <f t="shared" si="2840"/>
        <v>13825559.361691331</v>
      </c>
      <c r="Z3889" s="3">
        <f t="shared" si="2841"/>
        <v>0</v>
      </c>
      <c r="AA3889" s="23">
        <f t="shared" si="2842"/>
        <v>77186062.834786385</v>
      </c>
      <c r="AB3889" s="26">
        <f t="shared" si="2859"/>
        <v>70086276.274228603</v>
      </c>
      <c r="AC3889" s="23">
        <f t="shared" si="2860"/>
        <v>74889487.274228647</v>
      </c>
      <c r="AD3889" s="23">
        <f t="shared" si="2866"/>
        <v>4803211</v>
      </c>
      <c r="AE3889" s="24">
        <f t="shared" si="2827"/>
        <v>70086276.274228647</v>
      </c>
      <c r="AF3889" s="3">
        <f t="shared" si="2861"/>
        <v>0</v>
      </c>
      <c r="AG3889" s="2">
        <f t="shared" si="2843"/>
        <v>0</v>
      </c>
      <c r="AH3889" s="2">
        <f t="shared" si="2844"/>
        <v>250.89176799539391</v>
      </c>
      <c r="AI3889" s="23">
        <f t="shared" si="2867"/>
        <v>12409489632.775524</v>
      </c>
      <c r="AJ3889" s="23">
        <f t="shared" si="2845"/>
        <v>6219.922423797766</v>
      </c>
      <c r="AK3889" s="23">
        <f t="shared" si="2846"/>
        <v>0</v>
      </c>
      <c r="AL3889" s="23">
        <f t="shared" si="2871"/>
        <v>0</v>
      </c>
      <c r="AM3889" s="23">
        <f t="shared" si="2872"/>
        <v>0</v>
      </c>
      <c r="AN3889" s="16">
        <f t="shared" si="2862"/>
        <v>0</v>
      </c>
      <c r="AO3889" s="23">
        <f t="shared" si="2863"/>
        <v>0</v>
      </c>
      <c r="AP3889" s="22">
        <f t="shared" si="2864"/>
        <v>0</v>
      </c>
      <c r="AQ3889" s="30">
        <f t="shared" si="2847"/>
        <v>35265267684.941788</v>
      </c>
      <c r="AR3889" s="28">
        <f t="shared" si="2848"/>
        <v>17422068856.9272</v>
      </c>
      <c r="AS3889" s="25">
        <f t="shared" si="2849"/>
        <v>200337590.02425668</v>
      </c>
      <c r="AT3889" s="32">
        <f t="shared" si="2850"/>
        <v>0</v>
      </c>
      <c r="AU3889" s="23">
        <f t="shared" si="2851"/>
        <v>0</v>
      </c>
      <c r="AV3889" s="22">
        <f t="shared" si="2852"/>
        <v>5155881082.7109213</v>
      </c>
      <c r="AW3889" s="31">
        <f t="shared" si="2865"/>
        <v>23360468927.763889</v>
      </c>
      <c r="AX3889"/>
      <c r="AY3889"/>
      <c r="AZ3889"/>
      <c r="BA3889"/>
    </row>
    <row r="3890" spans="1:53" x14ac:dyDescent="0.25">
      <c r="A3890" s="21">
        <f t="shared" si="2873"/>
        <v>1015</v>
      </c>
      <c r="B3890" s="21" t="s">
        <v>28</v>
      </c>
      <c r="C3890" s="27">
        <f t="shared" si="2830"/>
        <v>0</v>
      </c>
      <c r="D3890" s="27">
        <f t="shared" si="2853"/>
        <v>0</v>
      </c>
      <c r="E3890" s="27" t="b">
        <f t="shared" si="2829"/>
        <v>1</v>
      </c>
      <c r="F3890" s="29">
        <f t="shared" si="2831"/>
        <v>0</v>
      </c>
      <c r="G3890" s="27">
        <f t="shared" si="2854"/>
        <v>0</v>
      </c>
      <c r="H3890" s="22">
        <f t="shared" si="2832"/>
        <v>43960174416.637131</v>
      </c>
      <c r="I3890" s="23">
        <f t="shared" si="2833"/>
        <v>132580106.5049091</v>
      </c>
      <c r="J3890" s="23">
        <f t="shared" si="2834"/>
        <v>1086</v>
      </c>
      <c r="K3890" s="19">
        <f t="shared" si="2855"/>
        <v>225.0831931027827</v>
      </c>
      <c r="L3890" s="16">
        <f t="shared" si="2835"/>
        <v>303.22483475484944</v>
      </c>
      <c r="M3890" s="23">
        <f>M3889-IF($B3890="B",(Percent_Rent_In_Elsies*2.49%/12 * H3889)/K3889,0)+IF($B3890="D",N3890,0)+IF(B3890="D",AK3889)+IF(B3890="C",F3889*90%)-(Y3890-Y3889)-IF($B3890="A",Q3889/K3889) + IF($B3890="A",Q3889/K3889)</f>
        <v>-70872568.945712566</v>
      </c>
      <c r="N3890" s="23">
        <f t="shared" si="2836"/>
        <v>0</v>
      </c>
      <c r="O3890" s="22">
        <f t="shared" si="2837"/>
        <v>0</v>
      </c>
      <c r="P3890" s="22">
        <f t="shared" si="2868"/>
        <v>31240478.011830539</v>
      </c>
      <c r="Q3890" s="22">
        <f t="shared" si="2869"/>
        <v>0</v>
      </c>
      <c r="R3890" s="22">
        <f t="shared" si="2838"/>
        <v>537467005.00615418</v>
      </c>
      <c r="S3890" s="16">
        <f t="shared" si="2828"/>
        <v>0</v>
      </c>
      <c r="T3890" s="15">
        <f t="shared" si="2839"/>
        <v>0</v>
      </c>
      <c r="U3890" s="23">
        <f t="shared" si="2856"/>
        <v>2387859.3403494298</v>
      </c>
      <c r="V3890" s="23">
        <f t="shared" si="2857"/>
        <v>0</v>
      </c>
      <c r="W3890" s="23">
        <f t="shared" si="2870"/>
        <v>0</v>
      </c>
      <c r="X3890" s="23">
        <f t="shared" si="2858"/>
        <v>47360706.500056669</v>
      </c>
      <c r="Y3890" s="23">
        <f t="shared" si="2840"/>
        <v>13825559.361691331</v>
      </c>
      <c r="Z3890" s="3">
        <f t="shared" si="2841"/>
        <v>9932.8591528678444</v>
      </c>
      <c r="AA3890" s="23">
        <f t="shared" si="2842"/>
        <v>77335055.722079396</v>
      </c>
      <c r="AB3890" s="26">
        <f t="shared" si="2859"/>
        <v>70086276.274228603</v>
      </c>
      <c r="AC3890" s="23">
        <f t="shared" si="2860"/>
        <v>74889487.274228647</v>
      </c>
      <c r="AD3890" s="23">
        <f t="shared" si="2866"/>
        <v>4803211</v>
      </c>
      <c r="AE3890" s="24">
        <f t="shared" si="2827"/>
        <v>70086276.274228647</v>
      </c>
      <c r="AF3890" s="3">
        <f t="shared" si="2861"/>
        <v>0</v>
      </c>
      <c r="AG3890" s="2">
        <f t="shared" si="2843"/>
        <v>1191943098.3441412</v>
      </c>
      <c r="AH3890" s="2">
        <f t="shared" si="2844"/>
        <v>250.89176799539391</v>
      </c>
      <c r="AI3890" s="23">
        <f t="shared" si="2867"/>
        <v>12433443771.933748</v>
      </c>
      <c r="AJ3890" s="23">
        <f t="shared" si="2845"/>
        <v>6219.922423797766</v>
      </c>
      <c r="AK3890" s="23">
        <f t="shared" si="2846"/>
        <v>0</v>
      </c>
      <c r="AL3890" s="23">
        <f t="shared" si="2871"/>
        <v>0</v>
      </c>
      <c r="AM3890" s="23">
        <f t="shared" si="2872"/>
        <v>0</v>
      </c>
      <c r="AN3890" s="16">
        <f t="shared" si="2862"/>
        <v>0</v>
      </c>
      <c r="AO3890" s="23">
        <f t="shared" si="2863"/>
        <v>0</v>
      </c>
      <c r="AP3890" s="22">
        <f t="shared" si="2864"/>
        <v>0</v>
      </c>
      <c r="AQ3890" s="30">
        <f t="shared" si="2847"/>
        <v>35265267684.941788</v>
      </c>
      <c r="AR3890" s="28">
        <f t="shared" si="2848"/>
        <v>17422068856.9272</v>
      </c>
      <c r="AS3890" s="25">
        <f t="shared" si="2849"/>
        <v>200337590.02425668</v>
      </c>
      <c r="AT3890" s="32">
        <f t="shared" si="2850"/>
        <v>19865.718305735689</v>
      </c>
      <c r="AU3890" s="23">
        <f t="shared" si="2851"/>
        <v>19865.718305735689</v>
      </c>
      <c r="AV3890" s="22">
        <f t="shared" si="2852"/>
        <v>5169354997.794445</v>
      </c>
      <c r="AW3890" s="31">
        <f t="shared" si="2865"/>
        <v>23360468927.763889</v>
      </c>
    </row>
    <row r="3891" spans="1:53" x14ac:dyDescent="0.25">
      <c r="A3891">
        <f t="shared" si="2873"/>
        <v>1016</v>
      </c>
      <c r="B3891" t="s">
        <v>6</v>
      </c>
      <c r="C3891" s="27">
        <f t="shared" si="2830"/>
        <v>0</v>
      </c>
      <c r="D3891" s="27">
        <f t="shared" si="2853"/>
        <v>0</v>
      </c>
      <c r="E3891" s="27" t="b">
        <f t="shared" si="2829"/>
        <v>1</v>
      </c>
      <c r="F3891" s="29">
        <f t="shared" si="2831"/>
        <v>0</v>
      </c>
      <c r="G3891" s="27">
        <f t="shared" si="2854"/>
        <v>0</v>
      </c>
      <c r="H3891" s="22">
        <f t="shared" si="2832"/>
        <v>44033441373.998192</v>
      </c>
      <c r="I3891" s="23">
        <f t="shared" si="2833"/>
        <v>132580106.5049091</v>
      </c>
      <c r="J3891" s="23">
        <f t="shared" si="2834"/>
        <v>1086</v>
      </c>
      <c r="K3891" s="19">
        <f t="shared" si="2855"/>
        <v>225.0831931027827</v>
      </c>
      <c r="L3891" s="16">
        <f t="shared" si="2835"/>
        <v>303.73020947944087</v>
      </c>
      <c r="M3891" s="23">
        <f>M3890-IF($B3891="B",(Percent_Rent_In_Elsies*2.49%/12 * H3890)/K3890,0)+IF($B3891="D",N3891,0)+IF(B3891="D",AK3890)+IF(B3891="C",F3890*90%)-(Y3891-Y3890)-IF($B3891="A",Q3890/K3890) + IF($B3891="A",Q3890/K3890)</f>
        <v>-70872568.945712566</v>
      </c>
      <c r="N3891" s="23">
        <f t="shared" si="2836"/>
        <v>0</v>
      </c>
      <c r="O3891" s="22">
        <f t="shared" si="2837"/>
        <v>0</v>
      </c>
      <c r="P3891" s="22">
        <f t="shared" si="2868"/>
        <v>0</v>
      </c>
      <c r="Q3891" s="22">
        <f t="shared" si="2869"/>
        <v>0</v>
      </c>
      <c r="R3891" s="22">
        <f t="shared" si="2838"/>
        <v>537467005.00615418</v>
      </c>
      <c r="S3891" s="16">
        <f t="shared" si="2828"/>
        <v>0</v>
      </c>
      <c r="T3891" s="15">
        <f t="shared" si="2839"/>
        <v>0</v>
      </c>
      <c r="U3891" s="23">
        <f t="shared" si="2856"/>
        <v>2387859.3403494298</v>
      </c>
      <c r="V3891" s="23">
        <f t="shared" si="2857"/>
        <v>0</v>
      </c>
      <c r="W3891" s="23">
        <f t="shared" si="2870"/>
        <v>0</v>
      </c>
      <c r="X3891" s="23">
        <f t="shared" si="2858"/>
        <v>47410370.795821011</v>
      </c>
      <c r="Y3891" s="23">
        <f t="shared" si="2840"/>
        <v>13825559.361691331</v>
      </c>
      <c r="Z3891" s="3">
        <f t="shared" si="2841"/>
        <v>0</v>
      </c>
      <c r="AA3891" s="23">
        <f t="shared" si="2842"/>
        <v>77335055.722079396</v>
      </c>
      <c r="AB3891" s="26">
        <f t="shared" si="2859"/>
        <v>70086276.274228603</v>
      </c>
      <c r="AC3891" s="23">
        <f t="shared" si="2860"/>
        <v>74889487.274228647</v>
      </c>
      <c r="AD3891" s="23">
        <f t="shared" si="2866"/>
        <v>4803211</v>
      </c>
      <c r="AE3891" s="24">
        <f t="shared" ref="AE3891:AE3954" si="2874">AC3891-AD3891</f>
        <v>70086276.274228647</v>
      </c>
      <c r="AF3891" s="3">
        <f t="shared" si="2861"/>
        <v>0</v>
      </c>
      <c r="AG3891" s="2">
        <f t="shared" si="2843"/>
        <v>0</v>
      </c>
      <c r="AH3891" s="2">
        <f t="shared" si="2844"/>
        <v>251.30992094205288</v>
      </c>
      <c r="AI3891" s="23">
        <f t="shared" si="2867"/>
        <v>12433443771.933748</v>
      </c>
      <c r="AJ3891" s="23">
        <f t="shared" si="2845"/>
        <v>6219.922423797766</v>
      </c>
      <c r="AK3891" s="23">
        <f t="shared" si="2846"/>
        <v>0</v>
      </c>
      <c r="AL3891" s="23">
        <f t="shared" si="2871"/>
        <v>0</v>
      </c>
      <c r="AM3891" s="23">
        <f t="shared" si="2872"/>
        <v>0</v>
      </c>
      <c r="AN3891" s="16">
        <f t="shared" si="2862"/>
        <v>0</v>
      </c>
      <c r="AO3891" s="23">
        <f t="shared" si="2863"/>
        <v>0</v>
      </c>
      <c r="AP3891" s="22">
        <f t="shared" si="2864"/>
        <v>0</v>
      </c>
      <c r="AQ3891" s="30">
        <f t="shared" si="2847"/>
        <v>35265267684.941788</v>
      </c>
      <c r="AR3891" s="28">
        <f t="shared" si="2848"/>
        <v>17422068856.9272</v>
      </c>
      <c r="AS3891" s="25">
        <f t="shared" si="2849"/>
        <v>200337590.02425668</v>
      </c>
      <c r="AT3891" s="32">
        <f t="shared" si="2850"/>
        <v>0</v>
      </c>
      <c r="AU3891" s="23">
        <f t="shared" si="2851"/>
        <v>0</v>
      </c>
      <c r="AV3891" s="22">
        <f t="shared" si="2852"/>
        <v>5169354997.794445</v>
      </c>
      <c r="AW3891" s="31">
        <f t="shared" si="2865"/>
        <v>23329228449.752056</v>
      </c>
    </row>
    <row r="3892" spans="1:53" x14ac:dyDescent="0.25">
      <c r="A3892">
        <f t="shared" si="2873"/>
        <v>1016</v>
      </c>
      <c r="B3892" t="s">
        <v>7</v>
      </c>
      <c r="C3892" s="27">
        <f t="shared" si="2830"/>
        <v>0</v>
      </c>
      <c r="D3892" s="27">
        <f t="shared" si="2853"/>
        <v>0</v>
      </c>
      <c r="E3892" s="27" t="b">
        <f t="shared" si="2829"/>
        <v>1</v>
      </c>
      <c r="F3892" s="29">
        <f t="shared" si="2831"/>
        <v>0</v>
      </c>
      <c r="G3892" s="27">
        <f t="shared" si="2854"/>
        <v>0</v>
      </c>
      <c r="H3892" s="22">
        <f t="shared" si="2832"/>
        <v>44033441373.998184</v>
      </c>
      <c r="I3892" s="23">
        <f t="shared" si="2833"/>
        <v>132580106.5049091</v>
      </c>
      <c r="J3892" s="23">
        <f t="shared" si="2834"/>
        <v>1086</v>
      </c>
      <c r="K3892" s="19">
        <f t="shared" si="2855"/>
        <v>225.0831931027827</v>
      </c>
      <c r="L3892" s="16">
        <f t="shared" si="2835"/>
        <v>303.73020947944087</v>
      </c>
      <c r="M3892" s="23">
        <f>M3891-IF($B3892="B",(Percent_Rent_In_Elsies*2.49%/12 * H3891)/K3891,0)+IF($B3892="D",N3892,0)+IF(B3892="D",AK3891)+IF(B3892="C",F3891*90%)-(Y3892-Y3891)-IF($B3892="A",Q3891/K3891) + IF($B3892="A",Q3891/K3891)</f>
        <v>-71075536.989642262</v>
      </c>
      <c r="N3892" s="23">
        <f t="shared" si="2836"/>
        <v>0</v>
      </c>
      <c r="O3892" s="22">
        <f t="shared" si="2837"/>
        <v>0</v>
      </c>
      <c r="P3892" s="22">
        <f t="shared" si="2868"/>
        <v>0</v>
      </c>
      <c r="Q3892" s="22">
        <f t="shared" si="2869"/>
        <v>0</v>
      </c>
      <c r="R3892" s="22">
        <f t="shared" si="2838"/>
        <v>492678087.92230797</v>
      </c>
      <c r="S3892" s="16">
        <f t="shared" si="2828"/>
        <v>44788917.083846182</v>
      </c>
      <c r="T3892" s="15">
        <f t="shared" si="2839"/>
        <v>0</v>
      </c>
      <c r="U3892" s="23">
        <f t="shared" si="2856"/>
        <v>2188871.0619869772</v>
      </c>
      <c r="V3892" s="23">
        <f t="shared" si="2857"/>
        <v>198988.27836245249</v>
      </c>
      <c r="W3892" s="23">
        <f t="shared" si="2870"/>
        <v>0</v>
      </c>
      <c r="X3892" s="23">
        <f t="shared" si="2858"/>
        <v>47410370.795821011</v>
      </c>
      <c r="Y3892" s="23">
        <f t="shared" si="2840"/>
        <v>13825559.361691331</v>
      </c>
      <c r="Z3892" s="3">
        <f t="shared" si="2841"/>
        <v>0</v>
      </c>
      <c r="AA3892" s="23">
        <f t="shared" si="2842"/>
        <v>77335055.722079396</v>
      </c>
      <c r="AB3892" s="26">
        <f t="shared" si="2859"/>
        <v>70086276.274228603</v>
      </c>
      <c r="AC3892" s="23">
        <f t="shared" si="2860"/>
        <v>74889487.274228647</v>
      </c>
      <c r="AD3892" s="23">
        <f t="shared" si="2866"/>
        <v>4803211</v>
      </c>
      <c r="AE3892" s="24">
        <f t="shared" si="2874"/>
        <v>70086276.274228647</v>
      </c>
      <c r="AF3892" s="3">
        <f t="shared" si="2861"/>
        <v>0</v>
      </c>
      <c r="AG3892" s="2">
        <f t="shared" si="2843"/>
        <v>0</v>
      </c>
      <c r="AH3892" s="2">
        <f t="shared" si="2844"/>
        <v>251.30992094205283</v>
      </c>
      <c r="AI3892" s="23">
        <f t="shared" si="2867"/>
        <v>12433443771.933748</v>
      </c>
      <c r="AJ3892" s="23">
        <f t="shared" si="2845"/>
        <v>6219.922423797766</v>
      </c>
      <c r="AK3892" s="23">
        <f t="shared" si="2846"/>
        <v>0</v>
      </c>
      <c r="AL3892" s="23">
        <f t="shared" si="2871"/>
        <v>12728240.700824738</v>
      </c>
      <c r="AM3892" s="23">
        <f t="shared" si="2872"/>
        <v>11875300462.583277</v>
      </c>
      <c r="AN3892" s="16">
        <f t="shared" si="2862"/>
        <v>0</v>
      </c>
      <c r="AO3892" s="23">
        <f t="shared" si="2863"/>
        <v>202968.04392970167</v>
      </c>
      <c r="AP3892" s="22">
        <f t="shared" si="2864"/>
        <v>45684695.425523132</v>
      </c>
      <c r="AQ3892" s="30">
        <f t="shared" si="2847"/>
        <v>35356248755.881714</v>
      </c>
      <c r="AR3892" s="28">
        <f t="shared" si="2848"/>
        <v>17467365232.441605</v>
      </c>
      <c r="AS3892" s="25">
        <f t="shared" si="2849"/>
        <v>200337590.02425668</v>
      </c>
      <c r="AT3892" s="32">
        <f t="shared" si="2850"/>
        <v>0</v>
      </c>
      <c r="AU3892" s="23">
        <f t="shared" si="2851"/>
        <v>0</v>
      </c>
      <c r="AV3892" s="22">
        <f t="shared" si="2852"/>
        <v>5169354997.794445</v>
      </c>
      <c r="AW3892" s="31">
        <f t="shared" si="2865"/>
        <v>23420209520.691982</v>
      </c>
    </row>
    <row r="3893" spans="1:53" x14ac:dyDescent="0.25">
      <c r="A3893">
        <f t="shared" si="2873"/>
        <v>1016</v>
      </c>
      <c r="B3893" t="s">
        <v>8</v>
      </c>
      <c r="C3893" s="27">
        <f t="shared" si="2830"/>
        <v>0</v>
      </c>
      <c r="D3893" s="27">
        <f t="shared" si="2853"/>
        <v>0</v>
      </c>
      <c r="E3893" s="27" t="b">
        <f t="shared" si="2829"/>
        <v>1</v>
      </c>
      <c r="F3893" s="29">
        <f t="shared" si="2831"/>
        <v>0</v>
      </c>
      <c r="G3893" s="27">
        <f t="shared" si="2854"/>
        <v>0</v>
      </c>
      <c r="H3893" s="22">
        <f t="shared" si="2832"/>
        <v>44033441373.998184</v>
      </c>
      <c r="I3893" s="23">
        <f t="shared" si="2833"/>
        <v>132580106.5049091</v>
      </c>
      <c r="J3893" s="23">
        <f t="shared" si="2834"/>
        <v>1086</v>
      </c>
      <c r="K3893" s="19">
        <f t="shared" si="2855"/>
        <v>225.0831931027827</v>
      </c>
      <c r="L3893" s="16">
        <f t="shared" si="2835"/>
        <v>303.73020947944087</v>
      </c>
      <c r="M3893" s="23">
        <f>M3892-IF($B3893="B",(Percent_Rent_In_Elsies*2.49%/12 * H3892)/K3892,0)+IF($B3893="D",N3893,0)+IF(B3893="D",AK3892)+IF(B3893="C",F3892*90%)-(Y3893-Y3892)-IF($B3893="A",Q3892/K3892) + IF($B3893="A",Q3892/K3892)</f>
        <v>-71075536.989642262</v>
      </c>
      <c r="N3893" s="23">
        <f t="shared" si="2836"/>
        <v>0</v>
      </c>
      <c r="O3893" s="22">
        <f t="shared" si="2837"/>
        <v>0</v>
      </c>
      <c r="P3893" s="22">
        <f t="shared" si="2868"/>
        <v>0</v>
      </c>
      <c r="Q3893" s="22">
        <f t="shared" si="2869"/>
        <v>0</v>
      </c>
      <c r="R3893" s="22">
        <f t="shared" si="2838"/>
        <v>538362783.34783113</v>
      </c>
      <c r="S3893" s="16">
        <f t="shared" si="2828"/>
        <v>44788917.083846182</v>
      </c>
      <c r="T3893" s="15">
        <f t="shared" si="2839"/>
        <v>0</v>
      </c>
      <c r="U3893" s="23">
        <f t="shared" si="2856"/>
        <v>2391839.1059166789</v>
      </c>
      <c r="V3893" s="23">
        <f t="shared" si="2857"/>
        <v>198988.27836245249</v>
      </c>
      <c r="W3893" s="23">
        <f t="shared" si="2870"/>
        <v>0</v>
      </c>
      <c r="X3893" s="23">
        <f t="shared" si="2858"/>
        <v>47410370.795821011</v>
      </c>
      <c r="Y3893" s="23">
        <f t="shared" si="2840"/>
        <v>13825559.361691331</v>
      </c>
      <c r="Z3893" s="3">
        <f t="shared" si="2841"/>
        <v>0</v>
      </c>
      <c r="AA3893" s="23">
        <f t="shared" si="2842"/>
        <v>77335055.722079396</v>
      </c>
      <c r="AB3893" s="26">
        <f t="shared" si="2859"/>
        <v>70086276.274228603</v>
      </c>
      <c r="AC3893" s="23">
        <f t="shared" si="2860"/>
        <v>74889487.274228647</v>
      </c>
      <c r="AD3893" s="23">
        <f t="shared" si="2866"/>
        <v>4803211</v>
      </c>
      <c r="AE3893" s="24">
        <f t="shared" si="2874"/>
        <v>70086276.274228647</v>
      </c>
      <c r="AF3893" s="3">
        <f t="shared" si="2861"/>
        <v>1E-4</v>
      </c>
      <c r="AG3893" s="2">
        <f t="shared" si="2843"/>
        <v>0</v>
      </c>
      <c r="AH3893" s="2">
        <f t="shared" si="2844"/>
        <v>251.30992094205283</v>
      </c>
      <c r="AI3893" s="23">
        <f t="shared" si="2867"/>
        <v>12433443771.933748</v>
      </c>
      <c r="AJ3893" s="23">
        <f t="shared" si="2845"/>
        <v>6219.922423797766</v>
      </c>
      <c r="AK3893" s="23">
        <f t="shared" si="2846"/>
        <v>69878.901300757745</v>
      </c>
      <c r="AL3893" s="23">
        <f t="shared" si="2871"/>
        <v>0</v>
      </c>
      <c r="AM3893" s="23">
        <f t="shared" si="2872"/>
        <v>0</v>
      </c>
      <c r="AN3893" s="16">
        <f t="shared" si="2862"/>
        <v>0</v>
      </c>
      <c r="AO3893" s="23">
        <f t="shared" si="2863"/>
        <v>0</v>
      </c>
      <c r="AP3893" s="22">
        <f t="shared" si="2864"/>
        <v>0</v>
      </c>
      <c r="AQ3893" s="30">
        <f t="shared" si="2847"/>
        <v>35356248755.881714</v>
      </c>
      <c r="AR3893" s="28">
        <f t="shared" si="2848"/>
        <v>17467365232.441605</v>
      </c>
      <c r="AS3893" s="25">
        <f t="shared" si="2849"/>
        <v>200337590.02425668</v>
      </c>
      <c r="AT3893" s="32">
        <f t="shared" si="2850"/>
        <v>0</v>
      </c>
      <c r="AU3893" s="23">
        <f t="shared" si="2851"/>
        <v>0</v>
      </c>
      <c r="AV3893" s="22">
        <f t="shared" si="2852"/>
        <v>5169354997.794445</v>
      </c>
      <c r="AW3893" s="31">
        <f t="shared" si="2865"/>
        <v>23420209520.691986</v>
      </c>
    </row>
    <row r="3894" spans="1:53" x14ac:dyDescent="0.25">
      <c r="A3894" s="21">
        <f t="shared" si="2873"/>
        <v>1016</v>
      </c>
      <c r="B3894" s="21" t="s">
        <v>9</v>
      </c>
      <c r="C3894" s="27">
        <f t="shared" si="2830"/>
        <v>0</v>
      </c>
      <c r="D3894" s="27">
        <f t="shared" si="2853"/>
        <v>0</v>
      </c>
      <c r="E3894" s="27" t="b">
        <f t="shared" si="2829"/>
        <v>1</v>
      </c>
      <c r="F3894" s="29">
        <f t="shared" si="2831"/>
        <v>0</v>
      </c>
      <c r="G3894" s="27">
        <f t="shared" si="2854"/>
        <v>0</v>
      </c>
      <c r="H3894" s="22">
        <f t="shared" si="2832"/>
        <v>44033441373.998184</v>
      </c>
      <c r="I3894" s="23">
        <f t="shared" si="2833"/>
        <v>132580106.5049091</v>
      </c>
      <c r="J3894" s="23">
        <f t="shared" si="2834"/>
        <v>1086</v>
      </c>
      <c r="K3894" s="19">
        <f t="shared" si="2855"/>
        <v>225.0831931027827</v>
      </c>
      <c r="L3894" s="16">
        <f t="shared" si="2835"/>
        <v>303.73020947944087</v>
      </c>
      <c r="M3894" s="23">
        <f>M3893-IF($B3894="B",(Percent_Rent_In_Elsies*2.49%/12 * H3893)/K3893,0)+IF($B3894="D",N3894,0)+IF(B3894="D",AK3893)+IF(B3894="C",F3893*90%)-(Y3894-Y3893)-IF($B3894="A",Q3893/K3893) + IF($B3894="A",Q3893/K3893)</f>
        <v>-71005658.088341504</v>
      </c>
      <c r="N3894" s="23">
        <f t="shared" si="2836"/>
        <v>0</v>
      </c>
      <c r="O3894" s="22">
        <f t="shared" si="2837"/>
        <v>31292545.475183591</v>
      </c>
      <c r="P3894" s="22">
        <f t="shared" si="2868"/>
        <v>0</v>
      </c>
      <c r="Q3894" s="22">
        <f t="shared" si="2869"/>
        <v>0</v>
      </c>
      <c r="R3894" s="22">
        <f t="shared" si="2838"/>
        <v>538362783.34783113</v>
      </c>
      <c r="S3894" s="16">
        <f t="shared" si="2828"/>
        <v>0</v>
      </c>
      <c r="T3894" s="15">
        <f t="shared" si="2839"/>
        <v>13496371.60866259</v>
      </c>
      <c r="U3894" s="23">
        <f t="shared" si="2856"/>
        <v>2391839.1059166789</v>
      </c>
      <c r="V3894" s="23">
        <f t="shared" si="2857"/>
        <v>0</v>
      </c>
      <c r="W3894" s="23">
        <f t="shared" si="2870"/>
        <v>198988.27836245249</v>
      </c>
      <c r="X3894" s="23">
        <f t="shared" si="2858"/>
        <v>47410370.795821011</v>
      </c>
      <c r="Y3894" s="23">
        <f t="shared" si="2840"/>
        <v>13825559.361691331</v>
      </c>
      <c r="Z3894" s="3">
        <f t="shared" si="2841"/>
        <v>0</v>
      </c>
      <c r="AA3894" s="23">
        <f t="shared" si="2842"/>
        <v>77265176.820778638</v>
      </c>
      <c r="AB3894" s="26">
        <f t="shared" si="2859"/>
        <v>70086276.274228603</v>
      </c>
      <c r="AC3894" s="23">
        <f t="shared" si="2860"/>
        <v>74889487.274228647</v>
      </c>
      <c r="AD3894" s="23">
        <f t="shared" si="2866"/>
        <v>4803211</v>
      </c>
      <c r="AE3894" s="24">
        <f t="shared" si="2874"/>
        <v>70086276.274228647</v>
      </c>
      <c r="AF3894" s="3">
        <f t="shared" si="2861"/>
        <v>0</v>
      </c>
      <c r="AG3894" s="2">
        <f t="shared" si="2843"/>
        <v>0</v>
      </c>
      <c r="AH3894" s="2">
        <f t="shared" si="2844"/>
        <v>251.30992094205283</v>
      </c>
      <c r="AI3894" s="23">
        <f t="shared" si="2867"/>
        <v>12422209081.765684</v>
      </c>
      <c r="AJ3894" s="23">
        <f t="shared" si="2845"/>
        <v>6219.922423797766</v>
      </c>
      <c r="AK3894" s="23">
        <f t="shared" si="2846"/>
        <v>0</v>
      </c>
      <c r="AL3894" s="23">
        <f t="shared" si="2871"/>
        <v>0</v>
      </c>
      <c r="AM3894" s="23">
        <f t="shared" si="2872"/>
        <v>0</v>
      </c>
      <c r="AN3894" s="16">
        <f t="shared" si="2862"/>
        <v>0</v>
      </c>
      <c r="AO3894" s="23">
        <f t="shared" si="2863"/>
        <v>0</v>
      </c>
      <c r="AP3894" s="22">
        <f t="shared" si="2864"/>
        <v>0</v>
      </c>
      <c r="AQ3894" s="30">
        <f t="shared" si="2847"/>
        <v>35356248755.881714</v>
      </c>
      <c r="AR3894" s="28">
        <f t="shared" si="2848"/>
        <v>17467365232.441605</v>
      </c>
      <c r="AS3894" s="25">
        <f t="shared" si="2849"/>
        <v>200337590.02425668</v>
      </c>
      <c r="AT3894" s="32">
        <f t="shared" si="2850"/>
        <v>0</v>
      </c>
      <c r="AU3894" s="23">
        <f t="shared" si="2851"/>
        <v>0</v>
      </c>
      <c r="AV3894" s="22">
        <f t="shared" si="2852"/>
        <v>5169354997.794445</v>
      </c>
      <c r="AW3894" s="31">
        <f t="shared" si="2865"/>
        <v>23420209520.691986</v>
      </c>
      <c r="AX3894" s="21"/>
      <c r="AY3894" s="21"/>
      <c r="AZ3894" s="21"/>
      <c r="BA3894" s="21"/>
    </row>
    <row r="3895" spans="1:53" x14ac:dyDescent="0.25">
      <c r="A3895" s="21">
        <f t="shared" si="2873"/>
        <v>1016</v>
      </c>
      <c r="B3895" s="21" t="s">
        <v>28</v>
      </c>
      <c r="C3895" s="27">
        <f t="shared" si="2830"/>
        <v>0</v>
      </c>
      <c r="D3895" s="27">
        <f t="shared" si="2853"/>
        <v>0</v>
      </c>
      <c r="E3895" s="27" t="b">
        <f t="shared" si="2829"/>
        <v>1</v>
      </c>
      <c r="F3895" s="29">
        <f t="shared" si="2831"/>
        <v>0</v>
      </c>
      <c r="G3895" s="27">
        <f t="shared" si="2854"/>
        <v>0</v>
      </c>
      <c r="H3895" s="22">
        <f t="shared" si="2832"/>
        <v>44033441373.998184</v>
      </c>
      <c r="I3895" s="23">
        <f t="shared" si="2833"/>
        <v>132580106.5049091</v>
      </c>
      <c r="J3895" s="23">
        <f t="shared" si="2834"/>
        <v>1086</v>
      </c>
      <c r="K3895" s="19">
        <f t="shared" si="2855"/>
        <v>225.0831931027827</v>
      </c>
      <c r="L3895" s="16">
        <f t="shared" si="2835"/>
        <v>303.73020947944087</v>
      </c>
      <c r="M3895" s="23">
        <f>M3894-IF($B3895="B",(Percent_Rent_In_Elsies*2.49%/12 * H3894)/K3894,0)+IF($B3895="D",N3895,0)+IF(B3895="D",AK3894)+IF(B3895="C",F3894*90%)-(Y3895-Y3894)-IF($B3895="A",Q3894/K3894) + IF($B3895="A",Q3894/K3894)</f>
        <v>-71005658.088341504</v>
      </c>
      <c r="N3895" s="23">
        <f t="shared" si="2836"/>
        <v>0</v>
      </c>
      <c r="O3895" s="22">
        <f t="shared" si="2837"/>
        <v>0</v>
      </c>
      <c r="P3895" s="22">
        <f t="shared" si="2868"/>
        <v>31292545.475183591</v>
      </c>
      <c r="Q3895" s="22">
        <f t="shared" si="2869"/>
        <v>0</v>
      </c>
      <c r="R3895" s="22">
        <f t="shared" si="2838"/>
        <v>538362783.34783113</v>
      </c>
      <c r="S3895" s="16">
        <f t="shared" si="2828"/>
        <v>0</v>
      </c>
      <c r="T3895" s="15">
        <f t="shared" si="2839"/>
        <v>0</v>
      </c>
      <c r="U3895" s="23">
        <f t="shared" si="2856"/>
        <v>2391839.1059166789</v>
      </c>
      <c r="V3895" s="23">
        <f t="shared" si="2857"/>
        <v>0</v>
      </c>
      <c r="W3895" s="23">
        <f t="shared" si="2870"/>
        <v>0</v>
      </c>
      <c r="X3895" s="23">
        <f t="shared" si="2858"/>
        <v>47410370.795821011</v>
      </c>
      <c r="Y3895" s="23">
        <f t="shared" si="2840"/>
        <v>13825559.361691331</v>
      </c>
      <c r="Z3895" s="3">
        <f t="shared" si="2841"/>
        <v>9949.4139181226255</v>
      </c>
      <c r="AA3895" s="23">
        <f t="shared" si="2842"/>
        <v>77414418.029550478</v>
      </c>
      <c r="AB3895" s="26">
        <f t="shared" si="2859"/>
        <v>70086276.274228603</v>
      </c>
      <c r="AC3895" s="23">
        <f t="shared" si="2860"/>
        <v>74889487.274228647</v>
      </c>
      <c r="AD3895" s="23">
        <f t="shared" si="2866"/>
        <v>4803211</v>
      </c>
      <c r="AE3895" s="24">
        <f t="shared" si="2874"/>
        <v>70086276.274228647</v>
      </c>
      <c r="AF3895" s="3">
        <f t="shared" si="2861"/>
        <v>0</v>
      </c>
      <c r="AG3895" s="2">
        <f t="shared" si="2843"/>
        <v>1193929670.174715</v>
      </c>
      <c r="AH3895" s="2">
        <f t="shared" si="2844"/>
        <v>251.30992094205283</v>
      </c>
      <c r="AI3895" s="23">
        <f t="shared" si="2867"/>
        <v>12446203144.489174</v>
      </c>
      <c r="AJ3895" s="23">
        <f t="shared" si="2845"/>
        <v>6219.922423797766</v>
      </c>
      <c r="AK3895" s="23">
        <f t="shared" si="2846"/>
        <v>0</v>
      </c>
      <c r="AL3895" s="23">
        <f t="shared" si="2871"/>
        <v>0</v>
      </c>
      <c r="AM3895" s="23">
        <f t="shared" si="2872"/>
        <v>0</v>
      </c>
      <c r="AN3895" s="16">
        <f t="shared" si="2862"/>
        <v>0</v>
      </c>
      <c r="AO3895" s="23">
        <f t="shared" si="2863"/>
        <v>0</v>
      </c>
      <c r="AP3895" s="22">
        <f t="shared" si="2864"/>
        <v>0</v>
      </c>
      <c r="AQ3895" s="30">
        <f t="shared" si="2847"/>
        <v>35356248755.881714</v>
      </c>
      <c r="AR3895" s="28">
        <f t="shared" si="2848"/>
        <v>17467365232.441605</v>
      </c>
      <c r="AS3895" s="25">
        <f t="shared" si="2849"/>
        <v>200337590.02425668</v>
      </c>
      <c r="AT3895" s="32">
        <f t="shared" si="2850"/>
        <v>19898.827836245251</v>
      </c>
      <c r="AU3895" s="23">
        <f t="shared" si="2851"/>
        <v>19898.827836245251</v>
      </c>
      <c r="AV3895" s="22">
        <f t="shared" si="2852"/>
        <v>5182851369.4031076</v>
      </c>
      <c r="AW3895" s="31">
        <f t="shared" si="2865"/>
        <v>23420209520.691982</v>
      </c>
      <c r="AX3895" s="21"/>
      <c r="AY3895" s="21"/>
      <c r="AZ3895" s="21"/>
      <c r="BA3895" s="21"/>
    </row>
    <row r="3896" spans="1:53" x14ac:dyDescent="0.25">
      <c r="A3896">
        <f t="shared" si="2873"/>
        <v>1017</v>
      </c>
      <c r="B3896" t="s">
        <v>6</v>
      </c>
      <c r="C3896" s="27">
        <f t="shared" si="2830"/>
        <v>0</v>
      </c>
      <c r="D3896" s="27">
        <f t="shared" si="2853"/>
        <v>0</v>
      </c>
      <c r="E3896" s="27" t="b">
        <f t="shared" si="2829"/>
        <v>1</v>
      </c>
      <c r="F3896" s="29">
        <f t="shared" si="2831"/>
        <v>0</v>
      </c>
      <c r="G3896" s="27">
        <f t="shared" si="2854"/>
        <v>0</v>
      </c>
      <c r="H3896" s="22">
        <f t="shared" si="2832"/>
        <v>44106830442.954849</v>
      </c>
      <c r="I3896" s="23">
        <f t="shared" si="2833"/>
        <v>132580106.5049091</v>
      </c>
      <c r="J3896" s="23">
        <f t="shared" si="2834"/>
        <v>1086</v>
      </c>
      <c r="K3896" s="19">
        <f t="shared" si="2855"/>
        <v>225.0831931027827</v>
      </c>
      <c r="L3896" s="16">
        <f t="shared" si="2835"/>
        <v>304.23642649523993</v>
      </c>
      <c r="M3896" s="23">
        <f>M3895-IF($B3896="B",(Percent_Rent_In_Elsies*2.49%/12 * H3895)/K3895,0)+IF($B3896="D",N3896,0)+IF(B3896="D",AK3895)+IF(B3896="C",F3895*90%)-(Y3896-Y3895)-IF($B3896="A",Q3895/K3895) + IF($B3896="A",Q3895/K3895)</f>
        <v>-71005658.088341504</v>
      </c>
      <c r="N3896" s="23">
        <f t="shared" si="2836"/>
        <v>0</v>
      </c>
      <c r="O3896" s="22">
        <f t="shared" si="2837"/>
        <v>0</v>
      </c>
      <c r="P3896" s="22">
        <f t="shared" si="2868"/>
        <v>0</v>
      </c>
      <c r="Q3896" s="22">
        <f t="shared" si="2869"/>
        <v>0</v>
      </c>
      <c r="R3896" s="22">
        <f t="shared" si="2838"/>
        <v>538362783.34783113</v>
      </c>
      <c r="S3896" s="16">
        <f t="shared" si="2828"/>
        <v>0</v>
      </c>
      <c r="T3896" s="15">
        <f t="shared" si="2839"/>
        <v>0</v>
      </c>
      <c r="U3896" s="23">
        <f t="shared" si="2856"/>
        <v>2391839.1059166789</v>
      </c>
      <c r="V3896" s="23">
        <f t="shared" si="2857"/>
        <v>0</v>
      </c>
      <c r="W3896" s="23">
        <f t="shared" si="2870"/>
        <v>0</v>
      </c>
      <c r="X3896" s="23">
        <f t="shared" si="2858"/>
        <v>47460117.865411624</v>
      </c>
      <c r="Y3896" s="23">
        <f t="shared" si="2840"/>
        <v>13825559.361691331</v>
      </c>
      <c r="Z3896" s="3">
        <f t="shared" si="2841"/>
        <v>0</v>
      </c>
      <c r="AA3896" s="23">
        <f t="shared" si="2842"/>
        <v>77414418.029550478</v>
      </c>
      <c r="AB3896" s="26">
        <f t="shared" si="2859"/>
        <v>70086276.274228603</v>
      </c>
      <c r="AC3896" s="23">
        <f t="shared" si="2860"/>
        <v>74889487.274228647</v>
      </c>
      <c r="AD3896" s="23">
        <f t="shared" si="2866"/>
        <v>4803211</v>
      </c>
      <c r="AE3896" s="24">
        <f t="shared" si="2874"/>
        <v>70086276.274228647</v>
      </c>
      <c r="AF3896" s="3">
        <f t="shared" si="2861"/>
        <v>0</v>
      </c>
      <c r="AG3896" s="2">
        <f t="shared" si="2843"/>
        <v>0</v>
      </c>
      <c r="AH3896" s="2">
        <f t="shared" si="2844"/>
        <v>251.7287708102896</v>
      </c>
      <c r="AI3896" s="23">
        <f t="shared" si="2867"/>
        <v>12446203144.489174</v>
      </c>
      <c r="AJ3896" s="23">
        <f t="shared" si="2845"/>
        <v>6219.922423797766</v>
      </c>
      <c r="AK3896" s="23">
        <f t="shared" si="2846"/>
        <v>0</v>
      </c>
      <c r="AL3896" s="23">
        <f t="shared" si="2871"/>
        <v>0</v>
      </c>
      <c r="AM3896" s="23">
        <f t="shared" si="2872"/>
        <v>0</v>
      </c>
      <c r="AN3896" s="16">
        <f t="shared" si="2862"/>
        <v>0</v>
      </c>
      <c r="AO3896" s="23">
        <f t="shared" si="2863"/>
        <v>0</v>
      </c>
      <c r="AP3896" s="22">
        <f t="shared" si="2864"/>
        <v>0</v>
      </c>
      <c r="AQ3896" s="30">
        <f t="shared" si="2847"/>
        <v>35356248755.881714</v>
      </c>
      <c r="AR3896" s="28">
        <f t="shared" si="2848"/>
        <v>17467365232.441605</v>
      </c>
      <c r="AS3896" s="25">
        <f t="shared" si="2849"/>
        <v>200337590.02425668</v>
      </c>
      <c r="AT3896" s="32">
        <f t="shared" si="2850"/>
        <v>0</v>
      </c>
      <c r="AU3896" s="23">
        <f t="shared" si="2851"/>
        <v>0</v>
      </c>
      <c r="AV3896" s="22">
        <f t="shared" si="2852"/>
        <v>5182851369.4031076</v>
      </c>
      <c r="AW3896" s="31">
        <f t="shared" si="2865"/>
        <v>23388916975.216801</v>
      </c>
    </row>
    <row r="3897" spans="1:53" x14ac:dyDescent="0.25">
      <c r="A3897">
        <f t="shared" si="2873"/>
        <v>1017</v>
      </c>
      <c r="B3897" t="s">
        <v>7</v>
      </c>
      <c r="C3897" s="27">
        <f t="shared" si="2830"/>
        <v>0</v>
      </c>
      <c r="D3897" s="27">
        <f t="shared" si="2853"/>
        <v>0</v>
      </c>
      <c r="E3897" s="27" t="b">
        <f t="shared" si="2829"/>
        <v>1</v>
      </c>
      <c r="F3897" s="29">
        <f t="shared" si="2831"/>
        <v>0</v>
      </c>
      <c r="G3897" s="27">
        <f t="shared" si="2854"/>
        <v>0</v>
      </c>
      <c r="H3897" s="22">
        <f t="shared" si="2832"/>
        <v>44106830442.954849</v>
      </c>
      <c r="I3897" s="23">
        <f t="shared" si="2833"/>
        <v>132580106.5049091</v>
      </c>
      <c r="J3897" s="23">
        <f t="shared" si="2834"/>
        <v>1086</v>
      </c>
      <c r="K3897" s="19">
        <f t="shared" si="2855"/>
        <v>225.0831931027827</v>
      </c>
      <c r="L3897" s="16">
        <f t="shared" si="2835"/>
        <v>304.23642649523993</v>
      </c>
      <c r="M3897" s="23">
        <f>M3896-IF($B3897="B",(Percent_Rent_In_Elsies*2.49%/12 * H3896)/K3896,0)+IF($B3897="D",N3897,0)+IF(B3897="D",AK3896)+IF(B3897="C",F3896*90%)-(Y3897-Y3896)-IF($B3897="A",Q3896/K3896) + IF($B3897="A",Q3896/K3896)</f>
        <v>-71208964.412344426</v>
      </c>
      <c r="N3897" s="23">
        <f t="shared" si="2836"/>
        <v>0</v>
      </c>
      <c r="O3897" s="22">
        <f t="shared" si="2837"/>
        <v>0</v>
      </c>
      <c r="P3897" s="22">
        <f t="shared" si="2868"/>
        <v>0</v>
      </c>
      <c r="Q3897" s="22">
        <f t="shared" si="2869"/>
        <v>0</v>
      </c>
      <c r="R3897" s="22">
        <f t="shared" si="2838"/>
        <v>493499218.06884521</v>
      </c>
      <c r="S3897" s="16">
        <f t="shared" si="2828"/>
        <v>44863565.278985925</v>
      </c>
      <c r="T3897" s="15">
        <f t="shared" si="2839"/>
        <v>0</v>
      </c>
      <c r="U3897" s="23">
        <f t="shared" si="2856"/>
        <v>2192519.1804236225</v>
      </c>
      <c r="V3897" s="23">
        <f t="shared" si="2857"/>
        <v>199319.92549305657</v>
      </c>
      <c r="W3897" s="23">
        <f t="shared" si="2870"/>
        <v>0</v>
      </c>
      <c r="X3897" s="23">
        <f t="shared" si="2858"/>
        <v>47460117.865411624</v>
      </c>
      <c r="Y3897" s="23">
        <f t="shared" si="2840"/>
        <v>13825559.361691331</v>
      </c>
      <c r="Z3897" s="3">
        <f t="shared" si="2841"/>
        <v>0</v>
      </c>
      <c r="AA3897" s="23">
        <f t="shared" si="2842"/>
        <v>77414418.029550478</v>
      </c>
      <c r="AB3897" s="26">
        <f t="shared" si="2859"/>
        <v>70086276.274228603</v>
      </c>
      <c r="AC3897" s="23">
        <f t="shared" si="2860"/>
        <v>74889487.274228647</v>
      </c>
      <c r="AD3897" s="23">
        <f t="shared" si="2866"/>
        <v>4803211</v>
      </c>
      <c r="AE3897" s="24">
        <f t="shared" si="2874"/>
        <v>70086276.274228647</v>
      </c>
      <c r="AF3897" s="3">
        <f t="shared" si="2861"/>
        <v>0</v>
      </c>
      <c r="AG3897" s="2">
        <f t="shared" si="2843"/>
        <v>0</v>
      </c>
      <c r="AH3897" s="2">
        <f t="shared" si="2844"/>
        <v>251.7287708102896</v>
      </c>
      <c r="AI3897" s="23">
        <f t="shared" si="2867"/>
        <v>12446203144.489174</v>
      </c>
      <c r="AJ3897" s="23">
        <f t="shared" si="2845"/>
        <v>6219.922423797766</v>
      </c>
      <c r="AK3897" s="23">
        <f t="shared" si="2846"/>
        <v>0</v>
      </c>
      <c r="AL3897" s="23">
        <f t="shared" si="2871"/>
        <v>12759372.555425644</v>
      </c>
      <c r="AM3897" s="23">
        <f t="shared" si="2872"/>
        <v>11904346120.662264</v>
      </c>
      <c r="AN3897" s="16">
        <f t="shared" si="2862"/>
        <v>0</v>
      </c>
      <c r="AO3897" s="23">
        <f t="shared" si="2863"/>
        <v>203306.3240029178</v>
      </c>
      <c r="AP3897" s="22">
        <f t="shared" si="2864"/>
        <v>45760836.584565662</v>
      </c>
      <c r="AQ3897" s="30">
        <f t="shared" si="2847"/>
        <v>35447381461.939873</v>
      </c>
      <c r="AR3897" s="28">
        <f t="shared" si="2848"/>
        <v>17512737101.915203</v>
      </c>
      <c r="AS3897" s="25">
        <f t="shared" si="2849"/>
        <v>200337590.02425668</v>
      </c>
      <c r="AT3897" s="32">
        <f t="shared" si="2850"/>
        <v>0</v>
      </c>
      <c r="AU3897" s="23">
        <f t="shared" si="2851"/>
        <v>0</v>
      </c>
      <c r="AV3897" s="22">
        <f t="shared" si="2852"/>
        <v>5182851369.4031076</v>
      </c>
      <c r="AW3897" s="31">
        <f t="shared" si="2865"/>
        <v>23480049681.274963</v>
      </c>
    </row>
    <row r="3898" spans="1:53" s="21" customFormat="1" x14ac:dyDescent="0.25">
      <c r="A3898">
        <f t="shared" si="2873"/>
        <v>1017</v>
      </c>
      <c r="B3898" t="s">
        <v>8</v>
      </c>
      <c r="C3898" s="27">
        <f t="shared" si="2830"/>
        <v>0</v>
      </c>
      <c r="D3898" s="27">
        <f t="shared" si="2853"/>
        <v>0</v>
      </c>
      <c r="E3898" s="27" t="b">
        <f t="shared" si="2829"/>
        <v>1</v>
      </c>
      <c r="F3898" s="29">
        <f t="shared" si="2831"/>
        <v>0</v>
      </c>
      <c r="G3898" s="27">
        <f t="shared" si="2854"/>
        <v>0</v>
      </c>
      <c r="H3898" s="22">
        <f t="shared" si="2832"/>
        <v>44106830442.954849</v>
      </c>
      <c r="I3898" s="23">
        <f t="shared" si="2833"/>
        <v>132580106.5049091</v>
      </c>
      <c r="J3898" s="23">
        <f t="shared" si="2834"/>
        <v>1086</v>
      </c>
      <c r="K3898" s="19">
        <f t="shared" si="2855"/>
        <v>225.0831931027827</v>
      </c>
      <c r="L3898" s="16">
        <f t="shared" si="2835"/>
        <v>304.23642649523993</v>
      </c>
      <c r="M3898" s="23">
        <f>M3897-IF($B3898="B",(Percent_Rent_In_Elsies*2.49%/12 * H3897)/K3897,0)+IF($B3898="D",N3898,0)+IF(B3898="D",AK3897)+IF(B3898="C",F3897*90%)-(Y3898-Y3897)-IF($B3898="A",Q3897/K3897) + IF($B3898="A",Q3897/K3897)</f>
        <v>-71208964.412344426</v>
      </c>
      <c r="N3898" s="23">
        <f t="shared" si="2836"/>
        <v>0</v>
      </c>
      <c r="O3898" s="22">
        <f t="shared" si="2837"/>
        <v>0</v>
      </c>
      <c r="P3898" s="22">
        <f t="shared" si="2868"/>
        <v>0</v>
      </c>
      <c r="Q3898" s="22">
        <f t="shared" si="2869"/>
        <v>0</v>
      </c>
      <c r="R3898" s="22">
        <f t="shared" si="2838"/>
        <v>539260054.65341091</v>
      </c>
      <c r="S3898" s="16">
        <f t="shared" si="2828"/>
        <v>44863565.278985925</v>
      </c>
      <c r="T3898" s="15">
        <f t="shared" si="2839"/>
        <v>0</v>
      </c>
      <c r="U3898" s="23">
        <f t="shared" si="2856"/>
        <v>2395825.5044265403</v>
      </c>
      <c r="V3898" s="23">
        <f t="shared" si="2857"/>
        <v>199319.92549305657</v>
      </c>
      <c r="W3898" s="23">
        <f t="shared" si="2870"/>
        <v>0</v>
      </c>
      <c r="X3898" s="23">
        <f t="shared" si="2858"/>
        <v>47460117.865411624</v>
      </c>
      <c r="Y3898" s="23">
        <f t="shared" si="2840"/>
        <v>13825559.361691331</v>
      </c>
      <c r="Z3898" s="3">
        <f t="shared" si="2841"/>
        <v>0</v>
      </c>
      <c r="AA3898" s="23">
        <f t="shared" si="2842"/>
        <v>77414418.029550478</v>
      </c>
      <c r="AB3898" s="26">
        <f t="shared" si="2859"/>
        <v>70086276.274228603</v>
      </c>
      <c r="AC3898" s="23">
        <f t="shared" si="2860"/>
        <v>74889487.274228647</v>
      </c>
      <c r="AD3898" s="23">
        <f t="shared" si="2866"/>
        <v>4803211</v>
      </c>
      <c r="AE3898" s="24">
        <f t="shared" si="2874"/>
        <v>70086276.274228647</v>
      </c>
      <c r="AF3898" s="3">
        <f t="shared" si="2861"/>
        <v>1E-4</v>
      </c>
      <c r="AG3898" s="2">
        <f t="shared" si="2843"/>
        <v>0</v>
      </c>
      <c r="AH3898" s="2">
        <f t="shared" si="2844"/>
        <v>251.7287708102896</v>
      </c>
      <c r="AI3898" s="23">
        <f t="shared" si="2867"/>
        <v>12446203144.489174</v>
      </c>
      <c r="AJ3898" s="23">
        <f t="shared" si="2845"/>
        <v>6219.922423797766</v>
      </c>
      <c r="AK3898" s="23">
        <f t="shared" si="2846"/>
        <v>69933.752939148209</v>
      </c>
      <c r="AL3898" s="23">
        <f t="shared" si="2871"/>
        <v>0</v>
      </c>
      <c r="AM3898" s="23">
        <f t="shared" si="2872"/>
        <v>0</v>
      </c>
      <c r="AN3898" s="16">
        <f t="shared" si="2862"/>
        <v>0</v>
      </c>
      <c r="AO3898" s="23">
        <f t="shared" si="2863"/>
        <v>0</v>
      </c>
      <c r="AP3898" s="22">
        <f t="shared" si="2864"/>
        <v>0</v>
      </c>
      <c r="AQ3898" s="30">
        <f t="shared" si="2847"/>
        <v>35447381461.939873</v>
      </c>
      <c r="AR3898" s="28">
        <f t="shared" si="2848"/>
        <v>17512737101.915203</v>
      </c>
      <c r="AS3898" s="25">
        <f t="shared" si="2849"/>
        <v>200337590.02425668</v>
      </c>
      <c r="AT3898" s="32">
        <f t="shared" si="2850"/>
        <v>0</v>
      </c>
      <c r="AU3898" s="23">
        <f t="shared" si="2851"/>
        <v>0</v>
      </c>
      <c r="AV3898" s="22">
        <f t="shared" si="2852"/>
        <v>5182851369.4031076</v>
      </c>
      <c r="AW3898" s="31">
        <f t="shared" si="2865"/>
        <v>23480049681.274963</v>
      </c>
      <c r="AX3898"/>
      <c r="AY3898"/>
      <c r="AZ3898"/>
      <c r="BA3898"/>
    </row>
    <row r="3899" spans="1:53" s="21" customFormat="1" x14ac:dyDescent="0.25">
      <c r="A3899" s="21">
        <f t="shared" si="2873"/>
        <v>1017</v>
      </c>
      <c r="B3899" s="21" t="s">
        <v>9</v>
      </c>
      <c r="C3899" s="27">
        <f t="shared" si="2830"/>
        <v>0</v>
      </c>
      <c r="D3899" s="27">
        <f t="shared" si="2853"/>
        <v>0</v>
      </c>
      <c r="E3899" s="27" t="b">
        <f t="shared" si="2829"/>
        <v>1</v>
      </c>
      <c r="F3899" s="29">
        <f t="shared" si="2831"/>
        <v>0</v>
      </c>
      <c r="G3899" s="27">
        <f t="shared" si="2854"/>
        <v>0</v>
      </c>
      <c r="H3899" s="22">
        <f t="shared" si="2832"/>
        <v>44106830442.954849</v>
      </c>
      <c r="I3899" s="23">
        <f t="shared" si="2833"/>
        <v>132580106.5049091</v>
      </c>
      <c r="J3899" s="23">
        <f t="shared" si="2834"/>
        <v>1086</v>
      </c>
      <c r="K3899" s="19">
        <f t="shared" si="2855"/>
        <v>225.0831931027827</v>
      </c>
      <c r="L3899" s="16">
        <f t="shared" si="2835"/>
        <v>304.23642649523993</v>
      </c>
      <c r="M3899" s="23">
        <f>M3898-IF($B3899="B",(Percent_Rent_In_Elsies*2.49%/12 * H3898)/K3898,0)+IF($B3899="D",N3899,0)+IF(B3899="D",AK3898)+IF(B3899="C",F3898*90%)-(Y3899-Y3898)-IF($B3899="A",Q3898/K3898) + IF($B3899="A",Q3898/K3898)</f>
        <v>-71139030.659405276</v>
      </c>
      <c r="N3899" s="23">
        <f t="shared" si="2836"/>
        <v>0</v>
      </c>
      <c r="O3899" s="22">
        <f t="shared" si="2837"/>
        <v>31344699.717642233</v>
      </c>
      <c r="P3899" s="22">
        <f t="shared" si="2868"/>
        <v>0</v>
      </c>
      <c r="Q3899" s="22">
        <f t="shared" si="2869"/>
        <v>0</v>
      </c>
      <c r="R3899" s="22">
        <f t="shared" si="2838"/>
        <v>539260054.65341091</v>
      </c>
      <c r="S3899" s="16">
        <f t="shared" ref="S3899:S3962" si="2875">IF($B3899="D",0,S3898+IF($B3899="B",R3898/12,0))</f>
        <v>0</v>
      </c>
      <c r="T3899" s="15">
        <f t="shared" si="2839"/>
        <v>13518865.561343692</v>
      </c>
      <c r="U3899" s="23">
        <f t="shared" si="2856"/>
        <v>2395825.5044265403</v>
      </c>
      <c r="V3899" s="23">
        <f t="shared" si="2857"/>
        <v>0</v>
      </c>
      <c r="W3899" s="23">
        <f t="shared" si="2870"/>
        <v>199319.92549305657</v>
      </c>
      <c r="X3899" s="23">
        <f t="shared" si="2858"/>
        <v>47460117.865411624</v>
      </c>
      <c r="Y3899" s="23">
        <f t="shared" si="2840"/>
        <v>13825559.361691331</v>
      </c>
      <c r="Z3899" s="3">
        <f t="shared" si="2841"/>
        <v>0</v>
      </c>
      <c r="AA3899" s="23">
        <f t="shared" si="2842"/>
        <v>77344484.276611328</v>
      </c>
      <c r="AB3899" s="26">
        <f t="shared" si="2859"/>
        <v>70086276.274228618</v>
      </c>
      <c r="AC3899" s="23">
        <f t="shared" si="2860"/>
        <v>74889487.274228647</v>
      </c>
      <c r="AD3899" s="23">
        <f t="shared" si="2866"/>
        <v>4803211</v>
      </c>
      <c r="AE3899" s="24">
        <f t="shared" si="2874"/>
        <v>70086276.274228647</v>
      </c>
      <c r="AF3899" s="3">
        <f t="shared" si="2861"/>
        <v>0</v>
      </c>
      <c r="AG3899" s="2">
        <f t="shared" si="2843"/>
        <v>0</v>
      </c>
      <c r="AH3899" s="2">
        <f t="shared" si="2844"/>
        <v>251.7287708102896</v>
      </c>
      <c r="AI3899" s="23">
        <f t="shared" si="2867"/>
        <v>12434959635.619741</v>
      </c>
      <c r="AJ3899" s="23">
        <f t="shared" si="2845"/>
        <v>6219.922423797766</v>
      </c>
      <c r="AK3899" s="23">
        <f t="shared" si="2846"/>
        <v>0</v>
      </c>
      <c r="AL3899" s="23">
        <f t="shared" si="2871"/>
        <v>0</v>
      </c>
      <c r="AM3899" s="23">
        <f t="shared" si="2872"/>
        <v>0</v>
      </c>
      <c r="AN3899" s="16">
        <f t="shared" si="2862"/>
        <v>0</v>
      </c>
      <c r="AO3899" s="23">
        <f t="shared" si="2863"/>
        <v>0</v>
      </c>
      <c r="AP3899" s="22">
        <f t="shared" si="2864"/>
        <v>0</v>
      </c>
      <c r="AQ3899" s="30">
        <f t="shared" si="2847"/>
        <v>35447381461.939873</v>
      </c>
      <c r="AR3899" s="28">
        <f t="shared" si="2848"/>
        <v>17512737101.915203</v>
      </c>
      <c r="AS3899" s="25">
        <f t="shared" si="2849"/>
        <v>200337590.02425668</v>
      </c>
      <c r="AT3899" s="32">
        <f t="shared" si="2850"/>
        <v>0</v>
      </c>
      <c r="AU3899" s="23">
        <f t="shared" si="2851"/>
        <v>0</v>
      </c>
      <c r="AV3899" s="22">
        <f t="shared" si="2852"/>
        <v>5182851369.4031076</v>
      </c>
      <c r="AW3899" s="31">
        <f t="shared" si="2865"/>
        <v>23480049681.274963</v>
      </c>
    </row>
    <row r="3900" spans="1:53" x14ac:dyDescent="0.25">
      <c r="A3900" s="21">
        <f t="shared" si="2873"/>
        <v>1017</v>
      </c>
      <c r="B3900" s="21" t="s">
        <v>28</v>
      </c>
      <c r="C3900" s="27">
        <f t="shared" si="2830"/>
        <v>0</v>
      </c>
      <c r="D3900" s="27">
        <f t="shared" si="2853"/>
        <v>0</v>
      </c>
      <c r="E3900" s="27" t="b">
        <f t="shared" si="2829"/>
        <v>1</v>
      </c>
      <c r="F3900" s="29">
        <f t="shared" si="2831"/>
        <v>0</v>
      </c>
      <c r="G3900" s="27">
        <f t="shared" si="2854"/>
        <v>0</v>
      </c>
      <c r="H3900" s="22">
        <f t="shared" si="2832"/>
        <v>44106830442.954849</v>
      </c>
      <c r="I3900" s="23">
        <f t="shared" si="2833"/>
        <v>132580106.5049091</v>
      </c>
      <c r="J3900" s="23">
        <f t="shared" si="2834"/>
        <v>1086</v>
      </c>
      <c r="K3900" s="19">
        <f t="shared" si="2855"/>
        <v>225.0831931027827</v>
      </c>
      <c r="L3900" s="16">
        <f t="shared" si="2835"/>
        <v>304.23642649523993</v>
      </c>
      <c r="M3900" s="23">
        <f>M3899-IF($B3900="B",(Percent_Rent_In_Elsies*2.49%/12 * H3899)/K3899,0)+IF($B3900="D",N3900,0)+IF(B3900="D",AK3899)+IF(B3900="C",F3899*90%)-(Y3900-Y3899)-IF($B3900="A",Q3899/K3899) + IF($B3900="A",Q3899/K3899)</f>
        <v>-71139030.659405276</v>
      </c>
      <c r="N3900" s="23">
        <f t="shared" si="2836"/>
        <v>0</v>
      </c>
      <c r="O3900" s="22">
        <f t="shared" si="2837"/>
        <v>0</v>
      </c>
      <c r="P3900" s="22">
        <f t="shared" si="2868"/>
        <v>31344699.717642233</v>
      </c>
      <c r="Q3900" s="22">
        <f t="shared" si="2869"/>
        <v>0</v>
      </c>
      <c r="R3900" s="22">
        <f t="shared" si="2838"/>
        <v>539260054.65341091</v>
      </c>
      <c r="S3900" s="16">
        <f t="shared" si="2875"/>
        <v>0</v>
      </c>
      <c r="T3900" s="15">
        <f t="shared" si="2839"/>
        <v>0</v>
      </c>
      <c r="U3900" s="23">
        <f t="shared" si="2856"/>
        <v>2395825.5044265403</v>
      </c>
      <c r="V3900" s="23">
        <f t="shared" si="2857"/>
        <v>0</v>
      </c>
      <c r="W3900" s="23">
        <f t="shared" si="2870"/>
        <v>0</v>
      </c>
      <c r="X3900" s="23">
        <f t="shared" si="2858"/>
        <v>47460117.865411624</v>
      </c>
      <c r="Y3900" s="23">
        <f t="shared" si="2840"/>
        <v>13825559.361691331</v>
      </c>
      <c r="Z3900" s="3">
        <f t="shared" si="2841"/>
        <v>9965.996274652829</v>
      </c>
      <c r="AA3900" s="23">
        <f t="shared" si="2842"/>
        <v>77493974.220731124</v>
      </c>
      <c r="AB3900" s="26">
        <f t="shared" si="2859"/>
        <v>70086276.274228588</v>
      </c>
      <c r="AC3900" s="23">
        <f t="shared" si="2860"/>
        <v>74889487.274228647</v>
      </c>
      <c r="AD3900" s="23">
        <f t="shared" si="2866"/>
        <v>4803211</v>
      </c>
      <c r="AE3900" s="24">
        <f t="shared" si="2874"/>
        <v>70086276.274228647</v>
      </c>
      <c r="AF3900" s="3">
        <f t="shared" si="2861"/>
        <v>0</v>
      </c>
      <c r="AG3900" s="2">
        <f t="shared" si="2843"/>
        <v>1195919552.9583395</v>
      </c>
      <c r="AH3900" s="2">
        <f t="shared" si="2844"/>
        <v>251.7287708102896</v>
      </c>
      <c r="AI3900" s="23">
        <f t="shared" si="2867"/>
        <v>12458993688.447771</v>
      </c>
      <c r="AJ3900" s="23">
        <f t="shared" si="2845"/>
        <v>6219.922423797766</v>
      </c>
      <c r="AK3900" s="23">
        <f t="shared" si="2846"/>
        <v>0</v>
      </c>
      <c r="AL3900" s="23">
        <f t="shared" si="2871"/>
        <v>0</v>
      </c>
      <c r="AM3900" s="23">
        <f t="shared" si="2872"/>
        <v>0</v>
      </c>
      <c r="AN3900" s="16">
        <f t="shared" si="2862"/>
        <v>0</v>
      </c>
      <c r="AO3900" s="23">
        <f t="shared" si="2863"/>
        <v>0</v>
      </c>
      <c r="AP3900" s="22">
        <f t="shared" si="2864"/>
        <v>0</v>
      </c>
      <c r="AQ3900" s="30">
        <f t="shared" si="2847"/>
        <v>35447381461.939873</v>
      </c>
      <c r="AR3900" s="28">
        <f t="shared" si="2848"/>
        <v>17512737101.915203</v>
      </c>
      <c r="AS3900" s="25">
        <f t="shared" si="2849"/>
        <v>200337590.02425668</v>
      </c>
      <c r="AT3900" s="32">
        <f t="shared" si="2850"/>
        <v>19931.992549305658</v>
      </c>
      <c r="AU3900" s="23">
        <f t="shared" si="2851"/>
        <v>19931.992549305658</v>
      </c>
      <c r="AV3900" s="22">
        <f t="shared" si="2852"/>
        <v>5196370234.9644518</v>
      </c>
      <c r="AW3900" s="31">
        <f t="shared" si="2865"/>
        <v>23480049681.274963</v>
      </c>
      <c r="AX3900" s="21"/>
      <c r="AY3900" s="21"/>
      <c r="AZ3900" s="21"/>
      <c r="BA3900" s="21"/>
    </row>
    <row r="3901" spans="1:53" x14ac:dyDescent="0.25">
      <c r="A3901">
        <f t="shared" si="2873"/>
        <v>1018</v>
      </c>
      <c r="B3901" t="s">
        <v>6</v>
      </c>
      <c r="C3901" s="27">
        <f t="shared" si="2830"/>
        <v>0</v>
      </c>
      <c r="D3901" s="27">
        <f t="shared" si="2853"/>
        <v>0</v>
      </c>
      <c r="E3901" s="27" t="b">
        <f t="shared" si="2829"/>
        <v>1</v>
      </c>
      <c r="F3901" s="29">
        <f t="shared" si="2831"/>
        <v>0</v>
      </c>
      <c r="G3901" s="27">
        <f t="shared" si="2854"/>
        <v>0</v>
      </c>
      <c r="H3901" s="22">
        <f t="shared" si="2832"/>
        <v>44180341827.026443</v>
      </c>
      <c r="I3901" s="23">
        <f t="shared" si="2833"/>
        <v>132580106.5049091</v>
      </c>
      <c r="J3901" s="23">
        <f t="shared" si="2834"/>
        <v>1086</v>
      </c>
      <c r="K3901" s="19">
        <f t="shared" si="2855"/>
        <v>225.0831931027827</v>
      </c>
      <c r="L3901" s="16">
        <f t="shared" si="2835"/>
        <v>304.74348720606531</v>
      </c>
      <c r="M3901" s="23">
        <f>M3900-IF($B3901="B",(Percent_Rent_In_Elsies*2.49%/12 * H3900)/K3900,0)+IF($B3901="D",N3901,0)+IF(B3901="D",AK3900)+IF(B3901="C",F3900*90%)-(Y3901-Y3900)-IF($B3901="A",Q3900/K3900) + IF($B3901="A",Q3900/K3900)</f>
        <v>-71139030.659405276</v>
      </c>
      <c r="N3901" s="23">
        <f t="shared" si="2836"/>
        <v>0</v>
      </c>
      <c r="O3901" s="22">
        <f t="shared" si="2837"/>
        <v>0</v>
      </c>
      <c r="P3901" s="22">
        <f t="shared" si="2868"/>
        <v>0</v>
      </c>
      <c r="Q3901" s="22">
        <f t="shared" si="2869"/>
        <v>0</v>
      </c>
      <c r="R3901" s="22">
        <f t="shared" si="2838"/>
        <v>539260054.65341091</v>
      </c>
      <c r="S3901" s="16">
        <f t="shared" si="2875"/>
        <v>0</v>
      </c>
      <c r="T3901" s="15">
        <f t="shared" si="2839"/>
        <v>0</v>
      </c>
      <c r="U3901" s="23">
        <f t="shared" si="2856"/>
        <v>2395825.5044265403</v>
      </c>
      <c r="V3901" s="23">
        <f t="shared" si="2857"/>
        <v>0</v>
      </c>
      <c r="W3901" s="23">
        <f t="shared" si="2870"/>
        <v>0</v>
      </c>
      <c r="X3901" s="23">
        <f t="shared" si="2858"/>
        <v>47509947.84678489</v>
      </c>
      <c r="Y3901" s="23">
        <f t="shared" si="2840"/>
        <v>13825559.361691331</v>
      </c>
      <c r="Z3901" s="3">
        <f t="shared" si="2841"/>
        <v>0</v>
      </c>
      <c r="AA3901" s="23">
        <f t="shared" si="2842"/>
        <v>77493974.220731124</v>
      </c>
      <c r="AB3901" s="26">
        <f t="shared" si="2859"/>
        <v>70086276.274228618</v>
      </c>
      <c r="AC3901" s="23">
        <f t="shared" si="2860"/>
        <v>74889487.274228647</v>
      </c>
      <c r="AD3901" s="23">
        <f t="shared" si="2866"/>
        <v>4803211</v>
      </c>
      <c r="AE3901" s="24">
        <f t="shared" si="2874"/>
        <v>70086276.274228647</v>
      </c>
      <c r="AF3901" s="3">
        <f t="shared" si="2861"/>
        <v>0</v>
      </c>
      <c r="AG3901" s="2">
        <f t="shared" si="2843"/>
        <v>0</v>
      </c>
      <c r="AH3901" s="2">
        <f t="shared" si="2844"/>
        <v>252.14831876164007</v>
      </c>
      <c r="AI3901" s="23">
        <f t="shared" si="2867"/>
        <v>12458993688.447771</v>
      </c>
      <c r="AJ3901" s="23">
        <f t="shared" si="2845"/>
        <v>6219.922423797766</v>
      </c>
      <c r="AK3901" s="23">
        <f t="shared" si="2846"/>
        <v>0</v>
      </c>
      <c r="AL3901" s="23">
        <f t="shared" si="2871"/>
        <v>0</v>
      </c>
      <c r="AM3901" s="23">
        <f t="shared" si="2872"/>
        <v>0</v>
      </c>
      <c r="AN3901" s="16">
        <f t="shared" si="2862"/>
        <v>0</v>
      </c>
      <c r="AO3901" s="23">
        <f t="shared" si="2863"/>
        <v>0</v>
      </c>
      <c r="AP3901" s="22">
        <f t="shared" si="2864"/>
        <v>0</v>
      </c>
      <c r="AQ3901" s="30">
        <f t="shared" si="2847"/>
        <v>35447381461.939873</v>
      </c>
      <c r="AR3901" s="28">
        <f t="shared" si="2848"/>
        <v>17512737101.915203</v>
      </c>
      <c r="AS3901" s="25">
        <f t="shared" si="2849"/>
        <v>200337590.02425668</v>
      </c>
      <c r="AT3901" s="32">
        <f t="shared" si="2850"/>
        <v>0</v>
      </c>
      <c r="AU3901" s="23">
        <f t="shared" si="2851"/>
        <v>0</v>
      </c>
      <c r="AV3901" s="22">
        <f t="shared" si="2852"/>
        <v>5196370234.9644518</v>
      </c>
      <c r="AW3901" s="31">
        <f t="shared" si="2865"/>
        <v>23448704981.557323</v>
      </c>
    </row>
    <row r="3902" spans="1:53" x14ac:dyDescent="0.25">
      <c r="A3902">
        <f t="shared" si="2873"/>
        <v>1018</v>
      </c>
      <c r="B3902" t="s">
        <v>7</v>
      </c>
      <c r="C3902" s="27">
        <f t="shared" si="2830"/>
        <v>0</v>
      </c>
      <c r="D3902" s="27">
        <f t="shared" si="2853"/>
        <v>0</v>
      </c>
      <c r="E3902" s="27" t="b">
        <f t="shared" si="2829"/>
        <v>1</v>
      </c>
      <c r="F3902" s="29">
        <f t="shared" si="2831"/>
        <v>0</v>
      </c>
      <c r="G3902" s="27">
        <f t="shared" si="2854"/>
        <v>0</v>
      </c>
      <c r="H3902" s="22">
        <f t="shared" si="2832"/>
        <v>44180341827.026443</v>
      </c>
      <c r="I3902" s="23">
        <f t="shared" si="2833"/>
        <v>132580106.5049091</v>
      </c>
      <c r="J3902" s="23">
        <f t="shared" si="2834"/>
        <v>1086</v>
      </c>
      <c r="K3902" s="19">
        <f t="shared" si="2855"/>
        <v>225.0831931027827</v>
      </c>
      <c r="L3902" s="16">
        <f t="shared" si="2835"/>
        <v>304.74348720606531</v>
      </c>
      <c r="M3902" s="23">
        <f>M3901-IF($B3902="B",(Percent_Rent_In_Elsies*2.49%/12 * H3901)/K3901,0)+IF($B3902="D",N3902,0)+IF(B3902="D",AK3901)+IF(B3902="C",F3901*90%)-(Y3902-Y3901)-IF($B3902="A",Q3901/K3901) + IF($B3902="A",Q3901/K3901)</f>
        <v>-71342675.827281535</v>
      </c>
      <c r="N3902" s="23">
        <f t="shared" si="2836"/>
        <v>0</v>
      </c>
      <c r="O3902" s="22">
        <f t="shared" si="2837"/>
        <v>0</v>
      </c>
      <c r="P3902" s="22">
        <f t="shared" si="2868"/>
        <v>0</v>
      </c>
      <c r="Q3902" s="22">
        <f t="shared" si="2869"/>
        <v>0</v>
      </c>
      <c r="R3902" s="22">
        <f t="shared" si="2838"/>
        <v>494321716.76562667</v>
      </c>
      <c r="S3902" s="16">
        <f t="shared" si="2875"/>
        <v>44938337.887784243</v>
      </c>
      <c r="T3902" s="15">
        <f t="shared" si="2839"/>
        <v>0</v>
      </c>
      <c r="U3902" s="23">
        <f t="shared" si="2856"/>
        <v>2196173.3790576621</v>
      </c>
      <c r="V3902" s="23">
        <f t="shared" si="2857"/>
        <v>199652.12536887836</v>
      </c>
      <c r="W3902" s="23">
        <f t="shared" si="2870"/>
        <v>0</v>
      </c>
      <c r="X3902" s="23">
        <f t="shared" si="2858"/>
        <v>47509947.84678489</v>
      </c>
      <c r="Y3902" s="23">
        <f t="shared" si="2840"/>
        <v>13825559.361691331</v>
      </c>
      <c r="Z3902" s="3">
        <f t="shared" si="2841"/>
        <v>0</v>
      </c>
      <c r="AA3902" s="23">
        <f t="shared" si="2842"/>
        <v>77493974.220731124</v>
      </c>
      <c r="AB3902" s="26">
        <f t="shared" si="2859"/>
        <v>70086276.274228618</v>
      </c>
      <c r="AC3902" s="23">
        <f t="shared" si="2860"/>
        <v>74889487.274228647</v>
      </c>
      <c r="AD3902" s="23">
        <f t="shared" si="2866"/>
        <v>4803211</v>
      </c>
      <c r="AE3902" s="24">
        <f t="shared" si="2874"/>
        <v>70086276.274228647</v>
      </c>
      <c r="AF3902" s="3">
        <f t="shared" si="2861"/>
        <v>0</v>
      </c>
      <c r="AG3902" s="2">
        <f t="shared" si="2843"/>
        <v>0</v>
      </c>
      <c r="AH3902" s="2">
        <f t="shared" si="2844"/>
        <v>252.14831876164007</v>
      </c>
      <c r="AI3902" s="23">
        <f t="shared" si="2867"/>
        <v>12458993688.447771</v>
      </c>
      <c r="AJ3902" s="23">
        <f t="shared" si="2845"/>
        <v>6219.922423797766</v>
      </c>
      <c r="AK3902" s="23">
        <f t="shared" si="2846"/>
        <v>0</v>
      </c>
      <c r="AL3902" s="23">
        <f t="shared" si="2871"/>
        <v>12790543.958597183</v>
      </c>
      <c r="AM3902" s="23">
        <f t="shared" si="2872"/>
        <v>11933428677.09745</v>
      </c>
      <c r="AN3902" s="16">
        <f t="shared" si="2862"/>
        <v>0</v>
      </c>
      <c r="AO3902" s="23">
        <f t="shared" si="2863"/>
        <v>203645.16787625602</v>
      </c>
      <c r="AP3902" s="22">
        <f t="shared" si="2864"/>
        <v>45837104.645539939</v>
      </c>
      <c r="AQ3902" s="30">
        <f t="shared" si="2847"/>
        <v>35538666055.841461</v>
      </c>
      <c r="AR3902" s="28">
        <f t="shared" si="2848"/>
        <v>17558184591.171257</v>
      </c>
      <c r="AS3902" s="25">
        <f t="shared" si="2849"/>
        <v>200337590.02425668</v>
      </c>
      <c r="AT3902" s="32">
        <f t="shared" si="2850"/>
        <v>0</v>
      </c>
      <c r="AU3902" s="23">
        <f t="shared" si="2851"/>
        <v>0</v>
      </c>
      <c r="AV3902" s="22">
        <f t="shared" si="2852"/>
        <v>5196370234.9644518</v>
      </c>
      <c r="AW3902" s="31">
        <f t="shared" si="2865"/>
        <v>23539989575.458916</v>
      </c>
    </row>
    <row r="3903" spans="1:53" s="21" customFormat="1" x14ac:dyDescent="0.25">
      <c r="A3903">
        <f t="shared" si="2873"/>
        <v>1018</v>
      </c>
      <c r="B3903" t="s">
        <v>8</v>
      </c>
      <c r="C3903" s="27">
        <f t="shared" si="2830"/>
        <v>0</v>
      </c>
      <c r="D3903" s="27">
        <f t="shared" si="2853"/>
        <v>0</v>
      </c>
      <c r="E3903" s="27" t="b">
        <f t="shared" si="2829"/>
        <v>1</v>
      </c>
      <c r="F3903" s="29">
        <f t="shared" si="2831"/>
        <v>0</v>
      </c>
      <c r="G3903" s="27">
        <f t="shared" si="2854"/>
        <v>0</v>
      </c>
      <c r="H3903" s="22">
        <f t="shared" si="2832"/>
        <v>44180341827.026443</v>
      </c>
      <c r="I3903" s="23">
        <f t="shared" si="2833"/>
        <v>132580106.5049091</v>
      </c>
      <c r="J3903" s="23">
        <f t="shared" si="2834"/>
        <v>1086</v>
      </c>
      <c r="K3903" s="19">
        <f t="shared" si="2855"/>
        <v>225.0831931027827</v>
      </c>
      <c r="L3903" s="16">
        <f t="shared" si="2835"/>
        <v>304.74348720606531</v>
      </c>
      <c r="M3903" s="23">
        <f>M3902-IF($B3903="B",(Percent_Rent_In_Elsies*2.49%/12 * H3902)/K3902,0)+IF($B3903="D",N3903,0)+IF(B3903="D",AK3902)+IF(B3903="C",F3902*90%)-(Y3903-Y3902)-IF($B3903="A",Q3902/K3902) + IF($B3903="A",Q3902/K3902)</f>
        <v>-71342675.827281535</v>
      </c>
      <c r="N3903" s="23">
        <f t="shared" si="2836"/>
        <v>0</v>
      </c>
      <c r="O3903" s="22">
        <f t="shared" si="2837"/>
        <v>0</v>
      </c>
      <c r="P3903" s="22">
        <f t="shared" si="2868"/>
        <v>0</v>
      </c>
      <c r="Q3903" s="22">
        <f t="shared" si="2869"/>
        <v>0</v>
      </c>
      <c r="R3903" s="22">
        <f t="shared" si="2838"/>
        <v>540158821.41116667</v>
      </c>
      <c r="S3903" s="16">
        <f t="shared" si="2875"/>
        <v>44938337.887784243</v>
      </c>
      <c r="T3903" s="15">
        <f t="shared" si="2839"/>
        <v>0</v>
      </c>
      <c r="U3903" s="23">
        <f t="shared" si="2856"/>
        <v>2399818.5469339183</v>
      </c>
      <c r="V3903" s="23">
        <f t="shared" si="2857"/>
        <v>199652.12536887836</v>
      </c>
      <c r="W3903" s="23">
        <f t="shared" si="2870"/>
        <v>0</v>
      </c>
      <c r="X3903" s="23">
        <f t="shared" si="2858"/>
        <v>47509947.84678489</v>
      </c>
      <c r="Y3903" s="23">
        <f t="shared" si="2840"/>
        <v>13825559.361691331</v>
      </c>
      <c r="Z3903" s="3">
        <f t="shared" si="2841"/>
        <v>0</v>
      </c>
      <c r="AA3903" s="23">
        <f t="shared" si="2842"/>
        <v>77493974.220731124</v>
      </c>
      <c r="AB3903" s="26">
        <f t="shared" si="2859"/>
        <v>70086276.274228603</v>
      </c>
      <c r="AC3903" s="23">
        <f t="shared" si="2860"/>
        <v>74889487.274228647</v>
      </c>
      <c r="AD3903" s="23">
        <f t="shared" si="2866"/>
        <v>4803211</v>
      </c>
      <c r="AE3903" s="24">
        <f t="shared" si="2874"/>
        <v>70086276.274228647</v>
      </c>
      <c r="AF3903" s="3">
        <f t="shared" si="2861"/>
        <v>1E-4</v>
      </c>
      <c r="AG3903" s="2">
        <f t="shared" si="2843"/>
        <v>0</v>
      </c>
      <c r="AH3903" s="2">
        <f t="shared" si="2844"/>
        <v>252.14831876164007</v>
      </c>
      <c r="AI3903" s="23">
        <f t="shared" si="2867"/>
        <v>12458993688.447771</v>
      </c>
      <c r="AJ3903" s="23">
        <f t="shared" si="2845"/>
        <v>6219.922423797766</v>
      </c>
      <c r="AK3903" s="23">
        <f t="shared" si="2846"/>
        <v>69988.772641961114</v>
      </c>
      <c r="AL3903" s="23">
        <f t="shared" si="2871"/>
        <v>0</v>
      </c>
      <c r="AM3903" s="23">
        <f t="shared" si="2872"/>
        <v>0</v>
      </c>
      <c r="AN3903" s="16">
        <f t="shared" si="2862"/>
        <v>0</v>
      </c>
      <c r="AO3903" s="23">
        <f t="shared" si="2863"/>
        <v>0</v>
      </c>
      <c r="AP3903" s="22">
        <f t="shared" si="2864"/>
        <v>0</v>
      </c>
      <c r="AQ3903" s="30">
        <f t="shared" si="2847"/>
        <v>35538666055.841461</v>
      </c>
      <c r="AR3903" s="28">
        <f t="shared" si="2848"/>
        <v>17558184591.171257</v>
      </c>
      <c r="AS3903" s="25">
        <f t="shared" si="2849"/>
        <v>200337590.02425668</v>
      </c>
      <c r="AT3903" s="32">
        <f t="shared" si="2850"/>
        <v>0</v>
      </c>
      <c r="AU3903" s="23">
        <f t="shared" si="2851"/>
        <v>0</v>
      </c>
      <c r="AV3903" s="22">
        <f t="shared" si="2852"/>
        <v>5196370234.9644518</v>
      </c>
      <c r="AW3903" s="31">
        <f t="shared" si="2865"/>
        <v>23539989575.458916</v>
      </c>
      <c r="AX3903"/>
      <c r="AY3903"/>
      <c r="AZ3903"/>
      <c r="BA3903"/>
    </row>
    <row r="3904" spans="1:53" s="21" customFormat="1" x14ac:dyDescent="0.25">
      <c r="A3904">
        <f t="shared" si="2873"/>
        <v>1018</v>
      </c>
      <c r="B3904" t="s">
        <v>9</v>
      </c>
      <c r="C3904" s="27">
        <f t="shared" si="2830"/>
        <v>0</v>
      </c>
      <c r="D3904" s="27">
        <f t="shared" si="2853"/>
        <v>0</v>
      </c>
      <c r="E3904" s="27" t="b">
        <f t="shared" si="2829"/>
        <v>1</v>
      </c>
      <c r="F3904" s="29">
        <f t="shared" si="2831"/>
        <v>0</v>
      </c>
      <c r="G3904" s="27">
        <f t="shared" si="2854"/>
        <v>0</v>
      </c>
      <c r="H3904" s="22">
        <f t="shared" si="2832"/>
        <v>44180341827.026443</v>
      </c>
      <c r="I3904" s="23">
        <f t="shared" si="2833"/>
        <v>132580106.5049091</v>
      </c>
      <c r="J3904" s="23">
        <f t="shared" si="2834"/>
        <v>1086</v>
      </c>
      <c r="K3904" s="19">
        <f t="shared" si="2855"/>
        <v>225.0831931027827</v>
      </c>
      <c r="L3904" s="16">
        <f t="shared" si="2835"/>
        <v>304.74348720606531</v>
      </c>
      <c r="M3904" s="23">
        <f>M3903-IF($B3904="B",(Percent_Rent_In_Elsies*2.49%/12 * H3903)/K3903,0)+IF($B3904="D",N3904,0)+IF(B3904="D",AK3903)+IF(B3904="C",F3903*90%)-(Y3904-Y3903)-IF($B3904="A",Q3903/K3903) + IF($B3904="A",Q3903/K3903)</f>
        <v>-71272687.054639578</v>
      </c>
      <c r="N3904" s="23">
        <f t="shared" si="2836"/>
        <v>0</v>
      </c>
      <c r="O3904" s="22">
        <f t="shared" si="2837"/>
        <v>31396940.883838307</v>
      </c>
      <c r="P3904" s="22">
        <f t="shared" si="2868"/>
        <v>0</v>
      </c>
      <c r="Q3904" s="22">
        <f t="shared" si="2869"/>
        <v>0</v>
      </c>
      <c r="R3904" s="22">
        <f t="shared" si="2838"/>
        <v>540158821.41116667</v>
      </c>
      <c r="S3904" s="16">
        <f t="shared" si="2875"/>
        <v>0</v>
      </c>
      <c r="T3904" s="15">
        <f t="shared" si="2839"/>
        <v>13541397.003945936</v>
      </c>
      <c r="U3904" s="23">
        <f t="shared" si="2856"/>
        <v>2399818.5469339183</v>
      </c>
      <c r="V3904" s="23">
        <f t="shared" si="2857"/>
        <v>0</v>
      </c>
      <c r="W3904" s="23">
        <f t="shared" si="2870"/>
        <v>199652.12536887836</v>
      </c>
      <c r="X3904" s="23">
        <f t="shared" si="2858"/>
        <v>47509947.84678489</v>
      </c>
      <c r="Y3904" s="23">
        <f t="shared" si="2840"/>
        <v>13825559.361691331</v>
      </c>
      <c r="Z3904" s="3">
        <f t="shared" si="2841"/>
        <v>0</v>
      </c>
      <c r="AA3904" s="23">
        <f t="shared" si="2842"/>
        <v>77423985.448089167</v>
      </c>
      <c r="AB3904" s="26">
        <f t="shared" si="2859"/>
        <v>70086276.274228603</v>
      </c>
      <c r="AC3904" s="23">
        <f t="shared" si="2860"/>
        <v>74889487.274228647</v>
      </c>
      <c r="AD3904" s="23">
        <f t="shared" si="2866"/>
        <v>4803211</v>
      </c>
      <c r="AE3904" s="24">
        <f t="shared" si="2874"/>
        <v>70086276.274228647</v>
      </c>
      <c r="AF3904" s="3">
        <f t="shared" si="2861"/>
        <v>0</v>
      </c>
      <c r="AG3904" s="2">
        <f t="shared" si="2843"/>
        <v>0</v>
      </c>
      <c r="AH3904" s="2">
        <f t="shared" si="2844"/>
        <v>252.14831876164007</v>
      </c>
      <c r="AI3904" s="23">
        <f t="shared" si="2867"/>
        <v>12447741333.85663</v>
      </c>
      <c r="AJ3904" s="23">
        <f t="shared" si="2845"/>
        <v>6219.922423797766</v>
      </c>
      <c r="AK3904" s="23">
        <f t="shared" si="2846"/>
        <v>0</v>
      </c>
      <c r="AL3904" s="23">
        <f t="shared" si="2871"/>
        <v>0</v>
      </c>
      <c r="AM3904" s="23">
        <f t="shared" si="2872"/>
        <v>0</v>
      </c>
      <c r="AN3904" s="16">
        <f t="shared" si="2862"/>
        <v>0</v>
      </c>
      <c r="AO3904" s="23">
        <f t="shared" si="2863"/>
        <v>0</v>
      </c>
      <c r="AP3904" s="22">
        <f t="shared" si="2864"/>
        <v>0</v>
      </c>
      <c r="AQ3904" s="30">
        <f t="shared" si="2847"/>
        <v>35538666055.841461</v>
      </c>
      <c r="AR3904" s="28">
        <f t="shared" si="2848"/>
        <v>17558184591.171257</v>
      </c>
      <c r="AS3904" s="25">
        <f t="shared" si="2849"/>
        <v>200337590.02425668</v>
      </c>
      <c r="AT3904" s="32">
        <f t="shared" si="2850"/>
        <v>0</v>
      </c>
      <c r="AU3904" s="23">
        <f t="shared" si="2851"/>
        <v>0</v>
      </c>
      <c r="AV3904" s="22">
        <f t="shared" si="2852"/>
        <v>5196370234.9644518</v>
      </c>
      <c r="AW3904" s="31">
        <f t="shared" si="2865"/>
        <v>23539989575.458916</v>
      </c>
      <c r="AX3904"/>
      <c r="AY3904"/>
      <c r="AZ3904"/>
      <c r="BA3904"/>
    </row>
    <row r="3905" spans="1:53" x14ac:dyDescent="0.25">
      <c r="A3905" s="21">
        <f t="shared" si="2873"/>
        <v>1018</v>
      </c>
      <c r="B3905" s="21" t="s">
        <v>28</v>
      </c>
      <c r="C3905" s="27">
        <f t="shared" si="2830"/>
        <v>0</v>
      </c>
      <c r="D3905" s="27">
        <f t="shared" si="2853"/>
        <v>0</v>
      </c>
      <c r="E3905" s="27" t="b">
        <f t="shared" si="2829"/>
        <v>1</v>
      </c>
      <c r="F3905" s="29">
        <f t="shared" si="2831"/>
        <v>0</v>
      </c>
      <c r="G3905" s="27">
        <f t="shared" si="2854"/>
        <v>0</v>
      </c>
      <c r="H3905" s="22">
        <f t="shared" si="2832"/>
        <v>44180341827.026443</v>
      </c>
      <c r="I3905" s="23">
        <f t="shared" si="2833"/>
        <v>132580106.5049091</v>
      </c>
      <c r="J3905" s="23">
        <f t="shared" si="2834"/>
        <v>1086</v>
      </c>
      <c r="K3905" s="19">
        <f t="shared" si="2855"/>
        <v>225.0831931027827</v>
      </c>
      <c r="L3905" s="16">
        <f t="shared" si="2835"/>
        <v>304.74348720606531</v>
      </c>
      <c r="M3905" s="23">
        <f>M3904-IF($B3905="B",(Percent_Rent_In_Elsies*2.49%/12 * H3904)/K3904,0)+IF($B3905="D",N3905,0)+IF(B3905="D",AK3904)+IF(B3905="C",F3904*90%)-(Y3905-Y3904)-IF($B3905="A",Q3904/K3904) + IF($B3905="A",Q3904/K3904)</f>
        <v>-71272687.054639578</v>
      </c>
      <c r="N3905" s="23">
        <f t="shared" si="2836"/>
        <v>0</v>
      </c>
      <c r="O3905" s="22">
        <f t="shared" si="2837"/>
        <v>0</v>
      </c>
      <c r="P3905" s="22">
        <f t="shared" si="2868"/>
        <v>31396940.883838307</v>
      </c>
      <c r="Q3905" s="22">
        <f t="shared" si="2869"/>
        <v>0</v>
      </c>
      <c r="R3905" s="22">
        <f t="shared" si="2838"/>
        <v>540158821.41116667</v>
      </c>
      <c r="S3905" s="16">
        <f t="shared" si="2875"/>
        <v>0</v>
      </c>
      <c r="T3905" s="15">
        <f t="shared" si="2839"/>
        <v>0</v>
      </c>
      <c r="U3905" s="23">
        <f t="shared" si="2856"/>
        <v>2399818.5469339183</v>
      </c>
      <c r="V3905" s="23">
        <f t="shared" si="2857"/>
        <v>0</v>
      </c>
      <c r="W3905" s="23">
        <f t="shared" si="2870"/>
        <v>0</v>
      </c>
      <c r="X3905" s="23">
        <f t="shared" si="2858"/>
        <v>47509947.84678489</v>
      </c>
      <c r="Y3905" s="23">
        <f t="shared" si="2840"/>
        <v>13825559.361691331</v>
      </c>
      <c r="Z3905" s="3">
        <f t="shared" si="2841"/>
        <v>9982.6062684439185</v>
      </c>
      <c r="AA3905" s="23">
        <f t="shared" si="2842"/>
        <v>77573724.542115822</v>
      </c>
      <c r="AB3905" s="26">
        <f t="shared" si="2859"/>
        <v>70086276.274228603</v>
      </c>
      <c r="AC3905" s="23">
        <f t="shared" si="2860"/>
        <v>74889487.274228647</v>
      </c>
      <c r="AD3905" s="23">
        <f t="shared" si="2866"/>
        <v>4803211</v>
      </c>
      <c r="AE3905" s="24">
        <f t="shared" si="2874"/>
        <v>70086276.274228647</v>
      </c>
      <c r="AF3905" s="3">
        <f t="shared" si="2861"/>
        <v>0</v>
      </c>
      <c r="AG3905" s="2">
        <f t="shared" si="2843"/>
        <v>1197912752.2132702</v>
      </c>
      <c r="AH3905" s="2">
        <f t="shared" si="2844"/>
        <v>252.14831876164007</v>
      </c>
      <c r="AI3905" s="23">
        <f t="shared" si="2867"/>
        <v>12471815443.439371</v>
      </c>
      <c r="AJ3905" s="23">
        <f t="shared" si="2845"/>
        <v>6219.922423797766</v>
      </c>
      <c r="AK3905" s="23">
        <f t="shared" si="2846"/>
        <v>0</v>
      </c>
      <c r="AL3905" s="23">
        <f t="shared" si="2871"/>
        <v>0</v>
      </c>
      <c r="AM3905" s="23">
        <f t="shared" si="2872"/>
        <v>0</v>
      </c>
      <c r="AN3905" s="16">
        <f t="shared" si="2862"/>
        <v>0</v>
      </c>
      <c r="AO3905" s="23">
        <f t="shared" si="2863"/>
        <v>0</v>
      </c>
      <c r="AP3905" s="22">
        <f t="shared" si="2864"/>
        <v>0</v>
      </c>
      <c r="AQ3905" s="30">
        <f t="shared" si="2847"/>
        <v>35538666055.841461</v>
      </c>
      <c r="AR3905" s="28">
        <f t="shared" si="2848"/>
        <v>17558184591.171257</v>
      </c>
      <c r="AS3905" s="25">
        <f t="shared" si="2849"/>
        <v>200337590.02425668</v>
      </c>
      <c r="AT3905" s="32">
        <f t="shared" si="2850"/>
        <v>19965.212536887837</v>
      </c>
      <c r="AU3905" s="23">
        <f t="shared" si="2851"/>
        <v>19965.212536887837</v>
      </c>
      <c r="AV3905" s="22">
        <f t="shared" si="2852"/>
        <v>5209911631.9683981</v>
      </c>
      <c r="AW3905" s="31">
        <f t="shared" si="2865"/>
        <v>23539989575.45892</v>
      </c>
    </row>
    <row r="3906" spans="1:53" x14ac:dyDescent="0.25">
      <c r="A3906">
        <f t="shared" si="2873"/>
        <v>1019</v>
      </c>
      <c r="B3906" t="s">
        <v>6</v>
      </c>
      <c r="C3906" s="27">
        <f t="shared" si="2830"/>
        <v>0</v>
      </c>
      <c r="D3906" s="27">
        <f t="shared" si="2853"/>
        <v>0</v>
      </c>
      <c r="E3906" s="27" t="b">
        <f t="shared" si="2829"/>
        <v>1</v>
      </c>
      <c r="F3906" s="29">
        <f t="shared" si="2831"/>
        <v>0</v>
      </c>
      <c r="G3906" s="27">
        <f t="shared" si="2854"/>
        <v>0</v>
      </c>
      <c r="H3906" s="22">
        <f t="shared" si="2832"/>
        <v>44253975730.071487</v>
      </c>
      <c r="I3906" s="23">
        <f t="shared" si="2833"/>
        <v>132580106.5049091</v>
      </c>
      <c r="J3906" s="23">
        <f t="shared" si="2834"/>
        <v>1086</v>
      </c>
      <c r="K3906" s="19">
        <f t="shared" si="2855"/>
        <v>225.0831931027827</v>
      </c>
      <c r="L3906" s="16">
        <f t="shared" si="2835"/>
        <v>305.25139301807542</v>
      </c>
      <c r="M3906" s="23">
        <f>M3905-IF($B3906="B",(Percent_Rent_In_Elsies*2.49%/12 * H3905)/K3905,0)+IF($B3906="D",N3906,0)+IF(B3906="D",AK3905)+IF(B3906="C",F3905*90%)-(Y3906-Y3905)-IF($B3906="A",Q3905/K3905) + IF($B3906="A",Q3905/K3905)</f>
        <v>-71272687.054639578</v>
      </c>
      <c r="N3906" s="23">
        <f t="shared" si="2836"/>
        <v>0</v>
      </c>
      <c r="O3906" s="22">
        <f t="shared" si="2837"/>
        <v>0</v>
      </c>
      <c r="P3906" s="22">
        <f t="shared" si="2868"/>
        <v>0</v>
      </c>
      <c r="Q3906" s="22">
        <f t="shared" si="2869"/>
        <v>0</v>
      </c>
      <c r="R3906" s="22">
        <f t="shared" si="2838"/>
        <v>540158821.41116667</v>
      </c>
      <c r="S3906" s="16">
        <f t="shared" si="2875"/>
        <v>0</v>
      </c>
      <c r="T3906" s="15">
        <f t="shared" si="2839"/>
        <v>0</v>
      </c>
      <c r="U3906" s="23">
        <f t="shared" si="2856"/>
        <v>2399818.5469339183</v>
      </c>
      <c r="V3906" s="23">
        <f t="shared" si="2857"/>
        <v>0</v>
      </c>
      <c r="W3906" s="23">
        <f t="shared" si="2870"/>
        <v>0</v>
      </c>
      <c r="X3906" s="23">
        <f t="shared" si="2858"/>
        <v>47559860.878127106</v>
      </c>
      <c r="Y3906" s="23">
        <f t="shared" si="2840"/>
        <v>13825559.361691331</v>
      </c>
      <c r="Z3906" s="3">
        <f t="shared" si="2841"/>
        <v>0</v>
      </c>
      <c r="AA3906" s="23">
        <f t="shared" si="2842"/>
        <v>77573724.542115822</v>
      </c>
      <c r="AB3906" s="26">
        <f t="shared" si="2859"/>
        <v>70086276.274228603</v>
      </c>
      <c r="AC3906" s="23">
        <f t="shared" si="2860"/>
        <v>74889487.274228647</v>
      </c>
      <c r="AD3906" s="23">
        <f t="shared" si="2866"/>
        <v>4803211</v>
      </c>
      <c r="AE3906" s="24">
        <f t="shared" si="2874"/>
        <v>70086276.274228647</v>
      </c>
      <c r="AF3906" s="3">
        <f t="shared" si="2861"/>
        <v>0</v>
      </c>
      <c r="AG3906" s="2">
        <f t="shared" si="2843"/>
        <v>0</v>
      </c>
      <c r="AH3906" s="2">
        <f t="shared" si="2844"/>
        <v>252.56856595957615</v>
      </c>
      <c r="AI3906" s="23">
        <f t="shared" si="2867"/>
        <v>12471815443.439371</v>
      </c>
      <c r="AJ3906" s="23">
        <f t="shared" si="2845"/>
        <v>6219.922423797766</v>
      </c>
      <c r="AK3906" s="23">
        <f t="shared" si="2846"/>
        <v>0</v>
      </c>
      <c r="AL3906" s="23">
        <f t="shared" si="2871"/>
        <v>0</v>
      </c>
      <c r="AM3906" s="23">
        <f t="shared" si="2872"/>
        <v>0</v>
      </c>
      <c r="AN3906" s="16">
        <f t="shared" si="2862"/>
        <v>0</v>
      </c>
      <c r="AO3906" s="23">
        <f t="shared" si="2863"/>
        <v>0</v>
      </c>
      <c r="AP3906" s="22">
        <f t="shared" si="2864"/>
        <v>0</v>
      </c>
      <c r="AQ3906" s="30">
        <f t="shared" si="2847"/>
        <v>35538666055.841461</v>
      </c>
      <c r="AR3906" s="28">
        <f t="shared" si="2848"/>
        <v>17558184591.171257</v>
      </c>
      <c r="AS3906" s="25">
        <f t="shared" si="2849"/>
        <v>200337590.02425668</v>
      </c>
      <c r="AT3906" s="32">
        <f t="shared" si="2850"/>
        <v>0</v>
      </c>
      <c r="AU3906" s="23">
        <f t="shared" si="2851"/>
        <v>0</v>
      </c>
      <c r="AV3906" s="22">
        <f t="shared" si="2852"/>
        <v>5209911631.9683981</v>
      </c>
      <c r="AW3906" s="31">
        <f t="shared" si="2865"/>
        <v>23508592634.575081</v>
      </c>
    </row>
    <row r="3907" spans="1:53" x14ac:dyDescent="0.25">
      <c r="A3907">
        <f t="shared" si="2873"/>
        <v>1019</v>
      </c>
      <c r="B3907" t="s">
        <v>7</v>
      </c>
      <c r="C3907" s="27">
        <f t="shared" si="2830"/>
        <v>0</v>
      </c>
      <c r="D3907" s="27">
        <f t="shared" si="2853"/>
        <v>0</v>
      </c>
      <c r="E3907" s="27" t="b">
        <f t="shared" si="2829"/>
        <v>1</v>
      </c>
      <c r="F3907" s="29">
        <f t="shared" si="2831"/>
        <v>0</v>
      </c>
      <c r="G3907" s="27">
        <f t="shared" si="2854"/>
        <v>0</v>
      </c>
      <c r="H3907" s="22">
        <f t="shared" si="2832"/>
        <v>44253975730.071487</v>
      </c>
      <c r="I3907" s="23">
        <f t="shared" si="2833"/>
        <v>132580106.5049091</v>
      </c>
      <c r="J3907" s="23">
        <f t="shared" si="2834"/>
        <v>1086</v>
      </c>
      <c r="K3907" s="19">
        <f t="shared" si="2855"/>
        <v>225.0831931027827</v>
      </c>
      <c r="L3907" s="16">
        <f t="shared" si="2835"/>
        <v>305.25139301807542</v>
      </c>
      <c r="M3907" s="23">
        <f>M3906-IF($B3907="B",(Percent_Rent_In_Elsies*2.49%/12 * H3906)/K3906,0)+IF($B3907="D",N3907,0)+IF(B3907="D",AK3906)+IF(B3907="C",F3906*90%)-(Y3907-Y3906)-IF($B3907="A",Q3906/K3906) + IF($B3907="A",Q3906/K3906)</f>
        <v>-71476671.631128967</v>
      </c>
      <c r="N3907" s="23">
        <f t="shared" si="2836"/>
        <v>0</v>
      </c>
      <c r="O3907" s="22">
        <f t="shared" si="2837"/>
        <v>0</v>
      </c>
      <c r="P3907" s="22">
        <f t="shared" si="2868"/>
        <v>0</v>
      </c>
      <c r="Q3907" s="22">
        <f t="shared" si="2869"/>
        <v>0</v>
      </c>
      <c r="R3907" s="22">
        <f t="shared" si="2838"/>
        <v>495145586.29356945</v>
      </c>
      <c r="S3907" s="16">
        <f t="shared" si="2875"/>
        <v>45013235.117597222</v>
      </c>
      <c r="T3907" s="15">
        <f t="shared" si="2839"/>
        <v>0</v>
      </c>
      <c r="U3907" s="23">
        <f t="shared" si="2856"/>
        <v>2199833.6680227583</v>
      </c>
      <c r="V3907" s="23">
        <f t="shared" si="2857"/>
        <v>199984.87891115985</v>
      </c>
      <c r="W3907" s="23">
        <f t="shared" si="2870"/>
        <v>0</v>
      </c>
      <c r="X3907" s="23">
        <f t="shared" si="2858"/>
        <v>47559860.878127106</v>
      </c>
      <c r="Y3907" s="23">
        <f t="shared" si="2840"/>
        <v>13825559.361691331</v>
      </c>
      <c r="Z3907" s="3">
        <f t="shared" si="2841"/>
        <v>0</v>
      </c>
      <c r="AA3907" s="23">
        <f t="shared" si="2842"/>
        <v>77573724.542115822</v>
      </c>
      <c r="AB3907" s="26">
        <f t="shared" si="2859"/>
        <v>70086276.274228603</v>
      </c>
      <c r="AC3907" s="23">
        <f t="shared" si="2860"/>
        <v>74889487.274228647</v>
      </c>
      <c r="AD3907" s="23">
        <f t="shared" si="2866"/>
        <v>4803211</v>
      </c>
      <c r="AE3907" s="24">
        <f t="shared" si="2874"/>
        <v>70086276.274228647</v>
      </c>
      <c r="AF3907" s="3">
        <f t="shared" si="2861"/>
        <v>0</v>
      </c>
      <c r="AG3907" s="2">
        <f t="shared" si="2843"/>
        <v>0</v>
      </c>
      <c r="AH3907" s="2">
        <f t="shared" si="2844"/>
        <v>252.56856595957615</v>
      </c>
      <c r="AI3907" s="23">
        <f t="shared" si="2867"/>
        <v>12471815443.439371</v>
      </c>
      <c r="AJ3907" s="23">
        <f t="shared" si="2845"/>
        <v>6219.922423797766</v>
      </c>
      <c r="AK3907" s="23">
        <f t="shared" si="2846"/>
        <v>0</v>
      </c>
      <c r="AL3907" s="23">
        <f t="shared" si="2871"/>
        <v>12821754.991600037</v>
      </c>
      <c r="AM3907" s="23">
        <f t="shared" si="2872"/>
        <v>11962548207.7041</v>
      </c>
      <c r="AN3907" s="16">
        <f t="shared" si="2862"/>
        <v>0</v>
      </c>
      <c r="AO3907" s="23">
        <f t="shared" si="2863"/>
        <v>203984.57648938309</v>
      </c>
      <c r="AP3907" s="22">
        <f t="shared" si="2864"/>
        <v>45913499.819949172</v>
      </c>
      <c r="AQ3907" s="30">
        <f t="shared" si="2847"/>
        <v>35630102790.732887</v>
      </c>
      <c r="AR3907" s="28">
        <f t="shared" si="2848"/>
        <v>17603707826.242737</v>
      </c>
      <c r="AS3907" s="25">
        <f t="shared" si="2849"/>
        <v>200337590.02425668</v>
      </c>
      <c r="AT3907" s="32">
        <f t="shared" si="2850"/>
        <v>0</v>
      </c>
      <c r="AU3907" s="23">
        <f t="shared" si="2851"/>
        <v>0</v>
      </c>
      <c r="AV3907" s="22">
        <f t="shared" si="2852"/>
        <v>5209911631.9683981</v>
      </c>
      <c r="AW3907" s="31">
        <f t="shared" si="2865"/>
        <v>23600029369.466511</v>
      </c>
    </row>
    <row r="3908" spans="1:53" x14ac:dyDescent="0.25">
      <c r="A3908">
        <f t="shared" si="2873"/>
        <v>1019</v>
      </c>
      <c r="B3908" t="s">
        <v>8</v>
      </c>
      <c r="C3908" s="27">
        <f t="shared" si="2830"/>
        <v>0</v>
      </c>
      <c r="D3908" s="27">
        <f t="shared" si="2853"/>
        <v>0</v>
      </c>
      <c r="E3908" s="27" t="b">
        <f t="shared" si="2829"/>
        <v>1</v>
      </c>
      <c r="F3908" s="29">
        <f t="shared" si="2831"/>
        <v>0</v>
      </c>
      <c r="G3908" s="27">
        <f t="shared" si="2854"/>
        <v>0</v>
      </c>
      <c r="H3908" s="22">
        <f t="shared" si="2832"/>
        <v>44253975730.071487</v>
      </c>
      <c r="I3908" s="23">
        <f t="shared" si="2833"/>
        <v>132580106.5049091</v>
      </c>
      <c r="J3908" s="23">
        <f t="shared" si="2834"/>
        <v>1086</v>
      </c>
      <c r="K3908" s="19">
        <f t="shared" si="2855"/>
        <v>225.0831931027827</v>
      </c>
      <c r="L3908" s="16">
        <f t="shared" si="2835"/>
        <v>305.25139301807542</v>
      </c>
      <c r="M3908" s="23">
        <f>M3907-IF($B3908="B",(Percent_Rent_In_Elsies*2.49%/12 * H3907)/K3907,0)+IF($B3908="D",N3908,0)+IF(B3908="D",AK3907)+IF(B3908="C",F3907*90%)-(Y3908-Y3907)-IF($B3908="A",Q3907/K3907) + IF($B3908="A",Q3907/K3907)</f>
        <v>-71476671.631128967</v>
      </c>
      <c r="N3908" s="23">
        <f t="shared" si="2836"/>
        <v>0</v>
      </c>
      <c r="O3908" s="22">
        <f t="shared" si="2837"/>
        <v>0</v>
      </c>
      <c r="P3908" s="22">
        <f t="shared" si="2868"/>
        <v>0</v>
      </c>
      <c r="Q3908" s="22">
        <f t="shared" si="2869"/>
        <v>0</v>
      </c>
      <c r="R3908" s="22">
        <f t="shared" si="2838"/>
        <v>541059086.1135186</v>
      </c>
      <c r="S3908" s="16">
        <f t="shared" si="2875"/>
        <v>45013235.117597222</v>
      </c>
      <c r="T3908" s="15">
        <f t="shared" si="2839"/>
        <v>0</v>
      </c>
      <c r="U3908" s="23">
        <f t="shared" si="2856"/>
        <v>2403818.2445121412</v>
      </c>
      <c r="V3908" s="23">
        <f t="shared" si="2857"/>
        <v>199984.87891115985</v>
      </c>
      <c r="W3908" s="23">
        <f t="shared" si="2870"/>
        <v>0</v>
      </c>
      <c r="X3908" s="23">
        <f t="shared" si="2858"/>
        <v>47559860.878127106</v>
      </c>
      <c r="Y3908" s="23">
        <f t="shared" si="2840"/>
        <v>13825559.361691331</v>
      </c>
      <c r="Z3908" s="3">
        <f t="shared" si="2841"/>
        <v>0</v>
      </c>
      <c r="AA3908" s="23">
        <f t="shared" si="2842"/>
        <v>77573724.542115822</v>
      </c>
      <c r="AB3908" s="26">
        <f t="shared" si="2859"/>
        <v>70086276.274228603</v>
      </c>
      <c r="AC3908" s="23">
        <f t="shared" si="2860"/>
        <v>74889487.274228647</v>
      </c>
      <c r="AD3908" s="23">
        <f t="shared" si="2866"/>
        <v>4803211</v>
      </c>
      <c r="AE3908" s="24">
        <f t="shared" si="2874"/>
        <v>70086276.274228647</v>
      </c>
      <c r="AF3908" s="3">
        <f t="shared" si="2861"/>
        <v>1E-4</v>
      </c>
      <c r="AG3908" s="2">
        <f t="shared" si="2843"/>
        <v>0</v>
      </c>
      <c r="AH3908" s="2">
        <f t="shared" si="2844"/>
        <v>252.56856595957615</v>
      </c>
      <c r="AI3908" s="23">
        <f t="shared" si="2867"/>
        <v>12471815443.439371</v>
      </c>
      <c r="AJ3908" s="23">
        <f t="shared" si="2845"/>
        <v>6219.922423797766</v>
      </c>
      <c r="AK3908" s="23">
        <f t="shared" si="2846"/>
        <v>70043.960593961165</v>
      </c>
      <c r="AL3908" s="23">
        <f t="shared" si="2871"/>
        <v>0</v>
      </c>
      <c r="AM3908" s="23">
        <f t="shared" si="2872"/>
        <v>0</v>
      </c>
      <c r="AN3908" s="16">
        <f t="shared" si="2862"/>
        <v>0</v>
      </c>
      <c r="AO3908" s="23">
        <f t="shared" si="2863"/>
        <v>0</v>
      </c>
      <c r="AP3908" s="22">
        <f t="shared" si="2864"/>
        <v>0</v>
      </c>
      <c r="AQ3908" s="30">
        <f t="shared" si="2847"/>
        <v>35630102790.732887</v>
      </c>
      <c r="AR3908" s="28">
        <f t="shared" si="2848"/>
        <v>17603707826.242737</v>
      </c>
      <c r="AS3908" s="25">
        <f t="shared" si="2849"/>
        <v>200337590.02425668</v>
      </c>
      <c r="AT3908" s="32">
        <f t="shared" si="2850"/>
        <v>0</v>
      </c>
      <c r="AU3908" s="23">
        <f t="shared" si="2851"/>
        <v>0</v>
      </c>
      <c r="AV3908" s="22">
        <f t="shared" si="2852"/>
        <v>5209911631.9683981</v>
      </c>
      <c r="AW3908" s="31">
        <f t="shared" si="2865"/>
        <v>23600029369.466511</v>
      </c>
    </row>
    <row r="3909" spans="1:53" x14ac:dyDescent="0.25">
      <c r="A3909" s="21">
        <f t="shared" si="2873"/>
        <v>1019</v>
      </c>
      <c r="B3909" s="21" t="s">
        <v>9</v>
      </c>
      <c r="C3909" s="27">
        <f t="shared" si="2830"/>
        <v>0</v>
      </c>
      <c r="D3909" s="27">
        <f t="shared" si="2853"/>
        <v>0</v>
      </c>
      <c r="E3909" s="27" t="b">
        <f t="shared" si="2829"/>
        <v>1</v>
      </c>
      <c r="F3909" s="29">
        <f t="shared" si="2831"/>
        <v>0</v>
      </c>
      <c r="G3909" s="27">
        <f t="shared" si="2854"/>
        <v>0</v>
      </c>
      <c r="H3909" s="22">
        <f t="shared" si="2832"/>
        <v>44253975730.071487</v>
      </c>
      <c r="I3909" s="23">
        <f t="shared" si="2833"/>
        <v>132580106.5049091</v>
      </c>
      <c r="J3909" s="23">
        <f t="shared" si="2834"/>
        <v>1086</v>
      </c>
      <c r="K3909" s="19">
        <f t="shared" si="2855"/>
        <v>225.0831931027827</v>
      </c>
      <c r="L3909" s="16">
        <f t="shared" si="2835"/>
        <v>305.25139301807542</v>
      </c>
      <c r="M3909" s="23">
        <f>M3908-IF($B3909="B",(Percent_Rent_In_Elsies*2.49%/12 * H3908)/K3908,0)+IF($B3909="D",N3909,0)+IF(B3909="D",AK3908)+IF(B3909="C",F3908*90%)-(Y3909-Y3908)-IF($B3909="A",Q3908/K3908) + IF($B3909="A",Q3908/K3908)</f>
        <v>-71406627.670535013</v>
      </c>
      <c r="N3909" s="23">
        <f t="shared" si="2836"/>
        <v>0</v>
      </c>
      <c r="O3909" s="22">
        <f t="shared" si="2837"/>
        <v>31449269.118644707</v>
      </c>
      <c r="P3909" s="22">
        <f t="shared" si="2868"/>
        <v>0</v>
      </c>
      <c r="Q3909" s="22">
        <f t="shared" si="2869"/>
        <v>0</v>
      </c>
      <c r="R3909" s="22">
        <f t="shared" si="2838"/>
        <v>541059086.1135186</v>
      </c>
      <c r="S3909" s="16">
        <f t="shared" si="2875"/>
        <v>0</v>
      </c>
      <c r="T3909" s="15">
        <f t="shared" si="2839"/>
        <v>13563965.998952515</v>
      </c>
      <c r="U3909" s="23">
        <f t="shared" si="2856"/>
        <v>2403818.2445121412</v>
      </c>
      <c r="V3909" s="23">
        <f t="shared" si="2857"/>
        <v>0</v>
      </c>
      <c r="W3909" s="23">
        <f t="shared" si="2870"/>
        <v>199984.87891115985</v>
      </c>
      <c r="X3909" s="23">
        <f t="shared" si="2858"/>
        <v>47559860.878127106</v>
      </c>
      <c r="Y3909" s="23">
        <f t="shared" si="2840"/>
        <v>13825559.361691331</v>
      </c>
      <c r="Z3909" s="3">
        <f t="shared" si="2841"/>
        <v>0</v>
      </c>
      <c r="AA3909" s="23">
        <f t="shared" si="2842"/>
        <v>77503680.581521869</v>
      </c>
      <c r="AB3909" s="26">
        <f t="shared" si="2859"/>
        <v>70086276.274228588</v>
      </c>
      <c r="AC3909" s="23">
        <f t="shared" si="2860"/>
        <v>74889487.274228647</v>
      </c>
      <c r="AD3909" s="23">
        <f t="shared" si="2866"/>
        <v>4803211</v>
      </c>
      <c r="AE3909" s="24">
        <f t="shared" si="2874"/>
        <v>70086276.274228647</v>
      </c>
      <c r="AF3909" s="3">
        <f t="shared" si="2861"/>
        <v>0</v>
      </c>
      <c r="AG3909" s="2">
        <f t="shared" si="2843"/>
        <v>0</v>
      </c>
      <c r="AH3909" s="2">
        <f t="shared" si="2844"/>
        <v>252.56856595957615</v>
      </c>
      <c r="AI3909" s="23">
        <f t="shared" si="2867"/>
        <v>12460554216.076477</v>
      </c>
      <c r="AJ3909" s="23">
        <f t="shared" si="2845"/>
        <v>6219.922423797766</v>
      </c>
      <c r="AK3909" s="23">
        <f t="shared" si="2846"/>
        <v>0</v>
      </c>
      <c r="AL3909" s="23">
        <f t="shared" si="2871"/>
        <v>0</v>
      </c>
      <c r="AM3909" s="23">
        <f t="shared" si="2872"/>
        <v>0</v>
      </c>
      <c r="AN3909" s="16">
        <f t="shared" si="2862"/>
        <v>0</v>
      </c>
      <c r="AO3909" s="23">
        <f t="shared" si="2863"/>
        <v>0</v>
      </c>
      <c r="AP3909" s="22">
        <f t="shared" si="2864"/>
        <v>0</v>
      </c>
      <c r="AQ3909" s="30">
        <f t="shared" si="2847"/>
        <v>35630102790.732887</v>
      </c>
      <c r="AR3909" s="28">
        <f t="shared" si="2848"/>
        <v>17603707826.242737</v>
      </c>
      <c r="AS3909" s="25">
        <f t="shared" si="2849"/>
        <v>200337590.02425668</v>
      </c>
      <c r="AT3909" s="32">
        <f t="shared" si="2850"/>
        <v>0</v>
      </c>
      <c r="AU3909" s="23">
        <f t="shared" si="2851"/>
        <v>0</v>
      </c>
      <c r="AV3909" s="22">
        <f t="shared" si="2852"/>
        <v>5209911631.9683981</v>
      </c>
      <c r="AW3909" s="31">
        <f t="shared" si="2865"/>
        <v>23600029369.466511</v>
      </c>
      <c r="AX3909" s="21"/>
      <c r="AY3909" s="21"/>
      <c r="AZ3909" s="21"/>
      <c r="BA3909" s="21"/>
    </row>
    <row r="3910" spans="1:53" x14ac:dyDescent="0.25">
      <c r="A3910" s="21">
        <f t="shared" si="2873"/>
        <v>1019</v>
      </c>
      <c r="B3910" s="21" t="s">
        <v>28</v>
      </c>
      <c r="C3910" s="27">
        <f t="shared" si="2830"/>
        <v>0</v>
      </c>
      <c r="D3910" s="27">
        <f t="shared" si="2853"/>
        <v>0</v>
      </c>
      <c r="E3910" s="27" t="b">
        <f t="shared" si="2829"/>
        <v>1</v>
      </c>
      <c r="F3910" s="29">
        <f t="shared" si="2831"/>
        <v>0</v>
      </c>
      <c r="G3910" s="27">
        <f t="shared" si="2854"/>
        <v>0</v>
      </c>
      <c r="H3910" s="22">
        <f t="shared" si="2832"/>
        <v>44253975730.071487</v>
      </c>
      <c r="I3910" s="23">
        <f t="shared" si="2833"/>
        <v>132580106.5049091</v>
      </c>
      <c r="J3910" s="23">
        <f t="shared" si="2834"/>
        <v>1086</v>
      </c>
      <c r="K3910" s="19">
        <f t="shared" si="2855"/>
        <v>225.0831931027827</v>
      </c>
      <c r="L3910" s="16">
        <f t="shared" si="2835"/>
        <v>305.25139301807542</v>
      </c>
      <c r="M3910" s="23">
        <f>M3909-IF($B3910="B",(Percent_Rent_In_Elsies*2.49%/12 * H3909)/K3909,0)+IF($B3910="D",N3910,0)+IF(B3910="D",AK3909)+IF(B3910="C",F3909*90%)-(Y3910-Y3909)-IF($B3910="A",Q3909/K3909) + IF($B3910="A",Q3909/K3909)</f>
        <v>-71406627.670535013</v>
      </c>
      <c r="N3910" s="23">
        <f t="shared" si="2836"/>
        <v>0</v>
      </c>
      <c r="O3910" s="22">
        <f t="shared" si="2837"/>
        <v>0</v>
      </c>
      <c r="P3910" s="22">
        <f t="shared" si="2868"/>
        <v>31449269.118644707</v>
      </c>
      <c r="Q3910" s="22">
        <f t="shared" si="2869"/>
        <v>0</v>
      </c>
      <c r="R3910" s="22">
        <f t="shared" si="2838"/>
        <v>541059086.1135186</v>
      </c>
      <c r="S3910" s="16">
        <f t="shared" si="2875"/>
        <v>0</v>
      </c>
      <c r="T3910" s="15">
        <f t="shared" si="2839"/>
        <v>0</v>
      </c>
      <c r="U3910" s="23">
        <f t="shared" si="2856"/>
        <v>2403818.2445121412</v>
      </c>
      <c r="V3910" s="23">
        <f t="shared" si="2857"/>
        <v>0</v>
      </c>
      <c r="W3910" s="23">
        <f t="shared" si="2870"/>
        <v>0</v>
      </c>
      <c r="X3910" s="23">
        <f t="shared" si="2858"/>
        <v>47559860.878127106</v>
      </c>
      <c r="Y3910" s="23">
        <f t="shared" si="2840"/>
        <v>13825559.361691331</v>
      </c>
      <c r="Z3910" s="3">
        <f t="shared" si="2841"/>
        <v>9999.2439455579934</v>
      </c>
      <c r="AA3910" s="23">
        <f t="shared" si="2842"/>
        <v>77653669.240705237</v>
      </c>
      <c r="AB3910" s="26">
        <f t="shared" si="2859"/>
        <v>70086276.274228618</v>
      </c>
      <c r="AC3910" s="23">
        <f t="shared" si="2860"/>
        <v>74889487.274228647</v>
      </c>
      <c r="AD3910" s="23">
        <f t="shared" si="2866"/>
        <v>4803211</v>
      </c>
      <c r="AE3910" s="24">
        <f t="shared" si="2874"/>
        <v>70086276.274228647</v>
      </c>
      <c r="AF3910" s="3">
        <f t="shared" si="2861"/>
        <v>0</v>
      </c>
      <c r="AG3910" s="2">
        <f t="shared" si="2843"/>
        <v>1199909273.466959</v>
      </c>
      <c r="AH3910" s="2">
        <f t="shared" si="2844"/>
        <v>252.56856595957615</v>
      </c>
      <c r="AI3910" s="23">
        <f t="shared" si="2867"/>
        <v>12484668449.175188</v>
      </c>
      <c r="AJ3910" s="23">
        <f t="shared" si="2845"/>
        <v>6219.922423797766</v>
      </c>
      <c r="AK3910" s="23">
        <f t="shared" si="2846"/>
        <v>0</v>
      </c>
      <c r="AL3910" s="23">
        <f t="shared" si="2871"/>
        <v>0</v>
      </c>
      <c r="AM3910" s="23">
        <f t="shared" si="2872"/>
        <v>0</v>
      </c>
      <c r="AN3910" s="16">
        <f t="shared" si="2862"/>
        <v>0</v>
      </c>
      <c r="AO3910" s="23">
        <f t="shared" si="2863"/>
        <v>0</v>
      </c>
      <c r="AP3910" s="22">
        <f t="shared" si="2864"/>
        <v>0</v>
      </c>
      <c r="AQ3910" s="30">
        <f t="shared" si="2847"/>
        <v>35630102790.732887</v>
      </c>
      <c r="AR3910" s="28">
        <f t="shared" si="2848"/>
        <v>17603707826.242737</v>
      </c>
      <c r="AS3910" s="25">
        <f t="shared" si="2849"/>
        <v>200337590.02425668</v>
      </c>
      <c r="AT3910" s="32">
        <f t="shared" si="2850"/>
        <v>19998.487891115987</v>
      </c>
      <c r="AU3910" s="23">
        <f t="shared" si="2851"/>
        <v>19998.487891115987</v>
      </c>
      <c r="AV3910" s="22">
        <f t="shared" si="2852"/>
        <v>5223475597.967351</v>
      </c>
      <c r="AW3910" s="31">
        <f t="shared" si="2865"/>
        <v>23600029369.466507</v>
      </c>
      <c r="AX3910" s="21"/>
      <c r="AY3910" s="21"/>
      <c r="AZ3910" s="21"/>
      <c r="BA3910" s="21"/>
    </row>
    <row r="3911" spans="1:53" x14ac:dyDescent="0.25">
      <c r="A3911">
        <f t="shared" si="2873"/>
        <v>1020</v>
      </c>
      <c r="B3911" t="s">
        <v>6</v>
      </c>
      <c r="C3911" s="27">
        <f t="shared" si="2830"/>
        <v>0</v>
      </c>
      <c r="D3911" s="27">
        <f t="shared" si="2853"/>
        <v>0</v>
      </c>
      <c r="E3911" s="27" t="b">
        <f t="shared" si="2829"/>
        <v>1</v>
      </c>
      <c r="F3911" s="29">
        <f t="shared" si="2831"/>
        <v>0</v>
      </c>
      <c r="G3911" s="27">
        <f t="shared" si="2854"/>
        <v>0</v>
      </c>
      <c r="H3911" s="22">
        <f t="shared" si="2832"/>
        <v>44327732356.288277</v>
      </c>
      <c r="I3911" s="23">
        <f t="shared" si="2833"/>
        <v>132580106.5049091</v>
      </c>
      <c r="J3911" s="23">
        <f t="shared" si="2834"/>
        <v>1086</v>
      </c>
      <c r="K3911" s="19">
        <f t="shared" si="2855"/>
        <v>225.0831931027827</v>
      </c>
      <c r="L3911" s="16">
        <f t="shared" si="2835"/>
        <v>305.76014533977224</v>
      </c>
      <c r="M3911" s="23">
        <f>M3910-IF($B3911="B",(Percent_Rent_In_Elsies*2.49%/12 * H3910)/K3910,0)+IF($B3911="D",N3911,0)+IF(B3911="D",AK3910)+IF(B3911="C",F3910*90%)-(Y3911-Y3910)-IF($B3911="A",Q3910/K3910) + IF($B3911="A",Q3910/K3910)</f>
        <v>-71406627.670535013</v>
      </c>
      <c r="N3911" s="23">
        <f t="shared" si="2836"/>
        <v>0</v>
      </c>
      <c r="O3911" s="22">
        <f t="shared" si="2837"/>
        <v>0</v>
      </c>
      <c r="P3911" s="22">
        <f t="shared" si="2868"/>
        <v>0</v>
      </c>
      <c r="Q3911" s="22">
        <f t="shared" si="2869"/>
        <v>0</v>
      </c>
      <c r="R3911" s="22">
        <f t="shared" si="2838"/>
        <v>541059086.1135186</v>
      </c>
      <c r="S3911" s="16">
        <f t="shared" si="2875"/>
        <v>0</v>
      </c>
      <c r="T3911" s="15">
        <f t="shared" si="2839"/>
        <v>0</v>
      </c>
      <c r="U3911" s="23">
        <f t="shared" si="2856"/>
        <v>2403818.2445121412</v>
      </c>
      <c r="V3911" s="23">
        <f t="shared" si="2857"/>
        <v>0</v>
      </c>
      <c r="W3911" s="23">
        <f t="shared" si="2870"/>
        <v>0</v>
      </c>
      <c r="X3911" s="23">
        <f t="shared" si="2858"/>
        <v>47609857.097854897</v>
      </c>
      <c r="Y3911" s="23">
        <f t="shared" si="2840"/>
        <v>13825559.361691331</v>
      </c>
      <c r="Z3911" s="3">
        <f t="shared" si="2841"/>
        <v>0</v>
      </c>
      <c r="AA3911" s="23">
        <f t="shared" si="2842"/>
        <v>77653669.240705237</v>
      </c>
      <c r="AB3911" s="26">
        <f t="shared" si="2859"/>
        <v>70086276.274228588</v>
      </c>
      <c r="AC3911" s="23">
        <f t="shared" si="2860"/>
        <v>74889487.274228647</v>
      </c>
      <c r="AD3911" s="23">
        <f t="shared" si="2866"/>
        <v>4803211</v>
      </c>
      <c r="AE3911" s="24">
        <f t="shared" si="2874"/>
        <v>70086276.274228647</v>
      </c>
      <c r="AF3911" s="3">
        <f t="shared" si="2861"/>
        <v>0</v>
      </c>
      <c r="AG3911" s="2">
        <f t="shared" si="2843"/>
        <v>0</v>
      </c>
      <c r="AH3911" s="2">
        <f t="shared" si="2844"/>
        <v>252.98951356950883</v>
      </c>
      <c r="AI3911" s="23">
        <f t="shared" si="2867"/>
        <v>12484668449.175188</v>
      </c>
      <c r="AJ3911" s="23">
        <f t="shared" si="2845"/>
        <v>6219.922423797766</v>
      </c>
      <c r="AK3911" s="23">
        <f t="shared" si="2846"/>
        <v>0</v>
      </c>
      <c r="AL3911" s="23">
        <f t="shared" si="2871"/>
        <v>0</v>
      </c>
      <c r="AM3911" s="23">
        <f t="shared" si="2872"/>
        <v>0</v>
      </c>
      <c r="AN3911" s="16">
        <f t="shared" si="2862"/>
        <v>0</v>
      </c>
      <c r="AO3911" s="23">
        <f t="shared" si="2863"/>
        <v>0</v>
      </c>
      <c r="AP3911" s="22">
        <f t="shared" si="2864"/>
        <v>0</v>
      </c>
      <c r="AQ3911" s="30">
        <f t="shared" si="2847"/>
        <v>35630102790.732887</v>
      </c>
      <c r="AR3911" s="28">
        <f t="shared" si="2848"/>
        <v>17603707826.242737</v>
      </c>
      <c r="AS3911" s="25">
        <f t="shared" si="2849"/>
        <v>200337590.02425668</v>
      </c>
      <c r="AT3911" s="32">
        <f t="shared" si="2850"/>
        <v>0</v>
      </c>
      <c r="AU3911" s="23">
        <f t="shared" si="2851"/>
        <v>0</v>
      </c>
      <c r="AV3911" s="22">
        <f t="shared" si="2852"/>
        <v>5223475597.967351</v>
      </c>
      <c r="AW3911" s="31">
        <f t="shared" si="2865"/>
        <v>23568580100.347862</v>
      </c>
    </row>
    <row r="3912" spans="1:53" x14ac:dyDescent="0.25">
      <c r="A3912">
        <f t="shared" si="2873"/>
        <v>1020</v>
      </c>
      <c r="B3912" t="s">
        <v>7</v>
      </c>
      <c r="C3912" s="27">
        <f t="shared" si="2830"/>
        <v>0</v>
      </c>
      <c r="D3912" s="27">
        <f t="shared" si="2853"/>
        <v>0</v>
      </c>
      <c r="E3912" s="27" t="b">
        <f t="shared" si="2829"/>
        <v>1</v>
      </c>
      <c r="F3912" s="29">
        <f t="shared" si="2831"/>
        <v>0</v>
      </c>
      <c r="G3912" s="27">
        <f t="shared" si="2854"/>
        <v>0</v>
      </c>
      <c r="H3912" s="22">
        <f t="shared" si="2832"/>
        <v>44327732356.288277</v>
      </c>
      <c r="I3912" s="23">
        <f t="shared" si="2833"/>
        <v>132580106.5049091</v>
      </c>
      <c r="J3912" s="23">
        <f t="shared" si="2834"/>
        <v>1086</v>
      </c>
      <c r="K3912" s="19">
        <f t="shared" si="2855"/>
        <v>225.0831931027827</v>
      </c>
      <c r="L3912" s="16">
        <f t="shared" si="2835"/>
        <v>305.76014533977224</v>
      </c>
      <c r="M3912" s="23">
        <f>M3911-IF($B3912="B",(Percent_Rent_In_Elsies*2.49%/12 * H3911)/K3911,0)+IF($B3912="D",N3912,0)+IF(B3912="D",AK3911)+IF(B3912="C",F3911*90%)-(Y3912-Y3911)-IF($B3912="A",Q3911/K3911) + IF($B3912="A",Q3911/K3911)</f>
        <v>-71610952.221318543</v>
      </c>
      <c r="N3912" s="23">
        <f t="shared" si="2836"/>
        <v>0</v>
      </c>
      <c r="O3912" s="22">
        <f t="shared" si="2837"/>
        <v>0</v>
      </c>
      <c r="P3912" s="22">
        <f t="shared" si="2868"/>
        <v>0</v>
      </c>
      <c r="Q3912" s="22">
        <f t="shared" si="2869"/>
        <v>0</v>
      </c>
      <c r="R3912" s="22">
        <f t="shared" si="2838"/>
        <v>495970828.93739206</v>
      </c>
      <c r="S3912" s="16">
        <f t="shared" si="2875"/>
        <v>45088257.176126547</v>
      </c>
      <c r="T3912" s="15">
        <f t="shared" si="2839"/>
        <v>0</v>
      </c>
      <c r="U3912" s="23">
        <f t="shared" si="2856"/>
        <v>2203500.057469463</v>
      </c>
      <c r="V3912" s="23">
        <f t="shared" si="2857"/>
        <v>200318.18704267844</v>
      </c>
      <c r="W3912" s="23">
        <f t="shared" si="2870"/>
        <v>0</v>
      </c>
      <c r="X3912" s="23">
        <f t="shared" si="2858"/>
        <v>47609857.097854897</v>
      </c>
      <c r="Y3912" s="23">
        <f t="shared" si="2840"/>
        <v>13825559.361691331</v>
      </c>
      <c r="Z3912" s="3">
        <f t="shared" si="2841"/>
        <v>0</v>
      </c>
      <c r="AA3912" s="23">
        <f t="shared" si="2842"/>
        <v>77653669.240705237</v>
      </c>
      <c r="AB3912" s="26">
        <f t="shared" si="2859"/>
        <v>70086276.274228588</v>
      </c>
      <c r="AC3912" s="23">
        <f t="shared" si="2860"/>
        <v>74889487.274228647</v>
      </c>
      <c r="AD3912" s="23">
        <f t="shared" si="2866"/>
        <v>4803211</v>
      </c>
      <c r="AE3912" s="24">
        <f t="shared" si="2874"/>
        <v>70086276.274228647</v>
      </c>
      <c r="AF3912" s="3">
        <f t="shared" si="2861"/>
        <v>0</v>
      </c>
      <c r="AG3912" s="2">
        <f t="shared" si="2843"/>
        <v>0</v>
      </c>
      <c r="AH3912" s="2">
        <f t="shared" si="2844"/>
        <v>252.98951356950883</v>
      </c>
      <c r="AI3912" s="23">
        <f t="shared" si="2867"/>
        <v>12484668449.175188</v>
      </c>
      <c r="AJ3912" s="23">
        <f t="shared" si="2845"/>
        <v>6219.922423797766</v>
      </c>
      <c r="AK3912" s="23">
        <f t="shared" si="2846"/>
        <v>0</v>
      </c>
      <c r="AL3912" s="23">
        <f t="shared" si="2871"/>
        <v>12853005.735816956</v>
      </c>
      <c r="AM3912" s="23">
        <f t="shared" si="2872"/>
        <v>11991704788.411379</v>
      </c>
      <c r="AN3912" s="16">
        <f t="shared" si="2862"/>
        <v>0</v>
      </c>
      <c r="AO3912" s="23">
        <f t="shared" si="2863"/>
        <v>204324.55078353209</v>
      </c>
      <c r="AP3912" s="22">
        <f t="shared" si="2864"/>
        <v>45990022.319649093</v>
      </c>
      <c r="AQ3912" s="30">
        <f t="shared" si="2847"/>
        <v>35721691920.182465</v>
      </c>
      <c r="AR3912" s="28">
        <f t="shared" si="2848"/>
        <v>17649306933.372669</v>
      </c>
      <c r="AS3912" s="25">
        <f t="shared" si="2849"/>
        <v>200337590.02425668</v>
      </c>
      <c r="AT3912" s="32">
        <f t="shared" si="2850"/>
        <v>0</v>
      </c>
      <c r="AU3912" s="23">
        <f t="shared" si="2851"/>
        <v>0</v>
      </c>
      <c r="AV3912" s="22">
        <f t="shared" si="2852"/>
        <v>5223475597.967351</v>
      </c>
      <c r="AW3912" s="31">
        <f t="shared" si="2865"/>
        <v>23660169229.797443</v>
      </c>
    </row>
    <row r="3913" spans="1:53" s="21" customFormat="1" x14ac:dyDescent="0.25">
      <c r="A3913">
        <f t="shared" si="2873"/>
        <v>1020</v>
      </c>
      <c r="B3913" t="s">
        <v>8</v>
      </c>
      <c r="C3913" s="27">
        <f t="shared" si="2830"/>
        <v>0</v>
      </c>
      <c r="D3913" s="27">
        <f t="shared" si="2853"/>
        <v>0</v>
      </c>
      <c r="E3913" s="27" t="b">
        <f t="shared" si="2829"/>
        <v>1</v>
      </c>
      <c r="F3913" s="29">
        <f t="shared" si="2831"/>
        <v>0</v>
      </c>
      <c r="G3913" s="27">
        <f t="shared" si="2854"/>
        <v>0</v>
      </c>
      <c r="H3913" s="22">
        <f t="shared" si="2832"/>
        <v>44327732356.288277</v>
      </c>
      <c r="I3913" s="23">
        <f t="shared" si="2833"/>
        <v>132580106.5049091</v>
      </c>
      <c r="J3913" s="23">
        <f t="shared" si="2834"/>
        <v>1086</v>
      </c>
      <c r="K3913" s="19">
        <f t="shared" si="2855"/>
        <v>225.0831931027827</v>
      </c>
      <c r="L3913" s="16">
        <f t="shared" si="2835"/>
        <v>305.76014533977224</v>
      </c>
      <c r="M3913" s="23">
        <f>M3912-IF($B3913="B",(Percent_Rent_In_Elsies*2.49%/12 * H3912)/K3912,0)+IF($B3913="D",N3913,0)+IF(B3913="D",AK3912)+IF(B3913="C",F3912*90%)-(Y3913-Y3912)-IF($B3913="A",Q3912/K3912) + IF($B3913="A",Q3912/K3912)</f>
        <v>-71610952.221318543</v>
      </c>
      <c r="N3913" s="23">
        <f t="shared" si="2836"/>
        <v>0</v>
      </c>
      <c r="O3913" s="22">
        <f t="shared" si="2837"/>
        <v>0</v>
      </c>
      <c r="P3913" s="22">
        <f t="shared" si="2868"/>
        <v>0</v>
      </c>
      <c r="Q3913" s="22">
        <f t="shared" si="2869"/>
        <v>0</v>
      </c>
      <c r="R3913" s="22">
        <f t="shared" si="2838"/>
        <v>541960851.2570411</v>
      </c>
      <c r="S3913" s="16">
        <f t="shared" si="2875"/>
        <v>45088257.176126547</v>
      </c>
      <c r="T3913" s="15">
        <f t="shared" si="2839"/>
        <v>0</v>
      </c>
      <c r="U3913" s="23">
        <f t="shared" si="2856"/>
        <v>2407824.6082529952</v>
      </c>
      <c r="V3913" s="23">
        <f t="shared" si="2857"/>
        <v>200318.18704267844</v>
      </c>
      <c r="W3913" s="23">
        <f t="shared" si="2870"/>
        <v>0</v>
      </c>
      <c r="X3913" s="23">
        <f t="shared" si="2858"/>
        <v>47609857.097854897</v>
      </c>
      <c r="Y3913" s="23">
        <f t="shared" si="2840"/>
        <v>13825559.361691331</v>
      </c>
      <c r="Z3913" s="3">
        <f t="shared" si="2841"/>
        <v>0</v>
      </c>
      <c r="AA3913" s="23">
        <f t="shared" si="2842"/>
        <v>77653669.240705237</v>
      </c>
      <c r="AB3913" s="26">
        <f t="shared" si="2859"/>
        <v>70086276.274228603</v>
      </c>
      <c r="AC3913" s="23">
        <f t="shared" si="2860"/>
        <v>74889487.274228647</v>
      </c>
      <c r="AD3913" s="23">
        <f t="shared" si="2866"/>
        <v>4803211</v>
      </c>
      <c r="AE3913" s="24">
        <f t="shared" si="2874"/>
        <v>70086276.274228647</v>
      </c>
      <c r="AF3913" s="3">
        <f t="shared" si="2861"/>
        <v>1E-4</v>
      </c>
      <c r="AG3913" s="2">
        <f t="shared" si="2843"/>
        <v>0</v>
      </c>
      <c r="AH3913" s="2">
        <f t="shared" si="2844"/>
        <v>252.98951356950883</v>
      </c>
      <c r="AI3913" s="23">
        <f t="shared" si="2867"/>
        <v>12484668449.175188</v>
      </c>
      <c r="AJ3913" s="23">
        <f t="shared" si="2845"/>
        <v>6219.922423797766</v>
      </c>
      <c r="AK3913" s="23">
        <f t="shared" si="2846"/>
        <v>70099.316980334115</v>
      </c>
      <c r="AL3913" s="23">
        <f t="shared" si="2871"/>
        <v>0</v>
      </c>
      <c r="AM3913" s="23">
        <f t="shared" si="2872"/>
        <v>0</v>
      </c>
      <c r="AN3913" s="16">
        <f t="shared" si="2862"/>
        <v>0</v>
      </c>
      <c r="AO3913" s="23">
        <f t="shared" si="2863"/>
        <v>0</v>
      </c>
      <c r="AP3913" s="22">
        <f t="shared" si="2864"/>
        <v>0</v>
      </c>
      <c r="AQ3913" s="30">
        <f t="shared" si="2847"/>
        <v>35721691920.182465</v>
      </c>
      <c r="AR3913" s="28">
        <f t="shared" si="2848"/>
        <v>17649306933.372669</v>
      </c>
      <c r="AS3913" s="25">
        <f t="shared" si="2849"/>
        <v>200337590.02425668</v>
      </c>
      <c r="AT3913" s="32">
        <f t="shared" si="2850"/>
        <v>0</v>
      </c>
      <c r="AU3913" s="23">
        <f t="shared" si="2851"/>
        <v>0</v>
      </c>
      <c r="AV3913" s="22">
        <f t="shared" si="2852"/>
        <v>5223475597.967351</v>
      </c>
      <c r="AW3913" s="31">
        <f t="shared" si="2865"/>
        <v>23660169229.797443</v>
      </c>
      <c r="AX3913"/>
      <c r="AY3913"/>
      <c r="AZ3913"/>
      <c r="BA3913"/>
    </row>
    <row r="3914" spans="1:53" s="21" customFormat="1" x14ac:dyDescent="0.25">
      <c r="A3914">
        <f t="shared" si="2873"/>
        <v>1020</v>
      </c>
      <c r="B3914" t="s">
        <v>9</v>
      </c>
      <c r="C3914" s="27">
        <f t="shared" si="2830"/>
        <v>0</v>
      </c>
      <c r="D3914" s="27">
        <f t="shared" si="2853"/>
        <v>0</v>
      </c>
      <c r="E3914" s="27" t="b">
        <f t="shared" ref="E3914:E3977" si="2876">IF(OR(I3914&gt;Max_Parcels, AI3914&gt;8000000000),TRUE,FALSE)</f>
        <v>1</v>
      </c>
      <c r="F3914" s="29">
        <f t="shared" si="2831"/>
        <v>0</v>
      </c>
      <c r="G3914" s="27">
        <f t="shared" si="2854"/>
        <v>0</v>
      </c>
      <c r="H3914" s="22">
        <f t="shared" si="2832"/>
        <v>44327732356.288277</v>
      </c>
      <c r="I3914" s="23">
        <f t="shared" si="2833"/>
        <v>132580106.5049091</v>
      </c>
      <c r="J3914" s="23">
        <f t="shared" si="2834"/>
        <v>1086</v>
      </c>
      <c r="K3914" s="19">
        <f t="shared" si="2855"/>
        <v>225.0831931027827</v>
      </c>
      <c r="L3914" s="16">
        <f t="shared" si="2835"/>
        <v>305.76014533977224</v>
      </c>
      <c r="M3914" s="23">
        <f>M3913-IF($B3914="B",(Percent_Rent_In_Elsies*2.49%/12 * H3913)/K3913,0)+IF($B3914="D",N3914,0)+IF(B3914="D",AK3913)+IF(B3914="C",F3913*90%)-(Y3914-Y3913)-IF($B3914="A",Q3913/K3913) + IF($B3914="A",Q3913/K3913)</f>
        <v>-71540852.904338211</v>
      </c>
      <c r="N3914" s="23">
        <f t="shared" si="2836"/>
        <v>0</v>
      </c>
      <c r="O3914" s="22">
        <f t="shared" si="2837"/>
        <v>31501684.567175783</v>
      </c>
      <c r="P3914" s="22">
        <f t="shared" si="2868"/>
        <v>0</v>
      </c>
      <c r="Q3914" s="22">
        <f t="shared" si="2869"/>
        <v>0</v>
      </c>
      <c r="R3914" s="22">
        <f t="shared" si="2838"/>
        <v>541960851.2570411</v>
      </c>
      <c r="S3914" s="16">
        <f t="shared" si="2875"/>
        <v>0</v>
      </c>
      <c r="T3914" s="15">
        <f t="shared" si="2839"/>
        <v>13586572.608950764</v>
      </c>
      <c r="U3914" s="23">
        <f t="shared" si="2856"/>
        <v>2407824.6082529952</v>
      </c>
      <c r="V3914" s="23">
        <f t="shared" si="2857"/>
        <v>0</v>
      </c>
      <c r="W3914" s="23">
        <f t="shared" si="2870"/>
        <v>200318.18704267844</v>
      </c>
      <c r="X3914" s="23">
        <f t="shared" si="2858"/>
        <v>47609857.097854897</v>
      </c>
      <c r="Y3914" s="23">
        <f t="shared" si="2840"/>
        <v>13825559.361691331</v>
      </c>
      <c r="Z3914" s="3">
        <f t="shared" si="2841"/>
        <v>0</v>
      </c>
      <c r="AA3914" s="23">
        <f t="shared" si="2842"/>
        <v>77583569.923724905</v>
      </c>
      <c r="AB3914" s="26">
        <f t="shared" si="2859"/>
        <v>70086276.274228603</v>
      </c>
      <c r="AC3914" s="23">
        <f t="shared" si="2860"/>
        <v>74889487.274228647</v>
      </c>
      <c r="AD3914" s="23">
        <f t="shared" si="2866"/>
        <v>4803211</v>
      </c>
      <c r="AE3914" s="24">
        <f t="shared" si="2874"/>
        <v>70086276.274228647</v>
      </c>
      <c r="AF3914" s="3">
        <f t="shared" si="2861"/>
        <v>0</v>
      </c>
      <c r="AG3914" s="2">
        <f t="shared" si="2843"/>
        <v>0</v>
      </c>
      <c r="AH3914" s="2">
        <f t="shared" si="2844"/>
        <v>252.98951356950883</v>
      </c>
      <c r="AI3914" s="23">
        <f t="shared" si="2867"/>
        <v>12473398321.96072</v>
      </c>
      <c r="AJ3914" s="23">
        <f t="shared" si="2845"/>
        <v>6219.922423797766</v>
      </c>
      <c r="AK3914" s="23">
        <f t="shared" si="2846"/>
        <v>0</v>
      </c>
      <c r="AL3914" s="23">
        <f t="shared" si="2871"/>
        <v>0</v>
      </c>
      <c r="AM3914" s="23">
        <f t="shared" si="2872"/>
        <v>0</v>
      </c>
      <c r="AN3914" s="16">
        <f t="shared" si="2862"/>
        <v>0</v>
      </c>
      <c r="AO3914" s="23">
        <f t="shared" si="2863"/>
        <v>0</v>
      </c>
      <c r="AP3914" s="22">
        <f t="shared" si="2864"/>
        <v>0</v>
      </c>
      <c r="AQ3914" s="30">
        <f t="shared" si="2847"/>
        <v>35721691920.182465</v>
      </c>
      <c r="AR3914" s="28">
        <f t="shared" si="2848"/>
        <v>17649306933.372669</v>
      </c>
      <c r="AS3914" s="25">
        <f t="shared" si="2849"/>
        <v>200337590.02425668</v>
      </c>
      <c r="AT3914" s="32">
        <f t="shared" si="2850"/>
        <v>0</v>
      </c>
      <c r="AU3914" s="23">
        <f t="shared" si="2851"/>
        <v>0</v>
      </c>
      <c r="AV3914" s="22">
        <f t="shared" si="2852"/>
        <v>5223475597.967351</v>
      </c>
      <c r="AW3914" s="31">
        <f t="shared" si="2865"/>
        <v>23660169229.797443</v>
      </c>
      <c r="AX3914"/>
      <c r="AY3914"/>
      <c r="AZ3914"/>
      <c r="BA3914"/>
    </row>
    <row r="3915" spans="1:53" x14ac:dyDescent="0.25">
      <c r="A3915" s="21">
        <f t="shared" si="2873"/>
        <v>1020</v>
      </c>
      <c r="B3915" s="21" t="s">
        <v>28</v>
      </c>
      <c r="C3915" s="27">
        <f t="shared" ref="C3915:C3978" si="2877">IF(E3914 = TRUE, 0, IF(AND($B3915="A",P3914&gt;0),P3914,0)+IFERROR(IF($B3915="A",Percent_Elsies*95%*AN3911),0))</f>
        <v>0</v>
      </c>
      <c r="D3915" s="27">
        <f t="shared" si="2853"/>
        <v>0</v>
      </c>
      <c r="E3915" s="27" t="b">
        <f t="shared" si="2876"/>
        <v>1</v>
      </c>
      <c r="F3915" s="29">
        <f t="shared" ref="F3915:F3978" si="2878">D3915/K3915</f>
        <v>0</v>
      </c>
      <c r="G3915" s="27">
        <f t="shared" si="2854"/>
        <v>0</v>
      </c>
      <c r="H3915" s="22">
        <f t="shared" ref="H3915:H3978" si="2879">(H3914*K3915/K3914+G3915+D3915)*IF(B3915="A",(1+Inflation_Rate/12),1)</f>
        <v>44327732356.288277</v>
      </c>
      <c r="I3915" s="23">
        <f t="shared" ref="I3915:I3978" si="2880">I3914+(G3915+D3915)/L3915</f>
        <v>132580106.5049091</v>
      </c>
      <c r="J3915" s="23">
        <f t="shared" ref="J3915:J3978" si="2881">J3914+IF(AND($B3915="A",M3915&lt;0,AR3914&gt;0,E3914=FALSE),MIN(_xlfn.FLOOR.MATH(1 + (-M3915*2)/(Buy_On_Revalue)),30),0)</f>
        <v>1086</v>
      </c>
      <c r="K3915" s="19">
        <f t="shared" si="2855"/>
        <v>225.0831931027827</v>
      </c>
      <c r="L3915" s="16">
        <f t="shared" ref="L3915:L3978" si="2882">(L3914/K3914)*K3915*IF(B3915="A",(1+Inflation_Rate/12),1)</f>
        <v>305.76014533977224</v>
      </c>
      <c r="M3915" s="23">
        <f>M3914-IF($B3915="B",(Percent_Rent_In_Elsies*2.49%/12 * H3914)/K3914,0)+IF($B3915="D",N3915,0)+IF(B3915="D",AK3914)+IF(B3915="C",F3914*90%)-(Y3915-Y3914)-IF($B3915="A",Q3914/K3914) + IF($B3915="A",Q3914/K3914)</f>
        <v>-71540852.904338211</v>
      </c>
      <c r="N3915" s="23">
        <f t="shared" ref="N3915:N3978" si="2883">IF(B3915="D", IF(V3914&gt;(Percent_Elsies*(S3914+V3914)),V3914-(Percent_Elsies)*(S3914+V3914),0),0)</f>
        <v>0</v>
      </c>
      <c r="O3915" s="22">
        <f t="shared" ref="O3915:O3978" si="2884">IF(B3915="D",IF(S3914&gt;Percent_Dollars*(S3914+V3914),S3914-(Percent_Dollars*(S3914+V3914)),0),0)</f>
        <v>0</v>
      </c>
      <c r="P3915" s="22">
        <f t="shared" si="2868"/>
        <v>31501684.567175783</v>
      </c>
      <c r="Q3915" s="22">
        <f t="shared" si="2869"/>
        <v>0</v>
      </c>
      <c r="R3915" s="22">
        <f t="shared" ref="R3915:R3978" si="2885">R3914+IF($B3915="B",5%*AN3915,0)-IF(B3915="B",R3914/12,0)+IF($B3915="C", AP3914,0)</f>
        <v>541960851.2570411</v>
      </c>
      <c r="S3915" s="16">
        <f t="shared" si="2875"/>
        <v>0</v>
      </c>
      <c r="T3915" s="15">
        <f t="shared" ref="T3915:T3978" si="2886">IF($B3915="E",0,T3914+IF(B3915="B", Percent_Dollars*95%*AN3915,0)  + IF($B3915="D",N3915*MM_Bottom*K3915)+IF($B3915="D",S3914-O3915))</f>
        <v>0</v>
      </c>
      <c r="U3915" s="23">
        <f t="shared" si="2856"/>
        <v>2407824.6082529952</v>
      </c>
      <c r="V3915" s="23">
        <f t="shared" si="2857"/>
        <v>0</v>
      </c>
      <c r="W3915" s="23">
        <f t="shared" si="2870"/>
        <v>0</v>
      </c>
      <c r="X3915" s="23">
        <f t="shared" si="2858"/>
        <v>47609857.097854897</v>
      </c>
      <c r="Y3915" s="23">
        <f t="shared" ref="Y3915:Y3978" si="2887">50%*$H$10*(AS3914/$AS$10)*((4/3)/12+2.49%/4)</f>
        <v>13825559.361691331</v>
      </c>
      <c r="Z3915" s="3">
        <f t="shared" ref="Z3915:Z3978" si="2888">IF($B3915="E",W3914*3.5%/Percent_Elsies,0)</f>
        <v>10015.909352133924</v>
      </c>
      <c r="AA3915" s="23">
        <f t="shared" ref="AA3915:AA3978" si="2889">AA3914+IF($B3915="E",W3914*52.5%/Percent_Elsies,0)-IF($B3915="D",AK3914)</f>
        <v>77733808.56400691</v>
      </c>
      <c r="AB3915" s="26">
        <f t="shared" si="2859"/>
        <v>70086276.274228573</v>
      </c>
      <c r="AC3915" s="23">
        <f t="shared" si="2860"/>
        <v>74889487.274228647</v>
      </c>
      <c r="AD3915" s="23">
        <f t="shared" si="2866"/>
        <v>4803211</v>
      </c>
      <c r="AE3915" s="24">
        <f t="shared" si="2874"/>
        <v>70086276.274228647</v>
      </c>
      <c r="AF3915" s="3">
        <f t="shared" si="2861"/>
        <v>0</v>
      </c>
      <c r="AG3915" s="2">
        <f t="shared" ref="AG3915:AG3978" si="2890">IF($B3915="E",(Z3915/AF3913)*12,0)</f>
        <v>1201909122.2560709</v>
      </c>
      <c r="AH3915" s="2">
        <f t="shared" ref="AH3915:AH3978" si="2891">40%*H3915/AE3915</f>
        <v>252.98951356950883</v>
      </c>
      <c r="AI3915" s="23">
        <f t="shared" si="2867"/>
        <v>12497552745.447929</v>
      </c>
      <c r="AJ3915" s="23">
        <f t="shared" ref="AJ3915:AJ3978" si="2892">AJ3914*K3914/K3915</f>
        <v>6219.922423797766</v>
      </c>
      <c r="AK3915" s="23">
        <f t="shared" ref="AK3915:AK3978" si="2893">IF($B3915="C",((37/25)*1000/K3915)*AI3915/1000000 - AM3914/1000000,0)</f>
        <v>0</v>
      </c>
      <c r="AL3915" s="23">
        <f t="shared" si="2871"/>
        <v>0</v>
      </c>
      <c r="AM3915" s="23">
        <f t="shared" si="2872"/>
        <v>0</v>
      </c>
      <c r="AN3915" s="16">
        <f t="shared" si="2862"/>
        <v>0</v>
      </c>
      <c r="AO3915" s="23">
        <f t="shared" si="2863"/>
        <v>0</v>
      </c>
      <c r="AP3915" s="22">
        <f t="shared" si="2864"/>
        <v>0</v>
      </c>
      <c r="AQ3915" s="30">
        <f t="shared" ref="AQ3915:AQ3978" si="2894">(AQ3914+IF($B3915="B",AN3915*(5%+95%*Percent_Dollars))+IFERROR(IF($B3915="A",AN3911*95%*Percent_Elsies),0)+IF($B3915="B",D3915)+AP3915+IF($B3915="B",(Percent_Rent_In_Elsies*2.49%*H3914/12)*MM_Top,0)-IF($B3915="C",F3914*MM_Bottom*K3915*65%)) + IF($B3915="A",Q3914*(MM_Top - MM_Bottom)) - IF($B3915="A",Q3914)</f>
        <v>35721691920.182465</v>
      </c>
      <c r="AR3915" s="28">
        <f t="shared" ref="AR3915:AR3978" si="2895">(AR3914+IF($B3915="B",((Percent_Rent_In_Elsies)*2.49%*H3914/12)*MM_Top,0)-IF($B3915="D",N3915*MM_Bottom*K3915)-IF($B3915="C",F3914*MM_Bottom*K3915*65%)) + IF($B3915="A",Q3914*(MM_Top - MM_Bottom))</f>
        <v>17649306933.372669</v>
      </c>
      <c r="AS3915" s="25">
        <f t="shared" ref="AS3915:AS3978" si="2896">AS3914+G3915+D3915</f>
        <v>200337590.02425668</v>
      </c>
      <c r="AT3915" s="32">
        <f t="shared" ref="AT3915:AT3978" si="2897">IF($B3915="E",W3914*7%/Percent_Elsies,0)</f>
        <v>20031.818704267847</v>
      </c>
      <c r="AU3915" s="23">
        <f t="shared" ref="AU3915:AU3978" si="2898">IF($B3915="E",W3914*7%/Percent_Elsies,0)</f>
        <v>20031.818704267847</v>
      </c>
      <c r="AV3915" s="22">
        <f t="shared" ref="AV3915:AV3978" si="2899">AV3914+IF($B3915="E",T3914*30%/Percent_Dollars)</f>
        <v>5237062170.5763016</v>
      </c>
      <c r="AW3915" s="31">
        <f t="shared" si="2865"/>
        <v>23660169229.797447</v>
      </c>
    </row>
    <row r="3916" spans="1:53" x14ac:dyDescent="0.25">
      <c r="A3916">
        <f t="shared" si="2873"/>
        <v>1021</v>
      </c>
      <c r="B3916" t="s">
        <v>6</v>
      </c>
      <c r="C3916" s="27">
        <f t="shared" si="2877"/>
        <v>0</v>
      </c>
      <c r="D3916" s="27">
        <f t="shared" ref="D3916:D3979" si="2900">IF(AND($B3916="B",M3916&lt;0,AR3915&gt;0,E3915=FALSE),MIN(AR3915,Buy_On_Revalue*K3916*(J3915-J3914)),0)</f>
        <v>0</v>
      </c>
      <c r="E3916" s="27" t="b">
        <f t="shared" si="2876"/>
        <v>1</v>
      </c>
      <c r="F3916" s="29">
        <f t="shared" si="2878"/>
        <v>0</v>
      </c>
      <c r="G3916" s="27">
        <f t="shared" ref="G3916:G3979" si="2901">C3916</f>
        <v>0</v>
      </c>
      <c r="H3916" s="22">
        <f t="shared" si="2879"/>
        <v>44401611910.215424</v>
      </c>
      <c r="I3916" s="23">
        <f t="shared" si="2880"/>
        <v>132580106.5049091</v>
      </c>
      <c r="J3916" s="23">
        <f t="shared" si="2881"/>
        <v>1086</v>
      </c>
      <c r="K3916" s="19">
        <f t="shared" ref="K3916:K3979" si="2902">IF(J3916-J3915 &gt; 0,K3915*(1+0.005)^(J3916-J3915),K3915)</f>
        <v>225.0831931027827</v>
      </c>
      <c r="L3916" s="16">
        <f t="shared" si="2882"/>
        <v>306.26974558200521</v>
      </c>
      <c r="M3916" s="23">
        <f>M3915-IF($B3916="B",(Percent_Rent_In_Elsies*2.49%/12 * H3915)/K3915,0)+IF($B3916="D",N3916,0)+IF(B3916="D",AK3915)+IF(B3916="C",F3915*90%)-(Y3916-Y3915)-IF($B3916="A",Q3915/K3915) + IF($B3916="A",Q3915/K3915)</f>
        <v>-71540852.904338211</v>
      </c>
      <c r="N3916" s="23">
        <f t="shared" si="2883"/>
        <v>0</v>
      </c>
      <c r="O3916" s="22">
        <f t="shared" si="2884"/>
        <v>0</v>
      </c>
      <c r="P3916" s="22">
        <f t="shared" si="2868"/>
        <v>0</v>
      </c>
      <c r="Q3916" s="22">
        <f t="shared" si="2869"/>
        <v>0</v>
      </c>
      <c r="R3916" s="22">
        <f t="shared" si="2885"/>
        <v>541960851.2570411</v>
      </c>
      <c r="S3916" s="16">
        <f t="shared" si="2875"/>
        <v>0</v>
      </c>
      <c r="T3916" s="15">
        <f t="shared" si="2886"/>
        <v>0</v>
      </c>
      <c r="U3916" s="23">
        <f t="shared" ref="U3916:U3979" si="2903">U3915-IF($B3916="B",U3915/12)+IF($B3916="C",AO3915)+IF(B3916="C",F3915*10%)</f>
        <v>2407824.6082529952</v>
      </c>
      <c r="V3916" s="23">
        <f t="shared" ref="V3916:V3979" si="2904">IF($B3916="D", 0, V3915+IF($B3916="B",U3915/12,0))</f>
        <v>0</v>
      </c>
      <c r="W3916" s="23">
        <f t="shared" si="2870"/>
        <v>0</v>
      </c>
      <c r="X3916" s="23">
        <f t="shared" ref="X3916:X3979" si="2905">X3915+IFERROR(IF($B3916="A",Z3915,0),0)  + AT3915 + AU3915 - IF($B3916="A",Q3915/K3915)</f>
        <v>47659936.644615568</v>
      </c>
      <c r="Y3916" s="23">
        <f t="shared" si="2887"/>
        <v>13825559.361691331</v>
      </c>
      <c r="Z3916" s="3">
        <f t="shared" si="2888"/>
        <v>0</v>
      </c>
      <c r="AA3916" s="23">
        <f t="shared" si="2889"/>
        <v>77733808.56400691</v>
      </c>
      <c r="AB3916" s="26">
        <f t="shared" ref="AB3916:AB3979" si="2906">M3916+SUM(U3916:AA3916)+AO3916+AT3916+AU3916</f>
        <v>70086276.274228603</v>
      </c>
      <c r="AC3916" s="23">
        <f t="shared" ref="AC3916:AC3979" si="2907">AC3915+G3916+IF($B3916="C",F3915)</f>
        <v>74889487.274228647</v>
      </c>
      <c r="AD3916" s="23">
        <f t="shared" si="2866"/>
        <v>4803211</v>
      </c>
      <c r="AE3916" s="24">
        <f t="shared" si="2874"/>
        <v>70086276.274228647</v>
      </c>
      <c r="AF3916" s="3">
        <f t="shared" ref="AF3916:AF3979" si="2908">IF($B3916="C",MAX(AE3916-AA3916-Y3916-U3916-V3916-W3916-AO3916-AT3916-AU3916,0.0001),0)</f>
        <v>0</v>
      </c>
      <c r="AG3916" s="2">
        <f t="shared" si="2890"/>
        <v>0</v>
      </c>
      <c r="AH3916" s="2">
        <f t="shared" si="2891"/>
        <v>253.41116275879131</v>
      </c>
      <c r="AI3916" s="23">
        <f t="shared" si="2867"/>
        <v>12497552745.447929</v>
      </c>
      <c r="AJ3916" s="23">
        <f t="shared" si="2892"/>
        <v>6219.922423797766</v>
      </c>
      <c r="AK3916" s="23">
        <f t="shared" si="2893"/>
        <v>0</v>
      </c>
      <c r="AL3916" s="23">
        <f t="shared" si="2871"/>
        <v>0</v>
      </c>
      <c r="AM3916" s="23">
        <f t="shared" si="2872"/>
        <v>0</v>
      </c>
      <c r="AN3916" s="16">
        <f t="shared" ref="AN3916:AN3979" si="2909">IF($B3916="B",(G3910)/2,0)</f>
        <v>0</v>
      </c>
      <c r="AO3916" s="23">
        <f t="shared" ref="AO3916:AO3979" si="2910">IF($B3916="B",(Percent_Rent_In_Elsies*2.49%/12*H3915)/K3915,0)</f>
        <v>0</v>
      </c>
      <c r="AP3916" s="22">
        <f t="shared" ref="AP3916:AP3979" si="2911">IF($B3916="B",(1-Percent_Rent_In_Elsies)*2.49%*H3915/12,0)</f>
        <v>0</v>
      </c>
      <c r="AQ3916" s="30">
        <f t="shared" si="2894"/>
        <v>35721691920.182465</v>
      </c>
      <c r="AR3916" s="28">
        <f t="shared" si="2895"/>
        <v>17649306933.372669</v>
      </c>
      <c r="AS3916" s="25">
        <f t="shared" si="2896"/>
        <v>200337590.02425668</v>
      </c>
      <c r="AT3916" s="32">
        <f t="shared" si="2897"/>
        <v>0</v>
      </c>
      <c r="AU3916" s="23">
        <f t="shared" si="2898"/>
        <v>0</v>
      </c>
      <c r="AV3916" s="22">
        <f t="shared" si="2899"/>
        <v>5237062170.5763016</v>
      </c>
      <c r="AW3916" s="31">
        <f t="shared" ref="AW3916:AW3979" si="2912">SUM(AR3916:AS3916)+AV3916 +SUM(O3916:T3916)+AP3916</f>
        <v>23628667545.23027</v>
      </c>
    </row>
    <row r="3917" spans="1:53" x14ac:dyDescent="0.25">
      <c r="A3917">
        <f t="shared" si="2873"/>
        <v>1021</v>
      </c>
      <c r="B3917" t="s">
        <v>7</v>
      </c>
      <c r="C3917" s="27">
        <f t="shared" si="2877"/>
        <v>0</v>
      </c>
      <c r="D3917" s="27">
        <f t="shared" si="2900"/>
        <v>0</v>
      </c>
      <c r="E3917" s="27" t="b">
        <f t="shared" si="2876"/>
        <v>1</v>
      </c>
      <c r="F3917" s="29">
        <f t="shared" si="2878"/>
        <v>0</v>
      </c>
      <c r="G3917" s="27">
        <f t="shared" si="2901"/>
        <v>0</v>
      </c>
      <c r="H3917" s="22">
        <f t="shared" si="2879"/>
        <v>44401611910.215424</v>
      </c>
      <c r="I3917" s="23">
        <f t="shared" si="2880"/>
        <v>132580106.5049091</v>
      </c>
      <c r="J3917" s="23">
        <f t="shared" si="2881"/>
        <v>1086</v>
      </c>
      <c r="K3917" s="19">
        <f t="shared" si="2902"/>
        <v>225.0831931027827</v>
      </c>
      <c r="L3917" s="16">
        <f t="shared" si="2882"/>
        <v>306.26974558200521</v>
      </c>
      <c r="M3917" s="23">
        <f>M3916-IF($B3917="B",(Percent_Rent_In_Elsies*2.49%/12 * H3916)/K3916,0)+IF($B3917="D",N3917,0)+IF(B3917="D",AK3916)+IF(B3917="C",F3916*90%)-(Y3917-Y3916)-IF($B3917="A",Q3916/K3916) + IF($B3917="A",Q3916/K3916)</f>
        <v>-71745517.996039718</v>
      </c>
      <c r="N3917" s="23">
        <f t="shared" si="2883"/>
        <v>0</v>
      </c>
      <c r="O3917" s="22">
        <f t="shared" si="2884"/>
        <v>0</v>
      </c>
      <c r="P3917" s="22">
        <f t="shared" si="2868"/>
        <v>0</v>
      </c>
      <c r="Q3917" s="22">
        <f t="shared" si="2869"/>
        <v>0</v>
      </c>
      <c r="R3917" s="22">
        <f t="shared" si="2885"/>
        <v>496797446.98562098</v>
      </c>
      <c r="S3917" s="16">
        <f t="shared" si="2875"/>
        <v>45163404.271420091</v>
      </c>
      <c r="T3917" s="15">
        <f t="shared" si="2886"/>
        <v>0</v>
      </c>
      <c r="U3917" s="23">
        <f t="shared" si="2903"/>
        <v>2207172.5575652458</v>
      </c>
      <c r="V3917" s="23">
        <f t="shared" si="2904"/>
        <v>200652.05068774961</v>
      </c>
      <c r="W3917" s="23">
        <f t="shared" si="2870"/>
        <v>0</v>
      </c>
      <c r="X3917" s="23">
        <f t="shared" si="2905"/>
        <v>47659936.644615568</v>
      </c>
      <c r="Y3917" s="23">
        <f t="shared" si="2887"/>
        <v>13825559.361691331</v>
      </c>
      <c r="Z3917" s="3">
        <f t="shared" si="2888"/>
        <v>0</v>
      </c>
      <c r="AA3917" s="23">
        <f t="shared" si="2889"/>
        <v>77733808.56400691</v>
      </c>
      <c r="AB3917" s="26">
        <f t="shared" si="2906"/>
        <v>70086276.274228603</v>
      </c>
      <c r="AC3917" s="23">
        <f t="shared" si="2907"/>
        <v>74889487.274228647</v>
      </c>
      <c r="AD3917" s="23">
        <f t="shared" ref="AD3917:AD3980" si="2913">AD3916</f>
        <v>4803211</v>
      </c>
      <c r="AE3917" s="24">
        <f t="shared" si="2874"/>
        <v>70086276.274228647</v>
      </c>
      <c r="AF3917" s="3">
        <f t="shared" si="2908"/>
        <v>0</v>
      </c>
      <c r="AG3917" s="2">
        <f t="shared" si="2890"/>
        <v>0</v>
      </c>
      <c r="AH3917" s="2">
        <f t="shared" si="2891"/>
        <v>253.41116275879131</v>
      </c>
      <c r="AI3917" s="23">
        <f t="shared" ref="AI3917:AI3980" si="2914">AA3917/(AJ3917/1000000)</f>
        <v>12497552745.447929</v>
      </c>
      <c r="AJ3917" s="23">
        <f t="shared" si="2892"/>
        <v>6219.922423797766</v>
      </c>
      <c r="AK3917" s="23">
        <f t="shared" si="2893"/>
        <v>0</v>
      </c>
      <c r="AL3917" s="23">
        <f t="shared" si="2871"/>
        <v>12884296.272741318</v>
      </c>
      <c r="AM3917" s="23">
        <f t="shared" si="2872"/>
        <v>12020898495.251654</v>
      </c>
      <c r="AN3917" s="16">
        <f t="shared" si="2909"/>
        <v>0</v>
      </c>
      <c r="AO3917" s="23">
        <f t="shared" si="2910"/>
        <v>204665.09170150466</v>
      </c>
      <c r="AP3917" s="22">
        <f t="shared" si="2911"/>
        <v>46066672.356848508</v>
      </c>
      <c r="AQ3917" s="30">
        <f t="shared" si="2894"/>
        <v>35813433698.181129</v>
      </c>
      <c r="AR3917" s="28">
        <f t="shared" si="2895"/>
        <v>17694982039.014484</v>
      </c>
      <c r="AS3917" s="25">
        <f t="shared" si="2896"/>
        <v>200337590.02425668</v>
      </c>
      <c r="AT3917" s="32">
        <f t="shared" si="2897"/>
        <v>0</v>
      </c>
      <c r="AU3917" s="23">
        <f t="shared" si="2898"/>
        <v>0</v>
      </c>
      <c r="AV3917" s="22">
        <f t="shared" si="2899"/>
        <v>5237062170.5763016</v>
      </c>
      <c r="AW3917" s="31">
        <f t="shared" si="2912"/>
        <v>23720409323.228935</v>
      </c>
    </row>
    <row r="3918" spans="1:53" x14ac:dyDescent="0.25">
      <c r="A3918">
        <f t="shared" si="2873"/>
        <v>1021</v>
      </c>
      <c r="B3918" t="s">
        <v>8</v>
      </c>
      <c r="C3918" s="27">
        <f t="shared" si="2877"/>
        <v>0</v>
      </c>
      <c r="D3918" s="27">
        <f t="shared" si="2900"/>
        <v>0</v>
      </c>
      <c r="E3918" s="27" t="b">
        <f t="shared" si="2876"/>
        <v>1</v>
      </c>
      <c r="F3918" s="29">
        <f t="shared" si="2878"/>
        <v>0</v>
      </c>
      <c r="G3918" s="27">
        <f t="shared" si="2901"/>
        <v>0</v>
      </c>
      <c r="H3918" s="22">
        <f t="shared" si="2879"/>
        <v>44401611910.215424</v>
      </c>
      <c r="I3918" s="23">
        <f t="shared" si="2880"/>
        <v>132580106.5049091</v>
      </c>
      <c r="J3918" s="23">
        <f t="shared" si="2881"/>
        <v>1086</v>
      </c>
      <c r="K3918" s="19">
        <f t="shared" si="2902"/>
        <v>225.0831931027827</v>
      </c>
      <c r="L3918" s="16">
        <f t="shared" si="2882"/>
        <v>306.26974558200521</v>
      </c>
      <c r="M3918" s="23">
        <f>M3917-IF($B3918="B",(Percent_Rent_In_Elsies*2.49%/12 * H3917)/K3917,0)+IF($B3918="D",N3918,0)+IF(B3918="D",AK3917)+IF(B3918="C",F3917*90%)-(Y3918-Y3917)-IF($B3918="A",Q3917/K3917) + IF($B3918="A",Q3917/K3917)</f>
        <v>-71745517.996039718</v>
      </c>
      <c r="N3918" s="23">
        <f t="shared" si="2883"/>
        <v>0</v>
      </c>
      <c r="O3918" s="22">
        <f t="shared" si="2884"/>
        <v>0</v>
      </c>
      <c r="P3918" s="22">
        <f t="shared" si="2868"/>
        <v>0</v>
      </c>
      <c r="Q3918" s="22">
        <f t="shared" si="2869"/>
        <v>0</v>
      </c>
      <c r="R3918" s="22">
        <f t="shared" si="2885"/>
        <v>542864119.34246945</v>
      </c>
      <c r="S3918" s="16">
        <f t="shared" si="2875"/>
        <v>45163404.271420091</v>
      </c>
      <c r="T3918" s="15">
        <f t="shared" si="2886"/>
        <v>0</v>
      </c>
      <c r="U3918" s="23">
        <f t="shared" si="2903"/>
        <v>2411837.6492667506</v>
      </c>
      <c r="V3918" s="23">
        <f t="shared" si="2904"/>
        <v>200652.05068774961</v>
      </c>
      <c r="W3918" s="23">
        <f t="shared" si="2870"/>
        <v>0</v>
      </c>
      <c r="X3918" s="23">
        <f t="shared" si="2905"/>
        <v>47659936.644615568</v>
      </c>
      <c r="Y3918" s="23">
        <f t="shared" si="2887"/>
        <v>13825559.361691331</v>
      </c>
      <c r="Z3918" s="3">
        <f t="shared" si="2888"/>
        <v>0</v>
      </c>
      <c r="AA3918" s="23">
        <f t="shared" si="2889"/>
        <v>77733808.56400691</v>
      </c>
      <c r="AB3918" s="26">
        <f t="shared" si="2906"/>
        <v>70086276.274228603</v>
      </c>
      <c r="AC3918" s="23">
        <f t="shared" si="2907"/>
        <v>74889487.274228647</v>
      </c>
      <c r="AD3918" s="23">
        <f t="shared" si="2913"/>
        <v>4803211</v>
      </c>
      <c r="AE3918" s="24">
        <f t="shared" si="2874"/>
        <v>70086276.274228647</v>
      </c>
      <c r="AF3918" s="3">
        <f t="shared" si="2908"/>
        <v>1E-4</v>
      </c>
      <c r="AG3918" s="2">
        <f t="shared" si="2890"/>
        <v>0</v>
      </c>
      <c r="AH3918" s="2">
        <f t="shared" si="2891"/>
        <v>253.41116275879131</v>
      </c>
      <c r="AI3918" s="23">
        <f t="shared" si="2914"/>
        <v>12497552745.447929</v>
      </c>
      <c r="AJ3918" s="23">
        <f t="shared" si="2892"/>
        <v>6219.922423797766</v>
      </c>
      <c r="AK3918" s="23">
        <f t="shared" si="2893"/>
        <v>70154.841986698477</v>
      </c>
      <c r="AL3918" s="23">
        <f t="shared" si="2871"/>
        <v>0</v>
      </c>
      <c r="AM3918" s="23">
        <f t="shared" si="2872"/>
        <v>0</v>
      </c>
      <c r="AN3918" s="16">
        <f t="shared" si="2909"/>
        <v>0</v>
      </c>
      <c r="AO3918" s="23">
        <f t="shared" si="2910"/>
        <v>0</v>
      </c>
      <c r="AP3918" s="22">
        <f t="shared" si="2911"/>
        <v>0</v>
      </c>
      <c r="AQ3918" s="30">
        <f t="shared" si="2894"/>
        <v>35813433698.181129</v>
      </c>
      <c r="AR3918" s="28">
        <f t="shared" si="2895"/>
        <v>17694982039.014484</v>
      </c>
      <c r="AS3918" s="25">
        <f t="shared" si="2896"/>
        <v>200337590.02425668</v>
      </c>
      <c r="AT3918" s="32">
        <f t="shared" si="2897"/>
        <v>0</v>
      </c>
      <c r="AU3918" s="23">
        <f t="shared" si="2898"/>
        <v>0</v>
      </c>
      <c r="AV3918" s="22">
        <f t="shared" si="2899"/>
        <v>5237062170.5763016</v>
      </c>
      <c r="AW3918" s="31">
        <f t="shared" si="2912"/>
        <v>23720409323.228931</v>
      </c>
    </row>
    <row r="3919" spans="1:53" x14ac:dyDescent="0.25">
      <c r="A3919" s="21">
        <f t="shared" si="2873"/>
        <v>1021</v>
      </c>
      <c r="B3919" s="21" t="s">
        <v>9</v>
      </c>
      <c r="C3919" s="27">
        <f t="shared" si="2877"/>
        <v>0</v>
      </c>
      <c r="D3919" s="27">
        <f t="shared" si="2900"/>
        <v>0</v>
      </c>
      <c r="E3919" s="27" t="b">
        <f t="shared" si="2876"/>
        <v>1</v>
      </c>
      <c r="F3919" s="29">
        <f t="shared" si="2878"/>
        <v>0</v>
      </c>
      <c r="G3919" s="27">
        <f t="shared" si="2901"/>
        <v>0</v>
      </c>
      <c r="H3919" s="22">
        <f t="shared" si="2879"/>
        <v>44401611910.215424</v>
      </c>
      <c r="I3919" s="23">
        <f t="shared" si="2880"/>
        <v>132580106.5049091</v>
      </c>
      <c r="J3919" s="23">
        <f t="shared" si="2881"/>
        <v>1086</v>
      </c>
      <c r="K3919" s="19">
        <f t="shared" si="2902"/>
        <v>225.0831931027827</v>
      </c>
      <c r="L3919" s="16">
        <f t="shared" si="2882"/>
        <v>306.26974558200521</v>
      </c>
      <c r="M3919" s="23">
        <f>M3918-IF($B3919="B",(Percent_Rent_In_Elsies*2.49%/12 * H3918)/K3918,0)+IF($B3919="D",N3919,0)+IF(B3919="D",AK3918)+IF(B3919="C",F3918*90%)-(Y3919-Y3918)-IF($B3919="A",Q3918/K3918) + IF($B3919="A",Q3918/K3918)</f>
        <v>-71675363.154053017</v>
      </c>
      <c r="N3919" s="23">
        <f t="shared" si="2883"/>
        <v>0</v>
      </c>
      <c r="O3919" s="22">
        <f t="shared" si="2884"/>
        <v>31554187.37478774</v>
      </c>
      <c r="P3919" s="22">
        <f t="shared" ref="P3919:P3982" si="2915">IF(AG3919 &gt; Retail_Freeze_Above, O3918,0)</f>
        <v>0</v>
      </c>
      <c r="Q3919" s="22">
        <f t="shared" ref="Q3919:Q3982" si="2916">IF(AG3919&lt;=Retail_Freeze_Above,O3918,0)</f>
        <v>0</v>
      </c>
      <c r="R3919" s="22">
        <f t="shared" si="2885"/>
        <v>542864119.34246945</v>
      </c>
      <c r="S3919" s="16">
        <f t="shared" si="2875"/>
        <v>0</v>
      </c>
      <c r="T3919" s="15">
        <f t="shared" si="2886"/>
        <v>13609216.896632351</v>
      </c>
      <c r="U3919" s="23">
        <f t="shared" si="2903"/>
        <v>2411837.6492667506</v>
      </c>
      <c r="V3919" s="23">
        <f t="shared" si="2904"/>
        <v>0</v>
      </c>
      <c r="W3919" s="23">
        <f t="shared" ref="W3919:W3982" si="2917">IF($B3919="E",0,W3918+IF(B3919="D",V3918,0)+IF($B3919="A",G3919))-IF($B3919="D",N3919)+IF($B3919="A",Q3918/K3918)</f>
        <v>200652.05068774961</v>
      </c>
      <c r="X3919" s="23">
        <f t="shared" si="2905"/>
        <v>47659936.644615568</v>
      </c>
      <c r="Y3919" s="23">
        <f t="shared" si="2887"/>
        <v>13825559.361691331</v>
      </c>
      <c r="Z3919" s="3">
        <f t="shared" si="2888"/>
        <v>0</v>
      </c>
      <c r="AA3919" s="23">
        <f t="shared" si="2889"/>
        <v>77663653.722020209</v>
      </c>
      <c r="AB3919" s="26">
        <f t="shared" si="2906"/>
        <v>70086276.274228588</v>
      </c>
      <c r="AC3919" s="23">
        <f t="shared" si="2907"/>
        <v>74889487.274228647</v>
      </c>
      <c r="AD3919" s="23">
        <f t="shared" si="2913"/>
        <v>4803211</v>
      </c>
      <c r="AE3919" s="24">
        <f t="shared" si="2874"/>
        <v>70086276.274228647</v>
      </c>
      <c r="AF3919" s="3">
        <f t="shared" si="2908"/>
        <v>0</v>
      </c>
      <c r="AG3919" s="2">
        <f t="shared" si="2890"/>
        <v>0</v>
      </c>
      <c r="AH3919" s="2">
        <f t="shared" si="2891"/>
        <v>253.41116275879131</v>
      </c>
      <c r="AI3919" s="23">
        <f t="shared" si="2914"/>
        <v>12486273691.272224</v>
      </c>
      <c r="AJ3919" s="23">
        <f t="shared" si="2892"/>
        <v>6219.922423797766</v>
      </c>
      <c r="AK3919" s="23">
        <f t="shared" si="2893"/>
        <v>0</v>
      </c>
      <c r="AL3919" s="23">
        <f t="shared" si="2871"/>
        <v>0</v>
      </c>
      <c r="AM3919" s="23">
        <f t="shared" si="2872"/>
        <v>0</v>
      </c>
      <c r="AN3919" s="16">
        <f t="shared" si="2909"/>
        <v>0</v>
      </c>
      <c r="AO3919" s="23">
        <f t="shared" si="2910"/>
        <v>0</v>
      </c>
      <c r="AP3919" s="22">
        <f t="shared" si="2911"/>
        <v>0</v>
      </c>
      <c r="AQ3919" s="30">
        <f t="shared" si="2894"/>
        <v>35813433698.181129</v>
      </c>
      <c r="AR3919" s="28">
        <f t="shared" si="2895"/>
        <v>17694982039.014484</v>
      </c>
      <c r="AS3919" s="25">
        <f t="shared" si="2896"/>
        <v>200337590.02425668</v>
      </c>
      <c r="AT3919" s="32">
        <f t="shared" si="2897"/>
        <v>0</v>
      </c>
      <c r="AU3919" s="23">
        <f t="shared" si="2898"/>
        <v>0</v>
      </c>
      <c r="AV3919" s="22">
        <f t="shared" si="2899"/>
        <v>5237062170.5763016</v>
      </c>
      <c r="AW3919" s="31">
        <f t="shared" si="2912"/>
        <v>23720409323.228931</v>
      </c>
      <c r="AX3919" s="21"/>
      <c r="AY3919" s="21"/>
      <c r="AZ3919" s="21"/>
      <c r="BA3919" s="21"/>
    </row>
    <row r="3920" spans="1:53" x14ac:dyDescent="0.25">
      <c r="A3920" s="21">
        <f t="shared" si="2873"/>
        <v>1021</v>
      </c>
      <c r="B3920" s="21" t="s">
        <v>28</v>
      </c>
      <c r="C3920" s="27">
        <f t="shared" si="2877"/>
        <v>0</v>
      </c>
      <c r="D3920" s="27">
        <f t="shared" si="2900"/>
        <v>0</v>
      </c>
      <c r="E3920" s="27" t="b">
        <f t="shared" si="2876"/>
        <v>1</v>
      </c>
      <c r="F3920" s="29">
        <f t="shared" si="2878"/>
        <v>0</v>
      </c>
      <c r="G3920" s="27">
        <f t="shared" si="2901"/>
        <v>0</v>
      </c>
      <c r="H3920" s="22">
        <f t="shared" si="2879"/>
        <v>44401611910.215424</v>
      </c>
      <c r="I3920" s="23">
        <f t="shared" si="2880"/>
        <v>132580106.5049091</v>
      </c>
      <c r="J3920" s="23">
        <f t="shared" si="2881"/>
        <v>1086</v>
      </c>
      <c r="K3920" s="19">
        <f t="shared" si="2902"/>
        <v>225.0831931027827</v>
      </c>
      <c r="L3920" s="16">
        <f t="shared" si="2882"/>
        <v>306.26974558200521</v>
      </c>
      <c r="M3920" s="23">
        <f>M3919-IF($B3920="B",(Percent_Rent_In_Elsies*2.49%/12 * H3919)/K3919,0)+IF($B3920="D",N3920,0)+IF(B3920="D",AK3919)+IF(B3920="C",F3919*90%)-(Y3920-Y3919)-IF($B3920="A",Q3919/K3919) + IF($B3920="A",Q3919/K3919)</f>
        <v>-71675363.154053017</v>
      </c>
      <c r="N3920" s="23">
        <f t="shared" si="2883"/>
        <v>0</v>
      </c>
      <c r="O3920" s="22">
        <f t="shared" si="2884"/>
        <v>0</v>
      </c>
      <c r="P3920" s="22">
        <f t="shared" si="2915"/>
        <v>31554187.37478774</v>
      </c>
      <c r="Q3920" s="22">
        <f t="shared" si="2916"/>
        <v>0</v>
      </c>
      <c r="R3920" s="22">
        <f t="shared" si="2885"/>
        <v>542864119.34246945</v>
      </c>
      <c r="S3920" s="16">
        <f t="shared" si="2875"/>
        <v>0</v>
      </c>
      <c r="T3920" s="15">
        <f t="shared" si="2886"/>
        <v>0</v>
      </c>
      <c r="U3920" s="23">
        <f t="shared" si="2903"/>
        <v>2411837.6492667506</v>
      </c>
      <c r="V3920" s="23">
        <f t="shared" si="2904"/>
        <v>0</v>
      </c>
      <c r="W3920" s="23">
        <f t="shared" si="2917"/>
        <v>0</v>
      </c>
      <c r="X3920" s="23">
        <f t="shared" si="2905"/>
        <v>47659936.644615568</v>
      </c>
      <c r="Y3920" s="23">
        <f t="shared" si="2887"/>
        <v>13825559.361691331</v>
      </c>
      <c r="Z3920" s="3">
        <f t="shared" si="2888"/>
        <v>10032.602534387483</v>
      </c>
      <c r="AA3920" s="23">
        <f t="shared" si="2889"/>
        <v>77814142.760036021</v>
      </c>
      <c r="AB3920" s="26">
        <f t="shared" si="2906"/>
        <v>70086276.274228618</v>
      </c>
      <c r="AC3920" s="23">
        <f t="shared" si="2907"/>
        <v>74889487.274228647</v>
      </c>
      <c r="AD3920" s="23">
        <f t="shared" si="2913"/>
        <v>4803211</v>
      </c>
      <c r="AE3920" s="24">
        <f t="shared" si="2874"/>
        <v>70086276.274228647</v>
      </c>
      <c r="AF3920" s="3">
        <f t="shared" si="2908"/>
        <v>0</v>
      </c>
      <c r="AG3920" s="2">
        <f t="shared" si="2890"/>
        <v>1203912304.126498</v>
      </c>
      <c r="AH3920" s="2">
        <f t="shared" si="2891"/>
        <v>253.41116275879131</v>
      </c>
      <c r="AI3920" s="23">
        <f t="shared" si="2914"/>
        <v>12510468372.131912</v>
      </c>
      <c r="AJ3920" s="23">
        <f t="shared" si="2892"/>
        <v>6219.922423797766</v>
      </c>
      <c r="AK3920" s="23">
        <f t="shared" si="2893"/>
        <v>0</v>
      </c>
      <c r="AL3920" s="23">
        <f t="shared" ref="AL3920:AL3983" si="2918">IF($B3920="B",AI3920-AI3915,0)</f>
        <v>0</v>
      </c>
      <c r="AM3920" s="23">
        <f t="shared" si="2872"/>
        <v>0</v>
      </c>
      <c r="AN3920" s="16">
        <f t="shared" si="2909"/>
        <v>0</v>
      </c>
      <c r="AO3920" s="23">
        <f t="shared" si="2910"/>
        <v>0</v>
      </c>
      <c r="AP3920" s="22">
        <f t="shared" si="2911"/>
        <v>0</v>
      </c>
      <c r="AQ3920" s="30">
        <f t="shared" si="2894"/>
        <v>35813433698.181129</v>
      </c>
      <c r="AR3920" s="28">
        <f t="shared" si="2895"/>
        <v>17694982039.014484</v>
      </c>
      <c r="AS3920" s="25">
        <f t="shared" si="2896"/>
        <v>200337590.02425668</v>
      </c>
      <c r="AT3920" s="32">
        <f t="shared" si="2897"/>
        <v>20065.205068774965</v>
      </c>
      <c r="AU3920" s="23">
        <f t="shared" si="2898"/>
        <v>20065.205068774965</v>
      </c>
      <c r="AV3920" s="22">
        <f t="shared" si="2899"/>
        <v>5250671387.4729338</v>
      </c>
      <c r="AW3920" s="31">
        <f t="shared" si="2912"/>
        <v>23720409323.228935</v>
      </c>
      <c r="AX3920" s="21"/>
      <c r="AY3920" s="21"/>
      <c r="AZ3920" s="21"/>
      <c r="BA3920" s="21"/>
    </row>
    <row r="3921" spans="1:53" x14ac:dyDescent="0.25">
      <c r="A3921">
        <f t="shared" si="2873"/>
        <v>1022</v>
      </c>
      <c r="B3921" t="s">
        <v>6</v>
      </c>
      <c r="C3921" s="27">
        <f t="shared" si="2877"/>
        <v>0</v>
      </c>
      <c r="D3921" s="27">
        <f t="shared" si="2900"/>
        <v>0</v>
      </c>
      <c r="E3921" s="27" t="b">
        <f t="shared" si="2876"/>
        <v>1</v>
      </c>
      <c r="F3921" s="29">
        <f t="shared" si="2878"/>
        <v>0</v>
      </c>
      <c r="G3921" s="27">
        <f t="shared" si="2901"/>
        <v>0</v>
      </c>
      <c r="H3921" s="22">
        <f t="shared" si="2879"/>
        <v>44475614596.732452</v>
      </c>
      <c r="I3921" s="23">
        <f t="shared" si="2880"/>
        <v>132580106.5049091</v>
      </c>
      <c r="J3921" s="23">
        <f t="shared" si="2881"/>
        <v>1086</v>
      </c>
      <c r="K3921" s="19">
        <f t="shared" si="2902"/>
        <v>225.0831931027827</v>
      </c>
      <c r="L3921" s="16">
        <f t="shared" si="2882"/>
        <v>306.78019515797524</v>
      </c>
      <c r="M3921" s="23">
        <f>M3920-IF($B3921="B",(Percent_Rent_In_Elsies*2.49%/12 * H3920)/K3920,0)+IF($B3921="D",N3921,0)+IF(B3921="D",AK3920)+IF(B3921="C",F3920*90%)-(Y3921-Y3920)-IF($B3921="A",Q3920/K3920) + IF($B3921="A",Q3920/K3920)</f>
        <v>-71675363.154053017</v>
      </c>
      <c r="N3921" s="23">
        <f t="shared" si="2883"/>
        <v>0</v>
      </c>
      <c r="O3921" s="22">
        <f t="shared" si="2884"/>
        <v>0</v>
      </c>
      <c r="P3921" s="22">
        <f t="shared" si="2915"/>
        <v>0</v>
      </c>
      <c r="Q3921" s="22">
        <f t="shared" si="2916"/>
        <v>0</v>
      </c>
      <c r="R3921" s="22">
        <f t="shared" si="2885"/>
        <v>542864119.34246945</v>
      </c>
      <c r="S3921" s="16">
        <f t="shared" si="2875"/>
        <v>0</v>
      </c>
      <c r="T3921" s="15">
        <f t="shared" si="2886"/>
        <v>0</v>
      </c>
      <c r="U3921" s="23">
        <f t="shared" si="2903"/>
        <v>2411837.6492667506</v>
      </c>
      <c r="V3921" s="23">
        <f t="shared" si="2904"/>
        <v>0</v>
      </c>
      <c r="W3921" s="23">
        <f t="shared" si="2917"/>
        <v>0</v>
      </c>
      <c r="X3921" s="23">
        <f t="shared" si="2905"/>
        <v>47710099.657287508</v>
      </c>
      <c r="Y3921" s="23">
        <f t="shared" si="2887"/>
        <v>13825559.361691331</v>
      </c>
      <c r="Z3921" s="3">
        <f t="shared" si="2888"/>
        <v>0</v>
      </c>
      <c r="AA3921" s="23">
        <f t="shared" si="2889"/>
        <v>77814142.760036021</v>
      </c>
      <c r="AB3921" s="26">
        <f t="shared" si="2906"/>
        <v>70086276.274228588</v>
      </c>
      <c r="AC3921" s="23">
        <f t="shared" si="2907"/>
        <v>74889487.274228647</v>
      </c>
      <c r="AD3921" s="23">
        <f t="shared" si="2913"/>
        <v>4803211</v>
      </c>
      <c r="AE3921" s="24">
        <f t="shared" si="2874"/>
        <v>70086276.274228647</v>
      </c>
      <c r="AF3921" s="3">
        <f t="shared" si="2908"/>
        <v>0</v>
      </c>
      <c r="AG3921" s="2">
        <f t="shared" si="2890"/>
        <v>0</v>
      </c>
      <c r="AH3921" s="2">
        <f t="shared" si="2891"/>
        <v>253.83351469672266</v>
      </c>
      <c r="AI3921" s="23">
        <f t="shared" si="2914"/>
        <v>12510468372.131912</v>
      </c>
      <c r="AJ3921" s="23">
        <f t="shared" si="2892"/>
        <v>6219.922423797766</v>
      </c>
      <c r="AK3921" s="23">
        <f t="shared" si="2893"/>
        <v>0</v>
      </c>
      <c r="AL3921" s="23">
        <f t="shared" si="2918"/>
        <v>0</v>
      </c>
      <c r="AM3921" s="23">
        <f t="shared" ref="AM3921:AM3984" si="2919">IF($B3921="B",50%*AL3921*30%*AJ3921,0)</f>
        <v>0</v>
      </c>
      <c r="AN3921" s="16">
        <f t="shared" si="2909"/>
        <v>0</v>
      </c>
      <c r="AO3921" s="23">
        <f t="shared" si="2910"/>
        <v>0</v>
      </c>
      <c r="AP3921" s="22">
        <f t="shared" si="2911"/>
        <v>0</v>
      </c>
      <c r="AQ3921" s="30">
        <f t="shared" si="2894"/>
        <v>35813433698.181129</v>
      </c>
      <c r="AR3921" s="28">
        <f t="shared" si="2895"/>
        <v>17694982039.014484</v>
      </c>
      <c r="AS3921" s="25">
        <f t="shared" si="2896"/>
        <v>200337590.02425668</v>
      </c>
      <c r="AT3921" s="32">
        <f t="shared" si="2897"/>
        <v>0</v>
      </c>
      <c r="AU3921" s="23">
        <f t="shared" si="2898"/>
        <v>0</v>
      </c>
      <c r="AV3921" s="22">
        <f t="shared" si="2899"/>
        <v>5250671387.4729338</v>
      </c>
      <c r="AW3921" s="31">
        <f t="shared" si="2912"/>
        <v>23688855135.854145</v>
      </c>
    </row>
    <row r="3922" spans="1:53" x14ac:dyDescent="0.25">
      <c r="A3922">
        <f t="shared" si="2873"/>
        <v>1022</v>
      </c>
      <c r="B3922" t="s">
        <v>7</v>
      </c>
      <c r="C3922" s="27">
        <f t="shared" si="2877"/>
        <v>0</v>
      </c>
      <c r="D3922" s="27">
        <f t="shared" si="2900"/>
        <v>0</v>
      </c>
      <c r="E3922" s="27" t="b">
        <f t="shared" si="2876"/>
        <v>1</v>
      </c>
      <c r="F3922" s="29">
        <f t="shared" si="2878"/>
        <v>0</v>
      </c>
      <c r="G3922" s="27">
        <f t="shared" si="2901"/>
        <v>0</v>
      </c>
      <c r="H3922" s="22">
        <f t="shared" si="2879"/>
        <v>44475614596.732452</v>
      </c>
      <c r="I3922" s="23">
        <f t="shared" si="2880"/>
        <v>132580106.5049091</v>
      </c>
      <c r="J3922" s="23">
        <f t="shared" si="2881"/>
        <v>1086</v>
      </c>
      <c r="K3922" s="19">
        <f t="shared" si="2902"/>
        <v>225.0831931027827</v>
      </c>
      <c r="L3922" s="16">
        <f t="shared" si="2882"/>
        <v>306.78019515797524</v>
      </c>
      <c r="M3922" s="23">
        <f>M3921-IF($B3922="B",(Percent_Rent_In_Elsies*2.49%/12 * H3921)/K3921,0)+IF($B3922="D",N3922,0)+IF(B3922="D",AK3921)+IF(B3922="C",F3921*90%)-(Y3922-Y3921)-IF($B3922="A",Q3921/K3921) + IF($B3922="A",Q3921/K3921)</f>
        <v>-71880369.354240686</v>
      </c>
      <c r="N3922" s="23">
        <f t="shared" si="2883"/>
        <v>0</v>
      </c>
      <c r="O3922" s="22">
        <f t="shared" si="2884"/>
        <v>0</v>
      </c>
      <c r="P3922" s="22">
        <f t="shared" si="2915"/>
        <v>0</v>
      </c>
      <c r="Q3922" s="22">
        <f t="shared" si="2916"/>
        <v>0</v>
      </c>
      <c r="R3922" s="22">
        <f t="shared" si="2885"/>
        <v>497625442.73059702</v>
      </c>
      <c r="S3922" s="16">
        <f t="shared" si="2875"/>
        <v>45238676.611872457</v>
      </c>
      <c r="T3922" s="15">
        <f t="shared" si="2886"/>
        <v>0</v>
      </c>
      <c r="U3922" s="23">
        <f t="shared" si="2903"/>
        <v>2210851.1784945214</v>
      </c>
      <c r="V3922" s="23">
        <f t="shared" si="2904"/>
        <v>200986.47077222922</v>
      </c>
      <c r="W3922" s="23">
        <f t="shared" si="2917"/>
        <v>0</v>
      </c>
      <c r="X3922" s="23">
        <f t="shared" si="2905"/>
        <v>47710099.657287508</v>
      </c>
      <c r="Y3922" s="23">
        <f t="shared" si="2887"/>
        <v>13825559.361691331</v>
      </c>
      <c r="Z3922" s="3">
        <f t="shared" si="2888"/>
        <v>0</v>
      </c>
      <c r="AA3922" s="23">
        <f t="shared" si="2889"/>
        <v>77814142.760036021</v>
      </c>
      <c r="AB3922" s="26">
        <f t="shared" si="2906"/>
        <v>70086276.274228588</v>
      </c>
      <c r="AC3922" s="23">
        <f t="shared" si="2907"/>
        <v>74889487.274228647</v>
      </c>
      <c r="AD3922" s="23">
        <f t="shared" si="2913"/>
        <v>4803211</v>
      </c>
      <c r="AE3922" s="24">
        <f t="shared" si="2874"/>
        <v>70086276.274228647</v>
      </c>
      <c r="AF3922" s="3">
        <f t="shared" si="2908"/>
        <v>0</v>
      </c>
      <c r="AG3922" s="2">
        <f t="shared" si="2890"/>
        <v>0</v>
      </c>
      <c r="AH3922" s="2">
        <f t="shared" si="2891"/>
        <v>253.83351469672266</v>
      </c>
      <c r="AI3922" s="23">
        <f t="shared" si="2914"/>
        <v>12510468372.131912</v>
      </c>
      <c r="AJ3922" s="23">
        <f t="shared" si="2892"/>
        <v>6219.922423797766</v>
      </c>
      <c r="AK3922" s="23">
        <f t="shared" si="2893"/>
        <v>0</v>
      </c>
      <c r="AL3922" s="23">
        <f t="shared" si="2918"/>
        <v>12915626.683982849</v>
      </c>
      <c r="AM3922" s="23">
        <f t="shared" si="2919"/>
        <v>12050129404.365854</v>
      </c>
      <c r="AN3922" s="16">
        <f t="shared" si="2909"/>
        <v>0</v>
      </c>
      <c r="AO3922" s="23">
        <f t="shared" si="2910"/>
        <v>205006.20018767385</v>
      </c>
      <c r="AP3922" s="22">
        <f t="shared" si="2911"/>
        <v>46143450.144109927</v>
      </c>
      <c r="AQ3922" s="30">
        <f t="shared" si="2894"/>
        <v>35905328379.143127</v>
      </c>
      <c r="AR3922" s="28">
        <f t="shared" si="2895"/>
        <v>17740733269.832371</v>
      </c>
      <c r="AS3922" s="25">
        <f t="shared" si="2896"/>
        <v>200337590.02425668</v>
      </c>
      <c r="AT3922" s="32">
        <f t="shared" si="2897"/>
        <v>0</v>
      </c>
      <c r="AU3922" s="23">
        <f t="shared" si="2898"/>
        <v>0</v>
      </c>
      <c r="AV3922" s="22">
        <f t="shared" si="2899"/>
        <v>5250671387.4729338</v>
      </c>
      <c r="AW3922" s="31">
        <f t="shared" si="2912"/>
        <v>23780749816.816143</v>
      </c>
    </row>
    <row r="3923" spans="1:53" s="21" customFormat="1" x14ac:dyDescent="0.25">
      <c r="A3923">
        <f t="shared" si="2873"/>
        <v>1022</v>
      </c>
      <c r="B3923" t="s">
        <v>8</v>
      </c>
      <c r="C3923" s="27">
        <f t="shared" si="2877"/>
        <v>0</v>
      </c>
      <c r="D3923" s="27">
        <f t="shared" si="2900"/>
        <v>0</v>
      </c>
      <c r="E3923" s="27" t="b">
        <f t="shared" si="2876"/>
        <v>1</v>
      </c>
      <c r="F3923" s="29">
        <f t="shared" si="2878"/>
        <v>0</v>
      </c>
      <c r="G3923" s="27">
        <f t="shared" si="2901"/>
        <v>0</v>
      </c>
      <c r="H3923" s="22">
        <f t="shared" si="2879"/>
        <v>44475614596.732452</v>
      </c>
      <c r="I3923" s="23">
        <f t="shared" si="2880"/>
        <v>132580106.5049091</v>
      </c>
      <c r="J3923" s="23">
        <f t="shared" si="2881"/>
        <v>1086</v>
      </c>
      <c r="K3923" s="19">
        <f t="shared" si="2902"/>
        <v>225.0831931027827</v>
      </c>
      <c r="L3923" s="16">
        <f t="shared" si="2882"/>
        <v>306.78019515797524</v>
      </c>
      <c r="M3923" s="23">
        <f>M3922-IF($B3923="B",(Percent_Rent_In_Elsies*2.49%/12 * H3922)/K3922,0)+IF($B3923="D",N3923,0)+IF(B3923="D",AK3922)+IF(B3923="C",F3922*90%)-(Y3923-Y3922)-IF($B3923="A",Q3922/K3922) + IF($B3923="A",Q3922/K3922)</f>
        <v>-71880369.354240686</v>
      </c>
      <c r="N3923" s="23">
        <f t="shared" si="2883"/>
        <v>0</v>
      </c>
      <c r="O3923" s="22">
        <f t="shared" si="2884"/>
        <v>0</v>
      </c>
      <c r="P3923" s="22">
        <f t="shared" si="2915"/>
        <v>0</v>
      </c>
      <c r="Q3923" s="22">
        <f t="shared" si="2916"/>
        <v>0</v>
      </c>
      <c r="R3923" s="22">
        <f t="shared" si="2885"/>
        <v>543768892.87470698</v>
      </c>
      <c r="S3923" s="16">
        <f t="shared" si="2875"/>
        <v>45238676.611872457</v>
      </c>
      <c r="T3923" s="15">
        <f t="shared" si="2886"/>
        <v>0</v>
      </c>
      <c r="U3923" s="23">
        <f t="shared" si="2903"/>
        <v>2415857.3786821952</v>
      </c>
      <c r="V3923" s="23">
        <f t="shared" si="2904"/>
        <v>200986.47077222922</v>
      </c>
      <c r="W3923" s="23">
        <f t="shared" si="2917"/>
        <v>0</v>
      </c>
      <c r="X3923" s="23">
        <f t="shared" si="2905"/>
        <v>47710099.657287508</v>
      </c>
      <c r="Y3923" s="23">
        <f t="shared" si="2887"/>
        <v>13825559.361691331</v>
      </c>
      <c r="Z3923" s="3">
        <f t="shared" si="2888"/>
        <v>0</v>
      </c>
      <c r="AA3923" s="23">
        <f t="shared" si="2889"/>
        <v>77814142.760036021</v>
      </c>
      <c r="AB3923" s="26">
        <f t="shared" si="2906"/>
        <v>70086276.274228603</v>
      </c>
      <c r="AC3923" s="23">
        <f t="shared" si="2907"/>
        <v>74889487.274228647</v>
      </c>
      <c r="AD3923" s="23">
        <f t="shared" si="2913"/>
        <v>4803211</v>
      </c>
      <c r="AE3923" s="24">
        <f t="shared" si="2874"/>
        <v>70086276.274228647</v>
      </c>
      <c r="AF3923" s="3">
        <f t="shared" si="2908"/>
        <v>1E-4</v>
      </c>
      <c r="AG3923" s="2">
        <f t="shared" si="2890"/>
        <v>0</v>
      </c>
      <c r="AH3923" s="2">
        <f t="shared" si="2891"/>
        <v>253.83351469672266</v>
      </c>
      <c r="AI3923" s="23">
        <f t="shared" si="2914"/>
        <v>12510468372.131912</v>
      </c>
      <c r="AJ3923" s="23">
        <f t="shared" si="2892"/>
        <v>6219.922423797766</v>
      </c>
      <c r="AK3923" s="23">
        <f t="shared" si="2893"/>
        <v>70210.535799100748</v>
      </c>
      <c r="AL3923" s="23">
        <f t="shared" si="2918"/>
        <v>0</v>
      </c>
      <c r="AM3923" s="23">
        <f t="shared" si="2919"/>
        <v>0</v>
      </c>
      <c r="AN3923" s="16">
        <f t="shared" si="2909"/>
        <v>0</v>
      </c>
      <c r="AO3923" s="23">
        <f t="shared" si="2910"/>
        <v>0</v>
      </c>
      <c r="AP3923" s="22">
        <f t="shared" si="2911"/>
        <v>0</v>
      </c>
      <c r="AQ3923" s="30">
        <f t="shared" si="2894"/>
        <v>35905328379.143127</v>
      </c>
      <c r="AR3923" s="28">
        <f t="shared" si="2895"/>
        <v>17740733269.832371</v>
      </c>
      <c r="AS3923" s="25">
        <f t="shared" si="2896"/>
        <v>200337590.02425668</v>
      </c>
      <c r="AT3923" s="32">
        <f t="shared" si="2897"/>
        <v>0</v>
      </c>
      <c r="AU3923" s="23">
        <f t="shared" si="2898"/>
        <v>0</v>
      </c>
      <c r="AV3923" s="22">
        <f t="shared" si="2899"/>
        <v>5250671387.4729338</v>
      </c>
      <c r="AW3923" s="31">
        <f t="shared" si="2912"/>
        <v>23780749816.816143</v>
      </c>
      <c r="AX3923"/>
      <c r="AY3923"/>
      <c r="AZ3923"/>
      <c r="BA3923"/>
    </row>
    <row r="3924" spans="1:53" s="21" customFormat="1" x14ac:dyDescent="0.25">
      <c r="A3924">
        <f t="shared" si="2873"/>
        <v>1022</v>
      </c>
      <c r="B3924" t="s">
        <v>9</v>
      </c>
      <c r="C3924" s="27">
        <f t="shared" si="2877"/>
        <v>0</v>
      </c>
      <c r="D3924" s="27">
        <f t="shared" si="2900"/>
        <v>0</v>
      </c>
      <c r="E3924" s="27" t="b">
        <f t="shared" si="2876"/>
        <v>1</v>
      </c>
      <c r="F3924" s="29">
        <f t="shared" si="2878"/>
        <v>0</v>
      </c>
      <c r="G3924" s="27">
        <f t="shared" si="2901"/>
        <v>0</v>
      </c>
      <c r="H3924" s="22">
        <f t="shared" si="2879"/>
        <v>44475614596.732452</v>
      </c>
      <c r="I3924" s="23">
        <f t="shared" si="2880"/>
        <v>132580106.5049091</v>
      </c>
      <c r="J3924" s="23">
        <f t="shared" si="2881"/>
        <v>1086</v>
      </c>
      <c r="K3924" s="19">
        <f t="shared" si="2902"/>
        <v>225.0831931027827</v>
      </c>
      <c r="L3924" s="16">
        <f t="shared" si="2882"/>
        <v>306.78019515797524</v>
      </c>
      <c r="M3924" s="23">
        <f>M3923-IF($B3924="B",(Percent_Rent_In_Elsies*2.49%/12 * H3923)/K3923,0)+IF($B3924="D",N3924,0)+IF(B3924="D",AK3923)+IF(B3924="C",F3923*90%)-(Y3924-Y3923)-IF($B3924="A",Q3923/K3923) + IF($B3924="A",Q3923/K3923)</f>
        <v>-71810158.818441585</v>
      </c>
      <c r="N3924" s="23">
        <f t="shared" si="2883"/>
        <v>0</v>
      </c>
      <c r="O3924" s="22">
        <f t="shared" si="2884"/>
        <v>31606777.68707905</v>
      </c>
      <c r="P3924" s="22">
        <f t="shared" si="2915"/>
        <v>0</v>
      </c>
      <c r="Q3924" s="22">
        <f t="shared" si="2916"/>
        <v>0</v>
      </c>
      <c r="R3924" s="22">
        <f t="shared" si="2885"/>
        <v>543768892.87470698</v>
      </c>
      <c r="S3924" s="16">
        <f t="shared" si="2875"/>
        <v>0</v>
      </c>
      <c r="T3924" s="15">
        <f t="shared" si="2886"/>
        <v>13631898.924793407</v>
      </c>
      <c r="U3924" s="23">
        <f t="shared" si="2903"/>
        <v>2415857.3786821952</v>
      </c>
      <c r="V3924" s="23">
        <f t="shared" si="2904"/>
        <v>0</v>
      </c>
      <c r="W3924" s="23">
        <f t="shared" si="2917"/>
        <v>200986.47077222922</v>
      </c>
      <c r="X3924" s="23">
        <f t="shared" si="2905"/>
        <v>47710099.657287508</v>
      </c>
      <c r="Y3924" s="23">
        <f t="shared" si="2887"/>
        <v>13825559.361691331</v>
      </c>
      <c r="Z3924" s="3">
        <f t="shared" si="2888"/>
        <v>0</v>
      </c>
      <c r="AA3924" s="23">
        <f t="shared" si="2889"/>
        <v>77743932.22423692</v>
      </c>
      <c r="AB3924" s="26">
        <f t="shared" si="2906"/>
        <v>70086276.274228618</v>
      </c>
      <c r="AC3924" s="23">
        <f t="shared" si="2907"/>
        <v>74889487.274228647</v>
      </c>
      <c r="AD3924" s="23">
        <f t="shared" si="2913"/>
        <v>4803211</v>
      </c>
      <c r="AE3924" s="24">
        <f t="shared" si="2874"/>
        <v>70086276.274228647</v>
      </c>
      <c r="AF3924" s="3">
        <f t="shared" si="2908"/>
        <v>0</v>
      </c>
      <c r="AG3924" s="2">
        <f t="shared" si="2890"/>
        <v>0</v>
      </c>
      <c r="AH3924" s="2">
        <f t="shared" si="2891"/>
        <v>253.83351469672266</v>
      </c>
      <c r="AI3924" s="23">
        <f t="shared" si="2914"/>
        <v>12499180363.8554</v>
      </c>
      <c r="AJ3924" s="23">
        <f t="shared" si="2892"/>
        <v>6219.922423797766</v>
      </c>
      <c r="AK3924" s="23">
        <f t="shared" si="2893"/>
        <v>0</v>
      </c>
      <c r="AL3924" s="23">
        <f t="shared" si="2918"/>
        <v>0</v>
      </c>
      <c r="AM3924" s="23">
        <f t="shared" si="2919"/>
        <v>0</v>
      </c>
      <c r="AN3924" s="16">
        <f t="shared" si="2909"/>
        <v>0</v>
      </c>
      <c r="AO3924" s="23">
        <f t="shared" si="2910"/>
        <v>0</v>
      </c>
      <c r="AP3924" s="22">
        <f t="shared" si="2911"/>
        <v>0</v>
      </c>
      <c r="AQ3924" s="30">
        <f t="shared" si="2894"/>
        <v>35905328379.143127</v>
      </c>
      <c r="AR3924" s="28">
        <f t="shared" si="2895"/>
        <v>17740733269.832371</v>
      </c>
      <c r="AS3924" s="25">
        <f t="shared" si="2896"/>
        <v>200337590.02425668</v>
      </c>
      <c r="AT3924" s="32">
        <f t="shared" si="2897"/>
        <v>0</v>
      </c>
      <c r="AU3924" s="23">
        <f t="shared" si="2898"/>
        <v>0</v>
      </c>
      <c r="AV3924" s="22">
        <f t="shared" si="2899"/>
        <v>5250671387.4729338</v>
      </c>
      <c r="AW3924" s="31">
        <f t="shared" si="2912"/>
        <v>23780749816.816143</v>
      </c>
      <c r="AX3924"/>
      <c r="AY3924"/>
      <c r="AZ3924"/>
      <c r="BA3924"/>
    </row>
    <row r="3925" spans="1:53" x14ac:dyDescent="0.25">
      <c r="A3925" s="21">
        <f t="shared" si="2873"/>
        <v>1022</v>
      </c>
      <c r="B3925" s="21" t="s">
        <v>28</v>
      </c>
      <c r="C3925" s="27">
        <f t="shared" si="2877"/>
        <v>0</v>
      </c>
      <c r="D3925" s="27">
        <f t="shared" si="2900"/>
        <v>0</v>
      </c>
      <c r="E3925" s="27" t="b">
        <f t="shared" si="2876"/>
        <v>1</v>
      </c>
      <c r="F3925" s="29">
        <f t="shared" si="2878"/>
        <v>0</v>
      </c>
      <c r="G3925" s="27">
        <f t="shared" si="2901"/>
        <v>0</v>
      </c>
      <c r="H3925" s="22">
        <f t="shared" si="2879"/>
        <v>44475614596.732452</v>
      </c>
      <c r="I3925" s="23">
        <f t="shared" si="2880"/>
        <v>132580106.5049091</v>
      </c>
      <c r="J3925" s="23">
        <f t="shared" si="2881"/>
        <v>1086</v>
      </c>
      <c r="K3925" s="19">
        <f t="shared" si="2902"/>
        <v>225.0831931027827</v>
      </c>
      <c r="L3925" s="16">
        <f t="shared" si="2882"/>
        <v>306.78019515797524</v>
      </c>
      <c r="M3925" s="23">
        <f>M3924-IF($B3925="B",(Percent_Rent_In_Elsies*2.49%/12 * H3924)/K3924,0)+IF($B3925="D",N3925,0)+IF(B3925="D",AK3924)+IF(B3925="C",F3924*90%)-(Y3925-Y3924)-IF($B3925="A",Q3924/K3924) + IF($B3925="A",Q3924/K3924)</f>
        <v>-71810158.818441585</v>
      </c>
      <c r="N3925" s="23">
        <f t="shared" si="2883"/>
        <v>0</v>
      </c>
      <c r="O3925" s="22">
        <f t="shared" si="2884"/>
        <v>0</v>
      </c>
      <c r="P3925" s="22">
        <f t="shared" si="2915"/>
        <v>31606777.68707905</v>
      </c>
      <c r="Q3925" s="22">
        <f t="shared" si="2916"/>
        <v>0</v>
      </c>
      <c r="R3925" s="22">
        <f t="shared" si="2885"/>
        <v>543768892.87470698</v>
      </c>
      <c r="S3925" s="16">
        <f t="shared" si="2875"/>
        <v>0</v>
      </c>
      <c r="T3925" s="15">
        <f t="shared" si="2886"/>
        <v>0</v>
      </c>
      <c r="U3925" s="23">
        <f t="shared" si="2903"/>
        <v>2415857.3786821952</v>
      </c>
      <c r="V3925" s="23">
        <f t="shared" si="2904"/>
        <v>0</v>
      </c>
      <c r="W3925" s="23">
        <f t="shared" si="2917"/>
        <v>0</v>
      </c>
      <c r="X3925" s="23">
        <f t="shared" si="2905"/>
        <v>47710099.657287508</v>
      </c>
      <c r="Y3925" s="23">
        <f t="shared" si="2887"/>
        <v>13825559.361691331</v>
      </c>
      <c r="Z3925" s="3">
        <f t="shared" si="2888"/>
        <v>10049.323538611463</v>
      </c>
      <c r="AA3925" s="23">
        <f t="shared" si="2889"/>
        <v>77894672.07731609</v>
      </c>
      <c r="AB3925" s="26">
        <f t="shared" si="2906"/>
        <v>70086276.274228588</v>
      </c>
      <c r="AC3925" s="23">
        <f t="shared" si="2907"/>
        <v>74889487.274228647</v>
      </c>
      <c r="AD3925" s="23">
        <f t="shared" si="2913"/>
        <v>4803211</v>
      </c>
      <c r="AE3925" s="24">
        <f t="shared" si="2874"/>
        <v>70086276.274228647</v>
      </c>
      <c r="AF3925" s="3">
        <f t="shared" si="2908"/>
        <v>0</v>
      </c>
      <c r="AG3925" s="2">
        <f t="shared" si="2890"/>
        <v>1205918824.6333756</v>
      </c>
      <c r="AH3925" s="2">
        <f t="shared" si="2891"/>
        <v>253.83351469672266</v>
      </c>
      <c r="AI3925" s="23">
        <f t="shared" si="2914"/>
        <v>12523415369.183187</v>
      </c>
      <c r="AJ3925" s="23">
        <f t="shared" si="2892"/>
        <v>6219.922423797766</v>
      </c>
      <c r="AK3925" s="23">
        <f t="shared" si="2893"/>
        <v>0</v>
      </c>
      <c r="AL3925" s="23">
        <f t="shared" si="2918"/>
        <v>0</v>
      </c>
      <c r="AM3925" s="23">
        <f t="shared" si="2919"/>
        <v>0</v>
      </c>
      <c r="AN3925" s="16">
        <f t="shared" si="2909"/>
        <v>0</v>
      </c>
      <c r="AO3925" s="23">
        <f t="shared" si="2910"/>
        <v>0</v>
      </c>
      <c r="AP3925" s="22">
        <f t="shared" si="2911"/>
        <v>0</v>
      </c>
      <c r="AQ3925" s="30">
        <f t="shared" si="2894"/>
        <v>35905328379.143127</v>
      </c>
      <c r="AR3925" s="28">
        <f t="shared" si="2895"/>
        <v>17740733269.832371</v>
      </c>
      <c r="AS3925" s="25">
        <f t="shared" si="2896"/>
        <v>200337590.02425668</v>
      </c>
      <c r="AT3925" s="32">
        <f t="shared" si="2897"/>
        <v>20098.647077222926</v>
      </c>
      <c r="AU3925" s="23">
        <f t="shared" si="2898"/>
        <v>20098.647077222926</v>
      </c>
      <c r="AV3925" s="22">
        <f t="shared" si="2899"/>
        <v>5264303286.397727</v>
      </c>
      <c r="AW3925" s="31">
        <f t="shared" si="2912"/>
        <v>23780749816.816143</v>
      </c>
    </row>
    <row r="3926" spans="1:53" x14ac:dyDescent="0.25">
      <c r="A3926">
        <f t="shared" si="2873"/>
        <v>1023</v>
      </c>
      <c r="B3926" t="s">
        <v>6</v>
      </c>
      <c r="C3926" s="27">
        <f t="shared" si="2877"/>
        <v>0</v>
      </c>
      <c r="D3926" s="27">
        <f t="shared" si="2900"/>
        <v>0</v>
      </c>
      <c r="E3926" s="27" t="b">
        <f t="shared" si="2876"/>
        <v>1</v>
      </c>
      <c r="F3926" s="29">
        <f t="shared" si="2878"/>
        <v>0</v>
      </c>
      <c r="G3926" s="27">
        <f t="shared" si="2901"/>
        <v>0</v>
      </c>
      <c r="H3926" s="22">
        <f t="shared" si="2879"/>
        <v>44549740621.060341</v>
      </c>
      <c r="I3926" s="23">
        <f t="shared" si="2880"/>
        <v>132580106.5049091</v>
      </c>
      <c r="J3926" s="23">
        <f t="shared" si="2881"/>
        <v>1086</v>
      </c>
      <c r="K3926" s="19">
        <f t="shared" si="2902"/>
        <v>225.0831931027827</v>
      </c>
      <c r="L3926" s="16">
        <f t="shared" si="2882"/>
        <v>307.29149548323852</v>
      </c>
      <c r="M3926" s="23">
        <f>M3925-IF($B3926="B",(Percent_Rent_In_Elsies*2.49%/12 * H3925)/K3925,0)+IF($B3926="D",N3926,0)+IF(B3926="D",AK3925)+IF(B3926="C",F3925*90%)-(Y3926-Y3925)-IF($B3926="A",Q3925/K3925) + IF($B3926="A",Q3925/K3925)</f>
        <v>-71810158.818441585</v>
      </c>
      <c r="N3926" s="23">
        <f t="shared" si="2883"/>
        <v>0</v>
      </c>
      <c r="O3926" s="22">
        <f t="shared" si="2884"/>
        <v>0</v>
      </c>
      <c r="P3926" s="22">
        <f t="shared" si="2915"/>
        <v>0</v>
      </c>
      <c r="Q3926" s="22">
        <f t="shared" si="2916"/>
        <v>0</v>
      </c>
      <c r="R3926" s="22">
        <f t="shared" si="2885"/>
        <v>543768892.87470698</v>
      </c>
      <c r="S3926" s="16">
        <f t="shared" si="2875"/>
        <v>0</v>
      </c>
      <c r="T3926" s="15">
        <f t="shared" si="2886"/>
        <v>0</v>
      </c>
      <c r="U3926" s="23">
        <f t="shared" si="2903"/>
        <v>2415857.3786821952</v>
      </c>
      <c r="V3926" s="23">
        <f t="shared" si="2904"/>
        <v>0</v>
      </c>
      <c r="W3926" s="23">
        <f t="shared" si="2917"/>
        <v>0</v>
      </c>
      <c r="X3926" s="23">
        <f t="shared" si="2905"/>
        <v>47760346.274980567</v>
      </c>
      <c r="Y3926" s="23">
        <f t="shared" si="2887"/>
        <v>13825559.361691331</v>
      </c>
      <c r="Z3926" s="3">
        <f t="shared" si="2888"/>
        <v>0</v>
      </c>
      <c r="AA3926" s="23">
        <f t="shared" si="2889"/>
        <v>77894672.07731609</v>
      </c>
      <c r="AB3926" s="26">
        <f t="shared" si="2906"/>
        <v>70086276.274228618</v>
      </c>
      <c r="AC3926" s="23">
        <f t="shared" si="2907"/>
        <v>74889487.274228647</v>
      </c>
      <c r="AD3926" s="23">
        <f t="shared" si="2913"/>
        <v>4803211</v>
      </c>
      <c r="AE3926" s="24">
        <f t="shared" si="2874"/>
        <v>70086276.274228647</v>
      </c>
      <c r="AF3926" s="3">
        <f t="shared" si="2908"/>
        <v>0</v>
      </c>
      <c r="AG3926" s="2">
        <f t="shared" si="2890"/>
        <v>0</v>
      </c>
      <c r="AH3926" s="2">
        <f t="shared" si="2891"/>
        <v>254.25657055455054</v>
      </c>
      <c r="AI3926" s="23">
        <f t="shared" si="2914"/>
        <v>12523415369.183187</v>
      </c>
      <c r="AJ3926" s="23">
        <f t="shared" si="2892"/>
        <v>6219.922423797766</v>
      </c>
      <c r="AK3926" s="23">
        <f t="shared" si="2893"/>
        <v>0</v>
      </c>
      <c r="AL3926" s="23">
        <f t="shared" si="2918"/>
        <v>0</v>
      </c>
      <c r="AM3926" s="23">
        <f t="shared" si="2919"/>
        <v>0</v>
      </c>
      <c r="AN3926" s="16">
        <f t="shared" si="2909"/>
        <v>0</v>
      </c>
      <c r="AO3926" s="23">
        <f t="shared" si="2910"/>
        <v>0</v>
      </c>
      <c r="AP3926" s="22">
        <f t="shared" si="2911"/>
        <v>0</v>
      </c>
      <c r="AQ3926" s="30">
        <f t="shared" si="2894"/>
        <v>35905328379.143127</v>
      </c>
      <c r="AR3926" s="28">
        <f t="shared" si="2895"/>
        <v>17740733269.832371</v>
      </c>
      <c r="AS3926" s="25">
        <f t="shared" si="2896"/>
        <v>200337590.02425668</v>
      </c>
      <c r="AT3926" s="32">
        <f t="shared" si="2897"/>
        <v>0</v>
      </c>
      <c r="AU3926" s="23">
        <f t="shared" si="2898"/>
        <v>0</v>
      </c>
      <c r="AV3926" s="22">
        <f t="shared" si="2899"/>
        <v>5264303286.397727</v>
      </c>
      <c r="AW3926" s="31">
        <f t="shared" si="2912"/>
        <v>23749143039.129063</v>
      </c>
    </row>
    <row r="3927" spans="1:53" x14ac:dyDescent="0.25">
      <c r="A3927">
        <f t="shared" si="2873"/>
        <v>1023</v>
      </c>
      <c r="B3927" t="s">
        <v>7</v>
      </c>
      <c r="C3927" s="27">
        <f t="shared" si="2877"/>
        <v>0</v>
      </c>
      <c r="D3927" s="27">
        <f t="shared" si="2900"/>
        <v>0</v>
      </c>
      <c r="E3927" s="27" t="b">
        <f t="shared" si="2876"/>
        <v>1</v>
      </c>
      <c r="F3927" s="29">
        <f t="shared" si="2878"/>
        <v>0</v>
      </c>
      <c r="G3927" s="27">
        <f t="shared" si="2901"/>
        <v>0</v>
      </c>
      <c r="H3927" s="22">
        <f t="shared" si="2879"/>
        <v>44549740621.060341</v>
      </c>
      <c r="I3927" s="23">
        <f t="shared" si="2880"/>
        <v>132580106.5049091</v>
      </c>
      <c r="J3927" s="23">
        <f t="shared" si="2881"/>
        <v>1086</v>
      </c>
      <c r="K3927" s="19">
        <f t="shared" si="2902"/>
        <v>225.0831931027827</v>
      </c>
      <c r="L3927" s="16">
        <f t="shared" si="2882"/>
        <v>307.29149548323852</v>
      </c>
      <c r="M3927" s="23">
        <f>M3926-IF($B3927="B",(Percent_Rent_In_Elsies*2.49%/12 * H3926)/K3926,0)+IF($B3927="D",N3927,0)+IF(B3927="D",AK3926)+IF(B3927="C",F3926*90%)-(Y3927-Y3926)-IF($B3927="A",Q3926/K3926) + IF($B3927="A",Q3926/K3926)</f>
        <v>-72015506.695629567</v>
      </c>
      <c r="N3927" s="23">
        <f t="shared" si="2883"/>
        <v>0</v>
      </c>
      <c r="O3927" s="22">
        <f t="shared" si="2884"/>
        <v>0</v>
      </c>
      <c r="P3927" s="22">
        <f t="shared" si="2915"/>
        <v>0</v>
      </c>
      <c r="Q3927" s="22">
        <f t="shared" si="2916"/>
        <v>0</v>
      </c>
      <c r="R3927" s="22">
        <f t="shared" si="2885"/>
        <v>498454818.46848142</v>
      </c>
      <c r="S3927" s="16">
        <f t="shared" si="2875"/>
        <v>45314074.406225584</v>
      </c>
      <c r="T3927" s="15">
        <f t="shared" si="2886"/>
        <v>0</v>
      </c>
      <c r="U3927" s="23">
        <f t="shared" si="2903"/>
        <v>2214535.9304586789</v>
      </c>
      <c r="V3927" s="23">
        <f t="shared" si="2904"/>
        <v>201321.44822351626</v>
      </c>
      <c r="W3927" s="23">
        <f t="shared" si="2917"/>
        <v>0</v>
      </c>
      <c r="X3927" s="23">
        <f t="shared" si="2905"/>
        <v>47760346.274980567</v>
      </c>
      <c r="Y3927" s="23">
        <f t="shared" si="2887"/>
        <v>13825559.361691331</v>
      </c>
      <c r="Z3927" s="3">
        <f t="shared" si="2888"/>
        <v>0</v>
      </c>
      <c r="AA3927" s="23">
        <f t="shared" si="2889"/>
        <v>77894672.07731609</v>
      </c>
      <c r="AB3927" s="26">
        <f t="shared" si="2906"/>
        <v>70086276.274228618</v>
      </c>
      <c r="AC3927" s="23">
        <f t="shared" si="2907"/>
        <v>74889487.274228647</v>
      </c>
      <c r="AD3927" s="23">
        <f t="shared" si="2913"/>
        <v>4803211</v>
      </c>
      <c r="AE3927" s="24">
        <f t="shared" si="2874"/>
        <v>70086276.274228647</v>
      </c>
      <c r="AF3927" s="3">
        <f t="shared" si="2908"/>
        <v>0</v>
      </c>
      <c r="AG3927" s="2">
        <f t="shared" si="2890"/>
        <v>0</v>
      </c>
      <c r="AH3927" s="2">
        <f t="shared" si="2891"/>
        <v>254.25657055455054</v>
      </c>
      <c r="AI3927" s="23">
        <f t="shared" si="2914"/>
        <v>12523415369.183187</v>
      </c>
      <c r="AJ3927" s="23">
        <f t="shared" si="2892"/>
        <v>6219.922423797766</v>
      </c>
      <c r="AK3927" s="23">
        <f t="shared" si="2893"/>
        <v>0</v>
      </c>
      <c r="AL3927" s="23">
        <f t="shared" si="2918"/>
        <v>12946997.051275253</v>
      </c>
      <c r="AM3927" s="23">
        <f t="shared" si="2919"/>
        <v>12079397592.010574</v>
      </c>
      <c r="AN3927" s="16">
        <f t="shared" si="2909"/>
        <v>0</v>
      </c>
      <c r="AO3927" s="23">
        <f t="shared" si="2910"/>
        <v>205347.87718798665</v>
      </c>
      <c r="AP3927" s="22">
        <f t="shared" si="2911"/>
        <v>46220355.894350111</v>
      </c>
      <c r="AQ3927" s="30">
        <f t="shared" si="2894"/>
        <v>35997376217.906723</v>
      </c>
      <c r="AR3927" s="28">
        <f t="shared" si="2895"/>
        <v>17786560752.701618</v>
      </c>
      <c r="AS3927" s="25">
        <f t="shared" si="2896"/>
        <v>200337590.02425668</v>
      </c>
      <c r="AT3927" s="32">
        <f t="shared" si="2897"/>
        <v>0</v>
      </c>
      <c r="AU3927" s="23">
        <f t="shared" si="2898"/>
        <v>0</v>
      </c>
      <c r="AV3927" s="22">
        <f t="shared" si="2899"/>
        <v>5264303286.397727</v>
      </c>
      <c r="AW3927" s="31">
        <f t="shared" si="2912"/>
        <v>23841190877.892662</v>
      </c>
    </row>
    <row r="3928" spans="1:53" x14ac:dyDescent="0.25">
      <c r="A3928">
        <f t="shared" si="2873"/>
        <v>1023</v>
      </c>
      <c r="B3928" t="s">
        <v>8</v>
      </c>
      <c r="C3928" s="27">
        <f t="shared" si="2877"/>
        <v>0</v>
      </c>
      <c r="D3928" s="27">
        <f t="shared" si="2900"/>
        <v>0</v>
      </c>
      <c r="E3928" s="27" t="b">
        <f t="shared" si="2876"/>
        <v>1</v>
      </c>
      <c r="F3928" s="29">
        <f t="shared" si="2878"/>
        <v>0</v>
      </c>
      <c r="G3928" s="27">
        <f t="shared" si="2901"/>
        <v>0</v>
      </c>
      <c r="H3928" s="22">
        <f t="shared" si="2879"/>
        <v>44549740621.060341</v>
      </c>
      <c r="I3928" s="23">
        <f t="shared" si="2880"/>
        <v>132580106.5049091</v>
      </c>
      <c r="J3928" s="23">
        <f t="shared" si="2881"/>
        <v>1086</v>
      </c>
      <c r="K3928" s="19">
        <f t="shared" si="2902"/>
        <v>225.0831931027827</v>
      </c>
      <c r="L3928" s="16">
        <f t="shared" si="2882"/>
        <v>307.29149548323852</v>
      </c>
      <c r="M3928" s="23">
        <f>M3927-IF($B3928="B",(Percent_Rent_In_Elsies*2.49%/12 * H3927)/K3927,0)+IF($B3928="D",N3928,0)+IF(B3928="D",AK3927)+IF(B3928="C",F3927*90%)-(Y3928-Y3927)-IF($B3928="A",Q3927/K3927) + IF($B3928="A",Q3927/K3927)</f>
        <v>-72015506.695629567</v>
      </c>
      <c r="N3928" s="23">
        <f t="shared" si="2883"/>
        <v>0</v>
      </c>
      <c r="O3928" s="22">
        <f t="shared" si="2884"/>
        <v>0</v>
      </c>
      <c r="P3928" s="22">
        <f t="shared" si="2915"/>
        <v>0</v>
      </c>
      <c r="Q3928" s="22">
        <f t="shared" si="2916"/>
        <v>0</v>
      </c>
      <c r="R3928" s="22">
        <f t="shared" si="2885"/>
        <v>544675174.36283159</v>
      </c>
      <c r="S3928" s="16">
        <f t="shared" si="2875"/>
        <v>45314074.406225584</v>
      </c>
      <c r="T3928" s="15">
        <f t="shared" si="2886"/>
        <v>0</v>
      </c>
      <c r="U3928" s="23">
        <f t="shared" si="2903"/>
        <v>2419883.8076466657</v>
      </c>
      <c r="V3928" s="23">
        <f t="shared" si="2904"/>
        <v>201321.44822351626</v>
      </c>
      <c r="W3928" s="23">
        <f t="shared" si="2917"/>
        <v>0</v>
      </c>
      <c r="X3928" s="23">
        <f t="shared" si="2905"/>
        <v>47760346.274980567</v>
      </c>
      <c r="Y3928" s="23">
        <f t="shared" si="2887"/>
        <v>13825559.361691331</v>
      </c>
      <c r="Z3928" s="3">
        <f t="shared" si="2888"/>
        <v>0</v>
      </c>
      <c r="AA3928" s="23">
        <f t="shared" si="2889"/>
        <v>77894672.07731609</v>
      </c>
      <c r="AB3928" s="26">
        <f t="shared" si="2906"/>
        <v>70086276.274228603</v>
      </c>
      <c r="AC3928" s="23">
        <f t="shared" si="2907"/>
        <v>74889487.274228647</v>
      </c>
      <c r="AD3928" s="23">
        <f t="shared" si="2913"/>
        <v>4803211</v>
      </c>
      <c r="AE3928" s="24">
        <f t="shared" si="2874"/>
        <v>70086276.274228647</v>
      </c>
      <c r="AF3928" s="3">
        <f t="shared" si="2908"/>
        <v>1E-4</v>
      </c>
      <c r="AG3928" s="2">
        <f t="shared" si="2890"/>
        <v>0</v>
      </c>
      <c r="AH3928" s="2">
        <f t="shared" si="2891"/>
        <v>254.25657055455054</v>
      </c>
      <c r="AI3928" s="23">
        <f t="shared" si="2914"/>
        <v>12523415369.183187</v>
      </c>
      <c r="AJ3928" s="23">
        <f t="shared" si="2892"/>
        <v>6219.922423797766</v>
      </c>
      <c r="AK3928" s="23">
        <f t="shared" si="2893"/>
        <v>70266.398604009242</v>
      </c>
      <c r="AL3928" s="23">
        <f t="shared" si="2918"/>
        <v>0</v>
      </c>
      <c r="AM3928" s="23">
        <f t="shared" si="2919"/>
        <v>0</v>
      </c>
      <c r="AN3928" s="16">
        <f t="shared" si="2909"/>
        <v>0</v>
      </c>
      <c r="AO3928" s="23">
        <f t="shared" si="2910"/>
        <v>0</v>
      </c>
      <c r="AP3928" s="22">
        <f t="shared" si="2911"/>
        <v>0</v>
      </c>
      <c r="AQ3928" s="30">
        <f t="shared" si="2894"/>
        <v>35997376217.906723</v>
      </c>
      <c r="AR3928" s="28">
        <f t="shared" si="2895"/>
        <v>17786560752.701618</v>
      </c>
      <c r="AS3928" s="25">
        <f t="shared" si="2896"/>
        <v>200337590.02425668</v>
      </c>
      <c r="AT3928" s="32">
        <f t="shared" si="2897"/>
        <v>0</v>
      </c>
      <c r="AU3928" s="23">
        <f t="shared" si="2898"/>
        <v>0</v>
      </c>
      <c r="AV3928" s="22">
        <f t="shared" si="2899"/>
        <v>5264303286.397727</v>
      </c>
      <c r="AW3928" s="31">
        <f t="shared" si="2912"/>
        <v>23841190877.892662</v>
      </c>
    </row>
    <row r="3929" spans="1:53" x14ac:dyDescent="0.25">
      <c r="A3929" s="21">
        <f t="shared" si="2873"/>
        <v>1023</v>
      </c>
      <c r="B3929" s="21" t="s">
        <v>9</v>
      </c>
      <c r="C3929" s="27">
        <f t="shared" si="2877"/>
        <v>0</v>
      </c>
      <c r="D3929" s="27">
        <f t="shared" si="2900"/>
        <v>0</v>
      </c>
      <c r="E3929" s="27" t="b">
        <f t="shared" si="2876"/>
        <v>1</v>
      </c>
      <c r="F3929" s="29">
        <f t="shared" si="2878"/>
        <v>0</v>
      </c>
      <c r="G3929" s="27">
        <f t="shared" si="2901"/>
        <v>0</v>
      </c>
      <c r="H3929" s="22">
        <f t="shared" si="2879"/>
        <v>44549740621.060341</v>
      </c>
      <c r="I3929" s="23">
        <f t="shared" si="2880"/>
        <v>132580106.5049091</v>
      </c>
      <c r="J3929" s="23">
        <f t="shared" si="2881"/>
        <v>1086</v>
      </c>
      <c r="K3929" s="19">
        <f t="shared" si="2902"/>
        <v>225.0831931027827</v>
      </c>
      <c r="L3929" s="16">
        <f t="shared" si="2882"/>
        <v>307.29149548323852</v>
      </c>
      <c r="M3929" s="23">
        <f>M3928-IF($B3929="B",(Percent_Rent_In_Elsies*2.49%/12 * H3928)/K3928,0)+IF($B3929="D",N3929,0)+IF(B3929="D",AK3928)+IF(B3929="C",F3928*90%)-(Y3929-Y3928)-IF($B3929="A",Q3928/K3928) + IF($B3929="A",Q3928/K3928)</f>
        <v>-71945240.297025561</v>
      </c>
      <c r="N3929" s="23">
        <f t="shared" si="2883"/>
        <v>0</v>
      </c>
      <c r="O3929" s="22">
        <f t="shared" si="2884"/>
        <v>31659455.649890855</v>
      </c>
      <c r="P3929" s="22">
        <f t="shared" si="2915"/>
        <v>0</v>
      </c>
      <c r="Q3929" s="22">
        <f t="shared" si="2916"/>
        <v>0</v>
      </c>
      <c r="R3929" s="22">
        <f t="shared" si="2885"/>
        <v>544675174.36283159</v>
      </c>
      <c r="S3929" s="16">
        <f t="shared" si="2875"/>
        <v>0</v>
      </c>
      <c r="T3929" s="15">
        <f t="shared" si="2886"/>
        <v>13654618.756334729</v>
      </c>
      <c r="U3929" s="23">
        <f t="shared" si="2903"/>
        <v>2419883.8076466657</v>
      </c>
      <c r="V3929" s="23">
        <f t="shared" si="2904"/>
        <v>0</v>
      </c>
      <c r="W3929" s="23">
        <f t="shared" si="2917"/>
        <v>201321.44822351626</v>
      </c>
      <c r="X3929" s="23">
        <f t="shared" si="2905"/>
        <v>47760346.274980567</v>
      </c>
      <c r="Y3929" s="23">
        <f t="shared" si="2887"/>
        <v>13825559.361691331</v>
      </c>
      <c r="Z3929" s="3">
        <f t="shared" si="2888"/>
        <v>0</v>
      </c>
      <c r="AA3929" s="23">
        <f t="shared" si="2889"/>
        <v>77824405.678712085</v>
      </c>
      <c r="AB3929" s="26">
        <f t="shared" si="2906"/>
        <v>70086276.274228603</v>
      </c>
      <c r="AC3929" s="23">
        <f t="shared" si="2907"/>
        <v>74889487.274228647</v>
      </c>
      <c r="AD3929" s="23">
        <f t="shared" si="2913"/>
        <v>4803211</v>
      </c>
      <c r="AE3929" s="24">
        <f t="shared" si="2874"/>
        <v>70086276.274228647</v>
      </c>
      <c r="AF3929" s="3">
        <f t="shared" si="2908"/>
        <v>0</v>
      </c>
      <c r="AG3929" s="2">
        <f t="shared" si="2890"/>
        <v>0</v>
      </c>
      <c r="AH3929" s="2">
        <f t="shared" si="2891"/>
        <v>254.25657055455054</v>
      </c>
      <c r="AI3929" s="23">
        <f t="shared" si="2914"/>
        <v>12512118379.636314</v>
      </c>
      <c r="AJ3929" s="23">
        <f t="shared" si="2892"/>
        <v>6219.922423797766</v>
      </c>
      <c r="AK3929" s="23">
        <f t="shared" si="2893"/>
        <v>0</v>
      </c>
      <c r="AL3929" s="23">
        <f t="shared" si="2918"/>
        <v>0</v>
      </c>
      <c r="AM3929" s="23">
        <f t="shared" si="2919"/>
        <v>0</v>
      </c>
      <c r="AN3929" s="16">
        <f t="shared" si="2909"/>
        <v>0</v>
      </c>
      <c r="AO3929" s="23">
        <f t="shared" si="2910"/>
        <v>0</v>
      </c>
      <c r="AP3929" s="22">
        <f t="shared" si="2911"/>
        <v>0</v>
      </c>
      <c r="AQ3929" s="30">
        <f t="shared" si="2894"/>
        <v>35997376217.906723</v>
      </c>
      <c r="AR3929" s="28">
        <f t="shared" si="2895"/>
        <v>17786560752.701618</v>
      </c>
      <c r="AS3929" s="25">
        <f t="shared" si="2896"/>
        <v>200337590.02425668</v>
      </c>
      <c r="AT3929" s="32">
        <f t="shared" si="2897"/>
        <v>0</v>
      </c>
      <c r="AU3929" s="23">
        <f t="shared" si="2898"/>
        <v>0</v>
      </c>
      <c r="AV3929" s="22">
        <f t="shared" si="2899"/>
        <v>5264303286.397727</v>
      </c>
      <c r="AW3929" s="31">
        <f t="shared" si="2912"/>
        <v>23841190877.892662</v>
      </c>
      <c r="AX3929" s="21"/>
      <c r="AY3929" s="21"/>
      <c r="AZ3929" s="21"/>
      <c r="BA3929" s="21"/>
    </row>
    <row r="3930" spans="1:53" x14ac:dyDescent="0.25">
      <c r="A3930" s="21">
        <f t="shared" ref="A3930:A3993" si="2920">A3925+1</f>
        <v>1023</v>
      </c>
      <c r="B3930" s="21" t="s">
        <v>28</v>
      </c>
      <c r="C3930" s="27">
        <f t="shared" si="2877"/>
        <v>0</v>
      </c>
      <c r="D3930" s="27">
        <f t="shared" si="2900"/>
        <v>0</v>
      </c>
      <c r="E3930" s="27" t="b">
        <f t="shared" si="2876"/>
        <v>1</v>
      </c>
      <c r="F3930" s="29">
        <f t="shared" si="2878"/>
        <v>0</v>
      </c>
      <c r="G3930" s="27">
        <f t="shared" si="2901"/>
        <v>0</v>
      </c>
      <c r="H3930" s="22">
        <f t="shared" si="2879"/>
        <v>44549740621.060341</v>
      </c>
      <c r="I3930" s="23">
        <f t="shared" si="2880"/>
        <v>132580106.5049091</v>
      </c>
      <c r="J3930" s="23">
        <f t="shared" si="2881"/>
        <v>1086</v>
      </c>
      <c r="K3930" s="19">
        <f t="shared" si="2902"/>
        <v>225.0831931027827</v>
      </c>
      <c r="L3930" s="16">
        <f t="shared" si="2882"/>
        <v>307.29149548323852</v>
      </c>
      <c r="M3930" s="23">
        <f>M3929-IF($B3930="B",(Percent_Rent_In_Elsies*2.49%/12 * H3929)/K3929,0)+IF($B3930="D",N3930,0)+IF(B3930="D",AK3929)+IF(B3930="C",F3929*90%)-(Y3930-Y3929)-IF($B3930="A",Q3929/K3929) + IF($B3930="A",Q3929/K3929)</f>
        <v>-71945240.297025561</v>
      </c>
      <c r="N3930" s="23">
        <f t="shared" si="2883"/>
        <v>0</v>
      </c>
      <c r="O3930" s="22">
        <f t="shared" si="2884"/>
        <v>0</v>
      </c>
      <c r="P3930" s="22">
        <f t="shared" si="2915"/>
        <v>31659455.649890855</v>
      </c>
      <c r="Q3930" s="22">
        <f t="shared" si="2916"/>
        <v>0</v>
      </c>
      <c r="R3930" s="22">
        <f t="shared" si="2885"/>
        <v>544675174.36283159</v>
      </c>
      <c r="S3930" s="16">
        <f t="shared" si="2875"/>
        <v>0</v>
      </c>
      <c r="T3930" s="15">
        <f t="shared" si="2886"/>
        <v>0</v>
      </c>
      <c r="U3930" s="23">
        <f t="shared" si="2903"/>
        <v>2419883.8076466657</v>
      </c>
      <c r="V3930" s="23">
        <f t="shared" si="2904"/>
        <v>0</v>
      </c>
      <c r="W3930" s="23">
        <f t="shared" si="2917"/>
        <v>0</v>
      </c>
      <c r="X3930" s="23">
        <f t="shared" si="2905"/>
        <v>47760346.274980567</v>
      </c>
      <c r="Y3930" s="23">
        <f t="shared" si="2887"/>
        <v>13825559.361691331</v>
      </c>
      <c r="Z3930" s="3">
        <f t="shared" si="2888"/>
        <v>10066.072411175814</v>
      </c>
      <c r="AA3930" s="23">
        <f t="shared" si="2889"/>
        <v>77975396.764879718</v>
      </c>
      <c r="AB3930" s="26">
        <f t="shared" si="2906"/>
        <v>70086276.274228603</v>
      </c>
      <c r="AC3930" s="23">
        <f t="shared" si="2907"/>
        <v>74889487.274228647</v>
      </c>
      <c r="AD3930" s="23">
        <f t="shared" si="2913"/>
        <v>4803211</v>
      </c>
      <c r="AE3930" s="24">
        <f t="shared" si="2874"/>
        <v>70086276.274228647</v>
      </c>
      <c r="AF3930" s="3">
        <f t="shared" si="2908"/>
        <v>0</v>
      </c>
      <c r="AG3930" s="2">
        <f t="shared" si="2890"/>
        <v>1207928689.3410976</v>
      </c>
      <c r="AH3930" s="2">
        <f t="shared" si="2891"/>
        <v>254.25657055455054</v>
      </c>
      <c r="AI3930" s="23">
        <f t="shared" si="2914"/>
        <v>12536393776.639648</v>
      </c>
      <c r="AJ3930" s="23">
        <f t="shared" si="2892"/>
        <v>6219.922423797766</v>
      </c>
      <c r="AK3930" s="23">
        <f t="shared" si="2893"/>
        <v>0</v>
      </c>
      <c r="AL3930" s="23">
        <f t="shared" si="2918"/>
        <v>0</v>
      </c>
      <c r="AM3930" s="23">
        <f t="shared" si="2919"/>
        <v>0</v>
      </c>
      <c r="AN3930" s="16">
        <f t="shared" si="2909"/>
        <v>0</v>
      </c>
      <c r="AO3930" s="23">
        <f t="shared" si="2910"/>
        <v>0</v>
      </c>
      <c r="AP3930" s="22">
        <f t="shared" si="2911"/>
        <v>0</v>
      </c>
      <c r="AQ3930" s="30">
        <f t="shared" si="2894"/>
        <v>35997376217.906723</v>
      </c>
      <c r="AR3930" s="28">
        <f t="shared" si="2895"/>
        <v>17786560752.701618</v>
      </c>
      <c r="AS3930" s="25">
        <f t="shared" si="2896"/>
        <v>200337590.02425668</v>
      </c>
      <c r="AT3930" s="32">
        <f t="shared" si="2897"/>
        <v>20132.144822351627</v>
      </c>
      <c r="AU3930" s="23">
        <f t="shared" si="2898"/>
        <v>20132.144822351627</v>
      </c>
      <c r="AV3930" s="22">
        <f t="shared" si="2899"/>
        <v>5277957905.1540613</v>
      </c>
      <c r="AW3930" s="31">
        <f t="shared" si="2912"/>
        <v>23841190877.892658</v>
      </c>
      <c r="AX3930" s="21"/>
      <c r="AY3930" s="21"/>
      <c r="AZ3930" s="21"/>
      <c r="BA3930" s="21"/>
    </row>
    <row r="3931" spans="1:53" x14ac:dyDescent="0.25">
      <c r="A3931">
        <f t="shared" si="2920"/>
        <v>1024</v>
      </c>
      <c r="B3931" t="s">
        <v>6</v>
      </c>
      <c r="C3931" s="27">
        <f t="shared" si="2877"/>
        <v>0</v>
      </c>
      <c r="D3931" s="27">
        <f t="shared" si="2900"/>
        <v>0</v>
      </c>
      <c r="E3931" s="27" t="b">
        <f t="shared" si="2876"/>
        <v>1</v>
      </c>
      <c r="F3931" s="29">
        <f t="shared" si="2878"/>
        <v>0</v>
      </c>
      <c r="G3931" s="27">
        <f t="shared" si="2901"/>
        <v>0</v>
      </c>
      <c r="H3931" s="22">
        <f t="shared" si="2879"/>
        <v>44623990188.762108</v>
      </c>
      <c r="I3931" s="23">
        <f t="shared" si="2880"/>
        <v>132580106.5049091</v>
      </c>
      <c r="J3931" s="23">
        <f t="shared" si="2881"/>
        <v>1086</v>
      </c>
      <c r="K3931" s="19">
        <f t="shared" si="2902"/>
        <v>225.0831931027827</v>
      </c>
      <c r="L3931" s="16">
        <f t="shared" si="2882"/>
        <v>307.80364797571059</v>
      </c>
      <c r="M3931" s="23">
        <f>M3930-IF($B3931="B",(Percent_Rent_In_Elsies*2.49%/12 * H3930)/K3930,0)+IF($B3931="D",N3931,0)+IF(B3931="D",AK3930)+IF(B3931="C",F3930*90%)-(Y3931-Y3930)-IF($B3931="A",Q3930/K3930) + IF($B3931="A",Q3930/K3930)</f>
        <v>-71945240.297025561</v>
      </c>
      <c r="N3931" s="23">
        <f t="shared" si="2883"/>
        <v>0</v>
      </c>
      <c r="O3931" s="22">
        <f t="shared" si="2884"/>
        <v>0</v>
      </c>
      <c r="P3931" s="22">
        <f t="shared" si="2915"/>
        <v>0</v>
      </c>
      <c r="Q3931" s="22">
        <f t="shared" si="2916"/>
        <v>0</v>
      </c>
      <c r="R3931" s="22">
        <f t="shared" si="2885"/>
        <v>544675174.36283159</v>
      </c>
      <c r="S3931" s="16">
        <f t="shared" si="2875"/>
        <v>0</v>
      </c>
      <c r="T3931" s="15">
        <f t="shared" si="2886"/>
        <v>0</v>
      </c>
      <c r="U3931" s="23">
        <f t="shared" si="2903"/>
        <v>2419883.8076466657</v>
      </c>
      <c r="V3931" s="23">
        <f t="shared" si="2904"/>
        <v>0</v>
      </c>
      <c r="W3931" s="23">
        <f t="shared" si="2917"/>
        <v>0</v>
      </c>
      <c r="X3931" s="23">
        <f t="shared" si="2905"/>
        <v>47810676.637036443</v>
      </c>
      <c r="Y3931" s="23">
        <f t="shared" si="2887"/>
        <v>13825559.361691331</v>
      </c>
      <c r="Z3931" s="3">
        <f t="shared" si="2888"/>
        <v>0</v>
      </c>
      <c r="AA3931" s="23">
        <f t="shared" si="2889"/>
        <v>77975396.764879718</v>
      </c>
      <c r="AB3931" s="26">
        <f t="shared" si="2906"/>
        <v>70086276.274228603</v>
      </c>
      <c r="AC3931" s="23">
        <f t="shared" si="2907"/>
        <v>74889487.274228647</v>
      </c>
      <c r="AD3931" s="23">
        <f t="shared" si="2913"/>
        <v>4803211</v>
      </c>
      <c r="AE3931" s="24">
        <f t="shared" si="2874"/>
        <v>70086276.274228647</v>
      </c>
      <c r="AF3931" s="3">
        <f t="shared" si="2908"/>
        <v>0</v>
      </c>
      <c r="AG3931" s="2">
        <f t="shared" si="2890"/>
        <v>0</v>
      </c>
      <c r="AH3931" s="2">
        <f t="shared" si="2891"/>
        <v>254.68033150547478</v>
      </c>
      <c r="AI3931" s="23">
        <f t="shared" si="2914"/>
        <v>12536393776.639648</v>
      </c>
      <c r="AJ3931" s="23">
        <f t="shared" si="2892"/>
        <v>6219.922423797766</v>
      </c>
      <c r="AK3931" s="23">
        <f t="shared" si="2893"/>
        <v>0</v>
      </c>
      <c r="AL3931" s="23">
        <f t="shared" si="2918"/>
        <v>0</v>
      </c>
      <c r="AM3931" s="23">
        <f t="shared" si="2919"/>
        <v>0</v>
      </c>
      <c r="AN3931" s="16">
        <f t="shared" si="2909"/>
        <v>0</v>
      </c>
      <c r="AO3931" s="23">
        <f t="shared" si="2910"/>
        <v>0</v>
      </c>
      <c r="AP3931" s="22">
        <f t="shared" si="2911"/>
        <v>0</v>
      </c>
      <c r="AQ3931" s="30">
        <f t="shared" si="2894"/>
        <v>35997376217.906723</v>
      </c>
      <c r="AR3931" s="28">
        <f t="shared" si="2895"/>
        <v>17786560752.701618</v>
      </c>
      <c r="AS3931" s="25">
        <f t="shared" si="2896"/>
        <v>200337590.02425668</v>
      </c>
      <c r="AT3931" s="32">
        <f t="shared" si="2897"/>
        <v>0</v>
      </c>
      <c r="AU3931" s="23">
        <f t="shared" si="2898"/>
        <v>0</v>
      </c>
      <c r="AV3931" s="22">
        <f t="shared" si="2899"/>
        <v>5277957905.1540613</v>
      </c>
      <c r="AW3931" s="31">
        <f t="shared" si="2912"/>
        <v>23809531422.242767</v>
      </c>
    </row>
    <row r="3932" spans="1:53" x14ac:dyDescent="0.25">
      <c r="A3932">
        <f t="shared" si="2920"/>
        <v>1024</v>
      </c>
      <c r="B3932" t="s">
        <v>7</v>
      </c>
      <c r="C3932" s="27">
        <f t="shared" si="2877"/>
        <v>0</v>
      </c>
      <c r="D3932" s="27">
        <f t="shared" si="2900"/>
        <v>0</v>
      </c>
      <c r="E3932" s="27" t="b">
        <f t="shared" si="2876"/>
        <v>1</v>
      </c>
      <c r="F3932" s="29">
        <f t="shared" si="2878"/>
        <v>0</v>
      </c>
      <c r="G3932" s="27">
        <f t="shared" si="2901"/>
        <v>0</v>
      </c>
      <c r="H3932" s="22">
        <f t="shared" si="2879"/>
        <v>44623990188.762108</v>
      </c>
      <c r="I3932" s="23">
        <f t="shared" si="2880"/>
        <v>132580106.5049091</v>
      </c>
      <c r="J3932" s="23">
        <f t="shared" si="2881"/>
        <v>1086</v>
      </c>
      <c r="K3932" s="19">
        <f t="shared" si="2902"/>
        <v>225.0831931027827</v>
      </c>
      <c r="L3932" s="16">
        <f t="shared" si="2882"/>
        <v>307.80364797571059</v>
      </c>
      <c r="M3932" s="23">
        <f>M3931-IF($B3932="B",(Percent_Rent_In_Elsies*2.49%/12 * H3931)/K3931,0)+IF($B3932="D",N3932,0)+IF(B3932="D",AK3931)+IF(B3932="C",F3931*90%)-(Y3932-Y3931)-IF($B3932="A",Q3931/K3931) + IF($B3932="A",Q3931/K3931)</f>
        <v>-72150930.420675531</v>
      </c>
      <c r="N3932" s="23">
        <f t="shared" si="2883"/>
        <v>0</v>
      </c>
      <c r="O3932" s="22">
        <f t="shared" si="2884"/>
        <v>0</v>
      </c>
      <c r="P3932" s="22">
        <f t="shared" si="2915"/>
        <v>0</v>
      </c>
      <c r="Q3932" s="22">
        <f t="shared" si="2916"/>
        <v>0</v>
      </c>
      <c r="R3932" s="22">
        <f t="shared" si="2885"/>
        <v>499285576.49926227</v>
      </c>
      <c r="S3932" s="16">
        <f t="shared" si="2875"/>
        <v>45389597.863569297</v>
      </c>
      <c r="T3932" s="15">
        <f t="shared" si="2886"/>
        <v>0</v>
      </c>
      <c r="U3932" s="23">
        <f t="shared" si="2903"/>
        <v>2218226.8236761102</v>
      </c>
      <c r="V3932" s="23">
        <f t="shared" si="2904"/>
        <v>201656.98397055548</v>
      </c>
      <c r="W3932" s="23">
        <f t="shared" si="2917"/>
        <v>0</v>
      </c>
      <c r="X3932" s="23">
        <f t="shared" si="2905"/>
        <v>47810676.637036443</v>
      </c>
      <c r="Y3932" s="23">
        <f t="shared" si="2887"/>
        <v>13825559.361691331</v>
      </c>
      <c r="Z3932" s="3">
        <f t="shared" si="2888"/>
        <v>0</v>
      </c>
      <c r="AA3932" s="23">
        <f t="shared" si="2889"/>
        <v>77975396.764879718</v>
      </c>
      <c r="AB3932" s="26">
        <f t="shared" si="2906"/>
        <v>70086276.274228603</v>
      </c>
      <c r="AC3932" s="23">
        <f t="shared" si="2907"/>
        <v>74889487.274228647</v>
      </c>
      <c r="AD3932" s="23">
        <f t="shared" si="2913"/>
        <v>4803211</v>
      </c>
      <c r="AE3932" s="24">
        <f t="shared" si="2874"/>
        <v>70086276.274228647</v>
      </c>
      <c r="AF3932" s="3">
        <f t="shared" si="2908"/>
        <v>0</v>
      </c>
      <c r="AG3932" s="2">
        <f t="shared" si="2890"/>
        <v>0</v>
      </c>
      <c r="AH3932" s="2">
        <f t="shared" si="2891"/>
        <v>254.68033150547478</v>
      </c>
      <c r="AI3932" s="23">
        <f t="shared" si="2914"/>
        <v>12536393776.639648</v>
      </c>
      <c r="AJ3932" s="23">
        <f t="shared" si="2892"/>
        <v>6219.922423797766</v>
      </c>
      <c r="AK3932" s="23">
        <f t="shared" si="2893"/>
        <v>0</v>
      </c>
      <c r="AL3932" s="23">
        <f t="shared" si="2918"/>
        <v>12978407.456460953</v>
      </c>
      <c r="AM3932" s="23">
        <f t="shared" si="2919"/>
        <v>12108703134.54384</v>
      </c>
      <c r="AN3932" s="16">
        <f t="shared" si="2909"/>
        <v>0</v>
      </c>
      <c r="AO3932" s="23">
        <f t="shared" si="2910"/>
        <v>205690.12364996661</v>
      </c>
      <c r="AP3932" s="22">
        <f t="shared" si="2911"/>
        <v>46297389.820840687</v>
      </c>
      <c r="AQ3932" s="30">
        <f t="shared" si="2894"/>
        <v>36089577469.734924</v>
      </c>
      <c r="AR3932" s="28">
        <f t="shared" si="2895"/>
        <v>17832464614.708981</v>
      </c>
      <c r="AS3932" s="25">
        <f t="shared" si="2896"/>
        <v>200337590.02425668</v>
      </c>
      <c r="AT3932" s="32">
        <f t="shared" si="2897"/>
        <v>0</v>
      </c>
      <c r="AU3932" s="23">
        <f t="shared" si="2898"/>
        <v>0</v>
      </c>
      <c r="AV3932" s="22">
        <f t="shared" si="2899"/>
        <v>5277957905.1540613</v>
      </c>
      <c r="AW3932" s="31">
        <f t="shared" si="2912"/>
        <v>23901732674.070969</v>
      </c>
    </row>
    <row r="3933" spans="1:53" s="21" customFormat="1" x14ac:dyDescent="0.25">
      <c r="A3933">
        <f t="shared" si="2920"/>
        <v>1024</v>
      </c>
      <c r="B3933" t="s">
        <v>8</v>
      </c>
      <c r="C3933" s="27">
        <f t="shared" si="2877"/>
        <v>0</v>
      </c>
      <c r="D3933" s="27">
        <f t="shared" si="2900"/>
        <v>0</v>
      </c>
      <c r="E3933" s="27" t="b">
        <f t="shared" si="2876"/>
        <v>1</v>
      </c>
      <c r="F3933" s="29">
        <f t="shared" si="2878"/>
        <v>0</v>
      </c>
      <c r="G3933" s="27">
        <f t="shared" si="2901"/>
        <v>0</v>
      </c>
      <c r="H3933" s="22">
        <f t="shared" si="2879"/>
        <v>44623990188.762108</v>
      </c>
      <c r="I3933" s="23">
        <f t="shared" si="2880"/>
        <v>132580106.5049091</v>
      </c>
      <c r="J3933" s="23">
        <f t="shared" si="2881"/>
        <v>1086</v>
      </c>
      <c r="K3933" s="19">
        <f t="shared" si="2902"/>
        <v>225.0831931027827</v>
      </c>
      <c r="L3933" s="16">
        <f t="shared" si="2882"/>
        <v>307.80364797571059</v>
      </c>
      <c r="M3933" s="23">
        <f>M3932-IF($B3933="B",(Percent_Rent_In_Elsies*2.49%/12 * H3932)/K3932,0)+IF($B3933="D",N3933,0)+IF(B3933="D",AK3932)+IF(B3933="C",F3932*90%)-(Y3933-Y3932)-IF($B3933="A",Q3932/K3932) + IF($B3933="A",Q3932/K3932)</f>
        <v>-72150930.420675531</v>
      </c>
      <c r="N3933" s="23">
        <f t="shared" si="2883"/>
        <v>0</v>
      </c>
      <c r="O3933" s="22">
        <f t="shared" si="2884"/>
        <v>0</v>
      </c>
      <c r="P3933" s="22">
        <f t="shared" si="2915"/>
        <v>0</v>
      </c>
      <c r="Q3933" s="22">
        <f t="shared" si="2916"/>
        <v>0</v>
      </c>
      <c r="R3933" s="22">
        <f t="shared" si="2885"/>
        <v>545582966.32010293</v>
      </c>
      <c r="S3933" s="16">
        <f t="shared" si="2875"/>
        <v>45389597.863569297</v>
      </c>
      <c r="T3933" s="15">
        <f t="shared" si="2886"/>
        <v>0</v>
      </c>
      <c r="U3933" s="23">
        <f t="shared" si="2903"/>
        <v>2423916.9473260767</v>
      </c>
      <c r="V3933" s="23">
        <f t="shared" si="2904"/>
        <v>201656.98397055548</v>
      </c>
      <c r="W3933" s="23">
        <f t="shared" si="2917"/>
        <v>0</v>
      </c>
      <c r="X3933" s="23">
        <f t="shared" si="2905"/>
        <v>47810676.637036443</v>
      </c>
      <c r="Y3933" s="23">
        <f t="shared" si="2887"/>
        <v>13825559.361691331</v>
      </c>
      <c r="Z3933" s="3">
        <f t="shared" si="2888"/>
        <v>0</v>
      </c>
      <c r="AA3933" s="23">
        <f t="shared" si="2889"/>
        <v>77975396.764879718</v>
      </c>
      <c r="AB3933" s="26">
        <f t="shared" si="2906"/>
        <v>70086276.274228588</v>
      </c>
      <c r="AC3933" s="23">
        <f t="shared" si="2907"/>
        <v>74889487.274228647</v>
      </c>
      <c r="AD3933" s="23">
        <f t="shared" si="2913"/>
        <v>4803211</v>
      </c>
      <c r="AE3933" s="24">
        <f t="shared" si="2874"/>
        <v>70086276.274228647</v>
      </c>
      <c r="AF3933" s="3">
        <f t="shared" si="2908"/>
        <v>1E-4</v>
      </c>
      <c r="AG3933" s="2">
        <f t="shared" si="2890"/>
        <v>0</v>
      </c>
      <c r="AH3933" s="2">
        <f t="shared" si="2891"/>
        <v>254.68033150547478</v>
      </c>
      <c r="AI3933" s="23">
        <f t="shared" si="2914"/>
        <v>12536393776.639648</v>
      </c>
      <c r="AJ3933" s="23">
        <f t="shared" si="2892"/>
        <v>6219.922423797766</v>
      </c>
      <c r="AK3933" s="23">
        <f t="shared" si="2893"/>
        <v>70322.430588328963</v>
      </c>
      <c r="AL3933" s="23">
        <f t="shared" si="2918"/>
        <v>0</v>
      </c>
      <c r="AM3933" s="23">
        <f t="shared" si="2919"/>
        <v>0</v>
      </c>
      <c r="AN3933" s="16">
        <f t="shared" si="2909"/>
        <v>0</v>
      </c>
      <c r="AO3933" s="23">
        <f t="shared" si="2910"/>
        <v>0</v>
      </c>
      <c r="AP3933" s="22">
        <f t="shared" si="2911"/>
        <v>0</v>
      </c>
      <c r="AQ3933" s="30">
        <f t="shared" si="2894"/>
        <v>36089577469.734924</v>
      </c>
      <c r="AR3933" s="28">
        <f t="shared" si="2895"/>
        <v>17832464614.708981</v>
      </c>
      <c r="AS3933" s="25">
        <f t="shared" si="2896"/>
        <v>200337590.02425668</v>
      </c>
      <c r="AT3933" s="32">
        <f t="shared" si="2897"/>
        <v>0</v>
      </c>
      <c r="AU3933" s="23">
        <f t="shared" si="2898"/>
        <v>0</v>
      </c>
      <c r="AV3933" s="22">
        <f t="shared" si="2899"/>
        <v>5277957905.1540613</v>
      </c>
      <c r="AW3933" s="31">
        <f t="shared" si="2912"/>
        <v>23901732674.070972</v>
      </c>
      <c r="AX3933"/>
      <c r="AY3933"/>
      <c r="AZ3933"/>
      <c r="BA3933"/>
    </row>
    <row r="3934" spans="1:53" s="21" customFormat="1" x14ac:dyDescent="0.25">
      <c r="A3934" s="21">
        <f t="shared" si="2920"/>
        <v>1024</v>
      </c>
      <c r="B3934" s="21" t="s">
        <v>9</v>
      </c>
      <c r="C3934" s="27">
        <f t="shared" si="2877"/>
        <v>0</v>
      </c>
      <c r="D3934" s="27">
        <f t="shared" si="2900"/>
        <v>0</v>
      </c>
      <c r="E3934" s="27" t="b">
        <f t="shared" si="2876"/>
        <v>1</v>
      </c>
      <c r="F3934" s="29">
        <f t="shared" si="2878"/>
        <v>0</v>
      </c>
      <c r="G3934" s="27">
        <f t="shared" si="2901"/>
        <v>0</v>
      </c>
      <c r="H3934" s="22">
        <f t="shared" si="2879"/>
        <v>44623990188.762108</v>
      </c>
      <c r="I3934" s="23">
        <f t="shared" si="2880"/>
        <v>132580106.5049091</v>
      </c>
      <c r="J3934" s="23">
        <f t="shared" si="2881"/>
        <v>1086</v>
      </c>
      <c r="K3934" s="19">
        <f t="shared" si="2902"/>
        <v>225.0831931027827</v>
      </c>
      <c r="L3934" s="16">
        <f t="shared" si="2882"/>
        <v>307.80364797571059</v>
      </c>
      <c r="M3934" s="23">
        <f>M3933-IF($B3934="B",(Percent_Rent_In_Elsies*2.49%/12 * H3933)/K3933,0)+IF($B3934="D",N3934,0)+IF(B3934="D",AK3933)+IF(B3934="C",F3933*90%)-(Y3934-Y3933)-IF($B3934="A",Q3933/K3933) + IF($B3934="A",Q3933/K3933)</f>
        <v>-72080607.990087196</v>
      </c>
      <c r="N3934" s="23">
        <f t="shared" si="2883"/>
        <v>0</v>
      </c>
      <c r="O3934" s="22">
        <f t="shared" si="2884"/>
        <v>31712221.409307342</v>
      </c>
      <c r="P3934" s="22">
        <f t="shared" si="2915"/>
        <v>0</v>
      </c>
      <c r="Q3934" s="22">
        <f t="shared" si="2916"/>
        <v>0</v>
      </c>
      <c r="R3934" s="22">
        <f t="shared" si="2885"/>
        <v>545582966.32010293</v>
      </c>
      <c r="S3934" s="16">
        <f t="shared" si="2875"/>
        <v>0</v>
      </c>
      <c r="T3934" s="15">
        <f t="shared" si="2886"/>
        <v>13677376.454261955</v>
      </c>
      <c r="U3934" s="23">
        <f t="shared" si="2903"/>
        <v>2423916.9473260767</v>
      </c>
      <c r="V3934" s="23">
        <f t="shared" si="2904"/>
        <v>0</v>
      </c>
      <c r="W3934" s="23">
        <f t="shared" si="2917"/>
        <v>201656.98397055548</v>
      </c>
      <c r="X3934" s="23">
        <f t="shared" si="2905"/>
        <v>47810676.637036443</v>
      </c>
      <c r="Y3934" s="23">
        <f t="shared" si="2887"/>
        <v>13825559.361691331</v>
      </c>
      <c r="Z3934" s="3">
        <f t="shared" si="2888"/>
        <v>0</v>
      </c>
      <c r="AA3934" s="23">
        <f t="shared" si="2889"/>
        <v>77905074.334291384</v>
      </c>
      <c r="AB3934" s="26">
        <f t="shared" si="2906"/>
        <v>70086276.274228588</v>
      </c>
      <c r="AC3934" s="23">
        <f t="shared" si="2907"/>
        <v>74889487.274228647</v>
      </c>
      <c r="AD3934" s="23">
        <f t="shared" si="2913"/>
        <v>4803211</v>
      </c>
      <c r="AE3934" s="24">
        <f t="shared" si="2874"/>
        <v>70086276.274228647</v>
      </c>
      <c r="AF3934" s="3">
        <f t="shared" si="2908"/>
        <v>0</v>
      </c>
      <c r="AG3934" s="2">
        <f t="shared" si="2890"/>
        <v>0</v>
      </c>
      <c r="AH3934" s="2">
        <f t="shared" si="2891"/>
        <v>254.68033150547478</v>
      </c>
      <c r="AI3934" s="23">
        <f t="shared" si="2914"/>
        <v>12525087778.622812</v>
      </c>
      <c r="AJ3934" s="23">
        <f t="shared" si="2892"/>
        <v>6219.922423797766</v>
      </c>
      <c r="AK3934" s="23">
        <f t="shared" si="2893"/>
        <v>0</v>
      </c>
      <c r="AL3934" s="23">
        <f t="shared" si="2918"/>
        <v>0</v>
      </c>
      <c r="AM3934" s="23">
        <f t="shared" si="2919"/>
        <v>0</v>
      </c>
      <c r="AN3934" s="16">
        <f t="shared" si="2909"/>
        <v>0</v>
      </c>
      <c r="AO3934" s="23">
        <f t="shared" si="2910"/>
        <v>0</v>
      </c>
      <c r="AP3934" s="22">
        <f t="shared" si="2911"/>
        <v>0</v>
      </c>
      <c r="AQ3934" s="30">
        <f t="shared" si="2894"/>
        <v>36089577469.734924</v>
      </c>
      <c r="AR3934" s="28">
        <f t="shared" si="2895"/>
        <v>17832464614.708981</v>
      </c>
      <c r="AS3934" s="25">
        <f t="shared" si="2896"/>
        <v>200337590.02425668</v>
      </c>
      <c r="AT3934" s="32">
        <f t="shared" si="2897"/>
        <v>0</v>
      </c>
      <c r="AU3934" s="23">
        <f t="shared" si="2898"/>
        <v>0</v>
      </c>
      <c r="AV3934" s="22">
        <f t="shared" si="2899"/>
        <v>5277957905.1540613</v>
      </c>
      <c r="AW3934" s="31">
        <f t="shared" si="2912"/>
        <v>23901732674.070972</v>
      </c>
    </row>
    <row r="3935" spans="1:53" x14ac:dyDescent="0.25">
      <c r="A3935" s="21">
        <f t="shared" si="2920"/>
        <v>1024</v>
      </c>
      <c r="B3935" s="21" t="s">
        <v>28</v>
      </c>
      <c r="C3935" s="27">
        <f t="shared" si="2877"/>
        <v>0</v>
      </c>
      <c r="D3935" s="27">
        <f t="shared" si="2900"/>
        <v>0</v>
      </c>
      <c r="E3935" s="27" t="b">
        <f t="shared" si="2876"/>
        <v>1</v>
      </c>
      <c r="F3935" s="29">
        <f t="shared" si="2878"/>
        <v>0</v>
      </c>
      <c r="G3935" s="27">
        <f t="shared" si="2901"/>
        <v>0</v>
      </c>
      <c r="H3935" s="22">
        <f t="shared" si="2879"/>
        <v>44623990188.762108</v>
      </c>
      <c r="I3935" s="23">
        <f t="shared" si="2880"/>
        <v>132580106.5049091</v>
      </c>
      <c r="J3935" s="23">
        <f t="shared" si="2881"/>
        <v>1086</v>
      </c>
      <c r="K3935" s="19">
        <f t="shared" si="2902"/>
        <v>225.0831931027827</v>
      </c>
      <c r="L3935" s="16">
        <f t="shared" si="2882"/>
        <v>307.80364797571059</v>
      </c>
      <c r="M3935" s="23">
        <f>M3934-IF($B3935="B",(Percent_Rent_In_Elsies*2.49%/12 * H3934)/K3934,0)+IF($B3935="D",N3935,0)+IF(B3935="D",AK3934)+IF(B3935="C",F3934*90%)-(Y3935-Y3934)-IF($B3935="A",Q3934/K3934) + IF($B3935="A",Q3934/K3934)</f>
        <v>-72080607.990087196</v>
      </c>
      <c r="N3935" s="23">
        <f t="shared" si="2883"/>
        <v>0</v>
      </c>
      <c r="O3935" s="22">
        <f t="shared" si="2884"/>
        <v>0</v>
      </c>
      <c r="P3935" s="22">
        <f t="shared" si="2915"/>
        <v>31712221.409307342</v>
      </c>
      <c r="Q3935" s="22">
        <f t="shared" si="2916"/>
        <v>0</v>
      </c>
      <c r="R3935" s="22">
        <f t="shared" si="2885"/>
        <v>545582966.32010293</v>
      </c>
      <c r="S3935" s="16">
        <f t="shared" si="2875"/>
        <v>0</v>
      </c>
      <c r="T3935" s="15">
        <f t="shared" si="2886"/>
        <v>0</v>
      </c>
      <c r="U3935" s="23">
        <f t="shared" si="2903"/>
        <v>2423916.9473260767</v>
      </c>
      <c r="V3935" s="23">
        <f t="shared" si="2904"/>
        <v>0</v>
      </c>
      <c r="W3935" s="23">
        <f t="shared" si="2917"/>
        <v>0</v>
      </c>
      <c r="X3935" s="23">
        <f t="shared" si="2905"/>
        <v>47810676.637036443</v>
      </c>
      <c r="Y3935" s="23">
        <f t="shared" si="2887"/>
        <v>13825559.361691331</v>
      </c>
      <c r="Z3935" s="3">
        <f t="shared" si="2888"/>
        <v>10082.849198527774</v>
      </c>
      <c r="AA3935" s="23">
        <f t="shared" si="2889"/>
        <v>78056317.072269306</v>
      </c>
      <c r="AB3935" s="26">
        <f t="shared" si="2906"/>
        <v>70086276.274228618</v>
      </c>
      <c r="AC3935" s="23">
        <f t="shared" si="2907"/>
        <v>74889487.274228647</v>
      </c>
      <c r="AD3935" s="23">
        <f t="shared" si="2913"/>
        <v>4803211</v>
      </c>
      <c r="AE3935" s="24">
        <f t="shared" si="2874"/>
        <v>70086276.274228647</v>
      </c>
      <c r="AF3935" s="3">
        <f t="shared" si="2908"/>
        <v>0</v>
      </c>
      <c r="AG3935" s="2">
        <f t="shared" si="2890"/>
        <v>1209941903.8233328</v>
      </c>
      <c r="AH3935" s="2">
        <f t="shared" si="2891"/>
        <v>254.68033150547478</v>
      </c>
      <c r="AI3935" s="23">
        <f t="shared" si="2914"/>
        <v>12549403634.621155</v>
      </c>
      <c r="AJ3935" s="23">
        <f t="shared" si="2892"/>
        <v>6219.922423797766</v>
      </c>
      <c r="AK3935" s="23">
        <f t="shared" si="2893"/>
        <v>0</v>
      </c>
      <c r="AL3935" s="23">
        <f t="shared" si="2918"/>
        <v>0</v>
      </c>
      <c r="AM3935" s="23">
        <f t="shared" si="2919"/>
        <v>0</v>
      </c>
      <c r="AN3935" s="16">
        <f t="shared" si="2909"/>
        <v>0</v>
      </c>
      <c r="AO3935" s="23">
        <f t="shared" si="2910"/>
        <v>0</v>
      </c>
      <c r="AP3935" s="22">
        <f t="shared" si="2911"/>
        <v>0</v>
      </c>
      <c r="AQ3935" s="30">
        <f t="shared" si="2894"/>
        <v>36089577469.734924</v>
      </c>
      <c r="AR3935" s="28">
        <f t="shared" si="2895"/>
        <v>17832464614.708981</v>
      </c>
      <c r="AS3935" s="25">
        <f t="shared" si="2896"/>
        <v>200337590.02425668</v>
      </c>
      <c r="AT3935" s="32">
        <f t="shared" si="2897"/>
        <v>20165.698397055548</v>
      </c>
      <c r="AU3935" s="23">
        <f t="shared" si="2898"/>
        <v>20165.698397055548</v>
      </c>
      <c r="AV3935" s="22">
        <f t="shared" si="2899"/>
        <v>5291635281.6083231</v>
      </c>
      <c r="AW3935" s="31">
        <f t="shared" si="2912"/>
        <v>23901732674.070972</v>
      </c>
      <c r="AX3935" s="21"/>
      <c r="AY3935" s="21"/>
      <c r="AZ3935" s="21"/>
      <c r="BA3935" s="21"/>
    </row>
    <row r="3936" spans="1:53" x14ac:dyDescent="0.25">
      <c r="A3936">
        <f t="shared" si="2920"/>
        <v>1025</v>
      </c>
      <c r="B3936" t="s">
        <v>6</v>
      </c>
      <c r="C3936" s="27">
        <f t="shared" si="2877"/>
        <v>0</v>
      </c>
      <c r="D3936" s="27">
        <f t="shared" si="2900"/>
        <v>0</v>
      </c>
      <c r="E3936" s="27" t="b">
        <f t="shared" si="2876"/>
        <v>1</v>
      </c>
      <c r="F3936" s="29">
        <f t="shared" si="2878"/>
        <v>0</v>
      </c>
      <c r="G3936" s="27">
        <f t="shared" si="2901"/>
        <v>0</v>
      </c>
      <c r="H3936" s="22">
        <f t="shared" si="2879"/>
        <v>44698363505.743378</v>
      </c>
      <c r="I3936" s="23">
        <f t="shared" si="2880"/>
        <v>132580106.5049091</v>
      </c>
      <c r="J3936" s="23">
        <f t="shared" si="2881"/>
        <v>1086</v>
      </c>
      <c r="K3936" s="19">
        <f t="shared" si="2902"/>
        <v>225.0831931027827</v>
      </c>
      <c r="L3936" s="16">
        <f t="shared" si="2882"/>
        <v>308.31665405567014</v>
      </c>
      <c r="M3936" s="23">
        <f>M3935-IF($B3936="B",(Percent_Rent_In_Elsies*2.49%/12 * H3935)/K3935,0)+IF($B3936="D",N3936,0)+IF(B3936="D",AK3935)+IF(B3936="C",F3935*90%)-(Y3936-Y3935)-IF($B3936="A",Q3935/K3935) + IF($B3936="A",Q3935/K3935)</f>
        <v>-72080607.990087196</v>
      </c>
      <c r="N3936" s="23">
        <f t="shared" si="2883"/>
        <v>0</v>
      </c>
      <c r="O3936" s="22">
        <f t="shared" si="2884"/>
        <v>0</v>
      </c>
      <c r="P3936" s="22">
        <f t="shared" si="2915"/>
        <v>0</v>
      </c>
      <c r="Q3936" s="22">
        <f t="shared" si="2916"/>
        <v>0</v>
      </c>
      <c r="R3936" s="22">
        <f t="shared" si="2885"/>
        <v>545582966.32010293</v>
      </c>
      <c r="S3936" s="16">
        <f t="shared" si="2875"/>
        <v>0</v>
      </c>
      <c r="T3936" s="15">
        <f t="shared" si="2886"/>
        <v>0</v>
      </c>
      <c r="U3936" s="23">
        <f t="shared" si="2903"/>
        <v>2423916.9473260767</v>
      </c>
      <c r="V3936" s="23">
        <f t="shared" si="2904"/>
        <v>0</v>
      </c>
      <c r="W3936" s="23">
        <f t="shared" si="2917"/>
        <v>0</v>
      </c>
      <c r="X3936" s="23">
        <f t="shared" si="2905"/>
        <v>47861090.883029081</v>
      </c>
      <c r="Y3936" s="23">
        <f t="shared" si="2887"/>
        <v>13825559.361691331</v>
      </c>
      <c r="Z3936" s="3">
        <f t="shared" si="2888"/>
        <v>0</v>
      </c>
      <c r="AA3936" s="23">
        <f t="shared" si="2889"/>
        <v>78056317.072269306</v>
      </c>
      <c r="AB3936" s="26">
        <f t="shared" si="2906"/>
        <v>70086276.274228588</v>
      </c>
      <c r="AC3936" s="23">
        <f t="shared" si="2907"/>
        <v>74889487.274228647</v>
      </c>
      <c r="AD3936" s="23">
        <f t="shared" si="2913"/>
        <v>4803211</v>
      </c>
      <c r="AE3936" s="24">
        <f t="shared" si="2874"/>
        <v>70086276.274228647</v>
      </c>
      <c r="AF3936" s="3">
        <f t="shared" si="2908"/>
        <v>0</v>
      </c>
      <c r="AG3936" s="2">
        <f t="shared" si="2890"/>
        <v>0</v>
      </c>
      <c r="AH3936" s="2">
        <f t="shared" si="2891"/>
        <v>255.10479872465058</v>
      </c>
      <c r="AI3936" s="23">
        <f t="shared" si="2914"/>
        <v>12549403634.621155</v>
      </c>
      <c r="AJ3936" s="23">
        <f t="shared" si="2892"/>
        <v>6219.922423797766</v>
      </c>
      <c r="AK3936" s="23">
        <f t="shared" si="2893"/>
        <v>0</v>
      </c>
      <c r="AL3936" s="23">
        <f t="shared" si="2918"/>
        <v>0</v>
      </c>
      <c r="AM3936" s="23">
        <f t="shared" si="2919"/>
        <v>0</v>
      </c>
      <c r="AN3936" s="16">
        <f t="shared" si="2909"/>
        <v>0</v>
      </c>
      <c r="AO3936" s="23">
        <f t="shared" si="2910"/>
        <v>0</v>
      </c>
      <c r="AP3936" s="22">
        <f t="shared" si="2911"/>
        <v>0</v>
      </c>
      <c r="AQ3936" s="30">
        <f t="shared" si="2894"/>
        <v>36089577469.734924</v>
      </c>
      <c r="AR3936" s="28">
        <f t="shared" si="2895"/>
        <v>17832464614.708981</v>
      </c>
      <c r="AS3936" s="25">
        <f t="shared" si="2896"/>
        <v>200337590.02425668</v>
      </c>
      <c r="AT3936" s="32">
        <f t="shared" si="2897"/>
        <v>0</v>
      </c>
      <c r="AU3936" s="23">
        <f t="shared" si="2898"/>
        <v>0</v>
      </c>
      <c r="AV3936" s="22">
        <f t="shared" si="2899"/>
        <v>5291635281.6083231</v>
      </c>
      <c r="AW3936" s="31">
        <f t="shared" si="2912"/>
        <v>23870020452.661663</v>
      </c>
    </row>
    <row r="3937" spans="1:53" x14ac:dyDescent="0.25">
      <c r="A3937">
        <f t="shared" si="2920"/>
        <v>1025</v>
      </c>
      <c r="B3937" t="s">
        <v>7</v>
      </c>
      <c r="C3937" s="27">
        <f t="shared" si="2877"/>
        <v>0</v>
      </c>
      <c r="D3937" s="27">
        <f t="shared" si="2900"/>
        <v>0</v>
      </c>
      <c r="E3937" s="27" t="b">
        <f t="shared" si="2876"/>
        <v>1</v>
      </c>
      <c r="F3937" s="29">
        <f t="shared" si="2878"/>
        <v>0</v>
      </c>
      <c r="G3937" s="27">
        <f t="shared" si="2901"/>
        <v>0</v>
      </c>
      <c r="H3937" s="22">
        <f t="shared" si="2879"/>
        <v>44698363505.743378</v>
      </c>
      <c r="I3937" s="23">
        <f t="shared" si="2880"/>
        <v>132580106.5049091</v>
      </c>
      <c r="J3937" s="23">
        <f t="shared" si="2881"/>
        <v>1086</v>
      </c>
      <c r="K3937" s="19">
        <f t="shared" si="2902"/>
        <v>225.0831931027827</v>
      </c>
      <c r="L3937" s="16">
        <f t="shared" si="2882"/>
        <v>308.31665405567014</v>
      </c>
      <c r="M3937" s="23">
        <f>M3936-IF($B3937="B",(Percent_Rent_In_Elsies*2.49%/12 * H3936)/K3936,0)+IF($B3937="D",N3937,0)+IF(B3937="D",AK3936)+IF(B3937="C",F3936*90%)-(Y3937-Y3936)-IF($B3937="A",Q3936/K3936) + IF($B3937="A",Q3936/K3936)</f>
        <v>-72286640.930609912</v>
      </c>
      <c r="N3937" s="23">
        <f t="shared" si="2883"/>
        <v>0</v>
      </c>
      <c r="O3937" s="22">
        <f t="shared" si="2884"/>
        <v>0</v>
      </c>
      <c r="P3937" s="22">
        <f t="shared" si="2915"/>
        <v>0</v>
      </c>
      <c r="Q3937" s="22">
        <f t="shared" si="2916"/>
        <v>0</v>
      </c>
      <c r="R3937" s="22">
        <f t="shared" si="2885"/>
        <v>500117719.12676102</v>
      </c>
      <c r="S3937" s="16">
        <f t="shared" si="2875"/>
        <v>45465247.193341911</v>
      </c>
      <c r="T3937" s="15">
        <f t="shared" si="2886"/>
        <v>0</v>
      </c>
      <c r="U3937" s="23">
        <f t="shared" si="2903"/>
        <v>2221923.8683822369</v>
      </c>
      <c r="V3937" s="23">
        <f t="shared" si="2904"/>
        <v>201993.07894383973</v>
      </c>
      <c r="W3937" s="23">
        <f t="shared" si="2917"/>
        <v>0</v>
      </c>
      <c r="X3937" s="23">
        <f t="shared" si="2905"/>
        <v>47861090.883029081</v>
      </c>
      <c r="Y3937" s="23">
        <f t="shared" si="2887"/>
        <v>13825559.361691331</v>
      </c>
      <c r="Z3937" s="3">
        <f t="shared" si="2888"/>
        <v>0</v>
      </c>
      <c r="AA3937" s="23">
        <f t="shared" si="2889"/>
        <v>78056317.072269306</v>
      </c>
      <c r="AB3937" s="26">
        <f t="shared" si="2906"/>
        <v>70086276.274228588</v>
      </c>
      <c r="AC3937" s="23">
        <f t="shared" si="2907"/>
        <v>74889487.274228647</v>
      </c>
      <c r="AD3937" s="23">
        <f t="shared" si="2913"/>
        <v>4803211</v>
      </c>
      <c r="AE3937" s="24">
        <f t="shared" si="2874"/>
        <v>70086276.274228647</v>
      </c>
      <c r="AF3937" s="3">
        <f t="shared" si="2908"/>
        <v>0</v>
      </c>
      <c r="AG3937" s="2">
        <f t="shared" si="2890"/>
        <v>0</v>
      </c>
      <c r="AH3937" s="2">
        <f t="shared" si="2891"/>
        <v>255.10479872465058</v>
      </c>
      <c r="AI3937" s="23">
        <f t="shared" si="2914"/>
        <v>12549403634.621155</v>
      </c>
      <c r="AJ3937" s="23">
        <f t="shared" si="2892"/>
        <v>6219.922423797766</v>
      </c>
      <c r="AK3937" s="23">
        <f t="shared" si="2893"/>
        <v>0</v>
      </c>
      <c r="AL3937" s="23">
        <f t="shared" si="2918"/>
        <v>13009857.981506348</v>
      </c>
      <c r="AM3937" s="23">
        <f t="shared" si="2919"/>
        <v>12138046108.43935</v>
      </c>
      <c r="AN3937" s="16">
        <f t="shared" si="2909"/>
        <v>0</v>
      </c>
      <c r="AO3937" s="23">
        <f t="shared" si="2910"/>
        <v>206032.94052271656</v>
      </c>
      <c r="AP3937" s="22">
        <f t="shared" si="2911"/>
        <v>46374552.13720876</v>
      </c>
      <c r="AQ3937" s="30">
        <f t="shared" si="2894"/>
        <v>36181932390.316177</v>
      </c>
      <c r="AR3937" s="28">
        <f t="shared" si="2895"/>
        <v>17878444983.153023</v>
      </c>
      <c r="AS3937" s="25">
        <f t="shared" si="2896"/>
        <v>200337590.02425668</v>
      </c>
      <c r="AT3937" s="32">
        <f t="shared" si="2897"/>
        <v>0</v>
      </c>
      <c r="AU3937" s="23">
        <f t="shared" si="2898"/>
        <v>0</v>
      </c>
      <c r="AV3937" s="22">
        <f t="shared" si="2899"/>
        <v>5291635281.6083231</v>
      </c>
      <c r="AW3937" s="31">
        <f t="shared" si="2912"/>
        <v>23962375373.242912</v>
      </c>
    </row>
    <row r="3938" spans="1:53" s="21" customFormat="1" x14ac:dyDescent="0.25">
      <c r="A3938">
        <f t="shared" si="2920"/>
        <v>1025</v>
      </c>
      <c r="B3938" t="s">
        <v>8</v>
      </c>
      <c r="C3938" s="27">
        <f t="shared" si="2877"/>
        <v>0</v>
      </c>
      <c r="D3938" s="27">
        <f t="shared" si="2900"/>
        <v>0</v>
      </c>
      <c r="E3938" s="27" t="b">
        <f t="shared" si="2876"/>
        <v>1</v>
      </c>
      <c r="F3938" s="29">
        <f t="shared" si="2878"/>
        <v>0</v>
      </c>
      <c r="G3938" s="27">
        <f t="shared" si="2901"/>
        <v>0</v>
      </c>
      <c r="H3938" s="22">
        <f t="shared" si="2879"/>
        <v>44698363505.743378</v>
      </c>
      <c r="I3938" s="23">
        <f t="shared" si="2880"/>
        <v>132580106.5049091</v>
      </c>
      <c r="J3938" s="23">
        <f t="shared" si="2881"/>
        <v>1086</v>
      </c>
      <c r="K3938" s="19">
        <f t="shared" si="2902"/>
        <v>225.0831931027827</v>
      </c>
      <c r="L3938" s="16">
        <f t="shared" si="2882"/>
        <v>308.31665405567014</v>
      </c>
      <c r="M3938" s="23">
        <f>M3937-IF($B3938="B",(Percent_Rent_In_Elsies*2.49%/12 * H3937)/K3937,0)+IF($B3938="D",N3938,0)+IF(B3938="D",AK3937)+IF(B3938="C",F3937*90%)-(Y3938-Y3937)-IF($B3938="A",Q3937/K3937) + IF($B3938="A",Q3937/K3937)</f>
        <v>-72286640.930609912</v>
      </c>
      <c r="N3938" s="23">
        <f t="shared" si="2883"/>
        <v>0</v>
      </c>
      <c r="O3938" s="22">
        <f t="shared" si="2884"/>
        <v>0</v>
      </c>
      <c r="P3938" s="22">
        <f t="shared" si="2915"/>
        <v>0</v>
      </c>
      <c r="Q3938" s="22">
        <f t="shared" si="2916"/>
        <v>0</v>
      </c>
      <c r="R3938" s="22">
        <f t="shared" si="2885"/>
        <v>546492271.26396978</v>
      </c>
      <c r="S3938" s="16">
        <f t="shared" si="2875"/>
        <v>45465247.193341911</v>
      </c>
      <c r="T3938" s="15">
        <f t="shared" si="2886"/>
        <v>0</v>
      </c>
      <c r="U3938" s="23">
        <f t="shared" si="2903"/>
        <v>2427956.8089049533</v>
      </c>
      <c r="V3938" s="23">
        <f t="shared" si="2904"/>
        <v>201993.07894383973</v>
      </c>
      <c r="W3938" s="23">
        <f t="shared" si="2917"/>
        <v>0</v>
      </c>
      <c r="X3938" s="23">
        <f t="shared" si="2905"/>
        <v>47861090.883029081</v>
      </c>
      <c r="Y3938" s="23">
        <f t="shared" si="2887"/>
        <v>13825559.361691331</v>
      </c>
      <c r="Z3938" s="3">
        <f t="shared" si="2888"/>
        <v>0</v>
      </c>
      <c r="AA3938" s="23">
        <f t="shared" si="2889"/>
        <v>78056317.072269306</v>
      </c>
      <c r="AB3938" s="26">
        <f t="shared" si="2906"/>
        <v>70086276.274228603</v>
      </c>
      <c r="AC3938" s="23">
        <f t="shared" si="2907"/>
        <v>74889487.274228647</v>
      </c>
      <c r="AD3938" s="23">
        <f t="shared" si="2913"/>
        <v>4803211</v>
      </c>
      <c r="AE3938" s="24">
        <f t="shared" si="2874"/>
        <v>70086276.274228647</v>
      </c>
      <c r="AF3938" s="3">
        <f t="shared" si="2908"/>
        <v>1E-4</v>
      </c>
      <c r="AG3938" s="2">
        <f t="shared" si="2890"/>
        <v>0</v>
      </c>
      <c r="AH3938" s="2">
        <f t="shared" si="2891"/>
        <v>255.10479872465058</v>
      </c>
      <c r="AI3938" s="23">
        <f t="shared" si="2914"/>
        <v>12549403634.621155</v>
      </c>
      <c r="AJ3938" s="23">
        <f t="shared" si="2892"/>
        <v>6219.922423797766</v>
      </c>
      <c r="AK3938" s="23">
        <f t="shared" si="2893"/>
        <v>70378.631939388171</v>
      </c>
      <c r="AL3938" s="23">
        <f t="shared" si="2918"/>
        <v>0</v>
      </c>
      <c r="AM3938" s="23">
        <f t="shared" si="2919"/>
        <v>0</v>
      </c>
      <c r="AN3938" s="16">
        <f t="shared" si="2909"/>
        <v>0</v>
      </c>
      <c r="AO3938" s="23">
        <f t="shared" si="2910"/>
        <v>0</v>
      </c>
      <c r="AP3938" s="22">
        <f t="shared" si="2911"/>
        <v>0</v>
      </c>
      <c r="AQ3938" s="30">
        <f t="shared" si="2894"/>
        <v>36181932390.316177</v>
      </c>
      <c r="AR3938" s="28">
        <f t="shared" si="2895"/>
        <v>17878444983.153023</v>
      </c>
      <c r="AS3938" s="25">
        <f t="shared" si="2896"/>
        <v>200337590.02425668</v>
      </c>
      <c r="AT3938" s="32">
        <f t="shared" si="2897"/>
        <v>0</v>
      </c>
      <c r="AU3938" s="23">
        <f t="shared" si="2898"/>
        <v>0</v>
      </c>
      <c r="AV3938" s="22">
        <f t="shared" si="2899"/>
        <v>5291635281.6083231</v>
      </c>
      <c r="AW3938" s="31">
        <f t="shared" si="2912"/>
        <v>23962375373.242912</v>
      </c>
      <c r="AX3938"/>
      <c r="AY3938"/>
      <c r="AZ3938"/>
      <c r="BA3938"/>
    </row>
    <row r="3939" spans="1:53" s="21" customFormat="1" x14ac:dyDescent="0.25">
      <c r="A3939">
        <f t="shared" si="2920"/>
        <v>1025</v>
      </c>
      <c r="B3939" t="s">
        <v>9</v>
      </c>
      <c r="C3939" s="27">
        <f t="shared" si="2877"/>
        <v>0</v>
      </c>
      <c r="D3939" s="27">
        <f t="shared" si="2900"/>
        <v>0</v>
      </c>
      <c r="E3939" s="27" t="b">
        <f t="shared" si="2876"/>
        <v>1</v>
      </c>
      <c r="F3939" s="29">
        <f t="shared" si="2878"/>
        <v>0</v>
      </c>
      <c r="G3939" s="27">
        <f t="shared" si="2901"/>
        <v>0</v>
      </c>
      <c r="H3939" s="22">
        <f t="shared" si="2879"/>
        <v>44698363505.743378</v>
      </c>
      <c r="I3939" s="23">
        <f t="shared" si="2880"/>
        <v>132580106.5049091</v>
      </c>
      <c r="J3939" s="23">
        <f t="shared" si="2881"/>
        <v>1086</v>
      </c>
      <c r="K3939" s="19">
        <f t="shared" si="2902"/>
        <v>225.0831931027827</v>
      </c>
      <c r="L3939" s="16">
        <f t="shared" si="2882"/>
        <v>308.31665405567014</v>
      </c>
      <c r="M3939" s="23">
        <f>M3938-IF($B3939="B",(Percent_Rent_In_Elsies*2.49%/12 * H3938)/K3938,0)+IF($B3939="D",N3939,0)+IF(B3939="D",AK3938)+IF(B3939="C",F3938*90%)-(Y3939-Y3938)-IF($B3939="A",Q3938/K3938) + IF($B3939="A",Q3938/K3938)</f>
        <v>-72216262.29867053</v>
      </c>
      <c r="N3939" s="23">
        <f t="shared" si="2883"/>
        <v>0</v>
      </c>
      <c r="O3939" s="22">
        <f t="shared" si="2884"/>
        <v>31765075.111656185</v>
      </c>
      <c r="P3939" s="22">
        <f t="shared" si="2915"/>
        <v>0</v>
      </c>
      <c r="Q3939" s="22">
        <f t="shared" si="2916"/>
        <v>0</v>
      </c>
      <c r="R3939" s="22">
        <f t="shared" si="2885"/>
        <v>546492271.26396978</v>
      </c>
      <c r="S3939" s="16">
        <f t="shared" si="2875"/>
        <v>0</v>
      </c>
      <c r="T3939" s="15">
        <f t="shared" si="2886"/>
        <v>13700172.081685726</v>
      </c>
      <c r="U3939" s="23">
        <f t="shared" si="2903"/>
        <v>2427956.8089049533</v>
      </c>
      <c r="V3939" s="23">
        <f t="shared" si="2904"/>
        <v>0</v>
      </c>
      <c r="W3939" s="23">
        <f t="shared" si="2917"/>
        <v>201993.07894383973</v>
      </c>
      <c r="X3939" s="23">
        <f t="shared" si="2905"/>
        <v>47861090.883029081</v>
      </c>
      <c r="Y3939" s="23">
        <f t="shared" si="2887"/>
        <v>13825559.361691331</v>
      </c>
      <c r="Z3939" s="3">
        <f t="shared" si="2888"/>
        <v>0</v>
      </c>
      <c r="AA3939" s="23">
        <f t="shared" si="2889"/>
        <v>77985938.440329924</v>
      </c>
      <c r="AB3939" s="26">
        <f t="shared" si="2906"/>
        <v>70086276.274228603</v>
      </c>
      <c r="AC3939" s="23">
        <f t="shared" si="2907"/>
        <v>74889487.274228647</v>
      </c>
      <c r="AD3939" s="23">
        <f t="shared" si="2913"/>
        <v>4803211</v>
      </c>
      <c r="AE3939" s="24">
        <f t="shared" si="2874"/>
        <v>70086276.274228647</v>
      </c>
      <c r="AF3939" s="3">
        <f t="shared" si="2908"/>
        <v>0</v>
      </c>
      <c r="AG3939" s="2">
        <f t="shared" si="2890"/>
        <v>0</v>
      </c>
      <c r="AH3939" s="2">
        <f t="shared" si="2891"/>
        <v>255.10479872465058</v>
      </c>
      <c r="AI3939" s="23">
        <f t="shared" si="2914"/>
        <v>12538088600.904638</v>
      </c>
      <c r="AJ3939" s="23">
        <f t="shared" si="2892"/>
        <v>6219.922423797766</v>
      </c>
      <c r="AK3939" s="23">
        <f t="shared" si="2893"/>
        <v>0</v>
      </c>
      <c r="AL3939" s="23">
        <f t="shared" si="2918"/>
        <v>0</v>
      </c>
      <c r="AM3939" s="23">
        <f t="shared" si="2919"/>
        <v>0</v>
      </c>
      <c r="AN3939" s="16">
        <f t="shared" si="2909"/>
        <v>0</v>
      </c>
      <c r="AO3939" s="23">
        <f t="shared" si="2910"/>
        <v>0</v>
      </c>
      <c r="AP3939" s="22">
        <f t="shared" si="2911"/>
        <v>0</v>
      </c>
      <c r="AQ3939" s="30">
        <f t="shared" si="2894"/>
        <v>36181932390.316177</v>
      </c>
      <c r="AR3939" s="28">
        <f t="shared" si="2895"/>
        <v>17878444983.153023</v>
      </c>
      <c r="AS3939" s="25">
        <f t="shared" si="2896"/>
        <v>200337590.02425668</v>
      </c>
      <c r="AT3939" s="32">
        <f t="shared" si="2897"/>
        <v>0</v>
      </c>
      <c r="AU3939" s="23">
        <f t="shared" si="2898"/>
        <v>0</v>
      </c>
      <c r="AV3939" s="22">
        <f t="shared" si="2899"/>
        <v>5291635281.6083231</v>
      </c>
      <c r="AW3939" s="31">
        <f t="shared" si="2912"/>
        <v>23962375373.242916</v>
      </c>
      <c r="AX3939"/>
      <c r="AY3939"/>
      <c r="AZ3939"/>
      <c r="BA3939"/>
    </row>
    <row r="3940" spans="1:53" x14ac:dyDescent="0.25">
      <c r="A3940" s="21">
        <f t="shared" si="2920"/>
        <v>1025</v>
      </c>
      <c r="B3940" s="21" t="s">
        <v>28</v>
      </c>
      <c r="C3940" s="27">
        <f t="shared" si="2877"/>
        <v>0</v>
      </c>
      <c r="D3940" s="27">
        <f t="shared" si="2900"/>
        <v>0</v>
      </c>
      <c r="E3940" s="27" t="b">
        <f t="shared" si="2876"/>
        <v>1</v>
      </c>
      <c r="F3940" s="29">
        <f t="shared" si="2878"/>
        <v>0</v>
      </c>
      <c r="G3940" s="27">
        <f t="shared" si="2901"/>
        <v>0</v>
      </c>
      <c r="H3940" s="22">
        <f t="shared" si="2879"/>
        <v>44698363505.743378</v>
      </c>
      <c r="I3940" s="23">
        <f t="shared" si="2880"/>
        <v>132580106.5049091</v>
      </c>
      <c r="J3940" s="23">
        <f t="shared" si="2881"/>
        <v>1086</v>
      </c>
      <c r="K3940" s="19">
        <f t="shared" si="2902"/>
        <v>225.0831931027827</v>
      </c>
      <c r="L3940" s="16">
        <f t="shared" si="2882"/>
        <v>308.31665405567014</v>
      </c>
      <c r="M3940" s="23">
        <f>M3939-IF($B3940="B",(Percent_Rent_In_Elsies*2.49%/12 * H3939)/K3939,0)+IF($B3940="D",N3940,0)+IF(B3940="D",AK3939)+IF(B3940="C",F3939*90%)-(Y3940-Y3939)-IF($B3940="A",Q3939/K3939) + IF($B3940="A",Q3939/K3939)</f>
        <v>-72216262.29867053</v>
      </c>
      <c r="N3940" s="23">
        <f t="shared" si="2883"/>
        <v>0</v>
      </c>
      <c r="O3940" s="22">
        <f t="shared" si="2884"/>
        <v>0</v>
      </c>
      <c r="P3940" s="22">
        <f t="shared" si="2915"/>
        <v>31765075.111656185</v>
      </c>
      <c r="Q3940" s="22">
        <f t="shared" si="2916"/>
        <v>0</v>
      </c>
      <c r="R3940" s="22">
        <f t="shared" si="2885"/>
        <v>546492271.26396978</v>
      </c>
      <c r="S3940" s="16">
        <f t="shared" si="2875"/>
        <v>0</v>
      </c>
      <c r="T3940" s="15">
        <f t="shared" si="2886"/>
        <v>0</v>
      </c>
      <c r="U3940" s="23">
        <f t="shared" si="2903"/>
        <v>2427956.8089049533</v>
      </c>
      <c r="V3940" s="23">
        <f t="shared" si="2904"/>
        <v>0</v>
      </c>
      <c r="W3940" s="23">
        <f t="shared" si="2917"/>
        <v>0</v>
      </c>
      <c r="X3940" s="23">
        <f t="shared" si="2905"/>
        <v>47861090.883029081</v>
      </c>
      <c r="Y3940" s="23">
        <f t="shared" si="2887"/>
        <v>13825559.361691331</v>
      </c>
      <c r="Z3940" s="3">
        <f t="shared" si="2888"/>
        <v>10099.653947191988</v>
      </c>
      <c r="AA3940" s="23">
        <f t="shared" si="2889"/>
        <v>78137433.249537811</v>
      </c>
      <c r="AB3940" s="26">
        <f t="shared" si="2906"/>
        <v>70086276.274228603</v>
      </c>
      <c r="AC3940" s="23">
        <f t="shared" si="2907"/>
        <v>74889487.274228647</v>
      </c>
      <c r="AD3940" s="23">
        <f t="shared" si="2913"/>
        <v>4803211</v>
      </c>
      <c r="AE3940" s="24">
        <f t="shared" si="2874"/>
        <v>70086276.274228647</v>
      </c>
      <c r="AF3940" s="3">
        <f t="shared" si="2908"/>
        <v>0</v>
      </c>
      <c r="AG3940" s="2">
        <f t="shared" si="2890"/>
        <v>1211958473.6630385</v>
      </c>
      <c r="AH3940" s="2">
        <f t="shared" si="2891"/>
        <v>255.10479872465058</v>
      </c>
      <c r="AI3940" s="23">
        <f t="shared" si="2914"/>
        <v>12562444983.329645</v>
      </c>
      <c r="AJ3940" s="23">
        <f t="shared" si="2892"/>
        <v>6219.922423797766</v>
      </c>
      <c r="AK3940" s="23">
        <f t="shared" si="2893"/>
        <v>0</v>
      </c>
      <c r="AL3940" s="23">
        <f t="shared" si="2918"/>
        <v>0</v>
      </c>
      <c r="AM3940" s="23">
        <f t="shared" si="2919"/>
        <v>0</v>
      </c>
      <c r="AN3940" s="16">
        <f t="shared" si="2909"/>
        <v>0</v>
      </c>
      <c r="AO3940" s="23">
        <f t="shared" si="2910"/>
        <v>0</v>
      </c>
      <c r="AP3940" s="22">
        <f t="shared" si="2911"/>
        <v>0</v>
      </c>
      <c r="AQ3940" s="30">
        <f t="shared" si="2894"/>
        <v>36181932390.316177</v>
      </c>
      <c r="AR3940" s="28">
        <f t="shared" si="2895"/>
        <v>17878444983.153023</v>
      </c>
      <c r="AS3940" s="25">
        <f t="shared" si="2896"/>
        <v>200337590.02425668</v>
      </c>
      <c r="AT3940" s="32">
        <f t="shared" si="2897"/>
        <v>20199.307894383976</v>
      </c>
      <c r="AU3940" s="23">
        <f t="shared" si="2898"/>
        <v>20199.307894383976</v>
      </c>
      <c r="AV3940" s="22">
        <f t="shared" si="2899"/>
        <v>5305335453.6900091</v>
      </c>
      <c r="AW3940" s="31">
        <f t="shared" si="2912"/>
        <v>23962375373.242916</v>
      </c>
    </row>
    <row r="3941" spans="1:53" x14ac:dyDescent="0.25">
      <c r="A3941">
        <f t="shared" si="2920"/>
        <v>1026</v>
      </c>
      <c r="B3941" t="s">
        <v>6</v>
      </c>
      <c r="C3941" s="27">
        <f t="shared" si="2877"/>
        <v>0</v>
      </c>
      <c r="D3941" s="27">
        <f t="shared" si="2900"/>
        <v>0</v>
      </c>
      <c r="E3941" s="27" t="b">
        <f t="shared" si="2876"/>
        <v>1</v>
      </c>
      <c r="F3941" s="29">
        <f t="shared" si="2878"/>
        <v>0</v>
      </c>
      <c r="G3941" s="27">
        <f t="shared" si="2901"/>
        <v>0</v>
      </c>
      <c r="H3941" s="22">
        <f t="shared" si="2879"/>
        <v>44772860778.252953</v>
      </c>
      <c r="I3941" s="23">
        <f t="shared" si="2880"/>
        <v>132580106.5049091</v>
      </c>
      <c r="J3941" s="23">
        <f t="shared" si="2881"/>
        <v>1086</v>
      </c>
      <c r="K3941" s="19">
        <f t="shared" si="2902"/>
        <v>225.0831931027827</v>
      </c>
      <c r="L3941" s="16">
        <f t="shared" si="2882"/>
        <v>308.83051514576294</v>
      </c>
      <c r="M3941" s="23">
        <f>M3940-IF($B3941="B",(Percent_Rent_In_Elsies*2.49%/12 * H3940)/K3940,0)+IF($B3941="D",N3941,0)+IF(B3941="D",AK3940)+IF(B3941="C",F3940*90%)-(Y3941-Y3940)-IF($B3941="A",Q3940/K3940) + IF($B3941="A",Q3940/K3940)</f>
        <v>-72216262.29867053</v>
      </c>
      <c r="N3941" s="23">
        <f t="shared" si="2883"/>
        <v>0</v>
      </c>
      <c r="O3941" s="22">
        <f t="shared" si="2884"/>
        <v>0</v>
      </c>
      <c r="P3941" s="22">
        <f t="shared" si="2915"/>
        <v>0</v>
      </c>
      <c r="Q3941" s="22">
        <f t="shared" si="2916"/>
        <v>0</v>
      </c>
      <c r="R3941" s="22">
        <f t="shared" si="2885"/>
        <v>546492271.26396978</v>
      </c>
      <c r="S3941" s="16">
        <f t="shared" si="2875"/>
        <v>0</v>
      </c>
      <c r="T3941" s="15">
        <f t="shared" si="2886"/>
        <v>0</v>
      </c>
      <c r="U3941" s="23">
        <f t="shared" si="2903"/>
        <v>2427956.8089049533</v>
      </c>
      <c r="V3941" s="23">
        <f t="shared" si="2904"/>
        <v>0</v>
      </c>
      <c r="W3941" s="23">
        <f t="shared" si="2917"/>
        <v>0</v>
      </c>
      <c r="X3941" s="23">
        <f t="shared" si="2905"/>
        <v>47911589.152765043</v>
      </c>
      <c r="Y3941" s="23">
        <f t="shared" si="2887"/>
        <v>13825559.361691331</v>
      </c>
      <c r="Z3941" s="3">
        <f t="shared" si="2888"/>
        <v>0</v>
      </c>
      <c r="AA3941" s="23">
        <f t="shared" si="2889"/>
        <v>78137433.249537811</v>
      </c>
      <c r="AB3941" s="26">
        <f t="shared" si="2906"/>
        <v>70086276.274228603</v>
      </c>
      <c r="AC3941" s="23">
        <f t="shared" si="2907"/>
        <v>74889487.274228647</v>
      </c>
      <c r="AD3941" s="23">
        <f t="shared" si="2913"/>
        <v>4803211</v>
      </c>
      <c r="AE3941" s="24">
        <f t="shared" si="2874"/>
        <v>70086276.274228647</v>
      </c>
      <c r="AF3941" s="3">
        <f t="shared" si="2908"/>
        <v>0</v>
      </c>
      <c r="AG3941" s="2">
        <f t="shared" si="2890"/>
        <v>0</v>
      </c>
      <c r="AH3941" s="2">
        <f t="shared" si="2891"/>
        <v>255.52997338919167</v>
      </c>
      <c r="AI3941" s="23">
        <f t="shared" si="2914"/>
        <v>12562444983.329645</v>
      </c>
      <c r="AJ3941" s="23">
        <f t="shared" si="2892"/>
        <v>6219.922423797766</v>
      </c>
      <c r="AK3941" s="23">
        <f t="shared" si="2893"/>
        <v>0</v>
      </c>
      <c r="AL3941" s="23">
        <f t="shared" si="2918"/>
        <v>0</v>
      </c>
      <c r="AM3941" s="23">
        <f t="shared" si="2919"/>
        <v>0</v>
      </c>
      <c r="AN3941" s="16">
        <f t="shared" si="2909"/>
        <v>0</v>
      </c>
      <c r="AO3941" s="23">
        <f t="shared" si="2910"/>
        <v>0</v>
      </c>
      <c r="AP3941" s="22">
        <f t="shared" si="2911"/>
        <v>0</v>
      </c>
      <c r="AQ3941" s="30">
        <f t="shared" si="2894"/>
        <v>36181932390.316177</v>
      </c>
      <c r="AR3941" s="28">
        <f t="shared" si="2895"/>
        <v>17878444983.153023</v>
      </c>
      <c r="AS3941" s="25">
        <f t="shared" si="2896"/>
        <v>200337590.02425668</v>
      </c>
      <c r="AT3941" s="32">
        <f t="shared" si="2897"/>
        <v>0</v>
      </c>
      <c r="AU3941" s="23">
        <f t="shared" si="2898"/>
        <v>0</v>
      </c>
      <c r="AV3941" s="22">
        <f t="shared" si="2899"/>
        <v>5305335453.6900091</v>
      </c>
      <c r="AW3941" s="31">
        <f t="shared" si="2912"/>
        <v>23930610298.13126</v>
      </c>
    </row>
    <row r="3942" spans="1:53" x14ac:dyDescent="0.25">
      <c r="A3942">
        <f t="shared" si="2920"/>
        <v>1026</v>
      </c>
      <c r="B3942" t="s">
        <v>7</v>
      </c>
      <c r="C3942" s="27">
        <f t="shared" si="2877"/>
        <v>0</v>
      </c>
      <c r="D3942" s="27">
        <f t="shared" si="2900"/>
        <v>0</v>
      </c>
      <c r="E3942" s="27" t="b">
        <f t="shared" si="2876"/>
        <v>1</v>
      </c>
      <c r="F3942" s="29">
        <f t="shared" si="2878"/>
        <v>0</v>
      </c>
      <c r="G3942" s="27">
        <f t="shared" si="2901"/>
        <v>0</v>
      </c>
      <c r="H3942" s="22">
        <f t="shared" si="2879"/>
        <v>44772860778.252953</v>
      </c>
      <c r="I3942" s="23">
        <f t="shared" si="2880"/>
        <v>132580106.5049091</v>
      </c>
      <c r="J3942" s="23">
        <f t="shared" si="2881"/>
        <v>1086</v>
      </c>
      <c r="K3942" s="19">
        <f t="shared" si="2902"/>
        <v>225.0831931027827</v>
      </c>
      <c r="L3942" s="16">
        <f t="shared" si="2882"/>
        <v>308.83051514576294</v>
      </c>
      <c r="M3942" s="23">
        <f>M3941-IF($B3942="B",(Percent_Rent_In_Elsies*2.49%/12 * H3941)/K3941,0)+IF($B3942="D",N3942,0)+IF(B3942="D",AK3941)+IF(B3942="C",F3941*90%)-(Y3942-Y3941)-IF($B3942="A",Q3941/K3941) + IF($B3942="A",Q3941/K3941)</f>
        <v>-72422638.627427459</v>
      </c>
      <c r="N3942" s="23">
        <f t="shared" si="2883"/>
        <v>0</v>
      </c>
      <c r="O3942" s="22">
        <f t="shared" si="2884"/>
        <v>0</v>
      </c>
      <c r="P3942" s="22">
        <f t="shared" si="2915"/>
        <v>0</v>
      </c>
      <c r="Q3942" s="22">
        <f t="shared" si="2916"/>
        <v>0</v>
      </c>
      <c r="R3942" s="22">
        <f t="shared" si="2885"/>
        <v>500951248.65863895</v>
      </c>
      <c r="S3942" s="16">
        <f t="shared" si="2875"/>
        <v>45541022.605330817</v>
      </c>
      <c r="T3942" s="15">
        <f t="shared" si="2886"/>
        <v>0</v>
      </c>
      <c r="U3942" s="23">
        <f t="shared" si="2903"/>
        <v>2225627.0748295407</v>
      </c>
      <c r="V3942" s="23">
        <f t="shared" si="2904"/>
        <v>202329.73407541277</v>
      </c>
      <c r="W3942" s="23">
        <f t="shared" si="2917"/>
        <v>0</v>
      </c>
      <c r="X3942" s="23">
        <f t="shared" si="2905"/>
        <v>47911589.152765043</v>
      </c>
      <c r="Y3942" s="23">
        <f t="shared" si="2887"/>
        <v>13825559.361691331</v>
      </c>
      <c r="Z3942" s="3">
        <f t="shared" si="2888"/>
        <v>0</v>
      </c>
      <c r="AA3942" s="23">
        <f t="shared" si="2889"/>
        <v>78137433.249537811</v>
      </c>
      <c r="AB3942" s="26">
        <f t="shared" si="2906"/>
        <v>70086276.274228603</v>
      </c>
      <c r="AC3942" s="23">
        <f t="shared" si="2907"/>
        <v>74889487.274228647</v>
      </c>
      <c r="AD3942" s="23">
        <f t="shared" si="2913"/>
        <v>4803211</v>
      </c>
      <c r="AE3942" s="24">
        <f t="shared" si="2874"/>
        <v>70086276.274228647</v>
      </c>
      <c r="AF3942" s="3">
        <f t="shared" si="2908"/>
        <v>0</v>
      </c>
      <c r="AG3942" s="2">
        <f t="shared" si="2890"/>
        <v>0</v>
      </c>
      <c r="AH3942" s="2">
        <f t="shared" si="2891"/>
        <v>255.52997338919167</v>
      </c>
      <c r="AI3942" s="23">
        <f t="shared" si="2914"/>
        <v>12562444983.329645</v>
      </c>
      <c r="AJ3942" s="23">
        <f t="shared" si="2892"/>
        <v>6219.922423797766</v>
      </c>
      <c r="AK3942" s="23">
        <f t="shared" si="2893"/>
        <v>0</v>
      </c>
      <c r="AL3942" s="23">
        <f t="shared" si="2918"/>
        <v>13041348.708490372</v>
      </c>
      <c r="AM3942" s="23">
        <f t="shared" si="2919"/>
        <v>12167426590.275793</v>
      </c>
      <c r="AN3942" s="16">
        <f t="shared" si="2909"/>
        <v>0</v>
      </c>
      <c r="AO3942" s="23">
        <f t="shared" si="2910"/>
        <v>206376.32875692111</v>
      </c>
      <c r="AP3942" s="22">
        <f t="shared" si="2911"/>
        <v>46451843.057437442</v>
      </c>
      <c r="AQ3942" s="30">
        <f t="shared" si="2894"/>
        <v>36274441235.76506</v>
      </c>
      <c r="AR3942" s="28">
        <f t="shared" si="2895"/>
        <v>17924501985.544472</v>
      </c>
      <c r="AS3942" s="25">
        <f t="shared" si="2896"/>
        <v>200337590.02425668</v>
      </c>
      <c r="AT3942" s="32">
        <f t="shared" si="2897"/>
        <v>0</v>
      </c>
      <c r="AU3942" s="23">
        <f t="shared" si="2898"/>
        <v>0</v>
      </c>
      <c r="AV3942" s="22">
        <f t="shared" si="2899"/>
        <v>5305335453.6900091</v>
      </c>
      <c r="AW3942" s="31">
        <f t="shared" si="2912"/>
        <v>24023119143.580147</v>
      </c>
    </row>
    <row r="3943" spans="1:53" x14ac:dyDescent="0.25">
      <c r="A3943">
        <f t="shared" si="2920"/>
        <v>1026</v>
      </c>
      <c r="B3943" t="s">
        <v>8</v>
      </c>
      <c r="C3943" s="27">
        <f t="shared" si="2877"/>
        <v>0</v>
      </c>
      <c r="D3943" s="27">
        <f t="shared" si="2900"/>
        <v>0</v>
      </c>
      <c r="E3943" s="27" t="b">
        <f t="shared" si="2876"/>
        <v>1</v>
      </c>
      <c r="F3943" s="29">
        <f t="shared" si="2878"/>
        <v>0</v>
      </c>
      <c r="G3943" s="27">
        <f t="shared" si="2901"/>
        <v>0</v>
      </c>
      <c r="H3943" s="22">
        <f t="shared" si="2879"/>
        <v>44772860778.252953</v>
      </c>
      <c r="I3943" s="23">
        <f t="shared" si="2880"/>
        <v>132580106.5049091</v>
      </c>
      <c r="J3943" s="23">
        <f t="shared" si="2881"/>
        <v>1086</v>
      </c>
      <c r="K3943" s="19">
        <f t="shared" si="2902"/>
        <v>225.0831931027827</v>
      </c>
      <c r="L3943" s="16">
        <f t="shared" si="2882"/>
        <v>308.83051514576294</v>
      </c>
      <c r="M3943" s="23">
        <f>M3942-IF($B3943="B",(Percent_Rent_In_Elsies*2.49%/12 * H3942)/K3942,0)+IF($B3943="D",N3943,0)+IF(B3943="D",AK3942)+IF(B3943="C",F3942*90%)-(Y3943-Y3942)-IF($B3943="A",Q3942/K3942) + IF($B3943="A",Q3942/K3942)</f>
        <v>-72422638.627427459</v>
      </c>
      <c r="N3943" s="23">
        <f t="shared" si="2883"/>
        <v>0</v>
      </c>
      <c r="O3943" s="22">
        <f t="shared" si="2884"/>
        <v>0</v>
      </c>
      <c r="P3943" s="22">
        <f t="shared" si="2915"/>
        <v>0</v>
      </c>
      <c r="Q3943" s="22">
        <f t="shared" si="2916"/>
        <v>0</v>
      </c>
      <c r="R3943" s="22">
        <f t="shared" si="2885"/>
        <v>547403091.71607637</v>
      </c>
      <c r="S3943" s="16">
        <f t="shared" si="2875"/>
        <v>45541022.605330817</v>
      </c>
      <c r="T3943" s="15">
        <f t="shared" si="2886"/>
        <v>0</v>
      </c>
      <c r="U3943" s="23">
        <f t="shared" si="2903"/>
        <v>2432003.4035864617</v>
      </c>
      <c r="V3943" s="23">
        <f t="shared" si="2904"/>
        <v>202329.73407541277</v>
      </c>
      <c r="W3943" s="23">
        <f t="shared" si="2917"/>
        <v>0</v>
      </c>
      <c r="X3943" s="23">
        <f t="shared" si="2905"/>
        <v>47911589.152765043</v>
      </c>
      <c r="Y3943" s="23">
        <f t="shared" si="2887"/>
        <v>13825559.361691331</v>
      </c>
      <c r="Z3943" s="3">
        <f t="shared" si="2888"/>
        <v>0</v>
      </c>
      <c r="AA3943" s="23">
        <f t="shared" si="2889"/>
        <v>78137433.249537811</v>
      </c>
      <c r="AB3943" s="26">
        <f t="shared" si="2906"/>
        <v>70086276.274228603</v>
      </c>
      <c r="AC3943" s="23">
        <f t="shared" si="2907"/>
        <v>74889487.274228647</v>
      </c>
      <c r="AD3943" s="23">
        <f t="shared" si="2913"/>
        <v>4803211</v>
      </c>
      <c r="AE3943" s="24">
        <f t="shared" si="2874"/>
        <v>70086276.274228647</v>
      </c>
      <c r="AF3943" s="3">
        <f t="shared" si="2908"/>
        <v>1E-4</v>
      </c>
      <c r="AG3943" s="2">
        <f t="shared" si="2890"/>
        <v>0</v>
      </c>
      <c r="AH3943" s="2">
        <f t="shared" si="2891"/>
        <v>255.52997338919167</v>
      </c>
      <c r="AI3943" s="23">
        <f t="shared" si="2914"/>
        <v>12562444983.329645</v>
      </c>
      <c r="AJ3943" s="23">
        <f t="shared" si="2892"/>
        <v>6219.922423797766</v>
      </c>
      <c r="AK3943" s="23">
        <f t="shared" si="2893"/>
        <v>70435.00284494985</v>
      </c>
      <c r="AL3943" s="23">
        <f t="shared" si="2918"/>
        <v>0</v>
      </c>
      <c r="AM3943" s="23">
        <f t="shared" si="2919"/>
        <v>0</v>
      </c>
      <c r="AN3943" s="16">
        <f t="shared" si="2909"/>
        <v>0</v>
      </c>
      <c r="AO3943" s="23">
        <f t="shared" si="2910"/>
        <v>0</v>
      </c>
      <c r="AP3943" s="22">
        <f t="shared" si="2911"/>
        <v>0</v>
      </c>
      <c r="AQ3943" s="30">
        <f t="shared" si="2894"/>
        <v>36274441235.76506</v>
      </c>
      <c r="AR3943" s="28">
        <f t="shared" si="2895"/>
        <v>17924501985.544472</v>
      </c>
      <c r="AS3943" s="25">
        <f t="shared" si="2896"/>
        <v>200337590.02425668</v>
      </c>
      <c r="AT3943" s="32">
        <f t="shared" si="2897"/>
        <v>0</v>
      </c>
      <c r="AU3943" s="23">
        <f t="shared" si="2898"/>
        <v>0</v>
      </c>
      <c r="AV3943" s="22">
        <f t="shared" si="2899"/>
        <v>5305335453.6900091</v>
      </c>
      <c r="AW3943" s="31">
        <f t="shared" si="2912"/>
        <v>24023119143.580147</v>
      </c>
    </row>
    <row r="3944" spans="1:53" x14ac:dyDescent="0.25">
      <c r="A3944">
        <f t="shared" si="2920"/>
        <v>1026</v>
      </c>
      <c r="B3944" t="s">
        <v>9</v>
      </c>
      <c r="C3944" s="27">
        <f t="shared" si="2877"/>
        <v>0</v>
      </c>
      <c r="D3944" s="27">
        <f t="shared" si="2900"/>
        <v>0</v>
      </c>
      <c r="E3944" s="27" t="b">
        <f t="shared" si="2876"/>
        <v>1</v>
      </c>
      <c r="F3944" s="29">
        <f t="shared" si="2878"/>
        <v>0</v>
      </c>
      <c r="G3944" s="27">
        <f t="shared" si="2901"/>
        <v>0</v>
      </c>
      <c r="H3944" s="22">
        <f t="shared" si="2879"/>
        <v>44772860778.252953</v>
      </c>
      <c r="I3944" s="23">
        <f t="shared" si="2880"/>
        <v>132580106.5049091</v>
      </c>
      <c r="J3944" s="23">
        <f t="shared" si="2881"/>
        <v>1086</v>
      </c>
      <c r="K3944" s="19">
        <f t="shared" si="2902"/>
        <v>225.0831931027827</v>
      </c>
      <c r="L3944" s="16">
        <f t="shared" si="2882"/>
        <v>308.83051514576294</v>
      </c>
      <c r="M3944" s="23">
        <f>M3943-IF($B3944="B",(Percent_Rent_In_Elsies*2.49%/12 * H3943)/K3943,0)+IF($B3944="D",N3944,0)+IF(B3944="D",AK3943)+IF(B3944="C",F3943*90%)-(Y3944-Y3943)-IF($B3944="A",Q3943/K3943) + IF($B3944="A",Q3943/K3943)</f>
        <v>-72352203.624582514</v>
      </c>
      <c r="N3944" s="23">
        <f t="shared" si="2883"/>
        <v>0</v>
      </c>
      <c r="O3944" s="22">
        <f t="shared" si="2884"/>
        <v>31818016.903508946</v>
      </c>
      <c r="P3944" s="22">
        <f t="shared" si="2915"/>
        <v>0</v>
      </c>
      <c r="Q3944" s="22">
        <f t="shared" si="2916"/>
        <v>0</v>
      </c>
      <c r="R3944" s="22">
        <f t="shared" si="2885"/>
        <v>547403091.71607637</v>
      </c>
      <c r="S3944" s="16">
        <f t="shared" si="2875"/>
        <v>0</v>
      </c>
      <c r="T3944" s="15">
        <f t="shared" si="2886"/>
        <v>13723005.701821871</v>
      </c>
      <c r="U3944" s="23">
        <f t="shared" si="2903"/>
        <v>2432003.4035864617</v>
      </c>
      <c r="V3944" s="23">
        <f t="shared" si="2904"/>
        <v>0</v>
      </c>
      <c r="W3944" s="23">
        <f t="shared" si="2917"/>
        <v>202329.73407541277</v>
      </c>
      <c r="X3944" s="23">
        <f t="shared" si="2905"/>
        <v>47911589.152765043</v>
      </c>
      <c r="Y3944" s="23">
        <f t="shared" si="2887"/>
        <v>13825559.361691331</v>
      </c>
      <c r="Z3944" s="3">
        <f t="shared" si="2888"/>
        <v>0</v>
      </c>
      <c r="AA3944" s="23">
        <f t="shared" si="2889"/>
        <v>78066998.246692866</v>
      </c>
      <c r="AB3944" s="26">
        <f t="shared" si="2906"/>
        <v>70086276.274228588</v>
      </c>
      <c r="AC3944" s="23">
        <f t="shared" si="2907"/>
        <v>74889487.274228647</v>
      </c>
      <c r="AD3944" s="23">
        <f t="shared" si="2913"/>
        <v>4803211</v>
      </c>
      <c r="AE3944" s="24">
        <f t="shared" si="2874"/>
        <v>70086276.274228647</v>
      </c>
      <c r="AF3944" s="3">
        <f t="shared" si="2908"/>
        <v>0</v>
      </c>
      <c r="AG3944" s="2">
        <f t="shared" si="2890"/>
        <v>0</v>
      </c>
      <c r="AH3944" s="2">
        <f t="shared" si="2891"/>
        <v>255.52997338919167</v>
      </c>
      <c r="AI3944" s="23">
        <f t="shared" si="2914"/>
        <v>12551120886.653542</v>
      </c>
      <c r="AJ3944" s="23">
        <f t="shared" si="2892"/>
        <v>6219.922423797766</v>
      </c>
      <c r="AK3944" s="23">
        <f t="shared" si="2893"/>
        <v>0</v>
      </c>
      <c r="AL3944" s="23">
        <f t="shared" si="2918"/>
        <v>0</v>
      </c>
      <c r="AM3944" s="23">
        <f t="shared" si="2919"/>
        <v>0</v>
      </c>
      <c r="AN3944" s="16">
        <f t="shared" si="2909"/>
        <v>0</v>
      </c>
      <c r="AO3944" s="23">
        <f t="shared" si="2910"/>
        <v>0</v>
      </c>
      <c r="AP3944" s="22">
        <f t="shared" si="2911"/>
        <v>0</v>
      </c>
      <c r="AQ3944" s="30">
        <f t="shared" si="2894"/>
        <v>36274441235.76506</v>
      </c>
      <c r="AR3944" s="28">
        <f t="shared" si="2895"/>
        <v>17924501985.544472</v>
      </c>
      <c r="AS3944" s="25">
        <f t="shared" si="2896"/>
        <v>200337590.02425668</v>
      </c>
      <c r="AT3944" s="32">
        <f t="shared" si="2897"/>
        <v>0</v>
      </c>
      <c r="AU3944" s="23">
        <f t="shared" si="2898"/>
        <v>0</v>
      </c>
      <c r="AV3944" s="22">
        <f t="shared" si="2899"/>
        <v>5305335453.6900091</v>
      </c>
      <c r="AW3944" s="31">
        <f t="shared" si="2912"/>
        <v>24023119143.580147</v>
      </c>
    </row>
    <row r="3945" spans="1:53" x14ac:dyDescent="0.25">
      <c r="A3945" s="21">
        <f t="shared" si="2920"/>
        <v>1026</v>
      </c>
      <c r="B3945" s="21" t="s">
        <v>28</v>
      </c>
      <c r="C3945" s="27">
        <f t="shared" si="2877"/>
        <v>0</v>
      </c>
      <c r="D3945" s="27">
        <f t="shared" si="2900"/>
        <v>0</v>
      </c>
      <c r="E3945" s="27" t="b">
        <f t="shared" si="2876"/>
        <v>1</v>
      </c>
      <c r="F3945" s="29">
        <f t="shared" si="2878"/>
        <v>0</v>
      </c>
      <c r="G3945" s="27">
        <f t="shared" si="2901"/>
        <v>0</v>
      </c>
      <c r="H3945" s="22">
        <f t="shared" si="2879"/>
        <v>44772860778.252953</v>
      </c>
      <c r="I3945" s="23">
        <f t="shared" si="2880"/>
        <v>132580106.5049091</v>
      </c>
      <c r="J3945" s="23">
        <f t="shared" si="2881"/>
        <v>1086</v>
      </c>
      <c r="K3945" s="19">
        <f t="shared" si="2902"/>
        <v>225.0831931027827</v>
      </c>
      <c r="L3945" s="16">
        <f t="shared" si="2882"/>
        <v>308.83051514576294</v>
      </c>
      <c r="M3945" s="23">
        <f>M3944-IF($B3945="B",(Percent_Rent_In_Elsies*2.49%/12 * H3944)/K3944,0)+IF($B3945="D",N3945,0)+IF(B3945="D",AK3944)+IF(B3945="C",F3944*90%)-(Y3945-Y3944)-IF($B3945="A",Q3944/K3944) + IF($B3945="A",Q3944/K3944)</f>
        <v>-72352203.624582514</v>
      </c>
      <c r="N3945" s="23">
        <f t="shared" si="2883"/>
        <v>0</v>
      </c>
      <c r="O3945" s="22">
        <f t="shared" si="2884"/>
        <v>0</v>
      </c>
      <c r="P3945" s="22">
        <f t="shared" si="2915"/>
        <v>31818016.903508946</v>
      </c>
      <c r="Q3945" s="22">
        <f t="shared" si="2916"/>
        <v>0</v>
      </c>
      <c r="R3945" s="22">
        <f t="shared" si="2885"/>
        <v>547403091.71607637</v>
      </c>
      <c r="S3945" s="16">
        <f t="shared" si="2875"/>
        <v>0</v>
      </c>
      <c r="T3945" s="15">
        <f t="shared" si="2886"/>
        <v>0</v>
      </c>
      <c r="U3945" s="23">
        <f t="shared" si="2903"/>
        <v>2432003.4035864617</v>
      </c>
      <c r="V3945" s="23">
        <f t="shared" si="2904"/>
        <v>0</v>
      </c>
      <c r="W3945" s="23">
        <f t="shared" si="2917"/>
        <v>0</v>
      </c>
      <c r="X3945" s="23">
        <f t="shared" si="2905"/>
        <v>47911589.152765043</v>
      </c>
      <c r="Y3945" s="23">
        <f t="shared" si="2887"/>
        <v>13825559.361691331</v>
      </c>
      <c r="Z3945" s="3">
        <f t="shared" si="2888"/>
        <v>10116.486703770639</v>
      </c>
      <c r="AA3945" s="23">
        <f t="shared" si="2889"/>
        <v>78218745.547249421</v>
      </c>
      <c r="AB3945" s="26">
        <f t="shared" si="2906"/>
        <v>70086276.274228588</v>
      </c>
      <c r="AC3945" s="23">
        <f t="shared" si="2907"/>
        <v>74889487.274228647</v>
      </c>
      <c r="AD3945" s="23">
        <f t="shared" si="2913"/>
        <v>4803211</v>
      </c>
      <c r="AE3945" s="24">
        <f t="shared" si="2874"/>
        <v>70086276.274228647</v>
      </c>
      <c r="AF3945" s="3">
        <f t="shared" si="2908"/>
        <v>0</v>
      </c>
      <c r="AG3945" s="2">
        <f t="shared" si="2890"/>
        <v>1213978404.4524767</v>
      </c>
      <c r="AH3945" s="2">
        <f t="shared" si="2891"/>
        <v>255.52997338919167</v>
      </c>
      <c r="AI3945" s="23">
        <f t="shared" si="2914"/>
        <v>12575517863.049253</v>
      </c>
      <c r="AJ3945" s="23">
        <f t="shared" si="2892"/>
        <v>6219.922423797766</v>
      </c>
      <c r="AK3945" s="23">
        <f t="shared" si="2893"/>
        <v>0</v>
      </c>
      <c r="AL3945" s="23">
        <f t="shared" si="2918"/>
        <v>0</v>
      </c>
      <c r="AM3945" s="23">
        <f t="shared" si="2919"/>
        <v>0</v>
      </c>
      <c r="AN3945" s="16">
        <f t="shared" si="2909"/>
        <v>0</v>
      </c>
      <c r="AO3945" s="23">
        <f t="shared" si="2910"/>
        <v>0</v>
      </c>
      <c r="AP3945" s="22">
        <f t="shared" si="2911"/>
        <v>0</v>
      </c>
      <c r="AQ3945" s="30">
        <f t="shared" si="2894"/>
        <v>36274441235.76506</v>
      </c>
      <c r="AR3945" s="28">
        <f t="shared" si="2895"/>
        <v>17924501985.544472</v>
      </c>
      <c r="AS3945" s="25">
        <f t="shared" si="2896"/>
        <v>200337590.02425668</v>
      </c>
      <c r="AT3945" s="32">
        <f t="shared" si="2897"/>
        <v>20232.973407541278</v>
      </c>
      <c r="AU3945" s="23">
        <f t="shared" si="2898"/>
        <v>20232.973407541278</v>
      </c>
      <c r="AV3945" s="22">
        <f t="shared" si="2899"/>
        <v>5319058459.3918314</v>
      </c>
      <c r="AW3945" s="31">
        <f t="shared" si="2912"/>
        <v>24023119143.580147</v>
      </c>
    </row>
    <row r="3946" spans="1:53" x14ac:dyDescent="0.25">
      <c r="A3946">
        <f t="shared" si="2920"/>
        <v>1027</v>
      </c>
      <c r="B3946" t="s">
        <v>6</v>
      </c>
      <c r="C3946" s="27">
        <f t="shared" si="2877"/>
        <v>0</v>
      </c>
      <c r="D3946" s="27">
        <f t="shared" si="2900"/>
        <v>0</v>
      </c>
      <c r="E3946" s="27" t="b">
        <f t="shared" si="2876"/>
        <v>1</v>
      </c>
      <c r="F3946" s="29">
        <f t="shared" si="2878"/>
        <v>0</v>
      </c>
      <c r="G3946" s="27">
        <f t="shared" si="2901"/>
        <v>0</v>
      </c>
      <c r="H3946" s="22">
        <f t="shared" si="2879"/>
        <v>44847482212.883377</v>
      </c>
      <c r="I3946" s="23">
        <f t="shared" si="2880"/>
        <v>132580106.5049091</v>
      </c>
      <c r="J3946" s="23">
        <f t="shared" si="2881"/>
        <v>1086</v>
      </c>
      <c r="K3946" s="19">
        <f t="shared" si="2902"/>
        <v>225.0831931027827</v>
      </c>
      <c r="L3946" s="16">
        <f t="shared" si="2882"/>
        <v>309.34523267100587</v>
      </c>
      <c r="M3946" s="23">
        <f>M3945-IF($B3946="B",(Percent_Rent_In_Elsies*2.49%/12 * H3945)/K3945,0)+IF($B3946="D",N3946,0)+IF(B3946="D",AK3945)+IF(B3946="C",F3945*90%)-(Y3946-Y3945)-IF($B3946="A",Q3945/K3945) + IF($B3946="A",Q3945/K3945)</f>
        <v>-72352203.624582514</v>
      </c>
      <c r="N3946" s="23">
        <f t="shared" si="2883"/>
        <v>0</v>
      </c>
      <c r="O3946" s="22">
        <f t="shared" si="2884"/>
        <v>0</v>
      </c>
      <c r="P3946" s="22">
        <f t="shared" si="2915"/>
        <v>0</v>
      </c>
      <c r="Q3946" s="22">
        <f t="shared" si="2916"/>
        <v>0</v>
      </c>
      <c r="R3946" s="22">
        <f t="shared" si="2885"/>
        <v>547403091.71607637</v>
      </c>
      <c r="S3946" s="16">
        <f t="shared" si="2875"/>
        <v>0</v>
      </c>
      <c r="T3946" s="15">
        <f t="shared" si="2886"/>
        <v>0</v>
      </c>
      <c r="U3946" s="23">
        <f t="shared" si="2903"/>
        <v>2432003.4035864617</v>
      </c>
      <c r="V3946" s="23">
        <f t="shared" si="2904"/>
        <v>0</v>
      </c>
      <c r="W3946" s="23">
        <f t="shared" si="2917"/>
        <v>0</v>
      </c>
      <c r="X3946" s="23">
        <f t="shared" si="2905"/>
        <v>47962171.5862839</v>
      </c>
      <c r="Y3946" s="23">
        <f t="shared" si="2887"/>
        <v>13825559.361691331</v>
      </c>
      <c r="Z3946" s="3">
        <f t="shared" si="2888"/>
        <v>0</v>
      </c>
      <c r="AA3946" s="23">
        <f t="shared" si="2889"/>
        <v>78218745.547249421</v>
      </c>
      <c r="AB3946" s="26">
        <f t="shared" si="2906"/>
        <v>70086276.274228588</v>
      </c>
      <c r="AC3946" s="23">
        <f t="shared" si="2907"/>
        <v>74889487.274228647</v>
      </c>
      <c r="AD3946" s="23">
        <f t="shared" si="2913"/>
        <v>4803211</v>
      </c>
      <c r="AE3946" s="24">
        <f t="shared" si="2874"/>
        <v>70086276.274228647</v>
      </c>
      <c r="AF3946" s="3">
        <f t="shared" si="2908"/>
        <v>0</v>
      </c>
      <c r="AG3946" s="2">
        <f t="shared" si="2890"/>
        <v>0</v>
      </c>
      <c r="AH3946" s="2">
        <f t="shared" si="2891"/>
        <v>255.95585667817366</v>
      </c>
      <c r="AI3946" s="23">
        <f t="shared" si="2914"/>
        <v>12575517863.049253</v>
      </c>
      <c r="AJ3946" s="23">
        <f t="shared" si="2892"/>
        <v>6219.922423797766</v>
      </c>
      <c r="AK3946" s="23">
        <f t="shared" si="2893"/>
        <v>0</v>
      </c>
      <c r="AL3946" s="23">
        <f t="shared" si="2918"/>
        <v>0</v>
      </c>
      <c r="AM3946" s="23">
        <f t="shared" si="2919"/>
        <v>0</v>
      </c>
      <c r="AN3946" s="16">
        <f t="shared" si="2909"/>
        <v>0</v>
      </c>
      <c r="AO3946" s="23">
        <f t="shared" si="2910"/>
        <v>0</v>
      </c>
      <c r="AP3946" s="22">
        <f t="shared" si="2911"/>
        <v>0</v>
      </c>
      <c r="AQ3946" s="30">
        <f t="shared" si="2894"/>
        <v>36274441235.76506</v>
      </c>
      <c r="AR3946" s="28">
        <f t="shared" si="2895"/>
        <v>17924501985.544472</v>
      </c>
      <c r="AS3946" s="25">
        <f t="shared" si="2896"/>
        <v>200337590.02425668</v>
      </c>
      <c r="AT3946" s="32">
        <f t="shared" si="2897"/>
        <v>0</v>
      </c>
      <c r="AU3946" s="23">
        <f t="shared" si="2898"/>
        <v>0</v>
      </c>
      <c r="AV3946" s="22">
        <f t="shared" si="2899"/>
        <v>5319058459.3918314</v>
      </c>
      <c r="AW3946" s="31">
        <f t="shared" si="2912"/>
        <v>23991301126.676636</v>
      </c>
    </row>
    <row r="3947" spans="1:53" x14ac:dyDescent="0.25">
      <c r="A3947">
        <f t="shared" si="2920"/>
        <v>1027</v>
      </c>
      <c r="B3947" t="s">
        <v>7</v>
      </c>
      <c r="C3947" s="27">
        <f t="shared" si="2877"/>
        <v>0</v>
      </c>
      <c r="D3947" s="27">
        <f t="shared" si="2900"/>
        <v>0</v>
      </c>
      <c r="E3947" s="27" t="b">
        <f t="shared" si="2876"/>
        <v>1</v>
      </c>
      <c r="F3947" s="29">
        <f t="shared" si="2878"/>
        <v>0</v>
      </c>
      <c r="G3947" s="27">
        <f t="shared" si="2901"/>
        <v>0</v>
      </c>
      <c r="H3947" s="22">
        <f t="shared" si="2879"/>
        <v>44847482212.883377</v>
      </c>
      <c r="I3947" s="23">
        <f t="shared" si="2880"/>
        <v>132580106.5049091</v>
      </c>
      <c r="J3947" s="23">
        <f t="shared" si="2881"/>
        <v>1086</v>
      </c>
      <c r="K3947" s="19">
        <f t="shared" si="2902"/>
        <v>225.0831931027827</v>
      </c>
      <c r="L3947" s="16">
        <f t="shared" si="2882"/>
        <v>309.34523267100587</v>
      </c>
      <c r="M3947" s="23">
        <f>M3946-IF($B3947="B",(Percent_Rent_In_Elsies*2.49%/12 * H3946)/K3946,0)+IF($B3947="D",N3947,0)+IF(B3947="D",AK3946)+IF(B3947="C",F3946*90%)-(Y3947-Y3946)-IF($B3947="A",Q3946/K3946) + IF($B3947="A",Q3946/K3946)</f>
        <v>-72558923.913887367</v>
      </c>
      <c r="N3947" s="23">
        <f t="shared" si="2883"/>
        <v>0</v>
      </c>
      <c r="O3947" s="22">
        <f t="shared" si="2884"/>
        <v>0</v>
      </c>
      <c r="P3947" s="22">
        <f t="shared" si="2915"/>
        <v>0</v>
      </c>
      <c r="Q3947" s="22">
        <f t="shared" si="2916"/>
        <v>0</v>
      </c>
      <c r="R3947" s="22">
        <f t="shared" si="2885"/>
        <v>501786167.40640336</v>
      </c>
      <c r="S3947" s="16">
        <f t="shared" si="2875"/>
        <v>45616924.309673034</v>
      </c>
      <c r="T3947" s="15">
        <f t="shared" si="2886"/>
        <v>0</v>
      </c>
      <c r="U3947" s="23">
        <f t="shared" si="2903"/>
        <v>2229336.4532875898</v>
      </c>
      <c r="V3947" s="23">
        <f t="shared" si="2904"/>
        <v>202666.95029887182</v>
      </c>
      <c r="W3947" s="23">
        <f t="shared" si="2917"/>
        <v>0</v>
      </c>
      <c r="X3947" s="23">
        <f t="shared" si="2905"/>
        <v>47962171.5862839</v>
      </c>
      <c r="Y3947" s="23">
        <f t="shared" si="2887"/>
        <v>13825559.361691331</v>
      </c>
      <c r="Z3947" s="3">
        <f t="shared" si="2888"/>
        <v>0</v>
      </c>
      <c r="AA3947" s="23">
        <f t="shared" si="2889"/>
        <v>78218745.547249421</v>
      </c>
      <c r="AB3947" s="26">
        <f t="shared" si="2906"/>
        <v>70086276.274228588</v>
      </c>
      <c r="AC3947" s="23">
        <f t="shared" si="2907"/>
        <v>74889487.274228647</v>
      </c>
      <c r="AD3947" s="23">
        <f t="shared" si="2913"/>
        <v>4803211</v>
      </c>
      <c r="AE3947" s="24">
        <f t="shared" si="2874"/>
        <v>70086276.274228647</v>
      </c>
      <c r="AF3947" s="3">
        <f t="shared" si="2908"/>
        <v>0</v>
      </c>
      <c r="AG3947" s="2">
        <f t="shared" si="2890"/>
        <v>0</v>
      </c>
      <c r="AH3947" s="2">
        <f t="shared" si="2891"/>
        <v>255.95585667817366</v>
      </c>
      <c r="AI3947" s="23">
        <f t="shared" si="2914"/>
        <v>12575517863.049253</v>
      </c>
      <c r="AJ3947" s="23">
        <f t="shared" si="2892"/>
        <v>6219.922423797766</v>
      </c>
      <c r="AK3947" s="23">
        <f t="shared" si="2893"/>
        <v>0</v>
      </c>
      <c r="AL3947" s="23">
        <f t="shared" si="2918"/>
        <v>13072879.719608307</v>
      </c>
      <c r="AM3947" s="23">
        <f t="shared" si="2919"/>
        <v>12196844656.740414</v>
      </c>
      <c r="AN3947" s="16">
        <f t="shared" si="2909"/>
        <v>0</v>
      </c>
      <c r="AO3947" s="23">
        <f t="shared" si="2910"/>
        <v>206720.28930484931</v>
      </c>
      <c r="AP3947" s="22">
        <f t="shared" si="2911"/>
        <v>46529262.795866512</v>
      </c>
      <c r="AQ3947" s="30">
        <f t="shared" si="2894"/>
        <v>36367104262.623032</v>
      </c>
      <c r="AR3947" s="28">
        <f t="shared" si="2895"/>
        <v>17970635749.606575</v>
      </c>
      <c r="AS3947" s="25">
        <f t="shared" si="2896"/>
        <v>200337590.02425668</v>
      </c>
      <c r="AT3947" s="32">
        <f t="shared" si="2897"/>
        <v>0</v>
      </c>
      <c r="AU3947" s="23">
        <f t="shared" si="2898"/>
        <v>0</v>
      </c>
      <c r="AV3947" s="22">
        <f t="shared" si="2899"/>
        <v>5319058459.3918314</v>
      </c>
      <c r="AW3947" s="31">
        <f t="shared" si="2912"/>
        <v>24083964153.534607</v>
      </c>
    </row>
    <row r="3948" spans="1:53" x14ac:dyDescent="0.25">
      <c r="A3948">
        <f t="shared" si="2920"/>
        <v>1027</v>
      </c>
      <c r="B3948" t="s">
        <v>8</v>
      </c>
      <c r="C3948" s="27">
        <f t="shared" si="2877"/>
        <v>0</v>
      </c>
      <c r="D3948" s="27">
        <f t="shared" si="2900"/>
        <v>0</v>
      </c>
      <c r="E3948" s="27" t="b">
        <f t="shared" si="2876"/>
        <v>1</v>
      </c>
      <c r="F3948" s="29">
        <f t="shared" si="2878"/>
        <v>0</v>
      </c>
      <c r="G3948" s="27">
        <f t="shared" si="2901"/>
        <v>0</v>
      </c>
      <c r="H3948" s="22">
        <f t="shared" si="2879"/>
        <v>44847482212.883377</v>
      </c>
      <c r="I3948" s="23">
        <f t="shared" si="2880"/>
        <v>132580106.5049091</v>
      </c>
      <c r="J3948" s="23">
        <f t="shared" si="2881"/>
        <v>1086</v>
      </c>
      <c r="K3948" s="19">
        <f t="shared" si="2902"/>
        <v>225.0831931027827</v>
      </c>
      <c r="L3948" s="16">
        <f t="shared" si="2882"/>
        <v>309.34523267100587</v>
      </c>
      <c r="M3948" s="23">
        <f>M3947-IF($B3948="B",(Percent_Rent_In_Elsies*2.49%/12 * H3947)/K3947,0)+IF($B3948="D",N3948,0)+IF(B3948="D",AK3947)+IF(B3948="C",F3947*90%)-(Y3948-Y3947)-IF($B3948="A",Q3947/K3947) + IF($B3948="A",Q3947/K3947)</f>
        <v>-72558923.913887367</v>
      </c>
      <c r="N3948" s="23">
        <f t="shared" si="2883"/>
        <v>0</v>
      </c>
      <c r="O3948" s="22">
        <f t="shared" si="2884"/>
        <v>0</v>
      </c>
      <c r="P3948" s="22">
        <f t="shared" si="2915"/>
        <v>0</v>
      </c>
      <c r="Q3948" s="22">
        <f t="shared" si="2916"/>
        <v>0</v>
      </c>
      <c r="R3948" s="22">
        <f t="shared" si="2885"/>
        <v>548315430.20226991</v>
      </c>
      <c r="S3948" s="16">
        <f t="shared" si="2875"/>
        <v>45616924.309673034</v>
      </c>
      <c r="T3948" s="15">
        <f t="shared" si="2886"/>
        <v>0</v>
      </c>
      <c r="U3948" s="23">
        <f t="shared" si="2903"/>
        <v>2436056.7425924391</v>
      </c>
      <c r="V3948" s="23">
        <f t="shared" si="2904"/>
        <v>202666.95029887182</v>
      </c>
      <c r="W3948" s="23">
        <f t="shared" si="2917"/>
        <v>0</v>
      </c>
      <c r="X3948" s="23">
        <f t="shared" si="2905"/>
        <v>47962171.5862839</v>
      </c>
      <c r="Y3948" s="23">
        <f t="shared" si="2887"/>
        <v>13825559.361691331</v>
      </c>
      <c r="Z3948" s="3">
        <f t="shared" si="2888"/>
        <v>0</v>
      </c>
      <c r="AA3948" s="23">
        <f t="shared" si="2889"/>
        <v>78218745.547249421</v>
      </c>
      <c r="AB3948" s="26">
        <f t="shared" si="2906"/>
        <v>70086276.274228588</v>
      </c>
      <c r="AC3948" s="23">
        <f t="shared" si="2907"/>
        <v>74889487.274228647</v>
      </c>
      <c r="AD3948" s="23">
        <f t="shared" si="2913"/>
        <v>4803211</v>
      </c>
      <c r="AE3948" s="24">
        <f t="shared" si="2874"/>
        <v>70086276.274228647</v>
      </c>
      <c r="AF3948" s="3">
        <f t="shared" si="2908"/>
        <v>1E-4</v>
      </c>
      <c r="AG3948" s="2">
        <f t="shared" si="2890"/>
        <v>0</v>
      </c>
      <c r="AH3948" s="2">
        <f t="shared" si="2891"/>
        <v>255.95585667817366</v>
      </c>
      <c r="AI3948" s="23">
        <f t="shared" si="2914"/>
        <v>12575517863.049253</v>
      </c>
      <c r="AJ3948" s="23">
        <f t="shared" si="2892"/>
        <v>6219.922423797766</v>
      </c>
      <c r="AK3948" s="23">
        <f t="shared" si="2893"/>
        <v>70491.543493208927</v>
      </c>
      <c r="AL3948" s="23">
        <f t="shared" si="2918"/>
        <v>0</v>
      </c>
      <c r="AM3948" s="23">
        <f t="shared" si="2919"/>
        <v>0</v>
      </c>
      <c r="AN3948" s="16">
        <f t="shared" si="2909"/>
        <v>0</v>
      </c>
      <c r="AO3948" s="23">
        <f t="shared" si="2910"/>
        <v>0</v>
      </c>
      <c r="AP3948" s="22">
        <f t="shared" si="2911"/>
        <v>0</v>
      </c>
      <c r="AQ3948" s="30">
        <f t="shared" si="2894"/>
        <v>36367104262.623032</v>
      </c>
      <c r="AR3948" s="28">
        <f t="shared" si="2895"/>
        <v>17970635749.606575</v>
      </c>
      <c r="AS3948" s="25">
        <f t="shared" si="2896"/>
        <v>200337590.02425668</v>
      </c>
      <c r="AT3948" s="32">
        <f t="shared" si="2897"/>
        <v>0</v>
      </c>
      <c r="AU3948" s="23">
        <f t="shared" si="2898"/>
        <v>0</v>
      </c>
      <c r="AV3948" s="22">
        <f t="shared" si="2899"/>
        <v>5319058459.3918314</v>
      </c>
      <c r="AW3948" s="31">
        <f t="shared" si="2912"/>
        <v>24083964153.534607</v>
      </c>
    </row>
    <row r="3949" spans="1:53" x14ac:dyDescent="0.25">
      <c r="A3949" s="21">
        <f t="shared" si="2920"/>
        <v>1027</v>
      </c>
      <c r="B3949" s="21" t="s">
        <v>9</v>
      </c>
      <c r="C3949" s="27">
        <f t="shared" si="2877"/>
        <v>0</v>
      </c>
      <c r="D3949" s="27">
        <f t="shared" si="2900"/>
        <v>0</v>
      </c>
      <c r="E3949" s="27" t="b">
        <f t="shared" si="2876"/>
        <v>1</v>
      </c>
      <c r="F3949" s="29">
        <f t="shared" si="2878"/>
        <v>0</v>
      </c>
      <c r="G3949" s="27">
        <f t="shared" si="2901"/>
        <v>0</v>
      </c>
      <c r="H3949" s="22">
        <f t="shared" si="2879"/>
        <v>44847482212.883377</v>
      </c>
      <c r="I3949" s="23">
        <f t="shared" si="2880"/>
        <v>132580106.5049091</v>
      </c>
      <c r="J3949" s="23">
        <f t="shared" si="2881"/>
        <v>1086</v>
      </c>
      <c r="K3949" s="19">
        <f t="shared" si="2902"/>
        <v>225.0831931027827</v>
      </c>
      <c r="L3949" s="16">
        <f t="shared" si="2882"/>
        <v>309.34523267100587</v>
      </c>
      <c r="M3949" s="23">
        <f>M3948-IF($B3949="B",(Percent_Rent_In_Elsies*2.49%/12 * H3948)/K3948,0)+IF($B3949="D",N3949,0)+IF(B3949="D",AK3948)+IF(B3949="C",F3948*90%)-(Y3949-Y3948)-IF($B3949="A",Q3948/K3948) + IF($B3949="A",Q3948/K3948)</f>
        <v>-72488432.370394155</v>
      </c>
      <c r="N3949" s="23">
        <f t="shared" si="2883"/>
        <v>0</v>
      </c>
      <c r="O3949" s="22">
        <f t="shared" si="2884"/>
        <v>31871046.931681462</v>
      </c>
      <c r="P3949" s="22">
        <f t="shared" si="2915"/>
        <v>0</v>
      </c>
      <c r="Q3949" s="22">
        <f t="shared" si="2916"/>
        <v>0</v>
      </c>
      <c r="R3949" s="22">
        <f t="shared" si="2885"/>
        <v>548315430.20226991</v>
      </c>
      <c r="S3949" s="16">
        <f t="shared" si="2875"/>
        <v>0</v>
      </c>
      <c r="T3949" s="15">
        <f t="shared" si="2886"/>
        <v>13745877.377991572</v>
      </c>
      <c r="U3949" s="23">
        <f t="shared" si="2903"/>
        <v>2436056.7425924391</v>
      </c>
      <c r="V3949" s="23">
        <f t="shared" si="2904"/>
        <v>0</v>
      </c>
      <c r="W3949" s="23">
        <f t="shared" si="2917"/>
        <v>202666.95029887182</v>
      </c>
      <c r="X3949" s="23">
        <f t="shared" si="2905"/>
        <v>47962171.5862839</v>
      </c>
      <c r="Y3949" s="23">
        <f t="shared" si="2887"/>
        <v>13825559.361691331</v>
      </c>
      <c r="Z3949" s="3">
        <f t="shared" si="2888"/>
        <v>0</v>
      </c>
      <c r="AA3949" s="23">
        <f t="shared" si="2889"/>
        <v>78148254.00375621</v>
      </c>
      <c r="AB3949" s="26">
        <f t="shared" si="2906"/>
        <v>70086276.274228588</v>
      </c>
      <c r="AC3949" s="23">
        <f t="shared" si="2907"/>
        <v>74889487.274228647</v>
      </c>
      <c r="AD3949" s="23">
        <f t="shared" si="2913"/>
        <v>4803211</v>
      </c>
      <c r="AE3949" s="24">
        <f t="shared" si="2874"/>
        <v>70086276.274228647</v>
      </c>
      <c r="AF3949" s="3">
        <f t="shared" si="2908"/>
        <v>0</v>
      </c>
      <c r="AG3949" s="2">
        <f t="shared" si="2890"/>
        <v>0</v>
      </c>
      <c r="AH3949" s="2">
        <f t="shared" si="2891"/>
        <v>255.95585667817366</v>
      </c>
      <c r="AI3949" s="23">
        <f t="shared" si="2914"/>
        <v>12564184676.1234</v>
      </c>
      <c r="AJ3949" s="23">
        <f t="shared" si="2892"/>
        <v>6219.922423797766</v>
      </c>
      <c r="AK3949" s="23">
        <f t="shared" si="2893"/>
        <v>0</v>
      </c>
      <c r="AL3949" s="23">
        <f t="shared" si="2918"/>
        <v>0</v>
      </c>
      <c r="AM3949" s="23">
        <f t="shared" si="2919"/>
        <v>0</v>
      </c>
      <c r="AN3949" s="16">
        <f t="shared" si="2909"/>
        <v>0</v>
      </c>
      <c r="AO3949" s="23">
        <f t="shared" si="2910"/>
        <v>0</v>
      </c>
      <c r="AP3949" s="22">
        <f t="shared" si="2911"/>
        <v>0</v>
      </c>
      <c r="AQ3949" s="30">
        <f t="shared" si="2894"/>
        <v>36367104262.623032</v>
      </c>
      <c r="AR3949" s="28">
        <f t="shared" si="2895"/>
        <v>17970635749.606575</v>
      </c>
      <c r="AS3949" s="25">
        <f t="shared" si="2896"/>
        <v>200337590.02425668</v>
      </c>
      <c r="AT3949" s="32">
        <f t="shared" si="2897"/>
        <v>0</v>
      </c>
      <c r="AU3949" s="23">
        <f t="shared" si="2898"/>
        <v>0</v>
      </c>
      <c r="AV3949" s="22">
        <f t="shared" si="2899"/>
        <v>5319058459.3918314</v>
      </c>
      <c r="AW3949" s="31">
        <f t="shared" si="2912"/>
        <v>24083964153.534607</v>
      </c>
      <c r="AX3949" s="21"/>
      <c r="AY3949" s="21"/>
      <c r="AZ3949" s="21"/>
      <c r="BA3949" s="21"/>
    </row>
    <row r="3950" spans="1:53" x14ac:dyDescent="0.25">
      <c r="A3950" s="21">
        <f t="shared" si="2920"/>
        <v>1027</v>
      </c>
      <c r="B3950" s="21" t="s">
        <v>28</v>
      </c>
      <c r="C3950" s="27">
        <f t="shared" si="2877"/>
        <v>0</v>
      </c>
      <c r="D3950" s="27">
        <f t="shared" si="2900"/>
        <v>0</v>
      </c>
      <c r="E3950" s="27" t="b">
        <f t="shared" si="2876"/>
        <v>1</v>
      </c>
      <c r="F3950" s="29">
        <f t="shared" si="2878"/>
        <v>0</v>
      </c>
      <c r="G3950" s="27">
        <f t="shared" si="2901"/>
        <v>0</v>
      </c>
      <c r="H3950" s="22">
        <f t="shared" si="2879"/>
        <v>44847482212.883377</v>
      </c>
      <c r="I3950" s="23">
        <f t="shared" si="2880"/>
        <v>132580106.5049091</v>
      </c>
      <c r="J3950" s="23">
        <f t="shared" si="2881"/>
        <v>1086</v>
      </c>
      <c r="K3950" s="19">
        <f t="shared" si="2902"/>
        <v>225.0831931027827</v>
      </c>
      <c r="L3950" s="16">
        <f t="shared" si="2882"/>
        <v>309.34523267100587</v>
      </c>
      <c r="M3950" s="23">
        <f>M3949-IF($B3950="B",(Percent_Rent_In_Elsies*2.49%/12 * H3949)/K3949,0)+IF($B3950="D",N3950,0)+IF(B3950="D",AK3949)+IF(B3950="C",F3949*90%)-(Y3950-Y3949)-IF($B3950="A",Q3949/K3949) + IF($B3950="A",Q3949/K3949)</f>
        <v>-72488432.370394155</v>
      </c>
      <c r="N3950" s="23">
        <f t="shared" si="2883"/>
        <v>0</v>
      </c>
      <c r="O3950" s="22">
        <f t="shared" si="2884"/>
        <v>0</v>
      </c>
      <c r="P3950" s="22">
        <f t="shared" si="2915"/>
        <v>31871046.931681462</v>
      </c>
      <c r="Q3950" s="22">
        <f t="shared" si="2916"/>
        <v>0</v>
      </c>
      <c r="R3950" s="22">
        <f t="shared" si="2885"/>
        <v>548315430.20226991</v>
      </c>
      <c r="S3950" s="16">
        <f t="shared" si="2875"/>
        <v>0</v>
      </c>
      <c r="T3950" s="15">
        <f t="shared" si="2886"/>
        <v>0</v>
      </c>
      <c r="U3950" s="23">
        <f t="shared" si="2903"/>
        <v>2436056.7425924391</v>
      </c>
      <c r="V3950" s="23">
        <f t="shared" si="2904"/>
        <v>0</v>
      </c>
      <c r="W3950" s="23">
        <f t="shared" si="2917"/>
        <v>0</v>
      </c>
      <c r="X3950" s="23">
        <f t="shared" si="2905"/>
        <v>47962171.5862839</v>
      </c>
      <c r="Y3950" s="23">
        <f t="shared" si="2887"/>
        <v>13825559.361691331</v>
      </c>
      <c r="Z3950" s="3">
        <f t="shared" si="2888"/>
        <v>10133.347514943593</v>
      </c>
      <c r="AA3950" s="23">
        <f t="shared" si="2889"/>
        <v>78300254.216480359</v>
      </c>
      <c r="AB3950" s="26">
        <f t="shared" si="2906"/>
        <v>70086276.274228588</v>
      </c>
      <c r="AC3950" s="23">
        <f t="shared" si="2907"/>
        <v>74889487.274228647</v>
      </c>
      <c r="AD3950" s="23">
        <f t="shared" si="2913"/>
        <v>4803211</v>
      </c>
      <c r="AE3950" s="24">
        <f t="shared" si="2874"/>
        <v>70086276.274228647</v>
      </c>
      <c r="AF3950" s="3">
        <f t="shared" si="2908"/>
        <v>0</v>
      </c>
      <c r="AG3950" s="2">
        <f t="shared" si="2890"/>
        <v>1216001701.793231</v>
      </c>
      <c r="AH3950" s="2">
        <f t="shared" si="2891"/>
        <v>255.95585667817366</v>
      </c>
      <c r="AI3950" s="23">
        <f t="shared" si="2914"/>
        <v>12588622314.146439</v>
      </c>
      <c r="AJ3950" s="23">
        <f t="shared" si="2892"/>
        <v>6219.922423797766</v>
      </c>
      <c r="AK3950" s="23">
        <f t="shared" si="2893"/>
        <v>0</v>
      </c>
      <c r="AL3950" s="23">
        <f t="shared" si="2918"/>
        <v>0</v>
      </c>
      <c r="AM3950" s="23">
        <f t="shared" si="2919"/>
        <v>0</v>
      </c>
      <c r="AN3950" s="16">
        <f t="shared" si="2909"/>
        <v>0</v>
      </c>
      <c r="AO3950" s="23">
        <f t="shared" si="2910"/>
        <v>0</v>
      </c>
      <c r="AP3950" s="22">
        <f t="shared" si="2911"/>
        <v>0</v>
      </c>
      <c r="AQ3950" s="30">
        <f t="shared" si="2894"/>
        <v>36367104262.623032</v>
      </c>
      <c r="AR3950" s="28">
        <f t="shared" si="2895"/>
        <v>17970635749.606575</v>
      </c>
      <c r="AS3950" s="25">
        <f t="shared" si="2896"/>
        <v>200337590.02425668</v>
      </c>
      <c r="AT3950" s="32">
        <f t="shared" si="2897"/>
        <v>20266.695029887185</v>
      </c>
      <c r="AU3950" s="23">
        <f t="shared" si="2898"/>
        <v>20266.695029887185</v>
      </c>
      <c r="AV3950" s="22">
        <f t="shared" si="2899"/>
        <v>5332804336.7698231</v>
      </c>
      <c r="AW3950" s="31">
        <f t="shared" si="2912"/>
        <v>24083964153.534611</v>
      </c>
      <c r="AX3950" s="21"/>
      <c r="AY3950" s="21"/>
      <c r="AZ3950" s="21"/>
      <c r="BA3950" s="21"/>
    </row>
    <row r="3951" spans="1:53" x14ac:dyDescent="0.25">
      <c r="A3951">
        <f t="shared" si="2920"/>
        <v>1028</v>
      </c>
      <c r="B3951" t="s">
        <v>6</v>
      </c>
      <c r="C3951" s="27">
        <f t="shared" si="2877"/>
        <v>0</v>
      </c>
      <c r="D3951" s="27">
        <f t="shared" si="2900"/>
        <v>0</v>
      </c>
      <c r="E3951" s="27" t="b">
        <f t="shared" si="2876"/>
        <v>1</v>
      </c>
      <c r="F3951" s="29">
        <f t="shared" si="2878"/>
        <v>0</v>
      </c>
      <c r="G3951" s="27">
        <f t="shared" si="2901"/>
        <v>0</v>
      </c>
      <c r="H3951" s="22">
        <f t="shared" si="2879"/>
        <v>44922228016.571518</v>
      </c>
      <c r="I3951" s="23">
        <f t="shared" si="2880"/>
        <v>132580106.5049091</v>
      </c>
      <c r="J3951" s="23">
        <f t="shared" si="2881"/>
        <v>1086</v>
      </c>
      <c r="K3951" s="19">
        <f t="shared" si="2902"/>
        <v>225.0831931027827</v>
      </c>
      <c r="L3951" s="16">
        <f t="shared" si="2882"/>
        <v>309.86080805879089</v>
      </c>
      <c r="M3951" s="23">
        <f>M3950-IF($B3951="B",(Percent_Rent_In_Elsies*2.49%/12 * H3950)/K3950,0)+IF($B3951="D",N3951,0)+IF(B3951="D",AK3950)+IF(B3951="C",F3950*90%)-(Y3951-Y3950)-IF($B3951="A",Q3950/K3950) + IF($B3951="A",Q3950/K3950)</f>
        <v>-72488432.370394155</v>
      </c>
      <c r="N3951" s="23">
        <f t="shared" si="2883"/>
        <v>0</v>
      </c>
      <c r="O3951" s="22">
        <f t="shared" si="2884"/>
        <v>0</v>
      </c>
      <c r="P3951" s="22">
        <f t="shared" si="2915"/>
        <v>0</v>
      </c>
      <c r="Q3951" s="22">
        <f t="shared" si="2916"/>
        <v>0</v>
      </c>
      <c r="R3951" s="22">
        <f t="shared" si="2885"/>
        <v>548315430.20226991</v>
      </c>
      <c r="S3951" s="16">
        <f t="shared" si="2875"/>
        <v>0</v>
      </c>
      <c r="T3951" s="15">
        <f t="shared" si="2886"/>
        <v>0</v>
      </c>
      <c r="U3951" s="23">
        <f t="shared" si="2903"/>
        <v>2436056.7425924391</v>
      </c>
      <c r="V3951" s="23">
        <f t="shared" si="2904"/>
        <v>0</v>
      </c>
      <c r="W3951" s="23">
        <f t="shared" si="2917"/>
        <v>0</v>
      </c>
      <c r="X3951" s="23">
        <f t="shared" si="2905"/>
        <v>48012838.323858611</v>
      </c>
      <c r="Y3951" s="23">
        <f t="shared" si="2887"/>
        <v>13825559.361691331</v>
      </c>
      <c r="Z3951" s="3">
        <f t="shared" si="2888"/>
        <v>0</v>
      </c>
      <c r="AA3951" s="23">
        <f t="shared" si="2889"/>
        <v>78300254.216480359</v>
      </c>
      <c r="AB3951" s="26">
        <f t="shared" si="2906"/>
        <v>70086276.274228588</v>
      </c>
      <c r="AC3951" s="23">
        <f t="shared" si="2907"/>
        <v>74889487.274228647</v>
      </c>
      <c r="AD3951" s="23">
        <f t="shared" si="2913"/>
        <v>4803211</v>
      </c>
      <c r="AE3951" s="24">
        <f t="shared" si="2874"/>
        <v>70086276.274228647</v>
      </c>
      <c r="AF3951" s="3">
        <f t="shared" si="2908"/>
        <v>0</v>
      </c>
      <c r="AG3951" s="2">
        <f t="shared" si="2890"/>
        <v>0</v>
      </c>
      <c r="AH3951" s="2">
        <f t="shared" si="2891"/>
        <v>256.3824497726373</v>
      </c>
      <c r="AI3951" s="23">
        <f t="shared" si="2914"/>
        <v>12588622314.146439</v>
      </c>
      <c r="AJ3951" s="23">
        <f t="shared" si="2892"/>
        <v>6219.922423797766</v>
      </c>
      <c r="AK3951" s="23">
        <f t="shared" si="2893"/>
        <v>0</v>
      </c>
      <c r="AL3951" s="23">
        <f t="shared" si="2918"/>
        <v>0</v>
      </c>
      <c r="AM3951" s="23">
        <f t="shared" si="2919"/>
        <v>0</v>
      </c>
      <c r="AN3951" s="16">
        <f t="shared" si="2909"/>
        <v>0</v>
      </c>
      <c r="AO3951" s="23">
        <f t="shared" si="2910"/>
        <v>0</v>
      </c>
      <c r="AP3951" s="22">
        <f t="shared" si="2911"/>
        <v>0</v>
      </c>
      <c r="AQ3951" s="30">
        <f t="shared" si="2894"/>
        <v>36367104262.623032</v>
      </c>
      <c r="AR3951" s="28">
        <f t="shared" si="2895"/>
        <v>17970635749.606575</v>
      </c>
      <c r="AS3951" s="25">
        <f t="shared" si="2896"/>
        <v>200337590.02425668</v>
      </c>
      <c r="AT3951" s="32">
        <f t="shared" si="2897"/>
        <v>0</v>
      </c>
      <c r="AU3951" s="23">
        <f t="shared" si="2898"/>
        <v>0</v>
      </c>
      <c r="AV3951" s="22">
        <f t="shared" si="2899"/>
        <v>5332804336.7698231</v>
      </c>
      <c r="AW3951" s="31">
        <f t="shared" si="2912"/>
        <v>24052093106.602928</v>
      </c>
    </row>
    <row r="3952" spans="1:53" x14ac:dyDescent="0.25">
      <c r="A3952">
        <f t="shared" si="2920"/>
        <v>1028</v>
      </c>
      <c r="B3952" t="s">
        <v>7</v>
      </c>
      <c r="C3952" s="27">
        <f t="shared" si="2877"/>
        <v>0</v>
      </c>
      <c r="D3952" s="27">
        <f t="shared" si="2900"/>
        <v>0</v>
      </c>
      <c r="E3952" s="27" t="b">
        <f t="shared" si="2876"/>
        <v>1</v>
      </c>
      <c r="F3952" s="29">
        <f t="shared" si="2878"/>
        <v>0</v>
      </c>
      <c r="G3952" s="27">
        <f t="shared" si="2901"/>
        <v>0</v>
      </c>
      <c r="H3952" s="22">
        <f t="shared" si="2879"/>
        <v>44922228016.57151</v>
      </c>
      <c r="I3952" s="23">
        <f t="shared" si="2880"/>
        <v>132580106.5049091</v>
      </c>
      <c r="J3952" s="23">
        <f t="shared" si="2881"/>
        <v>1086</v>
      </c>
      <c r="K3952" s="19">
        <f t="shared" si="2902"/>
        <v>225.0831931027827</v>
      </c>
      <c r="L3952" s="16">
        <f t="shared" si="2882"/>
        <v>309.86080805879089</v>
      </c>
      <c r="M3952" s="23">
        <f>M3951-IF($B3952="B",(Percent_Rent_In_Elsies*2.49%/12 * H3951)/K3951,0)+IF($B3952="D",N3952,0)+IF(B3952="D",AK3951)+IF(B3952="C",F3951*90%)-(Y3952-Y3951)-IF($B3952="A",Q3951/K3951) + IF($B3952="A",Q3951/K3951)</f>
        <v>-72695497.193514511</v>
      </c>
      <c r="N3952" s="23">
        <f t="shared" si="2883"/>
        <v>0</v>
      </c>
      <c r="O3952" s="22">
        <f t="shared" si="2884"/>
        <v>0</v>
      </c>
      <c r="P3952" s="22">
        <f t="shared" si="2915"/>
        <v>0</v>
      </c>
      <c r="Q3952" s="22">
        <f t="shared" si="2916"/>
        <v>0</v>
      </c>
      <c r="R3952" s="22">
        <f t="shared" si="2885"/>
        <v>502622477.68541408</v>
      </c>
      <c r="S3952" s="16">
        <f t="shared" si="2875"/>
        <v>45692952.516855828</v>
      </c>
      <c r="T3952" s="15">
        <f t="shared" si="2886"/>
        <v>0</v>
      </c>
      <c r="U3952" s="23">
        <f t="shared" si="2903"/>
        <v>2233052.014043069</v>
      </c>
      <c r="V3952" s="23">
        <f t="shared" si="2904"/>
        <v>203004.72854936993</v>
      </c>
      <c r="W3952" s="23">
        <f t="shared" si="2917"/>
        <v>0</v>
      </c>
      <c r="X3952" s="23">
        <f t="shared" si="2905"/>
        <v>48012838.323858611</v>
      </c>
      <c r="Y3952" s="23">
        <f t="shared" si="2887"/>
        <v>13825559.361691331</v>
      </c>
      <c r="Z3952" s="3">
        <f t="shared" si="2888"/>
        <v>0</v>
      </c>
      <c r="AA3952" s="23">
        <f t="shared" si="2889"/>
        <v>78300254.216480359</v>
      </c>
      <c r="AB3952" s="26">
        <f t="shared" si="2906"/>
        <v>70086276.274228588</v>
      </c>
      <c r="AC3952" s="23">
        <f t="shared" si="2907"/>
        <v>74889487.274228647</v>
      </c>
      <c r="AD3952" s="23">
        <f t="shared" si="2913"/>
        <v>4803211</v>
      </c>
      <c r="AE3952" s="24">
        <f t="shared" si="2874"/>
        <v>70086276.274228647</v>
      </c>
      <c r="AF3952" s="3">
        <f t="shared" si="2908"/>
        <v>0</v>
      </c>
      <c r="AG3952" s="2">
        <f t="shared" si="2890"/>
        <v>0</v>
      </c>
      <c r="AH3952" s="2">
        <f t="shared" si="2891"/>
        <v>256.38244977263724</v>
      </c>
      <c r="AI3952" s="23">
        <f t="shared" si="2914"/>
        <v>12588622314.146439</v>
      </c>
      <c r="AJ3952" s="23">
        <f t="shared" si="2892"/>
        <v>6219.922423797766</v>
      </c>
      <c r="AK3952" s="23">
        <f t="shared" si="2893"/>
        <v>0</v>
      </c>
      <c r="AL3952" s="23">
        <f t="shared" si="2918"/>
        <v>13104451.097185135</v>
      </c>
      <c r="AM3952" s="23">
        <f t="shared" si="2919"/>
        <v>12226300384.641457</v>
      </c>
      <c r="AN3952" s="16">
        <f t="shared" si="2909"/>
        <v>0</v>
      </c>
      <c r="AO3952" s="23">
        <f t="shared" si="2910"/>
        <v>207064.82312035741</v>
      </c>
      <c r="AP3952" s="22">
        <f t="shared" si="2911"/>
        <v>46606811.567192949</v>
      </c>
      <c r="AQ3952" s="30">
        <f t="shared" si="2894"/>
        <v>36459921727.859093</v>
      </c>
      <c r="AR3952" s="28">
        <f t="shared" si="2895"/>
        <v>18016846403.275448</v>
      </c>
      <c r="AS3952" s="25">
        <f t="shared" si="2896"/>
        <v>200337590.02425668</v>
      </c>
      <c r="AT3952" s="32">
        <f t="shared" si="2897"/>
        <v>0</v>
      </c>
      <c r="AU3952" s="23">
        <f t="shared" si="2898"/>
        <v>0</v>
      </c>
      <c r="AV3952" s="22">
        <f t="shared" si="2899"/>
        <v>5332804336.7698231</v>
      </c>
      <c r="AW3952" s="31">
        <f t="shared" si="2912"/>
        <v>24144910571.838989</v>
      </c>
    </row>
    <row r="3953" spans="1:53" s="21" customFormat="1" x14ac:dyDescent="0.25">
      <c r="A3953">
        <f t="shared" si="2920"/>
        <v>1028</v>
      </c>
      <c r="B3953" t="s">
        <v>8</v>
      </c>
      <c r="C3953" s="27">
        <f t="shared" si="2877"/>
        <v>0</v>
      </c>
      <c r="D3953" s="27">
        <f t="shared" si="2900"/>
        <v>0</v>
      </c>
      <c r="E3953" s="27" t="b">
        <f t="shared" si="2876"/>
        <v>1</v>
      </c>
      <c r="F3953" s="29">
        <f t="shared" si="2878"/>
        <v>0</v>
      </c>
      <c r="G3953" s="27">
        <f t="shared" si="2901"/>
        <v>0</v>
      </c>
      <c r="H3953" s="22">
        <f t="shared" si="2879"/>
        <v>44922228016.57151</v>
      </c>
      <c r="I3953" s="23">
        <f t="shared" si="2880"/>
        <v>132580106.5049091</v>
      </c>
      <c r="J3953" s="23">
        <f t="shared" si="2881"/>
        <v>1086</v>
      </c>
      <c r="K3953" s="19">
        <f t="shared" si="2902"/>
        <v>225.0831931027827</v>
      </c>
      <c r="L3953" s="16">
        <f t="shared" si="2882"/>
        <v>309.86080805879089</v>
      </c>
      <c r="M3953" s="23">
        <f>M3952-IF($B3953="B",(Percent_Rent_In_Elsies*2.49%/12 * H3952)/K3952,0)+IF($B3953="D",N3953,0)+IF(B3953="D",AK3952)+IF(B3953="C",F3952*90%)-(Y3953-Y3952)-IF($B3953="A",Q3952/K3952) + IF($B3953="A",Q3952/K3952)</f>
        <v>-72695497.193514511</v>
      </c>
      <c r="N3953" s="23">
        <f t="shared" si="2883"/>
        <v>0</v>
      </c>
      <c r="O3953" s="22">
        <f t="shared" si="2884"/>
        <v>0</v>
      </c>
      <c r="P3953" s="22">
        <f t="shared" si="2915"/>
        <v>0</v>
      </c>
      <c r="Q3953" s="22">
        <f t="shared" si="2916"/>
        <v>0</v>
      </c>
      <c r="R3953" s="22">
        <f t="shared" si="2885"/>
        <v>549229289.25260699</v>
      </c>
      <c r="S3953" s="16">
        <f t="shared" si="2875"/>
        <v>45692952.516855828</v>
      </c>
      <c r="T3953" s="15">
        <f t="shared" si="2886"/>
        <v>0</v>
      </c>
      <c r="U3953" s="23">
        <f t="shared" si="2903"/>
        <v>2440116.8371634264</v>
      </c>
      <c r="V3953" s="23">
        <f t="shared" si="2904"/>
        <v>203004.72854936993</v>
      </c>
      <c r="W3953" s="23">
        <f t="shared" si="2917"/>
        <v>0</v>
      </c>
      <c r="X3953" s="23">
        <f t="shared" si="2905"/>
        <v>48012838.323858611</v>
      </c>
      <c r="Y3953" s="23">
        <f t="shared" si="2887"/>
        <v>13825559.361691331</v>
      </c>
      <c r="Z3953" s="3">
        <f t="shared" si="2888"/>
        <v>0</v>
      </c>
      <c r="AA3953" s="23">
        <f t="shared" si="2889"/>
        <v>78300254.216480359</v>
      </c>
      <c r="AB3953" s="26">
        <f t="shared" si="2906"/>
        <v>70086276.274228588</v>
      </c>
      <c r="AC3953" s="23">
        <f t="shared" si="2907"/>
        <v>74889487.274228647</v>
      </c>
      <c r="AD3953" s="23">
        <f t="shared" si="2913"/>
        <v>4803211</v>
      </c>
      <c r="AE3953" s="24">
        <f t="shared" si="2874"/>
        <v>70086276.274228647</v>
      </c>
      <c r="AF3953" s="3">
        <f t="shared" si="2908"/>
        <v>1E-4</v>
      </c>
      <c r="AG3953" s="2">
        <f t="shared" si="2890"/>
        <v>0</v>
      </c>
      <c r="AH3953" s="2">
        <f t="shared" si="2891"/>
        <v>256.38244977263724</v>
      </c>
      <c r="AI3953" s="23">
        <f t="shared" si="2914"/>
        <v>12588622314.146439</v>
      </c>
      <c r="AJ3953" s="23">
        <f t="shared" si="2892"/>
        <v>6219.922423797766</v>
      </c>
      <c r="AK3953" s="23">
        <f t="shared" si="2893"/>
        <v>70548.25407278059</v>
      </c>
      <c r="AL3953" s="23">
        <f t="shared" si="2918"/>
        <v>0</v>
      </c>
      <c r="AM3953" s="23">
        <f t="shared" si="2919"/>
        <v>0</v>
      </c>
      <c r="AN3953" s="16">
        <f t="shared" si="2909"/>
        <v>0</v>
      </c>
      <c r="AO3953" s="23">
        <f t="shared" si="2910"/>
        <v>0</v>
      </c>
      <c r="AP3953" s="22">
        <f t="shared" si="2911"/>
        <v>0</v>
      </c>
      <c r="AQ3953" s="30">
        <f t="shared" si="2894"/>
        <v>36459921727.859093</v>
      </c>
      <c r="AR3953" s="28">
        <f t="shared" si="2895"/>
        <v>18016846403.275448</v>
      </c>
      <c r="AS3953" s="25">
        <f t="shared" si="2896"/>
        <v>200337590.02425668</v>
      </c>
      <c r="AT3953" s="32">
        <f t="shared" si="2897"/>
        <v>0</v>
      </c>
      <c r="AU3953" s="23">
        <f t="shared" si="2898"/>
        <v>0</v>
      </c>
      <c r="AV3953" s="22">
        <f t="shared" si="2899"/>
        <v>5332804336.7698231</v>
      </c>
      <c r="AW3953" s="31">
        <f t="shared" si="2912"/>
        <v>24144910571.838989</v>
      </c>
      <c r="AX3953"/>
      <c r="AY3953"/>
      <c r="AZ3953"/>
      <c r="BA3953"/>
    </row>
    <row r="3954" spans="1:53" s="21" customFormat="1" x14ac:dyDescent="0.25">
      <c r="A3954">
        <f t="shared" si="2920"/>
        <v>1028</v>
      </c>
      <c r="B3954" t="s">
        <v>9</v>
      </c>
      <c r="C3954" s="27">
        <f t="shared" si="2877"/>
        <v>0</v>
      </c>
      <c r="D3954" s="27">
        <f t="shared" si="2900"/>
        <v>0</v>
      </c>
      <c r="E3954" s="27" t="b">
        <f t="shared" si="2876"/>
        <v>1</v>
      </c>
      <c r="F3954" s="29">
        <f t="shared" si="2878"/>
        <v>0</v>
      </c>
      <c r="G3954" s="27">
        <f t="shared" si="2901"/>
        <v>0</v>
      </c>
      <c r="H3954" s="22">
        <f t="shared" si="2879"/>
        <v>44922228016.57151</v>
      </c>
      <c r="I3954" s="23">
        <f t="shared" si="2880"/>
        <v>132580106.5049091</v>
      </c>
      <c r="J3954" s="23">
        <f t="shared" si="2881"/>
        <v>1086</v>
      </c>
      <c r="K3954" s="19">
        <f t="shared" si="2902"/>
        <v>225.0831931027827</v>
      </c>
      <c r="L3954" s="16">
        <f t="shared" si="2882"/>
        <v>309.86080805879089</v>
      </c>
      <c r="M3954" s="23">
        <f>M3953-IF($B3954="B",(Percent_Rent_In_Elsies*2.49%/12 * H3953)/K3953,0)+IF($B3954="D",N3954,0)+IF(B3954="D",AK3953)+IF(B3954="C",F3953*90%)-(Y3954-Y3953)-IF($B3954="A",Q3953/K3953) + IF($B3954="A",Q3953/K3953)</f>
        <v>-72624948.939441726</v>
      </c>
      <c r="N3954" s="23">
        <f t="shared" si="2883"/>
        <v>0</v>
      </c>
      <c r="O3954" s="22">
        <f t="shared" si="2884"/>
        <v>31924165.343234271</v>
      </c>
      <c r="P3954" s="22">
        <f t="shared" si="2915"/>
        <v>0</v>
      </c>
      <c r="Q3954" s="22">
        <f t="shared" si="2916"/>
        <v>0</v>
      </c>
      <c r="R3954" s="22">
        <f t="shared" si="2885"/>
        <v>549229289.25260699</v>
      </c>
      <c r="S3954" s="16">
        <f t="shared" si="2875"/>
        <v>0</v>
      </c>
      <c r="T3954" s="15">
        <f t="shared" si="2886"/>
        <v>13768787.173621558</v>
      </c>
      <c r="U3954" s="23">
        <f t="shared" si="2903"/>
        <v>2440116.8371634264</v>
      </c>
      <c r="V3954" s="23">
        <f t="shared" si="2904"/>
        <v>0</v>
      </c>
      <c r="W3954" s="23">
        <f t="shared" si="2917"/>
        <v>203004.72854936993</v>
      </c>
      <c r="X3954" s="23">
        <f t="shared" si="2905"/>
        <v>48012838.323858611</v>
      </c>
      <c r="Y3954" s="23">
        <f t="shared" si="2887"/>
        <v>13825559.361691331</v>
      </c>
      <c r="Z3954" s="3">
        <f t="shared" si="2888"/>
        <v>0</v>
      </c>
      <c r="AA3954" s="23">
        <f t="shared" si="2889"/>
        <v>78229705.962407574</v>
      </c>
      <c r="AB3954" s="26">
        <f t="shared" si="2906"/>
        <v>70086276.274228588</v>
      </c>
      <c r="AC3954" s="23">
        <f t="shared" si="2907"/>
        <v>74889487.274228647</v>
      </c>
      <c r="AD3954" s="23">
        <f t="shared" si="2913"/>
        <v>4803211</v>
      </c>
      <c r="AE3954" s="24">
        <f t="shared" si="2874"/>
        <v>70086276.274228647</v>
      </c>
      <c r="AF3954" s="3">
        <f t="shared" si="2908"/>
        <v>0</v>
      </c>
      <c r="AG3954" s="2">
        <f t="shared" si="2890"/>
        <v>0</v>
      </c>
      <c r="AH3954" s="2">
        <f t="shared" si="2891"/>
        <v>256.38244977263724</v>
      </c>
      <c r="AI3954" s="23">
        <f t="shared" si="2914"/>
        <v>12577280009.650347</v>
      </c>
      <c r="AJ3954" s="23">
        <f t="shared" si="2892"/>
        <v>6219.922423797766</v>
      </c>
      <c r="AK3954" s="23">
        <f t="shared" si="2893"/>
        <v>0</v>
      </c>
      <c r="AL3954" s="23">
        <f t="shared" si="2918"/>
        <v>0</v>
      </c>
      <c r="AM3954" s="23">
        <f t="shared" si="2919"/>
        <v>0</v>
      </c>
      <c r="AN3954" s="16">
        <f t="shared" si="2909"/>
        <v>0</v>
      </c>
      <c r="AO3954" s="23">
        <f t="shared" si="2910"/>
        <v>0</v>
      </c>
      <c r="AP3954" s="22">
        <f t="shared" si="2911"/>
        <v>0</v>
      </c>
      <c r="AQ3954" s="30">
        <f t="shared" si="2894"/>
        <v>36459921727.859093</v>
      </c>
      <c r="AR3954" s="28">
        <f t="shared" si="2895"/>
        <v>18016846403.275448</v>
      </c>
      <c r="AS3954" s="25">
        <f t="shared" si="2896"/>
        <v>200337590.02425668</v>
      </c>
      <c r="AT3954" s="32">
        <f t="shared" si="2897"/>
        <v>0</v>
      </c>
      <c r="AU3954" s="23">
        <f t="shared" si="2898"/>
        <v>0</v>
      </c>
      <c r="AV3954" s="22">
        <f t="shared" si="2899"/>
        <v>5332804336.7698231</v>
      </c>
      <c r="AW3954" s="31">
        <f t="shared" si="2912"/>
        <v>24144910571.838989</v>
      </c>
      <c r="AX3954"/>
      <c r="AY3954"/>
      <c r="AZ3954"/>
      <c r="BA3954"/>
    </row>
    <row r="3955" spans="1:53" x14ac:dyDescent="0.25">
      <c r="A3955" s="21">
        <f t="shared" si="2920"/>
        <v>1028</v>
      </c>
      <c r="B3955" s="21" t="s">
        <v>28</v>
      </c>
      <c r="C3955" s="27">
        <f t="shared" si="2877"/>
        <v>0</v>
      </c>
      <c r="D3955" s="27">
        <f t="shared" si="2900"/>
        <v>0</v>
      </c>
      <c r="E3955" s="27" t="b">
        <f t="shared" si="2876"/>
        <v>1</v>
      </c>
      <c r="F3955" s="29">
        <f t="shared" si="2878"/>
        <v>0</v>
      </c>
      <c r="G3955" s="27">
        <f t="shared" si="2901"/>
        <v>0</v>
      </c>
      <c r="H3955" s="22">
        <f t="shared" si="2879"/>
        <v>44922228016.57151</v>
      </c>
      <c r="I3955" s="23">
        <f t="shared" si="2880"/>
        <v>132580106.5049091</v>
      </c>
      <c r="J3955" s="23">
        <f t="shared" si="2881"/>
        <v>1086</v>
      </c>
      <c r="K3955" s="19">
        <f t="shared" si="2902"/>
        <v>225.0831931027827</v>
      </c>
      <c r="L3955" s="16">
        <f t="shared" si="2882"/>
        <v>309.86080805879089</v>
      </c>
      <c r="M3955" s="23">
        <f>M3954-IF($B3955="B",(Percent_Rent_In_Elsies*2.49%/12 * H3954)/K3954,0)+IF($B3955="D",N3955,0)+IF(B3955="D",AK3954)+IF(B3955="C",F3954*90%)-(Y3955-Y3954)-IF($B3955="A",Q3954/K3954) + IF($B3955="A",Q3954/K3954)</f>
        <v>-72624948.939441726</v>
      </c>
      <c r="N3955" s="23">
        <f t="shared" si="2883"/>
        <v>0</v>
      </c>
      <c r="O3955" s="22">
        <f t="shared" si="2884"/>
        <v>0</v>
      </c>
      <c r="P3955" s="22">
        <f t="shared" si="2915"/>
        <v>31924165.343234271</v>
      </c>
      <c r="Q3955" s="22">
        <f t="shared" si="2916"/>
        <v>0</v>
      </c>
      <c r="R3955" s="22">
        <f t="shared" si="2885"/>
        <v>549229289.25260699</v>
      </c>
      <c r="S3955" s="16">
        <f t="shared" si="2875"/>
        <v>0</v>
      </c>
      <c r="T3955" s="15">
        <f t="shared" si="2886"/>
        <v>0</v>
      </c>
      <c r="U3955" s="23">
        <f t="shared" si="2903"/>
        <v>2440116.8371634264</v>
      </c>
      <c r="V3955" s="23">
        <f t="shared" si="2904"/>
        <v>0</v>
      </c>
      <c r="W3955" s="23">
        <f t="shared" si="2917"/>
        <v>0</v>
      </c>
      <c r="X3955" s="23">
        <f t="shared" si="2905"/>
        <v>48012838.323858611</v>
      </c>
      <c r="Y3955" s="23">
        <f t="shared" si="2887"/>
        <v>13825559.361691331</v>
      </c>
      <c r="Z3955" s="3">
        <f t="shared" si="2888"/>
        <v>10150.236427468499</v>
      </c>
      <c r="AA3955" s="23">
        <f t="shared" si="2889"/>
        <v>78381959.508819595</v>
      </c>
      <c r="AB3955" s="26">
        <f t="shared" si="2906"/>
        <v>70086276.274228588</v>
      </c>
      <c r="AC3955" s="23">
        <f t="shared" si="2907"/>
        <v>74889487.274228647</v>
      </c>
      <c r="AD3955" s="23">
        <f t="shared" si="2913"/>
        <v>4803211</v>
      </c>
      <c r="AE3955" s="24">
        <f t="shared" ref="AE3955:AE4018" si="2921">AC3955-AD3955</f>
        <v>70086276.274228647</v>
      </c>
      <c r="AF3955" s="3">
        <f t="shared" si="2908"/>
        <v>0</v>
      </c>
      <c r="AG3955" s="2">
        <f t="shared" si="2890"/>
        <v>1218028371.2962198</v>
      </c>
      <c r="AH3955" s="2">
        <f t="shared" si="2891"/>
        <v>256.38244977263724</v>
      </c>
      <c r="AI3955" s="23">
        <f t="shared" si="2914"/>
        <v>12601758377.070089</v>
      </c>
      <c r="AJ3955" s="23">
        <f t="shared" si="2892"/>
        <v>6219.922423797766</v>
      </c>
      <c r="AK3955" s="23">
        <f t="shared" si="2893"/>
        <v>0</v>
      </c>
      <c r="AL3955" s="23">
        <f t="shared" si="2918"/>
        <v>0</v>
      </c>
      <c r="AM3955" s="23">
        <f t="shared" si="2919"/>
        <v>0</v>
      </c>
      <c r="AN3955" s="16">
        <f t="shared" si="2909"/>
        <v>0</v>
      </c>
      <c r="AO3955" s="23">
        <f t="shared" si="2910"/>
        <v>0</v>
      </c>
      <c r="AP3955" s="22">
        <f t="shared" si="2911"/>
        <v>0</v>
      </c>
      <c r="AQ3955" s="30">
        <f t="shared" si="2894"/>
        <v>36459921727.859093</v>
      </c>
      <c r="AR3955" s="28">
        <f t="shared" si="2895"/>
        <v>18016846403.275448</v>
      </c>
      <c r="AS3955" s="25">
        <f t="shared" si="2896"/>
        <v>200337590.02425668</v>
      </c>
      <c r="AT3955" s="32">
        <f t="shared" si="2897"/>
        <v>20300.472854936997</v>
      </c>
      <c r="AU3955" s="23">
        <f t="shared" si="2898"/>
        <v>20300.472854936997</v>
      </c>
      <c r="AV3955" s="22">
        <f t="shared" si="2899"/>
        <v>5346573123.9434443</v>
      </c>
      <c r="AW3955" s="31">
        <f t="shared" si="2912"/>
        <v>24144910571.838989</v>
      </c>
    </row>
    <row r="3956" spans="1:53" x14ac:dyDescent="0.25">
      <c r="A3956">
        <f t="shared" si="2920"/>
        <v>1029</v>
      </c>
      <c r="B3956" t="s">
        <v>6</v>
      </c>
      <c r="C3956" s="27">
        <f t="shared" si="2877"/>
        <v>0</v>
      </c>
      <c r="D3956" s="27">
        <f t="shared" si="2900"/>
        <v>0</v>
      </c>
      <c r="E3956" s="27" t="b">
        <f t="shared" si="2876"/>
        <v>1</v>
      </c>
      <c r="F3956" s="29">
        <f t="shared" si="2878"/>
        <v>0</v>
      </c>
      <c r="G3956" s="27">
        <f t="shared" si="2901"/>
        <v>0</v>
      </c>
      <c r="H3956" s="22">
        <f t="shared" si="2879"/>
        <v>44997098396.599129</v>
      </c>
      <c r="I3956" s="23">
        <f t="shared" si="2880"/>
        <v>132580106.5049091</v>
      </c>
      <c r="J3956" s="23">
        <f t="shared" si="2881"/>
        <v>1086</v>
      </c>
      <c r="K3956" s="19">
        <f t="shared" si="2902"/>
        <v>225.0831931027827</v>
      </c>
      <c r="L3956" s="16">
        <f t="shared" si="2882"/>
        <v>310.37724273888887</v>
      </c>
      <c r="M3956" s="23">
        <f>M3955-IF($B3956="B",(Percent_Rent_In_Elsies*2.49%/12 * H3955)/K3955,0)+IF($B3956="D",N3956,0)+IF(B3956="D",AK3955)+IF(B3956="C",F3955*90%)-(Y3956-Y3955)-IF($B3956="A",Q3955/K3955) + IF($B3956="A",Q3955/K3955)</f>
        <v>-72624948.939441726</v>
      </c>
      <c r="N3956" s="23">
        <f t="shared" si="2883"/>
        <v>0</v>
      </c>
      <c r="O3956" s="22">
        <f t="shared" si="2884"/>
        <v>0</v>
      </c>
      <c r="P3956" s="22">
        <f t="shared" si="2915"/>
        <v>0</v>
      </c>
      <c r="Q3956" s="22">
        <f t="shared" si="2916"/>
        <v>0</v>
      </c>
      <c r="R3956" s="22">
        <f t="shared" si="2885"/>
        <v>549229289.25260699</v>
      </c>
      <c r="S3956" s="16">
        <f t="shared" si="2875"/>
        <v>0</v>
      </c>
      <c r="T3956" s="15">
        <f t="shared" si="2886"/>
        <v>0</v>
      </c>
      <c r="U3956" s="23">
        <f t="shared" si="2903"/>
        <v>2440116.8371634264</v>
      </c>
      <c r="V3956" s="23">
        <f t="shared" si="2904"/>
        <v>0</v>
      </c>
      <c r="W3956" s="23">
        <f t="shared" si="2917"/>
        <v>0</v>
      </c>
      <c r="X3956" s="23">
        <f t="shared" si="2905"/>
        <v>48063589.505995952</v>
      </c>
      <c r="Y3956" s="23">
        <f t="shared" si="2887"/>
        <v>13825559.361691331</v>
      </c>
      <c r="Z3956" s="3">
        <f t="shared" si="2888"/>
        <v>0</v>
      </c>
      <c r="AA3956" s="23">
        <f t="shared" si="2889"/>
        <v>78381959.508819595</v>
      </c>
      <c r="AB3956" s="26">
        <f t="shared" si="2906"/>
        <v>70086276.274228588</v>
      </c>
      <c r="AC3956" s="23">
        <f t="shared" si="2907"/>
        <v>74889487.274228647</v>
      </c>
      <c r="AD3956" s="23">
        <f t="shared" si="2913"/>
        <v>4803211</v>
      </c>
      <c r="AE3956" s="24">
        <f t="shared" si="2921"/>
        <v>70086276.274228647</v>
      </c>
      <c r="AF3956" s="3">
        <f t="shared" si="2908"/>
        <v>0</v>
      </c>
      <c r="AG3956" s="2">
        <f t="shared" si="2890"/>
        <v>0</v>
      </c>
      <c r="AH3956" s="2">
        <f t="shared" si="2891"/>
        <v>256.80975385559168</v>
      </c>
      <c r="AI3956" s="23">
        <f t="shared" si="2914"/>
        <v>12601758377.070089</v>
      </c>
      <c r="AJ3956" s="23">
        <f t="shared" si="2892"/>
        <v>6219.922423797766</v>
      </c>
      <c r="AK3956" s="23">
        <f t="shared" si="2893"/>
        <v>0</v>
      </c>
      <c r="AL3956" s="23">
        <f t="shared" si="2918"/>
        <v>0</v>
      </c>
      <c r="AM3956" s="23">
        <f t="shared" si="2919"/>
        <v>0</v>
      </c>
      <c r="AN3956" s="16">
        <f t="shared" si="2909"/>
        <v>0</v>
      </c>
      <c r="AO3956" s="23">
        <f t="shared" si="2910"/>
        <v>0</v>
      </c>
      <c r="AP3956" s="22">
        <f t="shared" si="2911"/>
        <v>0</v>
      </c>
      <c r="AQ3956" s="30">
        <f t="shared" si="2894"/>
        <v>36459921727.859093</v>
      </c>
      <c r="AR3956" s="28">
        <f t="shared" si="2895"/>
        <v>18016846403.275448</v>
      </c>
      <c r="AS3956" s="25">
        <f t="shared" si="2896"/>
        <v>200337590.02425668</v>
      </c>
      <c r="AT3956" s="32">
        <f t="shared" si="2897"/>
        <v>0</v>
      </c>
      <c r="AU3956" s="23">
        <f t="shared" si="2898"/>
        <v>0</v>
      </c>
      <c r="AV3956" s="22">
        <f t="shared" si="2899"/>
        <v>5346573123.9434443</v>
      </c>
      <c r="AW3956" s="31">
        <f t="shared" si="2912"/>
        <v>24112986406.495754</v>
      </c>
    </row>
    <row r="3957" spans="1:53" x14ac:dyDescent="0.25">
      <c r="A3957">
        <f t="shared" si="2920"/>
        <v>1029</v>
      </c>
      <c r="B3957" t="s">
        <v>7</v>
      </c>
      <c r="C3957" s="27">
        <f t="shared" si="2877"/>
        <v>0</v>
      </c>
      <c r="D3957" s="27">
        <f t="shared" si="2900"/>
        <v>0</v>
      </c>
      <c r="E3957" s="27" t="b">
        <f t="shared" si="2876"/>
        <v>1</v>
      </c>
      <c r="F3957" s="29">
        <f t="shared" si="2878"/>
        <v>0</v>
      </c>
      <c r="G3957" s="27">
        <f t="shared" si="2901"/>
        <v>0</v>
      </c>
      <c r="H3957" s="22">
        <f t="shared" si="2879"/>
        <v>44997098396.599129</v>
      </c>
      <c r="I3957" s="23">
        <f t="shared" si="2880"/>
        <v>132580106.5049091</v>
      </c>
      <c r="J3957" s="23">
        <f t="shared" si="2881"/>
        <v>1086</v>
      </c>
      <c r="K3957" s="19">
        <f t="shared" si="2902"/>
        <v>225.0831931027827</v>
      </c>
      <c r="L3957" s="16">
        <f t="shared" si="2882"/>
        <v>310.37724273888887</v>
      </c>
      <c r="M3957" s="23">
        <f>M3956-IF($B3957="B",(Percent_Rent_In_Elsies*2.49%/12 * H3956)/K3956,0)+IF($B3957="D",N3957,0)+IF(B3957="D",AK3956)+IF(B3957="C",F3956*90%)-(Y3957-Y3956)-IF($B3957="A",Q3956/K3956) + IF($B3957="A",Q3956/K3956)</f>
        <v>-72832358.870600611</v>
      </c>
      <c r="N3957" s="23">
        <f t="shared" si="2883"/>
        <v>0</v>
      </c>
      <c r="O3957" s="22">
        <f t="shared" si="2884"/>
        <v>0</v>
      </c>
      <c r="P3957" s="22">
        <f t="shared" si="2915"/>
        <v>0</v>
      </c>
      <c r="Q3957" s="22">
        <f t="shared" si="2916"/>
        <v>0</v>
      </c>
      <c r="R3957" s="22">
        <f t="shared" si="2885"/>
        <v>503460181.81488973</v>
      </c>
      <c r="S3957" s="16">
        <f t="shared" si="2875"/>
        <v>45769107.437717251</v>
      </c>
      <c r="T3957" s="15">
        <f t="shared" si="2886"/>
        <v>0</v>
      </c>
      <c r="U3957" s="23">
        <f t="shared" si="2903"/>
        <v>2236773.7673998075</v>
      </c>
      <c r="V3957" s="23">
        <f t="shared" si="2904"/>
        <v>203343.06976361887</v>
      </c>
      <c r="W3957" s="23">
        <f t="shared" si="2917"/>
        <v>0</v>
      </c>
      <c r="X3957" s="23">
        <f t="shared" si="2905"/>
        <v>48063589.505995952</v>
      </c>
      <c r="Y3957" s="23">
        <f t="shared" si="2887"/>
        <v>13825559.361691331</v>
      </c>
      <c r="Z3957" s="3">
        <f t="shared" si="2888"/>
        <v>0</v>
      </c>
      <c r="AA3957" s="23">
        <f t="shared" si="2889"/>
        <v>78381959.508819595</v>
      </c>
      <c r="AB3957" s="26">
        <f t="shared" si="2906"/>
        <v>70086276.274228588</v>
      </c>
      <c r="AC3957" s="23">
        <f t="shared" si="2907"/>
        <v>74889487.274228647</v>
      </c>
      <c r="AD3957" s="23">
        <f t="shared" si="2913"/>
        <v>4803211</v>
      </c>
      <c r="AE3957" s="24">
        <f t="shared" si="2921"/>
        <v>70086276.274228647</v>
      </c>
      <c r="AF3957" s="3">
        <f t="shared" si="2908"/>
        <v>0</v>
      </c>
      <c r="AG3957" s="2">
        <f t="shared" si="2890"/>
        <v>0</v>
      </c>
      <c r="AH3957" s="2">
        <f t="shared" si="2891"/>
        <v>256.80975385559168</v>
      </c>
      <c r="AI3957" s="23">
        <f t="shared" si="2914"/>
        <v>12601758377.070089</v>
      </c>
      <c r="AJ3957" s="23">
        <f t="shared" si="2892"/>
        <v>6219.922423797766</v>
      </c>
      <c r="AK3957" s="23">
        <f t="shared" si="2893"/>
        <v>0</v>
      </c>
      <c r="AL3957" s="23">
        <f t="shared" si="2918"/>
        <v>13136062.923650742</v>
      </c>
      <c r="AM3957" s="23">
        <f t="shared" si="2919"/>
        <v>12255793850.885054</v>
      </c>
      <c r="AN3957" s="16">
        <f t="shared" si="2909"/>
        <v>0</v>
      </c>
      <c r="AO3957" s="23">
        <f t="shared" si="2910"/>
        <v>207409.9311588913</v>
      </c>
      <c r="AP3957" s="22">
        <f t="shared" si="2911"/>
        <v>46684489.586471595</v>
      </c>
      <c r="AQ3957" s="30">
        <f t="shared" si="2894"/>
        <v>36552893888.870552</v>
      </c>
      <c r="AR3957" s="28">
        <f t="shared" si="2895"/>
        <v>18063134074.700436</v>
      </c>
      <c r="AS3957" s="25">
        <f t="shared" si="2896"/>
        <v>200337590.02425668</v>
      </c>
      <c r="AT3957" s="32">
        <f t="shared" si="2897"/>
        <v>0</v>
      </c>
      <c r="AU3957" s="23">
        <f t="shared" si="2898"/>
        <v>0</v>
      </c>
      <c r="AV3957" s="22">
        <f t="shared" si="2899"/>
        <v>5346573123.9434443</v>
      </c>
      <c r="AW3957" s="31">
        <f t="shared" si="2912"/>
        <v>24205958567.507214</v>
      </c>
    </row>
    <row r="3958" spans="1:53" x14ac:dyDescent="0.25">
      <c r="A3958">
        <f t="shared" si="2920"/>
        <v>1029</v>
      </c>
      <c r="B3958" t="s">
        <v>8</v>
      </c>
      <c r="C3958" s="27">
        <f t="shared" si="2877"/>
        <v>0</v>
      </c>
      <c r="D3958" s="27">
        <f t="shared" si="2900"/>
        <v>0</v>
      </c>
      <c r="E3958" s="27" t="b">
        <f t="shared" si="2876"/>
        <v>1</v>
      </c>
      <c r="F3958" s="29">
        <f t="shared" si="2878"/>
        <v>0</v>
      </c>
      <c r="G3958" s="27">
        <f t="shared" si="2901"/>
        <v>0</v>
      </c>
      <c r="H3958" s="22">
        <f t="shared" si="2879"/>
        <v>44997098396.599129</v>
      </c>
      <c r="I3958" s="23">
        <f t="shared" si="2880"/>
        <v>132580106.5049091</v>
      </c>
      <c r="J3958" s="23">
        <f t="shared" si="2881"/>
        <v>1086</v>
      </c>
      <c r="K3958" s="19">
        <f t="shared" si="2902"/>
        <v>225.0831931027827</v>
      </c>
      <c r="L3958" s="16">
        <f t="shared" si="2882"/>
        <v>310.37724273888887</v>
      </c>
      <c r="M3958" s="23">
        <f>M3957-IF($B3958="B",(Percent_Rent_In_Elsies*2.49%/12 * H3957)/K3957,0)+IF($B3958="D",N3958,0)+IF(B3958="D",AK3957)+IF(B3958="C",F3957*90%)-(Y3958-Y3957)-IF($B3958="A",Q3957/K3957) + IF($B3958="A",Q3957/K3957)</f>
        <v>-72832358.870600611</v>
      </c>
      <c r="N3958" s="23">
        <f t="shared" si="2883"/>
        <v>0</v>
      </c>
      <c r="O3958" s="22">
        <f t="shared" si="2884"/>
        <v>0</v>
      </c>
      <c r="P3958" s="22">
        <f t="shared" si="2915"/>
        <v>0</v>
      </c>
      <c r="Q3958" s="22">
        <f t="shared" si="2916"/>
        <v>0</v>
      </c>
      <c r="R3958" s="22">
        <f t="shared" si="2885"/>
        <v>550144671.40136135</v>
      </c>
      <c r="S3958" s="16">
        <f t="shared" si="2875"/>
        <v>45769107.437717251</v>
      </c>
      <c r="T3958" s="15">
        <f t="shared" si="2886"/>
        <v>0</v>
      </c>
      <c r="U3958" s="23">
        <f t="shared" si="2903"/>
        <v>2444183.6985586989</v>
      </c>
      <c r="V3958" s="23">
        <f t="shared" si="2904"/>
        <v>203343.06976361887</v>
      </c>
      <c r="W3958" s="23">
        <f t="shared" si="2917"/>
        <v>0</v>
      </c>
      <c r="X3958" s="23">
        <f t="shared" si="2905"/>
        <v>48063589.505995952</v>
      </c>
      <c r="Y3958" s="23">
        <f t="shared" si="2887"/>
        <v>13825559.361691331</v>
      </c>
      <c r="Z3958" s="3">
        <f t="shared" si="2888"/>
        <v>0</v>
      </c>
      <c r="AA3958" s="23">
        <f t="shared" si="2889"/>
        <v>78381959.508819595</v>
      </c>
      <c r="AB3958" s="26">
        <f t="shared" si="2906"/>
        <v>70086276.274228603</v>
      </c>
      <c r="AC3958" s="23">
        <f t="shared" si="2907"/>
        <v>74889487.274228647</v>
      </c>
      <c r="AD3958" s="23">
        <f t="shared" si="2913"/>
        <v>4803211</v>
      </c>
      <c r="AE3958" s="24">
        <f t="shared" si="2921"/>
        <v>70086276.274228647</v>
      </c>
      <c r="AF3958" s="3">
        <f t="shared" si="2908"/>
        <v>1E-4</v>
      </c>
      <c r="AG3958" s="2">
        <f t="shared" si="2890"/>
        <v>0</v>
      </c>
      <c r="AH3958" s="2">
        <f t="shared" si="2891"/>
        <v>256.80975385559168</v>
      </c>
      <c r="AI3958" s="23">
        <f t="shared" si="2914"/>
        <v>12601758377.070089</v>
      </c>
      <c r="AJ3958" s="23">
        <f t="shared" si="2892"/>
        <v>6219.922423797766</v>
      </c>
      <c r="AK3958" s="23">
        <f t="shared" si="2893"/>
        <v>70605.134772724195</v>
      </c>
      <c r="AL3958" s="23">
        <f t="shared" si="2918"/>
        <v>0</v>
      </c>
      <c r="AM3958" s="23">
        <f t="shared" si="2919"/>
        <v>0</v>
      </c>
      <c r="AN3958" s="16">
        <f t="shared" si="2909"/>
        <v>0</v>
      </c>
      <c r="AO3958" s="23">
        <f t="shared" si="2910"/>
        <v>0</v>
      </c>
      <c r="AP3958" s="22">
        <f t="shared" si="2911"/>
        <v>0</v>
      </c>
      <c r="AQ3958" s="30">
        <f t="shared" si="2894"/>
        <v>36552893888.870552</v>
      </c>
      <c r="AR3958" s="28">
        <f t="shared" si="2895"/>
        <v>18063134074.700436</v>
      </c>
      <c r="AS3958" s="25">
        <f t="shared" si="2896"/>
        <v>200337590.02425668</v>
      </c>
      <c r="AT3958" s="32">
        <f t="shared" si="2897"/>
        <v>0</v>
      </c>
      <c r="AU3958" s="23">
        <f t="shared" si="2898"/>
        <v>0</v>
      </c>
      <c r="AV3958" s="22">
        <f t="shared" si="2899"/>
        <v>5346573123.9434443</v>
      </c>
      <c r="AW3958" s="31">
        <f t="shared" si="2912"/>
        <v>24205958567.507214</v>
      </c>
    </row>
    <row r="3959" spans="1:53" x14ac:dyDescent="0.25">
      <c r="A3959" s="21">
        <f t="shared" si="2920"/>
        <v>1029</v>
      </c>
      <c r="B3959" s="21" t="s">
        <v>9</v>
      </c>
      <c r="C3959" s="27">
        <f t="shared" si="2877"/>
        <v>0</v>
      </c>
      <c r="D3959" s="27">
        <f t="shared" si="2900"/>
        <v>0</v>
      </c>
      <c r="E3959" s="27" t="b">
        <f t="shared" si="2876"/>
        <v>1</v>
      </c>
      <c r="F3959" s="29">
        <f t="shared" si="2878"/>
        <v>0</v>
      </c>
      <c r="G3959" s="27">
        <f t="shared" si="2901"/>
        <v>0</v>
      </c>
      <c r="H3959" s="22">
        <f t="shared" si="2879"/>
        <v>44997098396.599129</v>
      </c>
      <c r="I3959" s="23">
        <f t="shared" si="2880"/>
        <v>132580106.5049091</v>
      </c>
      <c r="J3959" s="23">
        <f t="shared" si="2881"/>
        <v>1086</v>
      </c>
      <c r="K3959" s="19">
        <f t="shared" si="2902"/>
        <v>225.0831931027827</v>
      </c>
      <c r="L3959" s="16">
        <f t="shared" si="2882"/>
        <v>310.37724273888887</v>
      </c>
      <c r="M3959" s="23">
        <f>M3958-IF($B3959="B",(Percent_Rent_In_Elsies*2.49%/12 * H3958)/K3958,0)+IF($B3959="D",N3959,0)+IF(B3959="D",AK3958)+IF(B3959="C",F3958*90%)-(Y3959-Y3958)-IF($B3959="A",Q3958/K3958) + IF($B3959="A",Q3958/K3958)</f>
        <v>-72761753.735827893</v>
      </c>
      <c r="N3959" s="23">
        <f t="shared" si="2883"/>
        <v>0</v>
      </c>
      <c r="O3959" s="22">
        <f t="shared" si="2884"/>
        <v>31977372.285472989</v>
      </c>
      <c r="P3959" s="22">
        <f t="shared" si="2915"/>
        <v>0</v>
      </c>
      <c r="Q3959" s="22">
        <f t="shared" si="2916"/>
        <v>0</v>
      </c>
      <c r="R3959" s="22">
        <f t="shared" si="2885"/>
        <v>550144671.40136135</v>
      </c>
      <c r="S3959" s="16">
        <f t="shared" si="2875"/>
        <v>0</v>
      </c>
      <c r="T3959" s="15">
        <f t="shared" si="2886"/>
        <v>13791735.152244262</v>
      </c>
      <c r="U3959" s="23">
        <f t="shared" si="2903"/>
        <v>2444183.6985586989</v>
      </c>
      <c r="V3959" s="23">
        <f t="shared" si="2904"/>
        <v>0</v>
      </c>
      <c r="W3959" s="23">
        <f t="shared" si="2917"/>
        <v>203343.06976361887</v>
      </c>
      <c r="X3959" s="23">
        <f t="shared" si="2905"/>
        <v>48063589.505995952</v>
      </c>
      <c r="Y3959" s="23">
        <f t="shared" si="2887"/>
        <v>13825559.361691331</v>
      </c>
      <c r="Z3959" s="3">
        <f t="shared" si="2888"/>
        <v>0</v>
      </c>
      <c r="AA3959" s="23">
        <f t="shared" si="2889"/>
        <v>78311354.374046877</v>
      </c>
      <c r="AB3959" s="26">
        <f t="shared" si="2906"/>
        <v>70086276.274228603</v>
      </c>
      <c r="AC3959" s="23">
        <f t="shared" si="2907"/>
        <v>74889487.274228647</v>
      </c>
      <c r="AD3959" s="23">
        <f t="shared" si="2913"/>
        <v>4803211</v>
      </c>
      <c r="AE3959" s="24">
        <f t="shared" si="2921"/>
        <v>70086276.274228647</v>
      </c>
      <c r="AF3959" s="3">
        <f t="shared" si="2908"/>
        <v>0</v>
      </c>
      <c r="AG3959" s="2">
        <f t="shared" si="2890"/>
        <v>0</v>
      </c>
      <c r="AH3959" s="2">
        <f t="shared" si="2891"/>
        <v>256.80975385559168</v>
      </c>
      <c r="AI3959" s="23">
        <f t="shared" si="2914"/>
        <v>12590406927.652878</v>
      </c>
      <c r="AJ3959" s="23">
        <f t="shared" si="2892"/>
        <v>6219.922423797766</v>
      </c>
      <c r="AK3959" s="23">
        <f t="shared" si="2893"/>
        <v>0</v>
      </c>
      <c r="AL3959" s="23">
        <f t="shared" si="2918"/>
        <v>0</v>
      </c>
      <c r="AM3959" s="23">
        <f t="shared" si="2919"/>
        <v>0</v>
      </c>
      <c r="AN3959" s="16">
        <f t="shared" si="2909"/>
        <v>0</v>
      </c>
      <c r="AO3959" s="23">
        <f t="shared" si="2910"/>
        <v>0</v>
      </c>
      <c r="AP3959" s="22">
        <f t="shared" si="2911"/>
        <v>0</v>
      </c>
      <c r="AQ3959" s="30">
        <f t="shared" si="2894"/>
        <v>36552893888.870552</v>
      </c>
      <c r="AR3959" s="28">
        <f t="shared" si="2895"/>
        <v>18063134074.700436</v>
      </c>
      <c r="AS3959" s="25">
        <f t="shared" si="2896"/>
        <v>200337590.02425668</v>
      </c>
      <c r="AT3959" s="32">
        <f t="shared" si="2897"/>
        <v>0</v>
      </c>
      <c r="AU3959" s="23">
        <f t="shared" si="2898"/>
        <v>0</v>
      </c>
      <c r="AV3959" s="22">
        <f t="shared" si="2899"/>
        <v>5346573123.9434443</v>
      </c>
      <c r="AW3959" s="31">
        <f t="shared" si="2912"/>
        <v>24205958567.507214</v>
      </c>
      <c r="AX3959" s="21"/>
      <c r="AY3959" s="21"/>
      <c r="AZ3959" s="21"/>
      <c r="BA3959" s="21"/>
    </row>
    <row r="3960" spans="1:53" x14ac:dyDescent="0.25">
      <c r="A3960" s="21">
        <f t="shared" si="2920"/>
        <v>1029</v>
      </c>
      <c r="B3960" s="21" t="s">
        <v>28</v>
      </c>
      <c r="C3960" s="27">
        <f t="shared" si="2877"/>
        <v>0</v>
      </c>
      <c r="D3960" s="27">
        <f t="shared" si="2900"/>
        <v>0</v>
      </c>
      <c r="E3960" s="27" t="b">
        <f t="shared" si="2876"/>
        <v>1</v>
      </c>
      <c r="F3960" s="29">
        <f t="shared" si="2878"/>
        <v>0</v>
      </c>
      <c r="G3960" s="27">
        <f t="shared" si="2901"/>
        <v>0</v>
      </c>
      <c r="H3960" s="22">
        <f t="shared" si="2879"/>
        <v>44997098396.599129</v>
      </c>
      <c r="I3960" s="23">
        <f t="shared" si="2880"/>
        <v>132580106.5049091</v>
      </c>
      <c r="J3960" s="23">
        <f t="shared" si="2881"/>
        <v>1086</v>
      </c>
      <c r="K3960" s="19">
        <f t="shared" si="2902"/>
        <v>225.0831931027827</v>
      </c>
      <c r="L3960" s="16">
        <f t="shared" si="2882"/>
        <v>310.37724273888887</v>
      </c>
      <c r="M3960" s="23">
        <f>M3959-IF($B3960="B",(Percent_Rent_In_Elsies*2.49%/12 * H3959)/K3959,0)+IF($B3960="D",N3960,0)+IF(B3960="D",AK3959)+IF(B3960="C",F3959*90%)-(Y3960-Y3959)-IF($B3960="A",Q3959/K3959) + IF($B3960="A",Q3959/K3959)</f>
        <v>-72761753.735827893</v>
      </c>
      <c r="N3960" s="23">
        <f t="shared" si="2883"/>
        <v>0</v>
      </c>
      <c r="O3960" s="22">
        <f t="shared" si="2884"/>
        <v>0</v>
      </c>
      <c r="P3960" s="22">
        <f t="shared" si="2915"/>
        <v>31977372.285472989</v>
      </c>
      <c r="Q3960" s="22">
        <f t="shared" si="2916"/>
        <v>0</v>
      </c>
      <c r="R3960" s="22">
        <f t="shared" si="2885"/>
        <v>550144671.40136135</v>
      </c>
      <c r="S3960" s="16">
        <f t="shared" si="2875"/>
        <v>0</v>
      </c>
      <c r="T3960" s="15">
        <f t="shared" si="2886"/>
        <v>0</v>
      </c>
      <c r="U3960" s="23">
        <f t="shared" si="2903"/>
        <v>2444183.6985586989</v>
      </c>
      <c r="V3960" s="23">
        <f t="shared" si="2904"/>
        <v>0</v>
      </c>
      <c r="W3960" s="23">
        <f t="shared" si="2917"/>
        <v>0</v>
      </c>
      <c r="X3960" s="23">
        <f t="shared" si="2905"/>
        <v>48063589.505995952</v>
      </c>
      <c r="Y3960" s="23">
        <f t="shared" si="2887"/>
        <v>13825559.361691331</v>
      </c>
      <c r="Z3960" s="3">
        <f t="shared" si="2888"/>
        <v>10167.153488180946</v>
      </c>
      <c r="AA3960" s="23">
        <f t="shared" si="2889"/>
        <v>78463861.676369593</v>
      </c>
      <c r="AB3960" s="26">
        <f t="shared" si="2906"/>
        <v>70086276.274228573</v>
      </c>
      <c r="AC3960" s="23">
        <f t="shared" si="2907"/>
        <v>74889487.274228647</v>
      </c>
      <c r="AD3960" s="23">
        <f t="shared" si="2913"/>
        <v>4803211</v>
      </c>
      <c r="AE3960" s="24">
        <f t="shared" si="2921"/>
        <v>70086276.274228647</v>
      </c>
      <c r="AF3960" s="3">
        <f t="shared" si="2908"/>
        <v>0</v>
      </c>
      <c r="AG3960" s="2">
        <f t="shared" si="2890"/>
        <v>1220058418.5817134</v>
      </c>
      <c r="AH3960" s="2">
        <f t="shared" si="2891"/>
        <v>256.80975385559168</v>
      </c>
      <c r="AI3960" s="23">
        <f t="shared" si="2914"/>
        <v>12614926092.351656</v>
      </c>
      <c r="AJ3960" s="23">
        <f t="shared" si="2892"/>
        <v>6219.922423797766</v>
      </c>
      <c r="AK3960" s="23">
        <f t="shared" si="2893"/>
        <v>0</v>
      </c>
      <c r="AL3960" s="23">
        <f t="shared" si="2918"/>
        <v>0</v>
      </c>
      <c r="AM3960" s="23">
        <f t="shared" si="2919"/>
        <v>0</v>
      </c>
      <c r="AN3960" s="16">
        <f t="shared" si="2909"/>
        <v>0</v>
      </c>
      <c r="AO3960" s="23">
        <f t="shared" si="2910"/>
        <v>0</v>
      </c>
      <c r="AP3960" s="22">
        <f t="shared" si="2911"/>
        <v>0</v>
      </c>
      <c r="AQ3960" s="30">
        <f t="shared" si="2894"/>
        <v>36552893888.870552</v>
      </c>
      <c r="AR3960" s="28">
        <f t="shared" si="2895"/>
        <v>18063134074.700436</v>
      </c>
      <c r="AS3960" s="25">
        <f t="shared" si="2896"/>
        <v>200337590.02425668</v>
      </c>
      <c r="AT3960" s="32">
        <f t="shared" si="2897"/>
        <v>20334.306976361891</v>
      </c>
      <c r="AU3960" s="23">
        <f t="shared" si="2898"/>
        <v>20334.306976361891</v>
      </c>
      <c r="AV3960" s="22">
        <f t="shared" si="2899"/>
        <v>5360364859.0956888</v>
      </c>
      <c r="AW3960" s="31">
        <f t="shared" si="2912"/>
        <v>24205958567.507217</v>
      </c>
      <c r="AX3960" s="21"/>
      <c r="AY3960" s="21"/>
      <c r="AZ3960" s="21"/>
      <c r="BA3960" s="21"/>
    </row>
    <row r="3961" spans="1:53" x14ac:dyDescent="0.25">
      <c r="A3961">
        <f t="shared" si="2920"/>
        <v>1030</v>
      </c>
      <c r="B3961" t="s">
        <v>6</v>
      </c>
      <c r="C3961" s="27">
        <f t="shared" si="2877"/>
        <v>0</v>
      </c>
      <c r="D3961" s="27">
        <f t="shared" si="2900"/>
        <v>0</v>
      </c>
      <c r="E3961" s="27" t="b">
        <f t="shared" si="2876"/>
        <v>1</v>
      </c>
      <c r="F3961" s="29">
        <f t="shared" si="2878"/>
        <v>0</v>
      </c>
      <c r="G3961" s="27">
        <f t="shared" si="2901"/>
        <v>0</v>
      </c>
      <c r="H3961" s="22">
        <f t="shared" si="2879"/>
        <v>45072093560.59346</v>
      </c>
      <c r="I3961" s="23">
        <f t="shared" si="2880"/>
        <v>132580106.5049091</v>
      </c>
      <c r="J3961" s="23">
        <f t="shared" si="2881"/>
        <v>1086</v>
      </c>
      <c r="K3961" s="19">
        <f t="shared" si="2902"/>
        <v>225.0831931027827</v>
      </c>
      <c r="L3961" s="16">
        <f t="shared" si="2882"/>
        <v>310.8945381434537</v>
      </c>
      <c r="M3961" s="23">
        <f>M3960-IF($B3961="B",(Percent_Rent_In_Elsies*2.49%/12 * H3960)/K3960,0)+IF($B3961="D",N3961,0)+IF(B3961="D",AK3960)+IF(B3961="C",F3960*90%)-(Y3961-Y3960)-IF($B3961="A",Q3960/K3960) + IF($B3961="A",Q3960/K3960)</f>
        <v>-72761753.735827893</v>
      </c>
      <c r="N3961" s="23">
        <f t="shared" si="2883"/>
        <v>0</v>
      </c>
      <c r="O3961" s="22">
        <f t="shared" si="2884"/>
        <v>0</v>
      </c>
      <c r="P3961" s="22">
        <f t="shared" si="2915"/>
        <v>0</v>
      </c>
      <c r="Q3961" s="22">
        <f t="shared" si="2916"/>
        <v>0</v>
      </c>
      <c r="R3961" s="22">
        <f t="shared" si="2885"/>
        <v>550144671.40136135</v>
      </c>
      <c r="S3961" s="16">
        <f t="shared" si="2875"/>
        <v>0</v>
      </c>
      <c r="T3961" s="15">
        <f t="shared" si="2886"/>
        <v>0</v>
      </c>
      <c r="U3961" s="23">
        <f t="shared" si="2903"/>
        <v>2444183.6985586989</v>
      </c>
      <c r="V3961" s="23">
        <f t="shared" si="2904"/>
        <v>0</v>
      </c>
      <c r="W3961" s="23">
        <f t="shared" si="2917"/>
        <v>0</v>
      </c>
      <c r="X3961" s="23">
        <f t="shared" si="2905"/>
        <v>48114425.273436859</v>
      </c>
      <c r="Y3961" s="23">
        <f t="shared" si="2887"/>
        <v>13825559.361691331</v>
      </c>
      <c r="Z3961" s="3">
        <f t="shared" si="2888"/>
        <v>0</v>
      </c>
      <c r="AA3961" s="23">
        <f t="shared" si="2889"/>
        <v>78463861.676369593</v>
      </c>
      <c r="AB3961" s="26">
        <f t="shared" si="2906"/>
        <v>70086276.274228603</v>
      </c>
      <c r="AC3961" s="23">
        <f t="shared" si="2907"/>
        <v>74889487.274228647</v>
      </c>
      <c r="AD3961" s="23">
        <f t="shared" si="2913"/>
        <v>4803211</v>
      </c>
      <c r="AE3961" s="24">
        <f t="shared" si="2921"/>
        <v>70086276.274228647</v>
      </c>
      <c r="AF3961" s="3">
        <f t="shared" si="2908"/>
        <v>0</v>
      </c>
      <c r="AG3961" s="2">
        <f t="shared" si="2890"/>
        <v>0</v>
      </c>
      <c r="AH3961" s="2">
        <f t="shared" si="2891"/>
        <v>257.23777011201764</v>
      </c>
      <c r="AI3961" s="23">
        <f t="shared" si="2914"/>
        <v>12614926092.351656</v>
      </c>
      <c r="AJ3961" s="23">
        <f t="shared" si="2892"/>
        <v>6219.922423797766</v>
      </c>
      <c r="AK3961" s="23">
        <f t="shared" si="2893"/>
        <v>0</v>
      </c>
      <c r="AL3961" s="23">
        <f t="shared" si="2918"/>
        <v>0</v>
      </c>
      <c r="AM3961" s="23">
        <f t="shared" si="2919"/>
        <v>0</v>
      </c>
      <c r="AN3961" s="16">
        <f t="shared" si="2909"/>
        <v>0</v>
      </c>
      <c r="AO3961" s="23">
        <f t="shared" si="2910"/>
        <v>0</v>
      </c>
      <c r="AP3961" s="22">
        <f t="shared" si="2911"/>
        <v>0</v>
      </c>
      <c r="AQ3961" s="30">
        <f t="shared" si="2894"/>
        <v>36552893888.870552</v>
      </c>
      <c r="AR3961" s="28">
        <f t="shared" si="2895"/>
        <v>18063134074.700436</v>
      </c>
      <c r="AS3961" s="25">
        <f t="shared" si="2896"/>
        <v>200337590.02425668</v>
      </c>
      <c r="AT3961" s="32">
        <f t="shared" si="2897"/>
        <v>0</v>
      </c>
      <c r="AU3961" s="23">
        <f t="shared" si="2898"/>
        <v>0</v>
      </c>
      <c r="AV3961" s="22">
        <f t="shared" si="2899"/>
        <v>5360364859.0956888</v>
      </c>
      <c r="AW3961" s="31">
        <f t="shared" si="2912"/>
        <v>24173981195.221741</v>
      </c>
    </row>
    <row r="3962" spans="1:53" x14ac:dyDescent="0.25">
      <c r="A3962">
        <f t="shared" si="2920"/>
        <v>1030</v>
      </c>
      <c r="B3962" t="s">
        <v>7</v>
      </c>
      <c r="C3962" s="27">
        <f t="shared" si="2877"/>
        <v>0</v>
      </c>
      <c r="D3962" s="27">
        <f t="shared" si="2900"/>
        <v>0</v>
      </c>
      <c r="E3962" s="27" t="b">
        <f t="shared" si="2876"/>
        <v>1</v>
      </c>
      <c r="F3962" s="29">
        <f t="shared" si="2878"/>
        <v>0</v>
      </c>
      <c r="G3962" s="27">
        <f t="shared" si="2901"/>
        <v>0</v>
      </c>
      <c r="H3962" s="22">
        <f t="shared" si="2879"/>
        <v>45072093560.59346</v>
      </c>
      <c r="I3962" s="23">
        <f t="shared" si="2880"/>
        <v>132580106.5049091</v>
      </c>
      <c r="J3962" s="23">
        <f t="shared" si="2881"/>
        <v>1086</v>
      </c>
      <c r="K3962" s="19">
        <f t="shared" si="2902"/>
        <v>225.0831931027827</v>
      </c>
      <c r="L3962" s="16">
        <f t="shared" si="2882"/>
        <v>310.8945381434537</v>
      </c>
      <c r="M3962" s="23">
        <f>M3961-IF($B3962="B",(Percent_Rent_In_Elsies*2.49%/12 * H3961)/K3961,0)+IF($B3962="D",N3962,0)+IF(B3962="D",AK3961)+IF(B3962="C",F3961*90%)-(Y3962-Y3961)-IF($B3962="A",Q3961/K3961) + IF($B3962="A",Q3961/K3961)</f>
        <v>-72969509.350205377</v>
      </c>
      <c r="N3962" s="23">
        <f t="shared" si="2883"/>
        <v>0</v>
      </c>
      <c r="O3962" s="22">
        <f t="shared" si="2884"/>
        <v>0</v>
      </c>
      <c r="P3962" s="22">
        <f t="shared" si="2915"/>
        <v>0</v>
      </c>
      <c r="Q3962" s="22">
        <f t="shared" si="2916"/>
        <v>0</v>
      </c>
      <c r="R3962" s="22">
        <f t="shared" si="2885"/>
        <v>504299282.11791456</v>
      </c>
      <c r="S3962" s="16">
        <f t="shared" si="2875"/>
        <v>45845389.283446781</v>
      </c>
      <c r="T3962" s="15">
        <f t="shared" si="2886"/>
        <v>0</v>
      </c>
      <c r="U3962" s="23">
        <f t="shared" si="2903"/>
        <v>2240501.7236788073</v>
      </c>
      <c r="V3962" s="23">
        <f t="shared" si="2904"/>
        <v>203681.97487989158</v>
      </c>
      <c r="W3962" s="23">
        <f t="shared" si="2917"/>
        <v>0</v>
      </c>
      <c r="X3962" s="23">
        <f t="shared" si="2905"/>
        <v>48114425.273436859</v>
      </c>
      <c r="Y3962" s="23">
        <f t="shared" si="2887"/>
        <v>13825559.361691331</v>
      </c>
      <c r="Z3962" s="3">
        <f t="shared" si="2888"/>
        <v>0</v>
      </c>
      <c r="AA3962" s="23">
        <f t="shared" si="2889"/>
        <v>78463861.676369593</v>
      </c>
      <c r="AB3962" s="26">
        <f t="shared" si="2906"/>
        <v>70086276.274228603</v>
      </c>
      <c r="AC3962" s="23">
        <f t="shared" si="2907"/>
        <v>74889487.274228647</v>
      </c>
      <c r="AD3962" s="23">
        <f t="shared" si="2913"/>
        <v>4803211</v>
      </c>
      <c r="AE3962" s="24">
        <f t="shared" si="2921"/>
        <v>70086276.274228647</v>
      </c>
      <c r="AF3962" s="3">
        <f t="shared" si="2908"/>
        <v>0</v>
      </c>
      <c r="AG3962" s="2">
        <f t="shared" si="2890"/>
        <v>0</v>
      </c>
      <c r="AH3962" s="2">
        <f t="shared" si="2891"/>
        <v>257.23777011201764</v>
      </c>
      <c r="AI3962" s="23">
        <f t="shared" si="2914"/>
        <v>12614926092.351656</v>
      </c>
      <c r="AJ3962" s="23">
        <f t="shared" si="2892"/>
        <v>6219.922423797766</v>
      </c>
      <c r="AK3962" s="23">
        <f t="shared" si="2893"/>
        <v>0</v>
      </c>
      <c r="AL3962" s="23">
        <f t="shared" si="2918"/>
        <v>13167715.28156662</v>
      </c>
      <c r="AM3962" s="23">
        <f t="shared" si="2919"/>
        <v>12285325132.500109</v>
      </c>
      <c r="AN3962" s="16">
        <f t="shared" si="2909"/>
        <v>0</v>
      </c>
      <c r="AO3962" s="23">
        <f t="shared" si="2910"/>
        <v>207755.61437748943</v>
      </c>
      <c r="AP3962" s="22">
        <f t="shared" si="2911"/>
        <v>46762297.069115721</v>
      </c>
      <c r="AQ3962" s="30">
        <f t="shared" si="2894"/>
        <v>36646021003.483696</v>
      </c>
      <c r="AR3962" s="28">
        <f t="shared" si="2895"/>
        <v>18109498892.244465</v>
      </c>
      <c r="AS3962" s="25">
        <f t="shared" si="2896"/>
        <v>200337590.02425668</v>
      </c>
      <c r="AT3962" s="32">
        <f t="shared" si="2897"/>
        <v>0</v>
      </c>
      <c r="AU3962" s="23">
        <f t="shared" si="2898"/>
        <v>0</v>
      </c>
      <c r="AV3962" s="22">
        <f t="shared" si="2899"/>
        <v>5360364859.0956888</v>
      </c>
      <c r="AW3962" s="31">
        <f t="shared" si="2912"/>
        <v>24267108309.834885</v>
      </c>
    </row>
    <row r="3963" spans="1:53" s="21" customFormat="1" x14ac:dyDescent="0.25">
      <c r="A3963">
        <f t="shared" si="2920"/>
        <v>1030</v>
      </c>
      <c r="B3963" t="s">
        <v>8</v>
      </c>
      <c r="C3963" s="27">
        <f t="shared" si="2877"/>
        <v>0</v>
      </c>
      <c r="D3963" s="27">
        <f t="shared" si="2900"/>
        <v>0</v>
      </c>
      <c r="E3963" s="27" t="b">
        <f t="shared" si="2876"/>
        <v>1</v>
      </c>
      <c r="F3963" s="29">
        <f t="shared" si="2878"/>
        <v>0</v>
      </c>
      <c r="G3963" s="27">
        <f t="shared" si="2901"/>
        <v>0</v>
      </c>
      <c r="H3963" s="22">
        <f t="shared" si="2879"/>
        <v>45072093560.59346</v>
      </c>
      <c r="I3963" s="23">
        <f t="shared" si="2880"/>
        <v>132580106.5049091</v>
      </c>
      <c r="J3963" s="23">
        <f t="shared" si="2881"/>
        <v>1086</v>
      </c>
      <c r="K3963" s="19">
        <f t="shared" si="2902"/>
        <v>225.0831931027827</v>
      </c>
      <c r="L3963" s="16">
        <f t="shared" si="2882"/>
        <v>310.8945381434537</v>
      </c>
      <c r="M3963" s="23">
        <f>M3962-IF($B3963="B",(Percent_Rent_In_Elsies*2.49%/12 * H3962)/K3962,0)+IF($B3963="D",N3963,0)+IF(B3963="D",AK3962)+IF(B3963="C",F3962*90%)-(Y3963-Y3962)-IF($B3963="A",Q3962/K3962) + IF($B3963="A",Q3962/K3962)</f>
        <v>-72969509.350205377</v>
      </c>
      <c r="N3963" s="23">
        <f t="shared" si="2883"/>
        <v>0</v>
      </c>
      <c r="O3963" s="22">
        <f t="shared" si="2884"/>
        <v>0</v>
      </c>
      <c r="P3963" s="22">
        <f t="shared" si="2915"/>
        <v>0</v>
      </c>
      <c r="Q3963" s="22">
        <f t="shared" si="2916"/>
        <v>0</v>
      </c>
      <c r="R3963" s="22">
        <f t="shared" si="2885"/>
        <v>551061579.18703032</v>
      </c>
      <c r="S3963" s="16">
        <f t="shared" ref="S3963:S4026" si="2922">IF($B3963="D",0,S3962+IF($B3963="B",R3962/12,0))</f>
        <v>45845389.283446781</v>
      </c>
      <c r="T3963" s="15">
        <f t="shared" si="2886"/>
        <v>0</v>
      </c>
      <c r="U3963" s="23">
        <f t="shared" si="2903"/>
        <v>2448257.3380562966</v>
      </c>
      <c r="V3963" s="23">
        <f t="shared" si="2904"/>
        <v>203681.97487989158</v>
      </c>
      <c r="W3963" s="23">
        <f t="shared" si="2917"/>
        <v>0</v>
      </c>
      <c r="X3963" s="23">
        <f t="shared" si="2905"/>
        <v>48114425.273436859</v>
      </c>
      <c r="Y3963" s="23">
        <f t="shared" si="2887"/>
        <v>13825559.361691331</v>
      </c>
      <c r="Z3963" s="3">
        <f t="shared" si="2888"/>
        <v>0</v>
      </c>
      <c r="AA3963" s="23">
        <f t="shared" si="2889"/>
        <v>78463861.676369593</v>
      </c>
      <c r="AB3963" s="26">
        <f t="shared" si="2906"/>
        <v>70086276.274228588</v>
      </c>
      <c r="AC3963" s="23">
        <f t="shared" si="2907"/>
        <v>74889487.274228647</v>
      </c>
      <c r="AD3963" s="23">
        <f t="shared" si="2913"/>
        <v>4803211</v>
      </c>
      <c r="AE3963" s="24">
        <f t="shared" si="2921"/>
        <v>70086276.274228647</v>
      </c>
      <c r="AF3963" s="3">
        <f t="shared" si="2908"/>
        <v>1E-4</v>
      </c>
      <c r="AG3963" s="2">
        <f t="shared" si="2890"/>
        <v>0</v>
      </c>
      <c r="AH3963" s="2">
        <f t="shared" si="2891"/>
        <v>257.23777011201764</v>
      </c>
      <c r="AI3963" s="23">
        <f t="shared" si="2914"/>
        <v>12614926092.351656</v>
      </c>
      <c r="AJ3963" s="23">
        <f t="shared" si="2892"/>
        <v>6219.922423797766</v>
      </c>
      <c r="AK3963" s="23">
        <f t="shared" si="2893"/>
        <v>70662.18578251914</v>
      </c>
      <c r="AL3963" s="23">
        <f t="shared" si="2918"/>
        <v>0</v>
      </c>
      <c r="AM3963" s="23">
        <f t="shared" si="2919"/>
        <v>0</v>
      </c>
      <c r="AN3963" s="16">
        <f t="shared" si="2909"/>
        <v>0</v>
      </c>
      <c r="AO3963" s="23">
        <f t="shared" si="2910"/>
        <v>0</v>
      </c>
      <c r="AP3963" s="22">
        <f t="shared" si="2911"/>
        <v>0</v>
      </c>
      <c r="AQ3963" s="30">
        <f t="shared" si="2894"/>
        <v>36646021003.483696</v>
      </c>
      <c r="AR3963" s="28">
        <f t="shared" si="2895"/>
        <v>18109498892.244465</v>
      </c>
      <c r="AS3963" s="25">
        <f t="shared" si="2896"/>
        <v>200337590.02425668</v>
      </c>
      <c r="AT3963" s="32">
        <f t="shared" si="2897"/>
        <v>0</v>
      </c>
      <c r="AU3963" s="23">
        <f t="shared" si="2898"/>
        <v>0</v>
      </c>
      <c r="AV3963" s="22">
        <f t="shared" si="2899"/>
        <v>5360364859.0956888</v>
      </c>
      <c r="AW3963" s="31">
        <f t="shared" si="2912"/>
        <v>24267108309.834888</v>
      </c>
      <c r="AX3963"/>
      <c r="AY3963"/>
      <c r="AZ3963"/>
      <c r="BA3963"/>
    </row>
    <row r="3964" spans="1:53" s="21" customFormat="1" x14ac:dyDescent="0.25">
      <c r="A3964" s="21">
        <f t="shared" si="2920"/>
        <v>1030</v>
      </c>
      <c r="B3964" s="21" t="s">
        <v>9</v>
      </c>
      <c r="C3964" s="27">
        <f t="shared" si="2877"/>
        <v>0</v>
      </c>
      <c r="D3964" s="27">
        <f t="shared" si="2900"/>
        <v>0</v>
      </c>
      <c r="E3964" s="27" t="b">
        <f t="shared" si="2876"/>
        <v>1</v>
      </c>
      <c r="F3964" s="29">
        <f t="shared" si="2878"/>
        <v>0</v>
      </c>
      <c r="G3964" s="27">
        <f t="shared" si="2901"/>
        <v>0</v>
      </c>
      <c r="H3964" s="22">
        <f t="shared" si="2879"/>
        <v>45072093560.59346</v>
      </c>
      <c r="I3964" s="23">
        <f t="shared" si="2880"/>
        <v>132580106.5049091</v>
      </c>
      <c r="J3964" s="23">
        <f t="shared" si="2881"/>
        <v>1086</v>
      </c>
      <c r="K3964" s="19">
        <f t="shared" si="2902"/>
        <v>225.0831931027827</v>
      </c>
      <c r="L3964" s="16">
        <f t="shared" si="2882"/>
        <v>310.8945381434537</v>
      </c>
      <c r="M3964" s="23">
        <f>M3963-IF($B3964="B",(Percent_Rent_In_Elsies*2.49%/12 * H3963)/K3963,0)+IF($B3964="D",N3964,0)+IF(B3964="D",AK3963)+IF(B3964="C",F3963*90%)-(Y3964-Y3963)-IF($B3964="A",Q3963/K3963) + IF($B3964="A",Q3963/K3963)</f>
        <v>-72898847.164422855</v>
      </c>
      <c r="N3964" s="23">
        <f t="shared" si="2883"/>
        <v>0</v>
      </c>
      <c r="O3964" s="22">
        <f t="shared" si="2884"/>
        <v>32030667.90594878</v>
      </c>
      <c r="P3964" s="22">
        <f t="shared" si="2915"/>
        <v>0</v>
      </c>
      <c r="Q3964" s="22">
        <f t="shared" si="2916"/>
        <v>0</v>
      </c>
      <c r="R3964" s="22">
        <f t="shared" si="2885"/>
        <v>551061579.18703032</v>
      </c>
      <c r="S3964" s="16">
        <f t="shared" si="2922"/>
        <v>0</v>
      </c>
      <c r="T3964" s="15">
        <f t="shared" si="2886"/>
        <v>13814721.377498001</v>
      </c>
      <c r="U3964" s="23">
        <f t="shared" si="2903"/>
        <v>2448257.3380562966</v>
      </c>
      <c r="V3964" s="23">
        <f t="shared" si="2904"/>
        <v>0</v>
      </c>
      <c r="W3964" s="23">
        <f t="shared" si="2917"/>
        <v>203681.97487989158</v>
      </c>
      <c r="X3964" s="23">
        <f t="shared" si="2905"/>
        <v>48114425.273436859</v>
      </c>
      <c r="Y3964" s="23">
        <f t="shared" si="2887"/>
        <v>13825559.361691331</v>
      </c>
      <c r="Z3964" s="3">
        <f t="shared" si="2888"/>
        <v>0</v>
      </c>
      <c r="AA3964" s="23">
        <f t="shared" si="2889"/>
        <v>78393199.490587071</v>
      </c>
      <c r="AB3964" s="26">
        <f t="shared" si="2906"/>
        <v>70086276.274228588</v>
      </c>
      <c r="AC3964" s="23">
        <f t="shared" si="2907"/>
        <v>74889487.274228647</v>
      </c>
      <c r="AD3964" s="23">
        <f t="shared" si="2913"/>
        <v>4803211</v>
      </c>
      <c r="AE3964" s="24">
        <f t="shared" si="2921"/>
        <v>70086276.274228647</v>
      </c>
      <c r="AF3964" s="3">
        <f t="shared" si="2908"/>
        <v>0</v>
      </c>
      <c r="AG3964" s="2">
        <f t="shared" si="2890"/>
        <v>0</v>
      </c>
      <c r="AH3964" s="2">
        <f t="shared" si="2891"/>
        <v>257.23777011201764</v>
      </c>
      <c r="AI3964" s="23">
        <f t="shared" si="2914"/>
        <v>12603565470.631975</v>
      </c>
      <c r="AJ3964" s="23">
        <f t="shared" si="2892"/>
        <v>6219.922423797766</v>
      </c>
      <c r="AK3964" s="23">
        <f t="shared" si="2893"/>
        <v>0</v>
      </c>
      <c r="AL3964" s="23">
        <f t="shared" si="2918"/>
        <v>0</v>
      </c>
      <c r="AM3964" s="23">
        <f t="shared" si="2919"/>
        <v>0</v>
      </c>
      <c r="AN3964" s="16">
        <f t="shared" si="2909"/>
        <v>0</v>
      </c>
      <c r="AO3964" s="23">
        <f t="shared" si="2910"/>
        <v>0</v>
      </c>
      <c r="AP3964" s="22">
        <f t="shared" si="2911"/>
        <v>0</v>
      </c>
      <c r="AQ3964" s="30">
        <f t="shared" si="2894"/>
        <v>36646021003.483696</v>
      </c>
      <c r="AR3964" s="28">
        <f t="shared" si="2895"/>
        <v>18109498892.244465</v>
      </c>
      <c r="AS3964" s="25">
        <f t="shared" si="2896"/>
        <v>200337590.02425668</v>
      </c>
      <c r="AT3964" s="32">
        <f t="shared" si="2897"/>
        <v>0</v>
      </c>
      <c r="AU3964" s="23">
        <f t="shared" si="2898"/>
        <v>0</v>
      </c>
      <c r="AV3964" s="22">
        <f t="shared" si="2899"/>
        <v>5360364859.0956888</v>
      </c>
      <c r="AW3964" s="31">
        <f t="shared" si="2912"/>
        <v>24267108309.834888</v>
      </c>
    </row>
    <row r="3965" spans="1:53" x14ac:dyDescent="0.25">
      <c r="A3965" s="21">
        <f t="shared" si="2920"/>
        <v>1030</v>
      </c>
      <c r="B3965" s="21" t="s">
        <v>28</v>
      </c>
      <c r="C3965" s="27">
        <f t="shared" si="2877"/>
        <v>0</v>
      </c>
      <c r="D3965" s="27">
        <f t="shared" si="2900"/>
        <v>0</v>
      </c>
      <c r="E3965" s="27" t="b">
        <f t="shared" si="2876"/>
        <v>1</v>
      </c>
      <c r="F3965" s="29">
        <f t="shared" si="2878"/>
        <v>0</v>
      </c>
      <c r="G3965" s="27">
        <f t="shared" si="2901"/>
        <v>0</v>
      </c>
      <c r="H3965" s="22">
        <f t="shared" si="2879"/>
        <v>45072093560.59346</v>
      </c>
      <c r="I3965" s="23">
        <f t="shared" si="2880"/>
        <v>132580106.5049091</v>
      </c>
      <c r="J3965" s="23">
        <f t="shared" si="2881"/>
        <v>1086</v>
      </c>
      <c r="K3965" s="19">
        <f t="shared" si="2902"/>
        <v>225.0831931027827</v>
      </c>
      <c r="L3965" s="16">
        <f t="shared" si="2882"/>
        <v>310.8945381434537</v>
      </c>
      <c r="M3965" s="23">
        <f>M3964-IF($B3965="B",(Percent_Rent_In_Elsies*2.49%/12 * H3964)/K3964,0)+IF($B3965="D",N3965,0)+IF(B3965="D",AK3964)+IF(B3965="C",F3964*90%)-(Y3965-Y3964)-IF($B3965="A",Q3964/K3964) + IF($B3965="A",Q3964/K3964)</f>
        <v>-72898847.164422855</v>
      </c>
      <c r="N3965" s="23">
        <f t="shared" si="2883"/>
        <v>0</v>
      </c>
      <c r="O3965" s="22">
        <f t="shared" si="2884"/>
        <v>0</v>
      </c>
      <c r="P3965" s="22">
        <f t="shared" si="2915"/>
        <v>32030667.90594878</v>
      </c>
      <c r="Q3965" s="22">
        <f t="shared" si="2916"/>
        <v>0</v>
      </c>
      <c r="R3965" s="22">
        <f t="shared" si="2885"/>
        <v>551061579.18703032</v>
      </c>
      <c r="S3965" s="16">
        <f t="shared" si="2922"/>
        <v>0</v>
      </c>
      <c r="T3965" s="15">
        <f t="shared" si="2886"/>
        <v>0</v>
      </c>
      <c r="U3965" s="23">
        <f t="shared" si="2903"/>
        <v>2448257.3380562966</v>
      </c>
      <c r="V3965" s="23">
        <f t="shared" si="2904"/>
        <v>0</v>
      </c>
      <c r="W3965" s="23">
        <f t="shared" si="2917"/>
        <v>0</v>
      </c>
      <c r="X3965" s="23">
        <f t="shared" si="2905"/>
        <v>48114425.273436859</v>
      </c>
      <c r="Y3965" s="23">
        <f t="shared" si="2887"/>
        <v>13825559.361691331</v>
      </c>
      <c r="Z3965" s="3">
        <f t="shared" si="2888"/>
        <v>10184.098743994582</v>
      </c>
      <c r="AA3965" s="23">
        <f t="shared" si="2889"/>
        <v>78545960.971746996</v>
      </c>
      <c r="AB3965" s="26">
        <f t="shared" si="2906"/>
        <v>70086276.274228618</v>
      </c>
      <c r="AC3965" s="23">
        <f t="shared" si="2907"/>
        <v>74889487.274228647</v>
      </c>
      <c r="AD3965" s="23">
        <f t="shared" si="2913"/>
        <v>4803211</v>
      </c>
      <c r="AE3965" s="24">
        <f t="shared" si="2921"/>
        <v>70086276.274228647</v>
      </c>
      <c r="AF3965" s="3">
        <f t="shared" si="2908"/>
        <v>0</v>
      </c>
      <c r="AG3965" s="2">
        <f t="shared" si="2890"/>
        <v>1222091849.2793498</v>
      </c>
      <c r="AH3965" s="2">
        <f t="shared" si="2891"/>
        <v>257.23777011201764</v>
      </c>
      <c r="AI3965" s="23">
        <f t="shared" si="2914"/>
        <v>12628125500.605251</v>
      </c>
      <c r="AJ3965" s="23">
        <f t="shared" si="2892"/>
        <v>6219.922423797766</v>
      </c>
      <c r="AK3965" s="23">
        <f t="shared" si="2893"/>
        <v>0</v>
      </c>
      <c r="AL3965" s="23">
        <f t="shared" si="2918"/>
        <v>0</v>
      </c>
      <c r="AM3965" s="23">
        <f t="shared" si="2919"/>
        <v>0</v>
      </c>
      <c r="AN3965" s="16">
        <f t="shared" si="2909"/>
        <v>0</v>
      </c>
      <c r="AO3965" s="23">
        <f t="shared" si="2910"/>
        <v>0</v>
      </c>
      <c r="AP3965" s="22">
        <f t="shared" si="2911"/>
        <v>0</v>
      </c>
      <c r="AQ3965" s="30">
        <f t="shared" si="2894"/>
        <v>36646021003.483696</v>
      </c>
      <c r="AR3965" s="28">
        <f t="shared" si="2895"/>
        <v>18109498892.244465</v>
      </c>
      <c r="AS3965" s="25">
        <f t="shared" si="2896"/>
        <v>200337590.02425668</v>
      </c>
      <c r="AT3965" s="32">
        <f t="shared" si="2897"/>
        <v>20368.197487989164</v>
      </c>
      <c r="AU3965" s="23">
        <f t="shared" si="2898"/>
        <v>20368.197487989164</v>
      </c>
      <c r="AV3965" s="22">
        <f t="shared" si="2899"/>
        <v>5374179580.4731865</v>
      </c>
      <c r="AW3965" s="31">
        <f t="shared" si="2912"/>
        <v>24267108309.834888</v>
      </c>
      <c r="AX3965" s="21"/>
      <c r="AY3965" s="21"/>
      <c r="AZ3965" s="21"/>
      <c r="BA3965" s="21"/>
    </row>
    <row r="3966" spans="1:53" x14ac:dyDescent="0.25">
      <c r="A3966">
        <f t="shared" si="2920"/>
        <v>1031</v>
      </c>
      <c r="B3966" t="s">
        <v>6</v>
      </c>
      <c r="C3966" s="27">
        <f t="shared" si="2877"/>
        <v>0</v>
      </c>
      <c r="D3966" s="27">
        <f t="shared" si="2900"/>
        <v>0</v>
      </c>
      <c r="E3966" s="27" t="b">
        <f t="shared" si="2876"/>
        <v>1</v>
      </c>
      <c r="F3966" s="29">
        <f t="shared" si="2878"/>
        <v>0</v>
      </c>
      <c r="G3966" s="27">
        <f t="shared" si="2901"/>
        <v>0</v>
      </c>
      <c r="H3966" s="22">
        <f t="shared" si="2879"/>
        <v>45147213716.527786</v>
      </c>
      <c r="I3966" s="23">
        <f t="shared" si="2880"/>
        <v>132580106.5049091</v>
      </c>
      <c r="J3966" s="23">
        <f t="shared" si="2881"/>
        <v>1086</v>
      </c>
      <c r="K3966" s="19">
        <f t="shared" si="2902"/>
        <v>225.0831931027827</v>
      </c>
      <c r="L3966" s="16">
        <f t="shared" si="2882"/>
        <v>311.41269570702616</v>
      </c>
      <c r="M3966" s="23">
        <f>M3965-IF($B3966="B",(Percent_Rent_In_Elsies*2.49%/12 * H3965)/K3965,0)+IF($B3966="D",N3966,0)+IF(B3966="D",AK3965)+IF(B3966="C",F3965*90%)-(Y3966-Y3965)-IF($B3966="A",Q3965/K3965) + IF($B3966="A",Q3965/K3965)</f>
        <v>-72898847.164422855</v>
      </c>
      <c r="N3966" s="23">
        <f t="shared" si="2883"/>
        <v>0</v>
      </c>
      <c r="O3966" s="22">
        <f t="shared" si="2884"/>
        <v>0</v>
      </c>
      <c r="P3966" s="22">
        <f t="shared" si="2915"/>
        <v>0</v>
      </c>
      <c r="Q3966" s="22">
        <f t="shared" si="2916"/>
        <v>0</v>
      </c>
      <c r="R3966" s="22">
        <f t="shared" si="2885"/>
        <v>551061579.18703032</v>
      </c>
      <c r="S3966" s="16">
        <f t="shared" si="2922"/>
        <v>0</v>
      </c>
      <c r="T3966" s="15">
        <f t="shared" si="2886"/>
        <v>0</v>
      </c>
      <c r="U3966" s="23">
        <f t="shared" si="2903"/>
        <v>2448257.3380562966</v>
      </c>
      <c r="V3966" s="23">
        <f t="shared" si="2904"/>
        <v>0</v>
      </c>
      <c r="W3966" s="23">
        <f t="shared" si="2917"/>
        <v>0</v>
      </c>
      <c r="X3966" s="23">
        <f t="shared" si="2905"/>
        <v>48165345.767156832</v>
      </c>
      <c r="Y3966" s="23">
        <f t="shared" si="2887"/>
        <v>13825559.361691331</v>
      </c>
      <c r="Z3966" s="3">
        <f t="shared" si="2888"/>
        <v>0</v>
      </c>
      <c r="AA3966" s="23">
        <f t="shared" si="2889"/>
        <v>78545960.971746996</v>
      </c>
      <c r="AB3966" s="26">
        <f t="shared" si="2906"/>
        <v>70086276.274228588</v>
      </c>
      <c r="AC3966" s="23">
        <f t="shared" si="2907"/>
        <v>74889487.274228647</v>
      </c>
      <c r="AD3966" s="23">
        <f t="shared" si="2913"/>
        <v>4803211</v>
      </c>
      <c r="AE3966" s="24">
        <f t="shared" si="2921"/>
        <v>70086276.274228647</v>
      </c>
      <c r="AF3966" s="3">
        <f t="shared" si="2908"/>
        <v>0</v>
      </c>
      <c r="AG3966" s="2">
        <f t="shared" si="2890"/>
        <v>0</v>
      </c>
      <c r="AH3966" s="2">
        <f t="shared" si="2891"/>
        <v>257.66649972887103</v>
      </c>
      <c r="AI3966" s="23">
        <f t="shared" si="2914"/>
        <v>12628125500.605251</v>
      </c>
      <c r="AJ3966" s="23">
        <f t="shared" si="2892"/>
        <v>6219.922423797766</v>
      </c>
      <c r="AK3966" s="23">
        <f t="shared" si="2893"/>
        <v>0</v>
      </c>
      <c r="AL3966" s="23">
        <f t="shared" si="2918"/>
        <v>0</v>
      </c>
      <c r="AM3966" s="23">
        <f t="shared" si="2919"/>
        <v>0</v>
      </c>
      <c r="AN3966" s="16">
        <f t="shared" si="2909"/>
        <v>0</v>
      </c>
      <c r="AO3966" s="23">
        <f t="shared" si="2910"/>
        <v>0</v>
      </c>
      <c r="AP3966" s="22">
        <f t="shared" si="2911"/>
        <v>0</v>
      </c>
      <c r="AQ3966" s="30">
        <f t="shared" si="2894"/>
        <v>36646021003.483696</v>
      </c>
      <c r="AR3966" s="28">
        <f t="shared" si="2895"/>
        <v>18109498892.244465</v>
      </c>
      <c r="AS3966" s="25">
        <f t="shared" si="2896"/>
        <v>200337590.02425668</v>
      </c>
      <c r="AT3966" s="32">
        <f t="shared" si="2897"/>
        <v>0</v>
      </c>
      <c r="AU3966" s="23">
        <f t="shared" si="2898"/>
        <v>0</v>
      </c>
      <c r="AV3966" s="22">
        <f t="shared" si="2899"/>
        <v>5374179580.4731865</v>
      </c>
      <c r="AW3966" s="31">
        <f t="shared" si="2912"/>
        <v>24235077641.92894</v>
      </c>
    </row>
    <row r="3967" spans="1:53" x14ac:dyDescent="0.25">
      <c r="A3967">
        <f t="shared" si="2920"/>
        <v>1031</v>
      </c>
      <c r="B3967" t="s">
        <v>7</v>
      </c>
      <c r="C3967" s="27">
        <f t="shared" si="2877"/>
        <v>0</v>
      </c>
      <c r="D3967" s="27">
        <f t="shared" si="2900"/>
        <v>0</v>
      </c>
      <c r="E3967" s="27" t="b">
        <f t="shared" si="2876"/>
        <v>1</v>
      </c>
      <c r="F3967" s="29">
        <f t="shared" si="2878"/>
        <v>0</v>
      </c>
      <c r="G3967" s="27">
        <f t="shared" si="2901"/>
        <v>0</v>
      </c>
      <c r="H3967" s="22">
        <f t="shared" si="2879"/>
        <v>45147213716.527786</v>
      </c>
      <c r="I3967" s="23">
        <f t="shared" si="2880"/>
        <v>132580106.5049091</v>
      </c>
      <c r="J3967" s="23">
        <f t="shared" si="2881"/>
        <v>1086</v>
      </c>
      <c r="K3967" s="19">
        <f t="shared" si="2902"/>
        <v>225.0831931027827</v>
      </c>
      <c r="L3967" s="16">
        <f t="shared" si="2882"/>
        <v>311.41269570702616</v>
      </c>
      <c r="M3967" s="23">
        <f>M3966-IF($B3967="B",(Percent_Rent_In_Elsies*2.49%/12 * H3966)/K3966,0)+IF($B3967="D",N3967,0)+IF(B3967="D",AK3966)+IF(B3967="C",F3966*90%)-(Y3967-Y3966)-IF($B3967="A",Q3966/K3966) + IF($B3967="A",Q3966/K3966)</f>
        <v>-73106949.038157642</v>
      </c>
      <c r="N3967" s="23">
        <f t="shared" si="2883"/>
        <v>0</v>
      </c>
      <c r="O3967" s="22">
        <f t="shared" si="2884"/>
        <v>0</v>
      </c>
      <c r="P3967" s="22">
        <f t="shared" si="2915"/>
        <v>0</v>
      </c>
      <c r="Q3967" s="22">
        <f t="shared" si="2916"/>
        <v>0</v>
      </c>
      <c r="R3967" s="22">
        <f t="shared" si="2885"/>
        <v>505139780.92144448</v>
      </c>
      <c r="S3967" s="16">
        <f t="shared" si="2922"/>
        <v>45921798.265585862</v>
      </c>
      <c r="T3967" s="15">
        <f t="shared" si="2886"/>
        <v>0</v>
      </c>
      <c r="U3967" s="23">
        <f t="shared" si="2903"/>
        <v>2244235.8932182719</v>
      </c>
      <c r="V3967" s="23">
        <f t="shared" si="2904"/>
        <v>204021.4448380247</v>
      </c>
      <c r="W3967" s="23">
        <f t="shared" si="2917"/>
        <v>0</v>
      </c>
      <c r="X3967" s="23">
        <f t="shared" si="2905"/>
        <v>48165345.767156832</v>
      </c>
      <c r="Y3967" s="23">
        <f t="shared" si="2887"/>
        <v>13825559.361691331</v>
      </c>
      <c r="Z3967" s="3">
        <f t="shared" si="2888"/>
        <v>0</v>
      </c>
      <c r="AA3967" s="23">
        <f t="shared" si="2889"/>
        <v>78545960.971746996</v>
      </c>
      <c r="AB3967" s="26">
        <f t="shared" si="2906"/>
        <v>70086276.274228588</v>
      </c>
      <c r="AC3967" s="23">
        <f t="shared" si="2907"/>
        <v>74889487.274228647</v>
      </c>
      <c r="AD3967" s="23">
        <f t="shared" si="2913"/>
        <v>4803211</v>
      </c>
      <c r="AE3967" s="24">
        <f t="shared" si="2921"/>
        <v>70086276.274228647</v>
      </c>
      <c r="AF3967" s="3">
        <f t="shared" si="2908"/>
        <v>0</v>
      </c>
      <c r="AG3967" s="2">
        <f t="shared" si="2890"/>
        <v>0</v>
      </c>
      <c r="AH3967" s="2">
        <f t="shared" si="2891"/>
        <v>257.66649972887103</v>
      </c>
      <c r="AI3967" s="23">
        <f t="shared" si="2914"/>
        <v>12628125500.605251</v>
      </c>
      <c r="AJ3967" s="23">
        <f t="shared" si="2892"/>
        <v>6219.922423797766</v>
      </c>
      <c r="AK3967" s="23">
        <f t="shared" si="2893"/>
        <v>0</v>
      </c>
      <c r="AL3967" s="23">
        <f t="shared" si="2918"/>
        <v>13199408.253595352</v>
      </c>
      <c r="AM3967" s="23">
        <f t="shared" si="2919"/>
        <v>12314894306.609856</v>
      </c>
      <c r="AN3967" s="16">
        <f t="shared" si="2909"/>
        <v>0</v>
      </c>
      <c r="AO3967" s="23">
        <f t="shared" si="2910"/>
        <v>208101.87373478527</v>
      </c>
      <c r="AP3967" s="22">
        <f t="shared" si="2911"/>
        <v>46840234.230897583</v>
      </c>
      <c r="AQ3967" s="30">
        <f t="shared" si="2894"/>
        <v>36739303329.954529</v>
      </c>
      <c r="AR3967" s="28">
        <f t="shared" si="2895"/>
        <v>18155940984.484402</v>
      </c>
      <c r="AS3967" s="25">
        <f t="shared" si="2896"/>
        <v>200337590.02425668</v>
      </c>
      <c r="AT3967" s="32">
        <f t="shared" si="2897"/>
        <v>0</v>
      </c>
      <c r="AU3967" s="23">
        <f t="shared" si="2898"/>
        <v>0</v>
      </c>
      <c r="AV3967" s="22">
        <f t="shared" si="2899"/>
        <v>5374179580.4731865</v>
      </c>
      <c r="AW3967" s="31">
        <f t="shared" si="2912"/>
        <v>24328359968.399773</v>
      </c>
    </row>
    <row r="3968" spans="1:53" s="21" customFormat="1" x14ac:dyDescent="0.25">
      <c r="A3968">
        <f t="shared" si="2920"/>
        <v>1031</v>
      </c>
      <c r="B3968" t="s">
        <v>8</v>
      </c>
      <c r="C3968" s="27">
        <f t="shared" si="2877"/>
        <v>0</v>
      </c>
      <c r="D3968" s="27">
        <f t="shared" si="2900"/>
        <v>0</v>
      </c>
      <c r="E3968" s="27" t="b">
        <f t="shared" si="2876"/>
        <v>1</v>
      </c>
      <c r="F3968" s="29">
        <f t="shared" si="2878"/>
        <v>0</v>
      </c>
      <c r="G3968" s="27">
        <f t="shared" si="2901"/>
        <v>0</v>
      </c>
      <c r="H3968" s="22">
        <f t="shared" si="2879"/>
        <v>45147213716.527786</v>
      </c>
      <c r="I3968" s="23">
        <f t="shared" si="2880"/>
        <v>132580106.5049091</v>
      </c>
      <c r="J3968" s="23">
        <f t="shared" si="2881"/>
        <v>1086</v>
      </c>
      <c r="K3968" s="19">
        <f t="shared" si="2902"/>
        <v>225.0831931027827</v>
      </c>
      <c r="L3968" s="16">
        <f t="shared" si="2882"/>
        <v>311.41269570702616</v>
      </c>
      <c r="M3968" s="23">
        <f>M3967-IF($B3968="B",(Percent_Rent_In_Elsies*2.49%/12 * H3967)/K3967,0)+IF($B3968="D",N3968,0)+IF(B3968="D",AK3967)+IF(B3968="C",F3967*90%)-(Y3968-Y3967)-IF($B3968="A",Q3967/K3967) + IF($B3968="A",Q3967/K3967)</f>
        <v>-73106949.038157642</v>
      </c>
      <c r="N3968" s="23">
        <f t="shared" si="2883"/>
        <v>0</v>
      </c>
      <c r="O3968" s="22">
        <f t="shared" si="2884"/>
        <v>0</v>
      </c>
      <c r="P3968" s="22">
        <f t="shared" si="2915"/>
        <v>0</v>
      </c>
      <c r="Q3968" s="22">
        <f t="shared" si="2916"/>
        <v>0</v>
      </c>
      <c r="R3968" s="22">
        <f t="shared" si="2885"/>
        <v>551980015.15234208</v>
      </c>
      <c r="S3968" s="16">
        <f t="shared" si="2922"/>
        <v>45921798.265585862</v>
      </c>
      <c r="T3968" s="15">
        <f t="shared" si="2886"/>
        <v>0</v>
      </c>
      <c r="U3968" s="23">
        <f t="shared" si="2903"/>
        <v>2452337.7669530571</v>
      </c>
      <c r="V3968" s="23">
        <f t="shared" si="2904"/>
        <v>204021.4448380247</v>
      </c>
      <c r="W3968" s="23">
        <f t="shared" si="2917"/>
        <v>0</v>
      </c>
      <c r="X3968" s="23">
        <f t="shared" si="2905"/>
        <v>48165345.767156832</v>
      </c>
      <c r="Y3968" s="23">
        <f t="shared" si="2887"/>
        <v>13825559.361691331</v>
      </c>
      <c r="Z3968" s="3">
        <f t="shared" si="2888"/>
        <v>0</v>
      </c>
      <c r="AA3968" s="23">
        <f t="shared" si="2889"/>
        <v>78545960.971746996</v>
      </c>
      <c r="AB3968" s="26">
        <f t="shared" si="2906"/>
        <v>70086276.274228603</v>
      </c>
      <c r="AC3968" s="23">
        <f t="shared" si="2907"/>
        <v>74889487.274228647</v>
      </c>
      <c r="AD3968" s="23">
        <f t="shared" si="2913"/>
        <v>4803211</v>
      </c>
      <c r="AE3968" s="24">
        <f t="shared" si="2921"/>
        <v>70086276.274228647</v>
      </c>
      <c r="AF3968" s="3">
        <f t="shared" si="2908"/>
        <v>1E-4</v>
      </c>
      <c r="AG3968" s="2">
        <f t="shared" si="2890"/>
        <v>0</v>
      </c>
      <c r="AH3968" s="2">
        <f t="shared" si="2891"/>
        <v>257.66649972887103</v>
      </c>
      <c r="AI3968" s="23">
        <f t="shared" si="2914"/>
        <v>12628125500.605251</v>
      </c>
      <c r="AJ3968" s="23">
        <f t="shared" si="2892"/>
        <v>6219.922423797766</v>
      </c>
      <c r="AK3968" s="23">
        <f t="shared" si="2893"/>
        <v>70719.407292094067</v>
      </c>
      <c r="AL3968" s="23">
        <f t="shared" si="2918"/>
        <v>0</v>
      </c>
      <c r="AM3968" s="23">
        <f t="shared" si="2919"/>
        <v>0</v>
      </c>
      <c r="AN3968" s="16">
        <f t="shared" si="2909"/>
        <v>0</v>
      </c>
      <c r="AO3968" s="23">
        <f t="shared" si="2910"/>
        <v>0</v>
      </c>
      <c r="AP3968" s="22">
        <f t="shared" si="2911"/>
        <v>0</v>
      </c>
      <c r="AQ3968" s="30">
        <f t="shared" si="2894"/>
        <v>36739303329.954529</v>
      </c>
      <c r="AR3968" s="28">
        <f t="shared" si="2895"/>
        <v>18155940984.484402</v>
      </c>
      <c r="AS3968" s="25">
        <f t="shared" si="2896"/>
        <v>200337590.02425668</v>
      </c>
      <c r="AT3968" s="32">
        <f t="shared" si="2897"/>
        <v>0</v>
      </c>
      <c r="AU3968" s="23">
        <f t="shared" si="2898"/>
        <v>0</v>
      </c>
      <c r="AV3968" s="22">
        <f t="shared" si="2899"/>
        <v>5374179580.4731865</v>
      </c>
      <c r="AW3968" s="31">
        <f t="shared" si="2912"/>
        <v>24328359968.399773</v>
      </c>
      <c r="AX3968"/>
      <c r="AY3968"/>
      <c r="AZ3968"/>
      <c r="BA3968"/>
    </row>
    <row r="3969" spans="1:53" s="21" customFormat="1" x14ac:dyDescent="0.25">
      <c r="A3969">
        <f t="shared" si="2920"/>
        <v>1031</v>
      </c>
      <c r="B3969" t="s">
        <v>9</v>
      </c>
      <c r="C3969" s="27">
        <f t="shared" si="2877"/>
        <v>0</v>
      </c>
      <c r="D3969" s="27">
        <f t="shared" si="2900"/>
        <v>0</v>
      </c>
      <c r="E3969" s="27" t="b">
        <f t="shared" si="2876"/>
        <v>1</v>
      </c>
      <c r="F3969" s="29">
        <f t="shared" si="2878"/>
        <v>0</v>
      </c>
      <c r="G3969" s="27">
        <f t="shared" si="2901"/>
        <v>0</v>
      </c>
      <c r="H3969" s="22">
        <f t="shared" si="2879"/>
        <v>45147213716.527786</v>
      </c>
      <c r="I3969" s="23">
        <f t="shared" si="2880"/>
        <v>132580106.5049091</v>
      </c>
      <c r="J3969" s="23">
        <f t="shared" si="2881"/>
        <v>1086</v>
      </c>
      <c r="K3969" s="19">
        <f t="shared" si="2902"/>
        <v>225.0831931027827</v>
      </c>
      <c r="L3969" s="16">
        <f t="shared" si="2882"/>
        <v>311.41269570702616</v>
      </c>
      <c r="M3969" s="23">
        <f>M3968-IF($B3969="B",(Percent_Rent_In_Elsies*2.49%/12 * H3968)/K3968,0)+IF($B3969="D",N3969,0)+IF(B3969="D",AK3968)+IF(B3969="C",F3968*90%)-(Y3969-Y3968)-IF($B3969="A",Q3968/K3968) + IF($B3969="A",Q3968/K3968)</f>
        <v>-73036229.630865544</v>
      </c>
      <c r="N3969" s="23">
        <f t="shared" si="2883"/>
        <v>0</v>
      </c>
      <c r="O3969" s="22">
        <f t="shared" si="2884"/>
        <v>32084052.352458697</v>
      </c>
      <c r="P3969" s="22">
        <f t="shared" si="2915"/>
        <v>0</v>
      </c>
      <c r="Q3969" s="22">
        <f t="shared" si="2916"/>
        <v>0</v>
      </c>
      <c r="R3969" s="22">
        <f t="shared" si="2885"/>
        <v>551980015.15234208</v>
      </c>
      <c r="S3969" s="16">
        <f t="shared" si="2922"/>
        <v>0</v>
      </c>
      <c r="T3969" s="15">
        <f t="shared" si="2886"/>
        <v>13837745.913127165</v>
      </c>
      <c r="U3969" s="23">
        <f t="shared" si="2903"/>
        <v>2452337.7669530571</v>
      </c>
      <c r="V3969" s="23">
        <f t="shared" si="2904"/>
        <v>0</v>
      </c>
      <c r="W3969" s="23">
        <f t="shared" si="2917"/>
        <v>204021.4448380247</v>
      </c>
      <c r="X3969" s="23">
        <f t="shared" si="2905"/>
        <v>48165345.767156832</v>
      </c>
      <c r="Y3969" s="23">
        <f t="shared" si="2887"/>
        <v>13825559.361691331</v>
      </c>
      <c r="Z3969" s="3">
        <f t="shared" si="2888"/>
        <v>0</v>
      </c>
      <c r="AA3969" s="23">
        <f t="shared" si="2889"/>
        <v>78475241.564454898</v>
      </c>
      <c r="AB3969" s="26">
        <f t="shared" si="2906"/>
        <v>70086276.274228603</v>
      </c>
      <c r="AC3969" s="23">
        <f t="shared" si="2907"/>
        <v>74889487.274228647</v>
      </c>
      <c r="AD3969" s="23">
        <f t="shared" si="2913"/>
        <v>4803211</v>
      </c>
      <c r="AE3969" s="24">
        <f t="shared" si="2921"/>
        <v>70086276.274228647</v>
      </c>
      <c r="AF3969" s="3">
        <f t="shared" si="2908"/>
        <v>0</v>
      </c>
      <c r="AG3969" s="2">
        <f t="shared" si="2890"/>
        <v>0</v>
      </c>
      <c r="AH3969" s="2">
        <f t="shared" si="2891"/>
        <v>257.66649972887103</v>
      </c>
      <c r="AI3969" s="23">
        <f t="shared" si="2914"/>
        <v>12616755679.171223</v>
      </c>
      <c r="AJ3969" s="23">
        <f t="shared" si="2892"/>
        <v>6219.922423797766</v>
      </c>
      <c r="AK3969" s="23">
        <f t="shared" si="2893"/>
        <v>0</v>
      </c>
      <c r="AL3969" s="23">
        <f t="shared" si="2918"/>
        <v>0</v>
      </c>
      <c r="AM3969" s="23">
        <f t="shared" si="2919"/>
        <v>0</v>
      </c>
      <c r="AN3969" s="16">
        <f t="shared" si="2909"/>
        <v>0</v>
      </c>
      <c r="AO3969" s="23">
        <f t="shared" si="2910"/>
        <v>0</v>
      </c>
      <c r="AP3969" s="22">
        <f t="shared" si="2911"/>
        <v>0</v>
      </c>
      <c r="AQ3969" s="30">
        <f t="shared" si="2894"/>
        <v>36739303329.954529</v>
      </c>
      <c r="AR3969" s="28">
        <f t="shared" si="2895"/>
        <v>18155940984.484402</v>
      </c>
      <c r="AS3969" s="25">
        <f t="shared" si="2896"/>
        <v>200337590.02425668</v>
      </c>
      <c r="AT3969" s="32">
        <f t="shared" si="2897"/>
        <v>0</v>
      </c>
      <c r="AU3969" s="23">
        <f t="shared" si="2898"/>
        <v>0</v>
      </c>
      <c r="AV3969" s="22">
        <f t="shared" si="2899"/>
        <v>5374179580.4731865</v>
      </c>
      <c r="AW3969" s="31">
        <f t="shared" si="2912"/>
        <v>24328359968.399773</v>
      </c>
      <c r="AX3969"/>
      <c r="AY3969"/>
      <c r="AZ3969"/>
      <c r="BA3969"/>
    </row>
    <row r="3970" spans="1:53" x14ac:dyDescent="0.25">
      <c r="A3970" s="21">
        <f t="shared" si="2920"/>
        <v>1031</v>
      </c>
      <c r="B3970" s="21" t="s">
        <v>28</v>
      </c>
      <c r="C3970" s="27">
        <f t="shared" si="2877"/>
        <v>0</v>
      </c>
      <c r="D3970" s="27">
        <f t="shared" si="2900"/>
        <v>0</v>
      </c>
      <c r="E3970" s="27" t="b">
        <f t="shared" si="2876"/>
        <v>1</v>
      </c>
      <c r="F3970" s="29">
        <f t="shared" si="2878"/>
        <v>0</v>
      </c>
      <c r="G3970" s="27">
        <f t="shared" si="2901"/>
        <v>0</v>
      </c>
      <c r="H3970" s="22">
        <f t="shared" si="2879"/>
        <v>45147213716.527786</v>
      </c>
      <c r="I3970" s="23">
        <f t="shared" si="2880"/>
        <v>132580106.5049091</v>
      </c>
      <c r="J3970" s="23">
        <f t="shared" si="2881"/>
        <v>1086</v>
      </c>
      <c r="K3970" s="19">
        <f t="shared" si="2902"/>
        <v>225.0831931027827</v>
      </c>
      <c r="L3970" s="16">
        <f t="shared" si="2882"/>
        <v>311.41269570702616</v>
      </c>
      <c r="M3970" s="23">
        <f>M3969-IF($B3970="B",(Percent_Rent_In_Elsies*2.49%/12 * H3969)/K3969,0)+IF($B3970="D",N3970,0)+IF(B3970="D",AK3969)+IF(B3970="C",F3969*90%)-(Y3970-Y3969)-IF($B3970="A",Q3969/K3969) + IF($B3970="A",Q3969/K3969)</f>
        <v>-73036229.630865544</v>
      </c>
      <c r="N3970" s="23">
        <f t="shared" si="2883"/>
        <v>0</v>
      </c>
      <c r="O3970" s="22">
        <f t="shared" si="2884"/>
        <v>0</v>
      </c>
      <c r="P3970" s="22">
        <f t="shared" si="2915"/>
        <v>32084052.352458697</v>
      </c>
      <c r="Q3970" s="22">
        <f t="shared" si="2916"/>
        <v>0</v>
      </c>
      <c r="R3970" s="22">
        <f t="shared" si="2885"/>
        <v>551980015.15234208</v>
      </c>
      <c r="S3970" s="16">
        <f t="shared" si="2922"/>
        <v>0</v>
      </c>
      <c r="T3970" s="15">
        <f t="shared" si="2886"/>
        <v>0</v>
      </c>
      <c r="U3970" s="23">
        <f t="shared" si="2903"/>
        <v>2452337.7669530571</v>
      </c>
      <c r="V3970" s="23">
        <f t="shared" si="2904"/>
        <v>0</v>
      </c>
      <c r="W3970" s="23">
        <f t="shared" si="2917"/>
        <v>0</v>
      </c>
      <c r="X3970" s="23">
        <f t="shared" si="2905"/>
        <v>48165345.767156832</v>
      </c>
      <c r="Y3970" s="23">
        <f t="shared" si="2887"/>
        <v>13825559.361691331</v>
      </c>
      <c r="Z3970" s="3">
        <f t="shared" si="2888"/>
        <v>10201.072241901238</v>
      </c>
      <c r="AA3970" s="23">
        <f t="shared" si="2889"/>
        <v>78628257.648083419</v>
      </c>
      <c r="AB3970" s="26">
        <f t="shared" si="2906"/>
        <v>70086276.274228603</v>
      </c>
      <c r="AC3970" s="23">
        <f t="shared" si="2907"/>
        <v>74889487.274228647</v>
      </c>
      <c r="AD3970" s="23">
        <f t="shared" si="2913"/>
        <v>4803211</v>
      </c>
      <c r="AE3970" s="24">
        <f t="shared" si="2921"/>
        <v>70086276.274228647</v>
      </c>
      <c r="AF3970" s="3">
        <f t="shared" si="2908"/>
        <v>0</v>
      </c>
      <c r="AG3970" s="2">
        <f t="shared" si="2890"/>
        <v>1224128669.0281487</v>
      </c>
      <c r="AH3970" s="2">
        <f t="shared" si="2891"/>
        <v>257.66649972887103</v>
      </c>
      <c r="AI3970" s="23">
        <f t="shared" si="2914"/>
        <v>12641356642.527786</v>
      </c>
      <c r="AJ3970" s="23">
        <f t="shared" si="2892"/>
        <v>6219.922423797766</v>
      </c>
      <c r="AK3970" s="23">
        <f t="shared" si="2893"/>
        <v>0</v>
      </c>
      <c r="AL3970" s="23">
        <f t="shared" si="2918"/>
        <v>0</v>
      </c>
      <c r="AM3970" s="23">
        <f t="shared" si="2919"/>
        <v>0</v>
      </c>
      <c r="AN3970" s="16">
        <f t="shared" si="2909"/>
        <v>0</v>
      </c>
      <c r="AO3970" s="23">
        <f t="shared" si="2910"/>
        <v>0</v>
      </c>
      <c r="AP3970" s="22">
        <f t="shared" si="2911"/>
        <v>0</v>
      </c>
      <c r="AQ3970" s="30">
        <f t="shared" si="2894"/>
        <v>36739303329.954529</v>
      </c>
      <c r="AR3970" s="28">
        <f t="shared" si="2895"/>
        <v>18155940984.484402</v>
      </c>
      <c r="AS3970" s="25">
        <f t="shared" si="2896"/>
        <v>200337590.02425668</v>
      </c>
      <c r="AT3970" s="32">
        <f t="shared" si="2897"/>
        <v>20402.144483802476</v>
      </c>
      <c r="AU3970" s="23">
        <f t="shared" si="2898"/>
        <v>20402.144483802476</v>
      </c>
      <c r="AV3970" s="22">
        <f t="shared" si="2899"/>
        <v>5388017326.3863134</v>
      </c>
      <c r="AW3970" s="31">
        <f t="shared" si="2912"/>
        <v>24328359968.399773</v>
      </c>
    </row>
    <row r="3971" spans="1:53" x14ac:dyDescent="0.25">
      <c r="A3971">
        <f t="shared" si="2920"/>
        <v>1032</v>
      </c>
      <c r="B3971" t="s">
        <v>6</v>
      </c>
      <c r="C3971" s="27">
        <f t="shared" si="2877"/>
        <v>0</v>
      </c>
      <c r="D3971" s="27">
        <f t="shared" si="2900"/>
        <v>0</v>
      </c>
      <c r="E3971" s="27" t="b">
        <f t="shared" si="2876"/>
        <v>1</v>
      </c>
      <c r="F3971" s="29">
        <f t="shared" si="2878"/>
        <v>0</v>
      </c>
      <c r="G3971" s="27">
        <f t="shared" si="2901"/>
        <v>0</v>
      </c>
      <c r="H3971" s="22">
        <f t="shared" si="2879"/>
        <v>45222459072.722</v>
      </c>
      <c r="I3971" s="23">
        <f t="shared" si="2880"/>
        <v>132580106.5049091</v>
      </c>
      <c r="J3971" s="23">
        <f t="shared" si="2881"/>
        <v>1086</v>
      </c>
      <c r="K3971" s="19">
        <f t="shared" si="2902"/>
        <v>225.0831931027827</v>
      </c>
      <c r="L3971" s="16">
        <f t="shared" si="2882"/>
        <v>311.9317168665379</v>
      </c>
      <c r="M3971" s="23">
        <f>M3970-IF($B3971="B",(Percent_Rent_In_Elsies*2.49%/12 * H3970)/K3970,0)+IF($B3971="D",N3971,0)+IF(B3971="D",AK3970)+IF(B3971="C",F3970*90%)-(Y3971-Y3970)-IF($B3971="A",Q3970/K3970) + IF($B3971="A",Q3970/K3970)</f>
        <v>-73036229.630865544</v>
      </c>
      <c r="N3971" s="23">
        <f t="shared" si="2883"/>
        <v>0</v>
      </c>
      <c r="O3971" s="22">
        <f t="shared" si="2884"/>
        <v>0</v>
      </c>
      <c r="P3971" s="22">
        <f t="shared" si="2915"/>
        <v>0</v>
      </c>
      <c r="Q3971" s="22">
        <f t="shared" si="2916"/>
        <v>0</v>
      </c>
      <c r="R3971" s="22">
        <f t="shared" si="2885"/>
        <v>551980015.15234208</v>
      </c>
      <c r="S3971" s="16">
        <f t="shared" si="2922"/>
        <v>0</v>
      </c>
      <c r="T3971" s="15">
        <f t="shared" si="2886"/>
        <v>0</v>
      </c>
      <c r="U3971" s="23">
        <f t="shared" si="2903"/>
        <v>2452337.7669530571</v>
      </c>
      <c r="V3971" s="23">
        <f t="shared" si="2904"/>
        <v>0</v>
      </c>
      <c r="W3971" s="23">
        <f t="shared" si="2917"/>
        <v>0</v>
      </c>
      <c r="X3971" s="23">
        <f t="shared" si="2905"/>
        <v>48216351.128366344</v>
      </c>
      <c r="Y3971" s="23">
        <f t="shared" si="2887"/>
        <v>13825559.361691331</v>
      </c>
      <c r="Z3971" s="3">
        <f t="shared" si="2888"/>
        <v>0</v>
      </c>
      <c r="AA3971" s="23">
        <f t="shared" si="2889"/>
        <v>78628257.648083419</v>
      </c>
      <c r="AB3971" s="26">
        <f t="shared" si="2906"/>
        <v>70086276.274228603</v>
      </c>
      <c r="AC3971" s="23">
        <f t="shared" si="2907"/>
        <v>74889487.274228647</v>
      </c>
      <c r="AD3971" s="23">
        <f t="shared" si="2913"/>
        <v>4803211</v>
      </c>
      <c r="AE3971" s="24">
        <f t="shared" si="2921"/>
        <v>70086276.274228647</v>
      </c>
      <c r="AF3971" s="3">
        <f t="shared" si="2908"/>
        <v>0</v>
      </c>
      <c r="AG3971" s="2">
        <f t="shared" si="2890"/>
        <v>0</v>
      </c>
      <c r="AH3971" s="2">
        <f t="shared" si="2891"/>
        <v>258.09594389508584</v>
      </c>
      <c r="AI3971" s="23">
        <f t="shared" si="2914"/>
        <v>12641356642.527786</v>
      </c>
      <c r="AJ3971" s="23">
        <f t="shared" si="2892"/>
        <v>6219.922423797766</v>
      </c>
      <c r="AK3971" s="23">
        <f t="shared" si="2893"/>
        <v>0</v>
      </c>
      <c r="AL3971" s="23">
        <f t="shared" si="2918"/>
        <v>0</v>
      </c>
      <c r="AM3971" s="23">
        <f t="shared" si="2919"/>
        <v>0</v>
      </c>
      <c r="AN3971" s="16">
        <f t="shared" si="2909"/>
        <v>0</v>
      </c>
      <c r="AO3971" s="23">
        <f t="shared" si="2910"/>
        <v>0</v>
      </c>
      <c r="AP3971" s="22">
        <f t="shared" si="2911"/>
        <v>0</v>
      </c>
      <c r="AQ3971" s="30">
        <f t="shared" si="2894"/>
        <v>36739303329.954529</v>
      </c>
      <c r="AR3971" s="28">
        <f t="shared" si="2895"/>
        <v>18155940984.484402</v>
      </c>
      <c r="AS3971" s="25">
        <f t="shared" si="2896"/>
        <v>200337590.02425668</v>
      </c>
      <c r="AT3971" s="32">
        <f t="shared" si="2897"/>
        <v>0</v>
      </c>
      <c r="AU3971" s="23">
        <f t="shared" si="2898"/>
        <v>0</v>
      </c>
      <c r="AV3971" s="22">
        <f t="shared" si="2899"/>
        <v>5388017326.3863134</v>
      </c>
      <c r="AW3971" s="31">
        <f t="shared" si="2912"/>
        <v>24296275916.047318</v>
      </c>
    </row>
    <row r="3972" spans="1:53" x14ac:dyDescent="0.25">
      <c r="A3972">
        <f t="shared" si="2920"/>
        <v>1032</v>
      </c>
      <c r="B3972" t="s">
        <v>7</v>
      </c>
      <c r="C3972" s="27">
        <f t="shared" si="2877"/>
        <v>0</v>
      </c>
      <c r="D3972" s="27">
        <f t="shared" si="2900"/>
        <v>0</v>
      </c>
      <c r="E3972" s="27" t="b">
        <f t="shared" si="2876"/>
        <v>1</v>
      </c>
      <c r="F3972" s="29">
        <f t="shared" si="2878"/>
        <v>0</v>
      </c>
      <c r="G3972" s="27">
        <f t="shared" si="2901"/>
        <v>0</v>
      </c>
      <c r="H3972" s="22">
        <f t="shared" si="2879"/>
        <v>45222459072.722</v>
      </c>
      <c r="I3972" s="23">
        <f t="shared" si="2880"/>
        <v>132580106.5049091</v>
      </c>
      <c r="J3972" s="23">
        <f t="shared" si="2881"/>
        <v>1086</v>
      </c>
      <c r="K3972" s="19">
        <f t="shared" si="2902"/>
        <v>225.0831931027827</v>
      </c>
      <c r="L3972" s="16">
        <f t="shared" si="2882"/>
        <v>311.9317168665379</v>
      </c>
      <c r="M3972" s="23">
        <f>M3971-IF($B3972="B",(Percent_Rent_In_Elsies*2.49%/12 * H3971)/K3971,0)+IF($B3972="D",N3972,0)+IF(B3972="D",AK3971)+IF(B3972="C",F3971*90%)-(Y3972-Y3971)-IF($B3972="A",Q3971/K3971) + IF($B3972="A",Q3971/K3971)</f>
        <v>-73244678.341056556</v>
      </c>
      <c r="N3972" s="23">
        <f t="shared" si="2883"/>
        <v>0</v>
      </c>
      <c r="O3972" s="22">
        <f t="shared" si="2884"/>
        <v>0</v>
      </c>
      <c r="P3972" s="22">
        <f t="shared" si="2915"/>
        <v>0</v>
      </c>
      <c r="Q3972" s="22">
        <f t="shared" si="2916"/>
        <v>0</v>
      </c>
      <c r="R3972" s="22">
        <f t="shared" si="2885"/>
        <v>505981680.55631357</v>
      </c>
      <c r="S3972" s="16">
        <f t="shared" si="2922"/>
        <v>45998334.596028507</v>
      </c>
      <c r="T3972" s="15">
        <f t="shared" si="2886"/>
        <v>0</v>
      </c>
      <c r="U3972" s="23">
        <f t="shared" si="2903"/>
        <v>2247976.2863736358</v>
      </c>
      <c r="V3972" s="23">
        <f t="shared" si="2904"/>
        <v>204361.48057942142</v>
      </c>
      <c r="W3972" s="23">
        <f t="shared" si="2917"/>
        <v>0</v>
      </c>
      <c r="X3972" s="23">
        <f t="shared" si="2905"/>
        <v>48216351.128366344</v>
      </c>
      <c r="Y3972" s="23">
        <f t="shared" si="2887"/>
        <v>13825559.361691331</v>
      </c>
      <c r="Z3972" s="3">
        <f t="shared" si="2888"/>
        <v>0</v>
      </c>
      <c r="AA3972" s="23">
        <f t="shared" si="2889"/>
        <v>78628257.648083419</v>
      </c>
      <c r="AB3972" s="26">
        <f t="shared" si="2906"/>
        <v>70086276.274228603</v>
      </c>
      <c r="AC3972" s="23">
        <f t="shared" si="2907"/>
        <v>74889487.274228647</v>
      </c>
      <c r="AD3972" s="23">
        <f t="shared" si="2913"/>
        <v>4803211</v>
      </c>
      <c r="AE3972" s="24">
        <f t="shared" si="2921"/>
        <v>70086276.274228647</v>
      </c>
      <c r="AF3972" s="3">
        <f t="shared" si="2908"/>
        <v>0</v>
      </c>
      <c r="AG3972" s="2">
        <f t="shared" si="2890"/>
        <v>0</v>
      </c>
      <c r="AH3972" s="2">
        <f t="shared" si="2891"/>
        <v>258.09594389508584</v>
      </c>
      <c r="AI3972" s="23">
        <f t="shared" si="2914"/>
        <v>12641356642.527786</v>
      </c>
      <c r="AJ3972" s="23">
        <f t="shared" si="2892"/>
        <v>6219.922423797766</v>
      </c>
      <c r="AK3972" s="23">
        <f t="shared" si="2893"/>
        <v>0</v>
      </c>
      <c r="AL3972" s="23">
        <f t="shared" si="2918"/>
        <v>13231141.922534943</v>
      </c>
      <c r="AM3972" s="23">
        <f t="shared" si="2919"/>
        <v>12344501450.463865</v>
      </c>
      <c r="AN3972" s="16">
        <f t="shared" si="2909"/>
        <v>0</v>
      </c>
      <c r="AO3972" s="23">
        <f t="shared" si="2910"/>
        <v>208448.71019100994</v>
      </c>
      <c r="AP3972" s="22">
        <f t="shared" si="2911"/>
        <v>46918301.287949078</v>
      </c>
      <c r="AQ3972" s="30">
        <f t="shared" si="2894"/>
        <v>36832741126.969482</v>
      </c>
      <c r="AR3972" s="28">
        <f t="shared" si="2895"/>
        <v>18202460480.211403</v>
      </c>
      <c r="AS3972" s="25">
        <f t="shared" si="2896"/>
        <v>200337590.02425668</v>
      </c>
      <c r="AT3972" s="32">
        <f t="shared" si="2897"/>
        <v>0</v>
      </c>
      <c r="AU3972" s="23">
        <f t="shared" si="2898"/>
        <v>0</v>
      </c>
      <c r="AV3972" s="22">
        <f t="shared" si="2899"/>
        <v>5388017326.3863134</v>
      </c>
      <c r="AW3972" s="31">
        <f t="shared" si="2912"/>
        <v>24389713713.062267</v>
      </c>
    </row>
    <row r="3973" spans="1:53" x14ac:dyDescent="0.25">
      <c r="A3973">
        <f t="shared" si="2920"/>
        <v>1032</v>
      </c>
      <c r="B3973" t="s">
        <v>8</v>
      </c>
      <c r="C3973" s="27">
        <f t="shared" si="2877"/>
        <v>0</v>
      </c>
      <c r="D3973" s="27">
        <f t="shared" si="2900"/>
        <v>0</v>
      </c>
      <c r="E3973" s="27" t="b">
        <f t="shared" si="2876"/>
        <v>1</v>
      </c>
      <c r="F3973" s="29">
        <f t="shared" si="2878"/>
        <v>0</v>
      </c>
      <c r="G3973" s="27">
        <f t="shared" si="2901"/>
        <v>0</v>
      </c>
      <c r="H3973" s="22">
        <f t="shared" si="2879"/>
        <v>45222459072.722</v>
      </c>
      <c r="I3973" s="23">
        <f t="shared" si="2880"/>
        <v>132580106.5049091</v>
      </c>
      <c r="J3973" s="23">
        <f t="shared" si="2881"/>
        <v>1086</v>
      </c>
      <c r="K3973" s="19">
        <f t="shared" si="2902"/>
        <v>225.0831931027827</v>
      </c>
      <c r="L3973" s="16">
        <f t="shared" si="2882"/>
        <v>311.9317168665379</v>
      </c>
      <c r="M3973" s="23">
        <f>M3972-IF($B3973="B",(Percent_Rent_In_Elsies*2.49%/12 * H3972)/K3972,0)+IF($B3973="D",N3973,0)+IF(B3973="D",AK3972)+IF(B3973="C",F3972*90%)-(Y3973-Y3972)-IF($B3973="A",Q3972/K3972) + IF($B3973="A",Q3972/K3972)</f>
        <v>-73244678.341056556</v>
      </c>
      <c r="N3973" s="23">
        <f t="shared" si="2883"/>
        <v>0</v>
      </c>
      <c r="O3973" s="22">
        <f t="shared" si="2884"/>
        <v>0</v>
      </c>
      <c r="P3973" s="22">
        <f t="shared" si="2915"/>
        <v>0</v>
      </c>
      <c r="Q3973" s="22">
        <f t="shared" si="2916"/>
        <v>0</v>
      </c>
      <c r="R3973" s="22">
        <f t="shared" si="2885"/>
        <v>552899981.8442626</v>
      </c>
      <c r="S3973" s="16">
        <f t="shared" si="2922"/>
        <v>45998334.596028507</v>
      </c>
      <c r="T3973" s="15">
        <f t="shared" si="2886"/>
        <v>0</v>
      </c>
      <c r="U3973" s="23">
        <f t="shared" si="2903"/>
        <v>2456424.9965646458</v>
      </c>
      <c r="V3973" s="23">
        <f t="shared" si="2904"/>
        <v>204361.48057942142</v>
      </c>
      <c r="W3973" s="23">
        <f t="shared" si="2917"/>
        <v>0</v>
      </c>
      <c r="X3973" s="23">
        <f t="shared" si="2905"/>
        <v>48216351.128366344</v>
      </c>
      <c r="Y3973" s="23">
        <f t="shared" si="2887"/>
        <v>13825559.361691331</v>
      </c>
      <c r="Z3973" s="3">
        <f t="shared" si="2888"/>
        <v>0</v>
      </c>
      <c r="AA3973" s="23">
        <f t="shared" si="2889"/>
        <v>78628257.648083419</v>
      </c>
      <c r="AB3973" s="26">
        <f t="shared" si="2906"/>
        <v>70086276.274228603</v>
      </c>
      <c r="AC3973" s="23">
        <f t="shared" si="2907"/>
        <v>74889487.274228647</v>
      </c>
      <c r="AD3973" s="23">
        <f t="shared" si="2913"/>
        <v>4803211</v>
      </c>
      <c r="AE3973" s="24">
        <f t="shared" si="2921"/>
        <v>70086276.274228647</v>
      </c>
      <c r="AF3973" s="3">
        <f t="shared" si="2908"/>
        <v>1E-4</v>
      </c>
      <c r="AG3973" s="2">
        <f t="shared" si="2890"/>
        <v>0</v>
      </c>
      <c r="AH3973" s="2">
        <f t="shared" si="2891"/>
        <v>258.09594389508584</v>
      </c>
      <c r="AI3973" s="23">
        <f t="shared" si="2914"/>
        <v>12641356642.527786</v>
      </c>
      <c r="AJ3973" s="23">
        <f t="shared" si="2892"/>
        <v>6219.922423797766</v>
      </c>
      <c r="AK3973" s="23">
        <f t="shared" si="2893"/>
        <v>70776.799491795697</v>
      </c>
      <c r="AL3973" s="23">
        <f t="shared" si="2918"/>
        <v>0</v>
      </c>
      <c r="AM3973" s="23">
        <f t="shared" si="2919"/>
        <v>0</v>
      </c>
      <c r="AN3973" s="16">
        <f t="shared" si="2909"/>
        <v>0</v>
      </c>
      <c r="AO3973" s="23">
        <f t="shared" si="2910"/>
        <v>0</v>
      </c>
      <c r="AP3973" s="22">
        <f t="shared" si="2911"/>
        <v>0</v>
      </c>
      <c r="AQ3973" s="30">
        <f t="shared" si="2894"/>
        <v>36832741126.969482</v>
      </c>
      <c r="AR3973" s="28">
        <f t="shared" si="2895"/>
        <v>18202460480.211403</v>
      </c>
      <c r="AS3973" s="25">
        <f t="shared" si="2896"/>
        <v>200337590.02425668</v>
      </c>
      <c r="AT3973" s="32">
        <f t="shared" si="2897"/>
        <v>0</v>
      </c>
      <c r="AU3973" s="23">
        <f t="shared" si="2898"/>
        <v>0</v>
      </c>
      <c r="AV3973" s="22">
        <f t="shared" si="2899"/>
        <v>5388017326.3863134</v>
      </c>
      <c r="AW3973" s="31">
        <f t="shared" si="2912"/>
        <v>24389713713.062267</v>
      </c>
    </row>
    <row r="3974" spans="1:53" x14ac:dyDescent="0.25">
      <c r="A3974" s="21">
        <f t="shared" si="2920"/>
        <v>1032</v>
      </c>
      <c r="B3974" s="21" t="s">
        <v>9</v>
      </c>
      <c r="C3974" s="27">
        <f t="shared" si="2877"/>
        <v>0</v>
      </c>
      <c r="D3974" s="27">
        <f t="shared" si="2900"/>
        <v>0</v>
      </c>
      <c r="E3974" s="27" t="b">
        <f t="shared" si="2876"/>
        <v>1</v>
      </c>
      <c r="F3974" s="29">
        <f t="shared" si="2878"/>
        <v>0</v>
      </c>
      <c r="G3974" s="27">
        <f t="shared" si="2901"/>
        <v>0</v>
      </c>
      <c r="H3974" s="22">
        <f t="shared" si="2879"/>
        <v>45222459072.722</v>
      </c>
      <c r="I3974" s="23">
        <f t="shared" si="2880"/>
        <v>132580106.5049091</v>
      </c>
      <c r="J3974" s="23">
        <f t="shared" si="2881"/>
        <v>1086</v>
      </c>
      <c r="K3974" s="19">
        <f t="shared" si="2902"/>
        <v>225.0831931027827</v>
      </c>
      <c r="L3974" s="16">
        <f t="shared" si="2882"/>
        <v>311.9317168665379</v>
      </c>
      <c r="M3974" s="23">
        <f>M3973-IF($B3974="B",(Percent_Rent_In_Elsies*2.49%/12 * H3973)/K3973,0)+IF($B3974="D",N3974,0)+IF(B3974="D",AK3973)+IF(B3974="C",F3973*90%)-(Y3974-Y3973)-IF($B3974="A",Q3973/K3973) + IF($B3974="A",Q3973/K3973)</f>
        <v>-73173901.541564763</v>
      </c>
      <c r="N3974" s="23">
        <f t="shared" si="2883"/>
        <v>0</v>
      </c>
      <c r="O3974" s="22">
        <f t="shared" si="2884"/>
        <v>32137525.773046128</v>
      </c>
      <c r="P3974" s="22">
        <f t="shared" si="2915"/>
        <v>0</v>
      </c>
      <c r="Q3974" s="22">
        <f t="shared" si="2916"/>
        <v>0</v>
      </c>
      <c r="R3974" s="22">
        <f t="shared" si="2885"/>
        <v>552899981.8442626</v>
      </c>
      <c r="S3974" s="16">
        <f t="shared" si="2922"/>
        <v>0</v>
      </c>
      <c r="T3974" s="15">
        <f t="shared" si="2886"/>
        <v>13860808.822982378</v>
      </c>
      <c r="U3974" s="23">
        <f t="shared" si="2903"/>
        <v>2456424.9965646458</v>
      </c>
      <c r="V3974" s="23">
        <f t="shared" si="2904"/>
        <v>0</v>
      </c>
      <c r="W3974" s="23">
        <f t="shared" si="2917"/>
        <v>204361.48057942142</v>
      </c>
      <c r="X3974" s="23">
        <f t="shared" si="2905"/>
        <v>48216351.128366344</v>
      </c>
      <c r="Y3974" s="23">
        <f t="shared" si="2887"/>
        <v>13825559.361691331</v>
      </c>
      <c r="Z3974" s="3">
        <f t="shared" si="2888"/>
        <v>0</v>
      </c>
      <c r="AA3974" s="23">
        <f t="shared" si="2889"/>
        <v>78557480.848591626</v>
      </c>
      <c r="AB3974" s="26">
        <f t="shared" si="2906"/>
        <v>70086276.274228603</v>
      </c>
      <c r="AC3974" s="23">
        <f t="shared" si="2907"/>
        <v>74889487.274228647</v>
      </c>
      <c r="AD3974" s="23">
        <f t="shared" si="2913"/>
        <v>4803211</v>
      </c>
      <c r="AE3974" s="24">
        <f t="shared" si="2921"/>
        <v>70086276.274228647</v>
      </c>
      <c r="AF3974" s="3">
        <f t="shared" si="2908"/>
        <v>0</v>
      </c>
      <c r="AG3974" s="2">
        <f t="shared" si="2890"/>
        <v>0</v>
      </c>
      <c r="AH3974" s="2">
        <f t="shared" si="2891"/>
        <v>258.09594389508584</v>
      </c>
      <c r="AI3974" s="23">
        <f t="shared" si="2914"/>
        <v>12629977593.936924</v>
      </c>
      <c r="AJ3974" s="23">
        <f t="shared" si="2892"/>
        <v>6219.922423797766</v>
      </c>
      <c r="AK3974" s="23">
        <f t="shared" si="2893"/>
        <v>0</v>
      </c>
      <c r="AL3974" s="23">
        <f t="shared" si="2918"/>
        <v>0</v>
      </c>
      <c r="AM3974" s="23">
        <f t="shared" si="2919"/>
        <v>0</v>
      </c>
      <c r="AN3974" s="16">
        <f t="shared" si="2909"/>
        <v>0</v>
      </c>
      <c r="AO3974" s="23">
        <f t="shared" si="2910"/>
        <v>0</v>
      </c>
      <c r="AP3974" s="22">
        <f t="shared" si="2911"/>
        <v>0</v>
      </c>
      <c r="AQ3974" s="30">
        <f t="shared" si="2894"/>
        <v>36832741126.969482</v>
      </c>
      <c r="AR3974" s="28">
        <f t="shared" si="2895"/>
        <v>18202460480.211403</v>
      </c>
      <c r="AS3974" s="25">
        <f t="shared" si="2896"/>
        <v>200337590.02425668</v>
      </c>
      <c r="AT3974" s="32">
        <f t="shared" si="2897"/>
        <v>0</v>
      </c>
      <c r="AU3974" s="23">
        <f t="shared" si="2898"/>
        <v>0</v>
      </c>
      <c r="AV3974" s="22">
        <f t="shared" si="2899"/>
        <v>5388017326.3863134</v>
      </c>
      <c r="AW3974" s="31">
        <f t="shared" si="2912"/>
        <v>24389713713.062267</v>
      </c>
      <c r="AX3974" s="21"/>
      <c r="AY3974" s="21"/>
      <c r="AZ3974" s="21"/>
      <c r="BA3974" s="21"/>
    </row>
    <row r="3975" spans="1:53" x14ac:dyDescent="0.25">
      <c r="A3975" s="21">
        <f t="shared" si="2920"/>
        <v>1032</v>
      </c>
      <c r="B3975" s="21" t="s">
        <v>28</v>
      </c>
      <c r="C3975" s="27">
        <f t="shared" si="2877"/>
        <v>0</v>
      </c>
      <c r="D3975" s="27">
        <f t="shared" si="2900"/>
        <v>0</v>
      </c>
      <c r="E3975" s="27" t="b">
        <f t="shared" si="2876"/>
        <v>1</v>
      </c>
      <c r="F3975" s="29">
        <f t="shared" si="2878"/>
        <v>0</v>
      </c>
      <c r="G3975" s="27">
        <f t="shared" si="2901"/>
        <v>0</v>
      </c>
      <c r="H3975" s="22">
        <f t="shared" si="2879"/>
        <v>45222459072.722</v>
      </c>
      <c r="I3975" s="23">
        <f t="shared" si="2880"/>
        <v>132580106.5049091</v>
      </c>
      <c r="J3975" s="23">
        <f t="shared" si="2881"/>
        <v>1086</v>
      </c>
      <c r="K3975" s="19">
        <f t="shared" si="2902"/>
        <v>225.0831931027827</v>
      </c>
      <c r="L3975" s="16">
        <f t="shared" si="2882"/>
        <v>311.9317168665379</v>
      </c>
      <c r="M3975" s="23">
        <f>M3974-IF($B3975="B",(Percent_Rent_In_Elsies*2.49%/12 * H3974)/K3974,0)+IF($B3975="D",N3975,0)+IF(B3975="D",AK3974)+IF(B3975="C",F3974*90%)-(Y3975-Y3974)-IF($B3975="A",Q3974/K3974) + IF($B3975="A",Q3974/K3974)</f>
        <v>-73173901.541564763</v>
      </c>
      <c r="N3975" s="23">
        <f t="shared" si="2883"/>
        <v>0</v>
      </c>
      <c r="O3975" s="22">
        <f t="shared" si="2884"/>
        <v>0</v>
      </c>
      <c r="P3975" s="22">
        <f t="shared" si="2915"/>
        <v>32137525.773046128</v>
      </c>
      <c r="Q3975" s="22">
        <f t="shared" si="2916"/>
        <v>0</v>
      </c>
      <c r="R3975" s="22">
        <f t="shared" si="2885"/>
        <v>552899981.8442626</v>
      </c>
      <c r="S3975" s="16">
        <f t="shared" si="2922"/>
        <v>0</v>
      </c>
      <c r="T3975" s="15">
        <f t="shared" si="2886"/>
        <v>0</v>
      </c>
      <c r="U3975" s="23">
        <f t="shared" si="2903"/>
        <v>2456424.9965646458</v>
      </c>
      <c r="V3975" s="23">
        <f t="shared" si="2904"/>
        <v>0</v>
      </c>
      <c r="W3975" s="23">
        <f t="shared" si="2917"/>
        <v>0</v>
      </c>
      <c r="X3975" s="23">
        <f t="shared" si="2905"/>
        <v>48216351.128366344</v>
      </c>
      <c r="Y3975" s="23">
        <f t="shared" si="2887"/>
        <v>13825559.361691331</v>
      </c>
      <c r="Z3975" s="3">
        <f t="shared" si="2888"/>
        <v>10218.074028971072</v>
      </c>
      <c r="AA3975" s="23">
        <f t="shared" si="2889"/>
        <v>78710751.959026188</v>
      </c>
      <c r="AB3975" s="26">
        <f t="shared" si="2906"/>
        <v>70086276.274228603</v>
      </c>
      <c r="AC3975" s="23">
        <f t="shared" si="2907"/>
        <v>74889487.274228647</v>
      </c>
      <c r="AD3975" s="23">
        <f t="shared" si="2913"/>
        <v>4803211</v>
      </c>
      <c r="AE3975" s="24">
        <f t="shared" si="2921"/>
        <v>70086276.274228647</v>
      </c>
      <c r="AF3975" s="3">
        <f t="shared" si="2908"/>
        <v>0</v>
      </c>
      <c r="AG3975" s="2">
        <f t="shared" si="2890"/>
        <v>1226168883.4765286</v>
      </c>
      <c r="AH3975" s="2">
        <f t="shared" si="2891"/>
        <v>258.09594389508584</v>
      </c>
      <c r="AI3975" s="23">
        <f t="shared" si="2914"/>
        <v>12654619558.89908</v>
      </c>
      <c r="AJ3975" s="23">
        <f t="shared" si="2892"/>
        <v>6219.922423797766</v>
      </c>
      <c r="AK3975" s="23">
        <f t="shared" si="2893"/>
        <v>0</v>
      </c>
      <c r="AL3975" s="23">
        <f t="shared" si="2918"/>
        <v>0</v>
      </c>
      <c r="AM3975" s="23">
        <f t="shared" si="2919"/>
        <v>0</v>
      </c>
      <c r="AN3975" s="16">
        <f t="shared" si="2909"/>
        <v>0</v>
      </c>
      <c r="AO3975" s="23">
        <f t="shared" si="2910"/>
        <v>0</v>
      </c>
      <c r="AP3975" s="22">
        <f t="shared" si="2911"/>
        <v>0</v>
      </c>
      <c r="AQ3975" s="30">
        <f t="shared" si="2894"/>
        <v>36832741126.969482</v>
      </c>
      <c r="AR3975" s="28">
        <f t="shared" si="2895"/>
        <v>18202460480.211403</v>
      </c>
      <c r="AS3975" s="25">
        <f t="shared" si="2896"/>
        <v>200337590.02425668</v>
      </c>
      <c r="AT3975" s="32">
        <f t="shared" si="2897"/>
        <v>20436.148057942144</v>
      </c>
      <c r="AU3975" s="23">
        <f t="shared" si="2898"/>
        <v>20436.148057942144</v>
      </c>
      <c r="AV3975" s="22">
        <f t="shared" si="2899"/>
        <v>5401878135.2092962</v>
      </c>
      <c r="AW3975" s="31">
        <f t="shared" si="2912"/>
        <v>24389713713.062267</v>
      </c>
      <c r="AX3975" s="21"/>
      <c r="AY3975" s="21"/>
      <c r="AZ3975" s="21"/>
      <c r="BA3975" s="21"/>
    </row>
    <row r="3976" spans="1:53" x14ac:dyDescent="0.25">
      <c r="A3976">
        <f t="shared" si="2920"/>
        <v>1033</v>
      </c>
      <c r="B3976" t="s">
        <v>6</v>
      </c>
      <c r="C3976" s="27">
        <f t="shared" si="2877"/>
        <v>0</v>
      </c>
      <c r="D3976" s="27">
        <f t="shared" si="2900"/>
        <v>0</v>
      </c>
      <c r="E3976" s="27" t="b">
        <f t="shared" si="2876"/>
        <v>1</v>
      </c>
      <c r="F3976" s="29">
        <f t="shared" si="2878"/>
        <v>0</v>
      </c>
      <c r="G3976" s="27">
        <f t="shared" si="2901"/>
        <v>0</v>
      </c>
      <c r="H3976" s="22">
        <f t="shared" si="2879"/>
        <v>45297829837.843208</v>
      </c>
      <c r="I3976" s="23">
        <f t="shared" si="2880"/>
        <v>132580106.5049091</v>
      </c>
      <c r="J3976" s="23">
        <f t="shared" si="2881"/>
        <v>1086</v>
      </c>
      <c r="K3976" s="19">
        <f t="shared" si="2902"/>
        <v>225.0831931027827</v>
      </c>
      <c r="L3976" s="16">
        <f t="shared" si="2882"/>
        <v>312.4516030613155</v>
      </c>
      <c r="M3976" s="23">
        <f>M3975-IF($B3976="B",(Percent_Rent_In_Elsies*2.49%/12 * H3975)/K3975,0)+IF($B3976="D",N3976,0)+IF(B3976="D",AK3975)+IF(B3976="C",F3975*90%)-(Y3976-Y3975)-IF($B3976="A",Q3975/K3975) + IF($B3976="A",Q3975/K3975)</f>
        <v>-73173901.541564763</v>
      </c>
      <c r="N3976" s="23">
        <f t="shared" si="2883"/>
        <v>0</v>
      </c>
      <c r="O3976" s="22">
        <f t="shared" si="2884"/>
        <v>0</v>
      </c>
      <c r="P3976" s="22">
        <f t="shared" si="2915"/>
        <v>0</v>
      </c>
      <c r="Q3976" s="22">
        <f t="shared" si="2916"/>
        <v>0</v>
      </c>
      <c r="R3976" s="22">
        <f t="shared" si="2885"/>
        <v>552899981.8442626</v>
      </c>
      <c r="S3976" s="16">
        <f t="shared" si="2922"/>
        <v>0</v>
      </c>
      <c r="T3976" s="15">
        <f t="shared" si="2886"/>
        <v>0</v>
      </c>
      <c r="U3976" s="23">
        <f t="shared" si="2903"/>
        <v>2456424.9965646458</v>
      </c>
      <c r="V3976" s="23">
        <f t="shared" si="2904"/>
        <v>0</v>
      </c>
      <c r="W3976" s="23">
        <f t="shared" si="2917"/>
        <v>0</v>
      </c>
      <c r="X3976" s="23">
        <f t="shared" si="2905"/>
        <v>48267441.498511203</v>
      </c>
      <c r="Y3976" s="23">
        <f t="shared" si="2887"/>
        <v>13825559.361691331</v>
      </c>
      <c r="Z3976" s="3">
        <f t="shared" si="2888"/>
        <v>0</v>
      </c>
      <c r="AA3976" s="23">
        <f t="shared" si="2889"/>
        <v>78710751.959026188</v>
      </c>
      <c r="AB3976" s="26">
        <f t="shared" si="2906"/>
        <v>70086276.274228603</v>
      </c>
      <c r="AC3976" s="23">
        <f t="shared" si="2907"/>
        <v>74889487.274228647</v>
      </c>
      <c r="AD3976" s="23">
        <f t="shared" si="2913"/>
        <v>4803211</v>
      </c>
      <c r="AE3976" s="24">
        <f t="shared" si="2921"/>
        <v>70086276.274228647</v>
      </c>
      <c r="AF3976" s="3">
        <f t="shared" si="2908"/>
        <v>0</v>
      </c>
      <c r="AG3976" s="2">
        <f t="shared" si="2890"/>
        <v>0</v>
      </c>
      <c r="AH3976" s="2">
        <f t="shared" si="2891"/>
        <v>258.52610380157762</v>
      </c>
      <c r="AI3976" s="23">
        <f t="shared" si="2914"/>
        <v>12654619558.89908</v>
      </c>
      <c r="AJ3976" s="23">
        <f t="shared" si="2892"/>
        <v>6219.922423797766</v>
      </c>
      <c r="AK3976" s="23">
        <f t="shared" si="2893"/>
        <v>0</v>
      </c>
      <c r="AL3976" s="23">
        <f t="shared" si="2918"/>
        <v>0</v>
      </c>
      <c r="AM3976" s="23">
        <f t="shared" si="2919"/>
        <v>0</v>
      </c>
      <c r="AN3976" s="16">
        <f t="shared" si="2909"/>
        <v>0</v>
      </c>
      <c r="AO3976" s="23">
        <f t="shared" si="2910"/>
        <v>0</v>
      </c>
      <c r="AP3976" s="22">
        <f t="shared" si="2911"/>
        <v>0</v>
      </c>
      <c r="AQ3976" s="30">
        <f t="shared" si="2894"/>
        <v>36832741126.969482</v>
      </c>
      <c r="AR3976" s="28">
        <f t="shared" si="2895"/>
        <v>18202460480.211403</v>
      </c>
      <c r="AS3976" s="25">
        <f t="shared" si="2896"/>
        <v>200337590.02425668</v>
      </c>
      <c r="AT3976" s="32">
        <f t="shared" si="2897"/>
        <v>0</v>
      </c>
      <c r="AU3976" s="23">
        <f t="shared" si="2898"/>
        <v>0</v>
      </c>
      <c r="AV3976" s="22">
        <f t="shared" si="2899"/>
        <v>5401878135.2092962</v>
      </c>
      <c r="AW3976" s="31">
        <f t="shared" si="2912"/>
        <v>24357576187.289219</v>
      </c>
    </row>
    <row r="3977" spans="1:53" x14ac:dyDescent="0.25">
      <c r="A3977">
        <f t="shared" si="2920"/>
        <v>1033</v>
      </c>
      <c r="B3977" t="s">
        <v>7</v>
      </c>
      <c r="C3977" s="27">
        <f t="shared" si="2877"/>
        <v>0</v>
      </c>
      <c r="D3977" s="27">
        <f t="shared" si="2900"/>
        <v>0</v>
      </c>
      <c r="E3977" s="27" t="b">
        <f t="shared" si="2876"/>
        <v>1</v>
      </c>
      <c r="F3977" s="29">
        <f t="shared" si="2878"/>
        <v>0</v>
      </c>
      <c r="G3977" s="27">
        <f t="shared" si="2901"/>
        <v>0</v>
      </c>
      <c r="H3977" s="22">
        <f t="shared" si="2879"/>
        <v>45297829837.843201</v>
      </c>
      <c r="I3977" s="23">
        <f t="shared" si="2880"/>
        <v>132580106.5049091</v>
      </c>
      <c r="J3977" s="23">
        <f t="shared" si="2881"/>
        <v>1086</v>
      </c>
      <c r="K3977" s="19">
        <f t="shared" si="2902"/>
        <v>225.0831931027827</v>
      </c>
      <c r="L3977" s="16">
        <f t="shared" si="2882"/>
        <v>312.4516030613155</v>
      </c>
      <c r="M3977" s="23">
        <f>M3976-IF($B3977="B",(Percent_Rent_In_Elsies*2.49%/12 * H3976)/K3976,0)+IF($B3977="D",N3977,0)+IF(B3977="D",AK3976)+IF(B3977="C",F3976*90%)-(Y3977-Y3976)-IF($B3977="A",Q3976/K3976) + IF($B3977="A",Q3976/K3976)</f>
        <v>-73382697.666272759</v>
      </c>
      <c r="N3977" s="23">
        <f t="shared" si="2883"/>
        <v>0</v>
      </c>
      <c r="O3977" s="22">
        <f t="shared" si="2884"/>
        <v>0</v>
      </c>
      <c r="P3977" s="22">
        <f t="shared" si="2915"/>
        <v>0</v>
      </c>
      <c r="Q3977" s="22">
        <f t="shared" si="2916"/>
        <v>0</v>
      </c>
      <c r="R3977" s="22">
        <f t="shared" si="2885"/>
        <v>506824983.35724074</v>
      </c>
      <c r="S3977" s="16">
        <f t="shared" si="2922"/>
        <v>46074998.487021886</v>
      </c>
      <c r="T3977" s="15">
        <f t="shared" si="2886"/>
        <v>0</v>
      </c>
      <c r="U3977" s="23">
        <f t="shared" si="2903"/>
        <v>2251722.913517592</v>
      </c>
      <c r="V3977" s="23">
        <f t="shared" si="2904"/>
        <v>204702.08304705381</v>
      </c>
      <c r="W3977" s="23">
        <f t="shared" si="2917"/>
        <v>0</v>
      </c>
      <c r="X3977" s="23">
        <f t="shared" si="2905"/>
        <v>48267441.498511203</v>
      </c>
      <c r="Y3977" s="23">
        <f t="shared" si="2887"/>
        <v>13825559.361691331</v>
      </c>
      <c r="Z3977" s="3">
        <f t="shared" si="2888"/>
        <v>0</v>
      </c>
      <c r="AA3977" s="23">
        <f t="shared" si="2889"/>
        <v>78710751.959026188</v>
      </c>
      <c r="AB3977" s="26">
        <f t="shared" si="2906"/>
        <v>70086276.274228603</v>
      </c>
      <c r="AC3977" s="23">
        <f t="shared" si="2907"/>
        <v>74889487.274228647</v>
      </c>
      <c r="AD3977" s="23">
        <f t="shared" si="2913"/>
        <v>4803211</v>
      </c>
      <c r="AE3977" s="24">
        <f t="shared" si="2921"/>
        <v>70086276.274228647</v>
      </c>
      <c r="AF3977" s="3">
        <f t="shared" si="2908"/>
        <v>0</v>
      </c>
      <c r="AG3977" s="2">
        <f t="shared" si="2890"/>
        <v>0</v>
      </c>
      <c r="AH3977" s="2">
        <f t="shared" si="2891"/>
        <v>258.52610380157756</v>
      </c>
      <c r="AI3977" s="23">
        <f t="shared" si="2914"/>
        <v>12654619558.89908</v>
      </c>
      <c r="AJ3977" s="23">
        <f t="shared" si="2892"/>
        <v>6219.922423797766</v>
      </c>
      <c r="AK3977" s="23">
        <f t="shared" si="2893"/>
        <v>0</v>
      </c>
      <c r="AL3977" s="23">
        <f t="shared" si="2918"/>
        <v>13262916.371294022</v>
      </c>
      <c r="AM3977" s="23">
        <f t="shared" si="2919"/>
        <v>12374146641.414927</v>
      </c>
      <c r="AN3977" s="16">
        <f t="shared" si="2909"/>
        <v>0</v>
      </c>
      <c r="AO3977" s="23">
        <f t="shared" si="2910"/>
        <v>208796.12470799495</v>
      </c>
      <c r="AP3977" s="22">
        <f t="shared" si="2911"/>
        <v>46996498.456762336</v>
      </c>
      <c r="AQ3977" s="30">
        <f t="shared" si="2894"/>
        <v>36926334653.646126</v>
      </c>
      <c r="AR3977" s="28">
        <f t="shared" si="2895"/>
        <v>18249057508.431282</v>
      </c>
      <c r="AS3977" s="25">
        <f t="shared" si="2896"/>
        <v>200337590.02425668</v>
      </c>
      <c r="AT3977" s="32">
        <f t="shared" si="2897"/>
        <v>0</v>
      </c>
      <c r="AU3977" s="23">
        <f t="shared" si="2898"/>
        <v>0</v>
      </c>
      <c r="AV3977" s="22">
        <f t="shared" si="2899"/>
        <v>5401878135.2092962</v>
      </c>
      <c r="AW3977" s="31">
        <f t="shared" si="2912"/>
        <v>24451169713.965862</v>
      </c>
    </row>
    <row r="3978" spans="1:53" s="21" customFormat="1" x14ac:dyDescent="0.25">
      <c r="A3978">
        <f t="shared" si="2920"/>
        <v>1033</v>
      </c>
      <c r="B3978" t="s">
        <v>8</v>
      </c>
      <c r="C3978" s="27">
        <f t="shared" si="2877"/>
        <v>0</v>
      </c>
      <c r="D3978" s="27">
        <f t="shared" si="2900"/>
        <v>0</v>
      </c>
      <c r="E3978" s="27" t="b">
        <f t="shared" ref="E3978:E4041" si="2923">IF(OR(I3978&gt;Max_Parcels, AI3978&gt;8000000000),TRUE,FALSE)</f>
        <v>1</v>
      </c>
      <c r="F3978" s="29">
        <f t="shared" si="2878"/>
        <v>0</v>
      </c>
      <c r="G3978" s="27">
        <f t="shared" si="2901"/>
        <v>0</v>
      </c>
      <c r="H3978" s="22">
        <f t="shared" si="2879"/>
        <v>45297829837.843201</v>
      </c>
      <c r="I3978" s="23">
        <f t="shared" si="2880"/>
        <v>132580106.5049091</v>
      </c>
      <c r="J3978" s="23">
        <f t="shared" si="2881"/>
        <v>1086</v>
      </c>
      <c r="K3978" s="19">
        <f t="shared" si="2902"/>
        <v>225.0831931027827</v>
      </c>
      <c r="L3978" s="16">
        <f t="shared" si="2882"/>
        <v>312.4516030613155</v>
      </c>
      <c r="M3978" s="23">
        <f>M3977-IF($B3978="B",(Percent_Rent_In_Elsies*2.49%/12 * H3977)/K3977,0)+IF($B3978="D",N3978,0)+IF(B3978="D",AK3977)+IF(B3978="C",F3977*90%)-(Y3978-Y3977)-IF($B3978="A",Q3977/K3977) + IF($B3978="A",Q3977/K3977)</f>
        <v>-73382697.666272759</v>
      </c>
      <c r="N3978" s="23">
        <f t="shared" si="2883"/>
        <v>0</v>
      </c>
      <c r="O3978" s="22">
        <f t="shared" si="2884"/>
        <v>0</v>
      </c>
      <c r="P3978" s="22">
        <f t="shared" si="2915"/>
        <v>0</v>
      </c>
      <c r="Q3978" s="22">
        <f t="shared" si="2916"/>
        <v>0</v>
      </c>
      <c r="R3978" s="22">
        <f t="shared" si="2885"/>
        <v>553821481.81400311</v>
      </c>
      <c r="S3978" s="16">
        <f t="shared" si="2922"/>
        <v>46074998.487021886</v>
      </c>
      <c r="T3978" s="15">
        <f t="shared" si="2886"/>
        <v>0</v>
      </c>
      <c r="U3978" s="23">
        <f t="shared" si="2903"/>
        <v>2460519.038225587</v>
      </c>
      <c r="V3978" s="23">
        <f t="shared" si="2904"/>
        <v>204702.08304705381</v>
      </c>
      <c r="W3978" s="23">
        <f t="shared" si="2917"/>
        <v>0</v>
      </c>
      <c r="X3978" s="23">
        <f t="shared" si="2905"/>
        <v>48267441.498511203</v>
      </c>
      <c r="Y3978" s="23">
        <f t="shared" si="2887"/>
        <v>13825559.361691331</v>
      </c>
      <c r="Z3978" s="3">
        <f t="shared" si="2888"/>
        <v>0</v>
      </c>
      <c r="AA3978" s="23">
        <f t="shared" si="2889"/>
        <v>78710751.959026188</v>
      </c>
      <c r="AB3978" s="26">
        <f t="shared" si="2906"/>
        <v>70086276.274228603</v>
      </c>
      <c r="AC3978" s="23">
        <f t="shared" si="2907"/>
        <v>74889487.274228647</v>
      </c>
      <c r="AD3978" s="23">
        <f t="shared" si="2913"/>
        <v>4803211</v>
      </c>
      <c r="AE3978" s="24">
        <f t="shared" si="2921"/>
        <v>70086276.274228647</v>
      </c>
      <c r="AF3978" s="3">
        <f t="shared" si="2908"/>
        <v>1E-4</v>
      </c>
      <c r="AG3978" s="2">
        <f t="shared" si="2890"/>
        <v>0</v>
      </c>
      <c r="AH3978" s="2">
        <f t="shared" si="2891"/>
        <v>258.52610380157756</v>
      </c>
      <c r="AI3978" s="23">
        <f t="shared" si="2914"/>
        <v>12654619558.89908</v>
      </c>
      <c r="AJ3978" s="23">
        <f t="shared" si="2892"/>
        <v>6219.922423797766</v>
      </c>
      <c r="AK3978" s="23">
        <f t="shared" si="2893"/>
        <v>70834.362572412705</v>
      </c>
      <c r="AL3978" s="23">
        <f t="shared" si="2918"/>
        <v>0</v>
      </c>
      <c r="AM3978" s="23">
        <f t="shared" si="2919"/>
        <v>0</v>
      </c>
      <c r="AN3978" s="16">
        <f t="shared" si="2909"/>
        <v>0</v>
      </c>
      <c r="AO3978" s="23">
        <f t="shared" si="2910"/>
        <v>0</v>
      </c>
      <c r="AP3978" s="22">
        <f t="shared" si="2911"/>
        <v>0</v>
      </c>
      <c r="AQ3978" s="30">
        <f t="shared" si="2894"/>
        <v>36926334653.646126</v>
      </c>
      <c r="AR3978" s="28">
        <f t="shared" si="2895"/>
        <v>18249057508.431282</v>
      </c>
      <c r="AS3978" s="25">
        <f t="shared" si="2896"/>
        <v>200337590.02425668</v>
      </c>
      <c r="AT3978" s="32">
        <f t="shared" si="2897"/>
        <v>0</v>
      </c>
      <c r="AU3978" s="23">
        <f t="shared" si="2898"/>
        <v>0</v>
      </c>
      <c r="AV3978" s="22">
        <f t="shared" si="2899"/>
        <v>5401878135.2092962</v>
      </c>
      <c r="AW3978" s="31">
        <f t="shared" si="2912"/>
        <v>24451169713.965862</v>
      </c>
      <c r="AX3978"/>
      <c r="AY3978"/>
      <c r="AZ3978"/>
      <c r="BA3978"/>
    </row>
    <row r="3979" spans="1:53" s="21" customFormat="1" x14ac:dyDescent="0.25">
      <c r="A3979">
        <f t="shared" si="2920"/>
        <v>1033</v>
      </c>
      <c r="B3979" t="s">
        <v>9</v>
      </c>
      <c r="C3979" s="27">
        <f t="shared" ref="C3979:C4042" si="2924">IF(E3978 = TRUE, 0, IF(AND($B3979="A",P3978&gt;0),P3978,0)+IFERROR(IF($B3979="A",Percent_Elsies*95%*AN3975),0))</f>
        <v>0</v>
      </c>
      <c r="D3979" s="27">
        <f t="shared" si="2900"/>
        <v>0</v>
      </c>
      <c r="E3979" s="27" t="b">
        <f t="shared" si="2923"/>
        <v>1</v>
      </c>
      <c r="F3979" s="29">
        <f t="shared" ref="F3979:F4042" si="2925">D3979/K3979</f>
        <v>0</v>
      </c>
      <c r="G3979" s="27">
        <f t="shared" si="2901"/>
        <v>0</v>
      </c>
      <c r="H3979" s="22">
        <f t="shared" ref="H3979:H4042" si="2926">(H3978*K3979/K3978+G3979+D3979)*IF(B3979="A",(1+Inflation_Rate/12),1)</f>
        <v>45297829837.843201</v>
      </c>
      <c r="I3979" s="23">
        <f t="shared" ref="I3979:I4042" si="2927">I3978+(G3979+D3979)/L3979</f>
        <v>132580106.5049091</v>
      </c>
      <c r="J3979" s="23">
        <f t="shared" ref="J3979:J4042" si="2928">J3978+IF(AND($B3979="A",M3979&lt;0,AR3978&gt;0,E3978=FALSE),MIN(_xlfn.FLOOR.MATH(1 + (-M3979*2)/(Buy_On_Revalue)),30),0)</f>
        <v>1086</v>
      </c>
      <c r="K3979" s="19">
        <f t="shared" si="2902"/>
        <v>225.0831931027827</v>
      </c>
      <c r="L3979" s="16">
        <f t="shared" ref="L3979:L4042" si="2929">(L3978/K3978)*K3979*IF(B3979="A",(1+Inflation_Rate/12),1)</f>
        <v>312.4516030613155</v>
      </c>
      <c r="M3979" s="23">
        <f>M3978-IF($B3979="B",(Percent_Rent_In_Elsies*2.49%/12 * H3978)/K3978,0)+IF($B3979="D",N3979,0)+IF(B3979="D",AK3978)+IF(B3979="C",F3978*90%)-(Y3979-Y3978)-IF($B3979="A",Q3978/K3978) + IF($B3979="A",Q3978/K3978)</f>
        <v>-73311863.303700343</v>
      </c>
      <c r="N3979" s="23">
        <f t="shared" ref="N3979:N4042" si="2930">IF(B3979="D", IF(V3978&gt;(Percent_Elsies*(S3978+V3978)),V3978-(Percent_Elsies)*(S3978+V3978),0),0)</f>
        <v>0</v>
      </c>
      <c r="O3979" s="22">
        <f t="shared" ref="O3979:O4042" si="2931">IF(B3979="D",IF(S3978&gt;Percent_Dollars*(S3978+V3978),S3978-(Percent_Dollars*(S3978+V3978)),0),0)</f>
        <v>32191088.316001207</v>
      </c>
      <c r="P3979" s="22">
        <f t="shared" si="2915"/>
        <v>0</v>
      </c>
      <c r="Q3979" s="22">
        <f t="shared" si="2916"/>
        <v>0</v>
      </c>
      <c r="R3979" s="22">
        <f t="shared" ref="R3979:R4042" si="2932">R3978+IF($B3979="B",5%*AN3979,0)-IF(B3979="B",R3978/12,0)+IF($B3979="C", AP3978,0)</f>
        <v>553821481.81400311</v>
      </c>
      <c r="S3979" s="16">
        <f t="shared" si="2922"/>
        <v>0</v>
      </c>
      <c r="T3979" s="15">
        <f t="shared" ref="T3979:T4042" si="2933">IF($B3979="E",0,T3978+IF(B3979="B", Percent_Dollars*95%*AN3979,0)  + IF($B3979="D",N3979*MM_Bottom*K3979)+IF($B3979="D",S3978-O3979))</f>
        <v>13883910.171020679</v>
      </c>
      <c r="U3979" s="23">
        <f t="shared" si="2903"/>
        <v>2460519.038225587</v>
      </c>
      <c r="V3979" s="23">
        <f t="shared" si="2904"/>
        <v>0</v>
      </c>
      <c r="W3979" s="23">
        <f t="shared" si="2917"/>
        <v>204702.08304705381</v>
      </c>
      <c r="X3979" s="23">
        <f t="shared" si="2905"/>
        <v>48267441.498511203</v>
      </c>
      <c r="Y3979" s="23">
        <f t="shared" ref="Y3979:Y4042" si="2934">50%*$H$10*(AS3978/$AS$10)*((4/3)/12+2.49%/4)</f>
        <v>13825559.361691331</v>
      </c>
      <c r="Z3979" s="3">
        <f t="shared" ref="Z3979:Z4042" si="2935">IF($B3979="E",W3978*3.5%/Percent_Elsies,0)</f>
        <v>0</v>
      </c>
      <c r="AA3979" s="23">
        <f t="shared" ref="AA3979:AA4042" si="2936">AA3978+IF($B3979="E",W3978*52.5%/Percent_Elsies,0)-IF($B3979="D",AK3978)</f>
        <v>78639917.596453771</v>
      </c>
      <c r="AB3979" s="26">
        <f t="shared" si="2906"/>
        <v>70086276.274228618</v>
      </c>
      <c r="AC3979" s="23">
        <f t="shared" si="2907"/>
        <v>74889487.274228647</v>
      </c>
      <c r="AD3979" s="23">
        <f t="shared" si="2913"/>
        <v>4803211</v>
      </c>
      <c r="AE3979" s="24">
        <f t="shared" si="2921"/>
        <v>70086276.274228647</v>
      </c>
      <c r="AF3979" s="3">
        <f t="shared" si="2908"/>
        <v>0</v>
      </c>
      <c r="AG3979" s="2">
        <f t="shared" ref="AG3979:AG4042" si="2937">IF($B3979="E",(Z3979/AF3977)*12,0)</f>
        <v>0</v>
      </c>
      <c r="AH3979" s="2">
        <f t="shared" ref="AH3979:AH4042" si="2938">40%*H3979/AE3979</f>
        <v>258.52610380157756</v>
      </c>
      <c r="AI3979" s="23">
        <f t="shared" si="2914"/>
        <v>12643231255.678225</v>
      </c>
      <c r="AJ3979" s="23">
        <f t="shared" ref="AJ3979:AJ4042" si="2939">AJ3978*K3978/K3979</f>
        <v>6219.922423797766</v>
      </c>
      <c r="AK3979" s="23">
        <f t="shared" ref="AK3979:AK4042" si="2940">IF($B3979="C",((37/25)*1000/K3979)*AI3979/1000000 - AM3978/1000000,0)</f>
        <v>0</v>
      </c>
      <c r="AL3979" s="23">
        <f t="shared" si="2918"/>
        <v>0</v>
      </c>
      <c r="AM3979" s="23">
        <f t="shared" si="2919"/>
        <v>0</v>
      </c>
      <c r="AN3979" s="16">
        <f t="shared" si="2909"/>
        <v>0</v>
      </c>
      <c r="AO3979" s="23">
        <f t="shared" si="2910"/>
        <v>0</v>
      </c>
      <c r="AP3979" s="22">
        <f t="shared" si="2911"/>
        <v>0</v>
      </c>
      <c r="AQ3979" s="30">
        <f t="shared" ref="AQ3979:AQ4042" si="2941">(AQ3978+IF($B3979="B",AN3979*(5%+95%*Percent_Dollars))+IFERROR(IF($B3979="A",AN3975*95%*Percent_Elsies),0)+IF($B3979="B",D3979)+AP3979+IF($B3979="B",(Percent_Rent_In_Elsies*2.49%*H3978/12)*MM_Top,0)-IF($B3979="C",F3978*MM_Bottom*K3979*65%)) + IF($B3979="A",Q3978*(MM_Top - MM_Bottom)) - IF($B3979="A",Q3978)</f>
        <v>36926334653.646126</v>
      </c>
      <c r="AR3979" s="28">
        <f t="shared" ref="AR3979:AR4042" si="2942">(AR3978+IF($B3979="B",((Percent_Rent_In_Elsies)*2.49%*H3978/12)*MM_Top,0)-IF($B3979="D",N3979*MM_Bottom*K3979)-IF($B3979="C",F3978*MM_Bottom*K3979*65%)) + IF($B3979="A",Q3978*(MM_Top - MM_Bottom))</f>
        <v>18249057508.431282</v>
      </c>
      <c r="AS3979" s="25">
        <f t="shared" ref="AS3979:AS4042" si="2943">AS3978+G3979+D3979</f>
        <v>200337590.02425668</v>
      </c>
      <c r="AT3979" s="32">
        <f t="shared" ref="AT3979:AT4042" si="2944">IF($B3979="E",W3978*7%/Percent_Elsies,0)</f>
        <v>0</v>
      </c>
      <c r="AU3979" s="23">
        <f t="shared" ref="AU3979:AU4042" si="2945">IF($B3979="E",W3978*7%/Percent_Elsies,0)</f>
        <v>0</v>
      </c>
      <c r="AV3979" s="22">
        <f t="shared" ref="AV3979:AV4042" si="2946">AV3978+IF($B3979="E",T3978*30%/Percent_Dollars)</f>
        <v>5401878135.2092962</v>
      </c>
      <c r="AW3979" s="31">
        <f t="shared" si="2912"/>
        <v>24451169713.965862</v>
      </c>
      <c r="AX3979"/>
      <c r="AY3979"/>
      <c r="AZ3979"/>
      <c r="BA3979"/>
    </row>
    <row r="3980" spans="1:53" x14ac:dyDescent="0.25">
      <c r="A3980" s="21">
        <f t="shared" si="2920"/>
        <v>1033</v>
      </c>
      <c r="B3980" s="21" t="s">
        <v>28</v>
      </c>
      <c r="C3980" s="27">
        <f t="shared" si="2924"/>
        <v>0</v>
      </c>
      <c r="D3980" s="27">
        <f t="shared" ref="D3980:D4043" si="2947">IF(AND($B3980="B",M3980&lt;0,AR3979&gt;0,E3979=FALSE),MIN(AR3979,Buy_On_Revalue*K3980*(J3979-J3978)),0)</f>
        <v>0</v>
      </c>
      <c r="E3980" s="27" t="b">
        <f t="shared" si="2923"/>
        <v>1</v>
      </c>
      <c r="F3980" s="29">
        <f t="shared" si="2925"/>
        <v>0</v>
      </c>
      <c r="G3980" s="27">
        <f t="shared" ref="G3980:G4043" si="2948">C3980</f>
        <v>0</v>
      </c>
      <c r="H3980" s="22">
        <f t="shared" si="2926"/>
        <v>45297829837.843201</v>
      </c>
      <c r="I3980" s="23">
        <f t="shared" si="2927"/>
        <v>132580106.5049091</v>
      </c>
      <c r="J3980" s="23">
        <f t="shared" si="2928"/>
        <v>1086</v>
      </c>
      <c r="K3980" s="19">
        <f t="shared" ref="K3980:K4043" si="2949">IF(J3980-J3979 &gt; 0,K3979*(1+0.005)^(J3980-J3979),K3979)</f>
        <v>225.0831931027827</v>
      </c>
      <c r="L3980" s="16">
        <f t="shared" si="2929"/>
        <v>312.4516030613155</v>
      </c>
      <c r="M3980" s="23">
        <f>M3979-IF($B3980="B",(Percent_Rent_In_Elsies*2.49%/12 * H3979)/K3979,0)+IF($B3980="D",N3980,0)+IF(B3980="D",AK3979)+IF(B3980="C",F3979*90%)-(Y3980-Y3979)-IF($B3980="A",Q3979/K3979) + IF($B3980="A",Q3979/K3979)</f>
        <v>-73311863.303700343</v>
      </c>
      <c r="N3980" s="23">
        <f t="shared" si="2930"/>
        <v>0</v>
      </c>
      <c r="O3980" s="22">
        <f t="shared" si="2931"/>
        <v>0</v>
      </c>
      <c r="P3980" s="22">
        <f t="shared" si="2915"/>
        <v>32191088.316001207</v>
      </c>
      <c r="Q3980" s="22">
        <f t="shared" si="2916"/>
        <v>0</v>
      </c>
      <c r="R3980" s="22">
        <f t="shared" si="2932"/>
        <v>553821481.81400311</v>
      </c>
      <c r="S3980" s="16">
        <f t="shared" si="2922"/>
        <v>0</v>
      </c>
      <c r="T3980" s="15">
        <f t="shared" si="2933"/>
        <v>0</v>
      </c>
      <c r="U3980" s="23">
        <f t="shared" ref="U3980:U4043" si="2950">U3979-IF($B3980="B",U3979/12)+IF($B3980="C",AO3979)+IF(B3980="C",F3979*10%)</f>
        <v>2460519.038225587</v>
      </c>
      <c r="V3980" s="23">
        <f t="shared" ref="V3980:V4043" si="2951">IF($B3980="D", 0, V3979+IF($B3980="B",U3979/12,0))</f>
        <v>0</v>
      </c>
      <c r="W3980" s="23">
        <f t="shared" si="2917"/>
        <v>0</v>
      </c>
      <c r="X3980" s="23">
        <f t="shared" ref="X3980:X4043" si="2952">X3979+IFERROR(IF($B3980="A",Z3979,0),0)  + AT3979 + AU3979 - IF($B3980="A",Q3979/K3979)</f>
        <v>48267441.498511203</v>
      </c>
      <c r="Y3980" s="23">
        <f t="shared" si="2934"/>
        <v>13825559.361691331</v>
      </c>
      <c r="Z3980" s="3">
        <f t="shared" si="2935"/>
        <v>10235.104152352691</v>
      </c>
      <c r="AA3980" s="23">
        <f t="shared" si="2936"/>
        <v>78793444.15873906</v>
      </c>
      <c r="AB3980" s="26">
        <f t="shared" ref="AB3980:AB4043" si="2953">M3980+SUM(U3980:AA3980)+AO3980+AT3980+AU3980</f>
        <v>70086276.274228588</v>
      </c>
      <c r="AC3980" s="23">
        <f t="shared" ref="AC3980:AC4043" si="2954">AC3979+G3980+IF($B3980="C",F3979)</f>
        <v>74889487.274228647</v>
      </c>
      <c r="AD3980" s="23">
        <f t="shared" si="2913"/>
        <v>4803211</v>
      </c>
      <c r="AE3980" s="24">
        <f t="shared" si="2921"/>
        <v>70086276.274228647</v>
      </c>
      <c r="AF3980" s="3">
        <f t="shared" ref="AF3980:AF4043" si="2955">IF($B3980="C",MAX(AE3980-AA3980-Y3980-U3980-V3980-W3980-AO3980-AT3980-AU3980,0.0001),0)</f>
        <v>0</v>
      </c>
      <c r="AG3980" s="2">
        <f t="shared" si="2937"/>
        <v>1228212498.2823229</v>
      </c>
      <c r="AH3980" s="2">
        <f t="shared" si="2938"/>
        <v>258.52610380157756</v>
      </c>
      <c r="AI3980" s="23">
        <f t="shared" si="2914"/>
        <v>12667914290.581985</v>
      </c>
      <c r="AJ3980" s="23">
        <f t="shared" si="2939"/>
        <v>6219.922423797766</v>
      </c>
      <c r="AK3980" s="23">
        <f t="shared" si="2940"/>
        <v>0</v>
      </c>
      <c r="AL3980" s="23">
        <f t="shared" si="2918"/>
        <v>0</v>
      </c>
      <c r="AM3980" s="23">
        <f t="shared" si="2919"/>
        <v>0</v>
      </c>
      <c r="AN3980" s="16">
        <f t="shared" ref="AN3980:AN4043" si="2956">IF($B3980="B",(G3974)/2,0)</f>
        <v>0</v>
      </c>
      <c r="AO3980" s="23">
        <f t="shared" ref="AO3980:AO4043" si="2957">IF($B3980="B",(Percent_Rent_In_Elsies*2.49%/12*H3979)/K3979,0)</f>
        <v>0</v>
      </c>
      <c r="AP3980" s="22">
        <f t="shared" ref="AP3980:AP4043" si="2958">IF($B3980="B",(1-Percent_Rent_In_Elsies)*2.49%*H3979/12,0)</f>
        <v>0</v>
      </c>
      <c r="AQ3980" s="30">
        <f t="shared" si="2941"/>
        <v>36926334653.646126</v>
      </c>
      <c r="AR3980" s="28">
        <f t="shared" si="2942"/>
        <v>18249057508.431282</v>
      </c>
      <c r="AS3980" s="25">
        <f t="shared" si="2943"/>
        <v>200337590.02425668</v>
      </c>
      <c r="AT3980" s="32">
        <f t="shared" si="2944"/>
        <v>20470.208304705382</v>
      </c>
      <c r="AU3980" s="23">
        <f t="shared" si="2945"/>
        <v>20470.208304705382</v>
      </c>
      <c r="AV3980" s="22">
        <f t="shared" si="2946"/>
        <v>5415762045.3803167</v>
      </c>
      <c r="AW3980" s="31">
        <f t="shared" ref="AW3980:AW4043" si="2959">SUM(AR3980:AS3980)+AV3980 +SUM(O3980:T3980)+AP3980</f>
        <v>24451169713.965862</v>
      </c>
    </row>
    <row r="3981" spans="1:53" x14ac:dyDescent="0.25">
      <c r="A3981">
        <f t="shared" si="2920"/>
        <v>1034</v>
      </c>
      <c r="B3981" t="s">
        <v>6</v>
      </c>
      <c r="C3981" s="27">
        <f t="shared" si="2924"/>
        <v>0</v>
      </c>
      <c r="D3981" s="27">
        <f t="shared" si="2947"/>
        <v>0</v>
      </c>
      <c r="E3981" s="27" t="b">
        <f t="shared" si="2923"/>
        <v>1</v>
      </c>
      <c r="F3981" s="29">
        <f t="shared" si="2925"/>
        <v>0</v>
      </c>
      <c r="G3981" s="27">
        <f t="shared" si="2948"/>
        <v>0</v>
      </c>
      <c r="H3981" s="22">
        <f t="shared" si="2926"/>
        <v>45373326220.906273</v>
      </c>
      <c r="I3981" s="23">
        <f t="shared" si="2927"/>
        <v>132580106.5049091</v>
      </c>
      <c r="J3981" s="23">
        <f t="shared" si="2928"/>
        <v>1086</v>
      </c>
      <c r="K3981" s="19">
        <f t="shared" si="2949"/>
        <v>225.0831931027827</v>
      </c>
      <c r="L3981" s="16">
        <f t="shared" si="2929"/>
        <v>312.97235573308438</v>
      </c>
      <c r="M3981" s="23">
        <f>M3980-IF($B3981="B",(Percent_Rent_In_Elsies*2.49%/12 * H3980)/K3980,0)+IF($B3981="D",N3981,0)+IF(B3981="D",AK3980)+IF(B3981="C",F3980*90%)-(Y3981-Y3980)-IF($B3981="A",Q3980/K3980) + IF($B3981="A",Q3980/K3980)</f>
        <v>-73311863.303700343</v>
      </c>
      <c r="N3981" s="23">
        <f t="shared" si="2930"/>
        <v>0</v>
      </c>
      <c r="O3981" s="22">
        <f t="shared" si="2931"/>
        <v>0</v>
      </c>
      <c r="P3981" s="22">
        <f t="shared" si="2915"/>
        <v>0</v>
      </c>
      <c r="Q3981" s="22">
        <f t="shared" si="2916"/>
        <v>0</v>
      </c>
      <c r="R3981" s="22">
        <f t="shared" si="2932"/>
        <v>553821481.81400311</v>
      </c>
      <c r="S3981" s="16">
        <f t="shared" si="2922"/>
        <v>0</v>
      </c>
      <c r="T3981" s="15">
        <f t="shared" si="2933"/>
        <v>0</v>
      </c>
      <c r="U3981" s="23">
        <f t="shared" si="2950"/>
        <v>2460519.038225587</v>
      </c>
      <c r="V3981" s="23">
        <f t="shared" si="2951"/>
        <v>0</v>
      </c>
      <c r="W3981" s="23">
        <f t="shared" si="2917"/>
        <v>0</v>
      </c>
      <c r="X3981" s="23">
        <f t="shared" si="2952"/>
        <v>48318617.019272961</v>
      </c>
      <c r="Y3981" s="23">
        <f t="shared" si="2934"/>
        <v>13825559.361691331</v>
      </c>
      <c r="Z3981" s="3">
        <f t="shared" si="2935"/>
        <v>0</v>
      </c>
      <c r="AA3981" s="23">
        <f t="shared" si="2936"/>
        <v>78793444.15873906</v>
      </c>
      <c r="AB3981" s="26">
        <f t="shared" si="2953"/>
        <v>70086276.274228588</v>
      </c>
      <c r="AC3981" s="23">
        <f t="shared" si="2954"/>
        <v>74889487.274228647</v>
      </c>
      <c r="AD3981" s="23">
        <f t="shared" ref="AD3981:AD4044" si="2960">AD3980</f>
        <v>4803211</v>
      </c>
      <c r="AE3981" s="24">
        <f t="shared" si="2921"/>
        <v>70086276.274228647</v>
      </c>
      <c r="AF3981" s="3">
        <f t="shared" si="2955"/>
        <v>0</v>
      </c>
      <c r="AG3981" s="2">
        <f t="shared" si="2937"/>
        <v>0</v>
      </c>
      <c r="AH3981" s="2">
        <f t="shared" si="2938"/>
        <v>258.9569806412469</v>
      </c>
      <c r="AI3981" s="23">
        <f t="shared" ref="AI3981:AI4044" si="2961">AA3981/(AJ3981/1000000)</f>
        <v>12667914290.581985</v>
      </c>
      <c r="AJ3981" s="23">
        <f t="shared" si="2939"/>
        <v>6219.922423797766</v>
      </c>
      <c r="AK3981" s="23">
        <f t="shared" si="2940"/>
        <v>0</v>
      </c>
      <c r="AL3981" s="23">
        <f t="shared" si="2918"/>
        <v>0</v>
      </c>
      <c r="AM3981" s="23">
        <f t="shared" si="2919"/>
        <v>0</v>
      </c>
      <c r="AN3981" s="16">
        <f t="shared" si="2956"/>
        <v>0</v>
      </c>
      <c r="AO3981" s="23">
        <f t="shared" si="2957"/>
        <v>0</v>
      </c>
      <c r="AP3981" s="22">
        <f t="shared" si="2958"/>
        <v>0</v>
      </c>
      <c r="AQ3981" s="30">
        <f t="shared" si="2941"/>
        <v>36926334653.646126</v>
      </c>
      <c r="AR3981" s="28">
        <f t="shared" si="2942"/>
        <v>18249057508.431282</v>
      </c>
      <c r="AS3981" s="25">
        <f t="shared" si="2943"/>
        <v>200337590.02425668</v>
      </c>
      <c r="AT3981" s="32">
        <f t="shared" si="2944"/>
        <v>0</v>
      </c>
      <c r="AU3981" s="23">
        <f t="shared" si="2945"/>
        <v>0</v>
      </c>
      <c r="AV3981" s="22">
        <f t="shared" si="2946"/>
        <v>5415762045.3803167</v>
      </c>
      <c r="AW3981" s="31">
        <f t="shared" si="2959"/>
        <v>24418978625.64986</v>
      </c>
    </row>
    <row r="3982" spans="1:53" x14ac:dyDescent="0.25">
      <c r="A3982">
        <f t="shared" si="2920"/>
        <v>1034</v>
      </c>
      <c r="B3982" t="s">
        <v>7</v>
      </c>
      <c r="C3982" s="27">
        <f t="shared" si="2924"/>
        <v>0</v>
      </c>
      <c r="D3982" s="27">
        <f t="shared" si="2947"/>
        <v>0</v>
      </c>
      <c r="E3982" s="27" t="b">
        <f t="shared" si="2923"/>
        <v>1</v>
      </c>
      <c r="F3982" s="29">
        <f t="shared" si="2925"/>
        <v>0</v>
      </c>
      <c r="G3982" s="27">
        <f t="shared" si="2948"/>
        <v>0</v>
      </c>
      <c r="H3982" s="22">
        <f t="shared" si="2926"/>
        <v>45373326220.906273</v>
      </c>
      <c r="I3982" s="23">
        <f t="shared" si="2927"/>
        <v>132580106.5049091</v>
      </c>
      <c r="J3982" s="23">
        <f t="shared" si="2928"/>
        <v>1086</v>
      </c>
      <c r="K3982" s="19">
        <f t="shared" si="2949"/>
        <v>225.0831931027827</v>
      </c>
      <c r="L3982" s="16">
        <f t="shared" si="2929"/>
        <v>312.97235573308438</v>
      </c>
      <c r="M3982" s="23">
        <f>M3981-IF($B3982="B",(Percent_Rent_In_Elsies*2.49%/12 * H3981)/K3981,0)+IF($B3982="D",N3982,0)+IF(B3982="D",AK3981)+IF(B3982="C",F3981*90%)-(Y3982-Y3981)-IF($B3982="A",Q3981/K3981) + IF($B3982="A",Q3981/K3981)</f>
        <v>-73521007.421949521</v>
      </c>
      <c r="N3982" s="23">
        <f t="shared" si="2930"/>
        <v>0</v>
      </c>
      <c r="O3982" s="22">
        <f t="shared" si="2931"/>
        <v>0</v>
      </c>
      <c r="P3982" s="22">
        <f t="shared" si="2915"/>
        <v>0</v>
      </c>
      <c r="Q3982" s="22">
        <f t="shared" si="2916"/>
        <v>0</v>
      </c>
      <c r="R3982" s="22">
        <f t="shared" si="2932"/>
        <v>507669691.66283619</v>
      </c>
      <c r="S3982" s="16">
        <f t="shared" si="2922"/>
        <v>46151790.151166923</v>
      </c>
      <c r="T3982" s="15">
        <f t="shared" si="2933"/>
        <v>0</v>
      </c>
      <c r="U3982" s="23">
        <f t="shared" si="2950"/>
        <v>2255475.7850401215</v>
      </c>
      <c r="V3982" s="23">
        <f t="shared" si="2951"/>
        <v>205043.25318546558</v>
      </c>
      <c r="W3982" s="23">
        <f t="shared" si="2917"/>
        <v>0</v>
      </c>
      <c r="X3982" s="23">
        <f t="shared" si="2952"/>
        <v>48318617.019272961</v>
      </c>
      <c r="Y3982" s="23">
        <f t="shared" si="2934"/>
        <v>13825559.361691331</v>
      </c>
      <c r="Z3982" s="3">
        <f t="shared" si="2935"/>
        <v>0</v>
      </c>
      <c r="AA3982" s="23">
        <f t="shared" si="2936"/>
        <v>78793444.15873906</v>
      </c>
      <c r="AB3982" s="26">
        <f t="shared" si="2953"/>
        <v>70086276.274228588</v>
      </c>
      <c r="AC3982" s="23">
        <f t="shared" si="2954"/>
        <v>74889487.274228647</v>
      </c>
      <c r="AD3982" s="23">
        <f t="shared" si="2960"/>
        <v>4803211</v>
      </c>
      <c r="AE3982" s="24">
        <f t="shared" si="2921"/>
        <v>70086276.274228647</v>
      </c>
      <c r="AF3982" s="3">
        <f t="shared" si="2955"/>
        <v>0</v>
      </c>
      <c r="AG3982" s="2">
        <f t="shared" si="2937"/>
        <v>0</v>
      </c>
      <c r="AH3982" s="2">
        <f t="shared" si="2938"/>
        <v>258.9569806412469</v>
      </c>
      <c r="AI3982" s="23">
        <f t="shared" si="2961"/>
        <v>12667914290.581985</v>
      </c>
      <c r="AJ3982" s="23">
        <f t="shared" si="2939"/>
        <v>6219.922423797766</v>
      </c>
      <c r="AK3982" s="23">
        <f t="shared" si="2940"/>
        <v>0</v>
      </c>
      <c r="AL3982" s="23">
        <f t="shared" si="2918"/>
        <v>13294731.682905197</v>
      </c>
      <c r="AM3982" s="23">
        <f t="shared" si="2919"/>
        <v>12403829956.931496</v>
      </c>
      <c r="AN3982" s="16">
        <f t="shared" si="2956"/>
        <v>0</v>
      </c>
      <c r="AO3982" s="23">
        <f t="shared" si="2957"/>
        <v>209144.11824917494</v>
      </c>
      <c r="AP3982" s="22">
        <f t="shared" si="2958"/>
        <v>47074825.954190262</v>
      </c>
      <c r="AQ3982" s="30">
        <f t="shared" si="2941"/>
        <v>37020084169.533897</v>
      </c>
      <c r="AR3982" s="28">
        <f t="shared" si="2942"/>
        <v>18295732198.364861</v>
      </c>
      <c r="AS3982" s="25">
        <f t="shared" si="2943"/>
        <v>200337590.02425668</v>
      </c>
      <c r="AT3982" s="32">
        <f t="shared" si="2944"/>
        <v>0</v>
      </c>
      <c r="AU3982" s="23">
        <f t="shared" si="2945"/>
        <v>0</v>
      </c>
      <c r="AV3982" s="22">
        <f t="shared" si="2946"/>
        <v>5415762045.3803167</v>
      </c>
      <c r="AW3982" s="31">
        <f t="shared" si="2959"/>
        <v>24512728141.537628</v>
      </c>
    </row>
    <row r="3983" spans="1:53" x14ac:dyDescent="0.25">
      <c r="A3983">
        <f t="shared" si="2920"/>
        <v>1034</v>
      </c>
      <c r="B3983" t="s">
        <v>8</v>
      </c>
      <c r="C3983" s="27">
        <f t="shared" si="2924"/>
        <v>0</v>
      </c>
      <c r="D3983" s="27">
        <f t="shared" si="2947"/>
        <v>0</v>
      </c>
      <c r="E3983" s="27" t="b">
        <f t="shared" si="2923"/>
        <v>1</v>
      </c>
      <c r="F3983" s="29">
        <f t="shared" si="2925"/>
        <v>0</v>
      </c>
      <c r="G3983" s="27">
        <f t="shared" si="2948"/>
        <v>0</v>
      </c>
      <c r="H3983" s="22">
        <f t="shared" si="2926"/>
        <v>45373326220.906273</v>
      </c>
      <c r="I3983" s="23">
        <f t="shared" si="2927"/>
        <v>132580106.5049091</v>
      </c>
      <c r="J3983" s="23">
        <f t="shared" si="2928"/>
        <v>1086</v>
      </c>
      <c r="K3983" s="19">
        <f t="shared" si="2949"/>
        <v>225.0831931027827</v>
      </c>
      <c r="L3983" s="16">
        <f t="shared" si="2929"/>
        <v>312.97235573308438</v>
      </c>
      <c r="M3983" s="23">
        <f>M3982-IF($B3983="B",(Percent_Rent_In_Elsies*2.49%/12 * H3982)/K3982,0)+IF($B3983="D",N3983,0)+IF(B3983="D",AK3982)+IF(B3983="C",F3982*90%)-(Y3983-Y3982)-IF($B3983="A",Q3982/K3982) + IF($B3983="A",Q3982/K3982)</f>
        <v>-73521007.421949521</v>
      </c>
      <c r="N3983" s="23">
        <f t="shared" si="2930"/>
        <v>0</v>
      </c>
      <c r="O3983" s="22">
        <f t="shared" si="2931"/>
        <v>0</v>
      </c>
      <c r="P3983" s="22">
        <f t="shared" ref="P3983:P4046" si="2962">IF(AG3983 &gt; Retail_Freeze_Above, O3982,0)</f>
        <v>0</v>
      </c>
      <c r="Q3983" s="22">
        <f t="shared" ref="Q3983:Q4046" si="2963">IF(AG3983&lt;=Retail_Freeze_Above,O3982,0)</f>
        <v>0</v>
      </c>
      <c r="R3983" s="22">
        <f t="shared" si="2932"/>
        <v>554744517.61702645</v>
      </c>
      <c r="S3983" s="16">
        <f t="shared" si="2922"/>
        <v>46151790.151166923</v>
      </c>
      <c r="T3983" s="15">
        <f t="shared" si="2933"/>
        <v>0</v>
      </c>
      <c r="U3983" s="23">
        <f t="shared" si="2950"/>
        <v>2464619.9032892967</v>
      </c>
      <c r="V3983" s="23">
        <f t="shared" si="2951"/>
        <v>205043.25318546558</v>
      </c>
      <c r="W3983" s="23">
        <f t="shared" ref="W3983:W4046" si="2964">IF($B3983="E",0,W3982+IF(B3983="D",V3982,0)+IF($B3983="A",G3983))-IF($B3983="D",N3983)+IF($B3983="A",Q3982/K3982)</f>
        <v>0</v>
      </c>
      <c r="X3983" s="23">
        <f t="shared" si="2952"/>
        <v>48318617.019272961</v>
      </c>
      <c r="Y3983" s="23">
        <f t="shared" si="2934"/>
        <v>13825559.361691331</v>
      </c>
      <c r="Z3983" s="3">
        <f t="shared" si="2935"/>
        <v>0</v>
      </c>
      <c r="AA3983" s="23">
        <f t="shared" si="2936"/>
        <v>78793444.15873906</v>
      </c>
      <c r="AB3983" s="26">
        <f t="shared" si="2953"/>
        <v>70086276.274228588</v>
      </c>
      <c r="AC3983" s="23">
        <f t="shared" si="2954"/>
        <v>74889487.274228647</v>
      </c>
      <c r="AD3983" s="23">
        <f t="shared" si="2960"/>
        <v>4803211</v>
      </c>
      <c r="AE3983" s="24">
        <f t="shared" si="2921"/>
        <v>70086276.274228647</v>
      </c>
      <c r="AF3983" s="3">
        <f t="shared" si="2955"/>
        <v>1E-4</v>
      </c>
      <c r="AG3983" s="2">
        <f t="shared" si="2937"/>
        <v>0</v>
      </c>
      <c r="AH3983" s="2">
        <f t="shared" si="2938"/>
        <v>258.9569806412469</v>
      </c>
      <c r="AI3983" s="23">
        <f t="shared" si="2961"/>
        <v>12667914290.581985</v>
      </c>
      <c r="AJ3983" s="23">
        <f t="shared" si="2939"/>
        <v>6219.922423797766</v>
      </c>
      <c r="AK3983" s="23">
        <f t="shared" si="2940"/>
        <v>70892.09672516404</v>
      </c>
      <c r="AL3983" s="23">
        <f t="shared" si="2918"/>
        <v>0</v>
      </c>
      <c r="AM3983" s="23">
        <f t="shared" si="2919"/>
        <v>0</v>
      </c>
      <c r="AN3983" s="16">
        <f t="shared" si="2956"/>
        <v>0</v>
      </c>
      <c r="AO3983" s="23">
        <f t="shared" si="2957"/>
        <v>0</v>
      </c>
      <c r="AP3983" s="22">
        <f t="shared" si="2958"/>
        <v>0</v>
      </c>
      <c r="AQ3983" s="30">
        <f t="shared" si="2941"/>
        <v>37020084169.533897</v>
      </c>
      <c r="AR3983" s="28">
        <f t="shared" si="2942"/>
        <v>18295732198.364861</v>
      </c>
      <c r="AS3983" s="25">
        <f t="shared" si="2943"/>
        <v>200337590.02425668</v>
      </c>
      <c r="AT3983" s="32">
        <f t="shared" si="2944"/>
        <v>0</v>
      </c>
      <c r="AU3983" s="23">
        <f t="shared" si="2945"/>
        <v>0</v>
      </c>
      <c r="AV3983" s="22">
        <f t="shared" si="2946"/>
        <v>5415762045.3803167</v>
      </c>
      <c r="AW3983" s="31">
        <f t="shared" si="2959"/>
        <v>24512728141.537628</v>
      </c>
    </row>
    <row r="3984" spans="1:53" x14ac:dyDescent="0.25">
      <c r="A3984" s="21">
        <f t="shared" si="2920"/>
        <v>1034</v>
      </c>
      <c r="B3984" s="21" t="s">
        <v>9</v>
      </c>
      <c r="C3984" s="27">
        <f t="shared" si="2924"/>
        <v>0</v>
      </c>
      <c r="D3984" s="27">
        <f t="shared" si="2947"/>
        <v>0</v>
      </c>
      <c r="E3984" s="27" t="b">
        <f t="shared" si="2923"/>
        <v>1</v>
      </c>
      <c r="F3984" s="29">
        <f t="shared" si="2925"/>
        <v>0</v>
      </c>
      <c r="G3984" s="27">
        <f t="shared" si="2948"/>
        <v>0</v>
      </c>
      <c r="H3984" s="22">
        <f t="shared" si="2926"/>
        <v>45373326220.906273</v>
      </c>
      <c r="I3984" s="23">
        <f t="shared" si="2927"/>
        <v>132580106.5049091</v>
      </c>
      <c r="J3984" s="23">
        <f t="shared" si="2928"/>
        <v>1086</v>
      </c>
      <c r="K3984" s="19">
        <f t="shared" si="2949"/>
        <v>225.0831931027827</v>
      </c>
      <c r="L3984" s="16">
        <f t="shared" si="2929"/>
        <v>312.97235573308438</v>
      </c>
      <c r="M3984" s="23">
        <f>M3983-IF($B3984="B",(Percent_Rent_In_Elsies*2.49%/12 * H3983)/K3983,0)+IF($B3984="D",N3984,0)+IF(B3984="D",AK3983)+IF(B3984="C",F3983*90%)-(Y3984-Y3983)-IF($B3984="A",Q3983/K3983) + IF($B3984="A",Q3983/K3983)</f>
        <v>-73450115.325224355</v>
      </c>
      <c r="N3984" s="23">
        <f t="shared" si="2930"/>
        <v>0</v>
      </c>
      <c r="O3984" s="22">
        <f t="shared" si="2931"/>
        <v>32244740.129861206</v>
      </c>
      <c r="P3984" s="22">
        <f t="shared" si="2962"/>
        <v>0</v>
      </c>
      <c r="Q3984" s="22">
        <f t="shared" si="2963"/>
        <v>0</v>
      </c>
      <c r="R3984" s="22">
        <f t="shared" si="2932"/>
        <v>554744517.61702645</v>
      </c>
      <c r="S3984" s="16">
        <f t="shared" si="2922"/>
        <v>0</v>
      </c>
      <c r="T3984" s="15">
        <f t="shared" si="2933"/>
        <v>13907050.021305718</v>
      </c>
      <c r="U3984" s="23">
        <f t="shared" si="2950"/>
        <v>2464619.9032892967</v>
      </c>
      <c r="V3984" s="23">
        <f t="shared" si="2951"/>
        <v>0</v>
      </c>
      <c r="W3984" s="23">
        <f t="shared" si="2964"/>
        <v>205043.25318546558</v>
      </c>
      <c r="X3984" s="23">
        <f t="shared" si="2952"/>
        <v>48318617.019272961</v>
      </c>
      <c r="Y3984" s="23">
        <f t="shared" si="2934"/>
        <v>13825559.361691331</v>
      </c>
      <c r="Z3984" s="3">
        <f t="shared" si="2935"/>
        <v>0</v>
      </c>
      <c r="AA3984" s="23">
        <f t="shared" si="2936"/>
        <v>78722552.062013894</v>
      </c>
      <c r="AB3984" s="26">
        <f t="shared" si="2953"/>
        <v>70086276.274228588</v>
      </c>
      <c r="AC3984" s="23">
        <f t="shared" si="2954"/>
        <v>74889487.274228647</v>
      </c>
      <c r="AD3984" s="23">
        <f t="shared" si="2960"/>
        <v>4803211</v>
      </c>
      <c r="AE3984" s="24">
        <f t="shared" si="2921"/>
        <v>70086276.274228647</v>
      </c>
      <c r="AF3984" s="3">
        <f t="shared" si="2955"/>
        <v>0</v>
      </c>
      <c r="AG3984" s="2">
        <f t="shared" si="2937"/>
        <v>0</v>
      </c>
      <c r="AH3984" s="2">
        <f t="shared" si="2938"/>
        <v>258.9569806412469</v>
      </c>
      <c r="AI3984" s="23">
        <f t="shared" si="2961"/>
        <v>12656516705.227234</v>
      </c>
      <c r="AJ3984" s="23">
        <f t="shared" si="2939"/>
        <v>6219.922423797766</v>
      </c>
      <c r="AK3984" s="23">
        <f t="shared" si="2940"/>
        <v>0</v>
      </c>
      <c r="AL3984" s="23">
        <f t="shared" ref="AL3984:AL4047" si="2965">IF($B3984="B",AI3984-AI3979,0)</f>
        <v>0</v>
      </c>
      <c r="AM3984" s="23">
        <f t="shared" si="2919"/>
        <v>0</v>
      </c>
      <c r="AN3984" s="16">
        <f t="shared" si="2956"/>
        <v>0</v>
      </c>
      <c r="AO3984" s="23">
        <f t="shared" si="2957"/>
        <v>0</v>
      </c>
      <c r="AP3984" s="22">
        <f t="shared" si="2958"/>
        <v>0</v>
      </c>
      <c r="AQ3984" s="30">
        <f t="shared" si="2941"/>
        <v>37020084169.533897</v>
      </c>
      <c r="AR3984" s="28">
        <f t="shared" si="2942"/>
        <v>18295732198.364861</v>
      </c>
      <c r="AS3984" s="25">
        <f t="shared" si="2943"/>
        <v>200337590.02425668</v>
      </c>
      <c r="AT3984" s="32">
        <f t="shared" si="2944"/>
        <v>0</v>
      </c>
      <c r="AU3984" s="23">
        <f t="shared" si="2945"/>
        <v>0</v>
      </c>
      <c r="AV3984" s="22">
        <f t="shared" si="2946"/>
        <v>5415762045.3803167</v>
      </c>
      <c r="AW3984" s="31">
        <f t="shared" si="2959"/>
        <v>24512728141.537628</v>
      </c>
      <c r="AX3984" s="21"/>
      <c r="AY3984" s="21"/>
      <c r="AZ3984" s="21"/>
      <c r="BA3984" s="21"/>
    </row>
    <row r="3985" spans="1:53" x14ac:dyDescent="0.25">
      <c r="A3985" s="21">
        <f t="shared" si="2920"/>
        <v>1034</v>
      </c>
      <c r="B3985" s="21" t="s">
        <v>28</v>
      </c>
      <c r="C3985" s="27">
        <f t="shared" si="2924"/>
        <v>0</v>
      </c>
      <c r="D3985" s="27">
        <f t="shared" si="2947"/>
        <v>0</v>
      </c>
      <c r="E3985" s="27" t="b">
        <f t="shared" si="2923"/>
        <v>1</v>
      </c>
      <c r="F3985" s="29">
        <f t="shared" si="2925"/>
        <v>0</v>
      </c>
      <c r="G3985" s="27">
        <f t="shared" si="2948"/>
        <v>0</v>
      </c>
      <c r="H3985" s="22">
        <f t="shared" si="2926"/>
        <v>45373326220.906273</v>
      </c>
      <c r="I3985" s="23">
        <f t="shared" si="2927"/>
        <v>132580106.5049091</v>
      </c>
      <c r="J3985" s="23">
        <f t="shared" si="2928"/>
        <v>1086</v>
      </c>
      <c r="K3985" s="19">
        <f t="shared" si="2949"/>
        <v>225.0831931027827</v>
      </c>
      <c r="L3985" s="16">
        <f t="shared" si="2929"/>
        <v>312.97235573308438</v>
      </c>
      <c r="M3985" s="23">
        <f>M3984-IF($B3985="B",(Percent_Rent_In_Elsies*2.49%/12 * H3984)/K3984,0)+IF($B3985="D",N3985,0)+IF(B3985="D",AK3984)+IF(B3985="C",F3984*90%)-(Y3985-Y3984)-IF($B3985="A",Q3984/K3984) + IF($B3985="A",Q3984/K3984)</f>
        <v>-73450115.325224355</v>
      </c>
      <c r="N3985" s="23">
        <f t="shared" si="2930"/>
        <v>0</v>
      </c>
      <c r="O3985" s="22">
        <f t="shared" si="2931"/>
        <v>0</v>
      </c>
      <c r="P3985" s="22">
        <f t="shared" si="2962"/>
        <v>32244740.129861206</v>
      </c>
      <c r="Q3985" s="22">
        <f t="shared" si="2963"/>
        <v>0</v>
      </c>
      <c r="R3985" s="22">
        <f t="shared" si="2932"/>
        <v>554744517.61702645</v>
      </c>
      <c r="S3985" s="16">
        <f t="shared" si="2922"/>
        <v>0</v>
      </c>
      <c r="T3985" s="15">
        <f t="shared" si="2933"/>
        <v>0</v>
      </c>
      <c r="U3985" s="23">
        <f t="shared" si="2950"/>
        <v>2464619.9032892967</v>
      </c>
      <c r="V3985" s="23">
        <f t="shared" si="2951"/>
        <v>0</v>
      </c>
      <c r="W3985" s="23">
        <f t="shared" si="2964"/>
        <v>0</v>
      </c>
      <c r="X3985" s="23">
        <f t="shared" si="2952"/>
        <v>48318617.019272961</v>
      </c>
      <c r="Y3985" s="23">
        <f t="shared" si="2934"/>
        <v>13825559.361691331</v>
      </c>
      <c r="Z3985" s="3">
        <f t="shared" si="2935"/>
        <v>10252.162659273281</v>
      </c>
      <c r="AA3985" s="23">
        <f t="shared" si="2936"/>
        <v>78876334.501902997</v>
      </c>
      <c r="AB3985" s="26">
        <f t="shared" si="2953"/>
        <v>70086276.274228588</v>
      </c>
      <c r="AC3985" s="23">
        <f t="shared" si="2954"/>
        <v>74889487.274228647</v>
      </c>
      <c r="AD3985" s="23">
        <f t="shared" si="2960"/>
        <v>4803211</v>
      </c>
      <c r="AE3985" s="24">
        <f t="shared" si="2921"/>
        <v>70086276.274228647</v>
      </c>
      <c r="AF3985" s="3">
        <f t="shared" si="2955"/>
        <v>0</v>
      </c>
      <c r="AG3985" s="2">
        <f t="shared" si="2937"/>
        <v>1230259519.1127937</v>
      </c>
      <c r="AH3985" s="2">
        <f t="shared" si="2938"/>
        <v>258.9569806412469</v>
      </c>
      <c r="AI3985" s="23">
        <f t="shared" si="2961"/>
        <v>12681240878.522503</v>
      </c>
      <c r="AJ3985" s="23">
        <f t="shared" si="2939"/>
        <v>6219.922423797766</v>
      </c>
      <c r="AK3985" s="23">
        <f t="shared" si="2940"/>
        <v>0</v>
      </c>
      <c r="AL3985" s="23">
        <f t="shared" si="2965"/>
        <v>0</v>
      </c>
      <c r="AM3985" s="23">
        <f t="shared" ref="AM3985:AM4048" si="2966">IF($B3985="B",50%*AL3985*30%*AJ3985,0)</f>
        <v>0</v>
      </c>
      <c r="AN3985" s="16">
        <f t="shared" si="2956"/>
        <v>0</v>
      </c>
      <c r="AO3985" s="23">
        <f t="shared" si="2957"/>
        <v>0</v>
      </c>
      <c r="AP3985" s="22">
        <f t="shared" si="2958"/>
        <v>0</v>
      </c>
      <c r="AQ3985" s="30">
        <f t="shared" si="2941"/>
        <v>37020084169.533897</v>
      </c>
      <c r="AR3985" s="28">
        <f t="shared" si="2942"/>
        <v>18295732198.364861</v>
      </c>
      <c r="AS3985" s="25">
        <f t="shared" si="2943"/>
        <v>200337590.02425668</v>
      </c>
      <c r="AT3985" s="32">
        <f t="shared" si="2944"/>
        <v>20504.325318546562</v>
      </c>
      <c r="AU3985" s="23">
        <f t="shared" si="2945"/>
        <v>20504.325318546562</v>
      </c>
      <c r="AV3985" s="22">
        <f t="shared" si="2946"/>
        <v>5429669095.4016228</v>
      </c>
      <c r="AW3985" s="31">
        <f t="shared" si="2959"/>
        <v>24512728141.537628</v>
      </c>
      <c r="AX3985" s="21"/>
      <c r="AY3985" s="21"/>
      <c r="AZ3985" s="21"/>
      <c r="BA3985" s="21"/>
    </row>
    <row r="3986" spans="1:53" x14ac:dyDescent="0.25">
      <c r="A3986">
        <f t="shared" si="2920"/>
        <v>1035</v>
      </c>
      <c r="B3986" t="s">
        <v>6</v>
      </c>
      <c r="C3986" s="27">
        <f t="shared" si="2924"/>
        <v>0</v>
      </c>
      <c r="D3986" s="27">
        <f t="shared" si="2947"/>
        <v>0</v>
      </c>
      <c r="E3986" s="27" t="b">
        <f t="shared" si="2923"/>
        <v>1</v>
      </c>
      <c r="F3986" s="29">
        <f t="shared" si="2925"/>
        <v>0</v>
      </c>
      <c r="G3986" s="27">
        <f t="shared" si="2948"/>
        <v>0</v>
      </c>
      <c r="H3986" s="22">
        <f t="shared" si="2926"/>
        <v>45448948431.274452</v>
      </c>
      <c r="I3986" s="23">
        <f t="shared" si="2927"/>
        <v>132580106.5049091</v>
      </c>
      <c r="J3986" s="23">
        <f t="shared" si="2928"/>
        <v>1086</v>
      </c>
      <c r="K3986" s="19">
        <f t="shared" si="2949"/>
        <v>225.0831931027827</v>
      </c>
      <c r="L3986" s="16">
        <f t="shared" si="2929"/>
        <v>313.49397632597288</v>
      </c>
      <c r="M3986" s="23">
        <f>M3985-IF($B3986="B",(Percent_Rent_In_Elsies*2.49%/12 * H3985)/K3985,0)+IF($B3986="D",N3986,0)+IF(B3986="D",AK3985)+IF(B3986="C",F3985*90%)-(Y3986-Y3985)-IF($B3986="A",Q3985/K3985) + IF($B3986="A",Q3985/K3985)</f>
        <v>-73450115.325224355</v>
      </c>
      <c r="N3986" s="23">
        <f t="shared" si="2930"/>
        <v>0</v>
      </c>
      <c r="O3986" s="22">
        <f t="shared" si="2931"/>
        <v>0</v>
      </c>
      <c r="P3986" s="22">
        <f t="shared" si="2962"/>
        <v>0</v>
      </c>
      <c r="Q3986" s="22">
        <f t="shared" si="2963"/>
        <v>0</v>
      </c>
      <c r="R3986" s="22">
        <f t="shared" si="2932"/>
        <v>554744517.61702645</v>
      </c>
      <c r="S3986" s="16">
        <f t="shared" si="2922"/>
        <v>0</v>
      </c>
      <c r="T3986" s="15">
        <f t="shared" si="2933"/>
        <v>0</v>
      </c>
      <c r="U3986" s="23">
        <f t="shared" si="2950"/>
        <v>2464619.9032892967</v>
      </c>
      <c r="V3986" s="23">
        <f t="shared" si="2951"/>
        <v>0</v>
      </c>
      <c r="W3986" s="23">
        <f t="shared" si="2964"/>
        <v>0</v>
      </c>
      <c r="X3986" s="23">
        <f t="shared" si="2952"/>
        <v>48369877.832569323</v>
      </c>
      <c r="Y3986" s="23">
        <f t="shared" si="2934"/>
        <v>13825559.361691331</v>
      </c>
      <c r="Z3986" s="3">
        <f t="shared" si="2935"/>
        <v>0</v>
      </c>
      <c r="AA3986" s="23">
        <f t="shared" si="2936"/>
        <v>78876334.501902997</v>
      </c>
      <c r="AB3986" s="26">
        <f t="shared" si="2953"/>
        <v>70086276.274228588</v>
      </c>
      <c r="AC3986" s="23">
        <f t="shared" si="2954"/>
        <v>74889487.274228647</v>
      </c>
      <c r="AD3986" s="23">
        <f t="shared" si="2960"/>
        <v>4803211</v>
      </c>
      <c r="AE3986" s="24">
        <f t="shared" si="2921"/>
        <v>70086276.274228647</v>
      </c>
      <c r="AF3986" s="3">
        <f t="shared" si="2955"/>
        <v>0</v>
      </c>
      <c r="AG3986" s="2">
        <f t="shared" si="2937"/>
        <v>0</v>
      </c>
      <c r="AH3986" s="2">
        <f t="shared" si="2938"/>
        <v>259.38857560898231</v>
      </c>
      <c r="AI3986" s="23">
        <f t="shared" si="2961"/>
        <v>12681240878.522503</v>
      </c>
      <c r="AJ3986" s="23">
        <f t="shared" si="2939"/>
        <v>6219.922423797766</v>
      </c>
      <c r="AK3986" s="23">
        <f t="shared" si="2940"/>
        <v>0</v>
      </c>
      <c r="AL3986" s="23">
        <f t="shared" si="2965"/>
        <v>0</v>
      </c>
      <c r="AM3986" s="23">
        <f t="shared" si="2966"/>
        <v>0</v>
      </c>
      <c r="AN3986" s="16">
        <f t="shared" si="2956"/>
        <v>0</v>
      </c>
      <c r="AO3986" s="23">
        <f t="shared" si="2957"/>
        <v>0</v>
      </c>
      <c r="AP3986" s="22">
        <f t="shared" si="2958"/>
        <v>0</v>
      </c>
      <c r="AQ3986" s="30">
        <f t="shared" si="2941"/>
        <v>37020084169.533897</v>
      </c>
      <c r="AR3986" s="28">
        <f t="shared" si="2942"/>
        <v>18295732198.364861</v>
      </c>
      <c r="AS3986" s="25">
        <f t="shared" si="2943"/>
        <v>200337590.02425668</v>
      </c>
      <c r="AT3986" s="32">
        <f t="shared" si="2944"/>
        <v>0</v>
      </c>
      <c r="AU3986" s="23">
        <f t="shared" si="2945"/>
        <v>0</v>
      </c>
      <c r="AV3986" s="22">
        <f t="shared" si="2946"/>
        <v>5429669095.4016228</v>
      </c>
      <c r="AW3986" s="31">
        <f t="shared" si="2959"/>
        <v>24480483401.407768</v>
      </c>
    </row>
    <row r="3987" spans="1:53" x14ac:dyDescent="0.25">
      <c r="A3987">
        <f t="shared" si="2920"/>
        <v>1035</v>
      </c>
      <c r="B3987" t="s">
        <v>7</v>
      </c>
      <c r="C3987" s="27">
        <f t="shared" si="2924"/>
        <v>0</v>
      </c>
      <c r="D3987" s="27">
        <f t="shared" si="2947"/>
        <v>0</v>
      </c>
      <c r="E3987" s="27" t="b">
        <f t="shared" si="2923"/>
        <v>1</v>
      </c>
      <c r="F3987" s="29">
        <f t="shared" si="2925"/>
        <v>0</v>
      </c>
      <c r="G3987" s="27">
        <f t="shared" si="2948"/>
        <v>0</v>
      </c>
      <c r="H3987" s="22">
        <f t="shared" si="2926"/>
        <v>45448948431.274452</v>
      </c>
      <c r="I3987" s="23">
        <f t="shared" si="2927"/>
        <v>132580106.5049091</v>
      </c>
      <c r="J3987" s="23">
        <f t="shared" si="2928"/>
        <v>1086</v>
      </c>
      <c r="K3987" s="19">
        <f t="shared" si="2949"/>
        <v>225.0831931027827</v>
      </c>
      <c r="L3987" s="16">
        <f t="shared" si="2929"/>
        <v>313.49397632597288</v>
      </c>
      <c r="M3987" s="23">
        <f>M3986-IF($B3987="B",(Percent_Rent_In_Elsies*2.49%/12 * H3986)/K3986,0)+IF($B3987="D",N3987,0)+IF(B3987="D",AK3986)+IF(B3987="C",F3986*90%)-(Y3987-Y3986)-IF($B3987="A",Q3986/K3986) + IF($B3987="A",Q3986/K3986)</f>
        <v>-73659608.017003939</v>
      </c>
      <c r="N3987" s="23">
        <f t="shared" si="2930"/>
        <v>0</v>
      </c>
      <c r="O3987" s="22">
        <f t="shared" si="2931"/>
        <v>0</v>
      </c>
      <c r="P3987" s="22">
        <f t="shared" si="2962"/>
        <v>0</v>
      </c>
      <c r="Q3987" s="22">
        <f t="shared" si="2963"/>
        <v>0</v>
      </c>
      <c r="R3987" s="22">
        <f t="shared" si="2932"/>
        <v>508515807.81560755</v>
      </c>
      <c r="S3987" s="16">
        <f t="shared" si="2922"/>
        <v>46228709.801418871</v>
      </c>
      <c r="T3987" s="15">
        <f t="shared" si="2933"/>
        <v>0</v>
      </c>
      <c r="U3987" s="23">
        <f t="shared" si="2950"/>
        <v>2259234.9113485217</v>
      </c>
      <c r="V3987" s="23">
        <f t="shared" si="2951"/>
        <v>205384.99194077472</v>
      </c>
      <c r="W3987" s="23">
        <f t="shared" si="2964"/>
        <v>0</v>
      </c>
      <c r="X3987" s="23">
        <f t="shared" si="2952"/>
        <v>48369877.832569323</v>
      </c>
      <c r="Y3987" s="23">
        <f t="shared" si="2934"/>
        <v>13825559.361691331</v>
      </c>
      <c r="Z3987" s="3">
        <f t="shared" si="2935"/>
        <v>0</v>
      </c>
      <c r="AA3987" s="23">
        <f t="shared" si="2936"/>
        <v>78876334.501902997</v>
      </c>
      <c r="AB3987" s="26">
        <f t="shared" si="2953"/>
        <v>70086276.274228588</v>
      </c>
      <c r="AC3987" s="23">
        <f t="shared" si="2954"/>
        <v>74889487.274228647</v>
      </c>
      <c r="AD3987" s="23">
        <f t="shared" si="2960"/>
        <v>4803211</v>
      </c>
      <c r="AE3987" s="24">
        <f t="shared" si="2921"/>
        <v>70086276.274228647</v>
      </c>
      <c r="AF3987" s="3">
        <f t="shared" si="2955"/>
        <v>0</v>
      </c>
      <c r="AG3987" s="2">
        <f t="shared" si="2937"/>
        <v>0</v>
      </c>
      <c r="AH3987" s="2">
        <f t="shared" si="2938"/>
        <v>259.38857560898231</v>
      </c>
      <c r="AI3987" s="23">
        <f t="shared" si="2961"/>
        <v>12681240878.522503</v>
      </c>
      <c r="AJ3987" s="23">
        <f t="shared" si="2939"/>
        <v>6219.922423797766</v>
      </c>
      <c r="AK3987" s="23">
        <f t="shared" si="2940"/>
        <v>0</v>
      </c>
      <c r="AL3987" s="23">
        <f t="shared" si="2965"/>
        <v>13326587.940517426</v>
      </c>
      <c r="AM3987" s="23">
        <f t="shared" si="2966"/>
        <v>12433551474.590584</v>
      </c>
      <c r="AN3987" s="16">
        <f t="shared" si="2956"/>
        <v>0</v>
      </c>
      <c r="AO3987" s="23">
        <f t="shared" si="2957"/>
        <v>209492.69177959021</v>
      </c>
      <c r="AP3987" s="22">
        <f t="shared" si="2958"/>
        <v>47153283.997447252</v>
      </c>
      <c r="AQ3987" s="30">
        <f t="shared" si="2941"/>
        <v>37113989934.614807</v>
      </c>
      <c r="AR3987" s="28">
        <f t="shared" si="2942"/>
        <v>18342484679.44833</v>
      </c>
      <c r="AS3987" s="25">
        <f t="shared" si="2943"/>
        <v>200337590.02425668</v>
      </c>
      <c r="AT3987" s="32">
        <f t="shared" si="2944"/>
        <v>0</v>
      </c>
      <c r="AU3987" s="23">
        <f t="shared" si="2945"/>
        <v>0</v>
      </c>
      <c r="AV3987" s="22">
        <f t="shared" si="2946"/>
        <v>5429669095.4016228</v>
      </c>
      <c r="AW3987" s="31">
        <f t="shared" si="2959"/>
        <v>24574389166.488686</v>
      </c>
    </row>
    <row r="3988" spans="1:53" s="21" customFormat="1" x14ac:dyDescent="0.25">
      <c r="A3988">
        <f t="shared" si="2920"/>
        <v>1035</v>
      </c>
      <c r="B3988" t="s">
        <v>8</v>
      </c>
      <c r="C3988" s="27">
        <f t="shared" si="2924"/>
        <v>0</v>
      </c>
      <c r="D3988" s="27">
        <f t="shared" si="2947"/>
        <v>0</v>
      </c>
      <c r="E3988" s="27" t="b">
        <f t="shared" si="2923"/>
        <v>1</v>
      </c>
      <c r="F3988" s="29">
        <f t="shared" si="2925"/>
        <v>0</v>
      </c>
      <c r="G3988" s="27">
        <f t="shared" si="2948"/>
        <v>0</v>
      </c>
      <c r="H3988" s="22">
        <f t="shared" si="2926"/>
        <v>45448948431.274452</v>
      </c>
      <c r="I3988" s="23">
        <f t="shared" si="2927"/>
        <v>132580106.5049091</v>
      </c>
      <c r="J3988" s="23">
        <f t="shared" si="2928"/>
        <v>1086</v>
      </c>
      <c r="K3988" s="19">
        <f t="shared" si="2949"/>
        <v>225.0831931027827</v>
      </c>
      <c r="L3988" s="16">
        <f t="shared" si="2929"/>
        <v>313.49397632597288</v>
      </c>
      <c r="M3988" s="23">
        <f>M3987-IF($B3988="B",(Percent_Rent_In_Elsies*2.49%/12 * H3987)/K3987,0)+IF($B3988="D",N3988,0)+IF(B3988="D",AK3987)+IF(B3988="C",F3987*90%)-(Y3988-Y3987)-IF($B3988="A",Q3987/K3987) + IF($B3988="A",Q3987/K3987)</f>
        <v>-73659608.017003939</v>
      </c>
      <c r="N3988" s="23">
        <f t="shared" si="2930"/>
        <v>0</v>
      </c>
      <c r="O3988" s="22">
        <f t="shared" si="2931"/>
        <v>0</v>
      </c>
      <c r="P3988" s="22">
        <f t="shared" si="2962"/>
        <v>0</v>
      </c>
      <c r="Q3988" s="22">
        <f t="shared" si="2963"/>
        <v>0</v>
      </c>
      <c r="R3988" s="22">
        <f t="shared" si="2932"/>
        <v>555669091.8130548</v>
      </c>
      <c r="S3988" s="16">
        <f t="shared" si="2922"/>
        <v>46228709.801418871</v>
      </c>
      <c r="T3988" s="15">
        <f t="shared" si="2933"/>
        <v>0</v>
      </c>
      <c r="U3988" s="23">
        <f t="shared" si="2950"/>
        <v>2468727.6031281119</v>
      </c>
      <c r="V3988" s="23">
        <f t="shared" si="2951"/>
        <v>205384.99194077472</v>
      </c>
      <c r="W3988" s="23">
        <f t="shared" si="2964"/>
        <v>0</v>
      </c>
      <c r="X3988" s="23">
        <f t="shared" si="2952"/>
        <v>48369877.832569323</v>
      </c>
      <c r="Y3988" s="23">
        <f t="shared" si="2934"/>
        <v>13825559.361691331</v>
      </c>
      <c r="Z3988" s="3">
        <f t="shared" si="2935"/>
        <v>0</v>
      </c>
      <c r="AA3988" s="23">
        <f t="shared" si="2936"/>
        <v>78876334.501902997</v>
      </c>
      <c r="AB3988" s="26">
        <f t="shared" si="2953"/>
        <v>70086276.274228588</v>
      </c>
      <c r="AC3988" s="23">
        <f t="shared" si="2954"/>
        <v>74889487.274228647</v>
      </c>
      <c r="AD3988" s="23">
        <f t="shared" si="2960"/>
        <v>4803211</v>
      </c>
      <c r="AE3988" s="24">
        <f t="shared" si="2921"/>
        <v>70086276.274228647</v>
      </c>
      <c r="AF3988" s="3">
        <f t="shared" si="2955"/>
        <v>1E-4</v>
      </c>
      <c r="AG3988" s="2">
        <f t="shared" si="2937"/>
        <v>0</v>
      </c>
      <c r="AH3988" s="2">
        <f t="shared" si="2938"/>
        <v>259.38857560898231</v>
      </c>
      <c r="AI3988" s="23">
        <f t="shared" si="2961"/>
        <v>12681240878.522503</v>
      </c>
      <c r="AJ3988" s="23">
        <f t="shared" si="2939"/>
        <v>6219.922423797766</v>
      </c>
      <c r="AK3988" s="23">
        <f t="shared" si="2940"/>
        <v>70950.00214170682</v>
      </c>
      <c r="AL3988" s="23">
        <f t="shared" si="2965"/>
        <v>0</v>
      </c>
      <c r="AM3988" s="23">
        <f t="shared" si="2966"/>
        <v>0</v>
      </c>
      <c r="AN3988" s="16">
        <f t="shared" si="2956"/>
        <v>0</v>
      </c>
      <c r="AO3988" s="23">
        <f t="shared" si="2957"/>
        <v>0</v>
      </c>
      <c r="AP3988" s="22">
        <f t="shared" si="2958"/>
        <v>0</v>
      </c>
      <c r="AQ3988" s="30">
        <f t="shared" si="2941"/>
        <v>37113989934.614807</v>
      </c>
      <c r="AR3988" s="28">
        <f t="shared" si="2942"/>
        <v>18342484679.44833</v>
      </c>
      <c r="AS3988" s="25">
        <f t="shared" si="2943"/>
        <v>200337590.02425668</v>
      </c>
      <c r="AT3988" s="32">
        <f t="shared" si="2944"/>
        <v>0</v>
      </c>
      <c r="AU3988" s="23">
        <f t="shared" si="2945"/>
        <v>0</v>
      </c>
      <c r="AV3988" s="22">
        <f t="shared" si="2946"/>
        <v>5429669095.4016228</v>
      </c>
      <c r="AW3988" s="31">
        <f t="shared" si="2959"/>
        <v>24574389166.488686</v>
      </c>
      <c r="AX3988"/>
      <c r="AY3988"/>
      <c r="AZ3988"/>
      <c r="BA3988"/>
    </row>
    <row r="3989" spans="1:53" s="21" customFormat="1" x14ac:dyDescent="0.25">
      <c r="A3989">
        <f t="shared" si="2920"/>
        <v>1035</v>
      </c>
      <c r="B3989" t="s">
        <v>9</v>
      </c>
      <c r="C3989" s="27">
        <f t="shared" si="2924"/>
        <v>0</v>
      </c>
      <c r="D3989" s="27">
        <f t="shared" si="2947"/>
        <v>0</v>
      </c>
      <c r="E3989" s="27" t="b">
        <f t="shared" si="2923"/>
        <v>1</v>
      </c>
      <c r="F3989" s="29">
        <f t="shared" si="2925"/>
        <v>0</v>
      </c>
      <c r="G3989" s="27">
        <f t="shared" si="2948"/>
        <v>0</v>
      </c>
      <c r="H3989" s="22">
        <f t="shared" si="2926"/>
        <v>45448948431.274452</v>
      </c>
      <c r="I3989" s="23">
        <f t="shared" si="2927"/>
        <v>132580106.5049091</v>
      </c>
      <c r="J3989" s="23">
        <f t="shared" si="2928"/>
        <v>1086</v>
      </c>
      <c r="K3989" s="19">
        <f t="shared" si="2949"/>
        <v>225.0831931027827</v>
      </c>
      <c r="L3989" s="16">
        <f t="shared" si="2929"/>
        <v>313.49397632597288</v>
      </c>
      <c r="M3989" s="23">
        <f>M3988-IF($B3989="B",(Percent_Rent_In_Elsies*2.49%/12 * H3988)/K3988,0)+IF($B3989="D",N3989,0)+IF(B3989="D",AK3988)+IF(B3989="C",F3988*90%)-(Y3989-Y3988)-IF($B3989="A",Q3988/K3988) + IF($B3989="A",Q3988/K3988)</f>
        <v>-73588658.014862224</v>
      </c>
      <c r="N3989" s="23">
        <f t="shared" si="2930"/>
        <v>0</v>
      </c>
      <c r="O3989" s="22">
        <f t="shared" si="2931"/>
        <v>32298481.36341098</v>
      </c>
      <c r="P3989" s="22">
        <f t="shared" si="2962"/>
        <v>0</v>
      </c>
      <c r="Q3989" s="22">
        <f t="shared" si="2963"/>
        <v>0</v>
      </c>
      <c r="R3989" s="22">
        <f t="shared" si="2932"/>
        <v>555669091.8130548</v>
      </c>
      <c r="S3989" s="16">
        <f t="shared" si="2922"/>
        <v>0</v>
      </c>
      <c r="T3989" s="15">
        <f t="shared" si="2933"/>
        <v>13930228.438007891</v>
      </c>
      <c r="U3989" s="23">
        <f t="shared" si="2950"/>
        <v>2468727.6031281119</v>
      </c>
      <c r="V3989" s="23">
        <f t="shared" si="2951"/>
        <v>0</v>
      </c>
      <c r="W3989" s="23">
        <f t="shared" si="2964"/>
        <v>205384.99194077472</v>
      </c>
      <c r="X3989" s="23">
        <f t="shared" si="2952"/>
        <v>48369877.832569323</v>
      </c>
      <c r="Y3989" s="23">
        <f t="shared" si="2934"/>
        <v>13825559.361691331</v>
      </c>
      <c r="Z3989" s="3">
        <f t="shared" si="2935"/>
        <v>0</v>
      </c>
      <c r="AA3989" s="23">
        <f t="shared" si="2936"/>
        <v>78805384.499761283</v>
      </c>
      <c r="AB3989" s="26">
        <f t="shared" si="2953"/>
        <v>70086276.274228588</v>
      </c>
      <c r="AC3989" s="23">
        <f t="shared" si="2954"/>
        <v>74889487.274228647</v>
      </c>
      <c r="AD3989" s="23">
        <f t="shared" si="2960"/>
        <v>4803211</v>
      </c>
      <c r="AE3989" s="24">
        <f t="shared" si="2921"/>
        <v>70086276.274228647</v>
      </c>
      <c r="AF3989" s="3">
        <f t="shared" si="2955"/>
        <v>0</v>
      </c>
      <c r="AG3989" s="2">
        <f t="shared" si="2937"/>
        <v>0</v>
      </c>
      <c r="AH3989" s="2">
        <f t="shared" si="2938"/>
        <v>259.38857560898231</v>
      </c>
      <c r="AI3989" s="23">
        <f t="shared" si="2961"/>
        <v>12669833983.499142</v>
      </c>
      <c r="AJ3989" s="23">
        <f t="shared" si="2939"/>
        <v>6219.922423797766</v>
      </c>
      <c r="AK3989" s="23">
        <f t="shared" si="2940"/>
        <v>0</v>
      </c>
      <c r="AL3989" s="23">
        <f t="shared" si="2965"/>
        <v>0</v>
      </c>
      <c r="AM3989" s="23">
        <f t="shared" si="2966"/>
        <v>0</v>
      </c>
      <c r="AN3989" s="16">
        <f t="shared" si="2956"/>
        <v>0</v>
      </c>
      <c r="AO3989" s="23">
        <f t="shared" si="2957"/>
        <v>0</v>
      </c>
      <c r="AP3989" s="22">
        <f t="shared" si="2958"/>
        <v>0</v>
      </c>
      <c r="AQ3989" s="30">
        <f t="shared" si="2941"/>
        <v>37113989934.614807</v>
      </c>
      <c r="AR3989" s="28">
        <f t="shared" si="2942"/>
        <v>18342484679.44833</v>
      </c>
      <c r="AS3989" s="25">
        <f t="shared" si="2943"/>
        <v>200337590.02425668</v>
      </c>
      <c r="AT3989" s="32">
        <f t="shared" si="2944"/>
        <v>0</v>
      </c>
      <c r="AU3989" s="23">
        <f t="shared" si="2945"/>
        <v>0</v>
      </c>
      <c r="AV3989" s="22">
        <f t="shared" si="2946"/>
        <v>5429669095.4016228</v>
      </c>
      <c r="AW3989" s="31">
        <f t="shared" si="2959"/>
        <v>24574389166.488686</v>
      </c>
      <c r="AX3989"/>
      <c r="AY3989"/>
      <c r="AZ3989"/>
      <c r="BA3989"/>
    </row>
    <row r="3990" spans="1:53" x14ac:dyDescent="0.25">
      <c r="A3990" s="21">
        <f t="shared" si="2920"/>
        <v>1035</v>
      </c>
      <c r="B3990" s="21" t="s">
        <v>28</v>
      </c>
      <c r="C3990" s="27">
        <f t="shared" si="2924"/>
        <v>0</v>
      </c>
      <c r="D3990" s="27">
        <f t="shared" si="2947"/>
        <v>0</v>
      </c>
      <c r="E3990" s="27" t="b">
        <f t="shared" si="2923"/>
        <v>1</v>
      </c>
      <c r="F3990" s="29">
        <f t="shared" si="2925"/>
        <v>0</v>
      </c>
      <c r="G3990" s="27">
        <f t="shared" si="2948"/>
        <v>0</v>
      </c>
      <c r="H3990" s="22">
        <f t="shared" si="2926"/>
        <v>45448948431.274452</v>
      </c>
      <c r="I3990" s="23">
        <f t="shared" si="2927"/>
        <v>132580106.5049091</v>
      </c>
      <c r="J3990" s="23">
        <f t="shared" si="2928"/>
        <v>1086</v>
      </c>
      <c r="K3990" s="19">
        <f t="shared" si="2949"/>
        <v>225.0831931027827</v>
      </c>
      <c r="L3990" s="16">
        <f t="shared" si="2929"/>
        <v>313.49397632597288</v>
      </c>
      <c r="M3990" s="23">
        <f>M3989-IF($B3990="B",(Percent_Rent_In_Elsies*2.49%/12 * H3989)/K3989,0)+IF($B3990="D",N3990,0)+IF(B3990="D",AK3989)+IF(B3990="C",F3989*90%)-(Y3990-Y3989)-IF($B3990="A",Q3989/K3989) + IF($B3990="A",Q3989/K3989)</f>
        <v>-73588658.014862224</v>
      </c>
      <c r="N3990" s="23">
        <f t="shared" si="2930"/>
        <v>0</v>
      </c>
      <c r="O3990" s="22">
        <f t="shared" si="2931"/>
        <v>0</v>
      </c>
      <c r="P3990" s="22">
        <f t="shared" si="2962"/>
        <v>32298481.36341098</v>
      </c>
      <c r="Q3990" s="22">
        <f t="shared" si="2963"/>
        <v>0</v>
      </c>
      <c r="R3990" s="22">
        <f t="shared" si="2932"/>
        <v>555669091.8130548</v>
      </c>
      <c r="S3990" s="16">
        <f t="shared" si="2922"/>
        <v>0</v>
      </c>
      <c r="T3990" s="15">
        <f t="shared" si="2933"/>
        <v>0</v>
      </c>
      <c r="U3990" s="23">
        <f t="shared" si="2950"/>
        <v>2468727.6031281119</v>
      </c>
      <c r="V3990" s="23">
        <f t="shared" si="2951"/>
        <v>0</v>
      </c>
      <c r="W3990" s="23">
        <f t="shared" si="2964"/>
        <v>0</v>
      </c>
      <c r="X3990" s="23">
        <f t="shared" si="2952"/>
        <v>48369877.832569323</v>
      </c>
      <c r="Y3990" s="23">
        <f t="shared" si="2934"/>
        <v>13825559.361691331</v>
      </c>
      <c r="Z3990" s="3">
        <f t="shared" si="2935"/>
        <v>10269.249597038739</v>
      </c>
      <c r="AA3990" s="23">
        <f t="shared" si="2936"/>
        <v>78959423.243716866</v>
      </c>
      <c r="AB3990" s="26">
        <f t="shared" si="2953"/>
        <v>70086276.274228588</v>
      </c>
      <c r="AC3990" s="23">
        <f t="shared" si="2954"/>
        <v>74889487.274228647</v>
      </c>
      <c r="AD3990" s="23">
        <f t="shared" si="2960"/>
        <v>4803211</v>
      </c>
      <c r="AE3990" s="24">
        <f t="shared" si="2921"/>
        <v>70086276.274228647</v>
      </c>
      <c r="AF3990" s="3">
        <f t="shared" si="2955"/>
        <v>0</v>
      </c>
      <c r="AG3990" s="2">
        <f t="shared" si="2937"/>
        <v>1232309951.6446486</v>
      </c>
      <c r="AH3990" s="2">
        <f t="shared" si="2938"/>
        <v>259.38857560898231</v>
      </c>
      <c r="AI3990" s="23">
        <f t="shared" si="2961"/>
        <v>12694599363.749901</v>
      </c>
      <c r="AJ3990" s="23">
        <f t="shared" si="2939"/>
        <v>6219.922423797766</v>
      </c>
      <c r="AK3990" s="23">
        <f t="shared" si="2940"/>
        <v>0</v>
      </c>
      <c r="AL3990" s="23">
        <f t="shared" si="2965"/>
        <v>0</v>
      </c>
      <c r="AM3990" s="23">
        <f t="shared" si="2966"/>
        <v>0</v>
      </c>
      <c r="AN3990" s="16">
        <f t="shared" si="2956"/>
        <v>0</v>
      </c>
      <c r="AO3990" s="23">
        <f t="shared" si="2957"/>
        <v>0</v>
      </c>
      <c r="AP3990" s="22">
        <f t="shared" si="2958"/>
        <v>0</v>
      </c>
      <c r="AQ3990" s="30">
        <f t="shared" si="2941"/>
        <v>37113989934.614807</v>
      </c>
      <c r="AR3990" s="28">
        <f t="shared" si="2942"/>
        <v>18342484679.44833</v>
      </c>
      <c r="AS3990" s="25">
        <f t="shared" si="2943"/>
        <v>200337590.02425668</v>
      </c>
      <c r="AT3990" s="32">
        <f t="shared" si="2944"/>
        <v>20538.499194077478</v>
      </c>
      <c r="AU3990" s="23">
        <f t="shared" si="2945"/>
        <v>20538.499194077478</v>
      </c>
      <c r="AV3990" s="22">
        <f t="shared" si="2946"/>
        <v>5443599323.8396311</v>
      </c>
      <c r="AW3990" s="31">
        <f t="shared" si="2959"/>
        <v>24574389166.488682</v>
      </c>
    </row>
    <row r="3991" spans="1:53" x14ac:dyDescent="0.25">
      <c r="A3991">
        <f t="shared" si="2920"/>
        <v>1036</v>
      </c>
      <c r="B3991" t="s">
        <v>6</v>
      </c>
      <c r="C3991" s="27">
        <f t="shared" si="2924"/>
        <v>0</v>
      </c>
      <c r="D3991" s="27">
        <f t="shared" si="2947"/>
        <v>0</v>
      </c>
      <c r="E3991" s="27" t="b">
        <f t="shared" si="2923"/>
        <v>1</v>
      </c>
      <c r="F3991" s="29">
        <f t="shared" si="2925"/>
        <v>0</v>
      </c>
      <c r="G3991" s="27">
        <f t="shared" si="2948"/>
        <v>0</v>
      </c>
      <c r="H3991" s="22">
        <f t="shared" si="2926"/>
        <v>45524696678.659912</v>
      </c>
      <c r="I3991" s="23">
        <f t="shared" si="2927"/>
        <v>132580106.5049091</v>
      </c>
      <c r="J3991" s="23">
        <f t="shared" si="2928"/>
        <v>1086</v>
      </c>
      <c r="K3991" s="19">
        <f t="shared" si="2949"/>
        <v>225.0831931027827</v>
      </c>
      <c r="L3991" s="16">
        <f t="shared" si="2929"/>
        <v>314.01646628651616</v>
      </c>
      <c r="M3991" s="23">
        <f>M3990-IF($B3991="B",(Percent_Rent_In_Elsies*2.49%/12 * H3990)/K3990,0)+IF($B3991="D",N3991,0)+IF(B3991="D",AK3990)+IF(B3991="C",F3990*90%)-(Y3991-Y3990)-IF($B3991="A",Q3990/K3990) + IF($B3991="A",Q3990/K3990)</f>
        <v>-73588658.014862224</v>
      </c>
      <c r="N3991" s="23">
        <f t="shared" si="2930"/>
        <v>0</v>
      </c>
      <c r="O3991" s="22">
        <f t="shared" si="2931"/>
        <v>0</v>
      </c>
      <c r="P3991" s="22">
        <f t="shared" si="2962"/>
        <v>0</v>
      </c>
      <c r="Q3991" s="22">
        <f t="shared" si="2963"/>
        <v>0</v>
      </c>
      <c r="R3991" s="22">
        <f t="shared" si="2932"/>
        <v>555669091.8130548</v>
      </c>
      <c r="S3991" s="16">
        <f t="shared" si="2922"/>
        <v>0</v>
      </c>
      <c r="T3991" s="15">
        <f t="shared" si="2933"/>
        <v>0</v>
      </c>
      <c r="U3991" s="23">
        <f t="shared" si="2950"/>
        <v>2468727.6031281119</v>
      </c>
      <c r="V3991" s="23">
        <f t="shared" si="2951"/>
        <v>0</v>
      </c>
      <c r="W3991" s="23">
        <f t="shared" si="2964"/>
        <v>0</v>
      </c>
      <c r="X3991" s="23">
        <f t="shared" si="2952"/>
        <v>48421224.080554515</v>
      </c>
      <c r="Y3991" s="23">
        <f t="shared" si="2934"/>
        <v>13825559.361691331</v>
      </c>
      <c r="Z3991" s="3">
        <f t="shared" si="2935"/>
        <v>0</v>
      </c>
      <c r="AA3991" s="23">
        <f t="shared" si="2936"/>
        <v>78959423.243716866</v>
      </c>
      <c r="AB3991" s="26">
        <f t="shared" si="2953"/>
        <v>70086276.274228588</v>
      </c>
      <c r="AC3991" s="23">
        <f t="shared" si="2954"/>
        <v>74889487.274228647</v>
      </c>
      <c r="AD3991" s="23">
        <f t="shared" si="2960"/>
        <v>4803211</v>
      </c>
      <c r="AE3991" s="24">
        <f t="shared" si="2921"/>
        <v>70086276.274228647</v>
      </c>
      <c r="AF3991" s="3">
        <f t="shared" si="2955"/>
        <v>0</v>
      </c>
      <c r="AG3991" s="2">
        <f t="shared" si="2937"/>
        <v>0</v>
      </c>
      <c r="AH3991" s="2">
        <f t="shared" si="2938"/>
        <v>259.82088990166397</v>
      </c>
      <c r="AI3991" s="23">
        <f t="shared" si="2961"/>
        <v>12694599363.749901</v>
      </c>
      <c r="AJ3991" s="23">
        <f t="shared" si="2939"/>
        <v>6219.922423797766</v>
      </c>
      <c r="AK3991" s="23">
        <f t="shared" si="2940"/>
        <v>0</v>
      </c>
      <c r="AL3991" s="23">
        <f t="shared" si="2965"/>
        <v>0</v>
      </c>
      <c r="AM3991" s="23">
        <f t="shared" si="2966"/>
        <v>0</v>
      </c>
      <c r="AN3991" s="16">
        <f t="shared" si="2956"/>
        <v>0</v>
      </c>
      <c r="AO3991" s="23">
        <f t="shared" si="2957"/>
        <v>0</v>
      </c>
      <c r="AP3991" s="22">
        <f t="shared" si="2958"/>
        <v>0</v>
      </c>
      <c r="AQ3991" s="30">
        <f t="shared" si="2941"/>
        <v>37113989934.614807</v>
      </c>
      <c r="AR3991" s="28">
        <f t="shared" si="2942"/>
        <v>18342484679.44833</v>
      </c>
      <c r="AS3991" s="25">
        <f t="shared" si="2943"/>
        <v>200337590.02425668</v>
      </c>
      <c r="AT3991" s="32">
        <f t="shared" si="2944"/>
        <v>0</v>
      </c>
      <c r="AU3991" s="23">
        <f t="shared" si="2945"/>
        <v>0</v>
      </c>
      <c r="AV3991" s="22">
        <f t="shared" si="2946"/>
        <v>5443599323.8396311</v>
      </c>
      <c r="AW3991" s="31">
        <f t="shared" si="2959"/>
        <v>24542090685.125271</v>
      </c>
    </row>
    <row r="3992" spans="1:53" x14ac:dyDescent="0.25">
      <c r="A3992">
        <f t="shared" si="2920"/>
        <v>1036</v>
      </c>
      <c r="B3992" t="s">
        <v>7</v>
      </c>
      <c r="C3992" s="27">
        <f t="shared" si="2924"/>
        <v>0</v>
      </c>
      <c r="D3992" s="27">
        <f t="shared" si="2947"/>
        <v>0</v>
      </c>
      <c r="E3992" s="27" t="b">
        <f t="shared" si="2923"/>
        <v>1</v>
      </c>
      <c r="F3992" s="29">
        <f t="shared" si="2925"/>
        <v>0</v>
      </c>
      <c r="G3992" s="27">
        <f t="shared" si="2948"/>
        <v>0</v>
      </c>
      <c r="H3992" s="22">
        <f t="shared" si="2926"/>
        <v>45524696678.659912</v>
      </c>
      <c r="I3992" s="23">
        <f t="shared" si="2927"/>
        <v>132580106.5049091</v>
      </c>
      <c r="J3992" s="23">
        <f t="shared" si="2928"/>
        <v>1086</v>
      </c>
      <c r="K3992" s="19">
        <f t="shared" si="2949"/>
        <v>225.0831931027827</v>
      </c>
      <c r="L3992" s="16">
        <f t="shared" si="2929"/>
        <v>314.01646628651616</v>
      </c>
      <c r="M3992" s="23">
        <f>M3991-IF($B3992="B",(Percent_Rent_In_Elsies*2.49%/12 * H3991)/K3991,0)+IF($B3992="D",N3992,0)+IF(B3992="D",AK3991)+IF(B3992="C",F3991*90%)-(Y3992-Y3991)-IF($B3992="A",Q3991/K3991) + IF($B3992="A",Q3991/K3991)</f>
        <v>-73798499.861128107</v>
      </c>
      <c r="N3992" s="23">
        <f t="shared" si="2930"/>
        <v>0</v>
      </c>
      <c r="O3992" s="22">
        <f t="shared" si="2931"/>
        <v>0</v>
      </c>
      <c r="P3992" s="22">
        <f t="shared" si="2962"/>
        <v>0</v>
      </c>
      <c r="Q3992" s="22">
        <f t="shared" si="2963"/>
        <v>0</v>
      </c>
      <c r="R3992" s="22">
        <f t="shared" si="2932"/>
        <v>509363334.16196692</v>
      </c>
      <c r="S3992" s="16">
        <f t="shared" si="2922"/>
        <v>46305757.651087902</v>
      </c>
      <c r="T3992" s="15">
        <f t="shared" si="2933"/>
        <v>0</v>
      </c>
      <c r="U3992" s="23">
        <f t="shared" si="2950"/>
        <v>2263000.3028674359</v>
      </c>
      <c r="V3992" s="23">
        <f t="shared" si="2951"/>
        <v>205727.30026067598</v>
      </c>
      <c r="W3992" s="23">
        <f t="shared" si="2964"/>
        <v>0</v>
      </c>
      <c r="X3992" s="23">
        <f t="shared" si="2952"/>
        <v>48421224.080554515</v>
      </c>
      <c r="Y3992" s="23">
        <f t="shared" si="2934"/>
        <v>13825559.361691331</v>
      </c>
      <c r="Z3992" s="3">
        <f t="shared" si="2935"/>
        <v>0</v>
      </c>
      <c r="AA3992" s="23">
        <f t="shared" si="2936"/>
        <v>78959423.243716866</v>
      </c>
      <c r="AB3992" s="26">
        <f t="shared" si="2953"/>
        <v>70086276.274228588</v>
      </c>
      <c r="AC3992" s="23">
        <f t="shared" si="2954"/>
        <v>74889487.274228647</v>
      </c>
      <c r="AD3992" s="23">
        <f t="shared" si="2960"/>
        <v>4803211</v>
      </c>
      <c r="AE3992" s="24">
        <f t="shared" si="2921"/>
        <v>70086276.274228647</v>
      </c>
      <c r="AF3992" s="3">
        <f t="shared" si="2955"/>
        <v>0</v>
      </c>
      <c r="AG3992" s="2">
        <f t="shared" si="2937"/>
        <v>0</v>
      </c>
      <c r="AH3992" s="2">
        <f t="shared" si="2938"/>
        <v>259.82088990166397</v>
      </c>
      <c r="AI3992" s="23">
        <f t="shared" si="2961"/>
        <v>12694599363.749901</v>
      </c>
      <c r="AJ3992" s="23">
        <f t="shared" si="2939"/>
        <v>6219.922423797766</v>
      </c>
      <c r="AK3992" s="23">
        <f t="shared" si="2940"/>
        <v>0</v>
      </c>
      <c r="AL3992" s="23">
        <f t="shared" si="2965"/>
        <v>13358485.227397919</v>
      </c>
      <c r="AM3992" s="23">
        <f t="shared" si="2966"/>
        <v>12463311272.079527</v>
      </c>
      <c r="AN3992" s="16">
        <f t="shared" si="2956"/>
        <v>0</v>
      </c>
      <c r="AO3992" s="23">
        <f t="shared" si="2957"/>
        <v>209841.84626588956</v>
      </c>
      <c r="AP3992" s="22">
        <f t="shared" si="2958"/>
        <v>47231872.804109663</v>
      </c>
      <c r="AQ3992" s="30">
        <f t="shared" si="2941"/>
        <v>37208052209.304192</v>
      </c>
      <c r="AR3992" s="28">
        <f t="shared" si="2942"/>
        <v>18389315081.333603</v>
      </c>
      <c r="AS3992" s="25">
        <f t="shared" si="2943"/>
        <v>200337590.02425668</v>
      </c>
      <c r="AT3992" s="32">
        <f t="shared" si="2944"/>
        <v>0</v>
      </c>
      <c r="AU3992" s="23">
        <f t="shared" si="2945"/>
        <v>0</v>
      </c>
      <c r="AV3992" s="22">
        <f t="shared" si="2946"/>
        <v>5443599323.8396311</v>
      </c>
      <c r="AW3992" s="31">
        <f t="shared" si="2959"/>
        <v>24636152959.814655</v>
      </c>
    </row>
    <row r="3993" spans="1:53" x14ac:dyDescent="0.25">
      <c r="A3993">
        <f t="shared" si="2920"/>
        <v>1036</v>
      </c>
      <c r="B3993" t="s">
        <v>8</v>
      </c>
      <c r="C3993" s="27">
        <f t="shared" si="2924"/>
        <v>0</v>
      </c>
      <c r="D3993" s="27">
        <f t="shared" si="2947"/>
        <v>0</v>
      </c>
      <c r="E3993" s="27" t="b">
        <f t="shared" si="2923"/>
        <v>1</v>
      </c>
      <c r="F3993" s="29">
        <f t="shared" si="2925"/>
        <v>0</v>
      </c>
      <c r="G3993" s="27">
        <f t="shared" si="2948"/>
        <v>0</v>
      </c>
      <c r="H3993" s="22">
        <f t="shared" si="2926"/>
        <v>45524696678.659912</v>
      </c>
      <c r="I3993" s="23">
        <f t="shared" si="2927"/>
        <v>132580106.5049091</v>
      </c>
      <c r="J3993" s="23">
        <f t="shared" si="2928"/>
        <v>1086</v>
      </c>
      <c r="K3993" s="19">
        <f t="shared" si="2949"/>
        <v>225.0831931027827</v>
      </c>
      <c r="L3993" s="16">
        <f t="shared" si="2929"/>
        <v>314.01646628651616</v>
      </c>
      <c r="M3993" s="23">
        <f>M3992-IF($B3993="B",(Percent_Rent_In_Elsies*2.49%/12 * H3992)/K3992,0)+IF($B3993="D",N3993,0)+IF(B3993="D",AK3992)+IF(B3993="C",F3992*90%)-(Y3993-Y3992)-IF($B3993="A",Q3992/K3992) + IF($B3993="A",Q3992/K3992)</f>
        <v>-73798499.861128107</v>
      </c>
      <c r="N3993" s="23">
        <f t="shared" si="2930"/>
        <v>0</v>
      </c>
      <c r="O3993" s="22">
        <f t="shared" si="2931"/>
        <v>0</v>
      </c>
      <c r="P3993" s="22">
        <f t="shared" si="2962"/>
        <v>0</v>
      </c>
      <c r="Q3993" s="22">
        <f t="shared" si="2963"/>
        <v>0</v>
      </c>
      <c r="R3993" s="22">
        <f t="shared" si="2932"/>
        <v>556595206.96607661</v>
      </c>
      <c r="S3993" s="16">
        <f t="shared" si="2922"/>
        <v>46305757.651087902</v>
      </c>
      <c r="T3993" s="15">
        <f t="shared" si="2933"/>
        <v>0</v>
      </c>
      <c r="U3993" s="23">
        <f t="shared" si="2950"/>
        <v>2472842.1491333256</v>
      </c>
      <c r="V3993" s="23">
        <f t="shared" si="2951"/>
        <v>205727.30026067598</v>
      </c>
      <c r="W3993" s="23">
        <f t="shared" si="2964"/>
        <v>0</v>
      </c>
      <c r="X3993" s="23">
        <f t="shared" si="2952"/>
        <v>48421224.080554515</v>
      </c>
      <c r="Y3993" s="23">
        <f t="shared" si="2934"/>
        <v>13825559.361691331</v>
      </c>
      <c r="Z3993" s="3">
        <f t="shared" si="2935"/>
        <v>0</v>
      </c>
      <c r="AA3993" s="23">
        <f t="shared" si="2936"/>
        <v>78959423.243716866</v>
      </c>
      <c r="AB3993" s="26">
        <f t="shared" si="2953"/>
        <v>70086276.274228618</v>
      </c>
      <c r="AC3993" s="23">
        <f t="shared" si="2954"/>
        <v>74889487.274228647</v>
      </c>
      <c r="AD3993" s="23">
        <f t="shared" si="2960"/>
        <v>4803211</v>
      </c>
      <c r="AE3993" s="24">
        <f t="shared" si="2921"/>
        <v>70086276.274228647</v>
      </c>
      <c r="AF3993" s="3">
        <f t="shared" si="2955"/>
        <v>1E-4</v>
      </c>
      <c r="AG3993" s="2">
        <f t="shared" si="2937"/>
        <v>0</v>
      </c>
      <c r="AH3993" s="2">
        <f t="shared" si="2938"/>
        <v>259.82088990166397</v>
      </c>
      <c r="AI3993" s="23">
        <f t="shared" si="2961"/>
        <v>12694599363.749901</v>
      </c>
      <c r="AJ3993" s="23">
        <f t="shared" si="2939"/>
        <v>6219.922423797766</v>
      </c>
      <c r="AK3993" s="23">
        <f t="shared" si="2940"/>
        <v>71008.079014135394</v>
      </c>
      <c r="AL3993" s="23">
        <f t="shared" si="2965"/>
        <v>0</v>
      </c>
      <c r="AM3993" s="23">
        <f t="shared" si="2966"/>
        <v>0</v>
      </c>
      <c r="AN3993" s="16">
        <f t="shared" si="2956"/>
        <v>0</v>
      </c>
      <c r="AO3993" s="23">
        <f t="shared" si="2957"/>
        <v>0</v>
      </c>
      <c r="AP3993" s="22">
        <f t="shared" si="2958"/>
        <v>0</v>
      </c>
      <c r="AQ3993" s="30">
        <f t="shared" si="2941"/>
        <v>37208052209.304192</v>
      </c>
      <c r="AR3993" s="28">
        <f t="shared" si="2942"/>
        <v>18389315081.333603</v>
      </c>
      <c r="AS3993" s="25">
        <f t="shared" si="2943"/>
        <v>200337590.02425668</v>
      </c>
      <c r="AT3993" s="32">
        <f t="shared" si="2944"/>
        <v>0</v>
      </c>
      <c r="AU3993" s="23">
        <f t="shared" si="2945"/>
        <v>0</v>
      </c>
      <c r="AV3993" s="22">
        <f t="shared" si="2946"/>
        <v>5443599323.8396311</v>
      </c>
      <c r="AW3993" s="31">
        <f t="shared" si="2959"/>
        <v>24636152959.814655</v>
      </c>
    </row>
    <row r="3994" spans="1:53" x14ac:dyDescent="0.25">
      <c r="A3994" s="21">
        <f t="shared" ref="A3994:A4057" si="2967">A3989+1</f>
        <v>1036</v>
      </c>
      <c r="B3994" s="21" t="s">
        <v>9</v>
      </c>
      <c r="C3994" s="27">
        <f t="shared" si="2924"/>
        <v>0</v>
      </c>
      <c r="D3994" s="27">
        <f t="shared" si="2947"/>
        <v>0</v>
      </c>
      <c r="E3994" s="27" t="b">
        <f t="shared" si="2923"/>
        <v>1</v>
      </c>
      <c r="F3994" s="29">
        <f t="shared" si="2925"/>
        <v>0</v>
      </c>
      <c r="G3994" s="27">
        <f t="shared" si="2948"/>
        <v>0</v>
      </c>
      <c r="H3994" s="22">
        <f t="shared" si="2926"/>
        <v>45524696678.659912</v>
      </c>
      <c r="I3994" s="23">
        <f t="shared" si="2927"/>
        <v>132580106.5049091</v>
      </c>
      <c r="J3994" s="23">
        <f t="shared" si="2928"/>
        <v>1086</v>
      </c>
      <c r="K3994" s="19">
        <f t="shared" si="2949"/>
        <v>225.0831931027827</v>
      </c>
      <c r="L3994" s="16">
        <f t="shared" si="2929"/>
        <v>314.01646628651616</v>
      </c>
      <c r="M3994" s="23">
        <f>M3993-IF($B3994="B",(Percent_Rent_In_Elsies*2.49%/12 * H3993)/K3993,0)+IF($B3994="D",N3994,0)+IF(B3994="D",AK3993)+IF(B3994="C",F3993*90%)-(Y3994-Y3993)-IF($B3994="A",Q3993/K3993) + IF($B3994="A",Q3993/K3993)</f>
        <v>-73727491.782113969</v>
      </c>
      <c r="N3994" s="23">
        <f t="shared" si="2930"/>
        <v>0</v>
      </c>
      <c r="O3994" s="22">
        <f t="shared" si="2931"/>
        <v>32352312.165683329</v>
      </c>
      <c r="P3994" s="22">
        <f t="shared" si="2962"/>
        <v>0</v>
      </c>
      <c r="Q3994" s="22">
        <f t="shared" si="2963"/>
        <v>0</v>
      </c>
      <c r="R3994" s="22">
        <f t="shared" si="2932"/>
        <v>556595206.96607661</v>
      </c>
      <c r="S3994" s="16">
        <f t="shared" si="2922"/>
        <v>0</v>
      </c>
      <c r="T3994" s="15">
        <f t="shared" si="2933"/>
        <v>13953445.485404573</v>
      </c>
      <c r="U3994" s="23">
        <f t="shared" si="2950"/>
        <v>2472842.1491333256</v>
      </c>
      <c r="V3994" s="23">
        <f t="shared" si="2951"/>
        <v>0</v>
      </c>
      <c r="W3994" s="23">
        <f t="shared" si="2964"/>
        <v>205727.30026067598</v>
      </c>
      <c r="X3994" s="23">
        <f t="shared" si="2952"/>
        <v>48421224.080554515</v>
      </c>
      <c r="Y3994" s="23">
        <f t="shared" si="2934"/>
        <v>13825559.361691331</v>
      </c>
      <c r="Z3994" s="3">
        <f t="shared" si="2935"/>
        <v>0</v>
      </c>
      <c r="AA3994" s="23">
        <f t="shared" si="2936"/>
        <v>78888415.164702728</v>
      </c>
      <c r="AB3994" s="26">
        <f t="shared" si="2953"/>
        <v>70086276.274228603</v>
      </c>
      <c r="AC3994" s="23">
        <f t="shared" si="2954"/>
        <v>74889487.274228647</v>
      </c>
      <c r="AD3994" s="23">
        <f t="shared" si="2960"/>
        <v>4803211</v>
      </c>
      <c r="AE3994" s="24">
        <f t="shared" si="2921"/>
        <v>70086276.274228647</v>
      </c>
      <c r="AF3994" s="3">
        <f t="shared" si="2955"/>
        <v>0</v>
      </c>
      <c r="AG3994" s="2">
        <f t="shared" si="2937"/>
        <v>0</v>
      </c>
      <c r="AH3994" s="2">
        <f t="shared" si="2938"/>
        <v>259.82088990166397</v>
      </c>
      <c r="AI3994" s="23">
        <f t="shared" si="2961"/>
        <v>12683183131.492332</v>
      </c>
      <c r="AJ3994" s="23">
        <f t="shared" si="2939"/>
        <v>6219.922423797766</v>
      </c>
      <c r="AK3994" s="23">
        <f t="shared" si="2940"/>
        <v>0</v>
      </c>
      <c r="AL3994" s="23">
        <f t="shared" si="2965"/>
        <v>0</v>
      </c>
      <c r="AM3994" s="23">
        <f t="shared" si="2966"/>
        <v>0</v>
      </c>
      <c r="AN3994" s="16">
        <f t="shared" si="2956"/>
        <v>0</v>
      </c>
      <c r="AO3994" s="23">
        <f t="shared" si="2957"/>
        <v>0</v>
      </c>
      <c r="AP3994" s="22">
        <f t="shared" si="2958"/>
        <v>0</v>
      </c>
      <c r="AQ3994" s="30">
        <f t="shared" si="2941"/>
        <v>37208052209.304192</v>
      </c>
      <c r="AR3994" s="28">
        <f t="shared" si="2942"/>
        <v>18389315081.333603</v>
      </c>
      <c r="AS3994" s="25">
        <f t="shared" si="2943"/>
        <v>200337590.02425668</v>
      </c>
      <c r="AT3994" s="32">
        <f t="shared" si="2944"/>
        <v>0</v>
      </c>
      <c r="AU3994" s="23">
        <f t="shared" si="2945"/>
        <v>0</v>
      </c>
      <c r="AV3994" s="22">
        <f t="shared" si="2946"/>
        <v>5443599323.8396311</v>
      </c>
      <c r="AW3994" s="31">
        <f t="shared" si="2959"/>
        <v>24636152959.814655</v>
      </c>
      <c r="AX3994" s="21"/>
      <c r="AY3994" s="21"/>
      <c r="AZ3994" s="21"/>
      <c r="BA3994" s="21"/>
    </row>
    <row r="3995" spans="1:53" x14ac:dyDescent="0.25">
      <c r="A3995" s="21">
        <f t="shared" si="2967"/>
        <v>1036</v>
      </c>
      <c r="B3995" s="21" t="s">
        <v>28</v>
      </c>
      <c r="C3995" s="27">
        <f t="shared" si="2924"/>
        <v>0</v>
      </c>
      <c r="D3995" s="27">
        <f t="shared" si="2947"/>
        <v>0</v>
      </c>
      <c r="E3995" s="27" t="b">
        <f t="shared" si="2923"/>
        <v>1</v>
      </c>
      <c r="F3995" s="29">
        <f t="shared" si="2925"/>
        <v>0</v>
      </c>
      <c r="G3995" s="27">
        <f t="shared" si="2948"/>
        <v>0</v>
      </c>
      <c r="H3995" s="22">
        <f t="shared" si="2926"/>
        <v>45524696678.659912</v>
      </c>
      <c r="I3995" s="23">
        <f t="shared" si="2927"/>
        <v>132580106.5049091</v>
      </c>
      <c r="J3995" s="23">
        <f t="shared" si="2928"/>
        <v>1086</v>
      </c>
      <c r="K3995" s="19">
        <f t="shared" si="2949"/>
        <v>225.0831931027827</v>
      </c>
      <c r="L3995" s="16">
        <f t="shared" si="2929"/>
        <v>314.01646628651616</v>
      </c>
      <c r="M3995" s="23">
        <f>M3994-IF($B3995="B",(Percent_Rent_In_Elsies*2.49%/12 * H3994)/K3994,0)+IF($B3995="D",N3995,0)+IF(B3995="D",AK3994)+IF(B3995="C",F3994*90%)-(Y3995-Y3994)-IF($B3995="A",Q3994/K3994) + IF($B3995="A",Q3994/K3994)</f>
        <v>-73727491.782113969</v>
      </c>
      <c r="N3995" s="23">
        <f t="shared" si="2930"/>
        <v>0</v>
      </c>
      <c r="O3995" s="22">
        <f t="shared" si="2931"/>
        <v>0</v>
      </c>
      <c r="P3995" s="22">
        <f t="shared" si="2962"/>
        <v>32352312.165683329</v>
      </c>
      <c r="Q3995" s="22">
        <f t="shared" si="2963"/>
        <v>0</v>
      </c>
      <c r="R3995" s="22">
        <f t="shared" si="2932"/>
        <v>556595206.96607661</v>
      </c>
      <c r="S3995" s="16">
        <f t="shared" si="2922"/>
        <v>0</v>
      </c>
      <c r="T3995" s="15">
        <f t="shared" si="2933"/>
        <v>0</v>
      </c>
      <c r="U3995" s="23">
        <f t="shared" si="2950"/>
        <v>2472842.1491333256</v>
      </c>
      <c r="V3995" s="23">
        <f t="shared" si="2951"/>
        <v>0</v>
      </c>
      <c r="W3995" s="23">
        <f t="shared" si="2964"/>
        <v>0</v>
      </c>
      <c r="X3995" s="23">
        <f t="shared" si="2952"/>
        <v>48421224.080554515</v>
      </c>
      <c r="Y3995" s="23">
        <f t="shared" si="2934"/>
        <v>13825559.361691331</v>
      </c>
      <c r="Z3995" s="3">
        <f t="shared" si="2935"/>
        <v>10286.365013033801</v>
      </c>
      <c r="AA3995" s="23">
        <f t="shared" si="2936"/>
        <v>79042710.639898241</v>
      </c>
      <c r="AB3995" s="26">
        <f t="shared" si="2953"/>
        <v>70086276.274228603</v>
      </c>
      <c r="AC3995" s="23">
        <f t="shared" si="2954"/>
        <v>74889487.274228647</v>
      </c>
      <c r="AD3995" s="23">
        <f t="shared" si="2960"/>
        <v>4803211</v>
      </c>
      <c r="AE3995" s="24">
        <f t="shared" si="2921"/>
        <v>70086276.274228647</v>
      </c>
      <c r="AF3995" s="3">
        <f t="shared" si="2955"/>
        <v>0</v>
      </c>
      <c r="AG3995" s="2">
        <f t="shared" si="2937"/>
        <v>1234363801.5640559</v>
      </c>
      <c r="AH3995" s="2">
        <f t="shared" si="2938"/>
        <v>259.82088990166397</v>
      </c>
      <c r="AI3995" s="23">
        <f t="shared" si="2961"/>
        <v>12707989787.376844</v>
      </c>
      <c r="AJ3995" s="23">
        <f t="shared" si="2939"/>
        <v>6219.922423797766</v>
      </c>
      <c r="AK3995" s="23">
        <f t="shared" si="2940"/>
        <v>0</v>
      </c>
      <c r="AL3995" s="23">
        <f t="shared" si="2965"/>
        <v>0</v>
      </c>
      <c r="AM3995" s="23">
        <f t="shared" si="2966"/>
        <v>0</v>
      </c>
      <c r="AN3995" s="16">
        <f t="shared" si="2956"/>
        <v>0</v>
      </c>
      <c r="AO3995" s="23">
        <f t="shared" si="2957"/>
        <v>0</v>
      </c>
      <c r="AP3995" s="22">
        <f t="shared" si="2958"/>
        <v>0</v>
      </c>
      <c r="AQ3995" s="30">
        <f t="shared" si="2941"/>
        <v>37208052209.304192</v>
      </c>
      <c r="AR3995" s="28">
        <f t="shared" si="2942"/>
        <v>18389315081.333603</v>
      </c>
      <c r="AS3995" s="25">
        <f t="shared" si="2943"/>
        <v>200337590.02425668</v>
      </c>
      <c r="AT3995" s="32">
        <f t="shared" si="2944"/>
        <v>20572.730026067602</v>
      </c>
      <c r="AU3995" s="23">
        <f t="shared" si="2945"/>
        <v>20572.730026067602</v>
      </c>
      <c r="AV3995" s="22">
        <f t="shared" si="2946"/>
        <v>5457552769.325036</v>
      </c>
      <c r="AW3995" s="31">
        <f t="shared" si="2959"/>
        <v>24636152959.814655</v>
      </c>
      <c r="AX3995" s="21"/>
      <c r="AY3995" s="21"/>
      <c r="AZ3995" s="21"/>
      <c r="BA3995" s="21"/>
    </row>
    <row r="3996" spans="1:53" x14ac:dyDescent="0.25">
      <c r="A3996">
        <f t="shared" si="2967"/>
        <v>1037</v>
      </c>
      <c r="B3996" t="s">
        <v>6</v>
      </c>
      <c r="C3996" s="27">
        <f t="shared" si="2924"/>
        <v>0</v>
      </c>
      <c r="D3996" s="27">
        <f t="shared" si="2947"/>
        <v>0</v>
      </c>
      <c r="E3996" s="27" t="b">
        <f t="shared" si="2923"/>
        <v>1</v>
      </c>
      <c r="F3996" s="29">
        <f t="shared" si="2925"/>
        <v>0</v>
      </c>
      <c r="G3996" s="27">
        <f t="shared" si="2948"/>
        <v>0</v>
      </c>
      <c r="H3996" s="22">
        <f t="shared" si="2926"/>
        <v>45600571173.124344</v>
      </c>
      <c r="I3996" s="23">
        <f t="shared" si="2927"/>
        <v>132580106.5049091</v>
      </c>
      <c r="J3996" s="23">
        <f t="shared" si="2928"/>
        <v>1086</v>
      </c>
      <c r="K3996" s="19">
        <f t="shared" si="2949"/>
        <v>225.0831931027827</v>
      </c>
      <c r="L3996" s="16">
        <f t="shared" si="2929"/>
        <v>314.53982706366037</v>
      </c>
      <c r="M3996" s="23">
        <f>M3995-IF($B3996="B",(Percent_Rent_In_Elsies*2.49%/12 * H3995)/K3995,0)+IF($B3996="D",N3996,0)+IF(B3996="D",AK3995)+IF(B3996="C",F3995*90%)-(Y3996-Y3995)-IF($B3996="A",Q3995/K3995) + IF($B3996="A",Q3995/K3995)</f>
        <v>-73727491.782113969</v>
      </c>
      <c r="N3996" s="23">
        <f t="shared" si="2930"/>
        <v>0</v>
      </c>
      <c r="O3996" s="22">
        <f t="shared" si="2931"/>
        <v>0</v>
      </c>
      <c r="P3996" s="22">
        <f t="shared" si="2962"/>
        <v>0</v>
      </c>
      <c r="Q3996" s="22">
        <f t="shared" si="2963"/>
        <v>0</v>
      </c>
      <c r="R3996" s="22">
        <f t="shared" si="2932"/>
        <v>556595206.96607661</v>
      </c>
      <c r="S3996" s="16">
        <f t="shared" si="2922"/>
        <v>0</v>
      </c>
      <c r="T3996" s="15">
        <f t="shared" si="2933"/>
        <v>0</v>
      </c>
      <c r="U3996" s="23">
        <f t="shared" si="2950"/>
        <v>2472842.1491333256</v>
      </c>
      <c r="V3996" s="23">
        <f t="shared" si="2951"/>
        <v>0</v>
      </c>
      <c r="W3996" s="23">
        <f t="shared" si="2964"/>
        <v>0</v>
      </c>
      <c r="X3996" s="23">
        <f t="shared" si="2952"/>
        <v>48472655.905619681</v>
      </c>
      <c r="Y3996" s="23">
        <f t="shared" si="2934"/>
        <v>13825559.361691331</v>
      </c>
      <c r="Z3996" s="3">
        <f t="shared" si="2935"/>
        <v>0</v>
      </c>
      <c r="AA3996" s="23">
        <f t="shared" si="2936"/>
        <v>79042710.639898241</v>
      </c>
      <c r="AB3996" s="26">
        <f t="shared" si="2953"/>
        <v>70086276.274228603</v>
      </c>
      <c r="AC3996" s="23">
        <f t="shared" si="2954"/>
        <v>74889487.274228647</v>
      </c>
      <c r="AD3996" s="23">
        <f t="shared" si="2960"/>
        <v>4803211</v>
      </c>
      <c r="AE3996" s="24">
        <f t="shared" si="2921"/>
        <v>70086276.274228647</v>
      </c>
      <c r="AF3996" s="3">
        <f t="shared" si="2955"/>
        <v>0</v>
      </c>
      <c r="AG3996" s="2">
        <f t="shared" si="2937"/>
        <v>0</v>
      </c>
      <c r="AH3996" s="2">
        <f t="shared" si="2938"/>
        <v>260.25392471816673</v>
      </c>
      <c r="AI3996" s="23">
        <f t="shared" si="2961"/>
        <v>12707989787.376844</v>
      </c>
      <c r="AJ3996" s="23">
        <f t="shared" si="2939"/>
        <v>6219.922423797766</v>
      </c>
      <c r="AK3996" s="23">
        <f t="shared" si="2940"/>
        <v>0</v>
      </c>
      <c r="AL3996" s="23">
        <f t="shared" si="2965"/>
        <v>0</v>
      </c>
      <c r="AM3996" s="23">
        <f t="shared" si="2966"/>
        <v>0</v>
      </c>
      <c r="AN3996" s="16">
        <f t="shared" si="2956"/>
        <v>0</v>
      </c>
      <c r="AO3996" s="23">
        <f t="shared" si="2957"/>
        <v>0</v>
      </c>
      <c r="AP3996" s="22">
        <f t="shared" si="2958"/>
        <v>0</v>
      </c>
      <c r="AQ3996" s="30">
        <f t="shared" si="2941"/>
        <v>37208052209.304192</v>
      </c>
      <c r="AR3996" s="28">
        <f t="shared" si="2942"/>
        <v>18389315081.333603</v>
      </c>
      <c r="AS3996" s="25">
        <f t="shared" si="2943"/>
        <v>200337590.02425668</v>
      </c>
      <c r="AT3996" s="32">
        <f t="shared" si="2944"/>
        <v>0</v>
      </c>
      <c r="AU3996" s="23">
        <f t="shared" si="2945"/>
        <v>0</v>
      </c>
      <c r="AV3996" s="22">
        <f t="shared" si="2946"/>
        <v>5457552769.325036</v>
      </c>
      <c r="AW3996" s="31">
        <f t="shared" si="2959"/>
        <v>24603800647.648972</v>
      </c>
    </row>
    <row r="3997" spans="1:53" x14ac:dyDescent="0.25">
      <c r="A3997">
        <f t="shared" si="2967"/>
        <v>1037</v>
      </c>
      <c r="B3997" t="s">
        <v>7</v>
      </c>
      <c r="C3997" s="27">
        <f t="shared" si="2924"/>
        <v>0</v>
      </c>
      <c r="D3997" s="27">
        <f t="shared" si="2947"/>
        <v>0</v>
      </c>
      <c r="E3997" s="27" t="b">
        <f t="shared" si="2923"/>
        <v>1</v>
      </c>
      <c r="F3997" s="29">
        <f t="shared" si="2925"/>
        <v>0</v>
      </c>
      <c r="G3997" s="27">
        <f t="shared" si="2948"/>
        <v>0</v>
      </c>
      <c r="H3997" s="22">
        <f t="shared" si="2926"/>
        <v>45600571173.124344</v>
      </c>
      <c r="I3997" s="23">
        <f t="shared" si="2927"/>
        <v>132580106.5049091</v>
      </c>
      <c r="J3997" s="23">
        <f t="shared" si="2928"/>
        <v>1086</v>
      </c>
      <c r="K3997" s="19">
        <f t="shared" si="2949"/>
        <v>225.0831931027827</v>
      </c>
      <c r="L3997" s="16">
        <f t="shared" si="2929"/>
        <v>314.53982706366037</v>
      </c>
      <c r="M3997" s="23">
        <f>M3996-IF($B3997="B",(Percent_Rent_In_Elsies*2.49%/12 * H3996)/K3996,0)+IF($B3997="D",N3997,0)+IF(B3997="D",AK3996)+IF(B3997="C",F3996*90%)-(Y3997-Y3996)-IF($B3997="A",Q3996/K3996) + IF($B3997="A",Q3996/K3996)</f>
        <v>-73937683.364790305</v>
      </c>
      <c r="N3997" s="23">
        <f t="shared" si="2930"/>
        <v>0</v>
      </c>
      <c r="O3997" s="22">
        <f t="shared" si="2931"/>
        <v>0</v>
      </c>
      <c r="P3997" s="22">
        <f t="shared" si="2962"/>
        <v>0</v>
      </c>
      <c r="Q3997" s="22">
        <f t="shared" si="2963"/>
        <v>0</v>
      </c>
      <c r="R3997" s="22">
        <f t="shared" si="2932"/>
        <v>510212273.05223691</v>
      </c>
      <c r="S3997" s="16">
        <f t="shared" si="2922"/>
        <v>46382933.91383972</v>
      </c>
      <c r="T3997" s="15">
        <f t="shared" si="2933"/>
        <v>0</v>
      </c>
      <c r="U3997" s="23">
        <f t="shared" si="2950"/>
        <v>2266771.9700388815</v>
      </c>
      <c r="V3997" s="23">
        <f t="shared" si="2951"/>
        <v>206070.1790944438</v>
      </c>
      <c r="W3997" s="23">
        <f t="shared" si="2964"/>
        <v>0</v>
      </c>
      <c r="X3997" s="23">
        <f t="shared" si="2952"/>
        <v>48472655.905619681</v>
      </c>
      <c r="Y3997" s="23">
        <f t="shared" si="2934"/>
        <v>13825559.361691331</v>
      </c>
      <c r="Z3997" s="3">
        <f t="shared" si="2935"/>
        <v>0</v>
      </c>
      <c r="AA3997" s="23">
        <f t="shared" si="2936"/>
        <v>79042710.639898241</v>
      </c>
      <c r="AB3997" s="26">
        <f t="shared" si="2953"/>
        <v>70086276.274228603</v>
      </c>
      <c r="AC3997" s="23">
        <f t="shared" si="2954"/>
        <v>74889487.274228647</v>
      </c>
      <c r="AD3997" s="23">
        <f t="shared" si="2960"/>
        <v>4803211</v>
      </c>
      <c r="AE3997" s="24">
        <f t="shared" si="2921"/>
        <v>70086276.274228647</v>
      </c>
      <c r="AF3997" s="3">
        <f t="shared" si="2955"/>
        <v>0</v>
      </c>
      <c r="AG3997" s="2">
        <f t="shared" si="2937"/>
        <v>0</v>
      </c>
      <c r="AH3997" s="2">
        <f t="shared" si="2938"/>
        <v>260.25392471816673</v>
      </c>
      <c r="AI3997" s="23">
        <f t="shared" si="2961"/>
        <v>12707989787.376844</v>
      </c>
      <c r="AJ3997" s="23">
        <f t="shared" si="2939"/>
        <v>6219.922423797766</v>
      </c>
      <c r="AK3997" s="23">
        <f t="shared" si="2940"/>
        <v>0</v>
      </c>
      <c r="AL3997" s="23">
        <f t="shared" si="2965"/>
        <v>13390423.626943588</v>
      </c>
      <c r="AM3997" s="23">
        <f t="shared" si="2966"/>
        <v>12493109427.206675</v>
      </c>
      <c r="AN3997" s="16">
        <f t="shared" si="2956"/>
        <v>0</v>
      </c>
      <c r="AO3997" s="23">
        <f t="shared" si="2957"/>
        <v>210191.58267633268</v>
      </c>
      <c r="AP3997" s="22">
        <f t="shared" si="2958"/>
        <v>47310592.592116512</v>
      </c>
      <c r="AQ3997" s="30">
        <f t="shared" si="2941"/>
        <v>37302271254.451393</v>
      </c>
      <c r="AR3997" s="28">
        <f t="shared" si="2942"/>
        <v>18436223533.888687</v>
      </c>
      <c r="AS3997" s="25">
        <f t="shared" si="2943"/>
        <v>200337590.02425668</v>
      </c>
      <c r="AT3997" s="32">
        <f t="shared" si="2944"/>
        <v>0</v>
      </c>
      <c r="AU3997" s="23">
        <f t="shared" si="2945"/>
        <v>0</v>
      </c>
      <c r="AV3997" s="22">
        <f t="shared" si="2946"/>
        <v>5457552769.325036</v>
      </c>
      <c r="AW3997" s="31">
        <f t="shared" si="2959"/>
        <v>24698019692.796173</v>
      </c>
    </row>
    <row r="3998" spans="1:53" s="21" customFormat="1" x14ac:dyDescent="0.25">
      <c r="A3998">
        <f t="shared" si="2967"/>
        <v>1037</v>
      </c>
      <c r="B3998" t="s">
        <v>8</v>
      </c>
      <c r="C3998" s="27">
        <f t="shared" si="2924"/>
        <v>0</v>
      </c>
      <c r="D3998" s="27">
        <f t="shared" si="2947"/>
        <v>0</v>
      </c>
      <c r="E3998" s="27" t="b">
        <f t="shared" si="2923"/>
        <v>1</v>
      </c>
      <c r="F3998" s="29">
        <f t="shared" si="2925"/>
        <v>0</v>
      </c>
      <c r="G3998" s="27">
        <f t="shared" si="2948"/>
        <v>0</v>
      </c>
      <c r="H3998" s="22">
        <f t="shared" si="2926"/>
        <v>45600571173.124344</v>
      </c>
      <c r="I3998" s="23">
        <f t="shared" si="2927"/>
        <v>132580106.5049091</v>
      </c>
      <c r="J3998" s="23">
        <f t="shared" si="2928"/>
        <v>1086</v>
      </c>
      <c r="K3998" s="19">
        <f t="shared" si="2949"/>
        <v>225.0831931027827</v>
      </c>
      <c r="L3998" s="16">
        <f t="shared" si="2929"/>
        <v>314.53982706366037</v>
      </c>
      <c r="M3998" s="23">
        <f>M3997-IF($B3998="B",(Percent_Rent_In_Elsies*2.49%/12 * H3997)/K3997,0)+IF($B3998="D",N3998,0)+IF(B3998="D",AK3997)+IF(B3998="C",F3997*90%)-(Y3998-Y3997)-IF($B3998="A",Q3997/K3997) + IF($B3998="A",Q3997/K3997)</f>
        <v>-73937683.364790305</v>
      </c>
      <c r="N3998" s="23">
        <f t="shared" si="2930"/>
        <v>0</v>
      </c>
      <c r="O3998" s="22">
        <f t="shared" si="2931"/>
        <v>0</v>
      </c>
      <c r="P3998" s="22">
        <f t="shared" si="2962"/>
        <v>0</v>
      </c>
      <c r="Q3998" s="22">
        <f t="shared" si="2963"/>
        <v>0</v>
      </c>
      <c r="R3998" s="22">
        <f t="shared" si="2932"/>
        <v>557522865.64435339</v>
      </c>
      <c r="S3998" s="16">
        <f t="shared" si="2922"/>
        <v>46382933.91383972</v>
      </c>
      <c r="T3998" s="15">
        <f t="shared" si="2933"/>
        <v>0</v>
      </c>
      <c r="U3998" s="23">
        <f t="shared" si="2950"/>
        <v>2476963.552715214</v>
      </c>
      <c r="V3998" s="23">
        <f t="shared" si="2951"/>
        <v>206070.1790944438</v>
      </c>
      <c r="W3998" s="23">
        <f t="shared" si="2964"/>
        <v>0</v>
      </c>
      <c r="X3998" s="23">
        <f t="shared" si="2952"/>
        <v>48472655.905619681</v>
      </c>
      <c r="Y3998" s="23">
        <f t="shared" si="2934"/>
        <v>13825559.361691331</v>
      </c>
      <c r="Z3998" s="3">
        <f t="shared" si="2935"/>
        <v>0</v>
      </c>
      <c r="AA3998" s="23">
        <f t="shared" si="2936"/>
        <v>79042710.639898241</v>
      </c>
      <c r="AB3998" s="26">
        <f t="shared" si="2953"/>
        <v>70086276.274228618</v>
      </c>
      <c r="AC3998" s="23">
        <f t="shared" si="2954"/>
        <v>74889487.274228647</v>
      </c>
      <c r="AD3998" s="23">
        <f t="shared" si="2960"/>
        <v>4803211</v>
      </c>
      <c r="AE3998" s="24">
        <f t="shared" si="2921"/>
        <v>70086276.274228647</v>
      </c>
      <c r="AF3998" s="3">
        <f t="shared" si="2955"/>
        <v>1E-4</v>
      </c>
      <c r="AG3998" s="2">
        <f t="shared" si="2937"/>
        <v>0</v>
      </c>
      <c r="AH3998" s="2">
        <f t="shared" si="2938"/>
        <v>260.25392471816673</v>
      </c>
      <c r="AI3998" s="23">
        <f t="shared" si="2961"/>
        <v>12707989787.376844</v>
      </c>
      <c r="AJ3998" s="23">
        <f t="shared" si="2939"/>
        <v>6219.922423797766</v>
      </c>
      <c r="AK3998" s="23">
        <f t="shared" si="2940"/>
        <v>71066.327534971424</v>
      </c>
      <c r="AL3998" s="23">
        <f t="shared" si="2965"/>
        <v>0</v>
      </c>
      <c r="AM3998" s="23">
        <f t="shared" si="2966"/>
        <v>0</v>
      </c>
      <c r="AN3998" s="16">
        <f t="shared" si="2956"/>
        <v>0</v>
      </c>
      <c r="AO3998" s="23">
        <f t="shared" si="2957"/>
        <v>0</v>
      </c>
      <c r="AP3998" s="22">
        <f t="shared" si="2958"/>
        <v>0</v>
      </c>
      <c r="AQ3998" s="30">
        <f t="shared" si="2941"/>
        <v>37302271254.451393</v>
      </c>
      <c r="AR3998" s="28">
        <f t="shared" si="2942"/>
        <v>18436223533.888687</v>
      </c>
      <c r="AS3998" s="25">
        <f t="shared" si="2943"/>
        <v>200337590.02425668</v>
      </c>
      <c r="AT3998" s="32">
        <f t="shared" si="2944"/>
        <v>0</v>
      </c>
      <c r="AU3998" s="23">
        <f t="shared" si="2945"/>
        <v>0</v>
      </c>
      <c r="AV3998" s="22">
        <f t="shared" si="2946"/>
        <v>5457552769.325036</v>
      </c>
      <c r="AW3998" s="31">
        <f t="shared" si="2959"/>
        <v>24698019692.796173</v>
      </c>
      <c r="AX3998"/>
      <c r="AY3998"/>
      <c r="AZ3998"/>
      <c r="BA3998"/>
    </row>
    <row r="3999" spans="1:53" s="21" customFormat="1" x14ac:dyDescent="0.25">
      <c r="A3999" s="21">
        <f t="shared" si="2967"/>
        <v>1037</v>
      </c>
      <c r="B3999" s="21" t="s">
        <v>9</v>
      </c>
      <c r="C3999" s="27">
        <f t="shared" si="2924"/>
        <v>0</v>
      </c>
      <c r="D3999" s="27">
        <f t="shared" si="2947"/>
        <v>0</v>
      </c>
      <c r="E3999" s="27" t="b">
        <f t="shared" si="2923"/>
        <v>1</v>
      </c>
      <c r="F3999" s="29">
        <f t="shared" si="2925"/>
        <v>0</v>
      </c>
      <c r="G3999" s="27">
        <f t="shared" si="2948"/>
        <v>0</v>
      </c>
      <c r="H3999" s="22">
        <f t="shared" si="2926"/>
        <v>45600571173.124344</v>
      </c>
      <c r="I3999" s="23">
        <f t="shared" si="2927"/>
        <v>132580106.5049091</v>
      </c>
      <c r="J3999" s="23">
        <f t="shared" si="2928"/>
        <v>1086</v>
      </c>
      <c r="K3999" s="19">
        <f t="shared" si="2949"/>
        <v>225.0831931027827</v>
      </c>
      <c r="L3999" s="16">
        <f t="shared" si="2929"/>
        <v>314.53982706366037</v>
      </c>
      <c r="M3999" s="23">
        <f>M3998-IF($B3999="B",(Percent_Rent_In_Elsies*2.49%/12 * H3998)/K3998,0)+IF($B3999="D",N3999,0)+IF(B3999="D",AK3998)+IF(B3999="C",F3998*90%)-(Y3999-Y3998)-IF($B3999="A",Q3998/K3998) + IF($B3999="A",Q3998/K3998)</f>
        <v>-73866617.037255332</v>
      </c>
      <c r="N3999" s="23">
        <f t="shared" si="2930"/>
        <v>0</v>
      </c>
      <c r="O3999" s="22">
        <f t="shared" si="2931"/>
        <v>32406232.685959473</v>
      </c>
      <c r="P3999" s="22">
        <f t="shared" si="2962"/>
        <v>0</v>
      </c>
      <c r="Q3999" s="22">
        <f t="shared" si="2963"/>
        <v>0</v>
      </c>
      <c r="R3999" s="22">
        <f t="shared" si="2932"/>
        <v>557522865.64435339</v>
      </c>
      <c r="S3999" s="16">
        <f t="shared" si="2922"/>
        <v>0</v>
      </c>
      <c r="T3999" s="15">
        <f t="shared" si="2933"/>
        <v>13976701.227880247</v>
      </c>
      <c r="U3999" s="23">
        <f t="shared" si="2950"/>
        <v>2476963.552715214</v>
      </c>
      <c r="V3999" s="23">
        <f t="shared" si="2951"/>
        <v>0</v>
      </c>
      <c r="W3999" s="23">
        <f t="shared" si="2964"/>
        <v>206070.1790944438</v>
      </c>
      <c r="X3999" s="23">
        <f t="shared" si="2952"/>
        <v>48472655.905619681</v>
      </c>
      <c r="Y3999" s="23">
        <f t="shared" si="2934"/>
        <v>13825559.361691331</v>
      </c>
      <c r="Z3999" s="3">
        <f t="shared" si="2935"/>
        <v>0</v>
      </c>
      <c r="AA3999" s="23">
        <f t="shared" si="2936"/>
        <v>78971644.312363267</v>
      </c>
      <c r="AB3999" s="26">
        <f t="shared" si="2953"/>
        <v>70086276.274228618</v>
      </c>
      <c r="AC3999" s="23">
        <f t="shared" si="2954"/>
        <v>74889487.274228647</v>
      </c>
      <c r="AD3999" s="23">
        <f t="shared" si="2960"/>
        <v>4803211</v>
      </c>
      <c r="AE3999" s="24">
        <f t="shared" si="2921"/>
        <v>70086276.274228647</v>
      </c>
      <c r="AF3999" s="3">
        <f t="shared" si="2955"/>
        <v>0</v>
      </c>
      <c r="AG3999" s="2">
        <f t="shared" si="2937"/>
        <v>0</v>
      </c>
      <c r="AH3999" s="2">
        <f t="shared" si="2938"/>
        <v>260.25392471816673</v>
      </c>
      <c r="AI3999" s="23">
        <f t="shared" si="2961"/>
        <v>12696564190.288515</v>
      </c>
      <c r="AJ3999" s="23">
        <f t="shared" si="2939"/>
        <v>6219.922423797766</v>
      </c>
      <c r="AK3999" s="23">
        <f t="shared" si="2940"/>
        <v>0</v>
      </c>
      <c r="AL3999" s="23">
        <f t="shared" si="2965"/>
        <v>0</v>
      </c>
      <c r="AM3999" s="23">
        <f t="shared" si="2966"/>
        <v>0</v>
      </c>
      <c r="AN3999" s="16">
        <f t="shared" si="2956"/>
        <v>0</v>
      </c>
      <c r="AO3999" s="23">
        <f t="shared" si="2957"/>
        <v>0</v>
      </c>
      <c r="AP3999" s="22">
        <f t="shared" si="2958"/>
        <v>0</v>
      </c>
      <c r="AQ3999" s="30">
        <f t="shared" si="2941"/>
        <v>37302271254.451393</v>
      </c>
      <c r="AR3999" s="28">
        <f t="shared" si="2942"/>
        <v>18436223533.888687</v>
      </c>
      <c r="AS3999" s="25">
        <f t="shared" si="2943"/>
        <v>200337590.02425668</v>
      </c>
      <c r="AT3999" s="32">
        <f t="shared" si="2944"/>
        <v>0</v>
      </c>
      <c r="AU3999" s="23">
        <f t="shared" si="2945"/>
        <v>0</v>
      </c>
      <c r="AV3999" s="22">
        <f t="shared" si="2946"/>
        <v>5457552769.325036</v>
      </c>
      <c r="AW3999" s="31">
        <f t="shared" si="2959"/>
        <v>24698019692.796173</v>
      </c>
    </row>
    <row r="4000" spans="1:53" x14ac:dyDescent="0.25">
      <c r="A4000" s="21">
        <f t="shared" si="2967"/>
        <v>1037</v>
      </c>
      <c r="B4000" s="21" t="s">
        <v>28</v>
      </c>
      <c r="C4000" s="27">
        <f t="shared" si="2924"/>
        <v>0</v>
      </c>
      <c r="D4000" s="27">
        <f t="shared" si="2947"/>
        <v>0</v>
      </c>
      <c r="E4000" s="27" t="b">
        <f t="shared" si="2923"/>
        <v>1</v>
      </c>
      <c r="F4000" s="29">
        <f t="shared" si="2925"/>
        <v>0</v>
      </c>
      <c r="G4000" s="27">
        <f t="shared" si="2948"/>
        <v>0</v>
      </c>
      <c r="H4000" s="22">
        <f t="shared" si="2926"/>
        <v>45600571173.124344</v>
      </c>
      <c r="I4000" s="23">
        <f t="shared" si="2927"/>
        <v>132580106.5049091</v>
      </c>
      <c r="J4000" s="23">
        <f t="shared" si="2928"/>
        <v>1086</v>
      </c>
      <c r="K4000" s="19">
        <f t="shared" si="2949"/>
        <v>225.0831931027827</v>
      </c>
      <c r="L4000" s="16">
        <f t="shared" si="2929"/>
        <v>314.53982706366037</v>
      </c>
      <c r="M4000" s="23">
        <f>M3999-IF($B4000="B",(Percent_Rent_In_Elsies*2.49%/12 * H3999)/K3999,0)+IF($B4000="D",N4000,0)+IF(B4000="D",AK3999)+IF(B4000="C",F3999*90%)-(Y4000-Y3999)-IF($B4000="A",Q3999/K3999) + IF($B4000="A",Q3999/K3999)</f>
        <v>-73866617.037255332</v>
      </c>
      <c r="N4000" s="23">
        <f t="shared" si="2930"/>
        <v>0</v>
      </c>
      <c r="O4000" s="22">
        <f t="shared" si="2931"/>
        <v>0</v>
      </c>
      <c r="P4000" s="22">
        <f t="shared" si="2962"/>
        <v>32406232.685959473</v>
      </c>
      <c r="Q4000" s="22">
        <f t="shared" si="2963"/>
        <v>0</v>
      </c>
      <c r="R4000" s="22">
        <f t="shared" si="2932"/>
        <v>557522865.64435339</v>
      </c>
      <c r="S4000" s="16">
        <f t="shared" si="2922"/>
        <v>0</v>
      </c>
      <c r="T4000" s="15">
        <f t="shared" si="2933"/>
        <v>0</v>
      </c>
      <c r="U4000" s="23">
        <f t="shared" si="2950"/>
        <v>2476963.552715214</v>
      </c>
      <c r="V4000" s="23">
        <f t="shared" si="2951"/>
        <v>0</v>
      </c>
      <c r="W4000" s="23">
        <f t="shared" si="2964"/>
        <v>0</v>
      </c>
      <c r="X4000" s="23">
        <f t="shared" si="2952"/>
        <v>48472655.905619681</v>
      </c>
      <c r="Y4000" s="23">
        <f t="shared" si="2934"/>
        <v>13825559.361691331</v>
      </c>
      <c r="Z4000" s="3">
        <f t="shared" si="2935"/>
        <v>10303.508954722192</v>
      </c>
      <c r="AA4000" s="23">
        <f t="shared" si="2936"/>
        <v>79126196.946684107</v>
      </c>
      <c r="AB4000" s="26">
        <f t="shared" si="2953"/>
        <v>70086276.274228588</v>
      </c>
      <c r="AC4000" s="23">
        <f t="shared" si="2954"/>
        <v>74889487.274228647</v>
      </c>
      <c r="AD4000" s="23">
        <f t="shared" si="2960"/>
        <v>4803211</v>
      </c>
      <c r="AE4000" s="24">
        <f t="shared" si="2921"/>
        <v>70086276.274228647</v>
      </c>
      <c r="AF4000" s="3">
        <f t="shared" si="2955"/>
        <v>0</v>
      </c>
      <c r="AG4000" s="2">
        <f t="shared" si="2937"/>
        <v>1236421074.566663</v>
      </c>
      <c r="AH4000" s="2">
        <f t="shared" si="2938"/>
        <v>260.25392471816673</v>
      </c>
      <c r="AI4000" s="23">
        <f t="shared" si="2961"/>
        <v>12721412190.599503</v>
      </c>
      <c r="AJ4000" s="23">
        <f t="shared" si="2939"/>
        <v>6219.922423797766</v>
      </c>
      <c r="AK4000" s="23">
        <f t="shared" si="2940"/>
        <v>0</v>
      </c>
      <c r="AL4000" s="23">
        <f t="shared" si="2965"/>
        <v>0</v>
      </c>
      <c r="AM4000" s="23">
        <f t="shared" si="2966"/>
        <v>0</v>
      </c>
      <c r="AN4000" s="16">
        <f t="shared" si="2956"/>
        <v>0</v>
      </c>
      <c r="AO4000" s="23">
        <f t="shared" si="2957"/>
        <v>0</v>
      </c>
      <c r="AP4000" s="22">
        <f t="shared" si="2958"/>
        <v>0</v>
      </c>
      <c r="AQ4000" s="30">
        <f t="shared" si="2941"/>
        <v>37302271254.451393</v>
      </c>
      <c r="AR4000" s="28">
        <f t="shared" si="2942"/>
        <v>18436223533.888687</v>
      </c>
      <c r="AS4000" s="25">
        <f t="shared" si="2943"/>
        <v>200337590.02425668</v>
      </c>
      <c r="AT4000" s="32">
        <f t="shared" si="2944"/>
        <v>20607.017909444385</v>
      </c>
      <c r="AU4000" s="23">
        <f t="shared" si="2945"/>
        <v>20607.017909444385</v>
      </c>
      <c r="AV4000" s="22">
        <f t="shared" si="2946"/>
        <v>5471529470.5529165</v>
      </c>
      <c r="AW4000" s="31">
        <f t="shared" si="2959"/>
        <v>24698019692.796177</v>
      </c>
      <c r="AX4000" s="21"/>
      <c r="AY4000" s="21"/>
      <c r="AZ4000" s="21"/>
      <c r="BA4000" s="21"/>
    </row>
    <row r="4001" spans="1:53" x14ac:dyDescent="0.25">
      <c r="A4001">
        <f t="shared" si="2967"/>
        <v>1038</v>
      </c>
      <c r="B4001" t="s">
        <v>6</v>
      </c>
      <c r="C4001" s="27">
        <f t="shared" si="2924"/>
        <v>0</v>
      </c>
      <c r="D4001" s="27">
        <f t="shared" si="2947"/>
        <v>0</v>
      </c>
      <c r="E4001" s="27" t="b">
        <f t="shared" si="2923"/>
        <v>1</v>
      </c>
      <c r="F4001" s="29">
        <f t="shared" si="2925"/>
        <v>0</v>
      </c>
      <c r="G4001" s="27">
        <f t="shared" si="2948"/>
        <v>0</v>
      </c>
      <c r="H4001" s="22">
        <f t="shared" si="2926"/>
        <v>45676572125.079552</v>
      </c>
      <c r="I4001" s="23">
        <f t="shared" si="2927"/>
        <v>132580106.5049091</v>
      </c>
      <c r="J4001" s="23">
        <f t="shared" si="2928"/>
        <v>1086</v>
      </c>
      <c r="K4001" s="19">
        <f t="shared" si="2949"/>
        <v>225.0831931027827</v>
      </c>
      <c r="L4001" s="16">
        <f t="shared" si="2929"/>
        <v>315.06406010876645</v>
      </c>
      <c r="M4001" s="23">
        <f>M4000-IF($B4001="B",(Percent_Rent_In_Elsies*2.49%/12 * H4000)/K4000,0)+IF($B4001="D",N4001,0)+IF(B4001="D",AK4000)+IF(B4001="C",F4000*90%)-(Y4001-Y4000)-IF($B4001="A",Q4000/K4000) + IF($B4001="A",Q4000/K4000)</f>
        <v>-73866617.037255332</v>
      </c>
      <c r="N4001" s="23">
        <f t="shared" si="2930"/>
        <v>0</v>
      </c>
      <c r="O4001" s="22">
        <f t="shared" si="2931"/>
        <v>0</v>
      </c>
      <c r="P4001" s="22">
        <f t="shared" si="2962"/>
        <v>0</v>
      </c>
      <c r="Q4001" s="22">
        <f t="shared" si="2963"/>
        <v>0</v>
      </c>
      <c r="R4001" s="22">
        <f t="shared" si="2932"/>
        <v>557522865.64435339</v>
      </c>
      <c r="S4001" s="16">
        <f t="shared" si="2922"/>
        <v>0</v>
      </c>
      <c r="T4001" s="15">
        <f t="shared" si="2933"/>
        <v>0</v>
      </c>
      <c r="U4001" s="23">
        <f t="shared" si="2950"/>
        <v>2476963.552715214</v>
      </c>
      <c r="V4001" s="23">
        <f t="shared" si="2951"/>
        <v>0</v>
      </c>
      <c r="W4001" s="23">
        <f t="shared" si="2964"/>
        <v>0</v>
      </c>
      <c r="X4001" s="23">
        <f t="shared" si="2952"/>
        <v>48524173.450393289</v>
      </c>
      <c r="Y4001" s="23">
        <f t="shared" si="2934"/>
        <v>13825559.361691331</v>
      </c>
      <c r="Z4001" s="3">
        <f t="shared" si="2935"/>
        <v>0</v>
      </c>
      <c r="AA4001" s="23">
        <f t="shared" si="2936"/>
        <v>79126196.946684107</v>
      </c>
      <c r="AB4001" s="26">
        <f t="shared" si="2953"/>
        <v>70086276.274228618</v>
      </c>
      <c r="AC4001" s="23">
        <f t="shared" si="2954"/>
        <v>74889487.274228647</v>
      </c>
      <c r="AD4001" s="23">
        <f t="shared" si="2960"/>
        <v>4803211</v>
      </c>
      <c r="AE4001" s="24">
        <f t="shared" si="2921"/>
        <v>70086276.274228647</v>
      </c>
      <c r="AF4001" s="3">
        <f t="shared" si="2955"/>
        <v>0</v>
      </c>
      <c r="AG4001" s="2">
        <f t="shared" si="2937"/>
        <v>0</v>
      </c>
      <c r="AH4001" s="2">
        <f t="shared" si="2938"/>
        <v>260.68768125936373</v>
      </c>
      <c r="AI4001" s="23">
        <f t="shared" si="2961"/>
        <v>12721412190.599503</v>
      </c>
      <c r="AJ4001" s="23">
        <f t="shared" si="2939"/>
        <v>6219.922423797766</v>
      </c>
      <c r="AK4001" s="23">
        <f t="shared" si="2940"/>
        <v>0</v>
      </c>
      <c r="AL4001" s="23">
        <f t="shared" si="2965"/>
        <v>0</v>
      </c>
      <c r="AM4001" s="23">
        <f t="shared" si="2966"/>
        <v>0</v>
      </c>
      <c r="AN4001" s="16">
        <f t="shared" si="2956"/>
        <v>0</v>
      </c>
      <c r="AO4001" s="23">
        <f t="shared" si="2957"/>
        <v>0</v>
      </c>
      <c r="AP4001" s="22">
        <f t="shared" si="2958"/>
        <v>0</v>
      </c>
      <c r="AQ4001" s="30">
        <f t="shared" si="2941"/>
        <v>37302271254.451393</v>
      </c>
      <c r="AR4001" s="28">
        <f t="shared" si="2942"/>
        <v>18436223533.888687</v>
      </c>
      <c r="AS4001" s="25">
        <f t="shared" si="2943"/>
        <v>200337590.02425668</v>
      </c>
      <c r="AT4001" s="32">
        <f t="shared" si="2944"/>
        <v>0</v>
      </c>
      <c r="AU4001" s="23">
        <f t="shared" si="2945"/>
        <v>0</v>
      </c>
      <c r="AV4001" s="22">
        <f t="shared" si="2946"/>
        <v>5471529470.5529165</v>
      </c>
      <c r="AW4001" s="31">
        <f t="shared" si="2959"/>
        <v>24665613460.110214</v>
      </c>
    </row>
    <row r="4002" spans="1:53" x14ac:dyDescent="0.25">
      <c r="A4002">
        <f t="shared" si="2967"/>
        <v>1038</v>
      </c>
      <c r="B4002" t="s">
        <v>7</v>
      </c>
      <c r="C4002" s="27">
        <f t="shared" si="2924"/>
        <v>0</v>
      </c>
      <c r="D4002" s="27">
        <f t="shared" si="2947"/>
        <v>0</v>
      </c>
      <c r="E4002" s="27" t="b">
        <f t="shared" si="2923"/>
        <v>1</v>
      </c>
      <c r="F4002" s="29">
        <f t="shared" si="2925"/>
        <v>0</v>
      </c>
      <c r="G4002" s="27">
        <f t="shared" si="2948"/>
        <v>0</v>
      </c>
      <c r="H4002" s="22">
        <f t="shared" si="2926"/>
        <v>45676572125.079552</v>
      </c>
      <c r="I4002" s="23">
        <f t="shared" si="2927"/>
        <v>132580106.5049091</v>
      </c>
      <c r="J4002" s="23">
        <f t="shared" si="2928"/>
        <v>1086</v>
      </c>
      <c r="K4002" s="19">
        <f t="shared" si="2949"/>
        <v>225.0831931027827</v>
      </c>
      <c r="L4002" s="16">
        <f t="shared" si="2929"/>
        <v>315.06406010876645</v>
      </c>
      <c r="M4002" s="23">
        <f>M4001-IF($B4002="B",(Percent_Rent_In_Elsies*2.49%/12 * H4001)/K4001,0)+IF($B4002="D",N4002,0)+IF(B4002="D",AK4001)+IF(B4002="C",F4001*90%)-(Y4002-Y4001)-IF($B4002="A",Q4001/K4001) + IF($B4002="A",Q4001/K4001)</f>
        <v>-74077158.939236119</v>
      </c>
      <c r="N4002" s="23">
        <f t="shared" si="2930"/>
        <v>0</v>
      </c>
      <c r="O4002" s="22">
        <f t="shared" si="2931"/>
        <v>0</v>
      </c>
      <c r="P4002" s="22">
        <f t="shared" si="2962"/>
        <v>0</v>
      </c>
      <c r="Q4002" s="22">
        <f t="shared" si="2963"/>
        <v>0</v>
      </c>
      <c r="R4002" s="22">
        <f t="shared" si="2932"/>
        <v>511062626.84065729</v>
      </c>
      <c r="S4002" s="16">
        <f t="shared" si="2922"/>
        <v>46460238.803696118</v>
      </c>
      <c r="T4002" s="15">
        <f t="shared" si="2933"/>
        <v>0</v>
      </c>
      <c r="U4002" s="23">
        <f t="shared" si="2950"/>
        <v>2270549.9233222795</v>
      </c>
      <c r="V4002" s="23">
        <f t="shared" si="2951"/>
        <v>206413.6293929345</v>
      </c>
      <c r="W4002" s="23">
        <f t="shared" si="2964"/>
        <v>0</v>
      </c>
      <c r="X4002" s="23">
        <f t="shared" si="2952"/>
        <v>48524173.450393289</v>
      </c>
      <c r="Y4002" s="23">
        <f t="shared" si="2934"/>
        <v>13825559.361691331</v>
      </c>
      <c r="Z4002" s="3">
        <f t="shared" si="2935"/>
        <v>0</v>
      </c>
      <c r="AA4002" s="23">
        <f t="shared" si="2936"/>
        <v>79126196.946684107</v>
      </c>
      <c r="AB4002" s="26">
        <f t="shared" si="2953"/>
        <v>70086276.274228618</v>
      </c>
      <c r="AC4002" s="23">
        <f t="shared" si="2954"/>
        <v>74889487.274228647</v>
      </c>
      <c r="AD4002" s="23">
        <f t="shared" si="2960"/>
        <v>4803211</v>
      </c>
      <c r="AE4002" s="24">
        <f t="shared" si="2921"/>
        <v>70086276.274228647</v>
      </c>
      <c r="AF4002" s="3">
        <f t="shared" si="2955"/>
        <v>0</v>
      </c>
      <c r="AG4002" s="2">
        <f t="shared" si="2937"/>
        <v>0</v>
      </c>
      <c r="AH4002" s="2">
        <f t="shared" si="2938"/>
        <v>260.68768125936373</v>
      </c>
      <c r="AI4002" s="23">
        <f t="shared" si="2961"/>
        <v>12721412190.599503</v>
      </c>
      <c r="AJ4002" s="23">
        <f t="shared" si="2939"/>
        <v>6219.922423797766</v>
      </c>
      <c r="AK4002" s="23">
        <f t="shared" si="2940"/>
        <v>0</v>
      </c>
      <c r="AL4002" s="23">
        <f t="shared" si="2965"/>
        <v>13422403.222658157</v>
      </c>
      <c r="AM4002" s="23">
        <f t="shared" si="2966"/>
        <v>12522946017.88003</v>
      </c>
      <c r="AN4002" s="16">
        <f t="shared" si="2956"/>
        <v>0</v>
      </c>
      <c r="AO4002" s="23">
        <f t="shared" si="2957"/>
        <v>210541.90198079325</v>
      </c>
      <c r="AP4002" s="22">
        <f t="shared" si="2958"/>
        <v>47389443.579770036</v>
      </c>
      <c r="AQ4002" s="30">
        <f t="shared" si="2941"/>
        <v>37396647331.340508</v>
      </c>
      <c r="AR4002" s="28">
        <f t="shared" si="2942"/>
        <v>18483210167.198029</v>
      </c>
      <c r="AS4002" s="25">
        <f t="shared" si="2943"/>
        <v>200337590.02425668</v>
      </c>
      <c r="AT4002" s="32">
        <f t="shared" si="2944"/>
        <v>0</v>
      </c>
      <c r="AU4002" s="23">
        <f t="shared" si="2945"/>
        <v>0</v>
      </c>
      <c r="AV4002" s="22">
        <f t="shared" si="2946"/>
        <v>5471529470.5529165</v>
      </c>
      <c r="AW4002" s="31">
        <f t="shared" si="2959"/>
        <v>24759989536.999325</v>
      </c>
    </row>
    <row r="4003" spans="1:53" s="21" customFormat="1" x14ac:dyDescent="0.25">
      <c r="A4003">
        <f t="shared" si="2967"/>
        <v>1038</v>
      </c>
      <c r="B4003" t="s">
        <v>8</v>
      </c>
      <c r="C4003" s="27">
        <f t="shared" si="2924"/>
        <v>0</v>
      </c>
      <c r="D4003" s="27">
        <f t="shared" si="2947"/>
        <v>0</v>
      </c>
      <c r="E4003" s="27" t="b">
        <f t="shared" si="2923"/>
        <v>1</v>
      </c>
      <c r="F4003" s="29">
        <f t="shared" si="2925"/>
        <v>0</v>
      </c>
      <c r="G4003" s="27">
        <f t="shared" si="2948"/>
        <v>0</v>
      </c>
      <c r="H4003" s="22">
        <f t="shared" si="2926"/>
        <v>45676572125.079552</v>
      </c>
      <c r="I4003" s="23">
        <f t="shared" si="2927"/>
        <v>132580106.5049091</v>
      </c>
      <c r="J4003" s="23">
        <f t="shared" si="2928"/>
        <v>1086</v>
      </c>
      <c r="K4003" s="19">
        <f t="shared" si="2949"/>
        <v>225.0831931027827</v>
      </c>
      <c r="L4003" s="16">
        <f t="shared" si="2929"/>
        <v>315.06406010876645</v>
      </c>
      <c r="M4003" s="23">
        <f>M4002-IF($B4003="B",(Percent_Rent_In_Elsies*2.49%/12 * H4002)/K4002,0)+IF($B4003="D",N4003,0)+IF(B4003="D",AK4002)+IF(B4003="C",F4002*90%)-(Y4003-Y4002)-IF($B4003="A",Q4002/K4002) + IF($B4003="A",Q4002/K4002)</f>
        <v>-74077158.939236119</v>
      </c>
      <c r="N4003" s="23">
        <f t="shared" si="2930"/>
        <v>0</v>
      </c>
      <c r="O4003" s="22">
        <f t="shared" si="2931"/>
        <v>0</v>
      </c>
      <c r="P4003" s="22">
        <f t="shared" si="2962"/>
        <v>0</v>
      </c>
      <c r="Q4003" s="22">
        <f t="shared" si="2963"/>
        <v>0</v>
      </c>
      <c r="R4003" s="22">
        <f t="shared" si="2932"/>
        <v>558452070.42042732</v>
      </c>
      <c r="S4003" s="16">
        <f t="shared" si="2922"/>
        <v>46460238.803696118</v>
      </c>
      <c r="T4003" s="15">
        <f t="shared" si="2933"/>
        <v>0</v>
      </c>
      <c r="U4003" s="23">
        <f t="shared" si="2950"/>
        <v>2481091.8253030726</v>
      </c>
      <c r="V4003" s="23">
        <f t="shared" si="2951"/>
        <v>206413.6293929345</v>
      </c>
      <c r="W4003" s="23">
        <f t="shared" si="2964"/>
        <v>0</v>
      </c>
      <c r="X4003" s="23">
        <f t="shared" si="2952"/>
        <v>48524173.450393289</v>
      </c>
      <c r="Y4003" s="23">
        <f t="shared" si="2934"/>
        <v>13825559.361691331</v>
      </c>
      <c r="Z4003" s="3">
        <f t="shared" si="2935"/>
        <v>0</v>
      </c>
      <c r="AA4003" s="23">
        <f t="shared" si="2936"/>
        <v>79126196.946684107</v>
      </c>
      <c r="AB4003" s="26">
        <f t="shared" si="2953"/>
        <v>70086276.274228618</v>
      </c>
      <c r="AC4003" s="23">
        <f t="shared" si="2954"/>
        <v>74889487.274228647</v>
      </c>
      <c r="AD4003" s="23">
        <f t="shared" si="2960"/>
        <v>4803211</v>
      </c>
      <c r="AE4003" s="24">
        <f t="shared" si="2921"/>
        <v>70086276.274228647</v>
      </c>
      <c r="AF4003" s="3">
        <f t="shared" si="2955"/>
        <v>1E-4</v>
      </c>
      <c r="AG4003" s="2">
        <f t="shared" si="2937"/>
        <v>0</v>
      </c>
      <c r="AH4003" s="2">
        <f t="shared" si="2938"/>
        <v>260.68768125936373</v>
      </c>
      <c r="AI4003" s="23">
        <f t="shared" si="2961"/>
        <v>12721412190.599503</v>
      </c>
      <c r="AJ4003" s="23">
        <f t="shared" si="2939"/>
        <v>6219.922423797766</v>
      </c>
      <c r="AK4003" s="23">
        <f t="shared" si="2940"/>
        <v>71124.747897185967</v>
      </c>
      <c r="AL4003" s="23">
        <f t="shared" si="2965"/>
        <v>0</v>
      </c>
      <c r="AM4003" s="23">
        <f t="shared" si="2966"/>
        <v>0</v>
      </c>
      <c r="AN4003" s="16">
        <f t="shared" si="2956"/>
        <v>0</v>
      </c>
      <c r="AO4003" s="23">
        <f t="shared" si="2957"/>
        <v>0</v>
      </c>
      <c r="AP4003" s="22">
        <f t="shared" si="2958"/>
        <v>0</v>
      </c>
      <c r="AQ4003" s="30">
        <f t="shared" si="2941"/>
        <v>37396647331.340508</v>
      </c>
      <c r="AR4003" s="28">
        <f t="shared" si="2942"/>
        <v>18483210167.198029</v>
      </c>
      <c r="AS4003" s="25">
        <f t="shared" si="2943"/>
        <v>200337590.02425668</v>
      </c>
      <c r="AT4003" s="32">
        <f t="shared" si="2944"/>
        <v>0</v>
      </c>
      <c r="AU4003" s="23">
        <f t="shared" si="2945"/>
        <v>0</v>
      </c>
      <c r="AV4003" s="22">
        <f t="shared" si="2946"/>
        <v>5471529470.5529165</v>
      </c>
      <c r="AW4003" s="31">
        <f t="shared" si="2959"/>
        <v>24759989536.999329</v>
      </c>
      <c r="AX4003"/>
      <c r="AY4003"/>
      <c r="AZ4003"/>
      <c r="BA4003"/>
    </row>
    <row r="4004" spans="1:53" s="21" customFormat="1" x14ac:dyDescent="0.25">
      <c r="A4004">
        <f t="shared" si="2967"/>
        <v>1038</v>
      </c>
      <c r="B4004" t="s">
        <v>9</v>
      </c>
      <c r="C4004" s="27">
        <f t="shared" si="2924"/>
        <v>0</v>
      </c>
      <c r="D4004" s="27">
        <f t="shared" si="2947"/>
        <v>0</v>
      </c>
      <c r="E4004" s="27" t="b">
        <f t="shared" si="2923"/>
        <v>1</v>
      </c>
      <c r="F4004" s="29">
        <f t="shared" si="2925"/>
        <v>0</v>
      </c>
      <c r="G4004" s="27">
        <f t="shared" si="2948"/>
        <v>0</v>
      </c>
      <c r="H4004" s="22">
        <f t="shared" si="2926"/>
        <v>45676572125.079552</v>
      </c>
      <c r="I4004" s="23">
        <f t="shared" si="2927"/>
        <v>132580106.5049091</v>
      </c>
      <c r="J4004" s="23">
        <f t="shared" si="2928"/>
        <v>1086</v>
      </c>
      <c r="K4004" s="19">
        <f t="shared" si="2949"/>
        <v>225.0831931027827</v>
      </c>
      <c r="L4004" s="16">
        <f t="shared" si="2929"/>
        <v>315.06406010876645</v>
      </c>
      <c r="M4004" s="23">
        <f>M4003-IF($B4004="B",(Percent_Rent_In_Elsies*2.49%/12 * H4003)/K4003,0)+IF($B4004="D",N4004,0)+IF(B4004="D",AK4003)+IF(B4004="C",F4003*90%)-(Y4004-Y4003)-IF($B4004="A",Q4003/K4003) + IF($B4004="A",Q4003/K4003)</f>
        <v>-74006034.191338927</v>
      </c>
      <c r="N4004" s="23">
        <f t="shared" si="2930"/>
        <v>0</v>
      </c>
      <c r="O4004" s="22">
        <f t="shared" si="2931"/>
        <v>32460243.073769402</v>
      </c>
      <c r="P4004" s="22">
        <f t="shared" si="2962"/>
        <v>0</v>
      </c>
      <c r="Q4004" s="22">
        <f t="shared" si="2963"/>
        <v>0</v>
      </c>
      <c r="R4004" s="22">
        <f t="shared" si="2932"/>
        <v>558452070.42042732</v>
      </c>
      <c r="S4004" s="16">
        <f t="shared" si="2922"/>
        <v>0</v>
      </c>
      <c r="T4004" s="15">
        <f t="shared" si="2933"/>
        <v>13999995.729926717</v>
      </c>
      <c r="U4004" s="23">
        <f t="shared" si="2950"/>
        <v>2481091.8253030726</v>
      </c>
      <c r="V4004" s="23">
        <f t="shared" si="2951"/>
        <v>0</v>
      </c>
      <c r="W4004" s="23">
        <f t="shared" si="2964"/>
        <v>206413.6293929345</v>
      </c>
      <c r="X4004" s="23">
        <f t="shared" si="2952"/>
        <v>48524173.450393289</v>
      </c>
      <c r="Y4004" s="23">
        <f t="shared" si="2934"/>
        <v>13825559.361691331</v>
      </c>
      <c r="Z4004" s="3">
        <f t="shared" si="2935"/>
        <v>0</v>
      </c>
      <c r="AA4004" s="23">
        <f t="shared" si="2936"/>
        <v>79055072.198786914</v>
      </c>
      <c r="AB4004" s="26">
        <f t="shared" si="2953"/>
        <v>70086276.274228603</v>
      </c>
      <c r="AC4004" s="23">
        <f t="shared" si="2954"/>
        <v>74889487.274228647</v>
      </c>
      <c r="AD4004" s="23">
        <f t="shared" si="2960"/>
        <v>4803211</v>
      </c>
      <c r="AE4004" s="24">
        <f t="shared" si="2921"/>
        <v>70086276.274228647</v>
      </c>
      <c r="AF4004" s="3">
        <f t="shared" si="2955"/>
        <v>0</v>
      </c>
      <c r="AG4004" s="2">
        <f t="shared" si="2937"/>
        <v>0</v>
      </c>
      <c r="AH4004" s="2">
        <f t="shared" si="2938"/>
        <v>260.68768125936373</v>
      </c>
      <c r="AI4004" s="23">
        <f t="shared" si="2961"/>
        <v>12709977201.052837</v>
      </c>
      <c r="AJ4004" s="23">
        <f t="shared" si="2939"/>
        <v>6219.922423797766</v>
      </c>
      <c r="AK4004" s="23">
        <f t="shared" si="2940"/>
        <v>0</v>
      </c>
      <c r="AL4004" s="23">
        <f t="shared" si="2965"/>
        <v>0</v>
      </c>
      <c r="AM4004" s="23">
        <f t="shared" si="2966"/>
        <v>0</v>
      </c>
      <c r="AN4004" s="16">
        <f t="shared" si="2956"/>
        <v>0</v>
      </c>
      <c r="AO4004" s="23">
        <f t="shared" si="2957"/>
        <v>0</v>
      </c>
      <c r="AP4004" s="22">
        <f t="shared" si="2958"/>
        <v>0</v>
      </c>
      <c r="AQ4004" s="30">
        <f t="shared" si="2941"/>
        <v>37396647331.340508</v>
      </c>
      <c r="AR4004" s="28">
        <f t="shared" si="2942"/>
        <v>18483210167.198029</v>
      </c>
      <c r="AS4004" s="25">
        <f t="shared" si="2943"/>
        <v>200337590.02425668</v>
      </c>
      <c r="AT4004" s="32">
        <f t="shared" si="2944"/>
        <v>0</v>
      </c>
      <c r="AU4004" s="23">
        <f t="shared" si="2945"/>
        <v>0</v>
      </c>
      <c r="AV4004" s="22">
        <f t="shared" si="2946"/>
        <v>5471529470.5529165</v>
      </c>
      <c r="AW4004" s="31">
        <f t="shared" si="2959"/>
        <v>24759989536.999329</v>
      </c>
      <c r="AX4004"/>
      <c r="AY4004"/>
      <c r="AZ4004"/>
      <c r="BA4004"/>
    </row>
    <row r="4005" spans="1:53" x14ac:dyDescent="0.25">
      <c r="A4005" s="21">
        <f t="shared" si="2967"/>
        <v>1038</v>
      </c>
      <c r="B4005" s="21" t="s">
        <v>28</v>
      </c>
      <c r="C4005" s="27">
        <f t="shared" si="2924"/>
        <v>0</v>
      </c>
      <c r="D4005" s="27">
        <f t="shared" si="2947"/>
        <v>0</v>
      </c>
      <c r="E4005" s="27" t="b">
        <f t="shared" si="2923"/>
        <v>1</v>
      </c>
      <c r="F4005" s="29">
        <f t="shared" si="2925"/>
        <v>0</v>
      </c>
      <c r="G4005" s="27">
        <f t="shared" si="2948"/>
        <v>0</v>
      </c>
      <c r="H4005" s="22">
        <f t="shared" si="2926"/>
        <v>45676572125.079552</v>
      </c>
      <c r="I4005" s="23">
        <f t="shared" si="2927"/>
        <v>132580106.5049091</v>
      </c>
      <c r="J4005" s="23">
        <f t="shared" si="2928"/>
        <v>1086</v>
      </c>
      <c r="K4005" s="19">
        <f t="shared" si="2949"/>
        <v>225.0831931027827</v>
      </c>
      <c r="L4005" s="16">
        <f t="shared" si="2929"/>
        <v>315.06406010876645</v>
      </c>
      <c r="M4005" s="23">
        <f>M4004-IF($B4005="B",(Percent_Rent_In_Elsies*2.49%/12 * H4004)/K4004,0)+IF($B4005="D",N4005,0)+IF(B4005="D",AK4004)+IF(B4005="C",F4004*90%)-(Y4005-Y4004)-IF($B4005="A",Q4004/K4004) + IF($B4005="A",Q4004/K4004)</f>
        <v>-74006034.191338927</v>
      </c>
      <c r="N4005" s="23">
        <f t="shared" si="2930"/>
        <v>0</v>
      </c>
      <c r="O4005" s="22">
        <f t="shared" si="2931"/>
        <v>0</v>
      </c>
      <c r="P4005" s="22">
        <f t="shared" si="2962"/>
        <v>32460243.073769402</v>
      </c>
      <c r="Q4005" s="22">
        <f t="shared" si="2963"/>
        <v>0</v>
      </c>
      <c r="R4005" s="22">
        <f t="shared" si="2932"/>
        <v>558452070.42042732</v>
      </c>
      <c r="S4005" s="16">
        <f t="shared" si="2922"/>
        <v>0</v>
      </c>
      <c r="T4005" s="15">
        <f t="shared" si="2933"/>
        <v>0</v>
      </c>
      <c r="U4005" s="23">
        <f t="shared" si="2950"/>
        <v>2481091.8253030726</v>
      </c>
      <c r="V4005" s="23">
        <f t="shared" si="2951"/>
        <v>0</v>
      </c>
      <c r="W4005" s="23">
        <f t="shared" si="2964"/>
        <v>0</v>
      </c>
      <c r="X4005" s="23">
        <f t="shared" si="2952"/>
        <v>48524173.450393289</v>
      </c>
      <c r="Y4005" s="23">
        <f t="shared" si="2934"/>
        <v>13825559.361691331</v>
      </c>
      <c r="Z4005" s="3">
        <f t="shared" si="2935"/>
        <v>10320.681469646726</v>
      </c>
      <c r="AA4005" s="23">
        <f t="shared" si="2936"/>
        <v>79209882.420831621</v>
      </c>
      <c r="AB4005" s="26">
        <f t="shared" si="2953"/>
        <v>70086276.274228632</v>
      </c>
      <c r="AC4005" s="23">
        <f t="shared" si="2954"/>
        <v>74889487.274228647</v>
      </c>
      <c r="AD4005" s="23">
        <f t="shared" si="2960"/>
        <v>4803211</v>
      </c>
      <c r="AE4005" s="24">
        <f t="shared" si="2921"/>
        <v>70086276.274228647</v>
      </c>
      <c r="AF4005" s="3">
        <f t="shared" si="2955"/>
        <v>0</v>
      </c>
      <c r="AG4005" s="2">
        <f t="shared" si="2937"/>
        <v>1238481776.3576071</v>
      </c>
      <c r="AH4005" s="2">
        <f t="shared" si="2938"/>
        <v>260.68768125936373</v>
      </c>
      <c r="AI4005" s="23">
        <f t="shared" si="2961"/>
        <v>12734866614.697676</v>
      </c>
      <c r="AJ4005" s="23">
        <f t="shared" si="2939"/>
        <v>6219.922423797766</v>
      </c>
      <c r="AK4005" s="23">
        <f t="shared" si="2940"/>
        <v>0</v>
      </c>
      <c r="AL4005" s="23">
        <f t="shared" si="2965"/>
        <v>0</v>
      </c>
      <c r="AM4005" s="23">
        <f t="shared" si="2966"/>
        <v>0</v>
      </c>
      <c r="AN4005" s="16">
        <f t="shared" si="2956"/>
        <v>0</v>
      </c>
      <c r="AO4005" s="23">
        <f t="shared" si="2957"/>
        <v>0</v>
      </c>
      <c r="AP4005" s="22">
        <f t="shared" si="2958"/>
        <v>0</v>
      </c>
      <c r="AQ4005" s="30">
        <f t="shared" si="2941"/>
        <v>37396647331.340508</v>
      </c>
      <c r="AR4005" s="28">
        <f t="shared" si="2942"/>
        <v>18483210167.198029</v>
      </c>
      <c r="AS4005" s="25">
        <f t="shared" si="2943"/>
        <v>200337590.02425668</v>
      </c>
      <c r="AT4005" s="32">
        <f t="shared" si="2944"/>
        <v>20641.362939293453</v>
      </c>
      <c r="AU4005" s="23">
        <f t="shared" si="2945"/>
        <v>20641.362939293453</v>
      </c>
      <c r="AV4005" s="22">
        <f t="shared" si="2946"/>
        <v>5485529466.2828436</v>
      </c>
      <c r="AW4005" s="31">
        <f t="shared" si="2959"/>
        <v>24759989536.999329</v>
      </c>
    </row>
    <row r="4006" spans="1:53" x14ac:dyDescent="0.25">
      <c r="A4006">
        <f t="shared" si="2967"/>
        <v>1039</v>
      </c>
      <c r="B4006" t="s">
        <v>6</v>
      </c>
      <c r="C4006" s="27">
        <f t="shared" si="2924"/>
        <v>0</v>
      </c>
      <c r="D4006" s="27">
        <f t="shared" si="2947"/>
        <v>0</v>
      </c>
      <c r="E4006" s="27" t="b">
        <f t="shared" si="2923"/>
        <v>1</v>
      </c>
      <c r="F4006" s="29">
        <f t="shared" si="2925"/>
        <v>0</v>
      </c>
      <c r="G4006" s="27">
        <f t="shared" si="2948"/>
        <v>0</v>
      </c>
      <c r="H4006" s="22">
        <f t="shared" si="2926"/>
        <v>45752699745.288017</v>
      </c>
      <c r="I4006" s="23">
        <f t="shared" si="2927"/>
        <v>132580106.5049091</v>
      </c>
      <c r="J4006" s="23">
        <f t="shared" si="2928"/>
        <v>1086</v>
      </c>
      <c r="K4006" s="19">
        <f t="shared" si="2949"/>
        <v>225.0831931027827</v>
      </c>
      <c r="L4006" s="16">
        <f t="shared" si="2929"/>
        <v>315.58916687561441</v>
      </c>
      <c r="M4006" s="23">
        <f>M4005-IF($B4006="B",(Percent_Rent_In_Elsies*2.49%/12 * H4005)/K4005,0)+IF($B4006="D",N4006,0)+IF(B4006="D",AK4005)+IF(B4006="C",F4005*90%)-(Y4006-Y4005)-IF($B4006="A",Q4005/K4005) + IF($B4006="A",Q4005/K4005)</f>
        <v>-74006034.191338927</v>
      </c>
      <c r="N4006" s="23">
        <f t="shared" si="2930"/>
        <v>0</v>
      </c>
      <c r="O4006" s="22">
        <f t="shared" si="2931"/>
        <v>0</v>
      </c>
      <c r="P4006" s="22">
        <f t="shared" si="2962"/>
        <v>0</v>
      </c>
      <c r="Q4006" s="22">
        <f t="shared" si="2963"/>
        <v>0</v>
      </c>
      <c r="R4006" s="22">
        <f t="shared" si="2932"/>
        <v>558452070.42042732</v>
      </c>
      <c r="S4006" s="16">
        <f t="shared" si="2922"/>
        <v>0</v>
      </c>
      <c r="T4006" s="15">
        <f t="shared" si="2933"/>
        <v>0</v>
      </c>
      <c r="U4006" s="23">
        <f t="shared" si="2950"/>
        <v>2481091.8253030726</v>
      </c>
      <c r="V4006" s="23">
        <f t="shared" si="2951"/>
        <v>0</v>
      </c>
      <c r="W4006" s="23">
        <f t="shared" si="2964"/>
        <v>0</v>
      </c>
      <c r="X4006" s="23">
        <f t="shared" si="2952"/>
        <v>48575776.85774152</v>
      </c>
      <c r="Y4006" s="23">
        <f t="shared" si="2934"/>
        <v>13825559.361691331</v>
      </c>
      <c r="Z4006" s="3">
        <f t="shared" si="2935"/>
        <v>0</v>
      </c>
      <c r="AA4006" s="23">
        <f t="shared" si="2936"/>
        <v>79209882.420831621</v>
      </c>
      <c r="AB4006" s="26">
        <f t="shared" si="2953"/>
        <v>70086276.274228603</v>
      </c>
      <c r="AC4006" s="23">
        <f t="shared" si="2954"/>
        <v>74889487.274228647</v>
      </c>
      <c r="AD4006" s="23">
        <f t="shared" si="2960"/>
        <v>4803211</v>
      </c>
      <c r="AE4006" s="24">
        <f t="shared" si="2921"/>
        <v>70086276.274228647</v>
      </c>
      <c r="AF4006" s="3">
        <f t="shared" si="2955"/>
        <v>0</v>
      </c>
      <c r="AG4006" s="2">
        <f t="shared" si="2937"/>
        <v>0</v>
      </c>
      <c r="AH4006" s="2">
        <f t="shared" si="2938"/>
        <v>261.1221607281293</v>
      </c>
      <c r="AI4006" s="23">
        <f t="shared" si="2961"/>
        <v>12734866614.697676</v>
      </c>
      <c r="AJ4006" s="23">
        <f t="shared" si="2939"/>
        <v>6219.922423797766</v>
      </c>
      <c r="AK4006" s="23">
        <f t="shared" si="2940"/>
        <v>0</v>
      </c>
      <c r="AL4006" s="23">
        <f t="shared" si="2965"/>
        <v>0</v>
      </c>
      <c r="AM4006" s="23">
        <f t="shared" si="2966"/>
        <v>0</v>
      </c>
      <c r="AN4006" s="16">
        <f t="shared" si="2956"/>
        <v>0</v>
      </c>
      <c r="AO4006" s="23">
        <f t="shared" si="2957"/>
        <v>0</v>
      </c>
      <c r="AP4006" s="22">
        <f t="shared" si="2958"/>
        <v>0</v>
      </c>
      <c r="AQ4006" s="30">
        <f t="shared" si="2941"/>
        <v>37396647331.340508</v>
      </c>
      <c r="AR4006" s="28">
        <f t="shared" si="2942"/>
        <v>18483210167.198029</v>
      </c>
      <c r="AS4006" s="25">
        <f t="shared" si="2943"/>
        <v>200337590.02425668</v>
      </c>
      <c r="AT4006" s="32">
        <f t="shared" si="2944"/>
        <v>0</v>
      </c>
      <c r="AU4006" s="23">
        <f t="shared" si="2945"/>
        <v>0</v>
      </c>
      <c r="AV4006" s="22">
        <f t="shared" si="2946"/>
        <v>5485529466.2828436</v>
      </c>
      <c r="AW4006" s="31">
        <f t="shared" si="2959"/>
        <v>24727529293.92556</v>
      </c>
    </row>
    <row r="4007" spans="1:53" x14ac:dyDescent="0.25">
      <c r="A4007">
        <f t="shared" si="2967"/>
        <v>1039</v>
      </c>
      <c r="B4007" t="s">
        <v>7</v>
      </c>
      <c r="C4007" s="27">
        <f t="shared" si="2924"/>
        <v>0</v>
      </c>
      <c r="D4007" s="27">
        <f t="shared" si="2947"/>
        <v>0</v>
      </c>
      <c r="E4007" s="27" t="b">
        <f t="shared" si="2923"/>
        <v>1</v>
      </c>
      <c r="F4007" s="29">
        <f t="shared" si="2925"/>
        <v>0</v>
      </c>
      <c r="G4007" s="27">
        <f t="shared" si="2948"/>
        <v>0</v>
      </c>
      <c r="H4007" s="22">
        <f t="shared" si="2926"/>
        <v>45752699745.28801</v>
      </c>
      <c r="I4007" s="23">
        <f t="shared" si="2927"/>
        <v>132580106.5049091</v>
      </c>
      <c r="J4007" s="23">
        <f t="shared" si="2928"/>
        <v>1086</v>
      </c>
      <c r="K4007" s="19">
        <f t="shared" si="2949"/>
        <v>225.0831931027827</v>
      </c>
      <c r="L4007" s="16">
        <f t="shared" si="2929"/>
        <v>315.58916687561441</v>
      </c>
      <c r="M4007" s="23">
        <f>M4006-IF($B4007="B",(Percent_Rent_In_Elsies*2.49%/12 * H4006)/K4006,0)+IF($B4007="D",N4007,0)+IF(B4007="D",AK4006)+IF(B4007="C",F4006*90%)-(Y4007-Y4006)-IF($B4007="A",Q4006/K4006) + IF($B4007="A",Q4006/K4006)</f>
        <v>-74216926.996489689</v>
      </c>
      <c r="N4007" s="23">
        <f t="shared" si="2930"/>
        <v>0</v>
      </c>
      <c r="O4007" s="22">
        <f t="shared" si="2931"/>
        <v>0</v>
      </c>
      <c r="P4007" s="22">
        <f t="shared" si="2962"/>
        <v>0</v>
      </c>
      <c r="Q4007" s="22">
        <f t="shared" si="2963"/>
        <v>0</v>
      </c>
      <c r="R4007" s="22">
        <f t="shared" si="2932"/>
        <v>511914397.88539171</v>
      </c>
      <c r="S4007" s="16">
        <f t="shared" si="2922"/>
        <v>46537672.53503561</v>
      </c>
      <c r="T4007" s="15">
        <f t="shared" si="2933"/>
        <v>0</v>
      </c>
      <c r="U4007" s="23">
        <f t="shared" si="2950"/>
        <v>2274334.1731944834</v>
      </c>
      <c r="V4007" s="23">
        <f t="shared" si="2951"/>
        <v>206757.65210858939</v>
      </c>
      <c r="W4007" s="23">
        <f t="shared" si="2964"/>
        <v>0</v>
      </c>
      <c r="X4007" s="23">
        <f t="shared" si="2952"/>
        <v>48575776.85774152</v>
      </c>
      <c r="Y4007" s="23">
        <f t="shared" si="2934"/>
        <v>13825559.361691331</v>
      </c>
      <c r="Z4007" s="3">
        <f t="shared" si="2935"/>
        <v>0</v>
      </c>
      <c r="AA4007" s="23">
        <f t="shared" si="2936"/>
        <v>79209882.420831621</v>
      </c>
      <c r="AB4007" s="26">
        <f t="shared" si="2953"/>
        <v>70086276.274228603</v>
      </c>
      <c r="AC4007" s="23">
        <f t="shared" si="2954"/>
        <v>74889487.274228647</v>
      </c>
      <c r="AD4007" s="23">
        <f t="shared" si="2960"/>
        <v>4803211</v>
      </c>
      <c r="AE4007" s="24">
        <f t="shared" si="2921"/>
        <v>70086276.274228647</v>
      </c>
      <c r="AF4007" s="3">
        <f t="shared" si="2955"/>
        <v>0</v>
      </c>
      <c r="AG4007" s="2">
        <f t="shared" si="2937"/>
        <v>0</v>
      </c>
      <c r="AH4007" s="2">
        <f t="shared" si="2938"/>
        <v>261.12216072812924</v>
      </c>
      <c r="AI4007" s="23">
        <f t="shared" si="2961"/>
        <v>12734866614.697676</v>
      </c>
      <c r="AJ4007" s="23">
        <f t="shared" si="2939"/>
        <v>6219.922423797766</v>
      </c>
      <c r="AK4007" s="23">
        <f t="shared" si="2940"/>
        <v>0</v>
      </c>
      <c r="AL4007" s="23">
        <f t="shared" si="2965"/>
        <v>13454424.098173141</v>
      </c>
      <c r="AM4007" s="23">
        <f t="shared" si="2966"/>
        <v>12552821122.126823</v>
      </c>
      <c r="AN4007" s="16">
        <f t="shared" si="2956"/>
        <v>0</v>
      </c>
      <c r="AO4007" s="23">
        <f t="shared" si="2957"/>
        <v>210892.80515076124</v>
      </c>
      <c r="AP4007" s="22">
        <f t="shared" si="2958"/>
        <v>47468425.985736318</v>
      </c>
      <c r="AQ4007" s="30">
        <f t="shared" si="2941"/>
        <v>37491180701.691101</v>
      </c>
      <c r="AR4007" s="28">
        <f t="shared" si="2942"/>
        <v>18530275111.562885</v>
      </c>
      <c r="AS4007" s="25">
        <f t="shared" si="2943"/>
        <v>200337590.02425668</v>
      </c>
      <c r="AT4007" s="32">
        <f t="shared" si="2944"/>
        <v>0</v>
      </c>
      <c r="AU4007" s="23">
        <f t="shared" si="2945"/>
        <v>0</v>
      </c>
      <c r="AV4007" s="22">
        <f t="shared" si="2946"/>
        <v>5485529466.2828436</v>
      </c>
      <c r="AW4007" s="31">
        <f t="shared" si="2959"/>
        <v>24822062664.27615</v>
      </c>
    </row>
    <row r="4008" spans="1:53" x14ac:dyDescent="0.25">
      <c r="A4008">
        <f t="shared" si="2967"/>
        <v>1039</v>
      </c>
      <c r="B4008" t="s">
        <v>8</v>
      </c>
      <c r="C4008" s="27">
        <f t="shared" si="2924"/>
        <v>0</v>
      </c>
      <c r="D4008" s="27">
        <f t="shared" si="2947"/>
        <v>0</v>
      </c>
      <c r="E4008" s="27" t="b">
        <f t="shared" si="2923"/>
        <v>1</v>
      </c>
      <c r="F4008" s="29">
        <f t="shared" si="2925"/>
        <v>0</v>
      </c>
      <c r="G4008" s="27">
        <f t="shared" si="2948"/>
        <v>0</v>
      </c>
      <c r="H4008" s="22">
        <f t="shared" si="2926"/>
        <v>45752699745.28801</v>
      </c>
      <c r="I4008" s="23">
        <f t="shared" si="2927"/>
        <v>132580106.5049091</v>
      </c>
      <c r="J4008" s="23">
        <f t="shared" si="2928"/>
        <v>1086</v>
      </c>
      <c r="K4008" s="19">
        <f t="shared" si="2949"/>
        <v>225.0831931027827</v>
      </c>
      <c r="L4008" s="16">
        <f t="shared" si="2929"/>
        <v>315.58916687561441</v>
      </c>
      <c r="M4008" s="23">
        <f>M4007-IF($B4008="B",(Percent_Rent_In_Elsies*2.49%/12 * H4007)/K4007,0)+IF($B4008="D",N4008,0)+IF(B4008="D",AK4007)+IF(B4008="C",F4007*90%)-(Y4008-Y4007)-IF($B4008="A",Q4007/K4007) + IF($B4008="A",Q4007/K4007)</f>
        <v>-74216926.996489689</v>
      </c>
      <c r="N4008" s="23">
        <f t="shared" si="2930"/>
        <v>0</v>
      </c>
      <c r="O4008" s="22">
        <f t="shared" si="2931"/>
        <v>0</v>
      </c>
      <c r="P4008" s="22">
        <f t="shared" si="2962"/>
        <v>0</v>
      </c>
      <c r="Q4008" s="22">
        <f t="shared" si="2963"/>
        <v>0</v>
      </c>
      <c r="R4008" s="22">
        <f t="shared" si="2932"/>
        <v>559382823.87112808</v>
      </c>
      <c r="S4008" s="16">
        <f t="shared" si="2922"/>
        <v>46537672.53503561</v>
      </c>
      <c r="T4008" s="15">
        <f t="shared" si="2933"/>
        <v>0</v>
      </c>
      <c r="U4008" s="23">
        <f t="shared" si="2950"/>
        <v>2485226.9783452447</v>
      </c>
      <c r="V4008" s="23">
        <f t="shared" si="2951"/>
        <v>206757.65210858939</v>
      </c>
      <c r="W4008" s="23">
        <f t="shared" si="2964"/>
        <v>0</v>
      </c>
      <c r="X4008" s="23">
        <f t="shared" si="2952"/>
        <v>48575776.85774152</v>
      </c>
      <c r="Y4008" s="23">
        <f t="shared" si="2934"/>
        <v>13825559.361691331</v>
      </c>
      <c r="Z4008" s="3">
        <f t="shared" si="2935"/>
        <v>0</v>
      </c>
      <c r="AA4008" s="23">
        <f t="shared" si="2936"/>
        <v>79209882.420831621</v>
      </c>
      <c r="AB4008" s="26">
        <f t="shared" si="2953"/>
        <v>70086276.274228618</v>
      </c>
      <c r="AC4008" s="23">
        <f t="shared" si="2954"/>
        <v>74889487.274228647</v>
      </c>
      <c r="AD4008" s="23">
        <f t="shared" si="2960"/>
        <v>4803211</v>
      </c>
      <c r="AE4008" s="24">
        <f t="shared" si="2921"/>
        <v>70086276.274228647</v>
      </c>
      <c r="AF4008" s="3">
        <f t="shared" si="2955"/>
        <v>1E-4</v>
      </c>
      <c r="AG4008" s="2">
        <f t="shared" si="2937"/>
        <v>0</v>
      </c>
      <c r="AH4008" s="2">
        <f t="shared" si="2938"/>
        <v>261.12216072812924</v>
      </c>
      <c r="AI4008" s="23">
        <f t="shared" si="2961"/>
        <v>12734866614.697676</v>
      </c>
      <c r="AJ4008" s="23">
        <f t="shared" si="2939"/>
        <v>6219.922423797766</v>
      </c>
      <c r="AK4008" s="23">
        <f t="shared" si="2940"/>
        <v>71183.340294180831</v>
      </c>
      <c r="AL4008" s="23">
        <f t="shared" si="2965"/>
        <v>0</v>
      </c>
      <c r="AM4008" s="23">
        <f t="shared" si="2966"/>
        <v>0</v>
      </c>
      <c r="AN4008" s="16">
        <f t="shared" si="2956"/>
        <v>0</v>
      </c>
      <c r="AO4008" s="23">
        <f t="shared" si="2957"/>
        <v>0</v>
      </c>
      <c r="AP4008" s="22">
        <f t="shared" si="2958"/>
        <v>0</v>
      </c>
      <c r="AQ4008" s="30">
        <f t="shared" si="2941"/>
        <v>37491180701.691101</v>
      </c>
      <c r="AR4008" s="28">
        <f t="shared" si="2942"/>
        <v>18530275111.562885</v>
      </c>
      <c r="AS4008" s="25">
        <f t="shared" si="2943"/>
        <v>200337590.02425668</v>
      </c>
      <c r="AT4008" s="32">
        <f t="shared" si="2944"/>
        <v>0</v>
      </c>
      <c r="AU4008" s="23">
        <f t="shared" si="2945"/>
        <v>0</v>
      </c>
      <c r="AV4008" s="22">
        <f t="shared" si="2946"/>
        <v>5485529466.2828436</v>
      </c>
      <c r="AW4008" s="31">
        <f t="shared" si="2959"/>
        <v>24822062664.27615</v>
      </c>
    </row>
    <row r="4009" spans="1:53" x14ac:dyDescent="0.25">
      <c r="A4009" s="21">
        <f t="shared" si="2967"/>
        <v>1039</v>
      </c>
      <c r="B4009" s="21" t="s">
        <v>9</v>
      </c>
      <c r="C4009" s="27">
        <f t="shared" si="2924"/>
        <v>0</v>
      </c>
      <c r="D4009" s="27">
        <f t="shared" si="2947"/>
        <v>0</v>
      </c>
      <c r="E4009" s="27" t="b">
        <f t="shared" si="2923"/>
        <v>1</v>
      </c>
      <c r="F4009" s="29">
        <f t="shared" si="2925"/>
        <v>0</v>
      </c>
      <c r="G4009" s="27">
        <f t="shared" si="2948"/>
        <v>0</v>
      </c>
      <c r="H4009" s="22">
        <f t="shared" si="2926"/>
        <v>45752699745.28801</v>
      </c>
      <c r="I4009" s="23">
        <f t="shared" si="2927"/>
        <v>132580106.5049091</v>
      </c>
      <c r="J4009" s="23">
        <f t="shared" si="2928"/>
        <v>1086</v>
      </c>
      <c r="K4009" s="19">
        <f t="shared" si="2949"/>
        <v>225.0831931027827</v>
      </c>
      <c r="L4009" s="16">
        <f t="shared" si="2929"/>
        <v>315.58916687561441</v>
      </c>
      <c r="M4009" s="23">
        <f>M4008-IF($B4009="B",(Percent_Rent_In_Elsies*2.49%/12 * H4008)/K4008,0)+IF($B4009="D",N4009,0)+IF(B4009="D",AK4008)+IF(B4009="C",F4008*90%)-(Y4009-Y4008)-IF($B4009="A",Q4008/K4008) + IF($B4009="A",Q4008/K4008)</f>
        <v>-74145743.656195506</v>
      </c>
      <c r="N4009" s="23">
        <f t="shared" si="2930"/>
        <v>0</v>
      </c>
      <c r="O4009" s="22">
        <f t="shared" si="2931"/>
        <v>32514343.478892349</v>
      </c>
      <c r="P4009" s="22">
        <f t="shared" si="2962"/>
        <v>0</v>
      </c>
      <c r="Q4009" s="22">
        <f t="shared" si="2963"/>
        <v>0</v>
      </c>
      <c r="R4009" s="22">
        <f t="shared" si="2932"/>
        <v>559382823.87112808</v>
      </c>
      <c r="S4009" s="16">
        <f t="shared" si="2922"/>
        <v>0</v>
      </c>
      <c r="T4009" s="15">
        <f t="shared" si="2933"/>
        <v>14023329.056143261</v>
      </c>
      <c r="U4009" s="23">
        <f t="shared" si="2950"/>
        <v>2485226.9783452447</v>
      </c>
      <c r="V4009" s="23">
        <f t="shared" si="2951"/>
        <v>0</v>
      </c>
      <c r="W4009" s="23">
        <f t="shared" si="2964"/>
        <v>206757.65210858939</v>
      </c>
      <c r="X4009" s="23">
        <f t="shared" si="2952"/>
        <v>48575776.85774152</v>
      </c>
      <c r="Y4009" s="23">
        <f t="shared" si="2934"/>
        <v>13825559.361691331</v>
      </c>
      <c r="Z4009" s="3">
        <f t="shared" si="2935"/>
        <v>0</v>
      </c>
      <c r="AA4009" s="23">
        <f t="shared" si="2936"/>
        <v>79138699.080537438</v>
      </c>
      <c r="AB4009" s="26">
        <f t="shared" si="2953"/>
        <v>70086276.274228618</v>
      </c>
      <c r="AC4009" s="23">
        <f t="shared" si="2954"/>
        <v>74889487.274228647</v>
      </c>
      <c r="AD4009" s="23">
        <f t="shared" si="2960"/>
        <v>4803211</v>
      </c>
      <c r="AE4009" s="24">
        <f t="shared" si="2921"/>
        <v>70086276.274228647</v>
      </c>
      <c r="AF4009" s="3">
        <f t="shared" si="2955"/>
        <v>0</v>
      </c>
      <c r="AG4009" s="2">
        <f t="shared" si="2937"/>
        <v>0</v>
      </c>
      <c r="AH4009" s="2">
        <f t="shared" si="2938"/>
        <v>261.12216072812924</v>
      </c>
      <c r="AI4009" s="23">
        <f t="shared" si="2961"/>
        <v>12723422205.034006</v>
      </c>
      <c r="AJ4009" s="23">
        <f t="shared" si="2939"/>
        <v>6219.922423797766</v>
      </c>
      <c r="AK4009" s="23">
        <f t="shared" si="2940"/>
        <v>0</v>
      </c>
      <c r="AL4009" s="23">
        <f t="shared" si="2965"/>
        <v>0</v>
      </c>
      <c r="AM4009" s="23">
        <f t="shared" si="2966"/>
        <v>0</v>
      </c>
      <c r="AN4009" s="16">
        <f t="shared" si="2956"/>
        <v>0</v>
      </c>
      <c r="AO4009" s="23">
        <f t="shared" si="2957"/>
        <v>0</v>
      </c>
      <c r="AP4009" s="22">
        <f t="shared" si="2958"/>
        <v>0</v>
      </c>
      <c r="AQ4009" s="30">
        <f t="shared" si="2941"/>
        <v>37491180701.691101</v>
      </c>
      <c r="AR4009" s="28">
        <f t="shared" si="2942"/>
        <v>18530275111.562885</v>
      </c>
      <c r="AS4009" s="25">
        <f t="shared" si="2943"/>
        <v>200337590.02425668</v>
      </c>
      <c r="AT4009" s="32">
        <f t="shared" si="2944"/>
        <v>0</v>
      </c>
      <c r="AU4009" s="23">
        <f t="shared" si="2945"/>
        <v>0</v>
      </c>
      <c r="AV4009" s="22">
        <f t="shared" si="2946"/>
        <v>5485529466.2828436</v>
      </c>
      <c r="AW4009" s="31">
        <f t="shared" si="2959"/>
        <v>24822062664.27615</v>
      </c>
      <c r="AX4009" s="21"/>
      <c r="AY4009" s="21"/>
      <c r="AZ4009" s="21"/>
      <c r="BA4009" s="21"/>
    </row>
    <row r="4010" spans="1:53" x14ac:dyDescent="0.25">
      <c r="A4010" s="21">
        <f t="shared" si="2967"/>
        <v>1039</v>
      </c>
      <c r="B4010" s="21" t="s">
        <v>28</v>
      </c>
      <c r="C4010" s="27">
        <f t="shared" si="2924"/>
        <v>0</v>
      </c>
      <c r="D4010" s="27">
        <f t="shared" si="2947"/>
        <v>0</v>
      </c>
      <c r="E4010" s="27" t="b">
        <f t="shared" si="2923"/>
        <v>1</v>
      </c>
      <c r="F4010" s="29">
        <f t="shared" si="2925"/>
        <v>0</v>
      </c>
      <c r="G4010" s="27">
        <f t="shared" si="2948"/>
        <v>0</v>
      </c>
      <c r="H4010" s="22">
        <f t="shared" si="2926"/>
        <v>45752699745.28801</v>
      </c>
      <c r="I4010" s="23">
        <f t="shared" si="2927"/>
        <v>132580106.5049091</v>
      </c>
      <c r="J4010" s="23">
        <f t="shared" si="2928"/>
        <v>1086</v>
      </c>
      <c r="K4010" s="19">
        <f t="shared" si="2949"/>
        <v>225.0831931027827</v>
      </c>
      <c r="L4010" s="16">
        <f t="shared" si="2929"/>
        <v>315.58916687561441</v>
      </c>
      <c r="M4010" s="23">
        <f>M4009-IF($B4010="B",(Percent_Rent_In_Elsies*2.49%/12 * H4009)/K4009,0)+IF($B4010="D",N4010,0)+IF(B4010="D",AK4009)+IF(B4010="C",F4009*90%)-(Y4010-Y4009)-IF($B4010="A",Q4009/K4009) + IF($B4010="A",Q4009/K4009)</f>
        <v>-74145743.656195506</v>
      </c>
      <c r="N4010" s="23">
        <f t="shared" si="2930"/>
        <v>0</v>
      </c>
      <c r="O4010" s="22">
        <f t="shared" si="2931"/>
        <v>0</v>
      </c>
      <c r="P4010" s="22">
        <f t="shared" si="2962"/>
        <v>32514343.478892349</v>
      </c>
      <c r="Q4010" s="22">
        <f t="shared" si="2963"/>
        <v>0</v>
      </c>
      <c r="R4010" s="22">
        <f t="shared" si="2932"/>
        <v>559382823.87112808</v>
      </c>
      <c r="S4010" s="16">
        <f t="shared" si="2922"/>
        <v>0</v>
      </c>
      <c r="T4010" s="15">
        <f t="shared" si="2933"/>
        <v>0</v>
      </c>
      <c r="U4010" s="23">
        <f t="shared" si="2950"/>
        <v>2485226.9783452447</v>
      </c>
      <c r="V4010" s="23">
        <f t="shared" si="2951"/>
        <v>0</v>
      </c>
      <c r="W4010" s="23">
        <f t="shared" si="2964"/>
        <v>0</v>
      </c>
      <c r="X4010" s="23">
        <f t="shared" si="2952"/>
        <v>48575776.85774152</v>
      </c>
      <c r="Y4010" s="23">
        <f t="shared" si="2934"/>
        <v>13825559.361691331</v>
      </c>
      <c r="Z4010" s="3">
        <f t="shared" si="2935"/>
        <v>10337.882605429471</v>
      </c>
      <c r="AA4010" s="23">
        <f t="shared" si="2936"/>
        <v>79293767.319618881</v>
      </c>
      <c r="AB4010" s="26">
        <f t="shared" si="2953"/>
        <v>70086276.274228618</v>
      </c>
      <c r="AC4010" s="23">
        <f t="shared" si="2954"/>
        <v>74889487.274228647</v>
      </c>
      <c r="AD4010" s="23">
        <f t="shared" si="2960"/>
        <v>4803211</v>
      </c>
      <c r="AE4010" s="24">
        <f t="shared" si="2921"/>
        <v>70086276.274228647</v>
      </c>
      <c r="AF4010" s="3">
        <f t="shared" si="2955"/>
        <v>0</v>
      </c>
      <c r="AG4010" s="2">
        <f t="shared" si="2937"/>
        <v>1240545912.6515365</v>
      </c>
      <c r="AH4010" s="2">
        <f t="shared" si="2938"/>
        <v>261.12216072812924</v>
      </c>
      <c r="AI4010" s="23">
        <f t="shared" si="2961"/>
        <v>12748353101.03492</v>
      </c>
      <c r="AJ4010" s="23">
        <f t="shared" si="2939"/>
        <v>6219.922423797766</v>
      </c>
      <c r="AK4010" s="23">
        <f t="shared" si="2940"/>
        <v>0</v>
      </c>
      <c r="AL4010" s="23">
        <f t="shared" si="2965"/>
        <v>0</v>
      </c>
      <c r="AM4010" s="23">
        <f t="shared" si="2966"/>
        <v>0</v>
      </c>
      <c r="AN4010" s="16">
        <f t="shared" si="2956"/>
        <v>0</v>
      </c>
      <c r="AO4010" s="23">
        <f t="shared" si="2957"/>
        <v>0</v>
      </c>
      <c r="AP4010" s="22">
        <f t="shared" si="2958"/>
        <v>0</v>
      </c>
      <c r="AQ4010" s="30">
        <f t="shared" si="2941"/>
        <v>37491180701.691101</v>
      </c>
      <c r="AR4010" s="28">
        <f t="shared" si="2942"/>
        <v>18530275111.562885</v>
      </c>
      <c r="AS4010" s="25">
        <f t="shared" si="2943"/>
        <v>200337590.02425668</v>
      </c>
      <c r="AT4010" s="32">
        <f t="shared" si="2944"/>
        <v>20675.765210858943</v>
      </c>
      <c r="AU4010" s="23">
        <f t="shared" si="2945"/>
        <v>20675.765210858943</v>
      </c>
      <c r="AV4010" s="22">
        <f t="shared" si="2946"/>
        <v>5499552795.3389864</v>
      </c>
      <c r="AW4010" s="31">
        <f t="shared" si="2959"/>
        <v>24822062664.27615</v>
      </c>
      <c r="AX4010" s="21"/>
      <c r="AY4010" s="21"/>
      <c r="AZ4010" s="21"/>
      <c r="BA4010" s="21"/>
    </row>
    <row r="4011" spans="1:53" x14ac:dyDescent="0.25">
      <c r="A4011">
        <f t="shared" si="2967"/>
        <v>1040</v>
      </c>
      <c r="B4011" t="s">
        <v>6</v>
      </c>
      <c r="C4011" s="27">
        <f t="shared" si="2924"/>
        <v>0</v>
      </c>
      <c r="D4011" s="27">
        <f t="shared" si="2947"/>
        <v>0</v>
      </c>
      <c r="E4011" s="27" t="b">
        <f t="shared" si="2923"/>
        <v>1</v>
      </c>
      <c r="F4011" s="29">
        <f t="shared" si="2925"/>
        <v>0</v>
      </c>
      <c r="G4011" s="27">
        <f t="shared" si="2948"/>
        <v>0</v>
      </c>
      <c r="H4011" s="22">
        <f t="shared" si="2926"/>
        <v>45828954244.863495</v>
      </c>
      <c r="I4011" s="23">
        <f t="shared" si="2927"/>
        <v>132580106.5049091</v>
      </c>
      <c r="J4011" s="23">
        <f t="shared" si="2928"/>
        <v>1086</v>
      </c>
      <c r="K4011" s="19">
        <f t="shared" si="2949"/>
        <v>225.0831931027827</v>
      </c>
      <c r="L4011" s="16">
        <f t="shared" si="2929"/>
        <v>316.11514882040711</v>
      </c>
      <c r="M4011" s="23">
        <f>M4010-IF($B4011="B",(Percent_Rent_In_Elsies*2.49%/12 * H4010)/K4010,0)+IF($B4011="D",N4011,0)+IF(B4011="D",AK4010)+IF(B4011="C",F4010*90%)-(Y4011-Y4010)-IF($B4011="A",Q4010/K4010) + IF($B4011="A",Q4010/K4010)</f>
        <v>-74145743.656195506</v>
      </c>
      <c r="N4011" s="23">
        <f t="shared" si="2930"/>
        <v>0</v>
      </c>
      <c r="O4011" s="22">
        <f t="shared" si="2931"/>
        <v>0</v>
      </c>
      <c r="P4011" s="22">
        <f t="shared" si="2962"/>
        <v>0</v>
      </c>
      <c r="Q4011" s="22">
        <f t="shared" si="2963"/>
        <v>0</v>
      </c>
      <c r="R4011" s="22">
        <f t="shared" si="2932"/>
        <v>559382823.87112808</v>
      </c>
      <c r="S4011" s="16">
        <f t="shared" si="2922"/>
        <v>0</v>
      </c>
      <c r="T4011" s="15">
        <f t="shared" si="2933"/>
        <v>0</v>
      </c>
      <c r="U4011" s="23">
        <f t="shared" si="2950"/>
        <v>2485226.9783452447</v>
      </c>
      <c r="V4011" s="23">
        <f t="shared" si="2951"/>
        <v>0</v>
      </c>
      <c r="W4011" s="23">
        <f t="shared" si="2964"/>
        <v>0</v>
      </c>
      <c r="X4011" s="23">
        <f t="shared" si="2952"/>
        <v>48627466.270768665</v>
      </c>
      <c r="Y4011" s="23">
        <f t="shared" si="2934"/>
        <v>13825559.361691331</v>
      </c>
      <c r="Z4011" s="3">
        <f t="shared" si="2935"/>
        <v>0</v>
      </c>
      <c r="AA4011" s="23">
        <f t="shared" si="2936"/>
        <v>79293767.319618881</v>
      </c>
      <c r="AB4011" s="26">
        <f t="shared" si="2953"/>
        <v>70086276.274228618</v>
      </c>
      <c r="AC4011" s="23">
        <f t="shared" si="2954"/>
        <v>74889487.274228647</v>
      </c>
      <c r="AD4011" s="23">
        <f t="shared" si="2960"/>
        <v>4803211</v>
      </c>
      <c r="AE4011" s="24">
        <f t="shared" si="2921"/>
        <v>70086276.274228647</v>
      </c>
      <c r="AF4011" s="3">
        <f t="shared" si="2955"/>
        <v>0</v>
      </c>
      <c r="AG4011" s="2">
        <f t="shared" si="2937"/>
        <v>0</v>
      </c>
      <c r="AH4011" s="2">
        <f t="shared" si="2938"/>
        <v>261.55736432934287</v>
      </c>
      <c r="AI4011" s="23">
        <f t="shared" si="2961"/>
        <v>12748353101.03492</v>
      </c>
      <c r="AJ4011" s="23">
        <f t="shared" si="2939"/>
        <v>6219.922423797766</v>
      </c>
      <c r="AK4011" s="23">
        <f t="shared" si="2940"/>
        <v>0</v>
      </c>
      <c r="AL4011" s="23">
        <f t="shared" si="2965"/>
        <v>0</v>
      </c>
      <c r="AM4011" s="23">
        <f t="shared" si="2966"/>
        <v>0</v>
      </c>
      <c r="AN4011" s="16">
        <f t="shared" si="2956"/>
        <v>0</v>
      </c>
      <c r="AO4011" s="23">
        <f t="shared" si="2957"/>
        <v>0</v>
      </c>
      <c r="AP4011" s="22">
        <f t="shared" si="2958"/>
        <v>0</v>
      </c>
      <c r="AQ4011" s="30">
        <f t="shared" si="2941"/>
        <v>37491180701.691101</v>
      </c>
      <c r="AR4011" s="28">
        <f t="shared" si="2942"/>
        <v>18530275111.562885</v>
      </c>
      <c r="AS4011" s="25">
        <f t="shared" si="2943"/>
        <v>200337590.02425668</v>
      </c>
      <c r="AT4011" s="32">
        <f t="shared" si="2944"/>
        <v>0</v>
      </c>
      <c r="AU4011" s="23">
        <f t="shared" si="2945"/>
        <v>0</v>
      </c>
      <c r="AV4011" s="22">
        <f t="shared" si="2946"/>
        <v>5499552795.3389864</v>
      </c>
      <c r="AW4011" s="31">
        <f t="shared" si="2959"/>
        <v>24789548320.797256</v>
      </c>
    </row>
    <row r="4012" spans="1:53" x14ac:dyDescent="0.25">
      <c r="A4012">
        <f t="shared" si="2967"/>
        <v>1040</v>
      </c>
      <c r="B4012" t="s">
        <v>7</v>
      </c>
      <c r="C4012" s="27">
        <f t="shared" si="2924"/>
        <v>0</v>
      </c>
      <c r="D4012" s="27">
        <f t="shared" si="2947"/>
        <v>0</v>
      </c>
      <c r="E4012" s="27" t="b">
        <f t="shared" si="2923"/>
        <v>1</v>
      </c>
      <c r="F4012" s="29">
        <f t="shared" si="2925"/>
        <v>0</v>
      </c>
      <c r="G4012" s="27">
        <f t="shared" si="2948"/>
        <v>0</v>
      </c>
      <c r="H4012" s="22">
        <f t="shared" si="2926"/>
        <v>45828954244.863495</v>
      </c>
      <c r="I4012" s="23">
        <f t="shared" si="2927"/>
        <v>132580106.5049091</v>
      </c>
      <c r="J4012" s="23">
        <f t="shared" si="2928"/>
        <v>1086</v>
      </c>
      <c r="K4012" s="19">
        <f t="shared" si="2949"/>
        <v>225.0831931027827</v>
      </c>
      <c r="L4012" s="16">
        <f t="shared" si="2929"/>
        <v>316.11514882040711</v>
      </c>
      <c r="M4012" s="23">
        <f>M4011-IF($B4012="B",(Percent_Rent_In_Elsies*2.49%/12 * H4011)/K4011,0)+IF($B4012="D",N4012,0)+IF(B4012="D",AK4011)+IF(B4012="C",F4011*90%)-(Y4012-Y4011)-IF($B4012="A",Q4011/K4011) + IF($B4012="A",Q4011/K4011)</f>
        <v>-74356987.949354857</v>
      </c>
      <c r="N4012" s="23">
        <f t="shared" si="2930"/>
        <v>0</v>
      </c>
      <c r="O4012" s="22">
        <f t="shared" si="2931"/>
        <v>0</v>
      </c>
      <c r="P4012" s="22">
        <f t="shared" si="2962"/>
        <v>0</v>
      </c>
      <c r="Q4012" s="22">
        <f t="shared" si="2963"/>
        <v>0</v>
      </c>
      <c r="R4012" s="22">
        <f t="shared" si="2932"/>
        <v>512767588.5485341</v>
      </c>
      <c r="S4012" s="16">
        <f t="shared" si="2922"/>
        <v>46615235.322594009</v>
      </c>
      <c r="T4012" s="15">
        <f t="shared" si="2933"/>
        <v>0</v>
      </c>
      <c r="U4012" s="23">
        <f t="shared" si="2950"/>
        <v>2278124.7301498074</v>
      </c>
      <c r="V4012" s="23">
        <f t="shared" si="2951"/>
        <v>207102.24819543705</v>
      </c>
      <c r="W4012" s="23">
        <f t="shared" si="2964"/>
        <v>0</v>
      </c>
      <c r="X4012" s="23">
        <f t="shared" si="2952"/>
        <v>48627466.270768665</v>
      </c>
      <c r="Y4012" s="23">
        <f t="shared" si="2934"/>
        <v>13825559.361691331</v>
      </c>
      <c r="Z4012" s="3">
        <f t="shared" si="2935"/>
        <v>0</v>
      </c>
      <c r="AA4012" s="23">
        <f t="shared" si="2936"/>
        <v>79293767.319618881</v>
      </c>
      <c r="AB4012" s="26">
        <f t="shared" si="2953"/>
        <v>70086276.274228618</v>
      </c>
      <c r="AC4012" s="23">
        <f t="shared" si="2954"/>
        <v>74889487.274228647</v>
      </c>
      <c r="AD4012" s="23">
        <f t="shared" si="2960"/>
        <v>4803211</v>
      </c>
      <c r="AE4012" s="24">
        <f t="shared" si="2921"/>
        <v>70086276.274228647</v>
      </c>
      <c r="AF4012" s="3">
        <f t="shared" si="2955"/>
        <v>0</v>
      </c>
      <c r="AG4012" s="2">
        <f t="shared" si="2937"/>
        <v>0</v>
      </c>
      <c r="AH4012" s="2">
        <f t="shared" si="2938"/>
        <v>261.55736432934287</v>
      </c>
      <c r="AI4012" s="23">
        <f t="shared" si="2961"/>
        <v>12748353101.03492</v>
      </c>
      <c r="AJ4012" s="23">
        <f t="shared" si="2939"/>
        <v>6219.922423797766</v>
      </c>
      <c r="AK4012" s="23">
        <f t="shared" si="2940"/>
        <v>0</v>
      </c>
      <c r="AL4012" s="23">
        <f t="shared" si="2965"/>
        <v>13486486.337244034</v>
      </c>
      <c r="AM4012" s="23">
        <f t="shared" si="2966"/>
        <v>12582734818.089954</v>
      </c>
      <c r="AN4012" s="16">
        <f t="shared" si="2956"/>
        <v>0</v>
      </c>
      <c r="AO4012" s="23">
        <f t="shared" si="2957"/>
        <v>211244.29315934583</v>
      </c>
      <c r="AP4012" s="22">
        <f t="shared" si="2958"/>
        <v>47547540.02904588</v>
      </c>
      <c r="AQ4012" s="30">
        <f t="shared" si="2941"/>
        <v>37585871627.658943</v>
      </c>
      <c r="AR4012" s="28">
        <f t="shared" si="2942"/>
        <v>18577418497.501686</v>
      </c>
      <c r="AS4012" s="25">
        <f t="shared" si="2943"/>
        <v>200337590.02425668</v>
      </c>
      <c r="AT4012" s="32">
        <f t="shared" si="2944"/>
        <v>0</v>
      </c>
      <c r="AU4012" s="23">
        <f t="shared" si="2945"/>
        <v>0</v>
      </c>
      <c r="AV4012" s="22">
        <f t="shared" si="2946"/>
        <v>5499552795.3389864</v>
      </c>
      <c r="AW4012" s="31">
        <f t="shared" si="2959"/>
        <v>24884239246.765102</v>
      </c>
    </row>
    <row r="4013" spans="1:53" s="21" customFormat="1" x14ac:dyDescent="0.25">
      <c r="A4013">
        <f t="shared" si="2967"/>
        <v>1040</v>
      </c>
      <c r="B4013" t="s">
        <v>8</v>
      </c>
      <c r="C4013" s="27">
        <f t="shared" si="2924"/>
        <v>0</v>
      </c>
      <c r="D4013" s="27">
        <f t="shared" si="2947"/>
        <v>0</v>
      </c>
      <c r="E4013" s="27" t="b">
        <f t="shared" si="2923"/>
        <v>1</v>
      </c>
      <c r="F4013" s="29">
        <f t="shared" si="2925"/>
        <v>0</v>
      </c>
      <c r="G4013" s="27">
        <f t="shared" si="2948"/>
        <v>0</v>
      </c>
      <c r="H4013" s="22">
        <f t="shared" si="2926"/>
        <v>45828954244.863495</v>
      </c>
      <c r="I4013" s="23">
        <f t="shared" si="2927"/>
        <v>132580106.5049091</v>
      </c>
      <c r="J4013" s="23">
        <f t="shared" si="2928"/>
        <v>1086</v>
      </c>
      <c r="K4013" s="19">
        <f t="shared" si="2949"/>
        <v>225.0831931027827</v>
      </c>
      <c r="L4013" s="16">
        <f t="shared" si="2929"/>
        <v>316.11514882040711</v>
      </c>
      <c r="M4013" s="23">
        <f>M4012-IF($B4013="B",(Percent_Rent_In_Elsies*2.49%/12 * H4012)/K4012,0)+IF($B4013="D",N4013,0)+IF(B4013="D",AK4012)+IF(B4013="C",F4012*90%)-(Y4013-Y4012)-IF($B4013="A",Q4012/K4012) + IF($B4013="A",Q4012/K4012)</f>
        <v>-74356987.949354857</v>
      </c>
      <c r="N4013" s="23">
        <f t="shared" si="2930"/>
        <v>0</v>
      </c>
      <c r="O4013" s="22">
        <f t="shared" si="2931"/>
        <v>0</v>
      </c>
      <c r="P4013" s="22">
        <f t="shared" si="2962"/>
        <v>0</v>
      </c>
      <c r="Q4013" s="22">
        <f t="shared" si="2963"/>
        <v>0</v>
      </c>
      <c r="R4013" s="22">
        <f t="shared" si="2932"/>
        <v>560315128.57757998</v>
      </c>
      <c r="S4013" s="16">
        <f t="shared" si="2922"/>
        <v>46615235.322594009</v>
      </c>
      <c r="T4013" s="15">
        <f t="shared" si="2933"/>
        <v>0</v>
      </c>
      <c r="U4013" s="23">
        <f t="shared" si="2950"/>
        <v>2489369.023309153</v>
      </c>
      <c r="V4013" s="23">
        <f t="shared" si="2951"/>
        <v>207102.24819543705</v>
      </c>
      <c r="W4013" s="23">
        <f t="shared" si="2964"/>
        <v>0</v>
      </c>
      <c r="X4013" s="23">
        <f t="shared" si="2952"/>
        <v>48627466.270768665</v>
      </c>
      <c r="Y4013" s="23">
        <f t="shared" si="2934"/>
        <v>13825559.361691331</v>
      </c>
      <c r="Z4013" s="3">
        <f t="shared" si="2935"/>
        <v>0</v>
      </c>
      <c r="AA4013" s="23">
        <f t="shared" si="2936"/>
        <v>79293767.319618881</v>
      </c>
      <c r="AB4013" s="26">
        <f t="shared" si="2953"/>
        <v>70086276.274228603</v>
      </c>
      <c r="AC4013" s="23">
        <f t="shared" si="2954"/>
        <v>74889487.274228647</v>
      </c>
      <c r="AD4013" s="23">
        <f t="shared" si="2960"/>
        <v>4803211</v>
      </c>
      <c r="AE4013" s="24">
        <f t="shared" si="2921"/>
        <v>70086276.274228647</v>
      </c>
      <c r="AF4013" s="3">
        <f t="shared" si="2955"/>
        <v>1E-4</v>
      </c>
      <c r="AG4013" s="2">
        <f t="shared" si="2937"/>
        <v>0</v>
      </c>
      <c r="AH4013" s="2">
        <f t="shared" si="2938"/>
        <v>261.55736432934287</v>
      </c>
      <c r="AI4013" s="23">
        <f t="shared" si="2961"/>
        <v>12748353101.03492</v>
      </c>
      <c r="AJ4013" s="23">
        <f t="shared" si="2939"/>
        <v>6219.922423797766</v>
      </c>
      <c r="AK4013" s="23">
        <f t="shared" si="2940"/>
        <v>71242.104919792822</v>
      </c>
      <c r="AL4013" s="23">
        <f t="shared" si="2965"/>
        <v>0</v>
      </c>
      <c r="AM4013" s="23">
        <f t="shared" si="2966"/>
        <v>0</v>
      </c>
      <c r="AN4013" s="16">
        <f t="shared" si="2956"/>
        <v>0</v>
      </c>
      <c r="AO4013" s="23">
        <f t="shared" si="2957"/>
        <v>0</v>
      </c>
      <c r="AP4013" s="22">
        <f t="shared" si="2958"/>
        <v>0</v>
      </c>
      <c r="AQ4013" s="30">
        <f t="shared" si="2941"/>
        <v>37585871627.658943</v>
      </c>
      <c r="AR4013" s="28">
        <f t="shared" si="2942"/>
        <v>18577418497.501686</v>
      </c>
      <c r="AS4013" s="25">
        <f t="shared" si="2943"/>
        <v>200337590.02425668</v>
      </c>
      <c r="AT4013" s="32">
        <f t="shared" si="2944"/>
        <v>0</v>
      </c>
      <c r="AU4013" s="23">
        <f t="shared" si="2945"/>
        <v>0</v>
      </c>
      <c r="AV4013" s="22">
        <f t="shared" si="2946"/>
        <v>5499552795.3389864</v>
      </c>
      <c r="AW4013" s="31">
        <f t="shared" si="2959"/>
        <v>24884239246.765102</v>
      </c>
      <c r="AX4013"/>
      <c r="AY4013"/>
      <c r="AZ4013"/>
      <c r="BA4013"/>
    </row>
    <row r="4014" spans="1:53" s="21" customFormat="1" x14ac:dyDescent="0.25">
      <c r="A4014">
        <f t="shared" si="2967"/>
        <v>1040</v>
      </c>
      <c r="B4014" t="s">
        <v>9</v>
      </c>
      <c r="C4014" s="27">
        <f t="shared" si="2924"/>
        <v>0</v>
      </c>
      <c r="D4014" s="27">
        <f t="shared" si="2947"/>
        <v>0</v>
      </c>
      <c r="E4014" s="27" t="b">
        <f t="shared" si="2923"/>
        <v>1</v>
      </c>
      <c r="F4014" s="29">
        <f t="shared" si="2925"/>
        <v>0</v>
      </c>
      <c r="G4014" s="27">
        <f t="shared" si="2948"/>
        <v>0</v>
      </c>
      <c r="H4014" s="22">
        <f t="shared" si="2926"/>
        <v>45828954244.863495</v>
      </c>
      <c r="I4014" s="23">
        <f t="shared" si="2927"/>
        <v>132580106.5049091</v>
      </c>
      <c r="J4014" s="23">
        <f t="shared" si="2928"/>
        <v>1086</v>
      </c>
      <c r="K4014" s="19">
        <f t="shared" si="2949"/>
        <v>225.0831931027827</v>
      </c>
      <c r="L4014" s="16">
        <f t="shared" si="2929"/>
        <v>316.11514882040711</v>
      </c>
      <c r="M4014" s="23">
        <f>M4013-IF($B4014="B",(Percent_Rent_In_Elsies*2.49%/12 * H4013)/K4013,0)+IF($B4014="D",N4014,0)+IF(B4014="D",AK4013)+IF(B4014="C",F4013*90%)-(Y4014-Y4013)-IF($B4014="A",Q4013/K4013) + IF($B4014="A",Q4013/K4013)</f>
        <v>-74285745.844435066</v>
      </c>
      <c r="N4014" s="23">
        <f t="shared" si="2930"/>
        <v>0</v>
      </c>
      <c r="O4014" s="22">
        <f t="shared" si="2931"/>
        <v>32568534.051357172</v>
      </c>
      <c r="P4014" s="22">
        <f t="shared" si="2962"/>
        <v>0</v>
      </c>
      <c r="Q4014" s="22">
        <f t="shared" si="2963"/>
        <v>0</v>
      </c>
      <c r="R4014" s="22">
        <f t="shared" si="2932"/>
        <v>560315128.57757998</v>
      </c>
      <c r="S4014" s="16">
        <f t="shared" si="2922"/>
        <v>0</v>
      </c>
      <c r="T4014" s="15">
        <f t="shared" si="2933"/>
        <v>14046701.271236837</v>
      </c>
      <c r="U4014" s="23">
        <f t="shared" si="2950"/>
        <v>2489369.023309153</v>
      </c>
      <c r="V4014" s="23">
        <f t="shared" si="2951"/>
        <v>0</v>
      </c>
      <c r="W4014" s="23">
        <f t="shared" si="2964"/>
        <v>207102.24819543705</v>
      </c>
      <c r="X4014" s="23">
        <f t="shared" si="2952"/>
        <v>48627466.270768665</v>
      </c>
      <c r="Y4014" s="23">
        <f t="shared" si="2934"/>
        <v>13825559.361691331</v>
      </c>
      <c r="Z4014" s="3">
        <f t="shared" si="2935"/>
        <v>0</v>
      </c>
      <c r="AA4014" s="23">
        <f t="shared" si="2936"/>
        <v>79222525.21469909</v>
      </c>
      <c r="AB4014" s="26">
        <f t="shared" si="2953"/>
        <v>70086276.274228603</v>
      </c>
      <c r="AC4014" s="23">
        <f t="shared" si="2954"/>
        <v>74889487.274228647</v>
      </c>
      <c r="AD4014" s="23">
        <f t="shared" si="2960"/>
        <v>4803211</v>
      </c>
      <c r="AE4014" s="24">
        <f t="shared" si="2921"/>
        <v>70086276.274228647</v>
      </c>
      <c r="AF4014" s="3">
        <f t="shared" si="2955"/>
        <v>0</v>
      </c>
      <c r="AG4014" s="2">
        <f t="shared" si="2937"/>
        <v>0</v>
      </c>
      <c r="AH4014" s="2">
        <f t="shared" si="2938"/>
        <v>261.55736432934287</v>
      </c>
      <c r="AI4014" s="23">
        <f t="shared" si="2961"/>
        <v>12736899243.564411</v>
      </c>
      <c r="AJ4014" s="23">
        <f t="shared" si="2939"/>
        <v>6219.922423797766</v>
      </c>
      <c r="AK4014" s="23">
        <f t="shared" si="2940"/>
        <v>0</v>
      </c>
      <c r="AL4014" s="23">
        <f t="shared" si="2965"/>
        <v>0</v>
      </c>
      <c r="AM4014" s="23">
        <f t="shared" si="2966"/>
        <v>0</v>
      </c>
      <c r="AN4014" s="16">
        <f t="shared" si="2956"/>
        <v>0</v>
      </c>
      <c r="AO4014" s="23">
        <f t="shared" si="2957"/>
        <v>0</v>
      </c>
      <c r="AP4014" s="22">
        <f t="shared" si="2958"/>
        <v>0</v>
      </c>
      <c r="AQ4014" s="30">
        <f t="shared" si="2941"/>
        <v>37585871627.658943</v>
      </c>
      <c r="AR4014" s="28">
        <f t="shared" si="2942"/>
        <v>18577418497.501686</v>
      </c>
      <c r="AS4014" s="25">
        <f t="shared" si="2943"/>
        <v>200337590.02425668</v>
      </c>
      <c r="AT4014" s="32">
        <f t="shared" si="2944"/>
        <v>0</v>
      </c>
      <c r="AU4014" s="23">
        <f t="shared" si="2945"/>
        <v>0</v>
      </c>
      <c r="AV4014" s="22">
        <f t="shared" si="2946"/>
        <v>5499552795.3389864</v>
      </c>
      <c r="AW4014" s="31">
        <f t="shared" si="2959"/>
        <v>24884239246.765102</v>
      </c>
      <c r="AX4014"/>
      <c r="AY4014"/>
      <c r="AZ4014"/>
      <c r="BA4014"/>
    </row>
    <row r="4015" spans="1:53" x14ac:dyDescent="0.25">
      <c r="A4015" s="21">
        <f t="shared" si="2967"/>
        <v>1040</v>
      </c>
      <c r="B4015" s="21" t="s">
        <v>28</v>
      </c>
      <c r="C4015" s="27">
        <f t="shared" si="2924"/>
        <v>0</v>
      </c>
      <c r="D4015" s="27">
        <f t="shared" si="2947"/>
        <v>0</v>
      </c>
      <c r="E4015" s="27" t="b">
        <f t="shared" si="2923"/>
        <v>1</v>
      </c>
      <c r="F4015" s="29">
        <f t="shared" si="2925"/>
        <v>0</v>
      </c>
      <c r="G4015" s="27">
        <f t="shared" si="2948"/>
        <v>0</v>
      </c>
      <c r="H4015" s="22">
        <f t="shared" si="2926"/>
        <v>45828954244.863495</v>
      </c>
      <c r="I4015" s="23">
        <f t="shared" si="2927"/>
        <v>132580106.5049091</v>
      </c>
      <c r="J4015" s="23">
        <f t="shared" si="2928"/>
        <v>1086</v>
      </c>
      <c r="K4015" s="19">
        <f t="shared" si="2949"/>
        <v>225.0831931027827</v>
      </c>
      <c r="L4015" s="16">
        <f t="shared" si="2929"/>
        <v>316.11514882040711</v>
      </c>
      <c r="M4015" s="23">
        <f>M4014-IF($B4015="B",(Percent_Rent_In_Elsies*2.49%/12 * H4014)/K4014,0)+IF($B4015="D",N4015,0)+IF(B4015="D",AK4014)+IF(B4015="C",F4014*90%)-(Y4015-Y4014)-IF($B4015="A",Q4014/K4014) + IF($B4015="A",Q4014/K4014)</f>
        <v>-74285745.844435066</v>
      </c>
      <c r="N4015" s="23">
        <f t="shared" si="2930"/>
        <v>0</v>
      </c>
      <c r="O4015" s="22">
        <f t="shared" si="2931"/>
        <v>0</v>
      </c>
      <c r="P4015" s="22">
        <f t="shared" si="2962"/>
        <v>32568534.051357172</v>
      </c>
      <c r="Q4015" s="22">
        <f t="shared" si="2963"/>
        <v>0</v>
      </c>
      <c r="R4015" s="22">
        <f t="shared" si="2932"/>
        <v>560315128.57757998</v>
      </c>
      <c r="S4015" s="16">
        <f t="shared" si="2922"/>
        <v>0</v>
      </c>
      <c r="T4015" s="15">
        <f t="shared" si="2933"/>
        <v>0</v>
      </c>
      <c r="U4015" s="23">
        <f t="shared" si="2950"/>
        <v>2489369.023309153</v>
      </c>
      <c r="V4015" s="23">
        <f t="shared" si="2951"/>
        <v>0</v>
      </c>
      <c r="W4015" s="23">
        <f t="shared" si="2964"/>
        <v>0</v>
      </c>
      <c r="X4015" s="23">
        <f t="shared" si="2952"/>
        <v>48627466.270768665</v>
      </c>
      <c r="Y4015" s="23">
        <f t="shared" si="2934"/>
        <v>13825559.361691331</v>
      </c>
      <c r="Z4015" s="3">
        <f t="shared" si="2935"/>
        <v>10355.112409771855</v>
      </c>
      <c r="AA4015" s="23">
        <f t="shared" si="2936"/>
        <v>79377851.900845662</v>
      </c>
      <c r="AB4015" s="26">
        <f t="shared" si="2953"/>
        <v>70086276.274228603</v>
      </c>
      <c r="AC4015" s="23">
        <f t="shared" si="2954"/>
        <v>74889487.274228647</v>
      </c>
      <c r="AD4015" s="23">
        <f t="shared" si="2960"/>
        <v>4803211</v>
      </c>
      <c r="AE4015" s="24">
        <f t="shared" si="2921"/>
        <v>70086276.274228647</v>
      </c>
      <c r="AF4015" s="3">
        <f t="shared" si="2955"/>
        <v>0</v>
      </c>
      <c r="AG4015" s="2">
        <f t="shared" si="2937"/>
        <v>1242613489.1726224</v>
      </c>
      <c r="AH4015" s="2">
        <f t="shared" si="2938"/>
        <v>261.55736432934287</v>
      </c>
      <c r="AI4015" s="23">
        <f t="shared" si="2961"/>
        <v>12761871691.058657</v>
      </c>
      <c r="AJ4015" s="23">
        <f t="shared" si="2939"/>
        <v>6219.922423797766</v>
      </c>
      <c r="AK4015" s="23">
        <f t="shared" si="2940"/>
        <v>0</v>
      </c>
      <c r="AL4015" s="23">
        <f t="shared" si="2965"/>
        <v>0</v>
      </c>
      <c r="AM4015" s="23">
        <f t="shared" si="2966"/>
        <v>0</v>
      </c>
      <c r="AN4015" s="16">
        <f t="shared" si="2956"/>
        <v>0</v>
      </c>
      <c r="AO4015" s="23">
        <f t="shared" si="2957"/>
        <v>0</v>
      </c>
      <c r="AP4015" s="22">
        <f t="shared" si="2958"/>
        <v>0</v>
      </c>
      <c r="AQ4015" s="30">
        <f t="shared" si="2941"/>
        <v>37585871627.658943</v>
      </c>
      <c r="AR4015" s="28">
        <f t="shared" si="2942"/>
        <v>18577418497.501686</v>
      </c>
      <c r="AS4015" s="25">
        <f t="shared" si="2943"/>
        <v>200337590.02425668</v>
      </c>
      <c r="AT4015" s="32">
        <f t="shared" si="2944"/>
        <v>20710.22481954371</v>
      </c>
      <c r="AU4015" s="23">
        <f t="shared" si="2945"/>
        <v>20710.22481954371</v>
      </c>
      <c r="AV4015" s="22">
        <f t="shared" si="2946"/>
        <v>5513599496.6102228</v>
      </c>
      <c r="AW4015" s="31">
        <f t="shared" si="2959"/>
        <v>24884239246.765102</v>
      </c>
    </row>
    <row r="4016" spans="1:53" x14ac:dyDescent="0.25">
      <c r="A4016">
        <f t="shared" si="2967"/>
        <v>1041</v>
      </c>
      <c r="B4016" t="s">
        <v>6</v>
      </c>
      <c r="C4016" s="27">
        <f t="shared" si="2924"/>
        <v>0</v>
      </c>
      <c r="D4016" s="27">
        <f t="shared" si="2947"/>
        <v>0</v>
      </c>
      <c r="E4016" s="27" t="b">
        <f t="shared" si="2923"/>
        <v>1</v>
      </c>
      <c r="F4016" s="29">
        <f t="shared" si="2925"/>
        <v>0</v>
      </c>
      <c r="G4016" s="27">
        <f t="shared" si="2948"/>
        <v>0</v>
      </c>
      <c r="H4016" s="22">
        <f t="shared" si="2926"/>
        <v>45905335835.271599</v>
      </c>
      <c r="I4016" s="23">
        <f t="shared" si="2927"/>
        <v>132580106.5049091</v>
      </c>
      <c r="J4016" s="23">
        <f t="shared" si="2928"/>
        <v>1086</v>
      </c>
      <c r="K4016" s="19">
        <f t="shared" si="2949"/>
        <v>225.0831931027827</v>
      </c>
      <c r="L4016" s="16">
        <f t="shared" si="2929"/>
        <v>316.64200740177449</v>
      </c>
      <c r="M4016" s="23">
        <f>M4015-IF($B4016="B",(Percent_Rent_In_Elsies*2.49%/12 * H4015)/K4015,0)+IF($B4016="D",N4016,0)+IF(B4016="D",AK4015)+IF(B4016="C",F4015*90%)-(Y4016-Y4015)-IF($B4016="A",Q4015/K4015) + IF($B4016="A",Q4015/K4015)</f>
        <v>-74285745.844435066</v>
      </c>
      <c r="N4016" s="23">
        <f t="shared" si="2930"/>
        <v>0</v>
      </c>
      <c r="O4016" s="22">
        <f t="shared" si="2931"/>
        <v>0</v>
      </c>
      <c r="P4016" s="22">
        <f t="shared" si="2962"/>
        <v>0</v>
      </c>
      <c r="Q4016" s="22">
        <f t="shared" si="2963"/>
        <v>0</v>
      </c>
      <c r="R4016" s="22">
        <f t="shared" si="2932"/>
        <v>560315128.57757998</v>
      </c>
      <c r="S4016" s="16">
        <f t="shared" si="2922"/>
        <v>0</v>
      </c>
      <c r="T4016" s="15">
        <f t="shared" si="2933"/>
        <v>0</v>
      </c>
      <c r="U4016" s="23">
        <f t="shared" si="2950"/>
        <v>2489369.023309153</v>
      </c>
      <c r="V4016" s="23">
        <f t="shared" si="2951"/>
        <v>0</v>
      </c>
      <c r="W4016" s="23">
        <f t="shared" si="2964"/>
        <v>0</v>
      </c>
      <c r="X4016" s="23">
        <f t="shared" si="2952"/>
        <v>48679241.832817517</v>
      </c>
      <c r="Y4016" s="23">
        <f t="shared" si="2934"/>
        <v>13825559.361691331</v>
      </c>
      <c r="Z4016" s="3">
        <f t="shared" si="2935"/>
        <v>0</v>
      </c>
      <c r="AA4016" s="23">
        <f t="shared" si="2936"/>
        <v>79377851.900845662</v>
      </c>
      <c r="AB4016" s="26">
        <f t="shared" si="2953"/>
        <v>70086276.274228603</v>
      </c>
      <c r="AC4016" s="23">
        <f t="shared" si="2954"/>
        <v>74889487.274228647</v>
      </c>
      <c r="AD4016" s="23">
        <f t="shared" si="2960"/>
        <v>4803211</v>
      </c>
      <c r="AE4016" s="24">
        <f t="shared" si="2921"/>
        <v>70086276.274228647</v>
      </c>
      <c r="AF4016" s="3">
        <f t="shared" si="2955"/>
        <v>0</v>
      </c>
      <c r="AG4016" s="2">
        <f t="shared" si="2937"/>
        <v>0</v>
      </c>
      <c r="AH4016" s="2">
        <f t="shared" si="2938"/>
        <v>261.99329326989169</v>
      </c>
      <c r="AI4016" s="23">
        <f t="shared" si="2961"/>
        <v>12761871691.058657</v>
      </c>
      <c r="AJ4016" s="23">
        <f t="shared" si="2939"/>
        <v>6219.922423797766</v>
      </c>
      <c r="AK4016" s="23">
        <f t="shared" si="2940"/>
        <v>0</v>
      </c>
      <c r="AL4016" s="23">
        <f t="shared" si="2965"/>
        <v>0</v>
      </c>
      <c r="AM4016" s="23">
        <f t="shared" si="2966"/>
        <v>0</v>
      </c>
      <c r="AN4016" s="16">
        <f t="shared" si="2956"/>
        <v>0</v>
      </c>
      <c r="AO4016" s="23">
        <f t="shared" si="2957"/>
        <v>0</v>
      </c>
      <c r="AP4016" s="22">
        <f t="shared" si="2958"/>
        <v>0</v>
      </c>
      <c r="AQ4016" s="30">
        <f t="shared" si="2941"/>
        <v>37585871627.658943</v>
      </c>
      <c r="AR4016" s="28">
        <f t="shared" si="2942"/>
        <v>18577418497.501686</v>
      </c>
      <c r="AS4016" s="25">
        <f t="shared" si="2943"/>
        <v>200337590.02425668</v>
      </c>
      <c r="AT4016" s="32">
        <f t="shared" si="2944"/>
        <v>0</v>
      </c>
      <c r="AU4016" s="23">
        <f t="shared" si="2945"/>
        <v>0</v>
      </c>
      <c r="AV4016" s="22">
        <f t="shared" si="2946"/>
        <v>5513599496.6102228</v>
      </c>
      <c r="AW4016" s="31">
        <f t="shared" si="2959"/>
        <v>24851670712.713745</v>
      </c>
    </row>
    <row r="4017" spans="1:53" x14ac:dyDescent="0.25">
      <c r="A4017">
        <f t="shared" si="2967"/>
        <v>1041</v>
      </c>
      <c r="B4017" t="s">
        <v>7</v>
      </c>
      <c r="C4017" s="27">
        <f t="shared" si="2924"/>
        <v>0</v>
      </c>
      <c r="D4017" s="27">
        <f t="shared" si="2947"/>
        <v>0</v>
      </c>
      <c r="E4017" s="27" t="b">
        <f t="shared" si="2923"/>
        <v>1</v>
      </c>
      <c r="F4017" s="29">
        <f t="shared" si="2925"/>
        <v>0</v>
      </c>
      <c r="G4017" s="27">
        <f t="shared" si="2948"/>
        <v>0</v>
      </c>
      <c r="H4017" s="22">
        <f t="shared" si="2926"/>
        <v>45905335835.271599</v>
      </c>
      <c r="I4017" s="23">
        <f t="shared" si="2927"/>
        <v>132580106.5049091</v>
      </c>
      <c r="J4017" s="23">
        <f t="shared" si="2928"/>
        <v>1086</v>
      </c>
      <c r="K4017" s="19">
        <f t="shared" si="2949"/>
        <v>225.0831931027827</v>
      </c>
      <c r="L4017" s="16">
        <f t="shared" si="2929"/>
        <v>316.64200740177449</v>
      </c>
      <c r="M4017" s="23">
        <f>M4016-IF($B4017="B",(Percent_Rent_In_Elsies*2.49%/12 * H4016)/K4016,0)+IF($B4017="D",N4017,0)+IF(B4017="D",AK4016)+IF(B4017="C",F4016*90%)-(Y4017-Y4016)-IF($B4017="A",Q4016/K4016) + IF($B4017="A",Q4016/K4016)</f>
        <v>-74497342.211416349</v>
      </c>
      <c r="N4017" s="23">
        <f t="shared" si="2930"/>
        <v>0</v>
      </c>
      <c r="O4017" s="22">
        <f t="shared" si="2931"/>
        <v>0</v>
      </c>
      <c r="P4017" s="22">
        <f t="shared" si="2962"/>
        <v>0</v>
      </c>
      <c r="Q4017" s="22">
        <f t="shared" si="2963"/>
        <v>0</v>
      </c>
      <c r="R4017" s="22">
        <f t="shared" si="2932"/>
        <v>513622201.19611496</v>
      </c>
      <c r="S4017" s="16">
        <f t="shared" si="2922"/>
        <v>46692927.381464995</v>
      </c>
      <c r="T4017" s="15">
        <f t="shared" si="2933"/>
        <v>0</v>
      </c>
      <c r="U4017" s="23">
        <f t="shared" si="2950"/>
        <v>2281921.6047000568</v>
      </c>
      <c r="V4017" s="23">
        <f t="shared" si="2951"/>
        <v>207447.41860909609</v>
      </c>
      <c r="W4017" s="23">
        <f t="shared" si="2964"/>
        <v>0</v>
      </c>
      <c r="X4017" s="23">
        <f t="shared" si="2952"/>
        <v>48679241.832817517</v>
      </c>
      <c r="Y4017" s="23">
        <f t="shared" si="2934"/>
        <v>13825559.361691331</v>
      </c>
      <c r="Z4017" s="3">
        <f t="shared" si="2935"/>
        <v>0</v>
      </c>
      <c r="AA4017" s="23">
        <f t="shared" si="2936"/>
        <v>79377851.900845662</v>
      </c>
      <c r="AB4017" s="26">
        <f t="shared" si="2953"/>
        <v>70086276.274228603</v>
      </c>
      <c r="AC4017" s="23">
        <f t="shared" si="2954"/>
        <v>74889487.274228647</v>
      </c>
      <c r="AD4017" s="23">
        <f t="shared" si="2960"/>
        <v>4803211</v>
      </c>
      <c r="AE4017" s="24">
        <f t="shared" si="2921"/>
        <v>70086276.274228647</v>
      </c>
      <c r="AF4017" s="3">
        <f t="shared" si="2955"/>
        <v>0</v>
      </c>
      <c r="AG4017" s="2">
        <f t="shared" si="2937"/>
        <v>0</v>
      </c>
      <c r="AH4017" s="2">
        <f t="shared" si="2938"/>
        <v>261.99329326989169</v>
      </c>
      <c r="AI4017" s="23">
        <f t="shared" si="2961"/>
        <v>12761871691.058657</v>
      </c>
      <c r="AJ4017" s="23">
        <f t="shared" si="2939"/>
        <v>6219.922423797766</v>
      </c>
      <c r="AK4017" s="23">
        <f t="shared" si="2940"/>
        <v>0</v>
      </c>
      <c r="AL4017" s="23">
        <f t="shared" si="2965"/>
        <v>13518590.023736954</v>
      </c>
      <c r="AM4017" s="23">
        <f t="shared" si="2966"/>
        <v>12612687184.015537</v>
      </c>
      <c r="AN4017" s="16">
        <f t="shared" si="2956"/>
        <v>0</v>
      </c>
      <c r="AO4017" s="23">
        <f t="shared" si="2957"/>
        <v>211596.36698127806</v>
      </c>
      <c r="AP4017" s="22">
        <f t="shared" si="2958"/>
        <v>47626785.929094285</v>
      </c>
      <c r="AQ4017" s="30">
        <f t="shared" si="2941"/>
        <v>37680720371.836731</v>
      </c>
      <c r="AR4017" s="28">
        <f t="shared" si="2942"/>
        <v>18624640455.750381</v>
      </c>
      <c r="AS4017" s="25">
        <f t="shared" si="2943"/>
        <v>200337590.02425668</v>
      </c>
      <c r="AT4017" s="32">
        <f t="shared" si="2944"/>
        <v>0</v>
      </c>
      <c r="AU4017" s="23">
        <f t="shared" si="2945"/>
        <v>0</v>
      </c>
      <c r="AV4017" s="22">
        <f t="shared" si="2946"/>
        <v>5513599496.6102228</v>
      </c>
      <c r="AW4017" s="31">
        <f t="shared" si="2959"/>
        <v>24946519456.891533</v>
      </c>
    </row>
    <row r="4018" spans="1:53" x14ac:dyDescent="0.25">
      <c r="A4018">
        <f t="shared" si="2967"/>
        <v>1041</v>
      </c>
      <c r="B4018" t="s">
        <v>8</v>
      </c>
      <c r="C4018" s="27">
        <f t="shared" si="2924"/>
        <v>0</v>
      </c>
      <c r="D4018" s="27">
        <f t="shared" si="2947"/>
        <v>0</v>
      </c>
      <c r="E4018" s="27" t="b">
        <f t="shared" si="2923"/>
        <v>1</v>
      </c>
      <c r="F4018" s="29">
        <f t="shared" si="2925"/>
        <v>0</v>
      </c>
      <c r="G4018" s="27">
        <f t="shared" si="2948"/>
        <v>0</v>
      </c>
      <c r="H4018" s="22">
        <f t="shared" si="2926"/>
        <v>45905335835.271599</v>
      </c>
      <c r="I4018" s="23">
        <f t="shared" si="2927"/>
        <v>132580106.5049091</v>
      </c>
      <c r="J4018" s="23">
        <f t="shared" si="2928"/>
        <v>1086</v>
      </c>
      <c r="K4018" s="19">
        <f t="shared" si="2949"/>
        <v>225.0831931027827</v>
      </c>
      <c r="L4018" s="16">
        <f t="shared" si="2929"/>
        <v>316.64200740177449</v>
      </c>
      <c r="M4018" s="23">
        <f>M4017-IF($B4018="B",(Percent_Rent_In_Elsies*2.49%/12 * H4017)/K4017,0)+IF($B4018="D",N4018,0)+IF(B4018="D",AK4017)+IF(B4018="C",F4017*90%)-(Y4018-Y4017)-IF($B4018="A",Q4017/K4017) + IF($B4018="A",Q4017/K4017)</f>
        <v>-74497342.211416349</v>
      </c>
      <c r="N4018" s="23">
        <f t="shared" si="2930"/>
        <v>0</v>
      </c>
      <c r="O4018" s="22">
        <f t="shared" si="2931"/>
        <v>0</v>
      </c>
      <c r="P4018" s="22">
        <f t="shared" si="2962"/>
        <v>0</v>
      </c>
      <c r="Q4018" s="22">
        <f t="shared" si="2963"/>
        <v>0</v>
      </c>
      <c r="R4018" s="22">
        <f t="shared" si="2932"/>
        <v>561248987.12520921</v>
      </c>
      <c r="S4018" s="16">
        <f t="shared" si="2922"/>
        <v>46692927.381464995</v>
      </c>
      <c r="T4018" s="15">
        <f t="shared" si="2933"/>
        <v>0</v>
      </c>
      <c r="U4018" s="23">
        <f t="shared" si="2950"/>
        <v>2493517.971681335</v>
      </c>
      <c r="V4018" s="23">
        <f t="shared" si="2951"/>
        <v>207447.41860909609</v>
      </c>
      <c r="W4018" s="23">
        <f t="shared" si="2964"/>
        <v>0</v>
      </c>
      <c r="X4018" s="23">
        <f t="shared" si="2952"/>
        <v>48679241.832817517</v>
      </c>
      <c r="Y4018" s="23">
        <f t="shared" si="2934"/>
        <v>13825559.361691331</v>
      </c>
      <c r="Z4018" s="3">
        <f t="shared" si="2935"/>
        <v>0</v>
      </c>
      <c r="AA4018" s="23">
        <f t="shared" si="2936"/>
        <v>79377851.900845662</v>
      </c>
      <c r="AB4018" s="26">
        <f t="shared" si="2953"/>
        <v>70086276.274228588</v>
      </c>
      <c r="AC4018" s="23">
        <f t="shared" si="2954"/>
        <v>74889487.274228647</v>
      </c>
      <c r="AD4018" s="23">
        <f t="shared" si="2960"/>
        <v>4803211</v>
      </c>
      <c r="AE4018" s="24">
        <f t="shared" si="2921"/>
        <v>70086276.274228647</v>
      </c>
      <c r="AF4018" s="3">
        <f t="shared" si="2955"/>
        <v>1E-4</v>
      </c>
      <c r="AG4018" s="2">
        <f t="shared" si="2937"/>
        <v>0</v>
      </c>
      <c r="AH4018" s="2">
        <f t="shared" si="2938"/>
        <v>261.99329326989169</v>
      </c>
      <c r="AI4018" s="23">
        <f t="shared" si="2961"/>
        <v>12761871691.058657</v>
      </c>
      <c r="AJ4018" s="23">
        <f t="shared" si="2939"/>
        <v>6219.922423797766</v>
      </c>
      <c r="AK4018" s="23">
        <f t="shared" si="2940"/>
        <v>71301.041968306978</v>
      </c>
      <c r="AL4018" s="23">
        <f t="shared" si="2965"/>
        <v>0</v>
      </c>
      <c r="AM4018" s="23">
        <f t="shared" si="2966"/>
        <v>0</v>
      </c>
      <c r="AN4018" s="16">
        <f t="shared" si="2956"/>
        <v>0</v>
      </c>
      <c r="AO4018" s="23">
        <f t="shared" si="2957"/>
        <v>0</v>
      </c>
      <c r="AP4018" s="22">
        <f t="shared" si="2958"/>
        <v>0</v>
      </c>
      <c r="AQ4018" s="30">
        <f t="shared" si="2941"/>
        <v>37680720371.836731</v>
      </c>
      <c r="AR4018" s="28">
        <f t="shared" si="2942"/>
        <v>18624640455.750381</v>
      </c>
      <c r="AS4018" s="25">
        <f t="shared" si="2943"/>
        <v>200337590.02425668</v>
      </c>
      <c r="AT4018" s="32">
        <f t="shared" si="2944"/>
        <v>0</v>
      </c>
      <c r="AU4018" s="23">
        <f t="shared" si="2945"/>
        <v>0</v>
      </c>
      <c r="AV4018" s="22">
        <f t="shared" si="2946"/>
        <v>5513599496.6102228</v>
      </c>
      <c r="AW4018" s="31">
        <f t="shared" si="2959"/>
        <v>24946519456.891537</v>
      </c>
    </row>
    <row r="4019" spans="1:53" x14ac:dyDescent="0.25">
      <c r="A4019" s="21">
        <f t="shared" si="2967"/>
        <v>1041</v>
      </c>
      <c r="B4019" s="21" t="s">
        <v>9</v>
      </c>
      <c r="C4019" s="27">
        <f t="shared" si="2924"/>
        <v>0</v>
      </c>
      <c r="D4019" s="27">
        <f t="shared" si="2947"/>
        <v>0</v>
      </c>
      <c r="E4019" s="27" t="b">
        <f t="shared" si="2923"/>
        <v>1</v>
      </c>
      <c r="F4019" s="29">
        <f t="shared" si="2925"/>
        <v>0</v>
      </c>
      <c r="G4019" s="27">
        <f t="shared" si="2948"/>
        <v>0</v>
      </c>
      <c r="H4019" s="22">
        <f t="shared" si="2926"/>
        <v>45905335835.271599</v>
      </c>
      <c r="I4019" s="23">
        <f t="shared" si="2927"/>
        <v>132580106.5049091</v>
      </c>
      <c r="J4019" s="23">
        <f t="shared" si="2928"/>
        <v>1086</v>
      </c>
      <c r="K4019" s="19">
        <f t="shared" si="2949"/>
        <v>225.0831931027827</v>
      </c>
      <c r="L4019" s="16">
        <f t="shared" si="2929"/>
        <v>316.64200740177449</v>
      </c>
      <c r="M4019" s="23">
        <f>M4018-IF($B4019="B",(Percent_Rent_In_Elsies*2.49%/12 * H4018)/K4018,0)+IF($B4019="D",N4019,0)+IF(B4019="D",AK4018)+IF(B4019="C",F4018*90%)-(Y4019-Y4018)-IF($B4019="A",Q4018/K4018) + IF($B4019="A",Q4018/K4018)</f>
        <v>-74426041.169448048</v>
      </c>
      <c r="N4019" s="23">
        <f t="shared" si="2930"/>
        <v>0</v>
      </c>
      <c r="O4019" s="22">
        <f t="shared" si="2931"/>
        <v>32622814.941442765</v>
      </c>
      <c r="P4019" s="22">
        <f t="shared" si="2962"/>
        <v>0</v>
      </c>
      <c r="Q4019" s="22">
        <f t="shared" si="2963"/>
        <v>0</v>
      </c>
      <c r="R4019" s="22">
        <f t="shared" si="2932"/>
        <v>561248987.12520921</v>
      </c>
      <c r="S4019" s="16">
        <f t="shared" si="2922"/>
        <v>0</v>
      </c>
      <c r="T4019" s="15">
        <f t="shared" si="2933"/>
        <v>14070112.44002223</v>
      </c>
      <c r="U4019" s="23">
        <f t="shared" si="2950"/>
        <v>2493517.971681335</v>
      </c>
      <c r="V4019" s="23">
        <f t="shared" si="2951"/>
        <v>0</v>
      </c>
      <c r="W4019" s="23">
        <f t="shared" si="2964"/>
        <v>207447.41860909609</v>
      </c>
      <c r="X4019" s="23">
        <f t="shared" si="2952"/>
        <v>48679241.832817517</v>
      </c>
      <c r="Y4019" s="23">
        <f t="shared" si="2934"/>
        <v>13825559.361691331</v>
      </c>
      <c r="Z4019" s="3">
        <f t="shared" si="2935"/>
        <v>0</v>
      </c>
      <c r="AA4019" s="23">
        <f t="shared" si="2936"/>
        <v>79306550.858877361</v>
      </c>
      <c r="AB4019" s="26">
        <f t="shared" si="2953"/>
        <v>70086276.274228603</v>
      </c>
      <c r="AC4019" s="23">
        <f t="shared" si="2954"/>
        <v>74889487.274228647</v>
      </c>
      <c r="AD4019" s="23">
        <f t="shared" si="2960"/>
        <v>4803211</v>
      </c>
      <c r="AE4019" s="24">
        <f t="shared" ref="AE4019:AE4082" si="2968">AC4019-AD4019</f>
        <v>70086276.274228647</v>
      </c>
      <c r="AF4019" s="3">
        <f t="shared" si="2955"/>
        <v>0</v>
      </c>
      <c r="AG4019" s="2">
        <f t="shared" si="2937"/>
        <v>0</v>
      </c>
      <c r="AH4019" s="2">
        <f t="shared" si="2938"/>
        <v>261.99329326989169</v>
      </c>
      <c r="AI4019" s="23">
        <f t="shared" si="2961"/>
        <v>12750408358.060244</v>
      </c>
      <c r="AJ4019" s="23">
        <f t="shared" si="2939"/>
        <v>6219.922423797766</v>
      </c>
      <c r="AK4019" s="23">
        <f t="shared" si="2940"/>
        <v>0</v>
      </c>
      <c r="AL4019" s="23">
        <f t="shared" si="2965"/>
        <v>0</v>
      </c>
      <c r="AM4019" s="23">
        <f t="shared" si="2966"/>
        <v>0</v>
      </c>
      <c r="AN4019" s="16">
        <f t="shared" si="2956"/>
        <v>0</v>
      </c>
      <c r="AO4019" s="23">
        <f t="shared" si="2957"/>
        <v>0</v>
      </c>
      <c r="AP4019" s="22">
        <f t="shared" si="2958"/>
        <v>0</v>
      </c>
      <c r="AQ4019" s="30">
        <f t="shared" si="2941"/>
        <v>37680720371.836731</v>
      </c>
      <c r="AR4019" s="28">
        <f t="shared" si="2942"/>
        <v>18624640455.750381</v>
      </c>
      <c r="AS4019" s="25">
        <f t="shared" si="2943"/>
        <v>200337590.02425668</v>
      </c>
      <c r="AT4019" s="32">
        <f t="shared" si="2944"/>
        <v>0</v>
      </c>
      <c r="AU4019" s="23">
        <f t="shared" si="2945"/>
        <v>0</v>
      </c>
      <c r="AV4019" s="22">
        <f t="shared" si="2946"/>
        <v>5513599496.6102228</v>
      </c>
      <c r="AW4019" s="31">
        <f t="shared" si="2959"/>
        <v>24946519456.891537</v>
      </c>
      <c r="AX4019" s="21"/>
      <c r="AY4019" s="21"/>
      <c r="AZ4019" s="21"/>
      <c r="BA4019" s="21"/>
    </row>
    <row r="4020" spans="1:53" x14ac:dyDescent="0.25">
      <c r="A4020" s="21">
        <f t="shared" si="2967"/>
        <v>1041</v>
      </c>
      <c r="B4020" s="21" t="s">
        <v>28</v>
      </c>
      <c r="C4020" s="27">
        <f t="shared" si="2924"/>
        <v>0</v>
      </c>
      <c r="D4020" s="27">
        <f t="shared" si="2947"/>
        <v>0</v>
      </c>
      <c r="E4020" s="27" t="b">
        <f t="shared" si="2923"/>
        <v>1</v>
      </c>
      <c r="F4020" s="29">
        <f t="shared" si="2925"/>
        <v>0</v>
      </c>
      <c r="G4020" s="27">
        <f t="shared" si="2948"/>
        <v>0</v>
      </c>
      <c r="H4020" s="22">
        <f t="shared" si="2926"/>
        <v>45905335835.271599</v>
      </c>
      <c r="I4020" s="23">
        <f t="shared" si="2927"/>
        <v>132580106.5049091</v>
      </c>
      <c r="J4020" s="23">
        <f t="shared" si="2928"/>
        <v>1086</v>
      </c>
      <c r="K4020" s="19">
        <f t="shared" si="2949"/>
        <v>225.0831931027827</v>
      </c>
      <c r="L4020" s="16">
        <f t="shared" si="2929"/>
        <v>316.64200740177449</v>
      </c>
      <c r="M4020" s="23">
        <f>M4019-IF($B4020="B",(Percent_Rent_In_Elsies*2.49%/12 * H4019)/K4019,0)+IF($B4020="D",N4020,0)+IF(B4020="D",AK4019)+IF(B4020="C",F4019*90%)-(Y4020-Y4019)-IF($B4020="A",Q4019/K4019) + IF($B4020="A",Q4019/K4019)</f>
        <v>-74426041.169448048</v>
      </c>
      <c r="N4020" s="23">
        <f t="shared" si="2930"/>
        <v>0</v>
      </c>
      <c r="O4020" s="22">
        <f t="shared" si="2931"/>
        <v>0</v>
      </c>
      <c r="P4020" s="22">
        <f t="shared" si="2962"/>
        <v>32622814.941442765</v>
      </c>
      <c r="Q4020" s="22">
        <f t="shared" si="2963"/>
        <v>0</v>
      </c>
      <c r="R4020" s="22">
        <f t="shared" si="2932"/>
        <v>561248987.12520921</v>
      </c>
      <c r="S4020" s="16">
        <f t="shared" si="2922"/>
        <v>0</v>
      </c>
      <c r="T4020" s="15">
        <f t="shared" si="2933"/>
        <v>0</v>
      </c>
      <c r="U4020" s="23">
        <f t="shared" si="2950"/>
        <v>2493517.971681335</v>
      </c>
      <c r="V4020" s="23">
        <f t="shared" si="2951"/>
        <v>0</v>
      </c>
      <c r="W4020" s="23">
        <f t="shared" si="2964"/>
        <v>0</v>
      </c>
      <c r="X4020" s="23">
        <f t="shared" si="2952"/>
        <v>48679241.832817517</v>
      </c>
      <c r="Y4020" s="23">
        <f t="shared" si="2934"/>
        <v>13825559.361691331</v>
      </c>
      <c r="Z4020" s="3">
        <f t="shared" si="2935"/>
        <v>10372.370930454807</v>
      </c>
      <c r="AA4020" s="23">
        <f t="shared" si="2936"/>
        <v>79462136.422834188</v>
      </c>
      <c r="AB4020" s="26">
        <f t="shared" si="2953"/>
        <v>70086276.274228603</v>
      </c>
      <c r="AC4020" s="23">
        <f t="shared" si="2954"/>
        <v>74889487.274228647</v>
      </c>
      <c r="AD4020" s="23">
        <f t="shared" si="2960"/>
        <v>4803211</v>
      </c>
      <c r="AE4020" s="24">
        <f t="shared" si="2968"/>
        <v>70086276.274228647</v>
      </c>
      <c r="AF4020" s="3">
        <f t="shared" si="2955"/>
        <v>0</v>
      </c>
      <c r="AG4020" s="2">
        <f t="shared" si="2937"/>
        <v>1244684511.6545768</v>
      </c>
      <c r="AH4020" s="2">
        <f t="shared" si="2938"/>
        <v>261.99329326989169</v>
      </c>
      <c r="AI4020" s="23">
        <f t="shared" si="2961"/>
        <v>12775422426.300314</v>
      </c>
      <c r="AJ4020" s="23">
        <f t="shared" si="2939"/>
        <v>6219.922423797766</v>
      </c>
      <c r="AK4020" s="23">
        <f t="shared" si="2940"/>
        <v>0</v>
      </c>
      <c r="AL4020" s="23">
        <f t="shared" si="2965"/>
        <v>0</v>
      </c>
      <c r="AM4020" s="23">
        <f t="shared" si="2966"/>
        <v>0</v>
      </c>
      <c r="AN4020" s="16">
        <f t="shared" si="2956"/>
        <v>0</v>
      </c>
      <c r="AO4020" s="23">
        <f t="shared" si="2957"/>
        <v>0</v>
      </c>
      <c r="AP4020" s="22">
        <f t="shared" si="2958"/>
        <v>0</v>
      </c>
      <c r="AQ4020" s="30">
        <f t="shared" si="2941"/>
        <v>37680720371.836731</v>
      </c>
      <c r="AR4020" s="28">
        <f t="shared" si="2942"/>
        <v>18624640455.750381</v>
      </c>
      <c r="AS4020" s="25">
        <f t="shared" si="2943"/>
        <v>200337590.02425668</v>
      </c>
      <c r="AT4020" s="32">
        <f t="shared" si="2944"/>
        <v>20744.741860909613</v>
      </c>
      <c r="AU4020" s="23">
        <f t="shared" si="2945"/>
        <v>20744.741860909613</v>
      </c>
      <c r="AV4020" s="22">
        <f t="shared" si="2946"/>
        <v>5527669609.0502453</v>
      </c>
      <c r="AW4020" s="31">
        <f t="shared" si="2959"/>
        <v>24946519456.891533</v>
      </c>
      <c r="AX4020" s="21"/>
      <c r="AY4020" s="21"/>
      <c r="AZ4020" s="21"/>
      <c r="BA4020" s="21"/>
    </row>
    <row r="4021" spans="1:53" x14ac:dyDescent="0.25">
      <c r="A4021">
        <f t="shared" si="2967"/>
        <v>1042</v>
      </c>
      <c r="B4021" t="s">
        <v>6</v>
      </c>
      <c r="C4021" s="27">
        <f t="shared" si="2924"/>
        <v>0</v>
      </c>
      <c r="D4021" s="27">
        <f t="shared" si="2947"/>
        <v>0</v>
      </c>
      <c r="E4021" s="27" t="b">
        <f t="shared" si="2923"/>
        <v>1</v>
      </c>
      <c r="F4021" s="29">
        <f t="shared" si="2925"/>
        <v>0</v>
      </c>
      <c r="G4021" s="27">
        <f t="shared" si="2948"/>
        <v>0</v>
      </c>
      <c r="H4021" s="22">
        <f t="shared" si="2926"/>
        <v>45981844728.330383</v>
      </c>
      <c r="I4021" s="23">
        <f t="shared" si="2927"/>
        <v>132580106.5049091</v>
      </c>
      <c r="J4021" s="23">
        <f t="shared" si="2928"/>
        <v>1086</v>
      </c>
      <c r="K4021" s="19">
        <f t="shared" si="2949"/>
        <v>225.0831931027827</v>
      </c>
      <c r="L4021" s="16">
        <f t="shared" si="2929"/>
        <v>317.16974408077743</v>
      </c>
      <c r="M4021" s="23">
        <f>M4020-IF($B4021="B",(Percent_Rent_In_Elsies*2.49%/12 * H4020)/K4020,0)+IF($B4021="D",N4021,0)+IF(B4021="D",AK4020)+IF(B4021="C",F4020*90%)-(Y4021-Y4020)-IF($B4021="A",Q4020/K4020) + IF($B4021="A",Q4020/K4020)</f>
        <v>-74426041.169448048</v>
      </c>
      <c r="N4021" s="23">
        <f t="shared" si="2930"/>
        <v>0</v>
      </c>
      <c r="O4021" s="22">
        <f t="shared" si="2931"/>
        <v>0</v>
      </c>
      <c r="P4021" s="22">
        <f t="shared" si="2962"/>
        <v>0</v>
      </c>
      <c r="Q4021" s="22">
        <f t="shared" si="2963"/>
        <v>0</v>
      </c>
      <c r="R4021" s="22">
        <f t="shared" si="2932"/>
        <v>561248987.12520921</v>
      </c>
      <c r="S4021" s="16">
        <f t="shared" si="2922"/>
        <v>0</v>
      </c>
      <c r="T4021" s="15">
        <f t="shared" si="2933"/>
        <v>0</v>
      </c>
      <c r="U4021" s="23">
        <f t="shared" si="2950"/>
        <v>2493517.971681335</v>
      </c>
      <c r="V4021" s="23">
        <f t="shared" si="2951"/>
        <v>0</v>
      </c>
      <c r="W4021" s="23">
        <f t="shared" si="2964"/>
        <v>0</v>
      </c>
      <c r="X4021" s="23">
        <f t="shared" si="2952"/>
        <v>48731103.687469795</v>
      </c>
      <c r="Y4021" s="23">
        <f t="shared" si="2934"/>
        <v>13825559.361691331</v>
      </c>
      <c r="Z4021" s="3">
        <f t="shared" si="2935"/>
        <v>0</v>
      </c>
      <c r="AA4021" s="23">
        <f t="shared" si="2936"/>
        <v>79462136.422834188</v>
      </c>
      <c r="AB4021" s="26">
        <f t="shared" si="2953"/>
        <v>70086276.274228603</v>
      </c>
      <c r="AC4021" s="23">
        <f t="shared" si="2954"/>
        <v>74889487.274228647</v>
      </c>
      <c r="AD4021" s="23">
        <f t="shared" si="2960"/>
        <v>4803211</v>
      </c>
      <c r="AE4021" s="24">
        <f t="shared" si="2968"/>
        <v>70086276.274228647</v>
      </c>
      <c r="AF4021" s="3">
        <f t="shared" si="2955"/>
        <v>0</v>
      </c>
      <c r="AG4021" s="2">
        <f t="shared" si="2937"/>
        <v>0</v>
      </c>
      <c r="AH4021" s="2">
        <f t="shared" si="2938"/>
        <v>262.42994875867487</v>
      </c>
      <c r="AI4021" s="23">
        <f t="shared" si="2961"/>
        <v>12775422426.300314</v>
      </c>
      <c r="AJ4021" s="23">
        <f t="shared" si="2939"/>
        <v>6219.922423797766</v>
      </c>
      <c r="AK4021" s="23">
        <f t="shared" si="2940"/>
        <v>0</v>
      </c>
      <c r="AL4021" s="23">
        <f t="shared" si="2965"/>
        <v>0</v>
      </c>
      <c r="AM4021" s="23">
        <f t="shared" si="2966"/>
        <v>0</v>
      </c>
      <c r="AN4021" s="16">
        <f t="shared" si="2956"/>
        <v>0</v>
      </c>
      <c r="AO4021" s="23">
        <f t="shared" si="2957"/>
        <v>0</v>
      </c>
      <c r="AP4021" s="22">
        <f t="shared" si="2958"/>
        <v>0</v>
      </c>
      <c r="AQ4021" s="30">
        <f t="shared" si="2941"/>
        <v>37680720371.836731</v>
      </c>
      <c r="AR4021" s="28">
        <f t="shared" si="2942"/>
        <v>18624640455.750381</v>
      </c>
      <c r="AS4021" s="25">
        <f t="shared" si="2943"/>
        <v>200337590.02425668</v>
      </c>
      <c r="AT4021" s="32">
        <f t="shared" si="2944"/>
        <v>0</v>
      </c>
      <c r="AU4021" s="23">
        <f t="shared" si="2945"/>
        <v>0</v>
      </c>
      <c r="AV4021" s="22">
        <f t="shared" si="2946"/>
        <v>5527669609.0502453</v>
      </c>
      <c r="AW4021" s="31">
        <f t="shared" si="2959"/>
        <v>24913896641.950092</v>
      </c>
    </row>
    <row r="4022" spans="1:53" x14ac:dyDescent="0.25">
      <c r="A4022">
        <f t="shared" si="2967"/>
        <v>1042</v>
      </c>
      <c r="B4022" t="s">
        <v>7</v>
      </c>
      <c r="C4022" s="27">
        <f t="shared" si="2924"/>
        <v>0</v>
      </c>
      <c r="D4022" s="27">
        <f t="shared" si="2947"/>
        <v>0</v>
      </c>
      <c r="E4022" s="27" t="b">
        <f t="shared" si="2923"/>
        <v>1</v>
      </c>
      <c r="F4022" s="29">
        <f t="shared" si="2925"/>
        <v>0</v>
      </c>
      <c r="G4022" s="27">
        <f t="shared" si="2948"/>
        <v>0</v>
      </c>
      <c r="H4022" s="22">
        <f t="shared" si="2926"/>
        <v>45981844728.330383</v>
      </c>
      <c r="I4022" s="23">
        <f t="shared" si="2927"/>
        <v>132580106.5049091</v>
      </c>
      <c r="J4022" s="23">
        <f t="shared" si="2928"/>
        <v>1086</v>
      </c>
      <c r="K4022" s="19">
        <f t="shared" si="2949"/>
        <v>225.0831931027827</v>
      </c>
      <c r="L4022" s="16">
        <f t="shared" si="2929"/>
        <v>317.16974408077743</v>
      </c>
      <c r="M4022" s="23">
        <f>M4021-IF($B4022="B",(Percent_Rent_In_Elsies*2.49%/12 * H4021)/K4021,0)+IF($B4022="D",N4022,0)+IF(B4022="D",AK4021)+IF(B4022="C",F4021*90%)-(Y4022-Y4021)-IF($B4022="A",Q4021/K4021) + IF($B4022="A",Q4021/K4021)</f>
        <v>-74637990.19704096</v>
      </c>
      <c r="N4022" s="23">
        <f t="shared" si="2930"/>
        <v>0</v>
      </c>
      <c r="O4022" s="22">
        <f t="shared" si="2931"/>
        <v>0</v>
      </c>
      <c r="P4022" s="22">
        <f t="shared" si="2962"/>
        <v>0</v>
      </c>
      <c r="Q4022" s="22">
        <f t="shared" si="2963"/>
        <v>0</v>
      </c>
      <c r="R4022" s="22">
        <f t="shared" si="2932"/>
        <v>514478238.19810843</v>
      </c>
      <c r="S4022" s="16">
        <f t="shared" si="2922"/>
        <v>46770748.92710077</v>
      </c>
      <c r="T4022" s="15">
        <f t="shared" si="2933"/>
        <v>0</v>
      </c>
      <c r="U4022" s="23">
        <f t="shared" si="2950"/>
        <v>2285724.807374557</v>
      </c>
      <c r="V4022" s="23">
        <f t="shared" si="2951"/>
        <v>207793.16430677791</v>
      </c>
      <c r="W4022" s="23">
        <f t="shared" si="2964"/>
        <v>0</v>
      </c>
      <c r="X4022" s="23">
        <f t="shared" si="2952"/>
        <v>48731103.687469795</v>
      </c>
      <c r="Y4022" s="23">
        <f t="shared" si="2934"/>
        <v>13825559.361691331</v>
      </c>
      <c r="Z4022" s="3">
        <f t="shared" si="2935"/>
        <v>0</v>
      </c>
      <c r="AA4022" s="23">
        <f t="shared" si="2936"/>
        <v>79462136.422834188</v>
      </c>
      <c r="AB4022" s="26">
        <f t="shared" si="2953"/>
        <v>70086276.274228603</v>
      </c>
      <c r="AC4022" s="23">
        <f t="shared" si="2954"/>
        <v>74889487.274228647</v>
      </c>
      <c r="AD4022" s="23">
        <f t="shared" si="2960"/>
        <v>4803211</v>
      </c>
      <c r="AE4022" s="24">
        <f t="shared" si="2968"/>
        <v>70086276.274228647</v>
      </c>
      <c r="AF4022" s="3">
        <f t="shared" si="2955"/>
        <v>0</v>
      </c>
      <c r="AG4022" s="2">
        <f t="shared" si="2937"/>
        <v>0</v>
      </c>
      <c r="AH4022" s="2">
        <f t="shared" si="2938"/>
        <v>262.42994875867487</v>
      </c>
      <c r="AI4022" s="23">
        <f t="shared" si="2961"/>
        <v>12775422426.300314</v>
      </c>
      <c r="AJ4022" s="23">
        <f t="shared" si="2939"/>
        <v>6219.922423797766</v>
      </c>
      <c r="AK4022" s="23">
        <f t="shared" si="2940"/>
        <v>0</v>
      </c>
      <c r="AL4022" s="23">
        <f t="shared" si="2965"/>
        <v>13550735.241657257</v>
      </c>
      <c r="AM4022" s="23">
        <f t="shared" si="2966"/>
        <v>12642678298.279591</v>
      </c>
      <c r="AN4022" s="16">
        <f t="shared" si="2956"/>
        <v>0</v>
      </c>
      <c r="AO4022" s="23">
        <f t="shared" si="2957"/>
        <v>211949.02759291351</v>
      </c>
      <c r="AP4022" s="22">
        <f t="shared" si="2958"/>
        <v>47706163.905642778</v>
      </c>
      <c r="AQ4022" s="30">
        <f t="shared" si="2941"/>
        <v>37775727197.254814</v>
      </c>
      <c r="AR4022" s="28">
        <f t="shared" si="2942"/>
        <v>18671941117.262825</v>
      </c>
      <c r="AS4022" s="25">
        <f t="shared" si="2943"/>
        <v>200337590.02425668</v>
      </c>
      <c r="AT4022" s="32">
        <f t="shared" si="2944"/>
        <v>0</v>
      </c>
      <c r="AU4022" s="23">
        <f t="shared" si="2945"/>
        <v>0</v>
      </c>
      <c r="AV4022" s="22">
        <f t="shared" si="2946"/>
        <v>5527669609.0502453</v>
      </c>
      <c r="AW4022" s="31">
        <f t="shared" si="2959"/>
        <v>25008903467.368179</v>
      </c>
    </row>
    <row r="4023" spans="1:53" s="21" customFormat="1" x14ac:dyDescent="0.25">
      <c r="A4023">
        <f t="shared" si="2967"/>
        <v>1042</v>
      </c>
      <c r="B4023" t="s">
        <v>8</v>
      </c>
      <c r="C4023" s="27">
        <f t="shared" si="2924"/>
        <v>0</v>
      </c>
      <c r="D4023" s="27">
        <f t="shared" si="2947"/>
        <v>0</v>
      </c>
      <c r="E4023" s="27" t="b">
        <f t="shared" si="2923"/>
        <v>1</v>
      </c>
      <c r="F4023" s="29">
        <f t="shared" si="2925"/>
        <v>0</v>
      </c>
      <c r="G4023" s="27">
        <f t="shared" si="2948"/>
        <v>0</v>
      </c>
      <c r="H4023" s="22">
        <f t="shared" si="2926"/>
        <v>45981844728.330383</v>
      </c>
      <c r="I4023" s="23">
        <f t="shared" si="2927"/>
        <v>132580106.5049091</v>
      </c>
      <c r="J4023" s="23">
        <f t="shared" si="2928"/>
        <v>1086</v>
      </c>
      <c r="K4023" s="19">
        <f t="shared" si="2949"/>
        <v>225.0831931027827</v>
      </c>
      <c r="L4023" s="16">
        <f t="shared" si="2929"/>
        <v>317.16974408077743</v>
      </c>
      <c r="M4023" s="23">
        <f>M4022-IF($B4023="B",(Percent_Rent_In_Elsies*2.49%/12 * H4022)/K4022,0)+IF($B4023="D",N4023,0)+IF(B4023="D",AK4022)+IF(B4023="C",F4022*90%)-(Y4023-Y4022)-IF($B4023="A",Q4022/K4022) + IF($B4023="A",Q4022/K4022)</f>
        <v>-74637990.19704096</v>
      </c>
      <c r="N4023" s="23">
        <f t="shared" si="2930"/>
        <v>0</v>
      </c>
      <c r="O4023" s="22">
        <f t="shared" si="2931"/>
        <v>0</v>
      </c>
      <c r="P4023" s="22">
        <f t="shared" si="2962"/>
        <v>0</v>
      </c>
      <c r="Q4023" s="22">
        <f t="shared" si="2963"/>
        <v>0</v>
      </c>
      <c r="R4023" s="22">
        <f t="shared" si="2932"/>
        <v>562184402.10375118</v>
      </c>
      <c r="S4023" s="16">
        <f t="shared" si="2922"/>
        <v>46770748.92710077</v>
      </c>
      <c r="T4023" s="15">
        <f t="shared" si="2933"/>
        <v>0</v>
      </c>
      <c r="U4023" s="23">
        <f t="shared" si="2950"/>
        <v>2497673.8349674707</v>
      </c>
      <c r="V4023" s="23">
        <f t="shared" si="2951"/>
        <v>207793.16430677791</v>
      </c>
      <c r="W4023" s="23">
        <f t="shared" si="2964"/>
        <v>0</v>
      </c>
      <c r="X4023" s="23">
        <f t="shared" si="2952"/>
        <v>48731103.687469795</v>
      </c>
      <c r="Y4023" s="23">
        <f t="shared" si="2934"/>
        <v>13825559.361691331</v>
      </c>
      <c r="Z4023" s="3">
        <f t="shared" si="2935"/>
        <v>0</v>
      </c>
      <c r="AA4023" s="23">
        <f t="shared" si="2936"/>
        <v>79462136.422834188</v>
      </c>
      <c r="AB4023" s="26">
        <f t="shared" si="2953"/>
        <v>70086276.274228588</v>
      </c>
      <c r="AC4023" s="23">
        <f t="shared" si="2954"/>
        <v>74889487.274228647</v>
      </c>
      <c r="AD4023" s="23">
        <f t="shared" si="2960"/>
        <v>4803211</v>
      </c>
      <c r="AE4023" s="24">
        <f t="shared" si="2968"/>
        <v>70086276.274228647</v>
      </c>
      <c r="AF4023" s="3">
        <f t="shared" si="2955"/>
        <v>1E-4</v>
      </c>
      <c r="AG4023" s="2">
        <f t="shared" si="2937"/>
        <v>0</v>
      </c>
      <c r="AH4023" s="2">
        <f t="shared" si="2938"/>
        <v>262.42994875867487</v>
      </c>
      <c r="AI4023" s="23">
        <f t="shared" si="2961"/>
        <v>12775422426.300314</v>
      </c>
      <c r="AJ4023" s="23">
        <f t="shared" si="2939"/>
        <v>6219.922423797766</v>
      </c>
      <c r="AK4023" s="23">
        <f t="shared" si="2940"/>
        <v>71360.151634430804</v>
      </c>
      <c r="AL4023" s="23">
        <f t="shared" si="2965"/>
        <v>0</v>
      </c>
      <c r="AM4023" s="23">
        <f t="shared" si="2966"/>
        <v>0</v>
      </c>
      <c r="AN4023" s="16">
        <f t="shared" si="2956"/>
        <v>0</v>
      </c>
      <c r="AO4023" s="23">
        <f t="shared" si="2957"/>
        <v>0</v>
      </c>
      <c r="AP4023" s="22">
        <f t="shared" si="2958"/>
        <v>0</v>
      </c>
      <c r="AQ4023" s="30">
        <f t="shared" si="2941"/>
        <v>37775727197.254814</v>
      </c>
      <c r="AR4023" s="28">
        <f t="shared" si="2942"/>
        <v>18671941117.262825</v>
      </c>
      <c r="AS4023" s="25">
        <f t="shared" si="2943"/>
        <v>200337590.02425668</v>
      </c>
      <c r="AT4023" s="32">
        <f t="shared" si="2944"/>
        <v>0</v>
      </c>
      <c r="AU4023" s="23">
        <f t="shared" si="2945"/>
        <v>0</v>
      </c>
      <c r="AV4023" s="22">
        <f t="shared" si="2946"/>
        <v>5527669609.0502453</v>
      </c>
      <c r="AW4023" s="31">
        <f t="shared" si="2959"/>
        <v>25008903467.368179</v>
      </c>
      <c r="AX4023"/>
      <c r="AY4023"/>
      <c r="AZ4023"/>
      <c r="BA4023"/>
    </row>
    <row r="4024" spans="1:53" s="21" customFormat="1" x14ac:dyDescent="0.25">
      <c r="A4024">
        <f t="shared" si="2967"/>
        <v>1042</v>
      </c>
      <c r="B4024" t="s">
        <v>9</v>
      </c>
      <c r="C4024" s="27">
        <f t="shared" si="2924"/>
        <v>0</v>
      </c>
      <c r="D4024" s="27">
        <f t="shared" si="2947"/>
        <v>0</v>
      </c>
      <c r="E4024" s="27" t="b">
        <f t="shared" si="2923"/>
        <v>1</v>
      </c>
      <c r="F4024" s="29">
        <f t="shared" si="2925"/>
        <v>0</v>
      </c>
      <c r="G4024" s="27">
        <f t="shared" si="2948"/>
        <v>0</v>
      </c>
      <c r="H4024" s="22">
        <f t="shared" si="2926"/>
        <v>45981844728.330383</v>
      </c>
      <c r="I4024" s="23">
        <f t="shared" si="2927"/>
        <v>132580106.5049091</v>
      </c>
      <c r="J4024" s="23">
        <f t="shared" si="2928"/>
        <v>1086</v>
      </c>
      <c r="K4024" s="19">
        <f t="shared" si="2949"/>
        <v>225.0831931027827</v>
      </c>
      <c r="L4024" s="16">
        <f t="shared" si="2929"/>
        <v>317.16974408077743</v>
      </c>
      <c r="M4024" s="23">
        <f>M4023-IF($B4024="B",(Percent_Rent_In_Elsies*2.49%/12 * H4023)/K4023,0)+IF($B4024="D",N4024,0)+IF(B4024="D",AK4023)+IF(B4024="C",F4023*90%)-(Y4024-Y4023)-IF($B4024="A",Q4023/K4023) + IF($B4024="A",Q4023/K4023)</f>
        <v>-74566630.045406535</v>
      </c>
      <c r="N4024" s="23">
        <f t="shared" si="2930"/>
        <v>0</v>
      </c>
      <c r="O4024" s="22">
        <f t="shared" si="2931"/>
        <v>32677186.299678504</v>
      </c>
      <c r="P4024" s="22">
        <f t="shared" si="2962"/>
        <v>0</v>
      </c>
      <c r="Q4024" s="22">
        <f t="shared" si="2963"/>
        <v>0</v>
      </c>
      <c r="R4024" s="22">
        <f t="shared" si="2932"/>
        <v>562184402.10375118</v>
      </c>
      <c r="S4024" s="16">
        <f t="shared" si="2922"/>
        <v>0</v>
      </c>
      <c r="T4024" s="15">
        <f t="shared" si="2933"/>
        <v>14093562.627422266</v>
      </c>
      <c r="U4024" s="23">
        <f t="shared" si="2950"/>
        <v>2497673.8349674707</v>
      </c>
      <c r="V4024" s="23">
        <f t="shared" si="2951"/>
        <v>0</v>
      </c>
      <c r="W4024" s="23">
        <f t="shared" si="2964"/>
        <v>207793.16430677791</v>
      </c>
      <c r="X4024" s="23">
        <f t="shared" si="2952"/>
        <v>48731103.687469795</v>
      </c>
      <c r="Y4024" s="23">
        <f t="shared" si="2934"/>
        <v>13825559.361691331</v>
      </c>
      <c r="Z4024" s="3">
        <f t="shared" si="2935"/>
        <v>0</v>
      </c>
      <c r="AA4024" s="23">
        <f t="shared" si="2936"/>
        <v>79390776.271199763</v>
      </c>
      <c r="AB4024" s="26">
        <f t="shared" si="2953"/>
        <v>70086276.274228618</v>
      </c>
      <c r="AC4024" s="23">
        <f t="shared" si="2954"/>
        <v>74889487.274228647</v>
      </c>
      <c r="AD4024" s="23">
        <f t="shared" si="2960"/>
        <v>4803211</v>
      </c>
      <c r="AE4024" s="24">
        <f t="shared" si="2968"/>
        <v>70086276.274228647</v>
      </c>
      <c r="AF4024" s="3">
        <f t="shared" si="2955"/>
        <v>0</v>
      </c>
      <c r="AG4024" s="2">
        <f t="shared" si="2937"/>
        <v>0</v>
      </c>
      <c r="AH4024" s="2">
        <f t="shared" si="2938"/>
        <v>262.42994875867487</v>
      </c>
      <c r="AI4024" s="23">
        <f t="shared" si="2961"/>
        <v>12763949590.021618</v>
      </c>
      <c r="AJ4024" s="23">
        <f t="shared" si="2939"/>
        <v>6219.922423797766</v>
      </c>
      <c r="AK4024" s="23">
        <f t="shared" si="2940"/>
        <v>0</v>
      </c>
      <c r="AL4024" s="23">
        <f t="shared" si="2965"/>
        <v>0</v>
      </c>
      <c r="AM4024" s="23">
        <f t="shared" si="2966"/>
        <v>0</v>
      </c>
      <c r="AN4024" s="16">
        <f t="shared" si="2956"/>
        <v>0</v>
      </c>
      <c r="AO4024" s="23">
        <f t="shared" si="2957"/>
        <v>0</v>
      </c>
      <c r="AP4024" s="22">
        <f t="shared" si="2958"/>
        <v>0</v>
      </c>
      <c r="AQ4024" s="30">
        <f t="shared" si="2941"/>
        <v>37775727197.254814</v>
      </c>
      <c r="AR4024" s="28">
        <f t="shared" si="2942"/>
        <v>18671941117.262825</v>
      </c>
      <c r="AS4024" s="25">
        <f t="shared" si="2943"/>
        <v>200337590.02425668</v>
      </c>
      <c r="AT4024" s="32">
        <f t="shared" si="2944"/>
        <v>0</v>
      </c>
      <c r="AU4024" s="23">
        <f t="shared" si="2945"/>
        <v>0</v>
      </c>
      <c r="AV4024" s="22">
        <f t="shared" si="2946"/>
        <v>5527669609.0502453</v>
      </c>
      <c r="AW4024" s="31">
        <f t="shared" si="2959"/>
        <v>25008903467.368179</v>
      </c>
      <c r="AX4024"/>
      <c r="AY4024"/>
      <c r="AZ4024"/>
      <c r="BA4024"/>
    </row>
    <row r="4025" spans="1:53" x14ac:dyDescent="0.25">
      <c r="A4025" s="21">
        <f t="shared" si="2967"/>
        <v>1042</v>
      </c>
      <c r="B4025" s="21" t="s">
        <v>28</v>
      </c>
      <c r="C4025" s="27">
        <f t="shared" si="2924"/>
        <v>0</v>
      </c>
      <c r="D4025" s="27">
        <f t="shared" si="2947"/>
        <v>0</v>
      </c>
      <c r="E4025" s="27" t="b">
        <f t="shared" si="2923"/>
        <v>1</v>
      </c>
      <c r="F4025" s="29">
        <f t="shared" si="2925"/>
        <v>0</v>
      </c>
      <c r="G4025" s="27">
        <f t="shared" si="2948"/>
        <v>0</v>
      </c>
      <c r="H4025" s="22">
        <f t="shared" si="2926"/>
        <v>45981844728.330383</v>
      </c>
      <c r="I4025" s="23">
        <f t="shared" si="2927"/>
        <v>132580106.5049091</v>
      </c>
      <c r="J4025" s="23">
        <f t="shared" si="2928"/>
        <v>1086</v>
      </c>
      <c r="K4025" s="19">
        <f t="shared" si="2949"/>
        <v>225.0831931027827</v>
      </c>
      <c r="L4025" s="16">
        <f t="shared" si="2929"/>
        <v>317.16974408077743</v>
      </c>
      <c r="M4025" s="23">
        <f>M4024-IF($B4025="B",(Percent_Rent_In_Elsies*2.49%/12 * H4024)/K4024,0)+IF($B4025="D",N4025,0)+IF(B4025="D",AK4024)+IF(B4025="C",F4024*90%)-(Y4025-Y4024)-IF($B4025="A",Q4024/K4024) + IF($B4025="A",Q4024/K4024)</f>
        <v>-74566630.045406535</v>
      </c>
      <c r="N4025" s="23">
        <f t="shared" si="2930"/>
        <v>0</v>
      </c>
      <c r="O4025" s="22">
        <f t="shared" si="2931"/>
        <v>0</v>
      </c>
      <c r="P4025" s="22">
        <f t="shared" si="2962"/>
        <v>32677186.299678504</v>
      </c>
      <c r="Q4025" s="22">
        <f t="shared" si="2963"/>
        <v>0</v>
      </c>
      <c r="R4025" s="22">
        <f t="shared" si="2932"/>
        <v>562184402.10375118</v>
      </c>
      <c r="S4025" s="16">
        <f t="shared" si="2922"/>
        <v>0</v>
      </c>
      <c r="T4025" s="15">
        <f t="shared" si="2933"/>
        <v>0</v>
      </c>
      <c r="U4025" s="23">
        <f t="shared" si="2950"/>
        <v>2497673.8349674707</v>
      </c>
      <c r="V4025" s="23">
        <f t="shared" si="2951"/>
        <v>0</v>
      </c>
      <c r="W4025" s="23">
        <f t="shared" si="2964"/>
        <v>0</v>
      </c>
      <c r="X4025" s="23">
        <f t="shared" si="2952"/>
        <v>48731103.687469795</v>
      </c>
      <c r="Y4025" s="23">
        <f t="shared" si="2934"/>
        <v>13825559.361691331</v>
      </c>
      <c r="Z4025" s="3">
        <f t="shared" si="2935"/>
        <v>10389.658215338897</v>
      </c>
      <c r="AA4025" s="23">
        <f t="shared" si="2936"/>
        <v>79546621.144429848</v>
      </c>
      <c r="AB4025" s="26">
        <f t="shared" si="2953"/>
        <v>70086276.274228588</v>
      </c>
      <c r="AC4025" s="23">
        <f t="shared" si="2954"/>
        <v>74889487.274228647</v>
      </c>
      <c r="AD4025" s="23">
        <f t="shared" si="2960"/>
        <v>4803211</v>
      </c>
      <c r="AE4025" s="24">
        <f t="shared" si="2968"/>
        <v>70086276.274228647</v>
      </c>
      <c r="AF4025" s="3">
        <f t="shared" si="2955"/>
        <v>0</v>
      </c>
      <c r="AG4025" s="2">
        <f t="shared" si="2937"/>
        <v>1246758985.8406675</v>
      </c>
      <c r="AH4025" s="2">
        <f t="shared" si="2938"/>
        <v>262.42994875867487</v>
      </c>
      <c r="AI4025" s="23">
        <f t="shared" si="2961"/>
        <v>12789005348.375422</v>
      </c>
      <c r="AJ4025" s="23">
        <f t="shared" si="2939"/>
        <v>6219.922423797766</v>
      </c>
      <c r="AK4025" s="23">
        <f t="shared" si="2940"/>
        <v>0</v>
      </c>
      <c r="AL4025" s="23">
        <f t="shared" si="2965"/>
        <v>0</v>
      </c>
      <c r="AM4025" s="23">
        <f t="shared" si="2966"/>
        <v>0</v>
      </c>
      <c r="AN4025" s="16">
        <f t="shared" si="2956"/>
        <v>0</v>
      </c>
      <c r="AO4025" s="23">
        <f t="shared" si="2957"/>
        <v>0</v>
      </c>
      <c r="AP4025" s="22">
        <f t="shared" si="2958"/>
        <v>0</v>
      </c>
      <c r="AQ4025" s="30">
        <f t="shared" si="2941"/>
        <v>37775727197.254814</v>
      </c>
      <c r="AR4025" s="28">
        <f t="shared" si="2942"/>
        <v>18671941117.262825</v>
      </c>
      <c r="AS4025" s="25">
        <f t="shared" si="2943"/>
        <v>200337590.02425668</v>
      </c>
      <c r="AT4025" s="32">
        <f t="shared" si="2944"/>
        <v>20779.316430677794</v>
      </c>
      <c r="AU4025" s="23">
        <f t="shared" si="2945"/>
        <v>20779.316430677794</v>
      </c>
      <c r="AV4025" s="22">
        <f t="shared" si="2946"/>
        <v>5541763171.6776676</v>
      </c>
      <c r="AW4025" s="31">
        <f t="shared" si="2959"/>
        <v>25008903467.368183</v>
      </c>
    </row>
    <row r="4026" spans="1:53" x14ac:dyDescent="0.25">
      <c r="A4026">
        <f t="shared" si="2967"/>
        <v>1043</v>
      </c>
      <c r="B4026" t="s">
        <v>6</v>
      </c>
      <c r="C4026" s="27">
        <f t="shared" si="2924"/>
        <v>0</v>
      </c>
      <c r="D4026" s="27">
        <f t="shared" si="2947"/>
        <v>0</v>
      </c>
      <c r="E4026" s="27" t="b">
        <f t="shared" si="2923"/>
        <v>1</v>
      </c>
      <c r="F4026" s="29">
        <f t="shared" si="2925"/>
        <v>0</v>
      </c>
      <c r="G4026" s="27">
        <f t="shared" si="2948"/>
        <v>0</v>
      </c>
      <c r="H4026" s="22">
        <f t="shared" si="2926"/>
        <v>46058481136.210938</v>
      </c>
      <c r="I4026" s="23">
        <f t="shared" si="2927"/>
        <v>132580106.5049091</v>
      </c>
      <c r="J4026" s="23">
        <f t="shared" si="2928"/>
        <v>1086</v>
      </c>
      <c r="K4026" s="19">
        <f t="shared" si="2949"/>
        <v>225.0831931027827</v>
      </c>
      <c r="L4026" s="16">
        <f t="shared" si="2929"/>
        <v>317.69836032091206</v>
      </c>
      <c r="M4026" s="23">
        <f>M4025-IF($B4026="B",(Percent_Rent_In_Elsies*2.49%/12 * H4025)/K4025,0)+IF($B4026="D",N4026,0)+IF(B4026="D",AK4025)+IF(B4026="C",F4025*90%)-(Y4026-Y4025)-IF($B4026="A",Q4025/K4025) + IF($B4026="A",Q4025/K4025)</f>
        <v>-74566630.045406535</v>
      </c>
      <c r="N4026" s="23">
        <f t="shared" si="2930"/>
        <v>0</v>
      </c>
      <c r="O4026" s="22">
        <f t="shared" si="2931"/>
        <v>0</v>
      </c>
      <c r="P4026" s="22">
        <f t="shared" si="2962"/>
        <v>0</v>
      </c>
      <c r="Q4026" s="22">
        <f t="shared" si="2963"/>
        <v>0</v>
      </c>
      <c r="R4026" s="22">
        <f t="shared" si="2932"/>
        <v>562184402.10375118</v>
      </c>
      <c r="S4026" s="16">
        <f t="shared" si="2922"/>
        <v>0</v>
      </c>
      <c r="T4026" s="15">
        <f t="shared" si="2933"/>
        <v>0</v>
      </c>
      <c r="U4026" s="23">
        <f t="shared" si="2950"/>
        <v>2497673.8349674707</v>
      </c>
      <c r="V4026" s="23">
        <f t="shared" si="2951"/>
        <v>0</v>
      </c>
      <c r="W4026" s="23">
        <f t="shared" si="2964"/>
        <v>0</v>
      </c>
      <c r="X4026" s="23">
        <f t="shared" si="2952"/>
        <v>48783051.978546493</v>
      </c>
      <c r="Y4026" s="23">
        <f t="shared" si="2934"/>
        <v>13825559.361691331</v>
      </c>
      <c r="Z4026" s="3">
        <f t="shared" si="2935"/>
        <v>0</v>
      </c>
      <c r="AA4026" s="23">
        <f t="shared" si="2936"/>
        <v>79546621.144429848</v>
      </c>
      <c r="AB4026" s="26">
        <f t="shared" si="2953"/>
        <v>70086276.274228618</v>
      </c>
      <c r="AC4026" s="23">
        <f t="shared" si="2954"/>
        <v>74889487.274228647</v>
      </c>
      <c r="AD4026" s="23">
        <f t="shared" si="2960"/>
        <v>4803211</v>
      </c>
      <c r="AE4026" s="24">
        <f t="shared" si="2968"/>
        <v>70086276.274228647</v>
      </c>
      <c r="AF4026" s="3">
        <f t="shared" si="2955"/>
        <v>0</v>
      </c>
      <c r="AG4026" s="2">
        <f t="shared" si="2937"/>
        <v>0</v>
      </c>
      <c r="AH4026" s="2">
        <f t="shared" si="2938"/>
        <v>262.86733200660598</v>
      </c>
      <c r="AI4026" s="23">
        <f t="shared" si="2961"/>
        <v>12789005348.375422</v>
      </c>
      <c r="AJ4026" s="23">
        <f t="shared" si="2939"/>
        <v>6219.922423797766</v>
      </c>
      <c r="AK4026" s="23">
        <f t="shared" si="2940"/>
        <v>0</v>
      </c>
      <c r="AL4026" s="23">
        <f t="shared" si="2965"/>
        <v>0</v>
      </c>
      <c r="AM4026" s="23">
        <f t="shared" si="2966"/>
        <v>0</v>
      </c>
      <c r="AN4026" s="16">
        <f t="shared" si="2956"/>
        <v>0</v>
      </c>
      <c r="AO4026" s="23">
        <f t="shared" si="2957"/>
        <v>0</v>
      </c>
      <c r="AP4026" s="22">
        <f t="shared" si="2958"/>
        <v>0</v>
      </c>
      <c r="AQ4026" s="30">
        <f t="shared" si="2941"/>
        <v>37775727197.254814</v>
      </c>
      <c r="AR4026" s="28">
        <f t="shared" si="2942"/>
        <v>18671941117.262825</v>
      </c>
      <c r="AS4026" s="25">
        <f t="shared" si="2943"/>
        <v>200337590.02425668</v>
      </c>
      <c r="AT4026" s="32">
        <f t="shared" si="2944"/>
        <v>0</v>
      </c>
      <c r="AU4026" s="23">
        <f t="shared" si="2945"/>
        <v>0</v>
      </c>
      <c r="AV4026" s="22">
        <f t="shared" si="2946"/>
        <v>5541763171.6776676</v>
      </c>
      <c r="AW4026" s="31">
        <f t="shared" si="2959"/>
        <v>24976226281.068504</v>
      </c>
    </row>
    <row r="4027" spans="1:53" x14ac:dyDescent="0.25">
      <c r="A4027">
        <f t="shared" si="2967"/>
        <v>1043</v>
      </c>
      <c r="B4027" t="s">
        <v>7</v>
      </c>
      <c r="C4027" s="27">
        <f t="shared" si="2924"/>
        <v>0</v>
      </c>
      <c r="D4027" s="27">
        <f t="shared" si="2947"/>
        <v>0</v>
      </c>
      <c r="E4027" s="27" t="b">
        <f t="shared" si="2923"/>
        <v>1</v>
      </c>
      <c r="F4027" s="29">
        <f t="shared" si="2925"/>
        <v>0</v>
      </c>
      <c r="G4027" s="27">
        <f t="shared" si="2948"/>
        <v>0</v>
      </c>
      <c r="H4027" s="22">
        <f t="shared" si="2926"/>
        <v>46058481136.210938</v>
      </c>
      <c r="I4027" s="23">
        <f t="shared" si="2927"/>
        <v>132580106.5049091</v>
      </c>
      <c r="J4027" s="23">
        <f t="shared" si="2928"/>
        <v>1086</v>
      </c>
      <c r="K4027" s="19">
        <f t="shared" si="2949"/>
        <v>225.0831931027827</v>
      </c>
      <c r="L4027" s="16">
        <f t="shared" si="2929"/>
        <v>317.69836032091206</v>
      </c>
      <c r="M4027" s="23">
        <f>M4026-IF($B4027="B",(Percent_Rent_In_Elsies*2.49%/12 * H4026)/K4026,0)+IF($B4027="D",N4027,0)+IF(B4027="D",AK4026)+IF(B4027="C",F4026*90%)-(Y4027-Y4026)-IF($B4027="A",Q4026/K4026) + IF($B4027="A",Q4026/K4026)</f>
        <v>-74778932.321378767</v>
      </c>
      <c r="N4027" s="23">
        <f t="shared" si="2930"/>
        <v>0</v>
      </c>
      <c r="O4027" s="22">
        <f t="shared" si="2931"/>
        <v>0</v>
      </c>
      <c r="P4027" s="22">
        <f t="shared" si="2962"/>
        <v>0</v>
      </c>
      <c r="Q4027" s="22">
        <f t="shared" si="2963"/>
        <v>0</v>
      </c>
      <c r="R4027" s="22">
        <f t="shared" si="2932"/>
        <v>515335701.9284386</v>
      </c>
      <c r="S4027" s="16">
        <f t="shared" ref="S4027:S4090" si="2969">IF($B4027="D",0,S4026+IF($B4027="B",R4026/12,0))</f>
        <v>46848700.175312601</v>
      </c>
      <c r="T4027" s="15">
        <f t="shared" si="2933"/>
        <v>0</v>
      </c>
      <c r="U4027" s="23">
        <f t="shared" si="2950"/>
        <v>2289534.3487201817</v>
      </c>
      <c r="V4027" s="23">
        <f t="shared" si="2951"/>
        <v>208139.48624728923</v>
      </c>
      <c r="W4027" s="23">
        <f t="shared" si="2964"/>
        <v>0</v>
      </c>
      <c r="X4027" s="23">
        <f t="shared" si="2952"/>
        <v>48783051.978546493</v>
      </c>
      <c r="Y4027" s="23">
        <f t="shared" si="2934"/>
        <v>13825559.361691331</v>
      </c>
      <c r="Z4027" s="3">
        <f t="shared" si="2935"/>
        <v>0</v>
      </c>
      <c r="AA4027" s="23">
        <f t="shared" si="2936"/>
        <v>79546621.144429848</v>
      </c>
      <c r="AB4027" s="26">
        <f t="shared" si="2953"/>
        <v>70086276.274228618</v>
      </c>
      <c r="AC4027" s="23">
        <f t="shared" si="2954"/>
        <v>74889487.274228647</v>
      </c>
      <c r="AD4027" s="23">
        <f t="shared" si="2960"/>
        <v>4803211</v>
      </c>
      <c r="AE4027" s="24">
        <f t="shared" si="2968"/>
        <v>70086276.274228647</v>
      </c>
      <c r="AF4027" s="3">
        <f t="shared" si="2955"/>
        <v>0</v>
      </c>
      <c r="AG4027" s="2">
        <f t="shared" si="2937"/>
        <v>0</v>
      </c>
      <c r="AH4027" s="2">
        <f t="shared" si="2938"/>
        <v>262.86733200660598</v>
      </c>
      <c r="AI4027" s="23">
        <f t="shared" si="2961"/>
        <v>12789005348.375422</v>
      </c>
      <c r="AJ4027" s="23">
        <f t="shared" si="2939"/>
        <v>6219.922423797766</v>
      </c>
      <c r="AK4027" s="23">
        <f t="shared" si="2940"/>
        <v>0</v>
      </c>
      <c r="AL4027" s="23">
        <f t="shared" si="2965"/>
        <v>13582922.075107574</v>
      </c>
      <c r="AM4027" s="23">
        <f t="shared" si="2966"/>
        <v>12672708239.348892</v>
      </c>
      <c r="AN4027" s="16">
        <f t="shared" si="2956"/>
        <v>0</v>
      </c>
      <c r="AO4027" s="23">
        <f t="shared" si="2957"/>
        <v>212302.27597223507</v>
      </c>
      <c r="AP4027" s="22">
        <f t="shared" si="2958"/>
        <v>47785674.178818852</v>
      </c>
      <c r="AQ4027" s="30">
        <f t="shared" si="2941"/>
        <v>37870892367.381927</v>
      </c>
      <c r="AR4027" s="28">
        <f t="shared" si="2942"/>
        <v>18719320613.211124</v>
      </c>
      <c r="AS4027" s="25">
        <f t="shared" si="2943"/>
        <v>200337590.02425668</v>
      </c>
      <c r="AT4027" s="32">
        <f t="shared" si="2944"/>
        <v>0</v>
      </c>
      <c r="AU4027" s="23">
        <f t="shared" si="2945"/>
        <v>0</v>
      </c>
      <c r="AV4027" s="22">
        <f t="shared" si="2946"/>
        <v>5541763171.6776676</v>
      </c>
      <c r="AW4027" s="31">
        <f t="shared" si="2959"/>
        <v>25071391451.195618</v>
      </c>
    </row>
    <row r="4028" spans="1:53" x14ac:dyDescent="0.25">
      <c r="A4028">
        <f t="shared" si="2967"/>
        <v>1043</v>
      </c>
      <c r="B4028" t="s">
        <v>8</v>
      </c>
      <c r="C4028" s="27">
        <f t="shared" si="2924"/>
        <v>0</v>
      </c>
      <c r="D4028" s="27">
        <f t="shared" si="2947"/>
        <v>0</v>
      </c>
      <c r="E4028" s="27" t="b">
        <f t="shared" si="2923"/>
        <v>1</v>
      </c>
      <c r="F4028" s="29">
        <f t="shared" si="2925"/>
        <v>0</v>
      </c>
      <c r="G4028" s="27">
        <f t="shared" si="2948"/>
        <v>0</v>
      </c>
      <c r="H4028" s="22">
        <f t="shared" si="2926"/>
        <v>46058481136.210938</v>
      </c>
      <c r="I4028" s="23">
        <f t="shared" si="2927"/>
        <v>132580106.5049091</v>
      </c>
      <c r="J4028" s="23">
        <f t="shared" si="2928"/>
        <v>1086</v>
      </c>
      <c r="K4028" s="19">
        <f t="shared" si="2949"/>
        <v>225.0831931027827</v>
      </c>
      <c r="L4028" s="16">
        <f t="shared" si="2929"/>
        <v>317.69836032091206</v>
      </c>
      <c r="M4028" s="23">
        <f>M4027-IF($B4028="B",(Percent_Rent_In_Elsies*2.49%/12 * H4027)/K4027,0)+IF($B4028="D",N4028,0)+IF(B4028="D",AK4027)+IF(B4028="C",F4027*90%)-(Y4028-Y4027)-IF($B4028="A",Q4027/K4027) + IF($B4028="A",Q4027/K4027)</f>
        <v>-74778932.321378767</v>
      </c>
      <c r="N4028" s="23">
        <f t="shared" si="2930"/>
        <v>0</v>
      </c>
      <c r="O4028" s="22">
        <f t="shared" si="2931"/>
        <v>0</v>
      </c>
      <c r="P4028" s="22">
        <f t="shared" si="2962"/>
        <v>0</v>
      </c>
      <c r="Q4028" s="22">
        <f t="shared" si="2963"/>
        <v>0</v>
      </c>
      <c r="R4028" s="22">
        <f t="shared" si="2932"/>
        <v>563121376.10725749</v>
      </c>
      <c r="S4028" s="16">
        <f t="shared" si="2969"/>
        <v>46848700.175312601</v>
      </c>
      <c r="T4028" s="15">
        <f t="shared" si="2933"/>
        <v>0</v>
      </c>
      <c r="U4028" s="23">
        <f t="shared" si="2950"/>
        <v>2501836.6246924167</v>
      </c>
      <c r="V4028" s="23">
        <f t="shared" si="2951"/>
        <v>208139.48624728923</v>
      </c>
      <c r="W4028" s="23">
        <f t="shared" si="2964"/>
        <v>0</v>
      </c>
      <c r="X4028" s="23">
        <f t="shared" si="2952"/>
        <v>48783051.978546493</v>
      </c>
      <c r="Y4028" s="23">
        <f t="shared" si="2934"/>
        <v>13825559.361691331</v>
      </c>
      <c r="Z4028" s="3">
        <f t="shared" si="2935"/>
        <v>0</v>
      </c>
      <c r="AA4028" s="23">
        <f t="shared" si="2936"/>
        <v>79546621.144429848</v>
      </c>
      <c r="AB4028" s="26">
        <f t="shared" si="2953"/>
        <v>70086276.274228603</v>
      </c>
      <c r="AC4028" s="23">
        <f t="shared" si="2954"/>
        <v>74889487.274228647</v>
      </c>
      <c r="AD4028" s="23">
        <f t="shared" si="2960"/>
        <v>4803211</v>
      </c>
      <c r="AE4028" s="24">
        <f t="shared" si="2968"/>
        <v>70086276.274228647</v>
      </c>
      <c r="AF4028" s="3">
        <f t="shared" si="2955"/>
        <v>1E-4</v>
      </c>
      <c r="AG4028" s="2">
        <f t="shared" si="2937"/>
        <v>0</v>
      </c>
      <c r="AH4028" s="2">
        <f t="shared" si="2938"/>
        <v>262.86733200660598</v>
      </c>
      <c r="AI4028" s="23">
        <f t="shared" si="2961"/>
        <v>12789005348.375422</v>
      </c>
      <c r="AJ4028" s="23">
        <f t="shared" si="2939"/>
        <v>6219.922423797766</v>
      </c>
      <c r="AK4028" s="23">
        <f t="shared" si="2940"/>
        <v>71419.434113334035</v>
      </c>
      <c r="AL4028" s="23">
        <f t="shared" si="2965"/>
        <v>0</v>
      </c>
      <c r="AM4028" s="23">
        <f t="shared" si="2966"/>
        <v>0</v>
      </c>
      <c r="AN4028" s="16">
        <f t="shared" si="2956"/>
        <v>0</v>
      </c>
      <c r="AO4028" s="23">
        <f t="shared" si="2957"/>
        <v>0</v>
      </c>
      <c r="AP4028" s="22">
        <f t="shared" si="2958"/>
        <v>0</v>
      </c>
      <c r="AQ4028" s="30">
        <f t="shared" si="2941"/>
        <v>37870892367.381927</v>
      </c>
      <c r="AR4028" s="28">
        <f t="shared" si="2942"/>
        <v>18719320613.211124</v>
      </c>
      <c r="AS4028" s="25">
        <f t="shared" si="2943"/>
        <v>200337590.02425668</v>
      </c>
      <c r="AT4028" s="32">
        <f t="shared" si="2944"/>
        <v>0</v>
      </c>
      <c r="AU4028" s="23">
        <f t="shared" si="2945"/>
        <v>0</v>
      </c>
      <c r="AV4028" s="22">
        <f t="shared" si="2946"/>
        <v>5541763171.6776676</v>
      </c>
      <c r="AW4028" s="31">
        <f t="shared" si="2959"/>
        <v>25071391451.195618</v>
      </c>
    </row>
    <row r="4029" spans="1:53" x14ac:dyDescent="0.25">
      <c r="A4029" s="21">
        <f t="shared" si="2967"/>
        <v>1043</v>
      </c>
      <c r="B4029" s="21" t="s">
        <v>9</v>
      </c>
      <c r="C4029" s="27">
        <f t="shared" si="2924"/>
        <v>0</v>
      </c>
      <c r="D4029" s="27">
        <f t="shared" si="2947"/>
        <v>0</v>
      </c>
      <c r="E4029" s="27" t="b">
        <f t="shared" si="2923"/>
        <v>1</v>
      </c>
      <c r="F4029" s="29">
        <f t="shared" si="2925"/>
        <v>0</v>
      </c>
      <c r="G4029" s="27">
        <f t="shared" si="2948"/>
        <v>0</v>
      </c>
      <c r="H4029" s="22">
        <f t="shared" si="2926"/>
        <v>46058481136.210938</v>
      </c>
      <c r="I4029" s="23">
        <f t="shared" si="2927"/>
        <v>132580106.5049091</v>
      </c>
      <c r="J4029" s="23">
        <f t="shared" si="2928"/>
        <v>1086</v>
      </c>
      <c r="K4029" s="19">
        <f t="shared" si="2949"/>
        <v>225.0831931027827</v>
      </c>
      <c r="L4029" s="16">
        <f t="shared" si="2929"/>
        <v>317.69836032091206</v>
      </c>
      <c r="M4029" s="23">
        <f>M4028-IF($B4029="B",(Percent_Rent_In_Elsies*2.49%/12 * H4028)/K4028,0)+IF($B4029="D",N4029,0)+IF(B4029="D",AK4028)+IF(B4029="C",F4028*90%)-(Y4029-Y4028)-IF($B4029="A",Q4028/K4028) + IF($B4029="A",Q4028/K4028)</f>
        <v>-74707512.887265429</v>
      </c>
      <c r="N4029" s="23">
        <f t="shared" si="2930"/>
        <v>0</v>
      </c>
      <c r="O4029" s="22">
        <f t="shared" si="2931"/>
        <v>32731648.276844636</v>
      </c>
      <c r="P4029" s="22">
        <f t="shared" si="2962"/>
        <v>0</v>
      </c>
      <c r="Q4029" s="22">
        <f t="shared" si="2963"/>
        <v>0</v>
      </c>
      <c r="R4029" s="22">
        <f t="shared" si="2932"/>
        <v>563121376.10725749</v>
      </c>
      <c r="S4029" s="16">
        <f t="shared" si="2969"/>
        <v>0</v>
      </c>
      <c r="T4029" s="15">
        <f t="shared" si="2933"/>
        <v>14117051.898467965</v>
      </c>
      <c r="U4029" s="23">
        <f t="shared" si="2950"/>
        <v>2501836.6246924167</v>
      </c>
      <c r="V4029" s="23">
        <f t="shared" si="2951"/>
        <v>0</v>
      </c>
      <c r="W4029" s="23">
        <f t="shared" si="2964"/>
        <v>208139.48624728923</v>
      </c>
      <c r="X4029" s="23">
        <f t="shared" si="2952"/>
        <v>48783051.978546493</v>
      </c>
      <c r="Y4029" s="23">
        <f t="shared" si="2934"/>
        <v>13825559.361691331</v>
      </c>
      <c r="Z4029" s="3">
        <f t="shared" si="2935"/>
        <v>0</v>
      </c>
      <c r="AA4029" s="23">
        <f t="shared" si="2936"/>
        <v>79475201.710316509</v>
      </c>
      <c r="AB4029" s="26">
        <f t="shared" si="2953"/>
        <v>70086276.274228618</v>
      </c>
      <c r="AC4029" s="23">
        <f t="shared" si="2954"/>
        <v>74889487.274228647</v>
      </c>
      <c r="AD4029" s="23">
        <f t="shared" si="2960"/>
        <v>4803211</v>
      </c>
      <c r="AE4029" s="24">
        <f t="shared" si="2968"/>
        <v>70086276.274228647</v>
      </c>
      <c r="AF4029" s="3">
        <f t="shared" si="2955"/>
        <v>0</v>
      </c>
      <c r="AG4029" s="2">
        <f t="shared" si="2937"/>
        <v>0</v>
      </c>
      <c r="AH4029" s="2">
        <f t="shared" si="2938"/>
        <v>262.86733200660598</v>
      </c>
      <c r="AI4029" s="23">
        <f t="shared" si="2961"/>
        <v>12777522981.03269</v>
      </c>
      <c r="AJ4029" s="23">
        <f t="shared" si="2939"/>
        <v>6219.922423797766</v>
      </c>
      <c r="AK4029" s="23">
        <f t="shared" si="2940"/>
        <v>0</v>
      </c>
      <c r="AL4029" s="23">
        <f t="shared" si="2965"/>
        <v>0</v>
      </c>
      <c r="AM4029" s="23">
        <f t="shared" si="2966"/>
        <v>0</v>
      </c>
      <c r="AN4029" s="16">
        <f t="shared" si="2956"/>
        <v>0</v>
      </c>
      <c r="AO4029" s="23">
        <f t="shared" si="2957"/>
        <v>0</v>
      </c>
      <c r="AP4029" s="22">
        <f t="shared" si="2958"/>
        <v>0</v>
      </c>
      <c r="AQ4029" s="30">
        <f t="shared" si="2941"/>
        <v>37870892367.381927</v>
      </c>
      <c r="AR4029" s="28">
        <f t="shared" si="2942"/>
        <v>18719320613.211124</v>
      </c>
      <c r="AS4029" s="25">
        <f t="shared" si="2943"/>
        <v>200337590.02425668</v>
      </c>
      <c r="AT4029" s="32">
        <f t="shared" si="2944"/>
        <v>0</v>
      </c>
      <c r="AU4029" s="23">
        <f t="shared" si="2945"/>
        <v>0</v>
      </c>
      <c r="AV4029" s="22">
        <f t="shared" si="2946"/>
        <v>5541763171.6776676</v>
      </c>
      <c r="AW4029" s="31">
        <f t="shared" si="2959"/>
        <v>25071391451.195618</v>
      </c>
      <c r="AX4029" s="21"/>
      <c r="AY4029" s="21"/>
      <c r="AZ4029" s="21"/>
      <c r="BA4029" s="21"/>
    </row>
    <row r="4030" spans="1:53" x14ac:dyDescent="0.25">
      <c r="A4030" s="21">
        <f t="shared" si="2967"/>
        <v>1043</v>
      </c>
      <c r="B4030" s="21" t="s">
        <v>28</v>
      </c>
      <c r="C4030" s="27">
        <f t="shared" si="2924"/>
        <v>0</v>
      </c>
      <c r="D4030" s="27">
        <f t="shared" si="2947"/>
        <v>0</v>
      </c>
      <c r="E4030" s="27" t="b">
        <f t="shared" si="2923"/>
        <v>1</v>
      </c>
      <c r="F4030" s="29">
        <f t="shared" si="2925"/>
        <v>0</v>
      </c>
      <c r="G4030" s="27">
        <f t="shared" si="2948"/>
        <v>0</v>
      </c>
      <c r="H4030" s="22">
        <f t="shared" si="2926"/>
        <v>46058481136.210938</v>
      </c>
      <c r="I4030" s="23">
        <f t="shared" si="2927"/>
        <v>132580106.5049091</v>
      </c>
      <c r="J4030" s="23">
        <f t="shared" si="2928"/>
        <v>1086</v>
      </c>
      <c r="K4030" s="19">
        <f t="shared" si="2949"/>
        <v>225.0831931027827</v>
      </c>
      <c r="L4030" s="16">
        <f t="shared" si="2929"/>
        <v>317.69836032091206</v>
      </c>
      <c r="M4030" s="23">
        <f>M4029-IF($B4030="B",(Percent_Rent_In_Elsies*2.49%/12 * H4029)/K4029,0)+IF($B4030="D",N4030,0)+IF(B4030="D",AK4029)+IF(B4030="C",F4029*90%)-(Y4030-Y4029)-IF($B4030="A",Q4029/K4029) + IF($B4030="A",Q4029/K4029)</f>
        <v>-74707512.887265429</v>
      </c>
      <c r="N4030" s="23">
        <f t="shared" si="2930"/>
        <v>0</v>
      </c>
      <c r="O4030" s="22">
        <f t="shared" si="2931"/>
        <v>0</v>
      </c>
      <c r="P4030" s="22">
        <f t="shared" si="2962"/>
        <v>32731648.276844636</v>
      </c>
      <c r="Q4030" s="22">
        <f t="shared" si="2963"/>
        <v>0</v>
      </c>
      <c r="R4030" s="22">
        <f t="shared" si="2932"/>
        <v>563121376.10725749</v>
      </c>
      <c r="S4030" s="16">
        <f t="shared" si="2969"/>
        <v>0</v>
      </c>
      <c r="T4030" s="15">
        <f t="shared" si="2933"/>
        <v>0</v>
      </c>
      <c r="U4030" s="23">
        <f t="shared" si="2950"/>
        <v>2501836.6246924167</v>
      </c>
      <c r="V4030" s="23">
        <f t="shared" si="2951"/>
        <v>0</v>
      </c>
      <c r="W4030" s="23">
        <f t="shared" si="2964"/>
        <v>0</v>
      </c>
      <c r="X4030" s="23">
        <f t="shared" si="2952"/>
        <v>48783051.978546493</v>
      </c>
      <c r="Y4030" s="23">
        <f t="shared" si="2934"/>
        <v>13825559.361691331</v>
      </c>
      <c r="Z4030" s="3">
        <f t="shared" si="2935"/>
        <v>10406.974312364464</v>
      </c>
      <c r="AA4030" s="23">
        <f t="shared" si="2936"/>
        <v>79631306.32500197</v>
      </c>
      <c r="AB4030" s="26">
        <f t="shared" si="2953"/>
        <v>70086276.274228618</v>
      </c>
      <c r="AC4030" s="23">
        <f t="shared" si="2954"/>
        <v>74889487.274228647</v>
      </c>
      <c r="AD4030" s="23">
        <f t="shared" si="2960"/>
        <v>4803211</v>
      </c>
      <c r="AE4030" s="24">
        <f t="shared" si="2968"/>
        <v>70086276.274228647</v>
      </c>
      <c r="AF4030" s="3">
        <f t="shared" si="2955"/>
        <v>0</v>
      </c>
      <c r="AG4030" s="2">
        <f t="shared" si="2937"/>
        <v>1248836917.4837356</v>
      </c>
      <c r="AH4030" s="2">
        <f t="shared" si="2938"/>
        <v>262.86733200660598</v>
      </c>
      <c r="AI4030" s="23">
        <f t="shared" si="2961"/>
        <v>12802620498.983749</v>
      </c>
      <c r="AJ4030" s="23">
        <f t="shared" si="2939"/>
        <v>6219.922423797766</v>
      </c>
      <c r="AK4030" s="23">
        <f t="shared" si="2940"/>
        <v>0</v>
      </c>
      <c r="AL4030" s="23">
        <f t="shared" si="2965"/>
        <v>0</v>
      </c>
      <c r="AM4030" s="23">
        <f t="shared" si="2966"/>
        <v>0</v>
      </c>
      <c r="AN4030" s="16">
        <f t="shared" si="2956"/>
        <v>0</v>
      </c>
      <c r="AO4030" s="23">
        <f t="shared" si="2957"/>
        <v>0</v>
      </c>
      <c r="AP4030" s="22">
        <f t="shared" si="2958"/>
        <v>0</v>
      </c>
      <c r="AQ4030" s="30">
        <f t="shared" si="2941"/>
        <v>37870892367.381927</v>
      </c>
      <c r="AR4030" s="28">
        <f t="shared" si="2942"/>
        <v>18719320613.211124</v>
      </c>
      <c r="AS4030" s="25">
        <f t="shared" si="2943"/>
        <v>200337590.02425668</v>
      </c>
      <c r="AT4030" s="32">
        <f t="shared" si="2944"/>
        <v>20813.948624728928</v>
      </c>
      <c r="AU4030" s="23">
        <f t="shared" si="2945"/>
        <v>20813.948624728928</v>
      </c>
      <c r="AV4030" s="22">
        <f t="shared" si="2946"/>
        <v>5555880223.5761356</v>
      </c>
      <c r="AW4030" s="31">
        <f t="shared" si="2959"/>
        <v>25071391451.195618</v>
      </c>
      <c r="AX4030" s="21"/>
      <c r="AY4030" s="21"/>
      <c r="AZ4030" s="21"/>
      <c r="BA4030" s="21"/>
    </row>
    <row r="4031" spans="1:53" x14ac:dyDescent="0.25">
      <c r="A4031">
        <f t="shared" si="2967"/>
        <v>1044</v>
      </c>
      <c r="B4031" t="s">
        <v>6</v>
      </c>
      <c r="C4031" s="27">
        <f t="shared" si="2924"/>
        <v>0</v>
      </c>
      <c r="D4031" s="27">
        <f t="shared" si="2947"/>
        <v>0</v>
      </c>
      <c r="E4031" s="27" t="b">
        <f t="shared" si="2923"/>
        <v>1</v>
      </c>
      <c r="F4031" s="29">
        <f t="shared" si="2925"/>
        <v>0</v>
      </c>
      <c r="G4031" s="27">
        <f t="shared" si="2948"/>
        <v>0</v>
      </c>
      <c r="H4031" s="22">
        <f t="shared" si="2926"/>
        <v>46135245271.437958</v>
      </c>
      <c r="I4031" s="23">
        <f t="shared" si="2927"/>
        <v>132580106.5049091</v>
      </c>
      <c r="J4031" s="23">
        <f t="shared" si="2928"/>
        <v>1086</v>
      </c>
      <c r="K4031" s="19">
        <f t="shared" si="2949"/>
        <v>225.0831931027827</v>
      </c>
      <c r="L4031" s="16">
        <f t="shared" si="2929"/>
        <v>318.22785758811358</v>
      </c>
      <c r="M4031" s="23">
        <f>M4030-IF($B4031="B",(Percent_Rent_In_Elsies*2.49%/12 * H4030)/K4030,0)+IF($B4031="D",N4031,0)+IF(B4031="D",AK4030)+IF(B4031="C",F4030*90%)-(Y4031-Y4030)-IF($B4031="A",Q4030/K4030) + IF($B4031="A",Q4030/K4030)</f>
        <v>-74707512.887265429</v>
      </c>
      <c r="N4031" s="23">
        <f t="shared" si="2930"/>
        <v>0</v>
      </c>
      <c r="O4031" s="22">
        <f t="shared" si="2931"/>
        <v>0</v>
      </c>
      <c r="P4031" s="22">
        <f t="shared" si="2962"/>
        <v>0</v>
      </c>
      <c r="Q4031" s="22">
        <f t="shared" si="2963"/>
        <v>0</v>
      </c>
      <c r="R4031" s="22">
        <f t="shared" si="2932"/>
        <v>563121376.10725749</v>
      </c>
      <c r="S4031" s="16">
        <f t="shared" si="2969"/>
        <v>0</v>
      </c>
      <c r="T4031" s="15">
        <f t="shared" si="2933"/>
        <v>0</v>
      </c>
      <c r="U4031" s="23">
        <f t="shared" si="2950"/>
        <v>2501836.6246924167</v>
      </c>
      <c r="V4031" s="23">
        <f t="shared" si="2951"/>
        <v>0</v>
      </c>
      <c r="W4031" s="23">
        <f t="shared" si="2964"/>
        <v>0</v>
      </c>
      <c r="X4031" s="23">
        <f t="shared" si="2952"/>
        <v>48835086.850108318</v>
      </c>
      <c r="Y4031" s="23">
        <f t="shared" si="2934"/>
        <v>13825559.361691331</v>
      </c>
      <c r="Z4031" s="3">
        <f t="shared" si="2935"/>
        <v>0</v>
      </c>
      <c r="AA4031" s="23">
        <f t="shared" si="2936"/>
        <v>79631306.32500197</v>
      </c>
      <c r="AB4031" s="26">
        <f t="shared" si="2953"/>
        <v>70086276.274228618</v>
      </c>
      <c r="AC4031" s="23">
        <f t="shared" si="2954"/>
        <v>74889487.274228647</v>
      </c>
      <c r="AD4031" s="23">
        <f t="shared" si="2960"/>
        <v>4803211</v>
      </c>
      <c r="AE4031" s="24">
        <f t="shared" si="2968"/>
        <v>70086276.274228647</v>
      </c>
      <c r="AF4031" s="3">
        <f t="shared" si="2955"/>
        <v>0</v>
      </c>
      <c r="AG4031" s="2">
        <f t="shared" si="2937"/>
        <v>0</v>
      </c>
      <c r="AH4031" s="2">
        <f t="shared" si="2938"/>
        <v>263.30544422661706</v>
      </c>
      <c r="AI4031" s="23">
        <f t="shared" si="2961"/>
        <v>12802620498.983749</v>
      </c>
      <c r="AJ4031" s="23">
        <f t="shared" si="2939"/>
        <v>6219.922423797766</v>
      </c>
      <c r="AK4031" s="23">
        <f t="shared" si="2940"/>
        <v>0</v>
      </c>
      <c r="AL4031" s="23">
        <f t="shared" si="2965"/>
        <v>0</v>
      </c>
      <c r="AM4031" s="23">
        <f t="shared" si="2966"/>
        <v>0</v>
      </c>
      <c r="AN4031" s="16">
        <f t="shared" si="2956"/>
        <v>0</v>
      </c>
      <c r="AO4031" s="23">
        <f t="shared" si="2957"/>
        <v>0</v>
      </c>
      <c r="AP4031" s="22">
        <f t="shared" si="2958"/>
        <v>0</v>
      </c>
      <c r="AQ4031" s="30">
        <f t="shared" si="2941"/>
        <v>37870892367.381927</v>
      </c>
      <c r="AR4031" s="28">
        <f t="shared" si="2942"/>
        <v>18719320613.211124</v>
      </c>
      <c r="AS4031" s="25">
        <f t="shared" si="2943"/>
        <v>200337590.02425668</v>
      </c>
      <c r="AT4031" s="32">
        <f t="shared" si="2944"/>
        <v>0</v>
      </c>
      <c r="AU4031" s="23">
        <f t="shared" si="2945"/>
        <v>0</v>
      </c>
      <c r="AV4031" s="22">
        <f t="shared" si="2946"/>
        <v>5555880223.5761356</v>
      </c>
      <c r="AW4031" s="31">
        <f t="shared" si="2959"/>
        <v>25038659802.918774</v>
      </c>
    </row>
    <row r="4032" spans="1:53" x14ac:dyDescent="0.25">
      <c r="A4032">
        <f t="shared" si="2967"/>
        <v>1044</v>
      </c>
      <c r="B4032" t="s">
        <v>7</v>
      </c>
      <c r="C4032" s="27">
        <f t="shared" si="2924"/>
        <v>0</v>
      </c>
      <c r="D4032" s="27">
        <f t="shared" si="2947"/>
        <v>0</v>
      </c>
      <c r="E4032" s="27" t="b">
        <f t="shared" si="2923"/>
        <v>1</v>
      </c>
      <c r="F4032" s="29">
        <f t="shared" si="2925"/>
        <v>0</v>
      </c>
      <c r="G4032" s="27">
        <f t="shared" si="2948"/>
        <v>0</v>
      </c>
      <c r="H4032" s="22">
        <f t="shared" si="2926"/>
        <v>46135245271.437958</v>
      </c>
      <c r="I4032" s="23">
        <f t="shared" si="2927"/>
        <v>132580106.5049091</v>
      </c>
      <c r="J4032" s="23">
        <f t="shared" si="2928"/>
        <v>1086</v>
      </c>
      <c r="K4032" s="19">
        <f t="shared" si="2949"/>
        <v>225.0831931027827</v>
      </c>
      <c r="L4032" s="16">
        <f t="shared" si="2929"/>
        <v>318.22785758811358</v>
      </c>
      <c r="M4032" s="23">
        <f>M4031-IF($B4032="B",(Percent_Rent_In_Elsies*2.49%/12 * H4031)/K4031,0)+IF($B4032="D",N4032,0)+IF(B4032="D",AK4031)+IF(B4032="C",F4031*90%)-(Y4032-Y4031)-IF($B4032="A",Q4031/K4031) + IF($B4032="A",Q4031/K4031)</f>
        <v>-74920169.000364289</v>
      </c>
      <c r="N4032" s="23">
        <f t="shared" si="2930"/>
        <v>0</v>
      </c>
      <c r="O4032" s="22">
        <f t="shared" si="2931"/>
        <v>0</v>
      </c>
      <c r="P4032" s="22">
        <f t="shared" si="2962"/>
        <v>0</v>
      </c>
      <c r="Q4032" s="22">
        <f t="shared" si="2963"/>
        <v>0</v>
      </c>
      <c r="R4032" s="22">
        <f t="shared" si="2932"/>
        <v>516194594.76498604</v>
      </c>
      <c r="S4032" s="16">
        <f t="shared" si="2969"/>
        <v>46926781.342271455</v>
      </c>
      <c r="T4032" s="15">
        <f t="shared" si="2933"/>
        <v>0</v>
      </c>
      <c r="U4032" s="23">
        <f t="shared" si="2950"/>
        <v>2293350.2393013821</v>
      </c>
      <c r="V4032" s="23">
        <f t="shared" si="2951"/>
        <v>208486.38539103474</v>
      </c>
      <c r="W4032" s="23">
        <f t="shared" si="2964"/>
        <v>0</v>
      </c>
      <c r="X4032" s="23">
        <f t="shared" si="2952"/>
        <v>48835086.850108318</v>
      </c>
      <c r="Y4032" s="23">
        <f t="shared" si="2934"/>
        <v>13825559.361691331</v>
      </c>
      <c r="Z4032" s="3">
        <f t="shared" si="2935"/>
        <v>0</v>
      </c>
      <c r="AA4032" s="23">
        <f t="shared" si="2936"/>
        <v>79631306.32500197</v>
      </c>
      <c r="AB4032" s="26">
        <f t="shared" si="2953"/>
        <v>70086276.274228618</v>
      </c>
      <c r="AC4032" s="23">
        <f t="shared" si="2954"/>
        <v>74889487.274228647</v>
      </c>
      <c r="AD4032" s="23">
        <f t="shared" si="2960"/>
        <v>4803211</v>
      </c>
      <c r="AE4032" s="24">
        <f t="shared" si="2968"/>
        <v>70086276.274228647</v>
      </c>
      <c r="AF4032" s="3">
        <f t="shared" si="2955"/>
        <v>0</v>
      </c>
      <c r="AG4032" s="2">
        <f t="shared" si="2937"/>
        <v>0</v>
      </c>
      <c r="AH4032" s="2">
        <f t="shared" si="2938"/>
        <v>263.30544422661706</v>
      </c>
      <c r="AI4032" s="23">
        <f t="shared" si="2961"/>
        <v>12802620498.983749</v>
      </c>
      <c r="AJ4032" s="23">
        <f t="shared" si="2939"/>
        <v>6219.922423797766</v>
      </c>
      <c r="AK4032" s="23">
        <f t="shared" si="2940"/>
        <v>0</v>
      </c>
      <c r="AL4032" s="23">
        <f t="shared" si="2965"/>
        <v>13615150.608327866</v>
      </c>
      <c r="AM4032" s="23">
        <f t="shared" si="2966"/>
        <v>12702777085.818342</v>
      </c>
      <c r="AN4032" s="16">
        <f t="shared" si="2956"/>
        <v>0</v>
      </c>
      <c r="AO4032" s="23">
        <f t="shared" si="2957"/>
        <v>212656.11309885545</v>
      </c>
      <c r="AP4032" s="22">
        <f t="shared" si="2958"/>
        <v>47865316.969116889</v>
      </c>
      <c r="AQ4032" s="30">
        <f t="shared" si="2941"/>
        <v>37966216146.125923</v>
      </c>
      <c r="AR4032" s="28">
        <f t="shared" si="2942"/>
        <v>18766779074.986004</v>
      </c>
      <c r="AS4032" s="25">
        <f t="shared" si="2943"/>
        <v>200337590.02425668</v>
      </c>
      <c r="AT4032" s="32">
        <f t="shared" si="2944"/>
        <v>0</v>
      </c>
      <c r="AU4032" s="23">
        <f t="shared" si="2945"/>
        <v>0</v>
      </c>
      <c r="AV4032" s="22">
        <f t="shared" si="2946"/>
        <v>5555880223.5761356</v>
      </c>
      <c r="AW4032" s="31">
        <f t="shared" si="2959"/>
        <v>25133983581.662769</v>
      </c>
    </row>
    <row r="4033" spans="1:53" s="21" customFormat="1" x14ac:dyDescent="0.25">
      <c r="A4033">
        <f t="shared" si="2967"/>
        <v>1044</v>
      </c>
      <c r="B4033" t="s">
        <v>8</v>
      </c>
      <c r="C4033" s="27">
        <f t="shared" si="2924"/>
        <v>0</v>
      </c>
      <c r="D4033" s="27">
        <f t="shared" si="2947"/>
        <v>0</v>
      </c>
      <c r="E4033" s="27" t="b">
        <f t="shared" si="2923"/>
        <v>1</v>
      </c>
      <c r="F4033" s="29">
        <f t="shared" si="2925"/>
        <v>0</v>
      </c>
      <c r="G4033" s="27">
        <f t="shared" si="2948"/>
        <v>0</v>
      </c>
      <c r="H4033" s="22">
        <f t="shared" si="2926"/>
        <v>46135245271.437958</v>
      </c>
      <c r="I4033" s="23">
        <f t="shared" si="2927"/>
        <v>132580106.5049091</v>
      </c>
      <c r="J4033" s="23">
        <f t="shared" si="2928"/>
        <v>1086</v>
      </c>
      <c r="K4033" s="19">
        <f t="shared" si="2949"/>
        <v>225.0831931027827</v>
      </c>
      <c r="L4033" s="16">
        <f t="shared" si="2929"/>
        <v>318.22785758811358</v>
      </c>
      <c r="M4033" s="23">
        <f>M4032-IF($B4033="B",(Percent_Rent_In_Elsies*2.49%/12 * H4032)/K4032,0)+IF($B4033="D",N4033,0)+IF(B4033="D",AK4032)+IF(B4033="C",F4032*90%)-(Y4033-Y4032)-IF($B4033="A",Q4032/K4032) + IF($B4033="A",Q4032/K4032)</f>
        <v>-74920169.000364289</v>
      </c>
      <c r="N4033" s="23">
        <f t="shared" si="2930"/>
        <v>0</v>
      </c>
      <c r="O4033" s="22">
        <f t="shared" si="2931"/>
        <v>0</v>
      </c>
      <c r="P4033" s="22">
        <f t="shared" si="2962"/>
        <v>0</v>
      </c>
      <c r="Q4033" s="22">
        <f t="shared" si="2963"/>
        <v>0</v>
      </c>
      <c r="R4033" s="22">
        <f t="shared" si="2932"/>
        <v>564059911.73410296</v>
      </c>
      <c r="S4033" s="16">
        <f t="shared" si="2969"/>
        <v>46926781.342271455</v>
      </c>
      <c r="T4033" s="15">
        <f t="shared" si="2933"/>
        <v>0</v>
      </c>
      <c r="U4033" s="23">
        <f t="shared" si="2950"/>
        <v>2506006.3524002377</v>
      </c>
      <c r="V4033" s="23">
        <f t="shared" si="2951"/>
        <v>208486.38539103474</v>
      </c>
      <c r="W4033" s="23">
        <f t="shared" si="2964"/>
        <v>0</v>
      </c>
      <c r="X4033" s="23">
        <f t="shared" si="2952"/>
        <v>48835086.850108318</v>
      </c>
      <c r="Y4033" s="23">
        <f t="shared" si="2934"/>
        <v>13825559.361691331</v>
      </c>
      <c r="Z4033" s="3">
        <f t="shared" si="2935"/>
        <v>0</v>
      </c>
      <c r="AA4033" s="23">
        <f t="shared" si="2936"/>
        <v>79631306.32500197</v>
      </c>
      <c r="AB4033" s="26">
        <f t="shared" si="2953"/>
        <v>70086276.274228588</v>
      </c>
      <c r="AC4033" s="23">
        <f t="shared" si="2954"/>
        <v>74889487.274228647</v>
      </c>
      <c r="AD4033" s="23">
        <f t="shared" si="2960"/>
        <v>4803211</v>
      </c>
      <c r="AE4033" s="24">
        <f t="shared" si="2968"/>
        <v>70086276.274228647</v>
      </c>
      <c r="AF4033" s="3">
        <f t="shared" si="2955"/>
        <v>1E-4</v>
      </c>
      <c r="AG4033" s="2">
        <f t="shared" si="2937"/>
        <v>0</v>
      </c>
      <c r="AH4033" s="2">
        <f t="shared" si="2938"/>
        <v>263.30544422661706</v>
      </c>
      <c r="AI4033" s="23">
        <f t="shared" si="2961"/>
        <v>12802620498.983749</v>
      </c>
      <c r="AJ4033" s="23">
        <f t="shared" si="2939"/>
        <v>6219.922423797766</v>
      </c>
      <c r="AK4033" s="23">
        <f t="shared" si="2940"/>
        <v>71478.889600612252</v>
      </c>
      <c r="AL4033" s="23">
        <f t="shared" si="2965"/>
        <v>0</v>
      </c>
      <c r="AM4033" s="23">
        <f t="shared" si="2966"/>
        <v>0</v>
      </c>
      <c r="AN4033" s="16">
        <f t="shared" si="2956"/>
        <v>0</v>
      </c>
      <c r="AO4033" s="23">
        <f t="shared" si="2957"/>
        <v>0</v>
      </c>
      <c r="AP4033" s="22">
        <f t="shared" si="2958"/>
        <v>0</v>
      </c>
      <c r="AQ4033" s="30">
        <f t="shared" si="2941"/>
        <v>37966216146.125923</v>
      </c>
      <c r="AR4033" s="28">
        <f t="shared" si="2942"/>
        <v>18766779074.986004</v>
      </c>
      <c r="AS4033" s="25">
        <f t="shared" si="2943"/>
        <v>200337590.02425668</v>
      </c>
      <c r="AT4033" s="32">
        <f t="shared" si="2944"/>
        <v>0</v>
      </c>
      <c r="AU4033" s="23">
        <f t="shared" si="2945"/>
        <v>0</v>
      </c>
      <c r="AV4033" s="22">
        <f t="shared" si="2946"/>
        <v>5555880223.5761356</v>
      </c>
      <c r="AW4033" s="31">
        <f t="shared" si="2959"/>
        <v>25133983581.662769</v>
      </c>
      <c r="AX4033"/>
      <c r="AY4033"/>
      <c r="AZ4033"/>
      <c r="BA4033"/>
    </row>
    <row r="4034" spans="1:53" s="21" customFormat="1" x14ac:dyDescent="0.25">
      <c r="A4034" s="21">
        <f t="shared" si="2967"/>
        <v>1044</v>
      </c>
      <c r="B4034" s="21" t="s">
        <v>9</v>
      </c>
      <c r="C4034" s="27">
        <f t="shared" si="2924"/>
        <v>0</v>
      </c>
      <c r="D4034" s="27">
        <f t="shared" si="2947"/>
        <v>0</v>
      </c>
      <c r="E4034" s="27" t="b">
        <f t="shared" si="2923"/>
        <v>1</v>
      </c>
      <c r="F4034" s="29">
        <f t="shared" si="2925"/>
        <v>0</v>
      </c>
      <c r="G4034" s="27">
        <f t="shared" si="2948"/>
        <v>0</v>
      </c>
      <c r="H4034" s="22">
        <f t="shared" si="2926"/>
        <v>46135245271.437958</v>
      </c>
      <c r="I4034" s="23">
        <f t="shared" si="2927"/>
        <v>132580106.5049091</v>
      </c>
      <c r="J4034" s="23">
        <f t="shared" si="2928"/>
        <v>1086</v>
      </c>
      <c r="K4034" s="19">
        <f t="shared" si="2949"/>
        <v>225.0831931027827</v>
      </c>
      <c r="L4034" s="16">
        <f t="shared" si="2929"/>
        <v>318.22785758811358</v>
      </c>
      <c r="M4034" s="23">
        <f>M4033-IF($B4034="B",(Percent_Rent_In_Elsies*2.49%/12 * H4033)/K4033,0)+IF($B4034="D",N4034,0)+IF(B4034="D",AK4033)+IF(B4034="C",F4033*90%)-(Y4034-Y4033)-IF($B4034="A",Q4033/K4033) + IF($B4034="A",Q4033/K4033)</f>
        <v>-74848690.110763669</v>
      </c>
      <c r="N4034" s="23">
        <f t="shared" si="2930"/>
        <v>0</v>
      </c>
      <c r="O4034" s="22">
        <f t="shared" si="2931"/>
        <v>32786201.023972709</v>
      </c>
      <c r="P4034" s="22">
        <f t="shared" si="2962"/>
        <v>0</v>
      </c>
      <c r="Q4034" s="22">
        <f t="shared" si="2963"/>
        <v>0</v>
      </c>
      <c r="R4034" s="22">
        <f t="shared" si="2932"/>
        <v>564059911.73410296</v>
      </c>
      <c r="S4034" s="16">
        <f t="shared" si="2969"/>
        <v>0</v>
      </c>
      <c r="T4034" s="15">
        <f t="shared" si="2933"/>
        <v>14140580.318298746</v>
      </c>
      <c r="U4034" s="23">
        <f t="shared" si="2950"/>
        <v>2506006.3524002377</v>
      </c>
      <c r="V4034" s="23">
        <f t="shared" si="2951"/>
        <v>0</v>
      </c>
      <c r="W4034" s="23">
        <f t="shared" si="2964"/>
        <v>208486.38539103474</v>
      </c>
      <c r="X4034" s="23">
        <f t="shared" si="2952"/>
        <v>48835086.850108318</v>
      </c>
      <c r="Y4034" s="23">
        <f t="shared" si="2934"/>
        <v>13825559.361691331</v>
      </c>
      <c r="Z4034" s="3">
        <f t="shared" si="2935"/>
        <v>0</v>
      </c>
      <c r="AA4034" s="23">
        <f t="shared" si="2936"/>
        <v>79559827.43540135</v>
      </c>
      <c r="AB4034" s="26">
        <f t="shared" si="2953"/>
        <v>70086276.274228603</v>
      </c>
      <c r="AC4034" s="23">
        <f t="shared" si="2954"/>
        <v>74889487.274228647</v>
      </c>
      <c r="AD4034" s="23">
        <f t="shared" si="2960"/>
        <v>4803211</v>
      </c>
      <c r="AE4034" s="24">
        <f t="shared" si="2968"/>
        <v>70086276.274228647</v>
      </c>
      <c r="AF4034" s="3">
        <f t="shared" si="2955"/>
        <v>0</v>
      </c>
      <c r="AG4034" s="2">
        <f t="shared" si="2937"/>
        <v>0</v>
      </c>
      <c r="AH4034" s="2">
        <f t="shared" si="2938"/>
        <v>263.30544422661706</v>
      </c>
      <c r="AI4034" s="23">
        <f t="shared" si="2961"/>
        <v>12791128572.761786</v>
      </c>
      <c r="AJ4034" s="23">
        <f t="shared" si="2939"/>
        <v>6219.922423797766</v>
      </c>
      <c r="AK4034" s="23">
        <f t="shared" si="2940"/>
        <v>0</v>
      </c>
      <c r="AL4034" s="23">
        <f t="shared" si="2965"/>
        <v>0</v>
      </c>
      <c r="AM4034" s="23">
        <f t="shared" si="2966"/>
        <v>0</v>
      </c>
      <c r="AN4034" s="16">
        <f t="shared" si="2956"/>
        <v>0</v>
      </c>
      <c r="AO4034" s="23">
        <f t="shared" si="2957"/>
        <v>0</v>
      </c>
      <c r="AP4034" s="22">
        <f t="shared" si="2958"/>
        <v>0</v>
      </c>
      <c r="AQ4034" s="30">
        <f t="shared" si="2941"/>
        <v>37966216146.125923</v>
      </c>
      <c r="AR4034" s="28">
        <f t="shared" si="2942"/>
        <v>18766779074.986004</v>
      </c>
      <c r="AS4034" s="25">
        <f t="shared" si="2943"/>
        <v>200337590.02425668</v>
      </c>
      <c r="AT4034" s="32">
        <f t="shared" si="2944"/>
        <v>0</v>
      </c>
      <c r="AU4034" s="23">
        <f t="shared" si="2945"/>
        <v>0</v>
      </c>
      <c r="AV4034" s="22">
        <f t="shared" si="2946"/>
        <v>5555880223.5761356</v>
      </c>
      <c r="AW4034" s="31">
        <f t="shared" si="2959"/>
        <v>25133983581.662769</v>
      </c>
    </row>
    <row r="4035" spans="1:53" x14ac:dyDescent="0.25">
      <c r="A4035" s="21">
        <f t="shared" si="2967"/>
        <v>1044</v>
      </c>
      <c r="B4035" s="21" t="s">
        <v>28</v>
      </c>
      <c r="C4035" s="27">
        <f t="shared" si="2924"/>
        <v>0</v>
      </c>
      <c r="D4035" s="27">
        <f t="shared" si="2947"/>
        <v>0</v>
      </c>
      <c r="E4035" s="27" t="b">
        <f t="shared" si="2923"/>
        <v>1</v>
      </c>
      <c r="F4035" s="29">
        <f t="shared" si="2925"/>
        <v>0</v>
      </c>
      <c r="G4035" s="27">
        <f t="shared" si="2948"/>
        <v>0</v>
      </c>
      <c r="H4035" s="22">
        <f t="shared" si="2926"/>
        <v>46135245271.437958</v>
      </c>
      <c r="I4035" s="23">
        <f t="shared" si="2927"/>
        <v>132580106.5049091</v>
      </c>
      <c r="J4035" s="23">
        <f t="shared" si="2928"/>
        <v>1086</v>
      </c>
      <c r="K4035" s="19">
        <f t="shared" si="2949"/>
        <v>225.0831931027827</v>
      </c>
      <c r="L4035" s="16">
        <f t="shared" si="2929"/>
        <v>318.22785758811358</v>
      </c>
      <c r="M4035" s="23">
        <f>M4034-IF($B4035="B",(Percent_Rent_In_Elsies*2.49%/12 * H4034)/K4034,0)+IF($B4035="D",N4035,0)+IF(B4035="D",AK4034)+IF(B4035="C",F4034*90%)-(Y4035-Y4034)-IF($B4035="A",Q4034/K4034) + IF($B4035="A",Q4034/K4034)</f>
        <v>-74848690.110763669</v>
      </c>
      <c r="N4035" s="23">
        <f t="shared" si="2930"/>
        <v>0</v>
      </c>
      <c r="O4035" s="22">
        <f t="shared" si="2931"/>
        <v>0</v>
      </c>
      <c r="P4035" s="22">
        <f t="shared" si="2962"/>
        <v>32786201.023972709</v>
      </c>
      <c r="Q4035" s="22">
        <f t="shared" si="2963"/>
        <v>0</v>
      </c>
      <c r="R4035" s="22">
        <f t="shared" si="2932"/>
        <v>564059911.73410296</v>
      </c>
      <c r="S4035" s="16">
        <f t="shared" si="2969"/>
        <v>0</v>
      </c>
      <c r="T4035" s="15">
        <f t="shared" si="2933"/>
        <v>0</v>
      </c>
      <c r="U4035" s="23">
        <f t="shared" si="2950"/>
        <v>2506006.3524002377</v>
      </c>
      <c r="V4035" s="23">
        <f t="shared" si="2951"/>
        <v>0</v>
      </c>
      <c r="W4035" s="23">
        <f t="shared" si="2964"/>
        <v>0</v>
      </c>
      <c r="X4035" s="23">
        <f t="shared" si="2952"/>
        <v>48835086.850108318</v>
      </c>
      <c r="Y4035" s="23">
        <f t="shared" si="2934"/>
        <v>13825559.361691331</v>
      </c>
      <c r="Z4035" s="3">
        <f t="shared" si="2935"/>
        <v>10424.319269551739</v>
      </c>
      <c r="AA4035" s="23">
        <f t="shared" si="2936"/>
        <v>79716192.224444628</v>
      </c>
      <c r="AB4035" s="26">
        <f t="shared" si="2953"/>
        <v>70086276.274228603</v>
      </c>
      <c r="AC4035" s="23">
        <f t="shared" si="2954"/>
        <v>74889487.274228647</v>
      </c>
      <c r="AD4035" s="23">
        <f t="shared" si="2960"/>
        <v>4803211</v>
      </c>
      <c r="AE4035" s="24">
        <f t="shared" si="2968"/>
        <v>70086276.274228647</v>
      </c>
      <c r="AF4035" s="3">
        <f t="shared" si="2955"/>
        <v>0</v>
      </c>
      <c r="AG4035" s="2">
        <f t="shared" si="2937"/>
        <v>1250918312.3462086</v>
      </c>
      <c r="AH4035" s="2">
        <f t="shared" si="2938"/>
        <v>263.30544422661706</v>
      </c>
      <c r="AI4035" s="23">
        <f t="shared" si="2961"/>
        <v>12816267919.909431</v>
      </c>
      <c r="AJ4035" s="23">
        <f t="shared" si="2939"/>
        <v>6219.922423797766</v>
      </c>
      <c r="AK4035" s="23">
        <f t="shared" si="2940"/>
        <v>0</v>
      </c>
      <c r="AL4035" s="23">
        <f t="shared" si="2965"/>
        <v>0</v>
      </c>
      <c r="AM4035" s="23">
        <f t="shared" si="2966"/>
        <v>0</v>
      </c>
      <c r="AN4035" s="16">
        <f t="shared" si="2956"/>
        <v>0</v>
      </c>
      <c r="AO4035" s="23">
        <f t="shared" si="2957"/>
        <v>0</v>
      </c>
      <c r="AP4035" s="22">
        <f t="shared" si="2958"/>
        <v>0</v>
      </c>
      <c r="AQ4035" s="30">
        <f t="shared" si="2941"/>
        <v>37966216146.125923</v>
      </c>
      <c r="AR4035" s="28">
        <f t="shared" si="2942"/>
        <v>18766779074.986004</v>
      </c>
      <c r="AS4035" s="25">
        <f t="shared" si="2943"/>
        <v>200337590.02425668</v>
      </c>
      <c r="AT4035" s="32">
        <f t="shared" si="2944"/>
        <v>20848.638539103478</v>
      </c>
      <c r="AU4035" s="23">
        <f t="shared" si="2945"/>
        <v>20848.638539103478</v>
      </c>
      <c r="AV4035" s="22">
        <f t="shared" si="2946"/>
        <v>5570020803.894434</v>
      </c>
      <c r="AW4035" s="31">
        <f t="shared" si="2959"/>
        <v>25133983581.662769</v>
      </c>
      <c r="AX4035" s="21"/>
      <c r="AY4035" s="21"/>
      <c r="AZ4035" s="21"/>
      <c r="BA4035" s="21"/>
    </row>
    <row r="4036" spans="1:53" x14ac:dyDescent="0.25">
      <c r="A4036">
        <f t="shared" si="2967"/>
        <v>1045</v>
      </c>
      <c r="B4036" t="s">
        <v>6</v>
      </c>
      <c r="C4036" s="27">
        <f t="shared" si="2924"/>
        <v>0</v>
      </c>
      <c r="D4036" s="27">
        <f t="shared" si="2947"/>
        <v>0</v>
      </c>
      <c r="E4036" s="27" t="b">
        <f t="shared" si="2923"/>
        <v>1</v>
      </c>
      <c r="F4036" s="29">
        <f t="shared" si="2925"/>
        <v>0</v>
      </c>
      <c r="G4036" s="27">
        <f t="shared" si="2948"/>
        <v>0</v>
      </c>
      <c r="H4036" s="22">
        <f t="shared" si="2926"/>
        <v>46212137346.890358</v>
      </c>
      <c r="I4036" s="23">
        <f t="shared" si="2927"/>
        <v>132580106.5049091</v>
      </c>
      <c r="J4036" s="23">
        <f t="shared" si="2928"/>
        <v>1086</v>
      </c>
      <c r="K4036" s="19">
        <f t="shared" si="2949"/>
        <v>225.0831931027827</v>
      </c>
      <c r="L4036" s="16">
        <f t="shared" si="2929"/>
        <v>318.75823735076045</v>
      </c>
      <c r="M4036" s="23">
        <f>M4035-IF($B4036="B",(Percent_Rent_In_Elsies*2.49%/12 * H4035)/K4035,0)+IF($B4036="D",N4036,0)+IF(B4036="D",AK4035)+IF(B4036="C",F4035*90%)-(Y4036-Y4035)-IF($B4036="A",Q4035/K4035) + IF($B4036="A",Q4035/K4035)</f>
        <v>-74848690.110763669</v>
      </c>
      <c r="N4036" s="23">
        <f t="shared" si="2930"/>
        <v>0</v>
      </c>
      <c r="O4036" s="22">
        <f t="shared" si="2931"/>
        <v>0</v>
      </c>
      <c r="P4036" s="22">
        <f t="shared" si="2962"/>
        <v>0</v>
      </c>
      <c r="Q4036" s="22">
        <f t="shared" si="2963"/>
        <v>0</v>
      </c>
      <c r="R4036" s="22">
        <f t="shared" si="2932"/>
        <v>564059911.73410296</v>
      </c>
      <c r="S4036" s="16">
        <f t="shared" si="2969"/>
        <v>0</v>
      </c>
      <c r="T4036" s="15">
        <f t="shared" si="2933"/>
        <v>0</v>
      </c>
      <c r="U4036" s="23">
        <f t="shared" si="2950"/>
        <v>2506006.3524002377</v>
      </c>
      <c r="V4036" s="23">
        <f t="shared" si="2951"/>
        <v>0</v>
      </c>
      <c r="W4036" s="23">
        <f t="shared" si="2964"/>
        <v>0</v>
      </c>
      <c r="X4036" s="23">
        <f t="shared" si="2952"/>
        <v>48887208.446456082</v>
      </c>
      <c r="Y4036" s="23">
        <f t="shared" si="2934"/>
        <v>13825559.361691331</v>
      </c>
      <c r="Z4036" s="3">
        <f t="shared" si="2935"/>
        <v>0</v>
      </c>
      <c r="AA4036" s="23">
        <f t="shared" si="2936"/>
        <v>79716192.224444628</v>
      </c>
      <c r="AB4036" s="26">
        <f t="shared" si="2953"/>
        <v>70086276.274228603</v>
      </c>
      <c r="AC4036" s="23">
        <f t="shared" si="2954"/>
        <v>74889487.274228647</v>
      </c>
      <c r="AD4036" s="23">
        <f t="shared" si="2960"/>
        <v>4803211</v>
      </c>
      <c r="AE4036" s="24">
        <f t="shared" si="2968"/>
        <v>70086276.274228647</v>
      </c>
      <c r="AF4036" s="3">
        <f t="shared" si="2955"/>
        <v>0</v>
      </c>
      <c r="AG4036" s="2">
        <f t="shared" si="2937"/>
        <v>0</v>
      </c>
      <c r="AH4036" s="2">
        <f t="shared" si="2938"/>
        <v>263.74428663366143</v>
      </c>
      <c r="AI4036" s="23">
        <f t="shared" si="2961"/>
        <v>12816267919.909431</v>
      </c>
      <c r="AJ4036" s="23">
        <f t="shared" si="2939"/>
        <v>6219.922423797766</v>
      </c>
      <c r="AK4036" s="23">
        <f t="shared" si="2940"/>
        <v>0</v>
      </c>
      <c r="AL4036" s="23">
        <f t="shared" si="2965"/>
        <v>0</v>
      </c>
      <c r="AM4036" s="23">
        <f t="shared" si="2966"/>
        <v>0</v>
      </c>
      <c r="AN4036" s="16">
        <f t="shared" si="2956"/>
        <v>0</v>
      </c>
      <c r="AO4036" s="23">
        <f t="shared" si="2957"/>
        <v>0</v>
      </c>
      <c r="AP4036" s="22">
        <f t="shared" si="2958"/>
        <v>0</v>
      </c>
      <c r="AQ4036" s="30">
        <f t="shared" si="2941"/>
        <v>37966216146.125923</v>
      </c>
      <c r="AR4036" s="28">
        <f t="shared" si="2942"/>
        <v>18766779074.986004</v>
      </c>
      <c r="AS4036" s="25">
        <f t="shared" si="2943"/>
        <v>200337590.02425668</v>
      </c>
      <c r="AT4036" s="32">
        <f t="shared" si="2944"/>
        <v>0</v>
      </c>
      <c r="AU4036" s="23">
        <f t="shared" si="2945"/>
        <v>0</v>
      </c>
      <c r="AV4036" s="22">
        <f t="shared" si="2946"/>
        <v>5570020803.894434</v>
      </c>
      <c r="AW4036" s="31">
        <f t="shared" si="2959"/>
        <v>25101197380.638798</v>
      </c>
    </row>
    <row r="4037" spans="1:53" x14ac:dyDescent="0.25">
      <c r="A4037">
        <f t="shared" si="2967"/>
        <v>1045</v>
      </c>
      <c r="B4037" t="s">
        <v>7</v>
      </c>
      <c r="C4037" s="27">
        <f t="shared" si="2924"/>
        <v>0</v>
      </c>
      <c r="D4037" s="27">
        <f t="shared" si="2947"/>
        <v>0</v>
      </c>
      <c r="E4037" s="27" t="b">
        <f t="shared" si="2923"/>
        <v>1</v>
      </c>
      <c r="F4037" s="29">
        <f t="shared" si="2925"/>
        <v>0</v>
      </c>
      <c r="G4037" s="27">
        <f t="shared" si="2948"/>
        <v>0</v>
      </c>
      <c r="H4037" s="22">
        <f t="shared" si="2926"/>
        <v>46212137346.890358</v>
      </c>
      <c r="I4037" s="23">
        <f t="shared" si="2927"/>
        <v>132580106.5049091</v>
      </c>
      <c r="J4037" s="23">
        <f t="shared" si="2928"/>
        <v>1086</v>
      </c>
      <c r="K4037" s="19">
        <f t="shared" si="2949"/>
        <v>225.0831931027827</v>
      </c>
      <c r="L4037" s="16">
        <f t="shared" si="2929"/>
        <v>318.75823735076045</v>
      </c>
      <c r="M4037" s="23">
        <f>M4036-IF($B4037="B",(Percent_Rent_In_Elsies*2.49%/12 * H4036)/K4036,0)+IF($B4037="D",N4037,0)+IF(B4037="D",AK4036)+IF(B4037="C",F4036*90%)-(Y4037-Y4036)-IF($B4037="A",Q4036/K4036) + IF($B4037="A",Q4036/K4036)</f>
        <v>-75061700.650717691</v>
      </c>
      <c r="N4037" s="23">
        <f t="shared" si="2930"/>
        <v>0</v>
      </c>
      <c r="O4037" s="22">
        <f t="shared" si="2931"/>
        <v>0</v>
      </c>
      <c r="P4037" s="22">
        <f t="shared" si="2962"/>
        <v>0</v>
      </c>
      <c r="Q4037" s="22">
        <f t="shared" si="2963"/>
        <v>0</v>
      </c>
      <c r="R4037" s="22">
        <f t="shared" si="2932"/>
        <v>517054919.08959436</v>
      </c>
      <c r="S4037" s="16">
        <f t="shared" si="2969"/>
        <v>47004992.644508578</v>
      </c>
      <c r="T4037" s="15">
        <f t="shared" si="2933"/>
        <v>0</v>
      </c>
      <c r="U4037" s="23">
        <f t="shared" si="2950"/>
        <v>2297172.4897002177</v>
      </c>
      <c r="V4037" s="23">
        <f t="shared" si="2951"/>
        <v>208833.86270001982</v>
      </c>
      <c r="W4037" s="23">
        <f t="shared" si="2964"/>
        <v>0</v>
      </c>
      <c r="X4037" s="23">
        <f t="shared" si="2952"/>
        <v>48887208.446456082</v>
      </c>
      <c r="Y4037" s="23">
        <f t="shared" si="2934"/>
        <v>13825559.361691331</v>
      </c>
      <c r="Z4037" s="3">
        <f t="shared" si="2935"/>
        <v>0</v>
      </c>
      <c r="AA4037" s="23">
        <f t="shared" si="2936"/>
        <v>79716192.224444628</v>
      </c>
      <c r="AB4037" s="26">
        <f t="shared" si="2953"/>
        <v>70086276.274228603</v>
      </c>
      <c r="AC4037" s="23">
        <f t="shared" si="2954"/>
        <v>74889487.274228647</v>
      </c>
      <c r="AD4037" s="23">
        <f t="shared" si="2960"/>
        <v>4803211</v>
      </c>
      <c r="AE4037" s="24">
        <f t="shared" si="2968"/>
        <v>70086276.274228647</v>
      </c>
      <c r="AF4037" s="3">
        <f t="shared" si="2955"/>
        <v>0</v>
      </c>
      <c r="AG4037" s="2">
        <f t="shared" si="2937"/>
        <v>0</v>
      </c>
      <c r="AH4037" s="2">
        <f t="shared" si="2938"/>
        <v>263.74428663366143</v>
      </c>
      <c r="AI4037" s="23">
        <f t="shared" si="2961"/>
        <v>12816267919.909431</v>
      </c>
      <c r="AJ4037" s="23">
        <f t="shared" si="2939"/>
        <v>6219.922423797766</v>
      </c>
      <c r="AK4037" s="23">
        <f t="shared" si="2940"/>
        <v>0</v>
      </c>
      <c r="AL4037" s="23">
        <f t="shared" si="2965"/>
        <v>13647420.925682068</v>
      </c>
      <c r="AM4037" s="23">
        <f t="shared" si="2966"/>
        <v>12732884916.398514</v>
      </c>
      <c r="AN4037" s="16">
        <f t="shared" si="2956"/>
        <v>0</v>
      </c>
      <c r="AO4037" s="23">
        <f t="shared" si="2957"/>
        <v>213010.53995402023</v>
      </c>
      <c r="AP4037" s="22">
        <f t="shared" si="2958"/>
        <v>47945092.497398756</v>
      </c>
      <c r="AQ4037" s="30">
        <f t="shared" si="2941"/>
        <v>38061698797.834496</v>
      </c>
      <c r="AR4037" s="28">
        <f t="shared" si="2942"/>
        <v>18814316634.197174</v>
      </c>
      <c r="AS4037" s="25">
        <f t="shared" si="2943"/>
        <v>200337590.02425668</v>
      </c>
      <c r="AT4037" s="32">
        <f t="shared" si="2944"/>
        <v>0</v>
      </c>
      <c r="AU4037" s="23">
        <f t="shared" si="2945"/>
        <v>0</v>
      </c>
      <c r="AV4037" s="22">
        <f t="shared" si="2946"/>
        <v>5570020803.894434</v>
      </c>
      <c r="AW4037" s="31">
        <f t="shared" si="2959"/>
        <v>25196680032.34737</v>
      </c>
    </row>
    <row r="4038" spans="1:53" s="21" customFormat="1" x14ac:dyDescent="0.25">
      <c r="A4038">
        <f t="shared" si="2967"/>
        <v>1045</v>
      </c>
      <c r="B4038" t="s">
        <v>8</v>
      </c>
      <c r="C4038" s="27">
        <f t="shared" si="2924"/>
        <v>0</v>
      </c>
      <c r="D4038" s="27">
        <f t="shared" si="2947"/>
        <v>0</v>
      </c>
      <c r="E4038" s="27" t="b">
        <f t="shared" si="2923"/>
        <v>1</v>
      </c>
      <c r="F4038" s="29">
        <f t="shared" si="2925"/>
        <v>0</v>
      </c>
      <c r="G4038" s="27">
        <f t="shared" si="2948"/>
        <v>0</v>
      </c>
      <c r="H4038" s="22">
        <f t="shared" si="2926"/>
        <v>46212137346.890358</v>
      </c>
      <c r="I4038" s="23">
        <f t="shared" si="2927"/>
        <v>132580106.5049091</v>
      </c>
      <c r="J4038" s="23">
        <f t="shared" si="2928"/>
        <v>1086</v>
      </c>
      <c r="K4038" s="19">
        <f t="shared" si="2949"/>
        <v>225.0831931027827</v>
      </c>
      <c r="L4038" s="16">
        <f t="shared" si="2929"/>
        <v>318.75823735076045</v>
      </c>
      <c r="M4038" s="23">
        <f>M4037-IF($B4038="B",(Percent_Rent_In_Elsies*2.49%/12 * H4037)/K4037,0)+IF($B4038="D",N4038,0)+IF(B4038="D",AK4037)+IF(B4038="C",F4037*90%)-(Y4038-Y4037)-IF($B4038="A",Q4037/K4037) + IF($B4038="A",Q4037/K4037)</f>
        <v>-75061700.650717691</v>
      </c>
      <c r="N4038" s="23">
        <f t="shared" si="2930"/>
        <v>0</v>
      </c>
      <c r="O4038" s="22">
        <f t="shared" si="2931"/>
        <v>0</v>
      </c>
      <c r="P4038" s="22">
        <f t="shared" si="2962"/>
        <v>0</v>
      </c>
      <c r="Q4038" s="22">
        <f t="shared" si="2963"/>
        <v>0</v>
      </c>
      <c r="R4038" s="22">
        <f t="shared" si="2932"/>
        <v>565000011.5869931</v>
      </c>
      <c r="S4038" s="16">
        <f t="shared" si="2969"/>
        <v>47004992.644508578</v>
      </c>
      <c r="T4038" s="15">
        <f t="shared" si="2933"/>
        <v>0</v>
      </c>
      <c r="U4038" s="23">
        <f t="shared" si="2950"/>
        <v>2510183.0296542379</v>
      </c>
      <c r="V4038" s="23">
        <f t="shared" si="2951"/>
        <v>208833.86270001982</v>
      </c>
      <c r="W4038" s="23">
        <f t="shared" si="2964"/>
        <v>0</v>
      </c>
      <c r="X4038" s="23">
        <f t="shared" si="2952"/>
        <v>48887208.446456082</v>
      </c>
      <c r="Y4038" s="23">
        <f t="shared" si="2934"/>
        <v>13825559.361691331</v>
      </c>
      <c r="Z4038" s="3">
        <f t="shared" si="2935"/>
        <v>0</v>
      </c>
      <c r="AA4038" s="23">
        <f t="shared" si="2936"/>
        <v>79716192.224444628</v>
      </c>
      <c r="AB4038" s="26">
        <f t="shared" si="2953"/>
        <v>70086276.274228618</v>
      </c>
      <c r="AC4038" s="23">
        <f t="shared" si="2954"/>
        <v>74889487.274228647</v>
      </c>
      <c r="AD4038" s="23">
        <f t="shared" si="2960"/>
        <v>4803211</v>
      </c>
      <c r="AE4038" s="24">
        <f t="shared" si="2968"/>
        <v>70086276.274228647</v>
      </c>
      <c r="AF4038" s="3">
        <f t="shared" si="2955"/>
        <v>1E-4</v>
      </c>
      <c r="AG4038" s="2">
        <f t="shared" si="2937"/>
        <v>0</v>
      </c>
      <c r="AH4038" s="2">
        <f t="shared" si="2938"/>
        <v>263.74428663366143</v>
      </c>
      <c r="AI4038" s="23">
        <f t="shared" si="2961"/>
        <v>12816267919.909431</v>
      </c>
      <c r="AJ4038" s="23">
        <f t="shared" si="2939"/>
        <v>6219.922423797766</v>
      </c>
      <c r="AK4038" s="23">
        <f t="shared" si="2940"/>
        <v>71538.518292300054</v>
      </c>
      <c r="AL4038" s="23">
        <f t="shared" si="2965"/>
        <v>0</v>
      </c>
      <c r="AM4038" s="23">
        <f t="shared" si="2966"/>
        <v>0</v>
      </c>
      <c r="AN4038" s="16">
        <f t="shared" si="2956"/>
        <v>0</v>
      </c>
      <c r="AO4038" s="23">
        <f t="shared" si="2957"/>
        <v>0</v>
      </c>
      <c r="AP4038" s="22">
        <f t="shared" si="2958"/>
        <v>0</v>
      </c>
      <c r="AQ4038" s="30">
        <f t="shared" si="2941"/>
        <v>38061698797.834496</v>
      </c>
      <c r="AR4038" s="28">
        <f t="shared" si="2942"/>
        <v>18814316634.197174</v>
      </c>
      <c r="AS4038" s="25">
        <f t="shared" si="2943"/>
        <v>200337590.02425668</v>
      </c>
      <c r="AT4038" s="32">
        <f t="shared" si="2944"/>
        <v>0</v>
      </c>
      <c r="AU4038" s="23">
        <f t="shared" si="2945"/>
        <v>0</v>
      </c>
      <c r="AV4038" s="22">
        <f t="shared" si="2946"/>
        <v>5570020803.894434</v>
      </c>
      <c r="AW4038" s="31">
        <f t="shared" si="2959"/>
        <v>25196680032.34737</v>
      </c>
      <c r="AX4038"/>
      <c r="AY4038"/>
      <c r="AZ4038"/>
      <c r="BA4038"/>
    </row>
    <row r="4039" spans="1:53" s="21" customFormat="1" x14ac:dyDescent="0.25">
      <c r="A4039">
        <f t="shared" si="2967"/>
        <v>1045</v>
      </c>
      <c r="B4039" t="s">
        <v>9</v>
      </c>
      <c r="C4039" s="27">
        <f t="shared" si="2924"/>
        <v>0</v>
      </c>
      <c r="D4039" s="27">
        <f t="shared" si="2947"/>
        <v>0</v>
      </c>
      <c r="E4039" s="27" t="b">
        <f t="shared" si="2923"/>
        <v>1</v>
      </c>
      <c r="F4039" s="29">
        <f t="shared" si="2925"/>
        <v>0</v>
      </c>
      <c r="G4039" s="27">
        <f t="shared" si="2948"/>
        <v>0</v>
      </c>
      <c r="H4039" s="22">
        <f t="shared" si="2926"/>
        <v>46212137346.890358</v>
      </c>
      <c r="I4039" s="23">
        <f t="shared" si="2927"/>
        <v>132580106.5049091</v>
      </c>
      <c r="J4039" s="23">
        <f t="shared" si="2928"/>
        <v>1086</v>
      </c>
      <c r="K4039" s="19">
        <f t="shared" si="2949"/>
        <v>225.0831931027827</v>
      </c>
      <c r="L4039" s="16">
        <f t="shared" si="2929"/>
        <v>318.75823735076045</v>
      </c>
      <c r="M4039" s="23">
        <f>M4038-IF($B4039="B",(Percent_Rent_In_Elsies*2.49%/12 * H4038)/K4038,0)+IF($B4039="D",N4039,0)+IF(B4039="D",AK4038)+IF(B4039="C",F4038*90%)-(Y4039-Y4038)-IF($B4039="A",Q4038/K4038) + IF($B4039="A",Q4038/K4038)</f>
        <v>-74990162.132425398</v>
      </c>
      <c r="N4039" s="23">
        <f t="shared" si="2930"/>
        <v>0</v>
      </c>
      <c r="O4039" s="22">
        <f t="shared" si="2931"/>
        <v>32840844.692345999</v>
      </c>
      <c r="P4039" s="22">
        <f t="shared" si="2962"/>
        <v>0</v>
      </c>
      <c r="Q4039" s="22">
        <f t="shared" si="2963"/>
        <v>0</v>
      </c>
      <c r="R4039" s="22">
        <f t="shared" si="2932"/>
        <v>565000011.5869931</v>
      </c>
      <c r="S4039" s="16">
        <f t="shared" si="2969"/>
        <v>0</v>
      </c>
      <c r="T4039" s="15">
        <f t="shared" si="2933"/>
        <v>14164147.952162579</v>
      </c>
      <c r="U4039" s="23">
        <f t="shared" si="2950"/>
        <v>2510183.0296542379</v>
      </c>
      <c r="V4039" s="23">
        <f t="shared" si="2951"/>
        <v>0</v>
      </c>
      <c r="W4039" s="23">
        <f t="shared" si="2964"/>
        <v>208833.86270001982</v>
      </c>
      <c r="X4039" s="23">
        <f t="shared" si="2952"/>
        <v>48887208.446456082</v>
      </c>
      <c r="Y4039" s="23">
        <f t="shared" si="2934"/>
        <v>13825559.361691331</v>
      </c>
      <c r="Z4039" s="3">
        <f t="shared" si="2935"/>
        <v>0</v>
      </c>
      <c r="AA4039" s="23">
        <f t="shared" si="2936"/>
        <v>79644653.706152335</v>
      </c>
      <c r="AB4039" s="26">
        <f t="shared" si="2953"/>
        <v>70086276.274228603</v>
      </c>
      <c r="AC4039" s="23">
        <f t="shared" si="2954"/>
        <v>74889487.274228647</v>
      </c>
      <c r="AD4039" s="23">
        <f t="shared" si="2960"/>
        <v>4803211</v>
      </c>
      <c r="AE4039" s="24">
        <f t="shared" si="2968"/>
        <v>70086276.274228647</v>
      </c>
      <c r="AF4039" s="3">
        <f t="shared" si="2955"/>
        <v>0</v>
      </c>
      <c r="AG4039" s="2">
        <f t="shared" si="2937"/>
        <v>0</v>
      </c>
      <c r="AH4039" s="2">
        <f t="shared" si="2938"/>
        <v>263.74428663366143</v>
      </c>
      <c r="AI4039" s="23">
        <f t="shared" si="2961"/>
        <v>12804766406.961523</v>
      </c>
      <c r="AJ4039" s="23">
        <f t="shared" si="2939"/>
        <v>6219.922423797766</v>
      </c>
      <c r="AK4039" s="23">
        <f t="shared" si="2940"/>
        <v>0</v>
      </c>
      <c r="AL4039" s="23">
        <f t="shared" si="2965"/>
        <v>0</v>
      </c>
      <c r="AM4039" s="23">
        <f t="shared" si="2966"/>
        <v>0</v>
      </c>
      <c r="AN4039" s="16">
        <f t="shared" si="2956"/>
        <v>0</v>
      </c>
      <c r="AO4039" s="23">
        <f t="shared" si="2957"/>
        <v>0</v>
      </c>
      <c r="AP4039" s="22">
        <f t="shared" si="2958"/>
        <v>0</v>
      </c>
      <c r="AQ4039" s="30">
        <f t="shared" si="2941"/>
        <v>38061698797.834496</v>
      </c>
      <c r="AR4039" s="28">
        <f t="shared" si="2942"/>
        <v>18814316634.197174</v>
      </c>
      <c r="AS4039" s="25">
        <f t="shared" si="2943"/>
        <v>200337590.02425668</v>
      </c>
      <c r="AT4039" s="32">
        <f t="shared" si="2944"/>
        <v>0</v>
      </c>
      <c r="AU4039" s="23">
        <f t="shared" si="2945"/>
        <v>0</v>
      </c>
      <c r="AV4039" s="22">
        <f t="shared" si="2946"/>
        <v>5570020803.894434</v>
      </c>
      <c r="AW4039" s="31">
        <f t="shared" si="2959"/>
        <v>25196680032.34737</v>
      </c>
      <c r="AX4039"/>
      <c r="AY4039"/>
      <c r="AZ4039"/>
      <c r="BA4039"/>
    </row>
    <row r="4040" spans="1:53" x14ac:dyDescent="0.25">
      <c r="A4040" s="21">
        <f t="shared" si="2967"/>
        <v>1045</v>
      </c>
      <c r="B4040" s="21" t="s">
        <v>28</v>
      </c>
      <c r="C4040" s="27">
        <f t="shared" si="2924"/>
        <v>0</v>
      </c>
      <c r="D4040" s="27">
        <f t="shared" si="2947"/>
        <v>0</v>
      </c>
      <c r="E4040" s="27" t="b">
        <f t="shared" si="2923"/>
        <v>1</v>
      </c>
      <c r="F4040" s="29">
        <f t="shared" si="2925"/>
        <v>0</v>
      </c>
      <c r="G4040" s="27">
        <f t="shared" si="2948"/>
        <v>0</v>
      </c>
      <c r="H4040" s="22">
        <f t="shared" si="2926"/>
        <v>46212137346.890358</v>
      </c>
      <c r="I4040" s="23">
        <f t="shared" si="2927"/>
        <v>132580106.5049091</v>
      </c>
      <c r="J4040" s="23">
        <f t="shared" si="2928"/>
        <v>1086</v>
      </c>
      <c r="K4040" s="19">
        <f t="shared" si="2949"/>
        <v>225.0831931027827</v>
      </c>
      <c r="L4040" s="16">
        <f t="shared" si="2929"/>
        <v>318.75823735076045</v>
      </c>
      <c r="M4040" s="23">
        <f>M4039-IF($B4040="B",(Percent_Rent_In_Elsies*2.49%/12 * H4039)/K4039,0)+IF($B4040="D",N4040,0)+IF(B4040="D",AK4039)+IF(B4040="C",F4039*90%)-(Y4040-Y4039)-IF($B4040="A",Q4039/K4039) + IF($B4040="A",Q4039/K4039)</f>
        <v>-74990162.132425398</v>
      </c>
      <c r="N4040" s="23">
        <f t="shared" si="2930"/>
        <v>0</v>
      </c>
      <c r="O4040" s="22">
        <f t="shared" si="2931"/>
        <v>0</v>
      </c>
      <c r="P4040" s="22">
        <f t="shared" si="2962"/>
        <v>32840844.692345999</v>
      </c>
      <c r="Q4040" s="22">
        <f t="shared" si="2963"/>
        <v>0</v>
      </c>
      <c r="R4040" s="22">
        <f t="shared" si="2932"/>
        <v>565000011.5869931</v>
      </c>
      <c r="S4040" s="16">
        <f t="shared" si="2969"/>
        <v>0</v>
      </c>
      <c r="T4040" s="15">
        <f t="shared" si="2933"/>
        <v>0</v>
      </c>
      <c r="U4040" s="23">
        <f t="shared" si="2950"/>
        <v>2510183.0296542379</v>
      </c>
      <c r="V4040" s="23">
        <f t="shared" si="2951"/>
        <v>0</v>
      </c>
      <c r="W4040" s="23">
        <f t="shared" si="2964"/>
        <v>0</v>
      </c>
      <c r="X4040" s="23">
        <f t="shared" si="2952"/>
        <v>48887208.446456082</v>
      </c>
      <c r="Y4040" s="23">
        <f t="shared" si="2934"/>
        <v>13825559.361691331</v>
      </c>
      <c r="Z4040" s="3">
        <f t="shared" si="2935"/>
        <v>10441.693135000993</v>
      </c>
      <c r="AA4040" s="23">
        <f t="shared" si="2936"/>
        <v>79801279.103177354</v>
      </c>
      <c r="AB4040" s="26">
        <f t="shared" si="2953"/>
        <v>70086276.274228603</v>
      </c>
      <c r="AC4040" s="23">
        <f t="shared" si="2954"/>
        <v>74889487.274228647</v>
      </c>
      <c r="AD4040" s="23">
        <f t="shared" si="2960"/>
        <v>4803211</v>
      </c>
      <c r="AE4040" s="24">
        <f t="shared" si="2968"/>
        <v>70086276.274228647</v>
      </c>
      <c r="AF4040" s="3">
        <f t="shared" si="2955"/>
        <v>0</v>
      </c>
      <c r="AG4040" s="2">
        <f t="shared" si="2937"/>
        <v>1253003176.200119</v>
      </c>
      <c r="AH4040" s="2">
        <f t="shared" si="2938"/>
        <v>263.74428663366143</v>
      </c>
      <c r="AI4040" s="23">
        <f t="shared" si="2961"/>
        <v>12829947653.021082</v>
      </c>
      <c r="AJ4040" s="23">
        <f t="shared" si="2939"/>
        <v>6219.922423797766</v>
      </c>
      <c r="AK4040" s="23">
        <f t="shared" si="2940"/>
        <v>0</v>
      </c>
      <c r="AL4040" s="23">
        <f t="shared" si="2965"/>
        <v>0</v>
      </c>
      <c r="AM4040" s="23">
        <f t="shared" si="2966"/>
        <v>0</v>
      </c>
      <c r="AN4040" s="16">
        <f t="shared" si="2956"/>
        <v>0</v>
      </c>
      <c r="AO4040" s="23">
        <f t="shared" si="2957"/>
        <v>0</v>
      </c>
      <c r="AP4040" s="22">
        <f t="shared" si="2958"/>
        <v>0</v>
      </c>
      <c r="AQ4040" s="30">
        <f t="shared" si="2941"/>
        <v>38061698797.834496</v>
      </c>
      <c r="AR4040" s="28">
        <f t="shared" si="2942"/>
        <v>18814316634.197174</v>
      </c>
      <c r="AS4040" s="25">
        <f t="shared" si="2943"/>
        <v>200337590.02425668</v>
      </c>
      <c r="AT4040" s="32">
        <f t="shared" si="2944"/>
        <v>20883.386270001985</v>
      </c>
      <c r="AU4040" s="23">
        <f t="shared" si="2945"/>
        <v>20883.386270001985</v>
      </c>
      <c r="AV4040" s="22">
        <f t="shared" si="2946"/>
        <v>5584184951.8465967</v>
      </c>
      <c r="AW4040" s="31">
        <f t="shared" si="2959"/>
        <v>25196680032.347366</v>
      </c>
    </row>
    <row r="4041" spans="1:53" x14ac:dyDescent="0.25">
      <c r="A4041">
        <f t="shared" si="2967"/>
        <v>1046</v>
      </c>
      <c r="B4041" t="s">
        <v>6</v>
      </c>
      <c r="C4041" s="27">
        <f t="shared" si="2924"/>
        <v>0</v>
      </c>
      <c r="D4041" s="27">
        <f t="shared" si="2947"/>
        <v>0</v>
      </c>
      <c r="E4041" s="27" t="b">
        <f t="shared" si="2923"/>
        <v>1</v>
      </c>
      <c r="F4041" s="29">
        <f t="shared" si="2925"/>
        <v>0</v>
      </c>
      <c r="G4041" s="27">
        <f t="shared" si="2948"/>
        <v>0</v>
      </c>
      <c r="H4041" s="22">
        <f t="shared" si="2926"/>
        <v>46289157575.801842</v>
      </c>
      <c r="I4041" s="23">
        <f t="shared" si="2927"/>
        <v>132580106.5049091</v>
      </c>
      <c r="J4041" s="23">
        <f t="shared" si="2928"/>
        <v>1086</v>
      </c>
      <c r="K4041" s="19">
        <f t="shared" si="2949"/>
        <v>225.0831931027827</v>
      </c>
      <c r="L4041" s="16">
        <f t="shared" si="2929"/>
        <v>319.28950107967842</v>
      </c>
      <c r="M4041" s="23">
        <f>M4040-IF($B4041="B",(Percent_Rent_In_Elsies*2.49%/12 * H4040)/K4040,0)+IF($B4041="D",N4041,0)+IF(B4041="D",AK4040)+IF(B4041="C",F4040*90%)-(Y4041-Y4040)-IF($B4041="A",Q4040/K4040) + IF($B4041="A",Q4040/K4040)</f>
        <v>-74990162.132425398</v>
      </c>
      <c r="N4041" s="23">
        <f t="shared" si="2930"/>
        <v>0</v>
      </c>
      <c r="O4041" s="22">
        <f t="shared" si="2931"/>
        <v>0</v>
      </c>
      <c r="P4041" s="22">
        <f t="shared" si="2962"/>
        <v>0</v>
      </c>
      <c r="Q4041" s="22">
        <f t="shared" si="2963"/>
        <v>0</v>
      </c>
      <c r="R4041" s="22">
        <f t="shared" si="2932"/>
        <v>565000011.5869931</v>
      </c>
      <c r="S4041" s="16">
        <f t="shared" si="2969"/>
        <v>0</v>
      </c>
      <c r="T4041" s="15">
        <f t="shared" si="2933"/>
        <v>0</v>
      </c>
      <c r="U4041" s="23">
        <f t="shared" si="2950"/>
        <v>2510183.0296542379</v>
      </c>
      <c r="V4041" s="23">
        <f t="shared" si="2951"/>
        <v>0</v>
      </c>
      <c r="W4041" s="23">
        <f t="shared" si="2964"/>
        <v>0</v>
      </c>
      <c r="X4041" s="23">
        <f t="shared" si="2952"/>
        <v>48939416.912131086</v>
      </c>
      <c r="Y4041" s="23">
        <f t="shared" si="2934"/>
        <v>13825559.361691331</v>
      </c>
      <c r="Z4041" s="3">
        <f t="shared" si="2935"/>
        <v>0</v>
      </c>
      <c r="AA4041" s="23">
        <f t="shared" si="2936"/>
        <v>79801279.103177354</v>
      </c>
      <c r="AB4041" s="26">
        <f t="shared" si="2953"/>
        <v>70086276.274228603</v>
      </c>
      <c r="AC4041" s="23">
        <f t="shared" si="2954"/>
        <v>74889487.274228647</v>
      </c>
      <c r="AD4041" s="23">
        <f t="shared" si="2960"/>
        <v>4803211</v>
      </c>
      <c r="AE4041" s="24">
        <f t="shared" si="2968"/>
        <v>70086276.274228647</v>
      </c>
      <c r="AF4041" s="3">
        <f t="shared" si="2955"/>
        <v>0</v>
      </c>
      <c r="AG4041" s="2">
        <f t="shared" si="2937"/>
        <v>0</v>
      </c>
      <c r="AH4041" s="2">
        <f t="shared" si="2938"/>
        <v>264.18386044471748</v>
      </c>
      <c r="AI4041" s="23">
        <f t="shared" si="2961"/>
        <v>12829947653.021082</v>
      </c>
      <c r="AJ4041" s="23">
        <f t="shared" si="2939"/>
        <v>6219.922423797766</v>
      </c>
      <c r="AK4041" s="23">
        <f t="shared" si="2940"/>
        <v>0</v>
      </c>
      <c r="AL4041" s="23">
        <f t="shared" si="2965"/>
        <v>0</v>
      </c>
      <c r="AM4041" s="23">
        <f t="shared" si="2966"/>
        <v>0</v>
      </c>
      <c r="AN4041" s="16">
        <f t="shared" si="2956"/>
        <v>0</v>
      </c>
      <c r="AO4041" s="23">
        <f t="shared" si="2957"/>
        <v>0</v>
      </c>
      <c r="AP4041" s="22">
        <f t="shared" si="2958"/>
        <v>0</v>
      </c>
      <c r="AQ4041" s="30">
        <f t="shared" si="2941"/>
        <v>38061698797.834496</v>
      </c>
      <c r="AR4041" s="28">
        <f t="shared" si="2942"/>
        <v>18814316634.197174</v>
      </c>
      <c r="AS4041" s="25">
        <f t="shared" si="2943"/>
        <v>200337590.02425668</v>
      </c>
      <c r="AT4041" s="32">
        <f t="shared" si="2944"/>
        <v>0</v>
      </c>
      <c r="AU4041" s="23">
        <f t="shared" si="2945"/>
        <v>0</v>
      </c>
      <c r="AV4041" s="22">
        <f t="shared" si="2946"/>
        <v>5584184951.8465967</v>
      </c>
      <c r="AW4041" s="31">
        <f t="shared" si="2959"/>
        <v>25163839187.655022</v>
      </c>
    </row>
    <row r="4042" spans="1:53" x14ac:dyDescent="0.25">
      <c r="A4042">
        <f t="shared" si="2967"/>
        <v>1046</v>
      </c>
      <c r="B4042" t="s">
        <v>7</v>
      </c>
      <c r="C4042" s="27">
        <f t="shared" si="2924"/>
        <v>0</v>
      </c>
      <c r="D4042" s="27">
        <f t="shared" si="2947"/>
        <v>0</v>
      </c>
      <c r="E4042" s="27" t="b">
        <f t="shared" ref="E4042:E4095" si="2970">IF(OR(I4042&gt;Max_Parcels, AI4042&gt;8000000000),TRUE,FALSE)</f>
        <v>1</v>
      </c>
      <c r="F4042" s="29">
        <f t="shared" si="2925"/>
        <v>0</v>
      </c>
      <c r="G4042" s="27">
        <f t="shared" si="2948"/>
        <v>0</v>
      </c>
      <c r="H4042" s="22">
        <f t="shared" si="2926"/>
        <v>46289157575.801834</v>
      </c>
      <c r="I4042" s="23">
        <f t="shared" si="2927"/>
        <v>132580106.5049091</v>
      </c>
      <c r="J4042" s="23">
        <f t="shared" si="2928"/>
        <v>1086</v>
      </c>
      <c r="K4042" s="19">
        <f t="shared" si="2949"/>
        <v>225.0831931027827</v>
      </c>
      <c r="L4042" s="16">
        <f t="shared" si="2929"/>
        <v>319.28950107967842</v>
      </c>
      <c r="M4042" s="23">
        <f>M4041-IF($B4042="B",(Percent_Rent_In_Elsies*2.49%/12 * H4041)/K4041,0)+IF($B4042="D",N4042,0)+IF(B4042="D",AK4041)+IF(B4042="C",F4041*90%)-(Y4042-Y4041)-IF($B4042="A",Q4041/K4041) + IF($B4042="A",Q4041/K4041)</f>
        <v>-75203527.689946011</v>
      </c>
      <c r="N4042" s="23">
        <f t="shared" si="2930"/>
        <v>0</v>
      </c>
      <c r="O4042" s="22">
        <f t="shared" si="2931"/>
        <v>0</v>
      </c>
      <c r="P4042" s="22">
        <f t="shared" si="2962"/>
        <v>0</v>
      </c>
      <c r="Q4042" s="22">
        <f t="shared" si="2963"/>
        <v>0</v>
      </c>
      <c r="R4042" s="22">
        <f t="shared" si="2932"/>
        <v>517916677.288077</v>
      </c>
      <c r="S4042" s="16">
        <f t="shared" si="2969"/>
        <v>47083334.298916094</v>
      </c>
      <c r="T4042" s="15">
        <f t="shared" si="2933"/>
        <v>0</v>
      </c>
      <c r="U4042" s="23">
        <f t="shared" si="2950"/>
        <v>2301001.1105163847</v>
      </c>
      <c r="V4042" s="23">
        <f t="shared" si="2951"/>
        <v>209181.91913785317</v>
      </c>
      <c r="W4042" s="23">
        <f t="shared" si="2964"/>
        <v>0</v>
      </c>
      <c r="X4042" s="23">
        <f t="shared" si="2952"/>
        <v>48939416.912131086</v>
      </c>
      <c r="Y4042" s="23">
        <f t="shared" si="2934"/>
        <v>13825559.361691331</v>
      </c>
      <c r="Z4042" s="3">
        <f t="shared" si="2935"/>
        <v>0</v>
      </c>
      <c r="AA4042" s="23">
        <f t="shared" si="2936"/>
        <v>79801279.103177354</v>
      </c>
      <c r="AB4042" s="26">
        <f t="shared" si="2953"/>
        <v>70086276.274228603</v>
      </c>
      <c r="AC4042" s="23">
        <f t="shared" si="2954"/>
        <v>74889487.274228647</v>
      </c>
      <c r="AD4042" s="23">
        <f t="shared" si="2960"/>
        <v>4803211</v>
      </c>
      <c r="AE4042" s="24">
        <f t="shared" si="2968"/>
        <v>70086276.274228647</v>
      </c>
      <c r="AF4042" s="3">
        <f t="shared" si="2955"/>
        <v>0</v>
      </c>
      <c r="AG4042" s="2">
        <f t="shared" si="2937"/>
        <v>0</v>
      </c>
      <c r="AH4042" s="2">
        <f t="shared" si="2938"/>
        <v>264.18386044471748</v>
      </c>
      <c r="AI4042" s="23">
        <f t="shared" si="2961"/>
        <v>12829947653.021082</v>
      </c>
      <c r="AJ4042" s="23">
        <f t="shared" si="2939"/>
        <v>6219.922423797766</v>
      </c>
      <c r="AK4042" s="23">
        <f t="shared" si="2940"/>
        <v>0</v>
      </c>
      <c r="AL4042" s="23">
        <f t="shared" si="2965"/>
        <v>13679733.111650467</v>
      </c>
      <c r="AM4042" s="23">
        <f t="shared" si="2966"/>
        <v>12763031809.908527</v>
      </c>
      <c r="AN4042" s="16">
        <f t="shared" si="2956"/>
        <v>0</v>
      </c>
      <c r="AO4042" s="23">
        <f t="shared" si="2957"/>
        <v>213365.55752061025</v>
      </c>
      <c r="AP4042" s="22">
        <f t="shared" si="2958"/>
        <v>48025000.984894417</v>
      </c>
      <c r="AQ4042" s="30">
        <f t="shared" si="2941"/>
        <v>38157340587.295914</v>
      </c>
      <c r="AR4042" s="28">
        <f t="shared" si="2942"/>
        <v>18861933422.673698</v>
      </c>
      <c r="AS4042" s="25">
        <f t="shared" si="2943"/>
        <v>200337590.02425668</v>
      </c>
      <c r="AT4042" s="32">
        <f t="shared" si="2944"/>
        <v>0</v>
      </c>
      <c r="AU4042" s="23">
        <f t="shared" si="2945"/>
        <v>0</v>
      </c>
      <c r="AV4042" s="22">
        <f t="shared" si="2946"/>
        <v>5584184951.8465967</v>
      </c>
      <c r="AW4042" s="31">
        <f t="shared" si="2959"/>
        <v>25259480977.11644</v>
      </c>
    </row>
    <row r="4043" spans="1:53" x14ac:dyDescent="0.25">
      <c r="A4043">
        <f t="shared" si="2967"/>
        <v>1046</v>
      </c>
      <c r="B4043" t="s">
        <v>8</v>
      </c>
      <c r="C4043" s="27">
        <f t="shared" ref="C4043:C4095" si="2971">IF(E4042 = TRUE, 0, IF(AND($B4043="A",P4042&gt;0),P4042,0)+IFERROR(IF($B4043="A",Percent_Elsies*95%*AN4039),0))</f>
        <v>0</v>
      </c>
      <c r="D4043" s="27">
        <f t="shared" si="2947"/>
        <v>0</v>
      </c>
      <c r="E4043" s="27" t="b">
        <f t="shared" si="2970"/>
        <v>1</v>
      </c>
      <c r="F4043" s="29">
        <f t="shared" ref="F4043:F4095" si="2972">D4043/K4043</f>
        <v>0</v>
      </c>
      <c r="G4043" s="27">
        <f t="shared" si="2948"/>
        <v>0</v>
      </c>
      <c r="H4043" s="22">
        <f t="shared" ref="H4043:H4095" si="2973">(H4042*K4043/K4042+G4043+D4043)*IF(B4043="A",(1+Inflation_Rate/12),1)</f>
        <v>46289157575.801834</v>
      </c>
      <c r="I4043" s="23">
        <f t="shared" ref="I4043:I4095" si="2974">I4042+(G4043+D4043)/L4043</f>
        <v>132580106.5049091</v>
      </c>
      <c r="J4043" s="23">
        <f t="shared" ref="J4043:J4095" si="2975">J4042+IF(AND($B4043="A",M4043&lt;0,AR4042&gt;0,E4042=FALSE),MIN(_xlfn.FLOOR.MATH(1 + (-M4043*2)/(Buy_On_Revalue)),30),0)</f>
        <v>1086</v>
      </c>
      <c r="K4043" s="19">
        <f t="shared" si="2949"/>
        <v>225.0831931027827</v>
      </c>
      <c r="L4043" s="16">
        <f t="shared" ref="L4043:L4095" si="2976">(L4042/K4042)*K4043*IF(B4043="A",(1+Inflation_Rate/12),1)</f>
        <v>319.28950107967842</v>
      </c>
      <c r="M4043" s="23">
        <f>M4042-IF($B4043="B",(Percent_Rent_In_Elsies*2.49%/12 * H4042)/K4042,0)+IF($B4043="D",N4043,0)+IF(B4043="D",AK4042)+IF(B4043="C",F4042*90%)-(Y4043-Y4042)-IF($B4043="A",Q4042/K4042) + IF($B4043="A",Q4042/K4042)</f>
        <v>-75203527.689946011</v>
      </c>
      <c r="N4043" s="23">
        <f t="shared" ref="N4043:N4095" si="2977">IF(B4043="D", IF(V4042&gt;(Percent_Elsies*(S4042+V4042)),V4042-(Percent_Elsies)*(S4042+V4042),0),0)</f>
        <v>0</v>
      </c>
      <c r="O4043" s="22">
        <f t="shared" ref="O4043:O4095" si="2978">IF(B4043="D",IF(S4042&gt;Percent_Dollars*(S4042+V4042),S4042-(Percent_Dollars*(S4042+V4042)),0),0)</f>
        <v>0</v>
      </c>
      <c r="P4043" s="22">
        <f t="shared" si="2962"/>
        <v>0</v>
      </c>
      <c r="Q4043" s="22">
        <f t="shared" si="2963"/>
        <v>0</v>
      </c>
      <c r="R4043" s="22">
        <f t="shared" ref="R4043:R4095" si="2979">R4042+IF($B4043="B",5%*AN4043,0)-IF(B4043="B",R4042/12,0)+IF($B4043="C", AP4042,0)</f>
        <v>565941678.27297139</v>
      </c>
      <c r="S4043" s="16">
        <f t="shared" si="2969"/>
        <v>47083334.298916094</v>
      </c>
      <c r="T4043" s="15">
        <f t="shared" ref="T4043:T4095" si="2980">IF($B4043="E",0,T4042+IF(B4043="B", Percent_Dollars*95%*AN4043,0)  + IF($B4043="D",N4043*MM_Bottom*K4043)+IF($B4043="D",S4042-O4043))</f>
        <v>0</v>
      </c>
      <c r="U4043" s="23">
        <f t="shared" si="2950"/>
        <v>2514366.668036995</v>
      </c>
      <c r="V4043" s="23">
        <f t="shared" si="2951"/>
        <v>209181.91913785317</v>
      </c>
      <c r="W4043" s="23">
        <f t="shared" si="2964"/>
        <v>0</v>
      </c>
      <c r="X4043" s="23">
        <f t="shared" si="2952"/>
        <v>48939416.912131086</v>
      </c>
      <c r="Y4043" s="23">
        <f t="shared" ref="Y4043:Y4095" si="2981">50%*$H$10*(AS4042/$AS$10)*((4/3)/12+2.49%/4)</f>
        <v>13825559.361691331</v>
      </c>
      <c r="Z4043" s="3">
        <f t="shared" ref="Z4043:Z4095" si="2982">IF($B4043="E",W4042*3.5%/Percent_Elsies,0)</f>
        <v>0</v>
      </c>
      <c r="AA4043" s="23">
        <f t="shared" ref="AA4043:AA4095" si="2983">AA4042+IF($B4043="E",W4042*52.5%/Percent_Elsies,0)-IF($B4043="D",AK4042)</f>
        <v>79801279.103177354</v>
      </c>
      <c r="AB4043" s="26">
        <f t="shared" si="2953"/>
        <v>70086276.274228618</v>
      </c>
      <c r="AC4043" s="23">
        <f t="shared" si="2954"/>
        <v>74889487.274228647</v>
      </c>
      <c r="AD4043" s="23">
        <f t="shared" si="2960"/>
        <v>4803211</v>
      </c>
      <c r="AE4043" s="24">
        <f t="shared" si="2968"/>
        <v>70086276.274228647</v>
      </c>
      <c r="AF4043" s="3">
        <f t="shared" si="2955"/>
        <v>1E-4</v>
      </c>
      <c r="AG4043" s="2">
        <f t="shared" ref="AG4043:AG4095" si="2984">IF($B4043="E",(Z4043/AF4041)*12,0)</f>
        <v>0</v>
      </c>
      <c r="AH4043" s="2">
        <f t="shared" ref="AH4043:AH4095" si="2985">40%*H4043/AE4043</f>
        <v>264.18386044471748</v>
      </c>
      <c r="AI4043" s="23">
        <f t="shared" si="2961"/>
        <v>12829947653.021082</v>
      </c>
      <c r="AJ4043" s="23">
        <f t="shared" ref="AJ4043:AJ4095" si="2986">AJ4042*K4042/K4043</f>
        <v>6219.922423797766</v>
      </c>
      <c r="AK4043" s="23">
        <f t="shared" ref="AK4043:AK4095" si="2987">IF($B4043="C",((37/25)*1000/K4043)*AI4043/1000000 - AM4042/1000000,0)</f>
        <v>71598.320384878913</v>
      </c>
      <c r="AL4043" s="23">
        <f t="shared" si="2965"/>
        <v>0</v>
      </c>
      <c r="AM4043" s="23">
        <f t="shared" si="2966"/>
        <v>0</v>
      </c>
      <c r="AN4043" s="16">
        <f t="shared" si="2956"/>
        <v>0</v>
      </c>
      <c r="AO4043" s="23">
        <f t="shared" si="2957"/>
        <v>0</v>
      </c>
      <c r="AP4043" s="22">
        <f t="shared" si="2958"/>
        <v>0</v>
      </c>
      <c r="AQ4043" s="30">
        <f t="shared" ref="AQ4043:AQ4095" si="2988">(AQ4042+IF($B4043="B",AN4043*(5%+95%*Percent_Dollars))+IFERROR(IF($B4043="A",AN4039*95%*Percent_Elsies),0)+IF($B4043="B",D4043)+AP4043+IF($B4043="B",(Percent_Rent_In_Elsies*2.49%*H4042/12)*MM_Top,0)-IF($B4043="C",F4042*MM_Bottom*K4043*65%)) + IF($B4043="A",Q4042*(MM_Top - MM_Bottom)) - IF($B4043="A",Q4042)</f>
        <v>38157340587.295914</v>
      </c>
      <c r="AR4043" s="28">
        <f t="shared" ref="AR4043:AR4095" si="2989">(AR4042+IF($B4043="B",((Percent_Rent_In_Elsies)*2.49%*H4042/12)*MM_Top,0)-IF($B4043="D",N4043*MM_Bottom*K4043)-IF($B4043="C",F4042*MM_Bottom*K4043*65%)) + IF($B4043="A",Q4042*(MM_Top - MM_Bottom))</f>
        <v>18861933422.673698</v>
      </c>
      <c r="AS4043" s="25">
        <f t="shared" ref="AS4043:AS4095" si="2990">AS4042+G4043+D4043</f>
        <v>200337590.02425668</v>
      </c>
      <c r="AT4043" s="32">
        <f t="shared" ref="AT4043:AT4095" si="2991">IF($B4043="E",W4042*7%/Percent_Elsies,0)</f>
        <v>0</v>
      </c>
      <c r="AU4043" s="23">
        <f t="shared" ref="AU4043:AU4095" si="2992">IF($B4043="E",W4042*7%/Percent_Elsies,0)</f>
        <v>0</v>
      </c>
      <c r="AV4043" s="22">
        <f t="shared" ref="AV4043:AV4095" si="2993">AV4042+IF($B4043="E",T4042*30%/Percent_Dollars)</f>
        <v>5584184951.8465967</v>
      </c>
      <c r="AW4043" s="31">
        <f t="shared" si="2959"/>
        <v>25259480977.11644</v>
      </c>
    </row>
    <row r="4044" spans="1:53" x14ac:dyDescent="0.25">
      <c r="A4044" s="21">
        <f t="shared" si="2967"/>
        <v>1046</v>
      </c>
      <c r="B4044" s="21" t="s">
        <v>9</v>
      </c>
      <c r="C4044" s="27">
        <f t="shared" si="2971"/>
        <v>0</v>
      </c>
      <c r="D4044" s="27">
        <f t="shared" ref="D4044:D4095" si="2994">IF(AND($B4044="B",M4044&lt;0,AR4043&gt;0,E4043=FALSE),MIN(AR4043,Buy_On_Revalue*K4044*(J4043-J4042)),0)</f>
        <v>0</v>
      </c>
      <c r="E4044" s="27" t="b">
        <f t="shared" si="2970"/>
        <v>1</v>
      </c>
      <c r="F4044" s="29">
        <f t="shared" si="2972"/>
        <v>0</v>
      </c>
      <c r="G4044" s="27">
        <f t="shared" ref="G4044:G4095" si="2995">C4044</f>
        <v>0</v>
      </c>
      <c r="H4044" s="22">
        <f t="shared" si="2973"/>
        <v>46289157575.801834</v>
      </c>
      <c r="I4044" s="23">
        <f t="shared" si="2974"/>
        <v>132580106.5049091</v>
      </c>
      <c r="J4044" s="23">
        <f t="shared" si="2975"/>
        <v>1086</v>
      </c>
      <c r="K4044" s="19">
        <f t="shared" ref="K4044:K4095" si="2996">IF(J4044-J4043 &gt; 0,K4043*(1+0.005)^(J4044-J4043),K4043)</f>
        <v>225.0831931027827</v>
      </c>
      <c r="L4044" s="16">
        <f t="shared" si="2976"/>
        <v>319.28950107967842</v>
      </c>
      <c r="M4044" s="23">
        <f>M4043-IF($B4044="B",(Percent_Rent_In_Elsies*2.49%/12 * H4043)/K4043,0)+IF($B4044="D",N4044,0)+IF(B4044="D",AK4043)+IF(B4044="C",F4043*90%)-(Y4044-Y4043)-IF($B4044="A",Q4043/K4043) + IF($B4044="A",Q4043/K4043)</f>
        <v>-75131929.369561136</v>
      </c>
      <c r="N4044" s="23">
        <f t="shared" si="2977"/>
        <v>0</v>
      </c>
      <c r="O4044" s="22">
        <f t="shared" si="2978"/>
        <v>32895579.43349991</v>
      </c>
      <c r="P4044" s="22">
        <f t="shared" si="2962"/>
        <v>0</v>
      </c>
      <c r="Q4044" s="22">
        <f t="shared" si="2963"/>
        <v>0</v>
      </c>
      <c r="R4044" s="22">
        <f t="shared" si="2979"/>
        <v>565941678.27297139</v>
      </c>
      <c r="S4044" s="16">
        <f t="shared" si="2969"/>
        <v>0</v>
      </c>
      <c r="T4044" s="15">
        <f t="shared" si="2980"/>
        <v>14187754.865416184</v>
      </c>
      <c r="U4044" s="23">
        <f t="shared" ref="U4044:U4095" si="2997">U4043-IF($B4044="B",U4043/12)+IF($B4044="C",AO4043)+IF(B4044="C",F4043*10%)</f>
        <v>2514366.668036995</v>
      </c>
      <c r="V4044" s="23">
        <f t="shared" ref="V4044:V4095" si="2998">IF($B4044="D", 0, V4043+IF($B4044="B",U4043/12,0))</f>
        <v>0</v>
      </c>
      <c r="W4044" s="23">
        <f t="shared" si="2964"/>
        <v>209181.91913785317</v>
      </c>
      <c r="X4044" s="23">
        <f t="shared" ref="X4044:X4095" si="2999">X4043+IFERROR(IF($B4044="A",Z4043,0),0)  + AT4043 + AU4043 - IF($B4044="A",Q4043/K4043)</f>
        <v>48939416.912131086</v>
      </c>
      <c r="Y4044" s="23">
        <f t="shared" si="2981"/>
        <v>13825559.361691331</v>
      </c>
      <c r="Z4044" s="3">
        <f t="shared" si="2982"/>
        <v>0</v>
      </c>
      <c r="AA4044" s="23">
        <f t="shared" si="2983"/>
        <v>79729680.782792479</v>
      </c>
      <c r="AB4044" s="26">
        <f t="shared" ref="AB4044:AB4095" si="3000">M4044+SUM(U4044:AA4044)+AO4044+AT4044+AU4044</f>
        <v>70086276.274228603</v>
      </c>
      <c r="AC4044" s="23">
        <f t="shared" ref="AC4044:AC4095" si="3001">AC4043+G4044+IF($B4044="C",F4043)</f>
        <v>74889487.274228647</v>
      </c>
      <c r="AD4044" s="23">
        <f t="shared" si="2960"/>
        <v>4803211</v>
      </c>
      <c r="AE4044" s="24">
        <f t="shared" si="2968"/>
        <v>70086276.274228647</v>
      </c>
      <c r="AF4044" s="3">
        <f t="shared" ref="AF4044:AF4095" si="3002">IF($B4044="C",MAX(AE4044-AA4044-Y4044-U4044-V4044-W4044-AO4044-AT4044-AU4044,0.0001),0)</f>
        <v>0</v>
      </c>
      <c r="AG4044" s="2">
        <f t="shared" si="2984"/>
        <v>0</v>
      </c>
      <c r="AH4044" s="2">
        <f t="shared" si="2985"/>
        <v>264.18386044471748</v>
      </c>
      <c r="AI4044" s="23">
        <f t="shared" si="2961"/>
        <v>12818436525.468924</v>
      </c>
      <c r="AJ4044" s="23">
        <f t="shared" si="2986"/>
        <v>6219.922423797766</v>
      </c>
      <c r="AK4044" s="23">
        <f t="shared" si="2987"/>
        <v>0</v>
      </c>
      <c r="AL4044" s="23">
        <f t="shared" si="2965"/>
        <v>0</v>
      </c>
      <c r="AM4044" s="23">
        <f t="shared" si="2966"/>
        <v>0</v>
      </c>
      <c r="AN4044" s="16">
        <f t="shared" ref="AN4044:AN4095" si="3003">IF($B4044="B",(G4038)/2,0)</f>
        <v>0</v>
      </c>
      <c r="AO4044" s="23">
        <f t="shared" ref="AO4044:AO4095" si="3004">IF($B4044="B",(Percent_Rent_In_Elsies*2.49%/12*H4043)/K4043,0)</f>
        <v>0</v>
      </c>
      <c r="AP4044" s="22">
        <f t="shared" ref="AP4044:AP4095" si="3005">IF($B4044="B",(1-Percent_Rent_In_Elsies)*2.49%*H4043/12,0)</f>
        <v>0</v>
      </c>
      <c r="AQ4044" s="30">
        <f t="shared" si="2988"/>
        <v>38157340587.295914</v>
      </c>
      <c r="AR4044" s="28">
        <f t="shared" si="2989"/>
        <v>18861933422.673698</v>
      </c>
      <c r="AS4044" s="25">
        <f t="shared" si="2990"/>
        <v>200337590.02425668</v>
      </c>
      <c r="AT4044" s="32">
        <f t="shared" si="2991"/>
        <v>0</v>
      </c>
      <c r="AU4044" s="23">
        <f t="shared" si="2992"/>
        <v>0</v>
      </c>
      <c r="AV4044" s="22">
        <f t="shared" si="2993"/>
        <v>5584184951.8465967</v>
      </c>
      <c r="AW4044" s="31">
        <f t="shared" ref="AW4044:AW4095" si="3006">SUM(AR4044:AS4044)+AV4044 +SUM(O4044:T4044)+AP4044</f>
        <v>25259480977.11644</v>
      </c>
      <c r="AX4044" s="21"/>
      <c r="AY4044" s="21"/>
      <c r="AZ4044" s="21"/>
      <c r="BA4044" s="21"/>
    </row>
    <row r="4045" spans="1:53" x14ac:dyDescent="0.25">
      <c r="A4045" s="21">
        <f t="shared" si="2967"/>
        <v>1046</v>
      </c>
      <c r="B4045" s="21" t="s">
        <v>28</v>
      </c>
      <c r="C4045" s="27">
        <f t="shared" si="2971"/>
        <v>0</v>
      </c>
      <c r="D4045" s="27">
        <f t="shared" si="2994"/>
        <v>0</v>
      </c>
      <c r="E4045" s="27" t="b">
        <f t="shared" si="2970"/>
        <v>1</v>
      </c>
      <c r="F4045" s="29">
        <f t="shared" si="2972"/>
        <v>0</v>
      </c>
      <c r="G4045" s="27">
        <f t="shared" si="2995"/>
        <v>0</v>
      </c>
      <c r="H4045" s="22">
        <f t="shared" si="2973"/>
        <v>46289157575.801834</v>
      </c>
      <c r="I4045" s="23">
        <f t="shared" si="2974"/>
        <v>132580106.5049091</v>
      </c>
      <c r="J4045" s="23">
        <f t="shared" si="2975"/>
        <v>1086</v>
      </c>
      <c r="K4045" s="19">
        <f t="shared" si="2996"/>
        <v>225.0831931027827</v>
      </c>
      <c r="L4045" s="16">
        <f t="shared" si="2976"/>
        <v>319.28950107967842</v>
      </c>
      <c r="M4045" s="23">
        <f>M4044-IF($B4045="B",(Percent_Rent_In_Elsies*2.49%/12 * H4044)/K4044,0)+IF($B4045="D",N4045,0)+IF(B4045="D",AK4044)+IF(B4045="C",F4044*90%)-(Y4045-Y4044)-IF($B4045="A",Q4044/K4044) + IF($B4045="A",Q4044/K4044)</f>
        <v>-75131929.369561136</v>
      </c>
      <c r="N4045" s="23">
        <f t="shared" si="2977"/>
        <v>0</v>
      </c>
      <c r="O4045" s="22">
        <f t="shared" si="2978"/>
        <v>0</v>
      </c>
      <c r="P4045" s="22">
        <f t="shared" si="2962"/>
        <v>32895579.43349991</v>
      </c>
      <c r="Q4045" s="22">
        <f t="shared" si="2963"/>
        <v>0</v>
      </c>
      <c r="R4045" s="22">
        <f t="shared" si="2979"/>
        <v>565941678.27297139</v>
      </c>
      <c r="S4045" s="16">
        <f t="shared" si="2969"/>
        <v>0</v>
      </c>
      <c r="T4045" s="15">
        <f t="shared" si="2980"/>
        <v>0</v>
      </c>
      <c r="U4045" s="23">
        <f t="shared" si="2997"/>
        <v>2514366.668036995</v>
      </c>
      <c r="V4045" s="23">
        <f t="shared" si="2998"/>
        <v>0</v>
      </c>
      <c r="W4045" s="23">
        <f t="shared" si="2964"/>
        <v>0</v>
      </c>
      <c r="X4045" s="23">
        <f t="shared" si="2999"/>
        <v>48939416.912131086</v>
      </c>
      <c r="Y4045" s="23">
        <f t="shared" si="2981"/>
        <v>13825559.361691331</v>
      </c>
      <c r="Z4045" s="3">
        <f t="shared" si="2982"/>
        <v>10459.095956892661</v>
      </c>
      <c r="AA4045" s="23">
        <f t="shared" si="2983"/>
        <v>79886567.22214587</v>
      </c>
      <c r="AB4045" s="26">
        <f t="shared" si="3000"/>
        <v>70086276.274228603</v>
      </c>
      <c r="AC4045" s="23">
        <f t="shared" si="3001"/>
        <v>74889487.274228647</v>
      </c>
      <c r="AD4045" s="23">
        <f t="shared" ref="AD4045:AD4095" si="3007">AD4044</f>
        <v>4803211</v>
      </c>
      <c r="AE4045" s="24">
        <f t="shared" si="2968"/>
        <v>70086276.274228647</v>
      </c>
      <c r="AF4045" s="3">
        <f t="shared" si="3002"/>
        <v>0</v>
      </c>
      <c r="AG4045" s="2">
        <f t="shared" si="2984"/>
        <v>1255091514.8271194</v>
      </c>
      <c r="AH4045" s="2">
        <f t="shared" si="2985"/>
        <v>264.18386044471748</v>
      </c>
      <c r="AI4045" s="23">
        <f t="shared" ref="AI4045:AI4095" si="3008">AA4045/(AJ4045/1000000)</f>
        <v>12843659740.271914</v>
      </c>
      <c r="AJ4045" s="23">
        <f t="shared" si="2986"/>
        <v>6219.922423797766</v>
      </c>
      <c r="AK4045" s="23">
        <f t="shared" si="2987"/>
        <v>0</v>
      </c>
      <c r="AL4045" s="23">
        <f t="shared" si="2965"/>
        <v>0</v>
      </c>
      <c r="AM4045" s="23">
        <f t="shared" si="2966"/>
        <v>0</v>
      </c>
      <c r="AN4045" s="16">
        <f t="shared" si="3003"/>
        <v>0</v>
      </c>
      <c r="AO4045" s="23">
        <f t="shared" si="3004"/>
        <v>0</v>
      </c>
      <c r="AP4045" s="22">
        <f t="shared" si="3005"/>
        <v>0</v>
      </c>
      <c r="AQ4045" s="30">
        <f t="shared" si="2988"/>
        <v>38157340587.295914</v>
      </c>
      <c r="AR4045" s="28">
        <f t="shared" si="2989"/>
        <v>18861933422.673698</v>
      </c>
      <c r="AS4045" s="25">
        <f t="shared" si="2990"/>
        <v>200337590.02425668</v>
      </c>
      <c r="AT4045" s="32">
        <f t="shared" si="2991"/>
        <v>20918.191913785322</v>
      </c>
      <c r="AU4045" s="23">
        <f t="shared" si="2992"/>
        <v>20918.191913785322</v>
      </c>
      <c r="AV4045" s="22">
        <f t="shared" si="2993"/>
        <v>5598372706.7120132</v>
      </c>
      <c r="AW4045" s="31">
        <f t="shared" si="3006"/>
        <v>25259480977.11644</v>
      </c>
      <c r="AX4045" s="21"/>
      <c r="AY4045" s="21"/>
      <c r="AZ4045" s="21"/>
      <c r="BA4045" s="21"/>
    </row>
    <row r="4046" spans="1:53" x14ac:dyDescent="0.25">
      <c r="A4046">
        <f t="shared" si="2967"/>
        <v>1047</v>
      </c>
      <c r="B4046" t="s">
        <v>6</v>
      </c>
      <c r="C4046" s="27">
        <f t="shared" si="2971"/>
        <v>0</v>
      </c>
      <c r="D4046" s="27">
        <f t="shared" si="2994"/>
        <v>0</v>
      </c>
      <c r="E4046" s="27" t="b">
        <f t="shared" si="2970"/>
        <v>1</v>
      </c>
      <c r="F4046" s="29">
        <f t="shared" si="2972"/>
        <v>0</v>
      </c>
      <c r="G4046" s="27">
        <f t="shared" si="2995"/>
        <v>0</v>
      </c>
      <c r="H4046" s="22">
        <f t="shared" si="2973"/>
        <v>46366306171.761505</v>
      </c>
      <c r="I4046" s="23">
        <f t="shared" si="2974"/>
        <v>132580106.5049091</v>
      </c>
      <c r="J4046" s="23">
        <f t="shared" si="2975"/>
        <v>1086</v>
      </c>
      <c r="K4046" s="19">
        <f t="shared" si="2996"/>
        <v>225.0831931027827</v>
      </c>
      <c r="L4046" s="16">
        <f t="shared" si="2976"/>
        <v>319.82165024814458</v>
      </c>
      <c r="M4046" s="23">
        <f>M4045-IF($B4046="B",(Percent_Rent_In_Elsies*2.49%/12 * H4045)/K4045,0)+IF($B4046="D",N4046,0)+IF(B4046="D",AK4045)+IF(B4046="C",F4045*90%)-(Y4046-Y4045)-IF($B4046="A",Q4045/K4045) + IF($B4046="A",Q4045/K4045)</f>
        <v>-75131929.369561136</v>
      </c>
      <c r="N4046" s="23">
        <f t="shared" si="2977"/>
        <v>0</v>
      </c>
      <c r="O4046" s="22">
        <f t="shared" si="2978"/>
        <v>0</v>
      </c>
      <c r="P4046" s="22">
        <f t="shared" si="2962"/>
        <v>0</v>
      </c>
      <c r="Q4046" s="22">
        <f t="shared" si="2963"/>
        <v>0</v>
      </c>
      <c r="R4046" s="22">
        <f t="shared" si="2979"/>
        <v>565941678.27297139</v>
      </c>
      <c r="S4046" s="16">
        <f t="shared" si="2969"/>
        <v>0</v>
      </c>
      <c r="T4046" s="15">
        <f t="shared" si="2980"/>
        <v>0</v>
      </c>
      <c r="U4046" s="23">
        <f t="shared" si="2997"/>
        <v>2514366.668036995</v>
      </c>
      <c r="V4046" s="23">
        <f t="shared" si="2998"/>
        <v>0</v>
      </c>
      <c r="W4046" s="23">
        <f t="shared" si="2964"/>
        <v>0</v>
      </c>
      <c r="X4046" s="23">
        <f t="shared" si="2999"/>
        <v>48991712.391915545</v>
      </c>
      <c r="Y4046" s="23">
        <f t="shared" si="2981"/>
        <v>13825559.361691331</v>
      </c>
      <c r="Z4046" s="3">
        <f t="shared" si="2982"/>
        <v>0</v>
      </c>
      <c r="AA4046" s="23">
        <f t="shared" si="2983"/>
        <v>79886567.22214587</v>
      </c>
      <c r="AB4046" s="26">
        <f t="shared" si="3000"/>
        <v>70086276.274228603</v>
      </c>
      <c r="AC4046" s="23">
        <f t="shared" si="3001"/>
        <v>74889487.274228647</v>
      </c>
      <c r="AD4046" s="23">
        <f t="shared" si="3007"/>
        <v>4803211</v>
      </c>
      <c r="AE4046" s="24">
        <f t="shared" si="2968"/>
        <v>70086276.274228647</v>
      </c>
      <c r="AF4046" s="3">
        <f t="shared" si="3002"/>
        <v>0</v>
      </c>
      <c r="AG4046" s="2">
        <f t="shared" si="2984"/>
        <v>0</v>
      </c>
      <c r="AH4046" s="2">
        <f t="shared" si="2985"/>
        <v>264.62416687879198</v>
      </c>
      <c r="AI4046" s="23">
        <f t="shared" si="3008"/>
        <v>12843659740.271914</v>
      </c>
      <c r="AJ4046" s="23">
        <f t="shared" si="2986"/>
        <v>6219.922423797766</v>
      </c>
      <c r="AK4046" s="23">
        <f t="shared" si="2987"/>
        <v>0</v>
      </c>
      <c r="AL4046" s="23">
        <f t="shared" si="2965"/>
        <v>0</v>
      </c>
      <c r="AM4046" s="23">
        <f t="shared" si="2966"/>
        <v>0</v>
      </c>
      <c r="AN4046" s="16">
        <f t="shared" si="3003"/>
        <v>0</v>
      </c>
      <c r="AO4046" s="23">
        <f t="shared" si="3004"/>
        <v>0</v>
      </c>
      <c r="AP4046" s="22">
        <f t="shared" si="3005"/>
        <v>0</v>
      </c>
      <c r="AQ4046" s="30">
        <f t="shared" si="2988"/>
        <v>38157340587.295914</v>
      </c>
      <c r="AR4046" s="28">
        <f t="shared" si="2989"/>
        <v>18861933422.673698</v>
      </c>
      <c r="AS4046" s="25">
        <f t="shared" si="2990"/>
        <v>200337590.02425668</v>
      </c>
      <c r="AT4046" s="32">
        <f t="shared" si="2991"/>
        <v>0</v>
      </c>
      <c r="AU4046" s="23">
        <f t="shared" si="2992"/>
        <v>0</v>
      </c>
      <c r="AV4046" s="22">
        <f t="shared" si="2993"/>
        <v>5598372706.7120132</v>
      </c>
      <c r="AW4046" s="31">
        <f t="shared" si="3006"/>
        <v>25226585397.682941</v>
      </c>
    </row>
    <row r="4047" spans="1:53" x14ac:dyDescent="0.25">
      <c r="A4047">
        <f t="shared" si="2967"/>
        <v>1047</v>
      </c>
      <c r="B4047" t="s">
        <v>7</v>
      </c>
      <c r="C4047" s="27">
        <f t="shared" si="2971"/>
        <v>0</v>
      </c>
      <c r="D4047" s="27">
        <f t="shared" si="2994"/>
        <v>0</v>
      </c>
      <c r="E4047" s="27" t="b">
        <f t="shared" si="2970"/>
        <v>1</v>
      </c>
      <c r="F4047" s="29">
        <f t="shared" si="2972"/>
        <v>0</v>
      </c>
      <c r="G4047" s="27">
        <f t="shared" si="2995"/>
        <v>0</v>
      </c>
      <c r="H4047" s="22">
        <f t="shared" si="2973"/>
        <v>46366306171.761505</v>
      </c>
      <c r="I4047" s="23">
        <f t="shared" si="2974"/>
        <v>132580106.5049091</v>
      </c>
      <c r="J4047" s="23">
        <f t="shared" si="2975"/>
        <v>1086</v>
      </c>
      <c r="K4047" s="19">
        <f t="shared" si="2996"/>
        <v>225.0831931027827</v>
      </c>
      <c r="L4047" s="16">
        <f t="shared" si="2976"/>
        <v>319.82165024814458</v>
      </c>
      <c r="M4047" s="23">
        <f>M4046-IF($B4047="B",(Percent_Rent_In_Elsies*2.49%/12 * H4046)/K4046,0)+IF($B4047="D",N4047,0)+IF(B4047="D",AK4046)+IF(B4047="C",F4046*90%)-(Y4047-Y4046)-IF($B4047="A",Q4046/K4046) + IF($B4047="A",Q4046/K4046)</f>
        <v>-75345650.536344275</v>
      </c>
      <c r="N4047" s="23">
        <f t="shared" si="2977"/>
        <v>0</v>
      </c>
      <c r="O4047" s="22">
        <f t="shared" si="2978"/>
        <v>0</v>
      </c>
      <c r="P4047" s="22">
        <f t="shared" ref="P4047:P4095" si="3009">IF(AG4047 &gt; Retail_Freeze_Above, O4046,0)</f>
        <v>0</v>
      </c>
      <c r="Q4047" s="22">
        <f t="shared" ref="Q4047:Q4095" si="3010">IF(AG4047&lt;=Retail_Freeze_Above,O4046,0)</f>
        <v>0</v>
      </c>
      <c r="R4047" s="22">
        <f t="shared" si="2979"/>
        <v>518779871.75022376</v>
      </c>
      <c r="S4047" s="16">
        <f t="shared" si="2969"/>
        <v>47161806.522747613</v>
      </c>
      <c r="T4047" s="15">
        <f t="shared" si="2980"/>
        <v>0</v>
      </c>
      <c r="U4047" s="23">
        <f t="shared" si="2997"/>
        <v>2304836.1123672454</v>
      </c>
      <c r="V4047" s="23">
        <f t="shared" si="2998"/>
        <v>209530.55566974959</v>
      </c>
      <c r="W4047" s="23">
        <f t="shared" ref="W4047:W4095" si="3011">IF($B4047="E",0,W4046+IF(B4047="D",V4046,0)+IF($B4047="A",G4047))-IF($B4047="D",N4047)+IF($B4047="A",Q4046/K4046)</f>
        <v>0</v>
      </c>
      <c r="X4047" s="23">
        <f t="shared" si="2999"/>
        <v>48991712.391915545</v>
      </c>
      <c r="Y4047" s="23">
        <f t="shared" si="2981"/>
        <v>13825559.361691331</v>
      </c>
      <c r="Z4047" s="3">
        <f t="shared" si="2982"/>
        <v>0</v>
      </c>
      <c r="AA4047" s="23">
        <f t="shared" si="2983"/>
        <v>79886567.22214587</v>
      </c>
      <c r="AB4047" s="26">
        <f t="shared" si="3000"/>
        <v>70086276.274228603</v>
      </c>
      <c r="AC4047" s="23">
        <f t="shared" si="3001"/>
        <v>74889487.274228647</v>
      </c>
      <c r="AD4047" s="23">
        <f t="shared" si="3007"/>
        <v>4803211</v>
      </c>
      <c r="AE4047" s="24">
        <f t="shared" si="2968"/>
        <v>70086276.274228647</v>
      </c>
      <c r="AF4047" s="3">
        <f t="shared" si="3002"/>
        <v>0</v>
      </c>
      <c r="AG4047" s="2">
        <f t="shared" si="2984"/>
        <v>0</v>
      </c>
      <c r="AH4047" s="2">
        <f t="shared" si="2985"/>
        <v>264.62416687879198</v>
      </c>
      <c r="AI4047" s="23">
        <f t="shared" si="3008"/>
        <v>12843659740.271914</v>
      </c>
      <c r="AJ4047" s="23">
        <f t="shared" si="2986"/>
        <v>6219.922423797766</v>
      </c>
      <c r="AK4047" s="23">
        <f t="shared" si="2987"/>
        <v>0</v>
      </c>
      <c r="AL4047" s="23">
        <f t="shared" si="2965"/>
        <v>13712087.250831604</v>
      </c>
      <c r="AM4047" s="23">
        <f t="shared" si="2966"/>
        <v>12793217845.277843</v>
      </c>
      <c r="AN4047" s="16">
        <f t="shared" si="3003"/>
        <v>0</v>
      </c>
      <c r="AO4047" s="23">
        <f t="shared" si="3004"/>
        <v>213721.16678314461</v>
      </c>
      <c r="AP4047" s="22">
        <f t="shared" si="3005"/>
        <v>48105042.653202564</v>
      </c>
      <c r="AQ4047" s="30">
        <f t="shared" si="2988"/>
        <v>38253141779.739769</v>
      </c>
      <c r="AR4047" s="28">
        <f t="shared" si="2989"/>
        <v>18909629572.464348</v>
      </c>
      <c r="AS4047" s="25">
        <f t="shared" si="2990"/>
        <v>200337590.02425668</v>
      </c>
      <c r="AT4047" s="32">
        <f t="shared" si="2991"/>
        <v>0</v>
      </c>
      <c r="AU4047" s="23">
        <f t="shared" si="2992"/>
        <v>0</v>
      </c>
      <c r="AV4047" s="22">
        <f t="shared" si="2993"/>
        <v>5598372706.7120132</v>
      </c>
      <c r="AW4047" s="31">
        <f t="shared" si="3006"/>
        <v>25322386590.126793</v>
      </c>
    </row>
    <row r="4048" spans="1:53" s="21" customFormat="1" x14ac:dyDescent="0.25">
      <c r="A4048">
        <f t="shared" si="2967"/>
        <v>1047</v>
      </c>
      <c r="B4048" t="s">
        <v>8</v>
      </c>
      <c r="C4048" s="27">
        <f t="shared" si="2971"/>
        <v>0</v>
      </c>
      <c r="D4048" s="27">
        <f t="shared" si="2994"/>
        <v>0</v>
      </c>
      <c r="E4048" s="27" t="b">
        <f t="shared" si="2970"/>
        <v>1</v>
      </c>
      <c r="F4048" s="29">
        <f t="shared" si="2972"/>
        <v>0</v>
      </c>
      <c r="G4048" s="27">
        <f t="shared" si="2995"/>
        <v>0</v>
      </c>
      <c r="H4048" s="22">
        <f t="shared" si="2973"/>
        <v>46366306171.761505</v>
      </c>
      <c r="I4048" s="23">
        <f t="shared" si="2974"/>
        <v>132580106.5049091</v>
      </c>
      <c r="J4048" s="23">
        <f t="shared" si="2975"/>
        <v>1086</v>
      </c>
      <c r="K4048" s="19">
        <f t="shared" si="2996"/>
        <v>225.0831931027827</v>
      </c>
      <c r="L4048" s="16">
        <f t="shared" si="2976"/>
        <v>319.82165024814458</v>
      </c>
      <c r="M4048" s="23">
        <f>M4047-IF($B4048="B",(Percent_Rent_In_Elsies*2.49%/12 * H4047)/K4047,0)+IF($B4048="D",N4048,0)+IF(B4048="D",AK4047)+IF(B4048="C",F4047*90%)-(Y4048-Y4047)-IF($B4048="A",Q4047/K4047) + IF($B4048="A",Q4047/K4047)</f>
        <v>-75345650.536344275</v>
      </c>
      <c r="N4048" s="23">
        <f t="shared" si="2977"/>
        <v>0</v>
      </c>
      <c r="O4048" s="22">
        <f t="shared" si="2978"/>
        <v>0</v>
      </c>
      <c r="P4048" s="22">
        <f t="shared" si="3009"/>
        <v>0</v>
      </c>
      <c r="Q4048" s="22">
        <f t="shared" si="3010"/>
        <v>0</v>
      </c>
      <c r="R4048" s="22">
        <f t="shared" si="2979"/>
        <v>566884914.40342629</v>
      </c>
      <c r="S4048" s="16">
        <f t="shared" si="2969"/>
        <v>47161806.522747613</v>
      </c>
      <c r="T4048" s="15">
        <f t="shared" si="2980"/>
        <v>0</v>
      </c>
      <c r="U4048" s="23">
        <f t="shared" si="2997"/>
        <v>2518557.2791503901</v>
      </c>
      <c r="V4048" s="23">
        <f t="shared" si="2998"/>
        <v>209530.55566974959</v>
      </c>
      <c r="W4048" s="23">
        <f t="shared" si="3011"/>
        <v>0</v>
      </c>
      <c r="X4048" s="23">
        <f t="shared" si="2999"/>
        <v>48991712.391915545</v>
      </c>
      <c r="Y4048" s="23">
        <f t="shared" si="2981"/>
        <v>13825559.361691331</v>
      </c>
      <c r="Z4048" s="3">
        <f t="shared" si="2982"/>
        <v>0</v>
      </c>
      <c r="AA4048" s="23">
        <f t="shared" si="2983"/>
        <v>79886567.22214587</v>
      </c>
      <c r="AB4048" s="26">
        <f t="shared" si="3000"/>
        <v>70086276.274228618</v>
      </c>
      <c r="AC4048" s="23">
        <f t="shared" si="3001"/>
        <v>74889487.274228647</v>
      </c>
      <c r="AD4048" s="23">
        <f t="shared" si="3007"/>
        <v>4803211</v>
      </c>
      <c r="AE4048" s="24">
        <f t="shared" si="2968"/>
        <v>70086276.274228647</v>
      </c>
      <c r="AF4048" s="3">
        <f t="shared" si="3002"/>
        <v>1E-4</v>
      </c>
      <c r="AG4048" s="2">
        <f t="shared" si="2984"/>
        <v>0</v>
      </c>
      <c r="AH4048" s="2">
        <f t="shared" si="2985"/>
        <v>264.62416687879198</v>
      </c>
      <c r="AI4048" s="23">
        <f t="shared" si="3008"/>
        <v>12843659740.271914</v>
      </c>
      <c r="AJ4048" s="23">
        <f t="shared" si="2986"/>
        <v>6219.922423797766</v>
      </c>
      <c r="AK4048" s="23">
        <f t="shared" si="2987"/>
        <v>71658.296075276303</v>
      </c>
      <c r="AL4048" s="23">
        <f t="shared" ref="AL4048:AL4095" si="3012">IF($B4048="B",AI4048-AI4043,0)</f>
        <v>0</v>
      </c>
      <c r="AM4048" s="23">
        <f t="shared" si="2966"/>
        <v>0</v>
      </c>
      <c r="AN4048" s="16">
        <f t="shared" si="3003"/>
        <v>0</v>
      </c>
      <c r="AO4048" s="23">
        <f t="shared" si="3004"/>
        <v>0</v>
      </c>
      <c r="AP4048" s="22">
        <f t="shared" si="3005"/>
        <v>0</v>
      </c>
      <c r="AQ4048" s="30">
        <f t="shared" si="2988"/>
        <v>38253141779.739769</v>
      </c>
      <c r="AR4048" s="28">
        <f t="shared" si="2989"/>
        <v>18909629572.464348</v>
      </c>
      <c r="AS4048" s="25">
        <f t="shared" si="2990"/>
        <v>200337590.02425668</v>
      </c>
      <c r="AT4048" s="32">
        <f t="shared" si="2991"/>
        <v>0</v>
      </c>
      <c r="AU4048" s="23">
        <f t="shared" si="2992"/>
        <v>0</v>
      </c>
      <c r="AV4048" s="22">
        <f t="shared" si="2993"/>
        <v>5598372706.7120132</v>
      </c>
      <c r="AW4048" s="31">
        <f t="shared" si="3006"/>
        <v>25322386590.126793</v>
      </c>
      <c r="AX4048"/>
      <c r="AY4048"/>
      <c r="AZ4048"/>
      <c r="BA4048"/>
    </row>
    <row r="4049" spans="1:53" s="21" customFormat="1" x14ac:dyDescent="0.25">
      <c r="A4049">
        <f t="shared" si="2967"/>
        <v>1047</v>
      </c>
      <c r="B4049" t="s">
        <v>9</v>
      </c>
      <c r="C4049" s="27">
        <f t="shared" si="2971"/>
        <v>0</v>
      </c>
      <c r="D4049" s="27">
        <f t="shared" si="2994"/>
        <v>0</v>
      </c>
      <c r="E4049" s="27" t="b">
        <f t="shared" si="2970"/>
        <v>1</v>
      </c>
      <c r="F4049" s="29">
        <f t="shared" si="2972"/>
        <v>0</v>
      </c>
      <c r="G4049" s="27">
        <f t="shared" si="2995"/>
        <v>0</v>
      </c>
      <c r="H4049" s="22">
        <f t="shared" si="2973"/>
        <v>46366306171.761505</v>
      </c>
      <c r="I4049" s="23">
        <f t="shared" si="2974"/>
        <v>132580106.5049091</v>
      </c>
      <c r="J4049" s="23">
        <f t="shared" si="2975"/>
        <v>1086</v>
      </c>
      <c r="K4049" s="19">
        <f t="shared" si="2996"/>
        <v>225.0831931027827</v>
      </c>
      <c r="L4049" s="16">
        <f t="shared" si="2976"/>
        <v>319.82165024814458</v>
      </c>
      <c r="M4049" s="23">
        <f>M4048-IF($B4049="B",(Percent_Rent_In_Elsies*2.49%/12 * H4048)/K4048,0)+IF($B4049="D",N4049,0)+IF(B4049="D",AK4048)+IF(B4049="C",F4048*90%)-(Y4049-Y4048)-IF($B4049="A",Q4048/K4048) + IF($B4049="A",Q4048/K4048)</f>
        <v>-75273992.240269005</v>
      </c>
      <c r="N4049" s="23">
        <f t="shared" si="2977"/>
        <v>0</v>
      </c>
      <c r="O4049" s="22">
        <f t="shared" si="2978"/>
        <v>32950405.399222404</v>
      </c>
      <c r="P4049" s="22">
        <f t="shared" si="3009"/>
        <v>0</v>
      </c>
      <c r="Q4049" s="22">
        <f t="shared" si="3010"/>
        <v>0</v>
      </c>
      <c r="R4049" s="22">
        <f t="shared" si="2979"/>
        <v>566884914.40342629</v>
      </c>
      <c r="S4049" s="16">
        <f t="shared" si="2969"/>
        <v>0</v>
      </c>
      <c r="T4049" s="15">
        <f t="shared" si="2980"/>
        <v>14211401.12352521</v>
      </c>
      <c r="U4049" s="23">
        <f t="shared" si="2997"/>
        <v>2518557.2791503901</v>
      </c>
      <c r="V4049" s="23">
        <f t="shared" si="2998"/>
        <v>0</v>
      </c>
      <c r="W4049" s="23">
        <f t="shared" si="3011"/>
        <v>209530.55566974959</v>
      </c>
      <c r="X4049" s="23">
        <f t="shared" si="2999"/>
        <v>48991712.391915545</v>
      </c>
      <c r="Y4049" s="23">
        <f t="shared" si="2981"/>
        <v>13825559.361691331</v>
      </c>
      <c r="Z4049" s="3">
        <f t="shared" si="2982"/>
        <v>0</v>
      </c>
      <c r="AA4049" s="23">
        <f t="shared" si="2983"/>
        <v>79814908.926070601</v>
      </c>
      <c r="AB4049" s="26">
        <f t="shared" si="3000"/>
        <v>70086276.274228603</v>
      </c>
      <c r="AC4049" s="23">
        <f t="shared" si="3001"/>
        <v>74889487.274228647</v>
      </c>
      <c r="AD4049" s="23">
        <f t="shared" si="3007"/>
        <v>4803211</v>
      </c>
      <c r="AE4049" s="24">
        <f t="shared" si="2968"/>
        <v>70086276.274228647</v>
      </c>
      <c r="AF4049" s="3">
        <f t="shared" si="3002"/>
        <v>0</v>
      </c>
      <c r="AG4049" s="2">
        <f t="shared" si="2984"/>
        <v>0</v>
      </c>
      <c r="AH4049" s="2">
        <f t="shared" si="2985"/>
        <v>264.62416687879198</v>
      </c>
      <c r="AI4049" s="23">
        <f t="shared" si="3008"/>
        <v>12832138970.205538</v>
      </c>
      <c r="AJ4049" s="23">
        <f t="shared" si="2986"/>
        <v>6219.922423797766</v>
      </c>
      <c r="AK4049" s="23">
        <f t="shared" si="2987"/>
        <v>0</v>
      </c>
      <c r="AL4049" s="23">
        <f t="shared" si="3012"/>
        <v>0</v>
      </c>
      <c r="AM4049" s="23">
        <f t="shared" ref="AM4049:AM4095" si="3013">IF($B4049="B",50%*AL4049*30%*AJ4049,0)</f>
        <v>0</v>
      </c>
      <c r="AN4049" s="16">
        <f t="shared" si="3003"/>
        <v>0</v>
      </c>
      <c r="AO4049" s="23">
        <f t="shared" si="3004"/>
        <v>0</v>
      </c>
      <c r="AP4049" s="22">
        <f t="shared" si="3005"/>
        <v>0</v>
      </c>
      <c r="AQ4049" s="30">
        <f t="shared" si="2988"/>
        <v>38253141779.739769</v>
      </c>
      <c r="AR4049" s="28">
        <f t="shared" si="2989"/>
        <v>18909629572.464348</v>
      </c>
      <c r="AS4049" s="25">
        <f t="shared" si="2990"/>
        <v>200337590.02425668</v>
      </c>
      <c r="AT4049" s="32">
        <f t="shared" si="2991"/>
        <v>0</v>
      </c>
      <c r="AU4049" s="23">
        <f t="shared" si="2992"/>
        <v>0</v>
      </c>
      <c r="AV4049" s="22">
        <f t="shared" si="2993"/>
        <v>5598372706.7120132</v>
      </c>
      <c r="AW4049" s="31">
        <f t="shared" si="3006"/>
        <v>25322386590.126793</v>
      </c>
      <c r="AX4049"/>
      <c r="AY4049"/>
      <c r="AZ4049"/>
      <c r="BA4049"/>
    </row>
    <row r="4050" spans="1:53" x14ac:dyDescent="0.25">
      <c r="A4050" s="21">
        <f t="shared" si="2967"/>
        <v>1047</v>
      </c>
      <c r="B4050" s="21" t="s">
        <v>28</v>
      </c>
      <c r="C4050" s="27">
        <f t="shared" si="2971"/>
        <v>0</v>
      </c>
      <c r="D4050" s="27">
        <f t="shared" si="2994"/>
        <v>0</v>
      </c>
      <c r="E4050" s="27" t="b">
        <f t="shared" si="2970"/>
        <v>1</v>
      </c>
      <c r="F4050" s="29">
        <f t="shared" si="2972"/>
        <v>0</v>
      </c>
      <c r="G4050" s="27">
        <f t="shared" si="2995"/>
        <v>0</v>
      </c>
      <c r="H4050" s="22">
        <f t="shared" si="2973"/>
        <v>46366306171.761505</v>
      </c>
      <c r="I4050" s="23">
        <f t="shared" si="2974"/>
        <v>132580106.5049091</v>
      </c>
      <c r="J4050" s="23">
        <f t="shared" si="2975"/>
        <v>1086</v>
      </c>
      <c r="K4050" s="19">
        <f t="shared" si="2996"/>
        <v>225.0831931027827</v>
      </c>
      <c r="L4050" s="16">
        <f t="shared" si="2976"/>
        <v>319.82165024814458</v>
      </c>
      <c r="M4050" s="23">
        <f>M4049-IF($B4050="B",(Percent_Rent_In_Elsies*2.49%/12 * H4049)/K4049,0)+IF($B4050="D",N4050,0)+IF(B4050="D",AK4049)+IF(B4050="C",F4049*90%)-(Y4050-Y4049)-IF($B4050="A",Q4049/K4049) + IF($B4050="A",Q4049/K4049)</f>
        <v>-75273992.240269005</v>
      </c>
      <c r="N4050" s="23">
        <f t="shared" si="2977"/>
        <v>0</v>
      </c>
      <c r="O4050" s="22">
        <f t="shared" si="2978"/>
        <v>0</v>
      </c>
      <c r="P4050" s="22">
        <f t="shared" si="3009"/>
        <v>32950405.399222404</v>
      </c>
      <c r="Q4050" s="22">
        <f t="shared" si="3010"/>
        <v>0</v>
      </c>
      <c r="R4050" s="22">
        <f t="shared" si="2979"/>
        <v>566884914.40342629</v>
      </c>
      <c r="S4050" s="16">
        <f t="shared" si="2969"/>
        <v>0</v>
      </c>
      <c r="T4050" s="15">
        <f t="shared" si="2980"/>
        <v>0</v>
      </c>
      <c r="U4050" s="23">
        <f t="shared" si="2997"/>
        <v>2518557.2791503901</v>
      </c>
      <c r="V4050" s="23">
        <f t="shared" si="2998"/>
        <v>0</v>
      </c>
      <c r="W4050" s="23">
        <f t="shared" si="3011"/>
        <v>0</v>
      </c>
      <c r="X4050" s="23">
        <f t="shared" si="2999"/>
        <v>48991712.391915545</v>
      </c>
      <c r="Y4050" s="23">
        <f t="shared" si="2981"/>
        <v>13825559.361691331</v>
      </c>
      <c r="Z4050" s="3">
        <f t="shared" si="2982"/>
        <v>10476.527783487481</v>
      </c>
      <c r="AA4050" s="23">
        <f t="shared" si="2983"/>
        <v>79972056.842822909</v>
      </c>
      <c r="AB4050" s="26">
        <f t="shared" si="3000"/>
        <v>70086276.274228632</v>
      </c>
      <c r="AC4050" s="23">
        <f t="shared" si="3001"/>
        <v>74889487.274228647</v>
      </c>
      <c r="AD4050" s="23">
        <f t="shared" si="3007"/>
        <v>4803211</v>
      </c>
      <c r="AE4050" s="24">
        <f t="shared" si="2968"/>
        <v>70086276.274228647</v>
      </c>
      <c r="AF4050" s="3">
        <f t="shared" si="3002"/>
        <v>0</v>
      </c>
      <c r="AG4050" s="2">
        <f t="shared" si="2984"/>
        <v>1257183334.0184977</v>
      </c>
      <c r="AH4050" s="2">
        <f t="shared" si="2985"/>
        <v>264.62416687879198</v>
      </c>
      <c r="AI4050" s="23">
        <f t="shared" si="3008"/>
        <v>12857404223.699867</v>
      </c>
      <c r="AJ4050" s="23">
        <f t="shared" si="2986"/>
        <v>6219.922423797766</v>
      </c>
      <c r="AK4050" s="23">
        <f t="shared" si="2987"/>
        <v>0</v>
      </c>
      <c r="AL4050" s="23">
        <f t="shared" si="3012"/>
        <v>0</v>
      </c>
      <c r="AM4050" s="23">
        <f t="shared" si="3013"/>
        <v>0</v>
      </c>
      <c r="AN4050" s="16">
        <f t="shared" si="3003"/>
        <v>0</v>
      </c>
      <c r="AO4050" s="23">
        <f t="shared" si="3004"/>
        <v>0</v>
      </c>
      <c r="AP4050" s="22">
        <f t="shared" si="3005"/>
        <v>0</v>
      </c>
      <c r="AQ4050" s="30">
        <f t="shared" si="2988"/>
        <v>38253141779.739769</v>
      </c>
      <c r="AR4050" s="28">
        <f t="shared" si="2989"/>
        <v>18909629572.464348</v>
      </c>
      <c r="AS4050" s="25">
        <f t="shared" si="2990"/>
        <v>200337590.02425668</v>
      </c>
      <c r="AT4050" s="32">
        <f t="shared" si="2991"/>
        <v>20953.055566974963</v>
      </c>
      <c r="AU4050" s="23">
        <f t="shared" si="2992"/>
        <v>20953.055566974963</v>
      </c>
      <c r="AV4050" s="22">
        <f t="shared" si="2993"/>
        <v>5612584107.8355389</v>
      </c>
      <c r="AW4050" s="31">
        <f t="shared" si="3006"/>
        <v>25322386590.126793</v>
      </c>
    </row>
    <row r="4051" spans="1:53" x14ac:dyDescent="0.25">
      <c r="A4051">
        <f t="shared" si="2967"/>
        <v>1048</v>
      </c>
      <c r="B4051" t="s">
        <v>6</v>
      </c>
      <c r="C4051" s="27">
        <f t="shared" si="2971"/>
        <v>0</v>
      </c>
      <c r="D4051" s="27">
        <f t="shared" si="2994"/>
        <v>0</v>
      </c>
      <c r="E4051" s="27" t="b">
        <f t="shared" si="2970"/>
        <v>1</v>
      </c>
      <c r="F4051" s="29">
        <f t="shared" si="2972"/>
        <v>0</v>
      </c>
      <c r="G4051" s="27">
        <f t="shared" si="2995"/>
        <v>0</v>
      </c>
      <c r="H4051" s="22">
        <f t="shared" si="2973"/>
        <v>46443583348.714439</v>
      </c>
      <c r="I4051" s="23">
        <f t="shared" si="2974"/>
        <v>132580106.5049091</v>
      </c>
      <c r="J4051" s="23">
        <f t="shared" si="2975"/>
        <v>1086</v>
      </c>
      <c r="K4051" s="19">
        <f t="shared" si="2996"/>
        <v>225.0831931027827</v>
      </c>
      <c r="L4051" s="16">
        <f t="shared" si="2976"/>
        <v>320.35468633189151</v>
      </c>
      <c r="M4051" s="23">
        <f>M4050-IF($B4051="B",(Percent_Rent_In_Elsies*2.49%/12 * H4050)/K4050,0)+IF($B4051="D",N4051,0)+IF(B4051="D",AK4050)+IF(B4051="C",F4050*90%)-(Y4051-Y4050)-IF($B4051="A",Q4050/K4050) + IF($B4051="A",Q4050/K4050)</f>
        <v>-75273992.240269005</v>
      </c>
      <c r="N4051" s="23">
        <f t="shared" si="2977"/>
        <v>0</v>
      </c>
      <c r="O4051" s="22">
        <f t="shared" si="2978"/>
        <v>0</v>
      </c>
      <c r="P4051" s="22">
        <f t="shared" si="3009"/>
        <v>0</v>
      </c>
      <c r="Q4051" s="22">
        <f t="shared" si="3010"/>
        <v>0</v>
      </c>
      <c r="R4051" s="22">
        <f t="shared" si="2979"/>
        <v>566884914.40342629</v>
      </c>
      <c r="S4051" s="16">
        <f t="shared" si="2969"/>
        <v>0</v>
      </c>
      <c r="T4051" s="15">
        <f t="shared" si="2980"/>
        <v>0</v>
      </c>
      <c r="U4051" s="23">
        <f t="shared" si="2997"/>
        <v>2518557.2791503901</v>
      </c>
      <c r="V4051" s="23">
        <f t="shared" si="2998"/>
        <v>0</v>
      </c>
      <c r="W4051" s="23">
        <f t="shared" si="3011"/>
        <v>0</v>
      </c>
      <c r="X4051" s="23">
        <f t="shared" si="2999"/>
        <v>49044095.030832984</v>
      </c>
      <c r="Y4051" s="23">
        <f t="shared" si="2981"/>
        <v>13825559.361691331</v>
      </c>
      <c r="Z4051" s="3">
        <f t="shared" si="2982"/>
        <v>0</v>
      </c>
      <c r="AA4051" s="23">
        <f t="shared" si="2983"/>
        <v>79972056.842822909</v>
      </c>
      <c r="AB4051" s="26">
        <f t="shared" si="3000"/>
        <v>70086276.274228603</v>
      </c>
      <c r="AC4051" s="23">
        <f t="shared" si="3001"/>
        <v>74889487.274228647</v>
      </c>
      <c r="AD4051" s="23">
        <f t="shared" si="3007"/>
        <v>4803211</v>
      </c>
      <c r="AE4051" s="24">
        <f t="shared" si="2968"/>
        <v>70086276.274228647</v>
      </c>
      <c r="AF4051" s="3">
        <f t="shared" si="3002"/>
        <v>0</v>
      </c>
      <c r="AG4051" s="2">
        <f t="shared" si="2984"/>
        <v>0</v>
      </c>
      <c r="AH4051" s="2">
        <f t="shared" si="2985"/>
        <v>265.06520715692329</v>
      </c>
      <c r="AI4051" s="23">
        <f t="shared" si="3008"/>
        <v>12857404223.699867</v>
      </c>
      <c r="AJ4051" s="23">
        <f t="shared" si="2986"/>
        <v>6219.922423797766</v>
      </c>
      <c r="AK4051" s="23">
        <f t="shared" si="2987"/>
        <v>0</v>
      </c>
      <c r="AL4051" s="23">
        <f t="shared" si="3012"/>
        <v>0</v>
      </c>
      <c r="AM4051" s="23">
        <f t="shared" si="3013"/>
        <v>0</v>
      </c>
      <c r="AN4051" s="16">
        <f t="shared" si="3003"/>
        <v>0</v>
      </c>
      <c r="AO4051" s="23">
        <f t="shared" si="3004"/>
        <v>0</v>
      </c>
      <c r="AP4051" s="22">
        <f t="shared" si="3005"/>
        <v>0</v>
      </c>
      <c r="AQ4051" s="30">
        <f t="shared" si="2988"/>
        <v>38253141779.739769</v>
      </c>
      <c r="AR4051" s="28">
        <f t="shared" si="2989"/>
        <v>18909629572.464348</v>
      </c>
      <c r="AS4051" s="25">
        <f t="shared" si="2990"/>
        <v>200337590.02425668</v>
      </c>
      <c r="AT4051" s="32">
        <f t="shared" si="2991"/>
        <v>0</v>
      </c>
      <c r="AU4051" s="23">
        <f t="shared" si="2992"/>
        <v>0</v>
      </c>
      <c r="AV4051" s="22">
        <f t="shared" si="2993"/>
        <v>5612584107.8355389</v>
      </c>
      <c r="AW4051" s="31">
        <f t="shared" si="3006"/>
        <v>25289436184.72757</v>
      </c>
    </row>
    <row r="4052" spans="1:53" x14ac:dyDescent="0.25">
      <c r="A4052">
        <f t="shared" si="2967"/>
        <v>1048</v>
      </c>
      <c r="B4052" t="s">
        <v>7</v>
      </c>
      <c r="C4052" s="27">
        <f t="shared" si="2971"/>
        <v>0</v>
      </c>
      <c r="D4052" s="27">
        <f t="shared" si="2994"/>
        <v>0</v>
      </c>
      <c r="E4052" s="27" t="b">
        <f t="shared" si="2970"/>
        <v>1</v>
      </c>
      <c r="F4052" s="29">
        <f t="shared" si="2972"/>
        <v>0</v>
      </c>
      <c r="G4052" s="27">
        <f t="shared" si="2995"/>
        <v>0</v>
      </c>
      <c r="H4052" s="22">
        <f t="shared" si="2973"/>
        <v>46443583348.714439</v>
      </c>
      <c r="I4052" s="23">
        <f t="shared" si="2974"/>
        <v>132580106.5049091</v>
      </c>
      <c r="J4052" s="23">
        <f t="shared" si="2975"/>
        <v>1086</v>
      </c>
      <c r="K4052" s="19">
        <f t="shared" si="2996"/>
        <v>225.0831931027827</v>
      </c>
      <c r="L4052" s="16">
        <f t="shared" si="2976"/>
        <v>320.35468633189151</v>
      </c>
      <c r="M4052" s="23">
        <f>M4051-IF($B4052="B",(Percent_Rent_In_Elsies*2.49%/12 * H4051)/K4051,0)+IF($B4052="D",N4052,0)+IF(B4052="D",AK4051)+IF(B4052="C",F4051*90%)-(Y4052-Y4051)-IF($B4052="A",Q4051/K4051) + IF($B4052="A",Q4051/K4051)</f>
        <v>-75488069.608996794</v>
      </c>
      <c r="N4052" s="23">
        <f t="shared" si="2977"/>
        <v>0</v>
      </c>
      <c r="O4052" s="22">
        <f t="shared" si="2978"/>
        <v>0</v>
      </c>
      <c r="P4052" s="22">
        <f t="shared" si="3009"/>
        <v>0</v>
      </c>
      <c r="Q4052" s="22">
        <f t="shared" si="3010"/>
        <v>0</v>
      </c>
      <c r="R4052" s="22">
        <f t="shared" si="2979"/>
        <v>519644504.86980742</v>
      </c>
      <c r="S4052" s="16">
        <f t="shared" si="2969"/>
        <v>47240409.53361886</v>
      </c>
      <c r="T4052" s="15">
        <f t="shared" si="2980"/>
        <v>0</v>
      </c>
      <c r="U4052" s="23">
        <f t="shared" si="2997"/>
        <v>2308677.5058878576</v>
      </c>
      <c r="V4052" s="23">
        <f t="shared" si="2998"/>
        <v>209879.77326253252</v>
      </c>
      <c r="W4052" s="23">
        <f t="shared" si="3011"/>
        <v>0</v>
      </c>
      <c r="X4052" s="23">
        <f t="shared" si="2999"/>
        <v>49044095.030832984</v>
      </c>
      <c r="Y4052" s="23">
        <f t="shared" si="2981"/>
        <v>13825559.361691331</v>
      </c>
      <c r="Z4052" s="3">
        <f t="shared" si="2982"/>
        <v>0</v>
      </c>
      <c r="AA4052" s="23">
        <f t="shared" si="2983"/>
        <v>79972056.842822909</v>
      </c>
      <c r="AB4052" s="26">
        <f t="shared" si="3000"/>
        <v>70086276.274228603</v>
      </c>
      <c r="AC4052" s="23">
        <f t="shared" si="3001"/>
        <v>74889487.274228647</v>
      </c>
      <c r="AD4052" s="23">
        <f t="shared" si="3007"/>
        <v>4803211</v>
      </c>
      <c r="AE4052" s="24">
        <f t="shared" si="2968"/>
        <v>70086276.274228647</v>
      </c>
      <c r="AF4052" s="3">
        <f t="shared" si="3002"/>
        <v>0</v>
      </c>
      <c r="AG4052" s="2">
        <f t="shared" si="2984"/>
        <v>0</v>
      </c>
      <c r="AH4052" s="2">
        <f t="shared" si="2985"/>
        <v>265.06520715692329</v>
      </c>
      <c r="AI4052" s="23">
        <f t="shared" si="3008"/>
        <v>12857404223.699867</v>
      </c>
      <c r="AJ4052" s="23">
        <f t="shared" si="2986"/>
        <v>6219.922423797766</v>
      </c>
      <c r="AK4052" s="23">
        <f t="shared" si="2987"/>
        <v>0</v>
      </c>
      <c r="AL4052" s="23">
        <f t="shared" si="3012"/>
        <v>13744483.42795372</v>
      </c>
      <c r="AM4052" s="23">
        <f t="shared" si="3013"/>
        <v>12823443101.556919</v>
      </c>
      <c r="AN4052" s="16">
        <f t="shared" si="3003"/>
        <v>0</v>
      </c>
      <c r="AO4052" s="23">
        <f t="shared" si="3004"/>
        <v>214077.36872778315</v>
      </c>
      <c r="AP4052" s="22">
        <f t="shared" si="3005"/>
        <v>48185217.724291235</v>
      </c>
      <c r="AQ4052" s="30">
        <f t="shared" si="2988"/>
        <v>38349102640.837692</v>
      </c>
      <c r="AR4052" s="28">
        <f t="shared" si="2989"/>
        <v>18957405215.837982</v>
      </c>
      <c r="AS4052" s="25">
        <f t="shared" si="2990"/>
        <v>200337590.02425668</v>
      </c>
      <c r="AT4052" s="32">
        <f t="shared" si="2991"/>
        <v>0</v>
      </c>
      <c r="AU4052" s="23">
        <f t="shared" si="2992"/>
        <v>0</v>
      </c>
      <c r="AV4052" s="22">
        <f t="shared" si="2993"/>
        <v>5612584107.8355389</v>
      </c>
      <c r="AW4052" s="31">
        <f t="shared" si="3006"/>
        <v>25385397045.825497</v>
      </c>
    </row>
    <row r="4053" spans="1:53" x14ac:dyDescent="0.25">
      <c r="A4053">
        <f t="shared" si="2967"/>
        <v>1048</v>
      </c>
      <c r="B4053" t="s">
        <v>8</v>
      </c>
      <c r="C4053" s="27">
        <f t="shared" si="2971"/>
        <v>0</v>
      </c>
      <c r="D4053" s="27">
        <f t="shared" si="2994"/>
        <v>0</v>
      </c>
      <c r="E4053" s="27" t="b">
        <f t="shared" si="2970"/>
        <v>1</v>
      </c>
      <c r="F4053" s="29">
        <f t="shared" si="2972"/>
        <v>0</v>
      </c>
      <c r="G4053" s="27">
        <f t="shared" si="2995"/>
        <v>0</v>
      </c>
      <c r="H4053" s="22">
        <f t="shared" si="2973"/>
        <v>46443583348.714439</v>
      </c>
      <c r="I4053" s="23">
        <f t="shared" si="2974"/>
        <v>132580106.5049091</v>
      </c>
      <c r="J4053" s="23">
        <f t="shared" si="2975"/>
        <v>1086</v>
      </c>
      <c r="K4053" s="19">
        <f t="shared" si="2996"/>
        <v>225.0831931027827</v>
      </c>
      <c r="L4053" s="16">
        <f t="shared" si="2976"/>
        <v>320.35468633189151</v>
      </c>
      <c r="M4053" s="23">
        <f>M4052-IF($B4053="B",(Percent_Rent_In_Elsies*2.49%/12 * H4052)/K4052,0)+IF($B4053="D",N4053,0)+IF(B4053="D",AK4052)+IF(B4053="C",F4052*90%)-(Y4053-Y4052)-IF($B4053="A",Q4052/K4052) + IF($B4053="A",Q4052/K4052)</f>
        <v>-75488069.608996794</v>
      </c>
      <c r="N4053" s="23">
        <f t="shared" si="2977"/>
        <v>0</v>
      </c>
      <c r="O4053" s="22">
        <f t="shared" si="2978"/>
        <v>0</v>
      </c>
      <c r="P4053" s="22">
        <f t="shared" si="3009"/>
        <v>0</v>
      </c>
      <c r="Q4053" s="22">
        <f t="shared" si="3010"/>
        <v>0</v>
      </c>
      <c r="R4053" s="22">
        <f t="shared" si="2979"/>
        <v>567829722.59409869</v>
      </c>
      <c r="S4053" s="16">
        <f t="shared" si="2969"/>
        <v>47240409.53361886</v>
      </c>
      <c r="T4053" s="15">
        <f t="shared" si="2980"/>
        <v>0</v>
      </c>
      <c r="U4053" s="23">
        <f t="shared" si="2997"/>
        <v>2522754.8746156408</v>
      </c>
      <c r="V4053" s="23">
        <f t="shared" si="2998"/>
        <v>209879.77326253252</v>
      </c>
      <c r="W4053" s="23">
        <f t="shared" si="3011"/>
        <v>0</v>
      </c>
      <c r="X4053" s="23">
        <f t="shared" si="2999"/>
        <v>49044095.030832984</v>
      </c>
      <c r="Y4053" s="23">
        <f t="shared" si="2981"/>
        <v>13825559.361691331</v>
      </c>
      <c r="Z4053" s="3">
        <f t="shared" si="2982"/>
        <v>0</v>
      </c>
      <c r="AA4053" s="23">
        <f t="shared" si="2983"/>
        <v>79972056.842822909</v>
      </c>
      <c r="AB4053" s="26">
        <f t="shared" si="3000"/>
        <v>70086276.274228588</v>
      </c>
      <c r="AC4053" s="23">
        <f t="shared" si="3001"/>
        <v>74889487.274228647</v>
      </c>
      <c r="AD4053" s="23">
        <f t="shared" si="3007"/>
        <v>4803211</v>
      </c>
      <c r="AE4053" s="24">
        <f t="shared" si="2968"/>
        <v>70086276.274228647</v>
      </c>
      <c r="AF4053" s="3">
        <f t="shared" si="3002"/>
        <v>1E-4</v>
      </c>
      <c r="AG4053" s="2">
        <f t="shared" si="2984"/>
        <v>0</v>
      </c>
      <c r="AH4053" s="2">
        <f t="shared" si="2985"/>
        <v>265.06520715692329</v>
      </c>
      <c r="AI4053" s="23">
        <f t="shared" si="3008"/>
        <v>12857404223.699867</v>
      </c>
      <c r="AJ4053" s="23">
        <f t="shared" si="2986"/>
        <v>6219.922423797766</v>
      </c>
      <c r="AK4053" s="23">
        <f t="shared" si="2987"/>
        <v>71718.445560855835</v>
      </c>
      <c r="AL4053" s="23">
        <f t="shared" si="3012"/>
        <v>0</v>
      </c>
      <c r="AM4053" s="23">
        <f t="shared" si="3013"/>
        <v>0</v>
      </c>
      <c r="AN4053" s="16">
        <f t="shared" si="3003"/>
        <v>0</v>
      </c>
      <c r="AO4053" s="23">
        <f t="shared" si="3004"/>
        <v>0</v>
      </c>
      <c r="AP4053" s="22">
        <f t="shared" si="3005"/>
        <v>0</v>
      </c>
      <c r="AQ4053" s="30">
        <f t="shared" si="2988"/>
        <v>38349102640.837692</v>
      </c>
      <c r="AR4053" s="28">
        <f t="shared" si="2989"/>
        <v>18957405215.837982</v>
      </c>
      <c r="AS4053" s="25">
        <f t="shared" si="2990"/>
        <v>200337590.02425668</v>
      </c>
      <c r="AT4053" s="32">
        <f t="shared" si="2991"/>
        <v>0</v>
      </c>
      <c r="AU4053" s="23">
        <f t="shared" si="2992"/>
        <v>0</v>
      </c>
      <c r="AV4053" s="22">
        <f t="shared" si="2993"/>
        <v>5612584107.8355389</v>
      </c>
      <c r="AW4053" s="31">
        <f t="shared" si="3006"/>
        <v>25385397045.825493</v>
      </c>
    </row>
    <row r="4054" spans="1:53" x14ac:dyDescent="0.25">
      <c r="A4054" s="21">
        <f t="shared" si="2967"/>
        <v>1048</v>
      </c>
      <c r="B4054" s="21" t="s">
        <v>9</v>
      </c>
      <c r="C4054" s="27">
        <f t="shared" si="2971"/>
        <v>0</v>
      </c>
      <c r="D4054" s="27">
        <f t="shared" si="2994"/>
        <v>0</v>
      </c>
      <c r="E4054" s="27" t="b">
        <f t="shared" si="2970"/>
        <v>1</v>
      </c>
      <c r="F4054" s="29">
        <f t="shared" si="2972"/>
        <v>0</v>
      </c>
      <c r="G4054" s="27">
        <f t="shared" si="2995"/>
        <v>0</v>
      </c>
      <c r="H4054" s="22">
        <f t="shared" si="2973"/>
        <v>46443583348.714439</v>
      </c>
      <c r="I4054" s="23">
        <f t="shared" si="2974"/>
        <v>132580106.5049091</v>
      </c>
      <c r="J4054" s="23">
        <f t="shared" si="2975"/>
        <v>1086</v>
      </c>
      <c r="K4054" s="19">
        <f t="shared" si="2996"/>
        <v>225.0831931027827</v>
      </c>
      <c r="L4054" s="16">
        <f t="shared" si="2976"/>
        <v>320.35468633189151</v>
      </c>
      <c r="M4054" s="23">
        <f>M4053-IF($B4054="B",(Percent_Rent_In_Elsies*2.49%/12 * H4053)/K4053,0)+IF($B4054="D",N4054,0)+IF(B4054="D",AK4053)+IF(B4054="C",F4053*90%)-(Y4054-Y4053)-IF($B4054="A",Q4053/K4053) + IF($B4054="A",Q4053/K4053)</f>
        <v>-75416351.163435936</v>
      </c>
      <c r="N4054" s="23">
        <f t="shared" si="2977"/>
        <v>0</v>
      </c>
      <c r="O4054" s="22">
        <f t="shared" si="2978"/>
        <v>33005322.741554443</v>
      </c>
      <c r="P4054" s="22">
        <f t="shared" si="3009"/>
        <v>0</v>
      </c>
      <c r="Q4054" s="22">
        <f t="shared" si="3010"/>
        <v>0</v>
      </c>
      <c r="R4054" s="22">
        <f t="shared" si="2979"/>
        <v>567829722.59409869</v>
      </c>
      <c r="S4054" s="16">
        <f t="shared" si="2969"/>
        <v>0</v>
      </c>
      <c r="T4054" s="15">
        <f t="shared" si="2980"/>
        <v>14235086.792064417</v>
      </c>
      <c r="U4054" s="23">
        <f t="shared" si="2997"/>
        <v>2522754.8746156408</v>
      </c>
      <c r="V4054" s="23">
        <f t="shared" si="2998"/>
        <v>0</v>
      </c>
      <c r="W4054" s="23">
        <f t="shared" si="3011"/>
        <v>209879.77326253252</v>
      </c>
      <c r="X4054" s="23">
        <f t="shared" si="2999"/>
        <v>49044095.030832984</v>
      </c>
      <c r="Y4054" s="23">
        <f t="shared" si="2981"/>
        <v>13825559.361691331</v>
      </c>
      <c r="Z4054" s="3">
        <f t="shared" si="2982"/>
        <v>0</v>
      </c>
      <c r="AA4054" s="23">
        <f t="shared" si="2983"/>
        <v>79900338.397262052</v>
      </c>
      <c r="AB4054" s="26">
        <f t="shared" si="3000"/>
        <v>70086276.274228603</v>
      </c>
      <c r="AC4054" s="23">
        <f t="shared" si="3001"/>
        <v>74889487.274228647</v>
      </c>
      <c r="AD4054" s="23">
        <f t="shared" si="3007"/>
        <v>4803211</v>
      </c>
      <c r="AE4054" s="24">
        <f t="shared" si="2968"/>
        <v>70086276.274228647</v>
      </c>
      <c r="AF4054" s="3">
        <f t="shared" si="3002"/>
        <v>0</v>
      </c>
      <c r="AG4054" s="2">
        <f t="shared" si="2984"/>
        <v>0</v>
      </c>
      <c r="AH4054" s="2">
        <f t="shared" si="2985"/>
        <v>265.06520715692329</v>
      </c>
      <c r="AI4054" s="23">
        <f t="shared" si="3008"/>
        <v>12845873783.177576</v>
      </c>
      <c r="AJ4054" s="23">
        <f t="shared" si="2986"/>
        <v>6219.922423797766</v>
      </c>
      <c r="AK4054" s="23">
        <f t="shared" si="2987"/>
        <v>0</v>
      </c>
      <c r="AL4054" s="23">
        <f t="shared" si="3012"/>
        <v>0</v>
      </c>
      <c r="AM4054" s="23">
        <f t="shared" si="3013"/>
        <v>0</v>
      </c>
      <c r="AN4054" s="16">
        <f t="shared" si="3003"/>
        <v>0</v>
      </c>
      <c r="AO4054" s="23">
        <f t="shared" si="3004"/>
        <v>0</v>
      </c>
      <c r="AP4054" s="22">
        <f t="shared" si="3005"/>
        <v>0</v>
      </c>
      <c r="AQ4054" s="30">
        <f t="shared" si="2988"/>
        <v>38349102640.837692</v>
      </c>
      <c r="AR4054" s="28">
        <f t="shared" si="2989"/>
        <v>18957405215.837982</v>
      </c>
      <c r="AS4054" s="25">
        <f t="shared" si="2990"/>
        <v>200337590.02425668</v>
      </c>
      <c r="AT4054" s="32">
        <f t="shared" si="2991"/>
        <v>0</v>
      </c>
      <c r="AU4054" s="23">
        <f t="shared" si="2992"/>
        <v>0</v>
      </c>
      <c r="AV4054" s="22">
        <f t="shared" si="2993"/>
        <v>5612584107.8355389</v>
      </c>
      <c r="AW4054" s="31">
        <f t="shared" si="3006"/>
        <v>25385397045.825493</v>
      </c>
      <c r="AX4054" s="21"/>
      <c r="AY4054" s="21"/>
      <c r="AZ4054" s="21"/>
      <c r="BA4054" s="21"/>
    </row>
    <row r="4055" spans="1:53" x14ac:dyDescent="0.25">
      <c r="A4055" s="21">
        <f t="shared" si="2967"/>
        <v>1048</v>
      </c>
      <c r="B4055" s="21" t="s">
        <v>28</v>
      </c>
      <c r="C4055" s="27">
        <f t="shared" si="2971"/>
        <v>0</v>
      </c>
      <c r="D4055" s="27">
        <f t="shared" si="2994"/>
        <v>0</v>
      </c>
      <c r="E4055" s="27" t="b">
        <f t="shared" si="2970"/>
        <v>1</v>
      </c>
      <c r="F4055" s="29">
        <f t="shared" si="2972"/>
        <v>0</v>
      </c>
      <c r="G4055" s="27">
        <f t="shared" si="2995"/>
        <v>0</v>
      </c>
      <c r="H4055" s="22">
        <f t="shared" si="2973"/>
        <v>46443583348.714439</v>
      </c>
      <c r="I4055" s="23">
        <f t="shared" si="2974"/>
        <v>132580106.5049091</v>
      </c>
      <c r="J4055" s="23">
        <f t="shared" si="2975"/>
        <v>1086</v>
      </c>
      <c r="K4055" s="19">
        <f t="shared" si="2996"/>
        <v>225.0831931027827</v>
      </c>
      <c r="L4055" s="16">
        <f t="shared" si="2976"/>
        <v>320.35468633189151</v>
      </c>
      <c r="M4055" s="23">
        <f>M4054-IF($B4055="B",(Percent_Rent_In_Elsies*2.49%/12 * H4054)/K4054,0)+IF($B4055="D",N4055,0)+IF(B4055="D",AK4054)+IF(B4055="C",F4054*90%)-(Y4055-Y4054)-IF($B4055="A",Q4054/K4054) + IF($B4055="A",Q4054/K4054)</f>
        <v>-75416351.163435936</v>
      </c>
      <c r="N4055" s="23">
        <f t="shared" si="2977"/>
        <v>0</v>
      </c>
      <c r="O4055" s="22">
        <f t="shared" si="2978"/>
        <v>0</v>
      </c>
      <c r="P4055" s="22">
        <f t="shared" si="3009"/>
        <v>33005322.741554443</v>
      </c>
      <c r="Q4055" s="22">
        <f t="shared" si="3010"/>
        <v>0</v>
      </c>
      <c r="R4055" s="22">
        <f t="shared" si="2979"/>
        <v>567829722.59409869</v>
      </c>
      <c r="S4055" s="16">
        <f t="shared" si="2969"/>
        <v>0</v>
      </c>
      <c r="T4055" s="15">
        <f t="shared" si="2980"/>
        <v>0</v>
      </c>
      <c r="U4055" s="23">
        <f t="shared" si="2997"/>
        <v>2522754.8746156408</v>
      </c>
      <c r="V4055" s="23">
        <f t="shared" si="2998"/>
        <v>0</v>
      </c>
      <c r="W4055" s="23">
        <f t="shared" si="3011"/>
        <v>0</v>
      </c>
      <c r="X4055" s="23">
        <f t="shared" si="2999"/>
        <v>49044095.030832984</v>
      </c>
      <c r="Y4055" s="23">
        <f t="shared" si="2981"/>
        <v>13825559.361691331</v>
      </c>
      <c r="Z4055" s="3">
        <f t="shared" si="2982"/>
        <v>10493.988663126627</v>
      </c>
      <c r="AA4055" s="23">
        <f t="shared" si="2983"/>
        <v>80057748.227208957</v>
      </c>
      <c r="AB4055" s="26">
        <f t="shared" si="3000"/>
        <v>70086276.274228632</v>
      </c>
      <c r="AC4055" s="23">
        <f t="shared" si="3001"/>
        <v>74889487.274228647</v>
      </c>
      <c r="AD4055" s="23">
        <f t="shared" si="3007"/>
        <v>4803211</v>
      </c>
      <c r="AE4055" s="24">
        <f t="shared" si="2968"/>
        <v>70086276.274228647</v>
      </c>
      <c r="AF4055" s="3">
        <f t="shared" si="3002"/>
        <v>0</v>
      </c>
      <c r="AG4055" s="2">
        <f t="shared" si="2984"/>
        <v>1259278639.5751953</v>
      </c>
      <c r="AH4055" s="2">
        <f t="shared" si="2985"/>
        <v>265.06520715692329</v>
      </c>
      <c r="AI4055" s="23">
        <f t="shared" si="3008"/>
        <v>12871181145.427731</v>
      </c>
      <c r="AJ4055" s="23">
        <f t="shared" si="2986"/>
        <v>6219.922423797766</v>
      </c>
      <c r="AK4055" s="23">
        <f t="shared" si="2987"/>
        <v>0</v>
      </c>
      <c r="AL4055" s="23">
        <f t="shared" si="3012"/>
        <v>0</v>
      </c>
      <c r="AM4055" s="23">
        <f t="shared" si="3013"/>
        <v>0</v>
      </c>
      <c r="AN4055" s="16">
        <f t="shared" si="3003"/>
        <v>0</v>
      </c>
      <c r="AO4055" s="23">
        <f t="shared" si="3004"/>
        <v>0</v>
      </c>
      <c r="AP4055" s="22">
        <f t="shared" si="3005"/>
        <v>0</v>
      </c>
      <c r="AQ4055" s="30">
        <f t="shared" si="2988"/>
        <v>38349102640.837692</v>
      </c>
      <c r="AR4055" s="28">
        <f t="shared" si="2989"/>
        <v>18957405215.837982</v>
      </c>
      <c r="AS4055" s="25">
        <f t="shared" si="2990"/>
        <v>200337590.02425668</v>
      </c>
      <c r="AT4055" s="32">
        <f t="shared" si="2991"/>
        <v>20987.977326253254</v>
      </c>
      <c r="AU4055" s="23">
        <f t="shared" si="2992"/>
        <v>20987.977326253254</v>
      </c>
      <c r="AV4055" s="22">
        <f t="shared" si="2993"/>
        <v>5626819194.6276035</v>
      </c>
      <c r="AW4055" s="31">
        <f t="shared" si="3006"/>
        <v>25385397045.825497</v>
      </c>
      <c r="AX4055" s="21"/>
      <c r="AY4055" s="21"/>
      <c r="AZ4055" s="21"/>
      <c r="BA4055" s="21"/>
    </row>
    <row r="4056" spans="1:53" x14ac:dyDescent="0.25">
      <c r="A4056">
        <f t="shared" si="2967"/>
        <v>1049</v>
      </c>
      <c r="B4056" t="s">
        <v>6</v>
      </c>
      <c r="C4056" s="27">
        <f t="shared" si="2971"/>
        <v>0</v>
      </c>
      <c r="D4056" s="27">
        <f t="shared" si="2994"/>
        <v>0</v>
      </c>
      <c r="E4056" s="27" t="b">
        <f t="shared" si="2970"/>
        <v>1</v>
      </c>
      <c r="F4056" s="29">
        <f t="shared" si="2972"/>
        <v>0</v>
      </c>
      <c r="G4056" s="27">
        <f t="shared" si="2995"/>
        <v>0</v>
      </c>
      <c r="H4056" s="22">
        <f t="shared" si="2973"/>
        <v>46520989320.962296</v>
      </c>
      <c r="I4056" s="23">
        <f t="shared" si="2974"/>
        <v>132580106.5049091</v>
      </c>
      <c r="J4056" s="23">
        <f t="shared" si="2975"/>
        <v>1086</v>
      </c>
      <c r="K4056" s="19">
        <f t="shared" si="2996"/>
        <v>225.0831931027827</v>
      </c>
      <c r="L4056" s="16">
        <f t="shared" si="2976"/>
        <v>320.88861080911136</v>
      </c>
      <c r="M4056" s="23">
        <f>M4055-IF($B4056="B",(Percent_Rent_In_Elsies*2.49%/12 * H4055)/K4055,0)+IF($B4056="D",N4056,0)+IF(B4056="D",AK4055)+IF(B4056="C",F4055*90%)-(Y4056-Y4055)-IF($B4056="A",Q4055/K4055) + IF($B4056="A",Q4055/K4055)</f>
        <v>-75416351.163435936</v>
      </c>
      <c r="N4056" s="23">
        <f t="shared" si="2977"/>
        <v>0</v>
      </c>
      <c r="O4056" s="22">
        <f t="shared" si="2978"/>
        <v>0</v>
      </c>
      <c r="P4056" s="22">
        <f t="shared" si="3009"/>
        <v>0</v>
      </c>
      <c r="Q4056" s="22">
        <f t="shared" si="3010"/>
        <v>0</v>
      </c>
      <c r="R4056" s="22">
        <f t="shared" si="2979"/>
        <v>567829722.59409869</v>
      </c>
      <c r="S4056" s="16">
        <f t="shared" si="2969"/>
        <v>0</v>
      </c>
      <c r="T4056" s="15">
        <f t="shared" si="2980"/>
        <v>0</v>
      </c>
      <c r="U4056" s="23">
        <f t="shared" si="2997"/>
        <v>2522754.8746156408</v>
      </c>
      <c r="V4056" s="23">
        <f t="shared" si="2998"/>
        <v>0</v>
      </c>
      <c r="W4056" s="23">
        <f t="shared" si="3011"/>
        <v>0</v>
      </c>
      <c r="X4056" s="23">
        <f t="shared" si="2999"/>
        <v>49096564.974148616</v>
      </c>
      <c r="Y4056" s="23">
        <f t="shared" si="2981"/>
        <v>13825559.361691331</v>
      </c>
      <c r="Z4056" s="3">
        <f t="shared" si="2982"/>
        <v>0</v>
      </c>
      <c r="AA4056" s="23">
        <f t="shared" si="2983"/>
        <v>80057748.227208957</v>
      </c>
      <c r="AB4056" s="26">
        <f t="shared" si="3000"/>
        <v>70086276.274228603</v>
      </c>
      <c r="AC4056" s="23">
        <f t="shared" si="3001"/>
        <v>74889487.274228647</v>
      </c>
      <c r="AD4056" s="23">
        <f t="shared" si="3007"/>
        <v>4803211</v>
      </c>
      <c r="AE4056" s="24">
        <f t="shared" si="2968"/>
        <v>70086276.274228647</v>
      </c>
      <c r="AF4056" s="3">
        <f t="shared" si="3002"/>
        <v>0</v>
      </c>
      <c r="AG4056" s="2">
        <f t="shared" si="2984"/>
        <v>0</v>
      </c>
      <c r="AH4056" s="2">
        <f t="shared" si="2985"/>
        <v>265.50698250218483</v>
      </c>
      <c r="AI4056" s="23">
        <f t="shared" si="3008"/>
        <v>12871181145.427731</v>
      </c>
      <c r="AJ4056" s="23">
        <f t="shared" si="2986"/>
        <v>6219.922423797766</v>
      </c>
      <c r="AK4056" s="23">
        <f t="shared" si="2987"/>
        <v>0</v>
      </c>
      <c r="AL4056" s="23">
        <f t="shared" si="3012"/>
        <v>0</v>
      </c>
      <c r="AM4056" s="23">
        <f t="shared" si="3013"/>
        <v>0</v>
      </c>
      <c r="AN4056" s="16">
        <f t="shared" si="3003"/>
        <v>0</v>
      </c>
      <c r="AO4056" s="23">
        <f t="shared" si="3004"/>
        <v>0</v>
      </c>
      <c r="AP4056" s="22">
        <f t="shared" si="3005"/>
        <v>0</v>
      </c>
      <c r="AQ4056" s="30">
        <f t="shared" si="2988"/>
        <v>38349102640.837692</v>
      </c>
      <c r="AR4056" s="28">
        <f t="shared" si="2989"/>
        <v>18957405215.837982</v>
      </c>
      <c r="AS4056" s="25">
        <f t="shared" si="2990"/>
        <v>200337590.02425668</v>
      </c>
      <c r="AT4056" s="32">
        <f t="shared" si="2991"/>
        <v>0</v>
      </c>
      <c r="AU4056" s="23">
        <f t="shared" si="2992"/>
        <v>0</v>
      </c>
      <c r="AV4056" s="22">
        <f t="shared" si="2993"/>
        <v>5626819194.6276035</v>
      </c>
      <c r="AW4056" s="31">
        <f t="shared" si="3006"/>
        <v>25352391723.083942</v>
      </c>
    </row>
    <row r="4057" spans="1:53" x14ac:dyDescent="0.25">
      <c r="A4057">
        <f t="shared" si="2967"/>
        <v>1049</v>
      </c>
      <c r="B4057" t="s">
        <v>7</v>
      </c>
      <c r="C4057" s="27">
        <f t="shared" si="2971"/>
        <v>0</v>
      </c>
      <c r="D4057" s="27">
        <f t="shared" si="2994"/>
        <v>0</v>
      </c>
      <c r="E4057" s="27" t="b">
        <f t="shared" si="2970"/>
        <v>1</v>
      </c>
      <c r="F4057" s="29">
        <f t="shared" si="2972"/>
        <v>0</v>
      </c>
      <c r="G4057" s="27">
        <f t="shared" si="2995"/>
        <v>0</v>
      </c>
      <c r="H4057" s="22">
        <f t="shared" si="2973"/>
        <v>46520989320.962296</v>
      </c>
      <c r="I4057" s="23">
        <f t="shared" si="2974"/>
        <v>132580106.5049091</v>
      </c>
      <c r="J4057" s="23">
        <f t="shared" si="2975"/>
        <v>1086</v>
      </c>
      <c r="K4057" s="19">
        <f t="shared" si="2996"/>
        <v>225.0831931027827</v>
      </c>
      <c r="L4057" s="16">
        <f t="shared" si="2976"/>
        <v>320.88861080911136</v>
      </c>
      <c r="M4057" s="23">
        <f>M4056-IF($B4057="B",(Percent_Rent_In_Elsies*2.49%/12 * H4056)/K4056,0)+IF($B4057="D",N4057,0)+IF(B4057="D",AK4056)+IF(B4057="C",F4056*90%)-(Y4057-Y4056)-IF($B4057="A",Q4056/K4056) + IF($B4057="A",Q4056/K4056)</f>
        <v>-75630785.327778265</v>
      </c>
      <c r="N4057" s="23">
        <f t="shared" si="2977"/>
        <v>0</v>
      </c>
      <c r="O4057" s="22">
        <f t="shared" si="2978"/>
        <v>0</v>
      </c>
      <c r="P4057" s="22">
        <f t="shared" si="3009"/>
        <v>0</v>
      </c>
      <c r="Q4057" s="22">
        <f t="shared" si="3010"/>
        <v>0</v>
      </c>
      <c r="R4057" s="22">
        <f t="shared" si="2979"/>
        <v>520510579.04459047</v>
      </c>
      <c r="S4057" s="16">
        <f t="shared" si="2969"/>
        <v>47319143.549508221</v>
      </c>
      <c r="T4057" s="15">
        <f t="shared" si="2980"/>
        <v>0</v>
      </c>
      <c r="U4057" s="23">
        <f t="shared" si="2997"/>
        <v>2312525.3017310039</v>
      </c>
      <c r="V4057" s="23">
        <f t="shared" si="2998"/>
        <v>210229.57288463673</v>
      </c>
      <c r="W4057" s="23">
        <f t="shared" si="3011"/>
        <v>0</v>
      </c>
      <c r="X4057" s="23">
        <f t="shared" si="2999"/>
        <v>49096564.974148616</v>
      </c>
      <c r="Y4057" s="23">
        <f t="shared" si="2981"/>
        <v>13825559.361691331</v>
      </c>
      <c r="Z4057" s="3">
        <f t="shared" si="2982"/>
        <v>0</v>
      </c>
      <c r="AA4057" s="23">
        <f t="shared" si="2983"/>
        <v>80057748.227208957</v>
      </c>
      <c r="AB4057" s="26">
        <f t="shared" si="3000"/>
        <v>70086276.274228603</v>
      </c>
      <c r="AC4057" s="23">
        <f t="shared" si="3001"/>
        <v>74889487.274228647</v>
      </c>
      <c r="AD4057" s="23">
        <f t="shared" si="3007"/>
        <v>4803211</v>
      </c>
      <c r="AE4057" s="24">
        <f t="shared" si="2968"/>
        <v>70086276.274228647</v>
      </c>
      <c r="AF4057" s="3">
        <f t="shared" si="3002"/>
        <v>0</v>
      </c>
      <c r="AG4057" s="2">
        <f t="shared" si="2984"/>
        <v>0</v>
      </c>
      <c r="AH4057" s="2">
        <f t="shared" si="2985"/>
        <v>265.50698250218483</v>
      </c>
      <c r="AI4057" s="23">
        <f t="shared" si="3008"/>
        <v>12871181145.427731</v>
      </c>
      <c r="AJ4057" s="23">
        <f t="shared" si="2986"/>
        <v>6219.922423797766</v>
      </c>
      <c r="AK4057" s="23">
        <f t="shared" si="2987"/>
        <v>0</v>
      </c>
      <c r="AL4057" s="23">
        <f t="shared" si="3012"/>
        <v>13776921.727863312</v>
      </c>
      <c r="AM4057" s="23">
        <f t="shared" si="3013"/>
        <v>12853707657.906551</v>
      </c>
      <c r="AN4057" s="16">
        <f t="shared" si="3003"/>
        <v>0</v>
      </c>
      <c r="AO4057" s="23">
        <f t="shared" si="3004"/>
        <v>214434.16434232943</v>
      </c>
      <c r="AP4057" s="22">
        <f t="shared" si="3005"/>
        <v>48265526.420498379</v>
      </c>
      <c r="AQ4057" s="30">
        <f t="shared" si="2988"/>
        <v>38445223436.704117</v>
      </c>
      <c r="AR4057" s="28">
        <f t="shared" si="2989"/>
        <v>19005260485.283905</v>
      </c>
      <c r="AS4057" s="25">
        <f t="shared" si="2990"/>
        <v>200337590.02425668</v>
      </c>
      <c r="AT4057" s="32">
        <f t="shared" si="2991"/>
        <v>0</v>
      </c>
      <c r="AU4057" s="23">
        <f t="shared" si="2992"/>
        <v>0</v>
      </c>
      <c r="AV4057" s="22">
        <f t="shared" si="2993"/>
        <v>5626819194.6276035</v>
      </c>
      <c r="AW4057" s="31">
        <f t="shared" si="3006"/>
        <v>25448512518.950363</v>
      </c>
    </row>
    <row r="4058" spans="1:53" s="21" customFormat="1" x14ac:dyDescent="0.25">
      <c r="A4058">
        <f t="shared" ref="A4058:A4095" si="3014">A4053+1</f>
        <v>1049</v>
      </c>
      <c r="B4058" t="s">
        <v>8</v>
      </c>
      <c r="C4058" s="27">
        <f t="shared" si="2971"/>
        <v>0</v>
      </c>
      <c r="D4058" s="27">
        <f t="shared" si="2994"/>
        <v>0</v>
      </c>
      <c r="E4058" s="27" t="b">
        <f t="shared" si="2970"/>
        <v>1</v>
      </c>
      <c r="F4058" s="29">
        <f t="shared" si="2972"/>
        <v>0</v>
      </c>
      <c r="G4058" s="27">
        <f t="shared" si="2995"/>
        <v>0</v>
      </c>
      <c r="H4058" s="22">
        <f t="shared" si="2973"/>
        <v>46520989320.962296</v>
      </c>
      <c r="I4058" s="23">
        <f t="shared" si="2974"/>
        <v>132580106.5049091</v>
      </c>
      <c r="J4058" s="23">
        <f t="shared" si="2975"/>
        <v>1086</v>
      </c>
      <c r="K4058" s="19">
        <f t="shared" si="2996"/>
        <v>225.0831931027827</v>
      </c>
      <c r="L4058" s="16">
        <f t="shared" si="2976"/>
        <v>320.88861080911136</v>
      </c>
      <c r="M4058" s="23">
        <f>M4057-IF($B4058="B",(Percent_Rent_In_Elsies*2.49%/12 * H4057)/K4057,0)+IF($B4058="D",N4058,0)+IF(B4058="D",AK4057)+IF(B4058="C",F4057*90%)-(Y4058-Y4057)-IF($B4058="A",Q4057/K4057) + IF($B4058="A",Q4057/K4057)</f>
        <v>-75630785.327778265</v>
      </c>
      <c r="N4058" s="23">
        <f t="shared" si="2977"/>
        <v>0</v>
      </c>
      <c r="O4058" s="22">
        <f t="shared" si="2978"/>
        <v>0</v>
      </c>
      <c r="P4058" s="22">
        <f t="shared" si="3009"/>
        <v>0</v>
      </c>
      <c r="Q4058" s="22">
        <f t="shared" si="3010"/>
        <v>0</v>
      </c>
      <c r="R4058" s="22">
        <f t="shared" si="2979"/>
        <v>568776105.46508884</v>
      </c>
      <c r="S4058" s="16">
        <f t="shared" si="2969"/>
        <v>47319143.549508221</v>
      </c>
      <c r="T4058" s="15">
        <f t="shared" si="2980"/>
        <v>0</v>
      </c>
      <c r="U4058" s="23">
        <f t="shared" si="2997"/>
        <v>2526959.4660733333</v>
      </c>
      <c r="V4058" s="23">
        <f t="shared" si="2998"/>
        <v>210229.57288463673</v>
      </c>
      <c r="W4058" s="23">
        <f t="shared" si="3011"/>
        <v>0</v>
      </c>
      <c r="X4058" s="23">
        <f t="shared" si="2999"/>
        <v>49096564.974148616</v>
      </c>
      <c r="Y4058" s="23">
        <f t="shared" si="2981"/>
        <v>13825559.361691331</v>
      </c>
      <c r="Z4058" s="3">
        <f t="shared" si="2982"/>
        <v>0</v>
      </c>
      <c r="AA4058" s="23">
        <f t="shared" si="2983"/>
        <v>80057748.227208957</v>
      </c>
      <c r="AB4058" s="26">
        <f t="shared" si="3000"/>
        <v>70086276.274228618</v>
      </c>
      <c r="AC4058" s="23">
        <f t="shared" si="3001"/>
        <v>74889487.274228647</v>
      </c>
      <c r="AD4058" s="23">
        <f t="shared" si="3007"/>
        <v>4803211</v>
      </c>
      <c r="AE4058" s="24">
        <f t="shared" si="2968"/>
        <v>70086276.274228647</v>
      </c>
      <c r="AF4058" s="3">
        <f t="shared" si="3002"/>
        <v>1E-4</v>
      </c>
      <c r="AG4058" s="2">
        <f t="shared" si="2984"/>
        <v>0</v>
      </c>
      <c r="AH4058" s="2">
        <f t="shared" si="2985"/>
        <v>265.50698250218483</v>
      </c>
      <c r="AI4058" s="23">
        <f t="shared" si="3008"/>
        <v>12871181145.427731</v>
      </c>
      <c r="AJ4058" s="23">
        <f t="shared" si="2986"/>
        <v>6219.922423797766</v>
      </c>
      <c r="AK4058" s="23">
        <f t="shared" si="2987"/>
        <v>71778.769039428604</v>
      </c>
      <c r="AL4058" s="23">
        <f t="shared" si="3012"/>
        <v>0</v>
      </c>
      <c r="AM4058" s="23">
        <f t="shared" si="3013"/>
        <v>0</v>
      </c>
      <c r="AN4058" s="16">
        <f t="shared" si="3003"/>
        <v>0</v>
      </c>
      <c r="AO4058" s="23">
        <f t="shared" si="3004"/>
        <v>0</v>
      </c>
      <c r="AP4058" s="22">
        <f t="shared" si="3005"/>
        <v>0</v>
      </c>
      <c r="AQ4058" s="30">
        <f t="shared" si="2988"/>
        <v>38445223436.704117</v>
      </c>
      <c r="AR4058" s="28">
        <f t="shared" si="2989"/>
        <v>19005260485.283905</v>
      </c>
      <c r="AS4058" s="25">
        <f t="shared" si="2990"/>
        <v>200337590.02425668</v>
      </c>
      <c r="AT4058" s="32">
        <f t="shared" si="2991"/>
        <v>0</v>
      </c>
      <c r="AU4058" s="23">
        <f t="shared" si="2992"/>
        <v>0</v>
      </c>
      <c r="AV4058" s="22">
        <f t="shared" si="2993"/>
        <v>5626819194.6276035</v>
      </c>
      <c r="AW4058" s="31">
        <f t="shared" si="3006"/>
        <v>25448512518.950367</v>
      </c>
      <c r="AX4058"/>
      <c r="AY4058"/>
      <c r="AZ4058"/>
      <c r="BA4058"/>
    </row>
    <row r="4059" spans="1:53" s="21" customFormat="1" x14ac:dyDescent="0.25">
      <c r="A4059">
        <f t="shared" si="3014"/>
        <v>1049</v>
      </c>
      <c r="B4059" t="s">
        <v>9</v>
      </c>
      <c r="C4059" s="27">
        <f t="shared" si="2971"/>
        <v>0</v>
      </c>
      <c r="D4059" s="27">
        <f t="shared" si="2994"/>
        <v>0</v>
      </c>
      <c r="E4059" s="27" t="b">
        <f t="shared" si="2970"/>
        <v>1</v>
      </c>
      <c r="F4059" s="29">
        <f t="shared" si="2972"/>
        <v>0</v>
      </c>
      <c r="G4059" s="27">
        <f t="shared" si="2995"/>
        <v>0</v>
      </c>
      <c r="H4059" s="22">
        <f t="shared" si="2973"/>
        <v>46520989320.962296</v>
      </c>
      <c r="I4059" s="23">
        <f t="shared" si="2974"/>
        <v>132580106.5049091</v>
      </c>
      <c r="J4059" s="23">
        <f t="shared" si="2975"/>
        <v>1086</v>
      </c>
      <c r="K4059" s="19">
        <f t="shared" si="2996"/>
        <v>225.0831931027827</v>
      </c>
      <c r="L4059" s="16">
        <f t="shared" si="2976"/>
        <v>320.88861080911136</v>
      </c>
      <c r="M4059" s="23">
        <f>M4058-IF($B4059="B",(Percent_Rent_In_Elsies*2.49%/12 * H4058)/K4058,0)+IF($B4059="D",N4059,0)+IF(B4059="D",AK4058)+IF(B4059="C",F4058*90%)-(Y4059-Y4058)-IF($B4059="A",Q4058/K4058) + IF($B4059="A",Q4058/K4058)</f>
        <v>-75559006.558738843</v>
      </c>
      <c r="N4059" s="23">
        <f t="shared" si="2977"/>
        <v>0</v>
      </c>
      <c r="O4059" s="22">
        <f t="shared" si="2978"/>
        <v>33060331.612790365</v>
      </c>
      <c r="P4059" s="22">
        <f t="shared" si="3009"/>
        <v>0</v>
      </c>
      <c r="Q4059" s="22">
        <f t="shared" si="3010"/>
        <v>0</v>
      </c>
      <c r="R4059" s="22">
        <f t="shared" si="2979"/>
        <v>568776105.46508884</v>
      </c>
      <c r="S4059" s="16">
        <f t="shared" si="2969"/>
        <v>0</v>
      </c>
      <c r="T4059" s="15">
        <f t="shared" si="2980"/>
        <v>14258811.936717857</v>
      </c>
      <c r="U4059" s="23">
        <f t="shared" si="2997"/>
        <v>2526959.4660733333</v>
      </c>
      <c r="V4059" s="23">
        <f t="shared" si="2998"/>
        <v>0</v>
      </c>
      <c r="W4059" s="23">
        <f t="shared" si="3011"/>
        <v>210229.57288463673</v>
      </c>
      <c r="X4059" s="23">
        <f t="shared" si="2999"/>
        <v>49096564.974148616</v>
      </c>
      <c r="Y4059" s="23">
        <f t="shared" si="2981"/>
        <v>13825559.361691331</v>
      </c>
      <c r="Z4059" s="3">
        <f t="shared" si="2982"/>
        <v>0</v>
      </c>
      <c r="AA4059" s="23">
        <f t="shared" si="2983"/>
        <v>79985969.458169535</v>
      </c>
      <c r="AB4059" s="26">
        <f t="shared" si="3000"/>
        <v>70086276.274228618</v>
      </c>
      <c r="AC4059" s="23">
        <f t="shared" si="3001"/>
        <v>74889487.274228647</v>
      </c>
      <c r="AD4059" s="23">
        <f t="shared" si="3007"/>
        <v>4803211</v>
      </c>
      <c r="AE4059" s="24">
        <f t="shared" si="2968"/>
        <v>70086276.274228647</v>
      </c>
      <c r="AF4059" s="3">
        <f t="shared" si="3002"/>
        <v>0</v>
      </c>
      <c r="AG4059" s="2">
        <f t="shared" si="2984"/>
        <v>0</v>
      </c>
      <c r="AH4059" s="2">
        <f t="shared" si="2985"/>
        <v>265.50698250218483</v>
      </c>
      <c r="AI4059" s="23">
        <f t="shared" si="3008"/>
        <v>12859641006.47603</v>
      </c>
      <c r="AJ4059" s="23">
        <f t="shared" si="2986"/>
        <v>6219.922423797766</v>
      </c>
      <c r="AK4059" s="23">
        <f t="shared" si="2987"/>
        <v>0</v>
      </c>
      <c r="AL4059" s="23">
        <f t="shared" si="3012"/>
        <v>0</v>
      </c>
      <c r="AM4059" s="23">
        <f t="shared" si="3013"/>
        <v>0</v>
      </c>
      <c r="AN4059" s="16">
        <f t="shared" si="3003"/>
        <v>0</v>
      </c>
      <c r="AO4059" s="23">
        <f t="shared" si="3004"/>
        <v>0</v>
      </c>
      <c r="AP4059" s="22">
        <f t="shared" si="3005"/>
        <v>0</v>
      </c>
      <c r="AQ4059" s="30">
        <f t="shared" si="2988"/>
        <v>38445223436.704117</v>
      </c>
      <c r="AR4059" s="28">
        <f t="shared" si="2989"/>
        <v>19005260485.283905</v>
      </c>
      <c r="AS4059" s="25">
        <f t="shared" si="2990"/>
        <v>200337590.02425668</v>
      </c>
      <c r="AT4059" s="32">
        <f t="shared" si="2991"/>
        <v>0</v>
      </c>
      <c r="AU4059" s="23">
        <f t="shared" si="2992"/>
        <v>0</v>
      </c>
      <c r="AV4059" s="22">
        <f t="shared" si="2993"/>
        <v>5626819194.6276035</v>
      </c>
      <c r="AW4059" s="31">
        <f t="shared" si="3006"/>
        <v>25448512518.950367</v>
      </c>
      <c r="AX4059"/>
      <c r="AY4059"/>
      <c r="AZ4059"/>
      <c r="BA4059"/>
    </row>
    <row r="4060" spans="1:53" x14ac:dyDescent="0.25">
      <c r="A4060" s="21">
        <f t="shared" si="3014"/>
        <v>1049</v>
      </c>
      <c r="B4060" s="21" t="s">
        <v>28</v>
      </c>
      <c r="C4060" s="27">
        <f t="shared" si="2971"/>
        <v>0</v>
      </c>
      <c r="D4060" s="27">
        <f t="shared" si="2994"/>
        <v>0</v>
      </c>
      <c r="E4060" s="27" t="b">
        <f t="shared" si="2970"/>
        <v>1</v>
      </c>
      <c r="F4060" s="29">
        <f t="shared" si="2972"/>
        <v>0</v>
      </c>
      <c r="G4060" s="27">
        <f t="shared" si="2995"/>
        <v>0</v>
      </c>
      <c r="H4060" s="22">
        <f t="shared" si="2973"/>
        <v>46520989320.962296</v>
      </c>
      <c r="I4060" s="23">
        <f t="shared" si="2974"/>
        <v>132580106.5049091</v>
      </c>
      <c r="J4060" s="23">
        <f t="shared" si="2975"/>
        <v>1086</v>
      </c>
      <c r="K4060" s="19">
        <f t="shared" si="2996"/>
        <v>225.0831931027827</v>
      </c>
      <c r="L4060" s="16">
        <f t="shared" si="2976"/>
        <v>320.88861080911136</v>
      </c>
      <c r="M4060" s="23">
        <f>M4059-IF($B4060="B",(Percent_Rent_In_Elsies*2.49%/12 * H4059)/K4059,0)+IF($B4060="D",N4060,0)+IF(B4060="D",AK4059)+IF(B4060="C",F4059*90%)-(Y4060-Y4059)-IF($B4060="A",Q4059/K4059) + IF($B4060="A",Q4059/K4059)</f>
        <v>-75559006.558738843</v>
      </c>
      <c r="N4060" s="23">
        <f t="shared" si="2977"/>
        <v>0</v>
      </c>
      <c r="O4060" s="22">
        <f t="shared" si="2978"/>
        <v>0</v>
      </c>
      <c r="P4060" s="22">
        <f t="shared" si="3009"/>
        <v>33060331.612790365</v>
      </c>
      <c r="Q4060" s="22">
        <f t="shared" si="3010"/>
        <v>0</v>
      </c>
      <c r="R4060" s="22">
        <f t="shared" si="2979"/>
        <v>568776105.46508884</v>
      </c>
      <c r="S4060" s="16">
        <f t="shared" si="2969"/>
        <v>0</v>
      </c>
      <c r="T4060" s="15">
        <f t="shared" si="2980"/>
        <v>0</v>
      </c>
      <c r="U4060" s="23">
        <f t="shared" si="2997"/>
        <v>2526959.4660733333</v>
      </c>
      <c r="V4060" s="23">
        <f t="shared" si="2998"/>
        <v>0</v>
      </c>
      <c r="W4060" s="23">
        <f t="shared" si="3011"/>
        <v>0</v>
      </c>
      <c r="X4060" s="23">
        <f t="shared" si="2999"/>
        <v>49096564.974148616</v>
      </c>
      <c r="Y4060" s="23">
        <f t="shared" si="2981"/>
        <v>13825559.361691331</v>
      </c>
      <c r="Z4060" s="3">
        <f t="shared" si="2982"/>
        <v>10511.478644231838</v>
      </c>
      <c r="AA4060" s="23">
        <f t="shared" si="2983"/>
        <v>80143641.637833014</v>
      </c>
      <c r="AB4060" s="26">
        <f t="shared" si="3000"/>
        <v>70086276.274228588</v>
      </c>
      <c r="AC4060" s="23">
        <f t="shared" si="3001"/>
        <v>74889487.274228647</v>
      </c>
      <c r="AD4060" s="23">
        <f t="shared" si="3007"/>
        <v>4803211</v>
      </c>
      <c r="AE4060" s="24">
        <f t="shared" si="2968"/>
        <v>70086276.274228647</v>
      </c>
      <c r="AF4060" s="3">
        <f t="shared" si="3002"/>
        <v>0</v>
      </c>
      <c r="AG4060" s="2">
        <f t="shared" si="2984"/>
        <v>1261377437.3078206</v>
      </c>
      <c r="AH4060" s="2">
        <f t="shared" si="2985"/>
        <v>265.50698250218483</v>
      </c>
      <c r="AI4060" s="23">
        <f t="shared" si="3008"/>
        <v>12884990547.663267</v>
      </c>
      <c r="AJ4060" s="23">
        <f t="shared" si="2986"/>
        <v>6219.922423797766</v>
      </c>
      <c r="AK4060" s="23">
        <f t="shared" si="2987"/>
        <v>0</v>
      </c>
      <c r="AL4060" s="23">
        <f t="shared" si="3012"/>
        <v>0</v>
      </c>
      <c r="AM4060" s="23">
        <f t="shared" si="3013"/>
        <v>0</v>
      </c>
      <c r="AN4060" s="16">
        <f t="shared" si="3003"/>
        <v>0</v>
      </c>
      <c r="AO4060" s="23">
        <f t="shared" si="3004"/>
        <v>0</v>
      </c>
      <c r="AP4060" s="22">
        <f t="shared" si="3005"/>
        <v>0</v>
      </c>
      <c r="AQ4060" s="30">
        <f t="shared" si="2988"/>
        <v>38445223436.704117</v>
      </c>
      <c r="AR4060" s="28">
        <f t="shared" si="2989"/>
        <v>19005260485.283905</v>
      </c>
      <c r="AS4060" s="25">
        <f t="shared" si="2990"/>
        <v>200337590.02425668</v>
      </c>
      <c r="AT4060" s="32">
        <f t="shared" si="2991"/>
        <v>21022.957288463676</v>
      </c>
      <c r="AU4060" s="23">
        <f t="shared" si="2992"/>
        <v>21022.957288463676</v>
      </c>
      <c r="AV4060" s="22">
        <f t="shared" si="2993"/>
        <v>5641078006.5643215</v>
      </c>
      <c r="AW4060" s="31">
        <f t="shared" si="3006"/>
        <v>25448512518.950363</v>
      </c>
    </row>
    <row r="4061" spans="1:53" x14ac:dyDescent="0.25">
      <c r="A4061">
        <f t="shared" si="3014"/>
        <v>1050</v>
      </c>
      <c r="B4061" t="s">
        <v>6</v>
      </c>
      <c r="C4061" s="27">
        <f t="shared" si="2971"/>
        <v>0</v>
      </c>
      <c r="D4061" s="27">
        <f t="shared" si="2994"/>
        <v>0</v>
      </c>
      <c r="E4061" s="27" t="b">
        <f t="shared" si="2970"/>
        <v>1</v>
      </c>
      <c r="F4061" s="29">
        <f t="shared" si="2972"/>
        <v>0</v>
      </c>
      <c r="G4061" s="27">
        <f t="shared" si="2995"/>
        <v>0</v>
      </c>
      <c r="H4061" s="22">
        <f t="shared" si="2973"/>
        <v>46598524303.163902</v>
      </c>
      <c r="I4061" s="23">
        <f t="shared" si="2974"/>
        <v>132580106.5049091</v>
      </c>
      <c r="J4061" s="23">
        <f t="shared" si="2975"/>
        <v>1086</v>
      </c>
      <c r="K4061" s="19">
        <f t="shared" si="2996"/>
        <v>225.0831931027827</v>
      </c>
      <c r="L4061" s="16">
        <f t="shared" si="2976"/>
        <v>321.42342516045989</v>
      </c>
      <c r="M4061" s="23">
        <f>M4060-IF($B4061="B",(Percent_Rent_In_Elsies*2.49%/12 * H4060)/K4060,0)+IF($B4061="D",N4061,0)+IF(B4061="D",AK4060)+IF(B4061="C",F4060*90%)-(Y4061-Y4060)-IF($B4061="A",Q4060/K4060) + IF($B4061="A",Q4060/K4060)</f>
        <v>-75559006.558738843</v>
      </c>
      <c r="N4061" s="23">
        <f t="shared" si="2977"/>
        <v>0</v>
      </c>
      <c r="O4061" s="22">
        <f t="shared" si="2978"/>
        <v>0</v>
      </c>
      <c r="P4061" s="22">
        <f t="shared" si="3009"/>
        <v>0</v>
      </c>
      <c r="Q4061" s="22">
        <f t="shared" si="3010"/>
        <v>0</v>
      </c>
      <c r="R4061" s="22">
        <f t="shared" si="2979"/>
        <v>568776105.46508884</v>
      </c>
      <c r="S4061" s="16">
        <f t="shared" si="2969"/>
        <v>0</v>
      </c>
      <c r="T4061" s="15">
        <f t="shared" si="2980"/>
        <v>0</v>
      </c>
      <c r="U4061" s="23">
        <f t="shared" si="2997"/>
        <v>2526959.4660733333</v>
      </c>
      <c r="V4061" s="23">
        <f t="shared" si="2998"/>
        <v>0</v>
      </c>
      <c r="W4061" s="23">
        <f t="shared" si="3011"/>
        <v>0</v>
      </c>
      <c r="X4061" s="23">
        <f t="shared" si="2999"/>
        <v>49149122.367369778</v>
      </c>
      <c r="Y4061" s="23">
        <f t="shared" si="2981"/>
        <v>13825559.361691331</v>
      </c>
      <c r="Z4061" s="3">
        <f t="shared" si="2982"/>
        <v>0</v>
      </c>
      <c r="AA4061" s="23">
        <f t="shared" si="2983"/>
        <v>80143641.637833014</v>
      </c>
      <c r="AB4061" s="26">
        <f t="shared" si="3000"/>
        <v>70086276.274228618</v>
      </c>
      <c r="AC4061" s="23">
        <f t="shared" si="3001"/>
        <v>74889487.274228647</v>
      </c>
      <c r="AD4061" s="23">
        <f t="shared" si="3007"/>
        <v>4803211</v>
      </c>
      <c r="AE4061" s="24">
        <f t="shared" si="2968"/>
        <v>70086276.274228647</v>
      </c>
      <c r="AF4061" s="3">
        <f t="shared" si="3002"/>
        <v>0</v>
      </c>
      <c r="AG4061" s="2">
        <f t="shared" si="2984"/>
        <v>0</v>
      </c>
      <c r="AH4061" s="2">
        <f t="shared" si="2985"/>
        <v>265.94949413968851</v>
      </c>
      <c r="AI4061" s="23">
        <f t="shared" si="3008"/>
        <v>12884990547.663267</v>
      </c>
      <c r="AJ4061" s="23">
        <f t="shared" si="2986"/>
        <v>6219.922423797766</v>
      </c>
      <c r="AK4061" s="23">
        <f t="shared" si="2987"/>
        <v>0</v>
      </c>
      <c r="AL4061" s="23">
        <f t="shared" si="3012"/>
        <v>0</v>
      </c>
      <c r="AM4061" s="23">
        <f t="shared" si="3013"/>
        <v>0</v>
      </c>
      <c r="AN4061" s="16">
        <f t="shared" si="3003"/>
        <v>0</v>
      </c>
      <c r="AO4061" s="23">
        <f t="shared" si="3004"/>
        <v>0</v>
      </c>
      <c r="AP4061" s="22">
        <f t="shared" si="3005"/>
        <v>0</v>
      </c>
      <c r="AQ4061" s="30">
        <f t="shared" si="2988"/>
        <v>38445223436.704117</v>
      </c>
      <c r="AR4061" s="28">
        <f t="shared" si="2989"/>
        <v>19005260485.283905</v>
      </c>
      <c r="AS4061" s="25">
        <f t="shared" si="2990"/>
        <v>200337590.02425668</v>
      </c>
      <c r="AT4061" s="32">
        <f t="shared" si="2991"/>
        <v>0</v>
      </c>
      <c r="AU4061" s="23">
        <f t="shared" si="2992"/>
        <v>0</v>
      </c>
      <c r="AV4061" s="22">
        <f t="shared" si="2993"/>
        <v>5641078006.5643215</v>
      </c>
      <c r="AW4061" s="31">
        <f t="shared" si="3006"/>
        <v>25415452187.33757</v>
      </c>
    </row>
    <row r="4062" spans="1:53" x14ac:dyDescent="0.25">
      <c r="A4062">
        <f t="shared" si="3014"/>
        <v>1050</v>
      </c>
      <c r="B4062" t="s">
        <v>7</v>
      </c>
      <c r="C4062" s="27">
        <f t="shared" si="2971"/>
        <v>0</v>
      </c>
      <c r="D4062" s="27">
        <f t="shared" si="2994"/>
        <v>0</v>
      </c>
      <c r="E4062" s="27" t="b">
        <f t="shared" si="2970"/>
        <v>1</v>
      </c>
      <c r="F4062" s="29">
        <f t="shared" si="2972"/>
        <v>0</v>
      </c>
      <c r="G4062" s="27">
        <f t="shared" si="2995"/>
        <v>0</v>
      </c>
      <c r="H4062" s="22">
        <f t="shared" si="2973"/>
        <v>46598524303.163902</v>
      </c>
      <c r="I4062" s="23">
        <f t="shared" si="2974"/>
        <v>132580106.5049091</v>
      </c>
      <c r="J4062" s="23">
        <f t="shared" si="2975"/>
        <v>1086</v>
      </c>
      <c r="K4062" s="19">
        <f t="shared" si="2996"/>
        <v>225.0831931027827</v>
      </c>
      <c r="L4062" s="16">
        <f t="shared" si="2976"/>
        <v>321.42342516045989</v>
      </c>
      <c r="M4062" s="23">
        <f>M4061-IF($B4062="B",(Percent_Rent_In_Elsies*2.49%/12 * H4061)/K4061,0)+IF($B4062="D",N4062,0)+IF(B4062="D",AK4061)+IF(B4062="C",F4061*90%)-(Y4062-Y4061)-IF($B4062="A",Q4061/K4061) + IF($B4062="A",Q4061/K4061)</f>
        <v>-75773798.11335507</v>
      </c>
      <c r="N4062" s="23">
        <f t="shared" si="2977"/>
        <v>0</v>
      </c>
      <c r="O4062" s="22">
        <f t="shared" si="2978"/>
        <v>0</v>
      </c>
      <c r="P4062" s="22">
        <f t="shared" si="3009"/>
        <v>0</v>
      </c>
      <c r="Q4062" s="22">
        <f t="shared" si="3010"/>
        <v>0</v>
      </c>
      <c r="R4062" s="22">
        <f t="shared" si="2979"/>
        <v>521378096.67633146</v>
      </c>
      <c r="S4062" s="16">
        <f t="shared" si="2969"/>
        <v>47398008.788757406</v>
      </c>
      <c r="T4062" s="15">
        <f t="shared" si="2980"/>
        <v>0</v>
      </c>
      <c r="U4062" s="23">
        <f t="shared" si="2997"/>
        <v>2316379.5105672223</v>
      </c>
      <c r="V4062" s="23">
        <f t="shared" si="2998"/>
        <v>210579.95550611112</v>
      </c>
      <c r="W4062" s="23">
        <f t="shared" si="3011"/>
        <v>0</v>
      </c>
      <c r="X4062" s="23">
        <f t="shared" si="2999"/>
        <v>49149122.367369778</v>
      </c>
      <c r="Y4062" s="23">
        <f t="shared" si="2981"/>
        <v>13825559.361691331</v>
      </c>
      <c r="Z4062" s="3">
        <f t="shared" si="2982"/>
        <v>0</v>
      </c>
      <c r="AA4062" s="23">
        <f t="shared" si="2983"/>
        <v>80143641.637833014</v>
      </c>
      <c r="AB4062" s="26">
        <f t="shared" si="3000"/>
        <v>70086276.274228618</v>
      </c>
      <c r="AC4062" s="23">
        <f t="shared" si="3001"/>
        <v>74889487.274228647</v>
      </c>
      <c r="AD4062" s="23">
        <f t="shared" si="3007"/>
        <v>4803211</v>
      </c>
      <c r="AE4062" s="24">
        <f t="shared" si="2968"/>
        <v>70086276.274228647</v>
      </c>
      <c r="AF4062" s="3">
        <f t="shared" si="3002"/>
        <v>0</v>
      </c>
      <c r="AG4062" s="2">
        <f t="shared" si="2984"/>
        <v>0</v>
      </c>
      <c r="AH4062" s="2">
        <f t="shared" si="2985"/>
        <v>265.94949413968851</v>
      </c>
      <c r="AI4062" s="23">
        <f t="shared" si="3008"/>
        <v>12884990547.663267</v>
      </c>
      <c r="AJ4062" s="23">
        <f t="shared" si="2986"/>
        <v>6219.922423797766</v>
      </c>
      <c r="AK4062" s="23">
        <f t="shared" si="2987"/>
        <v>0</v>
      </c>
      <c r="AL4062" s="23">
        <f t="shared" si="3012"/>
        <v>13809402.235536575</v>
      </c>
      <c r="AM4062" s="23">
        <f t="shared" si="3013"/>
        <v>12884011593.608541</v>
      </c>
      <c r="AN4062" s="16">
        <f t="shared" si="3003"/>
        <v>0</v>
      </c>
      <c r="AO4062" s="23">
        <f t="shared" si="3004"/>
        <v>214791.55461623333</v>
      </c>
      <c r="AP4062" s="22">
        <f t="shared" si="3005"/>
        <v>48345968.964532554</v>
      </c>
      <c r="AQ4062" s="30">
        <f t="shared" si="2988"/>
        <v>38541504433.89698</v>
      </c>
      <c r="AR4062" s="28">
        <f t="shared" si="2989"/>
        <v>19053195513.512238</v>
      </c>
      <c r="AS4062" s="25">
        <f t="shared" si="2990"/>
        <v>200337590.02425668</v>
      </c>
      <c r="AT4062" s="32">
        <f t="shared" si="2991"/>
        <v>0</v>
      </c>
      <c r="AU4062" s="23">
        <f t="shared" si="2992"/>
        <v>0</v>
      </c>
      <c r="AV4062" s="22">
        <f t="shared" si="2993"/>
        <v>5641078006.5643215</v>
      </c>
      <c r="AW4062" s="31">
        <f t="shared" si="3006"/>
        <v>25511733184.530434</v>
      </c>
    </row>
    <row r="4063" spans="1:53" x14ac:dyDescent="0.25">
      <c r="A4063">
        <f t="shared" si="3014"/>
        <v>1050</v>
      </c>
      <c r="B4063" t="s">
        <v>8</v>
      </c>
      <c r="C4063" s="27">
        <f t="shared" si="2971"/>
        <v>0</v>
      </c>
      <c r="D4063" s="27">
        <f t="shared" si="2994"/>
        <v>0</v>
      </c>
      <c r="E4063" s="27" t="b">
        <f t="shared" si="2970"/>
        <v>1</v>
      </c>
      <c r="F4063" s="29">
        <f t="shared" si="2972"/>
        <v>0</v>
      </c>
      <c r="G4063" s="27">
        <f t="shared" si="2995"/>
        <v>0</v>
      </c>
      <c r="H4063" s="22">
        <f t="shared" si="2973"/>
        <v>46598524303.163902</v>
      </c>
      <c r="I4063" s="23">
        <f t="shared" si="2974"/>
        <v>132580106.5049091</v>
      </c>
      <c r="J4063" s="23">
        <f t="shared" si="2975"/>
        <v>1086</v>
      </c>
      <c r="K4063" s="19">
        <f t="shared" si="2996"/>
        <v>225.0831931027827</v>
      </c>
      <c r="L4063" s="16">
        <f t="shared" si="2976"/>
        <v>321.42342516045989</v>
      </c>
      <c r="M4063" s="23">
        <f>M4062-IF($B4063="B",(Percent_Rent_In_Elsies*2.49%/12 * H4062)/K4062,0)+IF($B4063="D",N4063,0)+IF(B4063="D",AK4062)+IF(B4063="C",F4062*90%)-(Y4063-Y4062)-IF($B4063="A",Q4062/K4062) + IF($B4063="A",Q4062/K4062)</f>
        <v>-75773798.11335507</v>
      </c>
      <c r="N4063" s="23">
        <f t="shared" si="2977"/>
        <v>0</v>
      </c>
      <c r="O4063" s="22">
        <f t="shared" si="2978"/>
        <v>0</v>
      </c>
      <c r="P4063" s="22">
        <f t="shared" si="3009"/>
        <v>0</v>
      </c>
      <c r="Q4063" s="22">
        <f t="shared" si="3010"/>
        <v>0</v>
      </c>
      <c r="R4063" s="22">
        <f t="shared" si="2979"/>
        <v>569724065.64086401</v>
      </c>
      <c r="S4063" s="16">
        <f t="shared" si="2969"/>
        <v>47398008.788757406</v>
      </c>
      <c r="T4063" s="15">
        <f t="shared" si="2980"/>
        <v>0</v>
      </c>
      <c r="U4063" s="23">
        <f t="shared" si="2997"/>
        <v>2531171.0651834556</v>
      </c>
      <c r="V4063" s="23">
        <f t="shared" si="2998"/>
        <v>210579.95550611112</v>
      </c>
      <c r="W4063" s="23">
        <f t="shared" si="3011"/>
        <v>0</v>
      </c>
      <c r="X4063" s="23">
        <f t="shared" si="2999"/>
        <v>49149122.367369778</v>
      </c>
      <c r="Y4063" s="23">
        <f t="shared" si="2981"/>
        <v>13825559.361691331</v>
      </c>
      <c r="Z4063" s="3">
        <f t="shared" si="2982"/>
        <v>0</v>
      </c>
      <c r="AA4063" s="23">
        <f t="shared" si="2983"/>
        <v>80143641.637833014</v>
      </c>
      <c r="AB4063" s="26">
        <f t="shared" si="3000"/>
        <v>70086276.274228632</v>
      </c>
      <c r="AC4063" s="23">
        <f t="shared" si="3001"/>
        <v>74889487.274228647</v>
      </c>
      <c r="AD4063" s="23">
        <f t="shared" si="3007"/>
        <v>4803211</v>
      </c>
      <c r="AE4063" s="24">
        <f t="shared" si="2968"/>
        <v>70086276.274228647</v>
      </c>
      <c r="AF4063" s="3">
        <f t="shared" si="3002"/>
        <v>1E-4</v>
      </c>
      <c r="AG4063" s="2">
        <f t="shared" si="2984"/>
        <v>0</v>
      </c>
      <c r="AH4063" s="2">
        <f t="shared" si="2985"/>
        <v>265.94949413968851</v>
      </c>
      <c r="AI4063" s="23">
        <f t="shared" si="3008"/>
        <v>12884990547.663267</v>
      </c>
      <c r="AJ4063" s="23">
        <f t="shared" si="2986"/>
        <v>6219.922423797766</v>
      </c>
      <c r="AK4063" s="23">
        <f t="shared" si="2987"/>
        <v>71839.266709243471</v>
      </c>
      <c r="AL4063" s="23">
        <f t="shared" si="3012"/>
        <v>0</v>
      </c>
      <c r="AM4063" s="23">
        <f t="shared" si="3013"/>
        <v>0</v>
      </c>
      <c r="AN4063" s="16">
        <f t="shared" si="3003"/>
        <v>0</v>
      </c>
      <c r="AO4063" s="23">
        <f t="shared" si="3004"/>
        <v>0</v>
      </c>
      <c r="AP4063" s="22">
        <f t="shared" si="3005"/>
        <v>0</v>
      </c>
      <c r="AQ4063" s="30">
        <f t="shared" si="2988"/>
        <v>38541504433.89698</v>
      </c>
      <c r="AR4063" s="28">
        <f t="shared" si="2989"/>
        <v>19053195513.512238</v>
      </c>
      <c r="AS4063" s="25">
        <f t="shared" si="2990"/>
        <v>200337590.02425668</v>
      </c>
      <c r="AT4063" s="32">
        <f t="shared" si="2991"/>
        <v>0</v>
      </c>
      <c r="AU4063" s="23">
        <f t="shared" si="2992"/>
        <v>0</v>
      </c>
      <c r="AV4063" s="22">
        <f t="shared" si="2993"/>
        <v>5641078006.5643215</v>
      </c>
      <c r="AW4063" s="31">
        <f t="shared" si="3006"/>
        <v>25511733184.530437</v>
      </c>
    </row>
    <row r="4064" spans="1:53" x14ac:dyDescent="0.25">
      <c r="A4064" s="21">
        <f t="shared" si="3014"/>
        <v>1050</v>
      </c>
      <c r="B4064" s="21" t="s">
        <v>9</v>
      </c>
      <c r="C4064" s="27">
        <f t="shared" si="2971"/>
        <v>0</v>
      </c>
      <c r="D4064" s="27">
        <f t="shared" si="2994"/>
        <v>0</v>
      </c>
      <c r="E4064" s="27" t="b">
        <f t="shared" si="2970"/>
        <v>1</v>
      </c>
      <c r="F4064" s="29">
        <f t="shared" si="2972"/>
        <v>0</v>
      </c>
      <c r="G4064" s="27">
        <f t="shared" si="2995"/>
        <v>0</v>
      </c>
      <c r="H4064" s="22">
        <f t="shared" si="2973"/>
        <v>46598524303.163902</v>
      </c>
      <c r="I4064" s="23">
        <f t="shared" si="2974"/>
        <v>132580106.5049091</v>
      </c>
      <c r="J4064" s="23">
        <f t="shared" si="2975"/>
        <v>1086</v>
      </c>
      <c r="K4064" s="19">
        <f t="shared" si="2996"/>
        <v>225.0831931027827</v>
      </c>
      <c r="L4064" s="16">
        <f t="shared" si="2976"/>
        <v>321.42342516045989</v>
      </c>
      <c r="M4064" s="23">
        <f>M4063-IF($B4064="B",(Percent_Rent_In_Elsies*2.49%/12 * H4063)/K4063,0)+IF($B4064="D",N4064,0)+IF(B4064="D",AK4063)+IF(B4064="C",F4063*90%)-(Y4064-Y4063)-IF($B4064="A",Q4063/K4063) + IF($B4064="A",Q4063/K4063)</f>
        <v>-75701958.846645832</v>
      </c>
      <c r="N4064" s="23">
        <f t="shared" si="2977"/>
        <v>0</v>
      </c>
      <c r="O4064" s="22">
        <f t="shared" si="2978"/>
        <v>33115432.165478352</v>
      </c>
      <c r="P4064" s="22">
        <f t="shared" si="3009"/>
        <v>0</v>
      </c>
      <c r="Q4064" s="22">
        <f t="shared" si="3010"/>
        <v>0</v>
      </c>
      <c r="R4064" s="22">
        <f t="shared" si="2979"/>
        <v>569724065.64086401</v>
      </c>
      <c r="S4064" s="16">
        <f t="shared" si="2969"/>
        <v>0</v>
      </c>
      <c r="T4064" s="15">
        <f t="shared" si="2980"/>
        <v>14282576.623279054</v>
      </c>
      <c r="U4064" s="23">
        <f t="shared" si="2997"/>
        <v>2531171.0651834556</v>
      </c>
      <c r="V4064" s="23">
        <f t="shared" si="2998"/>
        <v>0</v>
      </c>
      <c r="W4064" s="23">
        <f t="shared" si="3011"/>
        <v>210579.95550611112</v>
      </c>
      <c r="X4064" s="23">
        <f t="shared" si="2999"/>
        <v>49149122.367369778</v>
      </c>
      <c r="Y4064" s="23">
        <f t="shared" si="2981"/>
        <v>13825559.361691331</v>
      </c>
      <c r="Z4064" s="3">
        <f t="shared" si="2982"/>
        <v>0</v>
      </c>
      <c r="AA4064" s="23">
        <f t="shared" si="2983"/>
        <v>80071802.371123776</v>
      </c>
      <c r="AB4064" s="26">
        <f t="shared" si="3000"/>
        <v>70086276.274228632</v>
      </c>
      <c r="AC4064" s="23">
        <f t="shared" si="3001"/>
        <v>74889487.274228647</v>
      </c>
      <c r="AD4064" s="23">
        <f t="shared" si="3007"/>
        <v>4803211</v>
      </c>
      <c r="AE4064" s="24">
        <f t="shared" si="2968"/>
        <v>70086276.274228647</v>
      </c>
      <c r="AF4064" s="3">
        <f t="shared" si="3002"/>
        <v>0</v>
      </c>
      <c r="AG4064" s="2">
        <f t="shared" si="2984"/>
        <v>0</v>
      </c>
      <c r="AH4064" s="2">
        <f t="shared" si="2985"/>
        <v>265.94949413968851</v>
      </c>
      <c r="AI4064" s="23">
        <f t="shared" si="3008"/>
        <v>12873440682.276783</v>
      </c>
      <c r="AJ4064" s="23">
        <f t="shared" si="2986"/>
        <v>6219.922423797766</v>
      </c>
      <c r="AK4064" s="23">
        <f t="shared" si="2987"/>
        <v>0</v>
      </c>
      <c r="AL4064" s="23">
        <f t="shared" si="3012"/>
        <v>0</v>
      </c>
      <c r="AM4064" s="23">
        <f t="shared" si="3013"/>
        <v>0</v>
      </c>
      <c r="AN4064" s="16">
        <f t="shared" si="3003"/>
        <v>0</v>
      </c>
      <c r="AO4064" s="23">
        <f t="shared" si="3004"/>
        <v>0</v>
      </c>
      <c r="AP4064" s="22">
        <f t="shared" si="3005"/>
        <v>0</v>
      </c>
      <c r="AQ4064" s="30">
        <f t="shared" si="2988"/>
        <v>38541504433.89698</v>
      </c>
      <c r="AR4064" s="28">
        <f t="shared" si="2989"/>
        <v>19053195513.512238</v>
      </c>
      <c r="AS4064" s="25">
        <f t="shared" si="2990"/>
        <v>200337590.02425668</v>
      </c>
      <c r="AT4064" s="32">
        <f t="shared" si="2991"/>
        <v>0</v>
      </c>
      <c r="AU4064" s="23">
        <f t="shared" si="2992"/>
        <v>0</v>
      </c>
      <c r="AV4064" s="22">
        <f t="shared" si="2993"/>
        <v>5641078006.5643215</v>
      </c>
      <c r="AW4064" s="31">
        <f t="shared" si="3006"/>
        <v>25511733184.530437</v>
      </c>
      <c r="AX4064" s="21"/>
      <c r="AY4064" s="21"/>
      <c r="AZ4064" s="21"/>
      <c r="BA4064" s="21"/>
    </row>
    <row r="4065" spans="1:53" x14ac:dyDescent="0.25">
      <c r="A4065" s="21">
        <f t="shared" si="3014"/>
        <v>1050</v>
      </c>
      <c r="B4065" s="21" t="s">
        <v>28</v>
      </c>
      <c r="C4065" s="27">
        <f t="shared" si="2971"/>
        <v>0</v>
      </c>
      <c r="D4065" s="27">
        <f t="shared" si="2994"/>
        <v>0</v>
      </c>
      <c r="E4065" s="27" t="b">
        <f t="shared" si="2970"/>
        <v>1</v>
      </c>
      <c r="F4065" s="29">
        <f t="shared" si="2972"/>
        <v>0</v>
      </c>
      <c r="G4065" s="27">
        <f t="shared" si="2995"/>
        <v>0</v>
      </c>
      <c r="H4065" s="22">
        <f t="shared" si="2973"/>
        <v>46598524303.163902</v>
      </c>
      <c r="I4065" s="23">
        <f t="shared" si="2974"/>
        <v>132580106.5049091</v>
      </c>
      <c r="J4065" s="23">
        <f t="shared" si="2975"/>
        <v>1086</v>
      </c>
      <c r="K4065" s="19">
        <f t="shared" si="2996"/>
        <v>225.0831931027827</v>
      </c>
      <c r="L4065" s="16">
        <f t="shared" si="2976"/>
        <v>321.42342516045989</v>
      </c>
      <c r="M4065" s="23">
        <f>M4064-IF($B4065="B",(Percent_Rent_In_Elsies*2.49%/12 * H4064)/K4064,0)+IF($B4065="D",N4065,0)+IF(B4065="D",AK4064)+IF(B4065="C",F4064*90%)-(Y4065-Y4064)-IF($B4065="A",Q4064/K4064) + IF($B4065="A",Q4064/K4064)</f>
        <v>-75701958.846645832</v>
      </c>
      <c r="N4065" s="23">
        <f t="shared" si="2977"/>
        <v>0</v>
      </c>
      <c r="O4065" s="22">
        <f t="shared" si="2978"/>
        <v>0</v>
      </c>
      <c r="P4065" s="22">
        <f t="shared" si="3009"/>
        <v>33115432.165478352</v>
      </c>
      <c r="Q4065" s="22">
        <f t="shared" si="3010"/>
        <v>0</v>
      </c>
      <c r="R4065" s="22">
        <f t="shared" si="2979"/>
        <v>569724065.64086401</v>
      </c>
      <c r="S4065" s="16">
        <f t="shared" si="2969"/>
        <v>0</v>
      </c>
      <c r="T4065" s="15">
        <f t="shared" si="2980"/>
        <v>0</v>
      </c>
      <c r="U4065" s="23">
        <f t="shared" si="2997"/>
        <v>2531171.0651834556</v>
      </c>
      <c r="V4065" s="23">
        <f t="shared" si="2998"/>
        <v>0</v>
      </c>
      <c r="W4065" s="23">
        <f t="shared" si="3011"/>
        <v>0</v>
      </c>
      <c r="X4065" s="23">
        <f t="shared" si="2999"/>
        <v>49149122.367369778</v>
      </c>
      <c r="Y4065" s="23">
        <f t="shared" si="2981"/>
        <v>13825559.361691331</v>
      </c>
      <c r="Z4065" s="3">
        <f t="shared" si="2982"/>
        <v>10528.997775305557</v>
      </c>
      <c r="AA4065" s="23">
        <f t="shared" si="2983"/>
        <v>80229737.337753356</v>
      </c>
      <c r="AB4065" s="26">
        <f t="shared" si="3000"/>
        <v>70086276.274228632</v>
      </c>
      <c r="AC4065" s="23">
        <f t="shared" si="3001"/>
        <v>74889487.274228647</v>
      </c>
      <c r="AD4065" s="23">
        <f t="shared" si="3007"/>
        <v>4803211</v>
      </c>
      <c r="AE4065" s="24">
        <f t="shared" si="2968"/>
        <v>70086276.274228647</v>
      </c>
      <c r="AF4065" s="3">
        <f t="shared" si="3002"/>
        <v>0</v>
      </c>
      <c r="AG4065" s="2">
        <f t="shared" si="2984"/>
        <v>1263479733.0366669</v>
      </c>
      <c r="AH4065" s="2">
        <f t="shared" si="2985"/>
        <v>265.94949413968851</v>
      </c>
      <c r="AI4065" s="23">
        <f t="shared" si="3008"/>
        <v>12898832472.699331</v>
      </c>
      <c r="AJ4065" s="23">
        <f t="shared" si="2986"/>
        <v>6219.922423797766</v>
      </c>
      <c r="AK4065" s="23">
        <f t="shared" si="2987"/>
        <v>0</v>
      </c>
      <c r="AL4065" s="23">
        <f t="shared" si="3012"/>
        <v>0</v>
      </c>
      <c r="AM4065" s="23">
        <f t="shared" si="3013"/>
        <v>0</v>
      </c>
      <c r="AN4065" s="16">
        <f t="shared" si="3003"/>
        <v>0</v>
      </c>
      <c r="AO4065" s="23">
        <f t="shared" si="3004"/>
        <v>0</v>
      </c>
      <c r="AP4065" s="22">
        <f t="shared" si="3005"/>
        <v>0</v>
      </c>
      <c r="AQ4065" s="30">
        <f t="shared" si="2988"/>
        <v>38541504433.89698</v>
      </c>
      <c r="AR4065" s="28">
        <f t="shared" si="2989"/>
        <v>19053195513.512238</v>
      </c>
      <c r="AS4065" s="25">
        <f t="shared" si="2990"/>
        <v>200337590.02425668</v>
      </c>
      <c r="AT4065" s="32">
        <f t="shared" si="2991"/>
        <v>21057.995550611115</v>
      </c>
      <c r="AU4065" s="23">
        <f t="shared" si="2992"/>
        <v>21057.995550611115</v>
      </c>
      <c r="AV4065" s="22">
        <f t="shared" si="2993"/>
        <v>5655360583.1876001</v>
      </c>
      <c r="AW4065" s="31">
        <f t="shared" si="3006"/>
        <v>25511733184.530437</v>
      </c>
      <c r="AX4065" s="21"/>
      <c r="AY4065" s="21"/>
      <c r="AZ4065" s="21"/>
      <c r="BA4065" s="21"/>
    </row>
    <row r="4066" spans="1:53" x14ac:dyDescent="0.25">
      <c r="A4066">
        <f t="shared" si="3014"/>
        <v>1051</v>
      </c>
      <c r="B4066" t="s">
        <v>6</v>
      </c>
      <c r="C4066" s="27">
        <f t="shared" si="2971"/>
        <v>0</v>
      </c>
      <c r="D4066" s="27">
        <f t="shared" si="2994"/>
        <v>0</v>
      </c>
      <c r="E4066" s="27" t="b">
        <f t="shared" si="2970"/>
        <v>1</v>
      </c>
      <c r="F4066" s="29">
        <f t="shared" si="2972"/>
        <v>0</v>
      </c>
      <c r="G4066" s="27">
        <f t="shared" si="2995"/>
        <v>0</v>
      </c>
      <c r="H4066" s="22">
        <f t="shared" si="2973"/>
        <v>46676188510.335846</v>
      </c>
      <c r="I4066" s="23">
        <f t="shared" si="2974"/>
        <v>132580106.5049091</v>
      </c>
      <c r="J4066" s="23">
        <f t="shared" si="2975"/>
        <v>1086</v>
      </c>
      <c r="K4066" s="19">
        <f t="shared" si="2996"/>
        <v>225.0831931027827</v>
      </c>
      <c r="L4066" s="16">
        <f t="shared" si="2976"/>
        <v>321.95913086906069</v>
      </c>
      <c r="M4066" s="23">
        <f>M4065-IF($B4066="B",(Percent_Rent_In_Elsies*2.49%/12 * H4065)/K4065,0)+IF($B4066="D",N4066,0)+IF(B4066="D",AK4065)+IF(B4066="C",F4065*90%)-(Y4066-Y4065)-IF($B4066="A",Q4065/K4065) + IF($B4066="A",Q4065/K4065)</f>
        <v>-75701958.846645832</v>
      </c>
      <c r="N4066" s="23">
        <f t="shared" si="2977"/>
        <v>0</v>
      </c>
      <c r="O4066" s="22">
        <f t="shared" si="2978"/>
        <v>0</v>
      </c>
      <c r="P4066" s="22">
        <f t="shared" si="3009"/>
        <v>0</v>
      </c>
      <c r="Q4066" s="22">
        <f t="shared" si="3010"/>
        <v>0</v>
      </c>
      <c r="R4066" s="22">
        <f t="shared" si="2979"/>
        <v>569724065.64086401</v>
      </c>
      <c r="S4066" s="16">
        <f t="shared" si="2969"/>
        <v>0</v>
      </c>
      <c r="T4066" s="15">
        <f t="shared" si="2980"/>
        <v>0</v>
      </c>
      <c r="U4066" s="23">
        <f t="shared" si="2997"/>
        <v>2531171.0651834556</v>
      </c>
      <c r="V4066" s="23">
        <f t="shared" si="2998"/>
        <v>0</v>
      </c>
      <c r="W4066" s="23">
        <f t="shared" si="3011"/>
        <v>0</v>
      </c>
      <c r="X4066" s="23">
        <f t="shared" si="2999"/>
        <v>49201767.356246307</v>
      </c>
      <c r="Y4066" s="23">
        <f t="shared" si="2981"/>
        <v>13825559.361691331</v>
      </c>
      <c r="Z4066" s="3">
        <f t="shared" si="2982"/>
        <v>0</v>
      </c>
      <c r="AA4066" s="23">
        <f t="shared" si="2983"/>
        <v>80229737.337753356</v>
      </c>
      <c r="AB4066" s="26">
        <f t="shared" si="3000"/>
        <v>70086276.274228632</v>
      </c>
      <c r="AC4066" s="23">
        <f t="shared" si="3001"/>
        <v>74889487.274228647</v>
      </c>
      <c r="AD4066" s="23">
        <f t="shared" si="3007"/>
        <v>4803211</v>
      </c>
      <c r="AE4066" s="24">
        <f t="shared" si="2968"/>
        <v>70086276.274228647</v>
      </c>
      <c r="AF4066" s="3">
        <f t="shared" si="3002"/>
        <v>0</v>
      </c>
      <c r="AG4066" s="2">
        <f t="shared" si="2984"/>
        <v>0</v>
      </c>
      <c r="AH4066" s="2">
        <f t="shared" si="2985"/>
        <v>266.39274329658798</v>
      </c>
      <c r="AI4066" s="23">
        <f t="shared" si="3008"/>
        <v>12898832472.699331</v>
      </c>
      <c r="AJ4066" s="23">
        <f t="shared" si="2986"/>
        <v>6219.922423797766</v>
      </c>
      <c r="AK4066" s="23">
        <f t="shared" si="2987"/>
        <v>0</v>
      </c>
      <c r="AL4066" s="23">
        <f t="shared" si="3012"/>
        <v>0</v>
      </c>
      <c r="AM4066" s="23">
        <f t="shared" si="3013"/>
        <v>0</v>
      </c>
      <c r="AN4066" s="16">
        <f t="shared" si="3003"/>
        <v>0</v>
      </c>
      <c r="AO4066" s="23">
        <f t="shared" si="3004"/>
        <v>0</v>
      </c>
      <c r="AP4066" s="22">
        <f t="shared" si="3005"/>
        <v>0</v>
      </c>
      <c r="AQ4066" s="30">
        <f t="shared" si="2988"/>
        <v>38541504433.89698</v>
      </c>
      <c r="AR4066" s="28">
        <f t="shared" si="2989"/>
        <v>19053195513.512238</v>
      </c>
      <c r="AS4066" s="25">
        <f t="shared" si="2990"/>
        <v>200337590.02425668</v>
      </c>
      <c r="AT4066" s="32">
        <f t="shared" si="2991"/>
        <v>0</v>
      </c>
      <c r="AU4066" s="23">
        <f t="shared" si="2992"/>
        <v>0</v>
      </c>
      <c r="AV4066" s="22">
        <f t="shared" si="2993"/>
        <v>5655360583.1876001</v>
      </c>
      <c r="AW4066" s="31">
        <f t="shared" si="3006"/>
        <v>25478617752.36496</v>
      </c>
    </row>
    <row r="4067" spans="1:53" x14ac:dyDescent="0.25">
      <c r="A4067">
        <f t="shared" si="3014"/>
        <v>1051</v>
      </c>
      <c r="B4067" t="s">
        <v>7</v>
      </c>
      <c r="C4067" s="27">
        <f t="shared" si="2971"/>
        <v>0</v>
      </c>
      <c r="D4067" s="27">
        <f t="shared" si="2994"/>
        <v>0</v>
      </c>
      <c r="E4067" s="27" t="b">
        <f t="shared" si="2970"/>
        <v>1</v>
      </c>
      <c r="F4067" s="29">
        <f t="shared" si="2972"/>
        <v>0</v>
      </c>
      <c r="G4067" s="27">
        <f t="shared" si="2995"/>
        <v>0</v>
      </c>
      <c r="H4067" s="22">
        <f t="shared" si="2973"/>
        <v>46676188510.335846</v>
      </c>
      <c r="I4067" s="23">
        <f t="shared" si="2974"/>
        <v>132580106.5049091</v>
      </c>
      <c r="J4067" s="23">
        <f t="shared" si="2975"/>
        <v>1086</v>
      </c>
      <c r="K4067" s="19">
        <f t="shared" si="2996"/>
        <v>225.0831931027827</v>
      </c>
      <c r="L4067" s="16">
        <f t="shared" si="2976"/>
        <v>321.95913086906069</v>
      </c>
      <c r="M4067" s="23">
        <f>M4066-IF($B4067="B",(Percent_Rent_In_Elsies*2.49%/12 * H4066)/K4066,0)+IF($B4067="D",N4067,0)+IF(B4067="D",AK4066)+IF(B4067="C",F4066*90%)-(Y4067-Y4066)-IF($B4067="A",Q4066/K4066) + IF($B4067="A",Q4066/K4066)</f>
        <v>-75917108.387186423</v>
      </c>
      <c r="N4067" s="23">
        <f t="shared" si="2977"/>
        <v>0</v>
      </c>
      <c r="O4067" s="22">
        <f t="shared" si="2978"/>
        <v>0</v>
      </c>
      <c r="P4067" s="22">
        <f t="shared" si="3009"/>
        <v>0</v>
      </c>
      <c r="Q4067" s="22">
        <f t="shared" si="3010"/>
        <v>0</v>
      </c>
      <c r="R4067" s="22">
        <f t="shared" si="2979"/>
        <v>522247060.17079198</v>
      </c>
      <c r="S4067" s="16">
        <f t="shared" si="2969"/>
        <v>47477005.470072001</v>
      </c>
      <c r="T4067" s="15">
        <f t="shared" si="2980"/>
        <v>0</v>
      </c>
      <c r="U4067" s="23">
        <f t="shared" si="2997"/>
        <v>2320240.1430848343</v>
      </c>
      <c r="V4067" s="23">
        <f t="shared" si="2998"/>
        <v>210930.92209862129</v>
      </c>
      <c r="W4067" s="23">
        <f t="shared" si="3011"/>
        <v>0</v>
      </c>
      <c r="X4067" s="23">
        <f t="shared" si="2999"/>
        <v>49201767.356246307</v>
      </c>
      <c r="Y4067" s="23">
        <f t="shared" si="2981"/>
        <v>13825559.361691331</v>
      </c>
      <c r="Z4067" s="3">
        <f t="shared" si="2982"/>
        <v>0</v>
      </c>
      <c r="AA4067" s="23">
        <f t="shared" si="2983"/>
        <v>80229737.337753356</v>
      </c>
      <c r="AB4067" s="26">
        <f t="shared" si="3000"/>
        <v>70086276.274228632</v>
      </c>
      <c r="AC4067" s="23">
        <f t="shared" si="3001"/>
        <v>74889487.274228647</v>
      </c>
      <c r="AD4067" s="23">
        <f t="shared" si="3007"/>
        <v>4803211</v>
      </c>
      <c r="AE4067" s="24">
        <f t="shared" si="2968"/>
        <v>70086276.274228647</v>
      </c>
      <c r="AF4067" s="3">
        <f t="shared" si="3002"/>
        <v>0</v>
      </c>
      <c r="AG4067" s="2">
        <f t="shared" si="2984"/>
        <v>0</v>
      </c>
      <c r="AH4067" s="2">
        <f t="shared" si="2985"/>
        <v>266.39274329658798</v>
      </c>
      <c r="AI4067" s="23">
        <f t="shared" si="3008"/>
        <v>12898832472.699331</v>
      </c>
      <c r="AJ4067" s="23">
        <f t="shared" si="2986"/>
        <v>6219.922423797766</v>
      </c>
      <c r="AK4067" s="23">
        <f t="shared" si="2987"/>
        <v>0</v>
      </c>
      <c r="AL4067" s="23">
        <f t="shared" si="3012"/>
        <v>13841925.036064148</v>
      </c>
      <c r="AM4067" s="23">
        <f t="shared" si="3013"/>
        <v>12914354988.051464</v>
      </c>
      <c r="AN4067" s="16">
        <f t="shared" si="3003"/>
        <v>0</v>
      </c>
      <c r="AO4067" s="23">
        <f t="shared" si="3004"/>
        <v>215149.54054059376</v>
      </c>
      <c r="AP4067" s="22">
        <f t="shared" si="3005"/>
        <v>48426545.579473443</v>
      </c>
      <c r="AQ4067" s="30">
        <f t="shared" si="2988"/>
        <v>38637945899.418503</v>
      </c>
      <c r="AR4067" s="28">
        <f t="shared" si="2989"/>
        <v>19101210433.454285</v>
      </c>
      <c r="AS4067" s="25">
        <f t="shared" si="2990"/>
        <v>200337590.02425668</v>
      </c>
      <c r="AT4067" s="32">
        <f t="shared" si="2991"/>
        <v>0</v>
      </c>
      <c r="AU4067" s="23">
        <f t="shared" si="2992"/>
        <v>0</v>
      </c>
      <c r="AV4067" s="22">
        <f t="shared" si="2993"/>
        <v>5655360583.1876001</v>
      </c>
      <c r="AW4067" s="31">
        <f t="shared" si="3006"/>
        <v>25575059217.886478</v>
      </c>
    </row>
    <row r="4068" spans="1:53" s="21" customFormat="1" x14ac:dyDescent="0.25">
      <c r="A4068">
        <f t="shared" si="3014"/>
        <v>1051</v>
      </c>
      <c r="B4068" t="s">
        <v>8</v>
      </c>
      <c r="C4068" s="27">
        <f t="shared" si="2971"/>
        <v>0</v>
      </c>
      <c r="D4068" s="27">
        <f t="shared" si="2994"/>
        <v>0</v>
      </c>
      <c r="E4068" s="27" t="b">
        <f t="shared" si="2970"/>
        <v>1</v>
      </c>
      <c r="F4068" s="29">
        <f t="shared" si="2972"/>
        <v>0</v>
      </c>
      <c r="G4068" s="27">
        <f t="shared" si="2995"/>
        <v>0</v>
      </c>
      <c r="H4068" s="22">
        <f t="shared" si="2973"/>
        <v>46676188510.335846</v>
      </c>
      <c r="I4068" s="23">
        <f t="shared" si="2974"/>
        <v>132580106.5049091</v>
      </c>
      <c r="J4068" s="23">
        <f t="shared" si="2975"/>
        <v>1086</v>
      </c>
      <c r="K4068" s="19">
        <f t="shared" si="2996"/>
        <v>225.0831931027827</v>
      </c>
      <c r="L4068" s="16">
        <f t="shared" si="2976"/>
        <v>321.95913086906069</v>
      </c>
      <c r="M4068" s="23">
        <f>M4067-IF($B4068="B",(Percent_Rent_In_Elsies*2.49%/12 * H4067)/K4067,0)+IF($B4068="D",N4068,0)+IF(B4068="D",AK4067)+IF(B4068="C",F4067*90%)-(Y4068-Y4067)-IF($B4068="A",Q4067/K4067) + IF($B4068="A",Q4067/K4067)</f>
        <v>-75917108.387186423</v>
      </c>
      <c r="N4068" s="23">
        <f t="shared" si="2977"/>
        <v>0</v>
      </c>
      <c r="O4068" s="22">
        <f t="shared" si="2978"/>
        <v>0</v>
      </c>
      <c r="P4068" s="22">
        <f t="shared" si="3009"/>
        <v>0</v>
      </c>
      <c r="Q4068" s="22">
        <f t="shared" si="3010"/>
        <v>0</v>
      </c>
      <c r="R4068" s="22">
        <f t="shared" si="2979"/>
        <v>570673605.75026548</v>
      </c>
      <c r="S4068" s="16">
        <f t="shared" si="2969"/>
        <v>47477005.470072001</v>
      </c>
      <c r="T4068" s="15">
        <f t="shared" si="2980"/>
        <v>0</v>
      </c>
      <c r="U4068" s="23">
        <f t="shared" si="2997"/>
        <v>2535389.683625428</v>
      </c>
      <c r="V4068" s="23">
        <f t="shared" si="2998"/>
        <v>210930.92209862129</v>
      </c>
      <c r="W4068" s="23">
        <f t="shared" si="3011"/>
        <v>0</v>
      </c>
      <c r="X4068" s="23">
        <f t="shared" si="2999"/>
        <v>49201767.356246307</v>
      </c>
      <c r="Y4068" s="23">
        <f t="shared" si="2981"/>
        <v>13825559.361691331</v>
      </c>
      <c r="Z4068" s="3">
        <f t="shared" si="2982"/>
        <v>0</v>
      </c>
      <c r="AA4068" s="23">
        <f t="shared" si="2983"/>
        <v>80229737.337753356</v>
      </c>
      <c r="AB4068" s="26">
        <f t="shared" si="3000"/>
        <v>70086276.274228618</v>
      </c>
      <c r="AC4068" s="23">
        <f t="shared" si="3001"/>
        <v>74889487.274228647</v>
      </c>
      <c r="AD4068" s="23">
        <f t="shared" si="3007"/>
        <v>4803211</v>
      </c>
      <c r="AE4068" s="24">
        <f t="shared" si="2968"/>
        <v>70086276.274228647</v>
      </c>
      <c r="AF4068" s="3">
        <f t="shared" si="3002"/>
        <v>1E-4</v>
      </c>
      <c r="AG4068" s="2">
        <f t="shared" si="2984"/>
        <v>0</v>
      </c>
      <c r="AH4068" s="2">
        <f t="shared" si="2985"/>
        <v>266.39274329658798</v>
      </c>
      <c r="AI4068" s="23">
        <f t="shared" si="3008"/>
        <v>12898832472.699331</v>
      </c>
      <c r="AJ4068" s="23">
        <f t="shared" si="2986"/>
        <v>6219.922423797766</v>
      </c>
      <c r="AK4068" s="23">
        <f t="shared" si="2987"/>
        <v>71899.938769002038</v>
      </c>
      <c r="AL4068" s="23">
        <f t="shared" si="3012"/>
        <v>0</v>
      </c>
      <c r="AM4068" s="23">
        <f t="shared" si="3013"/>
        <v>0</v>
      </c>
      <c r="AN4068" s="16">
        <f t="shared" si="3003"/>
        <v>0</v>
      </c>
      <c r="AO4068" s="23">
        <f t="shared" si="3004"/>
        <v>0</v>
      </c>
      <c r="AP4068" s="22">
        <f t="shared" si="3005"/>
        <v>0</v>
      </c>
      <c r="AQ4068" s="30">
        <f t="shared" si="2988"/>
        <v>38637945899.418503</v>
      </c>
      <c r="AR4068" s="28">
        <f t="shared" si="2989"/>
        <v>19101210433.454285</v>
      </c>
      <c r="AS4068" s="25">
        <f t="shared" si="2990"/>
        <v>200337590.02425668</v>
      </c>
      <c r="AT4068" s="32">
        <f t="shared" si="2991"/>
        <v>0</v>
      </c>
      <c r="AU4068" s="23">
        <f t="shared" si="2992"/>
        <v>0</v>
      </c>
      <c r="AV4068" s="22">
        <f t="shared" si="2993"/>
        <v>5655360583.1876001</v>
      </c>
      <c r="AW4068" s="31">
        <f t="shared" si="3006"/>
        <v>25575059217.886478</v>
      </c>
      <c r="AX4068"/>
      <c r="AY4068"/>
      <c r="AZ4068"/>
      <c r="BA4068"/>
    </row>
    <row r="4069" spans="1:53" s="21" customFormat="1" x14ac:dyDescent="0.25">
      <c r="A4069" s="21">
        <f t="shared" si="3014"/>
        <v>1051</v>
      </c>
      <c r="B4069" s="21" t="s">
        <v>9</v>
      </c>
      <c r="C4069" s="27">
        <f t="shared" si="2971"/>
        <v>0</v>
      </c>
      <c r="D4069" s="27">
        <f t="shared" si="2994"/>
        <v>0</v>
      </c>
      <c r="E4069" s="27" t="b">
        <f t="shared" si="2970"/>
        <v>1</v>
      </c>
      <c r="F4069" s="29">
        <f t="shared" si="2972"/>
        <v>0</v>
      </c>
      <c r="G4069" s="27">
        <f t="shared" si="2995"/>
        <v>0</v>
      </c>
      <c r="H4069" s="22">
        <f t="shared" si="2973"/>
        <v>46676188510.335846</v>
      </c>
      <c r="I4069" s="23">
        <f t="shared" si="2974"/>
        <v>132580106.5049091</v>
      </c>
      <c r="J4069" s="23">
        <f t="shared" si="2975"/>
        <v>1086</v>
      </c>
      <c r="K4069" s="19">
        <f t="shared" si="2996"/>
        <v>225.0831931027827</v>
      </c>
      <c r="L4069" s="16">
        <f t="shared" si="2976"/>
        <v>321.95913086906069</v>
      </c>
      <c r="M4069" s="23">
        <f>M4068-IF($B4069="B",(Percent_Rent_In_Elsies*2.49%/12 * H4068)/K4068,0)+IF($B4069="D",N4069,0)+IF(B4069="D",AK4068)+IF(B4069="C",F4068*90%)-(Y4069-Y4068)-IF($B4069="A",Q4068/K4068) + IF($B4069="A",Q4068/K4068)</f>
        <v>-75845208.448417425</v>
      </c>
      <c r="N4069" s="23">
        <f t="shared" si="2977"/>
        <v>0</v>
      </c>
      <c r="O4069" s="22">
        <f t="shared" si="2978"/>
        <v>33170624.552420817</v>
      </c>
      <c r="P4069" s="22">
        <f t="shared" si="3009"/>
        <v>0</v>
      </c>
      <c r="Q4069" s="22">
        <f t="shared" si="3010"/>
        <v>0</v>
      </c>
      <c r="R4069" s="22">
        <f t="shared" si="2979"/>
        <v>570673605.75026548</v>
      </c>
      <c r="S4069" s="16">
        <f t="shared" si="2969"/>
        <v>0</v>
      </c>
      <c r="T4069" s="15">
        <f t="shared" si="2980"/>
        <v>14306380.917651184</v>
      </c>
      <c r="U4069" s="23">
        <f t="shared" si="2997"/>
        <v>2535389.683625428</v>
      </c>
      <c r="V4069" s="23">
        <f t="shared" si="2998"/>
        <v>0</v>
      </c>
      <c r="W4069" s="23">
        <f t="shared" si="3011"/>
        <v>210930.92209862129</v>
      </c>
      <c r="X4069" s="23">
        <f t="shared" si="2999"/>
        <v>49201767.356246307</v>
      </c>
      <c r="Y4069" s="23">
        <f t="shared" si="2981"/>
        <v>13825559.361691331</v>
      </c>
      <c r="Z4069" s="3">
        <f t="shared" si="2982"/>
        <v>0</v>
      </c>
      <c r="AA4069" s="23">
        <f t="shared" si="2983"/>
        <v>80157837.398984358</v>
      </c>
      <c r="AB4069" s="26">
        <f t="shared" si="3000"/>
        <v>70086276.274228632</v>
      </c>
      <c r="AC4069" s="23">
        <f t="shared" si="3001"/>
        <v>74889487.274228647</v>
      </c>
      <c r="AD4069" s="23">
        <f t="shared" si="3007"/>
        <v>4803211</v>
      </c>
      <c r="AE4069" s="24">
        <f t="shared" si="2968"/>
        <v>70086276.274228647</v>
      </c>
      <c r="AF4069" s="3">
        <f t="shared" si="3002"/>
        <v>0</v>
      </c>
      <c r="AG4069" s="2">
        <f t="shared" si="2984"/>
        <v>0</v>
      </c>
      <c r="AH4069" s="2">
        <f t="shared" si="2985"/>
        <v>266.39274329658798</v>
      </c>
      <c r="AI4069" s="23">
        <f t="shared" si="3008"/>
        <v>12887272852.840744</v>
      </c>
      <c r="AJ4069" s="23">
        <f t="shared" si="2986"/>
        <v>6219.922423797766</v>
      </c>
      <c r="AK4069" s="23">
        <f t="shared" si="2987"/>
        <v>0</v>
      </c>
      <c r="AL4069" s="23">
        <f t="shared" si="3012"/>
        <v>0</v>
      </c>
      <c r="AM4069" s="23">
        <f t="shared" si="3013"/>
        <v>0</v>
      </c>
      <c r="AN4069" s="16">
        <f t="shared" si="3003"/>
        <v>0</v>
      </c>
      <c r="AO4069" s="23">
        <f t="shared" si="3004"/>
        <v>0</v>
      </c>
      <c r="AP4069" s="22">
        <f t="shared" si="3005"/>
        <v>0</v>
      </c>
      <c r="AQ4069" s="30">
        <f t="shared" si="2988"/>
        <v>38637945899.418503</v>
      </c>
      <c r="AR4069" s="28">
        <f t="shared" si="2989"/>
        <v>19101210433.454285</v>
      </c>
      <c r="AS4069" s="25">
        <f t="shared" si="2990"/>
        <v>200337590.02425668</v>
      </c>
      <c r="AT4069" s="32">
        <f t="shared" si="2991"/>
        <v>0</v>
      </c>
      <c r="AU4069" s="23">
        <f t="shared" si="2992"/>
        <v>0</v>
      </c>
      <c r="AV4069" s="22">
        <f t="shared" si="2993"/>
        <v>5655360583.1876001</v>
      </c>
      <c r="AW4069" s="31">
        <f t="shared" si="3006"/>
        <v>25575059217.886478</v>
      </c>
    </row>
    <row r="4070" spans="1:53" x14ac:dyDescent="0.25">
      <c r="A4070" s="21">
        <f t="shared" si="3014"/>
        <v>1051</v>
      </c>
      <c r="B4070" s="21" t="s">
        <v>28</v>
      </c>
      <c r="C4070" s="27">
        <f t="shared" si="2971"/>
        <v>0</v>
      </c>
      <c r="D4070" s="27">
        <f t="shared" si="2994"/>
        <v>0</v>
      </c>
      <c r="E4070" s="27" t="b">
        <f t="shared" si="2970"/>
        <v>1</v>
      </c>
      <c r="F4070" s="29">
        <f t="shared" si="2972"/>
        <v>0</v>
      </c>
      <c r="G4070" s="27">
        <f t="shared" si="2995"/>
        <v>0</v>
      </c>
      <c r="H4070" s="22">
        <f t="shared" si="2973"/>
        <v>46676188510.335846</v>
      </c>
      <c r="I4070" s="23">
        <f t="shared" si="2974"/>
        <v>132580106.5049091</v>
      </c>
      <c r="J4070" s="23">
        <f t="shared" si="2975"/>
        <v>1086</v>
      </c>
      <c r="K4070" s="19">
        <f t="shared" si="2996"/>
        <v>225.0831931027827</v>
      </c>
      <c r="L4070" s="16">
        <f t="shared" si="2976"/>
        <v>321.95913086906069</v>
      </c>
      <c r="M4070" s="23">
        <f>M4069-IF($B4070="B",(Percent_Rent_In_Elsies*2.49%/12 * H4069)/K4069,0)+IF($B4070="D",N4070,0)+IF(B4070="D",AK4069)+IF(B4070="C",F4069*90%)-(Y4070-Y4069)-IF($B4070="A",Q4069/K4069) + IF($B4070="A",Q4069/K4069)</f>
        <v>-75845208.448417425</v>
      </c>
      <c r="N4070" s="23">
        <f t="shared" si="2977"/>
        <v>0</v>
      </c>
      <c r="O4070" s="22">
        <f t="shared" si="2978"/>
        <v>0</v>
      </c>
      <c r="P4070" s="22">
        <f t="shared" si="3009"/>
        <v>33170624.552420817</v>
      </c>
      <c r="Q4070" s="22">
        <f t="shared" si="3010"/>
        <v>0</v>
      </c>
      <c r="R4070" s="22">
        <f t="shared" si="2979"/>
        <v>570673605.75026548</v>
      </c>
      <c r="S4070" s="16">
        <f t="shared" si="2969"/>
        <v>0</v>
      </c>
      <c r="T4070" s="15">
        <f t="shared" si="2980"/>
        <v>0</v>
      </c>
      <c r="U4070" s="23">
        <f t="shared" si="2997"/>
        <v>2535389.683625428</v>
      </c>
      <c r="V4070" s="23">
        <f t="shared" si="2998"/>
        <v>0</v>
      </c>
      <c r="W4070" s="23">
        <f t="shared" si="3011"/>
        <v>0</v>
      </c>
      <c r="X4070" s="23">
        <f t="shared" si="2999"/>
        <v>49201767.356246307</v>
      </c>
      <c r="Y4070" s="23">
        <f t="shared" si="2981"/>
        <v>13825559.361691331</v>
      </c>
      <c r="Z4070" s="3">
        <f t="shared" si="2982"/>
        <v>10546.546104931067</v>
      </c>
      <c r="AA4070" s="23">
        <f t="shared" si="2983"/>
        <v>80316035.59055832</v>
      </c>
      <c r="AB4070" s="26">
        <f t="shared" si="3000"/>
        <v>70086276.274228603</v>
      </c>
      <c r="AC4070" s="23">
        <f t="shared" si="3001"/>
        <v>74889487.274228647</v>
      </c>
      <c r="AD4070" s="23">
        <f t="shared" si="3007"/>
        <v>4803211</v>
      </c>
      <c r="AE4070" s="24">
        <f t="shared" si="2968"/>
        <v>70086276.274228647</v>
      </c>
      <c r="AF4070" s="3">
        <f t="shared" si="3002"/>
        <v>0</v>
      </c>
      <c r="AG4070" s="2">
        <f t="shared" si="2984"/>
        <v>1265585532.591728</v>
      </c>
      <c r="AH4070" s="2">
        <f t="shared" si="2985"/>
        <v>266.39274329658798</v>
      </c>
      <c r="AI4070" s="23">
        <f t="shared" si="3008"/>
        <v>12912706962.913998</v>
      </c>
      <c r="AJ4070" s="23">
        <f t="shared" si="2986"/>
        <v>6219.922423797766</v>
      </c>
      <c r="AK4070" s="23">
        <f t="shared" si="2987"/>
        <v>0</v>
      </c>
      <c r="AL4070" s="23">
        <f t="shared" si="3012"/>
        <v>0</v>
      </c>
      <c r="AM4070" s="23">
        <f t="shared" si="3013"/>
        <v>0</v>
      </c>
      <c r="AN4070" s="16">
        <f t="shared" si="3003"/>
        <v>0</v>
      </c>
      <c r="AO4070" s="23">
        <f t="shared" si="3004"/>
        <v>0</v>
      </c>
      <c r="AP4070" s="22">
        <f t="shared" si="3005"/>
        <v>0</v>
      </c>
      <c r="AQ4070" s="30">
        <f t="shared" si="2988"/>
        <v>38637945899.418503</v>
      </c>
      <c r="AR4070" s="28">
        <f t="shared" si="2989"/>
        <v>19101210433.454285</v>
      </c>
      <c r="AS4070" s="25">
        <f t="shared" si="2990"/>
        <v>200337590.02425668</v>
      </c>
      <c r="AT4070" s="32">
        <f t="shared" si="2991"/>
        <v>21093.092209862134</v>
      </c>
      <c r="AU4070" s="23">
        <f t="shared" si="2992"/>
        <v>21093.092209862134</v>
      </c>
      <c r="AV4070" s="22">
        <f t="shared" si="2993"/>
        <v>5669666964.1052513</v>
      </c>
      <c r="AW4070" s="31">
        <f t="shared" si="3006"/>
        <v>25575059217.886478</v>
      </c>
      <c r="AX4070" s="21"/>
      <c r="AY4070" s="21"/>
      <c r="AZ4070" s="21"/>
      <c r="BA4070" s="21"/>
    </row>
    <row r="4071" spans="1:53" x14ac:dyDescent="0.25">
      <c r="A4071">
        <f t="shared" si="3014"/>
        <v>1052</v>
      </c>
      <c r="B4071" t="s">
        <v>6</v>
      </c>
      <c r="C4071" s="27">
        <f t="shared" si="2971"/>
        <v>0</v>
      </c>
      <c r="D4071" s="27">
        <f t="shared" si="2994"/>
        <v>0</v>
      </c>
      <c r="E4071" s="27" t="b">
        <f t="shared" si="2970"/>
        <v>1</v>
      </c>
      <c r="F4071" s="29">
        <f t="shared" si="2972"/>
        <v>0</v>
      </c>
      <c r="G4071" s="27">
        <f t="shared" si="2995"/>
        <v>0</v>
      </c>
      <c r="H4071" s="22">
        <f t="shared" si="2973"/>
        <v>46753982157.853073</v>
      </c>
      <c r="I4071" s="23">
        <f t="shared" si="2974"/>
        <v>132580106.5049091</v>
      </c>
      <c r="J4071" s="23">
        <f t="shared" si="2975"/>
        <v>1086</v>
      </c>
      <c r="K4071" s="19">
        <f t="shared" si="2996"/>
        <v>225.0831931027827</v>
      </c>
      <c r="L4071" s="16">
        <f t="shared" si="2976"/>
        <v>322.49572942050912</v>
      </c>
      <c r="M4071" s="23">
        <f>M4070-IF($B4071="B",(Percent_Rent_In_Elsies*2.49%/12 * H4070)/K4070,0)+IF($B4071="D",N4071,0)+IF(B4071="D",AK4070)+IF(B4071="C",F4070*90%)-(Y4071-Y4070)-IF($B4071="A",Q4070/K4070) + IF($B4071="A",Q4070/K4070)</f>
        <v>-75845208.448417425</v>
      </c>
      <c r="N4071" s="23">
        <f t="shared" si="2977"/>
        <v>0</v>
      </c>
      <c r="O4071" s="22">
        <f t="shared" si="2978"/>
        <v>0</v>
      </c>
      <c r="P4071" s="22">
        <f t="shared" si="3009"/>
        <v>0</v>
      </c>
      <c r="Q4071" s="22">
        <f t="shared" si="3010"/>
        <v>0</v>
      </c>
      <c r="R4071" s="22">
        <f t="shared" si="2979"/>
        <v>570673605.75026548</v>
      </c>
      <c r="S4071" s="16">
        <f t="shared" si="2969"/>
        <v>0</v>
      </c>
      <c r="T4071" s="15">
        <f t="shared" si="2980"/>
        <v>0</v>
      </c>
      <c r="U4071" s="23">
        <f t="shared" si="2997"/>
        <v>2535389.683625428</v>
      </c>
      <c r="V4071" s="23">
        <f t="shared" si="2998"/>
        <v>0</v>
      </c>
      <c r="W4071" s="23">
        <f t="shared" si="3011"/>
        <v>0</v>
      </c>
      <c r="X4071" s="23">
        <f t="shared" si="2999"/>
        <v>49254500.086770959</v>
      </c>
      <c r="Y4071" s="23">
        <f t="shared" si="2981"/>
        <v>13825559.361691331</v>
      </c>
      <c r="Z4071" s="3">
        <f t="shared" si="2982"/>
        <v>0</v>
      </c>
      <c r="AA4071" s="23">
        <f t="shared" si="2983"/>
        <v>80316035.59055832</v>
      </c>
      <c r="AB4071" s="26">
        <f t="shared" si="3000"/>
        <v>70086276.274228632</v>
      </c>
      <c r="AC4071" s="23">
        <f t="shared" si="3001"/>
        <v>74889487.274228647</v>
      </c>
      <c r="AD4071" s="23">
        <f t="shared" si="3007"/>
        <v>4803211</v>
      </c>
      <c r="AE4071" s="24">
        <f t="shared" si="2968"/>
        <v>70086276.274228647</v>
      </c>
      <c r="AF4071" s="3">
        <f t="shared" si="3002"/>
        <v>0</v>
      </c>
      <c r="AG4071" s="2">
        <f t="shared" si="2984"/>
        <v>0</v>
      </c>
      <c r="AH4071" s="2">
        <f t="shared" si="2985"/>
        <v>266.83673120208238</v>
      </c>
      <c r="AI4071" s="23">
        <f t="shared" si="3008"/>
        <v>12912706962.913998</v>
      </c>
      <c r="AJ4071" s="23">
        <f t="shared" si="2986"/>
        <v>6219.922423797766</v>
      </c>
      <c r="AK4071" s="23">
        <f t="shared" si="2987"/>
        <v>0</v>
      </c>
      <c r="AL4071" s="23">
        <f t="shared" si="3012"/>
        <v>0</v>
      </c>
      <c r="AM4071" s="23">
        <f t="shared" si="3013"/>
        <v>0</v>
      </c>
      <c r="AN4071" s="16">
        <f t="shared" si="3003"/>
        <v>0</v>
      </c>
      <c r="AO4071" s="23">
        <f t="shared" si="3004"/>
        <v>0</v>
      </c>
      <c r="AP4071" s="22">
        <f t="shared" si="3005"/>
        <v>0</v>
      </c>
      <c r="AQ4071" s="30">
        <f t="shared" si="2988"/>
        <v>38637945899.418503</v>
      </c>
      <c r="AR4071" s="28">
        <f t="shared" si="2989"/>
        <v>19101210433.454285</v>
      </c>
      <c r="AS4071" s="25">
        <f t="shared" si="2990"/>
        <v>200337590.02425668</v>
      </c>
      <c r="AT4071" s="32">
        <f t="shared" si="2991"/>
        <v>0</v>
      </c>
      <c r="AU4071" s="23">
        <f t="shared" si="2992"/>
        <v>0</v>
      </c>
      <c r="AV4071" s="22">
        <f t="shared" si="2993"/>
        <v>5669666964.1052513</v>
      </c>
      <c r="AW4071" s="31">
        <f t="shared" si="3006"/>
        <v>25541888593.334061</v>
      </c>
    </row>
    <row r="4072" spans="1:53" x14ac:dyDescent="0.25">
      <c r="A4072">
        <f t="shared" si="3014"/>
        <v>1052</v>
      </c>
      <c r="B4072" t="s">
        <v>7</v>
      </c>
      <c r="C4072" s="27">
        <f t="shared" si="2971"/>
        <v>0</v>
      </c>
      <c r="D4072" s="27">
        <f t="shared" si="2994"/>
        <v>0</v>
      </c>
      <c r="E4072" s="27" t="b">
        <f t="shared" si="2970"/>
        <v>1</v>
      </c>
      <c r="F4072" s="29">
        <f t="shared" si="2972"/>
        <v>0</v>
      </c>
      <c r="G4072" s="27">
        <f t="shared" si="2995"/>
        <v>0</v>
      </c>
      <c r="H4072" s="22">
        <f t="shared" si="2973"/>
        <v>46753982157.853073</v>
      </c>
      <c r="I4072" s="23">
        <f t="shared" si="2974"/>
        <v>132580106.5049091</v>
      </c>
      <c r="J4072" s="23">
        <f t="shared" si="2975"/>
        <v>1086</v>
      </c>
      <c r="K4072" s="19">
        <f t="shared" si="2996"/>
        <v>225.0831931027827</v>
      </c>
      <c r="L4072" s="16">
        <f t="shared" si="2976"/>
        <v>322.49572942050912</v>
      </c>
      <c r="M4072" s="23">
        <f>M4071-IF($B4072="B",(Percent_Rent_In_Elsies*2.49%/12 * H4071)/K4071,0)+IF($B4072="D",N4072,0)+IF(B4072="D",AK4071)+IF(B4072="C",F4071*90%)-(Y4072-Y4071)-IF($B4072="A",Q4071/K4071) + IF($B4072="A",Q4071/K4071)</f>
        <v>-76060716.571525589</v>
      </c>
      <c r="N4072" s="23">
        <f t="shared" si="2977"/>
        <v>0</v>
      </c>
      <c r="O4072" s="22">
        <f t="shared" si="2978"/>
        <v>0</v>
      </c>
      <c r="P4072" s="22">
        <f t="shared" si="3009"/>
        <v>0</v>
      </c>
      <c r="Q4072" s="22">
        <f t="shared" si="3010"/>
        <v>0</v>
      </c>
      <c r="R4072" s="22">
        <f t="shared" si="2979"/>
        <v>523117471.93774337</v>
      </c>
      <c r="S4072" s="16">
        <f t="shared" si="2969"/>
        <v>47556133.812522121</v>
      </c>
      <c r="T4072" s="15">
        <f t="shared" si="2980"/>
        <v>0</v>
      </c>
      <c r="U4072" s="23">
        <f t="shared" si="2997"/>
        <v>2324107.2099899757</v>
      </c>
      <c r="V4072" s="23">
        <f t="shared" si="2998"/>
        <v>211282.47363545233</v>
      </c>
      <c r="W4072" s="23">
        <f t="shared" si="3011"/>
        <v>0</v>
      </c>
      <c r="X4072" s="23">
        <f t="shared" si="2999"/>
        <v>49254500.086770959</v>
      </c>
      <c r="Y4072" s="23">
        <f t="shared" si="2981"/>
        <v>13825559.361691331</v>
      </c>
      <c r="Z4072" s="3">
        <f t="shared" si="2982"/>
        <v>0</v>
      </c>
      <c r="AA4072" s="23">
        <f t="shared" si="2983"/>
        <v>80316035.59055832</v>
      </c>
      <c r="AB4072" s="26">
        <f t="shared" si="3000"/>
        <v>70086276.274228632</v>
      </c>
      <c r="AC4072" s="23">
        <f t="shared" si="3001"/>
        <v>74889487.274228647</v>
      </c>
      <c r="AD4072" s="23">
        <f t="shared" si="3007"/>
        <v>4803211</v>
      </c>
      <c r="AE4072" s="24">
        <f t="shared" si="2968"/>
        <v>70086276.274228647</v>
      </c>
      <c r="AF4072" s="3">
        <f t="shared" si="3002"/>
        <v>0</v>
      </c>
      <c r="AG4072" s="2">
        <f t="shared" si="2984"/>
        <v>0</v>
      </c>
      <c r="AH4072" s="2">
        <f t="shared" si="2985"/>
        <v>266.83673120208238</v>
      </c>
      <c r="AI4072" s="23">
        <f t="shared" si="3008"/>
        <v>12912706962.913998</v>
      </c>
      <c r="AJ4072" s="23">
        <f t="shared" si="2986"/>
        <v>6219.922423797766</v>
      </c>
      <c r="AK4072" s="23">
        <f t="shared" si="2987"/>
        <v>0</v>
      </c>
      <c r="AL4072" s="23">
        <f t="shared" si="3012"/>
        <v>13874490.214666367</v>
      </c>
      <c r="AM4072" s="23">
        <f t="shared" si="3013"/>
        <v>12944737920.744902</v>
      </c>
      <c r="AN4072" s="16">
        <f t="shared" si="3003"/>
        <v>0</v>
      </c>
      <c r="AO4072" s="23">
        <f t="shared" si="3004"/>
        <v>215508.12310816141</v>
      </c>
      <c r="AP4072" s="22">
        <f t="shared" si="3005"/>
        <v>48507256.488772571</v>
      </c>
      <c r="AQ4072" s="30">
        <f t="shared" si="2988"/>
        <v>38734548100.715889</v>
      </c>
      <c r="AR4072" s="28">
        <f t="shared" si="2989"/>
        <v>19149305378.262901</v>
      </c>
      <c r="AS4072" s="25">
        <f t="shared" si="2990"/>
        <v>200337590.02425668</v>
      </c>
      <c r="AT4072" s="32">
        <f t="shared" si="2991"/>
        <v>0</v>
      </c>
      <c r="AU4072" s="23">
        <f t="shared" si="2992"/>
        <v>0</v>
      </c>
      <c r="AV4072" s="22">
        <f t="shared" si="2993"/>
        <v>5669666964.1052513</v>
      </c>
      <c r="AW4072" s="31">
        <f t="shared" si="3006"/>
        <v>25638490794.631451</v>
      </c>
    </row>
    <row r="4073" spans="1:53" s="21" customFormat="1" x14ac:dyDescent="0.25">
      <c r="A4073">
        <f t="shared" si="3014"/>
        <v>1052</v>
      </c>
      <c r="B4073" t="s">
        <v>8</v>
      </c>
      <c r="C4073" s="27">
        <f t="shared" si="2971"/>
        <v>0</v>
      </c>
      <c r="D4073" s="27">
        <f t="shared" si="2994"/>
        <v>0</v>
      </c>
      <c r="E4073" s="27" t="b">
        <f t="shared" si="2970"/>
        <v>1</v>
      </c>
      <c r="F4073" s="29">
        <f t="shared" si="2972"/>
        <v>0</v>
      </c>
      <c r="G4073" s="27">
        <f t="shared" si="2995"/>
        <v>0</v>
      </c>
      <c r="H4073" s="22">
        <f t="shared" si="2973"/>
        <v>46753982157.853073</v>
      </c>
      <c r="I4073" s="23">
        <f t="shared" si="2974"/>
        <v>132580106.5049091</v>
      </c>
      <c r="J4073" s="23">
        <f t="shared" si="2975"/>
        <v>1086</v>
      </c>
      <c r="K4073" s="19">
        <f t="shared" si="2996"/>
        <v>225.0831931027827</v>
      </c>
      <c r="L4073" s="16">
        <f t="shared" si="2976"/>
        <v>322.49572942050912</v>
      </c>
      <c r="M4073" s="23">
        <f>M4072-IF($B4073="B",(Percent_Rent_In_Elsies*2.49%/12 * H4072)/K4072,0)+IF($B4073="D",N4073,0)+IF(B4073="D",AK4072)+IF(B4073="C",F4072*90%)-(Y4073-Y4072)-IF($B4073="A",Q4072/K4072) + IF($B4073="A",Q4072/K4072)</f>
        <v>-76060716.571525589</v>
      </c>
      <c r="N4073" s="23">
        <f t="shared" si="2977"/>
        <v>0</v>
      </c>
      <c r="O4073" s="22">
        <f t="shared" si="2978"/>
        <v>0</v>
      </c>
      <c r="P4073" s="22">
        <f t="shared" si="3009"/>
        <v>0</v>
      </c>
      <c r="Q4073" s="22">
        <f t="shared" si="3010"/>
        <v>0</v>
      </c>
      <c r="R4073" s="22">
        <f t="shared" si="2979"/>
        <v>571624728.42651594</v>
      </c>
      <c r="S4073" s="16">
        <f t="shared" si="2969"/>
        <v>47556133.812522121</v>
      </c>
      <c r="T4073" s="15">
        <f t="shared" si="2980"/>
        <v>0</v>
      </c>
      <c r="U4073" s="23">
        <f t="shared" si="2997"/>
        <v>2539615.3330981373</v>
      </c>
      <c r="V4073" s="23">
        <f t="shared" si="2998"/>
        <v>211282.47363545233</v>
      </c>
      <c r="W4073" s="23">
        <f t="shared" si="3011"/>
        <v>0</v>
      </c>
      <c r="X4073" s="23">
        <f t="shared" si="2999"/>
        <v>49254500.086770959</v>
      </c>
      <c r="Y4073" s="23">
        <f t="shared" si="2981"/>
        <v>13825559.361691331</v>
      </c>
      <c r="Z4073" s="3">
        <f t="shared" si="2982"/>
        <v>0</v>
      </c>
      <c r="AA4073" s="23">
        <f t="shared" si="2983"/>
        <v>80316035.59055832</v>
      </c>
      <c r="AB4073" s="26">
        <f t="shared" si="3000"/>
        <v>70086276.274228618</v>
      </c>
      <c r="AC4073" s="23">
        <f t="shared" si="3001"/>
        <v>74889487.274228647</v>
      </c>
      <c r="AD4073" s="23">
        <f t="shared" si="3007"/>
        <v>4803211</v>
      </c>
      <c r="AE4073" s="24">
        <f t="shared" si="2968"/>
        <v>70086276.274228647</v>
      </c>
      <c r="AF4073" s="3">
        <f t="shared" si="3002"/>
        <v>1E-4</v>
      </c>
      <c r="AG4073" s="2">
        <f t="shared" si="2984"/>
        <v>0</v>
      </c>
      <c r="AH4073" s="2">
        <f t="shared" si="2985"/>
        <v>266.83673120208238</v>
      </c>
      <c r="AI4073" s="23">
        <f t="shared" si="3008"/>
        <v>12912706962.913998</v>
      </c>
      <c r="AJ4073" s="23">
        <f t="shared" si="2986"/>
        <v>6219.922423797766</v>
      </c>
      <c r="AK4073" s="23">
        <f t="shared" si="2987"/>
        <v>71960.785417845284</v>
      </c>
      <c r="AL4073" s="23">
        <f t="shared" si="3012"/>
        <v>0</v>
      </c>
      <c r="AM4073" s="23">
        <f t="shared" si="3013"/>
        <v>0</v>
      </c>
      <c r="AN4073" s="16">
        <f t="shared" si="3003"/>
        <v>0</v>
      </c>
      <c r="AO4073" s="23">
        <f t="shared" si="3004"/>
        <v>0</v>
      </c>
      <c r="AP4073" s="22">
        <f t="shared" si="3005"/>
        <v>0</v>
      </c>
      <c r="AQ4073" s="30">
        <f t="shared" si="2988"/>
        <v>38734548100.715889</v>
      </c>
      <c r="AR4073" s="28">
        <f t="shared" si="2989"/>
        <v>19149305378.262901</v>
      </c>
      <c r="AS4073" s="25">
        <f t="shared" si="2990"/>
        <v>200337590.02425668</v>
      </c>
      <c r="AT4073" s="32">
        <f t="shared" si="2991"/>
        <v>0</v>
      </c>
      <c r="AU4073" s="23">
        <f t="shared" si="2992"/>
        <v>0</v>
      </c>
      <c r="AV4073" s="22">
        <f t="shared" si="2993"/>
        <v>5669666964.1052513</v>
      </c>
      <c r="AW4073" s="31">
        <f t="shared" si="3006"/>
        <v>25638490794.631447</v>
      </c>
      <c r="AX4073"/>
      <c r="AY4073"/>
      <c r="AZ4073"/>
      <c r="BA4073"/>
    </row>
    <row r="4074" spans="1:53" s="21" customFormat="1" x14ac:dyDescent="0.25">
      <c r="A4074">
        <f t="shared" si="3014"/>
        <v>1052</v>
      </c>
      <c r="B4074" t="s">
        <v>9</v>
      </c>
      <c r="C4074" s="27">
        <f t="shared" si="2971"/>
        <v>0</v>
      </c>
      <c r="D4074" s="27">
        <f t="shared" si="2994"/>
        <v>0</v>
      </c>
      <c r="E4074" s="27" t="b">
        <f t="shared" si="2970"/>
        <v>1</v>
      </c>
      <c r="F4074" s="29">
        <f t="shared" si="2972"/>
        <v>0</v>
      </c>
      <c r="G4074" s="27">
        <f t="shared" si="2995"/>
        <v>0</v>
      </c>
      <c r="H4074" s="22">
        <f t="shared" si="2973"/>
        <v>46753982157.853073</v>
      </c>
      <c r="I4074" s="23">
        <f t="shared" si="2974"/>
        <v>132580106.5049091</v>
      </c>
      <c r="J4074" s="23">
        <f t="shared" si="2975"/>
        <v>1086</v>
      </c>
      <c r="K4074" s="19">
        <f t="shared" si="2996"/>
        <v>225.0831931027827</v>
      </c>
      <c r="L4074" s="16">
        <f t="shared" si="2976"/>
        <v>322.49572942050912</v>
      </c>
      <c r="M4074" s="23">
        <f>M4073-IF($B4074="B",(Percent_Rent_In_Elsies*2.49%/12 * H4073)/K4073,0)+IF($B4074="D",N4074,0)+IF(B4074="D",AK4073)+IF(B4074="C",F4073*90%)-(Y4074-Y4073)-IF($B4074="A",Q4073/K4073) + IF($B4074="A",Q4073/K4073)</f>
        <v>-75988755.786107749</v>
      </c>
      <c r="N4074" s="23">
        <f t="shared" si="2977"/>
        <v>0</v>
      </c>
      <c r="O4074" s="22">
        <f t="shared" si="2978"/>
        <v>33225908.92667485</v>
      </c>
      <c r="P4074" s="22">
        <f t="shared" si="3009"/>
        <v>0</v>
      </c>
      <c r="Q4074" s="22">
        <f t="shared" si="3010"/>
        <v>0</v>
      </c>
      <c r="R4074" s="22">
        <f t="shared" si="2979"/>
        <v>571624728.42651594</v>
      </c>
      <c r="S4074" s="16">
        <f t="shared" si="2969"/>
        <v>0</v>
      </c>
      <c r="T4074" s="15">
        <f t="shared" si="2980"/>
        <v>14330224.88584727</v>
      </c>
      <c r="U4074" s="23">
        <f t="shared" si="2997"/>
        <v>2539615.3330981373</v>
      </c>
      <c r="V4074" s="23">
        <f t="shared" si="2998"/>
        <v>0</v>
      </c>
      <c r="W4074" s="23">
        <f t="shared" si="3011"/>
        <v>211282.47363545233</v>
      </c>
      <c r="X4074" s="23">
        <f t="shared" si="2999"/>
        <v>49254500.086770959</v>
      </c>
      <c r="Y4074" s="23">
        <f t="shared" si="2981"/>
        <v>13825559.361691331</v>
      </c>
      <c r="Z4074" s="3">
        <f t="shared" si="2982"/>
        <v>0</v>
      </c>
      <c r="AA4074" s="23">
        <f t="shared" si="2983"/>
        <v>80244074.80514048</v>
      </c>
      <c r="AB4074" s="26">
        <f t="shared" si="3000"/>
        <v>70086276.274228603</v>
      </c>
      <c r="AC4074" s="23">
        <f t="shared" si="3001"/>
        <v>74889487.274228647</v>
      </c>
      <c r="AD4074" s="23">
        <f t="shared" si="3007"/>
        <v>4803211</v>
      </c>
      <c r="AE4074" s="24">
        <f t="shared" si="2968"/>
        <v>70086276.274228647</v>
      </c>
      <c r="AF4074" s="3">
        <f t="shared" si="3002"/>
        <v>0</v>
      </c>
      <c r="AG4074" s="2">
        <f t="shared" si="2984"/>
        <v>0</v>
      </c>
      <c r="AH4074" s="2">
        <f t="shared" si="2985"/>
        <v>266.83673120208238</v>
      </c>
      <c r="AI4074" s="23">
        <f t="shared" si="3008"/>
        <v>12901137560.513975</v>
      </c>
      <c r="AJ4074" s="23">
        <f t="shared" si="2986"/>
        <v>6219.922423797766</v>
      </c>
      <c r="AK4074" s="23">
        <f t="shared" si="2987"/>
        <v>0</v>
      </c>
      <c r="AL4074" s="23">
        <f t="shared" si="3012"/>
        <v>0</v>
      </c>
      <c r="AM4074" s="23">
        <f t="shared" si="3013"/>
        <v>0</v>
      </c>
      <c r="AN4074" s="16">
        <f t="shared" si="3003"/>
        <v>0</v>
      </c>
      <c r="AO4074" s="23">
        <f t="shared" si="3004"/>
        <v>0</v>
      </c>
      <c r="AP4074" s="22">
        <f t="shared" si="3005"/>
        <v>0</v>
      </c>
      <c r="AQ4074" s="30">
        <f t="shared" si="2988"/>
        <v>38734548100.715889</v>
      </c>
      <c r="AR4074" s="28">
        <f t="shared" si="2989"/>
        <v>19149305378.262901</v>
      </c>
      <c r="AS4074" s="25">
        <f t="shared" si="2990"/>
        <v>200337590.02425668</v>
      </c>
      <c r="AT4074" s="32">
        <f t="shared" si="2991"/>
        <v>0</v>
      </c>
      <c r="AU4074" s="23">
        <f t="shared" si="2992"/>
        <v>0</v>
      </c>
      <c r="AV4074" s="22">
        <f t="shared" si="2993"/>
        <v>5669666964.1052513</v>
      </c>
      <c r="AW4074" s="31">
        <f t="shared" si="3006"/>
        <v>25638490794.631447</v>
      </c>
      <c r="AX4074"/>
      <c r="AY4074"/>
      <c r="AZ4074"/>
      <c r="BA4074"/>
    </row>
    <row r="4075" spans="1:53" x14ac:dyDescent="0.25">
      <c r="A4075" s="21">
        <f t="shared" si="3014"/>
        <v>1052</v>
      </c>
      <c r="B4075" s="21" t="s">
        <v>28</v>
      </c>
      <c r="C4075" s="27">
        <f t="shared" si="2971"/>
        <v>0</v>
      </c>
      <c r="D4075" s="27">
        <f t="shared" si="2994"/>
        <v>0</v>
      </c>
      <c r="E4075" s="27" t="b">
        <f t="shared" si="2970"/>
        <v>1</v>
      </c>
      <c r="F4075" s="29">
        <f t="shared" si="2972"/>
        <v>0</v>
      </c>
      <c r="G4075" s="27">
        <f t="shared" si="2995"/>
        <v>0</v>
      </c>
      <c r="H4075" s="22">
        <f t="shared" si="2973"/>
        <v>46753982157.853073</v>
      </c>
      <c r="I4075" s="23">
        <f t="shared" si="2974"/>
        <v>132580106.5049091</v>
      </c>
      <c r="J4075" s="23">
        <f t="shared" si="2975"/>
        <v>1086</v>
      </c>
      <c r="K4075" s="19">
        <f t="shared" si="2996"/>
        <v>225.0831931027827</v>
      </c>
      <c r="L4075" s="16">
        <f t="shared" si="2976"/>
        <v>322.49572942050912</v>
      </c>
      <c r="M4075" s="23">
        <f>M4074-IF($B4075="B",(Percent_Rent_In_Elsies*2.49%/12 * H4074)/K4074,0)+IF($B4075="D",N4075,0)+IF(B4075="D",AK4074)+IF(B4075="C",F4074*90%)-(Y4075-Y4074)-IF($B4075="A",Q4074/K4074) + IF($B4075="A",Q4074/K4074)</f>
        <v>-75988755.786107749</v>
      </c>
      <c r="N4075" s="23">
        <f t="shared" si="2977"/>
        <v>0</v>
      </c>
      <c r="O4075" s="22">
        <f t="shared" si="2978"/>
        <v>0</v>
      </c>
      <c r="P4075" s="22">
        <f t="shared" si="3009"/>
        <v>33225908.92667485</v>
      </c>
      <c r="Q4075" s="22">
        <f t="shared" si="3010"/>
        <v>0</v>
      </c>
      <c r="R4075" s="22">
        <f t="shared" si="2979"/>
        <v>571624728.42651594</v>
      </c>
      <c r="S4075" s="16">
        <f t="shared" si="2969"/>
        <v>0</v>
      </c>
      <c r="T4075" s="15">
        <f t="shared" si="2980"/>
        <v>0</v>
      </c>
      <c r="U4075" s="23">
        <f t="shared" si="2997"/>
        <v>2539615.3330981373</v>
      </c>
      <c r="V4075" s="23">
        <f t="shared" si="2998"/>
        <v>0</v>
      </c>
      <c r="W4075" s="23">
        <f t="shared" si="3011"/>
        <v>0</v>
      </c>
      <c r="X4075" s="23">
        <f t="shared" si="2999"/>
        <v>49254500.086770959</v>
      </c>
      <c r="Y4075" s="23">
        <f t="shared" si="2981"/>
        <v>13825559.361691331</v>
      </c>
      <c r="Z4075" s="3">
        <f t="shared" si="2982"/>
        <v>10564.123681772619</v>
      </c>
      <c r="AA4075" s="23">
        <f t="shared" si="2983"/>
        <v>80402536.660367072</v>
      </c>
      <c r="AB4075" s="26">
        <f t="shared" si="3000"/>
        <v>70086276.274228632</v>
      </c>
      <c r="AC4075" s="23">
        <f t="shared" si="3001"/>
        <v>74889487.274228647</v>
      </c>
      <c r="AD4075" s="23">
        <f t="shared" si="3007"/>
        <v>4803211</v>
      </c>
      <c r="AE4075" s="24">
        <f t="shared" si="2968"/>
        <v>70086276.274228647</v>
      </c>
      <c r="AF4075" s="3">
        <f t="shared" si="3002"/>
        <v>0</v>
      </c>
      <c r="AG4075" s="2">
        <f t="shared" si="2984"/>
        <v>1267694841.8127141</v>
      </c>
      <c r="AH4075" s="2">
        <f t="shared" si="2985"/>
        <v>266.83673120208238</v>
      </c>
      <c r="AI4075" s="23">
        <f t="shared" si="3008"/>
        <v>12926614060.770683</v>
      </c>
      <c r="AJ4075" s="23">
        <f t="shared" si="2986"/>
        <v>6219.922423797766</v>
      </c>
      <c r="AK4075" s="23">
        <f t="shared" si="2987"/>
        <v>0</v>
      </c>
      <c r="AL4075" s="23">
        <f t="shared" si="3012"/>
        <v>0</v>
      </c>
      <c r="AM4075" s="23">
        <f t="shared" si="3013"/>
        <v>0</v>
      </c>
      <c r="AN4075" s="16">
        <f t="shared" si="3003"/>
        <v>0</v>
      </c>
      <c r="AO4075" s="23">
        <f t="shared" si="3004"/>
        <v>0</v>
      </c>
      <c r="AP4075" s="22">
        <f t="shared" si="3005"/>
        <v>0</v>
      </c>
      <c r="AQ4075" s="30">
        <f t="shared" si="2988"/>
        <v>38734548100.715889</v>
      </c>
      <c r="AR4075" s="28">
        <f t="shared" si="2989"/>
        <v>19149305378.262901</v>
      </c>
      <c r="AS4075" s="25">
        <f t="shared" si="2990"/>
        <v>200337590.02425668</v>
      </c>
      <c r="AT4075" s="32">
        <f t="shared" si="2991"/>
        <v>21128.247363545237</v>
      </c>
      <c r="AU4075" s="23">
        <f t="shared" si="2992"/>
        <v>21128.247363545237</v>
      </c>
      <c r="AV4075" s="22">
        <f t="shared" si="2993"/>
        <v>5683997188.9910984</v>
      </c>
      <c r="AW4075" s="31">
        <f t="shared" si="3006"/>
        <v>25638490794.631451</v>
      </c>
    </row>
    <row r="4076" spans="1:53" x14ac:dyDescent="0.25">
      <c r="A4076">
        <f t="shared" si="3014"/>
        <v>1053</v>
      </c>
      <c r="B4076" t="s">
        <v>6</v>
      </c>
      <c r="C4076" s="27">
        <f t="shared" si="2971"/>
        <v>0</v>
      </c>
      <c r="D4076" s="27">
        <f t="shared" si="2994"/>
        <v>0</v>
      </c>
      <c r="E4076" s="27" t="b">
        <f t="shared" si="2970"/>
        <v>1</v>
      </c>
      <c r="F4076" s="29">
        <f t="shared" si="2972"/>
        <v>0</v>
      </c>
      <c r="G4076" s="27">
        <f t="shared" si="2995"/>
        <v>0</v>
      </c>
      <c r="H4076" s="22">
        <f t="shared" si="2973"/>
        <v>46831905461.449493</v>
      </c>
      <c r="I4076" s="23">
        <f t="shared" si="2974"/>
        <v>132580106.5049091</v>
      </c>
      <c r="J4076" s="23">
        <f t="shared" si="2975"/>
        <v>1086</v>
      </c>
      <c r="K4076" s="19">
        <f t="shared" si="2996"/>
        <v>225.0831931027827</v>
      </c>
      <c r="L4076" s="16">
        <f t="shared" si="2976"/>
        <v>323.03322230287665</v>
      </c>
      <c r="M4076" s="23">
        <f>M4075-IF($B4076="B",(Percent_Rent_In_Elsies*2.49%/12 * H4075)/K4075,0)+IF($B4076="D",N4076,0)+IF(B4076="D",AK4075)+IF(B4076="C",F4075*90%)-(Y4076-Y4075)-IF($B4076="A",Q4075/K4075) + IF($B4076="A",Q4075/K4075)</f>
        <v>-75988755.786107749</v>
      </c>
      <c r="N4076" s="23">
        <f t="shared" si="2977"/>
        <v>0</v>
      </c>
      <c r="O4076" s="22">
        <f t="shared" si="2978"/>
        <v>0</v>
      </c>
      <c r="P4076" s="22">
        <f t="shared" si="3009"/>
        <v>0</v>
      </c>
      <c r="Q4076" s="22">
        <f t="shared" si="3010"/>
        <v>0</v>
      </c>
      <c r="R4076" s="22">
        <f t="shared" si="2979"/>
        <v>571624728.42651594</v>
      </c>
      <c r="S4076" s="16">
        <f t="shared" si="2969"/>
        <v>0</v>
      </c>
      <c r="T4076" s="15">
        <f t="shared" si="2980"/>
        <v>0</v>
      </c>
      <c r="U4076" s="23">
        <f t="shared" si="2997"/>
        <v>2539615.3330981373</v>
      </c>
      <c r="V4076" s="23">
        <f t="shared" si="2998"/>
        <v>0</v>
      </c>
      <c r="W4076" s="23">
        <f t="shared" si="3011"/>
        <v>0</v>
      </c>
      <c r="X4076" s="23">
        <f t="shared" si="2999"/>
        <v>49307320.705179825</v>
      </c>
      <c r="Y4076" s="23">
        <f t="shared" si="2981"/>
        <v>13825559.361691331</v>
      </c>
      <c r="Z4076" s="3">
        <f t="shared" si="2982"/>
        <v>0</v>
      </c>
      <c r="AA4076" s="23">
        <f t="shared" si="2983"/>
        <v>80402536.660367072</v>
      </c>
      <c r="AB4076" s="26">
        <f t="shared" si="3000"/>
        <v>70086276.274228603</v>
      </c>
      <c r="AC4076" s="23">
        <f t="shared" si="3001"/>
        <v>74889487.274228647</v>
      </c>
      <c r="AD4076" s="23">
        <f t="shared" si="3007"/>
        <v>4803211</v>
      </c>
      <c r="AE4076" s="24">
        <f t="shared" si="2968"/>
        <v>70086276.274228647</v>
      </c>
      <c r="AF4076" s="3">
        <f t="shared" si="3002"/>
        <v>0</v>
      </c>
      <c r="AG4076" s="2">
        <f t="shared" si="2984"/>
        <v>0</v>
      </c>
      <c r="AH4076" s="2">
        <f t="shared" si="2985"/>
        <v>267.28145908741914</v>
      </c>
      <c r="AI4076" s="23">
        <f t="shared" si="3008"/>
        <v>12926614060.770683</v>
      </c>
      <c r="AJ4076" s="23">
        <f t="shared" si="2986"/>
        <v>6219.922423797766</v>
      </c>
      <c r="AK4076" s="23">
        <f t="shared" si="2987"/>
        <v>0</v>
      </c>
      <c r="AL4076" s="23">
        <f t="shared" si="3012"/>
        <v>0</v>
      </c>
      <c r="AM4076" s="23">
        <f t="shared" si="3013"/>
        <v>0</v>
      </c>
      <c r="AN4076" s="16">
        <f t="shared" si="3003"/>
        <v>0</v>
      </c>
      <c r="AO4076" s="23">
        <f t="shared" si="3004"/>
        <v>0</v>
      </c>
      <c r="AP4076" s="22">
        <f t="shared" si="3005"/>
        <v>0</v>
      </c>
      <c r="AQ4076" s="30">
        <f t="shared" si="2988"/>
        <v>38734548100.715889</v>
      </c>
      <c r="AR4076" s="28">
        <f t="shared" si="2989"/>
        <v>19149305378.262901</v>
      </c>
      <c r="AS4076" s="25">
        <f t="shared" si="2990"/>
        <v>200337590.02425668</v>
      </c>
      <c r="AT4076" s="32">
        <f t="shared" si="2991"/>
        <v>0</v>
      </c>
      <c r="AU4076" s="23">
        <f t="shared" si="2992"/>
        <v>0</v>
      </c>
      <c r="AV4076" s="22">
        <f t="shared" si="2993"/>
        <v>5683997188.9910984</v>
      </c>
      <c r="AW4076" s="31">
        <f t="shared" si="3006"/>
        <v>25605264885.704777</v>
      </c>
    </row>
    <row r="4077" spans="1:53" x14ac:dyDescent="0.25">
      <c r="A4077">
        <f t="shared" si="3014"/>
        <v>1053</v>
      </c>
      <c r="B4077" t="s">
        <v>7</v>
      </c>
      <c r="C4077" s="27">
        <f t="shared" si="2971"/>
        <v>0</v>
      </c>
      <c r="D4077" s="27">
        <f t="shared" si="2994"/>
        <v>0</v>
      </c>
      <c r="E4077" s="27" t="b">
        <f t="shared" si="2970"/>
        <v>1</v>
      </c>
      <c r="F4077" s="29">
        <f t="shared" si="2972"/>
        <v>0</v>
      </c>
      <c r="G4077" s="27">
        <f t="shared" si="2995"/>
        <v>0</v>
      </c>
      <c r="H4077" s="22">
        <f t="shared" si="2973"/>
        <v>46831905461.449486</v>
      </c>
      <c r="I4077" s="23">
        <f t="shared" si="2974"/>
        <v>132580106.5049091</v>
      </c>
      <c r="J4077" s="23">
        <f t="shared" si="2975"/>
        <v>1086</v>
      </c>
      <c r="K4077" s="19">
        <f t="shared" si="2996"/>
        <v>225.0831931027827</v>
      </c>
      <c r="L4077" s="16">
        <f t="shared" si="2976"/>
        <v>323.03322230287665</v>
      </c>
      <c r="M4077" s="23">
        <f>M4076-IF($B4077="B",(Percent_Rent_In_Elsies*2.49%/12 * H4076)/K4076,0)+IF($B4077="D",N4077,0)+IF(B4077="D",AK4076)+IF(B4077="C",F4076*90%)-(Y4077-Y4076)-IF($B4077="A",Q4076/K4076) + IF($B4077="A",Q4076/K4076)</f>
        <v>-76204623.089421093</v>
      </c>
      <c r="N4077" s="23">
        <f t="shared" si="2977"/>
        <v>0</v>
      </c>
      <c r="O4077" s="22">
        <f t="shared" si="2978"/>
        <v>0</v>
      </c>
      <c r="P4077" s="22">
        <f t="shared" si="3009"/>
        <v>0</v>
      </c>
      <c r="Q4077" s="22">
        <f t="shared" si="3010"/>
        <v>0</v>
      </c>
      <c r="R4077" s="22">
        <f t="shared" si="2979"/>
        <v>523989334.39097297</v>
      </c>
      <c r="S4077" s="16">
        <f t="shared" si="2969"/>
        <v>47635394.035542995</v>
      </c>
      <c r="T4077" s="15">
        <f t="shared" si="2980"/>
        <v>0</v>
      </c>
      <c r="U4077" s="23">
        <f t="shared" si="2997"/>
        <v>2327980.722006626</v>
      </c>
      <c r="V4077" s="23">
        <f t="shared" si="2998"/>
        <v>211634.61109151144</v>
      </c>
      <c r="W4077" s="23">
        <f t="shared" si="3011"/>
        <v>0</v>
      </c>
      <c r="X4077" s="23">
        <f t="shared" si="2999"/>
        <v>49307320.705179825</v>
      </c>
      <c r="Y4077" s="23">
        <f t="shared" si="2981"/>
        <v>13825559.361691331</v>
      </c>
      <c r="Z4077" s="3">
        <f t="shared" si="2982"/>
        <v>0</v>
      </c>
      <c r="AA4077" s="23">
        <f t="shared" si="2983"/>
        <v>80402536.660367072</v>
      </c>
      <c r="AB4077" s="26">
        <f t="shared" si="3000"/>
        <v>70086276.274228603</v>
      </c>
      <c r="AC4077" s="23">
        <f t="shared" si="3001"/>
        <v>74889487.274228647</v>
      </c>
      <c r="AD4077" s="23">
        <f t="shared" si="3007"/>
        <v>4803211</v>
      </c>
      <c r="AE4077" s="24">
        <f t="shared" si="2968"/>
        <v>70086276.274228647</v>
      </c>
      <c r="AF4077" s="3">
        <f t="shared" si="3002"/>
        <v>0</v>
      </c>
      <c r="AG4077" s="2">
        <f t="shared" si="2984"/>
        <v>0</v>
      </c>
      <c r="AH4077" s="2">
        <f t="shared" si="2985"/>
        <v>267.28145908741908</v>
      </c>
      <c r="AI4077" s="23">
        <f t="shared" si="3008"/>
        <v>12926614060.770683</v>
      </c>
      <c r="AJ4077" s="23">
        <f t="shared" si="2986"/>
        <v>6219.922423797766</v>
      </c>
      <c r="AK4077" s="23">
        <f t="shared" si="2987"/>
        <v>0</v>
      </c>
      <c r="AL4077" s="23">
        <f t="shared" si="3012"/>
        <v>13907097.856685638</v>
      </c>
      <c r="AM4077" s="23">
        <f t="shared" si="3013"/>
        <v>12975160471.312326</v>
      </c>
      <c r="AN4077" s="16">
        <f t="shared" si="3003"/>
        <v>0</v>
      </c>
      <c r="AO4077" s="23">
        <f t="shared" si="3004"/>
        <v>215867.30331334169</v>
      </c>
      <c r="AP4077" s="22">
        <f t="shared" si="3005"/>
        <v>48588101.916253857</v>
      </c>
      <c r="AQ4077" s="30">
        <f t="shared" si="2988"/>
        <v>38831311305.682106</v>
      </c>
      <c r="AR4077" s="28">
        <f t="shared" si="2989"/>
        <v>19197480481.312866</v>
      </c>
      <c r="AS4077" s="25">
        <f t="shared" si="2990"/>
        <v>200337590.02425668</v>
      </c>
      <c r="AT4077" s="32">
        <f t="shared" si="2991"/>
        <v>0</v>
      </c>
      <c r="AU4077" s="23">
        <f t="shared" si="2992"/>
        <v>0</v>
      </c>
      <c r="AV4077" s="22">
        <f t="shared" si="2993"/>
        <v>5683997188.9910984</v>
      </c>
      <c r="AW4077" s="31">
        <f t="shared" si="3006"/>
        <v>25702028090.670994</v>
      </c>
    </row>
    <row r="4078" spans="1:53" x14ac:dyDescent="0.25">
      <c r="A4078">
        <f t="shared" si="3014"/>
        <v>1053</v>
      </c>
      <c r="B4078" t="s">
        <v>8</v>
      </c>
      <c r="C4078" s="27">
        <f t="shared" si="2971"/>
        <v>0</v>
      </c>
      <c r="D4078" s="27">
        <f t="shared" si="2994"/>
        <v>0</v>
      </c>
      <c r="E4078" s="27" t="b">
        <f t="shared" si="2970"/>
        <v>1</v>
      </c>
      <c r="F4078" s="29">
        <f t="shared" si="2972"/>
        <v>0</v>
      </c>
      <c r="G4078" s="27">
        <f t="shared" si="2995"/>
        <v>0</v>
      </c>
      <c r="H4078" s="22">
        <f t="shared" si="2973"/>
        <v>46831905461.449486</v>
      </c>
      <c r="I4078" s="23">
        <f t="shared" si="2974"/>
        <v>132580106.5049091</v>
      </c>
      <c r="J4078" s="23">
        <f t="shared" si="2975"/>
        <v>1086</v>
      </c>
      <c r="K4078" s="19">
        <f t="shared" si="2996"/>
        <v>225.0831931027827</v>
      </c>
      <c r="L4078" s="16">
        <f t="shared" si="2976"/>
        <v>323.03322230287665</v>
      </c>
      <c r="M4078" s="23">
        <f>M4077-IF($B4078="B",(Percent_Rent_In_Elsies*2.49%/12 * H4077)/K4077,0)+IF($B4078="D",N4078,0)+IF(B4078="D",AK4077)+IF(B4078="C",F4077*90%)-(Y4078-Y4077)-IF($B4078="A",Q4077/K4077) + IF($B4078="A",Q4077/K4077)</f>
        <v>-76204623.089421093</v>
      </c>
      <c r="N4078" s="23">
        <f t="shared" si="2977"/>
        <v>0</v>
      </c>
      <c r="O4078" s="22">
        <f t="shared" si="2978"/>
        <v>0</v>
      </c>
      <c r="P4078" s="22">
        <f t="shared" si="3009"/>
        <v>0</v>
      </c>
      <c r="Q4078" s="22">
        <f t="shared" si="3010"/>
        <v>0</v>
      </c>
      <c r="R4078" s="22">
        <f t="shared" si="2979"/>
        <v>572577436.30722678</v>
      </c>
      <c r="S4078" s="16">
        <f t="shared" si="2969"/>
        <v>47635394.035542995</v>
      </c>
      <c r="T4078" s="15">
        <f t="shared" si="2980"/>
        <v>0</v>
      </c>
      <c r="U4078" s="23">
        <f t="shared" si="2997"/>
        <v>2543848.0253199674</v>
      </c>
      <c r="V4078" s="23">
        <f t="shared" si="2998"/>
        <v>211634.61109151144</v>
      </c>
      <c r="W4078" s="23">
        <f t="shared" si="3011"/>
        <v>0</v>
      </c>
      <c r="X4078" s="23">
        <f t="shared" si="2999"/>
        <v>49307320.705179825</v>
      </c>
      <c r="Y4078" s="23">
        <f t="shared" si="2981"/>
        <v>13825559.361691331</v>
      </c>
      <c r="Z4078" s="3">
        <f t="shared" si="2982"/>
        <v>0</v>
      </c>
      <c r="AA4078" s="23">
        <f t="shared" si="2983"/>
        <v>80402536.660367072</v>
      </c>
      <c r="AB4078" s="26">
        <f t="shared" si="3000"/>
        <v>70086276.274228632</v>
      </c>
      <c r="AC4078" s="23">
        <f t="shared" si="3001"/>
        <v>74889487.274228647</v>
      </c>
      <c r="AD4078" s="23">
        <f t="shared" si="3007"/>
        <v>4803211</v>
      </c>
      <c r="AE4078" s="24">
        <f t="shared" si="2968"/>
        <v>70086276.274228647</v>
      </c>
      <c r="AF4078" s="3">
        <f t="shared" si="3002"/>
        <v>1E-4</v>
      </c>
      <c r="AG4078" s="2">
        <f t="shared" si="2984"/>
        <v>0</v>
      </c>
      <c r="AH4078" s="2">
        <f t="shared" si="2985"/>
        <v>267.28145908741908</v>
      </c>
      <c r="AI4078" s="23">
        <f t="shared" si="3008"/>
        <v>12926614060.770683</v>
      </c>
      <c r="AJ4078" s="23">
        <f t="shared" si="2986"/>
        <v>6219.922423797766</v>
      </c>
      <c r="AK4078" s="23">
        <f t="shared" si="2987"/>
        <v>72021.806855361399</v>
      </c>
      <c r="AL4078" s="23">
        <f t="shared" si="3012"/>
        <v>0</v>
      </c>
      <c r="AM4078" s="23">
        <f t="shared" si="3013"/>
        <v>0</v>
      </c>
      <c r="AN4078" s="16">
        <f t="shared" si="3003"/>
        <v>0</v>
      </c>
      <c r="AO4078" s="23">
        <f t="shared" si="3004"/>
        <v>0</v>
      </c>
      <c r="AP4078" s="22">
        <f t="shared" si="3005"/>
        <v>0</v>
      </c>
      <c r="AQ4078" s="30">
        <f t="shared" si="2988"/>
        <v>38831311305.682106</v>
      </c>
      <c r="AR4078" s="28">
        <f t="shared" si="2989"/>
        <v>19197480481.312866</v>
      </c>
      <c r="AS4078" s="25">
        <f t="shared" si="2990"/>
        <v>200337590.02425668</v>
      </c>
      <c r="AT4078" s="32">
        <f t="shared" si="2991"/>
        <v>0</v>
      </c>
      <c r="AU4078" s="23">
        <f t="shared" si="2992"/>
        <v>0</v>
      </c>
      <c r="AV4078" s="22">
        <f t="shared" si="2993"/>
        <v>5683997188.9910984</v>
      </c>
      <c r="AW4078" s="31">
        <f t="shared" si="3006"/>
        <v>25702028090.670994</v>
      </c>
    </row>
    <row r="4079" spans="1:53" x14ac:dyDescent="0.25">
      <c r="A4079" s="21">
        <f t="shared" si="3014"/>
        <v>1053</v>
      </c>
      <c r="B4079" s="21" t="s">
        <v>9</v>
      </c>
      <c r="C4079" s="27">
        <f t="shared" si="2971"/>
        <v>0</v>
      </c>
      <c r="D4079" s="27">
        <f t="shared" si="2994"/>
        <v>0</v>
      </c>
      <c r="E4079" s="27" t="b">
        <f t="shared" si="2970"/>
        <v>1</v>
      </c>
      <c r="F4079" s="29">
        <f t="shared" si="2972"/>
        <v>0</v>
      </c>
      <c r="G4079" s="27">
        <f t="shared" si="2995"/>
        <v>0</v>
      </c>
      <c r="H4079" s="22">
        <f t="shared" si="2973"/>
        <v>46831905461.449486</v>
      </c>
      <c r="I4079" s="23">
        <f t="shared" si="2974"/>
        <v>132580106.5049091</v>
      </c>
      <c r="J4079" s="23">
        <f t="shared" si="2975"/>
        <v>1086</v>
      </c>
      <c r="K4079" s="19">
        <f t="shared" si="2996"/>
        <v>225.0831931027827</v>
      </c>
      <c r="L4079" s="16">
        <f t="shared" si="2976"/>
        <v>323.03322230287665</v>
      </c>
      <c r="M4079" s="23">
        <f>M4078-IF($B4079="B",(Percent_Rent_In_Elsies*2.49%/12 * H4078)/K4078,0)+IF($B4079="D",N4079,0)+IF(B4079="D",AK4078)+IF(B4079="C",F4078*90%)-(Y4079-Y4078)-IF($B4079="A",Q4078/K4078) + IF($B4079="A",Q4078/K4078)</f>
        <v>-76132601.282565728</v>
      </c>
      <c r="N4079" s="23">
        <f t="shared" si="2977"/>
        <v>0</v>
      </c>
      <c r="O4079" s="22">
        <f t="shared" si="2978"/>
        <v>33281285.441552646</v>
      </c>
      <c r="P4079" s="22">
        <f t="shared" si="3009"/>
        <v>0</v>
      </c>
      <c r="Q4079" s="22">
        <f t="shared" si="3010"/>
        <v>0</v>
      </c>
      <c r="R4079" s="22">
        <f t="shared" si="2979"/>
        <v>572577436.30722678</v>
      </c>
      <c r="S4079" s="16">
        <f t="shared" si="2969"/>
        <v>0</v>
      </c>
      <c r="T4079" s="15">
        <f t="shared" si="2980"/>
        <v>14354108.593990348</v>
      </c>
      <c r="U4079" s="23">
        <f t="shared" si="2997"/>
        <v>2543848.0253199674</v>
      </c>
      <c r="V4079" s="23">
        <f t="shared" si="2998"/>
        <v>0</v>
      </c>
      <c r="W4079" s="23">
        <f t="shared" si="3011"/>
        <v>211634.61109151144</v>
      </c>
      <c r="X4079" s="23">
        <f t="shared" si="2999"/>
        <v>49307320.705179825</v>
      </c>
      <c r="Y4079" s="23">
        <f t="shared" si="2981"/>
        <v>13825559.361691331</v>
      </c>
      <c r="Z4079" s="3">
        <f t="shared" si="2982"/>
        <v>0</v>
      </c>
      <c r="AA4079" s="23">
        <f t="shared" si="2983"/>
        <v>80330514.853511706</v>
      </c>
      <c r="AB4079" s="26">
        <f t="shared" si="3000"/>
        <v>70086276.274228618</v>
      </c>
      <c r="AC4079" s="23">
        <f t="shared" si="3001"/>
        <v>74889487.274228647</v>
      </c>
      <c r="AD4079" s="23">
        <f t="shared" si="3007"/>
        <v>4803211</v>
      </c>
      <c r="AE4079" s="24">
        <f t="shared" si="2968"/>
        <v>70086276.274228647</v>
      </c>
      <c r="AF4079" s="3">
        <f t="shared" si="3002"/>
        <v>0</v>
      </c>
      <c r="AG4079" s="2">
        <f t="shared" si="2984"/>
        <v>0</v>
      </c>
      <c r="AH4079" s="2">
        <f t="shared" si="2985"/>
        <v>267.28145908741908</v>
      </c>
      <c r="AI4079" s="23">
        <f t="shared" si="3008"/>
        <v>12915034847.727798</v>
      </c>
      <c r="AJ4079" s="23">
        <f t="shared" si="2986"/>
        <v>6219.922423797766</v>
      </c>
      <c r="AK4079" s="23">
        <f t="shared" si="2987"/>
        <v>0</v>
      </c>
      <c r="AL4079" s="23">
        <f t="shared" si="3012"/>
        <v>0</v>
      </c>
      <c r="AM4079" s="23">
        <f t="shared" si="3013"/>
        <v>0</v>
      </c>
      <c r="AN4079" s="16">
        <f t="shared" si="3003"/>
        <v>0</v>
      </c>
      <c r="AO4079" s="23">
        <f t="shared" si="3004"/>
        <v>0</v>
      </c>
      <c r="AP4079" s="22">
        <f t="shared" si="3005"/>
        <v>0</v>
      </c>
      <c r="AQ4079" s="30">
        <f t="shared" si="2988"/>
        <v>38831311305.682106</v>
      </c>
      <c r="AR4079" s="28">
        <f t="shared" si="2989"/>
        <v>19197480481.312866</v>
      </c>
      <c r="AS4079" s="25">
        <f t="shared" si="2990"/>
        <v>200337590.02425668</v>
      </c>
      <c r="AT4079" s="32">
        <f t="shared" si="2991"/>
        <v>0</v>
      </c>
      <c r="AU4079" s="23">
        <f t="shared" si="2992"/>
        <v>0</v>
      </c>
      <c r="AV4079" s="22">
        <f t="shared" si="2993"/>
        <v>5683997188.9910984</v>
      </c>
      <c r="AW4079" s="31">
        <f t="shared" si="3006"/>
        <v>25702028090.670994</v>
      </c>
      <c r="AX4079" s="21"/>
      <c r="AY4079" s="21"/>
      <c r="AZ4079" s="21"/>
      <c r="BA4079" s="21"/>
    </row>
    <row r="4080" spans="1:53" x14ac:dyDescent="0.25">
      <c r="A4080" s="21">
        <f t="shared" si="3014"/>
        <v>1053</v>
      </c>
      <c r="B4080" s="21" t="s">
        <v>28</v>
      </c>
      <c r="C4080" s="27">
        <f t="shared" si="2971"/>
        <v>0</v>
      </c>
      <c r="D4080" s="27">
        <f t="shared" si="2994"/>
        <v>0</v>
      </c>
      <c r="E4080" s="27" t="b">
        <f t="shared" si="2970"/>
        <v>1</v>
      </c>
      <c r="F4080" s="29">
        <f t="shared" si="2972"/>
        <v>0</v>
      </c>
      <c r="G4080" s="27">
        <f t="shared" si="2995"/>
        <v>0</v>
      </c>
      <c r="H4080" s="22">
        <f t="shared" si="2973"/>
        <v>46831905461.449486</v>
      </c>
      <c r="I4080" s="23">
        <f t="shared" si="2974"/>
        <v>132580106.5049091</v>
      </c>
      <c r="J4080" s="23">
        <f t="shared" si="2975"/>
        <v>1086</v>
      </c>
      <c r="K4080" s="19">
        <f t="shared" si="2996"/>
        <v>225.0831931027827</v>
      </c>
      <c r="L4080" s="16">
        <f t="shared" si="2976"/>
        <v>323.03322230287665</v>
      </c>
      <c r="M4080" s="23">
        <f>M4079-IF($B4080="B",(Percent_Rent_In_Elsies*2.49%/12 * H4079)/K4079,0)+IF($B4080="D",N4080,0)+IF(B4080="D",AK4079)+IF(B4080="C",F4079*90%)-(Y4080-Y4079)-IF($B4080="A",Q4079/K4079) + IF($B4080="A",Q4079/K4079)</f>
        <v>-76132601.282565728</v>
      </c>
      <c r="N4080" s="23">
        <f t="shared" si="2977"/>
        <v>0</v>
      </c>
      <c r="O4080" s="22">
        <f t="shared" si="2978"/>
        <v>0</v>
      </c>
      <c r="P4080" s="22">
        <f t="shared" si="3009"/>
        <v>33281285.441552646</v>
      </c>
      <c r="Q4080" s="22">
        <f t="shared" si="3010"/>
        <v>0</v>
      </c>
      <c r="R4080" s="22">
        <f t="shared" si="2979"/>
        <v>572577436.30722678</v>
      </c>
      <c r="S4080" s="16">
        <f t="shared" si="2969"/>
        <v>0</v>
      </c>
      <c r="T4080" s="15">
        <f t="shared" si="2980"/>
        <v>0</v>
      </c>
      <c r="U4080" s="23">
        <f t="shared" si="2997"/>
        <v>2543848.0253199674</v>
      </c>
      <c r="V4080" s="23">
        <f t="shared" si="2998"/>
        <v>0</v>
      </c>
      <c r="W4080" s="23">
        <f t="shared" si="3011"/>
        <v>0</v>
      </c>
      <c r="X4080" s="23">
        <f t="shared" si="2999"/>
        <v>49307320.705179825</v>
      </c>
      <c r="Y4080" s="23">
        <f t="shared" si="2981"/>
        <v>13825559.361691331</v>
      </c>
      <c r="Z4080" s="3">
        <f t="shared" si="2982"/>
        <v>10581.730554575573</v>
      </c>
      <c r="AA4080" s="23">
        <f t="shared" si="2983"/>
        <v>80489240.811830342</v>
      </c>
      <c r="AB4080" s="26">
        <f t="shared" si="3000"/>
        <v>70086276.274228588</v>
      </c>
      <c r="AC4080" s="23">
        <f t="shared" si="3001"/>
        <v>74889487.274228647</v>
      </c>
      <c r="AD4080" s="23">
        <f t="shared" si="3007"/>
        <v>4803211</v>
      </c>
      <c r="AE4080" s="24">
        <f t="shared" si="2968"/>
        <v>70086276.274228647</v>
      </c>
      <c r="AF4080" s="3">
        <f t="shared" si="3002"/>
        <v>0</v>
      </c>
      <c r="AG4080" s="2">
        <f t="shared" si="2984"/>
        <v>1269807666.5490687</v>
      </c>
      <c r="AH4080" s="2">
        <f t="shared" si="2985"/>
        <v>267.28145908741908</v>
      </c>
      <c r="AI4080" s="23">
        <f t="shared" si="3008"/>
        <v>12940553808.81827</v>
      </c>
      <c r="AJ4080" s="23">
        <f t="shared" si="2986"/>
        <v>6219.922423797766</v>
      </c>
      <c r="AK4080" s="23">
        <f t="shared" si="2987"/>
        <v>0</v>
      </c>
      <c r="AL4080" s="23">
        <f t="shared" si="3012"/>
        <v>0</v>
      </c>
      <c r="AM4080" s="23">
        <f t="shared" si="3013"/>
        <v>0</v>
      </c>
      <c r="AN4080" s="16">
        <f t="shared" si="3003"/>
        <v>0</v>
      </c>
      <c r="AO4080" s="23">
        <f t="shared" si="3004"/>
        <v>0</v>
      </c>
      <c r="AP4080" s="22">
        <f t="shared" si="3005"/>
        <v>0</v>
      </c>
      <c r="AQ4080" s="30">
        <f t="shared" si="2988"/>
        <v>38831311305.682106</v>
      </c>
      <c r="AR4080" s="28">
        <f t="shared" si="2989"/>
        <v>19197480481.312866</v>
      </c>
      <c r="AS4080" s="25">
        <f t="shared" si="2990"/>
        <v>200337590.02425668</v>
      </c>
      <c r="AT4080" s="32">
        <f t="shared" si="2991"/>
        <v>21163.461109151147</v>
      </c>
      <c r="AU4080" s="23">
        <f t="shared" si="2992"/>
        <v>21163.461109151147</v>
      </c>
      <c r="AV4080" s="22">
        <f t="shared" si="2993"/>
        <v>5698351297.5850887</v>
      </c>
      <c r="AW4080" s="31">
        <f t="shared" si="3006"/>
        <v>25702028090.67099</v>
      </c>
      <c r="AX4080" s="21"/>
      <c r="AY4080" s="21"/>
      <c r="AZ4080" s="21"/>
      <c r="BA4080" s="21"/>
    </row>
    <row r="4081" spans="1:53" x14ac:dyDescent="0.25">
      <c r="A4081">
        <f t="shared" si="3014"/>
        <v>1054</v>
      </c>
      <c r="B4081" t="s">
        <v>6</v>
      </c>
      <c r="C4081" s="27">
        <f t="shared" si="2971"/>
        <v>0</v>
      </c>
      <c r="D4081" s="27">
        <f t="shared" si="2994"/>
        <v>0</v>
      </c>
      <c r="E4081" s="27" t="b">
        <f t="shared" si="2970"/>
        <v>1</v>
      </c>
      <c r="F4081" s="29">
        <f t="shared" si="2972"/>
        <v>0</v>
      </c>
      <c r="G4081" s="27">
        <f t="shared" si="2995"/>
        <v>0</v>
      </c>
      <c r="H4081" s="22">
        <f t="shared" si="2973"/>
        <v>46909958637.218567</v>
      </c>
      <c r="I4081" s="23">
        <f t="shared" si="2974"/>
        <v>132580106.5049091</v>
      </c>
      <c r="J4081" s="23">
        <f t="shared" si="2975"/>
        <v>1086</v>
      </c>
      <c r="K4081" s="19">
        <f t="shared" si="2996"/>
        <v>225.0831931027827</v>
      </c>
      <c r="L4081" s="16">
        <f t="shared" si="2976"/>
        <v>323.57161100671482</v>
      </c>
      <c r="M4081" s="23">
        <f>M4080-IF($B4081="B",(Percent_Rent_In_Elsies*2.49%/12 * H4080)/K4080,0)+IF($B4081="D",N4081,0)+IF(B4081="D",AK4080)+IF(B4081="C",F4080*90%)-(Y4081-Y4080)-IF($B4081="A",Q4080/K4080) + IF($B4081="A",Q4080/K4080)</f>
        <v>-76132601.282565728</v>
      </c>
      <c r="N4081" s="23">
        <f t="shared" si="2977"/>
        <v>0</v>
      </c>
      <c r="O4081" s="22">
        <f t="shared" si="2978"/>
        <v>0</v>
      </c>
      <c r="P4081" s="22">
        <f t="shared" si="3009"/>
        <v>0</v>
      </c>
      <c r="Q4081" s="22">
        <f t="shared" si="3010"/>
        <v>0</v>
      </c>
      <c r="R4081" s="22">
        <f t="shared" si="2979"/>
        <v>572577436.30722678</v>
      </c>
      <c r="S4081" s="16">
        <f t="shared" si="2969"/>
        <v>0</v>
      </c>
      <c r="T4081" s="15">
        <f t="shared" si="2980"/>
        <v>0</v>
      </c>
      <c r="U4081" s="23">
        <f t="shared" si="2997"/>
        <v>2543848.0253199674</v>
      </c>
      <c r="V4081" s="23">
        <f t="shared" si="2998"/>
        <v>0</v>
      </c>
      <c r="W4081" s="23">
        <f t="shared" si="3011"/>
        <v>0</v>
      </c>
      <c r="X4081" s="23">
        <f t="shared" si="2999"/>
        <v>49360229.357952707</v>
      </c>
      <c r="Y4081" s="23">
        <f t="shared" si="2981"/>
        <v>13825559.361691331</v>
      </c>
      <c r="Z4081" s="3">
        <f t="shared" si="2982"/>
        <v>0</v>
      </c>
      <c r="AA4081" s="23">
        <f t="shared" si="2983"/>
        <v>80489240.811830342</v>
      </c>
      <c r="AB4081" s="26">
        <f t="shared" si="3000"/>
        <v>70086276.274228618</v>
      </c>
      <c r="AC4081" s="23">
        <f t="shared" si="3001"/>
        <v>74889487.274228647</v>
      </c>
      <c r="AD4081" s="23">
        <f t="shared" si="3007"/>
        <v>4803211</v>
      </c>
      <c r="AE4081" s="24">
        <f t="shared" si="2968"/>
        <v>70086276.274228647</v>
      </c>
      <c r="AF4081" s="3">
        <f t="shared" si="3002"/>
        <v>0</v>
      </c>
      <c r="AG4081" s="2">
        <f t="shared" si="2984"/>
        <v>0</v>
      </c>
      <c r="AH4081" s="2">
        <f t="shared" si="2985"/>
        <v>267.72692818589815</v>
      </c>
      <c r="AI4081" s="23">
        <f t="shared" si="3008"/>
        <v>12940553808.81827</v>
      </c>
      <c r="AJ4081" s="23">
        <f t="shared" si="2986"/>
        <v>6219.922423797766</v>
      </c>
      <c r="AK4081" s="23">
        <f t="shared" si="2987"/>
        <v>0</v>
      </c>
      <c r="AL4081" s="23">
        <f t="shared" si="3012"/>
        <v>0</v>
      </c>
      <c r="AM4081" s="23">
        <f t="shared" si="3013"/>
        <v>0</v>
      </c>
      <c r="AN4081" s="16">
        <f t="shared" si="3003"/>
        <v>0</v>
      </c>
      <c r="AO4081" s="23">
        <f t="shared" si="3004"/>
        <v>0</v>
      </c>
      <c r="AP4081" s="22">
        <f t="shared" si="3005"/>
        <v>0</v>
      </c>
      <c r="AQ4081" s="30">
        <f t="shared" si="2988"/>
        <v>38831311305.682106</v>
      </c>
      <c r="AR4081" s="28">
        <f t="shared" si="2989"/>
        <v>19197480481.312866</v>
      </c>
      <c r="AS4081" s="25">
        <f t="shared" si="2990"/>
        <v>200337590.02425668</v>
      </c>
      <c r="AT4081" s="32">
        <f t="shared" si="2991"/>
        <v>0</v>
      </c>
      <c r="AU4081" s="23">
        <f t="shared" si="2992"/>
        <v>0</v>
      </c>
      <c r="AV4081" s="22">
        <f t="shared" si="2993"/>
        <v>5698351297.5850887</v>
      </c>
      <c r="AW4081" s="31">
        <f t="shared" si="3006"/>
        <v>25668746805.229439</v>
      </c>
    </row>
    <row r="4082" spans="1:53" x14ac:dyDescent="0.25">
      <c r="A4082">
        <f t="shared" si="3014"/>
        <v>1054</v>
      </c>
      <c r="B4082" t="s">
        <v>7</v>
      </c>
      <c r="C4082" s="27">
        <f t="shared" si="2971"/>
        <v>0</v>
      </c>
      <c r="D4082" s="27">
        <f t="shared" si="2994"/>
        <v>0</v>
      </c>
      <c r="E4082" s="27" t="b">
        <f t="shared" si="2970"/>
        <v>1</v>
      </c>
      <c r="F4082" s="29">
        <f t="shared" si="2972"/>
        <v>0</v>
      </c>
      <c r="G4082" s="27">
        <f t="shared" si="2995"/>
        <v>0</v>
      </c>
      <c r="H4082" s="22">
        <f t="shared" si="2973"/>
        <v>46909958637.218567</v>
      </c>
      <c r="I4082" s="23">
        <f t="shared" si="2974"/>
        <v>132580106.5049091</v>
      </c>
      <c r="J4082" s="23">
        <f t="shared" si="2975"/>
        <v>1086</v>
      </c>
      <c r="K4082" s="19">
        <f t="shared" si="2996"/>
        <v>225.0831931027827</v>
      </c>
      <c r="L4082" s="16">
        <f t="shared" si="2976"/>
        <v>323.57161100671482</v>
      </c>
      <c r="M4082" s="23">
        <f>M4081-IF($B4082="B",(Percent_Rent_In_Elsies*2.49%/12 * H4081)/K4081,0)+IF($B4082="D",N4082,0)+IF(B4082="D",AK4081)+IF(B4082="C",F4081*90%)-(Y4082-Y4081)-IF($B4082="A",Q4081/K4081) + IF($B4082="A",Q4081/K4081)</f>
        <v>-76348828.364717931</v>
      </c>
      <c r="N4082" s="23">
        <f t="shared" si="2977"/>
        <v>0</v>
      </c>
      <c r="O4082" s="22">
        <f t="shared" si="2978"/>
        <v>0</v>
      </c>
      <c r="P4082" s="22">
        <f t="shared" si="3009"/>
        <v>0</v>
      </c>
      <c r="Q4082" s="22">
        <f t="shared" si="3010"/>
        <v>0</v>
      </c>
      <c r="R4082" s="22">
        <f t="shared" si="2979"/>
        <v>524862649.94829118</v>
      </c>
      <c r="S4082" s="16">
        <f t="shared" si="2969"/>
        <v>47714786.358935565</v>
      </c>
      <c r="T4082" s="15">
        <f t="shared" si="2980"/>
        <v>0</v>
      </c>
      <c r="U4082" s="23">
        <f t="shared" si="2997"/>
        <v>2331860.689876637</v>
      </c>
      <c r="V4082" s="23">
        <f t="shared" si="2998"/>
        <v>211987.33544333061</v>
      </c>
      <c r="W4082" s="23">
        <f t="shared" si="3011"/>
        <v>0</v>
      </c>
      <c r="X4082" s="23">
        <f t="shared" si="2999"/>
        <v>49360229.357952707</v>
      </c>
      <c r="Y4082" s="23">
        <f t="shared" si="2981"/>
        <v>13825559.361691331</v>
      </c>
      <c r="Z4082" s="3">
        <f t="shared" si="2982"/>
        <v>0</v>
      </c>
      <c r="AA4082" s="23">
        <f t="shared" si="2983"/>
        <v>80489240.811830342</v>
      </c>
      <c r="AB4082" s="26">
        <f t="shared" si="3000"/>
        <v>70086276.274228618</v>
      </c>
      <c r="AC4082" s="23">
        <f t="shared" si="3001"/>
        <v>74889487.274228647</v>
      </c>
      <c r="AD4082" s="23">
        <f t="shared" si="3007"/>
        <v>4803211</v>
      </c>
      <c r="AE4082" s="24">
        <f t="shared" si="2968"/>
        <v>70086276.274228647</v>
      </c>
      <c r="AF4082" s="3">
        <f t="shared" si="3002"/>
        <v>0</v>
      </c>
      <c r="AG4082" s="2">
        <f t="shared" si="2984"/>
        <v>0</v>
      </c>
      <c r="AH4082" s="2">
        <f t="shared" si="2985"/>
        <v>267.72692818589815</v>
      </c>
      <c r="AI4082" s="23">
        <f t="shared" si="3008"/>
        <v>12940553808.81827</v>
      </c>
      <c r="AJ4082" s="23">
        <f t="shared" si="2986"/>
        <v>6219.922423797766</v>
      </c>
      <c r="AK4082" s="23">
        <f t="shared" si="2987"/>
        <v>0</v>
      </c>
      <c r="AL4082" s="23">
        <f t="shared" si="3012"/>
        <v>13939748.047586441</v>
      </c>
      <c r="AM4082" s="23">
        <f t="shared" si="3013"/>
        <v>13005622719.491104</v>
      </c>
      <c r="AN4082" s="16">
        <f t="shared" si="3003"/>
        <v>0</v>
      </c>
      <c r="AO4082" s="23">
        <f t="shared" si="3004"/>
        <v>216227.08215219722</v>
      </c>
      <c r="AP4082" s="22">
        <f t="shared" si="3005"/>
        <v>48669082.086114265</v>
      </c>
      <c r="AQ4082" s="30">
        <f t="shared" si="2988"/>
        <v>38928235782.656601</v>
      </c>
      <c r="AR4082" s="28">
        <f t="shared" si="2989"/>
        <v>19245735876.201248</v>
      </c>
      <c r="AS4082" s="25">
        <f t="shared" si="2990"/>
        <v>200337590.02425668</v>
      </c>
      <c r="AT4082" s="32">
        <f t="shared" si="2991"/>
        <v>0</v>
      </c>
      <c r="AU4082" s="23">
        <f t="shared" si="2992"/>
        <v>0</v>
      </c>
      <c r="AV4082" s="22">
        <f t="shared" si="2993"/>
        <v>5698351297.5850887</v>
      </c>
      <c r="AW4082" s="31">
        <f t="shared" si="3006"/>
        <v>25765671282.203934</v>
      </c>
    </row>
    <row r="4083" spans="1:53" s="21" customFormat="1" x14ac:dyDescent="0.25">
      <c r="A4083">
        <f t="shared" si="3014"/>
        <v>1054</v>
      </c>
      <c r="B4083" t="s">
        <v>8</v>
      </c>
      <c r="C4083" s="27">
        <f t="shared" si="2971"/>
        <v>0</v>
      </c>
      <c r="D4083" s="27">
        <f t="shared" si="2994"/>
        <v>0</v>
      </c>
      <c r="E4083" s="27" t="b">
        <f t="shared" si="2970"/>
        <v>1</v>
      </c>
      <c r="F4083" s="29">
        <f t="shared" si="2972"/>
        <v>0</v>
      </c>
      <c r="G4083" s="27">
        <f t="shared" si="2995"/>
        <v>0</v>
      </c>
      <c r="H4083" s="22">
        <f t="shared" si="2973"/>
        <v>46909958637.218567</v>
      </c>
      <c r="I4083" s="23">
        <f t="shared" si="2974"/>
        <v>132580106.5049091</v>
      </c>
      <c r="J4083" s="23">
        <f t="shared" si="2975"/>
        <v>1086</v>
      </c>
      <c r="K4083" s="19">
        <f t="shared" si="2996"/>
        <v>225.0831931027827</v>
      </c>
      <c r="L4083" s="16">
        <f t="shared" si="2976"/>
        <v>323.57161100671482</v>
      </c>
      <c r="M4083" s="23">
        <f>M4082-IF($B4083="B",(Percent_Rent_In_Elsies*2.49%/12 * H4082)/K4082,0)+IF($B4083="D",N4083,0)+IF(B4083="D",AK4082)+IF(B4083="C",F4082*90%)-(Y4083-Y4082)-IF($B4083="A",Q4082/K4082) + IF($B4083="A",Q4082/K4082)</f>
        <v>-76348828.364717931</v>
      </c>
      <c r="N4083" s="23">
        <f t="shared" si="2977"/>
        <v>0</v>
      </c>
      <c r="O4083" s="22">
        <f t="shared" si="2978"/>
        <v>0</v>
      </c>
      <c r="P4083" s="22">
        <f t="shared" si="3009"/>
        <v>0</v>
      </c>
      <c r="Q4083" s="22">
        <f t="shared" si="3010"/>
        <v>0</v>
      </c>
      <c r="R4083" s="22">
        <f t="shared" si="2979"/>
        <v>573531732.03440547</v>
      </c>
      <c r="S4083" s="16">
        <f t="shared" si="2969"/>
        <v>47714786.358935565</v>
      </c>
      <c r="T4083" s="15">
        <f t="shared" si="2980"/>
        <v>0</v>
      </c>
      <c r="U4083" s="23">
        <f t="shared" si="2997"/>
        <v>2548087.7720288341</v>
      </c>
      <c r="V4083" s="23">
        <f t="shared" si="2998"/>
        <v>211987.33544333061</v>
      </c>
      <c r="W4083" s="23">
        <f t="shared" si="3011"/>
        <v>0</v>
      </c>
      <c r="X4083" s="23">
        <f t="shared" si="2999"/>
        <v>49360229.357952707</v>
      </c>
      <c r="Y4083" s="23">
        <f t="shared" si="2981"/>
        <v>13825559.361691331</v>
      </c>
      <c r="Z4083" s="3">
        <f t="shared" si="2982"/>
        <v>0</v>
      </c>
      <c r="AA4083" s="23">
        <f t="shared" si="2983"/>
        <v>80489240.811830342</v>
      </c>
      <c r="AB4083" s="26">
        <f t="shared" si="3000"/>
        <v>70086276.274228603</v>
      </c>
      <c r="AC4083" s="23">
        <f t="shared" si="3001"/>
        <v>74889487.274228647</v>
      </c>
      <c r="AD4083" s="23">
        <f t="shared" si="3007"/>
        <v>4803211</v>
      </c>
      <c r="AE4083" s="24">
        <f t="shared" ref="AE4083:AE4095" si="3015">AC4083-AD4083</f>
        <v>70086276.274228647</v>
      </c>
      <c r="AF4083" s="3">
        <f t="shared" si="3002"/>
        <v>1E-4</v>
      </c>
      <c r="AG4083" s="2">
        <f t="shared" si="2984"/>
        <v>0</v>
      </c>
      <c r="AH4083" s="2">
        <f t="shared" si="2985"/>
        <v>267.72692818589815</v>
      </c>
      <c r="AI4083" s="23">
        <f t="shared" si="3008"/>
        <v>12940553808.81827</v>
      </c>
      <c r="AJ4083" s="23">
        <f t="shared" si="2986"/>
        <v>6219.922423797766</v>
      </c>
      <c r="AK4083" s="23">
        <f t="shared" si="2987"/>
        <v>72083.003281586643</v>
      </c>
      <c r="AL4083" s="23">
        <f t="shared" si="3012"/>
        <v>0</v>
      </c>
      <c r="AM4083" s="23">
        <f t="shared" si="3013"/>
        <v>0</v>
      </c>
      <c r="AN4083" s="16">
        <f t="shared" si="3003"/>
        <v>0</v>
      </c>
      <c r="AO4083" s="23">
        <f t="shared" si="3004"/>
        <v>0</v>
      </c>
      <c r="AP4083" s="22">
        <f t="shared" si="3005"/>
        <v>0</v>
      </c>
      <c r="AQ4083" s="30">
        <f t="shared" si="2988"/>
        <v>38928235782.656601</v>
      </c>
      <c r="AR4083" s="28">
        <f t="shared" si="2989"/>
        <v>19245735876.201248</v>
      </c>
      <c r="AS4083" s="25">
        <f t="shared" si="2990"/>
        <v>200337590.02425668</v>
      </c>
      <c r="AT4083" s="32">
        <f t="shared" si="2991"/>
        <v>0</v>
      </c>
      <c r="AU4083" s="23">
        <f t="shared" si="2992"/>
        <v>0</v>
      </c>
      <c r="AV4083" s="22">
        <f t="shared" si="2993"/>
        <v>5698351297.5850887</v>
      </c>
      <c r="AW4083" s="31">
        <f t="shared" si="3006"/>
        <v>25765671282.203934</v>
      </c>
      <c r="AX4083"/>
      <c r="AY4083"/>
      <c r="AZ4083"/>
      <c r="BA4083"/>
    </row>
    <row r="4084" spans="1:53" s="21" customFormat="1" x14ac:dyDescent="0.25">
      <c r="A4084">
        <f t="shared" si="3014"/>
        <v>1054</v>
      </c>
      <c r="B4084" t="s">
        <v>9</v>
      </c>
      <c r="C4084" s="27">
        <f t="shared" si="2971"/>
        <v>0</v>
      </c>
      <c r="D4084" s="27">
        <f t="shared" si="2994"/>
        <v>0</v>
      </c>
      <c r="E4084" s="27" t="b">
        <f t="shared" si="2970"/>
        <v>1</v>
      </c>
      <c r="F4084" s="29">
        <f t="shared" si="2972"/>
        <v>0</v>
      </c>
      <c r="G4084" s="27">
        <f t="shared" si="2995"/>
        <v>0</v>
      </c>
      <c r="H4084" s="22">
        <f t="shared" si="2973"/>
        <v>46909958637.218567</v>
      </c>
      <c r="I4084" s="23">
        <f t="shared" si="2974"/>
        <v>132580106.5049091</v>
      </c>
      <c r="J4084" s="23">
        <f t="shared" si="2975"/>
        <v>1086</v>
      </c>
      <c r="K4084" s="19">
        <f t="shared" si="2996"/>
        <v>225.0831931027827</v>
      </c>
      <c r="L4084" s="16">
        <f t="shared" si="2976"/>
        <v>323.57161100671482</v>
      </c>
      <c r="M4084" s="23">
        <f>M4083-IF($B4084="B",(Percent_Rent_In_Elsies*2.49%/12 * H4083)/K4083,0)+IF($B4084="D",N4084,0)+IF(B4084="D",AK4083)+IF(B4084="C",F4083*90%)-(Y4084-Y4083)-IF($B4084="A",Q4083/K4083) + IF($B4084="A",Q4083/K4083)</f>
        <v>-76276745.361436337</v>
      </c>
      <c r="N4084" s="23">
        <f t="shared" si="2977"/>
        <v>0</v>
      </c>
      <c r="O4084" s="22">
        <f t="shared" si="2978"/>
        <v>33336754.250621896</v>
      </c>
      <c r="P4084" s="22">
        <f t="shared" si="3009"/>
        <v>0</v>
      </c>
      <c r="Q4084" s="22">
        <f t="shared" si="3010"/>
        <v>0</v>
      </c>
      <c r="R4084" s="22">
        <f t="shared" si="2979"/>
        <v>573531732.03440547</v>
      </c>
      <c r="S4084" s="16">
        <f t="shared" si="2969"/>
        <v>0</v>
      </c>
      <c r="T4084" s="15">
        <f t="shared" si="2980"/>
        <v>14378032.108313669</v>
      </c>
      <c r="U4084" s="23">
        <f t="shared" si="2997"/>
        <v>2548087.7720288341</v>
      </c>
      <c r="V4084" s="23">
        <f t="shared" si="2998"/>
        <v>0</v>
      </c>
      <c r="W4084" s="23">
        <f t="shared" si="3011"/>
        <v>211987.33544333061</v>
      </c>
      <c r="X4084" s="23">
        <f t="shared" si="2999"/>
        <v>49360229.357952707</v>
      </c>
      <c r="Y4084" s="23">
        <f t="shared" si="2981"/>
        <v>13825559.361691331</v>
      </c>
      <c r="Z4084" s="3">
        <f t="shared" si="2982"/>
        <v>0</v>
      </c>
      <c r="AA4084" s="23">
        <f t="shared" si="2983"/>
        <v>80417157.808548748</v>
      </c>
      <c r="AB4084" s="26">
        <f t="shared" si="3000"/>
        <v>70086276.274228603</v>
      </c>
      <c r="AC4084" s="23">
        <f t="shared" si="3001"/>
        <v>74889487.274228647</v>
      </c>
      <c r="AD4084" s="23">
        <f t="shared" si="3007"/>
        <v>4803211</v>
      </c>
      <c r="AE4084" s="24">
        <f t="shared" si="3015"/>
        <v>70086276.274228647</v>
      </c>
      <c r="AF4084" s="3">
        <f t="shared" si="3002"/>
        <v>0</v>
      </c>
      <c r="AG4084" s="2">
        <f t="shared" si="2984"/>
        <v>0</v>
      </c>
      <c r="AH4084" s="2">
        <f t="shared" si="2985"/>
        <v>267.72692818589815</v>
      </c>
      <c r="AI4084" s="23">
        <f t="shared" si="3008"/>
        <v>12928964756.998941</v>
      </c>
      <c r="AJ4084" s="23">
        <f t="shared" si="2986"/>
        <v>6219.922423797766</v>
      </c>
      <c r="AK4084" s="23">
        <f t="shared" si="2987"/>
        <v>0</v>
      </c>
      <c r="AL4084" s="23">
        <f t="shared" si="3012"/>
        <v>0</v>
      </c>
      <c r="AM4084" s="23">
        <f t="shared" si="3013"/>
        <v>0</v>
      </c>
      <c r="AN4084" s="16">
        <f t="shared" si="3003"/>
        <v>0</v>
      </c>
      <c r="AO4084" s="23">
        <f t="shared" si="3004"/>
        <v>0</v>
      </c>
      <c r="AP4084" s="22">
        <f t="shared" si="3005"/>
        <v>0</v>
      </c>
      <c r="AQ4084" s="30">
        <f t="shared" si="2988"/>
        <v>38928235782.656601</v>
      </c>
      <c r="AR4084" s="28">
        <f t="shared" si="2989"/>
        <v>19245735876.201248</v>
      </c>
      <c r="AS4084" s="25">
        <f t="shared" si="2990"/>
        <v>200337590.02425668</v>
      </c>
      <c r="AT4084" s="32">
        <f t="shared" si="2991"/>
        <v>0</v>
      </c>
      <c r="AU4084" s="23">
        <f t="shared" si="2992"/>
        <v>0</v>
      </c>
      <c r="AV4084" s="22">
        <f t="shared" si="2993"/>
        <v>5698351297.5850887</v>
      </c>
      <c r="AW4084" s="31">
        <f t="shared" si="3006"/>
        <v>25765671282.203934</v>
      </c>
      <c r="AX4084"/>
      <c r="AY4084"/>
      <c r="AZ4084"/>
      <c r="BA4084"/>
    </row>
    <row r="4085" spans="1:53" x14ac:dyDescent="0.25">
      <c r="A4085" s="21">
        <f t="shared" si="3014"/>
        <v>1054</v>
      </c>
      <c r="B4085" s="21" t="s">
        <v>28</v>
      </c>
      <c r="C4085" s="27">
        <f t="shared" si="2971"/>
        <v>0</v>
      </c>
      <c r="D4085" s="27">
        <f t="shared" si="2994"/>
        <v>0</v>
      </c>
      <c r="E4085" s="27" t="b">
        <f t="shared" si="2970"/>
        <v>1</v>
      </c>
      <c r="F4085" s="29">
        <f t="shared" si="2972"/>
        <v>0</v>
      </c>
      <c r="G4085" s="27">
        <f t="shared" si="2995"/>
        <v>0</v>
      </c>
      <c r="H4085" s="22">
        <f t="shared" si="2973"/>
        <v>46909958637.218567</v>
      </c>
      <c r="I4085" s="23">
        <f t="shared" si="2974"/>
        <v>132580106.5049091</v>
      </c>
      <c r="J4085" s="23">
        <f t="shared" si="2975"/>
        <v>1086</v>
      </c>
      <c r="K4085" s="19">
        <f t="shared" si="2996"/>
        <v>225.0831931027827</v>
      </c>
      <c r="L4085" s="16">
        <f t="shared" si="2976"/>
        <v>323.57161100671482</v>
      </c>
      <c r="M4085" s="23">
        <f>M4084-IF($B4085="B",(Percent_Rent_In_Elsies*2.49%/12 * H4084)/K4084,0)+IF($B4085="D",N4085,0)+IF(B4085="D",AK4084)+IF(B4085="C",F4084*90%)-(Y4085-Y4084)-IF($B4085="A",Q4084/K4084) + IF($B4085="A",Q4084/K4084)</f>
        <v>-76276745.361436337</v>
      </c>
      <c r="N4085" s="23">
        <f t="shared" si="2977"/>
        <v>0</v>
      </c>
      <c r="O4085" s="22">
        <f t="shared" si="2978"/>
        <v>0</v>
      </c>
      <c r="P4085" s="22">
        <f t="shared" si="3009"/>
        <v>33336754.250621896</v>
      </c>
      <c r="Q4085" s="22">
        <f t="shared" si="3010"/>
        <v>0</v>
      </c>
      <c r="R4085" s="22">
        <f t="shared" si="2979"/>
        <v>573531732.03440547</v>
      </c>
      <c r="S4085" s="16">
        <f t="shared" si="2969"/>
        <v>0</v>
      </c>
      <c r="T4085" s="15">
        <f t="shared" si="2980"/>
        <v>0</v>
      </c>
      <c r="U4085" s="23">
        <f t="shared" si="2997"/>
        <v>2548087.7720288341</v>
      </c>
      <c r="V4085" s="23">
        <f t="shared" si="2998"/>
        <v>0</v>
      </c>
      <c r="W4085" s="23">
        <f t="shared" si="3011"/>
        <v>0</v>
      </c>
      <c r="X4085" s="23">
        <f t="shared" si="2999"/>
        <v>49360229.357952707</v>
      </c>
      <c r="Y4085" s="23">
        <f t="shared" si="2981"/>
        <v>13825559.361691331</v>
      </c>
      <c r="Z4085" s="3">
        <f t="shared" si="2982"/>
        <v>10599.366772166532</v>
      </c>
      <c r="AA4085" s="23">
        <f t="shared" si="2983"/>
        <v>80576148.310131252</v>
      </c>
      <c r="AB4085" s="26">
        <f t="shared" si="3000"/>
        <v>70086276.274228632</v>
      </c>
      <c r="AC4085" s="23">
        <f t="shared" si="3001"/>
        <v>74889487.274228647</v>
      </c>
      <c r="AD4085" s="23">
        <f t="shared" si="3007"/>
        <v>4803211</v>
      </c>
      <c r="AE4085" s="24">
        <f t="shared" si="3015"/>
        <v>70086276.274228647</v>
      </c>
      <c r="AF4085" s="3">
        <f t="shared" si="3002"/>
        <v>0</v>
      </c>
      <c r="AG4085" s="2">
        <f t="shared" si="2984"/>
        <v>1271924012.6599836</v>
      </c>
      <c r="AH4085" s="2">
        <f t="shared" si="2985"/>
        <v>267.72692818589815</v>
      </c>
      <c r="AI4085" s="23">
        <f t="shared" si="3008"/>
        <v>12954526249.691229</v>
      </c>
      <c r="AJ4085" s="23">
        <f t="shared" si="2986"/>
        <v>6219.922423797766</v>
      </c>
      <c r="AK4085" s="23">
        <f t="shared" si="2987"/>
        <v>0</v>
      </c>
      <c r="AL4085" s="23">
        <f t="shared" si="3012"/>
        <v>0</v>
      </c>
      <c r="AM4085" s="23">
        <f t="shared" si="3013"/>
        <v>0</v>
      </c>
      <c r="AN4085" s="16">
        <f t="shared" si="3003"/>
        <v>0</v>
      </c>
      <c r="AO4085" s="23">
        <f t="shared" si="3004"/>
        <v>0</v>
      </c>
      <c r="AP4085" s="22">
        <f t="shared" si="3005"/>
        <v>0</v>
      </c>
      <c r="AQ4085" s="30">
        <f t="shared" si="2988"/>
        <v>38928235782.656601</v>
      </c>
      <c r="AR4085" s="28">
        <f t="shared" si="2989"/>
        <v>19245735876.201248</v>
      </c>
      <c r="AS4085" s="25">
        <f t="shared" si="2990"/>
        <v>200337590.02425668</v>
      </c>
      <c r="AT4085" s="32">
        <f t="shared" si="2991"/>
        <v>21198.733544333063</v>
      </c>
      <c r="AU4085" s="23">
        <f t="shared" si="2992"/>
        <v>21198.733544333063</v>
      </c>
      <c r="AV4085" s="22">
        <f t="shared" si="2993"/>
        <v>5712729329.6934023</v>
      </c>
      <c r="AW4085" s="31">
        <f t="shared" si="3006"/>
        <v>25765671282.203934</v>
      </c>
    </row>
    <row r="4086" spans="1:53" x14ac:dyDescent="0.25">
      <c r="A4086">
        <f t="shared" si="3014"/>
        <v>1055</v>
      </c>
      <c r="B4086" t="s">
        <v>6</v>
      </c>
      <c r="C4086" s="27">
        <f t="shared" si="2971"/>
        <v>0</v>
      </c>
      <c r="D4086" s="27">
        <f t="shared" si="2994"/>
        <v>0</v>
      </c>
      <c r="E4086" s="27" t="b">
        <f t="shared" si="2970"/>
        <v>1</v>
      </c>
      <c r="F4086" s="29">
        <f t="shared" si="2972"/>
        <v>0</v>
      </c>
      <c r="G4086" s="27">
        <f t="shared" si="2995"/>
        <v>0</v>
      </c>
      <c r="H4086" s="22">
        <f t="shared" si="2973"/>
        <v>46988141901.61393</v>
      </c>
      <c r="I4086" s="23">
        <f t="shared" si="2974"/>
        <v>132580106.5049091</v>
      </c>
      <c r="J4086" s="23">
        <f t="shared" si="2975"/>
        <v>1086</v>
      </c>
      <c r="K4086" s="19">
        <f t="shared" si="2996"/>
        <v>225.0831931027827</v>
      </c>
      <c r="L4086" s="16">
        <f t="shared" si="2976"/>
        <v>324.11089702505933</v>
      </c>
      <c r="M4086" s="23">
        <f>M4085-IF($B4086="B",(Percent_Rent_In_Elsies*2.49%/12 * H4085)/K4085,0)+IF($B4086="D",N4086,0)+IF(B4086="D",AK4085)+IF(B4086="C",F4085*90%)-(Y4086-Y4085)-IF($B4086="A",Q4085/K4085) + IF($B4086="A",Q4085/K4085)</f>
        <v>-76276745.361436337</v>
      </c>
      <c r="N4086" s="23">
        <f t="shared" si="2977"/>
        <v>0</v>
      </c>
      <c r="O4086" s="22">
        <f t="shared" si="2978"/>
        <v>0</v>
      </c>
      <c r="P4086" s="22">
        <f t="shared" si="3009"/>
        <v>0</v>
      </c>
      <c r="Q4086" s="22">
        <f t="shared" si="3010"/>
        <v>0</v>
      </c>
      <c r="R4086" s="22">
        <f t="shared" si="2979"/>
        <v>573531732.03440547</v>
      </c>
      <c r="S4086" s="16">
        <f t="shared" si="2969"/>
        <v>0</v>
      </c>
      <c r="T4086" s="15">
        <f t="shared" si="2980"/>
        <v>0</v>
      </c>
      <c r="U4086" s="23">
        <f t="shared" si="2997"/>
        <v>2548087.7720288341</v>
      </c>
      <c r="V4086" s="23">
        <f t="shared" si="2998"/>
        <v>0</v>
      </c>
      <c r="W4086" s="23">
        <f t="shared" si="3011"/>
        <v>0</v>
      </c>
      <c r="X4086" s="23">
        <f t="shared" si="2999"/>
        <v>49413226.191813543</v>
      </c>
      <c r="Y4086" s="23">
        <f t="shared" si="2981"/>
        <v>13825559.361691331</v>
      </c>
      <c r="Z4086" s="3">
        <f t="shared" si="2982"/>
        <v>0</v>
      </c>
      <c r="AA4086" s="23">
        <f t="shared" si="2983"/>
        <v>80576148.310131252</v>
      </c>
      <c r="AB4086" s="26">
        <f t="shared" si="3000"/>
        <v>70086276.274228632</v>
      </c>
      <c r="AC4086" s="23">
        <f t="shared" si="3001"/>
        <v>74889487.274228647</v>
      </c>
      <c r="AD4086" s="23">
        <f t="shared" si="3007"/>
        <v>4803211</v>
      </c>
      <c r="AE4086" s="24">
        <f t="shared" si="3015"/>
        <v>70086276.274228647</v>
      </c>
      <c r="AF4086" s="3">
        <f t="shared" si="3002"/>
        <v>0</v>
      </c>
      <c r="AG4086" s="2">
        <f t="shared" si="2984"/>
        <v>0</v>
      </c>
      <c r="AH4086" s="2">
        <f t="shared" si="2985"/>
        <v>268.17313973287457</v>
      </c>
      <c r="AI4086" s="23">
        <f t="shared" si="3008"/>
        <v>12954526249.691229</v>
      </c>
      <c r="AJ4086" s="23">
        <f t="shared" si="2986"/>
        <v>6219.922423797766</v>
      </c>
      <c r="AK4086" s="23">
        <f t="shared" si="2987"/>
        <v>0</v>
      </c>
      <c r="AL4086" s="23">
        <f t="shared" si="3012"/>
        <v>0</v>
      </c>
      <c r="AM4086" s="23">
        <f t="shared" si="3013"/>
        <v>0</v>
      </c>
      <c r="AN4086" s="16">
        <f t="shared" si="3003"/>
        <v>0</v>
      </c>
      <c r="AO4086" s="23">
        <f t="shared" si="3004"/>
        <v>0</v>
      </c>
      <c r="AP4086" s="22">
        <f t="shared" si="3005"/>
        <v>0</v>
      </c>
      <c r="AQ4086" s="30">
        <f t="shared" si="2988"/>
        <v>38928235782.656601</v>
      </c>
      <c r="AR4086" s="28">
        <f t="shared" si="2989"/>
        <v>19245735876.201248</v>
      </c>
      <c r="AS4086" s="25">
        <f t="shared" si="2990"/>
        <v>200337590.02425668</v>
      </c>
      <c r="AT4086" s="32">
        <f t="shared" si="2991"/>
        <v>0</v>
      </c>
      <c r="AU4086" s="23">
        <f t="shared" si="2992"/>
        <v>0</v>
      </c>
      <c r="AV4086" s="22">
        <f t="shared" si="2993"/>
        <v>5712729329.6934023</v>
      </c>
      <c r="AW4086" s="31">
        <f t="shared" si="3006"/>
        <v>25732334527.953312</v>
      </c>
    </row>
    <row r="4087" spans="1:53" x14ac:dyDescent="0.25">
      <c r="A4087">
        <f t="shared" si="3014"/>
        <v>1055</v>
      </c>
      <c r="B4087" t="s">
        <v>7</v>
      </c>
      <c r="C4087" s="27">
        <f t="shared" si="2971"/>
        <v>0</v>
      </c>
      <c r="D4087" s="27">
        <f t="shared" si="2994"/>
        <v>0</v>
      </c>
      <c r="E4087" s="27" t="b">
        <f t="shared" si="2970"/>
        <v>1</v>
      </c>
      <c r="F4087" s="29">
        <f t="shared" si="2972"/>
        <v>0</v>
      </c>
      <c r="G4087" s="27">
        <f t="shared" si="2995"/>
        <v>0</v>
      </c>
      <c r="H4087" s="22">
        <f t="shared" si="2973"/>
        <v>46988141901.61393</v>
      </c>
      <c r="I4087" s="23">
        <f t="shared" si="2974"/>
        <v>132580106.5049091</v>
      </c>
      <c r="J4087" s="23">
        <f t="shared" si="2975"/>
        <v>1086</v>
      </c>
      <c r="K4087" s="19">
        <f t="shared" si="2996"/>
        <v>225.0831931027827</v>
      </c>
      <c r="L4087" s="16">
        <f t="shared" si="2976"/>
        <v>324.11089702505933</v>
      </c>
      <c r="M4087" s="23">
        <f>M4086-IF($B4087="B",(Percent_Rent_In_Elsies*2.49%/12 * H4086)/K4086,0)+IF($B4087="D",N4087,0)+IF(B4087="D",AK4086)+IF(B4087="C",F4086*90%)-(Y4087-Y4086)-IF($B4087="A",Q4086/K4086) + IF($B4087="A",Q4086/K4086)</f>
        <v>-76493332.822058782</v>
      </c>
      <c r="N4087" s="23">
        <f t="shared" si="2977"/>
        <v>0</v>
      </c>
      <c r="O4087" s="22">
        <f t="shared" si="2978"/>
        <v>0</v>
      </c>
      <c r="P4087" s="22">
        <f t="shared" si="3009"/>
        <v>0</v>
      </c>
      <c r="Q4087" s="22">
        <f t="shared" si="3010"/>
        <v>0</v>
      </c>
      <c r="R4087" s="22">
        <f t="shared" si="2979"/>
        <v>525737421.03153837</v>
      </c>
      <c r="S4087" s="16">
        <f t="shared" si="2969"/>
        <v>47794311.002867125</v>
      </c>
      <c r="T4087" s="15">
        <f t="shared" si="2980"/>
        <v>0</v>
      </c>
      <c r="U4087" s="23">
        <f t="shared" si="2997"/>
        <v>2335747.1243597646</v>
      </c>
      <c r="V4087" s="23">
        <f t="shared" si="2998"/>
        <v>212340.6476690695</v>
      </c>
      <c r="W4087" s="23">
        <f t="shared" si="3011"/>
        <v>0</v>
      </c>
      <c r="X4087" s="23">
        <f t="shared" si="2999"/>
        <v>49413226.191813543</v>
      </c>
      <c r="Y4087" s="23">
        <f t="shared" si="2981"/>
        <v>13825559.361691331</v>
      </c>
      <c r="Z4087" s="3">
        <f t="shared" si="2982"/>
        <v>0</v>
      </c>
      <c r="AA4087" s="23">
        <f t="shared" si="2983"/>
        <v>80576148.310131252</v>
      </c>
      <c r="AB4087" s="26">
        <f t="shared" si="3000"/>
        <v>70086276.274228632</v>
      </c>
      <c r="AC4087" s="23">
        <f t="shared" si="3001"/>
        <v>74889487.274228647</v>
      </c>
      <c r="AD4087" s="23">
        <f t="shared" si="3007"/>
        <v>4803211</v>
      </c>
      <c r="AE4087" s="24">
        <f t="shared" si="3015"/>
        <v>70086276.274228647</v>
      </c>
      <c r="AF4087" s="3">
        <f t="shared" si="3002"/>
        <v>0</v>
      </c>
      <c r="AG4087" s="2">
        <f t="shared" si="2984"/>
        <v>0</v>
      </c>
      <c r="AH4087" s="2">
        <f t="shared" si="2985"/>
        <v>268.17313973287457</v>
      </c>
      <c r="AI4087" s="23">
        <f t="shared" si="3008"/>
        <v>12954526249.691229</v>
      </c>
      <c r="AJ4087" s="23">
        <f t="shared" si="2986"/>
        <v>6219.922423797766</v>
      </c>
      <c r="AK4087" s="23">
        <f t="shared" si="2987"/>
        <v>0</v>
      </c>
      <c r="AL4087" s="23">
        <f t="shared" si="3012"/>
        <v>13972440.872959137</v>
      </c>
      <c r="AM4087" s="23">
        <f t="shared" si="3013"/>
        <v>13036124745.136044</v>
      </c>
      <c r="AN4087" s="16">
        <f t="shared" si="3003"/>
        <v>0</v>
      </c>
      <c r="AO4087" s="23">
        <f t="shared" si="3004"/>
        <v>216587.46062245089</v>
      </c>
      <c r="AP4087" s="22">
        <f t="shared" si="3005"/>
        <v>48750197.222924463</v>
      </c>
      <c r="AQ4087" s="30">
        <f t="shared" si="2988"/>
        <v>39025321800.426056</v>
      </c>
      <c r="AR4087" s="28">
        <f t="shared" si="2989"/>
        <v>19294071696.747776</v>
      </c>
      <c r="AS4087" s="25">
        <f t="shared" si="2990"/>
        <v>200337590.02425668</v>
      </c>
      <c r="AT4087" s="32">
        <f t="shared" si="2991"/>
        <v>0</v>
      </c>
      <c r="AU4087" s="23">
        <f t="shared" si="2992"/>
        <v>0</v>
      </c>
      <c r="AV4087" s="22">
        <f t="shared" si="2993"/>
        <v>5712729329.6934023</v>
      </c>
      <c r="AW4087" s="31">
        <f t="shared" si="3006"/>
        <v>25829420545.722763</v>
      </c>
    </row>
    <row r="4088" spans="1:53" x14ac:dyDescent="0.25">
      <c r="A4088">
        <f t="shared" si="3014"/>
        <v>1055</v>
      </c>
      <c r="B4088" t="s">
        <v>8</v>
      </c>
      <c r="C4088" s="27">
        <f t="shared" si="2971"/>
        <v>0</v>
      </c>
      <c r="D4088" s="27">
        <f t="shared" si="2994"/>
        <v>0</v>
      </c>
      <c r="E4088" s="27" t="b">
        <f t="shared" si="2970"/>
        <v>1</v>
      </c>
      <c r="F4088" s="29">
        <f t="shared" si="2972"/>
        <v>0</v>
      </c>
      <c r="G4088" s="27">
        <f t="shared" si="2995"/>
        <v>0</v>
      </c>
      <c r="H4088" s="22">
        <f t="shared" si="2973"/>
        <v>46988141901.61393</v>
      </c>
      <c r="I4088" s="23">
        <f t="shared" si="2974"/>
        <v>132580106.5049091</v>
      </c>
      <c r="J4088" s="23">
        <f t="shared" si="2975"/>
        <v>1086</v>
      </c>
      <c r="K4088" s="19">
        <f t="shared" si="2996"/>
        <v>225.0831931027827</v>
      </c>
      <c r="L4088" s="16">
        <f t="shared" si="2976"/>
        <v>324.11089702505933</v>
      </c>
      <c r="M4088" s="23">
        <f>M4087-IF($B4088="B",(Percent_Rent_In_Elsies*2.49%/12 * H4087)/K4087,0)+IF($B4088="D",N4088,0)+IF(B4088="D",AK4087)+IF(B4088="C",F4087*90%)-(Y4088-Y4087)-IF($B4088="A",Q4087/K4087) + IF($B4088="A",Q4087/K4087)</f>
        <v>-76493332.822058782</v>
      </c>
      <c r="N4088" s="23">
        <f t="shared" si="2977"/>
        <v>0</v>
      </c>
      <c r="O4088" s="22">
        <f t="shared" si="2978"/>
        <v>0</v>
      </c>
      <c r="P4088" s="22">
        <f t="shared" si="3009"/>
        <v>0</v>
      </c>
      <c r="Q4088" s="22">
        <f t="shared" si="3010"/>
        <v>0</v>
      </c>
      <c r="R4088" s="22">
        <f t="shared" si="2979"/>
        <v>574487618.25446284</v>
      </c>
      <c r="S4088" s="16">
        <f t="shared" si="2969"/>
        <v>47794311.002867125</v>
      </c>
      <c r="T4088" s="15">
        <f t="shared" si="2980"/>
        <v>0</v>
      </c>
      <c r="U4088" s="23">
        <f t="shared" si="2997"/>
        <v>2552334.5849822154</v>
      </c>
      <c r="V4088" s="23">
        <f t="shared" si="2998"/>
        <v>212340.6476690695</v>
      </c>
      <c r="W4088" s="23">
        <f t="shared" si="3011"/>
        <v>0</v>
      </c>
      <c r="X4088" s="23">
        <f t="shared" si="2999"/>
        <v>49413226.191813543</v>
      </c>
      <c r="Y4088" s="23">
        <f t="shared" si="2981"/>
        <v>13825559.361691331</v>
      </c>
      <c r="Z4088" s="3">
        <f t="shared" si="2982"/>
        <v>0</v>
      </c>
      <c r="AA4088" s="23">
        <f t="shared" si="2983"/>
        <v>80576148.310131252</v>
      </c>
      <c r="AB4088" s="26">
        <f t="shared" si="3000"/>
        <v>70086276.274228647</v>
      </c>
      <c r="AC4088" s="23">
        <f t="shared" si="3001"/>
        <v>74889487.274228647</v>
      </c>
      <c r="AD4088" s="23">
        <f t="shared" si="3007"/>
        <v>4803211</v>
      </c>
      <c r="AE4088" s="24">
        <f t="shared" si="3015"/>
        <v>70086276.274228647</v>
      </c>
      <c r="AF4088" s="3">
        <f t="shared" si="3002"/>
        <v>1E-4</v>
      </c>
      <c r="AG4088" s="2">
        <f t="shared" si="2984"/>
        <v>0</v>
      </c>
      <c r="AH4088" s="2">
        <f t="shared" si="2985"/>
        <v>268.17313973287457</v>
      </c>
      <c r="AI4088" s="23">
        <f t="shared" si="3008"/>
        <v>12954526249.691229</v>
      </c>
      <c r="AJ4088" s="23">
        <f t="shared" si="2986"/>
        <v>6219.922423797766</v>
      </c>
      <c r="AK4088" s="23">
        <f t="shared" si="2987"/>
        <v>72144.374897002665</v>
      </c>
      <c r="AL4088" s="23">
        <f t="shared" si="3012"/>
        <v>0</v>
      </c>
      <c r="AM4088" s="23">
        <f t="shared" si="3013"/>
        <v>0</v>
      </c>
      <c r="AN4088" s="16">
        <f t="shared" si="3003"/>
        <v>0</v>
      </c>
      <c r="AO4088" s="23">
        <f t="shared" si="3004"/>
        <v>0</v>
      </c>
      <c r="AP4088" s="22">
        <f t="shared" si="3005"/>
        <v>0</v>
      </c>
      <c r="AQ4088" s="30">
        <f t="shared" si="2988"/>
        <v>39025321800.426056</v>
      </c>
      <c r="AR4088" s="28">
        <f t="shared" si="2989"/>
        <v>19294071696.747776</v>
      </c>
      <c r="AS4088" s="25">
        <f t="shared" si="2990"/>
        <v>200337590.02425668</v>
      </c>
      <c r="AT4088" s="32">
        <f t="shared" si="2991"/>
        <v>0</v>
      </c>
      <c r="AU4088" s="23">
        <f t="shared" si="2992"/>
        <v>0</v>
      </c>
      <c r="AV4088" s="22">
        <f t="shared" si="2993"/>
        <v>5712729329.6934023</v>
      </c>
      <c r="AW4088" s="31">
        <f t="shared" si="3006"/>
        <v>25829420545.722763</v>
      </c>
    </row>
    <row r="4089" spans="1:53" x14ac:dyDescent="0.25">
      <c r="A4089" s="21">
        <f t="shared" si="3014"/>
        <v>1055</v>
      </c>
      <c r="B4089" s="21" t="s">
        <v>9</v>
      </c>
      <c r="C4089" s="27">
        <f t="shared" si="2971"/>
        <v>0</v>
      </c>
      <c r="D4089" s="27">
        <f t="shared" si="2994"/>
        <v>0</v>
      </c>
      <c r="E4089" s="27" t="b">
        <f t="shared" si="2970"/>
        <v>1</v>
      </c>
      <c r="F4089" s="29">
        <f t="shared" si="2972"/>
        <v>0</v>
      </c>
      <c r="G4089" s="27">
        <f t="shared" si="2995"/>
        <v>0</v>
      </c>
      <c r="H4089" s="22">
        <f t="shared" si="2973"/>
        <v>46988141901.61393</v>
      </c>
      <c r="I4089" s="23">
        <f t="shared" si="2974"/>
        <v>132580106.5049091</v>
      </c>
      <c r="J4089" s="23">
        <f t="shared" si="2975"/>
        <v>1086</v>
      </c>
      <c r="K4089" s="19">
        <f t="shared" si="2996"/>
        <v>225.0831931027827</v>
      </c>
      <c r="L4089" s="16">
        <f t="shared" si="2976"/>
        <v>324.11089702505933</v>
      </c>
      <c r="M4089" s="23">
        <f>M4088-IF($B4089="B",(Percent_Rent_In_Elsies*2.49%/12 * H4088)/K4088,0)+IF($B4089="D",N4089,0)+IF(B4089="D",AK4088)+IF(B4089="C",F4088*90%)-(Y4089-Y4088)-IF($B4089="A",Q4088/K4088) + IF($B4089="A",Q4088/K4088)</f>
        <v>-76421188.447161779</v>
      </c>
      <c r="N4089" s="23">
        <f t="shared" si="2977"/>
        <v>0</v>
      </c>
      <c r="O4089" s="22">
        <f t="shared" si="2978"/>
        <v>33392315.50770627</v>
      </c>
      <c r="P4089" s="22">
        <f t="shared" si="3009"/>
        <v>0</v>
      </c>
      <c r="Q4089" s="22">
        <f t="shared" si="3010"/>
        <v>0</v>
      </c>
      <c r="R4089" s="22">
        <f t="shared" si="2979"/>
        <v>574487618.25446284</v>
      </c>
      <c r="S4089" s="16">
        <f t="shared" si="2969"/>
        <v>0</v>
      </c>
      <c r="T4089" s="15">
        <f t="shared" si="2980"/>
        <v>14401995.495160855</v>
      </c>
      <c r="U4089" s="23">
        <f t="shared" si="2997"/>
        <v>2552334.5849822154</v>
      </c>
      <c r="V4089" s="23">
        <f t="shared" si="2998"/>
        <v>0</v>
      </c>
      <c r="W4089" s="23">
        <f t="shared" si="3011"/>
        <v>212340.6476690695</v>
      </c>
      <c r="X4089" s="23">
        <f t="shared" si="2999"/>
        <v>49413226.191813543</v>
      </c>
      <c r="Y4089" s="23">
        <f t="shared" si="2981"/>
        <v>13825559.361691331</v>
      </c>
      <c r="Z4089" s="3">
        <f t="shared" si="2982"/>
        <v>0</v>
      </c>
      <c r="AA4089" s="23">
        <f t="shared" si="2983"/>
        <v>80504003.935234249</v>
      </c>
      <c r="AB4089" s="26">
        <f t="shared" si="3000"/>
        <v>70086276.274228647</v>
      </c>
      <c r="AC4089" s="23">
        <f t="shared" si="3001"/>
        <v>74889487.274228647</v>
      </c>
      <c r="AD4089" s="23">
        <f t="shared" si="3007"/>
        <v>4803211</v>
      </c>
      <c r="AE4089" s="24">
        <f t="shared" si="3015"/>
        <v>70086276.274228647</v>
      </c>
      <c r="AF4089" s="3">
        <f t="shared" si="3002"/>
        <v>0</v>
      </c>
      <c r="AG4089" s="2">
        <f t="shared" si="2984"/>
        <v>0</v>
      </c>
      <c r="AH4089" s="2">
        <f t="shared" si="2985"/>
        <v>268.17313973287457</v>
      </c>
      <c r="AI4089" s="23">
        <f t="shared" si="3008"/>
        <v>12942927330.929642</v>
      </c>
      <c r="AJ4089" s="23">
        <f t="shared" si="2986"/>
        <v>6219.922423797766</v>
      </c>
      <c r="AK4089" s="23">
        <f t="shared" si="2987"/>
        <v>0</v>
      </c>
      <c r="AL4089" s="23">
        <f t="shared" si="3012"/>
        <v>0</v>
      </c>
      <c r="AM4089" s="23">
        <f t="shared" si="3013"/>
        <v>0</v>
      </c>
      <c r="AN4089" s="16">
        <f t="shared" si="3003"/>
        <v>0</v>
      </c>
      <c r="AO4089" s="23">
        <f t="shared" si="3004"/>
        <v>0</v>
      </c>
      <c r="AP4089" s="22">
        <f t="shared" si="3005"/>
        <v>0</v>
      </c>
      <c r="AQ4089" s="30">
        <f t="shared" si="2988"/>
        <v>39025321800.426056</v>
      </c>
      <c r="AR4089" s="28">
        <f t="shared" si="2989"/>
        <v>19294071696.747776</v>
      </c>
      <c r="AS4089" s="25">
        <f t="shared" si="2990"/>
        <v>200337590.02425668</v>
      </c>
      <c r="AT4089" s="32">
        <f t="shared" si="2991"/>
        <v>0</v>
      </c>
      <c r="AU4089" s="23">
        <f t="shared" si="2992"/>
        <v>0</v>
      </c>
      <c r="AV4089" s="22">
        <f t="shared" si="2993"/>
        <v>5712729329.6934023</v>
      </c>
      <c r="AW4089" s="31">
        <f t="shared" si="3006"/>
        <v>25829420545.722763</v>
      </c>
      <c r="AX4089" s="21"/>
      <c r="AY4089" s="21"/>
      <c r="AZ4089" s="21"/>
      <c r="BA4089" s="21"/>
    </row>
    <row r="4090" spans="1:53" x14ac:dyDescent="0.25">
      <c r="A4090" s="21">
        <f t="shared" si="3014"/>
        <v>1055</v>
      </c>
      <c r="B4090" s="21" t="s">
        <v>28</v>
      </c>
      <c r="C4090" s="27">
        <f t="shared" si="2971"/>
        <v>0</v>
      </c>
      <c r="D4090" s="27">
        <f t="shared" si="2994"/>
        <v>0</v>
      </c>
      <c r="E4090" s="27" t="b">
        <f t="shared" si="2970"/>
        <v>1</v>
      </c>
      <c r="F4090" s="29">
        <f t="shared" si="2972"/>
        <v>0</v>
      </c>
      <c r="G4090" s="27">
        <f t="shared" si="2995"/>
        <v>0</v>
      </c>
      <c r="H4090" s="22">
        <f t="shared" si="2973"/>
        <v>46988141901.61393</v>
      </c>
      <c r="I4090" s="23">
        <f t="shared" si="2974"/>
        <v>132580106.5049091</v>
      </c>
      <c r="J4090" s="23">
        <f t="shared" si="2975"/>
        <v>1086</v>
      </c>
      <c r="K4090" s="19">
        <f t="shared" si="2996"/>
        <v>225.0831931027827</v>
      </c>
      <c r="L4090" s="16">
        <f t="shared" si="2976"/>
        <v>324.11089702505933</v>
      </c>
      <c r="M4090" s="23">
        <f>M4089-IF($B4090="B",(Percent_Rent_In_Elsies*2.49%/12 * H4089)/K4089,0)+IF($B4090="D",N4090,0)+IF(B4090="D",AK4089)+IF(B4090="C",F4089*90%)-(Y4090-Y4089)-IF($B4090="A",Q4089/K4089) + IF($B4090="A",Q4089/K4089)</f>
        <v>-76421188.447161779</v>
      </c>
      <c r="N4090" s="23">
        <f t="shared" si="2977"/>
        <v>0</v>
      </c>
      <c r="O4090" s="22">
        <f t="shared" si="2978"/>
        <v>0</v>
      </c>
      <c r="P4090" s="22">
        <f t="shared" si="3009"/>
        <v>33392315.50770627</v>
      </c>
      <c r="Q4090" s="22">
        <f t="shared" si="3010"/>
        <v>0</v>
      </c>
      <c r="R4090" s="22">
        <f t="shared" si="2979"/>
        <v>574487618.25446284</v>
      </c>
      <c r="S4090" s="16">
        <f t="shared" si="2969"/>
        <v>0</v>
      </c>
      <c r="T4090" s="15">
        <f t="shared" si="2980"/>
        <v>0</v>
      </c>
      <c r="U4090" s="23">
        <f t="shared" si="2997"/>
        <v>2552334.5849822154</v>
      </c>
      <c r="V4090" s="23">
        <f t="shared" si="2998"/>
        <v>0</v>
      </c>
      <c r="W4090" s="23">
        <f t="shared" si="3011"/>
        <v>0</v>
      </c>
      <c r="X4090" s="23">
        <f t="shared" si="2999"/>
        <v>49413226.191813543</v>
      </c>
      <c r="Y4090" s="23">
        <f t="shared" si="2981"/>
        <v>13825559.361691331</v>
      </c>
      <c r="Z4090" s="3">
        <f t="shared" si="2982"/>
        <v>10617.032383453476</v>
      </c>
      <c r="AA4090" s="23">
        <f t="shared" si="2983"/>
        <v>80663259.420986056</v>
      </c>
      <c r="AB4090" s="26">
        <f t="shared" si="3000"/>
        <v>70086276.274228647</v>
      </c>
      <c r="AC4090" s="23">
        <f t="shared" si="3001"/>
        <v>74889487.274228647</v>
      </c>
      <c r="AD4090" s="23">
        <f t="shared" si="3007"/>
        <v>4803211</v>
      </c>
      <c r="AE4090" s="24">
        <f t="shared" si="3015"/>
        <v>70086276.274228647</v>
      </c>
      <c r="AF4090" s="3">
        <f t="shared" si="3002"/>
        <v>0</v>
      </c>
      <c r="AG4090" s="2">
        <f t="shared" si="2984"/>
        <v>1274043886.0144169</v>
      </c>
      <c r="AH4090" s="2">
        <f t="shared" si="2985"/>
        <v>268.17313973287457</v>
      </c>
      <c r="AI4090" s="23">
        <f t="shared" si="3008"/>
        <v>12968531426.109751</v>
      </c>
      <c r="AJ4090" s="23">
        <f t="shared" si="2986"/>
        <v>6219.922423797766</v>
      </c>
      <c r="AK4090" s="23">
        <f t="shared" si="2987"/>
        <v>0</v>
      </c>
      <c r="AL4090" s="23">
        <f t="shared" si="3012"/>
        <v>0</v>
      </c>
      <c r="AM4090" s="23">
        <f t="shared" si="3013"/>
        <v>0</v>
      </c>
      <c r="AN4090" s="16">
        <f t="shared" si="3003"/>
        <v>0</v>
      </c>
      <c r="AO4090" s="23">
        <f t="shared" si="3004"/>
        <v>0</v>
      </c>
      <c r="AP4090" s="22">
        <f t="shared" si="3005"/>
        <v>0</v>
      </c>
      <c r="AQ4090" s="30">
        <f t="shared" si="2988"/>
        <v>39025321800.426056</v>
      </c>
      <c r="AR4090" s="28">
        <f t="shared" si="2989"/>
        <v>19294071696.747776</v>
      </c>
      <c r="AS4090" s="25">
        <f t="shared" si="2990"/>
        <v>200337590.02425668</v>
      </c>
      <c r="AT4090" s="32">
        <f t="shared" si="2991"/>
        <v>21234.064766906951</v>
      </c>
      <c r="AU4090" s="23">
        <f t="shared" si="2992"/>
        <v>21234.064766906951</v>
      </c>
      <c r="AV4090" s="22">
        <f t="shared" si="2993"/>
        <v>5727131325.1885633</v>
      </c>
      <c r="AW4090" s="31">
        <f t="shared" si="3006"/>
        <v>25829420545.722767</v>
      </c>
      <c r="AX4090" s="21"/>
      <c r="AY4090" s="21"/>
      <c r="AZ4090" s="21"/>
      <c r="BA4090" s="21"/>
    </row>
    <row r="4091" spans="1:53" x14ac:dyDescent="0.25">
      <c r="A4091">
        <f t="shared" si="3014"/>
        <v>1056</v>
      </c>
      <c r="B4091" t="s">
        <v>6</v>
      </c>
      <c r="C4091" s="27">
        <f t="shared" si="2971"/>
        <v>0</v>
      </c>
      <c r="D4091" s="27">
        <f t="shared" si="2994"/>
        <v>0</v>
      </c>
      <c r="E4091" s="27" t="b">
        <f t="shared" si="2970"/>
        <v>1</v>
      </c>
      <c r="F4091" s="29">
        <f t="shared" si="2972"/>
        <v>0</v>
      </c>
      <c r="G4091" s="27">
        <f t="shared" si="2995"/>
        <v>0</v>
      </c>
      <c r="H4091" s="22">
        <f t="shared" si="2973"/>
        <v>47066455471.449951</v>
      </c>
      <c r="I4091" s="23">
        <f t="shared" si="2974"/>
        <v>132580106.5049091</v>
      </c>
      <c r="J4091" s="23">
        <f t="shared" si="2975"/>
        <v>1086</v>
      </c>
      <c r="K4091" s="19">
        <f t="shared" si="2996"/>
        <v>225.0831931027827</v>
      </c>
      <c r="L4091" s="16">
        <f t="shared" si="2976"/>
        <v>324.65108185343445</v>
      </c>
      <c r="M4091" s="23">
        <f>M4090-IF($B4091="B",(Percent_Rent_In_Elsies*2.49%/12 * H4090)/K4090,0)+IF($B4091="D",N4091,0)+IF(B4091="D",AK4090)+IF(B4091="C",F4090*90%)-(Y4091-Y4090)-IF($B4091="A",Q4090/K4090) + IF($B4091="A",Q4090/K4090)</f>
        <v>-76421188.447161779</v>
      </c>
      <c r="N4091" s="23">
        <f t="shared" si="2977"/>
        <v>0</v>
      </c>
      <c r="O4091" s="22">
        <f t="shared" si="2978"/>
        <v>0</v>
      </c>
      <c r="P4091" s="22">
        <f t="shared" si="3009"/>
        <v>0</v>
      </c>
      <c r="Q4091" s="22">
        <f t="shared" si="3010"/>
        <v>0</v>
      </c>
      <c r="R4091" s="22">
        <f t="shared" si="2979"/>
        <v>574487618.25446284</v>
      </c>
      <c r="S4091" s="16">
        <f t="shared" ref="S4091:S4095" si="3016">IF($B4091="D",0,S4090+IF($B4091="B",R4090/12,0))</f>
        <v>0</v>
      </c>
      <c r="T4091" s="15">
        <f t="shared" si="2980"/>
        <v>0</v>
      </c>
      <c r="U4091" s="23">
        <f t="shared" si="2997"/>
        <v>2552334.5849822154</v>
      </c>
      <c r="V4091" s="23">
        <f t="shared" si="2998"/>
        <v>0</v>
      </c>
      <c r="W4091" s="23">
        <f t="shared" si="3011"/>
        <v>0</v>
      </c>
      <c r="X4091" s="23">
        <f t="shared" si="2999"/>
        <v>49466311.353730813</v>
      </c>
      <c r="Y4091" s="23">
        <f t="shared" si="2981"/>
        <v>13825559.361691331</v>
      </c>
      <c r="Z4091" s="3">
        <f t="shared" si="2982"/>
        <v>0</v>
      </c>
      <c r="AA4091" s="23">
        <f t="shared" si="2983"/>
        <v>80663259.420986056</v>
      </c>
      <c r="AB4091" s="26">
        <f t="shared" si="3000"/>
        <v>70086276.274228647</v>
      </c>
      <c r="AC4091" s="23">
        <f t="shared" si="3001"/>
        <v>74889487.274228647</v>
      </c>
      <c r="AD4091" s="23">
        <f t="shared" si="3007"/>
        <v>4803211</v>
      </c>
      <c r="AE4091" s="24">
        <f t="shared" si="3015"/>
        <v>70086276.274228647</v>
      </c>
      <c r="AF4091" s="3">
        <f t="shared" si="3002"/>
        <v>0</v>
      </c>
      <c r="AG4091" s="2">
        <f t="shared" si="2984"/>
        <v>0</v>
      </c>
      <c r="AH4091" s="2">
        <f t="shared" si="2985"/>
        <v>268.62009496576275</v>
      </c>
      <c r="AI4091" s="23">
        <f t="shared" si="3008"/>
        <v>12968531426.109751</v>
      </c>
      <c r="AJ4091" s="23">
        <f t="shared" si="2986"/>
        <v>6219.922423797766</v>
      </c>
      <c r="AK4091" s="23">
        <f t="shared" si="2987"/>
        <v>0</v>
      </c>
      <c r="AL4091" s="23">
        <f t="shared" si="3012"/>
        <v>0</v>
      </c>
      <c r="AM4091" s="23">
        <f t="shared" si="3013"/>
        <v>0</v>
      </c>
      <c r="AN4091" s="16">
        <f t="shared" si="3003"/>
        <v>0</v>
      </c>
      <c r="AO4091" s="23">
        <f t="shared" si="3004"/>
        <v>0</v>
      </c>
      <c r="AP4091" s="22">
        <f t="shared" si="3005"/>
        <v>0</v>
      </c>
      <c r="AQ4091" s="30">
        <f t="shared" si="2988"/>
        <v>39025321800.426056</v>
      </c>
      <c r="AR4091" s="28">
        <f t="shared" si="2989"/>
        <v>19294071696.747776</v>
      </c>
      <c r="AS4091" s="25">
        <f t="shared" si="2990"/>
        <v>200337590.02425668</v>
      </c>
      <c r="AT4091" s="32">
        <f t="shared" si="2991"/>
        <v>0</v>
      </c>
      <c r="AU4091" s="23">
        <f t="shared" si="2992"/>
        <v>0</v>
      </c>
      <c r="AV4091" s="22">
        <f t="shared" si="2993"/>
        <v>5727131325.1885633</v>
      </c>
      <c r="AW4091" s="31">
        <f t="shared" si="3006"/>
        <v>25796028230.215061</v>
      </c>
    </row>
    <row r="4092" spans="1:53" x14ac:dyDescent="0.25">
      <c r="A4092">
        <f t="shared" si="3014"/>
        <v>1056</v>
      </c>
      <c r="B4092" t="s">
        <v>7</v>
      </c>
      <c r="C4092" s="27">
        <f t="shared" si="2971"/>
        <v>0</v>
      </c>
      <c r="D4092" s="27">
        <f t="shared" si="2994"/>
        <v>0</v>
      </c>
      <c r="E4092" s="27" t="b">
        <f t="shared" si="2970"/>
        <v>1</v>
      </c>
      <c r="F4092" s="29">
        <f t="shared" si="2972"/>
        <v>0</v>
      </c>
      <c r="G4092" s="27">
        <f t="shared" si="2995"/>
        <v>0</v>
      </c>
      <c r="H4092" s="22">
        <f t="shared" si="2973"/>
        <v>47066455471.449951</v>
      </c>
      <c r="I4092" s="23">
        <f t="shared" si="2974"/>
        <v>132580106.5049091</v>
      </c>
      <c r="J4092" s="23">
        <f t="shared" si="2975"/>
        <v>1086</v>
      </c>
      <c r="K4092" s="19">
        <f t="shared" si="2996"/>
        <v>225.0831931027827</v>
      </c>
      <c r="L4092" s="16">
        <f t="shared" si="2976"/>
        <v>324.65108185343445</v>
      </c>
      <c r="M4092" s="23">
        <f>M4091-IF($B4092="B",(Percent_Rent_In_Elsies*2.49%/12 * H4091)/K4091,0)+IF($B4092="D",N4092,0)+IF(B4092="D",AK4091)+IF(B4092="C",F4091*90%)-(Y4092-Y4091)-IF($B4092="A",Q4091/K4091) + IF($B4092="A",Q4091/K4091)</f>
        <v>-76638136.88688527</v>
      </c>
      <c r="N4092" s="23">
        <f t="shared" si="2977"/>
        <v>0</v>
      </c>
      <c r="O4092" s="22">
        <f t="shared" si="2978"/>
        <v>0</v>
      </c>
      <c r="P4092" s="22">
        <f t="shared" si="3009"/>
        <v>0</v>
      </c>
      <c r="Q4092" s="22">
        <f t="shared" si="3010"/>
        <v>0</v>
      </c>
      <c r="R4092" s="22">
        <f t="shared" si="2979"/>
        <v>526613650.06659091</v>
      </c>
      <c r="S4092" s="16">
        <f t="shared" si="3016"/>
        <v>47873968.187871903</v>
      </c>
      <c r="T4092" s="15">
        <f t="shared" si="2980"/>
        <v>0</v>
      </c>
      <c r="U4092" s="23">
        <f t="shared" si="2997"/>
        <v>2339640.0362336976</v>
      </c>
      <c r="V4092" s="23">
        <f t="shared" si="2998"/>
        <v>212694.54874851796</v>
      </c>
      <c r="W4092" s="23">
        <f t="shared" si="3011"/>
        <v>0</v>
      </c>
      <c r="X4092" s="23">
        <f t="shared" si="2999"/>
        <v>49466311.353730813</v>
      </c>
      <c r="Y4092" s="23">
        <f t="shared" si="2981"/>
        <v>13825559.361691331</v>
      </c>
      <c r="Z4092" s="3">
        <f t="shared" si="2982"/>
        <v>0</v>
      </c>
      <c r="AA4092" s="23">
        <f t="shared" si="2983"/>
        <v>80663259.420986056</v>
      </c>
      <c r="AB4092" s="26">
        <f t="shared" si="3000"/>
        <v>70086276.274228647</v>
      </c>
      <c r="AC4092" s="23">
        <f t="shared" si="3001"/>
        <v>74889487.274228647</v>
      </c>
      <c r="AD4092" s="23">
        <f t="shared" si="3007"/>
        <v>4803211</v>
      </c>
      <c r="AE4092" s="24">
        <f t="shared" si="3015"/>
        <v>70086276.274228647</v>
      </c>
      <c r="AF4092" s="3">
        <f t="shared" si="3002"/>
        <v>0</v>
      </c>
      <c r="AG4092" s="2">
        <f t="shared" si="2984"/>
        <v>0</v>
      </c>
      <c r="AH4092" s="2">
        <f t="shared" si="2985"/>
        <v>268.62009496576275</v>
      </c>
      <c r="AI4092" s="23">
        <f t="shared" si="3008"/>
        <v>12968531426.109751</v>
      </c>
      <c r="AJ4092" s="23">
        <f t="shared" si="2986"/>
        <v>6219.922423797766</v>
      </c>
      <c r="AK4092" s="23">
        <f t="shared" si="2987"/>
        <v>0</v>
      </c>
      <c r="AL4092" s="23">
        <f t="shared" si="3012"/>
        <v>14005176.418521881</v>
      </c>
      <c r="AM4092" s="23">
        <f t="shared" si="3013"/>
        <v>13066666628.221188</v>
      </c>
      <c r="AN4092" s="16">
        <f t="shared" si="3003"/>
        <v>0</v>
      </c>
      <c r="AO4092" s="23">
        <f t="shared" si="3004"/>
        <v>216948.43972348829</v>
      </c>
      <c r="AP4092" s="22">
        <f t="shared" si="3005"/>
        <v>48831447.551629327</v>
      </c>
      <c r="AQ4092" s="30">
        <f t="shared" si="2988"/>
        <v>39122569628.225128</v>
      </c>
      <c r="AR4092" s="28">
        <f t="shared" si="2989"/>
        <v>19342488076.995216</v>
      </c>
      <c r="AS4092" s="25">
        <f t="shared" si="2990"/>
        <v>200337590.02425668</v>
      </c>
      <c r="AT4092" s="32">
        <f t="shared" si="2991"/>
        <v>0</v>
      </c>
      <c r="AU4092" s="23">
        <f t="shared" si="2992"/>
        <v>0</v>
      </c>
      <c r="AV4092" s="22">
        <f t="shared" si="2993"/>
        <v>5727131325.1885633</v>
      </c>
      <c r="AW4092" s="31">
        <f t="shared" si="3006"/>
        <v>25893276058.01413</v>
      </c>
    </row>
    <row r="4093" spans="1:53" s="21" customFormat="1" x14ac:dyDescent="0.25">
      <c r="A4093">
        <f t="shared" si="3014"/>
        <v>1056</v>
      </c>
      <c r="B4093" t="s">
        <v>8</v>
      </c>
      <c r="C4093" s="27">
        <f t="shared" si="2971"/>
        <v>0</v>
      </c>
      <c r="D4093" s="27">
        <f t="shared" si="2994"/>
        <v>0</v>
      </c>
      <c r="E4093" s="27" t="b">
        <f t="shared" si="2970"/>
        <v>1</v>
      </c>
      <c r="F4093" s="29">
        <f t="shared" si="2972"/>
        <v>0</v>
      </c>
      <c r="G4093" s="27">
        <f t="shared" si="2995"/>
        <v>0</v>
      </c>
      <c r="H4093" s="22">
        <f t="shared" si="2973"/>
        <v>47066455471.449951</v>
      </c>
      <c r="I4093" s="23">
        <f t="shared" si="2974"/>
        <v>132580106.5049091</v>
      </c>
      <c r="J4093" s="23">
        <f t="shared" si="2975"/>
        <v>1086</v>
      </c>
      <c r="K4093" s="19">
        <f t="shared" si="2996"/>
        <v>225.0831931027827</v>
      </c>
      <c r="L4093" s="16">
        <f t="shared" si="2976"/>
        <v>324.65108185343445</v>
      </c>
      <c r="M4093" s="23">
        <f>M4092-IF($B4093="B",(Percent_Rent_In_Elsies*2.49%/12 * H4092)/K4092,0)+IF($B4093="D",N4093,0)+IF(B4093="D",AK4092)+IF(B4093="C",F4092*90%)-(Y4093-Y4092)-IF($B4093="A",Q4092/K4092) + IF($B4093="A",Q4092/K4092)</f>
        <v>-76638136.88688527</v>
      </c>
      <c r="N4093" s="23">
        <f t="shared" si="2977"/>
        <v>0</v>
      </c>
      <c r="O4093" s="22">
        <f t="shared" si="2978"/>
        <v>0</v>
      </c>
      <c r="P4093" s="22">
        <f t="shared" si="3009"/>
        <v>0</v>
      </c>
      <c r="Q4093" s="22">
        <f t="shared" si="3010"/>
        <v>0</v>
      </c>
      <c r="R4093" s="22">
        <f t="shared" si="2979"/>
        <v>575445097.61822021</v>
      </c>
      <c r="S4093" s="16">
        <f t="shared" si="3016"/>
        <v>47873968.187871903</v>
      </c>
      <c r="T4093" s="15">
        <f t="shared" si="2980"/>
        <v>0</v>
      </c>
      <c r="U4093" s="23">
        <f t="shared" si="2997"/>
        <v>2556588.475957186</v>
      </c>
      <c r="V4093" s="23">
        <f t="shared" si="2998"/>
        <v>212694.54874851796</v>
      </c>
      <c r="W4093" s="23">
        <f t="shared" si="3011"/>
        <v>0</v>
      </c>
      <c r="X4093" s="23">
        <f t="shared" si="2999"/>
        <v>49466311.353730813</v>
      </c>
      <c r="Y4093" s="23">
        <f t="shared" si="2981"/>
        <v>13825559.361691331</v>
      </c>
      <c r="Z4093" s="3">
        <f t="shared" si="2982"/>
        <v>0</v>
      </c>
      <c r="AA4093" s="23">
        <f t="shared" si="2983"/>
        <v>80663259.420986056</v>
      </c>
      <c r="AB4093" s="26">
        <f t="shared" si="3000"/>
        <v>70086276.274228647</v>
      </c>
      <c r="AC4093" s="23">
        <f t="shared" si="3001"/>
        <v>74889487.274228647</v>
      </c>
      <c r="AD4093" s="23">
        <f t="shared" si="3007"/>
        <v>4803211</v>
      </c>
      <c r="AE4093" s="24">
        <f t="shared" si="3015"/>
        <v>70086276.274228647</v>
      </c>
      <c r="AF4093" s="3">
        <f t="shared" si="3002"/>
        <v>1E-4</v>
      </c>
      <c r="AG4093" s="2">
        <f t="shared" si="2984"/>
        <v>0</v>
      </c>
      <c r="AH4093" s="2">
        <f t="shared" si="2985"/>
        <v>268.62009496576275</v>
      </c>
      <c r="AI4093" s="23">
        <f t="shared" si="3008"/>
        <v>12968531426.109751</v>
      </c>
      <c r="AJ4093" s="23">
        <f t="shared" si="2986"/>
        <v>6219.922423797766</v>
      </c>
      <c r="AK4093" s="23">
        <f t="shared" si="2987"/>
        <v>72205.921902535454</v>
      </c>
      <c r="AL4093" s="23">
        <f t="shared" si="3012"/>
        <v>0</v>
      </c>
      <c r="AM4093" s="23">
        <f t="shared" si="3013"/>
        <v>0</v>
      </c>
      <c r="AN4093" s="16">
        <f t="shared" si="3003"/>
        <v>0</v>
      </c>
      <c r="AO4093" s="23">
        <f t="shared" si="3004"/>
        <v>0</v>
      </c>
      <c r="AP4093" s="22">
        <f t="shared" si="3005"/>
        <v>0</v>
      </c>
      <c r="AQ4093" s="30">
        <f t="shared" si="2988"/>
        <v>39122569628.225128</v>
      </c>
      <c r="AR4093" s="28">
        <f t="shared" si="2989"/>
        <v>19342488076.995216</v>
      </c>
      <c r="AS4093" s="25">
        <f t="shared" si="2990"/>
        <v>200337590.02425668</v>
      </c>
      <c r="AT4093" s="32">
        <f t="shared" si="2991"/>
        <v>0</v>
      </c>
      <c r="AU4093" s="23">
        <f t="shared" si="2992"/>
        <v>0</v>
      </c>
      <c r="AV4093" s="22">
        <f t="shared" si="2993"/>
        <v>5727131325.1885633</v>
      </c>
      <c r="AW4093" s="31">
        <f t="shared" si="3006"/>
        <v>25893276058.01413</v>
      </c>
      <c r="AX4093"/>
      <c r="AY4093"/>
      <c r="AZ4093"/>
      <c r="BA4093"/>
    </row>
    <row r="4094" spans="1:53" s="21" customFormat="1" x14ac:dyDescent="0.25">
      <c r="A4094">
        <f t="shared" si="3014"/>
        <v>1056</v>
      </c>
      <c r="B4094" t="s">
        <v>9</v>
      </c>
      <c r="C4094" s="27">
        <f t="shared" si="2971"/>
        <v>0</v>
      </c>
      <c r="D4094" s="27">
        <f t="shared" si="2994"/>
        <v>0</v>
      </c>
      <c r="E4094" s="27" t="b">
        <f t="shared" si="2970"/>
        <v>1</v>
      </c>
      <c r="F4094" s="29">
        <f t="shared" si="2972"/>
        <v>0</v>
      </c>
      <c r="G4094" s="27">
        <f t="shared" si="2995"/>
        <v>0</v>
      </c>
      <c r="H4094" s="22">
        <f t="shared" si="2973"/>
        <v>47066455471.449951</v>
      </c>
      <c r="I4094" s="23">
        <f t="shared" si="2974"/>
        <v>132580106.5049091</v>
      </c>
      <c r="J4094" s="23">
        <f t="shared" si="2975"/>
        <v>1086</v>
      </c>
      <c r="K4094" s="19">
        <f t="shared" si="2996"/>
        <v>225.0831931027827</v>
      </c>
      <c r="L4094" s="16">
        <f t="shared" si="2976"/>
        <v>324.65108185343445</v>
      </c>
      <c r="M4094" s="23">
        <f>M4093-IF($B4094="B",(Percent_Rent_In_Elsies*2.49%/12 * H4093)/K4093,0)+IF($B4094="D",N4094,0)+IF(B4094="D",AK4093)+IF(B4094="C",F4093*90%)-(Y4094-Y4093)-IF($B4094="A",Q4093/K4093) + IF($B4094="A",Q4093/K4093)</f>
        <v>-76565930.964982733</v>
      </c>
      <c r="N4094" s="23">
        <f t="shared" si="2977"/>
        <v>0</v>
      </c>
      <c r="O4094" s="22">
        <f t="shared" si="2978"/>
        <v>33447969.366885778</v>
      </c>
      <c r="P4094" s="22">
        <f t="shared" si="3009"/>
        <v>0</v>
      </c>
      <c r="Q4094" s="22">
        <f t="shared" si="3010"/>
        <v>0</v>
      </c>
      <c r="R4094" s="22">
        <f t="shared" si="2979"/>
        <v>575445097.61822021</v>
      </c>
      <c r="S4094" s="16">
        <f t="shared" si="3016"/>
        <v>0</v>
      </c>
      <c r="T4094" s="15">
        <f t="shared" si="2980"/>
        <v>14425998.820986126</v>
      </c>
      <c r="U4094" s="23">
        <f t="shared" si="2997"/>
        <v>2556588.475957186</v>
      </c>
      <c r="V4094" s="23">
        <f t="shared" si="2998"/>
        <v>0</v>
      </c>
      <c r="W4094" s="23">
        <f t="shared" si="3011"/>
        <v>212694.54874851796</v>
      </c>
      <c r="X4094" s="23">
        <f t="shared" si="2999"/>
        <v>49466311.353730813</v>
      </c>
      <c r="Y4094" s="23">
        <f t="shared" si="2981"/>
        <v>13825559.361691331</v>
      </c>
      <c r="Z4094" s="3">
        <f t="shared" si="2982"/>
        <v>0</v>
      </c>
      <c r="AA4094" s="23">
        <f t="shared" si="2983"/>
        <v>80591053.499083519</v>
      </c>
      <c r="AB4094" s="26">
        <f t="shared" si="3000"/>
        <v>70086276.274228647</v>
      </c>
      <c r="AC4094" s="23">
        <f t="shared" si="3001"/>
        <v>74889487.274228647</v>
      </c>
      <c r="AD4094" s="23">
        <f t="shared" si="3007"/>
        <v>4803211</v>
      </c>
      <c r="AE4094" s="24">
        <f t="shared" si="3015"/>
        <v>70086276.274228647</v>
      </c>
      <c r="AF4094" s="3">
        <f t="shared" si="3002"/>
        <v>0</v>
      </c>
      <c r="AG4094" s="2">
        <f t="shared" si="2984"/>
        <v>0</v>
      </c>
      <c r="AH4094" s="2">
        <f t="shared" si="2985"/>
        <v>268.62009496576275</v>
      </c>
      <c r="AI4094" s="23">
        <f t="shared" si="3008"/>
        <v>12956922612.207783</v>
      </c>
      <c r="AJ4094" s="23">
        <f t="shared" si="2986"/>
        <v>6219.922423797766</v>
      </c>
      <c r="AK4094" s="23">
        <f t="shared" si="2987"/>
        <v>0</v>
      </c>
      <c r="AL4094" s="23">
        <f t="shared" si="3012"/>
        <v>0</v>
      </c>
      <c r="AM4094" s="23">
        <f t="shared" si="3013"/>
        <v>0</v>
      </c>
      <c r="AN4094" s="16">
        <f t="shared" si="3003"/>
        <v>0</v>
      </c>
      <c r="AO4094" s="23">
        <f t="shared" si="3004"/>
        <v>0</v>
      </c>
      <c r="AP4094" s="22">
        <f t="shared" si="3005"/>
        <v>0</v>
      </c>
      <c r="AQ4094" s="30">
        <f t="shared" si="2988"/>
        <v>39122569628.225128</v>
      </c>
      <c r="AR4094" s="28">
        <f t="shared" si="2989"/>
        <v>19342488076.995216</v>
      </c>
      <c r="AS4094" s="25">
        <f t="shared" si="2990"/>
        <v>200337590.02425668</v>
      </c>
      <c r="AT4094" s="32">
        <f t="shared" si="2991"/>
        <v>0</v>
      </c>
      <c r="AU4094" s="23">
        <f t="shared" si="2992"/>
        <v>0</v>
      </c>
      <c r="AV4094" s="22">
        <f t="shared" si="2993"/>
        <v>5727131325.1885633</v>
      </c>
      <c r="AW4094" s="31">
        <f t="shared" si="3006"/>
        <v>25893276058.01413</v>
      </c>
      <c r="AX4094"/>
      <c r="AY4094"/>
      <c r="AZ4094"/>
      <c r="BA4094"/>
    </row>
    <row r="4095" spans="1:53" x14ac:dyDescent="0.25">
      <c r="A4095" s="21">
        <f t="shared" si="3014"/>
        <v>1056</v>
      </c>
      <c r="B4095" s="21" t="s">
        <v>28</v>
      </c>
      <c r="C4095" s="27">
        <f t="shared" si="2971"/>
        <v>0</v>
      </c>
      <c r="D4095" s="27">
        <f t="shared" si="2994"/>
        <v>0</v>
      </c>
      <c r="E4095" s="27" t="b">
        <f t="shared" si="2970"/>
        <v>1</v>
      </c>
      <c r="F4095" s="29">
        <f t="shared" si="2972"/>
        <v>0</v>
      </c>
      <c r="G4095" s="27">
        <f t="shared" si="2995"/>
        <v>0</v>
      </c>
      <c r="H4095" s="22">
        <f t="shared" si="2973"/>
        <v>47066455471.449951</v>
      </c>
      <c r="I4095" s="23">
        <f t="shared" si="2974"/>
        <v>132580106.5049091</v>
      </c>
      <c r="J4095" s="23">
        <f t="shared" si="2975"/>
        <v>1086</v>
      </c>
      <c r="K4095" s="19">
        <f t="shared" si="2996"/>
        <v>225.0831931027827</v>
      </c>
      <c r="L4095" s="16">
        <f t="shared" si="2976"/>
        <v>324.65108185343445</v>
      </c>
      <c r="M4095" s="23">
        <f>M4094-IF($B4095="B",(Percent_Rent_In_Elsies*2.49%/12 * H4094)/K4094,0)+IF($B4095="D",N4095,0)+IF(B4095="D",AK4094)+IF(B4095="C",F4094*90%)-(Y4095-Y4094)-IF($B4095="A",Q4094/K4094) + IF($B4095="A",Q4094/K4094)</f>
        <v>-76565930.964982733</v>
      </c>
      <c r="N4095" s="23">
        <f t="shared" si="2977"/>
        <v>0</v>
      </c>
      <c r="O4095" s="22">
        <f t="shared" si="2978"/>
        <v>0</v>
      </c>
      <c r="P4095" s="22">
        <f t="shared" si="3009"/>
        <v>33447969.366885778</v>
      </c>
      <c r="Q4095" s="22">
        <f t="shared" si="3010"/>
        <v>0</v>
      </c>
      <c r="R4095" s="22">
        <f t="shared" si="2979"/>
        <v>575445097.61822021</v>
      </c>
      <c r="S4095" s="16">
        <f t="shared" si="3016"/>
        <v>0</v>
      </c>
      <c r="T4095" s="15">
        <f t="shared" si="2980"/>
        <v>0</v>
      </c>
      <c r="U4095" s="23">
        <f t="shared" si="2997"/>
        <v>2556588.475957186</v>
      </c>
      <c r="V4095" s="23">
        <f t="shared" si="2998"/>
        <v>0</v>
      </c>
      <c r="W4095" s="23">
        <f t="shared" si="3011"/>
        <v>0</v>
      </c>
      <c r="X4095" s="23">
        <f t="shared" si="2999"/>
        <v>49466311.353730813</v>
      </c>
      <c r="Y4095" s="23">
        <f t="shared" si="2981"/>
        <v>13825559.361691331</v>
      </c>
      <c r="Z4095" s="3">
        <f t="shared" si="2982"/>
        <v>10634.7274374259</v>
      </c>
      <c r="AA4095" s="23">
        <f t="shared" si="2983"/>
        <v>80750574.410644904</v>
      </c>
      <c r="AB4095" s="26">
        <f t="shared" si="3000"/>
        <v>70086276.274228647</v>
      </c>
      <c r="AC4095" s="23">
        <f t="shared" si="3001"/>
        <v>74889487.274228647</v>
      </c>
      <c r="AD4095" s="23">
        <f t="shared" si="3007"/>
        <v>4803211</v>
      </c>
      <c r="AE4095" s="24">
        <f t="shared" si="3015"/>
        <v>70086276.274228647</v>
      </c>
      <c r="AF4095" s="3">
        <f t="shared" si="3002"/>
        <v>0</v>
      </c>
      <c r="AG4095" s="2">
        <f t="shared" si="2984"/>
        <v>1276167292.4911079</v>
      </c>
      <c r="AH4095" s="2">
        <f t="shared" si="2985"/>
        <v>268.62009496576275</v>
      </c>
      <c r="AI4095" s="23">
        <f t="shared" si="3008"/>
        <v>12982569380.879856</v>
      </c>
      <c r="AJ4095" s="23">
        <f t="shared" si="2986"/>
        <v>6219.922423797766</v>
      </c>
      <c r="AK4095" s="23">
        <f t="shared" si="2987"/>
        <v>0</v>
      </c>
      <c r="AL4095" s="23">
        <f t="shared" si="3012"/>
        <v>0</v>
      </c>
      <c r="AM4095" s="23">
        <f t="shared" si="3013"/>
        <v>0</v>
      </c>
      <c r="AN4095" s="16">
        <f t="shared" si="3003"/>
        <v>0</v>
      </c>
      <c r="AO4095" s="23">
        <f t="shared" si="3004"/>
        <v>0</v>
      </c>
      <c r="AP4095" s="22">
        <f t="shared" si="3005"/>
        <v>0</v>
      </c>
      <c r="AQ4095" s="30">
        <f t="shared" si="2988"/>
        <v>39122569628.225128</v>
      </c>
      <c r="AR4095" s="28">
        <f t="shared" si="2989"/>
        <v>19342488076.995216</v>
      </c>
      <c r="AS4095" s="25">
        <f t="shared" si="2990"/>
        <v>200337590.02425668</v>
      </c>
      <c r="AT4095" s="32">
        <f t="shared" si="2991"/>
        <v>21269.454874851799</v>
      </c>
      <c r="AU4095" s="23">
        <f t="shared" si="2992"/>
        <v>21269.454874851799</v>
      </c>
      <c r="AV4095" s="22">
        <f t="shared" si="2993"/>
        <v>5741557324.0095491</v>
      </c>
      <c r="AW4095" s="31">
        <f t="shared" si="3006"/>
        <v>25893276058.01413</v>
      </c>
    </row>
  </sheetData>
  <mergeCells count="7">
    <mergeCell ref="AN7:AS7"/>
    <mergeCell ref="AT7:AU7"/>
    <mergeCell ref="A1:H1"/>
    <mergeCell ref="K1:AB1"/>
    <mergeCell ref="A7:T7"/>
    <mergeCell ref="W7:AH7"/>
    <mergeCell ref="H2:I2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11</vt:i4>
      </vt:variant>
    </vt:vector>
  </HeadingPairs>
  <TitlesOfParts>
    <vt:vector size="12" baseType="lpstr">
      <vt:lpstr>On Month $ Periods</vt:lpstr>
      <vt:lpstr>Buy_On_Revalue</vt:lpstr>
      <vt:lpstr>Inflation_Rate</vt:lpstr>
      <vt:lpstr>Max_Parcels</vt:lpstr>
      <vt:lpstr>MM_Bottom</vt:lpstr>
      <vt:lpstr>MM_Top</vt:lpstr>
      <vt:lpstr>Percent_Dollars</vt:lpstr>
      <vt:lpstr>Percent_Elsies</vt:lpstr>
      <vt:lpstr>Percent_Rent_In_Elsies</vt:lpstr>
      <vt:lpstr>Percent_To_Land_Fund</vt:lpstr>
      <vt:lpstr>Retail_Freeze_Above</vt:lpstr>
      <vt:lpstr>Secondary_Percent_To_Land_Fund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Graubart-Cervone, Jeffrey Paul</dc:creator>
  <cp:lastModifiedBy>Graubart-Cervone, Jeffrey Paul</cp:lastModifiedBy>
  <dcterms:created xsi:type="dcterms:W3CDTF">2023-10-31T14:33:47Z</dcterms:created>
  <dcterms:modified xsi:type="dcterms:W3CDTF">2024-03-07T00:53:31Z</dcterms:modified>
</cp:coreProperties>
</file>